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ransaction Data" sheetId="1" r:id="rId5"/>
    <sheet state="visible" name="Products" sheetId="2" r:id="rId6"/>
  </sheets>
  <definedNames>
    <definedName name="Sagor">'Transaction Data'!#REF!</definedName>
    <definedName name="Slicer_Buyer_Location">#REF!</definedName>
    <definedName name="Cost">Products!$D$18:$D$1048576</definedName>
    <definedName name="Slicer_Age_Group2">#REF!</definedName>
    <definedName name="Slicer_Payment_Method">#REF!</definedName>
    <definedName name="Biscuit_Brand">Products!$C$18:$C$1048576</definedName>
    <definedName name="Unit_Price">Products!$E$18:$E$1048576</definedName>
    <definedName name="Button">#REF!</definedName>
    <definedName name="Product_Code">Products!$B$18:$B$1048576</definedName>
  </definedNames>
  <calcPr/>
  <extLst>
    <ext uri="GoogleSheetsCustomDataVersion2">
      <go:sheetsCustomData xmlns:go="http://customooxmlschemas.google.com/" r:id="rId7" roundtripDataChecksum="/bFzVuy+0iaOt56VNQkKVaq+Lkse9XN84cDpxkaFq+I="/>
    </ext>
  </extLst>
</workbook>
</file>

<file path=xl/sharedStrings.xml><?xml version="1.0" encoding="utf-8"?>
<sst xmlns="http://schemas.openxmlformats.org/spreadsheetml/2006/main" count="72044" uniqueCount="9127">
  <si>
    <t>Transaction Date</t>
  </si>
  <si>
    <t>Customer Name</t>
  </si>
  <si>
    <t>Buyer Location</t>
  </si>
  <si>
    <t>Buyer Date of Birth</t>
  </si>
  <si>
    <t>Payment Method</t>
  </si>
  <si>
    <t>Quantity Purchased</t>
  </si>
  <si>
    <t>Product Code</t>
  </si>
  <si>
    <t>Sales Representative</t>
  </si>
  <si>
    <t>Gender</t>
  </si>
  <si>
    <t>Product Name</t>
  </si>
  <si>
    <t>Unit Cost</t>
  </si>
  <si>
    <t>Unit price</t>
  </si>
  <si>
    <t>COGS</t>
  </si>
  <si>
    <t>Revenue</t>
  </si>
  <si>
    <t>Profit</t>
  </si>
  <si>
    <t>Age</t>
  </si>
  <si>
    <t>Age Group2</t>
  </si>
  <si>
    <t>PriceType</t>
  </si>
  <si>
    <t>Week Day</t>
  </si>
  <si>
    <t>Week Type</t>
  </si>
  <si>
    <t>Allen Santos</t>
  </si>
  <si>
    <t>San Jose</t>
  </si>
  <si>
    <t>Credit Card</t>
  </si>
  <si>
    <t>Pro04</t>
  </si>
  <si>
    <t>Travis Doyle</t>
  </si>
  <si>
    <t>Male</t>
  </si>
  <si>
    <t>Brenda Shaw</t>
  </si>
  <si>
    <t>Cash</t>
  </si>
  <si>
    <t>Pro09</t>
  </si>
  <si>
    <t>Joseph Hill</t>
  </si>
  <si>
    <t>Female</t>
  </si>
  <si>
    <t>Robert Hernandez</t>
  </si>
  <si>
    <t>San Antonio</t>
  </si>
  <si>
    <t>Pro02</t>
  </si>
  <si>
    <t>April Watkins</t>
  </si>
  <si>
    <t>Other</t>
  </si>
  <si>
    <t>Alexander Smith</t>
  </si>
  <si>
    <t>Debit Card</t>
  </si>
  <si>
    <t>Pro05</t>
  </si>
  <si>
    <t>Elizabeth Guerrero</t>
  </si>
  <si>
    <t>Mary Rodriguez</t>
  </si>
  <si>
    <t>Philadelphia</t>
  </si>
  <si>
    <t>Tracy Lee</t>
  </si>
  <si>
    <t>Clinton Haynes</t>
  </si>
  <si>
    <t>Pro01</t>
  </si>
  <si>
    <t>Sara Robertson</t>
  </si>
  <si>
    <t>Jamie Steele</t>
  </si>
  <si>
    <t>San Diego</t>
  </si>
  <si>
    <t>Pro06</t>
  </si>
  <si>
    <t>Katie Stanton</t>
  </si>
  <si>
    <t>David Hunt</t>
  </si>
  <si>
    <t>Chicago</t>
  </si>
  <si>
    <t>Susan Dean</t>
  </si>
  <si>
    <t>Samantha Wong</t>
  </si>
  <si>
    <t>New York</t>
  </si>
  <si>
    <t>Pro10</t>
  </si>
  <si>
    <t>Gregory Gibson</t>
  </si>
  <si>
    <t>Pro07</t>
  </si>
  <si>
    <t>Sarah Case</t>
  </si>
  <si>
    <t>Taylor Wilson</t>
  </si>
  <si>
    <t>Pro08</t>
  </si>
  <si>
    <t>Pro03</t>
  </si>
  <si>
    <t>Michelle Gonzales</t>
  </si>
  <si>
    <t>Mobile Payment</t>
  </si>
  <si>
    <t>Stephen Ellis</t>
  </si>
  <si>
    <t>Houston</t>
  </si>
  <si>
    <t>Jason Wilson</t>
  </si>
  <si>
    <t>Terri Bailey</t>
  </si>
  <si>
    <t>April Mendez</t>
  </si>
  <si>
    <t>Los Angeles</t>
  </si>
  <si>
    <t>Dennis Norris</t>
  </si>
  <si>
    <t>Andrea Davis</t>
  </si>
  <si>
    <t>Dallas</t>
  </si>
  <si>
    <t>Teresa Coleman</t>
  </si>
  <si>
    <t>Justin Sanchez</t>
  </si>
  <si>
    <t>Sean Garcia</t>
  </si>
  <si>
    <t>Erica Collins</t>
  </si>
  <si>
    <t>Joseph Perez</t>
  </si>
  <si>
    <t>Phoenix</t>
  </si>
  <si>
    <t>Monica Hogan</t>
  </si>
  <si>
    <t>Wendy Olsen</t>
  </si>
  <si>
    <t>Kathy Morris</t>
  </si>
  <si>
    <t>Mario Rubio</t>
  </si>
  <si>
    <t>Julie Ortiz</t>
  </si>
  <si>
    <t>Nancy Lee</t>
  </si>
  <si>
    <t>Christopher Martin</t>
  </si>
  <si>
    <t>Nathan Williams</t>
  </si>
  <si>
    <t>Donna Jacobs</t>
  </si>
  <si>
    <t>Sherri Watts</t>
  </si>
  <si>
    <t>Brandon Clark</t>
  </si>
  <si>
    <t>Michael Oneill</t>
  </si>
  <si>
    <t>Hannah Gonzalez</t>
  </si>
  <si>
    <t>Joan Hodges</t>
  </si>
  <si>
    <t>Ryan Gonzales</t>
  </si>
  <si>
    <t>David Romero</t>
  </si>
  <si>
    <t>Shannon Butler</t>
  </si>
  <si>
    <t>Theodore Peterson</t>
  </si>
  <si>
    <t>Kathryn Smith</t>
  </si>
  <si>
    <t>Marissa Torres</t>
  </si>
  <si>
    <t>Elizabeth Nicholson</t>
  </si>
  <si>
    <t>Edward Roberts</t>
  </si>
  <si>
    <t>Matthew Franklin</t>
  </si>
  <si>
    <t>Lindsey Oconnell</t>
  </si>
  <si>
    <t>Kayla Hall</t>
  </si>
  <si>
    <t>Virginia Bean</t>
  </si>
  <si>
    <t>Emily Smith</t>
  </si>
  <si>
    <t>Beth Kennedy</t>
  </si>
  <si>
    <t>Cameron Berger</t>
  </si>
  <si>
    <t>Randy Foster</t>
  </si>
  <si>
    <t>Kayla James</t>
  </si>
  <si>
    <t>Marcia Johnson</t>
  </si>
  <si>
    <t>Tracy Calderon</t>
  </si>
  <si>
    <t>Martin Martin</t>
  </si>
  <si>
    <t>Judy Anderson</t>
  </si>
  <si>
    <t>Nicolas Werner</t>
  </si>
  <si>
    <t>Steven Anderson</t>
  </si>
  <si>
    <t>Timothy Jones</t>
  </si>
  <si>
    <t>Scott Day</t>
  </si>
  <si>
    <t>Wesley Horne</t>
  </si>
  <si>
    <t>Patricia Reed</t>
  </si>
  <si>
    <t>Willie Robertson</t>
  </si>
  <si>
    <t>Jason Murray</t>
  </si>
  <si>
    <t>Rodney Diaz</t>
  </si>
  <si>
    <t>Emily Bird</t>
  </si>
  <si>
    <t>Timothy Pitts</t>
  </si>
  <si>
    <t>Marcus Dickson</t>
  </si>
  <si>
    <t>Beth Parrish</t>
  </si>
  <si>
    <t>Marvin Rivera</t>
  </si>
  <si>
    <t>Robert Cooke</t>
  </si>
  <si>
    <t>Robert Padilla</t>
  </si>
  <si>
    <t>Jeremy Rios</t>
  </si>
  <si>
    <t>Zachary Reed</t>
  </si>
  <si>
    <t>Joseph Woodward</t>
  </si>
  <si>
    <t>Sharon Yates</t>
  </si>
  <si>
    <t>Melissa Curtis</t>
  </si>
  <si>
    <t>Jacob Kelly</t>
  </si>
  <si>
    <t>Mark Williams</t>
  </si>
  <si>
    <t>David Gray</t>
  </si>
  <si>
    <t>Roger Rodriguez</t>
  </si>
  <si>
    <t>Stephen Mason</t>
  </si>
  <si>
    <t>Brett Johnson</t>
  </si>
  <si>
    <t>Michael Hernandez</t>
  </si>
  <si>
    <t>Donna Bailey</t>
  </si>
  <si>
    <t>Jennifer Rodriguez</t>
  </si>
  <si>
    <t>Tammy Shannon</t>
  </si>
  <si>
    <t>James Nichols</t>
  </si>
  <si>
    <t>Juan Porter</t>
  </si>
  <si>
    <t>Christopher Valencia</t>
  </si>
  <si>
    <t>Carlos Gallegos</t>
  </si>
  <si>
    <t>Justin Wilson</t>
  </si>
  <si>
    <t>Pamela Kramer</t>
  </si>
  <si>
    <t>Ethan Ford</t>
  </si>
  <si>
    <t>Danny Armstrong</t>
  </si>
  <si>
    <t>Nathaniel Williams</t>
  </si>
  <si>
    <t>Steven Reynolds</t>
  </si>
  <si>
    <t>Tracy Schmidt</t>
  </si>
  <si>
    <t>Ana Wallace</t>
  </si>
  <si>
    <t>Gerald Calhoun</t>
  </si>
  <si>
    <t>Karen Kramer</t>
  </si>
  <si>
    <t>Tammy Smith</t>
  </si>
  <si>
    <t>Andre Lewis</t>
  </si>
  <si>
    <t>Logan Miller</t>
  </si>
  <si>
    <t>Christina Watts</t>
  </si>
  <si>
    <t>Richard Mendoza</t>
  </si>
  <si>
    <t>Sabrina Kramer</t>
  </si>
  <si>
    <t>Karen Fischer</t>
  </si>
  <si>
    <t>Michelle Juarez</t>
  </si>
  <si>
    <t>Daniel Roberson</t>
  </si>
  <si>
    <t>Candace Odonnell</t>
  </si>
  <si>
    <t>Danielle Palmer</t>
  </si>
  <si>
    <t>Michael Livingston</t>
  </si>
  <si>
    <t>Robert Garcia</t>
  </si>
  <si>
    <t>Adrienne Wilson</t>
  </si>
  <si>
    <t>Mark Garcia</t>
  </si>
  <si>
    <t>Nicholas Rogers</t>
  </si>
  <si>
    <t>Alexandra Potter</t>
  </si>
  <si>
    <t>Diana Hall</t>
  </si>
  <si>
    <t>Dawn Daniels</t>
  </si>
  <si>
    <t>George Brown</t>
  </si>
  <si>
    <t>Marilyn Cunningham</t>
  </si>
  <si>
    <t>Samantha Howard</t>
  </si>
  <si>
    <t>Nathan Frazier</t>
  </si>
  <si>
    <t>Thomas Richardson</t>
  </si>
  <si>
    <t>Stephanie Hawkins</t>
  </si>
  <si>
    <t>Emma Hoffman</t>
  </si>
  <si>
    <t>Lisa Austin</t>
  </si>
  <si>
    <t>Shannon Thomas</t>
  </si>
  <si>
    <t>Luis Sheppard</t>
  </si>
  <si>
    <t>Sarah May</t>
  </si>
  <si>
    <t>Andrea Johns</t>
  </si>
  <si>
    <t>Gary Frazier</t>
  </si>
  <si>
    <t>Charlotte Mueller</t>
  </si>
  <si>
    <t>James Carter</t>
  </si>
  <si>
    <t>Katie Rogers</t>
  </si>
  <si>
    <t>Stephanie Love</t>
  </si>
  <si>
    <t>Caitlin Thomas</t>
  </si>
  <si>
    <t>Kathryn Clark</t>
  </si>
  <si>
    <t>Brandon Brown</t>
  </si>
  <si>
    <t>Anna Hopkins</t>
  </si>
  <si>
    <t>Brian Kelley</t>
  </si>
  <si>
    <t>Tina Collins</t>
  </si>
  <si>
    <t>Caitlyn Sims</t>
  </si>
  <si>
    <t>Maria Hernandez</t>
  </si>
  <si>
    <t>Michael Shaw</t>
  </si>
  <si>
    <t>Robert Cooper</t>
  </si>
  <si>
    <t>Justin Weaver</t>
  </si>
  <si>
    <t>Nicholas Williams</t>
  </si>
  <si>
    <t>Aaron Young</t>
  </si>
  <si>
    <t>Jennifer Williams</t>
  </si>
  <si>
    <t>Theresa Duran</t>
  </si>
  <si>
    <t>Ronald Romero</t>
  </si>
  <si>
    <t>Emily Holden</t>
  </si>
  <si>
    <t>Ian Knight</t>
  </si>
  <si>
    <t>Oscar Wright</t>
  </si>
  <si>
    <t>Kim Butler</t>
  </si>
  <si>
    <t>Deborah Sanchez</t>
  </si>
  <si>
    <t>Sarah Ray</t>
  </si>
  <si>
    <t>Justin Perry</t>
  </si>
  <si>
    <t>Amber Stafford</t>
  </si>
  <si>
    <t>Stacie Cox</t>
  </si>
  <si>
    <t>Randall Medina</t>
  </si>
  <si>
    <t>Daniel Rojas</t>
  </si>
  <si>
    <t>Joseph James</t>
  </si>
  <si>
    <t>Jacob White</t>
  </si>
  <si>
    <t>Brandon Boone</t>
  </si>
  <si>
    <t>Angela Lewis</t>
  </si>
  <si>
    <t>Karen Farley</t>
  </si>
  <si>
    <t>Meagan Roman</t>
  </si>
  <si>
    <t>Jessica Lucas</t>
  </si>
  <si>
    <t>Adam Marshall</t>
  </si>
  <si>
    <t>Kevin Beltran</t>
  </si>
  <si>
    <t>Eric Taylor</t>
  </si>
  <si>
    <t>Sara Brown</t>
  </si>
  <si>
    <t>Evan Ruiz</t>
  </si>
  <si>
    <t>Gabriel Friedman</t>
  </si>
  <si>
    <t>Rebecca Larson</t>
  </si>
  <si>
    <t>Mandy Lopez</t>
  </si>
  <si>
    <t>Lawrence Jackson</t>
  </si>
  <si>
    <t>David Barr</t>
  </si>
  <si>
    <t>Jason Johnson</t>
  </si>
  <si>
    <t>Vincent Benson</t>
  </si>
  <si>
    <t>Raymond Wade</t>
  </si>
  <si>
    <t>William Harper</t>
  </si>
  <si>
    <t>Brandon Lopez</t>
  </si>
  <si>
    <t>Alex Rosario</t>
  </si>
  <si>
    <t>Melissa Smith</t>
  </si>
  <si>
    <t>Morgan Wilson</t>
  </si>
  <si>
    <t>Tamara Edwards</t>
  </si>
  <si>
    <t>Luke Phillips</t>
  </si>
  <si>
    <t>Gregory Martinez</t>
  </si>
  <si>
    <t>Jason Sullivan</t>
  </si>
  <si>
    <t>Linda Garcia</t>
  </si>
  <si>
    <t>Heather Cohen</t>
  </si>
  <si>
    <t>Audrey Friedman</t>
  </si>
  <si>
    <t>Lisa Bishop</t>
  </si>
  <si>
    <t>Justin Weeks</t>
  </si>
  <si>
    <t>Jamie Chandler</t>
  </si>
  <si>
    <t>Ann Todd</t>
  </si>
  <si>
    <t>Megan Walker</t>
  </si>
  <si>
    <t>Ashley Brown</t>
  </si>
  <si>
    <t>Mitchell Garcia</t>
  </si>
  <si>
    <t>Shannon Cannon</t>
  </si>
  <si>
    <t>Brian Lucas</t>
  </si>
  <si>
    <t>Stephen Nash</t>
  </si>
  <si>
    <t>Robert Warren</t>
  </si>
  <si>
    <t>Paula Moore</t>
  </si>
  <si>
    <t>Nina Armstrong</t>
  </si>
  <si>
    <t>James Duran</t>
  </si>
  <si>
    <t>Christopher Oconnor</t>
  </si>
  <si>
    <t>Jillian Lopez</t>
  </si>
  <si>
    <t>William Skinner</t>
  </si>
  <si>
    <t>Maria Holt</t>
  </si>
  <si>
    <t>Miranda Bradford</t>
  </si>
  <si>
    <t>Laura Parks</t>
  </si>
  <si>
    <t>Linda Gomez</t>
  </si>
  <si>
    <t>Victoria Rodriguez</t>
  </si>
  <si>
    <t>Mary Ramsey</t>
  </si>
  <si>
    <t>Patrick Parker</t>
  </si>
  <si>
    <t>John Lynn</t>
  </si>
  <si>
    <t>Amanda Coleman</t>
  </si>
  <si>
    <t>Rita Jacobs</t>
  </si>
  <si>
    <t>Kathryn Carey</t>
  </si>
  <si>
    <t>William Solis</t>
  </si>
  <si>
    <t>Lawrence Cruz</t>
  </si>
  <si>
    <t>Julian Gutierrez</t>
  </si>
  <si>
    <t>Stephanie Doyle</t>
  </si>
  <si>
    <t>Timothy Oconnor</t>
  </si>
  <si>
    <t>Rachel Carson</t>
  </si>
  <si>
    <t>David Short</t>
  </si>
  <si>
    <t>Keith Hansen</t>
  </si>
  <si>
    <t>Kelli Bell</t>
  </si>
  <si>
    <t>Jared Marsh</t>
  </si>
  <si>
    <t>Samuel Nunez</t>
  </si>
  <si>
    <t>Kenneth Franklin</t>
  </si>
  <si>
    <t>Michael Bryan</t>
  </si>
  <si>
    <t>Rachel Turner</t>
  </si>
  <si>
    <t>Zachary Williams</t>
  </si>
  <si>
    <t>Jason Harris</t>
  </si>
  <si>
    <t>George Stevens</t>
  </si>
  <si>
    <t>Jonathan Cisneros</t>
  </si>
  <si>
    <t>Michael Willis</t>
  </si>
  <si>
    <t>Paul Williams</t>
  </si>
  <si>
    <t>Sarah Valdez</t>
  </si>
  <si>
    <t>Robert King</t>
  </si>
  <si>
    <t>Thomas Carter</t>
  </si>
  <si>
    <t>Paul Smith</t>
  </si>
  <si>
    <t>Tanya Taylor</t>
  </si>
  <si>
    <t>James Parker</t>
  </si>
  <si>
    <t>Melissa Walker</t>
  </si>
  <si>
    <t>Rachel Smith</t>
  </si>
  <si>
    <t>Daniel Davenport</t>
  </si>
  <si>
    <t>Vickie Hull</t>
  </si>
  <si>
    <t>Chris Long</t>
  </si>
  <si>
    <t>Kevin Santiago</t>
  </si>
  <si>
    <t>Robert Bell</t>
  </si>
  <si>
    <t>Laura Vasquez</t>
  </si>
  <si>
    <t>Michelle Baker</t>
  </si>
  <si>
    <t>Carol Young</t>
  </si>
  <si>
    <t>Brandy Myers</t>
  </si>
  <si>
    <t>Anthony Kirk</t>
  </si>
  <si>
    <t>Tracy Skinner</t>
  </si>
  <si>
    <t>Holly Fields</t>
  </si>
  <si>
    <t>Brian West</t>
  </si>
  <si>
    <t>Caleb Martinez</t>
  </si>
  <si>
    <t>Robert Reyes</t>
  </si>
  <si>
    <t>Elizabeth Bryant</t>
  </si>
  <si>
    <t>Katherine Abbott</t>
  </si>
  <si>
    <t>Michelle Palmer</t>
  </si>
  <si>
    <t>Rose Jenkins</t>
  </si>
  <si>
    <t>Timothy Roberts</t>
  </si>
  <si>
    <t>Stephen Knight</t>
  </si>
  <si>
    <t>Heidi Doyle</t>
  </si>
  <si>
    <t>Peter Ballard</t>
  </si>
  <si>
    <t>Amanda Hughes</t>
  </si>
  <si>
    <t>Crystal Cunningham</t>
  </si>
  <si>
    <t>Amanda Johnson</t>
  </si>
  <si>
    <t>Christina Heath</t>
  </si>
  <si>
    <t>Erica Willis</t>
  </si>
  <si>
    <t>Cheryl Lang</t>
  </si>
  <si>
    <t>Brandon Bradley</t>
  </si>
  <si>
    <t>Angela May</t>
  </si>
  <si>
    <t>Micheal Murillo</t>
  </si>
  <si>
    <t>Diana Collins</t>
  </si>
  <si>
    <t>Clinton Ferguson</t>
  </si>
  <si>
    <t>Daniel Rios</t>
  </si>
  <si>
    <t>Kenneth Schmidt</t>
  </si>
  <si>
    <t>Pamela Shaw</t>
  </si>
  <si>
    <t>Andrew Martin</t>
  </si>
  <si>
    <t>Steven Browning</t>
  </si>
  <si>
    <t>Paul Gilbert</t>
  </si>
  <si>
    <t>Kenneth Taylor</t>
  </si>
  <si>
    <t>Jessica Rivera</t>
  </si>
  <si>
    <t>Daniel Harrington</t>
  </si>
  <si>
    <t>Breanna Potter</t>
  </si>
  <si>
    <t>Julie Holmes</t>
  </si>
  <si>
    <t>Brian Glenn</t>
  </si>
  <si>
    <t>David Church</t>
  </si>
  <si>
    <t>Thomas Cunningham</t>
  </si>
  <si>
    <t>Rebekah Ford</t>
  </si>
  <si>
    <t>Jeremy Richardson</t>
  </si>
  <si>
    <t>Amy Watts</t>
  </si>
  <si>
    <t>William Foster</t>
  </si>
  <si>
    <t>Malik Chan</t>
  </si>
  <si>
    <t>Vanessa Dean</t>
  </si>
  <si>
    <t>Brianna Collins</t>
  </si>
  <si>
    <t>Jessica Gonzalez</t>
  </si>
  <si>
    <t>Kimberly Walker</t>
  </si>
  <si>
    <t>Stephanie Kelley</t>
  </si>
  <si>
    <t>Brian Jones</t>
  </si>
  <si>
    <t>Antonio Miller</t>
  </si>
  <si>
    <t>Amanda Hill</t>
  </si>
  <si>
    <t>William Mckenzie</t>
  </si>
  <si>
    <t>Claudia White</t>
  </si>
  <si>
    <t>Maria Mcdonald</t>
  </si>
  <si>
    <t>Kimberly Perry</t>
  </si>
  <si>
    <t>Phillip Lucas</t>
  </si>
  <si>
    <t>Robin Hayes</t>
  </si>
  <si>
    <t>Dustin Patton</t>
  </si>
  <si>
    <t>Megan Clark</t>
  </si>
  <si>
    <t>Kathleen Stafford</t>
  </si>
  <si>
    <t>Jeffery Myers</t>
  </si>
  <si>
    <t>Kelli Thomas</t>
  </si>
  <si>
    <t>Ashley Alvarado</t>
  </si>
  <si>
    <t>Edward Brown</t>
  </si>
  <si>
    <t>Allison Shepherd</t>
  </si>
  <si>
    <t>Kayla Rollins</t>
  </si>
  <si>
    <t>Brenda Simmons</t>
  </si>
  <si>
    <t>Lauren Wright</t>
  </si>
  <si>
    <t>Christopher Scott</t>
  </si>
  <si>
    <t>Sheila Sampson</t>
  </si>
  <si>
    <t>Lisa Kramer</t>
  </si>
  <si>
    <t>Pamela Alvarez</t>
  </si>
  <si>
    <t>Samantha Hernandez</t>
  </si>
  <si>
    <t>Terri Davis</t>
  </si>
  <si>
    <t>Nicole Cole</t>
  </si>
  <si>
    <t>Samantha Flynn</t>
  </si>
  <si>
    <t>Cindy Hansen</t>
  </si>
  <si>
    <t>Jeremy Robertson</t>
  </si>
  <si>
    <t>Joseph Glover</t>
  </si>
  <si>
    <t>Brianna Moore</t>
  </si>
  <si>
    <t>Edward Mccormick</t>
  </si>
  <si>
    <t>Melissa Bush</t>
  </si>
  <si>
    <t>Megan Reeves</t>
  </si>
  <si>
    <t>Michael Schneider</t>
  </si>
  <si>
    <t>Leslie Singleton</t>
  </si>
  <si>
    <t>Gary Dillon</t>
  </si>
  <si>
    <t>Susan Thompson</t>
  </si>
  <si>
    <t>William Frederick</t>
  </si>
  <si>
    <t>Cynthia Baker</t>
  </si>
  <si>
    <t>James Garcia</t>
  </si>
  <si>
    <t>Joshua Stone</t>
  </si>
  <si>
    <t>Stephanie Henderson</t>
  </si>
  <si>
    <t>Andrew Henderson</t>
  </si>
  <si>
    <t>Oscar Morgan</t>
  </si>
  <si>
    <t>Thomas Adkins</t>
  </si>
  <si>
    <t>Allison Parker</t>
  </si>
  <si>
    <t>Lisa May</t>
  </si>
  <si>
    <t>John Mata</t>
  </si>
  <si>
    <t>Robert Scott</t>
  </si>
  <si>
    <t>Patricia Sanchez</t>
  </si>
  <si>
    <t>James Mcmillan</t>
  </si>
  <si>
    <t>Carmen Navarro</t>
  </si>
  <si>
    <t>Courtney Johnston</t>
  </si>
  <si>
    <t>Alexa Harris</t>
  </si>
  <si>
    <t>Jacqueline Rowland</t>
  </si>
  <si>
    <t>Ashley Cook</t>
  </si>
  <si>
    <t>Sean Harris</t>
  </si>
  <si>
    <t>Tina Zuniga</t>
  </si>
  <si>
    <t>Michael Jenkins</t>
  </si>
  <si>
    <t>Gregory King</t>
  </si>
  <si>
    <t>Corey Smith</t>
  </si>
  <si>
    <t>Amy Roberts</t>
  </si>
  <si>
    <t>Manuel Gibson</t>
  </si>
  <si>
    <t>Arthur Hicks</t>
  </si>
  <si>
    <t>Aaron Fernandez</t>
  </si>
  <si>
    <t>Ethan Saunders</t>
  </si>
  <si>
    <t>Jeremy Salas</t>
  </si>
  <si>
    <t>Jeremy Burns</t>
  </si>
  <si>
    <t>Charles Miller</t>
  </si>
  <si>
    <t>Andrew Vargas</t>
  </si>
  <si>
    <t>Kathryn Kelley</t>
  </si>
  <si>
    <t>Aaron Hanna</t>
  </si>
  <si>
    <t>Julie Drake</t>
  </si>
  <si>
    <t>Adriana Moore</t>
  </si>
  <si>
    <t>Corey Roach</t>
  </si>
  <si>
    <t>Alicia Scott</t>
  </si>
  <si>
    <t>Christopher Smith</t>
  </si>
  <si>
    <t>Joshua Gardner</t>
  </si>
  <si>
    <t>Terri Baker</t>
  </si>
  <si>
    <t>Kathy Harris</t>
  </si>
  <si>
    <t>Paige Weber</t>
  </si>
  <si>
    <t>Heather Pearson</t>
  </si>
  <si>
    <t>George Montes</t>
  </si>
  <si>
    <t>Jessica Martinez</t>
  </si>
  <si>
    <t>William Allen</t>
  </si>
  <si>
    <t>Tony Wagner</t>
  </si>
  <si>
    <t>Ashley Moore</t>
  </si>
  <si>
    <t>James Burke</t>
  </si>
  <si>
    <t>Kristen Wells</t>
  </si>
  <si>
    <t>Amanda Harvey</t>
  </si>
  <si>
    <t>Joseph Scott</t>
  </si>
  <si>
    <t>Heidi Rodriguez</t>
  </si>
  <si>
    <t>Elizabeth Gonzalez</t>
  </si>
  <si>
    <t>Gregory Smith</t>
  </si>
  <si>
    <t>Calvin Douglas</t>
  </si>
  <si>
    <t>Timothy Mayer</t>
  </si>
  <si>
    <t>Krista Jones</t>
  </si>
  <si>
    <t>Jesse Moreno</t>
  </si>
  <si>
    <t>Christina Sawyer</t>
  </si>
  <si>
    <t>Katherine Jenkins</t>
  </si>
  <si>
    <t>Sarah Lopez</t>
  </si>
  <si>
    <t>William Campbell</t>
  </si>
  <si>
    <t>Diane Nguyen</t>
  </si>
  <si>
    <t>Alicia Ramirez</t>
  </si>
  <si>
    <t>Pamela Lee</t>
  </si>
  <si>
    <t>Savannah Zimmerman</t>
  </si>
  <si>
    <t>Megan Baker</t>
  </si>
  <si>
    <t>Samantha Marks</t>
  </si>
  <si>
    <t>David Flynn</t>
  </si>
  <si>
    <t>Michele Fitzpatrick</t>
  </si>
  <si>
    <t>Amber Davidson</t>
  </si>
  <si>
    <t>Brian Marsh</t>
  </si>
  <si>
    <t>Barbara Smith</t>
  </si>
  <si>
    <t>Lonnie Simmons</t>
  </si>
  <si>
    <t>Steven Stephens</t>
  </si>
  <si>
    <t>Samuel Jordan</t>
  </si>
  <si>
    <t>Lawrence Lopez</t>
  </si>
  <si>
    <t>Joseph Davis</t>
  </si>
  <si>
    <t>Erin Lozano</t>
  </si>
  <si>
    <t>Billy Reed</t>
  </si>
  <si>
    <t>Angel Rowland</t>
  </si>
  <si>
    <t>Joseph Jensen</t>
  </si>
  <si>
    <t>Victoria Morales</t>
  </si>
  <si>
    <t>John Robinson</t>
  </si>
  <si>
    <t>Anthony Vaughan</t>
  </si>
  <si>
    <t>Terry Huffman</t>
  </si>
  <si>
    <t>Kayla Obrien</t>
  </si>
  <si>
    <t>Kristin Jimenez</t>
  </si>
  <si>
    <t>Valerie Gould</t>
  </si>
  <si>
    <t>Randall Best</t>
  </si>
  <si>
    <t>Charles Marquez</t>
  </si>
  <si>
    <t>Carl Torres</t>
  </si>
  <si>
    <t>David Sharp</t>
  </si>
  <si>
    <t>Richard Butler</t>
  </si>
  <si>
    <t>Mary Hicks</t>
  </si>
  <si>
    <t>Stephen Grimes</t>
  </si>
  <si>
    <t>Jose Caldwell</t>
  </si>
  <si>
    <t>Robert Brown</t>
  </si>
  <si>
    <t>Juan Simpson</t>
  </si>
  <si>
    <t>James Reynolds</t>
  </si>
  <si>
    <t>Fernando Alvarez</t>
  </si>
  <si>
    <t>Alex House</t>
  </si>
  <si>
    <t>Cheryl Goodman</t>
  </si>
  <si>
    <t>Wanda Collins</t>
  </si>
  <si>
    <t>Haley Baker</t>
  </si>
  <si>
    <t>Leah Brennan</t>
  </si>
  <si>
    <t>Victoria Turner</t>
  </si>
  <si>
    <t>Barbara Nelson</t>
  </si>
  <si>
    <t>Dawn Wilson</t>
  </si>
  <si>
    <t>Robert Fowler</t>
  </si>
  <si>
    <t>Angela Davis</t>
  </si>
  <si>
    <t>Whitney Miller</t>
  </si>
  <si>
    <t>Lance Neal</t>
  </si>
  <si>
    <t>Judy Hutchinson</t>
  </si>
  <si>
    <t>Frank Lee</t>
  </si>
  <si>
    <t>Melissa Nguyen</t>
  </si>
  <si>
    <t>Anne Padilla</t>
  </si>
  <si>
    <t>Taylor Brewer</t>
  </si>
  <si>
    <t>Melissa Jones</t>
  </si>
  <si>
    <t>Jacqueline Boyer</t>
  </si>
  <si>
    <t>Michael Sharp</t>
  </si>
  <si>
    <t>Daniel Young</t>
  </si>
  <si>
    <t>Cynthia Thompson</t>
  </si>
  <si>
    <t>John Graham</t>
  </si>
  <si>
    <t>Thomas Jordan</t>
  </si>
  <si>
    <t>James Steele</t>
  </si>
  <si>
    <t>Christian Burnett</t>
  </si>
  <si>
    <t>Shannon Anderson</t>
  </si>
  <si>
    <t>Thomas Hernandez</t>
  </si>
  <si>
    <t>Tyrone Garcia</t>
  </si>
  <si>
    <t>Michelle Ingram</t>
  </si>
  <si>
    <t>Paul Miller</t>
  </si>
  <si>
    <t>Lisa Gallegos</t>
  </si>
  <si>
    <t>Garrett Lopez</t>
  </si>
  <si>
    <t>Frank Green</t>
  </si>
  <si>
    <t>Elizabeth White</t>
  </si>
  <si>
    <t>Tanya Oneal</t>
  </si>
  <si>
    <t>Derek Smith</t>
  </si>
  <si>
    <t>Jessica Curry</t>
  </si>
  <si>
    <t>Rachel Fuentes</t>
  </si>
  <si>
    <t>Diana Neal</t>
  </si>
  <si>
    <t>Christopher Bullock</t>
  </si>
  <si>
    <t>Alexander Owens</t>
  </si>
  <si>
    <t>Terri Baxter</t>
  </si>
  <si>
    <t>Tony Ball</t>
  </si>
  <si>
    <t>Charles Harvey</t>
  </si>
  <si>
    <t>Crystal Harris</t>
  </si>
  <si>
    <t>Samantha Smith</t>
  </si>
  <si>
    <t>Pamela Robbins</t>
  </si>
  <si>
    <t>Patricia Moore</t>
  </si>
  <si>
    <t>Rebecca Johnson</t>
  </si>
  <si>
    <t>Dawn Duke</t>
  </si>
  <si>
    <t>Elizabeth Farrell</t>
  </si>
  <si>
    <t>Jean Farmer</t>
  </si>
  <si>
    <t>Chelsey Johnson</t>
  </si>
  <si>
    <t>Ashley Reid</t>
  </si>
  <si>
    <t>Taylor Pearson</t>
  </si>
  <si>
    <t>Keith Carlson</t>
  </si>
  <si>
    <t>Nicole Thompson</t>
  </si>
  <si>
    <t>Laurie Tucker</t>
  </si>
  <si>
    <t>Debra Small</t>
  </si>
  <si>
    <t>Debra Delgado</t>
  </si>
  <si>
    <t>Shawn Cervantes</t>
  </si>
  <si>
    <t>Michael Hawkins</t>
  </si>
  <si>
    <t>Christian Neal</t>
  </si>
  <si>
    <t>Jennifer Andrade</t>
  </si>
  <si>
    <t>Michael George</t>
  </si>
  <si>
    <t>Sean Roberts</t>
  </si>
  <si>
    <t>Melissa Boyd</t>
  </si>
  <si>
    <t>Rebekah Garrett</t>
  </si>
  <si>
    <t>Collin Taylor</t>
  </si>
  <si>
    <t>Louis Harper</t>
  </si>
  <si>
    <t>Crystal Weaver</t>
  </si>
  <si>
    <t>Dustin Hawkins</t>
  </si>
  <si>
    <t>Willie Christensen</t>
  </si>
  <si>
    <t>Joshua Chang</t>
  </si>
  <si>
    <t>Jacqueline Watts</t>
  </si>
  <si>
    <t>Diana Ford</t>
  </si>
  <si>
    <t>Andrew Washington</t>
  </si>
  <si>
    <t>Jeffrey Smith</t>
  </si>
  <si>
    <t>Eric Velasquez</t>
  </si>
  <si>
    <t>Molly Stewart</t>
  </si>
  <si>
    <t>Patrick Fowler</t>
  </si>
  <si>
    <t>Jennifer Nguyen</t>
  </si>
  <si>
    <t>Thomas King</t>
  </si>
  <si>
    <t>Alyssa Wells</t>
  </si>
  <si>
    <t>Leah Green</t>
  </si>
  <si>
    <t>Joshua Howell</t>
  </si>
  <si>
    <t>Brittany Allen</t>
  </si>
  <si>
    <t>Stephen Mitchell</t>
  </si>
  <si>
    <t>Brandon Fowler</t>
  </si>
  <si>
    <t>Scott Garcia</t>
  </si>
  <si>
    <t>Sean Nash</t>
  </si>
  <si>
    <t>Caroline Coleman</t>
  </si>
  <si>
    <t>Jeffrey Miller</t>
  </si>
  <si>
    <t>Deanna Conrad</t>
  </si>
  <si>
    <t>George Mcgrath</t>
  </si>
  <si>
    <t>Lisa Hernandez</t>
  </si>
  <si>
    <t>Isaac Gallagher</t>
  </si>
  <si>
    <t>Sherry Foster</t>
  </si>
  <si>
    <t>Antonio Rogers</t>
  </si>
  <si>
    <t>Amanda Kim</t>
  </si>
  <si>
    <t>Kyle Baker</t>
  </si>
  <si>
    <t>Lindsey Brown</t>
  </si>
  <si>
    <t>Nicholas Baker</t>
  </si>
  <si>
    <t>Christopher Holmes</t>
  </si>
  <si>
    <t>Joshua Bender</t>
  </si>
  <si>
    <t>Christopher Barnes</t>
  </si>
  <si>
    <t>Heidi Brock</t>
  </si>
  <si>
    <t>Brian Walton</t>
  </si>
  <si>
    <t>Melissa Daugherty</t>
  </si>
  <si>
    <t>Jeffery Dominguez</t>
  </si>
  <si>
    <t>Michelle Erickson</t>
  </si>
  <si>
    <t>Thomas Morris</t>
  </si>
  <si>
    <t>Ethan Clayton</t>
  </si>
  <si>
    <t>Samuel Grant</t>
  </si>
  <si>
    <t>Madison Wright</t>
  </si>
  <si>
    <t>Amy Bolton</t>
  </si>
  <si>
    <t>Ronald Hodges</t>
  </si>
  <si>
    <t>Steven Parsons</t>
  </si>
  <si>
    <t>Richard Fowler</t>
  </si>
  <si>
    <t>Benjamin Gilbert</t>
  </si>
  <si>
    <t>Edward Robinson</t>
  </si>
  <si>
    <t>Denise Turner</t>
  </si>
  <si>
    <t>Crystal Smith</t>
  </si>
  <si>
    <t>Nicholas Porter</t>
  </si>
  <si>
    <t>Brandon Rodriguez</t>
  </si>
  <si>
    <t>Mary Harrison</t>
  </si>
  <si>
    <t>Jillian Burnett</t>
  </si>
  <si>
    <t>Michael Ortiz</t>
  </si>
  <si>
    <t>Laurie Vazquez</t>
  </si>
  <si>
    <t>Summer Mccullough</t>
  </si>
  <si>
    <t>Kelsey Roth</t>
  </si>
  <si>
    <t>Andrew Tran</t>
  </si>
  <si>
    <t>Sharon Rios</t>
  </si>
  <si>
    <t>David Hill</t>
  </si>
  <si>
    <t>David Brown</t>
  </si>
  <si>
    <t>Angela Moody</t>
  </si>
  <si>
    <t>Nicole Villarreal</t>
  </si>
  <si>
    <t>Michael Becker</t>
  </si>
  <si>
    <t>Scott Williams</t>
  </si>
  <si>
    <t>Thomas Barton</t>
  </si>
  <si>
    <t>Erika Wilson</t>
  </si>
  <si>
    <t>James Davies</t>
  </si>
  <si>
    <t>Jennifer Cooper</t>
  </si>
  <si>
    <t>Aaron Glover</t>
  </si>
  <si>
    <t>Michael Ewing</t>
  </si>
  <si>
    <t>Catherine Nunez</t>
  </si>
  <si>
    <t>Alex Fischer</t>
  </si>
  <si>
    <t>Debbie Lopez</t>
  </si>
  <si>
    <t>Elizabeth Mills</t>
  </si>
  <si>
    <t>Anthony Branch</t>
  </si>
  <si>
    <t>Kevin Roach</t>
  </si>
  <si>
    <t>Jeffrey Bauer</t>
  </si>
  <si>
    <t>Courtney Garcia</t>
  </si>
  <si>
    <t>William Hardin</t>
  </si>
  <si>
    <t>Lori Davidson</t>
  </si>
  <si>
    <t>Felicia Smith</t>
  </si>
  <si>
    <t>Marcus Suarez</t>
  </si>
  <si>
    <t>Robert Rich</t>
  </si>
  <si>
    <t>Clinton Summers</t>
  </si>
  <si>
    <t>Edgar Cole</t>
  </si>
  <si>
    <t>Scott Watson</t>
  </si>
  <si>
    <t>Michael Johnson</t>
  </si>
  <si>
    <t>Michael Todd</t>
  </si>
  <si>
    <t>Tracy Butler</t>
  </si>
  <si>
    <t>Cynthia Tucker</t>
  </si>
  <si>
    <t>Olivia Phillips</t>
  </si>
  <si>
    <t>Colleen West</t>
  </si>
  <si>
    <t>Nina Reed</t>
  </si>
  <si>
    <t>Chelsea Nguyen</t>
  </si>
  <si>
    <t>Lisa Tran</t>
  </si>
  <si>
    <t>Bradley Rosales</t>
  </si>
  <si>
    <t>Donald Wagner</t>
  </si>
  <si>
    <t>Carlos Hart</t>
  </si>
  <si>
    <t>Leslie King</t>
  </si>
  <si>
    <t>Robert Martinez</t>
  </si>
  <si>
    <t>Whitney Smith</t>
  </si>
  <si>
    <t>Kyle Thomas</t>
  </si>
  <si>
    <t>Matthew Stewart</t>
  </si>
  <si>
    <t>Charles Austin</t>
  </si>
  <si>
    <t>Christian Weeks</t>
  </si>
  <si>
    <t>Susan Hensley</t>
  </si>
  <si>
    <t>Kevin King</t>
  </si>
  <si>
    <t>Tara Peterson</t>
  </si>
  <si>
    <t>Joshua Mccormick</t>
  </si>
  <si>
    <t>Anthony Garza</t>
  </si>
  <si>
    <t>Christopher Greene</t>
  </si>
  <si>
    <t>Heidi Scott</t>
  </si>
  <si>
    <t>Larry Berry</t>
  </si>
  <si>
    <t>Chelsea Garcia</t>
  </si>
  <si>
    <t>Lauren Cannon</t>
  </si>
  <si>
    <t>Chloe Hamilton</t>
  </si>
  <si>
    <t>Crystal Fitzgerald</t>
  </si>
  <si>
    <t>Victoria Sullivan</t>
  </si>
  <si>
    <t>Christopher Adams</t>
  </si>
  <si>
    <t>John Smith</t>
  </si>
  <si>
    <t>Jo Morgan</t>
  </si>
  <si>
    <t>Maria Berg</t>
  </si>
  <si>
    <t>David Maldonado</t>
  </si>
  <si>
    <t>Rachel Clark</t>
  </si>
  <si>
    <t>Erica Murphy</t>
  </si>
  <si>
    <t>Debra Brown</t>
  </si>
  <si>
    <t>Dustin Andrade</t>
  </si>
  <si>
    <t>Brandi Gillespie</t>
  </si>
  <si>
    <t>Katherine Adams</t>
  </si>
  <si>
    <t>Nicole Hayden</t>
  </si>
  <si>
    <t>Melissa Bond</t>
  </si>
  <si>
    <t>Patrick Williams</t>
  </si>
  <si>
    <t>Hannah Osborne</t>
  </si>
  <si>
    <t>Christopher Thompson</t>
  </si>
  <si>
    <t>Lindsay Reeves</t>
  </si>
  <si>
    <t>Haley Myers</t>
  </si>
  <si>
    <t>Valerie Johnston</t>
  </si>
  <si>
    <t>Jennifer Estes</t>
  </si>
  <si>
    <t>Destiny Smith</t>
  </si>
  <si>
    <t>Christian Chambers</t>
  </si>
  <si>
    <t>Tanya Cole</t>
  </si>
  <si>
    <t>Benjamin Caldwell</t>
  </si>
  <si>
    <t>Monica Washington</t>
  </si>
  <si>
    <t>Caitlin Mcdonald</t>
  </si>
  <si>
    <t>Ashley Wilson</t>
  </si>
  <si>
    <t>Samuel Sawyer</t>
  </si>
  <si>
    <t>Dawn Espinoza</t>
  </si>
  <si>
    <t>Juan Hall</t>
  </si>
  <si>
    <t>Frank Davis</t>
  </si>
  <si>
    <t>Beth Smith</t>
  </si>
  <si>
    <t>Mia Hill</t>
  </si>
  <si>
    <t>Kenneth Macias</t>
  </si>
  <si>
    <t>Chase Watts</t>
  </si>
  <si>
    <t>David Hoover</t>
  </si>
  <si>
    <t>Kim Randolph</t>
  </si>
  <si>
    <t>Bruce Brady</t>
  </si>
  <si>
    <t>Jerry Logan</t>
  </si>
  <si>
    <t>Sara Arnold</t>
  </si>
  <si>
    <t>Kaitlin Hart</t>
  </si>
  <si>
    <t>Angelica Kelley</t>
  </si>
  <si>
    <t>Lindsay Villanueva</t>
  </si>
  <si>
    <t>Michelle Garcia</t>
  </si>
  <si>
    <t>Donald Bradley</t>
  </si>
  <si>
    <t>Cole Curry</t>
  </si>
  <si>
    <t>David Thompson</t>
  </si>
  <si>
    <t>Jennifer Valdez</t>
  </si>
  <si>
    <t>Brandon Gonzalez</t>
  </si>
  <si>
    <t>Douglas Anderson</t>
  </si>
  <si>
    <t>Carol Williams</t>
  </si>
  <si>
    <t>Brian Conley</t>
  </si>
  <si>
    <t>Monique Mendoza</t>
  </si>
  <si>
    <t>Christine Jones</t>
  </si>
  <si>
    <t>Carl Robertson</t>
  </si>
  <si>
    <t>Charles Brown</t>
  </si>
  <si>
    <t>Daniel Logan</t>
  </si>
  <si>
    <t>Jennifer Bell</t>
  </si>
  <si>
    <t>Sandra Leonard</t>
  </si>
  <si>
    <t>Jake Parker</t>
  </si>
  <si>
    <t>Paul Davis</t>
  </si>
  <si>
    <t>Paul Hardin</t>
  </si>
  <si>
    <t>John Johnson</t>
  </si>
  <si>
    <t>Carol King</t>
  </si>
  <si>
    <t>Angelica Martinez</t>
  </si>
  <si>
    <t>James Brown</t>
  </si>
  <si>
    <t>Hannah Smith</t>
  </si>
  <si>
    <t>Tyler Vasquez</t>
  </si>
  <si>
    <t>Hannah Benjamin</t>
  </si>
  <si>
    <t>Tyler Mooney</t>
  </si>
  <si>
    <t>Richard Roberts</t>
  </si>
  <si>
    <t>Bradley Cruz</t>
  </si>
  <si>
    <t>Jacob Mercado</t>
  </si>
  <si>
    <t>Madison Beck</t>
  </si>
  <si>
    <t>Ashley Sanford</t>
  </si>
  <si>
    <t>John Sheppard</t>
  </si>
  <si>
    <t>Mary Taylor</t>
  </si>
  <si>
    <t>Sarah Herrera</t>
  </si>
  <si>
    <t>Brent Pratt</t>
  </si>
  <si>
    <t>Christopher Willis</t>
  </si>
  <si>
    <t>Gina Smith</t>
  </si>
  <si>
    <t>Anthony Duncan</t>
  </si>
  <si>
    <t>Adam Johnson</t>
  </si>
  <si>
    <t>Daniel Lopez</t>
  </si>
  <si>
    <t>Frank Fletcher</t>
  </si>
  <si>
    <t>Jennifer Stewart</t>
  </si>
  <si>
    <t>Leroy Garcia</t>
  </si>
  <si>
    <t>Tanya Kelly</t>
  </si>
  <si>
    <t>Christopher Barnett</t>
  </si>
  <si>
    <t>Nicole Wright</t>
  </si>
  <si>
    <t>Willie Conley</t>
  </si>
  <si>
    <t>Rachel Richardson</t>
  </si>
  <si>
    <t>Tommy Rodriguez</t>
  </si>
  <si>
    <t>Carrie Perez</t>
  </si>
  <si>
    <t>Lisa Joseph</t>
  </si>
  <si>
    <t>Brandon Nguyen</t>
  </si>
  <si>
    <t>Anthony Garcia</t>
  </si>
  <si>
    <t>Thomas West</t>
  </si>
  <si>
    <t>Kimberly Schroeder</t>
  </si>
  <si>
    <t>Sherry Thompson</t>
  </si>
  <si>
    <t>Cathy Hodges</t>
  </si>
  <si>
    <t>Crystal Garner</t>
  </si>
  <si>
    <t>Laura Wu</t>
  </si>
  <si>
    <t>Brianna Clark</t>
  </si>
  <si>
    <t>Robert Curry</t>
  </si>
  <si>
    <t>Ashley Santos</t>
  </si>
  <si>
    <t>Cindy Barrett</t>
  </si>
  <si>
    <t>Theresa Grant</t>
  </si>
  <si>
    <t>Alan Mills</t>
  </si>
  <si>
    <t>Kelly Gonzalez</t>
  </si>
  <si>
    <t>Natalie Williams</t>
  </si>
  <si>
    <t>Casey Sanchez</t>
  </si>
  <si>
    <t>Ryan Todd</t>
  </si>
  <si>
    <t>Craig Miller</t>
  </si>
  <si>
    <t>David Coleman</t>
  </si>
  <si>
    <t>Cameron Hays</t>
  </si>
  <si>
    <t>Andrew Jenkins</t>
  </si>
  <si>
    <t>Mary Lopez</t>
  </si>
  <si>
    <t>Dylan Strickland</t>
  </si>
  <si>
    <t>Mark Baldwin</t>
  </si>
  <si>
    <t>Daniel Blanchard</t>
  </si>
  <si>
    <t>Laura Cooley</t>
  </si>
  <si>
    <t>Tracy Sweeney</t>
  </si>
  <si>
    <t>Brandon Richardson</t>
  </si>
  <si>
    <t>David Ramirez</t>
  </si>
  <si>
    <t>David Heath</t>
  </si>
  <si>
    <t>Scott Olson</t>
  </si>
  <si>
    <t>Cathy Davila</t>
  </si>
  <si>
    <t>Kimberly Reid</t>
  </si>
  <si>
    <t>Teresa Byrd</t>
  </si>
  <si>
    <t>Andrew Pitts</t>
  </si>
  <si>
    <t>Miguel Carlson</t>
  </si>
  <si>
    <t>Anita Haney</t>
  </si>
  <si>
    <t>Connie Santos</t>
  </si>
  <si>
    <t>Angela Pennington</t>
  </si>
  <si>
    <t>Kirk Rollins</t>
  </si>
  <si>
    <t>Madeline Hatfield</t>
  </si>
  <si>
    <t>Noah Kelly</t>
  </si>
  <si>
    <t>Brittney Diaz</t>
  </si>
  <si>
    <t>Mark Matthews</t>
  </si>
  <si>
    <t>Justin Powell</t>
  </si>
  <si>
    <t>Dean Kirk</t>
  </si>
  <si>
    <t>Angela Montgomery</t>
  </si>
  <si>
    <t>Megan Lee</t>
  </si>
  <si>
    <t>April Armstrong</t>
  </si>
  <si>
    <t>Nicholas Castillo</t>
  </si>
  <si>
    <t>James Ryan</t>
  </si>
  <si>
    <t>Kayla Rhodes</t>
  </si>
  <si>
    <t>Veronica Sutton</t>
  </si>
  <si>
    <t>Julie Mann</t>
  </si>
  <si>
    <t>Angel Brown</t>
  </si>
  <si>
    <t>Mary Miller</t>
  </si>
  <si>
    <t>Nathan Shaw</t>
  </si>
  <si>
    <t>Helen Lee</t>
  </si>
  <si>
    <t>Christopher Fernandez</t>
  </si>
  <si>
    <t>Justin Johnson</t>
  </si>
  <si>
    <t>Michelle Mccullough</t>
  </si>
  <si>
    <t>Karen Gordon</t>
  </si>
  <si>
    <t>Kendra Griffin</t>
  </si>
  <si>
    <t>James Ramos</t>
  </si>
  <si>
    <t>Daniel Howell</t>
  </si>
  <si>
    <t>Dylan Leach</t>
  </si>
  <si>
    <t>Kelly Nixon</t>
  </si>
  <si>
    <t>Lori Martinez</t>
  </si>
  <si>
    <t>Samantha Clay</t>
  </si>
  <si>
    <t>Adam Atkinson</t>
  </si>
  <si>
    <t>Stephanie Smith</t>
  </si>
  <si>
    <t>Renee Gomez</t>
  </si>
  <si>
    <t>Carol Wood</t>
  </si>
  <si>
    <t>Timothy Mack</t>
  </si>
  <si>
    <t>Jason Johnston</t>
  </si>
  <si>
    <t>Jennifer Parker</t>
  </si>
  <si>
    <t>Sarah Burns</t>
  </si>
  <si>
    <t>Paul Goodman</t>
  </si>
  <si>
    <t>Kevin Powell</t>
  </si>
  <si>
    <t>Tammy Curtis</t>
  </si>
  <si>
    <t>Jennifer Palmer</t>
  </si>
  <si>
    <t>Vanessa Ortiz</t>
  </si>
  <si>
    <t>James Hicks</t>
  </si>
  <si>
    <t>Barbara Miller</t>
  </si>
  <si>
    <t>Mitchell Martinez</t>
  </si>
  <si>
    <t>Jodi Weber</t>
  </si>
  <si>
    <t>Megan Miller</t>
  </si>
  <si>
    <t>Cynthia Burns</t>
  </si>
  <si>
    <t>Sarah Martin</t>
  </si>
  <si>
    <t>Rebecca Garcia</t>
  </si>
  <si>
    <t>Tommy Waters</t>
  </si>
  <si>
    <t>Christian Martinez</t>
  </si>
  <si>
    <t>Sherry Mccoy</t>
  </si>
  <si>
    <t>Glenda Green</t>
  </si>
  <si>
    <t>Amy Jones</t>
  </si>
  <si>
    <t>Gerald Schwartz</t>
  </si>
  <si>
    <t>Steven Mullins</t>
  </si>
  <si>
    <t>Brian Bryan</t>
  </si>
  <si>
    <t>Michelle West</t>
  </si>
  <si>
    <t>Timothy Perez</t>
  </si>
  <si>
    <t>William Ryan</t>
  </si>
  <si>
    <t>Eric Tucker</t>
  </si>
  <si>
    <t>Caleb Booth</t>
  </si>
  <si>
    <t>Deborah Bishop</t>
  </si>
  <si>
    <t>Kimberly Welch</t>
  </si>
  <si>
    <t>Matthew Simmons</t>
  </si>
  <si>
    <t>Terrence Powell</t>
  </si>
  <si>
    <t>Tammy Hernandez</t>
  </si>
  <si>
    <t>Megan Jarvis</t>
  </si>
  <si>
    <t>Denise Harris</t>
  </si>
  <si>
    <t>Monica Gonzales</t>
  </si>
  <si>
    <t>Joseph Alexander</t>
  </si>
  <si>
    <t>Hannah Jones</t>
  </si>
  <si>
    <t>Katherine Miller</t>
  </si>
  <si>
    <t>Leslie Vaughn</t>
  </si>
  <si>
    <t>Kathleen Gonzales</t>
  </si>
  <si>
    <t>Ryan Anderson</t>
  </si>
  <si>
    <t>Christine Bass</t>
  </si>
  <si>
    <t>Briana Hooper</t>
  </si>
  <si>
    <t>Logan Alexander</t>
  </si>
  <si>
    <t>Christian Spencer</t>
  </si>
  <si>
    <t>Jessica Barajas</t>
  </si>
  <si>
    <t>Tara French</t>
  </si>
  <si>
    <t>Timothy Ruiz</t>
  </si>
  <si>
    <t>Wanda Maxwell</t>
  </si>
  <si>
    <t>Rose Blankenship</t>
  </si>
  <si>
    <t>Sharon Sherman</t>
  </si>
  <si>
    <t>Daniel Russell</t>
  </si>
  <si>
    <t>Katie Young</t>
  </si>
  <si>
    <t>Jesse Cortez</t>
  </si>
  <si>
    <t>Anthony Marshall</t>
  </si>
  <si>
    <t>David Mcintyre</t>
  </si>
  <si>
    <t>Kara Bentley</t>
  </si>
  <si>
    <t>Vanessa Mueller</t>
  </si>
  <si>
    <t>Christine Martinez</t>
  </si>
  <si>
    <t>Tyler Ballard</t>
  </si>
  <si>
    <t>Wayne Cortez</t>
  </si>
  <si>
    <t>Zachary Wall</t>
  </si>
  <si>
    <t>William Manning</t>
  </si>
  <si>
    <t>Jillian Cantrell</t>
  </si>
  <si>
    <t>William Potter</t>
  </si>
  <si>
    <t>Norman Small</t>
  </si>
  <si>
    <t>Norman Wright</t>
  </si>
  <si>
    <t>Scott Shepherd</t>
  </si>
  <si>
    <t>Kristina Santos</t>
  </si>
  <si>
    <t>Allen Smith</t>
  </si>
  <si>
    <t>Brianna Bender</t>
  </si>
  <si>
    <t>Andrew Shields</t>
  </si>
  <si>
    <t>James Miller</t>
  </si>
  <si>
    <t>Jennifer Cruz</t>
  </si>
  <si>
    <t>John Shelton</t>
  </si>
  <si>
    <t>Tonya Jennings</t>
  </si>
  <si>
    <t>Savannah Davis</t>
  </si>
  <si>
    <t>Keith Doyle</t>
  </si>
  <si>
    <t>Heather Hamilton</t>
  </si>
  <si>
    <t>Bruce Patterson</t>
  </si>
  <si>
    <t>Valerie Chavez</t>
  </si>
  <si>
    <t>Lisa Ramsey</t>
  </si>
  <si>
    <t>Charles Maldonado</t>
  </si>
  <si>
    <t>Zachary Watson</t>
  </si>
  <si>
    <t>Michelle Brennan</t>
  </si>
  <si>
    <t>Linda Douglas</t>
  </si>
  <si>
    <t>Daniel Carlson</t>
  </si>
  <si>
    <t>Kendra Webster</t>
  </si>
  <si>
    <t>Kristina Wilson</t>
  </si>
  <si>
    <t>Victor Cuevas</t>
  </si>
  <si>
    <t>Robert Wiggins</t>
  </si>
  <si>
    <t>Cindy Rice</t>
  </si>
  <si>
    <t>Derek Richards</t>
  </si>
  <si>
    <t>Steven Sims</t>
  </si>
  <si>
    <t>Andrea Lane</t>
  </si>
  <si>
    <t>Samuel Mathews</t>
  </si>
  <si>
    <t>Brian Welch</t>
  </si>
  <si>
    <t>Randy Mcgee</t>
  </si>
  <si>
    <t>Andrea Choi</t>
  </si>
  <si>
    <t>Jill Miller</t>
  </si>
  <si>
    <t>Nicole Baker</t>
  </si>
  <si>
    <t>Dana Burns</t>
  </si>
  <si>
    <t>Angela Murillo</t>
  </si>
  <si>
    <t>April Mcfarland</t>
  </si>
  <si>
    <t>Steven Russell</t>
  </si>
  <si>
    <t>Crystal Mcdowell</t>
  </si>
  <si>
    <t>Sarah Hayes</t>
  </si>
  <si>
    <t>Erik Green</t>
  </si>
  <si>
    <t>Travis Hill</t>
  </si>
  <si>
    <t>Faith Strickland</t>
  </si>
  <si>
    <t>Matthew Jones</t>
  </si>
  <si>
    <t>Robert Krause</t>
  </si>
  <si>
    <t>Alyssa Stewart</t>
  </si>
  <si>
    <t>Kim Boyd</t>
  </si>
  <si>
    <t>Karen Gonzalez</t>
  </si>
  <si>
    <t>Benjamin Coleman</t>
  </si>
  <si>
    <t>Cathy Schwartz</t>
  </si>
  <si>
    <t>John Taylor</t>
  </si>
  <si>
    <t>Krystal Clark</t>
  </si>
  <si>
    <t>Crystal Knight</t>
  </si>
  <si>
    <t>Rhonda Patterson</t>
  </si>
  <si>
    <t>Charles Walls</t>
  </si>
  <si>
    <t>Katherine Garcia</t>
  </si>
  <si>
    <t>Karen Hughes</t>
  </si>
  <si>
    <t>Brandon Pena</t>
  </si>
  <si>
    <t>Karen Duke</t>
  </si>
  <si>
    <t>Ashley Nelson</t>
  </si>
  <si>
    <t>Rebecca Phillips</t>
  </si>
  <si>
    <t>Roy Torres</t>
  </si>
  <si>
    <t>Kyle Henderson</t>
  </si>
  <si>
    <t>Dennis Mcclure</t>
  </si>
  <si>
    <t>Heather Vincent</t>
  </si>
  <si>
    <t>Betty Barajas</t>
  </si>
  <si>
    <t>Trevor Skinner</t>
  </si>
  <si>
    <t>Mike Contreras</t>
  </si>
  <si>
    <t>Steven Boone</t>
  </si>
  <si>
    <t>Tamara Gregory</t>
  </si>
  <si>
    <t>Sheryl Peters</t>
  </si>
  <si>
    <t>Curtis Murray</t>
  </si>
  <si>
    <t>Ryan Davis</t>
  </si>
  <si>
    <t>Zachary Blevins</t>
  </si>
  <si>
    <t>Mason Cruz</t>
  </si>
  <si>
    <t>Karen Salinas</t>
  </si>
  <si>
    <t>Sarah Burton</t>
  </si>
  <si>
    <t>Julia Bell</t>
  </si>
  <si>
    <t>Tamara Caldwell</t>
  </si>
  <si>
    <t>Brooke Clark</t>
  </si>
  <si>
    <t>John Carrillo</t>
  </si>
  <si>
    <t>Daniel Quinn</t>
  </si>
  <si>
    <t>Brian Brown</t>
  </si>
  <si>
    <t>Mia Cook</t>
  </si>
  <si>
    <t>Jeffrey Powell</t>
  </si>
  <si>
    <t>Emily Green</t>
  </si>
  <si>
    <t>Ryan Gross</t>
  </si>
  <si>
    <t>Angela James</t>
  </si>
  <si>
    <t>Erica Byrd</t>
  </si>
  <si>
    <t>Michael Farmer</t>
  </si>
  <si>
    <t>Ronald Stokes</t>
  </si>
  <si>
    <t>Isaac Morales</t>
  </si>
  <si>
    <t>Nathan Jenkins</t>
  </si>
  <si>
    <t>Jared Mcmillan</t>
  </si>
  <si>
    <t>Janice Harding</t>
  </si>
  <si>
    <t>Ian Scott</t>
  </si>
  <si>
    <t>Michele Castillo</t>
  </si>
  <si>
    <t>Jason Williams</t>
  </si>
  <si>
    <t>Alexis Torres</t>
  </si>
  <si>
    <t>Amanda Flores</t>
  </si>
  <si>
    <t>Victoria Mitchell</t>
  </si>
  <si>
    <t>Sara Hernandez</t>
  </si>
  <si>
    <t>Tracy Vasquez</t>
  </si>
  <si>
    <t>John Williams</t>
  </si>
  <si>
    <t>Martin Johnson</t>
  </si>
  <si>
    <t>Lisa Anderson</t>
  </si>
  <si>
    <t>Rita Lyons</t>
  </si>
  <si>
    <t>Jeremy Smith</t>
  </si>
  <si>
    <t>Kimberly Stevens</t>
  </si>
  <si>
    <t>Abigail Bailey</t>
  </si>
  <si>
    <t>Thomas Alvarez</t>
  </si>
  <si>
    <t>Alan Nicholson</t>
  </si>
  <si>
    <t>Michelle Foster</t>
  </si>
  <si>
    <t>William Mercer</t>
  </si>
  <si>
    <t>William May</t>
  </si>
  <si>
    <t>Maria Allen</t>
  </si>
  <si>
    <t>Karen Carroll</t>
  </si>
  <si>
    <t>Jay Reid</t>
  </si>
  <si>
    <t>Joseph Bell</t>
  </si>
  <si>
    <t>Michelle Guzman</t>
  </si>
  <si>
    <t>Jane Holmes</t>
  </si>
  <si>
    <t>Amanda Macias</t>
  </si>
  <si>
    <t>Lisa Campbell</t>
  </si>
  <si>
    <t>Catherine Johnson</t>
  </si>
  <si>
    <t>David Castillo</t>
  </si>
  <si>
    <t>Dawn Munoz</t>
  </si>
  <si>
    <t>Wendy Rios</t>
  </si>
  <si>
    <t>Ana Luna</t>
  </si>
  <si>
    <t>Caitlin Rodriguez</t>
  </si>
  <si>
    <t>Eduardo Church</t>
  </si>
  <si>
    <t>Judith Randolph</t>
  </si>
  <si>
    <t>Robert Black</t>
  </si>
  <si>
    <t>Mark Ruiz</t>
  </si>
  <si>
    <t>Ronald Davidson</t>
  </si>
  <si>
    <t>Madison Watts</t>
  </si>
  <si>
    <t>Christopher Flynn</t>
  </si>
  <si>
    <t>Anna Day</t>
  </si>
  <si>
    <t>Jenny Sparks</t>
  </si>
  <si>
    <t>Susan Lynch</t>
  </si>
  <si>
    <t>Phillip Bonilla</t>
  </si>
  <si>
    <t>Laurie Burgess</t>
  </si>
  <si>
    <t>Andrea White</t>
  </si>
  <si>
    <t>Dennis Martinez</t>
  </si>
  <si>
    <t>Amy Goodman</t>
  </si>
  <si>
    <t>Melissa Sanders</t>
  </si>
  <si>
    <t>Felicia Mendoza</t>
  </si>
  <si>
    <t>Alicia Kennedy</t>
  </si>
  <si>
    <t>Carl Davis</t>
  </si>
  <si>
    <t>Sheri Chavez</t>
  </si>
  <si>
    <t>Lawrence Smith</t>
  </si>
  <si>
    <t>Kimberly Mckee</t>
  </si>
  <si>
    <t>Gina Potter</t>
  </si>
  <si>
    <t>Amanda Stewart</t>
  </si>
  <si>
    <t>Nicole Larson</t>
  </si>
  <si>
    <t>Michael Tucker</t>
  </si>
  <si>
    <t>Thomas Contreras</t>
  </si>
  <si>
    <t>Jasmine Smith</t>
  </si>
  <si>
    <t>Christine Archer</t>
  </si>
  <si>
    <t>James Elliott</t>
  </si>
  <si>
    <t>Stephanie Edwards</t>
  </si>
  <si>
    <t>Stephen Jackson</t>
  </si>
  <si>
    <t>Holly Roberts</t>
  </si>
  <si>
    <t>Joseph Young</t>
  </si>
  <si>
    <t>Cynthia Hendricks</t>
  </si>
  <si>
    <t>Amanda Hancock</t>
  </si>
  <si>
    <t>Dennis Bean</t>
  </si>
  <si>
    <t>Timothy Stafford</t>
  </si>
  <si>
    <t>Joseph Patel</t>
  </si>
  <si>
    <t>Lisa Shannon</t>
  </si>
  <si>
    <t>Bonnie Preston</t>
  </si>
  <si>
    <t>John Delgado</t>
  </si>
  <si>
    <t>Juan Anderson</t>
  </si>
  <si>
    <t>Jessica Miller</t>
  </si>
  <si>
    <t>Antonio Oliver</t>
  </si>
  <si>
    <t>Erin King</t>
  </si>
  <si>
    <t>Tiffany Moore</t>
  </si>
  <si>
    <t>Kenneth Rivera</t>
  </si>
  <si>
    <t>Shirley Walker</t>
  </si>
  <si>
    <t>Russell Rasmussen</t>
  </si>
  <si>
    <t>Leslie Little</t>
  </si>
  <si>
    <t>Kelly Moore</t>
  </si>
  <si>
    <t>William Lopez</t>
  </si>
  <si>
    <t>Angel Cameron</t>
  </si>
  <si>
    <t>Erik Anderson</t>
  </si>
  <si>
    <t>Michelle Morris</t>
  </si>
  <si>
    <t>Jody Bush</t>
  </si>
  <si>
    <t>Joanna Lowery</t>
  </si>
  <si>
    <t>Linda Becker</t>
  </si>
  <si>
    <t>James Martinez</t>
  </si>
  <si>
    <t>Regina Holland</t>
  </si>
  <si>
    <t>Margaret Harrington</t>
  </si>
  <si>
    <t>Antonio Parker</t>
  </si>
  <si>
    <t>Lonnie Oliver</t>
  </si>
  <si>
    <t>Tracy Gonzalez</t>
  </si>
  <si>
    <t>Mason Elliott</t>
  </si>
  <si>
    <t>Brent Mcdonald</t>
  </si>
  <si>
    <t>Kristen Lawrence</t>
  </si>
  <si>
    <t>Cheryl Robinson</t>
  </si>
  <si>
    <t>James Ewing</t>
  </si>
  <si>
    <t>Kristine Green</t>
  </si>
  <si>
    <t>Caleb David</t>
  </si>
  <si>
    <t>Edward Taylor</t>
  </si>
  <si>
    <t>Catherine Chen</t>
  </si>
  <si>
    <t>Holly Riley</t>
  </si>
  <si>
    <t>James Anthony</t>
  </si>
  <si>
    <t>Reginald Martin</t>
  </si>
  <si>
    <t>Matthew Hughes</t>
  </si>
  <si>
    <t>Diana Martinez</t>
  </si>
  <si>
    <t>Jennifer Roberts</t>
  </si>
  <si>
    <t>Michael Nguyen</t>
  </si>
  <si>
    <t>Joanna Sanchez</t>
  </si>
  <si>
    <t>Timothy Hughes</t>
  </si>
  <si>
    <t>Diane Brewer</t>
  </si>
  <si>
    <t>Brian Thompson</t>
  </si>
  <si>
    <t>Sarah Briggs</t>
  </si>
  <si>
    <t>Dawn Vaughn</t>
  </si>
  <si>
    <t>Kathryn Alvarez</t>
  </si>
  <si>
    <t>Daniel Knight</t>
  </si>
  <si>
    <t>Jessica Davis</t>
  </si>
  <si>
    <t>Pamela Thompson</t>
  </si>
  <si>
    <t>Mallory Williams</t>
  </si>
  <si>
    <t>Emily Edwards</t>
  </si>
  <si>
    <t>Kelly Perez</t>
  </si>
  <si>
    <t>Chris Russell</t>
  </si>
  <si>
    <t>Michael Hoffman</t>
  </si>
  <si>
    <t>Tammy Thompson</t>
  </si>
  <si>
    <t>Kimberly Johnson</t>
  </si>
  <si>
    <t>Rebecca Jackson</t>
  </si>
  <si>
    <t>Erika Perry</t>
  </si>
  <si>
    <t>David Lee</t>
  </si>
  <si>
    <t>Leslie Wallace</t>
  </si>
  <si>
    <t>Dawn Johnson</t>
  </si>
  <si>
    <t>Kim Stewart</t>
  </si>
  <si>
    <t>Craig Rice</t>
  </si>
  <si>
    <t>Sandra Thompson</t>
  </si>
  <si>
    <t>Jesus Murphy</t>
  </si>
  <si>
    <t>Jack Graham</t>
  </si>
  <si>
    <t>James Hernandez</t>
  </si>
  <si>
    <t>Kelly Lopez</t>
  </si>
  <si>
    <t>Michael Johnston</t>
  </si>
  <si>
    <t>Margaret Meyer</t>
  </si>
  <si>
    <t>Kimberly Hodge</t>
  </si>
  <si>
    <t>David Chavez</t>
  </si>
  <si>
    <t>Lisa Torres</t>
  </si>
  <si>
    <t>Thomas Bowman</t>
  </si>
  <si>
    <t>Brian Marshall</t>
  </si>
  <si>
    <t>Rachel Foster</t>
  </si>
  <si>
    <t>Catherine Carter</t>
  </si>
  <si>
    <t>Andrew Hernandez</t>
  </si>
  <si>
    <t>Scott Dudley</t>
  </si>
  <si>
    <t>Kari Rodriguez</t>
  </si>
  <si>
    <t>Gregory Parks</t>
  </si>
  <si>
    <t>Mark Washington</t>
  </si>
  <si>
    <t>Katherine Leon</t>
  </si>
  <si>
    <t>Mark Quinn</t>
  </si>
  <si>
    <t>Jacob Young</t>
  </si>
  <si>
    <t>Marc Guerrero</t>
  </si>
  <si>
    <t>Stacy Williams</t>
  </si>
  <si>
    <t>Jessica Lopez</t>
  </si>
  <si>
    <t>Lauren Moore</t>
  </si>
  <si>
    <t>Kayla Booker</t>
  </si>
  <si>
    <t>Andrew Clark</t>
  </si>
  <si>
    <t>Amanda Villarreal</t>
  </si>
  <si>
    <t>Lisa Ortiz</t>
  </si>
  <si>
    <t>Christopher Hull</t>
  </si>
  <si>
    <t>James Burns</t>
  </si>
  <si>
    <t>Michelle Smith</t>
  </si>
  <si>
    <t>Andrew Cook</t>
  </si>
  <si>
    <t>John Mitchell</t>
  </si>
  <si>
    <t>Richard Hudson</t>
  </si>
  <si>
    <t>Jennifer Brown</t>
  </si>
  <si>
    <t>Allison Wilkins</t>
  </si>
  <si>
    <t>Kimberly Sellers</t>
  </si>
  <si>
    <t>Juan Davis</t>
  </si>
  <si>
    <t>Troy Osborne</t>
  </si>
  <si>
    <t>Tiffany Gonzalez</t>
  </si>
  <si>
    <t>Lisa Miller</t>
  </si>
  <si>
    <t>Stephanie Rodriguez</t>
  </si>
  <si>
    <t>Steven Gibson</t>
  </si>
  <si>
    <t>Mary Andersen</t>
  </si>
  <si>
    <t>Sarah Smith</t>
  </si>
  <si>
    <t>James Roy</t>
  </si>
  <si>
    <t>Randy Webb</t>
  </si>
  <si>
    <t>Patrick Oliver</t>
  </si>
  <si>
    <t>Maria Estrada</t>
  </si>
  <si>
    <t>Mitchell Joyce</t>
  </si>
  <si>
    <t>Philip Martin</t>
  </si>
  <si>
    <t>Alexander Sharp</t>
  </si>
  <si>
    <t>Meghan Scott</t>
  </si>
  <si>
    <t>Michelle Murphy</t>
  </si>
  <si>
    <t>Rebekah Hurst</t>
  </si>
  <si>
    <t>Michelle Conner</t>
  </si>
  <si>
    <t>David Salazar</t>
  </si>
  <si>
    <t>Maria Shelton</t>
  </si>
  <si>
    <t>Frank Thompson</t>
  </si>
  <si>
    <t>Michael Moore</t>
  </si>
  <si>
    <t>Christopher Luna</t>
  </si>
  <si>
    <t>Martin Bailey</t>
  </si>
  <si>
    <t>Pamela Lynch</t>
  </si>
  <si>
    <t>Morgan Hanson</t>
  </si>
  <si>
    <t>Kathryn Conrad</t>
  </si>
  <si>
    <t>Cody White</t>
  </si>
  <si>
    <t>Sandra Ross</t>
  </si>
  <si>
    <t>Valerie Rogers</t>
  </si>
  <si>
    <t>Joseph Schmidt</t>
  </si>
  <si>
    <t>Theodore Owens</t>
  </si>
  <si>
    <t>Richard May</t>
  </si>
  <si>
    <t>Alyssa Lynch</t>
  </si>
  <si>
    <t>Alan Murphy</t>
  </si>
  <si>
    <t>Kimberly Bush</t>
  </si>
  <si>
    <t>Brian Young</t>
  </si>
  <si>
    <t>William Herring</t>
  </si>
  <si>
    <t>Stephanie Mendez</t>
  </si>
  <si>
    <t>Justin Taylor</t>
  </si>
  <si>
    <t>Samantha Lara</t>
  </si>
  <si>
    <t>Philip Rojas</t>
  </si>
  <si>
    <t>Robin Marquez</t>
  </si>
  <si>
    <t>Christopher Clayton</t>
  </si>
  <si>
    <t>Douglas Young</t>
  </si>
  <si>
    <t>Carlos Hampton</t>
  </si>
  <si>
    <t>Christopher Ortiz</t>
  </si>
  <si>
    <t>Joanna Benson</t>
  </si>
  <si>
    <t>Kelly Mayo</t>
  </si>
  <si>
    <t>Jessica Matthews</t>
  </si>
  <si>
    <t>Joshua Adams</t>
  </si>
  <si>
    <t>Vanessa Cook</t>
  </si>
  <si>
    <t>Johnny Stephens</t>
  </si>
  <si>
    <t>Valerie Hernandez</t>
  </si>
  <si>
    <t>Oscar Cordova</t>
  </si>
  <si>
    <t>Pamela Rodriguez</t>
  </si>
  <si>
    <t>Alyssa Gray</t>
  </si>
  <si>
    <t>Marcia Johns</t>
  </si>
  <si>
    <t>Stanley Simmons</t>
  </si>
  <si>
    <t>Amy Reynolds</t>
  </si>
  <si>
    <t>Kathleen Smith</t>
  </si>
  <si>
    <t>Kristin Ward</t>
  </si>
  <si>
    <t>David Kelly</t>
  </si>
  <si>
    <t>Eugene Becker</t>
  </si>
  <si>
    <t>Megan Lewis</t>
  </si>
  <si>
    <t>John Davis</t>
  </si>
  <si>
    <t>Christina Anderson</t>
  </si>
  <si>
    <t>Jeffrey Knight</t>
  </si>
  <si>
    <t>Heather Harmon</t>
  </si>
  <si>
    <t>Kelly Murphy</t>
  </si>
  <si>
    <t>Lisa Taylor</t>
  </si>
  <si>
    <t>Cameron Williams</t>
  </si>
  <si>
    <t>Tammy Harrison</t>
  </si>
  <si>
    <t>Cheryl Lewis</t>
  </si>
  <si>
    <t>Tami Wilson</t>
  </si>
  <si>
    <t>Natalie Miller</t>
  </si>
  <si>
    <t>Nancy Wall</t>
  </si>
  <si>
    <t>Lisa Peterson</t>
  </si>
  <si>
    <t>Angela Miller</t>
  </si>
  <si>
    <t>Dominic Hawkins</t>
  </si>
  <si>
    <t>Timothy Kim</t>
  </si>
  <si>
    <t>Donald Brooks</t>
  </si>
  <si>
    <t>Ashley Arnold</t>
  </si>
  <si>
    <t>Preston Mann</t>
  </si>
  <si>
    <t>Walter Dominguez</t>
  </si>
  <si>
    <t>Angel Perkins</t>
  </si>
  <si>
    <t>Jeffrey Collins</t>
  </si>
  <si>
    <t>Jenna Simmons</t>
  </si>
  <si>
    <t>Austin Graham</t>
  </si>
  <si>
    <t>Angela Hampton</t>
  </si>
  <si>
    <t>Molly Knight</t>
  </si>
  <si>
    <t>Randy Dalton</t>
  </si>
  <si>
    <t>Brittany Lowe</t>
  </si>
  <si>
    <t>Latasha Keller</t>
  </si>
  <si>
    <t>Jillian Harris</t>
  </si>
  <si>
    <t>Amber Castro</t>
  </si>
  <si>
    <t>Patrick Lewis</t>
  </si>
  <si>
    <t>Troy Harper</t>
  </si>
  <si>
    <t>Sharon Trujillo</t>
  </si>
  <si>
    <t>Erika Lawrence</t>
  </si>
  <si>
    <t>Michael Bowers</t>
  </si>
  <si>
    <t>Donna Mcclain</t>
  </si>
  <si>
    <t>Theresa Sanchez</t>
  </si>
  <si>
    <t>David Williams</t>
  </si>
  <si>
    <t>Jennifer Mcguire</t>
  </si>
  <si>
    <t>April Johnson</t>
  </si>
  <si>
    <t>Larry Shelton</t>
  </si>
  <si>
    <t>Kari Romero</t>
  </si>
  <si>
    <t>Jessica Jackson</t>
  </si>
  <si>
    <t>Ian Smith</t>
  </si>
  <si>
    <t>Eric Burton</t>
  </si>
  <si>
    <t>Garrett Summers</t>
  </si>
  <si>
    <t>Deborah Greer</t>
  </si>
  <si>
    <t>Patrick Martinez</t>
  </si>
  <si>
    <t>Evan Martin</t>
  </si>
  <si>
    <t>Shannon Jensen</t>
  </si>
  <si>
    <t>Kevin Bender</t>
  </si>
  <si>
    <t>Cathy Roach</t>
  </si>
  <si>
    <t>Judith Wood</t>
  </si>
  <si>
    <t>Chloe Padilla</t>
  </si>
  <si>
    <t>Sean Rodriguez</t>
  </si>
  <si>
    <t>Stephen Garcia</t>
  </si>
  <si>
    <t>Todd Robles</t>
  </si>
  <si>
    <t>Zachary Kramer</t>
  </si>
  <si>
    <t>Russell Phillips</t>
  </si>
  <si>
    <t>Thomas Wade</t>
  </si>
  <si>
    <t>Karen Myers</t>
  </si>
  <si>
    <t>Jessica Golden</t>
  </si>
  <si>
    <t>Mark Jacobs</t>
  </si>
  <si>
    <t>Karen Bell</t>
  </si>
  <si>
    <t>Robert Richards</t>
  </si>
  <si>
    <t>Dawn Barry</t>
  </si>
  <si>
    <t>William Terry</t>
  </si>
  <si>
    <t>Jennifer Larsen</t>
  </si>
  <si>
    <t>Michael Kelly</t>
  </si>
  <si>
    <t>Courtney Norman</t>
  </si>
  <si>
    <t>Bryan Dennis</t>
  </si>
  <si>
    <t>Steven Johnson</t>
  </si>
  <si>
    <t>Jenny Castillo</t>
  </si>
  <si>
    <t>Lauren Fields</t>
  </si>
  <si>
    <t>Teresa Park</t>
  </si>
  <si>
    <t>Wendy Bradshaw</t>
  </si>
  <si>
    <t>Kristin Rodriguez</t>
  </si>
  <si>
    <t>Kimberly Davis</t>
  </si>
  <si>
    <t>Linda Krause</t>
  </si>
  <si>
    <t>Stephen Martinez</t>
  </si>
  <si>
    <t>Frederick Montgomery</t>
  </si>
  <si>
    <t>Michelle Ray</t>
  </si>
  <si>
    <t>Theresa Kennedy</t>
  </si>
  <si>
    <t>Eric Santos</t>
  </si>
  <si>
    <t>James Collins</t>
  </si>
  <si>
    <t>Matthew Hale</t>
  </si>
  <si>
    <t>Jesus Carlson</t>
  </si>
  <si>
    <t>George Long</t>
  </si>
  <si>
    <t>Mia Gonzales</t>
  </si>
  <si>
    <t>Jay Elliott</t>
  </si>
  <si>
    <t>Meghan Simpson</t>
  </si>
  <si>
    <t>Nathaniel Johnson</t>
  </si>
  <si>
    <t>Susan Smith</t>
  </si>
  <si>
    <t>William Barnes</t>
  </si>
  <si>
    <t>Thomas Collins</t>
  </si>
  <si>
    <t>Lori Torres</t>
  </si>
  <si>
    <t>Susan Poole</t>
  </si>
  <si>
    <t>Deanna Becker</t>
  </si>
  <si>
    <t>Katie Wells</t>
  </si>
  <si>
    <t>Sarah Arnold</t>
  </si>
  <si>
    <t>Michele Cooper</t>
  </si>
  <si>
    <t>Adam Allen</t>
  </si>
  <si>
    <t>Stacey Jacobs</t>
  </si>
  <si>
    <t>Gabriela Elliott</t>
  </si>
  <si>
    <t>Samuel Williams</t>
  </si>
  <si>
    <t>Tammy Park</t>
  </si>
  <si>
    <t>David Valentine</t>
  </si>
  <si>
    <t>Emily Peterson</t>
  </si>
  <si>
    <t>Kristin Morse</t>
  </si>
  <si>
    <t>Angela Jefferson</t>
  </si>
  <si>
    <t>Heidi Phillips</t>
  </si>
  <si>
    <t>Rose Powell</t>
  </si>
  <si>
    <t>Joseph Nichols</t>
  </si>
  <si>
    <t>Benjamin Davis</t>
  </si>
  <si>
    <t>Eric Thompson</t>
  </si>
  <si>
    <t>Stephen Carpenter</t>
  </si>
  <si>
    <t>Paul Campbell</t>
  </si>
  <si>
    <t>Mary Pearson</t>
  </si>
  <si>
    <t>Audrey Brown</t>
  </si>
  <si>
    <t>Adrienne Thomas</t>
  </si>
  <si>
    <t>Amy Olson</t>
  </si>
  <si>
    <t>Mary Aguilar</t>
  </si>
  <si>
    <t>Shawn Dunn</t>
  </si>
  <si>
    <t>Martin Aguilar</t>
  </si>
  <si>
    <t>Stephen Johnson</t>
  </si>
  <si>
    <t>Brandon Flynn</t>
  </si>
  <si>
    <t>Catherine Norris</t>
  </si>
  <si>
    <t>Jeff Warner</t>
  </si>
  <si>
    <t>Ronald Jones</t>
  </si>
  <si>
    <t>Victoria Phelps</t>
  </si>
  <si>
    <t>Stephanie Gordon</t>
  </si>
  <si>
    <t>Corey Roberson</t>
  </si>
  <si>
    <t>John Duarte</t>
  </si>
  <si>
    <t>Robert Adams</t>
  </si>
  <si>
    <t>Roy Reynolds</t>
  </si>
  <si>
    <t>Sara Ross</t>
  </si>
  <si>
    <t>Megan Carr</t>
  </si>
  <si>
    <t>Zachary Garcia</t>
  </si>
  <si>
    <t>Melanie Wise</t>
  </si>
  <si>
    <t>Patrick Patterson</t>
  </si>
  <si>
    <t>Courtney Fitzgerald</t>
  </si>
  <si>
    <t>Shaun Vincent</t>
  </si>
  <si>
    <t>Christopher Robinson</t>
  </si>
  <si>
    <t>Brandon Franklin</t>
  </si>
  <si>
    <t>Timothy Castro</t>
  </si>
  <si>
    <t>Charles Hernandez</t>
  </si>
  <si>
    <t>Jill Davis</t>
  </si>
  <si>
    <t>Patrick Padilla</t>
  </si>
  <si>
    <t>Monique Campbell</t>
  </si>
  <si>
    <t>Cheryl Elliott</t>
  </si>
  <si>
    <t>Teresa Boyd</t>
  </si>
  <si>
    <t>Monica Harris</t>
  </si>
  <si>
    <t>Elizabeth Kemp</t>
  </si>
  <si>
    <t>Matthew Valencia</t>
  </si>
  <si>
    <t>Ashley Hamilton</t>
  </si>
  <si>
    <t>Raymond Smith</t>
  </si>
  <si>
    <t>Tiffany Bailey</t>
  </si>
  <si>
    <t>Pamela Pena</t>
  </si>
  <si>
    <t>Robert Barker</t>
  </si>
  <si>
    <t>Stephen Evans</t>
  </si>
  <si>
    <t>Mathew Short</t>
  </si>
  <si>
    <t>John Ellis</t>
  </si>
  <si>
    <t>Sean Weeks</t>
  </si>
  <si>
    <t>Barbara Jones</t>
  </si>
  <si>
    <t>Cynthia Munoz</t>
  </si>
  <si>
    <t>Brett Webb</t>
  </si>
  <si>
    <t>Christy Wagner</t>
  </si>
  <si>
    <t>Michael Poole</t>
  </si>
  <si>
    <t>Patrick Vasquez</t>
  </si>
  <si>
    <t>Gary Ho</t>
  </si>
  <si>
    <t>Brian Edwards</t>
  </si>
  <si>
    <t>Paul Marshall</t>
  </si>
  <si>
    <t>Jennifer Snow</t>
  </si>
  <si>
    <t>Daniel Smith</t>
  </si>
  <si>
    <t>Christopher Carey</t>
  </si>
  <si>
    <t>Emily Martin</t>
  </si>
  <si>
    <t>Brittany Collins</t>
  </si>
  <si>
    <t>Amber Bentley</t>
  </si>
  <si>
    <t>Patricia Daniels</t>
  </si>
  <si>
    <t>Amber Baker</t>
  </si>
  <si>
    <t>Jennifer Myers</t>
  </si>
  <si>
    <t>Robert Waller</t>
  </si>
  <si>
    <t>James Moore</t>
  </si>
  <si>
    <t>Karen White</t>
  </si>
  <si>
    <t>Jean Stephens</t>
  </si>
  <si>
    <t>Joseph Decker</t>
  </si>
  <si>
    <t>Isaac Thompson</t>
  </si>
  <si>
    <t>Kristy Moore</t>
  </si>
  <si>
    <t>Elizabeth Brock</t>
  </si>
  <si>
    <t>Whitney Anderson</t>
  </si>
  <si>
    <t>Jessica Massey</t>
  </si>
  <si>
    <t>Tracy Robinson</t>
  </si>
  <si>
    <t>Anthony Brown</t>
  </si>
  <si>
    <t>Christopher Jones</t>
  </si>
  <si>
    <t>Marissa Hendricks</t>
  </si>
  <si>
    <t>Michael Peterson</t>
  </si>
  <si>
    <t>Robert Turner</t>
  </si>
  <si>
    <t>Trevor Smith</t>
  </si>
  <si>
    <t>Vicki Hall</t>
  </si>
  <si>
    <t>Michael Small</t>
  </si>
  <si>
    <t>Danielle Alvarez</t>
  </si>
  <si>
    <t>Amanda Duncan</t>
  </si>
  <si>
    <t>Christopher Boone</t>
  </si>
  <si>
    <t>Randy York</t>
  </si>
  <si>
    <t>Bryan Farrell</t>
  </si>
  <si>
    <t>Stephanie Williams</t>
  </si>
  <si>
    <t>Dennis Garrett</t>
  </si>
  <si>
    <t>Russell Martinez</t>
  </si>
  <si>
    <t>Nathan Gallagher</t>
  </si>
  <si>
    <t>Nicholas Smith</t>
  </si>
  <si>
    <t>Samantha Watson</t>
  </si>
  <si>
    <t>Christopher Wade</t>
  </si>
  <si>
    <t>Timothy Larson</t>
  </si>
  <si>
    <t>Bradley Pittman</t>
  </si>
  <si>
    <t>Catherine Reyes</t>
  </si>
  <si>
    <t>Linda Davis</t>
  </si>
  <si>
    <t>Edward Neal</t>
  </si>
  <si>
    <t>Kimberly Hull</t>
  </si>
  <si>
    <t>Daniel Rivera</t>
  </si>
  <si>
    <t>Michael Clark</t>
  </si>
  <si>
    <t>Lance Robles</t>
  </si>
  <si>
    <t>Carlos Peterson</t>
  </si>
  <si>
    <t>Bruce Smith</t>
  </si>
  <si>
    <t>Lori Anderson</t>
  </si>
  <si>
    <t>Zachary Salinas</t>
  </si>
  <si>
    <t>Jonathan Brock</t>
  </si>
  <si>
    <t>Paula Barrett</t>
  </si>
  <si>
    <t>Kyle Frost</t>
  </si>
  <si>
    <t>Courtney Cain</t>
  </si>
  <si>
    <t>Lori Walker</t>
  </si>
  <si>
    <t>Robin Buckley</t>
  </si>
  <si>
    <t>Richard Ware</t>
  </si>
  <si>
    <t>Eric Lutz</t>
  </si>
  <si>
    <t>Christopher Schmidt</t>
  </si>
  <si>
    <t>Denise Dean</t>
  </si>
  <si>
    <t>Tracy Clarke</t>
  </si>
  <si>
    <t>Cathy Hicks</t>
  </si>
  <si>
    <t>Reginald Mills</t>
  </si>
  <si>
    <t>Kathleen Solis</t>
  </si>
  <si>
    <t>Elizabeth Valencia</t>
  </si>
  <si>
    <t>Steven Martin</t>
  </si>
  <si>
    <t>Richard Jones</t>
  </si>
  <si>
    <t>Lisa Houston</t>
  </si>
  <si>
    <t>Paul Bennett</t>
  </si>
  <si>
    <t>William Charles</t>
  </si>
  <si>
    <t>Ryan Silva</t>
  </si>
  <si>
    <t>Denise Owens</t>
  </si>
  <si>
    <t>Jennifer Price</t>
  </si>
  <si>
    <t>Timothy Johnson</t>
  </si>
  <si>
    <t>Brittany Reynolds</t>
  </si>
  <si>
    <t>Candace Johnson</t>
  </si>
  <si>
    <t>Christopher Freeman</t>
  </si>
  <si>
    <t>Robert Pierce</t>
  </si>
  <si>
    <t>Cynthia Delgado</t>
  </si>
  <si>
    <t>Erica Kelly</t>
  </si>
  <si>
    <t>Debra Thomas</t>
  </si>
  <si>
    <t>Caleb Hickman</t>
  </si>
  <si>
    <t>Teresa Hunt</t>
  </si>
  <si>
    <t>Cheryl Randolph</t>
  </si>
  <si>
    <t>Sharon Daniels</t>
  </si>
  <si>
    <t>Haley Ayers</t>
  </si>
  <si>
    <t>Jacqueline Hall</t>
  </si>
  <si>
    <t>Betty Long</t>
  </si>
  <si>
    <t>Andrew Davenport</t>
  </si>
  <si>
    <t>Joshua Moore</t>
  </si>
  <si>
    <t>Gregory Brooks</t>
  </si>
  <si>
    <t>Gregory Moore</t>
  </si>
  <si>
    <t>Deanna Moore</t>
  </si>
  <si>
    <t>Erin Dominguez</t>
  </si>
  <si>
    <t>Paul Cochran</t>
  </si>
  <si>
    <t>Robin Smith</t>
  </si>
  <si>
    <t>Kimberly Cohen</t>
  </si>
  <si>
    <t>Robert Pham</t>
  </si>
  <si>
    <t>Veronica Strickland</t>
  </si>
  <si>
    <t>Kelly Hull</t>
  </si>
  <si>
    <t>Cody Brown</t>
  </si>
  <si>
    <t>Cynthia Ware</t>
  </si>
  <si>
    <t>Mark Black</t>
  </si>
  <si>
    <t>Dana Roberts</t>
  </si>
  <si>
    <t>Adriana Ramos</t>
  </si>
  <si>
    <t>Dennis Davis</t>
  </si>
  <si>
    <t>Joseph Austin</t>
  </si>
  <si>
    <t>Donna Cook</t>
  </si>
  <si>
    <t>John Melendez</t>
  </si>
  <si>
    <t>Kimberly Jones</t>
  </si>
  <si>
    <t>Brandy Beltran</t>
  </si>
  <si>
    <t>Derek Sparks</t>
  </si>
  <si>
    <t>Michelle Hall</t>
  </si>
  <si>
    <t>Kristen Howell</t>
  </si>
  <si>
    <t>Elizabeth Brown</t>
  </si>
  <si>
    <t>Phillip Hunter</t>
  </si>
  <si>
    <t>Rebecca Ruiz</t>
  </si>
  <si>
    <t>Megan Reyes</t>
  </si>
  <si>
    <t>Gloria Russell</t>
  </si>
  <si>
    <t>Juan Miller</t>
  </si>
  <si>
    <t>Michael Garcia</t>
  </si>
  <si>
    <t>Alexandra Ramirez</t>
  </si>
  <si>
    <t>Gerald Johnson</t>
  </si>
  <si>
    <t>Derrick Martin</t>
  </si>
  <si>
    <t>Nicholas Medina</t>
  </si>
  <si>
    <t>William Jones</t>
  </si>
  <si>
    <t>Ryan Garcia</t>
  </si>
  <si>
    <t>Jennifer Morris</t>
  </si>
  <si>
    <t>Spencer Le</t>
  </si>
  <si>
    <t>Thomas Woodward</t>
  </si>
  <si>
    <t>Jennifer Walker</t>
  </si>
  <si>
    <t>Morgan Sanders</t>
  </si>
  <si>
    <t>Ashley Hernandez</t>
  </si>
  <si>
    <t>Jason Ellis</t>
  </si>
  <si>
    <t>Jeremy Simmons</t>
  </si>
  <si>
    <t>Bryan Jones</t>
  </si>
  <si>
    <t>Francis Buchanan</t>
  </si>
  <si>
    <t>Ian Thompson</t>
  </si>
  <si>
    <t>Matthew Smith</t>
  </si>
  <si>
    <t>Erin Jackson</t>
  </si>
  <si>
    <t>Amy Howard</t>
  </si>
  <si>
    <t>Amber Cook</t>
  </si>
  <si>
    <t>Kristina Clark</t>
  </si>
  <si>
    <t>Malik Mosley</t>
  </si>
  <si>
    <t>Christopher Hart</t>
  </si>
  <si>
    <t>John Hall</t>
  </si>
  <si>
    <t>David Howell</t>
  </si>
  <si>
    <t>James Ortiz</t>
  </si>
  <si>
    <t>Morgan Sanchez</t>
  </si>
  <si>
    <t>Vanessa Jackson</t>
  </si>
  <si>
    <t>Amanda Brennan</t>
  </si>
  <si>
    <t>Pamela Elliott</t>
  </si>
  <si>
    <t>Zachary Stone</t>
  </si>
  <si>
    <t>John Collins</t>
  </si>
  <si>
    <t>Rebecca Roberts</t>
  </si>
  <si>
    <t>Krystal Garner</t>
  </si>
  <si>
    <t>Brandy Garcia</t>
  </si>
  <si>
    <t>Gregory Black</t>
  </si>
  <si>
    <t>Megan Mitchell</t>
  </si>
  <si>
    <t>Jerome Reeves</t>
  </si>
  <si>
    <t>Mallory Walker</t>
  </si>
  <si>
    <t>Deanna Gonzalez</t>
  </si>
  <si>
    <t>Ruth Montes</t>
  </si>
  <si>
    <t>Johnathan Livingston</t>
  </si>
  <si>
    <t>Jeffrey Mendez</t>
  </si>
  <si>
    <t>Samantha Nguyen</t>
  </si>
  <si>
    <t>Christopher Wood</t>
  </si>
  <si>
    <t>Mark Walls</t>
  </si>
  <si>
    <t>Laurie Harrington</t>
  </si>
  <si>
    <t>Theresa Gibson</t>
  </si>
  <si>
    <t>Samantha Campbell</t>
  </si>
  <si>
    <t>Alex Martinez</t>
  </si>
  <si>
    <t>John Hebert</t>
  </si>
  <si>
    <t>Daniel Fuller</t>
  </si>
  <si>
    <t>Charles Sharp</t>
  </si>
  <si>
    <t>Olivia Reynolds</t>
  </si>
  <si>
    <t>Kayla Melton</t>
  </si>
  <si>
    <t>James Saunders</t>
  </si>
  <si>
    <t>Carol Thomas</t>
  </si>
  <si>
    <t>Samantha Pham</t>
  </si>
  <si>
    <t>Jonathan Rush</t>
  </si>
  <si>
    <t>Christopher Young</t>
  </si>
  <si>
    <t>Michael Clarke</t>
  </si>
  <si>
    <t>Sandy Gonzales</t>
  </si>
  <si>
    <t>Tyler Cross</t>
  </si>
  <si>
    <t>Kristen French</t>
  </si>
  <si>
    <t>Christine Anderson</t>
  </si>
  <si>
    <t>Heidi Brown</t>
  </si>
  <si>
    <t>Elizabeth Jones</t>
  </si>
  <si>
    <t>William Lane</t>
  </si>
  <si>
    <t>Jessica Kennedy</t>
  </si>
  <si>
    <t>Connie Bell</t>
  </si>
  <si>
    <t>Jeremy Webb</t>
  </si>
  <si>
    <t>Rose Stevenson</t>
  </si>
  <si>
    <t>Steven Figueroa</t>
  </si>
  <si>
    <t>Dustin Wilson</t>
  </si>
  <si>
    <t>Barry Hansen</t>
  </si>
  <si>
    <t>Craig Gray</t>
  </si>
  <si>
    <t>Lisa Wells</t>
  </si>
  <si>
    <t>Daniel Jones</t>
  </si>
  <si>
    <t>Marcus Brown</t>
  </si>
  <si>
    <t>Yolanda Scott</t>
  </si>
  <si>
    <t>Rachel Bishop</t>
  </si>
  <si>
    <t>Wendy Sanchez</t>
  </si>
  <si>
    <t>Amy Butler</t>
  </si>
  <si>
    <t>William Pena</t>
  </si>
  <si>
    <t>Dawn Brown</t>
  </si>
  <si>
    <t>Cheryl Washington</t>
  </si>
  <si>
    <t>Steven Lester</t>
  </si>
  <si>
    <t>David Salinas</t>
  </si>
  <si>
    <t>James Taylor</t>
  </si>
  <si>
    <t>Heidi Wilson</t>
  </si>
  <si>
    <t>Jacob Ingram</t>
  </si>
  <si>
    <t>Sarah Carpenter</t>
  </si>
  <si>
    <t>Rose Nelson</t>
  </si>
  <si>
    <t>Allison Griffith</t>
  </si>
  <si>
    <t>Diana Schneider</t>
  </si>
  <si>
    <t>Angela Morgan</t>
  </si>
  <si>
    <t>Michael Navarro</t>
  </si>
  <si>
    <t>April Leon</t>
  </si>
  <si>
    <t>Javier Moore</t>
  </si>
  <si>
    <t>Lisa Lopez</t>
  </si>
  <si>
    <t>Angela Lee</t>
  </si>
  <si>
    <t>David Meyer</t>
  </si>
  <si>
    <t>Caitlyn Torres</t>
  </si>
  <si>
    <t>Jason Carter</t>
  </si>
  <si>
    <t>Tracy Griffin</t>
  </si>
  <si>
    <t>Margaret Morales</t>
  </si>
  <si>
    <t>Thomas Turner</t>
  </si>
  <si>
    <t>Christopher Rogers</t>
  </si>
  <si>
    <t>Lisa Snyder</t>
  </si>
  <si>
    <t>Kari Thompson</t>
  </si>
  <si>
    <t>Hannah Johnson</t>
  </si>
  <si>
    <t>Benjamin Lee</t>
  </si>
  <si>
    <t>James Winters</t>
  </si>
  <si>
    <t>Kevin Cooley</t>
  </si>
  <si>
    <t>Timothy Ramirez</t>
  </si>
  <si>
    <t>Brent Navarro</t>
  </si>
  <si>
    <t>Carl Anderson</t>
  </si>
  <si>
    <t>Gregory Williams</t>
  </si>
  <si>
    <t>Angela Cruz</t>
  </si>
  <si>
    <t>Zachary Mckay</t>
  </si>
  <si>
    <t>Jennifer Jordan</t>
  </si>
  <si>
    <t>Juan Potter</t>
  </si>
  <si>
    <t>Juan Schroeder</t>
  </si>
  <si>
    <t>Fernando Reed</t>
  </si>
  <si>
    <t>Sabrina Clark</t>
  </si>
  <si>
    <t>Maria Berry</t>
  </si>
  <si>
    <t>John Rhodes</t>
  </si>
  <si>
    <t>Kevin Wiggins</t>
  </si>
  <si>
    <t>Tom Smith</t>
  </si>
  <si>
    <t>Dalton Gross</t>
  </si>
  <si>
    <t>James Barrett</t>
  </si>
  <si>
    <t>Erica Dudley</t>
  </si>
  <si>
    <t>Laura Lucas</t>
  </si>
  <si>
    <t>Jessica Thomas</t>
  </si>
  <si>
    <t>Amanda Fitzgerald</t>
  </si>
  <si>
    <t>Cole Winters</t>
  </si>
  <si>
    <t>Daniel Bush</t>
  </si>
  <si>
    <t>Matthew Higgins</t>
  </si>
  <si>
    <t>Paula Singh</t>
  </si>
  <si>
    <t>Erin Murray</t>
  </si>
  <si>
    <t>Brittany Rogers</t>
  </si>
  <si>
    <t>Andrew Conner</t>
  </si>
  <si>
    <t>Robert Smith</t>
  </si>
  <si>
    <t>James Johnson</t>
  </si>
  <si>
    <t>William Cruz</t>
  </si>
  <si>
    <t>Chelsea Hawkins</t>
  </si>
  <si>
    <t>Ryan Knox</t>
  </si>
  <si>
    <t>John Keller</t>
  </si>
  <si>
    <t>Gary Wagner</t>
  </si>
  <si>
    <t>William Thomas</t>
  </si>
  <si>
    <t>Daniel Arnold</t>
  </si>
  <si>
    <t>Nicole Rose</t>
  </si>
  <si>
    <t>Timothy Russell</t>
  </si>
  <si>
    <t>Adrian Johnson</t>
  </si>
  <si>
    <t>Jennifer Graham</t>
  </si>
  <si>
    <t>Collin Walton</t>
  </si>
  <si>
    <t>Matthew Mcdaniel</t>
  </si>
  <si>
    <t>Joshua Smith</t>
  </si>
  <si>
    <t>David Orozco</t>
  </si>
  <si>
    <t>Karen Mckinney</t>
  </si>
  <si>
    <t>Michael Robertson</t>
  </si>
  <si>
    <t>Amber Mitchell</t>
  </si>
  <si>
    <t>Victoria Torres</t>
  </si>
  <si>
    <t>Michelle Mcdonald</t>
  </si>
  <si>
    <t>Amy Hayes</t>
  </si>
  <si>
    <t>Joshua Jefferson</t>
  </si>
  <si>
    <t>Victoria Woods</t>
  </si>
  <si>
    <t>Matthew Ryan</t>
  </si>
  <si>
    <t>Jose Benjamin</t>
  </si>
  <si>
    <t>Melissa Brown</t>
  </si>
  <si>
    <t>Michael Jacobs</t>
  </si>
  <si>
    <t>Bryan Pena</t>
  </si>
  <si>
    <t>Justin Woods</t>
  </si>
  <si>
    <t>Geoffrey Turner</t>
  </si>
  <si>
    <t>Christopher Vargas</t>
  </si>
  <si>
    <t>Trevor Downs</t>
  </si>
  <si>
    <t>Christopher Shepard</t>
  </si>
  <si>
    <t>Cynthia Stokes</t>
  </si>
  <si>
    <t>Jeffrey Roberson</t>
  </si>
  <si>
    <t>Samuel Robbins</t>
  </si>
  <si>
    <t>Krystal Hart</t>
  </si>
  <si>
    <t>Michael Martinez</t>
  </si>
  <si>
    <t>John Garcia</t>
  </si>
  <si>
    <t>David Bond</t>
  </si>
  <si>
    <t>Kelly English</t>
  </si>
  <si>
    <t>Tracy Stone</t>
  </si>
  <si>
    <t>Sarah Hernandez</t>
  </si>
  <si>
    <t>Alicia Adkins</t>
  </si>
  <si>
    <t>Ryan Mason</t>
  </si>
  <si>
    <t>Colleen Thomas</t>
  </si>
  <si>
    <t>Kyle Reeves</t>
  </si>
  <si>
    <t>Oscar Keller</t>
  </si>
  <si>
    <t>Lee Hobbs</t>
  </si>
  <si>
    <t>Morgan Hayes</t>
  </si>
  <si>
    <t>Joshua Mullins</t>
  </si>
  <si>
    <t>Sarah Jennings</t>
  </si>
  <si>
    <t>Mario Guerra</t>
  </si>
  <si>
    <t>Ryan Perkins</t>
  </si>
  <si>
    <t>Dennis Soto</t>
  </si>
  <si>
    <t>David Young</t>
  </si>
  <si>
    <t>Francisco Sharp</t>
  </si>
  <si>
    <t>Karen Robinson</t>
  </si>
  <si>
    <t>Kristine Larsen</t>
  </si>
  <si>
    <t>Brooke Smith</t>
  </si>
  <si>
    <t>Nicole Choi</t>
  </si>
  <si>
    <t>Albert Kennedy</t>
  </si>
  <si>
    <t>Joseph Cooper</t>
  </si>
  <si>
    <t>Natalie Rice</t>
  </si>
  <si>
    <t>Michelle Marsh</t>
  </si>
  <si>
    <t>Ashley Owens</t>
  </si>
  <si>
    <t>Mallory Newton</t>
  </si>
  <si>
    <t>Laurie Gonzalez</t>
  </si>
  <si>
    <t>Lauren Burton</t>
  </si>
  <si>
    <t>Eric Cobb</t>
  </si>
  <si>
    <t>Ashley Goodwin</t>
  </si>
  <si>
    <t>Nicole Booth</t>
  </si>
  <si>
    <t>Donna Torres</t>
  </si>
  <si>
    <t>Molly Reed</t>
  </si>
  <si>
    <t>Michelle Mccall</t>
  </si>
  <si>
    <t>Jacob Moses</t>
  </si>
  <si>
    <t>Bethany Howard</t>
  </si>
  <si>
    <t>Cameron Stephens</t>
  </si>
  <si>
    <t>Victor Poole</t>
  </si>
  <si>
    <t>Tammy Howe</t>
  </si>
  <si>
    <t>Joseph Gallegos</t>
  </si>
  <si>
    <t>Melissa Young</t>
  </si>
  <si>
    <t>Brian Cannon</t>
  </si>
  <si>
    <t>Nicholas Wilson</t>
  </si>
  <si>
    <t>Holly Taylor</t>
  </si>
  <si>
    <t>Tanya Lopez</t>
  </si>
  <si>
    <t>Michael Vaughan</t>
  </si>
  <si>
    <t>Amanda Dunn</t>
  </si>
  <si>
    <t>Marie Oliver</t>
  </si>
  <si>
    <t>Brian Hendricks</t>
  </si>
  <si>
    <t>Sheila Mcneil</t>
  </si>
  <si>
    <t>Molly Skinner</t>
  </si>
  <si>
    <t>Andrew Williams</t>
  </si>
  <si>
    <t>Tracey Smith</t>
  </si>
  <si>
    <t>Michael Bruce</t>
  </si>
  <si>
    <t>Meghan Martinez</t>
  </si>
  <si>
    <t>Adam Schneider</t>
  </si>
  <si>
    <t>Martha Michael</t>
  </si>
  <si>
    <t>Jodi Williams</t>
  </si>
  <si>
    <t>Samantha Anderson</t>
  </si>
  <si>
    <t>Molly Simon</t>
  </si>
  <si>
    <t>Clayton Wells</t>
  </si>
  <si>
    <t>Jonathan Bell</t>
  </si>
  <si>
    <t>Alexandria Ferguson</t>
  </si>
  <si>
    <t>Stacey Martin</t>
  </si>
  <si>
    <t>Kenneth Sanchez</t>
  </si>
  <si>
    <t>Lisa Patterson</t>
  </si>
  <si>
    <t>Angela Morrison</t>
  </si>
  <si>
    <t>Katelyn Alvarez</t>
  </si>
  <si>
    <t>David Franklin</t>
  </si>
  <si>
    <t>Briana Gross</t>
  </si>
  <si>
    <t>Sharon Wyatt</t>
  </si>
  <si>
    <t>Kelsey Payne</t>
  </si>
  <si>
    <t>Alex Carlson</t>
  </si>
  <si>
    <t>Matthew Allen</t>
  </si>
  <si>
    <t>Jessica Johnson</t>
  </si>
  <si>
    <t>Nicole Phillips</t>
  </si>
  <si>
    <t>Peggy Brown</t>
  </si>
  <si>
    <t>Arthur Sims</t>
  </si>
  <si>
    <t>Donna Rodriguez</t>
  </si>
  <si>
    <t>Edward Curry</t>
  </si>
  <si>
    <t>Greg Reed</t>
  </si>
  <si>
    <t>Andrew Black</t>
  </si>
  <si>
    <t>Mary Lewis</t>
  </si>
  <si>
    <t>Barbara Keller</t>
  </si>
  <si>
    <t>Anthony Obrien</t>
  </si>
  <si>
    <t>Russell Brown</t>
  </si>
  <si>
    <t>Jasmine Jones</t>
  </si>
  <si>
    <t>Amanda Thornton</t>
  </si>
  <si>
    <t>Luis Schmidt</t>
  </si>
  <si>
    <t>Sharon Palmer</t>
  </si>
  <si>
    <t>Alexis Lee</t>
  </si>
  <si>
    <t>Brandon Wells</t>
  </si>
  <si>
    <t>Michael Young</t>
  </si>
  <si>
    <t>Ryan Fernandez</t>
  </si>
  <si>
    <t>Kristine Thomas</t>
  </si>
  <si>
    <t>Nancy Gray</t>
  </si>
  <si>
    <t>Michael Jimenez</t>
  </si>
  <si>
    <t>Melissa Hunter</t>
  </si>
  <si>
    <t>Jennifer Terry</t>
  </si>
  <si>
    <t>Amanda Golden</t>
  </si>
  <si>
    <t>Rachel Taylor</t>
  </si>
  <si>
    <t>Karen Campbell</t>
  </si>
  <si>
    <t>William Kerr</t>
  </si>
  <si>
    <t>Patricia Mcguire</t>
  </si>
  <si>
    <t>Sheila Williams</t>
  </si>
  <si>
    <t>Grace Williams</t>
  </si>
  <si>
    <t>Joshua Garza</t>
  </si>
  <si>
    <t>Jessica Flowers</t>
  </si>
  <si>
    <t>Travis Mann</t>
  </si>
  <si>
    <t>Gary Adams</t>
  </si>
  <si>
    <t>Diana Medina</t>
  </si>
  <si>
    <t>Mary Mason</t>
  </si>
  <si>
    <t>Dawn Moreno</t>
  </si>
  <si>
    <t>Evelyn Winters</t>
  </si>
  <si>
    <t>Daniel Rose</t>
  </si>
  <si>
    <t>Jason Harvey</t>
  </si>
  <si>
    <t>Cory Gomez</t>
  </si>
  <si>
    <t>Hailey Arnold</t>
  </si>
  <si>
    <t>Mark Carter</t>
  </si>
  <si>
    <t>Christina Smith</t>
  </si>
  <si>
    <t>Jeremy Miles</t>
  </si>
  <si>
    <t>Jennifer Munoz</t>
  </si>
  <si>
    <t>Julie Martin</t>
  </si>
  <si>
    <t>David Jones</t>
  </si>
  <si>
    <t>Catherine Fuller</t>
  </si>
  <si>
    <t>David Stevens</t>
  </si>
  <si>
    <t>William Sampson</t>
  </si>
  <si>
    <t>Jessica Anderson</t>
  </si>
  <si>
    <t>Kristi Mcclure</t>
  </si>
  <si>
    <t>Elizabeth Sherman</t>
  </si>
  <si>
    <t>Jason Hudson</t>
  </si>
  <si>
    <t>Hannah Long</t>
  </si>
  <si>
    <t>Christopher Cox</t>
  </si>
  <si>
    <t>Andrew Chapman</t>
  </si>
  <si>
    <t>Sarah Meyers</t>
  </si>
  <si>
    <t>Todd Stevenson</t>
  </si>
  <si>
    <t>Kent Allen</t>
  </si>
  <si>
    <t>Christopher Davis</t>
  </si>
  <si>
    <t>Brian Fleming</t>
  </si>
  <si>
    <t>Chloe Hernandez</t>
  </si>
  <si>
    <t>Steven Black</t>
  </si>
  <si>
    <t>Matthew Sloan</t>
  </si>
  <si>
    <t>Derek Arnold</t>
  </si>
  <si>
    <t>John Burnett</t>
  </si>
  <si>
    <t>Ana Williams</t>
  </si>
  <si>
    <t>Michael Stewart</t>
  </si>
  <si>
    <t>John Parker</t>
  </si>
  <si>
    <t>Kellie Waller</t>
  </si>
  <si>
    <t>Kelly Glenn</t>
  </si>
  <si>
    <t>Bianca Green</t>
  </si>
  <si>
    <t>Allen King</t>
  </si>
  <si>
    <t>Joshua Johnson</t>
  </si>
  <si>
    <t>Craig Buchanan</t>
  </si>
  <si>
    <t>Nicole Lopez</t>
  </si>
  <si>
    <t>Michael Stephens</t>
  </si>
  <si>
    <t>Jason Schmidt</t>
  </si>
  <si>
    <t>Pamela Johnson</t>
  </si>
  <si>
    <t>Suzanne Green</t>
  </si>
  <si>
    <t>Kent Simon</t>
  </si>
  <si>
    <t>James Smith</t>
  </si>
  <si>
    <t>Mark Perez</t>
  </si>
  <si>
    <t>Connor Schaefer</t>
  </si>
  <si>
    <t>Marc Rowe</t>
  </si>
  <si>
    <t>David Torres</t>
  </si>
  <si>
    <t>Anthony Mercado</t>
  </si>
  <si>
    <t>Anthony Chavez</t>
  </si>
  <si>
    <t>Catherine Sanchez</t>
  </si>
  <si>
    <t>Jamie Graham</t>
  </si>
  <si>
    <t>Alice Floyd</t>
  </si>
  <si>
    <t>Jordan Morales</t>
  </si>
  <si>
    <t>Oscar Berg</t>
  </si>
  <si>
    <t>Nathaniel Brooks</t>
  </si>
  <si>
    <t>Michael Bush</t>
  </si>
  <si>
    <t>Sara Taylor</t>
  </si>
  <si>
    <t>Claudia Castaneda</t>
  </si>
  <si>
    <t>Steven Griffith</t>
  </si>
  <si>
    <t>Carmen Ward</t>
  </si>
  <si>
    <t>Laura Ruiz</t>
  </si>
  <si>
    <t>Christina Bradley</t>
  </si>
  <si>
    <t>Gabriela Flowers</t>
  </si>
  <si>
    <t>Jonathan Harris</t>
  </si>
  <si>
    <t>Bryan Sullivan</t>
  </si>
  <si>
    <t>Margaret Harris</t>
  </si>
  <si>
    <t>Martin Williams</t>
  </si>
  <si>
    <t>Joseph Holloway</t>
  </si>
  <si>
    <t>Kimberly Barker</t>
  </si>
  <si>
    <t>Lauren Miller</t>
  </si>
  <si>
    <t>Laura Conner</t>
  </si>
  <si>
    <t>Sarah Castro</t>
  </si>
  <si>
    <t>Mary Martin</t>
  </si>
  <si>
    <t>Dawn Zavala</t>
  </si>
  <si>
    <t>Mary Armstrong</t>
  </si>
  <si>
    <t>Dawn Perez</t>
  </si>
  <si>
    <t>Veronica Reeves</t>
  </si>
  <si>
    <t>Ronald Roy</t>
  </si>
  <si>
    <t>Michael Dixon</t>
  </si>
  <si>
    <t>Katie Cox</t>
  </si>
  <si>
    <t>Linda Conrad</t>
  </si>
  <si>
    <t>Mary Cole</t>
  </si>
  <si>
    <t>Peter Nolan</t>
  </si>
  <si>
    <t>Martha Nelson</t>
  </si>
  <si>
    <t>Kyle Davis</t>
  </si>
  <si>
    <t>Jordan Cox</t>
  </si>
  <si>
    <t>Alexander Hicks</t>
  </si>
  <si>
    <t>John Ward</t>
  </si>
  <si>
    <t>Darlene Nguyen</t>
  </si>
  <si>
    <t>Sheri Horn</t>
  </si>
  <si>
    <t>Gina Fitzgerald</t>
  </si>
  <si>
    <t>Alexander Lane</t>
  </si>
  <si>
    <t>Ronald Wilson</t>
  </si>
  <si>
    <t>Catherine Nichols</t>
  </si>
  <si>
    <t>Amy Chandler</t>
  </si>
  <si>
    <t>Laura Robertson</t>
  </si>
  <si>
    <t>Maxwell Montoya</t>
  </si>
  <si>
    <t>Jeff Rodriguez</t>
  </si>
  <si>
    <t>Daniel Hernandez</t>
  </si>
  <si>
    <t>Ashley York</t>
  </si>
  <si>
    <t>Shawn Molina</t>
  </si>
  <si>
    <t>James Clark</t>
  </si>
  <si>
    <t>Crystal Freeman</t>
  </si>
  <si>
    <t>Allen Fernandez</t>
  </si>
  <si>
    <t>Janet Jones</t>
  </si>
  <si>
    <t>Andrew Dawson</t>
  </si>
  <si>
    <t>Ryan Ruiz</t>
  </si>
  <si>
    <t>Michelle Thomas</t>
  </si>
  <si>
    <t>Jamie Owens</t>
  </si>
  <si>
    <t>Brittany Wright</t>
  </si>
  <si>
    <t>Ashley Bailey</t>
  </si>
  <si>
    <t>Sarah Coffey</t>
  </si>
  <si>
    <t>Gerald Arnold</t>
  </si>
  <si>
    <t>Joe Sims</t>
  </si>
  <si>
    <t>Tina Ward</t>
  </si>
  <si>
    <t>Tracy Galloway</t>
  </si>
  <si>
    <t>Tina Burns</t>
  </si>
  <si>
    <t>Tricia Cox</t>
  </si>
  <si>
    <t>Sandra Harmon</t>
  </si>
  <si>
    <t>Joseph Robinson</t>
  </si>
  <si>
    <t>Cynthia Velasquez</t>
  </si>
  <si>
    <t>Lisa Cole</t>
  </si>
  <si>
    <t>David Rose</t>
  </si>
  <si>
    <t>Janet Perkins</t>
  </si>
  <si>
    <t>Rebecca Hale</t>
  </si>
  <si>
    <t>Tina Allen</t>
  </si>
  <si>
    <t>Olivia Vazquez</t>
  </si>
  <si>
    <t>Roger Hunt</t>
  </si>
  <si>
    <t>Daniel Dixon</t>
  </si>
  <si>
    <t>Donna Ramos</t>
  </si>
  <si>
    <t>Shawn Walker</t>
  </si>
  <si>
    <t>James Perry</t>
  </si>
  <si>
    <t>Mary Brown</t>
  </si>
  <si>
    <t>Ronald Scott</t>
  </si>
  <si>
    <t>Rhonda Wright</t>
  </si>
  <si>
    <t>Pam Figueroa</t>
  </si>
  <si>
    <t>Kimberly Lee</t>
  </si>
  <si>
    <t>Catherine Mendoza</t>
  </si>
  <si>
    <t>Nicholas Lopez</t>
  </si>
  <si>
    <t>Gwendolyn Lowe</t>
  </si>
  <si>
    <t>Matthew Johnson</t>
  </si>
  <si>
    <t>Cynthia Barnes</t>
  </si>
  <si>
    <t>Christy Davis</t>
  </si>
  <si>
    <t>Ryan Mercer</t>
  </si>
  <si>
    <t>Susan Odonnell</t>
  </si>
  <si>
    <t>Kelly Walls</t>
  </si>
  <si>
    <t>Jesse Greer</t>
  </si>
  <si>
    <t>Karen Barrett</t>
  </si>
  <si>
    <t>Gregory Watson</t>
  </si>
  <si>
    <t>Antonio Perez</t>
  </si>
  <si>
    <t>Jimmy Ruiz</t>
  </si>
  <si>
    <t>Nicholas Garcia</t>
  </si>
  <si>
    <t>James Roberts</t>
  </si>
  <si>
    <t>Robert Cannon</t>
  </si>
  <si>
    <t>Douglas Davidson</t>
  </si>
  <si>
    <t>Michael Cole</t>
  </si>
  <si>
    <t>Brian Mcneil</t>
  </si>
  <si>
    <t>Benjamin Stokes</t>
  </si>
  <si>
    <t>Bradley Guerrero</t>
  </si>
  <si>
    <t>David Mcdonald</t>
  </si>
  <si>
    <t>Michael Simpson</t>
  </si>
  <si>
    <t>Madison Hayes</t>
  </si>
  <si>
    <t>Elizabeth Pruitt</t>
  </si>
  <si>
    <t>Edward Morse</t>
  </si>
  <si>
    <t>Adriana Howe</t>
  </si>
  <si>
    <t>Hailey Strickland</t>
  </si>
  <si>
    <t>Kenneth Carey</t>
  </si>
  <si>
    <t>Jessica Grant</t>
  </si>
  <si>
    <t>Steven Hughes</t>
  </si>
  <si>
    <t>John Glover</t>
  </si>
  <si>
    <t>Margaret Ward</t>
  </si>
  <si>
    <t>Danielle Weber</t>
  </si>
  <si>
    <t>Jason Lopez</t>
  </si>
  <si>
    <t>Amy Dyer</t>
  </si>
  <si>
    <t>William Williams</t>
  </si>
  <si>
    <t>Tiffany Lee</t>
  </si>
  <si>
    <t>Jacob Bauer</t>
  </si>
  <si>
    <t>Ellen Hardy</t>
  </si>
  <si>
    <t>Ashley Thomas</t>
  </si>
  <si>
    <t>William Martin</t>
  </si>
  <si>
    <t>Elizabeth Cox</t>
  </si>
  <si>
    <t>Jesse Campbell</t>
  </si>
  <si>
    <t>Alison Johns</t>
  </si>
  <si>
    <t>Joshua Duran</t>
  </si>
  <si>
    <t>Tiffany Bolton</t>
  </si>
  <si>
    <t>Jeffrey Gibson</t>
  </si>
  <si>
    <t>Destiny Gibbs</t>
  </si>
  <si>
    <t>Tammy Burton</t>
  </si>
  <si>
    <t>Lisa Martinez</t>
  </si>
  <si>
    <t>James Bowers</t>
  </si>
  <si>
    <t>Marcus Norton</t>
  </si>
  <si>
    <t>Dominique Riddle</t>
  </si>
  <si>
    <t>William Valencia</t>
  </si>
  <si>
    <t>Lance Butler</t>
  </si>
  <si>
    <t>Patricia Williams</t>
  </si>
  <si>
    <t>Chelsea Saunders</t>
  </si>
  <si>
    <t>Gerald Moran</t>
  </si>
  <si>
    <t>Sheryl Barnes</t>
  </si>
  <si>
    <t>Robert Woodard</t>
  </si>
  <si>
    <t>Kelly Rodriguez</t>
  </si>
  <si>
    <t>Amanda Taylor</t>
  </si>
  <si>
    <t>Amber Miller</t>
  </si>
  <si>
    <t>Joel Hensley</t>
  </si>
  <si>
    <t>James Dean</t>
  </si>
  <si>
    <t>Lisa Lee</t>
  </si>
  <si>
    <t>Jared Burke</t>
  </si>
  <si>
    <t>Edward Martin</t>
  </si>
  <si>
    <t>Sharon Arnold</t>
  </si>
  <si>
    <t>Sean Fletcher</t>
  </si>
  <si>
    <t>Maria Kline</t>
  </si>
  <si>
    <t>Justin Ray</t>
  </si>
  <si>
    <t>Kelly Reid</t>
  </si>
  <si>
    <t>Kristy Ryan</t>
  </si>
  <si>
    <t>Jennifer Robinson</t>
  </si>
  <si>
    <t>James Bailey</t>
  </si>
  <si>
    <t>Thomas Powell</t>
  </si>
  <si>
    <t>Jennifer Diaz</t>
  </si>
  <si>
    <t>Laura Quinn</t>
  </si>
  <si>
    <t>David Davis</t>
  </si>
  <si>
    <t>Chris Lee</t>
  </si>
  <si>
    <t>Morgan Roberts</t>
  </si>
  <si>
    <t>Vickie Kelly</t>
  </si>
  <si>
    <t>Paul Brown</t>
  </si>
  <si>
    <t>Matthew Rodriguez</t>
  </si>
  <si>
    <t>Nicholas Sanders</t>
  </si>
  <si>
    <t>Pamela Smith</t>
  </si>
  <si>
    <t>Kimberly Lopez</t>
  </si>
  <si>
    <t>Virginia Matthews</t>
  </si>
  <si>
    <t>Kristy Farrell</t>
  </si>
  <si>
    <t>Zachary Brown</t>
  </si>
  <si>
    <t>Juan Barnett</t>
  </si>
  <si>
    <t>Joseph Roberts</t>
  </si>
  <si>
    <t>Patrick Dyer</t>
  </si>
  <si>
    <t>Aaron Cox</t>
  </si>
  <si>
    <t>David Wang</t>
  </si>
  <si>
    <t>Michael Yu</t>
  </si>
  <si>
    <t>John Martinez</t>
  </si>
  <si>
    <t>Angela Wagner</t>
  </si>
  <si>
    <t>James Santos</t>
  </si>
  <si>
    <t>Katherine Pittman</t>
  </si>
  <si>
    <t>Shawn Lopez</t>
  </si>
  <si>
    <t>Kevin Reed</t>
  </si>
  <si>
    <t>Kathleen Owens</t>
  </si>
  <si>
    <t>Morgan Hammond</t>
  </si>
  <si>
    <t>David Irwin</t>
  </si>
  <si>
    <t>Ronald Hanna</t>
  </si>
  <si>
    <t>Brian Stone</t>
  </si>
  <si>
    <t>Robert Davis</t>
  </si>
  <si>
    <t>Matthew Stephens</t>
  </si>
  <si>
    <t>Bobby Kent</t>
  </si>
  <si>
    <t>David Richard</t>
  </si>
  <si>
    <t>Karen Morrow</t>
  </si>
  <si>
    <t>Brittany Murphy</t>
  </si>
  <si>
    <t>Joanna Roberts</t>
  </si>
  <si>
    <t>Robert Williams</t>
  </si>
  <si>
    <t>Kevin Mitchell</t>
  </si>
  <si>
    <t>Andrea Collins</t>
  </si>
  <si>
    <t>Courtney Graves</t>
  </si>
  <si>
    <t>Amanda Boone</t>
  </si>
  <si>
    <t>Robert Martin</t>
  </si>
  <si>
    <t>Shannon Johnson</t>
  </si>
  <si>
    <t>Julia Owens</t>
  </si>
  <si>
    <t>Renee Schultz</t>
  </si>
  <si>
    <t>Ryan Jackson</t>
  </si>
  <si>
    <t>Joseph Holt</t>
  </si>
  <si>
    <t>Jeremy Walker</t>
  </si>
  <si>
    <t>Stephen Dalton</t>
  </si>
  <si>
    <t>Tyler Peterson</t>
  </si>
  <si>
    <t>Jeremiah Clark</t>
  </si>
  <si>
    <t>Gregory Porter</t>
  </si>
  <si>
    <t>Janice Cox</t>
  </si>
  <si>
    <t>Jason Rivera</t>
  </si>
  <si>
    <t>Cristina Torres</t>
  </si>
  <si>
    <t>Courtney Carr</t>
  </si>
  <si>
    <t>Sara Parker</t>
  </si>
  <si>
    <t>Nicholas Stone</t>
  </si>
  <si>
    <t>Courtney Valentine</t>
  </si>
  <si>
    <t>James Carpenter</t>
  </si>
  <si>
    <t>Danielle Taylor</t>
  </si>
  <si>
    <t>Rebecca Rush</t>
  </si>
  <si>
    <t>Amy Fisher</t>
  </si>
  <si>
    <t>Joseph Estes</t>
  </si>
  <si>
    <t>Misty Morris</t>
  </si>
  <si>
    <t>Thomas Ramos</t>
  </si>
  <si>
    <t>Christopher Atkins</t>
  </si>
  <si>
    <t>Jennifer Solis</t>
  </si>
  <si>
    <t>Michael Welch</t>
  </si>
  <si>
    <t>Robert Alexander</t>
  </si>
  <si>
    <t>Brian Hood</t>
  </si>
  <si>
    <t>Scott Wilson</t>
  </si>
  <si>
    <t>Brandon Wade</t>
  </si>
  <si>
    <t>Diane Ramirez</t>
  </si>
  <si>
    <t>Allison Hall</t>
  </si>
  <si>
    <t>Kimberly Moore</t>
  </si>
  <si>
    <t>Kenneth Ferguson</t>
  </si>
  <si>
    <t>Robin Clay</t>
  </si>
  <si>
    <t>Christina Hernandez</t>
  </si>
  <si>
    <t>Barbara Sims</t>
  </si>
  <si>
    <t>Joe Kent</t>
  </si>
  <si>
    <t>Diane Banks</t>
  </si>
  <si>
    <t>Karen Stanton</t>
  </si>
  <si>
    <t>Claudia Duarte</t>
  </si>
  <si>
    <t>Shirley Sullivan</t>
  </si>
  <si>
    <t>Alejandro Hughes</t>
  </si>
  <si>
    <t>Dawn Black</t>
  </si>
  <si>
    <t>Richard Bush</t>
  </si>
  <si>
    <t>Brittany Young</t>
  </si>
  <si>
    <t>Gina Wong</t>
  </si>
  <si>
    <t>Cindy Stokes</t>
  </si>
  <si>
    <t>April Schmidt</t>
  </si>
  <si>
    <t>Katie Sanchez</t>
  </si>
  <si>
    <t>Melissa Johnson</t>
  </si>
  <si>
    <t>Ronald King</t>
  </si>
  <si>
    <t>Kelsey Hogan</t>
  </si>
  <si>
    <t>William White</t>
  </si>
  <si>
    <t>Joseph Thomas</t>
  </si>
  <si>
    <t>Adam Harris</t>
  </si>
  <si>
    <t>Kerry Cook</t>
  </si>
  <si>
    <t>Carolyn Rogers</t>
  </si>
  <si>
    <t>Lindsey Walker</t>
  </si>
  <si>
    <t>Tabitha Harris</t>
  </si>
  <si>
    <t>Joseph Lee</t>
  </si>
  <si>
    <t>Joshua Friedman</t>
  </si>
  <si>
    <t>Benjamin Lang</t>
  </si>
  <si>
    <t>Robin Ellis</t>
  </si>
  <si>
    <t>Nicholas Wagner</t>
  </si>
  <si>
    <t>Robert Dawson</t>
  </si>
  <si>
    <t>Courtney Shepherd</t>
  </si>
  <si>
    <t>Kimberly Jackson</t>
  </si>
  <si>
    <t>Tanya Allen</t>
  </si>
  <si>
    <t>Katie Anderson</t>
  </si>
  <si>
    <t>Kyle Mueller</t>
  </si>
  <si>
    <t>Cynthia Mathis</t>
  </si>
  <si>
    <t>Jeffrey Price</t>
  </si>
  <si>
    <t>Ellen Newman</t>
  </si>
  <si>
    <t>Jenna Newman</t>
  </si>
  <si>
    <t>Steven Stewart</t>
  </si>
  <si>
    <t>Katelyn Chambers</t>
  </si>
  <si>
    <t>Ronald Stevenson</t>
  </si>
  <si>
    <t>Brianna Smith</t>
  </si>
  <si>
    <t>Brandon Cortez</t>
  </si>
  <si>
    <t>Brenda Campbell</t>
  </si>
  <si>
    <t>Kaitlyn Parrish</t>
  </si>
  <si>
    <t>Donald Wright</t>
  </si>
  <si>
    <t>Hannah Cruz</t>
  </si>
  <si>
    <t>James Thompson</t>
  </si>
  <si>
    <t>Molly Blevins</t>
  </si>
  <si>
    <t>Kylie Jones</t>
  </si>
  <si>
    <t>Justin Galloway</t>
  </si>
  <si>
    <t>Nicholas Gomez</t>
  </si>
  <si>
    <t>Ashley Collier</t>
  </si>
  <si>
    <t>Blake Castro</t>
  </si>
  <si>
    <t>Renee Donovan</t>
  </si>
  <si>
    <t>Crystal Anderson</t>
  </si>
  <si>
    <t>Ryan Harmon</t>
  </si>
  <si>
    <t>John Patton</t>
  </si>
  <si>
    <t>Shannon Rodriguez</t>
  </si>
  <si>
    <t>Richard Pace</t>
  </si>
  <si>
    <t>Thomas Watson</t>
  </si>
  <si>
    <t>William Harris</t>
  </si>
  <si>
    <t>Matthew Lopez</t>
  </si>
  <si>
    <t>Laurie Ramirez</t>
  </si>
  <si>
    <t>Miranda Schwartz</t>
  </si>
  <si>
    <t>Jesse Reeves</t>
  </si>
  <si>
    <t>Monica Powers</t>
  </si>
  <si>
    <t>Janice Weber</t>
  </si>
  <si>
    <t>Mary Cobb</t>
  </si>
  <si>
    <t>Brian Owens</t>
  </si>
  <si>
    <t>Diana Lamb</t>
  </si>
  <si>
    <t>Spencer Nolan</t>
  </si>
  <si>
    <t>Jennifer Wong</t>
  </si>
  <si>
    <t>Kathleen Velazquez</t>
  </si>
  <si>
    <t>Michelle Sandoval</t>
  </si>
  <si>
    <t>Dalton Phillips</t>
  </si>
  <si>
    <t>Christine Harrington</t>
  </si>
  <si>
    <t>Stacy Burton</t>
  </si>
  <si>
    <t>Sheri Lowe</t>
  </si>
  <si>
    <t>Jose Webster</t>
  </si>
  <si>
    <t>Annette West</t>
  </si>
  <si>
    <t>Christian Kennedy</t>
  </si>
  <si>
    <t>Mike Brennan</t>
  </si>
  <si>
    <t>Angela Jones</t>
  </si>
  <si>
    <t>Maria Wood</t>
  </si>
  <si>
    <t>Bonnie Turner</t>
  </si>
  <si>
    <t>Samantha Rodriguez</t>
  </si>
  <si>
    <t>Alexandra Crawford</t>
  </si>
  <si>
    <t>Scott Boyer</t>
  </si>
  <si>
    <t>Michelle Carrillo</t>
  </si>
  <si>
    <t>Autumn Hernandez</t>
  </si>
  <si>
    <t>Stephanie Le</t>
  </si>
  <si>
    <t>Brittany Clark</t>
  </si>
  <si>
    <t>Albert Mcdonald</t>
  </si>
  <si>
    <t>Alicia Quinn</t>
  </si>
  <si>
    <t>Dustin Greer</t>
  </si>
  <si>
    <t>Kaitlyn Reed</t>
  </si>
  <si>
    <t>Kayla Parker</t>
  </si>
  <si>
    <t>Olivia Bullock</t>
  </si>
  <si>
    <t>Daniel Wright</t>
  </si>
  <si>
    <t>Natasha Meza</t>
  </si>
  <si>
    <t>Matthew Hall</t>
  </si>
  <si>
    <t>Sara Curtis</t>
  </si>
  <si>
    <t>William Chen</t>
  </si>
  <si>
    <t>Jeremy Pruitt</t>
  </si>
  <si>
    <t>Michael Ramirez</t>
  </si>
  <si>
    <t>Monica Rogers</t>
  </si>
  <si>
    <t>Susan Horton</t>
  </si>
  <si>
    <t>Krista Beard</t>
  </si>
  <si>
    <t>Mary Rodgers</t>
  </si>
  <si>
    <t>Dustin Barnes</t>
  </si>
  <si>
    <t>Andrew Jones</t>
  </si>
  <si>
    <t>Stephanie Howell</t>
  </si>
  <si>
    <t>Gabriela Wells</t>
  </si>
  <si>
    <t>David Owens</t>
  </si>
  <si>
    <t>Jason Caldwell</t>
  </si>
  <si>
    <t>William Ross</t>
  </si>
  <si>
    <t>Lisa Walters</t>
  </si>
  <si>
    <t>Sara Malone</t>
  </si>
  <si>
    <t>Michael Krueger</t>
  </si>
  <si>
    <t>Sharon Fuller</t>
  </si>
  <si>
    <t>Kyle Hines</t>
  </si>
  <si>
    <t>Timothy Ferguson</t>
  </si>
  <si>
    <t>Amanda Lopez</t>
  </si>
  <si>
    <t>Frank Wood</t>
  </si>
  <si>
    <t>Amanda Werner</t>
  </si>
  <si>
    <t>Shannon Lopez</t>
  </si>
  <si>
    <t>Jorge Lozano</t>
  </si>
  <si>
    <t>Nathaniel Brown</t>
  </si>
  <si>
    <t>Erik Deleon</t>
  </si>
  <si>
    <t>Stanley Lynn</t>
  </si>
  <si>
    <t>Rita Brewer</t>
  </si>
  <si>
    <t>Craig Carey</t>
  </si>
  <si>
    <t>Debra Thompson</t>
  </si>
  <si>
    <t>Michael Townsend</t>
  </si>
  <si>
    <t>Chase Garcia</t>
  </si>
  <si>
    <t>Carol Diaz</t>
  </si>
  <si>
    <t>Natalie Carter</t>
  </si>
  <si>
    <t>Kaylee Roberts</t>
  </si>
  <si>
    <t>Damon Harris</t>
  </si>
  <si>
    <t>Laura Spencer</t>
  </si>
  <si>
    <t>Samantha Ramos</t>
  </si>
  <si>
    <t>Jennifer Thompson</t>
  </si>
  <si>
    <t>Sara Daniels</t>
  </si>
  <si>
    <t>Sharon Stewart</t>
  </si>
  <si>
    <t>Vernon Avila</t>
  </si>
  <si>
    <t>Steven Bullock</t>
  </si>
  <si>
    <t>Nicole Williams</t>
  </si>
  <si>
    <t>Patrick Johnson</t>
  </si>
  <si>
    <t>William Alexander</t>
  </si>
  <si>
    <t>Heather Herring</t>
  </si>
  <si>
    <t>Marvin Johnson</t>
  </si>
  <si>
    <t>Joshua Williams</t>
  </si>
  <si>
    <t>Benjamin Miller</t>
  </si>
  <si>
    <t>Jennifer Rodgers</t>
  </si>
  <si>
    <t>Megan Franco</t>
  </si>
  <si>
    <t>Jacqueline Cook</t>
  </si>
  <si>
    <t>Caroline Brooks</t>
  </si>
  <si>
    <t>Eric Glass</t>
  </si>
  <si>
    <t>Patrick Young</t>
  </si>
  <si>
    <t>Kevin Strickland</t>
  </si>
  <si>
    <t>Erin Davis</t>
  </si>
  <si>
    <t>Rachel Sutton</t>
  </si>
  <si>
    <t>Courtney Martin</t>
  </si>
  <si>
    <t>Dustin Hoffman</t>
  </si>
  <si>
    <t>Wanda Graham</t>
  </si>
  <si>
    <t>Charles Barr</t>
  </si>
  <si>
    <t>Samantha Flores</t>
  </si>
  <si>
    <t>Christopher Wilson</t>
  </si>
  <si>
    <t>Nathan Soto</t>
  </si>
  <si>
    <t>Cristina Taylor</t>
  </si>
  <si>
    <t>Karen Smith</t>
  </si>
  <si>
    <t>Jessica Payne</t>
  </si>
  <si>
    <t>Linda Cline</t>
  </si>
  <si>
    <t>Kevin Ramirez</t>
  </si>
  <si>
    <t>Brandon Martinez</t>
  </si>
  <si>
    <t>Julie Jimenez</t>
  </si>
  <si>
    <t>Charles Carey</t>
  </si>
  <si>
    <t>Julie Rowe</t>
  </si>
  <si>
    <t>Philip Tucker</t>
  </si>
  <si>
    <t>Gina Lewis</t>
  </si>
  <si>
    <t>Kayla Evans</t>
  </si>
  <si>
    <t>Derek Foster</t>
  </si>
  <si>
    <t>Kimberly Taylor</t>
  </si>
  <si>
    <t>Jeffrey Gomez</t>
  </si>
  <si>
    <t>Alicia Rogers</t>
  </si>
  <si>
    <t>Christine Goodman</t>
  </si>
  <si>
    <t>Tracy Murray</t>
  </si>
  <si>
    <t>Brian Sexton</t>
  </si>
  <si>
    <t>Maria Arnold</t>
  </si>
  <si>
    <t>Rodney Fisher</t>
  </si>
  <si>
    <t>Gregory Buchanan</t>
  </si>
  <si>
    <t>Bryan Sanchez</t>
  </si>
  <si>
    <t>Trevor Spencer</t>
  </si>
  <si>
    <t>Ricardo Stevens</t>
  </si>
  <si>
    <t>Matthew Russo</t>
  </si>
  <si>
    <t>Christopher Garcia</t>
  </si>
  <si>
    <t>Kevin Smith</t>
  </si>
  <si>
    <t>Annette Brown</t>
  </si>
  <si>
    <t>Lauren Murphy</t>
  </si>
  <si>
    <t>Mary Tran</t>
  </si>
  <si>
    <t>Charles Lee</t>
  </si>
  <si>
    <t>Timothy Lawrence</t>
  </si>
  <si>
    <t>Mary Smith</t>
  </si>
  <si>
    <t>Robert Lopez</t>
  </si>
  <si>
    <t>Donna Weber</t>
  </si>
  <si>
    <t>Vanessa Bryant</t>
  </si>
  <si>
    <t>Dustin Krueger</t>
  </si>
  <si>
    <t>Lisa Francis</t>
  </si>
  <si>
    <t>Kenneth Hicks</t>
  </si>
  <si>
    <t>Angela Williams</t>
  </si>
  <si>
    <t>Danielle Rogers</t>
  </si>
  <si>
    <t>Roy Pittman</t>
  </si>
  <si>
    <t>Clifford Rodriguez</t>
  </si>
  <si>
    <t>Brittany Hernandez</t>
  </si>
  <si>
    <t>Alyssa Gonzalez</t>
  </si>
  <si>
    <t>Alexandria Cardenas</t>
  </si>
  <si>
    <t>Tiffany Vaughn</t>
  </si>
  <si>
    <t>Ian Martin</t>
  </si>
  <si>
    <t>Derek Franco</t>
  </si>
  <si>
    <t>Olivia Maxwell</t>
  </si>
  <si>
    <t>Jared Haynes</t>
  </si>
  <si>
    <t>Kara Ruiz</t>
  </si>
  <si>
    <t>Stacy Middleton</t>
  </si>
  <si>
    <t>Kelly Tucker</t>
  </si>
  <si>
    <t>David Johnson</t>
  </si>
  <si>
    <t>Calvin Mccarthy</t>
  </si>
  <si>
    <t>Jonathan Weber</t>
  </si>
  <si>
    <t>Mary Norman</t>
  </si>
  <si>
    <t>Emily White</t>
  </si>
  <si>
    <t>Bobby Adams</t>
  </si>
  <si>
    <t>Andrew Luna</t>
  </si>
  <si>
    <t>Amanda Cox</t>
  </si>
  <si>
    <t>Lauren Wood</t>
  </si>
  <si>
    <t>Heather Gregory</t>
  </si>
  <si>
    <t>Stephen Smith</t>
  </si>
  <si>
    <t>Sean Miller</t>
  </si>
  <si>
    <t>Amy Lawrence</t>
  </si>
  <si>
    <t>Timothy Mcdaniel</t>
  </si>
  <si>
    <t>Gabriel Dunlap</t>
  </si>
  <si>
    <t>Andrew Cunningham</t>
  </si>
  <si>
    <t>Andrew Wells</t>
  </si>
  <si>
    <t>Vickie Graves</t>
  </si>
  <si>
    <t>Alexandra Garcia</t>
  </si>
  <si>
    <t>Jon Shepherd</t>
  </si>
  <si>
    <t>Pedro Tran</t>
  </si>
  <si>
    <t>Laura Anderson</t>
  </si>
  <si>
    <t>Tara Taylor</t>
  </si>
  <si>
    <t>Ashley Richardson</t>
  </si>
  <si>
    <t>Thomas Webb</t>
  </si>
  <si>
    <t>Daniel Benson</t>
  </si>
  <si>
    <t>Crystal Bates</t>
  </si>
  <si>
    <t>Leon Villanueva</t>
  </si>
  <si>
    <t>Lisa Jordan</t>
  </si>
  <si>
    <t>Briana Cortez</t>
  </si>
  <si>
    <t>Erika Williams</t>
  </si>
  <si>
    <t>Katherine Baker</t>
  </si>
  <si>
    <t>Craig Page</t>
  </si>
  <si>
    <t>Kristy Warner</t>
  </si>
  <si>
    <t>Debra Rogers</t>
  </si>
  <si>
    <t>Dale Bailey</t>
  </si>
  <si>
    <t>Keith Miranda</t>
  </si>
  <si>
    <t>Ryan Farrell</t>
  </si>
  <si>
    <t>Rebecca May</t>
  </si>
  <si>
    <t>Monica Smith</t>
  </si>
  <si>
    <t>Debra Sanchez</t>
  </si>
  <si>
    <t>Carol Turner</t>
  </si>
  <si>
    <t>James Porter</t>
  </si>
  <si>
    <t>Paul Bates</t>
  </si>
  <si>
    <t>Ross Johnson</t>
  </si>
  <si>
    <t>Kathleen Murphy</t>
  </si>
  <si>
    <t>Dennis Curtis</t>
  </si>
  <si>
    <t>Judy Oliver</t>
  </si>
  <si>
    <t>Timothy Smith</t>
  </si>
  <si>
    <t>Anna Brooks</t>
  </si>
  <si>
    <t>Kerry Mccoy</t>
  </si>
  <si>
    <t>Angela Delgado</t>
  </si>
  <si>
    <t>Deborah Thomas</t>
  </si>
  <si>
    <t>Nathan Gardner</t>
  </si>
  <si>
    <t>Margaret Grant</t>
  </si>
  <si>
    <t>Kenneth Reed</t>
  </si>
  <si>
    <t>Sarah Woodward</t>
  </si>
  <si>
    <t>Karen Anderson</t>
  </si>
  <si>
    <t>Danielle Johnson</t>
  </si>
  <si>
    <t>Michael Hall</t>
  </si>
  <si>
    <t>Theodore Barnes</t>
  </si>
  <si>
    <t>Gloria Jones</t>
  </si>
  <si>
    <t>Paul Hernandez</t>
  </si>
  <si>
    <t>Danielle Obrien</t>
  </si>
  <si>
    <t>James Dalton</t>
  </si>
  <si>
    <t>Austin Hanson</t>
  </si>
  <si>
    <t>Brandi Scott</t>
  </si>
  <si>
    <t>James Jackson</t>
  </si>
  <si>
    <t>Autumn Reed</t>
  </si>
  <si>
    <t>Shannon Sexton</t>
  </si>
  <si>
    <t>Timothy Greene</t>
  </si>
  <si>
    <t>Lisa Davis</t>
  </si>
  <si>
    <t>Angela House</t>
  </si>
  <si>
    <t>Mariah Watson</t>
  </si>
  <si>
    <t>Patricia Le</t>
  </si>
  <si>
    <t>Paula Riddle</t>
  </si>
  <si>
    <t>Holly Burgess</t>
  </si>
  <si>
    <t>Bryan Lopez</t>
  </si>
  <si>
    <t>Dawn Clark</t>
  </si>
  <si>
    <t>Gary Thompson</t>
  </si>
  <si>
    <t>Malik Turner</t>
  </si>
  <si>
    <t>Caitlin Reed</t>
  </si>
  <si>
    <t>Zoe Long</t>
  </si>
  <si>
    <t>Brandy Oneill</t>
  </si>
  <si>
    <t>Eric Nixon</t>
  </si>
  <si>
    <t>Dustin Reyes</t>
  </si>
  <si>
    <t>Adrienne Stokes</t>
  </si>
  <si>
    <t>Richard Munoz</t>
  </si>
  <si>
    <t>Cory Alvarez</t>
  </si>
  <si>
    <t>Melissa Freeman</t>
  </si>
  <si>
    <t>Thomas Prince</t>
  </si>
  <si>
    <t>Jason Miranda</t>
  </si>
  <si>
    <t>Jeffery Harmon</t>
  </si>
  <si>
    <t>Justin Odom</t>
  </si>
  <si>
    <t>Anne Reed</t>
  </si>
  <si>
    <t>Jon Hunter</t>
  </si>
  <si>
    <t>Mario Sheppard</t>
  </si>
  <si>
    <t>Kimberly Thompson</t>
  </si>
  <si>
    <t>Jennifer Mcdaniel</t>
  </si>
  <si>
    <t>Jaclyn Sanchez</t>
  </si>
  <si>
    <t>Raymond Andrews</t>
  </si>
  <si>
    <t>Damon Perez</t>
  </si>
  <si>
    <t>Nicholas Boyer</t>
  </si>
  <si>
    <t>Joseph Mahoney</t>
  </si>
  <si>
    <t>Julian Grant</t>
  </si>
  <si>
    <t>Brent Conner</t>
  </si>
  <si>
    <t>Lauren Thomas</t>
  </si>
  <si>
    <t>Clinton Walsh</t>
  </si>
  <si>
    <t>Allison Brown</t>
  </si>
  <si>
    <t>Brian Gregory</t>
  </si>
  <si>
    <t>Michael Wagner</t>
  </si>
  <si>
    <t>Janice Vargas</t>
  </si>
  <si>
    <t>Carolyn Garcia</t>
  </si>
  <si>
    <t>Robert Fuller</t>
  </si>
  <si>
    <t>Samantha Johnson</t>
  </si>
  <si>
    <t>Michelle Davis</t>
  </si>
  <si>
    <t>Lori Sharp</t>
  </si>
  <si>
    <t>Karen Jones</t>
  </si>
  <si>
    <t>Jason Stewart</t>
  </si>
  <si>
    <t>Joshua Carlson</t>
  </si>
  <si>
    <t>David Clark</t>
  </si>
  <si>
    <t>Carmen Guerrero</t>
  </si>
  <si>
    <t>Leah Holland</t>
  </si>
  <si>
    <t>Gerald Clark</t>
  </si>
  <si>
    <t>Laura Reed</t>
  </si>
  <si>
    <t>Desiree Boyle</t>
  </si>
  <si>
    <t>John Frazier</t>
  </si>
  <si>
    <t>Steven Alvarez</t>
  </si>
  <si>
    <t>Aaron Castro</t>
  </si>
  <si>
    <t>Regina Bailey</t>
  </si>
  <si>
    <t>Robert Lawrence</t>
  </si>
  <si>
    <t>Catherine Anderson</t>
  </si>
  <si>
    <t>Virginia Miranda</t>
  </si>
  <si>
    <t>Gregory Fisher</t>
  </si>
  <si>
    <t>Thomas Walker</t>
  </si>
  <si>
    <t>Angela Mercer</t>
  </si>
  <si>
    <t>Heather Miller</t>
  </si>
  <si>
    <t>Johnny Chambers</t>
  </si>
  <si>
    <t>Timothy Baldwin</t>
  </si>
  <si>
    <t>Brian Wood</t>
  </si>
  <si>
    <t>Danielle West</t>
  </si>
  <si>
    <t>James Castaneda</t>
  </si>
  <si>
    <t>Lori Todd</t>
  </si>
  <si>
    <t>Erica Wells</t>
  </si>
  <si>
    <t>Amanda Andersen</t>
  </si>
  <si>
    <t>Angela Fisher</t>
  </si>
  <si>
    <t>Emily Young</t>
  </si>
  <si>
    <t>Nathan Ramos</t>
  </si>
  <si>
    <t>Elizabeth Price</t>
  </si>
  <si>
    <t>Sheri Ward</t>
  </si>
  <si>
    <t>James Lewis</t>
  </si>
  <si>
    <t>Sue Mccarthy</t>
  </si>
  <si>
    <t>Rodney Miller</t>
  </si>
  <si>
    <t>Meghan Huang</t>
  </si>
  <si>
    <t>Kathryn West</t>
  </si>
  <si>
    <t>Kimberly Huffman</t>
  </si>
  <si>
    <t>Michelle Johnson</t>
  </si>
  <si>
    <t>Rebecca Foster</t>
  </si>
  <si>
    <t>Robin Brown</t>
  </si>
  <si>
    <t>Christina Robinson</t>
  </si>
  <si>
    <t>James Calderon</t>
  </si>
  <si>
    <t>Adam Webb</t>
  </si>
  <si>
    <t>Tammy Gomez</t>
  </si>
  <si>
    <t>Robin Rice</t>
  </si>
  <si>
    <t>Nicole Long</t>
  </si>
  <si>
    <t>Renee Brewer</t>
  </si>
  <si>
    <t>Stephanie Howard</t>
  </si>
  <si>
    <t>Kimberly Smith</t>
  </si>
  <si>
    <t>Denise Williams</t>
  </si>
  <si>
    <t>Timothy Bell</t>
  </si>
  <si>
    <t>Shelby Baker</t>
  </si>
  <si>
    <t>Tamara Woods</t>
  </si>
  <si>
    <t>Alan Garza</t>
  </si>
  <si>
    <t>Rebecca Smith</t>
  </si>
  <si>
    <t>Erica Davis</t>
  </si>
  <si>
    <t>David Walker</t>
  </si>
  <si>
    <t>Dennis Simpson</t>
  </si>
  <si>
    <t>Henry Santiago</t>
  </si>
  <si>
    <t>Christopher Kramer</t>
  </si>
  <si>
    <t>Meghan Sims</t>
  </si>
  <si>
    <t>Jodi Newman</t>
  </si>
  <si>
    <t>Christopher Strickland</t>
  </si>
  <si>
    <t>Laura Duran</t>
  </si>
  <si>
    <t>Krista Armstrong</t>
  </si>
  <si>
    <t>Cody Miller</t>
  </si>
  <si>
    <t>Christina Davenport</t>
  </si>
  <si>
    <t>Julian Ray</t>
  </si>
  <si>
    <t>Steven Watson</t>
  </si>
  <si>
    <t>Richard Murray</t>
  </si>
  <si>
    <t>Kristen Fields</t>
  </si>
  <si>
    <t>Rachel Calderon</t>
  </si>
  <si>
    <t>Kevin Meyer</t>
  </si>
  <si>
    <t>Lisa King</t>
  </si>
  <si>
    <t>Kelly Hill</t>
  </si>
  <si>
    <t>Vincent Rojas</t>
  </si>
  <si>
    <t>Elizabeth Morton</t>
  </si>
  <si>
    <t>Glenda Knight</t>
  </si>
  <si>
    <t>Malik Powell</t>
  </si>
  <si>
    <t>Denise Lopez</t>
  </si>
  <si>
    <t>Hayley Martin</t>
  </si>
  <si>
    <t>Randy Johnson</t>
  </si>
  <si>
    <t>Joseph Williams</t>
  </si>
  <si>
    <t>Joseph Smith</t>
  </si>
  <si>
    <t>Cindy Cross</t>
  </si>
  <si>
    <t>Leslie Jimenez</t>
  </si>
  <si>
    <t>Lisa Williams</t>
  </si>
  <si>
    <t>Valerie Martinez</t>
  </si>
  <si>
    <t>Carlos Howell</t>
  </si>
  <si>
    <t>Lauren Summers</t>
  </si>
  <si>
    <t>Thomas Rhodes</t>
  </si>
  <si>
    <t>Denise Norman</t>
  </si>
  <si>
    <t>Rebecca Levy</t>
  </si>
  <si>
    <t>Kenneth Perkins</t>
  </si>
  <si>
    <t>Jason Yu</t>
  </si>
  <si>
    <t>Brenda Boyle</t>
  </si>
  <si>
    <t>Amanda Walker</t>
  </si>
  <si>
    <t>John Zavala</t>
  </si>
  <si>
    <t>Joshua Serrano</t>
  </si>
  <si>
    <t>Vincent Avila</t>
  </si>
  <si>
    <t>Heidi Gonzalez</t>
  </si>
  <si>
    <t>Kelly Bennett</t>
  </si>
  <si>
    <t>David Roberts</t>
  </si>
  <si>
    <t>William Stone</t>
  </si>
  <si>
    <t>Megan Shea</t>
  </si>
  <si>
    <t>Shane Cordova</t>
  </si>
  <si>
    <t>Michelle Russell</t>
  </si>
  <si>
    <t>Brenda Richards</t>
  </si>
  <si>
    <t>Todd Glass</t>
  </si>
  <si>
    <t>Steven Peterson</t>
  </si>
  <si>
    <t>Nancy Parker</t>
  </si>
  <si>
    <t>Stacey Harvey</t>
  </si>
  <si>
    <t>Hunter Hunter</t>
  </si>
  <si>
    <t>Joshua Morris</t>
  </si>
  <si>
    <t>Emily Whitaker</t>
  </si>
  <si>
    <t>Mark Hinton</t>
  </si>
  <si>
    <t>Stacey Salas</t>
  </si>
  <si>
    <t>Crystal Glover</t>
  </si>
  <si>
    <t>Jocelyn Butler</t>
  </si>
  <si>
    <t>Stephen Cruz</t>
  </si>
  <si>
    <t>Joel Guerrero</t>
  </si>
  <si>
    <t>Michael Payne</t>
  </si>
  <si>
    <t>Anthony Skinner</t>
  </si>
  <si>
    <t>Kevin Paul</t>
  </si>
  <si>
    <t>Wendy Mccullough</t>
  </si>
  <si>
    <t>Johnathan Sharp</t>
  </si>
  <si>
    <t>John Dominguez</t>
  </si>
  <si>
    <t>John Lopez</t>
  </si>
  <si>
    <t>Christopher Duncan</t>
  </si>
  <si>
    <t>Lori Russell</t>
  </si>
  <si>
    <t>Joy Cannon</t>
  </si>
  <si>
    <t>Tara Lewis</t>
  </si>
  <si>
    <t>Jonathan Christian</t>
  </si>
  <si>
    <t>Thomas Mills</t>
  </si>
  <si>
    <t>Courtney Rogers</t>
  </si>
  <si>
    <t>Sandra Williams</t>
  </si>
  <si>
    <t>Richard Bowman</t>
  </si>
  <si>
    <t>Edgar Ward</t>
  </si>
  <si>
    <t>Carolyn Smith</t>
  </si>
  <si>
    <t>Nancy Woods</t>
  </si>
  <si>
    <t>Amanda Johns</t>
  </si>
  <si>
    <t>Michael Miller</t>
  </si>
  <si>
    <t>David Miller</t>
  </si>
  <si>
    <t>Dalton Cox</t>
  </si>
  <si>
    <t>Lauren Brown</t>
  </si>
  <si>
    <t>Christopher Ramirez</t>
  </si>
  <si>
    <t>Chelsea White</t>
  </si>
  <si>
    <t>Louis Rodriguez</t>
  </si>
  <si>
    <t>Amanda Simon</t>
  </si>
  <si>
    <t>Brian Gordon</t>
  </si>
  <si>
    <t>Courtney Morales</t>
  </si>
  <si>
    <t>Danielle Parker</t>
  </si>
  <si>
    <t>Nicole Carrillo</t>
  </si>
  <si>
    <t>Jacob Atkins</t>
  </si>
  <si>
    <t>Adam Anderson</t>
  </si>
  <si>
    <t>Stephen Dudley</t>
  </si>
  <si>
    <t>Cristian Matthews</t>
  </si>
  <si>
    <t>Emma Smith</t>
  </si>
  <si>
    <t>Jonathan Stewart</t>
  </si>
  <si>
    <t>Lisa Jones</t>
  </si>
  <si>
    <t>Norma Gonzalez</t>
  </si>
  <si>
    <t>Kevin Ortiz</t>
  </si>
  <si>
    <t>Andrew Lawrence</t>
  </si>
  <si>
    <t>Heidi Schroeder</t>
  </si>
  <si>
    <t>Timothy Torres</t>
  </si>
  <si>
    <t>Bailey Alvarado</t>
  </si>
  <si>
    <t>Bryan Thompson</t>
  </si>
  <si>
    <t>Jeremy Kelley</t>
  </si>
  <si>
    <t>Jessica Smith</t>
  </si>
  <si>
    <t>Ryan Castro</t>
  </si>
  <si>
    <t>Timothy Kelly</t>
  </si>
  <si>
    <t>James Myers</t>
  </si>
  <si>
    <t>Elizabeth Singleton</t>
  </si>
  <si>
    <t>Johnathan Lee</t>
  </si>
  <si>
    <t>Debbie Clayton</t>
  </si>
  <si>
    <t>Michelle Brown</t>
  </si>
  <si>
    <t>Stephanie Dorsey</t>
  </si>
  <si>
    <t>Sarah Boyle</t>
  </si>
  <si>
    <t>Cody Jones</t>
  </si>
  <si>
    <t>Timothy Newton</t>
  </si>
  <si>
    <t>Melanie Wallace</t>
  </si>
  <si>
    <t>Barbara Martinez</t>
  </si>
  <si>
    <t>Heidi Compton</t>
  </si>
  <si>
    <t>Kimberly Molina</t>
  </si>
  <si>
    <t>Jason Buckley</t>
  </si>
  <si>
    <t>Abigail Hernandez</t>
  </si>
  <si>
    <t>Donna Mcintyre</t>
  </si>
  <si>
    <t>Tina Armstrong</t>
  </si>
  <si>
    <t>Holly Holmes</t>
  </si>
  <si>
    <t>Julian Sanchez</t>
  </si>
  <si>
    <t>Benjamin Delacruz</t>
  </si>
  <si>
    <t>Micheal Gonzales</t>
  </si>
  <si>
    <t>Billy West</t>
  </si>
  <si>
    <t>Carla Lynch</t>
  </si>
  <si>
    <t>Jonathon Acosta</t>
  </si>
  <si>
    <t>Priscilla Solis</t>
  </si>
  <si>
    <t>Anthony Ford</t>
  </si>
  <si>
    <t>Keith Bishop</t>
  </si>
  <si>
    <t>Charles Wilson</t>
  </si>
  <si>
    <t>Chase Stevenson</t>
  </si>
  <si>
    <t>Katie Guerra</t>
  </si>
  <si>
    <t>Julie Ramirez</t>
  </si>
  <si>
    <t>Alex Torres</t>
  </si>
  <si>
    <t>Tara Barton</t>
  </si>
  <si>
    <t>John Beard</t>
  </si>
  <si>
    <t>Emily Franklin</t>
  </si>
  <si>
    <t>Jason Perkins</t>
  </si>
  <si>
    <t>Laura Boyd</t>
  </si>
  <si>
    <t>Ashley Duncan</t>
  </si>
  <si>
    <t>Donna Parker</t>
  </si>
  <si>
    <t>John Foster</t>
  </si>
  <si>
    <t>James Rodriguez</t>
  </si>
  <si>
    <t>Chris Campbell</t>
  </si>
  <si>
    <t>Samantha Lucas</t>
  </si>
  <si>
    <t>Jamie Patrick</t>
  </si>
  <si>
    <t>Denise Wong</t>
  </si>
  <si>
    <t>Benjamin Cox</t>
  </si>
  <si>
    <t>Evelyn Johnson</t>
  </si>
  <si>
    <t>Gina Blake</t>
  </si>
  <si>
    <t>Heather Myers</t>
  </si>
  <si>
    <t>Vanessa Pena</t>
  </si>
  <si>
    <t>Scott Fuentes</t>
  </si>
  <si>
    <t>Stephen Branch</t>
  </si>
  <si>
    <t>Brandi Martinez</t>
  </si>
  <si>
    <t>Micheal Whitaker</t>
  </si>
  <si>
    <t>Alan Carpenter</t>
  </si>
  <si>
    <t>Jerry Woods</t>
  </si>
  <si>
    <t>Nicole Barry</t>
  </si>
  <si>
    <t>Emma Graham</t>
  </si>
  <si>
    <t>Sabrina Brown</t>
  </si>
  <si>
    <t>Sherry Walton</t>
  </si>
  <si>
    <t>Jason Price</t>
  </si>
  <si>
    <t>Terrance Buckley</t>
  </si>
  <si>
    <t>Mark Sanchez</t>
  </si>
  <si>
    <t>Michael Allen</t>
  </si>
  <si>
    <t>Louis Guzman</t>
  </si>
  <si>
    <t>Benjamin Martin</t>
  </si>
  <si>
    <t>Sarah Joseph</t>
  </si>
  <si>
    <t>Benjamin Smith</t>
  </si>
  <si>
    <t>Gabriela Leonard</t>
  </si>
  <si>
    <t>Brian Butler</t>
  </si>
  <si>
    <t>Mary Ellis</t>
  </si>
  <si>
    <t>James Wilson</t>
  </si>
  <si>
    <t>Stacey Irwin</t>
  </si>
  <si>
    <t>Brittney Martin</t>
  </si>
  <si>
    <t>Wendy Ellison</t>
  </si>
  <si>
    <t>Jared Barron</t>
  </si>
  <si>
    <t>Kelly Pena</t>
  </si>
  <si>
    <t>Angela Cooper</t>
  </si>
  <si>
    <t>Kaylee Palmer</t>
  </si>
  <si>
    <t>Rebecca Zimmerman</t>
  </si>
  <si>
    <t>Richard Page</t>
  </si>
  <si>
    <t>Shannon Miller</t>
  </si>
  <si>
    <t>Timothy Reed</t>
  </si>
  <si>
    <t>Lynn Morris</t>
  </si>
  <si>
    <t>Jenna Rivera</t>
  </si>
  <si>
    <t>Oscar Stewart</t>
  </si>
  <si>
    <t>Julie Medina</t>
  </si>
  <si>
    <t>Jenna Robles</t>
  </si>
  <si>
    <t>Jay Martin</t>
  </si>
  <si>
    <t>Daniel Leon</t>
  </si>
  <si>
    <t>Carolyn Taylor</t>
  </si>
  <si>
    <t>Melvin Franklin</t>
  </si>
  <si>
    <t>Scott Ball</t>
  </si>
  <si>
    <t>Ann Boyle</t>
  </si>
  <si>
    <t>Amanda Mendez</t>
  </si>
  <si>
    <t>Nicholas Cole</t>
  </si>
  <si>
    <t>Heather Williams</t>
  </si>
  <si>
    <t>Brandon Smith</t>
  </si>
  <si>
    <t>Johnathan Mccall</t>
  </si>
  <si>
    <t>Lisa Hansen</t>
  </si>
  <si>
    <t>Vanessa Jones</t>
  </si>
  <si>
    <t>Robert Freeman</t>
  </si>
  <si>
    <t>Daniel Spence</t>
  </si>
  <si>
    <t>Steven Parks</t>
  </si>
  <si>
    <t>Steven Choi</t>
  </si>
  <si>
    <t>Jeremy Shepherd</t>
  </si>
  <si>
    <t>Alfred Fletcher</t>
  </si>
  <si>
    <t>Marie Maldonado</t>
  </si>
  <si>
    <t>Joseph Long</t>
  </si>
  <si>
    <t>Hannah Duran</t>
  </si>
  <si>
    <t>Joseph Morris</t>
  </si>
  <si>
    <t>Jessica Young</t>
  </si>
  <si>
    <t>Cassidy Martin</t>
  </si>
  <si>
    <t>Sean Murillo</t>
  </si>
  <si>
    <t>Victoria Sharp</t>
  </si>
  <si>
    <t>Jared Roberson</t>
  </si>
  <si>
    <t>Michael Matthews</t>
  </si>
  <si>
    <t>Brian Parks</t>
  </si>
  <si>
    <t>Brian Douglas</t>
  </si>
  <si>
    <t>Derrick Hoffman</t>
  </si>
  <si>
    <t>Albert Weiss</t>
  </si>
  <si>
    <t>Aaron Richardson</t>
  </si>
  <si>
    <t>Robin Ramirez</t>
  </si>
  <si>
    <t>Katherine Reed</t>
  </si>
  <si>
    <t>Wesley Ross</t>
  </si>
  <si>
    <t>Rebekah Martinez</t>
  </si>
  <si>
    <t>Katrina Foster</t>
  </si>
  <si>
    <t>Jesse Dunn</t>
  </si>
  <si>
    <t>Sean Mays</t>
  </si>
  <si>
    <t>Patricia Patterson</t>
  </si>
  <si>
    <t>Steven Diaz</t>
  </si>
  <si>
    <t>Benjamin Holmes</t>
  </si>
  <si>
    <t>Thomas Buchanan</t>
  </si>
  <si>
    <t>Jacob West</t>
  </si>
  <si>
    <t>Amy Gibson</t>
  </si>
  <si>
    <t>Julie Knox</t>
  </si>
  <si>
    <t>Cynthia Patterson</t>
  </si>
  <si>
    <t>Renee Petty</t>
  </si>
  <si>
    <t>Matthew Patterson</t>
  </si>
  <si>
    <t>Kelly Martinez</t>
  </si>
  <si>
    <t>Gary Mills</t>
  </si>
  <si>
    <t>Kevin Foster</t>
  </si>
  <si>
    <t>Nicholas Friedman</t>
  </si>
  <si>
    <t>Brandon Craig</t>
  </si>
  <si>
    <t>Barbara Austin</t>
  </si>
  <si>
    <t>Micheal Carrillo</t>
  </si>
  <si>
    <t>Hailey Brown</t>
  </si>
  <si>
    <t>Karen Reyes</t>
  </si>
  <si>
    <t>Melissa West</t>
  </si>
  <si>
    <t>Diana Solomon</t>
  </si>
  <si>
    <t>Emily Weaver</t>
  </si>
  <si>
    <t>Monica Foster</t>
  </si>
  <si>
    <t>Michael Powell</t>
  </si>
  <si>
    <t>Tyler Garrison</t>
  </si>
  <si>
    <t>Katherine Foster</t>
  </si>
  <si>
    <t>Amber Casey</t>
  </si>
  <si>
    <t>Nancy Sanders</t>
  </si>
  <si>
    <t>Richard Savage</t>
  </si>
  <si>
    <t>Nathan Jackson</t>
  </si>
  <si>
    <t>Megan Bean</t>
  </si>
  <si>
    <t>Kurt Thomas</t>
  </si>
  <si>
    <t>Anne Wells</t>
  </si>
  <si>
    <t>William Rice</t>
  </si>
  <si>
    <t>Hannah Nelson</t>
  </si>
  <si>
    <t>Andres Mahoney</t>
  </si>
  <si>
    <t>Joseph Sullivan</t>
  </si>
  <si>
    <t>Nicholas Clark</t>
  </si>
  <si>
    <t>Matthew Williams</t>
  </si>
  <si>
    <t>Michael Wright</t>
  </si>
  <si>
    <t>Jeremy Mclaughlin</t>
  </si>
  <si>
    <t>Gary Reyes</t>
  </si>
  <si>
    <t>Gerald Garcia</t>
  </si>
  <si>
    <t>Craig Brown</t>
  </si>
  <si>
    <t>Michael Sutton</t>
  </si>
  <si>
    <t>Angela Cross</t>
  </si>
  <si>
    <t>Bradley Finley</t>
  </si>
  <si>
    <t>Michelle Young</t>
  </si>
  <si>
    <t>Kevin Williams</t>
  </si>
  <si>
    <t>Alyssa Morgan</t>
  </si>
  <si>
    <t>Ashley Fisher</t>
  </si>
  <si>
    <t>Rachel Curry</t>
  </si>
  <si>
    <t>Nancy Russell</t>
  </si>
  <si>
    <t>Vanessa Murphy</t>
  </si>
  <si>
    <t>Melissa Mitchell</t>
  </si>
  <si>
    <t>Kurt Simpson</t>
  </si>
  <si>
    <t>Connor Lopez</t>
  </si>
  <si>
    <t>Shawn Price</t>
  </si>
  <si>
    <t>Marissa Stuart</t>
  </si>
  <si>
    <t>Christopher Mccoy</t>
  </si>
  <si>
    <t>Robin Lucas</t>
  </si>
  <si>
    <t>Justin Jones</t>
  </si>
  <si>
    <t>Andrea Williams</t>
  </si>
  <si>
    <t>Denise Gardner</t>
  </si>
  <si>
    <t>Maria Wells</t>
  </si>
  <si>
    <t>Dylan Jackson</t>
  </si>
  <si>
    <t>Margaret Miller</t>
  </si>
  <si>
    <t>James Sanchez</t>
  </si>
  <si>
    <t>Lori Stephenson</t>
  </si>
  <si>
    <t>Scott Lawson</t>
  </si>
  <si>
    <t>Crystal Diaz</t>
  </si>
  <si>
    <t>Albert Arnold</t>
  </si>
  <si>
    <t>Jason Mason</t>
  </si>
  <si>
    <t>Bradley Sullivan</t>
  </si>
  <si>
    <t>Pamela Kemp</t>
  </si>
  <si>
    <t>Andrea Brown</t>
  </si>
  <si>
    <t>Nathan Wilson</t>
  </si>
  <si>
    <t>Candace Davis</t>
  </si>
  <si>
    <t>Tina Thompson</t>
  </si>
  <si>
    <t>James Perez</t>
  </si>
  <si>
    <t>Zachary Potter</t>
  </si>
  <si>
    <t>Nicole Hammond</t>
  </si>
  <si>
    <t>Sandra Campbell</t>
  </si>
  <si>
    <t>Lisa Bell</t>
  </si>
  <si>
    <t>Adam Diaz</t>
  </si>
  <si>
    <t>Robert Phillips</t>
  </si>
  <si>
    <t>Jon Wilson</t>
  </si>
  <si>
    <t>Angela Shepard</t>
  </si>
  <si>
    <t>Jessica Wolfe</t>
  </si>
  <si>
    <t>James Williams</t>
  </si>
  <si>
    <t>Savannah Hill</t>
  </si>
  <si>
    <t>Eileen Davidson</t>
  </si>
  <si>
    <t>John Brown</t>
  </si>
  <si>
    <t>Juan Doyle</t>
  </si>
  <si>
    <t>John Nguyen</t>
  </si>
  <si>
    <t>Rachel Spence</t>
  </si>
  <si>
    <t>Shane Diaz</t>
  </si>
  <si>
    <t>Haley Ware</t>
  </si>
  <si>
    <t>Thomas Gutierrez</t>
  </si>
  <si>
    <t>Heather Lucas</t>
  </si>
  <si>
    <t>Lauren Newman</t>
  </si>
  <si>
    <t>Ashley Rice</t>
  </si>
  <si>
    <t>Sandra Garcia</t>
  </si>
  <si>
    <t>Renee Cooley</t>
  </si>
  <si>
    <t>Parker Peterson</t>
  </si>
  <si>
    <t>Joan Miranda</t>
  </si>
  <si>
    <t>Nicole Clayton</t>
  </si>
  <si>
    <t>James Murphy</t>
  </si>
  <si>
    <t>Tara Gonzalez</t>
  </si>
  <si>
    <t>Melanie Moran</t>
  </si>
  <si>
    <t>Robert Flores</t>
  </si>
  <si>
    <t>Michael Barrett</t>
  </si>
  <si>
    <t>Nicole Schneider</t>
  </si>
  <si>
    <t>Regina Long</t>
  </si>
  <si>
    <t>Emily Clark</t>
  </si>
  <si>
    <t>Kevin Vincent</t>
  </si>
  <si>
    <t>Stefanie Bishop</t>
  </si>
  <si>
    <t>Jason Flores</t>
  </si>
  <si>
    <t>Christine Mcdonald</t>
  </si>
  <si>
    <t>Daniel Sweeney</t>
  </si>
  <si>
    <t>Kenneth Garcia</t>
  </si>
  <si>
    <t>Dennis Atkinson</t>
  </si>
  <si>
    <t>Janice Tanner</t>
  </si>
  <si>
    <t>Caitlyn Byrd</t>
  </si>
  <si>
    <t>Andrew Kramer</t>
  </si>
  <si>
    <t>Danny Wright</t>
  </si>
  <si>
    <t>Kelly Gill</t>
  </si>
  <si>
    <t>Dorothy Martinez</t>
  </si>
  <si>
    <t>William Turner</t>
  </si>
  <si>
    <t>Kathleen White</t>
  </si>
  <si>
    <t>Brianna Rogers</t>
  </si>
  <si>
    <t>Debra Smith</t>
  </si>
  <si>
    <t>Gregory Kane</t>
  </si>
  <si>
    <t>Jacob Hunt</t>
  </si>
  <si>
    <t>Kathleen Rogers</t>
  </si>
  <si>
    <t>Johnny Fox</t>
  </si>
  <si>
    <t>Felicia Davis</t>
  </si>
  <si>
    <t>Alexis Wiley</t>
  </si>
  <si>
    <t>Joseph White</t>
  </si>
  <si>
    <t>Teresa Harris</t>
  </si>
  <si>
    <t>Jason Kerr</t>
  </si>
  <si>
    <t>John Fitzgerald</t>
  </si>
  <si>
    <t>Joyce Bryant</t>
  </si>
  <si>
    <t>Matthew Madden</t>
  </si>
  <si>
    <t>Joseph Ramsey</t>
  </si>
  <si>
    <t>Crystal Durham</t>
  </si>
  <si>
    <t>Ashley Roberts</t>
  </si>
  <si>
    <t>Steven Moore</t>
  </si>
  <si>
    <t>Leah James</t>
  </si>
  <si>
    <t>Alicia Evans</t>
  </si>
  <si>
    <t>Joanne Parsons</t>
  </si>
  <si>
    <t>Joe Davenport</t>
  </si>
  <si>
    <t>Sandra Smith</t>
  </si>
  <si>
    <t>John Richardson</t>
  </si>
  <si>
    <t>Jessica Dickerson</t>
  </si>
  <si>
    <t>Jesus Spencer</t>
  </si>
  <si>
    <t>Erin Hughes</t>
  </si>
  <si>
    <t>Edward Garcia</t>
  </si>
  <si>
    <t>Grant Long</t>
  </si>
  <si>
    <t>Debbie Jacobs</t>
  </si>
  <si>
    <t>Jay Wong</t>
  </si>
  <si>
    <t>Courtney Guerra</t>
  </si>
  <si>
    <t>Jennifer Thomas</t>
  </si>
  <si>
    <t>Robert Mccoy</t>
  </si>
  <si>
    <t>Travis Cooper</t>
  </si>
  <si>
    <t>Nicole Knight</t>
  </si>
  <si>
    <t>Christine Herrera</t>
  </si>
  <si>
    <t>Rachel Robinson</t>
  </si>
  <si>
    <t>Martin Brown</t>
  </si>
  <si>
    <t>Linda Martin</t>
  </si>
  <si>
    <t>Amanda Williams</t>
  </si>
  <si>
    <t>Amanda Rojas</t>
  </si>
  <si>
    <t>Kevin Cain</t>
  </si>
  <si>
    <t>William Carlson</t>
  </si>
  <si>
    <t>Eric White</t>
  </si>
  <si>
    <t>Dustin Freeman</t>
  </si>
  <si>
    <t>Mary Harris</t>
  </si>
  <si>
    <t>John Steele</t>
  </si>
  <si>
    <t>Adam Oconnell</t>
  </si>
  <si>
    <t>Erin Khan</t>
  </si>
  <si>
    <t>Sabrina Long</t>
  </si>
  <si>
    <t>David Brooks</t>
  </si>
  <si>
    <t>Claire Moore</t>
  </si>
  <si>
    <t>Gwendolyn Perez</t>
  </si>
  <si>
    <t>Michelle Cisneros</t>
  </si>
  <si>
    <t>Christopher Ford</t>
  </si>
  <si>
    <t>Kimberly Mcintosh</t>
  </si>
  <si>
    <t>Tammy Alvarado</t>
  </si>
  <si>
    <t>Kevin Weaver</t>
  </si>
  <si>
    <t>James Thornton</t>
  </si>
  <si>
    <t>Edward White</t>
  </si>
  <si>
    <t>Sandra Burns</t>
  </si>
  <si>
    <t>William Holmes</t>
  </si>
  <si>
    <t>Leslie Paul</t>
  </si>
  <si>
    <t>George Lara</t>
  </si>
  <si>
    <t>Cindy Smith</t>
  </si>
  <si>
    <t>Tonya Li</t>
  </si>
  <si>
    <t>Eugene White</t>
  </si>
  <si>
    <t>Thomas Mooney</t>
  </si>
  <si>
    <t>Matthew White</t>
  </si>
  <si>
    <t>Bryan Collins</t>
  </si>
  <si>
    <t>Jason Burch</t>
  </si>
  <si>
    <t>Howard Grant</t>
  </si>
  <si>
    <t>Joshua Young</t>
  </si>
  <si>
    <t>Brittany Flores</t>
  </si>
  <si>
    <t>Tyler Harris</t>
  </si>
  <si>
    <t>Lynn Thomas</t>
  </si>
  <si>
    <t>Andrea Jones</t>
  </si>
  <si>
    <t>Kara Potter</t>
  </si>
  <si>
    <t>Travis Gaines</t>
  </si>
  <si>
    <t>Ryan Williamson</t>
  </si>
  <si>
    <t>Timothy Powers</t>
  </si>
  <si>
    <t>Ashley Kane</t>
  </si>
  <si>
    <t>Henry Burns</t>
  </si>
  <si>
    <t>Carrie Jones</t>
  </si>
  <si>
    <t>Douglas Taylor</t>
  </si>
  <si>
    <t>Katie Austin</t>
  </si>
  <si>
    <t>Anita Webster</t>
  </si>
  <si>
    <t>Brent Smith</t>
  </si>
  <si>
    <t>Ronald Oliver</t>
  </si>
  <si>
    <t>Cynthia Perez</t>
  </si>
  <si>
    <t>Randy Singh</t>
  </si>
  <si>
    <t>Ronald Young</t>
  </si>
  <si>
    <t>Michael Benson</t>
  </si>
  <si>
    <t>Eric Collier</t>
  </si>
  <si>
    <t>Thomas Foster</t>
  </si>
  <si>
    <t>Denise House</t>
  </si>
  <si>
    <t>Tony Byrd</t>
  </si>
  <si>
    <t>Jacqueline Thomas</t>
  </si>
  <si>
    <t>Elizabeth Wong</t>
  </si>
  <si>
    <t>Craig Huber</t>
  </si>
  <si>
    <t>Amanda Phillips</t>
  </si>
  <si>
    <t>Ethan Brooks</t>
  </si>
  <si>
    <t>Amanda Diaz</t>
  </si>
  <si>
    <t>Lisa Cochran</t>
  </si>
  <si>
    <t>Meredith Ho</t>
  </si>
  <si>
    <t>Wayne Myers</t>
  </si>
  <si>
    <t>Antonio Bush</t>
  </si>
  <si>
    <t>James Branch</t>
  </si>
  <si>
    <t>Douglas Forbes</t>
  </si>
  <si>
    <t>Jesse Smith</t>
  </si>
  <si>
    <t>Donald Luna</t>
  </si>
  <si>
    <t>Kelsey Parker</t>
  </si>
  <si>
    <t>Kayla Arnold</t>
  </si>
  <si>
    <t>Linda Woodward</t>
  </si>
  <si>
    <t>Christopher Baker</t>
  </si>
  <si>
    <t>Christopher Sanchez</t>
  </si>
  <si>
    <t>William Phillips</t>
  </si>
  <si>
    <t>Jeffrey Harrison</t>
  </si>
  <si>
    <t>Justin Harding</t>
  </si>
  <si>
    <t>Michael Russo</t>
  </si>
  <si>
    <t>Raymond Allen</t>
  </si>
  <si>
    <t>Carlos Miles</t>
  </si>
  <si>
    <t>David Rangel</t>
  </si>
  <si>
    <t>Sandra Riley</t>
  </si>
  <si>
    <t>Carol Hickman</t>
  </si>
  <si>
    <t>Elizabeth Garcia</t>
  </si>
  <si>
    <t>Nicholas Chapman</t>
  </si>
  <si>
    <t>Alexandra Haynes</t>
  </si>
  <si>
    <t>Tiffany Cox</t>
  </si>
  <si>
    <t>Tricia Ballard</t>
  </si>
  <si>
    <t>Christopher Simon</t>
  </si>
  <si>
    <t>Daniel Brooks</t>
  </si>
  <si>
    <t>Caitlin Norman</t>
  </si>
  <si>
    <t>Christine Ryan</t>
  </si>
  <si>
    <t>Lindsey Aguilar</t>
  </si>
  <si>
    <t>Julie James</t>
  </si>
  <si>
    <t>Linda Sutton</t>
  </si>
  <si>
    <t>Sandra Parrish</t>
  </si>
  <si>
    <t>Samuel Hunter</t>
  </si>
  <si>
    <t>Jacob Thompson</t>
  </si>
  <si>
    <t>Zachary Duncan</t>
  </si>
  <si>
    <t>Jason Brown</t>
  </si>
  <si>
    <t>Brandi Wong</t>
  </si>
  <si>
    <t>Jennifer Stone</t>
  </si>
  <si>
    <t>Rebecca Hamilton</t>
  </si>
  <si>
    <t>Jennifer Ross</t>
  </si>
  <si>
    <t>Patty Watson</t>
  </si>
  <si>
    <t>Belinda Robinson</t>
  </si>
  <si>
    <t>Timothy Stevenson</t>
  </si>
  <si>
    <t>Christopher Larson</t>
  </si>
  <si>
    <t>Gwendolyn Jackson</t>
  </si>
  <si>
    <t>Shaun White</t>
  </si>
  <si>
    <t>Christopher Bush</t>
  </si>
  <si>
    <t>Jenna Turner</t>
  </si>
  <si>
    <t>Heather Mills</t>
  </si>
  <si>
    <t>Jennifer Dixon</t>
  </si>
  <si>
    <t>Ricky Blake</t>
  </si>
  <si>
    <t>Joshua Cunningham</t>
  </si>
  <si>
    <t>Leslie Thomas</t>
  </si>
  <si>
    <t>Bruce Perez</t>
  </si>
  <si>
    <t>Brian Mccoy</t>
  </si>
  <si>
    <t>Melissa Fields</t>
  </si>
  <si>
    <t>Jessica Hill</t>
  </si>
  <si>
    <t>Nicole Steele</t>
  </si>
  <si>
    <t>Natasha Baker</t>
  </si>
  <si>
    <t>Ana Schroeder</t>
  </si>
  <si>
    <t>Sarah Russo</t>
  </si>
  <si>
    <t>Madison Bates</t>
  </si>
  <si>
    <t>Richard Smith</t>
  </si>
  <si>
    <t>Darius Jones</t>
  </si>
  <si>
    <t>Robin Cross</t>
  </si>
  <si>
    <t>Rhonda Adams</t>
  </si>
  <si>
    <t>Kevin Ibarra</t>
  </si>
  <si>
    <t>Brian Kramer</t>
  </si>
  <si>
    <t>Latasha Larson</t>
  </si>
  <si>
    <t>Caitlin Moore</t>
  </si>
  <si>
    <t>Michael Sellers</t>
  </si>
  <si>
    <t>Richard Shaw</t>
  </si>
  <si>
    <t>Theresa Butler</t>
  </si>
  <si>
    <t>Tammy Santiago</t>
  </si>
  <si>
    <t>Tammie Byrd</t>
  </si>
  <si>
    <t>Crystal Allen</t>
  </si>
  <si>
    <t>Amy Smith</t>
  </si>
  <si>
    <t>Martin Garza</t>
  </si>
  <si>
    <t>Randall Morgan</t>
  </si>
  <si>
    <t>John Jennings</t>
  </si>
  <si>
    <t>Joel Martinez</t>
  </si>
  <si>
    <t>Stephen Martin</t>
  </si>
  <si>
    <t>Rachel Perkins</t>
  </si>
  <si>
    <t>Margaret Hansen</t>
  </si>
  <si>
    <t>Kelly Jackson</t>
  </si>
  <si>
    <t>Daniel Murphy</t>
  </si>
  <si>
    <t>Cody King</t>
  </si>
  <si>
    <t>Sandra Lara</t>
  </si>
  <si>
    <t>Carmen Weber</t>
  </si>
  <si>
    <t>Gavin Ali</t>
  </si>
  <si>
    <t>Brandon Gray</t>
  </si>
  <si>
    <t>Patrick Martin</t>
  </si>
  <si>
    <t>Joseph Davidson</t>
  </si>
  <si>
    <t>Angela Myers</t>
  </si>
  <si>
    <t>Amanda Wolfe</t>
  </si>
  <si>
    <t>Kathleen Tate</t>
  </si>
  <si>
    <t>Patricia Medina</t>
  </si>
  <si>
    <t>Danielle Vazquez</t>
  </si>
  <si>
    <t>Juan Jacobs</t>
  </si>
  <si>
    <t>Nicole Alvarez</t>
  </si>
  <si>
    <t>Nicholas Arroyo</t>
  </si>
  <si>
    <t>Allison Reed</t>
  </si>
  <si>
    <t>Kendra Mendez</t>
  </si>
  <si>
    <t>Andre Hickman</t>
  </si>
  <si>
    <t>Gina Rodriguez</t>
  </si>
  <si>
    <t>Michael Thompson</t>
  </si>
  <si>
    <t>Johnny Lyons</t>
  </si>
  <si>
    <t>Victoria Ellis</t>
  </si>
  <si>
    <t>Madison Cox</t>
  </si>
  <si>
    <t>Nathaniel Davis</t>
  </si>
  <si>
    <t>William Green</t>
  </si>
  <si>
    <t>David Bailey</t>
  </si>
  <si>
    <t>Jane Adams</t>
  </si>
  <si>
    <t>Thomas Valencia</t>
  </si>
  <si>
    <t>Charles Moore</t>
  </si>
  <si>
    <t>Laurie Wright</t>
  </si>
  <si>
    <t>Patricia Kirby</t>
  </si>
  <si>
    <t>Jill Beck</t>
  </si>
  <si>
    <t>Russell Hunter</t>
  </si>
  <si>
    <t>David Smith</t>
  </si>
  <si>
    <t>Laura Allen</t>
  </si>
  <si>
    <t>Kelly Winters</t>
  </si>
  <si>
    <t>Katie Meyer</t>
  </si>
  <si>
    <t>Chelsey Gonzalez</t>
  </si>
  <si>
    <t>Ryan Harris</t>
  </si>
  <si>
    <t>Stacy Perez</t>
  </si>
  <si>
    <t>Thomas Bell</t>
  </si>
  <si>
    <t>Carrie Harmon</t>
  </si>
  <si>
    <t>Amanda Rodriguez</t>
  </si>
  <si>
    <t>Joseph Flores</t>
  </si>
  <si>
    <t>Joyce Lopez</t>
  </si>
  <si>
    <t>Brandon Ruiz</t>
  </si>
  <si>
    <t>Ariel Soto</t>
  </si>
  <si>
    <t>Rebekah Washington</t>
  </si>
  <si>
    <t>Suzanne Christian</t>
  </si>
  <si>
    <t>Paula Reid</t>
  </si>
  <si>
    <t>Adrienne Wright</t>
  </si>
  <si>
    <t>Angela Rose</t>
  </si>
  <si>
    <t>Colton Barber</t>
  </si>
  <si>
    <t>Michael Mills</t>
  </si>
  <si>
    <t>Kathleen Ruiz</t>
  </si>
  <si>
    <t>David Morse</t>
  </si>
  <si>
    <t>Anthony Meyer</t>
  </si>
  <si>
    <t>Brandi Day</t>
  </si>
  <si>
    <t>Kenneth Miller</t>
  </si>
  <si>
    <t>Stephanie Ramirez</t>
  </si>
  <si>
    <t>Crystal Stanley</t>
  </si>
  <si>
    <t>Eileen Smith</t>
  </si>
  <si>
    <t>Ian Harmon</t>
  </si>
  <si>
    <t>Amy Ashley</t>
  </si>
  <si>
    <t>Christian Johnson</t>
  </si>
  <si>
    <t>Emily Gonzalez</t>
  </si>
  <si>
    <t>Joseph Franklin</t>
  </si>
  <si>
    <t>Tonya Reyes</t>
  </si>
  <si>
    <t>Scott Craig</t>
  </si>
  <si>
    <t>Donna Morgan</t>
  </si>
  <si>
    <t>Bradley Smith</t>
  </si>
  <si>
    <t>Billy Martinez</t>
  </si>
  <si>
    <t>Michael Porter</t>
  </si>
  <si>
    <t>Donald Martin</t>
  </si>
  <si>
    <t>Ralph Cooper</t>
  </si>
  <si>
    <t>Madison Joseph</t>
  </si>
  <si>
    <t>Ryan Montoya</t>
  </si>
  <si>
    <t>Andrew Hale</t>
  </si>
  <si>
    <t>Morgan Kane</t>
  </si>
  <si>
    <t>Jason Martinez</t>
  </si>
  <si>
    <t>Frances Welch</t>
  </si>
  <si>
    <t>Sandra Brown</t>
  </si>
  <si>
    <t>Kristin Lopez</t>
  </si>
  <si>
    <t>Sarah Estrada</t>
  </si>
  <si>
    <t>Toni Lamb</t>
  </si>
  <si>
    <t>Kimberly Miller</t>
  </si>
  <si>
    <t>Kelly Byrd</t>
  </si>
  <si>
    <t>Whitney Saunders</t>
  </si>
  <si>
    <t>Christopher Butler</t>
  </si>
  <si>
    <t>Maria Peterson</t>
  </si>
  <si>
    <t>Vincent Robinson</t>
  </si>
  <si>
    <t>Shannon Blanchard</t>
  </si>
  <si>
    <t>Victoria Bell</t>
  </si>
  <si>
    <t>Brianna Jones</t>
  </si>
  <si>
    <t>Alyssa Willis</t>
  </si>
  <si>
    <t>Lucas Davis</t>
  </si>
  <si>
    <t>Jacob Peters</t>
  </si>
  <si>
    <t>Craig Crawford</t>
  </si>
  <si>
    <t>Christian Nelson</t>
  </si>
  <si>
    <t>Maureen Williams</t>
  </si>
  <si>
    <t>Jennifer Salazar</t>
  </si>
  <si>
    <t>Chris Carrillo</t>
  </si>
  <si>
    <t>Erin Rodriguez</t>
  </si>
  <si>
    <t>Alexander Rodriguez</t>
  </si>
  <si>
    <t>Russell Jensen</t>
  </si>
  <si>
    <t>Vincent Tucker</t>
  </si>
  <si>
    <t>Robert Schwartz</t>
  </si>
  <si>
    <t>Rebecca Edwards</t>
  </si>
  <si>
    <t>Dylan Kent</t>
  </si>
  <si>
    <t>Megan Wheeler</t>
  </si>
  <si>
    <t>Shannon Taylor</t>
  </si>
  <si>
    <t>Holly Clay</t>
  </si>
  <si>
    <t>Kyle Hayes</t>
  </si>
  <si>
    <t>Tristan Taylor</t>
  </si>
  <si>
    <t>David Lopez</t>
  </si>
  <si>
    <t>John Carney</t>
  </si>
  <si>
    <t>Molly Goodman</t>
  </si>
  <si>
    <t>Jenny Morrison</t>
  </si>
  <si>
    <t>Shawn Wilson</t>
  </si>
  <si>
    <t>Gary Walker</t>
  </si>
  <si>
    <t>Autumn Williams</t>
  </si>
  <si>
    <t>Darren Williams</t>
  </si>
  <si>
    <t>Alicia Butler</t>
  </si>
  <si>
    <t>Stacy Jones</t>
  </si>
  <si>
    <t>John Cooley</t>
  </si>
  <si>
    <t>Kristen Smith</t>
  </si>
  <si>
    <t>Edward Mason</t>
  </si>
  <si>
    <t>Kathleen Larson</t>
  </si>
  <si>
    <t>Briana Hall</t>
  </si>
  <si>
    <t>Christine Cook</t>
  </si>
  <si>
    <t>Joseph Stone</t>
  </si>
  <si>
    <t>Lisa Fletcher</t>
  </si>
  <si>
    <t>Timothy Sellers</t>
  </si>
  <si>
    <t>Kim Peters</t>
  </si>
  <si>
    <t>Brad Hughes</t>
  </si>
  <si>
    <t>Cheryl Roberts</t>
  </si>
  <si>
    <t>Matthew Rasmussen</t>
  </si>
  <si>
    <t>Barry Foster</t>
  </si>
  <si>
    <t>Catherine Young</t>
  </si>
  <si>
    <t>Margaret Vasquez</t>
  </si>
  <si>
    <t>Samantha Elliott</t>
  </si>
  <si>
    <t>Joseph Campbell</t>
  </si>
  <si>
    <t>Amanda Morales</t>
  </si>
  <si>
    <t>Jill Stevens</t>
  </si>
  <si>
    <t>Clifford Wiley</t>
  </si>
  <si>
    <t>Brenda Schultz</t>
  </si>
  <si>
    <t>Edwin Jenkins</t>
  </si>
  <si>
    <t>Marcus Garner</t>
  </si>
  <si>
    <t>Ashley Alvarez</t>
  </si>
  <si>
    <t>Brittney Patterson</t>
  </si>
  <si>
    <t>Peggy Rodriguez</t>
  </si>
  <si>
    <t>Blake Conrad</t>
  </si>
  <si>
    <t>Michael Beck</t>
  </si>
  <si>
    <t>Lauren Torres</t>
  </si>
  <si>
    <t>Rita Murray</t>
  </si>
  <si>
    <t>Jacob Singleton</t>
  </si>
  <si>
    <t>Wendy Ramirez</t>
  </si>
  <si>
    <t>Lee Ballard</t>
  </si>
  <si>
    <t>Thomas Scott</t>
  </si>
  <si>
    <t>Joan King</t>
  </si>
  <si>
    <t>James Banks</t>
  </si>
  <si>
    <t>Alex Rogers</t>
  </si>
  <si>
    <t>Erin George</t>
  </si>
  <si>
    <t>Patricia Mcknight</t>
  </si>
  <si>
    <t>Taylor Sanders</t>
  </si>
  <si>
    <t>Kathryn Raymond</t>
  </si>
  <si>
    <t>Scott Smith</t>
  </si>
  <si>
    <t>Heather Green</t>
  </si>
  <si>
    <t>Brian Joseph</t>
  </si>
  <si>
    <t>Janet Oconnor</t>
  </si>
  <si>
    <t>Duane Stafford</t>
  </si>
  <si>
    <t>Amanda Gibbs</t>
  </si>
  <si>
    <t>Mario Henry</t>
  </si>
  <si>
    <t>Leah Bennett</t>
  </si>
  <si>
    <t>Sally Howard</t>
  </si>
  <si>
    <t>Michael Turner</t>
  </si>
  <si>
    <t>Janet Cook</t>
  </si>
  <si>
    <t>Bethany Ingram</t>
  </si>
  <si>
    <t>Megan Beck</t>
  </si>
  <si>
    <t>Joshua Martin</t>
  </si>
  <si>
    <t>Paula Escobar</t>
  </si>
  <si>
    <t>Kayla Ford</t>
  </si>
  <si>
    <t>Mary Moreno</t>
  </si>
  <si>
    <t>Barry Jones</t>
  </si>
  <si>
    <t>Justin Reyes</t>
  </si>
  <si>
    <t>Ashlee Rodriguez</t>
  </si>
  <si>
    <t>Sandra Shepard</t>
  </si>
  <si>
    <t>Samuel Pollard</t>
  </si>
  <si>
    <t>Ann Bishop</t>
  </si>
  <si>
    <t>Sarah Montes</t>
  </si>
  <si>
    <t>Cathy Davenport</t>
  </si>
  <si>
    <t>Drew Sandoval</t>
  </si>
  <si>
    <t>Susan Porter</t>
  </si>
  <si>
    <t>Adam Patterson</t>
  </si>
  <si>
    <t>Anne Baird</t>
  </si>
  <si>
    <t>Crystal Mckinney</t>
  </si>
  <si>
    <t>Teresa Jackson</t>
  </si>
  <si>
    <t>Jessica Griffin</t>
  </si>
  <si>
    <t>Carol Robinson</t>
  </si>
  <si>
    <t>Kayla Austin</t>
  </si>
  <si>
    <t>Cynthia Roberson</t>
  </si>
  <si>
    <t>Allison Yoder</t>
  </si>
  <si>
    <t>Natasha Cowan</t>
  </si>
  <si>
    <t>Rita Vazquez</t>
  </si>
  <si>
    <t>Rodney Mcneil</t>
  </si>
  <si>
    <t>Robert Morgan</t>
  </si>
  <si>
    <t>Antonio Abbott</t>
  </si>
  <si>
    <t>Jennifer Garcia</t>
  </si>
  <si>
    <t>Bethany Wade</t>
  </si>
  <si>
    <t>Debbie Cruz</t>
  </si>
  <si>
    <t>Heather Park</t>
  </si>
  <si>
    <t>Alicia Price</t>
  </si>
  <si>
    <t>April Riley</t>
  </si>
  <si>
    <t>Sandra Watson</t>
  </si>
  <si>
    <t>Joyce Larson</t>
  </si>
  <si>
    <t>Tracy Duncan</t>
  </si>
  <si>
    <t>Melanie Ramos</t>
  </si>
  <si>
    <t>Jennifer Frazier</t>
  </si>
  <si>
    <t>Brian Gibson</t>
  </si>
  <si>
    <t>Max Buchanan</t>
  </si>
  <si>
    <t>Jonathan Reeves</t>
  </si>
  <si>
    <t>Briana Small</t>
  </si>
  <si>
    <t>Kathleen Hall</t>
  </si>
  <si>
    <t>Keith Davis</t>
  </si>
  <si>
    <t>Phillip Dixon</t>
  </si>
  <si>
    <t>Jennifer Aguilar</t>
  </si>
  <si>
    <t>Mary Williams</t>
  </si>
  <si>
    <t>Eric Oconnor</t>
  </si>
  <si>
    <t>Erik Leon</t>
  </si>
  <si>
    <t>Laura Moreno</t>
  </si>
  <si>
    <t>Jasmine Mueller</t>
  </si>
  <si>
    <t>Eric Simmons</t>
  </si>
  <si>
    <t>Kimberly Mullins</t>
  </si>
  <si>
    <t>Jeffery Benitez</t>
  </si>
  <si>
    <t>Robert Calhoun</t>
  </si>
  <si>
    <t>Sandra Olsen</t>
  </si>
  <si>
    <t>Veronica Koch</t>
  </si>
  <si>
    <t>Alexander Taylor</t>
  </si>
  <si>
    <t>Nicole Norman</t>
  </si>
  <si>
    <t>Linda Brown</t>
  </si>
  <si>
    <t>Melanie Sullivan</t>
  </si>
  <si>
    <t>Tyler Miller</t>
  </si>
  <si>
    <t>Laura Dodson</t>
  </si>
  <si>
    <t>Kimberly Anderson</t>
  </si>
  <si>
    <t>Danny Watson</t>
  </si>
  <si>
    <t>Steven Gardner</t>
  </si>
  <si>
    <t>Whitney Peters</t>
  </si>
  <si>
    <t>Jason Henry</t>
  </si>
  <si>
    <t>Monica Wyatt</t>
  </si>
  <si>
    <t>Valerie Nelson</t>
  </si>
  <si>
    <t>Stephanie Rice</t>
  </si>
  <si>
    <t>Sara Park</t>
  </si>
  <si>
    <t>Christian Roberts</t>
  </si>
  <si>
    <t>Tammy Long</t>
  </si>
  <si>
    <t>Traci Foster</t>
  </si>
  <si>
    <t>Bryan Glenn</t>
  </si>
  <si>
    <t>Patricia Wilcox</t>
  </si>
  <si>
    <t>John Bryant</t>
  </si>
  <si>
    <t>Michael White</t>
  </si>
  <si>
    <t>Julian Salazar</t>
  </si>
  <si>
    <t>Andrew Smith</t>
  </si>
  <si>
    <t>Lisa Villa</t>
  </si>
  <si>
    <t>Virginia Watts</t>
  </si>
  <si>
    <t>Angela Maxwell</t>
  </si>
  <si>
    <t>Amanda Fuller</t>
  </si>
  <si>
    <t>Michelle Snyder</t>
  </si>
  <si>
    <t>Daniel Wilkinson</t>
  </si>
  <si>
    <t>Joshua Leonard</t>
  </si>
  <si>
    <t>Brandon Yu</t>
  </si>
  <si>
    <t>Tiffany Miller</t>
  </si>
  <si>
    <t>Michael Lee</t>
  </si>
  <si>
    <t>Lisa Holt</t>
  </si>
  <si>
    <t>Curtis Castaneda</t>
  </si>
  <si>
    <t>William Berry</t>
  </si>
  <si>
    <t>Joseph Galvan</t>
  </si>
  <si>
    <t>Amanda Neal</t>
  </si>
  <si>
    <t>Nathan Rowland</t>
  </si>
  <si>
    <t>Chad Martin</t>
  </si>
  <si>
    <t>Chad Dyer</t>
  </si>
  <si>
    <t>Cassandra Harris</t>
  </si>
  <si>
    <t>Jennifer Hernandez</t>
  </si>
  <si>
    <t>Sandra Davis</t>
  </si>
  <si>
    <t>Andrew Peters</t>
  </si>
  <si>
    <t>Ricky Barber</t>
  </si>
  <si>
    <t>Jesse Manning</t>
  </si>
  <si>
    <t>Darlene Rogers</t>
  </si>
  <si>
    <t>Ann Watson</t>
  </si>
  <si>
    <t>Robert Mathews</t>
  </si>
  <si>
    <t>Deborah Peters</t>
  </si>
  <si>
    <t>Courtney Wheeler</t>
  </si>
  <si>
    <t>Larry James</t>
  </si>
  <si>
    <t>Harry Daniels</t>
  </si>
  <si>
    <t>Darrell Fuller</t>
  </si>
  <si>
    <t>Daniel Graham</t>
  </si>
  <si>
    <t>Sarah Richardson</t>
  </si>
  <si>
    <t>Michael Castro</t>
  </si>
  <si>
    <t>Brenda Brandt</t>
  </si>
  <si>
    <t>Carlos Bell</t>
  </si>
  <si>
    <t>David Peterson</t>
  </si>
  <si>
    <t>Shannon Garcia</t>
  </si>
  <si>
    <t>Christine Padilla</t>
  </si>
  <si>
    <t>William Davis</t>
  </si>
  <si>
    <t>Ashley Harrison</t>
  </si>
  <si>
    <t>James Fitzpatrick</t>
  </si>
  <si>
    <t>Lisa Rodriguez</t>
  </si>
  <si>
    <t>Marcus Rodriguez</t>
  </si>
  <si>
    <t>Jeffrey Perry</t>
  </si>
  <si>
    <t>Eugene Mcclure</t>
  </si>
  <si>
    <t>Cindy Gonzalez</t>
  </si>
  <si>
    <t>Ashley Mason</t>
  </si>
  <si>
    <t>Rhonda Johnson</t>
  </si>
  <si>
    <t>Jeremy Wilson</t>
  </si>
  <si>
    <t>Daniel Williams</t>
  </si>
  <si>
    <t>Albert Ford</t>
  </si>
  <si>
    <t>Jennifer Sloan</t>
  </si>
  <si>
    <t>Cheryl Vega</t>
  </si>
  <si>
    <t>Yvonne Richardson</t>
  </si>
  <si>
    <t>Elizabeth Obrien</t>
  </si>
  <si>
    <t>Kendra Griffith</t>
  </si>
  <si>
    <t>Christopher Moore</t>
  </si>
  <si>
    <t>Monica Cochran</t>
  </si>
  <si>
    <t>Dana Bailey</t>
  </si>
  <si>
    <t>Christopher Parker</t>
  </si>
  <si>
    <t>Christopher Wallace</t>
  </si>
  <si>
    <t>Kevin Lane</t>
  </si>
  <si>
    <t>David May</t>
  </si>
  <si>
    <t>Stephanie Mccarthy</t>
  </si>
  <si>
    <t>Matthew Sutton</t>
  </si>
  <si>
    <t>Sheila Smith</t>
  </si>
  <si>
    <t>Jesse Boyer</t>
  </si>
  <si>
    <t>Steven Koch</t>
  </si>
  <si>
    <t>Jeffery Benjamin</t>
  </si>
  <si>
    <t>Crystal Crawford</t>
  </si>
  <si>
    <t>Mary Boone</t>
  </si>
  <si>
    <t>Amber Williams</t>
  </si>
  <si>
    <t>Lisa Lindsey</t>
  </si>
  <si>
    <t>Doris Hayes</t>
  </si>
  <si>
    <t>Bridget Cole</t>
  </si>
  <si>
    <t>Andrea Carroll</t>
  </si>
  <si>
    <t>Rachel Williams</t>
  </si>
  <si>
    <t>Noah Wagner</t>
  </si>
  <si>
    <t>Courtney Jackson</t>
  </si>
  <si>
    <t>Kenneth Larson</t>
  </si>
  <si>
    <t>Dennis Gilmore</t>
  </si>
  <si>
    <t>Timothy Bailey</t>
  </si>
  <si>
    <t>Mariah Rodriguez</t>
  </si>
  <si>
    <t>Jasmine Cervantes</t>
  </si>
  <si>
    <t>Suzanne Oconnor</t>
  </si>
  <si>
    <t>Laura Smith</t>
  </si>
  <si>
    <t>Ronald Matthews</t>
  </si>
  <si>
    <t>Sandra Stone</t>
  </si>
  <si>
    <t>Andrea King</t>
  </si>
  <si>
    <t>Suzanne Garner</t>
  </si>
  <si>
    <t>Daniel Campbell</t>
  </si>
  <si>
    <t>Sara Evans</t>
  </si>
  <si>
    <t>Steven Rasmussen</t>
  </si>
  <si>
    <t>Peter Lin</t>
  </si>
  <si>
    <t>Marcus Turner</t>
  </si>
  <si>
    <t>Kimberly Huynh</t>
  </si>
  <si>
    <t>Mark Goodwin</t>
  </si>
  <si>
    <t>Matthew Sanchez</t>
  </si>
  <si>
    <t>Stephanie Gonzalez</t>
  </si>
  <si>
    <t>David Gates</t>
  </si>
  <si>
    <t>Kimberly Stewart</t>
  </si>
  <si>
    <t>Veronica Smith</t>
  </si>
  <si>
    <t>Melinda Hughes</t>
  </si>
  <si>
    <t>Chelsea Brown</t>
  </si>
  <si>
    <t>Aaron Myers</t>
  </si>
  <si>
    <t>Lindsey Mcclain</t>
  </si>
  <si>
    <t>Angela Hernandez</t>
  </si>
  <si>
    <t>Kelly Jones</t>
  </si>
  <si>
    <t>David Mclean</t>
  </si>
  <si>
    <t>Peggy Johnson</t>
  </si>
  <si>
    <t>Charles Evans</t>
  </si>
  <si>
    <t>Joanna Mason</t>
  </si>
  <si>
    <t>Jimmy Brown</t>
  </si>
  <si>
    <t>Melanie Nunez</t>
  </si>
  <si>
    <t>Holly Simpson</t>
  </si>
  <si>
    <t>Ricardo Bennett</t>
  </si>
  <si>
    <t>Melinda Taylor</t>
  </si>
  <si>
    <t>Christopher Mcneil</t>
  </si>
  <si>
    <t>Sherry Huffman</t>
  </si>
  <si>
    <t>Justin Lee</t>
  </si>
  <si>
    <t>Jennifer Chavez</t>
  </si>
  <si>
    <t>Jeffery Gallegos</t>
  </si>
  <si>
    <t>Sheena Martin</t>
  </si>
  <si>
    <t>Linda Perez</t>
  </si>
  <si>
    <t>Charles Taylor</t>
  </si>
  <si>
    <t>Alicia Mendoza</t>
  </si>
  <si>
    <t>James Willis</t>
  </si>
  <si>
    <t>Crystal Preston</t>
  </si>
  <si>
    <t>Allison Walker</t>
  </si>
  <si>
    <t>Rachael Davis</t>
  </si>
  <si>
    <t>Gene Murphy</t>
  </si>
  <si>
    <t>Tonya Moore</t>
  </si>
  <si>
    <t>Mark Lopez</t>
  </si>
  <si>
    <t>Rhonda Rivera</t>
  </si>
  <si>
    <t>Patricia Baker</t>
  </si>
  <si>
    <t>Jodi Adams</t>
  </si>
  <si>
    <t>Carrie Willis</t>
  </si>
  <si>
    <t>Tanner Mack</t>
  </si>
  <si>
    <t>Jason Watts</t>
  </si>
  <si>
    <t>Sarah Oconnor</t>
  </si>
  <si>
    <t>Virginia Burton</t>
  </si>
  <si>
    <t>Patricia Nelson</t>
  </si>
  <si>
    <t>Teresa Thompson</t>
  </si>
  <si>
    <t>Raymond Pierce</t>
  </si>
  <si>
    <t>Sarah Jackson</t>
  </si>
  <si>
    <t>Rebecca Cameron</t>
  </si>
  <si>
    <t>Jason Cantu</t>
  </si>
  <si>
    <t>Emily Trujillo</t>
  </si>
  <si>
    <t>Jason Mullen</t>
  </si>
  <si>
    <t>Bryan Smith</t>
  </si>
  <si>
    <t>Dawn Jones</t>
  </si>
  <si>
    <t>Michael Morales</t>
  </si>
  <si>
    <t>Jacob Miranda</t>
  </si>
  <si>
    <t>Victoria May</t>
  </si>
  <si>
    <t>Brandy Le</t>
  </si>
  <si>
    <t>Andrea Andrews</t>
  </si>
  <si>
    <t>James Hobbs</t>
  </si>
  <si>
    <t>Deborah Rivera</t>
  </si>
  <si>
    <t>Phillip Cruz</t>
  </si>
  <si>
    <t>Robert Vang</t>
  </si>
  <si>
    <t>Kristi Johnson</t>
  </si>
  <si>
    <t>David Bishop</t>
  </si>
  <si>
    <t>Shirley Rice</t>
  </si>
  <si>
    <t>Jennifer Soto</t>
  </si>
  <si>
    <t>Matthew Morris</t>
  </si>
  <si>
    <t>Abigail Marks</t>
  </si>
  <si>
    <t>Raymond Rhodes</t>
  </si>
  <si>
    <t>Gerald West</t>
  </si>
  <si>
    <t>Nicholas Wong</t>
  </si>
  <si>
    <t>Robert Cohen</t>
  </si>
  <si>
    <t>Mary Lawson</t>
  </si>
  <si>
    <t>Hannah Diaz</t>
  </si>
  <si>
    <t>Jeff Sanchez</t>
  </si>
  <si>
    <t>Sarah Sanchez</t>
  </si>
  <si>
    <t>Laura Andrade</t>
  </si>
  <si>
    <t>Jennifer Wilson</t>
  </si>
  <si>
    <t>Larry Cortez</t>
  </si>
  <si>
    <t>Robert Potter</t>
  </si>
  <si>
    <t>Randy Smith</t>
  </si>
  <si>
    <t>Jennifer Johnson</t>
  </si>
  <si>
    <t>Joseph Bright</t>
  </si>
  <si>
    <t>Kendra Hartman</t>
  </si>
  <si>
    <t>Michele Anderson</t>
  </si>
  <si>
    <t>Trevor Fuentes</t>
  </si>
  <si>
    <t>Lee Campbell</t>
  </si>
  <si>
    <t>Alexander Jackson</t>
  </si>
  <si>
    <t>Justin Medina</t>
  </si>
  <si>
    <t>Daniel Nelson</t>
  </si>
  <si>
    <t>Karen Stewart</t>
  </si>
  <si>
    <t>Sonya Wilcox</t>
  </si>
  <si>
    <t>Lawrence Estes</t>
  </si>
  <si>
    <t>Kristen Hall</t>
  </si>
  <si>
    <t>Ashley Sanders</t>
  </si>
  <si>
    <t>Gavin Foster</t>
  </si>
  <si>
    <t>Lori Ashley</t>
  </si>
  <si>
    <t>Kristen Hale</t>
  </si>
  <si>
    <t>Brenda Noble</t>
  </si>
  <si>
    <t>Samantha Bennett</t>
  </si>
  <si>
    <t>Ian Caldwell</t>
  </si>
  <si>
    <t>Jessica Howard</t>
  </si>
  <si>
    <t>Derek Chambers</t>
  </si>
  <si>
    <t>Rachel Adams</t>
  </si>
  <si>
    <t>Debbie Fischer</t>
  </si>
  <si>
    <t>Marilyn Vaughn</t>
  </si>
  <si>
    <t>Christy Woods</t>
  </si>
  <si>
    <t>Heather James</t>
  </si>
  <si>
    <t>Vanessa Patterson</t>
  </si>
  <si>
    <t>Sherri Proctor</t>
  </si>
  <si>
    <t>Joseph Vincent</t>
  </si>
  <si>
    <t>Daniel Sims</t>
  </si>
  <si>
    <t>Robert Deleon</t>
  </si>
  <si>
    <t>Amy Valdez</t>
  </si>
  <si>
    <t>Krystal Benitez</t>
  </si>
  <si>
    <t>Sharon Anderson</t>
  </si>
  <si>
    <t>Michelle Coffey</t>
  </si>
  <si>
    <t>Joseph Patterson</t>
  </si>
  <si>
    <t>James Cooper</t>
  </si>
  <si>
    <t>Ashley Williams</t>
  </si>
  <si>
    <t>Cindy Howard</t>
  </si>
  <si>
    <t>Sharon Mendoza</t>
  </si>
  <si>
    <t>Krista Silva</t>
  </si>
  <si>
    <t>Vicki Cohen</t>
  </si>
  <si>
    <t>Danielle Brown</t>
  </si>
  <si>
    <t>Claudia Sosa</t>
  </si>
  <si>
    <t>Luis Dunn</t>
  </si>
  <si>
    <t>Laurie Matthews</t>
  </si>
  <si>
    <t>Eileen Carpenter</t>
  </si>
  <si>
    <t>Donna Garcia</t>
  </si>
  <si>
    <t>Catherine Schneider</t>
  </si>
  <si>
    <t>Drew Williams</t>
  </si>
  <si>
    <t>Harold Blair</t>
  </si>
  <si>
    <t>Brian Wong</t>
  </si>
  <si>
    <t>Mark Moore</t>
  </si>
  <si>
    <t>Mary Morgan</t>
  </si>
  <si>
    <t>Ashley Barrera</t>
  </si>
  <si>
    <t>Diamond Moore</t>
  </si>
  <si>
    <t>Kimberly Williams</t>
  </si>
  <si>
    <t>Patrick Hoffman</t>
  </si>
  <si>
    <t>April Simpson</t>
  </si>
  <si>
    <t>Amy Steele</t>
  </si>
  <si>
    <t>Vanessa Morales</t>
  </si>
  <si>
    <t>Cynthia Campbell</t>
  </si>
  <si>
    <t>Barbara Villanueva</t>
  </si>
  <si>
    <t>Elizabeth Johnson</t>
  </si>
  <si>
    <t>Patrick Hall</t>
  </si>
  <si>
    <t>Susan Jennings</t>
  </si>
  <si>
    <t>Joan Hebert</t>
  </si>
  <si>
    <t>Rebecca Thompson</t>
  </si>
  <si>
    <t>Matthew Russell</t>
  </si>
  <si>
    <t>Donna Myers</t>
  </si>
  <si>
    <t>Lawrence Bonilla</t>
  </si>
  <si>
    <t>Gwendolyn Stewart</t>
  </si>
  <si>
    <t>Nancy Grant</t>
  </si>
  <si>
    <t>Shannon Jackson</t>
  </si>
  <si>
    <t>Brandon Villegas</t>
  </si>
  <si>
    <t>Matthew Rivera</t>
  </si>
  <si>
    <t>Lisa Carr</t>
  </si>
  <si>
    <t>Laura Jones</t>
  </si>
  <si>
    <t>Toni Wilson</t>
  </si>
  <si>
    <t>Anthony Salas</t>
  </si>
  <si>
    <t>Kathryn Barnett</t>
  </si>
  <si>
    <t>Sandra Mckay</t>
  </si>
  <si>
    <t>John Gregory</t>
  </si>
  <si>
    <t>Brandon Ibarra</t>
  </si>
  <si>
    <t>Amy David</t>
  </si>
  <si>
    <t>Carrie Bradshaw</t>
  </si>
  <si>
    <t>Jeffrey Jimenez</t>
  </si>
  <si>
    <t>Adriana Nixon</t>
  </si>
  <si>
    <t>Michael Pierce</t>
  </si>
  <si>
    <t>Cheryl Hernandez</t>
  </si>
  <si>
    <t>Joseph Wright</t>
  </si>
  <si>
    <t>Jodi Ortiz</t>
  </si>
  <si>
    <t>Dana Jenkins</t>
  </si>
  <si>
    <t>Brian Smith</t>
  </si>
  <si>
    <t>Craig Gonzales</t>
  </si>
  <si>
    <t>Lauren Sanchez</t>
  </si>
  <si>
    <t>Allison Brennan</t>
  </si>
  <si>
    <t>Joseph Wagner</t>
  </si>
  <si>
    <t>Tammy Williams</t>
  </si>
  <si>
    <t>Laura Martin</t>
  </si>
  <si>
    <t>Tiffany Edwards</t>
  </si>
  <si>
    <t>Justin Choi</t>
  </si>
  <si>
    <t>Jennifer Stafford</t>
  </si>
  <si>
    <t>Mario Rojas</t>
  </si>
  <si>
    <t>Robert Mosley</t>
  </si>
  <si>
    <t>Emily Kelly</t>
  </si>
  <si>
    <t>David Olson</t>
  </si>
  <si>
    <t>Alexandra Malone</t>
  </si>
  <si>
    <t>Christine Moses</t>
  </si>
  <si>
    <t>Jacqueline Winters</t>
  </si>
  <si>
    <t>Susan Martin</t>
  </si>
  <si>
    <t>Kelsey Carter</t>
  </si>
  <si>
    <t>Thomas Glenn</t>
  </si>
  <si>
    <t>Brittany Meyer</t>
  </si>
  <si>
    <t>Travis Mitchell</t>
  </si>
  <si>
    <t>Roberto Ball</t>
  </si>
  <si>
    <t>Marie Richardson</t>
  </si>
  <si>
    <t>Ryan Turner</t>
  </si>
  <si>
    <t>Kimberly Blake</t>
  </si>
  <si>
    <t>Makayla Parsons</t>
  </si>
  <si>
    <t>Emily Delgado</t>
  </si>
  <si>
    <t>Ana Lopez</t>
  </si>
  <si>
    <t>Joshua Hubbard</t>
  </si>
  <si>
    <t>Lindsey Carroll</t>
  </si>
  <si>
    <t>Pamela Fuller</t>
  </si>
  <si>
    <t>Kathryn Petersen</t>
  </si>
  <si>
    <t>Walter King</t>
  </si>
  <si>
    <t>Cory Clark</t>
  </si>
  <si>
    <t>Clifford Rosales</t>
  </si>
  <si>
    <t>David Frank</t>
  </si>
  <si>
    <t>Lisa Brown</t>
  </si>
  <si>
    <t>Maria Phillips</t>
  </si>
  <si>
    <t>Kelly Wilson</t>
  </si>
  <si>
    <t>Aaron Butler</t>
  </si>
  <si>
    <t>David Reilly</t>
  </si>
  <si>
    <t>Harry Tyler</t>
  </si>
  <si>
    <t>Cheryl Walker</t>
  </si>
  <si>
    <t>Sara Wells</t>
  </si>
  <si>
    <t>Patricia Davis</t>
  </si>
  <si>
    <t>James Landry</t>
  </si>
  <si>
    <t>Shawn Williams</t>
  </si>
  <si>
    <t>Anthony Collins</t>
  </si>
  <si>
    <t>Kevin Hopkins</t>
  </si>
  <si>
    <t>John Wallace</t>
  </si>
  <si>
    <t>Nicole Cordova</t>
  </si>
  <si>
    <t>Renee Lee</t>
  </si>
  <si>
    <t>Dennis Larsen</t>
  </si>
  <si>
    <t>Tiffany Macdonald</t>
  </si>
  <si>
    <t>Charles Sanchez</t>
  </si>
  <si>
    <t>Amy Johnson</t>
  </si>
  <si>
    <t>Susan Hall</t>
  </si>
  <si>
    <t>James Bradley</t>
  </si>
  <si>
    <t>John Jackson</t>
  </si>
  <si>
    <t>Jacob Stephens</t>
  </si>
  <si>
    <t>Shannon Macdonald</t>
  </si>
  <si>
    <t>Justin Barker</t>
  </si>
  <si>
    <t>Amber Montoya</t>
  </si>
  <si>
    <t>Maria Gregory</t>
  </si>
  <si>
    <t>Tamara Rodriguez</t>
  </si>
  <si>
    <t>Lorraine Spence</t>
  </si>
  <si>
    <t>Brenda Burns</t>
  </si>
  <si>
    <t>Randy Wall</t>
  </si>
  <si>
    <t>Michael Green</t>
  </si>
  <si>
    <t>Jennifer Smith</t>
  </si>
  <si>
    <t>Patricia Cain</t>
  </si>
  <si>
    <t>Brianna Huffman</t>
  </si>
  <si>
    <t>Kathryn Riley</t>
  </si>
  <si>
    <t>Mary Cook</t>
  </si>
  <si>
    <t>Eric Gonzalez</t>
  </si>
  <si>
    <t>Sarah Clark</t>
  </si>
  <si>
    <t>Douglas Levine</t>
  </si>
  <si>
    <t>Elizabeth Wilson</t>
  </si>
  <si>
    <t>Kenneth King</t>
  </si>
  <si>
    <t>Ana Moore</t>
  </si>
  <si>
    <t>Jessica Cooper</t>
  </si>
  <si>
    <t>Gabrielle Burns</t>
  </si>
  <si>
    <t>Daniel Pena</t>
  </si>
  <si>
    <t>Dominique Nichols</t>
  </si>
  <si>
    <t>Angela Jackson</t>
  </si>
  <si>
    <t>Ricky Jones</t>
  </si>
  <si>
    <t>Christopher Mcintosh</t>
  </si>
  <si>
    <t>Michael Herman</t>
  </si>
  <si>
    <t>Nichole Ortega</t>
  </si>
  <si>
    <t>Bradley Davis</t>
  </si>
  <si>
    <t>Bianca Rogers</t>
  </si>
  <si>
    <t>Brandy Perez</t>
  </si>
  <si>
    <t>Kevin Jensen</t>
  </si>
  <si>
    <t>Thomas Cain</t>
  </si>
  <si>
    <t>William Gonzalez</t>
  </si>
  <si>
    <t>Carolyn Pittman</t>
  </si>
  <si>
    <t>Paul May</t>
  </si>
  <si>
    <t>Edward Clark</t>
  </si>
  <si>
    <t>Edward Luna</t>
  </si>
  <si>
    <t>Andrea Ramos</t>
  </si>
  <si>
    <t>Holly Flowers</t>
  </si>
  <si>
    <t>Jennifer Davis</t>
  </si>
  <si>
    <t>Jennifer Weaver</t>
  </si>
  <si>
    <t>Amber Boyd</t>
  </si>
  <si>
    <t>Alicia Wallace</t>
  </si>
  <si>
    <t>Diana Jones</t>
  </si>
  <si>
    <t>Derek Newman</t>
  </si>
  <si>
    <t>Rebecca Douglas</t>
  </si>
  <si>
    <t>David Perez</t>
  </si>
  <si>
    <t>Chad Miller</t>
  </si>
  <si>
    <t>Elizabeth Sanders</t>
  </si>
  <si>
    <t>Sharon Wells</t>
  </si>
  <si>
    <t>Edward James</t>
  </si>
  <si>
    <t>Kristen Anderson</t>
  </si>
  <si>
    <t>Emily Heath</t>
  </si>
  <si>
    <t>Kara Howard</t>
  </si>
  <si>
    <t>Joy Leonard</t>
  </si>
  <si>
    <t>Nathan Estrada</t>
  </si>
  <si>
    <t>Michael Cantu</t>
  </si>
  <si>
    <t>Karen Williams</t>
  </si>
  <si>
    <t>Erin Anderson</t>
  </si>
  <si>
    <t>Walter Armstrong</t>
  </si>
  <si>
    <t>William Cameron</t>
  </si>
  <si>
    <t>Kelly Walters</t>
  </si>
  <si>
    <t>Mark Berry</t>
  </si>
  <si>
    <t>Brittany Dawson</t>
  </si>
  <si>
    <t>Nicole Anderson</t>
  </si>
  <si>
    <t>Lauren Rollins</t>
  </si>
  <si>
    <t>Michael Jones</t>
  </si>
  <si>
    <t>Ashley Stuart</t>
  </si>
  <si>
    <t>Alisha Thompson</t>
  </si>
  <si>
    <t>Tiffany Rodriguez</t>
  </si>
  <si>
    <t>Warren Drake</t>
  </si>
  <si>
    <t>Tracy Wallace</t>
  </si>
  <si>
    <t>Gregory Stewart</t>
  </si>
  <si>
    <t>Matthew Jacobson</t>
  </si>
  <si>
    <t>Savannah Lewis</t>
  </si>
  <si>
    <t>Wesley Flores</t>
  </si>
  <si>
    <t>Erik Thomas</t>
  </si>
  <si>
    <t>Christopher Stout</t>
  </si>
  <si>
    <t>Joshua Evans</t>
  </si>
  <si>
    <t>Billy Wilson</t>
  </si>
  <si>
    <t>Marilyn Farrell</t>
  </si>
  <si>
    <t>Veronica Lucas</t>
  </si>
  <si>
    <t>Jonathan Dunn</t>
  </si>
  <si>
    <t>Theresa Little</t>
  </si>
  <si>
    <t>Ashley Gomez</t>
  </si>
  <si>
    <t>Curtis Ashley</t>
  </si>
  <si>
    <t>Stephanie Murphy</t>
  </si>
  <si>
    <t>Tiffany Kirby</t>
  </si>
  <si>
    <t>Katherine Vasquez</t>
  </si>
  <si>
    <t>Melissa Howell</t>
  </si>
  <si>
    <t>Diana Owen</t>
  </si>
  <si>
    <t>Kevin Mullen</t>
  </si>
  <si>
    <t>Renee Taylor</t>
  </si>
  <si>
    <t>Breanna Peters</t>
  </si>
  <si>
    <t>Taylor Robertson</t>
  </si>
  <si>
    <t>Michelle Hanson</t>
  </si>
  <si>
    <t>Courtney Hunt</t>
  </si>
  <si>
    <t>Chad Mcgee</t>
  </si>
  <si>
    <t>Jason Ellison</t>
  </si>
  <si>
    <t>Eric Richardson</t>
  </si>
  <si>
    <t>Bethany Gomez</t>
  </si>
  <si>
    <t>Nicholas Rodriguez</t>
  </si>
  <si>
    <t>Gloria Pearson</t>
  </si>
  <si>
    <t>Jessica Parker</t>
  </si>
  <si>
    <t>Bobby Wright</t>
  </si>
  <si>
    <t>Megan Trevino</t>
  </si>
  <si>
    <t>Kenneth Schaefer</t>
  </si>
  <si>
    <t>Brittany Caldwell</t>
  </si>
  <si>
    <t>Tina Spence</t>
  </si>
  <si>
    <t>Krystal Martinez</t>
  </si>
  <si>
    <t>Cynthia Wilson</t>
  </si>
  <si>
    <t>Dwayne Williams</t>
  </si>
  <si>
    <t>Wendy Barnett</t>
  </si>
  <si>
    <t>Jamie Alvarado</t>
  </si>
  <si>
    <t>Paige Castillo</t>
  </si>
  <si>
    <t>Norma Martinez</t>
  </si>
  <si>
    <t>Tanya Davis</t>
  </si>
  <si>
    <t>Daniel Park</t>
  </si>
  <si>
    <t>Rachel Perez</t>
  </si>
  <si>
    <t>Jose Thomas</t>
  </si>
  <si>
    <t>Brian Cobb</t>
  </si>
  <si>
    <t>Sandra Nelson</t>
  </si>
  <si>
    <t>Glen Pace</t>
  </si>
  <si>
    <t>Scott Miller</t>
  </si>
  <si>
    <t>Jeffery Moore</t>
  </si>
  <si>
    <t>Stephanie Jones</t>
  </si>
  <si>
    <t>Kyle Santiago</t>
  </si>
  <si>
    <t>Brenda Khan</t>
  </si>
  <si>
    <t>Mary Boyd</t>
  </si>
  <si>
    <t>Barry Casey</t>
  </si>
  <si>
    <t>Laurie Myers</t>
  </si>
  <si>
    <t>Robert Mccann</t>
  </si>
  <si>
    <t>Juan Torres</t>
  </si>
  <si>
    <t>Kayla Jackson</t>
  </si>
  <si>
    <t>Brenda Sandoval</t>
  </si>
  <si>
    <t>Jeffrey Riddle</t>
  </si>
  <si>
    <t>Kimberly Marshall</t>
  </si>
  <si>
    <t>Jordan Holmes</t>
  </si>
  <si>
    <t>Joseph Bryant</t>
  </si>
  <si>
    <t>Curtis Moore</t>
  </si>
  <si>
    <t>Emily Walker</t>
  </si>
  <si>
    <t>Noah Gray</t>
  </si>
  <si>
    <t>Rita Williams</t>
  </si>
  <si>
    <t>Albert Williams</t>
  </si>
  <si>
    <t>James Hall</t>
  </si>
  <si>
    <t>Dean Franklin</t>
  </si>
  <si>
    <t>Nicole Henderson</t>
  </si>
  <si>
    <t>Kaitlin Romero</t>
  </si>
  <si>
    <t>Jesse Rosario</t>
  </si>
  <si>
    <t>George Kelly</t>
  </si>
  <si>
    <t>Darren Marsh</t>
  </si>
  <si>
    <t>Jeffrey Hall</t>
  </si>
  <si>
    <t>Deanna Edwards</t>
  </si>
  <si>
    <t>Bobby Osborne</t>
  </si>
  <si>
    <t>Angela Gonzales</t>
  </si>
  <si>
    <t>Kevin Cohen</t>
  </si>
  <si>
    <t>Lisa Leonard</t>
  </si>
  <si>
    <t>James Russell</t>
  </si>
  <si>
    <t>Tyler Dickson</t>
  </si>
  <si>
    <t>Jessica Jennings</t>
  </si>
  <si>
    <t>Kristen King</t>
  </si>
  <si>
    <t>Stephen Brown</t>
  </si>
  <si>
    <t>Dillon Roberts</t>
  </si>
  <si>
    <t>Sarah Taylor</t>
  </si>
  <si>
    <t>Joel Shaw</t>
  </si>
  <si>
    <t>Brenda Mcknight</t>
  </si>
  <si>
    <t>Kenneth White</t>
  </si>
  <si>
    <t>Brent Mason</t>
  </si>
  <si>
    <t>Jeffrey Bryant</t>
  </si>
  <si>
    <t>Ryan Mayer</t>
  </si>
  <si>
    <t>Sarah Williams</t>
  </si>
  <si>
    <t>Maria Mills</t>
  </si>
  <si>
    <t>Steven Smith</t>
  </si>
  <si>
    <t>Amanda Maynard</t>
  </si>
  <si>
    <t>Shane Carter</t>
  </si>
  <si>
    <t>Richard Garrett</t>
  </si>
  <si>
    <t>Heather Shaw</t>
  </si>
  <si>
    <t>Robert Daniels</t>
  </si>
  <si>
    <t>Sally Jones</t>
  </si>
  <si>
    <t>Beth Lopez</t>
  </si>
  <si>
    <t>Tanya Roth</t>
  </si>
  <si>
    <t>Mackenzie Young</t>
  </si>
  <si>
    <t>Patricia Dean</t>
  </si>
  <si>
    <t>Michael Jackson</t>
  </si>
  <si>
    <t>Susan Burns</t>
  </si>
  <si>
    <t>Kimberly Mcdaniel</t>
  </si>
  <si>
    <t>Daniel Jacobs</t>
  </si>
  <si>
    <t>Karen Ross</t>
  </si>
  <si>
    <t>Katherine Newman</t>
  </si>
  <si>
    <t>Raymond Murray</t>
  </si>
  <si>
    <t>Felicia Carney</t>
  </si>
  <si>
    <t>Richard Vega</t>
  </si>
  <si>
    <t>William Patterson</t>
  </si>
  <si>
    <t>Patricia Webb</t>
  </si>
  <si>
    <t>Lawrence Martinez</t>
  </si>
  <si>
    <t>Laura Harris</t>
  </si>
  <si>
    <t>Kimberly Leonard</t>
  </si>
  <si>
    <t>Brett Graves</t>
  </si>
  <si>
    <t>Patrick Nelson</t>
  </si>
  <si>
    <t>Mercedes Bryant</t>
  </si>
  <si>
    <t>Robert Preston</t>
  </si>
  <si>
    <t>Larry Burke</t>
  </si>
  <si>
    <t>Mark Pearson</t>
  </si>
  <si>
    <t>Debra Armstrong</t>
  </si>
  <si>
    <t>Patricia Morrison</t>
  </si>
  <si>
    <t>Dustin Baker</t>
  </si>
  <si>
    <t>Jennifer Martinez</t>
  </si>
  <si>
    <t>Melanie Welch</t>
  </si>
  <si>
    <t>Elizabeth Chapman</t>
  </si>
  <si>
    <t>Joanne Conrad</t>
  </si>
  <si>
    <t>Adrian Hart</t>
  </si>
  <si>
    <t>Patricia Vasquez</t>
  </si>
  <si>
    <t>Jason Salas</t>
  </si>
  <si>
    <t>Alexander Roach</t>
  </si>
  <si>
    <t>Daniel Ford</t>
  </si>
  <si>
    <t>Megan Herrera</t>
  </si>
  <si>
    <t>Miguel Willis</t>
  </si>
  <si>
    <t>Anthony Li</t>
  </si>
  <si>
    <t>Jennifer Arnold</t>
  </si>
  <si>
    <t>Andrew Bradley</t>
  </si>
  <si>
    <t>Tanya Mcintosh</t>
  </si>
  <si>
    <t>Lisa Rose</t>
  </si>
  <si>
    <t>Roger Lam</t>
  </si>
  <si>
    <t>Thomas Liu</t>
  </si>
  <si>
    <t>Jeffery Silva</t>
  </si>
  <si>
    <t>Amanda Mitchell</t>
  </si>
  <si>
    <t>Andrew Nguyen</t>
  </si>
  <si>
    <t>Tammy Rodriguez</t>
  </si>
  <si>
    <t>John Roberts</t>
  </si>
  <si>
    <t>Lisa Irwin</t>
  </si>
  <si>
    <t>Aaron Schultz</t>
  </si>
  <si>
    <t>Jessica King</t>
  </si>
  <si>
    <t>Danielle Hall</t>
  </si>
  <si>
    <t>Eric Tapia</t>
  </si>
  <si>
    <t>Thomas Gonzalez</t>
  </si>
  <si>
    <t>Amanda Ramirez</t>
  </si>
  <si>
    <t>Douglas Byrd</t>
  </si>
  <si>
    <t>Cynthia Jimenez</t>
  </si>
  <si>
    <t>Antonio Blackburn</t>
  </si>
  <si>
    <t>Karen Cochran</t>
  </si>
  <si>
    <t>Brian Irwin</t>
  </si>
  <si>
    <t>Paul Ellis</t>
  </si>
  <si>
    <t>Samantha Allen</t>
  </si>
  <si>
    <t>Caroline Garcia</t>
  </si>
  <si>
    <t>Matthew Turner</t>
  </si>
  <si>
    <t>Melissa Rice</t>
  </si>
  <si>
    <t>Rebecca Sutton</t>
  </si>
  <si>
    <t>Steven Jones</t>
  </si>
  <si>
    <t>Molly Rivera</t>
  </si>
  <si>
    <t>Jacob Ward</t>
  </si>
  <si>
    <t>Christopher Williams</t>
  </si>
  <si>
    <t>Michael Price</t>
  </si>
  <si>
    <t>Mark Spencer</t>
  </si>
  <si>
    <t>Gary Smith</t>
  </si>
  <si>
    <t>William Bailey</t>
  </si>
  <si>
    <t>Steven Williamson</t>
  </si>
  <si>
    <t>Sherry Blair</t>
  </si>
  <si>
    <t>Paula Smith</t>
  </si>
  <si>
    <t>Cynthia Evans</t>
  </si>
  <si>
    <t>Pam Chang</t>
  </si>
  <si>
    <t>Natalie Bolton</t>
  </si>
  <si>
    <t>Michael Rodriguez</t>
  </si>
  <si>
    <t>Melanie Hudson</t>
  </si>
  <si>
    <t>Joseph Reed</t>
  </si>
  <si>
    <t>Kevin Estrada</t>
  </si>
  <si>
    <t>Tony Brown</t>
  </si>
  <si>
    <t>Michael Lewis</t>
  </si>
  <si>
    <t>Laura Reynolds</t>
  </si>
  <si>
    <t>Melissa Lambert</t>
  </si>
  <si>
    <t>Brittney Flowers</t>
  </si>
  <si>
    <t>Benjamin Moore</t>
  </si>
  <si>
    <t>Donna Johnson</t>
  </si>
  <si>
    <t>Larry Reed</t>
  </si>
  <si>
    <t>Debra White</t>
  </si>
  <si>
    <t>Jacob Brown</t>
  </si>
  <si>
    <t>Alicia Johnson</t>
  </si>
  <si>
    <t>Samantha Hicks</t>
  </si>
  <si>
    <t>Joshua Davis</t>
  </si>
  <si>
    <t>Lisa Alexander</t>
  </si>
  <si>
    <t>Justin Rollins</t>
  </si>
  <si>
    <t>Brian Ross</t>
  </si>
  <si>
    <t>Austin Chavez</t>
  </si>
  <si>
    <t>Ryan Berry</t>
  </si>
  <si>
    <t>John Burns</t>
  </si>
  <si>
    <t>Jesus Dean</t>
  </si>
  <si>
    <t>Sherry Hicks</t>
  </si>
  <si>
    <t>Craig Henderson</t>
  </si>
  <si>
    <t>Stephanie Meyer</t>
  </si>
  <si>
    <t>Mark Wilson</t>
  </si>
  <si>
    <t>Christopher Hamilton</t>
  </si>
  <si>
    <t>Darlene Holden</t>
  </si>
  <si>
    <t>Juan Lyons</t>
  </si>
  <si>
    <t>Chelsea Howard</t>
  </si>
  <si>
    <t>Barbara Contreras</t>
  </si>
  <si>
    <t>Jay Barry</t>
  </si>
  <si>
    <t>Kevin Perez</t>
  </si>
  <si>
    <t>Sara Hendricks</t>
  </si>
  <si>
    <t>Grant Warren</t>
  </si>
  <si>
    <t>Juan Perkins</t>
  </si>
  <si>
    <t>Sonya Williams</t>
  </si>
  <si>
    <t>Amanda Trujillo</t>
  </si>
  <si>
    <t>Chad West</t>
  </si>
  <si>
    <t>Johnny Cunningham</t>
  </si>
  <si>
    <t>Courtney Sutton</t>
  </si>
  <si>
    <t>Robert Stewart</t>
  </si>
  <si>
    <t>Michelle Hughes</t>
  </si>
  <si>
    <t>Nicole Byrd</t>
  </si>
  <si>
    <t>Chad Flores</t>
  </si>
  <si>
    <t>Jennifer Martin</t>
  </si>
  <si>
    <t>Jacob Eaton</t>
  </si>
  <si>
    <t>Shane Miller</t>
  </si>
  <si>
    <t>Jacob Martinez</t>
  </si>
  <si>
    <t>Morgan Young</t>
  </si>
  <si>
    <t>Tammy Davis</t>
  </si>
  <si>
    <t>Denise Tyler</t>
  </si>
  <si>
    <t>Margaret Elliott</t>
  </si>
  <si>
    <t>Ashley Hammond</t>
  </si>
  <si>
    <t>Collin Hampton</t>
  </si>
  <si>
    <t>Lisa Shaffer</t>
  </si>
  <si>
    <t>Sharon Cooper</t>
  </si>
  <si>
    <t>Jose Jacobson</t>
  </si>
  <si>
    <t>Ronald Reynolds</t>
  </si>
  <si>
    <t>Stephanie Bates</t>
  </si>
  <si>
    <t>Gerald Reese</t>
  </si>
  <si>
    <t>Corey Vance</t>
  </si>
  <si>
    <t>Julian Johnson</t>
  </si>
  <si>
    <t>Shawn Valdez</t>
  </si>
  <si>
    <t>Douglas Ward</t>
  </si>
  <si>
    <t>James Barton</t>
  </si>
  <si>
    <t>Christine Romero</t>
  </si>
  <si>
    <t>Julie Lewis</t>
  </si>
  <si>
    <t>Abigail Davis</t>
  </si>
  <si>
    <t>Angela Coleman</t>
  </si>
  <si>
    <t>Donald Sanders</t>
  </si>
  <si>
    <t>Kevin Howard</t>
  </si>
  <si>
    <t>Amy Cox</t>
  </si>
  <si>
    <t>Kenneth Stewart</t>
  </si>
  <si>
    <t>Nicole Clay</t>
  </si>
  <si>
    <t>Matthew Wood</t>
  </si>
  <si>
    <t>James Sanders</t>
  </si>
  <si>
    <t>Michael Anderson</t>
  </si>
  <si>
    <t>Margaret Williams</t>
  </si>
  <si>
    <t>Katherine Ortiz</t>
  </si>
  <si>
    <t>Colleen Hill</t>
  </si>
  <si>
    <t>Michael Dunn</t>
  </si>
  <si>
    <t>Karen Martin</t>
  </si>
  <si>
    <t>William Hensley</t>
  </si>
  <si>
    <t>Jeanette Williams</t>
  </si>
  <si>
    <t>Paula Johnson</t>
  </si>
  <si>
    <t>Samuel Garrison</t>
  </si>
  <si>
    <t>Joseph Reid</t>
  </si>
  <si>
    <t>Samantha Kaiser</t>
  </si>
  <si>
    <t>Andrea Turner</t>
  </si>
  <si>
    <t>Matthew Reed</t>
  </si>
  <si>
    <t>Robert Alvarado</t>
  </si>
  <si>
    <t>Raymond Lee</t>
  </si>
  <si>
    <t>Dave Williams</t>
  </si>
  <si>
    <t>Vickie Wang</t>
  </si>
  <si>
    <t>Daniel Martinez</t>
  </si>
  <si>
    <t>Tracy Davies</t>
  </si>
  <si>
    <t>Deanna Hernandez</t>
  </si>
  <si>
    <t>James Lopez</t>
  </si>
  <si>
    <t>Andrew White</t>
  </si>
  <si>
    <t>Alexis Petersen</t>
  </si>
  <si>
    <t>Rachel Simpson</t>
  </si>
  <si>
    <t>Ashley Hunt</t>
  </si>
  <si>
    <t>Debbie Wilcox</t>
  </si>
  <si>
    <t>Jeremy Mason</t>
  </si>
  <si>
    <t>Deanna Robinson</t>
  </si>
  <si>
    <t>Hayley Hart</t>
  </si>
  <si>
    <t>Travis Rogers</t>
  </si>
  <si>
    <t>Johnny Rodriguez</t>
  </si>
  <si>
    <t>Richard Gibson</t>
  </si>
  <si>
    <t>Michael Kemp</t>
  </si>
  <si>
    <t>Rebecca Rios</t>
  </si>
  <si>
    <t>Laura Avila</t>
  </si>
  <si>
    <t>John Jefferson</t>
  </si>
  <si>
    <t>Jeffrey Moore</t>
  </si>
  <si>
    <t>Jason Berry</t>
  </si>
  <si>
    <t>Ashley Ross</t>
  </si>
  <si>
    <t>Brittany Ballard</t>
  </si>
  <si>
    <t>Zachary Reynolds</t>
  </si>
  <si>
    <t>Tiffany Gordon</t>
  </si>
  <si>
    <t>Jason Brock</t>
  </si>
  <si>
    <t>Richard Richards</t>
  </si>
  <si>
    <t>Todd Mitchell</t>
  </si>
  <si>
    <t>David Morris</t>
  </si>
  <si>
    <t>Kenneth Harper</t>
  </si>
  <si>
    <t>Joshua Nguyen</t>
  </si>
  <si>
    <t>Cindy Palmer</t>
  </si>
  <si>
    <t>Stephen Hill</t>
  </si>
  <si>
    <t>Clayton Parks</t>
  </si>
  <si>
    <t>Henry Proctor</t>
  </si>
  <si>
    <t>Mindy Bates</t>
  </si>
  <si>
    <t>Timothy Young</t>
  </si>
  <si>
    <t>Tara Jensen</t>
  </si>
  <si>
    <t>Eric Bailey</t>
  </si>
  <si>
    <t>Kathleen Chen</t>
  </si>
  <si>
    <t>Todd Park</t>
  </si>
  <si>
    <t>James Ramirez</t>
  </si>
  <si>
    <t>Jorge Nelson</t>
  </si>
  <si>
    <t>Jeremy Graves</t>
  </si>
  <si>
    <t>Traci Hess</t>
  </si>
  <si>
    <t>Steven Leonard</t>
  </si>
  <si>
    <t>Suzanne Rodriguez</t>
  </si>
  <si>
    <t>Timothy Brown</t>
  </si>
  <si>
    <t>Mark Duncan</t>
  </si>
  <si>
    <t>Christine Watts</t>
  </si>
  <si>
    <t>Michael Villa</t>
  </si>
  <si>
    <t>Leslie Logan</t>
  </si>
  <si>
    <t>Tracey Crawford</t>
  </si>
  <si>
    <t>Jesse Kirk</t>
  </si>
  <si>
    <t>Dean Jimenez</t>
  </si>
  <si>
    <t>Vicki Higgins</t>
  </si>
  <si>
    <t>Christopher Maxwell</t>
  </si>
  <si>
    <t>Alexandra Moore</t>
  </si>
  <si>
    <t>Christopher Davies</t>
  </si>
  <si>
    <t>David Walters</t>
  </si>
  <si>
    <t>Shawn Mathews</t>
  </si>
  <si>
    <t>Sarah Beard</t>
  </si>
  <si>
    <t>Scott Tyler</t>
  </si>
  <si>
    <t>Derek Miller</t>
  </si>
  <si>
    <t>Brian Nash</t>
  </si>
  <si>
    <t>Michael Baker</t>
  </si>
  <si>
    <t>Robert Key</t>
  </si>
  <si>
    <t>Brandon Mcdaniel</t>
  </si>
  <si>
    <t>Christopher Duarte</t>
  </si>
  <si>
    <t>Jennifer Hunt</t>
  </si>
  <si>
    <t>Jonathan Alvarez</t>
  </si>
  <si>
    <t>Nicole Murillo</t>
  </si>
  <si>
    <t>Ashlee Carr</t>
  </si>
  <si>
    <t>Bailey Bailey</t>
  </si>
  <si>
    <t>Glen Burns</t>
  </si>
  <si>
    <t>Elizabeth Farley</t>
  </si>
  <si>
    <t>Julie Griffith</t>
  </si>
  <si>
    <t>Nathan Patel</t>
  </si>
  <si>
    <t>Deborah Randolph</t>
  </si>
  <si>
    <t>Courtney Strickland</t>
  </si>
  <si>
    <t>Becky Fuller</t>
  </si>
  <si>
    <t>Cody Garcia</t>
  </si>
  <si>
    <t>Edward Dominguez</t>
  </si>
  <si>
    <t>Johnny Bowen</t>
  </si>
  <si>
    <t>Veronica Burns</t>
  </si>
  <si>
    <t>Raymond Castillo</t>
  </si>
  <si>
    <t>James Rice</t>
  </si>
  <si>
    <t>Brian Lawrence</t>
  </si>
  <si>
    <t>Roy Lopez</t>
  </si>
  <si>
    <t>Lisa Medina</t>
  </si>
  <si>
    <t>Stacey Thompson</t>
  </si>
  <si>
    <t>Kathryn Bishop</t>
  </si>
  <si>
    <t>Jamie Garcia</t>
  </si>
  <si>
    <t>Jennifer Cain</t>
  </si>
  <si>
    <t>Alison Garcia</t>
  </si>
  <si>
    <t>Tracey Long</t>
  </si>
  <si>
    <t>Donna Sweeney</t>
  </si>
  <si>
    <t>Louis Watson</t>
  </si>
  <si>
    <t>Danielle Scott</t>
  </si>
  <si>
    <t>Rachel Hester</t>
  </si>
  <si>
    <t>Brian Petersen</t>
  </si>
  <si>
    <t>Megan Gutierrez</t>
  </si>
  <si>
    <t>Megan Jackson</t>
  </si>
  <si>
    <t>Lawrence Nguyen</t>
  </si>
  <si>
    <t>Stephen Bruce</t>
  </si>
  <si>
    <t>Jennifer Brady</t>
  </si>
  <si>
    <t>Cristina Johnson</t>
  </si>
  <si>
    <t>Dan Brown</t>
  </si>
  <si>
    <t>Jessica Pearson</t>
  </si>
  <si>
    <t>Adam Pennington</t>
  </si>
  <si>
    <t>Cheryl Phillips</t>
  </si>
  <si>
    <t>Darius English</t>
  </si>
  <si>
    <t>Jacob Rodriguez</t>
  </si>
  <si>
    <t>Dylan Wilson</t>
  </si>
  <si>
    <t>Erik Lopez</t>
  </si>
  <si>
    <t>Kenneth Wright</t>
  </si>
  <si>
    <t>Destiny Ramirez</t>
  </si>
  <si>
    <t>Allison Holland</t>
  </si>
  <si>
    <t>John Tucker</t>
  </si>
  <si>
    <t>John Barrett</t>
  </si>
  <si>
    <t>Mark Davis</t>
  </si>
  <si>
    <t>Randall Sanders</t>
  </si>
  <si>
    <t>Robin Beck</t>
  </si>
  <si>
    <t>Nicholas Fernandez</t>
  </si>
  <si>
    <t>Steven Baxter</t>
  </si>
  <si>
    <t>Jacob Tucker</t>
  </si>
  <si>
    <t>Bianca Austin</t>
  </si>
  <si>
    <t>Walter Hunt</t>
  </si>
  <si>
    <t>Preston Berger</t>
  </si>
  <si>
    <t>Dawn Moore</t>
  </si>
  <si>
    <t>Aaron Hoffman</t>
  </si>
  <si>
    <t>Timothy Houston</t>
  </si>
  <si>
    <t>Michael Martin</t>
  </si>
  <si>
    <t>Steven Guzman</t>
  </si>
  <si>
    <t>Suzanne Matthews</t>
  </si>
  <si>
    <t>David Garcia</t>
  </si>
  <si>
    <t>Jenna Simon</t>
  </si>
  <si>
    <t>Mary Nelson</t>
  </si>
  <si>
    <t>Carrie Page</t>
  </si>
  <si>
    <t>William Moody</t>
  </si>
  <si>
    <t>Amanda Wang</t>
  </si>
  <si>
    <t>David Baldwin</t>
  </si>
  <si>
    <t>Sarah Bowers</t>
  </si>
  <si>
    <t>Stephen Church</t>
  </si>
  <si>
    <t>Jennifer Singleton</t>
  </si>
  <si>
    <t>Kayla Welch</t>
  </si>
  <si>
    <t>Justin Murray</t>
  </si>
  <si>
    <t>Dawn Stanton</t>
  </si>
  <si>
    <t>Donald Carroll</t>
  </si>
  <si>
    <t>Regina Martinez</t>
  </si>
  <si>
    <t>James Washington</t>
  </si>
  <si>
    <t>Stephanie Kelly</t>
  </si>
  <si>
    <t>Teresa Noble</t>
  </si>
  <si>
    <t>Kimberly Gates</t>
  </si>
  <si>
    <t>Ebony Phillips</t>
  </si>
  <si>
    <t>Nicole Olson</t>
  </si>
  <si>
    <t>Matthew Holden</t>
  </si>
  <si>
    <t>Tyler Wilson</t>
  </si>
  <si>
    <t>Larry Wheeler</t>
  </si>
  <si>
    <t>Bonnie Riggs</t>
  </si>
  <si>
    <t>Michael Hardin</t>
  </si>
  <si>
    <t>Victoria Mendoza</t>
  </si>
  <si>
    <t>Courtney Ortiz</t>
  </si>
  <si>
    <t>Brian Hardin</t>
  </si>
  <si>
    <t>Brittany Reid</t>
  </si>
  <si>
    <t>Philip Meyers</t>
  </si>
  <si>
    <t>Sarah Foster</t>
  </si>
  <si>
    <t>Jennifer Mitchell</t>
  </si>
  <si>
    <t>Edward Williams</t>
  </si>
  <si>
    <t>Michael Brown</t>
  </si>
  <si>
    <t>Zachary Cruz</t>
  </si>
  <si>
    <t>Benjamin Reed</t>
  </si>
  <si>
    <t>Stephanie Anderson</t>
  </si>
  <si>
    <t>Charles Leach</t>
  </si>
  <si>
    <t>Virginia Hicks</t>
  </si>
  <si>
    <t>Brenda Olson</t>
  </si>
  <si>
    <t>Steven Archer</t>
  </si>
  <si>
    <t>Stephanie Mcfarland</t>
  </si>
  <si>
    <t>Wayne Young</t>
  </si>
  <si>
    <t>Noah Foster</t>
  </si>
  <si>
    <t>Anne Murphy</t>
  </si>
  <si>
    <t>Diane Lewis</t>
  </si>
  <si>
    <t>Charles Bowers</t>
  </si>
  <si>
    <t>Jessica Ortega</t>
  </si>
  <si>
    <t>Anne Singh</t>
  </si>
  <si>
    <t>Angela Gaines</t>
  </si>
  <si>
    <t>Kenneth Tran</t>
  </si>
  <si>
    <t>Claudia Hernandez</t>
  </si>
  <si>
    <t>Susan Watkins</t>
  </si>
  <si>
    <t>Megan Nunez</t>
  </si>
  <si>
    <t>Jeffery Todd</t>
  </si>
  <si>
    <t>Joshua Cline</t>
  </si>
  <si>
    <t>Crystal Olson</t>
  </si>
  <si>
    <t>Donna Martinez</t>
  </si>
  <si>
    <t>Christopher Chang</t>
  </si>
  <si>
    <t>Diane Gaines</t>
  </si>
  <si>
    <t>James Shepherd</t>
  </si>
  <si>
    <t>Kevin Gordon</t>
  </si>
  <si>
    <t>James Lynch</t>
  </si>
  <si>
    <t>Leslie Lee</t>
  </si>
  <si>
    <t>Justin Tucker</t>
  </si>
  <si>
    <t>Katie Rice</t>
  </si>
  <si>
    <t>Keith Robinson</t>
  </si>
  <si>
    <t>Heather Flores</t>
  </si>
  <si>
    <t>Gregg Chavez</t>
  </si>
  <si>
    <t>Roy Davis</t>
  </si>
  <si>
    <t>Alan Sherman</t>
  </si>
  <si>
    <t>Joseph Andrews</t>
  </si>
  <si>
    <t>Adam Boyle</t>
  </si>
  <si>
    <t>Francisco Mcneil</t>
  </si>
  <si>
    <t>Christina Williams</t>
  </si>
  <si>
    <t>Rodney Torres</t>
  </si>
  <si>
    <t>William Hopkins</t>
  </si>
  <si>
    <t>Danielle Lang</t>
  </si>
  <si>
    <t>Michael Palmer</t>
  </si>
  <si>
    <t>Stacey Franklin</t>
  </si>
  <si>
    <t>Jack Hodge</t>
  </si>
  <si>
    <t>Zachary Phillips</t>
  </si>
  <si>
    <t>Charles Thompson</t>
  </si>
  <si>
    <t>Laura Hanson</t>
  </si>
  <si>
    <t>Crystal Soto</t>
  </si>
  <si>
    <t>Earl Gonzalez</t>
  </si>
  <si>
    <t>Cynthia Bond</t>
  </si>
  <si>
    <t>Mark Parker</t>
  </si>
  <si>
    <t>Randy Jimenez</t>
  </si>
  <si>
    <t>William Franklin</t>
  </si>
  <si>
    <t>Tammy Carey</t>
  </si>
  <si>
    <t>Erin Potts</t>
  </si>
  <si>
    <t>Amy Hernandez</t>
  </si>
  <si>
    <t>Travis Greene</t>
  </si>
  <si>
    <t>Patrick West</t>
  </si>
  <si>
    <t>Tiffany Nunez</t>
  </si>
  <si>
    <t>Briana Davis</t>
  </si>
  <si>
    <t>Michael King</t>
  </si>
  <si>
    <t>Steven Dillon</t>
  </si>
  <si>
    <t>Frank Porter</t>
  </si>
  <si>
    <t>Jill Adams</t>
  </si>
  <si>
    <t>Edward Olsen</t>
  </si>
  <si>
    <t>Daniel Keller</t>
  </si>
  <si>
    <t>Jonathan Thompson</t>
  </si>
  <si>
    <t>Michael Richardson</t>
  </si>
  <si>
    <t>Adrienne Cunningham</t>
  </si>
  <si>
    <t>Diana Herrera</t>
  </si>
  <si>
    <t>Martha Adams</t>
  </si>
  <si>
    <t>Anna Gonzales</t>
  </si>
  <si>
    <t>Courtney Guerrero</t>
  </si>
  <si>
    <t>Rebecca Moore</t>
  </si>
  <si>
    <t>Michael Andrews</t>
  </si>
  <si>
    <t>Joshua Hebert</t>
  </si>
  <si>
    <t>John Alexander</t>
  </si>
  <si>
    <t>Maureen Edwards</t>
  </si>
  <si>
    <t>Theresa Anderson</t>
  </si>
  <si>
    <t>Donna Fletcher</t>
  </si>
  <si>
    <t>Jose Lynch</t>
  </si>
  <si>
    <t>Pedro Walsh</t>
  </si>
  <si>
    <t>Carla Navarro</t>
  </si>
  <si>
    <t>Brian Padilla</t>
  </si>
  <si>
    <t>Robin Thornton</t>
  </si>
  <si>
    <t>Daniel Wilson</t>
  </si>
  <si>
    <t>Stephanie Ortiz</t>
  </si>
  <si>
    <t>Karen Brennan</t>
  </si>
  <si>
    <t>Vanessa Williams</t>
  </si>
  <si>
    <t>Janet Wall</t>
  </si>
  <si>
    <t>Jennifer Pearson</t>
  </si>
  <si>
    <t>Charles Stevens</t>
  </si>
  <si>
    <t>Jason Watkins</t>
  </si>
  <si>
    <t>Michael Haynes</t>
  </si>
  <si>
    <t>Richard Stanley</t>
  </si>
  <si>
    <t>Bobby Christian</t>
  </si>
  <si>
    <t>Gregory Velasquez</t>
  </si>
  <si>
    <t>Joseph Johnson</t>
  </si>
  <si>
    <t>Jeffrey Woods</t>
  </si>
  <si>
    <t>Eric Wang</t>
  </si>
  <si>
    <t>Alexis Lamb</t>
  </si>
  <si>
    <t>Shawn Richard</t>
  </si>
  <si>
    <t>Susan Baker</t>
  </si>
  <si>
    <t>Katrina Williams</t>
  </si>
  <si>
    <t>David Stewart</t>
  </si>
  <si>
    <t>Brooke Weiss</t>
  </si>
  <si>
    <t>Brenda Williamson</t>
  </si>
  <si>
    <t>Kelly Cooley</t>
  </si>
  <si>
    <t>Scott Thomas</t>
  </si>
  <si>
    <t>Marissa Kramer</t>
  </si>
  <si>
    <t>Jacob Cross</t>
  </si>
  <si>
    <t>Gregory Gutierrez</t>
  </si>
  <si>
    <t>Travis Hernandez</t>
  </si>
  <si>
    <t>Robert Rice</t>
  </si>
  <si>
    <t>Colleen Walker</t>
  </si>
  <si>
    <t>Paige Barnes</t>
  </si>
  <si>
    <t>Gerald Nguyen</t>
  </si>
  <si>
    <t>Jessica Hanna</t>
  </si>
  <si>
    <t>Melissa Myers</t>
  </si>
  <si>
    <t>Elizabeth Williams</t>
  </si>
  <si>
    <t>Martin Harrison</t>
  </si>
  <si>
    <t>Darren Patel</t>
  </si>
  <si>
    <t>Oscar Guzman</t>
  </si>
  <si>
    <t>Billy Perez</t>
  </si>
  <si>
    <t>Sheila Maldonado</t>
  </si>
  <si>
    <t>Joshua Mcclure</t>
  </si>
  <si>
    <t>Mark Bird</t>
  </si>
  <si>
    <t>Rachel Salazar</t>
  </si>
  <si>
    <t>Ivan Hill</t>
  </si>
  <si>
    <t>Kevin Ferguson</t>
  </si>
  <si>
    <t>Matthew Rogers</t>
  </si>
  <si>
    <t>Alexis Padilla</t>
  </si>
  <si>
    <t>Timothy Cook</t>
  </si>
  <si>
    <t>Roberto Choi</t>
  </si>
  <si>
    <t>Brandy Jacobson</t>
  </si>
  <si>
    <t>Diane Williams</t>
  </si>
  <si>
    <t>Nancy Stone</t>
  </si>
  <si>
    <t>Anthony Gardner</t>
  </si>
  <si>
    <t>Brian Patel</t>
  </si>
  <si>
    <t>Janet Simmons</t>
  </si>
  <si>
    <t>Kimberly Stone</t>
  </si>
  <si>
    <t>Alicia Stanley</t>
  </si>
  <si>
    <t>Brian Moore</t>
  </si>
  <si>
    <t>Tammy Richardson</t>
  </si>
  <si>
    <t>Christina Clark</t>
  </si>
  <si>
    <t>Amy Green</t>
  </si>
  <si>
    <t>Shirley Travis</t>
  </si>
  <si>
    <t>Jessica Wheeler</t>
  </si>
  <si>
    <t>Janet Franklin</t>
  </si>
  <si>
    <t>Joseph Miller</t>
  </si>
  <si>
    <t>Frank Copeland</t>
  </si>
  <si>
    <t>Jose Welch</t>
  </si>
  <si>
    <t>Laurie Carpenter</t>
  </si>
  <si>
    <t>Kristen Bowen</t>
  </si>
  <si>
    <t>Holly Mejia</t>
  </si>
  <si>
    <t>Justin Thomas</t>
  </si>
  <si>
    <t>Donna Fisher</t>
  </si>
  <si>
    <t>Jason Houston</t>
  </si>
  <si>
    <t>Jennifer Edwards</t>
  </si>
  <si>
    <t>Lori Cooper</t>
  </si>
  <si>
    <t>Karen Hudson</t>
  </si>
  <si>
    <t>Jonathan Hester</t>
  </si>
  <si>
    <t>Noah Welch</t>
  </si>
  <si>
    <t>Misty Jacobs</t>
  </si>
  <si>
    <t>Heather Thompson</t>
  </si>
  <si>
    <t>Scott Freeman</t>
  </si>
  <si>
    <t>Katelyn Martinez</t>
  </si>
  <si>
    <t>Tamara Murphy</t>
  </si>
  <si>
    <t>Danielle Mclaughlin</t>
  </si>
  <si>
    <t>Monique Ellison</t>
  </si>
  <si>
    <t>Teresa Estrada</t>
  </si>
  <si>
    <t>William Wilson</t>
  </si>
  <si>
    <t>Lauren Erickson</t>
  </si>
  <si>
    <t>Jeffrey Chan</t>
  </si>
  <si>
    <t>Yvonne Garcia</t>
  </si>
  <si>
    <t>Sarah Adkins</t>
  </si>
  <si>
    <t>Lisa Richard</t>
  </si>
  <si>
    <t>Catherine York</t>
  </si>
  <si>
    <t>Krystal Williamson</t>
  </si>
  <si>
    <t>Donald Robertson</t>
  </si>
  <si>
    <t>Virginia Willis</t>
  </si>
  <si>
    <t>Michael Robinson</t>
  </si>
  <si>
    <t>Eric Osborne</t>
  </si>
  <si>
    <t>Bryan James</t>
  </si>
  <si>
    <t>Angelica Murphy</t>
  </si>
  <si>
    <t>Tina King</t>
  </si>
  <si>
    <t>Angela Wu</t>
  </si>
  <si>
    <t>Michael Reyes</t>
  </si>
  <si>
    <t>Jennifer Curtis</t>
  </si>
  <si>
    <t>Julia Morris</t>
  </si>
  <si>
    <t>Denise Park</t>
  </si>
  <si>
    <t>Amy Schneider</t>
  </si>
  <si>
    <t>Lindsay Lane</t>
  </si>
  <si>
    <t>Alex Russo</t>
  </si>
  <si>
    <t>Justin Burns</t>
  </si>
  <si>
    <t>Wesley Morris</t>
  </si>
  <si>
    <t>April Ortiz</t>
  </si>
  <si>
    <t>Kelly Nichols</t>
  </si>
  <si>
    <t>Laura Flores</t>
  </si>
  <si>
    <t>Kimberly Gutierrez</t>
  </si>
  <si>
    <t>Ivan White</t>
  </si>
  <si>
    <t>Michael Baldwin</t>
  </si>
  <si>
    <t>Jacob Hanson</t>
  </si>
  <si>
    <t>Samantha Burns</t>
  </si>
  <si>
    <t>Judy Gonzalez</t>
  </si>
  <si>
    <t>Charles Brady</t>
  </si>
  <si>
    <t>Gerald Mccarthy</t>
  </si>
  <si>
    <t>Lisa Harris</t>
  </si>
  <si>
    <t>Donald Pearson</t>
  </si>
  <si>
    <t>Aaron Griffin</t>
  </si>
  <si>
    <t>Holly Phillips</t>
  </si>
  <si>
    <t>Brandy Owen</t>
  </si>
  <si>
    <t>William Sanders</t>
  </si>
  <si>
    <t>Richard Alexander</t>
  </si>
  <si>
    <t>Michael Holland</t>
  </si>
  <si>
    <t>Eric Diaz</t>
  </si>
  <si>
    <t>Timothy Warner</t>
  </si>
  <si>
    <t>Michael Pham</t>
  </si>
  <si>
    <t>Brittany Montgomery</t>
  </si>
  <si>
    <t>Jared Bell</t>
  </si>
  <si>
    <t>Victor Ross</t>
  </si>
  <si>
    <t>Jodi Garcia</t>
  </si>
  <si>
    <t>Andrew Hensley</t>
  </si>
  <si>
    <t>Katrina Johnson</t>
  </si>
  <si>
    <t>Crystal Thomas</t>
  </si>
  <si>
    <t>Kevin Wilson</t>
  </si>
  <si>
    <t>Katelyn Ramirez</t>
  </si>
  <si>
    <t>James Reeves</t>
  </si>
  <si>
    <t>Lauren Kelley</t>
  </si>
  <si>
    <t>Donna Gibson</t>
  </si>
  <si>
    <t>Jennifer Short</t>
  </si>
  <si>
    <t>Gregory Preston</t>
  </si>
  <si>
    <t>Cheryl Mccarty</t>
  </si>
  <si>
    <t>Rebecca Snyder</t>
  </si>
  <si>
    <t>Shawn Francis</t>
  </si>
  <si>
    <t>Jeremy Dodson</t>
  </si>
  <si>
    <t>Kenneth Ward</t>
  </si>
  <si>
    <t>Lisa Durham</t>
  </si>
  <si>
    <t>Lauren Levine</t>
  </si>
  <si>
    <t>Marilyn Carter</t>
  </si>
  <si>
    <t>Rachel Bush</t>
  </si>
  <si>
    <t>Nathan Graham</t>
  </si>
  <si>
    <t>Shannon Rush</t>
  </si>
  <si>
    <t>Christopher Hodges</t>
  </si>
  <si>
    <t>Robert West</t>
  </si>
  <si>
    <t>Kim Alexander</t>
  </si>
  <si>
    <t>Angela Moyer</t>
  </si>
  <si>
    <t>Jennifer Perez</t>
  </si>
  <si>
    <t>Cheryl Carter</t>
  </si>
  <si>
    <t>Karen Vasquez</t>
  </si>
  <si>
    <t>Stacey Humphrey</t>
  </si>
  <si>
    <t>Kenneth Dunlap</t>
  </si>
  <si>
    <t>Joshua King</t>
  </si>
  <si>
    <t>Eric Peterson</t>
  </si>
  <si>
    <t>Nathan David</t>
  </si>
  <si>
    <t>Corey Hernandez</t>
  </si>
  <si>
    <t>Travis Long</t>
  </si>
  <si>
    <t>Timothy Perry</t>
  </si>
  <si>
    <t>Michelle Ayala</t>
  </si>
  <si>
    <t>Darlene Pierce</t>
  </si>
  <si>
    <t>Jon Williams</t>
  </si>
  <si>
    <t>Andrew Richardson</t>
  </si>
  <si>
    <t>Martin Robinson</t>
  </si>
  <si>
    <t>Robert Howard</t>
  </si>
  <si>
    <t>Christopher Marquez</t>
  </si>
  <si>
    <t>Gina Blackburn</t>
  </si>
  <si>
    <t>Kyle Chang</t>
  </si>
  <si>
    <t>Jeffrey Waller</t>
  </si>
  <si>
    <t>Matthew Costa</t>
  </si>
  <si>
    <t>Leslie Lopez</t>
  </si>
  <si>
    <t>Laura Raymond</t>
  </si>
  <si>
    <t>Kayla Johnson</t>
  </si>
  <si>
    <t>James Simmons</t>
  </si>
  <si>
    <t>Danny Hayes</t>
  </si>
  <si>
    <t>Kevin Mason</t>
  </si>
  <si>
    <t>Sharon Matthews</t>
  </si>
  <si>
    <t>Rebecca Clark</t>
  </si>
  <si>
    <t>Richard Rodriguez</t>
  </si>
  <si>
    <t>Mark Scott</t>
  </si>
  <si>
    <t>Christopher Ewing</t>
  </si>
  <si>
    <t>Samuel Olsen</t>
  </si>
  <si>
    <t>Brian Cooper</t>
  </si>
  <si>
    <t>Tiffany Martinez</t>
  </si>
  <si>
    <t>Kari Brown</t>
  </si>
  <si>
    <t>Sharon Garza</t>
  </si>
  <si>
    <t>Jeffrey Scott</t>
  </si>
  <si>
    <t>Robin Frazier</t>
  </si>
  <si>
    <t>Darlene Skinner</t>
  </si>
  <si>
    <t>Marie Henderson</t>
  </si>
  <si>
    <t>Ashley Long</t>
  </si>
  <si>
    <t>Jon Perry</t>
  </si>
  <si>
    <t>Kevin Allen</t>
  </si>
  <si>
    <t>Cynthia Garcia</t>
  </si>
  <si>
    <t>Jasmine Hall</t>
  </si>
  <si>
    <t>Robert Moss</t>
  </si>
  <si>
    <t>Christine Howard</t>
  </si>
  <si>
    <t>John Guerra</t>
  </si>
  <si>
    <t>Matthew Guerrero</t>
  </si>
  <si>
    <t>Nicole Sullivan</t>
  </si>
  <si>
    <t>Mary Drake</t>
  </si>
  <si>
    <t>Nancy Sexton</t>
  </si>
  <si>
    <t>Stephanie Fernandez</t>
  </si>
  <si>
    <t>Michelle Jensen</t>
  </si>
  <si>
    <t>Melinda Mccarty</t>
  </si>
  <si>
    <t>Heather Brown</t>
  </si>
  <si>
    <t>Brandon Dyer</t>
  </si>
  <si>
    <t>Desiree Clarke</t>
  </si>
  <si>
    <t>Troy King</t>
  </si>
  <si>
    <t>Jennifer Evans</t>
  </si>
  <si>
    <t>Ashley Bird</t>
  </si>
  <si>
    <t>Monique Jordan</t>
  </si>
  <si>
    <t>Kenneth Thompson</t>
  </si>
  <si>
    <t>Courtney Rodriguez</t>
  </si>
  <si>
    <t>Kathy Johnson</t>
  </si>
  <si>
    <t>Christie Parker</t>
  </si>
  <si>
    <t>Kimberly Shaffer</t>
  </si>
  <si>
    <t>Gregory Goodman</t>
  </si>
  <si>
    <t>Jessica Murphy</t>
  </si>
  <si>
    <t>Stacey Jenkins</t>
  </si>
  <si>
    <t>Jennifer Campbell</t>
  </si>
  <si>
    <t>Katherine Rivera</t>
  </si>
  <si>
    <t>Phillip Lawrence</t>
  </si>
  <si>
    <t>Craig Floyd</t>
  </si>
  <si>
    <t>Dana Baird</t>
  </si>
  <si>
    <t>Eddie Brown</t>
  </si>
  <si>
    <t>Deanna Ortiz</t>
  </si>
  <si>
    <t>Kimberly James</t>
  </si>
  <si>
    <t>Jessica Schmidt</t>
  </si>
  <si>
    <t>Christine Robinson</t>
  </si>
  <si>
    <t>Scott Flores</t>
  </si>
  <si>
    <t>Jessica Kelley</t>
  </si>
  <si>
    <t>Amy Andrews</t>
  </si>
  <si>
    <t>Dawn Tran</t>
  </si>
  <si>
    <t>Lauren Johnson</t>
  </si>
  <si>
    <t>Richard Frank</t>
  </si>
  <si>
    <t>Michelle Jackson</t>
  </si>
  <si>
    <t>Jennifer Flores</t>
  </si>
  <si>
    <t>Daniel Gordon</t>
  </si>
  <si>
    <t>Trevor Hood</t>
  </si>
  <si>
    <t>Anthony Dawson</t>
  </si>
  <si>
    <t>Thomas Craig</t>
  </si>
  <si>
    <t>Jessica Bennett</t>
  </si>
  <si>
    <t>Garrett Ross</t>
  </si>
  <si>
    <t>Sarah Ferguson</t>
  </si>
  <si>
    <t>Christopher Riggs</t>
  </si>
  <si>
    <t>Eric Williams</t>
  </si>
  <si>
    <t>Kimberly Clark</t>
  </si>
  <si>
    <t>Emily Johnson</t>
  </si>
  <si>
    <t>Jonathan Chase</t>
  </si>
  <si>
    <t>Jessica Gordon</t>
  </si>
  <si>
    <t>Rachael Cobb</t>
  </si>
  <si>
    <t>Laura Pena</t>
  </si>
  <si>
    <t>Stephanie Carr</t>
  </si>
  <si>
    <t>Michelle Little</t>
  </si>
  <si>
    <t>Michael Mitchell</t>
  </si>
  <si>
    <t>Amber Espinoza</t>
  </si>
  <si>
    <t>Katherine Ballard</t>
  </si>
  <si>
    <t>Samuel Smith</t>
  </si>
  <si>
    <t>James Brooks</t>
  </si>
  <si>
    <t>Randall Holland</t>
  </si>
  <si>
    <t>Timothy Costa</t>
  </si>
  <si>
    <t>Joel Dalton</t>
  </si>
  <si>
    <t>Christopher Rodriguez</t>
  </si>
  <si>
    <t>Joshua Kline</t>
  </si>
  <si>
    <t>Keith Stone</t>
  </si>
  <si>
    <t>Aimee Weaver</t>
  </si>
  <si>
    <t>Mary Sherman</t>
  </si>
  <si>
    <t>Bryan Spencer</t>
  </si>
  <si>
    <t>Lauren Warren</t>
  </si>
  <si>
    <t>George Jones</t>
  </si>
  <si>
    <t>Emma Diaz</t>
  </si>
  <si>
    <t>Daniel Salazar</t>
  </si>
  <si>
    <t>Nathan Adams</t>
  </si>
  <si>
    <t>Justin Sutton</t>
  </si>
  <si>
    <t>Stephen Cortez</t>
  </si>
  <si>
    <t>Morgan Thompson</t>
  </si>
  <si>
    <t>Charles Richardson</t>
  </si>
  <si>
    <t>Cindy Shah</t>
  </si>
  <si>
    <t>Amber Good</t>
  </si>
  <si>
    <t>Charles Gonzalez</t>
  </si>
  <si>
    <t>Paul Lynch</t>
  </si>
  <si>
    <t>Luis Smith</t>
  </si>
  <si>
    <t>Brooke Harris</t>
  </si>
  <si>
    <t>Cynthia Ponce</t>
  </si>
  <si>
    <t>Maria Hall</t>
  </si>
  <si>
    <t>Kelli Campos</t>
  </si>
  <si>
    <t>Alvin Torres</t>
  </si>
  <si>
    <t>Alexander Chapman</t>
  </si>
  <si>
    <t>Wesley Kim</t>
  </si>
  <si>
    <t>Shannon Gutierrez</t>
  </si>
  <si>
    <t>Rebecca Wallace</t>
  </si>
  <si>
    <t>Lisa Garcia</t>
  </si>
  <si>
    <t>Allison Hernandez</t>
  </si>
  <si>
    <t>Mark Thomas</t>
  </si>
  <si>
    <t>Traci Hunt</t>
  </si>
  <si>
    <t>Jasmine Oconnor</t>
  </si>
  <si>
    <t>Jamie Ware</t>
  </si>
  <si>
    <t>Jesse Bell</t>
  </si>
  <si>
    <t>Richard Johnson</t>
  </si>
  <si>
    <t>Mark Ashley</t>
  </si>
  <si>
    <t>Brian Riley</t>
  </si>
  <si>
    <t>Sabrina Leon</t>
  </si>
  <si>
    <t>Rachel Gardner</t>
  </si>
  <si>
    <t>Brittany Goodwin</t>
  </si>
  <si>
    <t>Anna Fisher</t>
  </si>
  <si>
    <t>Mark Valdez</t>
  </si>
  <si>
    <t>Casey Singh</t>
  </si>
  <si>
    <t>Carlos Morris</t>
  </si>
  <si>
    <t>David Martinez</t>
  </si>
  <si>
    <t>Cameron Ellis</t>
  </si>
  <si>
    <t>William Odom</t>
  </si>
  <si>
    <t>Amber Hall</t>
  </si>
  <si>
    <t>Christopher Mack</t>
  </si>
  <si>
    <t>Omar Mosley</t>
  </si>
  <si>
    <t>Kevin Miller</t>
  </si>
  <si>
    <t>Erin Marquez</t>
  </si>
  <si>
    <t>Cynthia Powell</t>
  </si>
  <si>
    <t>Amber Wise</t>
  </si>
  <si>
    <t>Dean Meyers</t>
  </si>
  <si>
    <t>Antonio Johnson</t>
  </si>
  <si>
    <t>Daniel Taylor</t>
  </si>
  <si>
    <t>Shane Obrien</t>
  </si>
  <si>
    <t>Nicole Fry</t>
  </si>
  <si>
    <t>Steven Peters</t>
  </si>
  <si>
    <t>Carl Williamson</t>
  </si>
  <si>
    <t>Kaitlyn Phillips</t>
  </si>
  <si>
    <t>Jennifer Anderson</t>
  </si>
  <si>
    <t>Wesley Brown</t>
  </si>
  <si>
    <t>Brian Nelson</t>
  </si>
  <si>
    <t>Carl Guerrero</t>
  </si>
  <si>
    <t>Cristian Larsen</t>
  </si>
  <si>
    <t>Brett Lutz</t>
  </si>
  <si>
    <t>Lisa Kim</t>
  </si>
  <si>
    <t>Eric Gates</t>
  </si>
  <si>
    <t>Daniel Klein</t>
  </si>
  <si>
    <t>Tamara Cook</t>
  </si>
  <si>
    <t>Teresa Sanchez</t>
  </si>
  <si>
    <t>Frank Sullivan</t>
  </si>
  <si>
    <t>Emily Richard</t>
  </si>
  <si>
    <t>Eric Hodge</t>
  </si>
  <si>
    <t>Joshua Rios</t>
  </si>
  <si>
    <t>Christopher Burton</t>
  </si>
  <si>
    <t>Terri Sullivan</t>
  </si>
  <si>
    <t>Robert Hunt</t>
  </si>
  <si>
    <t>Maria Morris</t>
  </si>
  <si>
    <t>Robert Ramsey</t>
  </si>
  <si>
    <t>Tracy Roach</t>
  </si>
  <si>
    <t>Jeffrey Matthews</t>
  </si>
  <si>
    <t>Madison Bailey</t>
  </si>
  <si>
    <t>Henry Martinez</t>
  </si>
  <si>
    <t>Tammy Mendoza</t>
  </si>
  <si>
    <t>Phillip Poole</t>
  </si>
  <si>
    <t>Glenn Mitchell</t>
  </si>
  <si>
    <t>Pamela Colon</t>
  </si>
  <si>
    <t>Matthew Day</t>
  </si>
  <si>
    <t>James Payne</t>
  </si>
  <si>
    <t>Tony Sherman</t>
  </si>
  <si>
    <t>Bethany Mejia</t>
  </si>
  <si>
    <t>Katrina Hood</t>
  </si>
  <si>
    <t>Debra Joseph</t>
  </si>
  <si>
    <t>Emily Bailey</t>
  </si>
  <si>
    <t>Michael Chung</t>
  </si>
  <si>
    <t>Kristine Little</t>
  </si>
  <si>
    <t>Christopher Fritz</t>
  </si>
  <si>
    <t>Nathaniel Cruz</t>
  </si>
  <si>
    <t>Cameron Ellison</t>
  </si>
  <si>
    <t>Denise Perkins</t>
  </si>
  <si>
    <t>Samantha Duncan</t>
  </si>
  <si>
    <t>Anthony Thomas</t>
  </si>
  <si>
    <t>Christopher Gonzalez</t>
  </si>
  <si>
    <t>Laura Hill</t>
  </si>
  <si>
    <t>Rebecca Newton</t>
  </si>
  <si>
    <t>Crystal Nicholson</t>
  </si>
  <si>
    <t>Andrew Reyes</t>
  </si>
  <si>
    <t>Amy Thompson</t>
  </si>
  <si>
    <t>Bradley Anderson</t>
  </si>
  <si>
    <t>Lisa Barajas</t>
  </si>
  <si>
    <t>Martin Delgado</t>
  </si>
  <si>
    <t>Kyle Perez</t>
  </si>
  <si>
    <t>David Ramsey</t>
  </si>
  <si>
    <t>Jason Vincent</t>
  </si>
  <si>
    <t>Catherine Miller</t>
  </si>
  <si>
    <t>Amber Merritt</t>
  </si>
  <si>
    <t>Richard Shaffer</t>
  </si>
  <si>
    <t>Alicia Williams</t>
  </si>
  <si>
    <t>Andrea Roach</t>
  </si>
  <si>
    <t>Emily Horton</t>
  </si>
  <si>
    <t>Emily Parsons</t>
  </si>
  <si>
    <t>Nicholas Davis</t>
  </si>
  <si>
    <t>Chad Moore</t>
  </si>
  <si>
    <t>Bryan Myers</t>
  </si>
  <si>
    <t>Sarah Shaw</t>
  </si>
  <si>
    <t>Mitchell Black</t>
  </si>
  <si>
    <t>Catherine Rodgers</t>
  </si>
  <si>
    <t>Karen Morgan</t>
  </si>
  <si>
    <t>Max Mcdaniel</t>
  </si>
  <si>
    <t>Wanda Austin</t>
  </si>
  <si>
    <t>Ryan Bryant</t>
  </si>
  <si>
    <t>Nicole Tapia</t>
  </si>
  <si>
    <t>Richard Mcguire</t>
  </si>
  <si>
    <t>Angela Smith</t>
  </si>
  <si>
    <t>Sean Mcgee</t>
  </si>
  <si>
    <t>Angela Anderson</t>
  </si>
  <si>
    <t>Laura Joseph</t>
  </si>
  <si>
    <t>Jonathan Shaffer</t>
  </si>
  <si>
    <t>Michael Harvey</t>
  </si>
  <si>
    <t>Jamie Davis</t>
  </si>
  <si>
    <t>Maria Hart</t>
  </si>
  <si>
    <t>Anna Weaver</t>
  </si>
  <si>
    <t>Matthew Hernandez</t>
  </si>
  <si>
    <t>Kimberly Clayton</t>
  </si>
  <si>
    <t>Anthony Johnson</t>
  </si>
  <si>
    <t>Cathy Wolfe</t>
  </si>
  <si>
    <t>Vincent Hall</t>
  </si>
  <si>
    <t>Tanya Hoffman</t>
  </si>
  <si>
    <t>Kenneth Fuller</t>
  </si>
  <si>
    <t>Derrick Le</t>
  </si>
  <si>
    <t>Heather Frost</t>
  </si>
  <si>
    <t>Jeffrey Marks</t>
  </si>
  <si>
    <t>Jeffrey Andrade</t>
  </si>
  <si>
    <t>Elizabeth Shea</t>
  </si>
  <si>
    <t>Stephanie Thompson</t>
  </si>
  <si>
    <t>Nicholas Martinez</t>
  </si>
  <si>
    <t>Erin Beasley</t>
  </si>
  <si>
    <t>Timothy Wells</t>
  </si>
  <si>
    <t>James Caldwell</t>
  </si>
  <si>
    <t>Eric Dunn</t>
  </si>
  <si>
    <t>Cynthia Blanchard</t>
  </si>
  <si>
    <t>Matthew Palmer</t>
  </si>
  <si>
    <t>Dustin Rogers</t>
  </si>
  <si>
    <t>Kristin Brown</t>
  </si>
  <si>
    <t>Jason Smith</t>
  </si>
  <si>
    <t>Lynn Rose</t>
  </si>
  <si>
    <t>Denise Sims</t>
  </si>
  <si>
    <t>Dawn Miller</t>
  </si>
  <si>
    <t>Tyler Baker</t>
  </si>
  <si>
    <t>Justin James</t>
  </si>
  <si>
    <t>Steven Williams</t>
  </si>
  <si>
    <t>Jennifer Miller</t>
  </si>
  <si>
    <t>Mathew Mcbride</t>
  </si>
  <si>
    <t>Zachary Fitzgerald</t>
  </si>
  <si>
    <t>Ann Adams</t>
  </si>
  <si>
    <t>Jennifer Morrison</t>
  </si>
  <si>
    <t>Shannon Ruiz</t>
  </si>
  <si>
    <t>Jill Wilson</t>
  </si>
  <si>
    <t>Jason Perry</t>
  </si>
  <si>
    <t>Nicholas Sanford</t>
  </si>
  <si>
    <t>Philip Khan</t>
  </si>
  <si>
    <t>Ryan Brown</t>
  </si>
  <si>
    <t>Alexander Rivas</t>
  </si>
  <si>
    <t>Michelle Meyer</t>
  </si>
  <si>
    <t>Kathleen Patton</t>
  </si>
  <si>
    <t>Danielle Abbott</t>
  </si>
  <si>
    <t>Mary Austin</t>
  </si>
  <si>
    <t>John Daniel</t>
  </si>
  <si>
    <t>Jamie Aguirre</t>
  </si>
  <si>
    <t>Jennifer Dickson</t>
  </si>
  <si>
    <t>Bradley Griffin</t>
  </si>
  <si>
    <t>Levi Medina</t>
  </si>
  <si>
    <t>Brian Hall</t>
  </si>
  <si>
    <t>Ralph Walker</t>
  </si>
  <si>
    <t>Sheila Wagner</t>
  </si>
  <si>
    <t>Laura Bryant</t>
  </si>
  <si>
    <t>John Haas</t>
  </si>
  <si>
    <t>Benjamin Long</t>
  </si>
  <si>
    <t>Michael Davis</t>
  </si>
  <si>
    <t>Amber Page</t>
  </si>
  <si>
    <t>Jeffrey Watson</t>
  </si>
  <si>
    <t>Bryan Christian</t>
  </si>
  <si>
    <t>William Warren</t>
  </si>
  <si>
    <t>Jose Harris</t>
  </si>
  <si>
    <t>Garrett Johnson</t>
  </si>
  <si>
    <t>Lisa Gutierrez</t>
  </si>
  <si>
    <t>Nicholas Martin</t>
  </si>
  <si>
    <t>Stephanie Johnson</t>
  </si>
  <si>
    <t>Jessica Baird</t>
  </si>
  <si>
    <t>Alexander Lynch</t>
  </si>
  <si>
    <t>Tara Roy</t>
  </si>
  <si>
    <t>David Morrow</t>
  </si>
  <si>
    <t>Taylor Richards</t>
  </si>
  <si>
    <t>Ryan Doyle</t>
  </si>
  <si>
    <t>Samantha Maldonado</t>
  </si>
  <si>
    <t>Emily Moore</t>
  </si>
  <si>
    <t>Jeffery Brown</t>
  </si>
  <si>
    <t>Daniel Johnson</t>
  </si>
  <si>
    <t>Jessica Mason</t>
  </si>
  <si>
    <t>Linda Peck</t>
  </si>
  <si>
    <t>Richard Novak</t>
  </si>
  <si>
    <t>Mary Turner</t>
  </si>
  <si>
    <t>Amy Stewart</t>
  </si>
  <si>
    <t>Christopher House</t>
  </si>
  <si>
    <t>Benjamin Baker</t>
  </si>
  <si>
    <t>Jason Miller</t>
  </si>
  <si>
    <t>Kathryn Lowe</t>
  </si>
  <si>
    <t>Theresa Newman</t>
  </si>
  <si>
    <t>April Griffin</t>
  </si>
  <si>
    <t>John Miles</t>
  </si>
  <si>
    <t>Gary Barr</t>
  </si>
  <si>
    <t>Jesse Peterson</t>
  </si>
  <si>
    <t>Kyle Hughes</t>
  </si>
  <si>
    <t>Tara Burgess</t>
  </si>
  <si>
    <t>Justin Norris</t>
  </si>
  <si>
    <t>Nicholas Gonzalez</t>
  </si>
  <si>
    <t>Christopher Anderson</t>
  </si>
  <si>
    <t>Dave Mcdaniel</t>
  </si>
  <si>
    <t>Kathryn Carter</t>
  </si>
  <si>
    <t>Nicholas Griffin</t>
  </si>
  <si>
    <t>Kelly Mcgee</t>
  </si>
  <si>
    <t>Lonnie Campbell</t>
  </si>
  <si>
    <t>Mary Jackson</t>
  </si>
  <si>
    <t>Tyler Stephens</t>
  </si>
  <si>
    <t>Troy Brown</t>
  </si>
  <si>
    <t>Anthony Hansen</t>
  </si>
  <si>
    <t>Kevin Adams</t>
  </si>
  <si>
    <t>Michael Hardy</t>
  </si>
  <si>
    <t>Samuel Mccall</t>
  </si>
  <si>
    <t>Henry Johnson</t>
  </si>
  <si>
    <t>Stacy Brown</t>
  </si>
  <si>
    <t>Jennifer Quinn</t>
  </si>
  <si>
    <t>Lauren Smith</t>
  </si>
  <si>
    <t>Cheyenne Rollins</t>
  </si>
  <si>
    <t>Maria Edwards</t>
  </si>
  <si>
    <t>Max White</t>
  </si>
  <si>
    <t>Katherine Orozco</t>
  </si>
  <si>
    <t>Mary Schroeder</t>
  </si>
  <si>
    <t>Christine Wang</t>
  </si>
  <si>
    <t>Raymond Weiss</t>
  </si>
  <si>
    <t>Kathy Boone</t>
  </si>
  <si>
    <t>Kathleen Elliott</t>
  </si>
  <si>
    <t>Jennifer Lyons</t>
  </si>
  <si>
    <t>Janice Huang</t>
  </si>
  <si>
    <t>Lori Hernandez</t>
  </si>
  <si>
    <t>Sarah Morrow</t>
  </si>
  <si>
    <t>Tanya Smith</t>
  </si>
  <si>
    <t>John Martin</t>
  </si>
  <si>
    <t>Samantha Gonzalez</t>
  </si>
  <si>
    <t>Charles Burton</t>
  </si>
  <si>
    <t>Patricia Suarez</t>
  </si>
  <si>
    <t>Kenneth Cooke</t>
  </si>
  <si>
    <t>Matthew Anderson</t>
  </si>
  <si>
    <t>Daniel Grant</t>
  </si>
  <si>
    <t>Barry Burton</t>
  </si>
  <si>
    <t>Paul Pruitt</t>
  </si>
  <si>
    <t>Ryan Schaefer</t>
  </si>
  <si>
    <t>Autumn Murphy</t>
  </si>
  <si>
    <t>Catherine Ramirez</t>
  </si>
  <si>
    <t>Crystal Joseph</t>
  </si>
  <si>
    <t>Amanda Rich</t>
  </si>
  <si>
    <t>Robert Galvan</t>
  </si>
  <si>
    <t>Grace Dennis</t>
  </si>
  <si>
    <t>Sara Richards</t>
  </si>
  <si>
    <t>Joe Ortega</t>
  </si>
  <si>
    <t>Shane Simmons</t>
  </si>
  <si>
    <t>Mark Shaffer</t>
  </si>
  <si>
    <t>Victoria Kelly</t>
  </si>
  <si>
    <t>Rachel Walker</t>
  </si>
  <si>
    <t>Adam Beck</t>
  </si>
  <si>
    <t>Amanda Crawford</t>
  </si>
  <si>
    <t>Angela Blanchard</t>
  </si>
  <si>
    <t>Jacob Fisher</t>
  </si>
  <si>
    <t>Steven Rogers</t>
  </si>
  <si>
    <t>Aimee White</t>
  </si>
  <si>
    <t>Matthew Adams</t>
  </si>
  <si>
    <t>Kim Garcia</t>
  </si>
  <si>
    <t>Wendy Holland</t>
  </si>
  <si>
    <t>Hannah Shepherd</t>
  </si>
  <si>
    <t>James Thomas</t>
  </si>
  <si>
    <t>Erik Boyle</t>
  </si>
  <si>
    <t>Ronald Bates</t>
  </si>
  <si>
    <t>Rachel Parrish</t>
  </si>
  <si>
    <t>Brandon Lucas</t>
  </si>
  <si>
    <t>Marissa Nelson</t>
  </si>
  <si>
    <t>David Cooley</t>
  </si>
  <si>
    <t>Katherine Spencer</t>
  </si>
  <si>
    <t>Teresa Fuentes</t>
  </si>
  <si>
    <t>Joel Gross</t>
  </si>
  <si>
    <t>John Sparks</t>
  </si>
  <si>
    <t>Chad Bradshaw</t>
  </si>
  <si>
    <t>Nicholas Bridges</t>
  </si>
  <si>
    <t>Timothy Clark</t>
  </si>
  <si>
    <t>Ryan Phillips</t>
  </si>
  <si>
    <t>Mary Owens</t>
  </si>
  <si>
    <t>James Lee</t>
  </si>
  <si>
    <t>Cassandra Lopez</t>
  </si>
  <si>
    <t>Wendy White</t>
  </si>
  <si>
    <t>Todd Lewis</t>
  </si>
  <si>
    <t>Kyle Ryan</t>
  </si>
  <si>
    <t>Paul Thomas</t>
  </si>
  <si>
    <t>Ronald Mcdonald</t>
  </si>
  <si>
    <t>Katherine Aguirre</t>
  </si>
  <si>
    <t>Nathan Gray</t>
  </si>
  <si>
    <t>Jared Johnson</t>
  </si>
  <si>
    <t>Tammy Gray</t>
  </si>
  <si>
    <t>Jane Foster</t>
  </si>
  <si>
    <t>Chris Stevens</t>
  </si>
  <si>
    <t>Benjamin Jones</t>
  </si>
  <si>
    <t>Brenda Smith</t>
  </si>
  <si>
    <t>Brandon Davis</t>
  </si>
  <si>
    <t>Randall Washington</t>
  </si>
  <si>
    <t>Ana Mccoy</t>
  </si>
  <si>
    <t>Julie Combs</t>
  </si>
  <si>
    <t>Donald Santos</t>
  </si>
  <si>
    <t>Clinton Nguyen</t>
  </si>
  <si>
    <t>Darryl Newton</t>
  </si>
  <si>
    <t>Elizabeth Baker</t>
  </si>
  <si>
    <t>Margaret Gillespie</t>
  </si>
  <si>
    <t>Caleb Martin</t>
  </si>
  <si>
    <t>Jonathan Matthews</t>
  </si>
  <si>
    <t>Jonathan Bush</t>
  </si>
  <si>
    <t>Dwayne Brown</t>
  </si>
  <si>
    <t>Samuel Gonzales</t>
  </si>
  <si>
    <t>Randall Murillo</t>
  </si>
  <si>
    <t>Michael Curtis</t>
  </si>
  <si>
    <t>Tina Gonzales</t>
  </si>
  <si>
    <t>Christian Barnett</t>
  </si>
  <si>
    <t>Michael Warren</t>
  </si>
  <si>
    <t>Alexander Johnson</t>
  </si>
  <si>
    <t>Alicia Horton</t>
  </si>
  <si>
    <t>Anthony Gutierrez</t>
  </si>
  <si>
    <t>Kristen Mcdowell</t>
  </si>
  <si>
    <t>Isabella Johnson</t>
  </si>
  <si>
    <t>Carmen Hill</t>
  </si>
  <si>
    <t>Timothy Riley</t>
  </si>
  <si>
    <t>Brandon Scott</t>
  </si>
  <si>
    <t>Kelli Duffy</t>
  </si>
  <si>
    <t>Anthony Walker</t>
  </si>
  <si>
    <t>Amy Richardson</t>
  </si>
  <si>
    <t>Shelby Pena</t>
  </si>
  <si>
    <t>Ryan Hickman</t>
  </si>
  <si>
    <t>William Nunez</t>
  </si>
  <si>
    <t>Carlos Hawkins</t>
  </si>
  <si>
    <t>Margaret Stewart</t>
  </si>
  <si>
    <t>Gail Woodard</t>
  </si>
  <si>
    <t>Brian Wallace</t>
  </si>
  <si>
    <t>Alexander Wright</t>
  </si>
  <si>
    <t>Russell Delacruz</t>
  </si>
  <si>
    <t>Jennifer Sharp</t>
  </si>
  <si>
    <t>Leah Coleman</t>
  </si>
  <si>
    <t>Ryan Williams</t>
  </si>
  <si>
    <t>Peggy Strickland</t>
  </si>
  <si>
    <t>Sherri Rodriguez</t>
  </si>
  <si>
    <t>Amber Schneider</t>
  </si>
  <si>
    <t>Matthew Wilson</t>
  </si>
  <si>
    <t>Shannon Le</t>
  </si>
  <si>
    <t>Susan Rodriguez</t>
  </si>
  <si>
    <t>Travis Evans</t>
  </si>
  <si>
    <t>Charles Ruiz</t>
  </si>
  <si>
    <t>Patrick Owens</t>
  </si>
  <si>
    <t>Tammy Simpson</t>
  </si>
  <si>
    <t>Lisa Fischer</t>
  </si>
  <si>
    <t>Cody Stewart</t>
  </si>
  <si>
    <t>Benjamin Sims</t>
  </si>
  <si>
    <t>Jon Novak</t>
  </si>
  <si>
    <t>David Wallace</t>
  </si>
  <si>
    <t>Jacob Serrano</t>
  </si>
  <si>
    <t>Harry Morales</t>
  </si>
  <si>
    <t>Chad Newton</t>
  </si>
  <si>
    <t>Cody Barber</t>
  </si>
  <si>
    <t>Kathryn Howard</t>
  </si>
  <si>
    <t>Kerri Lopez</t>
  </si>
  <si>
    <t>Benjamin Hart</t>
  </si>
  <si>
    <t>Sean Watson</t>
  </si>
  <si>
    <t>Andrea Johnson</t>
  </si>
  <si>
    <t>Daniel Mitchell</t>
  </si>
  <si>
    <t>Amy Patterson</t>
  </si>
  <si>
    <t>Matthew Jackson</t>
  </si>
  <si>
    <t>Crystal Davis</t>
  </si>
  <si>
    <t>Karen Lawrence</t>
  </si>
  <si>
    <t>Veronica Duke</t>
  </si>
  <si>
    <t>Robert Wilson</t>
  </si>
  <si>
    <t>Veronica Weaver</t>
  </si>
  <si>
    <t>Juan Martin</t>
  </si>
  <si>
    <t>Danielle Smith</t>
  </si>
  <si>
    <t>Stephen Riddle</t>
  </si>
  <si>
    <t>James Goodwin</t>
  </si>
  <si>
    <t>Teresa Robbins</t>
  </si>
  <si>
    <t>Megan Webster</t>
  </si>
  <si>
    <t>Steven Tran</t>
  </si>
  <si>
    <t>Mark Velasquez</t>
  </si>
  <si>
    <t>Joseph Holland</t>
  </si>
  <si>
    <t>Darlene Jackson</t>
  </si>
  <si>
    <t>Melissa Gray</t>
  </si>
  <si>
    <t>Sierra Smith</t>
  </si>
  <si>
    <t>Timothy Harding</t>
  </si>
  <si>
    <t>Darlene Serrano</t>
  </si>
  <si>
    <t>Brian Lambert</t>
  </si>
  <si>
    <t>Thomas Rivera</t>
  </si>
  <si>
    <t>David Gilbert</t>
  </si>
  <si>
    <t>Garrett Walton</t>
  </si>
  <si>
    <t>Marissa Bell</t>
  </si>
  <si>
    <t>Randall Stewart</t>
  </si>
  <si>
    <t>Jacob Ryan</t>
  </si>
  <si>
    <t>Tracy Bradshaw</t>
  </si>
  <si>
    <t>Jonathan Cannon</t>
  </si>
  <si>
    <t>Samuel Nelson</t>
  </si>
  <si>
    <t>Jared Miles</t>
  </si>
  <si>
    <t>Stacy Norton</t>
  </si>
  <si>
    <t>Lisa Jackson</t>
  </si>
  <si>
    <t>Donna Cuevas</t>
  </si>
  <si>
    <t>John Shannon</t>
  </si>
  <si>
    <t>Kevin Reyes</t>
  </si>
  <si>
    <t>Ashley May</t>
  </si>
  <si>
    <t>Debbie Bell</t>
  </si>
  <si>
    <t>Steven Obrien</t>
  </si>
  <si>
    <t>Derrick Benson</t>
  </si>
  <si>
    <t>Daniel Myers</t>
  </si>
  <si>
    <t>Ann Gillespie</t>
  </si>
  <si>
    <t>Tiffany Garcia</t>
  </si>
  <si>
    <t>Gary Williams</t>
  </si>
  <si>
    <t>Brittany Gomez</t>
  </si>
  <si>
    <t>Charles Morton</t>
  </si>
  <si>
    <t>Jessica Wilson</t>
  </si>
  <si>
    <t>Andrea Patel</t>
  </si>
  <si>
    <t>Brandon Roberts</t>
  </si>
  <si>
    <t>Bryan Walton</t>
  </si>
  <si>
    <t>Angel Anderson</t>
  </si>
  <si>
    <t>Amy Nichols</t>
  </si>
  <si>
    <t>James Becker</t>
  </si>
  <si>
    <t>Jacob Davis</t>
  </si>
  <si>
    <t>Robert Ortega</t>
  </si>
  <si>
    <t>Christopher Chandler</t>
  </si>
  <si>
    <t>Daniel Briggs</t>
  </si>
  <si>
    <t>Andrea Lloyd</t>
  </si>
  <si>
    <t>Donald Sutton</t>
  </si>
  <si>
    <t>Elizabeth Walter</t>
  </si>
  <si>
    <t>Tony Eaton</t>
  </si>
  <si>
    <t>Melissa Marquez</t>
  </si>
  <si>
    <t>David Frost</t>
  </si>
  <si>
    <t>Jonathan Green</t>
  </si>
  <si>
    <t>Brian Martin</t>
  </si>
  <si>
    <t>Stacey Garcia</t>
  </si>
  <si>
    <t>Deanna Escobar</t>
  </si>
  <si>
    <t>Tyler Mendoza</t>
  </si>
  <si>
    <t>Micheal Garcia</t>
  </si>
  <si>
    <t>Rhonda Neal</t>
  </si>
  <si>
    <t>Tammy Wong</t>
  </si>
  <si>
    <t>Emily Sanders</t>
  </si>
  <si>
    <t>Jonathan Black</t>
  </si>
  <si>
    <t>Alexandra Dillon</t>
  </si>
  <si>
    <t>Amanda Luna</t>
  </si>
  <si>
    <t>Kevin Sampson</t>
  </si>
  <si>
    <t>Michael Cooke</t>
  </si>
  <si>
    <t>Sharon Crawford</t>
  </si>
  <si>
    <t>Michael Riley</t>
  </si>
  <si>
    <t>Eric Smith</t>
  </si>
  <si>
    <t>Leslie Shaffer</t>
  </si>
  <si>
    <t>Diane Allen</t>
  </si>
  <si>
    <t>Amy Sullivan</t>
  </si>
  <si>
    <t>Patrick Manning</t>
  </si>
  <si>
    <t>Wesley Lozano</t>
  </si>
  <si>
    <t>Gary Oneill</t>
  </si>
  <si>
    <t>Christopher Sellers</t>
  </si>
  <si>
    <t>Sarah Thompson</t>
  </si>
  <si>
    <t>Vanessa Wong</t>
  </si>
  <si>
    <t>Benjamin Shaw</t>
  </si>
  <si>
    <t>Lisa Simpson</t>
  </si>
  <si>
    <t>Olivia White</t>
  </si>
  <si>
    <t>Virginia Wilson</t>
  </si>
  <si>
    <t>Ashley Soto</t>
  </si>
  <si>
    <t>David Green</t>
  </si>
  <si>
    <t>Monica Davis</t>
  </si>
  <si>
    <t>Kristen Hahn</t>
  </si>
  <si>
    <t>Kaitlin Johnson</t>
  </si>
  <si>
    <t>Joyce Wells</t>
  </si>
  <si>
    <t>Susan Hanson</t>
  </si>
  <si>
    <t>Greg Ayala</t>
  </si>
  <si>
    <t>Sherry Stewart</t>
  </si>
  <si>
    <t>Laura Dawson</t>
  </si>
  <si>
    <t>April Morrison</t>
  </si>
  <si>
    <t>Dakota Walter</t>
  </si>
  <si>
    <t>Brett Hall</t>
  </si>
  <si>
    <t>Justin Marquez</t>
  </si>
  <si>
    <t>Rachel Bowman</t>
  </si>
  <si>
    <t>Tyler Adams</t>
  </si>
  <si>
    <t>Dustin Butler</t>
  </si>
  <si>
    <t>Jerome Mcdaniel</t>
  </si>
  <si>
    <t>Jason Navarro</t>
  </si>
  <si>
    <t>Nicole Nelson</t>
  </si>
  <si>
    <t>Katherine Gallegos</t>
  </si>
  <si>
    <t>Cindy Landry</t>
  </si>
  <si>
    <t>Dylan Lutz</t>
  </si>
  <si>
    <t>David Carney</t>
  </si>
  <si>
    <t>Regina Howard</t>
  </si>
  <si>
    <t>Cindy Anderson</t>
  </si>
  <si>
    <t>Richard Brown</t>
  </si>
  <si>
    <t>Amy Vaughn</t>
  </si>
  <si>
    <t>Michelle Villanueva</t>
  </si>
  <si>
    <t>Andrea Daniels</t>
  </si>
  <si>
    <t>Rachel Hernandez</t>
  </si>
  <si>
    <t>Christopher Choi</t>
  </si>
  <si>
    <t>Katelyn Sutton</t>
  </si>
  <si>
    <t>David Rojas</t>
  </si>
  <si>
    <t>Jeffrey Skinner</t>
  </si>
  <si>
    <t>Charles Hill</t>
  </si>
  <si>
    <t>Johnny Myers</t>
  </si>
  <si>
    <t>Alexandria Davis</t>
  </si>
  <si>
    <t>Michael Salazar</t>
  </si>
  <si>
    <t>Pamela Marshall</t>
  </si>
  <si>
    <t>Chad Payne</t>
  </si>
  <si>
    <t>James Gibson</t>
  </si>
  <si>
    <t>Daniel Simmons</t>
  </si>
  <si>
    <t>Alex Wiggins</t>
  </si>
  <si>
    <t>Dennis Jones</t>
  </si>
  <si>
    <t>Shawn Bowen</t>
  </si>
  <si>
    <t>Brandi Mejia</t>
  </si>
  <si>
    <t>Kimberly Rubio</t>
  </si>
  <si>
    <t>Mario Lee</t>
  </si>
  <si>
    <t>Daniel Charles</t>
  </si>
  <si>
    <t>Brandi White</t>
  </si>
  <si>
    <t>John Walker</t>
  </si>
  <si>
    <t>Don Porter</t>
  </si>
  <si>
    <t>Heather Johnson</t>
  </si>
  <si>
    <t>Patrick Gentry</t>
  </si>
  <si>
    <t>Richard Craig</t>
  </si>
  <si>
    <t>Michelle Lopez</t>
  </si>
  <si>
    <t>Joseph Adams</t>
  </si>
  <si>
    <t>Lori Hamilton</t>
  </si>
  <si>
    <t>Jennifer Lopez</t>
  </si>
  <si>
    <t>Michael Lynch</t>
  </si>
  <si>
    <t>Wendy Morris</t>
  </si>
  <si>
    <t>Angela Mills</t>
  </si>
  <si>
    <t>Allison Taylor</t>
  </si>
  <si>
    <t>Michael Delgado</t>
  </si>
  <si>
    <t>Chad Holland</t>
  </si>
  <si>
    <t>Mario Perry</t>
  </si>
  <si>
    <t>Jessica Solis</t>
  </si>
  <si>
    <t>Laura Romero</t>
  </si>
  <si>
    <t>George Jimenez</t>
  </si>
  <si>
    <t>Stephen Weaver</t>
  </si>
  <si>
    <t>Laura Ray</t>
  </si>
  <si>
    <t>Stacey Rose</t>
  </si>
  <si>
    <t>John Clark</t>
  </si>
  <si>
    <t>John Stone</t>
  </si>
  <si>
    <t>Terry Long</t>
  </si>
  <si>
    <t>Adam Rogers</t>
  </si>
  <si>
    <t>Anna Lawson</t>
  </si>
  <si>
    <t>Lisa Richardson</t>
  </si>
  <si>
    <t>Karen Mccann</t>
  </si>
  <si>
    <t>Sharon Washington</t>
  </si>
  <si>
    <t>Rebecca Moreno</t>
  </si>
  <si>
    <t>Thomas Davis</t>
  </si>
  <si>
    <t>Amber Obrien</t>
  </si>
  <si>
    <t>Manuel Lloyd</t>
  </si>
  <si>
    <t>Bryce Boone</t>
  </si>
  <si>
    <t>Zachary Randolph</t>
  </si>
  <si>
    <t>Jason Alexander</t>
  </si>
  <si>
    <t>Heather Lane</t>
  </si>
  <si>
    <t>Jerome Brewer</t>
  </si>
  <si>
    <t>Christopher Chung</t>
  </si>
  <si>
    <t>Taylor Lawson</t>
  </si>
  <si>
    <t>Jessica Hendrix</t>
  </si>
  <si>
    <t>Kevin Mercado</t>
  </si>
  <si>
    <t>Kyle Miller</t>
  </si>
  <si>
    <t>Marc Williams</t>
  </si>
  <si>
    <t>Matthew Davis</t>
  </si>
  <si>
    <t>Jacqueline Holland</t>
  </si>
  <si>
    <t>Anthony Harris</t>
  </si>
  <si>
    <t>Lance Rivera</t>
  </si>
  <si>
    <t>Jesse Frazier</t>
  </si>
  <si>
    <t>Bridget Mcclure</t>
  </si>
  <si>
    <t>Bryan Martin</t>
  </si>
  <si>
    <t>Leslie Matthews</t>
  </si>
  <si>
    <t>Karl Garcia</t>
  </si>
  <si>
    <t>Gary Ruiz</t>
  </si>
  <si>
    <t>Susan Miller</t>
  </si>
  <si>
    <t>Donald Cross</t>
  </si>
  <si>
    <t>Janice Bonilla</t>
  </si>
  <si>
    <t>Ashley Smith</t>
  </si>
  <si>
    <t>Jacqueline Bridges</t>
  </si>
  <si>
    <t>Jose Farmer</t>
  </si>
  <si>
    <t>Diana Henderson</t>
  </si>
  <si>
    <t>George James</t>
  </si>
  <si>
    <t>Marcus Robertson</t>
  </si>
  <si>
    <t>Antonio Salinas</t>
  </si>
  <si>
    <t>Adam Mcclain</t>
  </si>
  <si>
    <t>David Powell</t>
  </si>
  <si>
    <t>Richard Lyons</t>
  </si>
  <si>
    <t>Nicholas Stephenson</t>
  </si>
  <si>
    <t>Kathryn Rowe</t>
  </si>
  <si>
    <t>Trevor Schroeder</t>
  </si>
  <si>
    <t>Anthony Jones</t>
  </si>
  <si>
    <t>Julie Garrison</t>
  </si>
  <si>
    <t>Kelli Ramirez</t>
  </si>
  <si>
    <t>Stephanie King</t>
  </si>
  <si>
    <t>Christopher Sims</t>
  </si>
  <si>
    <t>James Scott</t>
  </si>
  <si>
    <t>Andrea Stanton</t>
  </si>
  <si>
    <t>John Sanders</t>
  </si>
  <si>
    <t>Diane Cole</t>
  </si>
  <si>
    <t>Shawn Lara</t>
  </si>
  <si>
    <t>Logan Jones</t>
  </si>
  <si>
    <t>Terri Vargas</t>
  </si>
  <si>
    <t>Katie Morris</t>
  </si>
  <si>
    <t>Matthew King</t>
  </si>
  <si>
    <t>Daniel Humphrey</t>
  </si>
  <si>
    <t>Heather Carson</t>
  </si>
  <si>
    <t>Alexandria Williams</t>
  </si>
  <si>
    <t>Lee Thompson</t>
  </si>
  <si>
    <t>Kristin Taylor</t>
  </si>
  <si>
    <t>Amy Reyes</t>
  </si>
  <si>
    <t>Shawn Dyer</t>
  </si>
  <si>
    <t>Eric Blanchard</t>
  </si>
  <si>
    <t>Kelly Smith</t>
  </si>
  <si>
    <t>Larry Young</t>
  </si>
  <si>
    <t>Kevin Hunter</t>
  </si>
  <si>
    <t>Patricia Marshall</t>
  </si>
  <si>
    <t>Angela Warren</t>
  </si>
  <si>
    <t>Jeffery Hunt</t>
  </si>
  <si>
    <t>David Ochoa</t>
  </si>
  <si>
    <t>James Garrett</t>
  </si>
  <si>
    <t>Lisa Cook</t>
  </si>
  <si>
    <t>Timothy Price</t>
  </si>
  <si>
    <t>Jose Jackson</t>
  </si>
  <si>
    <t>Rodney Hill</t>
  </si>
  <si>
    <t>Nina Fischer</t>
  </si>
  <si>
    <t>Joel May</t>
  </si>
  <si>
    <t>Alison Wu</t>
  </si>
  <si>
    <t>Tiffany Fuentes</t>
  </si>
  <si>
    <t>Mariah Johnson</t>
  </si>
  <si>
    <t>Aaron Hayden</t>
  </si>
  <si>
    <t>Joshua Nash</t>
  </si>
  <si>
    <t>Keith Pineda</t>
  </si>
  <si>
    <t>Wesley Bush</t>
  </si>
  <si>
    <t>Krystal Moody</t>
  </si>
  <si>
    <t>Richard Barr</t>
  </si>
  <si>
    <t>Samuel Dennis</t>
  </si>
  <si>
    <t>Cassandra Ross</t>
  </si>
  <si>
    <t>Teresa Garcia</t>
  </si>
  <si>
    <t>Joseph Sexton</t>
  </si>
  <si>
    <t>Patrick Mckinney</t>
  </si>
  <si>
    <t>Rebecca Calderon</t>
  </si>
  <si>
    <t>Brittany Hall</t>
  </si>
  <si>
    <t>Adam Hunt</t>
  </si>
  <si>
    <t>Ronald Williams</t>
  </si>
  <si>
    <t>Lori Sullivan</t>
  </si>
  <si>
    <t>Michael Yates</t>
  </si>
  <si>
    <t>James Page</t>
  </si>
  <si>
    <t>Timothy Brandt</t>
  </si>
  <si>
    <t>Kelly Stephens</t>
  </si>
  <si>
    <t>Eric Benson</t>
  </si>
  <si>
    <t>Angelica Hunter</t>
  </si>
  <si>
    <t>Nicole Day</t>
  </si>
  <si>
    <t>Bianca Arellano</t>
  </si>
  <si>
    <t>Jeffrey Yu</t>
  </si>
  <si>
    <t>Leslie Conley</t>
  </si>
  <si>
    <t>Gabrielle Maxwell</t>
  </si>
  <si>
    <t>Vanessa Aguirre</t>
  </si>
  <si>
    <t>Steven Cuevas</t>
  </si>
  <si>
    <t>John Stark</t>
  </si>
  <si>
    <t>Catherine Finley</t>
  </si>
  <si>
    <t>Mark Schmidt</t>
  </si>
  <si>
    <t>Frank Kelly</t>
  </si>
  <si>
    <t>Mary Newton</t>
  </si>
  <si>
    <t>John White</t>
  </si>
  <si>
    <t>Larry Figueroa</t>
  </si>
  <si>
    <t>Jamie Marsh</t>
  </si>
  <si>
    <t>Russell Butler</t>
  </si>
  <si>
    <t>Larry Mooney</t>
  </si>
  <si>
    <t>Rachel Hogan</t>
  </si>
  <si>
    <t>Dawn Lopez</t>
  </si>
  <si>
    <t>Patricia Nunez</t>
  </si>
  <si>
    <t>Joseph Aguilar</t>
  </si>
  <si>
    <t>Anna Drake</t>
  </si>
  <si>
    <t>Christie Pierce</t>
  </si>
  <si>
    <t>Jennifer Peterson</t>
  </si>
  <si>
    <t>Nicole Brooks</t>
  </si>
  <si>
    <t>Michael Booker</t>
  </si>
  <si>
    <t>Christopher Caldwell</t>
  </si>
  <si>
    <t>Rebecca Berger</t>
  </si>
  <si>
    <t>Tiffany Moses</t>
  </si>
  <si>
    <t>Jonathan Martin</t>
  </si>
  <si>
    <t>Michele Jordan</t>
  </si>
  <si>
    <t>Kenneth Huffman</t>
  </si>
  <si>
    <t>Miranda Bates</t>
  </si>
  <si>
    <t>Stuart Blevins</t>
  </si>
  <si>
    <t>Ronald Grimes</t>
  </si>
  <si>
    <t>Tyler Alvarez</t>
  </si>
  <si>
    <t>Ashlee Bennett</t>
  </si>
  <si>
    <t>Shawn Sullivan</t>
  </si>
  <si>
    <t>Bobby Dillon</t>
  </si>
  <si>
    <t>Tiffany Ortega</t>
  </si>
  <si>
    <t>Brenda Gray</t>
  </si>
  <si>
    <t>Raven King</t>
  </si>
  <si>
    <t>Melanie Hoffman</t>
  </si>
  <si>
    <t>Amanda Brown</t>
  </si>
  <si>
    <t>Walter Anderson</t>
  </si>
  <si>
    <t>Dan Jennings</t>
  </si>
  <si>
    <t>Jesse Allison</t>
  </si>
  <si>
    <t>Derrick Allen</t>
  </si>
  <si>
    <t>James Leon</t>
  </si>
  <si>
    <t>Melanie Thomas</t>
  </si>
  <si>
    <t>Amy Bell</t>
  </si>
  <si>
    <t>Connie Morgan</t>
  </si>
  <si>
    <t>Jason Knight</t>
  </si>
  <si>
    <t>William Gross</t>
  </si>
  <si>
    <t>Ann Turner</t>
  </si>
  <si>
    <t>Joseph West</t>
  </si>
  <si>
    <t>Briana Clarke</t>
  </si>
  <si>
    <t>Shannon Barrett</t>
  </si>
  <si>
    <t>Danielle Oconnor</t>
  </si>
  <si>
    <t>Ashley Miller</t>
  </si>
  <si>
    <t>Andre Fletcher</t>
  </si>
  <si>
    <t>James Fleming</t>
  </si>
  <si>
    <t>Amanda Reeves</t>
  </si>
  <si>
    <t>Lisa Peters</t>
  </si>
  <si>
    <t>Brenda Trujillo</t>
  </si>
  <si>
    <t>Andrew Douglas</t>
  </si>
  <si>
    <t>Alexis French</t>
  </si>
  <si>
    <t>Christopher Kim</t>
  </si>
  <si>
    <t>Steve Moon</t>
  </si>
  <si>
    <t>Antonio Newman</t>
  </si>
  <si>
    <t>Jason Elliott</t>
  </si>
  <si>
    <t>Angela Alvarez</t>
  </si>
  <si>
    <t>Suzanne Carter</t>
  </si>
  <si>
    <t>Aaron Reed</t>
  </si>
  <si>
    <t>Andrew Garrett</t>
  </si>
  <si>
    <t>Jeffrey Gutierrez</t>
  </si>
  <si>
    <t>Tabitha Cantrell</t>
  </si>
  <si>
    <t>James Wolfe</t>
  </si>
  <si>
    <t>Melanie Stafford</t>
  </si>
  <si>
    <t>Karen Palmer</t>
  </si>
  <si>
    <t>Gabrielle Perez</t>
  </si>
  <si>
    <t>Jessica Sanchez</t>
  </si>
  <si>
    <t>Michael Smith</t>
  </si>
  <si>
    <t>Paul Foster</t>
  </si>
  <si>
    <t>Laura Calhoun</t>
  </si>
  <si>
    <t>Marvin Brooks</t>
  </si>
  <si>
    <t>Stacey Green</t>
  </si>
  <si>
    <t>Sherry Nelson</t>
  </si>
  <si>
    <t>David Patrick</t>
  </si>
  <si>
    <t>Timothy Casey</t>
  </si>
  <si>
    <t>Sonya Wade</t>
  </si>
  <si>
    <t>Michael Lopez</t>
  </si>
  <si>
    <t>Sandra Lopez</t>
  </si>
  <si>
    <t>Eric Burnett</t>
  </si>
  <si>
    <t>Caroline Jones</t>
  </si>
  <si>
    <t>Mark Robinson</t>
  </si>
  <si>
    <t>Raymond Ward</t>
  </si>
  <si>
    <t>Pamela Dodson</t>
  </si>
  <si>
    <t>Kimberly Day</t>
  </si>
  <si>
    <t>Angela Robinson</t>
  </si>
  <si>
    <t>Wendy Wong</t>
  </si>
  <si>
    <t>Wendy Anderson</t>
  </si>
  <si>
    <t>Melissa Barnes</t>
  </si>
  <si>
    <t>Edward Avila</t>
  </si>
  <si>
    <t>Gina Massey</t>
  </si>
  <si>
    <t>Brandy Lee</t>
  </si>
  <si>
    <t>Lindsay Turner</t>
  </si>
  <si>
    <t>Eric Norman</t>
  </si>
  <si>
    <t>Christopher Gutierrez</t>
  </si>
  <si>
    <t>David White</t>
  </si>
  <si>
    <t>Vicki Moses</t>
  </si>
  <si>
    <t>Erin Clark</t>
  </si>
  <si>
    <t>James Turner</t>
  </si>
  <si>
    <t>Jacqueline Gilbert</t>
  </si>
  <si>
    <t>Laura Woodward</t>
  </si>
  <si>
    <t>Claudia Shea</t>
  </si>
  <si>
    <t>Ronald Lyons</t>
  </si>
  <si>
    <t>Brett Smith</t>
  </si>
  <si>
    <t>Jack Willis</t>
  </si>
  <si>
    <t>Scott Oliver</t>
  </si>
  <si>
    <t>Daisy Smith</t>
  </si>
  <si>
    <t>Melissa Williams</t>
  </si>
  <si>
    <t>Dominique Mueller</t>
  </si>
  <si>
    <t>Peter Gonzalez</t>
  </si>
  <si>
    <t>Brandy Hall</t>
  </si>
  <si>
    <t>Whitney Hill</t>
  </si>
  <si>
    <t>Christine Williams</t>
  </si>
  <si>
    <t>Tiffany Gardner</t>
  </si>
  <si>
    <t>Kristy Williams</t>
  </si>
  <si>
    <t>Vanessa Fernandez</t>
  </si>
  <si>
    <t>Crystal Middleton</t>
  </si>
  <si>
    <t>Victoria Noble</t>
  </si>
  <si>
    <t>Barbara Wilson</t>
  </si>
  <si>
    <t>Calvin Anderson</t>
  </si>
  <si>
    <t>Matthew Hardy</t>
  </si>
  <si>
    <t>Jacob Riddle</t>
  </si>
  <si>
    <t>Rhonda Moore</t>
  </si>
  <si>
    <t>Jonathan Saunders</t>
  </si>
  <si>
    <t>Cathy Hardy</t>
  </si>
  <si>
    <t>Kimberly Crawford</t>
  </si>
  <si>
    <t>Kelli Allen</t>
  </si>
  <si>
    <t>Frank Richardson</t>
  </si>
  <si>
    <t>Stephen Hernandez</t>
  </si>
  <si>
    <t>Thomas Johnson</t>
  </si>
  <si>
    <t>Elizabeth Fox</t>
  </si>
  <si>
    <t>Karen Parsons</t>
  </si>
  <si>
    <t>Linda Smith</t>
  </si>
  <si>
    <t>Rachel Martin</t>
  </si>
  <si>
    <t>Gregory Short</t>
  </si>
  <si>
    <t>Samantha Spencer</t>
  </si>
  <si>
    <t>Kathleen Walsh</t>
  </si>
  <si>
    <t>Timothy Peters</t>
  </si>
  <si>
    <t>Megan Brown</t>
  </si>
  <si>
    <t>Sharon Smith</t>
  </si>
  <si>
    <t>Nancy Carlson</t>
  </si>
  <si>
    <t>Kyle Cross</t>
  </si>
  <si>
    <t>Albert Hernandez</t>
  </si>
  <si>
    <t>Christina Wang</t>
  </si>
  <si>
    <t>Nancy Dorsey</t>
  </si>
  <si>
    <t>Jessica Ball</t>
  </si>
  <si>
    <t>Nancy Valentine</t>
  </si>
  <si>
    <t>Keith Green</t>
  </si>
  <si>
    <t>Samuel Graham</t>
  </si>
  <si>
    <t>Susan Hopkins</t>
  </si>
  <si>
    <t>Taylor Phillips</t>
  </si>
  <si>
    <t>Whitney Butler</t>
  </si>
  <si>
    <t>Jonathan Houston</t>
  </si>
  <si>
    <t>Lori Burgess</t>
  </si>
  <si>
    <t>Ashley Castillo</t>
  </si>
  <si>
    <t>Courtney Le</t>
  </si>
  <si>
    <t>Leslie Wright</t>
  </si>
  <si>
    <t>Wendy Washington</t>
  </si>
  <si>
    <t>Cody Richardson</t>
  </si>
  <si>
    <t>Victor Short</t>
  </si>
  <si>
    <t>Michael Cowan</t>
  </si>
  <si>
    <t>Paula Watts</t>
  </si>
  <si>
    <t>Kevin Dougherty</t>
  </si>
  <si>
    <t>Timothy Lewis</t>
  </si>
  <si>
    <t>Adam Hoover</t>
  </si>
  <si>
    <t>Jo Gilmore</t>
  </si>
  <si>
    <t>Michele Tapia</t>
  </si>
  <si>
    <t>Megan Fitzgerald</t>
  </si>
  <si>
    <t>Breanna Cabrera</t>
  </si>
  <si>
    <t>Audrey Phelps</t>
  </si>
  <si>
    <t>Lisa Small</t>
  </si>
  <si>
    <t>Gary Wilson</t>
  </si>
  <si>
    <t>Katherine Jensen</t>
  </si>
  <si>
    <t>Christine Griffin</t>
  </si>
  <si>
    <t>Sally Perkins</t>
  </si>
  <si>
    <t>Kimberly Little</t>
  </si>
  <si>
    <t>Gerald Arroyo</t>
  </si>
  <si>
    <t>Christopher Garrett</t>
  </si>
  <si>
    <t>Michelle Stone</t>
  </si>
  <si>
    <t>Kristie Wilson</t>
  </si>
  <si>
    <t>Brian Davis</t>
  </si>
  <si>
    <t>Angela Alexander</t>
  </si>
  <si>
    <t>Michael Shannon</t>
  </si>
  <si>
    <t>Cole Rice</t>
  </si>
  <si>
    <t>Benjamin Murray</t>
  </si>
  <si>
    <t>Julie Dougherty</t>
  </si>
  <si>
    <t>Michael Castillo</t>
  </si>
  <si>
    <t>Paige Nichols</t>
  </si>
  <si>
    <t>Mary Tate</t>
  </si>
  <si>
    <t>Brittany Jones</t>
  </si>
  <si>
    <t>Victoria Hutchinson</t>
  </si>
  <si>
    <t>Carmen Thompson</t>
  </si>
  <si>
    <t>Angie Arnold</t>
  </si>
  <si>
    <t>David Warren</t>
  </si>
  <si>
    <t>Jesse Randolph</t>
  </si>
  <si>
    <t>Jennifer Galvan</t>
  </si>
  <si>
    <t>Tina Davis</t>
  </si>
  <si>
    <t>Alyssa Perez</t>
  </si>
  <si>
    <t>Timothy Carpenter</t>
  </si>
  <si>
    <t>Troy Carter</t>
  </si>
  <si>
    <t>Ralph Cook</t>
  </si>
  <si>
    <t>Kara Gallegos</t>
  </si>
  <si>
    <t>Chad Saunders</t>
  </si>
  <si>
    <t>Natasha Malone</t>
  </si>
  <si>
    <t>Timothy Moore</t>
  </si>
  <si>
    <t>Jeffrey Williams</t>
  </si>
  <si>
    <t>Erica Fisher</t>
  </si>
  <si>
    <t>Roger Waller</t>
  </si>
  <si>
    <t>Lindsay Diaz</t>
  </si>
  <si>
    <t>Margaret Hernandez</t>
  </si>
  <si>
    <t>Charles Davis</t>
  </si>
  <si>
    <t>Nathan Newton</t>
  </si>
  <si>
    <t>Jennifer James</t>
  </si>
  <si>
    <t>James Peters</t>
  </si>
  <si>
    <t>Russell Wyatt</t>
  </si>
  <si>
    <t>Jeffery Johnson</t>
  </si>
  <si>
    <t>Margaret Sparks</t>
  </si>
  <si>
    <t>Robert Thomas</t>
  </si>
  <si>
    <t>Javier Ellis</t>
  </si>
  <si>
    <t>Heidi Greene</t>
  </si>
  <si>
    <t>Joann Bryant</t>
  </si>
  <si>
    <t>Keith Hernandez</t>
  </si>
  <si>
    <t>Dana Palmer</t>
  </si>
  <si>
    <t>Elijah Thompson</t>
  </si>
  <si>
    <t>George Myers</t>
  </si>
  <si>
    <t>Daniel Johnston</t>
  </si>
  <si>
    <t>Charles Orr</t>
  </si>
  <si>
    <t>Michael Hale</t>
  </si>
  <si>
    <t>Ashley Robertson</t>
  </si>
  <si>
    <t>Sandra Wood</t>
  </si>
  <si>
    <t>Anthony Hall</t>
  </si>
  <si>
    <t>Patrick Rose</t>
  </si>
  <si>
    <t>Mario Lawrence</t>
  </si>
  <si>
    <t>Louis Nguyen</t>
  </si>
  <si>
    <t>Nicole Chambers</t>
  </si>
  <si>
    <t>Matthew Gray</t>
  </si>
  <si>
    <t>Jill Black</t>
  </si>
  <si>
    <t>Laura Sanchez</t>
  </si>
  <si>
    <t>Mary Fuller</t>
  </si>
  <si>
    <t>Megan Gray</t>
  </si>
  <si>
    <t>Gary Morales</t>
  </si>
  <si>
    <t>Adam Bernard</t>
  </si>
  <si>
    <t>Brandi Ryan</t>
  </si>
  <si>
    <t>Pamela Parker</t>
  </si>
  <si>
    <t>Melissa Proctor</t>
  </si>
  <si>
    <t>Briana James</t>
  </si>
  <si>
    <t>Scott Whitehead</t>
  </si>
  <si>
    <t>Craig Johnson</t>
  </si>
  <si>
    <t>James Mills</t>
  </si>
  <si>
    <t>David Reynolds</t>
  </si>
  <si>
    <t>Joseph Crane</t>
  </si>
  <si>
    <t>Crystal Sandoval</t>
  </si>
  <si>
    <t>Amy Chen</t>
  </si>
  <si>
    <t>Teresa Sloan</t>
  </si>
  <si>
    <t>Eugene Smith</t>
  </si>
  <si>
    <t>Vincent Barton</t>
  </si>
  <si>
    <t>Jason Whitney</t>
  </si>
  <si>
    <t>Justin Hall</t>
  </si>
  <si>
    <t>Kim Campbell</t>
  </si>
  <si>
    <t>Kaylee Velasquez</t>
  </si>
  <si>
    <t>Chloe Aguilar</t>
  </si>
  <si>
    <t>Mike Brooks</t>
  </si>
  <si>
    <t>Jacob Reynolds</t>
  </si>
  <si>
    <t>Glenn Jackson</t>
  </si>
  <si>
    <t>Chelsea Davis</t>
  </si>
  <si>
    <t>Steven Adams</t>
  </si>
  <si>
    <t>Laura Hoffman</t>
  </si>
  <si>
    <t>James Compton</t>
  </si>
  <si>
    <t>David Dominguez</t>
  </si>
  <si>
    <t>Joshua Miller</t>
  </si>
  <si>
    <t>Andrew Roberts</t>
  </si>
  <si>
    <t>Doris Brady</t>
  </si>
  <si>
    <t>Marcus Brooks</t>
  </si>
  <si>
    <t>Rick Douglas</t>
  </si>
  <si>
    <t>Charles Edwards</t>
  </si>
  <si>
    <t>Jennifer Jenkins</t>
  </si>
  <si>
    <t>Keith Lee</t>
  </si>
  <si>
    <t>Thomas Underwood</t>
  </si>
  <si>
    <t>Ralph West</t>
  </si>
  <si>
    <t>Taylor Luna</t>
  </si>
  <si>
    <t>Bobby Watkins</t>
  </si>
  <si>
    <t>Rebecca Mccullough</t>
  </si>
  <si>
    <t>Daniel Burton</t>
  </si>
  <si>
    <t>Tony Ortega</t>
  </si>
  <si>
    <t>Michele Lewis</t>
  </si>
  <si>
    <t>Susan Taylor</t>
  </si>
  <si>
    <t>Caleb Williams</t>
  </si>
  <si>
    <t>Reginald Farley</t>
  </si>
  <si>
    <t>Jody Jones</t>
  </si>
  <si>
    <t>Jessica Sandoval</t>
  </si>
  <si>
    <t>Albert Smith</t>
  </si>
  <si>
    <t>Brian Harris</t>
  </si>
  <si>
    <t>Andrew Obrien</t>
  </si>
  <si>
    <t>Erik Hernandez</t>
  </si>
  <si>
    <t>Ryan Jones</t>
  </si>
  <si>
    <t>Elizabeth Davis</t>
  </si>
  <si>
    <t>Ashley Sullivan</t>
  </si>
  <si>
    <t>Marissa Richard</t>
  </si>
  <si>
    <t>Angela Walters</t>
  </si>
  <si>
    <t>Brittany Phillips</t>
  </si>
  <si>
    <t>Alexis Wilkerson</t>
  </si>
  <si>
    <t>Gabriel Chen</t>
  </si>
  <si>
    <t>Patrick Santos</t>
  </si>
  <si>
    <t>Amanda Baker</t>
  </si>
  <si>
    <t>Tracy Bell</t>
  </si>
  <si>
    <t>Mark Mcneil</t>
  </si>
  <si>
    <t>Joseph Brown</t>
  </si>
  <si>
    <t>James Hickman</t>
  </si>
  <si>
    <t>Daniel Lewis</t>
  </si>
  <si>
    <t>Robert Payne</t>
  </si>
  <si>
    <t>Jason Saunders</t>
  </si>
  <si>
    <t>Tamara Holloway</t>
  </si>
  <si>
    <t>Brian Rivera</t>
  </si>
  <si>
    <t>Adam Gross</t>
  </si>
  <si>
    <t>Donald Bailey</t>
  </si>
  <si>
    <t>Zachary Pratt</t>
  </si>
  <si>
    <t>Louis Wheeler</t>
  </si>
  <si>
    <t>Adam Becker</t>
  </si>
  <si>
    <t>Brenda Mendoza</t>
  </si>
  <si>
    <t>Tina Oneill</t>
  </si>
  <si>
    <t>Brett Allen</t>
  </si>
  <si>
    <t>Gabriel Francis</t>
  </si>
  <si>
    <t>Lance Simmons</t>
  </si>
  <si>
    <t>Greg Martin</t>
  </si>
  <si>
    <t>Michelle Wheeler</t>
  </si>
  <si>
    <t>Jennifer Mendoza</t>
  </si>
  <si>
    <t>Kayla Cummings</t>
  </si>
  <si>
    <t>Anthony Doyle</t>
  </si>
  <si>
    <t>Jonathon Melendez</t>
  </si>
  <si>
    <t>Matthew Harrison</t>
  </si>
  <si>
    <t>John Gonzalez</t>
  </si>
  <si>
    <t>Timothy Carter</t>
  </si>
  <si>
    <t>Kimberly Murray</t>
  </si>
  <si>
    <t>Crystal Evans</t>
  </si>
  <si>
    <t>Eric Campbell</t>
  </si>
  <si>
    <t>Thomas Griffin</t>
  </si>
  <si>
    <t>Kyle Good</t>
  </si>
  <si>
    <t>Stephanie Silva</t>
  </si>
  <si>
    <t>Reginald Johnson</t>
  </si>
  <si>
    <t>Lori Woods</t>
  </si>
  <si>
    <t>Danielle Wilkerson</t>
  </si>
  <si>
    <t>Sheri Parker</t>
  </si>
  <si>
    <t>Travis Kelly</t>
  </si>
  <si>
    <t>Marcia Bradley</t>
  </si>
  <si>
    <t>Ronnie Peters</t>
  </si>
  <si>
    <t>Danny Crosby</t>
  </si>
  <si>
    <t>Christopher Velazquez</t>
  </si>
  <si>
    <t>Jake Curtis</t>
  </si>
  <si>
    <t>Amanda Wright</t>
  </si>
  <si>
    <t>Michelle Williams</t>
  </si>
  <si>
    <t>Amy Gardner</t>
  </si>
  <si>
    <t>Joseph Moore</t>
  </si>
  <si>
    <t>Sarah Ewing</t>
  </si>
  <si>
    <t>Jeremy Murphy</t>
  </si>
  <si>
    <t>Jennifer Joseph</t>
  </si>
  <si>
    <t>Howard Summers</t>
  </si>
  <si>
    <t>Robyn Bates</t>
  </si>
  <si>
    <t>Kevin Robbins</t>
  </si>
  <si>
    <t>James Nielsen</t>
  </si>
  <si>
    <t>Denise Smith</t>
  </si>
  <si>
    <t>Jo Jimenez</t>
  </si>
  <si>
    <t>Christopher Graham</t>
  </si>
  <si>
    <t>Caleb Stafford</t>
  </si>
  <si>
    <t>Denise Holmes</t>
  </si>
  <si>
    <t>Michelle Sparks</t>
  </si>
  <si>
    <t>Kelsey Johnston</t>
  </si>
  <si>
    <t>Keith Washington</t>
  </si>
  <si>
    <t>Jamie James</t>
  </si>
  <si>
    <t>Ernest Jones</t>
  </si>
  <si>
    <t>Javier Phillips</t>
  </si>
  <si>
    <t>Valerie Davis</t>
  </si>
  <si>
    <t>Nicholas Price</t>
  </si>
  <si>
    <t>Steven Gutierrez</t>
  </si>
  <si>
    <t>Brad Foster</t>
  </si>
  <si>
    <t>Monica Martinez</t>
  </si>
  <si>
    <t>Samantha Curtis</t>
  </si>
  <si>
    <t>Tiffany Johnson</t>
  </si>
  <si>
    <t>Diana Williams</t>
  </si>
  <si>
    <t>Benjamin Miles</t>
  </si>
  <si>
    <t>Jacqueline Davenport</t>
  </si>
  <si>
    <t>Danielle Jones</t>
  </si>
  <si>
    <t>Tiffany Torres</t>
  </si>
  <si>
    <t>Courtney Schaefer</t>
  </si>
  <si>
    <t>Trevor Gallagher</t>
  </si>
  <si>
    <t>Richard Miller</t>
  </si>
  <si>
    <t>Jennifer Harvey</t>
  </si>
  <si>
    <t>Andrea Smith</t>
  </si>
  <si>
    <t>Judy Coleman</t>
  </si>
  <si>
    <t>Lisa White</t>
  </si>
  <si>
    <t>Jonathan Acosta</t>
  </si>
  <si>
    <t>Donna Nguyen</t>
  </si>
  <si>
    <t>Ryan Wheeler</t>
  </si>
  <si>
    <t>Jessica Baker</t>
  </si>
  <si>
    <t>Stacey Johnston</t>
  </si>
  <si>
    <t>Adam Bailey</t>
  </si>
  <si>
    <t>Katherine Benson</t>
  </si>
  <si>
    <t>Bobby Jones</t>
  </si>
  <si>
    <t>Haley Johnson</t>
  </si>
  <si>
    <t>Natalie Garcia</t>
  </si>
  <si>
    <t>Sherry Roberts</t>
  </si>
  <si>
    <t>Brent Abbott</t>
  </si>
  <si>
    <t>Patrick Simmons</t>
  </si>
  <si>
    <t>Jennifer Herrera</t>
  </si>
  <si>
    <t>Jessica Rosales</t>
  </si>
  <si>
    <t>Sara Miller</t>
  </si>
  <si>
    <t>John Baker</t>
  </si>
  <si>
    <t>Christina Hansen</t>
  </si>
  <si>
    <t>Victoria Edwards</t>
  </si>
  <si>
    <t>Keith Roach</t>
  </si>
  <si>
    <t>Sean Campbell</t>
  </si>
  <si>
    <t>Lisa Bowman</t>
  </si>
  <si>
    <t>Carla Miller</t>
  </si>
  <si>
    <t>Michael Trevino</t>
  </si>
  <si>
    <t>Kayla Mason</t>
  </si>
  <si>
    <t>Gina Russell</t>
  </si>
  <si>
    <t>Phillip Glass</t>
  </si>
  <si>
    <t>James Norris</t>
  </si>
  <si>
    <t>Alexis Hutchinson</t>
  </si>
  <si>
    <t>Nichole Sampson</t>
  </si>
  <si>
    <t>Victor Davila</t>
  </si>
  <si>
    <t>Heather Dorsey</t>
  </si>
  <si>
    <t>Michael Hodges</t>
  </si>
  <si>
    <t>Ryan Miller</t>
  </si>
  <si>
    <t>John Thompson</t>
  </si>
  <si>
    <t>Marcus Smith</t>
  </si>
  <si>
    <t>Stephanie Lester</t>
  </si>
  <si>
    <t>Stephen Rodriguez</t>
  </si>
  <si>
    <t>Donna Smith</t>
  </si>
  <si>
    <t>Emily Vasquez</t>
  </si>
  <si>
    <t>Stephen Pittman</t>
  </si>
  <si>
    <t>Noah Lee</t>
  </si>
  <si>
    <t>Reginald Lamb</t>
  </si>
  <si>
    <t>Anna Perez</t>
  </si>
  <si>
    <t>John Campos</t>
  </si>
  <si>
    <t>Carl Stewart</t>
  </si>
  <si>
    <t>Robert Douglas</t>
  </si>
  <si>
    <t>Christopher Bryan</t>
  </si>
  <si>
    <t>Summer Riley</t>
  </si>
  <si>
    <t>Candace Graves</t>
  </si>
  <si>
    <t>Derrick Atkinson</t>
  </si>
  <si>
    <t>Wayne Lopez</t>
  </si>
  <si>
    <t>Omar Vega</t>
  </si>
  <si>
    <t>Katherine Zimmerman</t>
  </si>
  <si>
    <t>Gary Morgan</t>
  </si>
  <si>
    <t>Christopher Walsh</t>
  </si>
  <si>
    <t>Lisa Burton</t>
  </si>
  <si>
    <t>Sarah Payne</t>
  </si>
  <si>
    <t>Shawn Graham</t>
  </si>
  <si>
    <t>Jamie Wade</t>
  </si>
  <si>
    <t>Alexander Alexander</t>
  </si>
  <si>
    <t>Kevin French</t>
  </si>
  <si>
    <t>Marvin Thompson</t>
  </si>
  <si>
    <t>Brett Stark</t>
  </si>
  <si>
    <t>Eric Lozano</t>
  </si>
  <si>
    <t>Carla Lawrence</t>
  </si>
  <si>
    <t>Heidi Sharp</t>
  </si>
  <si>
    <t>Leslie Bennett</t>
  </si>
  <si>
    <t>Jose Barber</t>
  </si>
  <si>
    <t>David Erickson</t>
  </si>
  <si>
    <t>Michelle Gibbs</t>
  </si>
  <si>
    <t>Rachael Stanley</t>
  </si>
  <si>
    <t>Dawn Porter</t>
  </si>
  <si>
    <t>Emily Vaughn</t>
  </si>
  <si>
    <t>Jonathan Edwards</t>
  </si>
  <si>
    <t>Melissa Mayo</t>
  </si>
  <si>
    <t>Lori Wagner</t>
  </si>
  <si>
    <t>Thomas Lee</t>
  </si>
  <si>
    <t>Debra Newton</t>
  </si>
  <si>
    <t>Sandy Russell</t>
  </si>
  <si>
    <t>Valerie Conner</t>
  </si>
  <si>
    <t>Vanessa Peterson</t>
  </si>
  <si>
    <t>Jessica Mcclain</t>
  </si>
  <si>
    <t>Linda Richards</t>
  </si>
  <si>
    <t>Kevin Floyd</t>
  </si>
  <si>
    <t>Vanessa Henry</t>
  </si>
  <si>
    <t>Catherine Mcintyre</t>
  </si>
  <si>
    <t>Leah Lewis</t>
  </si>
  <si>
    <t>Corey Velasquez</t>
  </si>
  <si>
    <t>Bryan Thomas</t>
  </si>
  <si>
    <t>Lauren Kramer</t>
  </si>
  <si>
    <t>Lori Rush</t>
  </si>
  <si>
    <t>Raymond Nixon</t>
  </si>
  <si>
    <t>Jessica Lewis</t>
  </si>
  <si>
    <t>Timothy Mcfarland</t>
  </si>
  <si>
    <t>Natalie Nguyen</t>
  </si>
  <si>
    <t>Tiffany Fernandez</t>
  </si>
  <si>
    <t>Jeanne Lester</t>
  </si>
  <si>
    <t>Rachel Castillo</t>
  </si>
  <si>
    <t>Brittney Miller</t>
  </si>
  <si>
    <t>Joshua Rivas</t>
  </si>
  <si>
    <t>Dana Smith</t>
  </si>
  <si>
    <t>Michael Coffey</t>
  </si>
  <si>
    <t>Nicholas Lester</t>
  </si>
  <si>
    <t>Brian Mercer</t>
  </si>
  <si>
    <t>Timothy Novak</t>
  </si>
  <si>
    <t>Allison Jordan</t>
  </si>
  <si>
    <t>Jessica Turner</t>
  </si>
  <si>
    <t>Marcia Meyers</t>
  </si>
  <si>
    <t>Raven Booth</t>
  </si>
  <si>
    <t>Stephanie Mason</t>
  </si>
  <si>
    <t>Scott Duffy</t>
  </si>
  <si>
    <t>Kimberly Martinez</t>
  </si>
  <si>
    <t>Sara Vance</t>
  </si>
  <si>
    <t>Rose Fitzgerald</t>
  </si>
  <si>
    <t>Jennifer Carter</t>
  </si>
  <si>
    <t>Amy Lopez</t>
  </si>
  <si>
    <t>Michael Winters</t>
  </si>
  <si>
    <t>Erin Bowen</t>
  </si>
  <si>
    <t>Kevin Hart</t>
  </si>
  <si>
    <t>Debra Cooley</t>
  </si>
  <si>
    <t>Chase Martinez</t>
  </si>
  <si>
    <t>Kevin Willis</t>
  </si>
  <si>
    <t>David Mcfarland</t>
  </si>
  <si>
    <t>Paul Roberts</t>
  </si>
  <si>
    <t>Ricky Carr</t>
  </si>
  <si>
    <t>Mark King</t>
  </si>
  <si>
    <t>Adam Jones</t>
  </si>
  <si>
    <t>Kyle Stark</t>
  </si>
  <si>
    <t>Jenna Porter</t>
  </si>
  <si>
    <t>Richard Floyd</t>
  </si>
  <si>
    <t>Oscar King</t>
  </si>
  <si>
    <t>Shawn Brown</t>
  </si>
  <si>
    <t>Marcus Hinton</t>
  </si>
  <si>
    <t>Ariel Jackson</t>
  </si>
  <si>
    <t>Aaron Baker</t>
  </si>
  <si>
    <t>Cody Shepard</t>
  </si>
  <si>
    <t>Lisa Wolfe</t>
  </si>
  <si>
    <t>Lori Fitzpatrick</t>
  </si>
  <si>
    <t>Carol Mckenzie</t>
  </si>
  <si>
    <t>Tiffany Peterson</t>
  </si>
  <si>
    <t>Joe Jackson</t>
  </si>
  <si>
    <t>Elaine Edwards</t>
  </si>
  <si>
    <t>Lisa Mcdaniel</t>
  </si>
  <si>
    <t>Katelyn Wilkins</t>
  </si>
  <si>
    <t>Brittney Mata</t>
  </si>
  <si>
    <t>Jaime Turner</t>
  </si>
  <si>
    <t>Donald Rose</t>
  </si>
  <si>
    <t>Matthew Paul</t>
  </si>
  <si>
    <t>Valerie Harrell</t>
  </si>
  <si>
    <t>Brett Lamb</t>
  </si>
  <si>
    <t>Janice Wilson</t>
  </si>
  <si>
    <t>Robert Berry</t>
  </si>
  <si>
    <t>Eric Young</t>
  </si>
  <si>
    <t>Amanda King</t>
  </si>
  <si>
    <t>Patricia Evans</t>
  </si>
  <si>
    <t>Allison Dudley</t>
  </si>
  <si>
    <t>Samuel Anderson</t>
  </si>
  <si>
    <t>Timothy Alexander</t>
  </si>
  <si>
    <t>Benjamin Hernandez</t>
  </si>
  <si>
    <t>Stephanie Arroyo</t>
  </si>
  <si>
    <t>Andrew Lloyd</t>
  </si>
  <si>
    <t>Dorothy Olsen</t>
  </si>
  <si>
    <t>David Bennett</t>
  </si>
  <si>
    <t>Elizabeth Webb</t>
  </si>
  <si>
    <t>David West</t>
  </si>
  <si>
    <t>Joseph Nixon</t>
  </si>
  <si>
    <t>Kristen Jones</t>
  </si>
  <si>
    <t>Sherry Rojas</t>
  </si>
  <si>
    <t>Darin Richardson</t>
  </si>
  <si>
    <t>Thomas Evans</t>
  </si>
  <si>
    <t>Bianca Steele</t>
  </si>
  <si>
    <t>Daniel Lucas</t>
  </si>
  <si>
    <t>Terri Smith</t>
  </si>
  <si>
    <t>Frank Hamilton</t>
  </si>
  <si>
    <t>Travis Barker</t>
  </si>
  <si>
    <t>Kyle Page</t>
  </si>
  <si>
    <t>Thomas Cruz</t>
  </si>
  <si>
    <t>Michael Roth</t>
  </si>
  <si>
    <t>John Hale</t>
  </si>
  <si>
    <t>Justin Welch</t>
  </si>
  <si>
    <t>Douglas Phillips</t>
  </si>
  <si>
    <t>Nicholas Johnson</t>
  </si>
  <si>
    <t>Patrick Grant</t>
  </si>
  <si>
    <t>Claire Lynn</t>
  </si>
  <si>
    <t>Alan Erickson</t>
  </si>
  <si>
    <t>Joseph Ferguson</t>
  </si>
  <si>
    <t>Charles Gordon</t>
  </si>
  <si>
    <t>Cesar Barnett</t>
  </si>
  <si>
    <t>Kayla Owen</t>
  </si>
  <si>
    <t>Chelsea Stout</t>
  </si>
  <si>
    <t>Anthony Bradford</t>
  </si>
  <si>
    <t>Nathan Hernandez</t>
  </si>
  <si>
    <t>Charles Flores</t>
  </si>
  <si>
    <t>Adam Brown</t>
  </si>
  <si>
    <t>Jonathon Conley</t>
  </si>
  <si>
    <t>Joshua Clark</t>
  </si>
  <si>
    <t>Anthony Henderson</t>
  </si>
  <si>
    <t>Robert Fisher</t>
  </si>
  <si>
    <t>Joseph Navarro</t>
  </si>
  <si>
    <t>Roberta Dunn</t>
  </si>
  <si>
    <t>Terri Mcmillan</t>
  </si>
  <si>
    <t>Erin Smith</t>
  </si>
  <si>
    <t>Craig Horne</t>
  </si>
  <si>
    <t>Christina Brady</t>
  </si>
  <si>
    <t>John Ware</t>
  </si>
  <si>
    <t>Amanda Rowe</t>
  </si>
  <si>
    <t>Jared Bruce</t>
  </si>
  <si>
    <t>Darryl Robinson</t>
  </si>
  <si>
    <t>Stephanie Boyer</t>
  </si>
  <si>
    <t>Mark Delgado</t>
  </si>
  <si>
    <t>Wendy Nixon</t>
  </si>
  <si>
    <t>Michaela Baker</t>
  </si>
  <si>
    <t>Carmen Lara</t>
  </si>
  <si>
    <t>Tracey Arias</t>
  </si>
  <si>
    <t>Janet Knight</t>
  </si>
  <si>
    <t>Nancy Jones</t>
  </si>
  <si>
    <t>Bryan Murphy</t>
  </si>
  <si>
    <t>Stephanie Martinez</t>
  </si>
  <si>
    <t>Jason Hood</t>
  </si>
  <si>
    <t>Matthew Singh</t>
  </si>
  <si>
    <t>Pamela Hernandez</t>
  </si>
  <si>
    <t>Sarah Hunter</t>
  </si>
  <si>
    <t>Dustin Anderson</t>
  </si>
  <si>
    <t>Meghan Ortiz</t>
  </si>
  <si>
    <t>Renee Arnold</t>
  </si>
  <si>
    <t>Andrew Huynh</t>
  </si>
  <si>
    <t>Colleen Harris</t>
  </si>
  <si>
    <t>Heidi Parker</t>
  </si>
  <si>
    <t>Marvin Galvan</t>
  </si>
  <si>
    <t>David Phelps</t>
  </si>
  <si>
    <t>Linda Ortiz</t>
  </si>
  <si>
    <t>Nathan Reeves</t>
  </si>
  <si>
    <t>Peggy Manning</t>
  </si>
  <si>
    <t>Jessica Nicholson</t>
  </si>
  <si>
    <t>Daniel Coleman</t>
  </si>
  <si>
    <t>Matthew Lambert</t>
  </si>
  <si>
    <t>William Hammond</t>
  </si>
  <si>
    <t>Brenda Contreras</t>
  </si>
  <si>
    <t>David Sampson</t>
  </si>
  <si>
    <t>Ryan Baker</t>
  </si>
  <si>
    <t>Frank Adams</t>
  </si>
  <si>
    <t>Nicholas Hawkins</t>
  </si>
  <si>
    <t>Carla Hernandez</t>
  </si>
  <si>
    <t>Tracy Clayton</t>
  </si>
  <si>
    <t>Carlos Parker</t>
  </si>
  <si>
    <t>David George</t>
  </si>
  <si>
    <t>Erin Williams</t>
  </si>
  <si>
    <t>John Mcdaniel</t>
  </si>
  <si>
    <t>Stephanie Sanders</t>
  </si>
  <si>
    <t>Scott Mclaughlin</t>
  </si>
  <si>
    <t>Allen Wilson</t>
  </si>
  <si>
    <t>Chad White</t>
  </si>
  <si>
    <t>Ian Randall</t>
  </si>
  <si>
    <t>Christopher Bentley</t>
  </si>
  <si>
    <t>Paul Hensley</t>
  </si>
  <si>
    <t>Alexis Stephens</t>
  </si>
  <si>
    <t>Jennifer Hancock</t>
  </si>
  <si>
    <t>Sara Dean</t>
  </si>
  <si>
    <t>Lauren Price</t>
  </si>
  <si>
    <t>Kimberly Hardin</t>
  </si>
  <si>
    <t>Todd Powell</t>
  </si>
  <si>
    <t>Tracy Adams</t>
  </si>
  <si>
    <t>Angela Valdez</t>
  </si>
  <si>
    <t>Veronica Higgins</t>
  </si>
  <si>
    <t>Craig Williams</t>
  </si>
  <si>
    <t>Amanda Jefferson</t>
  </si>
  <si>
    <t>John Molina</t>
  </si>
  <si>
    <t>Diana Reed</t>
  </si>
  <si>
    <t>Brian Murphy</t>
  </si>
  <si>
    <t>Lauren Mayo</t>
  </si>
  <si>
    <t>Kelly Hernandez</t>
  </si>
  <si>
    <t>Steven Lane</t>
  </si>
  <si>
    <t>Lisa Jimenez</t>
  </si>
  <si>
    <t>Nancy Glover</t>
  </si>
  <si>
    <t>Leslie Kline</t>
  </si>
  <si>
    <t>Brandy Yoder</t>
  </si>
  <si>
    <t>Shelby Bennett</t>
  </si>
  <si>
    <t>Nathan Rice</t>
  </si>
  <si>
    <t>Jamie Hoffman</t>
  </si>
  <si>
    <t>Joshua Wallace</t>
  </si>
  <si>
    <t>David Robinson</t>
  </si>
  <si>
    <t>Brittany Best</t>
  </si>
  <si>
    <t>Charlene Ortiz</t>
  </si>
  <si>
    <t>Tim Beasley</t>
  </si>
  <si>
    <t>Mason West</t>
  </si>
  <si>
    <t>Kathy Chen</t>
  </si>
  <si>
    <t>Gabriel Johnson</t>
  </si>
  <si>
    <t>Juan Bennett</t>
  </si>
  <si>
    <t>Nicole Shaw</t>
  </si>
  <si>
    <t>Kyle Graham</t>
  </si>
  <si>
    <t>Antonio Acosta</t>
  </si>
  <si>
    <t>Alex Sosa</t>
  </si>
  <si>
    <t>Nancy Price</t>
  </si>
  <si>
    <t>Eric Fleming</t>
  </si>
  <si>
    <t>Norma Moore</t>
  </si>
  <si>
    <t>Charles Wolf</t>
  </si>
  <si>
    <t>Paul Montgomery</t>
  </si>
  <si>
    <t>Henry Carpenter</t>
  </si>
  <si>
    <t>John Mclean</t>
  </si>
  <si>
    <t>Joseph Parker</t>
  </si>
  <si>
    <t>Darren Johnson</t>
  </si>
  <si>
    <t>Deborah Jennings</t>
  </si>
  <si>
    <t>Jill Phillips</t>
  </si>
  <si>
    <t>Thomas Fisher</t>
  </si>
  <si>
    <t>Denise Simpson</t>
  </si>
  <si>
    <t>Shelley James</t>
  </si>
  <si>
    <t>Mario Castro</t>
  </si>
  <si>
    <t>Joseph Collins</t>
  </si>
  <si>
    <t>Chris Hawkins</t>
  </si>
  <si>
    <t>Melvin Alvarado</t>
  </si>
  <si>
    <t>Stephen Wang</t>
  </si>
  <si>
    <t>Jim Harrison</t>
  </si>
  <si>
    <t>Maureen Evans</t>
  </si>
  <si>
    <t>Robert Butler</t>
  </si>
  <si>
    <t>Michael Summers</t>
  </si>
  <si>
    <t>Mary Banks</t>
  </si>
  <si>
    <t>Marc Joseph</t>
  </si>
  <si>
    <t>Nancy Hall</t>
  </si>
  <si>
    <t>Amy Pierce</t>
  </si>
  <si>
    <t>Bailey Buck</t>
  </si>
  <si>
    <t>Samantha Cox</t>
  </si>
  <si>
    <t>Kelsey Gomez</t>
  </si>
  <si>
    <t>Carol Jones</t>
  </si>
  <si>
    <t>Benjamin Gonzalez</t>
  </si>
  <si>
    <t>Aaron Ayala</t>
  </si>
  <si>
    <t>George Alexander</t>
  </si>
  <si>
    <t>Jessica Zuniga</t>
  </si>
  <si>
    <t>Jessica Montes</t>
  </si>
  <si>
    <t>Michael Russell</t>
  </si>
  <si>
    <t>Robin Evans</t>
  </si>
  <si>
    <t>Elijah Crawford</t>
  </si>
  <si>
    <t>Michelle Wall</t>
  </si>
  <si>
    <t>Cynthia Schmidt</t>
  </si>
  <si>
    <t>Patricia Love</t>
  </si>
  <si>
    <t>Christina Avery</t>
  </si>
  <si>
    <t>Ashlee Martin</t>
  </si>
  <si>
    <t>Michael Wu</t>
  </si>
  <si>
    <t>Debbie Martinez</t>
  </si>
  <si>
    <t>Brandon Johnson</t>
  </si>
  <si>
    <t>Pamela Murphy</t>
  </si>
  <si>
    <t>Amber Pittman</t>
  </si>
  <si>
    <t>Stephanie Brown</t>
  </si>
  <si>
    <t>Connor Taylor</t>
  </si>
  <si>
    <t>Victor Reeves</t>
  </si>
  <si>
    <t>Joseph Richardson</t>
  </si>
  <si>
    <t>Elizabeth Mcdonald</t>
  </si>
  <si>
    <t>Ryan Rice</t>
  </si>
  <si>
    <t>Laura Murphy</t>
  </si>
  <si>
    <t>Carrie Nichols</t>
  </si>
  <si>
    <t>Darren Herrera</t>
  </si>
  <si>
    <t>Robert Edwards</t>
  </si>
  <si>
    <t>Shane Baker</t>
  </si>
  <si>
    <t>James Tate</t>
  </si>
  <si>
    <t>Heather Guerra</t>
  </si>
  <si>
    <t>Kaitlyn Crawford</t>
  </si>
  <si>
    <t>Joanne Hobbs</t>
  </si>
  <si>
    <t>Victoria Mccormick</t>
  </si>
  <si>
    <t>Xavier Gray</t>
  </si>
  <si>
    <t>Robin Davies</t>
  </si>
  <si>
    <t>Paul Potts</t>
  </si>
  <si>
    <t>Ashley Underwood</t>
  </si>
  <si>
    <t>Christopher Johnson</t>
  </si>
  <si>
    <t>Lynn Trujillo</t>
  </si>
  <si>
    <t>Johnny Nelson</t>
  </si>
  <si>
    <t>Walter Nguyen</t>
  </si>
  <si>
    <t>Anthony Rose</t>
  </si>
  <si>
    <t>Donna Morse</t>
  </si>
  <si>
    <t>Ashley Cortez</t>
  </si>
  <si>
    <t>Lauren Willis</t>
  </si>
  <si>
    <t>Jillian Spencer</t>
  </si>
  <si>
    <t>Jasmine Zavala</t>
  </si>
  <si>
    <t>Zachary Peterson</t>
  </si>
  <si>
    <t>David Daniel</t>
  </si>
  <si>
    <t>Elizabeth Fischer</t>
  </si>
  <si>
    <t>Jennifer Gillespie</t>
  </si>
  <si>
    <t>Megan Foster</t>
  </si>
  <si>
    <t>Daniel Obrien</t>
  </si>
  <si>
    <t>Johnny Ray</t>
  </si>
  <si>
    <t>George Thompson</t>
  </si>
  <si>
    <t>Elizabeth Donovan</t>
  </si>
  <si>
    <t>Micheal Best</t>
  </si>
  <si>
    <t>Suzanne Braun</t>
  </si>
  <si>
    <t>Amber Deleon</t>
  </si>
  <si>
    <t>Glenda King</t>
  </si>
  <si>
    <t>Phillip Bird</t>
  </si>
  <si>
    <t>Karen Hunt</t>
  </si>
  <si>
    <t>Tammy Harper</t>
  </si>
  <si>
    <t>Amy Lin</t>
  </si>
  <si>
    <t>Martha Coleman</t>
  </si>
  <si>
    <t>Mary Jacobson</t>
  </si>
  <si>
    <t>Robert Paul</t>
  </si>
  <si>
    <t>David Townsend</t>
  </si>
  <si>
    <t>Sara Gonzalez</t>
  </si>
  <si>
    <t>Linda Salazar</t>
  </si>
  <si>
    <t>Amanda Russo</t>
  </si>
  <si>
    <t>Mathew Mckenzie</t>
  </si>
  <si>
    <t>Courtney Martinez</t>
  </si>
  <si>
    <t>Jeffrey Thomas</t>
  </si>
  <si>
    <t>Meredith Bentley</t>
  </si>
  <si>
    <t>Melissa Bowers</t>
  </si>
  <si>
    <t>David Alexander</t>
  </si>
  <si>
    <t>Katherine Cameron</t>
  </si>
  <si>
    <t>Crystal Brooks</t>
  </si>
  <si>
    <t>Sandy Castaneda</t>
  </si>
  <si>
    <t>Diane Harris</t>
  </si>
  <si>
    <t>Shane White</t>
  </si>
  <si>
    <t>Rose Ward</t>
  </si>
  <si>
    <t>Sean Perez</t>
  </si>
  <si>
    <t>Lisa Gonzales</t>
  </si>
  <si>
    <t>Brianna Newman</t>
  </si>
  <si>
    <t>Troy Bond</t>
  </si>
  <si>
    <t>Judith Good</t>
  </si>
  <si>
    <t>Tina Wright</t>
  </si>
  <si>
    <t>Daniel Porter</t>
  </si>
  <si>
    <t>Danielle Gonzalez</t>
  </si>
  <si>
    <t>Keith Reeves</t>
  </si>
  <si>
    <t>James Andrade</t>
  </si>
  <si>
    <t>Chad Chapman</t>
  </si>
  <si>
    <t>Mary Bowers</t>
  </si>
  <si>
    <t>Katherine Mcclain</t>
  </si>
  <si>
    <t>Billy Church</t>
  </si>
  <si>
    <t>George Watson</t>
  </si>
  <si>
    <t>Phillip Kemp</t>
  </si>
  <si>
    <t>Mary Scott</t>
  </si>
  <si>
    <t>Thomas Snyder</t>
  </si>
  <si>
    <t>David Parrish</t>
  </si>
  <si>
    <t>Holly Brown</t>
  </si>
  <si>
    <t>Angela Todd</t>
  </si>
  <si>
    <t>Samantha Dalton</t>
  </si>
  <si>
    <t>Zoe Anderson</t>
  </si>
  <si>
    <t>Patricia Gomez</t>
  </si>
  <si>
    <t>Crystal Valencia</t>
  </si>
  <si>
    <t>Kelsey Walker</t>
  </si>
  <si>
    <t>Julia Day</t>
  </si>
  <si>
    <t>Cathy Bradley</t>
  </si>
  <si>
    <t>James Robinson</t>
  </si>
  <si>
    <t>Joseph Marshall</t>
  </si>
  <si>
    <t>Linda Patterson</t>
  </si>
  <si>
    <t>Paige Martinez</t>
  </si>
  <si>
    <t>Dan Anderson</t>
  </si>
  <si>
    <t>Donna Duran</t>
  </si>
  <si>
    <t>Dana Thornton</t>
  </si>
  <si>
    <t>Alisha Hall</t>
  </si>
  <si>
    <t>Dakota Holt</t>
  </si>
  <si>
    <t>Randy Parsons</t>
  </si>
  <si>
    <t>Antonio Delgado</t>
  </si>
  <si>
    <t>Paige Rivera</t>
  </si>
  <si>
    <t>Maria Nelson</t>
  </si>
  <si>
    <t>Katherine Jackson</t>
  </si>
  <si>
    <t>Steven Wilson</t>
  </si>
  <si>
    <t>Austin Giles</t>
  </si>
  <si>
    <t>James Oneill</t>
  </si>
  <si>
    <t>Lance Thomas</t>
  </si>
  <si>
    <t>Elizabeth Jordan</t>
  </si>
  <si>
    <t>Rebecca Jordan</t>
  </si>
  <si>
    <t>Nicole Howard</t>
  </si>
  <si>
    <t>Sara Mcdonald</t>
  </si>
  <si>
    <t>Kathleen Nguyen</t>
  </si>
  <si>
    <t>Daniel Robbins</t>
  </si>
  <si>
    <t>April Gomez</t>
  </si>
  <si>
    <t>Carolyn Koch</t>
  </si>
  <si>
    <t>Bill Lee</t>
  </si>
  <si>
    <t>Eduardo Hamilton</t>
  </si>
  <si>
    <t>Dylan Zimmerman</t>
  </si>
  <si>
    <t>Cristina Johnston</t>
  </si>
  <si>
    <t>Jennifer Kelly</t>
  </si>
  <si>
    <t>Lynn Huang</t>
  </si>
  <si>
    <t>Sharon Kelly</t>
  </si>
  <si>
    <t>Jose Johnson</t>
  </si>
  <si>
    <t>Elizabeth Ellis</t>
  </si>
  <si>
    <t>Donna Zimmerman</t>
  </si>
  <si>
    <t>Mark Archer</t>
  </si>
  <si>
    <t>Marcus Carey</t>
  </si>
  <si>
    <t>Kimberly Rivera</t>
  </si>
  <si>
    <t>Duane Martin</t>
  </si>
  <si>
    <t>Nicole Jones</t>
  </si>
  <si>
    <t>Taylor Barrera</t>
  </si>
  <si>
    <t>Laurie Edwards</t>
  </si>
  <si>
    <t>Brenda Johnson</t>
  </si>
  <si>
    <t>Jesus Keith</t>
  </si>
  <si>
    <t>Christine Cordova</t>
  </si>
  <si>
    <t>Savannah Harrington</t>
  </si>
  <si>
    <t>Meagan Larson</t>
  </si>
  <si>
    <t>William Ellis</t>
  </si>
  <si>
    <t>Richard Mora</t>
  </si>
  <si>
    <t>Jamie Ortiz</t>
  </si>
  <si>
    <t>Anna Hernandez</t>
  </si>
  <si>
    <t>Jonathan Johnson</t>
  </si>
  <si>
    <t>Andres Thomas</t>
  </si>
  <si>
    <t>Jason Jones</t>
  </si>
  <si>
    <t>Ryan White</t>
  </si>
  <si>
    <t>Daniel Schroeder</t>
  </si>
  <si>
    <t>Nicholas Alexander</t>
  </si>
  <si>
    <t>Robert Diaz</t>
  </si>
  <si>
    <t>Jacob Thomas</t>
  </si>
  <si>
    <t>Vanessa Gray</t>
  </si>
  <si>
    <t>John Phillips</t>
  </si>
  <si>
    <t>Casey Mendoza</t>
  </si>
  <si>
    <t>Shane Bowers</t>
  </si>
  <si>
    <t>Jennifer Jones</t>
  </si>
  <si>
    <t>Jason Armstrong</t>
  </si>
  <si>
    <t>Brandon Dawson</t>
  </si>
  <si>
    <t>David Hess</t>
  </si>
  <si>
    <t>Carly Martinez</t>
  </si>
  <si>
    <t>Erica Jimenez</t>
  </si>
  <si>
    <t>Michael Calderon</t>
  </si>
  <si>
    <t>David Andrews</t>
  </si>
  <si>
    <t>Mark Lucas</t>
  </si>
  <si>
    <t>Luis White</t>
  </si>
  <si>
    <t>Chad Little</t>
  </si>
  <si>
    <t>Brent Lewis</t>
  </si>
  <si>
    <t>Brittany Thomas</t>
  </si>
  <si>
    <t>Lori Diaz</t>
  </si>
  <si>
    <t>Randall Whitney</t>
  </si>
  <si>
    <t>Jessica Williams</t>
  </si>
  <si>
    <t>David Tyler</t>
  </si>
  <si>
    <t>Vanessa Odonnell</t>
  </si>
  <si>
    <t>Ana Reid</t>
  </si>
  <si>
    <t>Shannon Fuentes</t>
  </si>
  <si>
    <t>Toni Porter</t>
  </si>
  <si>
    <t>Renee Thomas</t>
  </si>
  <si>
    <t>Jesse Ali</t>
  </si>
  <si>
    <t>Sean Palmer</t>
  </si>
  <si>
    <t>Madison Anderson</t>
  </si>
  <si>
    <t>Stacey Collier</t>
  </si>
  <si>
    <t>Kayla Wiley</t>
  </si>
  <si>
    <t>Tristan Bass</t>
  </si>
  <si>
    <t>Victoria Johnson</t>
  </si>
  <si>
    <t>Faith Maddox</t>
  </si>
  <si>
    <t>Eric Brown</t>
  </si>
  <si>
    <t>Debra Peterson</t>
  </si>
  <si>
    <t>Jasmine Cruz</t>
  </si>
  <si>
    <t>Peter Brown</t>
  </si>
  <si>
    <t>Christopher Martinez</t>
  </si>
  <si>
    <t>Christie West</t>
  </si>
  <si>
    <t>Frances Johnson</t>
  </si>
  <si>
    <t>Elizabeth Stevens</t>
  </si>
  <si>
    <t>Zachary White</t>
  </si>
  <si>
    <t>Sandy Colon</t>
  </si>
  <si>
    <t>Daniel Cole</t>
  </si>
  <si>
    <t>Daniel Todd</t>
  </si>
  <si>
    <t>Anthony Hayes</t>
  </si>
  <si>
    <t>Rachel Stout</t>
  </si>
  <si>
    <t>Michael Phillips</t>
  </si>
  <si>
    <t>Kaitlyn Dominguez</t>
  </si>
  <si>
    <t>Ronald Ramirez</t>
  </si>
  <si>
    <t>Melissa Mcbride</t>
  </si>
  <si>
    <t>Felicia Reid</t>
  </si>
  <si>
    <t>Brianna Fowler</t>
  </si>
  <si>
    <t>Alexis Freeman</t>
  </si>
  <si>
    <t>Kristin Reed</t>
  </si>
  <si>
    <t>Ryan Hayes</t>
  </si>
  <si>
    <t>Robert Mitchell</t>
  </si>
  <si>
    <t>Jessica Reynolds</t>
  </si>
  <si>
    <t>Dawn Gilbert</t>
  </si>
  <si>
    <t>Mark Watkins</t>
  </si>
  <si>
    <t>Rodney Schmitt</t>
  </si>
  <si>
    <t>Victor Everett</t>
  </si>
  <si>
    <t>Patrick Melendez</t>
  </si>
  <si>
    <t>Christian Nguyen</t>
  </si>
  <si>
    <t>Brittany Moreno</t>
  </si>
  <si>
    <t>Diana Wilson</t>
  </si>
  <si>
    <t>Lindsay Kent</t>
  </si>
  <si>
    <t>Renee Kelly</t>
  </si>
  <si>
    <t>Curtis Franklin</t>
  </si>
  <si>
    <t>Kathy Shaw</t>
  </si>
  <si>
    <t>Maria Harris</t>
  </si>
  <si>
    <t>Zachary Moore</t>
  </si>
  <si>
    <t>Jessica Stewart</t>
  </si>
  <si>
    <t>Maria Pratt</t>
  </si>
  <si>
    <t>Valerie Brown</t>
  </si>
  <si>
    <t>Mary Powell</t>
  </si>
  <si>
    <t>Andrew Curry</t>
  </si>
  <si>
    <t>Thomas Rodriguez</t>
  </si>
  <si>
    <t>Lisa Perkins</t>
  </si>
  <si>
    <t>Wendy Nelson</t>
  </si>
  <si>
    <t>Jerome Ramirez</t>
  </si>
  <si>
    <t>Barbara Mcintosh</t>
  </si>
  <si>
    <t>Robert Wright</t>
  </si>
  <si>
    <t>Brian Bell</t>
  </si>
  <si>
    <t>Michael Reynolds</t>
  </si>
  <si>
    <t>Kendra White</t>
  </si>
  <si>
    <t>Tammy Reilly</t>
  </si>
  <si>
    <t>Melinda Reid</t>
  </si>
  <si>
    <t>Donna Mason</t>
  </si>
  <si>
    <t>Christine Allen</t>
  </si>
  <si>
    <t>Jeremy Carroll</t>
  </si>
  <si>
    <t>Lori Atkinson</t>
  </si>
  <si>
    <t>Patricia Graham</t>
  </si>
  <si>
    <t>Stacey Santana</t>
  </si>
  <si>
    <t>Julie Gomez</t>
  </si>
  <si>
    <t>Kathleen Brooks</t>
  </si>
  <si>
    <t>Mark Sanders</t>
  </si>
  <si>
    <t>Debbie Meyer</t>
  </si>
  <si>
    <t>Leslie Lambert</t>
  </si>
  <si>
    <t>Danielle Howard</t>
  </si>
  <si>
    <t>Lori Gomez</t>
  </si>
  <si>
    <t>Scott Jimenez</t>
  </si>
  <si>
    <t>Ryan Huffman</t>
  </si>
  <si>
    <t>Amy Young</t>
  </si>
  <si>
    <t>Anthony Williams</t>
  </si>
  <si>
    <t>Paul Newton</t>
  </si>
  <si>
    <t>Mary Adams</t>
  </si>
  <si>
    <t>Jack Pope</t>
  </si>
  <si>
    <t>Bethany Zamora</t>
  </si>
  <si>
    <t>Brian Wright</t>
  </si>
  <si>
    <t>Nicholas Foster</t>
  </si>
  <si>
    <t>William Arroyo</t>
  </si>
  <si>
    <t>Kathleen Ross</t>
  </si>
  <si>
    <t>Melissa Thomas</t>
  </si>
  <si>
    <t>Zachary Mason</t>
  </si>
  <si>
    <t>George Larsen</t>
  </si>
  <si>
    <t>Kyle Jackson</t>
  </si>
  <si>
    <t>Chris Potter</t>
  </si>
  <si>
    <t>Kevin Anderson</t>
  </si>
  <si>
    <t>Miranda Wood</t>
  </si>
  <si>
    <t>Taylor Mcfarland</t>
  </si>
  <si>
    <t>Michael Dudley</t>
  </si>
  <si>
    <t>Glenn Torres</t>
  </si>
  <si>
    <t>Heather Stafford</t>
  </si>
  <si>
    <t>Jeffrey Hurley</t>
  </si>
  <si>
    <t>Thomas Taylor</t>
  </si>
  <si>
    <t>Michael Carter</t>
  </si>
  <si>
    <t>Nicole Morgan</t>
  </si>
  <si>
    <t>Nicholas Ballard</t>
  </si>
  <si>
    <t>Andrea Lee</t>
  </si>
  <si>
    <t>Jacob Frederick</t>
  </si>
  <si>
    <t>Danielle Nguyen</t>
  </si>
  <si>
    <t>Paul Martinez</t>
  </si>
  <si>
    <t>Michelle Diaz</t>
  </si>
  <si>
    <t>Ashley Gonzalez</t>
  </si>
  <si>
    <t>Jenna Jones</t>
  </si>
  <si>
    <t>Dustin Powers</t>
  </si>
  <si>
    <t>Regina Davis</t>
  </si>
  <si>
    <t>Catherine Welch</t>
  </si>
  <si>
    <t>Jesse Gonzalez</t>
  </si>
  <si>
    <t>Christine Nelson</t>
  </si>
  <si>
    <t>Christopher Mendez</t>
  </si>
  <si>
    <t>Jennifer Reyes</t>
  </si>
  <si>
    <t>Timothy Benitez</t>
  </si>
  <si>
    <t>Steven Malone</t>
  </si>
  <si>
    <t>Joshua Munoz</t>
  </si>
  <si>
    <t>Rebecca Sanders</t>
  </si>
  <si>
    <t>Barbara Morrison</t>
  </si>
  <si>
    <t>Barbara Turner</t>
  </si>
  <si>
    <t>Alexandria Smith</t>
  </si>
  <si>
    <t>Anthony Leon</t>
  </si>
  <si>
    <t>Melissa Phillips</t>
  </si>
  <si>
    <t>Barbara Meadows</t>
  </si>
  <si>
    <t>Belinda Owens</t>
  </si>
  <si>
    <t>Julie Brooks</t>
  </si>
  <si>
    <t>Janice Clark</t>
  </si>
  <si>
    <t>Tonya Villarreal</t>
  </si>
  <si>
    <t>Charles Mccall</t>
  </si>
  <si>
    <t>Brenda Flores</t>
  </si>
  <si>
    <t>James Roman</t>
  </si>
  <si>
    <t>Gregory Todd</t>
  </si>
  <si>
    <t>Denise Morris</t>
  </si>
  <si>
    <t>Tammy Weaver</t>
  </si>
  <si>
    <t>Lauren Gillespie</t>
  </si>
  <si>
    <t>Kenneth Alvarez</t>
  </si>
  <si>
    <t>Samantha Baker</t>
  </si>
  <si>
    <t>Maria Taylor</t>
  </si>
  <si>
    <t>Kimberly Schaefer</t>
  </si>
  <si>
    <t>Aaron Lopez</t>
  </si>
  <si>
    <t>Shane Garza</t>
  </si>
  <si>
    <t>Rachel Russell</t>
  </si>
  <si>
    <t>Jonathan Wright</t>
  </si>
  <si>
    <t>Todd Pugh</t>
  </si>
  <si>
    <t>Annette Walker</t>
  </si>
  <si>
    <t>Stacey Sanchez</t>
  </si>
  <si>
    <t>Logan White</t>
  </si>
  <si>
    <t>Gregory Lyons</t>
  </si>
  <si>
    <t>Kelly Garcia</t>
  </si>
  <si>
    <t>Margaret Jacobson</t>
  </si>
  <si>
    <t>Mary Rice</t>
  </si>
  <si>
    <t>Natasha Kelly</t>
  </si>
  <si>
    <t>Briana Thomas</t>
  </si>
  <si>
    <t>Nicole Chaney</t>
  </si>
  <si>
    <t>Brian Bruce</t>
  </si>
  <si>
    <t>Heidi Pollard</t>
  </si>
  <si>
    <t>Patricia Mitchell</t>
  </si>
  <si>
    <t>Shane Turner</t>
  </si>
  <si>
    <t>Victoria Cole</t>
  </si>
  <si>
    <t>Luke Evans</t>
  </si>
  <si>
    <t>Carrie Simon</t>
  </si>
  <si>
    <t>Brooke Blackwell</t>
  </si>
  <si>
    <t>Jon Mahoney</t>
  </si>
  <si>
    <t>Lawrence Williams</t>
  </si>
  <si>
    <t>Diane Murphy</t>
  </si>
  <si>
    <t>Jeffery Kline</t>
  </si>
  <si>
    <t>Gary Stanley</t>
  </si>
  <si>
    <t>Nicholas Ruiz</t>
  </si>
  <si>
    <t>Russell Jackson</t>
  </si>
  <si>
    <t>Amy Wilson</t>
  </si>
  <si>
    <t>Rebecca Armstrong</t>
  </si>
  <si>
    <t>Sara Tran</t>
  </si>
  <si>
    <t>Dennis Rivera</t>
  </si>
  <si>
    <t>Lisa Turner</t>
  </si>
  <si>
    <t>Walter Mitchell</t>
  </si>
  <si>
    <t>Carl Cunningham</t>
  </si>
  <si>
    <t>Theodore Martin</t>
  </si>
  <si>
    <t>Paul Reed</t>
  </si>
  <si>
    <t>Christopher Navarro</t>
  </si>
  <si>
    <t>Donald Griffith</t>
  </si>
  <si>
    <t>Kelli Stewart</t>
  </si>
  <si>
    <t>Bruce Atkins</t>
  </si>
  <si>
    <t>Ryan Jenkins</t>
  </si>
  <si>
    <t>Theresa Fuller</t>
  </si>
  <si>
    <t>Courtney Kennedy</t>
  </si>
  <si>
    <t>Katelyn Francis</t>
  </si>
  <si>
    <t>Matthew Gonzalez</t>
  </si>
  <si>
    <t>Stephanie Morales</t>
  </si>
  <si>
    <t>James Wallace</t>
  </si>
  <si>
    <t>Thomas Miller</t>
  </si>
  <si>
    <t>Sean Morton</t>
  </si>
  <si>
    <t>Rhonda Walker</t>
  </si>
  <si>
    <t>Heather Burns</t>
  </si>
  <si>
    <t>Desiree Daugherty</t>
  </si>
  <si>
    <t>Kyle Wood</t>
  </si>
  <si>
    <t>Casey Delacruz</t>
  </si>
  <si>
    <t>Jessica Bradshaw</t>
  </si>
  <si>
    <t>Sandra Miller</t>
  </si>
  <si>
    <t>Hunter Ramirez</t>
  </si>
  <si>
    <t>Corey Cooper</t>
  </si>
  <si>
    <t>Ashley Webster</t>
  </si>
  <si>
    <t>Peter Morris</t>
  </si>
  <si>
    <t>Alexandra Robinson</t>
  </si>
  <si>
    <t>Cynthia Gonzales</t>
  </si>
  <si>
    <t>Marcus Boyd</t>
  </si>
  <si>
    <t>Mark Cameron</t>
  </si>
  <si>
    <t>Taylor Mclean</t>
  </si>
  <si>
    <t>Shane Powers</t>
  </si>
  <si>
    <t>Stephen Green</t>
  </si>
  <si>
    <t>Joseph Hernandez</t>
  </si>
  <si>
    <t>Mary Stevens</t>
  </si>
  <si>
    <t>Frank Mendez</t>
  </si>
  <si>
    <t>Emily Martinez</t>
  </si>
  <si>
    <t>Tara Parker</t>
  </si>
  <si>
    <t>Trevor Duncan</t>
  </si>
  <si>
    <t>Robert Harris</t>
  </si>
  <si>
    <t>Dana Brown</t>
  </si>
  <si>
    <t>Theresa Bowman</t>
  </si>
  <si>
    <t>Kelsey Lutz</t>
  </si>
  <si>
    <t>Susan Wright</t>
  </si>
  <si>
    <t>Laura Chang</t>
  </si>
  <si>
    <t>Nicole Arnold</t>
  </si>
  <si>
    <t>Cassandra Rivera</t>
  </si>
  <si>
    <t>Jonathan Chan</t>
  </si>
  <si>
    <t>Caitlin Hill</t>
  </si>
  <si>
    <t>Savannah Floyd</t>
  </si>
  <si>
    <t>Tammy Shaw</t>
  </si>
  <si>
    <t>Emily King</t>
  </si>
  <si>
    <t>Amber Kim</t>
  </si>
  <si>
    <t>Andrew Proctor</t>
  </si>
  <si>
    <t>Hunter Lucas</t>
  </si>
  <si>
    <t>Laurie Reed</t>
  </si>
  <si>
    <t>Christina Jordan</t>
  </si>
  <si>
    <t>Michael Parsons</t>
  </si>
  <si>
    <t>Christopher Owens</t>
  </si>
  <si>
    <t>Audrey Ruiz</t>
  </si>
  <si>
    <t>Linda Frost</t>
  </si>
  <si>
    <t>Michelle Leonard</t>
  </si>
  <si>
    <t>Debra Ruiz</t>
  </si>
  <si>
    <t>Connie Davies</t>
  </si>
  <si>
    <t>Jennifer Weeks</t>
  </si>
  <si>
    <t>Joyce Ortiz</t>
  </si>
  <si>
    <t>Nicholas Miranda</t>
  </si>
  <si>
    <t>Kelsey Castro</t>
  </si>
  <si>
    <t>Thomas David</t>
  </si>
  <si>
    <t>Christina Andrews</t>
  </si>
  <si>
    <t>Michael Howard</t>
  </si>
  <si>
    <t>Adam Lucero</t>
  </si>
  <si>
    <t>Justin Miller</t>
  </si>
  <si>
    <t>Sarah Williamson</t>
  </si>
  <si>
    <t>Wendy Bennett</t>
  </si>
  <si>
    <t>Jasmine Faulkner</t>
  </si>
  <si>
    <t>Janice Thomas</t>
  </si>
  <si>
    <t>Ashlee Hughes</t>
  </si>
  <si>
    <t>Emily Boyd</t>
  </si>
  <si>
    <t>Jennifer Collins</t>
  </si>
  <si>
    <t>Kimberly Archer</t>
  </si>
  <si>
    <t>Robert French</t>
  </si>
  <si>
    <t>Shelby Freeman</t>
  </si>
  <si>
    <t>Nathan Thompson</t>
  </si>
  <si>
    <t>Scott Matthews</t>
  </si>
  <si>
    <t>Edward Erickson</t>
  </si>
  <si>
    <t>Christopher Khan</t>
  </si>
  <si>
    <t>Krystal Abbott</t>
  </si>
  <si>
    <t>Tiffany Montgomery</t>
  </si>
  <si>
    <t>Jackie Richardson</t>
  </si>
  <si>
    <t>Thomas Garcia</t>
  </si>
  <si>
    <t>Amy Martin</t>
  </si>
  <si>
    <t>Amber Sosa</t>
  </si>
  <si>
    <t>Andrew Snyder</t>
  </si>
  <si>
    <t>Amy Cunningham</t>
  </si>
  <si>
    <t>Amanda Cain</t>
  </si>
  <si>
    <t>Brittany Lewis</t>
  </si>
  <si>
    <t>Shannon Martinez</t>
  </si>
  <si>
    <t>Elizabeth Oliver</t>
  </si>
  <si>
    <t>Bryan Wilcox</t>
  </si>
  <si>
    <t>Keith Schwartz</t>
  </si>
  <si>
    <t>Derek Taylor</t>
  </si>
  <si>
    <t>Danielle Gates</t>
  </si>
  <si>
    <t>Nicholas Woodard</t>
  </si>
  <si>
    <t>Jamie Adams</t>
  </si>
  <si>
    <t>Corey Wells</t>
  </si>
  <si>
    <t>Frederick Perez</t>
  </si>
  <si>
    <t>Kimberly Lamb</t>
  </si>
  <si>
    <t>Denise Fields</t>
  </si>
  <si>
    <t>Vanessa Lewis</t>
  </si>
  <si>
    <t>Wanda French</t>
  </si>
  <si>
    <t>Kevin Hill</t>
  </si>
  <si>
    <t>Rebekah Wilson</t>
  </si>
  <si>
    <t>Scott Hancock</t>
  </si>
  <si>
    <t>Sharon Lopez</t>
  </si>
  <si>
    <t>Aaron Martin</t>
  </si>
  <si>
    <t>Michael Barnes</t>
  </si>
  <si>
    <t>James King</t>
  </si>
  <si>
    <t>Sabrina Gonzales</t>
  </si>
  <si>
    <t>Frances Mcdonald</t>
  </si>
  <si>
    <t>Michael Burns</t>
  </si>
  <si>
    <t>Jerry Gates</t>
  </si>
  <si>
    <t>Mark Walton</t>
  </si>
  <si>
    <t>Brittany Watts</t>
  </si>
  <si>
    <t>Ashley Pierce</t>
  </si>
  <si>
    <t>Nicholas Pratt</t>
  </si>
  <si>
    <t>Amanda Delgado</t>
  </si>
  <si>
    <t>Jay Davis</t>
  </si>
  <si>
    <t>Suzanne Macias</t>
  </si>
  <si>
    <t>Mary Torres</t>
  </si>
  <si>
    <t>Alexandra Klein</t>
  </si>
  <si>
    <t>Lawrence Jordan</t>
  </si>
  <si>
    <t>Matthew Greer</t>
  </si>
  <si>
    <t>James Cochran</t>
  </si>
  <si>
    <t>Stephen Gibson</t>
  </si>
  <si>
    <t>Tina Johnson</t>
  </si>
  <si>
    <t>Lisa Wilson</t>
  </si>
  <si>
    <t>Eric Ruiz</t>
  </si>
  <si>
    <t>Melanie Molina</t>
  </si>
  <si>
    <t>Cathy Garcia</t>
  </si>
  <si>
    <t>Julia Davis</t>
  </si>
  <si>
    <t>Kenneth Nunez</t>
  </si>
  <si>
    <t>Marcus Obrien</t>
  </si>
  <si>
    <t>Laura Love</t>
  </si>
  <si>
    <t>Amy Lee</t>
  </si>
  <si>
    <t>Donald Austin</t>
  </si>
  <si>
    <t>Sara Smith</t>
  </si>
  <si>
    <t>Paul Schultz</t>
  </si>
  <si>
    <t>Amber Mcbride</t>
  </si>
  <si>
    <t>Corey Morales</t>
  </si>
  <si>
    <t>Lauren Hickman</t>
  </si>
  <si>
    <t>Christopher Dudley</t>
  </si>
  <si>
    <t>Dale Dominguez</t>
  </si>
  <si>
    <t>David Preston</t>
  </si>
  <si>
    <t>Julia Torres</t>
  </si>
  <si>
    <t>Scott Gordon</t>
  </si>
  <si>
    <t>Cody Wilson</t>
  </si>
  <si>
    <t>Carol Mack</t>
  </si>
  <si>
    <t>Lorraine Ball</t>
  </si>
  <si>
    <t>Wesley Mendoza</t>
  </si>
  <si>
    <t>Justin Bishop</t>
  </si>
  <si>
    <t>Brian Kidd</t>
  </si>
  <si>
    <t>Blake Burns</t>
  </si>
  <si>
    <t>Austin Khan</t>
  </si>
  <si>
    <t>Nathan Rasmussen</t>
  </si>
  <si>
    <t>Kelsey White</t>
  </si>
  <si>
    <t>Melissa Ryan</t>
  </si>
  <si>
    <t>Sean Rogers</t>
  </si>
  <si>
    <t>Robert Klein</t>
  </si>
  <si>
    <t>Paula Pope</t>
  </si>
  <si>
    <t>Terry Jones</t>
  </si>
  <si>
    <t>Emily Lynch</t>
  </si>
  <si>
    <t>Kristina Fowler</t>
  </si>
  <si>
    <t>Abigail Robinson</t>
  </si>
  <si>
    <t>Jesse Harris</t>
  </si>
  <si>
    <t>Kimberly Cox</t>
  </si>
  <si>
    <t>Brian Lewis</t>
  </si>
  <si>
    <t>Carrie Castro</t>
  </si>
  <si>
    <t>Selena Dunn</t>
  </si>
  <si>
    <t>Rebecca Lawson</t>
  </si>
  <si>
    <t>Paul Mendez</t>
  </si>
  <si>
    <t>Gabrielle Marshall</t>
  </si>
  <si>
    <t>Jessica Moss</t>
  </si>
  <si>
    <t>Darren Shields</t>
  </si>
  <si>
    <t>Gabrielle Frederick</t>
  </si>
  <si>
    <t>Rebecca Suarez</t>
  </si>
  <si>
    <t>Thomas Vaughn</t>
  </si>
  <si>
    <t>Samantha Lee</t>
  </si>
  <si>
    <t>Amber Ortiz</t>
  </si>
  <si>
    <t>Heather Mercado</t>
  </si>
  <si>
    <t>Abigail Smith</t>
  </si>
  <si>
    <t>Heather Schneider</t>
  </si>
  <si>
    <t>Tonya Mullen</t>
  </si>
  <si>
    <t>Jasmine Reyes</t>
  </si>
  <si>
    <t>Eric Silva</t>
  </si>
  <si>
    <t>Rachel Gibson</t>
  </si>
  <si>
    <t>Jennifer Gray</t>
  </si>
  <si>
    <t>Keith Jones</t>
  </si>
  <si>
    <t>Steven Mcdowell</t>
  </si>
  <si>
    <t>Amanda Martinez</t>
  </si>
  <si>
    <t>Erin Estrada</t>
  </si>
  <si>
    <t>Amanda Young</t>
  </si>
  <si>
    <t>Christopher Carroll</t>
  </si>
  <si>
    <t>Elizabeth Merritt</t>
  </si>
  <si>
    <t>Donna Byrd</t>
  </si>
  <si>
    <t>Nathaniel Hamilton</t>
  </si>
  <si>
    <t>Dominic Moss</t>
  </si>
  <si>
    <t>Andrew Rice</t>
  </si>
  <si>
    <t>Shelly Martin</t>
  </si>
  <si>
    <t>Stephanie Hanson</t>
  </si>
  <si>
    <t>Abigail Rios</t>
  </si>
  <si>
    <t>Michael Flores</t>
  </si>
  <si>
    <t>Adam Kim</t>
  </si>
  <si>
    <t>Angela Rivera</t>
  </si>
  <si>
    <t>Courtney Cobb</t>
  </si>
  <si>
    <t>Natalie Phillips</t>
  </si>
  <si>
    <t>Kari Bell</t>
  </si>
  <si>
    <t>Patricia Walls</t>
  </si>
  <si>
    <t>Kimberly Howell</t>
  </si>
  <si>
    <t>John Sexton</t>
  </si>
  <si>
    <t>Laura Fields</t>
  </si>
  <si>
    <t>Danny Weaver</t>
  </si>
  <si>
    <t>Kimberly Perez</t>
  </si>
  <si>
    <t>Brian Parker</t>
  </si>
  <si>
    <t>Timothy Leblanc</t>
  </si>
  <si>
    <t>Beth Dennis</t>
  </si>
  <si>
    <t>Jeffrey Allison</t>
  </si>
  <si>
    <t>Rebekah Mills</t>
  </si>
  <si>
    <t>Nathan Reyes</t>
  </si>
  <si>
    <t>Matthew Perez</t>
  </si>
  <si>
    <t>Kevin Whitney</t>
  </si>
  <si>
    <t>Jason Blevins</t>
  </si>
  <si>
    <t>Joseph Wilkinson</t>
  </si>
  <si>
    <t>Brianna Williams</t>
  </si>
  <si>
    <t>Marilyn Williams</t>
  </si>
  <si>
    <t>Brooke Jordan</t>
  </si>
  <si>
    <t>Austin Abbott</t>
  </si>
  <si>
    <t>Gabriella Nielsen</t>
  </si>
  <si>
    <t>Jessica Nunez</t>
  </si>
  <si>
    <t>Derek Craig</t>
  </si>
  <si>
    <t>Raymond Stewart</t>
  </si>
  <si>
    <t>Becky Reed</t>
  </si>
  <si>
    <t>Stephanie Ford</t>
  </si>
  <si>
    <t>Robert Johnson</t>
  </si>
  <si>
    <t>Mary Cain</t>
  </si>
  <si>
    <t>Tiffany Collins</t>
  </si>
  <si>
    <t>Stephanie Alexander</t>
  </si>
  <si>
    <t>Mary Thompson</t>
  </si>
  <si>
    <t>Sandy Allen</t>
  </si>
  <si>
    <t>Julie Garcia</t>
  </si>
  <si>
    <t>Joseph Bishop</t>
  </si>
  <si>
    <t>Patrick Perez</t>
  </si>
  <si>
    <t>Chelsea Sweeney</t>
  </si>
  <si>
    <t>Julian Smith</t>
  </si>
  <si>
    <t>Phillip Boone</t>
  </si>
  <si>
    <t>Anthony Rodriguez</t>
  </si>
  <si>
    <t>Kristen Andersen</t>
  </si>
  <si>
    <t>Joseph Gonzalez</t>
  </si>
  <si>
    <t>Grant Graves</t>
  </si>
  <si>
    <t>Timothy Thornton</t>
  </si>
  <si>
    <t>Vanessa Rios</t>
  </si>
  <si>
    <t>Jacqueline Kim</t>
  </si>
  <si>
    <t>Barry Davila</t>
  </si>
  <si>
    <t>Kenneth Harris</t>
  </si>
  <si>
    <t>David Cochran</t>
  </si>
  <si>
    <t>Clifford Oneill</t>
  </si>
  <si>
    <t>Breanna Davis</t>
  </si>
  <si>
    <t>Kayla Sanchez</t>
  </si>
  <si>
    <t>Peter Massey</t>
  </si>
  <si>
    <t>Mary Rhodes</t>
  </si>
  <si>
    <t>Craig Massey</t>
  </si>
  <si>
    <t>Daniel Brown</t>
  </si>
  <si>
    <t>Mario Martin</t>
  </si>
  <si>
    <t>Robert Tran</t>
  </si>
  <si>
    <t>Jane Padilla</t>
  </si>
  <si>
    <t>Ryan Braun</t>
  </si>
  <si>
    <t>Luis Mcguire</t>
  </si>
  <si>
    <t>Jeffrey Davis</t>
  </si>
  <si>
    <t>Maria Swanson</t>
  </si>
  <si>
    <t>Brian Ramirez</t>
  </si>
  <si>
    <t>Gregory Riley</t>
  </si>
  <si>
    <t>Anthony Fritz</t>
  </si>
  <si>
    <t>Elizabeth Haas</t>
  </si>
  <si>
    <t>Michelle Mason</t>
  </si>
  <si>
    <t>Stacy Rogers</t>
  </si>
  <si>
    <t>Charles Morrison</t>
  </si>
  <si>
    <t>Tiffany Anderson</t>
  </si>
  <si>
    <t>Matthew Manning</t>
  </si>
  <si>
    <t>Connie Smith</t>
  </si>
  <si>
    <t>Kevin Wang</t>
  </si>
  <si>
    <t>Yolanda Riley</t>
  </si>
  <si>
    <t>Mary Dennis</t>
  </si>
  <si>
    <t>Richard Petty</t>
  </si>
  <si>
    <t>Kelli Graham</t>
  </si>
  <si>
    <t>Jeremy Clark</t>
  </si>
  <si>
    <t>Sally Collins</t>
  </si>
  <si>
    <t>Jamie Williams</t>
  </si>
  <si>
    <t>Michael Kirk</t>
  </si>
  <si>
    <t>Kelly Barrera</t>
  </si>
  <si>
    <t>Nicole Rodriguez</t>
  </si>
  <si>
    <t>Allison Nelson</t>
  </si>
  <si>
    <t>Kristin Browning</t>
  </si>
  <si>
    <t>Abigail Dean</t>
  </si>
  <si>
    <t>Pamela King</t>
  </si>
  <si>
    <t>Rose Valenzuela</t>
  </si>
  <si>
    <t>Francisco Shah</t>
  </si>
  <si>
    <t>Mercedes Bennett</t>
  </si>
  <si>
    <t>Stephanie Holland</t>
  </si>
  <si>
    <t>Emily Lee</t>
  </si>
  <si>
    <t>Robin Duke</t>
  </si>
  <si>
    <t>Miguel Barrett</t>
  </si>
  <si>
    <t>Stephanie Ellison</t>
  </si>
  <si>
    <t>Justin Mills</t>
  </si>
  <si>
    <t>Matthew Terrell</t>
  </si>
  <si>
    <t>Madison Hawkins</t>
  </si>
  <si>
    <t>Christian Willis</t>
  </si>
  <si>
    <t>David Gibbs</t>
  </si>
  <si>
    <t>Cathy Golden</t>
  </si>
  <si>
    <t>Andrew Cox</t>
  </si>
  <si>
    <t>Katie Brown</t>
  </si>
  <si>
    <t>Joseph Terry</t>
  </si>
  <si>
    <t>Nicole Martinez</t>
  </si>
  <si>
    <t>Amy Ford</t>
  </si>
  <si>
    <t>Martha Davis</t>
  </si>
  <si>
    <t>Lauren Wells</t>
  </si>
  <si>
    <t>Lisa Nunez</t>
  </si>
  <si>
    <t>Jeremy Jacobson</t>
  </si>
  <si>
    <t>Nathan Esparza</t>
  </si>
  <si>
    <t>Michael Lin</t>
  </si>
  <si>
    <t>Nancy Saunders</t>
  </si>
  <si>
    <t>Timothy Deleon</t>
  </si>
  <si>
    <t>Sonya Klein</t>
  </si>
  <si>
    <t>Courtney Schmidt</t>
  </si>
  <si>
    <t>Steven Montgomery</t>
  </si>
  <si>
    <t>Andrew Howard</t>
  </si>
  <si>
    <t>Howard David</t>
  </si>
  <si>
    <t>Tiffany Levine</t>
  </si>
  <si>
    <t>Teresa Morse</t>
  </si>
  <si>
    <t>Anthony Miller</t>
  </si>
  <si>
    <t>Caleb Moss</t>
  </si>
  <si>
    <t>Nathan Harris</t>
  </si>
  <si>
    <t>Paula King</t>
  </si>
  <si>
    <t>Gabriel Carr</t>
  </si>
  <si>
    <t>Daniel Roach</t>
  </si>
  <si>
    <t>Elijah Carter</t>
  </si>
  <si>
    <t>Brandon Arnold</t>
  </si>
  <si>
    <t>Kevin Frank</t>
  </si>
  <si>
    <t>Veronica Krause</t>
  </si>
  <si>
    <t>Ivan Smith</t>
  </si>
  <si>
    <t>Carla Peters</t>
  </si>
  <si>
    <t>Kevin Drake</t>
  </si>
  <si>
    <t>Tyler Thomas</t>
  </si>
  <si>
    <t>Bradley Williams</t>
  </si>
  <si>
    <t>Leah Jones</t>
  </si>
  <si>
    <t>Tammy Payne</t>
  </si>
  <si>
    <t>Steven White</t>
  </si>
  <si>
    <t>Tammy Lucas</t>
  </si>
  <si>
    <t>Linda Robinson</t>
  </si>
  <si>
    <t>Nicholas Mason</t>
  </si>
  <si>
    <t>Carla Sloan</t>
  </si>
  <si>
    <t>Julie Juarez</t>
  </si>
  <si>
    <t>Heather Jimenez</t>
  </si>
  <si>
    <t>Larry Lindsey</t>
  </si>
  <si>
    <t>Jordan Williams</t>
  </si>
  <si>
    <t>Elizabeth Buck</t>
  </si>
  <si>
    <t>Todd Williams</t>
  </si>
  <si>
    <t>Megan Johnson</t>
  </si>
  <si>
    <t>Timothy Harris</t>
  </si>
  <si>
    <t>Karen Pierce</t>
  </si>
  <si>
    <t>Roy Fleming</t>
  </si>
  <si>
    <t>Antonio Brown</t>
  </si>
  <si>
    <t>John Thornton</t>
  </si>
  <si>
    <t>Kimberly Reyes</t>
  </si>
  <si>
    <t>Henry Price</t>
  </si>
  <si>
    <t>Robert Taylor</t>
  </si>
  <si>
    <t>Mark Mendoza</t>
  </si>
  <si>
    <t>Amber Larsen</t>
  </si>
  <si>
    <t>Anthony Anderson</t>
  </si>
  <si>
    <t>Sean Phillips</t>
  </si>
  <si>
    <t>Philip Cruz</t>
  </si>
  <si>
    <t>Dawn Freeman</t>
  </si>
  <si>
    <t>Kevin Weeks</t>
  </si>
  <si>
    <t>Kristen Robinson</t>
  </si>
  <si>
    <t>Mary Silva</t>
  </si>
  <si>
    <t>Anna Terrell</t>
  </si>
  <si>
    <t>Steven Bolton</t>
  </si>
  <si>
    <t>Eric Rice</t>
  </si>
  <si>
    <t>Thomas Brandt</t>
  </si>
  <si>
    <t>Melinda Wilson</t>
  </si>
  <si>
    <t>Benjamin Whitney</t>
  </si>
  <si>
    <t>Julia Williams</t>
  </si>
  <si>
    <t>Todd Martin</t>
  </si>
  <si>
    <t>Matthew Woods</t>
  </si>
  <si>
    <t>Veronica Gibson</t>
  </si>
  <si>
    <t>Lauren Barker</t>
  </si>
  <si>
    <t>Craig Walsh</t>
  </si>
  <si>
    <t>Mary Mitchell</t>
  </si>
  <si>
    <t>Cynthia Chen</t>
  </si>
  <si>
    <t>Nancy Graves</t>
  </si>
  <si>
    <t>Duane Garcia</t>
  </si>
  <si>
    <t>Brian Oconnor</t>
  </si>
  <si>
    <t>Emily Phillips</t>
  </si>
  <si>
    <t>Sandra Green</t>
  </si>
  <si>
    <t>Johnathan Fisher</t>
  </si>
  <si>
    <t>Charles Larson</t>
  </si>
  <si>
    <t>Amanda Bowman</t>
  </si>
  <si>
    <t>Patricia Walker</t>
  </si>
  <si>
    <t>Scott Johnson</t>
  </si>
  <si>
    <t>Keith Hicks</t>
  </si>
  <si>
    <t>Pamela Baldwin</t>
  </si>
  <si>
    <t>Christian Fletcher</t>
  </si>
  <si>
    <t>Kathleen Myers</t>
  </si>
  <si>
    <t>Megan Nelson</t>
  </si>
  <si>
    <t>Ashley Curtis</t>
  </si>
  <si>
    <t>Becky Davidson</t>
  </si>
  <si>
    <t>Donald Alexander</t>
  </si>
  <si>
    <t>Tracy Aguilar</t>
  </si>
  <si>
    <t>Anthony Flynn</t>
  </si>
  <si>
    <t>Cassandra Yates</t>
  </si>
  <si>
    <t>Timothy Peck</t>
  </si>
  <si>
    <t>Jerry Johnson</t>
  </si>
  <si>
    <t>William Morse</t>
  </si>
  <si>
    <t>Darrell Mckay</t>
  </si>
  <si>
    <t>Vincent Page</t>
  </si>
  <si>
    <t>Paula Caldwell</t>
  </si>
  <si>
    <t>Ashley Phillips</t>
  </si>
  <si>
    <t>Elizabeth Wright</t>
  </si>
  <si>
    <t>Amber Butler</t>
  </si>
  <si>
    <t>Francisco Scott</t>
  </si>
  <si>
    <t>Gregory Schmidt</t>
  </si>
  <si>
    <t>Shane Eaton</t>
  </si>
  <si>
    <t>Natasha Horn</t>
  </si>
  <si>
    <t>Jimmy Collins</t>
  </si>
  <si>
    <t>Roy Hill</t>
  </si>
  <si>
    <t>Patricia Anderson</t>
  </si>
  <si>
    <t>Robin Jones</t>
  </si>
  <si>
    <t>Mark Farmer</t>
  </si>
  <si>
    <t>William Taylor</t>
  </si>
  <si>
    <t>Anne Gonzalez</t>
  </si>
  <si>
    <t>Cynthia Bennett</t>
  </si>
  <si>
    <t>Emily Higgins</t>
  </si>
  <si>
    <t>Matthew Miller</t>
  </si>
  <si>
    <t>Valerie Hayes</t>
  </si>
  <si>
    <t>David Wilson</t>
  </si>
  <si>
    <t>Amanda Jackson</t>
  </si>
  <si>
    <t>Stephanie Ewing</t>
  </si>
  <si>
    <t>Alicia Gross</t>
  </si>
  <si>
    <t>Christina Barrett</t>
  </si>
  <si>
    <t>Jill Gonzalez</t>
  </si>
  <si>
    <t>Justin Nelson</t>
  </si>
  <si>
    <t>Trevor Garcia</t>
  </si>
  <si>
    <t>Dylan Lang</t>
  </si>
  <si>
    <t>Sandra Turner</t>
  </si>
  <si>
    <t>Brittany Hubbard</t>
  </si>
  <si>
    <t>Richard Gonzalez</t>
  </si>
  <si>
    <t>Ann Stewart</t>
  </si>
  <si>
    <t>Kayla Miller</t>
  </si>
  <si>
    <t>Timothy Fernandez</t>
  </si>
  <si>
    <t>Patricia Bonilla</t>
  </si>
  <si>
    <t>Michael Hull</t>
  </si>
  <si>
    <t>Angela Logan</t>
  </si>
  <si>
    <t>Paige Adams</t>
  </si>
  <si>
    <t>Michael Butler</t>
  </si>
  <si>
    <t>Joshua Oliver</t>
  </si>
  <si>
    <t>Scott White</t>
  </si>
  <si>
    <t>Leah King</t>
  </si>
  <si>
    <t>Susan Johnson</t>
  </si>
  <si>
    <t>Charlene Smith</t>
  </si>
  <si>
    <t>Katherine Johnson</t>
  </si>
  <si>
    <t>Billy Brennan</t>
  </si>
  <si>
    <t>Raymond Carroll</t>
  </si>
  <si>
    <t>Brandy Rocha</t>
  </si>
  <si>
    <t>Mary Burke</t>
  </si>
  <si>
    <t>Robert Donovan</t>
  </si>
  <si>
    <t>James Schneider</t>
  </si>
  <si>
    <t>Laura Rivas</t>
  </si>
  <si>
    <t>Jennifer Schneider</t>
  </si>
  <si>
    <t>Alicia Vega</t>
  </si>
  <si>
    <t>Carmen Ruiz</t>
  </si>
  <si>
    <t>Anna Thomas</t>
  </si>
  <si>
    <t>Jacqueline Owen</t>
  </si>
  <si>
    <t>Bianca Cole</t>
  </si>
  <si>
    <t>Ann Harris</t>
  </si>
  <si>
    <t>Kimberly Ali</t>
  </si>
  <si>
    <t>Guy Vazquez</t>
  </si>
  <si>
    <t>Valerie Clark</t>
  </si>
  <si>
    <t>Jeremy Baker</t>
  </si>
  <si>
    <t>Aaron Hendricks</t>
  </si>
  <si>
    <t>Cameron Thornton</t>
  </si>
  <si>
    <t>Desiree Allen</t>
  </si>
  <si>
    <t>Chelsea Hernandez</t>
  </si>
  <si>
    <t>Jeffery Rollins</t>
  </si>
  <si>
    <t>Stephanie Evans</t>
  </si>
  <si>
    <t>Brianna Roach</t>
  </si>
  <si>
    <t>Ian Young</t>
  </si>
  <si>
    <t>Beth Marshall</t>
  </si>
  <si>
    <t>Julie Smith</t>
  </si>
  <si>
    <t>Brian Garcia</t>
  </si>
  <si>
    <t>Robert Sellers</t>
  </si>
  <si>
    <t>Lisa Young</t>
  </si>
  <si>
    <t>Brittney Jones</t>
  </si>
  <si>
    <t>Diane Gonzales</t>
  </si>
  <si>
    <t>Jeffrey Pope</t>
  </si>
  <si>
    <t>Victoria Crawford</t>
  </si>
  <si>
    <t>Marvin Rogers</t>
  </si>
  <si>
    <t>Diana Smith</t>
  </si>
  <si>
    <t>Andrew Cooper</t>
  </si>
  <si>
    <t>Frank Smith</t>
  </si>
  <si>
    <t>Mariah Perez</t>
  </si>
  <si>
    <t>Amanda Ayala</t>
  </si>
  <si>
    <t>Ronald Gonzalez</t>
  </si>
  <si>
    <t>Edward Mueller</t>
  </si>
  <si>
    <t>Keith Lowe</t>
  </si>
  <si>
    <t>Bradley Compton</t>
  </si>
  <si>
    <t>John King</t>
  </si>
  <si>
    <t>Amber Preston</t>
  </si>
  <si>
    <t>Peter Luna</t>
  </si>
  <si>
    <t>Francisco Hudson</t>
  </si>
  <si>
    <t>Julia Jimenez</t>
  </si>
  <si>
    <t>Jacqueline Mcguire</t>
  </si>
  <si>
    <t>Timothy Poole</t>
  </si>
  <si>
    <t>Linda Myers</t>
  </si>
  <si>
    <t>Emily Jones</t>
  </si>
  <si>
    <t>Kristen Romero</t>
  </si>
  <si>
    <t>Joanne Williams</t>
  </si>
  <si>
    <t>Jeffrey Barnes</t>
  </si>
  <si>
    <t>Natalie Riley</t>
  </si>
  <si>
    <t>Christina Meza</t>
  </si>
  <si>
    <t>Bobby Parker</t>
  </si>
  <si>
    <t>Justin Gomez</t>
  </si>
  <si>
    <t>Leslie Sosa</t>
  </si>
  <si>
    <t>Taylor Campos</t>
  </si>
  <si>
    <t>Michelle Newton</t>
  </si>
  <si>
    <t>Allison Miller</t>
  </si>
  <si>
    <t>Samantha Kim</t>
  </si>
  <si>
    <t>Timothy Wright</t>
  </si>
  <si>
    <t>Isabella Ramos</t>
  </si>
  <si>
    <t>Julie Peterson</t>
  </si>
  <si>
    <t>Sandra Bush</t>
  </si>
  <si>
    <t>Diana Taylor</t>
  </si>
  <si>
    <t>Tyler Brown</t>
  </si>
  <si>
    <t>Richard Levine</t>
  </si>
  <si>
    <t>Tyler Green</t>
  </si>
  <si>
    <t>Amanda Moon</t>
  </si>
  <si>
    <t>Madeline Berg</t>
  </si>
  <si>
    <t>Ashley Woods</t>
  </si>
  <si>
    <t>Jack Price</t>
  </si>
  <si>
    <t>Angela Phillips</t>
  </si>
  <si>
    <t>Christopher Welch</t>
  </si>
  <si>
    <t>Craig Allen</t>
  </si>
  <si>
    <t>Leslie Bartlett</t>
  </si>
  <si>
    <t>Debra Richard</t>
  </si>
  <si>
    <t>Steven Hampton</t>
  </si>
  <si>
    <t>Jeremy Sawyer</t>
  </si>
  <si>
    <t>Amy Dixon</t>
  </si>
  <si>
    <t>James Robbins</t>
  </si>
  <si>
    <t>Amanda Wallace</t>
  </si>
  <si>
    <t>Guy Burns</t>
  </si>
  <si>
    <t>Carol Phillips</t>
  </si>
  <si>
    <t>Morgan Ryan</t>
  </si>
  <si>
    <t>Shelia Bird</t>
  </si>
  <si>
    <t>Tiffany Robles</t>
  </si>
  <si>
    <t>Ronald Lawrence</t>
  </si>
  <si>
    <t>Rita Powers</t>
  </si>
  <si>
    <t>Ronald Cook</t>
  </si>
  <si>
    <t>Christopher Richards</t>
  </si>
  <si>
    <t>Sarah Rosales</t>
  </si>
  <si>
    <t>Alexandria White</t>
  </si>
  <si>
    <t>Justin Jimenez</t>
  </si>
  <si>
    <t>Anthony White</t>
  </si>
  <si>
    <t>Theresa Roberts</t>
  </si>
  <si>
    <t>Annette Maynard</t>
  </si>
  <si>
    <t>Jeffrey Henry</t>
  </si>
  <si>
    <t>Christina Alvarez</t>
  </si>
  <si>
    <t>Samantha Turner</t>
  </si>
  <si>
    <t>Rachel Webb</t>
  </si>
  <si>
    <t>Alexis Calderon</t>
  </si>
  <si>
    <t>Emily Jackson</t>
  </si>
  <si>
    <t>John Harper</t>
  </si>
  <si>
    <t>Kimberly Mejia</t>
  </si>
  <si>
    <t>Paula Lynn</t>
  </si>
  <si>
    <t>Michaela Davis</t>
  </si>
  <si>
    <t>Ronald Aguilar</t>
  </si>
  <si>
    <t>Evan Blanchard</t>
  </si>
  <si>
    <t>Peter Cruz</t>
  </si>
  <si>
    <t>Linda Mills</t>
  </si>
  <si>
    <t>Anthony Cruz</t>
  </si>
  <si>
    <t>Michael Carpenter</t>
  </si>
  <si>
    <t>Dustin Doyle</t>
  </si>
  <si>
    <t>Jennifer Brewer</t>
  </si>
  <si>
    <t>Lee Heath</t>
  </si>
  <si>
    <t>Mark Hunter</t>
  </si>
  <si>
    <t>Steven Harper</t>
  </si>
  <si>
    <t>Benjamin Benitez</t>
  </si>
  <si>
    <t>Eddie Wise</t>
  </si>
  <si>
    <t>Micheal Mcdaniel</t>
  </si>
  <si>
    <t>Sarah Green</t>
  </si>
  <si>
    <t>Christopher King</t>
  </si>
  <si>
    <t>Jennifer Huynh</t>
  </si>
  <si>
    <t>Brittney White</t>
  </si>
  <si>
    <t>Stanley Weaver</t>
  </si>
  <si>
    <t>Melissa Perez</t>
  </si>
  <si>
    <t>Veronica Salazar</t>
  </si>
  <si>
    <t>Joseph Lewis</t>
  </si>
  <si>
    <t>James Perkins</t>
  </si>
  <si>
    <t>Kevin Armstrong</t>
  </si>
  <si>
    <t>Karen Coffey</t>
  </si>
  <si>
    <t>Matthew Hudson</t>
  </si>
  <si>
    <t>Bobby Edwards</t>
  </si>
  <si>
    <t>Megan Anderson</t>
  </si>
  <si>
    <t>Heather Hansen</t>
  </si>
  <si>
    <t>Jennifer Lee</t>
  </si>
  <si>
    <t>Natalie Ochoa</t>
  </si>
  <si>
    <t>Jeffrey White</t>
  </si>
  <si>
    <t>Nicholas Peterson</t>
  </si>
  <si>
    <t>Jennifer Cooke</t>
  </si>
  <si>
    <t>Robert Chang</t>
  </si>
  <si>
    <t>Ashley Zhang</t>
  </si>
  <si>
    <t>Susan Jones</t>
  </si>
  <si>
    <t>Dennis King</t>
  </si>
  <si>
    <t>Pamela Martinez</t>
  </si>
  <si>
    <t>Albert Graves</t>
  </si>
  <si>
    <t>Claudia Edwards</t>
  </si>
  <si>
    <t>Daniel Francis</t>
  </si>
  <si>
    <t>Andrew Lucas</t>
  </si>
  <si>
    <t>Tony Carter</t>
  </si>
  <si>
    <t>Kenneth Silva</t>
  </si>
  <si>
    <t>Jerry Jones</t>
  </si>
  <si>
    <t>Patty Fitzpatrick</t>
  </si>
  <si>
    <t>Courtney Jones</t>
  </si>
  <si>
    <t>Marcus Young</t>
  </si>
  <si>
    <t>Claire Simmons</t>
  </si>
  <si>
    <t>Virginia Baker</t>
  </si>
  <si>
    <t>Courtney Steele</t>
  </si>
  <si>
    <t>Monica Lawrence</t>
  </si>
  <si>
    <t>Richard Martin</t>
  </si>
  <si>
    <t>Teresa Whitaker</t>
  </si>
  <si>
    <t>Steven Sanders</t>
  </si>
  <si>
    <t>Christina Cummings</t>
  </si>
  <si>
    <t>Linda Waller</t>
  </si>
  <si>
    <t>Eric Hill</t>
  </si>
  <si>
    <t>Meredith Lopez</t>
  </si>
  <si>
    <t>Tiffany Curry</t>
  </si>
  <si>
    <t>Terry Palmer</t>
  </si>
  <si>
    <t>Brandon Bishop</t>
  </si>
  <si>
    <t>Shelby Figueroa</t>
  </si>
  <si>
    <t>Michael Cannon</t>
  </si>
  <si>
    <t>Kathleen Gross</t>
  </si>
  <si>
    <t>Wayne Johnson</t>
  </si>
  <si>
    <t>Victor Thomas</t>
  </si>
  <si>
    <t>Kenneth Arroyo</t>
  </si>
  <si>
    <t>Tina Riggs</t>
  </si>
  <si>
    <t>Anna Ross</t>
  </si>
  <si>
    <t>Angela Martinez</t>
  </si>
  <si>
    <t>Nicole Johnson</t>
  </si>
  <si>
    <t>Karl Thomas</t>
  </si>
  <si>
    <t>Joan Shelton</t>
  </si>
  <si>
    <t>William Koch</t>
  </si>
  <si>
    <t>Jasmine Lyons</t>
  </si>
  <si>
    <t>James Garza</t>
  </si>
  <si>
    <t>Jamie Brewer</t>
  </si>
  <si>
    <t>Kathryn Jones</t>
  </si>
  <si>
    <t>Harold Hall</t>
  </si>
  <si>
    <t>Jimmy Boone</t>
  </si>
  <si>
    <t>Kathryn Butler</t>
  </si>
  <si>
    <t>Daniel Lee</t>
  </si>
  <si>
    <t>Ruth Yates</t>
  </si>
  <si>
    <t>Erin Reese</t>
  </si>
  <si>
    <t>Derek Kim</t>
  </si>
  <si>
    <t>Julie Haynes</t>
  </si>
  <si>
    <t>Marcus Hernandez</t>
  </si>
  <si>
    <t>Tammy Solis</t>
  </si>
  <si>
    <t>William Diaz</t>
  </si>
  <si>
    <t>Jason Crawford</t>
  </si>
  <si>
    <t>Heather Reyes</t>
  </si>
  <si>
    <t>Matthew Knapp</t>
  </si>
  <si>
    <t>Alicia Chen</t>
  </si>
  <si>
    <t>Kenneth Anderson</t>
  </si>
  <si>
    <t>Cody Ortiz</t>
  </si>
  <si>
    <t>Steven Collins</t>
  </si>
  <si>
    <t>Savannah Moore</t>
  </si>
  <si>
    <t>Rodney Moore</t>
  </si>
  <si>
    <t>Courtney Schwartz</t>
  </si>
  <si>
    <t>Brenda Martin</t>
  </si>
  <si>
    <t>Christy Coffey</t>
  </si>
  <si>
    <t>Bethany Calderon</t>
  </si>
  <si>
    <t>Michelle Jenkins</t>
  </si>
  <si>
    <t>Tammie Nguyen</t>
  </si>
  <si>
    <t>Timothy Andrade</t>
  </si>
  <si>
    <t>Anthony Madden</t>
  </si>
  <si>
    <t>Trevor Taylor</t>
  </si>
  <si>
    <t>Jacob Ross</t>
  </si>
  <si>
    <t>Cheryl Larson</t>
  </si>
  <si>
    <t>Bonnie Montgomery</t>
  </si>
  <si>
    <t>Denise Snow</t>
  </si>
  <si>
    <t>Chelsea Jenkins</t>
  </si>
  <si>
    <t>Logan Perez</t>
  </si>
  <si>
    <t>Mary Fry</t>
  </si>
  <si>
    <t>Karen Beasley</t>
  </si>
  <si>
    <t>Ashley Garcia</t>
  </si>
  <si>
    <t>Tara Ferguson</t>
  </si>
  <si>
    <t>Rebecca Mora</t>
  </si>
  <si>
    <t>Shannon Palmer</t>
  </si>
  <si>
    <t>Cynthia Mahoney</t>
  </si>
  <si>
    <t>Lonnie Wilson</t>
  </si>
  <si>
    <t>Sarah Leonard</t>
  </si>
  <si>
    <t>Dorothy Valdez</t>
  </si>
  <si>
    <t>Rachel Kelly</t>
  </si>
  <si>
    <t>Anthony Jacobson</t>
  </si>
  <si>
    <t>Sheila Rowe</t>
  </si>
  <si>
    <t>Mark Long</t>
  </si>
  <si>
    <t>Brett Mooney</t>
  </si>
  <si>
    <t>Ashley Sanchez</t>
  </si>
  <si>
    <t>Katrina Hernandez</t>
  </si>
  <si>
    <t>Jessica Alvarado</t>
  </si>
  <si>
    <t>Jared Garcia</t>
  </si>
  <si>
    <t>Kimberly Hudson</t>
  </si>
  <si>
    <t>Erica Lopez</t>
  </si>
  <si>
    <t>Samantha Jones</t>
  </si>
  <si>
    <t>Alexis Wheeler</t>
  </si>
  <si>
    <t>Katherine Peters</t>
  </si>
  <si>
    <t>Gabriela Kelly</t>
  </si>
  <si>
    <t>Valerie Taylor</t>
  </si>
  <si>
    <t>Marie Yates</t>
  </si>
  <si>
    <t>Barbara Foley</t>
  </si>
  <si>
    <t>Sarah Larson</t>
  </si>
  <si>
    <t>Danielle Wright</t>
  </si>
  <si>
    <t>Victoria Richards</t>
  </si>
  <si>
    <t>Jessica Jacobson</t>
  </si>
  <si>
    <t>Timothy Hill</t>
  </si>
  <si>
    <t>Paul Cox</t>
  </si>
  <si>
    <t>Monica Russell</t>
  </si>
  <si>
    <t>Donna Jones</t>
  </si>
  <si>
    <t>Lee Ortiz</t>
  </si>
  <si>
    <t>Carlos Duran</t>
  </si>
  <si>
    <t>Manuel Peters</t>
  </si>
  <si>
    <t>Shawn Vaughn</t>
  </si>
  <si>
    <t>Daniel Clark</t>
  </si>
  <si>
    <t>Ryan Johnson</t>
  </si>
  <si>
    <t>Joseph Jones</t>
  </si>
  <si>
    <t>Sheila Rodriguez</t>
  </si>
  <si>
    <t>Rebecca Martin</t>
  </si>
  <si>
    <t>Debra Mason</t>
  </si>
  <si>
    <t>Kimberly Guerrero</t>
  </si>
  <si>
    <t>Lindsay Simmons</t>
  </si>
  <si>
    <t>Kathy Valentine</t>
  </si>
  <si>
    <t>Jonathan Johns</t>
  </si>
  <si>
    <t>Nicholas Wise</t>
  </si>
  <si>
    <t>Anthony Greene</t>
  </si>
  <si>
    <t>Diana Delgado</t>
  </si>
  <si>
    <t>Howard Anderson</t>
  </si>
  <si>
    <t>Dominique Ferguson</t>
  </si>
  <si>
    <t>Ethan Mitchell</t>
  </si>
  <si>
    <t>Brandi Moran</t>
  </si>
  <si>
    <t>Nicholas Robinson</t>
  </si>
  <si>
    <t>Ryan Gonzalez</t>
  </si>
  <si>
    <t>Autumn King</t>
  </si>
  <si>
    <t>Brett Santos</t>
  </si>
  <si>
    <t>Katherine Page</t>
  </si>
  <si>
    <t>Cynthia Mcdowell</t>
  </si>
  <si>
    <t>Roger Davis</t>
  </si>
  <si>
    <t>Jimmy George</t>
  </si>
  <si>
    <t>Wyatt Perez</t>
  </si>
  <si>
    <t>Ronald Mcgrath</t>
  </si>
  <si>
    <t>Larry Bautista</t>
  </si>
  <si>
    <t>Shannon Jenkins</t>
  </si>
  <si>
    <t>Joshua Gutierrez</t>
  </si>
  <si>
    <t>Amy Taylor</t>
  </si>
  <si>
    <t>David Henderson</t>
  </si>
  <si>
    <t>Bryan Horton</t>
  </si>
  <si>
    <t>Mike James</t>
  </si>
  <si>
    <t>Diana Burch</t>
  </si>
  <si>
    <t>Chelsea Jones</t>
  </si>
  <si>
    <t>Ryan Hancock</t>
  </si>
  <si>
    <t>Craig Nguyen</t>
  </si>
  <si>
    <t>Patricia Thomas</t>
  </si>
  <si>
    <t>Jennifer Taylor</t>
  </si>
  <si>
    <t>Brian Graham</t>
  </si>
  <si>
    <t>Laura Moody</t>
  </si>
  <si>
    <t>Emily Anderson</t>
  </si>
  <si>
    <t>Amy Mullen</t>
  </si>
  <si>
    <t>Ryan Watson</t>
  </si>
  <si>
    <t>Cameron Vargas</t>
  </si>
  <si>
    <t>Kaitlyn Cruz</t>
  </si>
  <si>
    <t>Gary Johnson</t>
  </si>
  <si>
    <t>Toni Davis</t>
  </si>
  <si>
    <t>James Hayden</t>
  </si>
  <si>
    <t>Caitlin Robbins</t>
  </si>
  <si>
    <t>Erica Hernandez</t>
  </si>
  <si>
    <t>Katelyn Garrison</t>
  </si>
  <si>
    <t>Brooke David</t>
  </si>
  <si>
    <t>Susan Ellis</t>
  </si>
  <si>
    <t>Miguel Lyons</t>
  </si>
  <si>
    <t>Rebecca Shah</t>
  </si>
  <si>
    <t>Mariah Jones</t>
  </si>
  <si>
    <t>James Kennedy</t>
  </si>
  <si>
    <t>Ryan Cole</t>
  </si>
  <si>
    <t>Charles Obrien</t>
  </si>
  <si>
    <t>Danielle Rasmussen</t>
  </si>
  <si>
    <t>Beth Turner</t>
  </si>
  <si>
    <t>Christy Howard</t>
  </si>
  <si>
    <t>Kathryn Ferguson</t>
  </si>
  <si>
    <t>Margaret Shea</t>
  </si>
  <si>
    <t>Jeffrey Trujillo</t>
  </si>
  <si>
    <t>Julie Woods</t>
  </si>
  <si>
    <t>Jacqueline Ray</t>
  </si>
  <si>
    <t>Laurie Conner</t>
  </si>
  <si>
    <t>Michael Lawson</t>
  </si>
  <si>
    <t>Melanie Griffith</t>
  </si>
  <si>
    <t>Samuel Lynn</t>
  </si>
  <si>
    <t>Ronald Banks</t>
  </si>
  <si>
    <t>Neil Elliott</t>
  </si>
  <si>
    <t>Trevor Wilson</t>
  </si>
  <si>
    <t>Ryan Thomas</t>
  </si>
  <si>
    <t>Pamela Bender</t>
  </si>
  <si>
    <t>Colleen Morrison</t>
  </si>
  <si>
    <t>Debra Brewer</t>
  </si>
  <si>
    <t>Jennifer Adams</t>
  </si>
  <si>
    <t>Adam Tucker</t>
  </si>
  <si>
    <t>Thomas Deleon</t>
  </si>
  <si>
    <t>Jimmy Phelps</t>
  </si>
  <si>
    <t>Thomas Coleman</t>
  </si>
  <si>
    <t>Bryan Alexander</t>
  </si>
  <si>
    <t>Tracy Nguyen</t>
  </si>
  <si>
    <t>Linda Kaufman</t>
  </si>
  <si>
    <t>Phillip Liu</t>
  </si>
  <si>
    <t>Jenny Edwards</t>
  </si>
  <si>
    <t>Brad Nelson</t>
  </si>
  <si>
    <t>Matthew Moran</t>
  </si>
  <si>
    <t>Nancy Miller</t>
  </si>
  <si>
    <t>Stacy Carson</t>
  </si>
  <si>
    <t>Katherine Young</t>
  </si>
  <si>
    <t>Kimberly Wood</t>
  </si>
  <si>
    <t>Ronald Davis</t>
  </si>
  <si>
    <t>Heather Rodriguez</t>
  </si>
  <si>
    <t>Theresa Walker</t>
  </si>
  <si>
    <t>Russell Johnson</t>
  </si>
  <si>
    <t>Rachel Boyd</t>
  </si>
  <si>
    <t>Mark Rodriguez</t>
  </si>
  <si>
    <t>Alexis Rojas</t>
  </si>
  <si>
    <t>Pamela Hampton</t>
  </si>
  <si>
    <t>Sabrina Rodriguez</t>
  </si>
  <si>
    <t>Jeff Thompson</t>
  </si>
  <si>
    <t>Cindy Keith</t>
  </si>
  <si>
    <t>Jennifer Hopkins</t>
  </si>
  <si>
    <t>Gabriel Vaughn</t>
  </si>
  <si>
    <t>Tracy Middleton</t>
  </si>
  <si>
    <t>Carlos Francis</t>
  </si>
  <si>
    <t>Brian Clarke</t>
  </si>
  <si>
    <t>Alice Grant</t>
  </si>
  <si>
    <t>Tanya Higgins</t>
  </si>
  <si>
    <t>Cheryl Hall</t>
  </si>
  <si>
    <t>Mark Combs</t>
  </si>
  <si>
    <t>Carlos Price</t>
  </si>
  <si>
    <t>Tracy Hartman</t>
  </si>
  <si>
    <t>Beth Jackson</t>
  </si>
  <si>
    <t>Andrea Mejia</t>
  </si>
  <si>
    <t>Marissa Martin</t>
  </si>
  <si>
    <t>Linda Hernandez</t>
  </si>
  <si>
    <t>Stephen Flores</t>
  </si>
  <si>
    <t>Danielle Evans</t>
  </si>
  <si>
    <t>Matthew Macias</t>
  </si>
  <si>
    <t>Vickie Moran</t>
  </si>
  <si>
    <t>James Harris</t>
  </si>
  <si>
    <t>Mercedes Hernandez</t>
  </si>
  <si>
    <t>Christopher Spencer</t>
  </si>
  <si>
    <t>Ruben Wright</t>
  </si>
  <si>
    <t>Daniel Waters</t>
  </si>
  <si>
    <t>Heather Hicks</t>
  </si>
  <si>
    <t>Kevin Anthony</t>
  </si>
  <si>
    <t>Michelle Nolan</t>
  </si>
  <si>
    <t>Cindy Cunningham</t>
  </si>
  <si>
    <t>Michael Deleon</t>
  </si>
  <si>
    <t>Patrick Ellis</t>
  </si>
  <si>
    <t>Denise Fox</t>
  </si>
  <si>
    <t>Deborah Keller</t>
  </si>
  <si>
    <t>Lisa Reynolds</t>
  </si>
  <si>
    <t>Penny Wright</t>
  </si>
  <si>
    <t>Kathleen Meadows</t>
  </si>
  <si>
    <t>Elijah Esparza</t>
  </si>
  <si>
    <t>Danielle George</t>
  </si>
  <si>
    <t>Joshua Mays</t>
  </si>
  <si>
    <t>Lorraine Martin</t>
  </si>
  <si>
    <t>Edward Herrera</t>
  </si>
  <si>
    <t>Julie Robinson</t>
  </si>
  <si>
    <t>Taylor James</t>
  </si>
  <si>
    <t>Misty Mejia</t>
  </si>
  <si>
    <t>George Stewart</t>
  </si>
  <si>
    <t>Alan Roy</t>
  </si>
  <si>
    <t>Brian Ramos</t>
  </si>
  <si>
    <t>Charles Guerra</t>
  </si>
  <si>
    <t>Russell Torres</t>
  </si>
  <si>
    <t>Timothy Carey</t>
  </si>
  <si>
    <t>Maurice Morris</t>
  </si>
  <si>
    <t>Michelle Macias</t>
  </si>
  <si>
    <t>Katie Figueroa</t>
  </si>
  <si>
    <t>Robert Bowen</t>
  </si>
  <si>
    <t>Jessica Mcfarland</t>
  </si>
  <si>
    <t>Heather Villanueva</t>
  </si>
  <si>
    <t>Kristy Barnes</t>
  </si>
  <si>
    <t>Robin Miller</t>
  </si>
  <si>
    <t>Thomas Pham</t>
  </si>
  <si>
    <t>Maria Hensley</t>
  </si>
  <si>
    <t>Jeff Benton</t>
  </si>
  <si>
    <t>Carla Garcia</t>
  </si>
  <si>
    <t>Colton Barnett</t>
  </si>
  <si>
    <t>Jack Powers</t>
  </si>
  <si>
    <t>Tanya Chapman</t>
  </si>
  <si>
    <t>Bryan Johnson</t>
  </si>
  <si>
    <t>Sherri Nguyen</t>
  </si>
  <si>
    <t>Angela Ayala</t>
  </si>
  <si>
    <t>Danielle Garcia</t>
  </si>
  <si>
    <t>Peggy Sanders</t>
  </si>
  <si>
    <t>Joshua Perez</t>
  </si>
  <si>
    <t>Darrell Franklin</t>
  </si>
  <si>
    <t>Virginia Tate</t>
  </si>
  <si>
    <t>Todd Thomas</t>
  </si>
  <si>
    <t>Carolyn Tran</t>
  </si>
  <si>
    <t>Melissa Watson</t>
  </si>
  <si>
    <t>Andrea Roy</t>
  </si>
  <si>
    <t>James Carr</t>
  </si>
  <si>
    <t>Jason Wilkerson</t>
  </si>
  <si>
    <t>Kathy May</t>
  </si>
  <si>
    <t>Madison Holland</t>
  </si>
  <si>
    <t>Christopher Brandt</t>
  </si>
  <si>
    <t>Blake Torres</t>
  </si>
  <si>
    <t>Amanda Wheeler</t>
  </si>
  <si>
    <t>Allison Barton</t>
  </si>
  <si>
    <t>Brittany Robertson</t>
  </si>
  <si>
    <t>Zachary Smith</t>
  </si>
  <si>
    <t>Leslie Kerr</t>
  </si>
  <si>
    <t>Cameron Fischer</t>
  </si>
  <si>
    <t>Ryan King</t>
  </si>
  <si>
    <t>Donna Roberts</t>
  </si>
  <si>
    <t>Michael Elliott</t>
  </si>
  <si>
    <t>Marcus Avila</t>
  </si>
  <si>
    <t>Colin Johnson</t>
  </si>
  <si>
    <t>Yvette Sanchez</t>
  </si>
  <si>
    <t>Matthew Peters</t>
  </si>
  <si>
    <t>Wesley Knox</t>
  </si>
  <si>
    <t>Natalie Evans</t>
  </si>
  <si>
    <t>Melvin Dillon</t>
  </si>
  <si>
    <t>Lisa Stanton</t>
  </si>
  <si>
    <t>Carrie Pitts</t>
  </si>
  <si>
    <t>Troy Holder</t>
  </si>
  <si>
    <t>Cynthia Simpson</t>
  </si>
  <si>
    <t>Megan Alexander</t>
  </si>
  <si>
    <t>Stephanie Leblanc</t>
  </si>
  <si>
    <t>David Stephens</t>
  </si>
  <si>
    <t>Elizabeth Hanson</t>
  </si>
  <si>
    <t>Gabriel Gibbs</t>
  </si>
  <si>
    <t>Emily Murphy</t>
  </si>
  <si>
    <t>Lori Chandler</t>
  </si>
  <si>
    <t>Mary Combs</t>
  </si>
  <si>
    <t>Christian Cochran</t>
  </si>
  <si>
    <t>Sabrina Simpson</t>
  </si>
  <si>
    <t>Kyle Hood</t>
  </si>
  <si>
    <t>Joel Washington</t>
  </si>
  <si>
    <t>Angel Henry</t>
  </si>
  <si>
    <t>Jonathan Smith</t>
  </si>
  <si>
    <t>Thomas Graham</t>
  </si>
  <si>
    <t>Edward Kelley</t>
  </si>
  <si>
    <t>Adam Roy</t>
  </si>
  <si>
    <t>Katie Murphy</t>
  </si>
  <si>
    <t>Holly Morton</t>
  </si>
  <si>
    <t>Molly Williamson</t>
  </si>
  <si>
    <t>Rebecca Sherman</t>
  </si>
  <si>
    <t>Kathryn Montes</t>
  </si>
  <si>
    <t>Edward Garza</t>
  </si>
  <si>
    <t>Sean Dixon</t>
  </si>
  <si>
    <t>Chad Ward</t>
  </si>
  <si>
    <t>Kevin Thornton</t>
  </si>
  <si>
    <t>Sean Bradley</t>
  </si>
  <si>
    <t>Michael Williams</t>
  </si>
  <si>
    <t>Andrew Hunter</t>
  </si>
  <si>
    <t>Katie Nguyen</t>
  </si>
  <si>
    <t>Jason Chapman</t>
  </si>
  <si>
    <t>Micheal Hughes</t>
  </si>
  <si>
    <t>George Sims</t>
  </si>
  <si>
    <t>Veronica Roberts</t>
  </si>
  <si>
    <t>Tyler Thompson</t>
  </si>
  <si>
    <t>Colleen Hall</t>
  </si>
  <si>
    <t>Kenneth Sanders</t>
  </si>
  <si>
    <t>Deanna Sheppard</t>
  </si>
  <si>
    <t>Karen Shah</t>
  </si>
  <si>
    <t>Helen Rhodes</t>
  </si>
  <si>
    <t>Justin Clark</t>
  </si>
  <si>
    <t>Nancy Bryan</t>
  </si>
  <si>
    <t>Kenneth Rodriguez</t>
  </si>
  <si>
    <t>Justin Rivera</t>
  </si>
  <si>
    <t>Megan Ross</t>
  </si>
  <si>
    <t>Kathleen Carpenter</t>
  </si>
  <si>
    <t>Shari Miller</t>
  </si>
  <si>
    <t>Douglas Perry</t>
  </si>
  <si>
    <t>Carol Chavez</t>
  </si>
  <si>
    <t>Jamie Brown</t>
  </si>
  <si>
    <t>Jimmy Davis</t>
  </si>
  <si>
    <t>Monique Chang</t>
  </si>
  <si>
    <t>Susan Robinson</t>
  </si>
  <si>
    <t>Todd Ruiz</t>
  </si>
  <si>
    <t>Debra Villa</t>
  </si>
  <si>
    <t>Karen Griffith</t>
  </si>
  <si>
    <t>Michael Valdez</t>
  </si>
  <si>
    <t>Linda Turner</t>
  </si>
  <si>
    <t>Michelle Mcguire</t>
  </si>
  <si>
    <t>Brittney Flores</t>
  </si>
  <si>
    <t>Robert Nelson</t>
  </si>
  <si>
    <t>David Boyd</t>
  </si>
  <si>
    <t>Dale Lewis</t>
  </si>
  <si>
    <t>Melissa Reynolds</t>
  </si>
  <si>
    <t>Ariel Malone</t>
  </si>
  <si>
    <t>Brian Carrillo</t>
  </si>
  <si>
    <t>Cynthia Taylor</t>
  </si>
  <si>
    <t>Jaclyn Johnson</t>
  </si>
  <si>
    <t>Douglas Gallagher</t>
  </si>
  <si>
    <t>Kevin Nunez</t>
  </si>
  <si>
    <t>Tina Jones</t>
  </si>
  <si>
    <t>Barbara Graham</t>
  </si>
  <si>
    <t>Michelle Allen</t>
  </si>
  <si>
    <t>Jacqueline Hoffman</t>
  </si>
  <si>
    <t>Monica Lopez</t>
  </si>
  <si>
    <t>Jenna Stevens</t>
  </si>
  <si>
    <t>Robert Mejia</t>
  </si>
  <si>
    <t>Eric Hammond</t>
  </si>
  <si>
    <t>Courtney Walker</t>
  </si>
  <si>
    <t>Angel Parks</t>
  </si>
  <si>
    <t>John Mccormick</t>
  </si>
  <si>
    <t>Anthony Thompson</t>
  </si>
  <si>
    <t>Gary Wood</t>
  </si>
  <si>
    <t>Daniel Bishop</t>
  </si>
  <si>
    <t>Mark Cherry</t>
  </si>
  <si>
    <t>Joan Cisneros</t>
  </si>
  <si>
    <t>Nancy Ross</t>
  </si>
  <si>
    <t>Dustin Conley</t>
  </si>
  <si>
    <t>Eric Gomez</t>
  </si>
  <si>
    <t>Robin Norris</t>
  </si>
  <si>
    <t>Lisa Cain</t>
  </si>
  <si>
    <t>Amanda Bauer</t>
  </si>
  <si>
    <t>Elizabeth Rodriguez</t>
  </si>
  <si>
    <t>Richard West</t>
  </si>
  <si>
    <t>Christopher Joseph</t>
  </si>
  <si>
    <t>Maria Ryan</t>
  </si>
  <si>
    <t>Joy Buchanan</t>
  </si>
  <si>
    <t>Katherine Chapman</t>
  </si>
  <si>
    <t>Monique Santiago</t>
  </si>
  <si>
    <t>Donald Diaz</t>
  </si>
  <si>
    <t>Kimberly Brown</t>
  </si>
  <si>
    <t>Michelle Freeman</t>
  </si>
  <si>
    <t>Christopher Watson</t>
  </si>
  <si>
    <t>Joy Howard</t>
  </si>
  <si>
    <t>Lauren Simon</t>
  </si>
  <si>
    <t>Diana Green</t>
  </si>
  <si>
    <t>Andrew Roth</t>
  </si>
  <si>
    <t>Trevor Hansen</t>
  </si>
  <si>
    <t>Lisa Martin</t>
  </si>
  <si>
    <t>Jose Smith</t>
  </si>
  <si>
    <t>Anna Young</t>
  </si>
  <si>
    <t>Carol Barnes</t>
  </si>
  <si>
    <t>Jeffery Cooley</t>
  </si>
  <si>
    <t>Evelyn Johnston</t>
  </si>
  <si>
    <t>Juan Washington</t>
  </si>
  <si>
    <t>Robert Holmes</t>
  </si>
  <si>
    <t>Margaret Carney</t>
  </si>
  <si>
    <t>Matthew Aguilar</t>
  </si>
  <si>
    <t>Renee Dunn</t>
  </si>
  <si>
    <t>Christian Garcia</t>
  </si>
  <si>
    <t>Samuel Norman</t>
  </si>
  <si>
    <t>Steven Moreno</t>
  </si>
  <si>
    <t>David Wright</t>
  </si>
  <si>
    <t>Justin Simpson</t>
  </si>
  <si>
    <t>Antonio Turner</t>
  </si>
  <si>
    <t>Keith Roth</t>
  </si>
  <si>
    <t>Amanda Anthony</t>
  </si>
  <si>
    <t>William Brooks</t>
  </si>
  <si>
    <t>Mark Klein</t>
  </si>
  <si>
    <t>Cheyenne Davis</t>
  </si>
  <si>
    <t>Jason Taylor</t>
  </si>
  <si>
    <t>Brian Hicks</t>
  </si>
  <si>
    <t>Gregory Campbell</t>
  </si>
  <si>
    <t>Richard Wright</t>
  </si>
  <si>
    <t>Susan Nelson</t>
  </si>
  <si>
    <t>Erin Petty</t>
  </si>
  <si>
    <t>Tracy Thomas</t>
  </si>
  <si>
    <t>Derek Brown</t>
  </si>
  <si>
    <t>Joel Johnson</t>
  </si>
  <si>
    <t>Erica Ramirez</t>
  </si>
  <si>
    <t>Gina Fox</t>
  </si>
  <si>
    <t>Alexander Miller</t>
  </si>
  <si>
    <t>Craig Graves</t>
  </si>
  <si>
    <t>Frederick Weber</t>
  </si>
  <si>
    <t>Larry Powell</t>
  </si>
  <si>
    <t>Dana Singh</t>
  </si>
  <si>
    <t>Joann Atkins</t>
  </si>
  <si>
    <t>Barbara Rodriguez</t>
  </si>
  <si>
    <t>Bryan Williams</t>
  </si>
  <si>
    <t>Jenny Johnson</t>
  </si>
  <si>
    <t>Rhonda White</t>
  </si>
  <si>
    <t>Joseph Daugherty</t>
  </si>
  <si>
    <t>Stephanie Harvey</t>
  </si>
  <si>
    <t>Kristopher Carter</t>
  </si>
  <si>
    <t>Lisa Payne</t>
  </si>
  <si>
    <t>Kimberly Wilkinson</t>
  </si>
  <si>
    <t>Audrey Allen</t>
  </si>
  <si>
    <t>Gregory White</t>
  </si>
  <si>
    <t>Aaron Hansen</t>
  </si>
  <si>
    <t>Jill Banks</t>
  </si>
  <si>
    <t>Tracy Lara</t>
  </si>
  <si>
    <t>Ryan Patel</t>
  </si>
  <si>
    <t>Sherry Newman</t>
  </si>
  <si>
    <t>Monica Leonard</t>
  </si>
  <si>
    <t>Amy Cortez</t>
  </si>
  <si>
    <t>Andrea Lutz</t>
  </si>
  <si>
    <t>Johnathan Williams</t>
  </si>
  <si>
    <t>Brian Russell</t>
  </si>
  <si>
    <t>Sarah Avery</t>
  </si>
  <si>
    <t>Sara Fowler</t>
  </si>
  <si>
    <t>Alice Gonzalez</t>
  </si>
  <si>
    <t>Kristen Edwards</t>
  </si>
  <si>
    <t>Bryan Ramsey</t>
  </si>
  <si>
    <t>Rebecca Allison</t>
  </si>
  <si>
    <t>David Martin</t>
  </si>
  <si>
    <t>Rebecca Rodriguez</t>
  </si>
  <si>
    <t>Michael Torres</t>
  </si>
  <si>
    <t>Jade Soto</t>
  </si>
  <si>
    <t>Ricky Richardson</t>
  </si>
  <si>
    <t>Julia Nichols</t>
  </si>
  <si>
    <t>Edward Vasquez</t>
  </si>
  <si>
    <t>Adam Flowers</t>
  </si>
  <si>
    <t>Brandon Pruitt</t>
  </si>
  <si>
    <t>Danny Smith</t>
  </si>
  <si>
    <t>Gerald Bradley</t>
  </si>
  <si>
    <t>Meghan Leblanc</t>
  </si>
  <si>
    <t>Michael Mason</t>
  </si>
  <si>
    <t>Zachary Morris</t>
  </si>
  <si>
    <t>Derek Warren</t>
  </si>
  <si>
    <t>Kaylee Williams</t>
  </si>
  <si>
    <t>Tara Peters</t>
  </si>
  <si>
    <t>Cynthia Sanders</t>
  </si>
  <si>
    <t>Geoffrey Davis</t>
  </si>
  <si>
    <t>Jesus Chaney</t>
  </si>
  <si>
    <t>Dawn Torres</t>
  </si>
  <si>
    <t>Robin Sherman</t>
  </si>
  <si>
    <t>Lisa Wade</t>
  </si>
  <si>
    <t>Tyler Dalton</t>
  </si>
  <si>
    <t>Brandi Wolf</t>
  </si>
  <si>
    <t>Tina Randall</t>
  </si>
  <si>
    <t>Jeffrey Gardner</t>
  </si>
  <si>
    <t>Kathryn Cannon</t>
  </si>
  <si>
    <t>Darren Paul</t>
  </si>
  <si>
    <t>Charlotte Davis</t>
  </si>
  <si>
    <t>Ethan Wang</t>
  </si>
  <si>
    <t>Karen Beck</t>
  </si>
  <si>
    <t>Jennifer Wright</t>
  </si>
  <si>
    <t>Juan Hunter</t>
  </si>
  <si>
    <t>Sonya Davis</t>
  </si>
  <si>
    <t>Carlos Best</t>
  </si>
  <si>
    <t>Catherine Lee</t>
  </si>
  <si>
    <t>Tammy Hartman</t>
  </si>
  <si>
    <t>Alexander Watson</t>
  </si>
  <si>
    <t>Sheri Farmer</t>
  </si>
  <si>
    <t>Joseph Thompson</t>
  </si>
  <si>
    <t>Jacob Barr</t>
  </si>
  <si>
    <t>Samantha Gordon</t>
  </si>
  <si>
    <t>Melissa Garner</t>
  </si>
  <si>
    <t>Taylor Mendez</t>
  </si>
  <si>
    <t>Blake Wilson</t>
  </si>
  <si>
    <t>Marilyn Hill</t>
  </si>
  <si>
    <t>Matthew Hamilton</t>
  </si>
  <si>
    <t>Monica Martin</t>
  </si>
  <si>
    <t>Tyler Gonzalez</t>
  </si>
  <si>
    <t>Tonya Bradford</t>
  </si>
  <si>
    <t>Tracy Woods</t>
  </si>
  <si>
    <t>Jeffrey Potter</t>
  </si>
  <si>
    <t>Tracy Wright</t>
  </si>
  <si>
    <t>Drew Santana</t>
  </si>
  <si>
    <t>Michael Gregory</t>
  </si>
  <si>
    <t>Pamela Wilcox</t>
  </si>
  <si>
    <t>Michael Barr</t>
  </si>
  <si>
    <t>Michael Colon</t>
  </si>
  <si>
    <t>Zachary Hayes</t>
  </si>
  <si>
    <t>Scott Fowler</t>
  </si>
  <si>
    <t>Deborah Mcdonald</t>
  </si>
  <si>
    <t>Natasha Young</t>
  </si>
  <si>
    <t>Wanda Chen</t>
  </si>
  <si>
    <t>Mercedes Small</t>
  </si>
  <si>
    <t>Cassandra Russell</t>
  </si>
  <si>
    <t>Michelle Bush</t>
  </si>
  <si>
    <t>Bruce Miller</t>
  </si>
  <si>
    <t>Nathan Daniels</t>
  </si>
  <si>
    <t>Christian Fuller</t>
  </si>
  <si>
    <t>Crystal Yang</t>
  </si>
  <si>
    <t>Joseph Mitchell</t>
  </si>
  <si>
    <t>Hannah Garcia</t>
  </si>
  <si>
    <t>Belinda Flores</t>
  </si>
  <si>
    <t>Annette Reed</t>
  </si>
  <si>
    <t>Amy Ferrell</t>
  </si>
  <si>
    <t>Rachel Moore</t>
  </si>
  <si>
    <t>Tony Obrien</t>
  </si>
  <si>
    <t>Diana Turner</t>
  </si>
  <si>
    <t>Amber Lee</t>
  </si>
  <si>
    <t>Caitlin Ware</t>
  </si>
  <si>
    <t>Mikayla Chandler</t>
  </si>
  <si>
    <t>Sarah Mueller</t>
  </si>
  <si>
    <t>Samantha Anthony</t>
  </si>
  <si>
    <t>Leslie Newman</t>
  </si>
  <si>
    <t>Allison Boone</t>
  </si>
  <si>
    <t>Denise Cole</t>
  </si>
  <si>
    <t>Alexander Phillips</t>
  </si>
  <si>
    <t>Todd Cummings</t>
  </si>
  <si>
    <t>Darren Romero</t>
  </si>
  <si>
    <t>Carrie Adkins</t>
  </si>
  <si>
    <t>Connie Bryant</t>
  </si>
  <si>
    <t>Lisa Jacobs</t>
  </si>
  <si>
    <t>Jeffrey Lowe</t>
  </si>
  <si>
    <t>Diana Craig</t>
  </si>
  <si>
    <t>Jeffrey Green</t>
  </si>
  <si>
    <t>Stephanie Horn</t>
  </si>
  <si>
    <t>Tiffany Park</t>
  </si>
  <si>
    <t>Susan Ryan</t>
  </si>
  <si>
    <t>Angela Washington</t>
  </si>
  <si>
    <t>Joshua Wade</t>
  </si>
  <si>
    <t>Joshua Cochran</t>
  </si>
  <si>
    <t>Matthew Murphy</t>
  </si>
  <si>
    <t>Charles Fisher</t>
  </si>
  <si>
    <t>Steven Mann</t>
  </si>
  <si>
    <t>Michael Wong</t>
  </si>
  <si>
    <t>Jesse Bryant</t>
  </si>
  <si>
    <t>Paula Hall</t>
  </si>
  <si>
    <t>Eric Orr</t>
  </si>
  <si>
    <t>Monica Hayes</t>
  </si>
  <si>
    <t>Kimberly Hernandez</t>
  </si>
  <si>
    <t>Mike Rush</t>
  </si>
  <si>
    <t>Ellen Smith</t>
  </si>
  <si>
    <t>Taylor Soto</t>
  </si>
  <si>
    <t>Breanna Gray</t>
  </si>
  <si>
    <t>Brandon Garcia</t>
  </si>
  <si>
    <t>Vanessa Munoz</t>
  </si>
  <si>
    <t>Brittany Lee</t>
  </si>
  <si>
    <t>Kristina Bartlett</t>
  </si>
  <si>
    <t>Sean Webb</t>
  </si>
  <si>
    <t>Johnny Vincent</t>
  </si>
  <si>
    <t>Brandi Wu</t>
  </si>
  <si>
    <t>Sandra Thomas</t>
  </si>
  <si>
    <t>Dale Edwards</t>
  </si>
  <si>
    <t>Robert Hayes</t>
  </si>
  <si>
    <t>Jesus Chen</t>
  </si>
  <si>
    <t>Patricia Ortiz</t>
  </si>
  <si>
    <t>Zachary Davis</t>
  </si>
  <si>
    <t>Michael Wells</t>
  </si>
  <si>
    <t>Christina Gomez</t>
  </si>
  <si>
    <t>Jonathan Romero</t>
  </si>
  <si>
    <t>Richard Lucas</t>
  </si>
  <si>
    <t>Michelle Kemp</t>
  </si>
  <si>
    <t>Mario Hall</t>
  </si>
  <si>
    <t>Philip Walker</t>
  </si>
  <si>
    <t>Katherine Perez</t>
  </si>
  <si>
    <t>Michael Owens</t>
  </si>
  <si>
    <t>Kyle Smith</t>
  </si>
  <si>
    <t>Autumn Butler</t>
  </si>
  <si>
    <t>Steven Dominguez</t>
  </si>
  <si>
    <t>Connor Johnson</t>
  </si>
  <si>
    <t>Heather Sutton</t>
  </si>
  <si>
    <t>Amanda Mullins</t>
  </si>
  <si>
    <t>Peter Fletcher</t>
  </si>
  <si>
    <t>Bernard Powell</t>
  </si>
  <si>
    <t>Stephen Joseph</t>
  </si>
  <si>
    <t>Thomas Green</t>
  </si>
  <si>
    <t>Benjamin Andrews</t>
  </si>
  <si>
    <t>Dustin Howard</t>
  </si>
  <si>
    <t>Gregory Castillo</t>
  </si>
  <si>
    <t>Lauren Reid</t>
  </si>
  <si>
    <t>Jean Chase</t>
  </si>
  <si>
    <t>Mary Jones</t>
  </si>
  <si>
    <t>Andrea Davidson</t>
  </si>
  <si>
    <t>Lawrence Humphrey</t>
  </si>
  <si>
    <t>Brenda Fritz</t>
  </si>
  <si>
    <t>Philip Jordan</t>
  </si>
  <si>
    <t>Taylor Young</t>
  </si>
  <si>
    <t>Timothy Cohen</t>
  </si>
  <si>
    <t>Tammie Howard</t>
  </si>
  <si>
    <t>Megan Cunningham</t>
  </si>
  <si>
    <t>Timothy Dixon</t>
  </si>
  <si>
    <t>Gary Schneider</t>
  </si>
  <si>
    <t>Ricardo Bruce</t>
  </si>
  <si>
    <t>Rachel West</t>
  </si>
  <si>
    <t>Jorge Good</t>
  </si>
  <si>
    <t>Barbara Buchanan</t>
  </si>
  <si>
    <t>John Tapia</t>
  </si>
  <si>
    <t>Robert Hatfield</t>
  </si>
  <si>
    <t>Nicholas Mckenzie</t>
  </si>
  <si>
    <t>Mary Hopkins</t>
  </si>
  <si>
    <t>Crystal Patel</t>
  </si>
  <si>
    <t>Tammy Zhang</t>
  </si>
  <si>
    <t>Carrie Woodard</t>
  </si>
  <si>
    <t>Zoe Smith</t>
  </si>
  <si>
    <t>Jacob Graham</t>
  </si>
  <si>
    <t>Haley Ellison</t>
  </si>
  <si>
    <t>Randy Patton</t>
  </si>
  <si>
    <t>Jennifer Silva</t>
  </si>
  <si>
    <t>Andrea Ross</t>
  </si>
  <si>
    <t>Gary Brown</t>
  </si>
  <si>
    <t>Bradley Saunders</t>
  </si>
  <si>
    <t>Daniel Torres</t>
  </si>
  <si>
    <t>Sharon Powell</t>
  </si>
  <si>
    <t>Michael Obrien</t>
  </si>
  <si>
    <t>Tyler Gutierrez</t>
  </si>
  <si>
    <t>Jeffrey Cook</t>
  </si>
  <si>
    <t>Jessica Foster</t>
  </si>
  <si>
    <t>Dustin Vega</t>
  </si>
  <si>
    <t>Jessica Cantu</t>
  </si>
  <si>
    <t>Andrew Frey</t>
  </si>
  <si>
    <t>Alisha Gibbs</t>
  </si>
  <si>
    <t>Laura Baldwin</t>
  </si>
  <si>
    <t>Melissa Simmons</t>
  </si>
  <si>
    <t>Lawrence Zimmerman</t>
  </si>
  <si>
    <t>Richard Bruce</t>
  </si>
  <si>
    <t>Erik King</t>
  </si>
  <si>
    <t>Laura Mayer</t>
  </si>
  <si>
    <t>Joshua Huff</t>
  </si>
  <si>
    <t>Jordan Ochoa</t>
  </si>
  <si>
    <t>Barbara Carlson</t>
  </si>
  <si>
    <t>Jonathan Vargas</t>
  </si>
  <si>
    <t>John Diaz</t>
  </si>
  <si>
    <t>Charles Mcbride</t>
  </si>
  <si>
    <t>Shelley Rodriguez</t>
  </si>
  <si>
    <t>Mark Henry</t>
  </si>
  <si>
    <t>Ashley Bell</t>
  </si>
  <si>
    <t>Bradley Green</t>
  </si>
  <si>
    <t>Emily Acosta</t>
  </si>
  <si>
    <t>Joyce Rose</t>
  </si>
  <si>
    <t>Paige Brown</t>
  </si>
  <si>
    <t>Ashley Crawford</t>
  </si>
  <si>
    <t>Jennifer Jackson</t>
  </si>
  <si>
    <t>Heidi Bailey</t>
  </si>
  <si>
    <t>William Owens</t>
  </si>
  <si>
    <t>Brandy Terry</t>
  </si>
  <si>
    <t>Robert Jenkins</t>
  </si>
  <si>
    <t>Jonathan Harmon</t>
  </si>
  <si>
    <t>Sara Mcgee</t>
  </si>
  <si>
    <t>Julia Howe</t>
  </si>
  <si>
    <t>Monica Rodriguez</t>
  </si>
  <si>
    <t>Deborah Merritt</t>
  </si>
  <si>
    <t>Angela Hansen</t>
  </si>
  <si>
    <t>Michael Lucas</t>
  </si>
  <si>
    <t>Andre Fitzgerald</t>
  </si>
  <si>
    <t>Antonio Martinez</t>
  </si>
  <si>
    <t>Sandra Garrison</t>
  </si>
  <si>
    <t>Jeffrey Shannon</t>
  </si>
  <si>
    <t>Bryan Gonzales</t>
  </si>
  <si>
    <t>Lisa Reid</t>
  </si>
  <si>
    <t>William Richardson</t>
  </si>
  <si>
    <t>Nicole Pena</t>
  </si>
  <si>
    <t>Julie Macdonald</t>
  </si>
  <si>
    <t>Bryan Holland</t>
  </si>
  <si>
    <t>Joanna Johnson</t>
  </si>
  <si>
    <t>Nina Collins</t>
  </si>
  <si>
    <t>Adam Lowery</t>
  </si>
  <si>
    <t>Amber Barnes</t>
  </si>
  <si>
    <t>Alexandra Smith</t>
  </si>
  <si>
    <t>Geoffrey Walker</t>
  </si>
  <si>
    <t>Ronald Clark</t>
  </si>
  <si>
    <t>Matthew Kramer</t>
  </si>
  <si>
    <t>Teresa White</t>
  </si>
  <si>
    <t>Jessica Douglas</t>
  </si>
  <si>
    <t>Laura Combs</t>
  </si>
  <si>
    <t>Carol Wilson</t>
  </si>
  <si>
    <t>Ruben Thompson</t>
  </si>
  <si>
    <t>Stephanie Fitzpatrick</t>
  </si>
  <si>
    <t>Rebecca Stout</t>
  </si>
  <si>
    <t>Monica Tyler</t>
  </si>
  <si>
    <t>Kaylee Brown</t>
  </si>
  <si>
    <t>Samantha Leach</t>
  </si>
  <si>
    <t>Russell Moore</t>
  </si>
  <si>
    <t>Manuel Lester</t>
  </si>
  <si>
    <t>Juan Sanders</t>
  </si>
  <si>
    <t>Elizabeth Haney</t>
  </si>
  <si>
    <t>Justin Zimmerman</t>
  </si>
  <si>
    <t>Joel Munoz</t>
  </si>
  <si>
    <t>Rebecca Williams</t>
  </si>
  <si>
    <t>Amanda Terry</t>
  </si>
  <si>
    <t>Lee Owens</t>
  </si>
  <si>
    <t>James Shelton</t>
  </si>
  <si>
    <t>Michael Harris</t>
  </si>
  <si>
    <t>Peter Morales</t>
  </si>
  <si>
    <t>Nathan Kaiser</t>
  </si>
  <si>
    <t>Brian Harrison</t>
  </si>
  <si>
    <t>Laurie Huang</t>
  </si>
  <si>
    <t>Angel Fox</t>
  </si>
  <si>
    <t>Courtney Miller</t>
  </si>
  <si>
    <t>Charles Sanders</t>
  </si>
  <si>
    <t>Cynthia Galloway</t>
  </si>
  <si>
    <t>Carlos May</t>
  </si>
  <si>
    <t>Sarah Nguyen</t>
  </si>
  <si>
    <t>Gina Ramirez</t>
  </si>
  <si>
    <t>Rebecca Munoz</t>
  </si>
  <si>
    <t>Alexander Robertson</t>
  </si>
  <si>
    <t>Jessica Black</t>
  </si>
  <si>
    <t>Felicia Williams</t>
  </si>
  <si>
    <t>Brandon Jackson</t>
  </si>
  <si>
    <t>Teresa Conner</t>
  </si>
  <si>
    <t>Michael Zhang</t>
  </si>
  <si>
    <t>Bernard Mccullough</t>
  </si>
  <si>
    <t>Cameron Anderson</t>
  </si>
  <si>
    <t>Brandon Rivera</t>
  </si>
  <si>
    <t>Angela Williamson</t>
  </si>
  <si>
    <t>Danielle Murray</t>
  </si>
  <si>
    <t>Mary Morris</t>
  </si>
  <si>
    <t>Corey Moss</t>
  </si>
  <si>
    <t>Susan Dodson</t>
  </si>
  <si>
    <t>Amy Wallace</t>
  </si>
  <si>
    <t>Scott Carr</t>
  </si>
  <si>
    <t>Janet Davis</t>
  </si>
  <si>
    <t>Joshua Jones</t>
  </si>
  <si>
    <t>Lucas Craig</t>
  </si>
  <si>
    <t>Hayden Wilson</t>
  </si>
  <si>
    <t>Patrick Jennings</t>
  </si>
  <si>
    <t>Priscilla Wright</t>
  </si>
  <si>
    <t>Ashley Jackson</t>
  </si>
  <si>
    <t>Adam Lewis</t>
  </si>
  <si>
    <t>Richard Pope</t>
  </si>
  <si>
    <t>Shannon Ryan</t>
  </si>
  <si>
    <t>Alexander Serrano</t>
  </si>
  <si>
    <t>Desiree Sheppard</t>
  </si>
  <si>
    <t>Sheila Reed</t>
  </si>
  <si>
    <t>Jesse Clayton</t>
  </si>
  <si>
    <t>Teresa Sharp</t>
  </si>
  <si>
    <t>Pamela Richardson</t>
  </si>
  <si>
    <t>Tammy Mcdaniel</t>
  </si>
  <si>
    <t>Roger Atkins</t>
  </si>
  <si>
    <t>Peter Munoz</t>
  </si>
  <si>
    <t>Laura Baker</t>
  </si>
  <si>
    <t>Theresa Robertson</t>
  </si>
  <si>
    <t>Kevin Barry</t>
  </si>
  <si>
    <t>Elijah Francis</t>
  </si>
  <si>
    <t>Daniel Zimmerman</t>
  </si>
  <si>
    <t>Robin Rodriguez</t>
  </si>
  <si>
    <t>Glenn Hicks</t>
  </si>
  <si>
    <t>David Suarez</t>
  </si>
  <si>
    <t>Donna Davila</t>
  </si>
  <si>
    <t>Jack White</t>
  </si>
  <si>
    <t>Thomas Brown</t>
  </si>
  <si>
    <t>Eric Higgins</t>
  </si>
  <si>
    <t>Aaron Johnston</t>
  </si>
  <si>
    <t>Johnny Norris</t>
  </si>
  <si>
    <t>Katie Davila</t>
  </si>
  <si>
    <t>Kelly Duffy</t>
  </si>
  <si>
    <t>Michael Parker</t>
  </si>
  <si>
    <t>Michelle Mcneil</t>
  </si>
  <si>
    <t>Steven Cummings</t>
  </si>
  <si>
    <t>Scott Rowe</t>
  </si>
  <si>
    <t>Charlene Robertson</t>
  </si>
  <si>
    <t>Francisco Mejia</t>
  </si>
  <si>
    <t>Gina Williamson</t>
  </si>
  <si>
    <t>William Walls</t>
  </si>
  <si>
    <t>Spencer Rivera</t>
  </si>
  <si>
    <t>Michael Mcdaniel</t>
  </si>
  <si>
    <t>Kyle Matthews</t>
  </si>
  <si>
    <t>Michael Wolf</t>
  </si>
  <si>
    <t>Luke Frost</t>
  </si>
  <si>
    <t>Elizabeth Flores</t>
  </si>
  <si>
    <t>Catherine Parker</t>
  </si>
  <si>
    <t>William Dominguez</t>
  </si>
  <si>
    <t>Ethan Cortez</t>
  </si>
  <si>
    <t>George Fritz</t>
  </si>
  <si>
    <t>William Gillespie</t>
  </si>
  <si>
    <t>Dennis Scott</t>
  </si>
  <si>
    <t>Elizabeth Fuller</t>
  </si>
  <si>
    <t>David Mora</t>
  </si>
  <si>
    <t>Amanda Hayes</t>
  </si>
  <si>
    <t>Jo Russell</t>
  </si>
  <si>
    <t>Kendra Rodriguez</t>
  </si>
  <si>
    <t>George Tate</t>
  </si>
  <si>
    <t>Nancy Martin</t>
  </si>
  <si>
    <t>Blake Clark</t>
  </si>
  <si>
    <t>Jeremy Barry</t>
  </si>
  <si>
    <t>Patricia Lewis</t>
  </si>
  <si>
    <t>Rodney Holland</t>
  </si>
  <si>
    <t>Bryan Espinoza</t>
  </si>
  <si>
    <t>Kayla Davidson</t>
  </si>
  <si>
    <t>Frederick Castillo</t>
  </si>
  <si>
    <t>Angel Lucero</t>
  </si>
  <si>
    <t>Erin Morrison</t>
  </si>
  <si>
    <t>Randall Nicholson</t>
  </si>
  <si>
    <t>Christina Callahan</t>
  </si>
  <si>
    <t>Ann Dorsey</t>
  </si>
  <si>
    <t>Jason Dominguez</t>
  </si>
  <si>
    <t>Autumn Knight</t>
  </si>
  <si>
    <t>Mark Miller</t>
  </si>
  <si>
    <t>Rebecca Charles</t>
  </si>
  <si>
    <t>Erin Thompson</t>
  </si>
  <si>
    <t>Robert Richard</t>
  </si>
  <si>
    <t>Sean Kelly</t>
  </si>
  <si>
    <t>William Keith</t>
  </si>
  <si>
    <t>Anna Nelson</t>
  </si>
  <si>
    <t>Cassandra Gentry</t>
  </si>
  <si>
    <t>Tommy Waller</t>
  </si>
  <si>
    <t>Nathan Mills</t>
  </si>
  <si>
    <t>Antonio Estrada</t>
  </si>
  <si>
    <t>Marcus Carlson</t>
  </si>
  <si>
    <t>Thomas Kirk</t>
  </si>
  <si>
    <t>Michelle Campbell</t>
  </si>
  <si>
    <t>Carla Moss</t>
  </si>
  <si>
    <t>Alyssa Carter</t>
  </si>
  <si>
    <t>Jaime Evans</t>
  </si>
  <si>
    <t>Stephen Simon</t>
  </si>
  <si>
    <t>Rita Lewis</t>
  </si>
  <si>
    <t>Alejandra Robinson</t>
  </si>
  <si>
    <t>Brent Cross</t>
  </si>
  <si>
    <t>Jeffrey Glover</t>
  </si>
  <si>
    <t>Abigail Rodriguez</t>
  </si>
  <si>
    <t>Chelsea Cordova</t>
  </si>
  <si>
    <t>Rachel Johnson</t>
  </si>
  <si>
    <t>Matthew Mclaughlin</t>
  </si>
  <si>
    <t>Eric Heath</t>
  </si>
  <si>
    <t>Benjamin Walker</t>
  </si>
  <si>
    <t>Amanda Webb</t>
  </si>
  <si>
    <t>Kimberly Hughes</t>
  </si>
  <si>
    <t>Stacey Arias</t>
  </si>
  <si>
    <t>Mark Harrell</t>
  </si>
  <si>
    <t>William Jackson</t>
  </si>
  <si>
    <t>Elizabeth Murphy</t>
  </si>
  <si>
    <t>Michael Collins</t>
  </si>
  <si>
    <t>Michele Rice</t>
  </si>
  <si>
    <t>Jonathan Brooks</t>
  </si>
  <si>
    <t>John Gomez</t>
  </si>
  <si>
    <t>Amber Delacruz</t>
  </si>
  <si>
    <t>Shirley Rogers</t>
  </si>
  <si>
    <t>Craig White</t>
  </si>
  <si>
    <t>Kevin Cochran</t>
  </si>
  <si>
    <t>Shirley Terry</t>
  </si>
  <si>
    <t>Jessica Ferguson</t>
  </si>
  <si>
    <t>Cynthia Miller</t>
  </si>
  <si>
    <t>Julian Yang</t>
  </si>
  <si>
    <t>Amy Fischer</t>
  </si>
  <si>
    <t>Ashley Fritz</t>
  </si>
  <si>
    <t>Heather Luna</t>
  </si>
  <si>
    <t>Jacqueline Key</t>
  </si>
  <si>
    <t>Briana Taylor</t>
  </si>
  <si>
    <t>Daniel Hood</t>
  </si>
  <si>
    <t>Jeffrey Mcconnell</t>
  </si>
  <si>
    <t>Melissa Thompson</t>
  </si>
  <si>
    <t>Jacob Hart</t>
  </si>
  <si>
    <t>Christopher Griffin</t>
  </si>
  <si>
    <t>Christopher Carrillo</t>
  </si>
  <si>
    <t>David Hammond</t>
  </si>
  <si>
    <t>Bob Smith</t>
  </si>
  <si>
    <t>Chelsea Bailey</t>
  </si>
  <si>
    <t>Vanessa Owens</t>
  </si>
  <si>
    <t>Amanda Valentine</t>
  </si>
  <si>
    <t>Dana Richards</t>
  </si>
  <si>
    <t>Lucas Jones</t>
  </si>
  <si>
    <t>Ryan Lee</t>
  </si>
  <si>
    <t>Yvonne Wall</t>
  </si>
  <si>
    <t>William Beasley</t>
  </si>
  <si>
    <t>Steven Christian</t>
  </si>
  <si>
    <t>Raymond Zhang</t>
  </si>
  <si>
    <t>David Woods</t>
  </si>
  <si>
    <t>Bradley Goodman</t>
  </si>
  <si>
    <t>Chris Collins</t>
  </si>
  <si>
    <t>Christina Morris</t>
  </si>
  <si>
    <t>Jose Anderson</t>
  </si>
  <si>
    <t>Amy Graham</t>
  </si>
  <si>
    <t>Justin Tran</t>
  </si>
  <si>
    <t>Rita Evans</t>
  </si>
  <si>
    <t>Kara Mendoza</t>
  </si>
  <si>
    <t>Linda Obrien</t>
  </si>
  <si>
    <t>Christine Mason</t>
  </si>
  <si>
    <t>Daniel Ramirez</t>
  </si>
  <si>
    <t>Paula Ryan</t>
  </si>
  <si>
    <t>Stacy Barber</t>
  </si>
  <si>
    <t>Bradley Nixon</t>
  </si>
  <si>
    <t>Harold Green</t>
  </si>
  <si>
    <t>Victor Lynch</t>
  </si>
  <si>
    <t>Mark Marquez</t>
  </si>
  <si>
    <t>Kenneth Foster</t>
  </si>
  <si>
    <t>Allison Garcia</t>
  </si>
  <si>
    <t>Alexandra Carr</t>
  </si>
  <si>
    <t>Miguel Wilson</t>
  </si>
  <si>
    <t>Scott Harrell</t>
  </si>
  <si>
    <t>Alexis Adams</t>
  </si>
  <si>
    <t>Kyle Maldonado</t>
  </si>
  <si>
    <t>Donna Wheeler</t>
  </si>
  <si>
    <t>Kevin Alexander</t>
  </si>
  <si>
    <t>Debra Griffith</t>
  </si>
  <si>
    <t>Beth Hines</t>
  </si>
  <si>
    <t>Fred Morgan</t>
  </si>
  <si>
    <t>Caitlin Valdez</t>
  </si>
  <si>
    <t>Carol Harvey</t>
  </si>
  <si>
    <t>Joseph Vaughan</t>
  </si>
  <si>
    <t>Abigail Lewis</t>
  </si>
  <si>
    <t>Ann Ferguson</t>
  </si>
  <si>
    <t>Anna Warren</t>
  </si>
  <si>
    <t>Leslie Brooks</t>
  </si>
  <si>
    <t>Tyler Higgins</t>
  </si>
  <si>
    <t>Christian Rivera</t>
  </si>
  <si>
    <t>Crystal Pineda</t>
  </si>
  <si>
    <t>Peter Lewis</t>
  </si>
  <si>
    <t>Julie House</t>
  </si>
  <si>
    <t>Riley Martin</t>
  </si>
  <si>
    <t>Lawrence Watts</t>
  </si>
  <si>
    <t>Ronald Shaw</t>
  </si>
  <si>
    <t>Kim Cummings</t>
  </si>
  <si>
    <t>Nancy Johnson</t>
  </si>
  <si>
    <t>Joy Patton</t>
  </si>
  <si>
    <t>Noah Jones</t>
  </si>
  <si>
    <t>Christian Randall</t>
  </si>
  <si>
    <t>Katie Robinson</t>
  </si>
  <si>
    <t>Glenda Cole</t>
  </si>
  <si>
    <t>Raymond Davis</t>
  </si>
  <si>
    <t>Alexander Meyers</t>
  </si>
  <si>
    <t>Jessica Lee</t>
  </si>
  <si>
    <t>Haley Wilson</t>
  </si>
  <si>
    <t>Michael Ray</t>
  </si>
  <si>
    <t>James Woodard</t>
  </si>
  <si>
    <t>Luke Valentine</t>
  </si>
  <si>
    <t>Michelle Taylor</t>
  </si>
  <si>
    <t>Kevin Ochoa</t>
  </si>
  <si>
    <t>Alicia Bush</t>
  </si>
  <si>
    <t>Benjamin Robinson</t>
  </si>
  <si>
    <t>Marcus Johnson</t>
  </si>
  <si>
    <t>Catherine Wright</t>
  </si>
  <si>
    <t>Monica Price</t>
  </si>
  <si>
    <t>Michele Barr</t>
  </si>
  <si>
    <t>Natalie Allen</t>
  </si>
  <si>
    <t>Hector Mcmahon</t>
  </si>
  <si>
    <t>David Jennings</t>
  </si>
  <si>
    <t>Julia Cortez</t>
  </si>
  <si>
    <t>Amanda Jennings</t>
  </si>
  <si>
    <t>Cole Carroll</t>
  </si>
  <si>
    <t>Larry Johnson</t>
  </si>
  <si>
    <t>William Hanson</t>
  </si>
  <si>
    <t>Emily Hunt</t>
  </si>
  <si>
    <t>Michelle Conley</t>
  </si>
  <si>
    <t>Christina Miller</t>
  </si>
  <si>
    <t>Michelle Walker</t>
  </si>
  <si>
    <t>David Arellano</t>
  </si>
  <si>
    <t>Joshua Steele</t>
  </si>
  <si>
    <t>Heather Estrada</t>
  </si>
  <si>
    <t>Robert Sanchez</t>
  </si>
  <si>
    <t>Allen Christensen</t>
  </si>
  <si>
    <t>Alexander Moreno</t>
  </si>
  <si>
    <t>Charles Mendez</t>
  </si>
  <si>
    <t>Brianna Mccoy</t>
  </si>
  <si>
    <t>Allison Kelly</t>
  </si>
  <si>
    <t>Mary Copeland</t>
  </si>
  <si>
    <t>Maria Black</t>
  </si>
  <si>
    <t>Benjamin Ramirez</t>
  </si>
  <si>
    <t>Julia Ball</t>
  </si>
  <si>
    <t>Bradley Chavez</t>
  </si>
  <si>
    <t>Jeffrey Ruiz</t>
  </si>
  <si>
    <t>Ethan Quinn</t>
  </si>
  <si>
    <t>Christina Hamilton</t>
  </si>
  <si>
    <t>Donna Campos</t>
  </si>
  <si>
    <t>Patricia Petty</t>
  </si>
  <si>
    <t>Amber Kelley</t>
  </si>
  <si>
    <t>Joe Simon</t>
  </si>
  <si>
    <t>Nathaniel Leon</t>
  </si>
  <si>
    <t>Sandra Thornton</t>
  </si>
  <si>
    <t>Howard Peterson</t>
  </si>
  <si>
    <t>Karen Kelly</t>
  </si>
  <si>
    <t>Lisa Barnes</t>
  </si>
  <si>
    <t>Michael Edwards</t>
  </si>
  <si>
    <t>Michael Taylor</t>
  </si>
  <si>
    <t>Margaret Butler</t>
  </si>
  <si>
    <t>Oscar Lopez</t>
  </si>
  <si>
    <t>Michael Reed</t>
  </si>
  <si>
    <t>Terri Jones</t>
  </si>
  <si>
    <t>Fernando Fields</t>
  </si>
  <si>
    <t>Stephen Mcdonald</t>
  </si>
  <si>
    <t>Raymond Carter</t>
  </si>
  <si>
    <t>Julie Ross</t>
  </si>
  <si>
    <t>Misty Hanson</t>
  </si>
  <si>
    <t>Terri Mitchell</t>
  </si>
  <si>
    <t>Timothy Horne</t>
  </si>
  <si>
    <t>Amber Garcia</t>
  </si>
  <si>
    <t>Michelle Morton</t>
  </si>
  <si>
    <t>Steven Miller</t>
  </si>
  <si>
    <t>Bradley Nolan</t>
  </si>
  <si>
    <t>Molly Morrow</t>
  </si>
  <si>
    <t>Lisa Ruiz</t>
  </si>
  <si>
    <t>Erin Weaver</t>
  </si>
  <si>
    <t>Micheal Wilson</t>
  </si>
  <si>
    <t>John Montoya</t>
  </si>
  <si>
    <t>Renee Anderson</t>
  </si>
  <si>
    <t>Frank Humphrey</t>
  </si>
  <si>
    <t>Jeff Anderson</t>
  </si>
  <si>
    <t>Donald Murray</t>
  </si>
  <si>
    <t>Diane Lynn</t>
  </si>
  <si>
    <t>Patrick Castillo</t>
  </si>
  <si>
    <t>Manuel Wilson</t>
  </si>
  <si>
    <t>Cindy Jones</t>
  </si>
  <si>
    <t>Steven Gonzales</t>
  </si>
  <si>
    <t>Brian Rodriguez</t>
  </si>
  <si>
    <t>Kristen Osborne</t>
  </si>
  <si>
    <t>Alan Coleman</t>
  </si>
  <si>
    <t>Kevin Graham</t>
  </si>
  <si>
    <t>Cory Dunn</t>
  </si>
  <si>
    <t>Shawn Carter</t>
  </si>
  <si>
    <t>Tamara Bush</t>
  </si>
  <si>
    <t>Adam Byrd</t>
  </si>
  <si>
    <t>Troy Barber</t>
  </si>
  <si>
    <t>Cassie Wallace</t>
  </si>
  <si>
    <t>Danny Roberts</t>
  </si>
  <si>
    <t>Veronica Martin</t>
  </si>
  <si>
    <t>Joseph Jackson</t>
  </si>
  <si>
    <t>Erica Chavez</t>
  </si>
  <si>
    <t>Brandon Kirby</t>
  </si>
  <si>
    <t>Samuel Lopez</t>
  </si>
  <si>
    <t>Jonathan Rogers</t>
  </si>
  <si>
    <t>Charles Wood</t>
  </si>
  <si>
    <t>Patricia George</t>
  </si>
  <si>
    <t>Christine Burton</t>
  </si>
  <si>
    <t>Shawna Meyer</t>
  </si>
  <si>
    <t>Paul Butler</t>
  </si>
  <si>
    <t>John Riggs</t>
  </si>
  <si>
    <t>Victor May</t>
  </si>
  <si>
    <t>Joshua Walker</t>
  </si>
  <si>
    <t>Mary Nguyen</t>
  </si>
  <si>
    <t>Todd Mcdonald</t>
  </si>
  <si>
    <t>Carolyn Hobbs</t>
  </si>
  <si>
    <t>Victoria Marshall</t>
  </si>
  <si>
    <t>Jennifer Butler</t>
  </si>
  <si>
    <t>Elizabeth Sanchez</t>
  </si>
  <si>
    <t>Crystal Kennedy</t>
  </si>
  <si>
    <t>Brenda Clark</t>
  </si>
  <si>
    <t>Michael Zuniga</t>
  </si>
  <si>
    <t>Patrick Campbell</t>
  </si>
  <si>
    <t>Kathleen Mata</t>
  </si>
  <si>
    <t>Jamie Green</t>
  </si>
  <si>
    <t>Theresa Garcia</t>
  </si>
  <si>
    <t>Jamie Scott</t>
  </si>
  <si>
    <t>Mark Gonzalez</t>
  </si>
  <si>
    <t>Brian Franklin</t>
  </si>
  <si>
    <t>Hayley Pierce</t>
  </si>
  <si>
    <t>Lisa Ho</t>
  </si>
  <si>
    <t>David Mendoza</t>
  </si>
  <si>
    <t>Charles Clark</t>
  </si>
  <si>
    <t>Whitney Acosta</t>
  </si>
  <si>
    <t>Julie Moore</t>
  </si>
  <si>
    <t>Angela Simmons</t>
  </si>
  <si>
    <t>Ronald Hampton</t>
  </si>
  <si>
    <t>William Escobar</t>
  </si>
  <si>
    <t>Dawn Harrison</t>
  </si>
  <si>
    <t>Theresa Hurley</t>
  </si>
  <si>
    <t>Amanda Clark</t>
  </si>
  <si>
    <t>Jocelyn Perry</t>
  </si>
  <si>
    <t>William Gordon</t>
  </si>
  <si>
    <t>Sarah Harrington</t>
  </si>
  <si>
    <t>Travis Mcconnell</t>
  </si>
  <si>
    <t>Brenda Goodman</t>
  </si>
  <si>
    <t>Shane Shaw</t>
  </si>
  <si>
    <t>Emily Graham</t>
  </si>
  <si>
    <t>Ashley Patrick</t>
  </si>
  <si>
    <t>Shawn Barry</t>
  </si>
  <si>
    <t>Patricia Welch</t>
  </si>
  <si>
    <t>Jennifer Baker</t>
  </si>
  <si>
    <t>Jillian Hicks</t>
  </si>
  <si>
    <t>Jacob Banks</t>
  </si>
  <si>
    <t>Lynn Thompson</t>
  </si>
  <si>
    <t>Brandon Santana</t>
  </si>
  <si>
    <t>Jeff Baker</t>
  </si>
  <si>
    <t>Suzanne Powell</t>
  </si>
  <si>
    <t>Kevin Henderson</t>
  </si>
  <si>
    <t>Brittany Harris</t>
  </si>
  <si>
    <t>Alyssa Hayden</t>
  </si>
  <si>
    <t>Krista Hammond</t>
  </si>
  <si>
    <t>Joshua Ray</t>
  </si>
  <si>
    <t>Paula Aguirre</t>
  </si>
  <si>
    <t>Ryan Sims</t>
  </si>
  <si>
    <t>Robert Harrison</t>
  </si>
  <si>
    <t>Austin Moore</t>
  </si>
  <si>
    <t>Julie Rodriguez</t>
  </si>
  <si>
    <t>Kaitlyn Bryant</t>
  </si>
  <si>
    <t>Hannah Taylor</t>
  </si>
  <si>
    <t>Erin Chen</t>
  </si>
  <si>
    <t>Sergio Torres</t>
  </si>
  <si>
    <t>Jennifer Whitney</t>
  </si>
  <si>
    <t>Megan Walton</t>
  </si>
  <si>
    <t>Joann Ray</t>
  </si>
  <si>
    <t>Heather Davis</t>
  </si>
  <si>
    <t>Jose Vazquez</t>
  </si>
  <si>
    <t>Gregory Lewis</t>
  </si>
  <si>
    <t>Kelly Webb</t>
  </si>
  <si>
    <t>Cindy Rodriguez</t>
  </si>
  <si>
    <t>Tina Cortez</t>
  </si>
  <si>
    <t>Ray Stanton</t>
  </si>
  <si>
    <t>Jared Delgado</t>
  </si>
  <si>
    <t>Shawn Rice</t>
  </si>
  <si>
    <t>Stephen Robertson</t>
  </si>
  <si>
    <t>Erik Bass</t>
  </si>
  <si>
    <t>Christopher Cook</t>
  </si>
  <si>
    <t>Nicole Goodwin</t>
  </si>
  <si>
    <t>Kristen Good</t>
  </si>
  <si>
    <t>John Green</t>
  </si>
  <si>
    <t>Robert Anderson</t>
  </si>
  <si>
    <t>Melissa Mccarthy</t>
  </si>
  <si>
    <t>Michelle Martin</t>
  </si>
  <si>
    <t>Briana Johnson</t>
  </si>
  <si>
    <t>Jessica Phillips</t>
  </si>
  <si>
    <t>Sean Zuniga</t>
  </si>
  <si>
    <t>Frank Ruiz</t>
  </si>
  <si>
    <t>Robert Craig</t>
  </si>
  <si>
    <t>Amanda Cook</t>
  </si>
  <si>
    <t>Duane Alvarado</t>
  </si>
  <si>
    <t>John Moon</t>
  </si>
  <si>
    <t>Mary Roman</t>
  </si>
  <si>
    <t>Eric Reed</t>
  </si>
  <si>
    <t>Miranda Raymond</t>
  </si>
  <si>
    <t>Tyrone Carney</t>
  </si>
  <si>
    <t>Joshua Ortiz</t>
  </si>
  <si>
    <t>Nicholas Heath</t>
  </si>
  <si>
    <t>David Sullivan</t>
  </si>
  <si>
    <t>Kurt Bowman</t>
  </si>
  <si>
    <t>Tasha Page</t>
  </si>
  <si>
    <t>Eduardo Burton</t>
  </si>
  <si>
    <t>Jonathan Garcia</t>
  </si>
  <si>
    <t>Edwin Holder</t>
  </si>
  <si>
    <t>Megan Willis</t>
  </si>
  <si>
    <t>Joe Hansen</t>
  </si>
  <si>
    <t>Austin Stein</t>
  </si>
  <si>
    <t>Kara Ramirez</t>
  </si>
  <si>
    <t>Bianca Hampton</t>
  </si>
  <si>
    <t>Joshua Cantrell</t>
  </si>
  <si>
    <t>Keith Peters</t>
  </si>
  <si>
    <t>Kevin Ramos</t>
  </si>
  <si>
    <t>Amber Rodriguez</t>
  </si>
  <si>
    <t>John Sanchez</t>
  </si>
  <si>
    <t>Sherry Fernandez</t>
  </si>
  <si>
    <t>Anthony Gomez</t>
  </si>
  <si>
    <t>Amanda Rhodes</t>
  </si>
  <si>
    <t>Jason Alvarez</t>
  </si>
  <si>
    <t>Mike Francis</t>
  </si>
  <si>
    <t>Paul Jones</t>
  </si>
  <si>
    <t>Edwin Brown</t>
  </si>
  <si>
    <t>Kevin Ingram</t>
  </si>
  <si>
    <t>Kimberly Washington</t>
  </si>
  <si>
    <t>Steven Ramos</t>
  </si>
  <si>
    <t>Glenn Ross</t>
  </si>
  <si>
    <t>Tracy Camacho</t>
  </si>
  <si>
    <t>Jennifer Christensen</t>
  </si>
  <si>
    <t>Aaron Castillo</t>
  </si>
  <si>
    <t>John Kelly</t>
  </si>
  <si>
    <t>Emily Thomas</t>
  </si>
  <si>
    <t>David Weaver</t>
  </si>
  <si>
    <t>Sharon Dalton</t>
  </si>
  <si>
    <t>Zachary Abbott</t>
  </si>
  <si>
    <t>Matthew Dixon</t>
  </si>
  <si>
    <t>Tyler Hardin</t>
  </si>
  <si>
    <t>Derrick Miller</t>
  </si>
  <si>
    <t>Brianna Dillon</t>
  </si>
  <si>
    <t>Eric Davis</t>
  </si>
  <si>
    <t>Anthony Bennett</t>
  </si>
  <si>
    <t>Kristen Gonzales</t>
  </si>
  <si>
    <t>Jacob Sandoval</t>
  </si>
  <si>
    <t>Meghan Baker</t>
  </si>
  <si>
    <t>Christopher Nicholson</t>
  </si>
  <si>
    <t>Brian Fuentes</t>
  </si>
  <si>
    <t>Sharon Bright</t>
  </si>
  <si>
    <t>Sean Smith</t>
  </si>
  <si>
    <t>Jack Gomez</t>
  </si>
  <si>
    <t>Ann Jackson</t>
  </si>
  <si>
    <t>Tina Kelley</t>
  </si>
  <si>
    <t>Stephen Boyer</t>
  </si>
  <si>
    <t>Sharon Hamilton</t>
  </si>
  <si>
    <t>Stephanie Lopez</t>
  </si>
  <si>
    <t>Jason Kirk</t>
  </si>
  <si>
    <t>Isaac Johnson</t>
  </si>
  <si>
    <t>Theodore Newton</t>
  </si>
  <si>
    <t>Brian Carpenter</t>
  </si>
  <si>
    <t>Chelsea Clark</t>
  </si>
  <si>
    <t>Jimmy Zimmerman</t>
  </si>
  <si>
    <t>Christopher Thomas</t>
  </si>
  <si>
    <t>Manuel Stevens</t>
  </si>
  <si>
    <t>Thomas Cordova</t>
  </si>
  <si>
    <t>Kimberly Ferguson</t>
  </si>
  <si>
    <t>Ryan Collins</t>
  </si>
  <si>
    <t>Shawn Knight</t>
  </si>
  <si>
    <t>Cheryl Wright</t>
  </si>
  <si>
    <t>Hailey Evans</t>
  </si>
  <si>
    <t>Justin Koch</t>
  </si>
  <si>
    <t>Eric Anderson</t>
  </si>
  <si>
    <t>Kristin Schmitt</t>
  </si>
  <si>
    <t>Jason Summers</t>
  </si>
  <si>
    <t>Ryan Wood</t>
  </si>
  <si>
    <t>Courtney Wallace</t>
  </si>
  <si>
    <t>Justin Heath</t>
  </si>
  <si>
    <t>James Tapia</t>
  </si>
  <si>
    <t>Sandra Gregory</t>
  </si>
  <si>
    <t>Jerry Mcdaniel</t>
  </si>
  <si>
    <t>Douglas Garcia</t>
  </si>
  <si>
    <t>Breanna Morales</t>
  </si>
  <si>
    <t>Mark Singleton</t>
  </si>
  <si>
    <t>Cheryl Vance</t>
  </si>
  <si>
    <t>Ryan Shah</t>
  </si>
  <si>
    <t>Ann Wilson</t>
  </si>
  <si>
    <t>Brent Miles</t>
  </si>
  <si>
    <t>Brandy Brooks</t>
  </si>
  <si>
    <t>Kristy Meadows</t>
  </si>
  <si>
    <t>James Harmon</t>
  </si>
  <si>
    <t>Shelby Rodriguez</t>
  </si>
  <si>
    <t>Anthony Webb</t>
  </si>
  <si>
    <t>Michael Wilkerson</t>
  </si>
  <si>
    <t>Andrew Beltran</t>
  </si>
  <si>
    <t>Nicholas Parker</t>
  </si>
  <si>
    <t>Kaylee Rogers</t>
  </si>
  <si>
    <t>Clinton White</t>
  </si>
  <si>
    <t>Erin Franco</t>
  </si>
  <si>
    <t>Timothy Martinez</t>
  </si>
  <si>
    <t>David Rios</t>
  </si>
  <si>
    <t>Kenneth Hickman</t>
  </si>
  <si>
    <t>Megan Taylor</t>
  </si>
  <si>
    <t>Brandon Robinson</t>
  </si>
  <si>
    <t>Laura Walker</t>
  </si>
  <si>
    <t>Richard Hahn</t>
  </si>
  <si>
    <t>Karen Leach</t>
  </si>
  <si>
    <t>Matthew Soto</t>
  </si>
  <si>
    <t>Erin Watson</t>
  </si>
  <si>
    <t>Patrick Moss</t>
  </si>
  <si>
    <t>Marco Ruiz</t>
  </si>
  <si>
    <t>Miguel Haynes</t>
  </si>
  <si>
    <t>Erica Vaughn</t>
  </si>
  <si>
    <t>Todd Ramsey</t>
  </si>
  <si>
    <t>Debra Browning</t>
  </si>
  <si>
    <t>Christine Roberts</t>
  </si>
  <si>
    <t>Nicholas Gregory</t>
  </si>
  <si>
    <t>Heather Benton</t>
  </si>
  <si>
    <t>Dana Ward</t>
  </si>
  <si>
    <t>Gabriel Soto</t>
  </si>
  <si>
    <t>Jerry Bell</t>
  </si>
  <si>
    <t>Gregory Clark</t>
  </si>
  <si>
    <t>Brittany Manning</t>
  </si>
  <si>
    <t>Carlos Hernandez</t>
  </si>
  <si>
    <t>Darryl Mendez</t>
  </si>
  <si>
    <t>Willie Smith</t>
  </si>
  <si>
    <t>Alexis Lopez</t>
  </si>
  <si>
    <t>Taylor Porter</t>
  </si>
  <si>
    <t>Leslie Poole</t>
  </si>
  <si>
    <t>Mackenzie Jones</t>
  </si>
  <si>
    <t>Antonio Wiggins</t>
  </si>
  <si>
    <t>Linda Anderson</t>
  </si>
  <si>
    <t>Dakota Ballard</t>
  </si>
  <si>
    <t>Valerie Powell</t>
  </si>
  <si>
    <t>Alejandro Bowen</t>
  </si>
  <si>
    <t>Rodney Jones</t>
  </si>
  <si>
    <t>Andrew Rojas</t>
  </si>
  <si>
    <t>Alexis Walker</t>
  </si>
  <si>
    <t>Maria Ortiz</t>
  </si>
  <si>
    <t>Cody Walker</t>
  </si>
  <si>
    <t>Tonya May</t>
  </si>
  <si>
    <t>Brenda Bruce</t>
  </si>
  <si>
    <t>Amber Dominguez</t>
  </si>
  <si>
    <t>Sarah Harvey</t>
  </si>
  <si>
    <t>Samuel Todd</t>
  </si>
  <si>
    <t>Sherry Gardner</t>
  </si>
  <si>
    <t>Adrienne Brown</t>
  </si>
  <si>
    <t>Stephen Pugh</t>
  </si>
  <si>
    <t>Jack Williams</t>
  </si>
  <si>
    <t>Kevin Myers</t>
  </si>
  <si>
    <t>Suzanne Allen</t>
  </si>
  <si>
    <t>Robert Oneal</t>
  </si>
  <si>
    <t>Manuel Williams</t>
  </si>
  <si>
    <t>Raymond Rivera</t>
  </si>
  <si>
    <t>Samantha Adams</t>
  </si>
  <si>
    <t>Aaron Brown</t>
  </si>
  <si>
    <t>Tina Potts</t>
  </si>
  <si>
    <t>Amanda Orr</t>
  </si>
  <si>
    <t>Kenneth Perry</t>
  </si>
  <si>
    <t>Sheila Roberts</t>
  </si>
  <si>
    <t>David Joseph</t>
  </si>
  <si>
    <t>Michael Floyd</t>
  </si>
  <si>
    <t>Benjamin Rose</t>
  </si>
  <si>
    <t>Olivia Oliver</t>
  </si>
  <si>
    <t>Emily Pena</t>
  </si>
  <si>
    <t>Melissa Doyle</t>
  </si>
  <si>
    <t>Rachel Hubbard</t>
  </si>
  <si>
    <t>Edward Silva</t>
  </si>
  <si>
    <t>Christopher Bryant</t>
  </si>
  <si>
    <t>Kim Kent</t>
  </si>
  <si>
    <t>Travis Garcia</t>
  </si>
  <si>
    <t>Amber Carrillo</t>
  </si>
  <si>
    <t>Paul Bowen</t>
  </si>
  <si>
    <t>Victoria Barrera</t>
  </si>
  <si>
    <t>Tanner Rosario</t>
  </si>
  <si>
    <t>Jonathan Clark</t>
  </si>
  <si>
    <t>Brian Santos</t>
  </si>
  <si>
    <t>Brandon Miller</t>
  </si>
  <si>
    <t>Peter Moore</t>
  </si>
  <si>
    <t>Robert Dennis</t>
  </si>
  <si>
    <t>Johnathan Sandoval</t>
  </si>
  <si>
    <t>Gerald Richards</t>
  </si>
  <si>
    <t>Daniel Garcia</t>
  </si>
  <si>
    <t>Jamie Garza</t>
  </si>
  <si>
    <t>Emily Williams</t>
  </si>
  <si>
    <t>Yvette Cooley</t>
  </si>
  <si>
    <t>James Salazar</t>
  </si>
  <si>
    <t>Kristina Mcmahon</t>
  </si>
  <si>
    <t>James Ayala</t>
  </si>
  <si>
    <t>Brandon Webster</t>
  </si>
  <si>
    <t>Frank Brock</t>
  </si>
  <si>
    <t>Kenneth Tanner</t>
  </si>
  <si>
    <t>Manuel Smith</t>
  </si>
  <si>
    <t>Brian Gardner</t>
  </si>
  <si>
    <t>Joseph Gonzales</t>
  </si>
  <si>
    <t>Katherine Smith</t>
  </si>
  <si>
    <t>Peter Lyons</t>
  </si>
  <si>
    <t>Jennifer Hale</t>
  </si>
  <si>
    <t>Ashley Malone</t>
  </si>
  <si>
    <t>Samantha Wood</t>
  </si>
  <si>
    <t>Vincent Jones</t>
  </si>
  <si>
    <t>Penny Thompson</t>
  </si>
  <si>
    <t>Paula Schmidt</t>
  </si>
  <si>
    <t>Amber Curry</t>
  </si>
  <si>
    <t>Ruben Hensley</t>
  </si>
  <si>
    <t>Ronald Grant</t>
  </si>
  <si>
    <t>Dennis Brown</t>
  </si>
  <si>
    <t>Jon Mcmillan</t>
  </si>
  <si>
    <t>Kenneth Buchanan</t>
  </si>
  <si>
    <t>Daniel Sloan</t>
  </si>
  <si>
    <t>Susan Perry</t>
  </si>
  <si>
    <t>Joe Myers</t>
  </si>
  <si>
    <t>Adam Young</t>
  </si>
  <si>
    <t>Tonya Rojas</t>
  </si>
  <si>
    <t>Lacey Hill</t>
  </si>
  <si>
    <t>Anthony Hoover</t>
  </si>
  <si>
    <t>Bryan Hardy</t>
  </si>
  <si>
    <t>Christian Mason</t>
  </si>
  <si>
    <t>Christopher Browning</t>
  </si>
  <si>
    <t>Gabrielle Maldonado</t>
  </si>
  <si>
    <t>Rebecca Rhodes</t>
  </si>
  <si>
    <t>Albert Carroll</t>
  </si>
  <si>
    <t>James Cummings</t>
  </si>
  <si>
    <t>Shane Lawson</t>
  </si>
  <si>
    <t>Angela Warner</t>
  </si>
  <si>
    <t>Ryan Wilson</t>
  </si>
  <si>
    <t>John Vazquez</t>
  </si>
  <si>
    <t>Nathan Wagner</t>
  </si>
  <si>
    <t>Caleb Peters</t>
  </si>
  <si>
    <t>Randall Hester</t>
  </si>
  <si>
    <t>Danielle Solomon</t>
  </si>
  <si>
    <t>Sean Spencer</t>
  </si>
  <si>
    <t>Nicole Cox</t>
  </si>
  <si>
    <t>Rebecca Jacobson</t>
  </si>
  <si>
    <t>Jennifer Hill</t>
  </si>
  <si>
    <t>Hayley Floyd</t>
  </si>
  <si>
    <t>Tracy Mccoy</t>
  </si>
  <si>
    <t>Charles Joseph</t>
  </si>
  <si>
    <t>Tanner Horton</t>
  </si>
  <si>
    <t>Elizabeth Chase</t>
  </si>
  <si>
    <t>Jasmine Bush</t>
  </si>
  <si>
    <t>Lorraine Aguilar</t>
  </si>
  <si>
    <t>Michael Jensen</t>
  </si>
  <si>
    <t>Dwayne Collins</t>
  </si>
  <si>
    <t>Bobby Mccarthy</t>
  </si>
  <si>
    <t>Christopher Joyce</t>
  </si>
  <si>
    <t>Linda Dixon</t>
  </si>
  <si>
    <t>Cody Martinez</t>
  </si>
  <si>
    <t>Amanda Quinn</t>
  </si>
  <si>
    <t>Jacob Tate</t>
  </si>
  <si>
    <t>Jessica Winters</t>
  </si>
  <si>
    <t>Kari Jackson</t>
  </si>
  <si>
    <t>Patrick Jacobs</t>
  </si>
  <si>
    <t>Keith Weber</t>
  </si>
  <si>
    <t>Christian Medina</t>
  </si>
  <si>
    <t>Heather Smith</t>
  </si>
  <si>
    <t>Shane King</t>
  </si>
  <si>
    <t>Christy Miller</t>
  </si>
  <si>
    <t>Melissa Liu</t>
  </si>
  <si>
    <t>Joshua Aguilar</t>
  </si>
  <si>
    <t>Jose Landry</t>
  </si>
  <si>
    <t>Lori Mclaughlin</t>
  </si>
  <si>
    <t>Andrew Bentley</t>
  </si>
  <si>
    <t>Lisa Adams</t>
  </si>
  <si>
    <t>Juan Jones</t>
  </si>
  <si>
    <t>Richard Chan</t>
  </si>
  <si>
    <t>Rodney Harris</t>
  </si>
  <si>
    <t>Jeremy Thornton</t>
  </si>
  <si>
    <t>Maria Lee</t>
  </si>
  <si>
    <t>David Griffith</t>
  </si>
  <si>
    <t>Bob Bennett</t>
  </si>
  <si>
    <t>Brenda Zimmerman</t>
  </si>
  <si>
    <t>Jill Brown</t>
  </si>
  <si>
    <t>Samantha Martin</t>
  </si>
  <si>
    <t>Benjamin Woods</t>
  </si>
  <si>
    <t>Javier Davis</t>
  </si>
  <si>
    <t>Lori James</t>
  </si>
  <si>
    <t>Rebecca Davenport</t>
  </si>
  <si>
    <t>Paul Nelson</t>
  </si>
  <si>
    <t>Phillip Osborne</t>
  </si>
  <si>
    <t>Andrew Brown</t>
  </si>
  <si>
    <t>Christopher Delgado</t>
  </si>
  <si>
    <t>Karen Nguyen</t>
  </si>
  <si>
    <t>Debra Evans</t>
  </si>
  <si>
    <t>Gregory Wise</t>
  </si>
  <si>
    <t>Stephanie Hernandez</t>
  </si>
  <si>
    <t>Darlene Cross</t>
  </si>
  <si>
    <t>Alan Lyons</t>
  </si>
  <si>
    <t>Michele Sellers</t>
  </si>
  <si>
    <t>Keith Graham</t>
  </si>
  <si>
    <t>Alicia Thompson</t>
  </si>
  <si>
    <t>Michelle Henderson</t>
  </si>
  <si>
    <t>Kristen Williams</t>
  </si>
  <si>
    <t>Melissa Abbott</t>
  </si>
  <si>
    <t>Leslie George</t>
  </si>
  <si>
    <t>Brittany Rosales</t>
  </si>
  <si>
    <t>Beverly Brewer</t>
  </si>
  <si>
    <t>Rachel Murphy</t>
  </si>
  <si>
    <t>Thomas Campbell</t>
  </si>
  <si>
    <t>Donald James</t>
  </si>
  <si>
    <t>Kyle Robinson</t>
  </si>
  <si>
    <t>Tammy Barton</t>
  </si>
  <si>
    <t>Mark Martin</t>
  </si>
  <si>
    <t>Alyssa Harris</t>
  </si>
  <si>
    <t>Lauren Goodwin</t>
  </si>
  <si>
    <t>Anna Porter</t>
  </si>
  <si>
    <t>Nicholas Jimenez</t>
  </si>
  <si>
    <t>Julie Moon</t>
  </si>
  <si>
    <t>Terri Walters</t>
  </si>
  <si>
    <t>Jessica Coffey</t>
  </si>
  <si>
    <t>Amy Wilkins</t>
  </si>
  <si>
    <t>Amy Woods</t>
  </si>
  <si>
    <t>Kirk Pierce</t>
  </si>
  <si>
    <t>Melissa Pennington</t>
  </si>
  <si>
    <t>Robert Mcclure</t>
  </si>
  <si>
    <t>Mark Navarro</t>
  </si>
  <si>
    <t>Dustin Lyons</t>
  </si>
  <si>
    <t>David Pierce</t>
  </si>
  <si>
    <t>Ethan Williams</t>
  </si>
  <si>
    <t>Anthony Ward</t>
  </si>
  <si>
    <t>Keith Smith</t>
  </si>
  <si>
    <t>Cynthia Smith</t>
  </si>
  <si>
    <t>Nicholas Sellers</t>
  </si>
  <si>
    <t>Denise Colon</t>
  </si>
  <si>
    <t>Julia Rowe</t>
  </si>
  <si>
    <t>Lisa Sandoval</t>
  </si>
  <si>
    <t>Crystal Mcintyre</t>
  </si>
  <si>
    <t>Jessica Wright</t>
  </si>
  <si>
    <t>Ronnie Orr</t>
  </si>
  <si>
    <t>Christy Ford</t>
  </si>
  <si>
    <t>Kelly Gamble</t>
  </si>
  <si>
    <t>Heather King</t>
  </si>
  <si>
    <t>Robert Vargas</t>
  </si>
  <si>
    <t>Harold Johnson</t>
  </si>
  <si>
    <t>Richard Bell</t>
  </si>
  <si>
    <t>Kayla Miranda</t>
  </si>
  <si>
    <t>Kristen Burgess</t>
  </si>
  <si>
    <t>Mary Mccullough</t>
  </si>
  <si>
    <t>Corey Williams</t>
  </si>
  <si>
    <t>Andre Hodges</t>
  </si>
  <si>
    <t>Elizabeth Carter</t>
  </si>
  <si>
    <t>Katie Tanner</t>
  </si>
  <si>
    <t>Taylor Moore</t>
  </si>
  <si>
    <t>Andrea Wright</t>
  </si>
  <si>
    <t>Sharon Atkins</t>
  </si>
  <si>
    <t>Joshua Herrera</t>
  </si>
  <si>
    <t>Julie Riley</t>
  </si>
  <si>
    <t>Nicole Hale</t>
  </si>
  <si>
    <t>Tanner Ellis</t>
  </si>
  <si>
    <t>April Holt</t>
  </si>
  <si>
    <t>Justin Martin</t>
  </si>
  <si>
    <t>Cody Velazquez</t>
  </si>
  <si>
    <t>Rhonda Marshall</t>
  </si>
  <si>
    <t>Gary Garcia</t>
  </si>
  <si>
    <t>Karen Gray</t>
  </si>
  <si>
    <t>Alan Howard</t>
  </si>
  <si>
    <t>Melissa Austin</t>
  </si>
  <si>
    <t>Briana Malone</t>
  </si>
  <si>
    <t>Maureen Ware</t>
  </si>
  <si>
    <t>Brandi Spencer</t>
  </si>
  <si>
    <t>Emily Swanson</t>
  </si>
  <si>
    <t>Lori Simpson</t>
  </si>
  <si>
    <t>Ronald Harrison</t>
  </si>
  <si>
    <t>Paul Jenkins</t>
  </si>
  <si>
    <t>Andrew Warren</t>
  </si>
  <si>
    <t>Joanna Chapman</t>
  </si>
  <si>
    <t>Shawn Evans</t>
  </si>
  <si>
    <t>Kimberly Krueger</t>
  </si>
  <si>
    <t>Gabriel Peterson</t>
  </si>
  <si>
    <t>Tamara Castro</t>
  </si>
  <si>
    <t>Jessica Holden</t>
  </si>
  <si>
    <t>Timothy Lane</t>
  </si>
  <si>
    <t>Sarah Shelton</t>
  </si>
  <si>
    <t>Jonathan Bowers</t>
  </si>
  <si>
    <t>Lacey Hernandez</t>
  </si>
  <si>
    <t>Douglas King</t>
  </si>
  <si>
    <t>Lisa Sanchez</t>
  </si>
  <si>
    <t>Sergio Moreno</t>
  </si>
  <si>
    <t>Andrea Moore</t>
  </si>
  <si>
    <t>Antonio Smith</t>
  </si>
  <si>
    <t>Kevin Mays</t>
  </si>
  <si>
    <t>Megan Warren</t>
  </si>
  <si>
    <t>Noah Ortiz</t>
  </si>
  <si>
    <t>Kevin Montgomery</t>
  </si>
  <si>
    <t>Tyler Kane</t>
  </si>
  <si>
    <t>Kimberly Alexander</t>
  </si>
  <si>
    <t>Paula Wilson</t>
  </si>
  <si>
    <t>Melanie Rios</t>
  </si>
  <si>
    <t>Luke Reid</t>
  </si>
  <si>
    <t>Randy Thompson</t>
  </si>
  <si>
    <t>Chase Jenkins</t>
  </si>
  <si>
    <t>Mark Hall</t>
  </si>
  <si>
    <t>Travis Cuevas</t>
  </si>
  <si>
    <t>Chad Rush</t>
  </si>
  <si>
    <t>Roberto Bennett</t>
  </si>
  <si>
    <t>Aaron Garcia</t>
  </si>
  <si>
    <t>Kimberly Shaw</t>
  </si>
  <si>
    <t>Elizabeth Curtis</t>
  </si>
  <si>
    <t>Kathy Hampton</t>
  </si>
  <si>
    <t>Amy Chang</t>
  </si>
  <si>
    <t>Sara Bowman</t>
  </si>
  <si>
    <t>Deborah Vance</t>
  </si>
  <si>
    <t>Randy Lyons</t>
  </si>
  <si>
    <t>Jerry Smith</t>
  </si>
  <si>
    <t>Anthony King</t>
  </si>
  <si>
    <t>Devin Morales</t>
  </si>
  <si>
    <t>Jessica Hampton</t>
  </si>
  <si>
    <t>Anna Warner</t>
  </si>
  <si>
    <t>Taylor Bray</t>
  </si>
  <si>
    <t>Jennifer Stanton</t>
  </si>
  <si>
    <t>Dalton Turner</t>
  </si>
  <si>
    <t>Dustin Edwards</t>
  </si>
  <si>
    <t>Crystal Simon</t>
  </si>
  <si>
    <t>Ashley Johnson</t>
  </si>
  <si>
    <t>Andrew Estrada</t>
  </si>
  <si>
    <t>Nicole Romero</t>
  </si>
  <si>
    <t>Clayton Schultz</t>
  </si>
  <si>
    <t>Jesse Fuller</t>
  </si>
  <si>
    <t>Stuart Martinez</t>
  </si>
  <si>
    <t>Gina Cole</t>
  </si>
  <si>
    <t>Phillip Rollins</t>
  </si>
  <si>
    <t>Victoria Wong</t>
  </si>
  <si>
    <t>Haley King</t>
  </si>
  <si>
    <t>Corey Sandoval</t>
  </si>
  <si>
    <t>Melissa Martin</t>
  </si>
  <si>
    <t>Yvonne Armstrong</t>
  </si>
  <si>
    <t>Laura Molina</t>
  </si>
  <si>
    <t>Jeremy Knapp</t>
  </si>
  <si>
    <t>Sara Sims</t>
  </si>
  <si>
    <t>Wayne Gallegos</t>
  </si>
  <si>
    <t>Tyler Pitts</t>
  </si>
  <si>
    <t>Lisa Palmer</t>
  </si>
  <si>
    <t>Jason Higgins</t>
  </si>
  <si>
    <t>Amber Cooper</t>
  </si>
  <si>
    <t>Holly Harding</t>
  </si>
  <si>
    <t>Pamela Pacheco</t>
  </si>
  <si>
    <t>Donna Pugh</t>
  </si>
  <si>
    <t>Jason Mccoy</t>
  </si>
  <si>
    <t>Lee Montoya</t>
  </si>
  <si>
    <t>Suzanne Brown</t>
  </si>
  <si>
    <t>Samuel Dixon</t>
  </si>
  <si>
    <t>Cody Conley</t>
  </si>
  <si>
    <t>Heidi Vincent</t>
  </si>
  <si>
    <t>Debra Jackson</t>
  </si>
  <si>
    <t>Douglas Rios</t>
  </si>
  <si>
    <t>Ryan Bowman</t>
  </si>
  <si>
    <t>Joanna Gonzalez</t>
  </si>
  <si>
    <t>Nina Carter</t>
  </si>
  <si>
    <t>Ann Thomas</t>
  </si>
  <si>
    <t>Louis Ramirez</t>
  </si>
  <si>
    <t>Danielle Mayo</t>
  </si>
  <si>
    <t>Lauren Hoffman</t>
  </si>
  <si>
    <t>Timothy Richardson</t>
  </si>
  <si>
    <t>Lisa Gomez</t>
  </si>
  <si>
    <t>Tristan Gonzalez</t>
  </si>
  <si>
    <t>Nathaniel Donaldson</t>
  </si>
  <si>
    <t>Wendy Medina</t>
  </si>
  <si>
    <t>Lynn Watson</t>
  </si>
  <si>
    <t>Thomas Smith</t>
  </si>
  <si>
    <t>Brandy Kane</t>
  </si>
  <si>
    <t>Travis Cook</t>
  </si>
  <si>
    <t>Kathy Mendez</t>
  </si>
  <si>
    <t>Nicholas Sullivan</t>
  </si>
  <si>
    <t>Jeffrey Sawyer</t>
  </si>
  <si>
    <t>Frank Castro</t>
  </si>
  <si>
    <t>Keith Miles</t>
  </si>
  <si>
    <t>Angela Mays</t>
  </si>
  <si>
    <t>William Long</t>
  </si>
  <si>
    <t>Rachel Robbins</t>
  </si>
  <si>
    <t>Kenneth Mckay</t>
  </si>
  <si>
    <t>Jeanne Brooks</t>
  </si>
  <si>
    <t>Elizabeth Crawford</t>
  </si>
  <si>
    <t>Michael Figueroa</t>
  </si>
  <si>
    <t>Patricia Rivera</t>
  </si>
  <si>
    <t>John Ramirez</t>
  </si>
  <si>
    <t>Courtney Holland</t>
  </si>
  <si>
    <t>Jacob Farrell</t>
  </si>
  <si>
    <t>Robert Lewis</t>
  </si>
  <si>
    <t>Karen Diaz</t>
  </si>
  <si>
    <t>Sharon Gomez</t>
  </si>
  <si>
    <t>Kyle Hunt</t>
  </si>
  <si>
    <t>Cheryl Nicholson</t>
  </si>
  <si>
    <t>Darlene Mason</t>
  </si>
  <si>
    <t>Jill Jones</t>
  </si>
  <si>
    <t>Angela Johnson</t>
  </si>
  <si>
    <t>Joseph Mills</t>
  </si>
  <si>
    <t>Anthony Montgomery</t>
  </si>
  <si>
    <t>Erica Garner</t>
  </si>
  <si>
    <t>Timothy Martin</t>
  </si>
  <si>
    <t>Elizabeth Osborne</t>
  </si>
  <si>
    <t>Susan Duncan</t>
  </si>
  <si>
    <t>Victoria Garcia</t>
  </si>
  <si>
    <t>Ronald Pittman</t>
  </si>
  <si>
    <t>Brittney Lopez</t>
  </si>
  <si>
    <t>Philip Green</t>
  </si>
  <si>
    <t>Kristy Preston</t>
  </si>
  <si>
    <t>Rachel Cook</t>
  </si>
  <si>
    <t>Amanda Mata</t>
  </si>
  <si>
    <t>Crystal Hendrix</t>
  </si>
  <si>
    <t>Nicole Brennan</t>
  </si>
  <si>
    <t>Patricia Watkins</t>
  </si>
  <si>
    <t>Jimmy Smith</t>
  </si>
  <si>
    <t>Benjamin Harris</t>
  </si>
  <si>
    <t>Brent Haley</t>
  </si>
  <si>
    <t>Rose Moss</t>
  </si>
  <si>
    <t>Nichole Medina</t>
  </si>
  <si>
    <t>Scott Howard</t>
  </si>
  <si>
    <t>Willie Moore</t>
  </si>
  <si>
    <t>Jared Le</t>
  </si>
  <si>
    <t>Jeffrey Saunders</t>
  </si>
  <si>
    <t>Shawn Mitchell</t>
  </si>
  <si>
    <t>Brian Weaver</t>
  </si>
  <si>
    <t>Lynn Powell</t>
  </si>
  <si>
    <t>Shannon Silva</t>
  </si>
  <si>
    <t>Katie Walters</t>
  </si>
  <si>
    <t>Lisa Kennedy</t>
  </si>
  <si>
    <t>Heidi Kim</t>
  </si>
  <si>
    <t>Thomas Wilson</t>
  </si>
  <si>
    <t>Mary Hodge</t>
  </si>
  <si>
    <t>Derek Wilson</t>
  </si>
  <si>
    <t>Sheri Pittman</t>
  </si>
  <si>
    <t>Kimberly Morton</t>
  </si>
  <si>
    <t>Jeffrey Hill</t>
  </si>
  <si>
    <t>Joseph Anderson</t>
  </si>
  <si>
    <t>Alexander Marshall</t>
  </si>
  <si>
    <t>Stephanie Bryant</t>
  </si>
  <si>
    <t>Brian Cordova</t>
  </si>
  <si>
    <t>Kara Olson</t>
  </si>
  <si>
    <t>Jennifer Mosley</t>
  </si>
  <si>
    <t>Jennifer Ford</t>
  </si>
  <si>
    <t>Darryl Garcia</t>
  </si>
  <si>
    <t>Katherine Harper</t>
  </si>
  <si>
    <t>Lawrence Roach</t>
  </si>
  <si>
    <t>Jerry Cook</t>
  </si>
  <si>
    <t>Mackenzie Stevenson</t>
  </si>
  <si>
    <t>Patrick Velasquez</t>
  </si>
  <si>
    <t>Angela Sampson</t>
  </si>
  <si>
    <t>Ricardo Malone</t>
  </si>
  <si>
    <t>Teresa Sampson</t>
  </si>
  <si>
    <t>Devon Todd</t>
  </si>
  <si>
    <t>Michael Hogan</t>
  </si>
  <si>
    <t>Joseph Rodriguez</t>
  </si>
  <si>
    <t>Donald Ward</t>
  </si>
  <si>
    <t>Samuel Lambert</t>
  </si>
  <si>
    <t>Tanya Bautista</t>
  </si>
  <si>
    <t>Lindsey Atkinson</t>
  </si>
  <si>
    <t>Kathleen Brown</t>
  </si>
  <si>
    <t>Tiffany Vazquez</t>
  </si>
  <si>
    <t>Tina Weaver</t>
  </si>
  <si>
    <t>Richard Henson</t>
  </si>
  <si>
    <t>Louis Garcia</t>
  </si>
  <si>
    <t>Julia Martinez</t>
  </si>
  <si>
    <t>Candice Harris</t>
  </si>
  <si>
    <t>Edward Richardson</t>
  </si>
  <si>
    <t>Jennifer Moore</t>
  </si>
  <si>
    <t>Christina Wilkins</t>
  </si>
  <si>
    <t>Sierra Rich</t>
  </si>
  <si>
    <t>Leroy Miller</t>
  </si>
  <si>
    <t>Cynthia Romero</t>
  </si>
  <si>
    <t>Lindsey Hernandez</t>
  </si>
  <si>
    <t>Jane Phillips</t>
  </si>
  <si>
    <t>Thomas Walter</t>
  </si>
  <si>
    <t>Zachary Adams</t>
  </si>
  <si>
    <t>Jessica Hodges</t>
  </si>
  <si>
    <t>Doris Bullock</t>
  </si>
  <si>
    <t>Kimberly Vasquez</t>
  </si>
  <si>
    <t>Carolyn Torres</t>
  </si>
  <si>
    <t>Carlos Reeves</t>
  </si>
  <si>
    <t>Cristian Peters</t>
  </si>
  <si>
    <t>William Gilbert</t>
  </si>
  <si>
    <t>Mary Sharp</t>
  </si>
  <si>
    <t>Sydney Cohen</t>
  </si>
  <si>
    <t>Keith Randall</t>
  </si>
  <si>
    <t>Peter Perez</t>
  </si>
  <si>
    <t>Taylor Branch</t>
  </si>
  <si>
    <t>Sandra Mccullough</t>
  </si>
  <si>
    <t>David Glover</t>
  </si>
  <si>
    <t>Anthony Schmidt</t>
  </si>
  <si>
    <t>Thomas Robinson</t>
  </si>
  <si>
    <t>Kristina Duarte</t>
  </si>
  <si>
    <t>Wendy Davis</t>
  </si>
  <si>
    <t>Brandon Proctor</t>
  </si>
  <si>
    <t>Brandon Powell</t>
  </si>
  <si>
    <t>Donald Michael</t>
  </si>
  <si>
    <t>Becky Valdez</t>
  </si>
  <si>
    <t>Cheryl Cardenas</t>
  </si>
  <si>
    <t>Jessica Savage</t>
  </si>
  <si>
    <t>Joshua Hall</t>
  </si>
  <si>
    <t>Bryan Ross</t>
  </si>
  <si>
    <t>Patricia Buck</t>
  </si>
  <si>
    <t>Barbara Harper</t>
  </si>
  <si>
    <t>Claire Flores</t>
  </si>
  <si>
    <t>Richard Lewis</t>
  </si>
  <si>
    <t>David Lambert</t>
  </si>
  <si>
    <t>Cameron Morris</t>
  </si>
  <si>
    <t>Richard Lawrence</t>
  </si>
  <si>
    <t>Cody Johnson</t>
  </si>
  <si>
    <t>Gregory English</t>
  </si>
  <si>
    <t>Veronica Nelson</t>
  </si>
  <si>
    <t>Joseph Carter</t>
  </si>
  <si>
    <t>John Morris</t>
  </si>
  <si>
    <t>Emma Hawkins</t>
  </si>
  <si>
    <t>Elizabeth Daniel</t>
  </si>
  <si>
    <t>Craig Rose</t>
  </si>
  <si>
    <t>Arthur Ortiz</t>
  </si>
  <si>
    <t>Joseph Cook</t>
  </si>
  <si>
    <t>Sandra Dorsey</t>
  </si>
  <si>
    <t>Michael Rogers</t>
  </si>
  <si>
    <t>Brandon Rhodes</t>
  </si>
  <si>
    <t>Laura Diaz</t>
  </si>
  <si>
    <t>Vanessa Brooks</t>
  </si>
  <si>
    <t>Christina Haney</t>
  </si>
  <si>
    <t>Kenneth Morgan</t>
  </si>
  <si>
    <t>Tonya Anthony</t>
  </si>
  <si>
    <t>Beth Gibson</t>
  </si>
  <si>
    <t>Patrick Morse</t>
  </si>
  <si>
    <t>Mary Khan</t>
  </si>
  <si>
    <t>Charles Kaufman</t>
  </si>
  <si>
    <t>Toni Wright</t>
  </si>
  <si>
    <t>Kari Harvey</t>
  </si>
  <si>
    <t>Sabrina Mckinney</t>
  </si>
  <si>
    <t>Ronald Porter</t>
  </si>
  <si>
    <t>Kathy Patterson</t>
  </si>
  <si>
    <t>David Hale</t>
  </si>
  <si>
    <t>Sharon Wilson</t>
  </si>
  <si>
    <t>Deanna Reese</t>
  </si>
  <si>
    <t>Megan Case</t>
  </si>
  <si>
    <t>Elizabeth Hawkins</t>
  </si>
  <si>
    <t>Robert Cameron</t>
  </si>
  <si>
    <t>Ashley Lee</t>
  </si>
  <si>
    <t>Susan Hernandez</t>
  </si>
  <si>
    <t>Jason Reeves</t>
  </si>
  <si>
    <t>Donna Ponce</t>
  </si>
  <si>
    <t>Christine Beasley</t>
  </si>
  <si>
    <t>Christopher Henson</t>
  </si>
  <si>
    <t>Kimberly Ellis</t>
  </si>
  <si>
    <t>Kristin Wright</t>
  </si>
  <si>
    <t>Sarah Roy</t>
  </si>
  <si>
    <t>Whitney Terrell</t>
  </si>
  <si>
    <t>Amanda Daugherty</t>
  </si>
  <si>
    <t>Susan Salazar</t>
  </si>
  <si>
    <t>Tristan Lewis</t>
  </si>
  <si>
    <t>Katherine Alvarado</t>
  </si>
  <si>
    <t>Allison Valentine</t>
  </si>
  <si>
    <t>James Marshall</t>
  </si>
  <si>
    <t>Amy Rose</t>
  </si>
  <si>
    <t>Kristin Duke</t>
  </si>
  <si>
    <t>Brittany Perez</t>
  </si>
  <si>
    <t>Pamela Keller</t>
  </si>
  <si>
    <t>Alexandria Elliott</t>
  </si>
  <si>
    <t>Timothy Nunez</t>
  </si>
  <si>
    <t>Christopher Garza</t>
  </si>
  <si>
    <t>Amanda Cross</t>
  </si>
  <si>
    <t>Jacob Smith</t>
  </si>
  <si>
    <t>Stacey Hooper</t>
  </si>
  <si>
    <t>Steven Silva</t>
  </si>
  <si>
    <t>Elizabeth Martin</t>
  </si>
  <si>
    <t>Colton Johnson</t>
  </si>
  <si>
    <t>Brian Cameron</t>
  </si>
  <si>
    <t>Lisa Hoffman</t>
  </si>
  <si>
    <t>Rebecca Bauer</t>
  </si>
  <si>
    <t>Sheri Mcdaniel</t>
  </si>
  <si>
    <t>Christina Taylor</t>
  </si>
  <si>
    <t>Ryan Coleman</t>
  </si>
  <si>
    <t>William Castro</t>
  </si>
  <si>
    <t>Amber Dixon</t>
  </si>
  <si>
    <t>Angela Wilson</t>
  </si>
  <si>
    <t>Wendy Oneill</t>
  </si>
  <si>
    <t>Roger Figueroa</t>
  </si>
  <si>
    <t>Tonya Middleton</t>
  </si>
  <si>
    <t>Melanie Singh</t>
  </si>
  <si>
    <t>Sarah Webb</t>
  </si>
  <si>
    <t>Rebecca Nguyen</t>
  </si>
  <si>
    <t>Tiffany Santiago</t>
  </si>
  <si>
    <t>Laura Gutierrez</t>
  </si>
  <si>
    <t>Kristin Doyle</t>
  </si>
  <si>
    <t>Shelby Sullivan</t>
  </si>
  <si>
    <t>Harold Mckenzie</t>
  </si>
  <si>
    <t>Jessica Butler</t>
  </si>
  <si>
    <t>Catherine Meyer</t>
  </si>
  <si>
    <t>Stephanie Jenkins</t>
  </si>
  <si>
    <t>Luis Romero</t>
  </si>
  <si>
    <t>Ronald Cobb</t>
  </si>
  <si>
    <t>Anthony Jennings</t>
  </si>
  <si>
    <t>Ryan Wise</t>
  </si>
  <si>
    <t>Dana Adams</t>
  </si>
  <si>
    <t>Deanna Marshall</t>
  </si>
  <si>
    <t>Lynn Hanna</t>
  </si>
  <si>
    <t>Ellen Sandoval</t>
  </si>
  <si>
    <t>Matthew Mills</t>
  </si>
  <si>
    <t>Christopher Ray</t>
  </si>
  <si>
    <t>Raymond Mcgee</t>
  </si>
  <si>
    <t>Alex Keith</t>
  </si>
  <si>
    <t>Diana Erickson</t>
  </si>
  <si>
    <t>Laura Harrison</t>
  </si>
  <si>
    <t>Gregory Bonilla</t>
  </si>
  <si>
    <t>Melissa Scott</t>
  </si>
  <si>
    <t>Nancy Mcmillan</t>
  </si>
  <si>
    <t>Julia Walker</t>
  </si>
  <si>
    <t>Joy Rivera</t>
  </si>
  <si>
    <t>Brian Castillo</t>
  </si>
  <si>
    <t>Nicole Ortega</t>
  </si>
  <si>
    <t>Danielle Mendoza</t>
  </si>
  <si>
    <t>Nicole Green</t>
  </si>
  <si>
    <t>Sandra Fox</t>
  </si>
  <si>
    <t>Sharon Barnes</t>
  </si>
  <si>
    <t>Rachel Brown</t>
  </si>
  <si>
    <t>Richard Norman</t>
  </si>
  <si>
    <t>Gina Bennett</t>
  </si>
  <si>
    <t>Samantha Peterson</t>
  </si>
  <si>
    <t>Christopher Guerrero</t>
  </si>
  <si>
    <t>Heather Clark</t>
  </si>
  <si>
    <t>Diane Wood</t>
  </si>
  <si>
    <t>Steven Carey</t>
  </si>
  <si>
    <t>Charles Bell</t>
  </si>
  <si>
    <t>Ricky Ross</t>
  </si>
  <si>
    <t>Nancy Hammond</t>
  </si>
  <si>
    <t>Anne Rojas</t>
  </si>
  <si>
    <t>Anna Patel</t>
  </si>
  <si>
    <t>James Richardson</t>
  </si>
  <si>
    <t>Rachael Wood</t>
  </si>
  <si>
    <t>Victoria Banks</t>
  </si>
  <si>
    <t>Roger Pitts</t>
  </si>
  <si>
    <t>Michael Gilbert</t>
  </si>
  <si>
    <t>Stephanie Miller</t>
  </si>
  <si>
    <t>Larry Schaefer</t>
  </si>
  <si>
    <t>Brianna Brown</t>
  </si>
  <si>
    <t>Jessica Lang</t>
  </si>
  <si>
    <t>Brett Delgado</t>
  </si>
  <si>
    <t>Jennifer Lynn</t>
  </si>
  <si>
    <t>Eric Webb</t>
  </si>
  <si>
    <t>Alexis Pratt</t>
  </si>
  <si>
    <t>Holly Casey</t>
  </si>
  <si>
    <t>Laura Clarke</t>
  </si>
  <si>
    <t>Steven Newton</t>
  </si>
  <si>
    <t>Alex Castro</t>
  </si>
  <si>
    <t>Keith Jackson</t>
  </si>
  <si>
    <t>Susan Casey</t>
  </si>
  <si>
    <t>Christopher Schneider</t>
  </si>
  <si>
    <t>Lisa Mitchell</t>
  </si>
  <si>
    <t>Tracy Carpenter</t>
  </si>
  <si>
    <t>Matthew Escobar</t>
  </si>
  <si>
    <t>Tonya Richardson</t>
  </si>
  <si>
    <t>Austin Smith</t>
  </si>
  <si>
    <t>William Poole</t>
  </si>
  <si>
    <t>Christina Ward</t>
  </si>
  <si>
    <t>James Copeland</t>
  </si>
  <si>
    <t>Nicole Bradshaw</t>
  </si>
  <si>
    <t>Kristy Hays</t>
  </si>
  <si>
    <t>Jacob Torres</t>
  </si>
  <si>
    <t>Sue Hale</t>
  </si>
  <si>
    <t>Shane Harper</t>
  </si>
  <si>
    <t>Crystal Stone</t>
  </si>
  <si>
    <t>Christopher Jensen</t>
  </si>
  <si>
    <t>Renee Murray</t>
  </si>
  <si>
    <t>Paul Bush</t>
  </si>
  <si>
    <t>Charles Carter</t>
  </si>
  <si>
    <t>Audrey Fernandez</t>
  </si>
  <si>
    <t>Sandra Bass</t>
  </si>
  <si>
    <t>Veronica Hanson</t>
  </si>
  <si>
    <t>David Foley</t>
  </si>
  <si>
    <t>Alexis Wall</t>
  </si>
  <si>
    <t>Samantha Mercado</t>
  </si>
  <si>
    <t>Stephen White</t>
  </si>
  <si>
    <t>Jodi Poole</t>
  </si>
  <si>
    <t>Cody Campbell</t>
  </si>
  <si>
    <t>Warren Garcia</t>
  </si>
  <si>
    <t>Kristi Bell</t>
  </si>
  <si>
    <t>Luke Clark</t>
  </si>
  <si>
    <t>Rachel Reed</t>
  </si>
  <si>
    <t>Kimberly Swanson</t>
  </si>
  <si>
    <t>Jennifer Mcdonald</t>
  </si>
  <si>
    <t>Stephen Allen</t>
  </si>
  <si>
    <t>Mary Anderson</t>
  </si>
  <si>
    <t>David Stone</t>
  </si>
  <si>
    <t>Danny Lamb</t>
  </si>
  <si>
    <t>Peggy Wiley</t>
  </si>
  <si>
    <t>Anna Smith</t>
  </si>
  <si>
    <t>Mark Clark</t>
  </si>
  <si>
    <t>Allison Wagner</t>
  </si>
  <si>
    <t>Patrick Herring</t>
  </si>
  <si>
    <t>Bryce Garcia</t>
  </si>
  <si>
    <t>Jeffery Spears</t>
  </si>
  <si>
    <t>Francisco Hill</t>
  </si>
  <si>
    <t>Bonnie Lopez</t>
  </si>
  <si>
    <t>James Holmes</t>
  </si>
  <si>
    <t>Amy Powers</t>
  </si>
  <si>
    <t>Amanda Moreno</t>
  </si>
  <si>
    <t>Anne Davis</t>
  </si>
  <si>
    <t>Larry Patterson</t>
  </si>
  <si>
    <t>Anthony Warren</t>
  </si>
  <si>
    <t>Gabriel Allen</t>
  </si>
  <si>
    <t>Philip Webster</t>
  </si>
  <si>
    <t>William Pineda</t>
  </si>
  <si>
    <t>James Green</t>
  </si>
  <si>
    <t>Theresa Smith</t>
  </si>
  <si>
    <t>Kelly Anderson</t>
  </si>
  <si>
    <t>Paul Gutierrez</t>
  </si>
  <si>
    <t>Deanna Castillo</t>
  </si>
  <si>
    <t>Thomas Jackson</t>
  </si>
  <si>
    <t>Dorothy Garcia</t>
  </si>
  <si>
    <t>Donald Keith</t>
  </si>
  <si>
    <t>Andrew Norton</t>
  </si>
  <si>
    <t>Christopher Hunter</t>
  </si>
  <si>
    <t>Sergio Johnson</t>
  </si>
  <si>
    <t>John Harding</t>
  </si>
  <si>
    <t>Eric Torres</t>
  </si>
  <si>
    <t>Rebecca Cannon</t>
  </si>
  <si>
    <t>Lindsay Davis</t>
  </si>
  <si>
    <t>Joseph Hobbs</t>
  </si>
  <si>
    <t>Gary Vazquez</t>
  </si>
  <si>
    <t>Sherry Castillo</t>
  </si>
  <si>
    <t>Leah Patton</t>
  </si>
  <si>
    <t>Rebecca Carey</t>
  </si>
  <si>
    <t>Steven Lewis</t>
  </si>
  <si>
    <t>Leah Fuller</t>
  </si>
  <si>
    <t>Andrew Vance</t>
  </si>
  <si>
    <t>Parker Lewis</t>
  </si>
  <si>
    <t>Amanda Collier</t>
  </si>
  <si>
    <t>Kara Wilson</t>
  </si>
  <si>
    <t>Janet Welch</t>
  </si>
  <si>
    <t>Carol Hughes</t>
  </si>
  <si>
    <t>Tara Oliver</t>
  </si>
  <si>
    <t>Colleen Moore</t>
  </si>
  <si>
    <t>Adam Rivera</t>
  </si>
  <si>
    <t>Erika Hunt</t>
  </si>
  <si>
    <t>Anthony Smith</t>
  </si>
  <si>
    <t>Bethany Dunn</t>
  </si>
  <si>
    <t>Carrie Parks</t>
  </si>
  <si>
    <t>Charlene Miller</t>
  </si>
  <si>
    <t>Terri Wise</t>
  </si>
  <si>
    <t>Andrew Anderson</t>
  </si>
  <si>
    <t>Jillian Stewart</t>
  </si>
  <si>
    <t>Joseph Edwards</t>
  </si>
  <si>
    <t>Emily Hernandez</t>
  </si>
  <si>
    <t>Pamela Thomas</t>
  </si>
  <si>
    <t>Edward Wagner</t>
  </si>
  <si>
    <t>Maria Gonzalez</t>
  </si>
  <si>
    <t>Matthew Arnold</t>
  </si>
  <si>
    <t>Thomas Lewis</t>
  </si>
  <si>
    <t>Marissa George</t>
  </si>
  <si>
    <t>Danielle Soto</t>
  </si>
  <si>
    <t>Brandy Blanchard</t>
  </si>
  <si>
    <t>Anna Gonzalez</t>
  </si>
  <si>
    <t>Ashley West</t>
  </si>
  <si>
    <t>Stephen Harmon</t>
  </si>
  <si>
    <t>Frank Blackwell</t>
  </si>
  <si>
    <t>Kenneth Montes</t>
  </si>
  <si>
    <t>Steven Hebert</t>
  </si>
  <si>
    <t>Melissa Long</t>
  </si>
  <si>
    <t>Rebecca Nelson</t>
  </si>
  <si>
    <t>Javier Ferrell</t>
  </si>
  <si>
    <t>Brian Chavez</t>
  </si>
  <si>
    <t>Cole Collins</t>
  </si>
  <si>
    <t>Brett Randolph</t>
  </si>
  <si>
    <t>Sara Mason</t>
  </si>
  <si>
    <t>Jeff Rose</t>
  </si>
  <si>
    <t>Crystal Hayden</t>
  </si>
  <si>
    <t>Sarah Haynes</t>
  </si>
  <si>
    <t>Joshua Morgan</t>
  </si>
  <si>
    <t>Deborah Morris</t>
  </si>
  <si>
    <t>Brenda Cruz</t>
  </si>
  <si>
    <t>Andrew Booth</t>
  </si>
  <si>
    <t>Lauren Watkins</t>
  </si>
  <si>
    <t>Ryan Bailey</t>
  </si>
  <si>
    <t>David Baker</t>
  </si>
  <si>
    <t>Tracey Chang</t>
  </si>
  <si>
    <t>Desiree Mata</t>
  </si>
  <si>
    <t>Johnny Gay</t>
  </si>
  <si>
    <t>Jennifer Hudson</t>
  </si>
  <si>
    <t>Dwayne Walsh</t>
  </si>
  <si>
    <t>Jason Adams</t>
  </si>
  <si>
    <t>Dean Diaz</t>
  </si>
  <si>
    <t>Jennifer Rivera</t>
  </si>
  <si>
    <t>Laura Bell</t>
  </si>
  <si>
    <t>Samantha Kelley</t>
  </si>
  <si>
    <t>Michael Day</t>
  </si>
  <si>
    <t>Richard Hebert</t>
  </si>
  <si>
    <t>Steven Ball</t>
  </si>
  <si>
    <t>Jason Dorsey</t>
  </si>
  <si>
    <t>Kristin Chavez</t>
  </si>
  <si>
    <t>Diane Johnson</t>
  </si>
  <si>
    <t>Biscuit Brand</t>
  </si>
  <si>
    <t>Cost</t>
  </si>
  <si>
    <t>Unit Price</t>
  </si>
  <si>
    <t>Butter Crunch</t>
  </si>
  <si>
    <t>Caramel Biscuits</t>
  </si>
  <si>
    <t>Choco Delight</t>
  </si>
  <si>
    <t>Cinnamon Swirls</t>
  </si>
  <si>
    <t>Ginger Snaps</t>
  </si>
  <si>
    <t>Lemon Crisps</t>
  </si>
  <si>
    <t>Oatmeal Cookies</t>
  </si>
  <si>
    <t>Peanut Butter Bites</t>
  </si>
  <si>
    <t>Shortbread</t>
  </si>
  <si>
    <t>Vanilla Wafers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</si>
</sst>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$&quot;#,##0.00"/>
    <numFmt numFmtId="165" formatCode="ddd"/>
  </numFmts>
  <fonts count="5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u/>
      <sz val="18.0"/>
      <color theme="10"/>
      <name val="Calibri"/>
    </font>
    <font>
      <b/>
      <sz val="11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14" xfId="0" applyFont="1" applyNumberFormat="1"/>
    <xf borderId="0" fillId="0" fontId="2" numFmtId="0" xfId="0" applyFont="1"/>
    <xf borderId="0" fillId="0" fontId="1" numFmtId="164" xfId="0" applyFont="1" applyNumberFormat="1"/>
    <xf borderId="0" fillId="0" fontId="1" numFmtId="165" xfId="0" applyFont="1" applyNumberFormat="1"/>
    <xf borderId="0" fillId="0" fontId="3" numFmtId="0" xfId="0" applyFont="1"/>
    <xf borderId="1" fillId="0" fontId="4" numFmtId="0" xfId="0" applyBorder="1" applyFont="1"/>
    <xf borderId="1" fillId="0" fontId="1" numFmtId="0" xfId="0" applyBorder="1" applyFont="1"/>
    <xf borderId="1" fillId="2" fontId="1" numFmtId="0" xfId="0" applyBorder="1" applyFill="1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1">
    <tableStyle count="3" pivot="0" name="Transaction Dat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T12001" displayName="Table_1" name="Table_1" id="1">
  <tableColumns count="20">
    <tableColumn name="Transaction Date" id="1"/>
    <tableColumn name="Customer Name" id="2"/>
    <tableColumn name="Buyer Location" id="3"/>
    <tableColumn name="Buyer Date of Birth" id="4"/>
    <tableColumn name="Payment Method" id="5"/>
    <tableColumn name="Quantity Purchased" id="6"/>
    <tableColumn name="Product Code" id="7"/>
    <tableColumn name="Sales Representative" id="8"/>
    <tableColumn name="Gender" id="9"/>
    <tableColumn name="Product Name" id="10"/>
    <tableColumn name="Unit Cost" id="11"/>
    <tableColumn name="Unit price" id="12"/>
    <tableColumn name="COGS" id="13"/>
    <tableColumn name="Revenue" id="14"/>
    <tableColumn name="Profit" id="15"/>
    <tableColumn name="Age" id="16"/>
    <tableColumn name="Age Group2" id="17"/>
    <tableColumn name="PriceType" id="18"/>
    <tableColumn name="Week Day" id="19"/>
    <tableColumn name="Week Type" id="20"/>
  </tableColumns>
  <tableStyleInfo name="Transaction 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17.29"/>
    <col customWidth="1" min="2" max="2" width="17.0"/>
    <col customWidth="1" min="3" max="3" width="15.29"/>
    <col customWidth="1" min="4" max="4" width="19.14"/>
    <col customWidth="1" min="5" max="5" width="17.71"/>
    <col customWidth="1" min="6" max="6" width="19.71"/>
    <col customWidth="1" min="7" max="7" width="14.14"/>
    <col customWidth="1" min="8" max="8" width="20.43"/>
    <col customWidth="1" min="9" max="9" width="8.71"/>
    <col customWidth="1" min="10" max="10" width="18.43"/>
    <col customWidth="1" min="11" max="11" width="11.43"/>
    <col customWidth="1" min="12" max="12" width="12.0"/>
    <col customWidth="1" min="13" max="13" width="9.71"/>
    <col customWidth="1" min="14" max="14" width="11.14"/>
    <col customWidth="1" min="15" max="15" width="10.86"/>
    <col customWidth="1" min="16" max="16" width="8.71"/>
    <col customWidth="1" min="17" max="17" width="13.14"/>
    <col customWidth="1" min="18" max="18" width="14.29"/>
    <col customWidth="1" min="19" max="19" width="12.29"/>
    <col customWidth="1" min="20" max="20" width="13.29"/>
  </cols>
  <sheetData>
    <row r="1">
      <c r="A1" s="1" t="s">
        <v>0</v>
      </c>
      <c r="B1" s="2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2" t="s">
        <v>15</v>
      </c>
      <c r="Q1" s="2" t="s">
        <v>16</v>
      </c>
      <c r="R1" s="2" t="s">
        <v>17</v>
      </c>
      <c r="S1" s="4" t="s">
        <v>18</v>
      </c>
      <c r="T1" s="2" t="s">
        <v>19</v>
      </c>
    </row>
    <row r="2">
      <c r="A2" s="1">
        <v>45342.0</v>
      </c>
      <c r="B2" s="2" t="s">
        <v>20</v>
      </c>
      <c r="C2" s="2" t="s">
        <v>21</v>
      </c>
      <c r="D2" s="1">
        <v>20020.0</v>
      </c>
      <c r="E2" s="2" t="s">
        <v>22</v>
      </c>
      <c r="F2" s="2">
        <v>129.0</v>
      </c>
      <c r="G2" s="2" t="s">
        <v>23</v>
      </c>
      <c r="H2" s="2" t="s">
        <v>24</v>
      </c>
      <c r="I2" s="2" t="s">
        <v>25</v>
      </c>
      <c r="J2" s="2" t="str">
        <f t="array" ref="J2">XLOOKUP('Transaction Data'!$G2,Product_Code,Biscuit_Brand)</f>
        <v>Cinnamon Swirls</v>
      </c>
      <c r="K2" s="2">
        <f t="array" ref="K2">XLOOKUP('Transaction Data'!$G2,Product_Code,Cost)</f>
        <v>10</v>
      </c>
      <c r="L2" s="2">
        <f t="array" ref="L2">XLOOKUP('Transaction Data'!$G2,Product_Code,Unit_Price)</f>
        <v>14</v>
      </c>
      <c r="M2" s="3">
        <f>'Transaction Data'!$F2*'Transaction Data'!$K2</f>
        <v>1290</v>
      </c>
      <c r="N2" s="3">
        <f>'Transaction Data'!$F2*'Transaction Data'!$L2</f>
        <v>1806</v>
      </c>
      <c r="O2" s="3">
        <f>'Transaction Data'!$N2-'Transaction Data'!$M2</f>
        <v>516</v>
      </c>
      <c r="P2" s="2">
        <f>DATEDIF('Transaction Data'!$D2,'Transaction Data'!$A2,"y")</f>
        <v>69</v>
      </c>
      <c r="Q2" s="2" t="str">
        <f>FLOOR('Transaction Data'!$P2,15)&amp;"-"&amp;FLOOR('Transaction Data'!$P2,15)+14</f>
        <v>60-74</v>
      </c>
      <c r="R2" s="2" t="str">
        <f>IF('Transaction Data'!$L2&lt;=10,"Less Expensive","Expensive")</f>
        <v>Expensive</v>
      </c>
      <c r="S2" s="4">
        <f>WEEKDAY('Transaction Data'!$A2)</f>
        <v>3</v>
      </c>
      <c r="T2" s="2" t="str">
        <f>IF(WEEKDAY('Transaction Data'!$A2,2)&lt;6,"Weekday","Weekend")</f>
        <v>Weekday</v>
      </c>
    </row>
    <row r="3">
      <c r="A3" s="1">
        <v>45366.0</v>
      </c>
      <c r="B3" s="2" t="s">
        <v>26</v>
      </c>
      <c r="C3" s="2" t="s">
        <v>21</v>
      </c>
      <c r="D3" s="1">
        <v>29346.0</v>
      </c>
      <c r="E3" s="2" t="s">
        <v>27</v>
      </c>
      <c r="F3" s="2">
        <v>370.0</v>
      </c>
      <c r="G3" s="2" t="s">
        <v>28</v>
      </c>
      <c r="H3" s="2" t="s">
        <v>29</v>
      </c>
      <c r="I3" s="2" t="s">
        <v>30</v>
      </c>
      <c r="J3" s="2" t="str">
        <f t="array" ref="J3">XLOOKUP('Transaction Data'!$G3,Product_Code,Biscuit_Brand)</f>
        <v>Shortbread</v>
      </c>
      <c r="K3" s="2">
        <f t="array" ref="K3">XLOOKUP('Transaction Data'!$G3,Product_Code,Cost)</f>
        <v>10</v>
      </c>
      <c r="L3" s="2">
        <f t="array" ref="L3">XLOOKUP('Transaction Data'!$G3,Product_Code,Unit_Price)</f>
        <v>45</v>
      </c>
      <c r="M3" s="3">
        <f>'Transaction Data'!$F3*'Transaction Data'!$K3</f>
        <v>3700</v>
      </c>
      <c r="N3" s="3">
        <f>'Transaction Data'!$F3*'Transaction Data'!$L3</f>
        <v>16650</v>
      </c>
      <c r="O3" s="3">
        <f>'Transaction Data'!$N3-'Transaction Data'!$M3</f>
        <v>12950</v>
      </c>
      <c r="P3" s="2">
        <f>DATEDIF('Transaction Data'!$D3,'Transaction Data'!$A3,"y")</f>
        <v>43</v>
      </c>
      <c r="Q3" s="2" t="str">
        <f>FLOOR('Transaction Data'!$P3,15)&amp;"-"&amp;FLOOR('Transaction Data'!$P3,15)+14</f>
        <v>30-44</v>
      </c>
      <c r="R3" s="2" t="str">
        <f>IF('Transaction Data'!$L3&lt;=10,"Less Expensive","Expensive")</f>
        <v>Expensive</v>
      </c>
      <c r="S3" s="4">
        <f>WEEKDAY('Transaction Data'!$A3)</f>
        <v>6</v>
      </c>
      <c r="T3" s="2" t="str">
        <f>IF(WEEKDAY('Transaction Data'!$A3,2)&lt;6,"Weekday","Weekend")</f>
        <v>Weekday</v>
      </c>
    </row>
    <row r="4">
      <c r="A4" s="1">
        <v>45304.0</v>
      </c>
      <c r="B4" s="3" t="s">
        <v>31</v>
      </c>
      <c r="C4" s="2" t="s">
        <v>32</v>
      </c>
      <c r="D4" s="1">
        <v>24237.0</v>
      </c>
      <c r="E4" s="2" t="s">
        <v>22</v>
      </c>
      <c r="F4" s="2">
        <v>284.0</v>
      </c>
      <c r="G4" s="2" t="s">
        <v>33</v>
      </c>
      <c r="H4" s="2" t="s">
        <v>34</v>
      </c>
      <c r="I4" s="2" t="s">
        <v>35</v>
      </c>
      <c r="J4" s="2" t="str">
        <f t="array" ref="J4">XLOOKUP('Transaction Data'!$G4,Product_Code,Biscuit_Brand)</f>
        <v>Caramel Biscuits</v>
      </c>
      <c r="K4" s="2">
        <f t="array" ref="K4">XLOOKUP('Transaction Data'!$G4,Product_Code,Cost)</f>
        <v>18</v>
      </c>
      <c r="L4" s="2">
        <f t="array" ref="L4">XLOOKUP('Transaction Data'!$G4,Product_Code,Unit_Price)</f>
        <v>22</v>
      </c>
      <c r="M4" s="3">
        <f>'Transaction Data'!$F4*'Transaction Data'!$K4</f>
        <v>5112</v>
      </c>
      <c r="N4" s="3">
        <f>'Transaction Data'!$F4*'Transaction Data'!$L4</f>
        <v>6248</v>
      </c>
      <c r="O4" s="3">
        <f>'Transaction Data'!$N4-'Transaction Data'!$M4</f>
        <v>1136</v>
      </c>
      <c r="P4" s="2">
        <f>DATEDIF('Transaction Data'!$D4,'Transaction Data'!$A4,"y")</f>
        <v>57</v>
      </c>
      <c r="Q4" s="2" t="str">
        <f>FLOOR('Transaction Data'!$P4,15)&amp;"-"&amp;FLOOR('Transaction Data'!$P4,15)+14</f>
        <v>45-59</v>
      </c>
      <c r="R4" s="2" t="str">
        <f>IF('Transaction Data'!$L4&lt;=10,"Less Expensive","Expensive")</f>
        <v>Expensive</v>
      </c>
      <c r="S4" s="4">
        <f>WEEKDAY('Transaction Data'!$A4)</f>
        <v>7</v>
      </c>
      <c r="T4" s="2" t="str">
        <f>IF(WEEKDAY('Transaction Data'!$A4,2)&lt;6,"Weekday","Weekend")</f>
        <v>Weekend</v>
      </c>
    </row>
    <row r="5">
      <c r="A5" s="1">
        <v>45421.0</v>
      </c>
      <c r="B5" s="2" t="s">
        <v>36</v>
      </c>
      <c r="C5" s="2" t="s">
        <v>21</v>
      </c>
      <c r="D5" s="1">
        <v>16696.0</v>
      </c>
      <c r="E5" s="2" t="s">
        <v>37</v>
      </c>
      <c r="F5" s="2">
        <v>90.0</v>
      </c>
      <c r="G5" s="2" t="s">
        <v>38</v>
      </c>
      <c r="H5" s="2" t="s">
        <v>39</v>
      </c>
      <c r="I5" s="2" t="s">
        <v>25</v>
      </c>
      <c r="J5" s="2" t="str">
        <f t="array" ref="J5">XLOOKUP('Transaction Data'!$G5,Product_Code,Biscuit_Brand)</f>
        <v>Ginger Snaps</v>
      </c>
      <c r="K5" s="2">
        <f t="array" ref="K5">XLOOKUP('Transaction Data'!$G5,Product_Code,Cost)</f>
        <v>14</v>
      </c>
      <c r="L5" s="2">
        <f t="array" ref="L5">XLOOKUP('Transaction Data'!$G5,Product_Code,Unit_Price)</f>
        <v>28</v>
      </c>
      <c r="M5" s="3">
        <f>'Transaction Data'!$F5*'Transaction Data'!$K5</f>
        <v>1260</v>
      </c>
      <c r="N5" s="3">
        <f>'Transaction Data'!$F5*'Transaction Data'!$L5</f>
        <v>2520</v>
      </c>
      <c r="O5" s="3">
        <f>'Transaction Data'!$N5-'Transaction Data'!$M5</f>
        <v>1260</v>
      </c>
      <c r="P5" s="2">
        <f>DATEDIF('Transaction Data'!$D5,'Transaction Data'!$A5,"y")</f>
        <v>78</v>
      </c>
      <c r="Q5" s="2" t="str">
        <f>FLOOR('Transaction Data'!$P5,15)&amp;"-"&amp;FLOOR('Transaction Data'!$P5,15)+14</f>
        <v>75-89</v>
      </c>
      <c r="R5" s="2" t="str">
        <f>IF('Transaction Data'!$L5&lt;=10,"Less Expensive","Expensive")</f>
        <v>Expensive</v>
      </c>
      <c r="S5" s="4">
        <f>WEEKDAY('Transaction Data'!$A5)</f>
        <v>5</v>
      </c>
      <c r="T5" s="2" t="str">
        <f>IF(WEEKDAY('Transaction Data'!$A5,2)&lt;6,"Weekday","Weekend")</f>
        <v>Weekday</v>
      </c>
    </row>
    <row r="6">
      <c r="A6" s="1">
        <v>45432.0</v>
      </c>
      <c r="B6" s="2" t="s">
        <v>40</v>
      </c>
      <c r="C6" s="2" t="s">
        <v>41</v>
      </c>
      <c r="D6" s="1">
        <v>19682.0</v>
      </c>
      <c r="E6" s="2" t="s">
        <v>27</v>
      </c>
      <c r="F6" s="2">
        <v>475.0</v>
      </c>
      <c r="G6" s="2" t="s">
        <v>23</v>
      </c>
      <c r="H6" s="2" t="s">
        <v>42</v>
      </c>
      <c r="I6" s="2" t="s">
        <v>30</v>
      </c>
      <c r="J6" s="2" t="str">
        <f t="array" ref="J6">XLOOKUP('Transaction Data'!$G6,Product_Code,Biscuit_Brand)</f>
        <v>Cinnamon Swirls</v>
      </c>
      <c r="K6" s="2">
        <f t="array" ref="K6">XLOOKUP('Transaction Data'!$G6,Product_Code,Cost)</f>
        <v>10</v>
      </c>
      <c r="L6" s="2">
        <f t="array" ref="L6">XLOOKUP('Transaction Data'!$G6,Product_Code,Unit_Price)</f>
        <v>14</v>
      </c>
      <c r="M6" s="3">
        <f>'Transaction Data'!$F6*'Transaction Data'!$K6</f>
        <v>4750</v>
      </c>
      <c r="N6" s="3">
        <f>'Transaction Data'!$F6*'Transaction Data'!$L6</f>
        <v>6650</v>
      </c>
      <c r="O6" s="3">
        <f>'Transaction Data'!$N6-'Transaction Data'!$M6</f>
        <v>1900</v>
      </c>
      <c r="P6" s="2">
        <f>DATEDIF('Transaction Data'!$D6,'Transaction Data'!$A6,"y")</f>
        <v>70</v>
      </c>
      <c r="Q6" s="2" t="str">
        <f>FLOOR('Transaction Data'!$P6,15)&amp;"-"&amp;FLOOR('Transaction Data'!$P6,15)+14</f>
        <v>60-74</v>
      </c>
      <c r="R6" s="2" t="str">
        <f>IF('Transaction Data'!$L6&lt;=10,"Less Expensive","Expensive")</f>
        <v>Expensive</v>
      </c>
      <c r="S6" s="4">
        <f>WEEKDAY('Transaction Data'!$A6)</f>
        <v>2</v>
      </c>
      <c r="T6" s="2" t="str">
        <f>IF(WEEKDAY('Transaction Data'!$A6,2)&lt;6,"Weekday","Weekend")</f>
        <v>Weekday</v>
      </c>
    </row>
    <row r="7">
      <c r="A7" s="1">
        <v>45368.0</v>
      </c>
      <c r="B7" s="2" t="s">
        <v>43</v>
      </c>
      <c r="C7" s="2" t="s">
        <v>32</v>
      </c>
      <c r="D7" s="1">
        <v>36953.0</v>
      </c>
      <c r="E7" s="2" t="s">
        <v>27</v>
      </c>
      <c r="F7" s="2">
        <v>346.0</v>
      </c>
      <c r="G7" s="2" t="s">
        <v>44</v>
      </c>
      <c r="H7" s="2" t="s">
        <v>45</v>
      </c>
      <c r="I7" s="2" t="s">
        <v>25</v>
      </c>
      <c r="J7" s="2" t="str">
        <f t="array" ref="J7">XLOOKUP('Transaction Data'!$G7,Product_Code,Biscuit_Brand)</f>
        <v>Butter Crunch</v>
      </c>
      <c r="K7" s="2">
        <f t="array" ref="K7">XLOOKUP('Transaction Data'!$G7,Product_Code,Cost)</f>
        <v>10</v>
      </c>
      <c r="L7" s="2">
        <f t="array" ref="L7">XLOOKUP('Transaction Data'!$G7,Product_Code,Unit_Price)</f>
        <v>11</v>
      </c>
      <c r="M7" s="3">
        <f>'Transaction Data'!$F7*'Transaction Data'!$K7</f>
        <v>3460</v>
      </c>
      <c r="N7" s="3">
        <f>'Transaction Data'!$F7*'Transaction Data'!$L7</f>
        <v>3806</v>
      </c>
      <c r="O7" s="3">
        <f>'Transaction Data'!$N7-'Transaction Data'!$M7</f>
        <v>346</v>
      </c>
      <c r="P7" s="2">
        <f>DATEDIF('Transaction Data'!$D7,'Transaction Data'!$A7,"y")</f>
        <v>23</v>
      </c>
      <c r="Q7" s="2" t="str">
        <f>FLOOR('Transaction Data'!$P7,15)&amp;"-"&amp;FLOOR('Transaction Data'!$P7,15)+14</f>
        <v>15-29</v>
      </c>
      <c r="R7" s="2" t="str">
        <f>IF('Transaction Data'!$L7&lt;=10,"Less Expensive","Expensive")</f>
        <v>Expensive</v>
      </c>
      <c r="S7" s="4">
        <f>WEEKDAY('Transaction Data'!$A7)</f>
        <v>1</v>
      </c>
      <c r="T7" s="2" t="str">
        <f>IF(WEEKDAY('Transaction Data'!$A7,2)&lt;6,"Weekday","Weekend")</f>
        <v>Weekend</v>
      </c>
    </row>
    <row r="8">
      <c r="A8" s="1">
        <v>45339.0</v>
      </c>
      <c r="B8" s="2" t="s">
        <v>46</v>
      </c>
      <c r="C8" s="2" t="s">
        <v>47</v>
      </c>
      <c r="D8" s="1">
        <v>22039.0</v>
      </c>
      <c r="E8" s="2" t="s">
        <v>22</v>
      </c>
      <c r="F8" s="2">
        <v>366.0</v>
      </c>
      <c r="G8" s="2" t="s">
        <v>48</v>
      </c>
      <c r="H8" s="2" t="s">
        <v>49</v>
      </c>
      <c r="I8" s="2" t="s">
        <v>35</v>
      </c>
      <c r="J8" s="2" t="str">
        <f t="array" ref="J8">XLOOKUP('Transaction Data'!$G8,Product_Code,Biscuit_Brand)</f>
        <v>Lemon Crisps</v>
      </c>
      <c r="K8" s="2">
        <f t="array" ref="K8">XLOOKUP('Transaction Data'!$G8,Product_Code,Cost)</f>
        <v>7</v>
      </c>
      <c r="L8" s="2">
        <f t="array" ref="L8">XLOOKUP('Transaction Data'!$G8,Product_Code,Unit_Price)</f>
        <v>9</v>
      </c>
      <c r="M8" s="3">
        <f>'Transaction Data'!$F8*'Transaction Data'!$K8</f>
        <v>2562</v>
      </c>
      <c r="N8" s="3">
        <f>'Transaction Data'!$F8*'Transaction Data'!$L8</f>
        <v>3294</v>
      </c>
      <c r="O8" s="3">
        <f>'Transaction Data'!$N8-'Transaction Data'!$M8</f>
        <v>732</v>
      </c>
      <c r="P8" s="2">
        <f>DATEDIF('Transaction Data'!$D8,'Transaction Data'!$A8,"y")</f>
        <v>63</v>
      </c>
      <c r="Q8" s="2" t="str">
        <f>FLOOR('Transaction Data'!$P8,15)&amp;"-"&amp;FLOOR('Transaction Data'!$P8,15)+14</f>
        <v>60-74</v>
      </c>
      <c r="R8" s="2" t="str">
        <f>IF('Transaction Data'!$L8&lt;=10,"Less Expensive","Expensive")</f>
        <v>Less Expensive</v>
      </c>
      <c r="S8" s="4">
        <f>WEEKDAY('Transaction Data'!$A8)</f>
        <v>7</v>
      </c>
      <c r="T8" s="2" t="str">
        <f>IF(WEEKDAY('Transaction Data'!$A8,2)&lt;6,"Weekday","Weekend")</f>
        <v>Weekend</v>
      </c>
    </row>
    <row r="9">
      <c r="A9" s="1">
        <v>45441.0</v>
      </c>
      <c r="B9" s="2" t="s">
        <v>50</v>
      </c>
      <c r="C9" s="2" t="s">
        <v>51</v>
      </c>
      <c r="D9" s="1">
        <v>17357.0</v>
      </c>
      <c r="E9" s="2" t="s">
        <v>27</v>
      </c>
      <c r="F9" s="2">
        <v>122.0</v>
      </c>
      <c r="G9" s="2" t="s">
        <v>44</v>
      </c>
      <c r="H9" s="2" t="s">
        <v>52</v>
      </c>
      <c r="I9" s="2" t="s">
        <v>25</v>
      </c>
      <c r="J9" s="2" t="str">
        <f t="array" ref="J9">XLOOKUP('Transaction Data'!$G9,Product_Code,Biscuit_Brand)</f>
        <v>Butter Crunch</v>
      </c>
      <c r="K9" s="2">
        <f t="array" ref="K9">XLOOKUP('Transaction Data'!$G9,Product_Code,Cost)</f>
        <v>10</v>
      </c>
      <c r="L9" s="2">
        <f t="array" ref="L9">XLOOKUP('Transaction Data'!$G9,Product_Code,Unit_Price)</f>
        <v>11</v>
      </c>
      <c r="M9" s="3">
        <f>'Transaction Data'!$F9*'Transaction Data'!$K9</f>
        <v>1220</v>
      </c>
      <c r="N9" s="3">
        <f>'Transaction Data'!$F9*'Transaction Data'!$L9</f>
        <v>1342</v>
      </c>
      <c r="O9" s="3">
        <f>'Transaction Data'!$N9-'Transaction Data'!$M9</f>
        <v>122</v>
      </c>
      <c r="P9" s="2">
        <f>DATEDIF('Transaction Data'!$D9,'Transaction Data'!$A9,"y")</f>
        <v>76</v>
      </c>
      <c r="Q9" s="2" t="str">
        <f>FLOOR('Transaction Data'!$P9,15)&amp;"-"&amp;FLOOR('Transaction Data'!$P9,15)+14</f>
        <v>75-89</v>
      </c>
      <c r="R9" s="2" t="str">
        <f>IF('Transaction Data'!$L9&lt;=10,"Less Expensive","Expensive")</f>
        <v>Expensive</v>
      </c>
      <c r="S9" s="4">
        <f>WEEKDAY('Transaction Data'!$A9)</f>
        <v>4</v>
      </c>
      <c r="T9" s="2" t="str">
        <f>IF(WEEKDAY('Transaction Data'!$A9,2)&lt;6,"Weekday","Weekend")</f>
        <v>Weekday</v>
      </c>
    </row>
    <row r="10">
      <c r="A10" s="1">
        <v>45410.0</v>
      </c>
      <c r="B10" s="2" t="s">
        <v>31</v>
      </c>
      <c r="C10" s="2" t="s">
        <v>32</v>
      </c>
      <c r="D10" s="1">
        <v>35670.0</v>
      </c>
      <c r="E10" s="2" t="s">
        <v>37</v>
      </c>
      <c r="F10" s="2">
        <v>299.0</v>
      </c>
      <c r="G10" s="2" t="s">
        <v>33</v>
      </c>
      <c r="H10" s="2" t="s">
        <v>24</v>
      </c>
      <c r="I10" s="2" t="s">
        <v>25</v>
      </c>
      <c r="J10" s="2" t="str">
        <f t="array" ref="J10">XLOOKUP('Transaction Data'!$G10,Product_Code,Biscuit_Brand)</f>
        <v>Caramel Biscuits</v>
      </c>
      <c r="K10" s="2">
        <f t="array" ref="K10">XLOOKUP('Transaction Data'!$G10,Product_Code,Cost)</f>
        <v>18</v>
      </c>
      <c r="L10" s="2">
        <f t="array" ref="L10">XLOOKUP('Transaction Data'!$G10,Product_Code,Unit_Price)</f>
        <v>22</v>
      </c>
      <c r="M10" s="3">
        <f>'Transaction Data'!$F10*'Transaction Data'!$K10</f>
        <v>5382</v>
      </c>
      <c r="N10" s="3">
        <f>'Transaction Data'!$F10*'Transaction Data'!$L10</f>
        <v>6578</v>
      </c>
      <c r="O10" s="3">
        <f>'Transaction Data'!$N10-'Transaction Data'!$M10</f>
        <v>1196</v>
      </c>
      <c r="P10" s="2">
        <f>DATEDIF('Transaction Data'!$D10,'Transaction Data'!$A10,"y")</f>
        <v>26</v>
      </c>
      <c r="Q10" s="2" t="str">
        <f>FLOOR('Transaction Data'!$P10,15)&amp;"-"&amp;FLOOR('Transaction Data'!$P10,15)+14</f>
        <v>15-29</v>
      </c>
      <c r="R10" s="2" t="str">
        <f>IF('Transaction Data'!$L10&lt;=10,"Less Expensive","Expensive")</f>
        <v>Expensive</v>
      </c>
      <c r="S10" s="4">
        <f>WEEKDAY('Transaction Data'!$A10)</f>
        <v>1</v>
      </c>
      <c r="T10" s="2" t="str">
        <f>IF(WEEKDAY('Transaction Data'!$A10,2)&lt;6,"Weekday","Weekend")</f>
        <v>Weekend</v>
      </c>
    </row>
    <row r="11">
      <c r="A11" s="1">
        <v>45329.0</v>
      </c>
      <c r="B11" s="2" t="s">
        <v>36</v>
      </c>
      <c r="C11" s="2" t="s">
        <v>21</v>
      </c>
      <c r="D11" s="1">
        <v>28393.0</v>
      </c>
      <c r="E11" s="2" t="s">
        <v>22</v>
      </c>
      <c r="F11" s="2">
        <v>327.0</v>
      </c>
      <c r="G11" s="2" t="s">
        <v>28</v>
      </c>
      <c r="H11" s="2" t="s">
        <v>29</v>
      </c>
      <c r="I11" s="2" t="s">
        <v>35</v>
      </c>
      <c r="J11" s="2" t="str">
        <f t="array" ref="J11">XLOOKUP('Transaction Data'!$G11,Product_Code,Biscuit_Brand)</f>
        <v>Shortbread</v>
      </c>
      <c r="K11" s="2">
        <f t="array" ref="K11">XLOOKUP('Transaction Data'!$G11,Product_Code,Cost)</f>
        <v>10</v>
      </c>
      <c r="L11" s="2">
        <f t="array" ref="L11">XLOOKUP('Transaction Data'!$G11,Product_Code,Unit_Price)</f>
        <v>45</v>
      </c>
      <c r="M11" s="3">
        <f>'Transaction Data'!$F11*'Transaction Data'!$K11</f>
        <v>3270</v>
      </c>
      <c r="N11" s="3">
        <f>'Transaction Data'!$F11*'Transaction Data'!$L11</f>
        <v>14715</v>
      </c>
      <c r="O11" s="3">
        <f>'Transaction Data'!$N11-'Transaction Data'!$M11</f>
        <v>11445</v>
      </c>
      <c r="P11" s="2">
        <f>DATEDIF('Transaction Data'!$D11,'Transaction Data'!$A11,"y")</f>
        <v>46</v>
      </c>
      <c r="Q11" s="2" t="str">
        <f>FLOOR('Transaction Data'!$P11,15)&amp;"-"&amp;FLOOR('Transaction Data'!$P11,15)+14</f>
        <v>45-59</v>
      </c>
      <c r="R11" s="2" t="str">
        <f>IF('Transaction Data'!$L11&lt;=10,"Less Expensive","Expensive")</f>
        <v>Expensive</v>
      </c>
      <c r="S11" s="4">
        <f>WEEKDAY('Transaction Data'!$A11)</f>
        <v>4</v>
      </c>
      <c r="T11" s="2" t="str">
        <f>IF(WEEKDAY('Transaction Data'!$A11,2)&lt;6,"Weekday","Weekend")</f>
        <v>Weekday</v>
      </c>
    </row>
    <row r="12">
      <c r="A12" s="1">
        <v>45473.0</v>
      </c>
      <c r="B12" s="2" t="s">
        <v>40</v>
      </c>
      <c r="C12" s="2" t="s">
        <v>41</v>
      </c>
      <c r="D12" s="1">
        <v>27423.0</v>
      </c>
      <c r="E12" s="2" t="s">
        <v>27</v>
      </c>
      <c r="F12" s="2">
        <v>383.0</v>
      </c>
      <c r="G12" s="2" t="s">
        <v>23</v>
      </c>
      <c r="H12" s="2" t="s">
        <v>34</v>
      </c>
      <c r="I12" s="2" t="s">
        <v>30</v>
      </c>
      <c r="J12" s="2" t="str">
        <f t="array" ref="J12">XLOOKUP('Transaction Data'!$G12,Product_Code,Biscuit_Brand)</f>
        <v>Cinnamon Swirls</v>
      </c>
      <c r="K12" s="2">
        <f t="array" ref="K12">XLOOKUP('Transaction Data'!$G12,Product_Code,Cost)</f>
        <v>10</v>
      </c>
      <c r="L12" s="2">
        <f t="array" ref="L12">XLOOKUP('Transaction Data'!$G12,Product_Code,Unit_Price)</f>
        <v>14</v>
      </c>
      <c r="M12" s="3">
        <f>'Transaction Data'!$F12*'Transaction Data'!$K12</f>
        <v>3830</v>
      </c>
      <c r="N12" s="3">
        <f>'Transaction Data'!$F12*'Transaction Data'!$L12</f>
        <v>5362</v>
      </c>
      <c r="O12" s="3">
        <f>'Transaction Data'!$N12-'Transaction Data'!$M12</f>
        <v>1532</v>
      </c>
      <c r="P12" s="2">
        <f>DATEDIF('Transaction Data'!$D12,'Transaction Data'!$A12,"y")</f>
        <v>49</v>
      </c>
      <c r="Q12" s="2" t="str">
        <f>FLOOR('Transaction Data'!$P12,15)&amp;"-"&amp;FLOOR('Transaction Data'!$P12,15)+14</f>
        <v>45-59</v>
      </c>
      <c r="R12" s="2" t="str">
        <f>IF('Transaction Data'!$L12&lt;=10,"Less Expensive","Expensive")</f>
        <v>Expensive</v>
      </c>
      <c r="S12" s="4">
        <f>WEEKDAY('Transaction Data'!$A12)</f>
        <v>1</v>
      </c>
      <c r="T12" s="2" t="str">
        <f>IF(WEEKDAY('Transaction Data'!$A12,2)&lt;6,"Weekday","Weekend")</f>
        <v>Weekend</v>
      </c>
    </row>
    <row r="13">
      <c r="A13" s="1">
        <v>45337.0</v>
      </c>
      <c r="B13" s="2" t="s">
        <v>53</v>
      </c>
      <c r="C13" s="2" t="s">
        <v>54</v>
      </c>
      <c r="D13" s="1">
        <v>17492.0</v>
      </c>
      <c r="E13" s="2" t="s">
        <v>27</v>
      </c>
      <c r="F13" s="2">
        <v>468.0</v>
      </c>
      <c r="G13" s="2" t="s">
        <v>55</v>
      </c>
      <c r="H13" s="2" t="s">
        <v>34</v>
      </c>
      <c r="I13" s="2" t="s">
        <v>25</v>
      </c>
      <c r="J13" s="2" t="str">
        <f t="array" ref="J13">XLOOKUP('Transaction Data'!$G13,Product_Code,Biscuit_Brand)</f>
        <v>Vanilla Wafers</v>
      </c>
      <c r="K13" s="2">
        <f t="array" ref="K13">XLOOKUP('Transaction Data'!$G13,Product_Code,Cost)</f>
        <v>18</v>
      </c>
      <c r="L13" s="2">
        <f t="array" ref="L13">XLOOKUP('Transaction Data'!$G13,Product_Code,Unit_Price)</f>
        <v>36</v>
      </c>
      <c r="M13" s="3">
        <f>'Transaction Data'!$F13*'Transaction Data'!$K13</f>
        <v>8424</v>
      </c>
      <c r="N13" s="3">
        <f>'Transaction Data'!$F13*'Transaction Data'!$L13</f>
        <v>16848</v>
      </c>
      <c r="O13" s="3">
        <f>'Transaction Data'!$N13-'Transaction Data'!$M13</f>
        <v>8424</v>
      </c>
      <c r="P13" s="2">
        <f>DATEDIF('Transaction Data'!$D13,'Transaction Data'!$A13,"y")</f>
        <v>76</v>
      </c>
      <c r="Q13" s="2" t="str">
        <f>FLOOR('Transaction Data'!$P13,15)&amp;"-"&amp;FLOOR('Transaction Data'!$P13,15)+14</f>
        <v>75-89</v>
      </c>
      <c r="R13" s="2" t="str">
        <f>IF('Transaction Data'!$L13&lt;=10,"Less Expensive","Expensive")</f>
        <v>Expensive</v>
      </c>
      <c r="S13" s="4">
        <f>WEEKDAY('Transaction Data'!$A13)</f>
        <v>5</v>
      </c>
      <c r="T13" s="2" t="str">
        <f>IF(WEEKDAY('Transaction Data'!$A13,2)&lt;6,"Weekday","Weekend")</f>
        <v>Weekday</v>
      </c>
    </row>
    <row r="14">
      <c r="A14" s="1">
        <v>45321.0</v>
      </c>
      <c r="B14" s="2" t="s">
        <v>56</v>
      </c>
      <c r="C14" s="2" t="s">
        <v>21</v>
      </c>
      <c r="D14" s="1">
        <v>24246.0</v>
      </c>
      <c r="E14" s="2" t="s">
        <v>27</v>
      </c>
      <c r="F14" s="2">
        <v>220.0</v>
      </c>
      <c r="G14" s="2" t="s">
        <v>33</v>
      </c>
      <c r="H14" s="2" t="s">
        <v>39</v>
      </c>
      <c r="I14" s="2" t="s">
        <v>35</v>
      </c>
      <c r="J14" s="2" t="str">
        <f t="array" ref="J14">XLOOKUP('Transaction Data'!$G14,Product_Code,Biscuit_Brand)</f>
        <v>Caramel Biscuits</v>
      </c>
      <c r="K14" s="2">
        <f t="array" ref="K14">XLOOKUP('Transaction Data'!$G14,Product_Code,Cost)</f>
        <v>18</v>
      </c>
      <c r="L14" s="2">
        <f t="array" ref="L14">XLOOKUP('Transaction Data'!$G14,Product_Code,Unit_Price)</f>
        <v>22</v>
      </c>
      <c r="M14" s="3">
        <f>'Transaction Data'!$F14*'Transaction Data'!$K14</f>
        <v>3960</v>
      </c>
      <c r="N14" s="3">
        <f>'Transaction Data'!$F14*'Transaction Data'!$L14</f>
        <v>4840</v>
      </c>
      <c r="O14" s="3">
        <f>'Transaction Data'!$N14-'Transaction Data'!$M14</f>
        <v>880</v>
      </c>
      <c r="P14" s="2">
        <f>DATEDIF('Transaction Data'!$D14,'Transaction Data'!$A14,"y")</f>
        <v>57</v>
      </c>
      <c r="Q14" s="2" t="str">
        <f>FLOOR('Transaction Data'!$P14,15)&amp;"-"&amp;FLOOR('Transaction Data'!$P14,15)+14</f>
        <v>45-59</v>
      </c>
      <c r="R14" s="2" t="str">
        <f>IF('Transaction Data'!$L14&lt;=10,"Less Expensive","Expensive")</f>
        <v>Expensive</v>
      </c>
      <c r="S14" s="4">
        <f>WEEKDAY('Transaction Data'!$A14)</f>
        <v>3</v>
      </c>
      <c r="T14" s="2" t="str">
        <f>IF(WEEKDAY('Transaction Data'!$A14,2)&lt;6,"Weekday","Weekend")</f>
        <v>Weekday</v>
      </c>
    </row>
    <row r="15">
      <c r="A15" s="1">
        <v>45377.0</v>
      </c>
      <c r="B15" s="2" t="s">
        <v>31</v>
      </c>
      <c r="C15" s="2" t="s">
        <v>32</v>
      </c>
      <c r="D15" s="1">
        <v>29620.0</v>
      </c>
      <c r="E15" s="2" t="s">
        <v>37</v>
      </c>
      <c r="F15" s="2">
        <v>272.0</v>
      </c>
      <c r="G15" s="2" t="s">
        <v>57</v>
      </c>
      <c r="H15" s="2" t="s">
        <v>42</v>
      </c>
      <c r="I15" s="2" t="s">
        <v>35</v>
      </c>
      <c r="J15" s="2" t="str">
        <f t="array" ref="J15">XLOOKUP('Transaction Data'!$G15,Product_Code,Biscuit_Brand)</f>
        <v>Oatmeal Cookies</v>
      </c>
      <c r="K15" s="2">
        <f t="array" ref="K15">XLOOKUP('Transaction Data'!$G15,Product_Code,Cost)</f>
        <v>19</v>
      </c>
      <c r="L15" s="2">
        <f t="array" ref="L15">XLOOKUP('Transaction Data'!$G15,Product_Code,Unit_Price)</f>
        <v>23</v>
      </c>
      <c r="M15" s="3">
        <f>'Transaction Data'!$F15*'Transaction Data'!$K15</f>
        <v>5168</v>
      </c>
      <c r="N15" s="3">
        <f>'Transaction Data'!$F15*'Transaction Data'!$L15</f>
        <v>6256</v>
      </c>
      <c r="O15" s="3">
        <f>'Transaction Data'!$N15-'Transaction Data'!$M15</f>
        <v>1088</v>
      </c>
      <c r="P15" s="2">
        <f>DATEDIF('Transaction Data'!$D15,'Transaction Data'!$A15,"y")</f>
        <v>43</v>
      </c>
      <c r="Q15" s="2" t="str">
        <f>FLOOR('Transaction Data'!$P15,15)&amp;"-"&amp;FLOOR('Transaction Data'!$P15,15)+14</f>
        <v>30-44</v>
      </c>
      <c r="R15" s="2" t="str">
        <f>IF('Transaction Data'!$L15&lt;=10,"Less Expensive","Expensive")</f>
        <v>Expensive</v>
      </c>
      <c r="S15" s="4">
        <f>WEEKDAY('Transaction Data'!$A15)</f>
        <v>3</v>
      </c>
      <c r="T15" s="2" t="str">
        <f>IF(WEEKDAY('Transaction Data'!$A15,2)&lt;6,"Weekday","Weekend")</f>
        <v>Weekday</v>
      </c>
    </row>
    <row r="16">
      <c r="A16" s="1">
        <v>45500.0</v>
      </c>
      <c r="B16" s="2" t="s">
        <v>36</v>
      </c>
      <c r="C16" s="2" t="s">
        <v>21</v>
      </c>
      <c r="D16" s="1">
        <v>21285.0</v>
      </c>
      <c r="E16" s="2" t="s">
        <v>22</v>
      </c>
      <c r="F16" s="2">
        <v>270.0</v>
      </c>
      <c r="G16" s="2" t="s">
        <v>55</v>
      </c>
      <c r="H16" s="2" t="s">
        <v>45</v>
      </c>
      <c r="I16" s="2" t="s">
        <v>25</v>
      </c>
      <c r="J16" s="2" t="str">
        <f t="array" ref="J16">XLOOKUP('Transaction Data'!$G16,Product_Code,Biscuit_Brand)</f>
        <v>Vanilla Wafers</v>
      </c>
      <c r="K16" s="2">
        <f t="array" ref="K16">XLOOKUP('Transaction Data'!$G16,Product_Code,Cost)</f>
        <v>18</v>
      </c>
      <c r="L16" s="2">
        <f t="array" ref="L16">XLOOKUP('Transaction Data'!$G16,Product_Code,Unit_Price)</f>
        <v>36</v>
      </c>
      <c r="M16" s="3">
        <f>'Transaction Data'!$F16*'Transaction Data'!$K16</f>
        <v>4860</v>
      </c>
      <c r="N16" s="3">
        <f>'Transaction Data'!$F16*'Transaction Data'!$L16</f>
        <v>9720</v>
      </c>
      <c r="O16" s="3">
        <f>'Transaction Data'!$N16-'Transaction Data'!$M16</f>
        <v>4860</v>
      </c>
      <c r="P16" s="2">
        <f>DATEDIF('Transaction Data'!$D16,'Transaction Data'!$A16,"y")</f>
        <v>66</v>
      </c>
      <c r="Q16" s="2" t="str">
        <f>FLOOR('Transaction Data'!$P16,15)&amp;"-"&amp;FLOOR('Transaction Data'!$P16,15)+14</f>
        <v>60-74</v>
      </c>
      <c r="R16" s="2" t="str">
        <f>IF('Transaction Data'!$L16&lt;=10,"Less Expensive","Expensive")</f>
        <v>Expensive</v>
      </c>
      <c r="S16" s="4">
        <f>WEEKDAY('Transaction Data'!$A16)</f>
        <v>7</v>
      </c>
      <c r="T16" s="2" t="str">
        <f>IF(WEEKDAY('Transaction Data'!$A16,2)&lt;6,"Weekday","Weekend")</f>
        <v>Weekend</v>
      </c>
    </row>
    <row r="17">
      <c r="A17" s="1">
        <v>45465.0</v>
      </c>
      <c r="B17" s="2" t="s">
        <v>40</v>
      </c>
      <c r="C17" s="2" t="s">
        <v>41</v>
      </c>
      <c r="D17" s="1">
        <v>24448.0</v>
      </c>
      <c r="E17" s="2" t="s">
        <v>22</v>
      </c>
      <c r="F17" s="2">
        <v>201.0</v>
      </c>
      <c r="G17" s="2" t="s">
        <v>48</v>
      </c>
      <c r="H17" s="2" t="s">
        <v>49</v>
      </c>
      <c r="I17" s="2" t="s">
        <v>35</v>
      </c>
      <c r="J17" s="2" t="str">
        <f t="array" ref="J17">XLOOKUP('Transaction Data'!$G17,Product_Code,Biscuit_Brand)</f>
        <v>Lemon Crisps</v>
      </c>
      <c r="K17" s="2">
        <f t="array" ref="K17">XLOOKUP('Transaction Data'!$G17,Product_Code,Cost)</f>
        <v>7</v>
      </c>
      <c r="L17" s="2">
        <f t="array" ref="L17">XLOOKUP('Transaction Data'!$G17,Product_Code,Unit_Price)</f>
        <v>9</v>
      </c>
      <c r="M17" s="3">
        <f>'Transaction Data'!$F17*'Transaction Data'!$K17</f>
        <v>1407</v>
      </c>
      <c r="N17" s="3">
        <f>'Transaction Data'!$F17*'Transaction Data'!$L17</f>
        <v>1809</v>
      </c>
      <c r="O17" s="3">
        <f>'Transaction Data'!$N17-'Transaction Data'!$M17</f>
        <v>402</v>
      </c>
      <c r="P17" s="2">
        <f>DATEDIF('Transaction Data'!$D17,'Transaction Data'!$A17,"y")</f>
        <v>57</v>
      </c>
      <c r="Q17" s="2" t="str">
        <f>FLOOR('Transaction Data'!$P17,15)&amp;"-"&amp;FLOOR('Transaction Data'!$P17,15)+14</f>
        <v>45-59</v>
      </c>
      <c r="R17" s="2" t="str">
        <f>IF('Transaction Data'!$L17&lt;=10,"Less Expensive","Expensive")</f>
        <v>Less Expensive</v>
      </c>
      <c r="S17" s="4">
        <f>WEEKDAY('Transaction Data'!$A17)</f>
        <v>7</v>
      </c>
      <c r="T17" s="2" t="str">
        <f>IF(WEEKDAY('Transaction Data'!$A17,2)&lt;6,"Weekday","Weekend")</f>
        <v>Weekend</v>
      </c>
    </row>
    <row r="18">
      <c r="A18" s="1">
        <v>45356.0</v>
      </c>
      <c r="B18" s="2" t="s">
        <v>58</v>
      </c>
      <c r="C18" s="2" t="s">
        <v>54</v>
      </c>
      <c r="D18" s="1">
        <v>23912.0</v>
      </c>
      <c r="E18" s="2" t="s">
        <v>27</v>
      </c>
      <c r="F18" s="2">
        <v>264.0</v>
      </c>
      <c r="G18" s="2" t="s">
        <v>38</v>
      </c>
      <c r="H18" s="2" t="s">
        <v>52</v>
      </c>
      <c r="I18" s="2" t="s">
        <v>25</v>
      </c>
      <c r="J18" s="2" t="str">
        <f t="array" ref="J18">XLOOKUP('Transaction Data'!$G18,Product_Code,Biscuit_Brand)</f>
        <v>Ginger Snaps</v>
      </c>
      <c r="K18" s="2">
        <f t="array" ref="K18">XLOOKUP('Transaction Data'!$G18,Product_Code,Cost)</f>
        <v>14</v>
      </c>
      <c r="L18" s="2">
        <f t="array" ref="L18">XLOOKUP('Transaction Data'!$G18,Product_Code,Unit_Price)</f>
        <v>28</v>
      </c>
      <c r="M18" s="3">
        <f>'Transaction Data'!$F18*'Transaction Data'!$K18</f>
        <v>3696</v>
      </c>
      <c r="N18" s="3">
        <f>'Transaction Data'!$F18*'Transaction Data'!$L18</f>
        <v>7392</v>
      </c>
      <c r="O18" s="3">
        <f>'Transaction Data'!$N18-'Transaction Data'!$M18</f>
        <v>3696</v>
      </c>
      <c r="P18" s="2">
        <f>DATEDIF('Transaction Data'!$D18,'Transaction Data'!$A18,"y")</f>
        <v>58</v>
      </c>
      <c r="Q18" s="2" t="str">
        <f>FLOOR('Transaction Data'!$P18,15)&amp;"-"&amp;FLOOR('Transaction Data'!$P18,15)+14</f>
        <v>45-59</v>
      </c>
      <c r="R18" s="2" t="str">
        <f>IF('Transaction Data'!$L18&lt;=10,"Less Expensive","Expensive")</f>
        <v>Expensive</v>
      </c>
      <c r="S18" s="4">
        <f>WEEKDAY('Transaction Data'!$A18)</f>
        <v>3</v>
      </c>
      <c r="T18" s="2" t="str">
        <f>IF(WEEKDAY('Transaction Data'!$A18,2)&lt;6,"Weekday","Weekend")</f>
        <v>Weekday</v>
      </c>
    </row>
    <row r="19">
      <c r="A19" s="1">
        <v>45494.0</v>
      </c>
      <c r="B19" s="2" t="s">
        <v>59</v>
      </c>
      <c r="C19" s="2" t="s">
        <v>41</v>
      </c>
      <c r="D19" s="1">
        <v>23513.0</v>
      </c>
      <c r="E19" s="2" t="s">
        <v>22</v>
      </c>
      <c r="F19" s="2">
        <v>129.0</v>
      </c>
      <c r="G19" s="2" t="s">
        <v>38</v>
      </c>
      <c r="H19" s="2" t="s">
        <v>49</v>
      </c>
      <c r="I19" s="2" t="s">
        <v>25</v>
      </c>
      <c r="J19" s="2" t="str">
        <f t="array" ref="J19">XLOOKUP('Transaction Data'!$G19,Product_Code,Biscuit_Brand)</f>
        <v>Ginger Snaps</v>
      </c>
      <c r="K19" s="2">
        <f t="array" ref="K19">XLOOKUP('Transaction Data'!$G19,Product_Code,Cost)</f>
        <v>14</v>
      </c>
      <c r="L19" s="2">
        <f t="array" ref="L19">XLOOKUP('Transaction Data'!$G19,Product_Code,Unit_Price)</f>
        <v>28</v>
      </c>
      <c r="M19" s="3">
        <f>'Transaction Data'!$F19*'Transaction Data'!$K19</f>
        <v>1806</v>
      </c>
      <c r="N19" s="3">
        <f>'Transaction Data'!$F19*'Transaction Data'!$L19</f>
        <v>3612</v>
      </c>
      <c r="O19" s="3">
        <f>'Transaction Data'!$N19-'Transaction Data'!$M19</f>
        <v>1806</v>
      </c>
      <c r="P19" s="2">
        <f>DATEDIF('Transaction Data'!$D19,'Transaction Data'!$A19,"y")</f>
        <v>60</v>
      </c>
      <c r="Q19" s="2" t="str">
        <f>FLOOR('Transaction Data'!$P19,15)&amp;"-"&amp;FLOOR('Transaction Data'!$P19,15)+14</f>
        <v>60-74</v>
      </c>
      <c r="R19" s="2" t="str">
        <f>IF('Transaction Data'!$L19&lt;=10,"Less Expensive","Expensive")</f>
        <v>Expensive</v>
      </c>
      <c r="S19" s="4">
        <f>WEEKDAY('Transaction Data'!$A19)</f>
        <v>1</v>
      </c>
      <c r="T19" s="2" t="str">
        <f>IF(WEEKDAY('Transaction Data'!$A19,2)&lt;6,"Weekday","Weekend")</f>
        <v>Weekend</v>
      </c>
    </row>
    <row r="20">
      <c r="A20" s="1">
        <v>45473.0</v>
      </c>
      <c r="B20" s="2" t="s">
        <v>31</v>
      </c>
      <c r="C20" s="2" t="s">
        <v>32</v>
      </c>
      <c r="D20" s="1">
        <v>19804.0</v>
      </c>
      <c r="E20" s="2" t="s">
        <v>27</v>
      </c>
      <c r="F20" s="2">
        <v>40.0</v>
      </c>
      <c r="G20" s="2" t="s">
        <v>60</v>
      </c>
      <c r="H20" s="2" t="s">
        <v>52</v>
      </c>
      <c r="I20" s="2" t="s">
        <v>35</v>
      </c>
      <c r="J20" s="2" t="str">
        <f t="array" ref="J20">XLOOKUP('Transaction Data'!$G20,Product_Code,Biscuit_Brand)</f>
        <v>Peanut Butter Bites</v>
      </c>
      <c r="K20" s="2">
        <f t="array" ref="K20">XLOOKUP('Transaction Data'!$G20,Product_Code,Cost)</f>
        <v>5</v>
      </c>
      <c r="L20" s="2">
        <f t="array" ref="L20">XLOOKUP('Transaction Data'!$G20,Product_Code,Unit_Price)</f>
        <v>7</v>
      </c>
      <c r="M20" s="3">
        <f>'Transaction Data'!$F20*'Transaction Data'!$K20</f>
        <v>200</v>
      </c>
      <c r="N20" s="3">
        <f>'Transaction Data'!$F20*'Transaction Data'!$L20</f>
        <v>280</v>
      </c>
      <c r="O20" s="3">
        <f>'Transaction Data'!$N20-'Transaction Data'!$M20</f>
        <v>80</v>
      </c>
      <c r="P20" s="2">
        <f>DATEDIF('Transaction Data'!$D20,'Transaction Data'!$A20,"y")</f>
        <v>70</v>
      </c>
      <c r="Q20" s="2" t="str">
        <f>FLOOR('Transaction Data'!$P20,15)&amp;"-"&amp;FLOOR('Transaction Data'!$P20,15)+14</f>
        <v>60-74</v>
      </c>
      <c r="R20" s="2" t="str">
        <f>IF('Transaction Data'!$L20&lt;=10,"Less Expensive","Expensive")</f>
        <v>Less Expensive</v>
      </c>
      <c r="S20" s="4">
        <f>WEEKDAY('Transaction Data'!$A20)</f>
        <v>1</v>
      </c>
      <c r="T20" s="2" t="str">
        <f>IF(WEEKDAY('Transaction Data'!$A20,2)&lt;6,"Weekday","Weekend")</f>
        <v>Weekend</v>
      </c>
    </row>
    <row r="21" ht="15.75" customHeight="1">
      <c r="A21" s="1">
        <v>45492.0</v>
      </c>
      <c r="B21" s="2" t="s">
        <v>36</v>
      </c>
      <c r="C21" s="2" t="s">
        <v>21</v>
      </c>
      <c r="D21" s="1">
        <v>33975.0</v>
      </c>
      <c r="E21" s="2" t="s">
        <v>37</v>
      </c>
      <c r="F21" s="2">
        <v>177.0</v>
      </c>
      <c r="G21" s="2" t="s">
        <v>55</v>
      </c>
      <c r="H21" s="2" t="s">
        <v>52</v>
      </c>
      <c r="I21" s="2" t="s">
        <v>35</v>
      </c>
      <c r="J21" s="2" t="str">
        <f t="array" ref="J21">XLOOKUP('Transaction Data'!$G21,Product_Code,Biscuit_Brand)</f>
        <v>Vanilla Wafers</v>
      </c>
      <c r="K21" s="2">
        <f t="array" ref="K21">XLOOKUP('Transaction Data'!$G21,Product_Code,Cost)</f>
        <v>18</v>
      </c>
      <c r="L21" s="2">
        <f t="array" ref="L21">XLOOKUP('Transaction Data'!$G21,Product_Code,Unit_Price)</f>
        <v>36</v>
      </c>
      <c r="M21" s="3">
        <f>'Transaction Data'!$F21*'Transaction Data'!$K21</f>
        <v>3186</v>
      </c>
      <c r="N21" s="3">
        <f>'Transaction Data'!$F21*'Transaction Data'!$L21</f>
        <v>6372</v>
      </c>
      <c r="O21" s="3">
        <f>'Transaction Data'!$N21-'Transaction Data'!$M21</f>
        <v>3186</v>
      </c>
      <c r="P21" s="2">
        <f>DATEDIF('Transaction Data'!$D21,'Transaction Data'!$A21,"y")</f>
        <v>31</v>
      </c>
      <c r="Q21" s="2" t="str">
        <f>FLOOR('Transaction Data'!$P21,15)&amp;"-"&amp;FLOOR('Transaction Data'!$P21,15)+14</f>
        <v>30-44</v>
      </c>
      <c r="R21" s="2" t="str">
        <f>IF('Transaction Data'!$L21&lt;=10,"Less Expensive","Expensive")</f>
        <v>Expensive</v>
      </c>
      <c r="S21" s="4">
        <f>WEEKDAY('Transaction Data'!$A21)</f>
        <v>6</v>
      </c>
      <c r="T21" s="2" t="str">
        <f>IF(WEEKDAY('Transaction Data'!$A21,2)&lt;6,"Weekday","Weekend")</f>
        <v>Weekday</v>
      </c>
    </row>
    <row r="22" ht="15.75" customHeight="1">
      <c r="A22" s="1">
        <v>45339.0</v>
      </c>
      <c r="B22" s="2" t="s">
        <v>40</v>
      </c>
      <c r="C22" s="2" t="s">
        <v>41</v>
      </c>
      <c r="D22" s="1">
        <v>17049.0</v>
      </c>
      <c r="E22" s="2" t="s">
        <v>37</v>
      </c>
      <c r="F22" s="2">
        <v>229.0</v>
      </c>
      <c r="G22" s="2" t="s">
        <v>61</v>
      </c>
      <c r="H22" s="2" t="s">
        <v>45</v>
      </c>
      <c r="I22" s="2" t="s">
        <v>30</v>
      </c>
      <c r="J22" s="2" t="str">
        <f t="array" ref="J22">XLOOKUP('Transaction Data'!$G22,Product_Code,Biscuit_Brand)</f>
        <v>Choco Delight</v>
      </c>
      <c r="K22" s="2">
        <f t="array" ref="K22">XLOOKUP('Transaction Data'!$G22,Product_Code,Cost)</f>
        <v>3</v>
      </c>
      <c r="L22" s="2">
        <f t="array" ref="L22">XLOOKUP('Transaction Data'!$G22,Product_Code,Unit_Price)</f>
        <v>5</v>
      </c>
      <c r="M22" s="3">
        <f>'Transaction Data'!$F22*'Transaction Data'!$K22</f>
        <v>687</v>
      </c>
      <c r="N22" s="3">
        <f>'Transaction Data'!$F22*'Transaction Data'!$L22</f>
        <v>1145</v>
      </c>
      <c r="O22" s="3">
        <f>'Transaction Data'!$N22-'Transaction Data'!$M22</f>
        <v>458</v>
      </c>
      <c r="P22" s="2">
        <f>DATEDIF('Transaction Data'!$D22,'Transaction Data'!$A22,"y")</f>
        <v>77</v>
      </c>
      <c r="Q22" s="2" t="str">
        <f>FLOOR('Transaction Data'!$P22,15)&amp;"-"&amp;FLOOR('Transaction Data'!$P22,15)+14</f>
        <v>75-89</v>
      </c>
      <c r="R22" s="2" t="str">
        <f>IF('Transaction Data'!$L22&lt;=10,"Less Expensive","Expensive")</f>
        <v>Less Expensive</v>
      </c>
      <c r="S22" s="4">
        <f>WEEKDAY('Transaction Data'!$A22)</f>
        <v>7</v>
      </c>
      <c r="T22" s="2" t="str">
        <f>IF(WEEKDAY('Transaction Data'!$A22,2)&lt;6,"Weekday","Weekend")</f>
        <v>Weekend</v>
      </c>
    </row>
    <row r="23" ht="15.75" customHeight="1">
      <c r="A23" s="1">
        <v>45391.0</v>
      </c>
      <c r="B23" s="2" t="s">
        <v>62</v>
      </c>
      <c r="C23" s="2" t="s">
        <v>41</v>
      </c>
      <c r="D23" s="1">
        <v>26568.0</v>
      </c>
      <c r="E23" s="2" t="s">
        <v>63</v>
      </c>
      <c r="F23" s="2">
        <v>350.0</v>
      </c>
      <c r="G23" s="2" t="s">
        <v>57</v>
      </c>
      <c r="H23" s="2" t="s">
        <v>49</v>
      </c>
      <c r="I23" s="2" t="s">
        <v>35</v>
      </c>
      <c r="J23" s="2" t="str">
        <f t="array" ref="J23">XLOOKUP('Transaction Data'!$G23,Product_Code,Biscuit_Brand)</f>
        <v>Oatmeal Cookies</v>
      </c>
      <c r="K23" s="2">
        <f t="array" ref="K23">XLOOKUP('Transaction Data'!$G23,Product_Code,Cost)</f>
        <v>19</v>
      </c>
      <c r="L23" s="2">
        <f t="array" ref="L23">XLOOKUP('Transaction Data'!$G23,Product_Code,Unit_Price)</f>
        <v>23</v>
      </c>
      <c r="M23" s="3">
        <f>'Transaction Data'!$F23*'Transaction Data'!$K23</f>
        <v>6650</v>
      </c>
      <c r="N23" s="3">
        <f>'Transaction Data'!$F23*'Transaction Data'!$L23</f>
        <v>8050</v>
      </c>
      <c r="O23" s="3">
        <f>'Transaction Data'!$N23-'Transaction Data'!$M23</f>
        <v>1400</v>
      </c>
      <c r="P23" s="2">
        <f>DATEDIF('Transaction Data'!$D23,'Transaction Data'!$A23,"y")</f>
        <v>51</v>
      </c>
      <c r="Q23" s="2" t="str">
        <f>FLOOR('Transaction Data'!$P23,15)&amp;"-"&amp;FLOOR('Transaction Data'!$P23,15)+14</f>
        <v>45-59</v>
      </c>
      <c r="R23" s="2" t="str">
        <f>IF('Transaction Data'!$L23&lt;=10,"Less Expensive","Expensive")</f>
        <v>Expensive</v>
      </c>
      <c r="S23" s="4">
        <f>WEEKDAY('Transaction Data'!$A23)</f>
        <v>3</v>
      </c>
      <c r="T23" s="2" t="str">
        <f>IF(WEEKDAY('Transaction Data'!$A23,2)&lt;6,"Weekday","Weekend")</f>
        <v>Weekday</v>
      </c>
    </row>
    <row r="24" ht="15.75" customHeight="1">
      <c r="A24" s="1">
        <v>45419.0</v>
      </c>
      <c r="B24" s="2" t="s">
        <v>64</v>
      </c>
      <c r="C24" s="2" t="s">
        <v>65</v>
      </c>
      <c r="D24" s="1">
        <v>20008.0</v>
      </c>
      <c r="E24" s="2" t="s">
        <v>22</v>
      </c>
      <c r="F24" s="2">
        <v>182.0</v>
      </c>
      <c r="G24" s="2" t="s">
        <v>55</v>
      </c>
      <c r="H24" s="2" t="s">
        <v>52</v>
      </c>
      <c r="I24" s="2" t="s">
        <v>25</v>
      </c>
      <c r="J24" s="2" t="str">
        <f t="array" ref="J24">XLOOKUP('Transaction Data'!$G24,Product_Code,Biscuit_Brand)</f>
        <v>Vanilla Wafers</v>
      </c>
      <c r="K24" s="2">
        <f t="array" ref="K24">XLOOKUP('Transaction Data'!$G24,Product_Code,Cost)</f>
        <v>18</v>
      </c>
      <c r="L24" s="2">
        <f t="array" ref="L24">XLOOKUP('Transaction Data'!$G24,Product_Code,Unit_Price)</f>
        <v>36</v>
      </c>
      <c r="M24" s="3">
        <f>'Transaction Data'!$F24*'Transaction Data'!$K24</f>
        <v>3276</v>
      </c>
      <c r="N24" s="3">
        <f>'Transaction Data'!$F24*'Transaction Data'!$L24</f>
        <v>6552</v>
      </c>
      <c r="O24" s="3">
        <f>'Transaction Data'!$N24-'Transaction Data'!$M24</f>
        <v>3276</v>
      </c>
      <c r="P24" s="2">
        <f>DATEDIF('Transaction Data'!$D24,'Transaction Data'!$A24,"y")</f>
        <v>69</v>
      </c>
      <c r="Q24" s="2" t="str">
        <f>FLOOR('Transaction Data'!$P24,15)&amp;"-"&amp;FLOOR('Transaction Data'!$P24,15)+14</f>
        <v>60-74</v>
      </c>
      <c r="R24" s="2" t="str">
        <f>IF('Transaction Data'!$L24&lt;=10,"Less Expensive","Expensive")</f>
        <v>Expensive</v>
      </c>
      <c r="S24" s="4">
        <f>WEEKDAY('Transaction Data'!$A24)</f>
        <v>3</v>
      </c>
      <c r="T24" s="2" t="str">
        <f>IF(WEEKDAY('Transaction Data'!$A24,2)&lt;6,"Weekday","Weekend")</f>
        <v>Weekday</v>
      </c>
    </row>
    <row r="25" ht="15.75" customHeight="1">
      <c r="A25" s="1">
        <v>45432.0</v>
      </c>
      <c r="B25" s="2" t="s">
        <v>31</v>
      </c>
      <c r="C25" s="2" t="s">
        <v>32</v>
      </c>
      <c r="D25" s="1">
        <v>37513.0</v>
      </c>
      <c r="E25" s="2" t="s">
        <v>22</v>
      </c>
      <c r="F25" s="2">
        <v>174.0</v>
      </c>
      <c r="G25" s="2" t="s">
        <v>44</v>
      </c>
      <c r="H25" s="2" t="s">
        <v>49</v>
      </c>
      <c r="I25" s="2" t="s">
        <v>35</v>
      </c>
      <c r="J25" s="2" t="str">
        <f t="array" ref="J25">XLOOKUP('Transaction Data'!$G25,Product_Code,Biscuit_Brand)</f>
        <v>Butter Crunch</v>
      </c>
      <c r="K25" s="2">
        <f t="array" ref="K25">XLOOKUP('Transaction Data'!$G25,Product_Code,Cost)</f>
        <v>10</v>
      </c>
      <c r="L25" s="2">
        <f t="array" ref="L25">XLOOKUP('Transaction Data'!$G25,Product_Code,Unit_Price)</f>
        <v>11</v>
      </c>
      <c r="M25" s="3">
        <f>'Transaction Data'!$F25*'Transaction Data'!$K25</f>
        <v>1740</v>
      </c>
      <c r="N25" s="3">
        <f>'Transaction Data'!$F25*'Transaction Data'!$L25</f>
        <v>1914</v>
      </c>
      <c r="O25" s="3">
        <f>'Transaction Data'!$N25-'Transaction Data'!$M25</f>
        <v>174</v>
      </c>
      <c r="P25" s="2">
        <f>DATEDIF('Transaction Data'!$D25,'Transaction Data'!$A25,"y")</f>
        <v>21</v>
      </c>
      <c r="Q25" s="2" t="str">
        <f>FLOOR('Transaction Data'!$P25,15)&amp;"-"&amp;FLOOR('Transaction Data'!$P25,15)+14</f>
        <v>15-29</v>
      </c>
      <c r="R25" s="2" t="str">
        <f>IF('Transaction Data'!$L25&lt;=10,"Less Expensive","Expensive")</f>
        <v>Expensive</v>
      </c>
      <c r="S25" s="4">
        <f>WEEKDAY('Transaction Data'!$A25)</f>
        <v>2</v>
      </c>
      <c r="T25" s="2" t="str">
        <f>IF(WEEKDAY('Transaction Data'!$A25,2)&lt;6,"Weekday","Weekend")</f>
        <v>Weekday</v>
      </c>
    </row>
    <row r="26" ht="15.75" customHeight="1">
      <c r="A26" s="1">
        <v>45293.0</v>
      </c>
      <c r="B26" s="2" t="s">
        <v>36</v>
      </c>
      <c r="C26" s="2" t="s">
        <v>21</v>
      </c>
      <c r="D26" s="1">
        <v>32046.0</v>
      </c>
      <c r="E26" s="2" t="s">
        <v>27</v>
      </c>
      <c r="F26" s="2">
        <v>428.0</v>
      </c>
      <c r="G26" s="2" t="s">
        <v>23</v>
      </c>
      <c r="H26" s="2" t="s">
        <v>52</v>
      </c>
      <c r="I26" s="2" t="s">
        <v>25</v>
      </c>
      <c r="J26" s="2" t="str">
        <f t="array" ref="J26">XLOOKUP('Transaction Data'!$G26,Product_Code,Biscuit_Brand)</f>
        <v>Cinnamon Swirls</v>
      </c>
      <c r="K26" s="2">
        <f t="array" ref="K26">XLOOKUP('Transaction Data'!$G26,Product_Code,Cost)</f>
        <v>10</v>
      </c>
      <c r="L26" s="2">
        <f t="array" ref="L26">XLOOKUP('Transaction Data'!$G26,Product_Code,Unit_Price)</f>
        <v>14</v>
      </c>
      <c r="M26" s="3">
        <f>'Transaction Data'!$F26*'Transaction Data'!$K26</f>
        <v>4280</v>
      </c>
      <c r="N26" s="3">
        <f>'Transaction Data'!$F26*'Transaction Data'!$L26</f>
        <v>5992</v>
      </c>
      <c r="O26" s="3">
        <f>'Transaction Data'!$N26-'Transaction Data'!$M26</f>
        <v>1712</v>
      </c>
      <c r="P26" s="2">
        <f>DATEDIF('Transaction Data'!$D26,'Transaction Data'!$A26,"y")</f>
        <v>36</v>
      </c>
      <c r="Q26" s="2" t="str">
        <f>FLOOR('Transaction Data'!$P26,15)&amp;"-"&amp;FLOOR('Transaction Data'!$P26,15)+14</f>
        <v>30-44</v>
      </c>
      <c r="R26" s="2" t="str">
        <f>IF('Transaction Data'!$L26&lt;=10,"Less Expensive","Expensive")</f>
        <v>Expensive</v>
      </c>
      <c r="S26" s="4">
        <f>WEEKDAY('Transaction Data'!$A26)</f>
        <v>3</v>
      </c>
      <c r="T26" s="2" t="str">
        <f>IF(WEEKDAY('Transaction Data'!$A26,2)&lt;6,"Weekday","Weekend")</f>
        <v>Weekday</v>
      </c>
    </row>
    <row r="27" ht="15.75" customHeight="1">
      <c r="A27" s="1">
        <v>45455.0</v>
      </c>
      <c r="B27" s="2" t="s">
        <v>40</v>
      </c>
      <c r="C27" s="2" t="s">
        <v>41</v>
      </c>
      <c r="D27" s="1">
        <v>32742.0</v>
      </c>
      <c r="E27" s="2" t="s">
        <v>37</v>
      </c>
      <c r="F27" s="2">
        <v>383.0</v>
      </c>
      <c r="G27" s="2" t="s">
        <v>44</v>
      </c>
      <c r="H27" s="2" t="s">
        <v>34</v>
      </c>
      <c r="I27" s="2" t="s">
        <v>35</v>
      </c>
      <c r="J27" s="2" t="str">
        <f t="array" ref="J27">XLOOKUP('Transaction Data'!$G27,Product_Code,Biscuit_Brand)</f>
        <v>Butter Crunch</v>
      </c>
      <c r="K27" s="2">
        <f t="array" ref="K27">XLOOKUP('Transaction Data'!$G27,Product_Code,Cost)</f>
        <v>10</v>
      </c>
      <c r="L27" s="2">
        <f t="array" ref="L27">XLOOKUP('Transaction Data'!$G27,Product_Code,Unit_Price)</f>
        <v>11</v>
      </c>
      <c r="M27" s="3">
        <f>'Transaction Data'!$F27*'Transaction Data'!$K27</f>
        <v>3830</v>
      </c>
      <c r="N27" s="3">
        <f>'Transaction Data'!$F27*'Transaction Data'!$L27</f>
        <v>4213</v>
      </c>
      <c r="O27" s="3">
        <f>'Transaction Data'!$N27-'Transaction Data'!$M27</f>
        <v>383</v>
      </c>
      <c r="P27" s="2">
        <f>DATEDIF('Transaction Data'!$D27,'Transaction Data'!$A27,"y")</f>
        <v>34</v>
      </c>
      <c r="Q27" s="2" t="str">
        <f>FLOOR('Transaction Data'!$P27,15)&amp;"-"&amp;FLOOR('Transaction Data'!$P27,15)+14</f>
        <v>30-44</v>
      </c>
      <c r="R27" s="2" t="str">
        <f>IF('Transaction Data'!$L27&lt;=10,"Less Expensive","Expensive")</f>
        <v>Expensive</v>
      </c>
      <c r="S27" s="4">
        <f>WEEKDAY('Transaction Data'!$A27)</f>
        <v>4</v>
      </c>
      <c r="T27" s="2" t="str">
        <f>IF(WEEKDAY('Transaction Data'!$A27,2)&lt;6,"Weekday","Weekend")</f>
        <v>Weekday</v>
      </c>
    </row>
    <row r="28" ht="15.75" customHeight="1">
      <c r="A28" s="1">
        <v>45393.0</v>
      </c>
      <c r="B28" s="2" t="s">
        <v>66</v>
      </c>
      <c r="C28" s="2" t="s">
        <v>65</v>
      </c>
      <c r="D28" s="1">
        <v>21086.0</v>
      </c>
      <c r="E28" s="2" t="s">
        <v>63</v>
      </c>
      <c r="F28" s="2">
        <v>425.0</v>
      </c>
      <c r="G28" s="2" t="s">
        <v>61</v>
      </c>
      <c r="H28" s="2" t="s">
        <v>34</v>
      </c>
      <c r="I28" s="2" t="s">
        <v>25</v>
      </c>
      <c r="J28" s="2" t="str">
        <f t="array" ref="J28">XLOOKUP('Transaction Data'!$G28,Product_Code,Biscuit_Brand)</f>
        <v>Choco Delight</v>
      </c>
      <c r="K28" s="2">
        <f t="array" ref="K28">XLOOKUP('Transaction Data'!$G28,Product_Code,Cost)</f>
        <v>3</v>
      </c>
      <c r="L28" s="2">
        <f t="array" ref="L28">XLOOKUP('Transaction Data'!$G28,Product_Code,Unit_Price)</f>
        <v>5</v>
      </c>
      <c r="M28" s="3">
        <f>'Transaction Data'!$F28*'Transaction Data'!$K28</f>
        <v>1275</v>
      </c>
      <c r="N28" s="3">
        <f>'Transaction Data'!$F28*'Transaction Data'!$L28</f>
        <v>2125</v>
      </c>
      <c r="O28" s="3">
        <f>'Transaction Data'!$N28-'Transaction Data'!$M28</f>
        <v>850</v>
      </c>
      <c r="P28" s="2">
        <f>DATEDIF('Transaction Data'!$D28,'Transaction Data'!$A28,"y")</f>
        <v>66</v>
      </c>
      <c r="Q28" s="2" t="str">
        <f>FLOOR('Transaction Data'!$P28,15)&amp;"-"&amp;FLOOR('Transaction Data'!$P28,15)+14</f>
        <v>60-74</v>
      </c>
      <c r="R28" s="2" t="str">
        <f>IF('Transaction Data'!$L28&lt;=10,"Less Expensive","Expensive")</f>
        <v>Less Expensive</v>
      </c>
      <c r="S28" s="4">
        <f>WEEKDAY('Transaction Data'!$A28)</f>
        <v>5</v>
      </c>
      <c r="T28" s="2" t="str">
        <f>IF(WEEKDAY('Transaction Data'!$A28,2)&lt;6,"Weekday","Weekend")</f>
        <v>Weekday</v>
      </c>
    </row>
    <row r="29" ht="15.75" customHeight="1">
      <c r="A29" s="1">
        <v>45395.0</v>
      </c>
      <c r="B29" s="2" t="s">
        <v>67</v>
      </c>
      <c r="C29" s="2" t="s">
        <v>41</v>
      </c>
      <c r="D29" s="1">
        <v>23729.0</v>
      </c>
      <c r="E29" s="2" t="s">
        <v>37</v>
      </c>
      <c r="F29" s="2">
        <v>205.0</v>
      </c>
      <c r="G29" s="2" t="s">
        <v>57</v>
      </c>
      <c r="H29" s="2" t="s">
        <v>39</v>
      </c>
      <c r="I29" s="2" t="s">
        <v>35</v>
      </c>
      <c r="J29" s="2" t="str">
        <f t="array" ref="J29">XLOOKUP('Transaction Data'!$G29,Product_Code,Biscuit_Brand)</f>
        <v>Oatmeal Cookies</v>
      </c>
      <c r="K29" s="2">
        <f t="array" ref="K29">XLOOKUP('Transaction Data'!$G29,Product_Code,Cost)</f>
        <v>19</v>
      </c>
      <c r="L29" s="2">
        <f t="array" ref="L29">XLOOKUP('Transaction Data'!$G29,Product_Code,Unit_Price)</f>
        <v>23</v>
      </c>
      <c r="M29" s="3">
        <f>'Transaction Data'!$F29*'Transaction Data'!$K29</f>
        <v>3895</v>
      </c>
      <c r="N29" s="3">
        <f>'Transaction Data'!$F29*'Transaction Data'!$L29</f>
        <v>4715</v>
      </c>
      <c r="O29" s="3">
        <f>'Transaction Data'!$N29-'Transaction Data'!$M29</f>
        <v>820</v>
      </c>
      <c r="P29" s="2">
        <f>DATEDIF('Transaction Data'!$D29,'Transaction Data'!$A29,"y")</f>
        <v>59</v>
      </c>
      <c r="Q29" s="2" t="str">
        <f>FLOOR('Transaction Data'!$P29,15)&amp;"-"&amp;FLOOR('Transaction Data'!$P29,15)+14</f>
        <v>45-59</v>
      </c>
      <c r="R29" s="2" t="str">
        <f>IF('Transaction Data'!$L29&lt;=10,"Less Expensive","Expensive")</f>
        <v>Expensive</v>
      </c>
      <c r="S29" s="4">
        <f>WEEKDAY('Transaction Data'!$A29)</f>
        <v>7</v>
      </c>
      <c r="T29" s="2" t="str">
        <f>IF(WEEKDAY('Transaction Data'!$A29,2)&lt;6,"Weekday","Weekend")</f>
        <v>Weekend</v>
      </c>
    </row>
    <row r="30" ht="15.75" customHeight="1">
      <c r="A30" s="1">
        <v>45412.0</v>
      </c>
      <c r="B30" s="2" t="s">
        <v>31</v>
      </c>
      <c r="C30" s="2" t="s">
        <v>32</v>
      </c>
      <c r="D30" s="1">
        <v>29933.0</v>
      </c>
      <c r="E30" s="2" t="s">
        <v>22</v>
      </c>
      <c r="F30" s="2">
        <v>434.0</v>
      </c>
      <c r="G30" s="2" t="s">
        <v>60</v>
      </c>
      <c r="H30" s="2" t="s">
        <v>42</v>
      </c>
      <c r="I30" s="2" t="s">
        <v>25</v>
      </c>
      <c r="J30" s="2" t="str">
        <f t="array" ref="J30">XLOOKUP('Transaction Data'!$G30,Product_Code,Biscuit_Brand)</f>
        <v>Peanut Butter Bites</v>
      </c>
      <c r="K30" s="2">
        <f t="array" ref="K30">XLOOKUP('Transaction Data'!$G30,Product_Code,Cost)</f>
        <v>5</v>
      </c>
      <c r="L30" s="2">
        <f t="array" ref="L30">XLOOKUP('Transaction Data'!$G30,Product_Code,Unit_Price)</f>
        <v>7</v>
      </c>
      <c r="M30" s="3">
        <f>'Transaction Data'!$F30*'Transaction Data'!$K30</f>
        <v>2170</v>
      </c>
      <c r="N30" s="3">
        <f>'Transaction Data'!$F30*'Transaction Data'!$L30</f>
        <v>3038</v>
      </c>
      <c r="O30" s="3">
        <f>'Transaction Data'!$N30-'Transaction Data'!$M30</f>
        <v>868</v>
      </c>
      <c r="P30" s="2">
        <f>DATEDIF('Transaction Data'!$D30,'Transaction Data'!$A30,"y")</f>
        <v>42</v>
      </c>
      <c r="Q30" s="2" t="str">
        <f>FLOOR('Transaction Data'!$P30,15)&amp;"-"&amp;FLOOR('Transaction Data'!$P30,15)+14</f>
        <v>30-44</v>
      </c>
      <c r="R30" s="2" t="str">
        <f>IF('Transaction Data'!$L30&lt;=10,"Less Expensive","Expensive")</f>
        <v>Less Expensive</v>
      </c>
      <c r="S30" s="4">
        <f>WEEKDAY('Transaction Data'!$A30)</f>
        <v>3</v>
      </c>
      <c r="T30" s="2" t="str">
        <f>IF(WEEKDAY('Transaction Data'!$A30,2)&lt;6,"Weekday","Weekend")</f>
        <v>Weekday</v>
      </c>
    </row>
    <row r="31" ht="15.75" customHeight="1">
      <c r="A31" s="1">
        <v>45466.0</v>
      </c>
      <c r="B31" s="2" t="s">
        <v>36</v>
      </c>
      <c r="C31" s="2" t="s">
        <v>21</v>
      </c>
      <c r="D31" s="1">
        <v>21892.0</v>
      </c>
      <c r="E31" s="2" t="s">
        <v>27</v>
      </c>
      <c r="F31" s="2">
        <v>384.0</v>
      </c>
      <c r="G31" s="2" t="s">
        <v>33</v>
      </c>
      <c r="H31" s="2" t="s">
        <v>45</v>
      </c>
      <c r="I31" s="2" t="s">
        <v>35</v>
      </c>
      <c r="J31" s="2" t="str">
        <f t="array" ref="J31">XLOOKUP('Transaction Data'!$G31,Product_Code,Biscuit_Brand)</f>
        <v>Caramel Biscuits</v>
      </c>
      <c r="K31" s="2">
        <f t="array" ref="K31">XLOOKUP('Transaction Data'!$G31,Product_Code,Cost)</f>
        <v>18</v>
      </c>
      <c r="L31" s="2">
        <f t="array" ref="L31">XLOOKUP('Transaction Data'!$G31,Product_Code,Unit_Price)</f>
        <v>22</v>
      </c>
      <c r="M31" s="3">
        <f>'Transaction Data'!$F31*'Transaction Data'!$K31</f>
        <v>6912</v>
      </c>
      <c r="N31" s="3">
        <f>'Transaction Data'!$F31*'Transaction Data'!$L31</f>
        <v>8448</v>
      </c>
      <c r="O31" s="3">
        <f>'Transaction Data'!$N31-'Transaction Data'!$M31</f>
        <v>1536</v>
      </c>
      <c r="P31" s="2">
        <f>DATEDIF('Transaction Data'!$D31,'Transaction Data'!$A31,"y")</f>
        <v>64</v>
      </c>
      <c r="Q31" s="2" t="str">
        <f>FLOOR('Transaction Data'!$P31,15)&amp;"-"&amp;FLOOR('Transaction Data'!$P31,15)+14</f>
        <v>60-74</v>
      </c>
      <c r="R31" s="2" t="str">
        <f>IF('Transaction Data'!$L31&lt;=10,"Less Expensive","Expensive")</f>
        <v>Expensive</v>
      </c>
      <c r="S31" s="4">
        <f>WEEKDAY('Transaction Data'!$A31)</f>
        <v>1</v>
      </c>
      <c r="T31" s="2" t="str">
        <f>IF(WEEKDAY('Transaction Data'!$A31,2)&lt;6,"Weekday","Weekend")</f>
        <v>Weekend</v>
      </c>
    </row>
    <row r="32" ht="15.75" customHeight="1">
      <c r="A32" s="1">
        <v>45315.0</v>
      </c>
      <c r="B32" s="2" t="s">
        <v>40</v>
      </c>
      <c r="C32" s="2" t="s">
        <v>41</v>
      </c>
      <c r="D32" s="1">
        <v>35938.0</v>
      </c>
      <c r="E32" s="2" t="s">
        <v>27</v>
      </c>
      <c r="F32" s="2">
        <v>337.0</v>
      </c>
      <c r="G32" s="2" t="s">
        <v>23</v>
      </c>
      <c r="H32" s="2" t="s">
        <v>49</v>
      </c>
      <c r="I32" s="2" t="s">
        <v>30</v>
      </c>
      <c r="J32" s="2" t="str">
        <f t="array" ref="J32">XLOOKUP('Transaction Data'!$G32,Product_Code,Biscuit_Brand)</f>
        <v>Cinnamon Swirls</v>
      </c>
      <c r="K32" s="2">
        <f t="array" ref="K32">XLOOKUP('Transaction Data'!$G32,Product_Code,Cost)</f>
        <v>10</v>
      </c>
      <c r="L32" s="2">
        <f t="array" ref="L32">XLOOKUP('Transaction Data'!$G32,Product_Code,Unit_Price)</f>
        <v>14</v>
      </c>
      <c r="M32" s="3">
        <f>'Transaction Data'!$F32*'Transaction Data'!$K32</f>
        <v>3370</v>
      </c>
      <c r="N32" s="3">
        <f>'Transaction Data'!$F32*'Transaction Data'!$L32</f>
        <v>4718</v>
      </c>
      <c r="O32" s="3">
        <f>'Transaction Data'!$N32-'Transaction Data'!$M32</f>
        <v>1348</v>
      </c>
      <c r="P32" s="2">
        <f>DATEDIF('Transaction Data'!$D32,'Transaction Data'!$A32,"y")</f>
        <v>25</v>
      </c>
      <c r="Q32" s="2" t="str">
        <f>FLOOR('Transaction Data'!$P32,15)&amp;"-"&amp;FLOOR('Transaction Data'!$P32,15)+14</f>
        <v>15-29</v>
      </c>
      <c r="R32" s="2" t="str">
        <f>IF('Transaction Data'!$L32&lt;=10,"Less Expensive","Expensive")</f>
        <v>Expensive</v>
      </c>
      <c r="S32" s="4">
        <f>WEEKDAY('Transaction Data'!$A32)</f>
        <v>4</v>
      </c>
      <c r="T32" s="2" t="str">
        <f>IF(WEEKDAY('Transaction Data'!$A32,2)&lt;6,"Weekday","Weekend")</f>
        <v>Weekday</v>
      </c>
    </row>
    <row r="33" ht="15.75" customHeight="1">
      <c r="A33" s="1">
        <v>45395.0</v>
      </c>
      <c r="B33" s="2" t="s">
        <v>68</v>
      </c>
      <c r="C33" s="2" t="s">
        <v>69</v>
      </c>
      <c r="D33" s="1">
        <v>38920.0</v>
      </c>
      <c r="E33" s="2" t="s">
        <v>37</v>
      </c>
      <c r="F33" s="2">
        <v>197.0</v>
      </c>
      <c r="G33" s="2" t="s">
        <v>33</v>
      </c>
      <c r="H33" s="2" t="s">
        <v>52</v>
      </c>
      <c r="I33" s="2" t="s">
        <v>35</v>
      </c>
      <c r="J33" s="2" t="str">
        <f t="array" ref="J33">XLOOKUP('Transaction Data'!$G33,Product_Code,Biscuit_Brand)</f>
        <v>Caramel Biscuits</v>
      </c>
      <c r="K33" s="2">
        <f t="array" ref="K33">XLOOKUP('Transaction Data'!$G33,Product_Code,Cost)</f>
        <v>18</v>
      </c>
      <c r="L33" s="2">
        <f t="array" ref="L33">XLOOKUP('Transaction Data'!$G33,Product_Code,Unit_Price)</f>
        <v>22</v>
      </c>
      <c r="M33" s="3">
        <f>'Transaction Data'!$F33*'Transaction Data'!$K33</f>
        <v>3546</v>
      </c>
      <c r="N33" s="3">
        <f>'Transaction Data'!$F33*'Transaction Data'!$L33</f>
        <v>4334</v>
      </c>
      <c r="O33" s="3">
        <f>'Transaction Data'!$N33-'Transaction Data'!$M33</f>
        <v>788</v>
      </c>
      <c r="P33" s="2">
        <f>DATEDIF('Transaction Data'!$D33,'Transaction Data'!$A33,"y")</f>
        <v>17</v>
      </c>
      <c r="Q33" s="2" t="str">
        <f>FLOOR('Transaction Data'!$P33,15)&amp;"-"&amp;FLOOR('Transaction Data'!$P33,15)+14</f>
        <v>15-29</v>
      </c>
      <c r="R33" s="2" t="str">
        <f>IF('Transaction Data'!$L33&lt;=10,"Less Expensive","Expensive")</f>
        <v>Expensive</v>
      </c>
      <c r="S33" s="4">
        <f>WEEKDAY('Transaction Data'!$A33)</f>
        <v>7</v>
      </c>
      <c r="T33" s="2" t="str">
        <f>IF(WEEKDAY('Transaction Data'!$A33,2)&lt;6,"Weekday","Weekend")</f>
        <v>Weekend</v>
      </c>
    </row>
    <row r="34" ht="15.75" customHeight="1">
      <c r="A34" s="1">
        <v>45500.0</v>
      </c>
      <c r="B34" s="2" t="s">
        <v>70</v>
      </c>
      <c r="C34" s="2" t="s">
        <v>54</v>
      </c>
      <c r="D34" s="1">
        <v>26695.0</v>
      </c>
      <c r="E34" s="2" t="s">
        <v>27</v>
      </c>
      <c r="F34" s="2">
        <v>410.0</v>
      </c>
      <c r="G34" s="2" t="s">
        <v>57</v>
      </c>
      <c r="H34" s="2" t="s">
        <v>49</v>
      </c>
      <c r="I34" s="2" t="s">
        <v>25</v>
      </c>
      <c r="J34" s="2" t="str">
        <f t="array" ref="J34">XLOOKUP('Transaction Data'!$G34,Product_Code,Biscuit_Brand)</f>
        <v>Oatmeal Cookies</v>
      </c>
      <c r="K34" s="2">
        <f t="array" ref="K34">XLOOKUP('Transaction Data'!$G34,Product_Code,Cost)</f>
        <v>19</v>
      </c>
      <c r="L34" s="2">
        <f t="array" ref="L34">XLOOKUP('Transaction Data'!$G34,Product_Code,Unit_Price)</f>
        <v>23</v>
      </c>
      <c r="M34" s="3">
        <f>'Transaction Data'!$F34*'Transaction Data'!$K34</f>
        <v>7790</v>
      </c>
      <c r="N34" s="3">
        <f>'Transaction Data'!$F34*'Transaction Data'!$L34</f>
        <v>9430</v>
      </c>
      <c r="O34" s="3">
        <f>'Transaction Data'!$N34-'Transaction Data'!$M34</f>
        <v>1640</v>
      </c>
      <c r="P34" s="2">
        <f>DATEDIF('Transaction Data'!$D34,'Transaction Data'!$A34,"y")</f>
        <v>51</v>
      </c>
      <c r="Q34" s="2" t="str">
        <f>FLOOR('Transaction Data'!$P34,15)&amp;"-"&amp;FLOOR('Transaction Data'!$P34,15)+14</f>
        <v>45-59</v>
      </c>
      <c r="R34" s="2" t="str">
        <f>IF('Transaction Data'!$L34&lt;=10,"Less Expensive","Expensive")</f>
        <v>Expensive</v>
      </c>
      <c r="S34" s="4">
        <f>WEEKDAY('Transaction Data'!$A34)</f>
        <v>7</v>
      </c>
      <c r="T34" s="2" t="str">
        <f>IF(WEEKDAY('Transaction Data'!$A34,2)&lt;6,"Weekday","Weekend")</f>
        <v>Weekend</v>
      </c>
    </row>
    <row r="35" ht="15.75" customHeight="1">
      <c r="A35" s="1">
        <v>45414.0</v>
      </c>
      <c r="B35" s="2" t="s">
        <v>71</v>
      </c>
      <c r="C35" s="2" t="s">
        <v>72</v>
      </c>
      <c r="D35" s="1">
        <v>31263.0</v>
      </c>
      <c r="E35" s="2" t="s">
        <v>63</v>
      </c>
      <c r="F35" s="2">
        <v>376.0</v>
      </c>
      <c r="G35" s="2" t="s">
        <v>55</v>
      </c>
      <c r="H35" s="2" t="s">
        <v>52</v>
      </c>
      <c r="I35" s="2" t="s">
        <v>35</v>
      </c>
      <c r="J35" s="2" t="str">
        <f t="array" ref="J35">XLOOKUP('Transaction Data'!$G35,Product_Code,Biscuit_Brand)</f>
        <v>Vanilla Wafers</v>
      </c>
      <c r="K35" s="2">
        <f t="array" ref="K35">XLOOKUP('Transaction Data'!$G35,Product_Code,Cost)</f>
        <v>18</v>
      </c>
      <c r="L35" s="2">
        <f t="array" ref="L35">XLOOKUP('Transaction Data'!$G35,Product_Code,Unit_Price)</f>
        <v>36</v>
      </c>
      <c r="M35" s="3">
        <f>'Transaction Data'!$F35*'Transaction Data'!$K35</f>
        <v>6768</v>
      </c>
      <c r="N35" s="3">
        <f>'Transaction Data'!$F35*'Transaction Data'!$L35</f>
        <v>13536</v>
      </c>
      <c r="O35" s="3">
        <f>'Transaction Data'!$N35-'Transaction Data'!$M35</f>
        <v>6768</v>
      </c>
      <c r="P35" s="2">
        <f>DATEDIF('Transaction Data'!$D35,'Transaction Data'!$A35,"y")</f>
        <v>38</v>
      </c>
      <c r="Q35" s="2" t="str">
        <f>FLOOR('Transaction Data'!$P35,15)&amp;"-"&amp;FLOOR('Transaction Data'!$P35,15)+14</f>
        <v>30-44</v>
      </c>
      <c r="R35" s="2" t="str">
        <f>IF('Transaction Data'!$L35&lt;=10,"Less Expensive","Expensive")</f>
        <v>Expensive</v>
      </c>
      <c r="S35" s="4">
        <f>WEEKDAY('Transaction Data'!$A35)</f>
        <v>5</v>
      </c>
      <c r="T35" s="2" t="str">
        <f>IF(WEEKDAY('Transaction Data'!$A35,2)&lt;6,"Weekday","Weekend")</f>
        <v>Weekday</v>
      </c>
    </row>
    <row r="36" ht="15.75" customHeight="1">
      <c r="A36" s="1">
        <v>45462.0</v>
      </c>
      <c r="B36" s="2" t="s">
        <v>73</v>
      </c>
      <c r="C36" s="2" t="s">
        <v>54</v>
      </c>
      <c r="D36" s="1">
        <v>19098.0</v>
      </c>
      <c r="E36" s="2" t="s">
        <v>63</v>
      </c>
      <c r="F36" s="2">
        <v>370.0</v>
      </c>
      <c r="G36" s="2" t="s">
        <v>33</v>
      </c>
      <c r="H36" s="2" t="s">
        <v>52</v>
      </c>
      <c r="I36" s="2" t="s">
        <v>35</v>
      </c>
      <c r="J36" s="2" t="str">
        <f t="array" ref="J36">XLOOKUP('Transaction Data'!$G36,Product_Code,Biscuit_Brand)</f>
        <v>Caramel Biscuits</v>
      </c>
      <c r="K36" s="2">
        <f t="array" ref="K36">XLOOKUP('Transaction Data'!$G36,Product_Code,Cost)</f>
        <v>18</v>
      </c>
      <c r="L36" s="2">
        <f t="array" ref="L36">XLOOKUP('Transaction Data'!$G36,Product_Code,Unit_Price)</f>
        <v>22</v>
      </c>
      <c r="M36" s="3">
        <f>'Transaction Data'!$F36*'Transaction Data'!$K36</f>
        <v>6660</v>
      </c>
      <c r="N36" s="3">
        <f>'Transaction Data'!$F36*'Transaction Data'!$L36</f>
        <v>8140</v>
      </c>
      <c r="O36" s="3">
        <f>'Transaction Data'!$N36-'Transaction Data'!$M36</f>
        <v>1480</v>
      </c>
      <c r="P36" s="2">
        <f>DATEDIF('Transaction Data'!$D36,'Transaction Data'!$A36,"y")</f>
        <v>72</v>
      </c>
      <c r="Q36" s="2" t="str">
        <f>FLOOR('Transaction Data'!$P36,15)&amp;"-"&amp;FLOOR('Transaction Data'!$P36,15)+14</f>
        <v>60-74</v>
      </c>
      <c r="R36" s="2" t="str">
        <f>IF('Transaction Data'!$L36&lt;=10,"Less Expensive","Expensive")</f>
        <v>Expensive</v>
      </c>
      <c r="S36" s="4">
        <f>WEEKDAY('Transaction Data'!$A36)</f>
        <v>4</v>
      </c>
      <c r="T36" s="2" t="str">
        <f>IF(WEEKDAY('Transaction Data'!$A36,2)&lt;6,"Weekday","Weekend")</f>
        <v>Weekday</v>
      </c>
    </row>
    <row r="37" ht="15.75" customHeight="1">
      <c r="A37" s="1">
        <v>45448.0</v>
      </c>
      <c r="B37" s="2" t="s">
        <v>74</v>
      </c>
      <c r="C37" s="2" t="s">
        <v>72</v>
      </c>
      <c r="D37" s="1">
        <v>20035.0</v>
      </c>
      <c r="E37" s="2" t="s">
        <v>37</v>
      </c>
      <c r="F37" s="2">
        <v>494.0</v>
      </c>
      <c r="G37" s="2" t="s">
        <v>60</v>
      </c>
      <c r="H37" s="2" t="s">
        <v>45</v>
      </c>
      <c r="I37" s="2" t="s">
        <v>25</v>
      </c>
      <c r="J37" s="2" t="str">
        <f t="array" ref="J37">XLOOKUP('Transaction Data'!$G37,Product_Code,Biscuit_Brand)</f>
        <v>Peanut Butter Bites</v>
      </c>
      <c r="K37" s="2">
        <f t="array" ref="K37">XLOOKUP('Transaction Data'!$G37,Product_Code,Cost)</f>
        <v>5</v>
      </c>
      <c r="L37" s="2">
        <f t="array" ref="L37">XLOOKUP('Transaction Data'!$G37,Product_Code,Unit_Price)</f>
        <v>7</v>
      </c>
      <c r="M37" s="3">
        <f>'Transaction Data'!$F37*'Transaction Data'!$K37</f>
        <v>2470</v>
      </c>
      <c r="N37" s="3">
        <f>'Transaction Data'!$F37*'Transaction Data'!$L37</f>
        <v>3458</v>
      </c>
      <c r="O37" s="3">
        <f>'Transaction Data'!$N37-'Transaction Data'!$M37</f>
        <v>988</v>
      </c>
      <c r="P37" s="2">
        <f>DATEDIF('Transaction Data'!$D37,'Transaction Data'!$A37,"y")</f>
        <v>69</v>
      </c>
      <c r="Q37" s="2" t="str">
        <f>FLOOR('Transaction Data'!$P37,15)&amp;"-"&amp;FLOOR('Transaction Data'!$P37,15)+14</f>
        <v>60-74</v>
      </c>
      <c r="R37" s="2" t="str">
        <f>IF('Transaction Data'!$L37&lt;=10,"Less Expensive","Expensive")</f>
        <v>Less Expensive</v>
      </c>
      <c r="S37" s="4">
        <f>WEEKDAY('Transaction Data'!$A37)</f>
        <v>4</v>
      </c>
      <c r="T37" s="2" t="str">
        <f>IF(WEEKDAY('Transaction Data'!$A37,2)&lt;6,"Weekday","Weekend")</f>
        <v>Weekday</v>
      </c>
    </row>
    <row r="38" ht="15.75" customHeight="1">
      <c r="A38" s="1">
        <v>45371.0</v>
      </c>
      <c r="B38" s="2" t="s">
        <v>75</v>
      </c>
      <c r="C38" s="2" t="s">
        <v>21</v>
      </c>
      <c r="D38" s="1">
        <v>36056.0</v>
      </c>
      <c r="E38" s="2" t="s">
        <v>37</v>
      </c>
      <c r="F38" s="2">
        <v>385.0</v>
      </c>
      <c r="G38" s="2" t="s">
        <v>23</v>
      </c>
      <c r="H38" s="2" t="s">
        <v>49</v>
      </c>
      <c r="I38" s="2" t="s">
        <v>35</v>
      </c>
      <c r="J38" s="2" t="str">
        <f t="array" ref="J38">XLOOKUP('Transaction Data'!$G38,Product_Code,Biscuit_Brand)</f>
        <v>Cinnamon Swirls</v>
      </c>
      <c r="K38" s="2">
        <f t="array" ref="K38">XLOOKUP('Transaction Data'!$G38,Product_Code,Cost)</f>
        <v>10</v>
      </c>
      <c r="L38" s="2">
        <f t="array" ref="L38">XLOOKUP('Transaction Data'!$G38,Product_Code,Unit_Price)</f>
        <v>14</v>
      </c>
      <c r="M38" s="3">
        <f>'Transaction Data'!$F38*'Transaction Data'!$K38</f>
        <v>3850</v>
      </c>
      <c r="N38" s="3">
        <f>'Transaction Data'!$F38*'Transaction Data'!$L38</f>
        <v>5390</v>
      </c>
      <c r="O38" s="3">
        <f>'Transaction Data'!$N38-'Transaction Data'!$M38</f>
        <v>1540</v>
      </c>
      <c r="P38" s="2">
        <f>DATEDIF('Transaction Data'!$D38,'Transaction Data'!$A38,"y")</f>
        <v>25</v>
      </c>
      <c r="Q38" s="2" t="str">
        <f>FLOOR('Transaction Data'!$P38,15)&amp;"-"&amp;FLOOR('Transaction Data'!$P38,15)+14</f>
        <v>15-29</v>
      </c>
      <c r="R38" s="2" t="str">
        <f>IF('Transaction Data'!$L38&lt;=10,"Less Expensive","Expensive")</f>
        <v>Expensive</v>
      </c>
      <c r="S38" s="4">
        <f>WEEKDAY('Transaction Data'!$A38)</f>
        <v>4</v>
      </c>
      <c r="T38" s="2" t="str">
        <f>IF(WEEKDAY('Transaction Data'!$A38,2)&lt;6,"Weekday","Weekend")</f>
        <v>Weekday</v>
      </c>
    </row>
    <row r="39" ht="15.75" customHeight="1">
      <c r="A39" s="1">
        <v>45347.0</v>
      </c>
      <c r="B39" s="2" t="s">
        <v>76</v>
      </c>
      <c r="C39" s="2" t="s">
        <v>72</v>
      </c>
      <c r="D39" s="1">
        <v>21451.0</v>
      </c>
      <c r="E39" s="2" t="s">
        <v>27</v>
      </c>
      <c r="F39" s="2">
        <v>276.0</v>
      </c>
      <c r="G39" s="2" t="s">
        <v>61</v>
      </c>
      <c r="H39" s="2" t="s">
        <v>52</v>
      </c>
      <c r="I39" s="2" t="s">
        <v>25</v>
      </c>
      <c r="J39" s="2" t="str">
        <f t="array" ref="J39">XLOOKUP('Transaction Data'!$G39,Product_Code,Biscuit_Brand)</f>
        <v>Choco Delight</v>
      </c>
      <c r="K39" s="2">
        <f t="array" ref="K39">XLOOKUP('Transaction Data'!$G39,Product_Code,Cost)</f>
        <v>3</v>
      </c>
      <c r="L39" s="2">
        <f t="array" ref="L39">XLOOKUP('Transaction Data'!$G39,Product_Code,Unit_Price)</f>
        <v>5</v>
      </c>
      <c r="M39" s="3">
        <f>'Transaction Data'!$F39*'Transaction Data'!$K39</f>
        <v>828</v>
      </c>
      <c r="N39" s="3">
        <f>'Transaction Data'!$F39*'Transaction Data'!$L39</f>
        <v>1380</v>
      </c>
      <c r="O39" s="3">
        <f>'Transaction Data'!$N39-'Transaction Data'!$M39</f>
        <v>552</v>
      </c>
      <c r="P39" s="2">
        <f>DATEDIF('Transaction Data'!$D39,'Transaction Data'!$A39,"y")</f>
        <v>65</v>
      </c>
      <c r="Q39" s="2" t="str">
        <f>FLOOR('Transaction Data'!$P39,15)&amp;"-"&amp;FLOOR('Transaction Data'!$P39,15)+14</f>
        <v>60-74</v>
      </c>
      <c r="R39" s="2" t="str">
        <f>IF('Transaction Data'!$L39&lt;=10,"Less Expensive","Expensive")</f>
        <v>Less Expensive</v>
      </c>
      <c r="S39" s="4">
        <f>WEEKDAY('Transaction Data'!$A39)</f>
        <v>1</v>
      </c>
      <c r="T39" s="2" t="str">
        <f>IF(WEEKDAY('Transaction Data'!$A39,2)&lt;6,"Weekday","Weekend")</f>
        <v>Weekend</v>
      </c>
    </row>
    <row r="40" ht="15.75" customHeight="1">
      <c r="A40" s="1">
        <v>45389.0</v>
      </c>
      <c r="B40" s="2" t="s">
        <v>77</v>
      </c>
      <c r="C40" s="2" t="s">
        <v>78</v>
      </c>
      <c r="D40" s="1">
        <v>30949.0</v>
      </c>
      <c r="E40" s="2" t="s">
        <v>37</v>
      </c>
      <c r="F40" s="2">
        <v>205.0</v>
      </c>
      <c r="G40" s="2" t="s">
        <v>23</v>
      </c>
      <c r="H40" s="2" t="s">
        <v>49</v>
      </c>
      <c r="I40" s="2" t="s">
        <v>35</v>
      </c>
      <c r="J40" s="2" t="str">
        <f t="array" ref="J40">XLOOKUP('Transaction Data'!$G40,Product_Code,Biscuit_Brand)</f>
        <v>Cinnamon Swirls</v>
      </c>
      <c r="K40" s="2">
        <f t="array" ref="K40">XLOOKUP('Transaction Data'!$G40,Product_Code,Cost)</f>
        <v>10</v>
      </c>
      <c r="L40" s="2">
        <f t="array" ref="L40">XLOOKUP('Transaction Data'!$G40,Product_Code,Unit_Price)</f>
        <v>14</v>
      </c>
      <c r="M40" s="3">
        <f>'Transaction Data'!$F40*'Transaction Data'!$K40</f>
        <v>2050</v>
      </c>
      <c r="N40" s="3">
        <f>'Transaction Data'!$F40*'Transaction Data'!$L40</f>
        <v>2870</v>
      </c>
      <c r="O40" s="3">
        <f>'Transaction Data'!$N40-'Transaction Data'!$M40</f>
        <v>820</v>
      </c>
      <c r="P40" s="2">
        <f>DATEDIF('Transaction Data'!$D40,'Transaction Data'!$A40,"y")</f>
        <v>39</v>
      </c>
      <c r="Q40" s="2" t="str">
        <f>FLOOR('Transaction Data'!$P40,15)&amp;"-"&amp;FLOOR('Transaction Data'!$P40,15)+14</f>
        <v>30-44</v>
      </c>
      <c r="R40" s="2" t="str">
        <f>IF('Transaction Data'!$L40&lt;=10,"Less Expensive","Expensive")</f>
        <v>Expensive</v>
      </c>
      <c r="S40" s="4">
        <f>WEEKDAY('Transaction Data'!$A40)</f>
        <v>1</v>
      </c>
      <c r="T40" s="2" t="str">
        <f>IF(WEEKDAY('Transaction Data'!$A40,2)&lt;6,"Weekday","Weekend")</f>
        <v>Weekend</v>
      </c>
    </row>
    <row r="41" ht="15.75" customHeight="1">
      <c r="A41" s="1">
        <v>45504.0</v>
      </c>
      <c r="B41" s="2" t="s">
        <v>79</v>
      </c>
      <c r="C41" s="2" t="s">
        <v>51</v>
      </c>
      <c r="D41" s="1">
        <v>32604.0</v>
      </c>
      <c r="E41" s="2" t="s">
        <v>27</v>
      </c>
      <c r="F41" s="2">
        <v>212.0</v>
      </c>
      <c r="G41" s="2" t="s">
        <v>61</v>
      </c>
      <c r="H41" s="2" t="s">
        <v>52</v>
      </c>
      <c r="I41" s="2" t="s">
        <v>25</v>
      </c>
      <c r="J41" s="2" t="str">
        <f t="array" ref="J41">XLOOKUP('Transaction Data'!$G41,Product_Code,Biscuit_Brand)</f>
        <v>Choco Delight</v>
      </c>
      <c r="K41" s="2">
        <f t="array" ref="K41">XLOOKUP('Transaction Data'!$G41,Product_Code,Cost)</f>
        <v>3</v>
      </c>
      <c r="L41" s="2">
        <f t="array" ref="L41">XLOOKUP('Transaction Data'!$G41,Product_Code,Unit_Price)</f>
        <v>5</v>
      </c>
      <c r="M41" s="3">
        <f>'Transaction Data'!$F41*'Transaction Data'!$K41</f>
        <v>636</v>
      </c>
      <c r="N41" s="3">
        <f>'Transaction Data'!$F41*'Transaction Data'!$L41</f>
        <v>1060</v>
      </c>
      <c r="O41" s="3">
        <f>'Transaction Data'!$N41-'Transaction Data'!$M41</f>
        <v>424</v>
      </c>
      <c r="P41" s="2">
        <f>DATEDIF('Transaction Data'!$D41,'Transaction Data'!$A41,"y")</f>
        <v>35</v>
      </c>
      <c r="Q41" s="2" t="str">
        <f>FLOOR('Transaction Data'!$P41,15)&amp;"-"&amp;FLOOR('Transaction Data'!$P41,15)+14</f>
        <v>30-44</v>
      </c>
      <c r="R41" s="2" t="str">
        <f>IF('Transaction Data'!$L41&lt;=10,"Less Expensive","Expensive")</f>
        <v>Less Expensive</v>
      </c>
      <c r="S41" s="4">
        <f>WEEKDAY('Transaction Data'!$A41)</f>
        <v>4</v>
      </c>
      <c r="T41" s="2" t="str">
        <f>IF(WEEKDAY('Transaction Data'!$A41,2)&lt;6,"Weekday","Weekend")</f>
        <v>Weekday</v>
      </c>
    </row>
    <row r="42" ht="15.75" customHeight="1">
      <c r="A42" s="1">
        <v>45313.0</v>
      </c>
      <c r="B42" s="2" t="s">
        <v>80</v>
      </c>
      <c r="C42" s="2" t="s">
        <v>69</v>
      </c>
      <c r="D42" s="1">
        <v>26317.0</v>
      </c>
      <c r="E42" s="2" t="s">
        <v>63</v>
      </c>
      <c r="F42" s="2">
        <v>381.0</v>
      </c>
      <c r="G42" s="2" t="s">
        <v>28</v>
      </c>
      <c r="H42" s="2" t="s">
        <v>34</v>
      </c>
      <c r="I42" s="2" t="s">
        <v>35</v>
      </c>
      <c r="J42" s="2" t="str">
        <f t="array" ref="J42">XLOOKUP('Transaction Data'!$G42,Product_Code,Biscuit_Brand)</f>
        <v>Shortbread</v>
      </c>
      <c r="K42" s="2">
        <f t="array" ref="K42">XLOOKUP('Transaction Data'!$G42,Product_Code,Cost)</f>
        <v>10</v>
      </c>
      <c r="L42" s="2">
        <f t="array" ref="L42">XLOOKUP('Transaction Data'!$G42,Product_Code,Unit_Price)</f>
        <v>45</v>
      </c>
      <c r="M42" s="3">
        <f>'Transaction Data'!$F42*'Transaction Data'!$K42</f>
        <v>3810</v>
      </c>
      <c r="N42" s="3">
        <f>'Transaction Data'!$F42*'Transaction Data'!$L42</f>
        <v>17145</v>
      </c>
      <c r="O42" s="3">
        <f>'Transaction Data'!$N42-'Transaction Data'!$M42</f>
        <v>13335</v>
      </c>
      <c r="P42" s="2">
        <f>DATEDIF('Transaction Data'!$D42,'Transaction Data'!$A42,"y")</f>
        <v>52</v>
      </c>
      <c r="Q42" s="2" t="str">
        <f>FLOOR('Transaction Data'!$P42,15)&amp;"-"&amp;FLOOR('Transaction Data'!$P42,15)+14</f>
        <v>45-59</v>
      </c>
      <c r="R42" s="2" t="str">
        <f>IF('Transaction Data'!$L42&lt;=10,"Less Expensive","Expensive")</f>
        <v>Expensive</v>
      </c>
      <c r="S42" s="4">
        <f>WEEKDAY('Transaction Data'!$A42)</f>
        <v>2</v>
      </c>
      <c r="T42" s="2" t="str">
        <f>IF(WEEKDAY('Transaction Data'!$A42,2)&lt;6,"Weekday","Weekend")</f>
        <v>Weekday</v>
      </c>
    </row>
    <row r="43" ht="15.75" customHeight="1">
      <c r="A43" s="1">
        <v>45333.0</v>
      </c>
      <c r="B43" s="2" t="s">
        <v>81</v>
      </c>
      <c r="C43" s="2" t="s">
        <v>69</v>
      </c>
      <c r="D43" s="1">
        <v>37889.0</v>
      </c>
      <c r="E43" s="2" t="s">
        <v>63</v>
      </c>
      <c r="F43" s="2">
        <v>242.0</v>
      </c>
      <c r="G43" s="2" t="s">
        <v>60</v>
      </c>
      <c r="H43" s="2" t="s">
        <v>34</v>
      </c>
      <c r="I43" s="2" t="s">
        <v>25</v>
      </c>
      <c r="J43" s="2" t="str">
        <f t="array" ref="J43">XLOOKUP('Transaction Data'!$G43,Product_Code,Biscuit_Brand)</f>
        <v>Peanut Butter Bites</v>
      </c>
      <c r="K43" s="2">
        <f t="array" ref="K43">XLOOKUP('Transaction Data'!$G43,Product_Code,Cost)</f>
        <v>5</v>
      </c>
      <c r="L43" s="2">
        <f t="array" ref="L43">XLOOKUP('Transaction Data'!$G43,Product_Code,Unit_Price)</f>
        <v>7</v>
      </c>
      <c r="M43" s="3">
        <f>'Transaction Data'!$F43*'Transaction Data'!$K43</f>
        <v>1210</v>
      </c>
      <c r="N43" s="3">
        <f>'Transaction Data'!$F43*'Transaction Data'!$L43</f>
        <v>1694</v>
      </c>
      <c r="O43" s="3">
        <f>'Transaction Data'!$N43-'Transaction Data'!$M43</f>
        <v>484</v>
      </c>
      <c r="P43" s="2">
        <f>DATEDIF('Transaction Data'!$D43,'Transaction Data'!$A43,"y")</f>
        <v>20</v>
      </c>
      <c r="Q43" s="2" t="str">
        <f>FLOOR('Transaction Data'!$P43,15)&amp;"-"&amp;FLOOR('Transaction Data'!$P43,15)+14</f>
        <v>15-29</v>
      </c>
      <c r="R43" s="2" t="str">
        <f>IF('Transaction Data'!$L43&lt;=10,"Less Expensive","Expensive")</f>
        <v>Less Expensive</v>
      </c>
      <c r="S43" s="4">
        <f>WEEKDAY('Transaction Data'!$A43)</f>
        <v>1</v>
      </c>
      <c r="T43" s="2" t="str">
        <f>IF(WEEKDAY('Transaction Data'!$A43,2)&lt;6,"Weekday","Weekend")</f>
        <v>Weekend</v>
      </c>
    </row>
    <row r="44" ht="15.75" customHeight="1">
      <c r="A44" s="1">
        <v>45398.0</v>
      </c>
      <c r="B44" s="2" t="s">
        <v>82</v>
      </c>
      <c r="C44" s="2" t="s">
        <v>21</v>
      </c>
      <c r="D44" s="1">
        <v>32552.0</v>
      </c>
      <c r="E44" s="2" t="s">
        <v>22</v>
      </c>
      <c r="F44" s="2">
        <v>88.0</v>
      </c>
      <c r="G44" s="2" t="s">
        <v>23</v>
      </c>
      <c r="H44" s="2" t="s">
        <v>39</v>
      </c>
      <c r="I44" s="2" t="s">
        <v>35</v>
      </c>
      <c r="J44" s="2" t="str">
        <f t="array" ref="J44">XLOOKUP('Transaction Data'!$G44,Product_Code,Biscuit_Brand)</f>
        <v>Cinnamon Swirls</v>
      </c>
      <c r="K44" s="2">
        <f t="array" ref="K44">XLOOKUP('Transaction Data'!$G44,Product_Code,Cost)</f>
        <v>10</v>
      </c>
      <c r="L44" s="2">
        <f t="array" ref="L44">XLOOKUP('Transaction Data'!$G44,Product_Code,Unit_Price)</f>
        <v>14</v>
      </c>
      <c r="M44" s="3">
        <f>'Transaction Data'!$F44*'Transaction Data'!$K44</f>
        <v>880</v>
      </c>
      <c r="N44" s="3">
        <f>'Transaction Data'!$F44*'Transaction Data'!$L44</f>
        <v>1232</v>
      </c>
      <c r="O44" s="3">
        <f>'Transaction Data'!$N44-'Transaction Data'!$M44</f>
        <v>352</v>
      </c>
      <c r="P44" s="2">
        <f>DATEDIF('Transaction Data'!$D44,'Transaction Data'!$A44,"y")</f>
        <v>35</v>
      </c>
      <c r="Q44" s="2" t="str">
        <f>FLOOR('Transaction Data'!$P44,15)&amp;"-"&amp;FLOOR('Transaction Data'!$P44,15)+14</f>
        <v>30-44</v>
      </c>
      <c r="R44" s="2" t="str">
        <f>IF('Transaction Data'!$L44&lt;=10,"Less Expensive","Expensive")</f>
        <v>Expensive</v>
      </c>
      <c r="S44" s="4">
        <f>WEEKDAY('Transaction Data'!$A44)</f>
        <v>3</v>
      </c>
      <c r="T44" s="2" t="str">
        <f>IF(WEEKDAY('Transaction Data'!$A44,2)&lt;6,"Weekday","Weekend")</f>
        <v>Weekday</v>
      </c>
    </row>
    <row r="45" ht="15.75" customHeight="1">
      <c r="A45" s="1">
        <v>45348.0</v>
      </c>
      <c r="B45" s="2" t="s">
        <v>83</v>
      </c>
      <c r="C45" s="2" t="s">
        <v>32</v>
      </c>
      <c r="D45" s="1">
        <v>28546.0</v>
      </c>
      <c r="E45" s="2" t="s">
        <v>63</v>
      </c>
      <c r="F45" s="2">
        <v>432.0</v>
      </c>
      <c r="G45" s="2" t="s">
        <v>55</v>
      </c>
      <c r="H45" s="2" t="s">
        <v>42</v>
      </c>
      <c r="I45" s="2" t="s">
        <v>25</v>
      </c>
      <c r="J45" s="2" t="str">
        <f t="array" ref="J45">XLOOKUP('Transaction Data'!$G45,Product_Code,Biscuit_Brand)</f>
        <v>Vanilla Wafers</v>
      </c>
      <c r="K45" s="2">
        <f t="array" ref="K45">XLOOKUP('Transaction Data'!$G45,Product_Code,Cost)</f>
        <v>18</v>
      </c>
      <c r="L45" s="2">
        <f t="array" ref="L45">XLOOKUP('Transaction Data'!$G45,Product_Code,Unit_Price)</f>
        <v>36</v>
      </c>
      <c r="M45" s="3">
        <f>'Transaction Data'!$F45*'Transaction Data'!$K45</f>
        <v>7776</v>
      </c>
      <c r="N45" s="3">
        <f>'Transaction Data'!$F45*'Transaction Data'!$L45</f>
        <v>15552</v>
      </c>
      <c r="O45" s="3">
        <f>'Transaction Data'!$N45-'Transaction Data'!$M45</f>
        <v>7776</v>
      </c>
      <c r="P45" s="2">
        <f>DATEDIF('Transaction Data'!$D45,'Transaction Data'!$A45,"y")</f>
        <v>46</v>
      </c>
      <c r="Q45" s="2" t="str">
        <f>FLOOR('Transaction Data'!$P45,15)&amp;"-"&amp;FLOOR('Transaction Data'!$P45,15)+14</f>
        <v>45-59</v>
      </c>
      <c r="R45" s="2" t="str">
        <f>IF('Transaction Data'!$L45&lt;=10,"Less Expensive","Expensive")</f>
        <v>Expensive</v>
      </c>
      <c r="S45" s="4">
        <f>WEEKDAY('Transaction Data'!$A45)</f>
        <v>2</v>
      </c>
      <c r="T45" s="2" t="str">
        <f>IF(WEEKDAY('Transaction Data'!$A45,2)&lt;6,"Weekday","Weekend")</f>
        <v>Weekday</v>
      </c>
    </row>
    <row r="46" ht="15.75" customHeight="1">
      <c r="A46" s="1">
        <v>45332.0</v>
      </c>
      <c r="B46" s="2" t="s">
        <v>84</v>
      </c>
      <c r="C46" s="2" t="s">
        <v>21</v>
      </c>
      <c r="D46" s="1">
        <v>17318.0</v>
      </c>
      <c r="E46" s="2" t="s">
        <v>37</v>
      </c>
      <c r="F46" s="2">
        <v>484.0</v>
      </c>
      <c r="G46" s="2" t="s">
        <v>55</v>
      </c>
      <c r="H46" s="2" t="s">
        <v>45</v>
      </c>
      <c r="I46" s="2" t="s">
        <v>35</v>
      </c>
      <c r="J46" s="2" t="str">
        <f t="array" ref="J46">XLOOKUP('Transaction Data'!$G46,Product_Code,Biscuit_Brand)</f>
        <v>Vanilla Wafers</v>
      </c>
      <c r="K46" s="2">
        <f t="array" ref="K46">XLOOKUP('Transaction Data'!$G46,Product_Code,Cost)</f>
        <v>18</v>
      </c>
      <c r="L46" s="2">
        <f t="array" ref="L46">XLOOKUP('Transaction Data'!$G46,Product_Code,Unit_Price)</f>
        <v>36</v>
      </c>
      <c r="M46" s="3">
        <f>'Transaction Data'!$F46*'Transaction Data'!$K46</f>
        <v>8712</v>
      </c>
      <c r="N46" s="3">
        <f>'Transaction Data'!$F46*'Transaction Data'!$L46</f>
        <v>17424</v>
      </c>
      <c r="O46" s="3">
        <f>'Transaction Data'!$N46-'Transaction Data'!$M46</f>
        <v>8712</v>
      </c>
      <c r="P46" s="2">
        <f>DATEDIF('Transaction Data'!$D46,'Transaction Data'!$A46,"y")</f>
        <v>76</v>
      </c>
      <c r="Q46" s="2" t="str">
        <f>FLOOR('Transaction Data'!$P46,15)&amp;"-"&amp;FLOOR('Transaction Data'!$P46,15)+14</f>
        <v>75-89</v>
      </c>
      <c r="R46" s="2" t="str">
        <f>IF('Transaction Data'!$L46&lt;=10,"Less Expensive","Expensive")</f>
        <v>Expensive</v>
      </c>
      <c r="S46" s="4">
        <f>WEEKDAY('Transaction Data'!$A46)</f>
        <v>7</v>
      </c>
      <c r="T46" s="2" t="str">
        <f>IF(WEEKDAY('Transaction Data'!$A46,2)&lt;6,"Weekday","Weekend")</f>
        <v>Weekend</v>
      </c>
    </row>
    <row r="47" ht="15.75" customHeight="1">
      <c r="A47" s="1">
        <v>45491.0</v>
      </c>
      <c r="B47" s="2" t="s">
        <v>85</v>
      </c>
      <c r="C47" s="2" t="s">
        <v>78</v>
      </c>
      <c r="D47" s="1">
        <v>26234.0</v>
      </c>
      <c r="E47" s="2" t="s">
        <v>63</v>
      </c>
      <c r="F47" s="2">
        <v>412.0</v>
      </c>
      <c r="G47" s="2" t="s">
        <v>60</v>
      </c>
      <c r="H47" s="2" t="s">
        <v>49</v>
      </c>
      <c r="I47" s="2" t="s">
        <v>25</v>
      </c>
      <c r="J47" s="2" t="str">
        <f t="array" ref="J47">XLOOKUP('Transaction Data'!$G47,Product_Code,Biscuit_Brand)</f>
        <v>Peanut Butter Bites</v>
      </c>
      <c r="K47" s="2">
        <f t="array" ref="K47">XLOOKUP('Transaction Data'!$G47,Product_Code,Cost)</f>
        <v>5</v>
      </c>
      <c r="L47" s="2">
        <f t="array" ref="L47">XLOOKUP('Transaction Data'!$G47,Product_Code,Unit_Price)</f>
        <v>7</v>
      </c>
      <c r="M47" s="3">
        <f>'Transaction Data'!$F47*'Transaction Data'!$K47</f>
        <v>2060</v>
      </c>
      <c r="N47" s="3">
        <f>'Transaction Data'!$F47*'Transaction Data'!$L47</f>
        <v>2884</v>
      </c>
      <c r="O47" s="3">
        <f>'Transaction Data'!$N47-'Transaction Data'!$M47</f>
        <v>824</v>
      </c>
      <c r="P47" s="2">
        <f>DATEDIF('Transaction Data'!$D47,'Transaction Data'!$A47,"y")</f>
        <v>52</v>
      </c>
      <c r="Q47" s="2" t="str">
        <f>FLOOR('Transaction Data'!$P47,15)&amp;"-"&amp;FLOOR('Transaction Data'!$P47,15)+14</f>
        <v>45-59</v>
      </c>
      <c r="R47" s="2" t="str">
        <f>IF('Transaction Data'!$L47&lt;=10,"Less Expensive","Expensive")</f>
        <v>Less Expensive</v>
      </c>
      <c r="S47" s="4">
        <f>WEEKDAY('Transaction Data'!$A47)</f>
        <v>5</v>
      </c>
      <c r="T47" s="2" t="str">
        <f>IF(WEEKDAY('Transaction Data'!$A47,2)&lt;6,"Weekday","Weekend")</f>
        <v>Weekday</v>
      </c>
    </row>
    <row r="48" ht="15.75" customHeight="1">
      <c r="A48" s="1">
        <v>45387.0</v>
      </c>
      <c r="B48" s="2" t="s">
        <v>86</v>
      </c>
      <c r="C48" s="2" t="s">
        <v>21</v>
      </c>
      <c r="D48" s="1">
        <v>20918.0</v>
      </c>
      <c r="E48" s="2" t="s">
        <v>22</v>
      </c>
      <c r="F48" s="2">
        <v>426.0</v>
      </c>
      <c r="G48" s="2" t="s">
        <v>33</v>
      </c>
      <c r="H48" s="2" t="s">
        <v>52</v>
      </c>
      <c r="I48" s="2" t="s">
        <v>35</v>
      </c>
      <c r="J48" s="2" t="str">
        <f t="array" ref="J48">XLOOKUP('Transaction Data'!$G48,Product_Code,Biscuit_Brand)</f>
        <v>Caramel Biscuits</v>
      </c>
      <c r="K48" s="2">
        <f t="array" ref="K48">XLOOKUP('Transaction Data'!$G48,Product_Code,Cost)</f>
        <v>18</v>
      </c>
      <c r="L48" s="2">
        <f t="array" ref="L48">XLOOKUP('Transaction Data'!$G48,Product_Code,Unit_Price)</f>
        <v>22</v>
      </c>
      <c r="M48" s="3">
        <f>'Transaction Data'!$F48*'Transaction Data'!$K48</f>
        <v>7668</v>
      </c>
      <c r="N48" s="3">
        <f>'Transaction Data'!$F48*'Transaction Data'!$L48</f>
        <v>9372</v>
      </c>
      <c r="O48" s="3">
        <f>'Transaction Data'!$N48-'Transaction Data'!$M48</f>
        <v>1704</v>
      </c>
      <c r="P48" s="2">
        <f>DATEDIF('Transaction Data'!$D48,'Transaction Data'!$A48,"y")</f>
        <v>66</v>
      </c>
      <c r="Q48" s="2" t="str">
        <f>FLOOR('Transaction Data'!$P48,15)&amp;"-"&amp;FLOOR('Transaction Data'!$P48,15)+14</f>
        <v>60-74</v>
      </c>
      <c r="R48" s="2" t="str">
        <f>IF('Transaction Data'!$L48&lt;=10,"Less Expensive","Expensive")</f>
        <v>Expensive</v>
      </c>
      <c r="S48" s="4">
        <f>WEEKDAY('Transaction Data'!$A48)</f>
        <v>6</v>
      </c>
      <c r="T48" s="2" t="str">
        <f>IF(WEEKDAY('Transaction Data'!$A48,2)&lt;6,"Weekday","Weekend")</f>
        <v>Weekday</v>
      </c>
    </row>
    <row r="49" ht="15.75" customHeight="1">
      <c r="A49" s="1">
        <v>45430.0</v>
      </c>
      <c r="B49" s="2" t="s">
        <v>87</v>
      </c>
      <c r="C49" s="2" t="s">
        <v>51</v>
      </c>
      <c r="D49" s="1">
        <v>20532.0</v>
      </c>
      <c r="E49" s="2" t="s">
        <v>27</v>
      </c>
      <c r="F49" s="2">
        <v>280.0</v>
      </c>
      <c r="G49" s="2" t="s">
        <v>28</v>
      </c>
      <c r="H49" s="2" t="s">
        <v>49</v>
      </c>
      <c r="I49" s="2" t="s">
        <v>25</v>
      </c>
      <c r="J49" s="2" t="str">
        <f t="array" ref="J49">XLOOKUP('Transaction Data'!$G49,Product_Code,Biscuit_Brand)</f>
        <v>Shortbread</v>
      </c>
      <c r="K49" s="2">
        <f t="array" ref="K49">XLOOKUP('Transaction Data'!$G49,Product_Code,Cost)</f>
        <v>10</v>
      </c>
      <c r="L49" s="2">
        <f t="array" ref="L49">XLOOKUP('Transaction Data'!$G49,Product_Code,Unit_Price)</f>
        <v>45</v>
      </c>
      <c r="M49" s="3">
        <f>'Transaction Data'!$F49*'Transaction Data'!$K49</f>
        <v>2800</v>
      </c>
      <c r="N49" s="3">
        <f>'Transaction Data'!$F49*'Transaction Data'!$L49</f>
        <v>12600</v>
      </c>
      <c r="O49" s="3">
        <f>'Transaction Data'!$N49-'Transaction Data'!$M49</f>
        <v>9800</v>
      </c>
      <c r="P49" s="2">
        <f>DATEDIF('Transaction Data'!$D49,'Transaction Data'!$A49,"y")</f>
        <v>68</v>
      </c>
      <c r="Q49" s="2" t="str">
        <f>FLOOR('Transaction Data'!$P49,15)&amp;"-"&amp;FLOOR('Transaction Data'!$P49,15)+14</f>
        <v>60-74</v>
      </c>
      <c r="R49" s="2" t="str">
        <f>IF('Transaction Data'!$L49&lt;=10,"Less Expensive","Expensive")</f>
        <v>Expensive</v>
      </c>
      <c r="S49" s="4">
        <f>WEEKDAY('Transaction Data'!$A49)</f>
        <v>7</v>
      </c>
      <c r="T49" s="2" t="str">
        <f>IF(WEEKDAY('Transaction Data'!$A49,2)&lt;6,"Weekday","Weekend")</f>
        <v>Weekend</v>
      </c>
    </row>
    <row r="50" ht="15.75" customHeight="1">
      <c r="A50" s="1">
        <v>45389.0</v>
      </c>
      <c r="B50" s="2" t="s">
        <v>88</v>
      </c>
      <c r="C50" s="2" t="s">
        <v>47</v>
      </c>
      <c r="D50" s="1">
        <v>23604.0</v>
      </c>
      <c r="E50" s="2" t="s">
        <v>63</v>
      </c>
      <c r="F50" s="2">
        <v>351.0</v>
      </c>
      <c r="G50" s="2" t="s">
        <v>44</v>
      </c>
      <c r="H50" s="2" t="s">
        <v>52</v>
      </c>
      <c r="I50" s="2" t="s">
        <v>35</v>
      </c>
      <c r="J50" s="2" t="str">
        <f t="array" ref="J50">XLOOKUP('Transaction Data'!$G50,Product_Code,Biscuit_Brand)</f>
        <v>Butter Crunch</v>
      </c>
      <c r="K50" s="2">
        <f t="array" ref="K50">XLOOKUP('Transaction Data'!$G50,Product_Code,Cost)</f>
        <v>10</v>
      </c>
      <c r="L50" s="2">
        <f t="array" ref="L50">XLOOKUP('Transaction Data'!$G50,Product_Code,Unit_Price)</f>
        <v>11</v>
      </c>
      <c r="M50" s="3">
        <f>'Transaction Data'!$F50*'Transaction Data'!$K50</f>
        <v>3510</v>
      </c>
      <c r="N50" s="3">
        <f>'Transaction Data'!$F50*'Transaction Data'!$L50</f>
        <v>3861</v>
      </c>
      <c r="O50" s="3">
        <f>'Transaction Data'!$N50-'Transaction Data'!$M50</f>
        <v>351</v>
      </c>
      <c r="P50" s="2">
        <f>DATEDIF('Transaction Data'!$D50,'Transaction Data'!$A50,"y")</f>
        <v>59</v>
      </c>
      <c r="Q50" s="2" t="str">
        <f>FLOOR('Transaction Data'!$P50,15)&amp;"-"&amp;FLOOR('Transaction Data'!$P50,15)+14</f>
        <v>45-59</v>
      </c>
      <c r="R50" s="2" t="str">
        <f>IF('Transaction Data'!$L50&lt;=10,"Less Expensive","Expensive")</f>
        <v>Expensive</v>
      </c>
      <c r="S50" s="4">
        <f>WEEKDAY('Transaction Data'!$A50)</f>
        <v>1</v>
      </c>
      <c r="T50" s="2" t="str">
        <f>IF(WEEKDAY('Transaction Data'!$A50,2)&lt;6,"Weekday","Weekend")</f>
        <v>Weekend</v>
      </c>
    </row>
    <row r="51" ht="15.75" customHeight="1">
      <c r="A51" s="1">
        <v>45306.0</v>
      </c>
      <c r="B51" s="2" t="s">
        <v>89</v>
      </c>
      <c r="C51" s="2" t="s">
        <v>21</v>
      </c>
      <c r="D51" s="1">
        <v>25449.0</v>
      </c>
      <c r="E51" s="2" t="s">
        <v>63</v>
      </c>
      <c r="F51" s="2">
        <v>121.0</v>
      </c>
      <c r="G51" s="2" t="s">
        <v>38</v>
      </c>
      <c r="H51" s="2" t="s">
        <v>52</v>
      </c>
      <c r="I51" s="2" t="s">
        <v>25</v>
      </c>
      <c r="J51" s="2" t="str">
        <f t="array" ref="J51">XLOOKUP('Transaction Data'!$G51,Product_Code,Biscuit_Brand)</f>
        <v>Ginger Snaps</v>
      </c>
      <c r="K51" s="2">
        <f t="array" ref="K51">XLOOKUP('Transaction Data'!$G51,Product_Code,Cost)</f>
        <v>14</v>
      </c>
      <c r="L51" s="2">
        <f t="array" ref="L51">XLOOKUP('Transaction Data'!$G51,Product_Code,Unit_Price)</f>
        <v>28</v>
      </c>
      <c r="M51" s="3">
        <f>'Transaction Data'!$F51*'Transaction Data'!$K51</f>
        <v>1694</v>
      </c>
      <c r="N51" s="3">
        <f>'Transaction Data'!$F51*'Transaction Data'!$L51</f>
        <v>3388</v>
      </c>
      <c r="O51" s="3">
        <f>'Transaction Data'!$N51-'Transaction Data'!$M51</f>
        <v>1694</v>
      </c>
      <c r="P51" s="2">
        <f>DATEDIF('Transaction Data'!$D51,'Transaction Data'!$A51,"y")</f>
        <v>54</v>
      </c>
      <c r="Q51" s="2" t="str">
        <f>FLOOR('Transaction Data'!$P51,15)&amp;"-"&amp;FLOOR('Transaction Data'!$P51,15)+14</f>
        <v>45-59</v>
      </c>
      <c r="R51" s="2" t="str">
        <f>IF('Transaction Data'!$L51&lt;=10,"Less Expensive","Expensive")</f>
        <v>Expensive</v>
      </c>
      <c r="S51" s="4">
        <f>WEEKDAY('Transaction Data'!$A51)</f>
        <v>2</v>
      </c>
      <c r="T51" s="2" t="str">
        <f>IF(WEEKDAY('Transaction Data'!$A51,2)&lt;6,"Weekday","Weekend")</f>
        <v>Weekday</v>
      </c>
    </row>
    <row r="52" ht="15.75" customHeight="1">
      <c r="A52" s="1">
        <v>45464.0</v>
      </c>
      <c r="B52" s="2" t="s">
        <v>90</v>
      </c>
      <c r="C52" s="2" t="s">
        <v>69</v>
      </c>
      <c r="D52" s="1">
        <v>33457.0</v>
      </c>
      <c r="E52" s="2" t="s">
        <v>63</v>
      </c>
      <c r="F52" s="2">
        <v>267.0</v>
      </c>
      <c r="G52" s="2" t="s">
        <v>23</v>
      </c>
      <c r="H52" s="2" t="s">
        <v>45</v>
      </c>
      <c r="I52" s="2" t="s">
        <v>35</v>
      </c>
      <c r="J52" s="2" t="str">
        <f t="array" ref="J52">XLOOKUP('Transaction Data'!$G52,Product_Code,Biscuit_Brand)</f>
        <v>Cinnamon Swirls</v>
      </c>
      <c r="K52" s="2">
        <f t="array" ref="K52">XLOOKUP('Transaction Data'!$G52,Product_Code,Cost)</f>
        <v>10</v>
      </c>
      <c r="L52" s="2">
        <f t="array" ref="L52">XLOOKUP('Transaction Data'!$G52,Product_Code,Unit_Price)</f>
        <v>14</v>
      </c>
      <c r="M52" s="3">
        <f>'Transaction Data'!$F52*'Transaction Data'!$K52</f>
        <v>2670</v>
      </c>
      <c r="N52" s="3">
        <f>'Transaction Data'!$F52*'Transaction Data'!$L52</f>
        <v>3738</v>
      </c>
      <c r="O52" s="3">
        <f>'Transaction Data'!$N52-'Transaction Data'!$M52</f>
        <v>1068</v>
      </c>
      <c r="P52" s="2">
        <f>DATEDIF('Transaction Data'!$D52,'Transaction Data'!$A52,"y")</f>
        <v>32</v>
      </c>
      <c r="Q52" s="2" t="str">
        <f>FLOOR('Transaction Data'!$P52,15)&amp;"-"&amp;FLOOR('Transaction Data'!$P52,15)+14</f>
        <v>30-44</v>
      </c>
      <c r="R52" s="2" t="str">
        <f>IF('Transaction Data'!$L52&lt;=10,"Less Expensive","Expensive")</f>
        <v>Expensive</v>
      </c>
      <c r="S52" s="4">
        <f>WEEKDAY('Transaction Data'!$A52)</f>
        <v>6</v>
      </c>
      <c r="T52" s="2" t="str">
        <f>IF(WEEKDAY('Transaction Data'!$A52,2)&lt;6,"Weekday","Weekend")</f>
        <v>Weekday</v>
      </c>
    </row>
    <row r="53" ht="15.75" customHeight="1">
      <c r="A53" s="1">
        <v>45504.0</v>
      </c>
      <c r="B53" s="2" t="s">
        <v>91</v>
      </c>
      <c r="C53" s="2" t="s">
        <v>41</v>
      </c>
      <c r="D53" s="1">
        <v>27390.0</v>
      </c>
      <c r="E53" s="2" t="s">
        <v>37</v>
      </c>
      <c r="F53" s="2">
        <v>407.0</v>
      </c>
      <c r="G53" s="2" t="s">
        <v>23</v>
      </c>
      <c r="H53" s="2" t="s">
        <v>49</v>
      </c>
      <c r="I53" s="2" t="s">
        <v>35</v>
      </c>
      <c r="J53" s="2" t="str">
        <f t="array" ref="J53">XLOOKUP('Transaction Data'!$G53,Product_Code,Biscuit_Brand)</f>
        <v>Cinnamon Swirls</v>
      </c>
      <c r="K53" s="2">
        <f t="array" ref="K53">XLOOKUP('Transaction Data'!$G53,Product_Code,Cost)</f>
        <v>10</v>
      </c>
      <c r="L53" s="2">
        <f t="array" ref="L53">XLOOKUP('Transaction Data'!$G53,Product_Code,Unit_Price)</f>
        <v>14</v>
      </c>
      <c r="M53" s="3">
        <f>'Transaction Data'!$F53*'Transaction Data'!$K53</f>
        <v>4070</v>
      </c>
      <c r="N53" s="3">
        <f>'Transaction Data'!$F53*'Transaction Data'!$L53</f>
        <v>5698</v>
      </c>
      <c r="O53" s="3">
        <f>'Transaction Data'!$N53-'Transaction Data'!$M53</f>
        <v>1628</v>
      </c>
      <c r="P53" s="2">
        <f>DATEDIF('Transaction Data'!$D53,'Transaction Data'!$A53,"y")</f>
        <v>49</v>
      </c>
      <c r="Q53" s="2" t="str">
        <f>FLOOR('Transaction Data'!$P53,15)&amp;"-"&amp;FLOOR('Transaction Data'!$P53,15)+14</f>
        <v>45-59</v>
      </c>
      <c r="R53" s="2" t="str">
        <f>IF('Transaction Data'!$L53&lt;=10,"Less Expensive","Expensive")</f>
        <v>Expensive</v>
      </c>
      <c r="S53" s="4">
        <f>WEEKDAY('Transaction Data'!$A53)</f>
        <v>4</v>
      </c>
      <c r="T53" s="2" t="str">
        <f>IF(WEEKDAY('Transaction Data'!$A53,2)&lt;6,"Weekday","Weekend")</f>
        <v>Weekday</v>
      </c>
    </row>
    <row r="54" ht="15.75" customHeight="1">
      <c r="A54" s="1">
        <v>45371.0</v>
      </c>
      <c r="B54" s="2" t="s">
        <v>92</v>
      </c>
      <c r="C54" s="2" t="s">
        <v>47</v>
      </c>
      <c r="D54" s="1">
        <v>24373.0</v>
      </c>
      <c r="E54" s="2" t="s">
        <v>22</v>
      </c>
      <c r="F54" s="2">
        <v>66.0</v>
      </c>
      <c r="G54" s="2" t="s">
        <v>60</v>
      </c>
      <c r="H54" s="2" t="s">
        <v>52</v>
      </c>
      <c r="I54" s="2" t="s">
        <v>25</v>
      </c>
      <c r="J54" s="2" t="str">
        <f t="array" ref="J54">XLOOKUP('Transaction Data'!$G54,Product_Code,Biscuit_Brand)</f>
        <v>Peanut Butter Bites</v>
      </c>
      <c r="K54" s="2">
        <f t="array" ref="K54">XLOOKUP('Transaction Data'!$G54,Product_Code,Cost)</f>
        <v>5</v>
      </c>
      <c r="L54" s="2">
        <f t="array" ref="L54">XLOOKUP('Transaction Data'!$G54,Product_Code,Unit_Price)</f>
        <v>7</v>
      </c>
      <c r="M54" s="3">
        <f>'Transaction Data'!$F54*'Transaction Data'!$K54</f>
        <v>330</v>
      </c>
      <c r="N54" s="3">
        <f>'Transaction Data'!$F54*'Transaction Data'!$L54</f>
        <v>462</v>
      </c>
      <c r="O54" s="3">
        <f>'Transaction Data'!$N54-'Transaction Data'!$M54</f>
        <v>132</v>
      </c>
      <c r="P54" s="2">
        <f>DATEDIF('Transaction Data'!$D54,'Transaction Data'!$A54,"y")</f>
        <v>57</v>
      </c>
      <c r="Q54" s="2" t="str">
        <f>FLOOR('Transaction Data'!$P54,15)&amp;"-"&amp;FLOOR('Transaction Data'!$P54,15)+14</f>
        <v>45-59</v>
      </c>
      <c r="R54" s="2" t="str">
        <f>IF('Transaction Data'!$L54&lt;=10,"Less Expensive","Expensive")</f>
        <v>Less Expensive</v>
      </c>
      <c r="S54" s="4">
        <f>WEEKDAY('Transaction Data'!$A54)</f>
        <v>4</v>
      </c>
      <c r="T54" s="2" t="str">
        <f>IF(WEEKDAY('Transaction Data'!$A54,2)&lt;6,"Weekday","Weekend")</f>
        <v>Weekday</v>
      </c>
    </row>
    <row r="55" ht="15.75" customHeight="1">
      <c r="A55" s="1">
        <v>45361.0</v>
      </c>
      <c r="B55" s="2" t="s">
        <v>93</v>
      </c>
      <c r="C55" s="2" t="s">
        <v>65</v>
      </c>
      <c r="D55" s="1">
        <v>31440.0</v>
      </c>
      <c r="E55" s="2" t="s">
        <v>22</v>
      </c>
      <c r="F55" s="2">
        <v>500.0</v>
      </c>
      <c r="G55" s="2" t="s">
        <v>55</v>
      </c>
      <c r="H55" s="2" t="s">
        <v>49</v>
      </c>
      <c r="I55" s="2" t="s">
        <v>35</v>
      </c>
      <c r="J55" s="2" t="str">
        <f t="array" ref="J55">XLOOKUP('Transaction Data'!$G55,Product_Code,Biscuit_Brand)</f>
        <v>Vanilla Wafers</v>
      </c>
      <c r="K55" s="2">
        <f t="array" ref="K55">XLOOKUP('Transaction Data'!$G55,Product_Code,Cost)</f>
        <v>18</v>
      </c>
      <c r="L55" s="2">
        <f t="array" ref="L55">XLOOKUP('Transaction Data'!$G55,Product_Code,Unit_Price)</f>
        <v>36</v>
      </c>
      <c r="M55" s="3">
        <f>'Transaction Data'!$F55*'Transaction Data'!$K55</f>
        <v>9000</v>
      </c>
      <c r="N55" s="3">
        <f>'Transaction Data'!$F55*'Transaction Data'!$L55</f>
        <v>18000</v>
      </c>
      <c r="O55" s="3">
        <f>'Transaction Data'!$N55-'Transaction Data'!$M55</f>
        <v>9000</v>
      </c>
      <c r="P55" s="2">
        <f>DATEDIF('Transaction Data'!$D55,'Transaction Data'!$A55,"y")</f>
        <v>38</v>
      </c>
      <c r="Q55" s="2" t="str">
        <f>FLOOR('Transaction Data'!$P55,15)&amp;"-"&amp;FLOOR('Transaction Data'!$P55,15)+14</f>
        <v>30-44</v>
      </c>
      <c r="R55" s="2" t="str">
        <f>IF('Transaction Data'!$L55&lt;=10,"Less Expensive","Expensive")</f>
        <v>Expensive</v>
      </c>
      <c r="S55" s="4">
        <f>WEEKDAY('Transaction Data'!$A55)</f>
        <v>1</v>
      </c>
      <c r="T55" s="2" t="str">
        <f>IF(WEEKDAY('Transaction Data'!$A55,2)&lt;6,"Weekday","Weekend")</f>
        <v>Weekend</v>
      </c>
    </row>
    <row r="56" ht="15.75" customHeight="1">
      <c r="A56" s="1">
        <v>45388.0</v>
      </c>
      <c r="B56" s="2" t="s">
        <v>94</v>
      </c>
      <c r="C56" s="2" t="s">
        <v>69</v>
      </c>
      <c r="D56" s="1">
        <v>20207.0</v>
      </c>
      <c r="E56" s="2" t="s">
        <v>37</v>
      </c>
      <c r="F56" s="2">
        <v>373.0</v>
      </c>
      <c r="G56" s="2" t="s">
        <v>28</v>
      </c>
      <c r="H56" s="2" t="s">
        <v>52</v>
      </c>
      <c r="I56" s="2" t="s">
        <v>35</v>
      </c>
      <c r="J56" s="2" t="str">
        <f t="array" ref="J56">XLOOKUP('Transaction Data'!$G56,Product_Code,Biscuit_Brand)</f>
        <v>Shortbread</v>
      </c>
      <c r="K56" s="2">
        <f t="array" ref="K56">XLOOKUP('Transaction Data'!$G56,Product_Code,Cost)</f>
        <v>10</v>
      </c>
      <c r="L56" s="2">
        <f t="array" ref="L56">XLOOKUP('Transaction Data'!$G56,Product_Code,Unit_Price)</f>
        <v>45</v>
      </c>
      <c r="M56" s="3">
        <f>'Transaction Data'!$F56*'Transaction Data'!$K56</f>
        <v>3730</v>
      </c>
      <c r="N56" s="3">
        <f>'Transaction Data'!$F56*'Transaction Data'!$L56</f>
        <v>16785</v>
      </c>
      <c r="O56" s="3">
        <f>'Transaction Data'!$N56-'Transaction Data'!$M56</f>
        <v>13055</v>
      </c>
      <c r="P56" s="2">
        <f>DATEDIF('Transaction Data'!$D56,'Transaction Data'!$A56,"y")</f>
        <v>68</v>
      </c>
      <c r="Q56" s="2" t="str">
        <f>FLOOR('Transaction Data'!$P56,15)&amp;"-"&amp;FLOOR('Transaction Data'!$P56,15)+14</f>
        <v>60-74</v>
      </c>
      <c r="R56" s="2" t="str">
        <f>IF('Transaction Data'!$L56&lt;=10,"Less Expensive","Expensive")</f>
        <v>Expensive</v>
      </c>
      <c r="S56" s="4">
        <f>WEEKDAY('Transaction Data'!$A56)</f>
        <v>7</v>
      </c>
      <c r="T56" s="2" t="str">
        <f>IF(WEEKDAY('Transaction Data'!$A56,2)&lt;6,"Weekday","Weekend")</f>
        <v>Weekend</v>
      </c>
    </row>
    <row r="57" ht="15.75" customHeight="1">
      <c r="A57" s="1">
        <v>45416.0</v>
      </c>
      <c r="B57" s="2" t="s">
        <v>95</v>
      </c>
      <c r="C57" s="2" t="s">
        <v>54</v>
      </c>
      <c r="D57" s="1">
        <v>37595.0</v>
      </c>
      <c r="E57" s="2" t="s">
        <v>37</v>
      </c>
      <c r="F57" s="2">
        <v>397.0</v>
      </c>
      <c r="G57" s="2" t="s">
        <v>33</v>
      </c>
      <c r="H57" s="2" t="s">
        <v>34</v>
      </c>
      <c r="I57" s="2" t="s">
        <v>25</v>
      </c>
      <c r="J57" s="2" t="str">
        <f t="array" ref="J57">XLOOKUP('Transaction Data'!$G57,Product_Code,Biscuit_Brand)</f>
        <v>Caramel Biscuits</v>
      </c>
      <c r="K57" s="2">
        <f t="array" ref="K57">XLOOKUP('Transaction Data'!$G57,Product_Code,Cost)</f>
        <v>18</v>
      </c>
      <c r="L57" s="2">
        <f t="array" ref="L57">XLOOKUP('Transaction Data'!$G57,Product_Code,Unit_Price)</f>
        <v>22</v>
      </c>
      <c r="M57" s="3">
        <f>'Transaction Data'!$F57*'Transaction Data'!$K57</f>
        <v>7146</v>
      </c>
      <c r="N57" s="3">
        <f>'Transaction Data'!$F57*'Transaction Data'!$L57</f>
        <v>8734</v>
      </c>
      <c r="O57" s="3">
        <f>'Transaction Data'!$N57-'Transaction Data'!$M57</f>
        <v>1588</v>
      </c>
      <c r="P57" s="2">
        <f>DATEDIF('Transaction Data'!$D57,'Transaction Data'!$A57,"y")</f>
        <v>21</v>
      </c>
      <c r="Q57" s="2" t="str">
        <f>FLOOR('Transaction Data'!$P57,15)&amp;"-"&amp;FLOOR('Transaction Data'!$P57,15)+14</f>
        <v>15-29</v>
      </c>
      <c r="R57" s="2" t="str">
        <f>IF('Transaction Data'!$L57&lt;=10,"Less Expensive","Expensive")</f>
        <v>Expensive</v>
      </c>
      <c r="S57" s="4">
        <f>WEEKDAY('Transaction Data'!$A57)</f>
        <v>7</v>
      </c>
      <c r="T57" s="2" t="str">
        <f>IF(WEEKDAY('Transaction Data'!$A57,2)&lt;6,"Weekday","Weekend")</f>
        <v>Weekend</v>
      </c>
    </row>
    <row r="58" ht="15.75" customHeight="1">
      <c r="A58" s="1">
        <v>45397.0</v>
      </c>
      <c r="B58" s="2" t="s">
        <v>96</v>
      </c>
      <c r="C58" s="2" t="s">
        <v>69</v>
      </c>
      <c r="D58" s="1">
        <v>25396.0</v>
      </c>
      <c r="E58" s="2" t="s">
        <v>27</v>
      </c>
      <c r="F58" s="2">
        <v>478.0</v>
      </c>
      <c r="G58" s="2" t="s">
        <v>33</v>
      </c>
      <c r="H58" s="2" t="s">
        <v>34</v>
      </c>
      <c r="I58" s="2" t="s">
        <v>35</v>
      </c>
      <c r="J58" s="2" t="str">
        <f t="array" ref="J58">XLOOKUP('Transaction Data'!$G58,Product_Code,Biscuit_Brand)</f>
        <v>Caramel Biscuits</v>
      </c>
      <c r="K58" s="2">
        <f t="array" ref="K58">XLOOKUP('Transaction Data'!$G58,Product_Code,Cost)</f>
        <v>18</v>
      </c>
      <c r="L58" s="2">
        <f t="array" ref="L58">XLOOKUP('Transaction Data'!$G58,Product_Code,Unit_Price)</f>
        <v>22</v>
      </c>
      <c r="M58" s="3">
        <f>'Transaction Data'!$F58*'Transaction Data'!$K58</f>
        <v>8604</v>
      </c>
      <c r="N58" s="3">
        <f>'Transaction Data'!$F58*'Transaction Data'!$L58</f>
        <v>10516</v>
      </c>
      <c r="O58" s="3">
        <f>'Transaction Data'!$N58-'Transaction Data'!$M58</f>
        <v>1912</v>
      </c>
      <c r="P58" s="2">
        <f>DATEDIF('Transaction Data'!$D58,'Transaction Data'!$A58,"y")</f>
        <v>54</v>
      </c>
      <c r="Q58" s="2" t="str">
        <f>FLOOR('Transaction Data'!$P58,15)&amp;"-"&amp;FLOOR('Transaction Data'!$P58,15)+14</f>
        <v>45-59</v>
      </c>
      <c r="R58" s="2" t="str">
        <f>IF('Transaction Data'!$L58&lt;=10,"Less Expensive","Expensive")</f>
        <v>Expensive</v>
      </c>
      <c r="S58" s="4">
        <f>WEEKDAY('Transaction Data'!$A58)</f>
        <v>2</v>
      </c>
      <c r="T58" s="2" t="str">
        <f>IF(WEEKDAY('Transaction Data'!$A58,2)&lt;6,"Weekday","Weekend")</f>
        <v>Weekday</v>
      </c>
    </row>
    <row r="59" ht="15.75" customHeight="1">
      <c r="A59" s="1">
        <v>45342.0</v>
      </c>
      <c r="B59" s="2" t="s">
        <v>97</v>
      </c>
      <c r="C59" s="2" t="s">
        <v>41</v>
      </c>
      <c r="D59" s="1">
        <v>22557.0</v>
      </c>
      <c r="E59" s="2" t="s">
        <v>27</v>
      </c>
      <c r="F59" s="2">
        <v>428.0</v>
      </c>
      <c r="G59" s="2" t="s">
        <v>60</v>
      </c>
      <c r="H59" s="2" t="s">
        <v>39</v>
      </c>
      <c r="I59" s="2" t="s">
        <v>25</v>
      </c>
      <c r="J59" s="2" t="str">
        <f t="array" ref="J59">XLOOKUP('Transaction Data'!$G59,Product_Code,Biscuit_Brand)</f>
        <v>Peanut Butter Bites</v>
      </c>
      <c r="K59" s="2">
        <f t="array" ref="K59">XLOOKUP('Transaction Data'!$G59,Product_Code,Cost)</f>
        <v>5</v>
      </c>
      <c r="L59" s="2">
        <f t="array" ref="L59">XLOOKUP('Transaction Data'!$G59,Product_Code,Unit_Price)</f>
        <v>7</v>
      </c>
      <c r="M59" s="3">
        <f>'Transaction Data'!$F59*'Transaction Data'!$K59</f>
        <v>2140</v>
      </c>
      <c r="N59" s="3">
        <f>'Transaction Data'!$F59*'Transaction Data'!$L59</f>
        <v>2996</v>
      </c>
      <c r="O59" s="3">
        <f>'Transaction Data'!$N59-'Transaction Data'!$M59</f>
        <v>856</v>
      </c>
      <c r="P59" s="2">
        <f>DATEDIF('Transaction Data'!$D59,'Transaction Data'!$A59,"y")</f>
        <v>62</v>
      </c>
      <c r="Q59" s="2" t="str">
        <f>FLOOR('Transaction Data'!$P59,15)&amp;"-"&amp;FLOOR('Transaction Data'!$P59,15)+14</f>
        <v>60-74</v>
      </c>
      <c r="R59" s="2" t="str">
        <f>IF('Transaction Data'!$L59&lt;=10,"Less Expensive","Expensive")</f>
        <v>Less Expensive</v>
      </c>
      <c r="S59" s="4">
        <f>WEEKDAY('Transaction Data'!$A59)</f>
        <v>3</v>
      </c>
      <c r="T59" s="2" t="str">
        <f>IF(WEEKDAY('Transaction Data'!$A59,2)&lt;6,"Weekday","Weekend")</f>
        <v>Weekday</v>
      </c>
    </row>
    <row r="60" ht="15.75" customHeight="1">
      <c r="A60" s="1">
        <v>45501.0</v>
      </c>
      <c r="B60" s="2" t="s">
        <v>98</v>
      </c>
      <c r="C60" s="2" t="s">
        <v>78</v>
      </c>
      <c r="D60" s="1">
        <v>26659.0</v>
      </c>
      <c r="E60" s="2" t="s">
        <v>37</v>
      </c>
      <c r="F60" s="2">
        <v>60.0</v>
      </c>
      <c r="G60" s="2" t="s">
        <v>55</v>
      </c>
      <c r="H60" s="2" t="s">
        <v>42</v>
      </c>
      <c r="I60" s="2" t="s">
        <v>35</v>
      </c>
      <c r="J60" s="2" t="str">
        <f t="array" ref="J60">XLOOKUP('Transaction Data'!$G60,Product_Code,Biscuit_Brand)</f>
        <v>Vanilla Wafers</v>
      </c>
      <c r="K60" s="2">
        <f t="array" ref="K60">XLOOKUP('Transaction Data'!$G60,Product_Code,Cost)</f>
        <v>18</v>
      </c>
      <c r="L60" s="2">
        <f t="array" ref="L60">XLOOKUP('Transaction Data'!$G60,Product_Code,Unit_Price)</f>
        <v>36</v>
      </c>
      <c r="M60" s="3">
        <f>'Transaction Data'!$F60*'Transaction Data'!$K60</f>
        <v>1080</v>
      </c>
      <c r="N60" s="3">
        <f>'Transaction Data'!$F60*'Transaction Data'!$L60</f>
        <v>2160</v>
      </c>
      <c r="O60" s="3">
        <f>'Transaction Data'!$N60-'Transaction Data'!$M60</f>
        <v>1080</v>
      </c>
      <c r="P60" s="2">
        <f>DATEDIF('Transaction Data'!$D60,'Transaction Data'!$A60,"y")</f>
        <v>51</v>
      </c>
      <c r="Q60" s="2" t="str">
        <f>FLOOR('Transaction Data'!$P60,15)&amp;"-"&amp;FLOOR('Transaction Data'!$P60,15)+14</f>
        <v>45-59</v>
      </c>
      <c r="R60" s="2" t="str">
        <f>IF('Transaction Data'!$L60&lt;=10,"Less Expensive","Expensive")</f>
        <v>Expensive</v>
      </c>
      <c r="S60" s="4">
        <f>WEEKDAY('Transaction Data'!$A60)</f>
        <v>1</v>
      </c>
      <c r="T60" s="2" t="str">
        <f>IF(WEEKDAY('Transaction Data'!$A60,2)&lt;6,"Weekday","Weekend")</f>
        <v>Weekend</v>
      </c>
    </row>
    <row r="61" ht="15.75" customHeight="1">
      <c r="A61" s="1">
        <v>45499.0</v>
      </c>
      <c r="B61" s="2" t="s">
        <v>99</v>
      </c>
      <c r="C61" s="2" t="s">
        <v>65</v>
      </c>
      <c r="D61" s="1">
        <v>25425.0</v>
      </c>
      <c r="E61" s="2" t="s">
        <v>27</v>
      </c>
      <c r="F61" s="2">
        <v>400.0</v>
      </c>
      <c r="G61" s="2" t="s">
        <v>60</v>
      </c>
      <c r="H61" s="2" t="s">
        <v>45</v>
      </c>
      <c r="I61" s="2" t="s">
        <v>30</v>
      </c>
      <c r="J61" s="2" t="str">
        <f t="array" ref="J61">XLOOKUP('Transaction Data'!$G61,Product_Code,Biscuit_Brand)</f>
        <v>Peanut Butter Bites</v>
      </c>
      <c r="K61" s="2">
        <f t="array" ref="K61">XLOOKUP('Transaction Data'!$G61,Product_Code,Cost)</f>
        <v>5</v>
      </c>
      <c r="L61" s="2">
        <f t="array" ref="L61">XLOOKUP('Transaction Data'!$G61,Product_Code,Unit_Price)</f>
        <v>7</v>
      </c>
      <c r="M61" s="3">
        <f>'Transaction Data'!$F61*'Transaction Data'!$K61</f>
        <v>2000</v>
      </c>
      <c r="N61" s="3">
        <f>'Transaction Data'!$F61*'Transaction Data'!$L61</f>
        <v>2800</v>
      </c>
      <c r="O61" s="3">
        <f>'Transaction Data'!$N61-'Transaction Data'!$M61</f>
        <v>800</v>
      </c>
      <c r="P61" s="2">
        <f>DATEDIF('Transaction Data'!$D61,'Transaction Data'!$A61,"y")</f>
        <v>54</v>
      </c>
      <c r="Q61" s="2" t="str">
        <f>FLOOR('Transaction Data'!$P61,15)&amp;"-"&amp;FLOOR('Transaction Data'!$P61,15)+14</f>
        <v>45-59</v>
      </c>
      <c r="R61" s="2" t="str">
        <f>IF('Transaction Data'!$L61&lt;=10,"Less Expensive","Expensive")</f>
        <v>Less Expensive</v>
      </c>
      <c r="S61" s="4">
        <f>WEEKDAY('Transaction Data'!$A61)</f>
        <v>6</v>
      </c>
      <c r="T61" s="2" t="str">
        <f>IF(WEEKDAY('Transaction Data'!$A61,2)&lt;6,"Weekday","Weekend")</f>
        <v>Weekday</v>
      </c>
    </row>
    <row r="62" ht="15.75" customHeight="1">
      <c r="A62" s="1">
        <v>45503.0</v>
      </c>
      <c r="B62" s="2" t="s">
        <v>100</v>
      </c>
      <c r="C62" s="2" t="s">
        <v>41</v>
      </c>
      <c r="D62" s="1">
        <v>23982.0</v>
      </c>
      <c r="E62" s="2" t="s">
        <v>63</v>
      </c>
      <c r="F62" s="2">
        <v>395.0</v>
      </c>
      <c r="G62" s="2" t="s">
        <v>33</v>
      </c>
      <c r="H62" s="2" t="s">
        <v>49</v>
      </c>
      <c r="I62" s="2" t="s">
        <v>35</v>
      </c>
      <c r="J62" s="2" t="str">
        <f t="array" ref="J62">XLOOKUP('Transaction Data'!$G62,Product_Code,Biscuit_Brand)</f>
        <v>Caramel Biscuits</v>
      </c>
      <c r="K62" s="2">
        <f t="array" ref="K62">XLOOKUP('Transaction Data'!$G62,Product_Code,Cost)</f>
        <v>18</v>
      </c>
      <c r="L62" s="2">
        <f t="array" ref="L62">XLOOKUP('Transaction Data'!$G62,Product_Code,Unit_Price)</f>
        <v>22</v>
      </c>
      <c r="M62" s="3">
        <f>'Transaction Data'!$F62*'Transaction Data'!$K62</f>
        <v>7110</v>
      </c>
      <c r="N62" s="3">
        <f>'Transaction Data'!$F62*'Transaction Data'!$L62</f>
        <v>8690</v>
      </c>
      <c r="O62" s="3">
        <f>'Transaction Data'!$N62-'Transaction Data'!$M62</f>
        <v>1580</v>
      </c>
      <c r="P62" s="2">
        <f>DATEDIF('Transaction Data'!$D62,'Transaction Data'!$A62,"y")</f>
        <v>58</v>
      </c>
      <c r="Q62" s="2" t="str">
        <f>FLOOR('Transaction Data'!$P62,15)&amp;"-"&amp;FLOOR('Transaction Data'!$P62,15)+14</f>
        <v>45-59</v>
      </c>
      <c r="R62" s="2" t="str">
        <f>IF('Transaction Data'!$L62&lt;=10,"Less Expensive","Expensive")</f>
        <v>Expensive</v>
      </c>
      <c r="S62" s="4">
        <f>WEEKDAY('Transaction Data'!$A62)</f>
        <v>3</v>
      </c>
      <c r="T62" s="2" t="str">
        <f>IF(WEEKDAY('Transaction Data'!$A62,2)&lt;6,"Weekday","Weekend")</f>
        <v>Weekday</v>
      </c>
    </row>
    <row r="63" ht="15.75" customHeight="1">
      <c r="A63" s="1">
        <v>45447.0</v>
      </c>
      <c r="B63" s="2" t="s">
        <v>101</v>
      </c>
      <c r="C63" s="2" t="s">
        <v>51</v>
      </c>
      <c r="D63" s="1">
        <v>18090.0</v>
      </c>
      <c r="E63" s="2" t="s">
        <v>37</v>
      </c>
      <c r="F63" s="2">
        <v>500.0</v>
      </c>
      <c r="G63" s="2" t="s">
        <v>33</v>
      </c>
      <c r="H63" s="2" t="s">
        <v>52</v>
      </c>
      <c r="I63" s="2" t="s">
        <v>25</v>
      </c>
      <c r="J63" s="2" t="str">
        <f t="array" ref="J63">XLOOKUP('Transaction Data'!$G63,Product_Code,Biscuit_Brand)</f>
        <v>Caramel Biscuits</v>
      </c>
      <c r="K63" s="2">
        <f t="array" ref="K63">XLOOKUP('Transaction Data'!$G63,Product_Code,Cost)</f>
        <v>18</v>
      </c>
      <c r="L63" s="2">
        <f t="array" ref="L63">XLOOKUP('Transaction Data'!$G63,Product_Code,Unit_Price)</f>
        <v>22</v>
      </c>
      <c r="M63" s="3">
        <f>'Transaction Data'!$F63*'Transaction Data'!$K63</f>
        <v>9000</v>
      </c>
      <c r="N63" s="3">
        <f>'Transaction Data'!$F63*'Transaction Data'!$L63</f>
        <v>11000</v>
      </c>
      <c r="O63" s="3">
        <f>'Transaction Data'!$N63-'Transaction Data'!$M63</f>
        <v>2000</v>
      </c>
      <c r="P63" s="2">
        <f>DATEDIF('Transaction Data'!$D63,'Transaction Data'!$A63,"y")</f>
        <v>74</v>
      </c>
      <c r="Q63" s="2" t="str">
        <f>FLOOR('Transaction Data'!$P63,15)&amp;"-"&amp;FLOOR('Transaction Data'!$P63,15)+14</f>
        <v>60-74</v>
      </c>
      <c r="R63" s="2" t="str">
        <f>IF('Transaction Data'!$L63&lt;=10,"Less Expensive","Expensive")</f>
        <v>Expensive</v>
      </c>
      <c r="S63" s="4">
        <f>WEEKDAY('Transaction Data'!$A63)</f>
        <v>3</v>
      </c>
      <c r="T63" s="2" t="str">
        <f>IF(WEEKDAY('Transaction Data'!$A63,2)&lt;6,"Weekday","Weekend")</f>
        <v>Weekday</v>
      </c>
    </row>
    <row r="64" ht="15.75" customHeight="1">
      <c r="A64" s="1">
        <v>45306.0</v>
      </c>
      <c r="B64" s="2" t="s">
        <v>102</v>
      </c>
      <c r="C64" s="2" t="s">
        <v>32</v>
      </c>
      <c r="D64" s="1">
        <v>22139.0</v>
      </c>
      <c r="E64" s="2" t="s">
        <v>63</v>
      </c>
      <c r="F64" s="2">
        <v>70.0</v>
      </c>
      <c r="G64" s="2" t="s">
        <v>60</v>
      </c>
      <c r="H64" s="2" t="s">
        <v>49</v>
      </c>
      <c r="I64" s="2" t="s">
        <v>35</v>
      </c>
      <c r="J64" s="2" t="str">
        <f t="array" ref="J64">XLOOKUP('Transaction Data'!$G64,Product_Code,Biscuit_Brand)</f>
        <v>Peanut Butter Bites</v>
      </c>
      <c r="K64" s="2">
        <f t="array" ref="K64">XLOOKUP('Transaction Data'!$G64,Product_Code,Cost)</f>
        <v>5</v>
      </c>
      <c r="L64" s="2">
        <f t="array" ref="L64">XLOOKUP('Transaction Data'!$G64,Product_Code,Unit_Price)</f>
        <v>7</v>
      </c>
      <c r="M64" s="3">
        <f>'Transaction Data'!$F64*'Transaction Data'!$K64</f>
        <v>350</v>
      </c>
      <c r="N64" s="3">
        <f>'Transaction Data'!$F64*'Transaction Data'!$L64</f>
        <v>490</v>
      </c>
      <c r="O64" s="3">
        <f>'Transaction Data'!$N64-'Transaction Data'!$M64</f>
        <v>140</v>
      </c>
      <c r="P64" s="2">
        <f>DATEDIF('Transaction Data'!$D64,'Transaction Data'!$A64,"y")</f>
        <v>63</v>
      </c>
      <c r="Q64" s="2" t="str">
        <f>FLOOR('Transaction Data'!$P64,15)&amp;"-"&amp;FLOOR('Transaction Data'!$P64,15)+14</f>
        <v>60-74</v>
      </c>
      <c r="R64" s="2" t="str">
        <f>IF('Transaction Data'!$L64&lt;=10,"Less Expensive","Expensive")</f>
        <v>Less Expensive</v>
      </c>
      <c r="S64" s="4">
        <f>WEEKDAY('Transaction Data'!$A64)</f>
        <v>2</v>
      </c>
      <c r="T64" s="2" t="str">
        <f>IF(WEEKDAY('Transaction Data'!$A64,2)&lt;6,"Weekday","Weekend")</f>
        <v>Weekday</v>
      </c>
    </row>
    <row r="65" ht="15.75" customHeight="1">
      <c r="A65" s="1">
        <v>45317.0</v>
      </c>
      <c r="B65" s="2" t="s">
        <v>103</v>
      </c>
      <c r="C65" s="2" t="s">
        <v>72</v>
      </c>
      <c r="D65" s="1">
        <v>33896.0</v>
      </c>
      <c r="E65" s="2" t="s">
        <v>27</v>
      </c>
      <c r="F65" s="2">
        <v>271.0</v>
      </c>
      <c r="G65" s="2" t="s">
        <v>60</v>
      </c>
      <c r="H65" s="2" t="s">
        <v>52</v>
      </c>
      <c r="I65" s="2" t="s">
        <v>25</v>
      </c>
      <c r="J65" s="2" t="str">
        <f t="array" ref="J65">XLOOKUP('Transaction Data'!$G65,Product_Code,Biscuit_Brand)</f>
        <v>Peanut Butter Bites</v>
      </c>
      <c r="K65" s="2">
        <f t="array" ref="K65">XLOOKUP('Transaction Data'!$G65,Product_Code,Cost)</f>
        <v>5</v>
      </c>
      <c r="L65" s="2">
        <f t="array" ref="L65">XLOOKUP('Transaction Data'!$G65,Product_Code,Unit_Price)</f>
        <v>7</v>
      </c>
      <c r="M65" s="3">
        <f>'Transaction Data'!$F65*'Transaction Data'!$K65</f>
        <v>1355</v>
      </c>
      <c r="N65" s="3">
        <f>'Transaction Data'!$F65*'Transaction Data'!$L65</f>
        <v>1897</v>
      </c>
      <c r="O65" s="3">
        <f>'Transaction Data'!$N65-'Transaction Data'!$M65</f>
        <v>542</v>
      </c>
      <c r="P65" s="2">
        <f>DATEDIF('Transaction Data'!$D65,'Transaction Data'!$A65,"y")</f>
        <v>31</v>
      </c>
      <c r="Q65" s="2" t="str">
        <f>FLOOR('Transaction Data'!$P65,15)&amp;"-"&amp;FLOOR('Transaction Data'!$P65,15)+14</f>
        <v>30-44</v>
      </c>
      <c r="R65" s="2" t="str">
        <f>IF('Transaction Data'!$L65&lt;=10,"Less Expensive","Expensive")</f>
        <v>Less Expensive</v>
      </c>
      <c r="S65" s="4">
        <f>WEEKDAY('Transaction Data'!$A65)</f>
        <v>6</v>
      </c>
      <c r="T65" s="2" t="str">
        <f>IF(WEEKDAY('Transaction Data'!$A65,2)&lt;6,"Weekday","Weekend")</f>
        <v>Weekday</v>
      </c>
    </row>
    <row r="66" ht="15.75" customHeight="1">
      <c r="A66" s="1">
        <v>45410.0</v>
      </c>
      <c r="B66" s="2" t="s">
        <v>104</v>
      </c>
      <c r="C66" s="2" t="s">
        <v>47</v>
      </c>
      <c r="D66" s="1">
        <v>37150.0</v>
      </c>
      <c r="E66" s="2" t="s">
        <v>37</v>
      </c>
      <c r="F66" s="2">
        <v>372.0</v>
      </c>
      <c r="G66" s="2" t="s">
        <v>28</v>
      </c>
      <c r="H66" s="2" t="s">
        <v>52</v>
      </c>
      <c r="I66" s="2" t="s">
        <v>35</v>
      </c>
      <c r="J66" s="2" t="str">
        <f t="array" ref="J66">XLOOKUP('Transaction Data'!$G66,Product_Code,Biscuit_Brand)</f>
        <v>Shortbread</v>
      </c>
      <c r="K66" s="2">
        <f t="array" ref="K66">XLOOKUP('Transaction Data'!$G66,Product_Code,Cost)</f>
        <v>10</v>
      </c>
      <c r="L66" s="2">
        <f t="array" ref="L66">XLOOKUP('Transaction Data'!$G66,Product_Code,Unit_Price)</f>
        <v>45</v>
      </c>
      <c r="M66" s="3">
        <f>'Transaction Data'!$F66*'Transaction Data'!$K66</f>
        <v>3720</v>
      </c>
      <c r="N66" s="3">
        <f>'Transaction Data'!$F66*'Transaction Data'!$L66</f>
        <v>16740</v>
      </c>
      <c r="O66" s="3">
        <f>'Transaction Data'!$N66-'Transaction Data'!$M66</f>
        <v>13020</v>
      </c>
      <c r="P66" s="2">
        <f>DATEDIF('Transaction Data'!$D66,'Transaction Data'!$A66,"y")</f>
        <v>22</v>
      </c>
      <c r="Q66" s="2" t="str">
        <f>FLOOR('Transaction Data'!$P66,15)&amp;"-"&amp;FLOOR('Transaction Data'!$P66,15)+14</f>
        <v>15-29</v>
      </c>
      <c r="R66" s="2" t="str">
        <f>IF('Transaction Data'!$L66&lt;=10,"Less Expensive","Expensive")</f>
        <v>Expensive</v>
      </c>
      <c r="S66" s="4">
        <f>WEEKDAY('Transaction Data'!$A66)</f>
        <v>1</v>
      </c>
      <c r="T66" s="2" t="str">
        <f>IF(WEEKDAY('Transaction Data'!$A66,2)&lt;6,"Weekday","Weekend")</f>
        <v>Weekend</v>
      </c>
    </row>
    <row r="67" ht="15.75" customHeight="1">
      <c r="A67" s="1">
        <v>45482.0</v>
      </c>
      <c r="B67" s="2" t="s">
        <v>105</v>
      </c>
      <c r="C67" s="2" t="s">
        <v>69</v>
      </c>
      <c r="D67" s="1">
        <v>21450.0</v>
      </c>
      <c r="E67" s="2" t="s">
        <v>37</v>
      </c>
      <c r="F67" s="2">
        <v>46.0</v>
      </c>
      <c r="G67" s="2" t="s">
        <v>33</v>
      </c>
      <c r="H67" s="2" t="s">
        <v>45</v>
      </c>
      <c r="I67" s="2" t="s">
        <v>25</v>
      </c>
      <c r="J67" s="2" t="str">
        <f t="array" ref="J67">XLOOKUP('Transaction Data'!$G67,Product_Code,Biscuit_Brand)</f>
        <v>Caramel Biscuits</v>
      </c>
      <c r="K67" s="2">
        <f t="array" ref="K67">XLOOKUP('Transaction Data'!$G67,Product_Code,Cost)</f>
        <v>18</v>
      </c>
      <c r="L67" s="2">
        <f t="array" ref="L67">XLOOKUP('Transaction Data'!$G67,Product_Code,Unit_Price)</f>
        <v>22</v>
      </c>
      <c r="M67" s="3">
        <f>'Transaction Data'!$F67*'Transaction Data'!$K67</f>
        <v>828</v>
      </c>
      <c r="N67" s="3">
        <f>'Transaction Data'!$F67*'Transaction Data'!$L67</f>
        <v>1012</v>
      </c>
      <c r="O67" s="3">
        <f>'Transaction Data'!$N67-'Transaction Data'!$M67</f>
        <v>184</v>
      </c>
      <c r="P67" s="2">
        <f>DATEDIF('Transaction Data'!$D67,'Transaction Data'!$A67,"y")</f>
        <v>65</v>
      </c>
      <c r="Q67" s="2" t="str">
        <f>FLOOR('Transaction Data'!$P67,15)&amp;"-"&amp;FLOOR('Transaction Data'!$P67,15)+14</f>
        <v>60-74</v>
      </c>
      <c r="R67" s="2" t="str">
        <f>IF('Transaction Data'!$L67&lt;=10,"Less Expensive","Expensive")</f>
        <v>Expensive</v>
      </c>
      <c r="S67" s="4">
        <f>WEEKDAY('Transaction Data'!$A67)</f>
        <v>3</v>
      </c>
      <c r="T67" s="2" t="str">
        <f>IF(WEEKDAY('Transaction Data'!$A67,2)&lt;6,"Weekday","Weekend")</f>
        <v>Weekday</v>
      </c>
    </row>
    <row r="68" ht="15.75" customHeight="1">
      <c r="A68" s="1">
        <v>45315.0</v>
      </c>
      <c r="B68" s="2" t="s">
        <v>106</v>
      </c>
      <c r="C68" s="2" t="s">
        <v>72</v>
      </c>
      <c r="D68" s="1">
        <v>36190.0</v>
      </c>
      <c r="E68" s="2" t="s">
        <v>63</v>
      </c>
      <c r="F68" s="2">
        <v>150.0</v>
      </c>
      <c r="G68" s="2" t="s">
        <v>61</v>
      </c>
      <c r="H68" s="2" t="s">
        <v>49</v>
      </c>
      <c r="I68" s="2" t="s">
        <v>35</v>
      </c>
      <c r="J68" s="2" t="str">
        <f t="array" ref="J68">XLOOKUP('Transaction Data'!$G68,Product_Code,Biscuit_Brand)</f>
        <v>Choco Delight</v>
      </c>
      <c r="K68" s="2">
        <f t="array" ref="K68">XLOOKUP('Transaction Data'!$G68,Product_Code,Cost)</f>
        <v>3</v>
      </c>
      <c r="L68" s="2">
        <f t="array" ref="L68">XLOOKUP('Transaction Data'!$G68,Product_Code,Unit_Price)</f>
        <v>5</v>
      </c>
      <c r="M68" s="3">
        <f>'Transaction Data'!$F68*'Transaction Data'!$K68</f>
        <v>450</v>
      </c>
      <c r="N68" s="3">
        <f>'Transaction Data'!$F68*'Transaction Data'!$L68</f>
        <v>750</v>
      </c>
      <c r="O68" s="3">
        <f>'Transaction Data'!$N68-'Transaction Data'!$M68</f>
        <v>300</v>
      </c>
      <c r="P68" s="2">
        <f>DATEDIF('Transaction Data'!$D68,'Transaction Data'!$A68,"y")</f>
        <v>24</v>
      </c>
      <c r="Q68" s="2" t="str">
        <f>FLOOR('Transaction Data'!$P68,15)&amp;"-"&amp;FLOOR('Transaction Data'!$P68,15)+14</f>
        <v>15-29</v>
      </c>
      <c r="R68" s="2" t="str">
        <f>IF('Transaction Data'!$L68&lt;=10,"Less Expensive","Expensive")</f>
        <v>Less Expensive</v>
      </c>
      <c r="S68" s="4">
        <f>WEEKDAY('Transaction Data'!$A68)</f>
        <v>4</v>
      </c>
      <c r="T68" s="2" t="str">
        <f>IF(WEEKDAY('Transaction Data'!$A68,2)&lt;6,"Weekday","Weekend")</f>
        <v>Weekday</v>
      </c>
    </row>
    <row r="69" ht="15.75" customHeight="1">
      <c r="A69" s="1">
        <v>45401.0</v>
      </c>
      <c r="B69" s="2" t="s">
        <v>107</v>
      </c>
      <c r="C69" s="2" t="s">
        <v>21</v>
      </c>
      <c r="D69" s="1">
        <v>37721.0</v>
      </c>
      <c r="E69" s="2" t="s">
        <v>63</v>
      </c>
      <c r="F69" s="2">
        <v>242.0</v>
      </c>
      <c r="G69" s="2" t="s">
        <v>60</v>
      </c>
      <c r="H69" s="2" t="s">
        <v>52</v>
      </c>
      <c r="I69" s="2" t="s">
        <v>25</v>
      </c>
      <c r="J69" s="2" t="str">
        <f t="array" ref="J69">XLOOKUP('Transaction Data'!$G69,Product_Code,Biscuit_Brand)</f>
        <v>Peanut Butter Bites</v>
      </c>
      <c r="K69" s="2">
        <f t="array" ref="K69">XLOOKUP('Transaction Data'!$G69,Product_Code,Cost)</f>
        <v>5</v>
      </c>
      <c r="L69" s="2">
        <f t="array" ref="L69">XLOOKUP('Transaction Data'!$G69,Product_Code,Unit_Price)</f>
        <v>7</v>
      </c>
      <c r="M69" s="3">
        <f>'Transaction Data'!$F69*'Transaction Data'!$K69</f>
        <v>1210</v>
      </c>
      <c r="N69" s="3">
        <f>'Transaction Data'!$F69*'Transaction Data'!$L69</f>
        <v>1694</v>
      </c>
      <c r="O69" s="3">
        <f>'Transaction Data'!$N69-'Transaction Data'!$M69</f>
        <v>484</v>
      </c>
      <c r="P69" s="2">
        <f>DATEDIF('Transaction Data'!$D69,'Transaction Data'!$A69,"y")</f>
        <v>21</v>
      </c>
      <c r="Q69" s="2" t="str">
        <f>FLOOR('Transaction Data'!$P69,15)&amp;"-"&amp;FLOOR('Transaction Data'!$P69,15)+14</f>
        <v>15-29</v>
      </c>
      <c r="R69" s="2" t="str">
        <f>IF('Transaction Data'!$L69&lt;=10,"Less Expensive","Expensive")</f>
        <v>Less Expensive</v>
      </c>
      <c r="S69" s="4">
        <f>WEEKDAY('Transaction Data'!$A69)</f>
        <v>6</v>
      </c>
      <c r="T69" s="2" t="str">
        <f>IF(WEEKDAY('Transaction Data'!$A69,2)&lt;6,"Weekday","Weekend")</f>
        <v>Weekday</v>
      </c>
    </row>
    <row r="70" ht="15.75" customHeight="1">
      <c r="A70" s="1">
        <v>45438.0</v>
      </c>
      <c r="B70" s="2" t="s">
        <v>108</v>
      </c>
      <c r="C70" s="2" t="s">
        <v>21</v>
      </c>
      <c r="D70" s="1">
        <v>36821.0</v>
      </c>
      <c r="E70" s="2" t="s">
        <v>22</v>
      </c>
      <c r="F70" s="2">
        <v>437.0</v>
      </c>
      <c r="G70" s="2" t="s">
        <v>57</v>
      </c>
      <c r="H70" s="2" t="s">
        <v>49</v>
      </c>
      <c r="I70" s="2" t="s">
        <v>35</v>
      </c>
      <c r="J70" s="2" t="str">
        <f t="array" ref="J70">XLOOKUP('Transaction Data'!$G70,Product_Code,Biscuit_Brand)</f>
        <v>Oatmeal Cookies</v>
      </c>
      <c r="K70" s="2">
        <f t="array" ref="K70">XLOOKUP('Transaction Data'!$G70,Product_Code,Cost)</f>
        <v>19</v>
      </c>
      <c r="L70" s="2">
        <f t="array" ref="L70">XLOOKUP('Transaction Data'!$G70,Product_Code,Unit_Price)</f>
        <v>23</v>
      </c>
      <c r="M70" s="3">
        <f>'Transaction Data'!$F70*'Transaction Data'!$K70</f>
        <v>8303</v>
      </c>
      <c r="N70" s="3">
        <f>'Transaction Data'!$F70*'Transaction Data'!$L70</f>
        <v>10051</v>
      </c>
      <c r="O70" s="3">
        <f>'Transaction Data'!$N70-'Transaction Data'!$M70</f>
        <v>1748</v>
      </c>
      <c r="P70" s="2">
        <f>DATEDIF('Transaction Data'!$D70,'Transaction Data'!$A70,"y")</f>
        <v>23</v>
      </c>
      <c r="Q70" s="2" t="str">
        <f>FLOOR('Transaction Data'!$P70,15)&amp;"-"&amp;FLOOR('Transaction Data'!$P70,15)+14</f>
        <v>15-29</v>
      </c>
      <c r="R70" s="2" t="str">
        <f>IF('Transaction Data'!$L70&lt;=10,"Less Expensive","Expensive")</f>
        <v>Expensive</v>
      </c>
      <c r="S70" s="4">
        <f>WEEKDAY('Transaction Data'!$A70)</f>
        <v>1</v>
      </c>
      <c r="T70" s="2" t="str">
        <f>IF(WEEKDAY('Transaction Data'!$A70,2)&lt;6,"Weekday","Weekend")</f>
        <v>Weekend</v>
      </c>
    </row>
    <row r="71" ht="15.75" customHeight="1">
      <c r="A71" s="1">
        <v>45427.0</v>
      </c>
      <c r="B71" s="2" t="s">
        <v>109</v>
      </c>
      <c r="C71" s="2" t="s">
        <v>78</v>
      </c>
      <c r="D71" s="1">
        <v>32639.0</v>
      </c>
      <c r="E71" s="2" t="s">
        <v>37</v>
      </c>
      <c r="F71" s="2">
        <v>35.0</v>
      </c>
      <c r="G71" s="2" t="s">
        <v>28</v>
      </c>
      <c r="H71" s="2" t="s">
        <v>52</v>
      </c>
      <c r="I71" s="2" t="s">
        <v>25</v>
      </c>
      <c r="J71" s="2" t="str">
        <f t="array" ref="J71">XLOOKUP('Transaction Data'!$G71,Product_Code,Biscuit_Brand)</f>
        <v>Shortbread</v>
      </c>
      <c r="K71" s="2">
        <f t="array" ref="K71">XLOOKUP('Transaction Data'!$G71,Product_Code,Cost)</f>
        <v>10</v>
      </c>
      <c r="L71" s="2">
        <f t="array" ref="L71">XLOOKUP('Transaction Data'!$G71,Product_Code,Unit_Price)</f>
        <v>45</v>
      </c>
      <c r="M71" s="3">
        <f>'Transaction Data'!$F71*'Transaction Data'!$K71</f>
        <v>350</v>
      </c>
      <c r="N71" s="3">
        <f>'Transaction Data'!$F71*'Transaction Data'!$L71</f>
        <v>1575</v>
      </c>
      <c r="O71" s="3">
        <f>'Transaction Data'!$N71-'Transaction Data'!$M71</f>
        <v>1225</v>
      </c>
      <c r="P71" s="2">
        <f>DATEDIF('Transaction Data'!$D71,'Transaction Data'!$A71,"y")</f>
        <v>35</v>
      </c>
      <c r="Q71" s="2" t="str">
        <f>FLOOR('Transaction Data'!$P71,15)&amp;"-"&amp;FLOOR('Transaction Data'!$P71,15)+14</f>
        <v>30-44</v>
      </c>
      <c r="R71" s="2" t="str">
        <f>IF('Transaction Data'!$L71&lt;=10,"Less Expensive","Expensive")</f>
        <v>Expensive</v>
      </c>
      <c r="S71" s="4">
        <f>WEEKDAY('Transaction Data'!$A71)</f>
        <v>4</v>
      </c>
      <c r="T71" s="2" t="str">
        <f>IF(WEEKDAY('Transaction Data'!$A71,2)&lt;6,"Weekday","Weekend")</f>
        <v>Weekday</v>
      </c>
    </row>
    <row r="72" ht="15.75" customHeight="1">
      <c r="A72" s="1">
        <v>45328.0</v>
      </c>
      <c r="B72" s="2" t="s">
        <v>110</v>
      </c>
      <c r="C72" s="2" t="s">
        <v>32</v>
      </c>
      <c r="D72" s="1">
        <v>28992.0</v>
      </c>
      <c r="E72" s="2" t="s">
        <v>27</v>
      </c>
      <c r="F72" s="2">
        <v>364.0</v>
      </c>
      <c r="G72" s="2" t="s">
        <v>61</v>
      </c>
      <c r="H72" s="2" t="s">
        <v>34</v>
      </c>
      <c r="I72" s="2" t="s">
        <v>35</v>
      </c>
      <c r="J72" s="2" t="str">
        <f t="array" ref="J72">XLOOKUP('Transaction Data'!$G72,Product_Code,Biscuit_Brand)</f>
        <v>Choco Delight</v>
      </c>
      <c r="K72" s="2">
        <f t="array" ref="K72">XLOOKUP('Transaction Data'!$G72,Product_Code,Cost)</f>
        <v>3</v>
      </c>
      <c r="L72" s="2">
        <f t="array" ref="L72">XLOOKUP('Transaction Data'!$G72,Product_Code,Unit_Price)</f>
        <v>5</v>
      </c>
      <c r="M72" s="3">
        <f>'Transaction Data'!$F72*'Transaction Data'!$K72</f>
        <v>1092</v>
      </c>
      <c r="N72" s="3">
        <f>'Transaction Data'!$F72*'Transaction Data'!$L72</f>
        <v>1820</v>
      </c>
      <c r="O72" s="3">
        <f>'Transaction Data'!$N72-'Transaction Data'!$M72</f>
        <v>728</v>
      </c>
      <c r="P72" s="2">
        <f>DATEDIF('Transaction Data'!$D72,'Transaction Data'!$A72,"y")</f>
        <v>44</v>
      </c>
      <c r="Q72" s="2" t="str">
        <f>FLOOR('Transaction Data'!$P72,15)&amp;"-"&amp;FLOOR('Transaction Data'!$P72,15)+14</f>
        <v>30-44</v>
      </c>
      <c r="R72" s="2" t="str">
        <f>IF('Transaction Data'!$L72&lt;=10,"Less Expensive","Expensive")</f>
        <v>Less Expensive</v>
      </c>
      <c r="S72" s="4">
        <f>WEEKDAY('Transaction Data'!$A72)</f>
        <v>3</v>
      </c>
      <c r="T72" s="2" t="str">
        <f>IF(WEEKDAY('Transaction Data'!$A72,2)&lt;6,"Weekday","Weekend")</f>
        <v>Weekday</v>
      </c>
    </row>
    <row r="73" ht="15.75" customHeight="1">
      <c r="A73" s="1">
        <v>45476.0</v>
      </c>
      <c r="B73" s="2" t="s">
        <v>111</v>
      </c>
      <c r="C73" s="2" t="s">
        <v>69</v>
      </c>
      <c r="D73" s="1">
        <v>27518.0</v>
      </c>
      <c r="E73" s="2" t="s">
        <v>37</v>
      </c>
      <c r="F73" s="2">
        <v>47.0</v>
      </c>
      <c r="G73" s="2" t="s">
        <v>28</v>
      </c>
      <c r="H73" s="2" t="s">
        <v>34</v>
      </c>
      <c r="I73" s="2" t="s">
        <v>25</v>
      </c>
      <c r="J73" s="2" t="str">
        <f t="array" ref="J73">XLOOKUP('Transaction Data'!$G73,Product_Code,Biscuit_Brand)</f>
        <v>Shortbread</v>
      </c>
      <c r="K73" s="2">
        <f t="array" ref="K73">XLOOKUP('Transaction Data'!$G73,Product_Code,Cost)</f>
        <v>10</v>
      </c>
      <c r="L73" s="2">
        <f t="array" ref="L73">XLOOKUP('Transaction Data'!$G73,Product_Code,Unit_Price)</f>
        <v>45</v>
      </c>
      <c r="M73" s="3">
        <f>'Transaction Data'!$F73*'Transaction Data'!$K73</f>
        <v>470</v>
      </c>
      <c r="N73" s="3">
        <f>'Transaction Data'!$F73*'Transaction Data'!$L73</f>
        <v>2115</v>
      </c>
      <c r="O73" s="3">
        <f>'Transaction Data'!$N73-'Transaction Data'!$M73</f>
        <v>1645</v>
      </c>
      <c r="P73" s="2">
        <f>DATEDIF('Transaction Data'!$D73,'Transaction Data'!$A73,"y")</f>
        <v>49</v>
      </c>
      <c r="Q73" s="2" t="str">
        <f>FLOOR('Transaction Data'!$P73,15)&amp;"-"&amp;FLOOR('Transaction Data'!$P73,15)+14</f>
        <v>45-59</v>
      </c>
      <c r="R73" s="2" t="str">
        <f>IF('Transaction Data'!$L73&lt;=10,"Less Expensive","Expensive")</f>
        <v>Expensive</v>
      </c>
      <c r="S73" s="4">
        <f>WEEKDAY('Transaction Data'!$A73)</f>
        <v>4</v>
      </c>
      <c r="T73" s="2" t="str">
        <f>IF(WEEKDAY('Transaction Data'!$A73,2)&lt;6,"Weekday","Weekend")</f>
        <v>Weekday</v>
      </c>
    </row>
    <row r="74" ht="15.75" customHeight="1">
      <c r="A74" s="1">
        <v>45447.0</v>
      </c>
      <c r="B74" s="2" t="s">
        <v>112</v>
      </c>
      <c r="C74" s="2" t="s">
        <v>69</v>
      </c>
      <c r="D74" s="1">
        <v>24937.0</v>
      </c>
      <c r="E74" s="2" t="s">
        <v>22</v>
      </c>
      <c r="F74" s="2">
        <v>56.0</v>
      </c>
      <c r="G74" s="2" t="s">
        <v>23</v>
      </c>
      <c r="H74" s="2" t="s">
        <v>39</v>
      </c>
      <c r="I74" s="2" t="s">
        <v>35</v>
      </c>
      <c r="J74" s="2" t="str">
        <f t="array" ref="J74">XLOOKUP('Transaction Data'!$G74,Product_Code,Biscuit_Brand)</f>
        <v>Cinnamon Swirls</v>
      </c>
      <c r="K74" s="2">
        <f t="array" ref="K74">XLOOKUP('Transaction Data'!$G74,Product_Code,Cost)</f>
        <v>10</v>
      </c>
      <c r="L74" s="2">
        <f t="array" ref="L74">XLOOKUP('Transaction Data'!$G74,Product_Code,Unit_Price)</f>
        <v>14</v>
      </c>
      <c r="M74" s="3">
        <f>'Transaction Data'!$F74*'Transaction Data'!$K74</f>
        <v>560</v>
      </c>
      <c r="N74" s="3">
        <f>'Transaction Data'!$F74*'Transaction Data'!$L74</f>
        <v>784</v>
      </c>
      <c r="O74" s="3">
        <f>'Transaction Data'!$N74-'Transaction Data'!$M74</f>
        <v>224</v>
      </c>
      <c r="P74" s="2">
        <f>DATEDIF('Transaction Data'!$D74,'Transaction Data'!$A74,"y")</f>
        <v>56</v>
      </c>
      <c r="Q74" s="2" t="str">
        <f>FLOOR('Transaction Data'!$P74,15)&amp;"-"&amp;FLOOR('Transaction Data'!$P74,15)+14</f>
        <v>45-59</v>
      </c>
      <c r="R74" s="2" t="str">
        <f>IF('Transaction Data'!$L74&lt;=10,"Less Expensive","Expensive")</f>
        <v>Expensive</v>
      </c>
      <c r="S74" s="4">
        <f>WEEKDAY('Transaction Data'!$A74)</f>
        <v>3</v>
      </c>
      <c r="T74" s="2" t="str">
        <f>IF(WEEKDAY('Transaction Data'!$A74,2)&lt;6,"Weekday","Weekend")</f>
        <v>Weekday</v>
      </c>
    </row>
    <row r="75" ht="15.75" customHeight="1">
      <c r="A75" s="1">
        <v>45323.0</v>
      </c>
      <c r="B75" s="2" t="s">
        <v>113</v>
      </c>
      <c r="C75" s="2" t="s">
        <v>32</v>
      </c>
      <c r="D75" s="1">
        <v>38514.0</v>
      </c>
      <c r="E75" s="2" t="s">
        <v>22</v>
      </c>
      <c r="F75" s="2">
        <v>116.0</v>
      </c>
      <c r="G75" s="2" t="s">
        <v>57</v>
      </c>
      <c r="H75" s="2" t="s">
        <v>42</v>
      </c>
      <c r="I75" s="2" t="s">
        <v>25</v>
      </c>
      <c r="J75" s="2" t="str">
        <f t="array" ref="J75">XLOOKUP('Transaction Data'!$G75,Product_Code,Biscuit_Brand)</f>
        <v>Oatmeal Cookies</v>
      </c>
      <c r="K75" s="2">
        <f t="array" ref="K75">XLOOKUP('Transaction Data'!$G75,Product_Code,Cost)</f>
        <v>19</v>
      </c>
      <c r="L75" s="2">
        <f t="array" ref="L75">XLOOKUP('Transaction Data'!$G75,Product_Code,Unit_Price)</f>
        <v>23</v>
      </c>
      <c r="M75" s="3">
        <f>'Transaction Data'!$F75*'Transaction Data'!$K75</f>
        <v>2204</v>
      </c>
      <c r="N75" s="3">
        <f>'Transaction Data'!$F75*'Transaction Data'!$L75</f>
        <v>2668</v>
      </c>
      <c r="O75" s="3">
        <f>'Transaction Data'!$N75-'Transaction Data'!$M75</f>
        <v>464</v>
      </c>
      <c r="P75" s="2">
        <f>DATEDIF('Transaction Data'!$D75,'Transaction Data'!$A75,"y")</f>
        <v>18</v>
      </c>
      <c r="Q75" s="2" t="str">
        <f>FLOOR('Transaction Data'!$P75,15)&amp;"-"&amp;FLOOR('Transaction Data'!$P75,15)+14</f>
        <v>15-29</v>
      </c>
      <c r="R75" s="2" t="str">
        <f>IF('Transaction Data'!$L75&lt;=10,"Less Expensive","Expensive")</f>
        <v>Expensive</v>
      </c>
      <c r="S75" s="4">
        <f>WEEKDAY('Transaction Data'!$A75)</f>
        <v>5</v>
      </c>
      <c r="T75" s="2" t="str">
        <f>IF(WEEKDAY('Transaction Data'!$A75,2)&lt;6,"Weekday","Weekend")</f>
        <v>Weekday</v>
      </c>
    </row>
    <row r="76" ht="15.75" customHeight="1">
      <c r="A76" s="1">
        <v>45388.0</v>
      </c>
      <c r="B76" s="2" t="s">
        <v>114</v>
      </c>
      <c r="C76" s="2" t="s">
        <v>78</v>
      </c>
      <c r="D76" s="1">
        <v>21183.0</v>
      </c>
      <c r="E76" s="2" t="s">
        <v>27</v>
      </c>
      <c r="F76" s="2">
        <v>143.0</v>
      </c>
      <c r="G76" s="2" t="s">
        <v>38</v>
      </c>
      <c r="H76" s="2" t="s">
        <v>45</v>
      </c>
      <c r="I76" s="2" t="s">
        <v>35</v>
      </c>
      <c r="J76" s="2" t="str">
        <f t="array" ref="J76">XLOOKUP('Transaction Data'!$G76,Product_Code,Biscuit_Brand)</f>
        <v>Ginger Snaps</v>
      </c>
      <c r="K76" s="2">
        <f t="array" ref="K76">XLOOKUP('Transaction Data'!$G76,Product_Code,Cost)</f>
        <v>14</v>
      </c>
      <c r="L76" s="2">
        <f t="array" ref="L76">XLOOKUP('Transaction Data'!$G76,Product_Code,Unit_Price)</f>
        <v>28</v>
      </c>
      <c r="M76" s="3">
        <f>'Transaction Data'!$F76*'Transaction Data'!$K76</f>
        <v>2002</v>
      </c>
      <c r="N76" s="3">
        <f>'Transaction Data'!$F76*'Transaction Data'!$L76</f>
        <v>4004</v>
      </c>
      <c r="O76" s="3">
        <f>'Transaction Data'!$N76-'Transaction Data'!$M76</f>
        <v>2002</v>
      </c>
      <c r="P76" s="2">
        <f>DATEDIF('Transaction Data'!$D76,'Transaction Data'!$A76,"y")</f>
        <v>66</v>
      </c>
      <c r="Q76" s="2" t="str">
        <f>FLOOR('Transaction Data'!$P76,15)&amp;"-"&amp;FLOOR('Transaction Data'!$P76,15)+14</f>
        <v>60-74</v>
      </c>
      <c r="R76" s="2" t="str">
        <f>IF('Transaction Data'!$L76&lt;=10,"Less Expensive","Expensive")</f>
        <v>Expensive</v>
      </c>
      <c r="S76" s="4">
        <f>WEEKDAY('Transaction Data'!$A76)</f>
        <v>7</v>
      </c>
      <c r="T76" s="2" t="str">
        <f>IF(WEEKDAY('Transaction Data'!$A76,2)&lt;6,"Weekday","Weekend")</f>
        <v>Weekend</v>
      </c>
    </row>
    <row r="77" ht="15.75" customHeight="1">
      <c r="A77" s="1">
        <v>45400.0</v>
      </c>
      <c r="B77" s="2" t="s">
        <v>115</v>
      </c>
      <c r="C77" s="2" t="s">
        <v>47</v>
      </c>
      <c r="D77" s="1">
        <v>20158.0</v>
      </c>
      <c r="E77" s="2" t="s">
        <v>22</v>
      </c>
      <c r="F77" s="2">
        <v>216.0</v>
      </c>
      <c r="G77" s="2" t="s">
        <v>38</v>
      </c>
      <c r="H77" s="2" t="s">
        <v>49</v>
      </c>
      <c r="I77" s="2" t="s">
        <v>25</v>
      </c>
      <c r="J77" s="2" t="str">
        <f t="array" ref="J77">XLOOKUP('Transaction Data'!$G77,Product_Code,Biscuit_Brand)</f>
        <v>Ginger Snaps</v>
      </c>
      <c r="K77" s="2">
        <f t="array" ref="K77">XLOOKUP('Transaction Data'!$G77,Product_Code,Cost)</f>
        <v>14</v>
      </c>
      <c r="L77" s="2">
        <f t="array" ref="L77">XLOOKUP('Transaction Data'!$G77,Product_Code,Unit_Price)</f>
        <v>28</v>
      </c>
      <c r="M77" s="3">
        <f>'Transaction Data'!$F77*'Transaction Data'!$K77</f>
        <v>3024</v>
      </c>
      <c r="N77" s="3">
        <f>'Transaction Data'!$F77*'Transaction Data'!$L77</f>
        <v>6048</v>
      </c>
      <c r="O77" s="3">
        <f>'Transaction Data'!$N77-'Transaction Data'!$M77</f>
        <v>3024</v>
      </c>
      <c r="P77" s="2">
        <f>DATEDIF('Transaction Data'!$D77,'Transaction Data'!$A77,"y")</f>
        <v>69</v>
      </c>
      <c r="Q77" s="2" t="str">
        <f>FLOOR('Transaction Data'!$P77,15)&amp;"-"&amp;FLOOR('Transaction Data'!$P77,15)+14</f>
        <v>60-74</v>
      </c>
      <c r="R77" s="2" t="str">
        <f>IF('Transaction Data'!$L77&lt;=10,"Less Expensive","Expensive")</f>
        <v>Expensive</v>
      </c>
      <c r="S77" s="4">
        <f>WEEKDAY('Transaction Data'!$A77)</f>
        <v>5</v>
      </c>
      <c r="T77" s="2" t="str">
        <f>IF(WEEKDAY('Transaction Data'!$A77,2)&lt;6,"Weekday","Weekend")</f>
        <v>Weekday</v>
      </c>
    </row>
    <row r="78" ht="15.75" customHeight="1">
      <c r="A78" s="1">
        <v>45405.0</v>
      </c>
      <c r="B78" s="2" t="s">
        <v>116</v>
      </c>
      <c r="C78" s="2" t="s">
        <v>65</v>
      </c>
      <c r="D78" s="1">
        <v>23060.0</v>
      </c>
      <c r="E78" s="2" t="s">
        <v>27</v>
      </c>
      <c r="F78" s="2">
        <v>391.0</v>
      </c>
      <c r="G78" s="2" t="s">
        <v>61</v>
      </c>
      <c r="H78" s="2" t="s">
        <v>52</v>
      </c>
      <c r="I78" s="2" t="s">
        <v>35</v>
      </c>
      <c r="J78" s="2" t="str">
        <f t="array" ref="J78">XLOOKUP('Transaction Data'!$G78,Product_Code,Biscuit_Brand)</f>
        <v>Choco Delight</v>
      </c>
      <c r="K78" s="2">
        <f t="array" ref="K78">XLOOKUP('Transaction Data'!$G78,Product_Code,Cost)</f>
        <v>3</v>
      </c>
      <c r="L78" s="2">
        <f t="array" ref="L78">XLOOKUP('Transaction Data'!$G78,Product_Code,Unit_Price)</f>
        <v>5</v>
      </c>
      <c r="M78" s="3">
        <f>'Transaction Data'!$F78*'Transaction Data'!$K78</f>
        <v>1173</v>
      </c>
      <c r="N78" s="3">
        <f>'Transaction Data'!$F78*'Transaction Data'!$L78</f>
        <v>1955</v>
      </c>
      <c r="O78" s="3">
        <f>'Transaction Data'!$N78-'Transaction Data'!$M78</f>
        <v>782</v>
      </c>
      <c r="P78" s="2">
        <f>DATEDIF('Transaction Data'!$D78,'Transaction Data'!$A78,"y")</f>
        <v>61</v>
      </c>
      <c r="Q78" s="2" t="str">
        <f>FLOOR('Transaction Data'!$P78,15)&amp;"-"&amp;FLOOR('Transaction Data'!$P78,15)+14</f>
        <v>60-74</v>
      </c>
      <c r="R78" s="2" t="str">
        <f>IF('Transaction Data'!$L78&lt;=10,"Less Expensive","Expensive")</f>
        <v>Less Expensive</v>
      </c>
      <c r="S78" s="4">
        <f>WEEKDAY('Transaction Data'!$A78)</f>
        <v>3</v>
      </c>
      <c r="T78" s="2" t="str">
        <f>IF(WEEKDAY('Transaction Data'!$A78,2)&lt;6,"Weekday","Weekend")</f>
        <v>Weekday</v>
      </c>
    </row>
    <row r="79" ht="15.75" customHeight="1">
      <c r="A79" s="1">
        <v>45308.0</v>
      </c>
      <c r="B79" s="2" t="s">
        <v>117</v>
      </c>
      <c r="C79" s="2" t="s">
        <v>54</v>
      </c>
      <c r="D79" s="1">
        <v>26856.0</v>
      </c>
      <c r="E79" s="2" t="s">
        <v>37</v>
      </c>
      <c r="F79" s="2">
        <v>36.0</v>
      </c>
      <c r="G79" s="2" t="s">
        <v>38</v>
      </c>
      <c r="H79" s="2" t="s">
        <v>49</v>
      </c>
      <c r="I79" s="2" t="s">
        <v>25</v>
      </c>
      <c r="J79" s="2" t="str">
        <f t="array" ref="J79">XLOOKUP('Transaction Data'!$G79,Product_Code,Biscuit_Brand)</f>
        <v>Ginger Snaps</v>
      </c>
      <c r="K79" s="2">
        <f t="array" ref="K79">XLOOKUP('Transaction Data'!$G79,Product_Code,Cost)</f>
        <v>14</v>
      </c>
      <c r="L79" s="2">
        <f t="array" ref="L79">XLOOKUP('Transaction Data'!$G79,Product_Code,Unit_Price)</f>
        <v>28</v>
      </c>
      <c r="M79" s="3">
        <f>'Transaction Data'!$F79*'Transaction Data'!$K79</f>
        <v>504</v>
      </c>
      <c r="N79" s="3">
        <f>'Transaction Data'!$F79*'Transaction Data'!$L79</f>
        <v>1008</v>
      </c>
      <c r="O79" s="3">
        <f>'Transaction Data'!$N79-'Transaction Data'!$M79</f>
        <v>504</v>
      </c>
      <c r="P79" s="2">
        <f>DATEDIF('Transaction Data'!$D79,'Transaction Data'!$A79,"y")</f>
        <v>50</v>
      </c>
      <c r="Q79" s="2" t="str">
        <f>FLOOR('Transaction Data'!$P79,15)&amp;"-"&amp;FLOOR('Transaction Data'!$P79,15)+14</f>
        <v>45-59</v>
      </c>
      <c r="R79" s="2" t="str">
        <f>IF('Transaction Data'!$L79&lt;=10,"Less Expensive","Expensive")</f>
        <v>Expensive</v>
      </c>
      <c r="S79" s="4">
        <f>WEEKDAY('Transaction Data'!$A79)</f>
        <v>4</v>
      </c>
      <c r="T79" s="2" t="str">
        <f>IF(WEEKDAY('Transaction Data'!$A79,2)&lt;6,"Weekday","Weekend")</f>
        <v>Weekday</v>
      </c>
    </row>
    <row r="80" ht="15.75" customHeight="1">
      <c r="A80" s="1">
        <v>45471.0</v>
      </c>
      <c r="B80" s="2" t="s">
        <v>118</v>
      </c>
      <c r="C80" s="2" t="s">
        <v>78</v>
      </c>
      <c r="D80" s="1">
        <v>17996.0</v>
      </c>
      <c r="E80" s="2" t="s">
        <v>37</v>
      </c>
      <c r="F80" s="2">
        <v>161.0</v>
      </c>
      <c r="G80" s="2" t="s">
        <v>28</v>
      </c>
      <c r="H80" s="2" t="s">
        <v>52</v>
      </c>
      <c r="I80" s="2" t="s">
        <v>25</v>
      </c>
      <c r="J80" s="2" t="str">
        <f t="array" ref="J80">XLOOKUP('Transaction Data'!$G80,Product_Code,Biscuit_Brand)</f>
        <v>Shortbread</v>
      </c>
      <c r="K80" s="2">
        <f t="array" ref="K80">XLOOKUP('Transaction Data'!$G80,Product_Code,Cost)</f>
        <v>10</v>
      </c>
      <c r="L80" s="2">
        <f t="array" ref="L80">XLOOKUP('Transaction Data'!$G80,Product_Code,Unit_Price)</f>
        <v>45</v>
      </c>
      <c r="M80" s="3">
        <f>'Transaction Data'!$F80*'Transaction Data'!$K80</f>
        <v>1610</v>
      </c>
      <c r="N80" s="3">
        <f>'Transaction Data'!$F80*'Transaction Data'!$L80</f>
        <v>7245</v>
      </c>
      <c r="O80" s="3">
        <f>'Transaction Data'!$N80-'Transaction Data'!$M80</f>
        <v>5635</v>
      </c>
      <c r="P80" s="2">
        <f>DATEDIF('Transaction Data'!$D80,'Transaction Data'!$A80,"y")</f>
        <v>75</v>
      </c>
      <c r="Q80" s="2" t="str">
        <f>FLOOR('Transaction Data'!$P80,15)&amp;"-"&amp;FLOOR('Transaction Data'!$P80,15)+14</f>
        <v>75-89</v>
      </c>
      <c r="R80" s="2" t="str">
        <f>IF('Transaction Data'!$L80&lt;=10,"Less Expensive","Expensive")</f>
        <v>Expensive</v>
      </c>
      <c r="S80" s="4">
        <f>WEEKDAY('Transaction Data'!$A80)</f>
        <v>6</v>
      </c>
      <c r="T80" s="2" t="str">
        <f>IF(WEEKDAY('Transaction Data'!$A80,2)&lt;6,"Weekday","Weekend")</f>
        <v>Weekday</v>
      </c>
    </row>
    <row r="81" ht="15.75" customHeight="1">
      <c r="A81" s="1">
        <v>45319.0</v>
      </c>
      <c r="B81" s="2" t="s">
        <v>119</v>
      </c>
      <c r="C81" s="2" t="s">
        <v>65</v>
      </c>
      <c r="D81" s="1">
        <v>35412.0</v>
      </c>
      <c r="E81" s="2" t="s">
        <v>37</v>
      </c>
      <c r="F81" s="2">
        <v>481.0</v>
      </c>
      <c r="G81" s="2" t="s">
        <v>38</v>
      </c>
      <c r="H81" s="2" t="s">
        <v>52</v>
      </c>
      <c r="I81" s="2" t="s">
        <v>25</v>
      </c>
      <c r="J81" s="2" t="str">
        <f t="array" ref="J81">XLOOKUP('Transaction Data'!$G81,Product_Code,Biscuit_Brand)</f>
        <v>Ginger Snaps</v>
      </c>
      <c r="K81" s="2">
        <f t="array" ref="K81">XLOOKUP('Transaction Data'!$G81,Product_Code,Cost)</f>
        <v>14</v>
      </c>
      <c r="L81" s="2">
        <f t="array" ref="L81">XLOOKUP('Transaction Data'!$G81,Product_Code,Unit_Price)</f>
        <v>28</v>
      </c>
      <c r="M81" s="3">
        <f>'Transaction Data'!$F81*'Transaction Data'!$K81</f>
        <v>6734</v>
      </c>
      <c r="N81" s="3">
        <f>'Transaction Data'!$F81*'Transaction Data'!$L81</f>
        <v>13468</v>
      </c>
      <c r="O81" s="3">
        <f>'Transaction Data'!$N81-'Transaction Data'!$M81</f>
        <v>6734</v>
      </c>
      <c r="P81" s="2">
        <f>DATEDIF('Transaction Data'!$D81,'Transaction Data'!$A81,"y")</f>
        <v>27</v>
      </c>
      <c r="Q81" s="2" t="str">
        <f>FLOOR('Transaction Data'!$P81,15)&amp;"-"&amp;FLOOR('Transaction Data'!$P81,15)+14</f>
        <v>15-29</v>
      </c>
      <c r="R81" s="2" t="str">
        <f>IF('Transaction Data'!$L81&lt;=10,"Less Expensive","Expensive")</f>
        <v>Expensive</v>
      </c>
      <c r="S81" s="4">
        <f>WEEKDAY('Transaction Data'!$A81)</f>
        <v>1</v>
      </c>
      <c r="T81" s="2" t="str">
        <f>IF(WEEKDAY('Transaction Data'!$A81,2)&lt;6,"Weekday","Weekend")</f>
        <v>Weekend</v>
      </c>
    </row>
    <row r="82" ht="15.75" customHeight="1">
      <c r="A82" s="1">
        <v>45375.0</v>
      </c>
      <c r="B82" s="2" t="s">
        <v>120</v>
      </c>
      <c r="C82" s="2" t="s">
        <v>47</v>
      </c>
      <c r="D82" s="1">
        <v>18216.0</v>
      </c>
      <c r="E82" s="2" t="s">
        <v>37</v>
      </c>
      <c r="F82" s="2">
        <v>495.0</v>
      </c>
      <c r="G82" s="2" t="s">
        <v>28</v>
      </c>
      <c r="H82" s="2" t="s">
        <v>45</v>
      </c>
      <c r="I82" s="2" t="s">
        <v>25</v>
      </c>
      <c r="J82" s="2" t="str">
        <f t="array" ref="J82">XLOOKUP('Transaction Data'!$G82,Product_Code,Biscuit_Brand)</f>
        <v>Shortbread</v>
      </c>
      <c r="K82" s="2">
        <f t="array" ref="K82">XLOOKUP('Transaction Data'!$G82,Product_Code,Cost)</f>
        <v>10</v>
      </c>
      <c r="L82" s="2">
        <f t="array" ref="L82">XLOOKUP('Transaction Data'!$G82,Product_Code,Unit_Price)</f>
        <v>45</v>
      </c>
      <c r="M82" s="3">
        <f>'Transaction Data'!$F82*'Transaction Data'!$K82</f>
        <v>4950</v>
      </c>
      <c r="N82" s="3">
        <f>'Transaction Data'!$F82*'Transaction Data'!$L82</f>
        <v>22275</v>
      </c>
      <c r="O82" s="3">
        <f>'Transaction Data'!$N82-'Transaction Data'!$M82</f>
        <v>17325</v>
      </c>
      <c r="P82" s="2">
        <f>DATEDIF('Transaction Data'!$D82,'Transaction Data'!$A82,"y")</f>
        <v>74</v>
      </c>
      <c r="Q82" s="2" t="str">
        <f>FLOOR('Transaction Data'!$P82,15)&amp;"-"&amp;FLOOR('Transaction Data'!$P82,15)+14</f>
        <v>60-74</v>
      </c>
      <c r="R82" s="2" t="str">
        <f>IF('Transaction Data'!$L82&lt;=10,"Less Expensive","Expensive")</f>
        <v>Expensive</v>
      </c>
      <c r="S82" s="4">
        <f>WEEKDAY('Transaction Data'!$A82)</f>
        <v>1</v>
      </c>
      <c r="T82" s="2" t="str">
        <f>IF(WEEKDAY('Transaction Data'!$A82,2)&lt;6,"Weekday","Weekend")</f>
        <v>Weekend</v>
      </c>
    </row>
    <row r="83" ht="15.75" customHeight="1">
      <c r="A83" s="1">
        <v>45333.0</v>
      </c>
      <c r="B83" s="2" t="s">
        <v>121</v>
      </c>
      <c r="C83" s="2" t="s">
        <v>47</v>
      </c>
      <c r="D83" s="1">
        <v>32465.0</v>
      </c>
      <c r="E83" s="2" t="s">
        <v>22</v>
      </c>
      <c r="F83" s="2">
        <v>81.0</v>
      </c>
      <c r="G83" s="2" t="s">
        <v>44</v>
      </c>
      <c r="H83" s="2" t="s">
        <v>49</v>
      </c>
      <c r="I83" s="2" t="s">
        <v>25</v>
      </c>
      <c r="J83" s="2" t="str">
        <f t="array" ref="J83">XLOOKUP('Transaction Data'!$G83,Product_Code,Biscuit_Brand)</f>
        <v>Butter Crunch</v>
      </c>
      <c r="K83" s="2">
        <f t="array" ref="K83">XLOOKUP('Transaction Data'!$G83,Product_Code,Cost)</f>
        <v>10</v>
      </c>
      <c r="L83" s="2">
        <f t="array" ref="L83">XLOOKUP('Transaction Data'!$G83,Product_Code,Unit_Price)</f>
        <v>11</v>
      </c>
      <c r="M83" s="3">
        <f>'Transaction Data'!$F83*'Transaction Data'!$K83</f>
        <v>810</v>
      </c>
      <c r="N83" s="3">
        <f>'Transaction Data'!$F83*'Transaction Data'!$L83</f>
        <v>891</v>
      </c>
      <c r="O83" s="3">
        <f>'Transaction Data'!$N83-'Transaction Data'!$M83</f>
        <v>81</v>
      </c>
      <c r="P83" s="2">
        <f>DATEDIF('Transaction Data'!$D83,'Transaction Data'!$A83,"y")</f>
        <v>35</v>
      </c>
      <c r="Q83" s="2" t="str">
        <f>FLOOR('Transaction Data'!$P83,15)&amp;"-"&amp;FLOOR('Transaction Data'!$P83,15)+14</f>
        <v>30-44</v>
      </c>
      <c r="R83" s="2" t="str">
        <f>IF('Transaction Data'!$L83&lt;=10,"Less Expensive","Expensive")</f>
        <v>Expensive</v>
      </c>
      <c r="S83" s="4">
        <f>WEEKDAY('Transaction Data'!$A83)</f>
        <v>1</v>
      </c>
      <c r="T83" s="2" t="str">
        <f>IF(WEEKDAY('Transaction Data'!$A83,2)&lt;6,"Weekday","Weekend")</f>
        <v>Weekend</v>
      </c>
    </row>
    <row r="84" ht="15.75" customHeight="1">
      <c r="A84" s="1">
        <v>45383.0</v>
      </c>
      <c r="B84" s="2" t="s">
        <v>122</v>
      </c>
      <c r="C84" s="2" t="s">
        <v>69</v>
      </c>
      <c r="D84" s="1">
        <v>33917.0</v>
      </c>
      <c r="E84" s="2" t="s">
        <v>37</v>
      </c>
      <c r="F84" s="2">
        <v>116.0</v>
      </c>
      <c r="G84" s="2" t="s">
        <v>44</v>
      </c>
      <c r="H84" s="2" t="s">
        <v>52</v>
      </c>
      <c r="I84" s="2" t="s">
        <v>25</v>
      </c>
      <c r="J84" s="2" t="str">
        <f t="array" ref="J84">XLOOKUP('Transaction Data'!$G84,Product_Code,Biscuit_Brand)</f>
        <v>Butter Crunch</v>
      </c>
      <c r="K84" s="2">
        <f t="array" ref="K84">XLOOKUP('Transaction Data'!$G84,Product_Code,Cost)</f>
        <v>10</v>
      </c>
      <c r="L84" s="2">
        <f t="array" ref="L84">XLOOKUP('Transaction Data'!$G84,Product_Code,Unit_Price)</f>
        <v>11</v>
      </c>
      <c r="M84" s="3">
        <f>'Transaction Data'!$F84*'Transaction Data'!$K84</f>
        <v>1160</v>
      </c>
      <c r="N84" s="3">
        <f>'Transaction Data'!$F84*'Transaction Data'!$L84</f>
        <v>1276</v>
      </c>
      <c r="O84" s="3">
        <f>'Transaction Data'!$N84-'Transaction Data'!$M84</f>
        <v>116</v>
      </c>
      <c r="P84" s="2">
        <f>DATEDIF('Transaction Data'!$D84,'Transaction Data'!$A84,"y")</f>
        <v>31</v>
      </c>
      <c r="Q84" s="2" t="str">
        <f>FLOOR('Transaction Data'!$P84,15)&amp;"-"&amp;FLOOR('Transaction Data'!$P84,15)+14</f>
        <v>30-44</v>
      </c>
      <c r="R84" s="2" t="str">
        <f>IF('Transaction Data'!$L84&lt;=10,"Less Expensive","Expensive")</f>
        <v>Expensive</v>
      </c>
      <c r="S84" s="4">
        <f>WEEKDAY('Transaction Data'!$A84)</f>
        <v>2</v>
      </c>
      <c r="T84" s="2" t="str">
        <f>IF(WEEKDAY('Transaction Data'!$A84,2)&lt;6,"Weekday","Weekend")</f>
        <v>Weekday</v>
      </c>
    </row>
    <row r="85" ht="15.75" customHeight="1">
      <c r="A85" s="1">
        <v>45300.0</v>
      </c>
      <c r="B85" s="2" t="s">
        <v>123</v>
      </c>
      <c r="C85" s="2" t="s">
        <v>51</v>
      </c>
      <c r="D85" s="1">
        <v>20669.0</v>
      </c>
      <c r="E85" s="2" t="s">
        <v>63</v>
      </c>
      <c r="F85" s="2">
        <v>94.0</v>
      </c>
      <c r="G85" s="2" t="s">
        <v>33</v>
      </c>
      <c r="H85" s="2" t="s">
        <v>49</v>
      </c>
      <c r="I85" s="2" t="s">
        <v>25</v>
      </c>
      <c r="J85" s="2" t="str">
        <f t="array" ref="J85">XLOOKUP('Transaction Data'!$G85,Product_Code,Biscuit_Brand)</f>
        <v>Caramel Biscuits</v>
      </c>
      <c r="K85" s="2">
        <f t="array" ref="K85">XLOOKUP('Transaction Data'!$G85,Product_Code,Cost)</f>
        <v>18</v>
      </c>
      <c r="L85" s="2">
        <f t="array" ref="L85">XLOOKUP('Transaction Data'!$G85,Product_Code,Unit_Price)</f>
        <v>22</v>
      </c>
      <c r="M85" s="3">
        <f>'Transaction Data'!$F85*'Transaction Data'!$K85</f>
        <v>1692</v>
      </c>
      <c r="N85" s="3">
        <f>'Transaction Data'!$F85*'Transaction Data'!$L85</f>
        <v>2068</v>
      </c>
      <c r="O85" s="3">
        <f>'Transaction Data'!$N85-'Transaction Data'!$M85</f>
        <v>376</v>
      </c>
      <c r="P85" s="2">
        <f>DATEDIF('Transaction Data'!$D85,'Transaction Data'!$A85,"y")</f>
        <v>67</v>
      </c>
      <c r="Q85" s="2" t="str">
        <f>FLOOR('Transaction Data'!$P85,15)&amp;"-"&amp;FLOOR('Transaction Data'!$P85,15)+14</f>
        <v>60-74</v>
      </c>
      <c r="R85" s="2" t="str">
        <f>IF('Transaction Data'!$L85&lt;=10,"Less Expensive","Expensive")</f>
        <v>Expensive</v>
      </c>
      <c r="S85" s="4">
        <f>WEEKDAY('Transaction Data'!$A85)</f>
        <v>3</v>
      </c>
      <c r="T85" s="2" t="str">
        <f>IF(WEEKDAY('Transaction Data'!$A85,2)&lt;6,"Weekday","Weekend")</f>
        <v>Weekday</v>
      </c>
    </row>
    <row r="86" ht="15.75" customHeight="1">
      <c r="A86" s="1">
        <v>45426.0</v>
      </c>
      <c r="B86" s="2" t="s">
        <v>124</v>
      </c>
      <c r="C86" s="2" t="s">
        <v>47</v>
      </c>
      <c r="D86" s="1">
        <v>30424.0</v>
      </c>
      <c r="E86" s="2" t="s">
        <v>22</v>
      </c>
      <c r="F86" s="2">
        <v>401.0</v>
      </c>
      <c r="G86" s="2" t="s">
        <v>57</v>
      </c>
      <c r="H86" s="2" t="s">
        <v>52</v>
      </c>
      <c r="I86" s="2" t="s">
        <v>25</v>
      </c>
      <c r="J86" s="2" t="str">
        <f t="array" ref="J86">XLOOKUP('Transaction Data'!$G86,Product_Code,Biscuit_Brand)</f>
        <v>Oatmeal Cookies</v>
      </c>
      <c r="K86" s="2">
        <f t="array" ref="K86">XLOOKUP('Transaction Data'!$G86,Product_Code,Cost)</f>
        <v>19</v>
      </c>
      <c r="L86" s="2">
        <f t="array" ref="L86">XLOOKUP('Transaction Data'!$G86,Product_Code,Unit_Price)</f>
        <v>23</v>
      </c>
      <c r="M86" s="3">
        <f>'Transaction Data'!$F86*'Transaction Data'!$K86</f>
        <v>7619</v>
      </c>
      <c r="N86" s="3">
        <f>'Transaction Data'!$F86*'Transaction Data'!$L86</f>
        <v>9223</v>
      </c>
      <c r="O86" s="3">
        <f>'Transaction Data'!$N86-'Transaction Data'!$M86</f>
        <v>1604</v>
      </c>
      <c r="P86" s="2">
        <f>DATEDIF('Transaction Data'!$D86,'Transaction Data'!$A86,"y")</f>
        <v>41</v>
      </c>
      <c r="Q86" s="2" t="str">
        <f>FLOOR('Transaction Data'!$P86,15)&amp;"-"&amp;FLOOR('Transaction Data'!$P86,15)+14</f>
        <v>30-44</v>
      </c>
      <c r="R86" s="2" t="str">
        <f>IF('Transaction Data'!$L86&lt;=10,"Less Expensive","Expensive")</f>
        <v>Expensive</v>
      </c>
      <c r="S86" s="4">
        <f>WEEKDAY('Transaction Data'!$A86)</f>
        <v>3</v>
      </c>
      <c r="T86" s="2" t="str">
        <f>IF(WEEKDAY('Transaction Data'!$A86,2)&lt;6,"Weekday","Weekend")</f>
        <v>Weekday</v>
      </c>
    </row>
    <row r="87" ht="15.75" customHeight="1">
      <c r="A87" s="1">
        <v>45392.0</v>
      </c>
      <c r="B87" s="2" t="s">
        <v>125</v>
      </c>
      <c r="C87" s="2" t="s">
        <v>69</v>
      </c>
      <c r="D87" s="1">
        <v>16545.0</v>
      </c>
      <c r="E87" s="2" t="s">
        <v>37</v>
      </c>
      <c r="F87" s="2">
        <v>308.0</v>
      </c>
      <c r="G87" s="2" t="s">
        <v>28</v>
      </c>
      <c r="H87" s="2" t="s">
        <v>34</v>
      </c>
      <c r="I87" s="2" t="s">
        <v>25</v>
      </c>
      <c r="J87" s="2" t="str">
        <f t="array" ref="J87">XLOOKUP('Transaction Data'!$G87,Product_Code,Biscuit_Brand)</f>
        <v>Shortbread</v>
      </c>
      <c r="K87" s="2">
        <f t="array" ref="K87">XLOOKUP('Transaction Data'!$G87,Product_Code,Cost)</f>
        <v>10</v>
      </c>
      <c r="L87" s="2">
        <f t="array" ref="L87">XLOOKUP('Transaction Data'!$G87,Product_Code,Unit_Price)</f>
        <v>45</v>
      </c>
      <c r="M87" s="3">
        <f>'Transaction Data'!$F87*'Transaction Data'!$K87</f>
        <v>3080</v>
      </c>
      <c r="N87" s="3">
        <f>'Transaction Data'!$F87*'Transaction Data'!$L87</f>
        <v>13860</v>
      </c>
      <c r="O87" s="3">
        <f>'Transaction Data'!$N87-'Transaction Data'!$M87</f>
        <v>10780</v>
      </c>
      <c r="P87" s="2">
        <f>DATEDIF('Transaction Data'!$D87,'Transaction Data'!$A87,"y")</f>
        <v>78</v>
      </c>
      <c r="Q87" s="2" t="str">
        <f>FLOOR('Transaction Data'!$P87,15)&amp;"-"&amp;FLOOR('Transaction Data'!$P87,15)+14</f>
        <v>75-89</v>
      </c>
      <c r="R87" s="2" t="str">
        <f>IF('Transaction Data'!$L87&lt;=10,"Less Expensive","Expensive")</f>
        <v>Expensive</v>
      </c>
      <c r="S87" s="4">
        <f>WEEKDAY('Transaction Data'!$A87)</f>
        <v>4</v>
      </c>
      <c r="T87" s="2" t="str">
        <f>IF(WEEKDAY('Transaction Data'!$A87,2)&lt;6,"Weekday","Weekend")</f>
        <v>Weekday</v>
      </c>
    </row>
    <row r="88" ht="15.75" customHeight="1">
      <c r="A88" s="1">
        <v>45388.0</v>
      </c>
      <c r="B88" s="2" t="s">
        <v>126</v>
      </c>
      <c r="C88" s="2" t="s">
        <v>47</v>
      </c>
      <c r="D88" s="1">
        <v>26682.0</v>
      </c>
      <c r="E88" s="2" t="s">
        <v>63</v>
      </c>
      <c r="F88" s="2">
        <v>405.0</v>
      </c>
      <c r="G88" s="2" t="s">
        <v>33</v>
      </c>
      <c r="H88" s="2" t="s">
        <v>34</v>
      </c>
      <c r="I88" s="2" t="s">
        <v>25</v>
      </c>
      <c r="J88" s="2" t="str">
        <f t="array" ref="J88">XLOOKUP('Transaction Data'!$G88,Product_Code,Biscuit_Brand)</f>
        <v>Caramel Biscuits</v>
      </c>
      <c r="K88" s="2">
        <f t="array" ref="K88">XLOOKUP('Transaction Data'!$G88,Product_Code,Cost)</f>
        <v>18</v>
      </c>
      <c r="L88" s="2">
        <f t="array" ref="L88">XLOOKUP('Transaction Data'!$G88,Product_Code,Unit_Price)</f>
        <v>22</v>
      </c>
      <c r="M88" s="3">
        <f>'Transaction Data'!$F88*'Transaction Data'!$K88</f>
        <v>7290</v>
      </c>
      <c r="N88" s="3">
        <f>'Transaction Data'!$F88*'Transaction Data'!$L88</f>
        <v>8910</v>
      </c>
      <c r="O88" s="3">
        <f>'Transaction Data'!$N88-'Transaction Data'!$M88</f>
        <v>1620</v>
      </c>
      <c r="P88" s="2">
        <f>DATEDIF('Transaction Data'!$D88,'Transaction Data'!$A88,"y")</f>
        <v>51</v>
      </c>
      <c r="Q88" s="2" t="str">
        <f>FLOOR('Transaction Data'!$P88,15)&amp;"-"&amp;FLOOR('Transaction Data'!$P88,15)+14</f>
        <v>45-59</v>
      </c>
      <c r="R88" s="2" t="str">
        <f>IF('Transaction Data'!$L88&lt;=10,"Less Expensive","Expensive")</f>
        <v>Expensive</v>
      </c>
      <c r="S88" s="4">
        <f>WEEKDAY('Transaction Data'!$A88)</f>
        <v>7</v>
      </c>
      <c r="T88" s="2" t="str">
        <f>IF(WEEKDAY('Transaction Data'!$A88,2)&lt;6,"Weekday","Weekend")</f>
        <v>Weekend</v>
      </c>
    </row>
    <row r="89" ht="15.75" customHeight="1">
      <c r="A89" s="1">
        <v>45318.0</v>
      </c>
      <c r="B89" s="2" t="s">
        <v>127</v>
      </c>
      <c r="C89" s="2" t="s">
        <v>21</v>
      </c>
      <c r="D89" s="1">
        <v>21226.0</v>
      </c>
      <c r="E89" s="2" t="s">
        <v>37</v>
      </c>
      <c r="F89" s="2">
        <v>221.0</v>
      </c>
      <c r="G89" s="2" t="s">
        <v>55</v>
      </c>
      <c r="H89" s="2" t="s">
        <v>39</v>
      </c>
      <c r="I89" s="2" t="s">
        <v>25</v>
      </c>
      <c r="J89" s="2" t="str">
        <f t="array" ref="J89">XLOOKUP('Transaction Data'!$G89,Product_Code,Biscuit_Brand)</f>
        <v>Vanilla Wafers</v>
      </c>
      <c r="K89" s="2">
        <f t="array" ref="K89">XLOOKUP('Transaction Data'!$G89,Product_Code,Cost)</f>
        <v>18</v>
      </c>
      <c r="L89" s="2">
        <f t="array" ref="L89">XLOOKUP('Transaction Data'!$G89,Product_Code,Unit_Price)</f>
        <v>36</v>
      </c>
      <c r="M89" s="3">
        <f>'Transaction Data'!$F89*'Transaction Data'!$K89</f>
        <v>3978</v>
      </c>
      <c r="N89" s="3">
        <f>'Transaction Data'!$F89*'Transaction Data'!$L89</f>
        <v>7956</v>
      </c>
      <c r="O89" s="3">
        <f>'Transaction Data'!$N89-'Transaction Data'!$M89</f>
        <v>3978</v>
      </c>
      <c r="P89" s="2">
        <f>DATEDIF('Transaction Data'!$D89,'Transaction Data'!$A89,"y")</f>
        <v>65</v>
      </c>
      <c r="Q89" s="2" t="str">
        <f>FLOOR('Transaction Data'!$P89,15)&amp;"-"&amp;FLOOR('Transaction Data'!$P89,15)+14</f>
        <v>60-74</v>
      </c>
      <c r="R89" s="2" t="str">
        <f>IF('Transaction Data'!$L89&lt;=10,"Less Expensive","Expensive")</f>
        <v>Expensive</v>
      </c>
      <c r="S89" s="4">
        <f>WEEKDAY('Transaction Data'!$A89)</f>
        <v>7</v>
      </c>
      <c r="T89" s="2" t="str">
        <f>IF(WEEKDAY('Transaction Data'!$A89,2)&lt;6,"Weekday","Weekend")</f>
        <v>Weekend</v>
      </c>
    </row>
    <row r="90" ht="15.75" customHeight="1">
      <c r="A90" s="1">
        <v>45391.0</v>
      </c>
      <c r="B90" s="2" t="s">
        <v>128</v>
      </c>
      <c r="C90" s="2" t="s">
        <v>41</v>
      </c>
      <c r="D90" s="1">
        <v>17285.0</v>
      </c>
      <c r="E90" s="2" t="s">
        <v>22</v>
      </c>
      <c r="F90" s="2">
        <v>326.0</v>
      </c>
      <c r="G90" s="2" t="s">
        <v>44</v>
      </c>
      <c r="H90" s="2" t="s">
        <v>42</v>
      </c>
      <c r="I90" s="2" t="s">
        <v>25</v>
      </c>
      <c r="J90" s="2" t="str">
        <f t="array" ref="J90">XLOOKUP('Transaction Data'!$G90,Product_Code,Biscuit_Brand)</f>
        <v>Butter Crunch</v>
      </c>
      <c r="K90" s="2">
        <f t="array" ref="K90">XLOOKUP('Transaction Data'!$G90,Product_Code,Cost)</f>
        <v>10</v>
      </c>
      <c r="L90" s="2">
        <f t="array" ref="L90">XLOOKUP('Transaction Data'!$G90,Product_Code,Unit_Price)</f>
        <v>11</v>
      </c>
      <c r="M90" s="3">
        <f>'Transaction Data'!$F90*'Transaction Data'!$K90</f>
        <v>3260</v>
      </c>
      <c r="N90" s="3">
        <f>'Transaction Data'!$F90*'Transaction Data'!$L90</f>
        <v>3586</v>
      </c>
      <c r="O90" s="3">
        <f>'Transaction Data'!$N90-'Transaction Data'!$M90</f>
        <v>326</v>
      </c>
      <c r="P90" s="2">
        <f>DATEDIF('Transaction Data'!$D90,'Transaction Data'!$A90,"y")</f>
        <v>76</v>
      </c>
      <c r="Q90" s="2" t="str">
        <f>FLOOR('Transaction Data'!$P90,15)&amp;"-"&amp;FLOOR('Transaction Data'!$P90,15)+14</f>
        <v>75-89</v>
      </c>
      <c r="R90" s="2" t="str">
        <f>IF('Transaction Data'!$L90&lt;=10,"Less Expensive","Expensive")</f>
        <v>Expensive</v>
      </c>
      <c r="S90" s="4">
        <f>WEEKDAY('Transaction Data'!$A90)</f>
        <v>3</v>
      </c>
      <c r="T90" s="2" t="str">
        <f>IF(WEEKDAY('Transaction Data'!$A90,2)&lt;6,"Weekday","Weekend")</f>
        <v>Weekday</v>
      </c>
    </row>
    <row r="91" ht="15.75" customHeight="1">
      <c r="A91" s="1">
        <v>45309.0</v>
      </c>
      <c r="B91" s="2" t="s">
        <v>129</v>
      </c>
      <c r="C91" s="2" t="s">
        <v>41</v>
      </c>
      <c r="D91" s="1">
        <v>27366.0</v>
      </c>
      <c r="E91" s="2" t="s">
        <v>22</v>
      </c>
      <c r="F91" s="2">
        <v>472.0</v>
      </c>
      <c r="G91" s="2" t="s">
        <v>57</v>
      </c>
      <c r="H91" s="2" t="s">
        <v>45</v>
      </c>
      <c r="I91" s="2" t="s">
        <v>25</v>
      </c>
      <c r="J91" s="2" t="str">
        <f t="array" ref="J91">XLOOKUP('Transaction Data'!$G91,Product_Code,Biscuit_Brand)</f>
        <v>Oatmeal Cookies</v>
      </c>
      <c r="K91" s="2">
        <f t="array" ref="K91">XLOOKUP('Transaction Data'!$G91,Product_Code,Cost)</f>
        <v>19</v>
      </c>
      <c r="L91" s="2">
        <f t="array" ref="L91">XLOOKUP('Transaction Data'!$G91,Product_Code,Unit_Price)</f>
        <v>23</v>
      </c>
      <c r="M91" s="3">
        <f>'Transaction Data'!$F91*'Transaction Data'!$K91</f>
        <v>8968</v>
      </c>
      <c r="N91" s="3">
        <f>'Transaction Data'!$F91*'Transaction Data'!$L91</f>
        <v>10856</v>
      </c>
      <c r="O91" s="3">
        <f>'Transaction Data'!$N91-'Transaction Data'!$M91</f>
        <v>1888</v>
      </c>
      <c r="P91" s="2">
        <f>DATEDIF('Transaction Data'!$D91,'Transaction Data'!$A91,"y")</f>
        <v>49</v>
      </c>
      <c r="Q91" s="2" t="str">
        <f>FLOOR('Transaction Data'!$P91,15)&amp;"-"&amp;FLOOR('Transaction Data'!$P91,15)+14</f>
        <v>45-59</v>
      </c>
      <c r="R91" s="2" t="str">
        <f>IF('Transaction Data'!$L91&lt;=10,"Less Expensive","Expensive")</f>
        <v>Expensive</v>
      </c>
      <c r="S91" s="4">
        <f>WEEKDAY('Transaction Data'!$A91)</f>
        <v>5</v>
      </c>
      <c r="T91" s="2" t="str">
        <f>IF(WEEKDAY('Transaction Data'!$A91,2)&lt;6,"Weekday","Weekend")</f>
        <v>Weekday</v>
      </c>
    </row>
    <row r="92" ht="15.75" customHeight="1">
      <c r="A92" s="1">
        <v>45322.0</v>
      </c>
      <c r="B92" s="2" t="s">
        <v>130</v>
      </c>
      <c r="C92" s="2" t="s">
        <v>72</v>
      </c>
      <c r="D92" s="1">
        <v>22412.0</v>
      </c>
      <c r="E92" s="2" t="s">
        <v>63</v>
      </c>
      <c r="F92" s="2">
        <v>216.0</v>
      </c>
      <c r="G92" s="2" t="s">
        <v>28</v>
      </c>
      <c r="H92" s="2" t="s">
        <v>49</v>
      </c>
      <c r="I92" s="2" t="s">
        <v>25</v>
      </c>
      <c r="J92" s="2" t="str">
        <f t="array" ref="J92">XLOOKUP('Transaction Data'!$G92,Product_Code,Biscuit_Brand)</f>
        <v>Shortbread</v>
      </c>
      <c r="K92" s="2">
        <f t="array" ref="K92">XLOOKUP('Transaction Data'!$G92,Product_Code,Cost)</f>
        <v>10</v>
      </c>
      <c r="L92" s="2">
        <f t="array" ref="L92">XLOOKUP('Transaction Data'!$G92,Product_Code,Unit_Price)</f>
        <v>45</v>
      </c>
      <c r="M92" s="3">
        <f>'Transaction Data'!$F92*'Transaction Data'!$K92</f>
        <v>2160</v>
      </c>
      <c r="N92" s="3">
        <f>'Transaction Data'!$F92*'Transaction Data'!$L92</f>
        <v>9720</v>
      </c>
      <c r="O92" s="3">
        <f>'Transaction Data'!$N92-'Transaction Data'!$M92</f>
        <v>7560</v>
      </c>
      <c r="P92" s="2">
        <f>DATEDIF('Transaction Data'!$D92,'Transaction Data'!$A92,"y")</f>
        <v>62</v>
      </c>
      <c r="Q92" s="2" t="str">
        <f>FLOOR('Transaction Data'!$P92,15)&amp;"-"&amp;FLOOR('Transaction Data'!$P92,15)+14</f>
        <v>60-74</v>
      </c>
      <c r="R92" s="2" t="str">
        <f>IF('Transaction Data'!$L92&lt;=10,"Less Expensive","Expensive")</f>
        <v>Expensive</v>
      </c>
      <c r="S92" s="4">
        <f>WEEKDAY('Transaction Data'!$A92)</f>
        <v>4</v>
      </c>
      <c r="T92" s="2" t="str">
        <f>IF(WEEKDAY('Transaction Data'!$A92,2)&lt;6,"Weekday","Weekend")</f>
        <v>Weekday</v>
      </c>
    </row>
    <row r="93" ht="15.75" customHeight="1">
      <c r="A93" s="1">
        <v>45438.0</v>
      </c>
      <c r="B93" s="2" t="s">
        <v>131</v>
      </c>
      <c r="C93" s="2" t="s">
        <v>32</v>
      </c>
      <c r="D93" s="1">
        <v>31476.0</v>
      </c>
      <c r="E93" s="2" t="s">
        <v>22</v>
      </c>
      <c r="F93" s="2">
        <v>178.0</v>
      </c>
      <c r="G93" s="2" t="s">
        <v>48</v>
      </c>
      <c r="H93" s="2" t="s">
        <v>52</v>
      </c>
      <c r="I93" s="2" t="s">
        <v>25</v>
      </c>
      <c r="J93" s="2" t="str">
        <f t="array" ref="J93">XLOOKUP('Transaction Data'!$G93,Product_Code,Biscuit_Brand)</f>
        <v>Lemon Crisps</v>
      </c>
      <c r="K93" s="2">
        <f t="array" ref="K93">XLOOKUP('Transaction Data'!$G93,Product_Code,Cost)</f>
        <v>7</v>
      </c>
      <c r="L93" s="2">
        <f t="array" ref="L93">XLOOKUP('Transaction Data'!$G93,Product_Code,Unit_Price)</f>
        <v>9</v>
      </c>
      <c r="M93" s="3">
        <f>'Transaction Data'!$F93*'Transaction Data'!$K93</f>
        <v>1246</v>
      </c>
      <c r="N93" s="3">
        <f>'Transaction Data'!$F93*'Transaction Data'!$L93</f>
        <v>1602</v>
      </c>
      <c r="O93" s="3">
        <f>'Transaction Data'!$N93-'Transaction Data'!$M93</f>
        <v>356</v>
      </c>
      <c r="P93" s="2">
        <f>DATEDIF('Transaction Data'!$D93,'Transaction Data'!$A93,"y")</f>
        <v>38</v>
      </c>
      <c r="Q93" s="2" t="str">
        <f>FLOOR('Transaction Data'!$P93,15)&amp;"-"&amp;FLOOR('Transaction Data'!$P93,15)+14</f>
        <v>30-44</v>
      </c>
      <c r="R93" s="2" t="str">
        <f>IF('Transaction Data'!$L93&lt;=10,"Less Expensive","Expensive")</f>
        <v>Less Expensive</v>
      </c>
      <c r="S93" s="4">
        <f>WEEKDAY('Transaction Data'!$A93)</f>
        <v>1</v>
      </c>
      <c r="T93" s="2" t="str">
        <f>IF(WEEKDAY('Transaction Data'!$A93,2)&lt;6,"Weekday","Weekend")</f>
        <v>Weekend</v>
      </c>
    </row>
    <row r="94" ht="15.75" customHeight="1">
      <c r="A94" s="1">
        <v>45418.0</v>
      </c>
      <c r="B94" s="2" t="s">
        <v>132</v>
      </c>
      <c r="C94" s="2" t="s">
        <v>47</v>
      </c>
      <c r="D94" s="1">
        <v>30884.0</v>
      </c>
      <c r="E94" s="2" t="s">
        <v>22</v>
      </c>
      <c r="F94" s="2">
        <v>72.0</v>
      </c>
      <c r="G94" s="2" t="s">
        <v>38</v>
      </c>
      <c r="H94" s="2" t="s">
        <v>49</v>
      </c>
      <c r="I94" s="2" t="s">
        <v>25</v>
      </c>
      <c r="J94" s="2" t="str">
        <f t="array" ref="J94">XLOOKUP('Transaction Data'!$G94,Product_Code,Biscuit_Brand)</f>
        <v>Ginger Snaps</v>
      </c>
      <c r="K94" s="2">
        <f t="array" ref="K94">XLOOKUP('Transaction Data'!$G94,Product_Code,Cost)</f>
        <v>14</v>
      </c>
      <c r="L94" s="2">
        <f t="array" ref="L94">XLOOKUP('Transaction Data'!$G94,Product_Code,Unit_Price)</f>
        <v>28</v>
      </c>
      <c r="M94" s="3">
        <f>'Transaction Data'!$F94*'Transaction Data'!$K94</f>
        <v>1008</v>
      </c>
      <c r="N94" s="3">
        <f>'Transaction Data'!$F94*'Transaction Data'!$L94</f>
        <v>2016</v>
      </c>
      <c r="O94" s="3">
        <f>'Transaction Data'!$N94-'Transaction Data'!$M94</f>
        <v>1008</v>
      </c>
      <c r="P94" s="2">
        <f>DATEDIF('Transaction Data'!$D94,'Transaction Data'!$A94,"y")</f>
        <v>39</v>
      </c>
      <c r="Q94" s="2" t="str">
        <f>FLOOR('Transaction Data'!$P94,15)&amp;"-"&amp;FLOOR('Transaction Data'!$P94,15)+14</f>
        <v>30-44</v>
      </c>
      <c r="R94" s="2" t="str">
        <f>IF('Transaction Data'!$L94&lt;=10,"Less Expensive","Expensive")</f>
        <v>Expensive</v>
      </c>
      <c r="S94" s="4">
        <f>WEEKDAY('Transaction Data'!$A94)</f>
        <v>2</v>
      </c>
      <c r="T94" s="2" t="str">
        <f>IF(WEEKDAY('Transaction Data'!$A94,2)&lt;6,"Weekday","Weekend")</f>
        <v>Weekday</v>
      </c>
    </row>
    <row r="95" ht="15.75" customHeight="1">
      <c r="A95" s="1">
        <v>45502.0</v>
      </c>
      <c r="B95" s="2" t="s">
        <v>133</v>
      </c>
      <c r="C95" s="2" t="s">
        <v>41</v>
      </c>
      <c r="D95" s="1">
        <v>32105.0</v>
      </c>
      <c r="E95" s="2" t="s">
        <v>22</v>
      </c>
      <c r="F95" s="2">
        <v>486.0</v>
      </c>
      <c r="G95" s="2" t="s">
        <v>55</v>
      </c>
      <c r="H95" s="2" t="s">
        <v>52</v>
      </c>
      <c r="I95" s="2" t="s">
        <v>25</v>
      </c>
      <c r="J95" s="2" t="str">
        <f t="array" ref="J95">XLOOKUP('Transaction Data'!$G95,Product_Code,Biscuit_Brand)</f>
        <v>Vanilla Wafers</v>
      </c>
      <c r="K95" s="2">
        <f t="array" ref="K95">XLOOKUP('Transaction Data'!$G95,Product_Code,Cost)</f>
        <v>18</v>
      </c>
      <c r="L95" s="2">
        <f t="array" ref="L95">XLOOKUP('Transaction Data'!$G95,Product_Code,Unit_Price)</f>
        <v>36</v>
      </c>
      <c r="M95" s="3">
        <f>'Transaction Data'!$F95*'Transaction Data'!$K95</f>
        <v>8748</v>
      </c>
      <c r="N95" s="3">
        <f>'Transaction Data'!$F95*'Transaction Data'!$L95</f>
        <v>17496</v>
      </c>
      <c r="O95" s="3">
        <f>'Transaction Data'!$N95-'Transaction Data'!$M95</f>
        <v>8748</v>
      </c>
      <c r="P95" s="2">
        <f>DATEDIF('Transaction Data'!$D95,'Transaction Data'!$A95,"y")</f>
        <v>36</v>
      </c>
      <c r="Q95" s="2" t="str">
        <f>FLOOR('Transaction Data'!$P95,15)&amp;"-"&amp;FLOOR('Transaction Data'!$P95,15)+14</f>
        <v>30-44</v>
      </c>
      <c r="R95" s="2" t="str">
        <f>IF('Transaction Data'!$L95&lt;=10,"Less Expensive","Expensive")</f>
        <v>Expensive</v>
      </c>
      <c r="S95" s="4">
        <f>WEEKDAY('Transaction Data'!$A95)</f>
        <v>2</v>
      </c>
      <c r="T95" s="2" t="str">
        <f>IF(WEEKDAY('Transaction Data'!$A95,2)&lt;6,"Weekday","Weekend")</f>
        <v>Weekday</v>
      </c>
    </row>
    <row r="96" ht="15.75" customHeight="1">
      <c r="A96" s="1">
        <v>45329.0</v>
      </c>
      <c r="B96" s="2" t="s">
        <v>134</v>
      </c>
      <c r="C96" s="2" t="s">
        <v>65</v>
      </c>
      <c r="D96" s="1">
        <v>34490.0</v>
      </c>
      <c r="E96" s="2" t="s">
        <v>22</v>
      </c>
      <c r="F96" s="2">
        <v>292.0</v>
      </c>
      <c r="G96" s="2" t="s">
        <v>55</v>
      </c>
      <c r="H96" s="2" t="s">
        <v>52</v>
      </c>
      <c r="I96" s="2" t="s">
        <v>25</v>
      </c>
      <c r="J96" s="2" t="str">
        <f t="array" ref="J96">XLOOKUP('Transaction Data'!$G96,Product_Code,Biscuit_Brand)</f>
        <v>Vanilla Wafers</v>
      </c>
      <c r="K96" s="2">
        <f t="array" ref="K96">XLOOKUP('Transaction Data'!$G96,Product_Code,Cost)</f>
        <v>18</v>
      </c>
      <c r="L96" s="2">
        <f t="array" ref="L96">XLOOKUP('Transaction Data'!$G96,Product_Code,Unit_Price)</f>
        <v>36</v>
      </c>
      <c r="M96" s="3">
        <f>'Transaction Data'!$F96*'Transaction Data'!$K96</f>
        <v>5256</v>
      </c>
      <c r="N96" s="3">
        <f>'Transaction Data'!$F96*'Transaction Data'!$L96</f>
        <v>10512</v>
      </c>
      <c r="O96" s="3">
        <f>'Transaction Data'!$N96-'Transaction Data'!$M96</f>
        <v>5256</v>
      </c>
      <c r="P96" s="2">
        <f>DATEDIF('Transaction Data'!$D96,'Transaction Data'!$A96,"y")</f>
        <v>29</v>
      </c>
      <c r="Q96" s="2" t="str">
        <f>FLOOR('Transaction Data'!$P96,15)&amp;"-"&amp;FLOOR('Transaction Data'!$P96,15)+14</f>
        <v>15-29</v>
      </c>
      <c r="R96" s="2" t="str">
        <f>IF('Transaction Data'!$L96&lt;=10,"Less Expensive","Expensive")</f>
        <v>Expensive</v>
      </c>
      <c r="S96" s="4">
        <f>WEEKDAY('Transaction Data'!$A96)</f>
        <v>4</v>
      </c>
      <c r="T96" s="2" t="str">
        <f>IF(WEEKDAY('Transaction Data'!$A96,2)&lt;6,"Weekday","Weekend")</f>
        <v>Weekday</v>
      </c>
    </row>
    <row r="97" ht="15.75" customHeight="1">
      <c r="A97" s="1">
        <v>45473.0</v>
      </c>
      <c r="B97" s="2" t="s">
        <v>135</v>
      </c>
      <c r="C97" s="2" t="s">
        <v>54</v>
      </c>
      <c r="D97" s="1">
        <v>33412.0</v>
      </c>
      <c r="E97" s="2" t="s">
        <v>63</v>
      </c>
      <c r="F97" s="2">
        <v>313.0</v>
      </c>
      <c r="G97" s="2" t="s">
        <v>60</v>
      </c>
      <c r="H97" s="2" t="s">
        <v>45</v>
      </c>
      <c r="I97" s="2" t="s">
        <v>25</v>
      </c>
      <c r="J97" s="2" t="str">
        <f t="array" ref="J97">XLOOKUP('Transaction Data'!$G97,Product_Code,Biscuit_Brand)</f>
        <v>Peanut Butter Bites</v>
      </c>
      <c r="K97" s="2">
        <f t="array" ref="K97">XLOOKUP('Transaction Data'!$G97,Product_Code,Cost)</f>
        <v>5</v>
      </c>
      <c r="L97" s="2">
        <f t="array" ref="L97">XLOOKUP('Transaction Data'!$G97,Product_Code,Unit_Price)</f>
        <v>7</v>
      </c>
      <c r="M97" s="3">
        <f>'Transaction Data'!$F97*'Transaction Data'!$K97</f>
        <v>1565</v>
      </c>
      <c r="N97" s="3">
        <f>'Transaction Data'!$F97*'Transaction Data'!$L97</f>
        <v>2191</v>
      </c>
      <c r="O97" s="3">
        <f>'Transaction Data'!$N97-'Transaction Data'!$M97</f>
        <v>626</v>
      </c>
      <c r="P97" s="2">
        <f>DATEDIF('Transaction Data'!$D97,'Transaction Data'!$A97,"y")</f>
        <v>33</v>
      </c>
      <c r="Q97" s="2" t="str">
        <f>FLOOR('Transaction Data'!$P97,15)&amp;"-"&amp;FLOOR('Transaction Data'!$P97,15)+14</f>
        <v>30-44</v>
      </c>
      <c r="R97" s="2" t="str">
        <f>IF('Transaction Data'!$L97&lt;=10,"Less Expensive","Expensive")</f>
        <v>Less Expensive</v>
      </c>
      <c r="S97" s="4">
        <f>WEEKDAY('Transaction Data'!$A97)</f>
        <v>1</v>
      </c>
      <c r="T97" s="2" t="str">
        <f>IF(WEEKDAY('Transaction Data'!$A97,2)&lt;6,"Weekday","Weekend")</f>
        <v>Weekend</v>
      </c>
    </row>
    <row r="98" ht="15.75" customHeight="1">
      <c r="A98" s="1">
        <v>45296.0</v>
      </c>
      <c r="B98" s="2" t="s">
        <v>136</v>
      </c>
      <c r="C98" s="2" t="s">
        <v>78</v>
      </c>
      <c r="D98" s="1">
        <v>31309.0</v>
      </c>
      <c r="E98" s="2" t="s">
        <v>37</v>
      </c>
      <c r="F98" s="2">
        <v>224.0</v>
      </c>
      <c r="G98" s="2" t="s">
        <v>23</v>
      </c>
      <c r="H98" s="2" t="s">
        <v>49</v>
      </c>
      <c r="I98" s="2" t="s">
        <v>25</v>
      </c>
      <c r="J98" s="2" t="str">
        <f t="array" ref="J98">XLOOKUP('Transaction Data'!$G98,Product_Code,Biscuit_Brand)</f>
        <v>Cinnamon Swirls</v>
      </c>
      <c r="K98" s="2">
        <f t="array" ref="K98">XLOOKUP('Transaction Data'!$G98,Product_Code,Cost)</f>
        <v>10</v>
      </c>
      <c r="L98" s="2">
        <f t="array" ref="L98">XLOOKUP('Transaction Data'!$G98,Product_Code,Unit_Price)</f>
        <v>14</v>
      </c>
      <c r="M98" s="3">
        <f>'Transaction Data'!$F98*'Transaction Data'!$K98</f>
        <v>2240</v>
      </c>
      <c r="N98" s="3">
        <f>'Transaction Data'!$F98*'Transaction Data'!$L98</f>
        <v>3136</v>
      </c>
      <c r="O98" s="3">
        <f>'Transaction Data'!$N98-'Transaction Data'!$M98</f>
        <v>896</v>
      </c>
      <c r="P98" s="2">
        <f>DATEDIF('Transaction Data'!$D98,'Transaction Data'!$A98,"y")</f>
        <v>38</v>
      </c>
      <c r="Q98" s="2" t="str">
        <f>FLOOR('Transaction Data'!$P98,15)&amp;"-"&amp;FLOOR('Transaction Data'!$P98,15)+14</f>
        <v>30-44</v>
      </c>
      <c r="R98" s="2" t="str">
        <f>IF('Transaction Data'!$L98&lt;=10,"Less Expensive","Expensive")</f>
        <v>Expensive</v>
      </c>
      <c r="S98" s="4">
        <f>WEEKDAY('Transaction Data'!$A98)</f>
        <v>6</v>
      </c>
      <c r="T98" s="2" t="str">
        <f>IF(WEEKDAY('Transaction Data'!$A98,2)&lt;6,"Weekday","Weekend")</f>
        <v>Weekday</v>
      </c>
    </row>
    <row r="99" ht="15.75" customHeight="1">
      <c r="A99" s="1">
        <v>45322.0</v>
      </c>
      <c r="B99" s="2" t="s">
        <v>137</v>
      </c>
      <c r="C99" s="2" t="s">
        <v>78</v>
      </c>
      <c r="D99" s="1">
        <v>38291.0</v>
      </c>
      <c r="E99" s="2" t="s">
        <v>63</v>
      </c>
      <c r="F99" s="2">
        <v>340.0</v>
      </c>
      <c r="G99" s="2" t="s">
        <v>28</v>
      </c>
      <c r="H99" s="2" t="s">
        <v>52</v>
      </c>
      <c r="I99" s="2" t="s">
        <v>25</v>
      </c>
      <c r="J99" s="2" t="str">
        <f t="array" ref="J99">XLOOKUP('Transaction Data'!$G99,Product_Code,Biscuit_Brand)</f>
        <v>Shortbread</v>
      </c>
      <c r="K99" s="2">
        <f t="array" ref="K99">XLOOKUP('Transaction Data'!$G99,Product_Code,Cost)</f>
        <v>10</v>
      </c>
      <c r="L99" s="2">
        <f t="array" ref="L99">XLOOKUP('Transaction Data'!$G99,Product_Code,Unit_Price)</f>
        <v>45</v>
      </c>
      <c r="M99" s="3">
        <f>'Transaction Data'!$F99*'Transaction Data'!$K99</f>
        <v>3400</v>
      </c>
      <c r="N99" s="3">
        <f>'Transaction Data'!$F99*'Transaction Data'!$L99</f>
        <v>15300</v>
      </c>
      <c r="O99" s="3">
        <f>'Transaction Data'!$N99-'Transaction Data'!$M99</f>
        <v>11900</v>
      </c>
      <c r="P99" s="2">
        <f>DATEDIF('Transaction Data'!$D99,'Transaction Data'!$A99,"y")</f>
        <v>19</v>
      </c>
      <c r="Q99" s="2" t="str">
        <f>FLOOR('Transaction Data'!$P99,15)&amp;"-"&amp;FLOOR('Transaction Data'!$P99,15)+14</f>
        <v>15-29</v>
      </c>
      <c r="R99" s="2" t="str">
        <f>IF('Transaction Data'!$L99&lt;=10,"Less Expensive","Expensive")</f>
        <v>Expensive</v>
      </c>
      <c r="S99" s="4">
        <f>WEEKDAY('Transaction Data'!$A99)</f>
        <v>4</v>
      </c>
      <c r="T99" s="2" t="str">
        <f>IF(WEEKDAY('Transaction Data'!$A99,2)&lt;6,"Weekday","Weekend")</f>
        <v>Weekday</v>
      </c>
    </row>
    <row r="100" ht="15.75" customHeight="1">
      <c r="A100" s="1">
        <v>45453.0</v>
      </c>
      <c r="B100" s="2" t="s">
        <v>138</v>
      </c>
      <c r="C100" s="2" t="s">
        <v>72</v>
      </c>
      <c r="D100" s="1">
        <v>34253.0</v>
      </c>
      <c r="E100" s="2" t="s">
        <v>37</v>
      </c>
      <c r="F100" s="2">
        <v>283.0</v>
      </c>
      <c r="G100" s="2" t="s">
        <v>23</v>
      </c>
      <c r="H100" s="2" t="s">
        <v>49</v>
      </c>
      <c r="I100" s="2" t="s">
        <v>25</v>
      </c>
      <c r="J100" s="2" t="str">
        <f t="array" ref="J100">XLOOKUP('Transaction Data'!$G100,Product_Code,Biscuit_Brand)</f>
        <v>Cinnamon Swirls</v>
      </c>
      <c r="K100" s="2">
        <f t="array" ref="K100">XLOOKUP('Transaction Data'!$G100,Product_Code,Cost)</f>
        <v>10</v>
      </c>
      <c r="L100" s="2">
        <f t="array" ref="L100">XLOOKUP('Transaction Data'!$G100,Product_Code,Unit_Price)</f>
        <v>14</v>
      </c>
      <c r="M100" s="3">
        <f>'Transaction Data'!$F100*'Transaction Data'!$K100</f>
        <v>2830</v>
      </c>
      <c r="N100" s="3">
        <f>'Transaction Data'!$F100*'Transaction Data'!$L100</f>
        <v>3962</v>
      </c>
      <c r="O100" s="3">
        <f>'Transaction Data'!$N100-'Transaction Data'!$M100</f>
        <v>1132</v>
      </c>
      <c r="P100" s="2">
        <f>DATEDIF('Transaction Data'!$D100,'Transaction Data'!$A100,"y")</f>
        <v>30</v>
      </c>
      <c r="Q100" s="2" t="str">
        <f>FLOOR('Transaction Data'!$P100,15)&amp;"-"&amp;FLOOR('Transaction Data'!$P100,15)+14</f>
        <v>30-44</v>
      </c>
      <c r="R100" s="2" t="str">
        <f>IF('Transaction Data'!$L100&lt;=10,"Less Expensive","Expensive")</f>
        <v>Expensive</v>
      </c>
      <c r="S100" s="4">
        <f>WEEKDAY('Transaction Data'!$A100)</f>
        <v>2</v>
      </c>
      <c r="T100" s="2" t="str">
        <f>IF(WEEKDAY('Transaction Data'!$A100,2)&lt;6,"Weekday","Weekend")</f>
        <v>Weekday</v>
      </c>
    </row>
    <row r="101" ht="15.75" customHeight="1">
      <c r="A101" s="1">
        <v>45321.0</v>
      </c>
      <c r="B101" s="2" t="s">
        <v>139</v>
      </c>
      <c r="C101" s="2" t="s">
        <v>69</v>
      </c>
      <c r="D101" s="1">
        <v>26530.0</v>
      </c>
      <c r="E101" s="2" t="s">
        <v>63</v>
      </c>
      <c r="F101" s="2">
        <v>59.0</v>
      </c>
      <c r="G101" s="2" t="s">
        <v>38</v>
      </c>
      <c r="H101" s="2" t="s">
        <v>52</v>
      </c>
      <c r="I101" s="2" t="s">
        <v>25</v>
      </c>
      <c r="J101" s="2" t="str">
        <f t="array" ref="J101">XLOOKUP('Transaction Data'!$G101,Product_Code,Biscuit_Brand)</f>
        <v>Ginger Snaps</v>
      </c>
      <c r="K101" s="2">
        <f t="array" ref="K101">XLOOKUP('Transaction Data'!$G101,Product_Code,Cost)</f>
        <v>14</v>
      </c>
      <c r="L101" s="2">
        <f t="array" ref="L101">XLOOKUP('Transaction Data'!$G101,Product_Code,Unit_Price)</f>
        <v>28</v>
      </c>
      <c r="M101" s="3">
        <f>'Transaction Data'!$F101*'Transaction Data'!$K101</f>
        <v>826</v>
      </c>
      <c r="N101" s="3">
        <f>'Transaction Data'!$F101*'Transaction Data'!$L101</f>
        <v>1652</v>
      </c>
      <c r="O101" s="3">
        <f>'Transaction Data'!$N101-'Transaction Data'!$M101</f>
        <v>826</v>
      </c>
      <c r="P101" s="2">
        <f>DATEDIF('Transaction Data'!$D101,'Transaction Data'!$A101,"y")</f>
        <v>51</v>
      </c>
      <c r="Q101" s="2" t="str">
        <f>FLOOR('Transaction Data'!$P101,15)&amp;"-"&amp;FLOOR('Transaction Data'!$P101,15)+14</f>
        <v>45-59</v>
      </c>
      <c r="R101" s="2" t="str">
        <f>IF('Transaction Data'!$L101&lt;=10,"Less Expensive","Expensive")</f>
        <v>Expensive</v>
      </c>
      <c r="S101" s="4">
        <f>WEEKDAY('Transaction Data'!$A101)</f>
        <v>3</v>
      </c>
      <c r="T101" s="2" t="str">
        <f>IF(WEEKDAY('Transaction Data'!$A101,2)&lt;6,"Weekday","Weekend")</f>
        <v>Weekday</v>
      </c>
    </row>
    <row r="102" ht="15.75" customHeight="1">
      <c r="A102" s="1">
        <v>45321.0</v>
      </c>
      <c r="B102" s="2" t="s">
        <v>140</v>
      </c>
      <c r="C102" s="2" t="s">
        <v>47</v>
      </c>
      <c r="D102" s="1">
        <v>27299.0</v>
      </c>
      <c r="E102" s="2" t="s">
        <v>63</v>
      </c>
      <c r="F102" s="2">
        <v>258.0</v>
      </c>
      <c r="G102" s="2" t="s">
        <v>60</v>
      </c>
      <c r="H102" s="2" t="s">
        <v>34</v>
      </c>
      <c r="I102" s="2" t="s">
        <v>25</v>
      </c>
      <c r="J102" s="2" t="str">
        <f t="array" ref="J102">XLOOKUP('Transaction Data'!$G102,Product_Code,Biscuit_Brand)</f>
        <v>Peanut Butter Bites</v>
      </c>
      <c r="K102" s="2">
        <f t="array" ref="K102">XLOOKUP('Transaction Data'!$G102,Product_Code,Cost)</f>
        <v>5</v>
      </c>
      <c r="L102" s="2">
        <f t="array" ref="L102">XLOOKUP('Transaction Data'!$G102,Product_Code,Unit_Price)</f>
        <v>7</v>
      </c>
      <c r="M102" s="3">
        <f>'Transaction Data'!$F102*'Transaction Data'!$K102</f>
        <v>1290</v>
      </c>
      <c r="N102" s="3">
        <f>'Transaction Data'!$F102*'Transaction Data'!$L102</f>
        <v>1806</v>
      </c>
      <c r="O102" s="3">
        <f>'Transaction Data'!$N102-'Transaction Data'!$M102</f>
        <v>516</v>
      </c>
      <c r="P102" s="2">
        <f>DATEDIF('Transaction Data'!$D102,'Transaction Data'!$A102,"y")</f>
        <v>49</v>
      </c>
      <c r="Q102" s="2" t="str">
        <f>FLOOR('Transaction Data'!$P102,15)&amp;"-"&amp;FLOOR('Transaction Data'!$P102,15)+14</f>
        <v>45-59</v>
      </c>
      <c r="R102" s="2" t="str">
        <f>IF('Transaction Data'!$L102&lt;=10,"Less Expensive","Expensive")</f>
        <v>Less Expensive</v>
      </c>
      <c r="S102" s="4">
        <f>WEEKDAY('Transaction Data'!$A102)</f>
        <v>3</v>
      </c>
      <c r="T102" s="2" t="str">
        <f>IF(WEEKDAY('Transaction Data'!$A102,2)&lt;6,"Weekday","Weekend")</f>
        <v>Weekday</v>
      </c>
    </row>
    <row r="103" ht="15.75" customHeight="1">
      <c r="A103" s="1">
        <v>45368.0</v>
      </c>
      <c r="B103" s="2" t="s">
        <v>141</v>
      </c>
      <c r="C103" s="2" t="s">
        <v>72</v>
      </c>
      <c r="D103" s="1">
        <v>32988.0</v>
      </c>
      <c r="E103" s="2" t="s">
        <v>37</v>
      </c>
      <c r="F103" s="2">
        <v>473.0</v>
      </c>
      <c r="G103" s="2" t="s">
        <v>57</v>
      </c>
      <c r="H103" s="2" t="s">
        <v>34</v>
      </c>
      <c r="I103" s="2" t="s">
        <v>25</v>
      </c>
      <c r="J103" s="2" t="str">
        <f t="array" ref="J103">XLOOKUP('Transaction Data'!$G103,Product_Code,Biscuit_Brand)</f>
        <v>Oatmeal Cookies</v>
      </c>
      <c r="K103" s="2">
        <f t="array" ref="K103">XLOOKUP('Transaction Data'!$G103,Product_Code,Cost)</f>
        <v>19</v>
      </c>
      <c r="L103" s="2">
        <f t="array" ref="L103">XLOOKUP('Transaction Data'!$G103,Product_Code,Unit_Price)</f>
        <v>23</v>
      </c>
      <c r="M103" s="3">
        <f>'Transaction Data'!$F103*'Transaction Data'!$K103</f>
        <v>8987</v>
      </c>
      <c r="N103" s="3">
        <f>'Transaction Data'!$F103*'Transaction Data'!$L103</f>
        <v>10879</v>
      </c>
      <c r="O103" s="3">
        <f>'Transaction Data'!$N103-'Transaction Data'!$M103</f>
        <v>1892</v>
      </c>
      <c r="P103" s="2">
        <f>DATEDIF('Transaction Data'!$D103,'Transaction Data'!$A103,"y")</f>
        <v>33</v>
      </c>
      <c r="Q103" s="2" t="str">
        <f>FLOOR('Transaction Data'!$P103,15)&amp;"-"&amp;FLOOR('Transaction Data'!$P103,15)+14</f>
        <v>30-44</v>
      </c>
      <c r="R103" s="2" t="str">
        <f>IF('Transaction Data'!$L103&lt;=10,"Less Expensive","Expensive")</f>
        <v>Expensive</v>
      </c>
      <c r="S103" s="4">
        <f>WEEKDAY('Transaction Data'!$A103)</f>
        <v>1</v>
      </c>
      <c r="T103" s="2" t="str">
        <f>IF(WEEKDAY('Transaction Data'!$A103,2)&lt;6,"Weekday","Weekend")</f>
        <v>Weekend</v>
      </c>
    </row>
    <row r="104" ht="15.75" customHeight="1">
      <c r="A104" s="1">
        <v>45446.0</v>
      </c>
      <c r="B104" s="2" t="s">
        <v>142</v>
      </c>
      <c r="C104" s="2" t="s">
        <v>54</v>
      </c>
      <c r="D104" s="1">
        <v>24949.0</v>
      </c>
      <c r="E104" s="2" t="s">
        <v>27</v>
      </c>
      <c r="F104" s="2">
        <v>332.0</v>
      </c>
      <c r="G104" s="2" t="s">
        <v>61</v>
      </c>
      <c r="H104" s="2" t="s">
        <v>39</v>
      </c>
      <c r="I104" s="2" t="s">
        <v>25</v>
      </c>
      <c r="J104" s="2" t="str">
        <f t="array" ref="J104">XLOOKUP('Transaction Data'!$G104,Product_Code,Biscuit_Brand)</f>
        <v>Choco Delight</v>
      </c>
      <c r="K104" s="2">
        <f t="array" ref="K104">XLOOKUP('Transaction Data'!$G104,Product_Code,Cost)</f>
        <v>3</v>
      </c>
      <c r="L104" s="2">
        <f t="array" ref="L104">XLOOKUP('Transaction Data'!$G104,Product_Code,Unit_Price)</f>
        <v>5</v>
      </c>
      <c r="M104" s="3">
        <f>'Transaction Data'!$F104*'Transaction Data'!$K104</f>
        <v>996</v>
      </c>
      <c r="N104" s="3">
        <f>'Transaction Data'!$F104*'Transaction Data'!$L104</f>
        <v>1660</v>
      </c>
      <c r="O104" s="3">
        <f>'Transaction Data'!$N104-'Transaction Data'!$M104</f>
        <v>664</v>
      </c>
      <c r="P104" s="2">
        <f>DATEDIF('Transaction Data'!$D104,'Transaction Data'!$A104,"y")</f>
        <v>56</v>
      </c>
      <c r="Q104" s="2" t="str">
        <f>FLOOR('Transaction Data'!$P104,15)&amp;"-"&amp;FLOOR('Transaction Data'!$P104,15)+14</f>
        <v>45-59</v>
      </c>
      <c r="R104" s="2" t="str">
        <f>IF('Transaction Data'!$L104&lt;=10,"Less Expensive","Expensive")</f>
        <v>Less Expensive</v>
      </c>
      <c r="S104" s="4">
        <f>WEEKDAY('Transaction Data'!$A104)</f>
        <v>2</v>
      </c>
      <c r="T104" s="2" t="str">
        <f>IF(WEEKDAY('Transaction Data'!$A104,2)&lt;6,"Weekday","Weekend")</f>
        <v>Weekday</v>
      </c>
    </row>
    <row r="105" ht="15.75" customHeight="1">
      <c r="A105" s="1">
        <v>45317.0</v>
      </c>
      <c r="B105" s="2" t="s">
        <v>143</v>
      </c>
      <c r="C105" s="2" t="s">
        <v>54</v>
      </c>
      <c r="D105" s="1">
        <v>32690.0</v>
      </c>
      <c r="E105" s="2" t="s">
        <v>22</v>
      </c>
      <c r="F105" s="2">
        <v>274.0</v>
      </c>
      <c r="G105" s="2" t="s">
        <v>33</v>
      </c>
      <c r="H105" s="2" t="s">
        <v>42</v>
      </c>
      <c r="I105" s="2" t="s">
        <v>30</v>
      </c>
      <c r="J105" s="2" t="str">
        <f t="array" ref="J105">XLOOKUP('Transaction Data'!$G105,Product_Code,Biscuit_Brand)</f>
        <v>Caramel Biscuits</v>
      </c>
      <c r="K105" s="2">
        <f t="array" ref="K105">XLOOKUP('Transaction Data'!$G105,Product_Code,Cost)</f>
        <v>18</v>
      </c>
      <c r="L105" s="2">
        <f t="array" ref="L105">XLOOKUP('Transaction Data'!$G105,Product_Code,Unit_Price)</f>
        <v>22</v>
      </c>
      <c r="M105" s="3">
        <f>'Transaction Data'!$F105*'Transaction Data'!$K105</f>
        <v>4932</v>
      </c>
      <c r="N105" s="3">
        <f>'Transaction Data'!$F105*'Transaction Data'!$L105</f>
        <v>6028</v>
      </c>
      <c r="O105" s="3">
        <f>'Transaction Data'!$N105-'Transaction Data'!$M105</f>
        <v>1096</v>
      </c>
      <c r="P105" s="2">
        <f>DATEDIF('Transaction Data'!$D105,'Transaction Data'!$A105,"y")</f>
        <v>34</v>
      </c>
      <c r="Q105" s="2" t="str">
        <f>FLOOR('Transaction Data'!$P105,15)&amp;"-"&amp;FLOOR('Transaction Data'!$P105,15)+14</f>
        <v>30-44</v>
      </c>
      <c r="R105" s="2" t="str">
        <f>IF('Transaction Data'!$L105&lt;=10,"Less Expensive","Expensive")</f>
        <v>Expensive</v>
      </c>
      <c r="S105" s="4">
        <f>WEEKDAY('Transaction Data'!$A105)</f>
        <v>6</v>
      </c>
      <c r="T105" s="2" t="str">
        <f>IF(WEEKDAY('Transaction Data'!$A105,2)&lt;6,"Weekday","Weekend")</f>
        <v>Weekday</v>
      </c>
    </row>
    <row r="106" ht="15.75" customHeight="1">
      <c r="A106" s="1">
        <v>45460.0</v>
      </c>
      <c r="B106" s="2" t="s">
        <v>144</v>
      </c>
      <c r="C106" s="2" t="s">
        <v>41</v>
      </c>
      <c r="D106" s="1">
        <v>37923.0</v>
      </c>
      <c r="E106" s="2" t="s">
        <v>27</v>
      </c>
      <c r="F106" s="2">
        <v>113.0</v>
      </c>
      <c r="G106" s="2" t="s">
        <v>33</v>
      </c>
      <c r="H106" s="2" t="s">
        <v>45</v>
      </c>
      <c r="I106" s="2" t="s">
        <v>25</v>
      </c>
      <c r="J106" s="2" t="str">
        <f t="array" ref="J106">XLOOKUP('Transaction Data'!$G106,Product_Code,Biscuit_Brand)</f>
        <v>Caramel Biscuits</v>
      </c>
      <c r="K106" s="2">
        <f t="array" ref="K106">XLOOKUP('Transaction Data'!$G106,Product_Code,Cost)</f>
        <v>18</v>
      </c>
      <c r="L106" s="2">
        <f t="array" ref="L106">XLOOKUP('Transaction Data'!$G106,Product_Code,Unit_Price)</f>
        <v>22</v>
      </c>
      <c r="M106" s="3">
        <f>'Transaction Data'!$F106*'Transaction Data'!$K106</f>
        <v>2034</v>
      </c>
      <c r="N106" s="3">
        <f>'Transaction Data'!$F106*'Transaction Data'!$L106</f>
        <v>2486</v>
      </c>
      <c r="O106" s="3">
        <f>'Transaction Data'!$N106-'Transaction Data'!$M106</f>
        <v>452</v>
      </c>
      <c r="P106" s="2">
        <f>DATEDIF('Transaction Data'!$D106,'Transaction Data'!$A106,"y")</f>
        <v>20</v>
      </c>
      <c r="Q106" s="2" t="str">
        <f>FLOOR('Transaction Data'!$P106,15)&amp;"-"&amp;FLOOR('Transaction Data'!$P106,15)+14</f>
        <v>15-29</v>
      </c>
      <c r="R106" s="2" t="str">
        <f>IF('Transaction Data'!$L106&lt;=10,"Less Expensive","Expensive")</f>
        <v>Expensive</v>
      </c>
      <c r="S106" s="4">
        <f>WEEKDAY('Transaction Data'!$A106)</f>
        <v>2</v>
      </c>
      <c r="T106" s="2" t="str">
        <f>IF(WEEKDAY('Transaction Data'!$A106,2)&lt;6,"Weekday","Weekend")</f>
        <v>Weekday</v>
      </c>
    </row>
    <row r="107" ht="15.75" customHeight="1">
      <c r="A107" s="1">
        <v>45439.0</v>
      </c>
      <c r="B107" s="2" t="s">
        <v>145</v>
      </c>
      <c r="C107" s="2" t="s">
        <v>41</v>
      </c>
      <c r="D107" s="1">
        <v>15967.0</v>
      </c>
      <c r="E107" s="2" t="s">
        <v>27</v>
      </c>
      <c r="F107" s="2">
        <v>464.0</v>
      </c>
      <c r="G107" s="2" t="s">
        <v>55</v>
      </c>
      <c r="H107" s="2" t="s">
        <v>49</v>
      </c>
      <c r="I107" s="2" t="s">
        <v>25</v>
      </c>
      <c r="J107" s="2" t="str">
        <f t="array" ref="J107">XLOOKUP('Transaction Data'!$G107,Product_Code,Biscuit_Brand)</f>
        <v>Vanilla Wafers</v>
      </c>
      <c r="K107" s="2">
        <f t="array" ref="K107">XLOOKUP('Transaction Data'!$G107,Product_Code,Cost)</f>
        <v>18</v>
      </c>
      <c r="L107" s="2">
        <f t="array" ref="L107">XLOOKUP('Transaction Data'!$G107,Product_Code,Unit_Price)</f>
        <v>36</v>
      </c>
      <c r="M107" s="3">
        <f>'Transaction Data'!$F107*'Transaction Data'!$K107</f>
        <v>8352</v>
      </c>
      <c r="N107" s="3">
        <f>'Transaction Data'!$F107*'Transaction Data'!$L107</f>
        <v>16704</v>
      </c>
      <c r="O107" s="3">
        <f>'Transaction Data'!$N107-'Transaction Data'!$M107</f>
        <v>8352</v>
      </c>
      <c r="P107" s="2">
        <f>DATEDIF('Transaction Data'!$D107,'Transaction Data'!$A107,"y")</f>
        <v>80</v>
      </c>
      <c r="Q107" s="2" t="str">
        <f>FLOOR('Transaction Data'!$P107,15)&amp;"-"&amp;FLOOR('Transaction Data'!$P107,15)+14</f>
        <v>75-89</v>
      </c>
      <c r="R107" s="2" t="str">
        <f>IF('Transaction Data'!$L107&lt;=10,"Less Expensive","Expensive")</f>
        <v>Expensive</v>
      </c>
      <c r="S107" s="4">
        <f>WEEKDAY('Transaction Data'!$A107)</f>
        <v>2</v>
      </c>
      <c r="T107" s="2" t="str">
        <f>IF(WEEKDAY('Transaction Data'!$A107,2)&lt;6,"Weekday","Weekend")</f>
        <v>Weekday</v>
      </c>
    </row>
    <row r="108" ht="15.75" customHeight="1">
      <c r="A108" s="1">
        <v>45475.0</v>
      </c>
      <c r="B108" s="2" t="s">
        <v>146</v>
      </c>
      <c r="C108" s="2" t="s">
        <v>51</v>
      </c>
      <c r="D108" s="1">
        <v>33346.0</v>
      </c>
      <c r="E108" s="2" t="s">
        <v>63</v>
      </c>
      <c r="F108" s="2">
        <v>309.0</v>
      </c>
      <c r="G108" s="2" t="s">
        <v>28</v>
      </c>
      <c r="H108" s="2" t="s">
        <v>52</v>
      </c>
      <c r="I108" s="2" t="s">
        <v>25</v>
      </c>
      <c r="J108" s="2" t="str">
        <f t="array" ref="J108">XLOOKUP('Transaction Data'!$G108,Product_Code,Biscuit_Brand)</f>
        <v>Shortbread</v>
      </c>
      <c r="K108" s="2">
        <f t="array" ref="K108">XLOOKUP('Transaction Data'!$G108,Product_Code,Cost)</f>
        <v>10</v>
      </c>
      <c r="L108" s="2">
        <f t="array" ref="L108">XLOOKUP('Transaction Data'!$G108,Product_Code,Unit_Price)</f>
        <v>45</v>
      </c>
      <c r="M108" s="3">
        <f>'Transaction Data'!$F108*'Transaction Data'!$K108</f>
        <v>3090</v>
      </c>
      <c r="N108" s="3">
        <f>'Transaction Data'!$F108*'Transaction Data'!$L108</f>
        <v>13905</v>
      </c>
      <c r="O108" s="3">
        <f>'Transaction Data'!$N108-'Transaction Data'!$M108</f>
        <v>10815</v>
      </c>
      <c r="P108" s="2">
        <f>DATEDIF('Transaction Data'!$D108,'Transaction Data'!$A108,"y")</f>
        <v>33</v>
      </c>
      <c r="Q108" s="2" t="str">
        <f>FLOOR('Transaction Data'!$P108,15)&amp;"-"&amp;FLOOR('Transaction Data'!$P108,15)+14</f>
        <v>30-44</v>
      </c>
      <c r="R108" s="2" t="str">
        <f>IF('Transaction Data'!$L108&lt;=10,"Less Expensive","Expensive")</f>
        <v>Expensive</v>
      </c>
      <c r="S108" s="4">
        <f>WEEKDAY('Transaction Data'!$A108)</f>
        <v>3</v>
      </c>
      <c r="T108" s="2" t="str">
        <f>IF(WEEKDAY('Transaction Data'!$A108,2)&lt;6,"Weekday","Weekend")</f>
        <v>Weekday</v>
      </c>
    </row>
    <row r="109" ht="15.75" customHeight="1">
      <c r="A109" s="1">
        <v>45421.0</v>
      </c>
      <c r="B109" s="2" t="s">
        <v>147</v>
      </c>
      <c r="C109" s="2" t="s">
        <v>69</v>
      </c>
      <c r="D109" s="1">
        <v>21509.0</v>
      </c>
      <c r="E109" s="2" t="s">
        <v>27</v>
      </c>
      <c r="F109" s="2">
        <v>180.0</v>
      </c>
      <c r="G109" s="2" t="s">
        <v>28</v>
      </c>
      <c r="H109" s="2" t="s">
        <v>49</v>
      </c>
      <c r="I109" s="2" t="s">
        <v>25</v>
      </c>
      <c r="J109" s="2" t="str">
        <f t="array" ref="J109">XLOOKUP('Transaction Data'!$G109,Product_Code,Biscuit_Brand)</f>
        <v>Shortbread</v>
      </c>
      <c r="K109" s="2">
        <f t="array" ref="K109">XLOOKUP('Transaction Data'!$G109,Product_Code,Cost)</f>
        <v>10</v>
      </c>
      <c r="L109" s="2">
        <f t="array" ref="L109">XLOOKUP('Transaction Data'!$G109,Product_Code,Unit_Price)</f>
        <v>45</v>
      </c>
      <c r="M109" s="3">
        <f>'Transaction Data'!$F109*'Transaction Data'!$K109</f>
        <v>1800</v>
      </c>
      <c r="N109" s="3">
        <f>'Transaction Data'!$F109*'Transaction Data'!$L109</f>
        <v>8100</v>
      </c>
      <c r="O109" s="3">
        <f>'Transaction Data'!$N109-'Transaction Data'!$M109</f>
        <v>6300</v>
      </c>
      <c r="P109" s="2">
        <f>DATEDIF('Transaction Data'!$D109,'Transaction Data'!$A109,"y")</f>
        <v>65</v>
      </c>
      <c r="Q109" s="2" t="str">
        <f>FLOOR('Transaction Data'!$P109,15)&amp;"-"&amp;FLOOR('Transaction Data'!$P109,15)+14</f>
        <v>60-74</v>
      </c>
      <c r="R109" s="2" t="str">
        <f>IF('Transaction Data'!$L109&lt;=10,"Less Expensive","Expensive")</f>
        <v>Expensive</v>
      </c>
      <c r="S109" s="4">
        <f>WEEKDAY('Transaction Data'!$A109)</f>
        <v>5</v>
      </c>
      <c r="T109" s="2" t="str">
        <f>IF(WEEKDAY('Transaction Data'!$A109,2)&lt;6,"Weekday","Weekend")</f>
        <v>Weekday</v>
      </c>
    </row>
    <row r="110" ht="15.75" customHeight="1">
      <c r="A110" s="1">
        <v>45303.0</v>
      </c>
      <c r="B110" s="2" t="s">
        <v>148</v>
      </c>
      <c r="C110" s="2" t="s">
        <v>32</v>
      </c>
      <c r="D110" s="1">
        <v>23768.0</v>
      </c>
      <c r="E110" s="2" t="s">
        <v>27</v>
      </c>
      <c r="F110" s="2">
        <v>71.0</v>
      </c>
      <c r="G110" s="2" t="s">
        <v>33</v>
      </c>
      <c r="H110" s="2" t="s">
        <v>52</v>
      </c>
      <c r="I110" s="2" t="s">
        <v>25</v>
      </c>
      <c r="J110" s="2" t="str">
        <f t="array" ref="J110">XLOOKUP('Transaction Data'!$G110,Product_Code,Biscuit_Brand)</f>
        <v>Caramel Biscuits</v>
      </c>
      <c r="K110" s="2">
        <f t="array" ref="K110">XLOOKUP('Transaction Data'!$G110,Product_Code,Cost)</f>
        <v>18</v>
      </c>
      <c r="L110" s="2">
        <f t="array" ref="L110">XLOOKUP('Transaction Data'!$G110,Product_Code,Unit_Price)</f>
        <v>22</v>
      </c>
      <c r="M110" s="3">
        <f>'Transaction Data'!$F110*'Transaction Data'!$K110</f>
        <v>1278</v>
      </c>
      <c r="N110" s="3">
        <f>'Transaction Data'!$F110*'Transaction Data'!$L110</f>
        <v>1562</v>
      </c>
      <c r="O110" s="3">
        <f>'Transaction Data'!$N110-'Transaction Data'!$M110</f>
        <v>284</v>
      </c>
      <c r="P110" s="2">
        <f>DATEDIF('Transaction Data'!$D110,'Transaction Data'!$A110,"y")</f>
        <v>58</v>
      </c>
      <c r="Q110" s="2" t="str">
        <f>FLOOR('Transaction Data'!$P110,15)&amp;"-"&amp;FLOOR('Transaction Data'!$P110,15)+14</f>
        <v>45-59</v>
      </c>
      <c r="R110" s="2" t="str">
        <f>IF('Transaction Data'!$L110&lt;=10,"Less Expensive","Expensive")</f>
        <v>Expensive</v>
      </c>
      <c r="S110" s="4">
        <f>WEEKDAY('Transaction Data'!$A110)</f>
        <v>6</v>
      </c>
      <c r="T110" s="2" t="str">
        <f>IF(WEEKDAY('Transaction Data'!$A110,2)&lt;6,"Weekday","Weekend")</f>
        <v>Weekday</v>
      </c>
    </row>
    <row r="111" ht="15.75" customHeight="1">
      <c r="A111" s="1">
        <v>45324.0</v>
      </c>
      <c r="B111" s="2" t="s">
        <v>149</v>
      </c>
      <c r="C111" s="2" t="s">
        <v>41</v>
      </c>
      <c r="D111" s="1">
        <v>35291.0</v>
      </c>
      <c r="E111" s="2" t="s">
        <v>22</v>
      </c>
      <c r="F111" s="2">
        <v>92.0</v>
      </c>
      <c r="G111" s="2" t="s">
        <v>23</v>
      </c>
      <c r="H111" s="2" t="s">
        <v>52</v>
      </c>
      <c r="I111" s="2" t="s">
        <v>25</v>
      </c>
      <c r="J111" s="2" t="str">
        <f t="array" ref="J111">XLOOKUP('Transaction Data'!$G111,Product_Code,Biscuit_Brand)</f>
        <v>Cinnamon Swirls</v>
      </c>
      <c r="K111" s="2">
        <f t="array" ref="K111">XLOOKUP('Transaction Data'!$G111,Product_Code,Cost)</f>
        <v>10</v>
      </c>
      <c r="L111" s="2">
        <f t="array" ref="L111">XLOOKUP('Transaction Data'!$G111,Product_Code,Unit_Price)</f>
        <v>14</v>
      </c>
      <c r="M111" s="3">
        <f>'Transaction Data'!$F111*'Transaction Data'!$K111</f>
        <v>920</v>
      </c>
      <c r="N111" s="3">
        <f>'Transaction Data'!$F111*'Transaction Data'!$L111</f>
        <v>1288</v>
      </c>
      <c r="O111" s="3">
        <f>'Transaction Data'!$N111-'Transaction Data'!$M111</f>
        <v>368</v>
      </c>
      <c r="P111" s="2">
        <f>DATEDIF('Transaction Data'!$D111,'Transaction Data'!$A111,"y")</f>
        <v>27</v>
      </c>
      <c r="Q111" s="2" t="str">
        <f>FLOOR('Transaction Data'!$P111,15)&amp;"-"&amp;FLOOR('Transaction Data'!$P111,15)+14</f>
        <v>15-29</v>
      </c>
      <c r="R111" s="2" t="str">
        <f>IF('Transaction Data'!$L111&lt;=10,"Less Expensive","Expensive")</f>
        <v>Expensive</v>
      </c>
      <c r="S111" s="4">
        <f>WEEKDAY('Transaction Data'!$A111)</f>
        <v>6</v>
      </c>
      <c r="T111" s="2" t="str">
        <f>IF(WEEKDAY('Transaction Data'!$A111,2)&lt;6,"Weekday","Weekend")</f>
        <v>Weekday</v>
      </c>
    </row>
    <row r="112" ht="15.75" customHeight="1">
      <c r="A112" s="1">
        <v>45462.0</v>
      </c>
      <c r="B112" s="2" t="s">
        <v>150</v>
      </c>
      <c r="C112" s="2" t="s">
        <v>54</v>
      </c>
      <c r="D112" s="1">
        <v>25439.0</v>
      </c>
      <c r="E112" s="2" t="s">
        <v>37</v>
      </c>
      <c r="F112" s="2">
        <v>170.0</v>
      </c>
      <c r="G112" s="2" t="s">
        <v>33</v>
      </c>
      <c r="H112" s="2" t="s">
        <v>45</v>
      </c>
      <c r="I112" s="2" t="s">
        <v>35</v>
      </c>
      <c r="J112" s="2" t="str">
        <f t="array" ref="J112">XLOOKUP('Transaction Data'!$G112,Product_Code,Biscuit_Brand)</f>
        <v>Caramel Biscuits</v>
      </c>
      <c r="K112" s="2">
        <f t="array" ref="K112">XLOOKUP('Transaction Data'!$G112,Product_Code,Cost)</f>
        <v>18</v>
      </c>
      <c r="L112" s="2">
        <f t="array" ref="L112">XLOOKUP('Transaction Data'!$G112,Product_Code,Unit_Price)</f>
        <v>22</v>
      </c>
      <c r="M112" s="3">
        <f>'Transaction Data'!$F112*'Transaction Data'!$K112</f>
        <v>3060</v>
      </c>
      <c r="N112" s="3">
        <f>'Transaction Data'!$F112*'Transaction Data'!$L112</f>
        <v>3740</v>
      </c>
      <c r="O112" s="3">
        <f>'Transaction Data'!$N112-'Transaction Data'!$M112</f>
        <v>680</v>
      </c>
      <c r="P112" s="2">
        <f>DATEDIF('Transaction Data'!$D112,'Transaction Data'!$A112,"y")</f>
        <v>54</v>
      </c>
      <c r="Q112" s="2" t="str">
        <f>FLOOR('Transaction Data'!$P112,15)&amp;"-"&amp;FLOOR('Transaction Data'!$P112,15)+14</f>
        <v>45-59</v>
      </c>
      <c r="R112" s="2" t="str">
        <f>IF('Transaction Data'!$L112&lt;=10,"Less Expensive","Expensive")</f>
        <v>Expensive</v>
      </c>
      <c r="S112" s="4">
        <f>WEEKDAY('Transaction Data'!$A112)</f>
        <v>4</v>
      </c>
      <c r="T112" s="2" t="str">
        <f>IF(WEEKDAY('Transaction Data'!$A112,2)&lt;6,"Weekday","Weekend")</f>
        <v>Weekday</v>
      </c>
    </row>
    <row r="113" ht="15.75" customHeight="1">
      <c r="A113" s="1">
        <v>45427.0</v>
      </c>
      <c r="B113" s="2" t="s">
        <v>151</v>
      </c>
      <c r="C113" s="2" t="s">
        <v>51</v>
      </c>
      <c r="D113" s="1">
        <v>35762.0</v>
      </c>
      <c r="E113" s="2" t="s">
        <v>37</v>
      </c>
      <c r="F113" s="2">
        <v>139.0</v>
      </c>
      <c r="G113" s="2" t="s">
        <v>61</v>
      </c>
      <c r="H113" s="2" t="s">
        <v>49</v>
      </c>
      <c r="I113" s="2" t="s">
        <v>25</v>
      </c>
      <c r="J113" s="2" t="str">
        <f t="array" ref="J113">XLOOKUP('Transaction Data'!$G113,Product_Code,Biscuit_Brand)</f>
        <v>Choco Delight</v>
      </c>
      <c r="K113" s="2">
        <f t="array" ref="K113">XLOOKUP('Transaction Data'!$G113,Product_Code,Cost)</f>
        <v>3</v>
      </c>
      <c r="L113" s="2">
        <f t="array" ref="L113">XLOOKUP('Transaction Data'!$G113,Product_Code,Unit_Price)</f>
        <v>5</v>
      </c>
      <c r="M113" s="3">
        <f>'Transaction Data'!$F113*'Transaction Data'!$K113</f>
        <v>417</v>
      </c>
      <c r="N113" s="3">
        <f>'Transaction Data'!$F113*'Transaction Data'!$L113</f>
        <v>695</v>
      </c>
      <c r="O113" s="3">
        <f>'Transaction Data'!$N113-'Transaction Data'!$M113</f>
        <v>278</v>
      </c>
      <c r="P113" s="2">
        <f>DATEDIF('Transaction Data'!$D113,'Transaction Data'!$A113,"y")</f>
        <v>26</v>
      </c>
      <c r="Q113" s="2" t="str">
        <f>FLOOR('Transaction Data'!$P113,15)&amp;"-"&amp;FLOOR('Transaction Data'!$P113,15)+14</f>
        <v>15-29</v>
      </c>
      <c r="R113" s="2" t="str">
        <f>IF('Transaction Data'!$L113&lt;=10,"Less Expensive","Expensive")</f>
        <v>Less Expensive</v>
      </c>
      <c r="S113" s="4">
        <f>WEEKDAY('Transaction Data'!$A113)</f>
        <v>4</v>
      </c>
      <c r="T113" s="2" t="str">
        <f>IF(WEEKDAY('Transaction Data'!$A113,2)&lt;6,"Weekday","Weekend")</f>
        <v>Weekday</v>
      </c>
    </row>
    <row r="114" ht="15.75" customHeight="1">
      <c r="A114" s="1">
        <v>45361.0</v>
      </c>
      <c r="B114" s="2" t="s">
        <v>152</v>
      </c>
      <c r="C114" s="2" t="s">
        <v>51</v>
      </c>
      <c r="D114" s="1">
        <v>35063.0</v>
      </c>
      <c r="E114" s="2" t="s">
        <v>27</v>
      </c>
      <c r="F114" s="2">
        <v>150.0</v>
      </c>
      <c r="G114" s="2" t="s">
        <v>28</v>
      </c>
      <c r="H114" s="2" t="s">
        <v>52</v>
      </c>
      <c r="I114" s="2" t="s">
        <v>35</v>
      </c>
      <c r="J114" s="2" t="str">
        <f t="array" ref="J114">XLOOKUP('Transaction Data'!$G114,Product_Code,Biscuit_Brand)</f>
        <v>Shortbread</v>
      </c>
      <c r="K114" s="2">
        <f t="array" ref="K114">XLOOKUP('Transaction Data'!$G114,Product_Code,Cost)</f>
        <v>10</v>
      </c>
      <c r="L114" s="2">
        <f t="array" ref="L114">XLOOKUP('Transaction Data'!$G114,Product_Code,Unit_Price)</f>
        <v>45</v>
      </c>
      <c r="M114" s="3">
        <f>'Transaction Data'!$F114*'Transaction Data'!$K114</f>
        <v>1500</v>
      </c>
      <c r="N114" s="3">
        <f>'Transaction Data'!$F114*'Transaction Data'!$L114</f>
        <v>6750</v>
      </c>
      <c r="O114" s="3">
        <f>'Transaction Data'!$N114-'Transaction Data'!$M114</f>
        <v>5250</v>
      </c>
      <c r="P114" s="2">
        <f>DATEDIF('Transaction Data'!$D114,'Transaction Data'!$A114,"y")</f>
        <v>28</v>
      </c>
      <c r="Q114" s="2" t="str">
        <f>FLOOR('Transaction Data'!$P114,15)&amp;"-"&amp;FLOOR('Transaction Data'!$P114,15)+14</f>
        <v>15-29</v>
      </c>
      <c r="R114" s="2" t="str">
        <f>IF('Transaction Data'!$L114&lt;=10,"Less Expensive","Expensive")</f>
        <v>Expensive</v>
      </c>
      <c r="S114" s="4">
        <f>WEEKDAY('Transaction Data'!$A114)</f>
        <v>1</v>
      </c>
      <c r="T114" s="2" t="str">
        <f>IF(WEEKDAY('Transaction Data'!$A114,2)&lt;6,"Weekday","Weekend")</f>
        <v>Weekend</v>
      </c>
    </row>
    <row r="115" ht="15.75" customHeight="1">
      <c r="A115" s="1">
        <v>45417.0</v>
      </c>
      <c r="B115" s="2" t="s">
        <v>153</v>
      </c>
      <c r="C115" s="2" t="s">
        <v>72</v>
      </c>
      <c r="D115" s="1">
        <v>21086.0</v>
      </c>
      <c r="E115" s="2" t="s">
        <v>63</v>
      </c>
      <c r="F115" s="2">
        <v>443.0</v>
      </c>
      <c r="G115" s="2" t="s">
        <v>57</v>
      </c>
      <c r="H115" s="2" t="s">
        <v>49</v>
      </c>
      <c r="I115" s="2" t="s">
        <v>25</v>
      </c>
      <c r="J115" s="2" t="str">
        <f t="array" ref="J115">XLOOKUP('Transaction Data'!$G115,Product_Code,Biscuit_Brand)</f>
        <v>Oatmeal Cookies</v>
      </c>
      <c r="K115" s="2">
        <f t="array" ref="K115">XLOOKUP('Transaction Data'!$G115,Product_Code,Cost)</f>
        <v>19</v>
      </c>
      <c r="L115" s="2">
        <f t="array" ref="L115">XLOOKUP('Transaction Data'!$G115,Product_Code,Unit_Price)</f>
        <v>23</v>
      </c>
      <c r="M115" s="3">
        <f>'Transaction Data'!$F115*'Transaction Data'!$K115</f>
        <v>8417</v>
      </c>
      <c r="N115" s="3">
        <f>'Transaction Data'!$F115*'Transaction Data'!$L115</f>
        <v>10189</v>
      </c>
      <c r="O115" s="3">
        <f>'Transaction Data'!$N115-'Transaction Data'!$M115</f>
        <v>1772</v>
      </c>
      <c r="P115" s="2">
        <f>DATEDIF('Transaction Data'!$D115,'Transaction Data'!$A115,"y")</f>
        <v>66</v>
      </c>
      <c r="Q115" s="2" t="str">
        <f>FLOOR('Transaction Data'!$P115,15)&amp;"-"&amp;FLOOR('Transaction Data'!$P115,15)+14</f>
        <v>60-74</v>
      </c>
      <c r="R115" s="2" t="str">
        <f>IF('Transaction Data'!$L115&lt;=10,"Less Expensive","Expensive")</f>
        <v>Expensive</v>
      </c>
      <c r="S115" s="4">
        <f>WEEKDAY('Transaction Data'!$A115)</f>
        <v>1</v>
      </c>
      <c r="T115" s="2" t="str">
        <f>IF(WEEKDAY('Transaction Data'!$A115,2)&lt;6,"Weekday","Weekend")</f>
        <v>Weekend</v>
      </c>
    </row>
    <row r="116" ht="15.75" customHeight="1">
      <c r="A116" s="1">
        <v>45304.0</v>
      </c>
      <c r="B116" s="2" t="s">
        <v>154</v>
      </c>
      <c r="C116" s="2" t="s">
        <v>51</v>
      </c>
      <c r="D116" s="1">
        <v>31907.0</v>
      </c>
      <c r="E116" s="2" t="s">
        <v>22</v>
      </c>
      <c r="F116" s="2">
        <v>39.0</v>
      </c>
      <c r="G116" s="2" t="s">
        <v>55</v>
      </c>
      <c r="H116" s="2" t="s">
        <v>52</v>
      </c>
      <c r="I116" s="2" t="s">
        <v>25</v>
      </c>
      <c r="J116" s="2" t="str">
        <f t="array" ref="J116">XLOOKUP('Transaction Data'!$G116,Product_Code,Biscuit_Brand)</f>
        <v>Vanilla Wafers</v>
      </c>
      <c r="K116" s="2">
        <f t="array" ref="K116">XLOOKUP('Transaction Data'!$G116,Product_Code,Cost)</f>
        <v>18</v>
      </c>
      <c r="L116" s="2">
        <f t="array" ref="L116">XLOOKUP('Transaction Data'!$G116,Product_Code,Unit_Price)</f>
        <v>36</v>
      </c>
      <c r="M116" s="3">
        <f>'Transaction Data'!$F116*'Transaction Data'!$K116</f>
        <v>702</v>
      </c>
      <c r="N116" s="3">
        <f>'Transaction Data'!$F116*'Transaction Data'!$L116</f>
        <v>1404</v>
      </c>
      <c r="O116" s="3">
        <f>'Transaction Data'!$N116-'Transaction Data'!$M116</f>
        <v>702</v>
      </c>
      <c r="P116" s="2">
        <f>DATEDIF('Transaction Data'!$D116,'Transaction Data'!$A116,"y")</f>
        <v>36</v>
      </c>
      <c r="Q116" s="2" t="str">
        <f>FLOOR('Transaction Data'!$P116,15)&amp;"-"&amp;FLOOR('Transaction Data'!$P116,15)+14</f>
        <v>30-44</v>
      </c>
      <c r="R116" s="2" t="str">
        <f>IF('Transaction Data'!$L116&lt;=10,"Less Expensive","Expensive")</f>
        <v>Expensive</v>
      </c>
      <c r="S116" s="4">
        <f>WEEKDAY('Transaction Data'!$A116)</f>
        <v>7</v>
      </c>
      <c r="T116" s="2" t="str">
        <f>IF(WEEKDAY('Transaction Data'!$A116,2)&lt;6,"Weekday","Weekend")</f>
        <v>Weekend</v>
      </c>
    </row>
    <row r="117" ht="15.75" customHeight="1">
      <c r="A117" s="1">
        <v>45319.0</v>
      </c>
      <c r="B117" s="2" t="s">
        <v>155</v>
      </c>
      <c r="C117" s="2" t="s">
        <v>32</v>
      </c>
      <c r="D117" s="1">
        <v>18192.0</v>
      </c>
      <c r="E117" s="2" t="s">
        <v>27</v>
      </c>
      <c r="F117" s="2">
        <v>376.0</v>
      </c>
      <c r="G117" s="2" t="s">
        <v>28</v>
      </c>
      <c r="H117" s="2" t="s">
        <v>34</v>
      </c>
      <c r="I117" s="2" t="s">
        <v>35</v>
      </c>
      <c r="J117" s="2" t="str">
        <f t="array" ref="J117">XLOOKUP('Transaction Data'!$G117,Product_Code,Biscuit_Brand)</f>
        <v>Shortbread</v>
      </c>
      <c r="K117" s="2">
        <f t="array" ref="K117">XLOOKUP('Transaction Data'!$G117,Product_Code,Cost)</f>
        <v>10</v>
      </c>
      <c r="L117" s="2">
        <f t="array" ref="L117">XLOOKUP('Transaction Data'!$G117,Product_Code,Unit_Price)</f>
        <v>45</v>
      </c>
      <c r="M117" s="3">
        <f>'Transaction Data'!$F117*'Transaction Data'!$K117</f>
        <v>3760</v>
      </c>
      <c r="N117" s="3">
        <f>'Transaction Data'!$F117*'Transaction Data'!$L117</f>
        <v>16920</v>
      </c>
      <c r="O117" s="3">
        <f>'Transaction Data'!$N117-'Transaction Data'!$M117</f>
        <v>13160</v>
      </c>
      <c r="P117" s="2">
        <f>DATEDIF('Transaction Data'!$D117,'Transaction Data'!$A117,"y")</f>
        <v>74</v>
      </c>
      <c r="Q117" s="2" t="str">
        <f>FLOOR('Transaction Data'!$P117,15)&amp;"-"&amp;FLOOR('Transaction Data'!$P117,15)+14</f>
        <v>60-74</v>
      </c>
      <c r="R117" s="2" t="str">
        <f>IF('Transaction Data'!$L117&lt;=10,"Less Expensive","Expensive")</f>
        <v>Expensive</v>
      </c>
      <c r="S117" s="4">
        <f>WEEKDAY('Transaction Data'!$A117)</f>
        <v>1</v>
      </c>
      <c r="T117" s="2" t="str">
        <f>IF(WEEKDAY('Transaction Data'!$A117,2)&lt;6,"Weekday","Weekend")</f>
        <v>Weekend</v>
      </c>
    </row>
    <row r="118" ht="15.75" customHeight="1">
      <c r="A118" s="1">
        <v>45425.0</v>
      </c>
      <c r="B118" s="2" t="s">
        <v>156</v>
      </c>
      <c r="C118" s="2" t="s">
        <v>72</v>
      </c>
      <c r="D118" s="1">
        <v>16883.0</v>
      </c>
      <c r="E118" s="2" t="s">
        <v>22</v>
      </c>
      <c r="F118" s="2">
        <v>150.0</v>
      </c>
      <c r="G118" s="2" t="s">
        <v>60</v>
      </c>
      <c r="H118" s="2" t="s">
        <v>34</v>
      </c>
      <c r="I118" s="2" t="s">
        <v>25</v>
      </c>
      <c r="J118" s="2" t="str">
        <f t="array" ref="J118">XLOOKUP('Transaction Data'!$G118,Product_Code,Biscuit_Brand)</f>
        <v>Peanut Butter Bites</v>
      </c>
      <c r="K118" s="2">
        <f t="array" ref="K118">XLOOKUP('Transaction Data'!$G118,Product_Code,Cost)</f>
        <v>5</v>
      </c>
      <c r="L118" s="2">
        <f t="array" ref="L118">XLOOKUP('Transaction Data'!$G118,Product_Code,Unit_Price)</f>
        <v>7</v>
      </c>
      <c r="M118" s="3">
        <f>'Transaction Data'!$F118*'Transaction Data'!$K118</f>
        <v>750</v>
      </c>
      <c r="N118" s="3">
        <f>'Transaction Data'!$F118*'Transaction Data'!$L118</f>
        <v>1050</v>
      </c>
      <c r="O118" s="3">
        <f>'Transaction Data'!$N118-'Transaction Data'!$M118</f>
        <v>300</v>
      </c>
      <c r="P118" s="2">
        <f>DATEDIF('Transaction Data'!$D118,'Transaction Data'!$A118,"y")</f>
        <v>78</v>
      </c>
      <c r="Q118" s="2" t="str">
        <f>FLOOR('Transaction Data'!$P118,15)&amp;"-"&amp;FLOOR('Transaction Data'!$P118,15)+14</f>
        <v>75-89</v>
      </c>
      <c r="R118" s="2" t="str">
        <f>IF('Transaction Data'!$L118&lt;=10,"Less Expensive","Expensive")</f>
        <v>Less Expensive</v>
      </c>
      <c r="S118" s="4">
        <f>WEEKDAY('Transaction Data'!$A118)</f>
        <v>2</v>
      </c>
      <c r="T118" s="2" t="str">
        <f>IF(WEEKDAY('Transaction Data'!$A118,2)&lt;6,"Weekday","Weekend")</f>
        <v>Weekday</v>
      </c>
    </row>
    <row r="119" ht="15.75" customHeight="1">
      <c r="A119" s="1">
        <v>45309.0</v>
      </c>
      <c r="B119" s="2" t="s">
        <v>157</v>
      </c>
      <c r="C119" s="2" t="s">
        <v>41</v>
      </c>
      <c r="D119" s="1">
        <v>32141.0</v>
      </c>
      <c r="E119" s="2" t="s">
        <v>37</v>
      </c>
      <c r="F119" s="2">
        <v>326.0</v>
      </c>
      <c r="G119" s="2" t="s">
        <v>23</v>
      </c>
      <c r="H119" s="2" t="s">
        <v>39</v>
      </c>
      <c r="I119" s="2" t="s">
        <v>35</v>
      </c>
      <c r="J119" s="2" t="str">
        <f t="array" ref="J119">XLOOKUP('Transaction Data'!$G119,Product_Code,Biscuit_Brand)</f>
        <v>Cinnamon Swirls</v>
      </c>
      <c r="K119" s="2">
        <f t="array" ref="K119">XLOOKUP('Transaction Data'!$G119,Product_Code,Cost)</f>
        <v>10</v>
      </c>
      <c r="L119" s="2">
        <f t="array" ref="L119">XLOOKUP('Transaction Data'!$G119,Product_Code,Unit_Price)</f>
        <v>14</v>
      </c>
      <c r="M119" s="3">
        <f>'Transaction Data'!$F119*'Transaction Data'!$K119</f>
        <v>3260</v>
      </c>
      <c r="N119" s="3">
        <f>'Transaction Data'!$F119*'Transaction Data'!$L119</f>
        <v>4564</v>
      </c>
      <c r="O119" s="3">
        <f>'Transaction Data'!$N119-'Transaction Data'!$M119</f>
        <v>1304</v>
      </c>
      <c r="P119" s="2">
        <f>DATEDIF('Transaction Data'!$D119,'Transaction Data'!$A119,"y")</f>
        <v>36</v>
      </c>
      <c r="Q119" s="2" t="str">
        <f>FLOOR('Transaction Data'!$P119,15)&amp;"-"&amp;FLOOR('Transaction Data'!$P119,15)+14</f>
        <v>30-44</v>
      </c>
      <c r="R119" s="2" t="str">
        <f>IF('Transaction Data'!$L119&lt;=10,"Less Expensive","Expensive")</f>
        <v>Expensive</v>
      </c>
      <c r="S119" s="4">
        <f>WEEKDAY('Transaction Data'!$A119)</f>
        <v>5</v>
      </c>
      <c r="T119" s="2" t="str">
        <f>IF(WEEKDAY('Transaction Data'!$A119,2)&lt;6,"Weekday","Weekend")</f>
        <v>Weekday</v>
      </c>
    </row>
    <row r="120" ht="15.75" customHeight="1">
      <c r="A120" s="1">
        <v>45312.0</v>
      </c>
      <c r="B120" s="2" t="s">
        <v>158</v>
      </c>
      <c r="C120" s="2" t="s">
        <v>78</v>
      </c>
      <c r="D120" s="1">
        <v>24538.0</v>
      </c>
      <c r="E120" s="2" t="s">
        <v>63</v>
      </c>
      <c r="F120" s="2">
        <v>28.0</v>
      </c>
      <c r="G120" s="2" t="s">
        <v>28</v>
      </c>
      <c r="H120" s="2" t="s">
        <v>42</v>
      </c>
      <c r="I120" s="2" t="s">
        <v>25</v>
      </c>
      <c r="J120" s="2" t="str">
        <f t="array" ref="J120">XLOOKUP('Transaction Data'!$G120,Product_Code,Biscuit_Brand)</f>
        <v>Shortbread</v>
      </c>
      <c r="K120" s="2">
        <f t="array" ref="K120">XLOOKUP('Transaction Data'!$G120,Product_Code,Cost)</f>
        <v>10</v>
      </c>
      <c r="L120" s="2">
        <f t="array" ref="L120">XLOOKUP('Transaction Data'!$G120,Product_Code,Unit_Price)</f>
        <v>45</v>
      </c>
      <c r="M120" s="3">
        <f>'Transaction Data'!$F120*'Transaction Data'!$K120</f>
        <v>280</v>
      </c>
      <c r="N120" s="3">
        <f>'Transaction Data'!$F120*'Transaction Data'!$L120</f>
        <v>1260</v>
      </c>
      <c r="O120" s="3">
        <f>'Transaction Data'!$N120-'Transaction Data'!$M120</f>
        <v>980</v>
      </c>
      <c r="P120" s="2">
        <f>DATEDIF('Transaction Data'!$D120,'Transaction Data'!$A120,"y")</f>
        <v>56</v>
      </c>
      <c r="Q120" s="2" t="str">
        <f>FLOOR('Transaction Data'!$P120,15)&amp;"-"&amp;FLOOR('Transaction Data'!$P120,15)+14</f>
        <v>45-59</v>
      </c>
      <c r="R120" s="2" t="str">
        <f>IF('Transaction Data'!$L120&lt;=10,"Less Expensive","Expensive")</f>
        <v>Expensive</v>
      </c>
      <c r="S120" s="4">
        <f>WEEKDAY('Transaction Data'!$A120)</f>
        <v>1</v>
      </c>
      <c r="T120" s="2" t="str">
        <f>IF(WEEKDAY('Transaction Data'!$A120,2)&lt;6,"Weekday","Weekend")</f>
        <v>Weekend</v>
      </c>
    </row>
    <row r="121" ht="15.75" customHeight="1">
      <c r="A121" s="1">
        <v>45312.0</v>
      </c>
      <c r="B121" s="2" t="s">
        <v>159</v>
      </c>
      <c r="C121" s="2" t="s">
        <v>32</v>
      </c>
      <c r="D121" s="1">
        <v>30133.0</v>
      </c>
      <c r="E121" s="2" t="s">
        <v>63</v>
      </c>
      <c r="F121" s="2">
        <v>444.0</v>
      </c>
      <c r="G121" s="2" t="s">
        <v>23</v>
      </c>
      <c r="H121" s="2" t="s">
        <v>45</v>
      </c>
      <c r="I121" s="2" t="s">
        <v>35</v>
      </c>
      <c r="J121" s="2" t="str">
        <f t="array" ref="J121">XLOOKUP('Transaction Data'!$G121,Product_Code,Biscuit_Brand)</f>
        <v>Cinnamon Swirls</v>
      </c>
      <c r="K121" s="2">
        <f t="array" ref="K121">XLOOKUP('Transaction Data'!$G121,Product_Code,Cost)</f>
        <v>10</v>
      </c>
      <c r="L121" s="2">
        <f t="array" ref="L121">XLOOKUP('Transaction Data'!$G121,Product_Code,Unit_Price)</f>
        <v>14</v>
      </c>
      <c r="M121" s="3">
        <f>'Transaction Data'!$F121*'Transaction Data'!$K121</f>
        <v>4440</v>
      </c>
      <c r="N121" s="3">
        <f>'Transaction Data'!$F121*'Transaction Data'!$L121</f>
        <v>6216</v>
      </c>
      <c r="O121" s="3">
        <f>'Transaction Data'!$N121-'Transaction Data'!$M121</f>
        <v>1776</v>
      </c>
      <c r="P121" s="2">
        <f>DATEDIF('Transaction Data'!$D121,'Transaction Data'!$A121,"y")</f>
        <v>41</v>
      </c>
      <c r="Q121" s="2" t="str">
        <f>FLOOR('Transaction Data'!$P121,15)&amp;"-"&amp;FLOOR('Transaction Data'!$P121,15)+14</f>
        <v>30-44</v>
      </c>
      <c r="R121" s="2" t="str">
        <f>IF('Transaction Data'!$L121&lt;=10,"Less Expensive","Expensive")</f>
        <v>Expensive</v>
      </c>
      <c r="S121" s="4">
        <f>WEEKDAY('Transaction Data'!$A121)</f>
        <v>1</v>
      </c>
      <c r="T121" s="2" t="str">
        <f>IF(WEEKDAY('Transaction Data'!$A121,2)&lt;6,"Weekday","Weekend")</f>
        <v>Weekend</v>
      </c>
    </row>
    <row r="122" ht="15.75" customHeight="1">
      <c r="A122" s="1">
        <v>45363.0</v>
      </c>
      <c r="B122" s="2" t="s">
        <v>160</v>
      </c>
      <c r="C122" s="2" t="s">
        <v>69</v>
      </c>
      <c r="D122" s="1">
        <v>17143.0</v>
      </c>
      <c r="E122" s="2" t="s">
        <v>27</v>
      </c>
      <c r="F122" s="2">
        <v>122.0</v>
      </c>
      <c r="G122" s="2" t="s">
        <v>33</v>
      </c>
      <c r="H122" s="2" t="s">
        <v>49</v>
      </c>
      <c r="I122" s="2" t="s">
        <v>35</v>
      </c>
      <c r="J122" s="2" t="str">
        <f t="array" ref="J122">XLOOKUP('Transaction Data'!$G122,Product_Code,Biscuit_Brand)</f>
        <v>Caramel Biscuits</v>
      </c>
      <c r="K122" s="2">
        <f t="array" ref="K122">XLOOKUP('Transaction Data'!$G122,Product_Code,Cost)</f>
        <v>18</v>
      </c>
      <c r="L122" s="2">
        <f t="array" ref="L122">XLOOKUP('Transaction Data'!$G122,Product_Code,Unit_Price)</f>
        <v>22</v>
      </c>
      <c r="M122" s="3">
        <f>'Transaction Data'!$F122*'Transaction Data'!$K122</f>
        <v>2196</v>
      </c>
      <c r="N122" s="3">
        <f>'Transaction Data'!$F122*'Transaction Data'!$L122</f>
        <v>2684</v>
      </c>
      <c r="O122" s="3">
        <f>'Transaction Data'!$N122-'Transaction Data'!$M122</f>
        <v>488</v>
      </c>
      <c r="P122" s="2">
        <f>DATEDIF('Transaction Data'!$D122,'Transaction Data'!$A122,"y")</f>
        <v>77</v>
      </c>
      <c r="Q122" s="2" t="str">
        <f>FLOOR('Transaction Data'!$P122,15)&amp;"-"&amp;FLOOR('Transaction Data'!$P122,15)+14</f>
        <v>75-89</v>
      </c>
      <c r="R122" s="2" t="str">
        <f>IF('Transaction Data'!$L122&lt;=10,"Less Expensive","Expensive")</f>
        <v>Expensive</v>
      </c>
      <c r="S122" s="4">
        <f>WEEKDAY('Transaction Data'!$A122)</f>
        <v>3</v>
      </c>
      <c r="T122" s="2" t="str">
        <f>IF(WEEKDAY('Transaction Data'!$A122,2)&lt;6,"Weekday","Weekend")</f>
        <v>Weekday</v>
      </c>
    </row>
    <row r="123" ht="15.75" customHeight="1">
      <c r="A123" s="1">
        <v>45479.0</v>
      </c>
      <c r="B123" s="2" t="s">
        <v>161</v>
      </c>
      <c r="C123" s="2" t="s">
        <v>32</v>
      </c>
      <c r="D123" s="1">
        <v>30437.0</v>
      </c>
      <c r="E123" s="2" t="s">
        <v>27</v>
      </c>
      <c r="F123" s="2">
        <v>171.0</v>
      </c>
      <c r="G123" s="2" t="s">
        <v>61</v>
      </c>
      <c r="H123" s="2" t="s">
        <v>52</v>
      </c>
      <c r="I123" s="2" t="s">
        <v>25</v>
      </c>
      <c r="J123" s="2" t="str">
        <f t="array" ref="J123">XLOOKUP('Transaction Data'!$G123,Product_Code,Biscuit_Brand)</f>
        <v>Choco Delight</v>
      </c>
      <c r="K123" s="2">
        <f t="array" ref="K123">XLOOKUP('Transaction Data'!$G123,Product_Code,Cost)</f>
        <v>3</v>
      </c>
      <c r="L123" s="2">
        <f t="array" ref="L123">XLOOKUP('Transaction Data'!$G123,Product_Code,Unit_Price)</f>
        <v>5</v>
      </c>
      <c r="M123" s="3">
        <f>'Transaction Data'!$F123*'Transaction Data'!$K123</f>
        <v>513</v>
      </c>
      <c r="N123" s="3">
        <f>'Transaction Data'!$F123*'Transaction Data'!$L123</f>
        <v>855</v>
      </c>
      <c r="O123" s="3">
        <f>'Transaction Data'!$N123-'Transaction Data'!$M123</f>
        <v>342</v>
      </c>
      <c r="P123" s="2">
        <f>DATEDIF('Transaction Data'!$D123,'Transaction Data'!$A123,"y")</f>
        <v>41</v>
      </c>
      <c r="Q123" s="2" t="str">
        <f>FLOOR('Transaction Data'!$P123,15)&amp;"-"&amp;FLOOR('Transaction Data'!$P123,15)+14</f>
        <v>30-44</v>
      </c>
      <c r="R123" s="2" t="str">
        <f>IF('Transaction Data'!$L123&lt;=10,"Less Expensive","Expensive")</f>
        <v>Less Expensive</v>
      </c>
      <c r="S123" s="4">
        <f>WEEKDAY('Transaction Data'!$A123)</f>
        <v>7</v>
      </c>
      <c r="T123" s="2" t="str">
        <f>IF(WEEKDAY('Transaction Data'!$A123,2)&lt;6,"Weekday","Weekend")</f>
        <v>Weekend</v>
      </c>
    </row>
    <row r="124" ht="15.75" customHeight="1">
      <c r="A124" s="1">
        <v>45334.0</v>
      </c>
      <c r="B124" s="2" t="s">
        <v>162</v>
      </c>
      <c r="C124" s="2" t="s">
        <v>41</v>
      </c>
      <c r="D124" s="1">
        <v>37589.0</v>
      </c>
      <c r="E124" s="2" t="s">
        <v>22</v>
      </c>
      <c r="F124" s="2">
        <v>66.0</v>
      </c>
      <c r="G124" s="2" t="s">
        <v>55</v>
      </c>
      <c r="H124" s="2" t="s">
        <v>49</v>
      </c>
      <c r="I124" s="2" t="s">
        <v>35</v>
      </c>
      <c r="J124" s="2" t="str">
        <f t="array" ref="J124">XLOOKUP('Transaction Data'!$G124,Product_Code,Biscuit_Brand)</f>
        <v>Vanilla Wafers</v>
      </c>
      <c r="K124" s="2">
        <f t="array" ref="K124">XLOOKUP('Transaction Data'!$G124,Product_Code,Cost)</f>
        <v>18</v>
      </c>
      <c r="L124" s="2">
        <f t="array" ref="L124">XLOOKUP('Transaction Data'!$G124,Product_Code,Unit_Price)</f>
        <v>36</v>
      </c>
      <c r="M124" s="3">
        <f>'Transaction Data'!$F124*'Transaction Data'!$K124</f>
        <v>1188</v>
      </c>
      <c r="N124" s="3">
        <f>'Transaction Data'!$F124*'Transaction Data'!$L124</f>
        <v>2376</v>
      </c>
      <c r="O124" s="3">
        <f>'Transaction Data'!$N124-'Transaction Data'!$M124</f>
        <v>1188</v>
      </c>
      <c r="P124" s="2">
        <f>DATEDIF('Transaction Data'!$D124,'Transaction Data'!$A124,"y")</f>
        <v>21</v>
      </c>
      <c r="Q124" s="2" t="str">
        <f>FLOOR('Transaction Data'!$P124,15)&amp;"-"&amp;FLOOR('Transaction Data'!$P124,15)+14</f>
        <v>15-29</v>
      </c>
      <c r="R124" s="2" t="str">
        <f>IF('Transaction Data'!$L124&lt;=10,"Less Expensive","Expensive")</f>
        <v>Expensive</v>
      </c>
      <c r="S124" s="4">
        <f>WEEKDAY('Transaction Data'!$A124)</f>
        <v>2</v>
      </c>
      <c r="T124" s="2" t="str">
        <f>IF(WEEKDAY('Transaction Data'!$A124,2)&lt;6,"Weekday","Weekend")</f>
        <v>Weekday</v>
      </c>
    </row>
    <row r="125" ht="15.75" customHeight="1">
      <c r="A125" s="1">
        <v>45348.0</v>
      </c>
      <c r="B125" s="2" t="s">
        <v>163</v>
      </c>
      <c r="C125" s="2" t="s">
        <v>78</v>
      </c>
      <c r="D125" s="1">
        <v>38312.0</v>
      </c>
      <c r="E125" s="2" t="s">
        <v>27</v>
      </c>
      <c r="F125" s="2">
        <v>56.0</v>
      </c>
      <c r="G125" s="2" t="s">
        <v>23</v>
      </c>
      <c r="H125" s="2" t="s">
        <v>52</v>
      </c>
      <c r="I125" s="2" t="s">
        <v>25</v>
      </c>
      <c r="J125" s="2" t="str">
        <f t="array" ref="J125">XLOOKUP('Transaction Data'!$G125,Product_Code,Biscuit_Brand)</f>
        <v>Cinnamon Swirls</v>
      </c>
      <c r="K125" s="2">
        <f t="array" ref="K125">XLOOKUP('Transaction Data'!$G125,Product_Code,Cost)</f>
        <v>10</v>
      </c>
      <c r="L125" s="2">
        <f t="array" ref="L125">XLOOKUP('Transaction Data'!$G125,Product_Code,Unit_Price)</f>
        <v>14</v>
      </c>
      <c r="M125" s="3">
        <f>'Transaction Data'!$F125*'Transaction Data'!$K125</f>
        <v>560</v>
      </c>
      <c r="N125" s="3">
        <f>'Transaction Data'!$F125*'Transaction Data'!$L125</f>
        <v>784</v>
      </c>
      <c r="O125" s="3">
        <f>'Transaction Data'!$N125-'Transaction Data'!$M125</f>
        <v>224</v>
      </c>
      <c r="P125" s="2">
        <f>DATEDIF('Transaction Data'!$D125,'Transaction Data'!$A125,"y")</f>
        <v>19</v>
      </c>
      <c r="Q125" s="2" t="str">
        <f>FLOOR('Transaction Data'!$P125,15)&amp;"-"&amp;FLOOR('Transaction Data'!$P125,15)+14</f>
        <v>15-29</v>
      </c>
      <c r="R125" s="2" t="str">
        <f>IF('Transaction Data'!$L125&lt;=10,"Less Expensive","Expensive")</f>
        <v>Expensive</v>
      </c>
      <c r="S125" s="4">
        <f>WEEKDAY('Transaction Data'!$A125)</f>
        <v>2</v>
      </c>
      <c r="T125" s="2" t="str">
        <f>IF(WEEKDAY('Transaction Data'!$A125,2)&lt;6,"Weekday","Weekend")</f>
        <v>Weekday</v>
      </c>
    </row>
    <row r="126" ht="15.75" customHeight="1">
      <c r="A126" s="1">
        <v>45334.0</v>
      </c>
      <c r="B126" s="2" t="s">
        <v>164</v>
      </c>
      <c r="C126" s="2" t="s">
        <v>69</v>
      </c>
      <c r="D126" s="1">
        <v>17690.0</v>
      </c>
      <c r="E126" s="2" t="s">
        <v>63</v>
      </c>
      <c r="F126" s="2">
        <v>318.0</v>
      </c>
      <c r="G126" s="2" t="s">
        <v>55</v>
      </c>
      <c r="H126" s="2" t="s">
        <v>52</v>
      </c>
      <c r="I126" s="2" t="s">
        <v>35</v>
      </c>
      <c r="J126" s="2" t="str">
        <f t="array" ref="J126">XLOOKUP('Transaction Data'!$G126,Product_Code,Biscuit_Brand)</f>
        <v>Vanilla Wafers</v>
      </c>
      <c r="K126" s="2">
        <f t="array" ref="K126">XLOOKUP('Transaction Data'!$G126,Product_Code,Cost)</f>
        <v>18</v>
      </c>
      <c r="L126" s="2">
        <f t="array" ref="L126">XLOOKUP('Transaction Data'!$G126,Product_Code,Unit_Price)</f>
        <v>36</v>
      </c>
      <c r="M126" s="3">
        <f>'Transaction Data'!$F126*'Transaction Data'!$K126</f>
        <v>5724</v>
      </c>
      <c r="N126" s="3">
        <f>'Transaction Data'!$F126*'Transaction Data'!$L126</f>
        <v>11448</v>
      </c>
      <c r="O126" s="3">
        <f>'Transaction Data'!$N126-'Transaction Data'!$M126</f>
        <v>5724</v>
      </c>
      <c r="P126" s="2">
        <f>DATEDIF('Transaction Data'!$D126,'Transaction Data'!$A126,"y")</f>
        <v>75</v>
      </c>
      <c r="Q126" s="2" t="str">
        <f>FLOOR('Transaction Data'!$P126,15)&amp;"-"&amp;FLOOR('Transaction Data'!$P126,15)+14</f>
        <v>75-89</v>
      </c>
      <c r="R126" s="2" t="str">
        <f>IF('Transaction Data'!$L126&lt;=10,"Less Expensive","Expensive")</f>
        <v>Expensive</v>
      </c>
      <c r="S126" s="4">
        <f>WEEKDAY('Transaction Data'!$A126)</f>
        <v>2</v>
      </c>
      <c r="T126" s="2" t="str">
        <f>IF(WEEKDAY('Transaction Data'!$A126,2)&lt;6,"Weekday","Weekend")</f>
        <v>Weekday</v>
      </c>
    </row>
    <row r="127" ht="15.75" customHeight="1">
      <c r="A127" s="1">
        <v>45409.0</v>
      </c>
      <c r="B127" s="2" t="s">
        <v>165</v>
      </c>
      <c r="C127" s="2" t="s">
        <v>72</v>
      </c>
      <c r="D127" s="1">
        <v>25049.0</v>
      </c>
      <c r="E127" s="2" t="s">
        <v>63</v>
      </c>
      <c r="F127" s="2">
        <v>402.0</v>
      </c>
      <c r="G127" s="2" t="s">
        <v>60</v>
      </c>
      <c r="H127" s="2" t="s">
        <v>45</v>
      </c>
      <c r="I127" s="2" t="s">
        <v>25</v>
      </c>
      <c r="J127" s="2" t="str">
        <f t="array" ref="J127">XLOOKUP('Transaction Data'!$G127,Product_Code,Biscuit_Brand)</f>
        <v>Peanut Butter Bites</v>
      </c>
      <c r="K127" s="2">
        <f t="array" ref="K127">XLOOKUP('Transaction Data'!$G127,Product_Code,Cost)</f>
        <v>5</v>
      </c>
      <c r="L127" s="2">
        <f t="array" ref="L127">XLOOKUP('Transaction Data'!$G127,Product_Code,Unit_Price)</f>
        <v>7</v>
      </c>
      <c r="M127" s="3">
        <f>'Transaction Data'!$F127*'Transaction Data'!$K127</f>
        <v>2010</v>
      </c>
      <c r="N127" s="3">
        <f>'Transaction Data'!$F127*'Transaction Data'!$L127</f>
        <v>2814</v>
      </c>
      <c r="O127" s="3">
        <f>'Transaction Data'!$N127-'Transaction Data'!$M127</f>
        <v>804</v>
      </c>
      <c r="P127" s="2">
        <f>DATEDIF('Transaction Data'!$D127,'Transaction Data'!$A127,"y")</f>
        <v>55</v>
      </c>
      <c r="Q127" s="2" t="str">
        <f>FLOOR('Transaction Data'!$P127,15)&amp;"-"&amp;FLOOR('Transaction Data'!$P127,15)+14</f>
        <v>45-59</v>
      </c>
      <c r="R127" s="2" t="str">
        <f>IF('Transaction Data'!$L127&lt;=10,"Less Expensive","Expensive")</f>
        <v>Less Expensive</v>
      </c>
      <c r="S127" s="4">
        <f>WEEKDAY('Transaction Data'!$A127)</f>
        <v>7</v>
      </c>
      <c r="T127" s="2" t="str">
        <f>IF(WEEKDAY('Transaction Data'!$A127,2)&lt;6,"Weekday","Weekend")</f>
        <v>Weekend</v>
      </c>
    </row>
    <row r="128" ht="15.75" customHeight="1">
      <c r="A128" s="1">
        <v>45503.0</v>
      </c>
      <c r="B128" s="2" t="s">
        <v>166</v>
      </c>
      <c r="C128" s="2" t="s">
        <v>69</v>
      </c>
      <c r="D128" s="1">
        <v>33430.0</v>
      </c>
      <c r="E128" s="2" t="s">
        <v>37</v>
      </c>
      <c r="F128" s="2">
        <v>444.0</v>
      </c>
      <c r="G128" s="2" t="s">
        <v>57</v>
      </c>
      <c r="H128" s="2" t="s">
        <v>49</v>
      </c>
      <c r="I128" s="2" t="s">
        <v>35</v>
      </c>
      <c r="J128" s="2" t="str">
        <f t="array" ref="J128">XLOOKUP('Transaction Data'!$G128,Product_Code,Biscuit_Brand)</f>
        <v>Oatmeal Cookies</v>
      </c>
      <c r="K128" s="2">
        <f t="array" ref="K128">XLOOKUP('Transaction Data'!$G128,Product_Code,Cost)</f>
        <v>19</v>
      </c>
      <c r="L128" s="2">
        <f t="array" ref="L128">XLOOKUP('Transaction Data'!$G128,Product_Code,Unit_Price)</f>
        <v>23</v>
      </c>
      <c r="M128" s="3">
        <f>'Transaction Data'!$F128*'Transaction Data'!$K128</f>
        <v>8436</v>
      </c>
      <c r="N128" s="3">
        <f>'Transaction Data'!$F128*'Transaction Data'!$L128</f>
        <v>10212</v>
      </c>
      <c r="O128" s="3">
        <f>'Transaction Data'!$N128-'Transaction Data'!$M128</f>
        <v>1776</v>
      </c>
      <c r="P128" s="2">
        <f>DATEDIF('Transaction Data'!$D128,'Transaction Data'!$A128,"y")</f>
        <v>33</v>
      </c>
      <c r="Q128" s="2" t="str">
        <f>FLOOR('Transaction Data'!$P128,15)&amp;"-"&amp;FLOOR('Transaction Data'!$P128,15)+14</f>
        <v>30-44</v>
      </c>
      <c r="R128" s="2" t="str">
        <f>IF('Transaction Data'!$L128&lt;=10,"Less Expensive","Expensive")</f>
        <v>Expensive</v>
      </c>
      <c r="S128" s="4">
        <f>WEEKDAY('Transaction Data'!$A128)</f>
        <v>3</v>
      </c>
      <c r="T128" s="2" t="str">
        <f>IF(WEEKDAY('Transaction Data'!$A128,2)&lt;6,"Weekday","Weekend")</f>
        <v>Weekday</v>
      </c>
    </row>
    <row r="129" ht="15.75" customHeight="1">
      <c r="A129" s="1">
        <v>45381.0</v>
      </c>
      <c r="B129" s="2" t="s">
        <v>167</v>
      </c>
      <c r="C129" s="2" t="s">
        <v>47</v>
      </c>
      <c r="D129" s="1">
        <v>26446.0</v>
      </c>
      <c r="E129" s="2" t="s">
        <v>27</v>
      </c>
      <c r="F129" s="2">
        <v>357.0</v>
      </c>
      <c r="G129" s="2" t="s">
        <v>61</v>
      </c>
      <c r="H129" s="2" t="s">
        <v>52</v>
      </c>
      <c r="I129" s="2" t="s">
        <v>25</v>
      </c>
      <c r="J129" s="2" t="str">
        <f t="array" ref="J129">XLOOKUP('Transaction Data'!$G129,Product_Code,Biscuit_Brand)</f>
        <v>Choco Delight</v>
      </c>
      <c r="K129" s="2">
        <f t="array" ref="K129">XLOOKUP('Transaction Data'!$G129,Product_Code,Cost)</f>
        <v>3</v>
      </c>
      <c r="L129" s="2">
        <f t="array" ref="L129">XLOOKUP('Transaction Data'!$G129,Product_Code,Unit_Price)</f>
        <v>5</v>
      </c>
      <c r="M129" s="3">
        <f>'Transaction Data'!$F129*'Transaction Data'!$K129</f>
        <v>1071</v>
      </c>
      <c r="N129" s="3">
        <f>'Transaction Data'!$F129*'Transaction Data'!$L129</f>
        <v>1785</v>
      </c>
      <c r="O129" s="3">
        <f>'Transaction Data'!$N129-'Transaction Data'!$M129</f>
        <v>714</v>
      </c>
      <c r="P129" s="2">
        <f>DATEDIF('Transaction Data'!$D129,'Transaction Data'!$A129,"y")</f>
        <v>51</v>
      </c>
      <c r="Q129" s="2" t="str">
        <f>FLOOR('Transaction Data'!$P129,15)&amp;"-"&amp;FLOOR('Transaction Data'!$P129,15)+14</f>
        <v>45-59</v>
      </c>
      <c r="R129" s="2" t="str">
        <f>IF('Transaction Data'!$L129&lt;=10,"Less Expensive","Expensive")</f>
        <v>Less Expensive</v>
      </c>
      <c r="S129" s="4">
        <f>WEEKDAY('Transaction Data'!$A129)</f>
        <v>7</v>
      </c>
      <c r="T129" s="2" t="str">
        <f>IF(WEEKDAY('Transaction Data'!$A129,2)&lt;6,"Weekday","Weekend")</f>
        <v>Weekend</v>
      </c>
    </row>
    <row r="130" ht="15.75" customHeight="1">
      <c r="A130" s="1">
        <v>45464.0</v>
      </c>
      <c r="B130" s="2" t="s">
        <v>168</v>
      </c>
      <c r="C130" s="2" t="s">
        <v>21</v>
      </c>
      <c r="D130" s="1">
        <v>28447.0</v>
      </c>
      <c r="E130" s="2" t="s">
        <v>63</v>
      </c>
      <c r="F130" s="2">
        <v>329.0</v>
      </c>
      <c r="G130" s="2" t="s">
        <v>61</v>
      </c>
      <c r="H130" s="2" t="s">
        <v>49</v>
      </c>
      <c r="I130" s="2" t="s">
        <v>35</v>
      </c>
      <c r="J130" s="2" t="str">
        <f t="array" ref="J130">XLOOKUP('Transaction Data'!$G130,Product_Code,Biscuit_Brand)</f>
        <v>Choco Delight</v>
      </c>
      <c r="K130" s="2">
        <f t="array" ref="K130">XLOOKUP('Transaction Data'!$G130,Product_Code,Cost)</f>
        <v>3</v>
      </c>
      <c r="L130" s="2">
        <f t="array" ref="L130">XLOOKUP('Transaction Data'!$G130,Product_Code,Unit_Price)</f>
        <v>5</v>
      </c>
      <c r="M130" s="3">
        <f>'Transaction Data'!$F130*'Transaction Data'!$K130</f>
        <v>987</v>
      </c>
      <c r="N130" s="3">
        <f>'Transaction Data'!$F130*'Transaction Data'!$L130</f>
        <v>1645</v>
      </c>
      <c r="O130" s="3">
        <f>'Transaction Data'!$N130-'Transaction Data'!$M130</f>
        <v>658</v>
      </c>
      <c r="P130" s="2">
        <f>DATEDIF('Transaction Data'!$D130,'Transaction Data'!$A130,"y")</f>
        <v>46</v>
      </c>
      <c r="Q130" s="2" t="str">
        <f>FLOOR('Transaction Data'!$P130,15)&amp;"-"&amp;FLOOR('Transaction Data'!$P130,15)+14</f>
        <v>45-59</v>
      </c>
      <c r="R130" s="2" t="str">
        <f>IF('Transaction Data'!$L130&lt;=10,"Less Expensive","Expensive")</f>
        <v>Less Expensive</v>
      </c>
      <c r="S130" s="4">
        <f>WEEKDAY('Transaction Data'!$A130)</f>
        <v>6</v>
      </c>
      <c r="T130" s="2" t="str">
        <f>IF(WEEKDAY('Transaction Data'!$A130,2)&lt;6,"Weekday","Weekend")</f>
        <v>Weekday</v>
      </c>
    </row>
    <row r="131" ht="15.75" customHeight="1">
      <c r="A131" s="1">
        <v>45330.0</v>
      </c>
      <c r="B131" s="2" t="s">
        <v>169</v>
      </c>
      <c r="C131" s="2" t="s">
        <v>32</v>
      </c>
      <c r="D131" s="1">
        <v>23311.0</v>
      </c>
      <c r="E131" s="2" t="s">
        <v>27</v>
      </c>
      <c r="F131" s="2">
        <v>332.0</v>
      </c>
      <c r="G131" s="2" t="s">
        <v>33</v>
      </c>
      <c r="H131" s="2" t="s">
        <v>52</v>
      </c>
      <c r="I131" s="2" t="s">
        <v>25</v>
      </c>
      <c r="J131" s="2" t="str">
        <f t="array" ref="J131">XLOOKUP('Transaction Data'!$G131,Product_Code,Biscuit_Brand)</f>
        <v>Caramel Biscuits</v>
      </c>
      <c r="K131" s="2">
        <f t="array" ref="K131">XLOOKUP('Transaction Data'!$G131,Product_Code,Cost)</f>
        <v>18</v>
      </c>
      <c r="L131" s="2">
        <f t="array" ref="L131">XLOOKUP('Transaction Data'!$G131,Product_Code,Unit_Price)</f>
        <v>22</v>
      </c>
      <c r="M131" s="3">
        <f>'Transaction Data'!$F131*'Transaction Data'!$K131</f>
        <v>5976</v>
      </c>
      <c r="N131" s="3">
        <f>'Transaction Data'!$F131*'Transaction Data'!$L131</f>
        <v>7304</v>
      </c>
      <c r="O131" s="3">
        <f>'Transaction Data'!$N131-'Transaction Data'!$M131</f>
        <v>1328</v>
      </c>
      <c r="P131" s="2">
        <f>DATEDIF('Transaction Data'!$D131,'Transaction Data'!$A131,"y")</f>
        <v>60</v>
      </c>
      <c r="Q131" s="2" t="str">
        <f>FLOOR('Transaction Data'!$P131,15)&amp;"-"&amp;FLOOR('Transaction Data'!$P131,15)+14</f>
        <v>60-74</v>
      </c>
      <c r="R131" s="2" t="str">
        <f>IF('Transaction Data'!$L131&lt;=10,"Less Expensive","Expensive")</f>
        <v>Expensive</v>
      </c>
      <c r="S131" s="4">
        <f>WEEKDAY('Transaction Data'!$A131)</f>
        <v>5</v>
      </c>
      <c r="T131" s="2" t="str">
        <f>IF(WEEKDAY('Transaction Data'!$A131,2)&lt;6,"Weekday","Weekend")</f>
        <v>Weekday</v>
      </c>
    </row>
    <row r="132" ht="15.75" customHeight="1">
      <c r="A132" s="1">
        <v>45475.0</v>
      </c>
      <c r="B132" s="2" t="s">
        <v>170</v>
      </c>
      <c r="C132" s="2" t="s">
        <v>41</v>
      </c>
      <c r="D132" s="1">
        <v>26417.0</v>
      </c>
      <c r="E132" s="2" t="s">
        <v>22</v>
      </c>
      <c r="F132" s="2">
        <v>449.0</v>
      </c>
      <c r="G132" s="2" t="s">
        <v>23</v>
      </c>
      <c r="H132" s="2" t="s">
        <v>34</v>
      </c>
      <c r="I132" s="2" t="s">
        <v>35</v>
      </c>
      <c r="J132" s="2" t="str">
        <f t="array" ref="J132">XLOOKUP('Transaction Data'!$G132,Product_Code,Biscuit_Brand)</f>
        <v>Cinnamon Swirls</v>
      </c>
      <c r="K132" s="2">
        <f t="array" ref="K132">XLOOKUP('Transaction Data'!$G132,Product_Code,Cost)</f>
        <v>10</v>
      </c>
      <c r="L132" s="2">
        <f t="array" ref="L132">XLOOKUP('Transaction Data'!$G132,Product_Code,Unit_Price)</f>
        <v>14</v>
      </c>
      <c r="M132" s="3">
        <f>'Transaction Data'!$F132*'Transaction Data'!$K132</f>
        <v>4490</v>
      </c>
      <c r="N132" s="3">
        <f>'Transaction Data'!$F132*'Transaction Data'!$L132</f>
        <v>6286</v>
      </c>
      <c r="O132" s="3">
        <f>'Transaction Data'!$N132-'Transaction Data'!$M132</f>
        <v>1796</v>
      </c>
      <c r="P132" s="2">
        <f>DATEDIF('Transaction Data'!$D132,'Transaction Data'!$A132,"y")</f>
        <v>52</v>
      </c>
      <c r="Q132" s="2" t="str">
        <f>FLOOR('Transaction Data'!$P132,15)&amp;"-"&amp;FLOOR('Transaction Data'!$P132,15)+14</f>
        <v>45-59</v>
      </c>
      <c r="R132" s="2" t="str">
        <f>IF('Transaction Data'!$L132&lt;=10,"Less Expensive","Expensive")</f>
        <v>Expensive</v>
      </c>
      <c r="S132" s="4">
        <f>WEEKDAY('Transaction Data'!$A132)</f>
        <v>3</v>
      </c>
      <c r="T132" s="2" t="str">
        <f>IF(WEEKDAY('Transaction Data'!$A132,2)&lt;6,"Weekday","Weekend")</f>
        <v>Weekday</v>
      </c>
    </row>
    <row r="133" ht="15.75" customHeight="1">
      <c r="A133" s="1">
        <v>45482.0</v>
      </c>
      <c r="B133" s="2" t="s">
        <v>171</v>
      </c>
      <c r="C133" s="2" t="s">
        <v>21</v>
      </c>
      <c r="D133" s="1">
        <v>21061.0</v>
      </c>
      <c r="E133" s="2" t="s">
        <v>63</v>
      </c>
      <c r="F133" s="2">
        <v>29.0</v>
      </c>
      <c r="G133" s="2" t="s">
        <v>44</v>
      </c>
      <c r="H133" s="2" t="s">
        <v>34</v>
      </c>
      <c r="I133" s="2" t="s">
        <v>25</v>
      </c>
      <c r="J133" s="2" t="str">
        <f t="array" ref="J133">XLOOKUP('Transaction Data'!$G133,Product_Code,Biscuit_Brand)</f>
        <v>Butter Crunch</v>
      </c>
      <c r="K133" s="2">
        <f t="array" ref="K133">XLOOKUP('Transaction Data'!$G133,Product_Code,Cost)</f>
        <v>10</v>
      </c>
      <c r="L133" s="2">
        <f t="array" ref="L133">XLOOKUP('Transaction Data'!$G133,Product_Code,Unit_Price)</f>
        <v>11</v>
      </c>
      <c r="M133" s="3">
        <f>'Transaction Data'!$F133*'Transaction Data'!$K133</f>
        <v>290</v>
      </c>
      <c r="N133" s="3">
        <f>'Transaction Data'!$F133*'Transaction Data'!$L133</f>
        <v>319</v>
      </c>
      <c r="O133" s="3">
        <f>'Transaction Data'!$N133-'Transaction Data'!$M133</f>
        <v>29</v>
      </c>
      <c r="P133" s="2">
        <f>DATEDIF('Transaction Data'!$D133,'Transaction Data'!$A133,"y")</f>
        <v>66</v>
      </c>
      <c r="Q133" s="2" t="str">
        <f>FLOOR('Transaction Data'!$P133,15)&amp;"-"&amp;FLOOR('Transaction Data'!$P133,15)+14</f>
        <v>60-74</v>
      </c>
      <c r="R133" s="2" t="str">
        <f>IF('Transaction Data'!$L133&lt;=10,"Less Expensive","Expensive")</f>
        <v>Expensive</v>
      </c>
      <c r="S133" s="4">
        <f>WEEKDAY('Transaction Data'!$A133)</f>
        <v>3</v>
      </c>
      <c r="T133" s="2" t="str">
        <f>IF(WEEKDAY('Transaction Data'!$A133,2)&lt;6,"Weekday","Weekend")</f>
        <v>Weekday</v>
      </c>
    </row>
    <row r="134" ht="15.75" customHeight="1">
      <c r="A134" s="1">
        <v>45479.0</v>
      </c>
      <c r="B134" s="2" t="s">
        <v>172</v>
      </c>
      <c r="C134" s="2" t="s">
        <v>21</v>
      </c>
      <c r="D134" s="1">
        <v>23179.0</v>
      </c>
      <c r="E134" s="2" t="s">
        <v>27</v>
      </c>
      <c r="F134" s="2">
        <v>70.0</v>
      </c>
      <c r="G134" s="2" t="s">
        <v>23</v>
      </c>
      <c r="H134" s="2" t="s">
        <v>39</v>
      </c>
      <c r="I134" s="2" t="s">
        <v>35</v>
      </c>
      <c r="J134" s="2" t="str">
        <f t="array" ref="J134">XLOOKUP('Transaction Data'!$G134,Product_Code,Biscuit_Brand)</f>
        <v>Cinnamon Swirls</v>
      </c>
      <c r="K134" s="2">
        <f t="array" ref="K134">XLOOKUP('Transaction Data'!$G134,Product_Code,Cost)</f>
        <v>10</v>
      </c>
      <c r="L134" s="2">
        <f t="array" ref="L134">XLOOKUP('Transaction Data'!$G134,Product_Code,Unit_Price)</f>
        <v>14</v>
      </c>
      <c r="M134" s="3">
        <f>'Transaction Data'!$F134*'Transaction Data'!$K134</f>
        <v>700</v>
      </c>
      <c r="N134" s="3">
        <f>'Transaction Data'!$F134*'Transaction Data'!$L134</f>
        <v>980</v>
      </c>
      <c r="O134" s="3">
        <f>'Transaction Data'!$N134-'Transaction Data'!$M134</f>
        <v>280</v>
      </c>
      <c r="P134" s="2">
        <f>DATEDIF('Transaction Data'!$D134,'Transaction Data'!$A134,"y")</f>
        <v>61</v>
      </c>
      <c r="Q134" s="2" t="str">
        <f>FLOOR('Transaction Data'!$P134,15)&amp;"-"&amp;FLOOR('Transaction Data'!$P134,15)+14</f>
        <v>60-74</v>
      </c>
      <c r="R134" s="2" t="str">
        <f>IF('Transaction Data'!$L134&lt;=10,"Less Expensive","Expensive")</f>
        <v>Expensive</v>
      </c>
      <c r="S134" s="4">
        <f>WEEKDAY('Transaction Data'!$A134)</f>
        <v>7</v>
      </c>
      <c r="T134" s="2" t="str">
        <f>IF(WEEKDAY('Transaction Data'!$A134,2)&lt;6,"Weekday","Weekend")</f>
        <v>Weekend</v>
      </c>
    </row>
    <row r="135" ht="15.75" customHeight="1">
      <c r="A135" s="1">
        <v>45303.0</v>
      </c>
      <c r="B135" s="2" t="s">
        <v>173</v>
      </c>
      <c r="C135" s="2" t="s">
        <v>51</v>
      </c>
      <c r="D135" s="1">
        <v>27946.0</v>
      </c>
      <c r="E135" s="2" t="s">
        <v>63</v>
      </c>
      <c r="F135" s="2">
        <v>271.0</v>
      </c>
      <c r="G135" s="2" t="s">
        <v>48</v>
      </c>
      <c r="H135" s="2" t="s">
        <v>42</v>
      </c>
      <c r="I135" s="2" t="s">
        <v>25</v>
      </c>
      <c r="J135" s="2" t="str">
        <f t="array" ref="J135">XLOOKUP('Transaction Data'!$G135,Product_Code,Biscuit_Brand)</f>
        <v>Lemon Crisps</v>
      </c>
      <c r="K135" s="2">
        <f t="array" ref="K135">XLOOKUP('Transaction Data'!$G135,Product_Code,Cost)</f>
        <v>7</v>
      </c>
      <c r="L135" s="2">
        <f t="array" ref="L135">XLOOKUP('Transaction Data'!$G135,Product_Code,Unit_Price)</f>
        <v>9</v>
      </c>
      <c r="M135" s="3">
        <f>'Transaction Data'!$F135*'Transaction Data'!$K135</f>
        <v>1897</v>
      </c>
      <c r="N135" s="3">
        <f>'Transaction Data'!$F135*'Transaction Data'!$L135</f>
        <v>2439</v>
      </c>
      <c r="O135" s="3">
        <f>'Transaction Data'!$N135-'Transaction Data'!$M135</f>
        <v>542</v>
      </c>
      <c r="P135" s="2">
        <f>DATEDIF('Transaction Data'!$D135,'Transaction Data'!$A135,"y")</f>
        <v>47</v>
      </c>
      <c r="Q135" s="2" t="str">
        <f>FLOOR('Transaction Data'!$P135,15)&amp;"-"&amp;FLOOR('Transaction Data'!$P135,15)+14</f>
        <v>45-59</v>
      </c>
      <c r="R135" s="2" t="str">
        <f>IF('Transaction Data'!$L135&lt;=10,"Less Expensive","Expensive")</f>
        <v>Less Expensive</v>
      </c>
      <c r="S135" s="4">
        <f>WEEKDAY('Transaction Data'!$A135)</f>
        <v>6</v>
      </c>
      <c r="T135" s="2" t="str">
        <f>IF(WEEKDAY('Transaction Data'!$A135,2)&lt;6,"Weekday","Weekend")</f>
        <v>Weekday</v>
      </c>
    </row>
    <row r="136" ht="15.75" customHeight="1">
      <c r="A136" s="1">
        <v>45446.0</v>
      </c>
      <c r="B136" s="2" t="s">
        <v>174</v>
      </c>
      <c r="C136" s="2" t="s">
        <v>41</v>
      </c>
      <c r="D136" s="1">
        <v>18863.0</v>
      </c>
      <c r="E136" s="2" t="s">
        <v>27</v>
      </c>
      <c r="F136" s="2">
        <v>186.0</v>
      </c>
      <c r="G136" s="2" t="s">
        <v>61</v>
      </c>
      <c r="H136" s="2" t="s">
        <v>45</v>
      </c>
      <c r="I136" s="2" t="s">
        <v>35</v>
      </c>
      <c r="J136" s="2" t="str">
        <f t="array" ref="J136">XLOOKUP('Transaction Data'!$G136,Product_Code,Biscuit_Brand)</f>
        <v>Choco Delight</v>
      </c>
      <c r="K136" s="2">
        <f t="array" ref="K136">XLOOKUP('Transaction Data'!$G136,Product_Code,Cost)</f>
        <v>3</v>
      </c>
      <c r="L136" s="2">
        <f t="array" ref="L136">XLOOKUP('Transaction Data'!$G136,Product_Code,Unit_Price)</f>
        <v>5</v>
      </c>
      <c r="M136" s="3">
        <f>'Transaction Data'!$F136*'Transaction Data'!$K136</f>
        <v>558</v>
      </c>
      <c r="N136" s="3">
        <f>'Transaction Data'!$F136*'Transaction Data'!$L136</f>
        <v>930</v>
      </c>
      <c r="O136" s="3">
        <f>'Transaction Data'!$N136-'Transaction Data'!$M136</f>
        <v>372</v>
      </c>
      <c r="P136" s="2">
        <f>DATEDIF('Transaction Data'!$D136,'Transaction Data'!$A136,"y")</f>
        <v>72</v>
      </c>
      <c r="Q136" s="2" t="str">
        <f>FLOOR('Transaction Data'!$P136,15)&amp;"-"&amp;FLOOR('Transaction Data'!$P136,15)+14</f>
        <v>60-74</v>
      </c>
      <c r="R136" s="2" t="str">
        <f>IF('Transaction Data'!$L136&lt;=10,"Less Expensive","Expensive")</f>
        <v>Less Expensive</v>
      </c>
      <c r="S136" s="4">
        <f>WEEKDAY('Transaction Data'!$A136)</f>
        <v>2</v>
      </c>
      <c r="T136" s="2" t="str">
        <f>IF(WEEKDAY('Transaction Data'!$A136,2)&lt;6,"Weekday","Weekend")</f>
        <v>Weekday</v>
      </c>
    </row>
    <row r="137" ht="15.75" customHeight="1">
      <c r="A137" s="1">
        <v>45330.0</v>
      </c>
      <c r="B137" s="2" t="s">
        <v>175</v>
      </c>
      <c r="C137" s="2" t="s">
        <v>65</v>
      </c>
      <c r="D137" s="1">
        <v>33010.0</v>
      </c>
      <c r="E137" s="2" t="s">
        <v>37</v>
      </c>
      <c r="F137" s="2">
        <v>54.0</v>
      </c>
      <c r="G137" s="2" t="s">
        <v>57</v>
      </c>
      <c r="H137" s="2" t="s">
        <v>49</v>
      </c>
      <c r="I137" s="2" t="s">
        <v>35</v>
      </c>
      <c r="J137" s="2" t="str">
        <f t="array" ref="J137">XLOOKUP('Transaction Data'!$G137,Product_Code,Biscuit_Brand)</f>
        <v>Oatmeal Cookies</v>
      </c>
      <c r="K137" s="2">
        <f t="array" ref="K137">XLOOKUP('Transaction Data'!$G137,Product_Code,Cost)</f>
        <v>19</v>
      </c>
      <c r="L137" s="2">
        <f t="array" ref="L137">XLOOKUP('Transaction Data'!$G137,Product_Code,Unit_Price)</f>
        <v>23</v>
      </c>
      <c r="M137" s="3">
        <f>'Transaction Data'!$F137*'Transaction Data'!$K137</f>
        <v>1026</v>
      </c>
      <c r="N137" s="3">
        <f>'Transaction Data'!$F137*'Transaction Data'!$L137</f>
        <v>1242</v>
      </c>
      <c r="O137" s="3">
        <f>'Transaction Data'!$N137-'Transaction Data'!$M137</f>
        <v>216</v>
      </c>
      <c r="P137" s="2">
        <f>DATEDIF('Transaction Data'!$D137,'Transaction Data'!$A137,"y")</f>
        <v>33</v>
      </c>
      <c r="Q137" s="2" t="str">
        <f>FLOOR('Transaction Data'!$P137,15)&amp;"-"&amp;FLOOR('Transaction Data'!$P137,15)+14</f>
        <v>30-44</v>
      </c>
      <c r="R137" s="2" t="str">
        <f>IF('Transaction Data'!$L137&lt;=10,"Less Expensive","Expensive")</f>
        <v>Expensive</v>
      </c>
      <c r="S137" s="4">
        <f>WEEKDAY('Transaction Data'!$A137)</f>
        <v>5</v>
      </c>
      <c r="T137" s="2" t="str">
        <f>IF(WEEKDAY('Transaction Data'!$A137,2)&lt;6,"Weekday","Weekend")</f>
        <v>Weekday</v>
      </c>
    </row>
    <row r="138" ht="15.75" customHeight="1">
      <c r="A138" s="1">
        <v>45419.0</v>
      </c>
      <c r="B138" s="2" t="s">
        <v>176</v>
      </c>
      <c r="C138" s="2" t="s">
        <v>78</v>
      </c>
      <c r="D138" s="1">
        <v>37546.0</v>
      </c>
      <c r="E138" s="2" t="s">
        <v>63</v>
      </c>
      <c r="F138" s="2">
        <v>383.0</v>
      </c>
      <c r="G138" s="2" t="s">
        <v>55</v>
      </c>
      <c r="H138" s="2" t="s">
        <v>52</v>
      </c>
      <c r="I138" s="2" t="s">
        <v>25</v>
      </c>
      <c r="J138" s="2" t="str">
        <f t="array" ref="J138">XLOOKUP('Transaction Data'!$G138,Product_Code,Biscuit_Brand)</f>
        <v>Vanilla Wafers</v>
      </c>
      <c r="K138" s="2">
        <f t="array" ref="K138">XLOOKUP('Transaction Data'!$G138,Product_Code,Cost)</f>
        <v>18</v>
      </c>
      <c r="L138" s="2">
        <f t="array" ref="L138">XLOOKUP('Transaction Data'!$G138,Product_Code,Unit_Price)</f>
        <v>36</v>
      </c>
      <c r="M138" s="3">
        <f>'Transaction Data'!$F138*'Transaction Data'!$K138</f>
        <v>6894</v>
      </c>
      <c r="N138" s="3">
        <f>'Transaction Data'!$F138*'Transaction Data'!$L138</f>
        <v>13788</v>
      </c>
      <c r="O138" s="3">
        <f>'Transaction Data'!$N138-'Transaction Data'!$M138</f>
        <v>6894</v>
      </c>
      <c r="P138" s="2">
        <f>DATEDIF('Transaction Data'!$D138,'Transaction Data'!$A138,"y")</f>
        <v>21</v>
      </c>
      <c r="Q138" s="2" t="str">
        <f>FLOOR('Transaction Data'!$P138,15)&amp;"-"&amp;FLOOR('Transaction Data'!$P138,15)+14</f>
        <v>15-29</v>
      </c>
      <c r="R138" s="2" t="str">
        <f>IF('Transaction Data'!$L138&lt;=10,"Less Expensive","Expensive")</f>
        <v>Expensive</v>
      </c>
      <c r="S138" s="4">
        <f>WEEKDAY('Transaction Data'!$A138)</f>
        <v>3</v>
      </c>
      <c r="T138" s="2" t="str">
        <f>IF(WEEKDAY('Transaction Data'!$A138,2)&lt;6,"Weekday","Weekend")</f>
        <v>Weekday</v>
      </c>
    </row>
    <row r="139" ht="15.75" customHeight="1">
      <c r="A139" s="1">
        <v>45478.0</v>
      </c>
      <c r="B139" s="2" t="s">
        <v>177</v>
      </c>
      <c r="C139" s="2" t="s">
        <v>21</v>
      </c>
      <c r="D139" s="1">
        <v>30073.0</v>
      </c>
      <c r="E139" s="2" t="s">
        <v>22</v>
      </c>
      <c r="F139" s="2">
        <v>306.0</v>
      </c>
      <c r="G139" s="2" t="s">
        <v>48</v>
      </c>
      <c r="H139" s="2" t="s">
        <v>49</v>
      </c>
      <c r="I139" s="2" t="s">
        <v>35</v>
      </c>
      <c r="J139" s="2" t="str">
        <f t="array" ref="J139">XLOOKUP('Transaction Data'!$G139,Product_Code,Biscuit_Brand)</f>
        <v>Lemon Crisps</v>
      </c>
      <c r="K139" s="2">
        <f t="array" ref="K139">XLOOKUP('Transaction Data'!$G139,Product_Code,Cost)</f>
        <v>7</v>
      </c>
      <c r="L139" s="2">
        <f t="array" ref="L139">XLOOKUP('Transaction Data'!$G139,Product_Code,Unit_Price)</f>
        <v>9</v>
      </c>
      <c r="M139" s="3">
        <f>'Transaction Data'!$F139*'Transaction Data'!$K139</f>
        <v>2142</v>
      </c>
      <c r="N139" s="3">
        <f>'Transaction Data'!$F139*'Transaction Data'!$L139</f>
        <v>2754</v>
      </c>
      <c r="O139" s="3">
        <f>'Transaction Data'!$N139-'Transaction Data'!$M139</f>
        <v>612</v>
      </c>
      <c r="P139" s="2">
        <f>DATEDIF('Transaction Data'!$D139,'Transaction Data'!$A139,"y")</f>
        <v>42</v>
      </c>
      <c r="Q139" s="2" t="str">
        <f>FLOOR('Transaction Data'!$P139,15)&amp;"-"&amp;FLOOR('Transaction Data'!$P139,15)+14</f>
        <v>30-44</v>
      </c>
      <c r="R139" s="2" t="str">
        <f>IF('Transaction Data'!$L139&lt;=10,"Less Expensive","Expensive")</f>
        <v>Less Expensive</v>
      </c>
      <c r="S139" s="4">
        <f>WEEKDAY('Transaction Data'!$A139)</f>
        <v>6</v>
      </c>
      <c r="T139" s="2" t="str">
        <f>IF(WEEKDAY('Transaction Data'!$A139,2)&lt;6,"Weekday","Weekend")</f>
        <v>Weekday</v>
      </c>
    </row>
    <row r="140" ht="15.75" customHeight="1">
      <c r="A140" s="1">
        <v>45412.0</v>
      </c>
      <c r="B140" s="2" t="s">
        <v>178</v>
      </c>
      <c r="C140" s="2" t="s">
        <v>32</v>
      </c>
      <c r="D140" s="1">
        <v>20422.0</v>
      </c>
      <c r="E140" s="2" t="s">
        <v>27</v>
      </c>
      <c r="F140" s="2">
        <v>461.0</v>
      </c>
      <c r="G140" s="2" t="s">
        <v>44</v>
      </c>
      <c r="H140" s="2" t="s">
        <v>52</v>
      </c>
      <c r="I140" s="2" t="s">
        <v>35</v>
      </c>
      <c r="J140" s="2" t="str">
        <f t="array" ref="J140">XLOOKUP('Transaction Data'!$G140,Product_Code,Biscuit_Brand)</f>
        <v>Butter Crunch</v>
      </c>
      <c r="K140" s="2">
        <f t="array" ref="K140">XLOOKUP('Transaction Data'!$G140,Product_Code,Cost)</f>
        <v>10</v>
      </c>
      <c r="L140" s="2">
        <f t="array" ref="L140">XLOOKUP('Transaction Data'!$G140,Product_Code,Unit_Price)</f>
        <v>11</v>
      </c>
      <c r="M140" s="3">
        <f>'Transaction Data'!$F140*'Transaction Data'!$K140</f>
        <v>4610</v>
      </c>
      <c r="N140" s="3">
        <f>'Transaction Data'!$F140*'Transaction Data'!$L140</f>
        <v>5071</v>
      </c>
      <c r="O140" s="3">
        <f>'Transaction Data'!$N140-'Transaction Data'!$M140</f>
        <v>461</v>
      </c>
      <c r="P140" s="2">
        <f>DATEDIF('Transaction Data'!$D140,'Transaction Data'!$A140,"y")</f>
        <v>68</v>
      </c>
      <c r="Q140" s="2" t="str">
        <f>FLOOR('Transaction Data'!$P140,15)&amp;"-"&amp;FLOOR('Transaction Data'!$P140,15)+14</f>
        <v>60-74</v>
      </c>
      <c r="R140" s="2" t="str">
        <f>IF('Transaction Data'!$L140&lt;=10,"Less Expensive","Expensive")</f>
        <v>Expensive</v>
      </c>
      <c r="S140" s="4">
        <f>WEEKDAY('Transaction Data'!$A140)</f>
        <v>3</v>
      </c>
      <c r="T140" s="2" t="str">
        <f>IF(WEEKDAY('Transaction Data'!$A140,2)&lt;6,"Weekday","Weekend")</f>
        <v>Weekday</v>
      </c>
    </row>
    <row r="141" ht="15.75" customHeight="1">
      <c r="A141" s="1">
        <v>45334.0</v>
      </c>
      <c r="B141" s="2" t="s">
        <v>179</v>
      </c>
      <c r="C141" s="2" t="s">
        <v>54</v>
      </c>
      <c r="D141" s="1">
        <v>21346.0</v>
      </c>
      <c r="E141" s="2" t="s">
        <v>37</v>
      </c>
      <c r="F141" s="2">
        <v>496.0</v>
      </c>
      <c r="G141" s="2" t="s">
        <v>38</v>
      </c>
      <c r="H141" s="2" t="s">
        <v>52</v>
      </c>
      <c r="I141" s="2" t="s">
        <v>25</v>
      </c>
      <c r="J141" s="2" t="str">
        <f t="array" ref="J141">XLOOKUP('Transaction Data'!$G141,Product_Code,Biscuit_Brand)</f>
        <v>Ginger Snaps</v>
      </c>
      <c r="K141" s="2">
        <f t="array" ref="K141">XLOOKUP('Transaction Data'!$G141,Product_Code,Cost)</f>
        <v>14</v>
      </c>
      <c r="L141" s="2">
        <f t="array" ref="L141">XLOOKUP('Transaction Data'!$G141,Product_Code,Unit_Price)</f>
        <v>28</v>
      </c>
      <c r="M141" s="3">
        <f>'Transaction Data'!$F141*'Transaction Data'!$K141</f>
        <v>6944</v>
      </c>
      <c r="N141" s="3">
        <f>'Transaction Data'!$F141*'Transaction Data'!$L141</f>
        <v>13888</v>
      </c>
      <c r="O141" s="3">
        <f>'Transaction Data'!$N141-'Transaction Data'!$M141</f>
        <v>6944</v>
      </c>
      <c r="P141" s="2">
        <f>DATEDIF('Transaction Data'!$D141,'Transaction Data'!$A141,"y")</f>
        <v>65</v>
      </c>
      <c r="Q141" s="2" t="str">
        <f>FLOOR('Transaction Data'!$P141,15)&amp;"-"&amp;FLOOR('Transaction Data'!$P141,15)+14</f>
        <v>60-74</v>
      </c>
      <c r="R141" s="2" t="str">
        <f>IF('Transaction Data'!$L141&lt;=10,"Less Expensive","Expensive")</f>
        <v>Expensive</v>
      </c>
      <c r="S141" s="4">
        <f>WEEKDAY('Transaction Data'!$A141)</f>
        <v>2</v>
      </c>
      <c r="T141" s="2" t="str">
        <f>IF(WEEKDAY('Transaction Data'!$A141,2)&lt;6,"Weekday","Weekend")</f>
        <v>Weekday</v>
      </c>
    </row>
    <row r="142" ht="15.75" customHeight="1">
      <c r="A142" s="1">
        <v>45378.0</v>
      </c>
      <c r="B142" s="2" t="s">
        <v>180</v>
      </c>
      <c r="C142" s="2" t="s">
        <v>51</v>
      </c>
      <c r="D142" s="1">
        <v>22658.0</v>
      </c>
      <c r="E142" s="2" t="s">
        <v>22</v>
      </c>
      <c r="F142" s="2">
        <v>42.0</v>
      </c>
      <c r="G142" s="2" t="s">
        <v>38</v>
      </c>
      <c r="H142" s="2" t="s">
        <v>45</v>
      </c>
      <c r="I142" s="2" t="s">
        <v>35</v>
      </c>
      <c r="J142" s="2" t="str">
        <f t="array" ref="J142">XLOOKUP('Transaction Data'!$G142,Product_Code,Biscuit_Brand)</f>
        <v>Ginger Snaps</v>
      </c>
      <c r="K142" s="2">
        <f t="array" ref="K142">XLOOKUP('Transaction Data'!$G142,Product_Code,Cost)</f>
        <v>14</v>
      </c>
      <c r="L142" s="2">
        <f t="array" ref="L142">XLOOKUP('Transaction Data'!$G142,Product_Code,Unit_Price)</f>
        <v>28</v>
      </c>
      <c r="M142" s="3">
        <f>'Transaction Data'!$F142*'Transaction Data'!$K142</f>
        <v>588</v>
      </c>
      <c r="N142" s="3">
        <f>'Transaction Data'!$F142*'Transaction Data'!$L142</f>
        <v>1176</v>
      </c>
      <c r="O142" s="3">
        <f>'Transaction Data'!$N142-'Transaction Data'!$M142</f>
        <v>588</v>
      </c>
      <c r="P142" s="2">
        <f>DATEDIF('Transaction Data'!$D142,'Transaction Data'!$A142,"y")</f>
        <v>62</v>
      </c>
      <c r="Q142" s="2" t="str">
        <f>FLOOR('Transaction Data'!$P142,15)&amp;"-"&amp;FLOOR('Transaction Data'!$P142,15)+14</f>
        <v>60-74</v>
      </c>
      <c r="R142" s="2" t="str">
        <f>IF('Transaction Data'!$L142&lt;=10,"Less Expensive","Expensive")</f>
        <v>Expensive</v>
      </c>
      <c r="S142" s="4">
        <f>WEEKDAY('Transaction Data'!$A142)</f>
        <v>4</v>
      </c>
      <c r="T142" s="2" t="str">
        <f>IF(WEEKDAY('Transaction Data'!$A142,2)&lt;6,"Weekday","Weekend")</f>
        <v>Weekday</v>
      </c>
    </row>
    <row r="143" ht="15.75" customHeight="1">
      <c r="A143" s="1">
        <v>45426.0</v>
      </c>
      <c r="B143" s="2" t="s">
        <v>181</v>
      </c>
      <c r="C143" s="2" t="s">
        <v>69</v>
      </c>
      <c r="D143" s="1">
        <v>37884.0</v>
      </c>
      <c r="E143" s="2" t="s">
        <v>22</v>
      </c>
      <c r="F143" s="2">
        <v>136.0</v>
      </c>
      <c r="G143" s="2" t="s">
        <v>55</v>
      </c>
      <c r="H143" s="2" t="s">
        <v>49</v>
      </c>
      <c r="I143" s="2" t="s">
        <v>35</v>
      </c>
      <c r="J143" s="2" t="str">
        <f t="array" ref="J143">XLOOKUP('Transaction Data'!$G143,Product_Code,Biscuit_Brand)</f>
        <v>Vanilla Wafers</v>
      </c>
      <c r="K143" s="2">
        <f t="array" ref="K143">XLOOKUP('Transaction Data'!$G143,Product_Code,Cost)</f>
        <v>18</v>
      </c>
      <c r="L143" s="2">
        <f t="array" ref="L143">XLOOKUP('Transaction Data'!$G143,Product_Code,Unit_Price)</f>
        <v>36</v>
      </c>
      <c r="M143" s="3">
        <f>'Transaction Data'!$F143*'Transaction Data'!$K143</f>
        <v>2448</v>
      </c>
      <c r="N143" s="3">
        <f>'Transaction Data'!$F143*'Transaction Data'!$L143</f>
        <v>4896</v>
      </c>
      <c r="O143" s="3">
        <f>'Transaction Data'!$N143-'Transaction Data'!$M143</f>
        <v>2448</v>
      </c>
      <c r="P143" s="2">
        <f>DATEDIF('Transaction Data'!$D143,'Transaction Data'!$A143,"y")</f>
        <v>20</v>
      </c>
      <c r="Q143" s="2" t="str">
        <f>FLOOR('Transaction Data'!$P143,15)&amp;"-"&amp;FLOOR('Transaction Data'!$P143,15)+14</f>
        <v>15-29</v>
      </c>
      <c r="R143" s="2" t="str">
        <f>IF('Transaction Data'!$L143&lt;=10,"Less Expensive","Expensive")</f>
        <v>Expensive</v>
      </c>
      <c r="S143" s="4">
        <f>WEEKDAY('Transaction Data'!$A143)</f>
        <v>3</v>
      </c>
      <c r="T143" s="2" t="str">
        <f>IF(WEEKDAY('Transaction Data'!$A143,2)&lt;6,"Weekday","Weekend")</f>
        <v>Weekday</v>
      </c>
    </row>
    <row r="144" ht="15.75" customHeight="1">
      <c r="A144" s="1">
        <v>45302.0</v>
      </c>
      <c r="B144" s="2" t="s">
        <v>182</v>
      </c>
      <c r="C144" s="2" t="s">
        <v>51</v>
      </c>
      <c r="D144" s="1">
        <v>21791.0</v>
      </c>
      <c r="E144" s="2" t="s">
        <v>37</v>
      </c>
      <c r="F144" s="2">
        <v>340.0</v>
      </c>
      <c r="G144" s="2" t="s">
        <v>38</v>
      </c>
      <c r="H144" s="2" t="s">
        <v>52</v>
      </c>
      <c r="I144" s="2" t="s">
        <v>25</v>
      </c>
      <c r="J144" s="2" t="str">
        <f t="array" ref="J144">XLOOKUP('Transaction Data'!$G144,Product_Code,Biscuit_Brand)</f>
        <v>Ginger Snaps</v>
      </c>
      <c r="K144" s="2">
        <f t="array" ref="K144">XLOOKUP('Transaction Data'!$G144,Product_Code,Cost)</f>
        <v>14</v>
      </c>
      <c r="L144" s="2">
        <f t="array" ref="L144">XLOOKUP('Transaction Data'!$G144,Product_Code,Unit_Price)</f>
        <v>28</v>
      </c>
      <c r="M144" s="3">
        <f>'Transaction Data'!$F144*'Transaction Data'!$K144</f>
        <v>4760</v>
      </c>
      <c r="N144" s="3">
        <f>'Transaction Data'!$F144*'Transaction Data'!$L144</f>
        <v>9520</v>
      </c>
      <c r="O144" s="3">
        <f>'Transaction Data'!$N144-'Transaction Data'!$M144</f>
        <v>4760</v>
      </c>
      <c r="P144" s="2">
        <f>DATEDIF('Transaction Data'!$D144,'Transaction Data'!$A144,"y")</f>
        <v>64</v>
      </c>
      <c r="Q144" s="2" t="str">
        <f>FLOOR('Transaction Data'!$P144,15)&amp;"-"&amp;FLOOR('Transaction Data'!$P144,15)+14</f>
        <v>60-74</v>
      </c>
      <c r="R144" s="2" t="str">
        <f>IF('Transaction Data'!$L144&lt;=10,"Less Expensive","Expensive")</f>
        <v>Expensive</v>
      </c>
      <c r="S144" s="4">
        <f>WEEKDAY('Transaction Data'!$A144)</f>
        <v>5</v>
      </c>
      <c r="T144" s="2" t="str">
        <f>IF(WEEKDAY('Transaction Data'!$A144,2)&lt;6,"Weekday","Weekend")</f>
        <v>Weekday</v>
      </c>
    </row>
    <row r="145" ht="15.75" customHeight="1">
      <c r="A145" s="1">
        <v>45423.0</v>
      </c>
      <c r="B145" s="2" t="s">
        <v>183</v>
      </c>
      <c r="C145" s="2" t="s">
        <v>65</v>
      </c>
      <c r="D145" s="1">
        <v>22731.0</v>
      </c>
      <c r="E145" s="2" t="s">
        <v>37</v>
      </c>
      <c r="F145" s="2">
        <v>94.0</v>
      </c>
      <c r="G145" s="2" t="s">
        <v>38</v>
      </c>
      <c r="H145" s="2" t="s">
        <v>49</v>
      </c>
      <c r="I145" s="2" t="s">
        <v>35</v>
      </c>
      <c r="J145" s="2" t="str">
        <f t="array" ref="J145">XLOOKUP('Transaction Data'!$G145,Product_Code,Biscuit_Brand)</f>
        <v>Ginger Snaps</v>
      </c>
      <c r="K145" s="2">
        <f t="array" ref="K145">XLOOKUP('Transaction Data'!$G145,Product_Code,Cost)</f>
        <v>14</v>
      </c>
      <c r="L145" s="2">
        <f t="array" ref="L145">XLOOKUP('Transaction Data'!$G145,Product_Code,Unit_Price)</f>
        <v>28</v>
      </c>
      <c r="M145" s="3">
        <f>'Transaction Data'!$F145*'Transaction Data'!$K145</f>
        <v>1316</v>
      </c>
      <c r="N145" s="3">
        <f>'Transaction Data'!$F145*'Transaction Data'!$L145</f>
        <v>2632</v>
      </c>
      <c r="O145" s="3">
        <f>'Transaction Data'!$N145-'Transaction Data'!$M145</f>
        <v>1316</v>
      </c>
      <c r="P145" s="2">
        <f>DATEDIF('Transaction Data'!$D145,'Transaction Data'!$A145,"y")</f>
        <v>62</v>
      </c>
      <c r="Q145" s="2" t="str">
        <f>FLOOR('Transaction Data'!$P145,15)&amp;"-"&amp;FLOOR('Transaction Data'!$P145,15)+14</f>
        <v>60-74</v>
      </c>
      <c r="R145" s="2" t="str">
        <f>IF('Transaction Data'!$L145&lt;=10,"Less Expensive","Expensive")</f>
        <v>Expensive</v>
      </c>
      <c r="S145" s="4">
        <f>WEEKDAY('Transaction Data'!$A145)</f>
        <v>7</v>
      </c>
      <c r="T145" s="2" t="str">
        <f>IF(WEEKDAY('Transaction Data'!$A145,2)&lt;6,"Weekday","Weekend")</f>
        <v>Weekend</v>
      </c>
    </row>
    <row r="146" ht="15.75" customHeight="1">
      <c r="A146" s="1">
        <v>45309.0</v>
      </c>
      <c r="B146" s="2" t="s">
        <v>184</v>
      </c>
      <c r="C146" s="2" t="s">
        <v>47</v>
      </c>
      <c r="D146" s="1">
        <v>38728.0</v>
      </c>
      <c r="E146" s="2" t="s">
        <v>27</v>
      </c>
      <c r="F146" s="2">
        <v>266.0</v>
      </c>
      <c r="G146" s="2" t="s">
        <v>33</v>
      </c>
      <c r="H146" s="2" t="s">
        <v>52</v>
      </c>
      <c r="I146" s="2" t="s">
        <v>25</v>
      </c>
      <c r="J146" s="2" t="str">
        <f t="array" ref="J146">XLOOKUP('Transaction Data'!$G146,Product_Code,Biscuit_Brand)</f>
        <v>Caramel Biscuits</v>
      </c>
      <c r="K146" s="2">
        <f t="array" ref="K146">XLOOKUP('Transaction Data'!$G146,Product_Code,Cost)</f>
        <v>18</v>
      </c>
      <c r="L146" s="2">
        <f t="array" ref="L146">XLOOKUP('Transaction Data'!$G146,Product_Code,Unit_Price)</f>
        <v>22</v>
      </c>
      <c r="M146" s="3">
        <f>'Transaction Data'!$F146*'Transaction Data'!$K146</f>
        <v>4788</v>
      </c>
      <c r="N146" s="3">
        <f>'Transaction Data'!$F146*'Transaction Data'!$L146</f>
        <v>5852</v>
      </c>
      <c r="O146" s="3">
        <f>'Transaction Data'!$N146-'Transaction Data'!$M146</f>
        <v>1064</v>
      </c>
      <c r="P146" s="2">
        <f>DATEDIF('Transaction Data'!$D146,'Transaction Data'!$A146,"y")</f>
        <v>18</v>
      </c>
      <c r="Q146" s="2" t="str">
        <f>FLOOR('Transaction Data'!$P146,15)&amp;"-"&amp;FLOOR('Transaction Data'!$P146,15)+14</f>
        <v>15-29</v>
      </c>
      <c r="R146" s="2" t="str">
        <f>IF('Transaction Data'!$L146&lt;=10,"Less Expensive","Expensive")</f>
        <v>Expensive</v>
      </c>
      <c r="S146" s="4">
        <f>WEEKDAY('Transaction Data'!$A146)</f>
        <v>5</v>
      </c>
      <c r="T146" s="2" t="str">
        <f>IF(WEEKDAY('Transaction Data'!$A146,2)&lt;6,"Weekday","Weekend")</f>
        <v>Weekday</v>
      </c>
    </row>
    <row r="147" ht="15.75" customHeight="1">
      <c r="A147" s="1">
        <v>45491.0</v>
      </c>
      <c r="B147" s="2" t="s">
        <v>185</v>
      </c>
      <c r="C147" s="2" t="s">
        <v>21</v>
      </c>
      <c r="D147" s="1">
        <v>38400.0</v>
      </c>
      <c r="E147" s="2" t="s">
        <v>37</v>
      </c>
      <c r="F147" s="2">
        <v>125.0</v>
      </c>
      <c r="G147" s="2" t="s">
        <v>48</v>
      </c>
      <c r="H147" s="2" t="s">
        <v>34</v>
      </c>
      <c r="I147" s="2" t="s">
        <v>35</v>
      </c>
      <c r="J147" s="2" t="str">
        <f t="array" ref="J147">XLOOKUP('Transaction Data'!$G147,Product_Code,Biscuit_Brand)</f>
        <v>Lemon Crisps</v>
      </c>
      <c r="K147" s="2">
        <f t="array" ref="K147">XLOOKUP('Transaction Data'!$G147,Product_Code,Cost)</f>
        <v>7</v>
      </c>
      <c r="L147" s="2">
        <f t="array" ref="L147">XLOOKUP('Transaction Data'!$G147,Product_Code,Unit_Price)</f>
        <v>9</v>
      </c>
      <c r="M147" s="3">
        <f>'Transaction Data'!$F147*'Transaction Data'!$K147</f>
        <v>875</v>
      </c>
      <c r="N147" s="3">
        <f>'Transaction Data'!$F147*'Transaction Data'!$L147</f>
        <v>1125</v>
      </c>
      <c r="O147" s="3">
        <f>'Transaction Data'!$N147-'Transaction Data'!$M147</f>
        <v>250</v>
      </c>
      <c r="P147" s="2">
        <f>DATEDIF('Transaction Data'!$D147,'Transaction Data'!$A147,"y")</f>
        <v>19</v>
      </c>
      <c r="Q147" s="2" t="str">
        <f>FLOOR('Transaction Data'!$P147,15)&amp;"-"&amp;FLOOR('Transaction Data'!$P147,15)+14</f>
        <v>15-29</v>
      </c>
      <c r="R147" s="2" t="str">
        <f>IF('Transaction Data'!$L147&lt;=10,"Less Expensive","Expensive")</f>
        <v>Less Expensive</v>
      </c>
      <c r="S147" s="4">
        <f>WEEKDAY('Transaction Data'!$A147)</f>
        <v>5</v>
      </c>
      <c r="T147" s="2" t="str">
        <f>IF(WEEKDAY('Transaction Data'!$A147,2)&lt;6,"Weekday","Weekend")</f>
        <v>Weekday</v>
      </c>
    </row>
    <row r="148" ht="15.75" customHeight="1">
      <c r="A148" s="1">
        <v>45442.0</v>
      </c>
      <c r="B148" s="2" t="s">
        <v>186</v>
      </c>
      <c r="C148" s="2" t="s">
        <v>69</v>
      </c>
      <c r="D148" s="1">
        <v>20074.0</v>
      </c>
      <c r="E148" s="2" t="s">
        <v>63</v>
      </c>
      <c r="F148" s="2">
        <v>203.0</v>
      </c>
      <c r="G148" s="2" t="s">
        <v>33</v>
      </c>
      <c r="H148" s="2" t="s">
        <v>34</v>
      </c>
      <c r="I148" s="2" t="s">
        <v>25</v>
      </c>
      <c r="J148" s="2" t="str">
        <f t="array" ref="J148">XLOOKUP('Transaction Data'!$G148,Product_Code,Biscuit_Brand)</f>
        <v>Caramel Biscuits</v>
      </c>
      <c r="K148" s="2">
        <f t="array" ref="K148">XLOOKUP('Transaction Data'!$G148,Product_Code,Cost)</f>
        <v>18</v>
      </c>
      <c r="L148" s="2">
        <f t="array" ref="L148">XLOOKUP('Transaction Data'!$G148,Product_Code,Unit_Price)</f>
        <v>22</v>
      </c>
      <c r="M148" s="3">
        <f>'Transaction Data'!$F148*'Transaction Data'!$K148</f>
        <v>3654</v>
      </c>
      <c r="N148" s="3">
        <f>'Transaction Data'!$F148*'Transaction Data'!$L148</f>
        <v>4466</v>
      </c>
      <c r="O148" s="3">
        <f>'Transaction Data'!$N148-'Transaction Data'!$M148</f>
        <v>812</v>
      </c>
      <c r="P148" s="2">
        <f>DATEDIF('Transaction Data'!$D148,'Transaction Data'!$A148,"y")</f>
        <v>69</v>
      </c>
      <c r="Q148" s="2" t="str">
        <f>FLOOR('Transaction Data'!$P148,15)&amp;"-"&amp;FLOOR('Transaction Data'!$P148,15)+14</f>
        <v>60-74</v>
      </c>
      <c r="R148" s="2" t="str">
        <f>IF('Transaction Data'!$L148&lt;=10,"Less Expensive","Expensive")</f>
        <v>Expensive</v>
      </c>
      <c r="S148" s="4">
        <f>WEEKDAY('Transaction Data'!$A148)</f>
        <v>5</v>
      </c>
      <c r="T148" s="2" t="str">
        <f>IF(WEEKDAY('Transaction Data'!$A148,2)&lt;6,"Weekday","Weekend")</f>
        <v>Weekday</v>
      </c>
    </row>
    <row r="149" ht="15.75" customHeight="1">
      <c r="A149" s="1">
        <v>45357.0</v>
      </c>
      <c r="B149" s="2" t="s">
        <v>187</v>
      </c>
      <c r="C149" s="2" t="s">
        <v>78</v>
      </c>
      <c r="D149" s="1">
        <v>37815.0</v>
      </c>
      <c r="E149" s="2" t="s">
        <v>63</v>
      </c>
      <c r="F149" s="2">
        <v>82.0</v>
      </c>
      <c r="G149" s="2" t="s">
        <v>61</v>
      </c>
      <c r="H149" s="2" t="s">
        <v>39</v>
      </c>
      <c r="I149" s="2" t="s">
        <v>35</v>
      </c>
      <c r="J149" s="2" t="str">
        <f t="array" ref="J149">XLOOKUP('Transaction Data'!$G149,Product_Code,Biscuit_Brand)</f>
        <v>Choco Delight</v>
      </c>
      <c r="K149" s="2">
        <f t="array" ref="K149">XLOOKUP('Transaction Data'!$G149,Product_Code,Cost)</f>
        <v>3</v>
      </c>
      <c r="L149" s="2">
        <f t="array" ref="L149">XLOOKUP('Transaction Data'!$G149,Product_Code,Unit_Price)</f>
        <v>5</v>
      </c>
      <c r="M149" s="3">
        <f>'Transaction Data'!$F149*'Transaction Data'!$K149</f>
        <v>246</v>
      </c>
      <c r="N149" s="3">
        <f>'Transaction Data'!$F149*'Transaction Data'!$L149</f>
        <v>410</v>
      </c>
      <c r="O149" s="3">
        <f>'Transaction Data'!$N149-'Transaction Data'!$M149</f>
        <v>164</v>
      </c>
      <c r="P149" s="2">
        <f>DATEDIF('Transaction Data'!$D149,'Transaction Data'!$A149,"y")</f>
        <v>20</v>
      </c>
      <c r="Q149" s="2" t="str">
        <f>FLOOR('Transaction Data'!$P149,15)&amp;"-"&amp;FLOOR('Transaction Data'!$P149,15)+14</f>
        <v>15-29</v>
      </c>
      <c r="R149" s="2" t="str">
        <f>IF('Transaction Data'!$L149&lt;=10,"Less Expensive","Expensive")</f>
        <v>Less Expensive</v>
      </c>
      <c r="S149" s="4">
        <f>WEEKDAY('Transaction Data'!$A149)</f>
        <v>4</v>
      </c>
      <c r="T149" s="2" t="str">
        <f>IF(WEEKDAY('Transaction Data'!$A149,2)&lt;6,"Weekday","Weekend")</f>
        <v>Weekday</v>
      </c>
    </row>
    <row r="150" ht="15.75" customHeight="1">
      <c r="A150" s="1">
        <v>45301.0</v>
      </c>
      <c r="B150" s="2" t="s">
        <v>188</v>
      </c>
      <c r="C150" s="2" t="s">
        <v>41</v>
      </c>
      <c r="D150" s="1">
        <v>36132.0</v>
      </c>
      <c r="E150" s="2" t="s">
        <v>37</v>
      </c>
      <c r="F150" s="2">
        <v>430.0</v>
      </c>
      <c r="G150" s="2" t="s">
        <v>55</v>
      </c>
      <c r="H150" s="2" t="s">
        <v>42</v>
      </c>
      <c r="I150" s="2" t="s">
        <v>25</v>
      </c>
      <c r="J150" s="2" t="str">
        <f t="array" ref="J150">XLOOKUP('Transaction Data'!$G150,Product_Code,Biscuit_Brand)</f>
        <v>Vanilla Wafers</v>
      </c>
      <c r="K150" s="2">
        <f t="array" ref="K150">XLOOKUP('Transaction Data'!$G150,Product_Code,Cost)</f>
        <v>18</v>
      </c>
      <c r="L150" s="2">
        <f t="array" ref="L150">XLOOKUP('Transaction Data'!$G150,Product_Code,Unit_Price)</f>
        <v>36</v>
      </c>
      <c r="M150" s="3">
        <f>'Transaction Data'!$F150*'Transaction Data'!$K150</f>
        <v>7740</v>
      </c>
      <c r="N150" s="3">
        <f>'Transaction Data'!$F150*'Transaction Data'!$L150</f>
        <v>15480</v>
      </c>
      <c r="O150" s="3">
        <f>'Transaction Data'!$N150-'Transaction Data'!$M150</f>
        <v>7740</v>
      </c>
      <c r="P150" s="2">
        <f>DATEDIF('Transaction Data'!$D150,'Transaction Data'!$A150,"y")</f>
        <v>25</v>
      </c>
      <c r="Q150" s="2" t="str">
        <f>FLOOR('Transaction Data'!$P150,15)&amp;"-"&amp;FLOOR('Transaction Data'!$P150,15)+14</f>
        <v>15-29</v>
      </c>
      <c r="R150" s="2" t="str">
        <f>IF('Transaction Data'!$L150&lt;=10,"Less Expensive","Expensive")</f>
        <v>Expensive</v>
      </c>
      <c r="S150" s="4">
        <f>WEEKDAY('Transaction Data'!$A150)</f>
        <v>4</v>
      </c>
      <c r="T150" s="2" t="str">
        <f>IF(WEEKDAY('Transaction Data'!$A150,2)&lt;6,"Weekday","Weekend")</f>
        <v>Weekday</v>
      </c>
    </row>
    <row r="151" ht="15.75" customHeight="1">
      <c r="A151" s="1">
        <v>45457.0</v>
      </c>
      <c r="B151" s="2" t="s">
        <v>189</v>
      </c>
      <c r="C151" s="2" t="s">
        <v>32</v>
      </c>
      <c r="D151" s="1">
        <v>30814.0</v>
      </c>
      <c r="E151" s="2" t="s">
        <v>63</v>
      </c>
      <c r="F151" s="2">
        <v>329.0</v>
      </c>
      <c r="G151" s="2" t="s">
        <v>61</v>
      </c>
      <c r="H151" s="2" t="s">
        <v>45</v>
      </c>
      <c r="I151" s="2" t="s">
        <v>25</v>
      </c>
      <c r="J151" s="2" t="str">
        <f t="array" ref="J151">XLOOKUP('Transaction Data'!$G151,Product_Code,Biscuit_Brand)</f>
        <v>Choco Delight</v>
      </c>
      <c r="K151" s="2">
        <f t="array" ref="K151">XLOOKUP('Transaction Data'!$G151,Product_Code,Cost)</f>
        <v>3</v>
      </c>
      <c r="L151" s="2">
        <f t="array" ref="L151">XLOOKUP('Transaction Data'!$G151,Product_Code,Unit_Price)</f>
        <v>5</v>
      </c>
      <c r="M151" s="3">
        <f>'Transaction Data'!$F151*'Transaction Data'!$K151</f>
        <v>987</v>
      </c>
      <c r="N151" s="3">
        <f>'Transaction Data'!$F151*'Transaction Data'!$L151</f>
        <v>1645</v>
      </c>
      <c r="O151" s="3">
        <f>'Transaction Data'!$N151-'Transaction Data'!$M151</f>
        <v>658</v>
      </c>
      <c r="P151" s="2">
        <f>DATEDIF('Transaction Data'!$D151,'Transaction Data'!$A151,"y")</f>
        <v>40</v>
      </c>
      <c r="Q151" s="2" t="str">
        <f>FLOOR('Transaction Data'!$P151,15)&amp;"-"&amp;FLOOR('Transaction Data'!$P151,15)+14</f>
        <v>30-44</v>
      </c>
      <c r="R151" s="2" t="str">
        <f>IF('Transaction Data'!$L151&lt;=10,"Less Expensive","Expensive")</f>
        <v>Less Expensive</v>
      </c>
      <c r="S151" s="4">
        <f>WEEKDAY('Transaction Data'!$A151)</f>
        <v>6</v>
      </c>
      <c r="T151" s="2" t="str">
        <f>IF(WEEKDAY('Transaction Data'!$A151,2)&lt;6,"Weekday","Weekend")</f>
        <v>Weekday</v>
      </c>
    </row>
    <row r="152" ht="15.75" customHeight="1">
      <c r="A152" s="1">
        <v>45439.0</v>
      </c>
      <c r="B152" s="2" t="s">
        <v>190</v>
      </c>
      <c r="C152" s="2" t="s">
        <v>65</v>
      </c>
      <c r="D152" s="1">
        <v>37779.0</v>
      </c>
      <c r="E152" s="2" t="s">
        <v>22</v>
      </c>
      <c r="F152" s="2">
        <v>463.0</v>
      </c>
      <c r="G152" s="2" t="s">
        <v>28</v>
      </c>
      <c r="H152" s="2" t="s">
        <v>49</v>
      </c>
      <c r="I152" s="2" t="s">
        <v>25</v>
      </c>
      <c r="J152" s="2" t="str">
        <f t="array" ref="J152">XLOOKUP('Transaction Data'!$G152,Product_Code,Biscuit_Brand)</f>
        <v>Shortbread</v>
      </c>
      <c r="K152" s="2">
        <f t="array" ref="K152">XLOOKUP('Transaction Data'!$G152,Product_Code,Cost)</f>
        <v>10</v>
      </c>
      <c r="L152" s="2">
        <f t="array" ref="L152">XLOOKUP('Transaction Data'!$G152,Product_Code,Unit_Price)</f>
        <v>45</v>
      </c>
      <c r="M152" s="3">
        <f>'Transaction Data'!$F152*'Transaction Data'!$K152</f>
        <v>4630</v>
      </c>
      <c r="N152" s="3">
        <f>'Transaction Data'!$F152*'Transaction Data'!$L152</f>
        <v>20835</v>
      </c>
      <c r="O152" s="3">
        <f>'Transaction Data'!$N152-'Transaction Data'!$M152</f>
        <v>16205</v>
      </c>
      <c r="P152" s="2">
        <f>DATEDIF('Transaction Data'!$D152,'Transaction Data'!$A152,"y")</f>
        <v>20</v>
      </c>
      <c r="Q152" s="2" t="str">
        <f>FLOOR('Transaction Data'!$P152,15)&amp;"-"&amp;FLOOR('Transaction Data'!$P152,15)+14</f>
        <v>15-29</v>
      </c>
      <c r="R152" s="2" t="str">
        <f>IF('Transaction Data'!$L152&lt;=10,"Less Expensive","Expensive")</f>
        <v>Expensive</v>
      </c>
      <c r="S152" s="4">
        <f>WEEKDAY('Transaction Data'!$A152)</f>
        <v>2</v>
      </c>
      <c r="T152" s="2" t="str">
        <f>IF(WEEKDAY('Transaction Data'!$A152,2)&lt;6,"Weekday","Weekend")</f>
        <v>Weekday</v>
      </c>
    </row>
    <row r="153" ht="15.75" customHeight="1">
      <c r="A153" s="1">
        <v>45482.0</v>
      </c>
      <c r="B153" s="2" t="s">
        <v>191</v>
      </c>
      <c r="C153" s="2" t="s">
        <v>65</v>
      </c>
      <c r="D153" s="1">
        <v>34977.0</v>
      </c>
      <c r="E153" s="2" t="s">
        <v>27</v>
      </c>
      <c r="F153" s="2">
        <v>392.0</v>
      </c>
      <c r="G153" s="2" t="s">
        <v>38</v>
      </c>
      <c r="H153" s="2" t="s">
        <v>52</v>
      </c>
      <c r="I153" s="2" t="s">
        <v>25</v>
      </c>
      <c r="J153" s="2" t="str">
        <f t="array" ref="J153">XLOOKUP('Transaction Data'!$G153,Product_Code,Biscuit_Brand)</f>
        <v>Ginger Snaps</v>
      </c>
      <c r="K153" s="2">
        <f t="array" ref="K153">XLOOKUP('Transaction Data'!$G153,Product_Code,Cost)</f>
        <v>14</v>
      </c>
      <c r="L153" s="2">
        <f t="array" ref="L153">XLOOKUP('Transaction Data'!$G153,Product_Code,Unit_Price)</f>
        <v>28</v>
      </c>
      <c r="M153" s="3">
        <f>'Transaction Data'!$F153*'Transaction Data'!$K153</f>
        <v>5488</v>
      </c>
      <c r="N153" s="3">
        <f>'Transaction Data'!$F153*'Transaction Data'!$L153</f>
        <v>10976</v>
      </c>
      <c r="O153" s="3">
        <f>'Transaction Data'!$N153-'Transaction Data'!$M153</f>
        <v>5488</v>
      </c>
      <c r="P153" s="2">
        <f>DATEDIF('Transaction Data'!$D153,'Transaction Data'!$A153,"y")</f>
        <v>28</v>
      </c>
      <c r="Q153" s="2" t="str">
        <f>FLOOR('Transaction Data'!$P153,15)&amp;"-"&amp;FLOOR('Transaction Data'!$P153,15)+14</f>
        <v>15-29</v>
      </c>
      <c r="R153" s="2" t="str">
        <f>IF('Transaction Data'!$L153&lt;=10,"Less Expensive","Expensive")</f>
        <v>Expensive</v>
      </c>
      <c r="S153" s="4">
        <f>WEEKDAY('Transaction Data'!$A153)</f>
        <v>3</v>
      </c>
      <c r="T153" s="2" t="str">
        <f>IF(WEEKDAY('Transaction Data'!$A153,2)&lt;6,"Weekday","Weekend")</f>
        <v>Weekday</v>
      </c>
    </row>
    <row r="154" ht="15.75" customHeight="1">
      <c r="A154" s="1">
        <v>45305.0</v>
      </c>
      <c r="B154" s="2" t="s">
        <v>192</v>
      </c>
      <c r="C154" s="2" t="s">
        <v>21</v>
      </c>
      <c r="D154" s="1">
        <v>32376.0</v>
      </c>
      <c r="E154" s="2" t="s">
        <v>22</v>
      </c>
      <c r="F154" s="2">
        <v>32.0</v>
      </c>
      <c r="G154" s="2" t="s">
        <v>55</v>
      </c>
      <c r="H154" s="2" t="s">
        <v>49</v>
      </c>
      <c r="I154" s="2" t="s">
        <v>25</v>
      </c>
      <c r="J154" s="2" t="str">
        <f t="array" ref="J154">XLOOKUP('Transaction Data'!$G154,Product_Code,Biscuit_Brand)</f>
        <v>Vanilla Wafers</v>
      </c>
      <c r="K154" s="2">
        <f t="array" ref="K154">XLOOKUP('Transaction Data'!$G154,Product_Code,Cost)</f>
        <v>18</v>
      </c>
      <c r="L154" s="2">
        <f t="array" ref="L154">XLOOKUP('Transaction Data'!$G154,Product_Code,Unit_Price)</f>
        <v>36</v>
      </c>
      <c r="M154" s="3">
        <f>'Transaction Data'!$F154*'Transaction Data'!$K154</f>
        <v>576</v>
      </c>
      <c r="N154" s="3">
        <f>'Transaction Data'!$F154*'Transaction Data'!$L154</f>
        <v>1152</v>
      </c>
      <c r="O154" s="3">
        <f>'Transaction Data'!$N154-'Transaction Data'!$M154</f>
        <v>576</v>
      </c>
      <c r="P154" s="2">
        <f>DATEDIF('Transaction Data'!$D154,'Transaction Data'!$A154,"y")</f>
        <v>35</v>
      </c>
      <c r="Q154" s="2" t="str">
        <f>FLOOR('Transaction Data'!$P154,15)&amp;"-"&amp;FLOOR('Transaction Data'!$P154,15)+14</f>
        <v>30-44</v>
      </c>
      <c r="R154" s="2" t="str">
        <f>IF('Transaction Data'!$L154&lt;=10,"Less Expensive","Expensive")</f>
        <v>Expensive</v>
      </c>
      <c r="S154" s="4">
        <f>WEEKDAY('Transaction Data'!$A154)</f>
        <v>1</v>
      </c>
      <c r="T154" s="2" t="str">
        <f>IF(WEEKDAY('Transaction Data'!$A154,2)&lt;6,"Weekday","Weekend")</f>
        <v>Weekend</v>
      </c>
    </row>
    <row r="155" ht="15.75" customHeight="1">
      <c r="A155" s="1">
        <v>45465.0</v>
      </c>
      <c r="B155" s="2" t="s">
        <v>193</v>
      </c>
      <c r="C155" s="2" t="s">
        <v>54</v>
      </c>
      <c r="D155" s="1">
        <v>32490.0</v>
      </c>
      <c r="E155" s="2" t="s">
        <v>37</v>
      </c>
      <c r="F155" s="2">
        <v>109.0</v>
      </c>
      <c r="G155" s="2" t="s">
        <v>38</v>
      </c>
      <c r="H155" s="2" t="s">
        <v>52</v>
      </c>
      <c r="I155" s="2" t="s">
        <v>25</v>
      </c>
      <c r="J155" s="2" t="str">
        <f t="array" ref="J155">XLOOKUP('Transaction Data'!$G155,Product_Code,Biscuit_Brand)</f>
        <v>Ginger Snaps</v>
      </c>
      <c r="K155" s="2">
        <f t="array" ref="K155">XLOOKUP('Transaction Data'!$G155,Product_Code,Cost)</f>
        <v>14</v>
      </c>
      <c r="L155" s="2">
        <f t="array" ref="L155">XLOOKUP('Transaction Data'!$G155,Product_Code,Unit_Price)</f>
        <v>28</v>
      </c>
      <c r="M155" s="3">
        <f>'Transaction Data'!$F155*'Transaction Data'!$K155</f>
        <v>1526</v>
      </c>
      <c r="N155" s="3">
        <f>'Transaction Data'!$F155*'Transaction Data'!$L155</f>
        <v>3052</v>
      </c>
      <c r="O155" s="3">
        <f>'Transaction Data'!$N155-'Transaction Data'!$M155</f>
        <v>1526</v>
      </c>
      <c r="P155" s="2">
        <f>DATEDIF('Transaction Data'!$D155,'Transaction Data'!$A155,"y")</f>
        <v>35</v>
      </c>
      <c r="Q155" s="2" t="str">
        <f>FLOOR('Transaction Data'!$P155,15)&amp;"-"&amp;FLOOR('Transaction Data'!$P155,15)+14</f>
        <v>30-44</v>
      </c>
      <c r="R155" s="2" t="str">
        <f>IF('Transaction Data'!$L155&lt;=10,"Less Expensive","Expensive")</f>
        <v>Expensive</v>
      </c>
      <c r="S155" s="4">
        <f>WEEKDAY('Transaction Data'!$A155)</f>
        <v>7</v>
      </c>
      <c r="T155" s="2" t="str">
        <f>IF(WEEKDAY('Transaction Data'!$A155,2)&lt;6,"Weekday","Weekend")</f>
        <v>Weekend</v>
      </c>
    </row>
    <row r="156" ht="15.75" customHeight="1">
      <c r="A156" s="1">
        <v>45427.0</v>
      </c>
      <c r="B156" s="2" t="s">
        <v>194</v>
      </c>
      <c r="C156" s="2" t="s">
        <v>65</v>
      </c>
      <c r="D156" s="1">
        <v>32833.0</v>
      </c>
      <c r="E156" s="2" t="s">
        <v>27</v>
      </c>
      <c r="F156" s="2">
        <v>166.0</v>
      </c>
      <c r="G156" s="2" t="s">
        <v>38</v>
      </c>
      <c r="H156" s="2" t="s">
        <v>52</v>
      </c>
      <c r="I156" s="2" t="s">
        <v>25</v>
      </c>
      <c r="J156" s="2" t="str">
        <f t="array" ref="J156">XLOOKUP('Transaction Data'!$G156,Product_Code,Biscuit_Brand)</f>
        <v>Ginger Snaps</v>
      </c>
      <c r="K156" s="2">
        <f t="array" ref="K156">XLOOKUP('Transaction Data'!$G156,Product_Code,Cost)</f>
        <v>14</v>
      </c>
      <c r="L156" s="2">
        <f t="array" ref="L156">XLOOKUP('Transaction Data'!$G156,Product_Code,Unit_Price)</f>
        <v>28</v>
      </c>
      <c r="M156" s="3">
        <f>'Transaction Data'!$F156*'Transaction Data'!$K156</f>
        <v>2324</v>
      </c>
      <c r="N156" s="3">
        <f>'Transaction Data'!$F156*'Transaction Data'!$L156</f>
        <v>4648</v>
      </c>
      <c r="O156" s="3">
        <f>'Transaction Data'!$N156-'Transaction Data'!$M156</f>
        <v>2324</v>
      </c>
      <c r="P156" s="2">
        <f>DATEDIF('Transaction Data'!$D156,'Transaction Data'!$A156,"y")</f>
        <v>34</v>
      </c>
      <c r="Q156" s="2" t="str">
        <f>FLOOR('Transaction Data'!$P156,15)&amp;"-"&amp;FLOOR('Transaction Data'!$P156,15)+14</f>
        <v>30-44</v>
      </c>
      <c r="R156" s="2" t="str">
        <f>IF('Transaction Data'!$L156&lt;=10,"Less Expensive","Expensive")</f>
        <v>Expensive</v>
      </c>
      <c r="S156" s="4">
        <f>WEEKDAY('Transaction Data'!$A156)</f>
        <v>4</v>
      </c>
      <c r="T156" s="2" t="str">
        <f>IF(WEEKDAY('Transaction Data'!$A156,2)&lt;6,"Weekday","Weekend")</f>
        <v>Weekday</v>
      </c>
    </row>
    <row r="157" ht="15.75" customHeight="1">
      <c r="A157" s="1">
        <v>45320.0</v>
      </c>
      <c r="B157" s="2" t="s">
        <v>195</v>
      </c>
      <c r="C157" s="2" t="s">
        <v>32</v>
      </c>
      <c r="D157" s="1">
        <v>36686.0</v>
      </c>
      <c r="E157" s="2" t="s">
        <v>27</v>
      </c>
      <c r="F157" s="2">
        <v>440.0</v>
      </c>
      <c r="G157" s="2" t="s">
        <v>23</v>
      </c>
      <c r="H157" s="2" t="s">
        <v>45</v>
      </c>
      <c r="I157" s="2" t="s">
        <v>25</v>
      </c>
      <c r="J157" s="2" t="str">
        <f t="array" ref="J157">XLOOKUP('Transaction Data'!$G157,Product_Code,Biscuit_Brand)</f>
        <v>Cinnamon Swirls</v>
      </c>
      <c r="K157" s="2">
        <f t="array" ref="K157">XLOOKUP('Transaction Data'!$G157,Product_Code,Cost)</f>
        <v>10</v>
      </c>
      <c r="L157" s="2">
        <f t="array" ref="L157">XLOOKUP('Transaction Data'!$G157,Product_Code,Unit_Price)</f>
        <v>14</v>
      </c>
      <c r="M157" s="3">
        <f>'Transaction Data'!$F157*'Transaction Data'!$K157</f>
        <v>4400</v>
      </c>
      <c r="N157" s="3">
        <f>'Transaction Data'!$F157*'Transaction Data'!$L157</f>
        <v>6160</v>
      </c>
      <c r="O157" s="3">
        <f>'Transaction Data'!$N157-'Transaction Data'!$M157</f>
        <v>1760</v>
      </c>
      <c r="P157" s="2">
        <f>DATEDIF('Transaction Data'!$D157,'Transaction Data'!$A157,"y")</f>
        <v>23</v>
      </c>
      <c r="Q157" s="2" t="str">
        <f>FLOOR('Transaction Data'!$P157,15)&amp;"-"&amp;FLOOR('Transaction Data'!$P157,15)+14</f>
        <v>15-29</v>
      </c>
      <c r="R157" s="2" t="str">
        <f>IF('Transaction Data'!$L157&lt;=10,"Less Expensive","Expensive")</f>
        <v>Expensive</v>
      </c>
      <c r="S157" s="4">
        <f>WEEKDAY('Transaction Data'!$A157)</f>
        <v>2</v>
      </c>
      <c r="T157" s="2" t="str">
        <f>IF(WEEKDAY('Transaction Data'!$A157,2)&lt;6,"Weekday","Weekend")</f>
        <v>Weekday</v>
      </c>
    </row>
    <row r="158" ht="15.75" customHeight="1">
      <c r="A158" s="1">
        <v>45498.0</v>
      </c>
      <c r="B158" s="2" t="s">
        <v>196</v>
      </c>
      <c r="C158" s="2" t="s">
        <v>54</v>
      </c>
      <c r="D158" s="1">
        <v>28076.0</v>
      </c>
      <c r="E158" s="2" t="s">
        <v>22</v>
      </c>
      <c r="F158" s="2">
        <v>82.0</v>
      </c>
      <c r="G158" s="2" t="s">
        <v>55</v>
      </c>
      <c r="H158" s="2" t="s">
        <v>49</v>
      </c>
      <c r="I158" s="2" t="s">
        <v>25</v>
      </c>
      <c r="J158" s="2" t="str">
        <f t="array" ref="J158">XLOOKUP('Transaction Data'!$G158,Product_Code,Biscuit_Brand)</f>
        <v>Vanilla Wafers</v>
      </c>
      <c r="K158" s="2">
        <f t="array" ref="K158">XLOOKUP('Transaction Data'!$G158,Product_Code,Cost)</f>
        <v>18</v>
      </c>
      <c r="L158" s="2">
        <f t="array" ref="L158">XLOOKUP('Transaction Data'!$G158,Product_Code,Unit_Price)</f>
        <v>36</v>
      </c>
      <c r="M158" s="3">
        <f>'Transaction Data'!$F158*'Transaction Data'!$K158</f>
        <v>1476</v>
      </c>
      <c r="N158" s="3">
        <f>'Transaction Data'!$F158*'Transaction Data'!$L158</f>
        <v>2952</v>
      </c>
      <c r="O158" s="3">
        <f>'Transaction Data'!$N158-'Transaction Data'!$M158</f>
        <v>1476</v>
      </c>
      <c r="P158" s="2">
        <f>DATEDIF('Transaction Data'!$D158,'Transaction Data'!$A158,"y")</f>
        <v>47</v>
      </c>
      <c r="Q158" s="2" t="str">
        <f>FLOOR('Transaction Data'!$P158,15)&amp;"-"&amp;FLOOR('Transaction Data'!$P158,15)+14</f>
        <v>45-59</v>
      </c>
      <c r="R158" s="2" t="str">
        <f>IF('Transaction Data'!$L158&lt;=10,"Less Expensive","Expensive")</f>
        <v>Expensive</v>
      </c>
      <c r="S158" s="4">
        <f>WEEKDAY('Transaction Data'!$A158)</f>
        <v>5</v>
      </c>
      <c r="T158" s="2" t="str">
        <f>IF(WEEKDAY('Transaction Data'!$A158,2)&lt;6,"Weekday","Weekend")</f>
        <v>Weekday</v>
      </c>
    </row>
    <row r="159" ht="15.75" customHeight="1">
      <c r="A159" s="1">
        <v>45391.0</v>
      </c>
      <c r="B159" s="2" t="s">
        <v>197</v>
      </c>
      <c r="C159" s="2" t="s">
        <v>32</v>
      </c>
      <c r="D159" s="1">
        <v>29735.0</v>
      </c>
      <c r="E159" s="2" t="s">
        <v>63</v>
      </c>
      <c r="F159" s="2">
        <v>187.0</v>
      </c>
      <c r="G159" s="2" t="s">
        <v>44</v>
      </c>
      <c r="H159" s="2" t="s">
        <v>52</v>
      </c>
      <c r="I159" s="2" t="s">
        <v>25</v>
      </c>
      <c r="J159" s="2" t="str">
        <f t="array" ref="J159">XLOOKUP('Transaction Data'!$G159,Product_Code,Biscuit_Brand)</f>
        <v>Butter Crunch</v>
      </c>
      <c r="K159" s="2">
        <f t="array" ref="K159">XLOOKUP('Transaction Data'!$G159,Product_Code,Cost)</f>
        <v>10</v>
      </c>
      <c r="L159" s="2">
        <f t="array" ref="L159">XLOOKUP('Transaction Data'!$G159,Product_Code,Unit_Price)</f>
        <v>11</v>
      </c>
      <c r="M159" s="3">
        <f>'Transaction Data'!$F159*'Transaction Data'!$K159</f>
        <v>1870</v>
      </c>
      <c r="N159" s="3">
        <f>'Transaction Data'!$F159*'Transaction Data'!$L159</f>
        <v>2057</v>
      </c>
      <c r="O159" s="3">
        <f>'Transaction Data'!$N159-'Transaction Data'!$M159</f>
        <v>187</v>
      </c>
      <c r="P159" s="2">
        <f>DATEDIF('Transaction Data'!$D159,'Transaction Data'!$A159,"y")</f>
        <v>42</v>
      </c>
      <c r="Q159" s="2" t="str">
        <f>FLOOR('Transaction Data'!$P159,15)&amp;"-"&amp;FLOOR('Transaction Data'!$P159,15)+14</f>
        <v>30-44</v>
      </c>
      <c r="R159" s="2" t="str">
        <f>IF('Transaction Data'!$L159&lt;=10,"Less Expensive","Expensive")</f>
        <v>Expensive</v>
      </c>
      <c r="S159" s="4">
        <f>WEEKDAY('Transaction Data'!$A159)</f>
        <v>3</v>
      </c>
      <c r="T159" s="2" t="str">
        <f>IF(WEEKDAY('Transaction Data'!$A159,2)&lt;6,"Weekday","Weekend")</f>
        <v>Weekday</v>
      </c>
    </row>
    <row r="160" ht="15.75" customHeight="1">
      <c r="A160" s="1">
        <v>45401.0</v>
      </c>
      <c r="B160" s="2" t="s">
        <v>198</v>
      </c>
      <c r="C160" s="2" t="s">
        <v>69</v>
      </c>
      <c r="D160" s="1">
        <v>16610.0</v>
      </c>
      <c r="E160" s="2" t="s">
        <v>22</v>
      </c>
      <c r="F160" s="2">
        <v>173.0</v>
      </c>
      <c r="G160" s="2" t="s">
        <v>60</v>
      </c>
      <c r="H160" s="2" t="s">
        <v>49</v>
      </c>
      <c r="I160" s="2" t="s">
        <v>25</v>
      </c>
      <c r="J160" s="2" t="str">
        <f t="array" ref="J160">XLOOKUP('Transaction Data'!$G160,Product_Code,Biscuit_Brand)</f>
        <v>Peanut Butter Bites</v>
      </c>
      <c r="K160" s="2">
        <f t="array" ref="K160">XLOOKUP('Transaction Data'!$G160,Product_Code,Cost)</f>
        <v>5</v>
      </c>
      <c r="L160" s="2">
        <f t="array" ref="L160">XLOOKUP('Transaction Data'!$G160,Product_Code,Unit_Price)</f>
        <v>7</v>
      </c>
      <c r="M160" s="3">
        <f>'Transaction Data'!$F160*'Transaction Data'!$K160</f>
        <v>865</v>
      </c>
      <c r="N160" s="3">
        <f>'Transaction Data'!$F160*'Transaction Data'!$L160</f>
        <v>1211</v>
      </c>
      <c r="O160" s="3">
        <f>'Transaction Data'!$N160-'Transaction Data'!$M160</f>
        <v>346</v>
      </c>
      <c r="P160" s="2">
        <f>DATEDIF('Transaction Data'!$D160,'Transaction Data'!$A160,"y")</f>
        <v>78</v>
      </c>
      <c r="Q160" s="2" t="str">
        <f>FLOOR('Transaction Data'!$P160,15)&amp;"-"&amp;FLOOR('Transaction Data'!$P160,15)+14</f>
        <v>75-89</v>
      </c>
      <c r="R160" s="2" t="str">
        <f>IF('Transaction Data'!$L160&lt;=10,"Less Expensive","Expensive")</f>
        <v>Less Expensive</v>
      </c>
      <c r="S160" s="4">
        <f>WEEKDAY('Transaction Data'!$A160)</f>
        <v>6</v>
      </c>
      <c r="T160" s="2" t="str">
        <f>IF(WEEKDAY('Transaction Data'!$A160,2)&lt;6,"Weekday","Weekend")</f>
        <v>Weekday</v>
      </c>
    </row>
    <row r="161" ht="15.75" customHeight="1">
      <c r="A161" s="1">
        <v>45412.0</v>
      </c>
      <c r="B161" s="2" t="s">
        <v>199</v>
      </c>
      <c r="C161" s="2" t="s">
        <v>21</v>
      </c>
      <c r="D161" s="1">
        <v>18248.0</v>
      </c>
      <c r="E161" s="2" t="s">
        <v>27</v>
      </c>
      <c r="F161" s="2">
        <v>385.0</v>
      </c>
      <c r="G161" s="2" t="s">
        <v>38</v>
      </c>
      <c r="H161" s="2" t="s">
        <v>52</v>
      </c>
      <c r="I161" s="2" t="s">
        <v>25</v>
      </c>
      <c r="J161" s="2" t="str">
        <f t="array" ref="J161">XLOOKUP('Transaction Data'!$G161,Product_Code,Biscuit_Brand)</f>
        <v>Ginger Snaps</v>
      </c>
      <c r="K161" s="2">
        <f t="array" ref="K161">XLOOKUP('Transaction Data'!$G161,Product_Code,Cost)</f>
        <v>14</v>
      </c>
      <c r="L161" s="2">
        <f t="array" ref="L161">XLOOKUP('Transaction Data'!$G161,Product_Code,Unit_Price)</f>
        <v>28</v>
      </c>
      <c r="M161" s="3">
        <f>'Transaction Data'!$F161*'Transaction Data'!$K161</f>
        <v>5390</v>
      </c>
      <c r="N161" s="3">
        <f>'Transaction Data'!$F161*'Transaction Data'!$L161</f>
        <v>10780</v>
      </c>
      <c r="O161" s="3">
        <f>'Transaction Data'!$N161-'Transaction Data'!$M161</f>
        <v>5390</v>
      </c>
      <c r="P161" s="2">
        <f>DATEDIF('Transaction Data'!$D161,'Transaction Data'!$A161,"y")</f>
        <v>74</v>
      </c>
      <c r="Q161" s="2" t="str">
        <f>FLOOR('Transaction Data'!$P161,15)&amp;"-"&amp;FLOOR('Transaction Data'!$P161,15)+14</f>
        <v>60-74</v>
      </c>
      <c r="R161" s="2" t="str">
        <f>IF('Transaction Data'!$L161&lt;=10,"Less Expensive","Expensive")</f>
        <v>Expensive</v>
      </c>
      <c r="S161" s="4">
        <f>WEEKDAY('Transaction Data'!$A161)</f>
        <v>3</v>
      </c>
      <c r="T161" s="2" t="str">
        <f>IF(WEEKDAY('Transaction Data'!$A161,2)&lt;6,"Weekday","Weekend")</f>
        <v>Weekday</v>
      </c>
    </row>
    <row r="162" ht="15.75" customHeight="1">
      <c r="A162" s="1">
        <v>45381.0</v>
      </c>
      <c r="B162" s="2" t="s">
        <v>200</v>
      </c>
      <c r="C162" s="2" t="s">
        <v>21</v>
      </c>
      <c r="D162" s="1">
        <v>33919.0</v>
      </c>
      <c r="E162" s="2" t="s">
        <v>37</v>
      </c>
      <c r="F162" s="2">
        <v>78.0</v>
      </c>
      <c r="G162" s="2" t="s">
        <v>33</v>
      </c>
      <c r="H162" s="2" t="s">
        <v>34</v>
      </c>
      <c r="I162" s="2" t="s">
        <v>25</v>
      </c>
      <c r="J162" s="2" t="str">
        <f t="array" ref="J162">XLOOKUP('Transaction Data'!$G162,Product_Code,Biscuit_Brand)</f>
        <v>Caramel Biscuits</v>
      </c>
      <c r="K162" s="2">
        <f t="array" ref="K162">XLOOKUP('Transaction Data'!$G162,Product_Code,Cost)</f>
        <v>18</v>
      </c>
      <c r="L162" s="2">
        <f t="array" ref="L162">XLOOKUP('Transaction Data'!$G162,Product_Code,Unit_Price)</f>
        <v>22</v>
      </c>
      <c r="M162" s="3">
        <f>'Transaction Data'!$F162*'Transaction Data'!$K162</f>
        <v>1404</v>
      </c>
      <c r="N162" s="3">
        <f>'Transaction Data'!$F162*'Transaction Data'!$L162</f>
        <v>1716</v>
      </c>
      <c r="O162" s="3">
        <f>'Transaction Data'!$N162-'Transaction Data'!$M162</f>
        <v>312</v>
      </c>
      <c r="P162" s="2">
        <f>DATEDIF('Transaction Data'!$D162,'Transaction Data'!$A162,"y")</f>
        <v>31</v>
      </c>
      <c r="Q162" s="2" t="str">
        <f>FLOOR('Transaction Data'!$P162,15)&amp;"-"&amp;FLOOR('Transaction Data'!$P162,15)+14</f>
        <v>30-44</v>
      </c>
      <c r="R162" s="2" t="str">
        <f>IF('Transaction Data'!$L162&lt;=10,"Less Expensive","Expensive")</f>
        <v>Expensive</v>
      </c>
      <c r="S162" s="4">
        <f>WEEKDAY('Transaction Data'!$A162)</f>
        <v>7</v>
      </c>
      <c r="T162" s="2" t="str">
        <f>IF(WEEKDAY('Transaction Data'!$A162,2)&lt;6,"Weekday","Weekend")</f>
        <v>Weekend</v>
      </c>
    </row>
    <row r="163" ht="15.75" customHeight="1">
      <c r="A163" s="1">
        <v>45376.0</v>
      </c>
      <c r="B163" s="2" t="s">
        <v>201</v>
      </c>
      <c r="C163" s="2" t="s">
        <v>78</v>
      </c>
      <c r="D163" s="1">
        <v>32366.0</v>
      </c>
      <c r="E163" s="2" t="s">
        <v>63</v>
      </c>
      <c r="F163" s="2">
        <v>166.0</v>
      </c>
      <c r="G163" s="2" t="s">
        <v>33</v>
      </c>
      <c r="H163" s="2" t="s">
        <v>34</v>
      </c>
      <c r="I163" s="2" t="s">
        <v>25</v>
      </c>
      <c r="J163" s="2" t="str">
        <f t="array" ref="J163">XLOOKUP('Transaction Data'!$G163,Product_Code,Biscuit_Brand)</f>
        <v>Caramel Biscuits</v>
      </c>
      <c r="K163" s="2">
        <f t="array" ref="K163">XLOOKUP('Transaction Data'!$G163,Product_Code,Cost)</f>
        <v>18</v>
      </c>
      <c r="L163" s="2">
        <f t="array" ref="L163">XLOOKUP('Transaction Data'!$G163,Product_Code,Unit_Price)</f>
        <v>22</v>
      </c>
      <c r="M163" s="3">
        <f>'Transaction Data'!$F163*'Transaction Data'!$K163</f>
        <v>2988</v>
      </c>
      <c r="N163" s="3">
        <f>'Transaction Data'!$F163*'Transaction Data'!$L163</f>
        <v>3652</v>
      </c>
      <c r="O163" s="3">
        <f>'Transaction Data'!$N163-'Transaction Data'!$M163</f>
        <v>664</v>
      </c>
      <c r="P163" s="2">
        <f>DATEDIF('Transaction Data'!$D163,'Transaction Data'!$A163,"y")</f>
        <v>35</v>
      </c>
      <c r="Q163" s="2" t="str">
        <f>FLOOR('Transaction Data'!$P163,15)&amp;"-"&amp;FLOOR('Transaction Data'!$P163,15)+14</f>
        <v>30-44</v>
      </c>
      <c r="R163" s="2" t="str">
        <f>IF('Transaction Data'!$L163&lt;=10,"Less Expensive","Expensive")</f>
        <v>Expensive</v>
      </c>
      <c r="S163" s="4">
        <f>WEEKDAY('Transaction Data'!$A163)</f>
        <v>2</v>
      </c>
      <c r="T163" s="2" t="str">
        <f>IF(WEEKDAY('Transaction Data'!$A163,2)&lt;6,"Weekday","Weekend")</f>
        <v>Weekday</v>
      </c>
    </row>
    <row r="164" ht="15.75" customHeight="1">
      <c r="A164" s="1">
        <v>45335.0</v>
      </c>
      <c r="B164" s="2" t="s">
        <v>202</v>
      </c>
      <c r="C164" s="2" t="s">
        <v>47</v>
      </c>
      <c r="D164" s="1">
        <v>34483.0</v>
      </c>
      <c r="E164" s="2" t="s">
        <v>27</v>
      </c>
      <c r="F164" s="2">
        <v>483.0</v>
      </c>
      <c r="G164" s="2" t="s">
        <v>55</v>
      </c>
      <c r="H164" s="2" t="s">
        <v>39</v>
      </c>
      <c r="I164" s="2" t="s">
        <v>30</v>
      </c>
      <c r="J164" s="2" t="str">
        <f t="array" ref="J164">XLOOKUP('Transaction Data'!$G164,Product_Code,Biscuit_Brand)</f>
        <v>Vanilla Wafers</v>
      </c>
      <c r="K164" s="2">
        <f t="array" ref="K164">XLOOKUP('Transaction Data'!$G164,Product_Code,Cost)</f>
        <v>18</v>
      </c>
      <c r="L164" s="2">
        <f t="array" ref="L164">XLOOKUP('Transaction Data'!$G164,Product_Code,Unit_Price)</f>
        <v>36</v>
      </c>
      <c r="M164" s="3">
        <f>'Transaction Data'!$F164*'Transaction Data'!$K164</f>
        <v>8694</v>
      </c>
      <c r="N164" s="3">
        <f>'Transaction Data'!$F164*'Transaction Data'!$L164</f>
        <v>17388</v>
      </c>
      <c r="O164" s="3">
        <f>'Transaction Data'!$N164-'Transaction Data'!$M164</f>
        <v>8694</v>
      </c>
      <c r="P164" s="2">
        <f>DATEDIF('Transaction Data'!$D164,'Transaction Data'!$A164,"y")</f>
        <v>29</v>
      </c>
      <c r="Q164" s="2" t="str">
        <f>FLOOR('Transaction Data'!$P164,15)&amp;"-"&amp;FLOOR('Transaction Data'!$P164,15)+14</f>
        <v>15-29</v>
      </c>
      <c r="R164" s="2" t="str">
        <f>IF('Transaction Data'!$L164&lt;=10,"Less Expensive","Expensive")</f>
        <v>Expensive</v>
      </c>
      <c r="S164" s="4">
        <f>WEEKDAY('Transaction Data'!$A164)</f>
        <v>3</v>
      </c>
      <c r="T164" s="2" t="str">
        <f>IF(WEEKDAY('Transaction Data'!$A164,2)&lt;6,"Weekday","Weekend")</f>
        <v>Weekday</v>
      </c>
    </row>
    <row r="165" ht="15.75" customHeight="1">
      <c r="A165" s="1">
        <v>45351.0</v>
      </c>
      <c r="B165" s="2" t="s">
        <v>203</v>
      </c>
      <c r="C165" s="2" t="s">
        <v>51</v>
      </c>
      <c r="D165" s="1">
        <v>36206.0</v>
      </c>
      <c r="E165" s="2" t="s">
        <v>22</v>
      </c>
      <c r="F165" s="2">
        <v>252.0</v>
      </c>
      <c r="G165" s="2" t="s">
        <v>28</v>
      </c>
      <c r="H165" s="2" t="s">
        <v>42</v>
      </c>
      <c r="I165" s="2" t="s">
        <v>25</v>
      </c>
      <c r="J165" s="2" t="str">
        <f t="array" ref="J165">XLOOKUP('Transaction Data'!$G165,Product_Code,Biscuit_Brand)</f>
        <v>Shortbread</v>
      </c>
      <c r="K165" s="2">
        <f t="array" ref="K165">XLOOKUP('Transaction Data'!$G165,Product_Code,Cost)</f>
        <v>10</v>
      </c>
      <c r="L165" s="2">
        <f t="array" ref="L165">XLOOKUP('Transaction Data'!$G165,Product_Code,Unit_Price)</f>
        <v>45</v>
      </c>
      <c r="M165" s="3">
        <f>'Transaction Data'!$F165*'Transaction Data'!$K165</f>
        <v>2520</v>
      </c>
      <c r="N165" s="3">
        <f>'Transaction Data'!$F165*'Transaction Data'!$L165</f>
        <v>11340</v>
      </c>
      <c r="O165" s="3">
        <f>'Transaction Data'!$N165-'Transaction Data'!$M165</f>
        <v>8820</v>
      </c>
      <c r="P165" s="2">
        <f>DATEDIF('Transaction Data'!$D165,'Transaction Data'!$A165,"y")</f>
        <v>25</v>
      </c>
      <c r="Q165" s="2" t="str">
        <f>FLOOR('Transaction Data'!$P165,15)&amp;"-"&amp;FLOOR('Transaction Data'!$P165,15)+14</f>
        <v>15-29</v>
      </c>
      <c r="R165" s="2" t="str">
        <f>IF('Transaction Data'!$L165&lt;=10,"Less Expensive","Expensive")</f>
        <v>Expensive</v>
      </c>
      <c r="S165" s="4">
        <f>WEEKDAY('Transaction Data'!$A165)</f>
        <v>5</v>
      </c>
      <c r="T165" s="2" t="str">
        <f>IF(WEEKDAY('Transaction Data'!$A165,2)&lt;6,"Weekday","Weekend")</f>
        <v>Weekday</v>
      </c>
    </row>
    <row r="166" ht="15.75" customHeight="1">
      <c r="A166" s="1">
        <v>45423.0</v>
      </c>
      <c r="B166" s="2" t="s">
        <v>204</v>
      </c>
      <c r="C166" s="2" t="s">
        <v>65</v>
      </c>
      <c r="D166" s="1">
        <v>34352.0</v>
      </c>
      <c r="E166" s="2" t="s">
        <v>37</v>
      </c>
      <c r="F166" s="2">
        <v>145.0</v>
      </c>
      <c r="G166" s="2" t="s">
        <v>57</v>
      </c>
      <c r="H166" s="2" t="s">
        <v>45</v>
      </c>
      <c r="I166" s="2" t="s">
        <v>25</v>
      </c>
      <c r="J166" s="2" t="str">
        <f t="array" ref="J166">XLOOKUP('Transaction Data'!$G166,Product_Code,Biscuit_Brand)</f>
        <v>Oatmeal Cookies</v>
      </c>
      <c r="K166" s="2">
        <f t="array" ref="K166">XLOOKUP('Transaction Data'!$G166,Product_Code,Cost)</f>
        <v>19</v>
      </c>
      <c r="L166" s="2">
        <f t="array" ref="L166">XLOOKUP('Transaction Data'!$G166,Product_Code,Unit_Price)</f>
        <v>23</v>
      </c>
      <c r="M166" s="3">
        <f>'Transaction Data'!$F166*'Transaction Data'!$K166</f>
        <v>2755</v>
      </c>
      <c r="N166" s="3">
        <f>'Transaction Data'!$F166*'Transaction Data'!$L166</f>
        <v>3335</v>
      </c>
      <c r="O166" s="3">
        <f>'Transaction Data'!$N166-'Transaction Data'!$M166</f>
        <v>580</v>
      </c>
      <c r="P166" s="2">
        <f>DATEDIF('Transaction Data'!$D166,'Transaction Data'!$A166,"y")</f>
        <v>30</v>
      </c>
      <c r="Q166" s="2" t="str">
        <f>FLOOR('Transaction Data'!$P166,15)&amp;"-"&amp;FLOOR('Transaction Data'!$P166,15)+14</f>
        <v>30-44</v>
      </c>
      <c r="R166" s="2" t="str">
        <f>IF('Transaction Data'!$L166&lt;=10,"Less Expensive","Expensive")</f>
        <v>Expensive</v>
      </c>
      <c r="S166" s="4">
        <f>WEEKDAY('Transaction Data'!$A166)</f>
        <v>7</v>
      </c>
      <c r="T166" s="2" t="str">
        <f>IF(WEEKDAY('Transaction Data'!$A166,2)&lt;6,"Weekday","Weekend")</f>
        <v>Weekend</v>
      </c>
    </row>
    <row r="167" ht="15.75" customHeight="1">
      <c r="A167" s="1">
        <v>45434.0</v>
      </c>
      <c r="B167" s="2" t="s">
        <v>205</v>
      </c>
      <c r="C167" s="2" t="s">
        <v>78</v>
      </c>
      <c r="D167" s="1">
        <v>30859.0</v>
      </c>
      <c r="E167" s="2" t="s">
        <v>37</v>
      </c>
      <c r="F167" s="2">
        <v>318.0</v>
      </c>
      <c r="G167" s="2" t="s">
        <v>60</v>
      </c>
      <c r="H167" s="2" t="s">
        <v>49</v>
      </c>
      <c r="I167" s="2" t="s">
        <v>25</v>
      </c>
      <c r="J167" s="2" t="str">
        <f t="array" ref="J167">XLOOKUP('Transaction Data'!$G167,Product_Code,Biscuit_Brand)</f>
        <v>Peanut Butter Bites</v>
      </c>
      <c r="K167" s="2">
        <f t="array" ref="K167">XLOOKUP('Transaction Data'!$G167,Product_Code,Cost)</f>
        <v>5</v>
      </c>
      <c r="L167" s="2">
        <f t="array" ref="L167">XLOOKUP('Transaction Data'!$G167,Product_Code,Unit_Price)</f>
        <v>7</v>
      </c>
      <c r="M167" s="3">
        <f>'Transaction Data'!$F167*'Transaction Data'!$K167</f>
        <v>1590</v>
      </c>
      <c r="N167" s="3">
        <f>'Transaction Data'!$F167*'Transaction Data'!$L167</f>
        <v>2226</v>
      </c>
      <c r="O167" s="3">
        <f>'Transaction Data'!$N167-'Transaction Data'!$M167</f>
        <v>636</v>
      </c>
      <c r="P167" s="2">
        <f>DATEDIF('Transaction Data'!$D167,'Transaction Data'!$A167,"y")</f>
        <v>39</v>
      </c>
      <c r="Q167" s="2" t="str">
        <f>FLOOR('Transaction Data'!$P167,15)&amp;"-"&amp;FLOOR('Transaction Data'!$P167,15)+14</f>
        <v>30-44</v>
      </c>
      <c r="R167" s="2" t="str">
        <f>IF('Transaction Data'!$L167&lt;=10,"Less Expensive","Expensive")</f>
        <v>Less Expensive</v>
      </c>
      <c r="S167" s="4">
        <f>WEEKDAY('Transaction Data'!$A167)</f>
        <v>4</v>
      </c>
      <c r="T167" s="2" t="str">
        <f>IF(WEEKDAY('Transaction Data'!$A167,2)&lt;6,"Weekday","Weekend")</f>
        <v>Weekday</v>
      </c>
    </row>
    <row r="168" ht="15.75" customHeight="1">
      <c r="A168" s="1">
        <v>45447.0</v>
      </c>
      <c r="B168" s="2" t="s">
        <v>206</v>
      </c>
      <c r="C168" s="2" t="s">
        <v>69</v>
      </c>
      <c r="D168" s="1">
        <v>30099.0</v>
      </c>
      <c r="E168" s="2" t="s">
        <v>27</v>
      </c>
      <c r="F168" s="2">
        <v>169.0</v>
      </c>
      <c r="G168" s="2" t="s">
        <v>28</v>
      </c>
      <c r="H168" s="2" t="s">
        <v>52</v>
      </c>
      <c r="I168" s="2" t="s">
        <v>25</v>
      </c>
      <c r="J168" s="2" t="str">
        <f t="array" ref="J168">XLOOKUP('Transaction Data'!$G168,Product_Code,Biscuit_Brand)</f>
        <v>Shortbread</v>
      </c>
      <c r="K168" s="2">
        <f t="array" ref="K168">XLOOKUP('Transaction Data'!$G168,Product_Code,Cost)</f>
        <v>10</v>
      </c>
      <c r="L168" s="2">
        <f t="array" ref="L168">XLOOKUP('Transaction Data'!$G168,Product_Code,Unit_Price)</f>
        <v>45</v>
      </c>
      <c r="M168" s="3">
        <f>'Transaction Data'!$F168*'Transaction Data'!$K168</f>
        <v>1690</v>
      </c>
      <c r="N168" s="3">
        <f>'Transaction Data'!$F168*'Transaction Data'!$L168</f>
        <v>7605</v>
      </c>
      <c r="O168" s="3">
        <f>'Transaction Data'!$N168-'Transaction Data'!$M168</f>
        <v>5915</v>
      </c>
      <c r="P168" s="2">
        <f>DATEDIF('Transaction Data'!$D168,'Transaction Data'!$A168,"y")</f>
        <v>42</v>
      </c>
      <c r="Q168" s="2" t="str">
        <f>FLOOR('Transaction Data'!$P168,15)&amp;"-"&amp;FLOOR('Transaction Data'!$P168,15)+14</f>
        <v>30-44</v>
      </c>
      <c r="R168" s="2" t="str">
        <f>IF('Transaction Data'!$L168&lt;=10,"Less Expensive","Expensive")</f>
        <v>Expensive</v>
      </c>
      <c r="S168" s="4">
        <f>WEEKDAY('Transaction Data'!$A168)</f>
        <v>3</v>
      </c>
      <c r="T168" s="2" t="str">
        <f>IF(WEEKDAY('Transaction Data'!$A168,2)&lt;6,"Weekday","Weekend")</f>
        <v>Weekday</v>
      </c>
    </row>
    <row r="169" ht="15.75" customHeight="1">
      <c r="A169" s="1">
        <v>45303.0</v>
      </c>
      <c r="B169" s="2" t="s">
        <v>207</v>
      </c>
      <c r="C169" s="2" t="s">
        <v>21</v>
      </c>
      <c r="D169" s="1">
        <v>35229.0</v>
      </c>
      <c r="E169" s="2" t="s">
        <v>22</v>
      </c>
      <c r="F169" s="2">
        <v>277.0</v>
      </c>
      <c r="G169" s="2" t="s">
        <v>48</v>
      </c>
      <c r="H169" s="2" t="s">
        <v>49</v>
      </c>
      <c r="I169" s="2" t="s">
        <v>25</v>
      </c>
      <c r="J169" s="2" t="str">
        <f t="array" ref="J169">XLOOKUP('Transaction Data'!$G169,Product_Code,Biscuit_Brand)</f>
        <v>Lemon Crisps</v>
      </c>
      <c r="K169" s="2">
        <f t="array" ref="K169">XLOOKUP('Transaction Data'!$G169,Product_Code,Cost)</f>
        <v>7</v>
      </c>
      <c r="L169" s="2">
        <f t="array" ref="L169">XLOOKUP('Transaction Data'!$G169,Product_Code,Unit_Price)</f>
        <v>9</v>
      </c>
      <c r="M169" s="3">
        <f>'Transaction Data'!$F169*'Transaction Data'!$K169</f>
        <v>1939</v>
      </c>
      <c r="N169" s="3">
        <f>'Transaction Data'!$F169*'Transaction Data'!$L169</f>
        <v>2493</v>
      </c>
      <c r="O169" s="3">
        <f>'Transaction Data'!$N169-'Transaction Data'!$M169</f>
        <v>554</v>
      </c>
      <c r="P169" s="2">
        <f>DATEDIF('Transaction Data'!$D169,'Transaction Data'!$A169,"y")</f>
        <v>27</v>
      </c>
      <c r="Q169" s="2" t="str">
        <f>FLOOR('Transaction Data'!$P169,15)&amp;"-"&amp;FLOOR('Transaction Data'!$P169,15)+14</f>
        <v>15-29</v>
      </c>
      <c r="R169" s="2" t="str">
        <f>IF('Transaction Data'!$L169&lt;=10,"Less Expensive","Expensive")</f>
        <v>Less Expensive</v>
      </c>
      <c r="S169" s="4">
        <f>WEEKDAY('Transaction Data'!$A169)</f>
        <v>6</v>
      </c>
      <c r="T169" s="2" t="str">
        <f>IF(WEEKDAY('Transaction Data'!$A169,2)&lt;6,"Weekday","Weekend")</f>
        <v>Weekday</v>
      </c>
    </row>
    <row r="170" ht="15.75" customHeight="1">
      <c r="A170" s="1">
        <v>45319.0</v>
      </c>
      <c r="B170" s="2" t="s">
        <v>208</v>
      </c>
      <c r="C170" s="2" t="s">
        <v>65</v>
      </c>
      <c r="D170" s="1">
        <v>23194.0</v>
      </c>
      <c r="E170" s="2" t="s">
        <v>63</v>
      </c>
      <c r="F170" s="2">
        <v>225.0</v>
      </c>
      <c r="G170" s="2" t="s">
        <v>33</v>
      </c>
      <c r="H170" s="2" t="s">
        <v>52</v>
      </c>
      <c r="I170" s="2" t="s">
        <v>30</v>
      </c>
      <c r="J170" s="2" t="str">
        <f t="array" ref="J170">XLOOKUP('Transaction Data'!$G170,Product_Code,Biscuit_Brand)</f>
        <v>Caramel Biscuits</v>
      </c>
      <c r="K170" s="2">
        <f t="array" ref="K170">XLOOKUP('Transaction Data'!$G170,Product_Code,Cost)</f>
        <v>18</v>
      </c>
      <c r="L170" s="2">
        <f t="array" ref="L170">XLOOKUP('Transaction Data'!$G170,Product_Code,Unit_Price)</f>
        <v>22</v>
      </c>
      <c r="M170" s="3">
        <f>'Transaction Data'!$F170*'Transaction Data'!$K170</f>
        <v>4050</v>
      </c>
      <c r="N170" s="3">
        <f>'Transaction Data'!$F170*'Transaction Data'!$L170</f>
        <v>4950</v>
      </c>
      <c r="O170" s="3">
        <f>'Transaction Data'!$N170-'Transaction Data'!$M170</f>
        <v>900</v>
      </c>
      <c r="P170" s="2">
        <f>DATEDIF('Transaction Data'!$D170,'Transaction Data'!$A170,"y")</f>
        <v>60</v>
      </c>
      <c r="Q170" s="2" t="str">
        <f>FLOOR('Transaction Data'!$P170,15)&amp;"-"&amp;FLOOR('Transaction Data'!$P170,15)+14</f>
        <v>60-74</v>
      </c>
      <c r="R170" s="2" t="str">
        <f>IF('Transaction Data'!$L170&lt;=10,"Less Expensive","Expensive")</f>
        <v>Expensive</v>
      </c>
      <c r="S170" s="4">
        <f>WEEKDAY('Transaction Data'!$A170)</f>
        <v>1</v>
      </c>
      <c r="T170" s="2" t="str">
        <f>IF(WEEKDAY('Transaction Data'!$A170,2)&lt;6,"Weekday","Weekend")</f>
        <v>Weekend</v>
      </c>
    </row>
    <row r="171" ht="15.75" customHeight="1">
      <c r="A171" s="1">
        <v>45449.0</v>
      </c>
      <c r="B171" s="2" t="s">
        <v>209</v>
      </c>
      <c r="C171" s="2" t="s">
        <v>32</v>
      </c>
      <c r="D171" s="1">
        <v>29484.0</v>
      </c>
      <c r="E171" s="2" t="s">
        <v>27</v>
      </c>
      <c r="F171" s="2">
        <v>456.0</v>
      </c>
      <c r="G171" s="2" t="s">
        <v>55</v>
      </c>
      <c r="H171" s="2" t="s">
        <v>52</v>
      </c>
      <c r="I171" s="2" t="s">
        <v>25</v>
      </c>
      <c r="J171" s="2" t="str">
        <f t="array" ref="J171">XLOOKUP('Transaction Data'!$G171,Product_Code,Biscuit_Brand)</f>
        <v>Vanilla Wafers</v>
      </c>
      <c r="K171" s="2">
        <f t="array" ref="K171">XLOOKUP('Transaction Data'!$G171,Product_Code,Cost)</f>
        <v>18</v>
      </c>
      <c r="L171" s="2">
        <f t="array" ref="L171">XLOOKUP('Transaction Data'!$G171,Product_Code,Unit_Price)</f>
        <v>36</v>
      </c>
      <c r="M171" s="3">
        <f>'Transaction Data'!$F171*'Transaction Data'!$K171</f>
        <v>8208</v>
      </c>
      <c r="N171" s="3">
        <f>'Transaction Data'!$F171*'Transaction Data'!$L171</f>
        <v>16416</v>
      </c>
      <c r="O171" s="3">
        <f>'Transaction Data'!$N171-'Transaction Data'!$M171</f>
        <v>8208</v>
      </c>
      <c r="P171" s="2">
        <f>DATEDIF('Transaction Data'!$D171,'Transaction Data'!$A171,"y")</f>
        <v>43</v>
      </c>
      <c r="Q171" s="2" t="str">
        <f>FLOOR('Transaction Data'!$P171,15)&amp;"-"&amp;FLOOR('Transaction Data'!$P171,15)+14</f>
        <v>30-44</v>
      </c>
      <c r="R171" s="2" t="str">
        <f>IF('Transaction Data'!$L171&lt;=10,"Less Expensive","Expensive")</f>
        <v>Expensive</v>
      </c>
      <c r="S171" s="4">
        <f>WEEKDAY('Transaction Data'!$A171)</f>
        <v>5</v>
      </c>
      <c r="T171" s="2" t="str">
        <f>IF(WEEKDAY('Transaction Data'!$A171,2)&lt;6,"Weekday","Weekend")</f>
        <v>Weekday</v>
      </c>
    </row>
    <row r="172" ht="15.75" customHeight="1">
      <c r="A172" s="1">
        <v>45344.0</v>
      </c>
      <c r="B172" s="2" t="s">
        <v>210</v>
      </c>
      <c r="C172" s="2" t="s">
        <v>72</v>
      </c>
      <c r="D172" s="1">
        <v>24881.0</v>
      </c>
      <c r="E172" s="2" t="s">
        <v>22</v>
      </c>
      <c r="F172" s="2">
        <v>136.0</v>
      </c>
      <c r="G172" s="2" t="s">
        <v>48</v>
      </c>
      <c r="H172" s="2" t="s">
        <v>45</v>
      </c>
      <c r="I172" s="2" t="s">
        <v>25</v>
      </c>
      <c r="J172" s="2" t="str">
        <f t="array" ref="J172">XLOOKUP('Transaction Data'!$G172,Product_Code,Biscuit_Brand)</f>
        <v>Lemon Crisps</v>
      </c>
      <c r="K172" s="2">
        <f t="array" ref="K172">XLOOKUP('Transaction Data'!$G172,Product_Code,Cost)</f>
        <v>7</v>
      </c>
      <c r="L172" s="2">
        <f t="array" ref="L172">XLOOKUP('Transaction Data'!$G172,Product_Code,Unit_Price)</f>
        <v>9</v>
      </c>
      <c r="M172" s="3">
        <f>'Transaction Data'!$F172*'Transaction Data'!$K172</f>
        <v>952</v>
      </c>
      <c r="N172" s="3">
        <f>'Transaction Data'!$F172*'Transaction Data'!$L172</f>
        <v>1224</v>
      </c>
      <c r="O172" s="3">
        <f>'Transaction Data'!$N172-'Transaction Data'!$M172</f>
        <v>272</v>
      </c>
      <c r="P172" s="2">
        <f>DATEDIF('Transaction Data'!$D172,'Transaction Data'!$A172,"y")</f>
        <v>56</v>
      </c>
      <c r="Q172" s="2" t="str">
        <f>FLOOR('Transaction Data'!$P172,15)&amp;"-"&amp;FLOOR('Transaction Data'!$P172,15)+14</f>
        <v>45-59</v>
      </c>
      <c r="R172" s="2" t="str">
        <f>IF('Transaction Data'!$L172&lt;=10,"Less Expensive","Expensive")</f>
        <v>Less Expensive</v>
      </c>
      <c r="S172" s="4">
        <f>WEEKDAY('Transaction Data'!$A172)</f>
        <v>5</v>
      </c>
      <c r="T172" s="2" t="str">
        <f>IF(WEEKDAY('Transaction Data'!$A172,2)&lt;6,"Weekday","Weekend")</f>
        <v>Weekday</v>
      </c>
    </row>
    <row r="173" ht="15.75" customHeight="1">
      <c r="A173" s="1">
        <v>45403.0</v>
      </c>
      <c r="B173" s="2" t="s">
        <v>211</v>
      </c>
      <c r="C173" s="2" t="s">
        <v>54</v>
      </c>
      <c r="D173" s="1">
        <v>34304.0</v>
      </c>
      <c r="E173" s="2" t="s">
        <v>63</v>
      </c>
      <c r="F173" s="2">
        <v>266.0</v>
      </c>
      <c r="G173" s="2" t="s">
        <v>48</v>
      </c>
      <c r="H173" s="2" t="s">
        <v>49</v>
      </c>
      <c r="I173" s="2" t="s">
        <v>25</v>
      </c>
      <c r="J173" s="2" t="str">
        <f t="array" ref="J173">XLOOKUP('Transaction Data'!$G173,Product_Code,Biscuit_Brand)</f>
        <v>Lemon Crisps</v>
      </c>
      <c r="K173" s="2">
        <f t="array" ref="K173">XLOOKUP('Transaction Data'!$G173,Product_Code,Cost)</f>
        <v>7</v>
      </c>
      <c r="L173" s="2">
        <f t="array" ref="L173">XLOOKUP('Transaction Data'!$G173,Product_Code,Unit_Price)</f>
        <v>9</v>
      </c>
      <c r="M173" s="3">
        <f>'Transaction Data'!$F173*'Transaction Data'!$K173</f>
        <v>1862</v>
      </c>
      <c r="N173" s="3">
        <f>'Transaction Data'!$F173*'Transaction Data'!$L173</f>
        <v>2394</v>
      </c>
      <c r="O173" s="3">
        <f>'Transaction Data'!$N173-'Transaction Data'!$M173</f>
        <v>532</v>
      </c>
      <c r="P173" s="2">
        <f>DATEDIF('Transaction Data'!$D173,'Transaction Data'!$A173,"y")</f>
        <v>30</v>
      </c>
      <c r="Q173" s="2" t="str">
        <f>FLOOR('Transaction Data'!$P173,15)&amp;"-"&amp;FLOOR('Transaction Data'!$P173,15)+14</f>
        <v>30-44</v>
      </c>
      <c r="R173" s="2" t="str">
        <f>IF('Transaction Data'!$L173&lt;=10,"Less Expensive","Expensive")</f>
        <v>Less Expensive</v>
      </c>
      <c r="S173" s="4">
        <f>WEEKDAY('Transaction Data'!$A173)</f>
        <v>1</v>
      </c>
      <c r="T173" s="2" t="str">
        <f>IF(WEEKDAY('Transaction Data'!$A173,2)&lt;6,"Weekday","Weekend")</f>
        <v>Weekend</v>
      </c>
    </row>
    <row r="174" ht="15.75" customHeight="1">
      <c r="A174" s="1">
        <v>45327.0</v>
      </c>
      <c r="B174" s="2" t="s">
        <v>212</v>
      </c>
      <c r="C174" s="2" t="s">
        <v>51</v>
      </c>
      <c r="D174" s="1">
        <v>23325.0</v>
      </c>
      <c r="E174" s="2" t="s">
        <v>63</v>
      </c>
      <c r="F174" s="2">
        <v>320.0</v>
      </c>
      <c r="G174" s="2" t="s">
        <v>23</v>
      </c>
      <c r="H174" s="2" t="s">
        <v>52</v>
      </c>
      <c r="I174" s="2" t="s">
        <v>25</v>
      </c>
      <c r="J174" s="2" t="str">
        <f t="array" ref="J174">XLOOKUP('Transaction Data'!$G174,Product_Code,Biscuit_Brand)</f>
        <v>Cinnamon Swirls</v>
      </c>
      <c r="K174" s="2">
        <f t="array" ref="K174">XLOOKUP('Transaction Data'!$G174,Product_Code,Cost)</f>
        <v>10</v>
      </c>
      <c r="L174" s="2">
        <f t="array" ref="L174">XLOOKUP('Transaction Data'!$G174,Product_Code,Unit_Price)</f>
        <v>14</v>
      </c>
      <c r="M174" s="3">
        <f>'Transaction Data'!$F174*'Transaction Data'!$K174</f>
        <v>3200</v>
      </c>
      <c r="N174" s="3">
        <f>'Transaction Data'!$F174*'Transaction Data'!$L174</f>
        <v>4480</v>
      </c>
      <c r="O174" s="3">
        <f>'Transaction Data'!$N174-'Transaction Data'!$M174</f>
        <v>1280</v>
      </c>
      <c r="P174" s="2">
        <f>DATEDIF('Transaction Data'!$D174,'Transaction Data'!$A174,"y")</f>
        <v>60</v>
      </c>
      <c r="Q174" s="2" t="str">
        <f>FLOOR('Transaction Data'!$P174,15)&amp;"-"&amp;FLOOR('Transaction Data'!$P174,15)+14</f>
        <v>60-74</v>
      </c>
      <c r="R174" s="2" t="str">
        <f>IF('Transaction Data'!$L174&lt;=10,"Less Expensive","Expensive")</f>
        <v>Expensive</v>
      </c>
      <c r="S174" s="4">
        <f>WEEKDAY('Transaction Data'!$A174)</f>
        <v>2</v>
      </c>
      <c r="T174" s="2" t="str">
        <f>IF(WEEKDAY('Transaction Data'!$A174,2)&lt;6,"Weekday","Weekend")</f>
        <v>Weekday</v>
      </c>
    </row>
    <row r="175" ht="15.75" customHeight="1">
      <c r="A175" s="1">
        <v>45408.0</v>
      </c>
      <c r="B175" s="2" t="s">
        <v>213</v>
      </c>
      <c r="C175" s="2" t="s">
        <v>65</v>
      </c>
      <c r="D175" s="1">
        <v>32017.0</v>
      </c>
      <c r="E175" s="2" t="s">
        <v>63</v>
      </c>
      <c r="F175" s="2">
        <v>165.0</v>
      </c>
      <c r="G175" s="2" t="s">
        <v>44</v>
      </c>
      <c r="H175" s="2" t="s">
        <v>49</v>
      </c>
      <c r="I175" s="2" t="s">
        <v>25</v>
      </c>
      <c r="J175" s="2" t="str">
        <f t="array" ref="J175">XLOOKUP('Transaction Data'!$G175,Product_Code,Biscuit_Brand)</f>
        <v>Butter Crunch</v>
      </c>
      <c r="K175" s="2">
        <f t="array" ref="K175">XLOOKUP('Transaction Data'!$G175,Product_Code,Cost)</f>
        <v>10</v>
      </c>
      <c r="L175" s="2">
        <f t="array" ref="L175">XLOOKUP('Transaction Data'!$G175,Product_Code,Unit_Price)</f>
        <v>11</v>
      </c>
      <c r="M175" s="3">
        <f>'Transaction Data'!$F175*'Transaction Data'!$K175</f>
        <v>1650</v>
      </c>
      <c r="N175" s="3">
        <f>'Transaction Data'!$F175*'Transaction Data'!$L175</f>
        <v>1815</v>
      </c>
      <c r="O175" s="3">
        <f>'Transaction Data'!$N175-'Transaction Data'!$M175</f>
        <v>165</v>
      </c>
      <c r="P175" s="2">
        <f>DATEDIF('Transaction Data'!$D175,'Transaction Data'!$A175,"y")</f>
        <v>36</v>
      </c>
      <c r="Q175" s="2" t="str">
        <f>FLOOR('Transaction Data'!$P175,15)&amp;"-"&amp;FLOOR('Transaction Data'!$P175,15)+14</f>
        <v>30-44</v>
      </c>
      <c r="R175" s="2" t="str">
        <f>IF('Transaction Data'!$L175&lt;=10,"Less Expensive","Expensive")</f>
        <v>Expensive</v>
      </c>
      <c r="S175" s="4">
        <f>WEEKDAY('Transaction Data'!$A175)</f>
        <v>6</v>
      </c>
      <c r="T175" s="2" t="str">
        <f>IF(WEEKDAY('Transaction Data'!$A175,2)&lt;6,"Weekday","Weekend")</f>
        <v>Weekday</v>
      </c>
    </row>
    <row r="176" ht="15.75" customHeight="1">
      <c r="A176" s="1">
        <v>45404.0</v>
      </c>
      <c r="B176" s="2" t="s">
        <v>214</v>
      </c>
      <c r="C176" s="2" t="s">
        <v>72</v>
      </c>
      <c r="D176" s="1">
        <v>20937.0</v>
      </c>
      <c r="E176" s="2" t="s">
        <v>37</v>
      </c>
      <c r="F176" s="2">
        <v>247.0</v>
      </c>
      <c r="G176" s="2" t="s">
        <v>44</v>
      </c>
      <c r="H176" s="2" t="s">
        <v>52</v>
      </c>
      <c r="I176" s="2" t="s">
        <v>25</v>
      </c>
      <c r="J176" s="2" t="str">
        <f t="array" ref="J176">XLOOKUP('Transaction Data'!$G176,Product_Code,Biscuit_Brand)</f>
        <v>Butter Crunch</v>
      </c>
      <c r="K176" s="2">
        <f t="array" ref="K176">XLOOKUP('Transaction Data'!$G176,Product_Code,Cost)</f>
        <v>10</v>
      </c>
      <c r="L176" s="2">
        <f t="array" ref="L176">XLOOKUP('Transaction Data'!$G176,Product_Code,Unit_Price)</f>
        <v>11</v>
      </c>
      <c r="M176" s="3">
        <f>'Transaction Data'!$F176*'Transaction Data'!$K176</f>
        <v>2470</v>
      </c>
      <c r="N176" s="3">
        <f>'Transaction Data'!$F176*'Transaction Data'!$L176</f>
        <v>2717</v>
      </c>
      <c r="O176" s="3">
        <f>'Transaction Data'!$N176-'Transaction Data'!$M176</f>
        <v>247</v>
      </c>
      <c r="P176" s="2">
        <f>DATEDIF('Transaction Data'!$D176,'Transaction Data'!$A176,"y")</f>
        <v>66</v>
      </c>
      <c r="Q176" s="2" t="str">
        <f>FLOOR('Transaction Data'!$P176,15)&amp;"-"&amp;FLOOR('Transaction Data'!$P176,15)+14</f>
        <v>60-74</v>
      </c>
      <c r="R176" s="2" t="str">
        <f>IF('Transaction Data'!$L176&lt;=10,"Less Expensive","Expensive")</f>
        <v>Expensive</v>
      </c>
      <c r="S176" s="4">
        <f>WEEKDAY('Transaction Data'!$A176)</f>
        <v>2</v>
      </c>
      <c r="T176" s="2" t="str">
        <f>IF(WEEKDAY('Transaction Data'!$A176,2)&lt;6,"Weekday","Weekend")</f>
        <v>Weekday</v>
      </c>
    </row>
    <row r="177" ht="15.75" customHeight="1">
      <c r="A177" s="1">
        <v>45464.0</v>
      </c>
      <c r="B177" s="2" t="s">
        <v>215</v>
      </c>
      <c r="C177" s="2" t="s">
        <v>65</v>
      </c>
      <c r="D177" s="1">
        <v>20081.0</v>
      </c>
      <c r="E177" s="2" t="s">
        <v>63</v>
      </c>
      <c r="F177" s="2">
        <v>360.0</v>
      </c>
      <c r="G177" s="2" t="s">
        <v>38</v>
      </c>
      <c r="H177" s="2" t="s">
        <v>34</v>
      </c>
      <c r="I177" s="2" t="s">
        <v>25</v>
      </c>
      <c r="J177" s="2" t="str">
        <f t="array" ref="J177">XLOOKUP('Transaction Data'!$G177,Product_Code,Biscuit_Brand)</f>
        <v>Ginger Snaps</v>
      </c>
      <c r="K177" s="2">
        <f t="array" ref="K177">XLOOKUP('Transaction Data'!$G177,Product_Code,Cost)</f>
        <v>14</v>
      </c>
      <c r="L177" s="2">
        <f t="array" ref="L177">XLOOKUP('Transaction Data'!$G177,Product_Code,Unit_Price)</f>
        <v>28</v>
      </c>
      <c r="M177" s="3">
        <f>'Transaction Data'!$F177*'Transaction Data'!$K177</f>
        <v>5040</v>
      </c>
      <c r="N177" s="3">
        <f>'Transaction Data'!$F177*'Transaction Data'!$L177</f>
        <v>10080</v>
      </c>
      <c r="O177" s="3">
        <f>'Transaction Data'!$N177-'Transaction Data'!$M177</f>
        <v>5040</v>
      </c>
      <c r="P177" s="2">
        <f>DATEDIF('Transaction Data'!$D177,'Transaction Data'!$A177,"y")</f>
        <v>69</v>
      </c>
      <c r="Q177" s="2" t="str">
        <f>FLOOR('Transaction Data'!$P177,15)&amp;"-"&amp;FLOOR('Transaction Data'!$P177,15)+14</f>
        <v>60-74</v>
      </c>
      <c r="R177" s="2" t="str">
        <f>IF('Transaction Data'!$L177&lt;=10,"Less Expensive","Expensive")</f>
        <v>Expensive</v>
      </c>
      <c r="S177" s="4">
        <f>WEEKDAY('Transaction Data'!$A177)</f>
        <v>6</v>
      </c>
      <c r="T177" s="2" t="str">
        <f>IF(WEEKDAY('Transaction Data'!$A177,2)&lt;6,"Weekday","Weekend")</f>
        <v>Weekday</v>
      </c>
    </row>
    <row r="178" ht="15.75" customHeight="1">
      <c r="A178" s="1">
        <v>45449.0</v>
      </c>
      <c r="B178" s="2" t="s">
        <v>216</v>
      </c>
      <c r="C178" s="2" t="s">
        <v>69</v>
      </c>
      <c r="D178" s="1">
        <v>28592.0</v>
      </c>
      <c r="E178" s="2" t="s">
        <v>37</v>
      </c>
      <c r="F178" s="2">
        <v>182.0</v>
      </c>
      <c r="G178" s="2" t="s">
        <v>60</v>
      </c>
      <c r="H178" s="2" t="s">
        <v>34</v>
      </c>
      <c r="I178" s="2" t="s">
        <v>25</v>
      </c>
      <c r="J178" s="2" t="str">
        <f t="array" ref="J178">XLOOKUP('Transaction Data'!$G178,Product_Code,Biscuit_Brand)</f>
        <v>Peanut Butter Bites</v>
      </c>
      <c r="K178" s="2">
        <f t="array" ref="K178">XLOOKUP('Transaction Data'!$G178,Product_Code,Cost)</f>
        <v>5</v>
      </c>
      <c r="L178" s="2">
        <f t="array" ref="L178">XLOOKUP('Transaction Data'!$G178,Product_Code,Unit_Price)</f>
        <v>7</v>
      </c>
      <c r="M178" s="3">
        <f>'Transaction Data'!$F178*'Transaction Data'!$K178</f>
        <v>910</v>
      </c>
      <c r="N178" s="3">
        <f>'Transaction Data'!$F178*'Transaction Data'!$L178</f>
        <v>1274</v>
      </c>
      <c r="O178" s="3">
        <f>'Transaction Data'!$N178-'Transaction Data'!$M178</f>
        <v>364</v>
      </c>
      <c r="P178" s="2">
        <f>DATEDIF('Transaction Data'!$D178,'Transaction Data'!$A178,"y")</f>
        <v>46</v>
      </c>
      <c r="Q178" s="2" t="str">
        <f>FLOOR('Transaction Data'!$P178,15)&amp;"-"&amp;FLOOR('Transaction Data'!$P178,15)+14</f>
        <v>45-59</v>
      </c>
      <c r="R178" s="2" t="str">
        <f>IF('Transaction Data'!$L178&lt;=10,"Less Expensive","Expensive")</f>
        <v>Less Expensive</v>
      </c>
      <c r="S178" s="4">
        <f>WEEKDAY('Transaction Data'!$A178)</f>
        <v>5</v>
      </c>
      <c r="T178" s="2" t="str">
        <f>IF(WEEKDAY('Transaction Data'!$A178,2)&lt;6,"Weekday","Weekend")</f>
        <v>Weekday</v>
      </c>
    </row>
    <row r="179" ht="15.75" customHeight="1">
      <c r="A179" s="1">
        <v>45481.0</v>
      </c>
      <c r="B179" s="2" t="s">
        <v>217</v>
      </c>
      <c r="C179" s="2" t="s">
        <v>72</v>
      </c>
      <c r="D179" s="1">
        <v>22851.0</v>
      </c>
      <c r="E179" s="2" t="s">
        <v>22</v>
      </c>
      <c r="F179" s="2">
        <v>392.0</v>
      </c>
      <c r="G179" s="2" t="s">
        <v>55</v>
      </c>
      <c r="H179" s="2" t="s">
        <v>39</v>
      </c>
      <c r="I179" s="2" t="s">
        <v>25</v>
      </c>
      <c r="J179" s="2" t="str">
        <f t="array" ref="J179">XLOOKUP('Transaction Data'!$G179,Product_Code,Biscuit_Brand)</f>
        <v>Vanilla Wafers</v>
      </c>
      <c r="K179" s="2">
        <f t="array" ref="K179">XLOOKUP('Transaction Data'!$G179,Product_Code,Cost)</f>
        <v>18</v>
      </c>
      <c r="L179" s="2">
        <f t="array" ref="L179">XLOOKUP('Transaction Data'!$G179,Product_Code,Unit_Price)</f>
        <v>36</v>
      </c>
      <c r="M179" s="3">
        <f>'Transaction Data'!$F179*'Transaction Data'!$K179</f>
        <v>7056</v>
      </c>
      <c r="N179" s="3">
        <f>'Transaction Data'!$F179*'Transaction Data'!$L179</f>
        <v>14112</v>
      </c>
      <c r="O179" s="3">
        <f>'Transaction Data'!$N179-'Transaction Data'!$M179</f>
        <v>7056</v>
      </c>
      <c r="P179" s="2">
        <f>DATEDIF('Transaction Data'!$D179,'Transaction Data'!$A179,"y")</f>
        <v>61</v>
      </c>
      <c r="Q179" s="2" t="str">
        <f>FLOOR('Transaction Data'!$P179,15)&amp;"-"&amp;FLOOR('Transaction Data'!$P179,15)+14</f>
        <v>60-74</v>
      </c>
      <c r="R179" s="2" t="str">
        <f>IF('Transaction Data'!$L179&lt;=10,"Less Expensive","Expensive")</f>
        <v>Expensive</v>
      </c>
      <c r="S179" s="4">
        <f>WEEKDAY('Transaction Data'!$A179)</f>
        <v>2</v>
      </c>
      <c r="T179" s="2" t="str">
        <f>IF(WEEKDAY('Transaction Data'!$A179,2)&lt;6,"Weekday","Weekend")</f>
        <v>Weekday</v>
      </c>
    </row>
    <row r="180" ht="15.75" customHeight="1">
      <c r="A180" s="1">
        <v>45308.0</v>
      </c>
      <c r="B180" s="2" t="s">
        <v>218</v>
      </c>
      <c r="C180" s="2" t="s">
        <v>21</v>
      </c>
      <c r="D180" s="1">
        <v>35451.0</v>
      </c>
      <c r="E180" s="2" t="s">
        <v>37</v>
      </c>
      <c r="F180" s="2">
        <v>369.0</v>
      </c>
      <c r="G180" s="2" t="s">
        <v>48</v>
      </c>
      <c r="H180" s="2" t="s">
        <v>42</v>
      </c>
      <c r="I180" s="2" t="s">
        <v>25</v>
      </c>
      <c r="J180" s="2" t="str">
        <f t="array" ref="J180">XLOOKUP('Transaction Data'!$G180,Product_Code,Biscuit_Brand)</f>
        <v>Lemon Crisps</v>
      </c>
      <c r="K180" s="2">
        <f t="array" ref="K180">XLOOKUP('Transaction Data'!$G180,Product_Code,Cost)</f>
        <v>7</v>
      </c>
      <c r="L180" s="2">
        <f t="array" ref="L180">XLOOKUP('Transaction Data'!$G180,Product_Code,Unit_Price)</f>
        <v>9</v>
      </c>
      <c r="M180" s="3">
        <f>'Transaction Data'!$F180*'Transaction Data'!$K180</f>
        <v>2583</v>
      </c>
      <c r="N180" s="3">
        <f>'Transaction Data'!$F180*'Transaction Data'!$L180</f>
        <v>3321</v>
      </c>
      <c r="O180" s="3">
        <f>'Transaction Data'!$N180-'Transaction Data'!$M180</f>
        <v>738</v>
      </c>
      <c r="P180" s="2">
        <f>DATEDIF('Transaction Data'!$D180,'Transaction Data'!$A180,"y")</f>
        <v>26</v>
      </c>
      <c r="Q180" s="2" t="str">
        <f>FLOOR('Transaction Data'!$P180,15)&amp;"-"&amp;FLOOR('Transaction Data'!$P180,15)+14</f>
        <v>15-29</v>
      </c>
      <c r="R180" s="2" t="str">
        <f>IF('Transaction Data'!$L180&lt;=10,"Less Expensive","Expensive")</f>
        <v>Less Expensive</v>
      </c>
      <c r="S180" s="4">
        <f>WEEKDAY('Transaction Data'!$A180)</f>
        <v>4</v>
      </c>
      <c r="T180" s="2" t="str">
        <f>IF(WEEKDAY('Transaction Data'!$A180,2)&lt;6,"Weekday","Weekend")</f>
        <v>Weekday</v>
      </c>
    </row>
    <row r="181" ht="15.75" customHeight="1">
      <c r="A181" s="1">
        <v>45359.0</v>
      </c>
      <c r="B181" s="2" t="s">
        <v>219</v>
      </c>
      <c r="C181" s="2" t="s">
        <v>32</v>
      </c>
      <c r="D181" s="1">
        <v>26569.0</v>
      </c>
      <c r="E181" s="2" t="s">
        <v>63</v>
      </c>
      <c r="F181" s="2">
        <v>346.0</v>
      </c>
      <c r="G181" s="2" t="s">
        <v>23</v>
      </c>
      <c r="H181" s="2" t="s">
        <v>45</v>
      </c>
      <c r="I181" s="2" t="s">
        <v>35</v>
      </c>
      <c r="J181" s="2" t="str">
        <f t="array" ref="J181">XLOOKUP('Transaction Data'!$G181,Product_Code,Biscuit_Brand)</f>
        <v>Cinnamon Swirls</v>
      </c>
      <c r="K181" s="2">
        <f t="array" ref="K181">XLOOKUP('Transaction Data'!$G181,Product_Code,Cost)</f>
        <v>10</v>
      </c>
      <c r="L181" s="2">
        <f t="array" ref="L181">XLOOKUP('Transaction Data'!$G181,Product_Code,Unit_Price)</f>
        <v>14</v>
      </c>
      <c r="M181" s="3">
        <f>'Transaction Data'!$F181*'Transaction Data'!$K181</f>
        <v>3460</v>
      </c>
      <c r="N181" s="3">
        <f>'Transaction Data'!$F181*'Transaction Data'!$L181</f>
        <v>4844</v>
      </c>
      <c r="O181" s="3">
        <f>'Transaction Data'!$N181-'Transaction Data'!$M181</f>
        <v>1384</v>
      </c>
      <c r="P181" s="2">
        <f>DATEDIF('Transaction Data'!$D181,'Transaction Data'!$A181,"y")</f>
        <v>51</v>
      </c>
      <c r="Q181" s="2" t="str">
        <f>FLOOR('Transaction Data'!$P181,15)&amp;"-"&amp;FLOOR('Transaction Data'!$P181,15)+14</f>
        <v>45-59</v>
      </c>
      <c r="R181" s="2" t="str">
        <f>IF('Transaction Data'!$L181&lt;=10,"Less Expensive","Expensive")</f>
        <v>Expensive</v>
      </c>
      <c r="S181" s="4">
        <f>WEEKDAY('Transaction Data'!$A181)</f>
        <v>6</v>
      </c>
      <c r="T181" s="2" t="str">
        <f>IF(WEEKDAY('Transaction Data'!$A181,2)&lt;6,"Weekday","Weekend")</f>
        <v>Weekday</v>
      </c>
    </row>
    <row r="182" ht="15.75" customHeight="1">
      <c r="A182" s="1">
        <v>45410.0</v>
      </c>
      <c r="B182" s="2" t="s">
        <v>220</v>
      </c>
      <c r="C182" s="2" t="s">
        <v>65</v>
      </c>
      <c r="D182" s="1">
        <v>32088.0</v>
      </c>
      <c r="E182" s="2" t="s">
        <v>27</v>
      </c>
      <c r="F182" s="2">
        <v>25.0</v>
      </c>
      <c r="G182" s="2" t="s">
        <v>57</v>
      </c>
      <c r="H182" s="2" t="s">
        <v>49</v>
      </c>
      <c r="I182" s="2" t="s">
        <v>25</v>
      </c>
      <c r="J182" s="2" t="str">
        <f t="array" ref="J182">XLOOKUP('Transaction Data'!$G182,Product_Code,Biscuit_Brand)</f>
        <v>Oatmeal Cookies</v>
      </c>
      <c r="K182" s="2">
        <f t="array" ref="K182">XLOOKUP('Transaction Data'!$G182,Product_Code,Cost)</f>
        <v>19</v>
      </c>
      <c r="L182" s="2">
        <f t="array" ref="L182">XLOOKUP('Transaction Data'!$G182,Product_Code,Unit_Price)</f>
        <v>23</v>
      </c>
      <c r="M182" s="3">
        <f>'Transaction Data'!$F182*'Transaction Data'!$K182</f>
        <v>475</v>
      </c>
      <c r="N182" s="3">
        <f>'Transaction Data'!$F182*'Transaction Data'!$L182</f>
        <v>575</v>
      </c>
      <c r="O182" s="3">
        <f>'Transaction Data'!$N182-'Transaction Data'!$M182</f>
        <v>100</v>
      </c>
      <c r="P182" s="2">
        <f>DATEDIF('Transaction Data'!$D182,'Transaction Data'!$A182,"y")</f>
        <v>36</v>
      </c>
      <c r="Q182" s="2" t="str">
        <f>FLOOR('Transaction Data'!$P182,15)&amp;"-"&amp;FLOOR('Transaction Data'!$P182,15)+14</f>
        <v>30-44</v>
      </c>
      <c r="R182" s="2" t="str">
        <f>IF('Transaction Data'!$L182&lt;=10,"Less Expensive","Expensive")</f>
        <v>Expensive</v>
      </c>
      <c r="S182" s="4">
        <f>WEEKDAY('Transaction Data'!$A182)</f>
        <v>1</v>
      </c>
      <c r="T182" s="2" t="str">
        <f>IF(WEEKDAY('Transaction Data'!$A182,2)&lt;6,"Weekday","Weekend")</f>
        <v>Weekend</v>
      </c>
    </row>
    <row r="183" ht="15.75" customHeight="1">
      <c r="A183" s="1">
        <v>45465.0</v>
      </c>
      <c r="B183" s="2" t="s">
        <v>221</v>
      </c>
      <c r="C183" s="2" t="s">
        <v>65</v>
      </c>
      <c r="D183" s="1">
        <v>23144.0</v>
      </c>
      <c r="E183" s="2" t="s">
        <v>22</v>
      </c>
      <c r="F183" s="2">
        <v>110.0</v>
      </c>
      <c r="G183" s="2" t="s">
        <v>60</v>
      </c>
      <c r="H183" s="2" t="s">
        <v>52</v>
      </c>
      <c r="I183" s="2" t="s">
        <v>35</v>
      </c>
      <c r="J183" s="2" t="str">
        <f t="array" ref="J183">XLOOKUP('Transaction Data'!$G183,Product_Code,Biscuit_Brand)</f>
        <v>Peanut Butter Bites</v>
      </c>
      <c r="K183" s="2">
        <f t="array" ref="K183">XLOOKUP('Transaction Data'!$G183,Product_Code,Cost)</f>
        <v>5</v>
      </c>
      <c r="L183" s="2">
        <f t="array" ref="L183">XLOOKUP('Transaction Data'!$G183,Product_Code,Unit_Price)</f>
        <v>7</v>
      </c>
      <c r="M183" s="3">
        <f>'Transaction Data'!$F183*'Transaction Data'!$K183</f>
        <v>550</v>
      </c>
      <c r="N183" s="3">
        <f>'Transaction Data'!$F183*'Transaction Data'!$L183</f>
        <v>770</v>
      </c>
      <c r="O183" s="3">
        <f>'Transaction Data'!$N183-'Transaction Data'!$M183</f>
        <v>220</v>
      </c>
      <c r="P183" s="2">
        <f>DATEDIF('Transaction Data'!$D183,'Transaction Data'!$A183,"y")</f>
        <v>61</v>
      </c>
      <c r="Q183" s="2" t="str">
        <f>FLOOR('Transaction Data'!$P183,15)&amp;"-"&amp;FLOOR('Transaction Data'!$P183,15)+14</f>
        <v>60-74</v>
      </c>
      <c r="R183" s="2" t="str">
        <f>IF('Transaction Data'!$L183&lt;=10,"Less Expensive","Expensive")</f>
        <v>Less Expensive</v>
      </c>
      <c r="S183" s="4">
        <f>WEEKDAY('Transaction Data'!$A183)</f>
        <v>7</v>
      </c>
      <c r="T183" s="2" t="str">
        <f>IF(WEEKDAY('Transaction Data'!$A183,2)&lt;6,"Weekday","Weekend")</f>
        <v>Weekend</v>
      </c>
    </row>
    <row r="184" ht="15.75" customHeight="1">
      <c r="A184" s="1">
        <v>45300.0</v>
      </c>
      <c r="B184" s="2" t="s">
        <v>222</v>
      </c>
      <c r="C184" s="2" t="s">
        <v>78</v>
      </c>
      <c r="D184" s="1">
        <v>26522.0</v>
      </c>
      <c r="E184" s="2" t="s">
        <v>27</v>
      </c>
      <c r="F184" s="2">
        <v>226.0</v>
      </c>
      <c r="G184" s="2" t="s">
        <v>33</v>
      </c>
      <c r="H184" s="2" t="s">
        <v>49</v>
      </c>
      <c r="I184" s="2" t="s">
        <v>35</v>
      </c>
      <c r="J184" s="2" t="str">
        <f t="array" ref="J184">XLOOKUP('Transaction Data'!$G184,Product_Code,Biscuit_Brand)</f>
        <v>Caramel Biscuits</v>
      </c>
      <c r="K184" s="2">
        <f t="array" ref="K184">XLOOKUP('Transaction Data'!$G184,Product_Code,Cost)</f>
        <v>18</v>
      </c>
      <c r="L184" s="2">
        <f t="array" ref="L184">XLOOKUP('Transaction Data'!$G184,Product_Code,Unit_Price)</f>
        <v>22</v>
      </c>
      <c r="M184" s="3">
        <f>'Transaction Data'!$F184*'Transaction Data'!$K184</f>
        <v>4068</v>
      </c>
      <c r="N184" s="3">
        <f>'Transaction Data'!$F184*'Transaction Data'!$L184</f>
        <v>4972</v>
      </c>
      <c r="O184" s="3">
        <f>'Transaction Data'!$N184-'Transaction Data'!$M184</f>
        <v>904</v>
      </c>
      <c r="P184" s="2">
        <f>DATEDIF('Transaction Data'!$D184,'Transaction Data'!$A184,"y")</f>
        <v>51</v>
      </c>
      <c r="Q184" s="2" t="str">
        <f>FLOOR('Transaction Data'!$P184,15)&amp;"-"&amp;FLOOR('Transaction Data'!$P184,15)+14</f>
        <v>45-59</v>
      </c>
      <c r="R184" s="2" t="str">
        <f>IF('Transaction Data'!$L184&lt;=10,"Less Expensive","Expensive")</f>
        <v>Expensive</v>
      </c>
      <c r="S184" s="4">
        <f>WEEKDAY('Transaction Data'!$A184)</f>
        <v>3</v>
      </c>
      <c r="T184" s="2" t="str">
        <f>IF(WEEKDAY('Transaction Data'!$A184,2)&lt;6,"Weekday","Weekend")</f>
        <v>Weekday</v>
      </c>
    </row>
    <row r="185" ht="15.75" customHeight="1">
      <c r="A185" s="1">
        <v>45466.0</v>
      </c>
      <c r="B185" s="2" t="s">
        <v>223</v>
      </c>
      <c r="C185" s="2" t="s">
        <v>78</v>
      </c>
      <c r="D185" s="1">
        <v>28208.0</v>
      </c>
      <c r="E185" s="2" t="s">
        <v>37</v>
      </c>
      <c r="F185" s="2">
        <v>399.0</v>
      </c>
      <c r="G185" s="2" t="s">
        <v>28</v>
      </c>
      <c r="H185" s="2" t="s">
        <v>52</v>
      </c>
      <c r="I185" s="2" t="s">
        <v>35</v>
      </c>
      <c r="J185" s="2" t="str">
        <f t="array" ref="J185">XLOOKUP('Transaction Data'!$G185,Product_Code,Biscuit_Brand)</f>
        <v>Shortbread</v>
      </c>
      <c r="K185" s="2">
        <f t="array" ref="K185">XLOOKUP('Transaction Data'!$G185,Product_Code,Cost)</f>
        <v>10</v>
      </c>
      <c r="L185" s="2">
        <f t="array" ref="L185">XLOOKUP('Transaction Data'!$G185,Product_Code,Unit_Price)</f>
        <v>45</v>
      </c>
      <c r="M185" s="3">
        <f>'Transaction Data'!$F185*'Transaction Data'!$K185</f>
        <v>3990</v>
      </c>
      <c r="N185" s="3">
        <f>'Transaction Data'!$F185*'Transaction Data'!$L185</f>
        <v>17955</v>
      </c>
      <c r="O185" s="3">
        <f>'Transaction Data'!$N185-'Transaction Data'!$M185</f>
        <v>13965</v>
      </c>
      <c r="P185" s="2">
        <f>DATEDIF('Transaction Data'!$D185,'Transaction Data'!$A185,"y")</f>
        <v>47</v>
      </c>
      <c r="Q185" s="2" t="str">
        <f>FLOOR('Transaction Data'!$P185,15)&amp;"-"&amp;FLOOR('Transaction Data'!$P185,15)+14</f>
        <v>45-59</v>
      </c>
      <c r="R185" s="2" t="str">
        <f>IF('Transaction Data'!$L185&lt;=10,"Less Expensive","Expensive")</f>
        <v>Expensive</v>
      </c>
      <c r="S185" s="4">
        <f>WEEKDAY('Transaction Data'!$A185)</f>
        <v>1</v>
      </c>
      <c r="T185" s="2" t="str">
        <f>IF(WEEKDAY('Transaction Data'!$A185,2)&lt;6,"Weekday","Weekend")</f>
        <v>Weekend</v>
      </c>
    </row>
    <row r="186" ht="15.75" customHeight="1">
      <c r="A186" s="1">
        <v>45499.0</v>
      </c>
      <c r="B186" s="2" t="s">
        <v>224</v>
      </c>
      <c r="C186" s="2" t="s">
        <v>54</v>
      </c>
      <c r="D186" s="1">
        <v>22140.0</v>
      </c>
      <c r="E186" s="2" t="s">
        <v>27</v>
      </c>
      <c r="F186" s="2">
        <v>156.0</v>
      </c>
      <c r="G186" s="2" t="s">
        <v>38</v>
      </c>
      <c r="H186" s="2" t="s">
        <v>52</v>
      </c>
      <c r="I186" s="2" t="s">
        <v>25</v>
      </c>
      <c r="J186" s="2" t="str">
        <f t="array" ref="J186">XLOOKUP('Transaction Data'!$G186,Product_Code,Biscuit_Brand)</f>
        <v>Ginger Snaps</v>
      </c>
      <c r="K186" s="2">
        <f t="array" ref="K186">XLOOKUP('Transaction Data'!$G186,Product_Code,Cost)</f>
        <v>14</v>
      </c>
      <c r="L186" s="2">
        <f t="array" ref="L186">XLOOKUP('Transaction Data'!$G186,Product_Code,Unit_Price)</f>
        <v>28</v>
      </c>
      <c r="M186" s="3">
        <f>'Transaction Data'!$F186*'Transaction Data'!$K186</f>
        <v>2184</v>
      </c>
      <c r="N186" s="3">
        <f>'Transaction Data'!$F186*'Transaction Data'!$L186</f>
        <v>4368</v>
      </c>
      <c r="O186" s="3">
        <f>'Transaction Data'!$N186-'Transaction Data'!$M186</f>
        <v>2184</v>
      </c>
      <c r="P186" s="2">
        <f>DATEDIF('Transaction Data'!$D186,'Transaction Data'!$A186,"y")</f>
        <v>63</v>
      </c>
      <c r="Q186" s="2" t="str">
        <f>FLOOR('Transaction Data'!$P186,15)&amp;"-"&amp;FLOOR('Transaction Data'!$P186,15)+14</f>
        <v>60-74</v>
      </c>
      <c r="R186" s="2" t="str">
        <f>IF('Transaction Data'!$L186&lt;=10,"Less Expensive","Expensive")</f>
        <v>Expensive</v>
      </c>
      <c r="S186" s="4">
        <f>WEEKDAY('Transaction Data'!$A186)</f>
        <v>6</v>
      </c>
      <c r="T186" s="2" t="str">
        <f>IF(WEEKDAY('Transaction Data'!$A186,2)&lt;6,"Weekday","Weekend")</f>
        <v>Weekday</v>
      </c>
    </row>
    <row r="187" ht="15.75" customHeight="1">
      <c r="A187" s="1">
        <v>45433.0</v>
      </c>
      <c r="B187" s="2" t="s">
        <v>225</v>
      </c>
      <c r="C187" s="2" t="s">
        <v>78</v>
      </c>
      <c r="D187" s="1">
        <v>18575.0</v>
      </c>
      <c r="E187" s="2" t="s">
        <v>37</v>
      </c>
      <c r="F187" s="2">
        <v>417.0</v>
      </c>
      <c r="G187" s="2" t="s">
        <v>60</v>
      </c>
      <c r="H187" s="2" t="s">
        <v>45</v>
      </c>
      <c r="I187" s="2" t="s">
        <v>35</v>
      </c>
      <c r="J187" s="2" t="str">
        <f t="array" ref="J187">XLOOKUP('Transaction Data'!$G187,Product_Code,Biscuit_Brand)</f>
        <v>Peanut Butter Bites</v>
      </c>
      <c r="K187" s="2">
        <f t="array" ref="K187">XLOOKUP('Transaction Data'!$G187,Product_Code,Cost)</f>
        <v>5</v>
      </c>
      <c r="L187" s="2">
        <f t="array" ref="L187">XLOOKUP('Transaction Data'!$G187,Product_Code,Unit_Price)</f>
        <v>7</v>
      </c>
      <c r="M187" s="3">
        <f>'Transaction Data'!$F187*'Transaction Data'!$K187</f>
        <v>2085</v>
      </c>
      <c r="N187" s="3">
        <f>'Transaction Data'!$F187*'Transaction Data'!$L187</f>
        <v>2919</v>
      </c>
      <c r="O187" s="3">
        <f>'Transaction Data'!$N187-'Transaction Data'!$M187</f>
        <v>834</v>
      </c>
      <c r="P187" s="2">
        <f>DATEDIF('Transaction Data'!$D187,'Transaction Data'!$A187,"y")</f>
        <v>73</v>
      </c>
      <c r="Q187" s="2" t="str">
        <f>FLOOR('Transaction Data'!$P187,15)&amp;"-"&amp;FLOOR('Transaction Data'!$P187,15)+14</f>
        <v>60-74</v>
      </c>
      <c r="R187" s="2" t="str">
        <f>IF('Transaction Data'!$L187&lt;=10,"Less Expensive","Expensive")</f>
        <v>Less Expensive</v>
      </c>
      <c r="S187" s="4">
        <f>WEEKDAY('Transaction Data'!$A187)</f>
        <v>3</v>
      </c>
      <c r="T187" s="2" t="str">
        <f>IF(WEEKDAY('Transaction Data'!$A187,2)&lt;6,"Weekday","Weekend")</f>
        <v>Weekday</v>
      </c>
    </row>
    <row r="188" ht="15.75" customHeight="1">
      <c r="A188" s="1">
        <v>45420.0</v>
      </c>
      <c r="B188" s="2" t="s">
        <v>226</v>
      </c>
      <c r="C188" s="2" t="s">
        <v>51</v>
      </c>
      <c r="D188" s="1">
        <v>24723.0</v>
      </c>
      <c r="E188" s="2" t="s">
        <v>63</v>
      </c>
      <c r="F188" s="2">
        <v>136.0</v>
      </c>
      <c r="G188" s="2" t="s">
        <v>38</v>
      </c>
      <c r="H188" s="2" t="s">
        <v>49</v>
      </c>
      <c r="I188" s="2" t="s">
        <v>25</v>
      </c>
      <c r="J188" s="2" t="str">
        <f t="array" ref="J188">XLOOKUP('Transaction Data'!$G188,Product_Code,Biscuit_Brand)</f>
        <v>Ginger Snaps</v>
      </c>
      <c r="K188" s="2">
        <f t="array" ref="K188">XLOOKUP('Transaction Data'!$G188,Product_Code,Cost)</f>
        <v>14</v>
      </c>
      <c r="L188" s="2">
        <f t="array" ref="L188">XLOOKUP('Transaction Data'!$G188,Product_Code,Unit_Price)</f>
        <v>28</v>
      </c>
      <c r="M188" s="3">
        <f>'Transaction Data'!$F188*'Transaction Data'!$K188</f>
        <v>1904</v>
      </c>
      <c r="N188" s="3">
        <f>'Transaction Data'!$F188*'Transaction Data'!$L188</f>
        <v>3808</v>
      </c>
      <c r="O188" s="3">
        <f>'Transaction Data'!$N188-'Transaction Data'!$M188</f>
        <v>1904</v>
      </c>
      <c r="P188" s="2">
        <f>DATEDIF('Transaction Data'!$D188,'Transaction Data'!$A188,"y")</f>
        <v>56</v>
      </c>
      <c r="Q188" s="2" t="str">
        <f>FLOOR('Transaction Data'!$P188,15)&amp;"-"&amp;FLOOR('Transaction Data'!$P188,15)+14</f>
        <v>45-59</v>
      </c>
      <c r="R188" s="2" t="str">
        <f>IF('Transaction Data'!$L188&lt;=10,"Less Expensive","Expensive")</f>
        <v>Expensive</v>
      </c>
      <c r="S188" s="4">
        <f>WEEKDAY('Transaction Data'!$A188)</f>
        <v>4</v>
      </c>
      <c r="T188" s="2" t="str">
        <f>IF(WEEKDAY('Transaction Data'!$A188,2)&lt;6,"Weekday","Weekend")</f>
        <v>Weekday</v>
      </c>
    </row>
    <row r="189" ht="15.75" customHeight="1">
      <c r="A189" s="1">
        <v>45483.0</v>
      </c>
      <c r="B189" s="2" t="s">
        <v>227</v>
      </c>
      <c r="C189" s="2" t="s">
        <v>21</v>
      </c>
      <c r="D189" s="1">
        <v>34887.0</v>
      </c>
      <c r="E189" s="2" t="s">
        <v>22</v>
      </c>
      <c r="F189" s="2">
        <v>460.0</v>
      </c>
      <c r="G189" s="2" t="s">
        <v>33</v>
      </c>
      <c r="H189" s="2" t="s">
        <v>52</v>
      </c>
      <c r="I189" s="2" t="s">
        <v>35</v>
      </c>
      <c r="J189" s="2" t="str">
        <f t="array" ref="J189">XLOOKUP('Transaction Data'!$G189,Product_Code,Biscuit_Brand)</f>
        <v>Caramel Biscuits</v>
      </c>
      <c r="K189" s="2">
        <f t="array" ref="K189">XLOOKUP('Transaction Data'!$G189,Product_Code,Cost)</f>
        <v>18</v>
      </c>
      <c r="L189" s="2">
        <f t="array" ref="L189">XLOOKUP('Transaction Data'!$G189,Product_Code,Unit_Price)</f>
        <v>22</v>
      </c>
      <c r="M189" s="3">
        <f>'Transaction Data'!$F189*'Transaction Data'!$K189</f>
        <v>8280</v>
      </c>
      <c r="N189" s="3">
        <f>'Transaction Data'!$F189*'Transaction Data'!$L189</f>
        <v>10120</v>
      </c>
      <c r="O189" s="3">
        <f>'Transaction Data'!$N189-'Transaction Data'!$M189</f>
        <v>1840</v>
      </c>
      <c r="P189" s="2">
        <f>DATEDIF('Transaction Data'!$D189,'Transaction Data'!$A189,"y")</f>
        <v>29</v>
      </c>
      <c r="Q189" s="2" t="str">
        <f>FLOOR('Transaction Data'!$P189,15)&amp;"-"&amp;FLOOR('Transaction Data'!$P189,15)+14</f>
        <v>15-29</v>
      </c>
      <c r="R189" s="2" t="str">
        <f>IF('Transaction Data'!$L189&lt;=10,"Less Expensive","Expensive")</f>
        <v>Expensive</v>
      </c>
      <c r="S189" s="4">
        <f>WEEKDAY('Transaction Data'!$A189)</f>
        <v>4</v>
      </c>
      <c r="T189" s="2" t="str">
        <f>IF(WEEKDAY('Transaction Data'!$A189,2)&lt;6,"Weekday","Weekend")</f>
        <v>Weekday</v>
      </c>
    </row>
    <row r="190" ht="15.75" customHeight="1">
      <c r="A190" s="1">
        <v>45350.0</v>
      </c>
      <c r="B190" s="2" t="s">
        <v>228</v>
      </c>
      <c r="C190" s="2" t="s">
        <v>51</v>
      </c>
      <c r="D190" s="1">
        <v>16651.0</v>
      </c>
      <c r="E190" s="2" t="s">
        <v>37</v>
      </c>
      <c r="F190" s="2">
        <v>265.0</v>
      </c>
      <c r="G190" s="2" t="s">
        <v>55</v>
      </c>
      <c r="H190" s="2" t="s">
        <v>49</v>
      </c>
      <c r="I190" s="2" t="s">
        <v>25</v>
      </c>
      <c r="J190" s="2" t="str">
        <f t="array" ref="J190">XLOOKUP('Transaction Data'!$G190,Product_Code,Biscuit_Brand)</f>
        <v>Vanilla Wafers</v>
      </c>
      <c r="K190" s="2">
        <f t="array" ref="K190">XLOOKUP('Transaction Data'!$G190,Product_Code,Cost)</f>
        <v>18</v>
      </c>
      <c r="L190" s="2">
        <f t="array" ref="L190">XLOOKUP('Transaction Data'!$G190,Product_Code,Unit_Price)</f>
        <v>36</v>
      </c>
      <c r="M190" s="3">
        <f>'Transaction Data'!$F190*'Transaction Data'!$K190</f>
        <v>4770</v>
      </c>
      <c r="N190" s="3">
        <f>'Transaction Data'!$F190*'Transaction Data'!$L190</f>
        <v>9540</v>
      </c>
      <c r="O190" s="3">
        <f>'Transaction Data'!$N190-'Transaction Data'!$M190</f>
        <v>4770</v>
      </c>
      <c r="P190" s="2">
        <f>DATEDIF('Transaction Data'!$D190,'Transaction Data'!$A190,"y")</f>
        <v>78</v>
      </c>
      <c r="Q190" s="2" t="str">
        <f>FLOOR('Transaction Data'!$P190,15)&amp;"-"&amp;FLOOR('Transaction Data'!$P190,15)+14</f>
        <v>75-89</v>
      </c>
      <c r="R190" s="2" t="str">
        <f>IF('Transaction Data'!$L190&lt;=10,"Less Expensive","Expensive")</f>
        <v>Expensive</v>
      </c>
      <c r="S190" s="4">
        <f>WEEKDAY('Transaction Data'!$A190)</f>
        <v>4</v>
      </c>
      <c r="T190" s="2" t="str">
        <f>IF(WEEKDAY('Transaction Data'!$A190,2)&lt;6,"Weekday","Weekend")</f>
        <v>Weekday</v>
      </c>
    </row>
    <row r="191" ht="15.75" customHeight="1">
      <c r="A191" s="1">
        <v>45322.0</v>
      </c>
      <c r="B191" s="2" t="s">
        <v>229</v>
      </c>
      <c r="C191" s="2" t="s">
        <v>69</v>
      </c>
      <c r="D191" s="1">
        <v>15974.0</v>
      </c>
      <c r="E191" s="2" t="s">
        <v>27</v>
      </c>
      <c r="F191" s="2">
        <v>205.0</v>
      </c>
      <c r="G191" s="2" t="s">
        <v>28</v>
      </c>
      <c r="H191" s="2" t="s">
        <v>52</v>
      </c>
      <c r="I191" s="2" t="s">
        <v>35</v>
      </c>
      <c r="J191" s="2" t="str">
        <f t="array" ref="J191">XLOOKUP('Transaction Data'!$G191,Product_Code,Biscuit_Brand)</f>
        <v>Shortbread</v>
      </c>
      <c r="K191" s="2">
        <f t="array" ref="K191">XLOOKUP('Transaction Data'!$G191,Product_Code,Cost)</f>
        <v>10</v>
      </c>
      <c r="L191" s="2">
        <f t="array" ref="L191">XLOOKUP('Transaction Data'!$G191,Product_Code,Unit_Price)</f>
        <v>45</v>
      </c>
      <c r="M191" s="3">
        <f>'Transaction Data'!$F191*'Transaction Data'!$K191</f>
        <v>2050</v>
      </c>
      <c r="N191" s="3">
        <f>'Transaction Data'!$F191*'Transaction Data'!$L191</f>
        <v>9225</v>
      </c>
      <c r="O191" s="3">
        <f>'Transaction Data'!$N191-'Transaction Data'!$M191</f>
        <v>7175</v>
      </c>
      <c r="P191" s="2">
        <f>DATEDIF('Transaction Data'!$D191,'Transaction Data'!$A191,"y")</f>
        <v>80</v>
      </c>
      <c r="Q191" s="2" t="str">
        <f>FLOOR('Transaction Data'!$P191,15)&amp;"-"&amp;FLOOR('Transaction Data'!$P191,15)+14</f>
        <v>75-89</v>
      </c>
      <c r="R191" s="2" t="str">
        <f>IF('Transaction Data'!$L191&lt;=10,"Less Expensive","Expensive")</f>
        <v>Expensive</v>
      </c>
      <c r="S191" s="4">
        <f>WEEKDAY('Transaction Data'!$A191)</f>
        <v>4</v>
      </c>
      <c r="T191" s="2" t="str">
        <f>IF(WEEKDAY('Transaction Data'!$A191,2)&lt;6,"Weekday","Weekend")</f>
        <v>Weekday</v>
      </c>
    </row>
    <row r="192" ht="15.75" customHeight="1">
      <c r="A192" s="1">
        <v>45483.0</v>
      </c>
      <c r="B192" s="2" t="s">
        <v>230</v>
      </c>
      <c r="C192" s="2" t="s">
        <v>21</v>
      </c>
      <c r="D192" s="1">
        <v>26922.0</v>
      </c>
      <c r="E192" s="2" t="s">
        <v>63</v>
      </c>
      <c r="F192" s="2">
        <v>175.0</v>
      </c>
      <c r="G192" s="2" t="s">
        <v>44</v>
      </c>
      <c r="H192" s="2" t="s">
        <v>34</v>
      </c>
      <c r="I192" s="2" t="s">
        <v>25</v>
      </c>
      <c r="J192" s="2" t="str">
        <f t="array" ref="J192">XLOOKUP('Transaction Data'!$G192,Product_Code,Biscuit_Brand)</f>
        <v>Butter Crunch</v>
      </c>
      <c r="K192" s="2">
        <f t="array" ref="K192">XLOOKUP('Transaction Data'!$G192,Product_Code,Cost)</f>
        <v>10</v>
      </c>
      <c r="L192" s="2">
        <f t="array" ref="L192">XLOOKUP('Transaction Data'!$G192,Product_Code,Unit_Price)</f>
        <v>11</v>
      </c>
      <c r="M192" s="3">
        <f>'Transaction Data'!$F192*'Transaction Data'!$K192</f>
        <v>1750</v>
      </c>
      <c r="N192" s="3">
        <f>'Transaction Data'!$F192*'Transaction Data'!$L192</f>
        <v>1925</v>
      </c>
      <c r="O192" s="3">
        <f>'Transaction Data'!$N192-'Transaction Data'!$M192</f>
        <v>175</v>
      </c>
      <c r="P192" s="2">
        <f>DATEDIF('Transaction Data'!$D192,'Transaction Data'!$A192,"y")</f>
        <v>50</v>
      </c>
      <c r="Q192" s="2" t="str">
        <f>FLOOR('Transaction Data'!$P192,15)&amp;"-"&amp;FLOOR('Transaction Data'!$P192,15)+14</f>
        <v>45-59</v>
      </c>
      <c r="R192" s="2" t="str">
        <f>IF('Transaction Data'!$L192&lt;=10,"Less Expensive","Expensive")</f>
        <v>Expensive</v>
      </c>
      <c r="S192" s="4">
        <f>WEEKDAY('Transaction Data'!$A192)</f>
        <v>4</v>
      </c>
      <c r="T192" s="2" t="str">
        <f>IF(WEEKDAY('Transaction Data'!$A192,2)&lt;6,"Weekday","Weekend")</f>
        <v>Weekday</v>
      </c>
    </row>
    <row r="193" ht="15.75" customHeight="1">
      <c r="A193" s="1">
        <v>45334.0</v>
      </c>
      <c r="B193" s="2" t="s">
        <v>231</v>
      </c>
      <c r="C193" s="2" t="s">
        <v>65</v>
      </c>
      <c r="D193" s="1">
        <v>17261.0</v>
      </c>
      <c r="E193" s="2" t="s">
        <v>22</v>
      </c>
      <c r="F193" s="2">
        <v>59.0</v>
      </c>
      <c r="G193" s="2" t="s">
        <v>23</v>
      </c>
      <c r="H193" s="2" t="s">
        <v>34</v>
      </c>
      <c r="I193" s="2" t="s">
        <v>35</v>
      </c>
      <c r="J193" s="2" t="str">
        <f t="array" ref="J193">XLOOKUP('Transaction Data'!$G193,Product_Code,Biscuit_Brand)</f>
        <v>Cinnamon Swirls</v>
      </c>
      <c r="K193" s="2">
        <f t="array" ref="K193">XLOOKUP('Transaction Data'!$G193,Product_Code,Cost)</f>
        <v>10</v>
      </c>
      <c r="L193" s="2">
        <f t="array" ref="L193">XLOOKUP('Transaction Data'!$G193,Product_Code,Unit_Price)</f>
        <v>14</v>
      </c>
      <c r="M193" s="3">
        <f>'Transaction Data'!$F193*'Transaction Data'!$K193</f>
        <v>590</v>
      </c>
      <c r="N193" s="3">
        <f>'Transaction Data'!$F193*'Transaction Data'!$L193</f>
        <v>826</v>
      </c>
      <c r="O193" s="3">
        <f>'Transaction Data'!$N193-'Transaction Data'!$M193</f>
        <v>236</v>
      </c>
      <c r="P193" s="2">
        <f>DATEDIF('Transaction Data'!$D193,'Transaction Data'!$A193,"y")</f>
        <v>76</v>
      </c>
      <c r="Q193" s="2" t="str">
        <f>FLOOR('Transaction Data'!$P193,15)&amp;"-"&amp;FLOOR('Transaction Data'!$P193,15)+14</f>
        <v>75-89</v>
      </c>
      <c r="R193" s="2" t="str">
        <f>IF('Transaction Data'!$L193&lt;=10,"Less Expensive","Expensive")</f>
        <v>Expensive</v>
      </c>
      <c r="S193" s="4">
        <f>WEEKDAY('Transaction Data'!$A193)</f>
        <v>2</v>
      </c>
      <c r="T193" s="2" t="str">
        <f>IF(WEEKDAY('Transaction Data'!$A193,2)&lt;6,"Weekday","Weekend")</f>
        <v>Weekday</v>
      </c>
    </row>
    <row r="194" ht="15.75" customHeight="1">
      <c r="A194" s="1">
        <v>45464.0</v>
      </c>
      <c r="B194" s="2" t="s">
        <v>232</v>
      </c>
      <c r="C194" s="2" t="s">
        <v>21</v>
      </c>
      <c r="D194" s="1">
        <v>24991.0</v>
      </c>
      <c r="E194" s="2" t="s">
        <v>22</v>
      </c>
      <c r="F194" s="2">
        <v>442.0</v>
      </c>
      <c r="G194" s="2" t="s">
        <v>44</v>
      </c>
      <c r="H194" s="2" t="s">
        <v>39</v>
      </c>
      <c r="I194" s="2" t="s">
        <v>25</v>
      </c>
      <c r="J194" s="2" t="str">
        <f t="array" ref="J194">XLOOKUP('Transaction Data'!$G194,Product_Code,Biscuit_Brand)</f>
        <v>Butter Crunch</v>
      </c>
      <c r="K194" s="2">
        <f t="array" ref="K194">XLOOKUP('Transaction Data'!$G194,Product_Code,Cost)</f>
        <v>10</v>
      </c>
      <c r="L194" s="2">
        <f t="array" ref="L194">XLOOKUP('Transaction Data'!$G194,Product_Code,Unit_Price)</f>
        <v>11</v>
      </c>
      <c r="M194" s="3">
        <f>'Transaction Data'!$F194*'Transaction Data'!$K194</f>
        <v>4420</v>
      </c>
      <c r="N194" s="3">
        <f>'Transaction Data'!$F194*'Transaction Data'!$L194</f>
        <v>4862</v>
      </c>
      <c r="O194" s="3">
        <f>'Transaction Data'!$N194-'Transaction Data'!$M194</f>
        <v>442</v>
      </c>
      <c r="P194" s="2">
        <f>DATEDIF('Transaction Data'!$D194,'Transaction Data'!$A194,"y")</f>
        <v>56</v>
      </c>
      <c r="Q194" s="2" t="str">
        <f>FLOOR('Transaction Data'!$P194,15)&amp;"-"&amp;FLOOR('Transaction Data'!$P194,15)+14</f>
        <v>45-59</v>
      </c>
      <c r="R194" s="2" t="str">
        <f>IF('Transaction Data'!$L194&lt;=10,"Less Expensive","Expensive")</f>
        <v>Expensive</v>
      </c>
      <c r="S194" s="4">
        <f>WEEKDAY('Transaction Data'!$A194)</f>
        <v>6</v>
      </c>
      <c r="T194" s="2" t="str">
        <f>IF(WEEKDAY('Transaction Data'!$A194,2)&lt;6,"Weekday","Weekend")</f>
        <v>Weekday</v>
      </c>
    </row>
    <row r="195" ht="15.75" customHeight="1">
      <c r="A195" s="1">
        <v>45449.0</v>
      </c>
      <c r="B195" s="2" t="s">
        <v>233</v>
      </c>
      <c r="C195" s="2" t="s">
        <v>54</v>
      </c>
      <c r="D195" s="1">
        <v>33510.0</v>
      </c>
      <c r="E195" s="2" t="s">
        <v>37</v>
      </c>
      <c r="F195" s="2">
        <v>271.0</v>
      </c>
      <c r="G195" s="2" t="s">
        <v>33</v>
      </c>
      <c r="H195" s="2" t="s">
        <v>42</v>
      </c>
      <c r="I195" s="2" t="s">
        <v>35</v>
      </c>
      <c r="J195" s="2" t="str">
        <f t="array" ref="J195">XLOOKUP('Transaction Data'!$G195,Product_Code,Biscuit_Brand)</f>
        <v>Caramel Biscuits</v>
      </c>
      <c r="K195" s="2">
        <f t="array" ref="K195">XLOOKUP('Transaction Data'!$G195,Product_Code,Cost)</f>
        <v>18</v>
      </c>
      <c r="L195" s="2">
        <f t="array" ref="L195">XLOOKUP('Transaction Data'!$G195,Product_Code,Unit_Price)</f>
        <v>22</v>
      </c>
      <c r="M195" s="3">
        <f>'Transaction Data'!$F195*'Transaction Data'!$K195</f>
        <v>4878</v>
      </c>
      <c r="N195" s="3">
        <f>'Transaction Data'!$F195*'Transaction Data'!$L195</f>
        <v>5962</v>
      </c>
      <c r="O195" s="3">
        <f>'Transaction Data'!$N195-'Transaction Data'!$M195</f>
        <v>1084</v>
      </c>
      <c r="P195" s="2">
        <f>DATEDIF('Transaction Data'!$D195,'Transaction Data'!$A195,"y")</f>
        <v>32</v>
      </c>
      <c r="Q195" s="2" t="str">
        <f>FLOOR('Transaction Data'!$P195,15)&amp;"-"&amp;FLOOR('Transaction Data'!$P195,15)+14</f>
        <v>30-44</v>
      </c>
      <c r="R195" s="2" t="str">
        <f>IF('Transaction Data'!$L195&lt;=10,"Less Expensive","Expensive")</f>
        <v>Expensive</v>
      </c>
      <c r="S195" s="4">
        <f>WEEKDAY('Transaction Data'!$A195)</f>
        <v>5</v>
      </c>
      <c r="T195" s="2" t="str">
        <f>IF(WEEKDAY('Transaction Data'!$A195,2)&lt;6,"Weekday","Weekend")</f>
        <v>Weekday</v>
      </c>
    </row>
    <row r="196" ht="15.75" customHeight="1">
      <c r="A196" s="1">
        <v>45481.0</v>
      </c>
      <c r="B196" s="2" t="s">
        <v>234</v>
      </c>
      <c r="C196" s="2" t="s">
        <v>51</v>
      </c>
      <c r="D196" s="1">
        <v>24020.0</v>
      </c>
      <c r="E196" s="2" t="s">
        <v>27</v>
      </c>
      <c r="F196" s="2">
        <v>104.0</v>
      </c>
      <c r="G196" s="2" t="s">
        <v>60</v>
      </c>
      <c r="H196" s="2" t="s">
        <v>45</v>
      </c>
      <c r="I196" s="2" t="s">
        <v>25</v>
      </c>
      <c r="J196" s="2" t="str">
        <f t="array" ref="J196">XLOOKUP('Transaction Data'!$G196,Product_Code,Biscuit_Brand)</f>
        <v>Peanut Butter Bites</v>
      </c>
      <c r="K196" s="2">
        <f t="array" ref="K196">XLOOKUP('Transaction Data'!$G196,Product_Code,Cost)</f>
        <v>5</v>
      </c>
      <c r="L196" s="2">
        <f t="array" ref="L196">XLOOKUP('Transaction Data'!$G196,Product_Code,Unit_Price)</f>
        <v>7</v>
      </c>
      <c r="M196" s="3">
        <f>'Transaction Data'!$F196*'Transaction Data'!$K196</f>
        <v>520</v>
      </c>
      <c r="N196" s="3">
        <f>'Transaction Data'!$F196*'Transaction Data'!$L196</f>
        <v>728</v>
      </c>
      <c r="O196" s="3">
        <f>'Transaction Data'!$N196-'Transaction Data'!$M196</f>
        <v>208</v>
      </c>
      <c r="P196" s="2">
        <f>DATEDIF('Transaction Data'!$D196,'Transaction Data'!$A196,"y")</f>
        <v>58</v>
      </c>
      <c r="Q196" s="2" t="str">
        <f>FLOOR('Transaction Data'!$P196,15)&amp;"-"&amp;FLOOR('Transaction Data'!$P196,15)+14</f>
        <v>45-59</v>
      </c>
      <c r="R196" s="2" t="str">
        <f>IF('Transaction Data'!$L196&lt;=10,"Less Expensive","Expensive")</f>
        <v>Less Expensive</v>
      </c>
      <c r="S196" s="4">
        <f>WEEKDAY('Transaction Data'!$A196)</f>
        <v>2</v>
      </c>
      <c r="T196" s="2" t="str">
        <f>IF(WEEKDAY('Transaction Data'!$A196,2)&lt;6,"Weekday","Weekend")</f>
        <v>Weekday</v>
      </c>
    </row>
    <row r="197" ht="15.75" customHeight="1">
      <c r="A197" s="1">
        <v>45293.0</v>
      </c>
      <c r="B197" s="2" t="s">
        <v>235</v>
      </c>
      <c r="C197" s="2" t="s">
        <v>41</v>
      </c>
      <c r="D197" s="1">
        <v>22306.0</v>
      </c>
      <c r="E197" s="2" t="s">
        <v>22</v>
      </c>
      <c r="F197" s="2">
        <v>209.0</v>
      </c>
      <c r="G197" s="2" t="s">
        <v>33</v>
      </c>
      <c r="H197" s="2" t="s">
        <v>49</v>
      </c>
      <c r="I197" s="2" t="s">
        <v>35</v>
      </c>
      <c r="J197" s="2" t="str">
        <f t="array" ref="J197">XLOOKUP('Transaction Data'!$G197,Product_Code,Biscuit_Brand)</f>
        <v>Caramel Biscuits</v>
      </c>
      <c r="K197" s="2">
        <f t="array" ref="K197">XLOOKUP('Transaction Data'!$G197,Product_Code,Cost)</f>
        <v>18</v>
      </c>
      <c r="L197" s="2">
        <f t="array" ref="L197">XLOOKUP('Transaction Data'!$G197,Product_Code,Unit_Price)</f>
        <v>22</v>
      </c>
      <c r="M197" s="3">
        <f>'Transaction Data'!$F197*'Transaction Data'!$K197</f>
        <v>3762</v>
      </c>
      <c r="N197" s="3">
        <f>'Transaction Data'!$F197*'Transaction Data'!$L197</f>
        <v>4598</v>
      </c>
      <c r="O197" s="3">
        <f>'Transaction Data'!$N197-'Transaction Data'!$M197</f>
        <v>836</v>
      </c>
      <c r="P197" s="2">
        <f>DATEDIF('Transaction Data'!$D197,'Transaction Data'!$A197,"y")</f>
        <v>62</v>
      </c>
      <c r="Q197" s="2" t="str">
        <f>FLOOR('Transaction Data'!$P197,15)&amp;"-"&amp;FLOOR('Transaction Data'!$P197,15)+14</f>
        <v>60-74</v>
      </c>
      <c r="R197" s="2" t="str">
        <f>IF('Transaction Data'!$L197&lt;=10,"Less Expensive","Expensive")</f>
        <v>Expensive</v>
      </c>
      <c r="S197" s="4">
        <f>WEEKDAY('Transaction Data'!$A197)</f>
        <v>3</v>
      </c>
      <c r="T197" s="2" t="str">
        <f>IF(WEEKDAY('Transaction Data'!$A197,2)&lt;6,"Weekday","Weekend")</f>
        <v>Weekday</v>
      </c>
    </row>
    <row r="198" ht="15.75" customHeight="1">
      <c r="A198" s="1">
        <v>45349.0</v>
      </c>
      <c r="B198" s="2" t="s">
        <v>236</v>
      </c>
      <c r="C198" s="2" t="s">
        <v>78</v>
      </c>
      <c r="D198" s="1">
        <v>22693.0</v>
      </c>
      <c r="E198" s="2" t="s">
        <v>22</v>
      </c>
      <c r="F198" s="2">
        <v>149.0</v>
      </c>
      <c r="G198" s="2" t="s">
        <v>61</v>
      </c>
      <c r="H198" s="2" t="s">
        <v>52</v>
      </c>
      <c r="I198" s="2" t="s">
        <v>35</v>
      </c>
      <c r="J198" s="2" t="str">
        <f t="array" ref="J198">XLOOKUP('Transaction Data'!$G198,Product_Code,Biscuit_Brand)</f>
        <v>Choco Delight</v>
      </c>
      <c r="K198" s="2">
        <f t="array" ref="K198">XLOOKUP('Transaction Data'!$G198,Product_Code,Cost)</f>
        <v>3</v>
      </c>
      <c r="L198" s="2">
        <f t="array" ref="L198">XLOOKUP('Transaction Data'!$G198,Product_Code,Unit_Price)</f>
        <v>5</v>
      </c>
      <c r="M198" s="3">
        <f>'Transaction Data'!$F198*'Transaction Data'!$K198</f>
        <v>447</v>
      </c>
      <c r="N198" s="3">
        <f>'Transaction Data'!$F198*'Transaction Data'!$L198</f>
        <v>745</v>
      </c>
      <c r="O198" s="3">
        <f>'Transaction Data'!$N198-'Transaction Data'!$M198</f>
        <v>298</v>
      </c>
      <c r="P198" s="2">
        <f>DATEDIF('Transaction Data'!$D198,'Transaction Data'!$A198,"y")</f>
        <v>62</v>
      </c>
      <c r="Q198" s="2" t="str">
        <f>FLOOR('Transaction Data'!$P198,15)&amp;"-"&amp;FLOOR('Transaction Data'!$P198,15)+14</f>
        <v>60-74</v>
      </c>
      <c r="R198" s="2" t="str">
        <f>IF('Transaction Data'!$L198&lt;=10,"Less Expensive","Expensive")</f>
        <v>Less Expensive</v>
      </c>
      <c r="S198" s="4">
        <f>WEEKDAY('Transaction Data'!$A198)</f>
        <v>3</v>
      </c>
      <c r="T198" s="2" t="str">
        <f>IF(WEEKDAY('Transaction Data'!$A198,2)&lt;6,"Weekday","Weekend")</f>
        <v>Weekday</v>
      </c>
    </row>
    <row r="199" ht="15.75" customHeight="1">
      <c r="A199" s="1">
        <v>45491.0</v>
      </c>
      <c r="B199" s="2" t="s">
        <v>237</v>
      </c>
      <c r="C199" s="2" t="s">
        <v>54</v>
      </c>
      <c r="D199" s="1">
        <v>22815.0</v>
      </c>
      <c r="E199" s="2" t="s">
        <v>27</v>
      </c>
      <c r="F199" s="2">
        <v>316.0</v>
      </c>
      <c r="G199" s="2" t="s">
        <v>48</v>
      </c>
      <c r="H199" s="2" t="s">
        <v>49</v>
      </c>
      <c r="I199" s="2" t="s">
        <v>25</v>
      </c>
      <c r="J199" s="2" t="str">
        <f t="array" ref="J199">XLOOKUP('Transaction Data'!$G199,Product_Code,Biscuit_Brand)</f>
        <v>Lemon Crisps</v>
      </c>
      <c r="K199" s="2">
        <f t="array" ref="K199">XLOOKUP('Transaction Data'!$G199,Product_Code,Cost)</f>
        <v>7</v>
      </c>
      <c r="L199" s="2">
        <f t="array" ref="L199">XLOOKUP('Transaction Data'!$G199,Product_Code,Unit_Price)</f>
        <v>9</v>
      </c>
      <c r="M199" s="3">
        <f>'Transaction Data'!$F199*'Transaction Data'!$K199</f>
        <v>2212</v>
      </c>
      <c r="N199" s="3">
        <f>'Transaction Data'!$F199*'Transaction Data'!$L199</f>
        <v>2844</v>
      </c>
      <c r="O199" s="3">
        <f>'Transaction Data'!$N199-'Transaction Data'!$M199</f>
        <v>632</v>
      </c>
      <c r="P199" s="2">
        <f>DATEDIF('Transaction Data'!$D199,'Transaction Data'!$A199,"y")</f>
        <v>62</v>
      </c>
      <c r="Q199" s="2" t="str">
        <f>FLOOR('Transaction Data'!$P199,15)&amp;"-"&amp;FLOOR('Transaction Data'!$P199,15)+14</f>
        <v>60-74</v>
      </c>
      <c r="R199" s="2" t="str">
        <f>IF('Transaction Data'!$L199&lt;=10,"Less Expensive","Expensive")</f>
        <v>Less Expensive</v>
      </c>
      <c r="S199" s="4">
        <f>WEEKDAY('Transaction Data'!$A199)</f>
        <v>5</v>
      </c>
      <c r="T199" s="2" t="str">
        <f>IF(WEEKDAY('Transaction Data'!$A199,2)&lt;6,"Weekday","Weekend")</f>
        <v>Weekday</v>
      </c>
    </row>
    <row r="200" ht="15.75" customHeight="1">
      <c r="A200" s="1">
        <v>45296.0</v>
      </c>
      <c r="B200" s="2" t="s">
        <v>238</v>
      </c>
      <c r="C200" s="2" t="s">
        <v>54</v>
      </c>
      <c r="D200" s="1">
        <v>30831.0</v>
      </c>
      <c r="E200" s="2" t="s">
        <v>37</v>
      </c>
      <c r="F200" s="2">
        <v>104.0</v>
      </c>
      <c r="G200" s="2" t="s">
        <v>44</v>
      </c>
      <c r="H200" s="2" t="s">
        <v>52</v>
      </c>
      <c r="I200" s="2" t="s">
        <v>35</v>
      </c>
      <c r="J200" s="2" t="str">
        <f t="array" ref="J200">XLOOKUP('Transaction Data'!$G200,Product_Code,Biscuit_Brand)</f>
        <v>Butter Crunch</v>
      </c>
      <c r="K200" s="2">
        <f t="array" ref="K200">XLOOKUP('Transaction Data'!$G200,Product_Code,Cost)</f>
        <v>10</v>
      </c>
      <c r="L200" s="2">
        <f t="array" ref="L200">XLOOKUP('Transaction Data'!$G200,Product_Code,Unit_Price)</f>
        <v>11</v>
      </c>
      <c r="M200" s="3">
        <f>'Transaction Data'!$F200*'Transaction Data'!$K200</f>
        <v>1040</v>
      </c>
      <c r="N200" s="3">
        <f>'Transaction Data'!$F200*'Transaction Data'!$L200</f>
        <v>1144</v>
      </c>
      <c r="O200" s="3">
        <f>'Transaction Data'!$N200-'Transaction Data'!$M200</f>
        <v>104</v>
      </c>
      <c r="P200" s="2">
        <f>DATEDIF('Transaction Data'!$D200,'Transaction Data'!$A200,"y")</f>
        <v>39</v>
      </c>
      <c r="Q200" s="2" t="str">
        <f>FLOOR('Transaction Data'!$P200,15)&amp;"-"&amp;FLOOR('Transaction Data'!$P200,15)+14</f>
        <v>30-44</v>
      </c>
      <c r="R200" s="2" t="str">
        <f>IF('Transaction Data'!$L200&lt;=10,"Less Expensive","Expensive")</f>
        <v>Expensive</v>
      </c>
      <c r="S200" s="4">
        <f>WEEKDAY('Transaction Data'!$A200)</f>
        <v>6</v>
      </c>
      <c r="T200" s="2" t="str">
        <f>IF(WEEKDAY('Transaction Data'!$A200,2)&lt;6,"Weekday","Weekend")</f>
        <v>Weekday</v>
      </c>
    </row>
    <row r="201" ht="15.75" customHeight="1">
      <c r="A201" s="1">
        <v>45483.0</v>
      </c>
      <c r="B201" s="2" t="s">
        <v>239</v>
      </c>
      <c r="C201" s="2" t="s">
        <v>78</v>
      </c>
      <c r="D201" s="1">
        <v>28689.0</v>
      </c>
      <c r="E201" s="2" t="s">
        <v>63</v>
      </c>
      <c r="F201" s="2">
        <v>384.0</v>
      </c>
      <c r="G201" s="2" t="s">
        <v>61</v>
      </c>
      <c r="H201" s="2" t="s">
        <v>52</v>
      </c>
      <c r="I201" s="2" t="s">
        <v>25</v>
      </c>
      <c r="J201" s="2" t="str">
        <f t="array" ref="J201">XLOOKUP('Transaction Data'!$G201,Product_Code,Biscuit_Brand)</f>
        <v>Choco Delight</v>
      </c>
      <c r="K201" s="2">
        <f t="array" ref="K201">XLOOKUP('Transaction Data'!$G201,Product_Code,Cost)</f>
        <v>3</v>
      </c>
      <c r="L201" s="2">
        <f t="array" ref="L201">XLOOKUP('Transaction Data'!$G201,Product_Code,Unit_Price)</f>
        <v>5</v>
      </c>
      <c r="M201" s="3">
        <f>'Transaction Data'!$F201*'Transaction Data'!$K201</f>
        <v>1152</v>
      </c>
      <c r="N201" s="3">
        <f>'Transaction Data'!$F201*'Transaction Data'!$L201</f>
        <v>1920</v>
      </c>
      <c r="O201" s="3">
        <f>'Transaction Data'!$N201-'Transaction Data'!$M201</f>
        <v>768</v>
      </c>
      <c r="P201" s="2">
        <f>DATEDIF('Transaction Data'!$D201,'Transaction Data'!$A201,"y")</f>
        <v>45</v>
      </c>
      <c r="Q201" s="2" t="str">
        <f>FLOOR('Transaction Data'!$P201,15)&amp;"-"&amp;FLOOR('Transaction Data'!$P201,15)+14</f>
        <v>45-59</v>
      </c>
      <c r="R201" s="2" t="str">
        <f>IF('Transaction Data'!$L201&lt;=10,"Less Expensive","Expensive")</f>
        <v>Less Expensive</v>
      </c>
      <c r="S201" s="4">
        <f>WEEKDAY('Transaction Data'!$A201)</f>
        <v>4</v>
      </c>
      <c r="T201" s="2" t="str">
        <f>IF(WEEKDAY('Transaction Data'!$A201,2)&lt;6,"Weekday","Weekend")</f>
        <v>Weekday</v>
      </c>
    </row>
    <row r="202" ht="15.75" customHeight="1">
      <c r="A202" s="1">
        <v>45502.0</v>
      </c>
      <c r="B202" s="2" t="s">
        <v>240</v>
      </c>
      <c r="C202" s="2" t="s">
        <v>65</v>
      </c>
      <c r="D202" s="1">
        <v>18657.0</v>
      </c>
      <c r="E202" s="2" t="s">
        <v>63</v>
      </c>
      <c r="F202" s="2">
        <v>431.0</v>
      </c>
      <c r="G202" s="2" t="s">
        <v>55</v>
      </c>
      <c r="H202" s="2" t="s">
        <v>45</v>
      </c>
      <c r="I202" s="2" t="s">
        <v>25</v>
      </c>
      <c r="J202" s="2" t="str">
        <f t="array" ref="J202">XLOOKUP('Transaction Data'!$G202,Product_Code,Biscuit_Brand)</f>
        <v>Vanilla Wafers</v>
      </c>
      <c r="K202" s="2">
        <f t="array" ref="K202">XLOOKUP('Transaction Data'!$G202,Product_Code,Cost)</f>
        <v>18</v>
      </c>
      <c r="L202" s="2">
        <f t="array" ref="L202">XLOOKUP('Transaction Data'!$G202,Product_Code,Unit_Price)</f>
        <v>36</v>
      </c>
      <c r="M202" s="3">
        <f>'Transaction Data'!$F202*'Transaction Data'!$K202</f>
        <v>7758</v>
      </c>
      <c r="N202" s="3">
        <f>'Transaction Data'!$F202*'Transaction Data'!$L202</f>
        <v>15516</v>
      </c>
      <c r="O202" s="3">
        <f>'Transaction Data'!$N202-'Transaction Data'!$M202</f>
        <v>7758</v>
      </c>
      <c r="P202" s="2">
        <f>DATEDIF('Transaction Data'!$D202,'Transaction Data'!$A202,"y")</f>
        <v>73</v>
      </c>
      <c r="Q202" s="2" t="str">
        <f>FLOOR('Transaction Data'!$P202,15)&amp;"-"&amp;FLOOR('Transaction Data'!$P202,15)+14</f>
        <v>60-74</v>
      </c>
      <c r="R202" s="2" t="str">
        <f>IF('Transaction Data'!$L202&lt;=10,"Less Expensive","Expensive")</f>
        <v>Expensive</v>
      </c>
      <c r="S202" s="4">
        <f>WEEKDAY('Transaction Data'!$A202)</f>
        <v>2</v>
      </c>
      <c r="T202" s="2" t="str">
        <f>IF(WEEKDAY('Transaction Data'!$A202,2)&lt;6,"Weekday","Weekend")</f>
        <v>Weekday</v>
      </c>
    </row>
    <row r="203" ht="15.75" customHeight="1">
      <c r="A203" s="1">
        <v>45429.0</v>
      </c>
      <c r="B203" s="2" t="s">
        <v>241</v>
      </c>
      <c r="C203" s="2" t="s">
        <v>41</v>
      </c>
      <c r="D203" s="1">
        <v>21171.0</v>
      </c>
      <c r="E203" s="2" t="s">
        <v>22</v>
      </c>
      <c r="F203" s="2">
        <v>493.0</v>
      </c>
      <c r="G203" s="2" t="s">
        <v>28</v>
      </c>
      <c r="H203" s="2" t="s">
        <v>49</v>
      </c>
      <c r="I203" s="2" t="s">
        <v>25</v>
      </c>
      <c r="J203" s="2" t="str">
        <f t="array" ref="J203">XLOOKUP('Transaction Data'!$G203,Product_Code,Biscuit_Brand)</f>
        <v>Shortbread</v>
      </c>
      <c r="K203" s="2">
        <f t="array" ref="K203">XLOOKUP('Transaction Data'!$G203,Product_Code,Cost)</f>
        <v>10</v>
      </c>
      <c r="L203" s="2">
        <f t="array" ref="L203">XLOOKUP('Transaction Data'!$G203,Product_Code,Unit_Price)</f>
        <v>45</v>
      </c>
      <c r="M203" s="3">
        <f>'Transaction Data'!$F203*'Transaction Data'!$K203</f>
        <v>4930</v>
      </c>
      <c r="N203" s="3">
        <f>'Transaction Data'!$F203*'Transaction Data'!$L203</f>
        <v>22185</v>
      </c>
      <c r="O203" s="3">
        <f>'Transaction Data'!$N203-'Transaction Data'!$M203</f>
        <v>17255</v>
      </c>
      <c r="P203" s="2">
        <f>DATEDIF('Transaction Data'!$D203,'Transaction Data'!$A203,"y")</f>
        <v>66</v>
      </c>
      <c r="Q203" s="2" t="str">
        <f>FLOOR('Transaction Data'!$P203,15)&amp;"-"&amp;FLOOR('Transaction Data'!$P203,15)+14</f>
        <v>60-74</v>
      </c>
      <c r="R203" s="2" t="str">
        <f>IF('Transaction Data'!$L203&lt;=10,"Less Expensive","Expensive")</f>
        <v>Expensive</v>
      </c>
      <c r="S203" s="4">
        <f>WEEKDAY('Transaction Data'!$A203)</f>
        <v>6</v>
      </c>
      <c r="T203" s="2" t="str">
        <f>IF(WEEKDAY('Transaction Data'!$A203,2)&lt;6,"Weekday","Weekend")</f>
        <v>Weekday</v>
      </c>
    </row>
    <row r="204" ht="15.75" customHeight="1">
      <c r="A204" s="1">
        <v>45355.0</v>
      </c>
      <c r="B204" s="2" t="s">
        <v>242</v>
      </c>
      <c r="C204" s="2" t="s">
        <v>32</v>
      </c>
      <c r="D204" s="1">
        <v>28558.0</v>
      </c>
      <c r="E204" s="2" t="s">
        <v>22</v>
      </c>
      <c r="F204" s="2">
        <v>440.0</v>
      </c>
      <c r="G204" s="2" t="s">
        <v>55</v>
      </c>
      <c r="H204" s="2" t="s">
        <v>52</v>
      </c>
      <c r="I204" s="2" t="s">
        <v>25</v>
      </c>
      <c r="J204" s="2" t="str">
        <f t="array" ref="J204">XLOOKUP('Transaction Data'!$G204,Product_Code,Biscuit_Brand)</f>
        <v>Vanilla Wafers</v>
      </c>
      <c r="K204" s="2">
        <f t="array" ref="K204">XLOOKUP('Transaction Data'!$G204,Product_Code,Cost)</f>
        <v>18</v>
      </c>
      <c r="L204" s="2">
        <f t="array" ref="L204">XLOOKUP('Transaction Data'!$G204,Product_Code,Unit_Price)</f>
        <v>36</v>
      </c>
      <c r="M204" s="3">
        <f>'Transaction Data'!$F204*'Transaction Data'!$K204</f>
        <v>7920</v>
      </c>
      <c r="N204" s="3">
        <f>'Transaction Data'!$F204*'Transaction Data'!$L204</f>
        <v>15840</v>
      </c>
      <c r="O204" s="3">
        <f>'Transaction Data'!$N204-'Transaction Data'!$M204</f>
        <v>7920</v>
      </c>
      <c r="P204" s="2">
        <f>DATEDIF('Transaction Data'!$D204,'Transaction Data'!$A204,"y")</f>
        <v>45</v>
      </c>
      <c r="Q204" s="2" t="str">
        <f>FLOOR('Transaction Data'!$P204,15)&amp;"-"&amp;FLOOR('Transaction Data'!$P204,15)+14</f>
        <v>45-59</v>
      </c>
      <c r="R204" s="2" t="str">
        <f>IF('Transaction Data'!$L204&lt;=10,"Less Expensive","Expensive")</f>
        <v>Expensive</v>
      </c>
      <c r="S204" s="4">
        <f>WEEKDAY('Transaction Data'!$A204)</f>
        <v>2</v>
      </c>
      <c r="T204" s="2" t="str">
        <f>IF(WEEKDAY('Transaction Data'!$A204,2)&lt;6,"Weekday","Weekend")</f>
        <v>Weekday</v>
      </c>
    </row>
    <row r="205" ht="15.75" customHeight="1">
      <c r="A205" s="1">
        <v>45448.0</v>
      </c>
      <c r="B205" s="2" t="s">
        <v>243</v>
      </c>
      <c r="C205" s="2" t="s">
        <v>51</v>
      </c>
      <c r="D205" s="1">
        <v>38727.0</v>
      </c>
      <c r="E205" s="2" t="s">
        <v>63</v>
      </c>
      <c r="F205" s="2">
        <v>139.0</v>
      </c>
      <c r="G205" s="2" t="s">
        <v>28</v>
      </c>
      <c r="H205" s="2" t="s">
        <v>49</v>
      </c>
      <c r="I205" s="2" t="s">
        <v>25</v>
      </c>
      <c r="J205" s="2" t="str">
        <f t="array" ref="J205">XLOOKUP('Transaction Data'!$G205,Product_Code,Biscuit_Brand)</f>
        <v>Shortbread</v>
      </c>
      <c r="K205" s="2">
        <f t="array" ref="K205">XLOOKUP('Transaction Data'!$G205,Product_Code,Cost)</f>
        <v>10</v>
      </c>
      <c r="L205" s="2">
        <f t="array" ref="L205">XLOOKUP('Transaction Data'!$G205,Product_Code,Unit_Price)</f>
        <v>45</v>
      </c>
      <c r="M205" s="3">
        <f>'Transaction Data'!$F205*'Transaction Data'!$K205</f>
        <v>1390</v>
      </c>
      <c r="N205" s="3">
        <f>'Transaction Data'!$F205*'Transaction Data'!$L205</f>
        <v>6255</v>
      </c>
      <c r="O205" s="3">
        <f>'Transaction Data'!$N205-'Transaction Data'!$M205</f>
        <v>4865</v>
      </c>
      <c r="P205" s="2">
        <f>DATEDIF('Transaction Data'!$D205,'Transaction Data'!$A205,"y")</f>
        <v>18</v>
      </c>
      <c r="Q205" s="2" t="str">
        <f>FLOOR('Transaction Data'!$P205,15)&amp;"-"&amp;FLOOR('Transaction Data'!$P205,15)+14</f>
        <v>15-29</v>
      </c>
      <c r="R205" s="2" t="str">
        <f>IF('Transaction Data'!$L205&lt;=10,"Less Expensive","Expensive")</f>
        <v>Expensive</v>
      </c>
      <c r="S205" s="4">
        <f>WEEKDAY('Transaction Data'!$A205)</f>
        <v>4</v>
      </c>
      <c r="T205" s="2" t="str">
        <f>IF(WEEKDAY('Transaction Data'!$A205,2)&lt;6,"Weekday","Weekend")</f>
        <v>Weekday</v>
      </c>
    </row>
    <row r="206" ht="15.75" customHeight="1">
      <c r="A206" s="1">
        <v>45415.0</v>
      </c>
      <c r="B206" s="2" t="s">
        <v>244</v>
      </c>
      <c r="C206" s="2" t="s">
        <v>51</v>
      </c>
      <c r="D206" s="1">
        <v>17608.0</v>
      </c>
      <c r="E206" s="2" t="s">
        <v>63</v>
      </c>
      <c r="F206" s="2">
        <v>73.0</v>
      </c>
      <c r="G206" s="2" t="s">
        <v>33</v>
      </c>
      <c r="H206" s="2" t="s">
        <v>52</v>
      </c>
      <c r="I206" s="2" t="s">
        <v>25</v>
      </c>
      <c r="J206" s="2" t="str">
        <f t="array" ref="J206">XLOOKUP('Transaction Data'!$G206,Product_Code,Biscuit_Brand)</f>
        <v>Caramel Biscuits</v>
      </c>
      <c r="K206" s="2">
        <f t="array" ref="K206">XLOOKUP('Transaction Data'!$G206,Product_Code,Cost)</f>
        <v>18</v>
      </c>
      <c r="L206" s="2">
        <f t="array" ref="L206">XLOOKUP('Transaction Data'!$G206,Product_Code,Unit_Price)</f>
        <v>22</v>
      </c>
      <c r="M206" s="3">
        <f>'Transaction Data'!$F206*'Transaction Data'!$K206</f>
        <v>1314</v>
      </c>
      <c r="N206" s="3">
        <f>'Transaction Data'!$F206*'Transaction Data'!$L206</f>
        <v>1606</v>
      </c>
      <c r="O206" s="3">
        <f>'Transaction Data'!$N206-'Transaction Data'!$M206</f>
        <v>292</v>
      </c>
      <c r="P206" s="2">
        <f>DATEDIF('Transaction Data'!$D206,'Transaction Data'!$A206,"y")</f>
        <v>76</v>
      </c>
      <c r="Q206" s="2" t="str">
        <f>FLOOR('Transaction Data'!$P206,15)&amp;"-"&amp;FLOOR('Transaction Data'!$P206,15)+14</f>
        <v>75-89</v>
      </c>
      <c r="R206" s="2" t="str">
        <f>IF('Transaction Data'!$L206&lt;=10,"Less Expensive","Expensive")</f>
        <v>Expensive</v>
      </c>
      <c r="S206" s="4">
        <f>WEEKDAY('Transaction Data'!$A206)</f>
        <v>6</v>
      </c>
      <c r="T206" s="2" t="str">
        <f>IF(WEEKDAY('Transaction Data'!$A206,2)&lt;6,"Weekday","Weekend")</f>
        <v>Weekday</v>
      </c>
    </row>
    <row r="207" ht="15.75" customHeight="1">
      <c r="A207" s="1">
        <v>45490.0</v>
      </c>
      <c r="B207" s="2" t="s">
        <v>245</v>
      </c>
      <c r="C207" s="2" t="s">
        <v>47</v>
      </c>
      <c r="D207" s="1">
        <v>36767.0</v>
      </c>
      <c r="E207" s="2" t="s">
        <v>37</v>
      </c>
      <c r="F207" s="2">
        <v>216.0</v>
      </c>
      <c r="G207" s="2" t="s">
        <v>33</v>
      </c>
      <c r="H207" s="2" t="s">
        <v>34</v>
      </c>
      <c r="I207" s="2" t="s">
        <v>25</v>
      </c>
      <c r="J207" s="2" t="str">
        <f t="array" ref="J207">XLOOKUP('Transaction Data'!$G207,Product_Code,Biscuit_Brand)</f>
        <v>Caramel Biscuits</v>
      </c>
      <c r="K207" s="2">
        <f t="array" ref="K207">XLOOKUP('Transaction Data'!$G207,Product_Code,Cost)</f>
        <v>18</v>
      </c>
      <c r="L207" s="2">
        <f t="array" ref="L207">XLOOKUP('Transaction Data'!$G207,Product_Code,Unit_Price)</f>
        <v>22</v>
      </c>
      <c r="M207" s="3">
        <f>'Transaction Data'!$F207*'Transaction Data'!$K207</f>
        <v>3888</v>
      </c>
      <c r="N207" s="3">
        <f>'Transaction Data'!$F207*'Transaction Data'!$L207</f>
        <v>4752</v>
      </c>
      <c r="O207" s="3">
        <f>'Transaction Data'!$N207-'Transaction Data'!$M207</f>
        <v>864</v>
      </c>
      <c r="P207" s="2">
        <f>DATEDIF('Transaction Data'!$D207,'Transaction Data'!$A207,"y")</f>
        <v>23</v>
      </c>
      <c r="Q207" s="2" t="str">
        <f>FLOOR('Transaction Data'!$P207,15)&amp;"-"&amp;FLOOR('Transaction Data'!$P207,15)+14</f>
        <v>15-29</v>
      </c>
      <c r="R207" s="2" t="str">
        <f>IF('Transaction Data'!$L207&lt;=10,"Less Expensive","Expensive")</f>
        <v>Expensive</v>
      </c>
      <c r="S207" s="4">
        <f>WEEKDAY('Transaction Data'!$A207)</f>
        <v>4</v>
      </c>
      <c r="T207" s="2" t="str">
        <f>IF(WEEKDAY('Transaction Data'!$A207,2)&lt;6,"Weekday","Weekend")</f>
        <v>Weekday</v>
      </c>
    </row>
    <row r="208" ht="15.75" customHeight="1">
      <c r="A208" s="1">
        <v>45310.0</v>
      </c>
      <c r="B208" s="2" t="s">
        <v>246</v>
      </c>
      <c r="C208" s="2" t="s">
        <v>78</v>
      </c>
      <c r="D208" s="1">
        <v>19359.0</v>
      </c>
      <c r="E208" s="2" t="s">
        <v>37</v>
      </c>
      <c r="F208" s="2">
        <v>490.0</v>
      </c>
      <c r="G208" s="2" t="s">
        <v>44</v>
      </c>
      <c r="H208" s="2" t="s">
        <v>34</v>
      </c>
      <c r="I208" s="2" t="s">
        <v>25</v>
      </c>
      <c r="J208" s="2" t="str">
        <f t="array" ref="J208">XLOOKUP('Transaction Data'!$G208,Product_Code,Biscuit_Brand)</f>
        <v>Butter Crunch</v>
      </c>
      <c r="K208" s="2">
        <f t="array" ref="K208">XLOOKUP('Transaction Data'!$G208,Product_Code,Cost)</f>
        <v>10</v>
      </c>
      <c r="L208" s="2">
        <f t="array" ref="L208">XLOOKUP('Transaction Data'!$G208,Product_Code,Unit_Price)</f>
        <v>11</v>
      </c>
      <c r="M208" s="3">
        <f>'Transaction Data'!$F208*'Transaction Data'!$K208</f>
        <v>4900</v>
      </c>
      <c r="N208" s="3">
        <f>'Transaction Data'!$F208*'Transaction Data'!$L208</f>
        <v>5390</v>
      </c>
      <c r="O208" s="3">
        <f>'Transaction Data'!$N208-'Transaction Data'!$M208</f>
        <v>490</v>
      </c>
      <c r="P208" s="2">
        <f>DATEDIF('Transaction Data'!$D208,'Transaction Data'!$A208,"y")</f>
        <v>71</v>
      </c>
      <c r="Q208" s="2" t="str">
        <f>FLOOR('Transaction Data'!$P208,15)&amp;"-"&amp;FLOOR('Transaction Data'!$P208,15)+14</f>
        <v>60-74</v>
      </c>
      <c r="R208" s="2" t="str">
        <f>IF('Transaction Data'!$L208&lt;=10,"Less Expensive","Expensive")</f>
        <v>Expensive</v>
      </c>
      <c r="S208" s="4">
        <f>WEEKDAY('Transaction Data'!$A208)</f>
        <v>6</v>
      </c>
      <c r="T208" s="2" t="str">
        <f>IF(WEEKDAY('Transaction Data'!$A208,2)&lt;6,"Weekday","Weekend")</f>
        <v>Weekday</v>
      </c>
    </row>
    <row r="209" ht="15.75" customHeight="1">
      <c r="A209" s="1">
        <v>45494.0</v>
      </c>
      <c r="B209" s="2" t="s">
        <v>247</v>
      </c>
      <c r="C209" s="2" t="s">
        <v>78</v>
      </c>
      <c r="D209" s="1">
        <v>38402.0</v>
      </c>
      <c r="E209" s="2" t="s">
        <v>27</v>
      </c>
      <c r="F209" s="2">
        <v>485.0</v>
      </c>
      <c r="G209" s="2" t="s">
        <v>44</v>
      </c>
      <c r="H209" s="2" t="s">
        <v>39</v>
      </c>
      <c r="I209" s="2" t="s">
        <v>25</v>
      </c>
      <c r="J209" s="2" t="str">
        <f t="array" ref="J209">XLOOKUP('Transaction Data'!$G209,Product_Code,Biscuit_Brand)</f>
        <v>Butter Crunch</v>
      </c>
      <c r="K209" s="2">
        <f t="array" ref="K209">XLOOKUP('Transaction Data'!$G209,Product_Code,Cost)</f>
        <v>10</v>
      </c>
      <c r="L209" s="2">
        <f t="array" ref="L209">XLOOKUP('Transaction Data'!$G209,Product_Code,Unit_Price)</f>
        <v>11</v>
      </c>
      <c r="M209" s="3">
        <f>'Transaction Data'!$F209*'Transaction Data'!$K209</f>
        <v>4850</v>
      </c>
      <c r="N209" s="3">
        <f>'Transaction Data'!$F209*'Transaction Data'!$L209</f>
        <v>5335</v>
      </c>
      <c r="O209" s="3">
        <f>'Transaction Data'!$N209-'Transaction Data'!$M209</f>
        <v>485</v>
      </c>
      <c r="P209" s="2">
        <f>DATEDIF('Transaction Data'!$D209,'Transaction Data'!$A209,"y")</f>
        <v>19</v>
      </c>
      <c r="Q209" s="2" t="str">
        <f>FLOOR('Transaction Data'!$P209,15)&amp;"-"&amp;FLOOR('Transaction Data'!$P209,15)+14</f>
        <v>15-29</v>
      </c>
      <c r="R209" s="2" t="str">
        <f>IF('Transaction Data'!$L209&lt;=10,"Less Expensive","Expensive")</f>
        <v>Expensive</v>
      </c>
      <c r="S209" s="4">
        <f>WEEKDAY('Transaction Data'!$A209)</f>
        <v>1</v>
      </c>
      <c r="T209" s="2" t="str">
        <f>IF(WEEKDAY('Transaction Data'!$A209,2)&lt;6,"Weekday","Weekend")</f>
        <v>Weekend</v>
      </c>
    </row>
    <row r="210" ht="15.75" customHeight="1">
      <c r="A210" s="1">
        <v>45471.0</v>
      </c>
      <c r="B210" s="2" t="s">
        <v>248</v>
      </c>
      <c r="C210" s="2" t="s">
        <v>78</v>
      </c>
      <c r="D210" s="1">
        <v>23788.0</v>
      </c>
      <c r="E210" s="2" t="s">
        <v>37</v>
      </c>
      <c r="F210" s="2">
        <v>193.0</v>
      </c>
      <c r="G210" s="2" t="s">
        <v>38</v>
      </c>
      <c r="H210" s="2" t="s">
        <v>42</v>
      </c>
      <c r="I210" s="2" t="s">
        <v>25</v>
      </c>
      <c r="J210" s="2" t="str">
        <f t="array" ref="J210">XLOOKUP('Transaction Data'!$G210,Product_Code,Biscuit_Brand)</f>
        <v>Ginger Snaps</v>
      </c>
      <c r="K210" s="2">
        <f t="array" ref="K210">XLOOKUP('Transaction Data'!$G210,Product_Code,Cost)</f>
        <v>14</v>
      </c>
      <c r="L210" s="2">
        <f t="array" ref="L210">XLOOKUP('Transaction Data'!$G210,Product_Code,Unit_Price)</f>
        <v>28</v>
      </c>
      <c r="M210" s="3">
        <f>'Transaction Data'!$F210*'Transaction Data'!$K210</f>
        <v>2702</v>
      </c>
      <c r="N210" s="3">
        <f>'Transaction Data'!$F210*'Transaction Data'!$L210</f>
        <v>5404</v>
      </c>
      <c r="O210" s="3">
        <f>'Transaction Data'!$N210-'Transaction Data'!$M210</f>
        <v>2702</v>
      </c>
      <c r="P210" s="2">
        <f>DATEDIF('Transaction Data'!$D210,'Transaction Data'!$A210,"y")</f>
        <v>59</v>
      </c>
      <c r="Q210" s="2" t="str">
        <f>FLOOR('Transaction Data'!$P210,15)&amp;"-"&amp;FLOOR('Transaction Data'!$P210,15)+14</f>
        <v>45-59</v>
      </c>
      <c r="R210" s="2" t="str">
        <f>IF('Transaction Data'!$L210&lt;=10,"Less Expensive","Expensive")</f>
        <v>Expensive</v>
      </c>
      <c r="S210" s="4">
        <f>WEEKDAY('Transaction Data'!$A210)</f>
        <v>6</v>
      </c>
      <c r="T210" s="2" t="str">
        <f>IF(WEEKDAY('Transaction Data'!$A210,2)&lt;6,"Weekday","Weekend")</f>
        <v>Weekday</v>
      </c>
    </row>
    <row r="211" ht="15.75" customHeight="1">
      <c r="A211" s="1">
        <v>45311.0</v>
      </c>
      <c r="B211" s="2" t="s">
        <v>249</v>
      </c>
      <c r="C211" s="2" t="s">
        <v>78</v>
      </c>
      <c r="D211" s="1">
        <v>36494.0</v>
      </c>
      <c r="E211" s="2" t="s">
        <v>27</v>
      </c>
      <c r="F211" s="2">
        <v>100.0</v>
      </c>
      <c r="G211" s="2" t="s">
        <v>55</v>
      </c>
      <c r="H211" s="2" t="s">
        <v>45</v>
      </c>
      <c r="I211" s="2" t="s">
        <v>25</v>
      </c>
      <c r="J211" s="2" t="str">
        <f t="array" ref="J211">XLOOKUP('Transaction Data'!$G211,Product_Code,Biscuit_Brand)</f>
        <v>Vanilla Wafers</v>
      </c>
      <c r="K211" s="2">
        <f t="array" ref="K211">XLOOKUP('Transaction Data'!$G211,Product_Code,Cost)</f>
        <v>18</v>
      </c>
      <c r="L211" s="2">
        <f t="array" ref="L211">XLOOKUP('Transaction Data'!$G211,Product_Code,Unit_Price)</f>
        <v>36</v>
      </c>
      <c r="M211" s="3">
        <f>'Transaction Data'!$F211*'Transaction Data'!$K211</f>
        <v>1800</v>
      </c>
      <c r="N211" s="3">
        <f>'Transaction Data'!$F211*'Transaction Data'!$L211</f>
        <v>3600</v>
      </c>
      <c r="O211" s="3">
        <f>'Transaction Data'!$N211-'Transaction Data'!$M211</f>
        <v>1800</v>
      </c>
      <c r="P211" s="2">
        <f>DATEDIF('Transaction Data'!$D211,'Transaction Data'!$A211,"y")</f>
        <v>24</v>
      </c>
      <c r="Q211" s="2" t="str">
        <f>FLOOR('Transaction Data'!$P211,15)&amp;"-"&amp;FLOOR('Transaction Data'!$P211,15)+14</f>
        <v>15-29</v>
      </c>
      <c r="R211" s="2" t="str">
        <f>IF('Transaction Data'!$L211&lt;=10,"Less Expensive","Expensive")</f>
        <v>Expensive</v>
      </c>
      <c r="S211" s="4">
        <f>WEEKDAY('Transaction Data'!$A211)</f>
        <v>7</v>
      </c>
      <c r="T211" s="2" t="str">
        <f>IF(WEEKDAY('Transaction Data'!$A211,2)&lt;6,"Weekday","Weekend")</f>
        <v>Weekend</v>
      </c>
    </row>
    <row r="212" ht="15.75" customHeight="1">
      <c r="A212" s="1">
        <v>45302.0</v>
      </c>
      <c r="B212" s="2" t="s">
        <v>250</v>
      </c>
      <c r="C212" s="2" t="s">
        <v>69</v>
      </c>
      <c r="D212" s="1">
        <v>23341.0</v>
      </c>
      <c r="E212" s="2" t="s">
        <v>27</v>
      </c>
      <c r="F212" s="2">
        <v>323.0</v>
      </c>
      <c r="G212" s="2" t="s">
        <v>28</v>
      </c>
      <c r="H212" s="2" t="s">
        <v>49</v>
      </c>
      <c r="I212" s="2" t="s">
        <v>25</v>
      </c>
      <c r="J212" s="2" t="str">
        <f t="array" ref="J212">XLOOKUP('Transaction Data'!$G212,Product_Code,Biscuit_Brand)</f>
        <v>Shortbread</v>
      </c>
      <c r="K212" s="2">
        <f t="array" ref="K212">XLOOKUP('Transaction Data'!$G212,Product_Code,Cost)</f>
        <v>10</v>
      </c>
      <c r="L212" s="2">
        <f t="array" ref="L212">XLOOKUP('Transaction Data'!$G212,Product_Code,Unit_Price)</f>
        <v>45</v>
      </c>
      <c r="M212" s="3">
        <f>'Transaction Data'!$F212*'Transaction Data'!$K212</f>
        <v>3230</v>
      </c>
      <c r="N212" s="3">
        <f>'Transaction Data'!$F212*'Transaction Data'!$L212</f>
        <v>14535</v>
      </c>
      <c r="O212" s="3">
        <f>'Transaction Data'!$N212-'Transaction Data'!$M212</f>
        <v>11305</v>
      </c>
      <c r="P212" s="2">
        <f>DATEDIF('Transaction Data'!$D212,'Transaction Data'!$A212,"y")</f>
        <v>60</v>
      </c>
      <c r="Q212" s="2" t="str">
        <f>FLOOR('Transaction Data'!$P212,15)&amp;"-"&amp;FLOOR('Transaction Data'!$P212,15)+14</f>
        <v>60-74</v>
      </c>
      <c r="R212" s="2" t="str">
        <f>IF('Transaction Data'!$L212&lt;=10,"Less Expensive","Expensive")</f>
        <v>Expensive</v>
      </c>
      <c r="S212" s="4">
        <f>WEEKDAY('Transaction Data'!$A212)</f>
        <v>5</v>
      </c>
      <c r="T212" s="2" t="str">
        <f>IF(WEEKDAY('Transaction Data'!$A212,2)&lt;6,"Weekday","Weekend")</f>
        <v>Weekday</v>
      </c>
    </row>
    <row r="213" ht="15.75" customHeight="1">
      <c r="A213" s="1">
        <v>45485.0</v>
      </c>
      <c r="B213" s="2" t="s">
        <v>251</v>
      </c>
      <c r="C213" s="2" t="s">
        <v>65</v>
      </c>
      <c r="D213" s="1">
        <v>20675.0</v>
      </c>
      <c r="E213" s="2" t="s">
        <v>63</v>
      </c>
      <c r="F213" s="2">
        <v>321.0</v>
      </c>
      <c r="G213" s="2" t="s">
        <v>60</v>
      </c>
      <c r="H213" s="2" t="s">
        <v>52</v>
      </c>
      <c r="I213" s="2" t="s">
        <v>30</v>
      </c>
      <c r="J213" s="2" t="str">
        <f t="array" ref="J213">XLOOKUP('Transaction Data'!$G213,Product_Code,Biscuit_Brand)</f>
        <v>Peanut Butter Bites</v>
      </c>
      <c r="K213" s="2">
        <f t="array" ref="K213">XLOOKUP('Transaction Data'!$G213,Product_Code,Cost)</f>
        <v>5</v>
      </c>
      <c r="L213" s="2">
        <f t="array" ref="L213">XLOOKUP('Transaction Data'!$G213,Product_Code,Unit_Price)</f>
        <v>7</v>
      </c>
      <c r="M213" s="3">
        <f>'Transaction Data'!$F213*'Transaction Data'!$K213</f>
        <v>1605</v>
      </c>
      <c r="N213" s="3">
        <f>'Transaction Data'!$F213*'Transaction Data'!$L213</f>
        <v>2247</v>
      </c>
      <c r="O213" s="3">
        <f>'Transaction Data'!$N213-'Transaction Data'!$M213</f>
        <v>642</v>
      </c>
      <c r="P213" s="2">
        <f>DATEDIF('Transaction Data'!$D213,'Transaction Data'!$A213,"y")</f>
        <v>67</v>
      </c>
      <c r="Q213" s="2" t="str">
        <f>FLOOR('Transaction Data'!$P213,15)&amp;"-"&amp;FLOOR('Transaction Data'!$P213,15)+14</f>
        <v>60-74</v>
      </c>
      <c r="R213" s="2" t="str">
        <f>IF('Transaction Data'!$L213&lt;=10,"Less Expensive","Expensive")</f>
        <v>Less Expensive</v>
      </c>
      <c r="S213" s="4">
        <f>WEEKDAY('Transaction Data'!$A213)</f>
        <v>6</v>
      </c>
      <c r="T213" s="2" t="str">
        <f>IF(WEEKDAY('Transaction Data'!$A213,2)&lt;6,"Weekday","Weekend")</f>
        <v>Weekday</v>
      </c>
    </row>
    <row r="214" ht="15.75" customHeight="1">
      <c r="A214" s="1">
        <v>45399.0</v>
      </c>
      <c r="B214" s="2" t="s">
        <v>252</v>
      </c>
      <c r="C214" s="2" t="s">
        <v>21</v>
      </c>
      <c r="D214" s="1">
        <v>33580.0</v>
      </c>
      <c r="E214" s="2" t="s">
        <v>22</v>
      </c>
      <c r="F214" s="2">
        <v>436.0</v>
      </c>
      <c r="G214" s="2" t="s">
        <v>48</v>
      </c>
      <c r="H214" s="2" t="s">
        <v>49</v>
      </c>
      <c r="I214" s="2" t="s">
        <v>25</v>
      </c>
      <c r="J214" s="2" t="str">
        <f t="array" ref="J214">XLOOKUP('Transaction Data'!$G214,Product_Code,Biscuit_Brand)</f>
        <v>Lemon Crisps</v>
      </c>
      <c r="K214" s="2">
        <f t="array" ref="K214">XLOOKUP('Transaction Data'!$G214,Product_Code,Cost)</f>
        <v>7</v>
      </c>
      <c r="L214" s="2">
        <f t="array" ref="L214">XLOOKUP('Transaction Data'!$G214,Product_Code,Unit_Price)</f>
        <v>9</v>
      </c>
      <c r="M214" s="3">
        <f>'Transaction Data'!$F214*'Transaction Data'!$K214</f>
        <v>3052</v>
      </c>
      <c r="N214" s="3">
        <f>'Transaction Data'!$F214*'Transaction Data'!$L214</f>
        <v>3924</v>
      </c>
      <c r="O214" s="3">
        <f>'Transaction Data'!$N214-'Transaction Data'!$M214</f>
        <v>872</v>
      </c>
      <c r="P214" s="2">
        <f>DATEDIF('Transaction Data'!$D214,'Transaction Data'!$A214,"y")</f>
        <v>32</v>
      </c>
      <c r="Q214" s="2" t="str">
        <f>FLOOR('Transaction Data'!$P214,15)&amp;"-"&amp;FLOOR('Transaction Data'!$P214,15)+14</f>
        <v>30-44</v>
      </c>
      <c r="R214" s="2" t="str">
        <f>IF('Transaction Data'!$L214&lt;=10,"Less Expensive","Expensive")</f>
        <v>Less Expensive</v>
      </c>
      <c r="S214" s="4">
        <f>WEEKDAY('Transaction Data'!$A214)</f>
        <v>4</v>
      </c>
      <c r="T214" s="2" t="str">
        <f>IF(WEEKDAY('Transaction Data'!$A214,2)&lt;6,"Weekday","Weekend")</f>
        <v>Weekday</v>
      </c>
    </row>
    <row r="215" ht="15.75" customHeight="1">
      <c r="A215" s="1">
        <v>45471.0</v>
      </c>
      <c r="B215" s="2" t="s">
        <v>253</v>
      </c>
      <c r="C215" s="2" t="s">
        <v>21</v>
      </c>
      <c r="D215" s="1">
        <v>37960.0</v>
      </c>
      <c r="E215" s="2" t="s">
        <v>63</v>
      </c>
      <c r="F215" s="2">
        <v>260.0</v>
      </c>
      <c r="G215" s="2" t="s">
        <v>60</v>
      </c>
      <c r="H215" s="2" t="s">
        <v>52</v>
      </c>
      <c r="I215" s="2" t="s">
        <v>25</v>
      </c>
      <c r="J215" s="2" t="str">
        <f t="array" ref="J215">XLOOKUP('Transaction Data'!$G215,Product_Code,Biscuit_Brand)</f>
        <v>Peanut Butter Bites</v>
      </c>
      <c r="K215" s="2">
        <f t="array" ref="K215">XLOOKUP('Transaction Data'!$G215,Product_Code,Cost)</f>
        <v>5</v>
      </c>
      <c r="L215" s="2">
        <f t="array" ref="L215">XLOOKUP('Transaction Data'!$G215,Product_Code,Unit_Price)</f>
        <v>7</v>
      </c>
      <c r="M215" s="3">
        <f>'Transaction Data'!$F215*'Transaction Data'!$K215</f>
        <v>1300</v>
      </c>
      <c r="N215" s="3">
        <f>'Transaction Data'!$F215*'Transaction Data'!$L215</f>
        <v>1820</v>
      </c>
      <c r="O215" s="3">
        <f>'Transaction Data'!$N215-'Transaction Data'!$M215</f>
        <v>520</v>
      </c>
      <c r="P215" s="2">
        <f>DATEDIF('Transaction Data'!$D215,'Transaction Data'!$A215,"y")</f>
        <v>20</v>
      </c>
      <c r="Q215" s="2" t="str">
        <f>FLOOR('Transaction Data'!$P215,15)&amp;"-"&amp;FLOOR('Transaction Data'!$P215,15)+14</f>
        <v>15-29</v>
      </c>
      <c r="R215" s="2" t="str">
        <f>IF('Transaction Data'!$L215&lt;=10,"Less Expensive","Expensive")</f>
        <v>Less Expensive</v>
      </c>
      <c r="S215" s="4">
        <f>WEEKDAY('Transaction Data'!$A215)</f>
        <v>6</v>
      </c>
      <c r="T215" s="2" t="str">
        <f>IF(WEEKDAY('Transaction Data'!$A215,2)&lt;6,"Weekday","Weekend")</f>
        <v>Weekday</v>
      </c>
    </row>
    <row r="216" ht="15.75" customHeight="1">
      <c r="A216" s="1">
        <v>45426.0</v>
      </c>
      <c r="B216" s="2" t="s">
        <v>254</v>
      </c>
      <c r="C216" s="2" t="s">
        <v>69</v>
      </c>
      <c r="D216" s="1">
        <v>38740.0</v>
      </c>
      <c r="E216" s="2" t="s">
        <v>37</v>
      </c>
      <c r="F216" s="2">
        <v>434.0</v>
      </c>
      <c r="G216" s="2" t="s">
        <v>57</v>
      </c>
      <c r="H216" s="2" t="s">
        <v>52</v>
      </c>
      <c r="I216" s="2" t="s">
        <v>25</v>
      </c>
      <c r="J216" s="2" t="str">
        <f t="array" ref="J216">XLOOKUP('Transaction Data'!$G216,Product_Code,Biscuit_Brand)</f>
        <v>Oatmeal Cookies</v>
      </c>
      <c r="K216" s="2">
        <f t="array" ref="K216">XLOOKUP('Transaction Data'!$G216,Product_Code,Cost)</f>
        <v>19</v>
      </c>
      <c r="L216" s="2">
        <f t="array" ref="L216">XLOOKUP('Transaction Data'!$G216,Product_Code,Unit_Price)</f>
        <v>23</v>
      </c>
      <c r="M216" s="3">
        <f>'Transaction Data'!$F216*'Transaction Data'!$K216</f>
        <v>8246</v>
      </c>
      <c r="N216" s="3">
        <f>'Transaction Data'!$F216*'Transaction Data'!$L216</f>
        <v>9982</v>
      </c>
      <c r="O216" s="3">
        <f>'Transaction Data'!$N216-'Transaction Data'!$M216</f>
        <v>1736</v>
      </c>
      <c r="P216" s="2">
        <f>DATEDIF('Transaction Data'!$D216,'Transaction Data'!$A216,"y")</f>
        <v>18</v>
      </c>
      <c r="Q216" s="2" t="str">
        <f>FLOOR('Transaction Data'!$P216,15)&amp;"-"&amp;FLOOR('Transaction Data'!$P216,15)+14</f>
        <v>15-29</v>
      </c>
      <c r="R216" s="2" t="str">
        <f>IF('Transaction Data'!$L216&lt;=10,"Less Expensive","Expensive")</f>
        <v>Expensive</v>
      </c>
      <c r="S216" s="4">
        <f>WEEKDAY('Transaction Data'!$A216)</f>
        <v>3</v>
      </c>
      <c r="T216" s="2" t="str">
        <f>IF(WEEKDAY('Transaction Data'!$A216,2)&lt;6,"Weekday","Weekend")</f>
        <v>Weekday</v>
      </c>
    </row>
    <row r="217" ht="15.75" customHeight="1">
      <c r="A217" s="1">
        <v>45503.0</v>
      </c>
      <c r="B217" s="2" t="s">
        <v>255</v>
      </c>
      <c r="C217" s="2" t="s">
        <v>41</v>
      </c>
      <c r="D217" s="1">
        <v>28970.0</v>
      </c>
      <c r="E217" s="2" t="s">
        <v>37</v>
      </c>
      <c r="F217" s="2">
        <v>500.0</v>
      </c>
      <c r="G217" s="2" t="s">
        <v>28</v>
      </c>
      <c r="H217" s="2" t="s">
        <v>45</v>
      </c>
      <c r="I217" s="2" t="s">
        <v>25</v>
      </c>
      <c r="J217" s="2" t="str">
        <f t="array" ref="J217">XLOOKUP('Transaction Data'!$G217,Product_Code,Biscuit_Brand)</f>
        <v>Shortbread</v>
      </c>
      <c r="K217" s="2">
        <f t="array" ref="K217">XLOOKUP('Transaction Data'!$G217,Product_Code,Cost)</f>
        <v>10</v>
      </c>
      <c r="L217" s="2">
        <f t="array" ref="L217">XLOOKUP('Transaction Data'!$G217,Product_Code,Unit_Price)</f>
        <v>45</v>
      </c>
      <c r="M217" s="3">
        <f>'Transaction Data'!$F217*'Transaction Data'!$K217</f>
        <v>5000</v>
      </c>
      <c r="N217" s="3">
        <f>'Transaction Data'!$F217*'Transaction Data'!$L217</f>
        <v>22500</v>
      </c>
      <c r="O217" s="3">
        <f>'Transaction Data'!$N217-'Transaction Data'!$M217</f>
        <v>17500</v>
      </c>
      <c r="P217" s="2">
        <f>DATEDIF('Transaction Data'!$D217,'Transaction Data'!$A217,"y")</f>
        <v>45</v>
      </c>
      <c r="Q217" s="2" t="str">
        <f>FLOOR('Transaction Data'!$P217,15)&amp;"-"&amp;FLOOR('Transaction Data'!$P217,15)+14</f>
        <v>45-59</v>
      </c>
      <c r="R217" s="2" t="str">
        <f>IF('Transaction Data'!$L217&lt;=10,"Less Expensive","Expensive")</f>
        <v>Expensive</v>
      </c>
      <c r="S217" s="4">
        <f>WEEKDAY('Transaction Data'!$A217)</f>
        <v>3</v>
      </c>
      <c r="T217" s="2" t="str">
        <f>IF(WEEKDAY('Transaction Data'!$A217,2)&lt;6,"Weekday","Weekend")</f>
        <v>Weekday</v>
      </c>
    </row>
    <row r="218" ht="15.75" customHeight="1">
      <c r="A218" s="1">
        <v>45357.0</v>
      </c>
      <c r="B218" s="2" t="s">
        <v>256</v>
      </c>
      <c r="C218" s="2" t="s">
        <v>78</v>
      </c>
      <c r="D218" s="1">
        <v>17824.0</v>
      </c>
      <c r="E218" s="2" t="s">
        <v>37</v>
      </c>
      <c r="F218" s="2">
        <v>385.0</v>
      </c>
      <c r="G218" s="2" t="s">
        <v>48</v>
      </c>
      <c r="H218" s="2" t="s">
        <v>49</v>
      </c>
      <c r="I218" s="2" t="s">
        <v>25</v>
      </c>
      <c r="J218" s="2" t="str">
        <f t="array" ref="J218">XLOOKUP('Transaction Data'!$G218,Product_Code,Biscuit_Brand)</f>
        <v>Lemon Crisps</v>
      </c>
      <c r="K218" s="2">
        <f t="array" ref="K218">XLOOKUP('Transaction Data'!$G218,Product_Code,Cost)</f>
        <v>7</v>
      </c>
      <c r="L218" s="2">
        <f t="array" ref="L218">XLOOKUP('Transaction Data'!$G218,Product_Code,Unit_Price)</f>
        <v>9</v>
      </c>
      <c r="M218" s="3">
        <f>'Transaction Data'!$F218*'Transaction Data'!$K218</f>
        <v>2695</v>
      </c>
      <c r="N218" s="3">
        <f>'Transaction Data'!$F218*'Transaction Data'!$L218</f>
        <v>3465</v>
      </c>
      <c r="O218" s="3">
        <f>'Transaction Data'!$N218-'Transaction Data'!$M218</f>
        <v>770</v>
      </c>
      <c r="P218" s="2">
        <f>DATEDIF('Transaction Data'!$D218,'Transaction Data'!$A218,"y")</f>
        <v>75</v>
      </c>
      <c r="Q218" s="2" t="str">
        <f>FLOOR('Transaction Data'!$P218,15)&amp;"-"&amp;FLOOR('Transaction Data'!$P218,15)+14</f>
        <v>75-89</v>
      </c>
      <c r="R218" s="2" t="str">
        <f>IF('Transaction Data'!$L218&lt;=10,"Less Expensive","Expensive")</f>
        <v>Less Expensive</v>
      </c>
      <c r="S218" s="4">
        <f>WEEKDAY('Transaction Data'!$A218)</f>
        <v>4</v>
      </c>
      <c r="T218" s="2" t="str">
        <f>IF(WEEKDAY('Transaction Data'!$A218,2)&lt;6,"Weekday","Weekend")</f>
        <v>Weekday</v>
      </c>
    </row>
    <row r="219" ht="15.75" customHeight="1">
      <c r="A219" s="1">
        <v>45370.0</v>
      </c>
      <c r="B219" s="2" t="s">
        <v>257</v>
      </c>
      <c r="C219" s="2" t="s">
        <v>21</v>
      </c>
      <c r="D219" s="1">
        <v>21114.0</v>
      </c>
      <c r="E219" s="2" t="s">
        <v>37</v>
      </c>
      <c r="F219" s="2">
        <v>323.0</v>
      </c>
      <c r="G219" s="2" t="s">
        <v>48</v>
      </c>
      <c r="H219" s="2" t="s">
        <v>52</v>
      </c>
      <c r="I219" s="2" t="s">
        <v>25</v>
      </c>
      <c r="J219" s="2" t="str">
        <f t="array" ref="J219">XLOOKUP('Transaction Data'!$G219,Product_Code,Biscuit_Brand)</f>
        <v>Lemon Crisps</v>
      </c>
      <c r="K219" s="2">
        <f t="array" ref="K219">XLOOKUP('Transaction Data'!$G219,Product_Code,Cost)</f>
        <v>7</v>
      </c>
      <c r="L219" s="2">
        <f t="array" ref="L219">XLOOKUP('Transaction Data'!$G219,Product_Code,Unit_Price)</f>
        <v>9</v>
      </c>
      <c r="M219" s="3">
        <f>'Transaction Data'!$F219*'Transaction Data'!$K219</f>
        <v>2261</v>
      </c>
      <c r="N219" s="3">
        <f>'Transaction Data'!$F219*'Transaction Data'!$L219</f>
        <v>2907</v>
      </c>
      <c r="O219" s="3">
        <f>'Transaction Data'!$N219-'Transaction Data'!$M219</f>
        <v>646</v>
      </c>
      <c r="P219" s="2">
        <f>DATEDIF('Transaction Data'!$D219,'Transaction Data'!$A219,"y")</f>
        <v>66</v>
      </c>
      <c r="Q219" s="2" t="str">
        <f>FLOOR('Transaction Data'!$P219,15)&amp;"-"&amp;FLOOR('Transaction Data'!$P219,15)+14</f>
        <v>60-74</v>
      </c>
      <c r="R219" s="2" t="str">
        <f>IF('Transaction Data'!$L219&lt;=10,"Less Expensive","Expensive")</f>
        <v>Less Expensive</v>
      </c>
      <c r="S219" s="4">
        <f>WEEKDAY('Transaction Data'!$A219)</f>
        <v>3</v>
      </c>
      <c r="T219" s="2" t="str">
        <f>IF(WEEKDAY('Transaction Data'!$A219,2)&lt;6,"Weekday","Weekend")</f>
        <v>Weekday</v>
      </c>
    </row>
    <row r="220" ht="15.75" customHeight="1">
      <c r="A220" s="1">
        <v>45458.0</v>
      </c>
      <c r="B220" s="2" t="s">
        <v>258</v>
      </c>
      <c r="C220" s="2" t="s">
        <v>72</v>
      </c>
      <c r="D220" s="1">
        <v>17708.0</v>
      </c>
      <c r="E220" s="2" t="s">
        <v>63</v>
      </c>
      <c r="F220" s="2">
        <v>312.0</v>
      </c>
      <c r="G220" s="2" t="s">
        <v>23</v>
      </c>
      <c r="H220" s="2" t="s">
        <v>49</v>
      </c>
      <c r="I220" s="2" t="s">
        <v>25</v>
      </c>
      <c r="J220" s="2" t="str">
        <f t="array" ref="J220">XLOOKUP('Transaction Data'!$G220,Product_Code,Biscuit_Brand)</f>
        <v>Cinnamon Swirls</v>
      </c>
      <c r="K220" s="2">
        <f t="array" ref="K220">XLOOKUP('Transaction Data'!$G220,Product_Code,Cost)</f>
        <v>10</v>
      </c>
      <c r="L220" s="2">
        <f t="array" ref="L220">XLOOKUP('Transaction Data'!$G220,Product_Code,Unit_Price)</f>
        <v>14</v>
      </c>
      <c r="M220" s="3">
        <f>'Transaction Data'!$F220*'Transaction Data'!$K220</f>
        <v>3120</v>
      </c>
      <c r="N220" s="3">
        <f>'Transaction Data'!$F220*'Transaction Data'!$L220</f>
        <v>4368</v>
      </c>
      <c r="O220" s="3">
        <f>'Transaction Data'!$N220-'Transaction Data'!$M220</f>
        <v>1248</v>
      </c>
      <c r="P220" s="2">
        <f>DATEDIF('Transaction Data'!$D220,'Transaction Data'!$A220,"y")</f>
        <v>75</v>
      </c>
      <c r="Q220" s="2" t="str">
        <f>FLOOR('Transaction Data'!$P220,15)&amp;"-"&amp;FLOOR('Transaction Data'!$P220,15)+14</f>
        <v>75-89</v>
      </c>
      <c r="R220" s="2" t="str">
        <f>IF('Transaction Data'!$L220&lt;=10,"Less Expensive","Expensive")</f>
        <v>Expensive</v>
      </c>
      <c r="S220" s="4">
        <f>WEEKDAY('Transaction Data'!$A220)</f>
        <v>7</v>
      </c>
      <c r="T220" s="2" t="str">
        <f>IF(WEEKDAY('Transaction Data'!$A220,2)&lt;6,"Weekday","Weekend")</f>
        <v>Weekend</v>
      </c>
    </row>
    <row r="221" ht="15.75" customHeight="1">
      <c r="A221" s="1">
        <v>45442.0</v>
      </c>
      <c r="B221" s="2" t="s">
        <v>259</v>
      </c>
      <c r="C221" s="2" t="s">
        <v>41</v>
      </c>
      <c r="D221" s="1">
        <v>26512.0</v>
      </c>
      <c r="E221" s="2" t="s">
        <v>22</v>
      </c>
      <c r="F221" s="2">
        <v>181.0</v>
      </c>
      <c r="G221" s="2" t="s">
        <v>61</v>
      </c>
      <c r="H221" s="2" t="s">
        <v>52</v>
      </c>
      <c r="I221" s="2" t="s">
        <v>25</v>
      </c>
      <c r="J221" s="2" t="str">
        <f t="array" ref="J221">XLOOKUP('Transaction Data'!$G221,Product_Code,Biscuit_Brand)</f>
        <v>Choco Delight</v>
      </c>
      <c r="K221" s="2">
        <f t="array" ref="K221">XLOOKUP('Transaction Data'!$G221,Product_Code,Cost)</f>
        <v>3</v>
      </c>
      <c r="L221" s="2">
        <f t="array" ref="L221">XLOOKUP('Transaction Data'!$G221,Product_Code,Unit_Price)</f>
        <v>5</v>
      </c>
      <c r="M221" s="3">
        <f>'Transaction Data'!$F221*'Transaction Data'!$K221</f>
        <v>543</v>
      </c>
      <c r="N221" s="3">
        <f>'Transaction Data'!$F221*'Transaction Data'!$L221</f>
        <v>905</v>
      </c>
      <c r="O221" s="3">
        <f>'Transaction Data'!$N221-'Transaction Data'!$M221</f>
        <v>362</v>
      </c>
      <c r="P221" s="2">
        <f>DATEDIF('Transaction Data'!$D221,'Transaction Data'!$A221,"y")</f>
        <v>51</v>
      </c>
      <c r="Q221" s="2" t="str">
        <f>FLOOR('Transaction Data'!$P221,15)&amp;"-"&amp;FLOOR('Transaction Data'!$P221,15)+14</f>
        <v>45-59</v>
      </c>
      <c r="R221" s="2" t="str">
        <f>IF('Transaction Data'!$L221&lt;=10,"Less Expensive","Expensive")</f>
        <v>Less Expensive</v>
      </c>
      <c r="S221" s="4">
        <f>WEEKDAY('Transaction Data'!$A221)</f>
        <v>5</v>
      </c>
      <c r="T221" s="2" t="str">
        <f>IF(WEEKDAY('Transaction Data'!$A221,2)&lt;6,"Weekday","Weekend")</f>
        <v>Weekday</v>
      </c>
    </row>
    <row r="222" ht="15.75" customHeight="1">
      <c r="A222" s="1">
        <v>45354.0</v>
      </c>
      <c r="B222" s="2" t="s">
        <v>260</v>
      </c>
      <c r="C222" s="2" t="s">
        <v>78</v>
      </c>
      <c r="D222" s="1">
        <v>24190.0</v>
      </c>
      <c r="E222" s="2" t="s">
        <v>37</v>
      </c>
      <c r="F222" s="2">
        <v>20.0</v>
      </c>
      <c r="G222" s="2" t="s">
        <v>55</v>
      </c>
      <c r="H222" s="2" t="s">
        <v>34</v>
      </c>
      <c r="I222" s="2" t="s">
        <v>25</v>
      </c>
      <c r="J222" s="2" t="str">
        <f t="array" ref="J222">XLOOKUP('Transaction Data'!$G222,Product_Code,Biscuit_Brand)</f>
        <v>Vanilla Wafers</v>
      </c>
      <c r="K222" s="2">
        <f t="array" ref="K222">XLOOKUP('Transaction Data'!$G222,Product_Code,Cost)</f>
        <v>18</v>
      </c>
      <c r="L222" s="2">
        <f t="array" ref="L222">XLOOKUP('Transaction Data'!$G222,Product_Code,Unit_Price)</f>
        <v>36</v>
      </c>
      <c r="M222" s="3">
        <f>'Transaction Data'!$F222*'Transaction Data'!$K222</f>
        <v>360</v>
      </c>
      <c r="N222" s="3">
        <f>'Transaction Data'!$F222*'Transaction Data'!$L222</f>
        <v>720</v>
      </c>
      <c r="O222" s="3">
        <f>'Transaction Data'!$N222-'Transaction Data'!$M222</f>
        <v>360</v>
      </c>
      <c r="P222" s="2">
        <f>DATEDIF('Transaction Data'!$D222,'Transaction Data'!$A222,"y")</f>
        <v>57</v>
      </c>
      <c r="Q222" s="2" t="str">
        <f>FLOOR('Transaction Data'!$P222,15)&amp;"-"&amp;FLOOR('Transaction Data'!$P222,15)+14</f>
        <v>45-59</v>
      </c>
      <c r="R222" s="2" t="str">
        <f>IF('Transaction Data'!$L222&lt;=10,"Less Expensive","Expensive")</f>
        <v>Expensive</v>
      </c>
      <c r="S222" s="4">
        <f>WEEKDAY('Transaction Data'!$A222)</f>
        <v>1</v>
      </c>
      <c r="T222" s="2" t="str">
        <f>IF(WEEKDAY('Transaction Data'!$A222,2)&lt;6,"Weekday","Weekend")</f>
        <v>Weekend</v>
      </c>
    </row>
    <row r="223" ht="15.75" customHeight="1">
      <c r="A223" s="1">
        <v>45408.0</v>
      </c>
      <c r="B223" s="2" t="s">
        <v>261</v>
      </c>
      <c r="C223" s="2" t="s">
        <v>69</v>
      </c>
      <c r="D223" s="1">
        <v>30112.0</v>
      </c>
      <c r="E223" s="2" t="s">
        <v>22</v>
      </c>
      <c r="F223" s="2">
        <v>245.0</v>
      </c>
      <c r="G223" s="2" t="s">
        <v>60</v>
      </c>
      <c r="H223" s="2" t="s">
        <v>34</v>
      </c>
      <c r="I223" s="2" t="s">
        <v>25</v>
      </c>
      <c r="J223" s="2" t="str">
        <f t="array" ref="J223">XLOOKUP('Transaction Data'!$G223,Product_Code,Biscuit_Brand)</f>
        <v>Peanut Butter Bites</v>
      </c>
      <c r="K223" s="2">
        <f t="array" ref="K223">XLOOKUP('Transaction Data'!$G223,Product_Code,Cost)</f>
        <v>5</v>
      </c>
      <c r="L223" s="2">
        <f t="array" ref="L223">XLOOKUP('Transaction Data'!$G223,Product_Code,Unit_Price)</f>
        <v>7</v>
      </c>
      <c r="M223" s="3">
        <f>'Transaction Data'!$F223*'Transaction Data'!$K223</f>
        <v>1225</v>
      </c>
      <c r="N223" s="3">
        <f>'Transaction Data'!$F223*'Transaction Data'!$L223</f>
        <v>1715</v>
      </c>
      <c r="O223" s="3">
        <f>'Transaction Data'!$N223-'Transaction Data'!$M223</f>
        <v>490</v>
      </c>
      <c r="P223" s="2">
        <f>DATEDIF('Transaction Data'!$D223,'Transaction Data'!$A223,"y")</f>
        <v>41</v>
      </c>
      <c r="Q223" s="2" t="str">
        <f>FLOOR('Transaction Data'!$P223,15)&amp;"-"&amp;FLOOR('Transaction Data'!$P223,15)+14</f>
        <v>30-44</v>
      </c>
      <c r="R223" s="2" t="str">
        <f>IF('Transaction Data'!$L223&lt;=10,"Less Expensive","Expensive")</f>
        <v>Less Expensive</v>
      </c>
      <c r="S223" s="4">
        <f>WEEKDAY('Transaction Data'!$A223)</f>
        <v>6</v>
      </c>
      <c r="T223" s="2" t="str">
        <f>IF(WEEKDAY('Transaction Data'!$A223,2)&lt;6,"Weekday","Weekend")</f>
        <v>Weekday</v>
      </c>
    </row>
    <row r="224" ht="15.75" customHeight="1">
      <c r="A224" s="1">
        <v>45303.0</v>
      </c>
      <c r="B224" s="2" t="s">
        <v>262</v>
      </c>
      <c r="C224" s="2" t="s">
        <v>65</v>
      </c>
      <c r="D224" s="1">
        <v>25382.0</v>
      </c>
      <c r="E224" s="2" t="s">
        <v>63</v>
      </c>
      <c r="F224" s="2">
        <v>103.0</v>
      </c>
      <c r="G224" s="2" t="s">
        <v>61</v>
      </c>
      <c r="H224" s="2" t="s">
        <v>39</v>
      </c>
      <c r="I224" s="2" t="s">
        <v>25</v>
      </c>
      <c r="J224" s="2" t="str">
        <f t="array" ref="J224">XLOOKUP('Transaction Data'!$G224,Product_Code,Biscuit_Brand)</f>
        <v>Choco Delight</v>
      </c>
      <c r="K224" s="2">
        <f t="array" ref="K224">XLOOKUP('Transaction Data'!$G224,Product_Code,Cost)</f>
        <v>3</v>
      </c>
      <c r="L224" s="2">
        <f t="array" ref="L224">XLOOKUP('Transaction Data'!$G224,Product_Code,Unit_Price)</f>
        <v>5</v>
      </c>
      <c r="M224" s="3">
        <f>'Transaction Data'!$F224*'Transaction Data'!$K224</f>
        <v>309</v>
      </c>
      <c r="N224" s="3">
        <f>'Transaction Data'!$F224*'Transaction Data'!$L224</f>
        <v>515</v>
      </c>
      <c r="O224" s="3">
        <f>'Transaction Data'!$N224-'Transaction Data'!$M224</f>
        <v>206</v>
      </c>
      <c r="P224" s="2">
        <f>DATEDIF('Transaction Data'!$D224,'Transaction Data'!$A224,"y")</f>
        <v>54</v>
      </c>
      <c r="Q224" s="2" t="str">
        <f>FLOOR('Transaction Data'!$P224,15)&amp;"-"&amp;FLOOR('Transaction Data'!$P224,15)+14</f>
        <v>45-59</v>
      </c>
      <c r="R224" s="2" t="str">
        <f>IF('Transaction Data'!$L224&lt;=10,"Less Expensive","Expensive")</f>
        <v>Less Expensive</v>
      </c>
      <c r="S224" s="4">
        <f>WEEKDAY('Transaction Data'!$A224)</f>
        <v>6</v>
      </c>
      <c r="T224" s="2" t="str">
        <f>IF(WEEKDAY('Transaction Data'!$A224,2)&lt;6,"Weekday","Weekend")</f>
        <v>Weekday</v>
      </c>
    </row>
    <row r="225" ht="15.75" customHeight="1">
      <c r="A225" s="1">
        <v>45476.0</v>
      </c>
      <c r="B225" s="2" t="s">
        <v>263</v>
      </c>
      <c r="C225" s="2" t="s">
        <v>54</v>
      </c>
      <c r="D225" s="1">
        <v>37286.0</v>
      </c>
      <c r="E225" s="2" t="s">
        <v>37</v>
      </c>
      <c r="F225" s="2">
        <v>209.0</v>
      </c>
      <c r="G225" s="2" t="s">
        <v>61</v>
      </c>
      <c r="H225" s="2" t="s">
        <v>42</v>
      </c>
      <c r="I225" s="2" t="s">
        <v>25</v>
      </c>
      <c r="J225" s="2" t="str">
        <f t="array" ref="J225">XLOOKUP('Transaction Data'!$G225,Product_Code,Biscuit_Brand)</f>
        <v>Choco Delight</v>
      </c>
      <c r="K225" s="2">
        <f t="array" ref="K225">XLOOKUP('Transaction Data'!$G225,Product_Code,Cost)</f>
        <v>3</v>
      </c>
      <c r="L225" s="2">
        <f t="array" ref="L225">XLOOKUP('Transaction Data'!$G225,Product_Code,Unit_Price)</f>
        <v>5</v>
      </c>
      <c r="M225" s="3">
        <f>'Transaction Data'!$F225*'Transaction Data'!$K225</f>
        <v>627</v>
      </c>
      <c r="N225" s="3">
        <f>'Transaction Data'!$F225*'Transaction Data'!$L225</f>
        <v>1045</v>
      </c>
      <c r="O225" s="3">
        <f>'Transaction Data'!$N225-'Transaction Data'!$M225</f>
        <v>418</v>
      </c>
      <c r="P225" s="2">
        <f>DATEDIF('Transaction Data'!$D225,'Transaction Data'!$A225,"y")</f>
        <v>22</v>
      </c>
      <c r="Q225" s="2" t="str">
        <f>FLOOR('Transaction Data'!$P225,15)&amp;"-"&amp;FLOOR('Transaction Data'!$P225,15)+14</f>
        <v>15-29</v>
      </c>
      <c r="R225" s="2" t="str">
        <f>IF('Transaction Data'!$L225&lt;=10,"Less Expensive","Expensive")</f>
        <v>Less Expensive</v>
      </c>
      <c r="S225" s="4">
        <f>WEEKDAY('Transaction Data'!$A225)</f>
        <v>4</v>
      </c>
      <c r="T225" s="2" t="str">
        <f>IF(WEEKDAY('Transaction Data'!$A225,2)&lt;6,"Weekday","Weekend")</f>
        <v>Weekday</v>
      </c>
    </row>
    <row r="226" ht="15.75" customHeight="1">
      <c r="A226" s="1">
        <v>45475.0</v>
      </c>
      <c r="B226" s="2" t="s">
        <v>264</v>
      </c>
      <c r="C226" s="2" t="s">
        <v>41</v>
      </c>
      <c r="D226" s="1">
        <v>36486.0</v>
      </c>
      <c r="E226" s="2" t="s">
        <v>27</v>
      </c>
      <c r="F226" s="2">
        <v>157.0</v>
      </c>
      <c r="G226" s="2" t="s">
        <v>23</v>
      </c>
      <c r="H226" s="2" t="s">
        <v>45</v>
      </c>
      <c r="I226" s="2" t="s">
        <v>25</v>
      </c>
      <c r="J226" s="2" t="str">
        <f t="array" ref="J226">XLOOKUP('Transaction Data'!$G226,Product_Code,Biscuit_Brand)</f>
        <v>Cinnamon Swirls</v>
      </c>
      <c r="K226" s="2">
        <f t="array" ref="K226">XLOOKUP('Transaction Data'!$G226,Product_Code,Cost)</f>
        <v>10</v>
      </c>
      <c r="L226" s="2">
        <f t="array" ref="L226">XLOOKUP('Transaction Data'!$G226,Product_Code,Unit_Price)</f>
        <v>14</v>
      </c>
      <c r="M226" s="3">
        <f>'Transaction Data'!$F226*'Transaction Data'!$K226</f>
        <v>1570</v>
      </c>
      <c r="N226" s="3">
        <f>'Transaction Data'!$F226*'Transaction Data'!$L226</f>
        <v>2198</v>
      </c>
      <c r="O226" s="3">
        <f>'Transaction Data'!$N226-'Transaction Data'!$M226</f>
        <v>628</v>
      </c>
      <c r="P226" s="2">
        <f>DATEDIF('Transaction Data'!$D226,'Transaction Data'!$A226,"y")</f>
        <v>24</v>
      </c>
      <c r="Q226" s="2" t="str">
        <f>FLOOR('Transaction Data'!$P226,15)&amp;"-"&amp;FLOOR('Transaction Data'!$P226,15)+14</f>
        <v>15-29</v>
      </c>
      <c r="R226" s="2" t="str">
        <f>IF('Transaction Data'!$L226&lt;=10,"Less Expensive","Expensive")</f>
        <v>Expensive</v>
      </c>
      <c r="S226" s="4">
        <f>WEEKDAY('Transaction Data'!$A226)</f>
        <v>3</v>
      </c>
      <c r="T226" s="2" t="str">
        <f>IF(WEEKDAY('Transaction Data'!$A226,2)&lt;6,"Weekday","Weekend")</f>
        <v>Weekday</v>
      </c>
    </row>
    <row r="227" ht="15.75" customHeight="1">
      <c r="A227" s="1">
        <v>45503.0</v>
      </c>
      <c r="B227" s="2" t="s">
        <v>265</v>
      </c>
      <c r="C227" s="2" t="s">
        <v>47</v>
      </c>
      <c r="D227" s="1">
        <v>34549.0</v>
      </c>
      <c r="E227" s="2" t="s">
        <v>63</v>
      </c>
      <c r="F227" s="2">
        <v>196.0</v>
      </c>
      <c r="G227" s="2" t="s">
        <v>55</v>
      </c>
      <c r="H227" s="2" t="s">
        <v>49</v>
      </c>
      <c r="I227" s="2" t="s">
        <v>25</v>
      </c>
      <c r="J227" s="2" t="str">
        <f t="array" ref="J227">XLOOKUP('Transaction Data'!$G227,Product_Code,Biscuit_Brand)</f>
        <v>Vanilla Wafers</v>
      </c>
      <c r="K227" s="2">
        <f t="array" ref="K227">XLOOKUP('Transaction Data'!$G227,Product_Code,Cost)</f>
        <v>18</v>
      </c>
      <c r="L227" s="2">
        <f t="array" ref="L227">XLOOKUP('Transaction Data'!$G227,Product_Code,Unit_Price)</f>
        <v>36</v>
      </c>
      <c r="M227" s="3">
        <f>'Transaction Data'!$F227*'Transaction Data'!$K227</f>
        <v>3528</v>
      </c>
      <c r="N227" s="3">
        <f>'Transaction Data'!$F227*'Transaction Data'!$L227</f>
        <v>7056</v>
      </c>
      <c r="O227" s="3">
        <f>'Transaction Data'!$N227-'Transaction Data'!$M227</f>
        <v>3528</v>
      </c>
      <c r="P227" s="2">
        <f>DATEDIF('Transaction Data'!$D227,'Transaction Data'!$A227,"y")</f>
        <v>29</v>
      </c>
      <c r="Q227" s="2" t="str">
        <f>FLOOR('Transaction Data'!$P227,15)&amp;"-"&amp;FLOOR('Transaction Data'!$P227,15)+14</f>
        <v>15-29</v>
      </c>
      <c r="R227" s="2" t="str">
        <f>IF('Transaction Data'!$L227&lt;=10,"Less Expensive","Expensive")</f>
        <v>Expensive</v>
      </c>
      <c r="S227" s="4">
        <f>WEEKDAY('Transaction Data'!$A227)</f>
        <v>3</v>
      </c>
      <c r="T227" s="2" t="str">
        <f>IF(WEEKDAY('Transaction Data'!$A227,2)&lt;6,"Weekday","Weekend")</f>
        <v>Weekday</v>
      </c>
    </row>
    <row r="228" ht="15.75" customHeight="1">
      <c r="A228" s="1">
        <v>45449.0</v>
      </c>
      <c r="B228" s="2" t="s">
        <v>266</v>
      </c>
      <c r="C228" s="2" t="s">
        <v>21</v>
      </c>
      <c r="D228" s="1">
        <v>28526.0</v>
      </c>
      <c r="E228" s="2" t="s">
        <v>63</v>
      </c>
      <c r="F228" s="2">
        <v>381.0</v>
      </c>
      <c r="G228" s="2" t="s">
        <v>61</v>
      </c>
      <c r="H228" s="2" t="s">
        <v>52</v>
      </c>
      <c r="I228" s="2" t="s">
        <v>25</v>
      </c>
      <c r="J228" s="2" t="str">
        <f t="array" ref="J228">XLOOKUP('Transaction Data'!$G228,Product_Code,Biscuit_Brand)</f>
        <v>Choco Delight</v>
      </c>
      <c r="K228" s="2">
        <f t="array" ref="K228">XLOOKUP('Transaction Data'!$G228,Product_Code,Cost)</f>
        <v>3</v>
      </c>
      <c r="L228" s="2">
        <f t="array" ref="L228">XLOOKUP('Transaction Data'!$G228,Product_Code,Unit_Price)</f>
        <v>5</v>
      </c>
      <c r="M228" s="3">
        <f>'Transaction Data'!$F228*'Transaction Data'!$K228</f>
        <v>1143</v>
      </c>
      <c r="N228" s="3">
        <f>'Transaction Data'!$F228*'Transaction Data'!$L228</f>
        <v>1905</v>
      </c>
      <c r="O228" s="3">
        <f>'Transaction Data'!$N228-'Transaction Data'!$M228</f>
        <v>762</v>
      </c>
      <c r="P228" s="2">
        <f>DATEDIF('Transaction Data'!$D228,'Transaction Data'!$A228,"y")</f>
        <v>46</v>
      </c>
      <c r="Q228" s="2" t="str">
        <f>FLOOR('Transaction Data'!$P228,15)&amp;"-"&amp;FLOOR('Transaction Data'!$P228,15)+14</f>
        <v>45-59</v>
      </c>
      <c r="R228" s="2" t="str">
        <f>IF('Transaction Data'!$L228&lt;=10,"Less Expensive","Expensive")</f>
        <v>Less Expensive</v>
      </c>
      <c r="S228" s="4">
        <f>WEEKDAY('Transaction Data'!$A228)</f>
        <v>5</v>
      </c>
      <c r="T228" s="2" t="str">
        <f>IF(WEEKDAY('Transaction Data'!$A228,2)&lt;6,"Weekday","Weekend")</f>
        <v>Weekday</v>
      </c>
    </row>
    <row r="229" ht="15.75" customHeight="1">
      <c r="A229" s="1">
        <v>45490.0</v>
      </c>
      <c r="B229" s="2" t="s">
        <v>267</v>
      </c>
      <c r="C229" s="2" t="s">
        <v>41</v>
      </c>
      <c r="D229" s="1">
        <v>30505.0</v>
      </c>
      <c r="E229" s="2" t="s">
        <v>22</v>
      </c>
      <c r="F229" s="2">
        <v>188.0</v>
      </c>
      <c r="G229" s="2" t="s">
        <v>23</v>
      </c>
      <c r="H229" s="2" t="s">
        <v>49</v>
      </c>
      <c r="I229" s="2" t="s">
        <v>25</v>
      </c>
      <c r="J229" s="2" t="str">
        <f t="array" ref="J229">XLOOKUP('Transaction Data'!$G229,Product_Code,Biscuit_Brand)</f>
        <v>Cinnamon Swirls</v>
      </c>
      <c r="K229" s="2">
        <f t="array" ref="K229">XLOOKUP('Transaction Data'!$G229,Product_Code,Cost)</f>
        <v>10</v>
      </c>
      <c r="L229" s="2">
        <f t="array" ref="L229">XLOOKUP('Transaction Data'!$G229,Product_Code,Unit_Price)</f>
        <v>14</v>
      </c>
      <c r="M229" s="3">
        <f>'Transaction Data'!$F229*'Transaction Data'!$K229</f>
        <v>1880</v>
      </c>
      <c r="N229" s="3">
        <f>'Transaction Data'!$F229*'Transaction Data'!$L229</f>
        <v>2632</v>
      </c>
      <c r="O229" s="3">
        <f>'Transaction Data'!$N229-'Transaction Data'!$M229</f>
        <v>752</v>
      </c>
      <c r="P229" s="2">
        <f>DATEDIF('Transaction Data'!$D229,'Transaction Data'!$A229,"y")</f>
        <v>41</v>
      </c>
      <c r="Q229" s="2" t="str">
        <f>FLOOR('Transaction Data'!$P229,15)&amp;"-"&amp;FLOOR('Transaction Data'!$P229,15)+14</f>
        <v>30-44</v>
      </c>
      <c r="R229" s="2" t="str">
        <f>IF('Transaction Data'!$L229&lt;=10,"Less Expensive","Expensive")</f>
        <v>Expensive</v>
      </c>
      <c r="S229" s="4">
        <f>WEEKDAY('Transaction Data'!$A229)</f>
        <v>4</v>
      </c>
      <c r="T229" s="2" t="str">
        <f>IF(WEEKDAY('Transaction Data'!$A229,2)&lt;6,"Weekday","Weekend")</f>
        <v>Weekday</v>
      </c>
    </row>
    <row r="230" ht="15.75" customHeight="1">
      <c r="A230" s="1">
        <v>45501.0</v>
      </c>
      <c r="B230" s="2" t="s">
        <v>268</v>
      </c>
      <c r="C230" s="2" t="s">
        <v>78</v>
      </c>
      <c r="D230" s="1">
        <v>20739.0</v>
      </c>
      <c r="E230" s="2" t="s">
        <v>63</v>
      </c>
      <c r="F230" s="2">
        <v>153.0</v>
      </c>
      <c r="G230" s="2" t="s">
        <v>38</v>
      </c>
      <c r="H230" s="2" t="s">
        <v>52</v>
      </c>
      <c r="I230" s="2" t="s">
        <v>25</v>
      </c>
      <c r="J230" s="2" t="str">
        <f t="array" ref="J230">XLOOKUP('Transaction Data'!$G230,Product_Code,Biscuit_Brand)</f>
        <v>Ginger Snaps</v>
      </c>
      <c r="K230" s="2">
        <f t="array" ref="K230">XLOOKUP('Transaction Data'!$G230,Product_Code,Cost)</f>
        <v>14</v>
      </c>
      <c r="L230" s="2">
        <f t="array" ref="L230">XLOOKUP('Transaction Data'!$G230,Product_Code,Unit_Price)</f>
        <v>28</v>
      </c>
      <c r="M230" s="3">
        <f>'Transaction Data'!$F230*'Transaction Data'!$K230</f>
        <v>2142</v>
      </c>
      <c r="N230" s="3">
        <f>'Transaction Data'!$F230*'Transaction Data'!$L230</f>
        <v>4284</v>
      </c>
      <c r="O230" s="3">
        <f>'Transaction Data'!$N230-'Transaction Data'!$M230</f>
        <v>2142</v>
      </c>
      <c r="P230" s="2">
        <f>DATEDIF('Transaction Data'!$D230,'Transaction Data'!$A230,"y")</f>
        <v>67</v>
      </c>
      <c r="Q230" s="2" t="str">
        <f>FLOOR('Transaction Data'!$P230,15)&amp;"-"&amp;FLOOR('Transaction Data'!$P230,15)+14</f>
        <v>60-74</v>
      </c>
      <c r="R230" s="2" t="str">
        <f>IF('Transaction Data'!$L230&lt;=10,"Less Expensive","Expensive")</f>
        <v>Expensive</v>
      </c>
      <c r="S230" s="4">
        <f>WEEKDAY('Transaction Data'!$A230)</f>
        <v>1</v>
      </c>
      <c r="T230" s="2" t="str">
        <f>IF(WEEKDAY('Transaction Data'!$A230,2)&lt;6,"Weekday","Weekend")</f>
        <v>Weekend</v>
      </c>
    </row>
    <row r="231" ht="15.75" customHeight="1">
      <c r="A231" s="1">
        <v>45456.0</v>
      </c>
      <c r="B231" s="2" t="s">
        <v>269</v>
      </c>
      <c r="C231" s="2" t="s">
        <v>72</v>
      </c>
      <c r="D231" s="1">
        <v>19705.0</v>
      </c>
      <c r="E231" s="2" t="s">
        <v>22</v>
      </c>
      <c r="F231" s="2">
        <v>404.0</v>
      </c>
      <c r="G231" s="2" t="s">
        <v>60</v>
      </c>
      <c r="H231" s="2" t="s">
        <v>52</v>
      </c>
      <c r="I231" s="2" t="s">
        <v>25</v>
      </c>
      <c r="J231" s="2" t="str">
        <f t="array" ref="J231">XLOOKUP('Transaction Data'!$G231,Product_Code,Biscuit_Brand)</f>
        <v>Peanut Butter Bites</v>
      </c>
      <c r="K231" s="2">
        <f t="array" ref="K231">XLOOKUP('Transaction Data'!$G231,Product_Code,Cost)</f>
        <v>5</v>
      </c>
      <c r="L231" s="2">
        <f t="array" ref="L231">XLOOKUP('Transaction Data'!$G231,Product_Code,Unit_Price)</f>
        <v>7</v>
      </c>
      <c r="M231" s="3">
        <f>'Transaction Data'!$F231*'Transaction Data'!$K231</f>
        <v>2020</v>
      </c>
      <c r="N231" s="3">
        <f>'Transaction Data'!$F231*'Transaction Data'!$L231</f>
        <v>2828</v>
      </c>
      <c r="O231" s="3">
        <f>'Transaction Data'!$N231-'Transaction Data'!$M231</f>
        <v>808</v>
      </c>
      <c r="P231" s="2">
        <f>DATEDIF('Transaction Data'!$D231,'Transaction Data'!$A231,"y")</f>
        <v>70</v>
      </c>
      <c r="Q231" s="2" t="str">
        <f>FLOOR('Transaction Data'!$P231,15)&amp;"-"&amp;FLOOR('Transaction Data'!$P231,15)+14</f>
        <v>60-74</v>
      </c>
      <c r="R231" s="2" t="str">
        <f>IF('Transaction Data'!$L231&lt;=10,"Less Expensive","Expensive")</f>
        <v>Less Expensive</v>
      </c>
      <c r="S231" s="4">
        <f>WEEKDAY('Transaction Data'!$A231)</f>
        <v>5</v>
      </c>
      <c r="T231" s="2" t="str">
        <f>IF(WEEKDAY('Transaction Data'!$A231,2)&lt;6,"Weekday","Weekend")</f>
        <v>Weekday</v>
      </c>
    </row>
    <row r="232" ht="15.75" customHeight="1">
      <c r="A232" s="1">
        <v>45374.0</v>
      </c>
      <c r="B232" s="2" t="s">
        <v>270</v>
      </c>
      <c r="C232" s="2" t="s">
        <v>54</v>
      </c>
      <c r="D232" s="1">
        <v>23336.0</v>
      </c>
      <c r="E232" s="2" t="s">
        <v>63</v>
      </c>
      <c r="F232" s="2">
        <v>263.0</v>
      </c>
      <c r="G232" s="2" t="s">
        <v>57</v>
      </c>
      <c r="H232" s="2" t="s">
        <v>45</v>
      </c>
      <c r="I232" s="2" t="s">
        <v>25</v>
      </c>
      <c r="J232" s="2" t="str">
        <f t="array" ref="J232">XLOOKUP('Transaction Data'!$G232,Product_Code,Biscuit_Brand)</f>
        <v>Oatmeal Cookies</v>
      </c>
      <c r="K232" s="2">
        <f t="array" ref="K232">XLOOKUP('Transaction Data'!$G232,Product_Code,Cost)</f>
        <v>19</v>
      </c>
      <c r="L232" s="2">
        <f t="array" ref="L232">XLOOKUP('Transaction Data'!$G232,Product_Code,Unit_Price)</f>
        <v>23</v>
      </c>
      <c r="M232" s="3">
        <f>'Transaction Data'!$F232*'Transaction Data'!$K232</f>
        <v>4997</v>
      </c>
      <c r="N232" s="3">
        <f>'Transaction Data'!$F232*'Transaction Data'!$L232</f>
        <v>6049</v>
      </c>
      <c r="O232" s="3">
        <f>'Transaction Data'!$N232-'Transaction Data'!$M232</f>
        <v>1052</v>
      </c>
      <c r="P232" s="2">
        <f>DATEDIF('Transaction Data'!$D232,'Transaction Data'!$A232,"y")</f>
        <v>60</v>
      </c>
      <c r="Q232" s="2" t="str">
        <f>FLOOR('Transaction Data'!$P232,15)&amp;"-"&amp;FLOOR('Transaction Data'!$P232,15)+14</f>
        <v>60-74</v>
      </c>
      <c r="R232" s="2" t="str">
        <f>IF('Transaction Data'!$L232&lt;=10,"Less Expensive","Expensive")</f>
        <v>Expensive</v>
      </c>
      <c r="S232" s="4">
        <f>WEEKDAY('Transaction Data'!$A232)</f>
        <v>7</v>
      </c>
      <c r="T232" s="2" t="str">
        <f>IF(WEEKDAY('Transaction Data'!$A232,2)&lt;6,"Weekday","Weekend")</f>
        <v>Weekend</v>
      </c>
    </row>
    <row r="233" ht="15.75" customHeight="1">
      <c r="A233" s="1">
        <v>45465.0</v>
      </c>
      <c r="B233" s="2" t="s">
        <v>271</v>
      </c>
      <c r="C233" s="2" t="s">
        <v>51</v>
      </c>
      <c r="D233" s="1">
        <v>16861.0</v>
      </c>
      <c r="E233" s="2" t="s">
        <v>37</v>
      </c>
      <c r="F233" s="2">
        <v>298.0</v>
      </c>
      <c r="G233" s="2" t="s">
        <v>57</v>
      </c>
      <c r="H233" s="2" t="s">
        <v>49</v>
      </c>
      <c r="I233" s="2" t="s">
        <v>30</v>
      </c>
      <c r="J233" s="2" t="str">
        <f t="array" ref="J233">XLOOKUP('Transaction Data'!$G233,Product_Code,Biscuit_Brand)</f>
        <v>Oatmeal Cookies</v>
      </c>
      <c r="K233" s="2">
        <f t="array" ref="K233">XLOOKUP('Transaction Data'!$G233,Product_Code,Cost)</f>
        <v>19</v>
      </c>
      <c r="L233" s="2">
        <f t="array" ref="L233">XLOOKUP('Transaction Data'!$G233,Product_Code,Unit_Price)</f>
        <v>23</v>
      </c>
      <c r="M233" s="3">
        <f>'Transaction Data'!$F233*'Transaction Data'!$K233</f>
        <v>5662</v>
      </c>
      <c r="N233" s="3">
        <f>'Transaction Data'!$F233*'Transaction Data'!$L233</f>
        <v>6854</v>
      </c>
      <c r="O233" s="3">
        <f>'Transaction Data'!$N233-'Transaction Data'!$M233</f>
        <v>1192</v>
      </c>
      <c r="P233" s="2">
        <f>DATEDIF('Transaction Data'!$D233,'Transaction Data'!$A233,"y")</f>
        <v>78</v>
      </c>
      <c r="Q233" s="2" t="str">
        <f>FLOOR('Transaction Data'!$P233,15)&amp;"-"&amp;FLOOR('Transaction Data'!$P233,15)+14</f>
        <v>75-89</v>
      </c>
      <c r="R233" s="2" t="str">
        <f>IF('Transaction Data'!$L233&lt;=10,"Less Expensive","Expensive")</f>
        <v>Expensive</v>
      </c>
      <c r="S233" s="4">
        <f>WEEKDAY('Transaction Data'!$A233)</f>
        <v>7</v>
      </c>
      <c r="T233" s="2" t="str">
        <f>IF(WEEKDAY('Transaction Data'!$A233,2)&lt;6,"Weekday","Weekend")</f>
        <v>Weekend</v>
      </c>
    </row>
    <row r="234" ht="15.75" customHeight="1">
      <c r="A234" s="1">
        <v>45318.0</v>
      </c>
      <c r="B234" s="2" t="s">
        <v>272</v>
      </c>
      <c r="C234" s="2" t="s">
        <v>32</v>
      </c>
      <c r="D234" s="1">
        <v>27887.0</v>
      </c>
      <c r="E234" s="2" t="s">
        <v>37</v>
      </c>
      <c r="F234" s="2">
        <v>67.0</v>
      </c>
      <c r="G234" s="2" t="s">
        <v>48</v>
      </c>
      <c r="H234" s="2" t="s">
        <v>52</v>
      </c>
      <c r="I234" s="2" t="s">
        <v>25</v>
      </c>
      <c r="J234" s="2" t="str">
        <f t="array" ref="J234">XLOOKUP('Transaction Data'!$G234,Product_Code,Biscuit_Brand)</f>
        <v>Lemon Crisps</v>
      </c>
      <c r="K234" s="2">
        <f t="array" ref="K234">XLOOKUP('Transaction Data'!$G234,Product_Code,Cost)</f>
        <v>7</v>
      </c>
      <c r="L234" s="2">
        <f t="array" ref="L234">XLOOKUP('Transaction Data'!$G234,Product_Code,Unit_Price)</f>
        <v>9</v>
      </c>
      <c r="M234" s="3">
        <f>'Transaction Data'!$F234*'Transaction Data'!$K234</f>
        <v>469</v>
      </c>
      <c r="N234" s="3">
        <f>'Transaction Data'!$F234*'Transaction Data'!$L234</f>
        <v>603</v>
      </c>
      <c r="O234" s="3">
        <f>'Transaction Data'!$N234-'Transaction Data'!$M234</f>
        <v>134</v>
      </c>
      <c r="P234" s="2">
        <f>DATEDIF('Transaction Data'!$D234,'Transaction Data'!$A234,"y")</f>
        <v>47</v>
      </c>
      <c r="Q234" s="2" t="str">
        <f>FLOOR('Transaction Data'!$P234,15)&amp;"-"&amp;FLOOR('Transaction Data'!$P234,15)+14</f>
        <v>45-59</v>
      </c>
      <c r="R234" s="2" t="str">
        <f>IF('Transaction Data'!$L234&lt;=10,"Less Expensive","Expensive")</f>
        <v>Less Expensive</v>
      </c>
      <c r="S234" s="4">
        <f>WEEKDAY('Transaction Data'!$A234)</f>
        <v>7</v>
      </c>
      <c r="T234" s="2" t="str">
        <f>IF(WEEKDAY('Transaction Data'!$A234,2)&lt;6,"Weekday","Weekend")</f>
        <v>Weekend</v>
      </c>
    </row>
    <row r="235" ht="15.75" customHeight="1">
      <c r="A235" s="1">
        <v>45501.0</v>
      </c>
      <c r="B235" s="2" t="s">
        <v>273</v>
      </c>
      <c r="C235" s="2" t="s">
        <v>65</v>
      </c>
      <c r="D235" s="1">
        <v>26256.0</v>
      </c>
      <c r="E235" s="2" t="s">
        <v>37</v>
      </c>
      <c r="F235" s="2">
        <v>78.0</v>
      </c>
      <c r="G235" s="2" t="s">
        <v>57</v>
      </c>
      <c r="H235" s="2" t="s">
        <v>49</v>
      </c>
      <c r="I235" s="2" t="s">
        <v>25</v>
      </c>
      <c r="J235" s="2" t="str">
        <f t="array" ref="J235">XLOOKUP('Transaction Data'!$G235,Product_Code,Biscuit_Brand)</f>
        <v>Oatmeal Cookies</v>
      </c>
      <c r="K235" s="2">
        <f t="array" ref="K235">XLOOKUP('Transaction Data'!$G235,Product_Code,Cost)</f>
        <v>19</v>
      </c>
      <c r="L235" s="2">
        <f t="array" ref="L235">XLOOKUP('Transaction Data'!$G235,Product_Code,Unit_Price)</f>
        <v>23</v>
      </c>
      <c r="M235" s="3">
        <f>'Transaction Data'!$F235*'Transaction Data'!$K235</f>
        <v>1482</v>
      </c>
      <c r="N235" s="3">
        <f>'Transaction Data'!$F235*'Transaction Data'!$L235</f>
        <v>1794</v>
      </c>
      <c r="O235" s="3">
        <f>'Transaction Data'!$N235-'Transaction Data'!$M235</f>
        <v>312</v>
      </c>
      <c r="P235" s="2">
        <f>DATEDIF('Transaction Data'!$D235,'Transaction Data'!$A235,"y")</f>
        <v>52</v>
      </c>
      <c r="Q235" s="2" t="str">
        <f>FLOOR('Transaction Data'!$P235,15)&amp;"-"&amp;FLOOR('Transaction Data'!$P235,15)+14</f>
        <v>45-59</v>
      </c>
      <c r="R235" s="2" t="str">
        <f>IF('Transaction Data'!$L235&lt;=10,"Less Expensive","Expensive")</f>
        <v>Expensive</v>
      </c>
      <c r="S235" s="4">
        <f>WEEKDAY('Transaction Data'!$A235)</f>
        <v>1</v>
      </c>
      <c r="T235" s="2" t="str">
        <f>IF(WEEKDAY('Transaction Data'!$A235,2)&lt;6,"Weekday","Weekend")</f>
        <v>Weekend</v>
      </c>
    </row>
    <row r="236" ht="15.75" customHeight="1">
      <c r="A236" s="1">
        <v>45498.0</v>
      </c>
      <c r="B236" s="2" t="s">
        <v>274</v>
      </c>
      <c r="C236" s="2" t="s">
        <v>72</v>
      </c>
      <c r="D236" s="1">
        <v>32793.0</v>
      </c>
      <c r="E236" s="2" t="s">
        <v>37</v>
      </c>
      <c r="F236" s="2">
        <v>69.0</v>
      </c>
      <c r="G236" s="2" t="s">
        <v>23</v>
      </c>
      <c r="H236" s="2" t="s">
        <v>52</v>
      </c>
      <c r="I236" s="2" t="s">
        <v>30</v>
      </c>
      <c r="J236" s="2" t="str">
        <f t="array" ref="J236">XLOOKUP('Transaction Data'!$G236,Product_Code,Biscuit_Brand)</f>
        <v>Cinnamon Swirls</v>
      </c>
      <c r="K236" s="2">
        <f t="array" ref="K236">XLOOKUP('Transaction Data'!$G236,Product_Code,Cost)</f>
        <v>10</v>
      </c>
      <c r="L236" s="2">
        <f t="array" ref="L236">XLOOKUP('Transaction Data'!$G236,Product_Code,Unit_Price)</f>
        <v>14</v>
      </c>
      <c r="M236" s="3">
        <f>'Transaction Data'!$F236*'Transaction Data'!$K236</f>
        <v>690</v>
      </c>
      <c r="N236" s="3">
        <f>'Transaction Data'!$F236*'Transaction Data'!$L236</f>
        <v>966</v>
      </c>
      <c r="O236" s="3">
        <f>'Transaction Data'!$N236-'Transaction Data'!$M236</f>
        <v>276</v>
      </c>
      <c r="P236" s="2">
        <f>DATEDIF('Transaction Data'!$D236,'Transaction Data'!$A236,"y")</f>
        <v>34</v>
      </c>
      <c r="Q236" s="2" t="str">
        <f>FLOOR('Transaction Data'!$P236,15)&amp;"-"&amp;FLOOR('Transaction Data'!$P236,15)+14</f>
        <v>30-44</v>
      </c>
      <c r="R236" s="2" t="str">
        <f>IF('Transaction Data'!$L236&lt;=10,"Less Expensive","Expensive")</f>
        <v>Expensive</v>
      </c>
      <c r="S236" s="4">
        <f>WEEKDAY('Transaction Data'!$A236)</f>
        <v>5</v>
      </c>
      <c r="T236" s="2" t="str">
        <f>IF(WEEKDAY('Transaction Data'!$A236,2)&lt;6,"Weekday","Weekend")</f>
        <v>Weekday</v>
      </c>
    </row>
    <row r="237" ht="15.75" customHeight="1">
      <c r="A237" s="1">
        <v>45409.0</v>
      </c>
      <c r="B237" s="2" t="s">
        <v>275</v>
      </c>
      <c r="C237" s="2" t="s">
        <v>65</v>
      </c>
      <c r="D237" s="1">
        <v>30375.0</v>
      </c>
      <c r="E237" s="2" t="s">
        <v>63</v>
      </c>
      <c r="F237" s="2">
        <v>335.0</v>
      </c>
      <c r="G237" s="2" t="s">
        <v>55</v>
      </c>
      <c r="H237" s="2" t="s">
        <v>34</v>
      </c>
      <c r="I237" s="2" t="s">
        <v>25</v>
      </c>
      <c r="J237" s="2" t="str">
        <f t="array" ref="J237">XLOOKUP('Transaction Data'!$G237,Product_Code,Biscuit_Brand)</f>
        <v>Vanilla Wafers</v>
      </c>
      <c r="K237" s="2">
        <f t="array" ref="K237">XLOOKUP('Transaction Data'!$G237,Product_Code,Cost)</f>
        <v>18</v>
      </c>
      <c r="L237" s="2">
        <f t="array" ref="L237">XLOOKUP('Transaction Data'!$G237,Product_Code,Unit_Price)</f>
        <v>36</v>
      </c>
      <c r="M237" s="3">
        <f>'Transaction Data'!$F237*'Transaction Data'!$K237</f>
        <v>6030</v>
      </c>
      <c r="N237" s="3">
        <f>'Transaction Data'!$F237*'Transaction Data'!$L237</f>
        <v>12060</v>
      </c>
      <c r="O237" s="3">
        <f>'Transaction Data'!$N237-'Transaction Data'!$M237</f>
        <v>6030</v>
      </c>
      <c r="P237" s="2">
        <f>DATEDIF('Transaction Data'!$D237,'Transaction Data'!$A237,"y")</f>
        <v>41</v>
      </c>
      <c r="Q237" s="2" t="str">
        <f>FLOOR('Transaction Data'!$P237,15)&amp;"-"&amp;FLOOR('Transaction Data'!$P237,15)+14</f>
        <v>30-44</v>
      </c>
      <c r="R237" s="2" t="str">
        <f>IF('Transaction Data'!$L237&lt;=10,"Less Expensive","Expensive")</f>
        <v>Expensive</v>
      </c>
      <c r="S237" s="4">
        <f>WEEKDAY('Transaction Data'!$A237)</f>
        <v>7</v>
      </c>
      <c r="T237" s="2" t="str">
        <f>IF(WEEKDAY('Transaction Data'!$A237,2)&lt;6,"Weekday","Weekend")</f>
        <v>Weekend</v>
      </c>
    </row>
    <row r="238" ht="15.75" customHeight="1">
      <c r="A238" s="1">
        <v>45478.0</v>
      </c>
      <c r="B238" s="2" t="s">
        <v>276</v>
      </c>
      <c r="C238" s="2" t="s">
        <v>41</v>
      </c>
      <c r="D238" s="1">
        <v>22217.0</v>
      </c>
      <c r="E238" s="2" t="s">
        <v>37</v>
      </c>
      <c r="F238" s="2">
        <v>165.0</v>
      </c>
      <c r="G238" s="2" t="s">
        <v>38</v>
      </c>
      <c r="H238" s="2" t="s">
        <v>34</v>
      </c>
      <c r="I238" s="2" t="s">
        <v>30</v>
      </c>
      <c r="J238" s="2" t="str">
        <f t="array" ref="J238">XLOOKUP('Transaction Data'!$G238,Product_Code,Biscuit_Brand)</f>
        <v>Ginger Snaps</v>
      </c>
      <c r="K238" s="2">
        <f t="array" ref="K238">XLOOKUP('Transaction Data'!$G238,Product_Code,Cost)</f>
        <v>14</v>
      </c>
      <c r="L238" s="2">
        <f t="array" ref="L238">XLOOKUP('Transaction Data'!$G238,Product_Code,Unit_Price)</f>
        <v>28</v>
      </c>
      <c r="M238" s="3">
        <f>'Transaction Data'!$F238*'Transaction Data'!$K238</f>
        <v>2310</v>
      </c>
      <c r="N238" s="3">
        <f>'Transaction Data'!$F238*'Transaction Data'!$L238</f>
        <v>4620</v>
      </c>
      <c r="O238" s="3">
        <f>'Transaction Data'!$N238-'Transaction Data'!$M238</f>
        <v>2310</v>
      </c>
      <c r="P238" s="2">
        <f>DATEDIF('Transaction Data'!$D238,'Transaction Data'!$A238,"y")</f>
        <v>63</v>
      </c>
      <c r="Q238" s="2" t="str">
        <f>FLOOR('Transaction Data'!$P238,15)&amp;"-"&amp;FLOOR('Transaction Data'!$P238,15)+14</f>
        <v>60-74</v>
      </c>
      <c r="R238" s="2" t="str">
        <f>IF('Transaction Data'!$L238&lt;=10,"Less Expensive","Expensive")</f>
        <v>Expensive</v>
      </c>
      <c r="S238" s="4">
        <f>WEEKDAY('Transaction Data'!$A238)</f>
        <v>6</v>
      </c>
      <c r="T238" s="2" t="str">
        <f>IF(WEEKDAY('Transaction Data'!$A238,2)&lt;6,"Weekday","Weekend")</f>
        <v>Weekday</v>
      </c>
    </row>
    <row r="239" ht="15.75" customHeight="1">
      <c r="A239" s="1">
        <v>45353.0</v>
      </c>
      <c r="B239" s="2" t="s">
        <v>277</v>
      </c>
      <c r="C239" s="2" t="s">
        <v>32</v>
      </c>
      <c r="D239" s="1">
        <v>28674.0</v>
      </c>
      <c r="E239" s="2" t="s">
        <v>37</v>
      </c>
      <c r="F239" s="2">
        <v>78.0</v>
      </c>
      <c r="G239" s="2" t="s">
        <v>28</v>
      </c>
      <c r="H239" s="2" t="s">
        <v>39</v>
      </c>
      <c r="I239" s="2" t="s">
        <v>25</v>
      </c>
      <c r="J239" s="2" t="str">
        <f t="array" ref="J239">XLOOKUP('Transaction Data'!$G239,Product_Code,Biscuit_Brand)</f>
        <v>Shortbread</v>
      </c>
      <c r="K239" s="2">
        <f t="array" ref="K239">XLOOKUP('Transaction Data'!$G239,Product_Code,Cost)</f>
        <v>10</v>
      </c>
      <c r="L239" s="2">
        <f t="array" ref="L239">XLOOKUP('Transaction Data'!$G239,Product_Code,Unit_Price)</f>
        <v>45</v>
      </c>
      <c r="M239" s="3">
        <f>'Transaction Data'!$F239*'Transaction Data'!$K239</f>
        <v>780</v>
      </c>
      <c r="N239" s="3">
        <f>'Transaction Data'!$F239*'Transaction Data'!$L239</f>
        <v>3510</v>
      </c>
      <c r="O239" s="3">
        <f>'Transaction Data'!$N239-'Transaction Data'!$M239</f>
        <v>2730</v>
      </c>
      <c r="P239" s="2">
        <f>DATEDIF('Transaction Data'!$D239,'Transaction Data'!$A239,"y")</f>
        <v>45</v>
      </c>
      <c r="Q239" s="2" t="str">
        <f>FLOOR('Transaction Data'!$P239,15)&amp;"-"&amp;FLOOR('Transaction Data'!$P239,15)+14</f>
        <v>45-59</v>
      </c>
      <c r="R239" s="2" t="str">
        <f>IF('Transaction Data'!$L239&lt;=10,"Less Expensive","Expensive")</f>
        <v>Expensive</v>
      </c>
      <c r="S239" s="4">
        <f>WEEKDAY('Transaction Data'!$A239)</f>
        <v>7</v>
      </c>
      <c r="T239" s="2" t="str">
        <f>IF(WEEKDAY('Transaction Data'!$A239,2)&lt;6,"Weekday","Weekend")</f>
        <v>Weekend</v>
      </c>
    </row>
    <row r="240" ht="15.75" customHeight="1">
      <c r="A240" s="1">
        <v>45456.0</v>
      </c>
      <c r="B240" s="2" t="s">
        <v>278</v>
      </c>
      <c r="C240" s="2" t="s">
        <v>54</v>
      </c>
      <c r="D240" s="1">
        <v>34868.0</v>
      </c>
      <c r="E240" s="2" t="s">
        <v>27</v>
      </c>
      <c r="F240" s="2">
        <v>359.0</v>
      </c>
      <c r="G240" s="2" t="s">
        <v>33</v>
      </c>
      <c r="H240" s="2" t="s">
        <v>42</v>
      </c>
      <c r="I240" s="2" t="s">
        <v>25</v>
      </c>
      <c r="J240" s="2" t="str">
        <f t="array" ref="J240">XLOOKUP('Transaction Data'!$G240,Product_Code,Biscuit_Brand)</f>
        <v>Caramel Biscuits</v>
      </c>
      <c r="K240" s="2">
        <f t="array" ref="K240">XLOOKUP('Transaction Data'!$G240,Product_Code,Cost)</f>
        <v>18</v>
      </c>
      <c r="L240" s="2">
        <f t="array" ref="L240">XLOOKUP('Transaction Data'!$G240,Product_Code,Unit_Price)</f>
        <v>22</v>
      </c>
      <c r="M240" s="3">
        <f>'Transaction Data'!$F240*'Transaction Data'!$K240</f>
        <v>6462</v>
      </c>
      <c r="N240" s="3">
        <f>'Transaction Data'!$F240*'Transaction Data'!$L240</f>
        <v>7898</v>
      </c>
      <c r="O240" s="3">
        <f>'Transaction Data'!$N240-'Transaction Data'!$M240</f>
        <v>1436</v>
      </c>
      <c r="P240" s="2">
        <f>DATEDIF('Transaction Data'!$D240,'Transaction Data'!$A240,"y")</f>
        <v>28</v>
      </c>
      <c r="Q240" s="2" t="str">
        <f>FLOOR('Transaction Data'!$P240,15)&amp;"-"&amp;FLOOR('Transaction Data'!$P240,15)+14</f>
        <v>15-29</v>
      </c>
      <c r="R240" s="2" t="str">
        <f>IF('Transaction Data'!$L240&lt;=10,"Less Expensive","Expensive")</f>
        <v>Expensive</v>
      </c>
      <c r="S240" s="4">
        <f>WEEKDAY('Transaction Data'!$A240)</f>
        <v>5</v>
      </c>
      <c r="T240" s="2" t="str">
        <f>IF(WEEKDAY('Transaction Data'!$A240,2)&lt;6,"Weekday","Weekend")</f>
        <v>Weekday</v>
      </c>
    </row>
    <row r="241" ht="15.75" customHeight="1">
      <c r="A241" s="1">
        <v>45486.0</v>
      </c>
      <c r="B241" s="2" t="s">
        <v>279</v>
      </c>
      <c r="C241" s="2" t="s">
        <v>65</v>
      </c>
      <c r="D241" s="1">
        <v>35846.0</v>
      </c>
      <c r="E241" s="2" t="s">
        <v>22</v>
      </c>
      <c r="F241" s="2">
        <v>263.0</v>
      </c>
      <c r="G241" s="2" t="s">
        <v>28</v>
      </c>
      <c r="H241" s="2" t="s">
        <v>45</v>
      </c>
      <c r="I241" s="2" t="s">
        <v>25</v>
      </c>
      <c r="J241" s="2" t="str">
        <f t="array" ref="J241">XLOOKUP('Transaction Data'!$G241,Product_Code,Biscuit_Brand)</f>
        <v>Shortbread</v>
      </c>
      <c r="K241" s="2">
        <f t="array" ref="K241">XLOOKUP('Transaction Data'!$G241,Product_Code,Cost)</f>
        <v>10</v>
      </c>
      <c r="L241" s="2">
        <f t="array" ref="L241">XLOOKUP('Transaction Data'!$G241,Product_Code,Unit_Price)</f>
        <v>45</v>
      </c>
      <c r="M241" s="3">
        <f>'Transaction Data'!$F241*'Transaction Data'!$K241</f>
        <v>2630</v>
      </c>
      <c r="N241" s="3">
        <f>'Transaction Data'!$F241*'Transaction Data'!$L241</f>
        <v>11835</v>
      </c>
      <c r="O241" s="3">
        <f>'Transaction Data'!$N241-'Transaction Data'!$M241</f>
        <v>9205</v>
      </c>
      <c r="P241" s="2">
        <f>DATEDIF('Transaction Data'!$D241,'Transaction Data'!$A241,"y")</f>
        <v>26</v>
      </c>
      <c r="Q241" s="2" t="str">
        <f>FLOOR('Transaction Data'!$P241,15)&amp;"-"&amp;FLOOR('Transaction Data'!$P241,15)+14</f>
        <v>15-29</v>
      </c>
      <c r="R241" s="2" t="str">
        <f>IF('Transaction Data'!$L241&lt;=10,"Less Expensive","Expensive")</f>
        <v>Expensive</v>
      </c>
      <c r="S241" s="4">
        <f>WEEKDAY('Transaction Data'!$A241)</f>
        <v>7</v>
      </c>
      <c r="T241" s="2" t="str">
        <f>IF(WEEKDAY('Transaction Data'!$A241,2)&lt;6,"Weekday","Weekend")</f>
        <v>Weekend</v>
      </c>
    </row>
    <row r="242" ht="15.75" customHeight="1">
      <c r="A242" s="1">
        <v>45481.0</v>
      </c>
      <c r="B242" s="2" t="s">
        <v>280</v>
      </c>
      <c r="C242" s="2" t="s">
        <v>78</v>
      </c>
      <c r="D242" s="1">
        <v>29391.0</v>
      </c>
      <c r="E242" s="2" t="s">
        <v>37</v>
      </c>
      <c r="F242" s="2">
        <v>36.0</v>
      </c>
      <c r="G242" s="2" t="s">
        <v>28</v>
      </c>
      <c r="H242" s="2" t="s">
        <v>49</v>
      </c>
      <c r="I242" s="2" t="s">
        <v>25</v>
      </c>
      <c r="J242" s="2" t="str">
        <f t="array" ref="J242">XLOOKUP('Transaction Data'!$G242,Product_Code,Biscuit_Brand)</f>
        <v>Shortbread</v>
      </c>
      <c r="K242" s="2">
        <f t="array" ref="K242">XLOOKUP('Transaction Data'!$G242,Product_Code,Cost)</f>
        <v>10</v>
      </c>
      <c r="L242" s="2">
        <f t="array" ref="L242">XLOOKUP('Transaction Data'!$G242,Product_Code,Unit_Price)</f>
        <v>45</v>
      </c>
      <c r="M242" s="3">
        <f>'Transaction Data'!$F242*'Transaction Data'!$K242</f>
        <v>360</v>
      </c>
      <c r="N242" s="3">
        <f>'Transaction Data'!$F242*'Transaction Data'!$L242</f>
        <v>1620</v>
      </c>
      <c r="O242" s="3">
        <f>'Transaction Data'!$N242-'Transaction Data'!$M242</f>
        <v>1260</v>
      </c>
      <c r="P242" s="2">
        <f>DATEDIF('Transaction Data'!$D242,'Transaction Data'!$A242,"y")</f>
        <v>44</v>
      </c>
      <c r="Q242" s="2" t="str">
        <f>FLOOR('Transaction Data'!$P242,15)&amp;"-"&amp;FLOOR('Transaction Data'!$P242,15)+14</f>
        <v>30-44</v>
      </c>
      <c r="R242" s="2" t="str">
        <f>IF('Transaction Data'!$L242&lt;=10,"Less Expensive","Expensive")</f>
        <v>Expensive</v>
      </c>
      <c r="S242" s="4">
        <f>WEEKDAY('Transaction Data'!$A242)</f>
        <v>2</v>
      </c>
      <c r="T242" s="2" t="str">
        <f>IF(WEEKDAY('Transaction Data'!$A242,2)&lt;6,"Weekday","Weekend")</f>
        <v>Weekday</v>
      </c>
    </row>
    <row r="243" ht="15.75" customHeight="1">
      <c r="A243" s="1">
        <v>45465.0</v>
      </c>
      <c r="B243" s="2" t="s">
        <v>281</v>
      </c>
      <c r="C243" s="2" t="s">
        <v>51</v>
      </c>
      <c r="D243" s="1">
        <v>19545.0</v>
      </c>
      <c r="E243" s="2" t="s">
        <v>37</v>
      </c>
      <c r="F243" s="2">
        <v>120.0</v>
      </c>
      <c r="G243" s="2" t="s">
        <v>38</v>
      </c>
      <c r="H243" s="2" t="s">
        <v>52</v>
      </c>
      <c r="I243" s="2" t="s">
        <v>25</v>
      </c>
      <c r="J243" s="2" t="str">
        <f t="array" ref="J243">XLOOKUP('Transaction Data'!$G243,Product_Code,Biscuit_Brand)</f>
        <v>Ginger Snaps</v>
      </c>
      <c r="K243" s="2">
        <f t="array" ref="K243">XLOOKUP('Transaction Data'!$G243,Product_Code,Cost)</f>
        <v>14</v>
      </c>
      <c r="L243" s="2">
        <f t="array" ref="L243">XLOOKUP('Transaction Data'!$G243,Product_Code,Unit_Price)</f>
        <v>28</v>
      </c>
      <c r="M243" s="3">
        <f>'Transaction Data'!$F243*'Transaction Data'!$K243</f>
        <v>1680</v>
      </c>
      <c r="N243" s="3">
        <f>'Transaction Data'!$F243*'Transaction Data'!$L243</f>
        <v>3360</v>
      </c>
      <c r="O243" s="3">
        <f>'Transaction Data'!$N243-'Transaction Data'!$M243</f>
        <v>1680</v>
      </c>
      <c r="P243" s="2">
        <f>DATEDIF('Transaction Data'!$D243,'Transaction Data'!$A243,"y")</f>
        <v>70</v>
      </c>
      <c r="Q243" s="2" t="str">
        <f>FLOOR('Transaction Data'!$P243,15)&amp;"-"&amp;FLOOR('Transaction Data'!$P243,15)+14</f>
        <v>60-74</v>
      </c>
      <c r="R243" s="2" t="str">
        <f>IF('Transaction Data'!$L243&lt;=10,"Less Expensive","Expensive")</f>
        <v>Expensive</v>
      </c>
      <c r="S243" s="4">
        <f>WEEKDAY('Transaction Data'!$A243)</f>
        <v>7</v>
      </c>
      <c r="T243" s="2" t="str">
        <f>IF(WEEKDAY('Transaction Data'!$A243,2)&lt;6,"Weekday","Weekend")</f>
        <v>Weekend</v>
      </c>
    </row>
    <row r="244" ht="15.75" customHeight="1">
      <c r="A244" s="1">
        <v>45302.0</v>
      </c>
      <c r="B244" s="2" t="s">
        <v>282</v>
      </c>
      <c r="C244" s="2" t="s">
        <v>21</v>
      </c>
      <c r="D244" s="1">
        <v>37363.0</v>
      </c>
      <c r="E244" s="2" t="s">
        <v>27</v>
      </c>
      <c r="F244" s="2">
        <v>471.0</v>
      </c>
      <c r="G244" s="2" t="s">
        <v>60</v>
      </c>
      <c r="H244" s="2" t="s">
        <v>49</v>
      </c>
      <c r="I244" s="2" t="s">
        <v>25</v>
      </c>
      <c r="J244" s="2" t="str">
        <f t="array" ref="J244">XLOOKUP('Transaction Data'!$G244,Product_Code,Biscuit_Brand)</f>
        <v>Peanut Butter Bites</v>
      </c>
      <c r="K244" s="2">
        <f t="array" ref="K244">XLOOKUP('Transaction Data'!$G244,Product_Code,Cost)</f>
        <v>5</v>
      </c>
      <c r="L244" s="2">
        <f t="array" ref="L244">XLOOKUP('Transaction Data'!$G244,Product_Code,Unit_Price)</f>
        <v>7</v>
      </c>
      <c r="M244" s="3">
        <f>'Transaction Data'!$F244*'Transaction Data'!$K244</f>
        <v>2355</v>
      </c>
      <c r="N244" s="3">
        <f>'Transaction Data'!$F244*'Transaction Data'!$L244</f>
        <v>3297</v>
      </c>
      <c r="O244" s="3">
        <f>'Transaction Data'!$N244-'Transaction Data'!$M244</f>
        <v>942</v>
      </c>
      <c r="P244" s="2">
        <f>DATEDIF('Transaction Data'!$D244,'Transaction Data'!$A244,"y")</f>
        <v>21</v>
      </c>
      <c r="Q244" s="2" t="str">
        <f>FLOOR('Transaction Data'!$P244,15)&amp;"-"&amp;FLOOR('Transaction Data'!$P244,15)+14</f>
        <v>15-29</v>
      </c>
      <c r="R244" s="2" t="str">
        <f>IF('Transaction Data'!$L244&lt;=10,"Less Expensive","Expensive")</f>
        <v>Less Expensive</v>
      </c>
      <c r="S244" s="4">
        <f>WEEKDAY('Transaction Data'!$A244)</f>
        <v>5</v>
      </c>
      <c r="T244" s="2" t="str">
        <f>IF(WEEKDAY('Transaction Data'!$A244,2)&lt;6,"Weekday","Weekend")</f>
        <v>Weekday</v>
      </c>
    </row>
    <row r="245" ht="15.75" customHeight="1">
      <c r="A245" s="1">
        <v>45294.0</v>
      </c>
      <c r="B245" s="2" t="s">
        <v>283</v>
      </c>
      <c r="C245" s="2" t="s">
        <v>41</v>
      </c>
      <c r="D245" s="1">
        <v>26417.0</v>
      </c>
      <c r="E245" s="2" t="s">
        <v>63</v>
      </c>
      <c r="F245" s="2">
        <v>75.0</v>
      </c>
      <c r="G245" s="2" t="s">
        <v>60</v>
      </c>
      <c r="H245" s="2" t="s">
        <v>52</v>
      </c>
      <c r="I245" s="2" t="s">
        <v>25</v>
      </c>
      <c r="J245" s="2" t="str">
        <f t="array" ref="J245">XLOOKUP('Transaction Data'!$G245,Product_Code,Biscuit_Brand)</f>
        <v>Peanut Butter Bites</v>
      </c>
      <c r="K245" s="2">
        <f t="array" ref="K245">XLOOKUP('Transaction Data'!$G245,Product_Code,Cost)</f>
        <v>5</v>
      </c>
      <c r="L245" s="2">
        <f t="array" ref="L245">XLOOKUP('Transaction Data'!$G245,Product_Code,Unit_Price)</f>
        <v>7</v>
      </c>
      <c r="M245" s="3">
        <f>'Transaction Data'!$F245*'Transaction Data'!$K245</f>
        <v>375</v>
      </c>
      <c r="N245" s="3">
        <f>'Transaction Data'!$F245*'Transaction Data'!$L245</f>
        <v>525</v>
      </c>
      <c r="O245" s="3">
        <f>'Transaction Data'!$N245-'Transaction Data'!$M245</f>
        <v>150</v>
      </c>
      <c r="P245" s="2">
        <f>DATEDIF('Transaction Data'!$D245,'Transaction Data'!$A245,"y")</f>
        <v>51</v>
      </c>
      <c r="Q245" s="2" t="str">
        <f>FLOOR('Transaction Data'!$P245,15)&amp;"-"&amp;FLOOR('Transaction Data'!$P245,15)+14</f>
        <v>45-59</v>
      </c>
      <c r="R245" s="2" t="str">
        <f>IF('Transaction Data'!$L245&lt;=10,"Less Expensive","Expensive")</f>
        <v>Less Expensive</v>
      </c>
      <c r="S245" s="4">
        <f>WEEKDAY('Transaction Data'!$A245)</f>
        <v>4</v>
      </c>
      <c r="T245" s="2" t="str">
        <f>IF(WEEKDAY('Transaction Data'!$A245,2)&lt;6,"Weekday","Weekend")</f>
        <v>Weekday</v>
      </c>
    </row>
    <row r="246" ht="15.75" customHeight="1">
      <c r="A246" s="1">
        <v>45484.0</v>
      </c>
      <c r="B246" s="2" t="s">
        <v>284</v>
      </c>
      <c r="C246" s="2" t="s">
        <v>51</v>
      </c>
      <c r="D246" s="1">
        <v>28869.0</v>
      </c>
      <c r="E246" s="2" t="s">
        <v>22</v>
      </c>
      <c r="F246" s="2">
        <v>250.0</v>
      </c>
      <c r="G246" s="2" t="s">
        <v>33</v>
      </c>
      <c r="H246" s="2" t="s">
        <v>52</v>
      </c>
      <c r="I246" s="2" t="s">
        <v>25</v>
      </c>
      <c r="J246" s="2" t="str">
        <f t="array" ref="J246">XLOOKUP('Transaction Data'!$G246,Product_Code,Biscuit_Brand)</f>
        <v>Caramel Biscuits</v>
      </c>
      <c r="K246" s="2">
        <f t="array" ref="K246">XLOOKUP('Transaction Data'!$G246,Product_Code,Cost)</f>
        <v>18</v>
      </c>
      <c r="L246" s="2">
        <f t="array" ref="L246">XLOOKUP('Transaction Data'!$G246,Product_Code,Unit_Price)</f>
        <v>22</v>
      </c>
      <c r="M246" s="3">
        <f>'Transaction Data'!$F246*'Transaction Data'!$K246</f>
        <v>4500</v>
      </c>
      <c r="N246" s="3">
        <f>'Transaction Data'!$F246*'Transaction Data'!$L246</f>
        <v>5500</v>
      </c>
      <c r="O246" s="3">
        <f>'Transaction Data'!$N246-'Transaction Data'!$M246</f>
        <v>1000</v>
      </c>
      <c r="P246" s="2">
        <f>DATEDIF('Transaction Data'!$D246,'Transaction Data'!$A246,"y")</f>
        <v>45</v>
      </c>
      <c r="Q246" s="2" t="str">
        <f>FLOOR('Transaction Data'!$P246,15)&amp;"-"&amp;FLOOR('Transaction Data'!$P246,15)+14</f>
        <v>45-59</v>
      </c>
      <c r="R246" s="2" t="str">
        <f>IF('Transaction Data'!$L246&lt;=10,"Less Expensive","Expensive")</f>
        <v>Expensive</v>
      </c>
      <c r="S246" s="4">
        <f>WEEKDAY('Transaction Data'!$A246)</f>
        <v>5</v>
      </c>
      <c r="T246" s="2" t="str">
        <f>IF(WEEKDAY('Transaction Data'!$A246,2)&lt;6,"Weekday","Weekend")</f>
        <v>Weekday</v>
      </c>
    </row>
    <row r="247" ht="15.75" customHeight="1">
      <c r="A247" s="1">
        <v>45361.0</v>
      </c>
      <c r="B247" s="2" t="s">
        <v>285</v>
      </c>
      <c r="C247" s="2" t="s">
        <v>51</v>
      </c>
      <c r="D247" s="1">
        <v>33559.0</v>
      </c>
      <c r="E247" s="2" t="s">
        <v>63</v>
      </c>
      <c r="F247" s="2">
        <v>77.0</v>
      </c>
      <c r="G247" s="2" t="s">
        <v>48</v>
      </c>
      <c r="H247" s="2" t="s">
        <v>45</v>
      </c>
      <c r="I247" s="2" t="s">
        <v>25</v>
      </c>
      <c r="J247" s="2" t="str">
        <f t="array" ref="J247">XLOOKUP('Transaction Data'!$G247,Product_Code,Biscuit_Brand)</f>
        <v>Lemon Crisps</v>
      </c>
      <c r="K247" s="2">
        <f t="array" ref="K247">XLOOKUP('Transaction Data'!$G247,Product_Code,Cost)</f>
        <v>7</v>
      </c>
      <c r="L247" s="2">
        <f t="array" ref="L247">XLOOKUP('Transaction Data'!$G247,Product_Code,Unit_Price)</f>
        <v>9</v>
      </c>
      <c r="M247" s="3">
        <f>'Transaction Data'!$F247*'Transaction Data'!$K247</f>
        <v>539</v>
      </c>
      <c r="N247" s="3">
        <f>'Transaction Data'!$F247*'Transaction Data'!$L247</f>
        <v>693</v>
      </c>
      <c r="O247" s="3">
        <f>'Transaction Data'!$N247-'Transaction Data'!$M247</f>
        <v>154</v>
      </c>
      <c r="P247" s="2">
        <f>DATEDIF('Transaction Data'!$D247,'Transaction Data'!$A247,"y")</f>
        <v>32</v>
      </c>
      <c r="Q247" s="2" t="str">
        <f>FLOOR('Transaction Data'!$P247,15)&amp;"-"&amp;FLOOR('Transaction Data'!$P247,15)+14</f>
        <v>30-44</v>
      </c>
      <c r="R247" s="2" t="str">
        <f>IF('Transaction Data'!$L247&lt;=10,"Less Expensive","Expensive")</f>
        <v>Less Expensive</v>
      </c>
      <c r="S247" s="4">
        <f>WEEKDAY('Transaction Data'!$A247)</f>
        <v>1</v>
      </c>
      <c r="T247" s="2" t="str">
        <f>IF(WEEKDAY('Transaction Data'!$A247,2)&lt;6,"Weekday","Weekend")</f>
        <v>Weekend</v>
      </c>
    </row>
    <row r="248" ht="15.75" customHeight="1">
      <c r="A248" s="1">
        <v>45329.0</v>
      </c>
      <c r="B248" s="2" t="s">
        <v>286</v>
      </c>
      <c r="C248" s="2" t="s">
        <v>41</v>
      </c>
      <c r="D248" s="1">
        <v>20187.0</v>
      </c>
      <c r="E248" s="2" t="s">
        <v>27</v>
      </c>
      <c r="F248" s="2">
        <v>263.0</v>
      </c>
      <c r="G248" s="2" t="s">
        <v>60</v>
      </c>
      <c r="H248" s="2" t="s">
        <v>49</v>
      </c>
      <c r="I248" s="2" t="s">
        <v>25</v>
      </c>
      <c r="J248" s="2" t="str">
        <f t="array" ref="J248">XLOOKUP('Transaction Data'!$G248,Product_Code,Biscuit_Brand)</f>
        <v>Peanut Butter Bites</v>
      </c>
      <c r="K248" s="2">
        <f t="array" ref="K248">XLOOKUP('Transaction Data'!$G248,Product_Code,Cost)</f>
        <v>5</v>
      </c>
      <c r="L248" s="2">
        <f t="array" ref="L248">XLOOKUP('Transaction Data'!$G248,Product_Code,Unit_Price)</f>
        <v>7</v>
      </c>
      <c r="M248" s="3">
        <f>'Transaction Data'!$F248*'Transaction Data'!$K248</f>
        <v>1315</v>
      </c>
      <c r="N248" s="3">
        <f>'Transaction Data'!$F248*'Transaction Data'!$L248</f>
        <v>1841</v>
      </c>
      <c r="O248" s="3">
        <f>'Transaction Data'!$N248-'Transaction Data'!$M248</f>
        <v>526</v>
      </c>
      <c r="P248" s="2">
        <f>DATEDIF('Transaction Data'!$D248,'Transaction Data'!$A248,"y")</f>
        <v>68</v>
      </c>
      <c r="Q248" s="2" t="str">
        <f>FLOOR('Transaction Data'!$P248,15)&amp;"-"&amp;FLOOR('Transaction Data'!$P248,15)+14</f>
        <v>60-74</v>
      </c>
      <c r="R248" s="2" t="str">
        <f>IF('Transaction Data'!$L248&lt;=10,"Less Expensive","Expensive")</f>
        <v>Less Expensive</v>
      </c>
      <c r="S248" s="4">
        <f>WEEKDAY('Transaction Data'!$A248)</f>
        <v>4</v>
      </c>
      <c r="T248" s="2" t="str">
        <f>IF(WEEKDAY('Transaction Data'!$A248,2)&lt;6,"Weekday","Weekend")</f>
        <v>Weekday</v>
      </c>
    </row>
    <row r="249" ht="15.75" customHeight="1">
      <c r="A249" s="1">
        <v>45336.0</v>
      </c>
      <c r="B249" s="2" t="s">
        <v>287</v>
      </c>
      <c r="C249" s="2" t="s">
        <v>72</v>
      </c>
      <c r="D249" s="1">
        <v>24152.0</v>
      </c>
      <c r="E249" s="2" t="s">
        <v>37</v>
      </c>
      <c r="F249" s="2">
        <v>409.0</v>
      </c>
      <c r="G249" s="2" t="s">
        <v>44</v>
      </c>
      <c r="H249" s="2" t="s">
        <v>52</v>
      </c>
      <c r="I249" s="2" t="s">
        <v>25</v>
      </c>
      <c r="J249" s="2" t="str">
        <f t="array" ref="J249">XLOOKUP('Transaction Data'!$G249,Product_Code,Biscuit_Brand)</f>
        <v>Butter Crunch</v>
      </c>
      <c r="K249" s="2">
        <f t="array" ref="K249">XLOOKUP('Transaction Data'!$G249,Product_Code,Cost)</f>
        <v>10</v>
      </c>
      <c r="L249" s="2">
        <f t="array" ref="L249">XLOOKUP('Transaction Data'!$G249,Product_Code,Unit_Price)</f>
        <v>11</v>
      </c>
      <c r="M249" s="3">
        <f>'Transaction Data'!$F249*'Transaction Data'!$K249</f>
        <v>4090</v>
      </c>
      <c r="N249" s="3">
        <f>'Transaction Data'!$F249*'Transaction Data'!$L249</f>
        <v>4499</v>
      </c>
      <c r="O249" s="3">
        <f>'Transaction Data'!$N249-'Transaction Data'!$M249</f>
        <v>409</v>
      </c>
      <c r="P249" s="2">
        <f>DATEDIF('Transaction Data'!$D249,'Transaction Data'!$A249,"y")</f>
        <v>58</v>
      </c>
      <c r="Q249" s="2" t="str">
        <f>FLOOR('Transaction Data'!$P249,15)&amp;"-"&amp;FLOOR('Transaction Data'!$P249,15)+14</f>
        <v>45-59</v>
      </c>
      <c r="R249" s="2" t="str">
        <f>IF('Transaction Data'!$L249&lt;=10,"Less Expensive","Expensive")</f>
        <v>Expensive</v>
      </c>
      <c r="S249" s="4">
        <f>WEEKDAY('Transaction Data'!$A249)</f>
        <v>4</v>
      </c>
      <c r="T249" s="2" t="str">
        <f>IF(WEEKDAY('Transaction Data'!$A249,2)&lt;6,"Weekday","Weekend")</f>
        <v>Weekday</v>
      </c>
    </row>
    <row r="250" ht="15.75" customHeight="1">
      <c r="A250" s="1">
        <v>45310.0</v>
      </c>
      <c r="B250" s="2" t="s">
        <v>288</v>
      </c>
      <c r="C250" s="2" t="s">
        <v>78</v>
      </c>
      <c r="D250" s="1">
        <v>37810.0</v>
      </c>
      <c r="E250" s="2" t="s">
        <v>22</v>
      </c>
      <c r="F250" s="2">
        <v>473.0</v>
      </c>
      <c r="G250" s="2" t="s">
        <v>28</v>
      </c>
      <c r="H250" s="2" t="s">
        <v>49</v>
      </c>
      <c r="I250" s="2" t="s">
        <v>25</v>
      </c>
      <c r="J250" s="2" t="str">
        <f t="array" ref="J250">XLOOKUP('Transaction Data'!$G250,Product_Code,Biscuit_Brand)</f>
        <v>Shortbread</v>
      </c>
      <c r="K250" s="2">
        <f t="array" ref="K250">XLOOKUP('Transaction Data'!$G250,Product_Code,Cost)</f>
        <v>10</v>
      </c>
      <c r="L250" s="2">
        <f t="array" ref="L250">XLOOKUP('Transaction Data'!$G250,Product_Code,Unit_Price)</f>
        <v>45</v>
      </c>
      <c r="M250" s="3">
        <f>'Transaction Data'!$F250*'Transaction Data'!$K250</f>
        <v>4730</v>
      </c>
      <c r="N250" s="3">
        <f>'Transaction Data'!$F250*'Transaction Data'!$L250</f>
        <v>21285</v>
      </c>
      <c r="O250" s="3">
        <f>'Transaction Data'!$N250-'Transaction Data'!$M250</f>
        <v>16555</v>
      </c>
      <c r="P250" s="2">
        <f>DATEDIF('Transaction Data'!$D250,'Transaction Data'!$A250,"y")</f>
        <v>20</v>
      </c>
      <c r="Q250" s="2" t="str">
        <f>FLOOR('Transaction Data'!$P250,15)&amp;"-"&amp;FLOOR('Transaction Data'!$P250,15)+14</f>
        <v>15-29</v>
      </c>
      <c r="R250" s="2" t="str">
        <f>IF('Transaction Data'!$L250&lt;=10,"Less Expensive","Expensive")</f>
        <v>Expensive</v>
      </c>
      <c r="S250" s="4">
        <f>WEEKDAY('Transaction Data'!$A250)</f>
        <v>6</v>
      </c>
      <c r="T250" s="2" t="str">
        <f>IF(WEEKDAY('Transaction Data'!$A250,2)&lt;6,"Weekday","Weekend")</f>
        <v>Weekday</v>
      </c>
    </row>
    <row r="251" ht="15.75" customHeight="1">
      <c r="A251" s="1">
        <v>45314.0</v>
      </c>
      <c r="B251" s="2" t="s">
        <v>289</v>
      </c>
      <c r="C251" s="2" t="s">
        <v>51</v>
      </c>
      <c r="D251" s="1">
        <v>20223.0</v>
      </c>
      <c r="E251" s="2" t="s">
        <v>37</v>
      </c>
      <c r="F251" s="2">
        <v>243.0</v>
      </c>
      <c r="G251" s="2" t="s">
        <v>57</v>
      </c>
      <c r="H251" s="2" t="s">
        <v>52</v>
      </c>
      <c r="I251" s="2" t="s">
        <v>25</v>
      </c>
      <c r="J251" s="2" t="str">
        <f t="array" ref="J251">XLOOKUP('Transaction Data'!$G251,Product_Code,Biscuit_Brand)</f>
        <v>Oatmeal Cookies</v>
      </c>
      <c r="K251" s="2">
        <f t="array" ref="K251">XLOOKUP('Transaction Data'!$G251,Product_Code,Cost)</f>
        <v>19</v>
      </c>
      <c r="L251" s="2">
        <f t="array" ref="L251">XLOOKUP('Transaction Data'!$G251,Product_Code,Unit_Price)</f>
        <v>23</v>
      </c>
      <c r="M251" s="3">
        <f>'Transaction Data'!$F251*'Transaction Data'!$K251</f>
        <v>4617</v>
      </c>
      <c r="N251" s="3">
        <f>'Transaction Data'!$F251*'Transaction Data'!$L251</f>
        <v>5589</v>
      </c>
      <c r="O251" s="3">
        <f>'Transaction Data'!$N251-'Transaction Data'!$M251</f>
        <v>972</v>
      </c>
      <c r="P251" s="2">
        <f>DATEDIF('Transaction Data'!$D251,'Transaction Data'!$A251,"y")</f>
        <v>68</v>
      </c>
      <c r="Q251" s="2" t="str">
        <f>FLOOR('Transaction Data'!$P251,15)&amp;"-"&amp;FLOOR('Transaction Data'!$P251,15)+14</f>
        <v>60-74</v>
      </c>
      <c r="R251" s="2" t="str">
        <f>IF('Transaction Data'!$L251&lt;=10,"Less Expensive","Expensive")</f>
        <v>Expensive</v>
      </c>
      <c r="S251" s="4">
        <f>WEEKDAY('Transaction Data'!$A251)</f>
        <v>3</v>
      </c>
      <c r="T251" s="2" t="str">
        <f>IF(WEEKDAY('Transaction Data'!$A251,2)&lt;6,"Weekday","Weekend")</f>
        <v>Weekday</v>
      </c>
    </row>
    <row r="252" ht="15.75" customHeight="1">
      <c r="A252" s="1">
        <v>45322.0</v>
      </c>
      <c r="B252" s="2" t="s">
        <v>290</v>
      </c>
      <c r="C252" s="2" t="s">
        <v>72</v>
      </c>
      <c r="D252" s="1">
        <v>38111.0</v>
      </c>
      <c r="E252" s="2" t="s">
        <v>63</v>
      </c>
      <c r="F252" s="2">
        <v>39.0</v>
      </c>
      <c r="G252" s="2" t="s">
        <v>48</v>
      </c>
      <c r="H252" s="2" t="s">
        <v>34</v>
      </c>
      <c r="I252" s="2" t="s">
        <v>25</v>
      </c>
      <c r="J252" s="2" t="str">
        <f t="array" ref="J252">XLOOKUP('Transaction Data'!$G252,Product_Code,Biscuit_Brand)</f>
        <v>Lemon Crisps</v>
      </c>
      <c r="K252" s="2">
        <f t="array" ref="K252">XLOOKUP('Transaction Data'!$G252,Product_Code,Cost)</f>
        <v>7</v>
      </c>
      <c r="L252" s="2">
        <f t="array" ref="L252">XLOOKUP('Transaction Data'!$G252,Product_Code,Unit_Price)</f>
        <v>9</v>
      </c>
      <c r="M252" s="3">
        <f>'Transaction Data'!$F252*'Transaction Data'!$K252</f>
        <v>273</v>
      </c>
      <c r="N252" s="3">
        <f>'Transaction Data'!$F252*'Transaction Data'!$L252</f>
        <v>351</v>
      </c>
      <c r="O252" s="3">
        <f>'Transaction Data'!$N252-'Transaction Data'!$M252</f>
        <v>78</v>
      </c>
      <c r="P252" s="2">
        <f>DATEDIF('Transaction Data'!$D252,'Transaction Data'!$A252,"y")</f>
        <v>19</v>
      </c>
      <c r="Q252" s="2" t="str">
        <f>FLOOR('Transaction Data'!$P252,15)&amp;"-"&amp;FLOOR('Transaction Data'!$P252,15)+14</f>
        <v>15-29</v>
      </c>
      <c r="R252" s="2" t="str">
        <f>IF('Transaction Data'!$L252&lt;=10,"Less Expensive","Expensive")</f>
        <v>Less Expensive</v>
      </c>
      <c r="S252" s="4">
        <f>WEEKDAY('Transaction Data'!$A252)</f>
        <v>4</v>
      </c>
      <c r="T252" s="2" t="str">
        <f>IF(WEEKDAY('Transaction Data'!$A252,2)&lt;6,"Weekday","Weekend")</f>
        <v>Weekday</v>
      </c>
    </row>
    <row r="253" ht="15.75" customHeight="1">
      <c r="A253" s="1">
        <v>45458.0</v>
      </c>
      <c r="B253" s="2" t="s">
        <v>291</v>
      </c>
      <c r="C253" s="2" t="s">
        <v>41</v>
      </c>
      <c r="D253" s="1">
        <v>17924.0</v>
      </c>
      <c r="E253" s="2" t="s">
        <v>63</v>
      </c>
      <c r="F253" s="2">
        <v>137.0</v>
      </c>
      <c r="G253" s="2" t="s">
        <v>55</v>
      </c>
      <c r="H253" s="2" t="s">
        <v>34</v>
      </c>
      <c r="I253" s="2" t="s">
        <v>25</v>
      </c>
      <c r="J253" s="2" t="str">
        <f t="array" ref="J253">XLOOKUP('Transaction Data'!$G253,Product_Code,Biscuit_Brand)</f>
        <v>Vanilla Wafers</v>
      </c>
      <c r="K253" s="2">
        <f t="array" ref="K253">XLOOKUP('Transaction Data'!$G253,Product_Code,Cost)</f>
        <v>18</v>
      </c>
      <c r="L253" s="2">
        <f t="array" ref="L253">XLOOKUP('Transaction Data'!$G253,Product_Code,Unit_Price)</f>
        <v>36</v>
      </c>
      <c r="M253" s="3">
        <f>'Transaction Data'!$F253*'Transaction Data'!$K253</f>
        <v>2466</v>
      </c>
      <c r="N253" s="3">
        <f>'Transaction Data'!$F253*'Transaction Data'!$L253</f>
        <v>4932</v>
      </c>
      <c r="O253" s="3">
        <f>'Transaction Data'!$N253-'Transaction Data'!$M253</f>
        <v>2466</v>
      </c>
      <c r="P253" s="2">
        <f>DATEDIF('Transaction Data'!$D253,'Transaction Data'!$A253,"y")</f>
        <v>75</v>
      </c>
      <c r="Q253" s="2" t="str">
        <f>FLOOR('Transaction Data'!$P253,15)&amp;"-"&amp;FLOOR('Transaction Data'!$P253,15)+14</f>
        <v>75-89</v>
      </c>
      <c r="R253" s="2" t="str">
        <f>IF('Transaction Data'!$L253&lt;=10,"Less Expensive","Expensive")</f>
        <v>Expensive</v>
      </c>
      <c r="S253" s="4">
        <f>WEEKDAY('Transaction Data'!$A253)</f>
        <v>7</v>
      </c>
      <c r="T253" s="2" t="str">
        <f>IF(WEEKDAY('Transaction Data'!$A253,2)&lt;6,"Weekday","Weekend")</f>
        <v>Weekend</v>
      </c>
    </row>
    <row r="254" ht="15.75" customHeight="1">
      <c r="A254" s="1">
        <v>45477.0</v>
      </c>
      <c r="B254" s="2" t="s">
        <v>292</v>
      </c>
      <c r="C254" s="2" t="s">
        <v>65</v>
      </c>
      <c r="D254" s="1">
        <v>30714.0</v>
      </c>
      <c r="E254" s="2" t="s">
        <v>27</v>
      </c>
      <c r="F254" s="2">
        <v>464.0</v>
      </c>
      <c r="G254" s="2" t="s">
        <v>48</v>
      </c>
      <c r="H254" s="2" t="s">
        <v>39</v>
      </c>
      <c r="I254" s="2" t="s">
        <v>25</v>
      </c>
      <c r="J254" s="2" t="str">
        <f t="array" ref="J254">XLOOKUP('Transaction Data'!$G254,Product_Code,Biscuit_Brand)</f>
        <v>Lemon Crisps</v>
      </c>
      <c r="K254" s="2">
        <f t="array" ref="K254">XLOOKUP('Transaction Data'!$G254,Product_Code,Cost)</f>
        <v>7</v>
      </c>
      <c r="L254" s="2">
        <f t="array" ref="L254">XLOOKUP('Transaction Data'!$G254,Product_Code,Unit_Price)</f>
        <v>9</v>
      </c>
      <c r="M254" s="3">
        <f>'Transaction Data'!$F254*'Transaction Data'!$K254</f>
        <v>3248</v>
      </c>
      <c r="N254" s="3">
        <f>'Transaction Data'!$F254*'Transaction Data'!$L254</f>
        <v>4176</v>
      </c>
      <c r="O254" s="3">
        <f>'Transaction Data'!$N254-'Transaction Data'!$M254</f>
        <v>928</v>
      </c>
      <c r="P254" s="2">
        <f>DATEDIF('Transaction Data'!$D254,'Transaction Data'!$A254,"y")</f>
        <v>40</v>
      </c>
      <c r="Q254" s="2" t="str">
        <f>FLOOR('Transaction Data'!$P254,15)&amp;"-"&amp;FLOOR('Transaction Data'!$P254,15)+14</f>
        <v>30-44</v>
      </c>
      <c r="R254" s="2" t="str">
        <f>IF('Transaction Data'!$L254&lt;=10,"Less Expensive","Expensive")</f>
        <v>Less Expensive</v>
      </c>
      <c r="S254" s="4">
        <f>WEEKDAY('Transaction Data'!$A254)</f>
        <v>5</v>
      </c>
      <c r="T254" s="2" t="str">
        <f>IF(WEEKDAY('Transaction Data'!$A254,2)&lt;6,"Weekday","Weekend")</f>
        <v>Weekday</v>
      </c>
    </row>
    <row r="255" ht="15.75" customHeight="1">
      <c r="A255" s="1">
        <v>45499.0</v>
      </c>
      <c r="B255" s="2" t="s">
        <v>293</v>
      </c>
      <c r="C255" s="2" t="s">
        <v>72</v>
      </c>
      <c r="D255" s="1">
        <v>32425.0</v>
      </c>
      <c r="E255" s="2" t="s">
        <v>27</v>
      </c>
      <c r="F255" s="2">
        <v>383.0</v>
      </c>
      <c r="G255" s="2" t="s">
        <v>61</v>
      </c>
      <c r="H255" s="2" t="s">
        <v>42</v>
      </c>
      <c r="I255" s="2" t="s">
        <v>25</v>
      </c>
      <c r="J255" s="2" t="str">
        <f t="array" ref="J255">XLOOKUP('Transaction Data'!$G255,Product_Code,Biscuit_Brand)</f>
        <v>Choco Delight</v>
      </c>
      <c r="K255" s="2">
        <f t="array" ref="K255">XLOOKUP('Transaction Data'!$G255,Product_Code,Cost)</f>
        <v>3</v>
      </c>
      <c r="L255" s="2">
        <f t="array" ref="L255">XLOOKUP('Transaction Data'!$G255,Product_Code,Unit_Price)</f>
        <v>5</v>
      </c>
      <c r="M255" s="3">
        <f>'Transaction Data'!$F255*'Transaction Data'!$K255</f>
        <v>1149</v>
      </c>
      <c r="N255" s="3">
        <f>'Transaction Data'!$F255*'Transaction Data'!$L255</f>
        <v>1915</v>
      </c>
      <c r="O255" s="3">
        <f>'Transaction Data'!$N255-'Transaction Data'!$M255</f>
        <v>766</v>
      </c>
      <c r="P255" s="2">
        <f>DATEDIF('Transaction Data'!$D255,'Transaction Data'!$A255,"y")</f>
        <v>35</v>
      </c>
      <c r="Q255" s="2" t="str">
        <f>FLOOR('Transaction Data'!$P255,15)&amp;"-"&amp;FLOOR('Transaction Data'!$P255,15)+14</f>
        <v>30-44</v>
      </c>
      <c r="R255" s="2" t="str">
        <f>IF('Transaction Data'!$L255&lt;=10,"Less Expensive","Expensive")</f>
        <v>Less Expensive</v>
      </c>
      <c r="S255" s="4">
        <f>WEEKDAY('Transaction Data'!$A255)</f>
        <v>6</v>
      </c>
      <c r="T255" s="2" t="str">
        <f>IF(WEEKDAY('Transaction Data'!$A255,2)&lt;6,"Weekday","Weekend")</f>
        <v>Weekday</v>
      </c>
    </row>
    <row r="256" ht="15.75" customHeight="1">
      <c r="A256" s="1">
        <v>45388.0</v>
      </c>
      <c r="B256" s="2" t="s">
        <v>294</v>
      </c>
      <c r="C256" s="2" t="s">
        <v>69</v>
      </c>
      <c r="D256" s="1">
        <v>25930.0</v>
      </c>
      <c r="E256" s="2" t="s">
        <v>63</v>
      </c>
      <c r="F256" s="2">
        <v>119.0</v>
      </c>
      <c r="G256" s="2" t="s">
        <v>38</v>
      </c>
      <c r="H256" s="2" t="s">
        <v>45</v>
      </c>
      <c r="I256" s="2" t="s">
        <v>25</v>
      </c>
      <c r="J256" s="2" t="str">
        <f t="array" ref="J256">XLOOKUP('Transaction Data'!$G256,Product_Code,Biscuit_Brand)</f>
        <v>Ginger Snaps</v>
      </c>
      <c r="K256" s="2">
        <f t="array" ref="K256">XLOOKUP('Transaction Data'!$G256,Product_Code,Cost)</f>
        <v>14</v>
      </c>
      <c r="L256" s="2">
        <f t="array" ref="L256">XLOOKUP('Transaction Data'!$G256,Product_Code,Unit_Price)</f>
        <v>28</v>
      </c>
      <c r="M256" s="3">
        <f>'Transaction Data'!$F256*'Transaction Data'!$K256</f>
        <v>1666</v>
      </c>
      <c r="N256" s="3">
        <f>'Transaction Data'!$F256*'Transaction Data'!$L256</f>
        <v>3332</v>
      </c>
      <c r="O256" s="3">
        <f>'Transaction Data'!$N256-'Transaction Data'!$M256</f>
        <v>1666</v>
      </c>
      <c r="P256" s="2">
        <f>DATEDIF('Transaction Data'!$D256,'Transaction Data'!$A256,"y")</f>
        <v>53</v>
      </c>
      <c r="Q256" s="2" t="str">
        <f>FLOOR('Transaction Data'!$P256,15)&amp;"-"&amp;FLOOR('Transaction Data'!$P256,15)+14</f>
        <v>45-59</v>
      </c>
      <c r="R256" s="2" t="str">
        <f>IF('Transaction Data'!$L256&lt;=10,"Less Expensive","Expensive")</f>
        <v>Expensive</v>
      </c>
      <c r="S256" s="4">
        <f>WEEKDAY('Transaction Data'!$A256)</f>
        <v>7</v>
      </c>
      <c r="T256" s="2" t="str">
        <f>IF(WEEKDAY('Transaction Data'!$A256,2)&lt;6,"Weekday","Weekend")</f>
        <v>Weekend</v>
      </c>
    </row>
    <row r="257" ht="15.75" customHeight="1">
      <c r="A257" s="1">
        <v>45417.0</v>
      </c>
      <c r="B257" s="2" t="s">
        <v>295</v>
      </c>
      <c r="C257" s="2" t="s">
        <v>78</v>
      </c>
      <c r="D257" s="1">
        <v>19535.0</v>
      </c>
      <c r="E257" s="2" t="s">
        <v>63</v>
      </c>
      <c r="F257" s="2">
        <v>209.0</v>
      </c>
      <c r="G257" s="2" t="s">
        <v>23</v>
      </c>
      <c r="H257" s="2" t="s">
        <v>49</v>
      </c>
      <c r="I257" s="2" t="s">
        <v>25</v>
      </c>
      <c r="J257" s="2" t="str">
        <f t="array" ref="J257">XLOOKUP('Transaction Data'!$G257,Product_Code,Biscuit_Brand)</f>
        <v>Cinnamon Swirls</v>
      </c>
      <c r="K257" s="2">
        <f t="array" ref="K257">XLOOKUP('Transaction Data'!$G257,Product_Code,Cost)</f>
        <v>10</v>
      </c>
      <c r="L257" s="2">
        <f t="array" ref="L257">XLOOKUP('Transaction Data'!$G257,Product_Code,Unit_Price)</f>
        <v>14</v>
      </c>
      <c r="M257" s="3">
        <f>'Transaction Data'!$F257*'Transaction Data'!$K257</f>
        <v>2090</v>
      </c>
      <c r="N257" s="3">
        <f>'Transaction Data'!$F257*'Transaction Data'!$L257</f>
        <v>2926</v>
      </c>
      <c r="O257" s="3">
        <f>'Transaction Data'!$N257-'Transaction Data'!$M257</f>
        <v>836</v>
      </c>
      <c r="P257" s="2">
        <f>DATEDIF('Transaction Data'!$D257,'Transaction Data'!$A257,"y")</f>
        <v>70</v>
      </c>
      <c r="Q257" s="2" t="str">
        <f>FLOOR('Transaction Data'!$P257,15)&amp;"-"&amp;FLOOR('Transaction Data'!$P257,15)+14</f>
        <v>60-74</v>
      </c>
      <c r="R257" s="2" t="str">
        <f>IF('Transaction Data'!$L257&lt;=10,"Less Expensive","Expensive")</f>
        <v>Expensive</v>
      </c>
      <c r="S257" s="4">
        <f>WEEKDAY('Transaction Data'!$A257)</f>
        <v>1</v>
      </c>
      <c r="T257" s="2" t="str">
        <f>IF(WEEKDAY('Transaction Data'!$A257,2)&lt;6,"Weekday","Weekend")</f>
        <v>Weekend</v>
      </c>
    </row>
    <row r="258" ht="15.75" customHeight="1">
      <c r="A258" s="1">
        <v>45316.0</v>
      </c>
      <c r="B258" s="2" t="s">
        <v>296</v>
      </c>
      <c r="C258" s="2" t="s">
        <v>65</v>
      </c>
      <c r="D258" s="1">
        <v>21296.0</v>
      </c>
      <c r="E258" s="2" t="s">
        <v>37</v>
      </c>
      <c r="F258" s="2">
        <v>447.0</v>
      </c>
      <c r="G258" s="2" t="s">
        <v>38</v>
      </c>
      <c r="H258" s="2" t="s">
        <v>52</v>
      </c>
      <c r="I258" s="2" t="s">
        <v>25</v>
      </c>
      <c r="J258" s="2" t="str">
        <f t="array" ref="J258">XLOOKUP('Transaction Data'!$G258,Product_Code,Biscuit_Brand)</f>
        <v>Ginger Snaps</v>
      </c>
      <c r="K258" s="2">
        <f t="array" ref="K258">XLOOKUP('Transaction Data'!$G258,Product_Code,Cost)</f>
        <v>14</v>
      </c>
      <c r="L258" s="2">
        <f t="array" ref="L258">XLOOKUP('Transaction Data'!$G258,Product_Code,Unit_Price)</f>
        <v>28</v>
      </c>
      <c r="M258" s="3">
        <f>'Transaction Data'!$F258*'Transaction Data'!$K258</f>
        <v>6258</v>
      </c>
      <c r="N258" s="3">
        <f>'Transaction Data'!$F258*'Transaction Data'!$L258</f>
        <v>12516</v>
      </c>
      <c r="O258" s="3">
        <f>'Transaction Data'!$N258-'Transaction Data'!$M258</f>
        <v>6258</v>
      </c>
      <c r="P258" s="2">
        <f>DATEDIF('Transaction Data'!$D258,'Transaction Data'!$A258,"y")</f>
        <v>65</v>
      </c>
      <c r="Q258" s="2" t="str">
        <f>FLOOR('Transaction Data'!$P258,15)&amp;"-"&amp;FLOOR('Transaction Data'!$P258,15)+14</f>
        <v>60-74</v>
      </c>
      <c r="R258" s="2" t="str">
        <f>IF('Transaction Data'!$L258&lt;=10,"Less Expensive","Expensive")</f>
        <v>Expensive</v>
      </c>
      <c r="S258" s="4">
        <f>WEEKDAY('Transaction Data'!$A258)</f>
        <v>5</v>
      </c>
      <c r="T258" s="2" t="str">
        <f>IF(WEEKDAY('Transaction Data'!$A258,2)&lt;6,"Weekday","Weekend")</f>
        <v>Weekday</v>
      </c>
    </row>
    <row r="259" ht="15.75" customHeight="1">
      <c r="A259" s="1">
        <v>45418.0</v>
      </c>
      <c r="B259" s="2" t="s">
        <v>297</v>
      </c>
      <c r="C259" s="2" t="s">
        <v>69</v>
      </c>
      <c r="D259" s="1">
        <v>30987.0</v>
      </c>
      <c r="E259" s="2" t="s">
        <v>27</v>
      </c>
      <c r="F259" s="2">
        <v>165.0</v>
      </c>
      <c r="G259" s="2" t="s">
        <v>28</v>
      </c>
      <c r="H259" s="2" t="s">
        <v>49</v>
      </c>
      <c r="I259" s="2" t="s">
        <v>25</v>
      </c>
      <c r="J259" s="2" t="str">
        <f t="array" ref="J259">XLOOKUP('Transaction Data'!$G259,Product_Code,Biscuit_Brand)</f>
        <v>Shortbread</v>
      </c>
      <c r="K259" s="2">
        <f t="array" ref="K259">XLOOKUP('Transaction Data'!$G259,Product_Code,Cost)</f>
        <v>10</v>
      </c>
      <c r="L259" s="2">
        <f t="array" ref="L259">XLOOKUP('Transaction Data'!$G259,Product_Code,Unit_Price)</f>
        <v>45</v>
      </c>
      <c r="M259" s="3">
        <f>'Transaction Data'!$F259*'Transaction Data'!$K259</f>
        <v>1650</v>
      </c>
      <c r="N259" s="3">
        <f>'Transaction Data'!$F259*'Transaction Data'!$L259</f>
        <v>7425</v>
      </c>
      <c r="O259" s="3">
        <f>'Transaction Data'!$N259-'Transaction Data'!$M259</f>
        <v>5775</v>
      </c>
      <c r="P259" s="2">
        <f>DATEDIF('Transaction Data'!$D259,'Transaction Data'!$A259,"y")</f>
        <v>39</v>
      </c>
      <c r="Q259" s="2" t="str">
        <f>FLOOR('Transaction Data'!$P259,15)&amp;"-"&amp;FLOOR('Transaction Data'!$P259,15)+14</f>
        <v>30-44</v>
      </c>
      <c r="R259" s="2" t="str">
        <f>IF('Transaction Data'!$L259&lt;=10,"Less Expensive","Expensive")</f>
        <v>Expensive</v>
      </c>
      <c r="S259" s="4">
        <f>WEEKDAY('Transaction Data'!$A259)</f>
        <v>2</v>
      </c>
      <c r="T259" s="2" t="str">
        <f>IF(WEEKDAY('Transaction Data'!$A259,2)&lt;6,"Weekday","Weekend")</f>
        <v>Weekday</v>
      </c>
    </row>
    <row r="260" ht="15.75" customHeight="1">
      <c r="A260" s="1">
        <v>45295.0</v>
      </c>
      <c r="B260" s="2" t="s">
        <v>298</v>
      </c>
      <c r="C260" s="2" t="s">
        <v>41</v>
      </c>
      <c r="D260" s="1">
        <v>34299.0</v>
      </c>
      <c r="E260" s="2" t="s">
        <v>22</v>
      </c>
      <c r="F260" s="2">
        <v>338.0</v>
      </c>
      <c r="G260" s="2" t="s">
        <v>55</v>
      </c>
      <c r="H260" s="2" t="s">
        <v>52</v>
      </c>
      <c r="I260" s="2" t="s">
        <v>25</v>
      </c>
      <c r="J260" s="2" t="str">
        <f t="array" ref="J260">XLOOKUP('Transaction Data'!$G260,Product_Code,Biscuit_Brand)</f>
        <v>Vanilla Wafers</v>
      </c>
      <c r="K260" s="2">
        <f t="array" ref="K260">XLOOKUP('Transaction Data'!$G260,Product_Code,Cost)</f>
        <v>18</v>
      </c>
      <c r="L260" s="2">
        <f t="array" ref="L260">XLOOKUP('Transaction Data'!$G260,Product_Code,Unit_Price)</f>
        <v>36</v>
      </c>
      <c r="M260" s="3">
        <f>'Transaction Data'!$F260*'Transaction Data'!$K260</f>
        <v>6084</v>
      </c>
      <c r="N260" s="3">
        <f>'Transaction Data'!$F260*'Transaction Data'!$L260</f>
        <v>12168</v>
      </c>
      <c r="O260" s="3">
        <f>'Transaction Data'!$N260-'Transaction Data'!$M260</f>
        <v>6084</v>
      </c>
      <c r="P260" s="2">
        <f>DATEDIF('Transaction Data'!$D260,'Transaction Data'!$A260,"y")</f>
        <v>30</v>
      </c>
      <c r="Q260" s="2" t="str">
        <f>FLOOR('Transaction Data'!$P260,15)&amp;"-"&amp;FLOOR('Transaction Data'!$P260,15)+14</f>
        <v>30-44</v>
      </c>
      <c r="R260" s="2" t="str">
        <f>IF('Transaction Data'!$L260&lt;=10,"Less Expensive","Expensive")</f>
        <v>Expensive</v>
      </c>
      <c r="S260" s="4">
        <f>WEEKDAY('Transaction Data'!$A260)</f>
        <v>5</v>
      </c>
      <c r="T260" s="2" t="str">
        <f>IF(WEEKDAY('Transaction Data'!$A260,2)&lt;6,"Weekday","Weekend")</f>
        <v>Weekday</v>
      </c>
    </row>
    <row r="261" ht="15.75" customHeight="1">
      <c r="A261" s="1">
        <v>45470.0</v>
      </c>
      <c r="B261" s="2" t="s">
        <v>299</v>
      </c>
      <c r="C261" s="2" t="s">
        <v>65</v>
      </c>
      <c r="D261" s="1">
        <v>37757.0</v>
      </c>
      <c r="E261" s="2" t="s">
        <v>37</v>
      </c>
      <c r="F261" s="2">
        <v>49.0</v>
      </c>
      <c r="G261" s="2" t="s">
        <v>57</v>
      </c>
      <c r="H261" s="2" t="s">
        <v>52</v>
      </c>
      <c r="I261" s="2" t="s">
        <v>25</v>
      </c>
      <c r="J261" s="2" t="str">
        <f t="array" ref="J261">XLOOKUP('Transaction Data'!$G261,Product_Code,Biscuit_Brand)</f>
        <v>Oatmeal Cookies</v>
      </c>
      <c r="K261" s="2">
        <f t="array" ref="K261">XLOOKUP('Transaction Data'!$G261,Product_Code,Cost)</f>
        <v>19</v>
      </c>
      <c r="L261" s="2">
        <f t="array" ref="L261">XLOOKUP('Transaction Data'!$G261,Product_Code,Unit_Price)</f>
        <v>23</v>
      </c>
      <c r="M261" s="3">
        <f>'Transaction Data'!$F261*'Transaction Data'!$K261</f>
        <v>931</v>
      </c>
      <c r="N261" s="3">
        <f>'Transaction Data'!$F261*'Transaction Data'!$L261</f>
        <v>1127</v>
      </c>
      <c r="O261" s="3">
        <f>'Transaction Data'!$N261-'Transaction Data'!$M261</f>
        <v>196</v>
      </c>
      <c r="P261" s="2">
        <f>DATEDIF('Transaction Data'!$D261,'Transaction Data'!$A261,"y")</f>
        <v>21</v>
      </c>
      <c r="Q261" s="2" t="str">
        <f>FLOOR('Transaction Data'!$P261,15)&amp;"-"&amp;FLOOR('Transaction Data'!$P261,15)+14</f>
        <v>15-29</v>
      </c>
      <c r="R261" s="2" t="str">
        <f>IF('Transaction Data'!$L261&lt;=10,"Less Expensive","Expensive")</f>
        <v>Expensive</v>
      </c>
      <c r="S261" s="4">
        <f>WEEKDAY('Transaction Data'!$A261)</f>
        <v>5</v>
      </c>
      <c r="T261" s="2" t="str">
        <f>IF(WEEKDAY('Transaction Data'!$A261,2)&lt;6,"Weekday","Weekend")</f>
        <v>Weekday</v>
      </c>
    </row>
    <row r="262" ht="15.75" customHeight="1">
      <c r="A262" s="1">
        <v>45479.0</v>
      </c>
      <c r="B262" s="2" t="s">
        <v>300</v>
      </c>
      <c r="C262" s="2" t="s">
        <v>54</v>
      </c>
      <c r="D262" s="1">
        <v>22375.0</v>
      </c>
      <c r="E262" s="2" t="s">
        <v>27</v>
      </c>
      <c r="F262" s="2">
        <v>459.0</v>
      </c>
      <c r="G262" s="2" t="s">
        <v>28</v>
      </c>
      <c r="H262" s="2" t="s">
        <v>45</v>
      </c>
      <c r="I262" s="2" t="s">
        <v>25</v>
      </c>
      <c r="J262" s="2" t="str">
        <f t="array" ref="J262">XLOOKUP('Transaction Data'!$G262,Product_Code,Biscuit_Brand)</f>
        <v>Shortbread</v>
      </c>
      <c r="K262" s="2">
        <f t="array" ref="K262">XLOOKUP('Transaction Data'!$G262,Product_Code,Cost)</f>
        <v>10</v>
      </c>
      <c r="L262" s="2">
        <f t="array" ref="L262">XLOOKUP('Transaction Data'!$G262,Product_Code,Unit_Price)</f>
        <v>45</v>
      </c>
      <c r="M262" s="3">
        <f>'Transaction Data'!$F262*'Transaction Data'!$K262</f>
        <v>4590</v>
      </c>
      <c r="N262" s="3">
        <f>'Transaction Data'!$F262*'Transaction Data'!$L262</f>
        <v>20655</v>
      </c>
      <c r="O262" s="3">
        <f>'Transaction Data'!$N262-'Transaction Data'!$M262</f>
        <v>16065</v>
      </c>
      <c r="P262" s="2">
        <f>DATEDIF('Transaction Data'!$D262,'Transaction Data'!$A262,"y")</f>
        <v>63</v>
      </c>
      <c r="Q262" s="2" t="str">
        <f>FLOOR('Transaction Data'!$P262,15)&amp;"-"&amp;FLOOR('Transaction Data'!$P262,15)+14</f>
        <v>60-74</v>
      </c>
      <c r="R262" s="2" t="str">
        <f>IF('Transaction Data'!$L262&lt;=10,"Less Expensive","Expensive")</f>
        <v>Expensive</v>
      </c>
      <c r="S262" s="4">
        <f>WEEKDAY('Transaction Data'!$A262)</f>
        <v>7</v>
      </c>
      <c r="T262" s="2" t="str">
        <f>IF(WEEKDAY('Transaction Data'!$A262,2)&lt;6,"Weekday","Weekend")</f>
        <v>Weekend</v>
      </c>
    </row>
    <row r="263" ht="15.75" customHeight="1">
      <c r="A263" s="1">
        <v>45438.0</v>
      </c>
      <c r="B263" s="2" t="s">
        <v>301</v>
      </c>
      <c r="C263" s="2" t="s">
        <v>65</v>
      </c>
      <c r="D263" s="1">
        <v>35346.0</v>
      </c>
      <c r="E263" s="2" t="s">
        <v>22</v>
      </c>
      <c r="F263" s="2">
        <v>219.0</v>
      </c>
      <c r="G263" s="2" t="s">
        <v>57</v>
      </c>
      <c r="H263" s="2" t="s">
        <v>49</v>
      </c>
      <c r="I263" s="2" t="s">
        <v>25</v>
      </c>
      <c r="J263" s="2" t="str">
        <f t="array" ref="J263">XLOOKUP('Transaction Data'!$G263,Product_Code,Biscuit_Brand)</f>
        <v>Oatmeal Cookies</v>
      </c>
      <c r="K263" s="2">
        <f t="array" ref="K263">XLOOKUP('Transaction Data'!$G263,Product_Code,Cost)</f>
        <v>19</v>
      </c>
      <c r="L263" s="2">
        <f t="array" ref="L263">XLOOKUP('Transaction Data'!$G263,Product_Code,Unit_Price)</f>
        <v>23</v>
      </c>
      <c r="M263" s="3">
        <f>'Transaction Data'!$F263*'Transaction Data'!$K263</f>
        <v>4161</v>
      </c>
      <c r="N263" s="3">
        <f>'Transaction Data'!$F263*'Transaction Data'!$L263</f>
        <v>5037</v>
      </c>
      <c r="O263" s="3">
        <f>'Transaction Data'!$N263-'Transaction Data'!$M263</f>
        <v>876</v>
      </c>
      <c r="P263" s="2">
        <f>DATEDIF('Transaction Data'!$D263,'Transaction Data'!$A263,"y")</f>
        <v>27</v>
      </c>
      <c r="Q263" s="2" t="str">
        <f>FLOOR('Transaction Data'!$P263,15)&amp;"-"&amp;FLOOR('Transaction Data'!$P263,15)+14</f>
        <v>15-29</v>
      </c>
      <c r="R263" s="2" t="str">
        <f>IF('Transaction Data'!$L263&lt;=10,"Less Expensive","Expensive")</f>
        <v>Expensive</v>
      </c>
      <c r="S263" s="4">
        <f>WEEKDAY('Transaction Data'!$A263)</f>
        <v>1</v>
      </c>
      <c r="T263" s="2" t="str">
        <f>IF(WEEKDAY('Transaction Data'!$A263,2)&lt;6,"Weekday","Weekend")</f>
        <v>Weekend</v>
      </c>
    </row>
    <row r="264" ht="15.75" customHeight="1">
      <c r="A264" s="1">
        <v>45501.0</v>
      </c>
      <c r="B264" s="2" t="s">
        <v>302</v>
      </c>
      <c r="C264" s="2" t="s">
        <v>21</v>
      </c>
      <c r="D264" s="1">
        <v>20235.0</v>
      </c>
      <c r="E264" s="2" t="s">
        <v>63</v>
      </c>
      <c r="F264" s="2">
        <v>450.0</v>
      </c>
      <c r="G264" s="2" t="s">
        <v>38</v>
      </c>
      <c r="H264" s="2" t="s">
        <v>52</v>
      </c>
      <c r="I264" s="2" t="s">
        <v>25</v>
      </c>
      <c r="J264" s="2" t="str">
        <f t="array" ref="J264">XLOOKUP('Transaction Data'!$G264,Product_Code,Biscuit_Brand)</f>
        <v>Ginger Snaps</v>
      </c>
      <c r="K264" s="2">
        <f t="array" ref="K264">XLOOKUP('Transaction Data'!$G264,Product_Code,Cost)</f>
        <v>14</v>
      </c>
      <c r="L264" s="2">
        <f t="array" ref="L264">XLOOKUP('Transaction Data'!$G264,Product_Code,Unit_Price)</f>
        <v>28</v>
      </c>
      <c r="M264" s="3">
        <f>'Transaction Data'!$F264*'Transaction Data'!$K264</f>
        <v>6300</v>
      </c>
      <c r="N264" s="3">
        <f>'Transaction Data'!$F264*'Transaction Data'!$L264</f>
        <v>12600</v>
      </c>
      <c r="O264" s="3">
        <f>'Transaction Data'!$N264-'Transaction Data'!$M264</f>
        <v>6300</v>
      </c>
      <c r="P264" s="2">
        <f>DATEDIF('Transaction Data'!$D264,'Transaction Data'!$A264,"y")</f>
        <v>69</v>
      </c>
      <c r="Q264" s="2" t="str">
        <f>FLOOR('Transaction Data'!$P264,15)&amp;"-"&amp;FLOOR('Transaction Data'!$P264,15)+14</f>
        <v>60-74</v>
      </c>
      <c r="R264" s="2" t="str">
        <f>IF('Transaction Data'!$L264&lt;=10,"Less Expensive","Expensive")</f>
        <v>Expensive</v>
      </c>
      <c r="S264" s="4">
        <f>WEEKDAY('Transaction Data'!$A264)</f>
        <v>1</v>
      </c>
      <c r="T264" s="2" t="str">
        <f>IF(WEEKDAY('Transaction Data'!$A264,2)&lt;6,"Weekday","Weekend")</f>
        <v>Weekend</v>
      </c>
    </row>
    <row r="265" ht="15.75" customHeight="1">
      <c r="A265" s="1">
        <v>45471.0</v>
      </c>
      <c r="B265" s="2" t="s">
        <v>303</v>
      </c>
      <c r="C265" s="2" t="s">
        <v>54</v>
      </c>
      <c r="D265" s="1">
        <v>26625.0</v>
      </c>
      <c r="E265" s="2" t="s">
        <v>22</v>
      </c>
      <c r="F265" s="2">
        <v>82.0</v>
      </c>
      <c r="G265" s="2" t="s">
        <v>23</v>
      </c>
      <c r="H265" s="2" t="s">
        <v>49</v>
      </c>
      <c r="I265" s="2" t="s">
        <v>25</v>
      </c>
      <c r="J265" s="2" t="str">
        <f t="array" ref="J265">XLOOKUP('Transaction Data'!$G265,Product_Code,Biscuit_Brand)</f>
        <v>Cinnamon Swirls</v>
      </c>
      <c r="K265" s="2">
        <f t="array" ref="K265">XLOOKUP('Transaction Data'!$G265,Product_Code,Cost)</f>
        <v>10</v>
      </c>
      <c r="L265" s="2">
        <f t="array" ref="L265">XLOOKUP('Transaction Data'!$G265,Product_Code,Unit_Price)</f>
        <v>14</v>
      </c>
      <c r="M265" s="3">
        <f>'Transaction Data'!$F265*'Transaction Data'!$K265</f>
        <v>820</v>
      </c>
      <c r="N265" s="3">
        <f>'Transaction Data'!$F265*'Transaction Data'!$L265</f>
        <v>1148</v>
      </c>
      <c r="O265" s="3">
        <f>'Transaction Data'!$N265-'Transaction Data'!$M265</f>
        <v>328</v>
      </c>
      <c r="P265" s="2">
        <f>DATEDIF('Transaction Data'!$D265,'Transaction Data'!$A265,"y")</f>
        <v>51</v>
      </c>
      <c r="Q265" s="2" t="str">
        <f>FLOOR('Transaction Data'!$P265,15)&amp;"-"&amp;FLOOR('Transaction Data'!$P265,15)+14</f>
        <v>45-59</v>
      </c>
      <c r="R265" s="2" t="str">
        <f>IF('Transaction Data'!$L265&lt;=10,"Less Expensive","Expensive")</f>
        <v>Expensive</v>
      </c>
      <c r="S265" s="4">
        <f>WEEKDAY('Transaction Data'!$A265)</f>
        <v>6</v>
      </c>
      <c r="T265" s="2" t="str">
        <f>IF(WEEKDAY('Transaction Data'!$A265,2)&lt;6,"Weekday","Weekend")</f>
        <v>Weekday</v>
      </c>
    </row>
    <row r="266" ht="15.75" customHeight="1">
      <c r="A266" s="1">
        <v>45328.0</v>
      </c>
      <c r="B266" s="2" t="s">
        <v>304</v>
      </c>
      <c r="C266" s="2" t="s">
        <v>54</v>
      </c>
      <c r="D266" s="1">
        <v>20979.0</v>
      </c>
      <c r="E266" s="2" t="s">
        <v>37</v>
      </c>
      <c r="F266" s="2">
        <v>11.0</v>
      </c>
      <c r="G266" s="2" t="s">
        <v>48</v>
      </c>
      <c r="H266" s="2" t="s">
        <v>52</v>
      </c>
      <c r="I266" s="2" t="s">
        <v>25</v>
      </c>
      <c r="J266" s="2" t="str">
        <f t="array" ref="J266">XLOOKUP('Transaction Data'!$G266,Product_Code,Biscuit_Brand)</f>
        <v>Lemon Crisps</v>
      </c>
      <c r="K266" s="2">
        <f t="array" ref="K266">XLOOKUP('Transaction Data'!$G266,Product_Code,Cost)</f>
        <v>7</v>
      </c>
      <c r="L266" s="2">
        <f t="array" ref="L266">XLOOKUP('Transaction Data'!$G266,Product_Code,Unit_Price)</f>
        <v>9</v>
      </c>
      <c r="M266" s="3">
        <f>'Transaction Data'!$F266*'Transaction Data'!$K266</f>
        <v>77</v>
      </c>
      <c r="N266" s="3">
        <f>'Transaction Data'!$F266*'Transaction Data'!$L266</f>
        <v>99</v>
      </c>
      <c r="O266" s="3">
        <f>'Transaction Data'!$N266-'Transaction Data'!$M266</f>
        <v>22</v>
      </c>
      <c r="P266" s="2">
        <f>DATEDIF('Transaction Data'!$D266,'Transaction Data'!$A266,"y")</f>
        <v>66</v>
      </c>
      <c r="Q266" s="2" t="str">
        <f>FLOOR('Transaction Data'!$P266,15)&amp;"-"&amp;FLOOR('Transaction Data'!$P266,15)+14</f>
        <v>60-74</v>
      </c>
      <c r="R266" s="2" t="str">
        <f>IF('Transaction Data'!$L266&lt;=10,"Less Expensive","Expensive")</f>
        <v>Less Expensive</v>
      </c>
      <c r="S266" s="4">
        <f>WEEKDAY('Transaction Data'!$A266)</f>
        <v>3</v>
      </c>
      <c r="T266" s="2" t="str">
        <f>IF(WEEKDAY('Transaction Data'!$A266,2)&lt;6,"Weekday","Weekend")</f>
        <v>Weekday</v>
      </c>
    </row>
    <row r="267" ht="15.75" customHeight="1">
      <c r="A267" s="1">
        <v>45502.0</v>
      </c>
      <c r="B267" s="2" t="s">
        <v>305</v>
      </c>
      <c r="C267" s="2" t="s">
        <v>32</v>
      </c>
      <c r="D267" s="1">
        <v>21819.0</v>
      </c>
      <c r="E267" s="2" t="s">
        <v>37</v>
      </c>
      <c r="F267" s="2">
        <v>376.0</v>
      </c>
      <c r="G267" s="2" t="s">
        <v>61</v>
      </c>
      <c r="H267" s="2" t="s">
        <v>34</v>
      </c>
      <c r="I267" s="2" t="s">
        <v>25</v>
      </c>
      <c r="J267" s="2" t="str">
        <f t="array" ref="J267">XLOOKUP('Transaction Data'!$G267,Product_Code,Biscuit_Brand)</f>
        <v>Choco Delight</v>
      </c>
      <c r="K267" s="2">
        <f t="array" ref="K267">XLOOKUP('Transaction Data'!$G267,Product_Code,Cost)</f>
        <v>3</v>
      </c>
      <c r="L267" s="2">
        <f t="array" ref="L267">XLOOKUP('Transaction Data'!$G267,Product_Code,Unit_Price)</f>
        <v>5</v>
      </c>
      <c r="M267" s="3">
        <f>'Transaction Data'!$F267*'Transaction Data'!$K267</f>
        <v>1128</v>
      </c>
      <c r="N267" s="3">
        <f>'Transaction Data'!$F267*'Transaction Data'!$L267</f>
        <v>1880</v>
      </c>
      <c r="O267" s="3">
        <f>'Transaction Data'!$N267-'Transaction Data'!$M267</f>
        <v>752</v>
      </c>
      <c r="P267" s="2">
        <f>DATEDIF('Transaction Data'!$D267,'Transaction Data'!$A267,"y")</f>
        <v>64</v>
      </c>
      <c r="Q267" s="2" t="str">
        <f>FLOOR('Transaction Data'!$P267,15)&amp;"-"&amp;FLOOR('Transaction Data'!$P267,15)+14</f>
        <v>60-74</v>
      </c>
      <c r="R267" s="2" t="str">
        <f>IF('Transaction Data'!$L267&lt;=10,"Less Expensive","Expensive")</f>
        <v>Less Expensive</v>
      </c>
      <c r="S267" s="4">
        <f>WEEKDAY('Transaction Data'!$A267)</f>
        <v>2</v>
      </c>
      <c r="T267" s="2" t="str">
        <f>IF(WEEKDAY('Transaction Data'!$A267,2)&lt;6,"Weekday","Weekend")</f>
        <v>Weekday</v>
      </c>
    </row>
    <row r="268" ht="15.75" customHeight="1">
      <c r="A268" s="1">
        <v>45494.0</v>
      </c>
      <c r="B268" s="2" t="s">
        <v>306</v>
      </c>
      <c r="C268" s="2" t="s">
        <v>54</v>
      </c>
      <c r="D268" s="1">
        <v>36853.0</v>
      </c>
      <c r="E268" s="2" t="s">
        <v>63</v>
      </c>
      <c r="F268" s="2">
        <v>317.0</v>
      </c>
      <c r="G268" s="2" t="s">
        <v>38</v>
      </c>
      <c r="H268" s="2" t="s">
        <v>34</v>
      </c>
      <c r="I268" s="2" t="s">
        <v>25</v>
      </c>
      <c r="J268" s="2" t="str">
        <f t="array" ref="J268">XLOOKUP('Transaction Data'!$G268,Product_Code,Biscuit_Brand)</f>
        <v>Ginger Snaps</v>
      </c>
      <c r="K268" s="2">
        <f t="array" ref="K268">XLOOKUP('Transaction Data'!$G268,Product_Code,Cost)</f>
        <v>14</v>
      </c>
      <c r="L268" s="2">
        <f t="array" ref="L268">XLOOKUP('Transaction Data'!$G268,Product_Code,Unit_Price)</f>
        <v>28</v>
      </c>
      <c r="M268" s="3">
        <f>'Transaction Data'!$F268*'Transaction Data'!$K268</f>
        <v>4438</v>
      </c>
      <c r="N268" s="3">
        <f>'Transaction Data'!$F268*'Transaction Data'!$L268</f>
        <v>8876</v>
      </c>
      <c r="O268" s="3">
        <f>'Transaction Data'!$N268-'Transaction Data'!$M268</f>
        <v>4438</v>
      </c>
      <c r="P268" s="2">
        <f>DATEDIF('Transaction Data'!$D268,'Transaction Data'!$A268,"y")</f>
        <v>23</v>
      </c>
      <c r="Q268" s="2" t="str">
        <f>FLOOR('Transaction Data'!$P268,15)&amp;"-"&amp;FLOOR('Transaction Data'!$P268,15)+14</f>
        <v>15-29</v>
      </c>
      <c r="R268" s="2" t="str">
        <f>IF('Transaction Data'!$L268&lt;=10,"Less Expensive","Expensive")</f>
        <v>Expensive</v>
      </c>
      <c r="S268" s="4">
        <f>WEEKDAY('Transaction Data'!$A268)</f>
        <v>1</v>
      </c>
      <c r="T268" s="2" t="str">
        <f>IF(WEEKDAY('Transaction Data'!$A268,2)&lt;6,"Weekday","Weekend")</f>
        <v>Weekend</v>
      </c>
    </row>
    <row r="269" ht="15.75" customHeight="1">
      <c r="A269" s="1">
        <v>45419.0</v>
      </c>
      <c r="B269" s="2" t="s">
        <v>307</v>
      </c>
      <c r="C269" s="2" t="s">
        <v>78</v>
      </c>
      <c r="D269" s="1">
        <v>35419.0</v>
      </c>
      <c r="E269" s="2" t="s">
        <v>22</v>
      </c>
      <c r="F269" s="2">
        <v>198.0</v>
      </c>
      <c r="G269" s="2" t="s">
        <v>33</v>
      </c>
      <c r="H269" s="2" t="s">
        <v>39</v>
      </c>
      <c r="I269" s="2" t="s">
        <v>25</v>
      </c>
      <c r="J269" s="2" t="str">
        <f t="array" ref="J269">XLOOKUP('Transaction Data'!$G269,Product_Code,Biscuit_Brand)</f>
        <v>Caramel Biscuits</v>
      </c>
      <c r="K269" s="2">
        <f t="array" ref="K269">XLOOKUP('Transaction Data'!$G269,Product_Code,Cost)</f>
        <v>18</v>
      </c>
      <c r="L269" s="2">
        <f t="array" ref="L269">XLOOKUP('Transaction Data'!$G269,Product_Code,Unit_Price)</f>
        <v>22</v>
      </c>
      <c r="M269" s="3">
        <f>'Transaction Data'!$F269*'Transaction Data'!$K269</f>
        <v>3564</v>
      </c>
      <c r="N269" s="3">
        <f>'Transaction Data'!$F269*'Transaction Data'!$L269</f>
        <v>4356</v>
      </c>
      <c r="O269" s="3">
        <f>'Transaction Data'!$N269-'Transaction Data'!$M269</f>
        <v>792</v>
      </c>
      <c r="P269" s="2">
        <f>DATEDIF('Transaction Data'!$D269,'Transaction Data'!$A269,"y")</f>
        <v>27</v>
      </c>
      <c r="Q269" s="2" t="str">
        <f>FLOOR('Transaction Data'!$P269,15)&amp;"-"&amp;FLOOR('Transaction Data'!$P269,15)+14</f>
        <v>15-29</v>
      </c>
      <c r="R269" s="2" t="str">
        <f>IF('Transaction Data'!$L269&lt;=10,"Less Expensive","Expensive")</f>
        <v>Expensive</v>
      </c>
      <c r="S269" s="4">
        <f>WEEKDAY('Transaction Data'!$A269)</f>
        <v>3</v>
      </c>
      <c r="T269" s="2" t="str">
        <f>IF(WEEKDAY('Transaction Data'!$A269,2)&lt;6,"Weekday","Weekend")</f>
        <v>Weekday</v>
      </c>
    </row>
    <row r="270" ht="15.75" customHeight="1">
      <c r="A270" s="1">
        <v>45401.0</v>
      </c>
      <c r="B270" s="2" t="s">
        <v>308</v>
      </c>
      <c r="C270" s="2" t="s">
        <v>32</v>
      </c>
      <c r="D270" s="1">
        <v>18839.0</v>
      </c>
      <c r="E270" s="2" t="s">
        <v>22</v>
      </c>
      <c r="F270" s="2">
        <v>284.0</v>
      </c>
      <c r="G270" s="2" t="s">
        <v>57</v>
      </c>
      <c r="H270" s="2" t="s">
        <v>42</v>
      </c>
      <c r="I270" s="2" t="s">
        <v>25</v>
      </c>
      <c r="J270" s="2" t="str">
        <f t="array" ref="J270">XLOOKUP('Transaction Data'!$G270,Product_Code,Biscuit_Brand)</f>
        <v>Oatmeal Cookies</v>
      </c>
      <c r="K270" s="2">
        <f t="array" ref="K270">XLOOKUP('Transaction Data'!$G270,Product_Code,Cost)</f>
        <v>19</v>
      </c>
      <c r="L270" s="2">
        <f t="array" ref="L270">XLOOKUP('Transaction Data'!$G270,Product_Code,Unit_Price)</f>
        <v>23</v>
      </c>
      <c r="M270" s="3">
        <f>'Transaction Data'!$F270*'Transaction Data'!$K270</f>
        <v>5396</v>
      </c>
      <c r="N270" s="3">
        <f>'Transaction Data'!$F270*'Transaction Data'!$L270</f>
        <v>6532</v>
      </c>
      <c r="O270" s="3">
        <f>'Transaction Data'!$N270-'Transaction Data'!$M270</f>
        <v>1136</v>
      </c>
      <c r="P270" s="2">
        <f>DATEDIF('Transaction Data'!$D270,'Transaction Data'!$A270,"y")</f>
        <v>72</v>
      </c>
      <c r="Q270" s="2" t="str">
        <f>FLOOR('Transaction Data'!$P270,15)&amp;"-"&amp;FLOOR('Transaction Data'!$P270,15)+14</f>
        <v>60-74</v>
      </c>
      <c r="R270" s="2" t="str">
        <f>IF('Transaction Data'!$L270&lt;=10,"Less Expensive","Expensive")</f>
        <v>Expensive</v>
      </c>
      <c r="S270" s="4">
        <f>WEEKDAY('Transaction Data'!$A270)</f>
        <v>6</v>
      </c>
      <c r="T270" s="2" t="str">
        <f>IF(WEEKDAY('Transaction Data'!$A270,2)&lt;6,"Weekday","Weekend")</f>
        <v>Weekday</v>
      </c>
    </row>
    <row r="271" ht="15.75" customHeight="1">
      <c r="A271" s="1">
        <v>45354.0</v>
      </c>
      <c r="B271" s="2" t="s">
        <v>309</v>
      </c>
      <c r="C271" s="2" t="s">
        <v>47</v>
      </c>
      <c r="D271" s="1">
        <v>38461.0</v>
      </c>
      <c r="E271" s="2" t="s">
        <v>63</v>
      </c>
      <c r="F271" s="2">
        <v>284.0</v>
      </c>
      <c r="G271" s="2" t="s">
        <v>28</v>
      </c>
      <c r="H271" s="2" t="s">
        <v>45</v>
      </c>
      <c r="I271" s="2" t="s">
        <v>25</v>
      </c>
      <c r="J271" s="2" t="str">
        <f t="array" ref="J271">XLOOKUP('Transaction Data'!$G271,Product_Code,Biscuit_Brand)</f>
        <v>Shortbread</v>
      </c>
      <c r="K271" s="2">
        <f t="array" ref="K271">XLOOKUP('Transaction Data'!$G271,Product_Code,Cost)</f>
        <v>10</v>
      </c>
      <c r="L271" s="2">
        <f t="array" ref="L271">XLOOKUP('Transaction Data'!$G271,Product_Code,Unit_Price)</f>
        <v>45</v>
      </c>
      <c r="M271" s="3">
        <f>'Transaction Data'!$F271*'Transaction Data'!$K271</f>
        <v>2840</v>
      </c>
      <c r="N271" s="3">
        <f>'Transaction Data'!$F271*'Transaction Data'!$L271</f>
        <v>12780</v>
      </c>
      <c r="O271" s="3">
        <f>'Transaction Data'!$N271-'Transaction Data'!$M271</f>
        <v>9940</v>
      </c>
      <c r="P271" s="2">
        <f>DATEDIF('Transaction Data'!$D271,'Transaction Data'!$A271,"y")</f>
        <v>18</v>
      </c>
      <c r="Q271" s="2" t="str">
        <f>FLOOR('Transaction Data'!$P271,15)&amp;"-"&amp;FLOOR('Transaction Data'!$P271,15)+14</f>
        <v>15-29</v>
      </c>
      <c r="R271" s="2" t="str">
        <f>IF('Transaction Data'!$L271&lt;=10,"Less Expensive","Expensive")</f>
        <v>Expensive</v>
      </c>
      <c r="S271" s="4">
        <f>WEEKDAY('Transaction Data'!$A271)</f>
        <v>1</v>
      </c>
      <c r="T271" s="2" t="str">
        <f>IF(WEEKDAY('Transaction Data'!$A271,2)&lt;6,"Weekday","Weekend")</f>
        <v>Weekend</v>
      </c>
    </row>
    <row r="272" ht="15.75" customHeight="1">
      <c r="A272" s="1">
        <v>45294.0</v>
      </c>
      <c r="B272" s="2" t="s">
        <v>310</v>
      </c>
      <c r="C272" s="2" t="s">
        <v>72</v>
      </c>
      <c r="D272" s="1">
        <v>19009.0</v>
      </c>
      <c r="E272" s="2" t="s">
        <v>27</v>
      </c>
      <c r="F272" s="2">
        <v>358.0</v>
      </c>
      <c r="G272" s="2" t="s">
        <v>33</v>
      </c>
      <c r="H272" s="2" t="s">
        <v>49</v>
      </c>
      <c r="I272" s="2" t="s">
        <v>25</v>
      </c>
      <c r="J272" s="2" t="str">
        <f t="array" ref="J272">XLOOKUP('Transaction Data'!$G272,Product_Code,Biscuit_Brand)</f>
        <v>Caramel Biscuits</v>
      </c>
      <c r="K272" s="2">
        <f t="array" ref="K272">XLOOKUP('Transaction Data'!$G272,Product_Code,Cost)</f>
        <v>18</v>
      </c>
      <c r="L272" s="2">
        <f t="array" ref="L272">XLOOKUP('Transaction Data'!$G272,Product_Code,Unit_Price)</f>
        <v>22</v>
      </c>
      <c r="M272" s="3">
        <f>'Transaction Data'!$F272*'Transaction Data'!$K272</f>
        <v>6444</v>
      </c>
      <c r="N272" s="3">
        <f>'Transaction Data'!$F272*'Transaction Data'!$L272</f>
        <v>7876</v>
      </c>
      <c r="O272" s="3">
        <f>'Transaction Data'!$N272-'Transaction Data'!$M272</f>
        <v>1432</v>
      </c>
      <c r="P272" s="2">
        <f>DATEDIF('Transaction Data'!$D272,'Transaction Data'!$A272,"y")</f>
        <v>71</v>
      </c>
      <c r="Q272" s="2" t="str">
        <f>FLOOR('Transaction Data'!$P272,15)&amp;"-"&amp;FLOOR('Transaction Data'!$P272,15)+14</f>
        <v>60-74</v>
      </c>
      <c r="R272" s="2" t="str">
        <f>IF('Transaction Data'!$L272&lt;=10,"Less Expensive","Expensive")</f>
        <v>Expensive</v>
      </c>
      <c r="S272" s="4">
        <f>WEEKDAY('Transaction Data'!$A272)</f>
        <v>4</v>
      </c>
      <c r="T272" s="2" t="str">
        <f>IF(WEEKDAY('Transaction Data'!$A272,2)&lt;6,"Weekday","Weekend")</f>
        <v>Weekday</v>
      </c>
    </row>
    <row r="273" ht="15.75" customHeight="1">
      <c r="A273" s="1">
        <v>45298.0</v>
      </c>
      <c r="B273" s="2" t="s">
        <v>311</v>
      </c>
      <c r="C273" s="2" t="s">
        <v>72</v>
      </c>
      <c r="D273" s="1">
        <v>38016.0</v>
      </c>
      <c r="E273" s="2" t="s">
        <v>63</v>
      </c>
      <c r="F273" s="2">
        <v>296.0</v>
      </c>
      <c r="G273" s="2" t="s">
        <v>44</v>
      </c>
      <c r="H273" s="2" t="s">
        <v>52</v>
      </c>
      <c r="I273" s="2" t="s">
        <v>25</v>
      </c>
      <c r="J273" s="2" t="str">
        <f t="array" ref="J273">XLOOKUP('Transaction Data'!$G273,Product_Code,Biscuit_Brand)</f>
        <v>Butter Crunch</v>
      </c>
      <c r="K273" s="2">
        <f t="array" ref="K273">XLOOKUP('Transaction Data'!$G273,Product_Code,Cost)</f>
        <v>10</v>
      </c>
      <c r="L273" s="2">
        <f t="array" ref="L273">XLOOKUP('Transaction Data'!$G273,Product_Code,Unit_Price)</f>
        <v>11</v>
      </c>
      <c r="M273" s="3">
        <f>'Transaction Data'!$F273*'Transaction Data'!$K273</f>
        <v>2960</v>
      </c>
      <c r="N273" s="3">
        <f>'Transaction Data'!$F273*'Transaction Data'!$L273</f>
        <v>3256</v>
      </c>
      <c r="O273" s="3">
        <f>'Transaction Data'!$N273-'Transaction Data'!$M273</f>
        <v>296</v>
      </c>
      <c r="P273" s="2">
        <f>DATEDIF('Transaction Data'!$D273,'Transaction Data'!$A273,"y")</f>
        <v>19</v>
      </c>
      <c r="Q273" s="2" t="str">
        <f>FLOOR('Transaction Data'!$P273,15)&amp;"-"&amp;FLOOR('Transaction Data'!$P273,15)+14</f>
        <v>15-29</v>
      </c>
      <c r="R273" s="2" t="str">
        <f>IF('Transaction Data'!$L273&lt;=10,"Less Expensive","Expensive")</f>
        <v>Expensive</v>
      </c>
      <c r="S273" s="4">
        <f>WEEKDAY('Transaction Data'!$A273)</f>
        <v>1</v>
      </c>
      <c r="T273" s="2" t="str">
        <f>IF(WEEKDAY('Transaction Data'!$A273,2)&lt;6,"Weekday","Weekend")</f>
        <v>Weekend</v>
      </c>
    </row>
    <row r="274" ht="15.75" customHeight="1">
      <c r="A274" s="1">
        <v>45316.0</v>
      </c>
      <c r="B274" s="2" t="s">
        <v>312</v>
      </c>
      <c r="C274" s="2" t="s">
        <v>54</v>
      </c>
      <c r="D274" s="1">
        <v>33960.0</v>
      </c>
      <c r="E274" s="2" t="s">
        <v>27</v>
      </c>
      <c r="F274" s="2">
        <v>230.0</v>
      </c>
      <c r="G274" s="2" t="s">
        <v>38</v>
      </c>
      <c r="H274" s="2" t="s">
        <v>49</v>
      </c>
      <c r="I274" s="2" t="s">
        <v>25</v>
      </c>
      <c r="J274" s="2" t="str">
        <f t="array" ref="J274">XLOOKUP('Transaction Data'!$G274,Product_Code,Biscuit_Brand)</f>
        <v>Ginger Snaps</v>
      </c>
      <c r="K274" s="2">
        <f t="array" ref="K274">XLOOKUP('Transaction Data'!$G274,Product_Code,Cost)</f>
        <v>14</v>
      </c>
      <c r="L274" s="2">
        <f t="array" ref="L274">XLOOKUP('Transaction Data'!$G274,Product_Code,Unit_Price)</f>
        <v>28</v>
      </c>
      <c r="M274" s="3">
        <f>'Transaction Data'!$F274*'Transaction Data'!$K274</f>
        <v>3220</v>
      </c>
      <c r="N274" s="3">
        <f>'Transaction Data'!$F274*'Transaction Data'!$L274</f>
        <v>6440</v>
      </c>
      <c r="O274" s="3">
        <f>'Transaction Data'!$N274-'Transaction Data'!$M274</f>
        <v>3220</v>
      </c>
      <c r="P274" s="2">
        <f>DATEDIF('Transaction Data'!$D274,'Transaction Data'!$A274,"y")</f>
        <v>31</v>
      </c>
      <c r="Q274" s="2" t="str">
        <f>FLOOR('Transaction Data'!$P274,15)&amp;"-"&amp;FLOOR('Transaction Data'!$P274,15)+14</f>
        <v>30-44</v>
      </c>
      <c r="R274" s="2" t="str">
        <f>IF('Transaction Data'!$L274&lt;=10,"Less Expensive","Expensive")</f>
        <v>Expensive</v>
      </c>
      <c r="S274" s="4">
        <f>WEEKDAY('Transaction Data'!$A274)</f>
        <v>5</v>
      </c>
      <c r="T274" s="2" t="str">
        <f>IF(WEEKDAY('Transaction Data'!$A274,2)&lt;6,"Weekday","Weekend")</f>
        <v>Weekday</v>
      </c>
    </row>
    <row r="275" ht="15.75" customHeight="1">
      <c r="A275" s="1">
        <v>45294.0</v>
      </c>
      <c r="B275" s="2" t="s">
        <v>313</v>
      </c>
      <c r="C275" s="2" t="s">
        <v>21</v>
      </c>
      <c r="D275" s="1">
        <v>22149.0</v>
      </c>
      <c r="E275" s="2" t="s">
        <v>63</v>
      </c>
      <c r="F275" s="2">
        <v>379.0</v>
      </c>
      <c r="G275" s="2" t="s">
        <v>28</v>
      </c>
      <c r="H275" s="2" t="s">
        <v>52</v>
      </c>
      <c r="I275" s="2" t="s">
        <v>25</v>
      </c>
      <c r="J275" s="2" t="str">
        <f t="array" ref="J275">XLOOKUP('Transaction Data'!$G275,Product_Code,Biscuit_Brand)</f>
        <v>Shortbread</v>
      </c>
      <c r="K275" s="2">
        <f t="array" ref="K275">XLOOKUP('Transaction Data'!$G275,Product_Code,Cost)</f>
        <v>10</v>
      </c>
      <c r="L275" s="2">
        <f t="array" ref="L275">XLOOKUP('Transaction Data'!$G275,Product_Code,Unit_Price)</f>
        <v>45</v>
      </c>
      <c r="M275" s="3">
        <f>'Transaction Data'!$F275*'Transaction Data'!$K275</f>
        <v>3790</v>
      </c>
      <c r="N275" s="3">
        <f>'Transaction Data'!$F275*'Transaction Data'!$L275</f>
        <v>17055</v>
      </c>
      <c r="O275" s="3">
        <f>'Transaction Data'!$N275-'Transaction Data'!$M275</f>
        <v>13265</v>
      </c>
      <c r="P275" s="2">
        <f>DATEDIF('Transaction Data'!$D275,'Transaction Data'!$A275,"y")</f>
        <v>63</v>
      </c>
      <c r="Q275" s="2" t="str">
        <f>FLOOR('Transaction Data'!$P275,15)&amp;"-"&amp;FLOOR('Transaction Data'!$P275,15)+14</f>
        <v>60-74</v>
      </c>
      <c r="R275" s="2" t="str">
        <f>IF('Transaction Data'!$L275&lt;=10,"Less Expensive","Expensive")</f>
        <v>Expensive</v>
      </c>
      <c r="S275" s="4">
        <f>WEEKDAY('Transaction Data'!$A275)</f>
        <v>4</v>
      </c>
      <c r="T275" s="2" t="str">
        <f>IF(WEEKDAY('Transaction Data'!$A275,2)&lt;6,"Weekday","Weekend")</f>
        <v>Weekday</v>
      </c>
    </row>
    <row r="276" ht="15.75" customHeight="1">
      <c r="A276" s="1">
        <v>45407.0</v>
      </c>
      <c r="B276" s="2" t="s">
        <v>314</v>
      </c>
      <c r="C276" s="2" t="s">
        <v>32</v>
      </c>
      <c r="D276" s="1">
        <v>20411.0</v>
      </c>
      <c r="E276" s="2" t="s">
        <v>37</v>
      </c>
      <c r="F276" s="2">
        <v>177.0</v>
      </c>
      <c r="G276" s="2" t="s">
        <v>33</v>
      </c>
      <c r="H276" s="2" t="s">
        <v>52</v>
      </c>
      <c r="I276" s="2" t="s">
        <v>25</v>
      </c>
      <c r="J276" s="2" t="str">
        <f t="array" ref="J276">XLOOKUP('Transaction Data'!$G276,Product_Code,Biscuit_Brand)</f>
        <v>Caramel Biscuits</v>
      </c>
      <c r="K276" s="2">
        <f t="array" ref="K276">XLOOKUP('Transaction Data'!$G276,Product_Code,Cost)</f>
        <v>18</v>
      </c>
      <c r="L276" s="2">
        <f t="array" ref="L276">XLOOKUP('Transaction Data'!$G276,Product_Code,Unit_Price)</f>
        <v>22</v>
      </c>
      <c r="M276" s="3">
        <f>'Transaction Data'!$F276*'Transaction Data'!$K276</f>
        <v>3186</v>
      </c>
      <c r="N276" s="3">
        <f>'Transaction Data'!$F276*'Transaction Data'!$L276</f>
        <v>3894</v>
      </c>
      <c r="O276" s="3">
        <f>'Transaction Data'!$N276-'Transaction Data'!$M276</f>
        <v>708</v>
      </c>
      <c r="P276" s="2">
        <f>DATEDIF('Transaction Data'!$D276,'Transaction Data'!$A276,"y")</f>
        <v>68</v>
      </c>
      <c r="Q276" s="2" t="str">
        <f>FLOOR('Transaction Data'!$P276,15)&amp;"-"&amp;FLOOR('Transaction Data'!$P276,15)+14</f>
        <v>60-74</v>
      </c>
      <c r="R276" s="2" t="str">
        <f>IF('Transaction Data'!$L276&lt;=10,"Less Expensive","Expensive")</f>
        <v>Expensive</v>
      </c>
      <c r="S276" s="4">
        <f>WEEKDAY('Transaction Data'!$A276)</f>
        <v>5</v>
      </c>
      <c r="T276" s="2" t="str">
        <f>IF(WEEKDAY('Transaction Data'!$A276,2)&lt;6,"Weekday","Weekend")</f>
        <v>Weekday</v>
      </c>
    </row>
    <row r="277" ht="15.75" customHeight="1">
      <c r="A277" s="1">
        <v>45434.0</v>
      </c>
      <c r="B277" s="2" t="s">
        <v>315</v>
      </c>
      <c r="C277" s="2" t="s">
        <v>54</v>
      </c>
      <c r="D277" s="1">
        <v>37809.0</v>
      </c>
      <c r="E277" s="2" t="s">
        <v>63</v>
      </c>
      <c r="F277" s="2">
        <v>62.0</v>
      </c>
      <c r="G277" s="2" t="s">
        <v>33</v>
      </c>
      <c r="H277" s="2" t="s">
        <v>45</v>
      </c>
      <c r="I277" s="2" t="s">
        <v>25</v>
      </c>
      <c r="J277" s="2" t="str">
        <f t="array" ref="J277">XLOOKUP('Transaction Data'!$G277,Product_Code,Biscuit_Brand)</f>
        <v>Caramel Biscuits</v>
      </c>
      <c r="K277" s="2">
        <f t="array" ref="K277">XLOOKUP('Transaction Data'!$G277,Product_Code,Cost)</f>
        <v>18</v>
      </c>
      <c r="L277" s="2">
        <f t="array" ref="L277">XLOOKUP('Transaction Data'!$G277,Product_Code,Unit_Price)</f>
        <v>22</v>
      </c>
      <c r="M277" s="3">
        <f>'Transaction Data'!$F277*'Transaction Data'!$K277</f>
        <v>1116</v>
      </c>
      <c r="N277" s="3">
        <f>'Transaction Data'!$F277*'Transaction Data'!$L277</f>
        <v>1364</v>
      </c>
      <c r="O277" s="3">
        <f>'Transaction Data'!$N277-'Transaction Data'!$M277</f>
        <v>248</v>
      </c>
      <c r="P277" s="2">
        <f>DATEDIF('Transaction Data'!$D277,'Transaction Data'!$A277,"y")</f>
        <v>20</v>
      </c>
      <c r="Q277" s="2" t="str">
        <f>FLOOR('Transaction Data'!$P277,15)&amp;"-"&amp;FLOOR('Transaction Data'!$P277,15)+14</f>
        <v>15-29</v>
      </c>
      <c r="R277" s="2" t="str">
        <f>IF('Transaction Data'!$L277&lt;=10,"Less Expensive","Expensive")</f>
        <v>Expensive</v>
      </c>
      <c r="S277" s="4">
        <f>WEEKDAY('Transaction Data'!$A277)</f>
        <v>4</v>
      </c>
      <c r="T277" s="2" t="str">
        <f>IF(WEEKDAY('Transaction Data'!$A277,2)&lt;6,"Weekday","Weekend")</f>
        <v>Weekday</v>
      </c>
    </row>
    <row r="278" ht="15.75" customHeight="1">
      <c r="A278" s="1">
        <v>45338.0</v>
      </c>
      <c r="B278" s="2" t="s">
        <v>316</v>
      </c>
      <c r="C278" s="2" t="s">
        <v>72</v>
      </c>
      <c r="D278" s="1">
        <v>18001.0</v>
      </c>
      <c r="E278" s="2" t="s">
        <v>37</v>
      </c>
      <c r="F278" s="2">
        <v>250.0</v>
      </c>
      <c r="G278" s="2" t="s">
        <v>55</v>
      </c>
      <c r="H278" s="2" t="s">
        <v>49</v>
      </c>
      <c r="I278" s="2" t="s">
        <v>25</v>
      </c>
      <c r="J278" s="2" t="str">
        <f t="array" ref="J278">XLOOKUP('Transaction Data'!$G278,Product_Code,Biscuit_Brand)</f>
        <v>Vanilla Wafers</v>
      </c>
      <c r="K278" s="2">
        <f t="array" ref="K278">XLOOKUP('Transaction Data'!$G278,Product_Code,Cost)</f>
        <v>18</v>
      </c>
      <c r="L278" s="2">
        <f t="array" ref="L278">XLOOKUP('Transaction Data'!$G278,Product_Code,Unit_Price)</f>
        <v>36</v>
      </c>
      <c r="M278" s="3">
        <f>'Transaction Data'!$F278*'Transaction Data'!$K278</f>
        <v>4500</v>
      </c>
      <c r="N278" s="3">
        <f>'Transaction Data'!$F278*'Transaction Data'!$L278</f>
        <v>9000</v>
      </c>
      <c r="O278" s="3">
        <f>'Transaction Data'!$N278-'Transaction Data'!$M278</f>
        <v>4500</v>
      </c>
      <c r="P278" s="2">
        <f>DATEDIF('Transaction Data'!$D278,'Transaction Data'!$A278,"y")</f>
        <v>74</v>
      </c>
      <c r="Q278" s="2" t="str">
        <f>FLOOR('Transaction Data'!$P278,15)&amp;"-"&amp;FLOOR('Transaction Data'!$P278,15)+14</f>
        <v>60-74</v>
      </c>
      <c r="R278" s="2" t="str">
        <f>IF('Transaction Data'!$L278&lt;=10,"Less Expensive","Expensive")</f>
        <v>Expensive</v>
      </c>
      <c r="S278" s="4">
        <f>WEEKDAY('Transaction Data'!$A278)</f>
        <v>6</v>
      </c>
      <c r="T278" s="2" t="str">
        <f>IF(WEEKDAY('Transaction Data'!$A278,2)&lt;6,"Weekday","Weekend")</f>
        <v>Weekday</v>
      </c>
    </row>
    <row r="279" ht="15.75" customHeight="1">
      <c r="A279" s="1">
        <v>45328.0</v>
      </c>
      <c r="B279" s="2" t="s">
        <v>317</v>
      </c>
      <c r="C279" s="2" t="s">
        <v>41</v>
      </c>
      <c r="D279" s="1">
        <v>21186.0</v>
      </c>
      <c r="E279" s="2" t="s">
        <v>27</v>
      </c>
      <c r="F279" s="2">
        <v>119.0</v>
      </c>
      <c r="G279" s="2" t="s">
        <v>57</v>
      </c>
      <c r="H279" s="2" t="s">
        <v>52</v>
      </c>
      <c r="I279" s="2" t="s">
        <v>25</v>
      </c>
      <c r="J279" s="2" t="str">
        <f t="array" ref="J279">XLOOKUP('Transaction Data'!$G279,Product_Code,Biscuit_Brand)</f>
        <v>Oatmeal Cookies</v>
      </c>
      <c r="K279" s="2">
        <f t="array" ref="K279">XLOOKUP('Transaction Data'!$G279,Product_Code,Cost)</f>
        <v>19</v>
      </c>
      <c r="L279" s="2">
        <f t="array" ref="L279">XLOOKUP('Transaction Data'!$G279,Product_Code,Unit_Price)</f>
        <v>23</v>
      </c>
      <c r="M279" s="3">
        <f>'Transaction Data'!$F279*'Transaction Data'!$K279</f>
        <v>2261</v>
      </c>
      <c r="N279" s="3">
        <f>'Transaction Data'!$F279*'Transaction Data'!$L279</f>
        <v>2737</v>
      </c>
      <c r="O279" s="3">
        <f>'Transaction Data'!$N279-'Transaction Data'!$M279</f>
        <v>476</v>
      </c>
      <c r="P279" s="2">
        <f>DATEDIF('Transaction Data'!$D279,'Transaction Data'!$A279,"y")</f>
        <v>66</v>
      </c>
      <c r="Q279" s="2" t="str">
        <f>FLOOR('Transaction Data'!$P279,15)&amp;"-"&amp;FLOOR('Transaction Data'!$P279,15)+14</f>
        <v>60-74</v>
      </c>
      <c r="R279" s="2" t="str">
        <f>IF('Transaction Data'!$L279&lt;=10,"Less Expensive","Expensive")</f>
        <v>Expensive</v>
      </c>
      <c r="S279" s="4">
        <f>WEEKDAY('Transaction Data'!$A279)</f>
        <v>3</v>
      </c>
      <c r="T279" s="2" t="str">
        <f>IF(WEEKDAY('Transaction Data'!$A279,2)&lt;6,"Weekday","Weekend")</f>
        <v>Weekday</v>
      </c>
    </row>
    <row r="280" ht="15.75" customHeight="1">
      <c r="A280" s="1">
        <v>45394.0</v>
      </c>
      <c r="B280" s="2" t="s">
        <v>318</v>
      </c>
      <c r="C280" s="2" t="s">
        <v>69</v>
      </c>
      <c r="D280" s="1">
        <v>38781.0</v>
      </c>
      <c r="E280" s="2" t="s">
        <v>27</v>
      </c>
      <c r="F280" s="2">
        <v>93.0</v>
      </c>
      <c r="G280" s="2" t="s">
        <v>60</v>
      </c>
      <c r="H280" s="2" t="s">
        <v>49</v>
      </c>
      <c r="I280" s="2" t="s">
        <v>25</v>
      </c>
      <c r="J280" s="2" t="str">
        <f t="array" ref="J280">XLOOKUP('Transaction Data'!$G280,Product_Code,Biscuit_Brand)</f>
        <v>Peanut Butter Bites</v>
      </c>
      <c r="K280" s="2">
        <f t="array" ref="K280">XLOOKUP('Transaction Data'!$G280,Product_Code,Cost)</f>
        <v>5</v>
      </c>
      <c r="L280" s="2">
        <f t="array" ref="L280">XLOOKUP('Transaction Data'!$G280,Product_Code,Unit_Price)</f>
        <v>7</v>
      </c>
      <c r="M280" s="3">
        <f>'Transaction Data'!$F280*'Transaction Data'!$K280</f>
        <v>465</v>
      </c>
      <c r="N280" s="3">
        <f>'Transaction Data'!$F280*'Transaction Data'!$L280</f>
        <v>651</v>
      </c>
      <c r="O280" s="3">
        <f>'Transaction Data'!$N280-'Transaction Data'!$M280</f>
        <v>186</v>
      </c>
      <c r="P280" s="2">
        <f>DATEDIF('Transaction Data'!$D280,'Transaction Data'!$A280,"y")</f>
        <v>18</v>
      </c>
      <c r="Q280" s="2" t="str">
        <f>FLOOR('Transaction Data'!$P280,15)&amp;"-"&amp;FLOOR('Transaction Data'!$P280,15)+14</f>
        <v>15-29</v>
      </c>
      <c r="R280" s="2" t="str">
        <f>IF('Transaction Data'!$L280&lt;=10,"Less Expensive","Expensive")</f>
        <v>Less Expensive</v>
      </c>
      <c r="S280" s="4">
        <f>WEEKDAY('Transaction Data'!$A280)</f>
        <v>6</v>
      </c>
      <c r="T280" s="2" t="str">
        <f>IF(WEEKDAY('Transaction Data'!$A280,2)&lt;6,"Weekday","Weekend")</f>
        <v>Weekday</v>
      </c>
    </row>
    <row r="281" ht="15.75" customHeight="1">
      <c r="A281" s="1">
        <v>45311.0</v>
      </c>
      <c r="B281" s="2" t="s">
        <v>319</v>
      </c>
      <c r="C281" s="2" t="s">
        <v>78</v>
      </c>
      <c r="D281" s="1">
        <v>28525.0</v>
      </c>
      <c r="E281" s="2" t="s">
        <v>27</v>
      </c>
      <c r="F281" s="2">
        <v>434.0</v>
      </c>
      <c r="G281" s="2" t="s">
        <v>44</v>
      </c>
      <c r="H281" s="2" t="s">
        <v>52</v>
      </c>
      <c r="I281" s="2" t="s">
        <v>25</v>
      </c>
      <c r="J281" s="2" t="str">
        <f t="array" ref="J281">XLOOKUP('Transaction Data'!$G281,Product_Code,Biscuit_Brand)</f>
        <v>Butter Crunch</v>
      </c>
      <c r="K281" s="2">
        <f t="array" ref="K281">XLOOKUP('Transaction Data'!$G281,Product_Code,Cost)</f>
        <v>10</v>
      </c>
      <c r="L281" s="2">
        <f t="array" ref="L281">XLOOKUP('Transaction Data'!$G281,Product_Code,Unit_Price)</f>
        <v>11</v>
      </c>
      <c r="M281" s="3">
        <f>'Transaction Data'!$F281*'Transaction Data'!$K281</f>
        <v>4340</v>
      </c>
      <c r="N281" s="3">
        <f>'Transaction Data'!$F281*'Transaction Data'!$L281</f>
        <v>4774</v>
      </c>
      <c r="O281" s="3">
        <f>'Transaction Data'!$N281-'Transaction Data'!$M281</f>
        <v>434</v>
      </c>
      <c r="P281" s="2">
        <f>DATEDIF('Transaction Data'!$D281,'Transaction Data'!$A281,"y")</f>
        <v>45</v>
      </c>
      <c r="Q281" s="2" t="str">
        <f>FLOOR('Transaction Data'!$P281,15)&amp;"-"&amp;FLOOR('Transaction Data'!$P281,15)+14</f>
        <v>45-59</v>
      </c>
      <c r="R281" s="2" t="str">
        <f>IF('Transaction Data'!$L281&lt;=10,"Less Expensive","Expensive")</f>
        <v>Expensive</v>
      </c>
      <c r="S281" s="4">
        <f>WEEKDAY('Transaction Data'!$A281)</f>
        <v>7</v>
      </c>
      <c r="T281" s="2" t="str">
        <f>IF(WEEKDAY('Transaction Data'!$A281,2)&lt;6,"Weekday","Weekend")</f>
        <v>Weekend</v>
      </c>
    </row>
    <row r="282" ht="15.75" customHeight="1">
      <c r="A282" s="1">
        <v>45390.0</v>
      </c>
      <c r="B282" s="2" t="s">
        <v>320</v>
      </c>
      <c r="C282" s="2" t="s">
        <v>72</v>
      </c>
      <c r="D282" s="1">
        <v>20304.0</v>
      </c>
      <c r="E282" s="2" t="s">
        <v>37</v>
      </c>
      <c r="F282" s="2">
        <v>466.0</v>
      </c>
      <c r="G282" s="2" t="s">
        <v>38</v>
      </c>
      <c r="H282" s="2" t="s">
        <v>34</v>
      </c>
      <c r="I282" s="2" t="s">
        <v>25</v>
      </c>
      <c r="J282" s="2" t="str">
        <f t="array" ref="J282">XLOOKUP('Transaction Data'!$G282,Product_Code,Biscuit_Brand)</f>
        <v>Ginger Snaps</v>
      </c>
      <c r="K282" s="2">
        <f t="array" ref="K282">XLOOKUP('Transaction Data'!$G282,Product_Code,Cost)</f>
        <v>14</v>
      </c>
      <c r="L282" s="2">
        <f t="array" ref="L282">XLOOKUP('Transaction Data'!$G282,Product_Code,Unit_Price)</f>
        <v>28</v>
      </c>
      <c r="M282" s="3">
        <f>'Transaction Data'!$F282*'Transaction Data'!$K282</f>
        <v>6524</v>
      </c>
      <c r="N282" s="3">
        <f>'Transaction Data'!$F282*'Transaction Data'!$L282</f>
        <v>13048</v>
      </c>
      <c r="O282" s="3">
        <f>'Transaction Data'!$N282-'Transaction Data'!$M282</f>
        <v>6524</v>
      </c>
      <c r="P282" s="2">
        <f>DATEDIF('Transaction Data'!$D282,'Transaction Data'!$A282,"y")</f>
        <v>68</v>
      </c>
      <c r="Q282" s="2" t="str">
        <f>FLOOR('Transaction Data'!$P282,15)&amp;"-"&amp;FLOOR('Transaction Data'!$P282,15)+14</f>
        <v>60-74</v>
      </c>
      <c r="R282" s="2" t="str">
        <f>IF('Transaction Data'!$L282&lt;=10,"Less Expensive","Expensive")</f>
        <v>Expensive</v>
      </c>
      <c r="S282" s="4">
        <f>WEEKDAY('Transaction Data'!$A282)</f>
        <v>2</v>
      </c>
      <c r="T282" s="2" t="str">
        <f>IF(WEEKDAY('Transaction Data'!$A282,2)&lt;6,"Weekday","Weekend")</f>
        <v>Weekday</v>
      </c>
    </row>
    <row r="283" ht="15.75" customHeight="1">
      <c r="A283" s="1">
        <v>45422.0</v>
      </c>
      <c r="B283" s="2" t="s">
        <v>321</v>
      </c>
      <c r="C283" s="2" t="s">
        <v>78</v>
      </c>
      <c r="D283" s="1">
        <v>22950.0</v>
      </c>
      <c r="E283" s="2" t="s">
        <v>63</v>
      </c>
      <c r="F283" s="2">
        <v>135.0</v>
      </c>
      <c r="G283" s="2" t="s">
        <v>48</v>
      </c>
      <c r="H283" s="2" t="s">
        <v>34</v>
      </c>
      <c r="I283" s="2" t="s">
        <v>25</v>
      </c>
      <c r="J283" s="2" t="str">
        <f t="array" ref="J283">XLOOKUP('Transaction Data'!$G283,Product_Code,Biscuit_Brand)</f>
        <v>Lemon Crisps</v>
      </c>
      <c r="K283" s="2">
        <f t="array" ref="K283">XLOOKUP('Transaction Data'!$G283,Product_Code,Cost)</f>
        <v>7</v>
      </c>
      <c r="L283" s="2">
        <f t="array" ref="L283">XLOOKUP('Transaction Data'!$G283,Product_Code,Unit_Price)</f>
        <v>9</v>
      </c>
      <c r="M283" s="3">
        <f>'Transaction Data'!$F283*'Transaction Data'!$K283</f>
        <v>945</v>
      </c>
      <c r="N283" s="3">
        <f>'Transaction Data'!$F283*'Transaction Data'!$L283</f>
        <v>1215</v>
      </c>
      <c r="O283" s="3">
        <f>'Transaction Data'!$N283-'Transaction Data'!$M283</f>
        <v>270</v>
      </c>
      <c r="P283" s="2">
        <f>DATEDIF('Transaction Data'!$D283,'Transaction Data'!$A283,"y")</f>
        <v>61</v>
      </c>
      <c r="Q283" s="2" t="str">
        <f>FLOOR('Transaction Data'!$P283,15)&amp;"-"&amp;FLOOR('Transaction Data'!$P283,15)+14</f>
        <v>60-74</v>
      </c>
      <c r="R283" s="2" t="str">
        <f>IF('Transaction Data'!$L283&lt;=10,"Less Expensive","Expensive")</f>
        <v>Less Expensive</v>
      </c>
      <c r="S283" s="4">
        <f>WEEKDAY('Transaction Data'!$A283)</f>
        <v>6</v>
      </c>
      <c r="T283" s="2" t="str">
        <f>IF(WEEKDAY('Transaction Data'!$A283,2)&lt;6,"Weekday","Weekend")</f>
        <v>Weekday</v>
      </c>
    </row>
    <row r="284" ht="15.75" customHeight="1">
      <c r="A284" s="1">
        <v>45435.0</v>
      </c>
      <c r="B284" s="2" t="s">
        <v>322</v>
      </c>
      <c r="C284" s="2" t="s">
        <v>32</v>
      </c>
      <c r="D284" s="1">
        <v>26531.0</v>
      </c>
      <c r="E284" s="2" t="s">
        <v>27</v>
      </c>
      <c r="F284" s="2">
        <v>213.0</v>
      </c>
      <c r="G284" s="2" t="s">
        <v>38</v>
      </c>
      <c r="H284" s="2" t="s">
        <v>39</v>
      </c>
      <c r="I284" s="2" t="s">
        <v>25</v>
      </c>
      <c r="J284" s="2" t="str">
        <f t="array" ref="J284">XLOOKUP('Transaction Data'!$G284,Product_Code,Biscuit_Brand)</f>
        <v>Ginger Snaps</v>
      </c>
      <c r="K284" s="2">
        <f t="array" ref="K284">XLOOKUP('Transaction Data'!$G284,Product_Code,Cost)</f>
        <v>14</v>
      </c>
      <c r="L284" s="2">
        <f t="array" ref="L284">XLOOKUP('Transaction Data'!$G284,Product_Code,Unit_Price)</f>
        <v>28</v>
      </c>
      <c r="M284" s="3">
        <f>'Transaction Data'!$F284*'Transaction Data'!$K284</f>
        <v>2982</v>
      </c>
      <c r="N284" s="3">
        <f>'Transaction Data'!$F284*'Transaction Data'!$L284</f>
        <v>5964</v>
      </c>
      <c r="O284" s="3">
        <f>'Transaction Data'!$N284-'Transaction Data'!$M284</f>
        <v>2982</v>
      </c>
      <c r="P284" s="2">
        <f>DATEDIF('Transaction Data'!$D284,'Transaction Data'!$A284,"y")</f>
        <v>51</v>
      </c>
      <c r="Q284" s="2" t="str">
        <f>FLOOR('Transaction Data'!$P284,15)&amp;"-"&amp;FLOOR('Transaction Data'!$P284,15)+14</f>
        <v>45-59</v>
      </c>
      <c r="R284" s="2" t="str">
        <f>IF('Transaction Data'!$L284&lt;=10,"Less Expensive","Expensive")</f>
        <v>Expensive</v>
      </c>
      <c r="S284" s="4">
        <f>WEEKDAY('Transaction Data'!$A284)</f>
        <v>5</v>
      </c>
      <c r="T284" s="2" t="str">
        <f>IF(WEEKDAY('Transaction Data'!$A284,2)&lt;6,"Weekday","Weekend")</f>
        <v>Weekday</v>
      </c>
    </row>
    <row r="285" ht="15.75" customHeight="1">
      <c r="A285" s="1">
        <v>45330.0</v>
      </c>
      <c r="B285" s="2" t="s">
        <v>323</v>
      </c>
      <c r="C285" s="2" t="s">
        <v>72</v>
      </c>
      <c r="D285" s="1">
        <v>23622.0</v>
      </c>
      <c r="E285" s="2" t="s">
        <v>22</v>
      </c>
      <c r="F285" s="2">
        <v>138.0</v>
      </c>
      <c r="G285" s="2" t="s">
        <v>55</v>
      </c>
      <c r="H285" s="2" t="s">
        <v>42</v>
      </c>
      <c r="I285" s="2" t="s">
        <v>25</v>
      </c>
      <c r="J285" s="2" t="str">
        <f t="array" ref="J285">XLOOKUP('Transaction Data'!$G285,Product_Code,Biscuit_Brand)</f>
        <v>Vanilla Wafers</v>
      </c>
      <c r="K285" s="2">
        <f t="array" ref="K285">XLOOKUP('Transaction Data'!$G285,Product_Code,Cost)</f>
        <v>18</v>
      </c>
      <c r="L285" s="2">
        <f t="array" ref="L285">XLOOKUP('Transaction Data'!$G285,Product_Code,Unit_Price)</f>
        <v>36</v>
      </c>
      <c r="M285" s="3">
        <f>'Transaction Data'!$F285*'Transaction Data'!$K285</f>
        <v>2484</v>
      </c>
      <c r="N285" s="3">
        <f>'Transaction Data'!$F285*'Transaction Data'!$L285</f>
        <v>4968</v>
      </c>
      <c r="O285" s="3">
        <f>'Transaction Data'!$N285-'Transaction Data'!$M285</f>
        <v>2484</v>
      </c>
      <c r="P285" s="2">
        <f>DATEDIF('Transaction Data'!$D285,'Transaction Data'!$A285,"y")</f>
        <v>59</v>
      </c>
      <c r="Q285" s="2" t="str">
        <f>FLOOR('Transaction Data'!$P285,15)&amp;"-"&amp;FLOOR('Transaction Data'!$P285,15)+14</f>
        <v>45-59</v>
      </c>
      <c r="R285" s="2" t="str">
        <f>IF('Transaction Data'!$L285&lt;=10,"Less Expensive","Expensive")</f>
        <v>Expensive</v>
      </c>
      <c r="S285" s="4">
        <f>WEEKDAY('Transaction Data'!$A285)</f>
        <v>5</v>
      </c>
      <c r="T285" s="2" t="str">
        <f>IF(WEEKDAY('Transaction Data'!$A285,2)&lt;6,"Weekday","Weekend")</f>
        <v>Weekday</v>
      </c>
    </row>
    <row r="286" ht="15.75" customHeight="1">
      <c r="A286" s="1">
        <v>45396.0</v>
      </c>
      <c r="B286" s="2" t="s">
        <v>324</v>
      </c>
      <c r="C286" s="2" t="s">
        <v>54</v>
      </c>
      <c r="D286" s="1">
        <v>35948.0</v>
      </c>
      <c r="E286" s="2" t="s">
        <v>22</v>
      </c>
      <c r="F286" s="2">
        <v>21.0</v>
      </c>
      <c r="G286" s="2" t="s">
        <v>23</v>
      </c>
      <c r="H286" s="2" t="s">
        <v>45</v>
      </c>
      <c r="I286" s="2" t="s">
        <v>25</v>
      </c>
      <c r="J286" s="2" t="str">
        <f t="array" ref="J286">XLOOKUP('Transaction Data'!$G286,Product_Code,Biscuit_Brand)</f>
        <v>Cinnamon Swirls</v>
      </c>
      <c r="K286" s="2">
        <f t="array" ref="K286">XLOOKUP('Transaction Data'!$G286,Product_Code,Cost)</f>
        <v>10</v>
      </c>
      <c r="L286" s="2">
        <f t="array" ref="L286">XLOOKUP('Transaction Data'!$G286,Product_Code,Unit_Price)</f>
        <v>14</v>
      </c>
      <c r="M286" s="3">
        <f>'Transaction Data'!$F286*'Transaction Data'!$K286</f>
        <v>210</v>
      </c>
      <c r="N286" s="3">
        <f>'Transaction Data'!$F286*'Transaction Data'!$L286</f>
        <v>294</v>
      </c>
      <c r="O286" s="3">
        <f>'Transaction Data'!$N286-'Transaction Data'!$M286</f>
        <v>84</v>
      </c>
      <c r="P286" s="2">
        <f>DATEDIF('Transaction Data'!$D286,'Transaction Data'!$A286,"y")</f>
        <v>25</v>
      </c>
      <c r="Q286" s="2" t="str">
        <f>FLOOR('Transaction Data'!$P286,15)&amp;"-"&amp;FLOOR('Transaction Data'!$P286,15)+14</f>
        <v>15-29</v>
      </c>
      <c r="R286" s="2" t="str">
        <f>IF('Transaction Data'!$L286&lt;=10,"Less Expensive","Expensive")</f>
        <v>Expensive</v>
      </c>
      <c r="S286" s="4">
        <f>WEEKDAY('Transaction Data'!$A286)</f>
        <v>1</v>
      </c>
      <c r="T286" s="2" t="str">
        <f>IF(WEEKDAY('Transaction Data'!$A286,2)&lt;6,"Weekday","Weekend")</f>
        <v>Weekend</v>
      </c>
    </row>
    <row r="287" ht="15.75" customHeight="1">
      <c r="A287" s="1">
        <v>45330.0</v>
      </c>
      <c r="B287" s="2" t="s">
        <v>325</v>
      </c>
      <c r="C287" s="2" t="s">
        <v>54</v>
      </c>
      <c r="D287" s="1">
        <v>26917.0</v>
      </c>
      <c r="E287" s="2" t="s">
        <v>37</v>
      </c>
      <c r="F287" s="2">
        <v>424.0</v>
      </c>
      <c r="G287" s="2" t="s">
        <v>44</v>
      </c>
      <c r="H287" s="2" t="s">
        <v>49</v>
      </c>
      <c r="I287" s="2" t="s">
        <v>30</v>
      </c>
      <c r="J287" s="2" t="str">
        <f t="array" ref="J287">XLOOKUP('Transaction Data'!$G287,Product_Code,Biscuit_Brand)</f>
        <v>Butter Crunch</v>
      </c>
      <c r="K287" s="2">
        <f t="array" ref="K287">XLOOKUP('Transaction Data'!$G287,Product_Code,Cost)</f>
        <v>10</v>
      </c>
      <c r="L287" s="2">
        <f t="array" ref="L287">XLOOKUP('Transaction Data'!$G287,Product_Code,Unit_Price)</f>
        <v>11</v>
      </c>
      <c r="M287" s="3">
        <f>'Transaction Data'!$F287*'Transaction Data'!$K287</f>
        <v>4240</v>
      </c>
      <c r="N287" s="3">
        <f>'Transaction Data'!$F287*'Transaction Data'!$L287</f>
        <v>4664</v>
      </c>
      <c r="O287" s="3">
        <f>'Transaction Data'!$N287-'Transaction Data'!$M287</f>
        <v>424</v>
      </c>
      <c r="P287" s="2">
        <f>DATEDIF('Transaction Data'!$D287,'Transaction Data'!$A287,"y")</f>
        <v>50</v>
      </c>
      <c r="Q287" s="2" t="str">
        <f>FLOOR('Transaction Data'!$P287,15)&amp;"-"&amp;FLOOR('Transaction Data'!$P287,15)+14</f>
        <v>45-59</v>
      </c>
      <c r="R287" s="2" t="str">
        <f>IF('Transaction Data'!$L287&lt;=10,"Less Expensive","Expensive")</f>
        <v>Expensive</v>
      </c>
      <c r="S287" s="4">
        <f>WEEKDAY('Transaction Data'!$A287)</f>
        <v>5</v>
      </c>
      <c r="T287" s="2" t="str">
        <f>IF(WEEKDAY('Transaction Data'!$A287,2)&lt;6,"Weekday","Weekend")</f>
        <v>Weekday</v>
      </c>
    </row>
    <row r="288" ht="15.75" customHeight="1">
      <c r="A288" s="1">
        <v>45322.0</v>
      </c>
      <c r="B288" s="2" t="s">
        <v>326</v>
      </c>
      <c r="C288" s="2" t="s">
        <v>78</v>
      </c>
      <c r="D288" s="1">
        <v>37651.0</v>
      </c>
      <c r="E288" s="2" t="s">
        <v>22</v>
      </c>
      <c r="F288" s="2">
        <v>134.0</v>
      </c>
      <c r="G288" s="2" t="s">
        <v>61</v>
      </c>
      <c r="H288" s="2" t="s">
        <v>52</v>
      </c>
      <c r="I288" s="2" t="s">
        <v>25</v>
      </c>
      <c r="J288" s="2" t="str">
        <f t="array" ref="J288">XLOOKUP('Transaction Data'!$G288,Product_Code,Biscuit_Brand)</f>
        <v>Choco Delight</v>
      </c>
      <c r="K288" s="2">
        <f t="array" ref="K288">XLOOKUP('Transaction Data'!$G288,Product_Code,Cost)</f>
        <v>3</v>
      </c>
      <c r="L288" s="2">
        <f t="array" ref="L288">XLOOKUP('Transaction Data'!$G288,Product_Code,Unit_Price)</f>
        <v>5</v>
      </c>
      <c r="M288" s="3">
        <f>'Transaction Data'!$F288*'Transaction Data'!$K288</f>
        <v>402</v>
      </c>
      <c r="N288" s="3">
        <f>'Transaction Data'!$F288*'Transaction Data'!$L288</f>
        <v>670</v>
      </c>
      <c r="O288" s="3">
        <f>'Transaction Data'!$N288-'Transaction Data'!$M288</f>
        <v>268</v>
      </c>
      <c r="P288" s="2">
        <f>DATEDIF('Transaction Data'!$D288,'Transaction Data'!$A288,"y")</f>
        <v>21</v>
      </c>
      <c r="Q288" s="2" t="str">
        <f>FLOOR('Transaction Data'!$P288,15)&amp;"-"&amp;FLOOR('Transaction Data'!$P288,15)+14</f>
        <v>15-29</v>
      </c>
      <c r="R288" s="2" t="str">
        <f>IF('Transaction Data'!$L288&lt;=10,"Less Expensive","Expensive")</f>
        <v>Less Expensive</v>
      </c>
      <c r="S288" s="4">
        <f>WEEKDAY('Transaction Data'!$A288)</f>
        <v>4</v>
      </c>
      <c r="T288" s="2" t="str">
        <f>IF(WEEKDAY('Transaction Data'!$A288,2)&lt;6,"Weekday","Weekend")</f>
        <v>Weekday</v>
      </c>
    </row>
    <row r="289" ht="15.75" customHeight="1">
      <c r="A289" s="1">
        <v>45323.0</v>
      </c>
      <c r="B289" s="2" t="s">
        <v>327</v>
      </c>
      <c r="C289" s="2" t="s">
        <v>72</v>
      </c>
      <c r="D289" s="1">
        <v>22472.0</v>
      </c>
      <c r="E289" s="2" t="s">
        <v>22</v>
      </c>
      <c r="F289" s="2">
        <v>390.0</v>
      </c>
      <c r="G289" s="2" t="s">
        <v>61</v>
      </c>
      <c r="H289" s="2" t="s">
        <v>49</v>
      </c>
      <c r="I289" s="2" t="s">
        <v>25</v>
      </c>
      <c r="J289" s="2" t="str">
        <f t="array" ref="J289">XLOOKUP('Transaction Data'!$G289,Product_Code,Biscuit_Brand)</f>
        <v>Choco Delight</v>
      </c>
      <c r="K289" s="2">
        <f t="array" ref="K289">XLOOKUP('Transaction Data'!$G289,Product_Code,Cost)</f>
        <v>3</v>
      </c>
      <c r="L289" s="2">
        <f t="array" ref="L289">XLOOKUP('Transaction Data'!$G289,Product_Code,Unit_Price)</f>
        <v>5</v>
      </c>
      <c r="M289" s="3">
        <f>'Transaction Data'!$F289*'Transaction Data'!$K289</f>
        <v>1170</v>
      </c>
      <c r="N289" s="3">
        <f>'Transaction Data'!$F289*'Transaction Data'!$L289</f>
        <v>1950</v>
      </c>
      <c r="O289" s="3">
        <f>'Transaction Data'!$N289-'Transaction Data'!$M289</f>
        <v>780</v>
      </c>
      <c r="P289" s="2">
        <f>DATEDIF('Transaction Data'!$D289,'Transaction Data'!$A289,"y")</f>
        <v>62</v>
      </c>
      <c r="Q289" s="2" t="str">
        <f>FLOOR('Transaction Data'!$P289,15)&amp;"-"&amp;FLOOR('Transaction Data'!$P289,15)+14</f>
        <v>60-74</v>
      </c>
      <c r="R289" s="2" t="str">
        <f>IF('Transaction Data'!$L289&lt;=10,"Less Expensive","Expensive")</f>
        <v>Less Expensive</v>
      </c>
      <c r="S289" s="4">
        <f>WEEKDAY('Transaction Data'!$A289)</f>
        <v>5</v>
      </c>
      <c r="T289" s="2" t="str">
        <f>IF(WEEKDAY('Transaction Data'!$A289,2)&lt;6,"Weekday","Weekend")</f>
        <v>Weekday</v>
      </c>
    </row>
    <row r="290" ht="15.75" customHeight="1">
      <c r="A290" s="1">
        <v>45379.0</v>
      </c>
      <c r="B290" s="2" t="s">
        <v>328</v>
      </c>
      <c r="C290" s="2" t="s">
        <v>72</v>
      </c>
      <c r="D290" s="1">
        <v>36532.0</v>
      </c>
      <c r="E290" s="2" t="s">
        <v>63</v>
      </c>
      <c r="F290" s="2">
        <v>356.0</v>
      </c>
      <c r="G290" s="2" t="s">
        <v>57</v>
      </c>
      <c r="H290" s="2" t="s">
        <v>52</v>
      </c>
      <c r="I290" s="2" t="s">
        <v>25</v>
      </c>
      <c r="J290" s="2" t="str">
        <f t="array" ref="J290">XLOOKUP('Transaction Data'!$G290,Product_Code,Biscuit_Brand)</f>
        <v>Oatmeal Cookies</v>
      </c>
      <c r="K290" s="2">
        <f t="array" ref="K290">XLOOKUP('Transaction Data'!$G290,Product_Code,Cost)</f>
        <v>19</v>
      </c>
      <c r="L290" s="2">
        <f t="array" ref="L290">XLOOKUP('Transaction Data'!$G290,Product_Code,Unit_Price)</f>
        <v>23</v>
      </c>
      <c r="M290" s="3">
        <f>'Transaction Data'!$F290*'Transaction Data'!$K290</f>
        <v>6764</v>
      </c>
      <c r="N290" s="3">
        <f>'Transaction Data'!$F290*'Transaction Data'!$L290</f>
        <v>8188</v>
      </c>
      <c r="O290" s="3">
        <f>'Transaction Data'!$N290-'Transaction Data'!$M290</f>
        <v>1424</v>
      </c>
      <c r="P290" s="2">
        <f>DATEDIF('Transaction Data'!$D290,'Transaction Data'!$A290,"y")</f>
        <v>24</v>
      </c>
      <c r="Q290" s="2" t="str">
        <f>FLOOR('Transaction Data'!$P290,15)&amp;"-"&amp;FLOOR('Transaction Data'!$P290,15)+14</f>
        <v>15-29</v>
      </c>
      <c r="R290" s="2" t="str">
        <f>IF('Transaction Data'!$L290&lt;=10,"Less Expensive","Expensive")</f>
        <v>Expensive</v>
      </c>
      <c r="S290" s="4">
        <f>WEEKDAY('Transaction Data'!$A290)</f>
        <v>5</v>
      </c>
      <c r="T290" s="2" t="str">
        <f>IF(WEEKDAY('Transaction Data'!$A290,2)&lt;6,"Weekday","Weekend")</f>
        <v>Weekday</v>
      </c>
    </row>
    <row r="291" ht="15.75" customHeight="1">
      <c r="A291" s="1">
        <v>45295.0</v>
      </c>
      <c r="B291" s="2" t="s">
        <v>329</v>
      </c>
      <c r="C291" s="2" t="s">
        <v>78</v>
      </c>
      <c r="D291" s="1">
        <v>18218.0</v>
      </c>
      <c r="E291" s="2" t="s">
        <v>37</v>
      </c>
      <c r="F291" s="2">
        <v>46.0</v>
      </c>
      <c r="G291" s="2" t="s">
        <v>23</v>
      </c>
      <c r="H291" s="2" t="s">
        <v>52</v>
      </c>
      <c r="I291" s="2" t="s">
        <v>25</v>
      </c>
      <c r="J291" s="2" t="str">
        <f t="array" ref="J291">XLOOKUP('Transaction Data'!$G291,Product_Code,Biscuit_Brand)</f>
        <v>Cinnamon Swirls</v>
      </c>
      <c r="K291" s="2">
        <f t="array" ref="K291">XLOOKUP('Transaction Data'!$G291,Product_Code,Cost)</f>
        <v>10</v>
      </c>
      <c r="L291" s="2">
        <f t="array" ref="L291">XLOOKUP('Transaction Data'!$G291,Product_Code,Unit_Price)</f>
        <v>14</v>
      </c>
      <c r="M291" s="3">
        <f>'Transaction Data'!$F291*'Transaction Data'!$K291</f>
        <v>460</v>
      </c>
      <c r="N291" s="3">
        <f>'Transaction Data'!$F291*'Transaction Data'!$L291</f>
        <v>644</v>
      </c>
      <c r="O291" s="3">
        <f>'Transaction Data'!$N291-'Transaction Data'!$M291</f>
        <v>184</v>
      </c>
      <c r="P291" s="2">
        <f>DATEDIF('Transaction Data'!$D291,'Transaction Data'!$A291,"y")</f>
        <v>74</v>
      </c>
      <c r="Q291" s="2" t="str">
        <f>FLOOR('Transaction Data'!$P291,15)&amp;"-"&amp;FLOOR('Transaction Data'!$P291,15)+14</f>
        <v>60-74</v>
      </c>
      <c r="R291" s="2" t="str">
        <f>IF('Transaction Data'!$L291&lt;=10,"Less Expensive","Expensive")</f>
        <v>Expensive</v>
      </c>
      <c r="S291" s="4">
        <f>WEEKDAY('Transaction Data'!$A291)</f>
        <v>5</v>
      </c>
      <c r="T291" s="2" t="str">
        <f>IF(WEEKDAY('Transaction Data'!$A291,2)&lt;6,"Weekday","Weekend")</f>
        <v>Weekday</v>
      </c>
    </row>
    <row r="292" ht="15.75" customHeight="1">
      <c r="A292" s="1">
        <v>45460.0</v>
      </c>
      <c r="B292" s="2" t="s">
        <v>330</v>
      </c>
      <c r="C292" s="2" t="s">
        <v>69</v>
      </c>
      <c r="D292" s="1">
        <v>37441.0</v>
      </c>
      <c r="E292" s="2" t="s">
        <v>37</v>
      </c>
      <c r="F292" s="2">
        <v>10.0</v>
      </c>
      <c r="G292" s="2" t="s">
        <v>33</v>
      </c>
      <c r="H292" s="2" t="s">
        <v>45</v>
      </c>
      <c r="I292" s="2" t="s">
        <v>25</v>
      </c>
      <c r="J292" s="2" t="str">
        <f t="array" ref="J292">XLOOKUP('Transaction Data'!$G292,Product_Code,Biscuit_Brand)</f>
        <v>Caramel Biscuits</v>
      </c>
      <c r="K292" s="2">
        <f t="array" ref="K292">XLOOKUP('Transaction Data'!$G292,Product_Code,Cost)</f>
        <v>18</v>
      </c>
      <c r="L292" s="2">
        <f t="array" ref="L292">XLOOKUP('Transaction Data'!$G292,Product_Code,Unit_Price)</f>
        <v>22</v>
      </c>
      <c r="M292" s="3">
        <f>'Transaction Data'!$F292*'Transaction Data'!$K292</f>
        <v>180</v>
      </c>
      <c r="N292" s="3">
        <f>'Transaction Data'!$F292*'Transaction Data'!$L292</f>
        <v>220</v>
      </c>
      <c r="O292" s="3">
        <f>'Transaction Data'!$N292-'Transaction Data'!$M292</f>
        <v>40</v>
      </c>
      <c r="P292" s="2">
        <f>DATEDIF('Transaction Data'!$D292,'Transaction Data'!$A292,"y")</f>
        <v>21</v>
      </c>
      <c r="Q292" s="2" t="str">
        <f>FLOOR('Transaction Data'!$P292,15)&amp;"-"&amp;FLOOR('Transaction Data'!$P292,15)+14</f>
        <v>15-29</v>
      </c>
      <c r="R292" s="2" t="str">
        <f>IF('Transaction Data'!$L292&lt;=10,"Less Expensive","Expensive")</f>
        <v>Expensive</v>
      </c>
      <c r="S292" s="4">
        <f>WEEKDAY('Transaction Data'!$A292)</f>
        <v>2</v>
      </c>
      <c r="T292" s="2" t="str">
        <f>IF(WEEKDAY('Transaction Data'!$A292,2)&lt;6,"Weekday","Weekend")</f>
        <v>Weekday</v>
      </c>
    </row>
    <row r="293" ht="15.75" customHeight="1">
      <c r="A293" s="1">
        <v>45295.0</v>
      </c>
      <c r="B293" s="2" t="s">
        <v>331</v>
      </c>
      <c r="C293" s="2" t="s">
        <v>47</v>
      </c>
      <c r="D293" s="1">
        <v>29596.0</v>
      </c>
      <c r="E293" s="2" t="s">
        <v>22</v>
      </c>
      <c r="F293" s="2">
        <v>26.0</v>
      </c>
      <c r="G293" s="2" t="s">
        <v>57</v>
      </c>
      <c r="H293" s="2" t="s">
        <v>49</v>
      </c>
      <c r="I293" s="2" t="s">
        <v>25</v>
      </c>
      <c r="J293" s="2" t="str">
        <f t="array" ref="J293">XLOOKUP('Transaction Data'!$G293,Product_Code,Biscuit_Brand)</f>
        <v>Oatmeal Cookies</v>
      </c>
      <c r="K293" s="2">
        <f t="array" ref="K293">XLOOKUP('Transaction Data'!$G293,Product_Code,Cost)</f>
        <v>19</v>
      </c>
      <c r="L293" s="2">
        <f t="array" ref="L293">XLOOKUP('Transaction Data'!$G293,Product_Code,Unit_Price)</f>
        <v>23</v>
      </c>
      <c r="M293" s="3">
        <f>'Transaction Data'!$F293*'Transaction Data'!$K293</f>
        <v>494</v>
      </c>
      <c r="N293" s="3">
        <f>'Transaction Data'!$F293*'Transaction Data'!$L293</f>
        <v>598</v>
      </c>
      <c r="O293" s="3">
        <f>'Transaction Data'!$N293-'Transaction Data'!$M293</f>
        <v>104</v>
      </c>
      <c r="P293" s="2">
        <f>DATEDIF('Transaction Data'!$D293,'Transaction Data'!$A293,"y")</f>
        <v>42</v>
      </c>
      <c r="Q293" s="2" t="str">
        <f>FLOOR('Transaction Data'!$P293,15)&amp;"-"&amp;FLOOR('Transaction Data'!$P293,15)+14</f>
        <v>30-44</v>
      </c>
      <c r="R293" s="2" t="str">
        <f>IF('Transaction Data'!$L293&lt;=10,"Less Expensive","Expensive")</f>
        <v>Expensive</v>
      </c>
      <c r="S293" s="4">
        <f>WEEKDAY('Transaction Data'!$A293)</f>
        <v>5</v>
      </c>
      <c r="T293" s="2" t="str">
        <f>IF(WEEKDAY('Transaction Data'!$A293,2)&lt;6,"Weekday","Weekend")</f>
        <v>Weekday</v>
      </c>
    </row>
    <row r="294" ht="15.75" customHeight="1">
      <c r="A294" s="1">
        <v>45460.0</v>
      </c>
      <c r="B294" s="2" t="s">
        <v>332</v>
      </c>
      <c r="C294" s="2" t="s">
        <v>32</v>
      </c>
      <c r="D294" s="1">
        <v>22462.0</v>
      </c>
      <c r="E294" s="2" t="s">
        <v>37</v>
      </c>
      <c r="F294" s="2">
        <v>83.0</v>
      </c>
      <c r="G294" s="2" t="s">
        <v>38</v>
      </c>
      <c r="H294" s="2" t="s">
        <v>52</v>
      </c>
      <c r="I294" s="2" t="s">
        <v>25</v>
      </c>
      <c r="J294" s="2" t="str">
        <f t="array" ref="J294">XLOOKUP('Transaction Data'!$G294,Product_Code,Biscuit_Brand)</f>
        <v>Ginger Snaps</v>
      </c>
      <c r="K294" s="2">
        <f t="array" ref="K294">XLOOKUP('Transaction Data'!$G294,Product_Code,Cost)</f>
        <v>14</v>
      </c>
      <c r="L294" s="2">
        <f t="array" ref="L294">XLOOKUP('Transaction Data'!$G294,Product_Code,Unit_Price)</f>
        <v>28</v>
      </c>
      <c r="M294" s="3">
        <f>'Transaction Data'!$F294*'Transaction Data'!$K294</f>
        <v>1162</v>
      </c>
      <c r="N294" s="3">
        <f>'Transaction Data'!$F294*'Transaction Data'!$L294</f>
        <v>2324</v>
      </c>
      <c r="O294" s="3">
        <f>'Transaction Data'!$N294-'Transaction Data'!$M294</f>
        <v>1162</v>
      </c>
      <c r="P294" s="2">
        <f>DATEDIF('Transaction Data'!$D294,'Transaction Data'!$A294,"y")</f>
        <v>62</v>
      </c>
      <c r="Q294" s="2" t="str">
        <f>FLOOR('Transaction Data'!$P294,15)&amp;"-"&amp;FLOOR('Transaction Data'!$P294,15)+14</f>
        <v>60-74</v>
      </c>
      <c r="R294" s="2" t="str">
        <f>IF('Transaction Data'!$L294&lt;=10,"Less Expensive","Expensive")</f>
        <v>Expensive</v>
      </c>
      <c r="S294" s="4">
        <f>WEEKDAY('Transaction Data'!$A294)</f>
        <v>2</v>
      </c>
      <c r="T294" s="2" t="str">
        <f>IF(WEEKDAY('Transaction Data'!$A294,2)&lt;6,"Weekday","Weekend")</f>
        <v>Weekday</v>
      </c>
    </row>
    <row r="295" ht="15.75" customHeight="1">
      <c r="A295" s="1">
        <v>45433.0</v>
      </c>
      <c r="B295" s="2" t="s">
        <v>333</v>
      </c>
      <c r="C295" s="2" t="s">
        <v>51</v>
      </c>
      <c r="D295" s="1">
        <v>31932.0</v>
      </c>
      <c r="E295" s="2" t="s">
        <v>37</v>
      </c>
      <c r="F295" s="2">
        <v>315.0</v>
      </c>
      <c r="G295" s="2" t="s">
        <v>44</v>
      </c>
      <c r="H295" s="2" t="s">
        <v>49</v>
      </c>
      <c r="I295" s="2" t="s">
        <v>25</v>
      </c>
      <c r="J295" s="2" t="str">
        <f t="array" ref="J295">XLOOKUP('Transaction Data'!$G295,Product_Code,Biscuit_Brand)</f>
        <v>Butter Crunch</v>
      </c>
      <c r="K295" s="2">
        <f t="array" ref="K295">XLOOKUP('Transaction Data'!$G295,Product_Code,Cost)</f>
        <v>10</v>
      </c>
      <c r="L295" s="2">
        <f t="array" ref="L295">XLOOKUP('Transaction Data'!$G295,Product_Code,Unit_Price)</f>
        <v>11</v>
      </c>
      <c r="M295" s="3">
        <f>'Transaction Data'!$F295*'Transaction Data'!$K295</f>
        <v>3150</v>
      </c>
      <c r="N295" s="3">
        <f>'Transaction Data'!$F295*'Transaction Data'!$L295</f>
        <v>3465</v>
      </c>
      <c r="O295" s="3">
        <f>'Transaction Data'!$N295-'Transaction Data'!$M295</f>
        <v>315</v>
      </c>
      <c r="P295" s="2">
        <f>DATEDIF('Transaction Data'!$D295,'Transaction Data'!$A295,"y")</f>
        <v>36</v>
      </c>
      <c r="Q295" s="2" t="str">
        <f>FLOOR('Transaction Data'!$P295,15)&amp;"-"&amp;FLOOR('Transaction Data'!$P295,15)+14</f>
        <v>30-44</v>
      </c>
      <c r="R295" s="2" t="str">
        <f>IF('Transaction Data'!$L295&lt;=10,"Less Expensive","Expensive")</f>
        <v>Expensive</v>
      </c>
      <c r="S295" s="4">
        <f>WEEKDAY('Transaction Data'!$A295)</f>
        <v>3</v>
      </c>
      <c r="T295" s="2" t="str">
        <f>IF(WEEKDAY('Transaction Data'!$A295,2)&lt;6,"Weekday","Weekend")</f>
        <v>Weekday</v>
      </c>
    </row>
    <row r="296" ht="15.75" customHeight="1">
      <c r="A296" s="1">
        <v>45429.0</v>
      </c>
      <c r="B296" s="2" t="s">
        <v>334</v>
      </c>
      <c r="C296" s="2" t="s">
        <v>54</v>
      </c>
      <c r="D296" s="1">
        <v>33536.0</v>
      </c>
      <c r="E296" s="2" t="s">
        <v>63</v>
      </c>
      <c r="F296" s="2">
        <v>260.0</v>
      </c>
      <c r="G296" s="2" t="s">
        <v>44</v>
      </c>
      <c r="H296" s="2" t="s">
        <v>52</v>
      </c>
      <c r="I296" s="2" t="s">
        <v>25</v>
      </c>
      <c r="J296" s="2" t="str">
        <f t="array" ref="J296">XLOOKUP('Transaction Data'!$G296,Product_Code,Biscuit_Brand)</f>
        <v>Butter Crunch</v>
      </c>
      <c r="K296" s="2">
        <f t="array" ref="K296">XLOOKUP('Transaction Data'!$G296,Product_Code,Cost)</f>
        <v>10</v>
      </c>
      <c r="L296" s="2">
        <f t="array" ref="L296">XLOOKUP('Transaction Data'!$G296,Product_Code,Unit_Price)</f>
        <v>11</v>
      </c>
      <c r="M296" s="3">
        <f>'Transaction Data'!$F296*'Transaction Data'!$K296</f>
        <v>2600</v>
      </c>
      <c r="N296" s="3">
        <f>'Transaction Data'!$F296*'Transaction Data'!$L296</f>
        <v>2860</v>
      </c>
      <c r="O296" s="3">
        <f>'Transaction Data'!$N296-'Transaction Data'!$M296</f>
        <v>260</v>
      </c>
      <c r="P296" s="2">
        <f>DATEDIF('Transaction Data'!$D296,'Transaction Data'!$A296,"y")</f>
        <v>32</v>
      </c>
      <c r="Q296" s="2" t="str">
        <f>FLOOR('Transaction Data'!$P296,15)&amp;"-"&amp;FLOOR('Transaction Data'!$P296,15)+14</f>
        <v>30-44</v>
      </c>
      <c r="R296" s="2" t="str">
        <f>IF('Transaction Data'!$L296&lt;=10,"Less Expensive","Expensive")</f>
        <v>Expensive</v>
      </c>
      <c r="S296" s="4">
        <f>WEEKDAY('Transaction Data'!$A296)</f>
        <v>6</v>
      </c>
      <c r="T296" s="2" t="str">
        <f>IF(WEEKDAY('Transaction Data'!$A296,2)&lt;6,"Weekday","Weekend")</f>
        <v>Weekday</v>
      </c>
    </row>
    <row r="297" ht="15.75" customHeight="1">
      <c r="A297" s="1">
        <v>45485.0</v>
      </c>
      <c r="B297" s="2" t="s">
        <v>335</v>
      </c>
      <c r="C297" s="2" t="s">
        <v>47</v>
      </c>
      <c r="D297" s="1">
        <v>24905.0</v>
      </c>
      <c r="E297" s="2" t="s">
        <v>63</v>
      </c>
      <c r="F297" s="2">
        <v>278.0</v>
      </c>
      <c r="G297" s="2" t="s">
        <v>33</v>
      </c>
      <c r="H297" s="2" t="s">
        <v>34</v>
      </c>
      <c r="I297" s="2" t="s">
        <v>25</v>
      </c>
      <c r="J297" s="2" t="str">
        <f t="array" ref="J297">XLOOKUP('Transaction Data'!$G297,Product_Code,Biscuit_Brand)</f>
        <v>Caramel Biscuits</v>
      </c>
      <c r="K297" s="2">
        <f t="array" ref="K297">XLOOKUP('Transaction Data'!$G297,Product_Code,Cost)</f>
        <v>18</v>
      </c>
      <c r="L297" s="2">
        <f t="array" ref="L297">XLOOKUP('Transaction Data'!$G297,Product_Code,Unit_Price)</f>
        <v>22</v>
      </c>
      <c r="M297" s="3">
        <f>'Transaction Data'!$F297*'Transaction Data'!$K297</f>
        <v>5004</v>
      </c>
      <c r="N297" s="3">
        <f>'Transaction Data'!$F297*'Transaction Data'!$L297</f>
        <v>6116</v>
      </c>
      <c r="O297" s="3">
        <f>'Transaction Data'!$N297-'Transaction Data'!$M297</f>
        <v>1112</v>
      </c>
      <c r="P297" s="2">
        <f>DATEDIF('Transaction Data'!$D297,'Transaction Data'!$A297,"y")</f>
        <v>56</v>
      </c>
      <c r="Q297" s="2" t="str">
        <f>FLOOR('Transaction Data'!$P297,15)&amp;"-"&amp;FLOOR('Transaction Data'!$P297,15)+14</f>
        <v>45-59</v>
      </c>
      <c r="R297" s="2" t="str">
        <f>IF('Transaction Data'!$L297&lt;=10,"Less Expensive","Expensive")</f>
        <v>Expensive</v>
      </c>
      <c r="S297" s="4">
        <f>WEEKDAY('Transaction Data'!$A297)</f>
        <v>6</v>
      </c>
      <c r="T297" s="2" t="str">
        <f>IF(WEEKDAY('Transaction Data'!$A297,2)&lt;6,"Weekday","Weekend")</f>
        <v>Weekday</v>
      </c>
    </row>
    <row r="298" ht="15.75" customHeight="1">
      <c r="A298" s="1">
        <v>45341.0</v>
      </c>
      <c r="B298" s="2" t="s">
        <v>336</v>
      </c>
      <c r="C298" s="2" t="s">
        <v>41</v>
      </c>
      <c r="D298" s="1">
        <v>22832.0</v>
      </c>
      <c r="E298" s="2" t="s">
        <v>27</v>
      </c>
      <c r="F298" s="2">
        <v>496.0</v>
      </c>
      <c r="G298" s="2" t="s">
        <v>57</v>
      </c>
      <c r="H298" s="2" t="s">
        <v>34</v>
      </c>
      <c r="I298" s="2" t="s">
        <v>25</v>
      </c>
      <c r="J298" s="2" t="str">
        <f t="array" ref="J298">XLOOKUP('Transaction Data'!$G298,Product_Code,Biscuit_Brand)</f>
        <v>Oatmeal Cookies</v>
      </c>
      <c r="K298" s="2">
        <f t="array" ref="K298">XLOOKUP('Transaction Data'!$G298,Product_Code,Cost)</f>
        <v>19</v>
      </c>
      <c r="L298" s="2">
        <f t="array" ref="L298">XLOOKUP('Transaction Data'!$G298,Product_Code,Unit_Price)</f>
        <v>23</v>
      </c>
      <c r="M298" s="3">
        <f>'Transaction Data'!$F298*'Transaction Data'!$K298</f>
        <v>9424</v>
      </c>
      <c r="N298" s="3">
        <f>'Transaction Data'!$F298*'Transaction Data'!$L298</f>
        <v>11408</v>
      </c>
      <c r="O298" s="3">
        <f>'Transaction Data'!$N298-'Transaction Data'!$M298</f>
        <v>1984</v>
      </c>
      <c r="P298" s="2">
        <f>DATEDIF('Transaction Data'!$D298,'Transaction Data'!$A298,"y")</f>
        <v>61</v>
      </c>
      <c r="Q298" s="2" t="str">
        <f>FLOOR('Transaction Data'!$P298,15)&amp;"-"&amp;FLOOR('Transaction Data'!$P298,15)+14</f>
        <v>60-74</v>
      </c>
      <c r="R298" s="2" t="str">
        <f>IF('Transaction Data'!$L298&lt;=10,"Less Expensive","Expensive")</f>
        <v>Expensive</v>
      </c>
      <c r="S298" s="4">
        <f>WEEKDAY('Transaction Data'!$A298)</f>
        <v>2</v>
      </c>
      <c r="T298" s="2" t="str">
        <f>IF(WEEKDAY('Transaction Data'!$A298,2)&lt;6,"Weekday","Weekend")</f>
        <v>Weekday</v>
      </c>
    </row>
    <row r="299" ht="15.75" customHeight="1">
      <c r="A299" s="1">
        <v>45420.0</v>
      </c>
      <c r="B299" s="2" t="s">
        <v>337</v>
      </c>
      <c r="C299" s="2" t="s">
        <v>69</v>
      </c>
      <c r="D299" s="1">
        <v>21088.0</v>
      </c>
      <c r="E299" s="2" t="s">
        <v>63</v>
      </c>
      <c r="F299" s="2">
        <v>278.0</v>
      </c>
      <c r="G299" s="2" t="s">
        <v>57</v>
      </c>
      <c r="H299" s="2" t="s">
        <v>39</v>
      </c>
      <c r="I299" s="2" t="s">
        <v>25</v>
      </c>
      <c r="J299" s="2" t="str">
        <f t="array" ref="J299">XLOOKUP('Transaction Data'!$G299,Product_Code,Biscuit_Brand)</f>
        <v>Oatmeal Cookies</v>
      </c>
      <c r="K299" s="2">
        <f t="array" ref="K299">XLOOKUP('Transaction Data'!$G299,Product_Code,Cost)</f>
        <v>19</v>
      </c>
      <c r="L299" s="2">
        <f t="array" ref="L299">XLOOKUP('Transaction Data'!$G299,Product_Code,Unit_Price)</f>
        <v>23</v>
      </c>
      <c r="M299" s="3">
        <f>'Transaction Data'!$F299*'Transaction Data'!$K299</f>
        <v>5282</v>
      </c>
      <c r="N299" s="3">
        <f>'Transaction Data'!$F299*'Transaction Data'!$L299</f>
        <v>6394</v>
      </c>
      <c r="O299" s="3">
        <f>'Transaction Data'!$N299-'Transaction Data'!$M299</f>
        <v>1112</v>
      </c>
      <c r="P299" s="2">
        <f>DATEDIF('Transaction Data'!$D299,'Transaction Data'!$A299,"y")</f>
        <v>66</v>
      </c>
      <c r="Q299" s="2" t="str">
        <f>FLOOR('Transaction Data'!$P299,15)&amp;"-"&amp;FLOOR('Transaction Data'!$P299,15)+14</f>
        <v>60-74</v>
      </c>
      <c r="R299" s="2" t="str">
        <f>IF('Transaction Data'!$L299&lt;=10,"Less Expensive","Expensive")</f>
        <v>Expensive</v>
      </c>
      <c r="S299" s="4">
        <f>WEEKDAY('Transaction Data'!$A299)</f>
        <v>4</v>
      </c>
      <c r="T299" s="2" t="str">
        <f>IF(WEEKDAY('Transaction Data'!$A299,2)&lt;6,"Weekday","Weekend")</f>
        <v>Weekday</v>
      </c>
    </row>
    <row r="300" ht="15.75" customHeight="1">
      <c r="A300" s="1">
        <v>45446.0</v>
      </c>
      <c r="B300" s="2" t="s">
        <v>338</v>
      </c>
      <c r="C300" s="2" t="s">
        <v>21</v>
      </c>
      <c r="D300" s="1">
        <v>37803.0</v>
      </c>
      <c r="E300" s="2" t="s">
        <v>37</v>
      </c>
      <c r="F300" s="2">
        <v>113.0</v>
      </c>
      <c r="G300" s="2" t="s">
        <v>61</v>
      </c>
      <c r="H300" s="2" t="s">
        <v>42</v>
      </c>
      <c r="I300" s="2" t="s">
        <v>25</v>
      </c>
      <c r="J300" s="2" t="str">
        <f t="array" ref="J300">XLOOKUP('Transaction Data'!$G300,Product_Code,Biscuit_Brand)</f>
        <v>Choco Delight</v>
      </c>
      <c r="K300" s="2">
        <f t="array" ref="K300">XLOOKUP('Transaction Data'!$G300,Product_Code,Cost)</f>
        <v>3</v>
      </c>
      <c r="L300" s="2">
        <f t="array" ref="L300">XLOOKUP('Transaction Data'!$G300,Product_Code,Unit_Price)</f>
        <v>5</v>
      </c>
      <c r="M300" s="3">
        <f>'Transaction Data'!$F300*'Transaction Data'!$K300</f>
        <v>339</v>
      </c>
      <c r="N300" s="3">
        <f>'Transaction Data'!$F300*'Transaction Data'!$L300</f>
        <v>565</v>
      </c>
      <c r="O300" s="3">
        <f>'Transaction Data'!$N300-'Transaction Data'!$M300</f>
        <v>226</v>
      </c>
      <c r="P300" s="2">
        <f>DATEDIF('Transaction Data'!$D300,'Transaction Data'!$A300,"y")</f>
        <v>20</v>
      </c>
      <c r="Q300" s="2" t="str">
        <f>FLOOR('Transaction Data'!$P300,15)&amp;"-"&amp;FLOOR('Transaction Data'!$P300,15)+14</f>
        <v>15-29</v>
      </c>
      <c r="R300" s="2" t="str">
        <f>IF('Transaction Data'!$L300&lt;=10,"Less Expensive","Expensive")</f>
        <v>Less Expensive</v>
      </c>
      <c r="S300" s="4">
        <f>WEEKDAY('Transaction Data'!$A300)</f>
        <v>2</v>
      </c>
      <c r="T300" s="2" t="str">
        <f>IF(WEEKDAY('Transaction Data'!$A300,2)&lt;6,"Weekday","Weekend")</f>
        <v>Weekday</v>
      </c>
    </row>
    <row r="301" ht="15.75" customHeight="1">
      <c r="A301" s="1">
        <v>45334.0</v>
      </c>
      <c r="B301" s="2" t="s">
        <v>339</v>
      </c>
      <c r="C301" s="2" t="s">
        <v>72</v>
      </c>
      <c r="D301" s="1">
        <v>28380.0</v>
      </c>
      <c r="E301" s="2" t="s">
        <v>37</v>
      </c>
      <c r="F301" s="2">
        <v>190.0</v>
      </c>
      <c r="G301" s="2" t="s">
        <v>57</v>
      </c>
      <c r="H301" s="2" t="s">
        <v>45</v>
      </c>
      <c r="I301" s="2" t="s">
        <v>25</v>
      </c>
      <c r="J301" s="2" t="str">
        <f t="array" ref="J301">XLOOKUP('Transaction Data'!$G301,Product_Code,Biscuit_Brand)</f>
        <v>Oatmeal Cookies</v>
      </c>
      <c r="K301" s="2">
        <f t="array" ref="K301">XLOOKUP('Transaction Data'!$G301,Product_Code,Cost)</f>
        <v>19</v>
      </c>
      <c r="L301" s="2">
        <f t="array" ref="L301">XLOOKUP('Transaction Data'!$G301,Product_Code,Unit_Price)</f>
        <v>23</v>
      </c>
      <c r="M301" s="3">
        <f>'Transaction Data'!$F301*'Transaction Data'!$K301</f>
        <v>3610</v>
      </c>
      <c r="N301" s="3">
        <f>'Transaction Data'!$F301*'Transaction Data'!$L301</f>
        <v>4370</v>
      </c>
      <c r="O301" s="3">
        <f>'Transaction Data'!$N301-'Transaction Data'!$M301</f>
        <v>760</v>
      </c>
      <c r="P301" s="2">
        <f>DATEDIF('Transaction Data'!$D301,'Transaction Data'!$A301,"y")</f>
        <v>46</v>
      </c>
      <c r="Q301" s="2" t="str">
        <f>FLOOR('Transaction Data'!$P301,15)&amp;"-"&amp;FLOOR('Transaction Data'!$P301,15)+14</f>
        <v>45-59</v>
      </c>
      <c r="R301" s="2" t="str">
        <f>IF('Transaction Data'!$L301&lt;=10,"Less Expensive","Expensive")</f>
        <v>Expensive</v>
      </c>
      <c r="S301" s="4">
        <f>WEEKDAY('Transaction Data'!$A301)</f>
        <v>2</v>
      </c>
      <c r="T301" s="2" t="str">
        <f>IF(WEEKDAY('Transaction Data'!$A301,2)&lt;6,"Weekday","Weekend")</f>
        <v>Weekday</v>
      </c>
    </row>
    <row r="302" ht="15.75" customHeight="1">
      <c r="A302" s="1">
        <v>45374.0</v>
      </c>
      <c r="B302" s="2" t="s">
        <v>340</v>
      </c>
      <c r="C302" s="2" t="s">
        <v>72</v>
      </c>
      <c r="D302" s="1">
        <v>31726.0</v>
      </c>
      <c r="E302" s="2" t="s">
        <v>27</v>
      </c>
      <c r="F302" s="2">
        <v>496.0</v>
      </c>
      <c r="G302" s="2" t="s">
        <v>55</v>
      </c>
      <c r="H302" s="2" t="s">
        <v>49</v>
      </c>
      <c r="I302" s="2" t="s">
        <v>25</v>
      </c>
      <c r="J302" s="2" t="str">
        <f t="array" ref="J302">XLOOKUP('Transaction Data'!$G302,Product_Code,Biscuit_Brand)</f>
        <v>Vanilla Wafers</v>
      </c>
      <c r="K302" s="2">
        <f t="array" ref="K302">XLOOKUP('Transaction Data'!$G302,Product_Code,Cost)</f>
        <v>18</v>
      </c>
      <c r="L302" s="2">
        <f t="array" ref="L302">XLOOKUP('Transaction Data'!$G302,Product_Code,Unit_Price)</f>
        <v>36</v>
      </c>
      <c r="M302" s="3">
        <f>'Transaction Data'!$F302*'Transaction Data'!$K302</f>
        <v>8928</v>
      </c>
      <c r="N302" s="3">
        <f>'Transaction Data'!$F302*'Transaction Data'!$L302</f>
        <v>17856</v>
      </c>
      <c r="O302" s="3">
        <f>'Transaction Data'!$N302-'Transaction Data'!$M302</f>
        <v>8928</v>
      </c>
      <c r="P302" s="2">
        <f>DATEDIF('Transaction Data'!$D302,'Transaction Data'!$A302,"y")</f>
        <v>37</v>
      </c>
      <c r="Q302" s="2" t="str">
        <f>FLOOR('Transaction Data'!$P302,15)&amp;"-"&amp;FLOOR('Transaction Data'!$P302,15)+14</f>
        <v>30-44</v>
      </c>
      <c r="R302" s="2" t="str">
        <f>IF('Transaction Data'!$L302&lt;=10,"Less Expensive","Expensive")</f>
        <v>Expensive</v>
      </c>
      <c r="S302" s="4">
        <f>WEEKDAY('Transaction Data'!$A302)</f>
        <v>7</v>
      </c>
      <c r="T302" s="2" t="str">
        <f>IF(WEEKDAY('Transaction Data'!$A302,2)&lt;6,"Weekday","Weekend")</f>
        <v>Weekend</v>
      </c>
    </row>
    <row r="303" ht="15.75" customHeight="1">
      <c r="A303" s="1">
        <v>45370.0</v>
      </c>
      <c r="B303" s="2" t="s">
        <v>341</v>
      </c>
      <c r="C303" s="2" t="s">
        <v>54</v>
      </c>
      <c r="D303" s="1">
        <v>17788.0</v>
      </c>
      <c r="E303" s="2" t="s">
        <v>22</v>
      </c>
      <c r="F303" s="2">
        <v>308.0</v>
      </c>
      <c r="G303" s="2" t="s">
        <v>55</v>
      </c>
      <c r="H303" s="2" t="s">
        <v>52</v>
      </c>
      <c r="I303" s="2" t="s">
        <v>25</v>
      </c>
      <c r="J303" s="2" t="str">
        <f t="array" ref="J303">XLOOKUP('Transaction Data'!$G303,Product_Code,Biscuit_Brand)</f>
        <v>Vanilla Wafers</v>
      </c>
      <c r="K303" s="2">
        <f t="array" ref="K303">XLOOKUP('Transaction Data'!$G303,Product_Code,Cost)</f>
        <v>18</v>
      </c>
      <c r="L303" s="2">
        <f t="array" ref="L303">XLOOKUP('Transaction Data'!$G303,Product_Code,Unit_Price)</f>
        <v>36</v>
      </c>
      <c r="M303" s="3">
        <f>'Transaction Data'!$F303*'Transaction Data'!$K303</f>
        <v>5544</v>
      </c>
      <c r="N303" s="3">
        <f>'Transaction Data'!$F303*'Transaction Data'!$L303</f>
        <v>11088</v>
      </c>
      <c r="O303" s="3">
        <f>'Transaction Data'!$N303-'Transaction Data'!$M303</f>
        <v>5544</v>
      </c>
      <c r="P303" s="2">
        <f>DATEDIF('Transaction Data'!$D303,'Transaction Data'!$A303,"y")</f>
        <v>75</v>
      </c>
      <c r="Q303" s="2" t="str">
        <f>FLOOR('Transaction Data'!$P303,15)&amp;"-"&amp;FLOOR('Transaction Data'!$P303,15)+14</f>
        <v>75-89</v>
      </c>
      <c r="R303" s="2" t="str">
        <f>IF('Transaction Data'!$L303&lt;=10,"Less Expensive","Expensive")</f>
        <v>Expensive</v>
      </c>
      <c r="S303" s="4">
        <f>WEEKDAY('Transaction Data'!$A303)</f>
        <v>3</v>
      </c>
      <c r="T303" s="2" t="str">
        <f>IF(WEEKDAY('Transaction Data'!$A303,2)&lt;6,"Weekday","Weekend")</f>
        <v>Weekday</v>
      </c>
    </row>
    <row r="304" ht="15.75" customHeight="1">
      <c r="A304" s="1">
        <v>45364.0</v>
      </c>
      <c r="B304" s="2" t="s">
        <v>342</v>
      </c>
      <c r="C304" s="2" t="s">
        <v>21</v>
      </c>
      <c r="D304" s="1">
        <v>20802.0</v>
      </c>
      <c r="E304" s="2" t="s">
        <v>27</v>
      </c>
      <c r="F304" s="2">
        <v>195.0</v>
      </c>
      <c r="G304" s="2" t="s">
        <v>48</v>
      </c>
      <c r="H304" s="2" t="s">
        <v>49</v>
      </c>
      <c r="I304" s="2" t="s">
        <v>25</v>
      </c>
      <c r="J304" s="2" t="str">
        <f t="array" ref="J304">XLOOKUP('Transaction Data'!$G304,Product_Code,Biscuit_Brand)</f>
        <v>Lemon Crisps</v>
      </c>
      <c r="K304" s="2">
        <f t="array" ref="K304">XLOOKUP('Transaction Data'!$G304,Product_Code,Cost)</f>
        <v>7</v>
      </c>
      <c r="L304" s="2">
        <f t="array" ref="L304">XLOOKUP('Transaction Data'!$G304,Product_Code,Unit_Price)</f>
        <v>9</v>
      </c>
      <c r="M304" s="3">
        <f>'Transaction Data'!$F304*'Transaction Data'!$K304</f>
        <v>1365</v>
      </c>
      <c r="N304" s="3">
        <f>'Transaction Data'!$F304*'Transaction Data'!$L304</f>
        <v>1755</v>
      </c>
      <c r="O304" s="3">
        <f>'Transaction Data'!$N304-'Transaction Data'!$M304</f>
        <v>390</v>
      </c>
      <c r="P304" s="2">
        <f>DATEDIF('Transaction Data'!$D304,'Transaction Data'!$A304,"y")</f>
        <v>67</v>
      </c>
      <c r="Q304" s="2" t="str">
        <f>FLOOR('Transaction Data'!$P304,15)&amp;"-"&amp;FLOOR('Transaction Data'!$P304,15)+14</f>
        <v>60-74</v>
      </c>
      <c r="R304" s="2" t="str">
        <f>IF('Transaction Data'!$L304&lt;=10,"Less Expensive","Expensive")</f>
        <v>Less Expensive</v>
      </c>
      <c r="S304" s="4">
        <f>WEEKDAY('Transaction Data'!$A304)</f>
        <v>4</v>
      </c>
      <c r="T304" s="2" t="str">
        <f>IF(WEEKDAY('Transaction Data'!$A304,2)&lt;6,"Weekday","Weekend")</f>
        <v>Weekday</v>
      </c>
    </row>
    <row r="305" ht="15.75" customHeight="1">
      <c r="A305" s="1">
        <v>45486.0</v>
      </c>
      <c r="B305" s="2" t="s">
        <v>343</v>
      </c>
      <c r="C305" s="2" t="s">
        <v>69</v>
      </c>
      <c r="D305" s="1">
        <v>29446.0</v>
      </c>
      <c r="E305" s="2" t="s">
        <v>27</v>
      </c>
      <c r="F305" s="2">
        <v>65.0</v>
      </c>
      <c r="G305" s="2" t="s">
        <v>28</v>
      </c>
      <c r="H305" s="2" t="s">
        <v>52</v>
      </c>
      <c r="I305" s="2" t="s">
        <v>25</v>
      </c>
      <c r="J305" s="2" t="str">
        <f t="array" ref="J305">XLOOKUP('Transaction Data'!$G305,Product_Code,Biscuit_Brand)</f>
        <v>Shortbread</v>
      </c>
      <c r="K305" s="2">
        <f t="array" ref="K305">XLOOKUP('Transaction Data'!$G305,Product_Code,Cost)</f>
        <v>10</v>
      </c>
      <c r="L305" s="2">
        <f t="array" ref="L305">XLOOKUP('Transaction Data'!$G305,Product_Code,Unit_Price)</f>
        <v>45</v>
      </c>
      <c r="M305" s="3">
        <f>'Transaction Data'!$F305*'Transaction Data'!$K305</f>
        <v>650</v>
      </c>
      <c r="N305" s="3">
        <f>'Transaction Data'!$F305*'Transaction Data'!$L305</f>
        <v>2925</v>
      </c>
      <c r="O305" s="3">
        <f>'Transaction Data'!$N305-'Transaction Data'!$M305</f>
        <v>2275</v>
      </c>
      <c r="P305" s="2">
        <f>DATEDIF('Transaction Data'!$D305,'Transaction Data'!$A305,"y")</f>
        <v>43</v>
      </c>
      <c r="Q305" s="2" t="str">
        <f>FLOOR('Transaction Data'!$P305,15)&amp;"-"&amp;FLOOR('Transaction Data'!$P305,15)+14</f>
        <v>30-44</v>
      </c>
      <c r="R305" s="2" t="str">
        <f>IF('Transaction Data'!$L305&lt;=10,"Less Expensive","Expensive")</f>
        <v>Expensive</v>
      </c>
      <c r="S305" s="4">
        <f>WEEKDAY('Transaction Data'!$A305)</f>
        <v>7</v>
      </c>
      <c r="T305" s="2" t="str">
        <f>IF(WEEKDAY('Transaction Data'!$A305,2)&lt;6,"Weekday","Weekend")</f>
        <v>Weekend</v>
      </c>
    </row>
    <row r="306" ht="15.75" customHeight="1">
      <c r="A306" s="1">
        <v>45492.0</v>
      </c>
      <c r="B306" s="2" t="s">
        <v>344</v>
      </c>
      <c r="C306" s="2" t="s">
        <v>51</v>
      </c>
      <c r="D306" s="1">
        <v>34853.0</v>
      </c>
      <c r="E306" s="2" t="s">
        <v>27</v>
      </c>
      <c r="F306" s="2">
        <v>78.0</v>
      </c>
      <c r="G306" s="2" t="s">
        <v>28</v>
      </c>
      <c r="H306" s="2" t="s">
        <v>52</v>
      </c>
      <c r="I306" s="2" t="s">
        <v>25</v>
      </c>
      <c r="J306" s="2" t="str">
        <f t="array" ref="J306">XLOOKUP('Transaction Data'!$G306,Product_Code,Biscuit_Brand)</f>
        <v>Shortbread</v>
      </c>
      <c r="K306" s="2">
        <f t="array" ref="K306">XLOOKUP('Transaction Data'!$G306,Product_Code,Cost)</f>
        <v>10</v>
      </c>
      <c r="L306" s="2">
        <f t="array" ref="L306">XLOOKUP('Transaction Data'!$G306,Product_Code,Unit_Price)</f>
        <v>45</v>
      </c>
      <c r="M306" s="3">
        <f>'Transaction Data'!$F306*'Transaction Data'!$K306</f>
        <v>780</v>
      </c>
      <c r="N306" s="3">
        <f>'Transaction Data'!$F306*'Transaction Data'!$L306</f>
        <v>3510</v>
      </c>
      <c r="O306" s="3">
        <f>'Transaction Data'!$N306-'Transaction Data'!$M306</f>
        <v>2730</v>
      </c>
      <c r="P306" s="2">
        <f>DATEDIF('Transaction Data'!$D306,'Transaction Data'!$A306,"y")</f>
        <v>29</v>
      </c>
      <c r="Q306" s="2" t="str">
        <f>FLOOR('Transaction Data'!$P306,15)&amp;"-"&amp;FLOOR('Transaction Data'!$P306,15)+14</f>
        <v>15-29</v>
      </c>
      <c r="R306" s="2" t="str">
        <f>IF('Transaction Data'!$L306&lt;=10,"Less Expensive","Expensive")</f>
        <v>Expensive</v>
      </c>
      <c r="S306" s="4">
        <f>WEEKDAY('Transaction Data'!$A306)</f>
        <v>6</v>
      </c>
      <c r="T306" s="2" t="str">
        <f>IF(WEEKDAY('Transaction Data'!$A306,2)&lt;6,"Weekday","Weekend")</f>
        <v>Weekday</v>
      </c>
    </row>
    <row r="307" ht="15.75" customHeight="1">
      <c r="A307" s="1">
        <v>45465.0</v>
      </c>
      <c r="B307" s="2" t="s">
        <v>345</v>
      </c>
      <c r="C307" s="2" t="s">
        <v>78</v>
      </c>
      <c r="D307" s="1">
        <v>33760.0</v>
      </c>
      <c r="E307" s="2" t="s">
        <v>63</v>
      </c>
      <c r="F307" s="2">
        <v>372.0</v>
      </c>
      <c r="G307" s="2" t="s">
        <v>38</v>
      </c>
      <c r="H307" s="2" t="s">
        <v>45</v>
      </c>
      <c r="I307" s="2" t="s">
        <v>25</v>
      </c>
      <c r="J307" s="2" t="str">
        <f t="array" ref="J307">XLOOKUP('Transaction Data'!$G307,Product_Code,Biscuit_Brand)</f>
        <v>Ginger Snaps</v>
      </c>
      <c r="K307" s="2">
        <f t="array" ref="K307">XLOOKUP('Transaction Data'!$G307,Product_Code,Cost)</f>
        <v>14</v>
      </c>
      <c r="L307" s="2">
        <f t="array" ref="L307">XLOOKUP('Transaction Data'!$G307,Product_Code,Unit_Price)</f>
        <v>28</v>
      </c>
      <c r="M307" s="3">
        <f>'Transaction Data'!$F307*'Transaction Data'!$K307</f>
        <v>5208</v>
      </c>
      <c r="N307" s="3">
        <f>'Transaction Data'!$F307*'Transaction Data'!$L307</f>
        <v>10416</v>
      </c>
      <c r="O307" s="3">
        <f>'Transaction Data'!$N307-'Transaction Data'!$M307</f>
        <v>5208</v>
      </c>
      <c r="P307" s="2">
        <f>DATEDIF('Transaction Data'!$D307,'Transaction Data'!$A307,"y")</f>
        <v>32</v>
      </c>
      <c r="Q307" s="2" t="str">
        <f>FLOOR('Transaction Data'!$P307,15)&amp;"-"&amp;FLOOR('Transaction Data'!$P307,15)+14</f>
        <v>30-44</v>
      </c>
      <c r="R307" s="2" t="str">
        <f>IF('Transaction Data'!$L307&lt;=10,"Less Expensive","Expensive")</f>
        <v>Expensive</v>
      </c>
      <c r="S307" s="4">
        <f>WEEKDAY('Transaction Data'!$A307)</f>
        <v>7</v>
      </c>
      <c r="T307" s="2" t="str">
        <f>IF(WEEKDAY('Transaction Data'!$A307,2)&lt;6,"Weekday","Weekend")</f>
        <v>Weekend</v>
      </c>
    </row>
    <row r="308" ht="15.75" customHeight="1">
      <c r="A308" s="1">
        <v>45359.0</v>
      </c>
      <c r="B308" s="2" t="s">
        <v>346</v>
      </c>
      <c r="C308" s="2" t="s">
        <v>47</v>
      </c>
      <c r="D308" s="1">
        <v>26865.0</v>
      </c>
      <c r="E308" s="2" t="s">
        <v>27</v>
      </c>
      <c r="F308" s="2">
        <v>455.0</v>
      </c>
      <c r="G308" s="2" t="s">
        <v>23</v>
      </c>
      <c r="H308" s="2" t="s">
        <v>49</v>
      </c>
      <c r="I308" s="2" t="s">
        <v>25</v>
      </c>
      <c r="J308" s="2" t="str">
        <f t="array" ref="J308">XLOOKUP('Transaction Data'!$G308,Product_Code,Biscuit_Brand)</f>
        <v>Cinnamon Swirls</v>
      </c>
      <c r="K308" s="2">
        <f t="array" ref="K308">XLOOKUP('Transaction Data'!$G308,Product_Code,Cost)</f>
        <v>10</v>
      </c>
      <c r="L308" s="2">
        <f t="array" ref="L308">XLOOKUP('Transaction Data'!$G308,Product_Code,Unit_Price)</f>
        <v>14</v>
      </c>
      <c r="M308" s="3">
        <f>'Transaction Data'!$F308*'Transaction Data'!$K308</f>
        <v>4550</v>
      </c>
      <c r="N308" s="3">
        <f>'Transaction Data'!$F308*'Transaction Data'!$L308</f>
        <v>6370</v>
      </c>
      <c r="O308" s="3">
        <f>'Transaction Data'!$N308-'Transaction Data'!$M308</f>
        <v>1820</v>
      </c>
      <c r="P308" s="2">
        <f>DATEDIF('Transaction Data'!$D308,'Transaction Data'!$A308,"y")</f>
        <v>50</v>
      </c>
      <c r="Q308" s="2" t="str">
        <f>FLOOR('Transaction Data'!$P308,15)&amp;"-"&amp;FLOOR('Transaction Data'!$P308,15)+14</f>
        <v>45-59</v>
      </c>
      <c r="R308" s="2" t="str">
        <f>IF('Transaction Data'!$L308&lt;=10,"Less Expensive","Expensive")</f>
        <v>Expensive</v>
      </c>
      <c r="S308" s="4">
        <f>WEEKDAY('Transaction Data'!$A308)</f>
        <v>6</v>
      </c>
      <c r="T308" s="2" t="str">
        <f>IF(WEEKDAY('Transaction Data'!$A308,2)&lt;6,"Weekday","Weekend")</f>
        <v>Weekday</v>
      </c>
    </row>
    <row r="309" ht="15.75" customHeight="1">
      <c r="A309" s="1">
        <v>45352.0</v>
      </c>
      <c r="B309" s="2" t="s">
        <v>347</v>
      </c>
      <c r="C309" s="2" t="s">
        <v>65</v>
      </c>
      <c r="D309" s="1">
        <v>16069.0</v>
      </c>
      <c r="E309" s="2" t="s">
        <v>27</v>
      </c>
      <c r="F309" s="2">
        <v>319.0</v>
      </c>
      <c r="G309" s="2" t="s">
        <v>44</v>
      </c>
      <c r="H309" s="2" t="s">
        <v>52</v>
      </c>
      <c r="I309" s="2" t="s">
        <v>25</v>
      </c>
      <c r="J309" s="2" t="str">
        <f t="array" ref="J309">XLOOKUP('Transaction Data'!$G309,Product_Code,Biscuit_Brand)</f>
        <v>Butter Crunch</v>
      </c>
      <c r="K309" s="2">
        <f t="array" ref="K309">XLOOKUP('Transaction Data'!$G309,Product_Code,Cost)</f>
        <v>10</v>
      </c>
      <c r="L309" s="2">
        <f t="array" ref="L309">XLOOKUP('Transaction Data'!$G309,Product_Code,Unit_Price)</f>
        <v>11</v>
      </c>
      <c r="M309" s="3">
        <f>'Transaction Data'!$F309*'Transaction Data'!$K309</f>
        <v>3190</v>
      </c>
      <c r="N309" s="3">
        <f>'Transaction Data'!$F309*'Transaction Data'!$L309</f>
        <v>3509</v>
      </c>
      <c r="O309" s="3">
        <f>'Transaction Data'!$N309-'Transaction Data'!$M309</f>
        <v>319</v>
      </c>
      <c r="P309" s="2">
        <f>DATEDIF('Transaction Data'!$D309,'Transaction Data'!$A309,"y")</f>
        <v>80</v>
      </c>
      <c r="Q309" s="2" t="str">
        <f>FLOOR('Transaction Data'!$P309,15)&amp;"-"&amp;FLOOR('Transaction Data'!$P309,15)+14</f>
        <v>75-89</v>
      </c>
      <c r="R309" s="2" t="str">
        <f>IF('Transaction Data'!$L309&lt;=10,"Less Expensive","Expensive")</f>
        <v>Expensive</v>
      </c>
      <c r="S309" s="4">
        <f>WEEKDAY('Transaction Data'!$A309)</f>
        <v>6</v>
      </c>
      <c r="T309" s="2" t="str">
        <f>IF(WEEKDAY('Transaction Data'!$A309,2)&lt;6,"Weekday","Weekend")</f>
        <v>Weekday</v>
      </c>
    </row>
    <row r="310" ht="15.75" customHeight="1">
      <c r="A310" s="1">
        <v>45403.0</v>
      </c>
      <c r="B310" s="2" t="s">
        <v>348</v>
      </c>
      <c r="C310" s="2" t="s">
        <v>47</v>
      </c>
      <c r="D310" s="1">
        <v>27616.0</v>
      </c>
      <c r="E310" s="2" t="s">
        <v>37</v>
      </c>
      <c r="F310" s="2">
        <v>359.0</v>
      </c>
      <c r="G310" s="2" t="s">
        <v>48</v>
      </c>
      <c r="H310" s="2" t="s">
        <v>49</v>
      </c>
      <c r="I310" s="2" t="s">
        <v>25</v>
      </c>
      <c r="J310" s="2" t="str">
        <f t="array" ref="J310">XLOOKUP('Transaction Data'!$G310,Product_Code,Biscuit_Brand)</f>
        <v>Lemon Crisps</v>
      </c>
      <c r="K310" s="2">
        <f t="array" ref="K310">XLOOKUP('Transaction Data'!$G310,Product_Code,Cost)</f>
        <v>7</v>
      </c>
      <c r="L310" s="2">
        <f t="array" ref="L310">XLOOKUP('Transaction Data'!$G310,Product_Code,Unit_Price)</f>
        <v>9</v>
      </c>
      <c r="M310" s="3">
        <f>'Transaction Data'!$F310*'Transaction Data'!$K310</f>
        <v>2513</v>
      </c>
      <c r="N310" s="3">
        <f>'Transaction Data'!$F310*'Transaction Data'!$L310</f>
        <v>3231</v>
      </c>
      <c r="O310" s="3">
        <f>'Transaction Data'!$N310-'Transaction Data'!$M310</f>
        <v>718</v>
      </c>
      <c r="P310" s="2">
        <f>DATEDIF('Transaction Data'!$D310,'Transaction Data'!$A310,"y")</f>
        <v>48</v>
      </c>
      <c r="Q310" s="2" t="str">
        <f>FLOOR('Transaction Data'!$P310,15)&amp;"-"&amp;FLOOR('Transaction Data'!$P310,15)+14</f>
        <v>45-59</v>
      </c>
      <c r="R310" s="2" t="str">
        <f>IF('Transaction Data'!$L310&lt;=10,"Less Expensive","Expensive")</f>
        <v>Less Expensive</v>
      </c>
      <c r="S310" s="4">
        <f>WEEKDAY('Transaction Data'!$A310)</f>
        <v>1</v>
      </c>
      <c r="T310" s="2" t="str">
        <f>IF(WEEKDAY('Transaction Data'!$A310,2)&lt;6,"Weekday","Weekend")</f>
        <v>Weekend</v>
      </c>
    </row>
    <row r="311" ht="15.75" customHeight="1">
      <c r="A311" s="1">
        <v>45311.0</v>
      </c>
      <c r="B311" s="2" t="s">
        <v>349</v>
      </c>
      <c r="C311" s="2" t="s">
        <v>69</v>
      </c>
      <c r="D311" s="1">
        <v>16533.0</v>
      </c>
      <c r="E311" s="2" t="s">
        <v>37</v>
      </c>
      <c r="F311" s="2">
        <v>45.0</v>
      </c>
      <c r="G311" s="2" t="s">
        <v>48</v>
      </c>
      <c r="H311" s="2" t="s">
        <v>52</v>
      </c>
      <c r="I311" s="2" t="s">
        <v>25</v>
      </c>
      <c r="J311" s="2" t="str">
        <f t="array" ref="J311">XLOOKUP('Transaction Data'!$G311,Product_Code,Biscuit_Brand)</f>
        <v>Lemon Crisps</v>
      </c>
      <c r="K311" s="2">
        <f t="array" ref="K311">XLOOKUP('Transaction Data'!$G311,Product_Code,Cost)</f>
        <v>7</v>
      </c>
      <c r="L311" s="2">
        <f t="array" ref="L311">XLOOKUP('Transaction Data'!$G311,Product_Code,Unit_Price)</f>
        <v>9</v>
      </c>
      <c r="M311" s="3">
        <f>'Transaction Data'!$F311*'Transaction Data'!$K311</f>
        <v>315</v>
      </c>
      <c r="N311" s="3">
        <f>'Transaction Data'!$F311*'Transaction Data'!$L311</f>
        <v>405</v>
      </c>
      <c r="O311" s="3">
        <f>'Transaction Data'!$N311-'Transaction Data'!$M311</f>
        <v>90</v>
      </c>
      <c r="P311" s="2">
        <f>DATEDIF('Transaction Data'!$D311,'Transaction Data'!$A311,"y")</f>
        <v>78</v>
      </c>
      <c r="Q311" s="2" t="str">
        <f>FLOOR('Transaction Data'!$P311,15)&amp;"-"&amp;FLOOR('Transaction Data'!$P311,15)+14</f>
        <v>75-89</v>
      </c>
      <c r="R311" s="2" t="str">
        <f>IF('Transaction Data'!$L311&lt;=10,"Less Expensive","Expensive")</f>
        <v>Less Expensive</v>
      </c>
      <c r="S311" s="4">
        <f>WEEKDAY('Transaction Data'!$A311)</f>
        <v>7</v>
      </c>
      <c r="T311" s="2" t="str">
        <f>IF(WEEKDAY('Transaction Data'!$A311,2)&lt;6,"Weekday","Weekend")</f>
        <v>Weekend</v>
      </c>
    </row>
    <row r="312" ht="15.75" customHeight="1">
      <c r="A312" s="1">
        <v>45467.0</v>
      </c>
      <c r="B312" s="2" t="s">
        <v>350</v>
      </c>
      <c r="C312" s="2" t="s">
        <v>69</v>
      </c>
      <c r="D312" s="1">
        <v>26964.0</v>
      </c>
      <c r="E312" s="2" t="s">
        <v>27</v>
      </c>
      <c r="F312" s="2">
        <v>234.0</v>
      </c>
      <c r="G312" s="2" t="s">
        <v>55</v>
      </c>
      <c r="H312" s="2" t="s">
        <v>34</v>
      </c>
      <c r="I312" s="2" t="s">
        <v>25</v>
      </c>
      <c r="J312" s="2" t="str">
        <f t="array" ref="J312">XLOOKUP('Transaction Data'!$G312,Product_Code,Biscuit_Brand)</f>
        <v>Vanilla Wafers</v>
      </c>
      <c r="K312" s="2">
        <f t="array" ref="K312">XLOOKUP('Transaction Data'!$G312,Product_Code,Cost)</f>
        <v>18</v>
      </c>
      <c r="L312" s="2">
        <f t="array" ref="L312">XLOOKUP('Transaction Data'!$G312,Product_Code,Unit_Price)</f>
        <v>36</v>
      </c>
      <c r="M312" s="3">
        <f>'Transaction Data'!$F312*'Transaction Data'!$K312</f>
        <v>4212</v>
      </c>
      <c r="N312" s="3">
        <f>'Transaction Data'!$F312*'Transaction Data'!$L312</f>
        <v>8424</v>
      </c>
      <c r="O312" s="3">
        <f>'Transaction Data'!$N312-'Transaction Data'!$M312</f>
        <v>4212</v>
      </c>
      <c r="P312" s="2">
        <f>DATEDIF('Transaction Data'!$D312,'Transaction Data'!$A312,"y")</f>
        <v>50</v>
      </c>
      <c r="Q312" s="2" t="str">
        <f>FLOOR('Transaction Data'!$P312,15)&amp;"-"&amp;FLOOR('Transaction Data'!$P312,15)+14</f>
        <v>45-59</v>
      </c>
      <c r="R312" s="2" t="str">
        <f>IF('Transaction Data'!$L312&lt;=10,"Less Expensive","Expensive")</f>
        <v>Expensive</v>
      </c>
      <c r="S312" s="4">
        <f>WEEKDAY('Transaction Data'!$A312)</f>
        <v>2</v>
      </c>
      <c r="T312" s="2" t="str">
        <f>IF(WEEKDAY('Transaction Data'!$A312,2)&lt;6,"Weekday","Weekend")</f>
        <v>Weekday</v>
      </c>
    </row>
    <row r="313" ht="15.75" customHeight="1">
      <c r="A313" s="1">
        <v>45416.0</v>
      </c>
      <c r="B313" s="2" t="s">
        <v>351</v>
      </c>
      <c r="C313" s="2" t="s">
        <v>72</v>
      </c>
      <c r="D313" s="1">
        <v>18737.0</v>
      </c>
      <c r="E313" s="2" t="s">
        <v>22</v>
      </c>
      <c r="F313" s="2">
        <v>127.0</v>
      </c>
      <c r="G313" s="2" t="s">
        <v>28</v>
      </c>
      <c r="H313" s="2" t="s">
        <v>34</v>
      </c>
      <c r="I313" s="2" t="s">
        <v>25</v>
      </c>
      <c r="J313" s="2" t="str">
        <f t="array" ref="J313">XLOOKUP('Transaction Data'!$G313,Product_Code,Biscuit_Brand)</f>
        <v>Shortbread</v>
      </c>
      <c r="K313" s="2">
        <f t="array" ref="K313">XLOOKUP('Transaction Data'!$G313,Product_Code,Cost)</f>
        <v>10</v>
      </c>
      <c r="L313" s="2">
        <f t="array" ref="L313">XLOOKUP('Transaction Data'!$G313,Product_Code,Unit_Price)</f>
        <v>45</v>
      </c>
      <c r="M313" s="3">
        <f>'Transaction Data'!$F313*'Transaction Data'!$K313</f>
        <v>1270</v>
      </c>
      <c r="N313" s="3">
        <f>'Transaction Data'!$F313*'Transaction Data'!$L313</f>
        <v>5715</v>
      </c>
      <c r="O313" s="3">
        <f>'Transaction Data'!$N313-'Transaction Data'!$M313</f>
        <v>4445</v>
      </c>
      <c r="P313" s="2">
        <f>DATEDIF('Transaction Data'!$D313,'Transaction Data'!$A313,"y")</f>
        <v>73</v>
      </c>
      <c r="Q313" s="2" t="str">
        <f>FLOOR('Transaction Data'!$P313,15)&amp;"-"&amp;FLOOR('Transaction Data'!$P313,15)+14</f>
        <v>60-74</v>
      </c>
      <c r="R313" s="2" t="str">
        <f>IF('Transaction Data'!$L313&lt;=10,"Less Expensive","Expensive")</f>
        <v>Expensive</v>
      </c>
      <c r="S313" s="4">
        <f>WEEKDAY('Transaction Data'!$A313)</f>
        <v>7</v>
      </c>
      <c r="T313" s="2" t="str">
        <f>IF(WEEKDAY('Transaction Data'!$A313,2)&lt;6,"Weekday","Weekend")</f>
        <v>Weekend</v>
      </c>
    </row>
    <row r="314" ht="15.75" customHeight="1">
      <c r="A314" s="1">
        <v>45351.0</v>
      </c>
      <c r="B314" s="2" t="s">
        <v>352</v>
      </c>
      <c r="C314" s="2" t="s">
        <v>54</v>
      </c>
      <c r="D314" s="1">
        <v>23786.0</v>
      </c>
      <c r="E314" s="2" t="s">
        <v>37</v>
      </c>
      <c r="F314" s="2">
        <v>81.0</v>
      </c>
      <c r="G314" s="2" t="s">
        <v>38</v>
      </c>
      <c r="H314" s="2" t="s">
        <v>39</v>
      </c>
      <c r="I314" s="2" t="s">
        <v>25</v>
      </c>
      <c r="J314" s="2" t="str">
        <f t="array" ref="J314">XLOOKUP('Transaction Data'!$G314,Product_Code,Biscuit_Brand)</f>
        <v>Ginger Snaps</v>
      </c>
      <c r="K314" s="2">
        <f t="array" ref="K314">XLOOKUP('Transaction Data'!$G314,Product_Code,Cost)</f>
        <v>14</v>
      </c>
      <c r="L314" s="2">
        <f t="array" ref="L314">XLOOKUP('Transaction Data'!$G314,Product_Code,Unit_Price)</f>
        <v>28</v>
      </c>
      <c r="M314" s="3">
        <f>'Transaction Data'!$F314*'Transaction Data'!$K314</f>
        <v>1134</v>
      </c>
      <c r="N314" s="3">
        <f>'Transaction Data'!$F314*'Transaction Data'!$L314</f>
        <v>2268</v>
      </c>
      <c r="O314" s="3">
        <f>'Transaction Data'!$N314-'Transaction Data'!$M314</f>
        <v>1134</v>
      </c>
      <c r="P314" s="2">
        <f>DATEDIF('Transaction Data'!$D314,'Transaction Data'!$A314,"y")</f>
        <v>59</v>
      </c>
      <c r="Q314" s="2" t="str">
        <f>FLOOR('Transaction Data'!$P314,15)&amp;"-"&amp;FLOOR('Transaction Data'!$P314,15)+14</f>
        <v>45-59</v>
      </c>
      <c r="R314" s="2" t="str">
        <f>IF('Transaction Data'!$L314&lt;=10,"Less Expensive","Expensive")</f>
        <v>Expensive</v>
      </c>
      <c r="S314" s="4">
        <f>WEEKDAY('Transaction Data'!$A314)</f>
        <v>5</v>
      </c>
      <c r="T314" s="2" t="str">
        <f>IF(WEEKDAY('Transaction Data'!$A314,2)&lt;6,"Weekday","Weekend")</f>
        <v>Weekday</v>
      </c>
    </row>
    <row r="315" ht="15.75" customHeight="1">
      <c r="A315" s="1">
        <v>45493.0</v>
      </c>
      <c r="B315" s="2" t="s">
        <v>353</v>
      </c>
      <c r="C315" s="2" t="s">
        <v>47</v>
      </c>
      <c r="D315" s="1">
        <v>38395.0</v>
      </c>
      <c r="E315" s="2" t="s">
        <v>22</v>
      </c>
      <c r="F315" s="2">
        <v>13.0</v>
      </c>
      <c r="G315" s="2" t="s">
        <v>61</v>
      </c>
      <c r="H315" s="2" t="s">
        <v>42</v>
      </c>
      <c r="I315" s="2" t="s">
        <v>25</v>
      </c>
      <c r="J315" s="2" t="str">
        <f t="array" ref="J315">XLOOKUP('Transaction Data'!$G315,Product_Code,Biscuit_Brand)</f>
        <v>Choco Delight</v>
      </c>
      <c r="K315" s="2">
        <f t="array" ref="K315">XLOOKUP('Transaction Data'!$G315,Product_Code,Cost)</f>
        <v>3</v>
      </c>
      <c r="L315" s="2">
        <f t="array" ref="L315">XLOOKUP('Transaction Data'!$G315,Product_Code,Unit_Price)</f>
        <v>5</v>
      </c>
      <c r="M315" s="3">
        <f>'Transaction Data'!$F315*'Transaction Data'!$K315</f>
        <v>39</v>
      </c>
      <c r="N315" s="3">
        <f>'Transaction Data'!$F315*'Transaction Data'!$L315</f>
        <v>65</v>
      </c>
      <c r="O315" s="3">
        <f>'Transaction Data'!$N315-'Transaction Data'!$M315</f>
        <v>26</v>
      </c>
      <c r="P315" s="2">
        <f>DATEDIF('Transaction Data'!$D315,'Transaction Data'!$A315,"y")</f>
        <v>19</v>
      </c>
      <c r="Q315" s="2" t="str">
        <f>FLOOR('Transaction Data'!$P315,15)&amp;"-"&amp;FLOOR('Transaction Data'!$P315,15)+14</f>
        <v>15-29</v>
      </c>
      <c r="R315" s="2" t="str">
        <f>IF('Transaction Data'!$L315&lt;=10,"Less Expensive","Expensive")</f>
        <v>Less Expensive</v>
      </c>
      <c r="S315" s="4">
        <f>WEEKDAY('Transaction Data'!$A315)</f>
        <v>7</v>
      </c>
      <c r="T315" s="2" t="str">
        <f>IF(WEEKDAY('Transaction Data'!$A315,2)&lt;6,"Weekday","Weekend")</f>
        <v>Weekend</v>
      </c>
    </row>
    <row r="316" ht="15.75" customHeight="1">
      <c r="A316" s="1">
        <v>45362.0</v>
      </c>
      <c r="B316" s="2" t="s">
        <v>354</v>
      </c>
      <c r="C316" s="2" t="s">
        <v>32</v>
      </c>
      <c r="D316" s="1">
        <v>29672.0</v>
      </c>
      <c r="E316" s="2" t="s">
        <v>27</v>
      </c>
      <c r="F316" s="2">
        <v>117.0</v>
      </c>
      <c r="G316" s="2" t="s">
        <v>61</v>
      </c>
      <c r="H316" s="2" t="s">
        <v>45</v>
      </c>
      <c r="I316" s="2" t="s">
        <v>25</v>
      </c>
      <c r="J316" s="2" t="str">
        <f t="array" ref="J316">XLOOKUP('Transaction Data'!$G316,Product_Code,Biscuit_Brand)</f>
        <v>Choco Delight</v>
      </c>
      <c r="K316" s="2">
        <f t="array" ref="K316">XLOOKUP('Transaction Data'!$G316,Product_Code,Cost)</f>
        <v>3</v>
      </c>
      <c r="L316" s="2">
        <f t="array" ref="L316">XLOOKUP('Transaction Data'!$G316,Product_Code,Unit_Price)</f>
        <v>5</v>
      </c>
      <c r="M316" s="3">
        <f>'Transaction Data'!$F316*'Transaction Data'!$K316</f>
        <v>351</v>
      </c>
      <c r="N316" s="3">
        <f>'Transaction Data'!$F316*'Transaction Data'!$L316</f>
        <v>585</v>
      </c>
      <c r="O316" s="3">
        <f>'Transaction Data'!$N316-'Transaction Data'!$M316</f>
        <v>234</v>
      </c>
      <c r="P316" s="2">
        <f>DATEDIF('Transaction Data'!$D316,'Transaction Data'!$A316,"y")</f>
        <v>42</v>
      </c>
      <c r="Q316" s="2" t="str">
        <f>FLOOR('Transaction Data'!$P316,15)&amp;"-"&amp;FLOOR('Transaction Data'!$P316,15)+14</f>
        <v>30-44</v>
      </c>
      <c r="R316" s="2" t="str">
        <f>IF('Transaction Data'!$L316&lt;=10,"Less Expensive","Expensive")</f>
        <v>Less Expensive</v>
      </c>
      <c r="S316" s="4">
        <f>WEEKDAY('Transaction Data'!$A316)</f>
        <v>2</v>
      </c>
      <c r="T316" s="2" t="str">
        <f>IF(WEEKDAY('Transaction Data'!$A316,2)&lt;6,"Weekday","Weekend")</f>
        <v>Weekday</v>
      </c>
    </row>
    <row r="317" ht="15.75" customHeight="1">
      <c r="A317" s="1">
        <v>45298.0</v>
      </c>
      <c r="B317" s="2" t="s">
        <v>355</v>
      </c>
      <c r="C317" s="2" t="s">
        <v>41</v>
      </c>
      <c r="D317" s="1">
        <v>37834.0</v>
      </c>
      <c r="E317" s="2" t="s">
        <v>63</v>
      </c>
      <c r="F317" s="2">
        <v>458.0</v>
      </c>
      <c r="G317" s="2" t="s">
        <v>38</v>
      </c>
      <c r="H317" s="2" t="s">
        <v>49</v>
      </c>
      <c r="I317" s="2" t="s">
        <v>25</v>
      </c>
      <c r="J317" s="2" t="str">
        <f t="array" ref="J317">XLOOKUP('Transaction Data'!$G317,Product_Code,Biscuit_Brand)</f>
        <v>Ginger Snaps</v>
      </c>
      <c r="K317" s="2">
        <f t="array" ref="K317">XLOOKUP('Transaction Data'!$G317,Product_Code,Cost)</f>
        <v>14</v>
      </c>
      <c r="L317" s="2">
        <f t="array" ref="L317">XLOOKUP('Transaction Data'!$G317,Product_Code,Unit_Price)</f>
        <v>28</v>
      </c>
      <c r="M317" s="3">
        <f>'Transaction Data'!$F317*'Transaction Data'!$K317</f>
        <v>6412</v>
      </c>
      <c r="N317" s="3">
        <f>'Transaction Data'!$F317*'Transaction Data'!$L317</f>
        <v>12824</v>
      </c>
      <c r="O317" s="3">
        <f>'Transaction Data'!$N317-'Transaction Data'!$M317</f>
        <v>6412</v>
      </c>
      <c r="P317" s="2">
        <f>DATEDIF('Transaction Data'!$D317,'Transaction Data'!$A317,"y")</f>
        <v>20</v>
      </c>
      <c r="Q317" s="2" t="str">
        <f>FLOOR('Transaction Data'!$P317,15)&amp;"-"&amp;FLOOR('Transaction Data'!$P317,15)+14</f>
        <v>15-29</v>
      </c>
      <c r="R317" s="2" t="str">
        <f>IF('Transaction Data'!$L317&lt;=10,"Less Expensive","Expensive")</f>
        <v>Expensive</v>
      </c>
      <c r="S317" s="4">
        <f>WEEKDAY('Transaction Data'!$A317)</f>
        <v>1</v>
      </c>
      <c r="T317" s="2" t="str">
        <f>IF(WEEKDAY('Transaction Data'!$A317,2)&lt;6,"Weekday","Weekend")</f>
        <v>Weekend</v>
      </c>
    </row>
    <row r="318" ht="15.75" customHeight="1">
      <c r="A318" s="1">
        <v>45444.0</v>
      </c>
      <c r="B318" s="2" t="s">
        <v>356</v>
      </c>
      <c r="C318" s="2" t="s">
        <v>41</v>
      </c>
      <c r="D318" s="1">
        <v>20540.0</v>
      </c>
      <c r="E318" s="2" t="s">
        <v>22</v>
      </c>
      <c r="F318" s="2">
        <v>222.0</v>
      </c>
      <c r="G318" s="2" t="s">
        <v>61</v>
      </c>
      <c r="H318" s="2" t="s">
        <v>52</v>
      </c>
      <c r="I318" s="2" t="s">
        <v>25</v>
      </c>
      <c r="J318" s="2" t="str">
        <f t="array" ref="J318">XLOOKUP('Transaction Data'!$G318,Product_Code,Biscuit_Brand)</f>
        <v>Choco Delight</v>
      </c>
      <c r="K318" s="2">
        <f t="array" ref="K318">XLOOKUP('Transaction Data'!$G318,Product_Code,Cost)</f>
        <v>3</v>
      </c>
      <c r="L318" s="2">
        <f t="array" ref="L318">XLOOKUP('Transaction Data'!$G318,Product_Code,Unit_Price)</f>
        <v>5</v>
      </c>
      <c r="M318" s="3">
        <f>'Transaction Data'!$F318*'Transaction Data'!$K318</f>
        <v>666</v>
      </c>
      <c r="N318" s="3">
        <f>'Transaction Data'!$F318*'Transaction Data'!$L318</f>
        <v>1110</v>
      </c>
      <c r="O318" s="3">
        <f>'Transaction Data'!$N318-'Transaction Data'!$M318</f>
        <v>444</v>
      </c>
      <c r="P318" s="2">
        <f>DATEDIF('Transaction Data'!$D318,'Transaction Data'!$A318,"y")</f>
        <v>68</v>
      </c>
      <c r="Q318" s="2" t="str">
        <f>FLOOR('Transaction Data'!$P318,15)&amp;"-"&amp;FLOOR('Transaction Data'!$P318,15)+14</f>
        <v>60-74</v>
      </c>
      <c r="R318" s="2" t="str">
        <f>IF('Transaction Data'!$L318&lt;=10,"Less Expensive","Expensive")</f>
        <v>Less Expensive</v>
      </c>
      <c r="S318" s="4">
        <f>WEEKDAY('Transaction Data'!$A318)</f>
        <v>7</v>
      </c>
      <c r="T318" s="2" t="str">
        <f>IF(WEEKDAY('Transaction Data'!$A318,2)&lt;6,"Weekday","Weekend")</f>
        <v>Weekend</v>
      </c>
    </row>
    <row r="319" ht="15.75" customHeight="1">
      <c r="A319" s="1">
        <v>45459.0</v>
      </c>
      <c r="B319" s="2" t="s">
        <v>357</v>
      </c>
      <c r="C319" s="2" t="s">
        <v>41</v>
      </c>
      <c r="D319" s="1">
        <v>31867.0</v>
      </c>
      <c r="E319" s="2" t="s">
        <v>37</v>
      </c>
      <c r="F319" s="2">
        <v>373.0</v>
      </c>
      <c r="G319" s="2" t="s">
        <v>44</v>
      </c>
      <c r="H319" s="2" t="s">
        <v>49</v>
      </c>
      <c r="I319" s="2" t="s">
        <v>25</v>
      </c>
      <c r="J319" s="2" t="str">
        <f t="array" ref="J319">XLOOKUP('Transaction Data'!$G319,Product_Code,Biscuit_Brand)</f>
        <v>Butter Crunch</v>
      </c>
      <c r="K319" s="2">
        <f t="array" ref="K319">XLOOKUP('Transaction Data'!$G319,Product_Code,Cost)</f>
        <v>10</v>
      </c>
      <c r="L319" s="2">
        <f t="array" ref="L319">XLOOKUP('Transaction Data'!$G319,Product_Code,Unit_Price)</f>
        <v>11</v>
      </c>
      <c r="M319" s="3">
        <f>'Transaction Data'!$F319*'Transaction Data'!$K319</f>
        <v>3730</v>
      </c>
      <c r="N319" s="3">
        <f>'Transaction Data'!$F319*'Transaction Data'!$L319</f>
        <v>4103</v>
      </c>
      <c r="O319" s="3">
        <f>'Transaction Data'!$N319-'Transaction Data'!$M319</f>
        <v>373</v>
      </c>
      <c r="P319" s="2">
        <f>DATEDIF('Transaction Data'!$D319,'Transaction Data'!$A319,"y")</f>
        <v>37</v>
      </c>
      <c r="Q319" s="2" t="str">
        <f>FLOOR('Transaction Data'!$P319,15)&amp;"-"&amp;FLOOR('Transaction Data'!$P319,15)+14</f>
        <v>30-44</v>
      </c>
      <c r="R319" s="2" t="str">
        <f>IF('Transaction Data'!$L319&lt;=10,"Less Expensive","Expensive")</f>
        <v>Expensive</v>
      </c>
      <c r="S319" s="4">
        <f>WEEKDAY('Transaction Data'!$A319)</f>
        <v>1</v>
      </c>
      <c r="T319" s="2" t="str">
        <f>IF(WEEKDAY('Transaction Data'!$A319,2)&lt;6,"Weekday","Weekend")</f>
        <v>Weekend</v>
      </c>
    </row>
    <row r="320" ht="15.75" customHeight="1">
      <c r="A320" s="1">
        <v>45488.0</v>
      </c>
      <c r="B320" s="2" t="s">
        <v>358</v>
      </c>
      <c r="C320" s="2" t="s">
        <v>65</v>
      </c>
      <c r="D320" s="1">
        <v>33125.0</v>
      </c>
      <c r="E320" s="2" t="s">
        <v>27</v>
      </c>
      <c r="F320" s="2">
        <v>69.0</v>
      </c>
      <c r="G320" s="2" t="s">
        <v>38</v>
      </c>
      <c r="H320" s="2" t="s">
        <v>52</v>
      </c>
      <c r="I320" s="2" t="s">
        <v>25</v>
      </c>
      <c r="J320" s="2" t="str">
        <f t="array" ref="J320">XLOOKUP('Transaction Data'!$G320,Product_Code,Biscuit_Brand)</f>
        <v>Ginger Snaps</v>
      </c>
      <c r="K320" s="2">
        <f t="array" ref="K320">XLOOKUP('Transaction Data'!$G320,Product_Code,Cost)</f>
        <v>14</v>
      </c>
      <c r="L320" s="2">
        <f t="array" ref="L320">XLOOKUP('Transaction Data'!$G320,Product_Code,Unit_Price)</f>
        <v>28</v>
      </c>
      <c r="M320" s="3">
        <f>'Transaction Data'!$F320*'Transaction Data'!$K320</f>
        <v>966</v>
      </c>
      <c r="N320" s="3">
        <f>'Transaction Data'!$F320*'Transaction Data'!$L320</f>
        <v>1932</v>
      </c>
      <c r="O320" s="3">
        <f>'Transaction Data'!$N320-'Transaction Data'!$M320</f>
        <v>966</v>
      </c>
      <c r="P320" s="2">
        <f>DATEDIF('Transaction Data'!$D320,'Transaction Data'!$A320,"y")</f>
        <v>33</v>
      </c>
      <c r="Q320" s="2" t="str">
        <f>FLOOR('Transaction Data'!$P320,15)&amp;"-"&amp;FLOOR('Transaction Data'!$P320,15)+14</f>
        <v>30-44</v>
      </c>
      <c r="R320" s="2" t="str">
        <f>IF('Transaction Data'!$L320&lt;=10,"Less Expensive","Expensive")</f>
        <v>Expensive</v>
      </c>
      <c r="S320" s="4">
        <f>WEEKDAY('Transaction Data'!$A320)</f>
        <v>2</v>
      </c>
      <c r="T320" s="2" t="str">
        <f>IF(WEEKDAY('Transaction Data'!$A320,2)&lt;6,"Weekday","Weekend")</f>
        <v>Weekday</v>
      </c>
    </row>
    <row r="321" ht="15.75" customHeight="1">
      <c r="A321" s="1">
        <v>45366.0</v>
      </c>
      <c r="B321" s="2" t="s">
        <v>359</v>
      </c>
      <c r="C321" s="2" t="s">
        <v>47</v>
      </c>
      <c r="D321" s="1">
        <v>17200.0</v>
      </c>
      <c r="E321" s="2" t="s">
        <v>27</v>
      </c>
      <c r="F321" s="2">
        <v>218.0</v>
      </c>
      <c r="G321" s="2" t="s">
        <v>57</v>
      </c>
      <c r="H321" s="2" t="s">
        <v>52</v>
      </c>
      <c r="I321" s="2" t="s">
        <v>25</v>
      </c>
      <c r="J321" s="2" t="str">
        <f t="array" ref="J321">XLOOKUP('Transaction Data'!$G321,Product_Code,Biscuit_Brand)</f>
        <v>Oatmeal Cookies</v>
      </c>
      <c r="K321" s="2">
        <f t="array" ref="K321">XLOOKUP('Transaction Data'!$G321,Product_Code,Cost)</f>
        <v>19</v>
      </c>
      <c r="L321" s="2">
        <f t="array" ref="L321">XLOOKUP('Transaction Data'!$G321,Product_Code,Unit_Price)</f>
        <v>23</v>
      </c>
      <c r="M321" s="3">
        <f>'Transaction Data'!$F321*'Transaction Data'!$K321</f>
        <v>4142</v>
      </c>
      <c r="N321" s="3">
        <f>'Transaction Data'!$F321*'Transaction Data'!$L321</f>
        <v>5014</v>
      </c>
      <c r="O321" s="3">
        <f>'Transaction Data'!$N321-'Transaction Data'!$M321</f>
        <v>872</v>
      </c>
      <c r="P321" s="2">
        <f>DATEDIF('Transaction Data'!$D321,'Transaction Data'!$A321,"y")</f>
        <v>77</v>
      </c>
      <c r="Q321" s="2" t="str">
        <f>FLOOR('Transaction Data'!$P321,15)&amp;"-"&amp;FLOOR('Transaction Data'!$P321,15)+14</f>
        <v>75-89</v>
      </c>
      <c r="R321" s="2" t="str">
        <f>IF('Transaction Data'!$L321&lt;=10,"Less Expensive","Expensive")</f>
        <v>Expensive</v>
      </c>
      <c r="S321" s="4">
        <f>WEEKDAY('Transaction Data'!$A321)</f>
        <v>6</v>
      </c>
      <c r="T321" s="2" t="str">
        <f>IF(WEEKDAY('Transaction Data'!$A321,2)&lt;6,"Weekday","Weekend")</f>
        <v>Weekday</v>
      </c>
    </row>
    <row r="322" ht="15.75" customHeight="1">
      <c r="A322" s="1">
        <v>45304.0</v>
      </c>
      <c r="B322" s="2" t="s">
        <v>360</v>
      </c>
      <c r="C322" s="2" t="s">
        <v>41</v>
      </c>
      <c r="D322" s="1">
        <v>19950.0</v>
      </c>
      <c r="E322" s="2" t="s">
        <v>63</v>
      </c>
      <c r="F322" s="2">
        <v>336.0</v>
      </c>
      <c r="G322" s="2" t="s">
        <v>57</v>
      </c>
      <c r="H322" s="2" t="s">
        <v>45</v>
      </c>
      <c r="I322" s="2" t="s">
        <v>25</v>
      </c>
      <c r="J322" s="2" t="str">
        <f t="array" ref="J322">XLOOKUP('Transaction Data'!$G322,Product_Code,Biscuit_Brand)</f>
        <v>Oatmeal Cookies</v>
      </c>
      <c r="K322" s="2">
        <f t="array" ref="K322">XLOOKUP('Transaction Data'!$G322,Product_Code,Cost)</f>
        <v>19</v>
      </c>
      <c r="L322" s="2">
        <f t="array" ref="L322">XLOOKUP('Transaction Data'!$G322,Product_Code,Unit_Price)</f>
        <v>23</v>
      </c>
      <c r="M322" s="3">
        <f>'Transaction Data'!$F322*'Transaction Data'!$K322</f>
        <v>6384</v>
      </c>
      <c r="N322" s="3">
        <f>'Transaction Data'!$F322*'Transaction Data'!$L322</f>
        <v>7728</v>
      </c>
      <c r="O322" s="3">
        <f>'Transaction Data'!$N322-'Transaction Data'!$M322</f>
        <v>1344</v>
      </c>
      <c r="P322" s="2">
        <f>DATEDIF('Transaction Data'!$D322,'Transaction Data'!$A322,"y")</f>
        <v>69</v>
      </c>
      <c r="Q322" s="2" t="str">
        <f>FLOOR('Transaction Data'!$P322,15)&amp;"-"&amp;FLOOR('Transaction Data'!$P322,15)+14</f>
        <v>60-74</v>
      </c>
      <c r="R322" s="2" t="str">
        <f>IF('Transaction Data'!$L322&lt;=10,"Less Expensive","Expensive")</f>
        <v>Expensive</v>
      </c>
      <c r="S322" s="4">
        <f>WEEKDAY('Transaction Data'!$A322)</f>
        <v>7</v>
      </c>
      <c r="T322" s="2" t="str">
        <f>IF(WEEKDAY('Transaction Data'!$A322,2)&lt;6,"Weekday","Weekend")</f>
        <v>Weekend</v>
      </c>
    </row>
    <row r="323" ht="15.75" customHeight="1">
      <c r="A323" s="1">
        <v>45439.0</v>
      </c>
      <c r="B323" s="2" t="s">
        <v>361</v>
      </c>
      <c r="C323" s="2" t="s">
        <v>54</v>
      </c>
      <c r="D323" s="1">
        <v>34842.0</v>
      </c>
      <c r="E323" s="2" t="s">
        <v>63</v>
      </c>
      <c r="F323" s="2">
        <v>73.0</v>
      </c>
      <c r="G323" s="2" t="s">
        <v>57</v>
      </c>
      <c r="H323" s="2" t="s">
        <v>49</v>
      </c>
      <c r="I323" s="2" t="s">
        <v>25</v>
      </c>
      <c r="J323" s="2" t="str">
        <f t="array" ref="J323">XLOOKUP('Transaction Data'!$G323,Product_Code,Biscuit_Brand)</f>
        <v>Oatmeal Cookies</v>
      </c>
      <c r="K323" s="2">
        <f t="array" ref="K323">XLOOKUP('Transaction Data'!$G323,Product_Code,Cost)</f>
        <v>19</v>
      </c>
      <c r="L323" s="2">
        <f t="array" ref="L323">XLOOKUP('Transaction Data'!$G323,Product_Code,Unit_Price)</f>
        <v>23</v>
      </c>
      <c r="M323" s="3">
        <f>'Transaction Data'!$F323*'Transaction Data'!$K323</f>
        <v>1387</v>
      </c>
      <c r="N323" s="3">
        <f>'Transaction Data'!$F323*'Transaction Data'!$L323</f>
        <v>1679</v>
      </c>
      <c r="O323" s="3">
        <f>'Transaction Data'!$N323-'Transaction Data'!$M323</f>
        <v>292</v>
      </c>
      <c r="P323" s="2">
        <f>DATEDIF('Transaction Data'!$D323,'Transaction Data'!$A323,"y")</f>
        <v>29</v>
      </c>
      <c r="Q323" s="2" t="str">
        <f>FLOOR('Transaction Data'!$P323,15)&amp;"-"&amp;FLOOR('Transaction Data'!$P323,15)+14</f>
        <v>15-29</v>
      </c>
      <c r="R323" s="2" t="str">
        <f>IF('Transaction Data'!$L323&lt;=10,"Less Expensive","Expensive")</f>
        <v>Expensive</v>
      </c>
      <c r="S323" s="4">
        <f>WEEKDAY('Transaction Data'!$A323)</f>
        <v>2</v>
      </c>
      <c r="T323" s="2" t="str">
        <f>IF(WEEKDAY('Transaction Data'!$A323,2)&lt;6,"Weekday","Weekend")</f>
        <v>Weekday</v>
      </c>
    </row>
    <row r="324" ht="15.75" customHeight="1">
      <c r="A324" s="1">
        <v>45341.0</v>
      </c>
      <c r="B324" s="2" t="s">
        <v>362</v>
      </c>
      <c r="C324" s="2" t="s">
        <v>78</v>
      </c>
      <c r="D324" s="1">
        <v>26289.0</v>
      </c>
      <c r="E324" s="2" t="s">
        <v>22</v>
      </c>
      <c r="F324" s="2">
        <v>297.0</v>
      </c>
      <c r="G324" s="2" t="s">
        <v>28</v>
      </c>
      <c r="H324" s="2" t="s">
        <v>52</v>
      </c>
      <c r="I324" s="2" t="s">
        <v>25</v>
      </c>
      <c r="J324" s="2" t="str">
        <f t="array" ref="J324">XLOOKUP('Transaction Data'!$G324,Product_Code,Biscuit_Brand)</f>
        <v>Shortbread</v>
      </c>
      <c r="K324" s="2">
        <f t="array" ref="K324">XLOOKUP('Transaction Data'!$G324,Product_Code,Cost)</f>
        <v>10</v>
      </c>
      <c r="L324" s="2">
        <f t="array" ref="L324">XLOOKUP('Transaction Data'!$G324,Product_Code,Unit_Price)</f>
        <v>45</v>
      </c>
      <c r="M324" s="3">
        <f>'Transaction Data'!$F324*'Transaction Data'!$K324</f>
        <v>2970</v>
      </c>
      <c r="N324" s="3">
        <f>'Transaction Data'!$F324*'Transaction Data'!$L324</f>
        <v>13365</v>
      </c>
      <c r="O324" s="3">
        <f>'Transaction Data'!$N324-'Transaction Data'!$M324</f>
        <v>10395</v>
      </c>
      <c r="P324" s="2">
        <f>DATEDIF('Transaction Data'!$D324,'Transaction Data'!$A324,"y")</f>
        <v>52</v>
      </c>
      <c r="Q324" s="2" t="str">
        <f>FLOOR('Transaction Data'!$P324,15)&amp;"-"&amp;FLOOR('Transaction Data'!$P324,15)+14</f>
        <v>45-59</v>
      </c>
      <c r="R324" s="2" t="str">
        <f>IF('Transaction Data'!$L324&lt;=10,"Less Expensive","Expensive")</f>
        <v>Expensive</v>
      </c>
      <c r="S324" s="4">
        <f>WEEKDAY('Transaction Data'!$A324)</f>
        <v>2</v>
      </c>
      <c r="T324" s="2" t="str">
        <f>IF(WEEKDAY('Transaction Data'!$A324,2)&lt;6,"Weekday","Weekend")</f>
        <v>Weekday</v>
      </c>
    </row>
    <row r="325" ht="15.75" customHeight="1">
      <c r="A325" s="1">
        <v>45478.0</v>
      </c>
      <c r="B325" s="2" t="s">
        <v>363</v>
      </c>
      <c r="C325" s="2" t="s">
        <v>47</v>
      </c>
      <c r="D325" s="1">
        <v>18522.0</v>
      </c>
      <c r="E325" s="2" t="s">
        <v>27</v>
      </c>
      <c r="F325" s="2">
        <v>477.0</v>
      </c>
      <c r="G325" s="2" t="s">
        <v>44</v>
      </c>
      <c r="H325" s="2" t="s">
        <v>49</v>
      </c>
      <c r="I325" s="2" t="s">
        <v>25</v>
      </c>
      <c r="J325" s="2" t="str">
        <f t="array" ref="J325">XLOOKUP('Transaction Data'!$G325,Product_Code,Biscuit_Brand)</f>
        <v>Butter Crunch</v>
      </c>
      <c r="K325" s="2">
        <f t="array" ref="K325">XLOOKUP('Transaction Data'!$G325,Product_Code,Cost)</f>
        <v>10</v>
      </c>
      <c r="L325" s="2">
        <f t="array" ref="L325">XLOOKUP('Transaction Data'!$G325,Product_Code,Unit_Price)</f>
        <v>11</v>
      </c>
      <c r="M325" s="3">
        <f>'Transaction Data'!$F325*'Transaction Data'!$K325</f>
        <v>4770</v>
      </c>
      <c r="N325" s="3">
        <f>'Transaction Data'!$F325*'Transaction Data'!$L325</f>
        <v>5247</v>
      </c>
      <c r="O325" s="3">
        <f>'Transaction Data'!$N325-'Transaction Data'!$M325</f>
        <v>477</v>
      </c>
      <c r="P325" s="2">
        <f>DATEDIF('Transaction Data'!$D325,'Transaction Data'!$A325,"y")</f>
        <v>73</v>
      </c>
      <c r="Q325" s="2" t="str">
        <f>FLOOR('Transaction Data'!$P325,15)&amp;"-"&amp;FLOOR('Transaction Data'!$P325,15)+14</f>
        <v>60-74</v>
      </c>
      <c r="R325" s="2" t="str">
        <f>IF('Transaction Data'!$L325&lt;=10,"Less Expensive","Expensive")</f>
        <v>Expensive</v>
      </c>
      <c r="S325" s="4">
        <f>WEEKDAY('Transaction Data'!$A325)</f>
        <v>6</v>
      </c>
      <c r="T325" s="2" t="str">
        <f>IF(WEEKDAY('Transaction Data'!$A325,2)&lt;6,"Weekday","Weekend")</f>
        <v>Weekday</v>
      </c>
    </row>
    <row r="326" ht="15.75" customHeight="1">
      <c r="A326" s="1">
        <v>45399.0</v>
      </c>
      <c r="B326" s="2" t="s">
        <v>364</v>
      </c>
      <c r="C326" s="2" t="s">
        <v>51</v>
      </c>
      <c r="D326" s="1">
        <v>34453.0</v>
      </c>
      <c r="E326" s="2" t="s">
        <v>63</v>
      </c>
      <c r="F326" s="2">
        <v>491.0</v>
      </c>
      <c r="G326" s="2" t="s">
        <v>33</v>
      </c>
      <c r="H326" s="2" t="s">
        <v>52</v>
      </c>
      <c r="I326" s="2" t="s">
        <v>25</v>
      </c>
      <c r="J326" s="2" t="str">
        <f t="array" ref="J326">XLOOKUP('Transaction Data'!$G326,Product_Code,Biscuit_Brand)</f>
        <v>Caramel Biscuits</v>
      </c>
      <c r="K326" s="2">
        <f t="array" ref="K326">XLOOKUP('Transaction Data'!$G326,Product_Code,Cost)</f>
        <v>18</v>
      </c>
      <c r="L326" s="2">
        <f t="array" ref="L326">XLOOKUP('Transaction Data'!$G326,Product_Code,Unit_Price)</f>
        <v>22</v>
      </c>
      <c r="M326" s="3">
        <f>'Transaction Data'!$F326*'Transaction Data'!$K326</f>
        <v>8838</v>
      </c>
      <c r="N326" s="3">
        <f>'Transaction Data'!$F326*'Transaction Data'!$L326</f>
        <v>10802</v>
      </c>
      <c r="O326" s="3">
        <f>'Transaction Data'!$N326-'Transaction Data'!$M326</f>
        <v>1964</v>
      </c>
      <c r="P326" s="2">
        <f>DATEDIF('Transaction Data'!$D326,'Transaction Data'!$A326,"y")</f>
        <v>29</v>
      </c>
      <c r="Q326" s="2" t="str">
        <f>FLOOR('Transaction Data'!$P326,15)&amp;"-"&amp;FLOOR('Transaction Data'!$P326,15)+14</f>
        <v>15-29</v>
      </c>
      <c r="R326" s="2" t="str">
        <f>IF('Transaction Data'!$L326&lt;=10,"Less Expensive","Expensive")</f>
        <v>Expensive</v>
      </c>
      <c r="S326" s="4">
        <f>WEEKDAY('Transaction Data'!$A326)</f>
        <v>4</v>
      </c>
      <c r="T326" s="2" t="str">
        <f>IF(WEEKDAY('Transaction Data'!$A326,2)&lt;6,"Weekday","Weekend")</f>
        <v>Weekday</v>
      </c>
    </row>
    <row r="327" ht="15.75" customHeight="1">
      <c r="A327" s="1">
        <v>45320.0</v>
      </c>
      <c r="B327" s="2" t="s">
        <v>365</v>
      </c>
      <c r="C327" s="2" t="s">
        <v>65</v>
      </c>
      <c r="D327" s="1">
        <v>23807.0</v>
      </c>
      <c r="E327" s="2" t="s">
        <v>63</v>
      </c>
      <c r="F327" s="2">
        <v>18.0</v>
      </c>
      <c r="G327" s="2" t="s">
        <v>57</v>
      </c>
      <c r="H327" s="2" t="s">
        <v>34</v>
      </c>
      <c r="I327" s="2" t="s">
        <v>25</v>
      </c>
      <c r="J327" s="2" t="str">
        <f t="array" ref="J327">XLOOKUP('Transaction Data'!$G327,Product_Code,Biscuit_Brand)</f>
        <v>Oatmeal Cookies</v>
      </c>
      <c r="K327" s="2">
        <f t="array" ref="K327">XLOOKUP('Transaction Data'!$G327,Product_Code,Cost)</f>
        <v>19</v>
      </c>
      <c r="L327" s="2">
        <f t="array" ref="L327">XLOOKUP('Transaction Data'!$G327,Product_Code,Unit_Price)</f>
        <v>23</v>
      </c>
      <c r="M327" s="3">
        <f>'Transaction Data'!$F327*'Transaction Data'!$K327</f>
        <v>342</v>
      </c>
      <c r="N327" s="3">
        <f>'Transaction Data'!$F327*'Transaction Data'!$L327</f>
        <v>414</v>
      </c>
      <c r="O327" s="3">
        <f>'Transaction Data'!$N327-'Transaction Data'!$M327</f>
        <v>72</v>
      </c>
      <c r="P327" s="2">
        <f>DATEDIF('Transaction Data'!$D327,'Transaction Data'!$A327,"y")</f>
        <v>58</v>
      </c>
      <c r="Q327" s="2" t="str">
        <f>FLOOR('Transaction Data'!$P327,15)&amp;"-"&amp;FLOOR('Transaction Data'!$P327,15)+14</f>
        <v>45-59</v>
      </c>
      <c r="R327" s="2" t="str">
        <f>IF('Transaction Data'!$L327&lt;=10,"Less Expensive","Expensive")</f>
        <v>Expensive</v>
      </c>
      <c r="S327" s="4">
        <f>WEEKDAY('Transaction Data'!$A327)</f>
        <v>2</v>
      </c>
      <c r="T327" s="2" t="str">
        <f>IF(WEEKDAY('Transaction Data'!$A327,2)&lt;6,"Weekday","Weekend")</f>
        <v>Weekday</v>
      </c>
    </row>
    <row r="328" ht="15.75" customHeight="1">
      <c r="A328" s="1">
        <v>45389.0</v>
      </c>
      <c r="B328" s="2" t="s">
        <v>366</v>
      </c>
      <c r="C328" s="2" t="s">
        <v>65</v>
      </c>
      <c r="D328" s="1">
        <v>38203.0</v>
      </c>
      <c r="E328" s="2" t="s">
        <v>63</v>
      </c>
      <c r="F328" s="2">
        <v>27.0</v>
      </c>
      <c r="G328" s="2" t="s">
        <v>38</v>
      </c>
      <c r="H328" s="2" t="s">
        <v>34</v>
      </c>
      <c r="I328" s="2" t="s">
        <v>25</v>
      </c>
      <c r="J328" s="2" t="str">
        <f t="array" ref="J328">XLOOKUP('Transaction Data'!$G328,Product_Code,Biscuit_Brand)</f>
        <v>Ginger Snaps</v>
      </c>
      <c r="K328" s="2">
        <f t="array" ref="K328">XLOOKUP('Transaction Data'!$G328,Product_Code,Cost)</f>
        <v>14</v>
      </c>
      <c r="L328" s="2">
        <f t="array" ref="L328">XLOOKUP('Transaction Data'!$G328,Product_Code,Unit_Price)</f>
        <v>28</v>
      </c>
      <c r="M328" s="3">
        <f>'Transaction Data'!$F328*'Transaction Data'!$K328</f>
        <v>378</v>
      </c>
      <c r="N328" s="3">
        <f>'Transaction Data'!$F328*'Transaction Data'!$L328</f>
        <v>756</v>
      </c>
      <c r="O328" s="3">
        <f>'Transaction Data'!$N328-'Transaction Data'!$M328</f>
        <v>378</v>
      </c>
      <c r="P328" s="2">
        <f>DATEDIF('Transaction Data'!$D328,'Transaction Data'!$A328,"y")</f>
        <v>19</v>
      </c>
      <c r="Q328" s="2" t="str">
        <f>FLOOR('Transaction Data'!$P328,15)&amp;"-"&amp;FLOOR('Transaction Data'!$P328,15)+14</f>
        <v>15-29</v>
      </c>
      <c r="R328" s="2" t="str">
        <f>IF('Transaction Data'!$L328&lt;=10,"Less Expensive","Expensive")</f>
        <v>Expensive</v>
      </c>
      <c r="S328" s="4">
        <f>WEEKDAY('Transaction Data'!$A328)</f>
        <v>1</v>
      </c>
      <c r="T328" s="2" t="str">
        <f>IF(WEEKDAY('Transaction Data'!$A328,2)&lt;6,"Weekday","Weekend")</f>
        <v>Weekend</v>
      </c>
    </row>
    <row r="329" ht="15.75" customHeight="1">
      <c r="A329" s="1">
        <v>45403.0</v>
      </c>
      <c r="B329" s="2" t="s">
        <v>367</v>
      </c>
      <c r="C329" s="2" t="s">
        <v>72</v>
      </c>
      <c r="D329" s="1">
        <v>32754.0</v>
      </c>
      <c r="E329" s="2" t="s">
        <v>63</v>
      </c>
      <c r="F329" s="2">
        <v>284.0</v>
      </c>
      <c r="G329" s="2" t="s">
        <v>33</v>
      </c>
      <c r="H329" s="2" t="s">
        <v>39</v>
      </c>
      <c r="I329" s="2" t="s">
        <v>25</v>
      </c>
      <c r="J329" s="2" t="str">
        <f t="array" ref="J329">XLOOKUP('Transaction Data'!$G329,Product_Code,Biscuit_Brand)</f>
        <v>Caramel Biscuits</v>
      </c>
      <c r="K329" s="2">
        <f t="array" ref="K329">XLOOKUP('Transaction Data'!$G329,Product_Code,Cost)</f>
        <v>18</v>
      </c>
      <c r="L329" s="2">
        <f t="array" ref="L329">XLOOKUP('Transaction Data'!$G329,Product_Code,Unit_Price)</f>
        <v>22</v>
      </c>
      <c r="M329" s="3">
        <f>'Transaction Data'!$F329*'Transaction Data'!$K329</f>
        <v>5112</v>
      </c>
      <c r="N329" s="3">
        <f>'Transaction Data'!$F329*'Transaction Data'!$L329</f>
        <v>6248</v>
      </c>
      <c r="O329" s="3">
        <f>'Transaction Data'!$N329-'Transaction Data'!$M329</f>
        <v>1136</v>
      </c>
      <c r="P329" s="2">
        <f>DATEDIF('Transaction Data'!$D329,'Transaction Data'!$A329,"y")</f>
        <v>34</v>
      </c>
      <c r="Q329" s="2" t="str">
        <f>FLOOR('Transaction Data'!$P329,15)&amp;"-"&amp;FLOOR('Transaction Data'!$P329,15)+14</f>
        <v>30-44</v>
      </c>
      <c r="R329" s="2" t="str">
        <f>IF('Transaction Data'!$L329&lt;=10,"Less Expensive","Expensive")</f>
        <v>Expensive</v>
      </c>
      <c r="S329" s="4">
        <f>WEEKDAY('Transaction Data'!$A329)</f>
        <v>1</v>
      </c>
      <c r="T329" s="2" t="str">
        <f>IF(WEEKDAY('Transaction Data'!$A329,2)&lt;6,"Weekday","Weekend")</f>
        <v>Weekend</v>
      </c>
    </row>
    <row r="330" ht="15.75" customHeight="1">
      <c r="A330" s="1">
        <v>45459.0</v>
      </c>
      <c r="B330" s="2" t="s">
        <v>368</v>
      </c>
      <c r="C330" s="2" t="s">
        <v>78</v>
      </c>
      <c r="D330" s="1">
        <v>30294.0</v>
      </c>
      <c r="E330" s="2" t="s">
        <v>63</v>
      </c>
      <c r="F330" s="2">
        <v>394.0</v>
      </c>
      <c r="G330" s="2" t="s">
        <v>55</v>
      </c>
      <c r="H330" s="2" t="s">
        <v>42</v>
      </c>
      <c r="I330" s="2" t="s">
        <v>25</v>
      </c>
      <c r="J330" s="2" t="str">
        <f t="array" ref="J330">XLOOKUP('Transaction Data'!$G330,Product_Code,Biscuit_Brand)</f>
        <v>Vanilla Wafers</v>
      </c>
      <c r="K330" s="2">
        <f t="array" ref="K330">XLOOKUP('Transaction Data'!$G330,Product_Code,Cost)</f>
        <v>18</v>
      </c>
      <c r="L330" s="2">
        <f t="array" ref="L330">XLOOKUP('Transaction Data'!$G330,Product_Code,Unit_Price)</f>
        <v>36</v>
      </c>
      <c r="M330" s="3">
        <f>'Transaction Data'!$F330*'Transaction Data'!$K330</f>
        <v>7092</v>
      </c>
      <c r="N330" s="3">
        <f>'Transaction Data'!$F330*'Transaction Data'!$L330</f>
        <v>14184</v>
      </c>
      <c r="O330" s="3">
        <f>'Transaction Data'!$N330-'Transaction Data'!$M330</f>
        <v>7092</v>
      </c>
      <c r="P330" s="2">
        <f>DATEDIF('Transaction Data'!$D330,'Transaction Data'!$A330,"y")</f>
        <v>41</v>
      </c>
      <c r="Q330" s="2" t="str">
        <f>FLOOR('Transaction Data'!$P330,15)&amp;"-"&amp;FLOOR('Transaction Data'!$P330,15)+14</f>
        <v>30-44</v>
      </c>
      <c r="R330" s="2" t="str">
        <f>IF('Transaction Data'!$L330&lt;=10,"Less Expensive","Expensive")</f>
        <v>Expensive</v>
      </c>
      <c r="S330" s="4">
        <f>WEEKDAY('Transaction Data'!$A330)</f>
        <v>1</v>
      </c>
      <c r="T330" s="2" t="str">
        <f>IF(WEEKDAY('Transaction Data'!$A330,2)&lt;6,"Weekday","Weekend")</f>
        <v>Weekend</v>
      </c>
    </row>
    <row r="331" ht="15.75" customHeight="1">
      <c r="A331" s="1">
        <v>45293.0</v>
      </c>
      <c r="B331" s="2" t="s">
        <v>369</v>
      </c>
      <c r="C331" s="2" t="s">
        <v>78</v>
      </c>
      <c r="D331" s="1">
        <v>35144.0</v>
      </c>
      <c r="E331" s="2" t="s">
        <v>27</v>
      </c>
      <c r="F331" s="2">
        <v>212.0</v>
      </c>
      <c r="G331" s="2" t="s">
        <v>23</v>
      </c>
      <c r="H331" s="2" t="s">
        <v>45</v>
      </c>
      <c r="I331" s="2" t="s">
        <v>25</v>
      </c>
      <c r="J331" s="2" t="str">
        <f t="array" ref="J331">XLOOKUP('Transaction Data'!$G331,Product_Code,Biscuit_Brand)</f>
        <v>Cinnamon Swirls</v>
      </c>
      <c r="K331" s="2">
        <f t="array" ref="K331">XLOOKUP('Transaction Data'!$G331,Product_Code,Cost)</f>
        <v>10</v>
      </c>
      <c r="L331" s="2">
        <f t="array" ref="L331">XLOOKUP('Transaction Data'!$G331,Product_Code,Unit_Price)</f>
        <v>14</v>
      </c>
      <c r="M331" s="3">
        <f>'Transaction Data'!$F331*'Transaction Data'!$K331</f>
        <v>2120</v>
      </c>
      <c r="N331" s="3">
        <f>'Transaction Data'!$F331*'Transaction Data'!$L331</f>
        <v>2968</v>
      </c>
      <c r="O331" s="3">
        <f>'Transaction Data'!$N331-'Transaction Data'!$M331</f>
        <v>848</v>
      </c>
      <c r="P331" s="2">
        <f>DATEDIF('Transaction Data'!$D331,'Transaction Data'!$A331,"y")</f>
        <v>27</v>
      </c>
      <c r="Q331" s="2" t="str">
        <f>FLOOR('Transaction Data'!$P331,15)&amp;"-"&amp;FLOOR('Transaction Data'!$P331,15)+14</f>
        <v>15-29</v>
      </c>
      <c r="R331" s="2" t="str">
        <f>IF('Transaction Data'!$L331&lt;=10,"Less Expensive","Expensive")</f>
        <v>Expensive</v>
      </c>
      <c r="S331" s="4">
        <f>WEEKDAY('Transaction Data'!$A331)</f>
        <v>3</v>
      </c>
      <c r="T331" s="2" t="str">
        <f>IF(WEEKDAY('Transaction Data'!$A331,2)&lt;6,"Weekday","Weekend")</f>
        <v>Weekday</v>
      </c>
    </row>
    <row r="332" ht="15.75" customHeight="1">
      <c r="A332" s="1">
        <v>45307.0</v>
      </c>
      <c r="B332" s="2" t="s">
        <v>370</v>
      </c>
      <c r="C332" s="2" t="s">
        <v>41</v>
      </c>
      <c r="D332" s="1">
        <v>35593.0</v>
      </c>
      <c r="E332" s="2" t="s">
        <v>63</v>
      </c>
      <c r="F332" s="2">
        <v>200.0</v>
      </c>
      <c r="G332" s="2" t="s">
        <v>55</v>
      </c>
      <c r="H332" s="2" t="s">
        <v>49</v>
      </c>
      <c r="I332" s="2" t="s">
        <v>25</v>
      </c>
      <c r="J332" s="2" t="str">
        <f t="array" ref="J332">XLOOKUP('Transaction Data'!$G332,Product_Code,Biscuit_Brand)</f>
        <v>Vanilla Wafers</v>
      </c>
      <c r="K332" s="2">
        <f t="array" ref="K332">XLOOKUP('Transaction Data'!$G332,Product_Code,Cost)</f>
        <v>18</v>
      </c>
      <c r="L332" s="2">
        <f t="array" ref="L332">XLOOKUP('Transaction Data'!$G332,Product_Code,Unit_Price)</f>
        <v>36</v>
      </c>
      <c r="M332" s="3">
        <f>'Transaction Data'!$F332*'Transaction Data'!$K332</f>
        <v>3600</v>
      </c>
      <c r="N332" s="3">
        <f>'Transaction Data'!$F332*'Transaction Data'!$L332</f>
        <v>7200</v>
      </c>
      <c r="O332" s="3">
        <f>'Transaction Data'!$N332-'Transaction Data'!$M332</f>
        <v>3600</v>
      </c>
      <c r="P332" s="2">
        <f>DATEDIF('Transaction Data'!$D332,'Transaction Data'!$A332,"y")</f>
        <v>26</v>
      </c>
      <c r="Q332" s="2" t="str">
        <f>FLOOR('Transaction Data'!$P332,15)&amp;"-"&amp;FLOOR('Transaction Data'!$P332,15)+14</f>
        <v>15-29</v>
      </c>
      <c r="R332" s="2" t="str">
        <f>IF('Transaction Data'!$L332&lt;=10,"Less Expensive","Expensive")</f>
        <v>Expensive</v>
      </c>
      <c r="S332" s="4">
        <f>WEEKDAY('Transaction Data'!$A332)</f>
        <v>3</v>
      </c>
      <c r="T332" s="2" t="str">
        <f>IF(WEEKDAY('Transaction Data'!$A332,2)&lt;6,"Weekday","Weekend")</f>
        <v>Weekday</v>
      </c>
    </row>
    <row r="333" ht="15.75" customHeight="1">
      <c r="A333" s="1">
        <v>45421.0</v>
      </c>
      <c r="B333" s="2" t="s">
        <v>371</v>
      </c>
      <c r="C333" s="2" t="s">
        <v>47</v>
      </c>
      <c r="D333" s="1">
        <v>20938.0</v>
      </c>
      <c r="E333" s="2" t="s">
        <v>27</v>
      </c>
      <c r="F333" s="2">
        <v>15.0</v>
      </c>
      <c r="G333" s="2" t="s">
        <v>60</v>
      </c>
      <c r="H333" s="2" t="s">
        <v>52</v>
      </c>
      <c r="I333" s="2" t="s">
        <v>25</v>
      </c>
      <c r="J333" s="2" t="str">
        <f t="array" ref="J333">XLOOKUP('Transaction Data'!$G333,Product_Code,Biscuit_Brand)</f>
        <v>Peanut Butter Bites</v>
      </c>
      <c r="K333" s="2">
        <f t="array" ref="K333">XLOOKUP('Transaction Data'!$G333,Product_Code,Cost)</f>
        <v>5</v>
      </c>
      <c r="L333" s="2">
        <f t="array" ref="L333">XLOOKUP('Transaction Data'!$G333,Product_Code,Unit_Price)</f>
        <v>7</v>
      </c>
      <c r="M333" s="3">
        <f>'Transaction Data'!$F333*'Transaction Data'!$K333</f>
        <v>75</v>
      </c>
      <c r="N333" s="3">
        <f>'Transaction Data'!$F333*'Transaction Data'!$L333</f>
        <v>105</v>
      </c>
      <c r="O333" s="3">
        <f>'Transaction Data'!$N333-'Transaction Data'!$M333</f>
        <v>30</v>
      </c>
      <c r="P333" s="2">
        <f>DATEDIF('Transaction Data'!$D333,'Transaction Data'!$A333,"y")</f>
        <v>67</v>
      </c>
      <c r="Q333" s="2" t="str">
        <f>FLOOR('Transaction Data'!$P333,15)&amp;"-"&amp;FLOOR('Transaction Data'!$P333,15)+14</f>
        <v>60-74</v>
      </c>
      <c r="R333" s="2" t="str">
        <f>IF('Transaction Data'!$L333&lt;=10,"Less Expensive","Expensive")</f>
        <v>Less Expensive</v>
      </c>
      <c r="S333" s="4">
        <f>WEEKDAY('Transaction Data'!$A333)</f>
        <v>5</v>
      </c>
      <c r="T333" s="2" t="str">
        <f>IF(WEEKDAY('Transaction Data'!$A333,2)&lt;6,"Weekday","Weekend")</f>
        <v>Weekday</v>
      </c>
    </row>
    <row r="334" ht="15.75" customHeight="1">
      <c r="A334" s="1">
        <v>45429.0</v>
      </c>
      <c r="B334" s="2" t="s">
        <v>372</v>
      </c>
      <c r="C334" s="2" t="s">
        <v>32</v>
      </c>
      <c r="D334" s="1">
        <v>22128.0</v>
      </c>
      <c r="E334" s="2" t="s">
        <v>63</v>
      </c>
      <c r="F334" s="2">
        <v>197.0</v>
      </c>
      <c r="G334" s="2" t="s">
        <v>61</v>
      </c>
      <c r="H334" s="2" t="s">
        <v>49</v>
      </c>
      <c r="I334" s="2" t="s">
        <v>25</v>
      </c>
      <c r="J334" s="2" t="str">
        <f t="array" ref="J334">XLOOKUP('Transaction Data'!$G334,Product_Code,Biscuit_Brand)</f>
        <v>Choco Delight</v>
      </c>
      <c r="K334" s="2">
        <f t="array" ref="K334">XLOOKUP('Transaction Data'!$G334,Product_Code,Cost)</f>
        <v>3</v>
      </c>
      <c r="L334" s="2">
        <f t="array" ref="L334">XLOOKUP('Transaction Data'!$G334,Product_Code,Unit_Price)</f>
        <v>5</v>
      </c>
      <c r="M334" s="3">
        <f>'Transaction Data'!$F334*'Transaction Data'!$K334</f>
        <v>591</v>
      </c>
      <c r="N334" s="3">
        <f>'Transaction Data'!$F334*'Transaction Data'!$L334</f>
        <v>985</v>
      </c>
      <c r="O334" s="3">
        <f>'Transaction Data'!$N334-'Transaction Data'!$M334</f>
        <v>394</v>
      </c>
      <c r="P334" s="2">
        <f>DATEDIF('Transaction Data'!$D334,'Transaction Data'!$A334,"y")</f>
        <v>63</v>
      </c>
      <c r="Q334" s="2" t="str">
        <f>FLOOR('Transaction Data'!$P334,15)&amp;"-"&amp;FLOOR('Transaction Data'!$P334,15)+14</f>
        <v>60-74</v>
      </c>
      <c r="R334" s="2" t="str">
        <f>IF('Transaction Data'!$L334&lt;=10,"Less Expensive","Expensive")</f>
        <v>Less Expensive</v>
      </c>
      <c r="S334" s="4">
        <f>WEEKDAY('Transaction Data'!$A334)</f>
        <v>6</v>
      </c>
      <c r="T334" s="2" t="str">
        <f>IF(WEEKDAY('Transaction Data'!$A334,2)&lt;6,"Weekday","Weekend")</f>
        <v>Weekday</v>
      </c>
    </row>
    <row r="335" ht="15.75" customHeight="1">
      <c r="A335" s="1">
        <v>45355.0</v>
      </c>
      <c r="B335" s="2" t="s">
        <v>373</v>
      </c>
      <c r="C335" s="2" t="s">
        <v>78</v>
      </c>
      <c r="D335" s="1">
        <v>17663.0</v>
      </c>
      <c r="E335" s="2" t="s">
        <v>37</v>
      </c>
      <c r="F335" s="2">
        <v>492.0</v>
      </c>
      <c r="G335" s="2" t="s">
        <v>48</v>
      </c>
      <c r="H335" s="2" t="s">
        <v>52</v>
      </c>
      <c r="I335" s="2" t="s">
        <v>30</v>
      </c>
      <c r="J335" s="2" t="str">
        <f t="array" ref="J335">XLOOKUP('Transaction Data'!$G335,Product_Code,Biscuit_Brand)</f>
        <v>Lemon Crisps</v>
      </c>
      <c r="K335" s="2">
        <f t="array" ref="K335">XLOOKUP('Transaction Data'!$G335,Product_Code,Cost)</f>
        <v>7</v>
      </c>
      <c r="L335" s="2">
        <f t="array" ref="L335">XLOOKUP('Transaction Data'!$G335,Product_Code,Unit_Price)</f>
        <v>9</v>
      </c>
      <c r="M335" s="3">
        <f>'Transaction Data'!$F335*'Transaction Data'!$K335</f>
        <v>3444</v>
      </c>
      <c r="N335" s="3">
        <f>'Transaction Data'!$F335*'Transaction Data'!$L335</f>
        <v>4428</v>
      </c>
      <c r="O335" s="3">
        <f>'Transaction Data'!$N335-'Transaction Data'!$M335</f>
        <v>984</v>
      </c>
      <c r="P335" s="2">
        <f>DATEDIF('Transaction Data'!$D335,'Transaction Data'!$A335,"y")</f>
        <v>75</v>
      </c>
      <c r="Q335" s="2" t="str">
        <f>FLOOR('Transaction Data'!$P335,15)&amp;"-"&amp;FLOOR('Transaction Data'!$P335,15)+14</f>
        <v>75-89</v>
      </c>
      <c r="R335" s="2" t="str">
        <f>IF('Transaction Data'!$L335&lt;=10,"Less Expensive","Expensive")</f>
        <v>Less Expensive</v>
      </c>
      <c r="S335" s="4">
        <f>WEEKDAY('Transaction Data'!$A335)</f>
        <v>2</v>
      </c>
      <c r="T335" s="2" t="str">
        <f>IF(WEEKDAY('Transaction Data'!$A335,2)&lt;6,"Weekday","Weekend")</f>
        <v>Weekday</v>
      </c>
    </row>
    <row r="336" ht="15.75" customHeight="1">
      <c r="A336" s="1">
        <v>45394.0</v>
      </c>
      <c r="B336" s="2" t="s">
        <v>374</v>
      </c>
      <c r="C336" s="2" t="s">
        <v>47</v>
      </c>
      <c r="D336" s="1">
        <v>25621.0</v>
      </c>
      <c r="E336" s="2" t="s">
        <v>22</v>
      </c>
      <c r="F336" s="2">
        <v>316.0</v>
      </c>
      <c r="G336" s="2" t="s">
        <v>38</v>
      </c>
      <c r="H336" s="2" t="s">
        <v>52</v>
      </c>
      <c r="I336" s="2" t="s">
        <v>25</v>
      </c>
      <c r="J336" s="2" t="str">
        <f t="array" ref="J336">XLOOKUP('Transaction Data'!$G336,Product_Code,Biscuit_Brand)</f>
        <v>Ginger Snaps</v>
      </c>
      <c r="K336" s="2">
        <f t="array" ref="K336">XLOOKUP('Transaction Data'!$G336,Product_Code,Cost)</f>
        <v>14</v>
      </c>
      <c r="L336" s="2">
        <f t="array" ref="L336">XLOOKUP('Transaction Data'!$G336,Product_Code,Unit_Price)</f>
        <v>28</v>
      </c>
      <c r="M336" s="3">
        <f>'Transaction Data'!$F336*'Transaction Data'!$K336</f>
        <v>4424</v>
      </c>
      <c r="N336" s="3">
        <f>'Transaction Data'!$F336*'Transaction Data'!$L336</f>
        <v>8848</v>
      </c>
      <c r="O336" s="3">
        <f>'Transaction Data'!$N336-'Transaction Data'!$M336</f>
        <v>4424</v>
      </c>
      <c r="P336" s="2">
        <f>DATEDIF('Transaction Data'!$D336,'Transaction Data'!$A336,"y")</f>
        <v>54</v>
      </c>
      <c r="Q336" s="2" t="str">
        <f>FLOOR('Transaction Data'!$P336,15)&amp;"-"&amp;FLOOR('Transaction Data'!$P336,15)+14</f>
        <v>45-59</v>
      </c>
      <c r="R336" s="2" t="str">
        <f>IF('Transaction Data'!$L336&lt;=10,"Less Expensive","Expensive")</f>
        <v>Expensive</v>
      </c>
      <c r="S336" s="4">
        <f>WEEKDAY('Transaction Data'!$A336)</f>
        <v>6</v>
      </c>
      <c r="T336" s="2" t="str">
        <f>IF(WEEKDAY('Transaction Data'!$A336,2)&lt;6,"Weekday","Weekend")</f>
        <v>Weekday</v>
      </c>
    </row>
    <row r="337" ht="15.75" customHeight="1">
      <c r="A337" s="1">
        <v>45421.0</v>
      </c>
      <c r="B337" s="2" t="s">
        <v>375</v>
      </c>
      <c r="C337" s="2" t="s">
        <v>72</v>
      </c>
      <c r="D337" s="1">
        <v>34651.0</v>
      </c>
      <c r="E337" s="2" t="s">
        <v>22</v>
      </c>
      <c r="F337" s="2">
        <v>400.0</v>
      </c>
      <c r="G337" s="2" t="s">
        <v>48</v>
      </c>
      <c r="H337" s="2" t="s">
        <v>45</v>
      </c>
      <c r="I337" s="2" t="s">
        <v>25</v>
      </c>
      <c r="J337" s="2" t="str">
        <f t="array" ref="J337">XLOOKUP('Transaction Data'!$G337,Product_Code,Biscuit_Brand)</f>
        <v>Lemon Crisps</v>
      </c>
      <c r="K337" s="2">
        <f t="array" ref="K337">XLOOKUP('Transaction Data'!$G337,Product_Code,Cost)</f>
        <v>7</v>
      </c>
      <c r="L337" s="2">
        <f t="array" ref="L337">XLOOKUP('Transaction Data'!$G337,Product_Code,Unit_Price)</f>
        <v>9</v>
      </c>
      <c r="M337" s="3">
        <f>'Transaction Data'!$F337*'Transaction Data'!$K337</f>
        <v>2800</v>
      </c>
      <c r="N337" s="3">
        <f>'Transaction Data'!$F337*'Transaction Data'!$L337</f>
        <v>3600</v>
      </c>
      <c r="O337" s="3">
        <f>'Transaction Data'!$N337-'Transaction Data'!$M337</f>
        <v>800</v>
      </c>
      <c r="P337" s="2">
        <f>DATEDIF('Transaction Data'!$D337,'Transaction Data'!$A337,"y")</f>
        <v>29</v>
      </c>
      <c r="Q337" s="2" t="str">
        <f>FLOOR('Transaction Data'!$P337,15)&amp;"-"&amp;FLOOR('Transaction Data'!$P337,15)+14</f>
        <v>15-29</v>
      </c>
      <c r="R337" s="2" t="str">
        <f>IF('Transaction Data'!$L337&lt;=10,"Less Expensive","Expensive")</f>
        <v>Less Expensive</v>
      </c>
      <c r="S337" s="4">
        <f>WEEKDAY('Transaction Data'!$A337)</f>
        <v>5</v>
      </c>
      <c r="T337" s="2" t="str">
        <f>IF(WEEKDAY('Transaction Data'!$A337,2)&lt;6,"Weekday","Weekend")</f>
        <v>Weekday</v>
      </c>
    </row>
    <row r="338" ht="15.75" customHeight="1">
      <c r="A338" s="1">
        <v>45347.0</v>
      </c>
      <c r="B338" s="2" t="s">
        <v>376</v>
      </c>
      <c r="C338" s="2" t="s">
        <v>54</v>
      </c>
      <c r="D338" s="1">
        <v>25525.0</v>
      </c>
      <c r="E338" s="2" t="s">
        <v>27</v>
      </c>
      <c r="F338" s="2">
        <v>387.0</v>
      </c>
      <c r="G338" s="2" t="s">
        <v>48</v>
      </c>
      <c r="H338" s="2" t="s">
        <v>49</v>
      </c>
      <c r="I338" s="2" t="s">
        <v>25</v>
      </c>
      <c r="J338" s="2" t="str">
        <f t="array" ref="J338">XLOOKUP('Transaction Data'!$G338,Product_Code,Biscuit_Brand)</f>
        <v>Lemon Crisps</v>
      </c>
      <c r="K338" s="2">
        <f t="array" ref="K338">XLOOKUP('Transaction Data'!$G338,Product_Code,Cost)</f>
        <v>7</v>
      </c>
      <c r="L338" s="2">
        <f t="array" ref="L338">XLOOKUP('Transaction Data'!$G338,Product_Code,Unit_Price)</f>
        <v>9</v>
      </c>
      <c r="M338" s="3">
        <f>'Transaction Data'!$F338*'Transaction Data'!$K338</f>
        <v>2709</v>
      </c>
      <c r="N338" s="3">
        <f>'Transaction Data'!$F338*'Transaction Data'!$L338</f>
        <v>3483</v>
      </c>
      <c r="O338" s="3">
        <f>'Transaction Data'!$N338-'Transaction Data'!$M338</f>
        <v>774</v>
      </c>
      <c r="P338" s="2">
        <f>DATEDIF('Transaction Data'!$D338,'Transaction Data'!$A338,"y")</f>
        <v>54</v>
      </c>
      <c r="Q338" s="2" t="str">
        <f>FLOOR('Transaction Data'!$P338,15)&amp;"-"&amp;FLOOR('Transaction Data'!$P338,15)+14</f>
        <v>45-59</v>
      </c>
      <c r="R338" s="2" t="str">
        <f>IF('Transaction Data'!$L338&lt;=10,"Less Expensive","Expensive")</f>
        <v>Less Expensive</v>
      </c>
      <c r="S338" s="4">
        <f>WEEKDAY('Transaction Data'!$A338)</f>
        <v>1</v>
      </c>
      <c r="T338" s="2" t="str">
        <f>IF(WEEKDAY('Transaction Data'!$A338,2)&lt;6,"Weekday","Weekend")</f>
        <v>Weekend</v>
      </c>
    </row>
    <row r="339" ht="15.75" customHeight="1">
      <c r="A339" s="1">
        <v>45502.0</v>
      </c>
      <c r="B339" s="2" t="s">
        <v>377</v>
      </c>
      <c r="C339" s="2" t="s">
        <v>47</v>
      </c>
      <c r="D339" s="1">
        <v>19045.0</v>
      </c>
      <c r="E339" s="2" t="s">
        <v>22</v>
      </c>
      <c r="F339" s="2">
        <v>186.0</v>
      </c>
      <c r="G339" s="2" t="s">
        <v>55</v>
      </c>
      <c r="H339" s="2" t="s">
        <v>52</v>
      </c>
      <c r="I339" s="2" t="s">
        <v>25</v>
      </c>
      <c r="J339" s="2" t="str">
        <f t="array" ref="J339">XLOOKUP('Transaction Data'!$G339,Product_Code,Biscuit_Brand)</f>
        <v>Vanilla Wafers</v>
      </c>
      <c r="K339" s="2">
        <f t="array" ref="K339">XLOOKUP('Transaction Data'!$G339,Product_Code,Cost)</f>
        <v>18</v>
      </c>
      <c r="L339" s="2">
        <f t="array" ref="L339">XLOOKUP('Transaction Data'!$G339,Product_Code,Unit_Price)</f>
        <v>36</v>
      </c>
      <c r="M339" s="3">
        <f>'Transaction Data'!$F339*'Transaction Data'!$K339</f>
        <v>3348</v>
      </c>
      <c r="N339" s="3">
        <f>'Transaction Data'!$F339*'Transaction Data'!$L339</f>
        <v>6696</v>
      </c>
      <c r="O339" s="3">
        <f>'Transaction Data'!$N339-'Transaction Data'!$M339</f>
        <v>3348</v>
      </c>
      <c r="P339" s="2">
        <f>DATEDIF('Transaction Data'!$D339,'Transaction Data'!$A339,"y")</f>
        <v>72</v>
      </c>
      <c r="Q339" s="2" t="str">
        <f>FLOOR('Transaction Data'!$P339,15)&amp;"-"&amp;FLOOR('Transaction Data'!$P339,15)+14</f>
        <v>60-74</v>
      </c>
      <c r="R339" s="2" t="str">
        <f>IF('Transaction Data'!$L339&lt;=10,"Less Expensive","Expensive")</f>
        <v>Expensive</v>
      </c>
      <c r="S339" s="4">
        <f>WEEKDAY('Transaction Data'!$A339)</f>
        <v>2</v>
      </c>
      <c r="T339" s="2" t="str">
        <f>IF(WEEKDAY('Transaction Data'!$A339,2)&lt;6,"Weekday","Weekend")</f>
        <v>Weekday</v>
      </c>
    </row>
    <row r="340" ht="15.75" customHeight="1">
      <c r="A340" s="1">
        <v>45436.0</v>
      </c>
      <c r="B340" s="2" t="s">
        <v>378</v>
      </c>
      <c r="C340" s="2" t="s">
        <v>41</v>
      </c>
      <c r="D340" s="1">
        <v>22338.0</v>
      </c>
      <c r="E340" s="2" t="s">
        <v>27</v>
      </c>
      <c r="F340" s="2">
        <v>459.0</v>
      </c>
      <c r="G340" s="2" t="s">
        <v>55</v>
      </c>
      <c r="H340" s="2" t="s">
        <v>49</v>
      </c>
      <c r="I340" s="2" t="s">
        <v>25</v>
      </c>
      <c r="J340" s="2" t="str">
        <f t="array" ref="J340">XLOOKUP('Transaction Data'!$G340,Product_Code,Biscuit_Brand)</f>
        <v>Vanilla Wafers</v>
      </c>
      <c r="K340" s="2">
        <f t="array" ref="K340">XLOOKUP('Transaction Data'!$G340,Product_Code,Cost)</f>
        <v>18</v>
      </c>
      <c r="L340" s="2">
        <f t="array" ref="L340">XLOOKUP('Transaction Data'!$G340,Product_Code,Unit_Price)</f>
        <v>36</v>
      </c>
      <c r="M340" s="3">
        <f>'Transaction Data'!$F340*'Transaction Data'!$K340</f>
        <v>8262</v>
      </c>
      <c r="N340" s="3">
        <f>'Transaction Data'!$F340*'Transaction Data'!$L340</f>
        <v>16524</v>
      </c>
      <c r="O340" s="3">
        <f>'Transaction Data'!$N340-'Transaction Data'!$M340</f>
        <v>8262</v>
      </c>
      <c r="P340" s="2">
        <f>DATEDIF('Transaction Data'!$D340,'Transaction Data'!$A340,"y")</f>
        <v>63</v>
      </c>
      <c r="Q340" s="2" t="str">
        <f>FLOOR('Transaction Data'!$P340,15)&amp;"-"&amp;FLOOR('Transaction Data'!$P340,15)+14</f>
        <v>60-74</v>
      </c>
      <c r="R340" s="2" t="str">
        <f>IF('Transaction Data'!$L340&lt;=10,"Less Expensive","Expensive")</f>
        <v>Expensive</v>
      </c>
      <c r="S340" s="4">
        <f>WEEKDAY('Transaction Data'!$A340)</f>
        <v>6</v>
      </c>
      <c r="T340" s="2" t="str">
        <f>IF(WEEKDAY('Transaction Data'!$A340,2)&lt;6,"Weekday","Weekend")</f>
        <v>Weekday</v>
      </c>
    </row>
    <row r="341" ht="15.75" customHeight="1">
      <c r="A341" s="1">
        <v>45496.0</v>
      </c>
      <c r="B341" s="2" t="s">
        <v>379</v>
      </c>
      <c r="C341" s="2" t="s">
        <v>78</v>
      </c>
      <c r="D341" s="1">
        <v>28240.0</v>
      </c>
      <c r="E341" s="2" t="s">
        <v>63</v>
      </c>
      <c r="F341" s="2">
        <v>268.0</v>
      </c>
      <c r="G341" s="2" t="s">
        <v>44</v>
      </c>
      <c r="H341" s="2" t="s">
        <v>52</v>
      </c>
      <c r="I341" s="2" t="s">
        <v>25</v>
      </c>
      <c r="J341" s="2" t="str">
        <f t="array" ref="J341">XLOOKUP('Transaction Data'!$G341,Product_Code,Biscuit_Brand)</f>
        <v>Butter Crunch</v>
      </c>
      <c r="K341" s="2">
        <f t="array" ref="K341">XLOOKUP('Transaction Data'!$G341,Product_Code,Cost)</f>
        <v>10</v>
      </c>
      <c r="L341" s="2">
        <f t="array" ref="L341">XLOOKUP('Transaction Data'!$G341,Product_Code,Unit_Price)</f>
        <v>11</v>
      </c>
      <c r="M341" s="3">
        <f>'Transaction Data'!$F341*'Transaction Data'!$K341</f>
        <v>2680</v>
      </c>
      <c r="N341" s="3">
        <f>'Transaction Data'!$F341*'Transaction Data'!$L341</f>
        <v>2948</v>
      </c>
      <c r="O341" s="3">
        <f>'Transaction Data'!$N341-'Transaction Data'!$M341</f>
        <v>268</v>
      </c>
      <c r="P341" s="2">
        <f>DATEDIF('Transaction Data'!$D341,'Transaction Data'!$A341,"y")</f>
        <v>47</v>
      </c>
      <c r="Q341" s="2" t="str">
        <f>FLOOR('Transaction Data'!$P341,15)&amp;"-"&amp;FLOOR('Transaction Data'!$P341,15)+14</f>
        <v>45-59</v>
      </c>
      <c r="R341" s="2" t="str">
        <f>IF('Transaction Data'!$L341&lt;=10,"Less Expensive","Expensive")</f>
        <v>Expensive</v>
      </c>
      <c r="S341" s="4">
        <f>WEEKDAY('Transaction Data'!$A341)</f>
        <v>3</v>
      </c>
      <c r="T341" s="2" t="str">
        <f>IF(WEEKDAY('Transaction Data'!$A341,2)&lt;6,"Weekday","Weekend")</f>
        <v>Weekday</v>
      </c>
    </row>
    <row r="342" ht="15.75" customHeight="1">
      <c r="A342" s="1">
        <v>45383.0</v>
      </c>
      <c r="B342" s="2" t="s">
        <v>380</v>
      </c>
      <c r="C342" s="2" t="s">
        <v>65</v>
      </c>
      <c r="D342" s="1">
        <v>26059.0</v>
      </c>
      <c r="E342" s="2" t="s">
        <v>27</v>
      </c>
      <c r="F342" s="2">
        <v>30.0</v>
      </c>
      <c r="G342" s="2" t="s">
        <v>61</v>
      </c>
      <c r="H342" s="2" t="s">
        <v>34</v>
      </c>
      <c r="I342" s="2" t="s">
        <v>25</v>
      </c>
      <c r="J342" s="2" t="str">
        <f t="array" ref="J342">XLOOKUP('Transaction Data'!$G342,Product_Code,Biscuit_Brand)</f>
        <v>Choco Delight</v>
      </c>
      <c r="K342" s="2">
        <f t="array" ref="K342">XLOOKUP('Transaction Data'!$G342,Product_Code,Cost)</f>
        <v>3</v>
      </c>
      <c r="L342" s="2">
        <f t="array" ref="L342">XLOOKUP('Transaction Data'!$G342,Product_Code,Unit_Price)</f>
        <v>5</v>
      </c>
      <c r="M342" s="3">
        <f>'Transaction Data'!$F342*'Transaction Data'!$K342</f>
        <v>90</v>
      </c>
      <c r="N342" s="3">
        <f>'Transaction Data'!$F342*'Transaction Data'!$L342</f>
        <v>150</v>
      </c>
      <c r="O342" s="3">
        <f>'Transaction Data'!$N342-'Transaction Data'!$M342</f>
        <v>60</v>
      </c>
      <c r="P342" s="2">
        <f>DATEDIF('Transaction Data'!$D342,'Transaction Data'!$A342,"y")</f>
        <v>52</v>
      </c>
      <c r="Q342" s="2" t="str">
        <f>FLOOR('Transaction Data'!$P342,15)&amp;"-"&amp;FLOOR('Transaction Data'!$P342,15)+14</f>
        <v>45-59</v>
      </c>
      <c r="R342" s="2" t="str">
        <f>IF('Transaction Data'!$L342&lt;=10,"Less Expensive","Expensive")</f>
        <v>Less Expensive</v>
      </c>
      <c r="S342" s="4">
        <f>WEEKDAY('Transaction Data'!$A342)</f>
        <v>2</v>
      </c>
      <c r="T342" s="2" t="str">
        <f>IF(WEEKDAY('Transaction Data'!$A342,2)&lt;6,"Weekday","Weekend")</f>
        <v>Weekday</v>
      </c>
    </row>
    <row r="343" ht="15.75" customHeight="1">
      <c r="A343" s="1">
        <v>45458.0</v>
      </c>
      <c r="B343" s="2" t="s">
        <v>381</v>
      </c>
      <c r="C343" s="2" t="s">
        <v>65</v>
      </c>
      <c r="D343" s="1">
        <v>34815.0</v>
      </c>
      <c r="E343" s="2" t="s">
        <v>27</v>
      </c>
      <c r="F343" s="2">
        <v>357.0</v>
      </c>
      <c r="G343" s="2" t="s">
        <v>44</v>
      </c>
      <c r="H343" s="2" t="s">
        <v>34</v>
      </c>
      <c r="I343" s="2" t="s">
        <v>25</v>
      </c>
      <c r="J343" s="2" t="str">
        <f t="array" ref="J343">XLOOKUP('Transaction Data'!$G343,Product_Code,Biscuit_Brand)</f>
        <v>Butter Crunch</v>
      </c>
      <c r="K343" s="2">
        <f t="array" ref="K343">XLOOKUP('Transaction Data'!$G343,Product_Code,Cost)</f>
        <v>10</v>
      </c>
      <c r="L343" s="2">
        <f t="array" ref="L343">XLOOKUP('Transaction Data'!$G343,Product_Code,Unit_Price)</f>
        <v>11</v>
      </c>
      <c r="M343" s="3">
        <f>'Transaction Data'!$F343*'Transaction Data'!$K343</f>
        <v>3570</v>
      </c>
      <c r="N343" s="3">
        <f>'Transaction Data'!$F343*'Transaction Data'!$L343</f>
        <v>3927</v>
      </c>
      <c r="O343" s="3">
        <f>'Transaction Data'!$N343-'Transaction Data'!$M343</f>
        <v>357</v>
      </c>
      <c r="P343" s="2">
        <f>DATEDIF('Transaction Data'!$D343,'Transaction Data'!$A343,"y")</f>
        <v>29</v>
      </c>
      <c r="Q343" s="2" t="str">
        <f>FLOOR('Transaction Data'!$P343,15)&amp;"-"&amp;FLOOR('Transaction Data'!$P343,15)+14</f>
        <v>15-29</v>
      </c>
      <c r="R343" s="2" t="str">
        <f>IF('Transaction Data'!$L343&lt;=10,"Less Expensive","Expensive")</f>
        <v>Expensive</v>
      </c>
      <c r="S343" s="4">
        <f>WEEKDAY('Transaction Data'!$A343)</f>
        <v>7</v>
      </c>
      <c r="T343" s="2" t="str">
        <f>IF(WEEKDAY('Transaction Data'!$A343,2)&lt;6,"Weekday","Weekend")</f>
        <v>Weekend</v>
      </c>
    </row>
    <row r="344" ht="15.75" customHeight="1">
      <c r="A344" s="1">
        <v>45396.0</v>
      </c>
      <c r="B344" s="2" t="s">
        <v>382</v>
      </c>
      <c r="C344" s="2" t="s">
        <v>72</v>
      </c>
      <c r="D344" s="1">
        <v>27337.0</v>
      </c>
      <c r="E344" s="2" t="s">
        <v>37</v>
      </c>
      <c r="F344" s="2">
        <v>400.0</v>
      </c>
      <c r="G344" s="2" t="s">
        <v>33</v>
      </c>
      <c r="H344" s="2" t="s">
        <v>39</v>
      </c>
      <c r="I344" s="2" t="s">
        <v>25</v>
      </c>
      <c r="J344" s="2" t="str">
        <f t="array" ref="J344">XLOOKUP('Transaction Data'!$G344,Product_Code,Biscuit_Brand)</f>
        <v>Caramel Biscuits</v>
      </c>
      <c r="K344" s="2">
        <f t="array" ref="K344">XLOOKUP('Transaction Data'!$G344,Product_Code,Cost)</f>
        <v>18</v>
      </c>
      <c r="L344" s="2">
        <f t="array" ref="L344">XLOOKUP('Transaction Data'!$G344,Product_Code,Unit_Price)</f>
        <v>22</v>
      </c>
      <c r="M344" s="3">
        <f>'Transaction Data'!$F344*'Transaction Data'!$K344</f>
        <v>7200</v>
      </c>
      <c r="N344" s="3">
        <f>'Transaction Data'!$F344*'Transaction Data'!$L344</f>
        <v>8800</v>
      </c>
      <c r="O344" s="3">
        <f>'Transaction Data'!$N344-'Transaction Data'!$M344</f>
        <v>1600</v>
      </c>
      <c r="P344" s="2">
        <f>DATEDIF('Transaction Data'!$D344,'Transaction Data'!$A344,"y")</f>
        <v>49</v>
      </c>
      <c r="Q344" s="2" t="str">
        <f>FLOOR('Transaction Data'!$P344,15)&amp;"-"&amp;FLOOR('Transaction Data'!$P344,15)+14</f>
        <v>45-59</v>
      </c>
      <c r="R344" s="2" t="str">
        <f>IF('Transaction Data'!$L344&lt;=10,"Less Expensive","Expensive")</f>
        <v>Expensive</v>
      </c>
      <c r="S344" s="4">
        <f>WEEKDAY('Transaction Data'!$A344)</f>
        <v>1</v>
      </c>
      <c r="T344" s="2" t="str">
        <f>IF(WEEKDAY('Transaction Data'!$A344,2)&lt;6,"Weekday","Weekend")</f>
        <v>Weekend</v>
      </c>
    </row>
    <row r="345" ht="15.75" customHeight="1">
      <c r="A345" s="1">
        <v>45335.0</v>
      </c>
      <c r="B345" s="2" t="s">
        <v>383</v>
      </c>
      <c r="C345" s="2" t="s">
        <v>47</v>
      </c>
      <c r="D345" s="1">
        <v>26589.0</v>
      </c>
      <c r="E345" s="2" t="s">
        <v>22</v>
      </c>
      <c r="F345" s="2">
        <v>320.0</v>
      </c>
      <c r="G345" s="2" t="s">
        <v>55</v>
      </c>
      <c r="H345" s="2" t="s">
        <v>42</v>
      </c>
      <c r="I345" s="2" t="s">
        <v>25</v>
      </c>
      <c r="J345" s="2" t="str">
        <f t="array" ref="J345">XLOOKUP('Transaction Data'!$G345,Product_Code,Biscuit_Brand)</f>
        <v>Vanilla Wafers</v>
      </c>
      <c r="K345" s="2">
        <f t="array" ref="K345">XLOOKUP('Transaction Data'!$G345,Product_Code,Cost)</f>
        <v>18</v>
      </c>
      <c r="L345" s="2">
        <f t="array" ref="L345">XLOOKUP('Transaction Data'!$G345,Product_Code,Unit_Price)</f>
        <v>36</v>
      </c>
      <c r="M345" s="3">
        <f>'Transaction Data'!$F345*'Transaction Data'!$K345</f>
        <v>5760</v>
      </c>
      <c r="N345" s="3">
        <f>'Transaction Data'!$F345*'Transaction Data'!$L345</f>
        <v>11520</v>
      </c>
      <c r="O345" s="3">
        <f>'Transaction Data'!$N345-'Transaction Data'!$M345</f>
        <v>5760</v>
      </c>
      <c r="P345" s="2">
        <f>DATEDIF('Transaction Data'!$D345,'Transaction Data'!$A345,"y")</f>
        <v>51</v>
      </c>
      <c r="Q345" s="2" t="str">
        <f>FLOOR('Transaction Data'!$P345,15)&amp;"-"&amp;FLOOR('Transaction Data'!$P345,15)+14</f>
        <v>45-59</v>
      </c>
      <c r="R345" s="2" t="str">
        <f>IF('Transaction Data'!$L345&lt;=10,"Less Expensive","Expensive")</f>
        <v>Expensive</v>
      </c>
      <c r="S345" s="4">
        <f>WEEKDAY('Transaction Data'!$A345)</f>
        <v>3</v>
      </c>
      <c r="T345" s="2" t="str">
        <f>IF(WEEKDAY('Transaction Data'!$A345,2)&lt;6,"Weekday","Weekend")</f>
        <v>Weekday</v>
      </c>
    </row>
    <row r="346" ht="15.75" customHeight="1">
      <c r="A346" s="1">
        <v>45472.0</v>
      </c>
      <c r="B346" s="2" t="s">
        <v>384</v>
      </c>
      <c r="C346" s="2" t="s">
        <v>54</v>
      </c>
      <c r="D346" s="1">
        <v>32874.0</v>
      </c>
      <c r="E346" s="2" t="s">
        <v>37</v>
      </c>
      <c r="F346" s="2">
        <v>165.0</v>
      </c>
      <c r="G346" s="2" t="s">
        <v>28</v>
      </c>
      <c r="H346" s="2" t="s">
        <v>45</v>
      </c>
      <c r="I346" s="2" t="s">
        <v>25</v>
      </c>
      <c r="J346" s="2" t="str">
        <f t="array" ref="J346">XLOOKUP('Transaction Data'!$G346,Product_Code,Biscuit_Brand)</f>
        <v>Shortbread</v>
      </c>
      <c r="K346" s="2">
        <f t="array" ref="K346">XLOOKUP('Transaction Data'!$G346,Product_Code,Cost)</f>
        <v>10</v>
      </c>
      <c r="L346" s="2">
        <f t="array" ref="L346">XLOOKUP('Transaction Data'!$G346,Product_Code,Unit_Price)</f>
        <v>45</v>
      </c>
      <c r="M346" s="3">
        <f>'Transaction Data'!$F346*'Transaction Data'!$K346</f>
        <v>1650</v>
      </c>
      <c r="N346" s="3">
        <f>'Transaction Data'!$F346*'Transaction Data'!$L346</f>
        <v>7425</v>
      </c>
      <c r="O346" s="3">
        <f>'Transaction Data'!$N346-'Transaction Data'!$M346</f>
        <v>5775</v>
      </c>
      <c r="P346" s="2">
        <f>DATEDIF('Transaction Data'!$D346,'Transaction Data'!$A346,"y")</f>
        <v>34</v>
      </c>
      <c r="Q346" s="2" t="str">
        <f>FLOOR('Transaction Data'!$P346,15)&amp;"-"&amp;FLOOR('Transaction Data'!$P346,15)+14</f>
        <v>30-44</v>
      </c>
      <c r="R346" s="2" t="str">
        <f>IF('Transaction Data'!$L346&lt;=10,"Less Expensive","Expensive")</f>
        <v>Expensive</v>
      </c>
      <c r="S346" s="4">
        <f>WEEKDAY('Transaction Data'!$A346)</f>
        <v>7</v>
      </c>
      <c r="T346" s="2" t="str">
        <f>IF(WEEKDAY('Transaction Data'!$A346,2)&lt;6,"Weekday","Weekend")</f>
        <v>Weekend</v>
      </c>
    </row>
    <row r="347" ht="15.75" customHeight="1">
      <c r="A347" s="1">
        <v>45307.0</v>
      </c>
      <c r="B347" s="2" t="s">
        <v>385</v>
      </c>
      <c r="C347" s="2" t="s">
        <v>78</v>
      </c>
      <c r="D347" s="1">
        <v>35189.0</v>
      </c>
      <c r="E347" s="2" t="s">
        <v>63</v>
      </c>
      <c r="F347" s="2">
        <v>346.0</v>
      </c>
      <c r="G347" s="2" t="s">
        <v>60</v>
      </c>
      <c r="H347" s="2" t="s">
        <v>49</v>
      </c>
      <c r="I347" s="2" t="s">
        <v>25</v>
      </c>
      <c r="J347" s="2" t="str">
        <f t="array" ref="J347">XLOOKUP('Transaction Data'!$G347,Product_Code,Biscuit_Brand)</f>
        <v>Peanut Butter Bites</v>
      </c>
      <c r="K347" s="2">
        <f t="array" ref="K347">XLOOKUP('Transaction Data'!$G347,Product_Code,Cost)</f>
        <v>5</v>
      </c>
      <c r="L347" s="2">
        <f t="array" ref="L347">XLOOKUP('Transaction Data'!$G347,Product_Code,Unit_Price)</f>
        <v>7</v>
      </c>
      <c r="M347" s="3">
        <f>'Transaction Data'!$F347*'Transaction Data'!$K347</f>
        <v>1730</v>
      </c>
      <c r="N347" s="3">
        <f>'Transaction Data'!$F347*'Transaction Data'!$L347</f>
        <v>2422</v>
      </c>
      <c r="O347" s="3">
        <f>'Transaction Data'!$N347-'Transaction Data'!$M347</f>
        <v>692</v>
      </c>
      <c r="P347" s="2">
        <f>DATEDIF('Transaction Data'!$D347,'Transaction Data'!$A347,"y")</f>
        <v>27</v>
      </c>
      <c r="Q347" s="2" t="str">
        <f>FLOOR('Transaction Data'!$P347,15)&amp;"-"&amp;FLOOR('Transaction Data'!$P347,15)+14</f>
        <v>15-29</v>
      </c>
      <c r="R347" s="2" t="str">
        <f>IF('Transaction Data'!$L347&lt;=10,"Less Expensive","Expensive")</f>
        <v>Less Expensive</v>
      </c>
      <c r="S347" s="4">
        <f>WEEKDAY('Transaction Data'!$A347)</f>
        <v>3</v>
      </c>
      <c r="T347" s="2" t="str">
        <f>IF(WEEKDAY('Transaction Data'!$A347,2)&lt;6,"Weekday","Weekend")</f>
        <v>Weekday</v>
      </c>
    </row>
    <row r="348" ht="15.75" customHeight="1">
      <c r="A348" s="1">
        <v>45494.0</v>
      </c>
      <c r="B348" s="2" t="s">
        <v>386</v>
      </c>
      <c r="C348" s="2" t="s">
        <v>69</v>
      </c>
      <c r="D348" s="1">
        <v>26250.0</v>
      </c>
      <c r="E348" s="2" t="s">
        <v>37</v>
      </c>
      <c r="F348" s="2">
        <v>457.0</v>
      </c>
      <c r="G348" s="2" t="s">
        <v>60</v>
      </c>
      <c r="H348" s="2" t="s">
        <v>52</v>
      </c>
      <c r="I348" s="2" t="s">
        <v>30</v>
      </c>
      <c r="J348" s="2" t="str">
        <f t="array" ref="J348">XLOOKUP('Transaction Data'!$G348,Product_Code,Biscuit_Brand)</f>
        <v>Peanut Butter Bites</v>
      </c>
      <c r="K348" s="2">
        <f t="array" ref="K348">XLOOKUP('Transaction Data'!$G348,Product_Code,Cost)</f>
        <v>5</v>
      </c>
      <c r="L348" s="2">
        <f t="array" ref="L348">XLOOKUP('Transaction Data'!$G348,Product_Code,Unit_Price)</f>
        <v>7</v>
      </c>
      <c r="M348" s="3">
        <f>'Transaction Data'!$F348*'Transaction Data'!$K348</f>
        <v>2285</v>
      </c>
      <c r="N348" s="3">
        <f>'Transaction Data'!$F348*'Transaction Data'!$L348</f>
        <v>3199</v>
      </c>
      <c r="O348" s="3">
        <f>'Transaction Data'!$N348-'Transaction Data'!$M348</f>
        <v>914</v>
      </c>
      <c r="P348" s="2">
        <f>DATEDIF('Transaction Data'!$D348,'Transaction Data'!$A348,"y")</f>
        <v>52</v>
      </c>
      <c r="Q348" s="2" t="str">
        <f>FLOOR('Transaction Data'!$P348,15)&amp;"-"&amp;FLOOR('Transaction Data'!$P348,15)+14</f>
        <v>45-59</v>
      </c>
      <c r="R348" s="2" t="str">
        <f>IF('Transaction Data'!$L348&lt;=10,"Less Expensive","Expensive")</f>
        <v>Less Expensive</v>
      </c>
      <c r="S348" s="4">
        <f>WEEKDAY('Transaction Data'!$A348)</f>
        <v>1</v>
      </c>
      <c r="T348" s="2" t="str">
        <f>IF(WEEKDAY('Transaction Data'!$A348,2)&lt;6,"Weekday","Weekend")</f>
        <v>Weekend</v>
      </c>
    </row>
    <row r="349" ht="15.75" customHeight="1">
      <c r="A349" s="1">
        <v>45304.0</v>
      </c>
      <c r="B349" s="2" t="s">
        <v>387</v>
      </c>
      <c r="C349" s="2" t="s">
        <v>41</v>
      </c>
      <c r="D349" s="1">
        <v>26043.0</v>
      </c>
      <c r="E349" s="2" t="s">
        <v>63</v>
      </c>
      <c r="F349" s="2">
        <v>377.0</v>
      </c>
      <c r="G349" s="2" t="s">
        <v>23</v>
      </c>
      <c r="H349" s="2" t="s">
        <v>49</v>
      </c>
      <c r="I349" s="2" t="s">
        <v>25</v>
      </c>
      <c r="J349" s="2" t="str">
        <f t="array" ref="J349">XLOOKUP('Transaction Data'!$G349,Product_Code,Biscuit_Brand)</f>
        <v>Cinnamon Swirls</v>
      </c>
      <c r="K349" s="2">
        <f t="array" ref="K349">XLOOKUP('Transaction Data'!$G349,Product_Code,Cost)</f>
        <v>10</v>
      </c>
      <c r="L349" s="2">
        <f t="array" ref="L349">XLOOKUP('Transaction Data'!$G349,Product_Code,Unit_Price)</f>
        <v>14</v>
      </c>
      <c r="M349" s="3">
        <f>'Transaction Data'!$F349*'Transaction Data'!$K349</f>
        <v>3770</v>
      </c>
      <c r="N349" s="3">
        <f>'Transaction Data'!$F349*'Transaction Data'!$L349</f>
        <v>5278</v>
      </c>
      <c r="O349" s="3">
        <f>'Transaction Data'!$N349-'Transaction Data'!$M349</f>
        <v>1508</v>
      </c>
      <c r="P349" s="2">
        <f>DATEDIF('Transaction Data'!$D349,'Transaction Data'!$A349,"y")</f>
        <v>52</v>
      </c>
      <c r="Q349" s="2" t="str">
        <f>FLOOR('Transaction Data'!$P349,15)&amp;"-"&amp;FLOOR('Transaction Data'!$P349,15)+14</f>
        <v>45-59</v>
      </c>
      <c r="R349" s="2" t="str">
        <f>IF('Transaction Data'!$L349&lt;=10,"Less Expensive","Expensive")</f>
        <v>Expensive</v>
      </c>
      <c r="S349" s="4">
        <f>WEEKDAY('Transaction Data'!$A349)</f>
        <v>7</v>
      </c>
      <c r="T349" s="2" t="str">
        <f>IF(WEEKDAY('Transaction Data'!$A349,2)&lt;6,"Weekday","Weekend")</f>
        <v>Weekend</v>
      </c>
    </row>
    <row r="350" ht="15.75" customHeight="1">
      <c r="A350" s="1">
        <v>45335.0</v>
      </c>
      <c r="B350" s="2" t="s">
        <v>388</v>
      </c>
      <c r="C350" s="2" t="s">
        <v>32</v>
      </c>
      <c r="D350" s="1">
        <v>34701.0</v>
      </c>
      <c r="E350" s="2" t="s">
        <v>63</v>
      </c>
      <c r="F350" s="2">
        <v>339.0</v>
      </c>
      <c r="G350" s="2" t="s">
        <v>55</v>
      </c>
      <c r="H350" s="2" t="s">
        <v>52</v>
      </c>
      <c r="I350" s="2" t="s">
        <v>25</v>
      </c>
      <c r="J350" s="2" t="str">
        <f t="array" ref="J350">XLOOKUP('Transaction Data'!$G350,Product_Code,Biscuit_Brand)</f>
        <v>Vanilla Wafers</v>
      </c>
      <c r="K350" s="2">
        <f t="array" ref="K350">XLOOKUP('Transaction Data'!$G350,Product_Code,Cost)</f>
        <v>18</v>
      </c>
      <c r="L350" s="2">
        <f t="array" ref="L350">XLOOKUP('Transaction Data'!$G350,Product_Code,Unit_Price)</f>
        <v>36</v>
      </c>
      <c r="M350" s="3">
        <f>'Transaction Data'!$F350*'Transaction Data'!$K350</f>
        <v>6102</v>
      </c>
      <c r="N350" s="3">
        <f>'Transaction Data'!$F350*'Transaction Data'!$L350</f>
        <v>12204</v>
      </c>
      <c r="O350" s="3">
        <f>'Transaction Data'!$N350-'Transaction Data'!$M350</f>
        <v>6102</v>
      </c>
      <c r="P350" s="2">
        <f>DATEDIF('Transaction Data'!$D350,'Transaction Data'!$A350,"y")</f>
        <v>29</v>
      </c>
      <c r="Q350" s="2" t="str">
        <f>FLOOR('Transaction Data'!$P350,15)&amp;"-"&amp;FLOOR('Transaction Data'!$P350,15)+14</f>
        <v>15-29</v>
      </c>
      <c r="R350" s="2" t="str">
        <f>IF('Transaction Data'!$L350&lt;=10,"Less Expensive","Expensive")</f>
        <v>Expensive</v>
      </c>
      <c r="S350" s="4">
        <f>WEEKDAY('Transaction Data'!$A350)</f>
        <v>3</v>
      </c>
      <c r="T350" s="2" t="str">
        <f>IF(WEEKDAY('Transaction Data'!$A350,2)&lt;6,"Weekday","Weekend")</f>
        <v>Weekday</v>
      </c>
    </row>
    <row r="351" ht="15.75" customHeight="1">
      <c r="A351" s="1">
        <v>45407.0</v>
      </c>
      <c r="B351" s="2" t="s">
        <v>389</v>
      </c>
      <c r="C351" s="2" t="s">
        <v>78</v>
      </c>
      <c r="D351" s="1">
        <v>24310.0</v>
      </c>
      <c r="E351" s="2" t="s">
        <v>37</v>
      </c>
      <c r="F351" s="2">
        <v>99.0</v>
      </c>
      <c r="G351" s="2" t="s">
        <v>23</v>
      </c>
      <c r="H351" s="2" t="s">
        <v>52</v>
      </c>
      <c r="I351" s="2" t="s">
        <v>25</v>
      </c>
      <c r="J351" s="2" t="str">
        <f t="array" ref="J351">XLOOKUP('Transaction Data'!$G351,Product_Code,Biscuit_Brand)</f>
        <v>Cinnamon Swirls</v>
      </c>
      <c r="K351" s="2">
        <f t="array" ref="K351">XLOOKUP('Transaction Data'!$G351,Product_Code,Cost)</f>
        <v>10</v>
      </c>
      <c r="L351" s="2">
        <f t="array" ref="L351">XLOOKUP('Transaction Data'!$G351,Product_Code,Unit_Price)</f>
        <v>14</v>
      </c>
      <c r="M351" s="3">
        <f>'Transaction Data'!$F351*'Transaction Data'!$K351</f>
        <v>990</v>
      </c>
      <c r="N351" s="3">
        <f>'Transaction Data'!$F351*'Transaction Data'!$L351</f>
        <v>1386</v>
      </c>
      <c r="O351" s="3">
        <f>'Transaction Data'!$N351-'Transaction Data'!$M351</f>
        <v>396</v>
      </c>
      <c r="P351" s="2">
        <f>DATEDIF('Transaction Data'!$D351,'Transaction Data'!$A351,"y")</f>
        <v>57</v>
      </c>
      <c r="Q351" s="2" t="str">
        <f>FLOOR('Transaction Data'!$P351,15)&amp;"-"&amp;FLOOR('Transaction Data'!$P351,15)+14</f>
        <v>45-59</v>
      </c>
      <c r="R351" s="2" t="str">
        <f>IF('Transaction Data'!$L351&lt;=10,"Less Expensive","Expensive")</f>
        <v>Expensive</v>
      </c>
      <c r="S351" s="4">
        <f>WEEKDAY('Transaction Data'!$A351)</f>
        <v>5</v>
      </c>
      <c r="T351" s="2" t="str">
        <f>IF(WEEKDAY('Transaction Data'!$A351,2)&lt;6,"Weekday","Weekend")</f>
        <v>Weekday</v>
      </c>
    </row>
    <row r="352" ht="15.75" customHeight="1">
      <c r="A352" s="1">
        <v>45437.0</v>
      </c>
      <c r="B352" s="2" t="s">
        <v>390</v>
      </c>
      <c r="C352" s="2" t="s">
        <v>41</v>
      </c>
      <c r="D352" s="1">
        <v>34418.0</v>
      </c>
      <c r="E352" s="2" t="s">
        <v>27</v>
      </c>
      <c r="F352" s="2">
        <v>102.0</v>
      </c>
      <c r="G352" s="2" t="s">
        <v>28</v>
      </c>
      <c r="H352" s="2" t="s">
        <v>45</v>
      </c>
      <c r="I352" s="2" t="s">
        <v>25</v>
      </c>
      <c r="J352" s="2" t="str">
        <f t="array" ref="J352">XLOOKUP('Transaction Data'!$G352,Product_Code,Biscuit_Brand)</f>
        <v>Shortbread</v>
      </c>
      <c r="K352" s="2">
        <f t="array" ref="K352">XLOOKUP('Transaction Data'!$G352,Product_Code,Cost)</f>
        <v>10</v>
      </c>
      <c r="L352" s="2">
        <f t="array" ref="L352">XLOOKUP('Transaction Data'!$G352,Product_Code,Unit_Price)</f>
        <v>45</v>
      </c>
      <c r="M352" s="3">
        <f>'Transaction Data'!$F352*'Transaction Data'!$K352</f>
        <v>1020</v>
      </c>
      <c r="N352" s="3">
        <f>'Transaction Data'!$F352*'Transaction Data'!$L352</f>
        <v>4590</v>
      </c>
      <c r="O352" s="3">
        <f>'Transaction Data'!$N352-'Transaction Data'!$M352</f>
        <v>3570</v>
      </c>
      <c r="P352" s="2">
        <f>DATEDIF('Transaction Data'!$D352,'Transaction Data'!$A352,"y")</f>
        <v>30</v>
      </c>
      <c r="Q352" s="2" t="str">
        <f>FLOOR('Transaction Data'!$P352,15)&amp;"-"&amp;FLOOR('Transaction Data'!$P352,15)+14</f>
        <v>30-44</v>
      </c>
      <c r="R352" s="2" t="str">
        <f>IF('Transaction Data'!$L352&lt;=10,"Less Expensive","Expensive")</f>
        <v>Expensive</v>
      </c>
      <c r="S352" s="4">
        <f>WEEKDAY('Transaction Data'!$A352)</f>
        <v>7</v>
      </c>
      <c r="T352" s="2" t="str">
        <f>IF(WEEKDAY('Transaction Data'!$A352,2)&lt;6,"Weekday","Weekend")</f>
        <v>Weekend</v>
      </c>
    </row>
    <row r="353" ht="15.75" customHeight="1">
      <c r="A353" s="1">
        <v>45447.0</v>
      </c>
      <c r="B353" s="2" t="s">
        <v>391</v>
      </c>
      <c r="C353" s="2" t="s">
        <v>41</v>
      </c>
      <c r="D353" s="1">
        <v>31342.0</v>
      </c>
      <c r="E353" s="2" t="s">
        <v>27</v>
      </c>
      <c r="F353" s="2">
        <v>459.0</v>
      </c>
      <c r="G353" s="2" t="s">
        <v>55</v>
      </c>
      <c r="H353" s="2" t="s">
        <v>49</v>
      </c>
      <c r="I353" s="2" t="s">
        <v>25</v>
      </c>
      <c r="J353" s="2" t="str">
        <f t="array" ref="J353">XLOOKUP('Transaction Data'!$G353,Product_Code,Biscuit_Brand)</f>
        <v>Vanilla Wafers</v>
      </c>
      <c r="K353" s="2">
        <f t="array" ref="K353">XLOOKUP('Transaction Data'!$G353,Product_Code,Cost)</f>
        <v>18</v>
      </c>
      <c r="L353" s="2">
        <f t="array" ref="L353">XLOOKUP('Transaction Data'!$G353,Product_Code,Unit_Price)</f>
        <v>36</v>
      </c>
      <c r="M353" s="3">
        <f>'Transaction Data'!$F353*'Transaction Data'!$K353</f>
        <v>8262</v>
      </c>
      <c r="N353" s="3">
        <f>'Transaction Data'!$F353*'Transaction Data'!$L353</f>
        <v>16524</v>
      </c>
      <c r="O353" s="3">
        <f>'Transaction Data'!$N353-'Transaction Data'!$M353</f>
        <v>8262</v>
      </c>
      <c r="P353" s="2">
        <f>DATEDIF('Transaction Data'!$D353,'Transaction Data'!$A353,"y")</f>
        <v>38</v>
      </c>
      <c r="Q353" s="2" t="str">
        <f>FLOOR('Transaction Data'!$P353,15)&amp;"-"&amp;FLOOR('Transaction Data'!$P353,15)+14</f>
        <v>30-44</v>
      </c>
      <c r="R353" s="2" t="str">
        <f>IF('Transaction Data'!$L353&lt;=10,"Less Expensive","Expensive")</f>
        <v>Expensive</v>
      </c>
      <c r="S353" s="4">
        <f>WEEKDAY('Transaction Data'!$A353)</f>
        <v>3</v>
      </c>
      <c r="T353" s="2" t="str">
        <f>IF(WEEKDAY('Transaction Data'!$A353,2)&lt;6,"Weekday","Weekend")</f>
        <v>Weekday</v>
      </c>
    </row>
    <row r="354" ht="15.75" customHeight="1">
      <c r="A354" s="1">
        <v>45339.0</v>
      </c>
      <c r="B354" s="2" t="s">
        <v>392</v>
      </c>
      <c r="C354" s="2" t="s">
        <v>54</v>
      </c>
      <c r="D354" s="1">
        <v>35271.0</v>
      </c>
      <c r="E354" s="2" t="s">
        <v>22</v>
      </c>
      <c r="F354" s="2">
        <v>377.0</v>
      </c>
      <c r="G354" s="2" t="s">
        <v>28</v>
      </c>
      <c r="H354" s="2" t="s">
        <v>52</v>
      </c>
      <c r="I354" s="2" t="s">
        <v>25</v>
      </c>
      <c r="J354" s="2" t="str">
        <f t="array" ref="J354">XLOOKUP('Transaction Data'!$G354,Product_Code,Biscuit_Brand)</f>
        <v>Shortbread</v>
      </c>
      <c r="K354" s="2">
        <f t="array" ref="K354">XLOOKUP('Transaction Data'!$G354,Product_Code,Cost)</f>
        <v>10</v>
      </c>
      <c r="L354" s="2">
        <f t="array" ref="L354">XLOOKUP('Transaction Data'!$G354,Product_Code,Unit_Price)</f>
        <v>45</v>
      </c>
      <c r="M354" s="3">
        <f>'Transaction Data'!$F354*'Transaction Data'!$K354</f>
        <v>3770</v>
      </c>
      <c r="N354" s="3">
        <f>'Transaction Data'!$F354*'Transaction Data'!$L354</f>
        <v>16965</v>
      </c>
      <c r="O354" s="3">
        <f>'Transaction Data'!$N354-'Transaction Data'!$M354</f>
        <v>13195</v>
      </c>
      <c r="P354" s="2">
        <f>DATEDIF('Transaction Data'!$D354,'Transaction Data'!$A354,"y")</f>
        <v>27</v>
      </c>
      <c r="Q354" s="2" t="str">
        <f>FLOOR('Transaction Data'!$P354,15)&amp;"-"&amp;FLOOR('Transaction Data'!$P354,15)+14</f>
        <v>15-29</v>
      </c>
      <c r="R354" s="2" t="str">
        <f>IF('Transaction Data'!$L354&lt;=10,"Less Expensive","Expensive")</f>
        <v>Expensive</v>
      </c>
      <c r="S354" s="4">
        <f>WEEKDAY('Transaction Data'!$A354)</f>
        <v>7</v>
      </c>
      <c r="T354" s="2" t="str">
        <f>IF(WEEKDAY('Transaction Data'!$A354,2)&lt;6,"Weekday","Weekend")</f>
        <v>Weekend</v>
      </c>
    </row>
    <row r="355" ht="15.75" customHeight="1">
      <c r="A355" s="1">
        <v>45301.0</v>
      </c>
      <c r="B355" s="2" t="s">
        <v>393</v>
      </c>
      <c r="C355" s="2" t="s">
        <v>65</v>
      </c>
      <c r="D355" s="1">
        <v>32985.0</v>
      </c>
      <c r="E355" s="2" t="s">
        <v>63</v>
      </c>
      <c r="F355" s="2">
        <v>437.0</v>
      </c>
      <c r="G355" s="2" t="s">
        <v>23</v>
      </c>
      <c r="H355" s="2" t="s">
        <v>49</v>
      </c>
      <c r="I355" s="2" t="s">
        <v>25</v>
      </c>
      <c r="J355" s="2" t="str">
        <f t="array" ref="J355">XLOOKUP('Transaction Data'!$G355,Product_Code,Biscuit_Brand)</f>
        <v>Cinnamon Swirls</v>
      </c>
      <c r="K355" s="2">
        <f t="array" ref="K355">XLOOKUP('Transaction Data'!$G355,Product_Code,Cost)</f>
        <v>10</v>
      </c>
      <c r="L355" s="2">
        <f t="array" ref="L355">XLOOKUP('Transaction Data'!$G355,Product_Code,Unit_Price)</f>
        <v>14</v>
      </c>
      <c r="M355" s="3">
        <f>'Transaction Data'!$F355*'Transaction Data'!$K355</f>
        <v>4370</v>
      </c>
      <c r="N355" s="3">
        <f>'Transaction Data'!$F355*'Transaction Data'!$L355</f>
        <v>6118</v>
      </c>
      <c r="O355" s="3">
        <f>'Transaction Data'!$N355-'Transaction Data'!$M355</f>
        <v>1748</v>
      </c>
      <c r="P355" s="2">
        <f>DATEDIF('Transaction Data'!$D355,'Transaction Data'!$A355,"y")</f>
        <v>33</v>
      </c>
      <c r="Q355" s="2" t="str">
        <f>FLOOR('Transaction Data'!$P355,15)&amp;"-"&amp;FLOOR('Transaction Data'!$P355,15)+14</f>
        <v>30-44</v>
      </c>
      <c r="R355" s="2" t="str">
        <f>IF('Transaction Data'!$L355&lt;=10,"Less Expensive","Expensive")</f>
        <v>Expensive</v>
      </c>
      <c r="S355" s="4">
        <f>WEEKDAY('Transaction Data'!$A355)</f>
        <v>4</v>
      </c>
      <c r="T355" s="2" t="str">
        <f>IF(WEEKDAY('Transaction Data'!$A355,2)&lt;6,"Weekday","Weekend")</f>
        <v>Weekday</v>
      </c>
    </row>
    <row r="356" ht="15.75" customHeight="1">
      <c r="A356" s="1">
        <v>45299.0</v>
      </c>
      <c r="B356" s="2" t="s">
        <v>394</v>
      </c>
      <c r="C356" s="2" t="s">
        <v>47</v>
      </c>
      <c r="D356" s="1">
        <v>30956.0</v>
      </c>
      <c r="E356" s="2" t="s">
        <v>37</v>
      </c>
      <c r="F356" s="2">
        <v>23.0</v>
      </c>
      <c r="G356" s="2" t="s">
        <v>60</v>
      </c>
      <c r="H356" s="2" t="s">
        <v>52</v>
      </c>
      <c r="I356" s="2" t="s">
        <v>25</v>
      </c>
      <c r="J356" s="2" t="str">
        <f t="array" ref="J356">XLOOKUP('Transaction Data'!$G356,Product_Code,Biscuit_Brand)</f>
        <v>Peanut Butter Bites</v>
      </c>
      <c r="K356" s="2">
        <f t="array" ref="K356">XLOOKUP('Transaction Data'!$G356,Product_Code,Cost)</f>
        <v>5</v>
      </c>
      <c r="L356" s="2">
        <f t="array" ref="L356">XLOOKUP('Transaction Data'!$G356,Product_Code,Unit_Price)</f>
        <v>7</v>
      </c>
      <c r="M356" s="3">
        <f>'Transaction Data'!$F356*'Transaction Data'!$K356</f>
        <v>115</v>
      </c>
      <c r="N356" s="3">
        <f>'Transaction Data'!$F356*'Transaction Data'!$L356</f>
        <v>161</v>
      </c>
      <c r="O356" s="3">
        <f>'Transaction Data'!$N356-'Transaction Data'!$M356</f>
        <v>46</v>
      </c>
      <c r="P356" s="2">
        <f>DATEDIF('Transaction Data'!$D356,'Transaction Data'!$A356,"y")</f>
        <v>39</v>
      </c>
      <c r="Q356" s="2" t="str">
        <f>FLOOR('Transaction Data'!$P356,15)&amp;"-"&amp;FLOOR('Transaction Data'!$P356,15)+14</f>
        <v>30-44</v>
      </c>
      <c r="R356" s="2" t="str">
        <f>IF('Transaction Data'!$L356&lt;=10,"Less Expensive","Expensive")</f>
        <v>Less Expensive</v>
      </c>
      <c r="S356" s="4">
        <f>WEEKDAY('Transaction Data'!$A356)</f>
        <v>2</v>
      </c>
      <c r="T356" s="2" t="str">
        <f>IF(WEEKDAY('Transaction Data'!$A356,2)&lt;6,"Weekday","Weekend")</f>
        <v>Weekday</v>
      </c>
    </row>
    <row r="357" ht="15.75" customHeight="1">
      <c r="A357" s="1">
        <v>45412.0</v>
      </c>
      <c r="B357" s="2" t="s">
        <v>395</v>
      </c>
      <c r="C357" s="2" t="s">
        <v>32</v>
      </c>
      <c r="D357" s="1">
        <v>32156.0</v>
      </c>
      <c r="E357" s="2" t="s">
        <v>27</v>
      </c>
      <c r="F357" s="2">
        <v>247.0</v>
      </c>
      <c r="G357" s="2" t="s">
        <v>55</v>
      </c>
      <c r="H357" s="2" t="s">
        <v>34</v>
      </c>
      <c r="I357" s="2" t="s">
        <v>25</v>
      </c>
      <c r="J357" s="2" t="str">
        <f t="array" ref="J357">XLOOKUP('Transaction Data'!$G357,Product_Code,Biscuit_Brand)</f>
        <v>Vanilla Wafers</v>
      </c>
      <c r="K357" s="2">
        <f t="array" ref="K357">XLOOKUP('Transaction Data'!$G357,Product_Code,Cost)</f>
        <v>18</v>
      </c>
      <c r="L357" s="2">
        <f t="array" ref="L357">XLOOKUP('Transaction Data'!$G357,Product_Code,Unit_Price)</f>
        <v>36</v>
      </c>
      <c r="M357" s="3">
        <f>'Transaction Data'!$F357*'Transaction Data'!$K357</f>
        <v>4446</v>
      </c>
      <c r="N357" s="3">
        <f>'Transaction Data'!$F357*'Transaction Data'!$L357</f>
        <v>8892</v>
      </c>
      <c r="O357" s="3">
        <f>'Transaction Data'!$N357-'Transaction Data'!$M357</f>
        <v>4446</v>
      </c>
      <c r="P357" s="2">
        <f>DATEDIF('Transaction Data'!$D357,'Transaction Data'!$A357,"y")</f>
        <v>36</v>
      </c>
      <c r="Q357" s="2" t="str">
        <f>FLOOR('Transaction Data'!$P357,15)&amp;"-"&amp;FLOOR('Transaction Data'!$P357,15)+14</f>
        <v>30-44</v>
      </c>
      <c r="R357" s="2" t="str">
        <f>IF('Transaction Data'!$L357&lt;=10,"Less Expensive","Expensive")</f>
        <v>Expensive</v>
      </c>
      <c r="S357" s="4">
        <f>WEEKDAY('Transaction Data'!$A357)</f>
        <v>3</v>
      </c>
      <c r="T357" s="2" t="str">
        <f>IF(WEEKDAY('Transaction Data'!$A357,2)&lt;6,"Weekday","Weekend")</f>
        <v>Weekday</v>
      </c>
    </row>
    <row r="358" ht="15.75" customHeight="1">
      <c r="A358" s="1">
        <v>45316.0</v>
      </c>
      <c r="B358" s="2" t="s">
        <v>396</v>
      </c>
      <c r="C358" s="2" t="s">
        <v>51</v>
      </c>
      <c r="D358" s="1">
        <v>18353.0</v>
      </c>
      <c r="E358" s="2" t="s">
        <v>27</v>
      </c>
      <c r="F358" s="2">
        <v>195.0</v>
      </c>
      <c r="G358" s="2" t="s">
        <v>55</v>
      </c>
      <c r="H358" s="2" t="s">
        <v>34</v>
      </c>
      <c r="I358" s="2" t="s">
        <v>25</v>
      </c>
      <c r="J358" s="2" t="str">
        <f t="array" ref="J358">XLOOKUP('Transaction Data'!$G358,Product_Code,Biscuit_Brand)</f>
        <v>Vanilla Wafers</v>
      </c>
      <c r="K358" s="2">
        <f t="array" ref="K358">XLOOKUP('Transaction Data'!$G358,Product_Code,Cost)</f>
        <v>18</v>
      </c>
      <c r="L358" s="2">
        <f t="array" ref="L358">XLOOKUP('Transaction Data'!$G358,Product_Code,Unit_Price)</f>
        <v>36</v>
      </c>
      <c r="M358" s="3">
        <f>'Transaction Data'!$F358*'Transaction Data'!$K358</f>
        <v>3510</v>
      </c>
      <c r="N358" s="3">
        <f>'Transaction Data'!$F358*'Transaction Data'!$L358</f>
        <v>7020</v>
      </c>
      <c r="O358" s="3">
        <f>'Transaction Data'!$N358-'Transaction Data'!$M358</f>
        <v>3510</v>
      </c>
      <c r="P358" s="2">
        <f>DATEDIF('Transaction Data'!$D358,'Transaction Data'!$A358,"y")</f>
        <v>73</v>
      </c>
      <c r="Q358" s="2" t="str">
        <f>FLOOR('Transaction Data'!$P358,15)&amp;"-"&amp;FLOOR('Transaction Data'!$P358,15)+14</f>
        <v>60-74</v>
      </c>
      <c r="R358" s="2" t="str">
        <f>IF('Transaction Data'!$L358&lt;=10,"Less Expensive","Expensive")</f>
        <v>Expensive</v>
      </c>
      <c r="S358" s="4">
        <f>WEEKDAY('Transaction Data'!$A358)</f>
        <v>5</v>
      </c>
      <c r="T358" s="2" t="str">
        <f>IF(WEEKDAY('Transaction Data'!$A358,2)&lt;6,"Weekday","Weekend")</f>
        <v>Weekday</v>
      </c>
    </row>
    <row r="359" ht="15.75" customHeight="1">
      <c r="A359" s="1">
        <v>45466.0</v>
      </c>
      <c r="B359" s="2" t="s">
        <v>397</v>
      </c>
      <c r="C359" s="2" t="s">
        <v>65</v>
      </c>
      <c r="D359" s="1">
        <v>33498.0</v>
      </c>
      <c r="E359" s="2" t="s">
        <v>27</v>
      </c>
      <c r="F359" s="2">
        <v>287.0</v>
      </c>
      <c r="G359" s="2" t="s">
        <v>38</v>
      </c>
      <c r="H359" s="2" t="s">
        <v>39</v>
      </c>
      <c r="I359" s="2" t="s">
        <v>25</v>
      </c>
      <c r="J359" s="2" t="str">
        <f t="array" ref="J359">XLOOKUP('Transaction Data'!$G359,Product_Code,Biscuit_Brand)</f>
        <v>Ginger Snaps</v>
      </c>
      <c r="K359" s="2">
        <f t="array" ref="K359">XLOOKUP('Transaction Data'!$G359,Product_Code,Cost)</f>
        <v>14</v>
      </c>
      <c r="L359" s="2">
        <f t="array" ref="L359">XLOOKUP('Transaction Data'!$G359,Product_Code,Unit_Price)</f>
        <v>28</v>
      </c>
      <c r="M359" s="3">
        <f>'Transaction Data'!$F359*'Transaction Data'!$K359</f>
        <v>4018</v>
      </c>
      <c r="N359" s="3">
        <f>'Transaction Data'!$F359*'Transaction Data'!$L359</f>
        <v>8036</v>
      </c>
      <c r="O359" s="3">
        <f>'Transaction Data'!$N359-'Transaction Data'!$M359</f>
        <v>4018</v>
      </c>
      <c r="P359" s="2">
        <f>DATEDIF('Transaction Data'!$D359,'Transaction Data'!$A359,"y")</f>
        <v>32</v>
      </c>
      <c r="Q359" s="2" t="str">
        <f>FLOOR('Transaction Data'!$P359,15)&amp;"-"&amp;FLOOR('Transaction Data'!$P359,15)+14</f>
        <v>30-44</v>
      </c>
      <c r="R359" s="2" t="str">
        <f>IF('Transaction Data'!$L359&lt;=10,"Less Expensive","Expensive")</f>
        <v>Expensive</v>
      </c>
      <c r="S359" s="4">
        <f>WEEKDAY('Transaction Data'!$A359)</f>
        <v>1</v>
      </c>
      <c r="T359" s="2" t="str">
        <f>IF(WEEKDAY('Transaction Data'!$A359,2)&lt;6,"Weekday","Weekend")</f>
        <v>Weekend</v>
      </c>
    </row>
    <row r="360" ht="15.75" customHeight="1">
      <c r="A360" s="1">
        <v>45329.0</v>
      </c>
      <c r="B360" s="2" t="s">
        <v>398</v>
      </c>
      <c r="C360" s="2" t="s">
        <v>54</v>
      </c>
      <c r="D360" s="1">
        <v>30389.0</v>
      </c>
      <c r="E360" s="2" t="s">
        <v>63</v>
      </c>
      <c r="F360" s="2">
        <v>227.0</v>
      </c>
      <c r="G360" s="2" t="s">
        <v>55</v>
      </c>
      <c r="H360" s="2" t="s">
        <v>42</v>
      </c>
      <c r="I360" s="2" t="s">
        <v>25</v>
      </c>
      <c r="J360" s="2" t="str">
        <f t="array" ref="J360">XLOOKUP('Transaction Data'!$G360,Product_Code,Biscuit_Brand)</f>
        <v>Vanilla Wafers</v>
      </c>
      <c r="K360" s="2">
        <f t="array" ref="K360">XLOOKUP('Transaction Data'!$G360,Product_Code,Cost)</f>
        <v>18</v>
      </c>
      <c r="L360" s="2">
        <f t="array" ref="L360">XLOOKUP('Transaction Data'!$G360,Product_Code,Unit_Price)</f>
        <v>36</v>
      </c>
      <c r="M360" s="3">
        <f>'Transaction Data'!$F360*'Transaction Data'!$K360</f>
        <v>4086</v>
      </c>
      <c r="N360" s="3">
        <f>'Transaction Data'!$F360*'Transaction Data'!$L360</f>
        <v>8172</v>
      </c>
      <c r="O360" s="3">
        <f>'Transaction Data'!$N360-'Transaction Data'!$M360</f>
        <v>4086</v>
      </c>
      <c r="P360" s="2">
        <f>DATEDIF('Transaction Data'!$D360,'Transaction Data'!$A360,"y")</f>
        <v>40</v>
      </c>
      <c r="Q360" s="2" t="str">
        <f>FLOOR('Transaction Data'!$P360,15)&amp;"-"&amp;FLOOR('Transaction Data'!$P360,15)+14</f>
        <v>30-44</v>
      </c>
      <c r="R360" s="2" t="str">
        <f>IF('Transaction Data'!$L360&lt;=10,"Less Expensive","Expensive")</f>
        <v>Expensive</v>
      </c>
      <c r="S360" s="4">
        <f>WEEKDAY('Transaction Data'!$A360)</f>
        <v>4</v>
      </c>
      <c r="T360" s="2" t="str">
        <f>IF(WEEKDAY('Transaction Data'!$A360,2)&lt;6,"Weekday","Weekend")</f>
        <v>Weekday</v>
      </c>
    </row>
    <row r="361" ht="15.75" customHeight="1">
      <c r="A361" s="1">
        <v>45414.0</v>
      </c>
      <c r="B361" s="2" t="s">
        <v>399</v>
      </c>
      <c r="C361" s="2" t="s">
        <v>54</v>
      </c>
      <c r="D361" s="1">
        <v>34745.0</v>
      </c>
      <c r="E361" s="2" t="s">
        <v>63</v>
      </c>
      <c r="F361" s="2">
        <v>339.0</v>
      </c>
      <c r="G361" s="2" t="s">
        <v>57</v>
      </c>
      <c r="H361" s="2" t="s">
        <v>45</v>
      </c>
      <c r="I361" s="2" t="s">
        <v>25</v>
      </c>
      <c r="J361" s="2" t="str">
        <f t="array" ref="J361">XLOOKUP('Transaction Data'!$G361,Product_Code,Biscuit_Brand)</f>
        <v>Oatmeal Cookies</v>
      </c>
      <c r="K361" s="2">
        <f t="array" ref="K361">XLOOKUP('Transaction Data'!$G361,Product_Code,Cost)</f>
        <v>19</v>
      </c>
      <c r="L361" s="2">
        <f t="array" ref="L361">XLOOKUP('Transaction Data'!$G361,Product_Code,Unit_Price)</f>
        <v>23</v>
      </c>
      <c r="M361" s="3">
        <f>'Transaction Data'!$F361*'Transaction Data'!$K361</f>
        <v>6441</v>
      </c>
      <c r="N361" s="3">
        <f>'Transaction Data'!$F361*'Transaction Data'!$L361</f>
        <v>7797</v>
      </c>
      <c r="O361" s="3">
        <f>'Transaction Data'!$N361-'Transaction Data'!$M361</f>
        <v>1356</v>
      </c>
      <c r="P361" s="2">
        <f>DATEDIF('Transaction Data'!$D361,'Transaction Data'!$A361,"y")</f>
        <v>29</v>
      </c>
      <c r="Q361" s="2" t="str">
        <f>FLOOR('Transaction Data'!$P361,15)&amp;"-"&amp;FLOOR('Transaction Data'!$P361,15)+14</f>
        <v>15-29</v>
      </c>
      <c r="R361" s="2" t="str">
        <f>IF('Transaction Data'!$L361&lt;=10,"Less Expensive","Expensive")</f>
        <v>Expensive</v>
      </c>
      <c r="S361" s="4">
        <f>WEEKDAY('Transaction Data'!$A361)</f>
        <v>5</v>
      </c>
      <c r="T361" s="2" t="str">
        <f>IF(WEEKDAY('Transaction Data'!$A361,2)&lt;6,"Weekday","Weekend")</f>
        <v>Weekday</v>
      </c>
    </row>
    <row r="362" ht="15.75" customHeight="1">
      <c r="A362" s="1">
        <v>45341.0</v>
      </c>
      <c r="B362" s="2" t="s">
        <v>400</v>
      </c>
      <c r="C362" s="2" t="s">
        <v>54</v>
      </c>
      <c r="D362" s="1">
        <v>38054.0</v>
      </c>
      <c r="E362" s="2" t="s">
        <v>63</v>
      </c>
      <c r="F362" s="2">
        <v>67.0</v>
      </c>
      <c r="G362" s="2" t="s">
        <v>57</v>
      </c>
      <c r="H362" s="2" t="s">
        <v>49</v>
      </c>
      <c r="I362" s="2" t="s">
        <v>25</v>
      </c>
      <c r="J362" s="2" t="str">
        <f t="array" ref="J362">XLOOKUP('Transaction Data'!$G362,Product_Code,Biscuit_Brand)</f>
        <v>Oatmeal Cookies</v>
      </c>
      <c r="K362" s="2">
        <f t="array" ref="K362">XLOOKUP('Transaction Data'!$G362,Product_Code,Cost)</f>
        <v>19</v>
      </c>
      <c r="L362" s="2">
        <f t="array" ref="L362">XLOOKUP('Transaction Data'!$G362,Product_Code,Unit_Price)</f>
        <v>23</v>
      </c>
      <c r="M362" s="3">
        <f>'Transaction Data'!$F362*'Transaction Data'!$K362</f>
        <v>1273</v>
      </c>
      <c r="N362" s="3">
        <f>'Transaction Data'!$F362*'Transaction Data'!$L362</f>
        <v>1541</v>
      </c>
      <c r="O362" s="3">
        <f>'Transaction Data'!$N362-'Transaction Data'!$M362</f>
        <v>268</v>
      </c>
      <c r="P362" s="2">
        <f>DATEDIF('Transaction Data'!$D362,'Transaction Data'!$A362,"y")</f>
        <v>19</v>
      </c>
      <c r="Q362" s="2" t="str">
        <f>FLOOR('Transaction Data'!$P362,15)&amp;"-"&amp;FLOOR('Transaction Data'!$P362,15)+14</f>
        <v>15-29</v>
      </c>
      <c r="R362" s="2" t="str">
        <f>IF('Transaction Data'!$L362&lt;=10,"Less Expensive","Expensive")</f>
        <v>Expensive</v>
      </c>
      <c r="S362" s="4">
        <f>WEEKDAY('Transaction Data'!$A362)</f>
        <v>2</v>
      </c>
      <c r="T362" s="2" t="str">
        <f>IF(WEEKDAY('Transaction Data'!$A362,2)&lt;6,"Weekday","Weekend")</f>
        <v>Weekday</v>
      </c>
    </row>
    <row r="363" ht="15.75" customHeight="1">
      <c r="A363" s="1">
        <v>45457.0</v>
      </c>
      <c r="B363" s="2" t="s">
        <v>401</v>
      </c>
      <c r="C363" s="2" t="s">
        <v>54</v>
      </c>
      <c r="D363" s="1">
        <v>21781.0</v>
      </c>
      <c r="E363" s="2" t="s">
        <v>63</v>
      </c>
      <c r="F363" s="2">
        <v>442.0</v>
      </c>
      <c r="G363" s="2" t="s">
        <v>33</v>
      </c>
      <c r="H363" s="2" t="s">
        <v>52</v>
      </c>
      <c r="I363" s="2" t="s">
        <v>25</v>
      </c>
      <c r="J363" s="2" t="str">
        <f t="array" ref="J363">XLOOKUP('Transaction Data'!$G363,Product_Code,Biscuit_Brand)</f>
        <v>Caramel Biscuits</v>
      </c>
      <c r="K363" s="2">
        <f t="array" ref="K363">XLOOKUP('Transaction Data'!$G363,Product_Code,Cost)</f>
        <v>18</v>
      </c>
      <c r="L363" s="2">
        <f t="array" ref="L363">XLOOKUP('Transaction Data'!$G363,Product_Code,Unit_Price)</f>
        <v>22</v>
      </c>
      <c r="M363" s="3">
        <f>'Transaction Data'!$F363*'Transaction Data'!$K363</f>
        <v>7956</v>
      </c>
      <c r="N363" s="3">
        <f>'Transaction Data'!$F363*'Transaction Data'!$L363</f>
        <v>9724</v>
      </c>
      <c r="O363" s="3">
        <f>'Transaction Data'!$N363-'Transaction Data'!$M363</f>
        <v>1768</v>
      </c>
      <c r="P363" s="2">
        <f>DATEDIF('Transaction Data'!$D363,'Transaction Data'!$A363,"y")</f>
        <v>64</v>
      </c>
      <c r="Q363" s="2" t="str">
        <f>FLOOR('Transaction Data'!$P363,15)&amp;"-"&amp;FLOOR('Transaction Data'!$P363,15)+14</f>
        <v>60-74</v>
      </c>
      <c r="R363" s="2" t="str">
        <f>IF('Transaction Data'!$L363&lt;=10,"Less Expensive","Expensive")</f>
        <v>Expensive</v>
      </c>
      <c r="S363" s="4">
        <f>WEEKDAY('Transaction Data'!$A363)</f>
        <v>6</v>
      </c>
      <c r="T363" s="2" t="str">
        <f>IF(WEEKDAY('Transaction Data'!$A363,2)&lt;6,"Weekday","Weekend")</f>
        <v>Weekday</v>
      </c>
    </row>
    <row r="364" ht="15.75" customHeight="1">
      <c r="A364" s="1">
        <v>45311.0</v>
      </c>
      <c r="B364" s="2" t="s">
        <v>402</v>
      </c>
      <c r="C364" s="2" t="s">
        <v>78</v>
      </c>
      <c r="D364" s="1">
        <v>27175.0</v>
      </c>
      <c r="E364" s="2" t="s">
        <v>27</v>
      </c>
      <c r="F364" s="2">
        <v>368.0</v>
      </c>
      <c r="G364" s="2" t="s">
        <v>61</v>
      </c>
      <c r="H364" s="2" t="s">
        <v>49</v>
      </c>
      <c r="I364" s="2" t="s">
        <v>25</v>
      </c>
      <c r="J364" s="2" t="str">
        <f t="array" ref="J364">XLOOKUP('Transaction Data'!$G364,Product_Code,Biscuit_Brand)</f>
        <v>Choco Delight</v>
      </c>
      <c r="K364" s="2">
        <f t="array" ref="K364">XLOOKUP('Transaction Data'!$G364,Product_Code,Cost)</f>
        <v>3</v>
      </c>
      <c r="L364" s="2">
        <f t="array" ref="L364">XLOOKUP('Transaction Data'!$G364,Product_Code,Unit_Price)</f>
        <v>5</v>
      </c>
      <c r="M364" s="3">
        <f>'Transaction Data'!$F364*'Transaction Data'!$K364</f>
        <v>1104</v>
      </c>
      <c r="N364" s="3">
        <f>'Transaction Data'!$F364*'Transaction Data'!$L364</f>
        <v>1840</v>
      </c>
      <c r="O364" s="3">
        <f>'Transaction Data'!$N364-'Transaction Data'!$M364</f>
        <v>736</v>
      </c>
      <c r="P364" s="2">
        <f>DATEDIF('Transaction Data'!$D364,'Transaction Data'!$A364,"y")</f>
        <v>49</v>
      </c>
      <c r="Q364" s="2" t="str">
        <f>FLOOR('Transaction Data'!$P364,15)&amp;"-"&amp;FLOOR('Transaction Data'!$P364,15)+14</f>
        <v>45-59</v>
      </c>
      <c r="R364" s="2" t="str">
        <f>IF('Transaction Data'!$L364&lt;=10,"Less Expensive","Expensive")</f>
        <v>Less Expensive</v>
      </c>
      <c r="S364" s="4">
        <f>WEEKDAY('Transaction Data'!$A364)</f>
        <v>7</v>
      </c>
      <c r="T364" s="2" t="str">
        <f>IF(WEEKDAY('Transaction Data'!$A364,2)&lt;6,"Weekday","Weekend")</f>
        <v>Weekend</v>
      </c>
    </row>
    <row r="365" ht="15.75" customHeight="1">
      <c r="A365" s="1">
        <v>45485.0</v>
      </c>
      <c r="B365" s="2" t="s">
        <v>403</v>
      </c>
      <c r="C365" s="2" t="s">
        <v>32</v>
      </c>
      <c r="D365" s="1">
        <v>17965.0</v>
      </c>
      <c r="E365" s="2" t="s">
        <v>37</v>
      </c>
      <c r="F365" s="2">
        <v>482.0</v>
      </c>
      <c r="G365" s="2" t="s">
        <v>61</v>
      </c>
      <c r="H365" s="2" t="s">
        <v>52</v>
      </c>
      <c r="I365" s="2" t="s">
        <v>25</v>
      </c>
      <c r="J365" s="2" t="str">
        <f t="array" ref="J365">XLOOKUP('Transaction Data'!$G365,Product_Code,Biscuit_Brand)</f>
        <v>Choco Delight</v>
      </c>
      <c r="K365" s="2">
        <f t="array" ref="K365">XLOOKUP('Transaction Data'!$G365,Product_Code,Cost)</f>
        <v>3</v>
      </c>
      <c r="L365" s="2">
        <f t="array" ref="L365">XLOOKUP('Transaction Data'!$G365,Product_Code,Unit_Price)</f>
        <v>5</v>
      </c>
      <c r="M365" s="3">
        <f>'Transaction Data'!$F365*'Transaction Data'!$K365</f>
        <v>1446</v>
      </c>
      <c r="N365" s="3">
        <f>'Transaction Data'!$F365*'Transaction Data'!$L365</f>
        <v>2410</v>
      </c>
      <c r="O365" s="3">
        <f>'Transaction Data'!$N365-'Transaction Data'!$M365</f>
        <v>964</v>
      </c>
      <c r="P365" s="2">
        <f>DATEDIF('Transaction Data'!$D365,'Transaction Data'!$A365,"y")</f>
        <v>75</v>
      </c>
      <c r="Q365" s="2" t="str">
        <f>FLOOR('Transaction Data'!$P365,15)&amp;"-"&amp;FLOOR('Transaction Data'!$P365,15)+14</f>
        <v>75-89</v>
      </c>
      <c r="R365" s="2" t="str">
        <f>IF('Transaction Data'!$L365&lt;=10,"Less Expensive","Expensive")</f>
        <v>Less Expensive</v>
      </c>
      <c r="S365" s="4">
        <f>WEEKDAY('Transaction Data'!$A365)</f>
        <v>6</v>
      </c>
      <c r="T365" s="2" t="str">
        <f>IF(WEEKDAY('Transaction Data'!$A365,2)&lt;6,"Weekday","Weekend")</f>
        <v>Weekday</v>
      </c>
    </row>
    <row r="366" ht="15.75" customHeight="1">
      <c r="A366" s="1">
        <v>45379.0</v>
      </c>
      <c r="B366" s="2" t="s">
        <v>404</v>
      </c>
      <c r="C366" s="2" t="s">
        <v>47</v>
      </c>
      <c r="D366" s="1">
        <v>24221.0</v>
      </c>
      <c r="E366" s="2" t="s">
        <v>22</v>
      </c>
      <c r="F366" s="2">
        <v>412.0</v>
      </c>
      <c r="G366" s="2" t="s">
        <v>57</v>
      </c>
      <c r="H366" s="2" t="s">
        <v>52</v>
      </c>
      <c r="I366" s="2" t="s">
        <v>25</v>
      </c>
      <c r="J366" s="2" t="str">
        <f t="array" ref="J366">XLOOKUP('Transaction Data'!$G366,Product_Code,Biscuit_Brand)</f>
        <v>Oatmeal Cookies</v>
      </c>
      <c r="K366" s="2">
        <f t="array" ref="K366">XLOOKUP('Transaction Data'!$G366,Product_Code,Cost)</f>
        <v>19</v>
      </c>
      <c r="L366" s="2">
        <f t="array" ref="L366">XLOOKUP('Transaction Data'!$G366,Product_Code,Unit_Price)</f>
        <v>23</v>
      </c>
      <c r="M366" s="3">
        <f>'Transaction Data'!$F366*'Transaction Data'!$K366</f>
        <v>7828</v>
      </c>
      <c r="N366" s="3">
        <f>'Transaction Data'!$F366*'Transaction Data'!$L366</f>
        <v>9476</v>
      </c>
      <c r="O366" s="3">
        <f>'Transaction Data'!$N366-'Transaction Data'!$M366</f>
        <v>1648</v>
      </c>
      <c r="P366" s="2">
        <f>DATEDIF('Transaction Data'!$D366,'Transaction Data'!$A366,"y")</f>
        <v>57</v>
      </c>
      <c r="Q366" s="2" t="str">
        <f>FLOOR('Transaction Data'!$P366,15)&amp;"-"&amp;FLOOR('Transaction Data'!$P366,15)+14</f>
        <v>45-59</v>
      </c>
      <c r="R366" s="2" t="str">
        <f>IF('Transaction Data'!$L366&lt;=10,"Less Expensive","Expensive")</f>
        <v>Expensive</v>
      </c>
      <c r="S366" s="4">
        <f>WEEKDAY('Transaction Data'!$A366)</f>
        <v>5</v>
      </c>
      <c r="T366" s="2" t="str">
        <f>IF(WEEKDAY('Transaction Data'!$A366,2)&lt;6,"Weekday","Weekend")</f>
        <v>Weekday</v>
      </c>
    </row>
    <row r="367" ht="15.75" customHeight="1">
      <c r="A367" s="1">
        <v>45445.0</v>
      </c>
      <c r="B367" s="2" t="s">
        <v>405</v>
      </c>
      <c r="C367" s="2" t="s">
        <v>21</v>
      </c>
      <c r="D367" s="1">
        <v>30560.0</v>
      </c>
      <c r="E367" s="2" t="s">
        <v>27</v>
      </c>
      <c r="F367" s="2">
        <v>73.0</v>
      </c>
      <c r="G367" s="2" t="s">
        <v>55</v>
      </c>
      <c r="H367" s="2" t="s">
        <v>45</v>
      </c>
      <c r="I367" s="2" t="s">
        <v>25</v>
      </c>
      <c r="J367" s="2" t="str">
        <f t="array" ref="J367">XLOOKUP('Transaction Data'!$G367,Product_Code,Biscuit_Brand)</f>
        <v>Vanilla Wafers</v>
      </c>
      <c r="K367" s="2">
        <f t="array" ref="K367">XLOOKUP('Transaction Data'!$G367,Product_Code,Cost)</f>
        <v>18</v>
      </c>
      <c r="L367" s="2">
        <f t="array" ref="L367">XLOOKUP('Transaction Data'!$G367,Product_Code,Unit_Price)</f>
        <v>36</v>
      </c>
      <c r="M367" s="3">
        <f>'Transaction Data'!$F367*'Transaction Data'!$K367</f>
        <v>1314</v>
      </c>
      <c r="N367" s="3">
        <f>'Transaction Data'!$F367*'Transaction Data'!$L367</f>
        <v>2628</v>
      </c>
      <c r="O367" s="3">
        <f>'Transaction Data'!$N367-'Transaction Data'!$M367</f>
        <v>1314</v>
      </c>
      <c r="P367" s="2">
        <f>DATEDIF('Transaction Data'!$D367,'Transaction Data'!$A367,"y")</f>
        <v>40</v>
      </c>
      <c r="Q367" s="2" t="str">
        <f>FLOOR('Transaction Data'!$P367,15)&amp;"-"&amp;FLOOR('Transaction Data'!$P367,15)+14</f>
        <v>30-44</v>
      </c>
      <c r="R367" s="2" t="str">
        <f>IF('Transaction Data'!$L367&lt;=10,"Less Expensive","Expensive")</f>
        <v>Expensive</v>
      </c>
      <c r="S367" s="4">
        <f>WEEKDAY('Transaction Data'!$A367)</f>
        <v>1</v>
      </c>
      <c r="T367" s="2" t="str">
        <f>IF(WEEKDAY('Transaction Data'!$A367,2)&lt;6,"Weekday","Weekend")</f>
        <v>Weekend</v>
      </c>
    </row>
    <row r="368" ht="15.75" customHeight="1">
      <c r="A368" s="1">
        <v>45334.0</v>
      </c>
      <c r="B368" s="2" t="s">
        <v>406</v>
      </c>
      <c r="C368" s="2" t="s">
        <v>72</v>
      </c>
      <c r="D368" s="1">
        <v>19706.0</v>
      </c>
      <c r="E368" s="2" t="s">
        <v>63</v>
      </c>
      <c r="F368" s="2">
        <v>181.0</v>
      </c>
      <c r="G368" s="2" t="s">
        <v>28</v>
      </c>
      <c r="H368" s="2" t="s">
        <v>49</v>
      </c>
      <c r="I368" s="2" t="s">
        <v>30</v>
      </c>
      <c r="J368" s="2" t="str">
        <f t="array" ref="J368">XLOOKUP('Transaction Data'!$G368,Product_Code,Biscuit_Brand)</f>
        <v>Shortbread</v>
      </c>
      <c r="K368" s="2">
        <f t="array" ref="K368">XLOOKUP('Transaction Data'!$G368,Product_Code,Cost)</f>
        <v>10</v>
      </c>
      <c r="L368" s="2">
        <f t="array" ref="L368">XLOOKUP('Transaction Data'!$G368,Product_Code,Unit_Price)</f>
        <v>45</v>
      </c>
      <c r="M368" s="3">
        <f>'Transaction Data'!$F368*'Transaction Data'!$K368</f>
        <v>1810</v>
      </c>
      <c r="N368" s="3">
        <f>'Transaction Data'!$F368*'Transaction Data'!$L368</f>
        <v>8145</v>
      </c>
      <c r="O368" s="3">
        <f>'Transaction Data'!$N368-'Transaction Data'!$M368</f>
        <v>6335</v>
      </c>
      <c r="P368" s="2">
        <f>DATEDIF('Transaction Data'!$D368,'Transaction Data'!$A368,"y")</f>
        <v>70</v>
      </c>
      <c r="Q368" s="2" t="str">
        <f>FLOOR('Transaction Data'!$P368,15)&amp;"-"&amp;FLOOR('Transaction Data'!$P368,15)+14</f>
        <v>60-74</v>
      </c>
      <c r="R368" s="2" t="str">
        <f>IF('Transaction Data'!$L368&lt;=10,"Less Expensive","Expensive")</f>
        <v>Expensive</v>
      </c>
      <c r="S368" s="4">
        <f>WEEKDAY('Transaction Data'!$A368)</f>
        <v>2</v>
      </c>
      <c r="T368" s="2" t="str">
        <f>IF(WEEKDAY('Transaction Data'!$A368,2)&lt;6,"Weekday","Weekend")</f>
        <v>Weekday</v>
      </c>
    </row>
    <row r="369" ht="15.75" customHeight="1">
      <c r="A369" s="1">
        <v>45346.0</v>
      </c>
      <c r="B369" s="2" t="s">
        <v>407</v>
      </c>
      <c r="C369" s="2" t="s">
        <v>69</v>
      </c>
      <c r="D369" s="1">
        <v>26656.0</v>
      </c>
      <c r="E369" s="2" t="s">
        <v>22</v>
      </c>
      <c r="F369" s="2">
        <v>150.0</v>
      </c>
      <c r="G369" s="2" t="s">
        <v>44</v>
      </c>
      <c r="H369" s="2" t="s">
        <v>52</v>
      </c>
      <c r="I369" s="2" t="s">
        <v>25</v>
      </c>
      <c r="J369" s="2" t="str">
        <f t="array" ref="J369">XLOOKUP('Transaction Data'!$G369,Product_Code,Biscuit_Brand)</f>
        <v>Butter Crunch</v>
      </c>
      <c r="K369" s="2">
        <f t="array" ref="K369">XLOOKUP('Transaction Data'!$G369,Product_Code,Cost)</f>
        <v>10</v>
      </c>
      <c r="L369" s="2">
        <f t="array" ref="L369">XLOOKUP('Transaction Data'!$G369,Product_Code,Unit_Price)</f>
        <v>11</v>
      </c>
      <c r="M369" s="3">
        <f>'Transaction Data'!$F369*'Transaction Data'!$K369</f>
        <v>1500</v>
      </c>
      <c r="N369" s="3">
        <f>'Transaction Data'!$F369*'Transaction Data'!$L369</f>
        <v>1650</v>
      </c>
      <c r="O369" s="3">
        <f>'Transaction Data'!$N369-'Transaction Data'!$M369</f>
        <v>150</v>
      </c>
      <c r="P369" s="2">
        <f>DATEDIF('Transaction Data'!$D369,'Transaction Data'!$A369,"y")</f>
        <v>51</v>
      </c>
      <c r="Q369" s="2" t="str">
        <f>FLOOR('Transaction Data'!$P369,15)&amp;"-"&amp;FLOOR('Transaction Data'!$P369,15)+14</f>
        <v>45-59</v>
      </c>
      <c r="R369" s="2" t="str">
        <f>IF('Transaction Data'!$L369&lt;=10,"Less Expensive","Expensive")</f>
        <v>Expensive</v>
      </c>
      <c r="S369" s="4">
        <f>WEEKDAY('Transaction Data'!$A369)</f>
        <v>7</v>
      </c>
      <c r="T369" s="2" t="str">
        <f>IF(WEEKDAY('Transaction Data'!$A369,2)&lt;6,"Weekday","Weekend")</f>
        <v>Weekend</v>
      </c>
    </row>
    <row r="370" ht="15.75" customHeight="1">
      <c r="A370" s="1">
        <v>45355.0</v>
      </c>
      <c r="B370" s="2" t="s">
        <v>408</v>
      </c>
      <c r="C370" s="2" t="s">
        <v>51</v>
      </c>
      <c r="D370" s="1">
        <v>29648.0</v>
      </c>
      <c r="E370" s="2" t="s">
        <v>37</v>
      </c>
      <c r="F370" s="2">
        <v>246.0</v>
      </c>
      <c r="G370" s="2" t="s">
        <v>48</v>
      </c>
      <c r="H370" s="2" t="s">
        <v>49</v>
      </c>
      <c r="I370" s="2" t="s">
        <v>25</v>
      </c>
      <c r="J370" s="2" t="str">
        <f t="array" ref="J370">XLOOKUP('Transaction Data'!$G370,Product_Code,Biscuit_Brand)</f>
        <v>Lemon Crisps</v>
      </c>
      <c r="K370" s="2">
        <f t="array" ref="K370">XLOOKUP('Transaction Data'!$G370,Product_Code,Cost)</f>
        <v>7</v>
      </c>
      <c r="L370" s="2">
        <f t="array" ref="L370">XLOOKUP('Transaction Data'!$G370,Product_Code,Unit_Price)</f>
        <v>9</v>
      </c>
      <c r="M370" s="3">
        <f>'Transaction Data'!$F370*'Transaction Data'!$K370</f>
        <v>1722</v>
      </c>
      <c r="N370" s="3">
        <f>'Transaction Data'!$F370*'Transaction Data'!$L370</f>
        <v>2214</v>
      </c>
      <c r="O370" s="3">
        <f>'Transaction Data'!$N370-'Transaction Data'!$M370</f>
        <v>492</v>
      </c>
      <c r="P370" s="2">
        <f>DATEDIF('Transaction Data'!$D370,'Transaction Data'!$A370,"y")</f>
        <v>43</v>
      </c>
      <c r="Q370" s="2" t="str">
        <f>FLOOR('Transaction Data'!$P370,15)&amp;"-"&amp;FLOOR('Transaction Data'!$P370,15)+14</f>
        <v>30-44</v>
      </c>
      <c r="R370" s="2" t="str">
        <f>IF('Transaction Data'!$L370&lt;=10,"Less Expensive","Expensive")</f>
        <v>Less Expensive</v>
      </c>
      <c r="S370" s="4">
        <f>WEEKDAY('Transaction Data'!$A370)</f>
        <v>2</v>
      </c>
      <c r="T370" s="2" t="str">
        <f>IF(WEEKDAY('Transaction Data'!$A370,2)&lt;6,"Weekday","Weekend")</f>
        <v>Weekday</v>
      </c>
    </row>
    <row r="371" ht="15.75" customHeight="1">
      <c r="A371" s="1">
        <v>45504.0</v>
      </c>
      <c r="B371" s="2" t="s">
        <v>409</v>
      </c>
      <c r="C371" s="2" t="s">
        <v>54</v>
      </c>
      <c r="D371" s="1">
        <v>16027.0</v>
      </c>
      <c r="E371" s="2" t="s">
        <v>37</v>
      </c>
      <c r="F371" s="2">
        <v>343.0</v>
      </c>
      <c r="G371" s="2" t="s">
        <v>28</v>
      </c>
      <c r="H371" s="2" t="s">
        <v>52</v>
      </c>
      <c r="I371" s="2" t="s">
        <v>25</v>
      </c>
      <c r="J371" s="2" t="str">
        <f t="array" ref="J371">XLOOKUP('Transaction Data'!$G371,Product_Code,Biscuit_Brand)</f>
        <v>Shortbread</v>
      </c>
      <c r="K371" s="2">
        <f t="array" ref="K371">XLOOKUP('Transaction Data'!$G371,Product_Code,Cost)</f>
        <v>10</v>
      </c>
      <c r="L371" s="2">
        <f t="array" ref="L371">XLOOKUP('Transaction Data'!$G371,Product_Code,Unit_Price)</f>
        <v>45</v>
      </c>
      <c r="M371" s="3">
        <f>'Transaction Data'!$F371*'Transaction Data'!$K371</f>
        <v>3430</v>
      </c>
      <c r="N371" s="3">
        <f>'Transaction Data'!$F371*'Transaction Data'!$L371</f>
        <v>15435</v>
      </c>
      <c r="O371" s="3">
        <f>'Transaction Data'!$N371-'Transaction Data'!$M371</f>
        <v>12005</v>
      </c>
      <c r="P371" s="2">
        <f>DATEDIF('Transaction Data'!$D371,'Transaction Data'!$A371,"y")</f>
        <v>80</v>
      </c>
      <c r="Q371" s="2" t="str">
        <f>FLOOR('Transaction Data'!$P371,15)&amp;"-"&amp;FLOOR('Transaction Data'!$P371,15)+14</f>
        <v>75-89</v>
      </c>
      <c r="R371" s="2" t="str">
        <f>IF('Transaction Data'!$L371&lt;=10,"Less Expensive","Expensive")</f>
        <v>Expensive</v>
      </c>
      <c r="S371" s="4">
        <f>WEEKDAY('Transaction Data'!$A371)</f>
        <v>4</v>
      </c>
      <c r="T371" s="2" t="str">
        <f>IF(WEEKDAY('Transaction Data'!$A371,2)&lt;6,"Weekday","Weekend")</f>
        <v>Weekday</v>
      </c>
    </row>
    <row r="372" ht="15.75" customHeight="1">
      <c r="A372" s="1">
        <v>45481.0</v>
      </c>
      <c r="B372" s="2" t="s">
        <v>410</v>
      </c>
      <c r="C372" s="2" t="s">
        <v>78</v>
      </c>
      <c r="D372" s="1">
        <v>25379.0</v>
      </c>
      <c r="E372" s="2" t="s">
        <v>27</v>
      </c>
      <c r="F372" s="2">
        <v>445.0</v>
      </c>
      <c r="G372" s="2" t="s">
        <v>23</v>
      </c>
      <c r="H372" s="2" t="s">
        <v>34</v>
      </c>
      <c r="I372" s="2" t="s">
        <v>25</v>
      </c>
      <c r="J372" s="2" t="str">
        <f t="array" ref="J372">XLOOKUP('Transaction Data'!$G372,Product_Code,Biscuit_Brand)</f>
        <v>Cinnamon Swirls</v>
      </c>
      <c r="K372" s="2">
        <f t="array" ref="K372">XLOOKUP('Transaction Data'!$G372,Product_Code,Cost)</f>
        <v>10</v>
      </c>
      <c r="L372" s="2">
        <f t="array" ref="L372">XLOOKUP('Transaction Data'!$G372,Product_Code,Unit_Price)</f>
        <v>14</v>
      </c>
      <c r="M372" s="3">
        <f>'Transaction Data'!$F372*'Transaction Data'!$K372</f>
        <v>4450</v>
      </c>
      <c r="N372" s="3">
        <f>'Transaction Data'!$F372*'Transaction Data'!$L372</f>
        <v>6230</v>
      </c>
      <c r="O372" s="3">
        <f>'Transaction Data'!$N372-'Transaction Data'!$M372</f>
        <v>1780</v>
      </c>
      <c r="P372" s="2">
        <f>DATEDIF('Transaction Data'!$D372,'Transaction Data'!$A372,"y")</f>
        <v>55</v>
      </c>
      <c r="Q372" s="2" t="str">
        <f>FLOOR('Transaction Data'!$P372,15)&amp;"-"&amp;FLOOR('Transaction Data'!$P372,15)+14</f>
        <v>45-59</v>
      </c>
      <c r="R372" s="2" t="str">
        <f>IF('Transaction Data'!$L372&lt;=10,"Less Expensive","Expensive")</f>
        <v>Expensive</v>
      </c>
      <c r="S372" s="4">
        <f>WEEKDAY('Transaction Data'!$A372)</f>
        <v>2</v>
      </c>
      <c r="T372" s="2" t="str">
        <f>IF(WEEKDAY('Transaction Data'!$A372,2)&lt;6,"Weekday","Weekend")</f>
        <v>Weekday</v>
      </c>
    </row>
    <row r="373" ht="15.75" customHeight="1">
      <c r="A373" s="1">
        <v>45424.0</v>
      </c>
      <c r="B373" s="2" t="s">
        <v>411</v>
      </c>
      <c r="C373" s="2" t="s">
        <v>41</v>
      </c>
      <c r="D373" s="1">
        <v>27436.0</v>
      </c>
      <c r="E373" s="2" t="s">
        <v>22</v>
      </c>
      <c r="F373" s="2">
        <v>212.0</v>
      </c>
      <c r="G373" s="2" t="s">
        <v>44</v>
      </c>
      <c r="H373" s="2" t="s">
        <v>34</v>
      </c>
      <c r="I373" s="2" t="s">
        <v>25</v>
      </c>
      <c r="J373" s="2" t="str">
        <f t="array" ref="J373">XLOOKUP('Transaction Data'!$G373,Product_Code,Biscuit_Brand)</f>
        <v>Butter Crunch</v>
      </c>
      <c r="K373" s="2">
        <f t="array" ref="K373">XLOOKUP('Transaction Data'!$G373,Product_Code,Cost)</f>
        <v>10</v>
      </c>
      <c r="L373" s="2">
        <f t="array" ref="L373">XLOOKUP('Transaction Data'!$G373,Product_Code,Unit_Price)</f>
        <v>11</v>
      </c>
      <c r="M373" s="3">
        <f>'Transaction Data'!$F373*'Transaction Data'!$K373</f>
        <v>2120</v>
      </c>
      <c r="N373" s="3">
        <f>'Transaction Data'!$F373*'Transaction Data'!$L373</f>
        <v>2332</v>
      </c>
      <c r="O373" s="3">
        <f>'Transaction Data'!$N373-'Transaction Data'!$M373</f>
        <v>212</v>
      </c>
      <c r="P373" s="2">
        <f>DATEDIF('Transaction Data'!$D373,'Transaction Data'!$A373,"y")</f>
        <v>49</v>
      </c>
      <c r="Q373" s="2" t="str">
        <f>FLOOR('Transaction Data'!$P373,15)&amp;"-"&amp;FLOOR('Transaction Data'!$P373,15)+14</f>
        <v>45-59</v>
      </c>
      <c r="R373" s="2" t="str">
        <f>IF('Transaction Data'!$L373&lt;=10,"Less Expensive","Expensive")</f>
        <v>Expensive</v>
      </c>
      <c r="S373" s="4">
        <f>WEEKDAY('Transaction Data'!$A373)</f>
        <v>1</v>
      </c>
      <c r="T373" s="2" t="str">
        <f>IF(WEEKDAY('Transaction Data'!$A373,2)&lt;6,"Weekday","Weekend")</f>
        <v>Weekend</v>
      </c>
    </row>
    <row r="374" ht="15.75" customHeight="1">
      <c r="A374" s="1">
        <v>45486.0</v>
      </c>
      <c r="B374" s="2" t="s">
        <v>412</v>
      </c>
      <c r="C374" s="2" t="s">
        <v>41</v>
      </c>
      <c r="D374" s="1">
        <v>26114.0</v>
      </c>
      <c r="E374" s="2" t="s">
        <v>22</v>
      </c>
      <c r="F374" s="2">
        <v>107.0</v>
      </c>
      <c r="G374" s="2" t="s">
        <v>33</v>
      </c>
      <c r="H374" s="2" t="s">
        <v>39</v>
      </c>
      <c r="I374" s="2" t="s">
        <v>25</v>
      </c>
      <c r="J374" s="2" t="str">
        <f t="array" ref="J374">XLOOKUP('Transaction Data'!$G374,Product_Code,Biscuit_Brand)</f>
        <v>Caramel Biscuits</v>
      </c>
      <c r="K374" s="2">
        <f t="array" ref="K374">XLOOKUP('Transaction Data'!$G374,Product_Code,Cost)</f>
        <v>18</v>
      </c>
      <c r="L374" s="2">
        <f t="array" ref="L374">XLOOKUP('Transaction Data'!$G374,Product_Code,Unit_Price)</f>
        <v>22</v>
      </c>
      <c r="M374" s="3">
        <f>'Transaction Data'!$F374*'Transaction Data'!$K374</f>
        <v>1926</v>
      </c>
      <c r="N374" s="3">
        <f>'Transaction Data'!$F374*'Transaction Data'!$L374</f>
        <v>2354</v>
      </c>
      <c r="O374" s="3">
        <f>'Transaction Data'!$N374-'Transaction Data'!$M374</f>
        <v>428</v>
      </c>
      <c r="P374" s="2">
        <f>DATEDIF('Transaction Data'!$D374,'Transaction Data'!$A374,"y")</f>
        <v>53</v>
      </c>
      <c r="Q374" s="2" t="str">
        <f>FLOOR('Transaction Data'!$P374,15)&amp;"-"&amp;FLOOR('Transaction Data'!$P374,15)+14</f>
        <v>45-59</v>
      </c>
      <c r="R374" s="2" t="str">
        <f>IF('Transaction Data'!$L374&lt;=10,"Less Expensive","Expensive")</f>
        <v>Expensive</v>
      </c>
      <c r="S374" s="4">
        <f>WEEKDAY('Transaction Data'!$A374)</f>
        <v>7</v>
      </c>
      <c r="T374" s="2" t="str">
        <f>IF(WEEKDAY('Transaction Data'!$A374,2)&lt;6,"Weekday","Weekend")</f>
        <v>Weekend</v>
      </c>
    </row>
    <row r="375" ht="15.75" customHeight="1">
      <c r="A375" s="1">
        <v>45433.0</v>
      </c>
      <c r="B375" s="2" t="s">
        <v>413</v>
      </c>
      <c r="C375" s="2" t="s">
        <v>54</v>
      </c>
      <c r="D375" s="1">
        <v>34958.0</v>
      </c>
      <c r="E375" s="2" t="s">
        <v>63</v>
      </c>
      <c r="F375" s="2">
        <v>285.0</v>
      </c>
      <c r="G375" s="2" t="s">
        <v>33</v>
      </c>
      <c r="H375" s="2" t="s">
        <v>42</v>
      </c>
      <c r="I375" s="2" t="s">
        <v>25</v>
      </c>
      <c r="J375" s="2" t="str">
        <f t="array" ref="J375">XLOOKUP('Transaction Data'!$G375,Product_Code,Biscuit_Brand)</f>
        <v>Caramel Biscuits</v>
      </c>
      <c r="K375" s="2">
        <f t="array" ref="K375">XLOOKUP('Transaction Data'!$G375,Product_Code,Cost)</f>
        <v>18</v>
      </c>
      <c r="L375" s="2">
        <f t="array" ref="L375">XLOOKUP('Transaction Data'!$G375,Product_Code,Unit_Price)</f>
        <v>22</v>
      </c>
      <c r="M375" s="3">
        <f>'Transaction Data'!$F375*'Transaction Data'!$K375</f>
        <v>5130</v>
      </c>
      <c r="N375" s="3">
        <f>'Transaction Data'!$F375*'Transaction Data'!$L375</f>
        <v>6270</v>
      </c>
      <c r="O375" s="3">
        <f>'Transaction Data'!$N375-'Transaction Data'!$M375</f>
        <v>1140</v>
      </c>
      <c r="P375" s="2">
        <f>DATEDIF('Transaction Data'!$D375,'Transaction Data'!$A375,"y")</f>
        <v>28</v>
      </c>
      <c r="Q375" s="2" t="str">
        <f>FLOOR('Transaction Data'!$P375,15)&amp;"-"&amp;FLOOR('Transaction Data'!$P375,15)+14</f>
        <v>15-29</v>
      </c>
      <c r="R375" s="2" t="str">
        <f>IF('Transaction Data'!$L375&lt;=10,"Less Expensive","Expensive")</f>
        <v>Expensive</v>
      </c>
      <c r="S375" s="4">
        <f>WEEKDAY('Transaction Data'!$A375)</f>
        <v>3</v>
      </c>
      <c r="T375" s="2" t="str">
        <f>IF(WEEKDAY('Transaction Data'!$A375,2)&lt;6,"Weekday","Weekend")</f>
        <v>Weekday</v>
      </c>
    </row>
    <row r="376" ht="15.75" customHeight="1">
      <c r="A376" s="1">
        <v>45306.0</v>
      </c>
      <c r="B376" s="2" t="s">
        <v>414</v>
      </c>
      <c r="C376" s="2" t="s">
        <v>69</v>
      </c>
      <c r="D376" s="1">
        <v>22734.0</v>
      </c>
      <c r="E376" s="2" t="s">
        <v>63</v>
      </c>
      <c r="F376" s="2">
        <v>238.0</v>
      </c>
      <c r="G376" s="2" t="s">
        <v>28</v>
      </c>
      <c r="H376" s="2" t="s">
        <v>45</v>
      </c>
      <c r="I376" s="2" t="s">
        <v>25</v>
      </c>
      <c r="J376" s="2" t="str">
        <f t="array" ref="J376">XLOOKUP('Transaction Data'!$G376,Product_Code,Biscuit_Brand)</f>
        <v>Shortbread</v>
      </c>
      <c r="K376" s="2">
        <f t="array" ref="K376">XLOOKUP('Transaction Data'!$G376,Product_Code,Cost)</f>
        <v>10</v>
      </c>
      <c r="L376" s="2">
        <f t="array" ref="L376">XLOOKUP('Transaction Data'!$G376,Product_Code,Unit_Price)</f>
        <v>45</v>
      </c>
      <c r="M376" s="3">
        <f>'Transaction Data'!$F376*'Transaction Data'!$K376</f>
        <v>2380</v>
      </c>
      <c r="N376" s="3">
        <f>'Transaction Data'!$F376*'Transaction Data'!$L376</f>
        <v>10710</v>
      </c>
      <c r="O376" s="3">
        <f>'Transaction Data'!$N376-'Transaction Data'!$M376</f>
        <v>8330</v>
      </c>
      <c r="P376" s="2">
        <f>DATEDIF('Transaction Data'!$D376,'Transaction Data'!$A376,"y")</f>
        <v>61</v>
      </c>
      <c r="Q376" s="2" t="str">
        <f>FLOOR('Transaction Data'!$P376,15)&amp;"-"&amp;FLOOR('Transaction Data'!$P376,15)+14</f>
        <v>60-74</v>
      </c>
      <c r="R376" s="2" t="str">
        <f>IF('Transaction Data'!$L376&lt;=10,"Less Expensive","Expensive")</f>
        <v>Expensive</v>
      </c>
      <c r="S376" s="4">
        <f>WEEKDAY('Transaction Data'!$A376)</f>
        <v>2</v>
      </c>
      <c r="T376" s="2" t="str">
        <f>IF(WEEKDAY('Transaction Data'!$A376,2)&lt;6,"Weekday","Weekend")</f>
        <v>Weekday</v>
      </c>
    </row>
    <row r="377" ht="15.75" customHeight="1">
      <c r="A377" s="1">
        <v>45313.0</v>
      </c>
      <c r="B377" s="2" t="s">
        <v>415</v>
      </c>
      <c r="C377" s="2" t="s">
        <v>65</v>
      </c>
      <c r="D377" s="1">
        <v>30661.0</v>
      </c>
      <c r="E377" s="2" t="s">
        <v>22</v>
      </c>
      <c r="F377" s="2">
        <v>286.0</v>
      </c>
      <c r="G377" s="2" t="s">
        <v>57</v>
      </c>
      <c r="H377" s="2" t="s">
        <v>49</v>
      </c>
      <c r="I377" s="2" t="s">
        <v>25</v>
      </c>
      <c r="J377" s="2" t="str">
        <f t="array" ref="J377">XLOOKUP('Transaction Data'!$G377,Product_Code,Biscuit_Brand)</f>
        <v>Oatmeal Cookies</v>
      </c>
      <c r="K377" s="2">
        <f t="array" ref="K377">XLOOKUP('Transaction Data'!$G377,Product_Code,Cost)</f>
        <v>19</v>
      </c>
      <c r="L377" s="2">
        <f t="array" ref="L377">XLOOKUP('Transaction Data'!$G377,Product_Code,Unit_Price)</f>
        <v>23</v>
      </c>
      <c r="M377" s="3">
        <f>'Transaction Data'!$F377*'Transaction Data'!$K377</f>
        <v>5434</v>
      </c>
      <c r="N377" s="3">
        <f>'Transaction Data'!$F377*'Transaction Data'!$L377</f>
        <v>6578</v>
      </c>
      <c r="O377" s="3">
        <f>'Transaction Data'!$N377-'Transaction Data'!$M377</f>
        <v>1144</v>
      </c>
      <c r="P377" s="2">
        <f>DATEDIF('Transaction Data'!$D377,'Transaction Data'!$A377,"y")</f>
        <v>40</v>
      </c>
      <c r="Q377" s="2" t="str">
        <f>FLOOR('Transaction Data'!$P377,15)&amp;"-"&amp;FLOOR('Transaction Data'!$P377,15)+14</f>
        <v>30-44</v>
      </c>
      <c r="R377" s="2" t="str">
        <f>IF('Transaction Data'!$L377&lt;=10,"Less Expensive","Expensive")</f>
        <v>Expensive</v>
      </c>
      <c r="S377" s="4">
        <f>WEEKDAY('Transaction Data'!$A377)</f>
        <v>2</v>
      </c>
      <c r="T377" s="2" t="str">
        <f>IF(WEEKDAY('Transaction Data'!$A377,2)&lt;6,"Weekday","Weekend")</f>
        <v>Weekday</v>
      </c>
    </row>
    <row r="378" ht="15.75" customHeight="1">
      <c r="A378" s="1">
        <v>45500.0</v>
      </c>
      <c r="B378" s="2" t="s">
        <v>416</v>
      </c>
      <c r="C378" s="2" t="s">
        <v>21</v>
      </c>
      <c r="D378" s="1">
        <v>17786.0</v>
      </c>
      <c r="E378" s="2" t="s">
        <v>27</v>
      </c>
      <c r="F378" s="2">
        <v>297.0</v>
      </c>
      <c r="G378" s="2" t="s">
        <v>33</v>
      </c>
      <c r="H378" s="2" t="s">
        <v>52</v>
      </c>
      <c r="I378" s="2" t="s">
        <v>25</v>
      </c>
      <c r="J378" s="2" t="str">
        <f t="array" ref="J378">XLOOKUP('Transaction Data'!$G378,Product_Code,Biscuit_Brand)</f>
        <v>Caramel Biscuits</v>
      </c>
      <c r="K378" s="2">
        <f t="array" ref="K378">XLOOKUP('Transaction Data'!$G378,Product_Code,Cost)</f>
        <v>18</v>
      </c>
      <c r="L378" s="2">
        <f t="array" ref="L378">XLOOKUP('Transaction Data'!$G378,Product_Code,Unit_Price)</f>
        <v>22</v>
      </c>
      <c r="M378" s="3">
        <f>'Transaction Data'!$F378*'Transaction Data'!$K378</f>
        <v>5346</v>
      </c>
      <c r="N378" s="3">
        <f>'Transaction Data'!$F378*'Transaction Data'!$L378</f>
        <v>6534</v>
      </c>
      <c r="O378" s="3">
        <f>'Transaction Data'!$N378-'Transaction Data'!$M378</f>
        <v>1188</v>
      </c>
      <c r="P378" s="2">
        <f>DATEDIF('Transaction Data'!$D378,'Transaction Data'!$A378,"y")</f>
        <v>75</v>
      </c>
      <c r="Q378" s="2" t="str">
        <f>FLOOR('Transaction Data'!$P378,15)&amp;"-"&amp;FLOOR('Transaction Data'!$P378,15)+14</f>
        <v>75-89</v>
      </c>
      <c r="R378" s="2" t="str">
        <f>IF('Transaction Data'!$L378&lt;=10,"Less Expensive","Expensive")</f>
        <v>Expensive</v>
      </c>
      <c r="S378" s="4">
        <f>WEEKDAY('Transaction Data'!$A378)</f>
        <v>7</v>
      </c>
      <c r="T378" s="2" t="str">
        <f>IF(WEEKDAY('Transaction Data'!$A378,2)&lt;6,"Weekday","Weekend")</f>
        <v>Weekend</v>
      </c>
    </row>
    <row r="379" ht="15.75" customHeight="1">
      <c r="A379" s="1">
        <v>45497.0</v>
      </c>
      <c r="B379" s="2" t="s">
        <v>417</v>
      </c>
      <c r="C379" s="2" t="s">
        <v>54</v>
      </c>
      <c r="D379" s="1">
        <v>29348.0</v>
      </c>
      <c r="E379" s="2" t="s">
        <v>22</v>
      </c>
      <c r="F379" s="2">
        <v>345.0</v>
      </c>
      <c r="G379" s="2" t="s">
        <v>61</v>
      </c>
      <c r="H379" s="2" t="s">
        <v>49</v>
      </c>
      <c r="I379" s="2" t="s">
        <v>25</v>
      </c>
      <c r="J379" s="2" t="str">
        <f t="array" ref="J379">XLOOKUP('Transaction Data'!$G379,Product_Code,Biscuit_Brand)</f>
        <v>Choco Delight</v>
      </c>
      <c r="K379" s="2">
        <f t="array" ref="K379">XLOOKUP('Transaction Data'!$G379,Product_Code,Cost)</f>
        <v>3</v>
      </c>
      <c r="L379" s="2">
        <f t="array" ref="L379">XLOOKUP('Transaction Data'!$G379,Product_Code,Unit_Price)</f>
        <v>5</v>
      </c>
      <c r="M379" s="3">
        <f>'Transaction Data'!$F379*'Transaction Data'!$K379</f>
        <v>1035</v>
      </c>
      <c r="N379" s="3">
        <f>'Transaction Data'!$F379*'Transaction Data'!$L379</f>
        <v>1725</v>
      </c>
      <c r="O379" s="3">
        <f>'Transaction Data'!$N379-'Transaction Data'!$M379</f>
        <v>690</v>
      </c>
      <c r="P379" s="2">
        <f>DATEDIF('Transaction Data'!$D379,'Transaction Data'!$A379,"y")</f>
        <v>44</v>
      </c>
      <c r="Q379" s="2" t="str">
        <f>FLOOR('Transaction Data'!$P379,15)&amp;"-"&amp;FLOOR('Transaction Data'!$P379,15)+14</f>
        <v>30-44</v>
      </c>
      <c r="R379" s="2" t="str">
        <f>IF('Transaction Data'!$L379&lt;=10,"Less Expensive","Expensive")</f>
        <v>Less Expensive</v>
      </c>
      <c r="S379" s="4">
        <f>WEEKDAY('Transaction Data'!$A379)</f>
        <v>4</v>
      </c>
      <c r="T379" s="2" t="str">
        <f>IF(WEEKDAY('Transaction Data'!$A379,2)&lt;6,"Weekday","Weekend")</f>
        <v>Weekday</v>
      </c>
    </row>
    <row r="380" ht="15.75" customHeight="1">
      <c r="A380" s="1">
        <v>45504.0</v>
      </c>
      <c r="B380" s="2" t="s">
        <v>418</v>
      </c>
      <c r="C380" s="2" t="s">
        <v>32</v>
      </c>
      <c r="D380" s="1">
        <v>36415.0</v>
      </c>
      <c r="E380" s="2" t="s">
        <v>27</v>
      </c>
      <c r="F380" s="2">
        <v>164.0</v>
      </c>
      <c r="G380" s="2" t="s">
        <v>33</v>
      </c>
      <c r="H380" s="2" t="s">
        <v>52</v>
      </c>
      <c r="I380" s="2" t="s">
        <v>25</v>
      </c>
      <c r="J380" s="2" t="str">
        <f t="array" ref="J380">XLOOKUP('Transaction Data'!$G380,Product_Code,Biscuit_Brand)</f>
        <v>Caramel Biscuits</v>
      </c>
      <c r="K380" s="2">
        <f t="array" ref="K380">XLOOKUP('Transaction Data'!$G380,Product_Code,Cost)</f>
        <v>18</v>
      </c>
      <c r="L380" s="2">
        <f t="array" ref="L380">XLOOKUP('Transaction Data'!$G380,Product_Code,Unit_Price)</f>
        <v>22</v>
      </c>
      <c r="M380" s="3">
        <f>'Transaction Data'!$F380*'Transaction Data'!$K380</f>
        <v>2952</v>
      </c>
      <c r="N380" s="3">
        <f>'Transaction Data'!$F380*'Transaction Data'!$L380</f>
        <v>3608</v>
      </c>
      <c r="O380" s="3">
        <f>'Transaction Data'!$N380-'Transaction Data'!$M380</f>
        <v>656</v>
      </c>
      <c r="P380" s="2">
        <f>DATEDIF('Transaction Data'!$D380,'Transaction Data'!$A380,"y")</f>
        <v>24</v>
      </c>
      <c r="Q380" s="2" t="str">
        <f>FLOOR('Transaction Data'!$P380,15)&amp;"-"&amp;FLOOR('Transaction Data'!$P380,15)+14</f>
        <v>15-29</v>
      </c>
      <c r="R380" s="2" t="str">
        <f>IF('Transaction Data'!$L380&lt;=10,"Less Expensive","Expensive")</f>
        <v>Expensive</v>
      </c>
      <c r="S380" s="4">
        <f>WEEKDAY('Transaction Data'!$A380)</f>
        <v>4</v>
      </c>
      <c r="T380" s="2" t="str">
        <f>IF(WEEKDAY('Transaction Data'!$A380,2)&lt;6,"Weekday","Weekend")</f>
        <v>Weekday</v>
      </c>
    </row>
    <row r="381" ht="15.75" customHeight="1">
      <c r="A381" s="1">
        <v>45438.0</v>
      </c>
      <c r="B381" s="2" t="s">
        <v>419</v>
      </c>
      <c r="C381" s="2" t="s">
        <v>72</v>
      </c>
      <c r="D381" s="1">
        <v>27171.0</v>
      </c>
      <c r="E381" s="2" t="s">
        <v>63</v>
      </c>
      <c r="F381" s="2">
        <v>349.0</v>
      </c>
      <c r="G381" s="2" t="s">
        <v>33</v>
      </c>
      <c r="H381" s="2" t="s">
        <v>52</v>
      </c>
      <c r="I381" s="2" t="s">
        <v>25</v>
      </c>
      <c r="J381" s="2" t="str">
        <f t="array" ref="J381">XLOOKUP('Transaction Data'!$G381,Product_Code,Biscuit_Brand)</f>
        <v>Caramel Biscuits</v>
      </c>
      <c r="K381" s="2">
        <f t="array" ref="K381">XLOOKUP('Transaction Data'!$G381,Product_Code,Cost)</f>
        <v>18</v>
      </c>
      <c r="L381" s="2">
        <f t="array" ref="L381">XLOOKUP('Transaction Data'!$G381,Product_Code,Unit_Price)</f>
        <v>22</v>
      </c>
      <c r="M381" s="3">
        <f>'Transaction Data'!$F381*'Transaction Data'!$K381</f>
        <v>6282</v>
      </c>
      <c r="N381" s="3">
        <f>'Transaction Data'!$F381*'Transaction Data'!$L381</f>
        <v>7678</v>
      </c>
      <c r="O381" s="3">
        <f>'Transaction Data'!$N381-'Transaction Data'!$M381</f>
        <v>1396</v>
      </c>
      <c r="P381" s="2">
        <f>DATEDIF('Transaction Data'!$D381,'Transaction Data'!$A381,"y")</f>
        <v>50</v>
      </c>
      <c r="Q381" s="2" t="str">
        <f>FLOOR('Transaction Data'!$P381,15)&amp;"-"&amp;FLOOR('Transaction Data'!$P381,15)+14</f>
        <v>45-59</v>
      </c>
      <c r="R381" s="2" t="str">
        <f>IF('Transaction Data'!$L381&lt;=10,"Less Expensive","Expensive")</f>
        <v>Expensive</v>
      </c>
      <c r="S381" s="4">
        <f>WEEKDAY('Transaction Data'!$A381)</f>
        <v>1</v>
      </c>
      <c r="T381" s="2" t="str">
        <f>IF(WEEKDAY('Transaction Data'!$A381,2)&lt;6,"Weekday","Weekend")</f>
        <v>Weekend</v>
      </c>
    </row>
    <row r="382" ht="15.75" customHeight="1">
      <c r="A382" s="1">
        <v>45372.0</v>
      </c>
      <c r="B382" s="2" t="s">
        <v>420</v>
      </c>
      <c r="C382" s="2" t="s">
        <v>41</v>
      </c>
      <c r="D382" s="1">
        <v>38278.0</v>
      </c>
      <c r="E382" s="2" t="s">
        <v>63</v>
      </c>
      <c r="F382" s="2">
        <v>209.0</v>
      </c>
      <c r="G382" s="2" t="s">
        <v>33</v>
      </c>
      <c r="H382" s="2" t="s">
        <v>45</v>
      </c>
      <c r="I382" s="2" t="s">
        <v>25</v>
      </c>
      <c r="J382" s="2" t="str">
        <f t="array" ref="J382">XLOOKUP('Transaction Data'!$G382,Product_Code,Biscuit_Brand)</f>
        <v>Caramel Biscuits</v>
      </c>
      <c r="K382" s="2">
        <f t="array" ref="K382">XLOOKUP('Transaction Data'!$G382,Product_Code,Cost)</f>
        <v>18</v>
      </c>
      <c r="L382" s="2">
        <f t="array" ref="L382">XLOOKUP('Transaction Data'!$G382,Product_Code,Unit_Price)</f>
        <v>22</v>
      </c>
      <c r="M382" s="3">
        <f>'Transaction Data'!$F382*'Transaction Data'!$K382</f>
        <v>3762</v>
      </c>
      <c r="N382" s="3">
        <f>'Transaction Data'!$F382*'Transaction Data'!$L382</f>
        <v>4598</v>
      </c>
      <c r="O382" s="3">
        <f>'Transaction Data'!$N382-'Transaction Data'!$M382</f>
        <v>836</v>
      </c>
      <c r="P382" s="2">
        <f>DATEDIF('Transaction Data'!$D382,'Transaction Data'!$A382,"y")</f>
        <v>19</v>
      </c>
      <c r="Q382" s="2" t="str">
        <f>FLOOR('Transaction Data'!$P382,15)&amp;"-"&amp;FLOOR('Transaction Data'!$P382,15)+14</f>
        <v>15-29</v>
      </c>
      <c r="R382" s="2" t="str">
        <f>IF('Transaction Data'!$L382&lt;=10,"Less Expensive","Expensive")</f>
        <v>Expensive</v>
      </c>
      <c r="S382" s="4">
        <f>WEEKDAY('Transaction Data'!$A382)</f>
        <v>5</v>
      </c>
      <c r="T382" s="2" t="str">
        <f>IF(WEEKDAY('Transaction Data'!$A382,2)&lt;6,"Weekday","Weekend")</f>
        <v>Weekday</v>
      </c>
    </row>
    <row r="383" ht="15.75" customHeight="1">
      <c r="A383" s="1">
        <v>45449.0</v>
      </c>
      <c r="B383" s="2" t="s">
        <v>421</v>
      </c>
      <c r="C383" s="2" t="s">
        <v>72</v>
      </c>
      <c r="D383" s="1">
        <v>23557.0</v>
      </c>
      <c r="E383" s="2" t="s">
        <v>37</v>
      </c>
      <c r="F383" s="2">
        <v>64.0</v>
      </c>
      <c r="G383" s="2" t="s">
        <v>48</v>
      </c>
      <c r="H383" s="2" t="s">
        <v>49</v>
      </c>
      <c r="I383" s="2" t="s">
        <v>25</v>
      </c>
      <c r="J383" s="2" t="str">
        <f t="array" ref="J383">XLOOKUP('Transaction Data'!$G383,Product_Code,Biscuit_Brand)</f>
        <v>Lemon Crisps</v>
      </c>
      <c r="K383" s="2">
        <f t="array" ref="K383">XLOOKUP('Transaction Data'!$G383,Product_Code,Cost)</f>
        <v>7</v>
      </c>
      <c r="L383" s="2">
        <f t="array" ref="L383">XLOOKUP('Transaction Data'!$G383,Product_Code,Unit_Price)</f>
        <v>9</v>
      </c>
      <c r="M383" s="3">
        <f>'Transaction Data'!$F383*'Transaction Data'!$K383</f>
        <v>448</v>
      </c>
      <c r="N383" s="3">
        <f>'Transaction Data'!$F383*'Transaction Data'!$L383</f>
        <v>576</v>
      </c>
      <c r="O383" s="3">
        <f>'Transaction Data'!$N383-'Transaction Data'!$M383</f>
        <v>128</v>
      </c>
      <c r="P383" s="2">
        <f>DATEDIF('Transaction Data'!$D383,'Transaction Data'!$A383,"y")</f>
        <v>59</v>
      </c>
      <c r="Q383" s="2" t="str">
        <f>FLOOR('Transaction Data'!$P383,15)&amp;"-"&amp;FLOOR('Transaction Data'!$P383,15)+14</f>
        <v>45-59</v>
      </c>
      <c r="R383" s="2" t="str">
        <f>IF('Transaction Data'!$L383&lt;=10,"Less Expensive","Expensive")</f>
        <v>Less Expensive</v>
      </c>
      <c r="S383" s="4">
        <f>WEEKDAY('Transaction Data'!$A383)</f>
        <v>5</v>
      </c>
      <c r="T383" s="2" t="str">
        <f>IF(WEEKDAY('Transaction Data'!$A383,2)&lt;6,"Weekday","Weekend")</f>
        <v>Weekday</v>
      </c>
    </row>
    <row r="384" ht="15.75" customHeight="1">
      <c r="A384" s="1">
        <v>45389.0</v>
      </c>
      <c r="B384" s="2" t="s">
        <v>422</v>
      </c>
      <c r="C384" s="2" t="s">
        <v>32</v>
      </c>
      <c r="D384" s="1">
        <v>37961.0</v>
      </c>
      <c r="E384" s="2" t="s">
        <v>37</v>
      </c>
      <c r="F384" s="2">
        <v>412.0</v>
      </c>
      <c r="G384" s="2" t="s">
        <v>60</v>
      </c>
      <c r="H384" s="2" t="s">
        <v>52</v>
      </c>
      <c r="I384" s="2" t="s">
        <v>25</v>
      </c>
      <c r="J384" s="2" t="str">
        <f t="array" ref="J384">XLOOKUP('Transaction Data'!$G384,Product_Code,Biscuit_Brand)</f>
        <v>Peanut Butter Bites</v>
      </c>
      <c r="K384" s="2">
        <f t="array" ref="K384">XLOOKUP('Transaction Data'!$G384,Product_Code,Cost)</f>
        <v>5</v>
      </c>
      <c r="L384" s="2">
        <f t="array" ref="L384">XLOOKUP('Transaction Data'!$G384,Product_Code,Unit_Price)</f>
        <v>7</v>
      </c>
      <c r="M384" s="3">
        <f>'Transaction Data'!$F384*'Transaction Data'!$K384</f>
        <v>2060</v>
      </c>
      <c r="N384" s="3">
        <f>'Transaction Data'!$F384*'Transaction Data'!$L384</f>
        <v>2884</v>
      </c>
      <c r="O384" s="3">
        <f>'Transaction Data'!$N384-'Transaction Data'!$M384</f>
        <v>824</v>
      </c>
      <c r="P384" s="2">
        <f>DATEDIF('Transaction Data'!$D384,'Transaction Data'!$A384,"y")</f>
        <v>20</v>
      </c>
      <c r="Q384" s="2" t="str">
        <f>FLOOR('Transaction Data'!$P384,15)&amp;"-"&amp;FLOOR('Transaction Data'!$P384,15)+14</f>
        <v>15-29</v>
      </c>
      <c r="R384" s="2" t="str">
        <f>IF('Transaction Data'!$L384&lt;=10,"Less Expensive","Expensive")</f>
        <v>Less Expensive</v>
      </c>
      <c r="S384" s="4">
        <f>WEEKDAY('Transaction Data'!$A384)</f>
        <v>1</v>
      </c>
      <c r="T384" s="2" t="str">
        <f>IF(WEEKDAY('Transaction Data'!$A384,2)&lt;6,"Weekday","Weekend")</f>
        <v>Weekend</v>
      </c>
    </row>
    <row r="385" ht="15.75" customHeight="1">
      <c r="A385" s="1">
        <v>45501.0</v>
      </c>
      <c r="B385" s="2" t="s">
        <v>423</v>
      </c>
      <c r="C385" s="2" t="s">
        <v>65</v>
      </c>
      <c r="D385" s="1">
        <v>20420.0</v>
      </c>
      <c r="E385" s="2" t="s">
        <v>37</v>
      </c>
      <c r="F385" s="2">
        <v>405.0</v>
      </c>
      <c r="G385" s="2" t="s">
        <v>33</v>
      </c>
      <c r="H385" s="2" t="s">
        <v>49</v>
      </c>
      <c r="I385" s="2" t="s">
        <v>25</v>
      </c>
      <c r="J385" s="2" t="str">
        <f t="array" ref="J385">XLOOKUP('Transaction Data'!$G385,Product_Code,Biscuit_Brand)</f>
        <v>Caramel Biscuits</v>
      </c>
      <c r="K385" s="2">
        <f t="array" ref="K385">XLOOKUP('Transaction Data'!$G385,Product_Code,Cost)</f>
        <v>18</v>
      </c>
      <c r="L385" s="2">
        <f t="array" ref="L385">XLOOKUP('Transaction Data'!$G385,Product_Code,Unit_Price)</f>
        <v>22</v>
      </c>
      <c r="M385" s="3">
        <f>'Transaction Data'!$F385*'Transaction Data'!$K385</f>
        <v>7290</v>
      </c>
      <c r="N385" s="3">
        <f>'Transaction Data'!$F385*'Transaction Data'!$L385</f>
        <v>8910</v>
      </c>
      <c r="O385" s="3">
        <f>'Transaction Data'!$N385-'Transaction Data'!$M385</f>
        <v>1620</v>
      </c>
      <c r="P385" s="2">
        <f>DATEDIF('Transaction Data'!$D385,'Transaction Data'!$A385,"y")</f>
        <v>68</v>
      </c>
      <c r="Q385" s="2" t="str">
        <f>FLOOR('Transaction Data'!$P385,15)&amp;"-"&amp;FLOOR('Transaction Data'!$P385,15)+14</f>
        <v>60-74</v>
      </c>
      <c r="R385" s="2" t="str">
        <f>IF('Transaction Data'!$L385&lt;=10,"Less Expensive","Expensive")</f>
        <v>Expensive</v>
      </c>
      <c r="S385" s="4">
        <f>WEEKDAY('Transaction Data'!$A385)</f>
        <v>1</v>
      </c>
      <c r="T385" s="2" t="str">
        <f>IF(WEEKDAY('Transaction Data'!$A385,2)&lt;6,"Weekday","Weekend")</f>
        <v>Weekend</v>
      </c>
    </row>
    <row r="386" ht="15.75" customHeight="1">
      <c r="A386" s="1">
        <v>45299.0</v>
      </c>
      <c r="B386" s="2" t="s">
        <v>424</v>
      </c>
      <c r="C386" s="2" t="s">
        <v>21</v>
      </c>
      <c r="D386" s="1">
        <v>27967.0</v>
      </c>
      <c r="E386" s="2" t="s">
        <v>22</v>
      </c>
      <c r="F386" s="2">
        <v>359.0</v>
      </c>
      <c r="G386" s="2" t="s">
        <v>44</v>
      </c>
      <c r="H386" s="2" t="s">
        <v>52</v>
      </c>
      <c r="I386" s="2" t="s">
        <v>25</v>
      </c>
      <c r="J386" s="2" t="str">
        <f t="array" ref="J386">XLOOKUP('Transaction Data'!$G386,Product_Code,Biscuit_Brand)</f>
        <v>Butter Crunch</v>
      </c>
      <c r="K386" s="2">
        <f t="array" ref="K386">XLOOKUP('Transaction Data'!$G386,Product_Code,Cost)</f>
        <v>10</v>
      </c>
      <c r="L386" s="2">
        <f t="array" ref="L386">XLOOKUP('Transaction Data'!$G386,Product_Code,Unit_Price)</f>
        <v>11</v>
      </c>
      <c r="M386" s="3">
        <f>'Transaction Data'!$F386*'Transaction Data'!$K386</f>
        <v>3590</v>
      </c>
      <c r="N386" s="3">
        <f>'Transaction Data'!$F386*'Transaction Data'!$L386</f>
        <v>3949</v>
      </c>
      <c r="O386" s="3">
        <f>'Transaction Data'!$N386-'Transaction Data'!$M386</f>
        <v>359</v>
      </c>
      <c r="P386" s="2">
        <f>DATEDIF('Transaction Data'!$D386,'Transaction Data'!$A386,"y")</f>
        <v>47</v>
      </c>
      <c r="Q386" s="2" t="str">
        <f>FLOOR('Transaction Data'!$P386,15)&amp;"-"&amp;FLOOR('Transaction Data'!$P386,15)+14</f>
        <v>45-59</v>
      </c>
      <c r="R386" s="2" t="str">
        <f>IF('Transaction Data'!$L386&lt;=10,"Less Expensive","Expensive")</f>
        <v>Expensive</v>
      </c>
      <c r="S386" s="4">
        <f>WEEKDAY('Transaction Data'!$A386)</f>
        <v>2</v>
      </c>
      <c r="T386" s="2" t="str">
        <f>IF(WEEKDAY('Transaction Data'!$A386,2)&lt;6,"Weekday","Weekend")</f>
        <v>Weekday</v>
      </c>
    </row>
    <row r="387" ht="15.75" customHeight="1">
      <c r="A387" s="1">
        <v>45315.0</v>
      </c>
      <c r="B387" s="2" t="s">
        <v>425</v>
      </c>
      <c r="C387" s="2" t="s">
        <v>51</v>
      </c>
      <c r="D387" s="1">
        <v>16133.0</v>
      </c>
      <c r="E387" s="2" t="s">
        <v>63</v>
      </c>
      <c r="F387" s="2">
        <v>303.0</v>
      </c>
      <c r="G387" s="2" t="s">
        <v>48</v>
      </c>
      <c r="H387" s="2" t="s">
        <v>34</v>
      </c>
      <c r="I387" s="2" t="s">
        <v>25</v>
      </c>
      <c r="J387" s="2" t="str">
        <f t="array" ref="J387">XLOOKUP('Transaction Data'!$G387,Product_Code,Biscuit_Brand)</f>
        <v>Lemon Crisps</v>
      </c>
      <c r="K387" s="2">
        <f t="array" ref="K387">XLOOKUP('Transaction Data'!$G387,Product_Code,Cost)</f>
        <v>7</v>
      </c>
      <c r="L387" s="2">
        <f t="array" ref="L387">XLOOKUP('Transaction Data'!$G387,Product_Code,Unit_Price)</f>
        <v>9</v>
      </c>
      <c r="M387" s="3">
        <f>'Transaction Data'!$F387*'Transaction Data'!$K387</f>
        <v>2121</v>
      </c>
      <c r="N387" s="3">
        <f>'Transaction Data'!$F387*'Transaction Data'!$L387</f>
        <v>2727</v>
      </c>
      <c r="O387" s="3">
        <f>'Transaction Data'!$N387-'Transaction Data'!$M387</f>
        <v>606</v>
      </c>
      <c r="P387" s="2">
        <f>DATEDIF('Transaction Data'!$D387,'Transaction Data'!$A387,"y")</f>
        <v>79</v>
      </c>
      <c r="Q387" s="2" t="str">
        <f>FLOOR('Transaction Data'!$P387,15)&amp;"-"&amp;FLOOR('Transaction Data'!$P387,15)+14</f>
        <v>75-89</v>
      </c>
      <c r="R387" s="2" t="str">
        <f>IF('Transaction Data'!$L387&lt;=10,"Less Expensive","Expensive")</f>
        <v>Less Expensive</v>
      </c>
      <c r="S387" s="4">
        <f>WEEKDAY('Transaction Data'!$A387)</f>
        <v>4</v>
      </c>
      <c r="T387" s="2" t="str">
        <f>IF(WEEKDAY('Transaction Data'!$A387,2)&lt;6,"Weekday","Weekend")</f>
        <v>Weekday</v>
      </c>
    </row>
    <row r="388" ht="15.75" customHeight="1">
      <c r="A388" s="1">
        <v>45394.0</v>
      </c>
      <c r="B388" s="2" t="s">
        <v>426</v>
      </c>
      <c r="C388" s="2" t="s">
        <v>65</v>
      </c>
      <c r="D388" s="1">
        <v>37751.0</v>
      </c>
      <c r="E388" s="2" t="s">
        <v>37</v>
      </c>
      <c r="F388" s="2">
        <v>275.0</v>
      </c>
      <c r="G388" s="2" t="s">
        <v>61</v>
      </c>
      <c r="H388" s="2" t="s">
        <v>34</v>
      </c>
      <c r="I388" s="2" t="s">
        <v>25</v>
      </c>
      <c r="J388" s="2" t="str">
        <f t="array" ref="J388">XLOOKUP('Transaction Data'!$G388,Product_Code,Biscuit_Brand)</f>
        <v>Choco Delight</v>
      </c>
      <c r="K388" s="2">
        <f t="array" ref="K388">XLOOKUP('Transaction Data'!$G388,Product_Code,Cost)</f>
        <v>3</v>
      </c>
      <c r="L388" s="2">
        <f t="array" ref="L388">XLOOKUP('Transaction Data'!$G388,Product_Code,Unit_Price)</f>
        <v>5</v>
      </c>
      <c r="M388" s="3">
        <f>'Transaction Data'!$F388*'Transaction Data'!$K388</f>
        <v>825</v>
      </c>
      <c r="N388" s="3">
        <f>'Transaction Data'!$F388*'Transaction Data'!$L388</f>
        <v>1375</v>
      </c>
      <c r="O388" s="3">
        <f>'Transaction Data'!$N388-'Transaction Data'!$M388</f>
        <v>550</v>
      </c>
      <c r="P388" s="2">
        <f>DATEDIF('Transaction Data'!$D388,'Transaction Data'!$A388,"y")</f>
        <v>20</v>
      </c>
      <c r="Q388" s="2" t="str">
        <f>FLOOR('Transaction Data'!$P388,15)&amp;"-"&amp;FLOOR('Transaction Data'!$P388,15)+14</f>
        <v>15-29</v>
      </c>
      <c r="R388" s="2" t="str">
        <f>IF('Transaction Data'!$L388&lt;=10,"Less Expensive","Expensive")</f>
        <v>Less Expensive</v>
      </c>
      <c r="S388" s="4">
        <f>WEEKDAY('Transaction Data'!$A388)</f>
        <v>6</v>
      </c>
      <c r="T388" s="2" t="str">
        <f>IF(WEEKDAY('Transaction Data'!$A388,2)&lt;6,"Weekday","Weekend")</f>
        <v>Weekday</v>
      </c>
    </row>
    <row r="389" ht="15.75" customHeight="1">
      <c r="A389" s="1">
        <v>45495.0</v>
      </c>
      <c r="B389" s="2" t="s">
        <v>427</v>
      </c>
      <c r="C389" s="2" t="s">
        <v>69</v>
      </c>
      <c r="D389" s="1">
        <v>34372.0</v>
      </c>
      <c r="E389" s="2" t="s">
        <v>37</v>
      </c>
      <c r="F389" s="2">
        <v>197.0</v>
      </c>
      <c r="G389" s="2" t="s">
        <v>61</v>
      </c>
      <c r="H389" s="2" t="s">
        <v>39</v>
      </c>
      <c r="I389" s="2" t="s">
        <v>25</v>
      </c>
      <c r="J389" s="2" t="str">
        <f t="array" ref="J389">XLOOKUP('Transaction Data'!$G389,Product_Code,Biscuit_Brand)</f>
        <v>Choco Delight</v>
      </c>
      <c r="K389" s="2">
        <f t="array" ref="K389">XLOOKUP('Transaction Data'!$G389,Product_Code,Cost)</f>
        <v>3</v>
      </c>
      <c r="L389" s="2">
        <f t="array" ref="L389">XLOOKUP('Transaction Data'!$G389,Product_Code,Unit_Price)</f>
        <v>5</v>
      </c>
      <c r="M389" s="3">
        <f>'Transaction Data'!$F389*'Transaction Data'!$K389</f>
        <v>591</v>
      </c>
      <c r="N389" s="3">
        <f>'Transaction Data'!$F389*'Transaction Data'!$L389</f>
        <v>985</v>
      </c>
      <c r="O389" s="3">
        <f>'Transaction Data'!$N389-'Transaction Data'!$M389</f>
        <v>394</v>
      </c>
      <c r="P389" s="2">
        <f>DATEDIF('Transaction Data'!$D389,'Transaction Data'!$A389,"y")</f>
        <v>30</v>
      </c>
      <c r="Q389" s="2" t="str">
        <f>FLOOR('Transaction Data'!$P389,15)&amp;"-"&amp;FLOOR('Transaction Data'!$P389,15)+14</f>
        <v>30-44</v>
      </c>
      <c r="R389" s="2" t="str">
        <f>IF('Transaction Data'!$L389&lt;=10,"Less Expensive","Expensive")</f>
        <v>Less Expensive</v>
      </c>
      <c r="S389" s="4">
        <f>WEEKDAY('Transaction Data'!$A389)</f>
        <v>2</v>
      </c>
      <c r="T389" s="2" t="str">
        <f>IF(WEEKDAY('Transaction Data'!$A389,2)&lt;6,"Weekday","Weekend")</f>
        <v>Weekday</v>
      </c>
    </row>
    <row r="390" ht="15.75" customHeight="1">
      <c r="A390" s="1">
        <v>45305.0</v>
      </c>
      <c r="B390" s="2" t="s">
        <v>428</v>
      </c>
      <c r="C390" s="2" t="s">
        <v>51</v>
      </c>
      <c r="D390" s="1">
        <v>26794.0</v>
      </c>
      <c r="E390" s="2" t="s">
        <v>37</v>
      </c>
      <c r="F390" s="2">
        <v>40.0</v>
      </c>
      <c r="G390" s="2" t="s">
        <v>61</v>
      </c>
      <c r="H390" s="2" t="s">
        <v>42</v>
      </c>
      <c r="I390" s="2" t="s">
        <v>25</v>
      </c>
      <c r="J390" s="2" t="str">
        <f t="array" ref="J390">XLOOKUP('Transaction Data'!$G390,Product_Code,Biscuit_Brand)</f>
        <v>Choco Delight</v>
      </c>
      <c r="K390" s="2">
        <f t="array" ref="K390">XLOOKUP('Transaction Data'!$G390,Product_Code,Cost)</f>
        <v>3</v>
      </c>
      <c r="L390" s="2">
        <f t="array" ref="L390">XLOOKUP('Transaction Data'!$G390,Product_Code,Unit_Price)</f>
        <v>5</v>
      </c>
      <c r="M390" s="3">
        <f>'Transaction Data'!$F390*'Transaction Data'!$K390</f>
        <v>120</v>
      </c>
      <c r="N390" s="3">
        <f>'Transaction Data'!$F390*'Transaction Data'!$L390</f>
        <v>200</v>
      </c>
      <c r="O390" s="3">
        <f>'Transaction Data'!$N390-'Transaction Data'!$M390</f>
        <v>80</v>
      </c>
      <c r="P390" s="2">
        <f>DATEDIF('Transaction Data'!$D390,'Transaction Data'!$A390,"y")</f>
        <v>50</v>
      </c>
      <c r="Q390" s="2" t="str">
        <f>FLOOR('Transaction Data'!$P390,15)&amp;"-"&amp;FLOOR('Transaction Data'!$P390,15)+14</f>
        <v>45-59</v>
      </c>
      <c r="R390" s="2" t="str">
        <f>IF('Transaction Data'!$L390&lt;=10,"Less Expensive","Expensive")</f>
        <v>Less Expensive</v>
      </c>
      <c r="S390" s="4">
        <f>WEEKDAY('Transaction Data'!$A390)</f>
        <v>1</v>
      </c>
      <c r="T390" s="2" t="str">
        <f>IF(WEEKDAY('Transaction Data'!$A390,2)&lt;6,"Weekday","Weekend")</f>
        <v>Weekend</v>
      </c>
    </row>
    <row r="391" ht="15.75" customHeight="1">
      <c r="A391" s="1">
        <v>45294.0</v>
      </c>
      <c r="B391" s="2" t="s">
        <v>429</v>
      </c>
      <c r="C391" s="2" t="s">
        <v>32</v>
      </c>
      <c r="D391" s="1">
        <v>18238.0</v>
      </c>
      <c r="E391" s="2" t="s">
        <v>63</v>
      </c>
      <c r="F391" s="2">
        <v>347.0</v>
      </c>
      <c r="G391" s="2" t="s">
        <v>38</v>
      </c>
      <c r="H391" s="2" t="s">
        <v>45</v>
      </c>
      <c r="I391" s="2" t="s">
        <v>25</v>
      </c>
      <c r="J391" s="2" t="str">
        <f t="array" ref="J391">XLOOKUP('Transaction Data'!$G391,Product_Code,Biscuit_Brand)</f>
        <v>Ginger Snaps</v>
      </c>
      <c r="K391" s="2">
        <f t="array" ref="K391">XLOOKUP('Transaction Data'!$G391,Product_Code,Cost)</f>
        <v>14</v>
      </c>
      <c r="L391" s="2">
        <f t="array" ref="L391">XLOOKUP('Transaction Data'!$G391,Product_Code,Unit_Price)</f>
        <v>28</v>
      </c>
      <c r="M391" s="3">
        <f>'Transaction Data'!$F391*'Transaction Data'!$K391</f>
        <v>4858</v>
      </c>
      <c r="N391" s="3">
        <f>'Transaction Data'!$F391*'Transaction Data'!$L391</f>
        <v>9716</v>
      </c>
      <c r="O391" s="3">
        <f>'Transaction Data'!$N391-'Transaction Data'!$M391</f>
        <v>4858</v>
      </c>
      <c r="P391" s="2">
        <f>DATEDIF('Transaction Data'!$D391,'Transaction Data'!$A391,"y")</f>
        <v>74</v>
      </c>
      <c r="Q391" s="2" t="str">
        <f>FLOOR('Transaction Data'!$P391,15)&amp;"-"&amp;FLOOR('Transaction Data'!$P391,15)+14</f>
        <v>60-74</v>
      </c>
      <c r="R391" s="2" t="str">
        <f>IF('Transaction Data'!$L391&lt;=10,"Less Expensive","Expensive")</f>
        <v>Expensive</v>
      </c>
      <c r="S391" s="4">
        <f>WEEKDAY('Transaction Data'!$A391)</f>
        <v>4</v>
      </c>
      <c r="T391" s="2" t="str">
        <f>IF(WEEKDAY('Transaction Data'!$A391,2)&lt;6,"Weekday","Weekend")</f>
        <v>Weekday</v>
      </c>
    </row>
    <row r="392" ht="15.75" customHeight="1">
      <c r="A392" s="1">
        <v>45316.0</v>
      </c>
      <c r="B392" s="2" t="s">
        <v>430</v>
      </c>
      <c r="C392" s="2" t="s">
        <v>41</v>
      </c>
      <c r="D392" s="1">
        <v>32320.0</v>
      </c>
      <c r="E392" s="2" t="s">
        <v>63</v>
      </c>
      <c r="F392" s="2">
        <v>191.0</v>
      </c>
      <c r="G392" s="2" t="s">
        <v>60</v>
      </c>
      <c r="H392" s="2" t="s">
        <v>49</v>
      </c>
      <c r="I392" s="2" t="s">
        <v>25</v>
      </c>
      <c r="J392" s="2" t="str">
        <f t="array" ref="J392">XLOOKUP('Transaction Data'!$G392,Product_Code,Biscuit_Brand)</f>
        <v>Peanut Butter Bites</v>
      </c>
      <c r="K392" s="2">
        <f t="array" ref="K392">XLOOKUP('Transaction Data'!$G392,Product_Code,Cost)</f>
        <v>5</v>
      </c>
      <c r="L392" s="2">
        <f t="array" ref="L392">XLOOKUP('Transaction Data'!$G392,Product_Code,Unit_Price)</f>
        <v>7</v>
      </c>
      <c r="M392" s="3">
        <f>'Transaction Data'!$F392*'Transaction Data'!$K392</f>
        <v>955</v>
      </c>
      <c r="N392" s="3">
        <f>'Transaction Data'!$F392*'Transaction Data'!$L392</f>
        <v>1337</v>
      </c>
      <c r="O392" s="3">
        <f>'Transaction Data'!$N392-'Transaction Data'!$M392</f>
        <v>382</v>
      </c>
      <c r="P392" s="2">
        <f>DATEDIF('Transaction Data'!$D392,'Transaction Data'!$A392,"y")</f>
        <v>35</v>
      </c>
      <c r="Q392" s="2" t="str">
        <f>FLOOR('Transaction Data'!$P392,15)&amp;"-"&amp;FLOOR('Transaction Data'!$P392,15)+14</f>
        <v>30-44</v>
      </c>
      <c r="R392" s="2" t="str">
        <f>IF('Transaction Data'!$L392&lt;=10,"Less Expensive","Expensive")</f>
        <v>Less Expensive</v>
      </c>
      <c r="S392" s="4">
        <f>WEEKDAY('Transaction Data'!$A392)</f>
        <v>5</v>
      </c>
      <c r="T392" s="2" t="str">
        <f>IF(WEEKDAY('Transaction Data'!$A392,2)&lt;6,"Weekday","Weekend")</f>
        <v>Weekday</v>
      </c>
    </row>
    <row r="393" ht="15.75" customHeight="1">
      <c r="A393" s="1">
        <v>45363.0</v>
      </c>
      <c r="B393" s="2" t="s">
        <v>431</v>
      </c>
      <c r="C393" s="2" t="s">
        <v>78</v>
      </c>
      <c r="D393" s="1">
        <v>20686.0</v>
      </c>
      <c r="E393" s="2" t="s">
        <v>27</v>
      </c>
      <c r="F393" s="2">
        <v>115.0</v>
      </c>
      <c r="G393" s="2" t="s">
        <v>57</v>
      </c>
      <c r="H393" s="2" t="s">
        <v>52</v>
      </c>
      <c r="I393" s="2" t="s">
        <v>25</v>
      </c>
      <c r="J393" s="2" t="str">
        <f t="array" ref="J393">XLOOKUP('Transaction Data'!$G393,Product_Code,Biscuit_Brand)</f>
        <v>Oatmeal Cookies</v>
      </c>
      <c r="K393" s="2">
        <f t="array" ref="K393">XLOOKUP('Transaction Data'!$G393,Product_Code,Cost)</f>
        <v>19</v>
      </c>
      <c r="L393" s="2">
        <f t="array" ref="L393">XLOOKUP('Transaction Data'!$G393,Product_Code,Unit_Price)</f>
        <v>23</v>
      </c>
      <c r="M393" s="3">
        <f>'Transaction Data'!$F393*'Transaction Data'!$K393</f>
        <v>2185</v>
      </c>
      <c r="N393" s="3">
        <f>'Transaction Data'!$F393*'Transaction Data'!$L393</f>
        <v>2645</v>
      </c>
      <c r="O393" s="3">
        <f>'Transaction Data'!$N393-'Transaction Data'!$M393</f>
        <v>460</v>
      </c>
      <c r="P393" s="2">
        <f>DATEDIF('Transaction Data'!$D393,'Transaction Data'!$A393,"y")</f>
        <v>67</v>
      </c>
      <c r="Q393" s="2" t="str">
        <f>FLOOR('Transaction Data'!$P393,15)&amp;"-"&amp;FLOOR('Transaction Data'!$P393,15)+14</f>
        <v>60-74</v>
      </c>
      <c r="R393" s="2" t="str">
        <f>IF('Transaction Data'!$L393&lt;=10,"Less Expensive","Expensive")</f>
        <v>Expensive</v>
      </c>
      <c r="S393" s="4">
        <f>WEEKDAY('Transaction Data'!$A393)</f>
        <v>3</v>
      </c>
      <c r="T393" s="2" t="str">
        <f>IF(WEEKDAY('Transaction Data'!$A393,2)&lt;6,"Weekday","Weekend")</f>
        <v>Weekday</v>
      </c>
    </row>
    <row r="394" ht="15.75" customHeight="1">
      <c r="A394" s="1">
        <v>45384.0</v>
      </c>
      <c r="B394" s="2" t="s">
        <v>432</v>
      </c>
      <c r="C394" s="2" t="s">
        <v>51</v>
      </c>
      <c r="D394" s="1">
        <v>30195.0</v>
      </c>
      <c r="E394" s="2" t="s">
        <v>27</v>
      </c>
      <c r="F394" s="2">
        <v>18.0</v>
      </c>
      <c r="G394" s="2" t="s">
        <v>60</v>
      </c>
      <c r="H394" s="2" t="s">
        <v>49</v>
      </c>
      <c r="I394" s="2" t="s">
        <v>25</v>
      </c>
      <c r="J394" s="2" t="str">
        <f t="array" ref="J394">XLOOKUP('Transaction Data'!$G394,Product_Code,Biscuit_Brand)</f>
        <v>Peanut Butter Bites</v>
      </c>
      <c r="K394" s="2">
        <f t="array" ref="K394">XLOOKUP('Transaction Data'!$G394,Product_Code,Cost)</f>
        <v>5</v>
      </c>
      <c r="L394" s="2">
        <f t="array" ref="L394">XLOOKUP('Transaction Data'!$G394,Product_Code,Unit_Price)</f>
        <v>7</v>
      </c>
      <c r="M394" s="3">
        <f>'Transaction Data'!$F394*'Transaction Data'!$K394</f>
        <v>90</v>
      </c>
      <c r="N394" s="3">
        <f>'Transaction Data'!$F394*'Transaction Data'!$L394</f>
        <v>126</v>
      </c>
      <c r="O394" s="3">
        <f>'Transaction Data'!$N394-'Transaction Data'!$M394</f>
        <v>36</v>
      </c>
      <c r="P394" s="2">
        <f>DATEDIF('Transaction Data'!$D394,'Transaction Data'!$A394,"y")</f>
        <v>41</v>
      </c>
      <c r="Q394" s="2" t="str">
        <f>FLOOR('Transaction Data'!$P394,15)&amp;"-"&amp;FLOOR('Transaction Data'!$P394,15)+14</f>
        <v>30-44</v>
      </c>
      <c r="R394" s="2" t="str">
        <f>IF('Transaction Data'!$L394&lt;=10,"Less Expensive","Expensive")</f>
        <v>Less Expensive</v>
      </c>
      <c r="S394" s="4">
        <f>WEEKDAY('Transaction Data'!$A394)</f>
        <v>3</v>
      </c>
      <c r="T394" s="2" t="str">
        <f>IF(WEEKDAY('Transaction Data'!$A394,2)&lt;6,"Weekday","Weekend")</f>
        <v>Weekday</v>
      </c>
    </row>
    <row r="395" ht="15.75" customHeight="1">
      <c r="A395" s="1">
        <v>45402.0</v>
      </c>
      <c r="B395" s="2" t="s">
        <v>433</v>
      </c>
      <c r="C395" s="2" t="s">
        <v>51</v>
      </c>
      <c r="D395" s="1">
        <v>21485.0</v>
      </c>
      <c r="E395" s="2" t="s">
        <v>63</v>
      </c>
      <c r="F395" s="2">
        <v>234.0</v>
      </c>
      <c r="G395" s="2" t="s">
        <v>23</v>
      </c>
      <c r="H395" s="2" t="s">
        <v>52</v>
      </c>
      <c r="I395" s="2" t="s">
        <v>25</v>
      </c>
      <c r="J395" s="2" t="str">
        <f t="array" ref="J395">XLOOKUP('Transaction Data'!$G395,Product_Code,Biscuit_Brand)</f>
        <v>Cinnamon Swirls</v>
      </c>
      <c r="K395" s="2">
        <f t="array" ref="K395">XLOOKUP('Transaction Data'!$G395,Product_Code,Cost)</f>
        <v>10</v>
      </c>
      <c r="L395" s="2">
        <f t="array" ref="L395">XLOOKUP('Transaction Data'!$G395,Product_Code,Unit_Price)</f>
        <v>14</v>
      </c>
      <c r="M395" s="3">
        <f>'Transaction Data'!$F395*'Transaction Data'!$K395</f>
        <v>2340</v>
      </c>
      <c r="N395" s="3">
        <f>'Transaction Data'!$F395*'Transaction Data'!$L395</f>
        <v>3276</v>
      </c>
      <c r="O395" s="3">
        <f>'Transaction Data'!$N395-'Transaction Data'!$M395</f>
        <v>936</v>
      </c>
      <c r="P395" s="2">
        <f>DATEDIF('Transaction Data'!$D395,'Transaction Data'!$A395,"y")</f>
        <v>65</v>
      </c>
      <c r="Q395" s="2" t="str">
        <f>FLOOR('Transaction Data'!$P395,15)&amp;"-"&amp;FLOOR('Transaction Data'!$P395,15)+14</f>
        <v>60-74</v>
      </c>
      <c r="R395" s="2" t="str">
        <f>IF('Transaction Data'!$L395&lt;=10,"Less Expensive","Expensive")</f>
        <v>Expensive</v>
      </c>
      <c r="S395" s="4">
        <f>WEEKDAY('Transaction Data'!$A395)</f>
        <v>7</v>
      </c>
      <c r="T395" s="2" t="str">
        <f>IF(WEEKDAY('Transaction Data'!$A395,2)&lt;6,"Weekday","Weekend")</f>
        <v>Weekend</v>
      </c>
    </row>
    <row r="396" ht="15.75" customHeight="1">
      <c r="A396" s="1">
        <v>45416.0</v>
      </c>
      <c r="B396" s="2" t="s">
        <v>434</v>
      </c>
      <c r="C396" s="2" t="s">
        <v>21</v>
      </c>
      <c r="D396" s="1">
        <v>25886.0</v>
      </c>
      <c r="E396" s="2" t="s">
        <v>37</v>
      </c>
      <c r="F396" s="2">
        <v>434.0</v>
      </c>
      <c r="G396" s="2" t="s">
        <v>28</v>
      </c>
      <c r="H396" s="2" t="s">
        <v>52</v>
      </c>
      <c r="I396" s="2" t="s">
        <v>25</v>
      </c>
      <c r="J396" s="2" t="str">
        <f t="array" ref="J396">XLOOKUP('Transaction Data'!$G396,Product_Code,Biscuit_Brand)</f>
        <v>Shortbread</v>
      </c>
      <c r="K396" s="2">
        <f t="array" ref="K396">XLOOKUP('Transaction Data'!$G396,Product_Code,Cost)</f>
        <v>10</v>
      </c>
      <c r="L396" s="2">
        <f t="array" ref="L396">XLOOKUP('Transaction Data'!$G396,Product_Code,Unit_Price)</f>
        <v>45</v>
      </c>
      <c r="M396" s="3">
        <f>'Transaction Data'!$F396*'Transaction Data'!$K396</f>
        <v>4340</v>
      </c>
      <c r="N396" s="3">
        <f>'Transaction Data'!$F396*'Transaction Data'!$L396</f>
        <v>19530</v>
      </c>
      <c r="O396" s="3">
        <f>'Transaction Data'!$N396-'Transaction Data'!$M396</f>
        <v>15190</v>
      </c>
      <c r="P396" s="2">
        <f>DATEDIF('Transaction Data'!$D396,'Transaction Data'!$A396,"y")</f>
        <v>53</v>
      </c>
      <c r="Q396" s="2" t="str">
        <f>FLOOR('Transaction Data'!$P396,15)&amp;"-"&amp;FLOOR('Transaction Data'!$P396,15)+14</f>
        <v>45-59</v>
      </c>
      <c r="R396" s="2" t="str">
        <f>IF('Transaction Data'!$L396&lt;=10,"Less Expensive","Expensive")</f>
        <v>Expensive</v>
      </c>
      <c r="S396" s="4">
        <f>WEEKDAY('Transaction Data'!$A396)</f>
        <v>7</v>
      </c>
      <c r="T396" s="2" t="str">
        <f>IF(WEEKDAY('Transaction Data'!$A396,2)&lt;6,"Weekday","Weekend")</f>
        <v>Weekend</v>
      </c>
    </row>
    <row r="397" ht="15.75" customHeight="1">
      <c r="A397" s="1">
        <v>45478.0</v>
      </c>
      <c r="B397" s="2" t="s">
        <v>435</v>
      </c>
      <c r="C397" s="2" t="s">
        <v>54</v>
      </c>
      <c r="D397" s="1">
        <v>35085.0</v>
      </c>
      <c r="E397" s="2" t="s">
        <v>27</v>
      </c>
      <c r="F397" s="2">
        <v>161.0</v>
      </c>
      <c r="G397" s="2" t="s">
        <v>33</v>
      </c>
      <c r="H397" s="2" t="s">
        <v>45</v>
      </c>
      <c r="I397" s="2" t="s">
        <v>25</v>
      </c>
      <c r="J397" s="2" t="str">
        <f t="array" ref="J397">XLOOKUP('Transaction Data'!$G397,Product_Code,Biscuit_Brand)</f>
        <v>Caramel Biscuits</v>
      </c>
      <c r="K397" s="2">
        <f t="array" ref="K397">XLOOKUP('Transaction Data'!$G397,Product_Code,Cost)</f>
        <v>18</v>
      </c>
      <c r="L397" s="2">
        <f t="array" ref="L397">XLOOKUP('Transaction Data'!$G397,Product_Code,Unit_Price)</f>
        <v>22</v>
      </c>
      <c r="M397" s="3">
        <f>'Transaction Data'!$F397*'Transaction Data'!$K397</f>
        <v>2898</v>
      </c>
      <c r="N397" s="3">
        <f>'Transaction Data'!$F397*'Transaction Data'!$L397</f>
        <v>3542</v>
      </c>
      <c r="O397" s="3">
        <f>'Transaction Data'!$N397-'Transaction Data'!$M397</f>
        <v>644</v>
      </c>
      <c r="P397" s="2">
        <f>DATEDIF('Transaction Data'!$D397,'Transaction Data'!$A397,"y")</f>
        <v>28</v>
      </c>
      <c r="Q397" s="2" t="str">
        <f>FLOOR('Transaction Data'!$P397,15)&amp;"-"&amp;FLOOR('Transaction Data'!$P397,15)+14</f>
        <v>15-29</v>
      </c>
      <c r="R397" s="2" t="str">
        <f>IF('Transaction Data'!$L397&lt;=10,"Less Expensive","Expensive")</f>
        <v>Expensive</v>
      </c>
      <c r="S397" s="4">
        <f>WEEKDAY('Transaction Data'!$A397)</f>
        <v>6</v>
      </c>
      <c r="T397" s="2" t="str">
        <f>IF(WEEKDAY('Transaction Data'!$A397,2)&lt;6,"Weekday","Weekend")</f>
        <v>Weekday</v>
      </c>
    </row>
    <row r="398" ht="15.75" customHeight="1">
      <c r="A398" s="1">
        <v>45493.0</v>
      </c>
      <c r="B398" s="2" t="s">
        <v>436</v>
      </c>
      <c r="C398" s="2" t="s">
        <v>72</v>
      </c>
      <c r="D398" s="1">
        <v>23208.0</v>
      </c>
      <c r="E398" s="2" t="s">
        <v>22</v>
      </c>
      <c r="F398" s="2">
        <v>265.0</v>
      </c>
      <c r="G398" s="2" t="s">
        <v>33</v>
      </c>
      <c r="H398" s="2" t="s">
        <v>49</v>
      </c>
      <c r="I398" s="2" t="s">
        <v>25</v>
      </c>
      <c r="J398" s="2" t="str">
        <f t="array" ref="J398">XLOOKUP('Transaction Data'!$G398,Product_Code,Biscuit_Brand)</f>
        <v>Caramel Biscuits</v>
      </c>
      <c r="K398" s="2">
        <f t="array" ref="K398">XLOOKUP('Transaction Data'!$G398,Product_Code,Cost)</f>
        <v>18</v>
      </c>
      <c r="L398" s="2">
        <f t="array" ref="L398">XLOOKUP('Transaction Data'!$G398,Product_Code,Unit_Price)</f>
        <v>22</v>
      </c>
      <c r="M398" s="3">
        <f>'Transaction Data'!$F398*'Transaction Data'!$K398</f>
        <v>4770</v>
      </c>
      <c r="N398" s="3">
        <f>'Transaction Data'!$F398*'Transaction Data'!$L398</f>
        <v>5830</v>
      </c>
      <c r="O398" s="3">
        <f>'Transaction Data'!$N398-'Transaction Data'!$M398</f>
        <v>1060</v>
      </c>
      <c r="P398" s="2">
        <f>DATEDIF('Transaction Data'!$D398,'Transaction Data'!$A398,"y")</f>
        <v>61</v>
      </c>
      <c r="Q398" s="2" t="str">
        <f>FLOOR('Transaction Data'!$P398,15)&amp;"-"&amp;FLOOR('Transaction Data'!$P398,15)+14</f>
        <v>60-74</v>
      </c>
      <c r="R398" s="2" t="str">
        <f>IF('Transaction Data'!$L398&lt;=10,"Less Expensive","Expensive")</f>
        <v>Expensive</v>
      </c>
      <c r="S398" s="4">
        <f>WEEKDAY('Transaction Data'!$A398)</f>
        <v>7</v>
      </c>
      <c r="T398" s="2" t="str">
        <f>IF(WEEKDAY('Transaction Data'!$A398,2)&lt;6,"Weekday","Weekend")</f>
        <v>Weekend</v>
      </c>
    </row>
    <row r="399" ht="15.75" customHeight="1">
      <c r="A399" s="1">
        <v>45443.0</v>
      </c>
      <c r="B399" s="2" t="s">
        <v>437</v>
      </c>
      <c r="C399" s="2" t="s">
        <v>72</v>
      </c>
      <c r="D399" s="1">
        <v>20962.0</v>
      </c>
      <c r="E399" s="2" t="s">
        <v>37</v>
      </c>
      <c r="F399" s="2">
        <v>396.0</v>
      </c>
      <c r="G399" s="2" t="s">
        <v>28</v>
      </c>
      <c r="H399" s="2" t="s">
        <v>52</v>
      </c>
      <c r="I399" s="2" t="s">
        <v>25</v>
      </c>
      <c r="J399" s="2" t="str">
        <f t="array" ref="J399">XLOOKUP('Transaction Data'!$G399,Product_Code,Biscuit_Brand)</f>
        <v>Shortbread</v>
      </c>
      <c r="K399" s="2">
        <f t="array" ref="K399">XLOOKUP('Transaction Data'!$G399,Product_Code,Cost)</f>
        <v>10</v>
      </c>
      <c r="L399" s="2">
        <f t="array" ref="L399">XLOOKUP('Transaction Data'!$G399,Product_Code,Unit_Price)</f>
        <v>45</v>
      </c>
      <c r="M399" s="3">
        <f>'Transaction Data'!$F399*'Transaction Data'!$K399</f>
        <v>3960</v>
      </c>
      <c r="N399" s="3">
        <f>'Transaction Data'!$F399*'Transaction Data'!$L399</f>
        <v>17820</v>
      </c>
      <c r="O399" s="3">
        <f>'Transaction Data'!$N399-'Transaction Data'!$M399</f>
        <v>13860</v>
      </c>
      <c r="P399" s="2">
        <f>DATEDIF('Transaction Data'!$D399,'Transaction Data'!$A399,"y")</f>
        <v>67</v>
      </c>
      <c r="Q399" s="2" t="str">
        <f>FLOOR('Transaction Data'!$P399,15)&amp;"-"&amp;FLOOR('Transaction Data'!$P399,15)+14</f>
        <v>60-74</v>
      </c>
      <c r="R399" s="2" t="str">
        <f>IF('Transaction Data'!$L399&lt;=10,"Less Expensive","Expensive")</f>
        <v>Expensive</v>
      </c>
      <c r="S399" s="4">
        <f>WEEKDAY('Transaction Data'!$A399)</f>
        <v>6</v>
      </c>
      <c r="T399" s="2" t="str">
        <f>IF(WEEKDAY('Transaction Data'!$A399,2)&lt;6,"Weekday","Weekend")</f>
        <v>Weekday</v>
      </c>
    </row>
    <row r="400" ht="15.75" customHeight="1">
      <c r="A400" s="1">
        <v>45425.0</v>
      </c>
      <c r="B400" s="2" t="s">
        <v>438</v>
      </c>
      <c r="C400" s="2" t="s">
        <v>54</v>
      </c>
      <c r="D400" s="1">
        <v>25921.0</v>
      </c>
      <c r="E400" s="2" t="s">
        <v>63</v>
      </c>
      <c r="F400" s="2">
        <v>240.0</v>
      </c>
      <c r="G400" s="2" t="s">
        <v>48</v>
      </c>
      <c r="H400" s="2" t="s">
        <v>49</v>
      </c>
      <c r="I400" s="2" t="s">
        <v>25</v>
      </c>
      <c r="J400" s="2" t="str">
        <f t="array" ref="J400">XLOOKUP('Transaction Data'!$G400,Product_Code,Biscuit_Brand)</f>
        <v>Lemon Crisps</v>
      </c>
      <c r="K400" s="2">
        <f t="array" ref="K400">XLOOKUP('Transaction Data'!$G400,Product_Code,Cost)</f>
        <v>7</v>
      </c>
      <c r="L400" s="2">
        <f t="array" ref="L400">XLOOKUP('Transaction Data'!$G400,Product_Code,Unit_Price)</f>
        <v>9</v>
      </c>
      <c r="M400" s="3">
        <f>'Transaction Data'!$F400*'Transaction Data'!$K400</f>
        <v>1680</v>
      </c>
      <c r="N400" s="3">
        <f>'Transaction Data'!$F400*'Transaction Data'!$L400</f>
        <v>2160</v>
      </c>
      <c r="O400" s="3">
        <f>'Transaction Data'!$N400-'Transaction Data'!$M400</f>
        <v>480</v>
      </c>
      <c r="P400" s="2">
        <f>DATEDIF('Transaction Data'!$D400,'Transaction Data'!$A400,"y")</f>
        <v>53</v>
      </c>
      <c r="Q400" s="2" t="str">
        <f>FLOOR('Transaction Data'!$P400,15)&amp;"-"&amp;FLOOR('Transaction Data'!$P400,15)+14</f>
        <v>45-59</v>
      </c>
      <c r="R400" s="2" t="str">
        <f>IF('Transaction Data'!$L400&lt;=10,"Less Expensive","Expensive")</f>
        <v>Less Expensive</v>
      </c>
      <c r="S400" s="4">
        <f>WEEKDAY('Transaction Data'!$A400)</f>
        <v>2</v>
      </c>
      <c r="T400" s="2" t="str">
        <f>IF(WEEKDAY('Transaction Data'!$A400,2)&lt;6,"Weekday","Weekend")</f>
        <v>Weekday</v>
      </c>
    </row>
    <row r="401" ht="15.75" customHeight="1">
      <c r="A401" s="1">
        <v>45500.0</v>
      </c>
      <c r="B401" s="2" t="s">
        <v>439</v>
      </c>
      <c r="C401" s="2" t="s">
        <v>69</v>
      </c>
      <c r="D401" s="1">
        <v>17123.0</v>
      </c>
      <c r="E401" s="2" t="s">
        <v>63</v>
      </c>
      <c r="F401" s="2">
        <v>66.0</v>
      </c>
      <c r="G401" s="2" t="s">
        <v>48</v>
      </c>
      <c r="H401" s="2" t="s">
        <v>52</v>
      </c>
      <c r="I401" s="2" t="s">
        <v>25</v>
      </c>
      <c r="J401" s="2" t="str">
        <f t="array" ref="J401">XLOOKUP('Transaction Data'!$G401,Product_Code,Biscuit_Brand)</f>
        <v>Lemon Crisps</v>
      </c>
      <c r="K401" s="2">
        <f t="array" ref="K401">XLOOKUP('Transaction Data'!$G401,Product_Code,Cost)</f>
        <v>7</v>
      </c>
      <c r="L401" s="2">
        <f t="array" ref="L401">XLOOKUP('Transaction Data'!$G401,Product_Code,Unit_Price)</f>
        <v>9</v>
      </c>
      <c r="M401" s="3">
        <f>'Transaction Data'!$F401*'Transaction Data'!$K401</f>
        <v>462</v>
      </c>
      <c r="N401" s="3">
        <f>'Transaction Data'!$F401*'Transaction Data'!$L401</f>
        <v>594</v>
      </c>
      <c r="O401" s="3">
        <f>'Transaction Data'!$N401-'Transaction Data'!$M401</f>
        <v>132</v>
      </c>
      <c r="P401" s="2">
        <f>DATEDIF('Transaction Data'!$D401,'Transaction Data'!$A401,"y")</f>
        <v>77</v>
      </c>
      <c r="Q401" s="2" t="str">
        <f>FLOOR('Transaction Data'!$P401,15)&amp;"-"&amp;FLOOR('Transaction Data'!$P401,15)+14</f>
        <v>75-89</v>
      </c>
      <c r="R401" s="2" t="str">
        <f>IF('Transaction Data'!$L401&lt;=10,"Less Expensive","Expensive")</f>
        <v>Less Expensive</v>
      </c>
      <c r="S401" s="4">
        <f>WEEKDAY('Transaction Data'!$A401)</f>
        <v>7</v>
      </c>
      <c r="T401" s="2" t="str">
        <f>IF(WEEKDAY('Transaction Data'!$A401,2)&lt;6,"Weekday","Weekend")</f>
        <v>Weekend</v>
      </c>
    </row>
    <row r="402" ht="15.75" customHeight="1">
      <c r="A402" s="1">
        <v>45478.0</v>
      </c>
      <c r="B402" s="2" t="s">
        <v>440</v>
      </c>
      <c r="C402" s="2" t="s">
        <v>78</v>
      </c>
      <c r="D402" s="1">
        <v>21187.0</v>
      </c>
      <c r="E402" s="2" t="s">
        <v>37</v>
      </c>
      <c r="F402" s="2">
        <v>312.0</v>
      </c>
      <c r="G402" s="2" t="s">
        <v>60</v>
      </c>
      <c r="H402" s="2" t="s">
        <v>34</v>
      </c>
      <c r="I402" s="2" t="s">
        <v>25</v>
      </c>
      <c r="J402" s="2" t="str">
        <f t="array" ref="J402">XLOOKUP('Transaction Data'!$G402,Product_Code,Biscuit_Brand)</f>
        <v>Peanut Butter Bites</v>
      </c>
      <c r="K402" s="2">
        <f t="array" ref="K402">XLOOKUP('Transaction Data'!$G402,Product_Code,Cost)</f>
        <v>5</v>
      </c>
      <c r="L402" s="2">
        <f t="array" ref="L402">XLOOKUP('Transaction Data'!$G402,Product_Code,Unit_Price)</f>
        <v>7</v>
      </c>
      <c r="M402" s="3">
        <f>'Transaction Data'!$F402*'Transaction Data'!$K402</f>
        <v>1560</v>
      </c>
      <c r="N402" s="3">
        <f>'Transaction Data'!$F402*'Transaction Data'!$L402</f>
        <v>2184</v>
      </c>
      <c r="O402" s="3">
        <f>'Transaction Data'!$N402-'Transaction Data'!$M402</f>
        <v>624</v>
      </c>
      <c r="P402" s="2">
        <f>DATEDIF('Transaction Data'!$D402,'Transaction Data'!$A402,"y")</f>
        <v>66</v>
      </c>
      <c r="Q402" s="2" t="str">
        <f>FLOOR('Transaction Data'!$P402,15)&amp;"-"&amp;FLOOR('Transaction Data'!$P402,15)+14</f>
        <v>60-74</v>
      </c>
      <c r="R402" s="2" t="str">
        <f>IF('Transaction Data'!$L402&lt;=10,"Less Expensive","Expensive")</f>
        <v>Less Expensive</v>
      </c>
      <c r="S402" s="4">
        <f>WEEKDAY('Transaction Data'!$A402)</f>
        <v>6</v>
      </c>
      <c r="T402" s="2" t="str">
        <f>IF(WEEKDAY('Transaction Data'!$A402,2)&lt;6,"Weekday","Weekend")</f>
        <v>Weekday</v>
      </c>
    </row>
    <row r="403" ht="15.75" customHeight="1">
      <c r="A403" s="1">
        <v>45444.0</v>
      </c>
      <c r="B403" s="2" t="s">
        <v>441</v>
      </c>
      <c r="C403" s="2" t="s">
        <v>41</v>
      </c>
      <c r="D403" s="1">
        <v>38896.0</v>
      </c>
      <c r="E403" s="2" t="s">
        <v>63</v>
      </c>
      <c r="F403" s="2">
        <v>37.0</v>
      </c>
      <c r="G403" s="2" t="s">
        <v>61</v>
      </c>
      <c r="H403" s="2" t="s">
        <v>34</v>
      </c>
      <c r="I403" s="2" t="s">
        <v>25</v>
      </c>
      <c r="J403" s="2" t="str">
        <f t="array" ref="J403">XLOOKUP('Transaction Data'!$G403,Product_Code,Biscuit_Brand)</f>
        <v>Choco Delight</v>
      </c>
      <c r="K403" s="2">
        <f t="array" ref="K403">XLOOKUP('Transaction Data'!$G403,Product_Code,Cost)</f>
        <v>3</v>
      </c>
      <c r="L403" s="2">
        <f t="array" ref="L403">XLOOKUP('Transaction Data'!$G403,Product_Code,Unit_Price)</f>
        <v>5</v>
      </c>
      <c r="M403" s="3">
        <f>'Transaction Data'!$F403*'Transaction Data'!$K403</f>
        <v>111</v>
      </c>
      <c r="N403" s="3">
        <f>'Transaction Data'!$F403*'Transaction Data'!$L403</f>
        <v>185</v>
      </c>
      <c r="O403" s="3">
        <f>'Transaction Data'!$N403-'Transaction Data'!$M403</f>
        <v>74</v>
      </c>
      <c r="P403" s="2">
        <f>DATEDIF('Transaction Data'!$D403,'Transaction Data'!$A403,"y")</f>
        <v>17</v>
      </c>
      <c r="Q403" s="2" t="str">
        <f>FLOOR('Transaction Data'!$P403,15)&amp;"-"&amp;FLOOR('Transaction Data'!$P403,15)+14</f>
        <v>15-29</v>
      </c>
      <c r="R403" s="2" t="str">
        <f>IF('Transaction Data'!$L403&lt;=10,"Less Expensive","Expensive")</f>
        <v>Less Expensive</v>
      </c>
      <c r="S403" s="4">
        <f>WEEKDAY('Transaction Data'!$A403)</f>
        <v>7</v>
      </c>
      <c r="T403" s="2" t="str">
        <f>IF(WEEKDAY('Transaction Data'!$A403,2)&lt;6,"Weekday","Weekend")</f>
        <v>Weekend</v>
      </c>
    </row>
    <row r="404" ht="15.75" customHeight="1">
      <c r="A404" s="1">
        <v>45360.0</v>
      </c>
      <c r="B404" s="2" t="s">
        <v>442</v>
      </c>
      <c r="C404" s="2" t="s">
        <v>69</v>
      </c>
      <c r="D404" s="1">
        <v>24468.0</v>
      </c>
      <c r="E404" s="2" t="s">
        <v>22</v>
      </c>
      <c r="F404" s="2">
        <v>181.0</v>
      </c>
      <c r="G404" s="2" t="s">
        <v>48</v>
      </c>
      <c r="H404" s="2" t="s">
        <v>39</v>
      </c>
      <c r="I404" s="2" t="s">
        <v>25</v>
      </c>
      <c r="J404" s="2" t="str">
        <f t="array" ref="J404">XLOOKUP('Transaction Data'!$G404,Product_Code,Biscuit_Brand)</f>
        <v>Lemon Crisps</v>
      </c>
      <c r="K404" s="2">
        <f t="array" ref="K404">XLOOKUP('Transaction Data'!$G404,Product_Code,Cost)</f>
        <v>7</v>
      </c>
      <c r="L404" s="2">
        <f t="array" ref="L404">XLOOKUP('Transaction Data'!$G404,Product_Code,Unit_Price)</f>
        <v>9</v>
      </c>
      <c r="M404" s="3">
        <f>'Transaction Data'!$F404*'Transaction Data'!$K404</f>
        <v>1267</v>
      </c>
      <c r="N404" s="3">
        <f>'Transaction Data'!$F404*'Transaction Data'!$L404</f>
        <v>1629</v>
      </c>
      <c r="O404" s="3">
        <f>'Transaction Data'!$N404-'Transaction Data'!$M404</f>
        <v>362</v>
      </c>
      <c r="P404" s="2">
        <f>DATEDIF('Transaction Data'!$D404,'Transaction Data'!$A404,"y")</f>
        <v>57</v>
      </c>
      <c r="Q404" s="2" t="str">
        <f>FLOOR('Transaction Data'!$P404,15)&amp;"-"&amp;FLOOR('Transaction Data'!$P404,15)+14</f>
        <v>45-59</v>
      </c>
      <c r="R404" s="2" t="str">
        <f>IF('Transaction Data'!$L404&lt;=10,"Less Expensive","Expensive")</f>
        <v>Less Expensive</v>
      </c>
      <c r="S404" s="4">
        <f>WEEKDAY('Transaction Data'!$A404)</f>
        <v>7</v>
      </c>
      <c r="T404" s="2" t="str">
        <f>IF(WEEKDAY('Transaction Data'!$A404,2)&lt;6,"Weekday","Weekend")</f>
        <v>Weekend</v>
      </c>
    </row>
    <row r="405" ht="15.75" customHeight="1">
      <c r="A405" s="1">
        <v>45397.0</v>
      </c>
      <c r="B405" s="2" t="s">
        <v>443</v>
      </c>
      <c r="C405" s="2" t="s">
        <v>72</v>
      </c>
      <c r="D405" s="1">
        <v>38029.0</v>
      </c>
      <c r="E405" s="2" t="s">
        <v>63</v>
      </c>
      <c r="F405" s="2">
        <v>495.0</v>
      </c>
      <c r="G405" s="2" t="s">
        <v>23</v>
      </c>
      <c r="H405" s="2" t="s">
        <v>42</v>
      </c>
      <c r="I405" s="2" t="s">
        <v>25</v>
      </c>
      <c r="J405" s="2" t="str">
        <f t="array" ref="J405">XLOOKUP('Transaction Data'!$G405,Product_Code,Biscuit_Brand)</f>
        <v>Cinnamon Swirls</v>
      </c>
      <c r="K405" s="2">
        <f t="array" ref="K405">XLOOKUP('Transaction Data'!$G405,Product_Code,Cost)</f>
        <v>10</v>
      </c>
      <c r="L405" s="2">
        <f t="array" ref="L405">XLOOKUP('Transaction Data'!$G405,Product_Code,Unit_Price)</f>
        <v>14</v>
      </c>
      <c r="M405" s="3">
        <f>'Transaction Data'!$F405*'Transaction Data'!$K405</f>
        <v>4950</v>
      </c>
      <c r="N405" s="3">
        <f>'Transaction Data'!$F405*'Transaction Data'!$L405</f>
        <v>6930</v>
      </c>
      <c r="O405" s="3">
        <f>'Transaction Data'!$N405-'Transaction Data'!$M405</f>
        <v>1980</v>
      </c>
      <c r="P405" s="2">
        <f>DATEDIF('Transaction Data'!$D405,'Transaction Data'!$A405,"y")</f>
        <v>20</v>
      </c>
      <c r="Q405" s="2" t="str">
        <f>FLOOR('Transaction Data'!$P405,15)&amp;"-"&amp;FLOOR('Transaction Data'!$P405,15)+14</f>
        <v>15-29</v>
      </c>
      <c r="R405" s="2" t="str">
        <f>IF('Transaction Data'!$L405&lt;=10,"Less Expensive","Expensive")</f>
        <v>Expensive</v>
      </c>
      <c r="S405" s="4">
        <f>WEEKDAY('Transaction Data'!$A405)</f>
        <v>2</v>
      </c>
      <c r="T405" s="2" t="str">
        <f>IF(WEEKDAY('Transaction Data'!$A405,2)&lt;6,"Weekday","Weekend")</f>
        <v>Weekday</v>
      </c>
    </row>
    <row r="406" ht="15.75" customHeight="1">
      <c r="A406" s="1">
        <v>45402.0</v>
      </c>
      <c r="B406" s="2" t="s">
        <v>444</v>
      </c>
      <c r="C406" s="2" t="s">
        <v>72</v>
      </c>
      <c r="D406" s="1">
        <v>35400.0</v>
      </c>
      <c r="E406" s="2" t="s">
        <v>22</v>
      </c>
      <c r="F406" s="2">
        <v>476.0</v>
      </c>
      <c r="G406" s="2" t="s">
        <v>33</v>
      </c>
      <c r="H406" s="2" t="s">
        <v>45</v>
      </c>
      <c r="I406" s="2" t="s">
        <v>25</v>
      </c>
      <c r="J406" s="2" t="str">
        <f t="array" ref="J406">XLOOKUP('Transaction Data'!$G406,Product_Code,Biscuit_Brand)</f>
        <v>Caramel Biscuits</v>
      </c>
      <c r="K406" s="2">
        <f t="array" ref="K406">XLOOKUP('Transaction Data'!$G406,Product_Code,Cost)</f>
        <v>18</v>
      </c>
      <c r="L406" s="2">
        <f t="array" ref="L406">XLOOKUP('Transaction Data'!$G406,Product_Code,Unit_Price)</f>
        <v>22</v>
      </c>
      <c r="M406" s="3">
        <f>'Transaction Data'!$F406*'Transaction Data'!$K406</f>
        <v>8568</v>
      </c>
      <c r="N406" s="3">
        <f>'Transaction Data'!$F406*'Transaction Data'!$L406</f>
        <v>10472</v>
      </c>
      <c r="O406" s="3">
        <f>'Transaction Data'!$N406-'Transaction Data'!$M406</f>
        <v>1904</v>
      </c>
      <c r="P406" s="2">
        <f>DATEDIF('Transaction Data'!$D406,'Transaction Data'!$A406,"y")</f>
        <v>27</v>
      </c>
      <c r="Q406" s="2" t="str">
        <f>FLOOR('Transaction Data'!$P406,15)&amp;"-"&amp;FLOOR('Transaction Data'!$P406,15)+14</f>
        <v>15-29</v>
      </c>
      <c r="R406" s="2" t="str">
        <f>IF('Transaction Data'!$L406&lt;=10,"Less Expensive","Expensive")</f>
        <v>Expensive</v>
      </c>
      <c r="S406" s="4">
        <f>WEEKDAY('Transaction Data'!$A406)</f>
        <v>7</v>
      </c>
      <c r="T406" s="2" t="str">
        <f>IF(WEEKDAY('Transaction Data'!$A406,2)&lt;6,"Weekday","Weekend")</f>
        <v>Weekend</v>
      </c>
    </row>
    <row r="407" ht="15.75" customHeight="1">
      <c r="A407" s="1">
        <v>45409.0</v>
      </c>
      <c r="B407" s="2" t="s">
        <v>445</v>
      </c>
      <c r="C407" s="2" t="s">
        <v>54</v>
      </c>
      <c r="D407" s="1">
        <v>33249.0</v>
      </c>
      <c r="E407" s="2" t="s">
        <v>37</v>
      </c>
      <c r="F407" s="2">
        <v>308.0</v>
      </c>
      <c r="G407" s="2" t="s">
        <v>48</v>
      </c>
      <c r="H407" s="2" t="s">
        <v>49</v>
      </c>
      <c r="I407" s="2" t="s">
        <v>25</v>
      </c>
      <c r="J407" s="2" t="str">
        <f t="array" ref="J407">XLOOKUP('Transaction Data'!$G407,Product_Code,Biscuit_Brand)</f>
        <v>Lemon Crisps</v>
      </c>
      <c r="K407" s="2">
        <f t="array" ref="K407">XLOOKUP('Transaction Data'!$G407,Product_Code,Cost)</f>
        <v>7</v>
      </c>
      <c r="L407" s="2">
        <f t="array" ref="L407">XLOOKUP('Transaction Data'!$G407,Product_Code,Unit_Price)</f>
        <v>9</v>
      </c>
      <c r="M407" s="3">
        <f>'Transaction Data'!$F407*'Transaction Data'!$K407</f>
        <v>2156</v>
      </c>
      <c r="N407" s="3">
        <f>'Transaction Data'!$F407*'Transaction Data'!$L407</f>
        <v>2772</v>
      </c>
      <c r="O407" s="3">
        <f>'Transaction Data'!$N407-'Transaction Data'!$M407</f>
        <v>616</v>
      </c>
      <c r="P407" s="2">
        <f>DATEDIF('Transaction Data'!$D407,'Transaction Data'!$A407,"y")</f>
        <v>33</v>
      </c>
      <c r="Q407" s="2" t="str">
        <f>FLOOR('Transaction Data'!$P407,15)&amp;"-"&amp;FLOOR('Transaction Data'!$P407,15)+14</f>
        <v>30-44</v>
      </c>
      <c r="R407" s="2" t="str">
        <f>IF('Transaction Data'!$L407&lt;=10,"Less Expensive","Expensive")</f>
        <v>Less Expensive</v>
      </c>
      <c r="S407" s="4">
        <f>WEEKDAY('Transaction Data'!$A407)</f>
        <v>7</v>
      </c>
      <c r="T407" s="2" t="str">
        <f>IF(WEEKDAY('Transaction Data'!$A407,2)&lt;6,"Weekday","Weekend")</f>
        <v>Weekend</v>
      </c>
    </row>
    <row r="408" ht="15.75" customHeight="1">
      <c r="A408" s="1">
        <v>45430.0</v>
      </c>
      <c r="B408" s="2" t="s">
        <v>446</v>
      </c>
      <c r="C408" s="2" t="s">
        <v>65</v>
      </c>
      <c r="D408" s="1">
        <v>24301.0</v>
      </c>
      <c r="E408" s="2" t="s">
        <v>63</v>
      </c>
      <c r="F408" s="2">
        <v>172.0</v>
      </c>
      <c r="G408" s="2" t="s">
        <v>57</v>
      </c>
      <c r="H408" s="2" t="s">
        <v>52</v>
      </c>
      <c r="I408" s="2" t="s">
        <v>25</v>
      </c>
      <c r="J408" s="2" t="str">
        <f t="array" ref="J408">XLOOKUP('Transaction Data'!$G408,Product_Code,Biscuit_Brand)</f>
        <v>Oatmeal Cookies</v>
      </c>
      <c r="K408" s="2">
        <f t="array" ref="K408">XLOOKUP('Transaction Data'!$G408,Product_Code,Cost)</f>
        <v>19</v>
      </c>
      <c r="L408" s="2">
        <f t="array" ref="L408">XLOOKUP('Transaction Data'!$G408,Product_Code,Unit_Price)</f>
        <v>23</v>
      </c>
      <c r="M408" s="3">
        <f>'Transaction Data'!$F408*'Transaction Data'!$K408</f>
        <v>3268</v>
      </c>
      <c r="N408" s="3">
        <f>'Transaction Data'!$F408*'Transaction Data'!$L408</f>
        <v>3956</v>
      </c>
      <c r="O408" s="3">
        <f>'Transaction Data'!$N408-'Transaction Data'!$M408</f>
        <v>688</v>
      </c>
      <c r="P408" s="2">
        <f>DATEDIF('Transaction Data'!$D408,'Transaction Data'!$A408,"y")</f>
        <v>57</v>
      </c>
      <c r="Q408" s="2" t="str">
        <f>FLOOR('Transaction Data'!$P408,15)&amp;"-"&amp;FLOOR('Transaction Data'!$P408,15)+14</f>
        <v>45-59</v>
      </c>
      <c r="R408" s="2" t="str">
        <f>IF('Transaction Data'!$L408&lt;=10,"Less Expensive","Expensive")</f>
        <v>Expensive</v>
      </c>
      <c r="S408" s="4">
        <f>WEEKDAY('Transaction Data'!$A408)</f>
        <v>7</v>
      </c>
      <c r="T408" s="2" t="str">
        <f>IF(WEEKDAY('Transaction Data'!$A408,2)&lt;6,"Weekday","Weekend")</f>
        <v>Weekend</v>
      </c>
    </row>
    <row r="409" ht="15.75" customHeight="1">
      <c r="A409" s="1">
        <v>45338.0</v>
      </c>
      <c r="B409" s="2" t="s">
        <v>447</v>
      </c>
      <c r="C409" s="2" t="s">
        <v>51</v>
      </c>
      <c r="D409" s="1">
        <v>32667.0</v>
      </c>
      <c r="E409" s="2" t="s">
        <v>37</v>
      </c>
      <c r="F409" s="2">
        <v>146.0</v>
      </c>
      <c r="G409" s="2" t="s">
        <v>23</v>
      </c>
      <c r="H409" s="2" t="s">
        <v>49</v>
      </c>
      <c r="I409" s="2" t="s">
        <v>25</v>
      </c>
      <c r="J409" s="2" t="str">
        <f t="array" ref="J409">XLOOKUP('Transaction Data'!$G409,Product_Code,Biscuit_Brand)</f>
        <v>Cinnamon Swirls</v>
      </c>
      <c r="K409" s="2">
        <f t="array" ref="K409">XLOOKUP('Transaction Data'!$G409,Product_Code,Cost)</f>
        <v>10</v>
      </c>
      <c r="L409" s="2">
        <f t="array" ref="L409">XLOOKUP('Transaction Data'!$G409,Product_Code,Unit_Price)</f>
        <v>14</v>
      </c>
      <c r="M409" s="3">
        <f>'Transaction Data'!$F409*'Transaction Data'!$K409</f>
        <v>1460</v>
      </c>
      <c r="N409" s="3">
        <f>'Transaction Data'!$F409*'Transaction Data'!$L409</f>
        <v>2044</v>
      </c>
      <c r="O409" s="3">
        <f>'Transaction Data'!$N409-'Transaction Data'!$M409</f>
        <v>584</v>
      </c>
      <c r="P409" s="2">
        <f>DATEDIF('Transaction Data'!$D409,'Transaction Data'!$A409,"y")</f>
        <v>34</v>
      </c>
      <c r="Q409" s="2" t="str">
        <f>FLOOR('Transaction Data'!$P409,15)&amp;"-"&amp;FLOOR('Transaction Data'!$P409,15)+14</f>
        <v>30-44</v>
      </c>
      <c r="R409" s="2" t="str">
        <f>IF('Transaction Data'!$L409&lt;=10,"Less Expensive","Expensive")</f>
        <v>Expensive</v>
      </c>
      <c r="S409" s="4">
        <f>WEEKDAY('Transaction Data'!$A409)</f>
        <v>6</v>
      </c>
      <c r="T409" s="2" t="str">
        <f>IF(WEEKDAY('Transaction Data'!$A409,2)&lt;6,"Weekday","Weekend")</f>
        <v>Weekday</v>
      </c>
    </row>
    <row r="410" ht="15.75" customHeight="1">
      <c r="A410" s="1">
        <v>45341.0</v>
      </c>
      <c r="B410" s="2" t="s">
        <v>448</v>
      </c>
      <c r="C410" s="2" t="s">
        <v>21</v>
      </c>
      <c r="D410" s="1">
        <v>17373.0</v>
      </c>
      <c r="E410" s="2" t="s">
        <v>63</v>
      </c>
      <c r="F410" s="2">
        <v>79.0</v>
      </c>
      <c r="G410" s="2" t="s">
        <v>33</v>
      </c>
      <c r="H410" s="2" t="s">
        <v>52</v>
      </c>
      <c r="I410" s="2" t="s">
        <v>25</v>
      </c>
      <c r="J410" s="2" t="str">
        <f t="array" ref="J410">XLOOKUP('Transaction Data'!$G410,Product_Code,Biscuit_Brand)</f>
        <v>Caramel Biscuits</v>
      </c>
      <c r="K410" s="2">
        <f t="array" ref="K410">XLOOKUP('Transaction Data'!$G410,Product_Code,Cost)</f>
        <v>18</v>
      </c>
      <c r="L410" s="2">
        <f t="array" ref="L410">XLOOKUP('Transaction Data'!$G410,Product_Code,Unit_Price)</f>
        <v>22</v>
      </c>
      <c r="M410" s="3">
        <f>'Transaction Data'!$F410*'Transaction Data'!$K410</f>
        <v>1422</v>
      </c>
      <c r="N410" s="3">
        <f>'Transaction Data'!$F410*'Transaction Data'!$L410</f>
        <v>1738</v>
      </c>
      <c r="O410" s="3">
        <f>'Transaction Data'!$N410-'Transaction Data'!$M410</f>
        <v>316</v>
      </c>
      <c r="P410" s="2">
        <f>DATEDIF('Transaction Data'!$D410,'Transaction Data'!$A410,"y")</f>
        <v>76</v>
      </c>
      <c r="Q410" s="2" t="str">
        <f>FLOOR('Transaction Data'!$P410,15)&amp;"-"&amp;FLOOR('Transaction Data'!$P410,15)+14</f>
        <v>75-89</v>
      </c>
      <c r="R410" s="2" t="str">
        <f>IF('Transaction Data'!$L410&lt;=10,"Less Expensive","Expensive")</f>
        <v>Expensive</v>
      </c>
      <c r="S410" s="4">
        <f>WEEKDAY('Transaction Data'!$A410)</f>
        <v>2</v>
      </c>
      <c r="T410" s="2" t="str">
        <f>IF(WEEKDAY('Transaction Data'!$A410,2)&lt;6,"Weekday","Weekend")</f>
        <v>Weekday</v>
      </c>
    </row>
    <row r="411" ht="15.75" customHeight="1">
      <c r="A411" s="1">
        <v>45299.0</v>
      </c>
      <c r="B411" s="2" t="s">
        <v>449</v>
      </c>
      <c r="C411" s="2" t="s">
        <v>78</v>
      </c>
      <c r="D411" s="1">
        <v>38666.0</v>
      </c>
      <c r="E411" s="2" t="s">
        <v>22</v>
      </c>
      <c r="F411" s="2">
        <v>36.0</v>
      </c>
      <c r="G411" s="2" t="s">
        <v>38</v>
      </c>
      <c r="H411" s="2" t="s">
        <v>52</v>
      </c>
      <c r="I411" s="2" t="s">
        <v>25</v>
      </c>
      <c r="J411" s="2" t="str">
        <f t="array" ref="J411">XLOOKUP('Transaction Data'!$G411,Product_Code,Biscuit_Brand)</f>
        <v>Ginger Snaps</v>
      </c>
      <c r="K411" s="2">
        <f t="array" ref="K411">XLOOKUP('Transaction Data'!$G411,Product_Code,Cost)</f>
        <v>14</v>
      </c>
      <c r="L411" s="2">
        <f t="array" ref="L411">XLOOKUP('Transaction Data'!$G411,Product_Code,Unit_Price)</f>
        <v>28</v>
      </c>
      <c r="M411" s="3">
        <f>'Transaction Data'!$F411*'Transaction Data'!$K411</f>
        <v>504</v>
      </c>
      <c r="N411" s="3">
        <f>'Transaction Data'!$F411*'Transaction Data'!$L411</f>
        <v>1008</v>
      </c>
      <c r="O411" s="3">
        <f>'Transaction Data'!$N411-'Transaction Data'!$M411</f>
        <v>504</v>
      </c>
      <c r="P411" s="2">
        <f>DATEDIF('Transaction Data'!$D411,'Transaction Data'!$A411,"y")</f>
        <v>18</v>
      </c>
      <c r="Q411" s="2" t="str">
        <f>FLOOR('Transaction Data'!$P411,15)&amp;"-"&amp;FLOOR('Transaction Data'!$P411,15)+14</f>
        <v>15-29</v>
      </c>
      <c r="R411" s="2" t="str">
        <f>IF('Transaction Data'!$L411&lt;=10,"Less Expensive","Expensive")</f>
        <v>Expensive</v>
      </c>
      <c r="S411" s="4">
        <f>WEEKDAY('Transaction Data'!$A411)</f>
        <v>2</v>
      </c>
      <c r="T411" s="2" t="str">
        <f>IF(WEEKDAY('Transaction Data'!$A411,2)&lt;6,"Weekday","Weekend")</f>
        <v>Weekday</v>
      </c>
    </row>
    <row r="412" ht="15.75" customHeight="1">
      <c r="A412" s="1">
        <v>45324.0</v>
      </c>
      <c r="B412" s="2" t="s">
        <v>450</v>
      </c>
      <c r="C412" s="2" t="s">
        <v>65</v>
      </c>
      <c r="D412" s="1">
        <v>36917.0</v>
      </c>
      <c r="E412" s="2" t="s">
        <v>63</v>
      </c>
      <c r="F412" s="2">
        <v>43.0</v>
      </c>
      <c r="G412" s="2" t="s">
        <v>33</v>
      </c>
      <c r="H412" s="2" t="s">
        <v>45</v>
      </c>
      <c r="I412" s="2" t="s">
        <v>25</v>
      </c>
      <c r="J412" s="2" t="str">
        <f t="array" ref="J412">XLOOKUP('Transaction Data'!$G412,Product_Code,Biscuit_Brand)</f>
        <v>Caramel Biscuits</v>
      </c>
      <c r="K412" s="2">
        <f t="array" ref="K412">XLOOKUP('Transaction Data'!$G412,Product_Code,Cost)</f>
        <v>18</v>
      </c>
      <c r="L412" s="2">
        <f t="array" ref="L412">XLOOKUP('Transaction Data'!$G412,Product_Code,Unit_Price)</f>
        <v>22</v>
      </c>
      <c r="M412" s="3">
        <f>'Transaction Data'!$F412*'Transaction Data'!$K412</f>
        <v>774</v>
      </c>
      <c r="N412" s="3">
        <f>'Transaction Data'!$F412*'Transaction Data'!$L412</f>
        <v>946</v>
      </c>
      <c r="O412" s="3">
        <f>'Transaction Data'!$N412-'Transaction Data'!$M412</f>
        <v>172</v>
      </c>
      <c r="P412" s="2">
        <f>DATEDIF('Transaction Data'!$D412,'Transaction Data'!$A412,"y")</f>
        <v>23</v>
      </c>
      <c r="Q412" s="2" t="str">
        <f>FLOOR('Transaction Data'!$P412,15)&amp;"-"&amp;FLOOR('Transaction Data'!$P412,15)+14</f>
        <v>15-29</v>
      </c>
      <c r="R412" s="2" t="str">
        <f>IF('Transaction Data'!$L412&lt;=10,"Less Expensive","Expensive")</f>
        <v>Expensive</v>
      </c>
      <c r="S412" s="4">
        <f>WEEKDAY('Transaction Data'!$A412)</f>
        <v>6</v>
      </c>
      <c r="T412" s="2" t="str">
        <f>IF(WEEKDAY('Transaction Data'!$A412,2)&lt;6,"Weekday","Weekend")</f>
        <v>Weekday</v>
      </c>
    </row>
    <row r="413" ht="15.75" customHeight="1">
      <c r="A413" s="1">
        <v>45381.0</v>
      </c>
      <c r="B413" s="2" t="s">
        <v>451</v>
      </c>
      <c r="C413" s="2" t="s">
        <v>21</v>
      </c>
      <c r="D413" s="1">
        <v>38484.0</v>
      </c>
      <c r="E413" s="2" t="s">
        <v>37</v>
      </c>
      <c r="F413" s="2">
        <v>145.0</v>
      </c>
      <c r="G413" s="2" t="s">
        <v>61</v>
      </c>
      <c r="H413" s="2" t="s">
        <v>49</v>
      </c>
      <c r="I413" s="2" t="s">
        <v>25</v>
      </c>
      <c r="J413" s="2" t="str">
        <f t="array" ref="J413">XLOOKUP('Transaction Data'!$G413,Product_Code,Biscuit_Brand)</f>
        <v>Choco Delight</v>
      </c>
      <c r="K413" s="2">
        <f t="array" ref="K413">XLOOKUP('Transaction Data'!$G413,Product_Code,Cost)</f>
        <v>3</v>
      </c>
      <c r="L413" s="2">
        <f t="array" ref="L413">XLOOKUP('Transaction Data'!$G413,Product_Code,Unit_Price)</f>
        <v>5</v>
      </c>
      <c r="M413" s="3">
        <f>'Transaction Data'!$F413*'Transaction Data'!$K413</f>
        <v>435</v>
      </c>
      <c r="N413" s="3">
        <f>'Transaction Data'!$F413*'Transaction Data'!$L413</f>
        <v>725</v>
      </c>
      <c r="O413" s="3">
        <f>'Transaction Data'!$N413-'Transaction Data'!$M413</f>
        <v>290</v>
      </c>
      <c r="P413" s="2">
        <f>DATEDIF('Transaction Data'!$D413,'Transaction Data'!$A413,"y")</f>
        <v>18</v>
      </c>
      <c r="Q413" s="2" t="str">
        <f>FLOOR('Transaction Data'!$P413,15)&amp;"-"&amp;FLOOR('Transaction Data'!$P413,15)+14</f>
        <v>15-29</v>
      </c>
      <c r="R413" s="2" t="str">
        <f>IF('Transaction Data'!$L413&lt;=10,"Less Expensive","Expensive")</f>
        <v>Less Expensive</v>
      </c>
      <c r="S413" s="4">
        <f>WEEKDAY('Transaction Data'!$A413)</f>
        <v>7</v>
      </c>
      <c r="T413" s="2" t="str">
        <f>IF(WEEKDAY('Transaction Data'!$A413,2)&lt;6,"Weekday","Weekend")</f>
        <v>Weekend</v>
      </c>
    </row>
    <row r="414" ht="15.75" customHeight="1">
      <c r="A414" s="1">
        <v>45325.0</v>
      </c>
      <c r="B414" s="2" t="s">
        <v>452</v>
      </c>
      <c r="C414" s="2" t="s">
        <v>78</v>
      </c>
      <c r="D414" s="1">
        <v>27174.0</v>
      </c>
      <c r="E414" s="2" t="s">
        <v>37</v>
      </c>
      <c r="F414" s="2">
        <v>313.0</v>
      </c>
      <c r="G414" s="2" t="s">
        <v>48</v>
      </c>
      <c r="H414" s="2" t="s">
        <v>52</v>
      </c>
      <c r="I414" s="2" t="s">
        <v>25</v>
      </c>
      <c r="J414" s="2" t="str">
        <f t="array" ref="J414">XLOOKUP('Transaction Data'!$G414,Product_Code,Biscuit_Brand)</f>
        <v>Lemon Crisps</v>
      </c>
      <c r="K414" s="2">
        <f t="array" ref="K414">XLOOKUP('Transaction Data'!$G414,Product_Code,Cost)</f>
        <v>7</v>
      </c>
      <c r="L414" s="2">
        <f t="array" ref="L414">XLOOKUP('Transaction Data'!$G414,Product_Code,Unit_Price)</f>
        <v>9</v>
      </c>
      <c r="M414" s="3">
        <f>'Transaction Data'!$F414*'Transaction Data'!$K414</f>
        <v>2191</v>
      </c>
      <c r="N414" s="3">
        <f>'Transaction Data'!$F414*'Transaction Data'!$L414</f>
        <v>2817</v>
      </c>
      <c r="O414" s="3">
        <f>'Transaction Data'!$N414-'Transaction Data'!$M414</f>
        <v>626</v>
      </c>
      <c r="P414" s="2">
        <f>DATEDIF('Transaction Data'!$D414,'Transaction Data'!$A414,"y")</f>
        <v>49</v>
      </c>
      <c r="Q414" s="2" t="str">
        <f>FLOOR('Transaction Data'!$P414,15)&amp;"-"&amp;FLOOR('Transaction Data'!$P414,15)+14</f>
        <v>45-59</v>
      </c>
      <c r="R414" s="2" t="str">
        <f>IF('Transaction Data'!$L414&lt;=10,"Less Expensive","Expensive")</f>
        <v>Less Expensive</v>
      </c>
      <c r="S414" s="4">
        <f>WEEKDAY('Transaction Data'!$A414)</f>
        <v>7</v>
      </c>
      <c r="T414" s="2" t="str">
        <f>IF(WEEKDAY('Transaction Data'!$A414,2)&lt;6,"Weekday","Weekend")</f>
        <v>Weekend</v>
      </c>
    </row>
    <row r="415" ht="15.75" customHeight="1">
      <c r="A415" s="1">
        <v>45350.0</v>
      </c>
      <c r="B415" s="2" t="s">
        <v>453</v>
      </c>
      <c r="C415" s="2" t="s">
        <v>32</v>
      </c>
      <c r="D415" s="1">
        <v>23334.0</v>
      </c>
      <c r="E415" s="2" t="s">
        <v>27</v>
      </c>
      <c r="F415" s="2">
        <v>242.0</v>
      </c>
      <c r="G415" s="2" t="s">
        <v>38</v>
      </c>
      <c r="H415" s="2" t="s">
        <v>49</v>
      </c>
      <c r="I415" s="2" t="s">
        <v>25</v>
      </c>
      <c r="J415" s="2" t="str">
        <f t="array" ref="J415">XLOOKUP('Transaction Data'!$G415,Product_Code,Biscuit_Brand)</f>
        <v>Ginger Snaps</v>
      </c>
      <c r="K415" s="2">
        <f t="array" ref="K415">XLOOKUP('Transaction Data'!$G415,Product_Code,Cost)</f>
        <v>14</v>
      </c>
      <c r="L415" s="2">
        <f t="array" ref="L415">XLOOKUP('Transaction Data'!$G415,Product_Code,Unit_Price)</f>
        <v>28</v>
      </c>
      <c r="M415" s="3">
        <f>'Transaction Data'!$F415*'Transaction Data'!$K415</f>
        <v>3388</v>
      </c>
      <c r="N415" s="3">
        <f>'Transaction Data'!$F415*'Transaction Data'!$L415</f>
        <v>6776</v>
      </c>
      <c r="O415" s="3">
        <f>'Transaction Data'!$N415-'Transaction Data'!$M415</f>
        <v>3388</v>
      </c>
      <c r="P415" s="2">
        <f>DATEDIF('Transaction Data'!$D415,'Transaction Data'!$A415,"y")</f>
        <v>60</v>
      </c>
      <c r="Q415" s="2" t="str">
        <f>FLOOR('Transaction Data'!$P415,15)&amp;"-"&amp;FLOOR('Transaction Data'!$P415,15)+14</f>
        <v>60-74</v>
      </c>
      <c r="R415" s="2" t="str">
        <f>IF('Transaction Data'!$L415&lt;=10,"Less Expensive","Expensive")</f>
        <v>Expensive</v>
      </c>
      <c r="S415" s="4">
        <f>WEEKDAY('Transaction Data'!$A415)</f>
        <v>4</v>
      </c>
      <c r="T415" s="2" t="str">
        <f>IF(WEEKDAY('Transaction Data'!$A415,2)&lt;6,"Weekday","Weekend")</f>
        <v>Weekday</v>
      </c>
    </row>
    <row r="416" ht="15.75" customHeight="1">
      <c r="A416" s="1">
        <v>45398.0</v>
      </c>
      <c r="B416" s="2" t="s">
        <v>454</v>
      </c>
      <c r="C416" s="2" t="s">
        <v>54</v>
      </c>
      <c r="D416" s="1">
        <v>28062.0</v>
      </c>
      <c r="E416" s="2" t="s">
        <v>63</v>
      </c>
      <c r="F416" s="2">
        <v>339.0</v>
      </c>
      <c r="G416" s="2" t="s">
        <v>61</v>
      </c>
      <c r="H416" s="2" t="s">
        <v>52</v>
      </c>
      <c r="I416" s="2" t="s">
        <v>25</v>
      </c>
      <c r="J416" s="2" t="str">
        <f t="array" ref="J416">XLOOKUP('Transaction Data'!$G416,Product_Code,Biscuit_Brand)</f>
        <v>Choco Delight</v>
      </c>
      <c r="K416" s="2">
        <f t="array" ref="K416">XLOOKUP('Transaction Data'!$G416,Product_Code,Cost)</f>
        <v>3</v>
      </c>
      <c r="L416" s="2">
        <f t="array" ref="L416">XLOOKUP('Transaction Data'!$G416,Product_Code,Unit_Price)</f>
        <v>5</v>
      </c>
      <c r="M416" s="3">
        <f>'Transaction Data'!$F416*'Transaction Data'!$K416</f>
        <v>1017</v>
      </c>
      <c r="N416" s="3">
        <f>'Transaction Data'!$F416*'Transaction Data'!$L416</f>
        <v>1695</v>
      </c>
      <c r="O416" s="3">
        <f>'Transaction Data'!$N416-'Transaction Data'!$M416</f>
        <v>678</v>
      </c>
      <c r="P416" s="2">
        <f>DATEDIF('Transaction Data'!$D416,'Transaction Data'!$A416,"y")</f>
        <v>47</v>
      </c>
      <c r="Q416" s="2" t="str">
        <f>FLOOR('Transaction Data'!$P416,15)&amp;"-"&amp;FLOOR('Transaction Data'!$P416,15)+14</f>
        <v>45-59</v>
      </c>
      <c r="R416" s="2" t="str">
        <f>IF('Transaction Data'!$L416&lt;=10,"Less Expensive","Expensive")</f>
        <v>Less Expensive</v>
      </c>
      <c r="S416" s="4">
        <f>WEEKDAY('Transaction Data'!$A416)</f>
        <v>3</v>
      </c>
      <c r="T416" s="2" t="str">
        <f>IF(WEEKDAY('Transaction Data'!$A416,2)&lt;6,"Weekday","Weekend")</f>
        <v>Weekday</v>
      </c>
    </row>
    <row r="417" ht="15.75" customHeight="1">
      <c r="A417" s="1">
        <v>45331.0</v>
      </c>
      <c r="B417" s="2" t="s">
        <v>455</v>
      </c>
      <c r="C417" s="2" t="s">
        <v>41</v>
      </c>
      <c r="D417" s="1">
        <v>22221.0</v>
      </c>
      <c r="E417" s="2" t="s">
        <v>37</v>
      </c>
      <c r="F417" s="2">
        <v>175.0</v>
      </c>
      <c r="G417" s="2" t="s">
        <v>44</v>
      </c>
      <c r="H417" s="2" t="s">
        <v>34</v>
      </c>
      <c r="I417" s="2" t="s">
        <v>25</v>
      </c>
      <c r="J417" s="2" t="str">
        <f t="array" ref="J417">XLOOKUP('Transaction Data'!$G417,Product_Code,Biscuit_Brand)</f>
        <v>Butter Crunch</v>
      </c>
      <c r="K417" s="2">
        <f t="array" ref="K417">XLOOKUP('Transaction Data'!$G417,Product_Code,Cost)</f>
        <v>10</v>
      </c>
      <c r="L417" s="2">
        <f t="array" ref="L417">XLOOKUP('Transaction Data'!$G417,Product_Code,Unit_Price)</f>
        <v>11</v>
      </c>
      <c r="M417" s="3">
        <f>'Transaction Data'!$F417*'Transaction Data'!$K417</f>
        <v>1750</v>
      </c>
      <c r="N417" s="3">
        <f>'Transaction Data'!$F417*'Transaction Data'!$L417</f>
        <v>1925</v>
      </c>
      <c r="O417" s="3">
        <f>'Transaction Data'!$N417-'Transaction Data'!$M417</f>
        <v>175</v>
      </c>
      <c r="P417" s="2">
        <f>DATEDIF('Transaction Data'!$D417,'Transaction Data'!$A417,"y")</f>
        <v>63</v>
      </c>
      <c r="Q417" s="2" t="str">
        <f>FLOOR('Transaction Data'!$P417,15)&amp;"-"&amp;FLOOR('Transaction Data'!$P417,15)+14</f>
        <v>60-74</v>
      </c>
      <c r="R417" s="2" t="str">
        <f>IF('Transaction Data'!$L417&lt;=10,"Less Expensive","Expensive")</f>
        <v>Expensive</v>
      </c>
      <c r="S417" s="4">
        <f>WEEKDAY('Transaction Data'!$A417)</f>
        <v>6</v>
      </c>
      <c r="T417" s="2" t="str">
        <f>IF(WEEKDAY('Transaction Data'!$A417,2)&lt;6,"Weekday","Weekend")</f>
        <v>Weekday</v>
      </c>
    </row>
    <row r="418" ht="15.75" customHeight="1">
      <c r="A418" s="1">
        <v>45336.0</v>
      </c>
      <c r="B418" s="2" t="s">
        <v>456</v>
      </c>
      <c r="C418" s="2" t="s">
        <v>21</v>
      </c>
      <c r="D418" s="1">
        <v>28835.0</v>
      </c>
      <c r="E418" s="2" t="s">
        <v>22</v>
      </c>
      <c r="F418" s="2">
        <v>240.0</v>
      </c>
      <c r="G418" s="2" t="s">
        <v>48</v>
      </c>
      <c r="H418" s="2" t="s">
        <v>34</v>
      </c>
      <c r="I418" s="2" t="s">
        <v>25</v>
      </c>
      <c r="J418" s="2" t="str">
        <f t="array" ref="J418">XLOOKUP('Transaction Data'!$G418,Product_Code,Biscuit_Brand)</f>
        <v>Lemon Crisps</v>
      </c>
      <c r="K418" s="2">
        <f t="array" ref="K418">XLOOKUP('Transaction Data'!$G418,Product_Code,Cost)</f>
        <v>7</v>
      </c>
      <c r="L418" s="2">
        <f t="array" ref="L418">XLOOKUP('Transaction Data'!$G418,Product_Code,Unit_Price)</f>
        <v>9</v>
      </c>
      <c r="M418" s="3">
        <f>'Transaction Data'!$F418*'Transaction Data'!$K418</f>
        <v>1680</v>
      </c>
      <c r="N418" s="3">
        <f>'Transaction Data'!$F418*'Transaction Data'!$L418</f>
        <v>2160</v>
      </c>
      <c r="O418" s="3">
        <f>'Transaction Data'!$N418-'Transaction Data'!$M418</f>
        <v>480</v>
      </c>
      <c r="P418" s="2">
        <f>DATEDIF('Transaction Data'!$D418,'Transaction Data'!$A418,"y")</f>
        <v>45</v>
      </c>
      <c r="Q418" s="2" t="str">
        <f>FLOOR('Transaction Data'!$P418,15)&amp;"-"&amp;FLOOR('Transaction Data'!$P418,15)+14</f>
        <v>45-59</v>
      </c>
      <c r="R418" s="2" t="str">
        <f>IF('Transaction Data'!$L418&lt;=10,"Less Expensive","Expensive")</f>
        <v>Less Expensive</v>
      </c>
      <c r="S418" s="4">
        <f>WEEKDAY('Transaction Data'!$A418)</f>
        <v>4</v>
      </c>
      <c r="T418" s="2" t="str">
        <f>IF(WEEKDAY('Transaction Data'!$A418,2)&lt;6,"Weekday","Weekend")</f>
        <v>Weekday</v>
      </c>
    </row>
    <row r="419" ht="15.75" customHeight="1">
      <c r="A419" s="1">
        <v>45374.0</v>
      </c>
      <c r="B419" s="2" t="s">
        <v>457</v>
      </c>
      <c r="C419" s="2" t="s">
        <v>41</v>
      </c>
      <c r="D419" s="1">
        <v>32972.0</v>
      </c>
      <c r="E419" s="2" t="s">
        <v>27</v>
      </c>
      <c r="F419" s="2">
        <v>143.0</v>
      </c>
      <c r="G419" s="2" t="s">
        <v>23</v>
      </c>
      <c r="H419" s="2" t="s">
        <v>39</v>
      </c>
      <c r="I419" s="2" t="s">
        <v>25</v>
      </c>
      <c r="J419" s="2" t="str">
        <f t="array" ref="J419">XLOOKUP('Transaction Data'!$G419,Product_Code,Biscuit_Brand)</f>
        <v>Cinnamon Swirls</v>
      </c>
      <c r="K419" s="2">
        <f t="array" ref="K419">XLOOKUP('Transaction Data'!$G419,Product_Code,Cost)</f>
        <v>10</v>
      </c>
      <c r="L419" s="2">
        <f t="array" ref="L419">XLOOKUP('Transaction Data'!$G419,Product_Code,Unit_Price)</f>
        <v>14</v>
      </c>
      <c r="M419" s="3">
        <f>'Transaction Data'!$F419*'Transaction Data'!$K419</f>
        <v>1430</v>
      </c>
      <c r="N419" s="3">
        <f>'Transaction Data'!$F419*'Transaction Data'!$L419</f>
        <v>2002</v>
      </c>
      <c r="O419" s="3">
        <f>'Transaction Data'!$N419-'Transaction Data'!$M419</f>
        <v>572</v>
      </c>
      <c r="P419" s="2">
        <f>DATEDIF('Transaction Data'!$D419,'Transaction Data'!$A419,"y")</f>
        <v>33</v>
      </c>
      <c r="Q419" s="2" t="str">
        <f>FLOOR('Transaction Data'!$P419,15)&amp;"-"&amp;FLOOR('Transaction Data'!$P419,15)+14</f>
        <v>30-44</v>
      </c>
      <c r="R419" s="2" t="str">
        <f>IF('Transaction Data'!$L419&lt;=10,"Less Expensive","Expensive")</f>
        <v>Expensive</v>
      </c>
      <c r="S419" s="4">
        <f>WEEKDAY('Transaction Data'!$A419)</f>
        <v>7</v>
      </c>
      <c r="T419" s="2" t="str">
        <f>IF(WEEKDAY('Transaction Data'!$A419,2)&lt;6,"Weekday","Weekend")</f>
        <v>Weekend</v>
      </c>
    </row>
    <row r="420" ht="15.75" customHeight="1">
      <c r="A420" s="1">
        <v>45464.0</v>
      </c>
      <c r="B420" s="2" t="s">
        <v>458</v>
      </c>
      <c r="C420" s="2" t="s">
        <v>47</v>
      </c>
      <c r="D420" s="1">
        <v>20692.0</v>
      </c>
      <c r="E420" s="2" t="s">
        <v>22</v>
      </c>
      <c r="F420" s="2">
        <v>50.0</v>
      </c>
      <c r="G420" s="2" t="s">
        <v>33</v>
      </c>
      <c r="H420" s="2" t="s">
        <v>42</v>
      </c>
      <c r="I420" s="2" t="s">
        <v>25</v>
      </c>
      <c r="J420" s="2" t="str">
        <f t="array" ref="J420">XLOOKUP('Transaction Data'!$G420,Product_Code,Biscuit_Brand)</f>
        <v>Caramel Biscuits</v>
      </c>
      <c r="K420" s="2">
        <f t="array" ref="K420">XLOOKUP('Transaction Data'!$G420,Product_Code,Cost)</f>
        <v>18</v>
      </c>
      <c r="L420" s="2">
        <f t="array" ref="L420">XLOOKUP('Transaction Data'!$G420,Product_Code,Unit_Price)</f>
        <v>22</v>
      </c>
      <c r="M420" s="3">
        <f>'Transaction Data'!$F420*'Transaction Data'!$K420</f>
        <v>900</v>
      </c>
      <c r="N420" s="3">
        <f>'Transaction Data'!$F420*'Transaction Data'!$L420</f>
        <v>1100</v>
      </c>
      <c r="O420" s="3">
        <f>'Transaction Data'!$N420-'Transaction Data'!$M420</f>
        <v>200</v>
      </c>
      <c r="P420" s="2">
        <f>DATEDIF('Transaction Data'!$D420,'Transaction Data'!$A420,"y")</f>
        <v>67</v>
      </c>
      <c r="Q420" s="2" t="str">
        <f>FLOOR('Transaction Data'!$P420,15)&amp;"-"&amp;FLOOR('Transaction Data'!$P420,15)+14</f>
        <v>60-74</v>
      </c>
      <c r="R420" s="2" t="str">
        <f>IF('Transaction Data'!$L420&lt;=10,"Less Expensive","Expensive")</f>
        <v>Expensive</v>
      </c>
      <c r="S420" s="4">
        <f>WEEKDAY('Transaction Data'!$A420)</f>
        <v>6</v>
      </c>
      <c r="T420" s="2" t="str">
        <f>IF(WEEKDAY('Transaction Data'!$A420,2)&lt;6,"Weekday","Weekend")</f>
        <v>Weekday</v>
      </c>
    </row>
    <row r="421" ht="15.75" customHeight="1">
      <c r="A421" s="1">
        <v>45484.0</v>
      </c>
      <c r="B421" s="2" t="s">
        <v>459</v>
      </c>
      <c r="C421" s="2" t="s">
        <v>69</v>
      </c>
      <c r="D421" s="1">
        <v>38327.0</v>
      </c>
      <c r="E421" s="2" t="s">
        <v>63</v>
      </c>
      <c r="F421" s="2">
        <v>20.0</v>
      </c>
      <c r="G421" s="2" t="s">
        <v>60</v>
      </c>
      <c r="H421" s="2" t="s">
        <v>45</v>
      </c>
      <c r="I421" s="2" t="s">
        <v>25</v>
      </c>
      <c r="J421" s="2" t="str">
        <f t="array" ref="J421">XLOOKUP('Transaction Data'!$G421,Product_Code,Biscuit_Brand)</f>
        <v>Peanut Butter Bites</v>
      </c>
      <c r="K421" s="2">
        <f t="array" ref="K421">XLOOKUP('Transaction Data'!$G421,Product_Code,Cost)</f>
        <v>5</v>
      </c>
      <c r="L421" s="2">
        <f t="array" ref="L421">XLOOKUP('Transaction Data'!$G421,Product_Code,Unit_Price)</f>
        <v>7</v>
      </c>
      <c r="M421" s="3">
        <f>'Transaction Data'!$F421*'Transaction Data'!$K421</f>
        <v>100</v>
      </c>
      <c r="N421" s="3">
        <f>'Transaction Data'!$F421*'Transaction Data'!$L421</f>
        <v>140</v>
      </c>
      <c r="O421" s="3">
        <f>'Transaction Data'!$N421-'Transaction Data'!$M421</f>
        <v>40</v>
      </c>
      <c r="P421" s="2">
        <f>DATEDIF('Transaction Data'!$D421,'Transaction Data'!$A421,"y")</f>
        <v>19</v>
      </c>
      <c r="Q421" s="2" t="str">
        <f>FLOOR('Transaction Data'!$P421,15)&amp;"-"&amp;FLOOR('Transaction Data'!$P421,15)+14</f>
        <v>15-29</v>
      </c>
      <c r="R421" s="2" t="str">
        <f>IF('Transaction Data'!$L421&lt;=10,"Less Expensive","Expensive")</f>
        <v>Less Expensive</v>
      </c>
      <c r="S421" s="4">
        <f>WEEKDAY('Transaction Data'!$A421)</f>
        <v>5</v>
      </c>
      <c r="T421" s="2" t="str">
        <f>IF(WEEKDAY('Transaction Data'!$A421,2)&lt;6,"Weekday","Weekend")</f>
        <v>Weekday</v>
      </c>
    </row>
    <row r="422" ht="15.75" customHeight="1">
      <c r="A422" s="1">
        <v>45359.0</v>
      </c>
      <c r="B422" s="2" t="s">
        <v>460</v>
      </c>
      <c r="C422" s="2" t="s">
        <v>47</v>
      </c>
      <c r="D422" s="1">
        <v>29689.0</v>
      </c>
      <c r="E422" s="2" t="s">
        <v>37</v>
      </c>
      <c r="F422" s="2">
        <v>361.0</v>
      </c>
      <c r="G422" s="2" t="s">
        <v>48</v>
      </c>
      <c r="H422" s="2" t="s">
        <v>49</v>
      </c>
      <c r="I422" s="2" t="s">
        <v>25</v>
      </c>
      <c r="J422" s="2" t="str">
        <f t="array" ref="J422">XLOOKUP('Transaction Data'!$G422,Product_Code,Biscuit_Brand)</f>
        <v>Lemon Crisps</v>
      </c>
      <c r="K422" s="2">
        <f t="array" ref="K422">XLOOKUP('Transaction Data'!$G422,Product_Code,Cost)</f>
        <v>7</v>
      </c>
      <c r="L422" s="2">
        <f t="array" ref="L422">XLOOKUP('Transaction Data'!$G422,Product_Code,Unit_Price)</f>
        <v>9</v>
      </c>
      <c r="M422" s="3">
        <f>'Transaction Data'!$F422*'Transaction Data'!$K422</f>
        <v>2527</v>
      </c>
      <c r="N422" s="3">
        <f>'Transaction Data'!$F422*'Transaction Data'!$L422</f>
        <v>3249</v>
      </c>
      <c r="O422" s="3">
        <f>'Transaction Data'!$N422-'Transaction Data'!$M422</f>
        <v>722</v>
      </c>
      <c r="P422" s="2">
        <f>DATEDIF('Transaction Data'!$D422,'Transaction Data'!$A422,"y")</f>
        <v>42</v>
      </c>
      <c r="Q422" s="2" t="str">
        <f>FLOOR('Transaction Data'!$P422,15)&amp;"-"&amp;FLOOR('Transaction Data'!$P422,15)+14</f>
        <v>30-44</v>
      </c>
      <c r="R422" s="2" t="str">
        <f>IF('Transaction Data'!$L422&lt;=10,"Less Expensive","Expensive")</f>
        <v>Less Expensive</v>
      </c>
      <c r="S422" s="4">
        <f>WEEKDAY('Transaction Data'!$A422)</f>
        <v>6</v>
      </c>
      <c r="T422" s="2" t="str">
        <f>IF(WEEKDAY('Transaction Data'!$A422,2)&lt;6,"Weekday","Weekend")</f>
        <v>Weekday</v>
      </c>
    </row>
    <row r="423" ht="15.75" customHeight="1">
      <c r="A423" s="1">
        <v>45454.0</v>
      </c>
      <c r="B423" s="2" t="s">
        <v>461</v>
      </c>
      <c r="C423" s="2" t="s">
        <v>54</v>
      </c>
      <c r="D423" s="1">
        <v>33248.0</v>
      </c>
      <c r="E423" s="2" t="s">
        <v>63</v>
      </c>
      <c r="F423" s="2">
        <v>299.0</v>
      </c>
      <c r="G423" s="2" t="s">
        <v>23</v>
      </c>
      <c r="H423" s="2" t="s">
        <v>52</v>
      </c>
      <c r="I423" s="2" t="s">
        <v>25</v>
      </c>
      <c r="J423" s="2" t="str">
        <f t="array" ref="J423">XLOOKUP('Transaction Data'!$G423,Product_Code,Biscuit_Brand)</f>
        <v>Cinnamon Swirls</v>
      </c>
      <c r="K423" s="2">
        <f t="array" ref="K423">XLOOKUP('Transaction Data'!$G423,Product_Code,Cost)</f>
        <v>10</v>
      </c>
      <c r="L423" s="2">
        <f t="array" ref="L423">XLOOKUP('Transaction Data'!$G423,Product_Code,Unit_Price)</f>
        <v>14</v>
      </c>
      <c r="M423" s="3">
        <f>'Transaction Data'!$F423*'Transaction Data'!$K423</f>
        <v>2990</v>
      </c>
      <c r="N423" s="3">
        <f>'Transaction Data'!$F423*'Transaction Data'!$L423</f>
        <v>4186</v>
      </c>
      <c r="O423" s="3">
        <f>'Transaction Data'!$N423-'Transaction Data'!$M423</f>
        <v>1196</v>
      </c>
      <c r="P423" s="2">
        <f>DATEDIF('Transaction Data'!$D423,'Transaction Data'!$A423,"y")</f>
        <v>33</v>
      </c>
      <c r="Q423" s="2" t="str">
        <f>FLOOR('Transaction Data'!$P423,15)&amp;"-"&amp;FLOOR('Transaction Data'!$P423,15)+14</f>
        <v>30-44</v>
      </c>
      <c r="R423" s="2" t="str">
        <f>IF('Transaction Data'!$L423&lt;=10,"Less Expensive","Expensive")</f>
        <v>Expensive</v>
      </c>
      <c r="S423" s="4">
        <f>WEEKDAY('Transaction Data'!$A423)</f>
        <v>3</v>
      </c>
      <c r="T423" s="2" t="str">
        <f>IF(WEEKDAY('Transaction Data'!$A423,2)&lt;6,"Weekday","Weekend")</f>
        <v>Weekday</v>
      </c>
    </row>
    <row r="424" ht="15.75" customHeight="1">
      <c r="A424" s="1">
        <v>45459.0</v>
      </c>
      <c r="B424" s="2" t="s">
        <v>462</v>
      </c>
      <c r="C424" s="2" t="s">
        <v>78</v>
      </c>
      <c r="D424" s="1">
        <v>20473.0</v>
      </c>
      <c r="E424" s="2" t="s">
        <v>27</v>
      </c>
      <c r="F424" s="2">
        <v>15.0</v>
      </c>
      <c r="G424" s="2" t="s">
        <v>48</v>
      </c>
      <c r="H424" s="2" t="s">
        <v>49</v>
      </c>
      <c r="I424" s="2" t="s">
        <v>30</v>
      </c>
      <c r="J424" s="2" t="str">
        <f t="array" ref="J424">XLOOKUP('Transaction Data'!$G424,Product_Code,Biscuit_Brand)</f>
        <v>Lemon Crisps</v>
      </c>
      <c r="K424" s="2">
        <f t="array" ref="K424">XLOOKUP('Transaction Data'!$G424,Product_Code,Cost)</f>
        <v>7</v>
      </c>
      <c r="L424" s="2">
        <f t="array" ref="L424">XLOOKUP('Transaction Data'!$G424,Product_Code,Unit_Price)</f>
        <v>9</v>
      </c>
      <c r="M424" s="3">
        <f>'Transaction Data'!$F424*'Transaction Data'!$K424</f>
        <v>105</v>
      </c>
      <c r="N424" s="3">
        <f>'Transaction Data'!$F424*'Transaction Data'!$L424</f>
        <v>135</v>
      </c>
      <c r="O424" s="3">
        <f>'Transaction Data'!$N424-'Transaction Data'!$M424</f>
        <v>30</v>
      </c>
      <c r="P424" s="2">
        <f>DATEDIF('Transaction Data'!$D424,'Transaction Data'!$A424,"y")</f>
        <v>68</v>
      </c>
      <c r="Q424" s="2" t="str">
        <f>FLOOR('Transaction Data'!$P424,15)&amp;"-"&amp;FLOOR('Transaction Data'!$P424,15)+14</f>
        <v>60-74</v>
      </c>
      <c r="R424" s="2" t="str">
        <f>IF('Transaction Data'!$L424&lt;=10,"Less Expensive","Expensive")</f>
        <v>Less Expensive</v>
      </c>
      <c r="S424" s="4">
        <f>WEEKDAY('Transaction Data'!$A424)</f>
        <v>1</v>
      </c>
      <c r="T424" s="2" t="str">
        <f>IF(WEEKDAY('Transaction Data'!$A424,2)&lt;6,"Weekday","Weekend")</f>
        <v>Weekend</v>
      </c>
    </row>
    <row r="425" ht="15.75" customHeight="1">
      <c r="A425" s="1">
        <v>45312.0</v>
      </c>
      <c r="B425" s="2" t="s">
        <v>463</v>
      </c>
      <c r="C425" s="2" t="s">
        <v>78</v>
      </c>
      <c r="D425" s="1">
        <v>32496.0</v>
      </c>
      <c r="E425" s="2" t="s">
        <v>22</v>
      </c>
      <c r="F425" s="2">
        <v>245.0</v>
      </c>
      <c r="G425" s="2" t="s">
        <v>60</v>
      </c>
      <c r="H425" s="2" t="s">
        <v>52</v>
      </c>
      <c r="I425" s="2" t="s">
        <v>25</v>
      </c>
      <c r="J425" s="2" t="str">
        <f t="array" ref="J425">XLOOKUP('Transaction Data'!$G425,Product_Code,Biscuit_Brand)</f>
        <v>Peanut Butter Bites</v>
      </c>
      <c r="K425" s="2">
        <f t="array" ref="K425">XLOOKUP('Transaction Data'!$G425,Product_Code,Cost)</f>
        <v>5</v>
      </c>
      <c r="L425" s="2">
        <f t="array" ref="L425">XLOOKUP('Transaction Data'!$G425,Product_Code,Unit_Price)</f>
        <v>7</v>
      </c>
      <c r="M425" s="3">
        <f>'Transaction Data'!$F425*'Transaction Data'!$K425</f>
        <v>1225</v>
      </c>
      <c r="N425" s="3">
        <f>'Transaction Data'!$F425*'Transaction Data'!$L425</f>
        <v>1715</v>
      </c>
      <c r="O425" s="3">
        <f>'Transaction Data'!$N425-'Transaction Data'!$M425</f>
        <v>490</v>
      </c>
      <c r="P425" s="2">
        <f>DATEDIF('Transaction Data'!$D425,'Transaction Data'!$A425,"y")</f>
        <v>35</v>
      </c>
      <c r="Q425" s="2" t="str">
        <f>FLOOR('Transaction Data'!$P425,15)&amp;"-"&amp;FLOOR('Transaction Data'!$P425,15)+14</f>
        <v>30-44</v>
      </c>
      <c r="R425" s="2" t="str">
        <f>IF('Transaction Data'!$L425&lt;=10,"Less Expensive","Expensive")</f>
        <v>Less Expensive</v>
      </c>
      <c r="S425" s="4">
        <f>WEEKDAY('Transaction Data'!$A425)</f>
        <v>1</v>
      </c>
      <c r="T425" s="2" t="str">
        <f>IF(WEEKDAY('Transaction Data'!$A425,2)&lt;6,"Weekday","Weekend")</f>
        <v>Weekend</v>
      </c>
    </row>
    <row r="426" ht="15.75" customHeight="1">
      <c r="A426" s="1">
        <v>45319.0</v>
      </c>
      <c r="B426" s="2" t="s">
        <v>464</v>
      </c>
      <c r="C426" s="2" t="s">
        <v>72</v>
      </c>
      <c r="D426" s="1">
        <v>31441.0</v>
      </c>
      <c r="E426" s="2" t="s">
        <v>27</v>
      </c>
      <c r="F426" s="2">
        <v>251.0</v>
      </c>
      <c r="G426" s="2" t="s">
        <v>23</v>
      </c>
      <c r="H426" s="2" t="s">
        <v>52</v>
      </c>
      <c r="I426" s="2" t="s">
        <v>25</v>
      </c>
      <c r="J426" s="2" t="str">
        <f t="array" ref="J426">XLOOKUP('Transaction Data'!$G426,Product_Code,Biscuit_Brand)</f>
        <v>Cinnamon Swirls</v>
      </c>
      <c r="K426" s="2">
        <f t="array" ref="K426">XLOOKUP('Transaction Data'!$G426,Product_Code,Cost)</f>
        <v>10</v>
      </c>
      <c r="L426" s="2">
        <f t="array" ref="L426">XLOOKUP('Transaction Data'!$G426,Product_Code,Unit_Price)</f>
        <v>14</v>
      </c>
      <c r="M426" s="3">
        <f>'Transaction Data'!$F426*'Transaction Data'!$K426</f>
        <v>2510</v>
      </c>
      <c r="N426" s="3">
        <f>'Transaction Data'!$F426*'Transaction Data'!$L426</f>
        <v>3514</v>
      </c>
      <c r="O426" s="3">
        <f>'Transaction Data'!$N426-'Transaction Data'!$M426</f>
        <v>1004</v>
      </c>
      <c r="P426" s="2">
        <f>DATEDIF('Transaction Data'!$D426,'Transaction Data'!$A426,"y")</f>
        <v>37</v>
      </c>
      <c r="Q426" s="2" t="str">
        <f>FLOOR('Transaction Data'!$P426,15)&amp;"-"&amp;FLOOR('Transaction Data'!$P426,15)+14</f>
        <v>30-44</v>
      </c>
      <c r="R426" s="2" t="str">
        <f>IF('Transaction Data'!$L426&lt;=10,"Less Expensive","Expensive")</f>
        <v>Expensive</v>
      </c>
      <c r="S426" s="4">
        <f>WEEKDAY('Transaction Data'!$A426)</f>
        <v>1</v>
      </c>
      <c r="T426" s="2" t="str">
        <f>IF(WEEKDAY('Transaction Data'!$A426,2)&lt;6,"Weekday","Weekend")</f>
        <v>Weekend</v>
      </c>
    </row>
    <row r="427" ht="15.75" customHeight="1">
      <c r="A427" s="1">
        <v>45374.0</v>
      </c>
      <c r="B427" s="2" t="s">
        <v>465</v>
      </c>
      <c r="C427" s="2" t="s">
        <v>72</v>
      </c>
      <c r="D427" s="1">
        <v>33394.0</v>
      </c>
      <c r="E427" s="2" t="s">
        <v>27</v>
      </c>
      <c r="F427" s="2">
        <v>90.0</v>
      </c>
      <c r="G427" s="2" t="s">
        <v>55</v>
      </c>
      <c r="H427" s="2" t="s">
        <v>45</v>
      </c>
      <c r="I427" s="2" t="s">
        <v>25</v>
      </c>
      <c r="J427" s="2" t="str">
        <f t="array" ref="J427">XLOOKUP('Transaction Data'!$G427,Product_Code,Biscuit_Brand)</f>
        <v>Vanilla Wafers</v>
      </c>
      <c r="K427" s="2">
        <f t="array" ref="K427">XLOOKUP('Transaction Data'!$G427,Product_Code,Cost)</f>
        <v>18</v>
      </c>
      <c r="L427" s="2">
        <f t="array" ref="L427">XLOOKUP('Transaction Data'!$G427,Product_Code,Unit_Price)</f>
        <v>36</v>
      </c>
      <c r="M427" s="3">
        <f>'Transaction Data'!$F427*'Transaction Data'!$K427</f>
        <v>1620</v>
      </c>
      <c r="N427" s="3">
        <f>'Transaction Data'!$F427*'Transaction Data'!$L427</f>
        <v>3240</v>
      </c>
      <c r="O427" s="3">
        <f>'Transaction Data'!$N427-'Transaction Data'!$M427</f>
        <v>1620</v>
      </c>
      <c r="P427" s="2">
        <f>DATEDIF('Transaction Data'!$D427,'Transaction Data'!$A427,"y")</f>
        <v>32</v>
      </c>
      <c r="Q427" s="2" t="str">
        <f>FLOOR('Transaction Data'!$P427,15)&amp;"-"&amp;FLOOR('Transaction Data'!$P427,15)+14</f>
        <v>30-44</v>
      </c>
      <c r="R427" s="2" t="str">
        <f>IF('Transaction Data'!$L427&lt;=10,"Less Expensive","Expensive")</f>
        <v>Expensive</v>
      </c>
      <c r="S427" s="4">
        <f>WEEKDAY('Transaction Data'!$A427)</f>
        <v>7</v>
      </c>
      <c r="T427" s="2" t="str">
        <f>IF(WEEKDAY('Transaction Data'!$A427,2)&lt;6,"Weekday","Weekend")</f>
        <v>Weekend</v>
      </c>
    </row>
    <row r="428" ht="15.75" customHeight="1">
      <c r="A428" s="1">
        <v>45304.0</v>
      </c>
      <c r="B428" s="2" t="s">
        <v>466</v>
      </c>
      <c r="C428" s="2" t="s">
        <v>54</v>
      </c>
      <c r="D428" s="1">
        <v>22955.0</v>
      </c>
      <c r="E428" s="2" t="s">
        <v>22</v>
      </c>
      <c r="F428" s="2">
        <v>87.0</v>
      </c>
      <c r="G428" s="2" t="s">
        <v>38</v>
      </c>
      <c r="H428" s="2" t="s">
        <v>49</v>
      </c>
      <c r="I428" s="2" t="s">
        <v>25</v>
      </c>
      <c r="J428" s="2" t="str">
        <f t="array" ref="J428">XLOOKUP('Transaction Data'!$G428,Product_Code,Biscuit_Brand)</f>
        <v>Ginger Snaps</v>
      </c>
      <c r="K428" s="2">
        <f t="array" ref="K428">XLOOKUP('Transaction Data'!$G428,Product_Code,Cost)</f>
        <v>14</v>
      </c>
      <c r="L428" s="2">
        <f t="array" ref="L428">XLOOKUP('Transaction Data'!$G428,Product_Code,Unit_Price)</f>
        <v>28</v>
      </c>
      <c r="M428" s="3">
        <f>'Transaction Data'!$F428*'Transaction Data'!$K428</f>
        <v>1218</v>
      </c>
      <c r="N428" s="3">
        <f>'Transaction Data'!$F428*'Transaction Data'!$L428</f>
        <v>2436</v>
      </c>
      <c r="O428" s="3">
        <f>'Transaction Data'!$N428-'Transaction Data'!$M428</f>
        <v>1218</v>
      </c>
      <c r="P428" s="2">
        <f>DATEDIF('Transaction Data'!$D428,'Transaction Data'!$A428,"y")</f>
        <v>61</v>
      </c>
      <c r="Q428" s="2" t="str">
        <f>FLOOR('Transaction Data'!$P428,15)&amp;"-"&amp;FLOOR('Transaction Data'!$P428,15)+14</f>
        <v>60-74</v>
      </c>
      <c r="R428" s="2" t="str">
        <f>IF('Transaction Data'!$L428&lt;=10,"Less Expensive","Expensive")</f>
        <v>Expensive</v>
      </c>
      <c r="S428" s="4">
        <f>WEEKDAY('Transaction Data'!$A428)</f>
        <v>7</v>
      </c>
      <c r="T428" s="2" t="str">
        <f>IF(WEEKDAY('Transaction Data'!$A428,2)&lt;6,"Weekday","Weekend")</f>
        <v>Weekend</v>
      </c>
    </row>
    <row r="429" ht="15.75" customHeight="1">
      <c r="A429" s="1">
        <v>45328.0</v>
      </c>
      <c r="B429" s="2" t="s">
        <v>467</v>
      </c>
      <c r="C429" s="2" t="s">
        <v>21</v>
      </c>
      <c r="D429" s="1">
        <v>36601.0</v>
      </c>
      <c r="E429" s="2" t="s">
        <v>63</v>
      </c>
      <c r="F429" s="2">
        <v>355.0</v>
      </c>
      <c r="G429" s="2" t="s">
        <v>55</v>
      </c>
      <c r="H429" s="2" t="s">
        <v>52</v>
      </c>
      <c r="I429" s="2" t="s">
        <v>25</v>
      </c>
      <c r="J429" s="2" t="str">
        <f t="array" ref="J429">XLOOKUP('Transaction Data'!$G429,Product_Code,Biscuit_Brand)</f>
        <v>Vanilla Wafers</v>
      </c>
      <c r="K429" s="2">
        <f t="array" ref="K429">XLOOKUP('Transaction Data'!$G429,Product_Code,Cost)</f>
        <v>18</v>
      </c>
      <c r="L429" s="2">
        <f t="array" ref="L429">XLOOKUP('Transaction Data'!$G429,Product_Code,Unit_Price)</f>
        <v>36</v>
      </c>
      <c r="M429" s="3">
        <f>'Transaction Data'!$F429*'Transaction Data'!$K429</f>
        <v>6390</v>
      </c>
      <c r="N429" s="3">
        <f>'Transaction Data'!$F429*'Transaction Data'!$L429</f>
        <v>12780</v>
      </c>
      <c r="O429" s="3">
        <f>'Transaction Data'!$N429-'Transaction Data'!$M429</f>
        <v>6390</v>
      </c>
      <c r="P429" s="2">
        <f>DATEDIF('Transaction Data'!$D429,'Transaction Data'!$A429,"y")</f>
        <v>23</v>
      </c>
      <c r="Q429" s="2" t="str">
        <f>FLOOR('Transaction Data'!$P429,15)&amp;"-"&amp;FLOOR('Transaction Data'!$P429,15)+14</f>
        <v>15-29</v>
      </c>
      <c r="R429" s="2" t="str">
        <f>IF('Transaction Data'!$L429&lt;=10,"Less Expensive","Expensive")</f>
        <v>Expensive</v>
      </c>
      <c r="S429" s="4">
        <f>WEEKDAY('Transaction Data'!$A429)</f>
        <v>3</v>
      </c>
      <c r="T429" s="2" t="str">
        <f>IF(WEEKDAY('Transaction Data'!$A429,2)&lt;6,"Weekday","Weekend")</f>
        <v>Weekday</v>
      </c>
    </row>
    <row r="430" ht="15.75" customHeight="1">
      <c r="A430" s="1">
        <v>45460.0</v>
      </c>
      <c r="B430" s="2" t="s">
        <v>468</v>
      </c>
      <c r="C430" s="2" t="s">
        <v>32</v>
      </c>
      <c r="D430" s="1">
        <v>20693.0</v>
      </c>
      <c r="E430" s="2" t="s">
        <v>27</v>
      </c>
      <c r="F430" s="2">
        <v>264.0</v>
      </c>
      <c r="G430" s="2" t="s">
        <v>60</v>
      </c>
      <c r="H430" s="2" t="s">
        <v>49</v>
      </c>
      <c r="I430" s="2" t="s">
        <v>25</v>
      </c>
      <c r="J430" s="2" t="str">
        <f t="array" ref="J430">XLOOKUP('Transaction Data'!$G430,Product_Code,Biscuit_Brand)</f>
        <v>Peanut Butter Bites</v>
      </c>
      <c r="K430" s="2">
        <f t="array" ref="K430">XLOOKUP('Transaction Data'!$G430,Product_Code,Cost)</f>
        <v>5</v>
      </c>
      <c r="L430" s="2">
        <f t="array" ref="L430">XLOOKUP('Transaction Data'!$G430,Product_Code,Unit_Price)</f>
        <v>7</v>
      </c>
      <c r="M430" s="3">
        <f>'Transaction Data'!$F430*'Transaction Data'!$K430</f>
        <v>1320</v>
      </c>
      <c r="N430" s="3">
        <f>'Transaction Data'!$F430*'Transaction Data'!$L430</f>
        <v>1848</v>
      </c>
      <c r="O430" s="3">
        <f>'Transaction Data'!$N430-'Transaction Data'!$M430</f>
        <v>528</v>
      </c>
      <c r="P430" s="2">
        <f>DATEDIF('Transaction Data'!$D430,'Transaction Data'!$A430,"y")</f>
        <v>67</v>
      </c>
      <c r="Q430" s="2" t="str">
        <f>FLOOR('Transaction Data'!$P430,15)&amp;"-"&amp;FLOOR('Transaction Data'!$P430,15)+14</f>
        <v>60-74</v>
      </c>
      <c r="R430" s="2" t="str">
        <f>IF('Transaction Data'!$L430&lt;=10,"Less Expensive","Expensive")</f>
        <v>Less Expensive</v>
      </c>
      <c r="S430" s="4">
        <f>WEEKDAY('Transaction Data'!$A430)</f>
        <v>2</v>
      </c>
      <c r="T430" s="2" t="str">
        <f>IF(WEEKDAY('Transaction Data'!$A430,2)&lt;6,"Weekday","Weekend")</f>
        <v>Weekday</v>
      </c>
    </row>
    <row r="431" ht="15.75" customHeight="1">
      <c r="A431" s="1">
        <v>45339.0</v>
      </c>
      <c r="B431" s="2" t="s">
        <v>469</v>
      </c>
      <c r="C431" s="2" t="s">
        <v>54</v>
      </c>
      <c r="D431" s="1">
        <v>19966.0</v>
      </c>
      <c r="E431" s="2" t="s">
        <v>22</v>
      </c>
      <c r="F431" s="2">
        <v>366.0</v>
      </c>
      <c r="G431" s="2" t="s">
        <v>38</v>
      </c>
      <c r="H431" s="2" t="s">
        <v>52</v>
      </c>
      <c r="I431" s="2" t="s">
        <v>25</v>
      </c>
      <c r="J431" s="2" t="str">
        <f t="array" ref="J431">XLOOKUP('Transaction Data'!$G431,Product_Code,Biscuit_Brand)</f>
        <v>Ginger Snaps</v>
      </c>
      <c r="K431" s="2">
        <f t="array" ref="K431">XLOOKUP('Transaction Data'!$G431,Product_Code,Cost)</f>
        <v>14</v>
      </c>
      <c r="L431" s="2">
        <f t="array" ref="L431">XLOOKUP('Transaction Data'!$G431,Product_Code,Unit_Price)</f>
        <v>28</v>
      </c>
      <c r="M431" s="3">
        <f>'Transaction Data'!$F431*'Transaction Data'!$K431</f>
        <v>5124</v>
      </c>
      <c r="N431" s="3">
        <f>'Transaction Data'!$F431*'Transaction Data'!$L431</f>
        <v>10248</v>
      </c>
      <c r="O431" s="3">
        <f>'Transaction Data'!$N431-'Transaction Data'!$M431</f>
        <v>5124</v>
      </c>
      <c r="P431" s="2">
        <f>DATEDIF('Transaction Data'!$D431,'Transaction Data'!$A431,"y")</f>
        <v>69</v>
      </c>
      <c r="Q431" s="2" t="str">
        <f>FLOOR('Transaction Data'!$P431,15)&amp;"-"&amp;FLOOR('Transaction Data'!$P431,15)+14</f>
        <v>60-74</v>
      </c>
      <c r="R431" s="2" t="str">
        <f>IF('Transaction Data'!$L431&lt;=10,"Less Expensive","Expensive")</f>
        <v>Expensive</v>
      </c>
      <c r="S431" s="4">
        <f>WEEKDAY('Transaction Data'!$A431)</f>
        <v>7</v>
      </c>
      <c r="T431" s="2" t="str">
        <f>IF(WEEKDAY('Transaction Data'!$A431,2)&lt;6,"Weekday","Weekend")</f>
        <v>Weekend</v>
      </c>
    </row>
    <row r="432" ht="15.75" customHeight="1">
      <c r="A432" s="1">
        <v>45433.0</v>
      </c>
      <c r="B432" s="2" t="s">
        <v>470</v>
      </c>
      <c r="C432" s="2" t="s">
        <v>54</v>
      </c>
      <c r="D432" s="1">
        <v>21963.0</v>
      </c>
      <c r="E432" s="2" t="s">
        <v>22</v>
      </c>
      <c r="F432" s="2">
        <v>233.0</v>
      </c>
      <c r="G432" s="2" t="s">
        <v>61</v>
      </c>
      <c r="H432" s="2" t="s">
        <v>34</v>
      </c>
      <c r="I432" s="2" t="s">
        <v>25</v>
      </c>
      <c r="J432" s="2" t="str">
        <f t="array" ref="J432">XLOOKUP('Transaction Data'!$G432,Product_Code,Biscuit_Brand)</f>
        <v>Choco Delight</v>
      </c>
      <c r="K432" s="2">
        <f t="array" ref="K432">XLOOKUP('Transaction Data'!$G432,Product_Code,Cost)</f>
        <v>3</v>
      </c>
      <c r="L432" s="2">
        <f t="array" ref="L432">XLOOKUP('Transaction Data'!$G432,Product_Code,Unit_Price)</f>
        <v>5</v>
      </c>
      <c r="M432" s="3">
        <f>'Transaction Data'!$F432*'Transaction Data'!$K432</f>
        <v>699</v>
      </c>
      <c r="N432" s="3">
        <f>'Transaction Data'!$F432*'Transaction Data'!$L432</f>
        <v>1165</v>
      </c>
      <c r="O432" s="3">
        <f>'Transaction Data'!$N432-'Transaction Data'!$M432</f>
        <v>466</v>
      </c>
      <c r="P432" s="2">
        <f>DATEDIF('Transaction Data'!$D432,'Transaction Data'!$A432,"y")</f>
        <v>64</v>
      </c>
      <c r="Q432" s="2" t="str">
        <f>FLOOR('Transaction Data'!$P432,15)&amp;"-"&amp;FLOOR('Transaction Data'!$P432,15)+14</f>
        <v>60-74</v>
      </c>
      <c r="R432" s="2" t="str">
        <f>IF('Transaction Data'!$L432&lt;=10,"Less Expensive","Expensive")</f>
        <v>Less Expensive</v>
      </c>
      <c r="S432" s="4">
        <f>WEEKDAY('Transaction Data'!$A432)</f>
        <v>3</v>
      </c>
      <c r="T432" s="2" t="str">
        <f>IF(WEEKDAY('Transaction Data'!$A432,2)&lt;6,"Weekday","Weekend")</f>
        <v>Weekday</v>
      </c>
    </row>
    <row r="433" ht="15.75" customHeight="1">
      <c r="A433" s="1">
        <v>45420.0</v>
      </c>
      <c r="B433" s="2" t="s">
        <v>471</v>
      </c>
      <c r="C433" s="2" t="s">
        <v>21</v>
      </c>
      <c r="D433" s="1">
        <v>25506.0</v>
      </c>
      <c r="E433" s="2" t="s">
        <v>22</v>
      </c>
      <c r="F433" s="2">
        <v>204.0</v>
      </c>
      <c r="G433" s="2" t="s">
        <v>55</v>
      </c>
      <c r="H433" s="2" t="s">
        <v>34</v>
      </c>
      <c r="I433" s="2" t="s">
        <v>25</v>
      </c>
      <c r="J433" s="2" t="str">
        <f t="array" ref="J433">XLOOKUP('Transaction Data'!$G433,Product_Code,Biscuit_Brand)</f>
        <v>Vanilla Wafers</v>
      </c>
      <c r="K433" s="2">
        <f t="array" ref="K433">XLOOKUP('Transaction Data'!$G433,Product_Code,Cost)</f>
        <v>18</v>
      </c>
      <c r="L433" s="2">
        <f t="array" ref="L433">XLOOKUP('Transaction Data'!$G433,Product_Code,Unit_Price)</f>
        <v>36</v>
      </c>
      <c r="M433" s="3">
        <f>'Transaction Data'!$F433*'Transaction Data'!$K433</f>
        <v>3672</v>
      </c>
      <c r="N433" s="3">
        <f>'Transaction Data'!$F433*'Transaction Data'!$L433</f>
        <v>7344</v>
      </c>
      <c r="O433" s="3">
        <f>'Transaction Data'!$N433-'Transaction Data'!$M433</f>
        <v>3672</v>
      </c>
      <c r="P433" s="2">
        <f>DATEDIF('Transaction Data'!$D433,'Transaction Data'!$A433,"y")</f>
        <v>54</v>
      </c>
      <c r="Q433" s="2" t="str">
        <f>FLOOR('Transaction Data'!$P433,15)&amp;"-"&amp;FLOOR('Transaction Data'!$P433,15)+14</f>
        <v>45-59</v>
      </c>
      <c r="R433" s="2" t="str">
        <f>IF('Transaction Data'!$L433&lt;=10,"Less Expensive","Expensive")</f>
        <v>Expensive</v>
      </c>
      <c r="S433" s="4">
        <f>WEEKDAY('Transaction Data'!$A433)</f>
        <v>4</v>
      </c>
      <c r="T433" s="2" t="str">
        <f>IF(WEEKDAY('Transaction Data'!$A433,2)&lt;6,"Weekday","Weekend")</f>
        <v>Weekday</v>
      </c>
    </row>
    <row r="434" ht="15.75" customHeight="1">
      <c r="A434" s="1">
        <v>45461.0</v>
      </c>
      <c r="B434" s="2" t="s">
        <v>472</v>
      </c>
      <c r="C434" s="2" t="s">
        <v>51</v>
      </c>
      <c r="D434" s="1">
        <v>25872.0</v>
      </c>
      <c r="E434" s="2" t="s">
        <v>37</v>
      </c>
      <c r="F434" s="2">
        <v>494.0</v>
      </c>
      <c r="G434" s="2" t="s">
        <v>44</v>
      </c>
      <c r="H434" s="2" t="s">
        <v>39</v>
      </c>
      <c r="I434" s="2" t="s">
        <v>25</v>
      </c>
      <c r="J434" s="2" t="str">
        <f t="array" ref="J434">XLOOKUP('Transaction Data'!$G434,Product_Code,Biscuit_Brand)</f>
        <v>Butter Crunch</v>
      </c>
      <c r="K434" s="2">
        <f t="array" ref="K434">XLOOKUP('Transaction Data'!$G434,Product_Code,Cost)</f>
        <v>10</v>
      </c>
      <c r="L434" s="2">
        <f t="array" ref="L434">XLOOKUP('Transaction Data'!$G434,Product_Code,Unit_Price)</f>
        <v>11</v>
      </c>
      <c r="M434" s="3">
        <f>'Transaction Data'!$F434*'Transaction Data'!$K434</f>
        <v>4940</v>
      </c>
      <c r="N434" s="3">
        <f>'Transaction Data'!$F434*'Transaction Data'!$L434</f>
        <v>5434</v>
      </c>
      <c r="O434" s="3">
        <f>'Transaction Data'!$N434-'Transaction Data'!$M434</f>
        <v>494</v>
      </c>
      <c r="P434" s="2">
        <f>DATEDIF('Transaction Data'!$D434,'Transaction Data'!$A434,"y")</f>
        <v>53</v>
      </c>
      <c r="Q434" s="2" t="str">
        <f>FLOOR('Transaction Data'!$P434,15)&amp;"-"&amp;FLOOR('Transaction Data'!$P434,15)+14</f>
        <v>45-59</v>
      </c>
      <c r="R434" s="2" t="str">
        <f>IF('Transaction Data'!$L434&lt;=10,"Less Expensive","Expensive")</f>
        <v>Expensive</v>
      </c>
      <c r="S434" s="4">
        <f>WEEKDAY('Transaction Data'!$A434)</f>
        <v>3</v>
      </c>
      <c r="T434" s="2" t="str">
        <f>IF(WEEKDAY('Transaction Data'!$A434,2)&lt;6,"Weekday","Weekend")</f>
        <v>Weekday</v>
      </c>
    </row>
    <row r="435" ht="15.75" customHeight="1">
      <c r="A435" s="1">
        <v>45494.0</v>
      </c>
      <c r="B435" s="2" t="s">
        <v>473</v>
      </c>
      <c r="C435" s="2" t="s">
        <v>32</v>
      </c>
      <c r="D435" s="1">
        <v>17363.0</v>
      </c>
      <c r="E435" s="2" t="s">
        <v>63</v>
      </c>
      <c r="F435" s="2">
        <v>387.0</v>
      </c>
      <c r="G435" s="2" t="s">
        <v>57</v>
      </c>
      <c r="H435" s="2" t="s">
        <v>42</v>
      </c>
      <c r="I435" s="2" t="s">
        <v>25</v>
      </c>
      <c r="J435" s="2" t="str">
        <f t="array" ref="J435">XLOOKUP('Transaction Data'!$G435,Product_Code,Biscuit_Brand)</f>
        <v>Oatmeal Cookies</v>
      </c>
      <c r="K435" s="2">
        <f t="array" ref="K435">XLOOKUP('Transaction Data'!$G435,Product_Code,Cost)</f>
        <v>19</v>
      </c>
      <c r="L435" s="2">
        <f t="array" ref="L435">XLOOKUP('Transaction Data'!$G435,Product_Code,Unit_Price)</f>
        <v>23</v>
      </c>
      <c r="M435" s="3">
        <f>'Transaction Data'!$F435*'Transaction Data'!$K435</f>
        <v>7353</v>
      </c>
      <c r="N435" s="3">
        <f>'Transaction Data'!$F435*'Transaction Data'!$L435</f>
        <v>8901</v>
      </c>
      <c r="O435" s="3">
        <f>'Transaction Data'!$N435-'Transaction Data'!$M435</f>
        <v>1548</v>
      </c>
      <c r="P435" s="2">
        <f>DATEDIF('Transaction Data'!$D435,'Transaction Data'!$A435,"y")</f>
        <v>77</v>
      </c>
      <c r="Q435" s="2" t="str">
        <f>FLOOR('Transaction Data'!$P435,15)&amp;"-"&amp;FLOOR('Transaction Data'!$P435,15)+14</f>
        <v>75-89</v>
      </c>
      <c r="R435" s="2" t="str">
        <f>IF('Transaction Data'!$L435&lt;=10,"Less Expensive","Expensive")</f>
        <v>Expensive</v>
      </c>
      <c r="S435" s="4">
        <f>WEEKDAY('Transaction Data'!$A435)</f>
        <v>1</v>
      </c>
      <c r="T435" s="2" t="str">
        <f>IF(WEEKDAY('Transaction Data'!$A435,2)&lt;6,"Weekday","Weekend")</f>
        <v>Weekend</v>
      </c>
    </row>
    <row r="436" ht="15.75" customHeight="1">
      <c r="A436" s="1">
        <v>45377.0</v>
      </c>
      <c r="B436" s="2" t="s">
        <v>474</v>
      </c>
      <c r="C436" s="2" t="s">
        <v>21</v>
      </c>
      <c r="D436" s="1">
        <v>36439.0</v>
      </c>
      <c r="E436" s="2" t="s">
        <v>37</v>
      </c>
      <c r="F436" s="2">
        <v>93.0</v>
      </c>
      <c r="G436" s="2" t="s">
        <v>55</v>
      </c>
      <c r="H436" s="2" t="s">
        <v>45</v>
      </c>
      <c r="I436" s="2" t="s">
        <v>25</v>
      </c>
      <c r="J436" s="2" t="str">
        <f t="array" ref="J436">XLOOKUP('Transaction Data'!$G436,Product_Code,Biscuit_Brand)</f>
        <v>Vanilla Wafers</v>
      </c>
      <c r="K436" s="2">
        <f t="array" ref="K436">XLOOKUP('Transaction Data'!$G436,Product_Code,Cost)</f>
        <v>18</v>
      </c>
      <c r="L436" s="2">
        <f t="array" ref="L436">XLOOKUP('Transaction Data'!$G436,Product_Code,Unit_Price)</f>
        <v>36</v>
      </c>
      <c r="M436" s="3">
        <f>'Transaction Data'!$F436*'Transaction Data'!$K436</f>
        <v>1674</v>
      </c>
      <c r="N436" s="3">
        <f>'Transaction Data'!$F436*'Transaction Data'!$L436</f>
        <v>3348</v>
      </c>
      <c r="O436" s="3">
        <f>'Transaction Data'!$N436-'Transaction Data'!$M436</f>
        <v>1674</v>
      </c>
      <c r="P436" s="2">
        <f>DATEDIF('Transaction Data'!$D436,'Transaction Data'!$A436,"y")</f>
        <v>24</v>
      </c>
      <c r="Q436" s="2" t="str">
        <f>FLOOR('Transaction Data'!$P436,15)&amp;"-"&amp;FLOOR('Transaction Data'!$P436,15)+14</f>
        <v>15-29</v>
      </c>
      <c r="R436" s="2" t="str">
        <f>IF('Transaction Data'!$L436&lt;=10,"Less Expensive","Expensive")</f>
        <v>Expensive</v>
      </c>
      <c r="S436" s="4">
        <f>WEEKDAY('Transaction Data'!$A436)</f>
        <v>3</v>
      </c>
      <c r="T436" s="2" t="str">
        <f>IF(WEEKDAY('Transaction Data'!$A436,2)&lt;6,"Weekday","Weekend")</f>
        <v>Weekday</v>
      </c>
    </row>
    <row r="437" ht="15.75" customHeight="1">
      <c r="A437" s="1">
        <v>45478.0</v>
      </c>
      <c r="B437" s="2" t="s">
        <v>475</v>
      </c>
      <c r="C437" s="2" t="s">
        <v>54</v>
      </c>
      <c r="D437" s="1">
        <v>38251.0</v>
      </c>
      <c r="E437" s="2" t="s">
        <v>27</v>
      </c>
      <c r="F437" s="2">
        <v>83.0</v>
      </c>
      <c r="G437" s="2" t="s">
        <v>48</v>
      </c>
      <c r="H437" s="2" t="s">
        <v>49</v>
      </c>
      <c r="I437" s="2" t="s">
        <v>25</v>
      </c>
      <c r="J437" s="2" t="str">
        <f t="array" ref="J437">XLOOKUP('Transaction Data'!$G437,Product_Code,Biscuit_Brand)</f>
        <v>Lemon Crisps</v>
      </c>
      <c r="K437" s="2">
        <f t="array" ref="K437">XLOOKUP('Transaction Data'!$G437,Product_Code,Cost)</f>
        <v>7</v>
      </c>
      <c r="L437" s="2">
        <f t="array" ref="L437">XLOOKUP('Transaction Data'!$G437,Product_Code,Unit_Price)</f>
        <v>9</v>
      </c>
      <c r="M437" s="3">
        <f>'Transaction Data'!$F437*'Transaction Data'!$K437</f>
        <v>581</v>
      </c>
      <c r="N437" s="3">
        <f>'Transaction Data'!$F437*'Transaction Data'!$L437</f>
        <v>747</v>
      </c>
      <c r="O437" s="3">
        <f>'Transaction Data'!$N437-'Transaction Data'!$M437</f>
        <v>166</v>
      </c>
      <c r="P437" s="2">
        <f>DATEDIF('Transaction Data'!$D437,'Transaction Data'!$A437,"y")</f>
        <v>19</v>
      </c>
      <c r="Q437" s="2" t="str">
        <f>FLOOR('Transaction Data'!$P437,15)&amp;"-"&amp;FLOOR('Transaction Data'!$P437,15)+14</f>
        <v>15-29</v>
      </c>
      <c r="R437" s="2" t="str">
        <f>IF('Transaction Data'!$L437&lt;=10,"Less Expensive","Expensive")</f>
        <v>Less Expensive</v>
      </c>
      <c r="S437" s="4">
        <f>WEEKDAY('Transaction Data'!$A437)</f>
        <v>6</v>
      </c>
      <c r="T437" s="2" t="str">
        <f>IF(WEEKDAY('Transaction Data'!$A437,2)&lt;6,"Weekday","Weekend")</f>
        <v>Weekday</v>
      </c>
    </row>
    <row r="438" ht="15.75" customHeight="1">
      <c r="A438" s="1">
        <v>45488.0</v>
      </c>
      <c r="B438" s="2" t="s">
        <v>476</v>
      </c>
      <c r="C438" s="2" t="s">
        <v>65</v>
      </c>
      <c r="D438" s="1">
        <v>24300.0</v>
      </c>
      <c r="E438" s="2" t="s">
        <v>22</v>
      </c>
      <c r="F438" s="2">
        <v>85.0</v>
      </c>
      <c r="G438" s="2" t="s">
        <v>48</v>
      </c>
      <c r="H438" s="2" t="s">
        <v>52</v>
      </c>
      <c r="I438" s="2" t="s">
        <v>25</v>
      </c>
      <c r="J438" s="2" t="str">
        <f t="array" ref="J438">XLOOKUP('Transaction Data'!$G438,Product_Code,Biscuit_Brand)</f>
        <v>Lemon Crisps</v>
      </c>
      <c r="K438" s="2">
        <f t="array" ref="K438">XLOOKUP('Transaction Data'!$G438,Product_Code,Cost)</f>
        <v>7</v>
      </c>
      <c r="L438" s="2">
        <f t="array" ref="L438">XLOOKUP('Transaction Data'!$G438,Product_Code,Unit_Price)</f>
        <v>9</v>
      </c>
      <c r="M438" s="3">
        <f>'Transaction Data'!$F438*'Transaction Data'!$K438</f>
        <v>595</v>
      </c>
      <c r="N438" s="3">
        <f>'Transaction Data'!$F438*'Transaction Data'!$L438</f>
        <v>765</v>
      </c>
      <c r="O438" s="3">
        <f>'Transaction Data'!$N438-'Transaction Data'!$M438</f>
        <v>170</v>
      </c>
      <c r="P438" s="2">
        <f>DATEDIF('Transaction Data'!$D438,'Transaction Data'!$A438,"y")</f>
        <v>58</v>
      </c>
      <c r="Q438" s="2" t="str">
        <f>FLOOR('Transaction Data'!$P438,15)&amp;"-"&amp;FLOOR('Transaction Data'!$P438,15)+14</f>
        <v>45-59</v>
      </c>
      <c r="R438" s="2" t="str">
        <f>IF('Transaction Data'!$L438&lt;=10,"Less Expensive","Expensive")</f>
        <v>Less Expensive</v>
      </c>
      <c r="S438" s="4">
        <f>WEEKDAY('Transaction Data'!$A438)</f>
        <v>2</v>
      </c>
      <c r="T438" s="2" t="str">
        <f>IF(WEEKDAY('Transaction Data'!$A438,2)&lt;6,"Weekday","Weekend")</f>
        <v>Weekday</v>
      </c>
    </row>
    <row r="439" ht="15.75" customHeight="1">
      <c r="A439" s="1">
        <v>45329.0</v>
      </c>
      <c r="B439" s="2" t="s">
        <v>477</v>
      </c>
      <c r="C439" s="2" t="s">
        <v>51</v>
      </c>
      <c r="D439" s="1">
        <v>18082.0</v>
      </c>
      <c r="E439" s="2" t="s">
        <v>37</v>
      </c>
      <c r="F439" s="2">
        <v>219.0</v>
      </c>
      <c r="G439" s="2" t="s">
        <v>48</v>
      </c>
      <c r="H439" s="2" t="s">
        <v>49</v>
      </c>
      <c r="I439" s="2" t="s">
        <v>25</v>
      </c>
      <c r="J439" s="2" t="str">
        <f t="array" ref="J439">XLOOKUP('Transaction Data'!$G439,Product_Code,Biscuit_Brand)</f>
        <v>Lemon Crisps</v>
      </c>
      <c r="K439" s="2">
        <f t="array" ref="K439">XLOOKUP('Transaction Data'!$G439,Product_Code,Cost)</f>
        <v>7</v>
      </c>
      <c r="L439" s="2">
        <f t="array" ref="L439">XLOOKUP('Transaction Data'!$G439,Product_Code,Unit_Price)</f>
        <v>9</v>
      </c>
      <c r="M439" s="3">
        <f>'Transaction Data'!$F439*'Transaction Data'!$K439</f>
        <v>1533</v>
      </c>
      <c r="N439" s="3">
        <f>'Transaction Data'!$F439*'Transaction Data'!$L439</f>
        <v>1971</v>
      </c>
      <c r="O439" s="3">
        <f>'Transaction Data'!$N439-'Transaction Data'!$M439</f>
        <v>438</v>
      </c>
      <c r="P439" s="2">
        <f>DATEDIF('Transaction Data'!$D439,'Transaction Data'!$A439,"y")</f>
        <v>74</v>
      </c>
      <c r="Q439" s="2" t="str">
        <f>FLOOR('Transaction Data'!$P439,15)&amp;"-"&amp;FLOOR('Transaction Data'!$P439,15)+14</f>
        <v>60-74</v>
      </c>
      <c r="R439" s="2" t="str">
        <f>IF('Transaction Data'!$L439&lt;=10,"Less Expensive","Expensive")</f>
        <v>Less Expensive</v>
      </c>
      <c r="S439" s="4">
        <f>WEEKDAY('Transaction Data'!$A439)</f>
        <v>4</v>
      </c>
      <c r="T439" s="2" t="str">
        <f>IF(WEEKDAY('Transaction Data'!$A439,2)&lt;6,"Weekday","Weekend")</f>
        <v>Weekday</v>
      </c>
    </row>
    <row r="440" ht="15.75" customHeight="1">
      <c r="A440" s="1">
        <v>45374.0</v>
      </c>
      <c r="B440" s="2" t="s">
        <v>478</v>
      </c>
      <c r="C440" s="2" t="s">
        <v>47</v>
      </c>
      <c r="D440" s="1">
        <v>29428.0</v>
      </c>
      <c r="E440" s="2" t="s">
        <v>37</v>
      </c>
      <c r="F440" s="2">
        <v>289.0</v>
      </c>
      <c r="G440" s="2" t="s">
        <v>38</v>
      </c>
      <c r="H440" s="2" t="s">
        <v>52</v>
      </c>
      <c r="I440" s="2" t="s">
        <v>25</v>
      </c>
      <c r="J440" s="2" t="str">
        <f t="array" ref="J440">XLOOKUP('Transaction Data'!$G440,Product_Code,Biscuit_Brand)</f>
        <v>Ginger Snaps</v>
      </c>
      <c r="K440" s="2">
        <f t="array" ref="K440">XLOOKUP('Transaction Data'!$G440,Product_Code,Cost)</f>
        <v>14</v>
      </c>
      <c r="L440" s="2">
        <f t="array" ref="L440">XLOOKUP('Transaction Data'!$G440,Product_Code,Unit_Price)</f>
        <v>28</v>
      </c>
      <c r="M440" s="3">
        <f>'Transaction Data'!$F440*'Transaction Data'!$K440</f>
        <v>4046</v>
      </c>
      <c r="N440" s="3">
        <f>'Transaction Data'!$F440*'Transaction Data'!$L440</f>
        <v>8092</v>
      </c>
      <c r="O440" s="3">
        <f>'Transaction Data'!$N440-'Transaction Data'!$M440</f>
        <v>4046</v>
      </c>
      <c r="P440" s="2">
        <f>DATEDIF('Transaction Data'!$D440,'Transaction Data'!$A440,"y")</f>
        <v>43</v>
      </c>
      <c r="Q440" s="2" t="str">
        <f>FLOOR('Transaction Data'!$P440,15)&amp;"-"&amp;FLOOR('Transaction Data'!$P440,15)+14</f>
        <v>30-44</v>
      </c>
      <c r="R440" s="2" t="str">
        <f>IF('Transaction Data'!$L440&lt;=10,"Less Expensive","Expensive")</f>
        <v>Expensive</v>
      </c>
      <c r="S440" s="4">
        <f>WEEKDAY('Transaction Data'!$A440)</f>
        <v>7</v>
      </c>
      <c r="T440" s="2" t="str">
        <f>IF(WEEKDAY('Transaction Data'!$A440,2)&lt;6,"Weekday","Weekend")</f>
        <v>Weekend</v>
      </c>
    </row>
    <row r="441" ht="15.75" customHeight="1">
      <c r="A441" s="1">
        <v>45372.0</v>
      </c>
      <c r="B441" s="2" t="s">
        <v>479</v>
      </c>
      <c r="C441" s="2" t="s">
        <v>51</v>
      </c>
      <c r="D441" s="1">
        <v>30210.0</v>
      </c>
      <c r="E441" s="2" t="s">
        <v>63</v>
      </c>
      <c r="F441" s="2">
        <v>205.0</v>
      </c>
      <c r="G441" s="2" t="s">
        <v>55</v>
      </c>
      <c r="H441" s="2" t="s">
        <v>52</v>
      </c>
      <c r="I441" s="2" t="s">
        <v>25</v>
      </c>
      <c r="J441" s="2" t="str">
        <f t="array" ref="J441">XLOOKUP('Transaction Data'!$G441,Product_Code,Biscuit_Brand)</f>
        <v>Vanilla Wafers</v>
      </c>
      <c r="K441" s="2">
        <f t="array" ref="K441">XLOOKUP('Transaction Data'!$G441,Product_Code,Cost)</f>
        <v>18</v>
      </c>
      <c r="L441" s="2">
        <f t="array" ref="L441">XLOOKUP('Transaction Data'!$G441,Product_Code,Unit_Price)</f>
        <v>36</v>
      </c>
      <c r="M441" s="3">
        <f>'Transaction Data'!$F441*'Transaction Data'!$K441</f>
        <v>3690</v>
      </c>
      <c r="N441" s="3">
        <f>'Transaction Data'!$F441*'Transaction Data'!$L441</f>
        <v>7380</v>
      </c>
      <c r="O441" s="3">
        <f>'Transaction Data'!$N441-'Transaction Data'!$M441</f>
        <v>3690</v>
      </c>
      <c r="P441" s="2">
        <f>DATEDIF('Transaction Data'!$D441,'Transaction Data'!$A441,"y")</f>
        <v>41</v>
      </c>
      <c r="Q441" s="2" t="str">
        <f>FLOOR('Transaction Data'!$P441,15)&amp;"-"&amp;FLOOR('Transaction Data'!$P441,15)+14</f>
        <v>30-44</v>
      </c>
      <c r="R441" s="2" t="str">
        <f>IF('Transaction Data'!$L441&lt;=10,"Less Expensive","Expensive")</f>
        <v>Expensive</v>
      </c>
      <c r="S441" s="4">
        <f>WEEKDAY('Transaction Data'!$A441)</f>
        <v>5</v>
      </c>
      <c r="T441" s="2" t="str">
        <f>IF(WEEKDAY('Transaction Data'!$A441,2)&lt;6,"Weekday","Weekend")</f>
        <v>Weekday</v>
      </c>
    </row>
    <row r="442" ht="15.75" customHeight="1">
      <c r="A442" s="1">
        <v>45504.0</v>
      </c>
      <c r="B442" s="2" t="s">
        <v>480</v>
      </c>
      <c r="C442" s="2" t="s">
        <v>32</v>
      </c>
      <c r="D442" s="1">
        <v>36698.0</v>
      </c>
      <c r="E442" s="2" t="s">
        <v>63</v>
      </c>
      <c r="F442" s="2">
        <v>158.0</v>
      </c>
      <c r="G442" s="2" t="s">
        <v>48</v>
      </c>
      <c r="H442" s="2" t="s">
        <v>45</v>
      </c>
      <c r="I442" s="2" t="s">
        <v>25</v>
      </c>
      <c r="J442" s="2" t="str">
        <f t="array" ref="J442">XLOOKUP('Transaction Data'!$G442,Product_Code,Biscuit_Brand)</f>
        <v>Lemon Crisps</v>
      </c>
      <c r="K442" s="2">
        <f t="array" ref="K442">XLOOKUP('Transaction Data'!$G442,Product_Code,Cost)</f>
        <v>7</v>
      </c>
      <c r="L442" s="2">
        <f t="array" ref="L442">XLOOKUP('Transaction Data'!$G442,Product_Code,Unit_Price)</f>
        <v>9</v>
      </c>
      <c r="M442" s="3">
        <f>'Transaction Data'!$F442*'Transaction Data'!$K442</f>
        <v>1106</v>
      </c>
      <c r="N442" s="3">
        <f>'Transaction Data'!$F442*'Transaction Data'!$L442</f>
        <v>1422</v>
      </c>
      <c r="O442" s="3">
        <f>'Transaction Data'!$N442-'Transaction Data'!$M442</f>
        <v>316</v>
      </c>
      <c r="P442" s="2">
        <f>DATEDIF('Transaction Data'!$D442,'Transaction Data'!$A442,"y")</f>
        <v>24</v>
      </c>
      <c r="Q442" s="2" t="str">
        <f>FLOOR('Transaction Data'!$P442,15)&amp;"-"&amp;FLOOR('Transaction Data'!$P442,15)+14</f>
        <v>15-29</v>
      </c>
      <c r="R442" s="2" t="str">
        <f>IF('Transaction Data'!$L442&lt;=10,"Less Expensive","Expensive")</f>
        <v>Less Expensive</v>
      </c>
      <c r="S442" s="4">
        <f>WEEKDAY('Transaction Data'!$A442)</f>
        <v>4</v>
      </c>
      <c r="T442" s="2" t="str">
        <f>IF(WEEKDAY('Transaction Data'!$A442,2)&lt;6,"Weekday","Weekend")</f>
        <v>Weekday</v>
      </c>
    </row>
    <row r="443" ht="15.75" customHeight="1">
      <c r="A443" s="1">
        <v>45414.0</v>
      </c>
      <c r="B443" s="2" t="s">
        <v>481</v>
      </c>
      <c r="C443" s="2" t="s">
        <v>69</v>
      </c>
      <c r="D443" s="1">
        <v>36461.0</v>
      </c>
      <c r="E443" s="2" t="s">
        <v>22</v>
      </c>
      <c r="F443" s="2">
        <v>193.0</v>
      </c>
      <c r="G443" s="2" t="s">
        <v>44</v>
      </c>
      <c r="H443" s="2" t="s">
        <v>49</v>
      </c>
      <c r="I443" s="2" t="s">
        <v>25</v>
      </c>
      <c r="J443" s="2" t="str">
        <f t="array" ref="J443">XLOOKUP('Transaction Data'!$G443,Product_Code,Biscuit_Brand)</f>
        <v>Butter Crunch</v>
      </c>
      <c r="K443" s="2">
        <f t="array" ref="K443">XLOOKUP('Transaction Data'!$G443,Product_Code,Cost)</f>
        <v>10</v>
      </c>
      <c r="L443" s="2">
        <f t="array" ref="L443">XLOOKUP('Transaction Data'!$G443,Product_Code,Unit_Price)</f>
        <v>11</v>
      </c>
      <c r="M443" s="3">
        <f>'Transaction Data'!$F443*'Transaction Data'!$K443</f>
        <v>1930</v>
      </c>
      <c r="N443" s="3">
        <f>'Transaction Data'!$F443*'Transaction Data'!$L443</f>
        <v>2123</v>
      </c>
      <c r="O443" s="3">
        <f>'Transaction Data'!$N443-'Transaction Data'!$M443</f>
        <v>193</v>
      </c>
      <c r="P443" s="2">
        <f>DATEDIF('Transaction Data'!$D443,'Transaction Data'!$A443,"y")</f>
        <v>24</v>
      </c>
      <c r="Q443" s="2" t="str">
        <f>FLOOR('Transaction Data'!$P443,15)&amp;"-"&amp;FLOOR('Transaction Data'!$P443,15)+14</f>
        <v>15-29</v>
      </c>
      <c r="R443" s="2" t="str">
        <f>IF('Transaction Data'!$L443&lt;=10,"Less Expensive","Expensive")</f>
        <v>Expensive</v>
      </c>
      <c r="S443" s="4">
        <f>WEEKDAY('Transaction Data'!$A443)</f>
        <v>5</v>
      </c>
      <c r="T443" s="2" t="str">
        <f>IF(WEEKDAY('Transaction Data'!$A443,2)&lt;6,"Weekday","Weekend")</f>
        <v>Weekday</v>
      </c>
    </row>
    <row r="444" ht="15.75" customHeight="1">
      <c r="A444" s="1">
        <v>45490.0</v>
      </c>
      <c r="B444" s="2" t="s">
        <v>482</v>
      </c>
      <c r="C444" s="2" t="s">
        <v>41</v>
      </c>
      <c r="D444" s="1">
        <v>21909.0</v>
      </c>
      <c r="E444" s="2" t="s">
        <v>37</v>
      </c>
      <c r="F444" s="2">
        <v>343.0</v>
      </c>
      <c r="G444" s="2" t="s">
        <v>60</v>
      </c>
      <c r="H444" s="2" t="s">
        <v>52</v>
      </c>
      <c r="I444" s="2" t="s">
        <v>30</v>
      </c>
      <c r="J444" s="2" t="str">
        <f t="array" ref="J444">XLOOKUP('Transaction Data'!$G444,Product_Code,Biscuit_Brand)</f>
        <v>Peanut Butter Bites</v>
      </c>
      <c r="K444" s="2">
        <f t="array" ref="K444">XLOOKUP('Transaction Data'!$G444,Product_Code,Cost)</f>
        <v>5</v>
      </c>
      <c r="L444" s="2">
        <f t="array" ref="L444">XLOOKUP('Transaction Data'!$G444,Product_Code,Unit_Price)</f>
        <v>7</v>
      </c>
      <c r="M444" s="3">
        <f>'Transaction Data'!$F444*'Transaction Data'!$K444</f>
        <v>1715</v>
      </c>
      <c r="N444" s="3">
        <f>'Transaction Data'!$F444*'Transaction Data'!$L444</f>
        <v>2401</v>
      </c>
      <c r="O444" s="3">
        <f>'Transaction Data'!$N444-'Transaction Data'!$M444</f>
        <v>686</v>
      </c>
      <c r="P444" s="2">
        <f>DATEDIF('Transaction Data'!$D444,'Transaction Data'!$A444,"y")</f>
        <v>64</v>
      </c>
      <c r="Q444" s="2" t="str">
        <f>FLOOR('Transaction Data'!$P444,15)&amp;"-"&amp;FLOOR('Transaction Data'!$P444,15)+14</f>
        <v>60-74</v>
      </c>
      <c r="R444" s="2" t="str">
        <f>IF('Transaction Data'!$L444&lt;=10,"Less Expensive","Expensive")</f>
        <v>Less Expensive</v>
      </c>
      <c r="S444" s="4">
        <f>WEEKDAY('Transaction Data'!$A444)</f>
        <v>4</v>
      </c>
      <c r="T444" s="2" t="str">
        <f>IF(WEEKDAY('Transaction Data'!$A444,2)&lt;6,"Weekday","Weekend")</f>
        <v>Weekday</v>
      </c>
    </row>
    <row r="445" ht="15.75" customHeight="1">
      <c r="A445" s="1">
        <v>45395.0</v>
      </c>
      <c r="B445" s="2" t="s">
        <v>483</v>
      </c>
      <c r="C445" s="2" t="s">
        <v>72</v>
      </c>
      <c r="D445" s="1">
        <v>15936.0</v>
      </c>
      <c r="E445" s="2" t="s">
        <v>63</v>
      </c>
      <c r="F445" s="2">
        <v>291.0</v>
      </c>
      <c r="G445" s="2" t="s">
        <v>57</v>
      </c>
      <c r="H445" s="2" t="s">
        <v>49</v>
      </c>
      <c r="I445" s="2" t="s">
        <v>25</v>
      </c>
      <c r="J445" s="2" t="str">
        <f t="array" ref="J445">XLOOKUP('Transaction Data'!$G445,Product_Code,Biscuit_Brand)</f>
        <v>Oatmeal Cookies</v>
      </c>
      <c r="K445" s="2">
        <f t="array" ref="K445">XLOOKUP('Transaction Data'!$G445,Product_Code,Cost)</f>
        <v>19</v>
      </c>
      <c r="L445" s="2">
        <f t="array" ref="L445">XLOOKUP('Transaction Data'!$G445,Product_Code,Unit_Price)</f>
        <v>23</v>
      </c>
      <c r="M445" s="3">
        <f>'Transaction Data'!$F445*'Transaction Data'!$K445</f>
        <v>5529</v>
      </c>
      <c r="N445" s="3">
        <f>'Transaction Data'!$F445*'Transaction Data'!$L445</f>
        <v>6693</v>
      </c>
      <c r="O445" s="3">
        <f>'Transaction Data'!$N445-'Transaction Data'!$M445</f>
        <v>1164</v>
      </c>
      <c r="P445" s="2">
        <f>DATEDIF('Transaction Data'!$D445,'Transaction Data'!$A445,"y")</f>
        <v>80</v>
      </c>
      <c r="Q445" s="2" t="str">
        <f>FLOOR('Transaction Data'!$P445,15)&amp;"-"&amp;FLOOR('Transaction Data'!$P445,15)+14</f>
        <v>75-89</v>
      </c>
      <c r="R445" s="2" t="str">
        <f>IF('Transaction Data'!$L445&lt;=10,"Less Expensive","Expensive")</f>
        <v>Expensive</v>
      </c>
      <c r="S445" s="4">
        <f>WEEKDAY('Transaction Data'!$A445)</f>
        <v>7</v>
      </c>
      <c r="T445" s="2" t="str">
        <f>IF(WEEKDAY('Transaction Data'!$A445,2)&lt;6,"Weekday","Weekend")</f>
        <v>Weekend</v>
      </c>
    </row>
    <row r="446" ht="15.75" customHeight="1">
      <c r="A446" s="1">
        <v>45438.0</v>
      </c>
      <c r="B446" s="2" t="s">
        <v>484</v>
      </c>
      <c r="C446" s="2" t="s">
        <v>51</v>
      </c>
      <c r="D446" s="1">
        <v>16505.0</v>
      </c>
      <c r="E446" s="2" t="s">
        <v>63</v>
      </c>
      <c r="F446" s="2">
        <v>40.0</v>
      </c>
      <c r="G446" s="2" t="s">
        <v>57</v>
      </c>
      <c r="H446" s="2" t="s">
        <v>52</v>
      </c>
      <c r="I446" s="2" t="s">
        <v>25</v>
      </c>
      <c r="J446" s="2" t="str">
        <f t="array" ref="J446">XLOOKUP('Transaction Data'!$G446,Product_Code,Biscuit_Brand)</f>
        <v>Oatmeal Cookies</v>
      </c>
      <c r="K446" s="2">
        <f t="array" ref="K446">XLOOKUP('Transaction Data'!$G446,Product_Code,Cost)</f>
        <v>19</v>
      </c>
      <c r="L446" s="2">
        <f t="array" ref="L446">XLOOKUP('Transaction Data'!$G446,Product_Code,Unit_Price)</f>
        <v>23</v>
      </c>
      <c r="M446" s="3">
        <f>'Transaction Data'!$F446*'Transaction Data'!$K446</f>
        <v>760</v>
      </c>
      <c r="N446" s="3">
        <f>'Transaction Data'!$F446*'Transaction Data'!$L446</f>
        <v>920</v>
      </c>
      <c r="O446" s="3">
        <f>'Transaction Data'!$N446-'Transaction Data'!$M446</f>
        <v>160</v>
      </c>
      <c r="P446" s="2">
        <f>DATEDIF('Transaction Data'!$D446,'Transaction Data'!$A446,"y")</f>
        <v>79</v>
      </c>
      <c r="Q446" s="2" t="str">
        <f>FLOOR('Transaction Data'!$P446,15)&amp;"-"&amp;FLOOR('Transaction Data'!$P446,15)+14</f>
        <v>75-89</v>
      </c>
      <c r="R446" s="2" t="str">
        <f>IF('Transaction Data'!$L446&lt;=10,"Less Expensive","Expensive")</f>
        <v>Expensive</v>
      </c>
      <c r="S446" s="4">
        <f>WEEKDAY('Transaction Data'!$A446)</f>
        <v>1</v>
      </c>
      <c r="T446" s="2" t="str">
        <f>IF(WEEKDAY('Transaction Data'!$A446,2)&lt;6,"Weekday","Weekend")</f>
        <v>Weekend</v>
      </c>
    </row>
    <row r="447" ht="15.75" customHeight="1">
      <c r="A447" s="1">
        <v>45490.0</v>
      </c>
      <c r="B447" s="2" t="s">
        <v>485</v>
      </c>
      <c r="C447" s="2" t="s">
        <v>72</v>
      </c>
      <c r="D447" s="1">
        <v>19713.0</v>
      </c>
      <c r="E447" s="2" t="s">
        <v>37</v>
      </c>
      <c r="F447" s="2">
        <v>75.0</v>
      </c>
      <c r="G447" s="2" t="s">
        <v>61</v>
      </c>
      <c r="H447" s="2" t="s">
        <v>34</v>
      </c>
      <c r="I447" s="2" t="s">
        <v>25</v>
      </c>
      <c r="J447" s="2" t="str">
        <f t="array" ref="J447">XLOOKUP('Transaction Data'!$G447,Product_Code,Biscuit_Brand)</f>
        <v>Choco Delight</v>
      </c>
      <c r="K447" s="2">
        <f t="array" ref="K447">XLOOKUP('Transaction Data'!$G447,Product_Code,Cost)</f>
        <v>3</v>
      </c>
      <c r="L447" s="2">
        <f t="array" ref="L447">XLOOKUP('Transaction Data'!$G447,Product_Code,Unit_Price)</f>
        <v>5</v>
      </c>
      <c r="M447" s="3">
        <f>'Transaction Data'!$F447*'Transaction Data'!$K447</f>
        <v>225</v>
      </c>
      <c r="N447" s="3">
        <f>'Transaction Data'!$F447*'Transaction Data'!$L447</f>
        <v>375</v>
      </c>
      <c r="O447" s="3">
        <f>'Transaction Data'!$N447-'Transaction Data'!$M447</f>
        <v>150</v>
      </c>
      <c r="P447" s="2">
        <f>DATEDIF('Transaction Data'!$D447,'Transaction Data'!$A447,"y")</f>
        <v>70</v>
      </c>
      <c r="Q447" s="2" t="str">
        <f>FLOOR('Transaction Data'!$P447,15)&amp;"-"&amp;FLOOR('Transaction Data'!$P447,15)+14</f>
        <v>60-74</v>
      </c>
      <c r="R447" s="2" t="str">
        <f>IF('Transaction Data'!$L447&lt;=10,"Less Expensive","Expensive")</f>
        <v>Less Expensive</v>
      </c>
      <c r="S447" s="4">
        <f>WEEKDAY('Transaction Data'!$A447)</f>
        <v>4</v>
      </c>
      <c r="T447" s="2" t="str">
        <f>IF(WEEKDAY('Transaction Data'!$A447,2)&lt;6,"Weekday","Weekend")</f>
        <v>Weekday</v>
      </c>
    </row>
    <row r="448" ht="15.75" customHeight="1">
      <c r="A448" s="1">
        <v>45475.0</v>
      </c>
      <c r="B448" s="2" t="s">
        <v>486</v>
      </c>
      <c r="C448" s="2" t="s">
        <v>41</v>
      </c>
      <c r="D448" s="1">
        <v>35009.0</v>
      </c>
      <c r="E448" s="2" t="s">
        <v>27</v>
      </c>
      <c r="F448" s="2">
        <v>10.0</v>
      </c>
      <c r="G448" s="2" t="s">
        <v>48</v>
      </c>
      <c r="H448" s="2" t="s">
        <v>34</v>
      </c>
      <c r="I448" s="2" t="s">
        <v>25</v>
      </c>
      <c r="J448" s="2" t="str">
        <f t="array" ref="J448">XLOOKUP('Transaction Data'!$G448,Product_Code,Biscuit_Brand)</f>
        <v>Lemon Crisps</v>
      </c>
      <c r="K448" s="2">
        <f t="array" ref="K448">XLOOKUP('Transaction Data'!$G448,Product_Code,Cost)</f>
        <v>7</v>
      </c>
      <c r="L448" s="2">
        <f t="array" ref="L448">XLOOKUP('Transaction Data'!$G448,Product_Code,Unit_Price)</f>
        <v>9</v>
      </c>
      <c r="M448" s="3">
        <f>'Transaction Data'!$F448*'Transaction Data'!$K448</f>
        <v>70</v>
      </c>
      <c r="N448" s="3">
        <f>'Transaction Data'!$F448*'Transaction Data'!$L448</f>
        <v>90</v>
      </c>
      <c r="O448" s="3">
        <f>'Transaction Data'!$N448-'Transaction Data'!$M448</f>
        <v>20</v>
      </c>
      <c r="P448" s="2">
        <f>DATEDIF('Transaction Data'!$D448,'Transaction Data'!$A448,"y")</f>
        <v>28</v>
      </c>
      <c r="Q448" s="2" t="str">
        <f>FLOOR('Transaction Data'!$P448,15)&amp;"-"&amp;FLOOR('Transaction Data'!$P448,15)+14</f>
        <v>15-29</v>
      </c>
      <c r="R448" s="2" t="str">
        <f>IF('Transaction Data'!$L448&lt;=10,"Less Expensive","Expensive")</f>
        <v>Less Expensive</v>
      </c>
      <c r="S448" s="4">
        <f>WEEKDAY('Transaction Data'!$A448)</f>
        <v>3</v>
      </c>
      <c r="T448" s="2" t="str">
        <f>IF(WEEKDAY('Transaction Data'!$A448,2)&lt;6,"Weekday","Weekend")</f>
        <v>Weekday</v>
      </c>
    </row>
    <row r="449" ht="15.75" customHeight="1">
      <c r="A449" s="1">
        <v>45429.0</v>
      </c>
      <c r="B449" s="2" t="s">
        <v>487</v>
      </c>
      <c r="C449" s="2" t="s">
        <v>72</v>
      </c>
      <c r="D449" s="1">
        <v>17505.0</v>
      </c>
      <c r="E449" s="2" t="s">
        <v>22</v>
      </c>
      <c r="F449" s="2">
        <v>439.0</v>
      </c>
      <c r="G449" s="2" t="s">
        <v>60</v>
      </c>
      <c r="H449" s="2" t="s">
        <v>39</v>
      </c>
      <c r="I449" s="2" t="s">
        <v>25</v>
      </c>
      <c r="J449" s="2" t="str">
        <f t="array" ref="J449">XLOOKUP('Transaction Data'!$G449,Product_Code,Biscuit_Brand)</f>
        <v>Peanut Butter Bites</v>
      </c>
      <c r="K449" s="2">
        <f t="array" ref="K449">XLOOKUP('Transaction Data'!$G449,Product_Code,Cost)</f>
        <v>5</v>
      </c>
      <c r="L449" s="2">
        <f t="array" ref="L449">XLOOKUP('Transaction Data'!$G449,Product_Code,Unit_Price)</f>
        <v>7</v>
      </c>
      <c r="M449" s="3">
        <f>'Transaction Data'!$F449*'Transaction Data'!$K449</f>
        <v>2195</v>
      </c>
      <c r="N449" s="3">
        <f>'Transaction Data'!$F449*'Transaction Data'!$L449</f>
        <v>3073</v>
      </c>
      <c r="O449" s="3">
        <f>'Transaction Data'!$N449-'Transaction Data'!$M449</f>
        <v>878</v>
      </c>
      <c r="P449" s="2">
        <f>DATEDIF('Transaction Data'!$D449,'Transaction Data'!$A449,"y")</f>
        <v>76</v>
      </c>
      <c r="Q449" s="2" t="str">
        <f>FLOOR('Transaction Data'!$P449,15)&amp;"-"&amp;FLOOR('Transaction Data'!$P449,15)+14</f>
        <v>75-89</v>
      </c>
      <c r="R449" s="2" t="str">
        <f>IF('Transaction Data'!$L449&lt;=10,"Less Expensive","Expensive")</f>
        <v>Less Expensive</v>
      </c>
      <c r="S449" s="4">
        <f>WEEKDAY('Transaction Data'!$A449)</f>
        <v>6</v>
      </c>
      <c r="T449" s="2" t="str">
        <f>IF(WEEKDAY('Transaction Data'!$A449,2)&lt;6,"Weekday","Weekend")</f>
        <v>Weekday</v>
      </c>
    </row>
    <row r="450" ht="15.75" customHeight="1">
      <c r="A450" s="1">
        <v>45307.0</v>
      </c>
      <c r="B450" s="2" t="s">
        <v>488</v>
      </c>
      <c r="C450" s="2" t="s">
        <v>51</v>
      </c>
      <c r="D450" s="1">
        <v>25811.0</v>
      </c>
      <c r="E450" s="2" t="s">
        <v>63</v>
      </c>
      <c r="F450" s="2">
        <v>386.0</v>
      </c>
      <c r="G450" s="2" t="s">
        <v>44</v>
      </c>
      <c r="H450" s="2" t="s">
        <v>42</v>
      </c>
      <c r="I450" s="2" t="s">
        <v>25</v>
      </c>
      <c r="J450" s="2" t="str">
        <f t="array" ref="J450">XLOOKUP('Transaction Data'!$G450,Product_Code,Biscuit_Brand)</f>
        <v>Butter Crunch</v>
      </c>
      <c r="K450" s="2">
        <f t="array" ref="K450">XLOOKUP('Transaction Data'!$G450,Product_Code,Cost)</f>
        <v>10</v>
      </c>
      <c r="L450" s="2">
        <f t="array" ref="L450">XLOOKUP('Transaction Data'!$G450,Product_Code,Unit_Price)</f>
        <v>11</v>
      </c>
      <c r="M450" s="3">
        <f>'Transaction Data'!$F450*'Transaction Data'!$K450</f>
        <v>3860</v>
      </c>
      <c r="N450" s="3">
        <f>'Transaction Data'!$F450*'Transaction Data'!$L450</f>
        <v>4246</v>
      </c>
      <c r="O450" s="3">
        <f>'Transaction Data'!$N450-'Transaction Data'!$M450</f>
        <v>386</v>
      </c>
      <c r="P450" s="2">
        <f>DATEDIF('Transaction Data'!$D450,'Transaction Data'!$A450,"y")</f>
        <v>53</v>
      </c>
      <c r="Q450" s="2" t="str">
        <f>FLOOR('Transaction Data'!$P450,15)&amp;"-"&amp;FLOOR('Transaction Data'!$P450,15)+14</f>
        <v>45-59</v>
      </c>
      <c r="R450" s="2" t="str">
        <f>IF('Transaction Data'!$L450&lt;=10,"Less Expensive","Expensive")</f>
        <v>Expensive</v>
      </c>
      <c r="S450" s="4">
        <f>WEEKDAY('Transaction Data'!$A450)</f>
        <v>3</v>
      </c>
      <c r="T450" s="2" t="str">
        <f>IF(WEEKDAY('Transaction Data'!$A450,2)&lt;6,"Weekday","Weekend")</f>
        <v>Weekday</v>
      </c>
    </row>
    <row r="451" ht="15.75" customHeight="1">
      <c r="A451" s="1">
        <v>45332.0</v>
      </c>
      <c r="B451" s="2" t="s">
        <v>489</v>
      </c>
      <c r="C451" s="2" t="s">
        <v>47</v>
      </c>
      <c r="D451" s="1">
        <v>31905.0</v>
      </c>
      <c r="E451" s="2" t="s">
        <v>27</v>
      </c>
      <c r="F451" s="2">
        <v>471.0</v>
      </c>
      <c r="G451" s="2" t="s">
        <v>44</v>
      </c>
      <c r="H451" s="2" t="s">
        <v>45</v>
      </c>
      <c r="I451" s="2" t="s">
        <v>25</v>
      </c>
      <c r="J451" s="2" t="str">
        <f t="array" ref="J451">XLOOKUP('Transaction Data'!$G451,Product_Code,Biscuit_Brand)</f>
        <v>Butter Crunch</v>
      </c>
      <c r="K451" s="2">
        <f t="array" ref="K451">XLOOKUP('Transaction Data'!$G451,Product_Code,Cost)</f>
        <v>10</v>
      </c>
      <c r="L451" s="2">
        <f t="array" ref="L451">XLOOKUP('Transaction Data'!$G451,Product_Code,Unit_Price)</f>
        <v>11</v>
      </c>
      <c r="M451" s="3">
        <f>'Transaction Data'!$F451*'Transaction Data'!$K451</f>
        <v>4710</v>
      </c>
      <c r="N451" s="3">
        <f>'Transaction Data'!$F451*'Transaction Data'!$L451</f>
        <v>5181</v>
      </c>
      <c r="O451" s="3">
        <f>'Transaction Data'!$N451-'Transaction Data'!$M451</f>
        <v>471</v>
      </c>
      <c r="P451" s="2">
        <f>DATEDIF('Transaction Data'!$D451,'Transaction Data'!$A451,"y")</f>
        <v>36</v>
      </c>
      <c r="Q451" s="2" t="str">
        <f>FLOOR('Transaction Data'!$P451,15)&amp;"-"&amp;FLOOR('Transaction Data'!$P451,15)+14</f>
        <v>30-44</v>
      </c>
      <c r="R451" s="2" t="str">
        <f>IF('Transaction Data'!$L451&lt;=10,"Less Expensive","Expensive")</f>
        <v>Expensive</v>
      </c>
      <c r="S451" s="4">
        <f>WEEKDAY('Transaction Data'!$A451)</f>
        <v>7</v>
      </c>
      <c r="T451" s="2" t="str">
        <f>IF(WEEKDAY('Transaction Data'!$A451,2)&lt;6,"Weekday","Weekend")</f>
        <v>Weekend</v>
      </c>
    </row>
    <row r="452" ht="15.75" customHeight="1">
      <c r="A452" s="1">
        <v>45444.0</v>
      </c>
      <c r="B452" s="2" t="s">
        <v>490</v>
      </c>
      <c r="C452" s="2" t="s">
        <v>51</v>
      </c>
      <c r="D452" s="1">
        <v>19058.0</v>
      </c>
      <c r="E452" s="2" t="s">
        <v>37</v>
      </c>
      <c r="F452" s="2">
        <v>463.0</v>
      </c>
      <c r="G452" s="2" t="s">
        <v>48</v>
      </c>
      <c r="H452" s="2" t="s">
        <v>49</v>
      </c>
      <c r="I452" s="2" t="s">
        <v>25</v>
      </c>
      <c r="J452" s="2" t="str">
        <f t="array" ref="J452">XLOOKUP('Transaction Data'!$G452,Product_Code,Biscuit_Brand)</f>
        <v>Lemon Crisps</v>
      </c>
      <c r="K452" s="2">
        <f t="array" ref="K452">XLOOKUP('Transaction Data'!$G452,Product_Code,Cost)</f>
        <v>7</v>
      </c>
      <c r="L452" s="2">
        <f t="array" ref="L452">XLOOKUP('Transaction Data'!$G452,Product_Code,Unit_Price)</f>
        <v>9</v>
      </c>
      <c r="M452" s="3">
        <f>'Transaction Data'!$F452*'Transaction Data'!$K452</f>
        <v>3241</v>
      </c>
      <c r="N452" s="3">
        <f>'Transaction Data'!$F452*'Transaction Data'!$L452</f>
        <v>4167</v>
      </c>
      <c r="O452" s="3">
        <f>'Transaction Data'!$N452-'Transaction Data'!$M452</f>
        <v>926</v>
      </c>
      <c r="P452" s="2">
        <f>DATEDIF('Transaction Data'!$D452,'Transaction Data'!$A452,"y")</f>
        <v>72</v>
      </c>
      <c r="Q452" s="2" t="str">
        <f>FLOOR('Transaction Data'!$P452,15)&amp;"-"&amp;FLOOR('Transaction Data'!$P452,15)+14</f>
        <v>60-74</v>
      </c>
      <c r="R452" s="2" t="str">
        <f>IF('Transaction Data'!$L452&lt;=10,"Less Expensive","Expensive")</f>
        <v>Less Expensive</v>
      </c>
      <c r="S452" s="4">
        <f>WEEKDAY('Transaction Data'!$A452)</f>
        <v>7</v>
      </c>
      <c r="T452" s="2" t="str">
        <f>IF(WEEKDAY('Transaction Data'!$A452,2)&lt;6,"Weekday","Weekend")</f>
        <v>Weekend</v>
      </c>
    </row>
    <row r="453" ht="15.75" customHeight="1">
      <c r="A453" s="1">
        <v>45425.0</v>
      </c>
      <c r="B453" s="2" t="s">
        <v>491</v>
      </c>
      <c r="C453" s="2" t="s">
        <v>32</v>
      </c>
      <c r="D453" s="1">
        <v>20098.0</v>
      </c>
      <c r="E453" s="2" t="s">
        <v>22</v>
      </c>
      <c r="F453" s="2">
        <v>18.0</v>
      </c>
      <c r="G453" s="2" t="s">
        <v>60</v>
      </c>
      <c r="H453" s="2" t="s">
        <v>52</v>
      </c>
      <c r="I453" s="2" t="s">
        <v>25</v>
      </c>
      <c r="J453" s="2" t="str">
        <f t="array" ref="J453">XLOOKUP('Transaction Data'!$G453,Product_Code,Biscuit_Brand)</f>
        <v>Peanut Butter Bites</v>
      </c>
      <c r="K453" s="2">
        <f t="array" ref="K453">XLOOKUP('Transaction Data'!$G453,Product_Code,Cost)</f>
        <v>5</v>
      </c>
      <c r="L453" s="2">
        <f t="array" ref="L453">XLOOKUP('Transaction Data'!$G453,Product_Code,Unit_Price)</f>
        <v>7</v>
      </c>
      <c r="M453" s="3">
        <f>'Transaction Data'!$F453*'Transaction Data'!$K453</f>
        <v>90</v>
      </c>
      <c r="N453" s="3">
        <f>'Transaction Data'!$F453*'Transaction Data'!$L453</f>
        <v>126</v>
      </c>
      <c r="O453" s="3">
        <f>'Transaction Data'!$N453-'Transaction Data'!$M453</f>
        <v>36</v>
      </c>
      <c r="P453" s="2">
        <f>DATEDIF('Transaction Data'!$D453,'Transaction Data'!$A453,"y")</f>
        <v>69</v>
      </c>
      <c r="Q453" s="2" t="str">
        <f>FLOOR('Transaction Data'!$P453,15)&amp;"-"&amp;FLOOR('Transaction Data'!$P453,15)+14</f>
        <v>60-74</v>
      </c>
      <c r="R453" s="2" t="str">
        <f>IF('Transaction Data'!$L453&lt;=10,"Less Expensive","Expensive")</f>
        <v>Less Expensive</v>
      </c>
      <c r="S453" s="4">
        <f>WEEKDAY('Transaction Data'!$A453)</f>
        <v>2</v>
      </c>
      <c r="T453" s="2" t="str">
        <f>IF(WEEKDAY('Transaction Data'!$A453,2)&lt;6,"Weekday","Weekend")</f>
        <v>Weekday</v>
      </c>
    </row>
    <row r="454" ht="15.75" customHeight="1">
      <c r="A454" s="1">
        <v>45485.0</v>
      </c>
      <c r="B454" s="2" t="s">
        <v>492</v>
      </c>
      <c r="C454" s="2" t="s">
        <v>47</v>
      </c>
      <c r="D454" s="1">
        <v>29628.0</v>
      </c>
      <c r="E454" s="2" t="s">
        <v>27</v>
      </c>
      <c r="F454" s="2">
        <v>66.0</v>
      </c>
      <c r="G454" s="2" t="s">
        <v>33</v>
      </c>
      <c r="H454" s="2" t="s">
        <v>49</v>
      </c>
      <c r="I454" s="2" t="s">
        <v>25</v>
      </c>
      <c r="J454" s="2" t="str">
        <f t="array" ref="J454">XLOOKUP('Transaction Data'!$G454,Product_Code,Biscuit_Brand)</f>
        <v>Caramel Biscuits</v>
      </c>
      <c r="K454" s="2">
        <f t="array" ref="K454">XLOOKUP('Transaction Data'!$G454,Product_Code,Cost)</f>
        <v>18</v>
      </c>
      <c r="L454" s="2">
        <f t="array" ref="L454">XLOOKUP('Transaction Data'!$G454,Product_Code,Unit_Price)</f>
        <v>22</v>
      </c>
      <c r="M454" s="3">
        <f>'Transaction Data'!$F454*'Transaction Data'!$K454</f>
        <v>1188</v>
      </c>
      <c r="N454" s="3">
        <f>'Transaction Data'!$F454*'Transaction Data'!$L454</f>
        <v>1452</v>
      </c>
      <c r="O454" s="3">
        <f>'Transaction Data'!$N454-'Transaction Data'!$M454</f>
        <v>264</v>
      </c>
      <c r="P454" s="2">
        <f>DATEDIF('Transaction Data'!$D454,'Transaction Data'!$A454,"y")</f>
        <v>43</v>
      </c>
      <c r="Q454" s="2" t="str">
        <f>FLOOR('Transaction Data'!$P454,15)&amp;"-"&amp;FLOOR('Transaction Data'!$P454,15)+14</f>
        <v>30-44</v>
      </c>
      <c r="R454" s="2" t="str">
        <f>IF('Transaction Data'!$L454&lt;=10,"Less Expensive","Expensive")</f>
        <v>Expensive</v>
      </c>
      <c r="S454" s="4">
        <f>WEEKDAY('Transaction Data'!$A454)</f>
        <v>6</v>
      </c>
      <c r="T454" s="2" t="str">
        <f>IF(WEEKDAY('Transaction Data'!$A454,2)&lt;6,"Weekday","Weekend")</f>
        <v>Weekday</v>
      </c>
    </row>
    <row r="455" ht="15.75" customHeight="1">
      <c r="A455" s="1">
        <v>45436.0</v>
      </c>
      <c r="B455" s="2" t="s">
        <v>493</v>
      </c>
      <c r="C455" s="2" t="s">
        <v>47</v>
      </c>
      <c r="D455" s="1">
        <v>20228.0</v>
      </c>
      <c r="E455" s="2" t="s">
        <v>27</v>
      </c>
      <c r="F455" s="2">
        <v>107.0</v>
      </c>
      <c r="G455" s="2" t="s">
        <v>23</v>
      </c>
      <c r="H455" s="2" t="s">
        <v>52</v>
      </c>
      <c r="I455" s="2" t="s">
        <v>25</v>
      </c>
      <c r="J455" s="2" t="str">
        <f t="array" ref="J455">XLOOKUP('Transaction Data'!$G455,Product_Code,Biscuit_Brand)</f>
        <v>Cinnamon Swirls</v>
      </c>
      <c r="K455" s="2">
        <f t="array" ref="K455">XLOOKUP('Transaction Data'!$G455,Product_Code,Cost)</f>
        <v>10</v>
      </c>
      <c r="L455" s="2">
        <f t="array" ref="L455">XLOOKUP('Transaction Data'!$G455,Product_Code,Unit_Price)</f>
        <v>14</v>
      </c>
      <c r="M455" s="3">
        <f>'Transaction Data'!$F455*'Transaction Data'!$K455</f>
        <v>1070</v>
      </c>
      <c r="N455" s="3">
        <f>'Transaction Data'!$F455*'Transaction Data'!$L455</f>
        <v>1498</v>
      </c>
      <c r="O455" s="3">
        <f>'Transaction Data'!$N455-'Transaction Data'!$M455</f>
        <v>428</v>
      </c>
      <c r="P455" s="2">
        <f>DATEDIF('Transaction Data'!$D455,'Transaction Data'!$A455,"y")</f>
        <v>69</v>
      </c>
      <c r="Q455" s="2" t="str">
        <f>FLOOR('Transaction Data'!$P455,15)&amp;"-"&amp;FLOOR('Transaction Data'!$P455,15)+14</f>
        <v>60-74</v>
      </c>
      <c r="R455" s="2" t="str">
        <f>IF('Transaction Data'!$L455&lt;=10,"Less Expensive","Expensive")</f>
        <v>Expensive</v>
      </c>
      <c r="S455" s="4">
        <f>WEEKDAY('Transaction Data'!$A455)</f>
        <v>6</v>
      </c>
      <c r="T455" s="2" t="str">
        <f>IF(WEEKDAY('Transaction Data'!$A455,2)&lt;6,"Weekday","Weekend")</f>
        <v>Weekday</v>
      </c>
    </row>
    <row r="456" ht="15.75" customHeight="1">
      <c r="A456" s="1">
        <v>45323.0</v>
      </c>
      <c r="B456" s="2" t="s">
        <v>494</v>
      </c>
      <c r="C456" s="2" t="s">
        <v>72</v>
      </c>
      <c r="D456" s="1">
        <v>17370.0</v>
      </c>
      <c r="E456" s="2" t="s">
        <v>37</v>
      </c>
      <c r="F456" s="2">
        <v>469.0</v>
      </c>
      <c r="G456" s="2" t="s">
        <v>57</v>
      </c>
      <c r="H456" s="2" t="s">
        <v>52</v>
      </c>
      <c r="I456" s="2" t="s">
        <v>25</v>
      </c>
      <c r="J456" s="2" t="str">
        <f t="array" ref="J456">XLOOKUP('Transaction Data'!$G456,Product_Code,Biscuit_Brand)</f>
        <v>Oatmeal Cookies</v>
      </c>
      <c r="K456" s="2">
        <f t="array" ref="K456">XLOOKUP('Transaction Data'!$G456,Product_Code,Cost)</f>
        <v>19</v>
      </c>
      <c r="L456" s="2">
        <f t="array" ref="L456">XLOOKUP('Transaction Data'!$G456,Product_Code,Unit_Price)</f>
        <v>23</v>
      </c>
      <c r="M456" s="3">
        <f>'Transaction Data'!$F456*'Transaction Data'!$K456</f>
        <v>8911</v>
      </c>
      <c r="N456" s="3">
        <f>'Transaction Data'!$F456*'Transaction Data'!$L456</f>
        <v>10787</v>
      </c>
      <c r="O456" s="3">
        <f>'Transaction Data'!$N456-'Transaction Data'!$M456</f>
        <v>1876</v>
      </c>
      <c r="P456" s="2">
        <f>DATEDIF('Transaction Data'!$D456,'Transaction Data'!$A456,"y")</f>
        <v>76</v>
      </c>
      <c r="Q456" s="2" t="str">
        <f>FLOOR('Transaction Data'!$P456,15)&amp;"-"&amp;FLOOR('Transaction Data'!$P456,15)+14</f>
        <v>75-89</v>
      </c>
      <c r="R456" s="2" t="str">
        <f>IF('Transaction Data'!$L456&lt;=10,"Less Expensive","Expensive")</f>
        <v>Expensive</v>
      </c>
      <c r="S456" s="4">
        <f>WEEKDAY('Transaction Data'!$A456)</f>
        <v>5</v>
      </c>
      <c r="T456" s="2" t="str">
        <f>IF(WEEKDAY('Transaction Data'!$A456,2)&lt;6,"Weekday","Weekend")</f>
        <v>Weekday</v>
      </c>
    </row>
    <row r="457" ht="15.75" customHeight="1">
      <c r="A457" s="1">
        <v>45447.0</v>
      </c>
      <c r="B457" s="2" t="s">
        <v>141</v>
      </c>
      <c r="C457" s="2" t="s">
        <v>51</v>
      </c>
      <c r="D457" s="1">
        <v>21735.0</v>
      </c>
      <c r="E457" s="2" t="s">
        <v>63</v>
      </c>
      <c r="F457" s="2">
        <v>342.0</v>
      </c>
      <c r="G457" s="2" t="s">
        <v>60</v>
      </c>
      <c r="H457" s="2" t="s">
        <v>45</v>
      </c>
      <c r="I457" s="2" t="s">
        <v>25</v>
      </c>
      <c r="J457" s="2" t="str">
        <f t="array" ref="J457">XLOOKUP('Transaction Data'!$G457,Product_Code,Biscuit_Brand)</f>
        <v>Peanut Butter Bites</v>
      </c>
      <c r="K457" s="2">
        <f t="array" ref="K457">XLOOKUP('Transaction Data'!$G457,Product_Code,Cost)</f>
        <v>5</v>
      </c>
      <c r="L457" s="2">
        <f t="array" ref="L457">XLOOKUP('Transaction Data'!$G457,Product_Code,Unit_Price)</f>
        <v>7</v>
      </c>
      <c r="M457" s="3">
        <f>'Transaction Data'!$F457*'Transaction Data'!$K457</f>
        <v>1710</v>
      </c>
      <c r="N457" s="3">
        <f>'Transaction Data'!$F457*'Transaction Data'!$L457</f>
        <v>2394</v>
      </c>
      <c r="O457" s="3">
        <f>'Transaction Data'!$N457-'Transaction Data'!$M457</f>
        <v>684</v>
      </c>
      <c r="P457" s="2">
        <f>DATEDIF('Transaction Data'!$D457,'Transaction Data'!$A457,"y")</f>
        <v>64</v>
      </c>
      <c r="Q457" s="2" t="str">
        <f>FLOOR('Transaction Data'!$P457,15)&amp;"-"&amp;FLOOR('Transaction Data'!$P457,15)+14</f>
        <v>60-74</v>
      </c>
      <c r="R457" s="2" t="str">
        <f>IF('Transaction Data'!$L457&lt;=10,"Less Expensive","Expensive")</f>
        <v>Less Expensive</v>
      </c>
      <c r="S457" s="4">
        <f>WEEKDAY('Transaction Data'!$A457)</f>
        <v>3</v>
      </c>
      <c r="T457" s="2" t="str">
        <f>IF(WEEKDAY('Transaction Data'!$A457,2)&lt;6,"Weekday","Weekend")</f>
        <v>Weekday</v>
      </c>
    </row>
    <row r="458" ht="15.75" customHeight="1">
      <c r="A458" s="1">
        <v>45461.0</v>
      </c>
      <c r="B458" s="2" t="s">
        <v>495</v>
      </c>
      <c r="C458" s="2" t="s">
        <v>78</v>
      </c>
      <c r="D458" s="1">
        <v>33774.0</v>
      </c>
      <c r="E458" s="2" t="s">
        <v>27</v>
      </c>
      <c r="F458" s="2">
        <v>484.0</v>
      </c>
      <c r="G458" s="2" t="s">
        <v>48</v>
      </c>
      <c r="H458" s="2" t="s">
        <v>49</v>
      </c>
      <c r="I458" s="2" t="s">
        <v>25</v>
      </c>
      <c r="J458" s="2" t="str">
        <f t="array" ref="J458">XLOOKUP('Transaction Data'!$G458,Product_Code,Biscuit_Brand)</f>
        <v>Lemon Crisps</v>
      </c>
      <c r="K458" s="2">
        <f t="array" ref="K458">XLOOKUP('Transaction Data'!$G458,Product_Code,Cost)</f>
        <v>7</v>
      </c>
      <c r="L458" s="2">
        <f t="array" ref="L458">XLOOKUP('Transaction Data'!$G458,Product_Code,Unit_Price)</f>
        <v>9</v>
      </c>
      <c r="M458" s="3">
        <f>'Transaction Data'!$F458*'Transaction Data'!$K458</f>
        <v>3388</v>
      </c>
      <c r="N458" s="3">
        <f>'Transaction Data'!$F458*'Transaction Data'!$L458</f>
        <v>4356</v>
      </c>
      <c r="O458" s="3">
        <f>'Transaction Data'!$N458-'Transaction Data'!$M458</f>
        <v>968</v>
      </c>
      <c r="P458" s="2">
        <f>DATEDIF('Transaction Data'!$D458,'Transaction Data'!$A458,"y")</f>
        <v>31</v>
      </c>
      <c r="Q458" s="2" t="str">
        <f>FLOOR('Transaction Data'!$P458,15)&amp;"-"&amp;FLOOR('Transaction Data'!$P458,15)+14</f>
        <v>30-44</v>
      </c>
      <c r="R458" s="2" t="str">
        <f>IF('Transaction Data'!$L458&lt;=10,"Less Expensive","Expensive")</f>
        <v>Less Expensive</v>
      </c>
      <c r="S458" s="4">
        <f>WEEKDAY('Transaction Data'!$A458)</f>
        <v>3</v>
      </c>
      <c r="T458" s="2" t="str">
        <f>IF(WEEKDAY('Transaction Data'!$A458,2)&lt;6,"Weekday","Weekend")</f>
        <v>Weekday</v>
      </c>
    </row>
    <row r="459" ht="15.75" customHeight="1">
      <c r="A459" s="1">
        <v>45480.0</v>
      </c>
      <c r="B459" s="2" t="s">
        <v>496</v>
      </c>
      <c r="C459" s="2" t="s">
        <v>54</v>
      </c>
      <c r="D459" s="1">
        <v>26775.0</v>
      </c>
      <c r="E459" s="2" t="s">
        <v>63</v>
      </c>
      <c r="F459" s="2">
        <v>370.0</v>
      </c>
      <c r="G459" s="2" t="s">
        <v>33</v>
      </c>
      <c r="H459" s="2" t="s">
        <v>52</v>
      </c>
      <c r="I459" s="2" t="s">
        <v>25</v>
      </c>
      <c r="J459" s="2" t="str">
        <f t="array" ref="J459">XLOOKUP('Transaction Data'!$G459,Product_Code,Biscuit_Brand)</f>
        <v>Caramel Biscuits</v>
      </c>
      <c r="K459" s="2">
        <f t="array" ref="K459">XLOOKUP('Transaction Data'!$G459,Product_Code,Cost)</f>
        <v>18</v>
      </c>
      <c r="L459" s="2">
        <f t="array" ref="L459">XLOOKUP('Transaction Data'!$G459,Product_Code,Unit_Price)</f>
        <v>22</v>
      </c>
      <c r="M459" s="3">
        <f>'Transaction Data'!$F459*'Transaction Data'!$K459</f>
        <v>6660</v>
      </c>
      <c r="N459" s="3">
        <f>'Transaction Data'!$F459*'Transaction Data'!$L459</f>
        <v>8140</v>
      </c>
      <c r="O459" s="3">
        <f>'Transaction Data'!$N459-'Transaction Data'!$M459</f>
        <v>1480</v>
      </c>
      <c r="P459" s="2">
        <f>DATEDIF('Transaction Data'!$D459,'Transaction Data'!$A459,"y")</f>
        <v>51</v>
      </c>
      <c r="Q459" s="2" t="str">
        <f>FLOOR('Transaction Data'!$P459,15)&amp;"-"&amp;FLOOR('Transaction Data'!$P459,15)+14</f>
        <v>45-59</v>
      </c>
      <c r="R459" s="2" t="str">
        <f>IF('Transaction Data'!$L459&lt;=10,"Less Expensive","Expensive")</f>
        <v>Expensive</v>
      </c>
      <c r="S459" s="4">
        <f>WEEKDAY('Transaction Data'!$A459)</f>
        <v>1</v>
      </c>
      <c r="T459" s="2" t="str">
        <f>IF(WEEKDAY('Transaction Data'!$A459,2)&lt;6,"Weekday","Weekend")</f>
        <v>Weekend</v>
      </c>
    </row>
    <row r="460" ht="15.75" customHeight="1">
      <c r="A460" s="1">
        <v>45412.0</v>
      </c>
      <c r="B460" s="2" t="s">
        <v>497</v>
      </c>
      <c r="C460" s="2" t="s">
        <v>78</v>
      </c>
      <c r="D460" s="1">
        <v>26073.0</v>
      </c>
      <c r="E460" s="2" t="s">
        <v>63</v>
      </c>
      <c r="F460" s="2">
        <v>414.0</v>
      </c>
      <c r="G460" s="2" t="s">
        <v>44</v>
      </c>
      <c r="H460" s="2" t="s">
        <v>49</v>
      </c>
      <c r="I460" s="2" t="s">
        <v>25</v>
      </c>
      <c r="J460" s="2" t="str">
        <f t="array" ref="J460">XLOOKUP('Transaction Data'!$G460,Product_Code,Biscuit_Brand)</f>
        <v>Butter Crunch</v>
      </c>
      <c r="K460" s="2">
        <f t="array" ref="K460">XLOOKUP('Transaction Data'!$G460,Product_Code,Cost)</f>
        <v>10</v>
      </c>
      <c r="L460" s="2">
        <f t="array" ref="L460">XLOOKUP('Transaction Data'!$G460,Product_Code,Unit_Price)</f>
        <v>11</v>
      </c>
      <c r="M460" s="3">
        <f>'Transaction Data'!$F460*'Transaction Data'!$K460</f>
        <v>4140</v>
      </c>
      <c r="N460" s="3">
        <f>'Transaction Data'!$F460*'Transaction Data'!$L460</f>
        <v>4554</v>
      </c>
      <c r="O460" s="3">
        <f>'Transaction Data'!$N460-'Transaction Data'!$M460</f>
        <v>414</v>
      </c>
      <c r="P460" s="2">
        <f>DATEDIF('Transaction Data'!$D460,'Transaction Data'!$A460,"y")</f>
        <v>52</v>
      </c>
      <c r="Q460" s="2" t="str">
        <f>FLOOR('Transaction Data'!$P460,15)&amp;"-"&amp;FLOOR('Transaction Data'!$P460,15)+14</f>
        <v>45-59</v>
      </c>
      <c r="R460" s="2" t="str">
        <f>IF('Transaction Data'!$L460&lt;=10,"Less Expensive","Expensive")</f>
        <v>Expensive</v>
      </c>
      <c r="S460" s="4">
        <f>WEEKDAY('Transaction Data'!$A460)</f>
        <v>3</v>
      </c>
      <c r="T460" s="2" t="str">
        <f>IF(WEEKDAY('Transaction Data'!$A460,2)&lt;6,"Weekday","Weekend")</f>
        <v>Weekday</v>
      </c>
    </row>
    <row r="461" ht="15.75" customHeight="1">
      <c r="A461" s="1">
        <v>45336.0</v>
      </c>
      <c r="B461" s="2" t="s">
        <v>498</v>
      </c>
      <c r="C461" s="2" t="s">
        <v>47</v>
      </c>
      <c r="D461" s="1">
        <v>30212.0</v>
      </c>
      <c r="E461" s="2" t="s">
        <v>22</v>
      </c>
      <c r="F461" s="2">
        <v>482.0</v>
      </c>
      <c r="G461" s="2" t="s">
        <v>33</v>
      </c>
      <c r="H461" s="2" t="s">
        <v>52</v>
      </c>
      <c r="I461" s="2" t="s">
        <v>25</v>
      </c>
      <c r="J461" s="2" t="str">
        <f t="array" ref="J461">XLOOKUP('Transaction Data'!$G461,Product_Code,Biscuit_Brand)</f>
        <v>Caramel Biscuits</v>
      </c>
      <c r="K461" s="2">
        <f t="array" ref="K461">XLOOKUP('Transaction Data'!$G461,Product_Code,Cost)</f>
        <v>18</v>
      </c>
      <c r="L461" s="2">
        <f t="array" ref="L461">XLOOKUP('Transaction Data'!$G461,Product_Code,Unit_Price)</f>
        <v>22</v>
      </c>
      <c r="M461" s="3">
        <f>'Transaction Data'!$F461*'Transaction Data'!$K461</f>
        <v>8676</v>
      </c>
      <c r="N461" s="3">
        <f>'Transaction Data'!$F461*'Transaction Data'!$L461</f>
        <v>10604</v>
      </c>
      <c r="O461" s="3">
        <f>'Transaction Data'!$N461-'Transaction Data'!$M461</f>
        <v>1928</v>
      </c>
      <c r="P461" s="2">
        <f>DATEDIF('Transaction Data'!$D461,'Transaction Data'!$A461,"y")</f>
        <v>41</v>
      </c>
      <c r="Q461" s="2" t="str">
        <f>FLOOR('Transaction Data'!$P461,15)&amp;"-"&amp;FLOOR('Transaction Data'!$P461,15)+14</f>
        <v>30-44</v>
      </c>
      <c r="R461" s="2" t="str">
        <f>IF('Transaction Data'!$L461&lt;=10,"Less Expensive","Expensive")</f>
        <v>Expensive</v>
      </c>
      <c r="S461" s="4">
        <f>WEEKDAY('Transaction Data'!$A461)</f>
        <v>4</v>
      </c>
      <c r="T461" s="2" t="str">
        <f>IF(WEEKDAY('Transaction Data'!$A461,2)&lt;6,"Weekday","Weekend")</f>
        <v>Weekday</v>
      </c>
    </row>
    <row r="462" ht="15.75" customHeight="1">
      <c r="A462" s="1">
        <v>45295.0</v>
      </c>
      <c r="B462" s="2" t="s">
        <v>499</v>
      </c>
      <c r="C462" s="2" t="s">
        <v>21</v>
      </c>
      <c r="D462" s="1">
        <v>16552.0</v>
      </c>
      <c r="E462" s="2" t="s">
        <v>27</v>
      </c>
      <c r="F462" s="2">
        <v>199.0</v>
      </c>
      <c r="G462" s="2" t="s">
        <v>38</v>
      </c>
      <c r="H462" s="2" t="s">
        <v>34</v>
      </c>
      <c r="I462" s="2" t="s">
        <v>25</v>
      </c>
      <c r="J462" s="2" t="str">
        <f t="array" ref="J462">XLOOKUP('Transaction Data'!$G462,Product_Code,Biscuit_Brand)</f>
        <v>Ginger Snaps</v>
      </c>
      <c r="K462" s="2">
        <f t="array" ref="K462">XLOOKUP('Transaction Data'!$G462,Product_Code,Cost)</f>
        <v>14</v>
      </c>
      <c r="L462" s="2">
        <f t="array" ref="L462">XLOOKUP('Transaction Data'!$G462,Product_Code,Unit_Price)</f>
        <v>28</v>
      </c>
      <c r="M462" s="3">
        <f>'Transaction Data'!$F462*'Transaction Data'!$K462</f>
        <v>2786</v>
      </c>
      <c r="N462" s="3">
        <f>'Transaction Data'!$F462*'Transaction Data'!$L462</f>
        <v>5572</v>
      </c>
      <c r="O462" s="3">
        <f>'Transaction Data'!$N462-'Transaction Data'!$M462</f>
        <v>2786</v>
      </c>
      <c r="P462" s="2">
        <f>DATEDIF('Transaction Data'!$D462,'Transaction Data'!$A462,"y")</f>
        <v>78</v>
      </c>
      <c r="Q462" s="2" t="str">
        <f>FLOOR('Transaction Data'!$P462,15)&amp;"-"&amp;FLOOR('Transaction Data'!$P462,15)+14</f>
        <v>75-89</v>
      </c>
      <c r="R462" s="2" t="str">
        <f>IF('Transaction Data'!$L462&lt;=10,"Less Expensive","Expensive")</f>
        <v>Expensive</v>
      </c>
      <c r="S462" s="4">
        <f>WEEKDAY('Transaction Data'!$A462)</f>
        <v>5</v>
      </c>
      <c r="T462" s="2" t="str">
        <f>IF(WEEKDAY('Transaction Data'!$A462,2)&lt;6,"Weekday","Weekend")</f>
        <v>Weekday</v>
      </c>
    </row>
    <row r="463" ht="15.75" customHeight="1">
      <c r="A463" s="1">
        <v>45449.0</v>
      </c>
      <c r="B463" s="2" t="s">
        <v>500</v>
      </c>
      <c r="C463" s="2" t="s">
        <v>47</v>
      </c>
      <c r="D463" s="1">
        <v>19730.0</v>
      </c>
      <c r="E463" s="2" t="s">
        <v>37</v>
      </c>
      <c r="F463" s="2">
        <v>102.0</v>
      </c>
      <c r="G463" s="2" t="s">
        <v>44</v>
      </c>
      <c r="H463" s="2" t="s">
        <v>34</v>
      </c>
      <c r="I463" s="2" t="s">
        <v>25</v>
      </c>
      <c r="J463" s="2" t="str">
        <f t="array" ref="J463">XLOOKUP('Transaction Data'!$G463,Product_Code,Biscuit_Brand)</f>
        <v>Butter Crunch</v>
      </c>
      <c r="K463" s="2">
        <f t="array" ref="K463">XLOOKUP('Transaction Data'!$G463,Product_Code,Cost)</f>
        <v>10</v>
      </c>
      <c r="L463" s="2">
        <f t="array" ref="L463">XLOOKUP('Transaction Data'!$G463,Product_Code,Unit_Price)</f>
        <v>11</v>
      </c>
      <c r="M463" s="3">
        <f>'Transaction Data'!$F463*'Transaction Data'!$K463</f>
        <v>1020</v>
      </c>
      <c r="N463" s="3">
        <f>'Transaction Data'!$F463*'Transaction Data'!$L463</f>
        <v>1122</v>
      </c>
      <c r="O463" s="3">
        <f>'Transaction Data'!$N463-'Transaction Data'!$M463</f>
        <v>102</v>
      </c>
      <c r="P463" s="2">
        <f>DATEDIF('Transaction Data'!$D463,'Transaction Data'!$A463,"y")</f>
        <v>70</v>
      </c>
      <c r="Q463" s="2" t="str">
        <f>FLOOR('Transaction Data'!$P463,15)&amp;"-"&amp;FLOOR('Transaction Data'!$P463,15)+14</f>
        <v>60-74</v>
      </c>
      <c r="R463" s="2" t="str">
        <f>IF('Transaction Data'!$L463&lt;=10,"Less Expensive","Expensive")</f>
        <v>Expensive</v>
      </c>
      <c r="S463" s="4">
        <f>WEEKDAY('Transaction Data'!$A463)</f>
        <v>5</v>
      </c>
      <c r="T463" s="2" t="str">
        <f>IF(WEEKDAY('Transaction Data'!$A463,2)&lt;6,"Weekday","Weekend")</f>
        <v>Weekday</v>
      </c>
    </row>
    <row r="464" ht="15.75" customHeight="1">
      <c r="A464" s="1">
        <v>45403.0</v>
      </c>
      <c r="B464" s="2" t="s">
        <v>501</v>
      </c>
      <c r="C464" s="2" t="s">
        <v>51</v>
      </c>
      <c r="D464" s="1">
        <v>20394.0</v>
      </c>
      <c r="E464" s="2" t="s">
        <v>63</v>
      </c>
      <c r="F464" s="2">
        <v>92.0</v>
      </c>
      <c r="G464" s="2" t="s">
        <v>60</v>
      </c>
      <c r="H464" s="2" t="s">
        <v>39</v>
      </c>
      <c r="I464" s="2" t="s">
        <v>25</v>
      </c>
      <c r="J464" s="2" t="str">
        <f t="array" ref="J464">XLOOKUP('Transaction Data'!$G464,Product_Code,Biscuit_Brand)</f>
        <v>Peanut Butter Bites</v>
      </c>
      <c r="K464" s="2">
        <f t="array" ref="K464">XLOOKUP('Transaction Data'!$G464,Product_Code,Cost)</f>
        <v>5</v>
      </c>
      <c r="L464" s="2">
        <f t="array" ref="L464">XLOOKUP('Transaction Data'!$G464,Product_Code,Unit_Price)</f>
        <v>7</v>
      </c>
      <c r="M464" s="3">
        <f>'Transaction Data'!$F464*'Transaction Data'!$K464</f>
        <v>460</v>
      </c>
      <c r="N464" s="3">
        <f>'Transaction Data'!$F464*'Transaction Data'!$L464</f>
        <v>644</v>
      </c>
      <c r="O464" s="3">
        <f>'Transaction Data'!$N464-'Transaction Data'!$M464</f>
        <v>184</v>
      </c>
      <c r="P464" s="2">
        <f>DATEDIF('Transaction Data'!$D464,'Transaction Data'!$A464,"y")</f>
        <v>68</v>
      </c>
      <c r="Q464" s="2" t="str">
        <f>FLOOR('Transaction Data'!$P464,15)&amp;"-"&amp;FLOOR('Transaction Data'!$P464,15)+14</f>
        <v>60-74</v>
      </c>
      <c r="R464" s="2" t="str">
        <f>IF('Transaction Data'!$L464&lt;=10,"Less Expensive","Expensive")</f>
        <v>Less Expensive</v>
      </c>
      <c r="S464" s="4">
        <f>WEEKDAY('Transaction Data'!$A464)</f>
        <v>1</v>
      </c>
      <c r="T464" s="2" t="str">
        <f>IF(WEEKDAY('Transaction Data'!$A464,2)&lt;6,"Weekday","Weekend")</f>
        <v>Weekend</v>
      </c>
    </row>
    <row r="465" ht="15.75" customHeight="1">
      <c r="A465" s="1">
        <v>45451.0</v>
      </c>
      <c r="B465" s="2" t="s">
        <v>502</v>
      </c>
      <c r="C465" s="2" t="s">
        <v>54</v>
      </c>
      <c r="D465" s="1">
        <v>20483.0</v>
      </c>
      <c r="E465" s="2" t="s">
        <v>27</v>
      </c>
      <c r="F465" s="2">
        <v>214.0</v>
      </c>
      <c r="G465" s="2" t="s">
        <v>23</v>
      </c>
      <c r="H465" s="2" t="s">
        <v>42</v>
      </c>
      <c r="I465" s="2" t="s">
        <v>25</v>
      </c>
      <c r="J465" s="2" t="str">
        <f t="array" ref="J465">XLOOKUP('Transaction Data'!$G465,Product_Code,Biscuit_Brand)</f>
        <v>Cinnamon Swirls</v>
      </c>
      <c r="K465" s="2">
        <f t="array" ref="K465">XLOOKUP('Transaction Data'!$G465,Product_Code,Cost)</f>
        <v>10</v>
      </c>
      <c r="L465" s="2">
        <f t="array" ref="L465">XLOOKUP('Transaction Data'!$G465,Product_Code,Unit_Price)</f>
        <v>14</v>
      </c>
      <c r="M465" s="3">
        <f>'Transaction Data'!$F465*'Transaction Data'!$K465</f>
        <v>2140</v>
      </c>
      <c r="N465" s="3">
        <f>'Transaction Data'!$F465*'Transaction Data'!$L465</f>
        <v>2996</v>
      </c>
      <c r="O465" s="3">
        <f>'Transaction Data'!$N465-'Transaction Data'!$M465</f>
        <v>856</v>
      </c>
      <c r="P465" s="2">
        <f>DATEDIF('Transaction Data'!$D465,'Transaction Data'!$A465,"y")</f>
        <v>68</v>
      </c>
      <c r="Q465" s="2" t="str">
        <f>FLOOR('Transaction Data'!$P465,15)&amp;"-"&amp;FLOOR('Transaction Data'!$P465,15)+14</f>
        <v>60-74</v>
      </c>
      <c r="R465" s="2" t="str">
        <f>IF('Transaction Data'!$L465&lt;=10,"Less Expensive","Expensive")</f>
        <v>Expensive</v>
      </c>
      <c r="S465" s="4">
        <f>WEEKDAY('Transaction Data'!$A465)</f>
        <v>7</v>
      </c>
      <c r="T465" s="2" t="str">
        <f>IF(WEEKDAY('Transaction Data'!$A465,2)&lt;6,"Weekday","Weekend")</f>
        <v>Weekend</v>
      </c>
    </row>
    <row r="466" ht="15.75" customHeight="1">
      <c r="A466" s="1">
        <v>45413.0</v>
      </c>
      <c r="B466" s="2" t="s">
        <v>503</v>
      </c>
      <c r="C466" s="2" t="s">
        <v>78</v>
      </c>
      <c r="D466" s="1">
        <v>29394.0</v>
      </c>
      <c r="E466" s="2" t="s">
        <v>63</v>
      </c>
      <c r="F466" s="2">
        <v>500.0</v>
      </c>
      <c r="G466" s="2" t="s">
        <v>23</v>
      </c>
      <c r="H466" s="2" t="s">
        <v>45</v>
      </c>
      <c r="I466" s="2" t="s">
        <v>25</v>
      </c>
      <c r="J466" s="2" t="str">
        <f t="array" ref="J466">XLOOKUP('Transaction Data'!$G466,Product_Code,Biscuit_Brand)</f>
        <v>Cinnamon Swirls</v>
      </c>
      <c r="K466" s="2">
        <f t="array" ref="K466">XLOOKUP('Transaction Data'!$G466,Product_Code,Cost)</f>
        <v>10</v>
      </c>
      <c r="L466" s="2">
        <f t="array" ref="L466">XLOOKUP('Transaction Data'!$G466,Product_Code,Unit_Price)</f>
        <v>14</v>
      </c>
      <c r="M466" s="3">
        <f>'Transaction Data'!$F466*'Transaction Data'!$K466</f>
        <v>5000</v>
      </c>
      <c r="N466" s="3">
        <f>'Transaction Data'!$F466*'Transaction Data'!$L466</f>
        <v>7000</v>
      </c>
      <c r="O466" s="3">
        <f>'Transaction Data'!$N466-'Transaction Data'!$M466</f>
        <v>2000</v>
      </c>
      <c r="P466" s="2">
        <f>DATEDIF('Transaction Data'!$D466,'Transaction Data'!$A466,"y")</f>
        <v>43</v>
      </c>
      <c r="Q466" s="2" t="str">
        <f>FLOOR('Transaction Data'!$P466,15)&amp;"-"&amp;FLOOR('Transaction Data'!$P466,15)+14</f>
        <v>30-44</v>
      </c>
      <c r="R466" s="2" t="str">
        <f>IF('Transaction Data'!$L466&lt;=10,"Less Expensive","Expensive")</f>
        <v>Expensive</v>
      </c>
      <c r="S466" s="4">
        <f>WEEKDAY('Transaction Data'!$A466)</f>
        <v>4</v>
      </c>
      <c r="T466" s="2" t="str">
        <f>IF(WEEKDAY('Transaction Data'!$A466,2)&lt;6,"Weekday","Weekend")</f>
        <v>Weekday</v>
      </c>
    </row>
    <row r="467" ht="15.75" customHeight="1">
      <c r="A467" s="1">
        <v>45446.0</v>
      </c>
      <c r="B467" s="2" t="s">
        <v>504</v>
      </c>
      <c r="C467" s="2" t="s">
        <v>32</v>
      </c>
      <c r="D467" s="1">
        <v>37711.0</v>
      </c>
      <c r="E467" s="2" t="s">
        <v>37</v>
      </c>
      <c r="F467" s="2">
        <v>234.0</v>
      </c>
      <c r="G467" s="2" t="s">
        <v>44</v>
      </c>
      <c r="H467" s="2" t="s">
        <v>49</v>
      </c>
      <c r="I467" s="2" t="s">
        <v>30</v>
      </c>
      <c r="J467" s="2" t="str">
        <f t="array" ref="J467">XLOOKUP('Transaction Data'!$G467,Product_Code,Biscuit_Brand)</f>
        <v>Butter Crunch</v>
      </c>
      <c r="K467" s="2">
        <f t="array" ref="K467">XLOOKUP('Transaction Data'!$G467,Product_Code,Cost)</f>
        <v>10</v>
      </c>
      <c r="L467" s="2">
        <f t="array" ref="L467">XLOOKUP('Transaction Data'!$G467,Product_Code,Unit_Price)</f>
        <v>11</v>
      </c>
      <c r="M467" s="3">
        <f>'Transaction Data'!$F467*'Transaction Data'!$K467</f>
        <v>2340</v>
      </c>
      <c r="N467" s="3">
        <f>'Transaction Data'!$F467*'Transaction Data'!$L467</f>
        <v>2574</v>
      </c>
      <c r="O467" s="3">
        <f>'Transaction Data'!$N467-'Transaction Data'!$M467</f>
        <v>234</v>
      </c>
      <c r="P467" s="2">
        <f>DATEDIF('Transaction Data'!$D467,'Transaction Data'!$A467,"y")</f>
        <v>21</v>
      </c>
      <c r="Q467" s="2" t="str">
        <f>FLOOR('Transaction Data'!$P467,15)&amp;"-"&amp;FLOOR('Transaction Data'!$P467,15)+14</f>
        <v>15-29</v>
      </c>
      <c r="R467" s="2" t="str">
        <f>IF('Transaction Data'!$L467&lt;=10,"Less Expensive","Expensive")</f>
        <v>Expensive</v>
      </c>
      <c r="S467" s="4">
        <f>WEEKDAY('Transaction Data'!$A467)</f>
        <v>2</v>
      </c>
      <c r="T467" s="2" t="str">
        <f>IF(WEEKDAY('Transaction Data'!$A467,2)&lt;6,"Weekday","Weekend")</f>
        <v>Weekday</v>
      </c>
    </row>
    <row r="468" ht="15.75" customHeight="1">
      <c r="A468" s="1">
        <v>45445.0</v>
      </c>
      <c r="B468" s="2" t="s">
        <v>505</v>
      </c>
      <c r="C468" s="2" t="s">
        <v>51</v>
      </c>
      <c r="D468" s="1">
        <v>37120.0</v>
      </c>
      <c r="E468" s="2" t="s">
        <v>37</v>
      </c>
      <c r="F468" s="2">
        <v>257.0</v>
      </c>
      <c r="G468" s="2" t="s">
        <v>33</v>
      </c>
      <c r="H468" s="2" t="s">
        <v>52</v>
      </c>
      <c r="I468" s="2" t="s">
        <v>25</v>
      </c>
      <c r="J468" s="2" t="str">
        <f t="array" ref="J468">XLOOKUP('Transaction Data'!$G468,Product_Code,Biscuit_Brand)</f>
        <v>Caramel Biscuits</v>
      </c>
      <c r="K468" s="2">
        <f t="array" ref="K468">XLOOKUP('Transaction Data'!$G468,Product_Code,Cost)</f>
        <v>18</v>
      </c>
      <c r="L468" s="2">
        <f t="array" ref="L468">XLOOKUP('Transaction Data'!$G468,Product_Code,Unit_Price)</f>
        <v>22</v>
      </c>
      <c r="M468" s="3">
        <f>'Transaction Data'!$F468*'Transaction Data'!$K468</f>
        <v>4626</v>
      </c>
      <c r="N468" s="3">
        <f>'Transaction Data'!$F468*'Transaction Data'!$L468</f>
        <v>5654</v>
      </c>
      <c r="O468" s="3">
        <f>'Transaction Data'!$N468-'Transaction Data'!$M468</f>
        <v>1028</v>
      </c>
      <c r="P468" s="2">
        <f>DATEDIF('Transaction Data'!$D468,'Transaction Data'!$A468,"y")</f>
        <v>22</v>
      </c>
      <c r="Q468" s="2" t="str">
        <f>FLOOR('Transaction Data'!$P468,15)&amp;"-"&amp;FLOOR('Transaction Data'!$P468,15)+14</f>
        <v>15-29</v>
      </c>
      <c r="R468" s="2" t="str">
        <f>IF('Transaction Data'!$L468&lt;=10,"Less Expensive","Expensive")</f>
        <v>Expensive</v>
      </c>
      <c r="S468" s="4">
        <f>WEEKDAY('Transaction Data'!$A468)</f>
        <v>1</v>
      </c>
      <c r="T468" s="2" t="str">
        <f>IF(WEEKDAY('Transaction Data'!$A468,2)&lt;6,"Weekday","Weekend")</f>
        <v>Weekend</v>
      </c>
    </row>
    <row r="469" ht="15.75" customHeight="1">
      <c r="A469" s="1">
        <v>45427.0</v>
      </c>
      <c r="B469" s="2" t="s">
        <v>506</v>
      </c>
      <c r="C469" s="2" t="s">
        <v>41</v>
      </c>
      <c r="D469" s="1">
        <v>33567.0</v>
      </c>
      <c r="E469" s="2" t="s">
        <v>22</v>
      </c>
      <c r="F469" s="2">
        <v>445.0</v>
      </c>
      <c r="G469" s="2" t="s">
        <v>38</v>
      </c>
      <c r="H469" s="2" t="s">
        <v>49</v>
      </c>
      <c r="I469" s="2" t="s">
        <v>25</v>
      </c>
      <c r="J469" s="2" t="str">
        <f t="array" ref="J469">XLOOKUP('Transaction Data'!$G469,Product_Code,Biscuit_Brand)</f>
        <v>Ginger Snaps</v>
      </c>
      <c r="K469" s="2">
        <f t="array" ref="K469">XLOOKUP('Transaction Data'!$G469,Product_Code,Cost)</f>
        <v>14</v>
      </c>
      <c r="L469" s="2">
        <f t="array" ref="L469">XLOOKUP('Transaction Data'!$G469,Product_Code,Unit_Price)</f>
        <v>28</v>
      </c>
      <c r="M469" s="3">
        <f>'Transaction Data'!$F469*'Transaction Data'!$K469</f>
        <v>6230</v>
      </c>
      <c r="N469" s="3">
        <f>'Transaction Data'!$F469*'Transaction Data'!$L469</f>
        <v>12460</v>
      </c>
      <c r="O469" s="3">
        <f>'Transaction Data'!$N469-'Transaction Data'!$M469</f>
        <v>6230</v>
      </c>
      <c r="P469" s="2">
        <f>DATEDIF('Transaction Data'!$D469,'Transaction Data'!$A469,"y")</f>
        <v>32</v>
      </c>
      <c r="Q469" s="2" t="str">
        <f>FLOOR('Transaction Data'!$P469,15)&amp;"-"&amp;FLOOR('Transaction Data'!$P469,15)+14</f>
        <v>30-44</v>
      </c>
      <c r="R469" s="2" t="str">
        <f>IF('Transaction Data'!$L469&lt;=10,"Less Expensive","Expensive")</f>
        <v>Expensive</v>
      </c>
      <c r="S469" s="4">
        <f>WEEKDAY('Transaction Data'!$A469)</f>
        <v>4</v>
      </c>
      <c r="T469" s="2" t="str">
        <f>IF(WEEKDAY('Transaction Data'!$A469,2)&lt;6,"Weekday","Weekend")</f>
        <v>Weekday</v>
      </c>
    </row>
    <row r="470" ht="15.75" customHeight="1">
      <c r="A470" s="1">
        <v>45432.0</v>
      </c>
      <c r="B470" s="2" t="s">
        <v>507</v>
      </c>
      <c r="C470" s="2" t="s">
        <v>78</v>
      </c>
      <c r="D470" s="1">
        <v>34172.0</v>
      </c>
      <c r="E470" s="2" t="s">
        <v>22</v>
      </c>
      <c r="F470" s="2">
        <v>451.0</v>
      </c>
      <c r="G470" s="2" t="s">
        <v>61</v>
      </c>
      <c r="H470" s="2" t="s">
        <v>52</v>
      </c>
      <c r="I470" s="2" t="s">
        <v>25</v>
      </c>
      <c r="J470" s="2" t="str">
        <f t="array" ref="J470">XLOOKUP('Transaction Data'!$G470,Product_Code,Biscuit_Brand)</f>
        <v>Choco Delight</v>
      </c>
      <c r="K470" s="2">
        <f t="array" ref="K470">XLOOKUP('Transaction Data'!$G470,Product_Code,Cost)</f>
        <v>3</v>
      </c>
      <c r="L470" s="2">
        <f t="array" ref="L470">XLOOKUP('Transaction Data'!$G470,Product_Code,Unit_Price)</f>
        <v>5</v>
      </c>
      <c r="M470" s="3">
        <f>'Transaction Data'!$F470*'Transaction Data'!$K470</f>
        <v>1353</v>
      </c>
      <c r="N470" s="3">
        <f>'Transaction Data'!$F470*'Transaction Data'!$L470</f>
        <v>2255</v>
      </c>
      <c r="O470" s="3">
        <f>'Transaction Data'!$N470-'Transaction Data'!$M470</f>
        <v>902</v>
      </c>
      <c r="P470" s="2">
        <f>DATEDIF('Transaction Data'!$D470,'Transaction Data'!$A470,"y")</f>
        <v>30</v>
      </c>
      <c r="Q470" s="2" t="str">
        <f>FLOOR('Transaction Data'!$P470,15)&amp;"-"&amp;FLOOR('Transaction Data'!$P470,15)+14</f>
        <v>30-44</v>
      </c>
      <c r="R470" s="2" t="str">
        <f>IF('Transaction Data'!$L470&lt;=10,"Less Expensive","Expensive")</f>
        <v>Less Expensive</v>
      </c>
      <c r="S470" s="4">
        <f>WEEKDAY('Transaction Data'!$A470)</f>
        <v>2</v>
      </c>
      <c r="T470" s="2" t="str">
        <f>IF(WEEKDAY('Transaction Data'!$A470,2)&lt;6,"Weekday","Weekend")</f>
        <v>Weekday</v>
      </c>
    </row>
    <row r="471" ht="15.75" customHeight="1">
      <c r="A471" s="1">
        <v>45341.0</v>
      </c>
      <c r="B471" s="2" t="s">
        <v>508</v>
      </c>
      <c r="C471" s="2" t="s">
        <v>72</v>
      </c>
      <c r="D471" s="1">
        <v>37601.0</v>
      </c>
      <c r="E471" s="2" t="s">
        <v>37</v>
      </c>
      <c r="F471" s="2">
        <v>212.0</v>
      </c>
      <c r="G471" s="2" t="s">
        <v>48</v>
      </c>
      <c r="H471" s="2" t="s">
        <v>52</v>
      </c>
      <c r="I471" s="2" t="s">
        <v>25</v>
      </c>
      <c r="J471" s="2" t="str">
        <f t="array" ref="J471">XLOOKUP('Transaction Data'!$G471,Product_Code,Biscuit_Brand)</f>
        <v>Lemon Crisps</v>
      </c>
      <c r="K471" s="2">
        <f t="array" ref="K471">XLOOKUP('Transaction Data'!$G471,Product_Code,Cost)</f>
        <v>7</v>
      </c>
      <c r="L471" s="2">
        <f t="array" ref="L471">XLOOKUP('Transaction Data'!$G471,Product_Code,Unit_Price)</f>
        <v>9</v>
      </c>
      <c r="M471" s="3">
        <f>'Transaction Data'!$F471*'Transaction Data'!$K471</f>
        <v>1484</v>
      </c>
      <c r="N471" s="3">
        <f>'Transaction Data'!$F471*'Transaction Data'!$L471</f>
        <v>1908</v>
      </c>
      <c r="O471" s="3">
        <f>'Transaction Data'!$N471-'Transaction Data'!$M471</f>
        <v>424</v>
      </c>
      <c r="P471" s="2">
        <f>DATEDIF('Transaction Data'!$D471,'Transaction Data'!$A471,"y")</f>
        <v>21</v>
      </c>
      <c r="Q471" s="2" t="str">
        <f>FLOOR('Transaction Data'!$P471,15)&amp;"-"&amp;FLOOR('Transaction Data'!$P471,15)+14</f>
        <v>15-29</v>
      </c>
      <c r="R471" s="2" t="str">
        <f>IF('Transaction Data'!$L471&lt;=10,"Less Expensive","Expensive")</f>
        <v>Less Expensive</v>
      </c>
      <c r="S471" s="4">
        <f>WEEKDAY('Transaction Data'!$A471)</f>
        <v>2</v>
      </c>
      <c r="T471" s="2" t="str">
        <f>IF(WEEKDAY('Transaction Data'!$A471,2)&lt;6,"Weekday","Weekend")</f>
        <v>Weekday</v>
      </c>
    </row>
    <row r="472" ht="15.75" customHeight="1">
      <c r="A472" s="1">
        <v>45334.0</v>
      </c>
      <c r="B472" s="2" t="s">
        <v>509</v>
      </c>
      <c r="C472" s="2" t="s">
        <v>72</v>
      </c>
      <c r="D472" s="1">
        <v>21939.0</v>
      </c>
      <c r="E472" s="2" t="s">
        <v>22</v>
      </c>
      <c r="F472" s="2">
        <v>15.0</v>
      </c>
      <c r="G472" s="2" t="s">
        <v>38</v>
      </c>
      <c r="H472" s="2" t="s">
        <v>45</v>
      </c>
      <c r="I472" s="2" t="s">
        <v>25</v>
      </c>
      <c r="J472" s="2" t="str">
        <f t="array" ref="J472">XLOOKUP('Transaction Data'!$G472,Product_Code,Biscuit_Brand)</f>
        <v>Ginger Snaps</v>
      </c>
      <c r="K472" s="2">
        <f t="array" ref="K472">XLOOKUP('Transaction Data'!$G472,Product_Code,Cost)</f>
        <v>14</v>
      </c>
      <c r="L472" s="2">
        <f t="array" ref="L472">XLOOKUP('Transaction Data'!$G472,Product_Code,Unit_Price)</f>
        <v>28</v>
      </c>
      <c r="M472" s="3">
        <f>'Transaction Data'!$F472*'Transaction Data'!$K472</f>
        <v>210</v>
      </c>
      <c r="N472" s="3">
        <f>'Transaction Data'!$F472*'Transaction Data'!$L472</f>
        <v>420</v>
      </c>
      <c r="O472" s="3">
        <f>'Transaction Data'!$N472-'Transaction Data'!$M472</f>
        <v>210</v>
      </c>
      <c r="P472" s="2">
        <f>DATEDIF('Transaction Data'!$D472,'Transaction Data'!$A472,"y")</f>
        <v>64</v>
      </c>
      <c r="Q472" s="2" t="str">
        <f>FLOOR('Transaction Data'!$P472,15)&amp;"-"&amp;FLOOR('Transaction Data'!$P472,15)+14</f>
        <v>60-74</v>
      </c>
      <c r="R472" s="2" t="str">
        <f>IF('Transaction Data'!$L472&lt;=10,"Less Expensive","Expensive")</f>
        <v>Expensive</v>
      </c>
      <c r="S472" s="4">
        <f>WEEKDAY('Transaction Data'!$A472)</f>
        <v>2</v>
      </c>
      <c r="T472" s="2" t="str">
        <f>IF(WEEKDAY('Transaction Data'!$A472,2)&lt;6,"Weekday","Weekend")</f>
        <v>Weekday</v>
      </c>
    </row>
    <row r="473" ht="15.75" customHeight="1">
      <c r="A473" s="1">
        <v>45432.0</v>
      </c>
      <c r="B473" s="2" t="s">
        <v>510</v>
      </c>
      <c r="C473" s="2" t="s">
        <v>54</v>
      </c>
      <c r="D473" s="1">
        <v>29657.0</v>
      </c>
      <c r="E473" s="2" t="s">
        <v>63</v>
      </c>
      <c r="F473" s="2">
        <v>91.0</v>
      </c>
      <c r="G473" s="2" t="s">
        <v>60</v>
      </c>
      <c r="H473" s="2" t="s">
        <v>49</v>
      </c>
      <c r="I473" s="2" t="s">
        <v>25</v>
      </c>
      <c r="J473" s="2" t="str">
        <f t="array" ref="J473">XLOOKUP('Transaction Data'!$G473,Product_Code,Biscuit_Brand)</f>
        <v>Peanut Butter Bites</v>
      </c>
      <c r="K473" s="2">
        <f t="array" ref="K473">XLOOKUP('Transaction Data'!$G473,Product_Code,Cost)</f>
        <v>5</v>
      </c>
      <c r="L473" s="2">
        <f t="array" ref="L473">XLOOKUP('Transaction Data'!$G473,Product_Code,Unit_Price)</f>
        <v>7</v>
      </c>
      <c r="M473" s="3">
        <f>'Transaction Data'!$F473*'Transaction Data'!$K473</f>
        <v>455</v>
      </c>
      <c r="N473" s="3">
        <f>'Transaction Data'!$F473*'Transaction Data'!$L473</f>
        <v>637</v>
      </c>
      <c r="O473" s="3">
        <f>'Transaction Data'!$N473-'Transaction Data'!$M473</f>
        <v>182</v>
      </c>
      <c r="P473" s="2">
        <f>DATEDIF('Transaction Data'!$D473,'Transaction Data'!$A473,"y")</f>
        <v>43</v>
      </c>
      <c r="Q473" s="2" t="str">
        <f>FLOOR('Transaction Data'!$P473,15)&amp;"-"&amp;FLOOR('Transaction Data'!$P473,15)+14</f>
        <v>30-44</v>
      </c>
      <c r="R473" s="2" t="str">
        <f>IF('Transaction Data'!$L473&lt;=10,"Less Expensive","Expensive")</f>
        <v>Less Expensive</v>
      </c>
      <c r="S473" s="4">
        <f>WEEKDAY('Transaction Data'!$A473)</f>
        <v>2</v>
      </c>
      <c r="T473" s="2" t="str">
        <f>IF(WEEKDAY('Transaction Data'!$A473,2)&lt;6,"Weekday","Weekend")</f>
        <v>Weekday</v>
      </c>
    </row>
    <row r="474" ht="15.75" customHeight="1">
      <c r="A474" s="1">
        <v>45397.0</v>
      </c>
      <c r="B474" s="2" t="s">
        <v>511</v>
      </c>
      <c r="C474" s="2" t="s">
        <v>21</v>
      </c>
      <c r="D474" s="1">
        <v>26177.0</v>
      </c>
      <c r="E474" s="2" t="s">
        <v>37</v>
      </c>
      <c r="F474" s="2">
        <v>15.0</v>
      </c>
      <c r="G474" s="2" t="s">
        <v>23</v>
      </c>
      <c r="H474" s="2" t="s">
        <v>52</v>
      </c>
      <c r="I474" s="2" t="s">
        <v>25</v>
      </c>
      <c r="J474" s="2" t="str">
        <f t="array" ref="J474">XLOOKUP('Transaction Data'!$G474,Product_Code,Biscuit_Brand)</f>
        <v>Cinnamon Swirls</v>
      </c>
      <c r="K474" s="2">
        <f t="array" ref="K474">XLOOKUP('Transaction Data'!$G474,Product_Code,Cost)</f>
        <v>10</v>
      </c>
      <c r="L474" s="2">
        <f t="array" ref="L474">XLOOKUP('Transaction Data'!$G474,Product_Code,Unit_Price)</f>
        <v>14</v>
      </c>
      <c r="M474" s="3">
        <f>'Transaction Data'!$F474*'Transaction Data'!$K474</f>
        <v>150</v>
      </c>
      <c r="N474" s="3">
        <f>'Transaction Data'!$F474*'Transaction Data'!$L474</f>
        <v>210</v>
      </c>
      <c r="O474" s="3">
        <f>'Transaction Data'!$N474-'Transaction Data'!$M474</f>
        <v>60</v>
      </c>
      <c r="P474" s="2">
        <f>DATEDIF('Transaction Data'!$D474,'Transaction Data'!$A474,"y")</f>
        <v>52</v>
      </c>
      <c r="Q474" s="2" t="str">
        <f>FLOOR('Transaction Data'!$P474,15)&amp;"-"&amp;FLOOR('Transaction Data'!$P474,15)+14</f>
        <v>45-59</v>
      </c>
      <c r="R474" s="2" t="str">
        <f>IF('Transaction Data'!$L474&lt;=10,"Less Expensive","Expensive")</f>
        <v>Expensive</v>
      </c>
      <c r="S474" s="4">
        <f>WEEKDAY('Transaction Data'!$A474)</f>
        <v>2</v>
      </c>
      <c r="T474" s="2" t="str">
        <f>IF(WEEKDAY('Transaction Data'!$A474,2)&lt;6,"Weekday","Weekend")</f>
        <v>Weekday</v>
      </c>
    </row>
    <row r="475" ht="15.75" customHeight="1">
      <c r="A475" s="1">
        <v>45309.0</v>
      </c>
      <c r="B475" s="2" t="s">
        <v>512</v>
      </c>
      <c r="C475" s="2" t="s">
        <v>69</v>
      </c>
      <c r="D475" s="1">
        <v>27998.0</v>
      </c>
      <c r="E475" s="2" t="s">
        <v>22</v>
      </c>
      <c r="F475" s="2">
        <v>324.0</v>
      </c>
      <c r="G475" s="2" t="s">
        <v>38</v>
      </c>
      <c r="H475" s="2" t="s">
        <v>49</v>
      </c>
      <c r="I475" s="2" t="s">
        <v>25</v>
      </c>
      <c r="J475" s="2" t="str">
        <f t="array" ref="J475">XLOOKUP('Transaction Data'!$G475,Product_Code,Biscuit_Brand)</f>
        <v>Ginger Snaps</v>
      </c>
      <c r="K475" s="2">
        <f t="array" ref="K475">XLOOKUP('Transaction Data'!$G475,Product_Code,Cost)</f>
        <v>14</v>
      </c>
      <c r="L475" s="2">
        <f t="array" ref="L475">XLOOKUP('Transaction Data'!$G475,Product_Code,Unit_Price)</f>
        <v>28</v>
      </c>
      <c r="M475" s="3">
        <f>'Transaction Data'!$F475*'Transaction Data'!$K475</f>
        <v>4536</v>
      </c>
      <c r="N475" s="3">
        <f>'Transaction Data'!$F475*'Transaction Data'!$L475</f>
        <v>9072</v>
      </c>
      <c r="O475" s="3">
        <f>'Transaction Data'!$N475-'Transaction Data'!$M475</f>
        <v>4536</v>
      </c>
      <c r="P475" s="2">
        <f>DATEDIF('Transaction Data'!$D475,'Transaction Data'!$A475,"y")</f>
        <v>47</v>
      </c>
      <c r="Q475" s="2" t="str">
        <f>FLOOR('Transaction Data'!$P475,15)&amp;"-"&amp;FLOOR('Transaction Data'!$P475,15)+14</f>
        <v>45-59</v>
      </c>
      <c r="R475" s="2" t="str">
        <f>IF('Transaction Data'!$L475&lt;=10,"Less Expensive","Expensive")</f>
        <v>Expensive</v>
      </c>
      <c r="S475" s="4">
        <f>WEEKDAY('Transaction Data'!$A475)</f>
        <v>5</v>
      </c>
      <c r="T475" s="2" t="str">
        <f>IF(WEEKDAY('Transaction Data'!$A475,2)&lt;6,"Weekday","Weekend")</f>
        <v>Weekday</v>
      </c>
    </row>
    <row r="476" ht="15.75" customHeight="1">
      <c r="A476" s="1">
        <v>45352.0</v>
      </c>
      <c r="B476" s="2" t="s">
        <v>513</v>
      </c>
      <c r="C476" s="2" t="s">
        <v>65</v>
      </c>
      <c r="D476" s="1">
        <v>33100.0</v>
      </c>
      <c r="E476" s="2" t="s">
        <v>37</v>
      </c>
      <c r="F476" s="2">
        <v>500.0</v>
      </c>
      <c r="G476" s="2" t="s">
        <v>33</v>
      </c>
      <c r="H476" s="2" t="s">
        <v>52</v>
      </c>
      <c r="I476" s="2" t="s">
        <v>25</v>
      </c>
      <c r="J476" s="2" t="str">
        <f t="array" ref="J476">XLOOKUP('Transaction Data'!$G476,Product_Code,Biscuit_Brand)</f>
        <v>Caramel Biscuits</v>
      </c>
      <c r="K476" s="2">
        <f t="array" ref="K476">XLOOKUP('Transaction Data'!$G476,Product_Code,Cost)</f>
        <v>18</v>
      </c>
      <c r="L476" s="2">
        <f t="array" ref="L476">XLOOKUP('Transaction Data'!$G476,Product_Code,Unit_Price)</f>
        <v>22</v>
      </c>
      <c r="M476" s="3">
        <f>'Transaction Data'!$F476*'Transaction Data'!$K476</f>
        <v>9000</v>
      </c>
      <c r="N476" s="3">
        <f>'Transaction Data'!$F476*'Transaction Data'!$L476</f>
        <v>11000</v>
      </c>
      <c r="O476" s="3">
        <f>'Transaction Data'!$N476-'Transaction Data'!$M476</f>
        <v>2000</v>
      </c>
      <c r="P476" s="2">
        <f>DATEDIF('Transaction Data'!$D476,'Transaction Data'!$A476,"y")</f>
        <v>33</v>
      </c>
      <c r="Q476" s="2" t="str">
        <f>FLOOR('Transaction Data'!$P476,15)&amp;"-"&amp;FLOOR('Transaction Data'!$P476,15)+14</f>
        <v>30-44</v>
      </c>
      <c r="R476" s="2" t="str">
        <f>IF('Transaction Data'!$L476&lt;=10,"Less Expensive","Expensive")</f>
        <v>Expensive</v>
      </c>
      <c r="S476" s="4">
        <f>WEEKDAY('Transaction Data'!$A476)</f>
        <v>6</v>
      </c>
      <c r="T476" s="2" t="str">
        <f>IF(WEEKDAY('Transaction Data'!$A476,2)&lt;6,"Weekday","Weekend")</f>
        <v>Weekday</v>
      </c>
    </row>
    <row r="477" ht="15.75" customHeight="1">
      <c r="A477" s="1">
        <v>45492.0</v>
      </c>
      <c r="B477" s="2" t="s">
        <v>514</v>
      </c>
      <c r="C477" s="2" t="s">
        <v>65</v>
      </c>
      <c r="D477" s="1">
        <v>18958.0</v>
      </c>
      <c r="E477" s="2" t="s">
        <v>37</v>
      </c>
      <c r="F477" s="2">
        <v>109.0</v>
      </c>
      <c r="G477" s="2" t="s">
        <v>48</v>
      </c>
      <c r="H477" s="2" t="s">
        <v>34</v>
      </c>
      <c r="I477" s="2" t="s">
        <v>25</v>
      </c>
      <c r="J477" s="2" t="str">
        <f t="array" ref="J477">XLOOKUP('Transaction Data'!$G477,Product_Code,Biscuit_Brand)</f>
        <v>Lemon Crisps</v>
      </c>
      <c r="K477" s="2">
        <f t="array" ref="K477">XLOOKUP('Transaction Data'!$G477,Product_Code,Cost)</f>
        <v>7</v>
      </c>
      <c r="L477" s="2">
        <f t="array" ref="L477">XLOOKUP('Transaction Data'!$G477,Product_Code,Unit_Price)</f>
        <v>9</v>
      </c>
      <c r="M477" s="3">
        <f>'Transaction Data'!$F477*'Transaction Data'!$K477</f>
        <v>763</v>
      </c>
      <c r="N477" s="3">
        <f>'Transaction Data'!$F477*'Transaction Data'!$L477</f>
        <v>981</v>
      </c>
      <c r="O477" s="3">
        <f>'Transaction Data'!$N477-'Transaction Data'!$M477</f>
        <v>218</v>
      </c>
      <c r="P477" s="2">
        <f>DATEDIF('Transaction Data'!$D477,'Transaction Data'!$A477,"y")</f>
        <v>72</v>
      </c>
      <c r="Q477" s="2" t="str">
        <f>FLOOR('Transaction Data'!$P477,15)&amp;"-"&amp;FLOOR('Transaction Data'!$P477,15)+14</f>
        <v>60-74</v>
      </c>
      <c r="R477" s="2" t="str">
        <f>IF('Transaction Data'!$L477&lt;=10,"Less Expensive","Expensive")</f>
        <v>Less Expensive</v>
      </c>
      <c r="S477" s="4">
        <f>WEEKDAY('Transaction Data'!$A477)</f>
        <v>6</v>
      </c>
      <c r="T477" s="2" t="str">
        <f>IF(WEEKDAY('Transaction Data'!$A477,2)&lt;6,"Weekday","Weekend")</f>
        <v>Weekday</v>
      </c>
    </row>
    <row r="478" ht="15.75" customHeight="1">
      <c r="A478" s="1">
        <v>45359.0</v>
      </c>
      <c r="B478" s="2" t="s">
        <v>515</v>
      </c>
      <c r="C478" s="2" t="s">
        <v>21</v>
      </c>
      <c r="D478" s="1">
        <v>36464.0</v>
      </c>
      <c r="E478" s="2" t="s">
        <v>63</v>
      </c>
      <c r="F478" s="2">
        <v>103.0</v>
      </c>
      <c r="G478" s="2" t="s">
        <v>33</v>
      </c>
      <c r="H478" s="2" t="s">
        <v>34</v>
      </c>
      <c r="I478" s="2" t="s">
        <v>25</v>
      </c>
      <c r="J478" s="2" t="str">
        <f t="array" ref="J478">XLOOKUP('Transaction Data'!$G478,Product_Code,Biscuit_Brand)</f>
        <v>Caramel Biscuits</v>
      </c>
      <c r="K478" s="2">
        <f t="array" ref="K478">XLOOKUP('Transaction Data'!$G478,Product_Code,Cost)</f>
        <v>18</v>
      </c>
      <c r="L478" s="2">
        <f t="array" ref="L478">XLOOKUP('Transaction Data'!$G478,Product_Code,Unit_Price)</f>
        <v>22</v>
      </c>
      <c r="M478" s="3">
        <f>'Transaction Data'!$F478*'Transaction Data'!$K478</f>
        <v>1854</v>
      </c>
      <c r="N478" s="3">
        <f>'Transaction Data'!$F478*'Transaction Data'!$L478</f>
        <v>2266</v>
      </c>
      <c r="O478" s="3">
        <f>'Transaction Data'!$N478-'Transaction Data'!$M478</f>
        <v>412</v>
      </c>
      <c r="P478" s="2">
        <f>DATEDIF('Transaction Data'!$D478,'Transaction Data'!$A478,"y")</f>
        <v>24</v>
      </c>
      <c r="Q478" s="2" t="str">
        <f>FLOOR('Transaction Data'!$P478,15)&amp;"-"&amp;FLOOR('Transaction Data'!$P478,15)+14</f>
        <v>15-29</v>
      </c>
      <c r="R478" s="2" t="str">
        <f>IF('Transaction Data'!$L478&lt;=10,"Less Expensive","Expensive")</f>
        <v>Expensive</v>
      </c>
      <c r="S478" s="4">
        <f>WEEKDAY('Transaction Data'!$A478)</f>
        <v>6</v>
      </c>
      <c r="T478" s="2" t="str">
        <f>IF(WEEKDAY('Transaction Data'!$A478,2)&lt;6,"Weekday","Weekend")</f>
        <v>Weekday</v>
      </c>
    </row>
    <row r="479" ht="15.75" customHeight="1">
      <c r="A479" s="1">
        <v>45306.0</v>
      </c>
      <c r="B479" s="2" t="s">
        <v>516</v>
      </c>
      <c r="C479" s="2" t="s">
        <v>78</v>
      </c>
      <c r="D479" s="1">
        <v>29267.0</v>
      </c>
      <c r="E479" s="2" t="s">
        <v>37</v>
      </c>
      <c r="F479" s="2">
        <v>269.0</v>
      </c>
      <c r="G479" s="2" t="s">
        <v>61</v>
      </c>
      <c r="H479" s="2" t="s">
        <v>39</v>
      </c>
      <c r="I479" s="2" t="s">
        <v>25</v>
      </c>
      <c r="J479" s="2" t="str">
        <f t="array" ref="J479">XLOOKUP('Transaction Data'!$G479,Product_Code,Biscuit_Brand)</f>
        <v>Choco Delight</v>
      </c>
      <c r="K479" s="2">
        <f t="array" ref="K479">XLOOKUP('Transaction Data'!$G479,Product_Code,Cost)</f>
        <v>3</v>
      </c>
      <c r="L479" s="2">
        <f t="array" ref="L479">XLOOKUP('Transaction Data'!$G479,Product_Code,Unit_Price)</f>
        <v>5</v>
      </c>
      <c r="M479" s="3">
        <f>'Transaction Data'!$F479*'Transaction Data'!$K479</f>
        <v>807</v>
      </c>
      <c r="N479" s="3">
        <f>'Transaction Data'!$F479*'Transaction Data'!$L479</f>
        <v>1345</v>
      </c>
      <c r="O479" s="3">
        <f>'Transaction Data'!$N479-'Transaction Data'!$M479</f>
        <v>538</v>
      </c>
      <c r="P479" s="2">
        <f>DATEDIF('Transaction Data'!$D479,'Transaction Data'!$A479,"y")</f>
        <v>43</v>
      </c>
      <c r="Q479" s="2" t="str">
        <f>FLOOR('Transaction Data'!$P479,15)&amp;"-"&amp;FLOOR('Transaction Data'!$P479,15)+14</f>
        <v>30-44</v>
      </c>
      <c r="R479" s="2" t="str">
        <f>IF('Transaction Data'!$L479&lt;=10,"Less Expensive","Expensive")</f>
        <v>Less Expensive</v>
      </c>
      <c r="S479" s="4">
        <f>WEEKDAY('Transaction Data'!$A479)</f>
        <v>2</v>
      </c>
      <c r="T479" s="2" t="str">
        <f>IF(WEEKDAY('Transaction Data'!$A479,2)&lt;6,"Weekday","Weekend")</f>
        <v>Weekday</v>
      </c>
    </row>
    <row r="480" ht="15.75" customHeight="1">
      <c r="A480" s="1">
        <v>45328.0</v>
      </c>
      <c r="B480" s="2" t="s">
        <v>517</v>
      </c>
      <c r="C480" s="2" t="s">
        <v>65</v>
      </c>
      <c r="D480" s="1">
        <v>30599.0</v>
      </c>
      <c r="E480" s="2" t="s">
        <v>37</v>
      </c>
      <c r="F480" s="2">
        <v>273.0</v>
      </c>
      <c r="G480" s="2" t="s">
        <v>44</v>
      </c>
      <c r="H480" s="2" t="s">
        <v>42</v>
      </c>
      <c r="I480" s="2" t="s">
        <v>30</v>
      </c>
      <c r="J480" s="2" t="str">
        <f t="array" ref="J480">XLOOKUP('Transaction Data'!$G480,Product_Code,Biscuit_Brand)</f>
        <v>Butter Crunch</v>
      </c>
      <c r="K480" s="2">
        <f t="array" ref="K480">XLOOKUP('Transaction Data'!$G480,Product_Code,Cost)</f>
        <v>10</v>
      </c>
      <c r="L480" s="2">
        <f t="array" ref="L480">XLOOKUP('Transaction Data'!$G480,Product_Code,Unit_Price)</f>
        <v>11</v>
      </c>
      <c r="M480" s="3">
        <f>'Transaction Data'!$F480*'Transaction Data'!$K480</f>
        <v>2730</v>
      </c>
      <c r="N480" s="3">
        <f>'Transaction Data'!$F480*'Transaction Data'!$L480</f>
        <v>3003</v>
      </c>
      <c r="O480" s="3">
        <f>'Transaction Data'!$N480-'Transaction Data'!$M480</f>
        <v>273</v>
      </c>
      <c r="P480" s="2">
        <f>DATEDIF('Transaction Data'!$D480,'Transaction Data'!$A480,"y")</f>
        <v>40</v>
      </c>
      <c r="Q480" s="2" t="str">
        <f>FLOOR('Transaction Data'!$P480,15)&amp;"-"&amp;FLOOR('Transaction Data'!$P480,15)+14</f>
        <v>30-44</v>
      </c>
      <c r="R480" s="2" t="str">
        <f>IF('Transaction Data'!$L480&lt;=10,"Less Expensive","Expensive")</f>
        <v>Expensive</v>
      </c>
      <c r="S480" s="4">
        <f>WEEKDAY('Transaction Data'!$A480)</f>
        <v>3</v>
      </c>
      <c r="T480" s="2" t="str">
        <f>IF(WEEKDAY('Transaction Data'!$A480,2)&lt;6,"Weekday","Weekend")</f>
        <v>Weekday</v>
      </c>
    </row>
    <row r="481" ht="15.75" customHeight="1">
      <c r="A481" s="1">
        <v>45389.0</v>
      </c>
      <c r="B481" s="2" t="s">
        <v>518</v>
      </c>
      <c r="C481" s="2" t="s">
        <v>32</v>
      </c>
      <c r="D481" s="1">
        <v>29272.0</v>
      </c>
      <c r="E481" s="2" t="s">
        <v>27</v>
      </c>
      <c r="F481" s="2">
        <v>335.0</v>
      </c>
      <c r="G481" s="2" t="s">
        <v>57</v>
      </c>
      <c r="H481" s="2" t="s">
        <v>45</v>
      </c>
      <c r="I481" s="2" t="s">
        <v>25</v>
      </c>
      <c r="J481" s="2" t="str">
        <f t="array" ref="J481">XLOOKUP('Transaction Data'!$G481,Product_Code,Biscuit_Brand)</f>
        <v>Oatmeal Cookies</v>
      </c>
      <c r="K481" s="2">
        <f t="array" ref="K481">XLOOKUP('Transaction Data'!$G481,Product_Code,Cost)</f>
        <v>19</v>
      </c>
      <c r="L481" s="2">
        <f t="array" ref="L481">XLOOKUP('Transaction Data'!$G481,Product_Code,Unit_Price)</f>
        <v>23</v>
      </c>
      <c r="M481" s="3">
        <f>'Transaction Data'!$F481*'Transaction Data'!$K481</f>
        <v>6365</v>
      </c>
      <c r="N481" s="3">
        <f>'Transaction Data'!$F481*'Transaction Data'!$L481</f>
        <v>7705</v>
      </c>
      <c r="O481" s="3">
        <f>'Transaction Data'!$N481-'Transaction Data'!$M481</f>
        <v>1340</v>
      </c>
      <c r="P481" s="2">
        <f>DATEDIF('Transaction Data'!$D481,'Transaction Data'!$A481,"y")</f>
        <v>44</v>
      </c>
      <c r="Q481" s="2" t="str">
        <f>FLOOR('Transaction Data'!$P481,15)&amp;"-"&amp;FLOOR('Transaction Data'!$P481,15)+14</f>
        <v>30-44</v>
      </c>
      <c r="R481" s="2" t="str">
        <f>IF('Transaction Data'!$L481&lt;=10,"Less Expensive","Expensive")</f>
        <v>Expensive</v>
      </c>
      <c r="S481" s="4">
        <f>WEEKDAY('Transaction Data'!$A481)</f>
        <v>1</v>
      </c>
      <c r="T481" s="2" t="str">
        <f>IF(WEEKDAY('Transaction Data'!$A481,2)&lt;6,"Weekday","Weekend")</f>
        <v>Weekend</v>
      </c>
    </row>
    <row r="482" ht="15.75" customHeight="1">
      <c r="A482" s="1">
        <v>45502.0</v>
      </c>
      <c r="B482" s="2" t="s">
        <v>519</v>
      </c>
      <c r="C482" s="2" t="s">
        <v>41</v>
      </c>
      <c r="D482" s="1">
        <v>24047.0</v>
      </c>
      <c r="E482" s="2" t="s">
        <v>22</v>
      </c>
      <c r="F482" s="2">
        <v>334.0</v>
      </c>
      <c r="G482" s="2" t="s">
        <v>28</v>
      </c>
      <c r="H482" s="2" t="s">
        <v>49</v>
      </c>
      <c r="I482" s="2" t="s">
        <v>25</v>
      </c>
      <c r="J482" s="2" t="str">
        <f t="array" ref="J482">XLOOKUP('Transaction Data'!$G482,Product_Code,Biscuit_Brand)</f>
        <v>Shortbread</v>
      </c>
      <c r="K482" s="2">
        <f t="array" ref="K482">XLOOKUP('Transaction Data'!$G482,Product_Code,Cost)</f>
        <v>10</v>
      </c>
      <c r="L482" s="2">
        <f t="array" ref="L482">XLOOKUP('Transaction Data'!$G482,Product_Code,Unit_Price)</f>
        <v>45</v>
      </c>
      <c r="M482" s="3">
        <f>'Transaction Data'!$F482*'Transaction Data'!$K482</f>
        <v>3340</v>
      </c>
      <c r="N482" s="3">
        <f>'Transaction Data'!$F482*'Transaction Data'!$L482</f>
        <v>15030</v>
      </c>
      <c r="O482" s="3">
        <f>'Transaction Data'!$N482-'Transaction Data'!$M482</f>
        <v>11690</v>
      </c>
      <c r="P482" s="2">
        <f>DATEDIF('Transaction Data'!$D482,'Transaction Data'!$A482,"y")</f>
        <v>58</v>
      </c>
      <c r="Q482" s="2" t="str">
        <f>FLOOR('Transaction Data'!$P482,15)&amp;"-"&amp;FLOOR('Transaction Data'!$P482,15)+14</f>
        <v>45-59</v>
      </c>
      <c r="R482" s="2" t="str">
        <f>IF('Transaction Data'!$L482&lt;=10,"Less Expensive","Expensive")</f>
        <v>Expensive</v>
      </c>
      <c r="S482" s="4">
        <f>WEEKDAY('Transaction Data'!$A482)</f>
        <v>2</v>
      </c>
      <c r="T482" s="2" t="str">
        <f>IF(WEEKDAY('Transaction Data'!$A482,2)&lt;6,"Weekday","Weekend")</f>
        <v>Weekday</v>
      </c>
    </row>
    <row r="483" ht="15.75" customHeight="1">
      <c r="A483" s="1">
        <v>45399.0</v>
      </c>
      <c r="B483" s="2" t="s">
        <v>520</v>
      </c>
      <c r="C483" s="2" t="s">
        <v>54</v>
      </c>
      <c r="D483" s="1">
        <v>31714.0</v>
      </c>
      <c r="E483" s="2" t="s">
        <v>27</v>
      </c>
      <c r="F483" s="2">
        <v>419.0</v>
      </c>
      <c r="G483" s="2" t="s">
        <v>61</v>
      </c>
      <c r="H483" s="2" t="s">
        <v>52</v>
      </c>
      <c r="I483" s="2" t="s">
        <v>25</v>
      </c>
      <c r="J483" s="2" t="str">
        <f t="array" ref="J483">XLOOKUP('Transaction Data'!$G483,Product_Code,Biscuit_Brand)</f>
        <v>Choco Delight</v>
      </c>
      <c r="K483" s="2">
        <f t="array" ref="K483">XLOOKUP('Transaction Data'!$G483,Product_Code,Cost)</f>
        <v>3</v>
      </c>
      <c r="L483" s="2">
        <f t="array" ref="L483">XLOOKUP('Transaction Data'!$G483,Product_Code,Unit_Price)</f>
        <v>5</v>
      </c>
      <c r="M483" s="3">
        <f>'Transaction Data'!$F483*'Transaction Data'!$K483</f>
        <v>1257</v>
      </c>
      <c r="N483" s="3">
        <f>'Transaction Data'!$F483*'Transaction Data'!$L483</f>
        <v>2095</v>
      </c>
      <c r="O483" s="3">
        <f>'Transaction Data'!$N483-'Transaction Data'!$M483</f>
        <v>838</v>
      </c>
      <c r="P483" s="2">
        <f>DATEDIF('Transaction Data'!$D483,'Transaction Data'!$A483,"y")</f>
        <v>37</v>
      </c>
      <c r="Q483" s="2" t="str">
        <f>FLOOR('Transaction Data'!$P483,15)&amp;"-"&amp;FLOOR('Transaction Data'!$P483,15)+14</f>
        <v>30-44</v>
      </c>
      <c r="R483" s="2" t="str">
        <f>IF('Transaction Data'!$L483&lt;=10,"Less Expensive","Expensive")</f>
        <v>Less Expensive</v>
      </c>
      <c r="S483" s="4">
        <f>WEEKDAY('Transaction Data'!$A483)</f>
        <v>4</v>
      </c>
      <c r="T483" s="2" t="str">
        <f>IF(WEEKDAY('Transaction Data'!$A483,2)&lt;6,"Weekday","Weekend")</f>
        <v>Weekday</v>
      </c>
    </row>
    <row r="484" ht="15.75" customHeight="1">
      <c r="A484" s="1">
        <v>45370.0</v>
      </c>
      <c r="B484" s="2" t="s">
        <v>521</v>
      </c>
      <c r="C484" s="2" t="s">
        <v>32</v>
      </c>
      <c r="D484" s="1">
        <v>26807.0</v>
      </c>
      <c r="E484" s="2" t="s">
        <v>63</v>
      </c>
      <c r="F484" s="2">
        <v>360.0</v>
      </c>
      <c r="G484" s="2" t="s">
        <v>44</v>
      </c>
      <c r="H484" s="2" t="s">
        <v>49</v>
      </c>
      <c r="I484" s="2" t="s">
        <v>25</v>
      </c>
      <c r="J484" s="2" t="str">
        <f t="array" ref="J484">XLOOKUP('Transaction Data'!$G484,Product_Code,Biscuit_Brand)</f>
        <v>Butter Crunch</v>
      </c>
      <c r="K484" s="2">
        <f t="array" ref="K484">XLOOKUP('Transaction Data'!$G484,Product_Code,Cost)</f>
        <v>10</v>
      </c>
      <c r="L484" s="2">
        <f t="array" ref="L484">XLOOKUP('Transaction Data'!$G484,Product_Code,Unit_Price)</f>
        <v>11</v>
      </c>
      <c r="M484" s="3">
        <f>'Transaction Data'!$F484*'Transaction Data'!$K484</f>
        <v>3600</v>
      </c>
      <c r="N484" s="3">
        <f>'Transaction Data'!$F484*'Transaction Data'!$L484</f>
        <v>3960</v>
      </c>
      <c r="O484" s="3">
        <f>'Transaction Data'!$N484-'Transaction Data'!$M484</f>
        <v>360</v>
      </c>
      <c r="P484" s="2">
        <f>DATEDIF('Transaction Data'!$D484,'Transaction Data'!$A484,"y")</f>
        <v>50</v>
      </c>
      <c r="Q484" s="2" t="str">
        <f>FLOOR('Transaction Data'!$P484,15)&amp;"-"&amp;FLOOR('Transaction Data'!$P484,15)+14</f>
        <v>45-59</v>
      </c>
      <c r="R484" s="2" t="str">
        <f>IF('Transaction Data'!$L484&lt;=10,"Less Expensive","Expensive")</f>
        <v>Expensive</v>
      </c>
      <c r="S484" s="4">
        <f>WEEKDAY('Transaction Data'!$A484)</f>
        <v>3</v>
      </c>
      <c r="T484" s="2" t="str">
        <f>IF(WEEKDAY('Transaction Data'!$A484,2)&lt;6,"Weekday","Weekend")</f>
        <v>Weekday</v>
      </c>
    </row>
    <row r="485" ht="15.75" customHeight="1">
      <c r="A485" s="1">
        <v>45299.0</v>
      </c>
      <c r="B485" s="2" t="s">
        <v>522</v>
      </c>
      <c r="C485" s="2" t="s">
        <v>65</v>
      </c>
      <c r="D485" s="1">
        <v>35091.0</v>
      </c>
      <c r="E485" s="2" t="s">
        <v>37</v>
      </c>
      <c r="F485" s="2">
        <v>464.0</v>
      </c>
      <c r="G485" s="2" t="s">
        <v>55</v>
      </c>
      <c r="H485" s="2" t="s">
        <v>52</v>
      </c>
      <c r="I485" s="2" t="s">
        <v>25</v>
      </c>
      <c r="J485" s="2" t="str">
        <f t="array" ref="J485">XLOOKUP('Transaction Data'!$G485,Product_Code,Biscuit_Brand)</f>
        <v>Vanilla Wafers</v>
      </c>
      <c r="K485" s="2">
        <f t="array" ref="K485">XLOOKUP('Transaction Data'!$G485,Product_Code,Cost)</f>
        <v>18</v>
      </c>
      <c r="L485" s="2">
        <f t="array" ref="L485">XLOOKUP('Transaction Data'!$G485,Product_Code,Unit_Price)</f>
        <v>36</v>
      </c>
      <c r="M485" s="3">
        <f>'Transaction Data'!$F485*'Transaction Data'!$K485</f>
        <v>8352</v>
      </c>
      <c r="N485" s="3">
        <f>'Transaction Data'!$F485*'Transaction Data'!$L485</f>
        <v>16704</v>
      </c>
      <c r="O485" s="3">
        <f>'Transaction Data'!$N485-'Transaction Data'!$M485</f>
        <v>8352</v>
      </c>
      <c r="P485" s="2">
        <f>DATEDIF('Transaction Data'!$D485,'Transaction Data'!$A485,"y")</f>
        <v>27</v>
      </c>
      <c r="Q485" s="2" t="str">
        <f>FLOOR('Transaction Data'!$P485,15)&amp;"-"&amp;FLOOR('Transaction Data'!$P485,15)+14</f>
        <v>15-29</v>
      </c>
      <c r="R485" s="2" t="str">
        <f>IF('Transaction Data'!$L485&lt;=10,"Less Expensive","Expensive")</f>
        <v>Expensive</v>
      </c>
      <c r="S485" s="4">
        <f>WEEKDAY('Transaction Data'!$A485)</f>
        <v>2</v>
      </c>
      <c r="T485" s="2" t="str">
        <f>IF(WEEKDAY('Transaction Data'!$A485,2)&lt;6,"Weekday","Weekend")</f>
        <v>Weekday</v>
      </c>
    </row>
    <row r="486" ht="15.75" customHeight="1">
      <c r="A486" s="1">
        <v>45461.0</v>
      </c>
      <c r="B486" s="2" t="s">
        <v>523</v>
      </c>
      <c r="C486" s="2" t="s">
        <v>65</v>
      </c>
      <c r="D486" s="1">
        <v>38438.0</v>
      </c>
      <c r="E486" s="2" t="s">
        <v>27</v>
      </c>
      <c r="F486" s="2">
        <v>248.0</v>
      </c>
      <c r="G486" s="2" t="s">
        <v>57</v>
      </c>
      <c r="H486" s="2" t="s">
        <v>52</v>
      </c>
      <c r="I486" s="2" t="s">
        <v>25</v>
      </c>
      <c r="J486" s="2" t="str">
        <f t="array" ref="J486">XLOOKUP('Transaction Data'!$G486,Product_Code,Biscuit_Brand)</f>
        <v>Oatmeal Cookies</v>
      </c>
      <c r="K486" s="2">
        <f t="array" ref="K486">XLOOKUP('Transaction Data'!$G486,Product_Code,Cost)</f>
        <v>19</v>
      </c>
      <c r="L486" s="2">
        <f t="array" ref="L486">XLOOKUP('Transaction Data'!$G486,Product_Code,Unit_Price)</f>
        <v>23</v>
      </c>
      <c r="M486" s="3">
        <f>'Transaction Data'!$F486*'Transaction Data'!$K486</f>
        <v>4712</v>
      </c>
      <c r="N486" s="3">
        <f>'Transaction Data'!$F486*'Transaction Data'!$L486</f>
        <v>5704</v>
      </c>
      <c r="O486" s="3">
        <f>'Transaction Data'!$N486-'Transaction Data'!$M486</f>
        <v>992</v>
      </c>
      <c r="P486" s="2">
        <f>DATEDIF('Transaction Data'!$D486,'Transaction Data'!$A486,"y")</f>
        <v>19</v>
      </c>
      <c r="Q486" s="2" t="str">
        <f>FLOOR('Transaction Data'!$P486,15)&amp;"-"&amp;FLOOR('Transaction Data'!$P486,15)+14</f>
        <v>15-29</v>
      </c>
      <c r="R486" s="2" t="str">
        <f>IF('Transaction Data'!$L486&lt;=10,"Less Expensive","Expensive")</f>
        <v>Expensive</v>
      </c>
      <c r="S486" s="4">
        <f>WEEKDAY('Transaction Data'!$A486)</f>
        <v>3</v>
      </c>
      <c r="T486" s="2" t="str">
        <f>IF(WEEKDAY('Transaction Data'!$A486,2)&lt;6,"Weekday","Weekend")</f>
        <v>Weekday</v>
      </c>
    </row>
    <row r="487" ht="15.75" customHeight="1">
      <c r="A487" s="1">
        <v>45296.0</v>
      </c>
      <c r="B487" s="2" t="s">
        <v>524</v>
      </c>
      <c r="C487" s="2" t="s">
        <v>47</v>
      </c>
      <c r="D487" s="1">
        <v>17521.0</v>
      </c>
      <c r="E487" s="2" t="s">
        <v>22</v>
      </c>
      <c r="F487" s="2">
        <v>82.0</v>
      </c>
      <c r="G487" s="2" t="s">
        <v>60</v>
      </c>
      <c r="H487" s="2" t="s">
        <v>45</v>
      </c>
      <c r="I487" s="2" t="s">
        <v>25</v>
      </c>
      <c r="J487" s="2" t="str">
        <f t="array" ref="J487">XLOOKUP('Transaction Data'!$G487,Product_Code,Biscuit_Brand)</f>
        <v>Peanut Butter Bites</v>
      </c>
      <c r="K487" s="2">
        <f t="array" ref="K487">XLOOKUP('Transaction Data'!$G487,Product_Code,Cost)</f>
        <v>5</v>
      </c>
      <c r="L487" s="2">
        <f t="array" ref="L487">XLOOKUP('Transaction Data'!$G487,Product_Code,Unit_Price)</f>
        <v>7</v>
      </c>
      <c r="M487" s="3">
        <f>'Transaction Data'!$F487*'Transaction Data'!$K487</f>
        <v>410</v>
      </c>
      <c r="N487" s="3">
        <f>'Transaction Data'!$F487*'Transaction Data'!$L487</f>
        <v>574</v>
      </c>
      <c r="O487" s="3">
        <f>'Transaction Data'!$N487-'Transaction Data'!$M487</f>
        <v>164</v>
      </c>
      <c r="P487" s="2">
        <f>DATEDIF('Transaction Data'!$D487,'Transaction Data'!$A487,"y")</f>
        <v>76</v>
      </c>
      <c r="Q487" s="2" t="str">
        <f>FLOOR('Transaction Data'!$P487,15)&amp;"-"&amp;FLOOR('Transaction Data'!$P487,15)+14</f>
        <v>75-89</v>
      </c>
      <c r="R487" s="2" t="str">
        <f>IF('Transaction Data'!$L487&lt;=10,"Less Expensive","Expensive")</f>
        <v>Less Expensive</v>
      </c>
      <c r="S487" s="4">
        <f>WEEKDAY('Transaction Data'!$A487)</f>
        <v>6</v>
      </c>
      <c r="T487" s="2" t="str">
        <f>IF(WEEKDAY('Transaction Data'!$A487,2)&lt;6,"Weekday","Weekend")</f>
        <v>Weekday</v>
      </c>
    </row>
    <row r="488" ht="15.75" customHeight="1">
      <c r="A488" s="1">
        <v>45396.0</v>
      </c>
      <c r="B488" s="2" t="s">
        <v>525</v>
      </c>
      <c r="C488" s="2" t="s">
        <v>32</v>
      </c>
      <c r="D488" s="1">
        <v>21509.0</v>
      </c>
      <c r="E488" s="2" t="s">
        <v>22</v>
      </c>
      <c r="F488" s="2">
        <v>52.0</v>
      </c>
      <c r="G488" s="2" t="s">
        <v>57</v>
      </c>
      <c r="H488" s="2" t="s">
        <v>49</v>
      </c>
      <c r="I488" s="2" t="s">
        <v>25</v>
      </c>
      <c r="J488" s="2" t="str">
        <f t="array" ref="J488">XLOOKUP('Transaction Data'!$G488,Product_Code,Biscuit_Brand)</f>
        <v>Oatmeal Cookies</v>
      </c>
      <c r="K488" s="2">
        <f t="array" ref="K488">XLOOKUP('Transaction Data'!$G488,Product_Code,Cost)</f>
        <v>19</v>
      </c>
      <c r="L488" s="2">
        <f t="array" ref="L488">XLOOKUP('Transaction Data'!$G488,Product_Code,Unit_Price)</f>
        <v>23</v>
      </c>
      <c r="M488" s="3">
        <f>'Transaction Data'!$F488*'Transaction Data'!$K488</f>
        <v>988</v>
      </c>
      <c r="N488" s="3">
        <f>'Transaction Data'!$F488*'Transaction Data'!$L488</f>
        <v>1196</v>
      </c>
      <c r="O488" s="3">
        <f>'Transaction Data'!$N488-'Transaction Data'!$M488</f>
        <v>208</v>
      </c>
      <c r="P488" s="2">
        <f>DATEDIF('Transaction Data'!$D488,'Transaction Data'!$A488,"y")</f>
        <v>65</v>
      </c>
      <c r="Q488" s="2" t="str">
        <f>FLOOR('Transaction Data'!$P488,15)&amp;"-"&amp;FLOOR('Transaction Data'!$P488,15)+14</f>
        <v>60-74</v>
      </c>
      <c r="R488" s="2" t="str">
        <f>IF('Transaction Data'!$L488&lt;=10,"Less Expensive","Expensive")</f>
        <v>Expensive</v>
      </c>
      <c r="S488" s="4">
        <f>WEEKDAY('Transaction Data'!$A488)</f>
        <v>1</v>
      </c>
      <c r="T488" s="2" t="str">
        <f>IF(WEEKDAY('Transaction Data'!$A488,2)&lt;6,"Weekday","Weekend")</f>
        <v>Weekend</v>
      </c>
    </row>
    <row r="489" ht="15.75" customHeight="1">
      <c r="A489" s="1">
        <v>45479.0</v>
      </c>
      <c r="B489" s="2" t="s">
        <v>526</v>
      </c>
      <c r="C489" s="2" t="s">
        <v>78</v>
      </c>
      <c r="D489" s="1">
        <v>15936.0</v>
      </c>
      <c r="E489" s="2" t="s">
        <v>27</v>
      </c>
      <c r="F489" s="2">
        <v>15.0</v>
      </c>
      <c r="G489" s="2" t="s">
        <v>60</v>
      </c>
      <c r="H489" s="2" t="s">
        <v>52</v>
      </c>
      <c r="I489" s="2" t="s">
        <v>25</v>
      </c>
      <c r="J489" s="2" t="str">
        <f t="array" ref="J489">XLOOKUP('Transaction Data'!$G489,Product_Code,Biscuit_Brand)</f>
        <v>Peanut Butter Bites</v>
      </c>
      <c r="K489" s="2">
        <f t="array" ref="K489">XLOOKUP('Transaction Data'!$G489,Product_Code,Cost)</f>
        <v>5</v>
      </c>
      <c r="L489" s="2">
        <f t="array" ref="L489">XLOOKUP('Transaction Data'!$G489,Product_Code,Unit_Price)</f>
        <v>7</v>
      </c>
      <c r="M489" s="3">
        <f>'Transaction Data'!$F489*'Transaction Data'!$K489</f>
        <v>75</v>
      </c>
      <c r="N489" s="3">
        <f>'Transaction Data'!$F489*'Transaction Data'!$L489</f>
        <v>105</v>
      </c>
      <c r="O489" s="3">
        <f>'Transaction Data'!$N489-'Transaction Data'!$M489</f>
        <v>30</v>
      </c>
      <c r="P489" s="2">
        <f>DATEDIF('Transaction Data'!$D489,'Transaction Data'!$A489,"y")</f>
        <v>80</v>
      </c>
      <c r="Q489" s="2" t="str">
        <f>FLOOR('Transaction Data'!$P489,15)&amp;"-"&amp;FLOOR('Transaction Data'!$P489,15)+14</f>
        <v>75-89</v>
      </c>
      <c r="R489" s="2" t="str">
        <f>IF('Transaction Data'!$L489&lt;=10,"Less Expensive","Expensive")</f>
        <v>Less Expensive</v>
      </c>
      <c r="S489" s="4">
        <f>WEEKDAY('Transaction Data'!$A489)</f>
        <v>7</v>
      </c>
      <c r="T489" s="2" t="str">
        <f>IF(WEEKDAY('Transaction Data'!$A489,2)&lt;6,"Weekday","Weekend")</f>
        <v>Weekend</v>
      </c>
    </row>
    <row r="490" ht="15.75" customHeight="1">
      <c r="A490" s="1">
        <v>45394.0</v>
      </c>
      <c r="B490" s="2" t="s">
        <v>527</v>
      </c>
      <c r="C490" s="2" t="s">
        <v>41</v>
      </c>
      <c r="D490" s="1">
        <v>37652.0</v>
      </c>
      <c r="E490" s="2" t="s">
        <v>63</v>
      </c>
      <c r="F490" s="2">
        <v>275.0</v>
      </c>
      <c r="G490" s="2" t="s">
        <v>55</v>
      </c>
      <c r="H490" s="2" t="s">
        <v>49</v>
      </c>
      <c r="I490" s="2" t="s">
        <v>25</v>
      </c>
      <c r="J490" s="2" t="str">
        <f t="array" ref="J490">XLOOKUP('Transaction Data'!$G490,Product_Code,Biscuit_Brand)</f>
        <v>Vanilla Wafers</v>
      </c>
      <c r="K490" s="2">
        <f t="array" ref="K490">XLOOKUP('Transaction Data'!$G490,Product_Code,Cost)</f>
        <v>18</v>
      </c>
      <c r="L490" s="2">
        <f t="array" ref="L490">XLOOKUP('Transaction Data'!$G490,Product_Code,Unit_Price)</f>
        <v>36</v>
      </c>
      <c r="M490" s="3">
        <f>'Transaction Data'!$F490*'Transaction Data'!$K490</f>
        <v>4950</v>
      </c>
      <c r="N490" s="3">
        <f>'Transaction Data'!$F490*'Transaction Data'!$L490</f>
        <v>9900</v>
      </c>
      <c r="O490" s="3">
        <f>'Transaction Data'!$N490-'Transaction Data'!$M490</f>
        <v>4950</v>
      </c>
      <c r="P490" s="2">
        <f>DATEDIF('Transaction Data'!$D490,'Transaction Data'!$A490,"y")</f>
        <v>21</v>
      </c>
      <c r="Q490" s="2" t="str">
        <f>FLOOR('Transaction Data'!$P490,15)&amp;"-"&amp;FLOOR('Transaction Data'!$P490,15)+14</f>
        <v>15-29</v>
      </c>
      <c r="R490" s="2" t="str">
        <f>IF('Transaction Data'!$L490&lt;=10,"Less Expensive","Expensive")</f>
        <v>Expensive</v>
      </c>
      <c r="S490" s="4">
        <f>WEEKDAY('Transaction Data'!$A490)</f>
        <v>6</v>
      </c>
      <c r="T490" s="2" t="str">
        <f>IF(WEEKDAY('Transaction Data'!$A490,2)&lt;6,"Weekday","Weekend")</f>
        <v>Weekday</v>
      </c>
    </row>
    <row r="491" ht="15.75" customHeight="1">
      <c r="A491" s="1">
        <v>45316.0</v>
      </c>
      <c r="B491" s="2" t="s">
        <v>528</v>
      </c>
      <c r="C491" s="2" t="s">
        <v>54</v>
      </c>
      <c r="D491" s="1">
        <v>20280.0</v>
      </c>
      <c r="E491" s="2" t="s">
        <v>63</v>
      </c>
      <c r="F491" s="2">
        <v>216.0</v>
      </c>
      <c r="G491" s="2" t="s">
        <v>57</v>
      </c>
      <c r="H491" s="2" t="s">
        <v>52</v>
      </c>
      <c r="I491" s="2" t="s">
        <v>25</v>
      </c>
      <c r="J491" s="2" t="str">
        <f t="array" ref="J491">XLOOKUP('Transaction Data'!$G491,Product_Code,Biscuit_Brand)</f>
        <v>Oatmeal Cookies</v>
      </c>
      <c r="K491" s="2">
        <f t="array" ref="K491">XLOOKUP('Transaction Data'!$G491,Product_Code,Cost)</f>
        <v>19</v>
      </c>
      <c r="L491" s="2">
        <f t="array" ref="L491">XLOOKUP('Transaction Data'!$G491,Product_Code,Unit_Price)</f>
        <v>23</v>
      </c>
      <c r="M491" s="3">
        <f>'Transaction Data'!$F491*'Transaction Data'!$K491</f>
        <v>4104</v>
      </c>
      <c r="N491" s="3">
        <f>'Transaction Data'!$F491*'Transaction Data'!$L491</f>
        <v>4968</v>
      </c>
      <c r="O491" s="3">
        <f>'Transaction Data'!$N491-'Transaction Data'!$M491</f>
        <v>864</v>
      </c>
      <c r="P491" s="2">
        <f>DATEDIF('Transaction Data'!$D491,'Transaction Data'!$A491,"y")</f>
        <v>68</v>
      </c>
      <c r="Q491" s="2" t="str">
        <f>FLOOR('Transaction Data'!$P491,15)&amp;"-"&amp;FLOOR('Transaction Data'!$P491,15)+14</f>
        <v>60-74</v>
      </c>
      <c r="R491" s="2" t="str">
        <f>IF('Transaction Data'!$L491&lt;=10,"Less Expensive","Expensive")</f>
        <v>Expensive</v>
      </c>
      <c r="S491" s="4">
        <f>WEEKDAY('Transaction Data'!$A491)</f>
        <v>5</v>
      </c>
      <c r="T491" s="2" t="str">
        <f>IF(WEEKDAY('Transaction Data'!$A491,2)&lt;6,"Weekday","Weekend")</f>
        <v>Weekday</v>
      </c>
    </row>
    <row r="492" ht="15.75" customHeight="1">
      <c r="A492" s="1">
        <v>45484.0</v>
      </c>
      <c r="B492" s="2" t="s">
        <v>213</v>
      </c>
      <c r="C492" s="2" t="s">
        <v>41</v>
      </c>
      <c r="D492" s="1">
        <v>19598.0</v>
      </c>
      <c r="E492" s="2" t="s">
        <v>27</v>
      </c>
      <c r="F492" s="2">
        <v>493.0</v>
      </c>
      <c r="G492" s="2" t="s">
        <v>38</v>
      </c>
      <c r="H492" s="2" t="s">
        <v>34</v>
      </c>
      <c r="I492" s="2" t="s">
        <v>25</v>
      </c>
      <c r="J492" s="2" t="str">
        <f t="array" ref="J492">XLOOKUP('Transaction Data'!$G492,Product_Code,Biscuit_Brand)</f>
        <v>Ginger Snaps</v>
      </c>
      <c r="K492" s="2">
        <f t="array" ref="K492">XLOOKUP('Transaction Data'!$G492,Product_Code,Cost)</f>
        <v>14</v>
      </c>
      <c r="L492" s="2">
        <f t="array" ref="L492">XLOOKUP('Transaction Data'!$G492,Product_Code,Unit_Price)</f>
        <v>28</v>
      </c>
      <c r="M492" s="3">
        <f>'Transaction Data'!$F492*'Transaction Data'!$K492</f>
        <v>6902</v>
      </c>
      <c r="N492" s="3">
        <f>'Transaction Data'!$F492*'Transaction Data'!$L492</f>
        <v>13804</v>
      </c>
      <c r="O492" s="3">
        <f>'Transaction Data'!$N492-'Transaction Data'!$M492</f>
        <v>6902</v>
      </c>
      <c r="P492" s="2">
        <f>DATEDIF('Transaction Data'!$D492,'Transaction Data'!$A492,"y")</f>
        <v>70</v>
      </c>
      <c r="Q492" s="2" t="str">
        <f>FLOOR('Transaction Data'!$P492,15)&amp;"-"&amp;FLOOR('Transaction Data'!$P492,15)+14</f>
        <v>60-74</v>
      </c>
      <c r="R492" s="2" t="str">
        <f>IF('Transaction Data'!$L492&lt;=10,"Less Expensive","Expensive")</f>
        <v>Expensive</v>
      </c>
      <c r="S492" s="4">
        <f>WEEKDAY('Transaction Data'!$A492)</f>
        <v>5</v>
      </c>
      <c r="T492" s="2" t="str">
        <f>IF(WEEKDAY('Transaction Data'!$A492,2)&lt;6,"Weekday","Weekend")</f>
        <v>Weekday</v>
      </c>
    </row>
    <row r="493" ht="15.75" customHeight="1">
      <c r="A493" s="1">
        <v>45489.0</v>
      </c>
      <c r="B493" s="2" t="s">
        <v>529</v>
      </c>
      <c r="C493" s="2" t="s">
        <v>21</v>
      </c>
      <c r="D493" s="1">
        <v>18343.0</v>
      </c>
      <c r="E493" s="2" t="s">
        <v>63</v>
      </c>
      <c r="F493" s="2">
        <v>481.0</v>
      </c>
      <c r="G493" s="2" t="s">
        <v>61</v>
      </c>
      <c r="H493" s="2" t="s">
        <v>34</v>
      </c>
      <c r="I493" s="2" t="s">
        <v>25</v>
      </c>
      <c r="J493" s="2" t="str">
        <f t="array" ref="J493">XLOOKUP('Transaction Data'!$G493,Product_Code,Biscuit_Brand)</f>
        <v>Choco Delight</v>
      </c>
      <c r="K493" s="2">
        <f t="array" ref="K493">XLOOKUP('Transaction Data'!$G493,Product_Code,Cost)</f>
        <v>3</v>
      </c>
      <c r="L493" s="2">
        <f t="array" ref="L493">XLOOKUP('Transaction Data'!$G493,Product_Code,Unit_Price)</f>
        <v>5</v>
      </c>
      <c r="M493" s="3">
        <f>'Transaction Data'!$F493*'Transaction Data'!$K493</f>
        <v>1443</v>
      </c>
      <c r="N493" s="3">
        <f>'Transaction Data'!$F493*'Transaction Data'!$L493</f>
        <v>2405</v>
      </c>
      <c r="O493" s="3">
        <f>'Transaction Data'!$N493-'Transaction Data'!$M493</f>
        <v>962</v>
      </c>
      <c r="P493" s="2">
        <f>DATEDIF('Transaction Data'!$D493,'Transaction Data'!$A493,"y")</f>
        <v>74</v>
      </c>
      <c r="Q493" s="2" t="str">
        <f>FLOOR('Transaction Data'!$P493,15)&amp;"-"&amp;FLOOR('Transaction Data'!$P493,15)+14</f>
        <v>60-74</v>
      </c>
      <c r="R493" s="2" t="str">
        <f>IF('Transaction Data'!$L493&lt;=10,"Less Expensive","Expensive")</f>
        <v>Less Expensive</v>
      </c>
      <c r="S493" s="4">
        <f>WEEKDAY('Transaction Data'!$A493)</f>
        <v>3</v>
      </c>
      <c r="T493" s="2" t="str">
        <f>IF(WEEKDAY('Transaction Data'!$A493,2)&lt;6,"Weekday","Weekend")</f>
        <v>Weekday</v>
      </c>
    </row>
    <row r="494" ht="15.75" customHeight="1">
      <c r="A494" s="1">
        <v>45497.0</v>
      </c>
      <c r="B494" s="2" t="s">
        <v>530</v>
      </c>
      <c r="C494" s="2" t="s">
        <v>41</v>
      </c>
      <c r="D494" s="1">
        <v>38914.0</v>
      </c>
      <c r="E494" s="2" t="s">
        <v>63</v>
      </c>
      <c r="F494" s="2">
        <v>98.0</v>
      </c>
      <c r="G494" s="2" t="s">
        <v>61</v>
      </c>
      <c r="H494" s="2" t="s">
        <v>39</v>
      </c>
      <c r="I494" s="2" t="s">
        <v>25</v>
      </c>
      <c r="J494" s="2" t="str">
        <f t="array" ref="J494">XLOOKUP('Transaction Data'!$G494,Product_Code,Biscuit_Brand)</f>
        <v>Choco Delight</v>
      </c>
      <c r="K494" s="2">
        <f t="array" ref="K494">XLOOKUP('Transaction Data'!$G494,Product_Code,Cost)</f>
        <v>3</v>
      </c>
      <c r="L494" s="2">
        <f t="array" ref="L494">XLOOKUP('Transaction Data'!$G494,Product_Code,Unit_Price)</f>
        <v>5</v>
      </c>
      <c r="M494" s="3">
        <f>'Transaction Data'!$F494*'Transaction Data'!$K494</f>
        <v>294</v>
      </c>
      <c r="N494" s="3">
        <f>'Transaction Data'!$F494*'Transaction Data'!$L494</f>
        <v>490</v>
      </c>
      <c r="O494" s="3">
        <f>'Transaction Data'!$N494-'Transaction Data'!$M494</f>
        <v>196</v>
      </c>
      <c r="P494" s="2">
        <f>DATEDIF('Transaction Data'!$D494,'Transaction Data'!$A494,"y")</f>
        <v>18</v>
      </c>
      <c r="Q494" s="2" t="str">
        <f>FLOOR('Transaction Data'!$P494,15)&amp;"-"&amp;FLOOR('Transaction Data'!$P494,15)+14</f>
        <v>15-29</v>
      </c>
      <c r="R494" s="2" t="str">
        <f>IF('Transaction Data'!$L494&lt;=10,"Less Expensive","Expensive")</f>
        <v>Less Expensive</v>
      </c>
      <c r="S494" s="4">
        <f>WEEKDAY('Transaction Data'!$A494)</f>
        <v>4</v>
      </c>
      <c r="T494" s="2" t="str">
        <f>IF(WEEKDAY('Transaction Data'!$A494,2)&lt;6,"Weekday","Weekend")</f>
        <v>Weekday</v>
      </c>
    </row>
    <row r="495" ht="15.75" customHeight="1">
      <c r="A495" s="1">
        <v>45496.0</v>
      </c>
      <c r="B495" s="2" t="s">
        <v>531</v>
      </c>
      <c r="C495" s="2" t="s">
        <v>47</v>
      </c>
      <c r="D495" s="1">
        <v>23071.0</v>
      </c>
      <c r="E495" s="2" t="s">
        <v>37</v>
      </c>
      <c r="F495" s="2">
        <v>127.0</v>
      </c>
      <c r="G495" s="2" t="s">
        <v>60</v>
      </c>
      <c r="H495" s="2" t="s">
        <v>42</v>
      </c>
      <c r="I495" s="2" t="s">
        <v>25</v>
      </c>
      <c r="J495" s="2" t="str">
        <f t="array" ref="J495">XLOOKUP('Transaction Data'!$G495,Product_Code,Biscuit_Brand)</f>
        <v>Peanut Butter Bites</v>
      </c>
      <c r="K495" s="2">
        <f t="array" ref="K495">XLOOKUP('Transaction Data'!$G495,Product_Code,Cost)</f>
        <v>5</v>
      </c>
      <c r="L495" s="2">
        <f t="array" ref="L495">XLOOKUP('Transaction Data'!$G495,Product_Code,Unit_Price)</f>
        <v>7</v>
      </c>
      <c r="M495" s="3">
        <f>'Transaction Data'!$F495*'Transaction Data'!$K495</f>
        <v>635</v>
      </c>
      <c r="N495" s="3">
        <f>'Transaction Data'!$F495*'Transaction Data'!$L495</f>
        <v>889</v>
      </c>
      <c r="O495" s="3">
        <f>'Transaction Data'!$N495-'Transaction Data'!$M495</f>
        <v>254</v>
      </c>
      <c r="P495" s="2">
        <f>DATEDIF('Transaction Data'!$D495,'Transaction Data'!$A495,"y")</f>
        <v>61</v>
      </c>
      <c r="Q495" s="2" t="str">
        <f>FLOOR('Transaction Data'!$P495,15)&amp;"-"&amp;FLOOR('Transaction Data'!$P495,15)+14</f>
        <v>60-74</v>
      </c>
      <c r="R495" s="2" t="str">
        <f>IF('Transaction Data'!$L495&lt;=10,"Less Expensive","Expensive")</f>
        <v>Less Expensive</v>
      </c>
      <c r="S495" s="4">
        <f>WEEKDAY('Transaction Data'!$A495)</f>
        <v>3</v>
      </c>
      <c r="T495" s="2" t="str">
        <f>IF(WEEKDAY('Transaction Data'!$A495,2)&lt;6,"Weekday","Weekend")</f>
        <v>Weekday</v>
      </c>
    </row>
    <row r="496" ht="15.75" customHeight="1">
      <c r="A496" s="1">
        <v>45442.0</v>
      </c>
      <c r="B496" s="2" t="s">
        <v>532</v>
      </c>
      <c r="C496" s="2" t="s">
        <v>41</v>
      </c>
      <c r="D496" s="1">
        <v>28118.0</v>
      </c>
      <c r="E496" s="2" t="s">
        <v>37</v>
      </c>
      <c r="F496" s="2">
        <v>311.0</v>
      </c>
      <c r="G496" s="2" t="s">
        <v>60</v>
      </c>
      <c r="H496" s="2" t="s">
        <v>45</v>
      </c>
      <c r="I496" s="2" t="s">
        <v>25</v>
      </c>
      <c r="J496" s="2" t="str">
        <f t="array" ref="J496">XLOOKUP('Transaction Data'!$G496,Product_Code,Biscuit_Brand)</f>
        <v>Peanut Butter Bites</v>
      </c>
      <c r="K496" s="2">
        <f t="array" ref="K496">XLOOKUP('Transaction Data'!$G496,Product_Code,Cost)</f>
        <v>5</v>
      </c>
      <c r="L496" s="2">
        <f t="array" ref="L496">XLOOKUP('Transaction Data'!$G496,Product_Code,Unit_Price)</f>
        <v>7</v>
      </c>
      <c r="M496" s="3">
        <f>'Transaction Data'!$F496*'Transaction Data'!$K496</f>
        <v>1555</v>
      </c>
      <c r="N496" s="3">
        <f>'Transaction Data'!$F496*'Transaction Data'!$L496</f>
        <v>2177</v>
      </c>
      <c r="O496" s="3">
        <f>'Transaction Data'!$N496-'Transaction Data'!$M496</f>
        <v>622</v>
      </c>
      <c r="P496" s="2">
        <f>DATEDIF('Transaction Data'!$D496,'Transaction Data'!$A496,"y")</f>
        <v>47</v>
      </c>
      <c r="Q496" s="2" t="str">
        <f>FLOOR('Transaction Data'!$P496,15)&amp;"-"&amp;FLOOR('Transaction Data'!$P496,15)+14</f>
        <v>45-59</v>
      </c>
      <c r="R496" s="2" t="str">
        <f>IF('Transaction Data'!$L496&lt;=10,"Less Expensive","Expensive")</f>
        <v>Less Expensive</v>
      </c>
      <c r="S496" s="4">
        <f>WEEKDAY('Transaction Data'!$A496)</f>
        <v>5</v>
      </c>
      <c r="T496" s="2" t="str">
        <f>IF(WEEKDAY('Transaction Data'!$A496,2)&lt;6,"Weekday","Weekend")</f>
        <v>Weekday</v>
      </c>
    </row>
    <row r="497" ht="15.75" customHeight="1">
      <c r="A497" s="1">
        <v>45484.0</v>
      </c>
      <c r="B497" s="2" t="s">
        <v>533</v>
      </c>
      <c r="C497" s="2" t="s">
        <v>32</v>
      </c>
      <c r="D497" s="1">
        <v>17952.0</v>
      </c>
      <c r="E497" s="2" t="s">
        <v>37</v>
      </c>
      <c r="F497" s="2">
        <v>181.0</v>
      </c>
      <c r="G497" s="2" t="s">
        <v>33</v>
      </c>
      <c r="H497" s="2" t="s">
        <v>49</v>
      </c>
      <c r="I497" s="2" t="s">
        <v>25</v>
      </c>
      <c r="J497" s="2" t="str">
        <f t="array" ref="J497">XLOOKUP('Transaction Data'!$G497,Product_Code,Biscuit_Brand)</f>
        <v>Caramel Biscuits</v>
      </c>
      <c r="K497" s="2">
        <f t="array" ref="K497">XLOOKUP('Transaction Data'!$G497,Product_Code,Cost)</f>
        <v>18</v>
      </c>
      <c r="L497" s="2">
        <f t="array" ref="L497">XLOOKUP('Transaction Data'!$G497,Product_Code,Unit_Price)</f>
        <v>22</v>
      </c>
      <c r="M497" s="3">
        <f>'Transaction Data'!$F497*'Transaction Data'!$K497</f>
        <v>3258</v>
      </c>
      <c r="N497" s="3">
        <f>'Transaction Data'!$F497*'Transaction Data'!$L497</f>
        <v>3982</v>
      </c>
      <c r="O497" s="3">
        <f>'Transaction Data'!$N497-'Transaction Data'!$M497</f>
        <v>724</v>
      </c>
      <c r="P497" s="2">
        <f>DATEDIF('Transaction Data'!$D497,'Transaction Data'!$A497,"y")</f>
        <v>75</v>
      </c>
      <c r="Q497" s="2" t="str">
        <f>FLOOR('Transaction Data'!$P497,15)&amp;"-"&amp;FLOOR('Transaction Data'!$P497,15)+14</f>
        <v>75-89</v>
      </c>
      <c r="R497" s="2" t="str">
        <f>IF('Transaction Data'!$L497&lt;=10,"Less Expensive","Expensive")</f>
        <v>Expensive</v>
      </c>
      <c r="S497" s="4">
        <f>WEEKDAY('Transaction Data'!$A497)</f>
        <v>5</v>
      </c>
      <c r="T497" s="2" t="str">
        <f>IF(WEEKDAY('Transaction Data'!$A497,2)&lt;6,"Weekday","Weekend")</f>
        <v>Weekday</v>
      </c>
    </row>
    <row r="498" ht="15.75" customHeight="1">
      <c r="A498" s="1">
        <v>45437.0</v>
      </c>
      <c r="B498" s="2" t="s">
        <v>534</v>
      </c>
      <c r="C498" s="2" t="s">
        <v>72</v>
      </c>
      <c r="D498" s="1">
        <v>27953.0</v>
      </c>
      <c r="E498" s="2" t="s">
        <v>63</v>
      </c>
      <c r="F498" s="2">
        <v>93.0</v>
      </c>
      <c r="G498" s="2" t="s">
        <v>38</v>
      </c>
      <c r="H498" s="2" t="s">
        <v>52</v>
      </c>
      <c r="I498" s="2" t="s">
        <v>25</v>
      </c>
      <c r="J498" s="2" t="str">
        <f t="array" ref="J498">XLOOKUP('Transaction Data'!$G498,Product_Code,Biscuit_Brand)</f>
        <v>Ginger Snaps</v>
      </c>
      <c r="K498" s="2">
        <f t="array" ref="K498">XLOOKUP('Transaction Data'!$G498,Product_Code,Cost)</f>
        <v>14</v>
      </c>
      <c r="L498" s="2">
        <f t="array" ref="L498">XLOOKUP('Transaction Data'!$G498,Product_Code,Unit_Price)</f>
        <v>28</v>
      </c>
      <c r="M498" s="3">
        <f>'Transaction Data'!$F498*'Transaction Data'!$K498</f>
        <v>1302</v>
      </c>
      <c r="N498" s="3">
        <f>'Transaction Data'!$F498*'Transaction Data'!$L498</f>
        <v>2604</v>
      </c>
      <c r="O498" s="3">
        <f>'Transaction Data'!$N498-'Transaction Data'!$M498</f>
        <v>1302</v>
      </c>
      <c r="P498" s="2">
        <f>DATEDIF('Transaction Data'!$D498,'Transaction Data'!$A498,"y")</f>
        <v>47</v>
      </c>
      <c r="Q498" s="2" t="str">
        <f>FLOOR('Transaction Data'!$P498,15)&amp;"-"&amp;FLOOR('Transaction Data'!$P498,15)+14</f>
        <v>45-59</v>
      </c>
      <c r="R498" s="2" t="str">
        <f>IF('Transaction Data'!$L498&lt;=10,"Less Expensive","Expensive")</f>
        <v>Expensive</v>
      </c>
      <c r="S498" s="4">
        <f>WEEKDAY('Transaction Data'!$A498)</f>
        <v>7</v>
      </c>
      <c r="T498" s="2" t="str">
        <f>IF(WEEKDAY('Transaction Data'!$A498,2)&lt;6,"Weekday","Weekend")</f>
        <v>Weekend</v>
      </c>
    </row>
    <row r="499" ht="15.75" customHeight="1">
      <c r="A499" s="1">
        <v>45406.0</v>
      </c>
      <c r="B499" s="2" t="s">
        <v>535</v>
      </c>
      <c r="C499" s="2" t="s">
        <v>41</v>
      </c>
      <c r="D499" s="1">
        <v>28289.0</v>
      </c>
      <c r="E499" s="2" t="s">
        <v>22</v>
      </c>
      <c r="F499" s="2">
        <v>492.0</v>
      </c>
      <c r="G499" s="2" t="s">
        <v>23</v>
      </c>
      <c r="H499" s="2" t="s">
        <v>49</v>
      </c>
      <c r="I499" s="2" t="s">
        <v>25</v>
      </c>
      <c r="J499" s="2" t="str">
        <f t="array" ref="J499">XLOOKUP('Transaction Data'!$G499,Product_Code,Biscuit_Brand)</f>
        <v>Cinnamon Swirls</v>
      </c>
      <c r="K499" s="2">
        <f t="array" ref="K499">XLOOKUP('Transaction Data'!$G499,Product_Code,Cost)</f>
        <v>10</v>
      </c>
      <c r="L499" s="2">
        <f t="array" ref="L499">XLOOKUP('Transaction Data'!$G499,Product_Code,Unit_Price)</f>
        <v>14</v>
      </c>
      <c r="M499" s="3">
        <f>'Transaction Data'!$F499*'Transaction Data'!$K499</f>
        <v>4920</v>
      </c>
      <c r="N499" s="3">
        <f>'Transaction Data'!$F499*'Transaction Data'!$L499</f>
        <v>6888</v>
      </c>
      <c r="O499" s="3">
        <f>'Transaction Data'!$N499-'Transaction Data'!$M499</f>
        <v>1968</v>
      </c>
      <c r="P499" s="2">
        <f>DATEDIF('Transaction Data'!$D499,'Transaction Data'!$A499,"y")</f>
        <v>46</v>
      </c>
      <c r="Q499" s="2" t="str">
        <f>FLOOR('Transaction Data'!$P499,15)&amp;"-"&amp;FLOOR('Transaction Data'!$P499,15)+14</f>
        <v>45-59</v>
      </c>
      <c r="R499" s="2" t="str">
        <f>IF('Transaction Data'!$L499&lt;=10,"Less Expensive","Expensive")</f>
        <v>Expensive</v>
      </c>
      <c r="S499" s="4">
        <f>WEEKDAY('Transaction Data'!$A499)</f>
        <v>4</v>
      </c>
      <c r="T499" s="2" t="str">
        <f>IF(WEEKDAY('Transaction Data'!$A499,2)&lt;6,"Weekday","Weekend")</f>
        <v>Weekday</v>
      </c>
    </row>
    <row r="500" ht="15.75" customHeight="1">
      <c r="A500" s="1">
        <v>45367.0</v>
      </c>
      <c r="B500" s="2" t="s">
        <v>536</v>
      </c>
      <c r="C500" s="2" t="s">
        <v>72</v>
      </c>
      <c r="D500" s="1">
        <v>25996.0</v>
      </c>
      <c r="E500" s="2" t="s">
        <v>22</v>
      </c>
      <c r="F500" s="2">
        <v>99.0</v>
      </c>
      <c r="G500" s="2" t="s">
        <v>48</v>
      </c>
      <c r="H500" s="2" t="s">
        <v>52</v>
      </c>
      <c r="I500" s="2" t="s">
        <v>25</v>
      </c>
      <c r="J500" s="2" t="str">
        <f t="array" ref="J500">XLOOKUP('Transaction Data'!$G500,Product_Code,Biscuit_Brand)</f>
        <v>Lemon Crisps</v>
      </c>
      <c r="K500" s="2">
        <f t="array" ref="K500">XLOOKUP('Transaction Data'!$G500,Product_Code,Cost)</f>
        <v>7</v>
      </c>
      <c r="L500" s="2">
        <f t="array" ref="L500">XLOOKUP('Transaction Data'!$G500,Product_Code,Unit_Price)</f>
        <v>9</v>
      </c>
      <c r="M500" s="3">
        <f>'Transaction Data'!$F500*'Transaction Data'!$K500</f>
        <v>693</v>
      </c>
      <c r="N500" s="3">
        <f>'Transaction Data'!$F500*'Transaction Data'!$L500</f>
        <v>891</v>
      </c>
      <c r="O500" s="3">
        <f>'Transaction Data'!$N500-'Transaction Data'!$M500</f>
        <v>198</v>
      </c>
      <c r="P500" s="2">
        <f>DATEDIF('Transaction Data'!$D500,'Transaction Data'!$A500,"y")</f>
        <v>53</v>
      </c>
      <c r="Q500" s="2" t="str">
        <f>FLOOR('Transaction Data'!$P500,15)&amp;"-"&amp;FLOOR('Transaction Data'!$P500,15)+14</f>
        <v>45-59</v>
      </c>
      <c r="R500" s="2" t="str">
        <f>IF('Transaction Data'!$L500&lt;=10,"Less Expensive","Expensive")</f>
        <v>Less Expensive</v>
      </c>
      <c r="S500" s="4">
        <f>WEEKDAY('Transaction Data'!$A500)</f>
        <v>7</v>
      </c>
      <c r="T500" s="2" t="str">
        <f>IF(WEEKDAY('Transaction Data'!$A500,2)&lt;6,"Weekday","Weekend")</f>
        <v>Weekend</v>
      </c>
    </row>
    <row r="501" ht="15.75" customHeight="1">
      <c r="A501" s="1">
        <v>45399.0</v>
      </c>
      <c r="B501" s="2" t="s">
        <v>537</v>
      </c>
      <c r="C501" s="2" t="s">
        <v>51</v>
      </c>
      <c r="D501" s="1">
        <v>33322.0</v>
      </c>
      <c r="E501" s="2" t="s">
        <v>27</v>
      </c>
      <c r="F501" s="2">
        <v>188.0</v>
      </c>
      <c r="G501" s="2" t="s">
        <v>28</v>
      </c>
      <c r="H501" s="2" t="s">
        <v>52</v>
      </c>
      <c r="I501" s="2" t="s">
        <v>25</v>
      </c>
      <c r="J501" s="2" t="str">
        <f t="array" ref="J501">XLOOKUP('Transaction Data'!$G501,Product_Code,Biscuit_Brand)</f>
        <v>Shortbread</v>
      </c>
      <c r="K501" s="2">
        <f t="array" ref="K501">XLOOKUP('Transaction Data'!$G501,Product_Code,Cost)</f>
        <v>10</v>
      </c>
      <c r="L501" s="2">
        <f t="array" ref="L501">XLOOKUP('Transaction Data'!$G501,Product_Code,Unit_Price)</f>
        <v>45</v>
      </c>
      <c r="M501" s="3">
        <f>'Transaction Data'!$F501*'Transaction Data'!$K501</f>
        <v>1880</v>
      </c>
      <c r="N501" s="3">
        <f>'Transaction Data'!$F501*'Transaction Data'!$L501</f>
        <v>8460</v>
      </c>
      <c r="O501" s="3">
        <f>'Transaction Data'!$N501-'Transaction Data'!$M501</f>
        <v>6580</v>
      </c>
      <c r="P501" s="2">
        <f>DATEDIF('Transaction Data'!$D501,'Transaction Data'!$A501,"y")</f>
        <v>33</v>
      </c>
      <c r="Q501" s="2" t="str">
        <f>FLOOR('Transaction Data'!$P501,15)&amp;"-"&amp;FLOOR('Transaction Data'!$P501,15)+14</f>
        <v>30-44</v>
      </c>
      <c r="R501" s="2" t="str">
        <f>IF('Transaction Data'!$L501&lt;=10,"Less Expensive","Expensive")</f>
        <v>Expensive</v>
      </c>
      <c r="S501" s="4">
        <f>WEEKDAY('Transaction Data'!$A501)</f>
        <v>4</v>
      </c>
      <c r="T501" s="2" t="str">
        <f>IF(WEEKDAY('Transaction Data'!$A501,2)&lt;6,"Weekday","Weekend")</f>
        <v>Weekday</v>
      </c>
    </row>
    <row r="502" ht="15.75" customHeight="1">
      <c r="A502" s="1">
        <v>45407.0</v>
      </c>
      <c r="B502" s="2" t="s">
        <v>538</v>
      </c>
      <c r="C502" s="2" t="s">
        <v>21</v>
      </c>
      <c r="D502" s="1">
        <v>36306.0</v>
      </c>
      <c r="E502" s="2" t="s">
        <v>22</v>
      </c>
      <c r="F502" s="2">
        <v>255.0</v>
      </c>
      <c r="G502" s="2" t="s">
        <v>60</v>
      </c>
      <c r="H502" s="2" t="s">
        <v>45</v>
      </c>
      <c r="I502" s="2" t="s">
        <v>25</v>
      </c>
      <c r="J502" s="2" t="str">
        <f t="array" ref="J502">XLOOKUP('Transaction Data'!$G502,Product_Code,Biscuit_Brand)</f>
        <v>Peanut Butter Bites</v>
      </c>
      <c r="K502" s="2">
        <f t="array" ref="K502">XLOOKUP('Transaction Data'!$G502,Product_Code,Cost)</f>
        <v>5</v>
      </c>
      <c r="L502" s="2">
        <f t="array" ref="L502">XLOOKUP('Transaction Data'!$G502,Product_Code,Unit_Price)</f>
        <v>7</v>
      </c>
      <c r="M502" s="3">
        <f>'Transaction Data'!$F502*'Transaction Data'!$K502</f>
        <v>1275</v>
      </c>
      <c r="N502" s="3">
        <f>'Transaction Data'!$F502*'Transaction Data'!$L502</f>
        <v>1785</v>
      </c>
      <c r="O502" s="3">
        <f>'Transaction Data'!$N502-'Transaction Data'!$M502</f>
        <v>510</v>
      </c>
      <c r="P502" s="2">
        <f>DATEDIF('Transaction Data'!$D502,'Transaction Data'!$A502,"y")</f>
        <v>24</v>
      </c>
      <c r="Q502" s="2" t="str">
        <f>FLOOR('Transaction Data'!$P502,15)&amp;"-"&amp;FLOOR('Transaction Data'!$P502,15)+14</f>
        <v>15-29</v>
      </c>
      <c r="R502" s="2" t="str">
        <f>IF('Transaction Data'!$L502&lt;=10,"Less Expensive","Expensive")</f>
        <v>Less Expensive</v>
      </c>
      <c r="S502" s="4">
        <f>WEEKDAY('Transaction Data'!$A502)</f>
        <v>5</v>
      </c>
      <c r="T502" s="2" t="str">
        <f>IF(WEEKDAY('Transaction Data'!$A502,2)&lt;6,"Weekday","Weekend")</f>
        <v>Weekday</v>
      </c>
    </row>
    <row r="503" ht="15.75" customHeight="1">
      <c r="A503" s="1">
        <v>45382.0</v>
      </c>
      <c r="B503" s="2" t="s">
        <v>539</v>
      </c>
      <c r="C503" s="2" t="s">
        <v>21</v>
      </c>
      <c r="D503" s="1">
        <v>17202.0</v>
      </c>
      <c r="E503" s="2" t="s">
        <v>63</v>
      </c>
      <c r="F503" s="2">
        <v>135.0</v>
      </c>
      <c r="G503" s="2" t="s">
        <v>61</v>
      </c>
      <c r="H503" s="2" t="s">
        <v>49</v>
      </c>
      <c r="I503" s="2" t="s">
        <v>25</v>
      </c>
      <c r="J503" s="2" t="str">
        <f t="array" ref="J503">XLOOKUP('Transaction Data'!$G503,Product_Code,Biscuit_Brand)</f>
        <v>Choco Delight</v>
      </c>
      <c r="K503" s="2">
        <f t="array" ref="K503">XLOOKUP('Transaction Data'!$G503,Product_Code,Cost)</f>
        <v>3</v>
      </c>
      <c r="L503" s="2">
        <f t="array" ref="L503">XLOOKUP('Transaction Data'!$G503,Product_Code,Unit_Price)</f>
        <v>5</v>
      </c>
      <c r="M503" s="3">
        <f>'Transaction Data'!$F503*'Transaction Data'!$K503</f>
        <v>405</v>
      </c>
      <c r="N503" s="3">
        <f>'Transaction Data'!$F503*'Transaction Data'!$L503</f>
        <v>675</v>
      </c>
      <c r="O503" s="3">
        <f>'Transaction Data'!$N503-'Transaction Data'!$M503</f>
        <v>270</v>
      </c>
      <c r="P503" s="2">
        <f>DATEDIF('Transaction Data'!$D503,'Transaction Data'!$A503,"y")</f>
        <v>77</v>
      </c>
      <c r="Q503" s="2" t="str">
        <f>FLOOR('Transaction Data'!$P503,15)&amp;"-"&amp;FLOOR('Transaction Data'!$P503,15)+14</f>
        <v>75-89</v>
      </c>
      <c r="R503" s="2" t="str">
        <f>IF('Transaction Data'!$L503&lt;=10,"Less Expensive","Expensive")</f>
        <v>Less Expensive</v>
      </c>
      <c r="S503" s="4">
        <f>WEEKDAY('Transaction Data'!$A503)</f>
        <v>1</v>
      </c>
      <c r="T503" s="2" t="str">
        <f>IF(WEEKDAY('Transaction Data'!$A503,2)&lt;6,"Weekday","Weekend")</f>
        <v>Weekend</v>
      </c>
    </row>
    <row r="504" ht="15.75" customHeight="1">
      <c r="A504" s="1">
        <v>45453.0</v>
      </c>
      <c r="B504" s="2" t="s">
        <v>540</v>
      </c>
      <c r="C504" s="2" t="s">
        <v>65</v>
      </c>
      <c r="D504" s="1">
        <v>17082.0</v>
      </c>
      <c r="E504" s="2" t="s">
        <v>27</v>
      </c>
      <c r="F504" s="2">
        <v>411.0</v>
      </c>
      <c r="G504" s="2" t="s">
        <v>28</v>
      </c>
      <c r="H504" s="2" t="s">
        <v>52</v>
      </c>
      <c r="I504" s="2" t="s">
        <v>25</v>
      </c>
      <c r="J504" s="2" t="str">
        <f t="array" ref="J504">XLOOKUP('Transaction Data'!$G504,Product_Code,Biscuit_Brand)</f>
        <v>Shortbread</v>
      </c>
      <c r="K504" s="2">
        <f t="array" ref="K504">XLOOKUP('Transaction Data'!$G504,Product_Code,Cost)</f>
        <v>10</v>
      </c>
      <c r="L504" s="2">
        <f t="array" ref="L504">XLOOKUP('Transaction Data'!$G504,Product_Code,Unit_Price)</f>
        <v>45</v>
      </c>
      <c r="M504" s="3">
        <f>'Transaction Data'!$F504*'Transaction Data'!$K504</f>
        <v>4110</v>
      </c>
      <c r="N504" s="3">
        <f>'Transaction Data'!$F504*'Transaction Data'!$L504</f>
        <v>18495</v>
      </c>
      <c r="O504" s="3">
        <f>'Transaction Data'!$N504-'Transaction Data'!$M504</f>
        <v>14385</v>
      </c>
      <c r="P504" s="2">
        <f>DATEDIF('Transaction Data'!$D504,'Transaction Data'!$A504,"y")</f>
        <v>77</v>
      </c>
      <c r="Q504" s="2" t="str">
        <f>FLOOR('Transaction Data'!$P504,15)&amp;"-"&amp;FLOOR('Transaction Data'!$P504,15)+14</f>
        <v>75-89</v>
      </c>
      <c r="R504" s="2" t="str">
        <f>IF('Transaction Data'!$L504&lt;=10,"Less Expensive","Expensive")</f>
        <v>Expensive</v>
      </c>
      <c r="S504" s="4">
        <f>WEEKDAY('Transaction Data'!$A504)</f>
        <v>2</v>
      </c>
      <c r="T504" s="2" t="str">
        <f>IF(WEEKDAY('Transaction Data'!$A504,2)&lt;6,"Weekday","Weekend")</f>
        <v>Weekday</v>
      </c>
    </row>
    <row r="505" ht="15.75" customHeight="1">
      <c r="A505" s="1">
        <v>45425.0</v>
      </c>
      <c r="B505" s="2" t="s">
        <v>541</v>
      </c>
      <c r="C505" s="2" t="s">
        <v>32</v>
      </c>
      <c r="D505" s="1">
        <v>25126.0</v>
      </c>
      <c r="E505" s="2" t="s">
        <v>22</v>
      </c>
      <c r="F505" s="2">
        <v>257.0</v>
      </c>
      <c r="G505" s="2" t="s">
        <v>61</v>
      </c>
      <c r="H505" s="2" t="s">
        <v>49</v>
      </c>
      <c r="I505" s="2" t="s">
        <v>25</v>
      </c>
      <c r="J505" s="2" t="str">
        <f t="array" ref="J505">XLOOKUP('Transaction Data'!$G505,Product_Code,Biscuit_Brand)</f>
        <v>Choco Delight</v>
      </c>
      <c r="K505" s="2">
        <f t="array" ref="K505">XLOOKUP('Transaction Data'!$G505,Product_Code,Cost)</f>
        <v>3</v>
      </c>
      <c r="L505" s="2">
        <f t="array" ref="L505">XLOOKUP('Transaction Data'!$G505,Product_Code,Unit_Price)</f>
        <v>5</v>
      </c>
      <c r="M505" s="3">
        <f>'Transaction Data'!$F505*'Transaction Data'!$K505</f>
        <v>771</v>
      </c>
      <c r="N505" s="3">
        <f>'Transaction Data'!$F505*'Transaction Data'!$L505</f>
        <v>1285</v>
      </c>
      <c r="O505" s="3">
        <f>'Transaction Data'!$N505-'Transaction Data'!$M505</f>
        <v>514</v>
      </c>
      <c r="P505" s="2">
        <f>DATEDIF('Transaction Data'!$D505,'Transaction Data'!$A505,"y")</f>
        <v>55</v>
      </c>
      <c r="Q505" s="2" t="str">
        <f>FLOOR('Transaction Data'!$P505,15)&amp;"-"&amp;FLOOR('Transaction Data'!$P505,15)+14</f>
        <v>45-59</v>
      </c>
      <c r="R505" s="2" t="str">
        <f>IF('Transaction Data'!$L505&lt;=10,"Less Expensive","Expensive")</f>
        <v>Less Expensive</v>
      </c>
      <c r="S505" s="4">
        <f>WEEKDAY('Transaction Data'!$A505)</f>
        <v>2</v>
      </c>
      <c r="T505" s="2" t="str">
        <f>IF(WEEKDAY('Transaction Data'!$A505,2)&lt;6,"Weekday","Weekend")</f>
        <v>Weekday</v>
      </c>
    </row>
    <row r="506" ht="15.75" customHeight="1">
      <c r="A506" s="1">
        <v>45469.0</v>
      </c>
      <c r="B506" s="2" t="s">
        <v>542</v>
      </c>
      <c r="C506" s="2" t="s">
        <v>51</v>
      </c>
      <c r="D506" s="1">
        <v>26492.0</v>
      </c>
      <c r="E506" s="2" t="s">
        <v>63</v>
      </c>
      <c r="F506" s="2">
        <v>276.0</v>
      </c>
      <c r="G506" s="2" t="s">
        <v>33</v>
      </c>
      <c r="H506" s="2" t="s">
        <v>52</v>
      </c>
      <c r="I506" s="2" t="s">
        <v>25</v>
      </c>
      <c r="J506" s="2" t="str">
        <f t="array" ref="J506">XLOOKUP('Transaction Data'!$G506,Product_Code,Biscuit_Brand)</f>
        <v>Caramel Biscuits</v>
      </c>
      <c r="K506" s="2">
        <f t="array" ref="K506">XLOOKUP('Transaction Data'!$G506,Product_Code,Cost)</f>
        <v>18</v>
      </c>
      <c r="L506" s="2">
        <f t="array" ref="L506">XLOOKUP('Transaction Data'!$G506,Product_Code,Unit_Price)</f>
        <v>22</v>
      </c>
      <c r="M506" s="3">
        <f>'Transaction Data'!$F506*'Transaction Data'!$K506</f>
        <v>4968</v>
      </c>
      <c r="N506" s="3">
        <f>'Transaction Data'!$F506*'Transaction Data'!$L506</f>
        <v>6072</v>
      </c>
      <c r="O506" s="3">
        <f>'Transaction Data'!$N506-'Transaction Data'!$M506</f>
        <v>1104</v>
      </c>
      <c r="P506" s="2">
        <f>DATEDIF('Transaction Data'!$D506,'Transaction Data'!$A506,"y")</f>
        <v>51</v>
      </c>
      <c r="Q506" s="2" t="str">
        <f>FLOOR('Transaction Data'!$P506,15)&amp;"-"&amp;FLOOR('Transaction Data'!$P506,15)+14</f>
        <v>45-59</v>
      </c>
      <c r="R506" s="2" t="str">
        <f>IF('Transaction Data'!$L506&lt;=10,"Less Expensive","Expensive")</f>
        <v>Expensive</v>
      </c>
      <c r="S506" s="4">
        <f>WEEKDAY('Transaction Data'!$A506)</f>
        <v>4</v>
      </c>
      <c r="T506" s="2" t="str">
        <f>IF(WEEKDAY('Transaction Data'!$A506,2)&lt;6,"Weekday","Weekend")</f>
        <v>Weekday</v>
      </c>
    </row>
    <row r="507" ht="15.75" customHeight="1">
      <c r="A507" s="1">
        <v>45322.0</v>
      </c>
      <c r="B507" s="2" t="s">
        <v>543</v>
      </c>
      <c r="C507" s="2" t="s">
        <v>72</v>
      </c>
      <c r="D507" s="1">
        <v>16513.0</v>
      </c>
      <c r="E507" s="2" t="s">
        <v>37</v>
      </c>
      <c r="F507" s="2">
        <v>388.0</v>
      </c>
      <c r="G507" s="2" t="s">
        <v>57</v>
      </c>
      <c r="H507" s="2" t="s">
        <v>34</v>
      </c>
      <c r="I507" s="2" t="s">
        <v>25</v>
      </c>
      <c r="J507" s="2" t="str">
        <f t="array" ref="J507">XLOOKUP('Transaction Data'!$G507,Product_Code,Biscuit_Brand)</f>
        <v>Oatmeal Cookies</v>
      </c>
      <c r="K507" s="2">
        <f t="array" ref="K507">XLOOKUP('Transaction Data'!$G507,Product_Code,Cost)</f>
        <v>19</v>
      </c>
      <c r="L507" s="2">
        <f t="array" ref="L507">XLOOKUP('Transaction Data'!$G507,Product_Code,Unit_Price)</f>
        <v>23</v>
      </c>
      <c r="M507" s="3">
        <f>'Transaction Data'!$F507*'Transaction Data'!$K507</f>
        <v>7372</v>
      </c>
      <c r="N507" s="3">
        <f>'Transaction Data'!$F507*'Transaction Data'!$L507</f>
        <v>8924</v>
      </c>
      <c r="O507" s="3">
        <f>'Transaction Data'!$N507-'Transaction Data'!$M507</f>
        <v>1552</v>
      </c>
      <c r="P507" s="2">
        <f>DATEDIF('Transaction Data'!$D507,'Transaction Data'!$A507,"y")</f>
        <v>78</v>
      </c>
      <c r="Q507" s="2" t="str">
        <f>FLOOR('Transaction Data'!$P507,15)&amp;"-"&amp;FLOOR('Transaction Data'!$P507,15)+14</f>
        <v>75-89</v>
      </c>
      <c r="R507" s="2" t="str">
        <f>IF('Transaction Data'!$L507&lt;=10,"Less Expensive","Expensive")</f>
        <v>Expensive</v>
      </c>
      <c r="S507" s="4">
        <f>WEEKDAY('Transaction Data'!$A507)</f>
        <v>4</v>
      </c>
      <c r="T507" s="2" t="str">
        <f>IF(WEEKDAY('Transaction Data'!$A507,2)&lt;6,"Weekday","Weekend")</f>
        <v>Weekday</v>
      </c>
    </row>
    <row r="508" ht="15.75" customHeight="1">
      <c r="A508" s="1">
        <v>45383.0</v>
      </c>
      <c r="B508" s="2" t="s">
        <v>544</v>
      </c>
      <c r="C508" s="2" t="s">
        <v>51</v>
      </c>
      <c r="D508" s="1">
        <v>32828.0</v>
      </c>
      <c r="E508" s="2" t="s">
        <v>63</v>
      </c>
      <c r="F508" s="2">
        <v>417.0</v>
      </c>
      <c r="G508" s="2" t="s">
        <v>33</v>
      </c>
      <c r="H508" s="2" t="s">
        <v>34</v>
      </c>
      <c r="I508" s="2" t="s">
        <v>25</v>
      </c>
      <c r="J508" s="2" t="str">
        <f t="array" ref="J508">XLOOKUP('Transaction Data'!$G508,Product_Code,Biscuit_Brand)</f>
        <v>Caramel Biscuits</v>
      </c>
      <c r="K508" s="2">
        <f t="array" ref="K508">XLOOKUP('Transaction Data'!$G508,Product_Code,Cost)</f>
        <v>18</v>
      </c>
      <c r="L508" s="2">
        <f t="array" ref="L508">XLOOKUP('Transaction Data'!$G508,Product_Code,Unit_Price)</f>
        <v>22</v>
      </c>
      <c r="M508" s="3">
        <f>'Transaction Data'!$F508*'Transaction Data'!$K508</f>
        <v>7506</v>
      </c>
      <c r="N508" s="3">
        <f>'Transaction Data'!$F508*'Transaction Data'!$L508</f>
        <v>9174</v>
      </c>
      <c r="O508" s="3">
        <f>'Transaction Data'!$N508-'Transaction Data'!$M508</f>
        <v>1668</v>
      </c>
      <c r="P508" s="2">
        <f>DATEDIF('Transaction Data'!$D508,'Transaction Data'!$A508,"y")</f>
        <v>34</v>
      </c>
      <c r="Q508" s="2" t="str">
        <f>FLOOR('Transaction Data'!$P508,15)&amp;"-"&amp;FLOOR('Transaction Data'!$P508,15)+14</f>
        <v>30-44</v>
      </c>
      <c r="R508" s="2" t="str">
        <f>IF('Transaction Data'!$L508&lt;=10,"Less Expensive","Expensive")</f>
        <v>Expensive</v>
      </c>
      <c r="S508" s="4">
        <f>WEEKDAY('Transaction Data'!$A508)</f>
        <v>2</v>
      </c>
      <c r="T508" s="2" t="str">
        <f>IF(WEEKDAY('Transaction Data'!$A508,2)&lt;6,"Weekday","Weekend")</f>
        <v>Weekday</v>
      </c>
    </row>
    <row r="509" ht="15.75" customHeight="1">
      <c r="A509" s="1">
        <v>45346.0</v>
      </c>
      <c r="B509" s="2" t="s">
        <v>545</v>
      </c>
      <c r="C509" s="2" t="s">
        <v>21</v>
      </c>
      <c r="D509" s="1">
        <v>28648.0</v>
      </c>
      <c r="E509" s="2" t="s">
        <v>63</v>
      </c>
      <c r="F509" s="2">
        <v>349.0</v>
      </c>
      <c r="G509" s="2" t="s">
        <v>61</v>
      </c>
      <c r="H509" s="2" t="s">
        <v>39</v>
      </c>
      <c r="I509" s="2" t="s">
        <v>30</v>
      </c>
      <c r="J509" s="2" t="str">
        <f t="array" ref="J509">XLOOKUP('Transaction Data'!$G509,Product_Code,Biscuit_Brand)</f>
        <v>Choco Delight</v>
      </c>
      <c r="K509" s="2">
        <f t="array" ref="K509">XLOOKUP('Transaction Data'!$G509,Product_Code,Cost)</f>
        <v>3</v>
      </c>
      <c r="L509" s="2">
        <f t="array" ref="L509">XLOOKUP('Transaction Data'!$G509,Product_Code,Unit_Price)</f>
        <v>5</v>
      </c>
      <c r="M509" s="3">
        <f>'Transaction Data'!$F509*'Transaction Data'!$K509</f>
        <v>1047</v>
      </c>
      <c r="N509" s="3">
        <f>'Transaction Data'!$F509*'Transaction Data'!$L509</f>
        <v>1745</v>
      </c>
      <c r="O509" s="3">
        <f>'Transaction Data'!$N509-'Transaction Data'!$M509</f>
        <v>698</v>
      </c>
      <c r="P509" s="2">
        <f>DATEDIF('Transaction Data'!$D509,'Transaction Data'!$A509,"y")</f>
        <v>45</v>
      </c>
      <c r="Q509" s="2" t="str">
        <f>FLOOR('Transaction Data'!$P509,15)&amp;"-"&amp;FLOOR('Transaction Data'!$P509,15)+14</f>
        <v>45-59</v>
      </c>
      <c r="R509" s="2" t="str">
        <f>IF('Transaction Data'!$L509&lt;=10,"Less Expensive","Expensive")</f>
        <v>Less Expensive</v>
      </c>
      <c r="S509" s="4">
        <f>WEEKDAY('Transaction Data'!$A509)</f>
        <v>7</v>
      </c>
      <c r="T509" s="2" t="str">
        <f>IF(WEEKDAY('Transaction Data'!$A509,2)&lt;6,"Weekday","Weekend")</f>
        <v>Weekend</v>
      </c>
    </row>
    <row r="510" ht="15.75" customHeight="1">
      <c r="A510" s="1">
        <v>45471.0</v>
      </c>
      <c r="B510" s="2" t="s">
        <v>546</v>
      </c>
      <c r="C510" s="2" t="s">
        <v>65</v>
      </c>
      <c r="D510" s="1">
        <v>32140.0</v>
      </c>
      <c r="E510" s="2" t="s">
        <v>37</v>
      </c>
      <c r="F510" s="2">
        <v>399.0</v>
      </c>
      <c r="G510" s="2" t="s">
        <v>44</v>
      </c>
      <c r="H510" s="2" t="s">
        <v>42</v>
      </c>
      <c r="I510" s="2" t="s">
        <v>25</v>
      </c>
      <c r="J510" s="2" t="str">
        <f t="array" ref="J510">XLOOKUP('Transaction Data'!$G510,Product_Code,Biscuit_Brand)</f>
        <v>Butter Crunch</v>
      </c>
      <c r="K510" s="2">
        <f t="array" ref="K510">XLOOKUP('Transaction Data'!$G510,Product_Code,Cost)</f>
        <v>10</v>
      </c>
      <c r="L510" s="2">
        <f t="array" ref="L510">XLOOKUP('Transaction Data'!$G510,Product_Code,Unit_Price)</f>
        <v>11</v>
      </c>
      <c r="M510" s="3">
        <f>'Transaction Data'!$F510*'Transaction Data'!$K510</f>
        <v>3990</v>
      </c>
      <c r="N510" s="3">
        <f>'Transaction Data'!$F510*'Transaction Data'!$L510</f>
        <v>4389</v>
      </c>
      <c r="O510" s="3">
        <f>'Transaction Data'!$N510-'Transaction Data'!$M510</f>
        <v>399</v>
      </c>
      <c r="P510" s="2">
        <f>DATEDIF('Transaction Data'!$D510,'Transaction Data'!$A510,"y")</f>
        <v>36</v>
      </c>
      <c r="Q510" s="2" t="str">
        <f>FLOOR('Transaction Data'!$P510,15)&amp;"-"&amp;FLOOR('Transaction Data'!$P510,15)+14</f>
        <v>30-44</v>
      </c>
      <c r="R510" s="2" t="str">
        <f>IF('Transaction Data'!$L510&lt;=10,"Less Expensive","Expensive")</f>
        <v>Expensive</v>
      </c>
      <c r="S510" s="4">
        <f>WEEKDAY('Transaction Data'!$A510)</f>
        <v>6</v>
      </c>
      <c r="T510" s="2" t="str">
        <f>IF(WEEKDAY('Transaction Data'!$A510,2)&lt;6,"Weekday","Weekend")</f>
        <v>Weekday</v>
      </c>
    </row>
    <row r="511" ht="15.75" customHeight="1">
      <c r="A511" s="1">
        <v>45389.0</v>
      </c>
      <c r="B511" s="2" t="s">
        <v>547</v>
      </c>
      <c r="C511" s="2" t="s">
        <v>72</v>
      </c>
      <c r="D511" s="1">
        <v>28459.0</v>
      </c>
      <c r="E511" s="2" t="s">
        <v>63</v>
      </c>
      <c r="F511" s="2">
        <v>300.0</v>
      </c>
      <c r="G511" s="2" t="s">
        <v>38</v>
      </c>
      <c r="H511" s="2" t="s">
        <v>45</v>
      </c>
      <c r="I511" s="2" t="s">
        <v>25</v>
      </c>
      <c r="J511" s="2" t="str">
        <f t="array" ref="J511">XLOOKUP('Transaction Data'!$G511,Product_Code,Biscuit_Brand)</f>
        <v>Ginger Snaps</v>
      </c>
      <c r="K511" s="2">
        <f t="array" ref="K511">XLOOKUP('Transaction Data'!$G511,Product_Code,Cost)</f>
        <v>14</v>
      </c>
      <c r="L511" s="2">
        <f t="array" ref="L511">XLOOKUP('Transaction Data'!$G511,Product_Code,Unit_Price)</f>
        <v>28</v>
      </c>
      <c r="M511" s="3">
        <f>'Transaction Data'!$F511*'Transaction Data'!$K511</f>
        <v>4200</v>
      </c>
      <c r="N511" s="3">
        <f>'Transaction Data'!$F511*'Transaction Data'!$L511</f>
        <v>8400</v>
      </c>
      <c r="O511" s="3">
        <f>'Transaction Data'!$N511-'Transaction Data'!$M511</f>
        <v>4200</v>
      </c>
      <c r="P511" s="2">
        <f>DATEDIF('Transaction Data'!$D511,'Transaction Data'!$A511,"y")</f>
        <v>46</v>
      </c>
      <c r="Q511" s="2" t="str">
        <f>FLOOR('Transaction Data'!$P511,15)&amp;"-"&amp;FLOOR('Transaction Data'!$P511,15)+14</f>
        <v>45-59</v>
      </c>
      <c r="R511" s="2" t="str">
        <f>IF('Transaction Data'!$L511&lt;=10,"Less Expensive","Expensive")</f>
        <v>Expensive</v>
      </c>
      <c r="S511" s="4">
        <f>WEEKDAY('Transaction Data'!$A511)</f>
        <v>1</v>
      </c>
      <c r="T511" s="2" t="str">
        <f>IF(WEEKDAY('Transaction Data'!$A511,2)&lt;6,"Weekday","Weekend")</f>
        <v>Weekend</v>
      </c>
    </row>
    <row r="512" ht="15.75" customHeight="1">
      <c r="A512" s="1">
        <v>45361.0</v>
      </c>
      <c r="B512" s="2" t="s">
        <v>548</v>
      </c>
      <c r="C512" s="2" t="s">
        <v>51</v>
      </c>
      <c r="D512" s="1">
        <v>28620.0</v>
      </c>
      <c r="E512" s="2" t="s">
        <v>27</v>
      </c>
      <c r="F512" s="2">
        <v>381.0</v>
      </c>
      <c r="G512" s="2" t="s">
        <v>33</v>
      </c>
      <c r="H512" s="2" t="s">
        <v>49</v>
      </c>
      <c r="I512" s="2" t="s">
        <v>25</v>
      </c>
      <c r="J512" s="2" t="str">
        <f t="array" ref="J512">XLOOKUP('Transaction Data'!$G512,Product_Code,Biscuit_Brand)</f>
        <v>Caramel Biscuits</v>
      </c>
      <c r="K512" s="2">
        <f t="array" ref="K512">XLOOKUP('Transaction Data'!$G512,Product_Code,Cost)</f>
        <v>18</v>
      </c>
      <c r="L512" s="2">
        <f t="array" ref="L512">XLOOKUP('Transaction Data'!$G512,Product_Code,Unit_Price)</f>
        <v>22</v>
      </c>
      <c r="M512" s="3">
        <f>'Transaction Data'!$F512*'Transaction Data'!$K512</f>
        <v>6858</v>
      </c>
      <c r="N512" s="3">
        <f>'Transaction Data'!$F512*'Transaction Data'!$L512</f>
        <v>8382</v>
      </c>
      <c r="O512" s="3">
        <f>'Transaction Data'!$N512-'Transaction Data'!$M512</f>
        <v>1524</v>
      </c>
      <c r="P512" s="2">
        <f>DATEDIF('Transaction Data'!$D512,'Transaction Data'!$A512,"y")</f>
        <v>45</v>
      </c>
      <c r="Q512" s="2" t="str">
        <f>FLOOR('Transaction Data'!$P512,15)&amp;"-"&amp;FLOOR('Transaction Data'!$P512,15)+14</f>
        <v>45-59</v>
      </c>
      <c r="R512" s="2" t="str">
        <f>IF('Transaction Data'!$L512&lt;=10,"Less Expensive","Expensive")</f>
        <v>Expensive</v>
      </c>
      <c r="S512" s="4">
        <f>WEEKDAY('Transaction Data'!$A512)</f>
        <v>1</v>
      </c>
      <c r="T512" s="2" t="str">
        <f>IF(WEEKDAY('Transaction Data'!$A512,2)&lt;6,"Weekday","Weekend")</f>
        <v>Weekend</v>
      </c>
    </row>
    <row r="513" ht="15.75" customHeight="1">
      <c r="A513" s="1">
        <v>45475.0</v>
      </c>
      <c r="B513" s="2" t="s">
        <v>549</v>
      </c>
      <c r="C513" s="2" t="s">
        <v>65</v>
      </c>
      <c r="D513" s="1">
        <v>33698.0</v>
      </c>
      <c r="E513" s="2" t="s">
        <v>37</v>
      </c>
      <c r="F513" s="2">
        <v>164.0</v>
      </c>
      <c r="G513" s="2" t="s">
        <v>44</v>
      </c>
      <c r="H513" s="2" t="s">
        <v>52</v>
      </c>
      <c r="I513" s="2" t="s">
        <v>25</v>
      </c>
      <c r="J513" s="2" t="str">
        <f t="array" ref="J513">XLOOKUP('Transaction Data'!$G513,Product_Code,Biscuit_Brand)</f>
        <v>Butter Crunch</v>
      </c>
      <c r="K513" s="2">
        <f t="array" ref="K513">XLOOKUP('Transaction Data'!$G513,Product_Code,Cost)</f>
        <v>10</v>
      </c>
      <c r="L513" s="2">
        <f t="array" ref="L513">XLOOKUP('Transaction Data'!$G513,Product_Code,Unit_Price)</f>
        <v>11</v>
      </c>
      <c r="M513" s="3">
        <f>'Transaction Data'!$F513*'Transaction Data'!$K513</f>
        <v>1640</v>
      </c>
      <c r="N513" s="3">
        <f>'Transaction Data'!$F513*'Transaction Data'!$L513</f>
        <v>1804</v>
      </c>
      <c r="O513" s="3">
        <f>'Transaction Data'!$N513-'Transaction Data'!$M513</f>
        <v>164</v>
      </c>
      <c r="P513" s="2">
        <f>DATEDIF('Transaction Data'!$D513,'Transaction Data'!$A513,"y")</f>
        <v>32</v>
      </c>
      <c r="Q513" s="2" t="str">
        <f>FLOOR('Transaction Data'!$P513,15)&amp;"-"&amp;FLOOR('Transaction Data'!$P513,15)+14</f>
        <v>30-44</v>
      </c>
      <c r="R513" s="2" t="str">
        <f>IF('Transaction Data'!$L513&lt;=10,"Less Expensive","Expensive")</f>
        <v>Expensive</v>
      </c>
      <c r="S513" s="4">
        <f>WEEKDAY('Transaction Data'!$A513)</f>
        <v>3</v>
      </c>
      <c r="T513" s="2" t="str">
        <f>IF(WEEKDAY('Transaction Data'!$A513,2)&lt;6,"Weekday","Weekend")</f>
        <v>Weekday</v>
      </c>
    </row>
    <row r="514" ht="15.75" customHeight="1">
      <c r="A514" s="1">
        <v>45478.0</v>
      </c>
      <c r="B514" s="2" t="s">
        <v>550</v>
      </c>
      <c r="C514" s="2" t="s">
        <v>21</v>
      </c>
      <c r="D514" s="1">
        <v>30100.0</v>
      </c>
      <c r="E514" s="2" t="s">
        <v>63</v>
      </c>
      <c r="F514" s="2">
        <v>309.0</v>
      </c>
      <c r="G514" s="2" t="s">
        <v>61</v>
      </c>
      <c r="H514" s="2" t="s">
        <v>49</v>
      </c>
      <c r="I514" s="2" t="s">
        <v>25</v>
      </c>
      <c r="J514" s="2" t="str">
        <f t="array" ref="J514">XLOOKUP('Transaction Data'!$G514,Product_Code,Biscuit_Brand)</f>
        <v>Choco Delight</v>
      </c>
      <c r="K514" s="2">
        <f t="array" ref="K514">XLOOKUP('Transaction Data'!$G514,Product_Code,Cost)</f>
        <v>3</v>
      </c>
      <c r="L514" s="2">
        <f t="array" ref="L514">XLOOKUP('Transaction Data'!$G514,Product_Code,Unit_Price)</f>
        <v>5</v>
      </c>
      <c r="M514" s="3">
        <f>'Transaction Data'!$F514*'Transaction Data'!$K514</f>
        <v>927</v>
      </c>
      <c r="N514" s="3">
        <f>'Transaction Data'!$F514*'Transaction Data'!$L514</f>
        <v>1545</v>
      </c>
      <c r="O514" s="3">
        <f>'Transaction Data'!$N514-'Transaction Data'!$M514</f>
        <v>618</v>
      </c>
      <c r="P514" s="2">
        <f>DATEDIF('Transaction Data'!$D514,'Transaction Data'!$A514,"y")</f>
        <v>42</v>
      </c>
      <c r="Q514" s="2" t="str">
        <f>FLOOR('Transaction Data'!$P514,15)&amp;"-"&amp;FLOOR('Transaction Data'!$P514,15)+14</f>
        <v>30-44</v>
      </c>
      <c r="R514" s="2" t="str">
        <f>IF('Transaction Data'!$L514&lt;=10,"Less Expensive","Expensive")</f>
        <v>Less Expensive</v>
      </c>
      <c r="S514" s="4">
        <f>WEEKDAY('Transaction Data'!$A514)</f>
        <v>6</v>
      </c>
      <c r="T514" s="2" t="str">
        <f>IF(WEEKDAY('Transaction Data'!$A514,2)&lt;6,"Weekday","Weekend")</f>
        <v>Weekday</v>
      </c>
    </row>
    <row r="515" ht="15.75" customHeight="1">
      <c r="A515" s="1">
        <v>45390.0</v>
      </c>
      <c r="B515" s="2" t="s">
        <v>551</v>
      </c>
      <c r="C515" s="2" t="s">
        <v>47</v>
      </c>
      <c r="D515" s="1">
        <v>28632.0</v>
      </c>
      <c r="E515" s="2" t="s">
        <v>22</v>
      </c>
      <c r="F515" s="2">
        <v>153.0</v>
      </c>
      <c r="G515" s="2" t="s">
        <v>48</v>
      </c>
      <c r="H515" s="2" t="s">
        <v>52</v>
      </c>
      <c r="I515" s="2" t="s">
        <v>25</v>
      </c>
      <c r="J515" s="2" t="str">
        <f t="array" ref="J515">XLOOKUP('Transaction Data'!$G515,Product_Code,Biscuit_Brand)</f>
        <v>Lemon Crisps</v>
      </c>
      <c r="K515" s="2">
        <f t="array" ref="K515">XLOOKUP('Transaction Data'!$G515,Product_Code,Cost)</f>
        <v>7</v>
      </c>
      <c r="L515" s="2">
        <f t="array" ref="L515">XLOOKUP('Transaction Data'!$G515,Product_Code,Unit_Price)</f>
        <v>9</v>
      </c>
      <c r="M515" s="3">
        <f>'Transaction Data'!$F515*'Transaction Data'!$K515</f>
        <v>1071</v>
      </c>
      <c r="N515" s="3">
        <f>'Transaction Data'!$F515*'Transaction Data'!$L515</f>
        <v>1377</v>
      </c>
      <c r="O515" s="3">
        <f>'Transaction Data'!$N515-'Transaction Data'!$M515</f>
        <v>306</v>
      </c>
      <c r="P515" s="2">
        <f>DATEDIF('Transaction Data'!$D515,'Transaction Data'!$A515,"y")</f>
        <v>45</v>
      </c>
      <c r="Q515" s="2" t="str">
        <f>FLOOR('Transaction Data'!$P515,15)&amp;"-"&amp;FLOOR('Transaction Data'!$P515,15)+14</f>
        <v>45-59</v>
      </c>
      <c r="R515" s="2" t="str">
        <f>IF('Transaction Data'!$L515&lt;=10,"Less Expensive","Expensive")</f>
        <v>Less Expensive</v>
      </c>
      <c r="S515" s="4">
        <f>WEEKDAY('Transaction Data'!$A515)</f>
        <v>2</v>
      </c>
      <c r="T515" s="2" t="str">
        <f>IF(WEEKDAY('Transaction Data'!$A515,2)&lt;6,"Weekday","Weekend")</f>
        <v>Weekday</v>
      </c>
    </row>
    <row r="516" ht="15.75" customHeight="1">
      <c r="A516" s="1">
        <v>45299.0</v>
      </c>
      <c r="B516" s="2" t="s">
        <v>552</v>
      </c>
      <c r="C516" s="2" t="s">
        <v>72</v>
      </c>
      <c r="D516" s="1">
        <v>16443.0</v>
      </c>
      <c r="E516" s="2" t="s">
        <v>37</v>
      </c>
      <c r="F516" s="2">
        <v>319.0</v>
      </c>
      <c r="G516" s="2" t="s">
        <v>57</v>
      </c>
      <c r="H516" s="2" t="s">
        <v>52</v>
      </c>
      <c r="I516" s="2" t="s">
        <v>25</v>
      </c>
      <c r="J516" s="2" t="str">
        <f t="array" ref="J516">XLOOKUP('Transaction Data'!$G516,Product_Code,Biscuit_Brand)</f>
        <v>Oatmeal Cookies</v>
      </c>
      <c r="K516" s="2">
        <f t="array" ref="K516">XLOOKUP('Transaction Data'!$G516,Product_Code,Cost)</f>
        <v>19</v>
      </c>
      <c r="L516" s="2">
        <f t="array" ref="L516">XLOOKUP('Transaction Data'!$G516,Product_Code,Unit_Price)</f>
        <v>23</v>
      </c>
      <c r="M516" s="3">
        <f>'Transaction Data'!$F516*'Transaction Data'!$K516</f>
        <v>6061</v>
      </c>
      <c r="N516" s="3">
        <f>'Transaction Data'!$F516*'Transaction Data'!$L516</f>
        <v>7337</v>
      </c>
      <c r="O516" s="3">
        <f>'Transaction Data'!$N516-'Transaction Data'!$M516</f>
        <v>1276</v>
      </c>
      <c r="P516" s="2">
        <f>DATEDIF('Transaction Data'!$D516,'Transaction Data'!$A516,"y")</f>
        <v>79</v>
      </c>
      <c r="Q516" s="2" t="str">
        <f>FLOOR('Transaction Data'!$P516,15)&amp;"-"&amp;FLOOR('Transaction Data'!$P516,15)+14</f>
        <v>75-89</v>
      </c>
      <c r="R516" s="2" t="str">
        <f>IF('Transaction Data'!$L516&lt;=10,"Less Expensive","Expensive")</f>
        <v>Expensive</v>
      </c>
      <c r="S516" s="4">
        <f>WEEKDAY('Transaction Data'!$A516)</f>
        <v>2</v>
      </c>
      <c r="T516" s="2" t="str">
        <f>IF(WEEKDAY('Transaction Data'!$A516,2)&lt;6,"Weekday","Weekend")</f>
        <v>Weekday</v>
      </c>
    </row>
    <row r="517" ht="15.75" customHeight="1">
      <c r="A517" s="1">
        <v>45309.0</v>
      </c>
      <c r="B517" s="2" t="s">
        <v>553</v>
      </c>
      <c r="C517" s="2" t="s">
        <v>54</v>
      </c>
      <c r="D517" s="1">
        <v>38016.0</v>
      </c>
      <c r="E517" s="2" t="s">
        <v>63</v>
      </c>
      <c r="F517" s="2">
        <v>409.0</v>
      </c>
      <c r="G517" s="2" t="s">
        <v>44</v>
      </c>
      <c r="H517" s="2" t="s">
        <v>45</v>
      </c>
      <c r="I517" s="2" t="s">
        <v>25</v>
      </c>
      <c r="J517" s="2" t="str">
        <f t="array" ref="J517">XLOOKUP('Transaction Data'!$G517,Product_Code,Biscuit_Brand)</f>
        <v>Butter Crunch</v>
      </c>
      <c r="K517" s="2">
        <f t="array" ref="K517">XLOOKUP('Transaction Data'!$G517,Product_Code,Cost)</f>
        <v>10</v>
      </c>
      <c r="L517" s="2">
        <f t="array" ref="L517">XLOOKUP('Transaction Data'!$G517,Product_Code,Unit_Price)</f>
        <v>11</v>
      </c>
      <c r="M517" s="3">
        <f>'Transaction Data'!$F517*'Transaction Data'!$K517</f>
        <v>4090</v>
      </c>
      <c r="N517" s="3">
        <f>'Transaction Data'!$F517*'Transaction Data'!$L517</f>
        <v>4499</v>
      </c>
      <c r="O517" s="3">
        <f>'Transaction Data'!$N517-'Transaction Data'!$M517</f>
        <v>409</v>
      </c>
      <c r="P517" s="2">
        <f>DATEDIF('Transaction Data'!$D517,'Transaction Data'!$A517,"y")</f>
        <v>19</v>
      </c>
      <c r="Q517" s="2" t="str">
        <f>FLOOR('Transaction Data'!$P517,15)&amp;"-"&amp;FLOOR('Transaction Data'!$P517,15)+14</f>
        <v>15-29</v>
      </c>
      <c r="R517" s="2" t="str">
        <f>IF('Transaction Data'!$L517&lt;=10,"Less Expensive","Expensive")</f>
        <v>Expensive</v>
      </c>
      <c r="S517" s="4">
        <f>WEEKDAY('Transaction Data'!$A517)</f>
        <v>5</v>
      </c>
      <c r="T517" s="2" t="str">
        <f>IF(WEEKDAY('Transaction Data'!$A517,2)&lt;6,"Weekday","Weekend")</f>
        <v>Weekday</v>
      </c>
    </row>
    <row r="518" ht="15.75" customHeight="1">
      <c r="A518" s="1">
        <v>45383.0</v>
      </c>
      <c r="B518" s="2" t="s">
        <v>554</v>
      </c>
      <c r="C518" s="2" t="s">
        <v>32</v>
      </c>
      <c r="D518" s="1">
        <v>30400.0</v>
      </c>
      <c r="E518" s="2" t="s">
        <v>63</v>
      </c>
      <c r="F518" s="2">
        <v>288.0</v>
      </c>
      <c r="G518" s="2" t="s">
        <v>55</v>
      </c>
      <c r="H518" s="2" t="s">
        <v>49</v>
      </c>
      <c r="I518" s="2" t="s">
        <v>25</v>
      </c>
      <c r="J518" s="2" t="str">
        <f t="array" ref="J518">XLOOKUP('Transaction Data'!$G518,Product_Code,Biscuit_Brand)</f>
        <v>Vanilla Wafers</v>
      </c>
      <c r="K518" s="2">
        <f t="array" ref="K518">XLOOKUP('Transaction Data'!$G518,Product_Code,Cost)</f>
        <v>18</v>
      </c>
      <c r="L518" s="2">
        <f t="array" ref="L518">XLOOKUP('Transaction Data'!$G518,Product_Code,Unit_Price)</f>
        <v>36</v>
      </c>
      <c r="M518" s="3">
        <f>'Transaction Data'!$F518*'Transaction Data'!$K518</f>
        <v>5184</v>
      </c>
      <c r="N518" s="3">
        <f>'Transaction Data'!$F518*'Transaction Data'!$L518</f>
        <v>10368</v>
      </c>
      <c r="O518" s="3">
        <f>'Transaction Data'!$N518-'Transaction Data'!$M518</f>
        <v>5184</v>
      </c>
      <c r="P518" s="2">
        <f>DATEDIF('Transaction Data'!$D518,'Transaction Data'!$A518,"y")</f>
        <v>41</v>
      </c>
      <c r="Q518" s="2" t="str">
        <f>FLOOR('Transaction Data'!$P518,15)&amp;"-"&amp;FLOOR('Transaction Data'!$P518,15)+14</f>
        <v>30-44</v>
      </c>
      <c r="R518" s="2" t="str">
        <f>IF('Transaction Data'!$L518&lt;=10,"Less Expensive","Expensive")</f>
        <v>Expensive</v>
      </c>
      <c r="S518" s="4">
        <f>WEEKDAY('Transaction Data'!$A518)</f>
        <v>2</v>
      </c>
      <c r="T518" s="2" t="str">
        <f>IF(WEEKDAY('Transaction Data'!$A518,2)&lt;6,"Weekday","Weekend")</f>
        <v>Weekday</v>
      </c>
    </row>
    <row r="519" ht="15.75" customHeight="1">
      <c r="A519" s="1">
        <v>45431.0</v>
      </c>
      <c r="B519" s="2" t="s">
        <v>555</v>
      </c>
      <c r="C519" s="2" t="s">
        <v>21</v>
      </c>
      <c r="D519" s="1">
        <v>33394.0</v>
      </c>
      <c r="E519" s="2" t="s">
        <v>22</v>
      </c>
      <c r="F519" s="2">
        <v>166.0</v>
      </c>
      <c r="G519" s="2" t="s">
        <v>61</v>
      </c>
      <c r="H519" s="2" t="s">
        <v>52</v>
      </c>
      <c r="I519" s="2" t="s">
        <v>25</v>
      </c>
      <c r="J519" s="2" t="str">
        <f t="array" ref="J519">XLOOKUP('Transaction Data'!$G519,Product_Code,Biscuit_Brand)</f>
        <v>Choco Delight</v>
      </c>
      <c r="K519" s="2">
        <f t="array" ref="K519">XLOOKUP('Transaction Data'!$G519,Product_Code,Cost)</f>
        <v>3</v>
      </c>
      <c r="L519" s="2">
        <f t="array" ref="L519">XLOOKUP('Transaction Data'!$G519,Product_Code,Unit_Price)</f>
        <v>5</v>
      </c>
      <c r="M519" s="3">
        <f>'Transaction Data'!$F519*'Transaction Data'!$K519</f>
        <v>498</v>
      </c>
      <c r="N519" s="3">
        <f>'Transaction Data'!$F519*'Transaction Data'!$L519</f>
        <v>830</v>
      </c>
      <c r="O519" s="3">
        <f>'Transaction Data'!$N519-'Transaction Data'!$M519</f>
        <v>332</v>
      </c>
      <c r="P519" s="2">
        <f>DATEDIF('Transaction Data'!$D519,'Transaction Data'!$A519,"y")</f>
        <v>32</v>
      </c>
      <c r="Q519" s="2" t="str">
        <f>FLOOR('Transaction Data'!$P519,15)&amp;"-"&amp;FLOOR('Transaction Data'!$P519,15)+14</f>
        <v>30-44</v>
      </c>
      <c r="R519" s="2" t="str">
        <f>IF('Transaction Data'!$L519&lt;=10,"Less Expensive","Expensive")</f>
        <v>Less Expensive</v>
      </c>
      <c r="S519" s="4">
        <f>WEEKDAY('Transaction Data'!$A519)</f>
        <v>1</v>
      </c>
      <c r="T519" s="2" t="str">
        <f>IF(WEEKDAY('Transaction Data'!$A519,2)&lt;6,"Weekday","Weekend")</f>
        <v>Weekend</v>
      </c>
    </row>
    <row r="520" ht="15.75" customHeight="1">
      <c r="A520" s="1">
        <v>45502.0</v>
      </c>
      <c r="B520" s="2" t="s">
        <v>556</v>
      </c>
      <c r="C520" s="2" t="s">
        <v>54</v>
      </c>
      <c r="D520" s="1">
        <v>24623.0</v>
      </c>
      <c r="E520" s="2" t="s">
        <v>22</v>
      </c>
      <c r="F520" s="2">
        <v>83.0</v>
      </c>
      <c r="G520" s="2" t="s">
        <v>33</v>
      </c>
      <c r="H520" s="2" t="s">
        <v>49</v>
      </c>
      <c r="I520" s="2" t="s">
        <v>25</v>
      </c>
      <c r="J520" s="2" t="str">
        <f t="array" ref="J520">XLOOKUP('Transaction Data'!$G520,Product_Code,Biscuit_Brand)</f>
        <v>Caramel Biscuits</v>
      </c>
      <c r="K520" s="2">
        <f t="array" ref="K520">XLOOKUP('Transaction Data'!$G520,Product_Code,Cost)</f>
        <v>18</v>
      </c>
      <c r="L520" s="2">
        <f t="array" ref="L520">XLOOKUP('Transaction Data'!$G520,Product_Code,Unit_Price)</f>
        <v>22</v>
      </c>
      <c r="M520" s="3">
        <f>'Transaction Data'!$F520*'Transaction Data'!$K520</f>
        <v>1494</v>
      </c>
      <c r="N520" s="3">
        <f>'Transaction Data'!$F520*'Transaction Data'!$L520</f>
        <v>1826</v>
      </c>
      <c r="O520" s="3">
        <f>'Transaction Data'!$N520-'Transaction Data'!$M520</f>
        <v>332</v>
      </c>
      <c r="P520" s="2">
        <f>DATEDIF('Transaction Data'!$D520,'Transaction Data'!$A520,"y")</f>
        <v>57</v>
      </c>
      <c r="Q520" s="2" t="str">
        <f>FLOOR('Transaction Data'!$P520,15)&amp;"-"&amp;FLOOR('Transaction Data'!$P520,15)+14</f>
        <v>45-59</v>
      </c>
      <c r="R520" s="2" t="str">
        <f>IF('Transaction Data'!$L520&lt;=10,"Less Expensive","Expensive")</f>
        <v>Expensive</v>
      </c>
      <c r="S520" s="4">
        <f>WEEKDAY('Transaction Data'!$A520)</f>
        <v>2</v>
      </c>
      <c r="T520" s="2" t="str">
        <f>IF(WEEKDAY('Transaction Data'!$A520,2)&lt;6,"Weekday","Weekend")</f>
        <v>Weekday</v>
      </c>
    </row>
    <row r="521" ht="15.75" customHeight="1">
      <c r="A521" s="1">
        <v>45477.0</v>
      </c>
      <c r="B521" s="2" t="s">
        <v>557</v>
      </c>
      <c r="C521" s="2" t="s">
        <v>54</v>
      </c>
      <c r="D521" s="1">
        <v>22098.0</v>
      </c>
      <c r="E521" s="2" t="s">
        <v>63</v>
      </c>
      <c r="F521" s="2">
        <v>313.0</v>
      </c>
      <c r="G521" s="2" t="s">
        <v>55</v>
      </c>
      <c r="H521" s="2" t="s">
        <v>52</v>
      </c>
      <c r="I521" s="2" t="s">
        <v>25</v>
      </c>
      <c r="J521" s="2" t="str">
        <f t="array" ref="J521">XLOOKUP('Transaction Data'!$G521,Product_Code,Biscuit_Brand)</f>
        <v>Vanilla Wafers</v>
      </c>
      <c r="K521" s="2">
        <f t="array" ref="K521">XLOOKUP('Transaction Data'!$G521,Product_Code,Cost)</f>
        <v>18</v>
      </c>
      <c r="L521" s="2">
        <f t="array" ref="L521">XLOOKUP('Transaction Data'!$G521,Product_Code,Unit_Price)</f>
        <v>36</v>
      </c>
      <c r="M521" s="3">
        <f>'Transaction Data'!$F521*'Transaction Data'!$K521</f>
        <v>5634</v>
      </c>
      <c r="N521" s="3">
        <f>'Transaction Data'!$F521*'Transaction Data'!$L521</f>
        <v>11268</v>
      </c>
      <c r="O521" s="3">
        <f>'Transaction Data'!$N521-'Transaction Data'!$M521</f>
        <v>5634</v>
      </c>
      <c r="P521" s="2">
        <f>DATEDIF('Transaction Data'!$D521,'Transaction Data'!$A521,"y")</f>
        <v>64</v>
      </c>
      <c r="Q521" s="2" t="str">
        <f>FLOOR('Transaction Data'!$P521,15)&amp;"-"&amp;FLOOR('Transaction Data'!$P521,15)+14</f>
        <v>60-74</v>
      </c>
      <c r="R521" s="2" t="str">
        <f>IF('Transaction Data'!$L521&lt;=10,"Less Expensive","Expensive")</f>
        <v>Expensive</v>
      </c>
      <c r="S521" s="4">
        <f>WEEKDAY('Transaction Data'!$A521)</f>
        <v>5</v>
      </c>
      <c r="T521" s="2" t="str">
        <f>IF(WEEKDAY('Transaction Data'!$A521,2)&lt;6,"Weekday","Weekend")</f>
        <v>Weekday</v>
      </c>
    </row>
    <row r="522" ht="15.75" customHeight="1">
      <c r="A522" s="1">
        <v>45448.0</v>
      </c>
      <c r="B522" s="2" t="s">
        <v>558</v>
      </c>
      <c r="C522" s="2" t="s">
        <v>78</v>
      </c>
      <c r="D522" s="1">
        <v>28158.0</v>
      </c>
      <c r="E522" s="2" t="s">
        <v>22</v>
      </c>
      <c r="F522" s="2">
        <v>337.0</v>
      </c>
      <c r="G522" s="2" t="s">
        <v>33</v>
      </c>
      <c r="H522" s="2" t="s">
        <v>34</v>
      </c>
      <c r="I522" s="2" t="s">
        <v>25</v>
      </c>
      <c r="J522" s="2" t="str">
        <f t="array" ref="J522">XLOOKUP('Transaction Data'!$G522,Product_Code,Biscuit_Brand)</f>
        <v>Caramel Biscuits</v>
      </c>
      <c r="K522" s="2">
        <f t="array" ref="K522">XLOOKUP('Transaction Data'!$G522,Product_Code,Cost)</f>
        <v>18</v>
      </c>
      <c r="L522" s="2">
        <f t="array" ref="L522">XLOOKUP('Transaction Data'!$G522,Product_Code,Unit_Price)</f>
        <v>22</v>
      </c>
      <c r="M522" s="3">
        <f>'Transaction Data'!$F522*'Transaction Data'!$K522</f>
        <v>6066</v>
      </c>
      <c r="N522" s="3">
        <f>'Transaction Data'!$F522*'Transaction Data'!$L522</f>
        <v>7414</v>
      </c>
      <c r="O522" s="3">
        <f>'Transaction Data'!$N522-'Transaction Data'!$M522</f>
        <v>1348</v>
      </c>
      <c r="P522" s="2">
        <f>DATEDIF('Transaction Data'!$D522,'Transaction Data'!$A522,"y")</f>
        <v>47</v>
      </c>
      <c r="Q522" s="2" t="str">
        <f>FLOOR('Transaction Data'!$P522,15)&amp;"-"&amp;FLOOR('Transaction Data'!$P522,15)+14</f>
        <v>45-59</v>
      </c>
      <c r="R522" s="2" t="str">
        <f>IF('Transaction Data'!$L522&lt;=10,"Less Expensive","Expensive")</f>
        <v>Expensive</v>
      </c>
      <c r="S522" s="4">
        <f>WEEKDAY('Transaction Data'!$A522)</f>
        <v>4</v>
      </c>
      <c r="T522" s="2" t="str">
        <f>IF(WEEKDAY('Transaction Data'!$A522,2)&lt;6,"Weekday","Weekend")</f>
        <v>Weekday</v>
      </c>
    </row>
    <row r="523" ht="15.75" customHeight="1">
      <c r="A523" s="1">
        <v>45425.0</v>
      </c>
      <c r="B523" s="2" t="s">
        <v>559</v>
      </c>
      <c r="C523" s="2" t="s">
        <v>69</v>
      </c>
      <c r="D523" s="1">
        <v>35362.0</v>
      </c>
      <c r="E523" s="2" t="s">
        <v>63</v>
      </c>
      <c r="F523" s="2">
        <v>79.0</v>
      </c>
      <c r="G523" s="2" t="s">
        <v>44</v>
      </c>
      <c r="H523" s="2" t="s">
        <v>34</v>
      </c>
      <c r="I523" s="2" t="s">
        <v>25</v>
      </c>
      <c r="J523" s="2" t="str">
        <f t="array" ref="J523">XLOOKUP('Transaction Data'!$G523,Product_Code,Biscuit_Brand)</f>
        <v>Butter Crunch</v>
      </c>
      <c r="K523" s="2">
        <f t="array" ref="K523">XLOOKUP('Transaction Data'!$G523,Product_Code,Cost)</f>
        <v>10</v>
      </c>
      <c r="L523" s="2">
        <f t="array" ref="L523">XLOOKUP('Transaction Data'!$G523,Product_Code,Unit_Price)</f>
        <v>11</v>
      </c>
      <c r="M523" s="3">
        <f>'Transaction Data'!$F523*'Transaction Data'!$K523</f>
        <v>790</v>
      </c>
      <c r="N523" s="3">
        <f>'Transaction Data'!$F523*'Transaction Data'!$L523</f>
        <v>869</v>
      </c>
      <c r="O523" s="3">
        <f>'Transaction Data'!$N523-'Transaction Data'!$M523</f>
        <v>79</v>
      </c>
      <c r="P523" s="2">
        <f>DATEDIF('Transaction Data'!$D523,'Transaction Data'!$A523,"y")</f>
        <v>27</v>
      </c>
      <c r="Q523" s="2" t="str">
        <f>FLOOR('Transaction Data'!$P523,15)&amp;"-"&amp;FLOOR('Transaction Data'!$P523,15)+14</f>
        <v>15-29</v>
      </c>
      <c r="R523" s="2" t="str">
        <f>IF('Transaction Data'!$L523&lt;=10,"Less Expensive","Expensive")</f>
        <v>Expensive</v>
      </c>
      <c r="S523" s="4">
        <f>WEEKDAY('Transaction Data'!$A523)</f>
        <v>2</v>
      </c>
      <c r="T523" s="2" t="str">
        <f>IF(WEEKDAY('Transaction Data'!$A523,2)&lt;6,"Weekday","Weekend")</f>
        <v>Weekday</v>
      </c>
    </row>
    <row r="524" ht="15.75" customHeight="1">
      <c r="A524" s="1">
        <v>45447.0</v>
      </c>
      <c r="B524" s="2" t="s">
        <v>560</v>
      </c>
      <c r="C524" s="2" t="s">
        <v>72</v>
      </c>
      <c r="D524" s="1">
        <v>30367.0</v>
      </c>
      <c r="E524" s="2" t="s">
        <v>37</v>
      </c>
      <c r="F524" s="2">
        <v>284.0</v>
      </c>
      <c r="G524" s="2" t="s">
        <v>61</v>
      </c>
      <c r="H524" s="2" t="s">
        <v>39</v>
      </c>
      <c r="I524" s="2" t="s">
        <v>25</v>
      </c>
      <c r="J524" s="2" t="str">
        <f t="array" ref="J524">XLOOKUP('Transaction Data'!$G524,Product_Code,Biscuit_Brand)</f>
        <v>Choco Delight</v>
      </c>
      <c r="K524" s="2">
        <f t="array" ref="K524">XLOOKUP('Transaction Data'!$G524,Product_Code,Cost)</f>
        <v>3</v>
      </c>
      <c r="L524" s="2">
        <f t="array" ref="L524">XLOOKUP('Transaction Data'!$G524,Product_Code,Unit_Price)</f>
        <v>5</v>
      </c>
      <c r="M524" s="3">
        <f>'Transaction Data'!$F524*'Transaction Data'!$K524</f>
        <v>852</v>
      </c>
      <c r="N524" s="3">
        <f>'Transaction Data'!$F524*'Transaction Data'!$L524</f>
        <v>1420</v>
      </c>
      <c r="O524" s="3">
        <f>'Transaction Data'!$N524-'Transaction Data'!$M524</f>
        <v>568</v>
      </c>
      <c r="P524" s="2">
        <f>DATEDIF('Transaction Data'!$D524,'Transaction Data'!$A524,"y")</f>
        <v>41</v>
      </c>
      <c r="Q524" s="2" t="str">
        <f>FLOOR('Transaction Data'!$P524,15)&amp;"-"&amp;FLOOR('Transaction Data'!$P524,15)+14</f>
        <v>30-44</v>
      </c>
      <c r="R524" s="2" t="str">
        <f>IF('Transaction Data'!$L524&lt;=10,"Less Expensive","Expensive")</f>
        <v>Less Expensive</v>
      </c>
      <c r="S524" s="4">
        <f>WEEKDAY('Transaction Data'!$A524)</f>
        <v>3</v>
      </c>
      <c r="T524" s="2" t="str">
        <f>IF(WEEKDAY('Transaction Data'!$A524,2)&lt;6,"Weekday","Weekend")</f>
        <v>Weekday</v>
      </c>
    </row>
    <row r="525" ht="15.75" customHeight="1">
      <c r="A525" s="1">
        <v>45301.0</v>
      </c>
      <c r="B525" s="2" t="s">
        <v>561</v>
      </c>
      <c r="C525" s="2" t="s">
        <v>54</v>
      </c>
      <c r="D525" s="1">
        <v>21113.0</v>
      </c>
      <c r="E525" s="2" t="s">
        <v>27</v>
      </c>
      <c r="F525" s="2">
        <v>263.0</v>
      </c>
      <c r="G525" s="2" t="s">
        <v>33</v>
      </c>
      <c r="H525" s="2" t="s">
        <v>42</v>
      </c>
      <c r="I525" s="2" t="s">
        <v>25</v>
      </c>
      <c r="J525" s="2" t="str">
        <f t="array" ref="J525">XLOOKUP('Transaction Data'!$G525,Product_Code,Biscuit_Brand)</f>
        <v>Caramel Biscuits</v>
      </c>
      <c r="K525" s="2">
        <f t="array" ref="K525">XLOOKUP('Transaction Data'!$G525,Product_Code,Cost)</f>
        <v>18</v>
      </c>
      <c r="L525" s="2">
        <f t="array" ref="L525">XLOOKUP('Transaction Data'!$G525,Product_Code,Unit_Price)</f>
        <v>22</v>
      </c>
      <c r="M525" s="3">
        <f>'Transaction Data'!$F525*'Transaction Data'!$K525</f>
        <v>4734</v>
      </c>
      <c r="N525" s="3">
        <f>'Transaction Data'!$F525*'Transaction Data'!$L525</f>
        <v>5786</v>
      </c>
      <c r="O525" s="3">
        <f>'Transaction Data'!$N525-'Transaction Data'!$M525</f>
        <v>1052</v>
      </c>
      <c r="P525" s="2">
        <f>DATEDIF('Transaction Data'!$D525,'Transaction Data'!$A525,"y")</f>
        <v>66</v>
      </c>
      <c r="Q525" s="2" t="str">
        <f>FLOOR('Transaction Data'!$P525,15)&amp;"-"&amp;FLOOR('Transaction Data'!$P525,15)+14</f>
        <v>60-74</v>
      </c>
      <c r="R525" s="2" t="str">
        <f>IF('Transaction Data'!$L525&lt;=10,"Less Expensive","Expensive")</f>
        <v>Expensive</v>
      </c>
      <c r="S525" s="4">
        <f>WEEKDAY('Transaction Data'!$A525)</f>
        <v>4</v>
      </c>
      <c r="T525" s="2" t="str">
        <f>IF(WEEKDAY('Transaction Data'!$A525,2)&lt;6,"Weekday","Weekend")</f>
        <v>Weekday</v>
      </c>
    </row>
    <row r="526" ht="15.75" customHeight="1">
      <c r="A526" s="1">
        <v>45409.0</v>
      </c>
      <c r="B526" s="2" t="s">
        <v>562</v>
      </c>
      <c r="C526" s="2" t="s">
        <v>78</v>
      </c>
      <c r="D526" s="1">
        <v>33840.0</v>
      </c>
      <c r="E526" s="2" t="s">
        <v>27</v>
      </c>
      <c r="F526" s="2">
        <v>444.0</v>
      </c>
      <c r="G526" s="2" t="s">
        <v>55</v>
      </c>
      <c r="H526" s="2" t="s">
        <v>45</v>
      </c>
      <c r="I526" s="2" t="s">
        <v>30</v>
      </c>
      <c r="J526" s="2" t="str">
        <f t="array" ref="J526">XLOOKUP('Transaction Data'!$G526,Product_Code,Biscuit_Brand)</f>
        <v>Vanilla Wafers</v>
      </c>
      <c r="K526" s="2">
        <f t="array" ref="K526">XLOOKUP('Transaction Data'!$G526,Product_Code,Cost)</f>
        <v>18</v>
      </c>
      <c r="L526" s="2">
        <f t="array" ref="L526">XLOOKUP('Transaction Data'!$G526,Product_Code,Unit_Price)</f>
        <v>36</v>
      </c>
      <c r="M526" s="3">
        <f>'Transaction Data'!$F526*'Transaction Data'!$K526</f>
        <v>7992</v>
      </c>
      <c r="N526" s="3">
        <f>'Transaction Data'!$F526*'Transaction Data'!$L526</f>
        <v>15984</v>
      </c>
      <c r="O526" s="3">
        <f>'Transaction Data'!$N526-'Transaction Data'!$M526</f>
        <v>7992</v>
      </c>
      <c r="P526" s="2">
        <f>DATEDIF('Transaction Data'!$D526,'Transaction Data'!$A526,"y")</f>
        <v>31</v>
      </c>
      <c r="Q526" s="2" t="str">
        <f>FLOOR('Transaction Data'!$P526,15)&amp;"-"&amp;FLOOR('Transaction Data'!$P526,15)+14</f>
        <v>30-44</v>
      </c>
      <c r="R526" s="2" t="str">
        <f>IF('Transaction Data'!$L526&lt;=10,"Less Expensive","Expensive")</f>
        <v>Expensive</v>
      </c>
      <c r="S526" s="4">
        <f>WEEKDAY('Transaction Data'!$A526)</f>
        <v>7</v>
      </c>
      <c r="T526" s="2" t="str">
        <f>IF(WEEKDAY('Transaction Data'!$A526,2)&lt;6,"Weekday","Weekend")</f>
        <v>Weekend</v>
      </c>
    </row>
    <row r="527" ht="15.75" customHeight="1">
      <c r="A527" s="1">
        <v>45474.0</v>
      </c>
      <c r="B527" s="2" t="s">
        <v>563</v>
      </c>
      <c r="C527" s="2" t="s">
        <v>54</v>
      </c>
      <c r="D527" s="1">
        <v>24721.0</v>
      </c>
      <c r="E527" s="2" t="s">
        <v>37</v>
      </c>
      <c r="F527" s="2">
        <v>61.0</v>
      </c>
      <c r="G527" s="2" t="s">
        <v>44</v>
      </c>
      <c r="H527" s="2" t="s">
        <v>49</v>
      </c>
      <c r="I527" s="2" t="s">
        <v>25</v>
      </c>
      <c r="J527" s="2" t="str">
        <f t="array" ref="J527">XLOOKUP('Transaction Data'!$G527,Product_Code,Biscuit_Brand)</f>
        <v>Butter Crunch</v>
      </c>
      <c r="K527" s="2">
        <f t="array" ref="K527">XLOOKUP('Transaction Data'!$G527,Product_Code,Cost)</f>
        <v>10</v>
      </c>
      <c r="L527" s="2">
        <f t="array" ref="L527">XLOOKUP('Transaction Data'!$G527,Product_Code,Unit_Price)</f>
        <v>11</v>
      </c>
      <c r="M527" s="3">
        <f>'Transaction Data'!$F527*'Transaction Data'!$K527</f>
        <v>610</v>
      </c>
      <c r="N527" s="3">
        <f>'Transaction Data'!$F527*'Transaction Data'!$L527</f>
        <v>671</v>
      </c>
      <c r="O527" s="3">
        <f>'Transaction Data'!$N527-'Transaction Data'!$M527</f>
        <v>61</v>
      </c>
      <c r="P527" s="2">
        <f>DATEDIF('Transaction Data'!$D527,'Transaction Data'!$A527,"y")</f>
        <v>56</v>
      </c>
      <c r="Q527" s="2" t="str">
        <f>FLOOR('Transaction Data'!$P527,15)&amp;"-"&amp;FLOOR('Transaction Data'!$P527,15)+14</f>
        <v>45-59</v>
      </c>
      <c r="R527" s="2" t="str">
        <f>IF('Transaction Data'!$L527&lt;=10,"Less Expensive","Expensive")</f>
        <v>Expensive</v>
      </c>
      <c r="S527" s="4">
        <f>WEEKDAY('Transaction Data'!$A527)</f>
        <v>2</v>
      </c>
      <c r="T527" s="2" t="str">
        <f>IF(WEEKDAY('Transaction Data'!$A527,2)&lt;6,"Weekday","Weekend")</f>
        <v>Weekday</v>
      </c>
    </row>
    <row r="528" ht="15.75" customHeight="1">
      <c r="A528" s="1">
        <v>45407.0</v>
      </c>
      <c r="B528" s="2" t="s">
        <v>564</v>
      </c>
      <c r="C528" s="2" t="s">
        <v>32</v>
      </c>
      <c r="D528" s="1">
        <v>36527.0</v>
      </c>
      <c r="E528" s="2" t="s">
        <v>63</v>
      </c>
      <c r="F528" s="2">
        <v>439.0</v>
      </c>
      <c r="G528" s="2" t="s">
        <v>28</v>
      </c>
      <c r="H528" s="2" t="s">
        <v>52</v>
      </c>
      <c r="I528" s="2" t="s">
        <v>25</v>
      </c>
      <c r="J528" s="2" t="str">
        <f t="array" ref="J528">XLOOKUP('Transaction Data'!$G528,Product_Code,Biscuit_Brand)</f>
        <v>Shortbread</v>
      </c>
      <c r="K528" s="2">
        <f t="array" ref="K528">XLOOKUP('Transaction Data'!$G528,Product_Code,Cost)</f>
        <v>10</v>
      </c>
      <c r="L528" s="2">
        <f t="array" ref="L528">XLOOKUP('Transaction Data'!$G528,Product_Code,Unit_Price)</f>
        <v>45</v>
      </c>
      <c r="M528" s="3">
        <f>'Transaction Data'!$F528*'Transaction Data'!$K528</f>
        <v>4390</v>
      </c>
      <c r="N528" s="3">
        <f>'Transaction Data'!$F528*'Transaction Data'!$L528</f>
        <v>19755</v>
      </c>
      <c r="O528" s="3">
        <f>'Transaction Data'!$N528-'Transaction Data'!$M528</f>
        <v>15365</v>
      </c>
      <c r="P528" s="2">
        <f>DATEDIF('Transaction Data'!$D528,'Transaction Data'!$A528,"y")</f>
        <v>24</v>
      </c>
      <c r="Q528" s="2" t="str">
        <f>FLOOR('Transaction Data'!$P528,15)&amp;"-"&amp;FLOOR('Transaction Data'!$P528,15)+14</f>
        <v>15-29</v>
      </c>
      <c r="R528" s="2" t="str">
        <f>IF('Transaction Data'!$L528&lt;=10,"Less Expensive","Expensive")</f>
        <v>Expensive</v>
      </c>
      <c r="S528" s="4">
        <f>WEEKDAY('Transaction Data'!$A528)</f>
        <v>5</v>
      </c>
      <c r="T528" s="2" t="str">
        <f>IF(WEEKDAY('Transaction Data'!$A528,2)&lt;6,"Weekday","Weekend")</f>
        <v>Weekday</v>
      </c>
    </row>
    <row r="529" ht="15.75" customHeight="1">
      <c r="A529" s="1">
        <v>45484.0</v>
      </c>
      <c r="B529" s="2" t="s">
        <v>565</v>
      </c>
      <c r="C529" s="2" t="s">
        <v>69</v>
      </c>
      <c r="D529" s="1">
        <v>32829.0</v>
      </c>
      <c r="E529" s="2" t="s">
        <v>63</v>
      </c>
      <c r="F529" s="2">
        <v>453.0</v>
      </c>
      <c r="G529" s="2" t="s">
        <v>38</v>
      </c>
      <c r="H529" s="2" t="s">
        <v>49</v>
      </c>
      <c r="I529" s="2" t="s">
        <v>25</v>
      </c>
      <c r="J529" s="2" t="str">
        <f t="array" ref="J529">XLOOKUP('Transaction Data'!$G529,Product_Code,Biscuit_Brand)</f>
        <v>Ginger Snaps</v>
      </c>
      <c r="K529" s="2">
        <f t="array" ref="K529">XLOOKUP('Transaction Data'!$G529,Product_Code,Cost)</f>
        <v>14</v>
      </c>
      <c r="L529" s="2">
        <f t="array" ref="L529">XLOOKUP('Transaction Data'!$G529,Product_Code,Unit_Price)</f>
        <v>28</v>
      </c>
      <c r="M529" s="3">
        <f>'Transaction Data'!$F529*'Transaction Data'!$K529</f>
        <v>6342</v>
      </c>
      <c r="N529" s="3">
        <f>'Transaction Data'!$F529*'Transaction Data'!$L529</f>
        <v>12684</v>
      </c>
      <c r="O529" s="3">
        <f>'Transaction Data'!$N529-'Transaction Data'!$M529</f>
        <v>6342</v>
      </c>
      <c r="P529" s="2">
        <f>DATEDIF('Transaction Data'!$D529,'Transaction Data'!$A529,"y")</f>
        <v>34</v>
      </c>
      <c r="Q529" s="2" t="str">
        <f>FLOOR('Transaction Data'!$P529,15)&amp;"-"&amp;FLOOR('Transaction Data'!$P529,15)+14</f>
        <v>30-44</v>
      </c>
      <c r="R529" s="2" t="str">
        <f>IF('Transaction Data'!$L529&lt;=10,"Less Expensive","Expensive")</f>
        <v>Expensive</v>
      </c>
      <c r="S529" s="4">
        <f>WEEKDAY('Transaction Data'!$A529)</f>
        <v>5</v>
      </c>
      <c r="T529" s="2" t="str">
        <f>IF(WEEKDAY('Transaction Data'!$A529,2)&lt;6,"Weekday","Weekend")</f>
        <v>Weekday</v>
      </c>
    </row>
    <row r="530" ht="15.75" customHeight="1">
      <c r="A530" s="1">
        <v>45345.0</v>
      </c>
      <c r="B530" s="2" t="s">
        <v>566</v>
      </c>
      <c r="C530" s="2" t="s">
        <v>54</v>
      </c>
      <c r="D530" s="1">
        <v>24492.0</v>
      </c>
      <c r="E530" s="2" t="s">
        <v>27</v>
      </c>
      <c r="F530" s="2">
        <v>407.0</v>
      </c>
      <c r="G530" s="2" t="s">
        <v>28</v>
      </c>
      <c r="H530" s="2" t="s">
        <v>52</v>
      </c>
      <c r="I530" s="2" t="s">
        <v>25</v>
      </c>
      <c r="J530" s="2" t="str">
        <f t="array" ref="J530">XLOOKUP('Transaction Data'!$G530,Product_Code,Biscuit_Brand)</f>
        <v>Shortbread</v>
      </c>
      <c r="K530" s="2">
        <f t="array" ref="K530">XLOOKUP('Transaction Data'!$G530,Product_Code,Cost)</f>
        <v>10</v>
      </c>
      <c r="L530" s="2">
        <f t="array" ref="L530">XLOOKUP('Transaction Data'!$G530,Product_Code,Unit_Price)</f>
        <v>45</v>
      </c>
      <c r="M530" s="3">
        <f>'Transaction Data'!$F530*'Transaction Data'!$K530</f>
        <v>4070</v>
      </c>
      <c r="N530" s="3">
        <f>'Transaction Data'!$F530*'Transaction Data'!$L530</f>
        <v>18315</v>
      </c>
      <c r="O530" s="3">
        <f>'Transaction Data'!$N530-'Transaction Data'!$M530</f>
        <v>14245</v>
      </c>
      <c r="P530" s="2">
        <f>DATEDIF('Transaction Data'!$D530,'Transaction Data'!$A530,"y")</f>
        <v>57</v>
      </c>
      <c r="Q530" s="2" t="str">
        <f>FLOOR('Transaction Data'!$P530,15)&amp;"-"&amp;FLOOR('Transaction Data'!$P530,15)+14</f>
        <v>45-59</v>
      </c>
      <c r="R530" s="2" t="str">
        <f>IF('Transaction Data'!$L530&lt;=10,"Less Expensive","Expensive")</f>
        <v>Expensive</v>
      </c>
      <c r="S530" s="4">
        <f>WEEKDAY('Transaction Data'!$A530)</f>
        <v>6</v>
      </c>
      <c r="T530" s="2" t="str">
        <f>IF(WEEKDAY('Transaction Data'!$A530,2)&lt;6,"Weekday","Weekend")</f>
        <v>Weekday</v>
      </c>
    </row>
    <row r="531" ht="15.75" customHeight="1">
      <c r="A531" s="1">
        <v>45472.0</v>
      </c>
      <c r="B531" s="2" t="s">
        <v>567</v>
      </c>
      <c r="C531" s="2" t="s">
        <v>51</v>
      </c>
      <c r="D531" s="1">
        <v>24653.0</v>
      </c>
      <c r="E531" s="2" t="s">
        <v>27</v>
      </c>
      <c r="F531" s="2">
        <v>285.0</v>
      </c>
      <c r="G531" s="2" t="s">
        <v>55</v>
      </c>
      <c r="H531" s="2" t="s">
        <v>52</v>
      </c>
      <c r="I531" s="2" t="s">
        <v>25</v>
      </c>
      <c r="J531" s="2" t="str">
        <f t="array" ref="J531">XLOOKUP('Transaction Data'!$G531,Product_Code,Biscuit_Brand)</f>
        <v>Vanilla Wafers</v>
      </c>
      <c r="K531" s="2">
        <f t="array" ref="K531">XLOOKUP('Transaction Data'!$G531,Product_Code,Cost)</f>
        <v>18</v>
      </c>
      <c r="L531" s="2">
        <f t="array" ref="L531">XLOOKUP('Transaction Data'!$G531,Product_Code,Unit_Price)</f>
        <v>36</v>
      </c>
      <c r="M531" s="3">
        <f>'Transaction Data'!$F531*'Transaction Data'!$K531</f>
        <v>5130</v>
      </c>
      <c r="N531" s="3">
        <f>'Transaction Data'!$F531*'Transaction Data'!$L531</f>
        <v>10260</v>
      </c>
      <c r="O531" s="3">
        <f>'Transaction Data'!$N531-'Transaction Data'!$M531</f>
        <v>5130</v>
      </c>
      <c r="P531" s="2">
        <f>DATEDIF('Transaction Data'!$D531,'Transaction Data'!$A531,"y")</f>
        <v>56</v>
      </c>
      <c r="Q531" s="2" t="str">
        <f>FLOOR('Transaction Data'!$P531,15)&amp;"-"&amp;FLOOR('Transaction Data'!$P531,15)+14</f>
        <v>45-59</v>
      </c>
      <c r="R531" s="2" t="str">
        <f>IF('Transaction Data'!$L531&lt;=10,"Less Expensive","Expensive")</f>
        <v>Expensive</v>
      </c>
      <c r="S531" s="4">
        <f>WEEKDAY('Transaction Data'!$A531)</f>
        <v>7</v>
      </c>
      <c r="T531" s="2" t="str">
        <f>IF(WEEKDAY('Transaction Data'!$A531,2)&lt;6,"Weekday","Weekend")</f>
        <v>Weekend</v>
      </c>
    </row>
    <row r="532" ht="15.75" customHeight="1">
      <c r="A532" s="1">
        <v>45296.0</v>
      </c>
      <c r="B532" s="2" t="s">
        <v>568</v>
      </c>
      <c r="C532" s="2" t="s">
        <v>78</v>
      </c>
      <c r="D532" s="1">
        <v>29489.0</v>
      </c>
      <c r="E532" s="2" t="s">
        <v>22</v>
      </c>
      <c r="F532" s="2">
        <v>277.0</v>
      </c>
      <c r="G532" s="2" t="s">
        <v>23</v>
      </c>
      <c r="H532" s="2" t="s">
        <v>45</v>
      </c>
      <c r="I532" s="2" t="s">
        <v>25</v>
      </c>
      <c r="J532" s="2" t="str">
        <f t="array" ref="J532">XLOOKUP('Transaction Data'!$G532,Product_Code,Biscuit_Brand)</f>
        <v>Cinnamon Swirls</v>
      </c>
      <c r="K532" s="2">
        <f t="array" ref="K532">XLOOKUP('Transaction Data'!$G532,Product_Code,Cost)</f>
        <v>10</v>
      </c>
      <c r="L532" s="2">
        <f t="array" ref="L532">XLOOKUP('Transaction Data'!$G532,Product_Code,Unit_Price)</f>
        <v>14</v>
      </c>
      <c r="M532" s="3">
        <f>'Transaction Data'!$F532*'Transaction Data'!$K532</f>
        <v>2770</v>
      </c>
      <c r="N532" s="3">
        <f>'Transaction Data'!$F532*'Transaction Data'!$L532</f>
        <v>3878</v>
      </c>
      <c r="O532" s="3">
        <f>'Transaction Data'!$N532-'Transaction Data'!$M532</f>
        <v>1108</v>
      </c>
      <c r="P532" s="2">
        <f>DATEDIF('Transaction Data'!$D532,'Transaction Data'!$A532,"y")</f>
        <v>43</v>
      </c>
      <c r="Q532" s="2" t="str">
        <f>FLOOR('Transaction Data'!$P532,15)&amp;"-"&amp;FLOOR('Transaction Data'!$P532,15)+14</f>
        <v>30-44</v>
      </c>
      <c r="R532" s="2" t="str">
        <f>IF('Transaction Data'!$L532&lt;=10,"Less Expensive","Expensive")</f>
        <v>Expensive</v>
      </c>
      <c r="S532" s="4">
        <f>WEEKDAY('Transaction Data'!$A532)</f>
        <v>6</v>
      </c>
      <c r="T532" s="2" t="str">
        <f>IF(WEEKDAY('Transaction Data'!$A532,2)&lt;6,"Weekday","Weekend")</f>
        <v>Weekday</v>
      </c>
    </row>
    <row r="533" ht="15.75" customHeight="1">
      <c r="A533" s="1">
        <v>45336.0</v>
      </c>
      <c r="B533" s="2" t="s">
        <v>569</v>
      </c>
      <c r="C533" s="2" t="s">
        <v>65</v>
      </c>
      <c r="D533" s="1">
        <v>26707.0</v>
      </c>
      <c r="E533" s="2" t="s">
        <v>27</v>
      </c>
      <c r="F533" s="2">
        <v>427.0</v>
      </c>
      <c r="G533" s="2" t="s">
        <v>48</v>
      </c>
      <c r="H533" s="2" t="s">
        <v>49</v>
      </c>
      <c r="I533" s="2" t="s">
        <v>25</v>
      </c>
      <c r="J533" s="2" t="str">
        <f t="array" ref="J533">XLOOKUP('Transaction Data'!$G533,Product_Code,Biscuit_Brand)</f>
        <v>Lemon Crisps</v>
      </c>
      <c r="K533" s="2">
        <f t="array" ref="K533">XLOOKUP('Transaction Data'!$G533,Product_Code,Cost)</f>
        <v>7</v>
      </c>
      <c r="L533" s="2">
        <f t="array" ref="L533">XLOOKUP('Transaction Data'!$G533,Product_Code,Unit_Price)</f>
        <v>9</v>
      </c>
      <c r="M533" s="3">
        <f>'Transaction Data'!$F533*'Transaction Data'!$K533</f>
        <v>2989</v>
      </c>
      <c r="N533" s="3">
        <f>'Transaction Data'!$F533*'Transaction Data'!$L533</f>
        <v>3843</v>
      </c>
      <c r="O533" s="3">
        <f>'Transaction Data'!$N533-'Transaction Data'!$M533</f>
        <v>854</v>
      </c>
      <c r="P533" s="2">
        <f>DATEDIF('Transaction Data'!$D533,'Transaction Data'!$A533,"y")</f>
        <v>51</v>
      </c>
      <c r="Q533" s="2" t="str">
        <f>FLOOR('Transaction Data'!$P533,15)&amp;"-"&amp;FLOOR('Transaction Data'!$P533,15)+14</f>
        <v>45-59</v>
      </c>
      <c r="R533" s="2" t="str">
        <f>IF('Transaction Data'!$L533&lt;=10,"Less Expensive","Expensive")</f>
        <v>Less Expensive</v>
      </c>
      <c r="S533" s="4">
        <f>WEEKDAY('Transaction Data'!$A533)</f>
        <v>4</v>
      </c>
      <c r="T533" s="2" t="str">
        <f>IF(WEEKDAY('Transaction Data'!$A533,2)&lt;6,"Weekday","Weekend")</f>
        <v>Weekday</v>
      </c>
    </row>
    <row r="534" ht="15.75" customHeight="1">
      <c r="A534" s="1">
        <v>45323.0</v>
      </c>
      <c r="B534" s="2" t="s">
        <v>570</v>
      </c>
      <c r="C534" s="2" t="s">
        <v>69</v>
      </c>
      <c r="D534" s="1">
        <v>19201.0</v>
      </c>
      <c r="E534" s="2" t="s">
        <v>63</v>
      </c>
      <c r="F534" s="2">
        <v>486.0</v>
      </c>
      <c r="G534" s="2" t="s">
        <v>48</v>
      </c>
      <c r="H534" s="2" t="s">
        <v>52</v>
      </c>
      <c r="I534" s="2" t="s">
        <v>25</v>
      </c>
      <c r="J534" s="2" t="str">
        <f t="array" ref="J534">XLOOKUP('Transaction Data'!$G534,Product_Code,Biscuit_Brand)</f>
        <v>Lemon Crisps</v>
      </c>
      <c r="K534" s="2">
        <f t="array" ref="K534">XLOOKUP('Transaction Data'!$G534,Product_Code,Cost)</f>
        <v>7</v>
      </c>
      <c r="L534" s="2">
        <f t="array" ref="L534">XLOOKUP('Transaction Data'!$G534,Product_Code,Unit_Price)</f>
        <v>9</v>
      </c>
      <c r="M534" s="3">
        <f>'Transaction Data'!$F534*'Transaction Data'!$K534</f>
        <v>3402</v>
      </c>
      <c r="N534" s="3">
        <f>'Transaction Data'!$F534*'Transaction Data'!$L534</f>
        <v>4374</v>
      </c>
      <c r="O534" s="3">
        <f>'Transaction Data'!$N534-'Transaction Data'!$M534</f>
        <v>972</v>
      </c>
      <c r="P534" s="2">
        <f>DATEDIF('Transaction Data'!$D534,'Transaction Data'!$A534,"y")</f>
        <v>71</v>
      </c>
      <c r="Q534" s="2" t="str">
        <f>FLOOR('Transaction Data'!$P534,15)&amp;"-"&amp;FLOOR('Transaction Data'!$P534,15)+14</f>
        <v>60-74</v>
      </c>
      <c r="R534" s="2" t="str">
        <f>IF('Transaction Data'!$L534&lt;=10,"Less Expensive","Expensive")</f>
        <v>Less Expensive</v>
      </c>
      <c r="S534" s="4">
        <f>WEEKDAY('Transaction Data'!$A534)</f>
        <v>5</v>
      </c>
      <c r="T534" s="2" t="str">
        <f>IF(WEEKDAY('Transaction Data'!$A534,2)&lt;6,"Weekday","Weekend")</f>
        <v>Weekday</v>
      </c>
    </row>
    <row r="535" ht="15.75" customHeight="1">
      <c r="A535" s="1">
        <v>45340.0</v>
      </c>
      <c r="B535" s="2" t="s">
        <v>571</v>
      </c>
      <c r="C535" s="2" t="s">
        <v>41</v>
      </c>
      <c r="D535" s="1">
        <v>18337.0</v>
      </c>
      <c r="E535" s="2" t="s">
        <v>37</v>
      </c>
      <c r="F535" s="2">
        <v>132.0</v>
      </c>
      <c r="G535" s="2" t="s">
        <v>55</v>
      </c>
      <c r="H535" s="2" t="s">
        <v>49</v>
      </c>
      <c r="I535" s="2" t="s">
        <v>25</v>
      </c>
      <c r="J535" s="2" t="str">
        <f t="array" ref="J535">XLOOKUP('Transaction Data'!$G535,Product_Code,Biscuit_Brand)</f>
        <v>Vanilla Wafers</v>
      </c>
      <c r="K535" s="2">
        <f t="array" ref="K535">XLOOKUP('Transaction Data'!$G535,Product_Code,Cost)</f>
        <v>18</v>
      </c>
      <c r="L535" s="2">
        <f t="array" ref="L535">XLOOKUP('Transaction Data'!$G535,Product_Code,Unit_Price)</f>
        <v>36</v>
      </c>
      <c r="M535" s="3">
        <f>'Transaction Data'!$F535*'Transaction Data'!$K535</f>
        <v>2376</v>
      </c>
      <c r="N535" s="3">
        <f>'Transaction Data'!$F535*'Transaction Data'!$L535</f>
        <v>4752</v>
      </c>
      <c r="O535" s="3">
        <f>'Transaction Data'!$N535-'Transaction Data'!$M535</f>
        <v>2376</v>
      </c>
      <c r="P535" s="2">
        <f>DATEDIF('Transaction Data'!$D535,'Transaction Data'!$A535,"y")</f>
        <v>73</v>
      </c>
      <c r="Q535" s="2" t="str">
        <f>FLOOR('Transaction Data'!$P535,15)&amp;"-"&amp;FLOOR('Transaction Data'!$P535,15)+14</f>
        <v>60-74</v>
      </c>
      <c r="R535" s="2" t="str">
        <f>IF('Transaction Data'!$L535&lt;=10,"Less Expensive","Expensive")</f>
        <v>Expensive</v>
      </c>
      <c r="S535" s="4">
        <f>WEEKDAY('Transaction Data'!$A535)</f>
        <v>1</v>
      </c>
      <c r="T535" s="2" t="str">
        <f>IF(WEEKDAY('Transaction Data'!$A535,2)&lt;6,"Weekday","Weekend")</f>
        <v>Weekend</v>
      </c>
    </row>
    <row r="536" ht="15.75" customHeight="1">
      <c r="A536" s="1">
        <v>45454.0</v>
      </c>
      <c r="B536" s="2" t="s">
        <v>572</v>
      </c>
      <c r="C536" s="2" t="s">
        <v>32</v>
      </c>
      <c r="D536" s="1">
        <v>38766.0</v>
      </c>
      <c r="E536" s="2" t="s">
        <v>22</v>
      </c>
      <c r="F536" s="2">
        <v>389.0</v>
      </c>
      <c r="G536" s="2" t="s">
        <v>55</v>
      </c>
      <c r="H536" s="2" t="s">
        <v>52</v>
      </c>
      <c r="I536" s="2" t="s">
        <v>25</v>
      </c>
      <c r="J536" s="2" t="str">
        <f t="array" ref="J536">XLOOKUP('Transaction Data'!$G536,Product_Code,Biscuit_Brand)</f>
        <v>Vanilla Wafers</v>
      </c>
      <c r="K536" s="2">
        <f t="array" ref="K536">XLOOKUP('Transaction Data'!$G536,Product_Code,Cost)</f>
        <v>18</v>
      </c>
      <c r="L536" s="2">
        <f t="array" ref="L536">XLOOKUP('Transaction Data'!$G536,Product_Code,Unit_Price)</f>
        <v>36</v>
      </c>
      <c r="M536" s="3">
        <f>'Transaction Data'!$F536*'Transaction Data'!$K536</f>
        <v>7002</v>
      </c>
      <c r="N536" s="3">
        <f>'Transaction Data'!$F536*'Transaction Data'!$L536</f>
        <v>14004</v>
      </c>
      <c r="O536" s="3">
        <f>'Transaction Data'!$N536-'Transaction Data'!$M536</f>
        <v>7002</v>
      </c>
      <c r="P536" s="2">
        <f>DATEDIF('Transaction Data'!$D536,'Transaction Data'!$A536,"y")</f>
        <v>18</v>
      </c>
      <c r="Q536" s="2" t="str">
        <f>FLOOR('Transaction Data'!$P536,15)&amp;"-"&amp;FLOOR('Transaction Data'!$P536,15)+14</f>
        <v>15-29</v>
      </c>
      <c r="R536" s="2" t="str">
        <f>IF('Transaction Data'!$L536&lt;=10,"Less Expensive","Expensive")</f>
        <v>Expensive</v>
      </c>
      <c r="S536" s="4">
        <f>WEEKDAY('Transaction Data'!$A536)</f>
        <v>3</v>
      </c>
      <c r="T536" s="2" t="str">
        <f>IF(WEEKDAY('Transaction Data'!$A536,2)&lt;6,"Weekday","Weekend")</f>
        <v>Weekday</v>
      </c>
    </row>
    <row r="537" ht="15.75" customHeight="1">
      <c r="A537" s="1">
        <v>45491.0</v>
      </c>
      <c r="B537" s="2" t="s">
        <v>573</v>
      </c>
      <c r="C537" s="2" t="s">
        <v>78</v>
      </c>
      <c r="D537" s="1">
        <v>34003.0</v>
      </c>
      <c r="E537" s="2" t="s">
        <v>22</v>
      </c>
      <c r="F537" s="2">
        <v>371.0</v>
      </c>
      <c r="G537" s="2" t="s">
        <v>38</v>
      </c>
      <c r="H537" s="2" t="s">
        <v>34</v>
      </c>
      <c r="I537" s="2" t="s">
        <v>25</v>
      </c>
      <c r="J537" s="2" t="str">
        <f t="array" ref="J537">XLOOKUP('Transaction Data'!$G537,Product_Code,Biscuit_Brand)</f>
        <v>Ginger Snaps</v>
      </c>
      <c r="K537" s="2">
        <f t="array" ref="K537">XLOOKUP('Transaction Data'!$G537,Product_Code,Cost)</f>
        <v>14</v>
      </c>
      <c r="L537" s="2">
        <f t="array" ref="L537">XLOOKUP('Transaction Data'!$G537,Product_Code,Unit_Price)</f>
        <v>28</v>
      </c>
      <c r="M537" s="3">
        <f>'Transaction Data'!$F537*'Transaction Data'!$K537</f>
        <v>5194</v>
      </c>
      <c r="N537" s="3">
        <f>'Transaction Data'!$F537*'Transaction Data'!$L537</f>
        <v>10388</v>
      </c>
      <c r="O537" s="3">
        <f>'Transaction Data'!$N537-'Transaction Data'!$M537</f>
        <v>5194</v>
      </c>
      <c r="P537" s="2">
        <f>DATEDIF('Transaction Data'!$D537,'Transaction Data'!$A537,"y")</f>
        <v>31</v>
      </c>
      <c r="Q537" s="2" t="str">
        <f>FLOOR('Transaction Data'!$P537,15)&amp;"-"&amp;FLOOR('Transaction Data'!$P537,15)+14</f>
        <v>30-44</v>
      </c>
      <c r="R537" s="2" t="str">
        <f>IF('Transaction Data'!$L537&lt;=10,"Less Expensive","Expensive")</f>
        <v>Expensive</v>
      </c>
      <c r="S537" s="4">
        <f>WEEKDAY('Transaction Data'!$A537)</f>
        <v>5</v>
      </c>
      <c r="T537" s="2" t="str">
        <f>IF(WEEKDAY('Transaction Data'!$A537,2)&lt;6,"Weekday","Weekend")</f>
        <v>Weekday</v>
      </c>
    </row>
    <row r="538" ht="15.75" customHeight="1">
      <c r="A538" s="1">
        <v>45408.0</v>
      </c>
      <c r="B538" s="2" t="s">
        <v>574</v>
      </c>
      <c r="C538" s="2" t="s">
        <v>78</v>
      </c>
      <c r="D538" s="1">
        <v>29349.0</v>
      </c>
      <c r="E538" s="2" t="s">
        <v>27</v>
      </c>
      <c r="F538" s="2">
        <v>146.0</v>
      </c>
      <c r="G538" s="2" t="s">
        <v>57</v>
      </c>
      <c r="H538" s="2" t="s">
        <v>34</v>
      </c>
      <c r="I538" s="2" t="s">
        <v>25</v>
      </c>
      <c r="J538" s="2" t="str">
        <f t="array" ref="J538">XLOOKUP('Transaction Data'!$G538,Product_Code,Biscuit_Brand)</f>
        <v>Oatmeal Cookies</v>
      </c>
      <c r="K538" s="2">
        <f t="array" ref="K538">XLOOKUP('Transaction Data'!$G538,Product_Code,Cost)</f>
        <v>19</v>
      </c>
      <c r="L538" s="2">
        <f t="array" ref="L538">XLOOKUP('Transaction Data'!$G538,Product_Code,Unit_Price)</f>
        <v>23</v>
      </c>
      <c r="M538" s="3">
        <f>'Transaction Data'!$F538*'Transaction Data'!$K538</f>
        <v>2774</v>
      </c>
      <c r="N538" s="3">
        <f>'Transaction Data'!$F538*'Transaction Data'!$L538</f>
        <v>3358</v>
      </c>
      <c r="O538" s="3">
        <f>'Transaction Data'!$N538-'Transaction Data'!$M538</f>
        <v>584</v>
      </c>
      <c r="P538" s="2">
        <f>DATEDIF('Transaction Data'!$D538,'Transaction Data'!$A538,"y")</f>
        <v>43</v>
      </c>
      <c r="Q538" s="2" t="str">
        <f>FLOOR('Transaction Data'!$P538,15)&amp;"-"&amp;FLOOR('Transaction Data'!$P538,15)+14</f>
        <v>30-44</v>
      </c>
      <c r="R538" s="2" t="str">
        <f>IF('Transaction Data'!$L538&lt;=10,"Less Expensive","Expensive")</f>
        <v>Expensive</v>
      </c>
      <c r="S538" s="4">
        <f>WEEKDAY('Transaction Data'!$A538)</f>
        <v>6</v>
      </c>
      <c r="T538" s="2" t="str">
        <f>IF(WEEKDAY('Transaction Data'!$A538,2)&lt;6,"Weekday","Weekend")</f>
        <v>Weekday</v>
      </c>
    </row>
    <row r="539" ht="15.75" customHeight="1">
      <c r="A539" s="1">
        <v>45320.0</v>
      </c>
      <c r="B539" s="2" t="s">
        <v>575</v>
      </c>
      <c r="C539" s="2" t="s">
        <v>21</v>
      </c>
      <c r="D539" s="1">
        <v>21232.0</v>
      </c>
      <c r="E539" s="2" t="s">
        <v>27</v>
      </c>
      <c r="F539" s="2">
        <v>390.0</v>
      </c>
      <c r="G539" s="2" t="s">
        <v>23</v>
      </c>
      <c r="H539" s="2" t="s">
        <v>39</v>
      </c>
      <c r="I539" s="2" t="s">
        <v>30</v>
      </c>
      <c r="J539" s="2" t="str">
        <f t="array" ref="J539">XLOOKUP('Transaction Data'!$G539,Product_Code,Biscuit_Brand)</f>
        <v>Cinnamon Swirls</v>
      </c>
      <c r="K539" s="2">
        <f t="array" ref="K539">XLOOKUP('Transaction Data'!$G539,Product_Code,Cost)</f>
        <v>10</v>
      </c>
      <c r="L539" s="2">
        <f t="array" ref="L539">XLOOKUP('Transaction Data'!$G539,Product_Code,Unit_Price)</f>
        <v>14</v>
      </c>
      <c r="M539" s="3">
        <f>'Transaction Data'!$F539*'Transaction Data'!$K539</f>
        <v>3900</v>
      </c>
      <c r="N539" s="3">
        <f>'Transaction Data'!$F539*'Transaction Data'!$L539</f>
        <v>5460</v>
      </c>
      <c r="O539" s="3">
        <f>'Transaction Data'!$N539-'Transaction Data'!$M539</f>
        <v>1560</v>
      </c>
      <c r="P539" s="2">
        <f>DATEDIF('Transaction Data'!$D539,'Transaction Data'!$A539,"y")</f>
        <v>65</v>
      </c>
      <c r="Q539" s="2" t="str">
        <f>FLOOR('Transaction Data'!$P539,15)&amp;"-"&amp;FLOOR('Transaction Data'!$P539,15)+14</f>
        <v>60-74</v>
      </c>
      <c r="R539" s="2" t="str">
        <f>IF('Transaction Data'!$L539&lt;=10,"Less Expensive","Expensive")</f>
        <v>Expensive</v>
      </c>
      <c r="S539" s="4">
        <f>WEEKDAY('Transaction Data'!$A539)</f>
        <v>2</v>
      </c>
      <c r="T539" s="2" t="str">
        <f>IF(WEEKDAY('Transaction Data'!$A539,2)&lt;6,"Weekday","Weekend")</f>
        <v>Weekday</v>
      </c>
    </row>
    <row r="540" ht="15.75" customHeight="1">
      <c r="A540" s="1">
        <v>45336.0</v>
      </c>
      <c r="B540" s="2" t="s">
        <v>576</v>
      </c>
      <c r="C540" s="2" t="s">
        <v>65</v>
      </c>
      <c r="D540" s="1">
        <v>25646.0</v>
      </c>
      <c r="E540" s="2" t="s">
        <v>22</v>
      </c>
      <c r="F540" s="2">
        <v>255.0</v>
      </c>
      <c r="G540" s="2" t="s">
        <v>55</v>
      </c>
      <c r="H540" s="2" t="s">
        <v>42</v>
      </c>
      <c r="I540" s="2" t="s">
        <v>25</v>
      </c>
      <c r="J540" s="2" t="str">
        <f t="array" ref="J540">XLOOKUP('Transaction Data'!$G540,Product_Code,Biscuit_Brand)</f>
        <v>Vanilla Wafers</v>
      </c>
      <c r="K540" s="2">
        <f t="array" ref="K540">XLOOKUP('Transaction Data'!$G540,Product_Code,Cost)</f>
        <v>18</v>
      </c>
      <c r="L540" s="2">
        <f t="array" ref="L540">XLOOKUP('Transaction Data'!$G540,Product_Code,Unit_Price)</f>
        <v>36</v>
      </c>
      <c r="M540" s="3">
        <f>'Transaction Data'!$F540*'Transaction Data'!$K540</f>
        <v>4590</v>
      </c>
      <c r="N540" s="3">
        <f>'Transaction Data'!$F540*'Transaction Data'!$L540</f>
        <v>9180</v>
      </c>
      <c r="O540" s="3">
        <f>'Transaction Data'!$N540-'Transaction Data'!$M540</f>
        <v>4590</v>
      </c>
      <c r="P540" s="2">
        <f>DATEDIF('Transaction Data'!$D540,'Transaction Data'!$A540,"y")</f>
        <v>53</v>
      </c>
      <c r="Q540" s="2" t="str">
        <f>FLOOR('Transaction Data'!$P540,15)&amp;"-"&amp;FLOOR('Transaction Data'!$P540,15)+14</f>
        <v>45-59</v>
      </c>
      <c r="R540" s="2" t="str">
        <f>IF('Transaction Data'!$L540&lt;=10,"Less Expensive","Expensive")</f>
        <v>Expensive</v>
      </c>
      <c r="S540" s="4">
        <f>WEEKDAY('Transaction Data'!$A540)</f>
        <v>4</v>
      </c>
      <c r="T540" s="2" t="str">
        <f>IF(WEEKDAY('Transaction Data'!$A540,2)&lt;6,"Weekday","Weekend")</f>
        <v>Weekday</v>
      </c>
    </row>
    <row r="541" ht="15.75" customHeight="1">
      <c r="A541" s="1">
        <v>45311.0</v>
      </c>
      <c r="B541" s="2" t="s">
        <v>577</v>
      </c>
      <c r="C541" s="2" t="s">
        <v>41</v>
      </c>
      <c r="D541" s="1">
        <v>26958.0</v>
      </c>
      <c r="E541" s="2" t="s">
        <v>27</v>
      </c>
      <c r="F541" s="2">
        <v>421.0</v>
      </c>
      <c r="G541" s="2" t="s">
        <v>55</v>
      </c>
      <c r="H541" s="2" t="s">
        <v>45</v>
      </c>
      <c r="I541" s="2" t="s">
        <v>25</v>
      </c>
      <c r="J541" s="2" t="str">
        <f t="array" ref="J541">XLOOKUP('Transaction Data'!$G541,Product_Code,Biscuit_Brand)</f>
        <v>Vanilla Wafers</v>
      </c>
      <c r="K541" s="2">
        <f t="array" ref="K541">XLOOKUP('Transaction Data'!$G541,Product_Code,Cost)</f>
        <v>18</v>
      </c>
      <c r="L541" s="2">
        <f t="array" ref="L541">XLOOKUP('Transaction Data'!$G541,Product_Code,Unit_Price)</f>
        <v>36</v>
      </c>
      <c r="M541" s="3">
        <f>'Transaction Data'!$F541*'Transaction Data'!$K541</f>
        <v>7578</v>
      </c>
      <c r="N541" s="3">
        <f>'Transaction Data'!$F541*'Transaction Data'!$L541</f>
        <v>15156</v>
      </c>
      <c r="O541" s="3">
        <f>'Transaction Data'!$N541-'Transaction Data'!$M541</f>
        <v>7578</v>
      </c>
      <c r="P541" s="2">
        <f>DATEDIF('Transaction Data'!$D541,'Transaction Data'!$A541,"y")</f>
        <v>50</v>
      </c>
      <c r="Q541" s="2" t="str">
        <f>FLOOR('Transaction Data'!$P541,15)&amp;"-"&amp;FLOOR('Transaction Data'!$P541,15)+14</f>
        <v>45-59</v>
      </c>
      <c r="R541" s="2" t="str">
        <f>IF('Transaction Data'!$L541&lt;=10,"Less Expensive","Expensive")</f>
        <v>Expensive</v>
      </c>
      <c r="S541" s="4">
        <f>WEEKDAY('Transaction Data'!$A541)</f>
        <v>7</v>
      </c>
      <c r="T541" s="2" t="str">
        <f>IF(WEEKDAY('Transaction Data'!$A541,2)&lt;6,"Weekday","Weekend")</f>
        <v>Weekend</v>
      </c>
    </row>
    <row r="542" ht="15.75" customHeight="1">
      <c r="A542" s="1">
        <v>45377.0</v>
      </c>
      <c r="B542" s="2" t="s">
        <v>578</v>
      </c>
      <c r="C542" s="2" t="s">
        <v>41</v>
      </c>
      <c r="D542" s="1">
        <v>16254.0</v>
      </c>
      <c r="E542" s="2" t="s">
        <v>63</v>
      </c>
      <c r="F542" s="2">
        <v>476.0</v>
      </c>
      <c r="G542" s="2" t="s">
        <v>44</v>
      </c>
      <c r="H542" s="2" t="s">
        <v>49</v>
      </c>
      <c r="I542" s="2" t="s">
        <v>25</v>
      </c>
      <c r="J542" s="2" t="str">
        <f t="array" ref="J542">XLOOKUP('Transaction Data'!$G542,Product_Code,Biscuit_Brand)</f>
        <v>Butter Crunch</v>
      </c>
      <c r="K542" s="2">
        <f t="array" ref="K542">XLOOKUP('Transaction Data'!$G542,Product_Code,Cost)</f>
        <v>10</v>
      </c>
      <c r="L542" s="2">
        <f t="array" ref="L542">XLOOKUP('Transaction Data'!$G542,Product_Code,Unit_Price)</f>
        <v>11</v>
      </c>
      <c r="M542" s="3">
        <f>'Transaction Data'!$F542*'Transaction Data'!$K542</f>
        <v>4760</v>
      </c>
      <c r="N542" s="3">
        <f>'Transaction Data'!$F542*'Transaction Data'!$L542</f>
        <v>5236</v>
      </c>
      <c r="O542" s="3">
        <f>'Transaction Data'!$N542-'Transaction Data'!$M542</f>
        <v>476</v>
      </c>
      <c r="P542" s="2">
        <f>DATEDIF('Transaction Data'!$D542,'Transaction Data'!$A542,"y")</f>
        <v>79</v>
      </c>
      <c r="Q542" s="2" t="str">
        <f>FLOOR('Transaction Data'!$P542,15)&amp;"-"&amp;FLOOR('Transaction Data'!$P542,15)+14</f>
        <v>75-89</v>
      </c>
      <c r="R542" s="2" t="str">
        <f>IF('Transaction Data'!$L542&lt;=10,"Less Expensive","Expensive")</f>
        <v>Expensive</v>
      </c>
      <c r="S542" s="4">
        <f>WEEKDAY('Transaction Data'!$A542)</f>
        <v>3</v>
      </c>
      <c r="T542" s="2" t="str">
        <f>IF(WEEKDAY('Transaction Data'!$A542,2)&lt;6,"Weekday","Weekend")</f>
        <v>Weekday</v>
      </c>
    </row>
    <row r="543" ht="15.75" customHeight="1">
      <c r="A543" s="1">
        <v>45305.0</v>
      </c>
      <c r="B543" s="2" t="s">
        <v>579</v>
      </c>
      <c r="C543" s="2" t="s">
        <v>32</v>
      </c>
      <c r="D543" s="1">
        <v>37893.0</v>
      </c>
      <c r="E543" s="2" t="s">
        <v>22</v>
      </c>
      <c r="F543" s="2">
        <v>246.0</v>
      </c>
      <c r="G543" s="2" t="s">
        <v>57</v>
      </c>
      <c r="H543" s="2" t="s">
        <v>52</v>
      </c>
      <c r="I543" s="2" t="s">
        <v>25</v>
      </c>
      <c r="J543" s="2" t="str">
        <f t="array" ref="J543">XLOOKUP('Transaction Data'!$G543,Product_Code,Biscuit_Brand)</f>
        <v>Oatmeal Cookies</v>
      </c>
      <c r="K543" s="2">
        <f t="array" ref="K543">XLOOKUP('Transaction Data'!$G543,Product_Code,Cost)</f>
        <v>19</v>
      </c>
      <c r="L543" s="2">
        <f t="array" ref="L543">XLOOKUP('Transaction Data'!$G543,Product_Code,Unit_Price)</f>
        <v>23</v>
      </c>
      <c r="M543" s="3">
        <f>'Transaction Data'!$F543*'Transaction Data'!$K543</f>
        <v>4674</v>
      </c>
      <c r="N543" s="3">
        <f>'Transaction Data'!$F543*'Transaction Data'!$L543</f>
        <v>5658</v>
      </c>
      <c r="O543" s="3">
        <f>'Transaction Data'!$N543-'Transaction Data'!$M543</f>
        <v>984</v>
      </c>
      <c r="P543" s="2">
        <f>DATEDIF('Transaction Data'!$D543,'Transaction Data'!$A543,"y")</f>
        <v>20</v>
      </c>
      <c r="Q543" s="2" t="str">
        <f>FLOOR('Transaction Data'!$P543,15)&amp;"-"&amp;FLOOR('Transaction Data'!$P543,15)+14</f>
        <v>15-29</v>
      </c>
      <c r="R543" s="2" t="str">
        <f>IF('Transaction Data'!$L543&lt;=10,"Less Expensive","Expensive")</f>
        <v>Expensive</v>
      </c>
      <c r="S543" s="4">
        <f>WEEKDAY('Transaction Data'!$A543)</f>
        <v>1</v>
      </c>
      <c r="T543" s="2" t="str">
        <f>IF(WEEKDAY('Transaction Data'!$A543,2)&lt;6,"Weekday","Weekend")</f>
        <v>Weekend</v>
      </c>
    </row>
    <row r="544" ht="15.75" customHeight="1">
      <c r="A544" s="1">
        <v>45316.0</v>
      </c>
      <c r="B544" s="2" t="s">
        <v>580</v>
      </c>
      <c r="C544" s="2" t="s">
        <v>51</v>
      </c>
      <c r="D544" s="1">
        <v>25943.0</v>
      </c>
      <c r="E544" s="2" t="s">
        <v>63</v>
      </c>
      <c r="F544" s="2">
        <v>302.0</v>
      </c>
      <c r="G544" s="2" t="s">
        <v>55</v>
      </c>
      <c r="H544" s="2" t="s">
        <v>49</v>
      </c>
      <c r="I544" s="2" t="s">
        <v>25</v>
      </c>
      <c r="J544" s="2" t="str">
        <f t="array" ref="J544">XLOOKUP('Transaction Data'!$G544,Product_Code,Biscuit_Brand)</f>
        <v>Vanilla Wafers</v>
      </c>
      <c r="K544" s="2">
        <f t="array" ref="K544">XLOOKUP('Transaction Data'!$G544,Product_Code,Cost)</f>
        <v>18</v>
      </c>
      <c r="L544" s="2">
        <f t="array" ref="L544">XLOOKUP('Transaction Data'!$G544,Product_Code,Unit_Price)</f>
        <v>36</v>
      </c>
      <c r="M544" s="3">
        <f>'Transaction Data'!$F544*'Transaction Data'!$K544</f>
        <v>5436</v>
      </c>
      <c r="N544" s="3">
        <f>'Transaction Data'!$F544*'Transaction Data'!$L544</f>
        <v>10872</v>
      </c>
      <c r="O544" s="3">
        <f>'Transaction Data'!$N544-'Transaction Data'!$M544</f>
        <v>5436</v>
      </c>
      <c r="P544" s="2">
        <f>DATEDIF('Transaction Data'!$D544,'Transaction Data'!$A544,"y")</f>
        <v>53</v>
      </c>
      <c r="Q544" s="2" t="str">
        <f>FLOOR('Transaction Data'!$P544,15)&amp;"-"&amp;FLOOR('Transaction Data'!$P544,15)+14</f>
        <v>45-59</v>
      </c>
      <c r="R544" s="2" t="str">
        <f>IF('Transaction Data'!$L544&lt;=10,"Less Expensive","Expensive")</f>
        <v>Expensive</v>
      </c>
      <c r="S544" s="4">
        <f>WEEKDAY('Transaction Data'!$A544)</f>
        <v>5</v>
      </c>
      <c r="T544" s="2" t="str">
        <f>IF(WEEKDAY('Transaction Data'!$A544,2)&lt;6,"Weekday","Weekend")</f>
        <v>Weekday</v>
      </c>
    </row>
    <row r="545" ht="15.75" customHeight="1">
      <c r="A545" s="1">
        <v>45446.0</v>
      </c>
      <c r="B545" s="2" t="s">
        <v>581</v>
      </c>
      <c r="C545" s="2" t="s">
        <v>72</v>
      </c>
      <c r="D545" s="1">
        <v>23714.0</v>
      </c>
      <c r="E545" s="2" t="s">
        <v>63</v>
      </c>
      <c r="F545" s="2">
        <v>124.0</v>
      </c>
      <c r="G545" s="2" t="s">
        <v>28</v>
      </c>
      <c r="H545" s="2" t="s">
        <v>52</v>
      </c>
      <c r="I545" s="2" t="s">
        <v>25</v>
      </c>
      <c r="J545" s="2" t="str">
        <f t="array" ref="J545">XLOOKUP('Transaction Data'!$G545,Product_Code,Biscuit_Brand)</f>
        <v>Shortbread</v>
      </c>
      <c r="K545" s="2">
        <f t="array" ref="K545">XLOOKUP('Transaction Data'!$G545,Product_Code,Cost)</f>
        <v>10</v>
      </c>
      <c r="L545" s="2">
        <f t="array" ref="L545">XLOOKUP('Transaction Data'!$G545,Product_Code,Unit_Price)</f>
        <v>45</v>
      </c>
      <c r="M545" s="3">
        <f>'Transaction Data'!$F545*'Transaction Data'!$K545</f>
        <v>1240</v>
      </c>
      <c r="N545" s="3">
        <f>'Transaction Data'!$F545*'Transaction Data'!$L545</f>
        <v>5580</v>
      </c>
      <c r="O545" s="3">
        <f>'Transaction Data'!$N545-'Transaction Data'!$M545</f>
        <v>4340</v>
      </c>
      <c r="P545" s="2">
        <f>DATEDIF('Transaction Data'!$D545,'Transaction Data'!$A545,"y")</f>
        <v>59</v>
      </c>
      <c r="Q545" s="2" t="str">
        <f>FLOOR('Transaction Data'!$P545,15)&amp;"-"&amp;FLOOR('Transaction Data'!$P545,15)+14</f>
        <v>45-59</v>
      </c>
      <c r="R545" s="2" t="str">
        <f>IF('Transaction Data'!$L545&lt;=10,"Less Expensive","Expensive")</f>
        <v>Expensive</v>
      </c>
      <c r="S545" s="4">
        <f>WEEKDAY('Transaction Data'!$A545)</f>
        <v>2</v>
      </c>
      <c r="T545" s="2" t="str">
        <f>IF(WEEKDAY('Transaction Data'!$A545,2)&lt;6,"Weekday","Weekend")</f>
        <v>Weekday</v>
      </c>
    </row>
    <row r="546" ht="15.75" customHeight="1">
      <c r="A546" s="1">
        <v>45376.0</v>
      </c>
      <c r="B546" s="2" t="s">
        <v>582</v>
      </c>
      <c r="C546" s="2" t="s">
        <v>72</v>
      </c>
      <c r="D546" s="1">
        <v>27949.0</v>
      </c>
      <c r="E546" s="2" t="s">
        <v>37</v>
      </c>
      <c r="F546" s="2">
        <v>217.0</v>
      </c>
      <c r="G546" s="2" t="s">
        <v>33</v>
      </c>
      <c r="H546" s="2" t="s">
        <v>52</v>
      </c>
      <c r="I546" s="2" t="s">
        <v>25</v>
      </c>
      <c r="J546" s="2" t="str">
        <f t="array" ref="J546">XLOOKUP('Transaction Data'!$G546,Product_Code,Biscuit_Brand)</f>
        <v>Caramel Biscuits</v>
      </c>
      <c r="K546" s="2">
        <f t="array" ref="K546">XLOOKUP('Transaction Data'!$G546,Product_Code,Cost)</f>
        <v>18</v>
      </c>
      <c r="L546" s="2">
        <f t="array" ref="L546">XLOOKUP('Transaction Data'!$G546,Product_Code,Unit_Price)</f>
        <v>22</v>
      </c>
      <c r="M546" s="3">
        <f>'Transaction Data'!$F546*'Transaction Data'!$K546</f>
        <v>3906</v>
      </c>
      <c r="N546" s="3">
        <f>'Transaction Data'!$F546*'Transaction Data'!$L546</f>
        <v>4774</v>
      </c>
      <c r="O546" s="3">
        <f>'Transaction Data'!$N546-'Transaction Data'!$M546</f>
        <v>868</v>
      </c>
      <c r="P546" s="2">
        <f>DATEDIF('Transaction Data'!$D546,'Transaction Data'!$A546,"y")</f>
        <v>47</v>
      </c>
      <c r="Q546" s="2" t="str">
        <f>FLOOR('Transaction Data'!$P546,15)&amp;"-"&amp;FLOOR('Transaction Data'!$P546,15)+14</f>
        <v>45-59</v>
      </c>
      <c r="R546" s="2" t="str">
        <f>IF('Transaction Data'!$L546&lt;=10,"Less Expensive","Expensive")</f>
        <v>Expensive</v>
      </c>
      <c r="S546" s="4">
        <f>WEEKDAY('Transaction Data'!$A546)</f>
        <v>2</v>
      </c>
      <c r="T546" s="2" t="str">
        <f>IF(WEEKDAY('Transaction Data'!$A546,2)&lt;6,"Weekday","Weekend")</f>
        <v>Weekday</v>
      </c>
    </row>
    <row r="547" ht="15.75" customHeight="1">
      <c r="A547" s="1">
        <v>45454.0</v>
      </c>
      <c r="B547" s="2" t="s">
        <v>583</v>
      </c>
      <c r="C547" s="2" t="s">
        <v>69</v>
      </c>
      <c r="D547" s="1">
        <v>35995.0</v>
      </c>
      <c r="E547" s="2" t="s">
        <v>27</v>
      </c>
      <c r="F547" s="2">
        <v>150.0</v>
      </c>
      <c r="G547" s="2" t="s">
        <v>28</v>
      </c>
      <c r="H547" s="2" t="s">
        <v>45</v>
      </c>
      <c r="I547" s="2" t="s">
        <v>25</v>
      </c>
      <c r="J547" s="2" t="str">
        <f t="array" ref="J547">XLOOKUP('Transaction Data'!$G547,Product_Code,Biscuit_Brand)</f>
        <v>Shortbread</v>
      </c>
      <c r="K547" s="2">
        <f t="array" ref="K547">XLOOKUP('Transaction Data'!$G547,Product_Code,Cost)</f>
        <v>10</v>
      </c>
      <c r="L547" s="2">
        <f t="array" ref="L547">XLOOKUP('Transaction Data'!$G547,Product_Code,Unit_Price)</f>
        <v>45</v>
      </c>
      <c r="M547" s="3">
        <f>'Transaction Data'!$F547*'Transaction Data'!$K547</f>
        <v>1500</v>
      </c>
      <c r="N547" s="3">
        <f>'Transaction Data'!$F547*'Transaction Data'!$L547</f>
        <v>6750</v>
      </c>
      <c r="O547" s="3">
        <f>'Transaction Data'!$N547-'Transaction Data'!$M547</f>
        <v>5250</v>
      </c>
      <c r="P547" s="2">
        <f>DATEDIF('Transaction Data'!$D547,'Transaction Data'!$A547,"y")</f>
        <v>25</v>
      </c>
      <c r="Q547" s="2" t="str">
        <f>FLOOR('Transaction Data'!$P547,15)&amp;"-"&amp;FLOOR('Transaction Data'!$P547,15)+14</f>
        <v>15-29</v>
      </c>
      <c r="R547" s="2" t="str">
        <f>IF('Transaction Data'!$L547&lt;=10,"Less Expensive","Expensive")</f>
        <v>Expensive</v>
      </c>
      <c r="S547" s="4">
        <f>WEEKDAY('Transaction Data'!$A547)</f>
        <v>3</v>
      </c>
      <c r="T547" s="2" t="str">
        <f>IF(WEEKDAY('Transaction Data'!$A547,2)&lt;6,"Weekday","Weekend")</f>
        <v>Weekday</v>
      </c>
    </row>
    <row r="548" ht="15.75" customHeight="1">
      <c r="A548" s="1">
        <v>45333.0</v>
      </c>
      <c r="B548" s="2" t="s">
        <v>584</v>
      </c>
      <c r="C548" s="2" t="s">
        <v>21</v>
      </c>
      <c r="D548" s="1">
        <v>20942.0</v>
      </c>
      <c r="E548" s="2" t="s">
        <v>63</v>
      </c>
      <c r="F548" s="2">
        <v>167.0</v>
      </c>
      <c r="G548" s="2" t="s">
        <v>55</v>
      </c>
      <c r="H548" s="2" t="s">
        <v>49</v>
      </c>
      <c r="I548" s="2" t="s">
        <v>25</v>
      </c>
      <c r="J548" s="2" t="str">
        <f t="array" ref="J548">XLOOKUP('Transaction Data'!$G548,Product_Code,Biscuit_Brand)</f>
        <v>Vanilla Wafers</v>
      </c>
      <c r="K548" s="2">
        <f t="array" ref="K548">XLOOKUP('Transaction Data'!$G548,Product_Code,Cost)</f>
        <v>18</v>
      </c>
      <c r="L548" s="2">
        <f t="array" ref="L548">XLOOKUP('Transaction Data'!$G548,Product_Code,Unit_Price)</f>
        <v>36</v>
      </c>
      <c r="M548" s="3">
        <f>'Transaction Data'!$F548*'Transaction Data'!$K548</f>
        <v>3006</v>
      </c>
      <c r="N548" s="3">
        <f>'Transaction Data'!$F548*'Transaction Data'!$L548</f>
        <v>6012</v>
      </c>
      <c r="O548" s="3">
        <f>'Transaction Data'!$N548-'Transaction Data'!$M548</f>
        <v>3006</v>
      </c>
      <c r="P548" s="2">
        <f>DATEDIF('Transaction Data'!$D548,'Transaction Data'!$A548,"y")</f>
        <v>66</v>
      </c>
      <c r="Q548" s="2" t="str">
        <f>FLOOR('Transaction Data'!$P548,15)&amp;"-"&amp;FLOOR('Transaction Data'!$P548,15)+14</f>
        <v>60-74</v>
      </c>
      <c r="R548" s="2" t="str">
        <f>IF('Transaction Data'!$L548&lt;=10,"Less Expensive","Expensive")</f>
        <v>Expensive</v>
      </c>
      <c r="S548" s="4">
        <f>WEEKDAY('Transaction Data'!$A548)</f>
        <v>1</v>
      </c>
      <c r="T548" s="2" t="str">
        <f>IF(WEEKDAY('Transaction Data'!$A548,2)&lt;6,"Weekday","Weekend")</f>
        <v>Weekend</v>
      </c>
    </row>
    <row r="549" ht="15.75" customHeight="1">
      <c r="A549" s="1">
        <v>45353.0</v>
      </c>
      <c r="B549" s="2" t="s">
        <v>585</v>
      </c>
      <c r="C549" s="2" t="s">
        <v>32</v>
      </c>
      <c r="D549" s="1">
        <v>25705.0</v>
      </c>
      <c r="E549" s="2" t="s">
        <v>27</v>
      </c>
      <c r="F549" s="2">
        <v>349.0</v>
      </c>
      <c r="G549" s="2" t="s">
        <v>55</v>
      </c>
      <c r="H549" s="2" t="s">
        <v>52</v>
      </c>
      <c r="I549" s="2" t="s">
        <v>25</v>
      </c>
      <c r="J549" s="2" t="str">
        <f t="array" ref="J549">XLOOKUP('Transaction Data'!$G549,Product_Code,Biscuit_Brand)</f>
        <v>Vanilla Wafers</v>
      </c>
      <c r="K549" s="2">
        <f t="array" ref="K549">XLOOKUP('Transaction Data'!$G549,Product_Code,Cost)</f>
        <v>18</v>
      </c>
      <c r="L549" s="2">
        <f t="array" ref="L549">XLOOKUP('Transaction Data'!$G549,Product_Code,Unit_Price)</f>
        <v>36</v>
      </c>
      <c r="M549" s="3">
        <f>'Transaction Data'!$F549*'Transaction Data'!$K549</f>
        <v>6282</v>
      </c>
      <c r="N549" s="3">
        <f>'Transaction Data'!$F549*'Transaction Data'!$L549</f>
        <v>12564</v>
      </c>
      <c r="O549" s="3">
        <f>'Transaction Data'!$N549-'Transaction Data'!$M549</f>
        <v>6282</v>
      </c>
      <c r="P549" s="2">
        <f>DATEDIF('Transaction Data'!$D549,'Transaction Data'!$A549,"y")</f>
        <v>53</v>
      </c>
      <c r="Q549" s="2" t="str">
        <f>FLOOR('Transaction Data'!$P549,15)&amp;"-"&amp;FLOOR('Transaction Data'!$P549,15)+14</f>
        <v>45-59</v>
      </c>
      <c r="R549" s="2" t="str">
        <f>IF('Transaction Data'!$L549&lt;=10,"Less Expensive","Expensive")</f>
        <v>Expensive</v>
      </c>
      <c r="S549" s="4">
        <f>WEEKDAY('Transaction Data'!$A549)</f>
        <v>7</v>
      </c>
      <c r="T549" s="2" t="str">
        <f>IF(WEEKDAY('Transaction Data'!$A549,2)&lt;6,"Weekday","Weekend")</f>
        <v>Weekend</v>
      </c>
    </row>
    <row r="550" ht="15.75" customHeight="1">
      <c r="A550" s="1">
        <v>45394.0</v>
      </c>
      <c r="B550" s="2" t="s">
        <v>586</v>
      </c>
      <c r="C550" s="2" t="s">
        <v>54</v>
      </c>
      <c r="D550" s="1">
        <v>23602.0</v>
      </c>
      <c r="E550" s="2" t="s">
        <v>22</v>
      </c>
      <c r="F550" s="2">
        <v>371.0</v>
      </c>
      <c r="G550" s="2" t="s">
        <v>48</v>
      </c>
      <c r="H550" s="2" t="s">
        <v>49</v>
      </c>
      <c r="I550" s="2" t="s">
        <v>25</v>
      </c>
      <c r="J550" s="2" t="str">
        <f t="array" ref="J550">XLOOKUP('Transaction Data'!$G550,Product_Code,Biscuit_Brand)</f>
        <v>Lemon Crisps</v>
      </c>
      <c r="K550" s="2">
        <f t="array" ref="K550">XLOOKUP('Transaction Data'!$G550,Product_Code,Cost)</f>
        <v>7</v>
      </c>
      <c r="L550" s="2">
        <f t="array" ref="L550">XLOOKUP('Transaction Data'!$G550,Product_Code,Unit_Price)</f>
        <v>9</v>
      </c>
      <c r="M550" s="3">
        <f>'Transaction Data'!$F550*'Transaction Data'!$K550</f>
        <v>2597</v>
      </c>
      <c r="N550" s="3">
        <f>'Transaction Data'!$F550*'Transaction Data'!$L550</f>
        <v>3339</v>
      </c>
      <c r="O550" s="3">
        <f>'Transaction Data'!$N550-'Transaction Data'!$M550</f>
        <v>742</v>
      </c>
      <c r="P550" s="2">
        <f>DATEDIF('Transaction Data'!$D550,'Transaction Data'!$A550,"y")</f>
        <v>59</v>
      </c>
      <c r="Q550" s="2" t="str">
        <f>FLOOR('Transaction Data'!$P550,15)&amp;"-"&amp;FLOOR('Transaction Data'!$P550,15)+14</f>
        <v>45-59</v>
      </c>
      <c r="R550" s="2" t="str">
        <f>IF('Transaction Data'!$L550&lt;=10,"Less Expensive","Expensive")</f>
        <v>Less Expensive</v>
      </c>
      <c r="S550" s="4">
        <f>WEEKDAY('Transaction Data'!$A550)</f>
        <v>6</v>
      </c>
      <c r="T550" s="2" t="str">
        <f>IF(WEEKDAY('Transaction Data'!$A550,2)&lt;6,"Weekday","Weekend")</f>
        <v>Weekday</v>
      </c>
    </row>
    <row r="551" ht="15.75" customHeight="1">
      <c r="A551" s="1">
        <v>45394.0</v>
      </c>
      <c r="B551" s="2" t="s">
        <v>587</v>
      </c>
      <c r="C551" s="2" t="s">
        <v>21</v>
      </c>
      <c r="D551" s="1">
        <v>35507.0</v>
      </c>
      <c r="E551" s="2" t="s">
        <v>63</v>
      </c>
      <c r="F551" s="2">
        <v>407.0</v>
      </c>
      <c r="G551" s="2" t="s">
        <v>57</v>
      </c>
      <c r="H551" s="2" t="s">
        <v>52</v>
      </c>
      <c r="I551" s="2" t="s">
        <v>25</v>
      </c>
      <c r="J551" s="2" t="str">
        <f t="array" ref="J551">XLOOKUP('Transaction Data'!$G551,Product_Code,Biscuit_Brand)</f>
        <v>Oatmeal Cookies</v>
      </c>
      <c r="K551" s="2">
        <f t="array" ref="K551">XLOOKUP('Transaction Data'!$G551,Product_Code,Cost)</f>
        <v>19</v>
      </c>
      <c r="L551" s="2">
        <f t="array" ref="L551">XLOOKUP('Transaction Data'!$G551,Product_Code,Unit_Price)</f>
        <v>23</v>
      </c>
      <c r="M551" s="3">
        <f>'Transaction Data'!$F551*'Transaction Data'!$K551</f>
        <v>7733</v>
      </c>
      <c r="N551" s="3">
        <f>'Transaction Data'!$F551*'Transaction Data'!$L551</f>
        <v>9361</v>
      </c>
      <c r="O551" s="3">
        <f>'Transaction Data'!$N551-'Transaction Data'!$M551</f>
        <v>1628</v>
      </c>
      <c r="P551" s="2">
        <f>DATEDIF('Transaction Data'!$D551,'Transaction Data'!$A551,"y")</f>
        <v>27</v>
      </c>
      <c r="Q551" s="2" t="str">
        <f>FLOOR('Transaction Data'!$P551,15)&amp;"-"&amp;FLOOR('Transaction Data'!$P551,15)+14</f>
        <v>15-29</v>
      </c>
      <c r="R551" s="2" t="str">
        <f>IF('Transaction Data'!$L551&lt;=10,"Less Expensive","Expensive")</f>
        <v>Expensive</v>
      </c>
      <c r="S551" s="4">
        <f>WEEKDAY('Transaction Data'!$A551)</f>
        <v>6</v>
      </c>
      <c r="T551" s="2" t="str">
        <f>IF(WEEKDAY('Transaction Data'!$A551,2)&lt;6,"Weekday","Weekend")</f>
        <v>Weekday</v>
      </c>
    </row>
    <row r="552" ht="15.75" customHeight="1">
      <c r="A552" s="1">
        <v>45395.0</v>
      </c>
      <c r="B552" s="2" t="s">
        <v>588</v>
      </c>
      <c r="C552" s="2" t="s">
        <v>41</v>
      </c>
      <c r="D552" s="1">
        <v>16740.0</v>
      </c>
      <c r="E552" s="2" t="s">
        <v>37</v>
      </c>
      <c r="F552" s="2">
        <v>277.0</v>
      </c>
      <c r="G552" s="2" t="s">
        <v>23</v>
      </c>
      <c r="H552" s="2" t="s">
        <v>34</v>
      </c>
      <c r="I552" s="2" t="s">
        <v>25</v>
      </c>
      <c r="J552" s="2" t="str">
        <f t="array" ref="J552">XLOOKUP('Transaction Data'!$G552,Product_Code,Biscuit_Brand)</f>
        <v>Cinnamon Swirls</v>
      </c>
      <c r="K552" s="2">
        <f t="array" ref="K552">XLOOKUP('Transaction Data'!$G552,Product_Code,Cost)</f>
        <v>10</v>
      </c>
      <c r="L552" s="2">
        <f t="array" ref="L552">XLOOKUP('Transaction Data'!$G552,Product_Code,Unit_Price)</f>
        <v>14</v>
      </c>
      <c r="M552" s="3">
        <f>'Transaction Data'!$F552*'Transaction Data'!$K552</f>
        <v>2770</v>
      </c>
      <c r="N552" s="3">
        <f>'Transaction Data'!$F552*'Transaction Data'!$L552</f>
        <v>3878</v>
      </c>
      <c r="O552" s="3">
        <f>'Transaction Data'!$N552-'Transaction Data'!$M552</f>
        <v>1108</v>
      </c>
      <c r="P552" s="2">
        <f>DATEDIF('Transaction Data'!$D552,'Transaction Data'!$A552,"y")</f>
        <v>78</v>
      </c>
      <c r="Q552" s="2" t="str">
        <f>FLOOR('Transaction Data'!$P552,15)&amp;"-"&amp;FLOOR('Transaction Data'!$P552,15)+14</f>
        <v>75-89</v>
      </c>
      <c r="R552" s="2" t="str">
        <f>IF('Transaction Data'!$L552&lt;=10,"Less Expensive","Expensive")</f>
        <v>Expensive</v>
      </c>
      <c r="S552" s="4">
        <f>WEEKDAY('Transaction Data'!$A552)</f>
        <v>7</v>
      </c>
      <c r="T552" s="2" t="str">
        <f>IF(WEEKDAY('Transaction Data'!$A552,2)&lt;6,"Weekday","Weekend")</f>
        <v>Weekend</v>
      </c>
    </row>
    <row r="553" ht="15.75" customHeight="1">
      <c r="A553" s="1">
        <v>45374.0</v>
      </c>
      <c r="B553" s="2" t="s">
        <v>589</v>
      </c>
      <c r="C553" s="2" t="s">
        <v>72</v>
      </c>
      <c r="D553" s="1">
        <v>23793.0</v>
      </c>
      <c r="E553" s="2" t="s">
        <v>27</v>
      </c>
      <c r="F553" s="2">
        <v>395.0</v>
      </c>
      <c r="G553" s="2" t="s">
        <v>23</v>
      </c>
      <c r="H553" s="2" t="s">
        <v>34</v>
      </c>
      <c r="I553" s="2" t="s">
        <v>25</v>
      </c>
      <c r="J553" s="2" t="str">
        <f t="array" ref="J553">XLOOKUP('Transaction Data'!$G553,Product_Code,Biscuit_Brand)</f>
        <v>Cinnamon Swirls</v>
      </c>
      <c r="K553" s="2">
        <f t="array" ref="K553">XLOOKUP('Transaction Data'!$G553,Product_Code,Cost)</f>
        <v>10</v>
      </c>
      <c r="L553" s="2">
        <f t="array" ref="L553">XLOOKUP('Transaction Data'!$G553,Product_Code,Unit_Price)</f>
        <v>14</v>
      </c>
      <c r="M553" s="3">
        <f>'Transaction Data'!$F553*'Transaction Data'!$K553</f>
        <v>3950</v>
      </c>
      <c r="N553" s="3">
        <f>'Transaction Data'!$F553*'Transaction Data'!$L553</f>
        <v>5530</v>
      </c>
      <c r="O553" s="3">
        <f>'Transaction Data'!$N553-'Transaction Data'!$M553</f>
        <v>1580</v>
      </c>
      <c r="P553" s="2">
        <f>DATEDIF('Transaction Data'!$D553,'Transaction Data'!$A553,"y")</f>
        <v>59</v>
      </c>
      <c r="Q553" s="2" t="str">
        <f>FLOOR('Transaction Data'!$P553,15)&amp;"-"&amp;FLOOR('Transaction Data'!$P553,15)+14</f>
        <v>45-59</v>
      </c>
      <c r="R553" s="2" t="str">
        <f>IF('Transaction Data'!$L553&lt;=10,"Less Expensive","Expensive")</f>
        <v>Expensive</v>
      </c>
      <c r="S553" s="4">
        <f>WEEKDAY('Transaction Data'!$A553)</f>
        <v>7</v>
      </c>
      <c r="T553" s="2" t="str">
        <f>IF(WEEKDAY('Transaction Data'!$A553,2)&lt;6,"Weekday","Weekend")</f>
        <v>Weekend</v>
      </c>
    </row>
    <row r="554" ht="15.75" customHeight="1">
      <c r="A554" s="1">
        <v>45302.0</v>
      </c>
      <c r="B554" s="2" t="s">
        <v>590</v>
      </c>
      <c r="C554" s="2" t="s">
        <v>51</v>
      </c>
      <c r="D554" s="1">
        <v>30506.0</v>
      </c>
      <c r="E554" s="2" t="s">
        <v>27</v>
      </c>
      <c r="F554" s="2">
        <v>146.0</v>
      </c>
      <c r="G554" s="2" t="s">
        <v>61</v>
      </c>
      <c r="H554" s="2" t="s">
        <v>39</v>
      </c>
      <c r="I554" s="2" t="s">
        <v>25</v>
      </c>
      <c r="J554" s="2" t="str">
        <f t="array" ref="J554">XLOOKUP('Transaction Data'!$G554,Product_Code,Biscuit_Brand)</f>
        <v>Choco Delight</v>
      </c>
      <c r="K554" s="2">
        <f t="array" ref="K554">XLOOKUP('Transaction Data'!$G554,Product_Code,Cost)</f>
        <v>3</v>
      </c>
      <c r="L554" s="2">
        <f t="array" ref="L554">XLOOKUP('Transaction Data'!$G554,Product_Code,Unit_Price)</f>
        <v>5</v>
      </c>
      <c r="M554" s="3">
        <f>'Transaction Data'!$F554*'Transaction Data'!$K554</f>
        <v>438</v>
      </c>
      <c r="N554" s="3">
        <f>'Transaction Data'!$F554*'Transaction Data'!$L554</f>
        <v>730</v>
      </c>
      <c r="O554" s="3">
        <f>'Transaction Data'!$N554-'Transaction Data'!$M554</f>
        <v>292</v>
      </c>
      <c r="P554" s="2">
        <f>DATEDIF('Transaction Data'!$D554,'Transaction Data'!$A554,"y")</f>
        <v>40</v>
      </c>
      <c r="Q554" s="2" t="str">
        <f>FLOOR('Transaction Data'!$P554,15)&amp;"-"&amp;FLOOR('Transaction Data'!$P554,15)+14</f>
        <v>30-44</v>
      </c>
      <c r="R554" s="2" t="str">
        <f>IF('Transaction Data'!$L554&lt;=10,"Less Expensive","Expensive")</f>
        <v>Less Expensive</v>
      </c>
      <c r="S554" s="4">
        <f>WEEKDAY('Transaction Data'!$A554)</f>
        <v>5</v>
      </c>
      <c r="T554" s="2" t="str">
        <f>IF(WEEKDAY('Transaction Data'!$A554,2)&lt;6,"Weekday","Weekend")</f>
        <v>Weekday</v>
      </c>
    </row>
    <row r="555" ht="15.75" customHeight="1">
      <c r="A555" s="1">
        <v>45445.0</v>
      </c>
      <c r="B555" s="2" t="s">
        <v>591</v>
      </c>
      <c r="C555" s="2" t="s">
        <v>54</v>
      </c>
      <c r="D555" s="1">
        <v>16637.0</v>
      </c>
      <c r="E555" s="2" t="s">
        <v>63</v>
      </c>
      <c r="F555" s="2">
        <v>247.0</v>
      </c>
      <c r="G555" s="2" t="s">
        <v>33</v>
      </c>
      <c r="H555" s="2" t="s">
        <v>42</v>
      </c>
      <c r="I555" s="2" t="s">
        <v>25</v>
      </c>
      <c r="J555" s="2" t="str">
        <f t="array" ref="J555">XLOOKUP('Transaction Data'!$G555,Product_Code,Biscuit_Brand)</f>
        <v>Caramel Biscuits</v>
      </c>
      <c r="K555" s="2">
        <f t="array" ref="K555">XLOOKUP('Transaction Data'!$G555,Product_Code,Cost)</f>
        <v>18</v>
      </c>
      <c r="L555" s="2">
        <f t="array" ref="L555">XLOOKUP('Transaction Data'!$G555,Product_Code,Unit_Price)</f>
        <v>22</v>
      </c>
      <c r="M555" s="3">
        <f>'Transaction Data'!$F555*'Transaction Data'!$K555</f>
        <v>4446</v>
      </c>
      <c r="N555" s="3">
        <f>'Transaction Data'!$F555*'Transaction Data'!$L555</f>
        <v>5434</v>
      </c>
      <c r="O555" s="3">
        <f>'Transaction Data'!$N555-'Transaction Data'!$M555</f>
        <v>988</v>
      </c>
      <c r="P555" s="2">
        <f>DATEDIF('Transaction Data'!$D555,'Transaction Data'!$A555,"y")</f>
        <v>78</v>
      </c>
      <c r="Q555" s="2" t="str">
        <f>FLOOR('Transaction Data'!$P555,15)&amp;"-"&amp;FLOOR('Transaction Data'!$P555,15)+14</f>
        <v>75-89</v>
      </c>
      <c r="R555" s="2" t="str">
        <f>IF('Transaction Data'!$L555&lt;=10,"Less Expensive","Expensive")</f>
        <v>Expensive</v>
      </c>
      <c r="S555" s="4">
        <f>WEEKDAY('Transaction Data'!$A555)</f>
        <v>1</v>
      </c>
      <c r="T555" s="2" t="str">
        <f>IF(WEEKDAY('Transaction Data'!$A555,2)&lt;6,"Weekday","Weekend")</f>
        <v>Weekend</v>
      </c>
    </row>
    <row r="556" ht="15.75" customHeight="1">
      <c r="A556" s="1">
        <v>45460.0</v>
      </c>
      <c r="B556" s="2" t="s">
        <v>592</v>
      </c>
      <c r="C556" s="2" t="s">
        <v>65</v>
      </c>
      <c r="D556" s="1">
        <v>31250.0</v>
      </c>
      <c r="E556" s="2" t="s">
        <v>37</v>
      </c>
      <c r="F556" s="2">
        <v>108.0</v>
      </c>
      <c r="G556" s="2" t="s">
        <v>55</v>
      </c>
      <c r="H556" s="2" t="s">
        <v>45</v>
      </c>
      <c r="I556" s="2" t="s">
        <v>25</v>
      </c>
      <c r="J556" s="2" t="str">
        <f t="array" ref="J556">XLOOKUP('Transaction Data'!$G556,Product_Code,Biscuit_Brand)</f>
        <v>Vanilla Wafers</v>
      </c>
      <c r="K556" s="2">
        <f t="array" ref="K556">XLOOKUP('Transaction Data'!$G556,Product_Code,Cost)</f>
        <v>18</v>
      </c>
      <c r="L556" s="2">
        <f t="array" ref="L556">XLOOKUP('Transaction Data'!$G556,Product_Code,Unit_Price)</f>
        <v>36</v>
      </c>
      <c r="M556" s="3">
        <f>'Transaction Data'!$F556*'Transaction Data'!$K556</f>
        <v>1944</v>
      </c>
      <c r="N556" s="3">
        <f>'Transaction Data'!$F556*'Transaction Data'!$L556</f>
        <v>3888</v>
      </c>
      <c r="O556" s="3">
        <f>'Transaction Data'!$N556-'Transaction Data'!$M556</f>
        <v>1944</v>
      </c>
      <c r="P556" s="2">
        <f>DATEDIF('Transaction Data'!$D556,'Transaction Data'!$A556,"y")</f>
        <v>38</v>
      </c>
      <c r="Q556" s="2" t="str">
        <f>FLOOR('Transaction Data'!$P556,15)&amp;"-"&amp;FLOOR('Transaction Data'!$P556,15)+14</f>
        <v>30-44</v>
      </c>
      <c r="R556" s="2" t="str">
        <f>IF('Transaction Data'!$L556&lt;=10,"Less Expensive","Expensive")</f>
        <v>Expensive</v>
      </c>
      <c r="S556" s="4">
        <f>WEEKDAY('Transaction Data'!$A556)</f>
        <v>2</v>
      </c>
      <c r="T556" s="2" t="str">
        <f>IF(WEEKDAY('Transaction Data'!$A556,2)&lt;6,"Weekday","Weekend")</f>
        <v>Weekday</v>
      </c>
    </row>
    <row r="557" ht="15.75" customHeight="1">
      <c r="A557" s="1">
        <v>45384.0</v>
      </c>
      <c r="B557" s="2" t="s">
        <v>593</v>
      </c>
      <c r="C557" s="2" t="s">
        <v>21</v>
      </c>
      <c r="D557" s="1">
        <v>21526.0</v>
      </c>
      <c r="E557" s="2" t="s">
        <v>63</v>
      </c>
      <c r="F557" s="2">
        <v>305.0</v>
      </c>
      <c r="G557" s="2" t="s">
        <v>38</v>
      </c>
      <c r="H557" s="2" t="s">
        <v>49</v>
      </c>
      <c r="I557" s="2" t="s">
        <v>30</v>
      </c>
      <c r="J557" s="2" t="str">
        <f t="array" ref="J557">XLOOKUP('Transaction Data'!$G557,Product_Code,Biscuit_Brand)</f>
        <v>Ginger Snaps</v>
      </c>
      <c r="K557" s="2">
        <f t="array" ref="K557">XLOOKUP('Transaction Data'!$G557,Product_Code,Cost)</f>
        <v>14</v>
      </c>
      <c r="L557" s="2">
        <f t="array" ref="L557">XLOOKUP('Transaction Data'!$G557,Product_Code,Unit_Price)</f>
        <v>28</v>
      </c>
      <c r="M557" s="3">
        <f>'Transaction Data'!$F557*'Transaction Data'!$K557</f>
        <v>4270</v>
      </c>
      <c r="N557" s="3">
        <f>'Transaction Data'!$F557*'Transaction Data'!$L557</f>
        <v>8540</v>
      </c>
      <c r="O557" s="3">
        <f>'Transaction Data'!$N557-'Transaction Data'!$M557</f>
        <v>4270</v>
      </c>
      <c r="P557" s="2">
        <f>DATEDIF('Transaction Data'!$D557,'Transaction Data'!$A557,"y")</f>
        <v>65</v>
      </c>
      <c r="Q557" s="2" t="str">
        <f>FLOOR('Transaction Data'!$P557,15)&amp;"-"&amp;FLOOR('Transaction Data'!$P557,15)+14</f>
        <v>60-74</v>
      </c>
      <c r="R557" s="2" t="str">
        <f>IF('Transaction Data'!$L557&lt;=10,"Less Expensive","Expensive")</f>
        <v>Expensive</v>
      </c>
      <c r="S557" s="4">
        <f>WEEKDAY('Transaction Data'!$A557)</f>
        <v>3</v>
      </c>
      <c r="T557" s="2" t="str">
        <f>IF(WEEKDAY('Transaction Data'!$A557,2)&lt;6,"Weekday","Weekend")</f>
        <v>Weekday</v>
      </c>
    </row>
    <row r="558" ht="15.75" customHeight="1">
      <c r="A558" s="1">
        <v>45489.0</v>
      </c>
      <c r="B558" s="2" t="s">
        <v>594</v>
      </c>
      <c r="C558" s="2" t="s">
        <v>69</v>
      </c>
      <c r="D558" s="1">
        <v>34123.0</v>
      </c>
      <c r="E558" s="2" t="s">
        <v>27</v>
      </c>
      <c r="F558" s="2">
        <v>145.0</v>
      </c>
      <c r="G558" s="2" t="s">
        <v>44</v>
      </c>
      <c r="H558" s="2" t="s">
        <v>52</v>
      </c>
      <c r="I558" s="2" t="s">
        <v>25</v>
      </c>
      <c r="J558" s="2" t="str">
        <f t="array" ref="J558">XLOOKUP('Transaction Data'!$G558,Product_Code,Biscuit_Brand)</f>
        <v>Butter Crunch</v>
      </c>
      <c r="K558" s="2">
        <f t="array" ref="K558">XLOOKUP('Transaction Data'!$G558,Product_Code,Cost)</f>
        <v>10</v>
      </c>
      <c r="L558" s="2">
        <f t="array" ref="L558">XLOOKUP('Transaction Data'!$G558,Product_Code,Unit_Price)</f>
        <v>11</v>
      </c>
      <c r="M558" s="3">
        <f>'Transaction Data'!$F558*'Transaction Data'!$K558</f>
        <v>1450</v>
      </c>
      <c r="N558" s="3">
        <f>'Transaction Data'!$F558*'Transaction Data'!$L558</f>
        <v>1595</v>
      </c>
      <c r="O558" s="3">
        <f>'Transaction Data'!$N558-'Transaction Data'!$M558</f>
        <v>145</v>
      </c>
      <c r="P558" s="2">
        <f>DATEDIF('Transaction Data'!$D558,'Transaction Data'!$A558,"y")</f>
        <v>31</v>
      </c>
      <c r="Q558" s="2" t="str">
        <f>FLOOR('Transaction Data'!$P558,15)&amp;"-"&amp;FLOOR('Transaction Data'!$P558,15)+14</f>
        <v>30-44</v>
      </c>
      <c r="R558" s="2" t="str">
        <f>IF('Transaction Data'!$L558&lt;=10,"Less Expensive","Expensive")</f>
        <v>Expensive</v>
      </c>
      <c r="S558" s="4">
        <f>WEEKDAY('Transaction Data'!$A558)</f>
        <v>3</v>
      </c>
      <c r="T558" s="2" t="str">
        <f>IF(WEEKDAY('Transaction Data'!$A558,2)&lt;6,"Weekday","Weekend")</f>
        <v>Weekday</v>
      </c>
    </row>
    <row r="559" ht="15.75" customHeight="1">
      <c r="A559" s="1">
        <v>45400.0</v>
      </c>
      <c r="B559" s="2" t="s">
        <v>595</v>
      </c>
      <c r="C559" s="2" t="s">
        <v>78</v>
      </c>
      <c r="D559" s="1">
        <v>16967.0</v>
      </c>
      <c r="E559" s="2" t="s">
        <v>37</v>
      </c>
      <c r="F559" s="2">
        <v>16.0</v>
      </c>
      <c r="G559" s="2" t="s">
        <v>44</v>
      </c>
      <c r="H559" s="2" t="s">
        <v>49</v>
      </c>
      <c r="I559" s="2" t="s">
        <v>25</v>
      </c>
      <c r="J559" s="2" t="str">
        <f t="array" ref="J559">XLOOKUP('Transaction Data'!$G559,Product_Code,Biscuit_Brand)</f>
        <v>Butter Crunch</v>
      </c>
      <c r="K559" s="2">
        <f t="array" ref="K559">XLOOKUP('Transaction Data'!$G559,Product_Code,Cost)</f>
        <v>10</v>
      </c>
      <c r="L559" s="2">
        <f t="array" ref="L559">XLOOKUP('Transaction Data'!$G559,Product_Code,Unit_Price)</f>
        <v>11</v>
      </c>
      <c r="M559" s="3">
        <f>'Transaction Data'!$F559*'Transaction Data'!$K559</f>
        <v>160</v>
      </c>
      <c r="N559" s="3">
        <f>'Transaction Data'!$F559*'Transaction Data'!$L559</f>
        <v>176</v>
      </c>
      <c r="O559" s="3">
        <f>'Transaction Data'!$N559-'Transaction Data'!$M559</f>
        <v>16</v>
      </c>
      <c r="P559" s="2">
        <f>DATEDIF('Transaction Data'!$D559,'Transaction Data'!$A559,"y")</f>
        <v>77</v>
      </c>
      <c r="Q559" s="2" t="str">
        <f>FLOOR('Transaction Data'!$P559,15)&amp;"-"&amp;FLOOR('Transaction Data'!$P559,15)+14</f>
        <v>75-89</v>
      </c>
      <c r="R559" s="2" t="str">
        <f>IF('Transaction Data'!$L559&lt;=10,"Less Expensive","Expensive")</f>
        <v>Expensive</v>
      </c>
      <c r="S559" s="4">
        <f>WEEKDAY('Transaction Data'!$A559)</f>
        <v>5</v>
      </c>
      <c r="T559" s="2" t="str">
        <f>IF(WEEKDAY('Transaction Data'!$A559,2)&lt;6,"Weekday","Weekend")</f>
        <v>Weekday</v>
      </c>
    </row>
    <row r="560" ht="15.75" customHeight="1">
      <c r="A560" s="1">
        <v>45460.0</v>
      </c>
      <c r="B560" s="2" t="s">
        <v>596</v>
      </c>
      <c r="C560" s="2" t="s">
        <v>32</v>
      </c>
      <c r="D560" s="1">
        <v>36925.0</v>
      </c>
      <c r="E560" s="2" t="s">
        <v>22</v>
      </c>
      <c r="F560" s="2">
        <v>60.0</v>
      </c>
      <c r="G560" s="2" t="s">
        <v>57</v>
      </c>
      <c r="H560" s="2" t="s">
        <v>52</v>
      </c>
      <c r="I560" s="2" t="s">
        <v>25</v>
      </c>
      <c r="J560" s="2" t="str">
        <f t="array" ref="J560">XLOOKUP('Transaction Data'!$G560,Product_Code,Biscuit_Brand)</f>
        <v>Oatmeal Cookies</v>
      </c>
      <c r="K560" s="2">
        <f t="array" ref="K560">XLOOKUP('Transaction Data'!$G560,Product_Code,Cost)</f>
        <v>19</v>
      </c>
      <c r="L560" s="2">
        <f t="array" ref="L560">XLOOKUP('Transaction Data'!$G560,Product_Code,Unit_Price)</f>
        <v>23</v>
      </c>
      <c r="M560" s="3">
        <f>'Transaction Data'!$F560*'Transaction Data'!$K560</f>
        <v>1140</v>
      </c>
      <c r="N560" s="3">
        <f>'Transaction Data'!$F560*'Transaction Data'!$L560</f>
        <v>1380</v>
      </c>
      <c r="O560" s="3">
        <f>'Transaction Data'!$N560-'Transaction Data'!$M560</f>
        <v>240</v>
      </c>
      <c r="P560" s="2">
        <f>DATEDIF('Transaction Data'!$D560,'Transaction Data'!$A560,"y")</f>
        <v>23</v>
      </c>
      <c r="Q560" s="2" t="str">
        <f>FLOOR('Transaction Data'!$P560,15)&amp;"-"&amp;FLOOR('Transaction Data'!$P560,15)+14</f>
        <v>15-29</v>
      </c>
      <c r="R560" s="2" t="str">
        <f>IF('Transaction Data'!$L560&lt;=10,"Less Expensive","Expensive")</f>
        <v>Expensive</v>
      </c>
      <c r="S560" s="4">
        <f>WEEKDAY('Transaction Data'!$A560)</f>
        <v>2</v>
      </c>
      <c r="T560" s="2" t="str">
        <f>IF(WEEKDAY('Transaction Data'!$A560,2)&lt;6,"Weekday","Weekend")</f>
        <v>Weekday</v>
      </c>
    </row>
    <row r="561" ht="15.75" customHeight="1">
      <c r="A561" s="1">
        <v>45487.0</v>
      </c>
      <c r="B561" s="2" t="s">
        <v>597</v>
      </c>
      <c r="C561" s="2" t="s">
        <v>41</v>
      </c>
      <c r="D561" s="1">
        <v>30078.0</v>
      </c>
      <c r="E561" s="2" t="s">
        <v>63</v>
      </c>
      <c r="F561" s="2">
        <v>207.0</v>
      </c>
      <c r="G561" s="2" t="s">
        <v>55</v>
      </c>
      <c r="H561" s="2" t="s">
        <v>52</v>
      </c>
      <c r="I561" s="2" t="s">
        <v>25</v>
      </c>
      <c r="J561" s="2" t="str">
        <f t="array" ref="J561">XLOOKUP('Transaction Data'!$G561,Product_Code,Biscuit_Brand)</f>
        <v>Vanilla Wafers</v>
      </c>
      <c r="K561" s="2">
        <f t="array" ref="K561">XLOOKUP('Transaction Data'!$G561,Product_Code,Cost)</f>
        <v>18</v>
      </c>
      <c r="L561" s="2">
        <f t="array" ref="L561">XLOOKUP('Transaction Data'!$G561,Product_Code,Unit_Price)</f>
        <v>36</v>
      </c>
      <c r="M561" s="3">
        <f>'Transaction Data'!$F561*'Transaction Data'!$K561</f>
        <v>3726</v>
      </c>
      <c r="N561" s="3">
        <f>'Transaction Data'!$F561*'Transaction Data'!$L561</f>
        <v>7452</v>
      </c>
      <c r="O561" s="3">
        <f>'Transaction Data'!$N561-'Transaction Data'!$M561</f>
        <v>3726</v>
      </c>
      <c r="P561" s="2">
        <f>DATEDIF('Transaction Data'!$D561,'Transaction Data'!$A561,"y")</f>
        <v>42</v>
      </c>
      <c r="Q561" s="2" t="str">
        <f>FLOOR('Transaction Data'!$P561,15)&amp;"-"&amp;FLOOR('Transaction Data'!$P561,15)+14</f>
        <v>30-44</v>
      </c>
      <c r="R561" s="2" t="str">
        <f>IF('Transaction Data'!$L561&lt;=10,"Less Expensive","Expensive")</f>
        <v>Expensive</v>
      </c>
      <c r="S561" s="4">
        <f>WEEKDAY('Transaction Data'!$A561)</f>
        <v>1</v>
      </c>
      <c r="T561" s="2" t="str">
        <f>IF(WEEKDAY('Transaction Data'!$A561,2)&lt;6,"Weekday","Weekend")</f>
        <v>Weekend</v>
      </c>
    </row>
    <row r="562" ht="15.75" customHeight="1">
      <c r="A562" s="1">
        <v>45479.0</v>
      </c>
      <c r="B562" s="2" t="s">
        <v>598</v>
      </c>
      <c r="C562" s="2" t="s">
        <v>51</v>
      </c>
      <c r="D562" s="1">
        <v>35963.0</v>
      </c>
      <c r="E562" s="2" t="s">
        <v>27</v>
      </c>
      <c r="F562" s="2">
        <v>282.0</v>
      </c>
      <c r="G562" s="2" t="s">
        <v>23</v>
      </c>
      <c r="H562" s="2" t="s">
        <v>45</v>
      </c>
      <c r="I562" s="2" t="s">
        <v>25</v>
      </c>
      <c r="J562" s="2" t="str">
        <f t="array" ref="J562">XLOOKUP('Transaction Data'!$G562,Product_Code,Biscuit_Brand)</f>
        <v>Cinnamon Swirls</v>
      </c>
      <c r="K562" s="2">
        <f t="array" ref="K562">XLOOKUP('Transaction Data'!$G562,Product_Code,Cost)</f>
        <v>10</v>
      </c>
      <c r="L562" s="2">
        <f t="array" ref="L562">XLOOKUP('Transaction Data'!$G562,Product_Code,Unit_Price)</f>
        <v>14</v>
      </c>
      <c r="M562" s="3">
        <f>'Transaction Data'!$F562*'Transaction Data'!$K562</f>
        <v>2820</v>
      </c>
      <c r="N562" s="3">
        <f>'Transaction Data'!$F562*'Transaction Data'!$L562</f>
        <v>3948</v>
      </c>
      <c r="O562" s="3">
        <f>'Transaction Data'!$N562-'Transaction Data'!$M562</f>
        <v>1128</v>
      </c>
      <c r="P562" s="2">
        <f>DATEDIF('Transaction Data'!$D562,'Transaction Data'!$A562,"y")</f>
        <v>26</v>
      </c>
      <c r="Q562" s="2" t="str">
        <f>FLOOR('Transaction Data'!$P562,15)&amp;"-"&amp;FLOOR('Transaction Data'!$P562,15)+14</f>
        <v>15-29</v>
      </c>
      <c r="R562" s="2" t="str">
        <f>IF('Transaction Data'!$L562&lt;=10,"Less Expensive","Expensive")</f>
        <v>Expensive</v>
      </c>
      <c r="S562" s="4">
        <f>WEEKDAY('Transaction Data'!$A562)</f>
        <v>7</v>
      </c>
      <c r="T562" s="2" t="str">
        <f>IF(WEEKDAY('Transaction Data'!$A562,2)&lt;6,"Weekday","Weekend")</f>
        <v>Weekend</v>
      </c>
    </row>
    <row r="563" ht="15.75" customHeight="1">
      <c r="A563" s="1">
        <v>45326.0</v>
      </c>
      <c r="B563" s="2" t="s">
        <v>599</v>
      </c>
      <c r="C563" s="2" t="s">
        <v>51</v>
      </c>
      <c r="D563" s="1">
        <v>32653.0</v>
      </c>
      <c r="E563" s="2" t="s">
        <v>27</v>
      </c>
      <c r="F563" s="2">
        <v>297.0</v>
      </c>
      <c r="G563" s="2" t="s">
        <v>23</v>
      </c>
      <c r="H563" s="2" t="s">
        <v>49</v>
      </c>
      <c r="I563" s="2" t="s">
        <v>25</v>
      </c>
      <c r="J563" s="2" t="str">
        <f t="array" ref="J563">XLOOKUP('Transaction Data'!$G563,Product_Code,Biscuit_Brand)</f>
        <v>Cinnamon Swirls</v>
      </c>
      <c r="K563" s="2">
        <f t="array" ref="K563">XLOOKUP('Transaction Data'!$G563,Product_Code,Cost)</f>
        <v>10</v>
      </c>
      <c r="L563" s="2">
        <f t="array" ref="L563">XLOOKUP('Transaction Data'!$G563,Product_Code,Unit_Price)</f>
        <v>14</v>
      </c>
      <c r="M563" s="3">
        <f>'Transaction Data'!$F563*'Transaction Data'!$K563</f>
        <v>2970</v>
      </c>
      <c r="N563" s="3">
        <f>'Transaction Data'!$F563*'Transaction Data'!$L563</f>
        <v>4158</v>
      </c>
      <c r="O563" s="3">
        <f>'Transaction Data'!$N563-'Transaction Data'!$M563</f>
        <v>1188</v>
      </c>
      <c r="P563" s="2">
        <f>DATEDIF('Transaction Data'!$D563,'Transaction Data'!$A563,"y")</f>
        <v>34</v>
      </c>
      <c r="Q563" s="2" t="str">
        <f>FLOOR('Transaction Data'!$P563,15)&amp;"-"&amp;FLOOR('Transaction Data'!$P563,15)+14</f>
        <v>30-44</v>
      </c>
      <c r="R563" s="2" t="str">
        <f>IF('Transaction Data'!$L563&lt;=10,"Less Expensive","Expensive")</f>
        <v>Expensive</v>
      </c>
      <c r="S563" s="4">
        <f>WEEKDAY('Transaction Data'!$A563)</f>
        <v>1</v>
      </c>
      <c r="T563" s="2" t="str">
        <f>IF(WEEKDAY('Transaction Data'!$A563,2)&lt;6,"Weekday","Weekend")</f>
        <v>Weekend</v>
      </c>
    </row>
    <row r="564" ht="15.75" customHeight="1">
      <c r="A564" s="1">
        <v>45336.0</v>
      </c>
      <c r="B564" s="2" t="s">
        <v>600</v>
      </c>
      <c r="C564" s="2" t="s">
        <v>65</v>
      </c>
      <c r="D564" s="1">
        <v>27617.0</v>
      </c>
      <c r="E564" s="2" t="s">
        <v>37</v>
      </c>
      <c r="F564" s="2">
        <v>120.0</v>
      </c>
      <c r="G564" s="2" t="s">
        <v>28</v>
      </c>
      <c r="H564" s="2" t="s">
        <v>52</v>
      </c>
      <c r="I564" s="2" t="s">
        <v>25</v>
      </c>
      <c r="J564" s="2" t="str">
        <f t="array" ref="J564">XLOOKUP('Transaction Data'!$G564,Product_Code,Biscuit_Brand)</f>
        <v>Shortbread</v>
      </c>
      <c r="K564" s="2">
        <f t="array" ref="K564">XLOOKUP('Transaction Data'!$G564,Product_Code,Cost)</f>
        <v>10</v>
      </c>
      <c r="L564" s="2">
        <f t="array" ref="L564">XLOOKUP('Transaction Data'!$G564,Product_Code,Unit_Price)</f>
        <v>45</v>
      </c>
      <c r="M564" s="3">
        <f>'Transaction Data'!$F564*'Transaction Data'!$K564</f>
        <v>1200</v>
      </c>
      <c r="N564" s="3">
        <f>'Transaction Data'!$F564*'Transaction Data'!$L564</f>
        <v>5400</v>
      </c>
      <c r="O564" s="3">
        <f>'Transaction Data'!$N564-'Transaction Data'!$M564</f>
        <v>4200</v>
      </c>
      <c r="P564" s="2">
        <f>DATEDIF('Transaction Data'!$D564,'Transaction Data'!$A564,"y")</f>
        <v>48</v>
      </c>
      <c r="Q564" s="2" t="str">
        <f>FLOOR('Transaction Data'!$P564,15)&amp;"-"&amp;FLOOR('Transaction Data'!$P564,15)+14</f>
        <v>45-59</v>
      </c>
      <c r="R564" s="2" t="str">
        <f>IF('Transaction Data'!$L564&lt;=10,"Less Expensive","Expensive")</f>
        <v>Expensive</v>
      </c>
      <c r="S564" s="4">
        <f>WEEKDAY('Transaction Data'!$A564)</f>
        <v>4</v>
      </c>
      <c r="T564" s="2" t="str">
        <f>IF(WEEKDAY('Transaction Data'!$A564,2)&lt;6,"Weekday","Weekend")</f>
        <v>Weekday</v>
      </c>
    </row>
    <row r="565" ht="15.75" customHeight="1">
      <c r="A565" s="1">
        <v>45499.0</v>
      </c>
      <c r="B565" s="2" t="s">
        <v>601</v>
      </c>
      <c r="C565" s="2" t="s">
        <v>54</v>
      </c>
      <c r="D565" s="1">
        <v>36438.0</v>
      </c>
      <c r="E565" s="2" t="s">
        <v>37</v>
      </c>
      <c r="F565" s="2">
        <v>414.0</v>
      </c>
      <c r="G565" s="2" t="s">
        <v>23</v>
      </c>
      <c r="H565" s="2" t="s">
        <v>49</v>
      </c>
      <c r="I565" s="2" t="s">
        <v>25</v>
      </c>
      <c r="J565" s="2" t="str">
        <f t="array" ref="J565">XLOOKUP('Transaction Data'!$G565,Product_Code,Biscuit_Brand)</f>
        <v>Cinnamon Swirls</v>
      </c>
      <c r="K565" s="2">
        <f t="array" ref="K565">XLOOKUP('Transaction Data'!$G565,Product_Code,Cost)</f>
        <v>10</v>
      </c>
      <c r="L565" s="2">
        <f t="array" ref="L565">XLOOKUP('Transaction Data'!$G565,Product_Code,Unit_Price)</f>
        <v>14</v>
      </c>
      <c r="M565" s="3">
        <f>'Transaction Data'!$F565*'Transaction Data'!$K565</f>
        <v>4140</v>
      </c>
      <c r="N565" s="3">
        <f>'Transaction Data'!$F565*'Transaction Data'!$L565</f>
        <v>5796</v>
      </c>
      <c r="O565" s="3">
        <f>'Transaction Data'!$N565-'Transaction Data'!$M565</f>
        <v>1656</v>
      </c>
      <c r="P565" s="2">
        <f>DATEDIF('Transaction Data'!$D565,'Transaction Data'!$A565,"y")</f>
        <v>24</v>
      </c>
      <c r="Q565" s="2" t="str">
        <f>FLOOR('Transaction Data'!$P565,15)&amp;"-"&amp;FLOOR('Transaction Data'!$P565,15)+14</f>
        <v>15-29</v>
      </c>
      <c r="R565" s="2" t="str">
        <f>IF('Transaction Data'!$L565&lt;=10,"Less Expensive","Expensive")</f>
        <v>Expensive</v>
      </c>
      <c r="S565" s="4">
        <f>WEEKDAY('Transaction Data'!$A565)</f>
        <v>6</v>
      </c>
      <c r="T565" s="2" t="str">
        <f>IF(WEEKDAY('Transaction Data'!$A565,2)&lt;6,"Weekday","Weekend")</f>
        <v>Weekday</v>
      </c>
    </row>
    <row r="566" ht="15.75" customHeight="1">
      <c r="A566" s="1">
        <v>45316.0</v>
      </c>
      <c r="B566" s="2" t="s">
        <v>602</v>
      </c>
      <c r="C566" s="2" t="s">
        <v>69</v>
      </c>
      <c r="D566" s="1">
        <v>16695.0</v>
      </c>
      <c r="E566" s="2" t="s">
        <v>37</v>
      </c>
      <c r="F566" s="2">
        <v>49.0</v>
      </c>
      <c r="G566" s="2" t="s">
        <v>23</v>
      </c>
      <c r="H566" s="2" t="s">
        <v>52</v>
      </c>
      <c r="I566" s="2" t="s">
        <v>25</v>
      </c>
      <c r="J566" s="2" t="str">
        <f t="array" ref="J566">XLOOKUP('Transaction Data'!$G566,Product_Code,Biscuit_Brand)</f>
        <v>Cinnamon Swirls</v>
      </c>
      <c r="K566" s="2">
        <f t="array" ref="K566">XLOOKUP('Transaction Data'!$G566,Product_Code,Cost)</f>
        <v>10</v>
      </c>
      <c r="L566" s="2">
        <f t="array" ref="L566">XLOOKUP('Transaction Data'!$G566,Product_Code,Unit_Price)</f>
        <v>14</v>
      </c>
      <c r="M566" s="3">
        <f>'Transaction Data'!$F566*'Transaction Data'!$K566</f>
        <v>490</v>
      </c>
      <c r="N566" s="3">
        <f>'Transaction Data'!$F566*'Transaction Data'!$L566</f>
        <v>686</v>
      </c>
      <c r="O566" s="3">
        <f>'Transaction Data'!$N566-'Transaction Data'!$M566</f>
        <v>196</v>
      </c>
      <c r="P566" s="2">
        <f>DATEDIF('Transaction Data'!$D566,'Transaction Data'!$A566,"y")</f>
        <v>78</v>
      </c>
      <c r="Q566" s="2" t="str">
        <f>FLOOR('Transaction Data'!$P566,15)&amp;"-"&amp;FLOOR('Transaction Data'!$P566,15)+14</f>
        <v>75-89</v>
      </c>
      <c r="R566" s="2" t="str">
        <f>IF('Transaction Data'!$L566&lt;=10,"Less Expensive","Expensive")</f>
        <v>Expensive</v>
      </c>
      <c r="S566" s="4">
        <f>WEEKDAY('Transaction Data'!$A566)</f>
        <v>5</v>
      </c>
      <c r="T566" s="2" t="str">
        <f>IF(WEEKDAY('Transaction Data'!$A566,2)&lt;6,"Weekday","Weekend")</f>
        <v>Weekday</v>
      </c>
    </row>
    <row r="567" ht="15.75" customHeight="1">
      <c r="A567" s="1">
        <v>45382.0</v>
      </c>
      <c r="B567" s="2" t="s">
        <v>603</v>
      </c>
      <c r="C567" s="2" t="s">
        <v>47</v>
      </c>
      <c r="D567" s="1">
        <v>20479.0</v>
      </c>
      <c r="E567" s="2" t="s">
        <v>37</v>
      </c>
      <c r="F567" s="2">
        <v>62.0</v>
      </c>
      <c r="G567" s="2" t="s">
        <v>38</v>
      </c>
      <c r="H567" s="2" t="s">
        <v>34</v>
      </c>
      <c r="I567" s="2" t="s">
        <v>25</v>
      </c>
      <c r="J567" s="2" t="str">
        <f t="array" ref="J567">XLOOKUP('Transaction Data'!$G567,Product_Code,Biscuit_Brand)</f>
        <v>Ginger Snaps</v>
      </c>
      <c r="K567" s="2">
        <f t="array" ref="K567">XLOOKUP('Transaction Data'!$G567,Product_Code,Cost)</f>
        <v>14</v>
      </c>
      <c r="L567" s="2">
        <f t="array" ref="L567">XLOOKUP('Transaction Data'!$G567,Product_Code,Unit_Price)</f>
        <v>28</v>
      </c>
      <c r="M567" s="3">
        <f>'Transaction Data'!$F567*'Transaction Data'!$K567</f>
        <v>868</v>
      </c>
      <c r="N567" s="3">
        <f>'Transaction Data'!$F567*'Transaction Data'!$L567</f>
        <v>1736</v>
      </c>
      <c r="O567" s="3">
        <f>'Transaction Data'!$N567-'Transaction Data'!$M567</f>
        <v>868</v>
      </c>
      <c r="P567" s="2">
        <f>DATEDIF('Transaction Data'!$D567,'Transaction Data'!$A567,"y")</f>
        <v>68</v>
      </c>
      <c r="Q567" s="2" t="str">
        <f>FLOOR('Transaction Data'!$P567,15)&amp;"-"&amp;FLOOR('Transaction Data'!$P567,15)+14</f>
        <v>60-74</v>
      </c>
      <c r="R567" s="2" t="str">
        <f>IF('Transaction Data'!$L567&lt;=10,"Less Expensive","Expensive")</f>
        <v>Expensive</v>
      </c>
      <c r="S567" s="4">
        <f>WEEKDAY('Transaction Data'!$A567)</f>
        <v>1</v>
      </c>
      <c r="T567" s="2" t="str">
        <f>IF(WEEKDAY('Transaction Data'!$A567,2)&lt;6,"Weekday","Weekend")</f>
        <v>Weekend</v>
      </c>
    </row>
    <row r="568" ht="15.75" customHeight="1">
      <c r="A568" s="1">
        <v>45472.0</v>
      </c>
      <c r="B568" s="2" t="s">
        <v>604</v>
      </c>
      <c r="C568" s="2" t="s">
        <v>69</v>
      </c>
      <c r="D568" s="1">
        <v>18189.0</v>
      </c>
      <c r="E568" s="2" t="s">
        <v>37</v>
      </c>
      <c r="F568" s="2">
        <v>80.0</v>
      </c>
      <c r="G568" s="2" t="s">
        <v>48</v>
      </c>
      <c r="H568" s="2" t="s">
        <v>34</v>
      </c>
      <c r="I568" s="2" t="s">
        <v>25</v>
      </c>
      <c r="J568" s="2" t="str">
        <f t="array" ref="J568">XLOOKUP('Transaction Data'!$G568,Product_Code,Biscuit_Brand)</f>
        <v>Lemon Crisps</v>
      </c>
      <c r="K568" s="2">
        <f t="array" ref="K568">XLOOKUP('Transaction Data'!$G568,Product_Code,Cost)</f>
        <v>7</v>
      </c>
      <c r="L568" s="2">
        <f t="array" ref="L568">XLOOKUP('Transaction Data'!$G568,Product_Code,Unit_Price)</f>
        <v>9</v>
      </c>
      <c r="M568" s="3">
        <f>'Transaction Data'!$F568*'Transaction Data'!$K568</f>
        <v>560</v>
      </c>
      <c r="N568" s="3">
        <f>'Transaction Data'!$F568*'Transaction Data'!$L568</f>
        <v>720</v>
      </c>
      <c r="O568" s="3">
        <f>'Transaction Data'!$N568-'Transaction Data'!$M568</f>
        <v>160</v>
      </c>
      <c r="P568" s="2">
        <f>DATEDIF('Transaction Data'!$D568,'Transaction Data'!$A568,"y")</f>
        <v>74</v>
      </c>
      <c r="Q568" s="2" t="str">
        <f>FLOOR('Transaction Data'!$P568,15)&amp;"-"&amp;FLOOR('Transaction Data'!$P568,15)+14</f>
        <v>60-74</v>
      </c>
      <c r="R568" s="2" t="str">
        <f>IF('Transaction Data'!$L568&lt;=10,"Less Expensive","Expensive")</f>
        <v>Less Expensive</v>
      </c>
      <c r="S568" s="4">
        <f>WEEKDAY('Transaction Data'!$A568)</f>
        <v>7</v>
      </c>
      <c r="T568" s="2" t="str">
        <f>IF(WEEKDAY('Transaction Data'!$A568,2)&lt;6,"Weekday","Weekend")</f>
        <v>Weekend</v>
      </c>
    </row>
    <row r="569" ht="15.75" customHeight="1">
      <c r="A569" s="1">
        <v>45468.0</v>
      </c>
      <c r="B569" s="2" t="s">
        <v>605</v>
      </c>
      <c r="C569" s="2" t="s">
        <v>47</v>
      </c>
      <c r="D569" s="1">
        <v>24659.0</v>
      </c>
      <c r="E569" s="2" t="s">
        <v>37</v>
      </c>
      <c r="F569" s="2">
        <v>427.0</v>
      </c>
      <c r="G569" s="2" t="s">
        <v>57</v>
      </c>
      <c r="H569" s="2" t="s">
        <v>39</v>
      </c>
      <c r="I569" s="2" t="s">
        <v>25</v>
      </c>
      <c r="J569" s="2" t="str">
        <f t="array" ref="J569">XLOOKUP('Transaction Data'!$G569,Product_Code,Biscuit_Brand)</f>
        <v>Oatmeal Cookies</v>
      </c>
      <c r="K569" s="2">
        <f t="array" ref="K569">XLOOKUP('Transaction Data'!$G569,Product_Code,Cost)</f>
        <v>19</v>
      </c>
      <c r="L569" s="2">
        <f t="array" ref="L569">XLOOKUP('Transaction Data'!$G569,Product_Code,Unit_Price)</f>
        <v>23</v>
      </c>
      <c r="M569" s="3">
        <f>'Transaction Data'!$F569*'Transaction Data'!$K569</f>
        <v>8113</v>
      </c>
      <c r="N569" s="3">
        <f>'Transaction Data'!$F569*'Transaction Data'!$L569</f>
        <v>9821</v>
      </c>
      <c r="O569" s="3">
        <f>'Transaction Data'!$N569-'Transaction Data'!$M569</f>
        <v>1708</v>
      </c>
      <c r="P569" s="2">
        <f>DATEDIF('Transaction Data'!$D569,'Transaction Data'!$A569,"y")</f>
        <v>56</v>
      </c>
      <c r="Q569" s="2" t="str">
        <f>FLOOR('Transaction Data'!$P569,15)&amp;"-"&amp;FLOOR('Transaction Data'!$P569,15)+14</f>
        <v>45-59</v>
      </c>
      <c r="R569" s="2" t="str">
        <f>IF('Transaction Data'!$L569&lt;=10,"Less Expensive","Expensive")</f>
        <v>Expensive</v>
      </c>
      <c r="S569" s="4">
        <f>WEEKDAY('Transaction Data'!$A569)</f>
        <v>3</v>
      </c>
      <c r="T569" s="2" t="str">
        <f>IF(WEEKDAY('Transaction Data'!$A569,2)&lt;6,"Weekday","Weekend")</f>
        <v>Weekday</v>
      </c>
    </row>
    <row r="570" ht="15.75" customHeight="1">
      <c r="A570" s="1">
        <v>45447.0</v>
      </c>
      <c r="B570" s="2" t="s">
        <v>606</v>
      </c>
      <c r="C570" s="2" t="s">
        <v>65</v>
      </c>
      <c r="D570" s="1">
        <v>25146.0</v>
      </c>
      <c r="E570" s="2" t="s">
        <v>63</v>
      </c>
      <c r="F570" s="2">
        <v>368.0</v>
      </c>
      <c r="G570" s="2" t="s">
        <v>60</v>
      </c>
      <c r="H570" s="2" t="s">
        <v>42</v>
      </c>
      <c r="I570" s="2" t="s">
        <v>25</v>
      </c>
      <c r="J570" s="2" t="str">
        <f t="array" ref="J570">XLOOKUP('Transaction Data'!$G570,Product_Code,Biscuit_Brand)</f>
        <v>Peanut Butter Bites</v>
      </c>
      <c r="K570" s="2">
        <f t="array" ref="K570">XLOOKUP('Transaction Data'!$G570,Product_Code,Cost)</f>
        <v>5</v>
      </c>
      <c r="L570" s="2">
        <f t="array" ref="L570">XLOOKUP('Transaction Data'!$G570,Product_Code,Unit_Price)</f>
        <v>7</v>
      </c>
      <c r="M570" s="3">
        <f>'Transaction Data'!$F570*'Transaction Data'!$K570</f>
        <v>1840</v>
      </c>
      <c r="N570" s="3">
        <f>'Transaction Data'!$F570*'Transaction Data'!$L570</f>
        <v>2576</v>
      </c>
      <c r="O570" s="3">
        <f>'Transaction Data'!$N570-'Transaction Data'!$M570</f>
        <v>736</v>
      </c>
      <c r="P570" s="2">
        <f>DATEDIF('Transaction Data'!$D570,'Transaction Data'!$A570,"y")</f>
        <v>55</v>
      </c>
      <c r="Q570" s="2" t="str">
        <f>FLOOR('Transaction Data'!$P570,15)&amp;"-"&amp;FLOOR('Transaction Data'!$P570,15)+14</f>
        <v>45-59</v>
      </c>
      <c r="R570" s="2" t="str">
        <f>IF('Transaction Data'!$L570&lt;=10,"Less Expensive","Expensive")</f>
        <v>Less Expensive</v>
      </c>
      <c r="S570" s="4">
        <f>WEEKDAY('Transaction Data'!$A570)</f>
        <v>3</v>
      </c>
      <c r="T570" s="2" t="str">
        <f>IF(WEEKDAY('Transaction Data'!$A570,2)&lt;6,"Weekday","Weekend")</f>
        <v>Weekday</v>
      </c>
    </row>
    <row r="571" ht="15.75" customHeight="1">
      <c r="A571" s="1">
        <v>45425.0</v>
      </c>
      <c r="B571" s="2" t="s">
        <v>607</v>
      </c>
      <c r="C571" s="2" t="s">
        <v>21</v>
      </c>
      <c r="D571" s="1">
        <v>33789.0</v>
      </c>
      <c r="E571" s="2" t="s">
        <v>22</v>
      </c>
      <c r="F571" s="2">
        <v>414.0</v>
      </c>
      <c r="G571" s="2" t="s">
        <v>33</v>
      </c>
      <c r="H571" s="2" t="s">
        <v>45</v>
      </c>
      <c r="I571" s="2" t="s">
        <v>25</v>
      </c>
      <c r="J571" s="2" t="str">
        <f t="array" ref="J571">XLOOKUP('Transaction Data'!$G571,Product_Code,Biscuit_Brand)</f>
        <v>Caramel Biscuits</v>
      </c>
      <c r="K571" s="2">
        <f t="array" ref="K571">XLOOKUP('Transaction Data'!$G571,Product_Code,Cost)</f>
        <v>18</v>
      </c>
      <c r="L571" s="2">
        <f t="array" ref="L571">XLOOKUP('Transaction Data'!$G571,Product_Code,Unit_Price)</f>
        <v>22</v>
      </c>
      <c r="M571" s="3">
        <f>'Transaction Data'!$F571*'Transaction Data'!$K571</f>
        <v>7452</v>
      </c>
      <c r="N571" s="3">
        <f>'Transaction Data'!$F571*'Transaction Data'!$L571</f>
        <v>9108</v>
      </c>
      <c r="O571" s="3">
        <f>'Transaction Data'!$N571-'Transaction Data'!$M571</f>
        <v>1656</v>
      </c>
      <c r="P571" s="2">
        <f>DATEDIF('Transaction Data'!$D571,'Transaction Data'!$A571,"y")</f>
        <v>31</v>
      </c>
      <c r="Q571" s="2" t="str">
        <f>FLOOR('Transaction Data'!$P571,15)&amp;"-"&amp;FLOOR('Transaction Data'!$P571,15)+14</f>
        <v>30-44</v>
      </c>
      <c r="R571" s="2" t="str">
        <f>IF('Transaction Data'!$L571&lt;=10,"Less Expensive","Expensive")</f>
        <v>Expensive</v>
      </c>
      <c r="S571" s="4">
        <f>WEEKDAY('Transaction Data'!$A571)</f>
        <v>2</v>
      </c>
      <c r="T571" s="2" t="str">
        <f>IF(WEEKDAY('Transaction Data'!$A571,2)&lt;6,"Weekday","Weekend")</f>
        <v>Weekday</v>
      </c>
    </row>
    <row r="572" ht="15.75" customHeight="1">
      <c r="A572" s="1">
        <v>45464.0</v>
      </c>
      <c r="B572" s="2" t="s">
        <v>608</v>
      </c>
      <c r="C572" s="2" t="s">
        <v>65</v>
      </c>
      <c r="D572" s="1">
        <v>19694.0</v>
      </c>
      <c r="E572" s="2" t="s">
        <v>37</v>
      </c>
      <c r="F572" s="2">
        <v>53.0</v>
      </c>
      <c r="G572" s="2" t="s">
        <v>48</v>
      </c>
      <c r="H572" s="2" t="s">
        <v>49</v>
      </c>
      <c r="I572" s="2" t="s">
        <v>25</v>
      </c>
      <c r="J572" s="2" t="str">
        <f t="array" ref="J572">XLOOKUP('Transaction Data'!$G572,Product_Code,Biscuit_Brand)</f>
        <v>Lemon Crisps</v>
      </c>
      <c r="K572" s="2">
        <f t="array" ref="K572">XLOOKUP('Transaction Data'!$G572,Product_Code,Cost)</f>
        <v>7</v>
      </c>
      <c r="L572" s="2">
        <f t="array" ref="L572">XLOOKUP('Transaction Data'!$G572,Product_Code,Unit_Price)</f>
        <v>9</v>
      </c>
      <c r="M572" s="3">
        <f>'Transaction Data'!$F572*'Transaction Data'!$K572</f>
        <v>371</v>
      </c>
      <c r="N572" s="3">
        <f>'Transaction Data'!$F572*'Transaction Data'!$L572</f>
        <v>477</v>
      </c>
      <c r="O572" s="3">
        <f>'Transaction Data'!$N572-'Transaction Data'!$M572</f>
        <v>106</v>
      </c>
      <c r="P572" s="2">
        <f>DATEDIF('Transaction Data'!$D572,'Transaction Data'!$A572,"y")</f>
        <v>70</v>
      </c>
      <c r="Q572" s="2" t="str">
        <f>FLOOR('Transaction Data'!$P572,15)&amp;"-"&amp;FLOOR('Transaction Data'!$P572,15)+14</f>
        <v>60-74</v>
      </c>
      <c r="R572" s="2" t="str">
        <f>IF('Transaction Data'!$L572&lt;=10,"Less Expensive","Expensive")</f>
        <v>Less Expensive</v>
      </c>
      <c r="S572" s="4">
        <f>WEEKDAY('Transaction Data'!$A572)</f>
        <v>6</v>
      </c>
      <c r="T572" s="2" t="str">
        <f>IF(WEEKDAY('Transaction Data'!$A572,2)&lt;6,"Weekday","Weekend")</f>
        <v>Weekday</v>
      </c>
    </row>
    <row r="573" ht="15.75" customHeight="1">
      <c r="A573" s="1">
        <v>45448.0</v>
      </c>
      <c r="B573" s="2" t="s">
        <v>609</v>
      </c>
      <c r="C573" s="2" t="s">
        <v>65</v>
      </c>
      <c r="D573" s="1">
        <v>31340.0</v>
      </c>
      <c r="E573" s="2" t="s">
        <v>37</v>
      </c>
      <c r="F573" s="2">
        <v>141.0</v>
      </c>
      <c r="G573" s="2" t="s">
        <v>33</v>
      </c>
      <c r="H573" s="2" t="s">
        <v>52</v>
      </c>
      <c r="I573" s="2" t="s">
        <v>25</v>
      </c>
      <c r="J573" s="2" t="str">
        <f t="array" ref="J573">XLOOKUP('Transaction Data'!$G573,Product_Code,Biscuit_Brand)</f>
        <v>Caramel Biscuits</v>
      </c>
      <c r="K573" s="2">
        <f t="array" ref="K573">XLOOKUP('Transaction Data'!$G573,Product_Code,Cost)</f>
        <v>18</v>
      </c>
      <c r="L573" s="2">
        <f t="array" ref="L573">XLOOKUP('Transaction Data'!$G573,Product_Code,Unit_Price)</f>
        <v>22</v>
      </c>
      <c r="M573" s="3">
        <f>'Transaction Data'!$F573*'Transaction Data'!$K573</f>
        <v>2538</v>
      </c>
      <c r="N573" s="3">
        <f>'Transaction Data'!$F573*'Transaction Data'!$L573</f>
        <v>3102</v>
      </c>
      <c r="O573" s="3">
        <f>'Transaction Data'!$N573-'Transaction Data'!$M573</f>
        <v>564</v>
      </c>
      <c r="P573" s="2">
        <f>DATEDIF('Transaction Data'!$D573,'Transaction Data'!$A573,"y")</f>
        <v>38</v>
      </c>
      <c r="Q573" s="2" t="str">
        <f>FLOOR('Transaction Data'!$P573,15)&amp;"-"&amp;FLOOR('Transaction Data'!$P573,15)+14</f>
        <v>30-44</v>
      </c>
      <c r="R573" s="2" t="str">
        <f>IF('Transaction Data'!$L573&lt;=10,"Less Expensive","Expensive")</f>
        <v>Expensive</v>
      </c>
      <c r="S573" s="4">
        <f>WEEKDAY('Transaction Data'!$A573)</f>
        <v>4</v>
      </c>
      <c r="T573" s="2" t="str">
        <f>IF(WEEKDAY('Transaction Data'!$A573,2)&lt;6,"Weekday","Weekend")</f>
        <v>Weekday</v>
      </c>
    </row>
    <row r="574" ht="15.75" customHeight="1">
      <c r="A574" s="1">
        <v>45306.0</v>
      </c>
      <c r="B574" s="2" t="s">
        <v>610</v>
      </c>
      <c r="C574" s="2" t="s">
        <v>69</v>
      </c>
      <c r="D574" s="1">
        <v>24769.0</v>
      </c>
      <c r="E574" s="2" t="s">
        <v>63</v>
      </c>
      <c r="F574" s="2">
        <v>377.0</v>
      </c>
      <c r="G574" s="2" t="s">
        <v>48</v>
      </c>
      <c r="H574" s="2" t="s">
        <v>49</v>
      </c>
      <c r="I574" s="2" t="s">
        <v>25</v>
      </c>
      <c r="J574" s="2" t="str">
        <f t="array" ref="J574">XLOOKUP('Transaction Data'!$G574,Product_Code,Biscuit_Brand)</f>
        <v>Lemon Crisps</v>
      </c>
      <c r="K574" s="2">
        <f t="array" ref="K574">XLOOKUP('Transaction Data'!$G574,Product_Code,Cost)</f>
        <v>7</v>
      </c>
      <c r="L574" s="2">
        <f t="array" ref="L574">XLOOKUP('Transaction Data'!$G574,Product_Code,Unit_Price)</f>
        <v>9</v>
      </c>
      <c r="M574" s="3">
        <f>'Transaction Data'!$F574*'Transaction Data'!$K574</f>
        <v>2639</v>
      </c>
      <c r="N574" s="3">
        <f>'Transaction Data'!$F574*'Transaction Data'!$L574</f>
        <v>3393</v>
      </c>
      <c r="O574" s="3">
        <f>'Transaction Data'!$N574-'Transaction Data'!$M574</f>
        <v>754</v>
      </c>
      <c r="P574" s="2">
        <f>DATEDIF('Transaction Data'!$D574,'Transaction Data'!$A574,"y")</f>
        <v>56</v>
      </c>
      <c r="Q574" s="2" t="str">
        <f>FLOOR('Transaction Data'!$P574,15)&amp;"-"&amp;FLOOR('Transaction Data'!$P574,15)+14</f>
        <v>45-59</v>
      </c>
      <c r="R574" s="2" t="str">
        <f>IF('Transaction Data'!$L574&lt;=10,"Less Expensive","Expensive")</f>
        <v>Less Expensive</v>
      </c>
      <c r="S574" s="4">
        <f>WEEKDAY('Transaction Data'!$A574)</f>
        <v>2</v>
      </c>
      <c r="T574" s="2" t="str">
        <f>IF(WEEKDAY('Transaction Data'!$A574,2)&lt;6,"Weekday","Weekend")</f>
        <v>Weekday</v>
      </c>
    </row>
    <row r="575" ht="15.75" customHeight="1">
      <c r="A575" s="1">
        <v>45373.0</v>
      </c>
      <c r="B575" s="2" t="s">
        <v>611</v>
      </c>
      <c r="C575" s="2" t="s">
        <v>54</v>
      </c>
      <c r="D575" s="1">
        <v>21343.0</v>
      </c>
      <c r="E575" s="2" t="s">
        <v>37</v>
      </c>
      <c r="F575" s="2">
        <v>388.0</v>
      </c>
      <c r="G575" s="2" t="s">
        <v>33</v>
      </c>
      <c r="H575" s="2" t="s">
        <v>52</v>
      </c>
      <c r="I575" s="2" t="s">
        <v>25</v>
      </c>
      <c r="J575" s="2" t="str">
        <f t="array" ref="J575">XLOOKUP('Transaction Data'!$G575,Product_Code,Biscuit_Brand)</f>
        <v>Caramel Biscuits</v>
      </c>
      <c r="K575" s="2">
        <f t="array" ref="K575">XLOOKUP('Transaction Data'!$G575,Product_Code,Cost)</f>
        <v>18</v>
      </c>
      <c r="L575" s="2">
        <f t="array" ref="L575">XLOOKUP('Transaction Data'!$G575,Product_Code,Unit_Price)</f>
        <v>22</v>
      </c>
      <c r="M575" s="3">
        <f>'Transaction Data'!$F575*'Transaction Data'!$K575</f>
        <v>6984</v>
      </c>
      <c r="N575" s="3">
        <f>'Transaction Data'!$F575*'Transaction Data'!$L575</f>
        <v>8536</v>
      </c>
      <c r="O575" s="3">
        <f>'Transaction Data'!$N575-'Transaction Data'!$M575</f>
        <v>1552</v>
      </c>
      <c r="P575" s="2">
        <f>DATEDIF('Transaction Data'!$D575,'Transaction Data'!$A575,"y")</f>
        <v>65</v>
      </c>
      <c r="Q575" s="2" t="str">
        <f>FLOOR('Transaction Data'!$P575,15)&amp;"-"&amp;FLOOR('Transaction Data'!$P575,15)+14</f>
        <v>60-74</v>
      </c>
      <c r="R575" s="2" t="str">
        <f>IF('Transaction Data'!$L575&lt;=10,"Less Expensive","Expensive")</f>
        <v>Expensive</v>
      </c>
      <c r="S575" s="4">
        <f>WEEKDAY('Transaction Data'!$A575)</f>
        <v>6</v>
      </c>
      <c r="T575" s="2" t="str">
        <f>IF(WEEKDAY('Transaction Data'!$A575,2)&lt;6,"Weekday","Weekend")</f>
        <v>Weekday</v>
      </c>
    </row>
    <row r="576" ht="15.75" customHeight="1">
      <c r="A576" s="1">
        <v>45457.0</v>
      </c>
      <c r="B576" s="2" t="s">
        <v>612</v>
      </c>
      <c r="C576" s="2" t="s">
        <v>51</v>
      </c>
      <c r="D576" s="1">
        <v>38657.0</v>
      </c>
      <c r="E576" s="2" t="s">
        <v>27</v>
      </c>
      <c r="F576" s="2">
        <v>185.0</v>
      </c>
      <c r="G576" s="2" t="s">
        <v>38</v>
      </c>
      <c r="H576" s="2" t="s">
        <v>52</v>
      </c>
      <c r="I576" s="2" t="s">
        <v>25</v>
      </c>
      <c r="J576" s="2" t="str">
        <f t="array" ref="J576">XLOOKUP('Transaction Data'!$G576,Product_Code,Biscuit_Brand)</f>
        <v>Ginger Snaps</v>
      </c>
      <c r="K576" s="2">
        <f t="array" ref="K576">XLOOKUP('Transaction Data'!$G576,Product_Code,Cost)</f>
        <v>14</v>
      </c>
      <c r="L576" s="2">
        <f t="array" ref="L576">XLOOKUP('Transaction Data'!$G576,Product_Code,Unit_Price)</f>
        <v>28</v>
      </c>
      <c r="M576" s="3">
        <f>'Transaction Data'!$F576*'Transaction Data'!$K576</f>
        <v>2590</v>
      </c>
      <c r="N576" s="3">
        <f>'Transaction Data'!$F576*'Transaction Data'!$L576</f>
        <v>5180</v>
      </c>
      <c r="O576" s="3">
        <f>'Transaction Data'!$N576-'Transaction Data'!$M576</f>
        <v>2590</v>
      </c>
      <c r="P576" s="2">
        <f>DATEDIF('Transaction Data'!$D576,'Transaction Data'!$A576,"y")</f>
        <v>18</v>
      </c>
      <c r="Q576" s="2" t="str">
        <f>FLOOR('Transaction Data'!$P576,15)&amp;"-"&amp;FLOOR('Transaction Data'!$P576,15)+14</f>
        <v>15-29</v>
      </c>
      <c r="R576" s="2" t="str">
        <f>IF('Transaction Data'!$L576&lt;=10,"Less Expensive","Expensive")</f>
        <v>Expensive</v>
      </c>
      <c r="S576" s="4">
        <f>WEEKDAY('Transaction Data'!$A576)</f>
        <v>6</v>
      </c>
      <c r="T576" s="2" t="str">
        <f>IF(WEEKDAY('Transaction Data'!$A576,2)&lt;6,"Weekday","Weekend")</f>
        <v>Weekday</v>
      </c>
    </row>
    <row r="577" ht="15.75" customHeight="1">
      <c r="A577" s="1">
        <v>45431.0</v>
      </c>
      <c r="B577" s="2" t="s">
        <v>613</v>
      </c>
      <c r="C577" s="2" t="s">
        <v>65</v>
      </c>
      <c r="D577" s="1">
        <v>20540.0</v>
      </c>
      <c r="E577" s="2" t="s">
        <v>22</v>
      </c>
      <c r="F577" s="2">
        <v>161.0</v>
      </c>
      <c r="G577" s="2" t="s">
        <v>44</v>
      </c>
      <c r="H577" s="2" t="s">
        <v>45</v>
      </c>
      <c r="I577" s="2" t="s">
        <v>25</v>
      </c>
      <c r="J577" s="2" t="str">
        <f t="array" ref="J577">XLOOKUP('Transaction Data'!$G577,Product_Code,Biscuit_Brand)</f>
        <v>Butter Crunch</v>
      </c>
      <c r="K577" s="2">
        <f t="array" ref="K577">XLOOKUP('Transaction Data'!$G577,Product_Code,Cost)</f>
        <v>10</v>
      </c>
      <c r="L577" s="2">
        <f t="array" ref="L577">XLOOKUP('Transaction Data'!$G577,Product_Code,Unit_Price)</f>
        <v>11</v>
      </c>
      <c r="M577" s="3">
        <f>'Transaction Data'!$F577*'Transaction Data'!$K577</f>
        <v>1610</v>
      </c>
      <c r="N577" s="3">
        <f>'Transaction Data'!$F577*'Transaction Data'!$L577</f>
        <v>1771</v>
      </c>
      <c r="O577" s="3">
        <f>'Transaction Data'!$N577-'Transaction Data'!$M577</f>
        <v>161</v>
      </c>
      <c r="P577" s="2">
        <f>DATEDIF('Transaction Data'!$D577,'Transaction Data'!$A577,"y")</f>
        <v>68</v>
      </c>
      <c r="Q577" s="2" t="str">
        <f>FLOOR('Transaction Data'!$P577,15)&amp;"-"&amp;FLOOR('Transaction Data'!$P577,15)+14</f>
        <v>60-74</v>
      </c>
      <c r="R577" s="2" t="str">
        <f>IF('Transaction Data'!$L577&lt;=10,"Less Expensive","Expensive")</f>
        <v>Expensive</v>
      </c>
      <c r="S577" s="4">
        <f>WEEKDAY('Transaction Data'!$A577)</f>
        <v>1</v>
      </c>
      <c r="T577" s="2" t="str">
        <f>IF(WEEKDAY('Transaction Data'!$A577,2)&lt;6,"Weekday","Weekend")</f>
        <v>Weekend</v>
      </c>
    </row>
    <row r="578" ht="15.75" customHeight="1">
      <c r="A578" s="1">
        <v>45458.0</v>
      </c>
      <c r="B578" s="2" t="s">
        <v>614</v>
      </c>
      <c r="C578" s="2" t="s">
        <v>69</v>
      </c>
      <c r="D578" s="1">
        <v>20370.0</v>
      </c>
      <c r="E578" s="2" t="s">
        <v>63</v>
      </c>
      <c r="F578" s="2">
        <v>307.0</v>
      </c>
      <c r="G578" s="2" t="s">
        <v>61</v>
      </c>
      <c r="H578" s="2" t="s">
        <v>49</v>
      </c>
      <c r="I578" s="2" t="s">
        <v>25</v>
      </c>
      <c r="J578" s="2" t="str">
        <f t="array" ref="J578">XLOOKUP('Transaction Data'!$G578,Product_Code,Biscuit_Brand)</f>
        <v>Choco Delight</v>
      </c>
      <c r="K578" s="2">
        <f t="array" ref="K578">XLOOKUP('Transaction Data'!$G578,Product_Code,Cost)</f>
        <v>3</v>
      </c>
      <c r="L578" s="2">
        <f t="array" ref="L578">XLOOKUP('Transaction Data'!$G578,Product_Code,Unit_Price)</f>
        <v>5</v>
      </c>
      <c r="M578" s="3">
        <f>'Transaction Data'!$F578*'Transaction Data'!$K578</f>
        <v>921</v>
      </c>
      <c r="N578" s="3">
        <f>'Transaction Data'!$F578*'Transaction Data'!$L578</f>
        <v>1535</v>
      </c>
      <c r="O578" s="3">
        <f>'Transaction Data'!$N578-'Transaction Data'!$M578</f>
        <v>614</v>
      </c>
      <c r="P578" s="2">
        <f>DATEDIF('Transaction Data'!$D578,'Transaction Data'!$A578,"y")</f>
        <v>68</v>
      </c>
      <c r="Q578" s="2" t="str">
        <f>FLOOR('Transaction Data'!$P578,15)&amp;"-"&amp;FLOOR('Transaction Data'!$P578,15)+14</f>
        <v>60-74</v>
      </c>
      <c r="R578" s="2" t="str">
        <f>IF('Transaction Data'!$L578&lt;=10,"Less Expensive","Expensive")</f>
        <v>Less Expensive</v>
      </c>
      <c r="S578" s="4">
        <f>WEEKDAY('Transaction Data'!$A578)</f>
        <v>7</v>
      </c>
      <c r="T578" s="2" t="str">
        <f>IF(WEEKDAY('Transaction Data'!$A578,2)&lt;6,"Weekday","Weekend")</f>
        <v>Weekend</v>
      </c>
    </row>
    <row r="579" ht="15.75" customHeight="1">
      <c r="A579" s="1">
        <v>45409.0</v>
      </c>
      <c r="B579" s="2" t="s">
        <v>615</v>
      </c>
      <c r="C579" s="2" t="s">
        <v>65</v>
      </c>
      <c r="D579" s="1">
        <v>19618.0</v>
      </c>
      <c r="E579" s="2" t="s">
        <v>63</v>
      </c>
      <c r="F579" s="2">
        <v>369.0</v>
      </c>
      <c r="G579" s="2" t="s">
        <v>44</v>
      </c>
      <c r="H579" s="2" t="s">
        <v>52</v>
      </c>
      <c r="I579" s="2" t="s">
        <v>25</v>
      </c>
      <c r="J579" s="2" t="str">
        <f t="array" ref="J579">XLOOKUP('Transaction Data'!$G579,Product_Code,Biscuit_Brand)</f>
        <v>Butter Crunch</v>
      </c>
      <c r="K579" s="2">
        <f t="array" ref="K579">XLOOKUP('Transaction Data'!$G579,Product_Code,Cost)</f>
        <v>10</v>
      </c>
      <c r="L579" s="2">
        <f t="array" ref="L579">XLOOKUP('Transaction Data'!$G579,Product_Code,Unit_Price)</f>
        <v>11</v>
      </c>
      <c r="M579" s="3">
        <f>'Transaction Data'!$F579*'Transaction Data'!$K579</f>
        <v>3690</v>
      </c>
      <c r="N579" s="3">
        <f>'Transaction Data'!$F579*'Transaction Data'!$L579</f>
        <v>4059</v>
      </c>
      <c r="O579" s="3">
        <f>'Transaction Data'!$N579-'Transaction Data'!$M579</f>
        <v>369</v>
      </c>
      <c r="P579" s="2">
        <f>DATEDIF('Transaction Data'!$D579,'Transaction Data'!$A579,"y")</f>
        <v>70</v>
      </c>
      <c r="Q579" s="2" t="str">
        <f>FLOOR('Transaction Data'!$P579,15)&amp;"-"&amp;FLOOR('Transaction Data'!$P579,15)+14</f>
        <v>60-74</v>
      </c>
      <c r="R579" s="2" t="str">
        <f>IF('Transaction Data'!$L579&lt;=10,"Less Expensive","Expensive")</f>
        <v>Expensive</v>
      </c>
      <c r="S579" s="4">
        <f>WEEKDAY('Transaction Data'!$A579)</f>
        <v>7</v>
      </c>
      <c r="T579" s="2" t="str">
        <f>IF(WEEKDAY('Transaction Data'!$A579,2)&lt;6,"Weekday","Weekend")</f>
        <v>Weekend</v>
      </c>
    </row>
    <row r="580" ht="15.75" customHeight="1">
      <c r="A580" s="1">
        <v>45360.0</v>
      </c>
      <c r="B580" s="2" t="s">
        <v>616</v>
      </c>
      <c r="C580" s="2" t="s">
        <v>54</v>
      </c>
      <c r="D580" s="1">
        <v>33671.0</v>
      </c>
      <c r="E580" s="2" t="s">
        <v>37</v>
      </c>
      <c r="F580" s="2">
        <v>444.0</v>
      </c>
      <c r="G580" s="2" t="s">
        <v>48</v>
      </c>
      <c r="H580" s="2" t="s">
        <v>49</v>
      </c>
      <c r="I580" s="2" t="s">
        <v>25</v>
      </c>
      <c r="J580" s="2" t="str">
        <f t="array" ref="J580">XLOOKUP('Transaction Data'!$G580,Product_Code,Biscuit_Brand)</f>
        <v>Lemon Crisps</v>
      </c>
      <c r="K580" s="2">
        <f t="array" ref="K580">XLOOKUP('Transaction Data'!$G580,Product_Code,Cost)</f>
        <v>7</v>
      </c>
      <c r="L580" s="2">
        <f t="array" ref="L580">XLOOKUP('Transaction Data'!$G580,Product_Code,Unit_Price)</f>
        <v>9</v>
      </c>
      <c r="M580" s="3">
        <f>'Transaction Data'!$F580*'Transaction Data'!$K580</f>
        <v>3108</v>
      </c>
      <c r="N580" s="3">
        <f>'Transaction Data'!$F580*'Transaction Data'!$L580</f>
        <v>3996</v>
      </c>
      <c r="O580" s="3">
        <f>'Transaction Data'!$N580-'Transaction Data'!$M580</f>
        <v>888</v>
      </c>
      <c r="P580" s="2">
        <f>DATEDIF('Transaction Data'!$D580,'Transaction Data'!$A580,"y")</f>
        <v>32</v>
      </c>
      <c r="Q580" s="2" t="str">
        <f>FLOOR('Transaction Data'!$P580,15)&amp;"-"&amp;FLOOR('Transaction Data'!$P580,15)+14</f>
        <v>30-44</v>
      </c>
      <c r="R580" s="2" t="str">
        <f>IF('Transaction Data'!$L580&lt;=10,"Less Expensive","Expensive")</f>
        <v>Less Expensive</v>
      </c>
      <c r="S580" s="4">
        <f>WEEKDAY('Transaction Data'!$A580)</f>
        <v>7</v>
      </c>
      <c r="T580" s="2" t="str">
        <f>IF(WEEKDAY('Transaction Data'!$A580,2)&lt;6,"Weekday","Weekend")</f>
        <v>Weekend</v>
      </c>
    </row>
    <row r="581" ht="15.75" customHeight="1">
      <c r="A581" s="1">
        <v>45461.0</v>
      </c>
      <c r="B581" s="2" t="s">
        <v>617</v>
      </c>
      <c r="C581" s="2" t="s">
        <v>51</v>
      </c>
      <c r="D581" s="1">
        <v>34009.0</v>
      </c>
      <c r="E581" s="2" t="s">
        <v>63</v>
      </c>
      <c r="F581" s="2">
        <v>357.0</v>
      </c>
      <c r="G581" s="2" t="s">
        <v>44</v>
      </c>
      <c r="H581" s="2" t="s">
        <v>52</v>
      </c>
      <c r="I581" s="2" t="s">
        <v>25</v>
      </c>
      <c r="J581" s="2" t="str">
        <f t="array" ref="J581">XLOOKUP('Transaction Data'!$G581,Product_Code,Biscuit_Brand)</f>
        <v>Butter Crunch</v>
      </c>
      <c r="K581" s="2">
        <f t="array" ref="K581">XLOOKUP('Transaction Data'!$G581,Product_Code,Cost)</f>
        <v>10</v>
      </c>
      <c r="L581" s="2">
        <f t="array" ref="L581">XLOOKUP('Transaction Data'!$G581,Product_Code,Unit_Price)</f>
        <v>11</v>
      </c>
      <c r="M581" s="3">
        <f>'Transaction Data'!$F581*'Transaction Data'!$K581</f>
        <v>3570</v>
      </c>
      <c r="N581" s="3">
        <f>'Transaction Data'!$F581*'Transaction Data'!$L581</f>
        <v>3927</v>
      </c>
      <c r="O581" s="3">
        <f>'Transaction Data'!$N581-'Transaction Data'!$M581</f>
        <v>357</v>
      </c>
      <c r="P581" s="2">
        <f>DATEDIF('Transaction Data'!$D581,'Transaction Data'!$A581,"y")</f>
        <v>31</v>
      </c>
      <c r="Q581" s="2" t="str">
        <f>FLOOR('Transaction Data'!$P581,15)&amp;"-"&amp;FLOOR('Transaction Data'!$P581,15)+14</f>
        <v>30-44</v>
      </c>
      <c r="R581" s="2" t="str">
        <f>IF('Transaction Data'!$L581&lt;=10,"Less Expensive","Expensive")</f>
        <v>Expensive</v>
      </c>
      <c r="S581" s="4">
        <f>WEEKDAY('Transaction Data'!$A581)</f>
        <v>3</v>
      </c>
      <c r="T581" s="2" t="str">
        <f>IF(WEEKDAY('Transaction Data'!$A581,2)&lt;6,"Weekday","Weekend")</f>
        <v>Weekday</v>
      </c>
    </row>
    <row r="582" ht="15.75" customHeight="1">
      <c r="A582" s="1">
        <v>45301.0</v>
      </c>
      <c r="B582" s="2" t="s">
        <v>618</v>
      </c>
      <c r="C582" s="2" t="s">
        <v>32</v>
      </c>
      <c r="D582" s="1">
        <v>22585.0</v>
      </c>
      <c r="E582" s="2" t="s">
        <v>37</v>
      </c>
      <c r="F582" s="2">
        <v>135.0</v>
      </c>
      <c r="G582" s="2" t="s">
        <v>23</v>
      </c>
      <c r="H582" s="2" t="s">
        <v>34</v>
      </c>
      <c r="I582" s="2" t="s">
        <v>25</v>
      </c>
      <c r="J582" s="2" t="str">
        <f t="array" ref="J582">XLOOKUP('Transaction Data'!$G582,Product_Code,Biscuit_Brand)</f>
        <v>Cinnamon Swirls</v>
      </c>
      <c r="K582" s="2">
        <f t="array" ref="K582">XLOOKUP('Transaction Data'!$G582,Product_Code,Cost)</f>
        <v>10</v>
      </c>
      <c r="L582" s="2">
        <f t="array" ref="L582">XLOOKUP('Transaction Data'!$G582,Product_Code,Unit_Price)</f>
        <v>14</v>
      </c>
      <c r="M582" s="3">
        <f>'Transaction Data'!$F582*'Transaction Data'!$K582</f>
        <v>1350</v>
      </c>
      <c r="N582" s="3">
        <f>'Transaction Data'!$F582*'Transaction Data'!$L582</f>
        <v>1890</v>
      </c>
      <c r="O582" s="3">
        <f>'Transaction Data'!$N582-'Transaction Data'!$M582</f>
        <v>540</v>
      </c>
      <c r="P582" s="2">
        <f>DATEDIF('Transaction Data'!$D582,'Transaction Data'!$A582,"y")</f>
        <v>62</v>
      </c>
      <c r="Q582" s="2" t="str">
        <f>FLOOR('Transaction Data'!$P582,15)&amp;"-"&amp;FLOOR('Transaction Data'!$P582,15)+14</f>
        <v>60-74</v>
      </c>
      <c r="R582" s="2" t="str">
        <f>IF('Transaction Data'!$L582&lt;=10,"Less Expensive","Expensive")</f>
        <v>Expensive</v>
      </c>
      <c r="S582" s="4">
        <f>WEEKDAY('Transaction Data'!$A582)</f>
        <v>4</v>
      </c>
      <c r="T582" s="2" t="str">
        <f>IF(WEEKDAY('Transaction Data'!$A582,2)&lt;6,"Weekday","Weekend")</f>
        <v>Weekday</v>
      </c>
    </row>
    <row r="583" ht="15.75" customHeight="1">
      <c r="A583" s="1">
        <v>45463.0</v>
      </c>
      <c r="B583" s="2" t="s">
        <v>619</v>
      </c>
      <c r="C583" s="2" t="s">
        <v>21</v>
      </c>
      <c r="D583" s="1">
        <v>29489.0</v>
      </c>
      <c r="E583" s="2" t="s">
        <v>63</v>
      </c>
      <c r="F583" s="2">
        <v>60.0</v>
      </c>
      <c r="G583" s="2" t="s">
        <v>23</v>
      </c>
      <c r="H583" s="2" t="s">
        <v>34</v>
      </c>
      <c r="I583" s="2" t="s">
        <v>25</v>
      </c>
      <c r="J583" s="2" t="str">
        <f t="array" ref="J583">XLOOKUP('Transaction Data'!$G583,Product_Code,Biscuit_Brand)</f>
        <v>Cinnamon Swirls</v>
      </c>
      <c r="K583" s="2">
        <f t="array" ref="K583">XLOOKUP('Transaction Data'!$G583,Product_Code,Cost)</f>
        <v>10</v>
      </c>
      <c r="L583" s="2">
        <f t="array" ref="L583">XLOOKUP('Transaction Data'!$G583,Product_Code,Unit_Price)</f>
        <v>14</v>
      </c>
      <c r="M583" s="3">
        <f>'Transaction Data'!$F583*'Transaction Data'!$K583</f>
        <v>600</v>
      </c>
      <c r="N583" s="3">
        <f>'Transaction Data'!$F583*'Transaction Data'!$L583</f>
        <v>840</v>
      </c>
      <c r="O583" s="3">
        <f>'Transaction Data'!$N583-'Transaction Data'!$M583</f>
        <v>240</v>
      </c>
      <c r="P583" s="2">
        <f>DATEDIF('Transaction Data'!$D583,'Transaction Data'!$A583,"y")</f>
        <v>43</v>
      </c>
      <c r="Q583" s="2" t="str">
        <f>FLOOR('Transaction Data'!$P583,15)&amp;"-"&amp;FLOOR('Transaction Data'!$P583,15)+14</f>
        <v>30-44</v>
      </c>
      <c r="R583" s="2" t="str">
        <f>IF('Transaction Data'!$L583&lt;=10,"Less Expensive","Expensive")</f>
        <v>Expensive</v>
      </c>
      <c r="S583" s="4">
        <f>WEEKDAY('Transaction Data'!$A583)</f>
        <v>5</v>
      </c>
      <c r="T583" s="2" t="str">
        <f>IF(WEEKDAY('Transaction Data'!$A583,2)&lt;6,"Weekday","Weekend")</f>
        <v>Weekday</v>
      </c>
    </row>
    <row r="584" ht="15.75" customHeight="1">
      <c r="A584" s="1">
        <v>45398.0</v>
      </c>
      <c r="B584" s="2" t="s">
        <v>620</v>
      </c>
      <c r="C584" s="2" t="s">
        <v>69</v>
      </c>
      <c r="D584" s="1">
        <v>22465.0</v>
      </c>
      <c r="E584" s="2" t="s">
        <v>27</v>
      </c>
      <c r="F584" s="2">
        <v>83.0</v>
      </c>
      <c r="G584" s="2" t="s">
        <v>57</v>
      </c>
      <c r="H584" s="2" t="s">
        <v>39</v>
      </c>
      <c r="I584" s="2" t="s">
        <v>25</v>
      </c>
      <c r="J584" s="2" t="str">
        <f t="array" ref="J584">XLOOKUP('Transaction Data'!$G584,Product_Code,Biscuit_Brand)</f>
        <v>Oatmeal Cookies</v>
      </c>
      <c r="K584" s="2">
        <f t="array" ref="K584">XLOOKUP('Transaction Data'!$G584,Product_Code,Cost)</f>
        <v>19</v>
      </c>
      <c r="L584" s="2">
        <f t="array" ref="L584">XLOOKUP('Transaction Data'!$G584,Product_Code,Unit_Price)</f>
        <v>23</v>
      </c>
      <c r="M584" s="3">
        <f>'Transaction Data'!$F584*'Transaction Data'!$K584</f>
        <v>1577</v>
      </c>
      <c r="N584" s="3">
        <f>'Transaction Data'!$F584*'Transaction Data'!$L584</f>
        <v>1909</v>
      </c>
      <c r="O584" s="3">
        <f>'Transaction Data'!$N584-'Transaction Data'!$M584</f>
        <v>332</v>
      </c>
      <c r="P584" s="2">
        <f>DATEDIF('Transaction Data'!$D584,'Transaction Data'!$A584,"y")</f>
        <v>62</v>
      </c>
      <c r="Q584" s="2" t="str">
        <f>FLOOR('Transaction Data'!$P584,15)&amp;"-"&amp;FLOOR('Transaction Data'!$P584,15)+14</f>
        <v>60-74</v>
      </c>
      <c r="R584" s="2" t="str">
        <f>IF('Transaction Data'!$L584&lt;=10,"Less Expensive","Expensive")</f>
        <v>Expensive</v>
      </c>
      <c r="S584" s="4">
        <f>WEEKDAY('Transaction Data'!$A584)</f>
        <v>3</v>
      </c>
      <c r="T584" s="2" t="str">
        <f>IF(WEEKDAY('Transaction Data'!$A584,2)&lt;6,"Weekday","Weekend")</f>
        <v>Weekday</v>
      </c>
    </row>
    <row r="585" ht="15.75" customHeight="1">
      <c r="A585" s="1">
        <v>45360.0</v>
      </c>
      <c r="B585" s="2" t="s">
        <v>621</v>
      </c>
      <c r="C585" s="2" t="s">
        <v>51</v>
      </c>
      <c r="D585" s="1">
        <v>30710.0</v>
      </c>
      <c r="E585" s="2" t="s">
        <v>27</v>
      </c>
      <c r="F585" s="2">
        <v>143.0</v>
      </c>
      <c r="G585" s="2" t="s">
        <v>23</v>
      </c>
      <c r="H585" s="2" t="s">
        <v>42</v>
      </c>
      <c r="I585" s="2" t="s">
        <v>25</v>
      </c>
      <c r="J585" s="2" t="str">
        <f t="array" ref="J585">XLOOKUP('Transaction Data'!$G585,Product_Code,Biscuit_Brand)</f>
        <v>Cinnamon Swirls</v>
      </c>
      <c r="K585" s="2">
        <f t="array" ref="K585">XLOOKUP('Transaction Data'!$G585,Product_Code,Cost)</f>
        <v>10</v>
      </c>
      <c r="L585" s="2">
        <f t="array" ref="L585">XLOOKUP('Transaction Data'!$G585,Product_Code,Unit_Price)</f>
        <v>14</v>
      </c>
      <c r="M585" s="3">
        <f>'Transaction Data'!$F585*'Transaction Data'!$K585</f>
        <v>1430</v>
      </c>
      <c r="N585" s="3">
        <f>'Transaction Data'!$F585*'Transaction Data'!$L585</f>
        <v>2002</v>
      </c>
      <c r="O585" s="3">
        <f>'Transaction Data'!$N585-'Transaction Data'!$M585</f>
        <v>572</v>
      </c>
      <c r="P585" s="2">
        <f>DATEDIF('Transaction Data'!$D585,'Transaction Data'!$A585,"y")</f>
        <v>40</v>
      </c>
      <c r="Q585" s="2" t="str">
        <f>FLOOR('Transaction Data'!$P585,15)&amp;"-"&amp;FLOOR('Transaction Data'!$P585,15)+14</f>
        <v>30-44</v>
      </c>
      <c r="R585" s="2" t="str">
        <f>IF('Transaction Data'!$L585&lt;=10,"Less Expensive","Expensive")</f>
        <v>Expensive</v>
      </c>
      <c r="S585" s="4">
        <f>WEEKDAY('Transaction Data'!$A585)</f>
        <v>7</v>
      </c>
      <c r="T585" s="2" t="str">
        <f>IF(WEEKDAY('Transaction Data'!$A585,2)&lt;6,"Weekday","Weekend")</f>
        <v>Weekend</v>
      </c>
    </row>
    <row r="586" ht="15.75" customHeight="1">
      <c r="A586" s="1">
        <v>45424.0</v>
      </c>
      <c r="B586" s="2" t="s">
        <v>622</v>
      </c>
      <c r="C586" s="2" t="s">
        <v>69</v>
      </c>
      <c r="D586" s="1">
        <v>29326.0</v>
      </c>
      <c r="E586" s="2" t="s">
        <v>37</v>
      </c>
      <c r="F586" s="2">
        <v>33.0</v>
      </c>
      <c r="G586" s="2" t="s">
        <v>48</v>
      </c>
      <c r="H586" s="2" t="s">
        <v>45</v>
      </c>
      <c r="I586" s="2" t="s">
        <v>25</v>
      </c>
      <c r="J586" s="2" t="str">
        <f t="array" ref="J586">XLOOKUP('Transaction Data'!$G586,Product_Code,Biscuit_Brand)</f>
        <v>Lemon Crisps</v>
      </c>
      <c r="K586" s="2">
        <f t="array" ref="K586">XLOOKUP('Transaction Data'!$G586,Product_Code,Cost)</f>
        <v>7</v>
      </c>
      <c r="L586" s="2">
        <f t="array" ref="L586">XLOOKUP('Transaction Data'!$G586,Product_Code,Unit_Price)</f>
        <v>9</v>
      </c>
      <c r="M586" s="3">
        <f>'Transaction Data'!$F586*'Transaction Data'!$K586</f>
        <v>231</v>
      </c>
      <c r="N586" s="3">
        <f>'Transaction Data'!$F586*'Transaction Data'!$L586</f>
        <v>297</v>
      </c>
      <c r="O586" s="3">
        <f>'Transaction Data'!$N586-'Transaction Data'!$M586</f>
        <v>66</v>
      </c>
      <c r="P586" s="2">
        <f>DATEDIF('Transaction Data'!$D586,'Transaction Data'!$A586,"y")</f>
        <v>44</v>
      </c>
      <c r="Q586" s="2" t="str">
        <f>FLOOR('Transaction Data'!$P586,15)&amp;"-"&amp;FLOOR('Transaction Data'!$P586,15)+14</f>
        <v>30-44</v>
      </c>
      <c r="R586" s="2" t="str">
        <f>IF('Transaction Data'!$L586&lt;=10,"Less Expensive","Expensive")</f>
        <v>Less Expensive</v>
      </c>
      <c r="S586" s="4">
        <f>WEEKDAY('Transaction Data'!$A586)</f>
        <v>1</v>
      </c>
      <c r="T586" s="2" t="str">
        <f>IF(WEEKDAY('Transaction Data'!$A586,2)&lt;6,"Weekday","Weekend")</f>
        <v>Weekend</v>
      </c>
    </row>
    <row r="587" ht="15.75" customHeight="1">
      <c r="A587" s="1">
        <v>45414.0</v>
      </c>
      <c r="B587" s="2" t="s">
        <v>623</v>
      </c>
      <c r="C587" s="2" t="s">
        <v>47</v>
      </c>
      <c r="D587" s="1">
        <v>35450.0</v>
      </c>
      <c r="E587" s="2" t="s">
        <v>63</v>
      </c>
      <c r="F587" s="2">
        <v>47.0</v>
      </c>
      <c r="G587" s="2" t="s">
        <v>57</v>
      </c>
      <c r="H587" s="2" t="s">
        <v>49</v>
      </c>
      <c r="I587" s="2" t="s">
        <v>25</v>
      </c>
      <c r="J587" s="2" t="str">
        <f t="array" ref="J587">XLOOKUP('Transaction Data'!$G587,Product_Code,Biscuit_Brand)</f>
        <v>Oatmeal Cookies</v>
      </c>
      <c r="K587" s="2">
        <f t="array" ref="K587">XLOOKUP('Transaction Data'!$G587,Product_Code,Cost)</f>
        <v>19</v>
      </c>
      <c r="L587" s="2">
        <f t="array" ref="L587">XLOOKUP('Transaction Data'!$G587,Product_Code,Unit_Price)</f>
        <v>23</v>
      </c>
      <c r="M587" s="3">
        <f>'Transaction Data'!$F587*'Transaction Data'!$K587</f>
        <v>893</v>
      </c>
      <c r="N587" s="3">
        <f>'Transaction Data'!$F587*'Transaction Data'!$L587</f>
        <v>1081</v>
      </c>
      <c r="O587" s="3">
        <f>'Transaction Data'!$N587-'Transaction Data'!$M587</f>
        <v>188</v>
      </c>
      <c r="P587" s="2">
        <f>DATEDIF('Transaction Data'!$D587,'Transaction Data'!$A587,"y")</f>
        <v>27</v>
      </c>
      <c r="Q587" s="2" t="str">
        <f>FLOOR('Transaction Data'!$P587,15)&amp;"-"&amp;FLOOR('Transaction Data'!$P587,15)+14</f>
        <v>15-29</v>
      </c>
      <c r="R587" s="2" t="str">
        <f>IF('Transaction Data'!$L587&lt;=10,"Less Expensive","Expensive")</f>
        <v>Expensive</v>
      </c>
      <c r="S587" s="4">
        <f>WEEKDAY('Transaction Data'!$A587)</f>
        <v>5</v>
      </c>
      <c r="T587" s="2" t="str">
        <f>IF(WEEKDAY('Transaction Data'!$A587,2)&lt;6,"Weekday","Weekend")</f>
        <v>Weekday</v>
      </c>
    </row>
    <row r="588" ht="15.75" customHeight="1">
      <c r="A588" s="1">
        <v>45488.0</v>
      </c>
      <c r="B588" s="2" t="s">
        <v>624</v>
      </c>
      <c r="C588" s="2" t="s">
        <v>21</v>
      </c>
      <c r="D588" s="1">
        <v>18611.0</v>
      </c>
      <c r="E588" s="2" t="s">
        <v>63</v>
      </c>
      <c r="F588" s="2">
        <v>107.0</v>
      </c>
      <c r="G588" s="2" t="s">
        <v>48</v>
      </c>
      <c r="H588" s="2" t="s">
        <v>52</v>
      </c>
      <c r="I588" s="2" t="s">
        <v>25</v>
      </c>
      <c r="J588" s="2" t="str">
        <f t="array" ref="J588">XLOOKUP('Transaction Data'!$G588,Product_Code,Biscuit_Brand)</f>
        <v>Lemon Crisps</v>
      </c>
      <c r="K588" s="2">
        <f t="array" ref="K588">XLOOKUP('Transaction Data'!$G588,Product_Code,Cost)</f>
        <v>7</v>
      </c>
      <c r="L588" s="2">
        <f t="array" ref="L588">XLOOKUP('Transaction Data'!$G588,Product_Code,Unit_Price)</f>
        <v>9</v>
      </c>
      <c r="M588" s="3">
        <f>'Transaction Data'!$F588*'Transaction Data'!$K588</f>
        <v>749</v>
      </c>
      <c r="N588" s="3">
        <f>'Transaction Data'!$F588*'Transaction Data'!$L588</f>
        <v>963</v>
      </c>
      <c r="O588" s="3">
        <f>'Transaction Data'!$N588-'Transaction Data'!$M588</f>
        <v>214</v>
      </c>
      <c r="P588" s="2">
        <f>DATEDIF('Transaction Data'!$D588,'Transaction Data'!$A588,"y")</f>
        <v>73</v>
      </c>
      <c r="Q588" s="2" t="str">
        <f>FLOOR('Transaction Data'!$P588,15)&amp;"-"&amp;FLOOR('Transaction Data'!$P588,15)+14</f>
        <v>60-74</v>
      </c>
      <c r="R588" s="2" t="str">
        <f>IF('Transaction Data'!$L588&lt;=10,"Less Expensive","Expensive")</f>
        <v>Less Expensive</v>
      </c>
      <c r="S588" s="4">
        <f>WEEKDAY('Transaction Data'!$A588)</f>
        <v>2</v>
      </c>
      <c r="T588" s="2" t="str">
        <f>IF(WEEKDAY('Transaction Data'!$A588,2)&lt;6,"Weekday","Weekend")</f>
        <v>Weekday</v>
      </c>
    </row>
    <row r="589" ht="15.75" customHeight="1">
      <c r="A589" s="1">
        <v>45459.0</v>
      </c>
      <c r="B589" s="2" t="s">
        <v>625</v>
      </c>
      <c r="C589" s="2" t="s">
        <v>21</v>
      </c>
      <c r="D589" s="1">
        <v>22078.0</v>
      </c>
      <c r="E589" s="2" t="s">
        <v>37</v>
      </c>
      <c r="F589" s="2">
        <v>361.0</v>
      </c>
      <c r="G589" s="2" t="s">
        <v>61</v>
      </c>
      <c r="H589" s="2" t="s">
        <v>49</v>
      </c>
      <c r="I589" s="2" t="s">
        <v>25</v>
      </c>
      <c r="J589" s="2" t="str">
        <f t="array" ref="J589">XLOOKUP('Transaction Data'!$G589,Product_Code,Biscuit_Brand)</f>
        <v>Choco Delight</v>
      </c>
      <c r="K589" s="2">
        <f t="array" ref="K589">XLOOKUP('Transaction Data'!$G589,Product_Code,Cost)</f>
        <v>3</v>
      </c>
      <c r="L589" s="2">
        <f t="array" ref="L589">XLOOKUP('Transaction Data'!$G589,Product_Code,Unit_Price)</f>
        <v>5</v>
      </c>
      <c r="M589" s="3">
        <f>'Transaction Data'!$F589*'Transaction Data'!$K589</f>
        <v>1083</v>
      </c>
      <c r="N589" s="3">
        <f>'Transaction Data'!$F589*'Transaction Data'!$L589</f>
        <v>1805</v>
      </c>
      <c r="O589" s="3">
        <f>'Transaction Data'!$N589-'Transaction Data'!$M589</f>
        <v>722</v>
      </c>
      <c r="P589" s="2">
        <f>DATEDIF('Transaction Data'!$D589,'Transaction Data'!$A589,"y")</f>
        <v>64</v>
      </c>
      <c r="Q589" s="2" t="str">
        <f>FLOOR('Transaction Data'!$P589,15)&amp;"-"&amp;FLOOR('Transaction Data'!$P589,15)+14</f>
        <v>60-74</v>
      </c>
      <c r="R589" s="2" t="str">
        <f>IF('Transaction Data'!$L589&lt;=10,"Less Expensive","Expensive")</f>
        <v>Less Expensive</v>
      </c>
      <c r="S589" s="4">
        <f>WEEKDAY('Transaction Data'!$A589)</f>
        <v>1</v>
      </c>
      <c r="T589" s="2" t="str">
        <f>IF(WEEKDAY('Transaction Data'!$A589,2)&lt;6,"Weekday","Weekend")</f>
        <v>Weekend</v>
      </c>
    </row>
    <row r="590" ht="15.75" customHeight="1">
      <c r="A590" s="1">
        <v>45320.0</v>
      </c>
      <c r="B590" s="2" t="s">
        <v>626</v>
      </c>
      <c r="C590" s="2" t="s">
        <v>51</v>
      </c>
      <c r="D590" s="1">
        <v>36359.0</v>
      </c>
      <c r="E590" s="2" t="s">
        <v>37</v>
      </c>
      <c r="F590" s="2">
        <v>447.0</v>
      </c>
      <c r="G590" s="2" t="s">
        <v>44</v>
      </c>
      <c r="H590" s="2" t="s">
        <v>52</v>
      </c>
      <c r="I590" s="2" t="s">
        <v>25</v>
      </c>
      <c r="J590" s="2" t="str">
        <f t="array" ref="J590">XLOOKUP('Transaction Data'!$G590,Product_Code,Biscuit_Brand)</f>
        <v>Butter Crunch</v>
      </c>
      <c r="K590" s="2">
        <f t="array" ref="K590">XLOOKUP('Transaction Data'!$G590,Product_Code,Cost)</f>
        <v>10</v>
      </c>
      <c r="L590" s="2">
        <f t="array" ref="L590">XLOOKUP('Transaction Data'!$G590,Product_Code,Unit_Price)</f>
        <v>11</v>
      </c>
      <c r="M590" s="3">
        <f>'Transaction Data'!$F590*'Transaction Data'!$K590</f>
        <v>4470</v>
      </c>
      <c r="N590" s="3">
        <f>'Transaction Data'!$F590*'Transaction Data'!$L590</f>
        <v>4917</v>
      </c>
      <c r="O590" s="3">
        <f>'Transaction Data'!$N590-'Transaction Data'!$M590</f>
        <v>447</v>
      </c>
      <c r="P590" s="2">
        <f>DATEDIF('Transaction Data'!$D590,'Transaction Data'!$A590,"y")</f>
        <v>24</v>
      </c>
      <c r="Q590" s="2" t="str">
        <f>FLOOR('Transaction Data'!$P590,15)&amp;"-"&amp;FLOOR('Transaction Data'!$P590,15)+14</f>
        <v>15-29</v>
      </c>
      <c r="R590" s="2" t="str">
        <f>IF('Transaction Data'!$L590&lt;=10,"Less Expensive","Expensive")</f>
        <v>Expensive</v>
      </c>
      <c r="S590" s="4">
        <f>WEEKDAY('Transaction Data'!$A590)</f>
        <v>2</v>
      </c>
      <c r="T590" s="2" t="str">
        <f>IF(WEEKDAY('Transaction Data'!$A590,2)&lt;6,"Weekday","Weekend")</f>
        <v>Weekday</v>
      </c>
    </row>
    <row r="591" ht="15.75" customHeight="1">
      <c r="A591" s="1">
        <v>45363.0</v>
      </c>
      <c r="B591" s="2" t="s">
        <v>627</v>
      </c>
      <c r="C591" s="2" t="s">
        <v>32</v>
      </c>
      <c r="D591" s="1">
        <v>29444.0</v>
      </c>
      <c r="E591" s="2" t="s">
        <v>22</v>
      </c>
      <c r="F591" s="2">
        <v>331.0</v>
      </c>
      <c r="G591" s="2" t="s">
        <v>61</v>
      </c>
      <c r="H591" s="2" t="s">
        <v>52</v>
      </c>
      <c r="I591" s="2" t="s">
        <v>25</v>
      </c>
      <c r="J591" s="2" t="str">
        <f t="array" ref="J591">XLOOKUP('Transaction Data'!$G591,Product_Code,Biscuit_Brand)</f>
        <v>Choco Delight</v>
      </c>
      <c r="K591" s="2">
        <f t="array" ref="K591">XLOOKUP('Transaction Data'!$G591,Product_Code,Cost)</f>
        <v>3</v>
      </c>
      <c r="L591" s="2">
        <f t="array" ref="L591">XLOOKUP('Transaction Data'!$G591,Product_Code,Unit_Price)</f>
        <v>5</v>
      </c>
      <c r="M591" s="3">
        <f>'Transaction Data'!$F591*'Transaction Data'!$K591</f>
        <v>993</v>
      </c>
      <c r="N591" s="3">
        <f>'Transaction Data'!$F591*'Transaction Data'!$L591</f>
        <v>1655</v>
      </c>
      <c r="O591" s="3">
        <f>'Transaction Data'!$N591-'Transaction Data'!$M591</f>
        <v>662</v>
      </c>
      <c r="P591" s="2">
        <f>DATEDIF('Transaction Data'!$D591,'Transaction Data'!$A591,"y")</f>
        <v>43</v>
      </c>
      <c r="Q591" s="2" t="str">
        <f>FLOOR('Transaction Data'!$P591,15)&amp;"-"&amp;FLOOR('Transaction Data'!$P591,15)+14</f>
        <v>30-44</v>
      </c>
      <c r="R591" s="2" t="str">
        <f>IF('Transaction Data'!$L591&lt;=10,"Less Expensive","Expensive")</f>
        <v>Less Expensive</v>
      </c>
      <c r="S591" s="4">
        <f>WEEKDAY('Transaction Data'!$A591)</f>
        <v>3</v>
      </c>
      <c r="T591" s="2" t="str">
        <f>IF(WEEKDAY('Transaction Data'!$A591,2)&lt;6,"Weekday","Weekend")</f>
        <v>Weekday</v>
      </c>
    </row>
    <row r="592" ht="15.75" customHeight="1">
      <c r="A592" s="1">
        <v>45445.0</v>
      </c>
      <c r="B592" s="2" t="s">
        <v>628</v>
      </c>
      <c r="C592" s="2" t="s">
        <v>69</v>
      </c>
      <c r="D592" s="1">
        <v>16630.0</v>
      </c>
      <c r="E592" s="2" t="s">
        <v>37</v>
      </c>
      <c r="F592" s="2">
        <v>189.0</v>
      </c>
      <c r="G592" s="2" t="s">
        <v>48</v>
      </c>
      <c r="H592" s="2" t="s">
        <v>45</v>
      </c>
      <c r="I592" s="2" t="s">
        <v>25</v>
      </c>
      <c r="J592" s="2" t="str">
        <f t="array" ref="J592">XLOOKUP('Transaction Data'!$G592,Product_Code,Biscuit_Brand)</f>
        <v>Lemon Crisps</v>
      </c>
      <c r="K592" s="2">
        <f t="array" ref="K592">XLOOKUP('Transaction Data'!$G592,Product_Code,Cost)</f>
        <v>7</v>
      </c>
      <c r="L592" s="2">
        <f t="array" ref="L592">XLOOKUP('Transaction Data'!$G592,Product_Code,Unit_Price)</f>
        <v>9</v>
      </c>
      <c r="M592" s="3">
        <f>'Transaction Data'!$F592*'Transaction Data'!$K592</f>
        <v>1323</v>
      </c>
      <c r="N592" s="3">
        <f>'Transaction Data'!$F592*'Transaction Data'!$L592</f>
        <v>1701</v>
      </c>
      <c r="O592" s="3">
        <f>'Transaction Data'!$N592-'Transaction Data'!$M592</f>
        <v>378</v>
      </c>
      <c r="P592" s="2">
        <f>DATEDIF('Transaction Data'!$D592,'Transaction Data'!$A592,"y")</f>
        <v>78</v>
      </c>
      <c r="Q592" s="2" t="str">
        <f>FLOOR('Transaction Data'!$P592,15)&amp;"-"&amp;FLOOR('Transaction Data'!$P592,15)+14</f>
        <v>75-89</v>
      </c>
      <c r="R592" s="2" t="str">
        <f>IF('Transaction Data'!$L592&lt;=10,"Less Expensive","Expensive")</f>
        <v>Less Expensive</v>
      </c>
      <c r="S592" s="4">
        <f>WEEKDAY('Transaction Data'!$A592)</f>
        <v>1</v>
      </c>
      <c r="T592" s="2" t="str">
        <f>IF(WEEKDAY('Transaction Data'!$A592,2)&lt;6,"Weekday","Weekend")</f>
        <v>Weekend</v>
      </c>
    </row>
    <row r="593" ht="15.75" customHeight="1">
      <c r="A593" s="1">
        <v>45374.0</v>
      </c>
      <c r="B593" s="2" t="s">
        <v>629</v>
      </c>
      <c r="C593" s="2" t="s">
        <v>41</v>
      </c>
      <c r="D593" s="1">
        <v>27890.0</v>
      </c>
      <c r="E593" s="2" t="s">
        <v>63</v>
      </c>
      <c r="F593" s="2">
        <v>309.0</v>
      </c>
      <c r="G593" s="2" t="s">
        <v>44</v>
      </c>
      <c r="H593" s="2" t="s">
        <v>49</v>
      </c>
      <c r="I593" s="2" t="s">
        <v>25</v>
      </c>
      <c r="J593" s="2" t="str">
        <f t="array" ref="J593">XLOOKUP('Transaction Data'!$G593,Product_Code,Biscuit_Brand)</f>
        <v>Butter Crunch</v>
      </c>
      <c r="K593" s="2">
        <f t="array" ref="K593">XLOOKUP('Transaction Data'!$G593,Product_Code,Cost)</f>
        <v>10</v>
      </c>
      <c r="L593" s="2">
        <f t="array" ref="L593">XLOOKUP('Transaction Data'!$G593,Product_Code,Unit_Price)</f>
        <v>11</v>
      </c>
      <c r="M593" s="3">
        <f>'Transaction Data'!$F593*'Transaction Data'!$K593</f>
        <v>3090</v>
      </c>
      <c r="N593" s="3">
        <f>'Transaction Data'!$F593*'Transaction Data'!$L593</f>
        <v>3399</v>
      </c>
      <c r="O593" s="3">
        <f>'Transaction Data'!$N593-'Transaction Data'!$M593</f>
        <v>309</v>
      </c>
      <c r="P593" s="2">
        <f>DATEDIF('Transaction Data'!$D593,'Transaction Data'!$A593,"y")</f>
        <v>47</v>
      </c>
      <c r="Q593" s="2" t="str">
        <f>FLOOR('Transaction Data'!$P593,15)&amp;"-"&amp;FLOOR('Transaction Data'!$P593,15)+14</f>
        <v>45-59</v>
      </c>
      <c r="R593" s="2" t="str">
        <f>IF('Transaction Data'!$L593&lt;=10,"Less Expensive","Expensive")</f>
        <v>Expensive</v>
      </c>
      <c r="S593" s="4">
        <f>WEEKDAY('Transaction Data'!$A593)</f>
        <v>7</v>
      </c>
      <c r="T593" s="2" t="str">
        <f>IF(WEEKDAY('Transaction Data'!$A593,2)&lt;6,"Weekday","Weekend")</f>
        <v>Weekend</v>
      </c>
    </row>
    <row r="594" ht="15.75" customHeight="1">
      <c r="A594" s="1">
        <v>45352.0</v>
      </c>
      <c r="B594" s="2" t="s">
        <v>630</v>
      </c>
      <c r="C594" s="2" t="s">
        <v>78</v>
      </c>
      <c r="D594" s="1">
        <v>37802.0</v>
      </c>
      <c r="E594" s="2" t="s">
        <v>22</v>
      </c>
      <c r="F594" s="2">
        <v>103.0</v>
      </c>
      <c r="G594" s="2" t="s">
        <v>44</v>
      </c>
      <c r="H594" s="2" t="s">
        <v>52</v>
      </c>
      <c r="I594" s="2" t="s">
        <v>25</v>
      </c>
      <c r="J594" s="2" t="str">
        <f t="array" ref="J594">XLOOKUP('Transaction Data'!$G594,Product_Code,Biscuit_Brand)</f>
        <v>Butter Crunch</v>
      </c>
      <c r="K594" s="2">
        <f t="array" ref="K594">XLOOKUP('Transaction Data'!$G594,Product_Code,Cost)</f>
        <v>10</v>
      </c>
      <c r="L594" s="2">
        <f t="array" ref="L594">XLOOKUP('Transaction Data'!$G594,Product_Code,Unit_Price)</f>
        <v>11</v>
      </c>
      <c r="M594" s="3">
        <f>'Transaction Data'!$F594*'Transaction Data'!$K594</f>
        <v>1030</v>
      </c>
      <c r="N594" s="3">
        <f>'Transaction Data'!$F594*'Transaction Data'!$L594</f>
        <v>1133</v>
      </c>
      <c r="O594" s="3">
        <f>'Transaction Data'!$N594-'Transaction Data'!$M594</f>
        <v>103</v>
      </c>
      <c r="P594" s="2">
        <f>DATEDIF('Transaction Data'!$D594,'Transaction Data'!$A594,"y")</f>
        <v>20</v>
      </c>
      <c r="Q594" s="2" t="str">
        <f>FLOOR('Transaction Data'!$P594,15)&amp;"-"&amp;FLOOR('Transaction Data'!$P594,15)+14</f>
        <v>15-29</v>
      </c>
      <c r="R594" s="2" t="str">
        <f>IF('Transaction Data'!$L594&lt;=10,"Less Expensive","Expensive")</f>
        <v>Expensive</v>
      </c>
      <c r="S594" s="4">
        <f>WEEKDAY('Transaction Data'!$A594)</f>
        <v>6</v>
      </c>
      <c r="T594" s="2" t="str">
        <f>IF(WEEKDAY('Transaction Data'!$A594,2)&lt;6,"Weekday","Weekend")</f>
        <v>Weekday</v>
      </c>
    </row>
    <row r="595" ht="15.75" customHeight="1">
      <c r="A595" s="1">
        <v>45371.0</v>
      </c>
      <c r="B595" s="2" t="s">
        <v>631</v>
      </c>
      <c r="C595" s="2" t="s">
        <v>65</v>
      </c>
      <c r="D595" s="1">
        <v>26472.0</v>
      </c>
      <c r="E595" s="2" t="s">
        <v>27</v>
      </c>
      <c r="F595" s="2">
        <v>405.0</v>
      </c>
      <c r="G595" s="2" t="s">
        <v>55</v>
      </c>
      <c r="H595" s="2" t="s">
        <v>49</v>
      </c>
      <c r="I595" s="2" t="s">
        <v>25</v>
      </c>
      <c r="J595" s="2" t="str">
        <f t="array" ref="J595">XLOOKUP('Transaction Data'!$G595,Product_Code,Biscuit_Brand)</f>
        <v>Vanilla Wafers</v>
      </c>
      <c r="K595" s="2">
        <f t="array" ref="K595">XLOOKUP('Transaction Data'!$G595,Product_Code,Cost)</f>
        <v>18</v>
      </c>
      <c r="L595" s="2">
        <f t="array" ref="L595">XLOOKUP('Transaction Data'!$G595,Product_Code,Unit_Price)</f>
        <v>36</v>
      </c>
      <c r="M595" s="3">
        <f>'Transaction Data'!$F595*'Transaction Data'!$K595</f>
        <v>7290</v>
      </c>
      <c r="N595" s="3">
        <f>'Transaction Data'!$F595*'Transaction Data'!$L595</f>
        <v>14580</v>
      </c>
      <c r="O595" s="3">
        <f>'Transaction Data'!$N595-'Transaction Data'!$M595</f>
        <v>7290</v>
      </c>
      <c r="P595" s="2">
        <f>DATEDIF('Transaction Data'!$D595,'Transaction Data'!$A595,"y")</f>
        <v>51</v>
      </c>
      <c r="Q595" s="2" t="str">
        <f>FLOOR('Transaction Data'!$P595,15)&amp;"-"&amp;FLOOR('Transaction Data'!$P595,15)+14</f>
        <v>45-59</v>
      </c>
      <c r="R595" s="2" t="str">
        <f>IF('Transaction Data'!$L595&lt;=10,"Less Expensive","Expensive")</f>
        <v>Expensive</v>
      </c>
      <c r="S595" s="4">
        <f>WEEKDAY('Transaction Data'!$A595)</f>
        <v>4</v>
      </c>
      <c r="T595" s="2" t="str">
        <f>IF(WEEKDAY('Transaction Data'!$A595,2)&lt;6,"Weekday","Weekend")</f>
        <v>Weekday</v>
      </c>
    </row>
    <row r="596" ht="15.75" customHeight="1">
      <c r="A596" s="1">
        <v>45334.0</v>
      </c>
      <c r="B596" s="2" t="s">
        <v>632</v>
      </c>
      <c r="C596" s="2" t="s">
        <v>47</v>
      </c>
      <c r="D596" s="1">
        <v>37469.0</v>
      </c>
      <c r="E596" s="2" t="s">
        <v>22</v>
      </c>
      <c r="F596" s="2">
        <v>164.0</v>
      </c>
      <c r="G596" s="2" t="s">
        <v>23</v>
      </c>
      <c r="H596" s="2" t="s">
        <v>52</v>
      </c>
      <c r="I596" s="2" t="s">
        <v>25</v>
      </c>
      <c r="J596" s="2" t="str">
        <f t="array" ref="J596">XLOOKUP('Transaction Data'!$G596,Product_Code,Biscuit_Brand)</f>
        <v>Cinnamon Swirls</v>
      </c>
      <c r="K596" s="2">
        <f t="array" ref="K596">XLOOKUP('Transaction Data'!$G596,Product_Code,Cost)</f>
        <v>10</v>
      </c>
      <c r="L596" s="2">
        <f t="array" ref="L596">XLOOKUP('Transaction Data'!$G596,Product_Code,Unit_Price)</f>
        <v>14</v>
      </c>
      <c r="M596" s="3">
        <f>'Transaction Data'!$F596*'Transaction Data'!$K596</f>
        <v>1640</v>
      </c>
      <c r="N596" s="3">
        <f>'Transaction Data'!$F596*'Transaction Data'!$L596</f>
        <v>2296</v>
      </c>
      <c r="O596" s="3">
        <f>'Transaction Data'!$N596-'Transaction Data'!$M596</f>
        <v>656</v>
      </c>
      <c r="P596" s="2">
        <f>DATEDIF('Transaction Data'!$D596,'Transaction Data'!$A596,"y")</f>
        <v>21</v>
      </c>
      <c r="Q596" s="2" t="str">
        <f>FLOOR('Transaction Data'!$P596,15)&amp;"-"&amp;FLOOR('Transaction Data'!$P596,15)+14</f>
        <v>15-29</v>
      </c>
      <c r="R596" s="2" t="str">
        <f>IF('Transaction Data'!$L596&lt;=10,"Less Expensive","Expensive")</f>
        <v>Expensive</v>
      </c>
      <c r="S596" s="4">
        <f>WEEKDAY('Transaction Data'!$A596)</f>
        <v>2</v>
      </c>
      <c r="T596" s="2" t="str">
        <f>IF(WEEKDAY('Transaction Data'!$A596,2)&lt;6,"Weekday","Weekend")</f>
        <v>Weekday</v>
      </c>
    </row>
    <row r="597" ht="15.75" customHeight="1">
      <c r="A597" s="1">
        <v>45320.0</v>
      </c>
      <c r="B597" s="2" t="s">
        <v>633</v>
      </c>
      <c r="C597" s="2" t="s">
        <v>65</v>
      </c>
      <c r="D597" s="1">
        <v>23915.0</v>
      </c>
      <c r="E597" s="2" t="s">
        <v>27</v>
      </c>
      <c r="F597" s="2">
        <v>243.0</v>
      </c>
      <c r="G597" s="2" t="s">
        <v>38</v>
      </c>
      <c r="H597" s="2" t="s">
        <v>34</v>
      </c>
      <c r="I597" s="2" t="s">
        <v>25</v>
      </c>
      <c r="J597" s="2" t="str">
        <f t="array" ref="J597">XLOOKUP('Transaction Data'!$G597,Product_Code,Biscuit_Brand)</f>
        <v>Ginger Snaps</v>
      </c>
      <c r="K597" s="2">
        <f t="array" ref="K597">XLOOKUP('Transaction Data'!$G597,Product_Code,Cost)</f>
        <v>14</v>
      </c>
      <c r="L597" s="2">
        <f t="array" ref="L597">XLOOKUP('Transaction Data'!$G597,Product_Code,Unit_Price)</f>
        <v>28</v>
      </c>
      <c r="M597" s="3">
        <f>'Transaction Data'!$F597*'Transaction Data'!$K597</f>
        <v>3402</v>
      </c>
      <c r="N597" s="3">
        <f>'Transaction Data'!$F597*'Transaction Data'!$L597</f>
        <v>6804</v>
      </c>
      <c r="O597" s="3">
        <f>'Transaction Data'!$N597-'Transaction Data'!$M597</f>
        <v>3402</v>
      </c>
      <c r="P597" s="2">
        <f>DATEDIF('Transaction Data'!$D597,'Transaction Data'!$A597,"y")</f>
        <v>58</v>
      </c>
      <c r="Q597" s="2" t="str">
        <f>FLOOR('Transaction Data'!$P597,15)&amp;"-"&amp;FLOOR('Transaction Data'!$P597,15)+14</f>
        <v>45-59</v>
      </c>
      <c r="R597" s="2" t="str">
        <f>IF('Transaction Data'!$L597&lt;=10,"Less Expensive","Expensive")</f>
        <v>Expensive</v>
      </c>
      <c r="S597" s="4">
        <f>WEEKDAY('Transaction Data'!$A597)</f>
        <v>2</v>
      </c>
      <c r="T597" s="2" t="str">
        <f>IF(WEEKDAY('Transaction Data'!$A597,2)&lt;6,"Weekday","Weekend")</f>
        <v>Weekday</v>
      </c>
    </row>
    <row r="598" ht="15.75" customHeight="1">
      <c r="A598" s="1">
        <v>45330.0</v>
      </c>
      <c r="B598" s="2" t="s">
        <v>634</v>
      </c>
      <c r="C598" s="2" t="s">
        <v>54</v>
      </c>
      <c r="D598" s="1">
        <v>19941.0</v>
      </c>
      <c r="E598" s="2" t="s">
        <v>22</v>
      </c>
      <c r="F598" s="2">
        <v>311.0</v>
      </c>
      <c r="G598" s="2" t="s">
        <v>61</v>
      </c>
      <c r="H598" s="2" t="s">
        <v>34</v>
      </c>
      <c r="I598" s="2" t="s">
        <v>25</v>
      </c>
      <c r="J598" s="2" t="str">
        <f t="array" ref="J598">XLOOKUP('Transaction Data'!$G598,Product_Code,Biscuit_Brand)</f>
        <v>Choco Delight</v>
      </c>
      <c r="K598" s="2">
        <f t="array" ref="K598">XLOOKUP('Transaction Data'!$G598,Product_Code,Cost)</f>
        <v>3</v>
      </c>
      <c r="L598" s="2">
        <f t="array" ref="L598">XLOOKUP('Transaction Data'!$G598,Product_Code,Unit_Price)</f>
        <v>5</v>
      </c>
      <c r="M598" s="3">
        <f>'Transaction Data'!$F598*'Transaction Data'!$K598</f>
        <v>933</v>
      </c>
      <c r="N598" s="3">
        <f>'Transaction Data'!$F598*'Transaction Data'!$L598</f>
        <v>1555</v>
      </c>
      <c r="O598" s="3">
        <f>'Transaction Data'!$N598-'Transaction Data'!$M598</f>
        <v>622</v>
      </c>
      <c r="P598" s="2">
        <f>DATEDIF('Transaction Data'!$D598,'Transaction Data'!$A598,"y")</f>
        <v>69</v>
      </c>
      <c r="Q598" s="2" t="str">
        <f>FLOOR('Transaction Data'!$P598,15)&amp;"-"&amp;FLOOR('Transaction Data'!$P598,15)+14</f>
        <v>60-74</v>
      </c>
      <c r="R598" s="2" t="str">
        <f>IF('Transaction Data'!$L598&lt;=10,"Less Expensive","Expensive")</f>
        <v>Less Expensive</v>
      </c>
      <c r="S598" s="4">
        <f>WEEKDAY('Transaction Data'!$A598)</f>
        <v>5</v>
      </c>
      <c r="T598" s="2" t="str">
        <f>IF(WEEKDAY('Transaction Data'!$A598,2)&lt;6,"Weekday","Weekend")</f>
        <v>Weekday</v>
      </c>
    </row>
    <row r="599" ht="15.75" customHeight="1">
      <c r="A599" s="1">
        <v>45461.0</v>
      </c>
      <c r="B599" s="2" t="s">
        <v>635</v>
      </c>
      <c r="C599" s="2" t="s">
        <v>69</v>
      </c>
      <c r="D599" s="1">
        <v>29139.0</v>
      </c>
      <c r="E599" s="2" t="s">
        <v>22</v>
      </c>
      <c r="F599" s="2">
        <v>471.0</v>
      </c>
      <c r="G599" s="2" t="s">
        <v>48</v>
      </c>
      <c r="H599" s="2" t="s">
        <v>39</v>
      </c>
      <c r="I599" s="2" t="s">
        <v>25</v>
      </c>
      <c r="J599" s="2" t="str">
        <f t="array" ref="J599">XLOOKUP('Transaction Data'!$G599,Product_Code,Biscuit_Brand)</f>
        <v>Lemon Crisps</v>
      </c>
      <c r="K599" s="2">
        <f t="array" ref="K599">XLOOKUP('Transaction Data'!$G599,Product_Code,Cost)</f>
        <v>7</v>
      </c>
      <c r="L599" s="2">
        <f t="array" ref="L599">XLOOKUP('Transaction Data'!$G599,Product_Code,Unit_Price)</f>
        <v>9</v>
      </c>
      <c r="M599" s="3">
        <f>'Transaction Data'!$F599*'Transaction Data'!$K599</f>
        <v>3297</v>
      </c>
      <c r="N599" s="3">
        <f>'Transaction Data'!$F599*'Transaction Data'!$L599</f>
        <v>4239</v>
      </c>
      <c r="O599" s="3">
        <f>'Transaction Data'!$N599-'Transaction Data'!$M599</f>
        <v>942</v>
      </c>
      <c r="P599" s="2">
        <f>DATEDIF('Transaction Data'!$D599,'Transaction Data'!$A599,"y")</f>
        <v>44</v>
      </c>
      <c r="Q599" s="2" t="str">
        <f>FLOOR('Transaction Data'!$P599,15)&amp;"-"&amp;FLOOR('Transaction Data'!$P599,15)+14</f>
        <v>30-44</v>
      </c>
      <c r="R599" s="2" t="str">
        <f>IF('Transaction Data'!$L599&lt;=10,"Less Expensive","Expensive")</f>
        <v>Less Expensive</v>
      </c>
      <c r="S599" s="4">
        <f>WEEKDAY('Transaction Data'!$A599)</f>
        <v>3</v>
      </c>
      <c r="T599" s="2" t="str">
        <f>IF(WEEKDAY('Transaction Data'!$A599,2)&lt;6,"Weekday","Weekend")</f>
        <v>Weekday</v>
      </c>
    </row>
    <row r="600" ht="15.75" customHeight="1">
      <c r="A600" s="1">
        <v>45344.0</v>
      </c>
      <c r="B600" s="2" t="s">
        <v>636</v>
      </c>
      <c r="C600" s="2" t="s">
        <v>65</v>
      </c>
      <c r="D600" s="1">
        <v>35114.0</v>
      </c>
      <c r="E600" s="2" t="s">
        <v>22</v>
      </c>
      <c r="F600" s="2">
        <v>64.0</v>
      </c>
      <c r="G600" s="2" t="s">
        <v>55</v>
      </c>
      <c r="H600" s="2" t="s">
        <v>42</v>
      </c>
      <c r="I600" s="2" t="s">
        <v>25</v>
      </c>
      <c r="J600" s="2" t="str">
        <f t="array" ref="J600">XLOOKUP('Transaction Data'!$G600,Product_Code,Biscuit_Brand)</f>
        <v>Vanilla Wafers</v>
      </c>
      <c r="K600" s="2">
        <f t="array" ref="K600">XLOOKUP('Transaction Data'!$G600,Product_Code,Cost)</f>
        <v>18</v>
      </c>
      <c r="L600" s="2">
        <f t="array" ref="L600">XLOOKUP('Transaction Data'!$G600,Product_Code,Unit_Price)</f>
        <v>36</v>
      </c>
      <c r="M600" s="3">
        <f>'Transaction Data'!$F600*'Transaction Data'!$K600</f>
        <v>1152</v>
      </c>
      <c r="N600" s="3">
        <f>'Transaction Data'!$F600*'Transaction Data'!$L600</f>
        <v>2304</v>
      </c>
      <c r="O600" s="3">
        <f>'Transaction Data'!$N600-'Transaction Data'!$M600</f>
        <v>1152</v>
      </c>
      <c r="P600" s="2">
        <f>DATEDIF('Transaction Data'!$D600,'Transaction Data'!$A600,"y")</f>
        <v>28</v>
      </c>
      <c r="Q600" s="2" t="str">
        <f>FLOOR('Transaction Data'!$P600,15)&amp;"-"&amp;FLOOR('Transaction Data'!$P600,15)+14</f>
        <v>15-29</v>
      </c>
      <c r="R600" s="2" t="str">
        <f>IF('Transaction Data'!$L600&lt;=10,"Less Expensive","Expensive")</f>
        <v>Expensive</v>
      </c>
      <c r="S600" s="4">
        <f>WEEKDAY('Transaction Data'!$A600)</f>
        <v>5</v>
      </c>
      <c r="T600" s="2" t="str">
        <f>IF(WEEKDAY('Transaction Data'!$A600,2)&lt;6,"Weekday","Weekend")</f>
        <v>Weekday</v>
      </c>
    </row>
    <row r="601" ht="15.75" customHeight="1">
      <c r="A601" s="1">
        <v>45308.0</v>
      </c>
      <c r="B601" s="2" t="s">
        <v>637</v>
      </c>
      <c r="C601" s="2" t="s">
        <v>65</v>
      </c>
      <c r="D601" s="1">
        <v>36317.0</v>
      </c>
      <c r="E601" s="2" t="s">
        <v>63</v>
      </c>
      <c r="F601" s="2">
        <v>260.0</v>
      </c>
      <c r="G601" s="2" t="s">
        <v>55</v>
      </c>
      <c r="H601" s="2" t="s">
        <v>45</v>
      </c>
      <c r="I601" s="2" t="s">
        <v>30</v>
      </c>
      <c r="J601" s="2" t="str">
        <f t="array" ref="J601">XLOOKUP('Transaction Data'!$G601,Product_Code,Biscuit_Brand)</f>
        <v>Vanilla Wafers</v>
      </c>
      <c r="K601" s="2">
        <f t="array" ref="K601">XLOOKUP('Transaction Data'!$G601,Product_Code,Cost)</f>
        <v>18</v>
      </c>
      <c r="L601" s="2">
        <f t="array" ref="L601">XLOOKUP('Transaction Data'!$G601,Product_Code,Unit_Price)</f>
        <v>36</v>
      </c>
      <c r="M601" s="3">
        <f>'Transaction Data'!$F601*'Transaction Data'!$K601</f>
        <v>4680</v>
      </c>
      <c r="N601" s="3">
        <f>'Transaction Data'!$F601*'Transaction Data'!$L601</f>
        <v>9360</v>
      </c>
      <c r="O601" s="3">
        <f>'Transaction Data'!$N601-'Transaction Data'!$M601</f>
        <v>4680</v>
      </c>
      <c r="P601" s="2">
        <f>DATEDIF('Transaction Data'!$D601,'Transaction Data'!$A601,"y")</f>
        <v>24</v>
      </c>
      <c r="Q601" s="2" t="str">
        <f>FLOOR('Transaction Data'!$P601,15)&amp;"-"&amp;FLOOR('Transaction Data'!$P601,15)+14</f>
        <v>15-29</v>
      </c>
      <c r="R601" s="2" t="str">
        <f>IF('Transaction Data'!$L601&lt;=10,"Less Expensive","Expensive")</f>
        <v>Expensive</v>
      </c>
      <c r="S601" s="4">
        <f>WEEKDAY('Transaction Data'!$A601)</f>
        <v>4</v>
      </c>
      <c r="T601" s="2" t="str">
        <f>IF(WEEKDAY('Transaction Data'!$A601,2)&lt;6,"Weekday","Weekend")</f>
        <v>Weekday</v>
      </c>
    </row>
    <row r="602" ht="15.75" customHeight="1">
      <c r="A602" s="1">
        <v>45329.0</v>
      </c>
      <c r="B602" s="2" t="s">
        <v>638</v>
      </c>
      <c r="C602" s="2" t="s">
        <v>32</v>
      </c>
      <c r="D602" s="1">
        <v>35067.0</v>
      </c>
      <c r="E602" s="2" t="s">
        <v>27</v>
      </c>
      <c r="F602" s="2">
        <v>14.0</v>
      </c>
      <c r="G602" s="2" t="s">
        <v>55</v>
      </c>
      <c r="H602" s="2" t="s">
        <v>49</v>
      </c>
      <c r="I602" s="2" t="s">
        <v>25</v>
      </c>
      <c r="J602" s="2" t="str">
        <f t="array" ref="J602">XLOOKUP('Transaction Data'!$G602,Product_Code,Biscuit_Brand)</f>
        <v>Vanilla Wafers</v>
      </c>
      <c r="K602" s="2">
        <f t="array" ref="K602">XLOOKUP('Transaction Data'!$G602,Product_Code,Cost)</f>
        <v>18</v>
      </c>
      <c r="L602" s="2">
        <f t="array" ref="L602">XLOOKUP('Transaction Data'!$G602,Product_Code,Unit_Price)</f>
        <v>36</v>
      </c>
      <c r="M602" s="3">
        <f>'Transaction Data'!$F602*'Transaction Data'!$K602</f>
        <v>252</v>
      </c>
      <c r="N602" s="3">
        <f>'Transaction Data'!$F602*'Transaction Data'!$L602</f>
        <v>504</v>
      </c>
      <c r="O602" s="3">
        <f>'Transaction Data'!$N602-'Transaction Data'!$M602</f>
        <v>252</v>
      </c>
      <c r="P602" s="2">
        <f>DATEDIF('Transaction Data'!$D602,'Transaction Data'!$A602,"y")</f>
        <v>28</v>
      </c>
      <c r="Q602" s="2" t="str">
        <f>FLOOR('Transaction Data'!$P602,15)&amp;"-"&amp;FLOOR('Transaction Data'!$P602,15)+14</f>
        <v>15-29</v>
      </c>
      <c r="R602" s="2" t="str">
        <f>IF('Transaction Data'!$L602&lt;=10,"Less Expensive","Expensive")</f>
        <v>Expensive</v>
      </c>
      <c r="S602" s="4">
        <f>WEEKDAY('Transaction Data'!$A602)</f>
        <v>4</v>
      </c>
      <c r="T602" s="2" t="str">
        <f>IF(WEEKDAY('Transaction Data'!$A602,2)&lt;6,"Weekday","Weekend")</f>
        <v>Weekday</v>
      </c>
    </row>
    <row r="603" ht="15.75" customHeight="1">
      <c r="A603" s="1">
        <v>45453.0</v>
      </c>
      <c r="B603" s="2" t="s">
        <v>639</v>
      </c>
      <c r="C603" s="2" t="s">
        <v>21</v>
      </c>
      <c r="D603" s="1">
        <v>37804.0</v>
      </c>
      <c r="E603" s="2" t="s">
        <v>63</v>
      </c>
      <c r="F603" s="2">
        <v>85.0</v>
      </c>
      <c r="G603" s="2" t="s">
        <v>48</v>
      </c>
      <c r="H603" s="2" t="s">
        <v>52</v>
      </c>
      <c r="I603" s="2" t="s">
        <v>25</v>
      </c>
      <c r="J603" s="2" t="str">
        <f t="array" ref="J603">XLOOKUP('Transaction Data'!$G603,Product_Code,Biscuit_Brand)</f>
        <v>Lemon Crisps</v>
      </c>
      <c r="K603" s="2">
        <f t="array" ref="K603">XLOOKUP('Transaction Data'!$G603,Product_Code,Cost)</f>
        <v>7</v>
      </c>
      <c r="L603" s="2">
        <f t="array" ref="L603">XLOOKUP('Transaction Data'!$G603,Product_Code,Unit_Price)</f>
        <v>9</v>
      </c>
      <c r="M603" s="3">
        <f>'Transaction Data'!$F603*'Transaction Data'!$K603</f>
        <v>595</v>
      </c>
      <c r="N603" s="3">
        <f>'Transaction Data'!$F603*'Transaction Data'!$L603</f>
        <v>765</v>
      </c>
      <c r="O603" s="3">
        <f>'Transaction Data'!$N603-'Transaction Data'!$M603</f>
        <v>170</v>
      </c>
      <c r="P603" s="2">
        <f>DATEDIF('Transaction Data'!$D603,'Transaction Data'!$A603,"y")</f>
        <v>20</v>
      </c>
      <c r="Q603" s="2" t="str">
        <f>FLOOR('Transaction Data'!$P603,15)&amp;"-"&amp;FLOOR('Transaction Data'!$P603,15)+14</f>
        <v>15-29</v>
      </c>
      <c r="R603" s="2" t="str">
        <f>IF('Transaction Data'!$L603&lt;=10,"Less Expensive","Expensive")</f>
        <v>Less Expensive</v>
      </c>
      <c r="S603" s="4">
        <f>WEEKDAY('Transaction Data'!$A603)</f>
        <v>2</v>
      </c>
      <c r="T603" s="2" t="str">
        <f>IF(WEEKDAY('Transaction Data'!$A603,2)&lt;6,"Weekday","Weekend")</f>
        <v>Weekday</v>
      </c>
    </row>
    <row r="604" ht="15.75" customHeight="1">
      <c r="A604" s="1">
        <v>45336.0</v>
      </c>
      <c r="B604" s="2" t="s">
        <v>640</v>
      </c>
      <c r="C604" s="2" t="s">
        <v>51</v>
      </c>
      <c r="D604" s="1">
        <v>36748.0</v>
      </c>
      <c r="E604" s="2" t="s">
        <v>22</v>
      </c>
      <c r="F604" s="2">
        <v>35.0</v>
      </c>
      <c r="G604" s="2" t="s">
        <v>57</v>
      </c>
      <c r="H604" s="2" t="s">
        <v>49</v>
      </c>
      <c r="I604" s="2" t="s">
        <v>25</v>
      </c>
      <c r="J604" s="2" t="str">
        <f t="array" ref="J604">XLOOKUP('Transaction Data'!$G604,Product_Code,Biscuit_Brand)</f>
        <v>Oatmeal Cookies</v>
      </c>
      <c r="K604" s="2">
        <f t="array" ref="K604">XLOOKUP('Transaction Data'!$G604,Product_Code,Cost)</f>
        <v>19</v>
      </c>
      <c r="L604" s="2">
        <f t="array" ref="L604">XLOOKUP('Transaction Data'!$G604,Product_Code,Unit_Price)</f>
        <v>23</v>
      </c>
      <c r="M604" s="3">
        <f>'Transaction Data'!$F604*'Transaction Data'!$K604</f>
        <v>665</v>
      </c>
      <c r="N604" s="3">
        <f>'Transaction Data'!$F604*'Transaction Data'!$L604</f>
        <v>805</v>
      </c>
      <c r="O604" s="3">
        <f>'Transaction Data'!$N604-'Transaction Data'!$M604</f>
        <v>140</v>
      </c>
      <c r="P604" s="2">
        <f>DATEDIF('Transaction Data'!$D604,'Transaction Data'!$A604,"y")</f>
        <v>23</v>
      </c>
      <c r="Q604" s="2" t="str">
        <f>FLOOR('Transaction Data'!$P604,15)&amp;"-"&amp;FLOOR('Transaction Data'!$P604,15)+14</f>
        <v>15-29</v>
      </c>
      <c r="R604" s="2" t="str">
        <f>IF('Transaction Data'!$L604&lt;=10,"Less Expensive","Expensive")</f>
        <v>Expensive</v>
      </c>
      <c r="S604" s="4">
        <f>WEEKDAY('Transaction Data'!$A604)</f>
        <v>4</v>
      </c>
      <c r="T604" s="2" t="str">
        <f>IF(WEEKDAY('Transaction Data'!$A604,2)&lt;6,"Weekday","Weekend")</f>
        <v>Weekday</v>
      </c>
    </row>
    <row r="605" ht="15.75" customHeight="1">
      <c r="A605" s="1">
        <v>45401.0</v>
      </c>
      <c r="B605" s="2" t="s">
        <v>641</v>
      </c>
      <c r="C605" s="2" t="s">
        <v>65</v>
      </c>
      <c r="D605" s="1">
        <v>38923.0</v>
      </c>
      <c r="E605" s="2" t="s">
        <v>63</v>
      </c>
      <c r="F605" s="2">
        <v>431.0</v>
      </c>
      <c r="G605" s="2" t="s">
        <v>38</v>
      </c>
      <c r="H605" s="2" t="s">
        <v>52</v>
      </c>
      <c r="I605" s="2" t="s">
        <v>25</v>
      </c>
      <c r="J605" s="2" t="str">
        <f t="array" ref="J605">XLOOKUP('Transaction Data'!$G605,Product_Code,Biscuit_Brand)</f>
        <v>Ginger Snaps</v>
      </c>
      <c r="K605" s="2">
        <f t="array" ref="K605">XLOOKUP('Transaction Data'!$G605,Product_Code,Cost)</f>
        <v>14</v>
      </c>
      <c r="L605" s="2">
        <f t="array" ref="L605">XLOOKUP('Transaction Data'!$G605,Product_Code,Unit_Price)</f>
        <v>28</v>
      </c>
      <c r="M605" s="3">
        <f>'Transaction Data'!$F605*'Transaction Data'!$K605</f>
        <v>6034</v>
      </c>
      <c r="N605" s="3">
        <f>'Transaction Data'!$F605*'Transaction Data'!$L605</f>
        <v>12068</v>
      </c>
      <c r="O605" s="3">
        <f>'Transaction Data'!$N605-'Transaction Data'!$M605</f>
        <v>6034</v>
      </c>
      <c r="P605" s="2">
        <f>DATEDIF('Transaction Data'!$D605,'Transaction Data'!$A605,"y")</f>
        <v>17</v>
      </c>
      <c r="Q605" s="2" t="str">
        <f>FLOOR('Transaction Data'!$P605,15)&amp;"-"&amp;FLOOR('Transaction Data'!$P605,15)+14</f>
        <v>15-29</v>
      </c>
      <c r="R605" s="2" t="str">
        <f>IF('Transaction Data'!$L605&lt;=10,"Less Expensive","Expensive")</f>
        <v>Expensive</v>
      </c>
      <c r="S605" s="4">
        <f>WEEKDAY('Transaction Data'!$A605)</f>
        <v>6</v>
      </c>
      <c r="T605" s="2" t="str">
        <f>IF(WEEKDAY('Transaction Data'!$A605,2)&lt;6,"Weekday","Weekend")</f>
        <v>Weekday</v>
      </c>
    </row>
    <row r="606" ht="15.75" customHeight="1">
      <c r="A606" s="1">
        <v>45400.0</v>
      </c>
      <c r="B606" s="2" t="s">
        <v>642</v>
      </c>
      <c r="C606" s="2" t="s">
        <v>65</v>
      </c>
      <c r="D606" s="1">
        <v>28976.0</v>
      </c>
      <c r="E606" s="2" t="s">
        <v>27</v>
      </c>
      <c r="F606" s="2">
        <v>375.0</v>
      </c>
      <c r="G606" s="2" t="s">
        <v>60</v>
      </c>
      <c r="H606" s="2" t="s">
        <v>52</v>
      </c>
      <c r="I606" s="2" t="s">
        <v>25</v>
      </c>
      <c r="J606" s="2" t="str">
        <f t="array" ref="J606">XLOOKUP('Transaction Data'!$G606,Product_Code,Biscuit_Brand)</f>
        <v>Peanut Butter Bites</v>
      </c>
      <c r="K606" s="2">
        <f t="array" ref="K606">XLOOKUP('Transaction Data'!$G606,Product_Code,Cost)</f>
        <v>5</v>
      </c>
      <c r="L606" s="2">
        <f t="array" ref="L606">XLOOKUP('Transaction Data'!$G606,Product_Code,Unit_Price)</f>
        <v>7</v>
      </c>
      <c r="M606" s="3">
        <f>'Transaction Data'!$F606*'Transaction Data'!$K606</f>
        <v>1875</v>
      </c>
      <c r="N606" s="3">
        <f>'Transaction Data'!$F606*'Transaction Data'!$L606</f>
        <v>2625</v>
      </c>
      <c r="O606" s="3">
        <f>'Transaction Data'!$N606-'Transaction Data'!$M606</f>
        <v>750</v>
      </c>
      <c r="P606" s="2">
        <f>DATEDIF('Transaction Data'!$D606,'Transaction Data'!$A606,"y")</f>
        <v>44</v>
      </c>
      <c r="Q606" s="2" t="str">
        <f>FLOOR('Transaction Data'!$P606,15)&amp;"-"&amp;FLOOR('Transaction Data'!$P606,15)+14</f>
        <v>30-44</v>
      </c>
      <c r="R606" s="2" t="str">
        <f>IF('Transaction Data'!$L606&lt;=10,"Less Expensive","Expensive")</f>
        <v>Less Expensive</v>
      </c>
      <c r="S606" s="4">
        <f>WEEKDAY('Transaction Data'!$A606)</f>
        <v>5</v>
      </c>
      <c r="T606" s="2" t="str">
        <f>IF(WEEKDAY('Transaction Data'!$A606,2)&lt;6,"Weekday","Weekend")</f>
        <v>Weekday</v>
      </c>
    </row>
    <row r="607" ht="15.75" customHeight="1">
      <c r="A607" s="1">
        <v>45344.0</v>
      </c>
      <c r="B607" s="2" t="s">
        <v>643</v>
      </c>
      <c r="C607" s="2" t="s">
        <v>21</v>
      </c>
      <c r="D607" s="1">
        <v>29483.0</v>
      </c>
      <c r="E607" s="2" t="s">
        <v>63</v>
      </c>
      <c r="F607" s="2">
        <v>456.0</v>
      </c>
      <c r="G607" s="2" t="s">
        <v>28</v>
      </c>
      <c r="H607" s="2" t="s">
        <v>45</v>
      </c>
      <c r="I607" s="2" t="s">
        <v>25</v>
      </c>
      <c r="J607" s="2" t="str">
        <f t="array" ref="J607">XLOOKUP('Transaction Data'!$G607,Product_Code,Biscuit_Brand)</f>
        <v>Shortbread</v>
      </c>
      <c r="K607" s="2">
        <f t="array" ref="K607">XLOOKUP('Transaction Data'!$G607,Product_Code,Cost)</f>
        <v>10</v>
      </c>
      <c r="L607" s="2">
        <f t="array" ref="L607">XLOOKUP('Transaction Data'!$G607,Product_Code,Unit_Price)</f>
        <v>45</v>
      </c>
      <c r="M607" s="3">
        <f>'Transaction Data'!$F607*'Transaction Data'!$K607</f>
        <v>4560</v>
      </c>
      <c r="N607" s="3">
        <f>'Transaction Data'!$F607*'Transaction Data'!$L607</f>
        <v>20520</v>
      </c>
      <c r="O607" s="3">
        <f>'Transaction Data'!$N607-'Transaction Data'!$M607</f>
        <v>15960</v>
      </c>
      <c r="P607" s="2">
        <f>DATEDIF('Transaction Data'!$D607,'Transaction Data'!$A607,"y")</f>
        <v>43</v>
      </c>
      <c r="Q607" s="2" t="str">
        <f>FLOOR('Transaction Data'!$P607,15)&amp;"-"&amp;FLOOR('Transaction Data'!$P607,15)+14</f>
        <v>30-44</v>
      </c>
      <c r="R607" s="2" t="str">
        <f>IF('Transaction Data'!$L607&lt;=10,"Less Expensive","Expensive")</f>
        <v>Expensive</v>
      </c>
      <c r="S607" s="4">
        <f>WEEKDAY('Transaction Data'!$A607)</f>
        <v>5</v>
      </c>
      <c r="T607" s="2" t="str">
        <f>IF(WEEKDAY('Transaction Data'!$A607,2)&lt;6,"Weekday","Weekend")</f>
        <v>Weekday</v>
      </c>
    </row>
    <row r="608" ht="15.75" customHeight="1">
      <c r="A608" s="1">
        <v>45410.0</v>
      </c>
      <c r="B608" s="2" t="s">
        <v>644</v>
      </c>
      <c r="C608" s="2" t="s">
        <v>54</v>
      </c>
      <c r="D608" s="1">
        <v>32432.0</v>
      </c>
      <c r="E608" s="2" t="s">
        <v>22</v>
      </c>
      <c r="F608" s="2">
        <v>96.0</v>
      </c>
      <c r="G608" s="2" t="s">
        <v>28</v>
      </c>
      <c r="H608" s="2" t="s">
        <v>49</v>
      </c>
      <c r="I608" s="2" t="s">
        <v>25</v>
      </c>
      <c r="J608" s="2" t="str">
        <f t="array" ref="J608">XLOOKUP('Transaction Data'!$G608,Product_Code,Biscuit_Brand)</f>
        <v>Shortbread</v>
      </c>
      <c r="K608" s="2">
        <f t="array" ref="K608">XLOOKUP('Transaction Data'!$G608,Product_Code,Cost)</f>
        <v>10</v>
      </c>
      <c r="L608" s="2">
        <f t="array" ref="L608">XLOOKUP('Transaction Data'!$G608,Product_Code,Unit_Price)</f>
        <v>45</v>
      </c>
      <c r="M608" s="3">
        <f>'Transaction Data'!$F608*'Transaction Data'!$K608</f>
        <v>960</v>
      </c>
      <c r="N608" s="3">
        <f>'Transaction Data'!$F608*'Transaction Data'!$L608</f>
        <v>4320</v>
      </c>
      <c r="O608" s="3">
        <f>'Transaction Data'!$N608-'Transaction Data'!$M608</f>
        <v>3360</v>
      </c>
      <c r="P608" s="2">
        <f>DATEDIF('Transaction Data'!$D608,'Transaction Data'!$A608,"y")</f>
        <v>35</v>
      </c>
      <c r="Q608" s="2" t="str">
        <f>FLOOR('Transaction Data'!$P608,15)&amp;"-"&amp;FLOOR('Transaction Data'!$P608,15)+14</f>
        <v>30-44</v>
      </c>
      <c r="R608" s="2" t="str">
        <f>IF('Transaction Data'!$L608&lt;=10,"Less Expensive","Expensive")</f>
        <v>Expensive</v>
      </c>
      <c r="S608" s="4">
        <f>WEEKDAY('Transaction Data'!$A608)</f>
        <v>1</v>
      </c>
      <c r="T608" s="2" t="str">
        <f>IF(WEEKDAY('Transaction Data'!$A608,2)&lt;6,"Weekday","Weekend")</f>
        <v>Weekend</v>
      </c>
    </row>
    <row r="609" ht="15.75" customHeight="1">
      <c r="A609" s="1">
        <v>45395.0</v>
      </c>
      <c r="B609" s="2" t="s">
        <v>645</v>
      </c>
      <c r="C609" s="2" t="s">
        <v>78</v>
      </c>
      <c r="D609" s="1">
        <v>17897.0</v>
      </c>
      <c r="E609" s="2" t="s">
        <v>63</v>
      </c>
      <c r="F609" s="2">
        <v>90.0</v>
      </c>
      <c r="G609" s="2" t="s">
        <v>33</v>
      </c>
      <c r="H609" s="2" t="s">
        <v>52</v>
      </c>
      <c r="I609" s="2" t="s">
        <v>25</v>
      </c>
      <c r="J609" s="2" t="str">
        <f t="array" ref="J609">XLOOKUP('Transaction Data'!$G609,Product_Code,Biscuit_Brand)</f>
        <v>Caramel Biscuits</v>
      </c>
      <c r="K609" s="2">
        <f t="array" ref="K609">XLOOKUP('Transaction Data'!$G609,Product_Code,Cost)</f>
        <v>18</v>
      </c>
      <c r="L609" s="2">
        <f t="array" ref="L609">XLOOKUP('Transaction Data'!$G609,Product_Code,Unit_Price)</f>
        <v>22</v>
      </c>
      <c r="M609" s="3">
        <f>'Transaction Data'!$F609*'Transaction Data'!$K609</f>
        <v>1620</v>
      </c>
      <c r="N609" s="3">
        <f>'Transaction Data'!$F609*'Transaction Data'!$L609</f>
        <v>1980</v>
      </c>
      <c r="O609" s="3">
        <f>'Transaction Data'!$N609-'Transaction Data'!$M609</f>
        <v>360</v>
      </c>
      <c r="P609" s="2">
        <f>DATEDIF('Transaction Data'!$D609,'Transaction Data'!$A609,"y")</f>
        <v>75</v>
      </c>
      <c r="Q609" s="2" t="str">
        <f>FLOOR('Transaction Data'!$P609,15)&amp;"-"&amp;FLOOR('Transaction Data'!$P609,15)+14</f>
        <v>75-89</v>
      </c>
      <c r="R609" s="2" t="str">
        <f>IF('Transaction Data'!$L609&lt;=10,"Less Expensive","Expensive")</f>
        <v>Expensive</v>
      </c>
      <c r="S609" s="4">
        <f>WEEKDAY('Transaction Data'!$A609)</f>
        <v>7</v>
      </c>
      <c r="T609" s="2" t="str">
        <f>IF(WEEKDAY('Transaction Data'!$A609,2)&lt;6,"Weekday","Weekend")</f>
        <v>Weekend</v>
      </c>
    </row>
    <row r="610" ht="15.75" customHeight="1">
      <c r="A610" s="1">
        <v>45463.0</v>
      </c>
      <c r="B610" s="2" t="s">
        <v>646</v>
      </c>
      <c r="C610" s="2" t="s">
        <v>47</v>
      </c>
      <c r="D610" s="1">
        <v>18724.0</v>
      </c>
      <c r="E610" s="2" t="s">
        <v>63</v>
      </c>
      <c r="F610" s="2">
        <v>233.0</v>
      </c>
      <c r="G610" s="2" t="s">
        <v>61</v>
      </c>
      <c r="H610" s="2" t="s">
        <v>49</v>
      </c>
      <c r="I610" s="2" t="s">
        <v>25</v>
      </c>
      <c r="J610" s="2" t="str">
        <f t="array" ref="J610">XLOOKUP('Transaction Data'!$G610,Product_Code,Biscuit_Brand)</f>
        <v>Choco Delight</v>
      </c>
      <c r="K610" s="2">
        <f t="array" ref="K610">XLOOKUP('Transaction Data'!$G610,Product_Code,Cost)</f>
        <v>3</v>
      </c>
      <c r="L610" s="2">
        <f t="array" ref="L610">XLOOKUP('Transaction Data'!$G610,Product_Code,Unit_Price)</f>
        <v>5</v>
      </c>
      <c r="M610" s="3">
        <f>'Transaction Data'!$F610*'Transaction Data'!$K610</f>
        <v>699</v>
      </c>
      <c r="N610" s="3">
        <f>'Transaction Data'!$F610*'Transaction Data'!$L610</f>
        <v>1165</v>
      </c>
      <c r="O610" s="3">
        <f>'Transaction Data'!$N610-'Transaction Data'!$M610</f>
        <v>466</v>
      </c>
      <c r="P610" s="2">
        <f>DATEDIF('Transaction Data'!$D610,'Transaction Data'!$A610,"y")</f>
        <v>73</v>
      </c>
      <c r="Q610" s="2" t="str">
        <f>FLOOR('Transaction Data'!$P610,15)&amp;"-"&amp;FLOOR('Transaction Data'!$P610,15)+14</f>
        <v>60-74</v>
      </c>
      <c r="R610" s="2" t="str">
        <f>IF('Transaction Data'!$L610&lt;=10,"Less Expensive","Expensive")</f>
        <v>Less Expensive</v>
      </c>
      <c r="S610" s="4">
        <f>WEEKDAY('Transaction Data'!$A610)</f>
        <v>5</v>
      </c>
      <c r="T610" s="2" t="str">
        <f>IF(WEEKDAY('Transaction Data'!$A610,2)&lt;6,"Weekday","Weekend")</f>
        <v>Weekday</v>
      </c>
    </row>
    <row r="611" ht="15.75" customHeight="1">
      <c r="A611" s="1">
        <v>45341.0</v>
      </c>
      <c r="B611" s="2" t="s">
        <v>647</v>
      </c>
      <c r="C611" s="2" t="s">
        <v>78</v>
      </c>
      <c r="D611" s="1">
        <v>19903.0</v>
      </c>
      <c r="E611" s="2" t="s">
        <v>37</v>
      </c>
      <c r="F611" s="2">
        <v>124.0</v>
      </c>
      <c r="G611" s="2" t="s">
        <v>28</v>
      </c>
      <c r="H611" s="2" t="s">
        <v>52</v>
      </c>
      <c r="I611" s="2" t="s">
        <v>25</v>
      </c>
      <c r="J611" s="2" t="str">
        <f t="array" ref="J611">XLOOKUP('Transaction Data'!$G611,Product_Code,Biscuit_Brand)</f>
        <v>Shortbread</v>
      </c>
      <c r="K611" s="2">
        <f t="array" ref="K611">XLOOKUP('Transaction Data'!$G611,Product_Code,Cost)</f>
        <v>10</v>
      </c>
      <c r="L611" s="2">
        <f t="array" ref="L611">XLOOKUP('Transaction Data'!$G611,Product_Code,Unit_Price)</f>
        <v>45</v>
      </c>
      <c r="M611" s="3">
        <f>'Transaction Data'!$F611*'Transaction Data'!$K611</f>
        <v>1240</v>
      </c>
      <c r="N611" s="3">
        <f>'Transaction Data'!$F611*'Transaction Data'!$L611</f>
        <v>5580</v>
      </c>
      <c r="O611" s="3">
        <f>'Transaction Data'!$N611-'Transaction Data'!$M611</f>
        <v>4340</v>
      </c>
      <c r="P611" s="2">
        <f>DATEDIF('Transaction Data'!$D611,'Transaction Data'!$A611,"y")</f>
        <v>69</v>
      </c>
      <c r="Q611" s="2" t="str">
        <f>FLOOR('Transaction Data'!$P611,15)&amp;"-"&amp;FLOOR('Transaction Data'!$P611,15)+14</f>
        <v>60-74</v>
      </c>
      <c r="R611" s="2" t="str">
        <f>IF('Transaction Data'!$L611&lt;=10,"Less Expensive","Expensive")</f>
        <v>Expensive</v>
      </c>
      <c r="S611" s="4">
        <f>WEEKDAY('Transaction Data'!$A611)</f>
        <v>2</v>
      </c>
      <c r="T611" s="2" t="str">
        <f>IF(WEEKDAY('Transaction Data'!$A611,2)&lt;6,"Weekday","Weekend")</f>
        <v>Weekday</v>
      </c>
    </row>
    <row r="612" ht="15.75" customHeight="1">
      <c r="A612" s="1">
        <v>45369.0</v>
      </c>
      <c r="B612" s="2" t="s">
        <v>648</v>
      </c>
      <c r="C612" s="2" t="s">
        <v>51</v>
      </c>
      <c r="D612" s="1">
        <v>19536.0</v>
      </c>
      <c r="E612" s="2" t="s">
        <v>37</v>
      </c>
      <c r="F612" s="2">
        <v>28.0</v>
      </c>
      <c r="G612" s="2" t="s">
        <v>38</v>
      </c>
      <c r="H612" s="2" t="s">
        <v>34</v>
      </c>
      <c r="I612" s="2" t="s">
        <v>25</v>
      </c>
      <c r="J612" s="2" t="str">
        <f t="array" ref="J612">XLOOKUP('Transaction Data'!$G612,Product_Code,Biscuit_Brand)</f>
        <v>Ginger Snaps</v>
      </c>
      <c r="K612" s="2">
        <f t="array" ref="K612">XLOOKUP('Transaction Data'!$G612,Product_Code,Cost)</f>
        <v>14</v>
      </c>
      <c r="L612" s="2">
        <f t="array" ref="L612">XLOOKUP('Transaction Data'!$G612,Product_Code,Unit_Price)</f>
        <v>28</v>
      </c>
      <c r="M612" s="3">
        <f>'Transaction Data'!$F612*'Transaction Data'!$K612</f>
        <v>392</v>
      </c>
      <c r="N612" s="3">
        <f>'Transaction Data'!$F612*'Transaction Data'!$L612</f>
        <v>784</v>
      </c>
      <c r="O612" s="3">
        <f>'Transaction Data'!$N612-'Transaction Data'!$M612</f>
        <v>392</v>
      </c>
      <c r="P612" s="2">
        <f>DATEDIF('Transaction Data'!$D612,'Transaction Data'!$A612,"y")</f>
        <v>70</v>
      </c>
      <c r="Q612" s="2" t="str">
        <f>FLOOR('Transaction Data'!$P612,15)&amp;"-"&amp;FLOOR('Transaction Data'!$P612,15)+14</f>
        <v>60-74</v>
      </c>
      <c r="R612" s="2" t="str">
        <f>IF('Transaction Data'!$L612&lt;=10,"Less Expensive","Expensive")</f>
        <v>Expensive</v>
      </c>
      <c r="S612" s="4">
        <f>WEEKDAY('Transaction Data'!$A612)</f>
        <v>2</v>
      </c>
      <c r="T612" s="2" t="str">
        <f>IF(WEEKDAY('Transaction Data'!$A612,2)&lt;6,"Weekday","Weekend")</f>
        <v>Weekday</v>
      </c>
    </row>
    <row r="613" ht="15.75" customHeight="1">
      <c r="A613" s="1">
        <v>45352.0</v>
      </c>
      <c r="B613" s="2" t="s">
        <v>649</v>
      </c>
      <c r="C613" s="2" t="s">
        <v>54</v>
      </c>
      <c r="D613" s="1">
        <v>31222.0</v>
      </c>
      <c r="E613" s="2" t="s">
        <v>27</v>
      </c>
      <c r="F613" s="2">
        <v>229.0</v>
      </c>
      <c r="G613" s="2" t="s">
        <v>33</v>
      </c>
      <c r="H613" s="2" t="s">
        <v>34</v>
      </c>
      <c r="I613" s="2" t="s">
        <v>25</v>
      </c>
      <c r="J613" s="2" t="str">
        <f t="array" ref="J613">XLOOKUP('Transaction Data'!$G613,Product_Code,Biscuit_Brand)</f>
        <v>Caramel Biscuits</v>
      </c>
      <c r="K613" s="2">
        <f t="array" ref="K613">XLOOKUP('Transaction Data'!$G613,Product_Code,Cost)</f>
        <v>18</v>
      </c>
      <c r="L613" s="2">
        <f t="array" ref="L613">XLOOKUP('Transaction Data'!$G613,Product_Code,Unit_Price)</f>
        <v>22</v>
      </c>
      <c r="M613" s="3">
        <f>'Transaction Data'!$F613*'Transaction Data'!$K613</f>
        <v>4122</v>
      </c>
      <c r="N613" s="3">
        <f>'Transaction Data'!$F613*'Transaction Data'!$L613</f>
        <v>5038</v>
      </c>
      <c r="O613" s="3">
        <f>'Transaction Data'!$N613-'Transaction Data'!$M613</f>
        <v>916</v>
      </c>
      <c r="P613" s="2">
        <f>DATEDIF('Transaction Data'!$D613,'Transaction Data'!$A613,"y")</f>
        <v>38</v>
      </c>
      <c r="Q613" s="2" t="str">
        <f>FLOOR('Transaction Data'!$P613,15)&amp;"-"&amp;FLOOR('Transaction Data'!$P613,15)+14</f>
        <v>30-44</v>
      </c>
      <c r="R613" s="2" t="str">
        <f>IF('Transaction Data'!$L613&lt;=10,"Less Expensive","Expensive")</f>
        <v>Expensive</v>
      </c>
      <c r="S613" s="4">
        <f>WEEKDAY('Transaction Data'!$A613)</f>
        <v>6</v>
      </c>
      <c r="T613" s="2" t="str">
        <f>IF(WEEKDAY('Transaction Data'!$A613,2)&lt;6,"Weekday","Weekend")</f>
        <v>Weekday</v>
      </c>
    </row>
    <row r="614" ht="15.75" customHeight="1">
      <c r="A614" s="1">
        <v>45388.0</v>
      </c>
      <c r="B614" s="2" t="s">
        <v>650</v>
      </c>
      <c r="C614" s="2" t="s">
        <v>51</v>
      </c>
      <c r="D614" s="1">
        <v>38417.0</v>
      </c>
      <c r="E614" s="2" t="s">
        <v>22</v>
      </c>
      <c r="F614" s="2">
        <v>209.0</v>
      </c>
      <c r="G614" s="2" t="s">
        <v>60</v>
      </c>
      <c r="H614" s="2" t="s">
        <v>39</v>
      </c>
      <c r="I614" s="2" t="s">
        <v>25</v>
      </c>
      <c r="J614" s="2" t="str">
        <f t="array" ref="J614">XLOOKUP('Transaction Data'!$G614,Product_Code,Biscuit_Brand)</f>
        <v>Peanut Butter Bites</v>
      </c>
      <c r="K614" s="2">
        <f t="array" ref="K614">XLOOKUP('Transaction Data'!$G614,Product_Code,Cost)</f>
        <v>5</v>
      </c>
      <c r="L614" s="2">
        <f t="array" ref="L614">XLOOKUP('Transaction Data'!$G614,Product_Code,Unit_Price)</f>
        <v>7</v>
      </c>
      <c r="M614" s="3">
        <f>'Transaction Data'!$F614*'Transaction Data'!$K614</f>
        <v>1045</v>
      </c>
      <c r="N614" s="3">
        <f>'Transaction Data'!$F614*'Transaction Data'!$L614</f>
        <v>1463</v>
      </c>
      <c r="O614" s="3">
        <f>'Transaction Data'!$N614-'Transaction Data'!$M614</f>
        <v>418</v>
      </c>
      <c r="P614" s="2">
        <f>DATEDIF('Transaction Data'!$D614,'Transaction Data'!$A614,"y")</f>
        <v>19</v>
      </c>
      <c r="Q614" s="2" t="str">
        <f>FLOOR('Transaction Data'!$P614,15)&amp;"-"&amp;FLOOR('Transaction Data'!$P614,15)+14</f>
        <v>15-29</v>
      </c>
      <c r="R614" s="2" t="str">
        <f>IF('Transaction Data'!$L614&lt;=10,"Less Expensive","Expensive")</f>
        <v>Less Expensive</v>
      </c>
      <c r="S614" s="4">
        <f>WEEKDAY('Transaction Data'!$A614)</f>
        <v>7</v>
      </c>
      <c r="T614" s="2" t="str">
        <f>IF(WEEKDAY('Transaction Data'!$A614,2)&lt;6,"Weekday","Weekend")</f>
        <v>Weekend</v>
      </c>
    </row>
    <row r="615" ht="15.75" customHeight="1">
      <c r="A615" s="1">
        <v>45476.0</v>
      </c>
      <c r="B615" s="2" t="s">
        <v>651</v>
      </c>
      <c r="C615" s="2" t="s">
        <v>41</v>
      </c>
      <c r="D615" s="1">
        <v>19196.0</v>
      </c>
      <c r="E615" s="2" t="s">
        <v>22</v>
      </c>
      <c r="F615" s="2">
        <v>162.0</v>
      </c>
      <c r="G615" s="2" t="s">
        <v>33</v>
      </c>
      <c r="H615" s="2" t="s">
        <v>42</v>
      </c>
      <c r="I615" s="2" t="s">
        <v>25</v>
      </c>
      <c r="J615" s="2" t="str">
        <f t="array" ref="J615">XLOOKUP('Transaction Data'!$G615,Product_Code,Biscuit_Brand)</f>
        <v>Caramel Biscuits</v>
      </c>
      <c r="K615" s="2">
        <f t="array" ref="K615">XLOOKUP('Transaction Data'!$G615,Product_Code,Cost)</f>
        <v>18</v>
      </c>
      <c r="L615" s="2">
        <f t="array" ref="L615">XLOOKUP('Transaction Data'!$G615,Product_Code,Unit_Price)</f>
        <v>22</v>
      </c>
      <c r="M615" s="3">
        <f>'Transaction Data'!$F615*'Transaction Data'!$K615</f>
        <v>2916</v>
      </c>
      <c r="N615" s="3">
        <f>'Transaction Data'!$F615*'Transaction Data'!$L615</f>
        <v>3564</v>
      </c>
      <c r="O615" s="3">
        <f>'Transaction Data'!$N615-'Transaction Data'!$M615</f>
        <v>648</v>
      </c>
      <c r="P615" s="2">
        <f>DATEDIF('Transaction Data'!$D615,'Transaction Data'!$A615,"y")</f>
        <v>71</v>
      </c>
      <c r="Q615" s="2" t="str">
        <f>FLOOR('Transaction Data'!$P615,15)&amp;"-"&amp;FLOOR('Transaction Data'!$P615,15)+14</f>
        <v>60-74</v>
      </c>
      <c r="R615" s="2" t="str">
        <f>IF('Transaction Data'!$L615&lt;=10,"Less Expensive","Expensive")</f>
        <v>Expensive</v>
      </c>
      <c r="S615" s="4">
        <f>WEEKDAY('Transaction Data'!$A615)</f>
        <v>4</v>
      </c>
      <c r="T615" s="2" t="str">
        <f>IF(WEEKDAY('Transaction Data'!$A615,2)&lt;6,"Weekday","Weekend")</f>
        <v>Weekday</v>
      </c>
    </row>
    <row r="616" ht="15.75" customHeight="1">
      <c r="A616" s="1">
        <v>45369.0</v>
      </c>
      <c r="B616" s="2" t="s">
        <v>652</v>
      </c>
      <c r="C616" s="2" t="s">
        <v>72</v>
      </c>
      <c r="D616" s="1">
        <v>25188.0</v>
      </c>
      <c r="E616" s="2" t="s">
        <v>22</v>
      </c>
      <c r="F616" s="2">
        <v>182.0</v>
      </c>
      <c r="G616" s="2" t="s">
        <v>57</v>
      </c>
      <c r="H616" s="2" t="s">
        <v>45</v>
      </c>
      <c r="I616" s="2" t="s">
        <v>25</v>
      </c>
      <c r="J616" s="2" t="str">
        <f t="array" ref="J616">XLOOKUP('Transaction Data'!$G616,Product_Code,Biscuit_Brand)</f>
        <v>Oatmeal Cookies</v>
      </c>
      <c r="K616" s="2">
        <f t="array" ref="K616">XLOOKUP('Transaction Data'!$G616,Product_Code,Cost)</f>
        <v>19</v>
      </c>
      <c r="L616" s="2">
        <f t="array" ref="L616">XLOOKUP('Transaction Data'!$G616,Product_Code,Unit_Price)</f>
        <v>23</v>
      </c>
      <c r="M616" s="3">
        <f>'Transaction Data'!$F616*'Transaction Data'!$K616</f>
        <v>3458</v>
      </c>
      <c r="N616" s="3">
        <f>'Transaction Data'!$F616*'Transaction Data'!$L616</f>
        <v>4186</v>
      </c>
      <c r="O616" s="3">
        <f>'Transaction Data'!$N616-'Transaction Data'!$M616</f>
        <v>728</v>
      </c>
      <c r="P616" s="2">
        <f>DATEDIF('Transaction Data'!$D616,'Transaction Data'!$A616,"y")</f>
        <v>55</v>
      </c>
      <c r="Q616" s="2" t="str">
        <f>FLOOR('Transaction Data'!$P616,15)&amp;"-"&amp;FLOOR('Transaction Data'!$P616,15)+14</f>
        <v>45-59</v>
      </c>
      <c r="R616" s="2" t="str">
        <f>IF('Transaction Data'!$L616&lt;=10,"Less Expensive","Expensive")</f>
        <v>Expensive</v>
      </c>
      <c r="S616" s="4">
        <f>WEEKDAY('Transaction Data'!$A616)</f>
        <v>2</v>
      </c>
      <c r="T616" s="2" t="str">
        <f>IF(WEEKDAY('Transaction Data'!$A616,2)&lt;6,"Weekday","Weekend")</f>
        <v>Weekday</v>
      </c>
    </row>
    <row r="617" ht="15.75" customHeight="1">
      <c r="A617" s="1">
        <v>45314.0</v>
      </c>
      <c r="B617" s="2" t="s">
        <v>653</v>
      </c>
      <c r="C617" s="2" t="s">
        <v>51</v>
      </c>
      <c r="D617" s="1">
        <v>33439.0</v>
      </c>
      <c r="E617" s="2" t="s">
        <v>37</v>
      </c>
      <c r="F617" s="2">
        <v>35.0</v>
      </c>
      <c r="G617" s="2" t="s">
        <v>55</v>
      </c>
      <c r="H617" s="2" t="s">
        <v>49</v>
      </c>
      <c r="I617" s="2" t="s">
        <v>25</v>
      </c>
      <c r="J617" s="2" t="str">
        <f t="array" ref="J617">XLOOKUP('Transaction Data'!$G617,Product_Code,Biscuit_Brand)</f>
        <v>Vanilla Wafers</v>
      </c>
      <c r="K617" s="2">
        <f t="array" ref="K617">XLOOKUP('Transaction Data'!$G617,Product_Code,Cost)</f>
        <v>18</v>
      </c>
      <c r="L617" s="2">
        <f t="array" ref="L617">XLOOKUP('Transaction Data'!$G617,Product_Code,Unit_Price)</f>
        <v>36</v>
      </c>
      <c r="M617" s="3">
        <f>'Transaction Data'!$F617*'Transaction Data'!$K617</f>
        <v>630</v>
      </c>
      <c r="N617" s="3">
        <f>'Transaction Data'!$F617*'Transaction Data'!$L617</f>
        <v>1260</v>
      </c>
      <c r="O617" s="3">
        <f>'Transaction Data'!$N617-'Transaction Data'!$M617</f>
        <v>630</v>
      </c>
      <c r="P617" s="2">
        <f>DATEDIF('Transaction Data'!$D617,'Transaction Data'!$A617,"y")</f>
        <v>32</v>
      </c>
      <c r="Q617" s="2" t="str">
        <f>FLOOR('Transaction Data'!$P617,15)&amp;"-"&amp;FLOOR('Transaction Data'!$P617,15)+14</f>
        <v>30-44</v>
      </c>
      <c r="R617" s="2" t="str">
        <f>IF('Transaction Data'!$L617&lt;=10,"Less Expensive","Expensive")</f>
        <v>Expensive</v>
      </c>
      <c r="S617" s="4">
        <f>WEEKDAY('Transaction Data'!$A617)</f>
        <v>3</v>
      </c>
      <c r="T617" s="2" t="str">
        <f>IF(WEEKDAY('Transaction Data'!$A617,2)&lt;6,"Weekday","Weekend")</f>
        <v>Weekday</v>
      </c>
    </row>
    <row r="618" ht="15.75" customHeight="1">
      <c r="A618" s="1">
        <v>45451.0</v>
      </c>
      <c r="B618" s="2" t="s">
        <v>654</v>
      </c>
      <c r="C618" s="2" t="s">
        <v>72</v>
      </c>
      <c r="D618" s="1">
        <v>25092.0</v>
      </c>
      <c r="E618" s="2" t="s">
        <v>27</v>
      </c>
      <c r="F618" s="2">
        <v>445.0</v>
      </c>
      <c r="G618" s="2" t="s">
        <v>38</v>
      </c>
      <c r="H618" s="2" t="s">
        <v>52</v>
      </c>
      <c r="I618" s="2" t="s">
        <v>30</v>
      </c>
      <c r="J618" s="2" t="str">
        <f t="array" ref="J618">XLOOKUP('Transaction Data'!$G618,Product_Code,Biscuit_Brand)</f>
        <v>Ginger Snaps</v>
      </c>
      <c r="K618" s="2">
        <f t="array" ref="K618">XLOOKUP('Transaction Data'!$G618,Product_Code,Cost)</f>
        <v>14</v>
      </c>
      <c r="L618" s="2">
        <f t="array" ref="L618">XLOOKUP('Transaction Data'!$G618,Product_Code,Unit_Price)</f>
        <v>28</v>
      </c>
      <c r="M618" s="3">
        <f>'Transaction Data'!$F618*'Transaction Data'!$K618</f>
        <v>6230</v>
      </c>
      <c r="N618" s="3">
        <f>'Transaction Data'!$F618*'Transaction Data'!$L618</f>
        <v>12460</v>
      </c>
      <c r="O618" s="3">
        <f>'Transaction Data'!$N618-'Transaction Data'!$M618</f>
        <v>6230</v>
      </c>
      <c r="P618" s="2">
        <f>DATEDIF('Transaction Data'!$D618,'Transaction Data'!$A618,"y")</f>
        <v>55</v>
      </c>
      <c r="Q618" s="2" t="str">
        <f>FLOOR('Transaction Data'!$P618,15)&amp;"-"&amp;FLOOR('Transaction Data'!$P618,15)+14</f>
        <v>45-59</v>
      </c>
      <c r="R618" s="2" t="str">
        <f>IF('Transaction Data'!$L618&lt;=10,"Less Expensive","Expensive")</f>
        <v>Expensive</v>
      </c>
      <c r="S618" s="4">
        <f>WEEKDAY('Transaction Data'!$A618)</f>
        <v>7</v>
      </c>
      <c r="T618" s="2" t="str">
        <f>IF(WEEKDAY('Transaction Data'!$A618,2)&lt;6,"Weekday","Weekend")</f>
        <v>Weekend</v>
      </c>
    </row>
    <row r="619" ht="15.75" customHeight="1">
      <c r="A619" s="1">
        <v>45458.0</v>
      </c>
      <c r="B619" s="2" t="s">
        <v>655</v>
      </c>
      <c r="C619" s="2" t="s">
        <v>65</v>
      </c>
      <c r="D619" s="1">
        <v>20155.0</v>
      </c>
      <c r="E619" s="2" t="s">
        <v>27</v>
      </c>
      <c r="F619" s="2">
        <v>202.0</v>
      </c>
      <c r="G619" s="2" t="s">
        <v>55</v>
      </c>
      <c r="H619" s="2" t="s">
        <v>49</v>
      </c>
      <c r="I619" s="2" t="s">
        <v>25</v>
      </c>
      <c r="J619" s="2" t="str">
        <f t="array" ref="J619">XLOOKUP('Transaction Data'!$G619,Product_Code,Biscuit_Brand)</f>
        <v>Vanilla Wafers</v>
      </c>
      <c r="K619" s="2">
        <f t="array" ref="K619">XLOOKUP('Transaction Data'!$G619,Product_Code,Cost)</f>
        <v>18</v>
      </c>
      <c r="L619" s="2">
        <f t="array" ref="L619">XLOOKUP('Transaction Data'!$G619,Product_Code,Unit_Price)</f>
        <v>36</v>
      </c>
      <c r="M619" s="3">
        <f>'Transaction Data'!$F619*'Transaction Data'!$K619</f>
        <v>3636</v>
      </c>
      <c r="N619" s="3">
        <f>'Transaction Data'!$F619*'Transaction Data'!$L619</f>
        <v>7272</v>
      </c>
      <c r="O619" s="3">
        <f>'Transaction Data'!$N619-'Transaction Data'!$M619</f>
        <v>3636</v>
      </c>
      <c r="P619" s="2">
        <f>DATEDIF('Transaction Data'!$D619,'Transaction Data'!$A619,"y")</f>
        <v>69</v>
      </c>
      <c r="Q619" s="2" t="str">
        <f>FLOOR('Transaction Data'!$P619,15)&amp;"-"&amp;FLOOR('Transaction Data'!$P619,15)+14</f>
        <v>60-74</v>
      </c>
      <c r="R619" s="2" t="str">
        <f>IF('Transaction Data'!$L619&lt;=10,"Less Expensive","Expensive")</f>
        <v>Expensive</v>
      </c>
      <c r="S619" s="4">
        <f>WEEKDAY('Transaction Data'!$A619)</f>
        <v>7</v>
      </c>
      <c r="T619" s="2" t="str">
        <f>IF(WEEKDAY('Transaction Data'!$A619,2)&lt;6,"Weekday","Weekend")</f>
        <v>Weekend</v>
      </c>
    </row>
    <row r="620" ht="15.75" customHeight="1">
      <c r="A620" s="1">
        <v>45426.0</v>
      </c>
      <c r="B620" s="2" t="s">
        <v>656</v>
      </c>
      <c r="C620" s="2" t="s">
        <v>69</v>
      </c>
      <c r="D620" s="1">
        <v>24447.0</v>
      </c>
      <c r="E620" s="2" t="s">
        <v>22</v>
      </c>
      <c r="F620" s="2">
        <v>90.0</v>
      </c>
      <c r="G620" s="2" t="s">
        <v>55</v>
      </c>
      <c r="H620" s="2" t="s">
        <v>52</v>
      </c>
      <c r="I620" s="2" t="s">
        <v>25</v>
      </c>
      <c r="J620" s="2" t="str">
        <f t="array" ref="J620">XLOOKUP('Transaction Data'!$G620,Product_Code,Biscuit_Brand)</f>
        <v>Vanilla Wafers</v>
      </c>
      <c r="K620" s="2">
        <f t="array" ref="K620">XLOOKUP('Transaction Data'!$G620,Product_Code,Cost)</f>
        <v>18</v>
      </c>
      <c r="L620" s="2">
        <f t="array" ref="L620">XLOOKUP('Transaction Data'!$G620,Product_Code,Unit_Price)</f>
        <v>36</v>
      </c>
      <c r="M620" s="3">
        <f>'Transaction Data'!$F620*'Transaction Data'!$K620</f>
        <v>1620</v>
      </c>
      <c r="N620" s="3">
        <f>'Transaction Data'!$F620*'Transaction Data'!$L620</f>
        <v>3240</v>
      </c>
      <c r="O620" s="3">
        <f>'Transaction Data'!$N620-'Transaction Data'!$M620</f>
        <v>1620</v>
      </c>
      <c r="P620" s="2">
        <f>DATEDIF('Transaction Data'!$D620,'Transaction Data'!$A620,"y")</f>
        <v>57</v>
      </c>
      <c r="Q620" s="2" t="str">
        <f>FLOOR('Transaction Data'!$P620,15)&amp;"-"&amp;FLOOR('Transaction Data'!$P620,15)+14</f>
        <v>45-59</v>
      </c>
      <c r="R620" s="2" t="str">
        <f>IF('Transaction Data'!$L620&lt;=10,"Less Expensive","Expensive")</f>
        <v>Expensive</v>
      </c>
      <c r="S620" s="4">
        <f>WEEKDAY('Transaction Data'!$A620)</f>
        <v>3</v>
      </c>
      <c r="T620" s="2" t="str">
        <f>IF(WEEKDAY('Transaction Data'!$A620,2)&lt;6,"Weekday","Weekend")</f>
        <v>Weekday</v>
      </c>
    </row>
    <row r="621" ht="15.75" customHeight="1">
      <c r="A621" s="1">
        <v>45435.0</v>
      </c>
      <c r="B621" s="2" t="s">
        <v>657</v>
      </c>
      <c r="C621" s="2" t="s">
        <v>51</v>
      </c>
      <c r="D621" s="1">
        <v>27394.0</v>
      </c>
      <c r="E621" s="2" t="s">
        <v>63</v>
      </c>
      <c r="F621" s="2">
        <v>34.0</v>
      </c>
      <c r="G621" s="2" t="s">
        <v>57</v>
      </c>
      <c r="H621" s="2" t="s">
        <v>52</v>
      </c>
      <c r="I621" s="2" t="s">
        <v>25</v>
      </c>
      <c r="J621" s="2" t="str">
        <f t="array" ref="J621">XLOOKUP('Transaction Data'!$G621,Product_Code,Biscuit_Brand)</f>
        <v>Oatmeal Cookies</v>
      </c>
      <c r="K621" s="2">
        <f t="array" ref="K621">XLOOKUP('Transaction Data'!$G621,Product_Code,Cost)</f>
        <v>19</v>
      </c>
      <c r="L621" s="2">
        <f t="array" ref="L621">XLOOKUP('Transaction Data'!$G621,Product_Code,Unit_Price)</f>
        <v>23</v>
      </c>
      <c r="M621" s="3">
        <f>'Transaction Data'!$F621*'Transaction Data'!$K621</f>
        <v>646</v>
      </c>
      <c r="N621" s="3">
        <f>'Transaction Data'!$F621*'Transaction Data'!$L621</f>
        <v>782</v>
      </c>
      <c r="O621" s="3">
        <f>'Transaction Data'!$N621-'Transaction Data'!$M621</f>
        <v>136</v>
      </c>
      <c r="P621" s="2">
        <f>DATEDIF('Transaction Data'!$D621,'Transaction Data'!$A621,"y")</f>
        <v>49</v>
      </c>
      <c r="Q621" s="2" t="str">
        <f>FLOOR('Transaction Data'!$P621,15)&amp;"-"&amp;FLOOR('Transaction Data'!$P621,15)+14</f>
        <v>45-59</v>
      </c>
      <c r="R621" s="2" t="str">
        <f>IF('Transaction Data'!$L621&lt;=10,"Less Expensive","Expensive")</f>
        <v>Expensive</v>
      </c>
      <c r="S621" s="4">
        <f>WEEKDAY('Transaction Data'!$A621)</f>
        <v>5</v>
      </c>
      <c r="T621" s="2" t="str">
        <f>IF(WEEKDAY('Transaction Data'!$A621,2)&lt;6,"Weekday","Weekend")</f>
        <v>Weekday</v>
      </c>
    </row>
    <row r="622" ht="15.75" customHeight="1">
      <c r="A622" s="1">
        <v>45449.0</v>
      </c>
      <c r="B622" s="2" t="s">
        <v>658</v>
      </c>
      <c r="C622" s="2" t="s">
        <v>51</v>
      </c>
      <c r="D622" s="1">
        <v>29356.0</v>
      </c>
      <c r="E622" s="2" t="s">
        <v>37</v>
      </c>
      <c r="F622" s="2">
        <v>130.0</v>
      </c>
      <c r="G622" s="2" t="s">
        <v>57</v>
      </c>
      <c r="H622" s="2" t="s">
        <v>45</v>
      </c>
      <c r="I622" s="2" t="s">
        <v>25</v>
      </c>
      <c r="J622" s="2" t="str">
        <f t="array" ref="J622">XLOOKUP('Transaction Data'!$G622,Product_Code,Biscuit_Brand)</f>
        <v>Oatmeal Cookies</v>
      </c>
      <c r="K622" s="2">
        <f t="array" ref="K622">XLOOKUP('Transaction Data'!$G622,Product_Code,Cost)</f>
        <v>19</v>
      </c>
      <c r="L622" s="2">
        <f t="array" ref="L622">XLOOKUP('Transaction Data'!$G622,Product_Code,Unit_Price)</f>
        <v>23</v>
      </c>
      <c r="M622" s="3">
        <f>'Transaction Data'!$F622*'Transaction Data'!$K622</f>
        <v>2470</v>
      </c>
      <c r="N622" s="3">
        <f>'Transaction Data'!$F622*'Transaction Data'!$L622</f>
        <v>2990</v>
      </c>
      <c r="O622" s="3">
        <f>'Transaction Data'!$N622-'Transaction Data'!$M622</f>
        <v>520</v>
      </c>
      <c r="P622" s="2">
        <f>DATEDIF('Transaction Data'!$D622,'Transaction Data'!$A622,"y")</f>
        <v>44</v>
      </c>
      <c r="Q622" s="2" t="str">
        <f>FLOOR('Transaction Data'!$P622,15)&amp;"-"&amp;FLOOR('Transaction Data'!$P622,15)+14</f>
        <v>30-44</v>
      </c>
      <c r="R622" s="2" t="str">
        <f>IF('Transaction Data'!$L622&lt;=10,"Less Expensive","Expensive")</f>
        <v>Expensive</v>
      </c>
      <c r="S622" s="4">
        <f>WEEKDAY('Transaction Data'!$A622)</f>
        <v>5</v>
      </c>
      <c r="T622" s="2" t="str">
        <f>IF(WEEKDAY('Transaction Data'!$A622,2)&lt;6,"Weekday","Weekend")</f>
        <v>Weekday</v>
      </c>
    </row>
    <row r="623" ht="15.75" customHeight="1">
      <c r="A623" s="1">
        <v>45319.0</v>
      </c>
      <c r="B623" s="2" t="s">
        <v>659</v>
      </c>
      <c r="C623" s="2" t="s">
        <v>54</v>
      </c>
      <c r="D623" s="1">
        <v>28872.0</v>
      </c>
      <c r="E623" s="2" t="s">
        <v>22</v>
      </c>
      <c r="F623" s="2">
        <v>131.0</v>
      </c>
      <c r="G623" s="2" t="s">
        <v>28</v>
      </c>
      <c r="H623" s="2" t="s">
        <v>49</v>
      </c>
      <c r="I623" s="2" t="s">
        <v>25</v>
      </c>
      <c r="J623" s="2" t="str">
        <f t="array" ref="J623">XLOOKUP('Transaction Data'!$G623,Product_Code,Biscuit_Brand)</f>
        <v>Shortbread</v>
      </c>
      <c r="K623" s="2">
        <f t="array" ref="K623">XLOOKUP('Transaction Data'!$G623,Product_Code,Cost)</f>
        <v>10</v>
      </c>
      <c r="L623" s="2">
        <f t="array" ref="L623">XLOOKUP('Transaction Data'!$G623,Product_Code,Unit_Price)</f>
        <v>45</v>
      </c>
      <c r="M623" s="3">
        <f>'Transaction Data'!$F623*'Transaction Data'!$K623</f>
        <v>1310</v>
      </c>
      <c r="N623" s="3">
        <f>'Transaction Data'!$F623*'Transaction Data'!$L623</f>
        <v>5895</v>
      </c>
      <c r="O623" s="3">
        <f>'Transaction Data'!$N623-'Transaction Data'!$M623</f>
        <v>4585</v>
      </c>
      <c r="P623" s="2">
        <f>DATEDIF('Transaction Data'!$D623,'Transaction Data'!$A623,"y")</f>
        <v>45</v>
      </c>
      <c r="Q623" s="2" t="str">
        <f>FLOOR('Transaction Data'!$P623,15)&amp;"-"&amp;FLOOR('Transaction Data'!$P623,15)+14</f>
        <v>45-59</v>
      </c>
      <c r="R623" s="2" t="str">
        <f>IF('Transaction Data'!$L623&lt;=10,"Less Expensive","Expensive")</f>
        <v>Expensive</v>
      </c>
      <c r="S623" s="4">
        <f>WEEKDAY('Transaction Data'!$A623)</f>
        <v>1</v>
      </c>
      <c r="T623" s="2" t="str">
        <f>IF(WEEKDAY('Transaction Data'!$A623,2)&lt;6,"Weekday","Weekend")</f>
        <v>Weekend</v>
      </c>
    </row>
    <row r="624" ht="15.75" customHeight="1">
      <c r="A624" s="1">
        <v>45375.0</v>
      </c>
      <c r="B624" s="2" t="s">
        <v>660</v>
      </c>
      <c r="C624" s="2" t="s">
        <v>21</v>
      </c>
      <c r="D624" s="1">
        <v>32392.0</v>
      </c>
      <c r="E624" s="2" t="s">
        <v>37</v>
      </c>
      <c r="F624" s="2">
        <v>432.0</v>
      </c>
      <c r="G624" s="2" t="s">
        <v>33</v>
      </c>
      <c r="H624" s="2" t="s">
        <v>52</v>
      </c>
      <c r="I624" s="2" t="s">
        <v>30</v>
      </c>
      <c r="J624" s="2" t="str">
        <f t="array" ref="J624">XLOOKUP('Transaction Data'!$G624,Product_Code,Biscuit_Brand)</f>
        <v>Caramel Biscuits</v>
      </c>
      <c r="K624" s="2">
        <f t="array" ref="K624">XLOOKUP('Transaction Data'!$G624,Product_Code,Cost)</f>
        <v>18</v>
      </c>
      <c r="L624" s="2">
        <f t="array" ref="L624">XLOOKUP('Transaction Data'!$G624,Product_Code,Unit_Price)</f>
        <v>22</v>
      </c>
      <c r="M624" s="3">
        <f>'Transaction Data'!$F624*'Transaction Data'!$K624</f>
        <v>7776</v>
      </c>
      <c r="N624" s="3">
        <f>'Transaction Data'!$F624*'Transaction Data'!$L624</f>
        <v>9504</v>
      </c>
      <c r="O624" s="3">
        <f>'Transaction Data'!$N624-'Transaction Data'!$M624</f>
        <v>1728</v>
      </c>
      <c r="P624" s="2">
        <f>DATEDIF('Transaction Data'!$D624,'Transaction Data'!$A624,"y")</f>
        <v>35</v>
      </c>
      <c r="Q624" s="2" t="str">
        <f>FLOOR('Transaction Data'!$P624,15)&amp;"-"&amp;FLOOR('Transaction Data'!$P624,15)+14</f>
        <v>30-44</v>
      </c>
      <c r="R624" s="2" t="str">
        <f>IF('Transaction Data'!$L624&lt;=10,"Less Expensive","Expensive")</f>
        <v>Expensive</v>
      </c>
      <c r="S624" s="4">
        <f>WEEKDAY('Transaction Data'!$A624)</f>
        <v>1</v>
      </c>
      <c r="T624" s="2" t="str">
        <f>IF(WEEKDAY('Transaction Data'!$A624,2)&lt;6,"Weekday","Weekend")</f>
        <v>Weekend</v>
      </c>
    </row>
    <row r="625" ht="15.75" customHeight="1">
      <c r="A625" s="1">
        <v>45464.0</v>
      </c>
      <c r="B625" s="2" t="s">
        <v>661</v>
      </c>
      <c r="C625" s="2" t="s">
        <v>78</v>
      </c>
      <c r="D625" s="1">
        <v>17726.0</v>
      </c>
      <c r="E625" s="2" t="s">
        <v>22</v>
      </c>
      <c r="F625" s="2">
        <v>307.0</v>
      </c>
      <c r="G625" s="2" t="s">
        <v>23</v>
      </c>
      <c r="H625" s="2" t="s">
        <v>49</v>
      </c>
      <c r="I625" s="2" t="s">
        <v>25</v>
      </c>
      <c r="J625" s="2" t="str">
        <f t="array" ref="J625">XLOOKUP('Transaction Data'!$G625,Product_Code,Biscuit_Brand)</f>
        <v>Cinnamon Swirls</v>
      </c>
      <c r="K625" s="2">
        <f t="array" ref="K625">XLOOKUP('Transaction Data'!$G625,Product_Code,Cost)</f>
        <v>10</v>
      </c>
      <c r="L625" s="2">
        <f t="array" ref="L625">XLOOKUP('Transaction Data'!$G625,Product_Code,Unit_Price)</f>
        <v>14</v>
      </c>
      <c r="M625" s="3">
        <f>'Transaction Data'!$F625*'Transaction Data'!$K625</f>
        <v>3070</v>
      </c>
      <c r="N625" s="3">
        <f>'Transaction Data'!$F625*'Transaction Data'!$L625</f>
        <v>4298</v>
      </c>
      <c r="O625" s="3">
        <f>'Transaction Data'!$N625-'Transaction Data'!$M625</f>
        <v>1228</v>
      </c>
      <c r="P625" s="2">
        <f>DATEDIF('Transaction Data'!$D625,'Transaction Data'!$A625,"y")</f>
        <v>75</v>
      </c>
      <c r="Q625" s="2" t="str">
        <f>FLOOR('Transaction Data'!$P625,15)&amp;"-"&amp;FLOOR('Transaction Data'!$P625,15)+14</f>
        <v>75-89</v>
      </c>
      <c r="R625" s="2" t="str">
        <f>IF('Transaction Data'!$L625&lt;=10,"Less Expensive","Expensive")</f>
        <v>Expensive</v>
      </c>
      <c r="S625" s="4">
        <f>WEEKDAY('Transaction Data'!$A625)</f>
        <v>6</v>
      </c>
      <c r="T625" s="2" t="str">
        <f>IF(WEEKDAY('Transaction Data'!$A625,2)&lt;6,"Weekday","Weekend")</f>
        <v>Weekday</v>
      </c>
    </row>
    <row r="626" ht="15.75" customHeight="1">
      <c r="A626" s="1">
        <v>45367.0</v>
      </c>
      <c r="B626" s="2" t="s">
        <v>662</v>
      </c>
      <c r="C626" s="2" t="s">
        <v>32</v>
      </c>
      <c r="D626" s="1">
        <v>25315.0</v>
      </c>
      <c r="E626" s="2" t="s">
        <v>63</v>
      </c>
      <c r="F626" s="2">
        <v>162.0</v>
      </c>
      <c r="G626" s="2" t="s">
        <v>61</v>
      </c>
      <c r="H626" s="2" t="s">
        <v>52</v>
      </c>
      <c r="I626" s="2" t="s">
        <v>25</v>
      </c>
      <c r="J626" s="2" t="str">
        <f t="array" ref="J626">XLOOKUP('Transaction Data'!$G626,Product_Code,Biscuit_Brand)</f>
        <v>Choco Delight</v>
      </c>
      <c r="K626" s="2">
        <f t="array" ref="K626">XLOOKUP('Transaction Data'!$G626,Product_Code,Cost)</f>
        <v>3</v>
      </c>
      <c r="L626" s="2">
        <f t="array" ref="L626">XLOOKUP('Transaction Data'!$G626,Product_Code,Unit_Price)</f>
        <v>5</v>
      </c>
      <c r="M626" s="3">
        <f>'Transaction Data'!$F626*'Transaction Data'!$K626</f>
        <v>486</v>
      </c>
      <c r="N626" s="3">
        <f>'Transaction Data'!$F626*'Transaction Data'!$L626</f>
        <v>810</v>
      </c>
      <c r="O626" s="3">
        <f>'Transaction Data'!$N626-'Transaction Data'!$M626</f>
        <v>324</v>
      </c>
      <c r="P626" s="2">
        <f>DATEDIF('Transaction Data'!$D626,'Transaction Data'!$A626,"y")</f>
        <v>54</v>
      </c>
      <c r="Q626" s="2" t="str">
        <f>FLOOR('Transaction Data'!$P626,15)&amp;"-"&amp;FLOOR('Transaction Data'!$P626,15)+14</f>
        <v>45-59</v>
      </c>
      <c r="R626" s="2" t="str">
        <f>IF('Transaction Data'!$L626&lt;=10,"Less Expensive","Expensive")</f>
        <v>Less Expensive</v>
      </c>
      <c r="S626" s="4">
        <f>WEEKDAY('Transaction Data'!$A626)</f>
        <v>7</v>
      </c>
      <c r="T626" s="2" t="str">
        <f>IF(WEEKDAY('Transaction Data'!$A626,2)&lt;6,"Weekday","Weekend")</f>
        <v>Weekend</v>
      </c>
    </row>
    <row r="627" ht="15.75" customHeight="1">
      <c r="A627" s="1">
        <v>45467.0</v>
      </c>
      <c r="B627" s="2" t="s">
        <v>663</v>
      </c>
      <c r="C627" s="2" t="s">
        <v>21</v>
      </c>
      <c r="D627" s="1">
        <v>26356.0</v>
      </c>
      <c r="E627" s="2" t="s">
        <v>37</v>
      </c>
      <c r="F627" s="2">
        <v>19.0</v>
      </c>
      <c r="G627" s="2" t="s">
        <v>23</v>
      </c>
      <c r="H627" s="2" t="s">
        <v>34</v>
      </c>
      <c r="I627" s="2" t="s">
        <v>25</v>
      </c>
      <c r="J627" s="2" t="str">
        <f t="array" ref="J627">XLOOKUP('Transaction Data'!$G627,Product_Code,Biscuit_Brand)</f>
        <v>Cinnamon Swirls</v>
      </c>
      <c r="K627" s="2">
        <f t="array" ref="K627">XLOOKUP('Transaction Data'!$G627,Product_Code,Cost)</f>
        <v>10</v>
      </c>
      <c r="L627" s="2">
        <f t="array" ref="L627">XLOOKUP('Transaction Data'!$G627,Product_Code,Unit_Price)</f>
        <v>14</v>
      </c>
      <c r="M627" s="3">
        <f>'Transaction Data'!$F627*'Transaction Data'!$K627</f>
        <v>190</v>
      </c>
      <c r="N627" s="3">
        <f>'Transaction Data'!$F627*'Transaction Data'!$L627</f>
        <v>266</v>
      </c>
      <c r="O627" s="3">
        <f>'Transaction Data'!$N627-'Transaction Data'!$M627</f>
        <v>76</v>
      </c>
      <c r="P627" s="2">
        <f>DATEDIF('Transaction Data'!$D627,'Transaction Data'!$A627,"y")</f>
        <v>52</v>
      </c>
      <c r="Q627" s="2" t="str">
        <f>FLOOR('Transaction Data'!$P627,15)&amp;"-"&amp;FLOOR('Transaction Data'!$P627,15)+14</f>
        <v>45-59</v>
      </c>
      <c r="R627" s="2" t="str">
        <f>IF('Transaction Data'!$L627&lt;=10,"Less Expensive","Expensive")</f>
        <v>Expensive</v>
      </c>
      <c r="S627" s="4">
        <f>WEEKDAY('Transaction Data'!$A627)</f>
        <v>2</v>
      </c>
      <c r="T627" s="2" t="str">
        <f>IF(WEEKDAY('Transaction Data'!$A627,2)&lt;6,"Weekday","Weekend")</f>
        <v>Weekday</v>
      </c>
    </row>
    <row r="628" ht="15.75" customHeight="1">
      <c r="A628" s="1">
        <v>45309.0</v>
      </c>
      <c r="B628" s="2" t="s">
        <v>664</v>
      </c>
      <c r="C628" s="2" t="s">
        <v>47</v>
      </c>
      <c r="D628" s="1">
        <v>38529.0</v>
      </c>
      <c r="E628" s="2" t="s">
        <v>27</v>
      </c>
      <c r="F628" s="2">
        <v>18.0</v>
      </c>
      <c r="G628" s="2" t="s">
        <v>33</v>
      </c>
      <c r="H628" s="2" t="s">
        <v>34</v>
      </c>
      <c r="I628" s="2" t="s">
        <v>25</v>
      </c>
      <c r="J628" s="2" t="str">
        <f t="array" ref="J628">XLOOKUP('Transaction Data'!$G628,Product_Code,Biscuit_Brand)</f>
        <v>Caramel Biscuits</v>
      </c>
      <c r="K628" s="2">
        <f t="array" ref="K628">XLOOKUP('Transaction Data'!$G628,Product_Code,Cost)</f>
        <v>18</v>
      </c>
      <c r="L628" s="2">
        <f t="array" ref="L628">XLOOKUP('Transaction Data'!$G628,Product_Code,Unit_Price)</f>
        <v>22</v>
      </c>
      <c r="M628" s="3">
        <f>'Transaction Data'!$F628*'Transaction Data'!$K628</f>
        <v>324</v>
      </c>
      <c r="N628" s="3">
        <f>'Transaction Data'!$F628*'Transaction Data'!$L628</f>
        <v>396</v>
      </c>
      <c r="O628" s="3">
        <f>'Transaction Data'!$N628-'Transaction Data'!$M628</f>
        <v>72</v>
      </c>
      <c r="P628" s="2">
        <f>DATEDIF('Transaction Data'!$D628,'Transaction Data'!$A628,"y")</f>
        <v>18</v>
      </c>
      <c r="Q628" s="2" t="str">
        <f>FLOOR('Transaction Data'!$P628,15)&amp;"-"&amp;FLOOR('Transaction Data'!$P628,15)+14</f>
        <v>15-29</v>
      </c>
      <c r="R628" s="2" t="str">
        <f>IF('Transaction Data'!$L628&lt;=10,"Less Expensive","Expensive")</f>
        <v>Expensive</v>
      </c>
      <c r="S628" s="4">
        <f>WEEKDAY('Transaction Data'!$A628)</f>
        <v>5</v>
      </c>
      <c r="T628" s="2" t="str">
        <f>IF(WEEKDAY('Transaction Data'!$A628,2)&lt;6,"Weekday","Weekend")</f>
        <v>Weekday</v>
      </c>
    </row>
    <row r="629" ht="15.75" customHeight="1">
      <c r="A629" s="1">
        <v>45381.0</v>
      </c>
      <c r="B629" s="2" t="s">
        <v>665</v>
      </c>
      <c r="C629" s="2" t="s">
        <v>65</v>
      </c>
      <c r="D629" s="1">
        <v>24294.0</v>
      </c>
      <c r="E629" s="2" t="s">
        <v>37</v>
      </c>
      <c r="F629" s="2">
        <v>419.0</v>
      </c>
      <c r="G629" s="2" t="s">
        <v>48</v>
      </c>
      <c r="H629" s="2" t="s">
        <v>39</v>
      </c>
      <c r="I629" s="2" t="s">
        <v>25</v>
      </c>
      <c r="J629" s="2" t="str">
        <f t="array" ref="J629">XLOOKUP('Transaction Data'!$G629,Product_Code,Biscuit_Brand)</f>
        <v>Lemon Crisps</v>
      </c>
      <c r="K629" s="2">
        <f t="array" ref="K629">XLOOKUP('Transaction Data'!$G629,Product_Code,Cost)</f>
        <v>7</v>
      </c>
      <c r="L629" s="2">
        <f t="array" ref="L629">XLOOKUP('Transaction Data'!$G629,Product_Code,Unit_Price)</f>
        <v>9</v>
      </c>
      <c r="M629" s="3">
        <f>'Transaction Data'!$F629*'Transaction Data'!$K629</f>
        <v>2933</v>
      </c>
      <c r="N629" s="3">
        <f>'Transaction Data'!$F629*'Transaction Data'!$L629</f>
        <v>3771</v>
      </c>
      <c r="O629" s="3">
        <f>'Transaction Data'!$N629-'Transaction Data'!$M629</f>
        <v>838</v>
      </c>
      <c r="P629" s="2">
        <f>DATEDIF('Transaction Data'!$D629,'Transaction Data'!$A629,"y")</f>
        <v>57</v>
      </c>
      <c r="Q629" s="2" t="str">
        <f>FLOOR('Transaction Data'!$P629,15)&amp;"-"&amp;FLOOR('Transaction Data'!$P629,15)+14</f>
        <v>45-59</v>
      </c>
      <c r="R629" s="2" t="str">
        <f>IF('Transaction Data'!$L629&lt;=10,"Less Expensive","Expensive")</f>
        <v>Less Expensive</v>
      </c>
      <c r="S629" s="4">
        <f>WEEKDAY('Transaction Data'!$A629)</f>
        <v>7</v>
      </c>
      <c r="T629" s="2" t="str">
        <f>IF(WEEKDAY('Transaction Data'!$A629,2)&lt;6,"Weekday","Weekend")</f>
        <v>Weekend</v>
      </c>
    </row>
    <row r="630" ht="15.75" customHeight="1">
      <c r="A630" s="1">
        <v>45383.0</v>
      </c>
      <c r="B630" s="2" t="s">
        <v>666</v>
      </c>
      <c r="C630" s="2" t="s">
        <v>41</v>
      </c>
      <c r="D630" s="1">
        <v>33075.0</v>
      </c>
      <c r="E630" s="2" t="s">
        <v>63</v>
      </c>
      <c r="F630" s="2">
        <v>215.0</v>
      </c>
      <c r="G630" s="2" t="s">
        <v>33</v>
      </c>
      <c r="H630" s="2" t="s">
        <v>42</v>
      </c>
      <c r="I630" s="2" t="s">
        <v>25</v>
      </c>
      <c r="J630" s="2" t="str">
        <f t="array" ref="J630">XLOOKUP('Transaction Data'!$G630,Product_Code,Biscuit_Brand)</f>
        <v>Caramel Biscuits</v>
      </c>
      <c r="K630" s="2">
        <f t="array" ref="K630">XLOOKUP('Transaction Data'!$G630,Product_Code,Cost)</f>
        <v>18</v>
      </c>
      <c r="L630" s="2">
        <f t="array" ref="L630">XLOOKUP('Transaction Data'!$G630,Product_Code,Unit_Price)</f>
        <v>22</v>
      </c>
      <c r="M630" s="3">
        <f>'Transaction Data'!$F630*'Transaction Data'!$K630</f>
        <v>3870</v>
      </c>
      <c r="N630" s="3">
        <f>'Transaction Data'!$F630*'Transaction Data'!$L630</f>
        <v>4730</v>
      </c>
      <c r="O630" s="3">
        <f>'Transaction Data'!$N630-'Transaction Data'!$M630</f>
        <v>860</v>
      </c>
      <c r="P630" s="2">
        <f>DATEDIF('Transaction Data'!$D630,'Transaction Data'!$A630,"y")</f>
        <v>33</v>
      </c>
      <c r="Q630" s="2" t="str">
        <f>FLOOR('Transaction Data'!$P630,15)&amp;"-"&amp;FLOOR('Transaction Data'!$P630,15)+14</f>
        <v>30-44</v>
      </c>
      <c r="R630" s="2" t="str">
        <f>IF('Transaction Data'!$L630&lt;=10,"Less Expensive","Expensive")</f>
        <v>Expensive</v>
      </c>
      <c r="S630" s="4">
        <f>WEEKDAY('Transaction Data'!$A630)</f>
        <v>2</v>
      </c>
      <c r="T630" s="2" t="str">
        <f>IF(WEEKDAY('Transaction Data'!$A630,2)&lt;6,"Weekday","Weekend")</f>
        <v>Weekday</v>
      </c>
    </row>
    <row r="631" ht="15.75" customHeight="1">
      <c r="A631" s="1">
        <v>45382.0</v>
      </c>
      <c r="B631" s="2" t="s">
        <v>667</v>
      </c>
      <c r="C631" s="2" t="s">
        <v>51</v>
      </c>
      <c r="D631" s="1">
        <v>38488.0</v>
      </c>
      <c r="E631" s="2" t="s">
        <v>63</v>
      </c>
      <c r="F631" s="2">
        <v>217.0</v>
      </c>
      <c r="G631" s="2" t="s">
        <v>33</v>
      </c>
      <c r="H631" s="2" t="s">
        <v>45</v>
      </c>
      <c r="I631" s="2" t="s">
        <v>25</v>
      </c>
      <c r="J631" s="2" t="str">
        <f t="array" ref="J631">XLOOKUP('Transaction Data'!$G631,Product_Code,Biscuit_Brand)</f>
        <v>Caramel Biscuits</v>
      </c>
      <c r="K631" s="2">
        <f t="array" ref="K631">XLOOKUP('Transaction Data'!$G631,Product_Code,Cost)</f>
        <v>18</v>
      </c>
      <c r="L631" s="2">
        <f t="array" ref="L631">XLOOKUP('Transaction Data'!$G631,Product_Code,Unit_Price)</f>
        <v>22</v>
      </c>
      <c r="M631" s="3">
        <f>'Transaction Data'!$F631*'Transaction Data'!$K631</f>
        <v>3906</v>
      </c>
      <c r="N631" s="3">
        <f>'Transaction Data'!$F631*'Transaction Data'!$L631</f>
        <v>4774</v>
      </c>
      <c r="O631" s="3">
        <f>'Transaction Data'!$N631-'Transaction Data'!$M631</f>
        <v>868</v>
      </c>
      <c r="P631" s="2">
        <f>DATEDIF('Transaction Data'!$D631,'Transaction Data'!$A631,"y")</f>
        <v>18</v>
      </c>
      <c r="Q631" s="2" t="str">
        <f>FLOOR('Transaction Data'!$P631,15)&amp;"-"&amp;FLOOR('Transaction Data'!$P631,15)+14</f>
        <v>15-29</v>
      </c>
      <c r="R631" s="2" t="str">
        <f>IF('Transaction Data'!$L631&lt;=10,"Less Expensive","Expensive")</f>
        <v>Expensive</v>
      </c>
      <c r="S631" s="4">
        <f>WEEKDAY('Transaction Data'!$A631)</f>
        <v>1</v>
      </c>
      <c r="T631" s="2" t="str">
        <f>IF(WEEKDAY('Transaction Data'!$A631,2)&lt;6,"Weekday","Weekend")</f>
        <v>Weekend</v>
      </c>
    </row>
    <row r="632" ht="15.75" customHeight="1">
      <c r="A632" s="1">
        <v>45407.0</v>
      </c>
      <c r="B632" s="2" t="s">
        <v>668</v>
      </c>
      <c r="C632" s="2" t="s">
        <v>54</v>
      </c>
      <c r="D632" s="1">
        <v>34359.0</v>
      </c>
      <c r="E632" s="2" t="s">
        <v>27</v>
      </c>
      <c r="F632" s="2">
        <v>337.0</v>
      </c>
      <c r="G632" s="2" t="s">
        <v>38</v>
      </c>
      <c r="H632" s="2" t="s">
        <v>49</v>
      </c>
      <c r="I632" s="2" t="s">
        <v>25</v>
      </c>
      <c r="J632" s="2" t="str">
        <f t="array" ref="J632">XLOOKUP('Transaction Data'!$G632,Product_Code,Biscuit_Brand)</f>
        <v>Ginger Snaps</v>
      </c>
      <c r="K632" s="2">
        <f t="array" ref="K632">XLOOKUP('Transaction Data'!$G632,Product_Code,Cost)</f>
        <v>14</v>
      </c>
      <c r="L632" s="2">
        <f t="array" ref="L632">XLOOKUP('Transaction Data'!$G632,Product_Code,Unit_Price)</f>
        <v>28</v>
      </c>
      <c r="M632" s="3">
        <f>'Transaction Data'!$F632*'Transaction Data'!$K632</f>
        <v>4718</v>
      </c>
      <c r="N632" s="3">
        <f>'Transaction Data'!$F632*'Transaction Data'!$L632</f>
        <v>9436</v>
      </c>
      <c r="O632" s="3">
        <f>'Transaction Data'!$N632-'Transaction Data'!$M632</f>
        <v>4718</v>
      </c>
      <c r="P632" s="2">
        <f>DATEDIF('Transaction Data'!$D632,'Transaction Data'!$A632,"y")</f>
        <v>30</v>
      </c>
      <c r="Q632" s="2" t="str">
        <f>FLOOR('Transaction Data'!$P632,15)&amp;"-"&amp;FLOOR('Transaction Data'!$P632,15)+14</f>
        <v>30-44</v>
      </c>
      <c r="R632" s="2" t="str">
        <f>IF('Transaction Data'!$L632&lt;=10,"Less Expensive","Expensive")</f>
        <v>Expensive</v>
      </c>
      <c r="S632" s="4">
        <f>WEEKDAY('Transaction Data'!$A632)</f>
        <v>5</v>
      </c>
      <c r="T632" s="2" t="str">
        <f>IF(WEEKDAY('Transaction Data'!$A632,2)&lt;6,"Weekday","Weekend")</f>
        <v>Weekday</v>
      </c>
    </row>
    <row r="633" ht="15.75" customHeight="1">
      <c r="A633" s="1">
        <v>45495.0</v>
      </c>
      <c r="B633" s="2" t="s">
        <v>669</v>
      </c>
      <c r="C633" s="2" t="s">
        <v>65</v>
      </c>
      <c r="D633" s="1">
        <v>24953.0</v>
      </c>
      <c r="E633" s="2" t="s">
        <v>63</v>
      </c>
      <c r="F633" s="2">
        <v>270.0</v>
      </c>
      <c r="G633" s="2" t="s">
        <v>57</v>
      </c>
      <c r="H633" s="2" t="s">
        <v>52</v>
      </c>
      <c r="I633" s="2" t="s">
        <v>25</v>
      </c>
      <c r="J633" s="2" t="str">
        <f t="array" ref="J633">XLOOKUP('Transaction Data'!$G633,Product_Code,Biscuit_Brand)</f>
        <v>Oatmeal Cookies</v>
      </c>
      <c r="K633" s="2">
        <f t="array" ref="K633">XLOOKUP('Transaction Data'!$G633,Product_Code,Cost)</f>
        <v>19</v>
      </c>
      <c r="L633" s="2">
        <f t="array" ref="L633">XLOOKUP('Transaction Data'!$G633,Product_Code,Unit_Price)</f>
        <v>23</v>
      </c>
      <c r="M633" s="3">
        <f>'Transaction Data'!$F633*'Transaction Data'!$K633</f>
        <v>5130</v>
      </c>
      <c r="N633" s="3">
        <f>'Transaction Data'!$F633*'Transaction Data'!$L633</f>
        <v>6210</v>
      </c>
      <c r="O633" s="3">
        <f>'Transaction Data'!$N633-'Transaction Data'!$M633</f>
        <v>1080</v>
      </c>
      <c r="P633" s="2">
        <f>DATEDIF('Transaction Data'!$D633,'Transaction Data'!$A633,"y")</f>
        <v>56</v>
      </c>
      <c r="Q633" s="2" t="str">
        <f>FLOOR('Transaction Data'!$P633,15)&amp;"-"&amp;FLOOR('Transaction Data'!$P633,15)+14</f>
        <v>45-59</v>
      </c>
      <c r="R633" s="2" t="str">
        <f>IF('Transaction Data'!$L633&lt;=10,"Less Expensive","Expensive")</f>
        <v>Expensive</v>
      </c>
      <c r="S633" s="4">
        <f>WEEKDAY('Transaction Data'!$A633)</f>
        <v>2</v>
      </c>
      <c r="T633" s="2" t="str">
        <f>IF(WEEKDAY('Transaction Data'!$A633,2)&lt;6,"Weekday","Weekend")</f>
        <v>Weekday</v>
      </c>
    </row>
    <row r="634" ht="15.75" customHeight="1">
      <c r="A634" s="1">
        <v>45351.0</v>
      </c>
      <c r="B634" s="2" t="s">
        <v>670</v>
      </c>
      <c r="C634" s="2" t="s">
        <v>51</v>
      </c>
      <c r="D634" s="1">
        <v>16952.0</v>
      </c>
      <c r="E634" s="2" t="s">
        <v>27</v>
      </c>
      <c r="F634" s="2">
        <v>414.0</v>
      </c>
      <c r="G634" s="2" t="s">
        <v>61</v>
      </c>
      <c r="H634" s="2" t="s">
        <v>49</v>
      </c>
      <c r="I634" s="2" t="s">
        <v>25</v>
      </c>
      <c r="J634" s="2" t="str">
        <f t="array" ref="J634">XLOOKUP('Transaction Data'!$G634,Product_Code,Biscuit_Brand)</f>
        <v>Choco Delight</v>
      </c>
      <c r="K634" s="2">
        <f t="array" ref="K634">XLOOKUP('Transaction Data'!$G634,Product_Code,Cost)</f>
        <v>3</v>
      </c>
      <c r="L634" s="2">
        <f t="array" ref="L634">XLOOKUP('Transaction Data'!$G634,Product_Code,Unit_Price)</f>
        <v>5</v>
      </c>
      <c r="M634" s="3">
        <f>'Transaction Data'!$F634*'Transaction Data'!$K634</f>
        <v>1242</v>
      </c>
      <c r="N634" s="3">
        <f>'Transaction Data'!$F634*'Transaction Data'!$L634</f>
        <v>2070</v>
      </c>
      <c r="O634" s="3">
        <f>'Transaction Data'!$N634-'Transaction Data'!$M634</f>
        <v>828</v>
      </c>
      <c r="P634" s="2">
        <f>DATEDIF('Transaction Data'!$D634,'Transaction Data'!$A634,"y")</f>
        <v>77</v>
      </c>
      <c r="Q634" s="2" t="str">
        <f>FLOOR('Transaction Data'!$P634,15)&amp;"-"&amp;FLOOR('Transaction Data'!$P634,15)+14</f>
        <v>75-89</v>
      </c>
      <c r="R634" s="2" t="str">
        <f>IF('Transaction Data'!$L634&lt;=10,"Less Expensive","Expensive")</f>
        <v>Less Expensive</v>
      </c>
      <c r="S634" s="4">
        <f>WEEKDAY('Transaction Data'!$A634)</f>
        <v>5</v>
      </c>
      <c r="T634" s="2" t="str">
        <f>IF(WEEKDAY('Transaction Data'!$A634,2)&lt;6,"Weekday","Weekend")</f>
        <v>Weekday</v>
      </c>
    </row>
    <row r="635" ht="15.75" customHeight="1">
      <c r="A635" s="1">
        <v>45401.0</v>
      </c>
      <c r="B635" s="2" t="s">
        <v>671</v>
      </c>
      <c r="C635" s="2" t="s">
        <v>69</v>
      </c>
      <c r="D635" s="1">
        <v>26871.0</v>
      </c>
      <c r="E635" s="2" t="s">
        <v>63</v>
      </c>
      <c r="F635" s="2">
        <v>399.0</v>
      </c>
      <c r="G635" s="2" t="s">
        <v>38</v>
      </c>
      <c r="H635" s="2" t="s">
        <v>52</v>
      </c>
      <c r="I635" s="2" t="s">
        <v>25</v>
      </c>
      <c r="J635" s="2" t="str">
        <f t="array" ref="J635">XLOOKUP('Transaction Data'!$G635,Product_Code,Biscuit_Brand)</f>
        <v>Ginger Snaps</v>
      </c>
      <c r="K635" s="2">
        <f t="array" ref="K635">XLOOKUP('Transaction Data'!$G635,Product_Code,Cost)</f>
        <v>14</v>
      </c>
      <c r="L635" s="2">
        <f t="array" ref="L635">XLOOKUP('Transaction Data'!$G635,Product_Code,Unit_Price)</f>
        <v>28</v>
      </c>
      <c r="M635" s="3">
        <f>'Transaction Data'!$F635*'Transaction Data'!$K635</f>
        <v>5586</v>
      </c>
      <c r="N635" s="3">
        <f>'Transaction Data'!$F635*'Transaction Data'!$L635</f>
        <v>11172</v>
      </c>
      <c r="O635" s="3">
        <f>'Transaction Data'!$N635-'Transaction Data'!$M635</f>
        <v>5586</v>
      </c>
      <c r="P635" s="2">
        <f>DATEDIF('Transaction Data'!$D635,'Transaction Data'!$A635,"y")</f>
        <v>50</v>
      </c>
      <c r="Q635" s="2" t="str">
        <f>FLOOR('Transaction Data'!$P635,15)&amp;"-"&amp;FLOOR('Transaction Data'!$P635,15)+14</f>
        <v>45-59</v>
      </c>
      <c r="R635" s="2" t="str">
        <f>IF('Transaction Data'!$L635&lt;=10,"Less Expensive","Expensive")</f>
        <v>Expensive</v>
      </c>
      <c r="S635" s="4">
        <f>WEEKDAY('Transaction Data'!$A635)</f>
        <v>6</v>
      </c>
      <c r="T635" s="2" t="str">
        <f>IF(WEEKDAY('Transaction Data'!$A635,2)&lt;6,"Weekday","Weekend")</f>
        <v>Weekday</v>
      </c>
    </row>
    <row r="636" ht="15.75" customHeight="1">
      <c r="A636" s="1">
        <v>45296.0</v>
      </c>
      <c r="B636" s="2" t="s">
        <v>672</v>
      </c>
      <c r="C636" s="2" t="s">
        <v>54</v>
      </c>
      <c r="D636" s="1">
        <v>30258.0</v>
      </c>
      <c r="E636" s="2" t="s">
        <v>22</v>
      </c>
      <c r="F636" s="2">
        <v>180.0</v>
      </c>
      <c r="G636" s="2" t="s">
        <v>55</v>
      </c>
      <c r="H636" s="2" t="s">
        <v>52</v>
      </c>
      <c r="I636" s="2" t="s">
        <v>25</v>
      </c>
      <c r="J636" s="2" t="str">
        <f t="array" ref="J636">XLOOKUP('Transaction Data'!$G636,Product_Code,Biscuit_Brand)</f>
        <v>Vanilla Wafers</v>
      </c>
      <c r="K636" s="2">
        <f t="array" ref="K636">XLOOKUP('Transaction Data'!$G636,Product_Code,Cost)</f>
        <v>18</v>
      </c>
      <c r="L636" s="2">
        <f t="array" ref="L636">XLOOKUP('Transaction Data'!$G636,Product_Code,Unit_Price)</f>
        <v>36</v>
      </c>
      <c r="M636" s="3">
        <f>'Transaction Data'!$F636*'Transaction Data'!$K636</f>
        <v>3240</v>
      </c>
      <c r="N636" s="3">
        <f>'Transaction Data'!$F636*'Transaction Data'!$L636</f>
        <v>6480</v>
      </c>
      <c r="O636" s="3">
        <f>'Transaction Data'!$N636-'Transaction Data'!$M636</f>
        <v>3240</v>
      </c>
      <c r="P636" s="2">
        <f>DATEDIF('Transaction Data'!$D636,'Transaction Data'!$A636,"y")</f>
        <v>41</v>
      </c>
      <c r="Q636" s="2" t="str">
        <f>FLOOR('Transaction Data'!$P636,15)&amp;"-"&amp;FLOOR('Transaction Data'!$P636,15)+14</f>
        <v>30-44</v>
      </c>
      <c r="R636" s="2" t="str">
        <f>IF('Transaction Data'!$L636&lt;=10,"Less Expensive","Expensive")</f>
        <v>Expensive</v>
      </c>
      <c r="S636" s="4">
        <f>WEEKDAY('Transaction Data'!$A636)</f>
        <v>6</v>
      </c>
      <c r="T636" s="2" t="str">
        <f>IF(WEEKDAY('Transaction Data'!$A636,2)&lt;6,"Weekday","Weekend")</f>
        <v>Weekday</v>
      </c>
    </row>
    <row r="637" ht="15.75" customHeight="1">
      <c r="A637" s="1">
        <v>45429.0</v>
      </c>
      <c r="B637" s="2" t="s">
        <v>673</v>
      </c>
      <c r="C637" s="2" t="s">
        <v>21</v>
      </c>
      <c r="D637" s="1">
        <v>24316.0</v>
      </c>
      <c r="E637" s="2" t="s">
        <v>37</v>
      </c>
      <c r="F637" s="2">
        <v>489.0</v>
      </c>
      <c r="G637" s="2" t="s">
        <v>44</v>
      </c>
      <c r="H637" s="2" t="s">
        <v>45</v>
      </c>
      <c r="I637" s="2" t="s">
        <v>25</v>
      </c>
      <c r="J637" s="2" t="str">
        <f t="array" ref="J637">XLOOKUP('Transaction Data'!$G637,Product_Code,Biscuit_Brand)</f>
        <v>Butter Crunch</v>
      </c>
      <c r="K637" s="2">
        <f t="array" ref="K637">XLOOKUP('Transaction Data'!$G637,Product_Code,Cost)</f>
        <v>10</v>
      </c>
      <c r="L637" s="2">
        <f t="array" ref="L637">XLOOKUP('Transaction Data'!$G637,Product_Code,Unit_Price)</f>
        <v>11</v>
      </c>
      <c r="M637" s="3">
        <f>'Transaction Data'!$F637*'Transaction Data'!$K637</f>
        <v>4890</v>
      </c>
      <c r="N637" s="3">
        <f>'Transaction Data'!$F637*'Transaction Data'!$L637</f>
        <v>5379</v>
      </c>
      <c r="O637" s="3">
        <f>'Transaction Data'!$N637-'Transaction Data'!$M637</f>
        <v>489</v>
      </c>
      <c r="P637" s="2">
        <f>DATEDIF('Transaction Data'!$D637,'Transaction Data'!$A637,"y")</f>
        <v>57</v>
      </c>
      <c r="Q637" s="2" t="str">
        <f>FLOOR('Transaction Data'!$P637,15)&amp;"-"&amp;FLOOR('Transaction Data'!$P637,15)+14</f>
        <v>45-59</v>
      </c>
      <c r="R637" s="2" t="str">
        <f>IF('Transaction Data'!$L637&lt;=10,"Less Expensive","Expensive")</f>
        <v>Expensive</v>
      </c>
      <c r="S637" s="4">
        <f>WEEKDAY('Transaction Data'!$A637)</f>
        <v>6</v>
      </c>
      <c r="T637" s="2" t="str">
        <f>IF(WEEKDAY('Transaction Data'!$A637,2)&lt;6,"Weekday","Weekend")</f>
        <v>Weekday</v>
      </c>
    </row>
    <row r="638" ht="15.75" customHeight="1">
      <c r="A638" s="1">
        <v>45488.0</v>
      </c>
      <c r="B638" s="2" t="s">
        <v>674</v>
      </c>
      <c r="C638" s="2" t="s">
        <v>78</v>
      </c>
      <c r="D638" s="1">
        <v>38258.0</v>
      </c>
      <c r="E638" s="2" t="s">
        <v>63</v>
      </c>
      <c r="F638" s="2">
        <v>427.0</v>
      </c>
      <c r="G638" s="2" t="s">
        <v>23</v>
      </c>
      <c r="H638" s="2" t="s">
        <v>49</v>
      </c>
      <c r="I638" s="2" t="s">
        <v>25</v>
      </c>
      <c r="J638" s="2" t="str">
        <f t="array" ref="J638">XLOOKUP('Transaction Data'!$G638,Product_Code,Biscuit_Brand)</f>
        <v>Cinnamon Swirls</v>
      </c>
      <c r="K638" s="2">
        <f t="array" ref="K638">XLOOKUP('Transaction Data'!$G638,Product_Code,Cost)</f>
        <v>10</v>
      </c>
      <c r="L638" s="2">
        <f t="array" ref="L638">XLOOKUP('Transaction Data'!$G638,Product_Code,Unit_Price)</f>
        <v>14</v>
      </c>
      <c r="M638" s="3">
        <f>'Transaction Data'!$F638*'Transaction Data'!$K638</f>
        <v>4270</v>
      </c>
      <c r="N638" s="3">
        <f>'Transaction Data'!$F638*'Transaction Data'!$L638</f>
        <v>5978</v>
      </c>
      <c r="O638" s="3">
        <f>'Transaction Data'!$N638-'Transaction Data'!$M638</f>
        <v>1708</v>
      </c>
      <c r="P638" s="2">
        <f>DATEDIF('Transaction Data'!$D638,'Transaction Data'!$A638,"y")</f>
        <v>19</v>
      </c>
      <c r="Q638" s="2" t="str">
        <f>FLOOR('Transaction Data'!$P638,15)&amp;"-"&amp;FLOOR('Transaction Data'!$P638,15)+14</f>
        <v>15-29</v>
      </c>
      <c r="R638" s="2" t="str">
        <f>IF('Transaction Data'!$L638&lt;=10,"Less Expensive","Expensive")</f>
        <v>Expensive</v>
      </c>
      <c r="S638" s="4">
        <f>WEEKDAY('Transaction Data'!$A638)</f>
        <v>2</v>
      </c>
      <c r="T638" s="2" t="str">
        <f>IF(WEEKDAY('Transaction Data'!$A638,2)&lt;6,"Weekday","Weekend")</f>
        <v>Weekday</v>
      </c>
    </row>
    <row r="639" ht="15.75" customHeight="1">
      <c r="A639" s="1">
        <v>45346.0</v>
      </c>
      <c r="B639" s="2" t="s">
        <v>675</v>
      </c>
      <c r="C639" s="2" t="s">
        <v>72</v>
      </c>
      <c r="D639" s="1">
        <v>30406.0</v>
      </c>
      <c r="E639" s="2" t="s">
        <v>63</v>
      </c>
      <c r="F639" s="2">
        <v>146.0</v>
      </c>
      <c r="G639" s="2" t="s">
        <v>48</v>
      </c>
      <c r="H639" s="2" t="s">
        <v>52</v>
      </c>
      <c r="I639" s="2" t="s">
        <v>25</v>
      </c>
      <c r="J639" s="2" t="str">
        <f t="array" ref="J639">XLOOKUP('Transaction Data'!$G639,Product_Code,Biscuit_Brand)</f>
        <v>Lemon Crisps</v>
      </c>
      <c r="K639" s="2">
        <f t="array" ref="K639">XLOOKUP('Transaction Data'!$G639,Product_Code,Cost)</f>
        <v>7</v>
      </c>
      <c r="L639" s="2">
        <f t="array" ref="L639">XLOOKUP('Transaction Data'!$G639,Product_Code,Unit_Price)</f>
        <v>9</v>
      </c>
      <c r="M639" s="3">
        <f>'Transaction Data'!$F639*'Transaction Data'!$K639</f>
        <v>1022</v>
      </c>
      <c r="N639" s="3">
        <f>'Transaction Data'!$F639*'Transaction Data'!$L639</f>
        <v>1314</v>
      </c>
      <c r="O639" s="3">
        <f>'Transaction Data'!$N639-'Transaction Data'!$M639</f>
        <v>292</v>
      </c>
      <c r="P639" s="2">
        <f>DATEDIF('Transaction Data'!$D639,'Transaction Data'!$A639,"y")</f>
        <v>40</v>
      </c>
      <c r="Q639" s="2" t="str">
        <f>FLOOR('Transaction Data'!$P639,15)&amp;"-"&amp;FLOOR('Transaction Data'!$P639,15)+14</f>
        <v>30-44</v>
      </c>
      <c r="R639" s="2" t="str">
        <f>IF('Transaction Data'!$L639&lt;=10,"Less Expensive","Expensive")</f>
        <v>Less Expensive</v>
      </c>
      <c r="S639" s="4">
        <f>WEEKDAY('Transaction Data'!$A639)</f>
        <v>7</v>
      </c>
      <c r="T639" s="2" t="str">
        <f>IF(WEEKDAY('Transaction Data'!$A639,2)&lt;6,"Weekday","Weekend")</f>
        <v>Weekend</v>
      </c>
    </row>
    <row r="640" ht="15.75" customHeight="1">
      <c r="A640" s="1">
        <v>45408.0</v>
      </c>
      <c r="B640" s="2" t="s">
        <v>676</v>
      </c>
      <c r="C640" s="2" t="s">
        <v>72</v>
      </c>
      <c r="D640" s="1">
        <v>32683.0</v>
      </c>
      <c r="E640" s="2" t="s">
        <v>27</v>
      </c>
      <c r="F640" s="2">
        <v>493.0</v>
      </c>
      <c r="G640" s="2" t="s">
        <v>44</v>
      </c>
      <c r="H640" s="2" t="s">
        <v>49</v>
      </c>
      <c r="I640" s="2" t="s">
        <v>25</v>
      </c>
      <c r="J640" s="2" t="str">
        <f t="array" ref="J640">XLOOKUP('Transaction Data'!$G640,Product_Code,Biscuit_Brand)</f>
        <v>Butter Crunch</v>
      </c>
      <c r="K640" s="2">
        <f t="array" ref="K640">XLOOKUP('Transaction Data'!$G640,Product_Code,Cost)</f>
        <v>10</v>
      </c>
      <c r="L640" s="2">
        <f t="array" ref="L640">XLOOKUP('Transaction Data'!$G640,Product_Code,Unit_Price)</f>
        <v>11</v>
      </c>
      <c r="M640" s="3">
        <f>'Transaction Data'!$F640*'Transaction Data'!$K640</f>
        <v>4930</v>
      </c>
      <c r="N640" s="3">
        <f>'Transaction Data'!$F640*'Transaction Data'!$L640</f>
        <v>5423</v>
      </c>
      <c r="O640" s="3">
        <f>'Transaction Data'!$N640-'Transaction Data'!$M640</f>
        <v>493</v>
      </c>
      <c r="P640" s="2">
        <f>DATEDIF('Transaction Data'!$D640,'Transaction Data'!$A640,"y")</f>
        <v>34</v>
      </c>
      <c r="Q640" s="2" t="str">
        <f>FLOOR('Transaction Data'!$P640,15)&amp;"-"&amp;FLOOR('Transaction Data'!$P640,15)+14</f>
        <v>30-44</v>
      </c>
      <c r="R640" s="2" t="str">
        <f>IF('Transaction Data'!$L640&lt;=10,"Less Expensive","Expensive")</f>
        <v>Expensive</v>
      </c>
      <c r="S640" s="4">
        <f>WEEKDAY('Transaction Data'!$A640)</f>
        <v>6</v>
      </c>
      <c r="T640" s="2" t="str">
        <f>IF(WEEKDAY('Transaction Data'!$A640,2)&lt;6,"Weekday","Weekend")</f>
        <v>Weekday</v>
      </c>
    </row>
    <row r="641" ht="15.75" customHeight="1">
      <c r="A641" s="1">
        <v>45404.0</v>
      </c>
      <c r="B641" s="2" t="s">
        <v>677</v>
      </c>
      <c r="C641" s="2" t="s">
        <v>41</v>
      </c>
      <c r="D641" s="1">
        <v>26814.0</v>
      </c>
      <c r="E641" s="2" t="s">
        <v>37</v>
      </c>
      <c r="F641" s="2">
        <v>236.0</v>
      </c>
      <c r="G641" s="2" t="s">
        <v>55</v>
      </c>
      <c r="H641" s="2" t="s">
        <v>52</v>
      </c>
      <c r="I641" s="2" t="s">
        <v>25</v>
      </c>
      <c r="J641" s="2" t="str">
        <f t="array" ref="J641">XLOOKUP('Transaction Data'!$G641,Product_Code,Biscuit_Brand)</f>
        <v>Vanilla Wafers</v>
      </c>
      <c r="K641" s="2">
        <f t="array" ref="K641">XLOOKUP('Transaction Data'!$G641,Product_Code,Cost)</f>
        <v>18</v>
      </c>
      <c r="L641" s="2">
        <f t="array" ref="L641">XLOOKUP('Transaction Data'!$G641,Product_Code,Unit_Price)</f>
        <v>36</v>
      </c>
      <c r="M641" s="3">
        <f>'Transaction Data'!$F641*'Transaction Data'!$K641</f>
        <v>4248</v>
      </c>
      <c r="N641" s="3">
        <f>'Transaction Data'!$F641*'Transaction Data'!$L641</f>
        <v>8496</v>
      </c>
      <c r="O641" s="3">
        <f>'Transaction Data'!$N641-'Transaction Data'!$M641</f>
        <v>4248</v>
      </c>
      <c r="P641" s="2">
        <f>DATEDIF('Transaction Data'!$D641,'Transaction Data'!$A641,"y")</f>
        <v>50</v>
      </c>
      <c r="Q641" s="2" t="str">
        <f>FLOOR('Transaction Data'!$P641,15)&amp;"-"&amp;FLOOR('Transaction Data'!$P641,15)+14</f>
        <v>45-59</v>
      </c>
      <c r="R641" s="2" t="str">
        <f>IF('Transaction Data'!$L641&lt;=10,"Less Expensive","Expensive")</f>
        <v>Expensive</v>
      </c>
      <c r="S641" s="4">
        <f>WEEKDAY('Transaction Data'!$A641)</f>
        <v>2</v>
      </c>
      <c r="T641" s="2" t="str">
        <f>IF(WEEKDAY('Transaction Data'!$A641,2)&lt;6,"Weekday","Weekend")</f>
        <v>Weekday</v>
      </c>
    </row>
    <row r="642" ht="15.75" customHeight="1">
      <c r="A642" s="1">
        <v>45374.0</v>
      </c>
      <c r="B642" s="2" t="s">
        <v>678</v>
      </c>
      <c r="C642" s="2" t="s">
        <v>47</v>
      </c>
      <c r="D642" s="1">
        <v>35747.0</v>
      </c>
      <c r="E642" s="2" t="s">
        <v>63</v>
      </c>
      <c r="F642" s="2">
        <v>306.0</v>
      </c>
      <c r="G642" s="2" t="s">
        <v>33</v>
      </c>
      <c r="H642" s="2" t="s">
        <v>34</v>
      </c>
      <c r="I642" s="2" t="s">
        <v>25</v>
      </c>
      <c r="J642" s="2" t="str">
        <f t="array" ref="J642">XLOOKUP('Transaction Data'!$G642,Product_Code,Biscuit_Brand)</f>
        <v>Caramel Biscuits</v>
      </c>
      <c r="K642" s="2">
        <f t="array" ref="K642">XLOOKUP('Transaction Data'!$G642,Product_Code,Cost)</f>
        <v>18</v>
      </c>
      <c r="L642" s="2">
        <f t="array" ref="L642">XLOOKUP('Transaction Data'!$G642,Product_Code,Unit_Price)</f>
        <v>22</v>
      </c>
      <c r="M642" s="3">
        <f>'Transaction Data'!$F642*'Transaction Data'!$K642</f>
        <v>5508</v>
      </c>
      <c r="N642" s="3">
        <f>'Transaction Data'!$F642*'Transaction Data'!$L642</f>
        <v>6732</v>
      </c>
      <c r="O642" s="3">
        <f>'Transaction Data'!$N642-'Transaction Data'!$M642</f>
        <v>1224</v>
      </c>
      <c r="P642" s="2">
        <f>DATEDIF('Transaction Data'!$D642,'Transaction Data'!$A642,"y")</f>
        <v>26</v>
      </c>
      <c r="Q642" s="2" t="str">
        <f>FLOOR('Transaction Data'!$P642,15)&amp;"-"&amp;FLOOR('Transaction Data'!$P642,15)+14</f>
        <v>15-29</v>
      </c>
      <c r="R642" s="2" t="str">
        <f>IF('Transaction Data'!$L642&lt;=10,"Less Expensive","Expensive")</f>
        <v>Expensive</v>
      </c>
      <c r="S642" s="4">
        <f>WEEKDAY('Transaction Data'!$A642)</f>
        <v>7</v>
      </c>
      <c r="T642" s="2" t="str">
        <f>IF(WEEKDAY('Transaction Data'!$A642,2)&lt;6,"Weekday","Weekend")</f>
        <v>Weekend</v>
      </c>
    </row>
    <row r="643" ht="15.75" customHeight="1">
      <c r="A643" s="1">
        <v>45358.0</v>
      </c>
      <c r="B643" s="2" t="s">
        <v>679</v>
      </c>
      <c r="C643" s="2" t="s">
        <v>65</v>
      </c>
      <c r="D643" s="1">
        <v>26412.0</v>
      </c>
      <c r="E643" s="2" t="s">
        <v>37</v>
      </c>
      <c r="F643" s="2">
        <v>241.0</v>
      </c>
      <c r="G643" s="2" t="s">
        <v>38</v>
      </c>
      <c r="H643" s="2" t="s">
        <v>34</v>
      </c>
      <c r="I643" s="2" t="s">
        <v>25</v>
      </c>
      <c r="J643" s="2" t="str">
        <f t="array" ref="J643">XLOOKUP('Transaction Data'!$G643,Product_Code,Biscuit_Brand)</f>
        <v>Ginger Snaps</v>
      </c>
      <c r="K643" s="2">
        <f t="array" ref="K643">XLOOKUP('Transaction Data'!$G643,Product_Code,Cost)</f>
        <v>14</v>
      </c>
      <c r="L643" s="2">
        <f t="array" ref="L643">XLOOKUP('Transaction Data'!$G643,Product_Code,Unit_Price)</f>
        <v>28</v>
      </c>
      <c r="M643" s="3">
        <f>'Transaction Data'!$F643*'Transaction Data'!$K643</f>
        <v>3374</v>
      </c>
      <c r="N643" s="3">
        <f>'Transaction Data'!$F643*'Transaction Data'!$L643</f>
        <v>6748</v>
      </c>
      <c r="O643" s="3">
        <f>'Transaction Data'!$N643-'Transaction Data'!$M643</f>
        <v>3374</v>
      </c>
      <c r="P643" s="2">
        <f>DATEDIF('Transaction Data'!$D643,'Transaction Data'!$A643,"y")</f>
        <v>51</v>
      </c>
      <c r="Q643" s="2" t="str">
        <f>FLOOR('Transaction Data'!$P643,15)&amp;"-"&amp;FLOOR('Transaction Data'!$P643,15)+14</f>
        <v>45-59</v>
      </c>
      <c r="R643" s="2" t="str">
        <f>IF('Transaction Data'!$L643&lt;=10,"Less Expensive","Expensive")</f>
        <v>Expensive</v>
      </c>
      <c r="S643" s="4">
        <f>WEEKDAY('Transaction Data'!$A643)</f>
        <v>5</v>
      </c>
      <c r="T643" s="2" t="str">
        <f>IF(WEEKDAY('Transaction Data'!$A643,2)&lt;6,"Weekday","Weekend")</f>
        <v>Weekday</v>
      </c>
    </row>
    <row r="644" ht="15.75" customHeight="1">
      <c r="A644" s="1">
        <v>45397.0</v>
      </c>
      <c r="B644" s="2" t="s">
        <v>680</v>
      </c>
      <c r="C644" s="2" t="s">
        <v>54</v>
      </c>
      <c r="D644" s="1">
        <v>28201.0</v>
      </c>
      <c r="E644" s="2" t="s">
        <v>27</v>
      </c>
      <c r="F644" s="2">
        <v>49.0</v>
      </c>
      <c r="G644" s="2" t="s">
        <v>23</v>
      </c>
      <c r="H644" s="2" t="s">
        <v>39</v>
      </c>
      <c r="I644" s="2" t="s">
        <v>25</v>
      </c>
      <c r="J644" s="2" t="str">
        <f t="array" ref="J644">XLOOKUP('Transaction Data'!$G644,Product_Code,Biscuit_Brand)</f>
        <v>Cinnamon Swirls</v>
      </c>
      <c r="K644" s="2">
        <f t="array" ref="K644">XLOOKUP('Transaction Data'!$G644,Product_Code,Cost)</f>
        <v>10</v>
      </c>
      <c r="L644" s="2">
        <f t="array" ref="L644">XLOOKUP('Transaction Data'!$G644,Product_Code,Unit_Price)</f>
        <v>14</v>
      </c>
      <c r="M644" s="3">
        <f>'Transaction Data'!$F644*'Transaction Data'!$K644</f>
        <v>490</v>
      </c>
      <c r="N644" s="3">
        <f>'Transaction Data'!$F644*'Transaction Data'!$L644</f>
        <v>686</v>
      </c>
      <c r="O644" s="3">
        <f>'Transaction Data'!$N644-'Transaction Data'!$M644</f>
        <v>196</v>
      </c>
      <c r="P644" s="2">
        <f>DATEDIF('Transaction Data'!$D644,'Transaction Data'!$A644,"y")</f>
        <v>47</v>
      </c>
      <c r="Q644" s="2" t="str">
        <f>FLOOR('Transaction Data'!$P644,15)&amp;"-"&amp;FLOOR('Transaction Data'!$P644,15)+14</f>
        <v>45-59</v>
      </c>
      <c r="R644" s="2" t="str">
        <f>IF('Transaction Data'!$L644&lt;=10,"Less Expensive","Expensive")</f>
        <v>Expensive</v>
      </c>
      <c r="S644" s="4">
        <f>WEEKDAY('Transaction Data'!$A644)</f>
        <v>2</v>
      </c>
      <c r="T644" s="2" t="str">
        <f>IF(WEEKDAY('Transaction Data'!$A644,2)&lt;6,"Weekday","Weekend")</f>
        <v>Weekday</v>
      </c>
    </row>
    <row r="645" ht="15.75" customHeight="1">
      <c r="A645" s="1">
        <v>45418.0</v>
      </c>
      <c r="B645" s="2" t="s">
        <v>681</v>
      </c>
      <c r="C645" s="2" t="s">
        <v>65</v>
      </c>
      <c r="D645" s="1">
        <v>24780.0</v>
      </c>
      <c r="E645" s="2" t="s">
        <v>63</v>
      </c>
      <c r="F645" s="2">
        <v>232.0</v>
      </c>
      <c r="G645" s="2" t="s">
        <v>61</v>
      </c>
      <c r="H645" s="2" t="s">
        <v>42</v>
      </c>
      <c r="I645" s="2" t="s">
        <v>25</v>
      </c>
      <c r="J645" s="2" t="str">
        <f t="array" ref="J645">XLOOKUP('Transaction Data'!$G645,Product_Code,Biscuit_Brand)</f>
        <v>Choco Delight</v>
      </c>
      <c r="K645" s="2">
        <f t="array" ref="K645">XLOOKUP('Transaction Data'!$G645,Product_Code,Cost)</f>
        <v>3</v>
      </c>
      <c r="L645" s="2">
        <f t="array" ref="L645">XLOOKUP('Transaction Data'!$G645,Product_Code,Unit_Price)</f>
        <v>5</v>
      </c>
      <c r="M645" s="3">
        <f>'Transaction Data'!$F645*'Transaction Data'!$K645</f>
        <v>696</v>
      </c>
      <c r="N645" s="3">
        <f>'Transaction Data'!$F645*'Transaction Data'!$L645</f>
        <v>1160</v>
      </c>
      <c r="O645" s="3">
        <f>'Transaction Data'!$N645-'Transaction Data'!$M645</f>
        <v>464</v>
      </c>
      <c r="P645" s="2">
        <f>DATEDIF('Transaction Data'!$D645,'Transaction Data'!$A645,"y")</f>
        <v>56</v>
      </c>
      <c r="Q645" s="2" t="str">
        <f>FLOOR('Transaction Data'!$P645,15)&amp;"-"&amp;FLOOR('Transaction Data'!$P645,15)+14</f>
        <v>45-59</v>
      </c>
      <c r="R645" s="2" t="str">
        <f>IF('Transaction Data'!$L645&lt;=10,"Less Expensive","Expensive")</f>
        <v>Less Expensive</v>
      </c>
      <c r="S645" s="4">
        <f>WEEKDAY('Transaction Data'!$A645)</f>
        <v>2</v>
      </c>
      <c r="T645" s="2" t="str">
        <f>IF(WEEKDAY('Transaction Data'!$A645,2)&lt;6,"Weekday","Weekend")</f>
        <v>Weekday</v>
      </c>
    </row>
    <row r="646" ht="15.75" customHeight="1">
      <c r="A646" s="1">
        <v>45295.0</v>
      </c>
      <c r="B646" s="2" t="s">
        <v>682</v>
      </c>
      <c r="C646" s="2" t="s">
        <v>69</v>
      </c>
      <c r="D646" s="1">
        <v>33448.0</v>
      </c>
      <c r="E646" s="2" t="s">
        <v>63</v>
      </c>
      <c r="F646" s="2">
        <v>63.0</v>
      </c>
      <c r="G646" s="2" t="s">
        <v>33</v>
      </c>
      <c r="H646" s="2" t="s">
        <v>45</v>
      </c>
      <c r="I646" s="2" t="s">
        <v>25</v>
      </c>
      <c r="J646" s="2" t="str">
        <f t="array" ref="J646">XLOOKUP('Transaction Data'!$G646,Product_Code,Biscuit_Brand)</f>
        <v>Caramel Biscuits</v>
      </c>
      <c r="K646" s="2">
        <f t="array" ref="K646">XLOOKUP('Transaction Data'!$G646,Product_Code,Cost)</f>
        <v>18</v>
      </c>
      <c r="L646" s="2">
        <f t="array" ref="L646">XLOOKUP('Transaction Data'!$G646,Product_Code,Unit_Price)</f>
        <v>22</v>
      </c>
      <c r="M646" s="3">
        <f>'Transaction Data'!$F646*'Transaction Data'!$K646</f>
        <v>1134</v>
      </c>
      <c r="N646" s="3">
        <f>'Transaction Data'!$F646*'Transaction Data'!$L646</f>
        <v>1386</v>
      </c>
      <c r="O646" s="3">
        <f>'Transaction Data'!$N646-'Transaction Data'!$M646</f>
        <v>252</v>
      </c>
      <c r="P646" s="2">
        <f>DATEDIF('Transaction Data'!$D646,'Transaction Data'!$A646,"y")</f>
        <v>32</v>
      </c>
      <c r="Q646" s="2" t="str">
        <f>FLOOR('Transaction Data'!$P646,15)&amp;"-"&amp;FLOOR('Transaction Data'!$P646,15)+14</f>
        <v>30-44</v>
      </c>
      <c r="R646" s="2" t="str">
        <f>IF('Transaction Data'!$L646&lt;=10,"Less Expensive","Expensive")</f>
        <v>Expensive</v>
      </c>
      <c r="S646" s="4">
        <f>WEEKDAY('Transaction Data'!$A646)</f>
        <v>5</v>
      </c>
      <c r="T646" s="2" t="str">
        <f>IF(WEEKDAY('Transaction Data'!$A646,2)&lt;6,"Weekday","Weekend")</f>
        <v>Weekday</v>
      </c>
    </row>
    <row r="647" ht="15.75" customHeight="1">
      <c r="A647" s="1">
        <v>45314.0</v>
      </c>
      <c r="B647" s="2" t="s">
        <v>683</v>
      </c>
      <c r="C647" s="2" t="s">
        <v>65</v>
      </c>
      <c r="D647" s="1">
        <v>16894.0</v>
      </c>
      <c r="E647" s="2" t="s">
        <v>22</v>
      </c>
      <c r="F647" s="2">
        <v>255.0</v>
      </c>
      <c r="G647" s="2" t="s">
        <v>60</v>
      </c>
      <c r="H647" s="2" t="s">
        <v>49</v>
      </c>
      <c r="I647" s="2" t="s">
        <v>25</v>
      </c>
      <c r="J647" s="2" t="str">
        <f t="array" ref="J647">XLOOKUP('Transaction Data'!$G647,Product_Code,Biscuit_Brand)</f>
        <v>Peanut Butter Bites</v>
      </c>
      <c r="K647" s="2">
        <f t="array" ref="K647">XLOOKUP('Transaction Data'!$G647,Product_Code,Cost)</f>
        <v>5</v>
      </c>
      <c r="L647" s="2">
        <f t="array" ref="L647">XLOOKUP('Transaction Data'!$G647,Product_Code,Unit_Price)</f>
        <v>7</v>
      </c>
      <c r="M647" s="3">
        <f>'Transaction Data'!$F647*'Transaction Data'!$K647</f>
        <v>1275</v>
      </c>
      <c r="N647" s="3">
        <f>'Transaction Data'!$F647*'Transaction Data'!$L647</f>
        <v>1785</v>
      </c>
      <c r="O647" s="3">
        <f>'Transaction Data'!$N647-'Transaction Data'!$M647</f>
        <v>510</v>
      </c>
      <c r="P647" s="2">
        <f>DATEDIF('Transaction Data'!$D647,'Transaction Data'!$A647,"y")</f>
        <v>77</v>
      </c>
      <c r="Q647" s="2" t="str">
        <f>FLOOR('Transaction Data'!$P647,15)&amp;"-"&amp;FLOOR('Transaction Data'!$P647,15)+14</f>
        <v>75-89</v>
      </c>
      <c r="R647" s="2" t="str">
        <f>IF('Transaction Data'!$L647&lt;=10,"Less Expensive","Expensive")</f>
        <v>Less Expensive</v>
      </c>
      <c r="S647" s="4">
        <f>WEEKDAY('Transaction Data'!$A647)</f>
        <v>3</v>
      </c>
      <c r="T647" s="2" t="str">
        <f>IF(WEEKDAY('Transaction Data'!$A647,2)&lt;6,"Weekday","Weekend")</f>
        <v>Weekday</v>
      </c>
    </row>
    <row r="648" ht="15.75" customHeight="1">
      <c r="A648" s="1">
        <v>45355.0</v>
      </c>
      <c r="B648" s="2" t="s">
        <v>684</v>
      </c>
      <c r="C648" s="2" t="s">
        <v>72</v>
      </c>
      <c r="D648" s="1">
        <v>21176.0</v>
      </c>
      <c r="E648" s="2" t="s">
        <v>22</v>
      </c>
      <c r="F648" s="2">
        <v>475.0</v>
      </c>
      <c r="G648" s="2" t="s">
        <v>55</v>
      </c>
      <c r="H648" s="2" t="s">
        <v>52</v>
      </c>
      <c r="I648" s="2" t="s">
        <v>25</v>
      </c>
      <c r="J648" s="2" t="str">
        <f t="array" ref="J648">XLOOKUP('Transaction Data'!$G648,Product_Code,Biscuit_Brand)</f>
        <v>Vanilla Wafers</v>
      </c>
      <c r="K648" s="2">
        <f t="array" ref="K648">XLOOKUP('Transaction Data'!$G648,Product_Code,Cost)</f>
        <v>18</v>
      </c>
      <c r="L648" s="2">
        <f t="array" ref="L648">XLOOKUP('Transaction Data'!$G648,Product_Code,Unit_Price)</f>
        <v>36</v>
      </c>
      <c r="M648" s="3">
        <f>'Transaction Data'!$F648*'Transaction Data'!$K648</f>
        <v>8550</v>
      </c>
      <c r="N648" s="3">
        <f>'Transaction Data'!$F648*'Transaction Data'!$L648</f>
        <v>17100</v>
      </c>
      <c r="O648" s="3">
        <f>'Transaction Data'!$N648-'Transaction Data'!$M648</f>
        <v>8550</v>
      </c>
      <c r="P648" s="2">
        <f>DATEDIF('Transaction Data'!$D648,'Transaction Data'!$A648,"y")</f>
        <v>66</v>
      </c>
      <c r="Q648" s="2" t="str">
        <f>FLOOR('Transaction Data'!$P648,15)&amp;"-"&amp;FLOOR('Transaction Data'!$P648,15)+14</f>
        <v>60-74</v>
      </c>
      <c r="R648" s="2" t="str">
        <f>IF('Transaction Data'!$L648&lt;=10,"Less Expensive","Expensive")</f>
        <v>Expensive</v>
      </c>
      <c r="S648" s="4">
        <f>WEEKDAY('Transaction Data'!$A648)</f>
        <v>2</v>
      </c>
      <c r="T648" s="2" t="str">
        <f>IF(WEEKDAY('Transaction Data'!$A648,2)&lt;6,"Weekday","Weekend")</f>
        <v>Weekday</v>
      </c>
    </row>
    <row r="649" ht="15.75" customHeight="1">
      <c r="A649" s="1">
        <v>45325.0</v>
      </c>
      <c r="B649" s="2" t="s">
        <v>685</v>
      </c>
      <c r="C649" s="2" t="s">
        <v>65</v>
      </c>
      <c r="D649" s="1">
        <v>18424.0</v>
      </c>
      <c r="E649" s="2" t="s">
        <v>22</v>
      </c>
      <c r="F649" s="2">
        <v>415.0</v>
      </c>
      <c r="G649" s="2" t="s">
        <v>28</v>
      </c>
      <c r="H649" s="2" t="s">
        <v>49</v>
      </c>
      <c r="I649" s="2" t="s">
        <v>25</v>
      </c>
      <c r="J649" s="2" t="str">
        <f t="array" ref="J649">XLOOKUP('Transaction Data'!$G649,Product_Code,Biscuit_Brand)</f>
        <v>Shortbread</v>
      </c>
      <c r="K649" s="2">
        <f t="array" ref="K649">XLOOKUP('Transaction Data'!$G649,Product_Code,Cost)</f>
        <v>10</v>
      </c>
      <c r="L649" s="2">
        <f t="array" ref="L649">XLOOKUP('Transaction Data'!$G649,Product_Code,Unit_Price)</f>
        <v>45</v>
      </c>
      <c r="M649" s="3">
        <f>'Transaction Data'!$F649*'Transaction Data'!$K649</f>
        <v>4150</v>
      </c>
      <c r="N649" s="3">
        <f>'Transaction Data'!$F649*'Transaction Data'!$L649</f>
        <v>18675</v>
      </c>
      <c r="O649" s="3">
        <f>'Transaction Data'!$N649-'Transaction Data'!$M649</f>
        <v>14525</v>
      </c>
      <c r="P649" s="2">
        <f>DATEDIF('Transaction Data'!$D649,'Transaction Data'!$A649,"y")</f>
        <v>73</v>
      </c>
      <c r="Q649" s="2" t="str">
        <f>FLOOR('Transaction Data'!$P649,15)&amp;"-"&amp;FLOOR('Transaction Data'!$P649,15)+14</f>
        <v>60-74</v>
      </c>
      <c r="R649" s="2" t="str">
        <f>IF('Transaction Data'!$L649&lt;=10,"Less Expensive","Expensive")</f>
        <v>Expensive</v>
      </c>
      <c r="S649" s="4">
        <f>WEEKDAY('Transaction Data'!$A649)</f>
        <v>7</v>
      </c>
      <c r="T649" s="2" t="str">
        <f>IF(WEEKDAY('Transaction Data'!$A649,2)&lt;6,"Weekday","Weekend")</f>
        <v>Weekend</v>
      </c>
    </row>
    <row r="650" ht="15.75" customHeight="1">
      <c r="A650" s="1">
        <v>45310.0</v>
      </c>
      <c r="B650" s="2" t="s">
        <v>686</v>
      </c>
      <c r="C650" s="2" t="s">
        <v>69</v>
      </c>
      <c r="D650" s="1">
        <v>23622.0</v>
      </c>
      <c r="E650" s="2" t="s">
        <v>22</v>
      </c>
      <c r="F650" s="2">
        <v>370.0</v>
      </c>
      <c r="G650" s="2" t="s">
        <v>44</v>
      </c>
      <c r="H650" s="2" t="s">
        <v>52</v>
      </c>
      <c r="I650" s="2" t="s">
        <v>25</v>
      </c>
      <c r="J650" s="2" t="str">
        <f t="array" ref="J650">XLOOKUP('Transaction Data'!$G650,Product_Code,Biscuit_Brand)</f>
        <v>Butter Crunch</v>
      </c>
      <c r="K650" s="2">
        <f t="array" ref="K650">XLOOKUP('Transaction Data'!$G650,Product_Code,Cost)</f>
        <v>10</v>
      </c>
      <c r="L650" s="2">
        <f t="array" ref="L650">XLOOKUP('Transaction Data'!$G650,Product_Code,Unit_Price)</f>
        <v>11</v>
      </c>
      <c r="M650" s="3">
        <f>'Transaction Data'!$F650*'Transaction Data'!$K650</f>
        <v>3700</v>
      </c>
      <c r="N650" s="3">
        <f>'Transaction Data'!$F650*'Transaction Data'!$L650</f>
        <v>4070</v>
      </c>
      <c r="O650" s="3">
        <f>'Transaction Data'!$N650-'Transaction Data'!$M650</f>
        <v>370</v>
      </c>
      <c r="P650" s="2">
        <f>DATEDIF('Transaction Data'!$D650,'Transaction Data'!$A650,"y")</f>
        <v>59</v>
      </c>
      <c r="Q650" s="2" t="str">
        <f>FLOOR('Transaction Data'!$P650,15)&amp;"-"&amp;FLOOR('Transaction Data'!$P650,15)+14</f>
        <v>45-59</v>
      </c>
      <c r="R650" s="2" t="str">
        <f>IF('Transaction Data'!$L650&lt;=10,"Less Expensive","Expensive")</f>
        <v>Expensive</v>
      </c>
      <c r="S650" s="4">
        <f>WEEKDAY('Transaction Data'!$A650)</f>
        <v>6</v>
      </c>
      <c r="T650" s="2" t="str">
        <f>IF(WEEKDAY('Transaction Data'!$A650,2)&lt;6,"Weekday","Weekend")</f>
        <v>Weekday</v>
      </c>
    </row>
    <row r="651" ht="15.75" customHeight="1">
      <c r="A651" s="1">
        <v>45360.0</v>
      </c>
      <c r="B651" s="2" t="s">
        <v>687</v>
      </c>
      <c r="C651" s="2" t="s">
        <v>54</v>
      </c>
      <c r="D651" s="1">
        <v>30878.0</v>
      </c>
      <c r="E651" s="2" t="s">
        <v>27</v>
      </c>
      <c r="F651" s="2">
        <v>311.0</v>
      </c>
      <c r="G651" s="2" t="s">
        <v>55</v>
      </c>
      <c r="H651" s="2" t="s">
        <v>52</v>
      </c>
      <c r="I651" s="2" t="s">
        <v>25</v>
      </c>
      <c r="J651" s="2" t="str">
        <f t="array" ref="J651">XLOOKUP('Transaction Data'!$G651,Product_Code,Biscuit_Brand)</f>
        <v>Vanilla Wafers</v>
      </c>
      <c r="K651" s="2">
        <f t="array" ref="K651">XLOOKUP('Transaction Data'!$G651,Product_Code,Cost)</f>
        <v>18</v>
      </c>
      <c r="L651" s="2">
        <f t="array" ref="L651">XLOOKUP('Transaction Data'!$G651,Product_Code,Unit_Price)</f>
        <v>36</v>
      </c>
      <c r="M651" s="3">
        <f>'Transaction Data'!$F651*'Transaction Data'!$K651</f>
        <v>5598</v>
      </c>
      <c r="N651" s="3">
        <f>'Transaction Data'!$F651*'Transaction Data'!$L651</f>
        <v>11196</v>
      </c>
      <c r="O651" s="3">
        <f>'Transaction Data'!$N651-'Transaction Data'!$M651</f>
        <v>5598</v>
      </c>
      <c r="P651" s="2">
        <f>DATEDIF('Transaction Data'!$D651,'Transaction Data'!$A651,"y")</f>
        <v>39</v>
      </c>
      <c r="Q651" s="2" t="str">
        <f>FLOOR('Transaction Data'!$P651,15)&amp;"-"&amp;FLOOR('Transaction Data'!$P651,15)+14</f>
        <v>30-44</v>
      </c>
      <c r="R651" s="2" t="str">
        <f>IF('Transaction Data'!$L651&lt;=10,"Less Expensive","Expensive")</f>
        <v>Expensive</v>
      </c>
      <c r="S651" s="4">
        <f>WEEKDAY('Transaction Data'!$A651)</f>
        <v>7</v>
      </c>
      <c r="T651" s="2" t="str">
        <f>IF(WEEKDAY('Transaction Data'!$A651,2)&lt;6,"Weekday","Weekend")</f>
        <v>Weekend</v>
      </c>
    </row>
    <row r="652" ht="15.75" customHeight="1">
      <c r="A652" s="1">
        <v>45332.0</v>
      </c>
      <c r="B652" s="2" t="s">
        <v>688</v>
      </c>
      <c r="C652" s="2" t="s">
        <v>65</v>
      </c>
      <c r="D652" s="1">
        <v>22705.0</v>
      </c>
      <c r="E652" s="2" t="s">
        <v>37</v>
      </c>
      <c r="F652" s="2">
        <v>92.0</v>
      </c>
      <c r="G652" s="2" t="s">
        <v>38</v>
      </c>
      <c r="H652" s="2" t="s">
        <v>45</v>
      </c>
      <c r="I652" s="2" t="s">
        <v>25</v>
      </c>
      <c r="J652" s="2" t="str">
        <f t="array" ref="J652">XLOOKUP('Transaction Data'!$G652,Product_Code,Biscuit_Brand)</f>
        <v>Ginger Snaps</v>
      </c>
      <c r="K652" s="2">
        <f t="array" ref="K652">XLOOKUP('Transaction Data'!$G652,Product_Code,Cost)</f>
        <v>14</v>
      </c>
      <c r="L652" s="2">
        <f t="array" ref="L652">XLOOKUP('Transaction Data'!$G652,Product_Code,Unit_Price)</f>
        <v>28</v>
      </c>
      <c r="M652" s="3">
        <f>'Transaction Data'!$F652*'Transaction Data'!$K652</f>
        <v>1288</v>
      </c>
      <c r="N652" s="3">
        <f>'Transaction Data'!$F652*'Transaction Data'!$L652</f>
        <v>2576</v>
      </c>
      <c r="O652" s="3">
        <f>'Transaction Data'!$N652-'Transaction Data'!$M652</f>
        <v>1288</v>
      </c>
      <c r="P652" s="2">
        <f>DATEDIF('Transaction Data'!$D652,'Transaction Data'!$A652,"y")</f>
        <v>61</v>
      </c>
      <c r="Q652" s="2" t="str">
        <f>FLOOR('Transaction Data'!$P652,15)&amp;"-"&amp;FLOOR('Transaction Data'!$P652,15)+14</f>
        <v>60-74</v>
      </c>
      <c r="R652" s="2" t="str">
        <f>IF('Transaction Data'!$L652&lt;=10,"Less Expensive","Expensive")</f>
        <v>Expensive</v>
      </c>
      <c r="S652" s="4">
        <f>WEEKDAY('Transaction Data'!$A652)</f>
        <v>7</v>
      </c>
      <c r="T652" s="2" t="str">
        <f>IF(WEEKDAY('Transaction Data'!$A652,2)&lt;6,"Weekday","Weekend")</f>
        <v>Weekend</v>
      </c>
    </row>
    <row r="653" ht="15.75" customHeight="1">
      <c r="A653" s="1">
        <v>45499.0</v>
      </c>
      <c r="B653" s="2" t="s">
        <v>689</v>
      </c>
      <c r="C653" s="2" t="s">
        <v>32</v>
      </c>
      <c r="D653" s="1">
        <v>19109.0</v>
      </c>
      <c r="E653" s="2" t="s">
        <v>63</v>
      </c>
      <c r="F653" s="2">
        <v>130.0</v>
      </c>
      <c r="G653" s="2" t="s">
        <v>57</v>
      </c>
      <c r="H653" s="2" t="s">
        <v>49</v>
      </c>
      <c r="I653" s="2" t="s">
        <v>25</v>
      </c>
      <c r="J653" s="2" t="str">
        <f t="array" ref="J653">XLOOKUP('Transaction Data'!$G653,Product_Code,Biscuit_Brand)</f>
        <v>Oatmeal Cookies</v>
      </c>
      <c r="K653" s="2">
        <f t="array" ref="K653">XLOOKUP('Transaction Data'!$G653,Product_Code,Cost)</f>
        <v>19</v>
      </c>
      <c r="L653" s="2">
        <f t="array" ref="L653">XLOOKUP('Transaction Data'!$G653,Product_Code,Unit_Price)</f>
        <v>23</v>
      </c>
      <c r="M653" s="3">
        <f>'Transaction Data'!$F653*'Transaction Data'!$K653</f>
        <v>2470</v>
      </c>
      <c r="N653" s="3">
        <f>'Transaction Data'!$F653*'Transaction Data'!$L653</f>
        <v>2990</v>
      </c>
      <c r="O653" s="3">
        <f>'Transaction Data'!$N653-'Transaction Data'!$M653</f>
        <v>520</v>
      </c>
      <c r="P653" s="2">
        <f>DATEDIF('Transaction Data'!$D653,'Transaction Data'!$A653,"y")</f>
        <v>72</v>
      </c>
      <c r="Q653" s="2" t="str">
        <f>FLOOR('Transaction Data'!$P653,15)&amp;"-"&amp;FLOOR('Transaction Data'!$P653,15)+14</f>
        <v>60-74</v>
      </c>
      <c r="R653" s="2" t="str">
        <f>IF('Transaction Data'!$L653&lt;=10,"Less Expensive","Expensive")</f>
        <v>Expensive</v>
      </c>
      <c r="S653" s="4">
        <f>WEEKDAY('Transaction Data'!$A653)</f>
        <v>6</v>
      </c>
      <c r="T653" s="2" t="str">
        <f>IF(WEEKDAY('Transaction Data'!$A653,2)&lt;6,"Weekday","Weekend")</f>
        <v>Weekday</v>
      </c>
    </row>
    <row r="654" ht="15.75" customHeight="1">
      <c r="A654" s="1">
        <v>45318.0</v>
      </c>
      <c r="B654" s="2" t="s">
        <v>690</v>
      </c>
      <c r="C654" s="2" t="s">
        <v>69</v>
      </c>
      <c r="D654" s="1">
        <v>30915.0</v>
      </c>
      <c r="E654" s="2" t="s">
        <v>37</v>
      </c>
      <c r="F654" s="2">
        <v>455.0</v>
      </c>
      <c r="G654" s="2" t="s">
        <v>28</v>
      </c>
      <c r="H654" s="2" t="s">
        <v>52</v>
      </c>
      <c r="I654" s="2" t="s">
        <v>25</v>
      </c>
      <c r="J654" s="2" t="str">
        <f t="array" ref="J654">XLOOKUP('Transaction Data'!$G654,Product_Code,Biscuit_Brand)</f>
        <v>Shortbread</v>
      </c>
      <c r="K654" s="2">
        <f t="array" ref="K654">XLOOKUP('Transaction Data'!$G654,Product_Code,Cost)</f>
        <v>10</v>
      </c>
      <c r="L654" s="2">
        <f t="array" ref="L654">XLOOKUP('Transaction Data'!$G654,Product_Code,Unit_Price)</f>
        <v>45</v>
      </c>
      <c r="M654" s="3">
        <f>'Transaction Data'!$F654*'Transaction Data'!$K654</f>
        <v>4550</v>
      </c>
      <c r="N654" s="3">
        <f>'Transaction Data'!$F654*'Transaction Data'!$L654</f>
        <v>20475</v>
      </c>
      <c r="O654" s="3">
        <f>'Transaction Data'!$N654-'Transaction Data'!$M654</f>
        <v>15925</v>
      </c>
      <c r="P654" s="2">
        <f>DATEDIF('Transaction Data'!$D654,'Transaction Data'!$A654,"y")</f>
        <v>39</v>
      </c>
      <c r="Q654" s="2" t="str">
        <f>FLOOR('Transaction Data'!$P654,15)&amp;"-"&amp;FLOOR('Transaction Data'!$P654,15)+14</f>
        <v>30-44</v>
      </c>
      <c r="R654" s="2" t="str">
        <f>IF('Transaction Data'!$L654&lt;=10,"Less Expensive","Expensive")</f>
        <v>Expensive</v>
      </c>
      <c r="S654" s="4">
        <f>WEEKDAY('Transaction Data'!$A654)</f>
        <v>7</v>
      </c>
      <c r="T654" s="2" t="str">
        <f>IF(WEEKDAY('Transaction Data'!$A654,2)&lt;6,"Weekday","Weekend")</f>
        <v>Weekend</v>
      </c>
    </row>
    <row r="655" ht="15.75" customHeight="1">
      <c r="A655" s="1">
        <v>45390.0</v>
      </c>
      <c r="B655" s="2" t="s">
        <v>691</v>
      </c>
      <c r="C655" s="2" t="s">
        <v>32</v>
      </c>
      <c r="D655" s="1">
        <v>22881.0</v>
      </c>
      <c r="E655" s="2" t="s">
        <v>37</v>
      </c>
      <c r="F655" s="2">
        <v>136.0</v>
      </c>
      <c r="G655" s="2" t="s">
        <v>61</v>
      </c>
      <c r="H655" s="2" t="s">
        <v>49</v>
      </c>
      <c r="I655" s="2" t="s">
        <v>25</v>
      </c>
      <c r="J655" s="2" t="str">
        <f t="array" ref="J655">XLOOKUP('Transaction Data'!$G655,Product_Code,Biscuit_Brand)</f>
        <v>Choco Delight</v>
      </c>
      <c r="K655" s="2">
        <f t="array" ref="K655">XLOOKUP('Transaction Data'!$G655,Product_Code,Cost)</f>
        <v>3</v>
      </c>
      <c r="L655" s="2">
        <f t="array" ref="L655">XLOOKUP('Transaction Data'!$G655,Product_Code,Unit_Price)</f>
        <v>5</v>
      </c>
      <c r="M655" s="3">
        <f>'Transaction Data'!$F655*'Transaction Data'!$K655</f>
        <v>408</v>
      </c>
      <c r="N655" s="3">
        <f>'Transaction Data'!$F655*'Transaction Data'!$L655</f>
        <v>680</v>
      </c>
      <c r="O655" s="3">
        <f>'Transaction Data'!$N655-'Transaction Data'!$M655</f>
        <v>272</v>
      </c>
      <c r="P655" s="2">
        <f>DATEDIF('Transaction Data'!$D655,'Transaction Data'!$A655,"y")</f>
        <v>61</v>
      </c>
      <c r="Q655" s="2" t="str">
        <f>FLOOR('Transaction Data'!$P655,15)&amp;"-"&amp;FLOOR('Transaction Data'!$P655,15)+14</f>
        <v>60-74</v>
      </c>
      <c r="R655" s="2" t="str">
        <f>IF('Transaction Data'!$L655&lt;=10,"Less Expensive","Expensive")</f>
        <v>Less Expensive</v>
      </c>
      <c r="S655" s="4">
        <f>WEEKDAY('Transaction Data'!$A655)</f>
        <v>2</v>
      </c>
      <c r="T655" s="2" t="str">
        <f>IF(WEEKDAY('Transaction Data'!$A655,2)&lt;6,"Weekday","Weekend")</f>
        <v>Weekday</v>
      </c>
    </row>
    <row r="656" ht="15.75" customHeight="1">
      <c r="A656" s="1">
        <v>45304.0</v>
      </c>
      <c r="B656" s="2" t="s">
        <v>692</v>
      </c>
      <c r="C656" s="2" t="s">
        <v>69</v>
      </c>
      <c r="D656" s="1">
        <v>33640.0</v>
      </c>
      <c r="E656" s="2" t="s">
        <v>22</v>
      </c>
      <c r="F656" s="2">
        <v>247.0</v>
      </c>
      <c r="G656" s="2" t="s">
        <v>61</v>
      </c>
      <c r="H656" s="2" t="s">
        <v>52</v>
      </c>
      <c r="I656" s="2" t="s">
        <v>30</v>
      </c>
      <c r="J656" s="2" t="str">
        <f t="array" ref="J656">XLOOKUP('Transaction Data'!$G656,Product_Code,Biscuit_Brand)</f>
        <v>Choco Delight</v>
      </c>
      <c r="K656" s="2">
        <f t="array" ref="K656">XLOOKUP('Transaction Data'!$G656,Product_Code,Cost)</f>
        <v>3</v>
      </c>
      <c r="L656" s="2">
        <f t="array" ref="L656">XLOOKUP('Transaction Data'!$G656,Product_Code,Unit_Price)</f>
        <v>5</v>
      </c>
      <c r="M656" s="3">
        <f>'Transaction Data'!$F656*'Transaction Data'!$K656</f>
        <v>741</v>
      </c>
      <c r="N656" s="3">
        <f>'Transaction Data'!$F656*'Transaction Data'!$L656</f>
        <v>1235</v>
      </c>
      <c r="O656" s="3">
        <f>'Transaction Data'!$N656-'Transaction Data'!$M656</f>
        <v>494</v>
      </c>
      <c r="P656" s="2">
        <f>DATEDIF('Transaction Data'!$D656,'Transaction Data'!$A656,"y")</f>
        <v>31</v>
      </c>
      <c r="Q656" s="2" t="str">
        <f>FLOOR('Transaction Data'!$P656,15)&amp;"-"&amp;FLOOR('Transaction Data'!$P656,15)+14</f>
        <v>30-44</v>
      </c>
      <c r="R656" s="2" t="str">
        <f>IF('Transaction Data'!$L656&lt;=10,"Less Expensive","Expensive")</f>
        <v>Less Expensive</v>
      </c>
      <c r="S656" s="4">
        <f>WEEKDAY('Transaction Data'!$A656)</f>
        <v>7</v>
      </c>
      <c r="T656" s="2" t="str">
        <f>IF(WEEKDAY('Transaction Data'!$A656,2)&lt;6,"Weekday","Weekend")</f>
        <v>Weekend</v>
      </c>
    </row>
    <row r="657" ht="15.75" customHeight="1">
      <c r="A657" s="1">
        <v>45301.0</v>
      </c>
      <c r="B657" s="2" t="s">
        <v>693</v>
      </c>
      <c r="C657" s="2" t="s">
        <v>54</v>
      </c>
      <c r="D657" s="1">
        <v>23781.0</v>
      </c>
      <c r="E657" s="2" t="s">
        <v>63</v>
      </c>
      <c r="F657" s="2">
        <v>36.0</v>
      </c>
      <c r="G657" s="2" t="s">
        <v>38</v>
      </c>
      <c r="H657" s="2" t="s">
        <v>34</v>
      </c>
      <c r="I657" s="2" t="s">
        <v>25</v>
      </c>
      <c r="J657" s="2" t="str">
        <f t="array" ref="J657">XLOOKUP('Transaction Data'!$G657,Product_Code,Biscuit_Brand)</f>
        <v>Ginger Snaps</v>
      </c>
      <c r="K657" s="2">
        <f t="array" ref="K657">XLOOKUP('Transaction Data'!$G657,Product_Code,Cost)</f>
        <v>14</v>
      </c>
      <c r="L657" s="2">
        <f t="array" ref="L657">XLOOKUP('Transaction Data'!$G657,Product_Code,Unit_Price)</f>
        <v>28</v>
      </c>
      <c r="M657" s="3">
        <f>'Transaction Data'!$F657*'Transaction Data'!$K657</f>
        <v>504</v>
      </c>
      <c r="N657" s="3">
        <f>'Transaction Data'!$F657*'Transaction Data'!$L657</f>
        <v>1008</v>
      </c>
      <c r="O657" s="3">
        <f>'Transaction Data'!$N657-'Transaction Data'!$M657</f>
        <v>504</v>
      </c>
      <c r="P657" s="2">
        <f>DATEDIF('Transaction Data'!$D657,'Transaction Data'!$A657,"y")</f>
        <v>58</v>
      </c>
      <c r="Q657" s="2" t="str">
        <f>FLOOR('Transaction Data'!$P657,15)&amp;"-"&amp;FLOOR('Transaction Data'!$P657,15)+14</f>
        <v>45-59</v>
      </c>
      <c r="R657" s="2" t="str">
        <f>IF('Transaction Data'!$L657&lt;=10,"Less Expensive","Expensive")</f>
        <v>Expensive</v>
      </c>
      <c r="S657" s="4">
        <f>WEEKDAY('Transaction Data'!$A657)</f>
        <v>4</v>
      </c>
      <c r="T657" s="2" t="str">
        <f>IF(WEEKDAY('Transaction Data'!$A657,2)&lt;6,"Weekday","Weekend")</f>
        <v>Weekday</v>
      </c>
    </row>
    <row r="658" ht="15.75" customHeight="1">
      <c r="A658" s="1">
        <v>45422.0</v>
      </c>
      <c r="B658" s="2" t="s">
        <v>694</v>
      </c>
      <c r="C658" s="2" t="s">
        <v>32</v>
      </c>
      <c r="D658" s="1">
        <v>32584.0</v>
      </c>
      <c r="E658" s="2" t="s">
        <v>27</v>
      </c>
      <c r="F658" s="2">
        <v>156.0</v>
      </c>
      <c r="G658" s="2" t="s">
        <v>33</v>
      </c>
      <c r="H658" s="2" t="s">
        <v>34</v>
      </c>
      <c r="I658" s="2" t="s">
        <v>25</v>
      </c>
      <c r="J658" s="2" t="str">
        <f t="array" ref="J658">XLOOKUP('Transaction Data'!$G658,Product_Code,Biscuit_Brand)</f>
        <v>Caramel Biscuits</v>
      </c>
      <c r="K658" s="2">
        <f t="array" ref="K658">XLOOKUP('Transaction Data'!$G658,Product_Code,Cost)</f>
        <v>18</v>
      </c>
      <c r="L658" s="2">
        <f t="array" ref="L658">XLOOKUP('Transaction Data'!$G658,Product_Code,Unit_Price)</f>
        <v>22</v>
      </c>
      <c r="M658" s="3">
        <f>'Transaction Data'!$F658*'Transaction Data'!$K658</f>
        <v>2808</v>
      </c>
      <c r="N658" s="3">
        <f>'Transaction Data'!$F658*'Transaction Data'!$L658</f>
        <v>3432</v>
      </c>
      <c r="O658" s="3">
        <f>'Transaction Data'!$N658-'Transaction Data'!$M658</f>
        <v>624</v>
      </c>
      <c r="P658" s="2">
        <f>DATEDIF('Transaction Data'!$D658,'Transaction Data'!$A658,"y")</f>
        <v>35</v>
      </c>
      <c r="Q658" s="2" t="str">
        <f>FLOOR('Transaction Data'!$P658,15)&amp;"-"&amp;FLOOR('Transaction Data'!$P658,15)+14</f>
        <v>30-44</v>
      </c>
      <c r="R658" s="2" t="str">
        <f>IF('Transaction Data'!$L658&lt;=10,"Less Expensive","Expensive")</f>
        <v>Expensive</v>
      </c>
      <c r="S658" s="4">
        <f>WEEKDAY('Transaction Data'!$A658)</f>
        <v>6</v>
      </c>
      <c r="T658" s="2" t="str">
        <f>IF(WEEKDAY('Transaction Data'!$A658,2)&lt;6,"Weekday","Weekend")</f>
        <v>Weekday</v>
      </c>
    </row>
    <row r="659" ht="15.75" customHeight="1">
      <c r="A659" s="1">
        <v>45486.0</v>
      </c>
      <c r="B659" s="2" t="s">
        <v>695</v>
      </c>
      <c r="C659" s="2" t="s">
        <v>21</v>
      </c>
      <c r="D659" s="1">
        <v>24082.0</v>
      </c>
      <c r="E659" s="2" t="s">
        <v>63</v>
      </c>
      <c r="F659" s="2">
        <v>452.0</v>
      </c>
      <c r="G659" s="2" t="s">
        <v>60</v>
      </c>
      <c r="H659" s="2" t="s">
        <v>39</v>
      </c>
      <c r="I659" s="2" t="s">
        <v>25</v>
      </c>
      <c r="J659" s="2" t="str">
        <f t="array" ref="J659">XLOOKUP('Transaction Data'!$G659,Product_Code,Biscuit_Brand)</f>
        <v>Peanut Butter Bites</v>
      </c>
      <c r="K659" s="2">
        <f t="array" ref="K659">XLOOKUP('Transaction Data'!$G659,Product_Code,Cost)</f>
        <v>5</v>
      </c>
      <c r="L659" s="2">
        <f t="array" ref="L659">XLOOKUP('Transaction Data'!$G659,Product_Code,Unit_Price)</f>
        <v>7</v>
      </c>
      <c r="M659" s="3">
        <f>'Transaction Data'!$F659*'Transaction Data'!$K659</f>
        <v>2260</v>
      </c>
      <c r="N659" s="3">
        <f>'Transaction Data'!$F659*'Transaction Data'!$L659</f>
        <v>3164</v>
      </c>
      <c r="O659" s="3">
        <f>'Transaction Data'!$N659-'Transaction Data'!$M659</f>
        <v>904</v>
      </c>
      <c r="P659" s="2">
        <f>DATEDIF('Transaction Data'!$D659,'Transaction Data'!$A659,"y")</f>
        <v>58</v>
      </c>
      <c r="Q659" s="2" t="str">
        <f>FLOOR('Transaction Data'!$P659,15)&amp;"-"&amp;FLOOR('Transaction Data'!$P659,15)+14</f>
        <v>45-59</v>
      </c>
      <c r="R659" s="2" t="str">
        <f>IF('Transaction Data'!$L659&lt;=10,"Less Expensive","Expensive")</f>
        <v>Less Expensive</v>
      </c>
      <c r="S659" s="4">
        <f>WEEKDAY('Transaction Data'!$A659)</f>
        <v>7</v>
      </c>
      <c r="T659" s="2" t="str">
        <f>IF(WEEKDAY('Transaction Data'!$A659,2)&lt;6,"Weekday","Weekend")</f>
        <v>Weekend</v>
      </c>
    </row>
    <row r="660" ht="15.75" customHeight="1">
      <c r="A660" s="1">
        <v>45344.0</v>
      </c>
      <c r="B660" s="2" t="s">
        <v>31</v>
      </c>
      <c r="C660" s="2" t="s">
        <v>32</v>
      </c>
      <c r="D660" s="1">
        <v>21801.0</v>
      </c>
      <c r="E660" s="2" t="s">
        <v>63</v>
      </c>
      <c r="F660" s="2">
        <v>30.0</v>
      </c>
      <c r="G660" s="2" t="s">
        <v>44</v>
      </c>
      <c r="H660" s="2" t="s">
        <v>42</v>
      </c>
      <c r="I660" s="2" t="s">
        <v>25</v>
      </c>
      <c r="J660" s="2" t="str">
        <f t="array" ref="J660">XLOOKUP('Transaction Data'!$G660,Product_Code,Biscuit_Brand)</f>
        <v>Butter Crunch</v>
      </c>
      <c r="K660" s="2">
        <f t="array" ref="K660">XLOOKUP('Transaction Data'!$G660,Product_Code,Cost)</f>
        <v>10</v>
      </c>
      <c r="L660" s="2">
        <f t="array" ref="L660">XLOOKUP('Transaction Data'!$G660,Product_Code,Unit_Price)</f>
        <v>11</v>
      </c>
      <c r="M660" s="3">
        <f>'Transaction Data'!$F660*'Transaction Data'!$K660</f>
        <v>300</v>
      </c>
      <c r="N660" s="3">
        <f>'Transaction Data'!$F660*'Transaction Data'!$L660</f>
        <v>330</v>
      </c>
      <c r="O660" s="3">
        <f>'Transaction Data'!$N660-'Transaction Data'!$M660</f>
        <v>30</v>
      </c>
      <c r="P660" s="2">
        <f>DATEDIF('Transaction Data'!$D660,'Transaction Data'!$A660,"y")</f>
        <v>64</v>
      </c>
      <c r="Q660" s="2" t="str">
        <f>FLOOR('Transaction Data'!$P660,15)&amp;"-"&amp;FLOOR('Transaction Data'!$P660,15)+14</f>
        <v>60-74</v>
      </c>
      <c r="R660" s="2" t="str">
        <f>IF('Transaction Data'!$L660&lt;=10,"Less Expensive","Expensive")</f>
        <v>Expensive</v>
      </c>
      <c r="S660" s="4">
        <f>WEEKDAY('Transaction Data'!$A660)</f>
        <v>5</v>
      </c>
      <c r="T660" s="2" t="str">
        <f>IF(WEEKDAY('Transaction Data'!$A660,2)&lt;6,"Weekday","Weekend")</f>
        <v>Weekday</v>
      </c>
    </row>
    <row r="661" ht="15.75" customHeight="1">
      <c r="A661" s="1">
        <v>45379.0</v>
      </c>
      <c r="B661" s="2" t="s">
        <v>36</v>
      </c>
      <c r="C661" s="2" t="s">
        <v>21</v>
      </c>
      <c r="D661" s="1">
        <v>20193.0</v>
      </c>
      <c r="E661" s="2" t="s">
        <v>63</v>
      </c>
      <c r="F661" s="2">
        <v>433.0</v>
      </c>
      <c r="G661" s="2" t="s">
        <v>28</v>
      </c>
      <c r="H661" s="2" t="s">
        <v>45</v>
      </c>
      <c r="I661" s="2" t="s">
        <v>25</v>
      </c>
      <c r="J661" s="2" t="str">
        <f t="array" ref="J661">XLOOKUP('Transaction Data'!$G661,Product_Code,Biscuit_Brand)</f>
        <v>Shortbread</v>
      </c>
      <c r="K661" s="2">
        <f t="array" ref="K661">XLOOKUP('Transaction Data'!$G661,Product_Code,Cost)</f>
        <v>10</v>
      </c>
      <c r="L661" s="2">
        <f t="array" ref="L661">XLOOKUP('Transaction Data'!$G661,Product_Code,Unit_Price)</f>
        <v>45</v>
      </c>
      <c r="M661" s="3">
        <f>'Transaction Data'!$F661*'Transaction Data'!$K661</f>
        <v>4330</v>
      </c>
      <c r="N661" s="3">
        <f>'Transaction Data'!$F661*'Transaction Data'!$L661</f>
        <v>19485</v>
      </c>
      <c r="O661" s="3">
        <f>'Transaction Data'!$N661-'Transaction Data'!$M661</f>
        <v>15155</v>
      </c>
      <c r="P661" s="2">
        <f>DATEDIF('Transaction Data'!$D661,'Transaction Data'!$A661,"y")</f>
        <v>68</v>
      </c>
      <c r="Q661" s="2" t="str">
        <f>FLOOR('Transaction Data'!$P661,15)&amp;"-"&amp;FLOOR('Transaction Data'!$P661,15)+14</f>
        <v>60-74</v>
      </c>
      <c r="R661" s="2" t="str">
        <f>IF('Transaction Data'!$L661&lt;=10,"Less Expensive","Expensive")</f>
        <v>Expensive</v>
      </c>
      <c r="S661" s="4">
        <f>WEEKDAY('Transaction Data'!$A661)</f>
        <v>5</v>
      </c>
      <c r="T661" s="2" t="str">
        <f>IF(WEEKDAY('Transaction Data'!$A661,2)&lt;6,"Weekday","Weekend")</f>
        <v>Weekday</v>
      </c>
    </row>
    <row r="662" ht="15.75" customHeight="1">
      <c r="A662" s="1">
        <v>45333.0</v>
      </c>
      <c r="B662" s="2" t="s">
        <v>40</v>
      </c>
      <c r="C662" s="2" t="s">
        <v>41</v>
      </c>
      <c r="D662" s="1">
        <v>25141.0</v>
      </c>
      <c r="E662" s="2" t="s">
        <v>37</v>
      </c>
      <c r="F662" s="2">
        <v>90.0</v>
      </c>
      <c r="G662" s="2" t="s">
        <v>23</v>
      </c>
      <c r="H662" s="2" t="s">
        <v>49</v>
      </c>
      <c r="I662" s="2" t="s">
        <v>30</v>
      </c>
      <c r="J662" s="2" t="str">
        <f t="array" ref="J662">XLOOKUP('Transaction Data'!$G662,Product_Code,Biscuit_Brand)</f>
        <v>Cinnamon Swirls</v>
      </c>
      <c r="K662" s="2">
        <f t="array" ref="K662">XLOOKUP('Transaction Data'!$G662,Product_Code,Cost)</f>
        <v>10</v>
      </c>
      <c r="L662" s="2">
        <f t="array" ref="L662">XLOOKUP('Transaction Data'!$G662,Product_Code,Unit_Price)</f>
        <v>14</v>
      </c>
      <c r="M662" s="3">
        <f>'Transaction Data'!$F662*'Transaction Data'!$K662</f>
        <v>900</v>
      </c>
      <c r="N662" s="3">
        <f>'Transaction Data'!$F662*'Transaction Data'!$L662</f>
        <v>1260</v>
      </c>
      <c r="O662" s="3">
        <f>'Transaction Data'!$N662-'Transaction Data'!$M662</f>
        <v>360</v>
      </c>
      <c r="P662" s="2">
        <f>DATEDIF('Transaction Data'!$D662,'Transaction Data'!$A662,"y")</f>
        <v>55</v>
      </c>
      <c r="Q662" s="2" t="str">
        <f>FLOOR('Transaction Data'!$P662,15)&amp;"-"&amp;FLOOR('Transaction Data'!$P662,15)+14</f>
        <v>45-59</v>
      </c>
      <c r="R662" s="2" t="str">
        <f>IF('Transaction Data'!$L662&lt;=10,"Less Expensive","Expensive")</f>
        <v>Expensive</v>
      </c>
      <c r="S662" s="4">
        <f>WEEKDAY('Transaction Data'!$A662)</f>
        <v>1</v>
      </c>
      <c r="T662" s="2" t="str">
        <f>IF(WEEKDAY('Transaction Data'!$A662,2)&lt;6,"Weekday","Weekend")</f>
        <v>Weekend</v>
      </c>
    </row>
    <row r="663" ht="15.75" customHeight="1">
      <c r="A663" s="1">
        <v>45351.0</v>
      </c>
      <c r="B663" s="2" t="s">
        <v>696</v>
      </c>
      <c r="C663" s="2" t="s">
        <v>32</v>
      </c>
      <c r="D663" s="1">
        <v>15928.0</v>
      </c>
      <c r="E663" s="2" t="s">
        <v>63</v>
      </c>
      <c r="F663" s="2">
        <v>380.0</v>
      </c>
      <c r="G663" s="2" t="s">
        <v>28</v>
      </c>
      <c r="H663" s="2" t="s">
        <v>52</v>
      </c>
      <c r="I663" s="2" t="s">
        <v>25</v>
      </c>
      <c r="J663" s="2" t="str">
        <f t="array" ref="J663">XLOOKUP('Transaction Data'!$G663,Product_Code,Biscuit_Brand)</f>
        <v>Shortbread</v>
      </c>
      <c r="K663" s="2">
        <f t="array" ref="K663">XLOOKUP('Transaction Data'!$G663,Product_Code,Cost)</f>
        <v>10</v>
      </c>
      <c r="L663" s="2">
        <f t="array" ref="L663">XLOOKUP('Transaction Data'!$G663,Product_Code,Unit_Price)</f>
        <v>45</v>
      </c>
      <c r="M663" s="3">
        <f>'Transaction Data'!$F663*'Transaction Data'!$K663</f>
        <v>3800</v>
      </c>
      <c r="N663" s="3">
        <f>'Transaction Data'!$F663*'Transaction Data'!$L663</f>
        <v>17100</v>
      </c>
      <c r="O663" s="3">
        <f>'Transaction Data'!$N663-'Transaction Data'!$M663</f>
        <v>13300</v>
      </c>
      <c r="P663" s="2">
        <f>DATEDIF('Transaction Data'!$D663,'Transaction Data'!$A663,"y")</f>
        <v>80</v>
      </c>
      <c r="Q663" s="2" t="str">
        <f>FLOOR('Transaction Data'!$P663,15)&amp;"-"&amp;FLOOR('Transaction Data'!$P663,15)+14</f>
        <v>75-89</v>
      </c>
      <c r="R663" s="2" t="str">
        <f>IF('Transaction Data'!$L663&lt;=10,"Less Expensive","Expensive")</f>
        <v>Expensive</v>
      </c>
      <c r="S663" s="4">
        <f>WEEKDAY('Transaction Data'!$A663)</f>
        <v>5</v>
      </c>
      <c r="T663" s="2" t="str">
        <f>IF(WEEKDAY('Transaction Data'!$A663,2)&lt;6,"Weekday","Weekend")</f>
        <v>Weekday</v>
      </c>
    </row>
    <row r="664" ht="15.75" customHeight="1">
      <c r="A664" s="1">
        <v>45343.0</v>
      </c>
      <c r="B664" s="2" t="s">
        <v>697</v>
      </c>
      <c r="C664" s="2" t="s">
        <v>21</v>
      </c>
      <c r="D664" s="1">
        <v>25647.0</v>
      </c>
      <c r="E664" s="2" t="s">
        <v>27</v>
      </c>
      <c r="F664" s="2">
        <v>32.0</v>
      </c>
      <c r="G664" s="2" t="s">
        <v>57</v>
      </c>
      <c r="H664" s="2" t="s">
        <v>49</v>
      </c>
      <c r="I664" s="2" t="s">
        <v>25</v>
      </c>
      <c r="J664" s="2" t="str">
        <f t="array" ref="J664">XLOOKUP('Transaction Data'!$G664,Product_Code,Biscuit_Brand)</f>
        <v>Oatmeal Cookies</v>
      </c>
      <c r="K664" s="2">
        <f t="array" ref="K664">XLOOKUP('Transaction Data'!$G664,Product_Code,Cost)</f>
        <v>19</v>
      </c>
      <c r="L664" s="2">
        <f t="array" ref="L664">XLOOKUP('Transaction Data'!$G664,Product_Code,Unit_Price)</f>
        <v>23</v>
      </c>
      <c r="M664" s="3">
        <f>'Transaction Data'!$F664*'Transaction Data'!$K664</f>
        <v>608</v>
      </c>
      <c r="N664" s="3">
        <f>'Transaction Data'!$F664*'Transaction Data'!$L664</f>
        <v>736</v>
      </c>
      <c r="O664" s="3">
        <f>'Transaction Data'!$N664-'Transaction Data'!$M664</f>
        <v>128</v>
      </c>
      <c r="P664" s="2">
        <f>DATEDIF('Transaction Data'!$D664,'Transaction Data'!$A664,"y")</f>
        <v>53</v>
      </c>
      <c r="Q664" s="2" t="str">
        <f>FLOOR('Transaction Data'!$P664,15)&amp;"-"&amp;FLOOR('Transaction Data'!$P664,15)+14</f>
        <v>45-59</v>
      </c>
      <c r="R664" s="2" t="str">
        <f>IF('Transaction Data'!$L664&lt;=10,"Less Expensive","Expensive")</f>
        <v>Expensive</v>
      </c>
      <c r="S664" s="4">
        <f>WEEKDAY('Transaction Data'!$A664)</f>
        <v>4</v>
      </c>
      <c r="T664" s="2" t="str">
        <f>IF(WEEKDAY('Transaction Data'!$A664,2)&lt;6,"Weekday","Weekend")</f>
        <v>Weekday</v>
      </c>
    </row>
    <row r="665" ht="15.75" customHeight="1">
      <c r="A665" s="1">
        <v>45445.0</v>
      </c>
      <c r="B665" s="2" t="s">
        <v>31</v>
      </c>
      <c r="C665" s="2" t="s">
        <v>32</v>
      </c>
      <c r="D665" s="1">
        <v>35748.0</v>
      </c>
      <c r="E665" s="2" t="s">
        <v>27</v>
      </c>
      <c r="F665" s="2">
        <v>190.0</v>
      </c>
      <c r="G665" s="2" t="s">
        <v>33</v>
      </c>
      <c r="H665" s="2" t="s">
        <v>52</v>
      </c>
      <c r="I665" s="2" t="s">
        <v>25</v>
      </c>
      <c r="J665" s="2" t="str">
        <f t="array" ref="J665">XLOOKUP('Transaction Data'!$G665,Product_Code,Biscuit_Brand)</f>
        <v>Caramel Biscuits</v>
      </c>
      <c r="K665" s="2">
        <f t="array" ref="K665">XLOOKUP('Transaction Data'!$G665,Product_Code,Cost)</f>
        <v>18</v>
      </c>
      <c r="L665" s="2">
        <f t="array" ref="L665">XLOOKUP('Transaction Data'!$G665,Product_Code,Unit_Price)</f>
        <v>22</v>
      </c>
      <c r="M665" s="3">
        <f>'Transaction Data'!$F665*'Transaction Data'!$K665</f>
        <v>3420</v>
      </c>
      <c r="N665" s="3">
        <f>'Transaction Data'!$F665*'Transaction Data'!$L665</f>
        <v>4180</v>
      </c>
      <c r="O665" s="3">
        <f>'Transaction Data'!$N665-'Transaction Data'!$M665</f>
        <v>760</v>
      </c>
      <c r="P665" s="2">
        <f>DATEDIF('Transaction Data'!$D665,'Transaction Data'!$A665,"y")</f>
        <v>26</v>
      </c>
      <c r="Q665" s="2" t="str">
        <f>FLOOR('Transaction Data'!$P665,15)&amp;"-"&amp;FLOOR('Transaction Data'!$P665,15)+14</f>
        <v>15-29</v>
      </c>
      <c r="R665" s="2" t="str">
        <f>IF('Transaction Data'!$L665&lt;=10,"Less Expensive","Expensive")</f>
        <v>Expensive</v>
      </c>
      <c r="S665" s="4">
        <f>WEEKDAY('Transaction Data'!$A665)</f>
        <v>1</v>
      </c>
      <c r="T665" s="2" t="str">
        <f>IF(WEEKDAY('Transaction Data'!$A665,2)&lt;6,"Weekday","Weekend")</f>
        <v>Weekend</v>
      </c>
    </row>
    <row r="666" ht="15.75" customHeight="1">
      <c r="A666" s="1">
        <v>45406.0</v>
      </c>
      <c r="B666" s="2" t="s">
        <v>36</v>
      </c>
      <c r="C666" s="2" t="s">
        <v>21</v>
      </c>
      <c r="D666" s="1">
        <v>22564.0</v>
      </c>
      <c r="E666" s="2" t="s">
        <v>37</v>
      </c>
      <c r="F666" s="2">
        <v>19.0</v>
      </c>
      <c r="G666" s="2" t="s">
        <v>28</v>
      </c>
      <c r="H666" s="2" t="s">
        <v>52</v>
      </c>
      <c r="I666" s="2" t="s">
        <v>25</v>
      </c>
      <c r="J666" s="2" t="str">
        <f t="array" ref="J666">XLOOKUP('Transaction Data'!$G666,Product_Code,Biscuit_Brand)</f>
        <v>Shortbread</v>
      </c>
      <c r="K666" s="2">
        <f t="array" ref="K666">XLOOKUP('Transaction Data'!$G666,Product_Code,Cost)</f>
        <v>10</v>
      </c>
      <c r="L666" s="2">
        <f t="array" ref="L666">XLOOKUP('Transaction Data'!$G666,Product_Code,Unit_Price)</f>
        <v>45</v>
      </c>
      <c r="M666" s="3">
        <f>'Transaction Data'!$F666*'Transaction Data'!$K666</f>
        <v>190</v>
      </c>
      <c r="N666" s="3">
        <f>'Transaction Data'!$F666*'Transaction Data'!$L666</f>
        <v>855</v>
      </c>
      <c r="O666" s="3">
        <f>'Transaction Data'!$N666-'Transaction Data'!$M666</f>
        <v>665</v>
      </c>
      <c r="P666" s="2">
        <f>DATEDIF('Transaction Data'!$D666,'Transaction Data'!$A666,"y")</f>
        <v>62</v>
      </c>
      <c r="Q666" s="2" t="str">
        <f>FLOOR('Transaction Data'!$P666,15)&amp;"-"&amp;FLOOR('Transaction Data'!$P666,15)+14</f>
        <v>60-74</v>
      </c>
      <c r="R666" s="2" t="str">
        <f>IF('Transaction Data'!$L666&lt;=10,"Less Expensive","Expensive")</f>
        <v>Expensive</v>
      </c>
      <c r="S666" s="4">
        <f>WEEKDAY('Transaction Data'!$A666)</f>
        <v>4</v>
      </c>
      <c r="T666" s="2" t="str">
        <f>IF(WEEKDAY('Transaction Data'!$A666,2)&lt;6,"Weekday","Weekend")</f>
        <v>Weekday</v>
      </c>
    </row>
    <row r="667" ht="15.75" customHeight="1">
      <c r="A667" s="1">
        <v>45331.0</v>
      </c>
      <c r="B667" s="2" t="s">
        <v>40</v>
      </c>
      <c r="C667" s="2" t="s">
        <v>41</v>
      </c>
      <c r="D667" s="1">
        <v>31999.0</v>
      </c>
      <c r="E667" s="2" t="s">
        <v>63</v>
      </c>
      <c r="F667" s="2">
        <v>376.0</v>
      </c>
      <c r="G667" s="2" t="s">
        <v>61</v>
      </c>
      <c r="H667" s="2" t="s">
        <v>45</v>
      </c>
      <c r="I667" s="2" t="s">
        <v>30</v>
      </c>
      <c r="J667" s="2" t="str">
        <f t="array" ref="J667">XLOOKUP('Transaction Data'!$G667,Product_Code,Biscuit_Brand)</f>
        <v>Choco Delight</v>
      </c>
      <c r="K667" s="2">
        <f t="array" ref="K667">XLOOKUP('Transaction Data'!$G667,Product_Code,Cost)</f>
        <v>3</v>
      </c>
      <c r="L667" s="2">
        <f t="array" ref="L667">XLOOKUP('Transaction Data'!$G667,Product_Code,Unit_Price)</f>
        <v>5</v>
      </c>
      <c r="M667" s="3">
        <f>'Transaction Data'!$F667*'Transaction Data'!$K667</f>
        <v>1128</v>
      </c>
      <c r="N667" s="3">
        <f>'Transaction Data'!$F667*'Transaction Data'!$L667</f>
        <v>1880</v>
      </c>
      <c r="O667" s="3">
        <f>'Transaction Data'!$N667-'Transaction Data'!$M667</f>
        <v>752</v>
      </c>
      <c r="P667" s="2">
        <f>DATEDIF('Transaction Data'!$D667,'Transaction Data'!$A667,"y")</f>
        <v>36</v>
      </c>
      <c r="Q667" s="2" t="str">
        <f>FLOOR('Transaction Data'!$P667,15)&amp;"-"&amp;FLOOR('Transaction Data'!$P667,15)+14</f>
        <v>30-44</v>
      </c>
      <c r="R667" s="2" t="str">
        <f>IF('Transaction Data'!$L667&lt;=10,"Less Expensive","Expensive")</f>
        <v>Less Expensive</v>
      </c>
      <c r="S667" s="4">
        <f>WEEKDAY('Transaction Data'!$A667)</f>
        <v>6</v>
      </c>
      <c r="T667" s="2" t="str">
        <f>IF(WEEKDAY('Transaction Data'!$A667,2)&lt;6,"Weekday","Weekend")</f>
        <v>Weekday</v>
      </c>
    </row>
    <row r="668" ht="15.75" customHeight="1">
      <c r="A668" s="1">
        <v>45398.0</v>
      </c>
      <c r="B668" s="2" t="s">
        <v>698</v>
      </c>
      <c r="C668" s="2" t="s">
        <v>78</v>
      </c>
      <c r="D668" s="1">
        <v>37293.0</v>
      </c>
      <c r="E668" s="2" t="s">
        <v>63</v>
      </c>
      <c r="F668" s="2">
        <v>361.0</v>
      </c>
      <c r="G668" s="2" t="s">
        <v>55</v>
      </c>
      <c r="H668" s="2" t="s">
        <v>49</v>
      </c>
      <c r="I668" s="2" t="s">
        <v>25</v>
      </c>
      <c r="J668" s="2" t="str">
        <f t="array" ref="J668">XLOOKUP('Transaction Data'!$G668,Product_Code,Biscuit_Brand)</f>
        <v>Vanilla Wafers</v>
      </c>
      <c r="K668" s="2">
        <f t="array" ref="K668">XLOOKUP('Transaction Data'!$G668,Product_Code,Cost)</f>
        <v>18</v>
      </c>
      <c r="L668" s="2">
        <f t="array" ref="L668">XLOOKUP('Transaction Data'!$G668,Product_Code,Unit_Price)</f>
        <v>36</v>
      </c>
      <c r="M668" s="3">
        <f>'Transaction Data'!$F668*'Transaction Data'!$K668</f>
        <v>6498</v>
      </c>
      <c r="N668" s="3">
        <f>'Transaction Data'!$F668*'Transaction Data'!$L668</f>
        <v>12996</v>
      </c>
      <c r="O668" s="3">
        <f>'Transaction Data'!$N668-'Transaction Data'!$M668</f>
        <v>6498</v>
      </c>
      <c r="P668" s="2">
        <f>DATEDIF('Transaction Data'!$D668,'Transaction Data'!$A668,"y")</f>
        <v>22</v>
      </c>
      <c r="Q668" s="2" t="str">
        <f>FLOOR('Transaction Data'!$P668,15)&amp;"-"&amp;FLOOR('Transaction Data'!$P668,15)+14</f>
        <v>15-29</v>
      </c>
      <c r="R668" s="2" t="str">
        <f>IF('Transaction Data'!$L668&lt;=10,"Less Expensive","Expensive")</f>
        <v>Expensive</v>
      </c>
      <c r="S668" s="4">
        <f>WEEKDAY('Transaction Data'!$A668)</f>
        <v>3</v>
      </c>
      <c r="T668" s="2" t="str">
        <f>IF(WEEKDAY('Transaction Data'!$A668,2)&lt;6,"Weekday","Weekend")</f>
        <v>Weekday</v>
      </c>
    </row>
    <row r="669" ht="15.75" customHeight="1">
      <c r="A669" s="1">
        <v>45316.0</v>
      </c>
      <c r="B669" s="2" t="s">
        <v>699</v>
      </c>
      <c r="C669" s="2" t="s">
        <v>65</v>
      </c>
      <c r="D669" s="1">
        <v>23091.0</v>
      </c>
      <c r="E669" s="2" t="s">
        <v>63</v>
      </c>
      <c r="F669" s="2">
        <v>138.0</v>
      </c>
      <c r="G669" s="2" t="s">
        <v>57</v>
      </c>
      <c r="H669" s="2" t="s">
        <v>52</v>
      </c>
      <c r="I669" s="2" t="s">
        <v>25</v>
      </c>
      <c r="J669" s="2" t="str">
        <f t="array" ref="J669">XLOOKUP('Transaction Data'!$G669,Product_Code,Biscuit_Brand)</f>
        <v>Oatmeal Cookies</v>
      </c>
      <c r="K669" s="2">
        <f t="array" ref="K669">XLOOKUP('Transaction Data'!$G669,Product_Code,Cost)</f>
        <v>19</v>
      </c>
      <c r="L669" s="2">
        <f t="array" ref="L669">XLOOKUP('Transaction Data'!$G669,Product_Code,Unit_Price)</f>
        <v>23</v>
      </c>
      <c r="M669" s="3">
        <f>'Transaction Data'!$F669*'Transaction Data'!$K669</f>
        <v>2622</v>
      </c>
      <c r="N669" s="3">
        <f>'Transaction Data'!$F669*'Transaction Data'!$L669</f>
        <v>3174</v>
      </c>
      <c r="O669" s="3">
        <f>'Transaction Data'!$N669-'Transaction Data'!$M669</f>
        <v>552</v>
      </c>
      <c r="P669" s="2">
        <f>DATEDIF('Transaction Data'!$D669,'Transaction Data'!$A669,"y")</f>
        <v>60</v>
      </c>
      <c r="Q669" s="2" t="str">
        <f>FLOOR('Transaction Data'!$P669,15)&amp;"-"&amp;FLOOR('Transaction Data'!$P669,15)+14</f>
        <v>60-74</v>
      </c>
      <c r="R669" s="2" t="str">
        <f>IF('Transaction Data'!$L669&lt;=10,"Less Expensive","Expensive")</f>
        <v>Expensive</v>
      </c>
      <c r="S669" s="4">
        <f>WEEKDAY('Transaction Data'!$A669)</f>
        <v>5</v>
      </c>
      <c r="T669" s="2" t="str">
        <f>IF(WEEKDAY('Transaction Data'!$A669,2)&lt;6,"Weekday","Weekend")</f>
        <v>Weekday</v>
      </c>
    </row>
    <row r="670" ht="15.75" customHeight="1">
      <c r="A670" s="1">
        <v>45399.0</v>
      </c>
      <c r="B670" s="2" t="s">
        <v>700</v>
      </c>
      <c r="C670" s="2" t="s">
        <v>54</v>
      </c>
      <c r="D670" s="1">
        <v>36692.0</v>
      </c>
      <c r="E670" s="2" t="s">
        <v>37</v>
      </c>
      <c r="F670" s="2">
        <v>145.0</v>
      </c>
      <c r="G670" s="2" t="s">
        <v>38</v>
      </c>
      <c r="H670" s="2" t="s">
        <v>49</v>
      </c>
      <c r="I670" s="2" t="s">
        <v>25</v>
      </c>
      <c r="J670" s="2" t="str">
        <f t="array" ref="J670">XLOOKUP('Transaction Data'!$G670,Product_Code,Biscuit_Brand)</f>
        <v>Ginger Snaps</v>
      </c>
      <c r="K670" s="2">
        <f t="array" ref="K670">XLOOKUP('Transaction Data'!$G670,Product_Code,Cost)</f>
        <v>14</v>
      </c>
      <c r="L670" s="2">
        <f t="array" ref="L670">XLOOKUP('Transaction Data'!$G670,Product_Code,Unit_Price)</f>
        <v>28</v>
      </c>
      <c r="M670" s="3">
        <f>'Transaction Data'!$F670*'Transaction Data'!$K670</f>
        <v>2030</v>
      </c>
      <c r="N670" s="3">
        <f>'Transaction Data'!$F670*'Transaction Data'!$L670</f>
        <v>4060</v>
      </c>
      <c r="O670" s="3">
        <f>'Transaction Data'!$N670-'Transaction Data'!$M670</f>
        <v>2030</v>
      </c>
      <c r="P670" s="2">
        <f>DATEDIF('Transaction Data'!$D670,'Transaction Data'!$A670,"y")</f>
        <v>23</v>
      </c>
      <c r="Q670" s="2" t="str">
        <f>FLOOR('Transaction Data'!$P670,15)&amp;"-"&amp;FLOOR('Transaction Data'!$P670,15)+14</f>
        <v>15-29</v>
      </c>
      <c r="R670" s="2" t="str">
        <f>IF('Transaction Data'!$L670&lt;=10,"Less Expensive","Expensive")</f>
        <v>Expensive</v>
      </c>
      <c r="S670" s="4">
        <f>WEEKDAY('Transaction Data'!$A670)</f>
        <v>4</v>
      </c>
      <c r="T670" s="2" t="str">
        <f>IF(WEEKDAY('Transaction Data'!$A670,2)&lt;6,"Weekday","Weekend")</f>
        <v>Weekday</v>
      </c>
    </row>
    <row r="671" ht="15.75" customHeight="1">
      <c r="A671" s="1">
        <v>45480.0</v>
      </c>
      <c r="B671" s="2" t="s">
        <v>701</v>
      </c>
      <c r="C671" s="2" t="s">
        <v>78</v>
      </c>
      <c r="D671" s="1">
        <v>19796.0</v>
      </c>
      <c r="E671" s="2" t="s">
        <v>22</v>
      </c>
      <c r="F671" s="2">
        <v>93.0</v>
      </c>
      <c r="G671" s="2" t="s">
        <v>44</v>
      </c>
      <c r="H671" s="2" t="s">
        <v>52</v>
      </c>
      <c r="I671" s="2" t="s">
        <v>25</v>
      </c>
      <c r="J671" s="2" t="str">
        <f t="array" ref="J671">XLOOKUP('Transaction Data'!$G671,Product_Code,Biscuit_Brand)</f>
        <v>Butter Crunch</v>
      </c>
      <c r="K671" s="2">
        <f t="array" ref="K671">XLOOKUP('Transaction Data'!$G671,Product_Code,Cost)</f>
        <v>10</v>
      </c>
      <c r="L671" s="2">
        <f t="array" ref="L671">XLOOKUP('Transaction Data'!$G671,Product_Code,Unit_Price)</f>
        <v>11</v>
      </c>
      <c r="M671" s="3">
        <f>'Transaction Data'!$F671*'Transaction Data'!$K671</f>
        <v>930</v>
      </c>
      <c r="N671" s="3">
        <f>'Transaction Data'!$F671*'Transaction Data'!$L671</f>
        <v>1023</v>
      </c>
      <c r="O671" s="3">
        <f>'Transaction Data'!$N671-'Transaction Data'!$M671</f>
        <v>93</v>
      </c>
      <c r="P671" s="2">
        <f>DATEDIF('Transaction Data'!$D671,'Transaction Data'!$A671,"y")</f>
        <v>70</v>
      </c>
      <c r="Q671" s="2" t="str">
        <f>FLOOR('Transaction Data'!$P671,15)&amp;"-"&amp;FLOOR('Transaction Data'!$P671,15)+14</f>
        <v>60-74</v>
      </c>
      <c r="R671" s="2" t="str">
        <f>IF('Transaction Data'!$L671&lt;=10,"Less Expensive","Expensive")</f>
        <v>Expensive</v>
      </c>
      <c r="S671" s="4">
        <f>WEEKDAY('Transaction Data'!$A671)</f>
        <v>1</v>
      </c>
      <c r="T671" s="2" t="str">
        <f>IF(WEEKDAY('Transaction Data'!$A671,2)&lt;6,"Weekday","Weekend")</f>
        <v>Weekend</v>
      </c>
    </row>
    <row r="672" ht="15.75" customHeight="1">
      <c r="A672" s="1">
        <v>45332.0</v>
      </c>
      <c r="B672" s="2" t="s">
        <v>702</v>
      </c>
      <c r="C672" s="2" t="s">
        <v>47</v>
      </c>
      <c r="D672" s="1">
        <v>16564.0</v>
      </c>
      <c r="E672" s="2" t="s">
        <v>37</v>
      </c>
      <c r="F672" s="2">
        <v>288.0</v>
      </c>
      <c r="G672" s="2" t="s">
        <v>38</v>
      </c>
      <c r="H672" s="2" t="s">
        <v>34</v>
      </c>
      <c r="I672" s="2" t="s">
        <v>25</v>
      </c>
      <c r="J672" s="2" t="str">
        <f t="array" ref="J672">XLOOKUP('Transaction Data'!$G672,Product_Code,Biscuit_Brand)</f>
        <v>Ginger Snaps</v>
      </c>
      <c r="K672" s="2">
        <f t="array" ref="K672">XLOOKUP('Transaction Data'!$G672,Product_Code,Cost)</f>
        <v>14</v>
      </c>
      <c r="L672" s="2">
        <f t="array" ref="L672">XLOOKUP('Transaction Data'!$G672,Product_Code,Unit_Price)</f>
        <v>28</v>
      </c>
      <c r="M672" s="3">
        <f>'Transaction Data'!$F672*'Transaction Data'!$K672</f>
        <v>4032</v>
      </c>
      <c r="N672" s="3">
        <f>'Transaction Data'!$F672*'Transaction Data'!$L672</f>
        <v>8064</v>
      </c>
      <c r="O672" s="3">
        <f>'Transaction Data'!$N672-'Transaction Data'!$M672</f>
        <v>4032</v>
      </c>
      <c r="P672" s="2">
        <f>DATEDIF('Transaction Data'!$D672,'Transaction Data'!$A672,"y")</f>
        <v>78</v>
      </c>
      <c r="Q672" s="2" t="str">
        <f>FLOOR('Transaction Data'!$P672,15)&amp;"-"&amp;FLOOR('Transaction Data'!$P672,15)+14</f>
        <v>75-89</v>
      </c>
      <c r="R672" s="2" t="str">
        <f>IF('Transaction Data'!$L672&lt;=10,"Less Expensive","Expensive")</f>
        <v>Expensive</v>
      </c>
      <c r="S672" s="4">
        <f>WEEKDAY('Transaction Data'!$A672)</f>
        <v>7</v>
      </c>
      <c r="T672" s="2" t="str">
        <f>IF(WEEKDAY('Transaction Data'!$A672,2)&lt;6,"Weekday","Weekend")</f>
        <v>Weekend</v>
      </c>
    </row>
    <row r="673" ht="15.75" customHeight="1">
      <c r="A673" s="1">
        <v>45443.0</v>
      </c>
      <c r="B673" s="2" t="s">
        <v>703</v>
      </c>
      <c r="C673" s="2" t="s">
        <v>65</v>
      </c>
      <c r="D673" s="1">
        <v>16528.0</v>
      </c>
      <c r="E673" s="2" t="s">
        <v>63</v>
      </c>
      <c r="F673" s="2">
        <v>231.0</v>
      </c>
      <c r="G673" s="2" t="s">
        <v>38</v>
      </c>
      <c r="H673" s="2" t="s">
        <v>34</v>
      </c>
      <c r="I673" s="2" t="s">
        <v>25</v>
      </c>
      <c r="J673" s="2" t="str">
        <f t="array" ref="J673">XLOOKUP('Transaction Data'!$G673,Product_Code,Biscuit_Brand)</f>
        <v>Ginger Snaps</v>
      </c>
      <c r="K673" s="2">
        <f t="array" ref="K673">XLOOKUP('Transaction Data'!$G673,Product_Code,Cost)</f>
        <v>14</v>
      </c>
      <c r="L673" s="2">
        <f t="array" ref="L673">XLOOKUP('Transaction Data'!$G673,Product_Code,Unit_Price)</f>
        <v>28</v>
      </c>
      <c r="M673" s="3">
        <f>'Transaction Data'!$F673*'Transaction Data'!$K673</f>
        <v>3234</v>
      </c>
      <c r="N673" s="3">
        <f>'Transaction Data'!$F673*'Transaction Data'!$L673</f>
        <v>6468</v>
      </c>
      <c r="O673" s="3">
        <f>'Transaction Data'!$N673-'Transaction Data'!$M673</f>
        <v>3234</v>
      </c>
      <c r="P673" s="2">
        <f>DATEDIF('Transaction Data'!$D673,'Transaction Data'!$A673,"y")</f>
        <v>79</v>
      </c>
      <c r="Q673" s="2" t="str">
        <f>FLOOR('Transaction Data'!$P673,15)&amp;"-"&amp;FLOOR('Transaction Data'!$P673,15)+14</f>
        <v>75-89</v>
      </c>
      <c r="R673" s="2" t="str">
        <f>IF('Transaction Data'!$L673&lt;=10,"Less Expensive","Expensive")</f>
        <v>Expensive</v>
      </c>
      <c r="S673" s="4">
        <f>WEEKDAY('Transaction Data'!$A673)</f>
        <v>6</v>
      </c>
      <c r="T673" s="2" t="str">
        <f>IF(WEEKDAY('Transaction Data'!$A673,2)&lt;6,"Weekday","Weekend")</f>
        <v>Weekday</v>
      </c>
    </row>
    <row r="674" ht="15.75" customHeight="1">
      <c r="A674" s="1">
        <v>45467.0</v>
      </c>
      <c r="B674" s="2" t="s">
        <v>31</v>
      </c>
      <c r="C674" s="2" t="s">
        <v>32</v>
      </c>
      <c r="D674" s="1">
        <v>28195.0</v>
      </c>
      <c r="E674" s="2" t="s">
        <v>63</v>
      </c>
      <c r="F674" s="2">
        <v>409.0</v>
      </c>
      <c r="G674" s="2" t="s">
        <v>61</v>
      </c>
      <c r="H674" s="2" t="s">
        <v>39</v>
      </c>
      <c r="I674" s="2" t="s">
        <v>25</v>
      </c>
      <c r="J674" s="2" t="str">
        <f t="array" ref="J674">XLOOKUP('Transaction Data'!$G674,Product_Code,Biscuit_Brand)</f>
        <v>Choco Delight</v>
      </c>
      <c r="K674" s="2">
        <f t="array" ref="K674">XLOOKUP('Transaction Data'!$G674,Product_Code,Cost)</f>
        <v>3</v>
      </c>
      <c r="L674" s="2">
        <f t="array" ref="L674">XLOOKUP('Transaction Data'!$G674,Product_Code,Unit_Price)</f>
        <v>5</v>
      </c>
      <c r="M674" s="3">
        <f>'Transaction Data'!$F674*'Transaction Data'!$K674</f>
        <v>1227</v>
      </c>
      <c r="N674" s="3">
        <f>'Transaction Data'!$F674*'Transaction Data'!$L674</f>
        <v>2045</v>
      </c>
      <c r="O674" s="3">
        <f>'Transaction Data'!$N674-'Transaction Data'!$M674</f>
        <v>818</v>
      </c>
      <c r="P674" s="2">
        <f>DATEDIF('Transaction Data'!$D674,'Transaction Data'!$A674,"y")</f>
        <v>47</v>
      </c>
      <c r="Q674" s="2" t="str">
        <f>FLOOR('Transaction Data'!$P674,15)&amp;"-"&amp;FLOOR('Transaction Data'!$P674,15)+14</f>
        <v>45-59</v>
      </c>
      <c r="R674" s="2" t="str">
        <f>IF('Transaction Data'!$L674&lt;=10,"Less Expensive","Expensive")</f>
        <v>Less Expensive</v>
      </c>
      <c r="S674" s="4">
        <f>WEEKDAY('Transaction Data'!$A674)</f>
        <v>2</v>
      </c>
      <c r="T674" s="2" t="str">
        <f>IF(WEEKDAY('Transaction Data'!$A674,2)&lt;6,"Weekday","Weekend")</f>
        <v>Weekday</v>
      </c>
    </row>
    <row r="675" ht="15.75" customHeight="1">
      <c r="A675" s="1">
        <v>45379.0</v>
      </c>
      <c r="B675" s="2" t="s">
        <v>36</v>
      </c>
      <c r="C675" s="2" t="s">
        <v>21</v>
      </c>
      <c r="D675" s="1">
        <v>17042.0</v>
      </c>
      <c r="E675" s="2" t="s">
        <v>27</v>
      </c>
      <c r="F675" s="2">
        <v>133.0</v>
      </c>
      <c r="G675" s="2" t="s">
        <v>28</v>
      </c>
      <c r="H675" s="2" t="s">
        <v>42</v>
      </c>
      <c r="I675" s="2" t="s">
        <v>25</v>
      </c>
      <c r="J675" s="2" t="str">
        <f t="array" ref="J675">XLOOKUP('Transaction Data'!$G675,Product_Code,Biscuit_Brand)</f>
        <v>Shortbread</v>
      </c>
      <c r="K675" s="2">
        <f t="array" ref="K675">XLOOKUP('Transaction Data'!$G675,Product_Code,Cost)</f>
        <v>10</v>
      </c>
      <c r="L675" s="2">
        <f t="array" ref="L675">XLOOKUP('Transaction Data'!$G675,Product_Code,Unit_Price)</f>
        <v>45</v>
      </c>
      <c r="M675" s="3">
        <f>'Transaction Data'!$F675*'Transaction Data'!$K675</f>
        <v>1330</v>
      </c>
      <c r="N675" s="3">
        <f>'Transaction Data'!$F675*'Transaction Data'!$L675</f>
        <v>5985</v>
      </c>
      <c r="O675" s="3">
        <f>'Transaction Data'!$N675-'Transaction Data'!$M675</f>
        <v>4655</v>
      </c>
      <c r="P675" s="2">
        <f>DATEDIF('Transaction Data'!$D675,'Transaction Data'!$A675,"y")</f>
        <v>77</v>
      </c>
      <c r="Q675" s="2" t="str">
        <f>FLOOR('Transaction Data'!$P675,15)&amp;"-"&amp;FLOOR('Transaction Data'!$P675,15)+14</f>
        <v>75-89</v>
      </c>
      <c r="R675" s="2" t="str">
        <f>IF('Transaction Data'!$L675&lt;=10,"Less Expensive","Expensive")</f>
        <v>Expensive</v>
      </c>
      <c r="S675" s="4">
        <f>WEEKDAY('Transaction Data'!$A675)</f>
        <v>5</v>
      </c>
      <c r="T675" s="2" t="str">
        <f>IF(WEEKDAY('Transaction Data'!$A675,2)&lt;6,"Weekday","Weekend")</f>
        <v>Weekday</v>
      </c>
    </row>
    <row r="676" ht="15.75" customHeight="1">
      <c r="A676" s="1">
        <v>45387.0</v>
      </c>
      <c r="B676" s="2" t="s">
        <v>40</v>
      </c>
      <c r="C676" s="2" t="s">
        <v>41</v>
      </c>
      <c r="D676" s="1">
        <v>32336.0</v>
      </c>
      <c r="E676" s="2" t="s">
        <v>27</v>
      </c>
      <c r="F676" s="2">
        <v>449.0</v>
      </c>
      <c r="G676" s="2" t="s">
        <v>44</v>
      </c>
      <c r="H676" s="2" t="s">
        <v>45</v>
      </c>
      <c r="I676" s="2" t="s">
        <v>30</v>
      </c>
      <c r="J676" s="2" t="str">
        <f t="array" ref="J676">XLOOKUP('Transaction Data'!$G676,Product_Code,Biscuit_Brand)</f>
        <v>Butter Crunch</v>
      </c>
      <c r="K676" s="2">
        <f t="array" ref="K676">XLOOKUP('Transaction Data'!$G676,Product_Code,Cost)</f>
        <v>10</v>
      </c>
      <c r="L676" s="2">
        <f t="array" ref="L676">XLOOKUP('Transaction Data'!$G676,Product_Code,Unit_Price)</f>
        <v>11</v>
      </c>
      <c r="M676" s="3">
        <f>'Transaction Data'!$F676*'Transaction Data'!$K676</f>
        <v>4490</v>
      </c>
      <c r="N676" s="3">
        <f>'Transaction Data'!$F676*'Transaction Data'!$L676</f>
        <v>4939</v>
      </c>
      <c r="O676" s="3">
        <f>'Transaction Data'!$N676-'Transaction Data'!$M676</f>
        <v>449</v>
      </c>
      <c r="P676" s="2">
        <f>DATEDIF('Transaction Data'!$D676,'Transaction Data'!$A676,"y")</f>
        <v>35</v>
      </c>
      <c r="Q676" s="2" t="str">
        <f>FLOOR('Transaction Data'!$P676,15)&amp;"-"&amp;FLOOR('Transaction Data'!$P676,15)+14</f>
        <v>30-44</v>
      </c>
      <c r="R676" s="2" t="str">
        <f>IF('Transaction Data'!$L676&lt;=10,"Less Expensive","Expensive")</f>
        <v>Expensive</v>
      </c>
      <c r="S676" s="4">
        <f>WEEKDAY('Transaction Data'!$A676)</f>
        <v>6</v>
      </c>
      <c r="T676" s="2" t="str">
        <f>IF(WEEKDAY('Transaction Data'!$A676,2)&lt;6,"Weekday","Weekend")</f>
        <v>Weekday</v>
      </c>
    </row>
    <row r="677" ht="15.75" customHeight="1">
      <c r="A677" s="1">
        <v>45392.0</v>
      </c>
      <c r="B677" s="2" t="s">
        <v>704</v>
      </c>
      <c r="C677" s="2" t="s">
        <v>65</v>
      </c>
      <c r="D677" s="1">
        <v>31363.0</v>
      </c>
      <c r="E677" s="2" t="s">
        <v>63</v>
      </c>
      <c r="F677" s="2">
        <v>309.0</v>
      </c>
      <c r="G677" s="2" t="s">
        <v>48</v>
      </c>
      <c r="H677" s="2" t="s">
        <v>49</v>
      </c>
      <c r="I677" s="2" t="s">
        <v>25</v>
      </c>
      <c r="J677" s="2" t="str">
        <f t="array" ref="J677">XLOOKUP('Transaction Data'!$G677,Product_Code,Biscuit_Brand)</f>
        <v>Lemon Crisps</v>
      </c>
      <c r="K677" s="2">
        <f t="array" ref="K677">XLOOKUP('Transaction Data'!$G677,Product_Code,Cost)</f>
        <v>7</v>
      </c>
      <c r="L677" s="2">
        <f t="array" ref="L677">XLOOKUP('Transaction Data'!$G677,Product_Code,Unit_Price)</f>
        <v>9</v>
      </c>
      <c r="M677" s="3">
        <f>'Transaction Data'!$F677*'Transaction Data'!$K677</f>
        <v>2163</v>
      </c>
      <c r="N677" s="3">
        <f>'Transaction Data'!$F677*'Transaction Data'!$L677</f>
        <v>2781</v>
      </c>
      <c r="O677" s="3">
        <f>'Transaction Data'!$N677-'Transaction Data'!$M677</f>
        <v>618</v>
      </c>
      <c r="P677" s="2">
        <f>DATEDIF('Transaction Data'!$D677,'Transaction Data'!$A677,"y")</f>
        <v>38</v>
      </c>
      <c r="Q677" s="2" t="str">
        <f>FLOOR('Transaction Data'!$P677,15)&amp;"-"&amp;FLOOR('Transaction Data'!$P677,15)+14</f>
        <v>30-44</v>
      </c>
      <c r="R677" s="2" t="str">
        <f>IF('Transaction Data'!$L677&lt;=10,"Less Expensive","Expensive")</f>
        <v>Less Expensive</v>
      </c>
      <c r="S677" s="4">
        <f>WEEKDAY('Transaction Data'!$A677)</f>
        <v>4</v>
      </c>
      <c r="T677" s="2" t="str">
        <f>IF(WEEKDAY('Transaction Data'!$A677,2)&lt;6,"Weekday","Weekend")</f>
        <v>Weekday</v>
      </c>
    </row>
    <row r="678" ht="15.75" customHeight="1">
      <c r="A678" s="1">
        <v>45320.0</v>
      </c>
      <c r="B678" s="2" t="s">
        <v>705</v>
      </c>
      <c r="C678" s="2" t="s">
        <v>72</v>
      </c>
      <c r="D678" s="1">
        <v>30327.0</v>
      </c>
      <c r="E678" s="2" t="s">
        <v>63</v>
      </c>
      <c r="F678" s="2">
        <v>456.0</v>
      </c>
      <c r="G678" s="2" t="s">
        <v>44</v>
      </c>
      <c r="H678" s="2" t="s">
        <v>52</v>
      </c>
      <c r="I678" s="2" t="s">
        <v>25</v>
      </c>
      <c r="J678" s="2" t="str">
        <f t="array" ref="J678">XLOOKUP('Transaction Data'!$G678,Product_Code,Biscuit_Brand)</f>
        <v>Butter Crunch</v>
      </c>
      <c r="K678" s="2">
        <f t="array" ref="K678">XLOOKUP('Transaction Data'!$G678,Product_Code,Cost)</f>
        <v>10</v>
      </c>
      <c r="L678" s="2">
        <f t="array" ref="L678">XLOOKUP('Transaction Data'!$G678,Product_Code,Unit_Price)</f>
        <v>11</v>
      </c>
      <c r="M678" s="3">
        <f>'Transaction Data'!$F678*'Transaction Data'!$K678</f>
        <v>4560</v>
      </c>
      <c r="N678" s="3">
        <f>'Transaction Data'!$F678*'Transaction Data'!$L678</f>
        <v>5016</v>
      </c>
      <c r="O678" s="3">
        <f>'Transaction Data'!$N678-'Transaction Data'!$M678</f>
        <v>456</v>
      </c>
      <c r="P678" s="2">
        <f>DATEDIF('Transaction Data'!$D678,'Transaction Data'!$A678,"y")</f>
        <v>41</v>
      </c>
      <c r="Q678" s="2" t="str">
        <f>FLOOR('Transaction Data'!$P678,15)&amp;"-"&amp;FLOOR('Transaction Data'!$P678,15)+14</f>
        <v>30-44</v>
      </c>
      <c r="R678" s="2" t="str">
        <f>IF('Transaction Data'!$L678&lt;=10,"Less Expensive","Expensive")</f>
        <v>Expensive</v>
      </c>
      <c r="S678" s="4">
        <f>WEEKDAY('Transaction Data'!$A678)</f>
        <v>2</v>
      </c>
      <c r="T678" s="2" t="str">
        <f>IF(WEEKDAY('Transaction Data'!$A678,2)&lt;6,"Weekday","Weekend")</f>
        <v>Weekday</v>
      </c>
    </row>
    <row r="679" ht="15.75" customHeight="1">
      <c r="A679" s="1">
        <v>45461.0</v>
      </c>
      <c r="B679" s="2" t="s">
        <v>31</v>
      </c>
      <c r="C679" s="2" t="s">
        <v>32</v>
      </c>
      <c r="D679" s="1">
        <v>34879.0</v>
      </c>
      <c r="E679" s="2" t="s">
        <v>63</v>
      </c>
      <c r="F679" s="2">
        <v>323.0</v>
      </c>
      <c r="G679" s="2" t="s">
        <v>23</v>
      </c>
      <c r="H679" s="2" t="s">
        <v>49</v>
      </c>
      <c r="I679" s="2" t="s">
        <v>25</v>
      </c>
      <c r="J679" s="2" t="str">
        <f t="array" ref="J679">XLOOKUP('Transaction Data'!$G679,Product_Code,Biscuit_Brand)</f>
        <v>Cinnamon Swirls</v>
      </c>
      <c r="K679" s="2">
        <f t="array" ref="K679">XLOOKUP('Transaction Data'!$G679,Product_Code,Cost)</f>
        <v>10</v>
      </c>
      <c r="L679" s="2">
        <f t="array" ref="L679">XLOOKUP('Transaction Data'!$G679,Product_Code,Unit_Price)</f>
        <v>14</v>
      </c>
      <c r="M679" s="3">
        <f>'Transaction Data'!$F679*'Transaction Data'!$K679</f>
        <v>3230</v>
      </c>
      <c r="N679" s="3">
        <f>'Transaction Data'!$F679*'Transaction Data'!$L679</f>
        <v>4522</v>
      </c>
      <c r="O679" s="3">
        <f>'Transaction Data'!$N679-'Transaction Data'!$M679</f>
        <v>1292</v>
      </c>
      <c r="P679" s="2">
        <f>DATEDIF('Transaction Data'!$D679,'Transaction Data'!$A679,"y")</f>
        <v>28</v>
      </c>
      <c r="Q679" s="2" t="str">
        <f>FLOOR('Transaction Data'!$P679,15)&amp;"-"&amp;FLOOR('Transaction Data'!$P679,15)+14</f>
        <v>15-29</v>
      </c>
      <c r="R679" s="2" t="str">
        <f>IF('Transaction Data'!$L679&lt;=10,"Less Expensive","Expensive")</f>
        <v>Expensive</v>
      </c>
      <c r="S679" s="4">
        <f>WEEKDAY('Transaction Data'!$A679)</f>
        <v>3</v>
      </c>
      <c r="T679" s="2" t="str">
        <f>IF(WEEKDAY('Transaction Data'!$A679,2)&lt;6,"Weekday","Weekend")</f>
        <v>Weekday</v>
      </c>
    </row>
    <row r="680" ht="15.75" customHeight="1">
      <c r="A680" s="1">
        <v>45317.0</v>
      </c>
      <c r="B680" s="2" t="s">
        <v>36</v>
      </c>
      <c r="C680" s="2" t="s">
        <v>21</v>
      </c>
      <c r="D680" s="1">
        <v>26964.0</v>
      </c>
      <c r="E680" s="2" t="s">
        <v>27</v>
      </c>
      <c r="F680" s="2">
        <v>410.0</v>
      </c>
      <c r="G680" s="2" t="s">
        <v>55</v>
      </c>
      <c r="H680" s="2" t="s">
        <v>52</v>
      </c>
      <c r="I680" s="2" t="s">
        <v>25</v>
      </c>
      <c r="J680" s="2" t="str">
        <f t="array" ref="J680">XLOOKUP('Transaction Data'!$G680,Product_Code,Biscuit_Brand)</f>
        <v>Vanilla Wafers</v>
      </c>
      <c r="K680" s="2">
        <f t="array" ref="K680">XLOOKUP('Transaction Data'!$G680,Product_Code,Cost)</f>
        <v>18</v>
      </c>
      <c r="L680" s="2">
        <f t="array" ref="L680">XLOOKUP('Transaction Data'!$G680,Product_Code,Unit_Price)</f>
        <v>36</v>
      </c>
      <c r="M680" s="3">
        <f>'Transaction Data'!$F680*'Transaction Data'!$K680</f>
        <v>7380</v>
      </c>
      <c r="N680" s="3">
        <f>'Transaction Data'!$F680*'Transaction Data'!$L680</f>
        <v>14760</v>
      </c>
      <c r="O680" s="3">
        <f>'Transaction Data'!$N680-'Transaction Data'!$M680</f>
        <v>7380</v>
      </c>
      <c r="P680" s="2">
        <f>DATEDIF('Transaction Data'!$D680,'Transaction Data'!$A680,"y")</f>
        <v>50</v>
      </c>
      <c r="Q680" s="2" t="str">
        <f>FLOOR('Transaction Data'!$P680,15)&amp;"-"&amp;FLOOR('Transaction Data'!$P680,15)+14</f>
        <v>45-59</v>
      </c>
      <c r="R680" s="2" t="str">
        <f>IF('Transaction Data'!$L680&lt;=10,"Less Expensive","Expensive")</f>
        <v>Expensive</v>
      </c>
      <c r="S680" s="4">
        <f>WEEKDAY('Transaction Data'!$A680)</f>
        <v>6</v>
      </c>
      <c r="T680" s="2" t="str">
        <f>IF(WEEKDAY('Transaction Data'!$A680,2)&lt;6,"Weekday","Weekend")</f>
        <v>Weekday</v>
      </c>
    </row>
    <row r="681" ht="15.75" customHeight="1">
      <c r="A681" s="1">
        <v>45309.0</v>
      </c>
      <c r="B681" s="2" t="s">
        <v>40</v>
      </c>
      <c r="C681" s="2" t="s">
        <v>41</v>
      </c>
      <c r="D681" s="1">
        <v>32586.0</v>
      </c>
      <c r="E681" s="2" t="s">
        <v>63</v>
      </c>
      <c r="F681" s="2">
        <v>461.0</v>
      </c>
      <c r="G681" s="2" t="s">
        <v>44</v>
      </c>
      <c r="H681" s="2" t="s">
        <v>52</v>
      </c>
      <c r="I681" s="2" t="s">
        <v>30</v>
      </c>
      <c r="J681" s="2" t="str">
        <f t="array" ref="J681">XLOOKUP('Transaction Data'!$G681,Product_Code,Biscuit_Brand)</f>
        <v>Butter Crunch</v>
      </c>
      <c r="K681" s="2">
        <f t="array" ref="K681">XLOOKUP('Transaction Data'!$G681,Product_Code,Cost)</f>
        <v>10</v>
      </c>
      <c r="L681" s="2">
        <f t="array" ref="L681">XLOOKUP('Transaction Data'!$G681,Product_Code,Unit_Price)</f>
        <v>11</v>
      </c>
      <c r="M681" s="3">
        <f>'Transaction Data'!$F681*'Transaction Data'!$K681</f>
        <v>4610</v>
      </c>
      <c r="N681" s="3">
        <f>'Transaction Data'!$F681*'Transaction Data'!$L681</f>
        <v>5071</v>
      </c>
      <c r="O681" s="3">
        <f>'Transaction Data'!$N681-'Transaction Data'!$M681</f>
        <v>461</v>
      </c>
      <c r="P681" s="2">
        <f>DATEDIF('Transaction Data'!$D681,'Transaction Data'!$A681,"y")</f>
        <v>34</v>
      </c>
      <c r="Q681" s="2" t="str">
        <f>FLOOR('Transaction Data'!$P681,15)&amp;"-"&amp;FLOOR('Transaction Data'!$P681,15)+14</f>
        <v>30-44</v>
      </c>
      <c r="R681" s="2" t="str">
        <f>IF('Transaction Data'!$L681&lt;=10,"Less Expensive","Expensive")</f>
        <v>Expensive</v>
      </c>
      <c r="S681" s="4">
        <f>WEEKDAY('Transaction Data'!$A681)</f>
        <v>5</v>
      </c>
      <c r="T681" s="2" t="str">
        <f>IF(WEEKDAY('Transaction Data'!$A681,2)&lt;6,"Weekday","Weekend")</f>
        <v>Weekday</v>
      </c>
    </row>
    <row r="682" ht="15.75" customHeight="1">
      <c r="A682" s="1">
        <v>45497.0</v>
      </c>
      <c r="B682" s="2" t="s">
        <v>706</v>
      </c>
      <c r="C682" s="2" t="s">
        <v>72</v>
      </c>
      <c r="D682" s="1">
        <v>36316.0</v>
      </c>
      <c r="E682" s="2" t="s">
        <v>63</v>
      </c>
      <c r="F682" s="2">
        <v>407.0</v>
      </c>
      <c r="G682" s="2" t="s">
        <v>57</v>
      </c>
      <c r="H682" s="2" t="s">
        <v>45</v>
      </c>
      <c r="I682" s="2" t="s">
        <v>25</v>
      </c>
      <c r="J682" s="2" t="str">
        <f t="array" ref="J682">XLOOKUP('Transaction Data'!$G682,Product_Code,Biscuit_Brand)</f>
        <v>Oatmeal Cookies</v>
      </c>
      <c r="K682" s="2">
        <f t="array" ref="K682">XLOOKUP('Transaction Data'!$G682,Product_Code,Cost)</f>
        <v>19</v>
      </c>
      <c r="L682" s="2">
        <f t="array" ref="L682">XLOOKUP('Transaction Data'!$G682,Product_Code,Unit_Price)</f>
        <v>23</v>
      </c>
      <c r="M682" s="3">
        <f>'Transaction Data'!$F682*'Transaction Data'!$K682</f>
        <v>7733</v>
      </c>
      <c r="N682" s="3">
        <f>'Transaction Data'!$F682*'Transaction Data'!$L682</f>
        <v>9361</v>
      </c>
      <c r="O682" s="3">
        <f>'Transaction Data'!$N682-'Transaction Data'!$M682</f>
        <v>1628</v>
      </c>
      <c r="P682" s="2">
        <f>DATEDIF('Transaction Data'!$D682,'Transaction Data'!$A682,"y")</f>
        <v>25</v>
      </c>
      <c r="Q682" s="2" t="str">
        <f>FLOOR('Transaction Data'!$P682,15)&amp;"-"&amp;FLOOR('Transaction Data'!$P682,15)+14</f>
        <v>15-29</v>
      </c>
      <c r="R682" s="2" t="str">
        <f>IF('Transaction Data'!$L682&lt;=10,"Less Expensive","Expensive")</f>
        <v>Expensive</v>
      </c>
      <c r="S682" s="4">
        <f>WEEKDAY('Transaction Data'!$A682)</f>
        <v>4</v>
      </c>
      <c r="T682" s="2" t="str">
        <f>IF(WEEKDAY('Transaction Data'!$A682,2)&lt;6,"Weekday","Weekend")</f>
        <v>Weekday</v>
      </c>
    </row>
    <row r="683" ht="15.75" customHeight="1">
      <c r="A683" s="1">
        <v>45307.0</v>
      </c>
      <c r="B683" s="2" t="s">
        <v>707</v>
      </c>
      <c r="C683" s="2" t="s">
        <v>54</v>
      </c>
      <c r="D683" s="1">
        <v>32834.0</v>
      </c>
      <c r="E683" s="2" t="s">
        <v>22</v>
      </c>
      <c r="F683" s="2">
        <v>383.0</v>
      </c>
      <c r="G683" s="2" t="s">
        <v>38</v>
      </c>
      <c r="H683" s="2" t="s">
        <v>49</v>
      </c>
      <c r="I683" s="2" t="s">
        <v>25</v>
      </c>
      <c r="J683" s="2" t="str">
        <f t="array" ref="J683">XLOOKUP('Transaction Data'!$G683,Product_Code,Biscuit_Brand)</f>
        <v>Ginger Snaps</v>
      </c>
      <c r="K683" s="2">
        <f t="array" ref="K683">XLOOKUP('Transaction Data'!$G683,Product_Code,Cost)</f>
        <v>14</v>
      </c>
      <c r="L683" s="2">
        <f t="array" ref="L683">XLOOKUP('Transaction Data'!$G683,Product_Code,Unit_Price)</f>
        <v>28</v>
      </c>
      <c r="M683" s="3">
        <f>'Transaction Data'!$F683*'Transaction Data'!$K683</f>
        <v>5362</v>
      </c>
      <c r="N683" s="3">
        <f>'Transaction Data'!$F683*'Transaction Data'!$L683</f>
        <v>10724</v>
      </c>
      <c r="O683" s="3">
        <f>'Transaction Data'!$N683-'Transaction Data'!$M683</f>
        <v>5362</v>
      </c>
      <c r="P683" s="2">
        <f>DATEDIF('Transaction Data'!$D683,'Transaction Data'!$A683,"y")</f>
        <v>34</v>
      </c>
      <c r="Q683" s="2" t="str">
        <f>FLOOR('Transaction Data'!$P683,15)&amp;"-"&amp;FLOOR('Transaction Data'!$P683,15)+14</f>
        <v>30-44</v>
      </c>
      <c r="R683" s="2" t="str">
        <f>IF('Transaction Data'!$L683&lt;=10,"Less Expensive","Expensive")</f>
        <v>Expensive</v>
      </c>
      <c r="S683" s="4">
        <f>WEEKDAY('Transaction Data'!$A683)</f>
        <v>3</v>
      </c>
      <c r="T683" s="2" t="str">
        <f>IF(WEEKDAY('Transaction Data'!$A683,2)&lt;6,"Weekday","Weekend")</f>
        <v>Weekday</v>
      </c>
    </row>
    <row r="684" ht="15.75" customHeight="1">
      <c r="A684" s="1">
        <v>45391.0</v>
      </c>
      <c r="B684" s="2" t="s">
        <v>708</v>
      </c>
      <c r="C684" s="2" t="s">
        <v>72</v>
      </c>
      <c r="D684" s="1">
        <v>26745.0</v>
      </c>
      <c r="E684" s="2" t="s">
        <v>27</v>
      </c>
      <c r="F684" s="2">
        <v>112.0</v>
      </c>
      <c r="G684" s="2" t="s">
        <v>38</v>
      </c>
      <c r="H684" s="2" t="s">
        <v>52</v>
      </c>
      <c r="I684" s="2" t="s">
        <v>30</v>
      </c>
      <c r="J684" s="2" t="str">
        <f t="array" ref="J684">XLOOKUP('Transaction Data'!$G684,Product_Code,Biscuit_Brand)</f>
        <v>Ginger Snaps</v>
      </c>
      <c r="K684" s="2">
        <f t="array" ref="K684">XLOOKUP('Transaction Data'!$G684,Product_Code,Cost)</f>
        <v>14</v>
      </c>
      <c r="L684" s="2">
        <f t="array" ref="L684">XLOOKUP('Transaction Data'!$G684,Product_Code,Unit_Price)</f>
        <v>28</v>
      </c>
      <c r="M684" s="3">
        <f>'Transaction Data'!$F684*'Transaction Data'!$K684</f>
        <v>1568</v>
      </c>
      <c r="N684" s="3">
        <f>'Transaction Data'!$F684*'Transaction Data'!$L684</f>
        <v>3136</v>
      </c>
      <c r="O684" s="3">
        <f>'Transaction Data'!$N684-'Transaction Data'!$M684</f>
        <v>1568</v>
      </c>
      <c r="P684" s="2">
        <f>DATEDIF('Transaction Data'!$D684,'Transaction Data'!$A684,"y")</f>
        <v>51</v>
      </c>
      <c r="Q684" s="2" t="str">
        <f>FLOOR('Transaction Data'!$P684,15)&amp;"-"&amp;FLOOR('Transaction Data'!$P684,15)+14</f>
        <v>45-59</v>
      </c>
      <c r="R684" s="2" t="str">
        <f>IF('Transaction Data'!$L684&lt;=10,"Less Expensive","Expensive")</f>
        <v>Expensive</v>
      </c>
      <c r="S684" s="4">
        <f>WEEKDAY('Transaction Data'!$A684)</f>
        <v>3</v>
      </c>
      <c r="T684" s="2" t="str">
        <f>IF(WEEKDAY('Transaction Data'!$A684,2)&lt;6,"Weekday","Weekend")</f>
        <v>Weekday</v>
      </c>
    </row>
    <row r="685" ht="15.75" customHeight="1">
      <c r="A685" s="1">
        <v>45456.0</v>
      </c>
      <c r="B685" s="2" t="s">
        <v>709</v>
      </c>
      <c r="C685" s="2" t="s">
        <v>51</v>
      </c>
      <c r="D685" s="1">
        <v>28788.0</v>
      </c>
      <c r="E685" s="2" t="s">
        <v>22</v>
      </c>
      <c r="F685" s="2">
        <v>149.0</v>
      </c>
      <c r="G685" s="2" t="s">
        <v>57</v>
      </c>
      <c r="H685" s="2" t="s">
        <v>49</v>
      </c>
      <c r="I685" s="2" t="s">
        <v>25</v>
      </c>
      <c r="J685" s="2" t="str">
        <f t="array" ref="J685">XLOOKUP('Transaction Data'!$G685,Product_Code,Biscuit_Brand)</f>
        <v>Oatmeal Cookies</v>
      </c>
      <c r="K685" s="2">
        <f t="array" ref="K685">XLOOKUP('Transaction Data'!$G685,Product_Code,Cost)</f>
        <v>19</v>
      </c>
      <c r="L685" s="2">
        <f t="array" ref="L685">XLOOKUP('Transaction Data'!$G685,Product_Code,Unit_Price)</f>
        <v>23</v>
      </c>
      <c r="M685" s="3">
        <f>'Transaction Data'!$F685*'Transaction Data'!$K685</f>
        <v>2831</v>
      </c>
      <c r="N685" s="3">
        <f>'Transaction Data'!$F685*'Transaction Data'!$L685</f>
        <v>3427</v>
      </c>
      <c r="O685" s="3">
        <f>'Transaction Data'!$N685-'Transaction Data'!$M685</f>
        <v>596</v>
      </c>
      <c r="P685" s="2">
        <f>DATEDIF('Transaction Data'!$D685,'Transaction Data'!$A685,"y")</f>
        <v>45</v>
      </c>
      <c r="Q685" s="2" t="str">
        <f>FLOOR('Transaction Data'!$P685,15)&amp;"-"&amp;FLOOR('Transaction Data'!$P685,15)+14</f>
        <v>45-59</v>
      </c>
      <c r="R685" s="2" t="str">
        <f>IF('Transaction Data'!$L685&lt;=10,"Less Expensive","Expensive")</f>
        <v>Expensive</v>
      </c>
      <c r="S685" s="4">
        <f>WEEKDAY('Transaction Data'!$A685)</f>
        <v>5</v>
      </c>
      <c r="T685" s="2" t="str">
        <f>IF(WEEKDAY('Transaction Data'!$A685,2)&lt;6,"Weekday","Weekend")</f>
        <v>Weekday</v>
      </c>
    </row>
    <row r="686" ht="15.75" customHeight="1">
      <c r="A686" s="1">
        <v>45468.0</v>
      </c>
      <c r="B686" s="2" t="s">
        <v>710</v>
      </c>
      <c r="C686" s="2" t="s">
        <v>47</v>
      </c>
      <c r="D686" s="1">
        <v>25147.0</v>
      </c>
      <c r="E686" s="2" t="s">
        <v>37</v>
      </c>
      <c r="F686" s="2">
        <v>117.0</v>
      </c>
      <c r="G686" s="2" t="s">
        <v>23</v>
      </c>
      <c r="H686" s="2" t="s">
        <v>52</v>
      </c>
      <c r="I686" s="2" t="s">
        <v>25</v>
      </c>
      <c r="J686" s="2" t="str">
        <f t="array" ref="J686">XLOOKUP('Transaction Data'!$G686,Product_Code,Biscuit_Brand)</f>
        <v>Cinnamon Swirls</v>
      </c>
      <c r="K686" s="2">
        <f t="array" ref="K686">XLOOKUP('Transaction Data'!$G686,Product_Code,Cost)</f>
        <v>10</v>
      </c>
      <c r="L686" s="2">
        <f t="array" ref="L686">XLOOKUP('Transaction Data'!$G686,Product_Code,Unit_Price)</f>
        <v>14</v>
      </c>
      <c r="M686" s="3">
        <f>'Transaction Data'!$F686*'Transaction Data'!$K686</f>
        <v>1170</v>
      </c>
      <c r="N686" s="3">
        <f>'Transaction Data'!$F686*'Transaction Data'!$L686</f>
        <v>1638</v>
      </c>
      <c r="O686" s="3">
        <f>'Transaction Data'!$N686-'Transaction Data'!$M686</f>
        <v>468</v>
      </c>
      <c r="P686" s="2">
        <f>DATEDIF('Transaction Data'!$D686,'Transaction Data'!$A686,"y")</f>
        <v>55</v>
      </c>
      <c r="Q686" s="2" t="str">
        <f>FLOOR('Transaction Data'!$P686,15)&amp;"-"&amp;FLOOR('Transaction Data'!$P686,15)+14</f>
        <v>45-59</v>
      </c>
      <c r="R686" s="2" t="str">
        <f>IF('Transaction Data'!$L686&lt;=10,"Less Expensive","Expensive")</f>
        <v>Expensive</v>
      </c>
      <c r="S686" s="4">
        <f>WEEKDAY('Transaction Data'!$A686)</f>
        <v>3</v>
      </c>
      <c r="T686" s="2" t="str">
        <f>IF(WEEKDAY('Transaction Data'!$A686,2)&lt;6,"Weekday","Weekend")</f>
        <v>Weekday</v>
      </c>
    </row>
    <row r="687" ht="15.75" customHeight="1">
      <c r="A687" s="1">
        <v>45416.0</v>
      </c>
      <c r="B687" s="2" t="s">
        <v>711</v>
      </c>
      <c r="C687" s="2" t="s">
        <v>78</v>
      </c>
      <c r="D687" s="1">
        <v>20251.0</v>
      </c>
      <c r="E687" s="2" t="s">
        <v>37</v>
      </c>
      <c r="F687" s="2">
        <v>333.0</v>
      </c>
      <c r="G687" s="2" t="s">
        <v>44</v>
      </c>
      <c r="H687" s="2" t="s">
        <v>34</v>
      </c>
      <c r="I687" s="2" t="s">
        <v>25</v>
      </c>
      <c r="J687" s="2" t="str">
        <f t="array" ref="J687">XLOOKUP('Transaction Data'!$G687,Product_Code,Biscuit_Brand)</f>
        <v>Butter Crunch</v>
      </c>
      <c r="K687" s="2">
        <f t="array" ref="K687">XLOOKUP('Transaction Data'!$G687,Product_Code,Cost)</f>
        <v>10</v>
      </c>
      <c r="L687" s="2">
        <f t="array" ref="L687">XLOOKUP('Transaction Data'!$G687,Product_Code,Unit_Price)</f>
        <v>11</v>
      </c>
      <c r="M687" s="3">
        <f>'Transaction Data'!$F687*'Transaction Data'!$K687</f>
        <v>3330</v>
      </c>
      <c r="N687" s="3">
        <f>'Transaction Data'!$F687*'Transaction Data'!$L687</f>
        <v>3663</v>
      </c>
      <c r="O687" s="3">
        <f>'Transaction Data'!$N687-'Transaction Data'!$M687</f>
        <v>333</v>
      </c>
      <c r="P687" s="2">
        <f>DATEDIF('Transaction Data'!$D687,'Transaction Data'!$A687,"y")</f>
        <v>68</v>
      </c>
      <c r="Q687" s="2" t="str">
        <f>FLOOR('Transaction Data'!$P687,15)&amp;"-"&amp;FLOOR('Transaction Data'!$P687,15)+14</f>
        <v>60-74</v>
      </c>
      <c r="R687" s="2" t="str">
        <f>IF('Transaction Data'!$L687&lt;=10,"Less Expensive","Expensive")</f>
        <v>Expensive</v>
      </c>
      <c r="S687" s="4">
        <f>WEEKDAY('Transaction Data'!$A687)</f>
        <v>7</v>
      </c>
      <c r="T687" s="2" t="str">
        <f>IF(WEEKDAY('Transaction Data'!$A687,2)&lt;6,"Weekday","Weekend")</f>
        <v>Weekend</v>
      </c>
    </row>
    <row r="688" ht="15.75" customHeight="1">
      <c r="A688" s="1">
        <v>45334.0</v>
      </c>
      <c r="B688" s="2" t="s">
        <v>712</v>
      </c>
      <c r="C688" s="2" t="s">
        <v>32</v>
      </c>
      <c r="D688" s="1">
        <v>38580.0</v>
      </c>
      <c r="E688" s="2" t="s">
        <v>22</v>
      </c>
      <c r="F688" s="2">
        <v>493.0</v>
      </c>
      <c r="G688" s="2" t="s">
        <v>44</v>
      </c>
      <c r="H688" s="2" t="s">
        <v>34</v>
      </c>
      <c r="I688" s="2" t="s">
        <v>25</v>
      </c>
      <c r="J688" s="2" t="str">
        <f t="array" ref="J688">XLOOKUP('Transaction Data'!$G688,Product_Code,Biscuit_Brand)</f>
        <v>Butter Crunch</v>
      </c>
      <c r="K688" s="2">
        <f t="array" ref="K688">XLOOKUP('Transaction Data'!$G688,Product_Code,Cost)</f>
        <v>10</v>
      </c>
      <c r="L688" s="2">
        <f t="array" ref="L688">XLOOKUP('Transaction Data'!$G688,Product_Code,Unit_Price)</f>
        <v>11</v>
      </c>
      <c r="M688" s="3">
        <f>'Transaction Data'!$F688*'Transaction Data'!$K688</f>
        <v>4930</v>
      </c>
      <c r="N688" s="3">
        <f>'Transaction Data'!$F688*'Transaction Data'!$L688</f>
        <v>5423</v>
      </c>
      <c r="O688" s="3">
        <f>'Transaction Data'!$N688-'Transaction Data'!$M688</f>
        <v>493</v>
      </c>
      <c r="P688" s="2">
        <f>DATEDIF('Transaction Data'!$D688,'Transaction Data'!$A688,"y")</f>
        <v>18</v>
      </c>
      <c r="Q688" s="2" t="str">
        <f>FLOOR('Transaction Data'!$P688,15)&amp;"-"&amp;FLOOR('Transaction Data'!$P688,15)+14</f>
        <v>15-29</v>
      </c>
      <c r="R688" s="2" t="str">
        <f>IF('Transaction Data'!$L688&lt;=10,"Less Expensive","Expensive")</f>
        <v>Expensive</v>
      </c>
      <c r="S688" s="4">
        <f>WEEKDAY('Transaction Data'!$A688)</f>
        <v>2</v>
      </c>
      <c r="T688" s="2" t="str">
        <f>IF(WEEKDAY('Transaction Data'!$A688,2)&lt;6,"Weekday","Weekend")</f>
        <v>Weekday</v>
      </c>
    </row>
    <row r="689" ht="15.75" customHeight="1">
      <c r="A689" s="1">
        <v>45480.0</v>
      </c>
      <c r="B689" s="2" t="s">
        <v>713</v>
      </c>
      <c r="C689" s="2" t="s">
        <v>47</v>
      </c>
      <c r="D689" s="1">
        <v>19823.0</v>
      </c>
      <c r="E689" s="2" t="s">
        <v>63</v>
      </c>
      <c r="F689" s="2">
        <v>61.0</v>
      </c>
      <c r="G689" s="2" t="s">
        <v>48</v>
      </c>
      <c r="H689" s="2" t="s">
        <v>39</v>
      </c>
      <c r="I689" s="2" t="s">
        <v>25</v>
      </c>
      <c r="J689" s="2" t="str">
        <f t="array" ref="J689">XLOOKUP('Transaction Data'!$G689,Product_Code,Biscuit_Brand)</f>
        <v>Lemon Crisps</v>
      </c>
      <c r="K689" s="2">
        <f t="array" ref="K689">XLOOKUP('Transaction Data'!$G689,Product_Code,Cost)</f>
        <v>7</v>
      </c>
      <c r="L689" s="2">
        <f t="array" ref="L689">XLOOKUP('Transaction Data'!$G689,Product_Code,Unit_Price)</f>
        <v>9</v>
      </c>
      <c r="M689" s="3">
        <f>'Transaction Data'!$F689*'Transaction Data'!$K689</f>
        <v>427</v>
      </c>
      <c r="N689" s="3">
        <f>'Transaction Data'!$F689*'Transaction Data'!$L689</f>
        <v>549</v>
      </c>
      <c r="O689" s="3">
        <f>'Transaction Data'!$N689-'Transaction Data'!$M689</f>
        <v>122</v>
      </c>
      <c r="P689" s="2">
        <f>DATEDIF('Transaction Data'!$D689,'Transaction Data'!$A689,"y")</f>
        <v>70</v>
      </c>
      <c r="Q689" s="2" t="str">
        <f>FLOOR('Transaction Data'!$P689,15)&amp;"-"&amp;FLOOR('Transaction Data'!$P689,15)+14</f>
        <v>60-74</v>
      </c>
      <c r="R689" s="2" t="str">
        <f>IF('Transaction Data'!$L689&lt;=10,"Less Expensive","Expensive")</f>
        <v>Less Expensive</v>
      </c>
      <c r="S689" s="4">
        <f>WEEKDAY('Transaction Data'!$A689)</f>
        <v>1</v>
      </c>
      <c r="T689" s="2" t="str">
        <f>IF(WEEKDAY('Transaction Data'!$A689,2)&lt;6,"Weekday","Weekend")</f>
        <v>Weekend</v>
      </c>
    </row>
    <row r="690" ht="15.75" customHeight="1">
      <c r="A690" s="1">
        <v>45437.0</v>
      </c>
      <c r="B690" s="2" t="s">
        <v>714</v>
      </c>
      <c r="C690" s="2" t="s">
        <v>47</v>
      </c>
      <c r="D690" s="1">
        <v>18520.0</v>
      </c>
      <c r="E690" s="2" t="s">
        <v>22</v>
      </c>
      <c r="F690" s="2">
        <v>125.0</v>
      </c>
      <c r="G690" s="2" t="s">
        <v>44</v>
      </c>
      <c r="H690" s="2" t="s">
        <v>42</v>
      </c>
      <c r="I690" s="2" t="s">
        <v>25</v>
      </c>
      <c r="J690" s="2" t="str">
        <f t="array" ref="J690">XLOOKUP('Transaction Data'!$G690,Product_Code,Biscuit_Brand)</f>
        <v>Butter Crunch</v>
      </c>
      <c r="K690" s="2">
        <f t="array" ref="K690">XLOOKUP('Transaction Data'!$G690,Product_Code,Cost)</f>
        <v>10</v>
      </c>
      <c r="L690" s="2">
        <f t="array" ref="L690">XLOOKUP('Transaction Data'!$G690,Product_Code,Unit_Price)</f>
        <v>11</v>
      </c>
      <c r="M690" s="3">
        <f>'Transaction Data'!$F690*'Transaction Data'!$K690</f>
        <v>1250</v>
      </c>
      <c r="N690" s="3">
        <f>'Transaction Data'!$F690*'Transaction Data'!$L690</f>
        <v>1375</v>
      </c>
      <c r="O690" s="3">
        <f>'Transaction Data'!$N690-'Transaction Data'!$M690</f>
        <v>125</v>
      </c>
      <c r="P690" s="2">
        <f>DATEDIF('Transaction Data'!$D690,'Transaction Data'!$A690,"y")</f>
        <v>73</v>
      </c>
      <c r="Q690" s="2" t="str">
        <f>FLOOR('Transaction Data'!$P690,15)&amp;"-"&amp;FLOOR('Transaction Data'!$P690,15)+14</f>
        <v>60-74</v>
      </c>
      <c r="R690" s="2" t="str">
        <f>IF('Transaction Data'!$L690&lt;=10,"Less Expensive","Expensive")</f>
        <v>Expensive</v>
      </c>
      <c r="S690" s="4">
        <f>WEEKDAY('Transaction Data'!$A690)</f>
        <v>7</v>
      </c>
      <c r="T690" s="2" t="str">
        <f>IF(WEEKDAY('Transaction Data'!$A690,2)&lt;6,"Weekday","Weekend")</f>
        <v>Weekend</v>
      </c>
    </row>
    <row r="691" ht="15.75" customHeight="1">
      <c r="A691" s="1">
        <v>45403.0</v>
      </c>
      <c r="B691" s="2" t="s">
        <v>715</v>
      </c>
      <c r="C691" s="2" t="s">
        <v>65</v>
      </c>
      <c r="D691" s="1">
        <v>29258.0</v>
      </c>
      <c r="E691" s="2" t="s">
        <v>27</v>
      </c>
      <c r="F691" s="2">
        <v>277.0</v>
      </c>
      <c r="G691" s="2" t="s">
        <v>48</v>
      </c>
      <c r="H691" s="2" t="s">
        <v>45</v>
      </c>
      <c r="I691" s="2" t="s">
        <v>25</v>
      </c>
      <c r="J691" s="2" t="str">
        <f t="array" ref="J691">XLOOKUP('Transaction Data'!$G691,Product_Code,Biscuit_Brand)</f>
        <v>Lemon Crisps</v>
      </c>
      <c r="K691" s="2">
        <f t="array" ref="K691">XLOOKUP('Transaction Data'!$G691,Product_Code,Cost)</f>
        <v>7</v>
      </c>
      <c r="L691" s="2">
        <f t="array" ref="L691">XLOOKUP('Transaction Data'!$G691,Product_Code,Unit_Price)</f>
        <v>9</v>
      </c>
      <c r="M691" s="3">
        <f>'Transaction Data'!$F691*'Transaction Data'!$K691</f>
        <v>1939</v>
      </c>
      <c r="N691" s="3">
        <f>'Transaction Data'!$F691*'Transaction Data'!$L691</f>
        <v>2493</v>
      </c>
      <c r="O691" s="3">
        <f>'Transaction Data'!$N691-'Transaction Data'!$M691</f>
        <v>554</v>
      </c>
      <c r="P691" s="2">
        <f>DATEDIF('Transaction Data'!$D691,'Transaction Data'!$A691,"y")</f>
        <v>44</v>
      </c>
      <c r="Q691" s="2" t="str">
        <f>FLOOR('Transaction Data'!$P691,15)&amp;"-"&amp;FLOOR('Transaction Data'!$P691,15)+14</f>
        <v>30-44</v>
      </c>
      <c r="R691" s="2" t="str">
        <f>IF('Transaction Data'!$L691&lt;=10,"Less Expensive","Expensive")</f>
        <v>Less Expensive</v>
      </c>
      <c r="S691" s="4">
        <f>WEEKDAY('Transaction Data'!$A691)</f>
        <v>1</v>
      </c>
      <c r="T691" s="2" t="str">
        <f>IF(WEEKDAY('Transaction Data'!$A691,2)&lt;6,"Weekday","Weekend")</f>
        <v>Weekend</v>
      </c>
    </row>
    <row r="692" ht="15.75" customHeight="1">
      <c r="A692" s="1">
        <v>45477.0</v>
      </c>
      <c r="B692" s="2" t="s">
        <v>716</v>
      </c>
      <c r="C692" s="2" t="s">
        <v>54</v>
      </c>
      <c r="D692" s="1">
        <v>37379.0</v>
      </c>
      <c r="E692" s="2" t="s">
        <v>22</v>
      </c>
      <c r="F692" s="2">
        <v>149.0</v>
      </c>
      <c r="G692" s="2" t="s">
        <v>33</v>
      </c>
      <c r="H692" s="2" t="s">
        <v>49</v>
      </c>
      <c r="I692" s="2" t="s">
        <v>25</v>
      </c>
      <c r="J692" s="2" t="str">
        <f t="array" ref="J692">XLOOKUP('Transaction Data'!$G692,Product_Code,Biscuit_Brand)</f>
        <v>Caramel Biscuits</v>
      </c>
      <c r="K692" s="2">
        <f t="array" ref="K692">XLOOKUP('Transaction Data'!$G692,Product_Code,Cost)</f>
        <v>18</v>
      </c>
      <c r="L692" s="2">
        <f t="array" ref="L692">XLOOKUP('Transaction Data'!$G692,Product_Code,Unit_Price)</f>
        <v>22</v>
      </c>
      <c r="M692" s="3">
        <f>'Transaction Data'!$F692*'Transaction Data'!$K692</f>
        <v>2682</v>
      </c>
      <c r="N692" s="3">
        <f>'Transaction Data'!$F692*'Transaction Data'!$L692</f>
        <v>3278</v>
      </c>
      <c r="O692" s="3">
        <f>'Transaction Data'!$N692-'Transaction Data'!$M692</f>
        <v>596</v>
      </c>
      <c r="P692" s="2">
        <f>DATEDIF('Transaction Data'!$D692,'Transaction Data'!$A692,"y")</f>
        <v>22</v>
      </c>
      <c r="Q692" s="2" t="str">
        <f>FLOOR('Transaction Data'!$P692,15)&amp;"-"&amp;FLOOR('Transaction Data'!$P692,15)+14</f>
        <v>15-29</v>
      </c>
      <c r="R692" s="2" t="str">
        <f>IF('Transaction Data'!$L692&lt;=10,"Less Expensive","Expensive")</f>
        <v>Expensive</v>
      </c>
      <c r="S692" s="4">
        <f>WEEKDAY('Transaction Data'!$A692)</f>
        <v>5</v>
      </c>
      <c r="T692" s="2" t="str">
        <f>IF(WEEKDAY('Transaction Data'!$A692,2)&lt;6,"Weekday","Weekend")</f>
        <v>Weekday</v>
      </c>
    </row>
    <row r="693" ht="15.75" customHeight="1">
      <c r="A693" s="1">
        <v>45428.0</v>
      </c>
      <c r="B693" s="2" t="s">
        <v>717</v>
      </c>
      <c r="C693" s="2" t="s">
        <v>54</v>
      </c>
      <c r="D693" s="1">
        <v>33405.0</v>
      </c>
      <c r="E693" s="2" t="s">
        <v>37</v>
      </c>
      <c r="F693" s="2">
        <v>440.0</v>
      </c>
      <c r="G693" s="2" t="s">
        <v>33</v>
      </c>
      <c r="H693" s="2" t="s">
        <v>52</v>
      </c>
      <c r="I693" s="2" t="s">
        <v>25</v>
      </c>
      <c r="J693" s="2" t="str">
        <f t="array" ref="J693">XLOOKUP('Transaction Data'!$G693,Product_Code,Biscuit_Brand)</f>
        <v>Caramel Biscuits</v>
      </c>
      <c r="K693" s="2">
        <f t="array" ref="K693">XLOOKUP('Transaction Data'!$G693,Product_Code,Cost)</f>
        <v>18</v>
      </c>
      <c r="L693" s="2">
        <f t="array" ref="L693">XLOOKUP('Transaction Data'!$G693,Product_Code,Unit_Price)</f>
        <v>22</v>
      </c>
      <c r="M693" s="3">
        <f>'Transaction Data'!$F693*'Transaction Data'!$K693</f>
        <v>7920</v>
      </c>
      <c r="N693" s="3">
        <f>'Transaction Data'!$F693*'Transaction Data'!$L693</f>
        <v>9680</v>
      </c>
      <c r="O693" s="3">
        <f>'Transaction Data'!$N693-'Transaction Data'!$M693</f>
        <v>1760</v>
      </c>
      <c r="P693" s="2">
        <f>DATEDIF('Transaction Data'!$D693,'Transaction Data'!$A693,"y")</f>
        <v>32</v>
      </c>
      <c r="Q693" s="2" t="str">
        <f>FLOOR('Transaction Data'!$P693,15)&amp;"-"&amp;FLOOR('Transaction Data'!$P693,15)+14</f>
        <v>30-44</v>
      </c>
      <c r="R693" s="2" t="str">
        <f>IF('Transaction Data'!$L693&lt;=10,"Less Expensive","Expensive")</f>
        <v>Expensive</v>
      </c>
      <c r="S693" s="4">
        <f>WEEKDAY('Transaction Data'!$A693)</f>
        <v>5</v>
      </c>
      <c r="T693" s="2" t="str">
        <f>IF(WEEKDAY('Transaction Data'!$A693,2)&lt;6,"Weekday","Weekend")</f>
        <v>Weekday</v>
      </c>
    </row>
    <row r="694" ht="15.75" customHeight="1">
      <c r="A694" s="1">
        <v>45401.0</v>
      </c>
      <c r="B694" s="2" t="s">
        <v>718</v>
      </c>
      <c r="C694" s="2" t="s">
        <v>65</v>
      </c>
      <c r="D694" s="1">
        <v>29470.0</v>
      </c>
      <c r="E694" s="2" t="s">
        <v>22</v>
      </c>
      <c r="F694" s="2">
        <v>336.0</v>
      </c>
      <c r="G694" s="2" t="s">
        <v>48</v>
      </c>
      <c r="H694" s="2" t="s">
        <v>49</v>
      </c>
      <c r="I694" s="2" t="s">
        <v>25</v>
      </c>
      <c r="J694" s="2" t="str">
        <f t="array" ref="J694">XLOOKUP('Transaction Data'!$G694,Product_Code,Biscuit_Brand)</f>
        <v>Lemon Crisps</v>
      </c>
      <c r="K694" s="2">
        <f t="array" ref="K694">XLOOKUP('Transaction Data'!$G694,Product_Code,Cost)</f>
        <v>7</v>
      </c>
      <c r="L694" s="2">
        <f t="array" ref="L694">XLOOKUP('Transaction Data'!$G694,Product_Code,Unit_Price)</f>
        <v>9</v>
      </c>
      <c r="M694" s="3">
        <f>'Transaction Data'!$F694*'Transaction Data'!$K694</f>
        <v>2352</v>
      </c>
      <c r="N694" s="3">
        <f>'Transaction Data'!$F694*'Transaction Data'!$L694</f>
        <v>3024</v>
      </c>
      <c r="O694" s="3">
        <f>'Transaction Data'!$N694-'Transaction Data'!$M694</f>
        <v>672</v>
      </c>
      <c r="P694" s="2">
        <f>DATEDIF('Transaction Data'!$D694,'Transaction Data'!$A694,"y")</f>
        <v>43</v>
      </c>
      <c r="Q694" s="2" t="str">
        <f>FLOOR('Transaction Data'!$P694,15)&amp;"-"&amp;FLOOR('Transaction Data'!$P694,15)+14</f>
        <v>30-44</v>
      </c>
      <c r="R694" s="2" t="str">
        <f>IF('Transaction Data'!$L694&lt;=10,"Less Expensive","Expensive")</f>
        <v>Less Expensive</v>
      </c>
      <c r="S694" s="4">
        <f>WEEKDAY('Transaction Data'!$A694)</f>
        <v>6</v>
      </c>
      <c r="T694" s="2" t="str">
        <f>IF(WEEKDAY('Transaction Data'!$A694,2)&lt;6,"Weekday","Weekend")</f>
        <v>Weekday</v>
      </c>
    </row>
    <row r="695" ht="15.75" customHeight="1">
      <c r="A695" s="1">
        <v>45354.0</v>
      </c>
      <c r="B695" s="2" t="s">
        <v>719</v>
      </c>
      <c r="C695" s="2" t="s">
        <v>51</v>
      </c>
      <c r="D695" s="1">
        <v>38101.0</v>
      </c>
      <c r="E695" s="2" t="s">
        <v>63</v>
      </c>
      <c r="F695" s="2">
        <v>351.0</v>
      </c>
      <c r="G695" s="2" t="s">
        <v>38</v>
      </c>
      <c r="H695" s="2" t="s">
        <v>52</v>
      </c>
      <c r="I695" s="2" t="s">
        <v>25</v>
      </c>
      <c r="J695" s="2" t="str">
        <f t="array" ref="J695">XLOOKUP('Transaction Data'!$G695,Product_Code,Biscuit_Brand)</f>
        <v>Ginger Snaps</v>
      </c>
      <c r="K695" s="2">
        <f t="array" ref="K695">XLOOKUP('Transaction Data'!$G695,Product_Code,Cost)</f>
        <v>14</v>
      </c>
      <c r="L695" s="2">
        <f t="array" ref="L695">XLOOKUP('Transaction Data'!$G695,Product_Code,Unit_Price)</f>
        <v>28</v>
      </c>
      <c r="M695" s="3">
        <f>'Transaction Data'!$F695*'Transaction Data'!$K695</f>
        <v>4914</v>
      </c>
      <c r="N695" s="3">
        <f>'Transaction Data'!$F695*'Transaction Data'!$L695</f>
        <v>9828</v>
      </c>
      <c r="O695" s="3">
        <f>'Transaction Data'!$N695-'Transaction Data'!$M695</f>
        <v>4914</v>
      </c>
      <c r="P695" s="2">
        <f>DATEDIF('Transaction Data'!$D695,'Transaction Data'!$A695,"y")</f>
        <v>19</v>
      </c>
      <c r="Q695" s="2" t="str">
        <f>FLOOR('Transaction Data'!$P695,15)&amp;"-"&amp;FLOOR('Transaction Data'!$P695,15)+14</f>
        <v>15-29</v>
      </c>
      <c r="R695" s="2" t="str">
        <f>IF('Transaction Data'!$L695&lt;=10,"Less Expensive","Expensive")</f>
        <v>Expensive</v>
      </c>
      <c r="S695" s="4">
        <f>WEEKDAY('Transaction Data'!$A695)</f>
        <v>1</v>
      </c>
      <c r="T695" s="2" t="str">
        <f>IF(WEEKDAY('Transaction Data'!$A695,2)&lt;6,"Weekday","Weekend")</f>
        <v>Weekend</v>
      </c>
    </row>
    <row r="696" ht="15.75" customHeight="1">
      <c r="A696" s="1">
        <v>45359.0</v>
      </c>
      <c r="B696" s="2" t="s">
        <v>720</v>
      </c>
      <c r="C696" s="2" t="s">
        <v>32</v>
      </c>
      <c r="D696" s="1">
        <v>21607.0</v>
      </c>
      <c r="E696" s="2" t="s">
        <v>63</v>
      </c>
      <c r="F696" s="2">
        <v>210.0</v>
      </c>
      <c r="G696" s="2" t="s">
        <v>38</v>
      </c>
      <c r="H696" s="2" t="s">
        <v>52</v>
      </c>
      <c r="I696" s="2" t="s">
        <v>25</v>
      </c>
      <c r="J696" s="2" t="str">
        <f t="array" ref="J696">XLOOKUP('Transaction Data'!$G696,Product_Code,Biscuit_Brand)</f>
        <v>Ginger Snaps</v>
      </c>
      <c r="K696" s="2">
        <f t="array" ref="K696">XLOOKUP('Transaction Data'!$G696,Product_Code,Cost)</f>
        <v>14</v>
      </c>
      <c r="L696" s="2">
        <f t="array" ref="L696">XLOOKUP('Transaction Data'!$G696,Product_Code,Unit_Price)</f>
        <v>28</v>
      </c>
      <c r="M696" s="3">
        <f>'Transaction Data'!$F696*'Transaction Data'!$K696</f>
        <v>2940</v>
      </c>
      <c r="N696" s="3">
        <f>'Transaction Data'!$F696*'Transaction Data'!$L696</f>
        <v>5880</v>
      </c>
      <c r="O696" s="3">
        <f>'Transaction Data'!$N696-'Transaction Data'!$M696</f>
        <v>2940</v>
      </c>
      <c r="P696" s="2">
        <f>DATEDIF('Transaction Data'!$D696,'Transaction Data'!$A696,"y")</f>
        <v>65</v>
      </c>
      <c r="Q696" s="2" t="str">
        <f>FLOOR('Transaction Data'!$P696,15)&amp;"-"&amp;FLOOR('Transaction Data'!$P696,15)+14</f>
        <v>60-74</v>
      </c>
      <c r="R696" s="2" t="str">
        <f>IF('Transaction Data'!$L696&lt;=10,"Less Expensive","Expensive")</f>
        <v>Expensive</v>
      </c>
      <c r="S696" s="4">
        <f>WEEKDAY('Transaction Data'!$A696)</f>
        <v>6</v>
      </c>
      <c r="T696" s="2" t="str">
        <f>IF(WEEKDAY('Transaction Data'!$A696,2)&lt;6,"Weekday","Weekend")</f>
        <v>Weekday</v>
      </c>
    </row>
    <row r="697" ht="15.75" customHeight="1">
      <c r="A697" s="1">
        <v>45418.0</v>
      </c>
      <c r="B697" s="2" t="s">
        <v>721</v>
      </c>
      <c r="C697" s="2" t="s">
        <v>72</v>
      </c>
      <c r="D697" s="1">
        <v>25724.0</v>
      </c>
      <c r="E697" s="2" t="s">
        <v>22</v>
      </c>
      <c r="F697" s="2">
        <v>439.0</v>
      </c>
      <c r="G697" s="2" t="s">
        <v>55</v>
      </c>
      <c r="H697" s="2" t="s">
        <v>45</v>
      </c>
      <c r="I697" s="2" t="s">
        <v>25</v>
      </c>
      <c r="J697" s="2" t="str">
        <f t="array" ref="J697">XLOOKUP('Transaction Data'!$G697,Product_Code,Biscuit_Brand)</f>
        <v>Vanilla Wafers</v>
      </c>
      <c r="K697" s="2">
        <f t="array" ref="K697">XLOOKUP('Transaction Data'!$G697,Product_Code,Cost)</f>
        <v>18</v>
      </c>
      <c r="L697" s="2">
        <f t="array" ref="L697">XLOOKUP('Transaction Data'!$G697,Product_Code,Unit_Price)</f>
        <v>36</v>
      </c>
      <c r="M697" s="3">
        <f>'Transaction Data'!$F697*'Transaction Data'!$K697</f>
        <v>7902</v>
      </c>
      <c r="N697" s="3">
        <f>'Transaction Data'!$F697*'Transaction Data'!$L697</f>
        <v>15804</v>
      </c>
      <c r="O697" s="3">
        <f>'Transaction Data'!$N697-'Transaction Data'!$M697</f>
        <v>7902</v>
      </c>
      <c r="P697" s="2">
        <f>DATEDIF('Transaction Data'!$D697,'Transaction Data'!$A697,"y")</f>
        <v>53</v>
      </c>
      <c r="Q697" s="2" t="str">
        <f>FLOOR('Transaction Data'!$P697,15)&amp;"-"&amp;FLOOR('Transaction Data'!$P697,15)+14</f>
        <v>45-59</v>
      </c>
      <c r="R697" s="2" t="str">
        <f>IF('Transaction Data'!$L697&lt;=10,"Less Expensive","Expensive")</f>
        <v>Expensive</v>
      </c>
      <c r="S697" s="4">
        <f>WEEKDAY('Transaction Data'!$A697)</f>
        <v>2</v>
      </c>
      <c r="T697" s="2" t="str">
        <f>IF(WEEKDAY('Transaction Data'!$A697,2)&lt;6,"Weekday","Weekend")</f>
        <v>Weekday</v>
      </c>
    </row>
    <row r="698" ht="15.75" customHeight="1">
      <c r="A698" s="1">
        <v>45382.0</v>
      </c>
      <c r="B698" s="2" t="s">
        <v>722</v>
      </c>
      <c r="C698" s="2" t="s">
        <v>21</v>
      </c>
      <c r="D698" s="1">
        <v>37652.0</v>
      </c>
      <c r="E698" s="2" t="s">
        <v>63</v>
      </c>
      <c r="F698" s="2">
        <v>466.0</v>
      </c>
      <c r="G698" s="2" t="s">
        <v>44</v>
      </c>
      <c r="H698" s="2" t="s">
        <v>49</v>
      </c>
      <c r="I698" s="2" t="s">
        <v>25</v>
      </c>
      <c r="J698" s="2" t="str">
        <f t="array" ref="J698">XLOOKUP('Transaction Data'!$G698,Product_Code,Biscuit_Brand)</f>
        <v>Butter Crunch</v>
      </c>
      <c r="K698" s="2">
        <f t="array" ref="K698">XLOOKUP('Transaction Data'!$G698,Product_Code,Cost)</f>
        <v>10</v>
      </c>
      <c r="L698" s="2">
        <f t="array" ref="L698">XLOOKUP('Transaction Data'!$G698,Product_Code,Unit_Price)</f>
        <v>11</v>
      </c>
      <c r="M698" s="3">
        <f>'Transaction Data'!$F698*'Transaction Data'!$K698</f>
        <v>4660</v>
      </c>
      <c r="N698" s="3">
        <f>'Transaction Data'!$F698*'Transaction Data'!$L698</f>
        <v>5126</v>
      </c>
      <c r="O698" s="3">
        <f>'Transaction Data'!$N698-'Transaction Data'!$M698</f>
        <v>466</v>
      </c>
      <c r="P698" s="2">
        <f>DATEDIF('Transaction Data'!$D698,'Transaction Data'!$A698,"y")</f>
        <v>21</v>
      </c>
      <c r="Q698" s="2" t="str">
        <f>FLOOR('Transaction Data'!$P698,15)&amp;"-"&amp;FLOOR('Transaction Data'!$P698,15)+14</f>
        <v>15-29</v>
      </c>
      <c r="R698" s="2" t="str">
        <f>IF('Transaction Data'!$L698&lt;=10,"Less Expensive","Expensive")</f>
        <v>Expensive</v>
      </c>
      <c r="S698" s="4">
        <f>WEEKDAY('Transaction Data'!$A698)</f>
        <v>1</v>
      </c>
      <c r="T698" s="2" t="str">
        <f>IF(WEEKDAY('Transaction Data'!$A698,2)&lt;6,"Weekday","Weekend")</f>
        <v>Weekend</v>
      </c>
    </row>
    <row r="699" ht="15.75" customHeight="1">
      <c r="A699" s="1">
        <v>45494.0</v>
      </c>
      <c r="B699" s="2" t="s">
        <v>723</v>
      </c>
      <c r="C699" s="2" t="s">
        <v>65</v>
      </c>
      <c r="D699" s="1">
        <v>19022.0</v>
      </c>
      <c r="E699" s="2" t="s">
        <v>22</v>
      </c>
      <c r="F699" s="2">
        <v>231.0</v>
      </c>
      <c r="G699" s="2" t="s">
        <v>33</v>
      </c>
      <c r="H699" s="2" t="s">
        <v>52</v>
      </c>
      <c r="I699" s="2" t="s">
        <v>25</v>
      </c>
      <c r="J699" s="2" t="str">
        <f t="array" ref="J699">XLOOKUP('Transaction Data'!$G699,Product_Code,Biscuit_Brand)</f>
        <v>Caramel Biscuits</v>
      </c>
      <c r="K699" s="2">
        <f t="array" ref="K699">XLOOKUP('Transaction Data'!$G699,Product_Code,Cost)</f>
        <v>18</v>
      </c>
      <c r="L699" s="2">
        <f t="array" ref="L699">XLOOKUP('Transaction Data'!$G699,Product_Code,Unit_Price)</f>
        <v>22</v>
      </c>
      <c r="M699" s="3">
        <f>'Transaction Data'!$F699*'Transaction Data'!$K699</f>
        <v>4158</v>
      </c>
      <c r="N699" s="3">
        <f>'Transaction Data'!$F699*'Transaction Data'!$L699</f>
        <v>5082</v>
      </c>
      <c r="O699" s="3">
        <f>'Transaction Data'!$N699-'Transaction Data'!$M699</f>
        <v>924</v>
      </c>
      <c r="P699" s="2">
        <f>DATEDIF('Transaction Data'!$D699,'Transaction Data'!$A699,"y")</f>
        <v>72</v>
      </c>
      <c r="Q699" s="2" t="str">
        <f>FLOOR('Transaction Data'!$P699,15)&amp;"-"&amp;FLOOR('Transaction Data'!$P699,15)+14</f>
        <v>60-74</v>
      </c>
      <c r="R699" s="2" t="str">
        <f>IF('Transaction Data'!$L699&lt;=10,"Less Expensive","Expensive")</f>
        <v>Expensive</v>
      </c>
      <c r="S699" s="4">
        <f>WEEKDAY('Transaction Data'!$A699)</f>
        <v>1</v>
      </c>
      <c r="T699" s="2" t="str">
        <f>IF(WEEKDAY('Transaction Data'!$A699,2)&lt;6,"Weekday","Weekend")</f>
        <v>Weekend</v>
      </c>
    </row>
    <row r="700" ht="15.75" customHeight="1">
      <c r="A700" s="1">
        <v>45375.0</v>
      </c>
      <c r="B700" s="2" t="s">
        <v>724</v>
      </c>
      <c r="C700" s="2" t="s">
        <v>54</v>
      </c>
      <c r="D700" s="1">
        <v>26556.0</v>
      </c>
      <c r="E700" s="2" t="s">
        <v>37</v>
      </c>
      <c r="F700" s="2">
        <v>215.0</v>
      </c>
      <c r="G700" s="2" t="s">
        <v>28</v>
      </c>
      <c r="H700" s="2" t="s">
        <v>49</v>
      </c>
      <c r="I700" s="2" t="s">
        <v>30</v>
      </c>
      <c r="J700" s="2" t="str">
        <f t="array" ref="J700">XLOOKUP('Transaction Data'!$G700,Product_Code,Biscuit_Brand)</f>
        <v>Shortbread</v>
      </c>
      <c r="K700" s="2">
        <f t="array" ref="K700">XLOOKUP('Transaction Data'!$G700,Product_Code,Cost)</f>
        <v>10</v>
      </c>
      <c r="L700" s="2">
        <f t="array" ref="L700">XLOOKUP('Transaction Data'!$G700,Product_Code,Unit_Price)</f>
        <v>45</v>
      </c>
      <c r="M700" s="3">
        <f>'Transaction Data'!$F700*'Transaction Data'!$K700</f>
        <v>2150</v>
      </c>
      <c r="N700" s="3">
        <f>'Transaction Data'!$F700*'Transaction Data'!$L700</f>
        <v>9675</v>
      </c>
      <c r="O700" s="3">
        <f>'Transaction Data'!$N700-'Transaction Data'!$M700</f>
        <v>7525</v>
      </c>
      <c r="P700" s="2">
        <f>DATEDIF('Transaction Data'!$D700,'Transaction Data'!$A700,"y")</f>
        <v>51</v>
      </c>
      <c r="Q700" s="2" t="str">
        <f>FLOOR('Transaction Data'!$P700,15)&amp;"-"&amp;FLOOR('Transaction Data'!$P700,15)+14</f>
        <v>45-59</v>
      </c>
      <c r="R700" s="2" t="str">
        <f>IF('Transaction Data'!$L700&lt;=10,"Less Expensive","Expensive")</f>
        <v>Expensive</v>
      </c>
      <c r="S700" s="4">
        <f>WEEKDAY('Transaction Data'!$A700)</f>
        <v>1</v>
      </c>
      <c r="T700" s="2" t="str">
        <f>IF(WEEKDAY('Transaction Data'!$A700,2)&lt;6,"Weekday","Weekend")</f>
        <v>Weekend</v>
      </c>
    </row>
    <row r="701" ht="15.75" customHeight="1">
      <c r="A701" s="1">
        <v>45454.0</v>
      </c>
      <c r="B701" s="2" t="s">
        <v>725</v>
      </c>
      <c r="C701" s="2" t="s">
        <v>65</v>
      </c>
      <c r="D701" s="1">
        <v>37869.0</v>
      </c>
      <c r="E701" s="2" t="s">
        <v>63</v>
      </c>
      <c r="F701" s="2">
        <v>251.0</v>
      </c>
      <c r="G701" s="2" t="s">
        <v>57</v>
      </c>
      <c r="H701" s="2" t="s">
        <v>52</v>
      </c>
      <c r="I701" s="2" t="s">
        <v>25</v>
      </c>
      <c r="J701" s="2" t="str">
        <f t="array" ref="J701">XLOOKUP('Transaction Data'!$G701,Product_Code,Biscuit_Brand)</f>
        <v>Oatmeal Cookies</v>
      </c>
      <c r="K701" s="2">
        <f t="array" ref="K701">XLOOKUP('Transaction Data'!$G701,Product_Code,Cost)</f>
        <v>19</v>
      </c>
      <c r="L701" s="2">
        <f t="array" ref="L701">XLOOKUP('Transaction Data'!$G701,Product_Code,Unit_Price)</f>
        <v>23</v>
      </c>
      <c r="M701" s="3">
        <f>'Transaction Data'!$F701*'Transaction Data'!$K701</f>
        <v>4769</v>
      </c>
      <c r="N701" s="3">
        <f>'Transaction Data'!$F701*'Transaction Data'!$L701</f>
        <v>5773</v>
      </c>
      <c r="O701" s="3">
        <f>'Transaction Data'!$N701-'Transaction Data'!$M701</f>
        <v>1004</v>
      </c>
      <c r="P701" s="2">
        <f>DATEDIF('Transaction Data'!$D701,'Transaction Data'!$A701,"y")</f>
        <v>20</v>
      </c>
      <c r="Q701" s="2" t="str">
        <f>FLOOR('Transaction Data'!$P701,15)&amp;"-"&amp;FLOOR('Transaction Data'!$P701,15)+14</f>
        <v>15-29</v>
      </c>
      <c r="R701" s="2" t="str">
        <f>IF('Transaction Data'!$L701&lt;=10,"Less Expensive","Expensive")</f>
        <v>Expensive</v>
      </c>
      <c r="S701" s="4">
        <f>WEEKDAY('Transaction Data'!$A701)</f>
        <v>3</v>
      </c>
      <c r="T701" s="2" t="str">
        <f>IF(WEEKDAY('Transaction Data'!$A701,2)&lt;6,"Weekday","Weekend")</f>
        <v>Weekday</v>
      </c>
    </row>
    <row r="702" ht="15.75" customHeight="1">
      <c r="A702" s="1">
        <v>45293.0</v>
      </c>
      <c r="B702" s="2" t="s">
        <v>726</v>
      </c>
      <c r="C702" s="2" t="s">
        <v>41</v>
      </c>
      <c r="D702" s="1">
        <v>20423.0</v>
      </c>
      <c r="E702" s="2" t="s">
        <v>37</v>
      </c>
      <c r="F702" s="2">
        <v>377.0</v>
      </c>
      <c r="G702" s="2" t="s">
        <v>28</v>
      </c>
      <c r="H702" s="2" t="s">
        <v>34</v>
      </c>
      <c r="I702" s="2" t="s">
        <v>25</v>
      </c>
      <c r="J702" s="2" t="str">
        <f t="array" ref="J702">XLOOKUP('Transaction Data'!$G702,Product_Code,Biscuit_Brand)</f>
        <v>Shortbread</v>
      </c>
      <c r="K702" s="2">
        <f t="array" ref="K702">XLOOKUP('Transaction Data'!$G702,Product_Code,Cost)</f>
        <v>10</v>
      </c>
      <c r="L702" s="2">
        <f t="array" ref="L702">XLOOKUP('Transaction Data'!$G702,Product_Code,Unit_Price)</f>
        <v>45</v>
      </c>
      <c r="M702" s="3">
        <f>'Transaction Data'!$F702*'Transaction Data'!$K702</f>
        <v>3770</v>
      </c>
      <c r="N702" s="3">
        <f>'Transaction Data'!$F702*'Transaction Data'!$L702</f>
        <v>16965</v>
      </c>
      <c r="O702" s="3">
        <f>'Transaction Data'!$N702-'Transaction Data'!$M702</f>
        <v>13195</v>
      </c>
      <c r="P702" s="2">
        <f>DATEDIF('Transaction Data'!$D702,'Transaction Data'!$A702,"y")</f>
        <v>68</v>
      </c>
      <c r="Q702" s="2" t="str">
        <f>FLOOR('Transaction Data'!$P702,15)&amp;"-"&amp;FLOOR('Transaction Data'!$P702,15)+14</f>
        <v>60-74</v>
      </c>
      <c r="R702" s="2" t="str">
        <f>IF('Transaction Data'!$L702&lt;=10,"Less Expensive","Expensive")</f>
        <v>Expensive</v>
      </c>
      <c r="S702" s="4">
        <f>WEEKDAY('Transaction Data'!$A702)</f>
        <v>3</v>
      </c>
      <c r="T702" s="2" t="str">
        <f>IF(WEEKDAY('Transaction Data'!$A702,2)&lt;6,"Weekday","Weekend")</f>
        <v>Weekday</v>
      </c>
    </row>
    <row r="703" ht="15.75" customHeight="1">
      <c r="A703" s="1">
        <v>45315.0</v>
      </c>
      <c r="B703" s="2" t="s">
        <v>727</v>
      </c>
      <c r="C703" s="2" t="s">
        <v>65</v>
      </c>
      <c r="D703" s="1">
        <v>21945.0</v>
      </c>
      <c r="E703" s="2" t="s">
        <v>63</v>
      </c>
      <c r="F703" s="2">
        <v>227.0</v>
      </c>
      <c r="G703" s="2" t="s">
        <v>48</v>
      </c>
      <c r="H703" s="2" t="s">
        <v>34</v>
      </c>
      <c r="I703" s="2" t="s">
        <v>25</v>
      </c>
      <c r="J703" s="2" t="str">
        <f t="array" ref="J703">XLOOKUP('Transaction Data'!$G703,Product_Code,Biscuit_Brand)</f>
        <v>Lemon Crisps</v>
      </c>
      <c r="K703" s="2">
        <f t="array" ref="K703">XLOOKUP('Transaction Data'!$G703,Product_Code,Cost)</f>
        <v>7</v>
      </c>
      <c r="L703" s="2">
        <f t="array" ref="L703">XLOOKUP('Transaction Data'!$G703,Product_Code,Unit_Price)</f>
        <v>9</v>
      </c>
      <c r="M703" s="3">
        <f>'Transaction Data'!$F703*'Transaction Data'!$K703</f>
        <v>1589</v>
      </c>
      <c r="N703" s="3">
        <f>'Transaction Data'!$F703*'Transaction Data'!$L703</f>
        <v>2043</v>
      </c>
      <c r="O703" s="3">
        <f>'Transaction Data'!$N703-'Transaction Data'!$M703</f>
        <v>454</v>
      </c>
      <c r="P703" s="2">
        <f>DATEDIF('Transaction Data'!$D703,'Transaction Data'!$A703,"y")</f>
        <v>63</v>
      </c>
      <c r="Q703" s="2" t="str">
        <f>FLOOR('Transaction Data'!$P703,15)&amp;"-"&amp;FLOOR('Transaction Data'!$P703,15)+14</f>
        <v>60-74</v>
      </c>
      <c r="R703" s="2" t="str">
        <f>IF('Transaction Data'!$L703&lt;=10,"Less Expensive","Expensive")</f>
        <v>Less Expensive</v>
      </c>
      <c r="S703" s="4">
        <f>WEEKDAY('Transaction Data'!$A703)</f>
        <v>4</v>
      </c>
      <c r="T703" s="2" t="str">
        <f>IF(WEEKDAY('Transaction Data'!$A703,2)&lt;6,"Weekday","Weekend")</f>
        <v>Weekday</v>
      </c>
    </row>
    <row r="704" ht="15.75" customHeight="1">
      <c r="A704" s="1">
        <v>45460.0</v>
      </c>
      <c r="B704" s="2" t="s">
        <v>728</v>
      </c>
      <c r="C704" s="2" t="s">
        <v>51</v>
      </c>
      <c r="D704" s="1">
        <v>17232.0</v>
      </c>
      <c r="E704" s="2" t="s">
        <v>22</v>
      </c>
      <c r="F704" s="2">
        <v>344.0</v>
      </c>
      <c r="G704" s="2" t="s">
        <v>33</v>
      </c>
      <c r="H704" s="2" t="s">
        <v>39</v>
      </c>
      <c r="I704" s="2" t="s">
        <v>25</v>
      </c>
      <c r="J704" s="2" t="str">
        <f t="array" ref="J704">XLOOKUP('Transaction Data'!$G704,Product_Code,Biscuit_Brand)</f>
        <v>Caramel Biscuits</v>
      </c>
      <c r="K704" s="2">
        <f t="array" ref="K704">XLOOKUP('Transaction Data'!$G704,Product_Code,Cost)</f>
        <v>18</v>
      </c>
      <c r="L704" s="2">
        <f t="array" ref="L704">XLOOKUP('Transaction Data'!$G704,Product_Code,Unit_Price)</f>
        <v>22</v>
      </c>
      <c r="M704" s="3">
        <f>'Transaction Data'!$F704*'Transaction Data'!$K704</f>
        <v>6192</v>
      </c>
      <c r="N704" s="3">
        <f>'Transaction Data'!$F704*'Transaction Data'!$L704</f>
        <v>7568</v>
      </c>
      <c r="O704" s="3">
        <f>'Transaction Data'!$N704-'Transaction Data'!$M704</f>
        <v>1376</v>
      </c>
      <c r="P704" s="2">
        <f>DATEDIF('Transaction Data'!$D704,'Transaction Data'!$A704,"y")</f>
        <v>77</v>
      </c>
      <c r="Q704" s="2" t="str">
        <f>FLOOR('Transaction Data'!$P704,15)&amp;"-"&amp;FLOOR('Transaction Data'!$P704,15)+14</f>
        <v>75-89</v>
      </c>
      <c r="R704" s="2" t="str">
        <f>IF('Transaction Data'!$L704&lt;=10,"Less Expensive","Expensive")</f>
        <v>Expensive</v>
      </c>
      <c r="S704" s="4">
        <f>WEEKDAY('Transaction Data'!$A704)</f>
        <v>2</v>
      </c>
      <c r="T704" s="2" t="str">
        <f>IF(WEEKDAY('Transaction Data'!$A704,2)&lt;6,"Weekday","Weekend")</f>
        <v>Weekday</v>
      </c>
    </row>
    <row r="705" ht="15.75" customHeight="1">
      <c r="A705" s="1">
        <v>45335.0</v>
      </c>
      <c r="B705" s="2" t="s">
        <v>729</v>
      </c>
      <c r="C705" s="2" t="s">
        <v>41</v>
      </c>
      <c r="D705" s="1">
        <v>36142.0</v>
      </c>
      <c r="E705" s="2" t="s">
        <v>37</v>
      </c>
      <c r="F705" s="2">
        <v>58.0</v>
      </c>
      <c r="G705" s="2" t="s">
        <v>48</v>
      </c>
      <c r="H705" s="2" t="s">
        <v>42</v>
      </c>
      <c r="I705" s="2" t="s">
        <v>25</v>
      </c>
      <c r="J705" s="2" t="str">
        <f t="array" ref="J705">XLOOKUP('Transaction Data'!$G705,Product_Code,Biscuit_Brand)</f>
        <v>Lemon Crisps</v>
      </c>
      <c r="K705" s="2">
        <f t="array" ref="K705">XLOOKUP('Transaction Data'!$G705,Product_Code,Cost)</f>
        <v>7</v>
      </c>
      <c r="L705" s="2">
        <f t="array" ref="L705">XLOOKUP('Transaction Data'!$G705,Product_Code,Unit_Price)</f>
        <v>9</v>
      </c>
      <c r="M705" s="3">
        <f>'Transaction Data'!$F705*'Transaction Data'!$K705</f>
        <v>406</v>
      </c>
      <c r="N705" s="3">
        <f>'Transaction Data'!$F705*'Transaction Data'!$L705</f>
        <v>522</v>
      </c>
      <c r="O705" s="3">
        <f>'Transaction Data'!$N705-'Transaction Data'!$M705</f>
        <v>116</v>
      </c>
      <c r="P705" s="2">
        <f>DATEDIF('Transaction Data'!$D705,'Transaction Data'!$A705,"y")</f>
        <v>25</v>
      </c>
      <c r="Q705" s="2" t="str">
        <f>FLOOR('Transaction Data'!$P705,15)&amp;"-"&amp;FLOOR('Transaction Data'!$P705,15)+14</f>
        <v>15-29</v>
      </c>
      <c r="R705" s="2" t="str">
        <f>IF('Transaction Data'!$L705&lt;=10,"Less Expensive","Expensive")</f>
        <v>Less Expensive</v>
      </c>
      <c r="S705" s="4">
        <f>WEEKDAY('Transaction Data'!$A705)</f>
        <v>3</v>
      </c>
      <c r="T705" s="2" t="str">
        <f>IF(WEEKDAY('Transaction Data'!$A705,2)&lt;6,"Weekday","Weekend")</f>
        <v>Weekday</v>
      </c>
    </row>
    <row r="706" ht="15.75" customHeight="1">
      <c r="A706" s="1">
        <v>45340.0</v>
      </c>
      <c r="B706" s="2" t="s">
        <v>730</v>
      </c>
      <c r="C706" s="2" t="s">
        <v>41</v>
      </c>
      <c r="D706" s="1">
        <v>23406.0</v>
      </c>
      <c r="E706" s="2" t="s">
        <v>22</v>
      </c>
      <c r="F706" s="2">
        <v>73.0</v>
      </c>
      <c r="G706" s="2" t="s">
        <v>44</v>
      </c>
      <c r="H706" s="2" t="s">
        <v>45</v>
      </c>
      <c r="I706" s="2" t="s">
        <v>25</v>
      </c>
      <c r="J706" s="2" t="str">
        <f t="array" ref="J706">XLOOKUP('Transaction Data'!$G706,Product_Code,Biscuit_Brand)</f>
        <v>Butter Crunch</v>
      </c>
      <c r="K706" s="2">
        <f t="array" ref="K706">XLOOKUP('Transaction Data'!$G706,Product_Code,Cost)</f>
        <v>10</v>
      </c>
      <c r="L706" s="2">
        <f t="array" ref="L706">XLOOKUP('Transaction Data'!$G706,Product_Code,Unit_Price)</f>
        <v>11</v>
      </c>
      <c r="M706" s="3">
        <f>'Transaction Data'!$F706*'Transaction Data'!$K706</f>
        <v>730</v>
      </c>
      <c r="N706" s="3">
        <f>'Transaction Data'!$F706*'Transaction Data'!$L706</f>
        <v>803</v>
      </c>
      <c r="O706" s="3">
        <f>'Transaction Data'!$N706-'Transaction Data'!$M706</f>
        <v>73</v>
      </c>
      <c r="P706" s="2">
        <f>DATEDIF('Transaction Data'!$D706,'Transaction Data'!$A706,"y")</f>
        <v>60</v>
      </c>
      <c r="Q706" s="2" t="str">
        <f>FLOOR('Transaction Data'!$P706,15)&amp;"-"&amp;FLOOR('Transaction Data'!$P706,15)+14</f>
        <v>60-74</v>
      </c>
      <c r="R706" s="2" t="str">
        <f>IF('Transaction Data'!$L706&lt;=10,"Less Expensive","Expensive")</f>
        <v>Expensive</v>
      </c>
      <c r="S706" s="4">
        <f>WEEKDAY('Transaction Data'!$A706)</f>
        <v>1</v>
      </c>
      <c r="T706" s="2" t="str">
        <f>IF(WEEKDAY('Transaction Data'!$A706,2)&lt;6,"Weekday","Weekend")</f>
        <v>Weekend</v>
      </c>
    </row>
    <row r="707" ht="15.75" customHeight="1">
      <c r="A707" s="1">
        <v>45364.0</v>
      </c>
      <c r="B707" s="2" t="s">
        <v>731</v>
      </c>
      <c r="C707" s="2" t="s">
        <v>32</v>
      </c>
      <c r="D707" s="1">
        <v>37347.0</v>
      </c>
      <c r="E707" s="2" t="s">
        <v>27</v>
      </c>
      <c r="F707" s="2">
        <v>458.0</v>
      </c>
      <c r="G707" s="2" t="s">
        <v>55</v>
      </c>
      <c r="H707" s="2" t="s">
        <v>49</v>
      </c>
      <c r="I707" s="2" t="s">
        <v>25</v>
      </c>
      <c r="J707" s="2" t="str">
        <f t="array" ref="J707">XLOOKUP('Transaction Data'!$G707,Product_Code,Biscuit_Brand)</f>
        <v>Vanilla Wafers</v>
      </c>
      <c r="K707" s="2">
        <f t="array" ref="K707">XLOOKUP('Transaction Data'!$G707,Product_Code,Cost)</f>
        <v>18</v>
      </c>
      <c r="L707" s="2">
        <f t="array" ref="L707">XLOOKUP('Transaction Data'!$G707,Product_Code,Unit_Price)</f>
        <v>36</v>
      </c>
      <c r="M707" s="3">
        <f>'Transaction Data'!$F707*'Transaction Data'!$K707</f>
        <v>8244</v>
      </c>
      <c r="N707" s="3">
        <f>'Transaction Data'!$F707*'Transaction Data'!$L707</f>
        <v>16488</v>
      </c>
      <c r="O707" s="3">
        <f>'Transaction Data'!$N707-'Transaction Data'!$M707</f>
        <v>8244</v>
      </c>
      <c r="P707" s="2">
        <f>DATEDIF('Transaction Data'!$D707,'Transaction Data'!$A707,"y")</f>
        <v>21</v>
      </c>
      <c r="Q707" s="2" t="str">
        <f>FLOOR('Transaction Data'!$P707,15)&amp;"-"&amp;FLOOR('Transaction Data'!$P707,15)+14</f>
        <v>15-29</v>
      </c>
      <c r="R707" s="2" t="str">
        <f>IF('Transaction Data'!$L707&lt;=10,"Less Expensive","Expensive")</f>
        <v>Expensive</v>
      </c>
      <c r="S707" s="4">
        <f>WEEKDAY('Transaction Data'!$A707)</f>
        <v>4</v>
      </c>
      <c r="T707" s="2" t="str">
        <f>IF(WEEKDAY('Transaction Data'!$A707,2)&lt;6,"Weekday","Weekend")</f>
        <v>Weekday</v>
      </c>
    </row>
    <row r="708" ht="15.75" customHeight="1">
      <c r="A708" s="1">
        <v>45442.0</v>
      </c>
      <c r="B708" s="2" t="s">
        <v>732</v>
      </c>
      <c r="C708" s="2" t="s">
        <v>72</v>
      </c>
      <c r="D708" s="1">
        <v>17155.0</v>
      </c>
      <c r="E708" s="2" t="s">
        <v>37</v>
      </c>
      <c r="F708" s="2">
        <v>411.0</v>
      </c>
      <c r="G708" s="2" t="s">
        <v>38</v>
      </c>
      <c r="H708" s="2" t="s">
        <v>52</v>
      </c>
      <c r="I708" s="2" t="s">
        <v>25</v>
      </c>
      <c r="J708" s="2" t="str">
        <f t="array" ref="J708">XLOOKUP('Transaction Data'!$G708,Product_Code,Biscuit_Brand)</f>
        <v>Ginger Snaps</v>
      </c>
      <c r="K708" s="2">
        <f t="array" ref="K708">XLOOKUP('Transaction Data'!$G708,Product_Code,Cost)</f>
        <v>14</v>
      </c>
      <c r="L708" s="2">
        <f t="array" ref="L708">XLOOKUP('Transaction Data'!$G708,Product_Code,Unit_Price)</f>
        <v>28</v>
      </c>
      <c r="M708" s="3">
        <f>'Transaction Data'!$F708*'Transaction Data'!$K708</f>
        <v>5754</v>
      </c>
      <c r="N708" s="3">
        <f>'Transaction Data'!$F708*'Transaction Data'!$L708</f>
        <v>11508</v>
      </c>
      <c r="O708" s="3">
        <f>'Transaction Data'!$N708-'Transaction Data'!$M708</f>
        <v>5754</v>
      </c>
      <c r="P708" s="2">
        <f>DATEDIF('Transaction Data'!$D708,'Transaction Data'!$A708,"y")</f>
        <v>77</v>
      </c>
      <c r="Q708" s="2" t="str">
        <f>FLOOR('Transaction Data'!$P708,15)&amp;"-"&amp;FLOOR('Transaction Data'!$P708,15)+14</f>
        <v>75-89</v>
      </c>
      <c r="R708" s="2" t="str">
        <f>IF('Transaction Data'!$L708&lt;=10,"Less Expensive","Expensive")</f>
        <v>Expensive</v>
      </c>
      <c r="S708" s="4">
        <f>WEEKDAY('Transaction Data'!$A708)</f>
        <v>5</v>
      </c>
      <c r="T708" s="2" t="str">
        <f>IF(WEEKDAY('Transaction Data'!$A708,2)&lt;6,"Weekday","Weekend")</f>
        <v>Weekday</v>
      </c>
    </row>
    <row r="709" ht="15.75" customHeight="1">
      <c r="A709" s="1">
        <v>45418.0</v>
      </c>
      <c r="B709" s="2" t="s">
        <v>733</v>
      </c>
      <c r="C709" s="2" t="s">
        <v>21</v>
      </c>
      <c r="D709" s="1">
        <v>31970.0</v>
      </c>
      <c r="E709" s="2" t="s">
        <v>27</v>
      </c>
      <c r="F709" s="2">
        <v>424.0</v>
      </c>
      <c r="G709" s="2" t="s">
        <v>23</v>
      </c>
      <c r="H709" s="2" t="s">
        <v>49</v>
      </c>
      <c r="I709" s="2" t="s">
        <v>25</v>
      </c>
      <c r="J709" s="2" t="str">
        <f t="array" ref="J709">XLOOKUP('Transaction Data'!$G709,Product_Code,Biscuit_Brand)</f>
        <v>Cinnamon Swirls</v>
      </c>
      <c r="K709" s="2">
        <f t="array" ref="K709">XLOOKUP('Transaction Data'!$G709,Product_Code,Cost)</f>
        <v>10</v>
      </c>
      <c r="L709" s="2">
        <f t="array" ref="L709">XLOOKUP('Transaction Data'!$G709,Product_Code,Unit_Price)</f>
        <v>14</v>
      </c>
      <c r="M709" s="3">
        <f>'Transaction Data'!$F709*'Transaction Data'!$K709</f>
        <v>4240</v>
      </c>
      <c r="N709" s="3">
        <f>'Transaction Data'!$F709*'Transaction Data'!$L709</f>
        <v>5936</v>
      </c>
      <c r="O709" s="3">
        <f>'Transaction Data'!$N709-'Transaction Data'!$M709</f>
        <v>1696</v>
      </c>
      <c r="P709" s="2">
        <f>DATEDIF('Transaction Data'!$D709,'Transaction Data'!$A709,"y")</f>
        <v>36</v>
      </c>
      <c r="Q709" s="2" t="str">
        <f>FLOOR('Transaction Data'!$P709,15)&amp;"-"&amp;FLOOR('Transaction Data'!$P709,15)+14</f>
        <v>30-44</v>
      </c>
      <c r="R709" s="2" t="str">
        <f>IF('Transaction Data'!$L709&lt;=10,"Less Expensive","Expensive")</f>
        <v>Expensive</v>
      </c>
      <c r="S709" s="4">
        <f>WEEKDAY('Transaction Data'!$A709)</f>
        <v>2</v>
      </c>
      <c r="T709" s="2" t="str">
        <f>IF(WEEKDAY('Transaction Data'!$A709,2)&lt;6,"Weekday","Weekend")</f>
        <v>Weekday</v>
      </c>
    </row>
    <row r="710" ht="15.75" customHeight="1">
      <c r="A710" s="1">
        <v>45464.0</v>
      </c>
      <c r="B710" s="2" t="s">
        <v>734</v>
      </c>
      <c r="C710" s="2" t="s">
        <v>65</v>
      </c>
      <c r="D710" s="1">
        <v>25459.0</v>
      </c>
      <c r="E710" s="2" t="s">
        <v>37</v>
      </c>
      <c r="F710" s="2">
        <v>387.0</v>
      </c>
      <c r="G710" s="2" t="s">
        <v>38</v>
      </c>
      <c r="H710" s="2" t="s">
        <v>52</v>
      </c>
      <c r="I710" s="2" t="s">
        <v>25</v>
      </c>
      <c r="J710" s="2" t="str">
        <f t="array" ref="J710">XLOOKUP('Transaction Data'!$G710,Product_Code,Biscuit_Brand)</f>
        <v>Ginger Snaps</v>
      </c>
      <c r="K710" s="2">
        <f t="array" ref="K710">XLOOKUP('Transaction Data'!$G710,Product_Code,Cost)</f>
        <v>14</v>
      </c>
      <c r="L710" s="2">
        <f t="array" ref="L710">XLOOKUP('Transaction Data'!$G710,Product_Code,Unit_Price)</f>
        <v>28</v>
      </c>
      <c r="M710" s="3">
        <f>'Transaction Data'!$F710*'Transaction Data'!$K710</f>
        <v>5418</v>
      </c>
      <c r="N710" s="3">
        <f>'Transaction Data'!$F710*'Transaction Data'!$L710</f>
        <v>10836</v>
      </c>
      <c r="O710" s="3">
        <f>'Transaction Data'!$N710-'Transaction Data'!$M710</f>
        <v>5418</v>
      </c>
      <c r="P710" s="2">
        <f>DATEDIF('Transaction Data'!$D710,'Transaction Data'!$A710,"y")</f>
        <v>54</v>
      </c>
      <c r="Q710" s="2" t="str">
        <f>FLOOR('Transaction Data'!$P710,15)&amp;"-"&amp;FLOOR('Transaction Data'!$P710,15)+14</f>
        <v>45-59</v>
      </c>
      <c r="R710" s="2" t="str">
        <f>IF('Transaction Data'!$L710&lt;=10,"Less Expensive","Expensive")</f>
        <v>Expensive</v>
      </c>
      <c r="S710" s="4">
        <f>WEEKDAY('Transaction Data'!$A710)</f>
        <v>6</v>
      </c>
      <c r="T710" s="2" t="str">
        <f>IF(WEEKDAY('Transaction Data'!$A710,2)&lt;6,"Weekday","Weekend")</f>
        <v>Weekday</v>
      </c>
    </row>
    <row r="711" ht="15.75" customHeight="1">
      <c r="A711" s="1">
        <v>45374.0</v>
      </c>
      <c r="B711" s="2" t="s">
        <v>735</v>
      </c>
      <c r="C711" s="2" t="s">
        <v>78</v>
      </c>
      <c r="D711" s="1">
        <v>23626.0</v>
      </c>
      <c r="E711" s="2" t="s">
        <v>22</v>
      </c>
      <c r="F711" s="2">
        <v>84.0</v>
      </c>
      <c r="G711" s="2" t="s">
        <v>60</v>
      </c>
      <c r="H711" s="2" t="s">
        <v>52</v>
      </c>
      <c r="I711" s="2" t="s">
        <v>25</v>
      </c>
      <c r="J711" s="2" t="str">
        <f t="array" ref="J711">XLOOKUP('Transaction Data'!$G711,Product_Code,Biscuit_Brand)</f>
        <v>Peanut Butter Bites</v>
      </c>
      <c r="K711" s="2">
        <f t="array" ref="K711">XLOOKUP('Transaction Data'!$G711,Product_Code,Cost)</f>
        <v>5</v>
      </c>
      <c r="L711" s="2">
        <f t="array" ref="L711">XLOOKUP('Transaction Data'!$G711,Product_Code,Unit_Price)</f>
        <v>7</v>
      </c>
      <c r="M711" s="3">
        <f>'Transaction Data'!$F711*'Transaction Data'!$K711</f>
        <v>420</v>
      </c>
      <c r="N711" s="3">
        <f>'Transaction Data'!$F711*'Transaction Data'!$L711</f>
        <v>588</v>
      </c>
      <c r="O711" s="3">
        <f>'Transaction Data'!$N711-'Transaction Data'!$M711</f>
        <v>168</v>
      </c>
      <c r="P711" s="2">
        <f>DATEDIF('Transaction Data'!$D711,'Transaction Data'!$A711,"y")</f>
        <v>59</v>
      </c>
      <c r="Q711" s="2" t="str">
        <f>FLOOR('Transaction Data'!$P711,15)&amp;"-"&amp;FLOOR('Transaction Data'!$P711,15)+14</f>
        <v>45-59</v>
      </c>
      <c r="R711" s="2" t="str">
        <f>IF('Transaction Data'!$L711&lt;=10,"Less Expensive","Expensive")</f>
        <v>Less Expensive</v>
      </c>
      <c r="S711" s="4">
        <f>WEEKDAY('Transaction Data'!$A711)</f>
        <v>7</v>
      </c>
      <c r="T711" s="2" t="str">
        <f>IF(WEEKDAY('Transaction Data'!$A711,2)&lt;6,"Weekday","Weekend")</f>
        <v>Weekend</v>
      </c>
    </row>
    <row r="712" ht="15.75" customHeight="1">
      <c r="A712" s="1">
        <v>45495.0</v>
      </c>
      <c r="B712" s="2" t="s">
        <v>736</v>
      </c>
      <c r="C712" s="2" t="s">
        <v>47</v>
      </c>
      <c r="D712" s="1">
        <v>31397.0</v>
      </c>
      <c r="E712" s="2" t="s">
        <v>37</v>
      </c>
      <c r="F712" s="2">
        <v>286.0</v>
      </c>
      <c r="G712" s="2" t="s">
        <v>44</v>
      </c>
      <c r="H712" s="2" t="s">
        <v>45</v>
      </c>
      <c r="I712" s="2" t="s">
        <v>25</v>
      </c>
      <c r="J712" s="2" t="str">
        <f t="array" ref="J712">XLOOKUP('Transaction Data'!$G712,Product_Code,Biscuit_Brand)</f>
        <v>Butter Crunch</v>
      </c>
      <c r="K712" s="2">
        <f t="array" ref="K712">XLOOKUP('Transaction Data'!$G712,Product_Code,Cost)</f>
        <v>10</v>
      </c>
      <c r="L712" s="2">
        <f t="array" ref="L712">XLOOKUP('Transaction Data'!$G712,Product_Code,Unit_Price)</f>
        <v>11</v>
      </c>
      <c r="M712" s="3">
        <f>'Transaction Data'!$F712*'Transaction Data'!$K712</f>
        <v>2860</v>
      </c>
      <c r="N712" s="3">
        <f>'Transaction Data'!$F712*'Transaction Data'!$L712</f>
        <v>3146</v>
      </c>
      <c r="O712" s="3">
        <f>'Transaction Data'!$N712-'Transaction Data'!$M712</f>
        <v>286</v>
      </c>
      <c r="P712" s="2">
        <f>DATEDIF('Transaction Data'!$D712,'Transaction Data'!$A712,"y")</f>
        <v>38</v>
      </c>
      <c r="Q712" s="2" t="str">
        <f>FLOOR('Transaction Data'!$P712,15)&amp;"-"&amp;FLOOR('Transaction Data'!$P712,15)+14</f>
        <v>30-44</v>
      </c>
      <c r="R712" s="2" t="str">
        <f>IF('Transaction Data'!$L712&lt;=10,"Less Expensive","Expensive")</f>
        <v>Expensive</v>
      </c>
      <c r="S712" s="4">
        <f>WEEKDAY('Transaction Data'!$A712)</f>
        <v>2</v>
      </c>
      <c r="T712" s="2" t="str">
        <f>IF(WEEKDAY('Transaction Data'!$A712,2)&lt;6,"Weekday","Weekend")</f>
        <v>Weekday</v>
      </c>
    </row>
    <row r="713" ht="15.75" customHeight="1">
      <c r="A713" s="1">
        <v>45335.0</v>
      </c>
      <c r="B713" s="2" t="s">
        <v>737</v>
      </c>
      <c r="C713" s="2" t="s">
        <v>65</v>
      </c>
      <c r="D713" s="1">
        <v>19109.0</v>
      </c>
      <c r="E713" s="2" t="s">
        <v>22</v>
      </c>
      <c r="F713" s="2">
        <v>35.0</v>
      </c>
      <c r="G713" s="2" t="s">
        <v>23</v>
      </c>
      <c r="H713" s="2" t="s">
        <v>49</v>
      </c>
      <c r="I713" s="2" t="s">
        <v>25</v>
      </c>
      <c r="J713" s="2" t="str">
        <f t="array" ref="J713">XLOOKUP('Transaction Data'!$G713,Product_Code,Biscuit_Brand)</f>
        <v>Cinnamon Swirls</v>
      </c>
      <c r="K713" s="2">
        <f t="array" ref="K713">XLOOKUP('Transaction Data'!$G713,Product_Code,Cost)</f>
        <v>10</v>
      </c>
      <c r="L713" s="2">
        <f t="array" ref="L713">XLOOKUP('Transaction Data'!$G713,Product_Code,Unit_Price)</f>
        <v>14</v>
      </c>
      <c r="M713" s="3">
        <f>'Transaction Data'!$F713*'Transaction Data'!$K713</f>
        <v>350</v>
      </c>
      <c r="N713" s="3">
        <f>'Transaction Data'!$F713*'Transaction Data'!$L713</f>
        <v>490</v>
      </c>
      <c r="O713" s="3">
        <f>'Transaction Data'!$N713-'Transaction Data'!$M713</f>
        <v>140</v>
      </c>
      <c r="P713" s="2">
        <f>DATEDIF('Transaction Data'!$D713,'Transaction Data'!$A713,"y")</f>
        <v>71</v>
      </c>
      <c r="Q713" s="2" t="str">
        <f>FLOOR('Transaction Data'!$P713,15)&amp;"-"&amp;FLOOR('Transaction Data'!$P713,15)+14</f>
        <v>60-74</v>
      </c>
      <c r="R713" s="2" t="str">
        <f>IF('Transaction Data'!$L713&lt;=10,"Less Expensive","Expensive")</f>
        <v>Expensive</v>
      </c>
      <c r="S713" s="4">
        <f>WEEKDAY('Transaction Data'!$A713)</f>
        <v>3</v>
      </c>
      <c r="T713" s="2" t="str">
        <f>IF(WEEKDAY('Transaction Data'!$A713,2)&lt;6,"Weekday","Weekend")</f>
        <v>Weekday</v>
      </c>
    </row>
    <row r="714" ht="15.75" customHeight="1">
      <c r="A714" s="1">
        <v>45319.0</v>
      </c>
      <c r="B714" s="2" t="s">
        <v>738</v>
      </c>
      <c r="C714" s="2" t="s">
        <v>78</v>
      </c>
      <c r="D714" s="1">
        <v>21749.0</v>
      </c>
      <c r="E714" s="2" t="s">
        <v>27</v>
      </c>
      <c r="F714" s="2">
        <v>361.0</v>
      </c>
      <c r="G714" s="2" t="s">
        <v>60</v>
      </c>
      <c r="H714" s="2" t="s">
        <v>52</v>
      </c>
      <c r="I714" s="2" t="s">
        <v>25</v>
      </c>
      <c r="J714" s="2" t="str">
        <f t="array" ref="J714">XLOOKUP('Transaction Data'!$G714,Product_Code,Biscuit_Brand)</f>
        <v>Peanut Butter Bites</v>
      </c>
      <c r="K714" s="2">
        <f t="array" ref="K714">XLOOKUP('Transaction Data'!$G714,Product_Code,Cost)</f>
        <v>5</v>
      </c>
      <c r="L714" s="2">
        <f t="array" ref="L714">XLOOKUP('Transaction Data'!$G714,Product_Code,Unit_Price)</f>
        <v>7</v>
      </c>
      <c r="M714" s="3">
        <f>'Transaction Data'!$F714*'Transaction Data'!$K714</f>
        <v>1805</v>
      </c>
      <c r="N714" s="3">
        <f>'Transaction Data'!$F714*'Transaction Data'!$L714</f>
        <v>2527</v>
      </c>
      <c r="O714" s="3">
        <f>'Transaction Data'!$N714-'Transaction Data'!$M714</f>
        <v>722</v>
      </c>
      <c r="P714" s="2">
        <f>DATEDIF('Transaction Data'!$D714,'Transaction Data'!$A714,"y")</f>
        <v>64</v>
      </c>
      <c r="Q714" s="2" t="str">
        <f>FLOOR('Transaction Data'!$P714,15)&amp;"-"&amp;FLOOR('Transaction Data'!$P714,15)+14</f>
        <v>60-74</v>
      </c>
      <c r="R714" s="2" t="str">
        <f>IF('Transaction Data'!$L714&lt;=10,"Less Expensive","Expensive")</f>
        <v>Less Expensive</v>
      </c>
      <c r="S714" s="4">
        <f>WEEKDAY('Transaction Data'!$A714)</f>
        <v>1</v>
      </c>
      <c r="T714" s="2" t="str">
        <f>IF(WEEKDAY('Transaction Data'!$A714,2)&lt;6,"Weekday","Weekend")</f>
        <v>Weekend</v>
      </c>
    </row>
    <row r="715" ht="15.75" customHeight="1">
      <c r="A715" s="1">
        <v>45448.0</v>
      </c>
      <c r="B715" s="2" t="s">
        <v>739</v>
      </c>
      <c r="C715" s="2" t="s">
        <v>51</v>
      </c>
      <c r="D715" s="1">
        <v>17007.0</v>
      </c>
      <c r="E715" s="2" t="s">
        <v>22</v>
      </c>
      <c r="F715" s="2">
        <v>468.0</v>
      </c>
      <c r="G715" s="2" t="s">
        <v>28</v>
      </c>
      <c r="H715" s="2" t="s">
        <v>49</v>
      </c>
      <c r="I715" s="2" t="s">
        <v>25</v>
      </c>
      <c r="J715" s="2" t="str">
        <f t="array" ref="J715">XLOOKUP('Transaction Data'!$G715,Product_Code,Biscuit_Brand)</f>
        <v>Shortbread</v>
      </c>
      <c r="K715" s="2">
        <f t="array" ref="K715">XLOOKUP('Transaction Data'!$G715,Product_Code,Cost)</f>
        <v>10</v>
      </c>
      <c r="L715" s="2">
        <f t="array" ref="L715">XLOOKUP('Transaction Data'!$G715,Product_Code,Unit_Price)</f>
        <v>45</v>
      </c>
      <c r="M715" s="3">
        <f>'Transaction Data'!$F715*'Transaction Data'!$K715</f>
        <v>4680</v>
      </c>
      <c r="N715" s="3">
        <f>'Transaction Data'!$F715*'Transaction Data'!$L715</f>
        <v>21060</v>
      </c>
      <c r="O715" s="3">
        <f>'Transaction Data'!$N715-'Transaction Data'!$M715</f>
        <v>16380</v>
      </c>
      <c r="P715" s="2">
        <f>DATEDIF('Transaction Data'!$D715,'Transaction Data'!$A715,"y")</f>
        <v>77</v>
      </c>
      <c r="Q715" s="2" t="str">
        <f>FLOOR('Transaction Data'!$P715,15)&amp;"-"&amp;FLOOR('Transaction Data'!$P715,15)+14</f>
        <v>75-89</v>
      </c>
      <c r="R715" s="2" t="str">
        <f>IF('Transaction Data'!$L715&lt;=10,"Less Expensive","Expensive")</f>
        <v>Expensive</v>
      </c>
      <c r="S715" s="4">
        <f>WEEKDAY('Transaction Data'!$A715)</f>
        <v>4</v>
      </c>
      <c r="T715" s="2" t="str">
        <f>IF(WEEKDAY('Transaction Data'!$A715,2)&lt;6,"Weekday","Weekend")</f>
        <v>Weekday</v>
      </c>
    </row>
    <row r="716" ht="15.75" customHeight="1">
      <c r="A716" s="1">
        <v>45432.0</v>
      </c>
      <c r="B716" s="2" t="s">
        <v>740</v>
      </c>
      <c r="C716" s="2" t="s">
        <v>51</v>
      </c>
      <c r="D716" s="1">
        <v>31378.0</v>
      </c>
      <c r="E716" s="2" t="s">
        <v>37</v>
      </c>
      <c r="F716" s="2">
        <v>348.0</v>
      </c>
      <c r="G716" s="2" t="s">
        <v>38</v>
      </c>
      <c r="H716" s="2" t="s">
        <v>52</v>
      </c>
      <c r="I716" s="2" t="s">
        <v>25</v>
      </c>
      <c r="J716" s="2" t="str">
        <f t="array" ref="J716">XLOOKUP('Transaction Data'!$G716,Product_Code,Biscuit_Brand)</f>
        <v>Ginger Snaps</v>
      </c>
      <c r="K716" s="2">
        <f t="array" ref="K716">XLOOKUP('Transaction Data'!$G716,Product_Code,Cost)</f>
        <v>14</v>
      </c>
      <c r="L716" s="2">
        <f t="array" ref="L716">XLOOKUP('Transaction Data'!$G716,Product_Code,Unit_Price)</f>
        <v>28</v>
      </c>
      <c r="M716" s="3">
        <f>'Transaction Data'!$F716*'Transaction Data'!$K716</f>
        <v>4872</v>
      </c>
      <c r="N716" s="3">
        <f>'Transaction Data'!$F716*'Transaction Data'!$L716</f>
        <v>9744</v>
      </c>
      <c r="O716" s="3">
        <f>'Transaction Data'!$N716-'Transaction Data'!$M716</f>
        <v>4872</v>
      </c>
      <c r="P716" s="2">
        <f>DATEDIF('Transaction Data'!$D716,'Transaction Data'!$A716,"y")</f>
        <v>38</v>
      </c>
      <c r="Q716" s="2" t="str">
        <f>FLOOR('Transaction Data'!$P716,15)&amp;"-"&amp;FLOOR('Transaction Data'!$P716,15)+14</f>
        <v>30-44</v>
      </c>
      <c r="R716" s="2" t="str">
        <f>IF('Transaction Data'!$L716&lt;=10,"Less Expensive","Expensive")</f>
        <v>Expensive</v>
      </c>
      <c r="S716" s="4">
        <f>WEEKDAY('Transaction Data'!$A716)</f>
        <v>2</v>
      </c>
      <c r="T716" s="2" t="str">
        <f>IF(WEEKDAY('Transaction Data'!$A716,2)&lt;6,"Weekday","Weekend")</f>
        <v>Weekday</v>
      </c>
    </row>
    <row r="717" ht="15.75" customHeight="1">
      <c r="A717" s="1">
        <v>45313.0</v>
      </c>
      <c r="B717" s="2" t="s">
        <v>741</v>
      </c>
      <c r="C717" s="2" t="s">
        <v>47</v>
      </c>
      <c r="D717" s="1">
        <v>17578.0</v>
      </c>
      <c r="E717" s="2" t="s">
        <v>37</v>
      </c>
      <c r="F717" s="2">
        <v>172.0</v>
      </c>
      <c r="G717" s="2" t="s">
        <v>60</v>
      </c>
      <c r="H717" s="2" t="s">
        <v>34</v>
      </c>
      <c r="I717" s="2" t="s">
        <v>25</v>
      </c>
      <c r="J717" s="2" t="str">
        <f t="array" ref="J717">XLOOKUP('Transaction Data'!$G717,Product_Code,Biscuit_Brand)</f>
        <v>Peanut Butter Bites</v>
      </c>
      <c r="K717" s="2">
        <f t="array" ref="K717">XLOOKUP('Transaction Data'!$G717,Product_Code,Cost)</f>
        <v>5</v>
      </c>
      <c r="L717" s="2">
        <f t="array" ref="L717">XLOOKUP('Transaction Data'!$G717,Product_Code,Unit_Price)</f>
        <v>7</v>
      </c>
      <c r="M717" s="3">
        <f>'Transaction Data'!$F717*'Transaction Data'!$K717</f>
        <v>860</v>
      </c>
      <c r="N717" s="3">
        <f>'Transaction Data'!$F717*'Transaction Data'!$L717</f>
        <v>1204</v>
      </c>
      <c r="O717" s="3">
        <f>'Transaction Data'!$N717-'Transaction Data'!$M717</f>
        <v>344</v>
      </c>
      <c r="P717" s="2">
        <f>DATEDIF('Transaction Data'!$D717,'Transaction Data'!$A717,"y")</f>
        <v>75</v>
      </c>
      <c r="Q717" s="2" t="str">
        <f>FLOOR('Transaction Data'!$P717,15)&amp;"-"&amp;FLOOR('Transaction Data'!$P717,15)+14</f>
        <v>75-89</v>
      </c>
      <c r="R717" s="2" t="str">
        <f>IF('Transaction Data'!$L717&lt;=10,"Less Expensive","Expensive")</f>
        <v>Less Expensive</v>
      </c>
      <c r="S717" s="4">
        <f>WEEKDAY('Transaction Data'!$A717)</f>
        <v>2</v>
      </c>
      <c r="T717" s="2" t="str">
        <f>IF(WEEKDAY('Transaction Data'!$A717,2)&lt;6,"Weekday","Weekend")</f>
        <v>Weekday</v>
      </c>
    </row>
    <row r="718" ht="15.75" customHeight="1">
      <c r="A718" s="1">
        <v>45431.0</v>
      </c>
      <c r="B718" s="2" t="s">
        <v>742</v>
      </c>
      <c r="C718" s="2" t="s">
        <v>21</v>
      </c>
      <c r="D718" s="1">
        <v>27349.0</v>
      </c>
      <c r="E718" s="2" t="s">
        <v>63</v>
      </c>
      <c r="F718" s="2">
        <v>37.0</v>
      </c>
      <c r="G718" s="2" t="s">
        <v>48</v>
      </c>
      <c r="H718" s="2" t="s">
        <v>34</v>
      </c>
      <c r="I718" s="2" t="s">
        <v>25</v>
      </c>
      <c r="J718" s="2" t="str">
        <f t="array" ref="J718">XLOOKUP('Transaction Data'!$G718,Product_Code,Biscuit_Brand)</f>
        <v>Lemon Crisps</v>
      </c>
      <c r="K718" s="2">
        <f t="array" ref="K718">XLOOKUP('Transaction Data'!$G718,Product_Code,Cost)</f>
        <v>7</v>
      </c>
      <c r="L718" s="2">
        <f t="array" ref="L718">XLOOKUP('Transaction Data'!$G718,Product_Code,Unit_Price)</f>
        <v>9</v>
      </c>
      <c r="M718" s="3">
        <f>'Transaction Data'!$F718*'Transaction Data'!$K718</f>
        <v>259</v>
      </c>
      <c r="N718" s="3">
        <f>'Transaction Data'!$F718*'Transaction Data'!$L718</f>
        <v>333</v>
      </c>
      <c r="O718" s="3">
        <f>'Transaction Data'!$N718-'Transaction Data'!$M718</f>
        <v>74</v>
      </c>
      <c r="P718" s="2">
        <f>DATEDIF('Transaction Data'!$D718,'Transaction Data'!$A718,"y")</f>
        <v>49</v>
      </c>
      <c r="Q718" s="2" t="str">
        <f>FLOOR('Transaction Data'!$P718,15)&amp;"-"&amp;FLOOR('Transaction Data'!$P718,15)+14</f>
        <v>45-59</v>
      </c>
      <c r="R718" s="2" t="str">
        <f>IF('Transaction Data'!$L718&lt;=10,"Less Expensive","Expensive")</f>
        <v>Less Expensive</v>
      </c>
      <c r="S718" s="4">
        <f>WEEKDAY('Transaction Data'!$A718)</f>
        <v>1</v>
      </c>
      <c r="T718" s="2" t="str">
        <f>IF(WEEKDAY('Transaction Data'!$A718,2)&lt;6,"Weekday","Weekend")</f>
        <v>Weekend</v>
      </c>
    </row>
    <row r="719" ht="15.75" customHeight="1">
      <c r="A719" s="1">
        <v>45477.0</v>
      </c>
      <c r="B719" s="2" t="s">
        <v>743</v>
      </c>
      <c r="C719" s="2" t="s">
        <v>51</v>
      </c>
      <c r="D719" s="1">
        <v>31690.0</v>
      </c>
      <c r="E719" s="2" t="s">
        <v>22</v>
      </c>
      <c r="F719" s="2">
        <v>213.0</v>
      </c>
      <c r="G719" s="2" t="s">
        <v>48</v>
      </c>
      <c r="H719" s="2" t="s">
        <v>39</v>
      </c>
      <c r="I719" s="2" t="s">
        <v>25</v>
      </c>
      <c r="J719" s="2" t="str">
        <f t="array" ref="J719">XLOOKUP('Transaction Data'!$G719,Product_Code,Biscuit_Brand)</f>
        <v>Lemon Crisps</v>
      </c>
      <c r="K719" s="2">
        <f t="array" ref="K719">XLOOKUP('Transaction Data'!$G719,Product_Code,Cost)</f>
        <v>7</v>
      </c>
      <c r="L719" s="2">
        <f t="array" ref="L719">XLOOKUP('Transaction Data'!$G719,Product_Code,Unit_Price)</f>
        <v>9</v>
      </c>
      <c r="M719" s="3">
        <f>'Transaction Data'!$F719*'Transaction Data'!$K719</f>
        <v>1491</v>
      </c>
      <c r="N719" s="3">
        <f>'Transaction Data'!$F719*'Transaction Data'!$L719</f>
        <v>1917</v>
      </c>
      <c r="O719" s="3">
        <f>'Transaction Data'!$N719-'Transaction Data'!$M719</f>
        <v>426</v>
      </c>
      <c r="P719" s="2">
        <f>DATEDIF('Transaction Data'!$D719,'Transaction Data'!$A719,"y")</f>
        <v>37</v>
      </c>
      <c r="Q719" s="2" t="str">
        <f>FLOOR('Transaction Data'!$P719,15)&amp;"-"&amp;FLOOR('Transaction Data'!$P719,15)+14</f>
        <v>30-44</v>
      </c>
      <c r="R719" s="2" t="str">
        <f>IF('Transaction Data'!$L719&lt;=10,"Less Expensive","Expensive")</f>
        <v>Less Expensive</v>
      </c>
      <c r="S719" s="4">
        <f>WEEKDAY('Transaction Data'!$A719)</f>
        <v>5</v>
      </c>
      <c r="T719" s="2" t="str">
        <f>IF(WEEKDAY('Transaction Data'!$A719,2)&lt;6,"Weekday","Weekend")</f>
        <v>Weekday</v>
      </c>
    </row>
    <row r="720" ht="15.75" customHeight="1">
      <c r="A720" s="1">
        <v>45345.0</v>
      </c>
      <c r="B720" s="2" t="s">
        <v>744</v>
      </c>
      <c r="C720" s="2" t="s">
        <v>69</v>
      </c>
      <c r="D720" s="1">
        <v>20563.0</v>
      </c>
      <c r="E720" s="2" t="s">
        <v>37</v>
      </c>
      <c r="F720" s="2">
        <v>265.0</v>
      </c>
      <c r="G720" s="2" t="s">
        <v>44</v>
      </c>
      <c r="H720" s="2" t="s">
        <v>42</v>
      </c>
      <c r="I720" s="2" t="s">
        <v>25</v>
      </c>
      <c r="J720" s="2" t="str">
        <f t="array" ref="J720">XLOOKUP('Transaction Data'!$G720,Product_Code,Biscuit_Brand)</f>
        <v>Butter Crunch</v>
      </c>
      <c r="K720" s="2">
        <f t="array" ref="K720">XLOOKUP('Transaction Data'!$G720,Product_Code,Cost)</f>
        <v>10</v>
      </c>
      <c r="L720" s="2">
        <f t="array" ref="L720">XLOOKUP('Transaction Data'!$G720,Product_Code,Unit_Price)</f>
        <v>11</v>
      </c>
      <c r="M720" s="3">
        <f>'Transaction Data'!$F720*'Transaction Data'!$K720</f>
        <v>2650</v>
      </c>
      <c r="N720" s="3">
        <f>'Transaction Data'!$F720*'Transaction Data'!$L720</f>
        <v>2915</v>
      </c>
      <c r="O720" s="3">
        <f>'Transaction Data'!$N720-'Transaction Data'!$M720</f>
        <v>265</v>
      </c>
      <c r="P720" s="2">
        <f>DATEDIF('Transaction Data'!$D720,'Transaction Data'!$A720,"y")</f>
        <v>67</v>
      </c>
      <c r="Q720" s="2" t="str">
        <f>FLOOR('Transaction Data'!$P720,15)&amp;"-"&amp;FLOOR('Transaction Data'!$P720,15)+14</f>
        <v>60-74</v>
      </c>
      <c r="R720" s="2" t="str">
        <f>IF('Transaction Data'!$L720&lt;=10,"Less Expensive","Expensive")</f>
        <v>Expensive</v>
      </c>
      <c r="S720" s="4">
        <f>WEEKDAY('Transaction Data'!$A720)</f>
        <v>6</v>
      </c>
      <c r="T720" s="2" t="str">
        <f>IF(WEEKDAY('Transaction Data'!$A720,2)&lt;6,"Weekday","Weekend")</f>
        <v>Weekday</v>
      </c>
    </row>
    <row r="721" ht="15.75" customHeight="1">
      <c r="A721" s="1">
        <v>45389.0</v>
      </c>
      <c r="B721" s="2" t="s">
        <v>745</v>
      </c>
      <c r="C721" s="2" t="s">
        <v>72</v>
      </c>
      <c r="D721" s="1">
        <v>22311.0</v>
      </c>
      <c r="E721" s="2" t="s">
        <v>22</v>
      </c>
      <c r="F721" s="2">
        <v>157.0</v>
      </c>
      <c r="G721" s="2" t="s">
        <v>60</v>
      </c>
      <c r="H721" s="2" t="s">
        <v>45</v>
      </c>
      <c r="I721" s="2" t="s">
        <v>25</v>
      </c>
      <c r="J721" s="2" t="str">
        <f t="array" ref="J721">XLOOKUP('Transaction Data'!$G721,Product_Code,Biscuit_Brand)</f>
        <v>Peanut Butter Bites</v>
      </c>
      <c r="K721" s="2">
        <f t="array" ref="K721">XLOOKUP('Transaction Data'!$G721,Product_Code,Cost)</f>
        <v>5</v>
      </c>
      <c r="L721" s="2">
        <f t="array" ref="L721">XLOOKUP('Transaction Data'!$G721,Product_Code,Unit_Price)</f>
        <v>7</v>
      </c>
      <c r="M721" s="3">
        <f>'Transaction Data'!$F721*'Transaction Data'!$K721</f>
        <v>785</v>
      </c>
      <c r="N721" s="3">
        <f>'Transaction Data'!$F721*'Transaction Data'!$L721</f>
        <v>1099</v>
      </c>
      <c r="O721" s="3">
        <f>'Transaction Data'!$N721-'Transaction Data'!$M721</f>
        <v>314</v>
      </c>
      <c r="P721" s="2">
        <f>DATEDIF('Transaction Data'!$D721,'Transaction Data'!$A721,"y")</f>
        <v>63</v>
      </c>
      <c r="Q721" s="2" t="str">
        <f>FLOOR('Transaction Data'!$P721,15)&amp;"-"&amp;FLOOR('Transaction Data'!$P721,15)+14</f>
        <v>60-74</v>
      </c>
      <c r="R721" s="2" t="str">
        <f>IF('Transaction Data'!$L721&lt;=10,"Less Expensive","Expensive")</f>
        <v>Less Expensive</v>
      </c>
      <c r="S721" s="4">
        <f>WEEKDAY('Transaction Data'!$A721)</f>
        <v>1</v>
      </c>
      <c r="T721" s="2" t="str">
        <f>IF(WEEKDAY('Transaction Data'!$A721,2)&lt;6,"Weekday","Weekend")</f>
        <v>Weekend</v>
      </c>
    </row>
    <row r="722" ht="15.75" customHeight="1">
      <c r="A722" s="1">
        <v>45356.0</v>
      </c>
      <c r="B722" s="2" t="s">
        <v>746</v>
      </c>
      <c r="C722" s="2" t="s">
        <v>72</v>
      </c>
      <c r="D722" s="1">
        <v>32199.0</v>
      </c>
      <c r="E722" s="2" t="s">
        <v>27</v>
      </c>
      <c r="F722" s="2">
        <v>445.0</v>
      </c>
      <c r="G722" s="2" t="s">
        <v>57</v>
      </c>
      <c r="H722" s="2" t="s">
        <v>49</v>
      </c>
      <c r="I722" s="2" t="s">
        <v>25</v>
      </c>
      <c r="J722" s="2" t="str">
        <f t="array" ref="J722">XLOOKUP('Transaction Data'!$G722,Product_Code,Biscuit_Brand)</f>
        <v>Oatmeal Cookies</v>
      </c>
      <c r="K722" s="2">
        <f t="array" ref="K722">XLOOKUP('Transaction Data'!$G722,Product_Code,Cost)</f>
        <v>19</v>
      </c>
      <c r="L722" s="2">
        <f t="array" ref="L722">XLOOKUP('Transaction Data'!$G722,Product_Code,Unit_Price)</f>
        <v>23</v>
      </c>
      <c r="M722" s="3">
        <f>'Transaction Data'!$F722*'Transaction Data'!$K722</f>
        <v>8455</v>
      </c>
      <c r="N722" s="3">
        <f>'Transaction Data'!$F722*'Transaction Data'!$L722</f>
        <v>10235</v>
      </c>
      <c r="O722" s="3">
        <f>'Transaction Data'!$N722-'Transaction Data'!$M722</f>
        <v>1780</v>
      </c>
      <c r="P722" s="2">
        <f>DATEDIF('Transaction Data'!$D722,'Transaction Data'!$A722,"y")</f>
        <v>36</v>
      </c>
      <c r="Q722" s="2" t="str">
        <f>FLOOR('Transaction Data'!$P722,15)&amp;"-"&amp;FLOOR('Transaction Data'!$P722,15)+14</f>
        <v>30-44</v>
      </c>
      <c r="R722" s="2" t="str">
        <f>IF('Transaction Data'!$L722&lt;=10,"Less Expensive","Expensive")</f>
        <v>Expensive</v>
      </c>
      <c r="S722" s="4">
        <f>WEEKDAY('Transaction Data'!$A722)</f>
        <v>3</v>
      </c>
      <c r="T722" s="2" t="str">
        <f>IF(WEEKDAY('Transaction Data'!$A722,2)&lt;6,"Weekday","Weekend")</f>
        <v>Weekday</v>
      </c>
    </row>
    <row r="723" ht="15.75" customHeight="1">
      <c r="A723" s="1">
        <v>45404.0</v>
      </c>
      <c r="B723" s="2" t="s">
        <v>747</v>
      </c>
      <c r="C723" s="2" t="s">
        <v>21</v>
      </c>
      <c r="D723" s="1">
        <v>20158.0</v>
      </c>
      <c r="E723" s="2" t="s">
        <v>63</v>
      </c>
      <c r="F723" s="2">
        <v>161.0</v>
      </c>
      <c r="G723" s="2" t="s">
        <v>55</v>
      </c>
      <c r="H723" s="2" t="s">
        <v>52</v>
      </c>
      <c r="I723" s="2" t="s">
        <v>25</v>
      </c>
      <c r="J723" s="2" t="str">
        <f t="array" ref="J723">XLOOKUP('Transaction Data'!$G723,Product_Code,Biscuit_Brand)</f>
        <v>Vanilla Wafers</v>
      </c>
      <c r="K723" s="2">
        <f t="array" ref="K723">XLOOKUP('Transaction Data'!$G723,Product_Code,Cost)</f>
        <v>18</v>
      </c>
      <c r="L723" s="2">
        <f t="array" ref="L723">XLOOKUP('Transaction Data'!$G723,Product_Code,Unit_Price)</f>
        <v>36</v>
      </c>
      <c r="M723" s="3">
        <f>'Transaction Data'!$F723*'Transaction Data'!$K723</f>
        <v>2898</v>
      </c>
      <c r="N723" s="3">
        <f>'Transaction Data'!$F723*'Transaction Data'!$L723</f>
        <v>5796</v>
      </c>
      <c r="O723" s="3">
        <f>'Transaction Data'!$N723-'Transaction Data'!$M723</f>
        <v>2898</v>
      </c>
      <c r="P723" s="2">
        <f>DATEDIF('Transaction Data'!$D723,'Transaction Data'!$A723,"y")</f>
        <v>69</v>
      </c>
      <c r="Q723" s="2" t="str">
        <f>FLOOR('Transaction Data'!$P723,15)&amp;"-"&amp;FLOOR('Transaction Data'!$P723,15)+14</f>
        <v>60-74</v>
      </c>
      <c r="R723" s="2" t="str">
        <f>IF('Transaction Data'!$L723&lt;=10,"Less Expensive","Expensive")</f>
        <v>Expensive</v>
      </c>
      <c r="S723" s="4">
        <f>WEEKDAY('Transaction Data'!$A723)</f>
        <v>2</v>
      </c>
      <c r="T723" s="2" t="str">
        <f>IF(WEEKDAY('Transaction Data'!$A723,2)&lt;6,"Weekday","Weekend")</f>
        <v>Weekday</v>
      </c>
    </row>
    <row r="724" ht="15.75" customHeight="1">
      <c r="A724" s="1">
        <v>45389.0</v>
      </c>
      <c r="B724" s="2" t="s">
        <v>748</v>
      </c>
      <c r="C724" s="2" t="s">
        <v>41</v>
      </c>
      <c r="D724" s="1">
        <v>24080.0</v>
      </c>
      <c r="E724" s="2" t="s">
        <v>22</v>
      </c>
      <c r="F724" s="2">
        <v>492.0</v>
      </c>
      <c r="G724" s="2" t="s">
        <v>60</v>
      </c>
      <c r="H724" s="2" t="s">
        <v>49</v>
      </c>
      <c r="I724" s="2" t="s">
        <v>25</v>
      </c>
      <c r="J724" s="2" t="str">
        <f t="array" ref="J724">XLOOKUP('Transaction Data'!$G724,Product_Code,Biscuit_Brand)</f>
        <v>Peanut Butter Bites</v>
      </c>
      <c r="K724" s="2">
        <f t="array" ref="K724">XLOOKUP('Transaction Data'!$G724,Product_Code,Cost)</f>
        <v>5</v>
      </c>
      <c r="L724" s="2">
        <f t="array" ref="L724">XLOOKUP('Transaction Data'!$G724,Product_Code,Unit_Price)</f>
        <v>7</v>
      </c>
      <c r="M724" s="3">
        <f>'Transaction Data'!$F724*'Transaction Data'!$K724</f>
        <v>2460</v>
      </c>
      <c r="N724" s="3">
        <f>'Transaction Data'!$F724*'Transaction Data'!$L724</f>
        <v>3444</v>
      </c>
      <c r="O724" s="3">
        <f>'Transaction Data'!$N724-'Transaction Data'!$M724</f>
        <v>984</v>
      </c>
      <c r="P724" s="2">
        <f>DATEDIF('Transaction Data'!$D724,'Transaction Data'!$A724,"y")</f>
        <v>58</v>
      </c>
      <c r="Q724" s="2" t="str">
        <f>FLOOR('Transaction Data'!$P724,15)&amp;"-"&amp;FLOOR('Transaction Data'!$P724,15)+14</f>
        <v>45-59</v>
      </c>
      <c r="R724" s="2" t="str">
        <f>IF('Transaction Data'!$L724&lt;=10,"Less Expensive","Expensive")</f>
        <v>Less Expensive</v>
      </c>
      <c r="S724" s="4">
        <f>WEEKDAY('Transaction Data'!$A724)</f>
        <v>1</v>
      </c>
      <c r="T724" s="2" t="str">
        <f>IF(WEEKDAY('Transaction Data'!$A724,2)&lt;6,"Weekday","Weekend")</f>
        <v>Weekend</v>
      </c>
    </row>
    <row r="725" ht="15.75" customHeight="1">
      <c r="A725" s="1">
        <v>45485.0</v>
      </c>
      <c r="B725" s="2" t="s">
        <v>749</v>
      </c>
      <c r="C725" s="2" t="s">
        <v>47</v>
      </c>
      <c r="D725" s="1">
        <v>38520.0</v>
      </c>
      <c r="E725" s="2" t="s">
        <v>37</v>
      </c>
      <c r="F725" s="2">
        <v>26.0</v>
      </c>
      <c r="G725" s="2" t="s">
        <v>28</v>
      </c>
      <c r="H725" s="2" t="s">
        <v>52</v>
      </c>
      <c r="I725" s="2" t="s">
        <v>25</v>
      </c>
      <c r="J725" s="2" t="str">
        <f t="array" ref="J725">XLOOKUP('Transaction Data'!$G725,Product_Code,Biscuit_Brand)</f>
        <v>Shortbread</v>
      </c>
      <c r="K725" s="2">
        <f t="array" ref="K725">XLOOKUP('Transaction Data'!$G725,Product_Code,Cost)</f>
        <v>10</v>
      </c>
      <c r="L725" s="2">
        <f t="array" ref="L725">XLOOKUP('Transaction Data'!$G725,Product_Code,Unit_Price)</f>
        <v>45</v>
      </c>
      <c r="M725" s="3">
        <f>'Transaction Data'!$F725*'Transaction Data'!$K725</f>
        <v>260</v>
      </c>
      <c r="N725" s="3">
        <f>'Transaction Data'!$F725*'Transaction Data'!$L725</f>
        <v>1170</v>
      </c>
      <c r="O725" s="3">
        <f>'Transaction Data'!$N725-'Transaction Data'!$M725</f>
        <v>910</v>
      </c>
      <c r="P725" s="2">
        <f>DATEDIF('Transaction Data'!$D725,'Transaction Data'!$A725,"y")</f>
        <v>19</v>
      </c>
      <c r="Q725" s="2" t="str">
        <f>FLOOR('Transaction Data'!$P725,15)&amp;"-"&amp;FLOOR('Transaction Data'!$P725,15)+14</f>
        <v>15-29</v>
      </c>
      <c r="R725" s="2" t="str">
        <f>IF('Transaction Data'!$L725&lt;=10,"Less Expensive","Expensive")</f>
        <v>Expensive</v>
      </c>
      <c r="S725" s="4">
        <f>WEEKDAY('Transaction Data'!$A725)</f>
        <v>6</v>
      </c>
      <c r="T725" s="2" t="str">
        <f>IF(WEEKDAY('Transaction Data'!$A725,2)&lt;6,"Weekday","Weekend")</f>
        <v>Weekday</v>
      </c>
    </row>
    <row r="726" ht="15.75" customHeight="1">
      <c r="A726" s="1">
        <v>45329.0</v>
      </c>
      <c r="B726" s="2" t="s">
        <v>750</v>
      </c>
      <c r="C726" s="2" t="s">
        <v>41</v>
      </c>
      <c r="D726" s="1">
        <v>18593.0</v>
      </c>
      <c r="E726" s="2" t="s">
        <v>37</v>
      </c>
      <c r="F726" s="2">
        <v>164.0</v>
      </c>
      <c r="G726" s="2" t="s">
        <v>55</v>
      </c>
      <c r="H726" s="2" t="s">
        <v>52</v>
      </c>
      <c r="I726" s="2" t="s">
        <v>25</v>
      </c>
      <c r="J726" s="2" t="str">
        <f t="array" ref="J726">XLOOKUP('Transaction Data'!$G726,Product_Code,Biscuit_Brand)</f>
        <v>Vanilla Wafers</v>
      </c>
      <c r="K726" s="2">
        <f t="array" ref="K726">XLOOKUP('Transaction Data'!$G726,Product_Code,Cost)</f>
        <v>18</v>
      </c>
      <c r="L726" s="2">
        <f t="array" ref="L726">XLOOKUP('Transaction Data'!$G726,Product_Code,Unit_Price)</f>
        <v>36</v>
      </c>
      <c r="M726" s="3">
        <f>'Transaction Data'!$F726*'Transaction Data'!$K726</f>
        <v>2952</v>
      </c>
      <c r="N726" s="3">
        <f>'Transaction Data'!$F726*'Transaction Data'!$L726</f>
        <v>5904</v>
      </c>
      <c r="O726" s="3">
        <f>'Transaction Data'!$N726-'Transaction Data'!$M726</f>
        <v>2952</v>
      </c>
      <c r="P726" s="2">
        <f>DATEDIF('Transaction Data'!$D726,'Transaction Data'!$A726,"y")</f>
        <v>73</v>
      </c>
      <c r="Q726" s="2" t="str">
        <f>FLOOR('Transaction Data'!$P726,15)&amp;"-"&amp;FLOOR('Transaction Data'!$P726,15)+14</f>
        <v>60-74</v>
      </c>
      <c r="R726" s="2" t="str">
        <f>IF('Transaction Data'!$L726&lt;=10,"Less Expensive","Expensive")</f>
        <v>Expensive</v>
      </c>
      <c r="S726" s="4">
        <f>WEEKDAY('Transaction Data'!$A726)</f>
        <v>4</v>
      </c>
      <c r="T726" s="2" t="str">
        <f>IF(WEEKDAY('Transaction Data'!$A726,2)&lt;6,"Weekday","Weekend")</f>
        <v>Weekday</v>
      </c>
    </row>
    <row r="727" ht="15.75" customHeight="1">
      <c r="A727" s="1">
        <v>45491.0</v>
      </c>
      <c r="B727" s="2" t="s">
        <v>751</v>
      </c>
      <c r="C727" s="2" t="s">
        <v>65</v>
      </c>
      <c r="D727" s="1">
        <v>28048.0</v>
      </c>
      <c r="E727" s="2" t="s">
        <v>27</v>
      </c>
      <c r="F727" s="2">
        <v>162.0</v>
      </c>
      <c r="G727" s="2" t="s">
        <v>44</v>
      </c>
      <c r="H727" s="2" t="s">
        <v>45</v>
      </c>
      <c r="I727" s="2" t="s">
        <v>25</v>
      </c>
      <c r="J727" s="2" t="str">
        <f t="array" ref="J727">XLOOKUP('Transaction Data'!$G727,Product_Code,Biscuit_Brand)</f>
        <v>Butter Crunch</v>
      </c>
      <c r="K727" s="2">
        <f t="array" ref="K727">XLOOKUP('Transaction Data'!$G727,Product_Code,Cost)</f>
        <v>10</v>
      </c>
      <c r="L727" s="2">
        <f t="array" ref="L727">XLOOKUP('Transaction Data'!$G727,Product_Code,Unit_Price)</f>
        <v>11</v>
      </c>
      <c r="M727" s="3">
        <f>'Transaction Data'!$F727*'Transaction Data'!$K727</f>
        <v>1620</v>
      </c>
      <c r="N727" s="3">
        <f>'Transaction Data'!$F727*'Transaction Data'!$L727</f>
        <v>1782</v>
      </c>
      <c r="O727" s="3">
        <f>'Transaction Data'!$N727-'Transaction Data'!$M727</f>
        <v>162</v>
      </c>
      <c r="P727" s="2">
        <f>DATEDIF('Transaction Data'!$D727,'Transaction Data'!$A727,"y")</f>
        <v>47</v>
      </c>
      <c r="Q727" s="2" t="str">
        <f>FLOOR('Transaction Data'!$P727,15)&amp;"-"&amp;FLOOR('Transaction Data'!$P727,15)+14</f>
        <v>45-59</v>
      </c>
      <c r="R727" s="2" t="str">
        <f>IF('Transaction Data'!$L727&lt;=10,"Less Expensive","Expensive")</f>
        <v>Expensive</v>
      </c>
      <c r="S727" s="4">
        <f>WEEKDAY('Transaction Data'!$A727)</f>
        <v>5</v>
      </c>
      <c r="T727" s="2" t="str">
        <f>IF(WEEKDAY('Transaction Data'!$A727,2)&lt;6,"Weekday","Weekend")</f>
        <v>Weekday</v>
      </c>
    </row>
    <row r="728" ht="15.75" customHeight="1">
      <c r="A728" s="1">
        <v>45379.0</v>
      </c>
      <c r="B728" s="2" t="s">
        <v>752</v>
      </c>
      <c r="C728" s="2" t="s">
        <v>65</v>
      </c>
      <c r="D728" s="1">
        <v>26814.0</v>
      </c>
      <c r="E728" s="2" t="s">
        <v>27</v>
      </c>
      <c r="F728" s="2">
        <v>38.0</v>
      </c>
      <c r="G728" s="2" t="s">
        <v>61</v>
      </c>
      <c r="H728" s="2" t="s">
        <v>49</v>
      </c>
      <c r="I728" s="2" t="s">
        <v>30</v>
      </c>
      <c r="J728" s="2" t="str">
        <f t="array" ref="J728">XLOOKUP('Transaction Data'!$G728,Product_Code,Biscuit_Brand)</f>
        <v>Choco Delight</v>
      </c>
      <c r="K728" s="2">
        <f t="array" ref="K728">XLOOKUP('Transaction Data'!$G728,Product_Code,Cost)</f>
        <v>3</v>
      </c>
      <c r="L728" s="2">
        <f t="array" ref="L728">XLOOKUP('Transaction Data'!$G728,Product_Code,Unit_Price)</f>
        <v>5</v>
      </c>
      <c r="M728" s="3">
        <f>'Transaction Data'!$F728*'Transaction Data'!$K728</f>
        <v>114</v>
      </c>
      <c r="N728" s="3">
        <f>'Transaction Data'!$F728*'Transaction Data'!$L728</f>
        <v>190</v>
      </c>
      <c r="O728" s="3">
        <f>'Transaction Data'!$N728-'Transaction Data'!$M728</f>
        <v>76</v>
      </c>
      <c r="P728" s="2">
        <f>DATEDIF('Transaction Data'!$D728,'Transaction Data'!$A728,"y")</f>
        <v>50</v>
      </c>
      <c r="Q728" s="2" t="str">
        <f>FLOOR('Transaction Data'!$P728,15)&amp;"-"&amp;FLOOR('Transaction Data'!$P728,15)+14</f>
        <v>45-59</v>
      </c>
      <c r="R728" s="2" t="str">
        <f>IF('Transaction Data'!$L728&lt;=10,"Less Expensive","Expensive")</f>
        <v>Less Expensive</v>
      </c>
      <c r="S728" s="4">
        <f>WEEKDAY('Transaction Data'!$A728)</f>
        <v>5</v>
      </c>
      <c r="T728" s="2" t="str">
        <f>IF(WEEKDAY('Transaction Data'!$A728,2)&lt;6,"Weekday","Weekend")</f>
        <v>Weekday</v>
      </c>
    </row>
    <row r="729" ht="15.75" customHeight="1">
      <c r="A729" s="1">
        <v>45308.0</v>
      </c>
      <c r="B729" s="2" t="s">
        <v>753</v>
      </c>
      <c r="C729" s="2" t="s">
        <v>54</v>
      </c>
      <c r="D729" s="1">
        <v>34043.0</v>
      </c>
      <c r="E729" s="2" t="s">
        <v>63</v>
      </c>
      <c r="F729" s="2">
        <v>311.0</v>
      </c>
      <c r="G729" s="2" t="s">
        <v>57</v>
      </c>
      <c r="H729" s="2" t="s">
        <v>52</v>
      </c>
      <c r="I729" s="2" t="s">
        <v>25</v>
      </c>
      <c r="J729" s="2" t="str">
        <f t="array" ref="J729">XLOOKUP('Transaction Data'!$G729,Product_Code,Biscuit_Brand)</f>
        <v>Oatmeal Cookies</v>
      </c>
      <c r="K729" s="2">
        <f t="array" ref="K729">XLOOKUP('Transaction Data'!$G729,Product_Code,Cost)</f>
        <v>19</v>
      </c>
      <c r="L729" s="2">
        <f t="array" ref="L729">XLOOKUP('Transaction Data'!$G729,Product_Code,Unit_Price)</f>
        <v>23</v>
      </c>
      <c r="M729" s="3">
        <f>'Transaction Data'!$F729*'Transaction Data'!$K729</f>
        <v>5909</v>
      </c>
      <c r="N729" s="3">
        <f>'Transaction Data'!$F729*'Transaction Data'!$L729</f>
        <v>7153</v>
      </c>
      <c r="O729" s="3">
        <f>'Transaction Data'!$N729-'Transaction Data'!$M729</f>
        <v>1244</v>
      </c>
      <c r="P729" s="2">
        <f>DATEDIF('Transaction Data'!$D729,'Transaction Data'!$A729,"y")</f>
        <v>30</v>
      </c>
      <c r="Q729" s="2" t="str">
        <f>FLOOR('Transaction Data'!$P729,15)&amp;"-"&amp;FLOOR('Transaction Data'!$P729,15)+14</f>
        <v>30-44</v>
      </c>
      <c r="R729" s="2" t="str">
        <f>IF('Transaction Data'!$L729&lt;=10,"Less Expensive","Expensive")</f>
        <v>Expensive</v>
      </c>
      <c r="S729" s="4">
        <f>WEEKDAY('Transaction Data'!$A729)</f>
        <v>4</v>
      </c>
      <c r="T729" s="2" t="str">
        <f>IF(WEEKDAY('Transaction Data'!$A729,2)&lt;6,"Weekday","Weekend")</f>
        <v>Weekday</v>
      </c>
    </row>
    <row r="730" ht="15.75" customHeight="1">
      <c r="A730" s="1">
        <v>45382.0</v>
      </c>
      <c r="B730" s="2" t="s">
        <v>754</v>
      </c>
      <c r="C730" s="2" t="s">
        <v>78</v>
      </c>
      <c r="D730" s="1">
        <v>18192.0</v>
      </c>
      <c r="E730" s="2" t="s">
        <v>27</v>
      </c>
      <c r="F730" s="2">
        <v>390.0</v>
      </c>
      <c r="G730" s="2" t="s">
        <v>60</v>
      </c>
      <c r="H730" s="2" t="s">
        <v>49</v>
      </c>
      <c r="I730" s="2" t="s">
        <v>25</v>
      </c>
      <c r="J730" s="2" t="str">
        <f t="array" ref="J730">XLOOKUP('Transaction Data'!$G730,Product_Code,Biscuit_Brand)</f>
        <v>Peanut Butter Bites</v>
      </c>
      <c r="K730" s="2">
        <f t="array" ref="K730">XLOOKUP('Transaction Data'!$G730,Product_Code,Cost)</f>
        <v>5</v>
      </c>
      <c r="L730" s="2">
        <f t="array" ref="L730">XLOOKUP('Transaction Data'!$G730,Product_Code,Unit_Price)</f>
        <v>7</v>
      </c>
      <c r="M730" s="3">
        <f>'Transaction Data'!$F730*'Transaction Data'!$K730</f>
        <v>1950</v>
      </c>
      <c r="N730" s="3">
        <f>'Transaction Data'!$F730*'Transaction Data'!$L730</f>
        <v>2730</v>
      </c>
      <c r="O730" s="3">
        <f>'Transaction Data'!$N730-'Transaction Data'!$M730</f>
        <v>780</v>
      </c>
      <c r="P730" s="2">
        <f>DATEDIF('Transaction Data'!$D730,'Transaction Data'!$A730,"y")</f>
        <v>74</v>
      </c>
      <c r="Q730" s="2" t="str">
        <f>FLOOR('Transaction Data'!$P730,15)&amp;"-"&amp;FLOOR('Transaction Data'!$P730,15)+14</f>
        <v>60-74</v>
      </c>
      <c r="R730" s="2" t="str">
        <f>IF('Transaction Data'!$L730&lt;=10,"Less Expensive","Expensive")</f>
        <v>Less Expensive</v>
      </c>
      <c r="S730" s="4">
        <f>WEEKDAY('Transaction Data'!$A730)</f>
        <v>1</v>
      </c>
      <c r="T730" s="2" t="str">
        <f>IF(WEEKDAY('Transaction Data'!$A730,2)&lt;6,"Weekday","Weekend")</f>
        <v>Weekend</v>
      </c>
    </row>
    <row r="731" ht="15.75" customHeight="1">
      <c r="A731" s="1">
        <v>45374.0</v>
      </c>
      <c r="B731" s="2" t="s">
        <v>755</v>
      </c>
      <c r="C731" s="2" t="s">
        <v>65</v>
      </c>
      <c r="D731" s="1">
        <v>32362.0</v>
      </c>
      <c r="E731" s="2" t="s">
        <v>27</v>
      </c>
      <c r="F731" s="2">
        <v>178.0</v>
      </c>
      <c r="G731" s="2" t="s">
        <v>38</v>
      </c>
      <c r="H731" s="2" t="s">
        <v>52</v>
      </c>
      <c r="I731" s="2" t="s">
        <v>25</v>
      </c>
      <c r="J731" s="2" t="str">
        <f t="array" ref="J731">XLOOKUP('Transaction Data'!$G731,Product_Code,Biscuit_Brand)</f>
        <v>Ginger Snaps</v>
      </c>
      <c r="K731" s="2">
        <f t="array" ref="K731">XLOOKUP('Transaction Data'!$G731,Product_Code,Cost)</f>
        <v>14</v>
      </c>
      <c r="L731" s="2">
        <f t="array" ref="L731">XLOOKUP('Transaction Data'!$G731,Product_Code,Unit_Price)</f>
        <v>28</v>
      </c>
      <c r="M731" s="3">
        <f>'Transaction Data'!$F731*'Transaction Data'!$K731</f>
        <v>2492</v>
      </c>
      <c r="N731" s="3">
        <f>'Transaction Data'!$F731*'Transaction Data'!$L731</f>
        <v>4984</v>
      </c>
      <c r="O731" s="3">
        <f>'Transaction Data'!$N731-'Transaction Data'!$M731</f>
        <v>2492</v>
      </c>
      <c r="P731" s="2">
        <f>DATEDIF('Transaction Data'!$D731,'Transaction Data'!$A731,"y")</f>
        <v>35</v>
      </c>
      <c r="Q731" s="2" t="str">
        <f>FLOOR('Transaction Data'!$P731,15)&amp;"-"&amp;FLOOR('Transaction Data'!$P731,15)+14</f>
        <v>30-44</v>
      </c>
      <c r="R731" s="2" t="str">
        <f>IF('Transaction Data'!$L731&lt;=10,"Less Expensive","Expensive")</f>
        <v>Expensive</v>
      </c>
      <c r="S731" s="4">
        <f>WEEKDAY('Transaction Data'!$A731)</f>
        <v>7</v>
      </c>
      <c r="T731" s="2" t="str">
        <f>IF(WEEKDAY('Transaction Data'!$A731,2)&lt;6,"Weekday","Weekend")</f>
        <v>Weekend</v>
      </c>
    </row>
    <row r="732" ht="15.75" customHeight="1">
      <c r="A732" s="1">
        <v>45455.0</v>
      </c>
      <c r="B732" s="2" t="s">
        <v>756</v>
      </c>
      <c r="C732" s="2" t="s">
        <v>72</v>
      </c>
      <c r="D732" s="1">
        <v>31208.0</v>
      </c>
      <c r="E732" s="2" t="s">
        <v>22</v>
      </c>
      <c r="F732" s="2">
        <v>332.0</v>
      </c>
      <c r="G732" s="2" t="s">
        <v>55</v>
      </c>
      <c r="H732" s="2" t="s">
        <v>34</v>
      </c>
      <c r="I732" s="2" t="s">
        <v>25</v>
      </c>
      <c r="J732" s="2" t="str">
        <f t="array" ref="J732">XLOOKUP('Transaction Data'!$G732,Product_Code,Biscuit_Brand)</f>
        <v>Vanilla Wafers</v>
      </c>
      <c r="K732" s="2">
        <f t="array" ref="K732">XLOOKUP('Transaction Data'!$G732,Product_Code,Cost)</f>
        <v>18</v>
      </c>
      <c r="L732" s="2">
        <f t="array" ref="L732">XLOOKUP('Transaction Data'!$G732,Product_Code,Unit_Price)</f>
        <v>36</v>
      </c>
      <c r="M732" s="3">
        <f>'Transaction Data'!$F732*'Transaction Data'!$K732</f>
        <v>5976</v>
      </c>
      <c r="N732" s="3">
        <f>'Transaction Data'!$F732*'Transaction Data'!$L732</f>
        <v>11952</v>
      </c>
      <c r="O732" s="3">
        <f>'Transaction Data'!$N732-'Transaction Data'!$M732</f>
        <v>5976</v>
      </c>
      <c r="P732" s="2">
        <f>DATEDIF('Transaction Data'!$D732,'Transaction Data'!$A732,"y")</f>
        <v>39</v>
      </c>
      <c r="Q732" s="2" t="str">
        <f>FLOOR('Transaction Data'!$P732,15)&amp;"-"&amp;FLOOR('Transaction Data'!$P732,15)+14</f>
        <v>30-44</v>
      </c>
      <c r="R732" s="2" t="str">
        <f>IF('Transaction Data'!$L732&lt;=10,"Less Expensive","Expensive")</f>
        <v>Expensive</v>
      </c>
      <c r="S732" s="4">
        <f>WEEKDAY('Transaction Data'!$A732)</f>
        <v>4</v>
      </c>
      <c r="T732" s="2" t="str">
        <f>IF(WEEKDAY('Transaction Data'!$A732,2)&lt;6,"Weekday","Weekend")</f>
        <v>Weekday</v>
      </c>
    </row>
    <row r="733" ht="15.75" customHeight="1">
      <c r="A733" s="1">
        <v>45365.0</v>
      </c>
      <c r="B733" s="2" t="s">
        <v>757</v>
      </c>
      <c r="C733" s="2" t="s">
        <v>47</v>
      </c>
      <c r="D733" s="1">
        <v>26823.0</v>
      </c>
      <c r="E733" s="2" t="s">
        <v>27</v>
      </c>
      <c r="F733" s="2">
        <v>200.0</v>
      </c>
      <c r="G733" s="2" t="s">
        <v>48</v>
      </c>
      <c r="H733" s="2" t="s">
        <v>34</v>
      </c>
      <c r="I733" s="2" t="s">
        <v>25</v>
      </c>
      <c r="J733" s="2" t="str">
        <f t="array" ref="J733">XLOOKUP('Transaction Data'!$G733,Product_Code,Biscuit_Brand)</f>
        <v>Lemon Crisps</v>
      </c>
      <c r="K733" s="2">
        <f t="array" ref="K733">XLOOKUP('Transaction Data'!$G733,Product_Code,Cost)</f>
        <v>7</v>
      </c>
      <c r="L733" s="2">
        <f t="array" ref="L733">XLOOKUP('Transaction Data'!$G733,Product_Code,Unit_Price)</f>
        <v>9</v>
      </c>
      <c r="M733" s="3">
        <f>'Transaction Data'!$F733*'Transaction Data'!$K733</f>
        <v>1400</v>
      </c>
      <c r="N733" s="3">
        <f>'Transaction Data'!$F733*'Transaction Data'!$L733</f>
        <v>1800</v>
      </c>
      <c r="O733" s="3">
        <f>'Transaction Data'!$N733-'Transaction Data'!$M733</f>
        <v>400</v>
      </c>
      <c r="P733" s="2">
        <f>DATEDIF('Transaction Data'!$D733,'Transaction Data'!$A733,"y")</f>
        <v>50</v>
      </c>
      <c r="Q733" s="2" t="str">
        <f>FLOOR('Transaction Data'!$P733,15)&amp;"-"&amp;FLOOR('Transaction Data'!$P733,15)+14</f>
        <v>45-59</v>
      </c>
      <c r="R733" s="2" t="str">
        <f>IF('Transaction Data'!$L733&lt;=10,"Less Expensive","Expensive")</f>
        <v>Less Expensive</v>
      </c>
      <c r="S733" s="4">
        <f>WEEKDAY('Transaction Data'!$A733)</f>
        <v>5</v>
      </c>
      <c r="T733" s="2" t="str">
        <f>IF(WEEKDAY('Transaction Data'!$A733,2)&lt;6,"Weekday","Weekend")</f>
        <v>Weekday</v>
      </c>
    </row>
    <row r="734" ht="15.75" customHeight="1">
      <c r="A734" s="1">
        <v>45439.0</v>
      </c>
      <c r="B734" s="2" t="s">
        <v>758</v>
      </c>
      <c r="C734" s="2" t="s">
        <v>51</v>
      </c>
      <c r="D734" s="1">
        <v>29248.0</v>
      </c>
      <c r="E734" s="2" t="s">
        <v>63</v>
      </c>
      <c r="F734" s="2">
        <v>315.0</v>
      </c>
      <c r="G734" s="2" t="s">
        <v>61</v>
      </c>
      <c r="H734" s="2" t="s">
        <v>39</v>
      </c>
      <c r="I734" s="2" t="s">
        <v>25</v>
      </c>
      <c r="J734" s="2" t="str">
        <f t="array" ref="J734">XLOOKUP('Transaction Data'!$G734,Product_Code,Biscuit_Brand)</f>
        <v>Choco Delight</v>
      </c>
      <c r="K734" s="2">
        <f t="array" ref="K734">XLOOKUP('Transaction Data'!$G734,Product_Code,Cost)</f>
        <v>3</v>
      </c>
      <c r="L734" s="2">
        <f t="array" ref="L734">XLOOKUP('Transaction Data'!$G734,Product_Code,Unit_Price)</f>
        <v>5</v>
      </c>
      <c r="M734" s="3">
        <f>'Transaction Data'!$F734*'Transaction Data'!$K734</f>
        <v>945</v>
      </c>
      <c r="N734" s="3">
        <f>'Transaction Data'!$F734*'Transaction Data'!$L734</f>
        <v>1575</v>
      </c>
      <c r="O734" s="3">
        <f>'Transaction Data'!$N734-'Transaction Data'!$M734</f>
        <v>630</v>
      </c>
      <c r="P734" s="2">
        <f>DATEDIF('Transaction Data'!$D734,'Transaction Data'!$A734,"y")</f>
        <v>44</v>
      </c>
      <c r="Q734" s="2" t="str">
        <f>FLOOR('Transaction Data'!$P734,15)&amp;"-"&amp;FLOOR('Transaction Data'!$P734,15)+14</f>
        <v>30-44</v>
      </c>
      <c r="R734" s="2" t="str">
        <f>IF('Transaction Data'!$L734&lt;=10,"Less Expensive","Expensive")</f>
        <v>Less Expensive</v>
      </c>
      <c r="S734" s="4">
        <f>WEEKDAY('Transaction Data'!$A734)</f>
        <v>2</v>
      </c>
      <c r="T734" s="2" t="str">
        <f>IF(WEEKDAY('Transaction Data'!$A734,2)&lt;6,"Weekday","Weekend")</f>
        <v>Weekday</v>
      </c>
    </row>
    <row r="735" ht="15.75" customHeight="1">
      <c r="A735" s="1">
        <v>45354.0</v>
      </c>
      <c r="B735" s="2" t="s">
        <v>759</v>
      </c>
      <c r="C735" s="2" t="s">
        <v>51</v>
      </c>
      <c r="D735" s="1">
        <v>28735.0</v>
      </c>
      <c r="E735" s="2" t="s">
        <v>37</v>
      </c>
      <c r="F735" s="2">
        <v>207.0</v>
      </c>
      <c r="G735" s="2" t="s">
        <v>28</v>
      </c>
      <c r="H735" s="2" t="s">
        <v>42</v>
      </c>
      <c r="I735" s="2" t="s">
        <v>25</v>
      </c>
      <c r="J735" s="2" t="str">
        <f t="array" ref="J735">XLOOKUP('Transaction Data'!$G735,Product_Code,Biscuit_Brand)</f>
        <v>Shortbread</v>
      </c>
      <c r="K735" s="2">
        <f t="array" ref="K735">XLOOKUP('Transaction Data'!$G735,Product_Code,Cost)</f>
        <v>10</v>
      </c>
      <c r="L735" s="2">
        <f t="array" ref="L735">XLOOKUP('Transaction Data'!$G735,Product_Code,Unit_Price)</f>
        <v>45</v>
      </c>
      <c r="M735" s="3">
        <f>'Transaction Data'!$F735*'Transaction Data'!$K735</f>
        <v>2070</v>
      </c>
      <c r="N735" s="3">
        <f>'Transaction Data'!$F735*'Transaction Data'!$L735</f>
        <v>9315</v>
      </c>
      <c r="O735" s="3">
        <f>'Transaction Data'!$N735-'Transaction Data'!$M735</f>
        <v>7245</v>
      </c>
      <c r="P735" s="2">
        <f>DATEDIF('Transaction Data'!$D735,'Transaction Data'!$A735,"y")</f>
        <v>45</v>
      </c>
      <c r="Q735" s="2" t="str">
        <f>FLOOR('Transaction Data'!$P735,15)&amp;"-"&amp;FLOOR('Transaction Data'!$P735,15)+14</f>
        <v>45-59</v>
      </c>
      <c r="R735" s="2" t="str">
        <f>IF('Transaction Data'!$L735&lt;=10,"Less Expensive","Expensive")</f>
        <v>Expensive</v>
      </c>
      <c r="S735" s="4">
        <f>WEEKDAY('Transaction Data'!$A735)</f>
        <v>1</v>
      </c>
      <c r="T735" s="2" t="str">
        <f>IF(WEEKDAY('Transaction Data'!$A735,2)&lt;6,"Weekday","Weekend")</f>
        <v>Weekend</v>
      </c>
    </row>
    <row r="736" ht="15.75" customHeight="1">
      <c r="A736" s="1">
        <v>45447.0</v>
      </c>
      <c r="B736" s="2" t="s">
        <v>760</v>
      </c>
      <c r="C736" s="2" t="s">
        <v>54</v>
      </c>
      <c r="D736" s="1">
        <v>26691.0</v>
      </c>
      <c r="E736" s="2" t="s">
        <v>63</v>
      </c>
      <c r="F736" s="2">
        <v>204.0</v>
      </c>
      <c r="G736" s="2" t="s">
        <v>28</v>
      </c>
      <c r="H736" s="2" t="s">
        <v>45</v>
      </c>
      <c r="I736" s="2" t="s">
        <v>25</v>
      </c>
      <c r="J736" s="2" t="str">
        <f t="array" ref="J736">XLOOKUP('Transaction Data'!$G736,Product_Code,Biscuit_Brand)</f>
        <v>Shortbread</v>
      </c>
      <c r="K736" s="2">
        <f t="array" ref="K736">XLOOKUP('Transaction Data'!$G736,Product_Code,Cost)</f>
        <v>10</v>
      </c>
      <c r="L736" s="2">
        <f t="array" ref="L736">XLOOKUP('Transaction Data'!$G736,Product_Code,Unit_Price)</f>
        <v>45</v>
      </c>
      <c r="M736" s="3">
        <f>'Transaction Data'!$F736*'Transaction Data'!$K736</f>
        <v>2040</v>
      </c>
      <c r="N736" s="3">
        <f>'Transaction Data'!$F736*'Transaction Data'!$L736</f>
        <v>9180</v>
      </c>
      <c r="O736" s="3">
        <f>'Transaction Data'!$N736-'Transaction Data'!$M736</f>
        <v>7140</v>
      </c>
      <c r="P736" s="2">
        <f>DATEDIF('Transaction Data'!$D736,'Transaction Data'!$A736,"y")</f>
        <v>51</v>
      </c>
      <c r="Q736" s="2" t="str">
        <f>FLOOR('Transaction Data'!$P736,15)&amp;"-"&amp;FLOOR('Transaction Data'!$P736,15)+14</f>
        <v>45-59</v>
      </c>
      <c r="R736" s="2" t="str">
        <f>IF('Transaction Data'!$L736&lt;=10,"Less Expensive","Expensive")</f>
        <v>Expensive</v>
      </c>
      <c r="S736" s="4">
        <f>WEEKDAY('Transaction Data'!$A736)</f>
        <v>3</v>
      </c>
      <c r="T736" s="2" t="str">
        <f>IF(WEEKDAY('Transaction Data'!$A736,2)&lt;6,"Weekday","Weekend")</f>
        <v>Weekday</v>
      </c>
    </row>
    <row r="737" ht="15.75" customHeight="1">
      <c r="A737" s="1">
        <v>45356.0</v>
      </c>
      <c r="B737" s="2" t="s">
        <v>761</v>
      </c>
      <c r="C737" s="2" t="s">
        <v>21</v>
      </c>
      <c r="D737" s="1">
        <v>34951.0</v>
      </c>
      <c r="E737" s="2" t="s">
        <v>27</v>
      </c>
      <c r="F737" s="2">
        <v>158.0</v>
      </c>
      <c r="G737" s="2" t="s">
        <v>38</v>
      </c>
      <c r="H737" s="2" t="s">
        <v>49</v>
      </c>
      <c r="I737" s="2" t="s">
        <v>25</v>
      </c>
      <c r="J737" s="2" t="str">
        <f t="array" ref="J737">XLOOKUP('Transaction Data'!$G737,Product_Code,Biscuit_Brand)</f>
        <v>Ginger Snaps</v>
      </c>
      <c r="K737" s="2">
        <f t="array" ref="K737">XLOOKUP('Transaction Data'!$G737,Product_Code,Cost)</f>
        <v>14</v>
      </c>
      <c r="L737" s="2">
        <f t="array" ref="L737">XLOOKUP('Transaction Data'!$G737,Product_Code,Unit_Price)</f>
        <v>28</v>
      </c>
      <c r="M737" s="3">
        <f>'Transaction Data'!$F737*'Transaction Data'!$K737</f>
        <v>2212</v>
      </c>
      <c r="N737" s="3">
        <f>'Transaction Data'!$F737*'Transaction Data'!$L737</f>
        <v>4424</v>
      </c>
      <c r="O737" s="3">
        <f>'Transaction Data'!$N737-'Transaction Data'!$M737</f>
        <v>2212</v>
      </c>
      <c r="P737" s="2">
        <f>DATEDIF('Transaction Data'!$D737,'Transaction Data'!$A737,"y")</f>
        <v>28</v>
      </c>
      <c r="Q737" s="2" t="str">
        <f>FLOOR('Transaction Data'!$P737,15)&amp;"-"&amp;FLOOR('Transaction Data'!$P737,15)+14</f>
        <v>15-29</v>
      </c>
      <c r="R737" s="2" t="str">
        <f>IF('Transaction Data'!$L737&lt;=10,"Less Expensive","Expensive")</f>
        <v>Expensive</v>
      </c>
      <c r="S737" s="4">
        <f>WEEKDAY('Transaction Data'!$A737)</f>
        <v>3</v>
      </c>
      <c r="T737" s="2" t="str">
        <f>IF(WEEKDAY('Transaction Data'!$A737,2)&lt;6,"Weekday","Weekend")</f>
        <v>Weekday</v>
      </c>
    </row>
    <row r="738" ht="15.75" customHeight="1">
      <c r="A738" s="1">
        <v>45472.0</v>
      </c>
      <c r="B738" s="2" t="s">
        <v>762</v>
      </c>
      <c r="C738" s="2" t="s">
        <v>54</v>
      </c>
      <c r="D738" s="1">
        <v>17019.0</v>
      </c>
      <c r="E738" s="2" t="s">
        <v>63</v>
      </c>
      <c r="F738" s="2">
        <v>453.0</v>
      </c>
      <c r="G738" s="2" t="s">
        <v>38</v>
      </c>
      <c r="H738" s="2" t="s">
        <v>52</v>
      </c>
      <c r="I738" s="2" t="s">
        <v>30</v>
      </c>
      <c r="J738" s="2" t="str">
        <f t="array" ref="J738">XLOOKUP('Transaction Data'!$G738,Product_Code,Biscuit_Brand)</f>
        <v>Ginger Snaps</v>
      </c>
      <c r="K738" s="2">
        <f t="array" ref="K738">XLOOKUP('Transaction Data'!$G738,Product_Code,Cost)</f>
        <v>14</v>
      </c>
      <c r="L738" s="2">
        <f t="array" ref="L738">XLOOKUP('Transaction Data'!$G738,Product_Code,Unit_Price)</f>
        <v>28</v>
      </c>
      <c r="M738" s="3">
        <f>'Transaction Data'!$F738*'Transaction Data'!$K738</f>
        <v>6342</v>
      </c>
      <c r="N738" s="3">
        <f>'Transaction Data'!$F738*'Transaction Data'!$L738</f>
        <v>12684</v>
      </c>
      <c r="O738" s="3">
        <f>'Transaction Data'!$N738-'Transaction Data'!$M738</f>
        <v>6342</v>
      </c>
      <c r="P738" s="2">
        <f>DATEDIF('Transaction Data'!$D738,'Transaction Data'!$A738,"y")</f>
        <v>77</v>
      </c>
      <c r="Q738" s="2" t="str">
        <f>FLOOR('Transaction Data'!$P738,15)&amp;"-"&amp;FLOOR('Transaction Data'!$P738,15)+14</f>
        <v>75-89</v>
      </c>
      <c r="R738" s="2" t="str">
        <f>IF('Transaction Data'!$L738&lt;=10,"Less Expensive","Expensive")</f>
        <v>Expensive</v>
      </c>
      <c r="S738" s="4">
        <f>WEEKDAY('Transaction Data'!$A738)</f>
        <v>7</v>
      </c>
      <c r="T738" s="2" t="str">
        <f>IF(WEEKDAY('Transaction Data'!$A738,2)&lt;6,"Weekday","Weekend")</f>
        <v>Weekend</v>
      </c>
    </row>
    <row r="739" ht="15.75" customHeight="1">
      <c r="A739" s="1">
        <v>45393.0</v>
      </c>
      <c r="B739" s="2" t="s">
        <v>763</v>
      </c>
      <c r="C739" s="2" t="s">
        <v>32</v>
      </c>
      <c r="D739" s="1">
        <v>29524.0</v>
      </c>
      <c r="E739" s="2" t="s">
        <v>22</v>
      </c>
      <c r="F739" s="2">
        <v>169.0</v>
      </c>
      <c r="G739" s="2" t="s">
        <v>48</v>
      </c>
      <c r="H739" s="2" t="s">
        <v>49</v>
      </c>
      <c r="I739" s="2" t="s">
        <v>25</v>
      </c>
      <c r="J739" s="2" t="str">
        <f t="array" ref="J739">XLOOKUP('Transaction Data'!$G739,Product_Code,Biscuit_Brand)</f>
        <v>Lemon Crisps</v>
      </c>
      <c r="K739" s="2">
        <f t="array" ref="K739">XLOOKUP('Transaction Data'!$G739,Product_Code,Cost)</f>
        <v>7</v>
      </c>
      <c r="L739" s="2">
        <f t="array" ref="L739">XLOOKUP('Transaction Data'!$G739,Product_Code,Unit_Price)</f>
        <v>9</v>
      </c>
      <c r="M739" s="3">
        <f>'Transaction Data'!$F739*'Transaction Data'!$K739</f>
        <v>1183</v>
      </c>
      <c r="N739" s="3">
        <f>'Transaction Data'!$F739*'Transaction Data'!$L739</f>
        <v>1521</v>
      </c>
      <c r="O739" s="3">
        <f>'Transaction Data'!$N739-'Transaction Data'!$M739</f>
        <v>338</v>
      </c>
      <c r="P739" s="2">
        <f>DATEDIF('Transaction Data'!$D739,'Transaction Data'!$A739,"y")</f>
        <v>43</v>
      </c>
      <c r="Q739" s="2" t="str">
        <f>FLOOR('Transaction Data'!$P739,15)&amp;"-"&amp;FLOOR('Transaction Data'!$P739,15)+14</f>
        <v>30-44</v>
      </c>
      <c r="R739" s="2" t="str">
        <f>IF('Transaction Data'!$L739&lt;=10,"Less Expensive","Expensive")</f>
        <v>Less Expensive</v>
      </c>
      <c r="S739" s="4">
        <f>WEEKDAY('Transaction Data'!$A739)</f>
        <v>5</v>
      </c>
      <c r="T739" s="2" t="str">
        <f>IF(WEEKDAY('Transaction Data'!$A739,2)&lt;6,"Weekday","Weekend")</f>
        <v>Weekday</v>
      </c>
    </row>
    <row r="740" ht="15.75" customHeight="1">
      <c r="A740" s="1">
        <v>45350.0</v>
      </c>
      <c r="B740" s="2" t="s">
        <v>764</v>
      </c>
      <c r="C740" s="2" t="s">
        <v>72</v>
      </c>
      <c r="D740" s="1">
        <v>29025.0</v>
      </c>
      <c r="E740" s="2" t="s">
        <v>63</v>
      </c>
      <c r="F740" s="2">
        <v>76.0</v>
      </c>
      <c r="G740" s="2" t="s">
        <v>60</v>
      </c>
      <c r="H740" s="2" t="s">
        <v>52</v>
      </c>
      <c r="I740" s="2" t="s">
        <v>25</v>
      </c>
      <c r="J740" s="2" t="str">
        <f t="array" ref="J740">XLOOKUP('Transaction Data'!$G740,Product_Code,Biscuit_Brand)</f>
        <v>Peanut Butter Bites</v>
      </c>
      <c r="K740" s="2">
        <f t="array" ref="K740">XLOOKUP('Transaction Data'!$G740,Product_Code,Cost)</f>
        <v>5</v>
      </c>
      <c r="L740" s="2">
        <f t="array" ref="L740">XLOOKUP('Transaction Data'!$G740,Product_Code,Unit_Price)</f>
        <v>7</v>
      </c>
      <c r="M740" s="3">
        <f>'Transaction Data'!$F740*'Transaction Data'!$K740</f>
        <v>380</v>
      </c>
      <c r="N740" s="3">
        <f>'Transaction Data'!$F740*'Transaction Data'!$L740</f>
        <v>532</v>
      </c>
      <c r="O740" s="3">
        <f>'Transaction Data'!$N740-'Transaction Data'!$M740</f>
        <v>152</v>
      </c>
      <c r="P740" s="2">
        <f>DATEDIF('Transaction Data'!$D740,'Transaction Data'!$A740,"y")</f>
        <v>44</v>
      </c>
      <c r="Q740" s="2" t="str">
        <f>FLOOR('Transaction Data'!$P740,15)&amp;"-"&amp;FLOOR('Transaction Data'!$P740,15)+14</f>
        <v>30-44</v>
      </c>
      <c r="R740" s="2" t="str">
        <f>IF('Transaction Data'!$L740&lt;=10,"Less Expensive","Expensive")</f>
        <v>Less Expensive</v>
      </c>
      <c r="S740" s="4">
        <f>WEEKDAY('Transaction Data'!$A740)</f>
        <v>4</v>
      </c>
      <c r="T740" s="2" t="str">
        <f>IF(WEEKDAY('Transaction Data'!$A740,2)&lt;6,"Weekday","Weekend")</f>
        <v>Weekday</v>
      </c>
    </row>
    <row r="741" ht="15.75" customHeight="1">
      <c r="A741" s="1">
        <v>45316.0</v>
      </c>
      <c r="B741" s="2" t="s">
        <v>765</v>
      </c>
      <c r="C741" s="2" t="s">
        <v>72</v>
      </c>
      <c r="D741" s="1">
        <v>20999.0</v>
      </c>
      <c r="E741" s="2" t="s">
        <v>22</v>
      </c>
      <c r="F741" s="2">
        <v>119.0</v>
      </c>
      <c r="G741" s="2" t="s">
        <v>60</v>
      </c>
      <c r="H741" s="2" t="s">
        <v>52</v>
      </c>
      <c r="I741" s="2" t="s">
        <v>25</v>
      </c>
      <c r="J741" s="2" t="str">
        <f t="array" ref="J741">XLOOKUP('Transaction Data'!$G741,Product_Code,Biscuit_Brand)</f>
        <v>Peanut Butter Bites</v>
      </c>
      <c r="K741" s="2">
        <f t="array" ref="K741">XLOOKUP('Transaction Data'!$G741,Product_Code,Cost)</f>
        <v>5</v>
      </c>
      <c r="L741" s="2">
        <f t="array" ref="L741">XLOOKUP('Transaction Data'!$G741,Product_Code,Unit_Price)</f>
        <v>7</v>
      </c>
      <c r="M741" s="3">
        <f>'Transaction Data'!$F741*'Transaction Data'!$K741</f>
        <v>595</v>
      </c>
      <c r="N741" s="3">
        <f>'Transaction Data'!$F741*'Transaction Data'!$L741</f>
        <v>833</v>
      </c>
      <c r="O741" s="3">
        <f>'Transaction Data'!$N741-'Transaction Data'!$M741</f>
        <v>238</v>
      </c>
      <c r="P741" s="2">
        <f>DATEDIF('Transaction Data'!$D741,'Transaction Data'!$A741,"y")</f>
        <v>66</v>
      </c>
      <c r="Q741" s="2" t="str">
        <f>FLOOR('Transaction Data'!$P741,15)&amp;"-"&amp;FLOOR('Transaction Data'!$P741,15)+14</f>
        <v>60-74</v>
      </c>
      <c r="R741" s="2" t="str">
        <f>IF('Transaction Data'!$L741&lt;=10,"Less Expensive","Expensive")</f>
        <v>Less Expensive</v>
      </c>
      <c r="S741" s="4">
        <f>WEEKDAY('Transaction Data'!$A741)</f>
        <v>5</v>
      </c>
      <c r="T741" s="2" t="str">
        <f>IF(WEEKDAY('Transaction Data'!$A741,2)&lt;6,"Weekday","Weekend")</f>
        <v>Weekday</v>
      </c>
    </row>
    <row r="742" ht="15.75" customHeight="1">
      <c r="A742" s="1">
        <v>45482.0</v>
      </c>
      <c r="B742" s="2" t="s">
        <v>766</v>
      </c>
      <c r="C742" s="2" t="s">
        <v>51</v>
      </c>
      <c r="D742" s="1">
        <v>34376.0</v>
      </c>
      <c r="E742" s="2" t="s">
        <v>37</v>
      </c>
      <c r="F742" s="2">
        <v>216.0</v>
      </c>
      <c r="G742" s="2" t="s">
        <v>28</v>
      </c>
      <c r="H742" s="2" t="s">
        <v>45</v>
      </c>
      <c r="I742" s="2" t="s">
        <v>25</v>
      </c>
      <c r="J742" s="2" t="str">
        <f t="array" ref="J742">XLOOKUP('Transaction Data'!$G742,Product_Code,Biscuit_Brand)</f>
        <v>Shortbread</v>
      </c>
      <c r="K742" s="2">
        <f t="array" ref="K742">XLOOKUP('Transaction Data'!$G742,Product_Code,Cost)</f>
        <v>10</v>
      </c>
      <c r="L742" s="2">
        <f t="array" ref="L742">XLOOKUP('Transaction Data'!$G742,Product_Code,Unit_Price)</f>
        <v>45</v>
      </c>
      <c r="M742" s="3">
        <f>'Transaction Data'!$F742*'Transaction Data'!$K742</f>
        <v>2160</v>
      </c>
      <c r="N742" s="3">
        <f>'Transaction Data'!$F742*'Transaction Data'!$L742</f>
        <v>9720</v>
      </c>
      <c r="O742" s="3">
        <f>'Transaction Data'!$N742-'Transaction Data'!$M742</f>
        <v>7560</v>
      </c>
      <c r="P742" s="2">
        <f>DATEDIF('Transaction Data'!$D742,'Transaction Data'!$A742,"y")</f>
        <v>30</v>
      </c>
      <c r="Q742" s="2" t="str">
        <f>FLOOR('Transaction Data'!$P742,15)&amp;"-"&amp;FLOOR('Transaction Data'!$P742,15)+14</f>
        <v>30-44</v>
      </c>
      <c r="R742" s="2" t="str">
        <f>IF('Transaction Data'!$L742&lt;=10,"Less Expensive","Expensive")</f>
        <v>Expensive</v>
      </c>
      <c r="S742" s="4">
        <f>WEEKDAY('Transaction Data'!$A742)</f>
        <v>3</v>
      </c>
      <c r="T742" s="2" t="str">
        <f>IF(WEEKDAY('Transaction Data'!$A742,2)&lt;6,"Weekday","Weekend")</f>
        <v>Weekday</v>
      </c>
    </row>
    <row r="743" ht="15.75" customHeight="1">
      <c r="A743" s="1">
        <v>45401.0</v>
      </c>
      <c r="B743" s="2" t="s">
        <v>767</v>
      </c>
      <c r="C743" s="2" t="s">
        <v>51</v>
      </c>
      <c r="D743" s="1">
        <v>23996.0</v>
      </c>
      <c r="E743" s="2" t="s">
        <v>22</v>
      </c>
      <c r="F743" s="2">
        <v>354.0</v>
      </c>
      <c r="G743" s="2" t="s">
        <v>48</v>
      </c>
      <c r="H743" s="2" t="s">
        <v>49</v>
      </c>
      <c r="I743" s="2" t="s">
        <v>25</v>
      </c>
      <c r="J743" s="2" t="str">
        <f t="array" ref="J743">XLOOKUP('Transaction Data'!$G743,Product_Code,Biscuit_Brand)</f>
        <v>Lemon Crisps</v>
      </c>
      <c r="K743" s="2">
        <f t="array" ref="K743">XLOOKUP('Transaction Data'!$G743,Product_Code,Cost)</f>
        <v>7</v>
      </c>
      <c r="L743" s="2">
        <f t="array" ref="L743">XLOOKUP('Transaction Data'!$G743,Product_Code,Unit_Price)</f>
        <v>9</v>
      </c>
      <c r="M743" s="3">
        <f>'Transaction Data'!$F743*'Transaction Data'!$K743</f>
        <v>2478</v>
      </c>
      <c r="N743" s="3">
        <f>'Transaction Data'!$F743*'Transaction Data'!$L743</f>
        <v>3186</v>
      </c>
      <c r="O743" s="3">
        <f>'Transaction Data'!$N743-'Transaction Data'!$M743</f>
        <v>708</v>
      </c>
      <c r="P743" s="2">
        <f>DATEDIF('Transaction Data'!$D743,'Transaction Data'!$A743,"y")</f>
        <v>58</v>
      </c>
      <c r="Q743" s="2" t="str">
        <f>FLOOR('Transaction Data'!$P743,15)&amp;"-"&amp;FLOOR('Transaction Data'!$P743,15)+14</f>
        <v>45-59</v>
      </c>
      <c r="R743" s="2" t="str">
        <f>IF('Transaction Data'!$L743&lt;=10,"Less Expensive","Expensive")</f>
        <v>Less Expensive</v>
      </c>
      <c r="S743" s="4">
        <f>WEEKDAY('Transaction Data'!$A743)</f>
        <v>6</v>
      </c>
      <c r="T743" s="2" t="str">
        <f>IF(WEEKDAY('Transaction Data'!$A743,2)&lt;6,"Weekday","Weekend")</f>
        <v>Weekday</v>
      </c>
    </row>
    <row r="744" ht="15.75" customHeight="1">
      <c r="A744" s="1">
        <v>45431.0</v>
      </c>
      <c r="B744" s="2" t="s">
        <v>768</v>
      </c>
      <c r="C744" s="2" t="s">
        <v>21</v>
      </c>
      <c r="D744" s="1">
        <v>32896.0</v>
      </c>
      <c r="E744" s="2" t="s">
        <v>63</v>
      </c>
      <c r="F744" s="2">
        <v>139.0</v>
      </c>
      <c r="G744" s="2" t="s">
        <v>60</v>
      </c>
      <c r="H744" s="2" t="s">
        <v>52</v>
      </c>
      <c r="I744" s="2" t="s">
        <v>25</v>
      </c>
      <c r="J744" s="2" t="str">
        <f t="array" ref="J744">XLOOKUP('Transaction Data'!$G744,Product_Code,Biscuit_Brand)</f>
        <v>Peanut Butter Bites</v>
      </c>
      <c r="K744" s="2">
        <f t="array" ref="K744">XLOOKUP('Transaction Data'!$G744,Product_Code,Cost)</f>
        <v>5</v>
      </c>
      <c r="L744" s="2">
        <f t="array" ref="L744">XLOOKUP('Transaction Data'!$G744,Product_Code,Unit_Price)</f>
        <v>7</v>
      </c>
      <c r="M744" s="3">
        <f>'Transaction Data'!$F744*'Transaction Data'!$K744</f>
        <v>695</v>
      </c>
      <c r="N744" s="3">
        <f>'Transaction Data'!$F744*'Transaction Data'!$L744</f>
        <v>973</v>
      </c>
      <c r="O744" s="3">
        <f>'Transaction Data'!$N744-'Transaction Data'!$M744</f>
        <v>278</v>
      </c>
      <c r="P744" s="2">
        <f>DATEDIF('Transaction Data'!$D744,'Transaction Data'!$A744,"y")</f>
        <v>34</v>
      </c>
      <c r="Q744" s="2" t="str">
        <f>FLOOR('Transaction Data'!$P744,15)&amp;"-"&amp;FLOOR('Transaction Data'!$P744,15)+14</f>
        <v>30-44</v>
      </c>
      <c r="R744" s="2" t="str">
        <f>IF('Transaction Data'!$L744&lt;=10,"Less Expensive","Expensive")</f>
        <v>Less Expensive</v>
      </c>
      <c r="S744" s="4">
        <f>WEEKDAY('Transaction Data'!$A744)</f>
        <v>1</v>
      </c>
      <c r="T744" s="2" t="str">
        <f>IF(WEEKDAY('Transaction Data'!$A744,2)&lt;6,"Weekday","Weekend")</f>
        <v>Weekend</v>
      </c>
    </row>
    <row r="745" ht="15.75" customHeight="1">
      <c r="A745" s="1">
        <v>45299.0</v>
      </c>
      <c r="B745" s="2" t="s">
        <v>769</v>
      </c>
      <c r="C745" s="2" t="s">
        <v>32</v>
      </c>
      <c r="D745" s="1">
        <v>35149.0</v>
      </c>
      <c r="E745" s="2" t="s">
        <v>22</v>
      </c>
      <c r="F745" s="2">
        <v>429.0</v>
      </c>
      <c r="G745" s="2" t="s">
        <v>55</v>
      </c>
      <c r="H745" s="2" t="s">
        <v>49</v>
      </c>
      <c r="I745" s="2" t="s">
        <v>25</v>
      </c>
      <c r="J745" s="2" t="str">
        <f t="array" ref="J745">XLOOKUP('Transaction Data'!$G745,Product_Code,Biscuit_Brand)</f>
        <v>Vanilla Wafers</v>
      </c>
      <c r="K745" s="2">
        <f t="array" ref="K745">XLOOKUP('Transaction Data'!$G745,Product_Code,Cost)</f>
        <v>18</v>
      </c>
      <c r="L745" s="2">
        <f t="array" ref="L745">XLOOKUP('Transaction Data'!$G745,Product_Code,Unit_Price)</f>
        <v>36</v>
      </c>
      <c r="M745" s="3">
        <f>'Transaction Data'!$F745*'Transaction Data'!$K745</f>
        <v>7722</v>
      </c>
      <c r="N745" s="3">
        <f>'Transaction Data'!$F745*'Transaction Data'!$L745</f>
        <v>15444</v>
      </c>
      <c r="O745" s="3">
        <f>'Transaction Data'!$N745-'Transaction Data'!$M745</f>
        <v>7722</v>
      </c>
      <c r="P745" s="2">
        <f>DATEDIF('Transaction Data'!$D745,'Transaction Data'!$A745,"y")</f>
        <v>27</v>
      </c>
      <c r="Q745" s="2" t="str">
        <f>FLOOR('Transaction Data'!$P745,15)&amp;"-"&amp;FLOOR('Transaction Data'!$P745,15)+14</f>
        <v>15-29</v>
      </c>
      <c r="R745" s="2" t="str">
        <f>IF('Transaction Data'!$L745&lt;=10,"Less Expensive","Expensive")</f>
        <v>Expensive</v>
      </c>
      <c r="S745" s="4">
        <f>WEEKDAY('Transaction Data'!$A745)</f>
        <v>2</v>
      </c>
      <c r="T745" s="2" t="str">
        <f>IF(WEEKDAY('Transaction Data'!$A745,2)&lt;6,"Weekday","Weekend")</f>
        <v>Weekday</v>
      </c>
    </row>
    <row r="746" ht="15.75" customHeight="1">
      <c r="A746" s="1">
        <v>45398.0</v>
      </c>
      <c r="B746" s="2" t="s">
        <v>770</v>
      </c>
      <c r="C746" s="2" t="s">
        <v>69</v>
      </c>
      <c r="D746" s="1">
        <v>19014.0</v>
      </c>
      <c r="E746" s="2" t="s">
        <v>37</v>
      </c>
      <c r="F746" s="2">
        <v>10.0</v>
      </c>
      <c r="G746" s="2" t="s">
        <v>28</v>
      </c>
      <c r="H746" s="2" t="s">
        <v>52</v>
      </c>
      <c r="I746" s="2" t="s">
        <v>25</v>
      </c>
      <c r="J746" s="2" t="str">
        <f t="array" ref="J746">XLOOKUP('Transaction Data'!$G746,Product_Code,Biscuit_Brand)</f>
        <v>Shortbread</v>
      </c>
      <c r="K746" s="2">
        <f t="array" ref="K746">XLOOKUP('Transaction Data'!$G746,Product_Code,Cost)</f>
        <v>10</v>
      </c>
      <c r="L746" s="2">
        <f t="array" ref="L746">XLOOKUP('Transaction Data'!$G746,Product_Code,Unit_Price)</f>
        <v>45</v>
      </c>
      <c r="M746" s="3">
        <f>'Transaction Data'!$F746*'Transaction Data'!$K746</f>
        <v>100</v>
      </c>
      <c r="N746" s="3">
        <f>'Transaction Data'!$F746*'Transaction Data'!$L746</f>
        <v>450</v>
      </c>
      <c r="O746" s="3">
        <f>'Transaction Data'!$N746-'Transaction Data'!$M746</f>
        <v>350</v>
      </c>
      <c r="P746" s="2">
        <f>DATEDIF('Transaction Data'!$D746,'Transaction Data'!$A746,"y")</f>
        <v>72</v>
      </c>
      <c r="Q746" s="2" t="str">
        <f>FLOOR('Transaction Data'!$P746,15)&amp;"-"&amp;FLOOR('Transaction Data'!$P746,15)+14</f>
        <v>60-74</v>
      </c>
      <c r="R746" s="2" t="str">
        <f>IF('Transaction Data'!$L746&lt;=10,"Less Expensive","Expensive")</f>
        <v>Expensive</v>
      </c>
      <c r="S746" s="4">
        <f>WEEKDAY('Transaction Data'!$A746)</f>
        <v>3</v>
      </c>
      <c r="T746" s="2" t="str">
        <f>IF(WEEKDAY('Transaction Data'!$A746,2)&lt;6,"Weekday","Weekend")</f>
        <v>Weekday</v>
      </c>
    </row>
    <row r="747" ht="15.75" customHeight="1">
      <c r="A747" s="1">
        <v>45365.0</v>
      </c>
      <c r="B747" s="2" t="s">
        <v>771</v>
      </c>
      <c r="C747" s="2" t="s">
        <v>47</v>
      </c>
      <c r="D747" s="1">
        <v>29154.0</v>
      </c>
      <c r="E747" s="2" t="s">
        <v>63</v>
      </c>
      <c r="F747" s="2">
        <v>203.0</v>
      </c>
      <c r="G747" s="2" t="s">
        <v>33</v>
      </c>
      <c r="H747" s="2" t="s">
        <v>34</v>
      </c>
      <c r="I747" s="2" t="s">
        <v>25</v>
      </c>
      <c r="J747" s="2" t="str">
        <f t="array" ref="J747">XLOOKUP('Transaction Data'!$G747,Product_Code,Biscuit_Brand)</f>
        <v>Caramel Biscuits</v>
      </c>
      <c r="K747" s="2">
        <f t="array" ref="K747">XLOOKUP('Transaction Data'!$G747,Product_Code,Cost)</f>
        <v>18</v>
      </c>
      <c r="L747" s="2">
        <f t="array" ref="L747">XLOOKUP('Transaction Data'!$G747,Product_Code,Unit_Price)</f>
        <v>22</v>
      </c>
      <c r="M747" s="3">
        <f>'Transaction Data'!$F747*'Transaction Data'!$K747</f>
        <v>3654</v>
      </c>
      <c r="N747" s="3">
        <f>'Transaction Data'!$F747*'Transaction Data'!$L747</f>
        <v>4466</v>
      </c>
      <c r="O747" s="3">
        <f>'Transaction Data'!$N747-'Transaction Data'!$M747</f>
        <v>812</v>
      </c>
      <c r="P747" s="2">
        <f>DATEDIF('Transaction Data'!$D747,'Transaction Data'!$A747,"y")</f>
        <v>44</v>
      </c>
      <c r="Q747" s="2" t="str">
        <f>FLOOR('Transaction Data'!$P747,15)&amp;"-"&amp;FLOOR('Transaction Data'!$P747,15)+14</f>
        <v>30-44</v>
      </c>
      <c r="R747" s="2" t="str">
        <f>IF('Transaction Data'!$L747&lt;=10,"Less Expensive","Expensive")</f>
        <v>Expensive</v>
      </c>
      <c r="S747" s="4">
        <f>WEEKDAY('Transaction Data'!$A747)</f>
        <v>5</v>
      </c>
      <c r="T747" s="2" t="str">
        <f>IF(WEEKDAY('Transaction Data'!$A747,2)&lt;6,"Weekday","Weekend")</f>
        <v>Weekday</v>
      </c>
    </row>
    <row r="748" ht="15.75" customHeight="1">
      <c r="A748" s="1">
        <v>45405.0</v>
      </c>
      <c r="B748" s="2" t="s">
        <v>772</v>
      </c>
      <c r="C748" s="2" t="s">
        <v>47</v>
      </c>
      <c r="D748" s="1">
        <v>38100.0</v>
      </c>
      <c r="E748" s="2" t="s">
        <v>22</v>
      </c>
      <c r="F748" s="2">
        <v>277.0</v>
      </c>
      <c r="G748" s="2" t="s">
        <v>48</v>
      </c>
      <c r="H748" s="2" t="s">
        <v>34</v>
      </c>
      <c r="I748" s="2" t="s">
        <v>25</v>
      </c>
      <c r="J748" s="2" t="str">
        <f t="array" ref="J748">XLOOKUP('Transaction Data'!$G748,Product_Code,Biscuit_Brand)</f>
        <v>Lemon Crisps</v>
      </c>
      <c r="K748" s="2">
        <f t="array" ref="K748">XLOOKUP('Transaction Data'!$G748,Product_Code,Cost)</f>
        <v>7</v>
      </c>
      <c r="L748" s="2">
        <f t="array" ref="L748">XLOOKUP('Transaction Data'!$G748,Product_Code,Unit_Price)</f>
        <v>9</v>
      </c>
      <c r="M748" s="3">
        <f>'Transaction Data'!$F748*'Transaction Data'!$K748</f>
        <v>1939</v>
      </c>
      <c r="N748" s="3">
        <f>'Transaction Data'!$F748*'Transaction Data'!$L748</f>
        <v>2493</v>
      </c>
      <c r="O748" s="3">
        <f>'Transaction Data'!$N748-'Transaction Data'!$M748</f>
        <v>554</v>
      </c>
      <c r="P748" s="2">
        <f>DATEDIF('Transaction Data'!$D748,'Transaction Data'!$A748,"y")</f>
        <v>20</v>
      </c>
      <c r="Q748" s="2" t="str">
        <f>FLOOR('Transaction Data'!$P748,15)&amp;"-"&amp;FLOOR('Transaction Data'!$P748,15)+14</f>
        <v>15-29</v>
      </c>
      <c r="R748" s="2" t="str">
        <f>IF('Transaction Data'!$L748&lt;=10,"Less Expensive","Expensive")</f>
        <v>Less Expensive</v>
      </c>
      <c r="S748" s="4">
        <f>WEEKDAY('Transaction Data'!$A748)</f>
        <v>3</v>
      </c>
      <c r="T748" s="2" t="str">
        <f>IF(WEEKDAY('Transaction Data'!$A748,2)&lt;6,"Weekday","Weekend")</f>
        <v>Weekday</v>
      </c>
    </row>
    <row r="749" ht="15.75" customHeight="1">
      <c r="A749" s="1">
        <v>45388.0</v>
      </c>
      <c r="B749" s="2" t="s">
        <v>773</v>
      </c>
      <c r="C749" s="2" t="s">
        <v>65</v>
      </c>
      <c r="D749" s="1">
        <v>38577.0</v>
      </c>
      <c r="E749" s="2" t="s">
        <v>63</v>
      </c>
      <c r="F749" s="2">
        <v>12.0</v>
      </c>
      <c r="G749" s="2" t="s">
        <v>38</v>
      </c>
      <c r="H749" s="2" t="s">
        <v>39</v>
      </c>
      <c r="I749" s="2" t="s">
        <v>25</v>
      </c>
      <c r="J749" s="2" t="str">
        <f t="array" ref="J749">XLOOKUP('Transaction Data'!$G749,Product_Code,Biscuit_Brand)</f>
        <v>Ginger Snaps</v>
      </c>
      <c r="K749" s="2">
        <f t="array" ref="K749">XLOOKUP('Transaction Data'!$G749,Product_Code,Cost)</f>
        <v>14</v>
      </c>
      <c r="L749" s="2">
        <f t="array" ref="L749">XLOOKUP('Transaction Data'!$G749,Product_Code,Unit_Price)</f>
        <v>28</v>
      </c>
      <c r="M749" s="3">
        <f>'Transaction Data'!$F749*'Transaction Data'!$K749</f>
        <v>168</v>
      </c>
      <c r="N749" s="3">
        <f>'Transaction Data'!$F749*'Transaction Data'!$L749</f>
        <v>336</v>
      </c>
      <c r="O749" s="3">
        <f>'Transaction Data'!$N749-'Transaction Data'!$M749</f>
        <v>168</v>
      </c>
      <c r="P749" s="2">
        <f>DATEDIF('Transaction Data'!$D749,'Transaction Data'!$A749,"y")</f>
        <v>18</v>
      </c>
      <c r="Q749" s="2" t="str">
        <f>FLOOR('Transaction Data'!$P749,15)&amp;"-"&amp;FLOOR('Transaction Data'!$P749,15)+14</f>
        <v>15-29</v>
      </c>
      <c r="R749" s="2" t="str">
        <f>IF('Transaction Data'!$L749&lt;=10,"Less Expensive","Expensive")</f>
        <v>Expensive</v>
      </c>
      <c r="S749" s="4">
        <f>WEEKDAY('Transaction Data'!$A749)</f>
        <v>7</v>
      </c>
      <c r="T749" s="2" t="str">
        <f>IF(WEEKDAY('Transaction Data'!$A749,2)&lt;6,"Weekday","Weekend")</f>
        <v>Weekend</v>
      </c>
    </row>
    <row r="750" ht="15.75" customHeight="1">
      <c r="A750" s="1">
        <v>45438.0</v>
      </c>
      <c r="B750" s="2" t="s">
        <v>774</v>
      </c>
      <c r="C750" s="2" t="s">
        <v>21</v>
      </c>
      <c r="D750" s="1">
        <v>26428.0</v>
      </c>
      <c r="E750" s="2" t="s">
        <v>63</v>
      </c>
      <c r="F750" s="2">
        <v>233.0</v>
      </c>
      <c r="G750" s="2" t="s">
        <v>48</v>
      </c>
      <c r="H750" s="2" t="s">
        <v>42</v>
      </c>
      <c r="I750" s="2" t="s">
        <v>25</v>
      </c>
      <c r="J750" s="2" t="str">
        <f t="array" ref="J750">XLOOKUP('Transaction Data'!$G750,Product_Code,Biscuit_Brand)</f>
        <v>Lemon Crisps</v>
      </c>
      <c r="K750" s="2">
        <f t="array" ref="K750">XLOOKUP('Transaction Data'!$G750,Product_Code,Cost)</f>
        <v>7</v>
      </c>
      <c r="L750" s="2">
        <f t="array" ref="L750">XLOOKUP('Transaction Data'!$G750,Product_Code,Unit_Price)</f>
        <v>9</v>
      </c>
      <c r="M750" s="3">
        <f>'Transaction Data'!$F750*'Transaction Data'!$K750</f>
        <v>1631</v>
      </c>
      <c r="N750" s="3">
        <f>'Transaction Data'!$F750*'Transaction Data'!$L750</f>
        <v>2097</v>
      </c>
      <c r="O750" s="3">
        <f>'Transaction Data'!$N750-'Transaction Data'!$M750</f>
        <v>466</v>
      </c>
      <c r="P750" s="2">
        <f>DATEDIF('Transaction Data'!$D750,'Transaction Data'!$A750,"y")</f>
        <v>52</v>
      </c>
      <c r="Q750" s="2" t="str">
        <f>FLOOR('Transaction Data'!$P750,15)&amp;"-"&amp;FLOOR('Transaction Data'!$P750,15)+14</f>
        <v>45-59</v>
      </c>
      <c r="R750" s="2" t="str">
        <f>IF('Transaction Data'!$L750&lt;=10,"Less Expensive","Expensive")</f>
        <v>Less Expensive</v>
      </c>
      <c r="S750" s="4">
        <f>WEEKDAY('Transaction Data'!$A750)</f>
        <v>1</v>
      </c>
      <c r="T750" s="2" t="str">
        <f>IF(WEEKDAY('Transaction Data'!$A750,2)&lt;6,"Weekday","Weekend")</f>
        <v>Weekend</v>
      </c>
    </row>
    <row r="751" ht="15.75" customHeight="1">
      <c r="A751" s="1">
        <v>45489.0</v>
      </c>
      <c r="B751" s="2" t="s">
        <v>775</v>
      </c>
      <c r="C751" s="2" t="s">
        <v>47</v>
      </c>
      <c r="D751" s="1">
        <v>32489.0</v>
      </c>
      <c r="E751" s="2" t="s">
        <v>37</v>
      </c>
      <c r="F751" s="2">
        <v>23.0</v>
      </c>
      <c r="G751" s="2" t="s">
        <v>60</v>
      </c>
      <c r="H751" s="2" t="s">
        <v>45</v>
      </c>
      <c r="I751" s="2" t="s">
        <v>25</v>
      </c>
      <c r="J751" s="2" t="str">
        <f t="array" ref="J751">XLOOKUP('Transaction Data'!$G751,Product_Code,Biscuit_Brand)</f>
        <v>Peanut Butter Bites</v>
      </c>
      <c r="K751" s="2">
        <f t="array" ref="K751">XLOOKUP('Transaction Data'!$G751,Product_Code,Cost)</f>
        <v>5</v>
      </c>
      <c r="L751" s="2">
        <f t="array" ref="L751">XLOOKUP('Transaction Data'!$G751,Product_Code,Unit_Price)</f>
        <v>7</v>
      </c>
      <c r="M751" s="3">
        <f>'Transaction Data'!$F751*'Transaction Data'!$K751</f>
        <v>115</v>
      </c>
      <c r="N751" s="3">
        <f>'Transaction Data'!$F751*'Transaction Data'!$L751</f>
        <v>161</v>
      </c>
      <c r="O751" s="3">
        <f>'Transaction Data'!$N751-'Transaction Data'!$M751</f>
        <v>46</v>
      </c>
      <c r="P751" s="2">
        <f>DATEDIF('Transaction Data'!$D751,'Transaction Data'!$A751,"y")</f>
        <v>35</v>
      </c>
      <c r="Q751" s="2" t="str">
        <f>FLOOR('Transaction Data'!$P751,15)&amp;"-"&amp;FLOOR('Transaction Data'!$P751,15)+14</f>
        <v>30-44</v>
      </c>
      <c r="R751" s="2" t="str">
        <f>IF('Transaction Data'!$L751&lt;=10,"Less Expensive","Expensive")</f>
        <v>Less Expensive</v>
      </c>
      <c r="S751" s="4">
        <f>WEEKDAY('Transaction Data'!$A751)</f>
        <v>3</v>
      </c>
      <c r="T751" s="2" t="str">
        <f>IF(WEEKDAY('Transaction Data'!$A751,2)&lt;6,"Weekday","Weekend")</f>
        <v>Weekday</v>
      </c>
    </row>
    <row r="752" ht="15.75" customHeight="1">
      <c r="A752" s="1">
        <v>45415.0</v>
      </c>
      <c r="B752" s="2" t="s">
        <v>776</v>
      </c>
      <c r="C752" s="2" t="s">
        <v>78</v>
      </c>
      <c r="D752" s="1">
        <v>16849.0</v>
      </c>
      <c r="E752" s="2" t="s">
        <v>22</v>
      </c>
      <c r="F752" s="2">
        <v>299.0</v>
      </c>
      <c r="G752" s="2" t="s">
        <v>60</v>
      </c>
      <c r="H752" s="2" t="s">
        <v>49</v>
      </c>
      <c r="I752" s="2" t="s">
        <v>25</v>
      </c>
      <c r="J752" s="2" t="str">
        <f t="array" ref="J752">XLOOKUP('Transaction Data'!$G752,Product_Code,Biscuit_Brand)</f>
        <v>Peanut Butter Bites</v>
      </c>
      <c r="K752" s="2">
        <f t="array" ref="K752">XLOOKUP('Transaction Data'!$G752,Product_Code,Cost)</f>
        <v>5</v>
      </c>
      <c r="L752" s="2">
        <f t="array" ref="L752">XLOOKUP('Transaction Data'!$G752,Product_Code,Unit_Price)</f>
        <v>7</v>
      </c>
      <c r="M752" s="3">
        <f>'Transaction Data'!$F752*'Transaction Data'!$K752</f>
        <v>1495</v>
      </c>
      <c r="N752" s="3">
        <f>'Transaction Data'!$F752*'Transaction Data'!$L752</f>
        <v>2093</v>
      </c>
      <c r="O752" s="3">
        <f>'Transaction Data'!$N752-'Transaction Data'!$M752</f>
        <v>598</v>
      </c>
      <c r="P752" s="2">
        <f>DATEDIF('Transaction Data'!$D752,'Transaction Data'!$A752,"y")</f>
        <v>78</v>
      </c>
      <c r="Q752" s="2" t="str">
        <f>FLOOR('Transaction Data'!$P752,15)&amp;"-"&amp;FLOOR('Transaction Data'!$P752,15)+14</f>
        <v>75-89</v>
      </c>
      <c r="R752" s="2" t="str">
        <f>IF('Transaction Data'!$L752&lt;=10,"Less Expensive","Expensive")</f>
        <v>Less Expensive</v>
      </c>
      <c r="S752" s="4">
        <f>WEEKDAY('Transaction Data'!$A752)</f>
        <v>6</v>
      </c>
      <c r="T752" s="2" t="str">
        <f>IF(WEEKDAY('Transaction Data'!$A752,2)&lt;6,"Weekday","Weekend")</f>
        <v>Weekday</v>
      </c>
    </row>
    <row r="753" ht="15.75" customHeight="1">
      <c r="A753" s="1">
        <v>45348.0</v>
      </c>
      <c r="B753" s="2" t="s">
        <v>777</v>
      </c>
      <c r="C753" s="2" t="s">
        <v>47</v>
      </c>
      <c r="D753" s="1">
        <v>24414.0</v>
      </c>
      <c r="E753" s="2" t="s">
        <v>37</v>
      </c>
      <c r="F753" s="2">
        <v>495.0</v>
      </c>
      <c r="G753" s="2" t="s">
        <v>60</v>
      </c>
      <c r="H753" s="2" t="s">
        <v>52</v>
      </c>
      <c r="I753" s="2" t="s">
        <v>25</v>
      </c>
      <c r="J753" s="2" t="str">
        <f t="array" ref="J753">XLOOKUP('Transaction Data'!$G753,Product_Code,Biscuit_Brand)</f>
        <v>Peanut Butter Bites</v>
      </c>
      <c r="K753" s="2">
        <f t="array" ref="K753">XLOOKUP('Transaction Data'!$G753,Product_Code,Cost)</f>
        <v>5</v>
      </c>
      <c r="L753" s="2">
        <f t="array" ref="L753">XLOOKUP('Transaction Data'!$G753,Product_Code,Unit_Price)</f>
        <v>7</v>
      </c>
      <c r="M753" s="3">
        <f>'Transaction Data'!$F753*'Transaction Data'!$K753</f>
        <v>2475</v>
      </c>
      <c r="N753" s="3">
        <f>'Transaction Data'!$F753*'Transaction Data'!$L753</f>
        <v>3465</v>
      </c>
      <c r="O753" s="3">
        <f>'Transaction Data'!$N753-'Transaction Data'!$M753</f>
        <v>990</v>
      </c>
      <c r="P753" s="2">
        <f>DATEDIF('Transaction Data'!$D753,'Transaction Data'!$A753,"y")</f>
        <v>57</v>
      </c>
      <c r="Q753" s="2" t="str">
        <f>FLOOR('Transaction Data'!$P753,15)&amp;"-"&amp;FLOOR('Transaction Data'!$P753,15)+14</f>
        <v>45-59</v>
      </c>
      <c r="R753" s="2" t="str">
        <f>IF('Transaction Data'!$L753&lt;=10,"Less Expensive","Expensive")</f>
        <v>Less Expensive</v>
      </c>
      <c r="S753" s="4">
        <f>WEEKDAY('Transaction Data'!$A753)</f>
        <v>2</v>
      </c>
      <c r="T753" s="2" t="str">
        <f>IF(WEEKDAY('Transaction Data'!$A753,2)&lt;6,"Weekday","Weekend")</f>
        <v>Weekday</v>
      </c>
    </row>
    <row r="754" ht="15.75" customHeight="1">
      <c r="A754" s="1">
        <v>45475.0</v>
      </c>
      <c r="B754" s="2" t="s">
        <v>778</v>
      </c>
      <c r="C754" s="2" t="s">
        <v>51</v>
      </c>
      <c r="D754" s="1">
        <v>37470.0</v>
      </c>
      <c r="E754" s="2" t="s">
        <v>63</v>
      </c>
      <c r="F754" s="2">
        <v>497.0</v>
      </c>
      <c r="G754" s="2" t="s">
        <v>44</v>
      </c>
      <c r="H754" s="2" t="s">
        <v>49</v>
      </c>
      <c r="I754" s="2" t="s">
        <v>25</v>
      </c>
      <c r="J754" s="2" t="str">
        <f t="array" ref="J754">XLOOKUP('Transaction Data'!$G754,Product_Code,Biscuit_Brand)</f>
        <v>Butter Crunch</v>
      </c>
      <c r="K754" s="2">
        <f t="array" ref="K754">XLOOKUP('Transaction Data'!$G754,Product_Code,Cost)</f>
        <v>10</v>
      </c>
      <c r="L754" s="2">
        <f t="array" ref="L754">XLOOKUP('Transaction Data'!$G754,Product_Code,Unit_Price)</f>
        <v>11</v>
      </c>
      <c r="M754" s="3">
        <f>'Transaction Data'!$F754*'Transaction Data'!$K754</f>
        <v>4970</v>
      </c>
      <c r="N754" s="3">
        <f>'Transaction Data'!$F754*'Transaction Data'!$L754</f>
        <v>5467</v>
      </c>
      <c r="O754" s="3">
        <f>'Transaction Data'!$N754-'Transaction Data'!$M754</f>
        <v>497</v>
      </c>
      <c r="P754" s="2">
        <f>DATEDIF('Transaction Data'!$D754,'Transaction Data'!$A754,"y")</f>
        <v>21</v>
      </c>
      <c r="Q754" s="2" t="str">
        <f>FLOOR('Transaction Data'!$P754,15)&amp;"-"&amp;FLOOR('Transaction Data'!$P754,15)+14</f>
        <v>15-29</v>
      </c>
      <c r="R754" s="2" t="str">
        <f>IF('Transaction Data'!$L754&lt;=10,"Less Expensive","Expensive")</f>
        <v>Expensive</v>
      </c>
      <c r="S754" s="4">
        <f>WEEKDAY('Transaction Data'!$A754)</f>
        <v>3</v>
      </c>
      <c r="T754" s="2" t="str">
        <f>IF(WEEKDAY('Transaction Data'!$A754,2)&lt;6,"Weekday","Weekend")</f>
        <v>Weekday</v>
      </c>
    </row>
    <row r="755" ht="15.75" customHeight="1">
      <c r="A755" s="1">
        <v>45329.0</v>
      </c>
      <c r="B755" s="2" t="s">
        <v>779</v>
      </c>
      <c r="C755" s="2" t="s">
        <v>69</v>
      </c>
      <c r="D755" s="1">
        <v>35474.0</v>
      </c>
      <c r="E755" s="2" t="s">
        <v>63</v>
      </c>
      <c r="F755" s="2">
        <v>400.0</v>
      </c>
      <c r="G755" s="2" t="s">
        <v>28</v>
      </c>
      <c r="H755" s="2" t="s">
        <v>52</v>
      </c>
      <c r="I755" s="2" t="s">
        <v>25</v>
      </c>
      <c r="J755" s="2" t="str">
        <f t="array" ref="J755">XLOOKUP('Transaction Data'!$G755,Product_Code,Biscuit_Brand)</f>
        <v>Shortbread</v>
      </c>
      <c r="K755" s="2">
        <f t="array" ref="K755">XLOOKUP('Transaction Data'!$G755,Product_Code,Cost)</f>
        <v>10</v>
      </c>
      <c r="L755" s="2">
        <f t="array" ref="L755">XLOOKUP('Transaction Data'!$G755,Product_Code,Unit_Price)</f>
        <v>45</v>
      </c>
      <c r="M755" s="3">
        <f>'Transaction Data'!$F755*'Transaction Data'!$K755</f>
        <v>4000</v>
      </c>
      <c r="N755" s="3">
        <f>'Transaction Data'!$F755*'Transaction Data'!$L755</f>
        <v>18000</v>
      </c>
      <c r="O755" s="3">
        <f>'Transaction Data'!$N755-'Transaction Data'!$M755</f>
        <v>14000</v>
      </c>
      <c r="P755" s="2">
        <f>DATEDIF('Transaction Data'!$D755,'Transaction Data'!$A755,"y")</f>
        <v>26</v>
      </c>
      <c r="Q755" s="2" t="str">
        <f>FLOOR('Transaction Data'!$P755,15)&amp;"-"&amp;FLOOR('Transaction Data'!$P755,15)+14</f>
        <v>15-29</v>
      </c>
      <c r="R755" s="2" t="str">
        <f>IF('Transaction Data'!$L755&lt;=10,"Less Expensive","Expensive")</f>
        <v>Expensive</v>
      </c>
      <c r="S755" s="4">
        <f>WEEKDAY('Transaction Data'!$A755)</f>
        <v>4</v>
      </c>
      <c r="T755" s="2" t="str">
        <f>IF(WEEKDAY('Transaction Data'!$A755,2)&lt;6,"Weekday","Weekend")</f>
        <v>Weekday</v>
      </c>
    </row>
    <row r="756" ht="15.75" customHeight="1">
      <c r="A756" s="1">
        <v>45433.0</v>
      </c>
      <c r="B756" s="2" t="s">
        <v>780</v>
      </c>
      <c r="C756" s="2" t="s">
        <v>32</v>
      </c>
      <c r="D756" s="1">
        <v>33202.0</v>
      </c>
      <c r="E756" s="2" t="s">
        <v>22</v>
      </c>
      <c r="F756" s="2">
        <v>279.0</v>
      </c>
      <c r="G756" s="2" t="s">
        <v>61</v>
      </c>
      <c r="H756" s="2" t="s">
        <v>52</v>
      </c>
      <c r="I756" s="2" t="s">
        <v>25</v>
      </c>
      <c r="J756" s="2" t="str">
        <f t="array" ref="J756">XLOOKUP('Transaction Data'!$G756,Product_Code,Biscuit_Brand)</f>
        <v>Choco Delight</v>
      </c>
      <c r="K756" s="2">
        <f t="array" ref="K756">XLOOKUP('Transaction Data'!$G756,Product_Code,Cost)</f>
        <v>3</v>
      </c>
      <c r="L756" s="2">
        <f t="array" ref="L756">XLOOKUP('Transaction Data'!$G756,Product_Code,Unit_Price)</f>
        <v>5</v>
      </c>
      <c r="M756" s="3">
        <f>'Transaction Data'!$F756*'Transaction Data'!$K756</f>
        <v>837</v>
      </c>
      <c r="N756" s="3">
        <f>'Transaction Data'!$F756*'Transaction Data'!$L756</f>
        <v>1395</v>
      </c>
      <c r="O756" s="3">
        <f>'Transaction Data'!$N756-'Transaction Data'!$M756</f>
        <v>558</v>
      </c>
      <c r="P756" s="2">
        <f>DATEDIF('Transaction Data'!$D756,'Transaction Data'!$A756,"y")</f>
        <v>33</v>
      </c>
      <c r="Q756" s="2" t="str">
        <f>FLOOR('Transaction Data'!$P756,15)&amp;"-"&amp;FLOOR('Transaction Data'!$P756,15)+14</f>
        <v>30-44</v>
      </c>
      <c r="R756" s="2" t="str">
        <f>IF('Transaction Data'!$L756&lt;=10,"Less Expensive","Expensive")</f>
        <v>Less Expensive</v>
      </c>
      <c r="S756" s="4">
        <f>WEEKDAY('Transaction Data'!$A756)</f>
        <v>3</v>
      </c>
      <c r="T756" s="2" t="str">
        <f>IF(WEEKDAY('Transaction Data'!$A756,2)&lt;6,"Weekday","Weekend")</f>
        <v>Weekday</v>
      </c>
    </row>
    <row r="757" ht="15.75" customHeight="1">
      <c r="A757" s="1">
        <v>45495.0</v>
      </c>
      <c r="B757" s="2" t="s">
        <v>781</v>
      </c>
      <c r="C757" s="2" t="s">
        <v>54</v>
      </c>
      <c r="D757" s="1">
        <v>32939.0</v>
      </c>
      <c r="E757" s="2" t="s">
        <v>22</v>
      </c>
      <c r="F757" s="2">
        <v>108.0</v>
      </c>
      <c r="G757" s="2" t="s">
        <v>48</v>
      </c>
      <c r="H757" s="2" t="s">
        <v>45</v>
      </c>
      <c r="I757" s="2" t="s">
        <v>30</v>
      </c>
      <c r="J757" s="2" t="str">
        <f t="array" ref="J757">XLOOKUP('Transaction Data'!$G757,Product_Code,Biscuit_Brand)</f>
        <v>Lemon Crisps</v>
      </c>
      <c r="K757" s="2">
        <f t="array" ref="K757">XLOOKUP('Transaction Data'!$G757,Product_Code,Cost)</f>
        <v>7</v>
      </c>
      <c r="L757" s="2">
        <f t="array" ref="L757">XLOOKUP('Transaction Data'!$G757,Product_Code,Unit_Price)</f>
        <v>9</v>
      </c>
      <c r="M757" s="3">
        <f>'Transaction Data'!$F757*'Transaction Data'!$K757</f>
        <v>756</v>
      </c>
      <c r="N757" s="3">
        <f>'Transaction Data'!$F757*'Transaction Data'!$L757</f>
        <v>972</v>
      </c>
      <c r="O757" s="3">
        <f>'Transaction Data'!$N757-'Transaction Data'!$M757</f>
        <v>216</v>
      </c>
      <c r="P757" s="2">
        <f>DATEDIF('Transaction Data'!$D757,'Transaction Data'!$A757,"y")</f>
        <v>34</v>
      </c>
      <c r="Q757" s="2" t="str">
        <f>FLOOR('Transaction Data'!$P757,15)&amp;"-"&amp;FLOOR('Transaction Data'!$P757,15)+14</f>
        <v>30-44</v>
      </c>
      <c r="R757" s="2" t="str">
        <f>IF('Transaction Data'!$L757&lt;=10,"Less Expensive","Expensive")</f>
        <v>Less Expensive</v>
      </c>
      <c r="S757" s="4">
        <f>WEEKDAY('Transaction Data'!$A757)</f>
        <v>2</v>
      </c>
      <c r="T757" s="2" t="str">
        <f>IF(WEEKDAY('Transaction Data'!$A757,2)&lt;6,"Weekday","Weekend")</f>
        <v>Weekday</v>
      </c>
    </row>
    <row r="758" ht="15.75" customHeight="1">
      <c r="A758" s="1">
        <v>45375.0</v>
      </c>
      <c r="B758" s="2" t="s">
        <v>782</v>
      </c>
      <c r="C758" s="2" t="s">
        <v>32</v>
      </c>
      <c r="D758" s="1">
        <v>28085.0</v>
      </c>
      <c r="E758" s="2" t="s">
        <v>63</v>
      </c>
      <c r="F758" s="2">
        <v>319.0</v>
      </c>
      <c r="G758" s="2" t="s">
        <v>55</v>
      </c>
      <c r="H758" s="2" t="s">
        <v>49</v>
      </c>
      <c r="I758" s="2" t="s">
        <v>25</v>
      </c>
      <c r="J758" s="2" t="str">
        <f t="array" ref="J758">XLOOKUP('Transaction Data'!$G758,Product_Code,Biscuit_Brand)</f>
        <v>Vanilla Wafers</v>
      </c>
      <c r="K758" s="2">
        <f t="array" ref="K758">XLOOKUP('Transaction Data'!$G758,Product_Code,Cost)</f>
        <v>18</v>
      </c>
      <c r="L758" s="2">
        <f t="array" ref="L758">XLOOKUP('Transaction Data'!$G758,Product_Code,Unit_Price)</f>
        <v>36</v>
      </c>
      <c r="M758" s="3">
        <f>'Transaction Data'!$F758*'Transaction Data'!$K758</f>
        <v>5742</v>
      </c>
      <c r="N758" s="3">
        <f>'Transaction Data'!$F758*'Transaction Data'!$L758</f>
        <v>11484</v>
      </c>
      <c r="O758" s="3">
        <f>'Transaction Data'!$N758-'Transaction Data'!$M758</f>
        <v>5742</v>
      </c>
      <c r="P758" s="2">
        <f>DATEDIF('Transaction Data'!$D758,'Transaction Data'!$A758,"y")</f>
        <v>47</v>
      </c>
      <c r="Q758" s="2" t="str">
        <f>FLOOR('Transaction Data'!$P758,15)&amp;"-"&amp;FLOOR('Transaction Data'!$P758,15)+14</f>
        <v>45-59</v>
      </c>
      <c r="R758" s="2" t="str">
        <f>IF('Transaction Data'!$L758&lt;=10,"Less Expensive","Expensive")</f>
        <v>Expensive</v>
      </c>
      <c r="S758" s="4">
        <f>WEEKDAY('Transaction Data'!$A758)</f>
        <v>1</v>
      </c>
      <c r="T758" s="2" t="str">
        <f>IF(WEEKDAY('Transaction Data'!$A758,2)&lt;6,"Weekday","Weekend")</f>
        <v>Weekend</v>
      </c>
    </row>
    <row r="759" ht="15.75" customHeight="1">
      <c r="A759" s="1">
        <v>45442.0</v>
      </c>
      <c r="B759" s="2" t="s">
        <v>783</v>
      </c>
      <c r="C759" s="2" t="s">
        <v>47</v>
      </c>
      <c r="D759" s="1">
        <v>24327.0</v>
      </c>
      <c r="E759" s="2" t="s">
        <v>22</v>
      </c>
      <c r="F759" s="2">
        <v>122.0</v>
      </c>
      <c r="G759" s="2" t="s">
        <v>57</v>
      </c>
      <c r="H759" s="2" t="s">
        <v>52</v>
      </c>
      <c r="I759" s="2" t="s">
        <v>25</v>
      </c>
      <c r="J759" s="2" t="str">
        <f t="array" ref="J759">XLOOKUP('Transaction Data'!$G759,Product_Code,Biscuit_Brand)</f>
        <v>Oatmeal Cookies</v>
      </c>
      <c r="K759" s="2">
        <f t="array" ref="K759">XLOOKUP('Transaction Data'!$G759,Product_Code,Cost)</f>
        <v>19</v>
      </c>
      <c r="L759" s="2">
        <f t="array" ref="L759">XLOOKUP('Transaction Data'!$G759,Product_Code,Unit_Price)</f>
        <v>23</v>
      </c>
      <c r="M759" s="3">
        <f>'Transaction Data'!$F759*'Transaction Data'!$K759</f>
        <v>2318</v>
      </c>
      <c r="N759" s="3">
        <f>'Transaction Data'!$F759*'Transaction Data'!$L759</f>
        <v>2806</v>
      </c>
      <c r="O759" s="3">
        <f>'Transaction Data'!$N759-'Transaction Data'!$M759</f>
        <v>488</v>
      </c>
      <c r="P759" s="2">
        <f>DATEDIF('Transaction Data'!$D759,'Transaction Data'!$A759,"y")</f>
        <v>57</v>
      </c>
      <c r="Q759" s="2" t="str">
        <f>FLOOR('Transaction Data'!$P759,15)&amp;"-"&amp;FLOOR('Transaction Data'!$P759,15)+14</f>
        <v>45-59</v>
      </c>
      <c r="R759" s="2" t="str">
        <f>IF('Transaction Data'!$L759&lt;=10,"Less Expensive","Expensive")</f>
        <v>Expensive</v>
      </c>
      <c r="S759" s="4">
        <f>WEEKDAY('Transaction Data'!$A759)</f>
        <v>5</v>
      </c>
      <c r="T759" s="2" t="str">
        <f>IF(WEEKDAY('Transaction Data'!$A759,2)&lt;6,"Weekday","Weekend")</f>
        <v>Weekday</v>
      </c>
    </row>
    <row r="760" ht="15.75" customHeight="1">
      <c r="A760" s="1">
        <v>45352.0</v>
      </c>
      <c r="B760" s="2" t="s">
        <v>784</v>
      </c>
      <c r="C760" s="2" t="s">
        <v>65</v>
      </c>
      <c r="D760" s="1">
        <v>38474.0</v>
      </c>
      <c r="E760" s="2" t="s">
        <v>27</v>
      </c>
      <c r="F760" s="2">
        <v>159.0</v>
      </c>
      <c r="G760" s="2" t="s">
        <v>61</v>
      </c>
      <c r="H760" s="2" t="s">
        <v>49</v>
      </c>
      <c r="I760" s="2" t="s">
        <v>25</v>
      </c>
      <c r="J760" s="2" t="str">
        <f t="array" ref="J760">XLOOKUP('Transaction Data'!$G760,Product_Code,Biscuit_Brand)</f>
        <v>Choco Delight</v>
      </c>
      <c r="K760" s="2">
        <f t="array" ref="K760">XLOOKUP('Transaction Data'!$G760,Product_Code,Cost)</f>
        <v>3</v>
      </c>
      <c r="L760" s="2">
        <f t="array" ref="L760">XLOOKUP('Transaction Data'!$G760,Product_Code,Unit_Price)</f>
        <v>5</v>
      </c>
      <c r="M760" s="3">
        <f>'Transaction Data'!$F760*'Transaction Data'!$K760</f>
        <v>477</v>
      </c>
      <c r="N760" s="3">
        <f>'Transaction Data'!$F760*'Transaction Data'!$L760</f>
        <v>795</v>
      </c>
      <c r="O760" s="3">
        <f>'Transaction Data'!$N760-'Transaction Data'!$M760</f>
        <v>318</v>
      </c>
      <c r="P760" s="2">
        <f>DATEDIF('Transaction Data'!$D760,'Transaction Data'!$A760,"y")</f>
        <v>18</v>
      </c>
      <c r="Q760" s="2" t="str">
        <f>FLOOR('Transaction Data'!$P760,15)&amp;"-"&amp;FLOOR('Transaction Data'!$P760,15)+14</f>
        <v>15-29</v>
      </c>
      <c r="R760" s="2" t="str">
        <f>IF('Transaction Data'!$L760&lt;=10,"Less Expensive","Expensive")</f>
        <v>Less Expensive</v>
      </c>
      <c r="S760" s="4">
        <f>WEEKDAY('Transaction Data'!$A760)</f>
        <v>6</v>
      </c>
      <c r="T760" s="2" t="str">
        <f>IF(WEEKDAY('Transaction Data'!$A760,2)&lt;6,"Weekday","Weekend")</f>
        <v>Weekday</v>
      </c>
    </row>
    <row r="761" ht="15.75" customHeight="1">
      <c r="A761" s="1">
        <v>45432.0</v>
      </c>
      <c r="B761" s="2" t="s">
        <v>785</v>
      </c>
      <c r="C761" s="2" t="s">
        <v>32</v>
      </c>
      <c r="D761" s="1">
        <v>18640.0</v>
      </c>
      <c r="E761" s="2" t="s">
        <v>37</v>
      </c>
      <c r="F761" s="2">
        <v>389.0</v>
      </c>
      <c r="G761" s="2" t="s">
        <v>33</v>
      </c>
      <c r="H761" s="2" t="s">
        <v>52</v>
      </c>
      <c r="I761" s="2" t="s">
        <v>25</v>
      </c>
      <c r="J761" s="2" t="str">
        <f t="array" ref="J761">XLOOKUP('Transaction Data'!$G761,Product_Code,Biscuit_Brand)</f>
        <v>Caramel Biscuits</v>
      </c>
      <c r="K761" s="2">
        <f t="array" ref="K761">XLOOKUP('Transaction Data'!$G761,Product_Code,Cost)</f>
        <v>18</v>
      </c>
      <c r="L761" s="2">
        <f t="array" ref="L761">XLOOKUP('Transaction Data'!$G761,Product_Code,Unit_Price)</f>
        <v>22</v>
      </c>
      <c r="M761" s="3">
        <f>'Transaction Data'!$F761*'Transaction Data'!$K761</f>
        <v>7002</v>
      </c>
      <c r="N761" s="3">
        <f>'Transaction Data'!$F761*'Transaction Data'!$L761</f>
        <v>8558</v>
      </c>
      <c r="O761" s="3">
        <f>'Transaction Data'!$N761-'Transaction Data'!$M761</f>
        <v>1556</v>
      </c>
      <c r="P761" s="2">
        <f>DATEDIF('Transaction Data'!$D761,'Transaction Data'!$A761,"y")</f>
        <v>73</v>
      </c>
      <c r="Q761" s="2" t="str">
        <f>FLOOR('Transaction Data'!$P761,15)&amp;"-"&amp;FLOOR('Transaction Data'!$P761,15)+14</f>
        <v>60-74</v>
      </c>
      <c r="R761" s="2" t="str">
        <f>IF('Transaction Data'!$L761&lt;=10,"Less Expensive","Expensive")</f>
        <v>Expensive</v>
      </c>
      <c r="S761" s="4">
        <f>WEEKDAY('Transaction Data'!$A761)</f>
        <v>2</v>
      </c>
      <c r="T761" s="2" t="str">
        <f>IF(WEEKDAY('Transaction Data'!$A761,2)&lt;6,"Weekday","Weekend")</f>
        <v>Weekday</v>
      </c>
    </row>
    <row r="762" ht="15.75" customHeight="1">
      <c r="A762" s="1">
        <v>45431.0</v>
      </c>
      <c r="B762" s="2" t="s">
        <v>786</v>
      </c>
      <c r="C762" s="2" t="s">
        <v>32</v>
      </c>
      <c r="D762" s="1">
        <v>35558.0</v>
      </c>
      <c r="E762" s="2" t="s">
        <v>22</v>
      </c>
      <c r="F762" s="2">
        <v>241.0</v>
      </c>
      <c r="G762" s="2" t="s">
        <v>38</v>
      </c>
      <c r="H762" s="2" t="s">
        <v>34</v>
      </c>
      <c r="I762" s="2" t="s">
        <v>25</v>
      </c>
      <c r="J762" s="2" t="str">
        <f t="array" ref="J762">XLOOKUP('Transaction Data'!$G762,Product_Code,Biscuit_Brand)</f>
        <v>Ginger Snaps</v>
      </c>
      <c r="K762" s="2">
        <f t="array" ref="K762">XLOOKUP('Transaction Data'!$G762,Product_Code,Cost)</f>
        <v>14</v>
      </c>
      <c r="L762" s="2">
        <f t="array" ref="L762">XLOOKUP('Transaction Data'!$G762,Product_Code,Unit_Price)</f>
        <v>28</v>
      </c>
      <c r="M762" s="3">
        <f>'Transaction Data'!$F762*'Transaction Data'!$K762</f>
        <v>3374</v>
      </c>
      <c r="N762" s="3">
        <f>'Transaction Data'!$F762*'Transaction Data'!$L762</f>
        <v>6748</v>
      </c>
      <c r="O762" s="3">
        <f>'Transaction Data'!$N762-'Transaction Data'!$M762</f>
        <v>3374</v>
      </c>
      <c r="P762" s="2">
        <f>DATEDIF('Transaction Data'!$D762,'Transaction Data'!$A762,"y")</f>
        <v>27</v>
      </c>
      <c r="Q762" s="2" t="str">
        <f>FLOOR('Transaction Data'!$P762,15)&amp;"-"&amp;FLOOR('Transaction Data'!$P762,15)+14</f>
        <v>15-29</v>
      </c>
      <c r="R762" s="2" t="str">
        <f>IF('Transaction Data'!$L762&lt;=10,"Less Expensive","Expensive")</f>
        <v>Expensive</v>
      </c>
      <c r="S762" s="4">
        <f>WEEKDAY('Transaction Data'!$A762)</f>
        <v>1</v>
      </c>
      <c r="T762" s="2" t="str">
        <f>IF(WEEKDAY('Transaction Data'!$A762,2)&lt;6,"Weekday","Weekend")</f>
        <v>Weekend</v>
      </c>
    </row>
    <row r="763" ht="15.75" customHeight="1">
      <c r="A763" s="1">
        <v>45324.0</v>
      </c>
      <c r="B763" s="2" t="s">
        <v>787</v>
      </c>
      <c r="C763" s="2" t="s">
        <v>69</v>
      </c>
      <c r="D763" s="1">
        <v>19529.0</v>
      </c>
      <c r="E763" s="2" t="s">
        <v>63</v>
      </c>
      <c r="F763" s="2">
        <v>390.0</v>
      </c>
      <c r="G763" s="2" t="s">
        <v>60</v>
      </c>
      <c r="H763" s="2" t="s">
        <v>34</v>
      </c>
      <c r="I763" s="2" t="s">
        <v>25</v>
      </c>
      <c r="J763" s="2" t="str">
        <f t="array" ref="J763">XLOOKUP('Transaction Data'!$G763,Product_Code,Biscuit_Brand)</f>
        <v>Peanut Butter Bites</v>
      </c>
      <c r="K763" s="2">
        <f t="array" ref="K763">XLOOKUP('Transaction Data'!$G763,Product_Code,Cost)</f>
        <v>5</v>
      </c>
      <c r="L763" s="2">
        <f t="array" ref="L763">XLOOKUP('Transaction Data'!$G763,Product_Code,Unit_Price)</f>
        <v>7</v>
      </c>
      <c r="M763" s="3">
        <f>'Transaction Data'!$F763*'Transaction Data'!$K763</f>
        <v>1950</v>
      </c>
      <c r="N763" s="3">
        <f>'Transaction Data'!$F763*'Transaction Data'!$L763</f>
        <v>2730</v>
      </c>
      <c r="O763" s="3">
        <f>'Transaction Data'!$N763-'Transaction Data'!$M763</f>
        <v>780</v>
      </c>
      <c r="P763" s="2">
        <f>DATEDIF('Transaction Data'!$D763,'Transaction Data'!$A763,"y")</f>
        <v>70</v>
      </c>
      <c r="Q763" s="2" t="str">
        <f>FLOOR('Transaction Data'!$P763,15)&amp;"-"&amp;FLOOR('Transaction Data'!$P763,15)+14</f>
        <v>60-74</v>
      </c>
      <c r="R763" s="2" t="str">
        <f>IF('Transaction Data'!$L763&lt;=10,"Less Expensive","Expensive")</f>
        <v>Less Expensive</v>
      </c>
      <c r="S763" s="4">
        <f>WEEKDAY('Transaction Data'!$A763)</f>
        <v>6</v>
      </c>
      <c r="T763" s="2" t="str">
        <f>IF(WEEKDAY('Transaction Data'!$A763,2)&lt;6,"Weekday","Weekend")</f>
        <v>Weekday</v>
      </c>
    </row>
    <row r="764" ht="15.75" customHeight="1">
      <c r="A764" s="1">
        <v>45425.0</v>
      </c>
      <c r="B764" s="2" t="s">
        <v>788</v>
      </c>
      <c r="C764" s="2" t="s">
        <v>72</v>
      </c>
      <c r="D764" s="1">
        <v>25846.0</v>
      </c>
      <c r="E764" s="2" t="s">
        <v>22</v>
      </c>
      <c r="F764" s="2">
        <v>83.0</v>
      </c>
      <c r="G764" s="2" t="s">
        <v>57</v>
      </c>
      <c r="H764" s="2" t="s">
        <v>39</v>
      </c>
      <c r="I764" s="2" t="s">
        <v>25</v>
      </c>
      <c r="J764" s="2" t="str">
        <f t="array" ref="J764">XLOOKUP('Transaction Data'!$G764,Product_Code,Biscuit_Brand)</f>
        <v>Oatmeal Cookies</v>
      </c>
      <c r="K764" s="2">
        <f t="array" ref="K764">XLOOKUP('Transaction Data'!$G764,Product_Code,Cost)</f>
        <v>19</v>
      </c>
      <c r="L764" s="2">
        <f t="array" ref="L764">XLOOKUP('Transaction Data'!$G764,Product_Code,Unit_Price)</f>
        <v>23</v>
      </c>
      <c r="M764" s="3">
        <f>'Transaction Data'!$F764*'Transaction Data'!$K764</f>
        <v>1577</v>
      </c>
      <c r="N764" s="3">
        <f>'Transaction Data'!$F764*'Transaction Data'!$L764</f>
        <v>1909</v>
      </c>
      <c r="O764" s="3">
        <f>'Transaction Data'!$N764-'Transaction Data'!$M764</f>
        <v>332</v>
      </c>
      <c r="P764" s="2">
        <f>DATEDIF('Transaction Data'!$D764,'Transaction Data'!$A764,"y")</f>
        <v>53</v>
      </c>
      <c r="Q764" s="2" t="str">
        <f>FLOOR('Transaction Data'!$P764,15)&amp;"-"&amp;FLOOR('Transaction Data'!$P764,15)+14</f>
        <v>45-59</v>
      </c>
      <c r="R764" s="2" t="str">
        <f>IF('Transaction Data'!$L764&lt;=10,"Less Expensive","Expensive")</f>
        <v>Expensive</v>
      </c>
      <c r="S764" s="4">
        <f>WEEKDAY('Transaction Data'!$A764)</f>
        <v>2</v>
      </c>
      <c r="T764" s="2" t="str">
        <f>IF(WEEKDAY('Transaction Data'!$A764,2)&lt;6,"Weekday","Weekend")</f>
        <v>Weekday</v>
      </c>
    </row>
    <row r="765" ht="15.75" customHeight="1">
      <c r="A765" s="1">
        <v>45329.0</v>
      </c>
      <c r="B765" s="2" t="s">
        <v>789</v>
      </c>
      <c r="C765" s="2" t="s">
        <v>41</v>
      </c>
      <c r="D765" s="1">
        <v>30268.0</v>
      </c>
      <c r="E765" s="2" t="s">
        <v>37</v>
      </c>
      <c r="F765" s="2">
        <v>367.0</v>
      </c>
      <c r="G765" s="2" t="s">
        <v>23</v>
      </c>
      <c r="H765" s="2" t="s">
        <v>42</v>
      </c>
      <c r="I765" s="2" t="s">
        <v>25</v>
      </c>
      <c r="J765" s="2" t="str">
        <f t="array" ref="J765">XLOOKUP('Transaction Data'!$G765,Product_Code,Biscuit_Brand)</f>
        <v>Cinnamon Swirls</v>
      </c>
      <c r="K765" s="2">
        <f t="array" ref="K765">XLOOKUP('Transaction Data'!$G765,Product_Code,Cost)</f>
        <v>10</v>
      </c>
      <c r="L765" s="2">
        <f t="array" ref="L765">XLOOKUP('Transaction Data'!$G765,Product_Code,Unit_Price)</f>
        <v>14</v>
      </c>
      <c r="M765" s="3">
        <f>'Transaction Data'!$F765*'Transaction Data'!$K765</f>
        <v>3670</v>
      </c>
      <c r="N765" s="3">
        <f>'Transaction Data'!$F765*'Transaction Data'!$L765</f>
        <v>5138</v>
      </c>
      <c r="O765" s="3">
        <f>'Transaction Data'!$N765-'Transaction Data'!$M765</f>
        <v>1468</v>
      </c>
      <c r="P765" s="2">
        <f>DATEDIF('Transaction Data'!$D765,'Transaction Data'!$A765,"y")</f>
        <v>41</v>
      </c>
      <c r="Q765" s="2" t="str">
        <f>FLOOR('Transaction Data'!$P765,15)&amp;"-"&amp;FLOOR('Transaction Data'!$P765,15)+14</f>
        <v>30-44</v>
      </c>
      <c r="R765" s="2" t="str">
        <f>IF('Transaction Data'!$L765&lt;=10,"Less Expensive","Expensive")</f>
        <v>Expensive</v>
      </c>
      <c r="S765" s="4">
        <f>WEEKDAY('Transaction Data'!$A765)</f>
        <v>4</v>
      </c>
      <c r="T765" s="2" t="str">
        <f>IF(WEEKDAY('Transaction Data'!$A765,2)&lt;6,"Weekday","Weekend")</f>
        <v>Weekday</v>
      </c>
    </row>
    <row r="766" ht="15.75" customHeight="1">
      <c r="A766" s="1">
        <v>45308.0</v>
      </c>
      <c r="B766" s="2" t="s">
        <v>790</v>
      </c>
      <c r="C766" s="2" t="s">
        <v>78</v>
      </c>
      <c r="D766" s="1">
        <v>28131.0</v>
      </c>
      <c r="E766" s="2" t="s">
        <v>37</v>
      </c>
      <c r="F766" s="2">
        <v>408.0</v>
      </c>
      <c r="G766" s="2" t="s">
        <v>61</v>
      </c>
      <c r="H766" s="2" t="s">
        <v>45</v>
      </c>
      <c r="I766" s="2" t="s">
        <v>30</v>
      </c>
      <c r="J766" s="2" t="str">
        <f t="array" ref="J766">XLOOKUP('Transaction Data'!$G766,Product_Code,Biscuit_Brand)</f>
        <v>Choco Delight</v>
      </c>
      <c r="K766" s="2">
        <f t="array" ref="K766">XLOOKUP('Transaction Data'!$G766,Product_Code,Cost)</f>
        <v>3</v>
      </c>
      <c r="L766" s="2">
        <f t="array" ref="L766">XLOOKUP('Transaction Data'!$G766,Product_Code,Unit_Price)</f>
        <v>5</v>
      </c>
      <c r="M766" s="3">
        <f>'Transaction Data'!$F766*'Transaction Data'!$K766</f>
        <v>1224</v>
      </c>
      <c r="N766" s="3">
        <f>'Transaction Data'!$F766*'Transaction Data'!$L766</f>
        <v>2040</v>
      </c>
      <c r="O766" s="3">
        <f>'Transaction Data'!$N766-'Transaction Data'!$M766</f>
        <v>816</v>
      </c>
      <c r="P766" s="2">
        <f>DATEDIF('Transaction Data'!$D766,'Transaction Data'!$A766,"y")</f>
        <v>47</v>
      </c>
      <c r="Q766" s="2" t="str">
        <f>FLOOR('Transaction Data'!$P766,15)&amp;"-"&amp;FLOOR('Transaction Data'!$P766,15)+14</f>
        <v>45-59</v>
      </c>
      <c r="R766" s="2" t="str">
        <f>IF('Transaction Data'!$L766&lt;=10,"Less Expensive","Expensive")</f>
        <v>Less Expensive</v>
      </c>
      <c r="S766" s="4">
        <f>WEEKDAY('Transaction Data'!$A766)</f>
        <v>4</v>
      </c>
      <c r="T766" s="2" t="str">
        <f>IF(WEEKDAY('Transaction Data'!$A766,2)&lt;6,"Weekday","Weekend")</f>
        <v>Weekday</v>
      </c>
    </row>
    <row r="767" ht="15.75" customHeight="1">
      <c r="A767" s="1">
        <v>45346.0</v>
      </c>
      <c r="B767" s="2" t="s">
        <v>791</v>
      </c>
      <c r="C767" s="2" t="s">
        <v>65</v>
      </c>
      <c r="D767" s="1">
        <v>35587.0</v>
      </c>
      <c r="E767" s="2" t="s">
        <v>27</v>
      </c>
      <c r="F767" s="2">
        <v>401.0</v>
      </c>
      <c r="G767" s="2" t="s">
        <v>23</v>
      </c>
      <c r="H767" s="2" t="s">
        <v>49</v>
      </c>
      <c r="I767" s="2" t="s">
        <v>25</v>
      </c>
      <c r="J767" s="2" t="str">
        <f t="array" ref="J767">XLOOKUP('Transaction Data'!$G767,Product_Code,Biscuit_Brand)</f>
        <v>Cinnamon Swirls</v>
      </c>
      <c r="K767" s="2">
        <f t="array" ref="K767">XLOOKUP('Transaction Data'!$G767,Product_Code,Cost)</f>
        <v>10</v>
      </c>
      <c r="L767" s="2">
        <f t="array" ref="L767">XLOOKUP('Transaction Data'!$G767,Product_Code,Unit_Price)</f>
        <v>14</v>
      </c>
      <c r="M767" s="3">
        <f>'Transaction Data'!$F767*'Transaction Data'!$K767</f>
        <v>4010</v>
      </c>
      <c r="N767" s="3">
        <f>'Transaction Data'!$F767*'Transaction Data'!$L767</f>
        <v>5614</v>
      </c>
      <c r="O767" s="3">
        <f>'Transaction Data'!$N767-'Transaction Data'!$M767</f>
        <v>1604</v>
      </c>
      <c r="P767" s="2">
        <f>DATEDIF('Transaction Data'!$D767,'Transaction Data'!$A767,"y")</f>
        <v>26</v>
      </c>
      <c r="Q767" s="2" t="str">
        <f>FLOOR('Transaction Data'!$P767,15)&amp;"-"&amp;FLOOR('Transaction Data'!$P767,15)+14</f>
        <v>15-29</v>
      </c>
      <c r="R767" s="2" t="str">
        <f>IF('Transaction Data'!$L767&lt;=10,"Less Expensive","Expensive")</f>
        <v>Expensive</v>
      </c>
      <c r="S767" s="4">
        <f>WEEKDAY('Transaction Data'!$A767)</f>
        <v>7</v>
      </c>
      <c r="T767" s="2" t="str">
        <f>IF(WEEKDAY('Transaction Data'!$A767,2)&lt;6,"Weekday","Weekend")</f>
        <v>Weekend</v>
      </c>
    </row>
    <row r="768" ht="15.75" customHeight="1">
      <c r="A768" s="1">
        <v>45380.0</v>
      </c>
      <c r="B768" s="2" t="s">
        <v>792</v>
      </c>
      <c r="C768" s="2" t="s">
        <v>65</v>
      </c>
      <c r="D768" s="1">
        <v>34396.0</v>
      </c>
      <c r="E768" s="2" t="s">
        <v>22</v>
      </c>
      <c r="F768" s="2">
        <v>199.0</v>
      </c>
      <c r="G768" s="2" t="s">
        <v>48</v>
      </c>
      <c r="H768" s="2" t="s">
        <v>52</v>
      </c>
      <c r="I768" s="2" t="s">
        <v>25</v>
      </c>
      <c r="J768" s="2" t="str">
        <f t="array" ref="J768">XLOOKUP('Transaction Data'!$G768,Product_Code,Biscuit_Brand)</f>
        <v>Lemon Crisps</v>
      </c>
      <c r="K768" s="2">
        <f t="array" ref="K768">XLOOKUP('Transaction Data'!$G768,Product_Code,Cost)</f>
        <v>7</v>
      </c>
      <c r="L768" s="2">
        <f t="array" ref="L768">XLOOKUP('Transaction Data'!$G768,Product_Code,Unit_Price)</f>
        <v>9</v>
      </c>
      <c r="M768" s="3">
        <f>'Transaction Data'!$F768*'Transaction Data'!$K768</f>
        <v>1393</v>
      </c>
      <c r="N768" s="3">
        <f>'Transaction Data'!$F768*'Transaction Data'!$L768</f>
        <v>1791</v>
      </c>
      <c r="O768" s="3">
        <f>'Transaction Data'!$N768-'Transaction Data'!$M768</f>
        <v>398</v>
      </c>
      <c r="P768" s="2">
        <f>DATEDIF('Transaction Data'!$D768,'Transaction Data'!$A768,"y")</f>
        <v>30</v>
      </c>
      <c r="Q768" s="2" t="str">
        <f>FLOOR('Transaction Data'!$P768,15)&amp;"-"&amp;FLOOR('Transaction Data'!$P768,15)+14</f>
        <v>30-44</v>
      </c>
      <c r="R768" s="2" t="str">
        <f>IF('Transaction Data'!$L768&lt;=10,"Less Expensive","Expensive")</f>
        <v>Less Expensive</v>
      </c>
      <c r="S768" s="4">
        <f>WEEKDAY('Transaction Data'!$A768)</f>
        <v>6</v>
      </c>
      <c r="T768" s="2" t="str">
        <f>IF(WEEKDAY('Transaction Data'!$A768,2)&lt;6,"Weekday","Weekend")</f>
        <v>Weekday</v>
      </c>
    </row>
    <row r="769" ht="15.75" customHeight="1">
      <c r="A769" s="1">
        <v>45382.0</v>
      </c>
      <c r="B769" s="2" t="s">
        <v>793</v>
      </c>
      <c r="C769" s="2" t="s">
        <v>47</v>
      </c>
      <c r="D769" s="1">
        <v>31943.0</v>
      </c>
      <c r="E769" s="2" t="s">
        <v>27</v>
      </c>
      <c r="F769" s="2">
        <v>383.0</v>
      </c>
      <c r="G769" s="2" t="s">
        <v>44</v>
      </c>
      <c r="H769" s="2" t="s">
        <v>49</v>
      </c>
      <c r="I769" s="2" t="s">
        <v>25</v>
      </c>
      <c r="J769" s="2" t="str">
        <f t="array" ref="J769">XLOOKUP('Transaction Data'!$G769,Product_Code,Biscuit_Brand)</f>
        <v>Butter Crunch</v>
      </c>
      <c r="K769" s="2">
        <f t="array" ref="K769">XLOOKUP('Transaction Data'!$G769,Product_Code,Cost)</f>
        <v>10</v>
      </c>
      <c r="L769" s="2">
        <f t="array" ref="L769">XLOOKUP('Transaction Data'!$G769,Product_Code,Unit_Price)</f>
        <v>11</v>
      </c>
      <c r="M769" s="3">
        <f>'Transaction Data'!$F769*'Transaction Data'!$K769</f>
        <v>3830</v>
      </c>
      <c r="N769" s="3">
        <f>'Transaction Data'!$F769*'Transaction Data'!$L769</f>
        <v>4213</v>
      </c>
      <c r="O769" s="3">
        <f>'Transaction Data'!$N769-'Transaction Data'!$M769</f>
        <v>383</v>
      </c>
      <c r="P769" s="2">
        <f>DATEDIF('Transaction Data'!$D769,'Transaction Data'!$A769,"y")</f>
        <v>36</v>
      </c>
      <c r="Q769" s="2" t="str">
        <f>FLOOR('Transaction Data'!$P769,15)&amp;"-"&amp;FLOOR('Transaction Data'!$P769,15)+14</f>
        <v>30-44</v>
      </c>
      <c r="R769" s="2" t="str">
        <f>IF('Transaction Data'!$L769&lt;=10,"Less Expensive","Expensive")</f>
        <v>Expensive</v>
      </c>
      <c r="S769" s="4">
        <f>WEEKDAY('Transaction Data'!$A769)</f>
        <v>1</v>
      </c>
      <c r="T769" s="2" t="str">
        <f>IF(WEEKDAY('Transaction Data'!$A769,2)&lt;6,"Weekday","Weekend")</f>
        <v>Weekend</v>
      </c>
    </row>
    <row r="770" ht="15.75" customHeight="1">
      <c r="A770" s="1">
        <v>45363.0</v>
      </c>
      <c r="B770" s="2" t="s">
        <v>794</v>
      </c>
      <c r="C770" s="2" t="s">
        <v>51</v>
      </c>
      <c r="D770" s="1">
        <v>36089.0</v>
      </c>
      <c r="E770" s="2" t="s">
        <v>27</v>
      </c>
      <c r="F770" s="2">
        <v>430.0</v>
      </c>
      <c r="G770" s="2" t="s">
        <v>60</v>
      </c>
      <c r="H770" s="2" t="s">
        <v>52</v>
      </c>
      <c r="I770" s="2" t="s">
        <v>25</v>
      </c>
      <c r="J770" s="2" t="str">
        <f t="array" ref="J770">XLOOKUP('Transaction Data'!$G770,Product_Code,Biscuit_Brand)</f>
        <v>Peanut Butter Bites</v>
      </c>
      <c r="K770" s="2">
        <f t="array" ref="K770">XLOOKUP('Transaction Data'!$G770,Product_Code,Cost)</f>
        <v>5</v>
      </c>
      <c r="L770" s="2">
        <f t="array" ref="L770">XLOOKUP('Transaction Data'!$G770,Product_Code,Unit_Price)</f>
        <v>7</v>
      </c>
      <c r="M770" s="3">
        <f>'Transaction Data'!$F770*'Transaction Data'!$K770</f>
        <v>2150</v>
      </c>
      <c r="N770" s="3">
        <f>'Transaction Data'!$F770*'Transaction Data'!$L770</f>
        <v>3010</v>
      </c>
      <c r="O770" s="3">
        <f>'Transaction Data'!$N770-'Transaction Data'!$M770</f>
        <v>860</v>
      </c>
      <c r="P770" s="2">
        <f>DATEDIF('Transaction Data'!$D770,'Transaction Data'!$A770,"y")</f>
        <v>25</v>
      </c>
      <c r="Q770" s="2" t="str">
        <f>FLOOR('Transaction Data'!$P770,15)&amp;"-"&amp;FLOOR('Transaction Data'!$P770,15)+14</f>
        <v>15-29</v>
      </c>
      <c r="R770" s="2" t="str">
        <f>IF('Transaction Data'!$L770&lt;=10,"Less Expensive","Expensive")</f>
        <v>Less Expensive</v>
      </c>
      <c r="S770" s="4">
        <f>WEEKDAY('Transaction Data'!$A770)</f>
        <v>3</v>
      </c>
      <c r="T770" s="2" t="str">
        <f>IF(WEEKDAY('Transaction Data'!$A770,2)&lt;6,"Weekday","Weekend")</f>
        <v>Weekday</v>
      </c>
    </row>
    <row r="771" ht="15.75" customHeight="1">
      <c r="A771" s="1">
        <v>45302.0</v>
      </c>
      <c r="B771" s="2" t="s">
        <v>795</v>
      </c>
      <c r="C771" s="2" t="s">
        <v>78</v>
      </c>
      <c r="D771" s="1">
        <v>27109.0</v>
      </c>
      <c r="E771" s="2" t="s">
        <v>63</v>
      </c>
      <c r="F771" s="2">
        <v>488.0</v>
      </c>
      <c r="G771" s="2" t="s">
        <v>28</v>
      </c>
      <c r="H771" s="2" t="s">
        <v>52</v>
      </c>
      <c r="I771" s="2" t="s">
        <v>25</v>
      </c>
      <c r="J771" s="2" t="str">
        <f t="array" ref="J771">XLOOKUP('Transaction Data'!$G771,Product_Code,Biscuit_Brand)</f>
        <v>Shortbread</v>
      </c>
      <c r="K771" s="2">
        <f t="array" ref="K771">XLOOKUP('Transaction Data'!$G771,Product_Code,Cost)</f>
        <v>10</v>
      </c>
      <c r="L771" s="2">
        <f t="array" ref="L771">XLOOKUP('Transaction Data'!$G771,Product_Code,Unit_Price)</f>
        <v>45</v>
      </c>
      <c r="M771" s="3">
        <f>'Transaction Data'!$F771*'Transaction Data'!$K771</f>
        <v>4880</v>
      </c>
      <c r="N771" s="3">
        <f>'Transaction Data'!$F771*'Transaction Data'!$L771</f>
        <v>21960</v>
      </c>
      <c r="O771" s="3">
        <f>'Transaction Data'!$N771-'Transaction Data'!$M771</f>
        <v>17080</v>
      </c>
      <c r="P771" s="2">
        <f>DATEDIF('Transaction Data'!$D771,'Transaction Data'!$A771,"y")</f>
        <v>49</v>
      </c>
      <c r="Q771" s="2" t="str">
        <f>FLOOR('Transaction Data'!$P771,15)&amp;"-"&amp;FLOOR('Transaction Data'!$P771,15)+14</f>
        <v>45-59</v>
      </c>
      <c r="R771" s="2" t="str">
        <f>IF('Transaction Data'!$L771&lt;=10,"Less Expensive","Expensive")</f>
        <v>Expensive</v>
      </c>
      <c r="S771" s="4">
        <f>WEEKDAY('Transaction Data'!$A771)</f>
        <v>5</v>
      </c>
      <c r="T771" s="2" t="str">
        <f>IF(WEEKDAY('Transaction Data'!$A771,2)&lt;6,"Weekday","Weekend")</f>
        <v>Weekday</v>
      </c>
    </row>
    <row r="772" ht="15.75" customHeight="1">
      <c r="A772" s="1">
        <v>45313.0</v>
      </c>
      <c r="B772" s="2" t="s">
        <v>796</v>
      </c>
      <c r="C772" s="2" t="s">
        <v>51</v>
      </c>
      <c r="D772" s="1">
        <v>18373.0</v>
      </c>
      <c r="E772" s="2" t="s">
        <v>63</v>
      </c>
      <c r="F772" s="2">
        <v>477.0</v>
      </c>
      <c r="G772" s="2" t="s">
        <v>48</v>
      </c>
      <c r="H772" s="2" t="s">
        <v>45</v>
      </c>
      <c r="I772" s="2" t="s">
        <v>25</v>
      </c>
      <c r="J772" s="2" t="str">
        <f t="array" ref="J772">XLOOKUP('Transaction Data'!$G772,Product_Code,Biscuit_Brand)</f>
        <v>Lemon Crisps</v>
      </c>
      <c r="K772" s="2">
        <f t="array" ref="K772">XLOOKUP('Transaction Data'!$G772,Product_Code,Cost)</f>
        <v>7</v>
      </c>
      <c r="L772" s="2">
        <f t="array" ref="L772">XLOOKUP('Transaction Data'!$G772,Product_Code,Unit_Price)</f>
        <v>9</v>
      </c>
      <c r="M772" s="3">
        <f>'Transaction Data'!$F772*'Transaction Data'!$K772</f>
        <v>3339</v>
      </c>
      <c r="N772" s="3">
        <f>'Transaction Data'!$F772*'Transaction Data'!$L772</f>
        <v>4293</v>
      </c>
      <c r="O772" s="3">
        <f>'Transaction Data'!$N772-'Transaction Data'!$M772</f>
        <v>954</v>
      </c>
      <c r="P772" s="2">
        <f>DATEDIF('Transaction Data'!$D772,'Transaction Data'!$A772,"y")</f>
        <v>73</v>
      </c>
      <c r="Q772" s="2" t="str">
        <f>FLOOR('Transaction Data'!$P772,15)&amp;"-"&amp;FLOOR('Transaction Data'!$P772,15)+14</f>
        <v>60-74</v>
      </c>
      <c r="R772" s="2" t="str">
        <f>IF('Transaction Data'!$L772&lt;=10,"Less Expensive","Expensive")</f>
        <v>Less Expensive</v>
      </c>
      <c r="S772" s="4">
        <f>WEEKDAY('Transaction Data'!$A772)</f>
        <v>2</v>
      </c>
      <c r="T772" s="2" t="str">
        <f>IF(WEEKDAY('Transaction Data'!$A772,2)&lt;6,"Weekday","Weekend")</f>
        <v>Weekday</v>
      </c>
    </row>
    <row r="773" ht="15.75" customHeight="1">
      <c r="A773" s="1">
        <v>45445.0</v>
      </c>
      <c r="B773" s="2" t="s">
        <v>797</v>
      </c>
      <c r="C773" s="2" t="s">
        <v>21</v>
      </c>
      <c r="D773" s="1">
        <v>35455.0</v>
      </c>
      <c r="E773" s="2" t="s">
        <v>37</v>
      </c>
      <c r="F773" s="2">
        <v>276.0</v>
      </c>
      <c r="G773" s="2" t="s">
        <v>23</v>
      </c>
      <c r="H773" s="2" t="s">
        <v>49</v>
      </c>
      <c r="I773" s="2" t="s">
        <v>25</v>
      </c>
      <c r="J773" s="2" t="str">
        <f t="array" ref="J773">XLOOKUP('Transaction Data'!$G773,Product_Code,Biscuit_Brand)</f>
        <v>Cinnamon Swirls</v>
      </c>
      <c r="K773" s="2">
        <f t="array" ref="K773">XLOOKUP('Transaction Data'!$G773,Product_Code,Cost)</f>
        <v>10</v>
      </c>
      <c r="L773" s="2">
        <f t="array" ref="L773">XLOOKUP('Transaction Data'!$G773,Product_Code,Unit_Price)</f>
        <v>14</v>
      </c>
      <c r="M773" s="3">
        <f>'Transaction Data'!$F773*'Transaction Data'!$K773</f>
        <v>2760</v>
      </c>
      <c r="N773" s="3">
        <f>'Transaction Data'!$F773*'Transaction Data'!$L773</f>
        <v>3864</v>
      </c>
      <c r="O773" s="3">
        <f>'Transaction Data'!$N773-'Transaction Data'!$M773</f>
        <v>1104</v>
      </c>
      <c r="P773" s="2">
        <f>DATEDIF('Transaction Data'!$D773,'Transaction Data'!$A773,"y")</f>
        <v>27</v>
      </c>
      <c r="Q773" s="2" t="str">
        <f>FLOOR('Transaction Data'!$P773,15)&amp;"-"&amp;FLOOR('Transaction Data'!$P773,15)+14</f>
        <v>15-29</v>
      </c>
      <c r="R773" s="2" t="str">
        <f>IF('Transaction Data'!$L773&lt;=10,"Less Expensive","Expensive")</f>
        <v>Expensive</v>
      </c>
      <c r="S773" s="4">
        <f>WEEKDAY('Transaction Data'!$A773)</f>
        <v>1</v>
      </c>
      <c r="T773" s="2" t="str">
        <f>IF(WEEKDAY('Transaction Data'!$A773,2)&lt;6,"Weekday","Weekend")</f>
        <v>Weekend</v>
      </c>
    </row>
    <row r="774" ht="15.75" customHeight="1">
      <c r="A774" s="1">
        <v>45309.0</v>
      </c>
      <c r="B774" s="2" t="s">
        <v>798</v>
      </c>
      <c r="C774" s="2" t="s">
        <v>69</v>
      </c>
      <c r="D774" s="1">
        <v>35169.0</v>
      </c>
      <c r="E774" s="2" t="s">
        <v>22</v>
      </c>
      <c r="F774" s="2">
        <v>464.0</v>
      </c>
      <c r="G774" s="2" t="s">
        <v>48</v>
      </c>
      <c r="H774" s="2" t="s">
        <v>52</v>
      </c>
      <c r="I774" s="2" t="s">
        <v>25</v>
      </c>
      <c r="J774" s="2" t="str">
        <f t="array" ref="J774">XLOOKUP('Transaction Data'!$G774,Product_Code,Biscuit_Brand)</f>
        <v>Lemon Crisps</v>
      </c>
      <c r="K774" s="2">
        <f t="array" ref="K774">XLOOKUP('Transaction Data'!$G774,Product_Code,Cost)</f>
        <v>7</v>
      </c>
      <c r="L774" s="2">
        <f t="array" ref="L774">XLOOKUP('Transaction Data'!$G774,Product_Code,Unit_Price)</f>
        <v>9</v>
      </c>
      <c r="M774" s="3">
        <f>'Transaction Data'!$F774*'Transaction Data'!$K774</f>
        <v>3248</v>
      </c>
      <c r="N774" s="3">
        <f>'Transaction Data'!$F774*'Transaction Data'!$L774</f>
        <v>4176</v>
      </c>
      <c r="O774" s="3">
        <f>'Transaction Data'!$N774-'Transaction Data'!$M774</f>
        <v>928</v>
      </c>
      <c r="P774" s="2">
        <f>DATEDIF('Transaction Data'!$D774,'Transaction Data'!$A774,"y")</f>
        <v>27</v>
      </c>
      <c r="Q774" s="2" t="str">
        <f>FLOOR('Transaction Data'!$P774,15)&amp;"-"&amp;FLOOR('Transaction Data'!$P774,15)+14</f>
        <v>15-29</v>
      </c>
      <c r="R774" s="2" t="str">
        <f>IF('Transaction Data'!$L774&lt;=10,"Less Expensive","Expensive")</f>
        <v>Less Expensive</v>
      </c>
      <c r="S774" s="4">
        <f>WEEKDAY('Transaction Data'!$A774)</f>
        <v>5</v>
      </c>
      <c r="T774" s="2" t="str">
        <f>IF(WEEKDAY('Transaction Data'!$A774,2)&lt;6,"Weekday","Weekend")</f>
        <v>Weekday</v>
      </c>
    </row>
    <row r="775" ht="15.75" customHeight="1">
      <c r="A775" s="1">
        <v>45502.0</v>
      </c>
      <c r="B775" s="2" t="s">
        <v>799</v>
      </c>
      <c r="C775" s="2" t="s">
        <v>69</v>
      </c>
      <c r="D775" s="1">
        <v>28411.0</v>
      </c>
      <c r="E775" s="2" t="s">
        <v>22</v>
      </c>
      <c r="F775" s="2">
        <v>266.0</v>
      </c>
      <c r="G775" s="2" t="s">
        <v>48</v>
      </c>
      <c r="H775" s="2" t="s">
        <v>49</v>
      </c>
      <c r="I775" s="2" t="s">
        <v>25</v>
      </c>
      <c r="J775" s="2" t="str">
        <f t="array" ref="J775">XLOOKUP('Transaction Data'!$G775,Product_Code,Biscuit_Brand)</f>
        <v>Lemon Crisps</v>
      </c>
      <c r="K775" s="2">
        <f t="array" ref="K775">XLOOKUP('Transaction Data'!$G775,Product_Code,Cost)</f>
        <v>7</v>
      </c>
      <c r="L775" s="2">
        <f t="array" ref="L775">XLOOKUP('Transaction Data'!$G775,Product_Code,Unit_Price)</f>
        <v>9</v>
      </c>
      <c r="M775" s="3">
        <f>'Transaction Data'!$F775*'Transaction Data'!$K775</f>
        <v>1862</v>
      </c>
      <c r="N775" s="3">
        <f>'Transaction Data'!$F775*'Transaction Data'!$L775</f>
        <v>2394</v>
      </c>
      <c r="O775" s="3">
        <f>'Transaction Data'!$N775-'Transaction Data'!$M775</f>
        <v>532</v>
      </c>
      <c r="P775" s="2">
        <f>DATEDIF('Transaction Data'!$D775,'Transaction Data'!$A775,"y")</f>
        <v>46</v>
      </c>
      <c r="Q775" s="2" t="str">
        <f>FLOOR('Transaction Data'!$P775,15)&amp;"-"&amp;FLOOR('Transaction Data'!$P775,15)+14</f>
        <v>45-59</v>
      </c>
      <c r="R775" s="2" t="str">
        <f>IF('Transaction Data'!$L775&lt;=10,"Less Expensive","Expensive")</f>
        <v>Less Expensive</v>
      </c>
      <c r="S775" s="4">
        <f>WEEKDAY('Transaction Data'!$A775)</f>
        <v>2</v>
      </c>
      <c r="T775" s="2" t="str">
        <f>IF(WEEKDAY('Transaction Data'!$A775,2)&lt;6,"Weekday","Weekend")</f>
        <v>Weekday</v>
      </c>
    </row>
    <row r="776" ht="15.75" customHeight="1">
      <c r="A776" s="1">
        <v>45387.0</v>
      </c>
      <c r="B776" s="2" t="s">
        <v>800</v>
      </c>
      <c r="C776" s="2" t="s">
        <v>51</v>
      </c>
      <c r="D776" s="1">
        <v>19953.0</v>
      </c>
      <c r="E776" s="2" t="s">
        <v>22</v>
      </c>
      <c r="F776" s="2">
        <v>430.0</v>
      </c>
      <c r="G776" s="2" t="s">
        <v>23</v>
      </c>
      <c r="H776" s="2" t="s">
        <v>52</v>
      </c>
      <c r="I776" s="2" t="s">
        <v>25</v>
      </c>
      <c r="J776" s="2" t="str">
        <f t="array" ref="J776">XLOOKUP('Transaction Data'!$G776,Product_Code,Biscuit_Brand)</f>
        <v>Cinnamon Swirls</v>
      </c>
      <c r="K776" s="2">
        <f t="array" ref="K776">XLOOKUP('Transaction Data'!$G776,Product_Code,Cost)</f>
        <v>10</v>
      </c>
      <c r="L776" s="2">
        <f t="array" ref="L776">XLOOKUP('Transaction Data'!$G776,Product_Code,Unit_Price)</f>
        <v>14</v>
      </c>
      <c r="M776" s="3">
        <f>'Transaction Data'!$F776*'Transaction Data'!$K776</f>
        <v>4300</v>
      </c>
      <c r="N776" s="3">
        <f>'Transaction Data'!$F776*'Transaction Data'!$L776</f>
        <v>6020</v>
      </c>
      <c r="O776" s="3">
        <f>'Transaction Data'!$N776-'Transaction Data'!$M776</f>
        <v>1720</v>
      </c>
      <c r="P776" s="2">
        <f>DATEDIF('Transaction Data'!$D776,'Transaction Data'!$A776,"y")</f>
        <v>69</v>
      </c>
      <c r="Q776" s="2" t="str">
        <f>FLOOR('Transaction Data'!$P776,15)&amp;"-"&amp;FLOOR('Transaction Data'!$P776,15)+14</f>
        <v>60-74</v>
      </c>
      <c r="R776" s="2" t="str">
        <f>IF('Transaction Data'!$L776&lt;=10,"Less Expensive","Expensive")</f>
        <v>Expensive</v>
      </c>
      <c r="S776" s="4">
        <f>WEEKDAY('Transaction Data'!$A776)</f>
        <v>6</v>
      </c>
      <c r="T776" s="2" t="str">
        <f>IF(WEEKDAY('Transaction Data'!$A776,2)&lt;6,"Weekday","Weekend")</f>
        <v>Weekday</v>
      </c>
    </row>
    <row r="777" ht="15.75" customHeight="1">
      <c r="A777" s="1">
        <v>45334.0</v>
      </c>
      <c r="B777" s="2" t="s">
        <v>801</v>
      </c>
      <c r="C777" s="2" t="s">
        <v>54</v>
      </c>
      <c r="D777" s="1">
        <v>19604.0</v>
      </c>
      <c r="E777" s="2" t="s">
        <v>63</v>
      </c>
      <c r="F777" s="2">
        <v>107.0</v>
      </c>
      <c r="G777" s="2" t="s">
        <v>23</v>
      </c>
      <c r="H777" s="2" t="s">
        <v>34</v>
      </c>
      <c r="I777" s="2" t="s">
        <v>25</v>
      </c>
      <c r="J777" s="2" t="str">
        <f t="array" ref="J777">XLOOKUP('Transaction Data'!$G777,Product_Code,Biscuit_Brand)</f>
        <v>Cinnamon Swirls</v>
      </c>
      <c r="K777" s="2">
        <f t="array" ref="K777">XLOOKUP('Transaction Data'!$G777,Product_Code,Cost)</f>
        <v>10</v>
      </c>
      <c r="L777" s="2">
        <f t="array" ref="L777">XLOOKUP('Transaction Data'!$G777,Product_Code,Unit_Price)</f>
        <v>14</v>
      </c>
      <c r="M777" s="3">
        <f>'Transaction Data'!$F777*'Transaction Data'!$K777</f>
        <v>1070</v>
      </c>
      <c r="N777" s="3">
        <f>'Transaction Data'!$F777*'Transaction Data'!$L777</f>
        <v>1498</v>
      </c>
      <c r="O777" s="3">
        <f>'Transaction Data'!$N777-'Transaction Data'!$M777</f>
        <v>428</v>
      </c>
      <c r="P777" s="2">
        <f>DATEDIF('Transaction Data'!$D777,'Transaction Data'!$A777,"y")</f>
        <v>70</v>
      </c>
      <c r="Q777" s="2" t="str">
        <f>FLOOR('Transaction Data'!$P777,15)&amp;"-"&amp;FLOOR('Transaction Data'!$P777,15)+14</f>
        <v>60-74</v>
      </c>
      <c r="R777" s="2" t="str">
        <f>IF('Transaction Data'!$L777&lt;=10,"Less Expensive","Expensive")</f>
        <v>Expensive</v>
      </c>
      <c r="S777" s="4">
        <f>WEEKDAY('Transaction Data'!$A777)</f>
        <v>2</v>
      </c>
      <c r="T777" s="2" t="str">
        <f>IF(WEEKDAY('Transaction Data'!$A777,2)&lt;6,"Weekday","Weekend")</f>
        <v>Weekday</v>
      </c>
    </row>
    <row r="778" ht="15.75" customHeight="1">
      <c r="A778" s="1">
        <v>45390.0</v>
      </c>
      <c r="B778" s="2" t="s">
        <v>802</v>
      </c>
      <c r="C778" s="2" t="s">
        <v>32</v>
      </c>
      <c r="D778" s="1">
        <v>36436.0</v>
      </c>
      <c r="E778" s="2" t="s">
        <v>63</v>
      </c>
      <c r="F778" s="2">
        <v>119.0</v>
      </c>
      <c r="G778" s="2" t="s">
        <v>48</v>
      </c>
      <c r="H778" s="2" t="s">
        <v>34</v>
      </c>
      <c r="I778" s="2" t="s">
        <v>25</v>
      </c>
      <c r="J778" s="2" t="str">
        <f t="array" ref="J778">XLOOKUP('Transaction Data'!$G778,Product_Code,Biscuit_Brand)</f>
        <v>Lemon Crisps</v>
      </c>
      <c r="K778" s="2">
        <f t="array" ref="K778">XLOOKUP('Transaction Data'!$G778,Product_Code,Cost)</f>
        <v>7</v>
      </c>
      <c r="L778" s="2">
        <f t="array" ref="L778">XLOOKUP('Transaction Data'!$G778,Product_Code,Unit_Price)</f>
        <v>9</v>
      </c>
      <c r="M778" s="3">
        <f>'Transaction Data'!$F778*'Transaction Data'!$K778</f>
        <v>833</v>
      </c>
      <c r="N778" s="3">
        <f>'Transaction Data'!$F778*'Transaction Data'!$L778</f>
        <v>1071</v>
      </c>
      <c r="O778" s="3">
        <f>'Transaction Data'!$N778-'Transaction Data'!$M778</f>
        <v>238</v>
      </c>
      <c r="P778" s="2">
        <f>DATEDIF('Transaction Data'!$D778,'Transaction Data'!$A778,"y")</f>
        <v>24</v>
      </c>
      <c r="Q778" s="2" t="str">
        <f>FLOOR('Transaction Data'!$P778,15)&amp;"-"&amp;FLOOR('Transaction Data'!$P778,15)+14</f>
        <v>15-29</v>
      </c>
      <c r="R778" s="2" t="str">
        <f>IF('Transaction Data'!$L778&lt;=10,"Less Expensive","Expensive")</f>
        <v>Less Expensive</v>
      </c>
      <c r="S778" s="4">
        <f>WEEKDAY('Transaction Data'!$A778)</f>
        <v>2</v>
      </c>
      <c r="T778" s="2" t="str">
        <f>IF(WEEKDAY('Transaction Data'!$A778,2)&lt;6,"Weekday","Weekend")</f>
        <v>Weekday</v>
      </c>
    </row>
    <row r="779" ht="15.75" customHeight="1">
      <c r="A779" s="1">
        <v>45346.0</v>
      </c>
      <c r="B779" s="2" t="s">
        <v>803</v>
      </c>
      <c r="C779" s="2" t="s">
        <v>51</v>
      </c>
      <c r="D779" s="1">
        <v>27955.0</v>
      </c>
      <c r="E779" s="2" t="s">
        <v>27</v>
      </c>
      <c r="F779" s="2">
        <v>81.0</v>
      </c>
      <c r="G779" s="2" t="s">
        <v>33</v>
      </c>
      <c r="H779" s="2" t="s">
        <v>39</v>
      </c>
      <c r="I779" s="2" t="s">
        <v>25</v>
      </c>
      <c r="J779" s="2" t="str">
        <f t="array" ref="J779">XLOOKUP('Transaction Data'!$G779,Product_Code,Biscuit_Brand)</f>
        <v>Caramel Biscuits</v>
      </c>
      <c r="K779" s="2">
        <f t="array" ref="K779">XLOOKUP('Transaction Data'!$G779,Product_Code,Cost)</f>
        <v>18</v>
      </c>
      <c r="L779" s="2">
        <f t="array" ref="L779">XLOOKUP('Transaction Data'!$G779,Product_Code,Unit_Price)</f>
        <v>22</v>
      </c>
      <c r="M779" s="3">
        <f>'Transaction Data'!$F779*'Transaction Data'!$K779</f>
        <v>1458</v>
      </c>
      <c r="N779" s="3">
        <f>'Transaction Data'!$F779*'Transaction Data'!$L779</f>
        <v>1782</v>
      </c>
      <c r="O779" s="3">
        <f>'Transaction Data'!$N779-'Transaction Data'!$M779</f>
        <v>324</v>
      </c>
      <c r="P779" s="2">
        <f>DATEDIF('Transaction Data'!$D779,'Transaction Data'!$A779,"y")</f>
        <v>47</v>
      </c>
      <c r="Q779" s="2" t="str">
        <f>FLOOR('Transaction Data'!$P779,15)&amp;"-"&amp;FLOOR('Transaction Data'!$P779,15)+14</f>
        <v>45-59</v>
      </c>
      <c r="R779" s="2" t="str">
        <f>IF('Transaction Data'!$L779&lt;=10,"Less Expensive","Expensive")</f>
        <v>Expensive</v>
      </c>
      <c r="S779" s="4">
        <f>WEEKDAY('Transaction Data'!$A779)</f>
        <v>7</v>
      </c>
      <c r="T779" s="2" t="str">
        <f>IF(WEEKDAY('Transaction Data'!$A779,2)&lt;6,"Weekday","Weekend")</f>
        <v>Weekend</v>
      </c>
    </row>
    <row r="780" ht="15.75" customHeight="1">
      <c r="A780" s="1">
        <v>45325.0</v>
      </c>
      <c r="B780" s="2" t="s">
        <v>804</v>
      </c>
      <c r="C780" s="2" t="s">
        <v>69</v>
      </c>
      <c r="D780" s="1">
        <v>31204.0</v>
      </c>
      <c r="E780" s="2" t="s">
        <v>37</v>
      </c>
      <c r="F780" s="2">
        <v>314.0</v>
      </c>
      <c r="G780" s="2" t="s">
        <v>55</v>
      </c>
      <c r="H780" s="2" t="s">
        <v>42</v>
      </c>
      <c r="I780" s="2" t="s">
        <v>25</v>
      </c>
      <c r="J780" s="2" t="str">
        <f t="array" ref="J780">XLOOKUP('Transaction Data'!$G780,Product_Code,Biscuit_Brand)</f>
        <v>Vanilla Wafers</v>
      </c>
      <c r="K780" s="2">
        <f t="array" ref="K780">XLOOKUP('Transaction Data'!$G780,Product_Code,Cost)</f>
        <v>18</v>
      </c>
      <c r="L780" s="2">
        <f t="array" ref="L780">XLOOKUP('Transaction Data'!$G780,Product_Code,Unit_Price)</f>
        <v>36</v>
      </c>
      <c r="M780" s="3">
        <f>'Transaction Data'!$F780*'Transaction Data'!$K780</f>
        <v>5652</v>
      </c>
      <c r="N780" s="3">
        <f>'Transaction Data'!$F780*'Transaction Data'!$L780</f>
        <v>11304</v>
      </c>
      <c r="O780" s="3">
        <f>'Transaction Data'!$N780-'Transaction Data'!$M780</f>
        <v>5652</v>
      </c>
      <c r="P780" s="2">
        <f>DATEDIF('Transaction Data'!$D780,'Transaction Data'!$A780,"y")</f>
        <v>38</v>
      </c>
      <c r="Q780" s="2" t="str">
        <f>FLOOR('Transaction Data'!$P780,15)&amp;"-"&amp;FLOOR('Transaction Data'!$P780,15)+14</f>
        <v>30-44</v>
      </c>
      <c r="R780" s="2" t="str">
        <f>IF('Transaction Data'!$L780&lt;=10,"Less Expensive","Expensive")</f>
        <v>Expensive</v>
      </c>
      <c r="S780" s="4">
        <f>WEEKDAY('Transaction Data'!$A780)</f>
        <v>7</v>
      </c>
      <c r="T780" s="2" t="str">
        <f>IF(WEEKDAY('Transaction Data'!$A780,2)&lt;6,"Weekday","Weekend")</f>
        <v>Weekend</v>
      </c>
    </row>
    <row r="781" ht="15.75" customHeight="1">
      <c r="A781" s="1">
        <v>45410.0</v>
      </c>
      <c r="B781" s="2" t="s">
        <v>805</v>
      </c>
      <c r="C781" s="2" t="s">
        <v>47</v>
      </c>
      <c r="D781" s="1">
        <v>23631.0</v>
      </c>
      <c r="E781" s="2" t="s">
        <v>27</v>
      </c>
      <c r="F781" s="2">
        <v>257.0</v>
      </c>
      <c r="G781" s="2" t="s">
        <v>23</v>
      </c>
      <c r="H781" s="2" t="s">
        <v>45</v>
      </c>
      <c r="I781" s="2" t="s">
        <v>25</v>
      </c>
      <c r="J781" s="2" t="str">
        <f t="array" ref="J781">XLOOKUP('Transaction Data'!$G781,Product_Code,Biscuit_Brand)</f>
        <v>Cinnamon Swirls</v>
      </c>
      <c r="K781" s="2">
        <f t="array" ref="K781">XLOOKUP('Transaction Data'!$G781,Product_Code,Cost)</f>
        <v>10</v>
      </c>
      <c r="L781" s="2">
        <f t="array" ref="L781">XLOOKUP('Transaction Data'!$G781,Product_Code,Unit_Price)</f>
        <v>14</v>
      </c>
      <c r="M781" s="3">
        <f>'Transaction Data'!$F781*'Transaction Data'!$K781</f>
        <v>2570</v>
      </c>
      <c r="N781" s="3">
        <f>'Transaction Data'!$F781*'Transaction Data'!$L781</f>
        <v>3598</v>
      </c>
      <c r="O781" s="3">
        <f>'Transaction Data'!$N781-'Transaction Data'!$M781</f>
        <v>1028</v>
      </c>
      <c r="P781" s="2">
        <f>DATEDIF('Transaction Data'!$D781,'Transaction Data'!$A781,"y")</f>
        <v>59</v>
      </c>
      <c r="Q781" s="2" t="str">
        <f>FLOOR('Transaction Data'!$P781,15)&amp;"-"&amp;FLOOR('Transaction Data'!$P781,15)+14</f>
        <v>45-59</v>
      </c>
      <c r="R781" s="2" t="str">
        <f>IF('Transaction Data'!$L781&lt;=10,"Less Expensive","Expensive")</f>
        <v>Expensive</v>
      </c>
      <c r="S781" s="4">
        <f>WEEKDAY('Transaction Data'!$A781)</f>
        <v>1</v>
      </c>
      <c r="T781" s="2" t="str">
        <f>IF(WEEKDAY('Transaction Data'!$A781,2)&lt;6,"Weekday","Weekend")</f>
        <v>Weekend</v>
      </c>
    </row>
    <row r="782" ht="15.75" customHeight="1">
      <c r="A782" s="1">
        <v>45303.0</v>
      </c>
      <c r="B782" s="2" t="s">
        <v>806</v>
      </c>
      <c r="C782" s="2" t="s">
        <v>41</v>
      </c>
      <c r="D782" s="1">
        <v>27766.0</v>
      </c>
      <c r="E782" s="2" t="s">
        <v>27</v>
      </c>
      <c r="F782" s="2">
        <v>264.0</v>
      </c>
      <c r="G782" s="2" t="s">
        <v>33</v>
      </c>
      <c r="H782" s="2" t="s">
        <v>49</v>
      </c>
      <c r="I782" s="2" t="s">
        <v>25</v>
      </c>
      <c r="J782" s="2" t="str">
        <f t="array" ref="J782">XLOOKUP('Transaction Data'!$G782,Product_Code,Biscuit_Brand)</f>
        <v>Caramel Biscuits</v>
      </c>
      <c r="K782" s="2">
        <f t="array" ref="K782">XLOOKUP('Transaction Data'!$G782,Product_Code,Cost)</f>
        <v>18</v>
      </c>
      <c r="L782" s="2">
        <f t="array" ref="L782">XLOOKUP('Transaction Data'!$G782,Product_Code,Unit_Price)</f>
        <v>22</v>
      </c>
      <c r="M782" s="3">
        <f>'Transaction Data'!$F782*'Transaction Data'!$K782</f>
        <v>4752</v>
      </c>
      <c r="N782" s="3">
        <f>'Transaction Data'!$F782*'Transaction Data'!$L782</f>
        <v>5808</v>
      </c>
      <c r="O782" s="3">
        <f>'Transaction Data'!$N782-'Transaction Data'!$M782</f>
        <v>1056</v>
      </c>
      <c r="P782" s="2">
        <f>DATEDIF('Transaction Data'!$D782,'Transaction Data'!$A782,"y")</f>
        <v>48</v>
      </c>
      <c r="Q782" s="2" t="str">
        <f>FLOOR('Transaction Data'!$P782,15)&amp;"-"&amp;FLOOR('Transaction Data'!$P782,15)+14</f>
        <v>45-59</v>
      </c>
      <c r="R782" s="2" t="str">
        <f>IF('Transaction Data'!$L782&lt;=10,"Less Expensive","Expensive")</f>
        <v>Expensive</v>
      </c>
      <c r="S782" s="4">
        <f>WEEKDAY('Transaction Data'!$A782)</f>
        <v>6</v>
      </c>
      <c r="T782" s="2" t="str">
        <f>IF(WEEKDAY('Transaction Data'!$A782,2)&lt;6,"Weekday","Weekend")</f>
        <v>Weekday</v>
      </c>
    </row>
    <row r="783" ht="15.75" customHeight="1">
      <c r="A783" s="1">
        <v>45336.0</v>
      </c>
      <c r="B783" s="2" t="s">
        <v>807</v>
      </c>
      <c r="C783" s="2" t="s">
        <v>72</v>
      </c>
      <c r="D783" s="1">
        <v>26091.0</v>
      </c>
      <c r="E783" s="2" t="s">
        <v>27</v>
      </c>
      <c r="F783" s="2">
        <v>381.0</v>
      </c>
      <c r="G783" s="2" t="s">
        <v>57</v>
      </c>
      <c r="H783" s="2" t="s">
        <v>52</v>
      </c>
      <c r="I783" s="2" t="s">
        <v>25</v>
      </c>
      <c r="J783" s="2" t="str">
        <f t="array" ref="J783">XLOOKUP('Transaction Data'!$G783,Product_Code,Biscuit_Brand)</f>
        <v>Oatmeal Cookies</v>
      </c>
      <c r="K783" s="2">
        <f t="array" ref="K783">XLOOKUP('Transaction Data'!$G783,Product_Code,Cost)</f>
        <v>19</v>
      </c>
      <c r="L783" s="2">
        <f t="array" ref="L783">XLOOKUP('Transaction Data'!$G783,Product_Code,Unit_Price)</f>
        <v>23</v>
      </c>
      <c r="M783" s="3">
        <f>'Transaction Data'!$F783*'Transaction Data'!$K783</f>
        <v>7239</v>
      </c>
      <c r="N783" s="3">
        <f>'Transaction Data'!$F783*'Transaction Data'!$L783</f>
        <v>8763</v>
      </c>
      <c r="O783" s="3">
        <f>'Transaction Data'!$N783-'Transaction Data'!$M783</f>
        <v>1524</v>
      </c>
      <c r="P783" s="2">
        <f>DATEDIF('Transaction Data'!$D783,'Transaction Data'!$A783,"y")</f>
        <v>52</v>
      </c>
      <c r="Q783" s="2" t="str">
        <f>FLOOR('Transaction Data'!$P783,15)&amp;"-"&amp;FLOOR('Transaction Data'!$P783,15)+14</f>
        <v>45-59</v>
      </c>
      <c r="R783" s="2" t="str">
        <f>IF('Transaction Data'!$L783&lt;=10,"Less Expensive","Expensive")</f>
        <v>Expensive</v>
      </c>
      <c r="S783" s="4">
        <f>WEEKDAY('Transaction Data'!$A783)</f>
        <v>4</v>
      </c>
      <c r="T783" s="2" t="str">
        <f>IF(WEEKDAY('Transaction Data'!$A783,2)&lt;6,"Weekday","Weekend")</f>
        <v>Weekday</v>
      </c>
    </row>
    <row r="784" ht="15.75" customHeight="1">
      <c r="A784" s="1">
        <v>45495.0</v>
      </c>
      <c r="B784" s="2" t="s">
        <v>808</v>
      </c>
      <c r="C784" s="2" t="s">
        <v>72</v>
      </c>
      <c r="D784" s="1">
        <v>30652.0</v>
      </c>
      <c r="E784" s="2" t="s">
        <v>22</v>
      </c>
      <c r="F784" s="2">
        <v>79.0</v>
      </c>
      <c r="G784" s="2" t="s">
        <v>44</v>
      </c>
      <c r="H784" s="2" t="s">
        <v>49</v>
      </c>
      <c r="I784" s="2" t="s">
        <v>25</v>
      </c>
      <c r="J784" s="2" t="str">
        <f t="array" ref="J784">XLOOKUP('Transaction Data'!$G784,Product_Code,Biscuit_Brand)</f>
        <v>Butter Crunch</v>
      </c>
      <c r="K784" s="2">
        <f t="array" ref="K784">XLOOKUP('Transaction Data'!$G784,Product_Code,Cost)</f>
        <v>10</v>
      </c>
      <c r="L784" s="2">
        <f t="array" ref="L784">XLOOKUP('Transaction Data'!$G784,Product_Code,Unit_Price)</f>
        <v>11</v>
      </c>
      <c r="M784" s="3">
        <f>'Transaction Data'!$F784*'Transaction Data'!$K784</f>
        <v>790</v>
      </c>
      <c r="N784" s="3">
        <f>'Transaction Data'!$F784*'Transaction Data'!$L784</f>
        <v>869</v>
      </c>
      <c r="O784" s="3">
        <f>'Transaction Data'!$N784-'Transaction Data'!$M784</f>
        <v>79</v>
      </c>
      <c r="P784" s="2">
        <f>DATEDIF('Transaction Data'!$D784,'Transaction Data'!$A784,"y")</f>
        <v>40</v>
      </c>
      <c r="Q784" s="2" t="str">
        <f>FLOOR('Transaction Data'!$P784,15)&amp;"-"&amp;FLOOR('Transaction Data'!$P784,15)+14</f>
        <v>30-44</v>
      </c>
      <c r="R784" s="2" t="str">
        <f>IF('Transaction Data'!$L784&lt;=10,"Less Expensive","Expensive")</f>
        <v>Expensive</v>
      </c>
      <c r="S784" s="4">
        <f>WEEKDAY('Transaction Data'!$A784)</f>
        <v>2</v>
      </c>
      <c r="T784" s="2" t="str">
        <f>IF(WEEKDAY('Transaction Data'!$A784,2)&lt;6,"Weekday","Weekend")</f>
        <v>Weekday</v>
      </c>
    </row>
    <row r="785" ht="15.75" customHeight="1">
      <c r="A785" s="1">
        <v>45434.0</v>
      </c>
      <c r="B785" s="2" t="s">
        <v>809</v>
      </c>
      <c r="C785" s="2" t="s">
        <v>69</v>
      </c>
      <c r="D785" s="1">
        <v>30864.0</v>
      </c>
      <c r="E785" s="2" t="s">
        <v>63</v>
      </c>
      <c r="F785" s="2">
        <v>339.0</v>
      </c>
      <c r="G785" s="2" t="s">
        <v>44</v>
      </c>
      <c r="H785" s="2" t="s">
        <v>52</v>
      </c>
      <c r="I785" s="2" t="s">
        <v>25</v>
      </c>
      <c r="J785" s="2" t="str">
        <f t="array" ref="J785">XLOOKUP('Transaction Data'!$G785,Product_Code,Biscuit_Brand)</f>
        <v>Butter Crunch</v>
      </c>
      <c r="K785" s="2">
        <f t="array" ref="K785">XLOOKUP('Transaction Data'!$G785,Product_Code,Cost)</f>
        <v>10</v>
      </c>
      <c r="L785" s="2">
        <f t="array" ref="L785">XLOOKUP('Transaction Data'!$G785,Product_Code,Unit_Price)</f>
        <v>11</v>
      </c>
      <c r="M785" s="3">
        <f>'Transaction Data'!$F785*'Transaction Data'!$K785</f>
        <v>3390</v>
      </c>
      <c r="N785" s="3">
        <f>'Transaction Data'!$F785*'Transaction Data'!$L785</f>
        <v>3729</v>
      </c>
      <c r="O785" s="3">
        <f>'Transaction Data'!$N785-'Transaction Data'!$M785</f>
        <v>339</v>
      </c>
      <c r="P785" s="2">
        <f>DATEDIF('Transaction Data'!$D785,'Transaction Data'!$A785,"y")</f>
        <v>39</v>
      </c>
      <c r="Q785" s="2" t="str">
        <f>FLOOR('Transaction Data'!$P785,15)&amp;"-"&amp;FLOOR('Transaction Data'!$P785,15)+14</f>
        <v>30-44</v>
      </c>
      <c r="R785" s="2" t="str">
        <f>IF('Transaction Data'!$L785&lt;=10,"Less Expensive","Expensive")</f>
        <v>Expensive</v>
      </c>
      <c r="S785" s="4">
        <f>WEEKDAY('Transaction Data'!$A785)</f>
        <v>4</v>
      </c>
      <c r="T785" s="2" t="str">
        <f>IF(WEEKDAY('Transaction Data'!$A785,2)&lt;6,"Weekday","Weekend")</f>
        <v>Weekday</v>
      </c>
    </row>
    <row r="786" ht="15.75" customHeight="1">
      <c r="A786" s="1">
        <v>45418.0</v>
      </c>
      <c r="B786" s="2" t="s">
        <v>810</v>
      </c>
      <c r="C786" s="2" t="s">
        <v>51</v>
      </c>
      <c r="D786" s="1">
        <v>37761.0</v>
      </c>
      <c r="E786" s="2" t="s">
        <v>63</v>
      </c>
      <c r="F786" s="2">
        <v>468.0</v>
      </c>
      <c r="G786" s="2" t="s">
        <v>38</v>
      </c>
      <c r="H786" s="2" t="s">
        <v>52</v>
      </c>
      <c r="I786" s="2" t="s">
        <v>25</v>
      </c>
      <c r="J786" s="2" t="str">
        <f t="array" ref="J786">XLOOKUP('Transaction Data'!$G786,Product_Code,Biscuit_Brand)</f>
        <v>Ginger Snaps</v>
      </c>
      <c r="K786" s="2">
        <f t="array" ref="K786">XLOOKUP('Transaction Data'!$G786,Product_Code,Cost)</f>
        <v>14</v>
      </c>
      <c r="L786" s="2">
        <f t="array" ref="L786">XLOOKUP('Transaction Data'!$G786,Product_Code,Unit_Price)</f>
        <v>28</v>
      </c>
      <c r="M786" s="3">
        <f>'Transaction Data'!$F786*'Transaction Data'!$K786</f>
        <v>6552</v>
      </c>
      <c r="N786" s="3">
        <f>'Transaction Data'!$F786*'Transaction Data'!$L786</f>
        <v>13104</v>
      </c>
      <c r="O786" s="3">
        <f>'Transaction Data'!$N786-'Transaction Data'!$M786</f>
        <v>6552</v>
      </c>
      <c r="P786" s="2">
        <f>DATEDIF('Transaction Data'!$D786,'Transaction Data'!$A786,"y")</f>
        <v>20</v>
      </c>
      <c r="Q786" s="2" t="str">
        <f>FLOOR('Transaction Data'!$P786,15)&amp;"-"&amp;FLOOR('Transaction Data'!$P786,15)+14</f>
        <v>15-29</v>
      </c>
      <c r="R786" s="2" t="str">
        <f>IF('Transaction Data'!$L786&lt;=10,"Less Expensive","Expensive")</f>
        <v>Expensive</v>
      </c>
      <c r="S786" s="4">
        <f>WEEKDAY('Transaction Data'!$A786)</f>
        <v>2</v>
      </c>
      <c r="T786" s="2" t="str">
        <f>IF(WEEKDAY('Transaction Data'!$A786,2)&lt;6,"Weekday","Weekend")</f>
        <v>Weekday</v>
      </c>
    </row>
    <row r="787" ht="15.75" customHeight="1">
      <c r="A787" s="1">
        <v>45296.0</v>
      </c>
      <c r="B787" s="2" t="s">
        <v>811</v>
      </c>
      <c r="C787" s="2" t="s">
        <v>21</v>
      </c>
      <c r="D787" s="1">
        <v>38569.0</v>
      </c>
      <c r="E787" s="2" t="s">
        <v>37</v>
      </c>
      <c r="F787" s="2">
        <v>108.0</v>
      </c>
      <c r="G787" s="2" t="s">
        <v>61</v>
      </c>
      <c r="H787" s="2" t="s">
        <v>45</v>
      </c>
      <c r="I787" s="2" t="s">
        <v>25</v>
      </c>
      <c r="J787" s="2" t="str">
        <f t="array" ref="J787">XLOOKUP('Transaction Data'!$G787,Product_Code,Biscuit_Brand)</f>
        <v>Choco Delight</v>
      </c>
      <c r="K787" s="2">
        <f t="array" ref="K787">XLOOKUP('Transaction Data'!$G787,Product_Code,Cost)</f>
        <v>3</v>
      </c>
      <c r="L787" s="2">
        <f t="array" ref="L787">XLOOKUP('Transaction Data'!$G787,Product_Code,Unit_Price)</f>
        <v>5</v>
      </c>
      <c r="M787" s="3">
        <f>'Transaction Data'!$F787*'Transaction Data'!$K787</f>
        <v>324</v>
      </c>
      <c r="N787" s="3">
        <f>'Transaction Data'!$F787*'Transaction Data'!$L787</f>
        <v>540</v>
      </c>
      <c r="O787" s="3">
        <f>'Transaction Data'!$N787-'Transaction Data'!$M787</f>
        <v>216</v>
      </c>
      <c r="P787" s="2">
        <f>DATEDIF('Transaction Data'!$D787,'Transaction Data'!$A787,"y")</f>
        <v>18</v>
      </c>
      <c r="Q787" s="2" t="str">
        <f>FLOOR('Transaction Data'!$P787,15)&amp;"-"&amp;FLOOR('Transaction Data'!$P787,15)+14</f>
        <v>15-29</v>
      </c>
      <c r="R787" s="2" t="str">
        <f>IF('Transaction Data'!$L787&lt;=10,"Less Expensive","Expensive")</f>
        <v>Less Expensive</v>
      </c>
      <c r="S787" s="4">
        <f>WEEKDAY('Transaction Data'!$A787)</f>
        <v>6</v>
      </c>
      <c r="T787" s="2" t="str">
        <f>IF(WEEKDAY('Transaction Data'!$A787,2)&lt;6,"Weekday","Weekend")</f>
        <v>Weekday</v>
      </c>
    </row>
    <row r="788" ht="15.75" customHeight="1">
      <c r="A788" s="1">
        <v>45358.0</v>
      </c>
      <c r="B788" s="2" t="s">
        <v>812</v>
      </c>
      <c r="C788" s="2" t="s">
        <v>47</v>
      </c>
      <c r="D788" s="1">
        <v>19069.0</v>
      </c>
      <c r="E788" s="2" t="s">
        <v>22</v>
      </c>
      <c r="F788" s="2">
        <v>483.0</v>
      </c>
      <c r="G788" s="2" t="s">
        <v>23</v>
      </c>
      <c r="H788" s="2" t="s">
        <v>49</v>
      </c>
      <c r="I788" s="2" t="s">
        <v>25</v>
      </c>
      <c r="J788" s="2" t="str">
        <f t="array" ref="J788">XLOOKUP('Transaction Data'!$G788,Product_Code,Biscuit_Brand)</f>
        <v>Cinnamon Swirls</v>
      </c>
      <c r="K788" s="2">
        <f t="array" ref="K788">XLOOKUP('Transaction Data'!$G788,Product_Code,Cost)</f>
        <v>10</v>
      </c>
      <c r="L788" s="2">
        <f t="array" ref="L788">XLOOKUP('Transaction Data'!$G788,Product_Code,Unit_Price)</f>
        <v>14</v>
      </c>
      <c r="M788" s="3">
        <f>'Transaction Data'!$F788*'Transaction Data'!$K788</f>
        <v>4830</v>
      </c>
      <c r="N788" s="3">
        <f>'Transaction Data'!$F788*'Transaction Data'!$L788</f>
        <v>6762</v>
      </c>
      <c r="O788" s="3">
        <f>'Transaction Data'!$N788-'Transaction Data'!$M788</f>
        <v>1932</v>
      </c>
      <c r="P788" s="2">
        <f>DATEDIF('Transaction Data'!$D788,'Transaction Data'!$A788,"y")</f>
        <v>71</v>
      </c>
      <c r="Q788" s="2" t="str">
        <f>FLOOR('Transaction Data'!$P788,15)&amp;"-"&amp;FLOOR('Transaction Data'!$P788,15)+14</f>
        <v>60-74</v>
      </c>
      <c r="R788" s="2" t="str">
        <f>IF('Transaction Data'!$L788&lt;=10,"Less Expensive","Expensive")</f>
        <v>Expensive</v>
      </c>
      <c r="S788" s="4">
        <f>WEEKDAY('Transaction Data'!$A788)</f>
        <v>5</v>
      </c>
      <c r="T788" s="2" t="str">
        <f>IF(WEEKDAY('Transaction Data'!$A788,2)&lt;6,"Weekday","Weekend")</f>
        <v>Weekday</v>
      </c>
    </row>
    <row r="789" ht="15.75" customHeight="1">
      <c r="A789" s="1">
        <v>45462.0</v>
      </c>
      <c r="B789" s="2" t="s">
        <v>813</v>
      </c>
      <c r="C789" s="2" t="s">
        <v>78</v>
      </c>
      <c r="D789" s="1">
        <v>22070.0</v>
      </c>
      <c r="E789" s="2" t="s">
        <v>27</v>
      </c>
      <c r="F789" s="2">
        <v>134.0</v>
      </c>
      <c r="G789" s="2" t="s">
        <v>61</v>
      </c>
      <c r="H789" s="2" t="s">
        <v>52</v>
      </c>
      <c r="I789" s="2" t="s">
        <v>25</v>
      </c>
      <c r="J789" s="2" t="str">
        <f t="array" ref="J789">XLOOKUP('Transaction Data'!$G789,Product_Code,Biscuit_Brand)</f>
        <v>Choco Delight</v>
      </c>
      <c r="K789" s="2">
        <f t="array" ref="K789">XLOOKUP('Transaction Data'!$G789,Product_Code,Cost)</f>
        <v>3</v>
      </c>
      <c r="L789" s="2">
        <f t="array" ref="L789">XLOOKUP('Transaction Data'!$G789,Product_Code,Unit_Price)</f>
        <v>5</v>
      </c>
      <c r="M789" s="3">
        <f>'Transaction Data'!$F789*'Transaction Data'!$K789</f>
        <v>402</v>
      </c>
      <c r="N789" s="3">
        <f>'Transaction Data'!$F789*'Transaction Data'!$L789</f>
        <v>670</v>
      </c>
      <c r="O789" s="3">
        <f>'Transaction Data'!$N789-'Transaction Data'!$M789</f>
        <v>268</v>
      </c>
      <c r="P789" s="2">
        <f>DATEDIF('Transaction Data'!$D789,'Transaction Data'!$A789,"y")</f>
        <v>64</v>
      </c>
      <c r="Q789" s="2" t="str">
        <f>FLOOR('Transaction Data'!$P789,15)&amp;"-"&amp;FLOOR('Transaction Data'!$P789,15)+14</f>
        <v>60-74</v>
      </c>
      <c r="R789" s="2" t="str">
        <f>IF('Transaction Data'!$L789&lt;=10,"Less Expensive","Expensive")</f>
        <v>Less Expensive</v>
      </c>
      <c r="S789" s="4">
        <f>WEEKDAY('Transaction Data'!$A789)</f>
        <v>4</v>
      </c>
      <c r="T789" s="2" t="str">
        <f>IF(WEEKDAY('Transaction Data'!$A789,2)&lt;6,"Weekday","Weekend")</f>
        <v>Weekday</v>
      </c>
    </row>
    <row r="790" ht="15.75" customHeight="1">
      <c r="A790" s="1">
        <v>45460.0</v>
      </c>
      <c r="B790" s="2" t="s">
        <v>814</v>
      </c>
      <c r="C790" s="2" t="s">
        <v>69</v>
      </c>
      <c r="D790" s="1">
        <v>27057.0</v>
      </c>
      <c r="E790" s="2" t="s">
        <v>22</v>
      </c>
      <c r="F790" s="2">
        <v>345.0</v>
      </c>
      <c r="G790" s="2" t="s">
        <v>57</v>
      </c>
      <c r="H790" s="2" t="s">
        <v>49</v>
      </c>
      <c r="I790" s="2" t="s">
        <v>25</v>
      </c>
      <c r="J790" s="2" t="str">
        <f t="array" ref="J790">XLOOKUP('Transaction Data'!$G790,Product_Code,Biscuit_Brand)</f>
        <v>Oatmeal Cookies</v>
      </c>
      <c r="K790" s="2">
        <f t="array" ref="K790">XLOOKUP('Transaction Data'!$G790,Product_Code,Cost)</f>
        <v>19</v>
      </c>
      <c r="L790" s="2">
        <f t="array" ref="L790">XLOOKUP('Transaction Data'!$G790,Product_Code,Unit_Price)</f>
        <v>23</v>
      </c>
      <c r="M790" s="3">
        <f>'Transaction Data'!$F790*'Transaction Data'!$K790</f>
        <v>6555</v>
      </c>
      <c r="N790" s="3">
        <f>'Transaction Data'!$F790*'Transaction Data'!$L790</f>
        <v>7935</v>
      </c>
      <c r="O790" s="3">
        <f>'Transaction Data'!$N790-'Transaction Data'!$M790</f>
        <v>1380</v>
      </c>
      <c r="P790" s="2">
        <f>DATEDIF('Transaction Data'!$D790,'Transaction Data'!$A790,"y")</f>
        <v>50</v>
      </c>
      <c r="Q790" s="2" t="str">
        <f>FLOOR('Transaction Data'!$P790,15)&amp;"-"&amp;FLOOR('Transaction Data'!$P790,15)+14</f>
        <v>45-59</v>
      </c>
      <c r="R790" s="2" t="str">
        <f>IF('Transaction Data'!$L790&lt;=10,"Less Expensive","Expensive")</f>
        <v>Expensive</v>
      </c>
      <c r="S790" s="4">
        <f>WEEKDAY('Transaction Data'!$A790)</f>
        <v>2</v>
      </c>
      <c r="T790" s="2" t="str">
        <f>IF(WEEKDAY('Transaction Data'!$A790,2)&lt;6,"Weekday","Weekend")</f>
        <v>Weekday</v>
      </c>
    </row>
    <row r="791" ht="15.75" customHeight="1">
      <c r="A791" s="1">
        <v>45310.0</v>
      </c>
      <c r="B791" s="2" t="s">
        <v>815</v>
      </c>
      <c r="C791" s="2" t="s">
        <v>72</v>
      </c>
      <c r="D791" s="1">
        <v>35112.0</v>
      </c>
      <c r="E791" s="2" t="s">
        <v>27</v>
      </c>
      <c r="F791" s="2">
        <v>32.0</v>
      </c>
      <c r="G791" s="2" t="s">
        <v>38</v>
      </c>
      <c r="H791" s="2" t="s">
        <v>52</v>
      </c>
      <c r="I791" s="2" t="s">
        <v>25</v>
      </c>
      <c r="J791" s="2" t="str">
        <f t="array" ref="J791">XLOOKUP('Transaction Data'!$G791,Product_Code,Biscuit_Brand)</f>
        <v>Ginger Snaps</v>
      </c>
      <c r="K791" s="2">
        <f t="array" ref="K791">XLOOKUP('Transaction Data'!$G791,Product_Code,Cost)</f>
        <v>14</v>
      </c>
      <c r="L791" s="2">
        <f t="array" ref="L791">XLOOKUP('Transaction Data'!$G791,Product_Code,Unit_Price)</f>
        <v>28</v>
      </c>
      <c r="M791" s="3">
        <f>'Transaction Data'!$F791*'Transaction Data'!$K791</f>
        <v>448</v>
      </c>
      <c r="N791" s="3">
        <f>'Transaction Data'!$F791*'Transaction Data'!$L791</f>
        <v>896</v>
      </c>
      <c r="O791" s="3">
        <f>'Transaction Data'!$N791-'Transaction Data'!$M791</f>
        <v>448</v>
      </c>
      <c r="P791" s="2">
        <f>DATEDIF('Transaction Data'!$D791,'Transaction Data'!$A791,"y")</f>
        <v>27</v>
      </c>
      <c r="Q791" s="2" t="str">
        <f>FLOOR('Transaction Data'!$P791,15)&amp;"-"&amp;FLOOR('Transaction Data'!$P791,15)+14</f>
        <v>15-29</v>
      </c>
      <c r="R791" s="2" t="str">
        <f>IF('Transaction Data'!$L791&lt;=10,"Less Expensive","Expensive")</f>
        <v>Expensive</v>
      </c>
      <c r="S791" s="4">
        <f>WEEKDAY('Transaction Data'!$A791)</f>
        <v>6</v>
      </c>
      <c r="T791" s="2" t="str">
        <f>IF(WEEKDAY('Transaction Data'!$A791,2)&lt;6,"Weekday","Weekend")</f>
        <v>Weekday</v>
      </c>
    </row>
    <row r="792" ht="15.75" customHeight="1">
      <c r="A792" s="1">
        <v>45359.0</v>
      </c>
      <c r="B792" s="2" t="s">
        <v>816</v>
      </c>
      <c r="C792" s="2" t="s">
        <v>51</v>
      </c>
      <c r="D792" s="1">
        <v>32210.0</v>
      </c>
      <c r="E792" s="2" t="s">
        <v>22</v>
      </c>
      <c r="F792" s="2">
        <v>355.0</v>
      </c>
      <c r="G792" s="2" t="s">
        <v>57</v>
      </c>
      <c r="H792" s="2" t="s">
        <v>34</v>
      </c>
      <c r="I792" s="2" t="s">
        <v>25</v>
      </c>
      <c r="J792" s="2" t="str">
        <f t="array" ref="J792">XLOOKUP('Transaction Data'!$G792,Product_Code,Biscuit_Brand)</f>
        <v>Oatmeal Cookies</v>
      </c>
      <c r="K792" s="2">
        <f t="array" ref="K792">XLOOKUP('Transaction Data'!$G792,Product_Code,Cost)</f>
        <v>19</v>
      </c>
      <c r="L792" s="2">
        <f t="array" ref="L792">XLOOKUP('Transaction Data'!$G792,Product_Code,Unit_Price)</f>
        <v>23</v>
      </c>
      <c r="M792" s="3">
        <f>'Transaction Data'!$F792*'Transaction Data'!$K792</f>
        <v>6745</v>
      </c>
      <c r="N792" s="3">
        <f>'Transaction Data'!$F792*'Transaction Data'!$L792</f>
        <v>8165</v>
      </c>
      <c r="O792" s="3">
        <f>'Transaction Data'!$N792-'Transaction Data'!$M792</f>
        <v>1420</v>
      </c>
      <c r="P792" s="2">
        <f>DATEDIF('Transaction Data'!$D792,'Transaction Data'!$A792,"y")</f>
        <v>36</v>
      </c>
      <c r="Q792" s="2" t="str">
        <f>FLOOR('Transaction Data'!$P792,15)&amp;"-"&amp;FLOOR('Transaction Data'!$P792,15)+14</f>
        <v>30-44</v>
      </c>
      <c r="R792" s="2" t="str">
        <f>IF('Transaction Data'!$L792&lt;=10,"Less Expensive","Expensive")</f>
        <v>Expensive</v>
      </c>
      <c r="S792" s="4">
        <f>WEEKDAY('Transaction Data'!$A792)</f>
        <v>6</v>
      </c>
      <c r="T792" s="2" t="str">
        <f>IF(WEEKDAY('Transaction Data'!$A792,2)&lt;6,"Weekday","Weekend")</f>
        <v>Weekday</v>
      </c>
    </row>
    <row r="793" ht="15.75" customHeight="1">
      <c r="A793" s="1">
        <v>45311.0</v>
      </c>
      <c r="B793" s="2" t="s">
        <v>817</v>
      </c>
      <c r="C793" s="2" t="s">
        <v>65</v>
      </c>
      <c r="D793" s="1">
        <v>36633.0</v>
      </c>
      <c r="E793" s="2" t="s">
        <v>63</v>
      </c>
      <c r="F793" s="2">
        <v>297.0</v>
      </c>
      <c r="G793" s="2" t="s">
        <v>44</v>
      </c>
      <c r="H793" s="2" t="s">
        <v>34</v>
      </c>
      <c r="I793" s="2" t="s">
        <v>25</v>
      </c>
      <c r="J793" s="2" t="str">
        <f t="array" ref="J793">XLOOKUP('Transaction Data'!$G793,Product_Code,Biscuit_Brand)</f>
        <v>Butter Crunch</v>
      </c>
      <c r="K793" s="2">
        <f t="array" ref="K793">XLOOKUP('Transaction Data'!$G793,Product_Code,Cost)</f>
        <v>10</v>
      </c>
      <c r="L793" s="2">
        <f t="array" ref="L793">XLOOKUP('Transaction Data'!$G793,Product_Code,Unit_Price)</f>
        <v>11</v>
      </c>
      <c r="M793" s="3">
        <f>'Transaction Data'!$F793*'Transaction Data'!$K793</f>
        <v>2970</v>
      </c>
      <c r="N793" s="3">
        <f>'Transaction Data'!$F793*'Transaction Data'!$L793</f>
        <v>3267</v>
      </c>
      <c r="O793" s="3">
        <f>'Transaction Data'!$N793-'Transaction Data'!$M793</f>
        <v>297</v>
      </c>
      <c r="P793" s="2">
        <f>DATEDIF('Transaction Data'!$D793,'Transaction Data'!$A793,"y")</f>
        <v>23</v>
      </c>
      <c r="Q793" s="2" t="str">
        <f>FLOOR('Transaction Data'!$P793,15)&amp;"-"&amp;FLOOR('Transaction Data'!$P793,15)+14</f>
        <v>15-29</v>
      </c>
      <c r="R793" s="2" t="str">
        <f>IF('Transaction Data'!$L793&lt;=10,"Less Expensive","Expensive")</f>
        <v>Expensive</v>
      </c>
      <c r="S793" s="4">
        <f>WEEKDAY('Transaction Data'!$A793)</f>
        <v>7</v>
      </c>
      <c r="T793" s="2" t="str">
        <f>IF(WEEKDAY('Transaction Data'!$A793,2)&lt;6,"Weekday","Weekend")</f>
        <v>Weekend</v>
      </c>
    </row>
    <row r="794" ht="15.75" customHeight="1">
      <c r="A794" s="1">
        <v>45389.0</v>
      </c>
      <c r="B794" s="2" t="s">
        <v>818</v>
      </c>
      <c r="C794" s="2" t="s">
        <v>78</v>
      </c>
      <c r="D794" s="1">
        <v>17664.0</v>
      </c>
      <c r="E794" s="2" t="s">
        <v>27</v>
      </c>
      <c r="F794" s="2">
        <v>253.0</v>
      </c>
      <c r="G794" s="2" t="s">
        <v>48</v>
      </c>
      <c r="H794" s="2" t="s">
        <v>39</v>
      </c>
      <c r="I794" s="2" t="s">
        <v>25</v>
      </c>
      <c r="J794" s="2" t="str">
        <f t="array" ref="J794">XLOOKUP('Transaction Data'!$G794,Product_Code,Biscuit_Brand)</f>
        <v>Lemon Crisps</v>
      </c>
      <c r="K794" s="2">
        <f t="array" ref="K794">XLOOKUP('Transaction Data'!$G794,Product_Code,Cost)</f>
        <v>7</v>
      </c>
      <c r="L794" s="2">
        <f t="array" ref="L794">XLOOKUP('Transaction Data'!$G794,Product_Code,Unit_Price)</f>
        <v>9</v>
      </c>
      <c r="M794" s="3">
        <f>'Transaction Data'!$F794*'Transaction Data'!$K794</f>
        <v>1771</v>
      </c>
      <c r="N794" s="3">
        <f>'Transaction Data'!$F794*'Transaction Data'!$L794</f>
        <v>2277</v>
      </c>
      <c r="O794" s="3">
        <f>'Transaction Data'!$N794-'Transaction Data'!$M794</f>
        <v>506</v>
      </c>
      <c r="P794" s="2">
        <f>DATEDIF('Transaction Data'!$D794,'Transaction Data'!$A794,"y")</f>
        <v>75</v>
      </c>
      <c r="Q794" s="2" t="str">
        <f>FLOOR('Transaction Data'!$P794,15)&amp;"-"&amp;FLOOR('Transaction Data'!$P794,15)+14</f>
        <v>75-89</v>
      </c>
      <c r="R794" s="2" t="str">
        <f>IF('Transaction Data'!$L794&lt;=10,"Less Expensive","Expensive")</f>
        <v>Less Expensive</v>
      </c>
      <c r="S794" s="4">
        <f>WEEKDAY('Transaction Data'!$A794)</f>
        <v>1</v>
      </c>
      <c r="T794" s="2" t="str">
        <f>IF(WEEKDAY('Transaction Data'!$A794,2)&lt;6,"Weekday","Weekend")</f>
        <v>Weekend</v>
      </c>
    </row>
    <row r="795" ht="15.75" customHeight="1">
      <c r="A795" s="1">
        <v>45350.0</v>
      </c>
      <c r="B795" s="2" t="s">
        <v>819</v>
      </c>
      <c r="C795" s="2" t="s">
        <v>69</v>
      </c>
      <c r="D795" s="1">
        <v>27196.0</v>
      </c>
      <c r="E795" s="2" t="s">
        <v>37</v>
      </c>
      <c r="F795" s="2">
        <v>125.0</v>
      </c>
      <c r="G795" s="2" t="s">
        <v>38</v>
      </c>
      <c r="H795" s="2" t="s">
        <v>42</v>
      </c>
      <c r="I795" s="2" t="s">
        <v>25</v>
      </c>
      <c r="J795" s="2" t="str">
        <f t="array" ref="J795">XLOOKUP('Transaction Data'!$G795,Product_Code,Biscuit_Brand)</f>
        <v>Ginger Snaps</v>
      </c>
      <c r="K795" s="2">
        <f t="array" ref="K795">XLOOKUP('Transaction Data'!$G795,Product_Code,Cost)</f>
        <v>14</v>
      </c>
      <c r="L795" s="2">
        <f t="array" ref="L795">XLOOKUP('Transaction Data'!$G795,Product_Code,Unit_Price)</f>
        <v>28</v>
      </c>
      <c r="M795" s="3">
        <f>'Transaction Data'!$F795*'Transaction Data'!$K795</f>
        <v>1750</v>
      </c>
      <c r="N795" s="3">
        <f>'Transaction Data'!$F795*'Transaction Data'!$L795</f>
        <v>3500</v>
      </c>
      <c r="O795" s="3">
        <f>'Transaction Data'!$N795-'Transaction Data'!$M795</f>
        <v>1750</v>
      </c>
      <c r="P795" s="2">
        <f>DATEDIF('Transaction Data'!$D795,'Transaction Data'!$A795,"y")</f>
        <v>49</v>
      </c>
      <c r="Q795" s="2" t="str">
        <f>FLOOR('Transaction Data'!$P795,15)&amp;"-"&amp;FLOOR('Transaction Data'!$P795,15)+14</f>
        <v>45-59</v>
      </c>
      <c r="R795" s="2" t="str">
        <f>IF('Transaction Data'!$L795&lt;=10,"Less Expensive","Expensive")</f>
        <v>Expensive</v>
      </c>
      <c r="S795" s="4">
        <f>WEEKDAY('Transaction Data'!$A795)</f>
        <v>4</v>
      </c>
      <c r="T795" s="2" t="str">
        <f>IF(WEEKDAY('Transaction Data'!$A795,2)&lt;6,"Weekday","Weekend")</f>
        <v>Weekday</v>
      </c>
    </row>
    <row r="796" ht="15.75" customHeight="1">
      <c r="A796" s="1">
        <v>45316.0</v>
      </c>
      <c r="B796" s="2" t="s">
        <v>820</v>
      </c>
      <c r="C796" s="2" t="s">
        <v>41</v>
      </c>
      <c r="D796" s="1">
        <v>36982.0</v>
      </c>
      <c r="E796" s="2" t="s">
        <v>27</v>
      </c>
      <c r="F796" s="2">
        <v>57.0</v>
      </c>
      <c r="G796" s="2" t="s">
        <v>57</v>
      </c>
      <c r="H796" s="2" t="s">
        <v>45</v>
      </c>
      <c r="I796" s="2" t="s">
        <v>25</v>
      </c>
      <c r="J796" s="2" t="str">
        <f t="array" ref="J796">XLOOKUP('Transaction Data'!$G796,Product_Code,Biscuit_Brand)</f>
        <v>Oatmeal Cookies</v>
      </c>
      <c r="K796" s="2">
        <f t="array" ref="K796">XLOOKUP('Transaction Data'!$G796,Product_Code,Cost)</f>
        <v>19</v>
      </c>
      <c r="L796" s="2">
        <f t="array" ref="L796">XLOOKUP('Transaction Data'!$G796,Product_Code,Unit_Price)</f>
        <v>23</v>
      </c>
      <c r="M796" s="3">
        <f>'Transaction Data'!$F796*'Transaction Data'!$K796</f>
        <v>1083</v>
      </c>
      <c r="N796" s="3">
        <f>'Transaction Data'!$F796*'Transaction Data'!$L796</f>
        <v>1311</v>
      </c>
      <c r="O796" s="3">
        <f>'Transaction Data'!$N796-'Transaction Data'!$M796</f>
        <v>228</v>
      </c>
      <c r="P796" s="2">
        <f>DATEDIF('Transaction Data'!$D796,'Transaction Data'!$A796,"y")</f>
        <v>22</v>
      </c>
      <c r="Q796" s="2" t="str">
        <f>FLOOR('Transaction Data'!$P796,15)&amp;"-"&amp;FLOOR('Transaction Data'!$P796,15)+14</f>
        <v>15-29</v>
      </c>
      <c r="R796" s="2" t="str">
        <f>IF('Transaction Data'!$L796&lt;=10,"Less Expensive","Expensive")</f>
        <v>Expensive</v>
      </c>
      <c r="S796" s="4">
        <f>WEEKDAY('Transaction Data'!$A796)</f>
        <v>5</v>
      </c>
      <c r="T796" s="2" t="str">
        <f>IF(WEEKDAY('Transaction Data'!$A796,2)&lt;6,"Weekday","Weekend")</f>
        <v>Weekday</v>
      </c>
    </row>
    <row r="797" ht="15.75" customHeight="1">
      <c r="A797" s="1">
        <v>45488.0</v>
      </c>
      <c r="B797" s="2" t="s">
        <v>821</v>
      </c>
      <c r="C797" s="2" t="s">
        <v>47</v>
      </c>
      <c r="D797" s="1">
        <v>29911.0</v>
      </c>
      <c r="E797" s="2" t="s">
        <v>37</v>
      </c>
      <c r="F797" s="2">
        <v>467.0</v>
      </c>
      <c r="G797" s="2" t="s">
        <v>44</v>
      </c>
      <c r="H797" s="2" t="s">
        <v>49</v>
      </c>
      <c r="I797" s="2" t="s">
        <v>25</v>
      </c>
      <c r="J797" s="2" t="str">
        <f t="array" ref="J797">XLOOKUP('Transaction Data'!$G797,Product_Code,Biscuit_Brand)</f>
        <v>Butter Crunch</v>
      </c>
      <c r="K797" s="2">
        <f t="array" ref="K797">XLOOKUP('Transaction Data'!$G797,Product_Code,Cost)</f>
        <v>10</v>
      </c>
      <c r="L797" s="2">
        <f t="array" ref="L797">XLOOKUP('Transaction Data'!$G797,Product_Code,Unit_Price)</f>
        <v>11</v>
      </c>
      <c r="M797" s="3">
        <f>'Transaction Data'!$F797*'Transaction Data'!$K797</f>
        <v>4670</v>
      </c>
      <c r="N797" s="3">
        <f>'Transaction Data'!$F797*'Transaction Data'!$L797</f>
        <v>5137</v>
      </c>
      <c r="O797" s="3">
        <f>'Transaction Data'!$N797-'Transaction Data'!$M797</f>
        <v>467</v>
      </c>
      <c r="P797" s="2">
        <f>DATEDIF('Transaction Data'!$D797,'Transaction Data'!$A797,"y")</f>
        <v>42</v>
      </c>
      <c r="Q797" s="2" t="str">
        <f>FLOOR('Transaction Data'!$P797,15)&amp;"-"&amp;FLOOR('Transaction Data'!$P797,15)+14</f>
        <v>30-44</v>
      </c>
      <c r="R797" s="2" t="str">
        <f>IF('Transaction Data'!$L797&lt;=10,"Less Expensive","Expensive")</f>
        <v>Expensive</v>
      </c>
      <c r="S797" s="4">
        <f>WEEKDAY('Transaction Data'!$A797)</f>
        <v>2</v>
      </c>
      <c r="T797" s="2" t="str">
        <f>IF(WEEKDAY('Transaction Data'!$A797,2)&lt;6,"Weekday","Weekend")</f>
        <v>Weekday</v>
      </c>
    </row>
    <row r="798" ht="15.75" customHeight="1">
      <c r="A798" s="1">
        <v>45295.0</v>
      </c>
      <c r="B798" s="2" t="s">
        <v>822</v>
      </c>
      <c r="C798" s="2" t="s">
        <v>51</v>
      </c>
      <c r="D798" s="1">
        <v>23624.0</v>
      </c>
      <c r="E798" s="2" t="s">
        <v>27</v>
      </c>
      <c r="F798" s="2">
        <v>413.0</v>
      </c>
      <c r="G798" s="2" t="s">
        <v>55</v>
      </c>
      <c r="H798" s="2" t="s">
        <v>52</v>
      </c>
      <c r="I798" s="2" t="s">
        <v>30</v>
      </c>
      <c r="J798" s="2" t="str">
        <f t="array" ref="J798">XLOOKUP('Transaction Data'!$G798,Product_Code,Biscuit_Brand)</f>
        <v>Vanilla Wafers</v>
      </c>
      <c r="K798" s="2">
        <f t="array" ref="K798">XLOOKUP('Transaction Data'!$G798,Product_Code,Cost)</f>
        <v>18</v>
      </c>
      <c r="L798" s="2">
        <f t="array" ref="L798">XLOOKUP('Transaction Data'!$G798,Product_Code,Unit_Price)</f>
        <v>36</v>
      </c>
      <c r="M798" s="3">
        <f>'Transaction Data'!$F798*'Transaction Data'!$K798</f>
        <v>7434</v>
      </c>
      <c r="N798" s="3">
        <f>'Transaction Data'!$F798*'Transaction Data'!$L798</f>
        <v>14868</v>
      </c>
      <c r="O798" s="3">
        <f>'Transaction Data'!$N798-'Transaction Data'!$M798</f>
        <v>7434</v>
      </c>
      <c r="P798" s="2">
        <f>DATEDIF('Transaction Data'!$D798,'Transaction Data'!$A798,"y")</f>
        <v>59</v>
      </c>
      <c r="Q798" s="2" t="str">
        <f>FLOOR('Transaction Data'!$P798,15)&amp;"-"&amp;FLOOR('Transaction Data'!$P798,15)+14</f>
        <v>45-59</v>
      </c>
      <c r="R798" s="2" t="str">
        <f>IF('Transaction Data'!$L798&lt;=10,"Less Expensive","Expensive")</f>
        <v>Expensive</v>
      </c>
      <c r="S798" s="4">
        <f>WEEKDAY('Transaction Data'!$A798)</f>
        <v>5</v>
      </c>
      <c r="T798" s="2" t="str">
        <f>IF(WEEKDAY('Transaction Data'!$A798,2)&lt;6,"Weekday","Weekend")</f>
        <v>Weekday</v>
      </c>
    </row>
    <row r="799" ht="15.75" customHeight="1">
      <c r="A799" s="1">
        <v>45298.0</v>
      </c>
      <c r="B799" s="2" t="s">
        <v>823</v>
      </c>
      <c r="C799" s="2" t="s">
        <v>72</v>
      </c>
      <c r="D799" s="1">
        <v>32923.0</v>
      </c>
      <c r="E799" s="2" t="s">
        <v>37</v>
      </c>
      <c r="F799" s="2">
        <v>418.0</v>
      </c>
      <c r="G799" s="2" t="s">
        <v>55</v>
      </c>
      <c r="H799" s="2" t="s">
        <v>49</v>
      </c>
      <c r="I799" s="2" t="s">
        <v>25</v>
      </c>
      <c r="J799" s="2" t="str">
        <f t="array" ref="J799">XLOOKUP('Transaction Data'!$G799,Product_Code,Biscuit_Brand)</f>
        <v>Vanilla Wafers</v>
      </c>
      <c r="K799" s="2">
        <f t="array" ref="K799">XLOOKUP('Transaction Data'!$G799,Product_Code,Cost)</f>
        <v>18</v>
      </c>
      <c r="L799" s="2">
        <f t="array" ref="L799">XLOOKUP('Transaction Data'!$G799,Product_Code,Unit_Price)</f>
        <v>36</v>
      </c>
      <c r="M799" s="3">
        <f>'Transaction Data'!$F799*'Transaction Data'!$K799</f>
        <v>7524</v>
      </c>
      <c r="N799" s="3">
        <f>'Transaction Data'!$F799*'Transaction Data'!$L799</f>
        <v>15048</v>
      </c>
      <c r="O799" s="3">
        <f>'Transaction Data'!$N799-'Transaction Data'!$M799</f>
        <v>7524</v>
      </c>
      <c r="P799" s="2">
        <f>DATEDIF('Transaction Data'!$D799,'Transaction Data'!$A799,"y")</f>
        <v>33</v>
      </c>
      <c r="Q799" s="2" t="str">
        <f>FLOOR('Transaction Data'!$P799,15)&amp;"-"&amp;FLOOR('Transaction Data'!$P799,15)+14</f>
        <v>30-44</v>
      </c>
      <c r="R799" s="2" t="str">
        <f>IF('Transaction Data'!$L799&lt;=10,"Less Expensive","Expensive")</f>
        <v>Expensive</v>
      </c>
      <c r="S799" s="4">
        <f>WEEKDAY('Transaction Data'!$A799)</f>
        <v>1</v>
      </c>
      <c r="T799" s="2" t="str">
        <f>IF(WEEKDAY('Transaction Data'!$A799,2)&lt;6,"Weekday","Weekend")</f>
        <v>Weekend</v>
      </c>
    </row>
    <row r="800" ht="15.75" customHeight="1">
      <c r="A800" s="1">
        <v>45438.0</v>
      </c>
      <c r="B800" s="2" t="s">
        <v>824</v>
      </c>
      <c r="C800" s="2" t="s">
        <v>65</v>
      </c>
      <c r="D800" s="1">
        <v>38341.0</v>
      </c>
      <c r="E800" s="2" t="s">
        <v>63</v>
      </c>
      <c r="F800" s="2">
        <v>484.0</v>
      </c>
      <c r="G800" s="2" t="s">
        <v>57</v>
      </c>
      <c r="H800" s="2" t="s">
        <v>52</v>
      </c>
      <c r="I800" s="2" t="s">
        <v>25</v>
      </c>
      <c r="J800" s="2" t="str">
        <f t="array" ref="J800">XLOOKUP('Transaction Data'!$G800,Product_Code,Biscuit_Brand)</f>
        <v>Oatmeal Cookies</v>
      </c>
      <c r="K800" s="2">
        <f t="array" ref="K800">XLOOKUP('Transaction Data'!$G800,Product_Code,Cost)</f>
        <v>19</v>
      </c>
      <c r="L800" s="2">
        <f t="array" ref="L800">XLOOKUP('Transaction Data'!$G800,Product_Code,Unit_Price)</f>
        <v>23</v>
      </c>
      <c r="M800" s="3">
        <f>'Transaction Data'!$F800*'Transaction Data'!$K800</f>
        <v>9196</v>
      </c>
      <c r="N800" s="3">
        <f>'Transaction Data'!$F800*'Transaction Data'!$L800</f>
        <v>11132</v>
      </c>
      <c r="O800" s="3">
        <f>'Transaction Data'!$N800-'Transaction Data'!$M800</f>
        <v>1936</v>
      </c>
      <c r="P800" s="2">
        <f>DATEDIF('Transaction Data'!$D800,'Transaction Data'!$A800,"y")</f>
        <v>19</v>
      </c>
      <c r="Q800" s="2" t="str">
        <f>FLOOR('Transaction Data'!$P800,15)&amp;"-"&amp;FLOOR('Transaction Data'!$P800,15)+14</f>
        <v>15-29</v>
      </c>
      <c r="R800" s="2" t="str">
        <f>IF('Transaction Data'!$L800&lt;=10,"Less Expensive","Expensive")</f>
        <v>Expensive</v>
      </c>
      <c r="S800" s="4">
        <f>WEEKDAY('Transaction Data'!$A800)</f>
        <v>1</v>
      </c>
      <c r="T800" s="2" t="str">
        <f>IF(WEEKDAY('Transaction Data'!$A800,2)&lt;6,"Weekday","Weekend")</f>
        <v>Weekend</v>
      </c>
    </row>
    <row r="801" ht="15.75" customHeight="1">
      <c r="A801" s="1">
        <v>45483.0</v>
      </c>
      <c r="B801" s="2" t="s">
        <v>825</v>
      </c>
      <c r="C801" s="2" t="s">
        <v>65</v>
      </c>
      <c r="D801" s="1">
        <v>27643.0</v>
      </c>
      <c r="E801" s="2" t="s">
        <v>22</v>
      </c>
      <c r="F801" s="2">
        <v>360.0</v>
      </c>
      <c r="G801" s="2" t="s">
        <v>61</v>
      </c>
      <c r="H801" s="2" t="s">
        <v>52</v>
      </c>
      <c r="I801" s="2" t="s">
        <v>25</v>
      </c>
      <c r="J801" s="2" t="str">
        <f t="array" ref="J801">XLOOKUP('Transaction Data'!$G801,Product_Code,Biscuit_Brand)</f>
        <v>Choco Delight</v>
      </c>
      <c r="K801" s="2">
        <f t="array" ref="K801">XLOOKUP('Transaction Data'!$G801,Product_Code,Cost)</f>
        <v>3</v>
      </c>
      <c r="L801" s="2">
        <f t="array" ref="L801">XLOOKUP('Transaction Data'!$G801,Product_Code,Unit_Price)</f>
        <v>5</v>
      </c>
      <c r="M801" s="3">
        <f>'Transaction Data'!$F801*'Transaction Data'!$K801</f>
        <v>1080</v>
      </c>
      <c r="N801" s="3">
        <f>'Transaction Data'!$F801*'Transaction Data'!$L801</f>
        <v>1800</v>
      </c>
      <c r="O801" s="3">
        <f>'Transaction Data'!$N801-'Transaction Data'!$M801</f>
        <v>720</v>
      </c>
      <c r="P801" s="2">
        <f>DATEDIF('Transaction Data'!$D801,'Transaction Data'!$A801,"y")</f>
        <v>48</v>
      </c>
      <c r="Q801" s="2" t="str">
        <f>FLOOR('Transaction Data'!$P801,15)&amp;"-"&amp;FLOOR('Transaction Data'!$P801,15)+14</f>
        <v>45-59</v>
      </c>
      <c r="R801" s="2" t="str">
        <f>IF('Transaction Data'!$L801&lt;=10,"Less Expensive","Expensive")</f>
        <v>Less Expensive</v>
      </c>
      <c r="S801" s="4">
        <f>WEEKDAY('Transaction Data'!$A801)</f>
        <v>4</v>
      </c>
      <c r="T801" s="2" t="str">
        <f>IF(WEEKDAY('Transaction Data'!$A801,2)&lt;6,"Weekday","Weekend")</f>
        <v>Weekday</v>
      </c>
    </row>
    <row r="802" ht="15.75" customHeight="1">
      <c r="A802" s="1">
        <v>45359.0</v>
      </c>
      <c r="B802" s="2" t="s">
        <v>826</v>
      </c>
      <c r="C802" s="2" t="s">
        <v>69</v>
      </c>
      <c r="D802" s="1">
        <v>33191.0</v>
      </c>
      <c r="E802" s="2" t="s">
        <v>37</v>
      </c>
      <c r="F802" s="2">
        <v>342.0</v>
      </c>
      <c r="G802" s="2" t="s">
        <v>55</v>
      </c>
      <c r="H802" s="2" t="s">
        <v>45</v>
      </c>
      <c r="I802" s="2" t="s">
        <v>25</v>
      </c>
      <c r="J802" s="2" t="str">
        <f t="array" ref="J802">XLOOKUP('Transaction Data'!$G802,Product_Code,Biscuit_Brand)</f>
        <v>Vanilla Wafers</v>
      </c>
      <c r="K802" s="2">
        <f t="array" ref="K802">XLOOKUP('Transaction Data'!$G802,Product_Code,Cost)</f>
        <v>18</v>
      </c>
      <c r="L802" s="2">
        <f t="array" ref="L802">XLOOKUP('Transaction Data'!$G802,Product_Code,Unit_Price)</f>
        <v>36</v>
      </c>
      <c r="M802" s="3">
        <f>'Transaction Data'!$F802*'Transaction Data'!$K802</f>
        <v>6156</v>
      </c>
      <c r="N802" s="3">
        <f>'Transaction Data'!$F802*'Transaction Data'!$L802</f>
        <v>12312</v>
      </c>
      <c r="O802" s="3">
        <f>'Transaction Data'!$N802-'Transaction Data'!$M802</f>
        <v>6156</v>
      </c>
      <c r="P802" s="2">
        <f>DATEDIF('Transaction Data'!$D802,'Transaction Data'!$A802,"y")</f>
        <v>33</v>
      </c>
      <c r="Q802" s="2" t="str">
        <f>FLOOR('Transaction Data'!$P802,15)&amp;"-"&amp;FLOOR('Transaction Data'!$P802,15)+14</f>
        <v>30-44</v>
      </c>
      <c r="R802" s="2" t="str">
        <f>IF('Transaction Data'!$L802&lt;=10,"Less Expensive","Expensive")</f>
        <v>Expensive</v>
      </c>
      <c r="S802" s="4">
        <f>WEEKDAY('Transaction Data'!$A802)</f>
        <v>6</v>
      </c>
      <c r="T802" s="2" t="str">
        <f>IF(WEEKDAY('Transaction Data'!$A802,2)&lt;6,"Weekday","Weekend")</f>
        <v>Weekday</v>
      </c>
    </row>
    <row r="803" ht="15.75" customHeight="1">
      <c r="A803" s="1">
        <v>45417.0</v>
      </c>
      <c r="B803" s="2" t="s">
        <v>827</v>
      </c>
      <c r="C803" s="2" t="s">
        <v>69</v>
      </c>
      <c r="D803" s="1">
        <v>25205.0</v>
      </c>
      <c r="E803" s="2" t="s">
        <v>27</v>
      </c>
      <c r="F803" s="2">
        <v>454.0</v>
      </c>
      <c r="G803" s="2" t="s">
        <v>38</v>
      </c>
      <c r="H803" s="2" t="s">
        <v>49</v>
      </c>
      <c r="I803" s="2" t="s">
        <v>25</v>
      </c>
      <c r="J803" s="2" t="str">
        <f t="array" ref="J803">XLOOKUP('Transaction Data'!$G803,Product_Code,Biscuit_Brand)</f>
        <v>Ginger Snaps</v>
      </c>
      <c r="K803" s="2">
        <f t="array" ref="K803">XLOOKUP('Transaction Data'!$G803,Product_Code,Cost)</f>
        <v>14</v>
      </c>
      <c r="L803" s="2">
        <f t="array" ref="L803">XLOOKUP('Transaction Data'!$G803,Product_Code,Unit_Price)</f>
        <v>28</v>
      </c>
      <c r="M803" s="3">
        <f>'Transaction Data'!$F803*'Transaction Data'!$K803</f>
        <v>6356</v>
      </c>
      <c r="N803" s="3">
        <f>'Transaction Data'!$F803*'Transaction Data'!$L803</f>
        <v>12712</v>
      </c>
      <c r="O803" s="3">
        <f>'Transaction Data'!$N803-'Transaction Data'!$M803</f>
        <v>6356</v>
      </c>
      <c r="P803" s="2">
        <f>DATEDIF('Transaction Data'!$D803,'Transaction Data'!$A803,"y")</f>
        <v>55</v>
      </c>
      <c r="Q803" s="2" t="str">
        <f>FLOOR('Transaction Data'!$P803,15)&amp;"-"&amp;FLOOR('Transaction Data'!$P803,15)+14</f>
        <v>45-59</v>
      </c>
      <c r="R803" s="2" t="str">
        <f>IF('Transaction Data'!$L803&lt;=10,"Less Expensive","Expensive")</f>
        <v>Expensive</v>
      </c>
      <c r="S803" s="4">
        <f>WEEKDAY('Transaction Data'!$A803)</f>
        <v>1</v>
      </c>
      <c r="T803" s="2" t="str">
        <f>IF(WEEKDAY('Transaction Data'!$A803,2)&lt;6,"Weekday","Weekend")</f>
        <v>Weekend</v>
      </c>
    </row>
    <row r="804" ht="15.75" customHeight="1">
      <c r="A804" s="1">
        <v>45495.0</v>
      </c>
      <c r="B804" s="2" t="s">
        <v>828</v>
      </c>
      <c r="C804" s="2" t="s">
        <v>54</v>
      </c>
      <c r="D804" s="1">
        <v>26224.0</v>
      </c>
      <c r="E804" s="2" t="s">
        <v>37</v>
      </c>
      <c r="F804" s="2">
        <v>191.0</v>
      </c>
      <c r="G804" s="2" t="s">
        <v>55</v>
      </c>
      <c r="H804" s="2" t="s">
        <v>52</v>
      </c>
      <c r="I804" s="2" t="s">
        <v>25</v>
      </c>
      <c r="J804" s="2" t="str">
        <f t="array" ref="J804">XLOOKUP('Transaction Data'!$G804,Product_Code,Biscuit_Brand)</f>
        <v>Vanilla Wafers</v>
      </c>
      <c r="K804" s="2">
        <f t="array" ref="K804">XLOOKUP('Transaction Data'!$G804,Product_Code,Cost)</f>
        <v>18</v>
      </c>
      <c r="L804" s="2">
        <f t="array" ref="L804">XLOOKUP('Transaction Data'!$G804,Product_Code,Unit_Price)</f>
        <v>36</v>
      </c>
      <c r="M804" s="3">
        <f>'Transaction Data'!$F804*'Transaction Data'!$K804</f>
        <v>3438</v>
      </c>
      <c r="N804" s="3">
        <f>'Transaction Data'!$F804*'Transaction Data'!$L804</f>
        <v>6876</v>
      </c>
      <c r="O804" s="3">
        <f>'Transaction Data'!$N804-'Transaction Data'!$M804</f>
        <v>3438</v>
      </c>
      <c r="P804" s="2">
        <f>DATEDIF('Transaction Data'!$D804,'Transaction Data'!$A804,"y")</f>
        <v>52</v>
      </c>
      <c r="Q804" s="2" t="str">
        <f>FLOOR('Transaction Data'!$P804,15)&amp;"-"&amp;FLOOR('Transaction Data'!$P804,15)+14</f>
        <v>45-59</v>
      </c>
      <c r="R804" s="2" t="str">
        <f>IF('Transaction Data'!$L804&lt;=10,"Less Expensive","Expensive")</f>
        <v>Expensive</v>
      </c>
      <c r="S804" s="4">
        <f>WEEKDAY('Transaction Data'!$A804)</f>
        <v>2</v>
      </c>
      <c r="T804" s="2" t="str">
        <f>IF(WEEKDAY('Transaction Data'!$A804,2)&lt;6,"Weekday","Weekend")</f>
        <v>Weekday</v>
      </c>
    </row>
    <row r="805" ht="15.75" customHeight="1">
      <c r="A805" s="1">
        <v>45472.0</v>
      </c>
      <c r="B805" s="2" t="s">
        <v>829</v>
      </c>
      <c r="C805" s="2" t="s">
        <v>32</v>
      </c>
      <c r="D805" s="1">
        <v>19367.0</v>
      </c>
      <c r="E805" s="2" t="s">
        <v>27</v>
      </c>
      <c r="F805" s="2">
        <v>316.0</v>
      </c>
      <c r="G805" s="2" t="s">
        <v>57</v>
      </c>
      <c r="H805" s="2" t="s">
        <v>49</v>
      </c>
      <c r="I805" s="2" t="s">
        <v>25</v>
      </c>
      <c r="J805" s="2" t="str">
        <f t="array" ref="J805">XLOOKUP('Transaction Data'!$G805,Product_Code,Biscuit_Brand)</f>
        <v>Oatmeal Cookies</v>
      </c>
      <c r="K805" s="2">
        <f t="array" ref="K805">XLOOKUP('Transaction Data'!$G805,Product_Code,Cost)</f>
        <v>19</v>
      </c>
      <c r="L805" s="2">
        <f t="array" ref="L805">XLOOKUP('Transaction Data'!$G805,Product_Code,Unit_Price)</f>
        <v>23</v>
      </c>
      <c r="M805" s="3">
        <f>'Transaction Data'!$F805*'Transaction Data'!$K805</f>
        <v>6004</v>
      </c>
      <c r="N805" s="3">
        <f>'Transaction Data'!$F805*'Transaction Data'!$L805</f>
        <v>7268</v>
      </c>
      <c r="O805" s="3">
        <f>'Transaction Data'!$N805-'Transaction Data'!$M805</f>
        <v>1264</v>
      </c>
      <c r="P805" s="2">
        <f>DATEDIF('Transaction Data'!$D805,'Transaction Data'!$A805,"y")</f>
        <v>71</v>
      </c>
      <c r="Q805" s="2" t="str">
        <f>FLOOR('Transaction Data'!$P805,15)&amp;"-"&amp;FLOOR('Transaction Data'!$P805,15)+14</f>
        <v>60-74</v>
      </c>
      <c r="R805" s="2" t="str">
        <f>IF('Transaction Data'!$L805&lt;=10,"Less Expensive","Expensive")</f>
        <v>Expensive</v>
      </c>
      <c r="S805" s="4">
        <f>WEEKDAY('Transaction Data'!$A805)</f>
        <v>7</v>
      </c>
      <c r="T805" s="2" t="str">
        <f>IF(WEEKDAY('Transaction Data'!$A805,2)&lt;6,"Weekday","Weekend")</f>
        <v>Weekend</v>
      </c>
    </row>
    <row r="806" ht="15.75" customHeight="1">
      <c r="A806" s="1">
        <v>45336.0</v>
      </c>
      <c r="B806" s="2" t="s">
        <v>830</v>
      </c>
      <c r="C806" s="2" t="s">
        <v>65</v>
      </c>
      <c r="D806" s="1">
        <v>29279.0</v>
      </c>
      <c r="E806" s="2" t="s">
        <v>37</v>
      </c>
      <c r="F806" s="2">
        <v>271.0</v>
      </c>
      <c r="G806" s="2" t="s">
        <v>23</v>
      </c>
      <c r="H806" s="2" t="s">
        <v>52</v>
      </c>
      <c r="I806" s="2" t="s">
        <v>25</v>
      </c>
      <c r="J806" s="2" t="str">
        <f t="array" ref="J806">XLOOKUP('Transaction Data'!$G806,Product_Code,Biscuit_Brand)</f>
        <v>Cinnamon Swirls</v>
      </c>
      <c r="K806" s="2">
        <f t="array" ref="K806">XLOOKUP('Transaction Data'!$G806,Product_Code,Cost)</f>
        <v>10</v>
      </c>
      <c r="L806" s="2">
        <f t="array" ref="L806">XLOOKUP('Transaction Data'!$G806,Product_Code,Unit_Price)</f>
        <v>14</v>
      </c>
      <c r="M806" s="3">
        <f>'Transaction Data'!$F806*'Transaction Data'!$K806</f>
        <v>2710</v>
      </c>
      <c r="N806" s="3">
        <f>'Transaction Data'!$F806*'Transaction Data'!$L806</f>
        <v>3794</v>
      </c>
      <c r="O806" s="3">
        <f>'Transaction Data'!$N806-'Transaction Data'!$M806</f>
        <v>1084</v>
      </c>
      <c r="P806" s="2">
        <f>DATEDIF('Transaction Data'!$D806,'Transaction Data'!$A806,"y")</f>
        <v>43</v>
      </c>
      <c r="Q806" s="2" t="str">
        <f>FLOOR('Transaction Data'!$P806,15)&amp;"-"&amp;FLOOR('Transaction Data'!$P806,15)+14</f>
        <v>30-44</v>
      </c>
      <c r="R806" s="2" t="str">
        <f>IF('Transaction Data'!$L806&lt;=10,"Less Expensive","Expensive")</f>
        <v>Expensive</v>
      </c>
      <c r="S806" s="4">
        <f>WEEKDAY('Transaction Data'!$A806)</f>
        <v>4</v>
      </c>
      <c r="T806" s="2" t="str">
        <f>IF(WEEKDAY('Transaction Data'!$A806,2)&lt;6,"Weekday","Weekend")</f>
        <v>Weekday</v>
      </c>
    </row>
    <row r="807" ht="15.75" customHeight="1">
      <c r="A807" s="1">
        <v>45400.0</v>
      </c>
      <c r="B807" s="2" t="s">
        <v>831</v>
      </c>
      <c r="C807" s="2" t="s">
        <v>65</v>
      </c>
      <c r="D807" s="1">
        <v>30902.0</v>
      </c>
      <c r="E807" s="2" t="s">
        <v>22</v>
      </c>
      <c r="F807" s="2">
        <v>288.0</v>
      </c>
      <c r="G807" s="2" t="s">
        <v>48</v>
      </c>
      <c r="H807" s="2" t="s">
        <v>34</v>
      </c>
      <c r="I807" s="2" t="s">
        <v>25</v>
      </c>
      <c r="J807" s="2" t="str">
        <f t="array" ref="J807">XLOOKUP('Transaction Data'!$G807,Product_Code,Biscuit_Brand)</f>
        <v>Lemon Crisps</v>
      </c>
      <c r="K807" s="2">
        <f t="array" ref="K807">XLOOKUP('Transaction Data'!$G807,Product_Code,Cost)</f>
        <v>7</v>
      </c>
      <c r="L807" s="2">
        <f t="array" ref="L807">XLOOKUP('Transaction Data'!$G807,Product_Code,Unit_Price)</f>
        <v>9</v>
      </c>
      <c r="M807" s="3">
        <f>'Transaction Data'!$F807*'Transaction Data'!$K807</f>
        <v>2016</v>
      </c>
      <c r="N807" s="3">
        <f>'Transaction Data'!$F807*'Transaction Data'!$L807</f>
        <v>2592</v>
      </c>
      <c r="O807" s="3">
        <f>'Transaction Data'!$N807-'Transaction Data'!$M807</f>
        <v>576</v>
      </c>
      <c r="P807" s="2">
        <f>DATEDIF('Transaction Data'!$D807,'Transaction Data'!$A807,"y")</f>
        <v>39</v>
      </c>
      <c r="Q807" s="2" t="str">
        <f>FLOOR('Transaction Data'!$P807,15)&amp;"-"&amp;FLOOR('Transaction Data'!$P807,15)+14</f>
        <v>30-44</v>
      </c>
      <c r="R807" s="2" t="str">
        <f>IF('Transaction Data'!$L807&lt;=10,"Less Expensive","Expensive")</f>
        <v>Less Expensive</v>
      </c>
      <c r="S807" s="4">
        <f>WEEKDAY('Transaction Data'!$A807)</f>
        <v>5</v>
      </c>
      <c r="T807" s="2" t="str">
        <f>IF(WEEKDAY('Transaction Data'!$A807,2)&lt;6,"Weekday","Weekend")</f>
        <v>Weekday</v>
      </c>
    </row>
    <row r="808" ht="15.75" customHeight="1">
      <c r="A808" s="1">
        <v>45497.0</v>
      </c>
      <c r="B808" s="2" t="s">
        <v>832</v>
      </c>
      <c r="C808" s="2" t="s">
        <v>65</v>
      </c>
      <c r="D808" s="1">
        <v>20478.0</v>
      </c>
      <c r="E808" s="2" t="s">
        <v>27</v>
      </c>
      <c r="F808" s="2">
        <v>402.0</v>
      </c>
      <c r="G808" s="2" t="s">
        <v>38</v>
      </c>
      <c r="H808" s="2" t="s">
        <v>34</v>
      </c>
      <c r="I808" s="2" t="s">
        <v>25</v>
      </c>
      <c r="J808" s="2" t="str">
        <f t="array" ref="J808">XLOOKUP('Transaction Data'!$G808,Product_Code,Biscuit_Brand)</f>
        <v>Ginger Snaps</v>
      </c>
      <c r="K808" s="2">
        <f t="array" ref="K808">XLOOKUP('Transaction Data'!$G808,Product_Code,Cost)</f>
        <v>14</v>
      </c>
      <c r="L808" s="2">
        <f t="array" ref="L808">XLOOKUP('Transaction Data'!$G808,Product_Code,Unit_Price)</f>
        <v>28</v>
      </c>
      <c r="M808" s="3">
        <f>'Transaction Data'!$F808*'Transaction Data'!$K808</f>
        <v>5628</v>
      </c>
      <c r="N808" s="3">
        <f>'Transaction Data'!$F808*'Transaction Data'!$L808</f>
        <v>11256</v>
      </c>
      <c r="O808" s="3">
        <f>'Transaction Data'!$N808-'Transaction Data'!$M808</f>
        <v>5628</v>
      </c>
      <c r="P808" s="2">
        <f>DATEDIF('Transaction Data'!$D808,'Transaction Data'!$A808,"y")</f>
        <v>68</v>
      </c>
      <c r="Q808" s="2" t="str">
        <f>FLOOR('Transaction Data'!$P808,15)&amp;"-"&amp;FLOOR('Transaction Data'!$P808,15)+14</f>
        <v>60-74</v>
      </c>
      <c r="R808" s="2" t="str">
        <f>IF('Transaction Data'!$L808&lt;=10,"Less Expensive","Expensive")</f>
        <v>Expensive</v>
      </c>
      <c r="S808" s="4">
        <f>WEEKDAY('Transaction Data'!$A808)</f>
        <v>4</v>
      </c>
      <c r="T808" s="2" t="str">
        <f>IF(WEEKDAY('Transaction Data'!$A808,2)&lt;6,"Weekday","Weekend")</f>
        <v>Weekday</v>
      </c>
    </row>
    <row r="809" ht="15.75" customHeight="1">
      <c r="A809" s="1">
        <v>45478.0</v>
      </c>
      <c r="B809" s="2" t="s">
        <v>833</v>
      </c>
      <c r="C809" s="2" t="s">
        <v>47</v>
      </c>
      <c r="D809" s="1">
        <v>26722.0</v>
      </c>
      <c r="E809" s="2" t="s">
        <v>22</v>
      </c>
      <c r="F809" s="2">
        <v>495.0</v>
      </c>
      <c r="G809" s="2" t="s">
        <v>38</v>
      </c>
      <c r="H809" s="2" t="s">
        <v>39</v>
      </c>
      <c r="I809" s="2" t="s">
        <v>25</v>
      </c>
      <c r="J809" s="2" t="str">
        <f t="array" ref="J809">XLOOKUP('Transaction Data'!$G809,Product_Code,Biscuit_Brand)</f>
        <v>Ginger Snaps</v>
      </c>
      <c r="K809" s="2">
        <f t="array" ref="K809">XLOOKUP('Transaction Data'!$G809,Product_Code,Cost)</f>
        <v>14</v>
      </c>
      <c r="L809" s="2">
        <f t="array" ref="L809">XLOOKUP('Transaction Data'!$G809,Product_Code,Unit_Price)</f>
        <v>28</v>
      </c>
      <c r="M809" s="3">
        <f>'Transaction Data'!$F809*'Transaction Data'!$K809</f>
        <v>6930</v>
      </c>
      <c r="N809" s="3">
        <f>'Transaction Data'!$F809*'Transaction Data'!$L809</f>
        <v>13860</v>
      </c>
      <c r="O809" s="3">
        <f>'Transaction Data'!$N809-'Transaction Data'!$M809</f>
        <v>6930</v>
      </c>
      <c r="P809" s="2">
        <f>DATEDIF('Transaction Data'!$D809,'Transaction Data'!$A809,"y")</f>
        <v>51</v>
      </c>
      <c r="Q809" s="2" t="str">
        <f>FLOOR('Transaction Data'!$P809,15)&amp;"-"&amp;FLOOR('Transaction Data'!$P809,15)+14</f>
        <v>45-59</v>
      </c>
      <c r="R809" s="2" t="str">
        <f>IF('Transaction Data'!$L809&lt;=10,"Less Expensive","Expensive")</f>
        <v>Expensive</v>
      </c>
      <c r="S809" s="4">
        <f>WEEKDAY('Transaction Data'!$A809)</f>
        <v>6</v>
      </c>
      <c r="T809" s="2" t="str">
        <f>IF(WEEKDAY('Transaction Data'!$A809,2)&lt;6,"Weekday","Weekend")</f>
        <v>Weekday</v>
      </c>
    </row>
    <row r="810" ht="15.75" customHeight="1">
      <c r="A810" s="1">
        <v>45312.0</v>
      </c>
      <c r="B810" s="2" t="s">
        <v>834</v>
      </c>
      <c r="C810" s="2" t="s">
        <v>69</v>
      </c>
      <c r="D810" s="1">
        <v>34623.0</v>
      </c>
      <c r="E810" s="2" t="s">
        <v>37</v>
      </c>
      <c r="F810" s="2">
        <v>352.0</v>
      </c>
      <c r="G810" s="2" t="s">
        <v>28</v>
      </c>
      <c r="H810" s="2" t="s">
        <v>42</v>
      </c>
      <c r="I810" s="2" t="s">
        <v>25</v>
      </c>
      <c r="J810" s="2" t="str">
        <f t="array" ref="J810">XLOOKUP('Transaction Data'!$G810,Product_Code,Biscuit_Brand)</f>
        <v>Shortbread</v>
      </c>
      <c r="K810" s="2">
        <f t="array" ref="K810">XLOOKUP('Transaction Data'!$G810,Product_Code,Cost)</f>
        <v>10</v>
      </c>
      <c r="L810" s="2">
        <f t="array" ref="L810">XLOOKUP('Transaction Data'!$G810,Product_Code,Unit_Price)</f>
        <v>45</v>
      </c>
      <c r="M810" s="3">
        <f>'Transaction Data'!$F810*'Transaction Data'!$K810</f>
        <v>3520</v>
      </c>
      <c r="N810" s="3">
        <f>'Transaction Data'!$F810*'Transaction Data'!$L810</f>
        <v>15840</v>
      </c>
      <c r="O810" s="3">
        <f>'Transaction Data'!$N810-'Transaction Data'!$M810</f>
        <v>12320</v>
      </c>
      <c r="P810" s="2">
        <f>DATEDIF('Transaction Data'!$D810,'Transaction Data'!$A810,"y")</f>
        <v>29</v>
      </c>
      <c r="Q810" s="2" t="str">
        <f>FLOOR('Transaction Data'!$P810,15)&amp;"-"&amp;FLOOR('Transaction Data'!$P810,15)+14</f>
        <v>15-29</v>
      </c>
      <c r="R810" s="2" t="str">
        <f>IF('Transaction Data'!$L810&lt;=10,"Less Expensive","Expensive")</f>
        <v>Expensive</v>
      </c>
      <c r="S810" s="4">
        <f>WEEKDAY('Transaction Data'!$A810)</f>
        <v>1</v>
      </c>
      <c r="T810" s="2" t="str">
        <f>IF(WEEKDAY('Transaction Data'!$A810,2)&lt;6,"Weekday","Weekend")</f>
        <v>Weekend</v>
      </c>
    </row>
    <row r="811" ht="15.75" customHeight="1">
      <c r="A811" s="1">
        <v>45442.0</v>
      </c>
      <c r="B811" s="2" t="s">
        <v>835</v>
      </c>
      <c r="C811" s="2" t="s">
        <v>32</v>
      </c>
      <c r="D811" s="1">
        <v>28084.0</v>
      </c>
      <c r="E811" s="2" t="s">
        <v>63</v>
      </c>
      <c r="F811" s="2">
        <v>303.0</v>
      </c>
      <c r="G811" s="2" t="s">
        <v>33</v>
      </c>
      <c r="H811" s="2" t="s">
        <v>45</v>
      </c>
      <c r="I811" s="2" t="s">
        <v>25</v>
      </c>
      <c r="J811" s="2" t="str">
        <f t="array" ref="J811">XLOOKUP('Transaction Data'!$G811,Product_Code,Biscuit_Brand)</f>
        <v>Caramel Biscuits</v>
      </c>
      <c r="K811" s="2">
        <f t="array" ref="K811">XLOOKUP('Transaction Data'!$G811,Product_Code,Cost)</f>
        <v>18</v>
      </c>
      <c r="L811" s="2">
        <f t="array" ref="L811">XLOOKUP('Transaction Data'!$G811,Product_Code,Unit_Price)</f>
        <v>22</v>
      </c>
      <c r="M811" s="3">
        <f>'Transaction Data'!$F811*'Transaction Data'!$K811</f>
        <v>5454</v>
      </c>
      <c r="N811" s="3">
        <f>'Transaction Data'!$F811*'Transaction Data'!$L811</f>
        <v>6666</v>
      </c>
      <c r="O811" s="3">
        <f>'Transaction Data'!$N811-'Transaction Data'!$M811</f>
        <v>1212</v>
      </c>
      <c r="P811" s="2">
        <f>DATEDIF('Transaction Data'!$D811,'Transaction Data'!$A811,"y")</f>
        <v>47</v>
      </c>
      <c r="Q811" s="2" t="str">
        <f>FLOOR('Transaction Data'!$P811,15)&amp;"-"&amp;FLOOR('Transaction Data'!$P811,15)+14</f>
        <v>45-59</v>
      </c>
      <c r="R811" s="2" t="str">
        <f>IF('Transaction Data'!$L811&lt;=10,"Less Expensive","Expensive")</f>
        <v>Expensive</v>
      </c>
      <c r="S811" s="4">
        <f>WEEKDAY('Transaction Data'!$A811)</f>
        <v>5</v>
      </c>
      <c r="T811" s="2" t="str">
        <f>IF(WEEKDAY('Transaction Data'!$A811,2)&lt;6,"Weekday","Weekend")</f>
        <v>Weekday</v>
      </c>
    </row>
    <row r="812" ht="15.75" customHeight="1">
      <c r="A812" s="1">
        <v>45293.0</v>
      </c>
      <c r="B812" s="2" t="s">
        <v>836</v>
      </c>
      <c r="C812" s="2" t="s">
        <v>32</v>
      </c>
      <c r="D812" s="1">
        <v>25299.0</v>
      </c>
      <c r="E812" s="2" t="s">
        <v>22</v>
      </c>
      <c r="F812" s="2">
        <v>305.0</v>
      </c>
      <c r="G812" s="2" t="s">
        <v>48</v>
      </c>
      <c r="H812" s="2" t="s">
        <v>49</v>
      </c>
      <c r="I812" s="2" t="s">
        <v>25</v>
      </c>
      <c r="J812" s="2" t="str">
        <f t="array" ref="J812">XLOOKUP('Transaction Data'!$G812,Product_Code,Biscuit_Brand)</f>
        <v>Lemon Crisps</v>
      </c>
      <c r="K812" s="2">
        <f t="array" ref="K812">XLOOKUP('Transaction Data'!$G812,Product_Code,Cost)</f>
        <v>7</v>
      </c>
      <c r="L812" s="2">
        <f t="array" ref="L812">XLOOKUP('Transaction Data'!$G812,Product_Code,Unit_Price)</f>
        <v>9</v>
      </c>
      <c r="M812" s="3">
        <f>'Transaction Data'!$F812*'Transaction Data'!$K812</f>
        <v>2135</v>
      </c>
      <c r="N812" s="3">
        <f>'Transaction Data'!$F812*'Transaction Data'!$L812</f>
        <v>2745</v>
      </c>
      <c r="O812" s="3">
        <f>'Transaction Data'!$N812-'Transaction Data'!$M812</f>
        <v>610</v>
      </c>
      <c r="P812" s="2">
        <f>DATEDIF('Transaction Data'!$D812,'Transaction Data'!$A812,"y")</f>
        <v>54</v>
      </c>
      <c r="Q812" s="2" t="str">
        <f>FLOOR('Transaction Data'!$P812,15)&amp;"-"&amp;FLOOR('Transaction Data'!$P812,15)+14</f>
        <v>45-59</v>
      </c>
      <c r="R812" s="2" t="str">
        <f>IF('Transaction Data'!$L812&lt;=10,"Less Expensive","Expensive")</f>
        <v>Less Expensive</v>
      </c>
      <c r="S812" s="4">
        <f>WEEKDAY('Transaction Data'!$A812)</f>
        <v>3</v>
      </c>
      <c r="T812" s="2" t="str">
        <f>IF(WEEKDAY('Transaction Data'!$A812,2)&lt;6,"Weekday","Weekend")</f>
        <v>Weekday</v>
      </c>
    </row>
    <row r="813" ht="15.75" customHeight="1">
      <c r="A813" s="1">
        <v>45411.0</v>
      </c>
      <c r="B813" s="2" t="s">
        <v>837</v>
      </c>
      <c r="C813" s="2" t="s">
        <v>54</v>
      </c>
      <c r="D813" s="1">
        <v>25663.0</v>
      </c>
      <c r="E813" s="2" t="s">
        <v>27</v>
      </c>
      <c r="F813" s="2">
        <v>306.0</v>
      </c>
      <c r="G813" s="2" t="s">
        <v>44</v>
      </c>
      <c r="H813" s="2" t="s">
        <v>52</v>
      </c>
      <c r="I813" s="2" t="s">
        <v>25</v>
      </c>
      <c r="J813" s="2" t="str">
        <f t="array" ref="J813">XLOOKUP('Transaction Data'!$G813,Product_Code,Biscuit_Brand)</f>
        <v>Butter Crunch</v>
      </c>
      <c r="K813" s="2">
        <f t="array" ref="K813">XLOOKUP('Transaction Data'!$G813,Product_Code,Cost)</f>
        <v>10</v>
      </c>
      <c r="L813" s="2">
        <f t="array" ref="L813">XLOOKUP('Transaction Data'!$G813,Product_Code,Unit_Price)</f>
        <v>11</v>
      </c>
      <c r="M813" s="3">
        <f>'Transaction Data'!$F813*'Transaction Data'!$K813</f>
        <v>3060</v>
      </c>
      <c r="N813" s="3">
        <f>'Transaction Data'!$F813*'Transaction Data'!$L813</f>
        <v>3366</v>
      </c>
      <c r="O813" s="3">
        <f>'Transaction Data'!$N813-'Transaction Data'!$M813</f>
        <v>306</v>
      </c>
      <c r="P813" s="2">
        <f>DATEDIF('Transaction Data'!$D813,'Transaction Data'!$A813,"y")</f>
        <v>54</v>
      </c>
      <c r="Q813" s="2" t="str">
        <f>FLOOR('Transaction Data'!$P813,15)&amp;"-"&amp;FLOOR('Transaction Data'!$P813,15)+14</f>
        <v>45-59</v>
      </c>
      <c r="R813" s="2" t="str">
        <f>IF('Transaction Data'!$L813&lt;=10,"Less Expensive","Expensive")</f>
        <v>Expensive</v>
      </c>
      <c r="S813" s="4">
        <f>WEEKDAY('Transaction Data'!$A813)</f>
        <v>2</v>
      </c>
      <c r="T813" s="2" t="str">
        <f>IF(WEEKDAY('Transaction Data'!$A813,2)&lt;6,"Weekday","Weekend")</f>
        <v>Weekday</v>
      </c>
    </row>
    <row r="814" ht="15.75" customHeight="1">
      <c r="A814" s="1">
        <v>45346.0</v>
      </c>
      <c r="B814" s="2" t="s">
        <v>838</v>
      </c>
      <c r="C814" s="2" t="s">
        <v>65</v>
      </c>
      <c r="D814" s="1">
        <v>16241.0</v>
      </c>
      <c r="E814" s="2" t="s">
        <v>22</v>
      </c>
      <c r="F814" s="2">
        <v>298.0</v>
      </c>
      <c r="G814" s="2" t="s">
        <v>48</v>
      </c>
      <c r="H814" s="2" t="s">
        <v>49</v>
      </c>
      <c r="I814" s="2" t="s">
        <v>25</v>
      </c>
      <c r="J814" s="2" t="str">
        <f t="array" ref="J814">XLOOKUP('Transaction Data'!$G814,Product_Code,Biscuit_Brand)</f>
        <v>Lemon Crisps</v>
      </c>
      <c r="K814" s="2">
        <f t="array" ref="K814">XLOOKUP('Transaction Data'!$G814,Product_Code,Cost)</f>
        <v>7</v>
      </c>
      <c r="L814" s="2">
        <f t="array" ref="L814">XLOOKUP('Transaction Data'!$G814,Product_Code,Unit_Price)</f>
        <v>9</v>
      </c>
      <c r="M814" s="3">
        <f>'Transaction Data'!$F814*'Transaction Data'!$K814</f>
        <v>2086</v>
      </c>
      <c r="N814" s="3">
        <f>'Transaction Data'!$F814*'Transaction Data'!$L814</f>
        <v>2682</v>
      </c>
      <c r="O814" s="3">
        <f>'Transaction Data'!$N814-'Transaction Data'!$M814</f>
        <v>596</v>
      </c>
      <c r="P814" s="2">
        <f>DATEDIF('Transaction Data'!$D814,'Transaction Data'!$A814,"y")</f>
        <v>79</v>
      </c>
      <c r="Q814" s="2" t="str">
        <f>FLOOR('Transaction Data'!$P814,15)&amp;"-"&amp;FLOOR('Transaction Data'!$P814,15)+14</f>
        <v>75-89</v>
      </c>
      <c r="R814" s="2" t="str">
        <f>IF('Transaction Data'!$L814&lt;=10,"Less Expensive","Expensive")</f>
        <v>Less Expensive</v>
      </c>
      <c r="S814" s="4">
        <f>WEEKDAY('Transaction Data'!$A814)</f>
        <v>7</v>
      </c>
      <c r="T814" s="2" t="str">
        <f>IF(WEEKDAY('Transaction Data'!$A814,2)&lt;6,"Weekday","Weekend")</f>
        <v>Weekend</v>
      </c>
    </row>
    <row r="815" ht="15.75" customHeight="1">
      <c r="A815" s="1">
        <v>45497.0</v>
      </c>
      <c r="B815" s="2" t="s">
        <v>839</v>
      </c>
      <c r="C815" s="2" t="s">
        <v>72</v>
      </c>
      <c r="D815" s="1">
        <v>24946.0</v>
      </c>
      <c r="E815" s="2" t="s">
        <v>27</v>
      </c>
      <c r="F815" s="2">
        <v>48.0</v>
      </c>
      <c r="G815" s="2" t="s">
        <v>28</v>
      </c>
      <c r="H815" s="2" t="s">
        <v>52</v>
      </c>
      <c r="I815" s="2" t="s">
        <v>25</v>
      </c>
      <c r="J815" s="2" t="str">
        <f t="array" ref="J815">XLOOKUP('Transaction Data'!$G815,Product_Code,Biscuit_Brand)</f>
        <v>Shortbread</v>
      </c>
      <c r="K815" s="2">
        <f t="array" ref="K815">XLOOKUP('Transaction Data'!$G815,Product_Code,Cost)</f>
        <v>10</v>
      </c>
      <c r="L815" s="2">
        <f t="array" ref="L815">XLOOKUP('Transaction Data'!$G815,Product_Code,Unit_Price)</f>
        <v>45</v>
      </c>
      <c r="M815" s="3">
        <f>'Transaction Data'!$F815*'Transaction Data'!$K815</f>
        <v>480</v>
      </c>
      <c r="N815" s="3">
        <f>'Transaction Data'!$F815*'Transaction Data'!$L815</f>
        <v>2160</v>
      </c>
      <c r="O815" s="3">
        <f>'Transaction Data'!$N815-'Transaction Data'!$M815</f>
        <v>1680</v>
      </c>
      <c r="P815" s="2">
        <f>DATEDIF('Transaction Data'!$D815,'Transaction Data'!$A815,"y")</f>
        <v>56</v>
      </c>
      <c r="Q815" s="2" t="str">
        <f>FLOOR('Transaction Data'!$P815,15)&amp;"-"&amp;FLOOR('Transaction Data'!$P815,15)+14</f>
        <v>45-59</v>
      </c>
      <c r="R815" s="2" t="str">
        <f>IF('Transaction Data'!$L815&lt;=10,"Less Expensive","Expensive")</f>
        <v>Expensive</v>
      </c>
      <c r="S815" s="4">
        <f>WEEKDAY('Transaction Data'!$A815)</f>
        <v>4</v>
      </c>
      <c r="T815" s="2" t="str">
        <f>IF(WEEKDAY('Transaction Data'!$A815,2)&lt;6,"Weekday","Weekend")</f>
        <v>Weekday</v>
      </c>
    </row>
    <row r="816" ht="15.75" customHeight="1">
      <c r="A816" s="1">
        <v>45300.0</v>
      </c>
      <c r="B816" s="2" t="s">
        <v>840</v>
      </c>
      <c r="C816" s="2" t="s">
        <v>72</v>
      </c>
      <c r="D816" s="1">
        <v>35243.0</v>
      </c>
      <c r="E816" s="2" t="s">
        <v>27</v>
      </c>
      <c r="F816" s="2">
        <v>183.0</v>
      </c>
      <c r="G816" s="2" t="s">
        <v>28</v>
      </c>
      <c r="H816" s="2" t="s">
        <v>52</v>
      </c>
      <c r="I816" s="2" t="s">
        <v>25</v>
      </c>
      <c r="J816" s="2" t="str">
        <f t="array" ref="J816">XLOOKUP('Transaction Data'!$G816,Product_Code,Biscuit_Brand)</f>
        <v>Shortbread</v>
      </c>
      <c r="K816" s="2">
        <f t="array" ref="K816">XLOOKUP('Transaction Data'!$G816,Product_Code,Cost)</f>
        <v>10</v>
      </c>
      <c r="L816" s="2">
        <f t="array" ref="L816">XLOOKUP('Transaction Data'!$G816,Product_Code,Unit_Price)</f>
        <v>45</v>
      </c>
      <c r="M816" s="3">
        <f>'Transaction Data'!$F816*'Transaction Data'!$K816</f>
        <v>1830</v>
      </c>
      <c r="N816" s="3">
        <f>'Transaction Data'!$F816*'Transaction Data'!$L816</f>
        <v>8235</v>
      </c>
      <c r="O816" s="3">
        <f>'Transaction Data'!$N816-'Transaction Data'!$M816</f>
        <v>6405</v>
      </c>
      <c r="P816" s="2">
        <f>DATEDIF('Transaction Data'!$D816,'Transaction Data'!$A816,"y")</f>
        <v>27</v>
      </c>
      <c r="Q816" s="2" t="str">
        <f>FLOOR('Transaction Data'!$P816,15)&amp;"-"&amp;FLOOR('Transaction Data'!$P816,15)+14</f>
        <v>15-29</v>
      </c>
      <c r="R816" s="2" t="str">
        <f>IF('Transaction Data'!$L816&lt;=10,"Less Expensive","Expensive")</f>
        <v>Expensive</v>
      </c>
      <c r="S816" s="4">
        <f>WEEKDAY('Transaction Data'!$A816)</f>
        <v>3</v>
      </c>
      <c r="T816" s="2" t="str">
        <f>IF(WEEKDAY('Transaction Data'!$A816,2)&lt;6,"Weekday","Weekend")</f>
        <v>Weekday</v>
      </c>
    </row>
    <row r="817" ht="15.75" customHeight="1">
      <c r="A817" s="1">
        <v>45433.0</v>
      </c>
      <c r="B817" s="2" t="s">
        <v>841</v>
      </c>
      <c r="C817" s="2" t="s">
        <v>69</v>
      </c>
      <c r="D817" s="1">
        <v>22646.0</v>
      </c>
      <c r="E817" s="2" t="s">
        <v>63</v>
      </c>
      <c r="F817" s="2">
        <v>107.0</v>
      </c>
      <c r="G817" s="2" t="s">
        <v>44</v>
      </c>
      <c r="H817" s="2" t="s">
        <v>45</v>
      </c>
      <c r="I817" s="2" t="s">
        <v>25</v>
      </c>
      <c r="J817" s="2" t="str">
        <f t="array" ref="J817">XLOOKUP('Transaction Data'!$G817,Product_Code,Biscuit_Brand)</f>
        <v>Butter Crunch</v>
      </c>
      <c r="K817" s="2">
        <f t="array" ref="K817">XLOOKUP('Transaction Data'!$G817,Product_Code,Cost)</f>
        <v>10</v>
      </c>
      <c r="L817" s="2">
        <f t="array" ref="L817">XLOOKUP('Transaction Data'!$G817,Product_Code,Unit_Price)</f>
        <v>11</v>
      </c>
      <c r="M817" s="3">
        <f>'Transaction Data'!$F817*'Transaction Data'!$K817</f>
        <v>1070</v>
      </c>
      <c r="N817" s="3">
        <f>'Transaction Data'!$F817*'Transaction Data'!$L817</f>
        <v>1177</v>
      </c>
      <c r="O817" s="3">
        <f>'Transaction Data'!$N817-'Transaction Data'!$M817</f>
        <v>107</v>
      </c>
      <c r="P817" s="2">
        <f>DATEDIF('Transaction Data'!$D817,'Transaction Data'!$A817,"y")</f>
        <v>62</v>
      </c>
      <c r="Q817" s="2" t="str">
        <f>FLOOR('Transaction Data'!$P817,15)&amp;"-"&amp;FLOOR('Transaction Data'!$P817,15)+14</f>
        <v>60-74</v>
      </c>
      <c r="R817" s="2" t="str">
        <f>IF('Transaction Data'!$L817&lt;=10,"Less Expensive","Expensive")</f>
        <v>Expensive</v>
      </c>
      <c r="S817" s="4">
        <f>WEEKDAY('Transaction Data'!$A817)</f>
        <v>3</v>
      </c>
      <c r="T817" s="2" t="str">
        <f>IF(WEEKDAY('Transaction Data'!$A817,2)&lt;6,"Weekday","Weekend")</f>
        <v>Weekday</v>
      </c>
    </row>
    <row r="818" ht="15.75" customHeight="1">
      <c r="A818" s="1">
        <v>45472.0</v>
      </c>
      <c r="B818" s="2" t="s">
        <v>842</v>
      </c>
      <c r="C818" s="2" t="s">
        <v>51</v>
      </c>
      <c r="D818" s="1">
        <v>28043.0</v>
      </c>
      <c r="E818" s="2" t="s">
        <v>63</v>
      </c>
      <c r="F818" s="2">
        <v>114.0</v>
      </c>
      <c r="G818" s="2" t="s">
        <v>48</v>
      </c>
      <c r="H818" s="2" t="s">
        <v>49</v>
      </c>
      <c r="I818" s="2" t="s">
        <v>25</v>
      </c>
      <c r="J818" s="2" t="str">
        <f t="array" ref="J818">XLOOKUP('Transaction Data'!$G818,Product_Code,Biscuit_Brand)</f>
        <v>Lemon Crisps</v>
      </c>
      <c r="K818" s="2">
        <f t="array" ref="K818">XLOOKUP('Transaction Data'!$G818,Product_Code,Cost)</f>
        <v>7</v>
      </c>
      <c r="L818" s="2">
        <f t="array" ref="L818">XLOOKUP('Transaction Data'!$G818,Product_Code,Unit_Price)</f>
        <v>9</v>
      </c>
      <c r="M818" s="3">
        <f>'Transaction Data'!$F818*'Transaction Data'!$K818</f>
        <v>798</v>
      </c>
      <c r="N818" s="3">
        <f>'Transaction Data'!$F818*'Transaction Data'!$L818</f>
        <v>1026</v>
      </c>
      <c r="O818" s="3">
        <f>'Transaction Data'!$N818-'Transaction Data'!$M818</f>
        <v>228</v>
      </c>
      <c r="P818" s="2">
        <f>DATEDIF('Transaction Data'!$D818,'Transaction Data'!$A818,"y")</f>
        <v>47</v>
      </c>
      <c r="Q818" s="2" t="str">
        <f>FLOOR('Transaction Data'!$P818,15)&amp;"-"&amp;FLOOR('Transaction Data'!$P818,15)+14</f>
        <v>45-59</v>
      </c>
      <c r="R818" s="2" t="str">
        <f>IF('Transaction Data'!$L818&lt;=10,"Less Expensive","Expensive")</f>
        <v>Less Expensive</v>
      </c>
      <c r="S818" s="4">
        <f>WEEKDAY('Transaction Data'!$A818)</f>
        <v>7</v>
      </c>
      <c r="T818" s="2" t="str">
        <f>IF(WEEKDAY('Transaction Data'!$A818,2)&lt;6,"Weekday","Weekend")</f>
        <v>Weekend</v>
      </c>
    </row>
    <row r="819" ht="15.75" customHeight="1">
      <c r="A819" s="1">
        <v>45413.0</v>
      </c>
      <c r="B819" s="2" t="s">
        <v>843</v>
      </c>
      <c r="C819" s="2" t="s">
        <v>41</v>
      </c>
      <c r="D819" s="1">
        <v>38747.0</v>
      </c>
      <c r="E819" s="2" t="s">
        <v>37</v>
      </c>
      <c r="F819" s="2">
        <v>192.0</v>
      </c>
      <c r="G819" s="2" t="s">
        <v>57</v>
      </c>
      <c r="H819" s="2" t="s">
        <v>52</v>
      </c>
      <c r="I819" s="2" t="s">
        <v>25</v>
      </c>
      <c r="J819" s="2" t="str">
        <f t="array" ref="J819">XLOOKUP('Transaction Data'!$G819,Product_Code,Biscuit_Brand)</f>
        <v>Oatmeal Cookies</v>
      </c>
      <c r="K819" s="2">
        <f t="array" ref="K819">XLOOKUP('Transaction Data'!$G819,Product_Code,Cost)</f>
        <v>19</v>
      </c>
      <c r="L819" s="2">
        <f t="array" ref="L819">XLOOKUP('Transaction Data'!$G819,Product_Code,Unit_Price)</f>
        <v>23</v>
      </c>
      <c r="M819" s="3">
        <f>'Transaction Data'!$F819*'Transaction Data'!$K819</f>
        <v>3648</v>
      </c>
      <c r="N819" s="3">
        <f>'Transaction Data'!$F819*'Transaction Data'!$L819</f>
        <v>4416</v>
      </c>
      <c r="O819" s="3">
        <f>'Transaction Data'!$N819-'Transaction Data'!$M819</f>
        <v>768</v>
      </c>
      <c r="P819" s="2">
        <f>DATEDIF('Transaction Data'!$D819,'Transaction Data'!$A819,"y")</f>
        <v>18</v>
      </c>
      <c r="Q819" s="2" t="str">
        <f>FLOOR('Transaction Data'!$P819,15)&amp;"-"&amp;FLOOR('Transaction Data'!$P819,15)+14</f>
        <v>15-29</v>
      </c>
      <c r="R819" s="2" t="str">
        <f>IF('Transaction Data'!$L819&lt;=10,"Less Expensive","Expensive")</f>
        <v>Expensive</v>
      </c>
      <c r="S819" s="4">
        <f>WEEKDAY('Transaction Data'!$A819)</f>
        <v>4</v>
      </c>
      <c r="T819" s="2" t="str">
        <f>IF(WEEKDAY('Transaction Data'!$A819,2)&lt;6,"Weekday","Weekend")</f>
        <v>Weekday</v>
      </c>
    </row>
    <row r="820" ht="15.75" customHeight="1">
      <c r="A820" s="1">
        <v>45356.0</v>
      </c>
      <c r="B820" s="2" t="s">
        <v>844</v>
      </c>
      <c r="C820" s="2" t="s">
        <v>69</v>
      </c>
      <c r="D820" s="1">
        <v>35848.0</v>
      </c>
      <c r="E820" s="2" t="s">
        <v>22</v>
      </c>
      <c r="F820" s="2">
        <v>73.0</v>
      </c>
      <c r="G820" s="2" t="s">
        <v>23</v>
      </c>
      <c r="H820" s="2" t="s">
        <v>49</v>
      </c>
      <c r="I820" s="2" t="s">
        <v>25</v>
      </c>
      <c r="J820" s="2" t="str">
        <f t="array" ref="J820">XLOOKUP('Transaction Data'!$G820,Product_Code,Biscuit_Brand)</f>
        <v>Cinnamon Swirls</v>
      </c>
      <c r="K820" s="2">
        <f t="array" ref="K820">XLOOKUP('Transaction Data'!$G820,Product_Code,Cost)</f>
        <v>10</v>
      </c>
      <c r="L820" s="2">
        <f t="array" ref="L820">XLOOKUP('Transaction Data'!$G820,Product_Code,Unit_Price)</f>
        <v>14</v>
      </c>
      <c r="M820" s="3">
        <f>'Transaction Data'!$F820*'Transaction Data'!$K820</f>
        <v>730</v>
      </c>
      <c r="N820" s="3">
        <f>'Transaction Data'!$F820*'Transaction Data'!$L820</f>
        <v>1022</v>
      </c>
      <c r="O820" s="3">
        <f>'Transaction Data'!$N820-'Transaction Data'!$M820</f>
        <v>292</v>
      </c>
      <c r="P820" s="2">
        <f>DATEDIF('Transaction Data'!$D820,'Transaction Data'!$A820,"y")</f>
        <v>26</v>
      </c>
      <c r="Q820" s="2" t="str">
        <f>FLOOR('Transaction Data'!$P820,15)&amp;"-"&amp;FLOOR('Transaction Data'!$P820,15)+14</f>
        <v>15-29</v>
      </c>
      <c r="R820" s="2" t="str">
        <f>IF('Transaction Data'!$L820&lt;=10,"Less Expensive","Expensive")</f>
        <v>Expensive</v>
      </c>
      <c r="S820" s="4">
        <f>WEEKDAY('Transaction Data'!$A820)</f>
        <v>3</v>
      </c>
      <c r="T820" s="2" t="str">
        <f>IF(WEEKDAY('Transaction Data'!$A820,2)&lt;6,"Weekday","Weekend")</f>
        <v>Weekday</v>
      </c>
    </row>
    <row r="821" ht="15.75" customHeight="1">
      <c r="A821" s="1">
        <v>45501.0</v>
      </c>
      <c r="B821" s="2" t="s">
        <v>845</v>
      </c>
      <c r="C821" s="2" t="s">
        <v>54</v>
      </c>
      <c r="D821" s="1">
        <v>35571.0</v>
      </c>
      <c r="E821" s="2" t="s">
        <v>63</v>
      </c>
      <c r="F821" s="2">
        <v>53.0</v>
      </c>
      <c r="G821" s="2" t="s">
        <v>60</v>
      </c>
      <c r="H821" s="2" t="s">
        <v>52</v>
      </c>
      <c r="I821" s="2" t="s">
        <v>25</v>
      </c>
      <c r="J821" s="2" t="str">
        <f t="array" ref="J821">XLOOKUP('Transaction Data'!$G821,Product_Code,Biscuit_Brand)</f>
        <v>Peanut Butter Bites</v>
      </c>
      <c r="K821" s="2">
        <f t="array" ref="K821">XLOOKUP('Transaction Data'!$G821,Product_Code,Cost)</f>
        <v>5</v>
      </c>
      <c r="L821" s="2">
        <f t="array" ref="L821">XLOOKUP('Transaction Data'!$G821,Product_Code,Unit_Price)</f>
        <v>7</v>
      </c>
      <c r="M821" s="3">
        <f>'Transaction Data'!$F821*'Transaction Data'!$K821</f>
        <v>265</v>
      </c>
      <c r="N821" s="3">
        <f>'Transaction Data'!$F821*'Transaction Data'!$L821</f>
        <v>371</v>
      </c>
      <c r="O821" s="3">
        <f>'Transaction Data'!$N821-'Transaction Data'!$M821</f>
        <v>106</v>
      </c>
      <c r="P821" s="2">
        <f>DATEDIF('Transaction Data'!$D821,'Transaction Data'!$A821,"y")</f>
        <v>27</v>
      </c>
      <c r="Q821" s="2" t="str">
        <f>FLOOR('Transaction Data'!$P821,15)&amp;"-"&amp;FLOOR('Transaction Data'!$P821,15)+14</f>
        <v>15-29</v>
      </c>
      <c r="R821" s="2" t="str">
        <f>IF('Transaction Data'!$L821&lt;=10,"Less Expensive","Expensive")</f>
        <v>Less Expensive</v>
      </c>
      <c r="S821" s="4">
        <f>WEEKDAY('Transaction Data'!$A821)</f>
        <v>1</v>
      </c>
      <c r="T821" s="2" t="str">
        <f>IF(WEEKDAY('Transaction Data'!$A821,2)&lt;6,"Weekday","Weekend")</f>
        <v>Weekend</v>
      </c>
    </row>
    <row r="822" ht="15.75" customHeight="1">
      <c r="A822" s="1">
        <v>45439.0</v>
      </c>
      <c r="B822" s="2" t="s">
        <v>846</v>
      </c>
      <c r="C822" s="2" t="s">
        <v>32</v>
      </c>
      <c r="D822" s="1">
        <v>20969.0</v>
      </c>
      <c r="E822" s="2" t="s">
        <v>22</v>
      </c>
      <c r="F822" s="2">
        <v>138.0</v>
      </c>
      <c r="G822" s="2" t="s">
        <v>44</v>
      </c>
      <c r="H822" s="2" t="s">
        <v>34</v>
      </c>
      <c r="I822" s="2" t="s">
        <v>25</v>
      </c>
      <c r="J822" s="2" t="str">
        <f t="array" ref="J822">XLOOKUP('Transaction Data'!$G822,Product_Code,Biscuit_Brand)</f>
        <v>Butter Crunch</v>
      </c>
      <c r="K822" s="2">
        <f t="array" ref="K822">XLOOKUP('Transaction Data'!$G822,Product_Code,Cost)</f>
        <v>10</v>
      </c>
      <c r="L822" s="2">
        <f t="array" ref="L822">XLOOKUP('Transaction Data'!$G822,Product_Code,Unit_Price)</f>
        <v>11</v>
      </c>
      <c r="M822" s="3">
        <f>'Transaction Data'!$F822*'Transaction Data'!$K822</f>
        <v>1380</v>
      </c>
      <c r="N822" s="3">
        <f>'Transaction Data'!$F822*'Transaction Data'!$L822</f>
        <v>1518</v>
      </c>
      <c r="O822" s="3">
        <f>'Transaction Data'!$N822-'Transaction Data'!$M822</f>
        <v>138</v>
      </c>
      <c r="P822" s="2">
        <f>DATEDIF('Transaction Data'!$D822,'Transaction Data'!$A822,"y")</f>
        <v>66</v>
      </c>
      <c r="Q822" s="2" t="str">
        <f>FLOOR('Transaction Data'!$P822,15)&amp;"-"&amp;FLOOR('Transaction Data'!$P822,15)+14</f>
        <v>60-74</v>
      </c>
      <c r="R822" s="2" t="str">
        <f>IF('Transaction Data'!$L822&lt;=10,"Less Expensive","Expensive")</f>
        <v>Expensive</v>
      </c>
      <c r="S822" s="4">
        <f>WEEKDAY('Transaction Data'!$A822)</f>
        <v>2</v>
      </c>
      <c r="T822" s="2" t="str">
        <f>IF(WEEKDAY('Transaction Data'!$A822,2)&lt;6,"Weekday","Weekend")</f>
        <v>Weekday</v>
      </c>
    </row>
    <row r="823" ht="15.75" customHeight="1">
      <c r="A823" s="1">
        <v>45400.0</v>
      </c>
      <c r="B823" s="2" t="s">
        <v>847</v>
      </c>
      <c r="C823" s="2" t="s">
        <v>54</v>
      </c>
      <c r="D823" s="1">
        <v>30473.0</v>
      </c>
      <c r="E823" s="2" t="s">
        <v>37</v>
      </c>
      <c r="F823" s="2">
        <v>276.0</v>
      </c>
      <c r="G823" s="2" t="s">
        <v>60</v>
      </c>
      <c r="H823" s="2" t="s">
        <v>34</v>
      </c>
      <c r="I823" s="2" t="s">
        <v>25</v>
      </c>
      <c r="J823" s="2" t="str">
        <f t="array" ref="J823">XLOOKUP('Transaction Data'!$G823,Product_Code,Biscuit_Brand)</f>
        <v>Peanut Butter Bites</v>
      </c>
      <c r="K823" s="2">
        <f t="array" ref="K823">XLOOKUP('Transaction Data'!$G823,Product_Code,Cost)</f>
        <v>5</v>
      </c>
      <c r="L823" s="2">
        <f t="array" ref="L823">XLOOKUP('Transaction Data'!$G823,Product_Code,Unit_Price)</f>
        <v>7</v>
      </c>
      <c r="M823" s="3">
        <f>'Transaction Data'!$F823*'Transaction Data'!$K823</f>
        <v>1380</v>
      </c>
      <c r="N823" s="3">
        <f>'Transaction Data'!$F823*'Transaction Data'!$L823</f>
        <v>1932</v>
      </c>
      <c r="O823" s="3">
        <f>'Transaction Data'!$N823-'Transaction Data'!$M823</f>
        <v>552</v>
      </c>
      <c r="P823" s="2">
        <f>DATEDIF('Transaction Data'!$D823,'Transaction Data'!$A823,"y")</f>
        <v>40</v>
      </c>
      <c r="Q823" s="2" t="str">
        <f>FLOOR('Transaction Data'!$P823,15)&amp;"-"&amp;FLOOR('Transaction Data'!$P823,15)+14</f>
        <v>30-44</v>
      </c>
      <c r="R823" s="2" t="str">
        <f>IF('Transaction Data'!$L823&lt;=10,"Less Expensive","Expensive")</f>
        <v>Less Expensive</v>
      </c>
      <c r="S823" s="4">
        <f>WEEKDAY('Transaction Data'!$A823)</f>
        <v>5</v>
      </c>
      <c r="T823" s="2" t="str">
        <f>IF(WEEKDAY('Transaction Data'!$A823,2)&lt;6,"Weekday","Weekend")</f>
        <v>Weekday</v>
      </c>
    </row>
    <row r="824" ht="15.75" customHeight="1">
      <c r="A824" s="1">
        <v>45413.0</v>
      </c>
      <c r="B824" s="2" t="s">
        <v>848</v>
      </c>
      <c r="C824" s="2" t="s">
        <v>69</v>
      </c>
      <c r="D824" s="1">
        <v>29426.0</v>
      </c>
      <c r="E824" s="2" t="s">
        <v>27</v>
      </c>
      <c r="F824" s="2">
        <v>468.0</v>
      </c>
      <c r="G824" s="2" t="s">
        <v>33</v>
      </c>
      <c r="H824" s="2" t="s">
        <v>39</v>
      </c>
      <c r="I824" s="2" t="s">
        <v>25</v>
      </c>
      <c r="J824" s="2" t="str">
        <f t="array" ref="J824">XLOOKUP('Transaction Data'!$G824,Product_Code,Biscuit_Brand)</f>
        <v>Caramel Biscuits</v>
      </c>
      <c r="K824" s="2">
        <f t="array" ref="K824">XLOOKUP('Transaction Data'!$G824,Product_Code,Cost)</f>
        <v>18</v>
      </c>
      <c r="L824" s="2">
        <f t="array" ref="L824">XLOOKUP('Transaction Data'!$G824,Product_Code,Unit_Price)</f>
        <v>22</v>
      </c>
      <c r="M824" s="3">
        <f>'Transaction Data'!$F824*'Transaction Data'!$K824</f>
        <v>8424</v>
      </c>
      <c r="N824" s="3">
        <f>'Transaction Data'!$F824*'Transaction Data'!$L824</f>
        <v>10296</v>
      </c>
      <c r="O824" s="3">
        <f>'Transaction Data'!$N824-'Transaction Data'!$M824</f>
        <v>1872</v>
      </c>
      <c r="P824" s="2">
        <f>DATEDIF('Transaction Data'!$D824,'Transaction Data'!$A824,"y")</f>
        <v>43</v>
      </c>
      <c r="Q824" s="2" t="str">
        <f>FLOOR('Transaction Data'!$P824,15)&amp;"-"&amp;FLOOR('Transaction Data'!$P824,15)+14</f>
        <v>30-44</v>
      </c>
      <c r="R824" s="2" t="str">
        <f>IF('Transaction Data'!$L824&lt;=10,"Less Expensive","Expensive")</f>
        <v>Expensive</v>
      </c>
      <c r="S824" s="4">
        <f>WEEKDAY('Transaction Data'!$A824)</f>
        <v>4</v>
      </c>
      <c r="T824" s="2" t="str">
        <f>IF(WEEKDAY('Transaction Data'!$A824,2)&lt;6,"Weekday","Weekend")</f>
        <v>Weekday</v>
      </c>
    </row>
    <row r="825" ht="15.75" customHeight="1">
      <c r="A825" s="1">
        <v>45493.0</v>
      </c>
      <c r="B825" s="2" t="s">
        <v>849</v>
      </c>
      <c r="C825" s="2" t="s">
        <v>21</v>
      </c>
      <c r="D825" s="1">
        <v>26275.0</v>
      </c>
      <c r="E825" s="2" t="s">
        <v>27</v>
      </c>
      <c r="F825" s="2">
        <v>183.0</v>
      </c>
      <c r="G825" s="2" t="s">
        <v>38</v>
      </c>
      <c r="H825" s="2" t="s">
        <v>42</v>
      </c>
      <c r="I825" s="2" t="s">
        <v>25</v>
      </c>
      <c r="J825" s="2" t="str">
        <f t="array" ref="J825">XLOOKUP('Transaction Data'!$G825,Product_Code,Biscuit_Brand)</f>
        <v>Ginger Snaps</v>
      </c>
      <c r="K825" s="2">
        <f t="array" ref="K825">XLOOKUP('Transaction Data'!$G825,Product_Code,Cost)</f>
        <v>14</v>
      </c>
      <c r="L825" s="2">
        <f t="array" ref="L825">XLOOKUP('Transaction Data'!$G825,Product_Code,Unit_Price)</f>
        <v>28</v>
      </c>
      <c r="M825" s="3">
        <f>'Transaction Data'!$F825*'Transaction Data'!$K825</f>
        <v>2562</v>
      </c>
      <c r="N825" s="3">
        <f>'Transaction Data'!$F825*'Transaction Data'!$L825</f>
        <v>5124</v>
      </c>
      <c r="O825" s="3">
        <f>'Transaction Data'!$N825-'Transaction Data'!$M825</f>
        <v>2562</v>
      </c>
      <c r="P825" s="2">
        <f>DATEDIF('Transaction Data'!$D825,'Transaction Data'!$A825,"y")</f>
        <v>52</v>
      </c>
      <c r="Q825" s="2" t="str">
        <f>FLOOR('Transaction Data'!$P825,15)&amp;"-"&amp;FLOOR('Transaction Data'!$P825,15)+14</f>
        <v>45-59</v>
      </c>
      <c r="R825" s="2" t="str">
        <f>IF('Transaction Data'!$L825&lt;=10,"Less Expensive","Expensive")</f>
        <v>Expensive</v>
      </c>
      <c r="S825" s="4">
        <f>WEEKDAY('Transaction Data'!$A825)</f>
        <v>7</v>
      </c>
      <c r="T825" s="2" t="str">
        <f>IF(WEEKDAY('Transaction Data'!$A825,2)&lt;6,"Weekday","Weekend")</f>
        <v>Weekend</v>
      </c>
    </row>
    <row r="826" ht="15.75" customHeight="1">
      <c r="A826" s="1">
        <v>45436.0</v>
      </c>
      <c r="B826" s="2" t="s">
        <v>850</v>
      </c>
      <c r="C826" s="2" t="s">
        <v>78</v>
      </c>
      <c r="D826" s="1">
        <v>32954.0</v>
      </c>
      <c r="E826" s="2" t="s">
        <v>63</v>
      </c>
      <c r="F826" s="2">
        <v>454.0</v>
      </c>
      <c r="G826" s="2" t="s">
        <v>23</v>
      </c>
      <c r="H826" s="2" t="s">
        <v>45</v>
      </c>
      <c r="I826" s="2" t="s">
        <v>25</v>
      </c>
      <c r="J826" s="2" t="str">
        <f t="array" ref="J826">XLOOKUP('Transaction Data'!$G826,Product_Code,Biscuit_Brand)</f>
        <v>Cinnamon Swirls</v>
      </c>
      <c r="K826" s="2">
        <f t="array" ref="K826">XLOOKUP('Transaction Data'!$G826,Product_Code,Cost)</f>
        <v>10</v>
      </c>
      <c r="L826" s="2">
        <f t="array" ref="L826">XLOOKUP('Transaction Data'!$G826,Product_Code,Unit_Price)</f>
        <v>14</v>
      </c>
      <c r="M826" s="3">
        <f>'Transaction Data'!$F826*'Transaction Data'!$K826</f>
        <v>4540</v>
      </c>
      <c r="N826" s="3">
        <f>'Transaction Data'!$F826*'Transaction Data'!$L826</f>
        <v>6356</v>
      </c>
      <c r="O826" s="3">
        <f>'Transaction Data'!$N826-'Transaction Data'!$M826</f>
        <v>1816</v>
      </c>
      <c r="P826" s="2">
        <f>DATEDIF('Transaction Data'!$D826,'Transaction Data'!$A826,"y")</f>
        <v>34</v>
      </c>
      <c r="Q826" s="2" t="str">
        <f>FLOOR('Transaction Data'!$P826,15)&amp;"-"&amp;FLOOR('Transaction Data'!$P826,15)+14</f>
        <v>30-44</v>
      </c>
      <c r="R826" s="2" t="str">
        <f>IF('Transaction Data'!$L826&lt;=10,"Less Expensive","Expensive")</f>
        <v>Expensive</v>
      </c>
      <c r="S826" s="4">
        <f>WEEKDAY('Transaction Data'!$A826)</f>
        <v>6</v>
      </c>
      <c r="T826" s="2" t="str">
        <f>IF(WEEKDAY('Transaction Data'!$A826,2)&lt;6,"Weekday","Weekend")</f>
        <v>Weekday</v>
      </c>
    </row>
    <row r="827" ht="15.75" customHeight="1">
      <c r="A827" s="1">
        <v>45293.0</v>
      </c>
      <c r="B827" s="2" t="s">
        <v>851</v>
      </c>
      <c r="C827" s="2" t="s">
        <v>32</v>
      </c>
      <c r="D827" s="1">
        <v>26760.0</v>
      </c>
      <c r="E827" s="2" t="s">
        <v>63</v>
      </c>
      <c r="F827" s="2">
        <v>263.0</v>
      </c>
      <c r="G827" s="2" t="s">
        <v>28</v>
      </c>
      <c r="H827" s="2" t="s">
        <v>49</v>
      </c>
      <c r="I827" s="2" t="s">
        <v>25</v>
      </c>
      <c r="J827" s="2" t="str">
        <f t="array" ref="J827">XLOOKUP('Transaction Data'!$G827,Product_Code,Biscuit_Brand)</f>
        <v>Shortbread</v>
      </c>
      <c r="K827" s="2">
        <f t="array" ref="K827">XLOOKUP('Transaction Data'!$G827,Product_Code,Cost)</f>
        <v>10</v>
      </c>
      <c r="L827" s="2">
        <f t="array" ref="L827">XLOOKUP('Transaction Data'!$G827,Product_Code,Unit_Price)</f>
        <v>45</v>
      </c>
      <c r="M827" s="3">
        <f>'Transaction Data'!$F827*'Transaction Data'!$K827</f>
        <v>2630</v>
      </c>
      <c r="N827" s="3">
        <f>'Transaction Data'!$F827*'Transaction Data'!$L827</f>
        <v>11835</v>
      </c>
      <c r="O827" s="3">
        <f>'Transaction Data'!$N827-'Transaction Data'!$M827</f>
        <v>9205</v>
      </c>
      <c r="P827" s="2">
        <f>DATEDIF('Transaction Data'!$D827,'Transaction Data'!$A827,"y")</f>
        <v>50</v>
      </c>
      <c r="Q827" s="2" t="str">
        <f>FLOOR('Transaction Data'!$P827,15)&amp;"-"&amp;FLOOR('Transaction Data'!$P827,15)+14</f>
        <v>45-59</v>
      </c>
      <c r="R827" s="2" t="str">
        <f>IF('Transaction Data'!$L827&lt;=10,"Less Expensive","Expensive")</f>
        <v>Expensive</v>
      </c>
      <c r="S827" s="4">
        <f>WEEKDAY('Transaction Data'!$A827)</f>
        <v>3</v>
      </c>
      <c r="T827" s="2" t="str">
        <f>IF(WEEKDAY('Transaction Data'!$A827,2)&lt;6,"Weekday","Weekend")</f>
        <v>Weekday</v>
      </c>
    </row>
    <row r="828" ht="15.75" customHeight="1">
      <c r="A828" s="1">
        <v>45301.0</v>
      </c>
      <c r="B828" s="2" t="s">
        <v>852</v>
      </c>
      <c r="C828" s="2" t="s">
        <v>54</v>
      </c>
      <c r="D828" s="1">
        <v>30387.0</v>
      </c>
      <c r="E828" s="2" t="s">
        <v>63</v>
      </c>
      <c r="F828" s="2">
        <v>447.0</v>
      </c>
      <c r="G828" s="2" t="s">
        <v>60</v>
      </c>
      <c r="H828" s="2" t="s">
        <v>52</v>
      </c>
      <c r="I828" s="2" t="s">
        <v>25</v>
      </c>
      <c r="J828" s="2" t="str">
        <f t="array" ref="J828">XLOOKUP('Transaction Data'!$G828,Product_Code,Biscuit_Brand)</f>
        <v>Peanut Butter Bites</v>
      </c>
      <c r="K828" s="2">
        <f t="array" ref="K828">XLOOKUP('Transaction Data'!$G828,Product_Code,Cost)</f>
        <v>5</v>
      </c>
      <c r="L828" s="2">
        <f t="array" ref="L828">XLOOKUP('Transaction Data'!$G828,Product_Code,Unit_Price)</f>
        <v>7</v>
      </c>
      <c r="M828" s="3">
        <f>'Transaction Data'!$F828*'Transaction Data'!$K828</f>
        <v>2235</v>
      </c>
      <c r="N828" s="3">
        <f>'Transaction Data'!$F828*'Transaction Data'!$L828</f>
        <v>3129</v>
      </c>
      <c r="O828" s="3">
        <f>'Transaction Data'!$N828-'Transaction Data'!$M828</f>
        <v>894</v>
      </c>
      <c r="P828" s="2">
        <f>DATEDIF('Transaction Data'!$D828,'Transaction Data'!$A828,"y")</f>
        <v>40</v>
      </c>
      <c r="Q828" s="2" t="str">
        <f>FLOOR('Transaction Data'!$P828,15)&amp;"-"&amp;FLOOR('Transaction Data'!$P828,15)+14</f>
        <v>30-44</v>
      </c>
      <c r="R828" s="2" t="str">
        <f>IF('Transaction Data'!$L828&lt;=10,"Less Expensive","Expensive")</f>
        <v>Less Expensive</v>
      </c>
      <c r="S828" s="4">
        <f>WEEKDAY('Transaction Data'!$A828)</f>
        <v>4</v>
      </c>
      <c r="T828" s="2" t="str">
        <f>IF(WEEKDAY('Transaction Data'!$A828,2)&lt;6,"Weekday","Weekend")</f>
        <v>Weekday</v>
      </c>
    </row>
    <row r="829" ht="15.75" customHeight="1">
      <c r="A829" s="1">
        <v>45347.0</v>
      </c>
      <c r="B829" s="2" t="s">
        <v>853</v>
      </c>
      <c r="C829" s="2" t="s">
        <v>21</v>
      </c>
      <c r="D829" s="1">
        <v>29264.0</v>
      </c>
      <c r="E829" s="2" t="s">
        <v>37</v>
      </c>
      <c r="F829" s="2">
        <v>74.0</v>
      </c>
      <c r="G829" s="2" t="s">
        <v>38</v>
      </c>
      <c r="H829" s="2" t="s">
        <v>49</v>
      </c>
      <c r="I829" s="2" t="s">
        <v>25</v>
      </c>
      <c r="J829" s="2" t="str">
        <f t="array" ref="J829">XLOOKUP('Transaction Data'!$G829,Product_Code,Biscuit_Brand)</f>
        <v>Ginger Snaps</v>
      </c>
      <c r="K829" s="2">
        <f t="array" ref="K829">XLOOKUP('Transaction Data'!$G829,Product_Code,Cost)</f>
        <v>14</v>
      </c>
      <c r="L829" s="2">
        <f t="array" ref="L829">XLOOKUP('Transaction Data'!$G829,Product_Code,Unit_Price)</f>
        <v>28</v>
      </c>
      <c r="M829" s="3">
        <f>'Transaction Data'!$F829*'Transaction Data'!$K829</f>
        <v>1036</v>
      </c>
      <c r="N829" s="3">
        <f>'Transaction Data'!$F829*'Transaction Data'!$L829</f>
        <v>2072</v>
      </c>
      <c r="O829" s="3">
        <f>'Transaction Data'!$N829-'Transaction Data'!$M829</f>
        <v>1036</v>
      </c>
      <c r="P829" s="2">
        <f>DATEDIF('Transaction Data'!$D829,'Transaction Data'!$A829,"y")</f>
        <v>44</v>
      </c>
      <c r="Q829" s="2" t="str">
        <f>FLOOR('Transaction Data'!$P829,15)&amp;"-"&amp;FLOOR('Transaction Data'!$P829,15)+14</f>
        <v>30-44</v>
      </c>
      <c r="R829" s="2" t="str">
        <f>IF('Transaction Data'!$L829&lt;=10,"Less Expensive","Expensive")</f>
        <v>Expensive</v>
      </c>
      <c r="S829" s="4">
        <f>WEEKDAY('Transaction Data'!$A829)</f>
        <v>1</v>
      </c>
      <c r="T829" s="2" t="str">
        <f>IF(WEEKDAY('Transaction Data'!$A829,2)&lt;6,"Weekday","Weekend")</f>
        <v>Weekend</v>
      </c>
    </row>
    <row r="830" ht="15.75" customHeight="1">
      <c r="A830" s="1">
        <v>45479.0</v>
      </c>
      <c r="B830" s="2" t="s">
        <v>854</v>
      </c>
      <c r="C830" s="2" t="s">
        <v>69</v>
      </c>
      <c r="D830" s="1">
        <v>25970.0</v>
      </c>
      <c r="E830" s="2" t="s">
        <v>27</v>
      </c>
      <c r="F830" s="2">
        <v>201.0</v>
      </c>
      <c r="G830" s="2" t="s">
        <v>38</v>
      </c>
      <c r="H830" s="2" t="s">
        <v>52</v>
      </c>
      <c r="I830" s="2" t="s">
        <v>25</v>
      </c>
      <c r="J830" s="2" t="str">
        <f t="array" ref="J830">XLOOKUP('Transaction Data'!$G830,Product_Code,Biscuit_Brand)</f>
        <v>Ginger Snaps</v>
      </c>
      <c r="K830" s="2">
        <f t="array" ref="K830">XLOOKUP('Transaction Data'!$G830,Product_Code,Cost)</f>
        <v>14</v>
      </c>
      <c r="L830" s="2">
        <f t="array" ref="L830">XLOOKUP('Transaction Data'!$G830,Product_Code,Unit_Price)</f>
        <v>28</v>
      </c>
      <c r="M830" s="3">
        <f>'Transaction Data'!$F830*'Transaction Data'!$K830</f>
        <v>2814</v>
      </c>
      <c r="N830" s="3">
        <f>'Transaction Data'!$F830*'Transaction Data'!$L830</f>
        <v>5628</v>
      </c>
      <c r="O830" s="3">
        <f>'Transaction Data'!$N830-'Transaction Data'!$M830</f>
        <v>2814</v>
      </c>
      <c r="P830" s="2">
        <f>DATEDIF('Transaction Data'!$D830,'Transaction Data'!$A830,"y")</f>
        <v>53</v>
      </c>
      <c r="Q830" s="2" t="str">
        <f>FLOOR('Transaction Data'!$P830,15)&amp;"-"&amp;FLOOR('Transaction Data'!$P830,15)+14</f>
        <v>45-59</v>
      </c>
      <c r="R830" s="2" t="str">
        <f>IF('Transaction Data'!$L830&lt;=10,"Less Expensive","Expensive")</f>
        <v>Expensive</v>
      </c>
      <c r="S830" s="4">
        <f>WEEKDAY('Transaction Data'!$A830)</f>
        <v>7</v>
      </c>
      <c r="T830" s="2" t="str">
        <f>IF(WEEKDAY('Transaction Data'!$A830,2)&lt;6,"Weekday","Weekend")</f>
        <v>Weekend</v>
      </c>
    </row>
    <row r="831" ht="15.75" customHeight="1">
      <c r="A831" s="1">
        <v>45352.0</v>
      </c>
      <c r="B831" s="2" t="s">
        <v>855</v>
      </c>
      <c r="C831" s="2" t="s">
        <v>54</v>
      </c>
      <c r="D831" s="1">
        <v>36952.0</v>
      </c>
      <c r="E831" s="2" t="s">
        <v>37</v>
      </c>
      <c r="F831" s="2">
        <v>184.0</v>
      </c>
      <c r="G831" s="2" t="s">
        <v>23</v>
      </c>
      <c r="H831" s="2" t="s">
        <v>52</v>
      </c>
      <c r="I831" s="2" t="s">
        <v>25</v>
      </c>
      <c r="J831" s="2" t="str">
        <f t="array" ref="J831">XLOOKUP('Transaction Data'!$G831,Product_Code,Biscuit_Brand)</f>
        <v>Cinnamon Swirls</v>
      </c>
      <c r="K831" s="2">
        <f t="array" ref="K831">XLOOKUP('Transaction Data'!$G831,Product_Code,Cost)</f>
        <v>10</v>
      </c>
      <c r="L831" s="2">
        <f t="array" ref="L831">XLOOKUP('Transaction Data'!$G831,Product_Code,Unit_Price)</f>
        <v>14</v>
      </c>
      <c r="M831" s="3">
        <f>'Transaction Data'!$F831*'Transaction Data'!$K831</f>
        <v>1840</v>
      </c>
      <c r="N831" s="3">
        <f>'Transaction Data'!$F831*'Transaction Data'!$L831</f>
        <v>2576</v>
      </c>
      <c r="O831" s="3">
        <f>'Transaction Data'!$N831-'Transaction Data'!$M831</f>
        <v>736</v>
      </c>
      <c r="P831" s="2">
        <f>DATEDIF('Transaction Data'!$D831,'Transaction Data'!$A831,"y")</f>
        <v>22</v>
      </c>
      <c r="Q831" s="2" t="str">
        <f>FLOOR('Transaction Data'!$P831,15)&amp;"-"&amp;FLOOR('Transaction Data'!$P831,15)+14</f>
        <v>15-29</v>
      </c>
      <c r="R831" s="2" t="str">
        <f>IF('Transaction Data'!$L831&lt;=10,"Less Expensive","Expensive")</f>
        <v>Expensive</v>
      </c>
      <c r="S831" s="4">
        <f>WEEKDAY('Transaction Data'!$A831)</f>
        <v>6</v>
      </c>
      <c r="T831" s="2" t="str">
        <f>IF(WEEKDAY('Transaction Data'!$A831,2)&lt;6,"Weekday","Weekend")</f>
        <v>Weekday</v>
      </c>
    </row>
    <row r="832" ht="15.75" customHeight="1">
      <c r="A832" s="1">
        <v>45326.0</v>
      </c>
      <c r="B832" s="2" t="s">
        <v>856</v>
      </c>
      <c r="C832" s="2" t="s">
        <v>54</v>
      </c>
      <c r="D832" s="1">
        <v>18184.0</v>
      </c>
      <c r="E832" s="2" t="s">
        <v>63</v>
      </c>
      <c r="F832" s="2">
        <v>99.0</v>
      </c>
      <c r="G832" s="2" t="s">
        <v>23</v>
      </c>
      <c r="H832" s="2" t="s">
        <v>45</v>
      </c>
      <c r="I832" s="2" t="s">
        <v>30</v>
      </c>
      <c r="J832" s="2" t="str">
        <f t="array" ref="J832">XLOOKUP('Transaction Data'!$G832,Product_Code,Biscuit_Brand)</f>
        <v>Cinnamon Swirls</v>
      </c>
      <c r="K832" s="2">
        <f t="array" ref="K832">XLOOKUP('Transaction Data'!$G832,Product_Code,Cost)</f>
        <v>10</v>
      </c>
      <c r="L832" s="2">
        <f t="array" ref="L832">XLOOKUP('Transaction Data'!$G832,Product_Code,Unit_Price)</f>
        <v>14</v>
      </c>
      <c r="M832" s="3">
        <f>'Transaction Data'!$F832*'Transaction Data'!$K832</f>
        <v>990</v>
      </c>
      <c r="N832" s="3">
        <f>'Transaction Data'!$F832*'Transaction Data'!$L832</f>
        <v>1386</v>
      </c>
      <c r="O832" s="3">
        <f>'Transaction Data'!$N832-'Transaction Data'!$M832</f>
        <v>396</v>
      </c>
      <c r="P832" s="2">
        <f>DATEDIF('Transaction Data'!$D832,'Transaction Data'!$A832,"y")</f>
        <v>74</v>
      </c>
      <c r="Q832" s="2" t="str">
        <f>FLOOR('Transaction Data'!$P832,15)&amp;"-"&amp;FLOOR('Transaction Data'!$P832,15)+14</f>
        <v>60-74</v>
      </c>
      <c r="R832" s="2" t="str">
        <f>IF('Transaction Data'!$L832&lt;=10,"Less Expensive","Expensive")</f>
        <v>Expensive</v>
      </c>
      <c r="S832" s="4">
        <f>WEEKDAY('Transaction Data'!$A832)</f>
        <v>1</v>
      </c>
      <c r="T832" s="2" t="str">
        <f>IF(WEEKDAY('Transaction Data'!$A832,2)&lt;6,"Weekday","Weekend")</f>
        <v>Weekend</v>
      </c>
    </row>
    <row r="833" ht="15.75" customHeight="1">
      <c r="A833" s="1">
        <v>45457.0</v>
      </c>
      <c r="B833" s="2" t="s">
        <v>857</v>
      </c>
      <c r="C833" s="2" t="s">
        <v>69</v>
      </c>
      <c r="D833" s="1">
        <v>22265.0</v>
      </c>
      <c r="E833" s="2" t="s">
        <v>37</v>
      </c>
      <c r="F833" s="2">
        <v>63.0</v>
      </c>
      <c r="G833" s="2" t="s">
        <v>44</v>
      </c>
      <c r="H833" s="2" t="s">
        <v>49</v>
      </c>
      <c r="I833" s="2" t="s">
        <v>25</v>
      </c>
      <c r="J833" s="2" t="str">
        <f t="array" ref="J833">XLOOKUP('Transaction Data'!$G833,Product_Code,Biscuit_Brand)</f>
        <v>Butter Crunch</v>
      </c>
      <c r="K833" s="2">
        <f t="array" ref="K833">XLOOKUP('Transaction Data'!$G833,Product_Code,Cost)</f>
        <v>10</v>
      </c>
      <c r="L833" s="2">
        <f t="array" ref="L833">XLOOKUP('Transaction Data'!$G833,Product_Code,Unit_Price)</f>
        <v>11</v>
      </c>
      <c r="M833" s="3">
        <f>'Transaction Data'!$F833*'Transaction Data'!$K833</f>
        <v>630</v>
      </c>
      <c r="N833" s="3">
        <f>'Transaction Data'!$F833*'Transaction Data'!$L833</f>
        <v>693</v>
      </c>
      <c r="O833" s="3">
        <f>'Transaction Data'!$N833-'Transaction Data'!$M833</f>
        <v>63</v>
      </c>
      <c r="P833" s="2">
        <f>DATEDIF('Transaction Data'!$D833,'Transaction Data'!$A833,"y")</f>
        <v>63</v>
      </c>
      <c r="Q833" s="2" t="str">
        <f>FLOOR('Transaction Data'!$P833,15)&amp;"-"&amp;FLOOR('Transaction Data'!$P833,15)+14</f>
        <v>60-74</v>
      </c>
      <c r="R833" s="2" t="str">
        <f>IF('Transaction Data'!$L833&lt;=10,"Less Expensive","Expensive")</f>
        <v>Expensive</v>
      </c>
      <c r="S833" s="4">
        <f>WEEKDAY('Transaction Data'!$A833)</f>
        <v>6</v>
      </c>
      <c r="T833" s="2" t="str">
        <f>IF(WEEKDAY('Transaction Data'!$A833,2)&lt;6,"Weekday","Weekend")</f>
        <v>Weekday</v>
      </c>
    </row>
    <row r="834" ht="15.75" customHeight="1">
      <c r="A834" s="1">
        <v>45381.0</v>
      </c>
      <c r="B834" s="2" t="s">
        <v>858</v>
      </c>
      <c r="C834" s="2" t="s">
        <v>54</v>
      </c>
      <c r="D834" s="1">
        <v>38153.0</v>
      </c>
      <c r="E834" s="2" t="s">
        <v>37</v>
      </c>
      <c r="F834" s="2">
        <v>392.0</v>
      </c>
      <c r="G834" s="2" t="s">
        <v>28</v>
      </c>
      <c r="H834" s="2" t="s">
        <v>52</v>
      </c>
      <c r="I834" s="2" t="s">
        <v>25</v>
      </c>
      <c r="J834" s="2" t="str">
        <f t="array" ref="J834">XLOOKUP('Transaction Data'!$G834,Product_Code,Biscuit_Brand)</f>
        <v>Shortbread</v>
      </c>
      <c r="K834" s="2">
        <f t="array" ref="K834">XLOOKUP('Transaction Data'!$G834,Product_Code,Cost)</f>
        <v>10</v>
      </c>
      <c r="L834" s="2">
        <f t="array" ref="L834">XLOOKUP('Transaction Data'!$G834,Product_Code,Unit_Price)</f>
        <v>45</v>
      </c>
      <c r="M834" s="3">
        <f>'Transaction Data'!$F834*'Transaction Data'!$K834</f>
        <v>3920</v>
      </c>
      <c r="N834" s="3">
        <f>'Transaction Data'!$F834*'Transaction Data'!$L834</f>
        <v>17640</v>
      </c>
      <c r="O834" s="3">
        <f>'Transaction Data'!$N834-'Transaction Data'!$M834</f>
        <v>13720</v>
      </c>
      <c r="P834" s="2">
        <f>DATEDIF('Transaction Data'!$D834,'Transaction Data'!$A834,"y")</f>
        <v>19</v>
      </c>
      <c r="Q834" s="2" t="str">
        <f>FLOOR('Transaction Data'!$P834,15)&amp;"-"&amp;FLOOR('Transaction Data'!$P834,15)+14</f>
        <v>15-29</v>
      </c>
      <c r="R834" s="2" t="str">
        <f>IF('Transaction Data'!$L834&lt;=10,"Less Expensive","Expensive")</f>
        <v>Expensive</v>
      </c>
      <c r="S834" s="4">
        <f>WEEKDAY('Transaction Data'!$A834)</f>
        <v>7</v>
      </c>
      <c r="T834" s="2" t="str">
        <f>IF(WEEKDAY('Transaction Data'!$A834,2)&lt;6,"Weekday","Weekend")</f>
        <v>Weekend</v>
      </c>
    </row>
    <row r="835" ht="15.75" customHeight="1">
      <c r="A835" s="1">
        <v>45305.0</v>
      </c>
      <c r="B835" s="2" t="s">
        <v>859</v>
      </c>
      <c r="C835" s="2" t="s">
        <v>47</v>
      </c>
      <c r="D835" s="1">
        <v>37339.0</v>
      </c>
      <c r="E835" s="2" t="s">
        <v>37</v>
      </c>
      <c r="F835" s="2">
        <v>266.0</v>
      </c>
      <c r="G835" s="2" t="s">
        <v>61</v>
      </c>
      <c r="H835" s="2" t="s">
        <v>49</v>
      </c>
      <c r="I835" s="2" t="s">
        <v>25</v>
      </c>
      <c r="J835" s="2" t="str">
        <f t="array" ref="J835">XLOOKUP('Transaction Data'!$G835,Product_Code,Biscuit_Brand)</f>
        <v>Choco Delight</v>
      </c>
      <c r="K835" s="2">
        <f t="array" ref="K835">XLOOKUP('Transaction Data'!$G835,Product_Code,Cost)</f>
        <v>3</v>
      </c>
      <c r="L835" s="2">
        <f t="array" ref="L835">XLOOKUP('Transaction Data'!$G835,Product_Code,Unit_Price)</f>
        <v>5</v>
      </c>
      <c r="M835" s="3">
        <f>'Transaction Data'!$F835*'Transaction Data'!$K835</f>
        <v>798</v>
      </c>
      <c r="N835" s="3">
        <f>'Transaction Data'!$F835*'Transaction Data'!$L835</f>
        <v>1330</v>
      </c>
      <c r="O835" s="3">
        <f>'Transaction Data'!$N835-'Transaction Data'!$M835</f>
        <v>532</v>
      </c>
      <c r="P835" s="2">
        <f>DATEDIF('Transaction Data'!$D835,'Transaction Data'!$A835,"y")</f>
        <v>21</v>
      </c>
      <c r="Q835" s="2" t="str">
        <f>FLOOR('Transaction Data'!$P835,15)&amp;"-"&amp;FLOOR('Transaction Data'!$P835,15)+14</f>
        <v>15-29</v>
      </c>
      <c r="R835" s="2" t="str">
        <f>IF('Transaction Data'!$L835&lt;=10,"Less Expensive","Expensive")</f>
        <v>Less Expensive</v>
      </c>
      <c r="S835" s="4">
        <f>WEEKDAY('Transaction Data'!$A835)</f>
        <v>1</v>
      </c>
      <c r="T835" s="2" t="str">
        <f>IF(WEEKDAY('Transaction Data'!$A835,2)&lt;6,"Weekday","Weekend")</f>
        <v>Weekend</v>
      </c>
    </row>
    <row r="836" ht="15.75" customHeight="1">
      <c r="A836" s="1">
        <v>45329.0</v>
      </c>
      <c r="B836" s="2" t="s">
        <v>860</v>
      </c>
      <c r="C836" s="2" t="s">
        <v>51</v>
      </c>
      <c r="D836" s="1">
        <v>18076.0</v>
      </c>
      <c r="E836" s="2" t="s">
        <v>22</v>
      </c>
      <c r="F836" s="2">
        <v>226.0</v>
      </c>
      <c r="G836" s="2" t="s">
        <v>55</v>
      </c>
      <c r="H836" s="2" t="s">
        <v>52</v>
      </c>
      <c r="I836" s="2" t="s">
        <v>25</v>
      </c>
      <c r="J836" s="2" t="str">
        <f t="array" ref="J836">XLOOKUP('Transaction Data'!$G836,Product_Code,Biscuit_Brand)</f>
        <v>Vanilla Wafers</v>
      </c>
      <c r="K836" s="2">
        <f t="array" ref="K836">XLOOKUP('Transaction Data'!$G836,Product_Code,Cost)</f>
        <v>18</v>
      </c>
      <c r="L836" s="2">
        <f t="array" ref="L836">XLOOKUP('Transaction Data'!$G836,Product_Code,Unit_Price)</f>
        <v>36</v>
      </c>
      <c r="M836" s="3">
        <f>'Transaction Data'!$F836*'Transaction Data'!$K836</f>
        <v>4068</v>
      </c>
      <c r="N836" s="3">
        <f>'Transaction Data'!$F836*'Transaction Data'!$L836</f>
        <v>8136</v>
      </c>
      <c r="O836" s="3">
        <f>'Transaction Data'!$N836-'Transaction Data'!$M836</f>
        <v>4068</v>
      </c>
      <c r="P836" s="2">
        <f>DATEDIF('Transaction Data'!$D836,'Transaction Data'!$A836,"y")</f>
        <v>74</v>
      </c>
      <c r="Q836" s="2" t="str">
        <f>FLOOR('Transaction Data'!$P836,15)&amp;"-"&amp;FLOOR('Transaction Data'!$P836,15)+14</f>
        <v>60-74</v>
      </c>
      <c r="R836" s="2" t="str">
        <f>IF('Transaction Data'!$L836&lt;=10,"Less Expensive","Expensive")</f>
        <v>Expensive</v>
      </c>
      <c r="S836" s="4">
        <f>WEEKDAY('Transaction Data'!$A836)</f>
        <v>4</v>
      </c>
      <c r="T836" s="2" t="str">
        <f>IF(WEEKDAY('Transaction Data'!$A836,2)&lt;6,"Weekday","Weekend")</f>
        <v>Weekday</v>
      </c>
    </row>
    <row r="837" ht="15.75" customHeight="1">
      <c r="A837" s="1">
        <v>45504.0</v>
      </c>
      <c r="B837" s="2" t="s">
        <v>861</v>
      </c>
      <c r="C837" s="2" t="s">
        <v>51</v>
      </c>
      <c r="D837" s="1">
        <v>25864.0</v>
      </c>
      <c r="E837" s="2" t="s">
        <v>22</v>
      </c>
      <c r="F837" s="2">
        <v>41.0</v>
      </c>
      <c r="G837" s="2" t="s">
        <v>28</v>
      </c>
      <c r="H837" s="2" t="s">
        <v>34</v>
      </c>
      <c r="I837" s="2" t="s">
        <v>25</v>
      </c>
      <c r="J837" s="2" t="str">
        <f t="array" ref="J837">XLOOKUP('Transaction Data'!$G837,Product_Code,Biscuit_Brand)</f>
        <v>Shortbread</v>
      </c>
      <c r="K837" s="2">
        <f t="array" ref="K837">XLOOKUP('Transaction Data'!$G837,Product_Code,Cost)</f>
        <v>10</v>
      </c>
      <c r="L837" s="2">
        <f t="array" ref="L837">XLOOKUP('Transaction Data'!$G837,Product_Code,Unit_Price)</f>
        <v>45</v>
      </c>
      <c r="M837" s="3">
        <f>'Transaction Data'!$F837*'Transaction Data'!$K837</f>
        <v>410</v>
      </c>
      <c r="N837" s="3">
        <f>'Transaction Data'!$F837*'Transaction Data'!$L837</f>
        <v>1845</v>
      </c>
      <c r="O837" s="3">
        <f>'Transaction Data'!$N837-'Transaction Data'!$M837</f>
        <v>1435</v>
      </c>
      <c r="P837" s="2">
        <f>DATEDIF('Transaction Data'!$D837,'Transaction Data'!$A837,"y")</f>
        <v>53</v>
      </c>
      <c r="Q837" s="2" t="str">
        <f>FLOOR('Transaction Data'!$P837,15)&amp;"-"&amp;FLOOR('Transaction Data'!$P837,15)+14</f>
        <v>45-59</v>
      </c>
      <c r="R837" s="2" t="str">
        <f>IF('Transaction Data'!$L837&lt;=10,"Less Expensive","Expensive")</f>
        <v>Expensive</v>
      </c>
      <c r="S837" s="4">
        <f>WEEKDAY('Transaction Data'!$A837)</f>
        <v>4</v>
      </c>
      <c r="T837" s="2" t="str">
        <f>IF(WEEKDAY('Transaction Data'!$A837,2)&lt;6,"Weekday","Weekend")</f>
        <v>Weekday</v>
      </c>
    </row>
    <row r="838" ht="15.75" customHeight="1">
      <c r="A838" s="1">
        <v>45439.0</v>
      </c>
      <c r="B838" s="2" t="s">
        <v>862</v>
      </c>
      <c r="C838" s="2" t="s">
        <v>47</v>
      </c>
      <c r="D838" s="1">
        <v>17823.0</v>
      </c>
      <c r="E838" s="2" t="s">
        <v>22</v>
      </c>
      <c r="F838" s="2">
        <v>353.0</v>
      </c>
      <c r="G838" s="2" t="s">
        <v>55</v>
      </c>
      <c r="H838" s="2" t="s">
        <v>34</v>
      </c>
      <c r="I838" s="2" t="s">
        <v>25</v>
      </c>
      <c r="J838" s="2" t="str">
        <f t="array" ref="J838">XLOOKUP('Transaction Data'!$G838,Product_Code,Biscuit_Brand)</f>
        <v>Vanilla Wafers</v>
      </c>
      <c r="K838" s="2">
        <f t="array" ref="K838">XLOOKUP('Transaction Data'!$G838,Product_Code,Cost)</f>
        <v>18</v>
      </c>
      <c r="L838" s="2">
        <f t="array" ref="L838">XLOOKUP('Transaction Data'!$G838,Product_Code,Unit_Price)</f>
        <v>36</v>
      </c>
      <c r="M838" s="3">
        <f>'Transaction Data'!$F838*'Transaction Data'!$K838</f>
        <v>6354</v>
      </c>
      <c r="N838" s="3">
        <f>'Transaction Data'!$F838*'Transaction Data'!$L838</f>
        <v>12708</v>
      </c>
      <c r="O838" s="3">
        <f>'Transaction Data'!$N838-'Transaction Data'!$M838</f>
        <v>6354</v>
      </c>
      <c r="P838" s="2">
        <f>DATEDIF('Transaction Data'!$D838,'Transaction Data'!$A838,"y")</f>
        <v>75</v>
      </c>
      <c r="Q838" s="2" t="str">
        <f>FLOOR('Transaction Data'!$P838,15)&amp;"-"&amp;FLOOR('Transaction Data'!$P838,15)+14</f>
        <v>75-89</v>
      </c>
      <c r="R838" s="2" t="str">
        <f>IF('Transaction Data'!$L838&lt;=10,"Less Expensive","Expensive")</f>
        <v>Expensive</v>
      </c>
      <c r="S838" s="4">
        <f>WEEKDAY('Transaction Data'!$A838)</f>
        <v>2</v>
      </c>
      <c r="T838" s="2" t="str">
        <f>IF(WEEKDAY('Transaction Data'!$A838,2)&lt;6,"Weekday","Weekend")</f>
        <v>Weekday</v>
      </c>
    </row>
    <row r="839" ht="15.75" customHeight="1">
      <c r="A839" s="1">
        <v>45332.0</v>
      </c>
      <c r="B839" s="2" t="s">
        <v>863</v>
      </c>
      <c r="C839" s="2" t="s">
        <v>54</v>
      </c>
      <c r="D839" s="1">
        <v>35141.0</v>
      </c>
      <c r="E839" s="2" t="s">
        <v>63</v>
      </c>
      <c r="F839" s="2">
        <v>421.0</v>
      </c>
      <c r="G839" s="2" t="s">
        <v>38</v>
      </c>
      <c r="H839" s="2" t="s">
        <v>39</v>
      </c>
      <c r="I839" s="2" t="s">
        <v>25</v>
      </c>
      <c r="J839" s="2" t="str">
        <f t="array" ref="J839">XLOOKUP('Transaction Data'!$G839,Product_Code,Biscuit_Brand)</f>
        <v>Ginger Snaps</v>
      </c>
      <c r="K839" s="2">
        <f t="array" ref="K839">XLOOKUP('Transaction Data'!$G839,Product_Code,Cost)</f>
        <v>14</v>
      </c>
      <c r="L839" s="2">
        <f t="array" ref="L839">XLOOKUP('Transaction Data'!$G839,Product_Code,Unit_Price)</f>
        <v>28</v>
      </c>
      <c r="M839" s="3">
        <f>'Transaction Data'!$F839*'Transaction Data'!$K839</f>
        <v>5894</v>
      </c>
      <c r="N839" s="3">
        <f>'Transaction Data'!$F839*'Transaction Data'!$L839</f>
        <v>11788</v>
      </c>
      <c r="O839" s="3">
        <f>'Transaction Data'!$N839-'Transaction Data'!$M839</f>
        <v>5894</v>
      </c>
      <c r="P839" s="2">
        <f>DATEDIF('Transaction Data'!$D839,'Transaction Data'!$A839,"y")</f>
        <v>27</v>
      </c>
      <c r="Q839" s="2" t="str">
        <f>FLOOR('Transaction Data'!$P839,15)&amp;"-"&amp;FLOOR('Transaction Data'!$P839,15)+14</f>
        <v>15-29</v>
      </c>
      <c r="R839" s="2" t="str">
        <f>IF('Transaction Data'!$L839&lt;=10,"Less Expensive","Expensive")</f>
        <v>Expensive</v>
      </c>
      <c r="S839" s="4">
        <f>WEEKDAY('Transaction Data'!$A839)</f>
        <v>7</v>
      </c>
      <c r="T839" s="2" t="str">
        <f>IF(WEEKDAY('Transaction Data'!$A839,2)&lt;6,"Weekday","Weekend")</f>
        <v>Weekend</v>
      </c>
    </row>
    <row r="840" ht="15.75" customHeight="1">
      <c r="A840" s="1">
        <v>45370.0</v>
      </c>
      <c r="B840" s="2" t="s">
        <v>864</v>
      </c>
      <c r="C840" s="2" t="s">
        <v>72</v>
      </c>
      <c r="D840" s="1">
        <v>21926.0</v>
      </c>
      <c r="E840" s="2" t="s">
        <v>37</v>
      </c>
      <c r="F840" s="2">
        <v>313.0</v>
      </c>
      <c r="G840" s="2" t="s">
        <v>28</v>
      </c>
      <c r="H840" s="2" t="s">
        <v>42</v>
      </c>
      <c r="I840" s="2" t="s">
        <v>25</v>
      </c>
      <c r="J840" s="2" t="str">
        <f t="array" ref="J840">XLOOKUP('Transaction Data'!$G840,Product_Code,Biscuit_Brand)</f>
        <v>Shortbread</v>
      </c>
      <c r="K840" s="2">
        <f t="array" ref="K840">XLOOKUP('Transaction Data'!$G840,Product_Code,Cost)</f>
        <v>10</v>
      </c>
      <c r="L840" s="2">
        <f t="array" ref="L840">XLOOKUP('Transaction Data'!$G840,Product_Code,Unit_Price)</f>
        <v>45</v>
      </c>
      <c r="M840" s="3">
        <f>'Transaction Data'!$F840*'Transaction Data'!$K840</f>
        <v>3130</v>
      </c>
      <c r="N840" s="3">
        <f>'Transaction Data'!$F840*'Transaction Data'!$L840</f>
        <v>14085</v>
      </c>
      <c r="O840" s="3">
        <f>'Transaction Data'!$N840-'Transaction Data'!$M840</f>
        <v>10955</v>
      </c>
      <c r="P840" s="2">
        <f>DATEDIF('Transaction Data'!$D840,'Transaction Data'!$A840,"y")</f>
        <v>64</v>
      </c>
      <c r="Q840" s="2" t="str">
        <f>FLOOR('Transaction Data'!$P840,15)&amp;"-"&amp;FLOOR('Transaction Data'!$P840,15)+14</f>
        <v>60-74</v>
      </c>
      <c r="R840" s="2" t="str">
        <f>IF('Transaction Data'!$L840&lt;=10,"Less Expensive","Expensive")</f>
        <v>Expensive</v>
      </c>
      <c r="S840" s="4">
        <f>WEEKDAY('Transaction Data'!$A840)</f>
        <v>3</v>
      </c>
      <c r="T840" s="2" t="str">
        <f>IF(WEEKDAY('Transaction Data'!$A840,2)&lt;6,"Weekday","Weekend")</f>
        <v>Weekday</v>
      </c>
    </row>
    <row r="841" ht="15.75" customHeight="1">
      <c r="A841" s="1">
        <v>45408.0</v>
      </c>
      <c r="B841" s="2" t="s">
        <v>865</v>
      </c>
      <c r="C841" s="2" t="s">
        <v>54</v>
      </c>
      <c r="D841" s="1">
        <v>29827.0</v>
      </c>
      <c r="E841" s="2" t="s">
        <v>63</v>
      </c>
      <c r="F841" s="2">
        <v>91.0</v>
      </c>
      <c r="G841" s="2" t="s">
        <v>44</v>
      </c>
      <c r="H841" s="2" t="s">
        <v>45</v>
      </c>
      <c r="I841" s="2" t="s">
        <v>25</v>
      </c>
      <c r="J841" s="2" t="str">
        <f t="array" ref="J841">XLOOKUP('Transaction Data'!$G841,Product_Code,Biscuit_Brand)</f>
        <v>Butter Crunch</v>
      </c>
      <c r="K841" s="2">
        <f t="array" ref="K841">XLOOKUP('Transaction Data'!$G841,Product_Code,Cost)</f>
        <v>10</v>
      </c>
      <c r="L841" s="2">
        <f t="array" ref="L841">XLOOKUP('Transaction Data'!$G841,Product_Code,Unit_Price)</f>
        <v>11</v>
      </c>
      <c r="M841" s="3">
        <f>'Transaction Data'!$F841*'Transaction Data'!$K841</f>
        <v>910</v>
      </c>
      <c r="N841" s="3">
        <f>'Transaction Data'!$F841*'Transaction Data'!$L841</f>
        <v>1001</v>
      </c>
      <c r="O841" s="3">
        <f>'Transaction Data'!$N841-'Transaction Data'!$M841</f>
        <v>91</v>
      </c>
      <c r="P841" s="2">
        <f>DATEDIF('Transaction Data'!$D841,'Transaction Data'!$A841,"y")</f>
        <v>42</v>
      </c>
      <c r="Q841" s="2" t="str">
        <f>FLOOR('Transaction Data'!$P841,15)&amp;"-"&amp;FLOOR('Transaction Data'!$P841,15)+14</f>
        <v>30-44</v>
      </c>
      <c r="R841" s="2" t="str">
        <f>IF('Transaction Data'!$L841&lt;=10,"Less Expensive","Expensive")</f>
        <v>Expensive</v>
      </c>
      <c r="S841" s="4">
        <f>WEEKDAY('Transaction Data'!$A841)</f>
        <v>6</v>
      </c>
      <c r="T841" s="2" t="str">
        <f>IF(WEEKDAY('Transaction Data'!$A841,2)&lt;6,"Weekday","Weekend")</f>
        <v>Weekday</v>
      </c>
    </row>
    <row r="842" ht="15.75" customHeight="1">
      <c r="A842" s="1">
        <v>45395.0</v>
      </c>
      <c r="B842" s="2" t="s">
        <v>866</v>
      </c>
      <c r="C842" s="2" t="s">
        <v>54</v>
      </c>
      <c r="D842" s="1">
        <v>34463.0</v>
      </c>
      <c r="E842" s="2" t="s">
        <v>22</v>
      </c>
      <c r="F842" s="2">
        <v>251.0</v>
      </c>
      <c r="G842" s="2" t="s">
        <v>38</v>
      </c>
      <c r="H842" s="2" t="s">
        <v>49</v>
      </c>
      <c r="I842" s="2" t="s">
        <v>25</v>
      </c>
      <c r="J842" s="2" t="str">
        <f t="array" ref="J842">XLOOKUP('Transaction Data'!$G842,Product_Code,Biscuit_Brand)</f>
        <v>Ginger Snaps</v>
      </c>
      <c r="K842" s="2">
        <f t="array" ref="K842">XLOOKUP('Transaction Data'!$G842,Product_Code,Cost)</f>
        <v>14</v>
      </c>
      <c r="L842" s="2">
        <f t="array" ref="L842">XLOOKUP('Transaction Data'!$G842,Product_Code,Unit_Price)</f>
        <v>28</v>
      </c>
      <c r="M842" s="3">
        <f>'Transaction Data'!$F842*'Transaction Data'!$K842</f>
        <v>3514</v>
      </c>
      <c r="N842" s="3">
        <f>'Transaction Data'!$F842*'Transaction Data'!$L842</f>
        <v>7028</v>
      </c>
      <c r="O842" s="3">
        <f>'Transaction Data'!$N842-'Transaction Data'!$M842</f>
        <v>3514</v>
      </c>
      <c r="P842" s="2">
        <f>DATEDIF('Transaction Data'!$D842,'Transaction Data'!$A842,"y")</f>
        <v>29</v>
      </c>
      <c r="Q842" s="2" t="str">
        <f>FLOOR('Transaction Data'!$P842,15)&amp;"-"&amp;FLOOR('Transaction Data'!$P842,15)+14</f>
        <v>15-29</v>
      </c>
      <c r="R842" s="2" t="str">
        <f>IF('Transaction Data'!$L842&lt;=10,"Less Expensive","Expensive")</f>
        <v>Expensive</v>
      </c>
      <c r="S842" s="4">
        <f>WEEKDAY('Transaction Data'!$A842)</f>
        <v>7</v>
      </c>
      <c r="T842" s="2" t="str">
        <f>IF(WEEKDAY('Transaction Data'!$A842,2)&lt;6,"Weekday","Weekend")</f>
        <v>Weekend</v>
      </c>
    </row>
    <row r="843" ht="15.75" customHeight="1">
      <c r="A843" s="1">
        <v>45479.0</v>
      </c>
      <c r="B843" s="2" t="s">
        <v>867</v>
      </c>
      <c r="C843" s="2" t="s">
        <v>47</v>
      </c>
      <c r="D843" s="1">
        <v>35913.0</v>
      </c>
      <c r="E843" s="2" t="s">
        <v>22</v>
      </c>
      <c r="F843" s="2">
        <v>378.0</v>
      </c>
      <c r="G843" s="2" t="s">
        <v>44</v>
      </c>
      <c r="H843" s="2" t="s">
        <v>52</v>
      </c>
      <c r="I843" s="2" t="s">
        <v>25</v>
      </c>
      <c r="J843" s="2" t="str">
        <f t="array" ref="J843">XLOOKUP('Transaction Data'!$G843,Product_Code,Biscuit_Brand)</f>
        <v>Butter Crunch</v>
      </c>
      <c r="K843" s="2">
        <f t="array" ref="K843">XLOOKUP('Transaction Data'!$G843,Product_Code,Cost)</f>
        <v>10</v>
      </c>
      <c r="L843" s="2">
        <f t="array" ref="L843">XLOOKUP('Transaction Data'!$G843,Product_Code,Unit_Price)</f>
        <v>11</v>
      </c>
      <c r="M843" s="3">
        <f>'Transaction Data'!$F843*'Transaction Data'!$K843</f>
        <v>3780</v>
      </c>
      <c r="N843" s="3">
        <f>'Transaction Data'!$F843*'Transaction Data'!$L843</f>
        <v>4158</v>
      </c>
      <c r="O843" s="3">
        <f>'Transaction Data'!$N843-'Transaction Data'!$M843</f>
        <v>378</v>
      </c>
      <c r="P843" s="2">
        <f>DATEDIF('Transaction Data'!$D843,'Transaction Data'!$A843,"y")</f>
        <v>26</v>
      </c>
      <c r="Q843" s="2" t="str">
        <f>FLOOR('Transaction Data'!$P843,15)&amp;"-"&amp;FLOOR('Transaction Data'!$P843,15)+14</f>
        <v>15-29</v>
      </c>
      <c r="R843" s="2" t="str">
        <f>IF('Transaction Data'!$L843&lt;=10,"Less Expensive","Expensive")</f>
        <v>Expensive</v>
      </c>
      <c r="S843" s="4">
        <f>WEEKDAY('Transaction Data'!$A843)</f>
        <v>7</v>
      </c>
      <c r="T843" s="2" t="str">
        <f>IF(WEEKDAY('Transaction Data'!$A843,2)&lt;6,"Weekday","Weekend")</f>
        <v>Weekend</v>
      </c>
    </row>
    <row r="844" ht="15.75" customHeight="1">
      <c r="A844" s="1">
        <v>45490.0</v>
      </c>
      <c r="B844" s="2" t="s">
        <v>868</v>
      </c>
      <c r="C844" s="2" t="s">
        <v>47</v>
      </c>
      <c r="D844" s="1">
        <v>27963.0</v>
      </c>
      <c r="E844" s="2" t="s">
        <v>37</v>
      </c>
      <c r="F844" s="2">
        <v>310.0</v>
      </c>
      <c r="G844" s="2" t="s">
        <v>33</v>
      </c>
      <c r="H844" s="2" t="s">
        <v>49</v>
      </c>
      <c r="I844" s="2" t="s">
        <v>25</v>
      </c>
      <c r="J844" s="2" t="str">
        <f t="array" ref="J844">XLOOKUP('Transaction Data'!$G844,Product_Code,Biscuit_Brand)</f>
        <v>Caramel Biscuits</v>
      </c>
      <c r="K844" s="2">
        <f t="array" ref="K844">XLOOKUP('Transaction Data'!$G844,Product_Code,Cost)</f>
        <v>18</v>
      </c>
      <c r="L844" s="2">
        <f t="array" ref="L844">XLOOKUP('Transaction Data'!$G844,Product_Code,Unit_Price)</f>
        <v>22</v>
      </c>
      <c r="M844" s="3">
        <f>'Transaction Data'!$F844*'Transaction Data'!$K844</f>
        <v>5580</v>
      </c>
      <c r="N844" s="3">
        <f>'Transaction Data'!$F844*'Transaction Data'!$L844</f>
        <v>6820</v>
      </c>
      <c r="O844" s="3">
        <f>'Transaction Data'!$N844-'Transaction Data'!$M844</f>
        <v>1240</v>
      </c>
      <c r="P844" s="2">
        <f>DATEDIF('Transaction Data'!$D844,'Transaction Data'!$A844,"y")</f>
        <v>47</v>
      </c>
      <c r="Q844" s="2" t="str">
        <f>FLOOR('Transaction Data'!$P844,15)&amp;"-"&amp;FLOOR('Transaction Data'!$P844,15)+14</f>
        <v>45-59</v>
      </c>
      <c r="R844" s="2" t="str">
        <f>IF('Transaction Data'!$L844&lt;=10,"Less Expensive","Expensive")</f>
        <v>Expensive</v>
      </c>
      <c r="S844" s="4">
        <f>WEEKDAY('Transaction Data'!$A844)</f>
        <v>4</v>
      </c>
      <c r="T844" s="2" t="str">
        <f>IF(WEEKDAY('Transaction Data'!$A844,2)&lt;6,"Weekday","Weekend")</f>
        <v>Weekday</v>
      </c>
    </row>
    <row r="845" ht="15.75" customHeight="1">
      <c r="A845" s="1">
        <v>45441.0</v>
      </c>
      <c r="B845" s="2" t="s">
        <v>869</v>
      </c>
      <c r="C845" s="2" t="s">
        <v>21</v>
      </c>
      <c r="D845" s="1">
        <v>31951.0</v>
      </c>
      <c r="E845" s="2" t="s">
        <v>22</v>
      </c>
      <c r="F845" s="2">
        <v>291.0</v>
      </c>
      <c r="G845" s="2" t="s">
        <v>23</v>
      </c>
      <c r="H845" s="2" t="s">
        <v>52</v>
      </c>
      <c r="I845" s="2" t="s">
        <v>25</v>
      </c>
      <c r="J845" s="2" t="str">
        <f t="array" ref="J845">XLOOKUP('Transaction Data'!$G845,Product_Code,Biscuit_Brand)</f>
        <v>Cinnamon Swirls</v>
      </c>
      <c r="K845" s="2">
        <f t="array" ref="K845">XLOOKUP('Transaction Data'!$G845,Product_Code,Cost)</f>
        <v>10</v>
      </c>
      <c r="L845" s="2">
        <f t="array" ref="L845">XLOOKUP('Transaction Data'!$G845,Product_Code,Unit_Price)</f>
        <v>14</v>
      </c>
      <c r="M845" s="3">
        <f>'Transaction Data'!$F845*'Transaction Data'!$K845</f>
        <v>2910</v>
      </c>
      <c r="N845" s="3">
        <f>'Transaction Data'!$F845*'Transaction Data'!$L845</f>
        <v>4074</v>
      </c>
      <c r="O845" s="3">
        <f>'Transaction Data'!$N845-'Transaction Data'!$M845</f>
        <v>1164</v>
      </c>
      <c r="P845" s="2">
        <f>DATEDIF('Transaction Data'!$D845,'Transaction Data'!$A845,"y")</f>
        <v>36</v>
      </c>
      <c r="Q845" s="2" t="str">
        <f>FLOOR('Transaction Data'!$P845,15)&amp;"-"&amp;FLOOR('Transaction Data'!$P845,15)+14</f>
        <v>30-44</v>
      </c>
      <c r="R845" s="2" t="str">
        <f>IF('Transaction Data'!$L845&lt;=10,"Less Expensive","Expensive")</f>
        <v>Expensive</v>
      </c>
      <c r="S845" s="4">
        <f>WEEKDAY('Transaction Data'!$A845)</f>
        <v>4</v>
      </c>
      <c r="T845" s="2" t="str">
        <f>IF(WEEKDAY('Transaction Data'!$A845,2)&lt;6,"Weekday","Weekend")</f>
        <v>Weekday</v>
      </c>
    </row>
    <row r="846" ht="15.75" customHeight="1">
      <c r="A846" s="1">
        <v>45397.0</v>
      </c>
      <c r="B846" s="2" t="s">
        <v>870</v>
      </c>
      <c r="C846" s="2" t="s">
        <v>47</v>
      </c>
      <c r="D846" s="1">
        <v>37706.0</v>
      </c>
      <c r="E846" s="2" t="s">
        <v>27</v>
      </c>
      <c r="F846" s="2">
        <v>476.0</v>
      </c>
      <c r="G846" s="2" t="s">
        <v>57</v>
      </c>
      <c r="H846" s="2" t="s">
        <v>52</v>
      </c>
      <c r="I846" s="2" t="s">
        <v>25</v>
      </c>
      <c r="J846" s="2" t="str">
        <f t="array" ref="J846">XLOOKUP('Transaction Data'!$G846,Product_Code,Biscuit_Brand)</f>
        <v>Oatmeal Cookies</v>
      </c>
      <c r="K846" s="2">
        <f t="array" ref="K846">XLOOKUP('Transaction Data'!$G846,Product_Code,Cost)</f>
        <v>19</v>
      </c>
      <c r="L846" s="2">
        <f t="array" ref="L846">XLOOKUP('Transaction Data'!$G846,Product_Code,Unit_Price)</f>
        <v>23</v>
      </c>
      <c r="M846" s="3">
        <f>'Transaction Data'!$F846*'Transaction Data'!$K846</f>
        <v>9044</v>
      </c>
      <c r="N846" s="3">
        <f>'Transaction Data'!$F846*'Transaction Data'!$L846</f>
        <v>10948</v>
      </c>
      <c r="O846" s="3">
        <f>'Transaction Data'!$N846-'Transaction Data'!$M846</f>
        <v>1904</v>
      </c>
      <c r="P846" s="2">
        <f>DATEDIF('Transaction Data'!$D846,'Transaction Data'!$A846,"y")</f>
        <v>21</v>
      </c>
      <c r="Q846" s="2" t="str">
        <f>FLOOR('Transaction Data'!$P846,15)&amp;"-"&amp;FLOOR('Transaction Data'!$P846,15)+14</f>
        <v>15-29</v>
      </c>
      <c r="R846" s="2" t="str">
        <f>IF('Transaction Data'!$L846&lt;=10,"Less Expensive","Expensive")</f>
        <v>Expensive</v>
      </c>
      <c r="S846" s="4">
        <f>WEEKDAY('Transaction Data'!$A846)</f>
        <v>2</v>
      </c>
      <c r="T846" s="2" t="str">
        <f>IF(WEEKDAY('Transaction Data'!$A846,2)&lt;6,"Weekday","Weekend")</f>
        <v>Weekday</v>
      </c>
    </row>
    <row r="847" ht="15.75" customHeight="1">
      <c r="A847" s="1">
        <v>45355.0</v>
      </c>
      <c r="B847" s="2" t="s">
        <v>871</v>
      </c>
      <c r="C847" s="2" t="s">
        <v>69</v>
      </c>
      <c r="D847" s="1">
        <v>24395.0</v>
      </c>
      <c r="E847" s="2" t="s">
        <v>37</v>
      </c>
      <c r="F847" s="2">
        <v>252.0</v>
      </c>
      <c r="G847" s="2" t="s">
        <v>23</v>
      </c>
      <c r="H847" s="2" t="s">
        <v>45</v>
      </c>
      <c r="I847" s="2" t="s">
        <v>25</v>
      </c>
      <c r="J847" s="2" t="str">
        <f t="array" ref="J847">XLOOKUP('Transaction Data'!$G847,Product_Code,Biscuit_Brand)</f>
        <v>Cinnamon Swirls</v>
      </c>
      <c r="K847" s="2">
        <f t="array" ref="K847">XLOOKUP('Transaction Data'!$G847,Product_Code,Cost)</f>
        <v>10</v>
      </c>
      <c r="L847" s="2">
        <f t="array" ref="L847">XLOOKUP('Transaction Data'!$G847,Product_Code,Unit_Price)</f>
        <v>14</v>
      </c>
      <c r="M847" s="3">
        <f>'Transaction Data'!$F847*'Transaction Data'!$K847</f>
        <v>2520</v>
      </c>
      <c r="N847" s="3">
        <f>'Transaction Data'!$F847*'Transaction Data'!$L847</f>
        <v>3528</v>
      </c>
      <c r="O847" s="3">
        <f>'Transaction Data'!$N847-'Transaction Data'!$M847</f>
        <v>1008</v>
      </c>
      <c r="P847" s="2">
        <f>DATEDIF('Transaction Data'!$D847,'Transaction Data'!$A847,"y")</f>
        <v>57</v>
      </c>
      <c r="Q847" s="2" t="str">
        <f>FLOOR('Transaction Data'!$P847,15)&amp;"-"&amp;FLOOR('Transaction Data'!$P847,15)+14</f>
        <v>45-59</v>
      </c>
      <c r="R847" s="2" t="str">
        <f>IF('Transaction Data'!$L847&lt;=10,"Less Expensive","Expensive")</f>
        <v>Expensive</v>
      </c>
      <c r="S847" s="4">
        <f>WEEKDAY('Transaction Data'!$A847)</f>
        <v>2</v>
      </c>
      <c r="T847" s="2" t="str">
        <f>IF(WEEKDAY('Transaction Data'!$A847,2)&lt;6,"Weekday","Weekend")</f>
        <v>Weekday</v>
      </c>
    </row>
    <row r="848" ht="15.75" customHeight="1">
      <c r="A848" s="1">
        <v>45396.0</v>
      </c>
      <c r="B848" s="2" t="s">
        <v>872</v>
      </c>
      <c r="C848" s="2" t="s">
        <v>47</v>
      </c>
      <c r="D848" s="1">
        <v>18760.0</v>
      </c>
      <c r="E848" s="2" t="s">
        <v>22</v>
      </c>
      <c r="F848" s="2">
        <v>209.0</v>
      </c>
      <c r="G848" s="2" t="s">
        <v>38</v>
      </c>
      <c r="H848" s="2" t="s">
        <v>49</v>
      </c>
      <c r="I848" s="2" t="s">
        <v>25</v>
      </c>
      <c r="J848" s="2" t="str">
        <f t="array" ref="J848">XLOOKUP('Transaction Data'!$G848,Product_Code,Biscuit_Brand)</f>
        <v>Ginger Snaps</v>
      </c>
      <c r="K848" s="2">
        <f t="array" ref="K848">XLOOKUP('Transaction Data'!$G848,Product_Code,Cost)</f>
        <v>14</v>
      </c>
      <c r="L848" s="2">
        <f t="array" ref="L848">XLOOKUP('Transaction Data'!$G848,Product_Code,Unit_Price)</f>
        <v>28</v>
      </c>
      <c r="M848" s="3">
        <f>'Transaction Data'!$F848*'Transaction Data'!$K848</f>
        <v>2926</v>
      </c>
      <c r="N848" s="3">
        <f>'Transaction Data'!$F848*'Transaction Data'!$L848</f>
        <v>5852</v>
      </c>
      <c r="O848" s="3">
        <f>'Transaction Data'!$N848-'Transaction Data'!$M848</f>
        <v>2926</v>
      </c>
      <c r="P848" s="2">
        <f>DATEDIF('Transaction Data'!$D848,'Transaction Data'!$A848,"y")</f>
        <v>72</v>
      </c>
      <c r="Q848" s="2" t="str">
        <f>FLOOR('Transaction Data'!$P848,15)&amp;"-"&amp;FLOOR('Transaction Data'!$P848,15)+14</f>
        <v>60-74</v>
      </c>
      <c r="R848" s="2" t="str">
        <f>IF('Transaction Data'!$L848&lt;=10,"Less Expensive","Expensive")</f>
        <v>Expensive</v>
      </c>
      <c r="S848" s="4">
        <f>WEEKDAY('Transaction Data'!$A848)</f>
        <v>1</v>
      </c>
      <c r="T848" s="2" t="str">
        <f>IF(WEEKDAY('Transaction Data'!$A848,2)&lt;6,"Weekday","Weekend")</f>
        <v>Weekend</v>
      </c>
    </row>
    <row r="849" ht="15.75" customHeight="1">
      <c r="A849" s="1">
        <v>45469.0</v>
      </c>
      <c r="B849" s="2" t="s">
        <v>873</v>
      </c>
      <c r="C849" s="2" t="s">
        <v>21</v>
      </c>
      <c r="D849" s="1">
        <v>32680.0</v>
      </c>
      <c r="E849" s="2" t="s">
        <v>37</v>
      </c>
      <c r="F849" s="2">
        <v>190.0</v>
      </c>
      <c r="G849" s="2" t="s">
        <v>28</v>
      </c>
      <c r="H849" s="2" t="s">
        <v>52</v>
      </c>
      <c r="I849" s="2" t="s">
        <v>25</v>
      </c>
      <c r="J849" s="2" t="str">
        <f t="array" ref="J849">XLOOKUP('Transaction Data'!$G849,Product_Code,Biscuit_Brand)</f>
        <v>Shortbread</v>
      </c>
      <c r="K849" s="2">
        <f t="array" ref="K849">XLOOKUP('Transaction Data'!$G849,Product_Code,Cost)</f>
        <v>10</v>
      </c>
      <c r="L849" s="2">
        <f t="array" ref="L849">XLOOKUP('Transaction Data'!$G849,Product_Code,Unit_Price)</f>
        <v>45</v>
      </c>
      <c r="M849" s="3">
        <f>'Transaction Data'!$F849*'Transaction Data'!$K849</f>
        <v>1900</v>
      </c>
      <c r="N849" s="3">
        <f>'Transaction Data'!$F849*'Transaction Data'!$L849</f>
        <v>8550</v>
      </c>
      <c r="O849" s="3">
        <f>'Transaction Data'!$N849-'Transaction Data'!$M849</f>
        <v>6650</v>
      </c>
      <c r="P849" s="2">
        <f>DATEDIF('Transaction Data'!$D849,'Transaction Data'!$A849,"y")</f>
        <v>35</v>
      </c>
      <c r="Q849" s="2" t="str">
        <f>FLOOR('Transaction Data'!$P849,15)&amp;"-"&amp;FLOOR('Transaction Data'!$P849,15)+14</f>
        <v>30-44</v>
      </c>
      <c r="R849" s="2" t="str">
        <f>IF('Transaction Data'!$L849&lt;=10,"Less Expensive","Expensive")</f>
        <v>Expensive</v>
      </c>
      <c r="S849" s="4">
        <f>WEEKDAY('Transaction Data'!$A849)</f>
        <v>4</v>
      </c>
      <c r="T849" s="2" t="str">
        <f>IF(WEEKDAY('Transaction Data'!$A849,2)&lt;6,"Weekday","Weekend")</f>
        <v>Weekday</v>
      </c>
    </row>
    <row r="850" ht="15.75" customHeight="1">
      <c r="A850" s="1">
        <v>45434.0</v>
      </c>
      <c r="B850" s="2" t="s">
        <v>874</v>
      </c>
      <c r="C850" s="2" t="s">
        <v>51</v>
      </c>
      <c r="D850" s="1">
        <v>37012.0</v>
      </c>
      <c r="E850" s="2" t="s">
        <v>63</v>
      </c>
      <c r="F850" s="2">
        <v>138.0</v>
      </c>
      <c r="G850" s="2" t="s">
        <v>57</v>
      </c>
      <c r="H850" s="2" t="s">
        <v>49</v>
      </c>
      <c r="I850" s="2" t="s">
        <v>25</v>
      </c>
      <c r="J850" s="2" t="str">
        <f t="array" ref="J850">XLOOKUP('Transaction Data'!$G850,Product_Code,Biscuit_Brand)</f>
        <v>Oatmeal Cookies</v>
      </c>
      <c r="K850" s="2">
        <f t="array" ref="K850">XLOOKUP('Transaction Data'!$G850,Product_Code,Cost)</f>
        <v>19</v>
      </c>
      <c r="L850" s="2">
        <f t="array" ref="L850">XLOOKUP('Transaction Data'!$G850,Product_Code,Unit_Price)</f>
        <v>23</v>
      </c>
      <c r="M850" s="3">
        <f>'Transaction Data'!$F850*'Transaction Data'!$K850</f>
        <v>2622</v>
      </c>
      <c r="N850" s="3">
        <f>'Transaction Data'!$F850*'Transaction Data'!$L850</f>
        <v>3174</v>
      </c>
      <c r="O850" s="3">
        <f>'Transaction Data'!$N850-'Transaction Data'!$M850</f>
        <v>552</v>
      </c>
      <c r="P850" s="2">
        <f>DATEDIF('Transaction Data'!$D850,'Transaction Data'!$A850,"y")</f>
        <v>23</v>
      </c>
      <c r="Q850" s="2" t="str">
        <f>FLOOR('Transaction Data'!$P850,15)&amp;"-"&amp;FLOOR('Transaction Data'!$P850,15)+14</f>
        <v>15-29</v>
      </c>
      <c r="R850" s="2" t="str">
        <f>IF('Transaction Data'!$L850&lt;=10,"Less Expensive","Expensive")</f>
        <v>Expensive</v>
      </c>
      <c r="S850" s="4">
        <f>WEEKDAY('Transaction Data'!$A850)</f>
        <v>4</v>
      </c>
      <c r="T850" s="2" t="str">
        <f>IF(WEEKDAY('Transaction Data'!$A850,2)&lt;6,"Weekday","Weekend")</f>
        <v>Weekday</v>
      </c>
    </row>
    <row r="851" ht="15.75" customHeight="1">
      <c r="A851" s="1">
        <v>45407.0</v>
      </c>
      <c r="B851" s="2" t="s">
        <v>875</v>
      </c>
      <c r="C851" s="2" t="s">
        <v>21</v>
      </c>
      <c r="D851" s="1">
        <v>29519.0</v>
      </c>
      <c r="E851" s="2" t="s">
        <v>37</v>
      </c>
      <c r="F851" s="2">
        <v>330.0</v>
      </c>
      <c r="G851" s="2" t="s">
        <v>28</v>
      </c>
      <c r="H851" s="2" t="s">
        <v>52</v>
      </c>
      <c r="I851" s="2" t="s">
        <v>25</v>
      </c>
      <c r="J851" s="2" t="str">
        <f t="array" ref="J851">XLOOKUP('Transaction Data'!$G851,Product_Code,Biscuit_Brand)</f>
        <v>Shortbread</v>
      </c>
      <c r="K851" s="2">
        <f t="array" ref="K851">XLOOKUP('Transaction Data'!$G851,Product_Code,Cost)</f>
        <v>10</v>
      </c>
      <c r="L851" s="2">
        <f t="array" ref="L851">XLOOKUP('Transaction Data'!$G851,Product_Code,Unit_Price)</f>
        <v>45</v>
      </c>
      <c r="M851" s="3">
        <f>'Transaction Data'!$F851*'Transaction Data'!$K851</f>
        <v>3300</v>
      </c>
      <c r="N851" s="3">
        <f>'Transaction Data'!$F851*'Transaction Data'!$L851</f>
        <v>14850</v>
      </c>
      <c r="O851" s="3">
        <f>'Transaction Data'!$N851-'Transaction Data'!$M851</f>
        <v>11550</v>
      </c>
      <c r="P851" s="2">
        <f>DATEDIF('Transaction Data'!$D851,'Transaction Data'!$A851,"y")</f>
        <v>43</v>
      </c>
      <c r="Q851" s="2" t="str">
        <f>FLOOR('Transaction Data'!$P851,15)&amp;"-"&amp;FLOOR('Transaction Data'!$P851,15)+14</f>
        <v>30-44</v>
      </c>
      <c r="R851" s="2" t="str">
        <f>IF('Transaction Data'!$L851&lt;=10,"Less Expensive","Expensive")</f>
        <v>Expensive</v>
      </c>
      <c r="S851" s="4">
        <f>WEEKDAY('Transaction Data'!$A851)</f>
        <v>5</v>
      </c>
      <c r="T851" s="2" t="str">
        <f>IF(WEEKDAY('Transaction Data'!$A851,2)&lt;6,"Weekday","Weekend")</f>
        <v>Weekday</v>
      </c>
    </row>
    <row r="852" ht="15.75" customHeight="1">
      <c r="A852" s="1">
        <v>45358.0</v>
      </c>
      <c r="B852" s="2" t="s">
        <v>876</v>
      </c>
      <c r="C852" s="2" t="s">
        <v>69</v>
      </c>
      <c r="D852" s="1">
        <v>31411.0</v>
      </c>
      <c r="E852" s="2" t="s">
        <v>63</v>
      </c>
      <c r="F852" s="2">
        <v>283.0</v>
      </c>
      <c r="G852" s="2" t="s">
        <v>61</v>
      </c>
      <c r="H852" s="2" t="s">
        <v>34</v>
      </c>
      <c r="I852" s="2" t="s">
        <v>30</v>
      </c>
      <c r="J852" s="2" t="str">
        <f t="array" ref="J852">XLOOKUP('Transaction Data'!$G852,Product_Code,Biscuit_Brand)</f>
        <v>Choco Delight</v>
      </c>
      <c r="K852" s="2">
        <f t="array" ref="K852">XLOOKUP('Transaction Data'!$G852,Product_Code,Cost)</f>
        <v>3</v>
      </c>
      <c r="L852" s="2">
        <f t="array" ref="L852">XLOOKUP('Transaction Data'!$G852,Product_Code,Unit_Price)</f>
        <v>5</v>
      </c>
      <c r="M852" s="3">
        <f>'Transaction Data'!$F852*'Transaction Data'!$K852</f>
        <v>849</v>
      </c>
      <c r="N852" s="3">
        <f>'Transaction Data'!$F852*'Transaction Data'!$L852</f>
        <v>1415</v>
      </c>
      <c r="O852" s="3">
        <f>'Transaction Data'!$N852-'Transaction Data'!$M852</f>
        <v>566</v>
      </c>
      <c r="P852" s="2">
        <f>DATEDIF('Transaction Data'!$D852,'Transaction Data'!$A852,"y")</f>
        <v>38</v>
      </c>
      <c r="Q852" s="2" t="str">
        <f>FLOOR('Transaction Data'!$P852,15)&amp;"-"&amp;FLOOR('Transaction Data'!$P852,15)+14</f>
        <v>30-44</v>
      </c>
      <c r="R852" s="2" t="str">
        <f>IF('Transaction Data'!$L852&lt;=10,"Less Expensive","Expensive")</f>
        <v>Less Expensive</v>
      </c>
      <c r="S852" s="4">
        <f>WEEKDAY('Transaction Data'!$A852)</f>
        <v>5</v>
      </c>
      <c r="T852" s="2" t="str">
        <f>IF(WEEKDAY('Transaction Data'!$A852,2)&lt;6,"Weekday","Weekend")</f>
        <v>Weekday</v>
      </c>
    </row>
    <row r="853" ht="15.75" customHeight="1">
      <c r="A853" s="1">
        <v>45346.0</v>
      </c>
      <c r="B853" s="2" t="s">
        <v>877</v>
      </c>
      <c r="C853" s="2" t="s">
        <v>65</v>
      </c>
      <c r="D853" s="1">
        <v>31863.0</v>
      </c>
      <c r="E853" s="2" t="s">
        <v>22</v>
      </c>
      <c r="F853" s="2">
        <v>307.0</v>
      </c>
      <c r="G853" s="2" t="s">
        <v>55</v>
      </c>
      <c r="H853" s="2" t="s">
        <v>34</v>
      </c>
      <c r="I853" s="2" t="s">
        <v>25</v>
      </c>
      <c r="J853" s="2" t="str">
        <f t="array" ref="J853">XLOOKUP('Transaction Data'!$G853,Product_Code,Biscuit_Brand)</f>
        <v>Vanilla Wafers</v>
      </c>
      <c r="K853" s="2">
        <f t="array" ref="K853">XLOOKUP('Transaction Data'!$G853,Product_Code,Cost)</f>
        <v>18</v>
      </c>
      <c r="L853" s="2">
        <f t="array" ref="L853">XLOOKUP('Transaction Data'!$G853,Product_Code,Unit_Price)</f>
        <v>36</v>
      </c>
      <c r="M853" s="3">
        <f>'Transaction Data'!$F853*'Transaction Data'!$K853</f>
        <v>5526</v>
      </c>
      <c r="N853" s="3">
        <f>'Transaction Data'!$F853*'Transaction Data'!$L853</f>
        <v>11052</v>
      </c>
      <c r="O853" s="3">
        <f>'Transaction Data'!$N853-'Transaction Data'!$M853</f>
        <v>5526</v>
      </c>
      <c r="P853" s="2">
        <f>DATEDIF('Transaction Data'!$D853,'Transaction Data'!$A853,"y")</f>
        <v>36</v>
      </c>
      <c r="Q853" s="2" t="str">
        <f>FLOOR('Transaction Data'!$P853,15)&amp;"-"&amp;FLOOR('Transaction Data'!$P853,15)+14</f>
        <v>30-44</v>
      </c>
      <c r="R853" s="2" t="str">
        <f>IF('Transaction Data'!$L853&lt;=10,"Less Expensive","Expensive")</f>
        <v>Expensive</v>
      </c>
      <c r="S853" s="4">
        <f>WEEKDAY('Transaction Data'!$A853)</f>
        <v>7</v>
      </c>
      <c r="T853" s="2" t="str">
        <f>IF(WEEKDAY('Transaction Data'!$A853,2)&lt;6,"Weekday","Weekend")</f>
        <v>Weekend</v>
      </c>
    </row>
    <row r="854" ht="15.75" customHeight="1">
      <c r="A854" s="1">
        <v>45484.0</v>
      </c>
      <c r="B854" s="2" t="s">
        <v>878</v>
      </c>
      <c r="C854" s="2" t="s">
        <v>51</v>
      </c>
      <c r="D854" s="1">
        <v>28234.0</v>
      </c>
      <c r="E854" s="2" t="s">
        <v>22</v>
      </c>
      <c r="F854" s="2">
        <v>170.0</v>
      </c>
      <c r="G854" s="2" t="s">
        <v>55</v>
      </c>
      <c r="H854" s="2" t="s">
        <v>39</v>
      </c>
      <c r="I854" s="2" t="s">
        <v>25</v>
      </c>
      <c r="J854" s="2" t="str">
        <f t="array" ref="J854">XLOOKUP('Transaction Data'!$G854,Product_Code,Biscuit_Brand)</f>
        <v>Vanilla Wafers</v>
      </c>
      <c r="K854" s="2">
        <f t="array" ref="K854">XLOOKUP('Transaction Data'!$G854,Product_Code,Cost)</f>
        <v>18</v>
      </c>
      <c r="L854" s="2">
        <f t="array" ref="L854">XLOOKUP('Transaction Data'!$G854,Product_Code,Unit_Price)</f>
        <v>36</v>
      </c>
      <c r="M854" s="3">
        <f>'Transaction Data'!$F854*'Transaction Data'!$K854</f>
        <v>3060</v>
      </c>
      <c r="N854" s="3">
        <f>'Transaction Data'!$F854*'Transaction Data'!$L854</f>
        <v>6120</v>
      </c>
      <c r="O854" s="3">
        <f>'Transaction Data'!$N854-'Transaction Data'!$M854</f>
        <v>3060</v>
      </c>
      <c r="P854" s="2">
        <f>DATEDIF('Transaction Data'!$D854,'Transaction Data'!$A854,"y")</f>
        <v>47</v>
      </c>
      <c r="Q854" s="2" t="str">
        <f>FLOOR('Transaction Data'!$P854,15)&amp;"-"&amp;FLOOR('Transaction Data'!$P854,15)+14</f>
        <v>45-59</v>
      </c>
      <c r="R854" s="2" t="str">
        <f>IF('Transaction Data'!$L854&lt;=10,"Less Expensive","Expensive")</f>
        <v>Expensive</v>
      </c>
      <c r="S854" s="4">
        <f>WEEKDAY('Transaction Data'!$A854)</f>
        <v>5</v>
      </c>
      <c r="T854" s="2" t="str">
        <f>IF(WEEKDAY('Transaction Data'!$A854,2)&lt;6,"Weekday","Weekend")</f>
        <v>Weekday</v>
      </c>
    </row>
    <row r="855" ht="15.75" customHeight="1">
      <c r="A855" s="1">
        <v>45437.0</v>
      </c>
      <c r="B855" s="2" t="s">
        <v>879</v>
      </c>
      <c r="C855" s="2" t="s">
        <v>54</v>
      </c>
      <c r="D855" s="1">
        <v>23847.0</v>
      </c>
      <c r="E855" s="2" t="s">
        <v>63</v>
      </c>
      <c r="F855" s="2">
        <v>161.0</v>
      </c>
      <c r="G855" s="2" t="s">
        <v>60</v>
      </c>
      <c r="H855" s="2" t="s">
        <v>42</v>
      </c>
      <c r="I855" s="2" t="s">
        <v>25</v>
      </c>
      <c r="J855" s="2" t="str">
        <f t="array" ref="J855">XLOOKUP('Transaction Data'!$G855,Product_Code,Biscuit_Brand)</f>
        <v>Peanut Butter Bites</v>
      </c>
      <c r="K855" s="2">
        <f t="array" ref="K855">XLOOKUP('Transaction Data'!$G855,Product_Code,Cost)</f>
        <v>5</v>
      </c>
      <c r="L855" s="2">
        <f t="array" ref="L855">XLOOKUP('Transaction Data'!$G855,Product_Code,Unit_Price)</f>
        <v>7</v>
      </c>
      <c r="M855" s="3">
        <f>'Transaction Data'!$F855*'Transaction Data'!$K855</f>
        <v>805</v>
      </c>
      <c r="N855" s="3">
        <f>'Transaction Data'!$F855*'Transaction Data'!$L855</f>
        <v>1127</v>
      </c>
      <c r="O855" s="3">
        <f>'Transaction Data'!$N855-'Transaction Data'!$M855</f>
        <v>322</v>
      </c>
      <c r="P855" s="2">
        <f>DATEDIF('Transaction Data'!$D855,'Transaction Data'!$A855,"y")</f>
        <v>59</v>
      </c>
      <c r="Q855" s="2" t="str">
        <f>FLOOR('Transaction Data'!$P855,15)&amp;"-"&amp;FLOOR('Transaction Data'!$P855,15)+14</f>
        <v>45-59</v>
      </c>
      <c r="R855" s="2" t="str">
        <f>IF('Transaction Data'!$L855&lt;=10,"Less Expensive","Expensive")</f>
        <v>Less Expensive</v>
      </c>
      <c r="S855" s="4">
        <f>WEEKDAY('Transaction Data'!$A855)</f>
        <v>7</v>
      </c>
      <c r="T855" s="2" t="str">
        <f>IF(WEEKDAY('Transaction Data'!$A855,2)&lt;6,"Weekday","Weekend")</f>
        <v>Weekend</v>
      </c>
    </row>
    <row r="856" ht="15.75" customHeight="1">
      <c r="A856" s="1">
        <v>45393.0</v>
      </c>
      <c r="B856" s="2" t="s">
        <v>880</v>
      </c>
      <c r="C856" s="2" t="s">
        <v>69</v>
      </c>
      <c r="D856" s="1">
        <v>20671.0</v>
      </c>
      <c r="E856" s="2" t="s">
        <v>63</v>
      </c>
      <c r="F856" s="2">
        <v>31.0</v>
      </c>
      <c r="G856" s="2" t="s">
        <v>33</v>
      </c>
      <c r="H856" s="2" t="s">
        <v>45</v>
      </c>
      <c r="I856" s="2" t="s">
        <v>25</v>
      </c>
      <c r="J856" s="2" t="str">
        <f t="array" ref="J856">XLOOKUP('Transaction Data'!$G856,Product_Code,Biscuit_Brand)</f>
        <v>Caramel Biscuits</v>
      </c>
      <c r="K856" s="2">
        <f t="array" ref="K856">XLOOKUP('Transaction Data'!$G856,Product_Code,Cost)</f>
        <v>18</v>
      </c>
      <c r="L856" s="2">
        <f t="array" ref="L856">XLOOKUP('Transaction Data'!$G856,Product_Code,Unit_Price)</f>
        <v>22</v>
      </c>
      <c r="M856" s="3">
        <f>'Transaction Data'!$F856*'Transaction Data'!$K856</f>
        <v>558</v>
      </c>
      <c r="N856" s="3">
        <f>'Transaction Data'!$F856*'Transaction Data'!$L856</f>
        <v>682</v>
      </c>
      <c r="O856" s="3">
        <f>'Transaction Data'!$N856-'Transaction Data'!$M856</f>
        <v>124</v>
      </c>
      <c r="P856" s="2">
        <f>DATEDIF('Transaction Data'!$D856,'Transaction Data'!$A856,"y")</f>
        <v>67</v>
      </c>
      <c r="Q856" s="2" t="str">
        <f>FLOOR('Transaction Data'!$P856,15)&amp;"-"&amp;FLOOR('Transaction Data'!$P856,15)+14</f>
        <v>60-74</v>
      </c>
      <c r="R856" s="2" t="str">
        <f>IF('Transaction Data'!$L856&lt;=10,"Less Expensive","Expensive")</f>
        <v>Expensive</v>
      </c>
      <c r="S856" s="4">
        <f>WEEKDAY('Transaction Data'!$A856)</f>
        <v>5</v>
      </c>
      <c r="T856" s="2" t="str">
        <f>IF(WEEKDAY('Transaction Data'!$A856,2)&lt;6,"Weekday","Weekend")</f>
        <v>Weekday</v>
      </c>
    </row>
    <row r="857" ht="15.75" customHeight="1">
      <c r="A857" s="1">
        <v>45364.0</v>
      </c>
      <c r="B857" s="2" t="s">
        <v>881</v>
      </c>
      <c r="C857" s="2" t="s">
        <v>54</v>
      </c>
      <c r="D857" s="1">
        <v>36820.0</v>
      </c>
      <c r="E857" s="2" t="s">
        <v>27</v>
      </c>
      <c r="F857" s="2">
        <v>53.0</v>
      </c>
      <c r="G857" s="2" t="s">
        <v>38</v>
      </c>
      <c r="H857" s="2" t="s">
        <v>49</v>
      </c>
      <c r="I857" s="2" t="s">
        <v>30</v>
      </c>
      <c r="J857" s="2" t="str">
        <f t="array" ref="J857">XLOOKUP('Transaction Data'!$G857,Product_Code,Biscuit_Brand)</f>
        <v>Ginger Snaps</v>
      </c>
      <c r="K857" s="2">
        <f t="array" ref="K857">XLOOKUP('Transaction Data'!$G857,Product_Code,Cost)</f>
        <v>14</v>
      </c>
      <c r="L857" s="2">
        <f t="array" ref="L857">XLOOKUP('Transaction Data'!$G857,Product_Code,Unit_Price)</f>
        <v>28</v>
      </c>
      <c r="M857" s="3">
        <f>'Transaction Data'!$F857*'Transaction Data'!$K857</f>
        <v>742</v>
      </c>
      <c r="N857" s="3">
        <f>'Transaction Data'!$F857*'Transaction Data'!$L857</f>
        <v>1484</v>
      </c>
      <c r="O857" s="3">
        <f>'Transaction Data'!$N857-'Transaction Data'!$M857</f>
        <v>742</v>
      </c>
      <c r="P857" s="2">
        <f>DATEDIF('Transaction Data'!$D857,'Transaction Data'!$A857,"y")</f>
        <v>23</v>
      </c>
      <c r="Q857" s="2" t="str">
        <f>FLOOR('Transaction Data'!$P857,15)&amp;"-"&amp;FLOOR('Transaction Data'!$P857,15)+14</f>
        <v>15-29</v>
      </c>
      <c r="R857" s="2" t="str">
        <f>IF('Transaction Data'!$L857&lt;=10,"Less Expensive","Expensive")</f>
        <v>Expensive</v>
      </c>
      <c r="S857" s="4">
        <f>WEEKDAY('Transaction Data'!$A857)</f>
        <v>4</v>
      </c>
      <c r="T857" s="2" t="str">
        <f>IF(WEEKDAY('Transaction Data'!$A857,2)&lt;6,"Weekday","Weekend")</f>
        <v>Weekday</v>
      </c>
    </row>
    <row r="858" ht="15.75" customHeight="1">
      <c r="A858" s="1">
        <v>45499.0</v>
      </c>
      <c r="B858" s="2" t="s">
        <v>882</v>
      </c>
      <c r="C858" s="2" t="s">
        <v>51</v>
      </c>
      <c r="D858" s="1">
        <v>36226.0</v>
      </c>
      <c r="E858" s="2" t="s">
        <v>63</v>
      </c>
      <c r="F858" s="2">
        <v>159.0</v>
      </c>
      <c r="G858" s="2" t="s">
        <v>57</v>
      </c>
      <c r="H858" s="2" t="s">
        <v>52</v>
      </c>
      <c r="I858" s="2" t="s">
        <v>25</v>
      </c>
      <c r="J858" s="2" t="str">
        <f t="array" ref="J858">XLOOKUP('Transaction Data'!$G858,Product_Code,Biscuit_Brand)</f>
        <v>Oatmeal Cookies</v>
      </c>
      <c r="K858" s="2">
        <f t="array" ref="K858">XLOOKUP('Transaction Data'!$G858,Product_Code,Cost)</f>
        <v>19</v>
      </c>
      <c r="L858" s="2">
        <f t="array" ref="L858">XLOOKUP('Transaction Data'!$G858,Product_Code,Unit_Price)</f>
        <v>23</v>
      </c>
      <c r="M858" s="3">
        <f>'Transaction Data'!$F858*'Transaction Data'!$K858</f>
        <v>3021</v>
      </c>
      <c r="N858" s="3">
        <f>'Transaction Data'!$F858*'Transaction Data'!$L858</f>
        <v>3657</v>
      </c>
      <c r="O858" s="3">
        <f>'Transaction Data'!$N858-'Transaction Data'!$M858</f>
        <v>636</v>
      </c>
      <c r="P858" s="2">
        <f>DATEDIF('Transaction Data'!$D858,'Transaction Data'!$A858,"y")</f>
        <v>25</v>
      </c>
      <c r="Q858" s="2" t="str">
        <f>FLOOR('Transaction Data'!$P858,15)&amp;"-"&amp;FLOOR('Transaction Data'!$P858,15)+14</f>
        <v>15-29</v>
      </c>
      <c r="R858" s="2" t="str">
        <f>IF('Transaction Data'!$L858&lt;=10,"Less Expensive","Expensive")</f>
        <v>Expensive</v>
      </c>
      <c r="S858" s="4">
        <f>WEEKDAY('Transaction Data'!$A858)</f>
        <v>6</v>
      </c>
      <c r="T858" s="2" t="str">
        <f>IF(WEEKDAY('Transaction Data'!$A858,2)&lt;6,"Weekday","Weekend")</f>
        <v>Weekday</v>
      </c>
    </row>
    <row r="859" ht="15.75" customHeight="1">
      <c r="A859" s="1">
        <v>45303.0</v>
      </c>
      <c r="B859" s="2" t="s">
        <v>883</v>
      </c>
      <c r="C859" s="2" t="s">
        <v>65</v>
      </c>
      <c r="D859" s="1">
        <v>18144.0</v>
      </c>
      <c r="E859" s="2" t="s">
        <v>27</v>
      </c>
      <c r="F859" s="2">
        <v>302.0</v>
      </c>
      <c r="G859" s="2" t="s">
        <v>28</v>
      </c>
      <c r="H859" s="2" t="s">
        <v>49</v>
      </c>
      <c r="I859" s="2" t="s">
        <v>25</v>
      </c>
      <c r="J859" s="2" t="str">
        <f t="array" ref="J859">XLOOKUP('Transaction Data'!$G859,Product_Code,Biscuit_Brand)</f>
        <v>Shortbread</v>
      </c>
      <c r="K859" s="2">
        <f t="array" ref="K859">XLOOKUP('Transaction Data'!$G859,Product_Code,Cost)</f>
        <v>10</v>
      </c>
      <c r="L859" s="2">
        <f t="array" ref="L859">XLOOKUP('Transaction Data'!$G859,Product_Code,Unit_Price)</f>
        <v>45</v>
      </c>
      <c r="M859" s="3">
        <f>'Transaction Data'!$F859*'Transaction Data'!$K859</f>
        <v>3020</v>
      </c>
      <c r="N859" s="3">
        <f>'Transaction Data'!$F859*'Transaction Data'!$L859</f>
        <v>13590</v>
      </c>
      <c r="O859" s="3">
        <f>'Transaction Data'!$N859-'Transaction Data'!$M859</f>
        <v>10570</v>
      </c>
      <c r="P859" s="2">
        <f>DATEDIF('Transaction Data'!$D859,'Transaction Data'!$A859,"y")</f>
        <v>74</v>
      </c>
      <c r="Q859" s="2" t="str">
        <f>FLOOR('Transaction Data'!$P859,15)&amp;"-"&amp;FLOOR('Transaction Data'!$P859,15)+14</f>
        <v>60-74</v>
      </c>
      <c r="R859" s="2" t="str">
        <f>IF('Transaction Data'!$L859&lt;=10,"Less Expensive","Expensive")</f>
        <v>Expensive</v>
      </c>
      <c r="S859" s="4">
        <f>WEEKDAY('Transaction Data'!$A859)</f>
        <v>6</v>
      </c>
      <c r="T859" s="2" t="str">
        <f>IF(WEEKDAY('Transaction Data'!$A859,2)&lt;6,"Weekday","Weekend")</f>
        <v>Weekday</v>
      </c>
    </row>
    <row r="860" ht="15.75" customHeight="1">
      <c r="A860" s="1">
        <v>45454.0</v>
      </c>
      <c r="B860" s="2" t="s">
        <v>884</v>
      </c>
      <c r="C860" s="2" t="s">
        <v>54</v>
      </c>
      <c r="D860" s="1">
        <v>19364.0</v>
      </c>
      <c r="E860" s="2" t="s">
        <v>37</v>
      </c>
      <c r="F860" s="2">
        <v>223.0</v>
      </c>
      <c r="G860" s="2" t="s">
        <v>44</v>
      </c>
      <c r="H860" s="2" t="s">
        <v>52</v>
      </c>
      <c r="I860" s="2" t="s">
        <v>30</v>
      </c>
      <c r="J860" s="2" t="str">
        <f t="array" ref="J860">XLOOKUP('Transaction Data'!$G860,Product_Code,Biscuit_Brand)</f>
        <v>Butter Crunch</v>
      </c>
      <c r="K860" s="2">
        <f t="array" ref="K860">XLOOKUP('Transaction Data'!$G860,Product_Code,Cost)</f>
        <v>10</v>
      </c>
      <c r="L860" s="2">
        <f t="array" ref="L860">XLOOKUP('Transaction Data'!$G860,Product_Code,Unit_Price)</f>
        <v>11</v>
      </c>
      <c r="M860" s="3">
        <f>'Transaction Data'!$F860*'Transaction Data'!$K860</f>
        <v>2230</v>
      </c>
      <c r="N860" s="3">
        <f>'Transaction Data'!$F860*'Transaction Data'!$L860</f>
        <v>2453</v>
      </c>
      <c r="O860" s="3">
        <f>'Transaction Data'!$N860-'Transaction Data'!$M860</f>
        <v>223</v>
      </c>
      <c r="P860" s="2">
        <f>DATEDIF('Transaction Data'!$D860,'Transaction Data'!$A860,"y")</f>
        <v>71</v>
      </c>
      <c r="Q860" s="2" t="str">
        <f>FLOOR('Transaction Data'!$P860,15)&amp;"-"&amp;FLOOR('Transaction Data'!$P860,15)+14</f>
        <v>60-74</v>
      </c>
      <c r="R860" s="2" t="str">
        <f>IF('Transaction Data'!$L860&lt;=10,"Less Expensive","Expensive")</f>
        <v>Expensive</v>
      </c>
      <c r="S860" s="4">
        <f>WEEKDAY('Transaction Data'!$A860)</f>
        <v>3</v>
      </c>
      <c r="T860" s="2" t="str">
        <f>IF(WEEKDAY('Transaction Data'!$A860,2)&lt;6,"Weekday","Weekend")</f>
        <v>Weekday</v>
      </c>
    </row>
    <row r="861" ht="15.75" customHeight="1">
      <c r="A861" s="1">
        <v>45305.0</v>
      </c>
      <c r="B861" s="2" t="s">
        <v>885</v>
      </c>
      <c r="C861" s="2" t="s">
        <v>32</v>
      </c>
      <c r="D861" s="1">
        <v>32887.0</v>
      </c>
      <c r="E861" s="2" t="s">
        <v>27</v>
      </c>
      <c r="F861" s="2">
        <v>32.0</v>
      </c>
      <c r="G861" s="2" t="s">
        <v>57</v>
      </c>
      <c r="H861" s="2" t="s">
        <v>52</v>
      </c>
      <c r="I861" s="2" t="s">
        <v>25</v>
      </c>
      <c r="J861" s="2" t="str">
        <f t="array" ref="J861">XLOOKUP('Transaction Data'!$G861,Product_Code,Biscuit_Brand)</f>
        <v>Oatmeal Cookies</v>
      </c>
      <c r="K861" s="2">
        <f t="array" ref="K861">XLOOKUP('Transaction Data'!$G861,Product_Code,Cost)</f>
        <v>19</v>
      </c>
      <c r="L861" s="2">
        <f t="array" ref="L861">XLOOKUP('Transaction Data'!$G861,Product_Code,Unit_Price)</f>
        <v>23</v>
      </c>
      <c r="M861" s="3">
        <f>'Transaction Data'!$F861*'Transaction Data'!$K861</f>
        <v>608</v>
      </c>
      <c r="N861" s="3">
        <f>'Transaction Data'!$F861*'Transaction Data'!$L861</f>
        <v>736</v>
      </c>
      <c r="O861" s="3">
        <f>'Transaction Data'!$N861-'Transaction Data'!$M861</f>
        <v>128</v>
      </c>
      <c r="P861" s="2">
        <f>DATEDIF('Transaction Data'!$D861,'Transaction Data'!$A861,"y")</f>
        <v>34</v>
      </c>
      <c r="Q861" s="2" t="str">
        <f>FLOOR('Transaction Data'!$P861,15)&amp;"-"&amp;FLOOR('Transaction Data'!$P861,15)+14</f>
        <v>30-44</v>
      </c>
      <c r="R861" s="2" t="str">
        <f>IF('Transaction Data'!$L861&lt;=10,"Less Expensive","Expensive")</f>
        <v>Expensive</v>
      </c>
      <c r="S861" s="4">
        <f>WEEKDAY('Transaction Data'!$A861)</f>
        <v>1</v>
      </c>
      <c r="T861" s="2" t="str">
        <f>IF(WEEKDAY('Transaction Data'!$A861,2)&lt;6,"Weekday","Weekend")</f>
        <v>Weekend</v>
      </c>
    </row>
    <row r="862" ht="15.75" customHeight="1">
      <c r="A862" s="1">
        <v>45483.0</v>
      </c>
      <c r="B862" s="2" t="s">
        <v>886</v>
      </c>
      <c r="C862" s="2" t="s">
        <v>65</v>
      </c>
      <c r="D862" s="1">
        <v>31493.0</v>
      </c>
      <c r="E862" s="2" t="s">
        <v>22</v>
      </c>
      <c r="F862" s="2">
        <v>229.0</v>
      </c>
      <c r="G862" s="2" t="s">
        <v>23</v>
      </c>
      <c r="H862" s="2" t="s">
        <v>45</v>
      </c>
      <c r="I862" s="2" t="s">
        <v>25</v>
      </c>
      <c r="J862" s="2" t="str">
        <f t="array" ref="J862">XLOOKUP('Transaction Data'!$G862,Product_Code,Biscuit_Brand)</f>
        <v>Cinnamon Swirls</v>
      </c>
      <c r="K862" s="2">
        <f t="array" ref="K862">XLOOKUP('Transaction Data'!$G862,Product_Code,Cost)</f>
        <v>10</v>
      </c>
      <c r="L862" s="2">
        <f t="array" ref="L862">XLOOKUP('Transaction Data'!$G862,Product_Code,Unit_Price)</f>
        <v>14</v>
      </c>
      <c r="M862" s="3">
        <f>'Transaction Data'!$F862*'Transaction Data'!$K862</f>
        <v>2290</v>
      </c>
      <c r="N862" s="3">
        <f>'Transaction Data'!$F862*'Transaction Data'!$L862</f>
        <v>3206</v>
      </c>
      <c r="O862" s="3">
        <f>'Transaction Data'!$N862-'Transaction Data'!$M862</f>
        <v>916</v>
      </c>
      <c r="P862" s="2">
        <f>DATEDIF('Transaction Data'!$D862,'Transaction Data'!$A862,"y")</f>
        <v>38</v>
      </c>
      <c r="Q862" s="2" t="str">
        <f>FLOOR('Transaction Data'!$P862,15)&amp;"-"&amp;FLOOR('Transaction Data'!$P862,15)+14</f>
        <v>30-44</v>
      </c>
      <c r="R862" s="2" t="str">
        <f>IF('Transaction Data'!$L862&lt;=10,"Less Expensive","Expensive")</f>
        <v>Expensive</v>
      </c>
      <c r="S862" s="4">
        <f>WEEKDAY('Transaction Data'!$A862)</f>
        <v>4</v>
      </c>
      <c r="T862" s="2" t="str">
        <f>IF(WEEKDAY('Transaction Data'!$A862,2)&lt;6,"Weekday","Weekend")</f>
        <v>Weekday</v>
      </c>
    </row>
    <row r="863" ht="15.75" customHeight="1">
      <c r="A863" s="1">
        <v>45304.0</v>
      </c>
      <c r="B863" s="2" t="s">
        <v>887</v>
      </c>
      <c r="C863" s="2" t="s">
        <v>51</v>
      </c>
      <c r="D863" s="1">
        <v>18166.0</v>
      </c>
      <c r="E863" s="2" t="s">
        <v>22</v>
      </c>
      <c r="F863" s="2">
        <v>179.0</v>
      </c>
      <c r="G863" s="2" t="s">
        <v>60</v>
      </c>
      <c r="H863" s="2" t="s">
        <v>49</v>
      </c>
      <c r="I863" s="2" t="s">
        <v>25</v>
      </c>
      <c r="J863" s="2" t="str">
        <f t="array" ref="J863">XLOOKUP('Transaction Data'!$G863,Product_Code,Biscuit_Brand)</f>
        <v>Peanut Butter Bites</v>
      </c>
      <c r="K863" s="2">
        <f t="array" ref="K863">XLOOKUP('Transaction Data'!$G863,Product_Code,Cost)</f>
        <v>5</v>
      </c>
      <c r="L863" s="2">
        <f t="array" ref="L863">XLOOKUP('Transaction Data'!$G863,Product_Code,Unit_Price)</f>
        <v>7</v>
      </c>
      <c r="M863" s="3">
        <f>'Transaction Data'!$F863*'Transaction Data'!$K863</f>
        <v>895</v>
      </c>
      <c r="N863" s="3">
        <f>'Transaction Data'!$F863*'Transaction Data'!$L863</f>
        <v>1253</v>
      </c>
      <c r="O863" s="3">
        <f>'Transaction Data'!$N863-'Transaction Data'!$M863</f>
        <v>358</v>
      </c>
      <c r="P863" s="2">
        <f>DATEDIF('Transaction Data'!$D863,'Transaction Data'!$A863,"y")</f>
        <v>74</v>
      </c>
      <c r="Q863" s="2" t="str">
        <f>FLOOR('Transaction Data'!$P863,15)&amp;"-"&amp;FLOOR('Transaction Data'!$P863,15)+14</f>
        <v>60-74</v>
      </c>
      <c r="R863" s="2" t="str">
        <f>IF('Transaction Data'!$L863&lt;=10,"Less Expensive","Expensive")</f>
        <v>Less Expensive</v>
      </c>
      <c r="S863" s="4">
        <f>WEEKDAY('Transaction Data'!$A863)</f>
        <v>7</v>
      </c>
      <c r="T863" s="2" t="str">
        <f>IF(WEEKDAY('Transaction Data'!$A863,2)&lt;6,"Weekday","Weekend")</f>
        <v>Weekend</v>
      </c>
    </row>
    <row r="864" ht="15.75" customHeight="1">
      <c r="A864" s="1">
        <v>45320.0</v>
      </c>
      <c r="B864" s="2" t="s">
        <v>888</v>
      </c>
      <c r="C864" s="2" t="s">
        <v>72</v>
      </c>
      <c r="D864" s="1">
        <v>32198.0</v>
      </c>
      <c r="E864" s="2" t="s">
        <v>37</v>
      </c>
      <c r="F864" s="2">
        <v>383.0</v>
      </c>
      <c r="G864" s="2" t="s">
        <v>57</v>
      </c>
      <c r="H864" s="2" t="s">
        <v>52</v>
      </c>
      <c r="I864" s="2" t="s">
        <v>25</v>
      </c>
      <c r="J864" s="2" t="str">
        <f t="array" ref="J864">XLOOKUP('Transaction Data'!$G864,Product_Code,Biscuit_Brand)</f>
        <v>Oatmeal Cookies</v>
      </c>
      <c r="K864" s="2">
        <f t="array" ref="K864">XLOOKUP('Transaction Data'!$G864,Product_Code,Cost)</f>
        <v>19</v>
      </c>
      <c r="L864" s="2">
        <f t="array" ref="L864">XLOOKUP('Transaction Data'!$G864,Product_Code,Unit_Price)</f>
        <v>23</v>
      </c>
      <c r="M864" s="3">
        <f>'Transaction Data'!$F864*'Transaction Data'!$K864</f>
        <v>7277</v>
      </c>
      <c r="N864" s="3">
        <f>'Transaction Data'!$F864*'Transaction Data'!$L864</f>
        <v>8809</v>
      </c>
      <c r="O864" s="3">
        <f>'Transaction Data'!$N864-'Transaction Data'!$M864</f>
        <v>1532</v>
      </c>
      <c r="P864" s="2">
        <f>DATEDIF('Transaction Data'!$D864,'Transaction Data'!$A864,"y")</f>
        <v>35</v>
      </c>
      <c r="Q864" s="2" t="str">
        <f>FLOOR('Transaction Data'!$P864,15)&amp;"-"&amp;FLOOR('Transaction Data'!$P864,15)+14</f>
        <v>30-44</v>
      </c>
      <c r="R864" s="2" t="str">
        <f>IF('Transaction Data'!$L864&lt;=10,"Less Expensive","Expensive")</f>
        <v>Expensive</v>
      </c>
      <c r="S864" s="4">
        <f>WEEKDAY('Transaction Data'!$A864)</f>
        <v>2</v>
      </c>
      <c r="T864" s="2" t="str">
        <f>IF(WEEKDAY('Transaction Data'!$A864,2)&lt;6,"Weekday","Weekend")</f>
        <v>Weekday</v>
      </c>
    </row>
    <row r="865" ht="15.75" customHeight="1">
      <c r="A865" s="1">
        <v>45443.0</v>
      </c>
      <c r="B865" s="2" t="s">
        <v>889</v>
      </c>
      <c r="C865" s="2" t="s">
        <v>51</v>
      </c>
      <c r="D865" s="1">
        <v>30562.0</v>
      </c>
      <c r="E865" s="2" t="s">
        <v>27</v>
      </c>
      <c r="F865" s="2">
        <v>302.0</v>
      </c>
      <c r="G865" s="2" t="s">
        <v>44</v>
      </c>
      <c r="H865" s="2" t="s">
        <v>49</v>
      </c>
      <c r="I865" s="2" t="s">
        <v>25</v>
      </c>
      <c r="J865" s="2" t="str">
        <f t="array" ref="J865">XLOOKUP('Transaction Data'!$G865,Product_Code,Biscuit_Brand)</f>
        <v>Butter Crunch</v>
      </c>
      <c r="K865" s="2">
        <f t="array" ref="K865">XLOOKUP('Transaction Data'!$G865,Product_Code,Cost)</f>
        <v>10</v>
      </c>
      <c r="L865" s="2">
        <f t="array" ref="L865">XLOOKUP('Transaction Data'!$G865,Product_Code,Unit_Price)</f>
        <v>11</v>
      </c>
      <c r="M865" s="3">
        <f>'Transaction Data'!$F865*'Transaction Data'!$K865</f>
        <v>3020</v>
      </c>
      <c r="N865" s="3">
        <f>'Transaction Data'!$F865*'Transaction Data'!$L865</f>
        <v>3322</v>
      </c>
      <c r="O865" s="3">
        <f>'Transaction Data'!$N865-'Transaction Data'!$M865</f>
        <v>302</v>
      </c>
      <c r="P865" s="2">
        <f>DATEDIF('Transaction Data'!$D865,'Transaction Data'!$A865,"y")</f>
        <v>40</v>
      </c>
      <c r="Q865" s="2" t="str">
        <f>FLOOR('Transaction Data'!$P865,15)&amp;"-"&amp;FLOOR('Transaction Data'!$P865,15)+14</f>
        <v>30-44</v>
      </c>
      <c r="R865" s="2" t="str">
        <f>IF('Transaction Data'!$L865&lt;=10,"Less Expensive","Expensive")</f>
        <v>Expensive</v>
      </c>
      <c r="S865" s="4">
        <f>WEEKDAY('Transaction Data'!$A865)</f>
        <v>6</v>
      </c>
      <c r="T865" s="2" t="str">
        <f>IF(WEEKDAY('Transaction Data'!$A865,2)&lt;6,"Weekday","Weekend")</f>
        <v>Weekday</v>
      </c>
    </row>
    <row r="866" ht="15.75" customHeight="1">
      <c r="A866" s="1">
        <v>45378.0</v>
      </c>
      <c r="B866" s="2" t="s">
        <v>890</v>
      </c>
      <c r="C866" s="2" t="s">
        <v>54</v>
      </c>
      <c r="D866" s="1">
        <v>37674.0</v>
      </c>
      <c r="E866" s="2" t="s">
        <v>37</v>
      </c>
      <c r="F866" s="2">
        <v>403.0</v>
      </c>
      <c r="G866" s="2" t="s">
        <v>38</v>
      </c>
      <c r="H866" s="2" t="s">
        <v>52</v>
      </c>
      <c r="I866" s="2" t="s">
        <v>25</v>
      </c>
      <c r="J866" s="2" t="str">
        <f t="array" ref="J866">XLOOKUP('Transaction Data'!$G866,Product_Code,Biscuit_Brand)</f>
        <v>Ginger Snaps</v>
      </c>
      <c r="K866" s="2">
        <f t="array" ref="K866">XLOOKUP('Transaction Data'!$G866,Product_Code,Cost)</f>
        <v>14</v>
      </c>
      <c r="L866" s="2">
        <f t="array" ref="L866">XLOOKUP('Transaction Data'!$G866,Product_Code,Unit_Price)</f>
        <v>28</v>
      </c>
      <c r="M866" s="3">
        <f>'Transaction Data'!$F866*'Transaction Data'!$K866</f>
        <v>5642</v>
      </c>
      <c r="N866" s="3">
        <f>'Transaction Data'!$F866*'Transaction Data'!$L866</f>
        <v>11284</v>
      </c>
      <c r="O866" s="3">
        <f>'Transaction Data'!$N866-'Transaction Data'!$M866</f>
        <v>5642</v>
      </c>
      <c r="P866" s="2">
        <f>DATEDIF('Transaction Data'!$D866,'Transaction Data'!$A866,"y")</f>
        <v>21</v>
      </c>
      <c r="Q866" s="2" t="str">
        <f>FLOOR('Transaction Data'!$P866,15)&amp;"-"&amp;FLOOR('Transaction Data'!$P866,15)+14</f>
        <v>15-29</v>
      </c>
      <c r="R866" s="2" t="str">
        <f>IF('Transaction Data'!$L866&lt;=10,"Less Expensive","Expensive")</f>
        <v>Expensive</v>
      </c>
      <c r="S866" s="4">
        <f>WEEKDAY('Transaction Data'!$A866)</f>
        <v>4</v>
      </c>
      <c r="T866" s="2" t="str">
        <f>IF(WEEKDAY('Transaction Data'!$A866,2)&lt;6,"Weekday","Weekend")</f>
        <v>Weekday</v>
      </c>
    </row>
    <row r="867" ht="15.75" customHeight="1">
      <c r="A867" s="1">
        <v>45396.0</v>
      </c>
      <c r="B867" s="2" t="s">
        <v>891</v>
      </c>
      <c r="C867" s="2" t="s">
        <v>32</v>
      </c>
      <c r="D867" s="1">
        <v>29805.0</v>
      </c>
      <c r="E867" s="2" t="s">
        <v>63</v>
      </c>
      <c r="F867" s="2">
        <v>181.0</v>
      </c>
      <c r="G867" s="2" t="s">
        <v>38</v>
      </c>
      <c r="H867" s="2" t="s">
        <v>34</v>
      </c>
      <c r="I867" s="2" t="s">
        <v>25</v>
      </c>
      <c r="J867" s="2" t="str">
        <f t="array" ref="J867">XLOOKUP('Transaction Data'!$G867,Product_Code,Biscuit_Brand)</f>
        <v>Ginger Snaps</v>
      </c>
      <c r="K867" s="2">
        <f t="array" ref="K867">XLOOKUP('Transaction Data'!$G867,Product_Code,Cost)</f>
        <v>14</v>
      </c>
      <c r="L867" s="2">
        <f t="array" ref="L867">XLOOKUP('Transaction Data'!$G867,Product_Code,Unit_Price)</f>
        <v>28</v>
      </c>
      <c r="M867" s="3">
        <f>'Transaction Data'!$F867*'Transaction Data'!$K867</f>
        <v>2534</v>
      </c>
      <c r="N867" s="3">
        <f>'Transaction Data'!$F867*'Transaction Data'!$L867</f>
        <v>5068</v>
      </c>
      <c r="O867" s="3">
        <f>'Transaction Data'!$N867-'Transaction Data'!$M867</f>
        <v>2534</v>
      </c>
      <c r="P867" s="2">
        <f>DATEDIF('Transaction Data'!$D867,'Transaction Data'!$A867,"y")</f>
        <v>42</v>
      </c>
      <c r="Q867" s="2" t="str">
        <f>FLOOR('Transaction Data'!$P867,15)&amp;"-"&amp;FLOOR('Transaction Data'!$P867,15)+14</f>
        <v>30-44</v>
      </c>
      <c r="R867" s="2" t="str">
        <f>IF('Transaction Data'!$L867&lt;=10,"Less Expensive","Expensive")</f>
        <v>Expensive</v>
      </c>
      <c r="S867" s="4">
        <f>WEEKDAY('Transaction Data'!$A867)</f>
        <v>1</v>
      </c>
      <c r="T867" s="2" t="str">
        <f>IF(WEEKDAY('Transaction Data'!$A867,2)&lt;6,"Weekday","Weekend")</f>
        <v>Weekend</v>
      </c>
    </row>
    <row r="868" ht="15.75" customHeight="1">
      <c r="A868" s="1">
        <v>45479.0</v>
      </c>
      <c r="B868" s="2" t="s">
        <v>892</v>
      </c>
      <c r="C868" s="2" t="s">
        <v>69</v>
      </c>
      <c r="D868" s="1">
        <v>25148.0</v>
      </c>
      <c r="E868" s="2" t="s">
        <v>63</v>
      </c>
      <c r="F868" s="2">
        <v>32.0</v>
      </c>
      <c r="G868" s="2" t="s">
        <v>23</v>
      </c>
      <c r="H868" s="2" t="s">
        <v>34</v>
      </c>
      <c r="I868" s="2" t="s">
        <v>25</v>
      </c>
      <c r="J868" s="2" t="str">
        <f t="array" ref="J868">XLOOKUP('Transaction Data'!$G868,Product_Code,Biscuit_Brand)</f>
        <v>Cinnamon Swirls</v>
      </c>
      <c r="K868" s="2">
        <f t="array" ref="K868">XLOOKUP('Transaction Data'!$G868,Product_Code,Cost)</f>
        <v>10</v>
      </c>
      <c r="L868" s="2">
        <f t="array" ref="L868">XLOOKUP('Transaction Data'!$G868,Product_Code,Unit_Price)</f>
        <v>14</v>
      </c>
      <c r="M868" s="3">
        <f>'Transaction Data'!$F868*'Transaction Data'!$K868</f>
        <v>320</v>
      </c>
      <c r="N868" s="3">
        <f>'Transaction Data'!$F868*'Transaction Data'!$L868</f>
        <v>448</v>
      </c>
      <c r="O868" s="3">
        <f>'Transaction Data'!$N868-'Transaction Data'!$M868</f>
        <v>128</v>
      </c>
      <c r="P868" s="2">
        <f>DATEDIF('Transaction Data'!$D868,'Transaction Data'!$A868,"y")</f>
        <v>55</v>
      </c>
      <c r="Q868" s="2" t="str">
        <f>FLOOR('Transaction Data'!$P868,15)&amp;"-"&amp;FLOOR('Transaction Data'!$P868,15)+14</f>
        <v>45-59</v>
      </c>
      <c r="R868" s="2" t="str">
        <f>IF('Transaction Data'!$L868&lt;=10,"Less Expensive","Expensive")</f>
        <v>Expensive</v>
      </c>
      <c r="S868" s="4">
        <f>WEEKDAY('Transaction Data'!$A868)</f>
        <v>7</v>
      </c>
      <c r="T868" s="2" t="str">
        <f>IF(WEEKDAY('Transaction Data'!$A868,2)&lt;6,"Weekday","Weekend")</f>
        <v>Weekend</v>
      </c>
    </row>
    <row r="869" ht="15.75" customHeight="1">
      <c r="A869" s="1">
        <v>45453.0</v>
      </c>
      <c r="B869" s="2" t="s">
        <v>893</v>
      </c>
      <c r="C869" s="2" t="s">
        <v>69</v>
      </c>
      <c r="D869" s="1">
        <v>18734.0</v>
      </c>
      <c r="E869" s="2" t="s">
        <v>22</v>
      </c>
      <c r="F869" s="2">
        <v>287.0</v>
      </c>
      <c r="G869" s="2" t="s">
        <v>44</v>
      </c>
      <c r="H869" s="2" t="s">
        <v>39</v>
      </c>
      <c r="I869" s="2" t="s">
        <v>25</v>
      </c>
      <c r="J869" s="2" t="str">
        <f t="array" ref="J869">XLOOKUP('Transaction Data'!$G869,Product_Code,Biscuit_Brand)</f>
        <v>Butter Crunch</v>
      </c>
      <c r="K869" s="2">
        <f t="array" ref="K869">XLOOKUP('Transaction Data'!$G869,Product_Code,Cost)</f>
        <v>10</v>
      </c>
      <c r="L869" s="2">
        <f t="array" ref="L869">XLOOKUP('Transaction Data'!$G869,Product_Code,Unit_Price)</f>
        <v>11</v>
      </c>
      <c r="M869" s="3">
        <f>'Transaction Data'!$F869*'Transaction Data'!$K869</f>
        <v>2870</v>
      </c>
      <c r="N869" s="3">
        <f>'Transaction Data'!$F869*'Transaction Data'!$L869</f>
        <v>3157</v>
      </c>
      <c r="O869" s="3">
        <f>'Transaction Data'!$N869-'Transaction Data'!$M869</f>
        <v>287</v>
      </c>
      <c r="P869" s="2">
        <f>DATEDIF('Transaction Data'!$D869,'Transaction Data'!$A869,"y")</f>
        <v>73</v>
      </c>
      <c r="Q869" s="2" t="str">
        <f>FLOOR('Transaction Data'!$P869,15)&amp;"-"&amp;FLOOR('Transaction Data'!$P869,15)+14</f>
        <v>60-74</v>
      </c>
      <c r="R869" s="2" t="str">
        <f>IF('Transaction Data'!$L869&lt;=10,"Less Expensive","Expensive")</f>
        <v>Expensive</v>
      </c>
      <c r="S869" s="4">
        <f>WEEKDAY('Transaction Data'!$A869)</f>
        <v>2</v>
      </c>
      <c r="T869" s="2" t="str">
        <f>IF(WEEKDAY('Transaction Data'!$A869,2)&lt;6,"Weekday","Weekend")</f>
        <v>Weekday</v>
      </c>
    </row>
    <row r="870" ht="15.75" customHeight="1">
      <c r="A870" s="1">
        <v>45351.0</v>
      </c>
      <c r="B870" s="2" t="s">
        <v>894</v>
      </c>
      <c r="C870" s="2" t="s">
        <v>47</v>
      </c>
      <c r="D870" s="1">
        <v>31366.0</v>
      </c>
      <c r="E870" s="2" t="s">
        <v>22</v>
      </c>
      <c r="F870" s="2">
        <v>193.0</v>
      </c>
      <c r="G870" s="2" t="s">
        <v>28</v>
      </c>
      <c r="H870" s="2" t="s">
        <v>42</v>
      </c>
      <c r="I870" s="2" t="s">
        <v>25</v>
      </c>
      <c r="J870" s="2" t="str">
        <f t="array" ref="J870">XLOOKUP('Transaction Data'!$G870,Product_Code,Biscuit_Brand)</f>
        <v>Shortbread</v>
      </c>
      <c r="K870" s="2">
        <f t="array" ref="K870">XLOOKUP('Transaction Data'!$G870,Product_Code,Cost)</f>
        <v>10</v>
      </c>
      <c r="L870" s="2">
        <f t="array" ref="L870">XLOOKUP('Transaction Data'!$G870,Product_Code,Unit_Price)</f>
        <v>45</v>
      </c>
      <c r="M870" s="3">
        <f>'Transaction Data'!$F870*'Transaction Data'!$K870</f>
        <v>1930</v>
      </c>
      <c r="N870" s="3">
        <f>'Transaction Data'!$F870*'Transaction Data'!$L870</f>
        <v>8685</v>
      </c>
      <c r="O870" s="3">
        <f>'Transaction Data'!$N870-'Transaction Data'!$M870</f>
        <v>6755</v>
      </c>
      <c r="P870" s="2">
        <f>DATEDIF('Transaction Data'!$D870,'Transaction Data'!$A870,"y")</f>
        <v>38</v>
      </c>
      <c r="Q870" s="2" t="str">
        <f>FLOOR('Transaction Data'!$P870,15)&amp;"-"&amp;FLOOR('Transaction Data'!$P870,15)+14</f>
        <v>30-44</v>
      </c>
      <c r="R870" s="2" t="str">
        <f>IF('Transaction Data'!$L870&lt;=10,"Less Expensive","Expensive")</f>
        <v>Expensive</v>
      </c>
      <c r="S870" s="4">
        <f>WEEKDAY('Transaction Data'!$A870)</f>
        <v>5</v>
      </c>
      <c r="T870" s="2" t="str">
        <f>IF(WEEKDAY('Transaction Data'!$A870,2)&lt;6,"Weekday","Weekend")</f>
        <v>Weekday</v>
      </c>
    </row>
    <row r="871" ht="15.75" customHeight="1">
      <c r="A871" s="1">
        <v>45384.0</v>
      </c>
      <c r="B871" s="2" t="s">
        <v>895</v>
      </c>
      <c r="C871" s="2" t="s">
        <v>32</v>
      </c>
      <c r="D871" s="1">
        <v>26189.0</v>
      </c>
      <c r="E871" s="2" t="s">
        <v>63</v>
      </c>
      <c r="F871" s="2">
        <v>86.0</v>
      </c>
      <c r="G871" s="2" t="s">
        <v>38</v>
      </c>
      <c r="H871" s="2" t="s">
        <v>45</v>
      </c>
      <c r="I871" s="2" t="s">
        <v>25</v>
      </c>
      <c r="J871" s="2" t="str">
        <f t="array" ref="J871">XLOOKUP('Transaction Data'!$G871,Product_Code,Biscuit_Brand)</f>
        <v>Ginger Snaps</v>
      </c>
      <c r="K871" s="2">
        <f t="array" ref="K871">XLOOKUP('Transaction Data'!$G871,Product_Code,Cost)</f>
        <v>14</v>
      </c>
      <c r="L871" s="2">
        <f t="array" ref="L871">XLOOKUP('Transaction Data'!$G871,Product_Code,Unit_Price)</f>
        <v>28</v>
      </c>
      <c r="M871" s="3">
        <f>'Transaction Data'!$F871*'Transaction Data'!$K871</f>
        <v>1204</v>
      </c>
      <c r="N871" s="3">
        <f>'Transaction Data'!$F871*'Transaction Data'!$L871</f>
        <v>2408</v>
      </c>
      <c r="O871" s="3">
        <f>'Transaction Data'!$N871-'Transaction Data'!$M871</f>
        <v>1204</v>
      </c>
      <c r="P871" s="2">
        <f>DATEDIF('Transaction Data'!$D871,'Transaction Data'!$A871,"y")</f>
        <v>52</v>
      </c>
      <c r="Q871" s="2" t="str">
        <f>FLOOR('Transaction Data'!$P871,15)&amp;"-"&amp;FLOOR('Transaction Data'!$P871,15)+14</f>
        <v>45-59</v>
      </c>
      <c r="R871" s="2" t="str">
        <f>IF('Transaction Data'!$L871&lt;=10,"Less Expensive","Expensive")</f>
        <v>Expensive</v>
      </c>
      <c r="S871" s="4">
        <f>WEEKDAY('Transaction Data'!$A871)</f>
        <v>3</v>
      </c>
      <c r="T871" s="2" t="str">
        <f>IF(WEEKDAY('Transaction Data'!$A871,2)&lt;6,"Weekday","Weekend")</f>
        <v>Weekday</v>
      </c>
    </row>
    <row r="872" ht="15.75" customHeight="1">
      <c r="A872" s="1">
        <v>45347.0</v>
      </c>
      <c r="B872" s="2" t="s">
        <v>896</v>
      </c>
      <c r="C872" s="2" t="s">
        <v>54</v>
      </c>
      <c r="D872" s="1">
        <v>23274.0</v>
      </c>
      <c r="E872" s="2" t="s">
        <v>22</v>
      </c>
      <c r="F872" s="2">
        <v>487.0</v>
      </c>
      <c r="G872" s="2" t="s">
        <v>60</v>
      </c>
      <c r="H872" s="2" t="s">
        <v>49</v>
      </c>
      <c r="I872" s="2" t="s">
        <v>25</v>
      </c>
      <c r="J872" s="2" t="str">
        <f t="array" ref="J872">XLOOKUP('Transaction Data'!$G872,Product_Code,Biscuit_Brand)</f>
        <v>Peanut Butter Bites</v>
      </c>
      <c r="K872" s="2">
        <f t="array" ref="K872">XLOOKUP('Transaction Data'!$G872,Product_Code,Cost)</f>
        <v>5</v>
      </c>
      <c r="L872" s="2">
        <f t="array" ref="L872">XLOOKUP('Transaction Data'!$G872,Product_Code,Unit_Price)</f>
        <v>7</v>
      </c>
      <c r="M872" s="3">
        <f>'Transaction Data'!$F872*'Transaction Data'!$K872</f>
        <v>2435</v>
      </c>
      <c r="N872" s="3">
        <f>'Transaction Data'!$F872*'Transaction Data'!$L872</f>
        <v>3409</v>
      </c>
      <c r="O872" s="3">
        <f>'Transaction Data'!$N872-'Transaction Data'!$M872</f>
        <v>974</v>
      </c>
      <c r="P872" s="2">
        <f>DATEDIF('Transaction Data'!$D872,'Transaction Data'!$A872,"y")</f>
        <v>60</v>
      </c>
      <c r="Q872" s="2" t="str">
        <f>FLOOR('Transaction Data'!$P872,15)&amp;"-"&amp;FLOOR('Transaction Data'!$P872,15)+14</f>
        <v>60-74</v>
      </c>
      <c r="R872" s="2" t="str">
        <f>IF('Transaction Data'!$L872&lt;=10,"Less Expensive","Expensive")</f>
        <v>Less Expensive</v>
      </c>
      <c r="S872" s="4">
        <f>WEEKDAY('Transaction Data'!$A872)</f>
        <v>1</v>
      </c>
      <c r="T872" s="2" t="str">
        <f>IF(WEEKDAY('Transaction Data'!$A872,2)&lt;6,"Weekday","Weekend")</f>
        <v>Weekend</v>
      </c>
    </row>
    <row r="873" ht="15.75" customHeight="1">
      <c r="A873" s="1">
        <v>45469.0</v>
      </c>
      <c r="B873" s="2" t="s">
        <v>897</v>
      </c>
      <c r="C873" s="2" t="s">
        <v>69</v>
      </c>
      <c r="D873" s="1">
        <v>24463.0</v>
      </c>
      <c r="E873" s="2" t="s">
        <v>63</v>
      </c>
      <c r="F873" s="2">
        <v>129.0</v>
      </c>
      <c r="G873" s="2" t="s">
        <v>57</v>
      </c>
      <c r="H873" s="2" t="s">
        <v>52</v>
      </c>
      <c r="I873" s="2" t="s">
        <v>25</v>
      </c>
      <c r="J873" s="2" t="str">
        <f t="array" ref="J873">XLOOKUP('Transaction Data'!$G873,Product_Code,Biscuit_Brand)</f>
        <v>Oatmeal Cookies</v>
      </c>
      <c r="K873" s="2">
        <f t="array" ref="K873">XLOOKUP('Transaction Data'!$G873,Product_Code,Cost)</f>
        <v>19</v>
      </c>
      <c r="L873" s="2">
        <f t="array" ref="L873">XLOOKUP('Transaction Data'!$G873,Product_Code,Unit_Price)</f>
        <v>23</v>
      </c>
      <c r="M873" s="3">
        <f>'Transaction Data'!$F873*'Transaction Data'!$K873</f>
        <v>2451</v>
      </c>
      <c r="N873" s="3">
        <f>'Transaction Data'!$F873*'Transaction Data'!$L873</f>
        <v>2967</v>
      </c>
      <c r="O873" s="3">
        <f>'Transaction Data'!$N873-'Transaction Data'!$M873</f>
        <v>516</v>
      </c>
      <c r="P873" s="2">
        <f>DATEDIF('Transaction Data'!$D873,'Transaction Data'!$A873,"y")</f>
        <v>57</v>
      </c>
      <c r="Q873" s="2" t="str">
        <f>FLOOR('Transaction Data'!$P873,15)&amp;"-"&amp;FLOOR('Transaction Data'!$P873,15)+14</f>
        <v>45-59</v>
      </c>
      <c r="R873" s="2" t="str">
        <f>IF('Transaction Data'!$L873&lt;=10,"Less Expensive","Expensive")</f>
        <v>Expensive</v>
      </c>
      <c r="S873" s="4">
        <f>WEEKDAY('Transaction Data'!$A873)</f>
        <v>4</v>
      </c>
      <c r="T873" s="2" t="str">
        <f>IF(WEEKDAY('Transaction Data'!$A873,2)&lt;6,"Weekday","Weekend")</f>
        <v>Weekday</v>
      </c>
    </row>
    <row r="874" ht="15.75" customHeight="1">
      <c r="A874" s="1">
        <v>45433.0</v>
      </c>
      <c r="B874" s="2" t="s">
        <v>898</v>
      </c>
      <c r="C874" s="2" t="s">
        <v>47</v>
      </c>
      <c r="D874" s="1">
        <v>21509.0</v>
      </c>
      <c r="E874" s="2" t="s">
        <v>63</v>
      </c>
      <c r="F874" s="2">
        <v>392.0</v>
      </c>
      <c r="G874" s="2" t="s">
        <v>48</v>
      </c>
      <c r="H874" s="2" t="s">
        <v>49</v>
      </c>
      <c r="I874" s="2" t="s">
        <v>25</v>
      </c>
      <c r="J874" s="2" t="str">
        <f t="array" ref="J874">XLOOKUP('Transaction Data'!$G874,Product_Code,Biscuit_Brand)</f>
        <v>Lemon Crisps</v>
      </c>
      <c r="K874" s="2">
        <f t="array" ref="K874">XLOOKUP('Transaction Data'!$G874,Product_Code,Cost)</f>
        <v>7</v>
      </c>
      <c r="L874" s="2">
        <f t="array" ref="L874">XLOOKUP('Transaction Data'!$G874,Product_Code,Unit_Price)</f>
        <v>9</v>
      </c>
      <c r="M874" s="3">
        <f>'Transaction Data'!$F874*'Transaction Data'!$K874</f>
        <v>2744</v>
      </c>
      <c r="N874" s="3">
        <f>'Transaction Data'!$F874*'Transaction Data'!$L874</f>
        <v>3528</v>
      </c>
      <c r="O874" s="3">
        <f>'Transaction Data'!$N874-'Transaction Data'!$M874</f>
        <v>784</v>
      </c>
      <c r="P874" s="2">
        <f>DATEDIF('Transaction Data'!$D874,'Transaction Data'!$A874,"y")</f>
        <v>65</v>
      </c>
      <c r="Q874" s="2" t="str">
        <f>FLOOR('Transaction Data'!$P874,15)&amp;"-"&amp;FLOOR('Transaction Data'!$P874,15)+14</f>
        <v>60-74</v>
      </c>
      <c r="R874" s="2" t="str">
        <f>IF('Transaction Data'!$L874&lt;=10,"Less Expensive","Expensive")</f>
        <v>Less Expensive</v>
      </c>
      <c r="S874" s="4">
        <f>WEEKDAY('Transaction Data'!$A874)</f>
        <v>3</v>
      </c>
      <c r="T874" s="2" t="str">
        <f>IF(WEEKDAY('Transaction Data'!$A874,2)&lt;6,"Weekday","Weekend")</f>
        <v>Weekday</v>
      </c>
    </row>
    <row r="875" ht="15.75" customHeight="1">
      <c r="A875" s="1">
        <v>45298.0</v>
      </c>
      <c r="B875" s="2" t="s">
        <v>899</v>
      </c>
      <c r="C875" s="2" t="s">
        <v>72</v>
      </c>
      <c r="D875" s="1">
        <v>26960.0</v>
      </c>
      <c r="E875" s="2" t="s">
        <v>27</v>
      </c>
      <c r="F875" s="2">
        <v>494.0</v>
      </c>
      <c r="G875" s="2" t="s">
        <v>57</v>
      </c>
      <c r="H875" s="2" t="s">
        <v>52</v>
      </c>
      <c r="I875" s="2" t="s">
        <v>25</v>
      </c>
      <c r="J875" s="2" t="str">
        <f t="array" ref="J875">XLOOKUP('Transaction Data'!$G875,Product_Code,Biscuit_Brand)</f>
        <v>Oatmeal Cookies</v>
      </c>
      <c r="K875" s="2">
        <f t="array" ref="K875">XLOOKUP('Transaction Data'!$G875,Product_Code,Cost)</f>
        <v>19</v>
      </c>
      <c r="L875" s="2">
        <f t="array" ref="L875">XLOOKUP('Transaction Data'!$G875,Product_Code,Unit_Price)</f>
        <v>23</v>
      </c>
      <c r="M875" s="3">
        <f>'Transaction Data'!$F875*'Transaction Data'!$K875</f>
        <v>9386</v>
      </c>
      <c r="N875" s="3">
        <f>'Transaction Data'!$F875*'Transaction Data'!$L875</f>
        <v>11362</v>
      </c>
      <c r="O875" s="3">
        <f>'Transaction Data'!$N875-'Transaction Data'!$M875</f>
        <v>1976</v>
      </c>
      <c r="P875" s="2">
        <f>DATEDIF('Transaction Data'!$D875,'Transaction Data'!$A875,"y")</f>
        <v>50</v>
      </c>
      <c r="Q875" s="2" t="str">
        <f>FLOOR('Transaction Data'!$P875,15)&amp;"-"&amp;FLOOR('Transaction Data'!$P875,15)+14</f>
        <v>45-59</v>
      </c>
      <c r="R875" s="2" t="str">
        <f>IF('Transaction Data'!$L875&lt;=10,"Less Expensive","Expensive")</f>
        <v>Expensive</v>
      </c>
      <c r="S875" s="4">
        <f>WEEKDAY('Transaction Data'!$A875)</f>
        <v>1</v>
      </c>
      <c r="T875" s="2" t="str">
        <f>IF(WEEKDAY('Transaction Data'!$A875,2)&lt;6,"Weekday","Weekend")</f>
        <v>Weekend</v>
      </c>
    </row>
    <row r="876" ht="15.75" customHeight="1">
      <c r="A876" s="1">
        <v>45295.0</v>
      </c>
      <c r="B876" s="2" t="s">
        <v>900</v>
      </c>
      <c r="C876" s="2" t="s">
        <v>21</v>
      </c>
      <c r="D876" s="1">
        <v>38254.0</v>
      </c>
      <c r="E876" s="2" t="s">
        <v>27</v>
      </c>
      <c r="F876" s="2">
        <v>175.0</v>
      </c>
      <c r="G876" s="2" t="s">
        <v>23</v>
      </c>
      <c r="H876" s="2" t="s">
        <v>52</v>
      </c>
      <c r="I876" s="2" t="s">
        <v>25</v>
      </c>
      <c r="J876" s="2" t="str">
        <f t="array" ref="J876">XLOOKUP('Transaction Data'!$G876,Product_Code,Biscuit_Brand)</f>
        <v>Cinnamon Swirls</v>
      </c>
      <c r="K876" s="2">
        <f t="array" ref="K876">XLOOKUP('Transaction Data'!$G876,Product_Code,Cost)</f>
        <v>10</v>
      </c>
      <c r="L876" s="2">
        <f t="array" ref="L876">XLOOKUP('Transaction Data'!$G876,Product_Code,Unit_Price)</f>
        <v>14</v>
      </c>
      <c r="M876" s="3">
        <f>'Transaction Data'!$F876*'Transaction Data'!$K876</f>
        <v>1750</v>
      </c>
      <c r="N876" s="3">
        <f>'Transaction Data'!$F876*'Transaction Data'!$L876</f>
        <v>2450</v>
      </c>
      <c r="O876" s="3">
        <f>'Transaction Data'!$N876-'Transaction Data'!$M876</f>
        <v>700</v>
      </c>
      <c r="P876" s="2">
        <f>DATEDIF('Transaction Data'!$D876,'Transaction Data'!$A876,"y")</f>
        <v>19</v>
      </c>
      <c r="Q876" s="2" t="str">
        <f>FLOOR('Transaction Data'!$P876,15)&amp;"-"&amp;FLOOR('Transaction Data'!$P876,15)+14</f>
        <v>15-29</v>
      </c>
      <c r="R876" s="2" t="str">
        <f>IF('Transaction Data'!$L876&lt;=10,"Less Expensive","Expensive")</f>
        <v>Expensive</v>
      </c>
      <c r="S876" s="4">
        <f>WEEKDAY('Transaction Data'!$A876)</f>
        <v>5</v>
      </c>
      <c r="T876" s="2" t="str">
        <f>IF(WEEKDAY('Transaction Data'!$A876,2)&lt;6,"Weekday","Weekend")</f>
        <v>Weekday</v>
      </c>
    </row>
    <row r="877" ht="15.75" customHeight="1">
      <c r="A877" s="1">
        <v>45395.0</v>
      </c>
      <c r="B877" s="2" t="s">
        <v>901</v>
      </c>
      <c r="C877" s="2" t="s">
        <v>78</v>
      </c>
      <c r="D877" s="1">
        <v>28172.0</v>
      </c>
      <c r="E877" s="2" t="s">
        <v>22</v>
      </c>
      <c r="F877" s="2">
        <v>181.0</v>
      </c>
      <c r="G877" s="2" t="s">
        <v>38</v>
      </c>
      <c r="H877" s="2" t="s">
        <v>45</v>
      </c>
      <c r="I877" s="2" t="s">
        <v>25</v>
      </c>
      <c r="J877" s="2" t="str">
        <f t="array" ref="J877">XLOOKUP('Transaction Data'!$G877,Product_Code,Biscuit_Brand)</f>
        <v>Ginger Snaps</v>
      </c>
      <c r="K877" s="2">
        <f t="array" ref="K877">XLOOKUP('Transaction Data'!$G877,Product_Code,Cost)</f>
        <v>14</v>
      </c>
      <c r="L877" s="2">
        <f t="array" ref="L877">XLOOKUP('Transaction Data'!$G877,Product_Code,Unit_Price)</f>
        <v>28</v>
      </c>
      <c r="M877" s="3">
        <f>'Transaction Data'!$F877*'Transaction Data'!$K877</f>
        <v>2534</v>
      </c>
      <c r="N877" s="3">
        <f>'Transaction Data'!$F877*'Transaction Data'!$L877</f>
        <v>5068</v>
      </c>
      <c r="O877" s="3">
        <f>'Transaction Data'!$N877-'Transaction Data'!$M877</f>
        <v>2534</v>
      </c>
      <c r="P877" s="2">
        <f>DATEDIF('Transaction Data'!$D877,'Transaction Data'!$A877,"y")</f>
        <v>47</v>
      </c>
      <c r="Q877" s="2" t="str">
        <f>FLOOR('Transaction Data'!$P877,15)&amp;"-"&amp;FLOOR('Transaction Data'!$P877,15)+14</f>
        <v>45-59</v>
      </c>
      <c r="R877" s="2" t="str">
        <f>IF('Transaction Data'!$L877&lt;=10,"Less Expensive","Expensive")</f>
        <v>Expensive</v>
      </c>
      <c r="S877" s="4">
        <f>WEEKDAY('Transaction Data'!$A877)</f>
        <v>7</v>
      </c>
      <c r="T877" s="2" t="str">
        <f>IF(WEEKDAY('Transaction Data'!$A877,2)&lt;6,"Weekday","Weekend")</f>
        <v>Weekend</v>
      </c>
    </row>
    <row r="878" ht="15.75" customHeight="1">
      <c r="A878" s="1">
        <v>45457.0</v>
      </c>
      <c r="B878" s="2" t="s">
        <v>387</v>
      </c>
      <c r="C878" s="2" t="s">
        <v>32</v>
      </c>
      <c r="D878" s="1">
        <v>31686.0</v>
      </c>
      <c r="E878" s="2" t="s">
        <v>27</v>
      </c>
      <c r="F878" s="2">
        <v>157.0</v>
      </c>
      <c r="G878" s="2" t="s">
        <v>48</v>
      </c>
      <c r="H878" s="2" t="s">
        <v>49</v>
      </c>
      <c r="I878" s="2" t="s">
        <v>25</v>
      </c>
      <c r="J878" s="2" t="str">
        <f t="array" ref="J878">XLOOKUP('Transaction Data'!$G878,Product_Code,Biscuit_Brand)</f>
        <v>Lemon Crisps</v>
      </c>
      <c r="K878" s="2">
        <f t="array" ref="K878">XLOOKUP('Transaction Data'!$G878,Product_Code,Cost)</f>
        <v>7</v>
      </c>
      <c r="L878" s="2">
        <f t="array" ref="L878">XLOOKUP('Transaction Data'!$G878,Product_Code,Unit_Price)</f>
        <v>9</v>
      </c>
      <c r="M878" s="3">
        <f>'Transaction Data'!$F878*'Transaction Data'!$K878</f>
        <v>1099</v>
      </c>
      <c r="N878" s="3">
        <f>'Transaction Data'!$F878*'Transaction Data'!$L878</f>
        <v>1413</v>
      </c>
      <c r="O878" s="3">
        <f>'Transaction Data'!$N878-'Transaction Data'!$M878</f>
        <v>314</v>
      </c>
      <c r="P878" s="2">
        <f>DATEDIF('Transaction Data'!$D878,'Transaction Data'!$A878,"y")</f>
        <v>37</v>
      </c>
      <c r="Q878" s="2" t="str">
        <f>FLOOR('Transaction Data'!$P878,15)&amp;"-"&amp;FLOOR('Transaction Data'!$P878,15)+14</f>
        <v>30-44</v>
      </c>
      <c r="R878" s="2" t="str">
        <f>IF('Transaction Data'!$L878&lt;=10,"Less Expensive","Expensive")</f>
        <v>Less Expensive</v>
      </c>
      <c r="S878" s="4">
        <f>WEEKDAY('Transaction Data'!$A878)</f>
        <v>6</v>
      </c>
      <c r="T878" s="2" t="str">
        <f>IF(WEEKDAY('Transaction Data'!$A878,2)&lt;6,"Weekday","Weekend")</f>
        <v>Weekday</v>
      </c>
    </row>
    <row r="879" ht="15.75" customHeight="1">
      <c r="A879" s="1">
        <v>45411.0</v>
      </c>
      <c r="B879" s="2" t="s">
        <v>902</v>
      </c>
      <c r="C879" s="2" t="s">
        <v>78</v>
      </c>
      <c r="D879" s="1">
        <v>23024.0</v>
      </c>
      <c r="E879" s="2" t="s">
        <v>22</v>
      </c>
      <c r="F879" s="2">
        <v>125.0</v>
      </c>
      <c r="G879" s="2" t="s">
        <v>23</v>
      </c>
      <c r="H879" s="2" t="s">
        <v>52</v>
      </c>
      <c r="I879" s="2" t="s">
        <v>25</v>
      </c>
      <c r="J879" s="2" t="str">
        <f t="array" ref="J879">XLOOKUP('Transaction Data'!$G879,Product_Code,Biscuit_Brand)</f>
        <v>Cinnamon Swirls</v>
      </c>
      <c r="K879" s="2">
        <f t="array" ref="K879">XLOOKUP('Transaction Data'!$G879,Product_Code,Cost)</f>
        <v>10</v>
      </c>
      <c r="L879" s="2">
        <f t="array" ref="L879">XLOOKUP('Transaction Data'!$G879,Product_Code,Unit_Price)</f>
        <v>14</v>
      </c>
      <c r="M879" s="3">
        <f>'Transaction Data'!$F879*'Transaction Data'!$K879</f>
        <v>1250</v>
      </c>
      <c r="N879" s="3">
        <f>'Transaction Data'!$F879*'Transaction Data'!$L879</f>
        <v>1750</v>
      </c>
      <c r="O879" s="3">
        <f>'Transaction Data'!$N879-'Transaction Data'!$M879</f>
        <v>500</v>
      </c>
      <c r="P879" s="2">
        <f>DATEDIF('Transaction Data'!$D879,'Transaction Data'!$A879,"y")</f>
        <v>61</v>
      </c>
      <c r="Q879" s="2" t="str">
        <f>FLOOR('Transaction Data'!$P879,15)&amp;"-"&amp;FLOOR('Transaction Data'!$P879,15)+14</f>
        <v>60-74</v>
      </c>
      <c r="R879" s="2" t="str">
        <f>IF('Transaction Data'!$L879&lt;=10,"Less Expensive","Expensive")</f>
        <v>Expensive</v>
      </c>
      <c r="S879" s="4">
        <f>WEEKDAY('Transaction Data'!$A879)</f>
        <v>2</v>
      </c>
      <c r="T879" s="2" t="str">
        <f>IF(WEEKDAY('Transaction Data'!$A879,2)&lt;6,"Weekday","Weekend")</f>
        <v>Weekday</v>
      </c>
    </row>
    <row r="880" ht="15.75" customHeight="1">
      <c r="A880" s="1">
        <v>45334.0</v>
      </c>
      <c r="B880" s="2" t="s">
        <v>903</v>
      </c>
      <c r="C880" s="2" t="s">
        <v>47</v>
      </c>
      <c r="D880" s="1">
        <v>31747.0</v>
      </c>
      <c r="E880" s="2" t="s">
        <v>22</v>
      </c>
      <c r="F880" s="2">
        <v>187.0</v>
      </c>
      <c r="G880" s="2" t="s">
        <v>57</v>
      </c>
      <c r="H880" s="2" t="s">
        <v>49</v>
      </c>
      <c r="I880" s="2" t="s">
        <v>25</v>
      </c>
      <c r="J880" s="2" t="str">
        <f t="array" ref="J880">XLOOKUP('Transaction Data'!$G880,Product_Code,Biscuit_Brand)</f>
        <v>Oatmeal Cookies</v>
      </c>
      <c r="K880" s="2">
        <f t="array" ref="K880">XLOOKUP('Transaction Data'!$G880,Product_Code,Cost)</f>
        <v>19</v>
      </c>
      <c r="L880" s="2">
        <f t="array" ref="L880">XLOOKUP('Transaction Data'!$G880,Product_Code,Unit_Price)</f>
        <v>23</v>
      </c>
      <c r="M880" s="3">
        <f>'Transaction Data'!$F880*'Transaction Data'!$K880</f>
        <v>3553</v>
      </c>
      <c r="N880" s="3">
        <f>'Transaction Data'!$F880*'Transaction Data'!$L880</f>
        <v>4301</v>
      </c>
      <c r="O880" s="3">
        <f>'Transaction Data'!$N880-'Transaction Data'!$M880</f>
        <v>748</v>
      </c>
      <c r="P880" s="2">
        <f>DATEDIF('Transaction Data'!$D880,'Transaction Data'!$A880,"y")</f>
        <v>37</v>
      </c>
      <c r="Q880" s="2" t="str">
        <f>FLOOR('Transaction Data'!$P880,15)&amp;"-"&amp;FLOOR('Transaction Data'!$P880,15)+14</f>
        <v>30-44</v>
      </c>
      <c r="R880" s="2" t="str">
        <f>IF('Transaction Data'!$L880&lt;=10,"Less Expensive","Expensive")</f>
        <v>Expensive</v>
      </c>
      <c r="S880" s="4">
        <f>WEEKDAY('Transaction Data'!$A880)</f>
        <v>2</v>
      </c>
      <c r="T880" s="2" t="str">
        <f>IF(WEEKDAY('Transaction Data'!$A880,2)&lt;6,"Weekday","Weekend")</f>
        <v>Weekday</v>
      </c>
    </row>
    <row r="881" ht="15.75" customHeight="1">
      <c r="A881" s="1">
        <v>45490.0</v>
      </c>
      <c r="B881" s="2" t="s">
        <v>904</v>
      </c>
      <c r="C881" s="2" t="s">
        <v>69</v>
      </c>
      <c r="D881" s="1">
        <v>24553.0</v>
      </c>
      <c r="E881" s="2" t="s">
        <v>37</v>
      </c>
      <c r="F881" s="2">
        <v>435.0</v>
      </c>
      <c r="G881" s="2" t="s">
        <v>33</v>
      </c>
      <c r="H881" s="2" t="s">
        <v>52</v>
      </c>
      <c r="I881" s="2" t="s">
        <v>25</v>
      </c>
      <c r="J881" s="2" t="str">
        <f t="array" ref="J881">XLOOKUP('Transaction Data'!$G881,Product_Code,Biscuit_Brand)</f>
        <v>Caramel Biscuits</v>
      </c>
      <c r="K881" s="2">
        <f t="array" ref="K881">XLOOKUP('Transaction Data'!$G881,Product_Code,Cost)</f>
        <v>18</v>
      </c>
      <c r="L881" s="2">
        <f t="array" ref="L881">XLOOKUP('Transaction Data'!$G881,Product_Code,Unit_Price)</f>
        <v>22</v>
      </c>
      <c r="M881" s="3">
        <f>'Transaction Data'!$F881*'Transaction Data'!$K881</f>
        <v>7830</v>
      </c>
      <c r="N881" s="3">
        <f>'Transaction Data'!$F881*'Transaction Data'!$L881</f>
        <v>9570</v>
      </c>
      <c r="O881" s="3">
        <f>'Transaction Data'!$N881-'Transaction Data'!$M881</f>
        <v>1740</v>
      </c>
      <c r="P881" s="2">
        <f>DATEDIF('Transaction Data'!$D881,'Transaction Data'!$A881,"y")</f>
        <v>57</v>
      </c>
      <c r="Q881" s="2" t="str">
        <f>FLOOR('Transaction Data'!$P881,15)&amp;"-"&amp;FLOOR('Transaction Data'!$P881,15)+14</f>
        <v>45-59</v>
      </c>
      <c r="R881" s="2" t="str">
        <f>IF('Transaction Data'!$L881&lt;=10,"Less Expensive","Expensive")</f>
        <v>Expensive</v>
      </c>
      <c r="S881" s="4">
        <f>WEEKDAY('Transaction Data'!$A881)</f>
        <v>4</v>
      </c>
      <c r="T881" s="2" t="str">
        <f>IF(WEEKDAY('Transaction Data'!$A881,2)&lt;6,"Weekday","Weekend")</f>
        <v>Weekday</v>
      </c>
    </row>
    <row r="882" ht="15.75" customHeight="1">
      <c r="A882" s="1">
        <v>45456.0</v>
      </c>
      <c r="B882" s="2" t="s">
        <v>905</v>
      </c>
      <c r="C882" s="2" t="s">
        <v>78</v>
      </c>
      <c r="D882" s="1">
        <v>37453.0</v>
      </c>
      <c r="E882" s="2" t="s">
        <v>27</v>
      </c>
      <c r="F882" s="2">
        <v>42.0</v>
      </c>
      <c r="G882" s="2" t="s">
        <v>57</v>
      </c>
      <c r="H882" s="2" t="s">
        <v>34</v>
      </c>
      <c r="I882" s="2" t="s">
        <v>25</v>
      </c>
      <c r="J882" s="2" t="str">
        <f t="array" ref="J882">XLOOKUP('Transaction Data'!$G882,Product_Code,Biscuit_Brand)</f>
        <v>Oatmeal Cookies</v>
      </c>
      <c r="K882" s="2">
        <f t="array" ref="K882">XLOOKUP('Transaction Data'!$G882,Product_Code,Cost)</f>
        <v>19</v>
      </c>
      <c r="L882" s="2">
        <f t="array" ref="L882">XLOOKUP('Transaction Data'!$G882,Product_Code,Unit_Price)</f>
        <v>23</v>
      </c>
      <c r="M882" s="3">
        <f>'Transaction Data'!$F882*'Transaction Data'!$K882</f>
        <v>798</v>
      </c>
      <c r="N882" s="3">
        <f>'Transaction Data'!$F882*'Transaction Data'!$L882</f>
        <v>966</v>
      </c>
      <c r="O882" s="3">
        <f>'Transaction Data'!$N882-'Transaction Data'!$M882</f>
        <v>168</v>
      </c>
      <c r="P882" s="2">
        <f>DATEDIF('Transaction Data'!$D882,'Transaction Data'!$A882,"y")</f>
        <v>21</v>
      </c>
      <c r="Q882" s="2" t="str">
        <f>FLOOR('Transaction Data'!$P882,15)&amp;"-"&amp;FLOOR('Transaction Data'!$P882,15)+14</f>
        <v>15-29</v>
      </c>
      <c r="R882" s="2" t="str">
        <f>IF('Transaction Data'!$L882&lt;=10,"Less Expensive","Expensive")</f>
        <v>Expensive</v>
      </c>
      <c r="S882" s="4">
        <f>WEEKDAY('Transaction Data'!$A882)</f>
        <v>5</v>
      </c>
      <c r="T882" s="2" t="str">
        <f>IF(WEEKDAY('Transaction Data'!$A882,2)&lt;6,"Weekday","Weekend")</f>
        <v>Weekday</v>
      </c>
    </row>
    <row r="883" ht="15.75" customHeight="1">
      <c r="A883" s="1">
        <v>45435.0</v>
      </c>
      <c r="B883" s="2" t="s">
        <v>906</v>
      </c>
      <c r="C883" s="2" t="s">
        <v>69</v>
      </c>
      <c r="D883" s="1">
        <v>36052.0</v>
      </c>
      <c r="E883" s="2" t="s">
        <v>27</v>
      </c>
      <c r="F883" s="2">
        <v>309.0</v>
      </c>
      <c r="G883" s="2" t="s">
        <v>61</v>
      </c>
      <c r="H883" s="2" t="s">
        <v>34</v>
      </c>
      <c r="I883" s="2" t="s">
        <v>25</v>
      </c>
      <c r="J883" s="2" t="str">
        <f t="array" ref="J883">XLOOKUP('Transaction Data'!$G883,Product_Code,Biscuit_Brand)</f>
        <v>Choco Delight</v>
      </c>
      <c r="K883" s="2">
        <f t="array" ref="K883">XLOOKUP('Transaction Data'!$G883,Product_Code,Cost)</f>
        <v>3</v>
      </c>
      <c r="L883" s="2">
        <f t="array" ref="L883">XLOOKUP('Transaction Data'!$G883,Product_Code,Unit_Price)</f>
        <v>5</v>
      </c>
      <c r="M883" s="3">
        <f>'Transaction Data'!$F883*'Transaction Data'!$K883</f>
        <v>927</v>
      </c>
      <c r="N883" s="3">
        <f>'Transaction Data'!$F883*'Transaction Data'!$L883</f>
        <v>1545</v>
      </c>
      <c r="O883" s="3">
        <f>'Transaction Data'!$N883-'Transaction Data'!$M883</f>
        <v>618</v>
      </c>
      <c r="P883" s="2">
        <f>DATEDIF('Transaction Data'!$D883,'Transaction Data'!$A883,"y")</f>
        <v>25</v>
      </c>
      <c r="Q883" s="2" t="str">
        <f>FLOOR('Transaction Data'!$P883,15)&amp;"-"&amp;FLOOR('Transaction Data'!$P883,15)+14</f>
        <v>15-29</v>
      </c>
      <c r="R883" s="2" t="str">
        <f>IF('Transaction Data'!$L883&lt;=10,"Less Expensive","Expensive")</f>
        <v>Less Expensive</v>
      </c>
      <c r="S883" s="4">
        <f>WEEKDAY('Transaction Data'!$A883)</f>
        <v>5</v>
      </c>
      <c r="T883" s="2" t="str">
        <f>IF(WEEKDAY('Transaction Data'!$A883,2)&lt;6,"Weekday","Weekend")</f>
        <v>Weekday</v>
      </c>
    </row>
    <row r="884" ht="15.75" customHeight="1">
      <c r="A884" s="1">
        <v>45334.0</v>
      </c>
      <c r="B884" s="2" t="s">
        <v>907</v>
      </c>
      <c r="C884" s="2" t="s">
        <v>51</v>
      </c>
      <c r="D884" s="1">
        <v>36140.0</v>
      </c>
      <c r="E884" s="2" t="s">
        <v>63</v>
      </c>
      <c r="F884" s="2">
        <v>450.0</v>
      </c>
      <c r="G884" s="2" t="s">
        <v>28</v>
      </c>
      <c r="H884" s="2" t="s">
        <v>39</v>
      </c>
      <c r="I884" s="2" t="s">
        <v>25</v>
      </c>
      <c r="J884" s="2" t="str">
        <f t="array" ref="J884">XLOOKUP('Transaction Data'!$G884,Product_Code,Biscuit_Brand)</f>
        <v>Shortbread</v>
      </c>
      <c r="K884" s="2">
        <f t="array" ref="K884">XLOOKUP('Transaction Data'!$G884,Product_Code,Cost)</f>
        <v>10</v>
      </c>
      <c r="L884" s="2">
        <f t="array" ref="L884">XLOOKUP('Transaction Data'!$G884,Product_Code,Unit_Price)</f>
        <v>45</v>
      </c>
      <c r="M884" s="3">
        <f>'Transaction Data'!$F884*'Transaction Data'!$K884</f>
        <v>4500</v>
      </c>
      <c r="N884" s="3">
        <f>'Transaction Data'!$F884*'Transaction Data'!$L884</f>
        <v>20250</v>
      </c>
      <c r="O884" s="3">
        <f>'Transaction Data'!$N884-'Transaction Data'!$M884</f>
        <v>15750</v>
      </c>
      <c r="P884" s="2">
        <f>DATEDIF('Transaction Data'!$D884,'Transaction Data'!$A884,"y")</f>
        <v>25</v>
      </c>
      <c r="Q884" s="2" t="str">
        <f>FLOOR('Transaction Data'!$P884,15)&amp;"-"&amp;FLOOR('Transaction Data'!$P884,15)+14</f>
        <v>15-29</v>
      </c>
      <c r="R884" s="2" t="str">
        <f>IF('Transaction Data'!$L884&lt;=10,"Less Expensive","Expensive")</f>
        <v>Expensive</v>
      </c>
      <c r="S884" s="4">
        <f>WEEKDAY('Transaction Data'!$A884)</f>
        <v>2</v>
      </c>
      <c r="T884" s="2" t="str">
        <f>IF(WEEKDAY('Transaction Data'!$A884,2)&lt;6,"Weekday","Weekend")</f>
        <v>Weekday</v>
      </c>
    </row>
    <row r="885" ht="15.75" customHeight="1">
      <c r="A885" s="1">
        <v>45432.0</v>
      </c>
      <c r="B885" s="2" t="s">
        <v>908</v>
      </c>
      <c r="C885" s="2" t="s">
        <v>78</v>
      </c>
      <c r="D885" s="1">
        <v>22264.0</v>
      </c>
      <c r="E885" s="2" t="s">
        <v>22</v>
      </c>
      <c r="F885" s="2">
        <v>187.0</v>
      </c>
      <c r="G885" s="2" t="s">
        <v>44</v>
      </c>
      <c r="H885" s="2" t="s">
        <v>42</v>
      </c>
      <c r="I885" s="2" t="s">
        <v>25</v>
      </c>
      <c r="J885" s="2" t="str">
        <f t="array" ref="J885">XLOOKUP('Transaction Data'!$G885,Product_Code,Biscuit_Brand)</f>
        <v>Butter Crunch</v>
      </c>
      <c r="K885" s="2">
        <f t="array" ref="K885">XLOOKUP('Transaction Data'!$G885,Product_Code,Cost)</f>
        <v>10</v>
      </c>
      <c r="L885" s="2">
        <f t="array" ref="L885">XLOOKUP('Transaction Data'!$G885,Product_Code,Unit_Price)</f>
        <v>11</v>
      </c>
      <c r="M885" s="3">
        <f>'Transaction Data'!$F885*'Transaction Data'!$K885</f>
        <v>1870</v>
      </c>
      <c r="N885" s="3">
        <f>'Transaction Data'!$F885*'Transaction Data'!$L885</f>
        <v>2057</v>
      </c>
      <c r="O885" s="3">
        <f>'Transaction Data'!$N885-'Transaction Data'!$M885</f>
        <v>187</v>
      </c>
      <c r="P885" s="2">
        <f>DATEDIF('Transaction Data'!$D885,'Transaction Data'!$A885,"y")</f>
        <v>63</v>
      </c>
      <c r="Q885" s="2" t="str">
        <f>FLOOR('Transaction Data'!$P885,15)&amp;"-"&amp;FLOOR('Transaction Data'!$P885,15)+14</f>
        <v>60-74</v>
      </c>
      <c r="R885" s="2" t="str">
        <f>IF('Transaction Data'!$L885&lt;=10,"Less Expensive","Expensive")</f>
        <v>Expensive</v>
      </c>
      <c r="S885" s="4">
        <f>WEEKDAY('Transaction Data'!$A885)</f>
        <v>2</v>
      </c>
      <c r="T885" s="2" t="str">
        <f>IF(WEEKDAY('Transaction Data'!$A885,2)&lt;6,"Weekday","Weekend")</f>
        <v>Weekday</v>
      </c>
    </row>
    <row r="886" ht="15.75" customHeight="1">
      <c r="A886" s="1">
        <v>45363.0</v>
      </c>
      <c r="B886" s="2" t="s">
        <v>909</v>
      </c>
      <c r="C886" s="2" t="s">
        <v>69</v>
      </c>
      <c r="D886" s="1">
        <v>31905.0</v>
      </c>
      <c r="E886" s="2" t="s">
        <v>37</v>
      </c>
      <c r="F886" s="2">
        <v>471.0</v>
      </c>
      <c r="G886" s="2" t="s">
        <v>55</v>
      </c>
      <c r="H886" s="2" t="s">
        <v>45</v>
      </c>
      <c r="I886" s="2" t="s">
        <v>25</v>
      </c>
      <c r="J886" s="2" t="str">
        <f t="array" ref="J886">XLOOKUP('Transaction Data'!$G886,Product_Code,Biscuit_Brand)</f>
        <v>Vanilla Wafers</v>
      </c>
      <c r="K886" s="2">
        <f t="array" ref="K886">XLOOKUP('Transaction Data'!$G886,Product_Code,Cost)</f>
        <v>18</v>
      </c>
      <c r="L886" s="2">
        <f t="array" ref="L886">XLOOKUP('Transaction Data'!$G886,Product_Code,Unit_Price)</f>
        <v>36</v>
      </c>
      <c r="M886" s="3">
        <f>'Transaction Data'!$F886*'Transaction Data'!$K886</f>
        <v>8478</v>
      </c>
      <c r="N886" s="3">
        <f>'Transaction Data'!$F886*'Transaction Data'!$L886</f>
        <v>16956</v>
      </c>
      <c r="O886" s="3">
        <f>'Transaction Data'!$N886-'Transaction Data'!$M886</f>
        <v>8478</v>
      </c>
      <c r="P886" s="2">
        <f>DATEDIF('Transaction Data'!$D886,'Transaction Data'!$A886,"y")</f>
        <v>36</v>
      </c>
      <c r="Q886" s="2" t="str">
        <f>FLOOR('Transaction Data'!$P886,15)&amp;"-"&amp;FLOOR('Transaction Data'!$P886,15)+14</f>
        <v>30-44</v>
      </c>
      <c r="R886" s="2" t="str">
        <f>IF('Transaction Data'!$L886&lt;=10,"Less Expensive","Expensive")</f>
        <v>Expensive</v>
      </c>
      <c r="S886" s="4">
        <f>WEEKDAY('Transaction Data'!$A886)</f>
        <v>3</v>
      </c>
      <c r="T886" s="2" t="str">
        <f>IF(WEEKDAY('Transaction Data'!$A886,2)&lt;6,"Weekday","Weekend")</f>
        <v>Weekday</v>
      </c>
    </row>
    <row r="887" ht="15.75" customHeight="1">
      <c r="A887" s="1">
        <v>45496.0</v>
      </c>
      <c r="B887" s="2" t="s">
        <v>910</v>
      </c>
      <c r="C887" s="2" t="s">
        <v>51</v>
      </c>
      <c r="D887" s="1">
        <v>31390.0</v>
      </c>
      <c r="E887" s="2" t="s">
        <v>63</v>
      </c>
      <c r="F887" s="2">
        <v>324.0</v>
      </c>
      <c r="G887" s="2" t="s">
        <v>61</v>
      </c>
      <c r="H887" s="2" t="s">
        <v>49</v>
      </c>
      <c r="I887" s="2" t="s">
        <v>25</v>
      </c>
      <c r="J887" s="2" t="str">
        <f t="array" ref="J887">XLOOKUP('Transaction Data'!$G887,Product_Code,Biscuit_Brand)</f>
        <v>Choco Delight</v>
      </c>
      <c r="K887" s="2">
        <f t="array" ref="K887">XLOOKUP('Transaction Data'!$G887,Product_Code,Cost)</f>
        <v>3</v>
      </c>
      <c r="L887" s="2">
        <f t="array" ref="L887">XLOOKUP('Transaction Data'!$G887,Product_Code,Unit_Price)</f>
        <v>5</v>
      </c>
      <c r="M887" s="3">
        <f>'Transaction Data'!$F887*'Transaction Data'!$K887</f>
        <v>972</v>
      </c>
      <c r="N887" s="3">
        <f>'Transaction Data'!$F887*'Transaction Data'!$L887</f>
        <v>1620</v>
      </c>
      <c r="O887" s="3">
        <f>'Transaction Data'!$N887-'Transaction Data'!$M887</f>
        <v>648</v>
      </c>
      <c r="P887" s="2">
        <f>DATEDIF('Transaction Data'!$D887,'Transaction Data'!$A887,"y")</f>
        <v>38</v>
      </c>
      <c r="Q887" s="2" t="str">
        <f>FLOOR('Transaction Data'!$P887,15)&amp;"-"&amp;FLOOR('Transaction Data'!$P887,15)+14</f>
        <v>30-44</v>
      </c>
      <c r="R887" s="2" t="str">
        <f>IF('Transaction Data'!$L887&lt;=10,"Less Expensive","Expensive")</f>
        <v>Less Expensive</v>
      </c>
      <c r="S887" s="4">
        <f>WEEKDAY('Transaction Data'!$A887)</f>
        <v>3</v>
      </c>
      <c r="T887" s="2" t="str">
        <f>IF(WEEKDAY('Transaction Data'!$A887,2)&lt;6,"Weekday","Weekend")</f>
        <v>Weekday</v>
      </c>
    </row>
    <row r="888" ht="15.75" customHeight="1">
      <c r="A888" s="1">
        <v>45354.0</v>
      </c>
      <c r="B888" s="2" t="s">
        <v>911</v>
      </c>
      <c r="C888" s="2" t="s">
        <v>69</v>
      </c>
      <c r="D888" s="1">
        <v>17440.0</v>
      </c>
      <c r="E888" s="2" t="s">
        <v>22</v>
      </c>
      <c r="F888" s="2">
        <v>319.0</v>
      </c>
      <c r="G888" s="2" t="s">
        <v>61</v>
      </c>
      <c r="H888" s="2" t="s">
        <v>52</v>
      </c>
      <c r="I888" s="2" t="s">
        <v>25</v>
      </c>
      <c r="J888" s="2" t="str">
        <f t="array" ref="J888">XLOOKUP('Transaction Data'!$G888,Product_Code,Biscuit_Brand)</f>
        <v>Choco Delight</v>
      </c>
      <c r="K888" s="2">
        <f t="array" ref="K888">XLOOKUP('Transaction Data'!$G888,Product_Code,Cost)</f>
        <v>3</v>
      </c>
      <c r="L888" s="2">
        <f t="array" ref="L888">XLOOKUP('Transaction Data'!$G888,Product_Code,Unit_Price)</f>
        <v>5</v>
      </c>
      <c r="M888" s="3">
        <f>'Transaction Data'!$F888*'Transaction Data'!$K888</f>
        <v>957</v>
      </c>
      <c r="N888" s="3">
        <f>'Transaction Data'!$F888*'Transaction Data'!$L888</f>
        <v>1595</v>
      </c>
      <c r="O888" s="3">
        <f>'Transaction Data'!$N888-'Transaction Data'!$M888</f>
        <v>638</v>
      </c>
      <c r="P888" s="2">
        <f>DATEDIF('Transaction Data'!$D888,'Transaction Data'!$A888,"y")</f>
        <v>76</v>
      </c>
      <c r="Q888" s="2" t="str">
        <f>FLOOR('Transaction Data'!$P888,15)&amp;"-"&amp;FLOOR('Transaction Data'!$P888,15)+14</f>
        <v>75-89</v>
      </c>
      <c r="R888" s="2" t="str">
        <f>IF('Transaction Data'!$L888&lt;=10,"Less Expensive","Expensive")</f>
        <v>Less Expensive</v>
      </c>
      <c r="S888" s="4">
        <f>WEEKDAY('Transaction Data'!$A888)</f>
        <v>1</v>
      </c>
      <c r="T888" s="2" t="str">
        <f>IF(WEEKDAY('Transaction Data'!$A888,2)&lt;6,"Weekday","Weekend")</f>
        <v>Weekend</v>
      </c>
    </row>
    <row r="889" ht="15.75" customHeight="1">
      <c r="A889" s="1">
        <v>45410.0</v>
      </c>
      <c r="B889" s="2" t="s">
        <v>912</v>
      </c>
      <c r="C889" s="2" t="s">
        <v>51</v>
      </c>
      <c r="D889" s="1">
        <v>34045.0</v>
      </c>
      <c r="E889" s="2" t="s">
        <v>37</v>
      </c>
      <c r="F889" s="2">
        <v>217.0</v>
      </c>
      <c r="G889" s="2" t="s">
        <v>44</v>
      </c>
      <c r="H889" s="2" t="s">
        <v>49</v>
      </c>
      <c r="I889" s="2" t="s">
        <v>25</v>
      </c>
      <c r="J889" s="2" t="str">
        <f t="array" ref="J889">XLOOKUP('Transaction Data'!$G889,Product_Code,Biscuit_Brand)</f>
        <v>Butter Crunch</v>
      </c>
      <c r="K889" s="2">
        <f t="array" ref="K889">XLOOKUP('Transaction Data'!$G889,Product_Code,Cost)</f>
        <v>10</v>
      </c>
      <c r="L889" s="2">
        <f t="array" ref="L889">XLOOKUP('Transaction Data'!$G889,Product_Code,Unit_Price)</f>
        <v>11</v>
      </c>
      <c r="M889" s="3">
        <f>'Transaction Data'!$F889*'Transaction Data'!$K889</f>
        <v>2170</v>
      </c>
      <c r="N889" s="3">
        <f>'Transaction Data'!$F889*'Transaction Data'!$L889</f>
        <v>2387</v>
      </c>
      <c r="O889" s="3">
        <f>'Transaction Data'!$N889-'Transaction Data'!$M889</f>
        <v>217</v>
      </c>
      <c r="P889" s="2">
        <f>DATEDIF('Transaction Data'!$D889,'Transaction Data'!$A889,"y")</f>
        <v>31</v>
      </c>
      <c r="Q889" s="2" t="str">
        <f>FLOOR('Transaction Data'!$P889,15)&amp;"-"&amp;FLOOR('Transaction Data'!$P889,15)+14</f>
        <v>30-44</v>
      </c>
      <c r="R889" s="2" t="str">
        <f>IF('Transaction Data'!$L889&lt;=10,"Less Expensive","Expensive")</f>
        <v>Expensive</v>
      </c>
      <c r="S889" s="4">
        <f>WEEKDAY('Transaction Data'!$A889)</f>
        <v>1</v>
      </c>
      <c r="T889" s="2" t="str">
        <f>IF(WEEKDAY('Transaction Data'!$A889,2)&lt;6,"Weekday","Weekend")</f>
        <v>Weekend</v>
      </c>
    </row>
    <row r="890" ht="15.75" customHeight="1">
      <c r="A890" s="1">
        <v>45327.0</v>
      </c>
      <c r="B890" s="2" t="s">
        <v>913</v>
      </c>
      <c r="C890" s="2" t="s">
        <v>47</v>
      </c>
      <c r="D890" s="1">
        <v>32694.0</v>
      </c>
      <c r="E890" s="2" t="s">
        <v>37</v>
      </c>
      <c r="F890" s="2">
        <v>457.0</v>
      </c>
      <c r="G890" s="2" t="s">
        <v>23</v>
      </c>
      <c r="H890" s="2" t="s">
        <v>52</v>
      </c>
      <c r="I890" s="2" t="s">
        <v>25</v>
      </c>
      <c r="J890" s="2" t="str">
        <f t="array" ref="J890">XLOOKUP('Transaction Data'!$G890,Product_Code,Biscuit_Brand)</f>
        <v>Cinnamon Swirls</v>
      </c>
      <c r="K890" s="2">
        <f t="array" ref="K890">XLOOKUP('Transaction Data'!$G890,Product_Code,Cost)</f>
        <v>10</v>
      </c>
      <c r="L890" s="2">
        <f t="array" ref="L890">XLOOKUP('Transaction Data'!$G890,Product_Code,Unit_Price)</f>
        <v>14</v>
      </c>
      <c r="M890" s="3">
        <f>'Transaction Data'!$F890*'Transaction Data'!$K890</f>
        <v>4570</v>
      </c>
      <c r="N890" s="3">
        <f>'Transaction Data'!$F890*'Transaction Data'!$L890</f>
        <v>6398</v>
      </c>
      <c r="O890" s="3">
        <f>'Transaction Data'!$N890-'Transaction Data'!$M890</f>
        <v>1828</v>
      </c>
      <c r="P890" s="2">
        <f>DATEDIF('Transaction Data'!$D890,'Transaction Data'!$A890,"y")</f>
        <v>34</v>
      </c>
      <c r="Q890" s="2" t="str">
        <f>FLOOR('Transaction Data'!$P890,15)&amp;"-"&amp;FLOOR('Transaction Data'!$P890,15)+14</f>
        <v>30-44</v>
      </c>
      <c r="R890" s="2" t="str">
        <f>IF('Transaction Data'!$L890&lt;=10,"Less Expensive","Expensive")</f>
        <v>Expensive</v>
      </c>
      <c r="S890" s="4">
        <f>WEEKDAY('Transaction Data'!$A890)</f>
        <v>2</v>
      </c>
      <c r="T890" s="2" t="str">
        <f>IF(WEEKDAY('Transaction Data'!$A890,2)&lt;6,"Weekday","Weekend")</f>
        <v>Weekday</v>
      </c>
    </row>
    <row r="891" ht="15.75" customHeight="1">
      <c r="A891" s="1">
        <v>45302.0</v>
      </c>
      <c r="B891" s="2" t="s">
        <v>914</v>
      </c>
      <c r="C891" s="2" t="s">
        <v>47</v>
      </c>
      <c r="D891" s="1">
        <v>16082.0</v>
      </c>
      <c r="E891" s="2" t="s">
        <v>27</v>
      </c>
      <c r="F891" s="2">
        <v>75.0</v>
      </c>
      <c r="G891" s="2" t="s">
        <v>23</v>
      </c>
      <c r="H891" s="2" t="s">
        <v>52</v>
      </c>
      <c r="I891" s="2" t="s">
        <v>25</v>
      </c>
      <c r="J891" s="2" t="str">
        <f t="array" ref="J891">XLOOKUP('Transaction Data'!$G891,Product_Code,Biscuit_Brand)</f>
        <v>Cinnamon Swirls</v>
      </c>
      <c r="K891" s="2">
        <f t="array" ref="K891">XLOOKUP('Transaction Data'!$G891,Product_Code,Cost)</f>
        <v>10</v>
      </c>
      <c r="L891" s="2">
        <f t="array" ref="L891">XLOOKUP('Transaction Data'!$G891,Product_Code,Unit_Price)</f>
        <v>14</v>
      </c>
      <c r="M891" s="3">
        <f>'Transaction Data'!$F891*'Transaction Data'!$K891</f>
        <v>750</v>
      </c>
      <c r="N891" s="3">
        <f>'Transaction Data'!$F891*'Transaction Data'!$L891</f>
        <v>1050</v>
      </c>
      <c r="O891" s="3">
        <f>'Transaction Data'!$N891-'Transaction Data'!$M891</f>
        <v>300</v>
      </c>
      <c r="P891" s="2">
        <f>DATEDIF('Transaction Data'!$D891,'Transaction Data'!$A891,"y")</f>
        <v>80</v>
      </c>
      <c r="Q891" s="2" t="str">
        <f>FLOOR('Transaction Data'!$P891,15)&amp;"-"&amp;FLOOR('Transaction Data'!$P891,15)+14</f>
        <v>75-89</v>
      </c>
      <c r="R891" s="2" t="str">
        <f>IF('Transaction Data'!$L891&lt;=10,"Less Expensive","Expensive")</f>
        <v>Expensive</v>
      </c>
      <c r="S891" s="4">
        <f>WEEKDAY('Transaction Data'!$A891)</f>
        <v>5</v>
      </c>
      <c r="T891" s="2" t="str">
        <f>IF(WEEKDAY('Transaction Data'!$A891,2)&lt;6,"Weekday","Weekend")</f>
        <v>Weekday</v>
      </c>
    </row>
    <row r="892" ht="15.75" customHeight="1">
      <c r="A892" s="1">
        <v>45432.0</v>
      </c>
      <c r="B892" s="2" t="s">
        <v>915</v>
      </c>
      <c r="C892" s="2" t="s">
        <v>51</v>
      </c>
      <c r="D892" s="1">
        <v>21218.0</v>
      </c>
      <c r="E892" s="2" t="s">
        <v>27</v>
      </c>
      <c r="F892" s="2">
        <v>200.0</v>
      </c>
      <c r="G892" s="2" t="s">
        <v>44</v>
      </c>
      <c r="H892" s="2" t="s">
        <v>45</v>
      </c>
      <c r="I892" s="2" t="s">
        <v>25</v>
      </c>
      <c r="J892" s="2" t="str">
        <f t="array" ref="J892">XLOOKUP('Transaction Data'!$G892,Product_Code,Biscuit_Brand)</f>
        <v>Butter Crunch</v>
      </c>
      <c r="K892" s="2">
        <f t="array" ref="K892">XLOOKUP('Transaction Data'!$G892,Product_Code,Cost)</f>
        <v>10</v>
      </c>
      <c r="L892" s="2">
        <f t="array" ref="L892">XLOOKUP('Transaction Data'!$G892,Product_Code,Unit_Price)</f>
        <v>11</v>
      </c>
      <c r="M892" s="3">
        <f>'Transaction Data'!$F892*'Transaction Data'!$K892</f>
        <v>2000</v>
      </c>
      <c r="N892" s="3">
        <f>'Transaction Data'!$F892*'Transaction Data'!$L892</f>
        <v>2200</v>
      </c>
      <c r="O892" s="3">
        <f>'Transaction Data'!$N892-'Transaction Data'!$M892</f>
        <v>200</v>
      </c>
      <c r="P892" s="2">
        <f>DATEDIF('Transaction Data'!$D892,'Transaction Data'!$A892,"y")</f>
        <v>66</v>
      </c>
      <c r="Q892" s="2" t="str">
        <f>FLOOR('Transaction Data'!$P892,15)&amp;"-"&amp;FLOOR('Transaction Data'!$P892,15)+14</f>
        <v>60-74</v>
      </c>
      <c r="R892" s="2" t="str">
        <f>IF('Transaction Data'!$L892&lt;=10,"Less Expensive","Expensive")</f>
        <v>Expensive</v>
      </c>
      <c r="S892" s="4">
        <f>WEEKDAY('Transaction Data'!$A892)</f>
        <v>2</v>
      </c>
      <c r="T892" s="2" t="str">
        <f>IF(WEEKDAY('Transaction Data'!$A892,2)&lt;6,"Weekday","Weekend")</f>
        <v>Weekday</v>
      </c>
    </row>
    <row r="893" ht="15.75" customHeight="1">
      <c r="A893" s="1">
        <v>45324.0</v>
      </c>
      <c r="B893" s="2" t="s">
        <v>916</v>
      </c>
      <c r="C893" s="2" t="s">
        <v>72</v>
      </c>
      <c r="D893" s="1">
        <v>31658.0</v>
      </c>
      <c r="E893" s="2" t="s">
        <v>27</v>
      </c>
      <c r="F893" s="2">
        <v>412.0</v>
      </c>
      <c r="G893" s="2" t="s">
        <v>55</v>
      </c>
      <c r="H893" s="2" t="s">
        <v>49</v>
      </c>
      <c r="I893" s="2" t="s">
        <v>25</v>
      </c>
      <c r="J893" s="2" t="str">
        <f t="array" ref="J893">XLOOKUP('Transaction Data'!$G893,Product_Code,Biscuit_Brand)</f>
        <v>Vanilla Wafers</v>
      </c>
      <c r="K893" s="2">
        <f t="array" ref="K893">XLOOKUP('Transaction Data'!$G893,Product_Code,Cost)</f>
        <v>18</v>
      </c>
      <c r="L893" s="2">
        <f t="array" ref="L893">XLOOKUP('Transaction Data'!$G893,Product_Code,Unit_Price)</f>
        <v>36</v>
      </c>
      <c r="M893" s="3">
        <f>'Transaction Data'!$F893*'Transaction Data'!$K893</f>
        <v>7416</v>
      </c>
      <c r="N893" s="3">
        <f>'Transaction Data'!$F893*'Transaction Data'!$L893</f>
        <v>14832</v>
      </c>
      <c r="O893" s="3">
        <f>'Transaction Data'!$N893-'Transaction Data'!$M893</f>
        <v>7416</v>
      </c>
      <c r="P893" s="2">
        <f>DATEDIF('Transaction Data'!$D893,'Transaction Data'!$A893,"y")</f>
        <v>37</v>
      </c>
      <c r="Q893" s="2" t="str">
        <f>FLOOR('Transaction Data'!$P893,15)&amp;"-"&amp;FLOOR('Transaction Data'!$P893,15)+14</f>
        <v>30-44</v>
      </c>
      <c r="R893" s="2" t="str">
        <f>IF('Transaction Data'!$L893&lt;=10,"Less Expensive","Expensive")</f>
        <v>Expensive</v>
      </c>
      <c r="S893" s="4">
        <f>WEEKDAY('Transaction Data'!$A893)</f>
        <v>6</v>
      </c>
      <c r="T893" s="2" t="str">
        <f>IF(WEEKDAY('Transaction Data'!$A893,2)&lt;6,"Weekday","Weekend")</f>
        <v>Weekday</v>
      </c>
    </row>
    <row r="894" ht="15.75" customHeight="1">
      <c r="A894" s="1">
        <v>45379.0</v>
      </c>
      <c r="B894" s="2" t="s">
        <v>917</v>
      </c>
      <c r="C894" s="2" t="s">
        <v>21</v>
      </c>
      <c r="D894" s="1">
        <v>23642.0</v>
      </c>
      <c r="E894" s="2" t="s">
        <v>22</v>
      </c>
      <c r="F894" s="2">
        <v>127.0</v>
      </c>
      <c r="G894" s="2" t="s">
        <v>38</v>
      </c>
      <c r="H894" s="2" t="s">
        <v>52</v>
      </c>
      <c r="I894" s="2" t="s">
        <v>25</v>
      </c>
      <c r="J894" s="2" t="str">
        <f t="array" ref="J894">XLOOKUP('Transaction Data'!$G894,Product_Code,Biscuit_Brand)</f>
        <v>Ginger Snaps</v>
      </c>
      <c r="K894" s="2">
        <f t="array" ref="K894">XLOOKUP('Transaction Data'!$G894,Product_Code,Cost)</f>
        <v>14</v>
      </c>
      <c r="L894" s="2">
        <f t="array" ref="L894">XLOOKUP('Transaction Data'!$G894,Product_Code,Unit_Price)</f>
        <v>28</v>
      </c>
      <c r="M894" s="3">
        <f>'Transaction Data'!$F894*'Transaction Data'!$K894</f>
        <v>1778</v>
      </c>
      <c r="N894" s="3">
        <f>'Transaction Data'!$F894*'Transaction Data'!$L894</f>
        <v>3556</v>
      </c>
      <c r="O894" s="3">
        <f>'Transaction Data'!$N894-'Transaction Data'!$M894</f>
        <v>1778</v>
      </c>
      <c r="P894" s="2">
        <f>DATEDIF('Transaction Data'!$D894,'Transaction Data'!$A894,"y")</f>
        <v>59</v>
      </c>
      <c r="Q894" s="2" t="str">
        <f>FLOOR('Transaction Data'!$P894,15)&amp;"-"&amp;FLOOR('Transaction Data'!$P894,15)+14</f>
        <v>45-59</v>
      </c>
      <c r="R894" s="2" t="str">
        <f>IF('Transaction Data'!$L894&lt;=10,"Less Expensive","Expensive")</f>
        <v>Expensive</v>
      </c>
      <c r="S894" s="4">
        <f>WEEKDAY('Transaction Data'!$A894)</f>
        <v>5</v>
      </c>
      <c r="T894" s="2" t="str">
        <f>IF(WEEKDAY('Transaction Data'!$A894,2)&lt;6,"Weekday","Weekend")</f>
        <v>Weekday</v>
      </c>
    </row>
    <row r="895" ht="15.75" customHeight="1">
      <c r="A895" s="1">
        <v>45317.0</v>
      </c>
      <c r="B895" s="2" t="s">
        <v>918</v>
      </c>
      <c r="C895" s="2" t="s">
        <v>32</v>
      </c>
      <c r="D895" s="1">
        <v>17499.0</v>
      </c>
      <c r="E895" s="2" t="s">
        <v>63</v>
      </c>
      <c r="F895" s="2">
        <v>70.0</v>
      </c>
      <c r="G895" s="2" t="s">
        <v>57</v>
      </c>
      <c r="H895" s="2" t="s">
        <v>49</v>
      </c>
      <c r="I895" s="2" t="s">
        <v>25</v>
      </c>
      <c r="J895" s="2" t="str">
        <f t="array" ref="J895">XLOOKUP('Transaction Data'!$G895,Product_Code,Biscuit_Brand)</f>
        <v>Oatmeal Cookies</v>
      </c>
      <c r="K895" s="2">
        <f t="array" ref="K895">XLOOKUP('Transaction Data'!$G895,Product_Code,Cost)</f>
        <v>19</v>
      </c>
      <c r="L895" s="2">
        <f t="array" ref="L895">XLOOKUP('Transaction Data'!$G895,Product_Code,Unit_Price)</f>
        <v>23</v>
      </c>
      <c r="M895" s="3">
        <f>'Transaction Data'!$F895*'Transaction Data'!$K895</f>
        <v>1330</v>
      </c>
      <c r="N895" s="3">
        <f>'Transaction Data'!$F895*'Transaction Data'!$L895</f>
        <v>1610</v>
      </c>
      <c r="O895" s="3">
        <f>'Transaction Data'!$N895-'Transaction Data'!$M895</f>
        <v>280</v>
      </c>
      <c r="P895" s="2">
        <f>DATEDIF('Transaction Data'!$D895,'Transaction Data'!$A895,"y")</f>
        <v>76</v>
      </c>
      <c r="Q895" s="2" t="str">
        <f>FLOOR('Transaction Data'!$P895,15)&amp;"-"&amp;FLOOR('Transaction Data'!$P895,15)+14</f>
        <v>75-89</v>
      </c>
      <c r="R895" s="2" t="str">
        <f>IF('Transaction Data'!$L895&lt;=10,"Less Expensive","Expensive")</f>
        <v>Expensive</v>
      </c>
      <c r="S895" s="4">
        <f>WEEKDAY('Transaction Data'!$A895)</f>
        <v>6</v>
      </c>
      <c r="T895" s="2" t="str">
        <f>IF(WEEKDAY('Transaction Data'!$A895,2)&lt;6,"Weekday","Weekend")</f>
        <v>Weekday</v>
      </c>
    </row>
    <row r="896" ht="15.75" customHeight="1">
      <c r="A896" s="1">
        <v>45353.0</v>
      </c>
      <c r="B896" s="2" t="s">
        <v>919</v>
      </c>
      <c r="C896" s="2" t="s">
        <v>78</v>
      </c>
      <c r="D896" s="1">
        <v>32610.0</v>
      </c>
      <c r="E896" s="2" t="s">
        <v>63</v>
      </c>
      <c r="F896" s="2">
        <v>244.0</v>
      </c>
      <c r="G896" s="2" t="s">
        <v>57</v>
      </c>
      <c r="H896" s="2" t="s">
        <v>52</v>
      </c>
      <c r="I896" s="2" t="s">
        <v>25</v>
      </c>
      <c r="J896" s="2" t="str">
        <f t="array" ref="J896">XLOOKUP('Transaction Data'!$G896,Product_Code,Biscuit_Brand)</f>
        <v>Oatmeal Cookies</v>
      </c>
      <c r="K896" s="2">
        <f t="array" ref="K896">XLOOKUP('Transaction Data'!$G896,Product_Code,Cost)</f>
        <v>19</v>
      </c>
      <c r="L896" s="2">
        <f t="array" ref="L896">XLOOKUP('Transaction Data'!$G896,Product_Code,Unit_Price)</f>
        <v>23</v>
      </c>
      <c r="M896" s="3">
        <f>'Transaction Data'!$F896*'Transaction Data'!$K896</f>
        <v>4636</v>
      </c>
      <c r="N896" s="3">
        <f>'Transaction Data'!$F896*'Transaction Data'!$L896</f>
        <v>5612</v>
      </c>
      <c r="O896" s="3">
        <f>'Transaction Data'!$N896-'Transaction Data'!$M896</f>
        <v>976</v>
      </c>
      <c r="P896" s="2">
        <f>DATEDIF('Transaction Data'!$D896,'Transaction Data'!$A896,"y")</f>
        <v>34</v>
      </c>
      <c r="Q896" s="2" t="str">
        <f>FLOOR('Transaction Data'!$P896,15)&amp;"-"&amp;FLOOR('Transaction Data'!$P896,15)+14</f>
        <v>30-44</v>
      </c>
      <c r="R896" s="2" t="str">
        <f>IF('Transaction Data'!$L896&lt;=10,"Less Expensive","Expensive")</f>
        <v>Expensive</v>
      </c>
      <c r="S896" s="4">
        <f>WEEKDAY('Transaction Data'!$A896)</f>
        <v>7</v>
      </c>
      <c r="T896" s="2" t="str">
        <f>IF(WEEKDAY('Transaction Data'!$A896,2)&lt;6,"Weekday","Weekend")</f>
        <v>Weekend</v>
      </c>
    </row>
    <row r="897" ht="15.75" customHeight="1">
      <c r="A897" s="1">
        <v>45362.0</v>
      </c>
      <c r="B897" s="2" t="s">
        <v>920</v>
      </c>
      <c r="C897" s="2" t="s">
        <v>72</v>
      </c>
      <c r="D897" s="1">
        <v>33269.0</v>
      </c>
      <c r="E897" s="2" t="s">
        <v>63</v>
      </c>
      <c r="F897" s="2">
        <v>107.0</v>
      </c>
      <c r="G897" s="2" t="s">
        <v>38</v>
      </c>
      <c r="H897" s="2" t="s">
        <v>34</v>
      </c>
      <c r="I897" s="2" t="s">
        <v>25</v>
      </c>
      <c r="J897" s="2" t="str">
        <f t="array" ref="J897">XLOOKUP('Transaction Data'!$G897,Product_Code,Biscuit_Brand)</f>
        <v>Ginger Snaps</v>
      </c>
      <c r="K897" s="2">
        <f t="array" ref="K897">XLOOKUP('Transaction Data'!$G897,Product_Code,Cost)</f>
        <v>14</v>
      </c>
      <c r="L897" s="2">
        <f t="array" ref="L897">XLOOKUP('Transaction Data'!$G897,Product_Code,Unit_Price)</f>
        <v>28</v>
      </c>
      <c r="M897" s="3">
        <f>'Transaction Data'!$F897*'Transaction Data'!$K897</f>
        <v>1498</v>
      </c>
      <c r="N897" s="3">
        <f>'Transaction Data'!$F897*'Transaction Data'!$L897</f>
        <v>2996</v>
      </c>
      <c r="O897" s="3">
        <f>'Transaction Data'!$N897-'Transaction Data'!$M897</f>
        <v>1498</v>
      </c>
      <c r="P897" s="2">
        <f>DATEDIF('Transaction Data'!$D897,'Transaction Data'!$A897,"y")</f>
        <v>33</v>
      </c>
      <c r="Q897" s="2" t="str">
        <f>FLOOR('Transaction Data'!$P897,15)&amp;"-"&amp;FLOOR('Transaction Data'!$P897,15)+14</f>
        <v>30-44</v>
      </c>
      <c r="R897" s="2" t="str">
        <f>IF('Transaction Data'!$L897&lt;=10,"Less Expensive","Expensive")</f>
        <v>Expensive</v>
      </c>
      <c r="S897" s="4">
        <f>WEEKDAY('Transaction Data'!$A897)</f>
        <v>2</v>
      </c>
      <c r="T897" s="2" t="str">
        <f>IF(WEEKDAY('Transaction Data'!$A897,2)&lt;6,"Weekday","Weekend")</f>
        <v>Weekday</v>
      </c>
    </row>
    <row r="898" ht="15.75" customHeight="1">
      <c r="A898" s="1">
        <v>45340.0</v>
      </c>
      <c r="B898" s="2" t="s">
        <v>921</v>
      </c>
      <c r="C898" s="2" t="s">
        <v>47</v>
      </c>
      <c r="D898" s="1">
        <v>32602.0</v>
      </c>
      <c r="E898" s="2" t="s">
        <v>22</v>
      </c>
      <c r="F898" s="2">
        <v>107.0</v>
      </c>
      <c r="G898" s="2" t="s">
        <v>38</v>
      </c>
      <c r="H898" s="2" t="s">
        <v>34</v>
      </c>
      <c r="I898" s="2" t="s">
        <v>25</v>
      </c>
      <c r="J898" s="2" t="str">
        <f t="array" ref="J898">XLOOKUP('Transaction Data'!$G898,Product_Code,Biscuit_Brand)</f>
        <v>Ginger Snaps</v>
      </c>
      <c r="K898" s="2">
        <f t="array" ref="K898">XLOOKUP('Transaction Data'!$G898,Product_Code,Cost)</f>
        <v>14</v>
      </c>
      <c r="L898" s="2">
        <f t="array" ref="L898">XLOOKUP('Transaction Data'!$G898,Product_Code,Unit_Price)</f>
        <v>28</v>
      </c>
      <c r="M898" s="3">
        <f>'Transaction Data'!$F898*'Transaction Data'!$K898</f>
        <v>1498</v>
      </c>
      <c r="N898" s="3">
        <f>'Transaction Data'!$F898*'Transaction Data'!$L898</f>
        <v>2996</v>
      </c>
      <c r="O898" s="3">
        <f>'Transaction Data'!$N898-'Transaction Data'!$M898</f>
        <v>1498</v>
      </c>
      <c r="P898" s="2">
        <f>DATEDIF('Transaction Data'!$D898,'Transaction Data'!$A898,"y")</f>
        <v>34</v>
      </c>
      <c r="Q898" s="2" t="str">
        <f>FLOOR('Transaction Data'!$P898,15)&amp;"-"&amp;FLOOR('Transaction Data'!$P898,15)+14</f>
        <v>30-44</v>
      </c>
      <c r="R898" s="2" t="str">
        <f>IF('Transaction Data'!$L898&lt;=10,"Less Expensive","Expensive")</f>
        <v>Expensive</v>
      </c>
      <c r="S898" s="4">
        <f>WEEKDAY('Transaction Data'!$A898)</f>
        <v>1</v>
      </c>
      <c r="T898" s="2" t="str">
        <f>IF(WEEKDAY('Transaction Data'!$A898,2)&lt;6,"Weekday","Weekend")</f>
        <v>Weekend</v>
      </c>
    </row>
    <row r="899" ht="15.75" customHeight="1">
      <c r="A899" s="1">
        <v>45491.0</v>
      </c>
      <c r="B899" s="2" t="s">
        <v>922</v>
      </c>
      <c r="C899" s="2" t="s">
        <v>54</v>
      </c>
      <c r="D899" s="1">
        <v>32585.0</v>
      </c>
      <c r="E899" s="2" t="s">
        <v>22</v>
      </c>
      <c r="F899" s="2">
        <v>86.0</v>
      </c>
      <c r="G899" s="2" t="s">
        <v>33</v>
      </c>
      <c r="H899" s="2" t="s">
        <v>39</v>
      </c>
      <c r="I899" s="2" t="s">
        <v>25</v>
      </c>
      <c r="J899" s="2" t="str">
        <f t="array" ref="J899">XLOOKUP('Transaction Data'!$G899,Product_Code,Biscuit_Brand)</f>
        <v>Caramel Biscuits</v>
      </c>
      <c r="K899" s="2">
        <f t="array" ref="K899">XLOOKUP('Transaction Data'!$G899,Product_Code,Cost)</f>
        <v>18</v>
      </c>
      <c r="L899" s="2">
        <f t="array" ref="L899">XLOOKUP('Transaction Data'!$G899,Product_Code,Unit_Price)</f>
        <v>22</v>
      </c>
      <c r="M899" s="3">
        <f>'Transaction Data'!$F899*'Transaction Data'!$K899</f>
        <v>1548</v>
      </c>
      <c r="N899" s="3">
        <f>'Transaction Data'!$F899*'Transaction Data'!$L899</f>
        <v>1892</v>
      </c>
      <c r="O899" s="3">
        <f>'Transaction Data'!$N899-'Transaction Data'!$M899</f>
        <v>344</v>
      </c>
      <c r="P899" s="2">
        <f>DATEDIF('Transaction Data'!$D899,'Transaction Data'!$A899,"y")</f>
        <v>35</v>
      </c>
      <c r="Q899" s="2" t="str">
        <f>FLOOR('Transaction Data'!$P899,15)&amp;"-"&amp;FLOOR('Transaction Data'!$P899,15)+14</f>
        <v>30-44</v>
      </c>
      <c r="R899" s="2" t="str">
        <f>IF('Transaction Data'!$L899&lt;=10,"Less Expensive","Expensive")</f>
        <v>Expensive</v>
      </c>
      <c r="S899" s="4">
        <f>WEEKDAY('Transaction Data'!$A899)</f>
        <v>5</v>
      </c>
      <c r="T899" s="2" t="str">
        <f>IF(WEEKDAY('Transaction Data'!$A899,2)&lt;6,"Weekday","Weekend")</f>
        <v>Weekday</v>
      </c>
    </row>
    <row r="900" ht="15.75" customHeight="1">
      <c r="A900" s="1">
        <v>45418.0</v>
      </c>
      <c r="B900" s="2" t="s">
        <v>923</v>
      </c>
      <c r="C900" s="2" t="s">
        <v>32</v>
      </c>
      <c r="D900" s="1">
        <v>25041.0</v>
      </c>
      <c r="E900" s="2" t="s">
        <v>22</v>
      </c>
      <c r="F900" s="2">
        <v>433.0</v>
      </c>
      <c r="G900" s="2" t="s">
        <v>23</v>
      </c>
      <c r="H900" s="2" t="s">
        <v>42</v>
      </c>
      <c r="I900" s="2" t="s">
        <v>25</v>
      </c>
      <c r="J900" s="2" t="str">
        <f t="array" ref="J900">XLOOKUP('Transaction Data'!$G900,Product_Code,Biscuit_Brand)</f>
        <v>Cinnamon Swirls</v>
      </c>
      <c r="K900" s="2">
        <f t="array" ref="K900">XLOOKUP('Transaction Data'!$G900,Product_Code,Cost)</f>
        <v>10</v>
      </c>
      <c r="L900" s="2">
        <f t="array" ref="L900">XLOOKUP('Transaction Data'!$G900,Product_Code,Unit_Price)</f>
        <v>14</v>
      </c>
      <c r="M900" s="3">
        <f>'Transaction Data'!$F900*'Transaction Data'!$K900</f>
        <v>4330</v>
      </c>
      <c r="N900" s="3">
        <f>'Transaction Data'!$F900*'Transaction Data'!$L900</f>
        <v>6062</v>
      </c>
      <c r="O900" s="3">
        <f>'Transaction Data'!$N900-'Transaction Data'!$M900</f>
        <v>1732</v>
      </c>
      <c r="P900" s="2">
        <f>DATEDIF('Transaction Data'!$D900,'Transaction Data'!$A900,"y")</f>
        <v>55</v>
      </c>
      <c r="Q900" s="2" t="str">
        <f>FLOOR('Transaction Data'!$P900,15)&amp;"-"&amp;FLOOR('Transaction Data'!$P900,15)+14</f>
        <v>45-59</v>
      </c>
      <c r="R900" s="2" t="str">
        <f>IF('Transaction Data'!$L900&lt;=10,"Less Expensive","Expensive")</f>
        <v>Expensive</v>
      </c>
      <c r="S900" s="4">
        <f>WEEKDAY('Transaction Data'!$A900)</f>
        <v>2</v>
      </c>
      <c r="T900" s="2" t="str">
        <f>IF(WEEKDAY('Transaction Data'!$A900,2)&lt;6,"Weekday","Weekend")</f>
        <v>Weekday</v>
      </c>
    </row>
    <row r="901" ht="15.75" customHeight="1">
      <c r="A901" s="1">
        <v>45371.0</v>
      </c>
      <c r="B901" s="2" t="s">
        <v>924</v>
      </c>
      <c r="C901" s="2" t="s">
        <v>32</v>
      </c>
      <c r="D901" s="1">
        <v>33588.0</v>
      </c>
      <c r="E901" s="2" t="s">
        <v>37</v>
      </c>
      <c r="F901" s="2">
        <v>306.0</v>
      </c>
      <c r="G901" s="2" t="s">
        <v>44</v>
      </c>
      <c r="H901" s="2" t="s">
        <v>45</v>
      </c>
      <c r="I901" s="2" t="s">
        <v>25</v>
      </c>
      <c r="J901" s="2" t="str">
        <f t="array" ref="J901">XLOOKUP('Transaction Data'!$G901,Product_Code,Biscuit_Brand)</f>
        <v>Butter Crunch</v>
      </c>
      <c r="K901" s="2">
        <f t="array" ref="K901">XLOOKUP('Transaction Data'!$G901,Product_Code,Cost)</f>
        <v>10</v>
      </c>
      <c r="L901" s="2">
        <f t="array" ref="L901">XLOOKUP('Transaction Data'!$G901,Product_Code,Unit_Price)</f>
        <v>11</v>
      </c>
      <c r="M901" s="3">
        <f>'Transaction Data'!$F901*'Transaction Data'!$K901</f>
        <v>3060</v>
      </c>
      <c r="N901" s="3">
        <f>'Transaction Data'!$F901*'Transaction Data'!$L901</f>
        <v>3366</v>
      </c>
      <c r="O901" s="3">
        <f>'Transaction Data'!$N901-'Transaction Data'!$M901</f>
        <v>306</v>
      </c>
      <c r="P901" s="2">
        <f>DATEDIF('Transaction Data'!$D901,'Transaction Data'!$A901,"y")</f>
        <v>32</v>
      </c>
      <c r="Q901" s="2" t="str">
        <f>FLOOR('Transaction Data'!$P901,15)&amp;"-"&amp;FLOOR('Transaction Data'!$P901,15)+14</f>
        <v>30-44</v>
      </c>
      <c r="R901" s="2" t="str">
        <f>IF('Transaction Data'!$L901&lt;=10,"Less Expensive","Expensive")</f>
        <v>Expensive</v>
      </c>
      <c r="S901" s="4">
        <f>WEEKDAY('Transaction Data'!$A901)</f>
        <v>4</v>
      </c>
      <c r="T901" s="2" t="str">
        <f>IF(WEEKDAY('Transaction Data'!$A901,2)&lt;6,"Weekday","Weekend")</f>
        <v>Weekday</v>
      </c>
    </row>
    <row r="902" ht="15.75" customHeight="1">
      <c r="A902" s="1">
        <v>45389.0</v>
      </c>
      <c r="B902" s="2" t="s">
        <v>925</v>
      </c>
      <c r="C902" s="2" t="s">
        <v>65</v>
      </c>
      <c r="D902" s="1">
        <v>29591.0</v>
      </c>
      <c r="E902" s="2" t="s">
        <v>63</v>
      </c>
      <c r="F902" s="2">
        <v>292.0</v>
      </c>
      <c r="G902" s="2" t="s">
        <v>57</v>
      </c>
      <c r="H902" s="2" t="s">
        <v>49</v>
      </c>
      <c r="I902" s="2" t="s">
        <v>25</v>
      </c>
      <c r="J902" s="2" t="str">
        <f t="array" ref="J902">XLOOKUP('Transaction Data'!$G902,Product_Code,Biscuit_Brand)</f>
        <v>Oatmeal Cookies</v>
      </c>
      <c r="K902" s="2">
        <f t="array" ref="K902">XLOOKUP('Transaction Data'!$G902,Product_Code,Cost)</f>
        <v>19</v>
      </c>
      <c r="L902" s="2">
        <f t="array" ref="L902">XLOOKUP('Transaction Data'!$G902,Product_Code,Unit_Price)</f>
        <v>23</v>
      </c>
      <c r="M902" s="3">
        <f>'Transaction Data'!$F902*'Transaction Data'!$K902</f>
        <v>5548</v>
      </c>
      <c r="N902" s="3">
        <f>'Transaction Data'!$F902*'Transaction Data'!$L902</f>
        <v>6716</v>
      </c>
      <c r="O902" s="3">
        <f>'Transaction Data'!$N902-'Transaction Data'!$M902</f>
        <v>1168</v>
      </c>
      <c r="P902" s="2">
        <f>DATEDIF('Transaction Data'!$D902,'Transaction Data'!$A902,"y")</f>
        <v>43</v>
      </c>
      <c r="Q902" s="2" t="str">
        <f>FLOOR('Transaction Data'!$P902,15)&amp;"-"&amp;FLOOR('Transaction Data'!$P902,15)+14</f>
        <v>30-44</v>
      </c>
      <c r="R902" s="2" t="str">
        <f>IF('Transaction Data'!$L902&lt;=10,"Less Expensive","Expensive")</f>
        <v>Expensive</v>
      </c>
      <c r="S902" s="4">
        <f>WEEKDAY('Transaction Data'!$A902)</f>
        <v>1</v>
      </c>
      <c r="T902" s="2" t="str">
        <f>IF(WEEKDAY('Transaction Data'!$A902,2)&lt;6,"Weekday","Weekend")</f>
        <v>Weekend</v>
      </c>
    </row>
    <row r="903" ht="15.75" customHeight="1">
      <c r="A903" s="1">
        <v>45342.0</v>
      </c>
      <c r="B903" s="2" t="s">
        <v>926</v>
      </c>
      <c r="C903" s="2" t="s">
        <v>32</v>
      </c>
      <c r="D903" s="1">
        <v>16792.0</v>
      </c>
      <c r="E903" s="2" t="s">
        <v>63</v>
      </c>
      <c r="F903" s="2">
        <v>182.0</v>
      </c>
      <c r="G903" s="2" t="s">
        <v>55</v>
      </c>
      <c r="H903" s="2" t="s">
        <v>52</v>
      </c>
      <c r="I903" s="2" t="s">
        <v>25</v>
      </c>
      <c r="J903" s="2" t="str">
        <f t="array" ref="J903">XLOOKUP('Transaction Data'!$G903,Product_Code,Biscuit_Brand)</f>
        <v>Vanilla Wafers</v>
      </c>
      <c r="K903" s="2">
        <f t="array" ref="K903">XLOOKUP('Transaction Data'!$G903,Product_Code,Cost)</f>
        <v>18</v>
      </c>
      <c r="L903" s="2">
        <f t="array" ref="L903">XLOOKUP('Transaction Data'!$G903,Product_Code,Unit_Price)</f>
        <v>36</v>
      </c>
      <c r="M903" s="3">
        <f>'Transaction Data'!$F903*'Transaction Data'!$K903</f>
        <v>3276</v>
      </c>
      <c r="N903" s="3">
        <f>'Transaction Data'!$F903*'Transaction Data'!$L903</f>
        <v>6552</v>
      </c>
      <c r="O903" s="3">
        <f>'Transaction Data'!$N903-'Transaction Data'!$M903</f>
        <v>3276</v>
      </c>
      <c r="P903" s="2">
        <f>DATEDIF('Transaction Data'!$D903,'Transaction Data'!$A903,"y")</f>
        <v>78</v>
      </c>
      <c r="Q903" s="2" t="str">
        <f>FLOOR('Transaction Data'!$P903,15)&amp;"-"&amp;FLOOR('Transaction Data'!$P903,15)+14</f>
        <v>75-89</v>
      </c>
      <c r="R903" s="2" t="str">
        <f>IF('Transaction Data'!$L903&lt;=10,"Less Expensive","Expensive")</f>
        <v>Expensive</v>
      </c>
      <c r="S903" s="4">
        <f>WEEKDAY('Transaction Data'!$A903)</f>
        <v>3</v>
      </c>
      <c r="T903" s="2" t="str">
        <f>IF(WEEKDAY('Transaction Data'!$A903,2)&lt;6,"Weekday","Weekend")</f>
        <v>Weekday</v>
      </c>
    </row>
    <row r="904" ht="15.75" customHeight="1">
      <c r="A904" s="1">
        <v>45403.0</v>
      </c>
      <c r="B904" s="2" t="s">
        <v>927</v>
      </c>
      <c r="C904" s="2" t="s">
        <v>47</v>
      </c>
      <c r="D904" s="1">
        <v>23702.0</v>
      </c>
      <c r="E904" s="2" t="s">
        <v>27</v>
      </c>
      <c r="F904" s="2">
        <v>151.0</v>
      </c>
      <c r="G904" s="2" t="s">
        <v>23</v>
      </c>
      <c r="H904" s="2" t="s">
        <v>49</v>
      </c>
      <c r="I904" s="2" t="s">
        <v>25</v>
      </c>
      <c r="J904" s="2" t="str">
        <f t="array" ref="J904">XLOOKUP('Transaction Data'!$G904,Product_Code,Biscuit_Brand)</f>
        <v>Cinnamon Swirls</v>
      </c>
      <c r="K904" s="2">
        <f t="array" ref="K904">XLOOKUP('Transaction Data'!$G904,Product_Code,Cost)</f>
        <v>10</v>
      </c>
      <c r="L904" s="2">
        <f t="array" ref="L904">XLOOKUP('Transaction Data'!$G904,Product_Code,Unit_Price)</f>
        <v>14</v>
      </c>
      <c r="M904" s="3">
        <f>'Transaction Data'!$F904*'Transaction Data'!$K904</f>
        <v>1510</v>
      </c>
      <c r="N904" s="3">
        <f>'Transaction Data'!$F904*'Transaction Data'!$L904</f>
        <v>2114</v>
      </c>
      <c r="O904" s="3">
        <f>'Transaction Data'!$N904-'Transaction Data'!$M904</f>
        <v>604</v>
      </c>
      <c r="P904" s="2">
        <f>DATEDIF('Transaction Data'!$D904,'Transaction Data'!$A904,"y")</f>
        <v>59</v>
      </c>
      <c r="Q904" s="2" t="str">
        <f>FLOOR('Transaction Data'!$P904,15)&amp;"-"&amp;FLOOR('Transaction Data'!$P904,15)+14</f>
        <v>45-59</v>
      </c>
      <c r="R904" s="2" t="str">
        <f>IF('Transaction Data'!$L904&lt;=10,"Less Expensive","Expensive")</f>
        <v>Expensive</v>
      </c>
      <c r="S904" s="4">
        <f>WEEKDAY('Transaction Data'!$A904)</f>
        <v>1</v>
      </c>
      <c r="T904" s="2" t="str">
        <f>IF(WEEKDAY('Transaction Data'!$A904,2)&lt;6,"Weekday","Weekend")</f>
        <v>Weekend</v>
      </c>
    </row>
    <row r="905" ht="15.75" customHeight="1">
      <c r="A905" s="1">
        <v>45435.0</v>
      </c>
      <c r="B905" s="2" t="s">
        <v>928</v>
      </c>
      <c r="C905" s="2" t="s">
        <v>21</v>
      </c>
      <c r="D905" s="1">
        <v>36232.0</v>
      </c>
      <c r="E905" s="2" t="s">
        <v>37</v>
      </c>
      <c r="F905" s="2">
        <v>339.0</v>
      </c>
      <c r="G905" s="2" t="s">
        <v>48</v>
      </c>
      <c r="H905" s="2" t="s">
        <v>52</v>
      </c>
      <c r="I905" s="2" t="s">
        <v>25</v>
      </c>
      <c r="J905" s="2" t="str">
        <f t="array" ref="J905">XLOOKUP('Transaction Data'!$G905,Product_Code,Biscuit_Brand)</f>
        <v>Lemon Crisps</v>
      </c>
      <c r="K905" s="2">
        <f t="array" ref="K905">XLOOKUP('Transaction Data'!$G905,Product_Code,Cost)</f>
        <v>7</v>
      </c>
      <c r="L905" s="2">
        <f t="array" ref="L905">XLOOKUP('Transaction Data'!$G905,Product_Code,Unit_Price)</f>
        <v>9</v>
      </c>
      <c r="M905" s="3">
        <f>'Transaction Data'!$F905*'Transaction Data'!$K905</f>
        <v>2373</v>
      </c>
      <c r="N905" s="3">
        <f>'Transaction Data'!$F905*'Transaction Data'!$L905</f>
        <v>3051</v>
      </c>
      <c r="O905" s="3">
        <f>'Transaction Data'!$N905-'Transaction Data'!$M905</f>
        <v>678</v>
      </c>
      <c r="P905" s="2">
        <f>DATEDIF('Transaction Data'!$D905,'Transaction Data'!$A905,"y")</f>
        <v>25</v>
      </c>
      <c r="Q905" s="2" t="str">
        <f>FLOOR('Transaction Data'!$P905,15)&amp;"-"&amp;FLOOR('Transaction Data'!$P905,15)+14</f>
        <v>15-29</v>
      </c>
      <c r="R905" s="2" t="str">
        <f>IF('Transaction Data'!$L905&lt;=10,"Less Expensive","Expensive")</f>
        <v>Less Expensive</v>
      </c>
      <c r="S905" s="4">
        <f>WEEKDAY('Transaction Data'!$A905)</f>
        <v>5</v>
      </c>
      <c r="T905" s="2" t="str">
        <f>IF(WEEKDAY('Transaction Data'!$A905,2)&lt;6,"Weekday","Weekend")</f>
        <v>Weekday</v>
      </c>
    </row>
    <row r="906" ht="15.75" customHeight="1">
      <c r="A906" s="1">
        <v>45433.0</v>
      </c>
      <c r="B906" s="2" t="s">
        <v>929</v>
      </c>
      <c r="C906" s="2" t="s">
        <v>72</v>
      </c>
      <c r="D906" s="1">
        <v>25051.0</v>
      </c>
      <c r="E906" s="2" t="s">
        <v>37</v>
      </c>
      <c r="F906" s="2">
        <v>409.0</v>
      </c>
      <c r="G906" s="2" t="s">
        <v>57</v>
      </c>
      <c r="H906" s="2" t="s">
        <v>52</v>
      </c>
      <c r="I906" s="2" t="s">
        <v>25</v>
      </c>
      <c r="J906" s="2" t="str">
        <f t="array" ref="J906">XLOOKUP('Transaction Data'!$G906,Product_Code,Biscuit_Brand)</f>
        <v>Oatmeal Cookies</v>
      </c>
      <c r="K906" s="2">
        <f t="array" ref="K906">XLOOKUP('Transaction Data'!$G906,Product_Code,Cost)</f>
        <v>19</v>
      </c>
      <c r="L906" s="2">
        <f t="array" ref="L906">XLOOKUP('Transaction Data'!$G906,Product_Code,Unit_Price)</f>
        <v>23</v>
      </c>
      <c r="M906" s="3">
        <f>'Transaction Data'!$F906*'Transaction Data'!$K906</f>
        <v>7771</v>
      </c>
      <c r="N906" s="3">
        <f>'Transaction Data'!$F906*'Transaction Data'!$L906</f>
        <v>9407</v>
      </c>
      <c r="O906" s="3">
        <f>'Transaction Data'!$N906-'Transaction Data'!$M906</f>
        <v>1636</v>
      </c>
      <c r="P906" s="2">
        <f>DATEDIF('Transaction Data'!$D906,'Transaction Data'!$A906,"y")</f>
        <v>55</v>
      </c>
      <c r="Q906" s="2" t="str">
        <f>FLOOR('Transaction Data'!$P906,15)&amp;"-"&amp;FLOOR('Transaction Data'!$P906,15)+14</f>
        <v>45-59</v>
      </c>
      <c r="R906" s="2" t="str">
        <f>IF('Transaction Data'!$L906&lt;=10,"Less Expensive","Expensive")</f>
        <v>Expensive</v>
      </c>
      <c r="S906" s="4">
        <f>WEEKDAY('Transaction Data'!$A906)</f>
        <v>3</v>
      </c>
      <c r="T906" s="2" t="str">
        <f>IF(WEEKDAY('Transaction Data'!$A906,2)&lt;6,"Weekday","Weekend")</f>
        <v>Weekday</v>
      </c>
    </row>
    <row r="907" ht="15.75" customHeight="1">
      <c r="A907" s="1">
        <v>45466.0</v>
      </c>
      <c r="B907" s="2" t="s">
        <v>930</v>
      </c>
      <c r="C907" s="2" t="s">
        <v>78</v>
      </c>
      <c r="D907" s="1">
        <v>37342.0</v>
      </c>
      <c r="E907" s="2" t="s">
        <v>63</v>
      </c>
      <c r="F907" s="2">
        <v>114.0</v>
      </c>
      <c r="G907" s="2" t="s">
        <v>61</v>
      </c>
      <c r="H907" s="2" t="s">
        <v>45</v>
      </c>
      <c r="I907" s="2" t="s">
        <v>25</v>
      </c>
      <c r="J907" s="2" t="str">
        <f t="array" ref="J907">XLOOKUP('Transaction Data'!$G907,Product_Code,Biscuit_Brand)</f>
        <v>Choco Delight</v>
      </c>
      <c r="K907" s="2">
        <f t="array" ref="K907">XLOOKUP('Transaction Data'!$G907,Product_Code,Cost)</f>
        <v>3</v>
      </c>
      <c r="L907" s="2">
        <f t="array" ref="L907">XLOOKUP('Transaction Data'!$G907,Product_Code,Unit_Price)</f>
        <v>5</v>
      </c>
      <c r="M907" s="3">
        <f>'Transaction Data'!$F907*'Transaction Data'!$K907</f>
        <v>342</v>
      </c>
      <c r="N907" s="3">
        <f>'Transaction Data'!$F907*'Transaction Data'!$L907</f>
        <v>570</v>
      </c>
      <c r="O907" s="3">
        <f>'Transaction Data'!$N907-'Transaction Data'!$M907</f>
        <v>228</v>
      </c>
      <c r="P907" s="2">
        <f>DATEDIF('Transaction Data'!$D907,'Transaction Data'!$A907,"y")</f>
        <v>22</v>
      </c>
      <c r="Q907" s="2" t="str">
        <f>FLOOR('Transaction Data'!$P907,15)&amp;"-"&amp;FLOOR('Transaction Data'!$P907,15)+14</f>
        <v>15-29</v>
      </c>
      <c r="R907" s="2" t="str">
        <f>IF('Transaction Data'!$L907&lt;=10,"Less Expensive","Expensive")</f>
        <v>Less Expensive</v>
      </c>
      <c r="S907" s="4">
        <f>WEEKDAY('Transaction Data'!$A907)</f>
        <v>1</v>
      </c>
      <c r="T907" s="2" t="str">
        <f>IF(WEEKDAY('Transaction Data'!$A907,2)&lt;6,"Weekday","Weekend")</f>
        <v>Weekend</v>
      </c>
    </row>
    <row r="908" ht="15.75" customHeight="1">
      <c r="A908" s="1">
        <v>45363.0</v>
      </c>
      <c r="B908" s="2" t="s">
        <v>931</v>
      </c>
      <c r="C908" s="2" t="s">
        <v>32</v>
      </c>
      <c r="D908" s="1">
        <v>16740.0</v>
      </c>
      <c r="E908" s="2" t="s">
        <v>27</v>
      </c>
      <c r="F908" s="2">
        <v>490.0</v>
      </c>
      <c r="G908" s="2" t="s">
        <v>44</v>
      </c>
      <c r="H908" s="2" t="s">
        <v>49</v>
      </c>
      <c r="I908" s="2" t="s">
        <v>25</v>
      </c>
      <c r="J908" s="2" t="str">
        <f t="array" ref="J908">XLOOKUP('Transaction Data'!$G908,Product_Code,Biscuit_Brand)</f>
        <v>Butter Crunch</v>
      </c>
      <c r="K908" s="2">
        <f t="array" ref="K908">XLOOKUP('Transaction Data'!$G908,Product_Code,Cost)</f>
        <v>10</v>
      </c>
      <c r="L908" s="2">
        <f t="array" ref="L908">XLOOKUP('Transaction Data'!$G908,Product_Code,Unit_Price)</f>
        <v>11</v>
      </c>
      <c r="M908" s="3">
        <f>'Transaction Data'!$F908*'Transaction Data'!$K908</f>
        <v>4900</v>
      </c>
      <c r="N908" s="3">
        <f>'Transaction Data'!$F908*'Transaction Data'!$L908</f>
        <v>5390</v>
      </c>
      <c r="O908" s="3">
        <f>'Transaction Data'!$N908-'Transaction Data'!$M908</f>
        <v>490</v>
      </c>
      <c r="P908" s="2">
        <f>DATEDIF('Transaction Data'!$D908,'Transaction Data'!$A908,"y")</f>
        <v>78</v>
      </c>
      <c r="Q908" s="2" t="str">
        <f>FLOOR('Transaction Data'!$P908,15)&amp;"-"&amp;FLOOR('Transaction Data'!$P908,15)+14</f>
        <v>75-89</v>
      </c>
      <c r="R908" s="2" t="str">
        <f>IF('Transaction Data'!$L908&lt;=10,"Less Expensive","Expensive")</f>
        <v>Expensive</v>
      </c>
      <c r="S908" s="4">
        <f>WEEKDAY('Transaction Data'!$A908)</f>
        <v>3</v>
      </c>
      <c r="T908" s="2" t="str">
        <f>IF(WEEKDAY('Transaction Data'!$A908,2)&lt;6,"Weekday","Weekend")</f>
        <v>Weekday</v>
      </c>
    </row>
    <row r="909" ht="15.75" customHeight="1">
      <c r="A909" s="1">
        <v>45300.0</v>
      </c>
      <c r="B909" s="2" t="s">
        <v>932</v>
      </c>
      <c r="C909" s="2" t="s">
        <v>69</v>
      </c>
      <c r="D909" s="1">
        <v>27940.0</v>
      </c>
      <c r="E909" s="2" t="s">
        <v>27</v>
      </c>
      <c r="F909" s="2">
        <v>23.0</v>
      </c>
      <c r="G909" s="2" t="s">
        <v>23</v>
      </c>
      <c r="H909" s="2" t="s">
        <v>52</v>
      </c>
      <c r="I909" s="2" t="s">
        <v>25</v>
      </c>
      <c r="J909" s="2" t="str">
        <f t="array" ref="J909">XLOOKUP('Transaction Data'!$G909,Product_Code,Biscuit_Brand)</f>
        <v>Cinnamon Swirls</v>
      </c>
      <c r="K909" s="2">
        <f t="array" ref="K909">XLOOKUP('Transaction Data'!$G909,Product_Code,Cost)</f>
        <v>10</v>
      </c>
      <c r="L909" s="2">
        <f t="array" ref="L909">XLOOKUP('Transaction Data'!$G909,Product_Code,Unit_Price)</f>
        <v>14</v>
      </c>
      <c r="M909" s="3">
        <f>'Transaction Data'!$F909*'Transaction Data'!$K909</f>
        <v>230</v>
      </c>
      <c r="N909" s="3">
        <f>'Transaction Data'!$F909*'Transaction Data'!$L909</f>
        <v>322</v>
      </c>
      <c r="O909" s="3">
        <f>'Transaction Data'!$N909-'Transaction Data'!$M909</f>
        <v>92</v>
      </c>
      <c r="P909" s="2">
        <f>DATEDIF('Transaction Data'!$D909,'Transaction Data'!$A909,"y")</f>
        <v>47</v>
      </c>
      <c r="Q909" s="2" t="str">
        <f>FLOOR('Transaction Data'!$P909,15)&amp;"-"&amp;FLOOR('Transaction Data'!$P909,15)+14</f>
        <v>45-59</v>
      </c>
      <c r="R909" s="2" t="str">
        <f>IF('Transaction Data'!$L909&lt;=10,"Less Expensive","Expensive")</f>
        <v>Expensive</v>
      </c>
      <c r="S909" s="4">
        <f>WEEKDAY('Transaction Data'!$A909)</f>
        <v>3</v>
      </c>
      <c r="T909" s="2" t="str">
        <f>IF(WEEKDAY('Transaction Data'!$A909,2)&lt;6,"Weekday","Weekend")</f>
        <v>Weekday</v>
      </c>
    </row>
    <row r="910" ht="15.75" customHeight="1">
      <c r="A910" s="1">
        <v>45395.0</v>
      </c>
      <c r="B910" s="2" t="s">
        <v>933</v>
      </c>
      <c r="C910" s="2" t="s">
        <v>54</v>
      </c>
      <c r="D910" s="1">
        <v>29376.0</v>
      </c>
      <c r="E910" s="2" t="s">
        <v>22</v>
      </c>
      <c r="F910" s="2">
        <v>486.0</v>
      </c>
      <c r="G910" s="2" t="s">
        <v>60</v>
      </c>
      <c r="H910" s="2" t="s">
        <v>49</v>
      </c>
      <c r="I910" s="2" t="s">
        <v>25</v>
      </c>
      <c r="J910" s="2" t="str">
        <f t="array" ref="J910">XLOOKUP('Transaction Data'!$G910,Product_Code,Biscuit_Brand)</f>
        <v>Peanut Butter Bites</v>
      </c>
      <c r="K910" s="2">
        <f t="array" ref="K910">XLOOKUP('Transaction Data'!$G910,Product_Code,Cost)</f>
        <v>5</v>
      </c>
      <c r="L910" s="2">
        <f t="array" ref="L910">XLOOKUP('Transaction Data'!$G910,Product_Code,Unit_Price)</f>
        <v>7</v>
      </c>
      <c r="M910" s="3">
        <f>'Transaction Data'!$F910*'Transaction Data'!$K910</f>
        <v>2430</v>
      </c>
      <c r="N910" s="3">
        <f>'Transaction Data'!$F910*'Transaction Data'!$L910</f>
        <v>3402</v>
      </c>
      <c r="O910" s="3">
        <f>'Transaction Data'!$N910-'Transaction Data'!$M910</f>
        <v>972</v>
      </c>
      <c r="P910" s="2">
        <f>DATEDIF('Transaction Data'!$D910,'Transaction Data'!$A910,"y")</f>
        <v>43</v>
      </c>
      <c r="Q910" s="2" t="str">
        <f>FLOOR('Transaction Data'!$P910,15)&amp;"-"&amp;FLOOR('Transaction Data'!$P910,15)+14</f>
        <v>30-44</v>
      </c>
      <c r="R910" s="2" t="str">
        <f>IF('Transaction Data'!$L910&lt;=10,"Less Expensive","Expensive")</f>
        <v>Less Expensive</v>
      </c>
      <c r="S910" s="4">
        <f>WEEKDAY('Transaction Data'!$A910)</f>
        <v>7</v>
      </c>
      <c r="T910" s="2" t="str">
        <f>IF(WEEKDAY('Transaction Data'!$A910,2)&lt;6,"Weekday","Weekend")</f>
        <v>Weekend</v>
      </c>
    </row>
    <row r="911" ht="15.75" customHeight="1">
      <c r="A911" s="1">
        <v>45373.0</v>
      </c>
      <c r="B911" s="2" t="s">
        <v>934</v>
      </c>
      <c r="C911" s="2" t="s">
        <v>72</v>
      </c>
      <c r="D911" s="1">
        <v>36246.0</v>
      </c>
      <c r="E911" s="2" t="s">
        <v>27</v>
      </c>
      <c r="F911" s="2">
        <v>213.0</v>
      </c>
      <c r="G911" s="2" t="s">
        <v>55</v>
      </c>
      <c r="H911" s="2" t="s">
        <v>52</v>
      </c>
      <c r="I911" s="2" t="s">
        <v>25</v>
      </c>
      <c r="J911" s="2" t="str">
        <f t="array" ref="J911">XLOOKUP('Transaction Data'!$G911,Product_Code,Biscuit_Brand)</f>
        <v>Vanilla Wafers</v>
      </c>
      <c r="K911" s="2">
        <f t="array" ref="K911">XLOOKUP('Transaction Data'!$G911,Product_Code,Cost)</f>
        <v>18</v>
      </c>
      <c r="L911" s="2">
        <f t="array" ref="L911">XLOOKUP('Transaction Data'!$G911,Product_Code,Unit_Price)</f>
        <v>36</v>
      </c>
      <c r="M911" s="3">
        <f>'Transaction Data'!$F911*'Transaction Data'!$K911</f>
        <v>3834</v>
      </c>
      <c r="N911" s="3">
        <f>'Transaction Data'!$F911*'Transaction Data'!$L911</f>
        <v>7668</v>
      </c>
      <c r="O911" s="3">
        <f>'Transaction Data'!$N911-'Transaction Data'!$M911</f>
        <v>3834</v>
      </c>
      <c r="P911" s="2">
        <f>DATEDIF('Transaction Data'!$D911,'Transaction Data'!$A911,"y")</f>
        <v>24</v>
      </c>
      <c r="Q911" s="2" t="str">
        <f>FLOOR('Transaction Data'!$P911,15)&amp;"-"&amp;FLOOR('Transaction Data'!$P911,15)+14</f>
        <v>15-29</v>
      </c>
      <c r="R911" s="2" t="str">
        <f>IF('Transaction Data'!$L911&lt;=10,"Less Expensive","Expensive")</f>
        <v>Expensive</v>
      </c>
      <c r="S911" s="4">
        <f>WEEKDAY('Transaction Data'!$A911)</f>
        <v>6</v>
      </c>
      <c r="T911" s="2" t="str">
        <f>IF(WEEKDAY('Transaction Data'!$A911,2)&lt;6,"Weekday","Weekend")</f>
        <v>Weekday</v>
      </c>
    </row>
    <row r="912" ht="15.75" customHeight="1">
      <c r="A912" s="1">
        <v>45431.0</v>
      </c>
      <c r="B912" s="2" t="s">
        <v>935</v>
      </c>
      <c r="C912" s="2" t="s">
        <v>72</v>
      </c>
      <c r="D912" s="1">
        <v>29610.0</v>
      </c>
      <c r="E912" s="2" t="s">
        <v>63</v>
      </c>
      <c r="F912" s="2">
        <v>382.0</v>
      </c>
      <c r="G912" s="2" t="s">
        <v>48</v>
      </c>
      <c r="H912" s="2" t="s">
        <v>34</v>
      </c>
      <c r="I912" s="2" t="s">
        <v>25</v>
      </c>
      <c r="J912" s="2" t="str">
        <f t="array" ref="J912">XLOOKUP('Transaction Data'!$G912,Product_Code,Biscuit_Brand)</f>
        <v>Lemon Crisps</v>
      </c>
      <c r="K912" s="2">
        <f t="array" ref="K912">XLOOKUP('Transaction Data'!$G912,Product_Code,Cost)</f>
        <v>7</v>
      </c>
      <c r="L912" s="2">
        <f t="array" ref="L912">XLOOKUP('Transaction Data'!$G912,Product_Code,Unit_Price)</f>
        <v>9</v>
      </c>
      <c r="M912" s="3">
        <f>'Transaction Data'!$F912*'Transaction Data'!$K912</f>
        <v>2674</v>
      </c>
      <c r="N912" s="3">
        <f>'Transaction Data'!$F912*'Transaction Data'!$L912</f>
        <v>3438</v>
      </c>
      <c r="O912" s="3">
        <f>'Transaction Data'!$N912-'Transaction Data'!$M912</f>
        <v>764</v>
      </c>
      <c r="P912" s="2">
        <f>DATEDIF('Transaction Data'!$D912,'Transaction Data'!$A912,"y")</f>
        <v>43</v>
      </c>
      <c r="Q912" s="2" t="str">
        <f>FLOOR('Transaction Data'!$P912,15)&amp;"-"&amp;FLOOR('Transaction Data'!$P912,15)+14</f>
        <v>30-44</v>
      </c>
      <c r="R912" s="2" t="str">
        <f>IF('Transaction Data'!$L912&lt;=10,"Less Expensive","Expensive")</f>
        <v>Less Expensive</v>
      </c>
      <c r="S912" s="4">
        <f>WEEKDAY('Transaction Data'!$A912)</f>
        <v>1</v>
      </c>
      <c r="T912" s="2" t="str">
        <f>IF(WEEKDAY('Transaction Data'!$A912,2)&lt;6,"Weekday","Weekend")</f>
        <v>Weekend</v>
      </c>
    </row>
    <row r="913" ht="15.75" customHeight="1">
      <c r="A913" s="1">
        <v>45394.0</v>
      </c>
      <c r="B913" s="2" t="s">
        <v>936</v>
      </c>
      <c r="C913" s="2" t="s">
        <v>41</v>
      </c>
      <c r="D913" s="1">
        <v>16496.0</v>
      </c>
      <c r="E913" s="2" t="s">
        <v>27</v>
      </c>
      <c r="F913" s="2">
        <v>485.0</v>
      </c>
      <c r="G913" s="2" t="s">
        <v>23</v>
      </c>
      <c r="H913" s="2" t="s">
        <v>34</v>
      </c>
      <c r="I913" s="2" t="s">
        <v>25</v>
      </c>
      <c r="J913" s="2" t="str">
        <f t="array" ref="J913">XLOOKUP('Transaction Data'!$G913,Product_Code,Biscuit_Brand)</f>
        <v>Cinnamon Swirls</v>
      </c>
      <c r="K913" s="2">
        <f t="array" ref="K913">XLOOKUP('Transaction Data'!$G913,Product_Code,Cost)</f>
        <v>10</v>
      </c>
      <c r="L913" s="2">
        <f t="array" ref="L913">XLOOKUP('Transaction Data'!$G913,Product_Code,Unit_Price)</f>
        <v>14</v>
      </c>
      <c r="M913" s="3">
        <f>'Transaction Data'!$F913*'Transaction Data'!$K913</f>
        <v>4850</v>
      </c>
      <c r="N913" s="3">
        <f>'Transaction Data'!$F913*'Transaction Data'!$L913</f>
        <v>6790</v>
      </c>
      <c r="O913" s="3">
        <f>'Transaction Data'!$N913-'Transaction Data'!$M913</f>
        <v>1940</v>
      </c>
      <c r="P913" s="2">
        <f>DATEDIF('Transaction Data'!$D913,'Transaction Data'!$A913,"y")</f>
        <v>79</v>
      </c>
      <c r="Q913" s="2" t="str">
        <f>FLOOR('Transaction Data'!$P913,15)&amp;"-"&amp;FLOOR('Transaction Data'!$P913,15)+14</f>
        <v>75-89</v>
      </c>
      <c r="R913" s="2" t="str">
        <f>IF('Transaction Data'!$L913&lt;=10,"Less Expensive","Expensive")</f>
        <v>Expensive</v>
      </c>
      <c r="S913" s="4">
        <f>WEEKDAY('Transaction Data'!$A913)</f>
        <v>6</v>
      </c>
      <c r="T913" s="2" t="str">
        <f>IF(WEEKDAY('Transaction Data'!$A913,2)&lt;6,"Weekday","Weekend")</f>
        <v>Weekday</v>
      </c>
    </row>
    <row r="914" ht="15.75" customHeight="1">
      <c r="A914" s="1">
        <v>45368.0</v>
      </c>
      <c r="B914" s="2" t="s">
        <v>937</v>
      </c>
      <c r="C914" s="2" t="s">
        <v>21</v>
      </c>
      <c r="D914" s="1">
        <v>20544.0</v>
      </c>
      <c r="E914" s="2" t="s">
        <v>37</v>
      </c>
      <c r="F914" s="2">
        <v>447.0</v>
      </c>
      <c r="G914" s="2" t="s">
        <v>33</v>
      </c>
      <c r="H914" s="2" t="s">
        <v>39</v>
      </c>
      <c r="I914" s="2" t="s">
        <v>25</v>
      </c>
      <c r="J914" s="2" t="str">
        <f t="array" ref="J914">XLOOKUP('Transaction Data'!$G914,Product_Code,Biscuit_Brand)</f>
        <v>Caramel Biscuits</v>
      </c>
      <c r="K914" s="2">
        <f t="array" ref="K914">XLOOKUP('Transaction Data'!$G914,Product_Code,Cost)</f>
        <v>18</v>
      </c>
      <c r="L914" s="2">
        <f t="array" ref="L914">XLOOKUP('Transaction Data'!$G914,Product_Code,Unit_Price)</f>
        <v>22</v>
      </c>
      <c r="M914" s="3">
        <f>'Transaction Data'!$F914*'Transaction Data'!$K914</f>
        <v>8046</v>
      </c>
      <c r="N914" s="3">
        <f>'Transaction Data'!$F914*'Transaction Data'!$L914</f>
        <v>9834</v>
      </c>
      <c r="O914" s="3">
        <f>'Transaction Data'!$N914-'Transaction Data'!$M914</f>
        <v>1788</v>
      </c>
      <c r="P914" s="2">
        <f>DATEDIF('Transaction Data'!$D914,'Transaction Data'!$A914,"y")</f>
        <v>67</v>
      </c>
      <c r="Q914" s="2" t="str">
        <f>FLOOR('Transaction Data'!$P914,15)&amp;"-"&amp;FLOOR('Transaction Data'!$P914,15)+14</f>
        <v>60-74</v>
      </c>
      <c r="R914" s="2" t="str">
        <f>IF('Transaction Data'!$L914&lt;=10,"Less Expensive","Expensive")</f>
        <v>Expensive</v>
      </c>
      <c r="S914" s="4">
        <f>WEEKDAY('Transaction Data'!$A914)</f>
        <v>1</v>
      </c>
      <c r="T914" s="2" t="str">
        <f>IF(WEEKDAY('Transaction Data'!$A914,2)&lt;6,"Weekday","Weekend")</f>
        <v>Weekend</v>
      </c>
    </row>
    <row r="915" ht="15.75" customHeight="1">
      <c r="A915" s="1">
        <v>45499.0</v>
      </c>
      <c r="B915" s="2" t="s">
        <v>938</v>
      </c>
      <c r="C915" s="2" t="s">
        <v>21</v>
      </c>
      <c r="D915" s="1">
        <v>23566.0</v>
      </c>
      <c r="E915" s="2" t="s">
        <v>37</v>
      </c>
      <c r="F915" s="2">
        <v>259.0</v>
      </c>
      <c r="G915" s="2" t="s">
        <v>55</v>
      </c>
      <c r="H915" s="2" t="s">
        <v>42</v>
      </c>
      <c r="I915" s="2" t="s">
        <v>25</v>
      </c>
      <c r="J915" s="2" t="str">
        <f t="array" ref="J915">XLOOKUP('Transaction Data'!$G915,Product_Code,Biscuit_Brand)</f>
        <v>Vanilla Wafers</v>
      </c>
      <c r="K915" s="2">
        <f t="array" ref="K915">XLOOKUP('Transaction Data'!$G915,Product_Code,Cost)</f>
        <v>18</v>
      </c>
      <c r="L915" s="2">
        <f t="array" ref="L915">XLOOKUP('Transaction Data'!$G915,Product_Code,Unit_Price)</f>
        <v>36</v>
      </c>
      <c r="M915" s="3">
        <f>'Transaction Data'!$F915*'Transaction Data'!$K915</f>
        <v>4662</v>
      </c>
      <c r="N915" s="3">
        <f>'Transaction Data'!$F915*'Transaction Data'!$L915</f>
        <v>9324</v>
      </c>
      <c r="O915" s="3">
        <f>'Transaction Data'!$N915-'Transaction Data'!$M915</f>
        <v>4662</v>
      </c>
      <c r="P915" s="2">
        <f>DATEDIF('Transaction Data'!$D915,'Transaction Data'!$A915,"y")</f>
        <v>60</v>
      </c>
      <c r="Q915" s="2" t="str">
        <f>FLOOR('Transaction Data'!$P915,15)&amp;"-"&amp;FLOOR('Transaction Data'!$P915,15)+14</f>
        <v>60-74</v>
      </c>
      <c r="R915" s="2" t="str">
        <f>IF('Transaction Data'!$L915&lt;=10,"Less Expensive","Expensive")</f>
        <v>Expensive</v>
      </c>
      <c r="S915" s="4">
        <f>WEEKDAY('Transaction Data'!$A915)</f>
        <v>6</v>
      </c>
      <c r="T915" s="2" t="str">
        <f>IF(WEEKDAY('Transaction Data'!$A915,2)&lt;6,"Weekday","Weekend")</f>
        <v>Weekday</v>
      </c>
    </row>
    <row r="916" ht="15.75" customHeight="1">
      <c r="A916" s="1">
        <v>45292.0</v>
      </c>
      <c r="B916" s="2" t="s">
        <v>939</v>
      </c>
      <c r="C916" s="2" t="s">
        <v>78</v>
      </c>
      <c r="D916" s="1">
        <v>29257.0</v>
      </c>
      <c r="E916" s="2" t="s">
        <v>37</v>
      </c>
      <c r="F916" s="2">
        <v>134.0</v>
      </c>
      <c r="G916" s="2" t="s">
        <v>57</v>
      </c>
      <c r="H916" s="2" t="s">
        <v>45</v>
      </c>
      <c r="I916" s="2" t="s">
        <v>25</v>
      </c>
      <c r="J916" s="2" t="str">
        <f t="array" ref="J916">XLOOKUP('Transaction Data'!$G916,Product_Code,Biscuit_Brand)</f>
        <v>Oatmeal Cookies</v>
      </c>
      <c r="K916" s="2">
        <f t="array" ref="K916">XLOOKUP('Transaction Data'!$G916,Product_Code,Cost)</f>
        <v>19</v>
      </c>
      <c r="L916" s="2">
        <f t="array" ref="L916">XLOOKUP('Transaction Data'!$G916,Product_Code,Unit_Price)</f>
        <v>23</v>
      </c>
      <c r="M916" s="3">
        <f>'Transaction Data'!$F916*'Transaction Data'!$K916</f>
        <v>2546</v>
      </c>
      <c r="N916" s="3">
        <f>'Transaction Data'!$F916*'Transaction Data'!$L916</f>
        <v>3082</v>
      </c>
      <c r="O916" s="3">
        <f>'Transaction Data'!$N916-'Transaction Data'!$M916</f>
        <v>536</v>
      </c>
      <c r="P916" s="2">
        <f>DATEDIF('Transaction Data'!$D916,'Transaction Data'!$A916,"y")</f>
        <v>43</v>
      </c>
      <c r="Q916" s="2" t="str">
        <f>FLOOR('Transaction Data'!$P916,15)&amp;"-"&amp;FLOOR('Transaction Data'!$P916,15)+14</f>
        <v>30-44</v>
      </c>
      <c r="R916" s="2" t="str">
        <f>IF('Transaction Data'!$L916&lt;=10,"Less Expensive","Expensive")</f>
        <v>Expensive</v>
      </c>
      <c r="S916" s="4">
        <f>WEEKDAY('Transaction Data'!$A916)</f>
        <v>2</v>
      </c>
      <c r="T916" s="2" t="str">
        <f>IF(WEEKDAY('Transaction Data'!$A916,2)&lt;6,"Weekday","Weekend")</f>
        <v>Weekday</v>
      </c>
    </row>
    <row r="917" ht="15.75" customHeight="1">
      <c r="A917" s="1">
        <v>45453.0</v>
      </c>
      <c r="B917" s="2" t="s">
        <v>940</v>
      </c>
      <c r="C917" s="2" t="s">
        <v>54</v>
      </c>
      <c r="D917" s="1">
        <v>19876.0</v>
      </c>
      <c r="E917" s="2" t="s">
        <v>37</v>
      </c>
      <c r="F917" s="2">
        <v>305.0</v>
      </c>
      <c r="G917" s="2" t="s">
        <v>28</v>
      </c>
      <c r="H917" s="2" t="s">
        <v>49</v>
      </c>
      <c r="I917" s="2" t="s">
        <v>25</v>
      </c>
      <c r="J917" s="2" t="str">
        <f t="array" ref="J917">XLOOKUP('Transaction Data'!$G917,Product_Code,Biscuit_Brand)</f>
        <v>Shortbread</v>
      </c>
      <c r="K917" s="2">
        <f t="array" ref="K917">XLOOKUP('Transaction Data'!$G917,Product_Code,Cost)</f>
        <v>10</v>
      </c>
      <c r="L917" s="2">
        <f t="array" ref="L917">XLOOKUP('Transaction Data'!$G917,Product_Code,Unit_Price)</f>
        <v>45</v>
      </c>
      <c r="M917" s="3">
        <f>'Transaction Data'!$F917*'Transaction Data'!$K917</f>
        <v>3050</v>
      </c>
      <c r="N917" s="3">
        <f>'Transaction Data'!$F917*'Transaction Data'!$L917</f>
        <v>13725</v>
      </c>
      <c r="O917" s="3">
        <f>'Transaction Data'!$N917-'Transaction Data'!$M917</f>
        <v>10675</v>
      </c>
      <c r="P917" s="2">
        <f>DATEDIF('Transaction Data'!$D917,'Transaction Data'!$A917,"y")</f>
        <v>70</v>
      </c>
      <c r="Q917" s="2" t="str">
        <f>FLOOR('Transaction Data'!$P917,15)&amp;"-"&amp;FLOOR('Transaction Data'!$P917,15)+14</f>
        <v>60-74</v>
      </c>
      <c r="R917" s="2" t="str">
        <f>IF('Transaction Data'!$L917&lt;=10,"Less Expensive","Expensive")</f>
        <v>Expensive</v>
      </c>
      <c r="S917" s="4">
        <f>WEEKDAY('Transaction Data'!$A917)</f>
        <v>2</v>
      </c>
      <c r="T917" s="2" t="str">
        <f>IF(WEEKDAY('Transaction Data'!$A917,2)&lt;6,"Weekday","Weekend")</f>
        <v>Weekday</v>
      </c>
    </row>
    <row r="918" ht="15.75" customHeight="1">
      <c r="A918" s="1">
        <v>45359.0</v>
      </c>
      <c r="B918" s="2" t="s">
        <v>941</v>
      </c>
      <c r="C918" s="2" t="s">
        <v>78</v>
      </c>
      <c r="D918" s="1">
        <v>29041.0</v>
      </c>
      <c r="E918" s="2" t="s">
        <v>22</v>
      </c>
      <c r="F918" s="2">
        <v>319.0</v>
      </c>
      <c r="G918" s="2" t="s">
        <v>57</v>
      </c>
      <c r="H918" s="2" t="s">
        <v>52</v>
      </c>
      <c r="I918" s="2" t="s">
        <v>25</v>
      </c>
      <c r="J918" s="2" t="str">
        <f t="array" ref="J918">XLOOKUP('Transaction Data'!$G918,Product_Code,Biscuit_Brand)</f>
        <v>Oatmeal Cookies</v>
      </c>
      <c r="K918" s="2">
        <f t="array" ref="K918">XLOOKUP('Transaction Data'!$G918,Product_Code,Cost)</f>
        <v>19</v>
      </c>
      <c r="L918" s="2">
        <f t="array" ref="L918">XLOOKUP('Transaction Data'!$G918,Product_Code,Unit_Price)</f>
        <v>23</v>
      </c>
      <c r="M918" s="3">
        <f>'Transaction Data'!$F918*'Transaction Data'!$K918</f>
        <v>6061</v>
      </c>
      <c r="N918" s="3">
        <f>'Transaction Data'!$F918*'Transaction Data'!$L918</f>
        <v>7337</v>
      </c>
      <c r="O918" s="3">
        <f>'Transaction Data'!$N918-'Transaction Data'!$M918</f>
        <v>1276</v>
      </c>
      <c r="P918" s="2">
        <f>DATEDIF('Transaction Data'!$D918,'Transaction Data'!$A918,"y")</f>
        <v>44</v>
      </c>
      <c r="Q918" s="2" t="str">
        <f>FLOOR('Transaction Data'!$P918,15)&amp;"-"&amp;FLOOR('Transaction Data'!$P918,15)+14</f>
        <v>30-44</v>
      </c>
      <c r="R918" s="2" t="str">
        <f>IF('Transaction Data'!$L918&lt;=10,"Less Expensive","Expensive")</f>
        <v>Expensive</v>
      </c>
      <c r="S918" s="4">
        <f>WEEKDAY('Transaction Data'!$A918)</f>
        <v>6</v>
      </c>
      <c r="T918" s="2" t="str">
        <f>IF(WEEKDAY('Transaction Data'!$A918,2)&lt;6,"Weekday","Weekend")</f>
        <v>Weekday</v>
      </c>
    </row>
    <row r="919" ht="15.75" customHeight="1">
      <c r="A919" s="1">
        <v>45375.0</v>
      </c>
      <c r="B919" s="2" t="s">
        <v>942</v>
      </c>
      <c r="C919" s="2" t="s">
        <v>69</v>
      </c>
      <c r="D919" s="1">
        <v>30496.0</v>
      </c>
      <c r="E919" s="2" t="s">
        <v>63</v>
      </c>
      <c r="F919" s="2">
        <v>461.0</v>
      </c>
      <c r="G919" s="2" t="s">
        <v>38</v>
      </c>
      <c r="H919" s="2" t="s">
        <v>49</v>
      </c>
      <c r="I919" s="2" t="s">
        <v>25</v>
      </c>
      <c r="J919" s="2" t="str">
        <f t="array" ref="J919">XLOOKUP('Transaction Data'!$G919,Product_Code,Biscuit_Brand)</f>
        <v>Ginger Snaps</v>
      </c>
      <c r="K919" s="2">
        <f t="array" ref="K919">XLOOKUP('Transaction Data'!$G919,Product_Code,Cost)</f>
        <v>14</v>
      </c>
      <c r="L919" s="2">
        <f t="array" ref="L919">XLOOKUP('Transaction Data'!$G919,Product_Code,Unit_Price)</f>
        <v>28</v>
      </c>
      <c r="M919" s="3">
        <f>'Transaction Data'!$F919*'Transaction Data'!$K919</f>
        <v>6454</v>
      </c>
      <c r="N919" s="3">
        <f>'Transaction Data'!$F919*'Transaction Data'!$L919</f>
        <v>12908</v>
      </c>
      <c r="O919" s="3">
        <f>'Transaction Data'!$N919-'Transaction Data'!$M919</f>
        <v>6454</v>
      </c>
      <c r="P919" s="2">
        <f>DATEDIF('Transaction Data'!$D919,'Transaction Data'!$A919,"y")</f>
        <v>40</v>
      </c>
      <c r="Q919" s="2" t="str">
        <f>FLOOR('Transaction Data'!$P919,15)&amp;"-"&amp;FLOOR('Transaction Data'!$P919,15)+14</f>
        <v>30-44</v>
      </c>
      <c r="R919" s="2" t="str">
        <f>IF('Transaction Data'!$L919&lt;=10,"Less Expensive","Expensive")</f>
        <v>Expensive</v>
      </c>
      <c r="S919" s="4">
        <f>WEEKDAY('Transaction Data'!$A919)</f>
        <v>1</v>
      </c>
      <c r="T919" s="2" t="str">
        <f>IF(WEEKDAY('Transaction Data'!$A919,2)&lt;6,"Weekday","Weekend")</f>
        <v>Weekend</v>
      </c>
    </row>
    <row r="920" ht="15.75" customHeight="1">
      <c r="A920" s="1">
        <v>45461.0</v>
      </c>
      <c r="B920" s="2" t="s">
        <v>943</v>
      </c>
      <c r="C920" s="2" t="s">
        <v>51</v>
      </c>
      <c r="D920" s="1">
        <v>23954.0</v>
      </c>
      <c r="E920" s="2" t="s">
        <v>27</v>
      </c>
      <c r="F920" s="2">
        <v>493.0</v>
      </c>
      <c r="G920" s="2" t="s">
        <v>61</v>
      </c>
      <c r="H920" s="2" t="s">
        <v>52</v>
      </c>
      <c r="I920" s="2" t="s">
        <v>25</v>
      </c>
      <c r="J920" s="2" t="str">
        <f t="array" ref="J920">XLOOKUP('Transaction Data'!$G920,Product_Code,Biscuit_Brand)</f>
        <v>Choco Delight</v>
      </c>
      <c r="K920" s="2">
        <f t="array" ref="K920">XLOOKUP('Transaction Data'!$G920,Product_Code,Cost)</f>
        <v>3</v>
      </c>
      <c r="L920" s="2">
        <f t="array" ref="L920">XLOOKUP('Transaction Data'!$G920,Product_Code,Unit_Price)</f>
        <v>5</v>
      </c>
      <c r="M920" s="3">
        <f>'Transaction Data'!$F920*'Transaction Data'!$K920</f>
        <v>1479</v>
      </c>
      <c r="N920" s="3">
        <f>'Transaction Data'!$F920*'Transaction Data'!$L920</f>
        <v>2465</v>
      </c>
      <c r="O920" s="3">
        <f>'Transaction Data'!$N920-'Transaction Data'!$M920</f>
        <v>986</v>
      </c>
      <c r="P920" s="2">
        <f>DATEDIF('Transaction Data'!$D920,'Transaction Data'!$A920,"y")</f>
        <v>58</v>
      </c>
      <c r="Q920" s="2" t="str">
        <f>FLOOR('Transaction Data'!$P920,15)&amp;"-"&amp;FLOOR('Transaction Data'!$P920,15)+14</f>
        <v>45-59</v>
      </c>
      <c r="R920" s="2" t="str">
        <f>IF('Transaction Data'!$L920&lt;=10,"Less Expensive","Expensive")</f>
        <v>Less Expensive</v>
      </c>
      <c r="S920" s="4">
        <f>WEEKDAY('Transaction Data'!$A920)</f>
        <v>3</v>
      </c>
      <c r="T920" s="2" t="str">
        <f>IF(WEEKDAY('Transaction Data'!$A920,2)&lt;6,"Weekday","Weekend")</f>
        <v>Weekday</v>
      </c>
    </row>
    <row r="921" ht="15.75" customHeight="1">
      <c r="A921" s="1">
        <v>45485.0</v>
      </c>
      <c r="B921" s="2" t="s">
        <v>944</v>
      </c>
      <c r="C921" s="2" t="s">
        <v>54</v>
      </c>
      <c r="D921" s="1">
        <v>20756.0</v>
      </c>
      <c r="E921" s="2" t="s">
        <v>27</v>
      </c>
      <c r="F921" s="2">
        <v>421.0</v>
      </c>
      <c r="G921" s="2" t="s">
        <v>55</v>
      </c>
      <c r="H921" s="2" t="s">
        <v>52</v>
      </c>
      <c r="I921" s="2" t="s">
        <v>25</v>
      </c>
      <c r="J921" s="2" t="str">
        <f t="array" ref="J921">XLOOKUP('Transaction Data'!$G921,Product_Code,Biscuit_Brand)</f>
        <v>Vanilla Wafers</v>
      </c>
      <c r="K921" s="2">
        <f t="array" ref="K921">XLOOKUP('Transaction Data'!$G921,Product_Code,Cost)</f>
        <v>18</v>
      </c>
      <c r="L921" s="2">
        <f t="array" ref="L921">XLOOKUP('Transaction Data'!$G921,Product_Code,Unit_Price)</f>
        <v>36</v>
      </c>
      <c r="M921" s="3">
        <f>'Transaction Data'!$F921*'Transaction Data'!$K921</f>
        <v>7578</v>
      </c>
      <c r="N921" s="3">
        <f>'Transaction Data'!$F921*'Transaction Data'!$L921</f>
        <v>15156</v>
      </c>
      <c r="O921" s="3">
        <f>'Transaction Data'!$N921-'Transaction Data'!$M921</f>
        <v>7578</v>
      </c>
      <c r="P921" s="2">
        <f>DATEDIF('Transaction Data'!$D921,'Transaction Data'!$A921,"y")</f>
        <v>67</v>
      </c>
      <c r="Q921" s="2" t="str">
        <f>FLOOR('Transaction Data'!$P921,15)&amp;"-"&amp;FLOOR('Transaction Data'!$P921,15)+14</f>
        <v>60-74</v>
      </c>
      <c r="R921" s="2" t="str">
        <f>IF('Transaction Data'!$L921&lt;=10,"Less Expensive","Expensive")</f>
        <v>Expensive</v>
      </c>
      <c r="S921" s="4">
        <f>WEEKDAY('Transaction Data'!$A921)</f>
        <v>6</v>
      </c>
      <c r="T921" s="2" t="str">
        <f>IF(WEEKDAY('Transaction Data'!$A921,2)&lt;6,"Weekday","Weekend")</f>
        <v>Weekday</v>
      </c>
    </row>
    <row r="922" ht="15.75" customHeight="1">
      <c r="A922" s="1">
        <v>45442.0</v>
      </c>
      <c r="B922" s="2" t="s">
        <v>945</v>
      </c>
      <c r="C922" s="2" t="s">
        <v>41</v>
      </c>
      <c r="D922" s="1">
        <v>21535.0</v>
      </c>
      <c r="E922" s="2" t="s">
        <v>27</v>
      </c>
      <c r="F922" s="2">
        <v>475.0</v>
      </c>
      <c r="G922" s="2" t="s">
        <v>55</v>
      </c>
      <c r="H922" s="2" t="s">
        <v>45</v>
      </c>
      <c r="I922" s="2" t="s">
        <v>25</v>
      </c>
      <c r="J922" s="2" t="str">
        <f t="array" ref="J922">XLOOKUP('Transaction Data'!$G922,Product_Code,Biscuit_Brand)</f>
        <v>Vanilla Wafers</v>
      </c>
      <c r="K922" s="2">
        <f t="array" ref="K922">XLOOKUP('Transaction Data'!$G922,Product_Code,Cost)</f>
        <v>18</v>
      </c>
      <c r="L922" s="2">
        <f t="array" ref="L922">XLOOKUP('Transaction Data'!$G922,Product_Code,Unit_Price)</f>
        <v>36</v>
      </c>
      <c r="M922" s="3">
        <f>'Transaction Data'!$F922*'Transaction Data'!$K922</f>
        <v>8550</v>
      </c>
      <c r="N922" s="3">
        <f>'Transaction Data'!$F922*'Transaction Data'!$L922</f>
        <v>17100</v>
      </c>
      <c r="O922" s="3">
        <f>'Transaction Data'!$N922-'Transaction Data'!$M922</f>
        <v>8550</v>
      </c>
      <c r="P922" s="2">
        <f>DATEDIF('Transaction Data'!$D922,'Transaction Data'!$A922,"y")</f>
        <v>65</v>
      </c>
      <c r="Q922" s="2" t="str">
        <f>FLOOR('Transaction Data'!$P922,15)&amp;"-"&amp;FLOOR('Transaction Data'!$P922,15)+14</f>
        <v>60-74</v>
      </c>
      <c r="R922" s="2" t="str">
        <f>IF('Transaction Data'!$L922&lt;=10,"Less Expensive","Expensive")</f>
        <v>Expensive</v>
      </c>
      <c r="S922" s="4">
        <f>WEEKDAY('Transaction Data'!$A922)</f>
        <v>5</v>
      </c>
      <c r="T922" s="2" t="str">
        <f>IF(WEEKDAY('Transaction Data'!$A922,2)&lt;6,"Weekday","Weekend")</f>
        <v>Weekday</v>
      </c>
    </row>
    <row r="923" ht="15.75" customHeight="1">
      <c r="A923" s="1">
        <v>45362.0</v>
      </c>
      <c r="B923" s="2" t="s">
        <v>946</v>
      </c>
      <c r="C923" s="2" t="s">
        <v>72</v>
      </c>
      <c r="D923" s="1">
        <v>32535.0</v>
      </c>
      <c r="E923" s="2" t="s">
        <v>27</v>
      </c>
      <c r="F923" s="2">
        <v>479.0</v>
      </c>
      <c r="G923" s="2" t="s">
        <v>38</v>
      </c>
      <c r="H923" s="2" t="s">
        <v>49</v>
      </c>
      <c r="I923" s="2" t="s">
        <v>25</v>
      </c>
      <c r="J923" s="2" t="str">
        <f t="array" ref="J923">XLOOKUP('Transaction Data'!$G923,Product_Code,Biscuit_Brand)</f>
        <v>Ginger Snaps</v>
      </c>
      <c r="K923" s="2">
        <f t="array" ref="K923">XLOOKUP('Transaction Data'!$G923,Product_Code,Cost)</f>
        <v>14</v>
      </c>
      <c r="L923" s="2">
        <f t="array" ref="L923">XLOOKUP('Transaction Data'!$G923,Product_Code,Unit_Price)</f>
        <v>28</v>
      </c>
      <c r="M923" s="3">
        <f>'Transaction Data'!$F923*'Transaction Data'!$K923</f>
        <v>6706</v>
      </c>
      <c r="N923" s="3">
        <f>'Transaction Data'!$F923*'Transaction Data'!$L923</f>
        <v>13412</v>
      </c>
      <c r="O923" s="3">
        <f>'Transaction Data'!$N923-'Transaction Data'!$M923</f>
        <v>6706</v>
      </c>
      <c r="P923" s="2">
        <f>DATEDIF('Transaction Data'!$D923,'Transaction Data'!$A923,"y")</f>
        <v>35</v>
      </c>
      <c r="Q923" s="2" t="str">
        <f>FLOOR('Transaction Data'!$P923,15)&amp;"-"&amp;FLOOR('Transaction Data'!$P923,15)+14</f>
        <v>30-44</v>
      </c>
      <c r="R923" s="2" t="str">
        <f>IF('Transaction Data'!$L923&lt;=10,"Less Expensive","Expensive")</f>
        <v>Expensive</v>
      </c>
      <c r="S923" s="4">
        <f>WEEKDAY('Transaction Data'!$A923)</f>
        <v>2</v>
      </c>
      <c r="T923" s="2" t="str">
        <f>IF(WEEKDAY('Transaction Data'!$A923,2)&lt;6,"Weekday","Weekend")</f>
        <v>Weekday</v>
      </c>
    </row>
    <row r="924" ht="15.75" customHeight="1">
      <c r="A924" s="1">
        <v>45293.0</v>
      </c>
      <c r="B924" s="2" t="s">
        <v>947</v>
      </c>
      <c r="C924" s="2" t="s">
        <v>32</v>
      </c>
      <c r="D924" s="1">
        <v>27690.0</v>
      </c>
      <c r="E924" s="2" t="s">
        <v>22</v>
      </c>
      <c r="F924" s="2">
        <v>434.0</v>
      </c>
      <c r="G924" s="2" t="s">
        <v>38</v>
      </c>
      <c r="H924" s="2" t="s">
        <v>52</v>
      </c>
      <c r="I924" s="2" t="s">
        <v>25</v>
      </c>
      <c r="J924" s="2" t="str">
        <f t="array" ref="J924">XLOOKUP('Transaction Data'!$G924,Product_Code,Biscuit_Brand)</f>
        <v>Ginger Snaps</v>
      </c>
      <c r="K924" s="2">
        <f t="array" ref="K924">XLOOKUP('Transaction Data'!$G924,Product_Code,Cost)</f>
        <v>14</v>
      </c>
      <c r="L924" s="2">
        <f t="array" ref="L924">XLOOKUP('Transaction Data'!$G924,Product_Code,Unit_Price)</f>
        <v>28</v>
      </c>
      <c r="M924" s="3">
        <f>'Transaction Data'!$F924*'Transaction Data'!$K924</f>
        <v>6076</v>
      </c>
      <c r="N924" s="3">
        <f>'Transaction Data'!$F924*'Transaction Data'!$L924</f>
        <v>12152</v>
      </c>
      <c r="O924" s="3">
        <f>'Transaction Data'!$N924-'Transaction Data'!$M924</f>
        <v>6076</v>
      </c>
      <c r="P924" s="2">
        <f>DATEDIF('Transaction Data'!$D924,'Transaction Data'!$A924,"y")</f>
        <v>48</v>
      </c>
      <c r="Q924" s="2" t="str">
        <f>FLOOR('Transaction Data'!$P924,15)&amp;"-"&amp;FLOOR('Transaction Data'!$P924,15)+14</f>
        <v>45-59</v>
      </c>
      <c r="R924" s="2" t="str">
        <f>IF('Transaction Data'!$L924&lt;=10,"Less Expensive","Expensive")</f>
        <v>Expensive</v>
      </c>
      <c r="S924" s="4">
        <f>WEEKDAY('Transaction Data'!$A924)</f>
        <v>3</v>
      </c>
      <c r="T924" s="2" t="str">
        <f>IF(WEEKDAY('Transaction Data'!$A924,2)&lt;6,"Weekday","Weekend")</f>
        <v>Weekday</v>
      </c>
    </row>
    <row r="925" ht="15.75" customHeight="1">
      <c r="A925" s="1">
        <v>45421.0</v>
      </c>
      <c r="B925" s="2" t="s">
        <v>948</v>
      </c>
      <c r="C925" s="2" t="s">
        <v>54</v>
      </c>
      <c r="D925" s="1">
        <v>32026.0</v>
      </c>
      <c r="E925" s="2" t="s">
        <v>27</v>
      </c>
      <c r="F925" s="2">
        <v>103.0</v>
      </c>
      <c r="G925" s="2" t="s">
        <v>61</v>
      </c>
      <c r="H925" s="2" t="s">
        <v>49</v>
      </c>
      <c r="I925" s="2" t="s">
        <v>25</v>
      </c>
      <c r="J925" s="2" t="str">
        <f t="array" ref="J925">XLOOKUP('Transaction Data'!$G925,Product_Code,Biscuit_Brand)</f>
        <v>Choco Delight</v>
      </c>
      <c r="K925" s="2">
        <f t="array" ref="K925">XLOOKUP('Transaction Data'!$G925,Product_Code,Cost)</f>
        <v>3</v>
      </c>
      <c r="L925" s="2">
        <f t="array" ref="L925">XLOOKUP('Transaction Data'!$G925,Product_Code,Unit_Price)</f>
        <v>5</v>
      </c>
      <c r="M925" s="3">
        <f>'Transaction Data'!$F925*'Transaction Data'!$K925</f>
        <v>309</v>
      </c>
      <c r="N925" s="3">
        <f>'Transaction Data'!$F925*'Transaction Data'!$L925</f>
        <v>515</v>
      </c>
      <c r="O925" s="3">
        <f>'Transaction Data'!$N925-'Transaction Data'!$M925</f>
        <v>206</v>
      </c>
      <c r="P925" s="2">
        <f>DATEDIF('Transaction Data'!$D925,'Transaction Data'!$A925,"y")</f>
        <v>36</v>
      </c>
      <c r="Q925" s="2" t="str">
        <f>FLOOR('Transaction Data'!$P925,15)&amp;"-"&amp;FLOOR('Transaction Data'!$P925,15)+14</f>
        <v>30-44</v>
      </c>
      <c r="R925" s="2" t="str">
        <f>IF('Transaction Data'!$L925&lt;=10,"Less Expensive","Expensive")</f>
        <v>Less Expensive</v>
      </c>
      <c r="S925" s="4">
        <f>WEEKDAY('Transaction Data'!$A925)</f>
        <v>5</v>
      </c>
      <c r="T925" s="2" t="str">
        <f>IF(WEEKDAY('Transaction Data'!$A925,2)&lt;6,"Weekday","Weekend")</f>
        <v>Weekday</v>
      </c>
    </row>
    <row r="926" ht="15.75" customHeight="1">
      <c r="A926" s="1">
        <v>45364.0</v>
      </c>
      <c r="B926" s="2" t="s">
        <v>949</v>
      </c>
      <c r="C926" s="2" t="s">
        <v>51</v>
      </c>
      <c r="D926" s="1">
        <v>18910.0</v>
      </c>
      <c r="E926" s="2" t="s">
        <v>63</v>
      </c>
      <c r="F926" s="2">
        <v>391.0</v>
      </c>
      <c r="G926" s="2" t="s">
        <v>57</v>
      </c>
      <c r="H926" s="2" t="s">
        <v>52</v>
      </c>
      <c r="I926" s="2" t="s">
        <v>25</v>
      </c>
      <c r="J926" s="2" t="str">
        <f t="array" ref="J926">XLOOKUP('Transaction Data'!$G926,Product_Code,Biscuit_Brand)</f>
        <v>Oatmeal Cookies</v>
      </c>
      <c r="K926" s="2">
        <f t="array" ref="K926">XLOOKUP('Transaction Data'!$G926,Product_Code,Cost)</f>
        <v>19</v>
      </c>
      <c r="L926" s="2">
        <f t="array" ref="L926">XLOOKUP('Transaction Data'!$G926,Product_Code,Unit_Price)</f>
        <v>23</v>
      </c>
      <c r="M926" s="3">
        <f>'Transaction Data'!$F926*'Transaction Data'!$K926</f>
        <v>7429</v>
      </c>
      <c r="N926" s="3">
        <f>'Transaction Data'!$F926*'Transaction Data'!$L926</f>
        <v>8993</v>
      </c>
      <c r="O926" s="3">
        <f>'Transaction Data'!$N926-'Transaction Data'!$M926</f>
        <v>1564</v>
      </c>
      <c r="P926" s="2">
        <f>DATEDIF('Transaction Data'!$D926,'Transaction Data'!$A926,"y")</f>
        <v>72</v>
      </c>
      <c r="Q926" s="2" t="str">
        <f>FLOOR('Transaction Data'!$P926,15)&amp;"-"&amp;FLOOR('Transaction Data'!$P926,15)+14</f>
        <v>60-74</v>
      </c>
      <c r="R926" s="2" t="str">
        <f>IF('Transaction Data'!$L926&lt;=10,"Less Expensive","Expensive")</f>
        <v>Expensive</v>
      </c>
      <c r="S926" s="4">
        <f>WEEKDAY('Transaction Data'!$A926)</f>
        <v>4</v>
      </c>
      <c r="T926" s="2" t="str">
        <f>IF(WEEKDAY('Transaction Data'!$A926,2)&lt;6,"Weekday","Weekend")</f>
        <v>Weekday</v>
      </c>
    </row>
    <row r="927" ht="15.75" customHeight="1">
      <c r="A927" s="1">
        <v>45361.0</v>
      </c>
      <c r="B927" s="2" t="s">
        <v>950</v>
      </c>
      <c r="C927" s="2" t="s">
        <v>41</v>
      </c>
      <c r="D927" s="1">
        <v>26759.0</v>
      </c>
      <c r="E927" s="2" t="s">
        <v>63</v>
      </c>
      <c r="F927" s="2">
        <v>329.0</v>
      </c>
      <c r="G927" s="2" t="s">
        <v>44</v>
      </c>
      <c r="H927" s="2" t="s">
        <v>34</v>
      </c>
      <c r="I927" s="2" t="s">
        <v>30</v>
      </c>
      <c r="J927" s="2" t="str">
        <f t="array" ref="J927">XLOOKUP('Transaction Data'!$G927,Product_Code,Biscuit_Brand)</f>
        <v>Butter Crunch</v>
      </c>
      <c r="K927" s="2">
        <f t="array" ref="K927">XLOOKUP('Transaction Data'!$G927,Product_Code,Cost)</f>
        <v>10</v>
      </c>
      <c r="L927" s="2">
        <f t="array" ref="L927">XLOOKUP('Transaction Data'!$G927,Product_Code,Unit_Price)</f>
        <v>11</v>
      </c>
      <c r="M927" s="3">
        <f>'Transaction Data'!$F927*'Transaction Data'!$K927</f>
        <v>3290</v>
      </c>
      <c r="N927" s="3">
        <f>'Transaction Data'!$F927*'Transaction Data'!$L927</f>
        <v>3619</v>
      </c>
      <c r="O927" s="3">
        <f>'Transaction Data'!$N927-'Transaction Data'!$M927</f>
        <v>329</v>
      </c>
      <c r="P927" s="2">
        <f>DATEDIF('Transaction Data'!$D927,'Transaction Data'!$A927,"y")</f>
        <v>50</v>
      </c>
      <c r="Q927" s="2" t="str">
        <f>FLOOR('Transaction Data'!$P927,15)&amp;"-"&amp;FLOOR('Transaction Data'!$P927,15)+14</f>
        <v>45-59</v>
      </c>
      <c r="R927" s="2" t="str">
        <f>IF('Transaction Data'!$L927&lt;=10,"Less Expensive","Expensive")</f>
        <v>Expensive</v>
      </c>
      <c r="S927" s="4">
        <f>WEEKDAY('Transaction Data'!$A927)</f>
        <v>1</v>
      </c>
      <c r="T927" s="2" t="str">
        <f>IF(WEEKDAY('Transaction Data'!$A927,2)&lt;6,"Weekday","Weekend")</f>
        <v>Weekend</v>
      </c>
    </row>
    <row r="928" ht="15.75" customHeight="1">
      <c r="A928" s="1">
        <v>45304.0</v>
      </c>
      <c r="B928" s="2" t="s">
        <v>951</v>
      </c>
      <c r="C928" s="2" t="s">
        <v>41</v>
      </c>
      <c r="D928" s="1">
        <v>29086.0</v>
      </c>
      <c r="E928" s="2" t="s">
        <v>37</v>
      </c>
      <c r="F928" s="2">
        <v>383.0</v>
      </c>
      <c r="G928" s="2" t="s">
        <v>28</v>
      </c>
      <c r="H928" s="2" t="s">
        <v>34</v>
      </c>
      <c r="I928" s="2" t="s">
        <v>25</v>
      </c>
      <c r="J928" s="2" t="str">
        <f t="array" ref="J928">XLOOKUP('Transaction Data'!$G928,Product_Code,Biscuit_Brand)</f>
        <v>Shortbread</v>
      </c>
      <c r="K928" s="2">
        <f t="array" ref="K928">XLOOKUP('Transaction Data'!$G928,Product_Code,Cost)</f>
        <v>10</v>
      </c>
      <c r="L928" s="2">
        <f t="array" ref="L928">XLOOKUP('Transaction Data'!$G928,Product_Code,Unit_Price)</f>
        <v>45</v>
      </c>
      <c r="M928" s="3">
        <f>'Transaction Data'!$F928*'Transaction Data'!$K928</f>
        <v>3830</v>
      </c>
      <c r="N928" s="3">
        <f>'Transaction Data'!$F928*'Transaction Data'!$L928</f>
        <v>17235</v>
      </c>
      <c r="O928" s="3">
        <f>'Transaction Data'!$N928-'Transaction Data'!$M928</f>
        <v>13405</v>
      </c>
      <c r="P928" s="2">
        <f>DATEDIF('Transaction Data'!$D928,'Transaction Data'!$A928,"y")</f>
        <v>44</v>
      </c>
      <c r="Q928" s="2" t="str">
        <f>FLOOR('Transaction Data'!$P928,15)&amp;"-"&amp;FLOOR('Transaction Data'!$P928,15)+14</f>
        <v>30-44</v>
      </c>
      <c r="R928" s="2" t="str">
        <f>IF('Transaction Data'!$L928&lt;=10,"Less Expensive","Expensive")</f>
        <v>Expensive</v>
      </c>
      <c r="S928" s="4">
        <f>WEEKDAY('Transaction Data'!$A928)</f>
        <v>7</v>
      </c>
      <c r="T928" s="2" t="str">
        <f>IF(WEEKDAY('Transaction Data'!$A928,2)&lt;6,"Weekday","Weekend")</f>
        <v>Weekend</v>
      </c>
    </row>
    <row r="929" ht="15.75" customHeight="1">
      <c r="A929" s="1">
        <v>45372.0</v>
      </c>
      <c r="B929" s="2" t="s">
        <v>952</v>
      </c>
      <c r="C929" s="2" t="s">
        <v>47</v>
      </c>
      <c r="D929" s="1">
        <v>16961.0</v>
      </c>
      <c r="E929" s="2" t="s">
        <v>27</v>
      </c>
      <c r="F929" s="2">
        <v>472.0</v>
      </c>
      <c r="G929" s="2" t="s">
        <v>55</v>
      </c>
      <c r="H929" s="2" t="s">
        <v>39</v>
      </c>
      <c r="I929" s="2" t="s">
        <v>25</v>
      </c>
      <c r="J929" s="2" t="str">
        <f t="array" ref="J929">XLOOKUP('Transaction Data'!$G929,Product_Code,Biscuit_Brand)</f>
        <v>Vanilla Wafers</v>
      </c>
      <c r="K929" s="2">
        <f t="array" ref="K929">XLOOKUP('Transaction Data'!$G929,Product_Code,Cost)</f>
        <v>18</v>
      </c>
      <c r="L929" s="2">
        <f t="array" ref="L929">XLOOKUP('Transaction Data'!$G929,Product_Code,Unit_Price)</f>
        <v>36</v>
      </c>
      <c r="M929" s="3">
        <f>'Transaction Data'!$F929*'Transaction Data'!$K929</f>
        <v>8496</v>
      </c>
      <c r="N929" s="3">
        <f>'Transaction Data'!$F929*'Transaction Data'!$L929</f>
        <v>16992</v>
      </c>
      <c r="O929" s="3">
        <f>'Transaction Data'!$N929-'Transaction Data'!$M929</f>
        <v>8496</v>
      </c>
      <c r="P929" s="2">
        <f>DATEDIF('Transaction Data'!$D929,'Transaction Data'!$A929,"y")</f>
        <v>77</v>
      </c>
      <c r="Q929" s="2" t="str">
        <f>FLOOR('Transaction Data'!$P929,15)&amp;"-"&amp;FLOOR('Transaction Data'!$P929,15)+14</f>
        <v>75-89</v>
      </c>
      <c r="R929" s="2" t="str">
        <f>IF('Transaction Data'!$L929&lt;=10,"Less Expensive","Expensive")</f>
        <v>Expensive</v>
      </c>
      <c r="S929" s="4">
        <f>WEEKDAY('Transaction Data'!$A929)</f>
        <v>5</v>
      </c>
      <c r="T929" s="2" t="str">
        <f>IF(WEEKDAY('Transaction Data'!$A929,2)&lt;6,"Weekday","Weekend")</f>
        <v>Weekday</v>
      </c>
    </row>
    <row r="930" ht="15.75" customHeight="1">
      <c r="A930" s="1">
        <v>45494.0</v>
      </c>
      <c r="B930" s="2" t="s">
        <v>953</v>
      </c>
      <c r="C930" s="2" t="s">
        <v>65</v>
      </c>
      <c r="D930" s="1">
        <v>32105.0</v>
      </c>
      <c r="E930" s="2" t="s">
        <v>27</v>
      </c>
      <c r="F930" s="2">
        <v>291.0</v>
      </c>
      <c r="G930" s="2" t="s">
        <v>23</v>
      </c>
      <c r="H930" s="2" t="s">
        <v>42</v>
      </c>
      <c r="I930" s="2" t="s">
        <v>25</v>
      </c>
      <c r="J930" s="2" t="str">
        <f t="array" ref="J930">XLOOKUP('Transaction Data'!$G930,Product_Code,Biscuit_Brand)</f>
        <v>Cinnamon Swirls</v>
      </c>
      <c r="K930" s="2">
        <f t="array" ref="K930">XLOOKUP('Transaction Data'!$G930,Product_Code,Cost)</f>
        <v>10</v>
      </c>
      <c r="L930" s="2">
        <f t="array" ref="L930">XLOOKUP('Transaction Data'!$G930,Product_Code,Unit_Price)</f>
        <v>14</v>
      </c>
      <c r="M930" s="3">
        <f>'Transaction Data'!$F930*'Transaction Data'!$K930</f>
        <v>2910</v>
      </c>
      <c r="N930" s="3">
        <f>'Transaction Data'!$F930*'Transaction Data'!$L930</f>
        <v>4074</v>
      </c>
      <c r="O930" s="3">
        <f>'Transaction Data'!$N930-'Transaction Data'!$M930</f>
        <v>1164</v>
      </c>
      <c r="P930" s="2">
        <f>DATEDIF('Transaction Data'!$D930,'Transaction Data'!$A930,"y")</f>
        <v>36</v>
      </c>
      <c r="Q930" s="2" t="str">
        <f>FLOOR('Transaction Data'!$P930,15)&amp;"-"&amp;FLOOR('Transaction Data'!$P930,15)+14</f>
        <v>30-44</v>
      </c>
      <c r="R930" s="2" t="str">
        <f>IF('Transaction Data'!$L930&lt;=10,"Less Expensive","Expensive")</f>
        <v>Expensive</v>
      </c>
      <c r="S930" s="4">
        <f>WEEKDAY('Transaction Data'!$A930)</f>
        <v>1</v>
      </c>
      <c r="T930" s="2" t="str">
        <f>IF(WEEKDAY('Transaction Data'!$A930,2)&lt;6,"Weekday","Weekend")</f>
        <v>Weekend</v>
      </c>
    </row>
    <row r="931" ht="15.75" customHeight="1">
      <c r="A931" s="1">
        <v>45440.0</v>
      </c>
      <c r="B931" s="2" t="s">
        <v>954</v>
      </c>
      <c r="C931" s="2" t="s">
        <v>54</v>
      </c>
      <c r="D931" s="1">
        <v>33351.0</v>
      </c>
      <c r="E931" s="2" t="s">
        <v>22</v>
      </c>
      <c r="F931" s="2">
        <v>149.0</v>
      </c>
      <c r="G931" s="2" t="s">
        <v>60</v>
      </c>
      <c r="H931" s="2" t="s">
        <v>45</v>
      </c>
      <c r="I931" s="2" t="s">
        <v>25</v>
      </c>
      <c r="J931" s="2" t="str">
        <f t="array" ref="J931">XLOOKUP('Transaction Data'!$G931,Product_Code,Biscuit_Brand)</f>
        <v>Peanut Butter Bites</v>
      </c>
      <c r="K931" s="2">
        <f t="array" ref="K931">XLOOKUP('Transaction Data'!$G931,Product_Code,Cost)</f>
        <v>5</v>
      </c>
      <c r="L931" s="2">
        <f t="array" ref="L931">XLOOKUP('Transaction Data'!$G931,Product_Code,Unit_Price)</f>
        <v>7</v>
      </c>
      <c r="M931" s="3">
        <f>'Transaction Data'!$F931*'Transaction Data'!$K931</f>
        <v>745</v>
      </c>
      <c r="N931" s="3">
        <f>'Transaction Data'!$F931*'Transaction Data'!$L931</f>
        <v>1043</v>
      </c>
      <c r="O931" s="3">
        <f>'Transaction Data'!$N931-'Transaction Data'!$M931</f>
        <v>298</v>
      </c>
      <c r="P931" s="2">
        <f>DATEDIF('Transaction Data'!$D931,'Transaction Data'!$A931,"y")</f>
        <v>33</v>
      </c>
      <c r="Q931" s="2" t="str">
        <f>FLOOR('Transaction Data'!$P931,15)&amp;"-"&amp;FLOOR('Transaction Data'!$P931,15)+14</f>
        <v>30-44</v>
      </c>
      <c r="R931" s="2" t="str">
        <f>IF('Transaction Data'!$L931&lt;=10,"Less Expensive","Expensive")</f>
        <v>Less Expensive</v>
      </c>
      <c r="S931" s="4">
        <f>WEEKDAY('Transaction Data'!$A931)</f>
        <v>3</v>
      </c>
      <c r="T931" s="2" t="str">
        <f>IF(WEEKDAY('Transaction Data'!$A931,2)&lt;6,"Weekday","Weekend")</f>
        <v>Weekday</v>
      </c>
    </row>
    <row r="932" ht="15.75" customHeight="1">
      <c r="A932" s="1">
        <v>45485.0</v>
      </c>
      <c r="B932" s="2" t="s">
        <v>955</v>
      </c>
      <c r="C932" s="2" t="s">
        <v>21</v>
      </c>
      <c r="D932" s="1">
        <v>22832.0</v>
      </c>
      <c r="E932" s="2" t="s">
        <v>63</v>
      </c>
      <c r="F932" s="2">
        <v>110.0</v>
      </c>
      <c r="G932" s="2" t="s">
        <v>48</v>
      </c>
      <c r="H932" s="2" t="s">
        <v>49</v>
      </c>
      <c r="I932" s="2" t="s">
        <v>25</v>
      </c>
      <c r="J932" s="2" t="str">
        <f t="array" ref="J932">XLOOKUP('Transaction Data'!$G932,Product_Code,Biscuit_Brand)</f>
        <v>Lemon Crisps</v>
      </c>
      <c r="K932" s="2">
        <f t="array" ref="K932">XLOOKUP('Transaction Data'!$G932,Product_Code,Cost)</f>
        <v>7</v>
      </c>
      <c r="L932" s="2">
        <f t="array" ref="L932">XLOOKUP('Transaction Data'!$G932,Product_Code,Unit_Price)</f>
        <v>9</v>
      </c>
      <c r="M932" s="3">
        <f>'Transaction Data'!$F932*'Transaction Data'!$K932</f>
        <v>770</v>
      </c>
      <c r="N932" s="3">
        <f>'Transaction Data'!$F932*'Transaction Data'!$L932</f>
        <v>990</v>
      </c>
      <c r="O932" s="3">
        <f>'Transaction Data'!$N932-'Transaction Data'!$M932</f>
        <v>220</v>
      </c>
      <c r="P932" s="2">
        <f>DATEDIF('Transaction Data'!$D932,'Transaction Data'!$A932,"y")</f>
        <v>62</v>
      </c>
      <c r="Q932" s="2" t="str">
        <f>FLOOR('Transaction Data'!$P932,15)&amp;"-"&amp;FLOOR('Transaction Data'!$P932,15)+14</f>
        <v>60-74</v>
      </c>
      <c r="R932" s="2" t="str">
        <f>IF('Transaction Data'!$L932&lt;=10,"Less Expensive","Expensive")</f>
        <v>Less Expensive</v>
      </c>
      <c r="S932" s="4">
        <f>WEEKDAY('Transaction Data'!$A932)</f>
        <v>6</v>
      </c>
      <c r="T932" s="2" t="str">
        <f>IF(WEEKDAY('Transaction Data'!$A932,2)&lt;6,"Weekday","Weekend")</f>
        <v>Weekday</v>
      </c>
    </row>
    <row r="933" ht="15.75" customHeight="1">
      <c r="A933" s="1">
        <v>45433.0</v>
      </c>
      <c r="B933" s="2" t="s">
        <v>956</v>
      </c>
      <c r="C933" s="2" t="s">
        <v>69</v>
      </c>
      <c r="D933" s="1">
        <v>17357.0</v>
      </c>
      <c r="E933" s="2" t="s">
        <v>37</v>
      </c>
      <c r="F933" s="2">
        <v>147.0</v>
      </c>
      <c r="G933" s="2" t="s">
        <v>38</v>
      </c>
      <c r="H933" s="2" t="s">
        <v>52</v>
      </c>
      <c r="I933" s="2" t="s">
        <v>25</v>
      </c>
      <c r="J933" s="2" t="str">
        <f t="array" ref="J933">XLOOKUP('Transaction Data'!$G933,Product_Code,Biscuit_Brand)</f>
        <v>Ginger Snaps</v>
      </c>
      <c r="K933" s="2">
        <f t="array" ref="K933">XLOOKUP('Transaction Data'!$G933,Product_Code,Cost)</f>
        <v>14</v>
      </c>
      <c r="L933" s="2">
        <f t="array" ref="L933">XLOOKUP('Transaction Data'!$G933,Product_Code,Unit_Price)</f>
        <v>28</v>
      </c>
      <c r="M933" s="3">
        <f>'Transaction Data'!$F933*'Transaction Data'!$K933</f>
        <v>2058</v>
      </c>
      <c r="N933" s="3">
        <f>'Transaction Data'!$F933*'Transaction Data'!$L933</f>
        <v>4116</v>
      </c>
      <c r="O933" s="3">
        <f>'Transaction Data'!$N933-'Transaction Data'!$M933</f>
        <v>2058</v>
      </c>
      <c r="P933" s="2">
        <f>DATEDIF('Transaction Data'!$D933,'Transaction Data'!$A933,"y")</f>
        <v>76</v>
      </c>
      <c r="Q933" s="2" t="str">
        <f>FLOOR('Transaction Data'!$P933,15)&amp;"-"&amp;FLOOR('Transaction Data'!$P933,15)+14</f>
        <v>75-89</v>
      </c>
      <c r="R933" s="2" t="str">
        <f>IF('Transaction Data'!$L933&lt;=10,"Less Expensive","Expensive")</f>
        <v>Expensive</v>
      </c>
      <c r="S933" s="4">
        <f>WEEKDAY('Transaction Data'!$A933)</f>
        <v>3</v>
      </c>
      <c r="T933" s="2" t="str">
        <f>IF(WEEKDAY('Transaction Data'!$A933,2)&lt;6,"Weekday","Weekend")</f>
        <v>Weekday</v>
      </c>
    </row>
    <row r="934" ht="15.75" customHeight="1">
      <c r="A934" s="1">
        <v>45336.0</v>
      </c>
      <c r="B934" s="2" t="s">
        <v>957</v>
      </c>
      <c r="C934" s="2" t="s">
        <v>72</v>
      </c>
      <c r="D934" s="1">
        <v>37185.0</v>
      </c>
      <c r="E934" s="2" t="s">
        <v>63</v>
      </c>
      <c r="F934" s="2">
        <v>196.0</v>
      </c>
      <c r="G934" s="2" t="s">
        <v>60</v>
      </c>
      <c r="H934" s="2" t="s">
        <v>49</v>
      </c>
      <c r="I934" s="2" t="s">
        <v>25</v>
      </c>
      <c r="J934" s="2" t="str">
        <f t="array" ref="J934">XLOOKUP('Transaction Data'!$G934,Product_Code,Biscuit_Brand)</f>
        <v>Peanut Butter Bites</v>
      </c>
      <c r="K934" s="2">
        <f t="array" ref="K934">XLOOKUP('Transaction Data'!$G934,Product_Code,Cost)</f>
        <v>5</v>
      </c>
      <c r="L934" s="2">
        <f t="array" ref="L934">XLOOKUP('Transaction Data'!$G934,Product_Code,Unit_Price)</f>
        <v>7</v>
      </c>
      <c r="M934" s="3">
        <f>'Transaction Data'!$F934*'Transaction Data'!$K934</f>
        <v>980</v>
      </c>
      <c r="N934" s="3">
        <f>'Transaction Data'!$F934*'Transaction Data'!$L934</f>
        <v>1372</v>
      </c>
      <c r="O934" s="3">
        <f>'Transaction Data'!$N934-'Transaction Data'!$M934</f>
        <v>392</v>
      </c>
      <c r="P934" s="2">
        <f>DATEDIF('Transaction Data'!$D934,'Transaction Data'!$A934,"y")</f>
        <v>22</v>
      </c>
      <c r="Q934" s="2" t="str">
        <f>FLOOR('Transaction Data'!$P934,15)&amp;"-"&amp;FLOOR('Transaction Data'!$P934,15)+14</f>
        <v>15-29</v>
      </c>
      <c r="R934" s="2" t="str">
        <f>IF('Transaction Data'!$L934&lt;=10,"Less Expensive","Expensive")</f>
        <v>Less Expensive</v>
      </c>
      <c r="S934" s="4">
        <f>WEEKDAY('Transaction Data'!$A934)</f>
        <v>4</v>
      </c>
      <c r="T934" s="2" t="str">
        <f>IF(WEEKDAY('Transaction Data'!$A934,2)&lt;6,"Weekday","Weekend")</f>
        <v>Weekday</v>
      </c>
    </row>
    <row r="935" ht="15.75" customHeight="1">
      <c r="A935" s="1">
        <v>45495.0</v>
      </c>
      <c r="B935" s="2" t="s">
        <v>958</v>
      </c>
      <c r="C935" s="2" t="s">
        <v>41</v>
      </c>
      <c r="D935" s="1">
        <v>28927.0</v>
      </c>
      <c r="E935" s="2" t="s">
        <v>37</v>
      </c>
      <c r="F935" s="2">
        <v>235.0</v>
      </c>
      <c r="G935" s="2" t="s">
        <v>38</v>
      </c>
      <c r="H935" s="2" t="s">
        <v>52</v>
      </c>
      <c r="I935" s="2" t="s">
        <v>25</v>
      </c>
      <c r="J935" s="2" t="str">
        <f t="array" ref="J935">XLOOKUP('Transaction Data'!$G935,Product_Code,Biscuit_Brand)</f>
        <v>Ginger Snaps</v>
      </c>
      <c r="K935" s="2">
        <f t="array" ref="K935">XLOOKUP('Transaction Data'!$G935,Product_Code,Cost)</f>
        <v>14</v>
      </c>
      <c r="L935" s="2">
        <f t="array" ref="L935">XLOOKUP('Transaction Data'!$G935,Product_Code,Unit_Price)</f>
        <v>28</v>
      </c>
      <c r="M935" s="3">
        <f>'Transaction Data'!$F935*'Transaction Data'!$K935</f>
        <v>3290</v>
      </c>
      <c r="N935" s="3">
        <f>'Transaction Data'!$F935*'Transaction Data'!$L935</f>
        <v>6580</v>
      </c>
      <c r="O935" s="3">
        <f>'Transaction Data'!$N935-'Transaction Data'!$M935</f>
        <v>3290</v>
      </c>
      <c r="P935" s="2">
        <f>DATEDIF('Transaction Data'!$D935,'Transaction Data'!$A935,"y")</f>
        <v>45</v>
      </c>
      <c r="Q935" s="2" t="str">
        <f>FLOOR('Transaction Data'!$P935,15)&amp;"-"&amp;FLOOR('Transaction Data'!$P935,15)+14</f>
        <v>45-59</v>
      </c>
      <c r="R935" s="2" t="str">
        <f>IF('Transaction Data'!$L935&lt;=10,"Less Expensive","Expensive")</f>
        <v>Expensive</v>
      </c>
      <c r="S935" s="4">
        <f>WEEKDAY('Transaction Data'!$A935)</f>
        <v>2</v>
      </c>
      <c r="T935" s="2" t="str">
        <f>IF(WEEKDAY('Transaction Data'!$A935,2)&lt;6,"Weekday","Weekend")</f>
        <v>Weekday</v>
      </c>
    </row>
    <row r="936" ht="15.75" customHeight="1">
      <c r="A936" s="1">
        <v>45403.0</v>
      </c>
      <c r="B936" s="2" t="s">
        <v>959</v>
      </c>
      <c r="C936" s="2" t="s">
        <v>72</v>
      </c>
      <c r="D936" s="1">
        <v>27669.0</v>
      </c>
      <c r="E936" s="2" t="s">
        <v>37</v>
      </c>
      <c r="F936" s="2">
        <v>209.0</v>
      </c>
      <c r="G936" s="2" t="s">
        <v>48</v>
      </c>
      <c r="H936" s="2" t="s">
        <v>52</v>
      </c>
      <c r="I936" s="2" t="s">
        <v>25</v>
      </c>
      <c r="J936" s="2" t="str">
        <f t="array" ref="J936">XLOOKUP('Transaction Data'!$G936,Product_Code,Biscuit_Brand)</f>
        <v>Lemon Crisps</v>
      </c>
      <c r="K936" s="2">
        <f t="array" ref="K936">XLOOKUP('Transaction Data'!$G936,Product_Code,Cost)</f>
        <v>7</v>
      </c>
      <c r="L936" s="2">
        <f t="array" ref="L936">XLOOKUP('Transaction Data'!$G936,Product_Code,Unit_Price)</f>
        <v>9</v>
      </c>
      <c r="M936" s="3">
        <f>'Transaction Data'!$F936*'Transaction Data'!$K936</f>
        <v>1463</v>
      </c>
      <c r="N936" s="3">
        <f>'Transaction Data'!$F936*'Transaction Data'!$L936</f>
        <v>1881</v>
      </c>
      <c r="O936" s="3">
        <f>'Transaction Data'!$N936-'Transaction Data'!$M936</f>
        <v>418</v>
      </c>
      <c r="P936" s="2">
        <f>DATEDIF('Transaction Data'!$D936,'Transaction Data'!$A936,"y")</f>
        <v>48</v>
      </c>
      <c r="Q936" s="2" t="str">
        <f>FLOOR('Transaction Data'!$P936,15)&amp;"-"&amp;FLOOR('Transaction Data'!$P936,15)+14</f>
        <v>45-59</v>
      </c>
      <c r="R936" s="2" t="str">
        <f>IF('Transaction Data'!$L936&lt;=10,"Less Expensive","Expensive")</f>
        <v>Less Expensive</v>
      </c>
      <c r="S936" s="4">
        <f>WEEKDAY('Transaction Data'!$A936)</f>
        <v>1</v>
      </c>
      <c r="T936" s="2" t="str">
        <f>IF(WEEKDAY('Transaction Data'!$A936,2)&lt;6,"Weekday","Weekend")</f>
        <v>Weekend</v>
      </c>
    </row>
    <row r="937" ht="15.75" customHeight="1">
      <c r="A937" s="1">
        <v>45322.0</v>
      </c>
      <c r="B937" s="2" t="s">
        <v>960</v>
      </c>
      <c r="C937" s="2" t="s">
        <v>65</v>
      </c>
      <c r="D937" s="1">
        <v>33792.0</v>
      </c>
      <c r="E937" s="2" t="s">
        <v>22</v>
      </c>
      <c r="F937" s="2">
        <v>344.0</v>
      </c>
      <c r="G937" s="2" t="s">
        <v>28</v>
      </c>
      <c r="H937" s="2" t="s">
        <v>45</v>
      </c>
      <c r="I937" s="2" t="s">
        <v>25</v>
      </c>
      <c r="J937" s="2" t="str">
        <f t="array" ref="J937">XLOOKUP('Transaction Data'!$G937,Product_Code,Biscuit_Brand)</f>
        <v>Shortbread</v>
      </c>
      <c r="K937" s="2">
        <f t="array" ref="K937">XLOOKUP('Transaction Data'!$G937,Product_Code,Cost)</f>
        <v>10</v>
      </c>
      <c r="L937" s="2">
        <f t="array" ref="L937">XLOOKUP('Transaction Data'!$G937,Product_Code,Unit_Price)</f>
        <v>45</v>
      </c>
      <c r="M937" s="3">
        <f>'Transaction Data'!$F937*'Transaction Data'!$K937</f>
        <v>3440</v>
      </c>
      <c r="N937" s="3">
        <f>'Transaction Data'!$F937*'Transaction Data'!$L937</f>
        <v>15480</v>
      </c>
      <c r="O937" s="3">
        <f>'Transaction Data'!$N937-'Transaction Data'!$M937</f>
        <v>12040</v>
      </c>
      <c r="P937" s="2">
        <f>DATEDIF('Transaction Data'!$D937,'Transaction Data'!$A937,"y")</f>
        <v>31</v>
      </c>
      <c r="Q937" s="2" t="str">
        <f>FLOOR('Transaction Data'!$P937,15)&amp;"-"&amp;FLOOR('Transaction Data'!$P937,15)+14</f>
        <v>30-44</v>
      </c>
      <c r="R937" s="2" t="str">
        <f>IF('Transaction Data'!$L937&lt;=10,"Less Expensive","Expensive")</f>
        <v>Expensive</v>
      </c>
      <c r="S937" s="4">
        <f>WEEKDAY('Transaction Data'!$A937)</f>
        <v>4</v>
      </c>
      <c r="T937" s="2" t="str">
        <f>IF(WEEKDAY('Transaction Data'!$A937,2)&lt;6,"Weekday","Weekend")</f>
        <v>Weekday</v>
      </c>
    </row>
    <row r="938" ht="15.75" customHeight="1">
      <c r="A938" s="1">
        <v>45491.0</v>
      </c>
      <c r="B938" s="2" t="s">
        <v>961</v>
      </c>
      <c r="C938" s="2" t="s">
        <v>32</v>
      </c>
      <c r="D938" s="1">
        <v>38508.0</v>
      </c>
      <c r="E938" s="2" t="s">
        <v>63</v>
      </c>
      <c r="F938" s="2">
        <v>478.0</v>
      </c>
      <c r="G938" s="2" t="s">
        <v>28</v>
      </c>
      <c r="H938" s="2" t="s">
        <v>49</v>
      </c>
      <c r="I938" s="2" t="s">
        <v>25</v>
      </c>
      <c r="J938" s="2" t="str">
        <f t="array" ref="J938">XLOOKUP('Transaction Data'!$G938,Product_Code,Biscuit_Brand)</f>
        <v>Shortbread</v>
      </c>
      <c r="K938" s="2">
        <f t="array" ref="K938">XLOOKUP('Transaction Data'!$G938,Product_Code,Cost)</f>
        <v>10</v>
      </c>
      <c r="L938" s="2">
        <f t="array" ref="L938">XLOOKUP('Transaction Data'!$G938,Product_Code,Unit_Price)</f>
        <v>45</v>
      </c>
      <c r="M938" s="3">
        <f>'Transaction Data'!$F938*'Transaction Data'!$K938</f>
        <v>4780</v>
      </c>
      <c r="N938" s="3">
        <f>'Transaction Data'!$F938*'Transaction Data'!$L938</f>
        <v>21510</v>
      </c>
      <c r="O938" s="3">
        <f>'Transaction Data'!$N938-'Transaction Data'!$M938</f>
        <v>16730</v>
      </c>
      <c r="P938" s="2">
        <f>DATEDIF('Transaction Data'!$D938,'Transaction Data'!$A938,"y")</f>
        <v>19</v>
      </c>
      <c r="Q938" s="2" t="str">
        <f>FLOOR('Transaction Data'!$P938,15)&amp;"-"&amp;FLOOR('Transaction Data'!$P938,15)+14</f>
        <v>15-29</v>
      </c>
      <c r="R938" s="2" t="str">
        <f>IF('Transaction Data'!$L938&lt;=10,"Less Expensive","Expensive")</f>
        <v>Expensive</v>
      </c>
      <c r="S938" s="4">
        <f>WEEKDAY('Transaction Data'!$A938)</f>
        <v>5</v>
      </c>
      <c r="T938" s="2" t="str">
        <f>IF(WEEKDAY('Transaction Data'!$A938,2)&lt;6,"Weekday","Weekend")</f>
        <v>Weekday</v>
      </c>
    </row>
    <row r="939" ht="15.75" customHeight="1">
      <c r="A939" s="1">
        <v>45436.0</v>
      </c>
      <c r="B939" s="2" t="s">
        <v>720</v>
      </c>
      <c r="C939" s="2" t="s">
        <v>78</v>
      </c>
      <c r="D939" s="1">
        <v>27601.0</v>
      </c>
      <c r="E939" s="2" t="s">
        <v>37</v>
      </c>
      <c r="F939" s="2">
        <v>112.0</v>
      </c>
      <c r="G939" s="2" t="s">
        <v>44</v>
      </c>
      <c r="H939" s="2" t="s">
        <v>52</v>
      </c>
      <c r="I939" s="2" t="s">
        <v>25</v>
      </c>
      <c r="J939" s="2" t="str">
        <f t="array" ref="J939">XLOOKUP('Transaction Data'!$G939,Product_Code,Biscuit_Brand)</f>
        <v>Butter Crunch</v>
      </c>
      <c r="K939" s="2">
        <f t="array" ref="K939">XLOOKUP('Transaction Data'!$G939,Product_Code,Cost)</f>
        <v>10</v>
      </c>
      <c r="L939" s="2">
        <f t="array" ref="L939">XLOOKUP('Transaction Data'!$G939,Product_Code,Unit_Price)</f>
        <v>11</v>
      </c>
      <c r="M939" s="3">
        <f>'Transaction Data'!$F939*'Transaction Data'!$K939</f>
        <v>1120</v>
      </c>
      <c r="N939" s="3">
        <f>'Transaction Data'!$F939*'Transaction Data'!$L939</f>
        <v>1232</v>
      </c>
      <c r="O939" s="3">
        <f>'Transaction Data'!$N939-'Transaction Data'!$M939</f>
        <v>112</v>
      </c>
      <c r="P939" s="2">
        <f>DATEDIF('Transaction Data'!$D939,'Transaction Data'!$A939,"y")</f>
        <v>48</v>
      </c>
      <c r="Q939" s="2" t="str">
        <f>FLOOR('Transaction Data'!$P939,15)&amp;"-"&amp;FLOOR('Transaction Data'!$P939,15)+14</f>
        <v>45-59</v>
      </c>
      <c r="R939" s="2" t="str">
        <f>IF('Transaction Data'!$L939&lt;=10,"Less Expensive","Expensive")</f>
        <v>Expensive</v>
      </c>
      <c r="S939" s="4">
        <f>WEEKDAY('Transaction Data'!$A939)</f>
        <v>6</v>
      </c>
      <c r="T939" s="2" t="str">
        <f>IF(WEEKDAY('Transaction Data'!$A939,2)&lt;6,"Weekday","Weekend")</f>
        <v>Weekday</v>
      </c>
    </row>
    <row r="940" ht="15.75" customHeight="1">
      <c r="A940" s="1">
        <v>45379.0</v>
      </c>
      <c r="B940" s="2" t="s">
        <v>962</v>
      </c>
      <c r="C940" s="2" t="s">
        <v>65</v>
      </c>
      <c r="D940" s="1">
        <v>27419.0</v>
      </c>
      <c r="E940" s="2" t="s">
        <v>22</v>
      </c>
      <c r="F940" s="2">
        <v>225.0</v>
      </c>
      <c r="G940" s="2" t="s">
        <v>28</v>
      </c>
      <c r="H940" s="2" t="s">
        <v>49</v>
      </c>
      <c r="I940" s="2" t="s">
        <v>30</v>
      </c>
      <c r="J940" s="2" t="str">
        <f t="array" ref="J940">XLOOKUP('Transaction Data'!$G940,Product_Code,Biscuit_Brand)</f>
        <v>Shortbread</v>
      </c>
      <c r="K940" s="2">
        <f t="array" ref="K940">XLOOKUP('Transaction Data'!$G940,Product_Code,Cost)</f>
        <v>10</v>
      </c>
      <c r="L940" s="2">
        <f t="array" ref="L940">XLOOKUP('Transaction Data'!$G940,Product_Code,Unit_Price)</f>
        <v>45</v>
      </c>
      <c r="M940" s="3">
        <f>'Transaction Data'!$F940*'Transaction Data'!$K940</f>
        <v>2250</v>
      </c>
      <c r="N940" s="3">
        <f>'Transaction Data'!$F940*'Transaction Data'!$L940</f>
        <v>10125</v>
      </c>
      <c r="O940" s="3">
        <f>'Transaction Data'!$N940-'Transaction Data'!$M940</f>
        <v>7875</v>
      </c>
      <c r="P940" s="2">
        <f>DATEDIF('Transaction Data'!$D940,'Transaction Data'!$A940,"y")</f>
        <v>49</v>
      </c>
      <c r="Q940" s="2" t="str">
        <f>FLOOR('Transaction Data'!$P940,15)&amp;"-"&amp;FLOOR('Transaction Data'!$P940,15)+14</f>
        <v>45-59</v>
      </c>
      <c r="R940" s="2" t="str">
        <f>IF('Transaction Data'!$L940&lt;=10,"Less Expensive","Expensive")</f>
        <v>Expensive</v>
      </c>
      <c r="S940" s="4">
        <f>WEEKDAY('Transaction Data'!$A940)</f>
        <v>5</v>
      </c>
      <c r="T940" s="2" t="str">
        <f>IF(WEEKDAY('Transaction Data'!$A940,2)&lt;6,"Weekday","Weekend")</f>
        <v>Weekday</v>
      </c>
    </row>
    <row r="941" ht="15.75" customHeight="1">
      <c r="A941" s="1">
        <v>45320.0</v>
      </c>
      <c r="B941" s="2" t="s">
        <v>963</v>
      </c>
      <c r="C941" s="2" t="s">
        <v>32</v>
      </c>
      <c r="D941" s="1">
        <v>22854.0</v>
      </c>
      <c r="E941" s="2" t="s">
        <v>37</v>
      </c>
      <c r="F941" s="2">
        <v>94.0</v>
      </c>
      <c r="G941" s="2" t="s">
        <v>28</v>
      </c>
      <c r="H941" s="2" t="s">
        <v>52</v>
      </c>
      <c r="I941" s="2" t="s">
        <v>25</v>
      </c>
      <c r="J941" s="2" t="str">
        <f t="array" ref="J941">XLOOKUP('Transaction Data'!$G941,Product_Code,Biscuit_Brand)</f>
        <v>Shortbread</v>
      </c>
      <c r="K941" s="2">
        <f t="array" ref="K941">XLOOKUP('Transaction Data'!$G941,Product_Code,Cost)</f>
        <v>10</v>
      </c>
      <c r="L941" s="2">
        <f t="array" ref="L941">XLOOKUP('Transaction Data'!$G941,Product_Code,Unit_Price)</f>
        <v>45</v>
      </c>
      <c r="M941" s="3">
        <f>'Transaction Data'!$F941*'Transaction Data'!$K941</f>
        <v>940</v>
      </c>
      <c r="N941" s="3">
        <f>'Transaction Data'!$F941*'Transaction Data'!$L941</f>
        <v>4230</v>
      </c>
      <c r="O941" s="3">
        <f>'Transaction Data'!$N941-'Transaction Data'!$M941</f>
        <v>3290</v>
      </c>
      <c r="P941" s="2">
        <f>DATEDIF('Transaction Data'!$D941,'Transaction Data'!$A941,"y")</f>
        <v>61</v>
      </c>
      <c r="Q941" s="2" t="str">
        <f>FLOOR('Transaction Data'!$P941,15)&amp;"-"&amp;FLOOR('Transaction Data'!$P941,15)+14</f>
        <v>60-74</v>
      </c>
      <c r="R941" s="2" t="str">
        <f>IF('Transaction Data'!$L941&lt;=10,"Less Expensive","Expensive")</f>
        <v>Expensive</v>
      </c>
      <c r="S941" s="4">
        <f>WEEKDAY('Transaction Data'!$A941)</f>
        <v>2</v>
      </c>
      <c r="T941" s="2" t="str">
        <f>IF(WEEKDAY('Transaction Data'!$A941,2)&lt;6,"Weekday","Weekend")</f>
        <v>Weekday</v>
      </c>
    </row>
    <row r="942" ht="15.75" customHeight="1">
      <c r="A942" s="1">
        <v>45333.0</v>
      </c>
      <c r="B942" s="2" t="s">
        <v>964</v>
      </c>
      <c r="C942" s="2" t="s">
        <v>41</v>
      </c>
      <c r="D942" s="1">
        <v>29017.0</v>
      </c>
      <c r="E942" s="2" t="s">
        <v>22</v>
      </c>
      <c r="F942" s="2">
        <v>143.0</v>
      </c>
      <c r="G942" s="2" t="s">
        <v>57</v>
      </c>
      <c r="H942" s="2" t="s">
        <v>34</v>
      </c>
      <c r="I942" s="2" t="s">
        <v>25</v>
      </c>
      <c r="J942" s="2" t="str">
        <f t="array" ref="J942">XLOOKUP('Transaction Data'!$G942,Product_Code,Biscuit_Brand)</f>
        <v>Oatmeal Cookies</v>
      </c>
      <c r="K942" s="2">
        <f t="array" ref="K942">XLOOKUP('Transaction Data'!$G942,Product_Code,Cost)</f>
        <v>19</v>
      </c>
      <c r="L942" s="2">
        <f t="array" ref="L942">XLOOKUP('Transaction Data'!$G942,Product_Code,Unit_Price)</f>
        <v>23</v>
      </c>
      <c r="M942" s="3">
        <f>'Transaction Data'!$F942*'Transaction Data'!$K942</f>
        <v>2717</v>
      </c>
      <c r="N942" s="3">
        <f>'Transaction Data'!$F942*'Transaction Data'!$L942</f>
        <v>3289</v>
      </c>
      <c r="O942" s="3">
        <f>'Transaction Data'!$N942-'Transaction Data'!$M942</f>
        <v>572</v>
      </c>
      <c r="P942" s="2">
        <f>DATEDIF('Transaction Data'!$D942,'Transaction Data'!$A942,"y")</f>
        <v>44</v>
      </c>
      <c r="Q942" s="2" t="str">
        <f>FLOOR('Transaction Data'!$P942,15)&amp;"-"&amp;FLOOR('Transaction Data'!$P942,15)+14</f>
        <v>30-44</v>
      </c>
      <c r="R942" s="2" t="str">
        <f>IF('Transaction Data'!$L942&lt;=10,"Less Expensive","Expensive")</f>
        <v>Expensive</v>
      </c>
      <c r="S942" s="4">
        <f>WEEKDAY('Transaction Data'!$A942)</f>
        <v>1</v>
      </c>
      <c r="T942" s="2" t="str">
        <f>IF(WEEKDAY('Transaction Data'!$A942,2)&lt;6,"Weekday","Weekend")</f>
        <v>Weekend</v>
      </c>
    </row>
    <row r="943" ht="15.75" customHeight="1">
      <c r="A943" s="1">
        <v>45345.0</v>
      </c>
      <c r="B943" s="2" t="s">
        <v>965</v>
      </c>
      <c r="C943" s="2" t="s">
        <v>51</v>
      </c>
      <c r="D943" s="1">
        <v>36850.0</v>
      </c>
      <c r="E943" s="2" t="s">
        <v>37</v>
      </c>
      <c r="F943" s="2">
        <v>322.0</v>
      </c>
      <c r="G943" s="2" t="s">
        <v>38</v>
      </c>
      <c r="H943" s="2" t="s">
        <v>34</v>
      </c>
      <c r="I943" s="2" t="s">
        <v>25</v>
      </c>
      <c r="J943" s="2" t="str">
        <f t="array" ref="J943">XLOOKUP('Transaction Data'!$G943,Product_Code,Biscuit_Brand)</f>
        <v>Ginger Snaps</v>
      </c>
      <c r="K943" s="2">
        <f t="array" ref="K943">XLOOKUP('Transaction Data'!$G943,Product_Code,Cost)</f>
        <v>14</v>
      </c>
      <c r="L943" s="2">
        <f t="array" ref="L943">XLOOKUP('Transaction Data'!$G943,Product_Code,Unit_Price)</f>
        <v>28</v>
      </c>
      <c r="M943" s="3">
        <f>'Transaction Data'!$F943*'Transaction Data'!$K943</f>
        <v>4508</v>
      </c>
      <c r="N943" s="3">
        <f>'Transaction Data'!$F943*'Transaction Data'!$L943</f>
        <v>9016</v>
      </c>
      <c r="O943" s="3">
        <f>'Transaction Data'!$N943-'Transaction Data'!$M943</f>
        <v>4508</v>
      </c>
      <c r="P943" s="2">
        <f>DATEDIF('Transaction Data'!$D943,'Transaction Data'!$A943,"y")</f>
        <v>23</v>
      </c>
      <c r="Q943" s="2" t="str">
        <f>FLOOR('Transaction Data'!$P943,15)&amp;"-"&amp;FLOOR('Transaction Data'!$P943,15)+14</f>
        <v>15-29</v>
      </c>
      <c r="R943" s="2" t="str">
        <f>IF('Transaction Data'!$L943&lt;=10,"Less Expensive","Expensive")</f>
        <v>Expensive</v>
      </c>
      <c r="S943" s="4">
        <f>WEEKDAY('Transaction Data'!$A943)</f>
        <v>6</v>
      </c>
      <c r="T943" s="2" t="str">
        <f>IF(WEEKDAY('Transaction Data'!$A943,2)&lt;6,"Weekday","Weekend")</f>
        <v>Weekday</v>
      </c>
    </row>
    <row r="944" ht="15.75" customHeight="1">
      <c r="A944" s="1">
        <v>45399.0</v>
      </c>
      <c r="B944" s="2" t="s">
        <v>966</v>
      </c>
      <c r="C944" s="2" t="s">
        <v>32</v>
      </c>
      <c r="D944" s="1">
        <v>28096.0</v>
      </c>
      <c r="E944" s="2" t="s">
        <v>37</v>
      </c>
      <c r="F944" s="2">
        <v>16.0</v>
      </c>
      <c r="G944" s="2" t="s">
        <v>44</v>
      </c>
      <c r="H944" s="2" t="s">
        <v>39</v>
      </c>
      <c r="I944" s="2" t="s">
        <v>25</v>
      </c>
      <c r="J944" s="2" t="str">
        <f t="array" ref="J944">XLOOKUP('Transaction Data'!$G944,Product_Code,Biscuit_Brand)</f>
        <v>Butter Crunch</v>
      </c>
      <c r="K944" s="2">
        <f t="array" ref="K944">XLOOKUP('Transaction Data'!$G944,Product_Code,Cost)</f>
        <v>10</v>
      </c>
      <c r="L944" s="2">
        <f t="array" ref="L944">XLOOKUP('Transaction Data'!$G944,Product_Code,Unit_Price)</f>
        <v>11</v>
      </c>
      <c r="M944" s="3">
        <f>'Transaction Data'!$F944*'Transaction Data'!$K944</f>
        <v>160</v>
      </c>
      <c r="N944" s="3">
        <f>'Transaction Data'!$F944*'Transaction Data'!$L944</f>
        <v>176</v>
      </c>
      <c r="O944" s="3">
        <f>'Transaction Data'!$N944-'Transaction Data'!$M944</f>
        <v>16</v>
      </c>
      <c r="P944" s="2">
        <f>DATEDIF('Transaction Data'!$D944,'Transaction Data'!$A944,"y")</f>
        <v>47</v>
      </c>
      <c r="Q944" s="2" t="str">
        <f>FLOOR('Transaction Data'!$P944,15)&amp;"-"&amp;FLOOR('Transaction Data'!$P944,15)+14</f>
        <v>45-59</v>
      </c>
      <c r="R944" s="2" t="str">
        <f>IF('Transaction Data'!$L944&lt;=10,"Less Expensive","Expensive")</f>
        <v>Expensive</v>
      </c>
      <c r="S944" s="4">
        <f>WEEKDAY('Transaction Data'!$A944)</f>
        <v>4</v>
      </c>
      <c r="T944" s="2" t="str">
        <f>IF(WEEKDAY('Transaction Data'!$A944,2)&lt;6,"Weekday","Weekend")</f>
        <v>Weekday</v>
      </c>
    </row>
    <row r="945" ht="15.75" customHeight="1">
      <c r="A945" s="1">
        <v>45466.0</v>
      </c>
      <c r="B945" s="2" t="s">
        <v>967</v>
      </c>
      <c r="C945" s="2" t="s">
        <v>65</v>
      </c>
      <c r="D945" s="1">
        <v>17523.0</v>
      </c>
      <c r="E945" s="2" t="s">
        <v>27</v>
      </c>
      <c r="F945" s="2">
        <v>303.0</v>
      </c>
      <c r="G945" s="2" t="s">
        <v>28</v>
      </c>
      <c r="H945" s="2" t="s">
        <v>42</v>
      </c>
      <c r="I945" s="2" t="s">
        <v>25</v>
      </c>
      <c r="J945" s="2" t="str">
        <f t="array" ref="J945">XLOOKUP('Transaction Data'!$G945,Product_Code,Biscuit_Brand)</f>
        <v>Shortbread</v>
      </c>
      <c r="K945" s="2">
        <f t="array" ref="K945">XLOOKUP('Transaction Data'!$G945,Product_Code,Cost)</f>
        <v>10</v>
      </c>
      <c r="L945" s="2">
        <f t="array" ref="L945">XLOOKUP('Transaction Data'!$G945,Product_Code,Unit_Price)</f>
        <v>45</v>
      </c>
      <c r="M945" s="3">
        <f>'Transaction Data'!$F945*'Transaction Data'!$K945</f>
        <v>3030</v>
      </c>
      <c r="N945" s="3">
        <f>'Transaction Data'!$F945*'Transaction Data'!$L945</f>
        <v>13635</v>
      </c>
      <c r="O945" s="3">
        <f>'Transaction Data'!$N945-'Transaction Data'!$M945</f>
        <v>10605</v>
      </c>
      <c r="P945" s="2">
        <f>DATEDIF('Transaction Data'!$D945,'Transaction Data'!$A945,"y")</f>
        <v>76</v>
      </c>
      <c r="Q945" s="2" t="str">
        <f>FLOOR('Transaction Data'!$P945,15)&amp;"-"&amp;FLOOR('Transaction Data'!$P945,15)+14</f>
        <v>75-89</v>
      </c>
      <c r="R945" s="2" t="str">
        <f>IF('Transaction Data'!$L945&lt;=10,"Less Expensive","Expensive")</f>
        <v>Expensive</v>
      </c>
      <c r="S945" s="4">
        <f>WEEKDAY('Transaction Data'!$A945)</f>
        <v>1</v>
      </c>
      <c r="T945" s="2" t="str">
        <f>IF(WEEKDAY('Transaction Data'!$A945,2)&lt;6,"Weekday","Weekend")</f>
        <v>Weekend</v>
      </c>
    </row>
    <row r="946" ht="15.75" customHeight="1">
      <c r="A946" s="1">
        <v>45346.0</v>
      </c>
      <c r="B946" s="2" t="s">
        <v>968</v>
      </c>
      <c r="C946" s="2" t="s">
        <v>32</v>
      </c>
      <c r="D946" s="1">
        <v>35116.0</v>
      </c>
      <c r="E946" s="2" t="s">
        <v>22</v>
      </c>
      <c r="F946" s="2">
        <v>31.0</v>
      </c>
      <c r="G946" s="2" t="s">
        <v>44</v>
      </c>
      <c r="H946" s="2" t="s">
        <v>45</v>
      </c>
      <c r="I946" s="2" t="s">
        <v>25</v>
      </c>
      <c r="J946" s="2" t="str">
        <f t="array" ref="J946">XLOOKUP('Transaction Data'!$G946,Product_Code,Biscuit_Brand)</f>
        <v>Butter Crunch</v>
      </c>
      <c r="K946" s="2">
        <f t="array" ref="K946">XLOOKUP('Transaction Data'!$G946,Product_Code,Cost)</f>
        <v>10</v>
      </c>
      <c r="L946" s="2">
        <f t="array" ref="L946">XLOOKUP('Transaction Data'!$G946,Product_Code,Unit_Price)</f>
        <v>11</v>
      </c>
      <c r="M946" s="3">
        <f>'Transaction Data'!$F946*'Transaction Data'!$K946</f>
        <v>310</v>
      </c>
      <c r="N946" s="3">
        <f>'Transaction Data'!$F946*'Transaction Data'!$L946</f>
        <v>341</v>
      </c>
      <c r="O946" s="3">
        <f>'Transaction Data'!$N946-'Transaction Data'!$M946</f>
        <v>31</v>
      </c>
      <c r="P946" s="2">
        <f>DATEDIF('Transaction Data'!$D946,'Transaction Data'!$A946,"y")</f>
        <v>28</v>
      </c>
      <c r="Q946" s="2" t="str">
        <f>FLOOR('Transaction Data'!$P946,15)&amp;"-"&amp;FLOOR('Transaction Data'!$P946,15)+14</f>
        <v>15-29</v>
      </c>
      <c r="R946" s="2" t="str">
        <f>IF('Transaction Data'!$L946&lt;=10,"Less Expensive","Expensive")</f>
        <v>Expensive</v>
      </c>
      <c r="S946" s="4">
        <f>WEEKDAY('Transaction Data'!$A946)</f>
        <v>7</v>
      </c>
      <c r="T946" s="2" t="str">
        <f>IF(WEEKDAY('Transaction Data'!$A946,2)&lt;6,"Weekday","Weekend")</f>
        <v>Weekend</v>
      </c>
    </row>
    <row r="947" ht="15.75" customHeight="1">
      <c r="A947" s="1">
        <v>45303.0</v>
      </c>
      <c r="B947" s="2" t="s">
        <v>969</v>
      </c>
      <c r="C947" s="2" t="s">
        <v>51</v>
      </c>
      <c r="D947" s="1">
        <v>29934.0</v>
      </c>
      <c r="E947" s="2" t="s">
        <v>63</v>
      </c>
      <c r="F947" s="2">
        <v>483.0</v>
      </c>
      <c r="G947" s="2" t="s">
        <v>61</v>
      </c>
      <c r="H947" s="2" t="s">
        <v>49</v>
      </c>
      <c r="I947" s="2" t="s">
        <v>25</v>
      </c>
      <c r="J947" s="2" t="str">
        <f t="array" ref="J947">XLOOKUP('Transaction Data'!$G947,Product_Code,Biscuit_Brand)</f>
        <v>Choco Delight</v>
      </c>
      <c r="K947" s="2">
        <f t="array" ref="K947">XLOOKUP('Transaction Data'!$G947,Product_Code,Cost)</f>
        <v>3</v>
      </c>
      <c r="L947" s="2">
        <f t="array" ref="L947">XLOOKUP('Transaction Data'!$G947,Product_Code,Unit_Price)</f>
        <v>5</v>
      </c>
      <c r="M947" s="3">
        <f>'Transaction Data'!$F947*'Transaction Data'!$K947</f>
        <v>1449</v>
      </c>
      <c r="N947" s="3">
        <f>'Transaction Data'!$F947*'Transaction Data'!$L947</f>
        <v>2415</v>
      </c>
      <c r="O947" s="3">
        <f>'Transaction Data'!$N947-'Transaction Data'!$M947</f>
        <v>966</v>
      </c>
      <c r="P947" s="2">
        <f>DATEDIF('Transaction Data'!$D947,'Transaction Data'!$A947,"y")</f>
        <v>42</v>
      </c>
      <c r="Q947" s="2" t="str">
        <f>FLOOR('Transaction Data'!$P947,15)&amp;"-"&amp;FLOOR('Transaction Data'!$P947,15)+14</f>
        <v>30-44</v>
      </c>
      <c r="R947" s="2" t="str">
        <f>IF('Transaction Data'!$L947&lt;=10,"Less Expensive","Expensive")</f>
        <v>Less Expensive</v>
      </c>
      <c r="S947" s="4">
        <f>WEEKDAY('Transaction Data'!$A947)</f>
        <v>6</v>
      </c>
      <c r="T947" s="2" t="str">
        <f>IF(WEEKDAY('Transaction Data'!$A947,2)&lt;6,"Weekday","Weekend")</f>
        <v>Weekday</v>
      </c>
    </row>
    <row r="948" ht="15.75" customHeight="1">
      <c r="A948" s="1">
        <v>45486.0</v>
      </c>
      <c r="B948" s="2" t="s">
        <v>970</v>
      </c>
      <c r="C948" s="2" t="s">
        <v>47</v>
      </c>
      <c r="D948" s="1">
        <v>28513.0</v>
      </c>
      <c r="E948" s="2" t="s">
        <v>27</v>
      </c>
      <c r="F948" s="2">
        <v>336.0</v>
      </c>
      <c r="G948" s="2" t="s">
        <v>55</v>
      </c>
      <c r="H948" s="2" t="s">
        <v>52</v>
      </c>
      <c r="I948" s="2" t="s">
        <v>25</v>
      </c>
      <c r="J948" s="2" t="str">
        <f t="array" ref="J948">XLOOKUP('Transaction Data'!$G948,Product_Code,Biscuit_Brand)</f>
        <v>Vanilla Wafers</v>
      </c>
      <c r="K948" s="2">
        <f t="array" ref="K948">XLOOKUP('Transaction Data'!$G948,Product_Code,Cost)</f>
        <v>18</v>
      </c>
      <c r="L948" s="2">
        <f t="array" ref="L948">XLOOKUP('Transaction Data'!$G948,Product_Code,Unit_Price)</f>
        <v>36</v>
      </c>
      <c r="M948" s="3">
        <f>'Transaction Data'!$F948*'Transaction Data'!$K948</f>
        <v>6048</v>
      </c>
      <c r="N948" s="3">
        <f>'Transaction Data'!$F948*'Transaction Data'!$L948</f>
        <v>12096</v>
      </c>
      <c r="O948" s="3">
        <f>'Transaction Data'!$N948-'Transaction Data'!$M948</f>
        <v>6048</v>
      </c>
      <c r="P948" s="2">
        <f>DATEDIF('Transaction Data'!$D948,'Transaction Data'!$A948,"y")</f>
        <v>46</v>
      </c>
      <c r="Q948" s="2" t="str">
        <f>FLOOR('Transaction Data'!$P948,15)&amp;"-"&amp;FLOOR('Transaction Data'!$P948,15)+14</f>
        <v>45-59</v>
      </c>
      <c r="R948" s="2" t="str">
        <f>IF('Transaction Data'!$L948&lt;=10,"Less Expensive","Expensive")</f>
        <v>Expensive</v>
      </c>
      <c r="S948" s="4">
        <f>WEEKDAY('Transaction Data'!$A948)</f>
        <v>7</v>
      </c>
      <c r="T948" s="2" t="str">
        <f>IF(WEEKDAY('Transaction Data'!$A948,2)&lt;6,"Weekday","Weekend")</f>
        <v>Weekend</v>
      </c>
    </row>
    <row r="949" ht="15.75" customHeight="1">
      <c r="A949" s="1">
        <v>45403.0</v>
      </c>
      <c r="B949" s="2" t="s">
        <v>971</v>
      </c>
      <c r="C949" s="2" t="s">
        <v>51</v>
      </c>
      <c r="D949" s="1">
        <v>24021.0</v>
      </c>
      <c r="E949" s="2" t="s">
        <v>27</v>
      </c>
      <c r="F949" s="2">
        <v>41.0</v>
      </c>
      <c r="G949" s="2" t="s">
        <v>61</v>
      </c>
      <c r="H949" s="2" t="s">
        <v>49</v>
      </c>
      <c r="I949" s="2" t="s">
        <v>25</v>
      </c>
      <c r="J949" s="2" t="str">
        <f t="array" ref="J949">XLOOKUP('Transaction Data'!$G949,Product_Code,Biscuit_Brand)</f>
        <v>Choco Delight</v>
      </c>
      <c r="K949" s="2">
        <f t="array" ref="K949">XLOOKUP('Transaction Data'!$G949,Product_Code,Cost)</f>
        <v>3</v>
      </c>
      <c r="L949" s="2">
        <f t="array" ref="L949">XLOOKUP('Transaction Data'!$G949,Product_Code,Unit_Price)</f>
        <v>5</v>
      </c>
      <c r="M949" s="3">
        <f>'Transaction Data'!$F949*'Transaction Data'!$K949</f>
        <v>123</v>
      </c>
      <c r="N949" s="3">
        <f>'Transaction Data'!$F949*'Transaction Data'!$L949</f>
        <v>205</v>
      </c>
      <c r="O949" s="3">
        <f>'Transaction Data'!$N949-'Transaction Data'!$M949</f>
        <v>82</v>
      </c>
      <c r="P949" s="2">
        <f>DATEDIF('Transaction Data'!$D949,'Transaction Data'!$A949,"y")</f>
        <v>58</v>
      </c>
      <c r="Q949" s="2" t="str">
        <f>FLOOR('Transaction Data'!$P949,15)&amp;"-"&amp;FLOOR('Transaction Data'!$P949,15)+14</f>
        <v>45-59</v>
      </c>
      <c r="R949" s="2" t="str">
        <f>IF('Transaction Data'!$L949&lt;=10,"Less Expensive","Expensive")</f>
        <v>Less Expensive</v>
      </c>
      <c r="S949" s="4">
        <f>WEEKDAY('Transaction Data'!$A949)</f>
        <v>1</v>
      </c>
      <c r="T949" s="2" t="str">
        <f>IF(WEEKDAY('Transaction Data'!$A949,2)&lt;6,"Weekday","Weekend")</f>
        <v>Weekend</v>
      </c>
    </row>
    <row r="950" ht="15.75" customHeight="1">
      <c r="A950" s="1">
        <v>45449.0</v>
      </c>
      <c r="B950" s="2" t="s">
        <v>972</v>
      </c>
      <c r="C950" s="2" t="s">
        <v>65</v>
      </c>
      <c r="D950" s="1">
        <v>33241.0</v>
      </c>
      <c r="E950" s="2" t="s">
        <v>37</v>
      </c>
      <c r="F950" s="2">
        <v>277.0</v>
      </c>
      <c r="G950" s="2" t="s">
        <v>55</v>
      </c>
      <c r="H950" s="2" t="s">
        <v>52</v>
      </c>
      <c r="I950" s="2" t="s">
        <v>25</v>
      </c>
      <c r="J950" s="2" t="str">
        <f t="array" ref="J950">XLOOKUP('Transaction Data'!$G950,Product_Code,Biscuit_Brand)</f>
        <v>Vanilla Wafers</v>
      </c>
      <c r="K950" s="2">
        <f t="array" ref="K950">XLOOKUP('Transaction Data'!$G950,Product_Code,Cost)</f>
        <v>18</v>
      </c>
      <c r="L950" s="2">
        <f t="array" ref="L950">XLOOKUP('Transaction Data'!$G950,Product_Code,Unit_Price)</f>
        <v>36</v>
      </c>
      <c r="M950" s="3">
        <f>'Transaction Data'!$F950*'Transaction Data'!$K950</f>
        <v>4986</v>
      </c>
      <c r="N950" s="3">
        <f>'Transaction Data'!$F950*'Transaction Data'!$L950</f>
        <v>9972</v>
      </c>
      <c r="O950" s="3">
        <f>'Transaction Data'!$N950-'Transaction Data'!$M950</f>
        <v>4986</v>
      </c>
      <c r="P950" s="2">
        <f>DATEDIF('Transaction Data'!$D950,'Transaction Data'!$A950,"y")</f>
        <v>33</v>
      </c>
      <c r="Q950" s="2" t="str">
        <f>FLOOR('Transaction Data'!$P950,15)&amp;"-"&amp;FLOOR('Transaction Data'!$P950,15)+14</f>
        <v>30-44</v>
      </c>
      <c r="R950" s="2" t="str">
        <f>IF('Transaction Data'!$L950&lt;=10,"Less Expensive","Expensive")</f>
        <v>Expensive</v>
      </c>
      <c r="S950" s="4">
        <f>WEEKDAY('Transaction Data'!$A950)</f>
        <v>5</v>
      </c>
      <c r="T950" s="2" t="str">
        <f>IF(WEEKDAY('Transaction Data'!$A950,2)&lt;6,"Weekday","Weekend")</f>
        <v>Weekday</v>
      </c>
    </row>
    <row r="951" ht="15.75" customHeight="1">
      <c r="A951" s="1">
        <v>45433.0</v>
      </c>
      <c r="B951" s="2" t="s">
        <v>973</v>
      </c>
      <c r="C951" s="2" t="s">
        <v>65</v>
      </c>
      <c r="D951" s="1">
        <v>37337.0</v>
      </c>
      <c r="E951" s="2" t="s">
        <v>63</v>
      </c>
      <c r="F951" s="2">
        <v>232.0</v>
      </c>
      <c r="G951" s="2" t="s">
        <v>61</v>
      </c>
      <c r="H951" s="2" t="s">
        <v>52</v>
      </c>
      <c r="I951" s="2" t="s">
        <v>25</v>
      </c>
      <c r="J951" s="2" t="str">
        <f t="array" ref="J951">XLOOKUP('Transaction Data'!$G951,Product_Code,Biscuit_Brand)</f>
        <v>Choco Delight</v>
      </c>
      <c r="K951" s="2">
        <f t="array" ref="K951">XLOOKUP('Transaction Data'!$G951,Product_Code,Cost)</f>
        <v>3</v>
      </c>
      <c r="L951" s="2">
        <f t="array" ref="L951">XLOOKUP('Transaction Data'!$G951,Product_Code,Unit_Price)</f>
        <v>5</v>
      </c>
      <c r="M951" s="3">
        <f>'Transaction Data'!$F951*'Transaction Data'!$K951</f>
        <v>696</v>
      </c>
      <c r="N951" s="3">
        <f>'Transaction Data'!$F951*'Transaction Data'!$L951</f>
        <v>1160</v>
      </c>
      <c r="O951" s="3">
        <f>'Transaction Data'!$N951-'Transaction Data'!$M951</f>
        <v>464</v>
      </c>
      <c r="P951" s="2">
        <f>DATEDIF('Transaction Data'!$D951,'Transaction Data'!$A951,"y")</f>
        <v>22</v>
      </c>
      <c r="Q951" s="2" t="str">
        <f>FLOOR('Transaction Data'!$P951,15)&amp;"-"&amp;FLOOR('Transaction Data'!$P951,15)+14</f>
        <v>15-29</v>
      </c>
      <c r="R951" s="2" t="str">
        <f>IF('Transaction Data'!$L951&lt;=10,"Less Expensive","Expensive")</f>
        <v>Less Expensive</v>
      </c>
      <c r="S951" s="4">
        <f>WEEKDAY('Transaction Data'!$A951)</f>
        <v>3</v>
      </c>
      <c r="T951" s="2" t="str">
        <f>IF(WEEKDAY('Transaction Data'!$A951,2)&lt;6,"Weekday","Weekend")</f>
        <v>Weekday</v>
      </c>
    </row>
    <row r="952" ht="15.75" customHeight="1">
      <c r="A952" s="1">
        <v>45338.0</v>
      </c>
      <c r="B952" s="2" t="s">
        <v>974</v>
      </c>
      <c r="C952" s="2" t="s">
        <v>47</v>
      </c>
      <c r="D952" s="1">
        <v>37315.0</v>
      </c>
      <c r="E952" s="2" t="s">
        <v>22</v>
      </c>
      <c r="F952" s="2">
        <v>367.0</v>
      </c>
      <c r="G952" s="2" t="s">
        <v>55</v>
      </c>
      <c r="H952" s="2" t="s">
        <v>45</v>
      </c>
      <c r="I952" s="2" t="s">
        <v>25</v>
      </c>
      <c r="J952" s="2" t="str">
        <f t="array" ref="J952">XLOOKUP('Transaction Data'!$G952,Product_Code,Biscuit_Brand)</f>
        <v>Vanilla Wafers</v>
      </c>
      <c r="K952" s="2">
        <f t="array" ref="K952">XLOOKUP('Transaction Data'!$G952,Product_Code,Cost)</f>
        <v>18</v>
      </c>
      <c r="L952" s="2">
        <f t="array" ref="L952">XLOOKUP('Transaction Data'!$G952,Product_Code,Unit_Price)</f>
        <v>36</v>
      </c>
      <c r="M952" s="3">
        <f>'Transaction Data'!$F952*'Transaction Data'!$K952</f>
        <v>6606</v>
      </c>
      <c r="N952" s="3">
        <f>'Transaction Data'!$F952*'Transaction Data'!$L952</f>
        <v>13212</v>
      </c>
      <c r="O952" s="3">
        <f>'Transaction Data'!$N952-'Transaction Data'!$M952</f>
        <v>6606</v>
      </c>
      <c r="P952" s="2">
        <f>DATEDIF('Transaction Data'!$D952,'Transaction Data'!$A952,"y")</f>
        <v>21</v>
      </c>
      <c r="Q952" s="2" t="str">
        <f>FLOOR('Transaction Data'!$P952,15)&amp;"-"&amp;FLOOR('Transaction Data'!$P952,15)+14</f>
        <v>15-29</v>
      </c>
      <c r="R952" s="2" t="str">
        <f>IF('Transaction Data'!$L952&lt;=10,"Less Expensive","Expensive")</f>
        <v>Expensive</v>
      </c>
      <c r="S952" s="4">
        <f>WEEKDAY('Transaction Data'!$A952)</f>
        <v>6</v>
      </c>
      <c r="T952" s="2" t="str">
        <f>IF(WEEKDAY('Transaction Data'!$A952,2)&lt;6,"Weekday","Weekend")</f>
        <v>Weekday</v>
      </c>
    </row>
    <row r="953" ht="15.75" customHeight="1">
      <c r="A953" s="1">
        <v>45415.0</v>
      </c>
      <c r="B953" s="2" t="s">
        <v>975</v>
      </c>
      <c r="C953" s="2" t="s">
        <v>69</v>
      </c>
      <c r="D953" s="1">
        <v>38725.0</v>
      </c>
      <c r="E953" s="2" t="s">
        <v>27</v>
      </c>
      <c r="F953" s="2">
        <v>84.0</v>
      </c>
      <c r="G953" s="2" t="s">
        <v>38</v>
      </c>
      <c r="H953" s="2" t="s">
        <v>49</v>
      </c>
      <c r="I953" s="2" t="s">
        <v>25</v>
      </c>
      <c r="J953" s="2" t="str">
        <f t="array" ref="J953">XLOOKUP('Transaction Data'!$G953,Product_Code,Biscuit_Brand)</f>
        <v>Ginger Snaps</v>
      </c>
      <c r="K953" s="2">
        <f t="array" ref="K953">XLOOKUP('Transaction Data'!$G953,Product_Code,Cost)</f>
        <v>14</v>
      </c>
      <c r="L953" s="2">
        <f t="array" ref="L953">XLOOKUP('Transaction Data'!$G953,Product_Code,Unit_Price)</f>
        <v>28</v>
      </c>
      <c r="M953" s="3">
        <f>'Transaction Data'!$F953*'Transaction Data'!$K953</f>
        <v>1176</v>
      </c>
      <c r="N953" s="3">
        <f>'Transaction Data'!$F953*'Transaction Data'!$L953</f>
        <v>2352</v>
      </c>
      <c r="O953" s="3">
        <f>'Transaction Data'!$N953-'Transaction Data'!$M953</f>
        <v>1176</v>
      </c>
      <c r="P953" s="2">
        <f>DATEDIF('Transaction Data'!$D953,'Transaction Data'!$A953,"y")</f>
        <v>18</v>
      </c>
      <c r="Q953" s="2" t="str">
        <f>FLOOR('Transaction Data'!$P953,15)&amp;"-"&amp;FLOOR('Transaction Data'!$P953,15)+14</f>
        <v>15-29</v>
      </c>
      <c r="R953" s="2" t="str">
        <f>IF('Transaction Data'!$L953&lt;=10,"Less Expensive","Expensive")</f>
        <v>Expensive</v>
      </c>
      <c r="S953" s="4">
        <f>WEEKDAY('Transaction Data'!$A953)</f>
        <v>6</v>
      </c>
      <c r="T953" s="2" t="str">
        <f>IF(WEEKDAY('Transaction Data'!$A953,2)&lt;6,"Weekday","Weekend")</f>
        <v>Weekday</v>
      </c>
    </row>
    <row r="954" ht="15.75" customHeight="1">
      <c r="A954" s="1">
        <v>45340.0</v>
      </c>
      <c r="B954" s="2" t="s">
        <v>976</v>
      </c>
      <c r="C954" s="2" t="s">
        <v>54</v>
      </c>
      <c r="D954" s="1">
        <v>24034.0</v>
      </c>
      <c r="E954" s="2" t="s">
        <v>63</v>
      </c>
      <c r="F954" s="2">
        <v>173.0</v>
      </c>
      <c r="G954" s="2" t="s">
        <v>61</v>
      </c>
      <c r="H954" s="2" t="s">
        <v>52</v>
      </c>
      <c r="I954" s="2" t="s">
        <v>25</v>
      </c>
      <c r="J954" s="2" t="str">
        <f t="array" ref="J954">XLOOKUP('Transaction Data'!$G954,Product_Code,Biscuit_Brand)</f>
        <v>Choco Delight</v>
      </c>
      <c r="K954" s="2">
        <f t="array" ref="K954">XLOOKUP('Transaction Data'!$G954,Product_Code,Cost)</f>
        <v>3</v>
      </c>
      <c r="L954" s="2">
        <f t="array" ref="L954">XLOOKUP('Transaction Data'!$G954,Product_Code,Unit_Price)</f>
        <v>5</v>
      </c>
      <c r="M954" s="3">
        <f>'Transaction Data'!$F954*'Transaction Data'!$K954</f>
        <v>519</v>
      </c>
      <c r="N954" s="3">
        <f>'Transaction Data'!$F954*'Transaction Data'!$L954</f>
        <v>865</v>
      </c>
      <c r="O954" s="3">
        <f>'Transaction Data'!$N954-'Transaction Data'!$M954</f>
        <v>346</v>
      </c>
      <c r="P954" s="2">
        <f>DATEDIF('Transaction Data'!$D954,'Transaction Data'!$A954,"y")</f>
        <v>58</v>
      </c>
      <c r="Q954" s="2" t="str">
        <f>FLOOR('Transaction Data'!$P954,15)&amp;"-"&amp;FLOOR('Transaction Data'!$P954,15)+14</f>
        <v>45-59</v>
      </c>
      <c r="R954" s="2" t="str">
        <f>IF('Transaction Data'!$L954&lt;=10,"Less Expensive","Expensive")</f>
        <v>Less Expensive</v>
      </c>
      <c r="S954" s="4">
        <f>WEEKDAY('Transaction Data'!$A954)</f>
        <v>1</v>
      </c>
      <c r="T954" s="2" t="str">
        <f>IF(WEEKDAY('Transaction Data'!$A954,2)&lt;6,"Weekday","Weekend")</f>
        <v>Weekend</v>
      </c>
    </row>
    <row r="955" ht="15.75" customHeight="1">
      <c r="A955" s="1">
        <v>45314.0</v>
      </c>
      <c r="B955" s="2" t="s">
        <v>977</v>
      </c>
      <c r="C955" s="2" t="s">
        <v>72</v>
      </c>
      <c r="D955" s="1">
        <v>18413.0</v>
      </c>
      <c r="E955" s="2" t="s">
        <v>22</v>
      </c>
      <c r="F955" s="2">
        <v>257.0</v>
      </c>
      <c r="G955" s="2" t="s">
        <v>44</v>
      </c>
      <c r="H955" s="2" t="s">
        <v>49</v>
      </c>
      <c r="I955" s="2" t="s">
        <v>25</v>
      </c>
      <c r="J955" s="2" t="str">
        <f t="array" ref="J955">XLOOKUP('Transaction Data'!$G955,Product_Code,Biscuit_Brand)</f>
        <v>Butter Crunch</v>
      </c>
      <c r="K955" s="2">
        <f t="array" ref="K955">XLOOKUP('Transaction Data'!$G955,Product_Code,Cost)</f>
        <v>10</v>
      </c>
      <c r="L955" s="2">
        <f t="array" ref="L955">XLOOKUP('Transaction Data'!$G955,Product_Code,Unit_Price)</f>
        <v>11</v>
      </c>
      <c r="M955" s="3">
        <f>'Transaction Data'!$F955*'Transaction Data'!$K955</f>
        <v>2570</v>
      </c>
      <c r="N955" s="3">
        <f>'Transaction Data'!$F955*'Transaction Data'!$L955</f>
        <v>2827</v>
      </c>
      <c r="O955" s="3">
        <f>'Transaction Data'!$N955-'Transaction Data'!$M955</f>
        <v>257</v>
      </c>
      <c r="P955" s="2">
        <f>DATEDIF('Transaction Data'!$D955,'Transaction Data'!$A955,"y")</f>
        <v>73</v>
      </c>
      <c r="Q955" s="2" t="str">
        <f>FLOOR('Transaction Data'!$P955,15)&amp;"-"&amp;FLOOR('Transaction Data'!$P955,15)+14</f>
        <v>60-74</v>
      </c>
      <c r="R955" s="2" t="str">
        <f>IF('Transaction Data'!$L955&lt;=10,"Less Expensive","Expensive")</f>
        <v>Expensive</v>
      </c>
      <c r="S955" s="4">
        <f>WEEKDAY('Transaction Data'!$A955)</f>
        <v>3</v>
      </c>
      <c r="T955" s="2" t="str">
        <f>IF(WEEKDAY('Transaction Data'!$A955,2)&lt;6,"Weekday","Weekend")</f>
        <v>Weekday</v>
      </c>
    </row>
    <row r="956" ht="15.75" customHeight="1">
      <c r="A956" s="1">
        <v>45324.0</v>
      </c>
      <c r="B956" s="2" t="s">
        <v>978</v>
      </c>
      <c r="C956" s="2" t="s">
        <v>69</v>
      </c>
      <c r="D956" s="1">
        <v>28457.0</v>
      </c>
      <c r="E956" s="2" t="s">
        <v>63</v>
      </c>
      <c r="F956" s="2">
        <v>318.0</v>
      </c>
      <c r="G956" s="2" t="s">
        <v>61</v>
      </c>
      <c r="H956" s="2" t="s">
        <v>52</v>
      </c>
      <c r="I956" s="2" t="s">
        <v>25</v>
      </c>
      <c r="J956" s="2" t="str">
        <f t="array" ref="J956">XLOOKUP('Transaction Data'!$G956,Product_Code,Biscuit_Brand)</f>
        <v>Choco Delight</v>
      </c>
      <c r="K956" s="2">
        <f t="array" ref="K956">XLOOKUP('Transaction Data'!$G956,Product_Code,Cost)</f>
        <v>3</v>
      </c>
      <c r="L956" s="2">
        <f t="array" ref="L956">XLOOKUP('Transaction Data'!$G956,Product_Code,Unit_Price)</f>
        <v>5</v>
      </c>
      <c r="M956" s="3">
        <f>'Transaction Data'!$F956*'Transaction Data'!$K956</f>
        <v>954</v>
      </c>
      <c r="N956" s="3">
        <f>'Transaction Data'!$F956*'Transaction Data'!$L956</f>
        <v>1590</v>
      </c>
      <c r="O956" s="3">
        <f>'Transaction Data'!$N956-'Transaction Data'!$M956</f>
        <v>636</v>
      </c>
      <c r="P956" s="2">
        <f>DATEDIF('Transaction Data'!$D956,'Transaction Data'!$A956,"y")</f>
        <v>46</v>
      </c>
      <c r="Q956" s="2" t="str">
        <f>FLOOR('Transaction Data'!$P956,15)&amp;"-"&amp;FLOOR('Transaction Data'!$P956,15)+14</f>
        <v>45-59</v>
      </c>
      <c r="R956" s="2" t="str">
        <f>IF('Transaction Data'!$L956&lt;=10,"Less Expensive","Expensive")</f>
        <v>Less Expensive</v>
      </c>
      <c r="S956" s="4">
        <f>WEEKDAY('Transaction Data'!$A956)</f>
        <v>6</v>
      </c>
      <c r="T956" s="2" t="str">
        <f>IF(WEEKDAY('Transaction Data'!$A956,2)&lt;6,"Weekday","Weekend")</f>
        <v>Weekday</v>
      </c>
    </row>
    <row r="957" ht="15.75" customHeight="1">
      <c r="A957" s="1">
        <v>45394.0</v>
      </c>
      <c r="B957" s="2" t="s">
        <v>979</v>
      </c>
      <c r="C957" s="2" t="s">
        <v>51</v>
      </c>
      <c r="D957" s="1">
        <v>26696.0</v>
      </c>
      <c r="E957" s="2" t="s">
        <v>37</v>
      </c>
      <c r="F957" s="2">
        <v>283.0</v>
      </c>
      <c r="G957" s="2" t="s">
        <v>61</v>
      </c>
      <c r="H957" s="2" t="s">
        <v>34</v>
      </c>
      <c r="I957" s="2" t="s">
        <v>25</v>
      </c>
      <c r="J957" s="2" t="str">
        <f t="array" ref="J957">XLOOKUP('Transaction Data'!$G957,Product_Code,Biscuit_Brand)</f>
        <v>Choco Delight</v>
      </c>
      <c r="K957" s="2">
        <f t="array" ref="K957">XLOOKUP('Transaction Data'!$G957,Product_Code,Cost)</f>
        <v>3</v>
      </c>
      <c r="L957" s="2">
        <f t="array" ref="L957">XLOOKUP('Transaction Data'!$G957,Product_Code,Unit_Price)</f>
        <v>5</v>
      </c>
      <c r="M957" s="3">
        <f>'Transaction Data'!$F957*'Transaction Data'!$K957</f>
        <v>849</v>
      </c>
      <c r="N957" s="3">
        <f>'Transaction Data'!$F957*'Transaction Data'!$L957</f>
        <v>1415</v>
      </c>
      <c r="O957" s="3">
        <f>'Transaction Data'!$N957-'Transaction Data'!$M957</f>
        <v>566</v>
      </c>
      <c r="P957" s="2">
        <f>DATEDIF('Transaction Data'!$D957,'Transaction Data'!$A957,"y")</f>
        <v>51</v>
      </c>
      <c r="Q957" s="2" t="str">
        <f>FLOOR('Transaction Data'!$P957,15)&amp;"-"&amp;FLOOR('Transaction Data'!$P957,15)+14</f>
        <v>45-59</v>
      </c>
      <c r="R957" s="2" t="str">
        <f>IF('Transaction Data'!$L957&lt;=10,"Less Expensive","Expensive")</f>
        <v>Less Expensive</v>
      </c>
      <c r="S957" s="4">
        <f>WEEKDAY('Transaction Data'!$A957)</f>
        <v>6</v>
      </c>
      <c r="T957" s="2" t="str">
        <f>IF(WEEKDAY('Transaction Data'!$A957,2)&lt;6,"Weekday","Weekend")</f>
        <v>Weekday</v>
      </c>
    </row>
    <row r="958" ht="15.75" customHeight="1">
      <c r="A958" s="1">
        <v>45319.0</v>
      </c>
      <c r="B958" s="2" t="s">
        <v>980</v>
      </c>
      <c r="C958" s="2" t="s">
        <v>32</v>
      </c>
      <c r="D958" s="1">
        <v>18018.0</v>
      </c>
      <c r="E958" s="2" t="s">
        <v>37</v>
      </c>
      <c r="F958" s="2">
        <v>188.0</v>
      </c>
      <c r="G958" s="2" t="s">
        <v>60</v>
      </c>
      <c r="H958" s="2" t="s">
        <v>34</v>
      </c>
      <c r="I958" s="2" t="s">
        <v>25</v>
      </c>
      <c r="J958" s="2" t="str">
        <f t="array" ref="J958">XLOOKUP('Transaction Data'!$G958,Product_Code,Biscuit_Brand)</f>
        <v>Peanut Butter Bites</v>
      </c>
      <c r="K958" s="2">
        <f t="array" ref="K958">XLOOKUP('Transaction Data'!$G958,Product_Code,Cost)</f>
        <v>5</v>
      </c>
      <c r="L958" s="2">
        <f t="array" ref="L958">XLOOKUP('Transaction Data'!$G958,Product_Code,Unit_Price)</f>
        <v>7</v>
      </c>
      <c r="M958" s="3">
        <f>'Transaction Data'!$F958*'Transaction Data'!$K958</f>
        <v>940</v>
      </c>
      <c r="N958" s="3">
        <f>'Transaction Data'!$F958*'Transaction Data'!$L958</f>
        <v>1316</v>
      </c>
      <c r="O958" s="3">
        <f>'Transaction Data'!$N958-'Transaction Data'!$M958</f>
        <v>376</v>
      </c>
      <c r="P958" s="2">
        <f>DATEDIF('Transaction Data'!$D958,'Transaction Data'!$A958,"y")</f>
        <v>74</v>
      </c>
      <c r="Q958" s="2" t="str">
        <f>FLOOR('Transaction Data'!$P958,15)&amp;"-"&amp;FLOOR('Transaction Data'!$P958,15)+14</f>
        <v>60-74</v>
      </c>
      <c r="R958" s="2" t="str">
        <f>IF('Transaction Data'!$L958&lt;=10,"Less Expensive","Expensive")</f>
        <v>Less Expensive</v>
      </c>
      <c r="S958" s="4">
        <f>WEEKDAY('Transaction Data'!$A958)</f>
        <v>1</v>
      </c>
      <c r="T958" s="2" t="str">
        <f>IF(WEEKDAY('Transaction Data'!$A958,2)&lt;6,"Weekday","Weekend")</f>
        <v>Weekend</v>
      </c>
    </row>
    <row r="959" ht="15.75" customHeight="1">
      <c r="A959" s="1">
        <v>45392.0</v>
      </c>
      <c r="B959" s="2" t="s">
        <v>981</v>
      </c>
      <c r="C959" s="2" t="s">
        <v>32</v>
      </c>
      <c r="D959" s="1">
        <v>27321.0</v>
      </c>
      <c r="E959" s="2" t="s">
        <v>22</v>
      </c>
      <c r="F959" s="2">
        <v>357.0</v>
      </c>
      <c r="G959" s="2" t="s">
        <v>61</v>
      </c>
      <c r="H959" s="2" t="s">
        <v>39</v>
      </c>
      <c r="I959" s="2" t="s">
        <v>25</v>
      </c>
      <c r="J959" s="2" t="str">
        <f t="array" ref="J959">XLOOKUP('Transaction Data'!$G959,Product_Code,Biscuit_Brand)</f>
        <v>Choco Delight</v>
      </c>
      <c r="K959" s="2">
        <f t="array" ref="K959">XLOOKUP('Transaction Data'!$G959,Product_Code,Cost)</f>
        <v>3</v>
      </c>
      <c r="L959" s="2">
        <f t="array" ref="L959">XLOOKUP('Transaction Data'!$G959,Product_Code,Unit_Price)</f>
        <v>5</v>
      </c>
      <c r="M959" s="3">
        <f>'Transaction Data'!$F959*'Transaction Data'!$K959</f>
        <v>1071</v>
      </c>
      <c r="N959" s="3">
        <f>'Transaction Data'!$F959*'Transaction Data'!$L959</f>
        <v>1785</v>
      </c>
      <c r="O959" s="3">
        <f>'Transaction Data'!$N959-'Transaction Data'!$M959</f>
        <v>714</v>
      </c>
      <c r="P959" s="2">
        <f>DATEDIF('Transaction Data'!$D959,'Transaction Data'!$A959,"y")</f>
        <v>49</v>
      </c>
      <c r="Q959" s="2" t="str">
        <f>FLOOR('Transaction Data'!$P959,15)&amp;"-"&amp;FLOOR('Transaction Data'!$P959,15)+14</f>
        <v>45-59</v>
      </c>
      <c r="R959" s="2" t="str">
        <f>IF('Transaction Data'!$L959&lt;=10,"Less Expensive","Expensive")</f>
        <v>Less Expensive</v>
      </c>
      <c r="S959" s="4">
        <f>WEEKDAY('Transaction Data'!$A959)</f>
        <v>4</v>
      </c>
      <c r="T959" s="2" t="str">
        <f>IF(WEEKDAY('Transaction Data'!$A959,2)&lt;6,"Weekday","Weekend")</f>
        <v>Weekday</v>
      </c>
    </row>
    <row r="960" ht="15.75" customHeight="1">
      <c r="A960" s="1">
        <v>45410.0</v>
      </c>
      <c r="B960" s="2" t="s">
        <v>982</v>
      </c>
      <c r="C960" s="2" t="s">
        <v>78</v>
      </c>
      <c r="D960" s="1">
        <v>20336.0</v>
      </c>
      <c r="E960" s="2" t="s">
        <v>27</v>
      </c>
      <c r="F960" s="2">
        <v>26.0</v>
      </c>
      <c r="G960" s="2" t="s">
        <v>33</v>
      </c>
      <c r="H960" s="2" t="s">
        <v>42</v>
      </c>
      <c r="I960" s="2" t="s">
        <v>25</v>
      </c>
      <c r="J960" s="2" t="str">
        <f t="array" ref="J960">XLOOKUP('Transaction Data'!$G960,Product_Code,Biscuit_Brand)</f>
        <v>Caramel Biscuits</v>
      </c>
      <c r="K960" s="2">
        <f t="array" ref="K960">XLOOKUP('Transaction Data'!$G960,Product_Code,Cost)</f>
        <v>18</v>
      </c>
      <c r="L960" s="2">
        <f t="array" ref="L960">XLOOKUP('Transaction Data'!$G960,Product_Code,Unit_Price)</f>
        <v>22</v>
      </c>
      <c r="M960" s="3">
        <f>'Transaction Data'!$F960*'Transaction Data'!$K960</f>
        <v>468</v>
      </c>
      <c r="N960" s="3">
        <f>'Transaction Data'!$F960*'Transaction Data'!$L960</f>
        <v>572</v>
      </c>
      <c r="O960" s="3">
        <f>'Transaction Data'!$N960-'Transaction Data'!$M960</f>
        <v>104</v>
      </c>
      <c r="P960" s="2">
        <f>DATEDIF('Transaction Data'!$D960,'Transaction Data'!$A960,"y")</f>
        <v>68</v>
      </c>
      <c r="Q960" s="2" t="str">
        <f>FLOOR('Transaction Data'!$P960,15)&amp;"-"&amp;FLOOR('Transaction Data'!$P960,15)+14</f>
        <v>60-74</v>
      </c>
      <c r="R960" s="2" t="str">
        <f>IF('Transaction Data'!$L960&lt;=10,"Less Expensive","Expensive")</f>
        <v>Expensive</v>
      </c>
      <c r="S960" s="4">
        <f>WEEKDAY('Transaction Data'!$A960)</f>
        <v>1</v>
      </c>
      <c r="T960" s="2" t="str">
        <f>IF(WEEKDAY('Transaction Data'!$A960,2)&lt;6,"Weekday","Weekend")</f>
        <v>Weekend</v>
      </c>
    </row>
    <row r="961" ht="15.75" customHeight="1">
      <c r="A961" s="1">
        <v>45442.0</v>
      </c>
      <c r="B961" s="2" t="s">
        <v>983</v>
      </c>
      <c r="C961" s="2" t="s">
        <v>54</v>
      </c>
      <c r="D961" s="1">
        <v>33812.0</v>
      </c>
      <c r="E961" s="2" t="s">
        <v>22</v>
      </c>
      <c r="F961" s="2">
        <v>431.0</v>
      </c>
      <c r="G961" s="2" t="s">
        <v>38</v>
      </c>
      <c r="H961" s="2" t="s">
        <v>45</v>
      </c>
      <c r="I961" s="2" t="s">
        <v>25</v>
      </c>
      <c r="J961" s="2" t="str">
        <f t="array" ref="J961">XLOOKUP('Transaction Data'!$G961,Product_Code,Biscuit_Brand)</f>
        <v>Ginger Snaps</v>
      </c>
      <c r="K961" s="2">
        <f t="array" ref="K961">XLOOKUP('Transaction Data'!$G961,Product_Code,Cost)</f>
        <v>14</v>
      </c>
      <c r="L961" s="2">
        <f t="array" ref="L961">XLOOKUP('Transaction Data'!$G961,Product_Code,Unit_Price)</f>
        <v>28</v>
      </c>
      <c r="M961" s="3">
        <f>'Transaction Data'!$F961*'Transaction Data'!$K961</f>
        <v>6034</v>
      </c>
      <c r="N961" s="3">
        <f>'Transaction Data'!$F961*'Transaction Data'!$L961</f>
        <v>12068</v>
      </c>
      <c r="O961" s="3">
        <f>'Transaction Data'!$N961-'Transaction Data'!$M961</f>
        <v>6034</v>
      </c>
      <c r="P961" s="2">
        <f>DATEDIF('Transaction Data'!$D961,'Transaction Data'!$A961,"y")</f>
        <v>31</v>
      </c>
      <c r="Q961" s="2" t="str">
        <f>FLOOR('Transaction Data'!$P961,15)&amp;"-"&amp;FLOOR('Transaction Data'!$P961,15)+14</f>
        <v>30-44</v>
      </c>
      <c r="R961" s="2" t="str">
        <f>IF('Transaction Data'!$L961&lt;=10,"Less Expensive","Expensive")</f>
        <v>Expensive</v>
      </c>
      <c r="S961" s="4">
        <f>WEEKDAY('Transaction Data'!$A961)</f>
        <v>5</v>
      </c>
      <c r="T961" s="2" t="str">
        <f>IF(WEEKDAY('Transaction Data'!$A961,2)&lt;6,"Weekday","Weekend")</f>
        <v>Weekday</v>
      </c>
    </row>
    <row r="962" ht="15.75" customHeight="1">
      <c r="A962" s="1">
        <v>45470.0</v>
      </c>
      <c r="B962" s="2" t="s">
        <v>984</v>
      </c>
      <c r="C962" s="2" t="s">
        <v>69</v>
      </c>
      <c r="D962" s="1">
        <v>20050.0</v>
      </c>
      <c r="E962" s="2" t="s">
        <v>37</v>
      </c>
      <c r="F962" s="2">
        <v>496.0</v>
      </c>
      <c r="G962" s="2" t="s">
        <v>28</v>
      </c>
      <c r="H962" s="2" t="s">
        <v>49</v>
      </c>
      <c r="I962" s="2" t="s">
        <v>25</v>
      </c>
      <c r="J962" s="2" t="str">
        <f t="array" ref="J962">XLOOKUP('Transaction Data'!$G962,Product_Code,Biscuit_Brand)</f>
        <v>Shortbread</v>
      </c>
      <c r="K962" s="2">
        <f t="array" ref="K962">XLOOKUP('Transaction Data'!$G962,Product_Code,Cost)</f>
        <v>10</v>
      </c>
      <c r="L962" s="2">
        <f t="array" ref="L962">XLOOKUP('Transaction Data'!$G962,Product_Code,Unit_Price)</f>
        <v>45</v>
      </c>
      <c r="M962" s="3">
        <f>'Transaction Data'!$F962*'Transaction Data'!$K962</f>
        <v>4960</v>
      </c>
      <c r="N962" s="3">
        <f>'Transaction Data'!$F962*'Transaction Data'!$L962</f>
        <v>22320</v>
      </c>
      <c r="O962" s="3">
        <f>'Transaction Data'!$N962-'Transaction Data'!$M962</f>
        <v>17360</v>
      </c>
      <c r="P962" s="2">
        <f>DATEDIF('Transaction Data'!$D962,'Transaction Data'!$A962,"y")</f>
        <v>69</v>
      </c>
      <c r="Q962" s="2" t="str">
        <f>FLOOR('Transaction Data'!$P962,15)&amp;"-"&amp;FLOOR('Transaction Data'!$P962,15)+14</f>
        <v>60-74</v>
      </c>
      <c r="R962" s="2" t="str">
        <f>IF('Transaction Data'!$L962&lt;=10,"Less Expensive","Expensive")</f>
        <v>Expensive</v>
      </c>
      <c r="S962" s="4">
        <f>WEEKDAY('Transaction Data'!$A962)</f>
        <v>5</v>
      </c>
      <c r="T962" s="2" t="str">
        <f>IF(WEEKDAY('Transaction Data'!$A962,2)&lt;6,"Weekday","Weekend")</f>
        <v>Weekday</v>
      </c>
    </row>
    <row r="963" ht="15.75" customHeight="1">
      <c r="A963" s="1">
        <v>45299.0</v>
      </c>
      <c r="B963" s="2" t="s">
        <v>985</v>
      </c>
      <c r="C963" s="2" t="s">
        <v>69</v>
      </c>
      <c r="D963" s="1">
        <v>34567.0</v>
      </c>
      <c r="E963" s="2" t="s">
        <v>27</v>
      </c>
      <c r="F963" s="2">
        <v>494.0</v>
      </c>
      <c r="G963" s="2" t="s">
        <v>38</v>
      </c>
      <c r="H963" s="2" t="s">
        <v>52</v>
      </c>
      <c r="I963" s="2" t="s">
        <v>25</v>
      </c>
      <c r="J963" s="2" t="str">
        <f t="array" ref="J963">XLOOKUP('Transaction Data'!$G963,Product_Code,Biscuit_Brand)</f>
        <v>Ginger Snaps</v>
      </c>
      <c r="K963" s="2">
        <f t="array" ref="K963">XLOOKUP('Transaction Data'!$G963,Product_Code,Cost)</f>
        <v>14</v>
      </c>
      <c r="L963" s="2">
        <f t="array" ref="L963">XLOOKUP('Transaction Data'!$G963,Product_Code,Unit_Price)</f>
        <v>28</v>
      </c>
      <c r="M963" s="3">
        <f>'Transaction Data'!$F963*'Transaction Data'!$K963</f>
        <v>6916</v>
      </c>
      <c r="N963" s="3">
        <f>'Transaction Data'!$F963*'Transaction Data'!$L963</f>
        <v>13832</v>
      </c>
      <c r="O963" s="3">
        <f>'Transaction Data'!$N963-'Transaction Data'!$M963</f>
        <v>6916</v>
      </c>
      <c r="P963" s="2">
        <f>DATEDIF('Transaction Data'!$D963,'Transaction Data'!$A963,"y")</f>
        <v>29</v>
      </c>
      <c r="Q963" s="2" t="str">
        <f>FLOOR('Transaction Data'!$P963,15)&amp;"-"&amp;FLOOR('Transaction Data'!$P963,15)+14</f>
        <v>15-29</v>
      </c>
      <c r="R963" s="2" t="str">
        <f>IF('Transaction Data'!$L963&lt;=10,"Less Expensive","Expensive")</f>
        <v>Expensive</v>
      </c>
      <c r="S963" s="4">
        <f>WEEKDAY('Transaction Data'!$A963)</f>
        <v>2</v>
      </c>
      <c r="T963" s="2" t="str">
        <f>IF(WEEKDAY('Transaction Data'!$A963,2)&lt;6,"Weekday","Weekend")</f>
        <v>Weekday</v>
      </c>
    </row>
    <row r="964" ht="15.75" customHeight="1">
      <c r="A964" s="1">
        <v>45316.0</v>
      </c>
      <c r="B964" s="2" t="s">
        <v>986</v>
      </c>
      <c r="C964" s="2" t="s">
        <v>47</v>
      </c>
      <c r="D964" s="1">
        <v>28557.0</v>
      </c>
      <c r="E964" s="2" t="s">
        <v>22</v>
      </c>
      <c r="F964" s="2">
        <v>294.0</v>
      </c>
      <c r="G964" s="2" t="s">
        <v>55</v>
      </c>
      <c r="H964" s="2" t="s">
        <v>49</v>
      </c>
      <c r="I964" s="2" t="s">
        <v>25</v>
      </c>
      <c r="J964" s="2" t="str">
        <f t="array" ref="J964">XLOOKUP('Transaction Data'!$G964,Product_Code,Biscuit_Brand)</f>
        <v>Vanilla Wafers</v>
      </c>
      <c r="K964" s="2">
        <f t="array" ref="K964">XLOOKUP('Transaction Data'!$G964,Product_Code,Cost)</f>
        <v>18</v>
      </c>
      <c r="L964" s="2">
        <f t="array" ref="L964">XLOOKUP('Transaction Data'!$G964,Product_Code,Unit_Price)</f>
        <v>36</v>
      </c>
      <c r="M964" s="3">
        <f>'Transaction Data'!$F964*'Transaction Data'!$K964</f>
        <v>5292</v>
      </c>
      <c r="N964" s="3">
        <f>'Transaction Data'!$F964*'Transaction Data'!$L964</f>
        <v>10584</v>
      </c>
      <c r="O964" s="3">
        <f>'Transaction Data'!$N964-'Transaction Data'!$M964</f>
        <v>5292</v>
      </c>
      <c r="P964" s="2">
        <f>DATEDIF('Transaction Data'!$D964,'Transaction Data'!$A964,"y")</f>
        <v>45</v>
      </c>
      <c r="Q964" s="2" t="str">
        <f>FLOOR('Transaction Data'!$P964,15)&amp;"-"&amp;FLOOR('Transaction Data'!$P964,15)+14</f>
        <v>45-59</v>
      </c>
      <c r="R964" s="2" t="str">
        <f>IF('Transaction Data'!$L964&lt;=10,"Less Expensive","Expensive")</f>
        <v>Expensive</v>
      </c>
      <c r="S964" s="4">
        <f>WEEKDAY('Transaction Data'!$A964)</f>
        <v>5</v>
      </c>
      <c r="T964" s="2" t="str">
        <f>IF(WEEKDAY('Transaction Data'!$A964,2)&lt;6,"Weekday","Weekend")</f>
        <v>Weekday</v>
      </c>
    </row>
    <row r="965" ht="15.75" customHeight="1">
      <c r="A965" s="1">
        <v>45366.0</v>
      </c>
      <c r="B965" s="2" t="s">
        <v>987</v>
      </c>
      <c r="C965" s="2" t="s">
        <v>32</v>
      </c>
      <c r="D965" s="1">
        <v>16074.0</v>
      </c>
      <c r="E965" s="2" t="s">
        <v>22</v>
      </c>
      <c r="F965" s="2">
        <v>31.0</v>
      </c>
      <c r="G965" s="2" t="s">
        <v>44</v>
      </c>
      <c r="H965" s="2" t="s">
        <v>52</v>
      </c>
      <c r="I965" s="2" t="s">
        <v>25</v>
      </c>
      <c r="J965" s="2" t="str">
        <f t="array" ref="J965">XLOOKUP('Transaction Data'!$G965,Product_Code,Biscuit_Brand)</f>
        <v>Butter Crunch</v>
      </c>
      <c r="K965" s="2">
        <f t="array" ref="K965">XLOOKUP('Transaction Data'!$G965,Product_Code,Cost)</f>
        <v>10</v>
      </c>
      <c r="L965" s="2">
        <f t="array" ref="L965">XLOOKUP('Transaction Data'!$G965,Product_Code,Unit_Price)</f>
        <v>11</v>
      </c>
      <c r="M965" s="3">
        <f>'Transaction Data'!$F965*'Transaction Data'!$K965</f>
        <v>310</v>
      </c>
      <c r="N965" s="3">
        <f>'Transaction Data'!$F965*'Transaction Data'!$L965</f>
        <v>341</v>
      </c>
      <c r="O965" s="3">
        <f>'Transaction Data'!$N965-'Transaction Data'!$M965</f>
        <v>31</v>
      </c>
      <c r="P965" s="2">
        <f>DATEDIF('Transaction Data'!$D965,'Transaction Data'!$A965,"y")</f>
        <v>80</v>
      </c>
      <c r="Q965" s="2" t="str">
        <f>FLOOR('Transaction Data'!$P965,15)&amp;"-"&amp;FLOOR('Transaction Data'!$P965,15)+14</f>
        <v>75-89</v>
      </c>
      <c r="R965" s="2" t="str">
        <f>IF('Transaction Data'!$L965&lt;=10,"Less Expensive","Expensive")</f>
        <v>Expensive</v>
      </c>
      <c r="S965" s="4">
        <f>WEEKDAY('Transaction Data'!$A965)</f>
        <v>6</v>
      </c>
      <c r="T965" s="2" t="str">
        <f>IF(WEEKDAY('Transaction Data'!$A965,2)&lt;6,"Weekday","Weekend")</f>
        <v>Weekday</v>
      </c>
    </row>
    <row r="966" ht="15.75" customHeight="1">
      <c r="A966" s="1">
        <v>45411.0</v>
      </c>
      <c r="B966" s="2" t="s">
        <v>988</v>
      </c>
      <c r="C966" s="2" t="s">
        <v>21</v>
      </c>
      <c r="D966" s="1">
        <v>31614.0</v>
      </c>
      <c r="E966" s="2" t="s">
        <v>22</v>
      </c>
      <c r="F966" s="2">
        <v>301.0</v>
      </c>
      <c r="G966" s="2" t="s">
        <v>44</v>
      </c>
      <c r="H966" s="2" t="s">
        <v>52</v>
      </c>
      <c r="I966" s="2" t="s">
        <v>25</v>
      </c>
      <c r="J966" s="2" t="str">
        <f t="array" ref="J966">XLOOKUP('Transaction Data'!$G966,Product_Code,Biscuit_Brand)</f>
        <v>Butter Crunch</v>
      </c>
      <c r="K966" s="2">
        <f t="array" ref="K966">XLOOKUP('Transaction Data'!$G966,Product_Code,Cost)</f>
        <v>10</v>
      </c>
      <c r="L966" s="2">
        <f t="array" ref="L966">XLOOKUP('Transaction Data'!$G966,Product_Code,Unit_Price)</f>
        <v>11</v>
      </c>
      <c r="M966" s="3">
        <f>'Transaction Data'!$F966*'Transaction Data'!$K966</f>
        <v>3010</v>
      </c>
      <c r="N966" s="3">
        <f>'Transaction Data'!$F966*'Transaction Data'!$L966</f>
        <v>3311</v>
      </c>
      <c r="O966" s="3">
        <f>'Transaction Data'!$N966-'Transaction Data'!$M966</f>
        <v>301</v>
      </c>
      <c r="P966" s="2">
        <f>DATEDIF('Transaction Data'!$D966,'Transaction Data'!$A966,"y")</f>
        <v>37</v>
      </c>
      <c r="Q966" s="2" t="str">
        <f>FLOOR('Transaction Data'!$P966,15)&amp;"-"&amp;FLOOR('Transaction Data'!$P966,15)+14</f>
        <v>30-44</v>
      </c>
      <c r="R966" s="2" t="str">
        <f>IF('Transaction Data'!$L966&lt;=10,"Less Expensive","Expensive")</f>
        <v>Expensive</v>
      </c>
      <c r="S966" s="4">
        <f>WEEKDAY('Transaction Data'!$A966)</f>
        <v>2</v>
      </c>
      <c r="T966" s="2" t="str">
        <f>IF(WEEKDAY('Transaction Data'!$A966,2)&lt;6,"Weekday","Weekend")</f>
        <v>Weekday</v>
      </c>
    </row>
    <row r="967" ht="15.75" customHeight="1">
      <c r="A967" s="1">
        <v>45396.0</v>
      </c>
      <c r="B967" s="2" t="s">
        <v>989</v>
      </c>
      <c r="C967" s="2" t="s">
        <v>78</v>
      </c>
      <c r="D967" s="1">
        <v>16727.0</v>
      </c>
      <c r="E967" s="2" t="s">
        <v>22</v>
      </c>
      <c r="F967" s="2">
        <v>385.0</v>
      </c>
      <c r="G967" s="2" t="s">
        <v>57</v>
      </c>
      <c r="H967" s="2" t="s">
        <v>45</v>
      </c>
      <c r="I967" s="2" t="s">
        <v>25</v>
      </c>
      <c r="J967" s="2" t="str">
        <f t="array" ref="J967">XLOOKUP('Transaction Data'!$G967,Product_Code,Biscuit_Brand)</f>
        <v>Oatmeal Cookies</v>
      </c>
      <c r="K967" s="2">
        <f t="array" ref="K967">XLOOKUP('Transaction Data'!$G967,Product_Code,Cost)</f>
        <v>19</v>
      </c>
      <c r="L967" s="2">
        <f t="array" ref="L967">XLOOKUP('Transaction Data'!$G967,Product_Code,Unit_Price)</f>
        <v>23</v>
      </c>
      <c r="M967" s="3">
        <f>'Transaction Data'!$F967*'Transaction Data'!$K967</f>
        <v>7315</v>
      </c>
      <c r="N967" s="3">
        <f>'Transaction Data'!$F967*'Transaction Data'!$L967</f>
        <v>8855</v>
      </c>
      <c r="O967" s="3">
        <f>'Transaction Data'!$N967-'Transaction Data'!$M967</f>
        <v>1540</v>
      </c>
      <c r="P967" s="2">
        <f>DATEDIF('Transaction Data'!$D967,'Transaction Data'!$A967,"y")</f>
        <v>78</v>
      </c>
      <c r="Q967" s="2" t="str">
        <f>FLOOR('Transaction Data'!$P967,15)&amp;"-"&amp;FLOOR('Transaction Data'!$P967,15)+14</f>
        <v>75-89</v>
      </c>
      <c r="R967" s="2" t="str">
        <f>IF('Transaction Data'!$L967&lt;=10,"Less Expensive","Expensive")</f>
        <v>Expensive</v>
      </c>
      <c r="S967" s="4">
        <f>WEEKDAY('Transaction Data'!$A967)</f>
        <v>1</v>
      </c>
      <c r="T967" s="2" t="str">
        <f>IF(WEEKDAY('Transaction Data'!$A967,2)&lt;6,"Weekday","Weekend")</f>
        <v>Weekend</v>
      </c>
    </row>
    <row r="968" ht="15.75" customHeight="1">
      <c r="A968" s="1">
        <v>45434.0</v>
      </c>
      <c r="B968" s="2" t="s">
        <v>990</v>
      </c>
      <c r="C968" s="2" t="s">
        <v>65</v>
      </c>
      <c r="D968" s="1">
        <v>29997.0</v>
      </c>
      <c r="E968" s="2" t="s">
        <v>27</v>
      </c>
      <c r="F968" s="2">
        <v>152.0</v>
      </c>
      <c r="G968" s="2" t="s">
        <v>61</v>
      </c>
      <c r="H968" s="2" t="s">
        <v>49</v>
      </c>
      <c r="I968" s="2" t="s">
        <v>25</v>
      </c>
      <c r="J968" s="2" t="str">
        <f t="array" ref="J968">XLOOKUP('Transaction Data'!$G968,Product_Code,Biscuit_Brand)</f>
        <v>Choco Delight</v>
      </c>
      <c r="K968" s="2">
        <f t="array" ref="K968">XLOOKUP('Transaction Data'!$G968,Product_Code,Cost)</f>
        <v>3</v>
      </c>
      <c r="L968" s="2">
        <f t="array" ref="L968">XLOOKUP('Transaction Data'!$G968,Product_Code,Unit_Price)</f>
        <v>5</v>
      </c>
      <c r="M968" s="3">
        <f>'Transaction Data'!$F968*'Transaction Data'!$K968</f>
        <v>456</v>
      </c>
      <c r="N968" s="3">
        <f>'Transaction Data'!$F968*'Transaction Data'!$L968</f>
        <v>760</v>
      </c>
      <c r="O968" s="3">
        <f>'Transaction Data'!$N968-'Transaction Data'!$M968</f>
        <v>304</v>
      </c>
      <c r="P968" s="2">
        <f>DATEDIF('Transaction Data'!$D968,'Transaction Data'!$A968,"y")</f>
        <v>42</v>
      </c>
      <c r="Q968" s="2" t="str">
        <f>FLOOR('Transaction Data'!$P968,15)&amp;"-"&amp;FLOOR('Transaction Data'!$P968,15)+14</f>
        <v>30-44</v>
      </c>
      <c r="R968" s="2" t="str">
        <f>IF('Transaction Data'!$L968&lt;=10,"Less Expensive","Expensive")</f>
        <v>Less Expensive</v>
      </c>
      <c r="S968" s="4">
        <f>WEEKDAY('Transaction Data'!$A968)</f>
        <v>4</v>
      </c>
      <c r="T968" s="2" t="str">
        <f>IF(WEEKDAY('Transaction Data'!$A968,2)&lt;6,"Weekday","Weekend")</f>
        <v>Weekday</v>
      </c>
    </row>
    <row r="969" ht="15.75" customHeight="1">
      <c r="A969" s="1">
        <v>45305.0</v>
      </c>
      <c r="B969" s="2" t="s">
        <v>991</v>
      </c>
      <c r="C969" s="2" t="s">
        <v>72</v>
      </c>
      <c r="D969" s="1">
        <v>30520.0</v>
      </c>
      <c r="E969" s="2" t="s">
        <v>37</v>
      </c>
      <c r="F969" s="2">
        <v>352.0</v>
      </c>
      <c r="G969" s="2" t="s">
        <v>60</v>
      </c>
      <c r="H969" s="2" t="s">
        <v>52</v>
      </c>
      <c r="I969" s="2" t="s">
        <v>25</v>
      </c>
      <c r="J969" s="2" t="str">
        <f t="array" ref="J969">XLOOKUP('Transaction Data'!$G969,Product_Code,Biscuit_Brand)</f>
        <v>Peanut Butter Bites</v>
      </c>
      <c r="K969" s="2">
        <f t="array" ref="K969">XLOOKUP('Transaction Data'!$G969,Product_Code,Cost)</f>
        <v>5</v>
      </c>
      <c r="L969" s="2">
        <f t="array" ref="L969">XLOOKUP('Transaction Data'!$G969,Product_Code,Unit_Price)</f>
        <v>7</v>
      </c>
      <c r="M969" s="3">
        <f>'Transaction Data'!$F969*'Transaction Data'!$K969</f>
        <v>1760</v>
      </c>
      <c r="N969" s="3">
        <f>'Transaction Data'!$F969*'Transaction Data'!$L969</f>
        <v>2464</v>
      </c>
      <c r="O969" s="3">
        <f>'Transaction Data'!$N969-'Transaction Data'!$M969</f>
        <v>704</v>
      </c>
      <c r="P969" s="2">
        <f>DATEDIF('Transaction Data'!$D969,'Transaction Data'!$A969,"y")</f>
        <v>40</v>
      </c>
      <c r="Q969" s="2" t="str">
        <f>FLOOR('Transaction Data'!$P969,15)&amp;"-"&amp;FLOOR('Transaction Data'!$P969,15)+14</f>
        <v>30-44</v>
      </c>
      <c r="R969" s="2" t="str">
        <f>IF('Transaction Data'!$L969&lt;=10,"Less Expensive","Expensive")</f>
        <v>Less Expensive</v>
      </c>
      <c r="S969" s="4">
        <f>WEEKDAY('Transaction Data'!$A969)</f>
        <v>1</v>
      </c>
      <c r="T969" s="2" t="str">
        <f>IF(WEEKDAY('Transaction Data'!$A969,2)&lt;6,"Weekday","Weekend")</f>
        <v>Weekend</v>
      </c>
    </row>
    <row r="970" ht="15.75" customHeight="1">
      <c r="A970" s="1">
        <v>45370.0</v>
      </c>
      <c r="B970" s="2" t="s">
        <v>992</v>
      </c>
      <c r="C970" s="2" t="s">
        <v>51</v>
      </c>
      <c r="D970" s="1">
        <v>20040.0</v>
      </c>
      <c r="E970" s="2" t="s">
        <v>22</v>
      </c>
      <c r="F970" s="2">
        <v>114.0</v>
      </c>
      <c r="G970" s="2" t="s">
        <v>38</v>
      </c>
      <c r="H970" s="2" t="s">
        <v>49</v>
      </c>
      <c r="I970" s="2" t="s">
        <v>25</v>
      </c>
      <c r="J970" s="2" t="str">
        <f t="array" ref="J970">XLOOKUP('Transaction Data'!$G970,Product_Code,Biscuit_Brand)</f>
        <v>Ginger Snaps</v>
      </c>
      <c r="K970" s="2">
        <f t="array" ref="K970">XLOOKUP('Transaction Data'!$G970,Product_Code,Cost)</f>
        <v>14</v>
      </c>
      <c r="L970" s="2">
        <f t="array" ref="L970">XLOOKUP('Transaction Data'!$G970,Product_Code,Unit_Price)</f>
        <v>28</v>
      </c>
      <c r="M970" s="3">
        <f>'Transaction Data'!$F970*'Transaction Data'!$K970</f>
        <v>1596</v>
      </c>
      <c r="N970" s="3">
        <f>'Transaction Data'!$F970*'Transaction Data'!$L970</f>
        <v>3192</v>
      </c>
      <c r="O970" s="3">
        <f>'Transaction Data'!$N970-'Transaction Data'!$M970</f>
        <v>1596</v>
      </c>
      <c r="P970" s="2">
        <f>DATEDIF('Transaction Data'!$D970,'Transaction Data'!$A970,"y")</f>
        <v>69</v>
      </c>
      <c r="Q970" s="2" t="str">
        <f>FLOOR('Transaction Data'!$P970,15)&amp;"-"&amp;FLOOR('Transaction Data'!$P970,15)+14</f>
        <v>60-74</v>
      </c>
      <c r="R970" s="2" t="str">
        <f>IF('Transaction Data'!$L970&lt;=10,"Less Expensive","Expensive")</f>
        <v>Expensive</v>
      </c>
      <c r="S970" s="4">
        <f>WEEKDAY('Transaction Data'!$A970)</f>
        <v>3</v>
      </c>
      <c r="T970" s="2" t="str">
        <f>IF(WEEKDAY('Transaction Data'!$A970,2)&lt;6,"Weekday","Weekend")</f>
        <v>Weekday</v>
      </c>
    </row>
    <row r="971" ht="15.75" customHeight="1">
      <c r="A971" s="1">
        <v>45315.0</v>
      </c>
      <c r="B971" s="2" t="s">
        <v>993</v>
      </c>
      <c r="C971" s="2" t="s">
        <v>47</v>
      </c>
      <c r="D971" s="1">
        <v>37440.0</v>
      </c>
      <c r="E971" s="2" t="s">
        <v>22</v>
      </c>
      <c r="F971" s="2">
        <v>83.0</v>
      </c>
      <c r="G971" s="2" t="s">
        <v>48</v>
      </c>
      <c r="H971" s="2" t="s">
        <v>52</v>
      </c>
      <c r="I971" s="2" t="s">
        <v>25</v>
      </c>
      <c r="J971" s="2" t="str">
        <f t="array" ref="J971">XLOOKUP('Transaction Data'!$G971,Product_Code,Biscuit_Brand)</f>
        <v>Lemon Crisps</v>
      </c>
      <c r="K971" s="2">
        <f t="array" ref="K971">XLOOKUP('Transaction Data'!$G971,Product_Code,Cost)</f>
        <v>7</v>
      </c>
      <c r="L971" s="2">
        <f t="array" ref="L971">XLOOKUP('Transaction Data'!$G971,Product_Code,Unit_Price)</f>
        <v>9</v>
      </c>
      <c r="M971" s="3">
        <f>'Transaction Data'!$F971*'Transaction Data'!$K971</f>
        <v>581</v>
      </c>
      <c r="N971" s="3">
        <f>'Transaction Data'!$F971*'Transaction Data'!$L971</f>
        <v>747</v>
      </c>
      <c r="O971" s="3">
        <f>'Transaction Data'!$N971-'Transaction Data'!$M971</f>
        <v>166</v>
      </c>
      <c r="P971" s="2">
        <f>DATEDIF('Transaction Data'!$D971,'Transaction Data'!$A971,"y")</f>
        <v>21</v>
      </c>
      <c r="Q971" s="2" t="str">
        <f>FLOOR('Transaction Data'!$P971,15)&amp;"-"&amp;FLOOR('Transaction Data'!$P971,15)+14</f>
        <v>15-29</v>
      </c>
      <c r="R971" s="2" t="str">
        <f>IF('Transaction Data'!$L971&lt;=10,"Less Expensive","Expensive")</f>
        <v>Less Expensive</v>
      </c>
      <c r="S971" s="4">
        <f>WEEKDAY('Transaction Data'!$A971)</f>
        <v>4</v>
      </c>
      <c r="T971" s="2" t="str">
        <f>IF(WEEKDAY('Transaction Data'!$A971,2)&lt;6,"Weekday","Weekend")</f>
        <v>Weekday</v>
      </c>
    </row>
    <row r="972" ht="15.75" customHeight="1">
      <c r="A972" s="1">
        <v>45371.0</v>
      </c>
      <c r="B972" s="2" t="s">
        <v>994</v>
      </c>
      <c r="C972" s="2" t="s">
        <v>78</v>
      </c>
      <c r="D972" s="1">
        <v>26730.0</v>
      </c>
      <c r="E972" s="2" t="s">
        <v>37</v>
      </c>
      <c r="F972" s="2">
        <v>472.0</v>
      </c>
      <c r="G972" s="2" t="s">
        <v>48</v>
      </c>
      <c r="H972" s="2" t="s">
        <v>34</v>
      </c>
      <c r="I972" s="2" t="s">
        <v>25</v>
      </c>
      <c r="J972" s="2" t="str">
        <f t="array" ref="J972">XLOOKUP('Transaction Data'!$G972,Product_Code,Biscuit_Brand)</f>
        <v>Lemon Crisps</v>
      </c>
      <c r="K972" s="2">
        <f t="array" ref="K972">XLOOKUP('Transaction Data'!$G972,Product_Code,Cost)</f>
        <v>7</v>
      </c>
      <c r="L972" s="2">
        <f t="array" ref="L972">XLOOKUP('Transaction Data'!$G972,Product_Code,Unit_Price)</f>
        <v>9</v>
      </c>
      <c r="M972" s="3">
        <f>'Transaction Data'!$F972*'Transaction Data'!$K972</f>
        <v>3304</v>
      </c>
      <c r="N972" s="3">
        <f>'Transaction Data'!$F972*'Transaction Data'!$L972</f>
        <v>4248</v>
      </c>
      <c r="O972" s="3">
        <f>'Transaction Data'!$N972-'Transaction Data'!$M972</f>
        <v>944</v>
      </c>
      <c r="P972" s="2">
        <f>DATEDIF('Transaction Data'!$D972,'Transaction Data'!$A972,"y")</f>
        <v>51</v>
      </c>
      <c r="Q972" s="2" t="str">
        <f>FLOOR('Transaction Data'!$P972,15)&amp;"-"&amp;FLOOR('Transaction Data'!$P972,15)+14</f>
        <v>45-59</v>
      </c>
      <c r="R972" s="2" t="str">
        <f>IF('Transaction Data'!$L972&lt;=10,"Less Expensive","Expensive")</f>
        <v>Less Expensive</v>
      </c>
      <c r="S972" s="4">
        <f>WEEKDAY('Transaction Data'!$A972)</f>
        <v>4</v>
      </c>
      <c r="T972" s="2" t="str">
        <f>IF(WEEKDAY('Transaction Data'!$A972,2)&lt;6,"Weekday","Weekend")</f>
        <v>Weekday</v>
      </c>
    </row>
    <row r="973" ht="15.75" customHeight="1">
      <c r="A973" s="1">
        <v>45375.0</v>
      </c>
      <c r="B973" s="2" t="s">
        <v>995</v>
      </c>
      <c r="C973" s="2" t="s">
        <v>78</v>
      </c>
      <c r="D973" s="1">
        <v>32190.0</v>
      </c>
      <c r="E973" s="2" t="s">
        <v>37</v>
      </c>
      <c r="F973" s="2">
        <v>480.0</v>
      </c>
      <c r="G973" s="2" t="s">
        <v>28</v>
      </c>
      <c r="H973" s="2" t="s">
        <v>34</v>
      </c>
      <c r="I973" s="2" t="s">
        <v>25</v>
      </c>
      <c r="J973" s="2" t="str">
        <f t="array" ref="J973">XLOOKUP('Transaction Data'!$G973,Product_Code,Biscuit_Brand)</f>
        <v>Shortbread</v>
      </c>
      <c r="K973" s="2">
        <f t="array" ref="K973">XLOOKUP('Transaction Data'!$G973,Product_Code,Cost)</f>
        <v>10</v>
      </c>
      <c r="L973" s="2">
        <f t="array" ref="L973">XLOOKUP('Transaction Data'!$G973,Product_Code,Unit_Price)</f>
        <v>45</v>
      </c>
      <c r="M973" s="3">
        <f>'Transaction Data'!$F973*'Transaction Data'!$K973</f>
        <v>4800</v>
      </c>
      <c r="N973" s="3">
        <f>'Transaction Data'!$F973*'Transaction Data'!$L973</f>
        <v>21600</v>
      </c>
      <c r="O973" s="3">
        <f>'Transaction Data'!$N973-'Transaction Data'!$M973</f>
        <v>16800</v>
      </c>
      <c r="P973" s="2">
        <f>DATEDIF('Transaction Data'!$D973,'Transaction Data'!$A973,"y")</f>
        <v>36</v>
      </c>
      <c r="Q973" s="2" t="str">
        <f>FLOOR('Transaction Data'!$P973,15)&amp;"-"&amp;FLOOR('Transaction Data'!$P973,15)+14</f>
        <v>30-44</v>
      </c>
      <c r="R973" s="2" t="str">
        <f>IF('Transaction Data'!$L973&lt;=10,"Less Expensive","Expensive")</f>
        <v>Expensive</v>
      </c>
      <c r="S973" s="4">
        <f>WEEKDAY('Transaction Data'!$A973)</f>
        <v>1</v>
      </c>
      <c r="T973" s="2" t="str">
        <f>IF(WEEKDAY('Transaction Data'!$A973,2)&lt;6,"Weekday","Weekend")</f>
        <v>Weekend</v>
      </c>
    </row>
    <row r="974" ht="15.75" customHeight="1">
      <c r="A974" s="1">
        <v>45367.0</v>
      </c>
      <c r="B974" s="2" t="s">
        <v>996</v>
      </c>
      <c r="C974" s="2" t="s">
        <v>21</v>
      </c>
      <c r="D974" s="1">
        <v>25279.0</v>
      </c>
      <c r="E974" s="2" t="s">
        <v>22</v>
      </c>
      <c r="F974" s="2">
        <v>214.0</v>
      </c>
      <c r="G974" s="2" t="s">
        <v>28</v>
      </c>
      <c r="H974" s="2" t="s">
        <v>39</v>
      </c>
      <c r="I974" s="2" t="s">
        <v>25</v>
      </c>
      <c r="J974" s="2" t="str">
        <f t="array" ref="J974">XLOOKUP('Transaction Data'!$G974,Product_Code,Biscuit_Brand)</f>
        <v>Shortbread</v>
      </c>
      <c r="K974" s="2">
        <f t="array" ref="K974">XLOOKUP('Transaction Data'!$G974,Product_Code,Cost)</f>
        <v>10</v>
      </c>
      <c r="L974" s="2">
        <f t="array" ref="L974">XLOOKUP('Transaction Data'!$G974,Product_Code,Unit_Price)</f>
        <v>45</v>
      </c>
      <c r="M974" s="3">
        <f>'Transaction Data'!$F974*'Transaction Data'!$K974</f>
        <v>2140</v>
      </c>
      <c r="N974" s="3">
        <f>'Transaction Data'!$F974*'Transaction Data'!$L974</f>
        <v>9630</v>
      </c>
      <c r="O974" s="3">
        <f>'Transaction Data'!$N974-'Transaction Data'!$M974</f>
        <v>7490</v>
      </c>
      <c r="P974" s="2">
        <f>DATEDIF('Transaction Data'!$D974,'Transaction Data'!$A974,"y")</f>
        <v>54</v>
      </c>
      <c r="Q974" s="2" t="str">
        <f>FLOOR('Transaction Data'!$P974,15)&amp;"-"&amp;FLOOR('Transaction Data'!$P974,15)+14</f>
        <v>45-59</v>
      </c>
      <c r="R974" s="2" t="str">
        <f>IF('Transaction Data'!$L974&lt;=10,"Less Expensive","Expensive")</f>
        <v>Expensive</v>
      </c>
      <c r="S974" s="4">
        <f>WEEKDAY('Transaction Data'!$A974)</f>
        <v>7</v>
      </c>
      <c r="T974" s="2" t="str">
        <f>IF(WEEKDAY('Transaction Data'!$A974,2)&lt;6,"Weekday","Weekend")</f>
        <v>Weekend</v>
      </c>
    </row>
    <row r="975" ht="15.75" customHeight="1">
      <c r="A975" s="1">
        <v>45330.0</v>
      </c>
      <c r="B975" s="2" t="s">
        <v>997</v>
      </c>
      <c r="C975" s="2" t="s">
        <v>51</v>
      </c>
      <c r="D975" s="1">
        <v>16138.0</v>
      </c>
      <c r="E975" s="2" t="s">
        <v>63</v>
      </c>
      <c r="F975" s="2">
        <v>493.0</v>
      </c>
      <c r="G975" s="2" t="s">
        <v>44</v>
      </c>
      <c r="H975" s="2" t="s">
        <v>42</v>
      </c>
      <c r="I975" s="2" t="s">
        <v>25</v>
      </c>
      <c r="J975" s="2" t="str">
        <f t="array" ref="J975">XLOOKUP('Transaction Data'!$G975,Product_Code,Biscuit_Brand)</f>
        <v>Butter Crunch</v>
      </c>
      <c r="K975" s="2">
        <f t="array" ref="K975">XLOOKUP('Transaction Data'!$G975,Product_Code,Cost)</f>
        <v>10</v>
      </c>
      <c r="L975" s="2">
        <f t="array" ref="L975">XLOOKUP('Transaction Data'!$G975,Product_Code,Unit_Price)</f>
        <v>11</v>
      </c>
      <c r="M975" s="3">
        <f>'Transaction Data'!$F975*'Transaction Data'!$K975</f>
        <v>4930</v>
      </c>
      <c r="N975" s="3">
        <f>'Transaction Data'!$F975*'Transaction Data'!$L975</f>
        <v>5423</v>
      </c>
      <c r="O975" s="3">
        <f>'Transaction Data'!$N975-'Transaction Data'!$M975</f>
        <v>493</v>
      </c>
      <c r="P975" s="2">
        <f>DATEDIF('Transaction Data'!$D975,'Transaction Data'!$A975,"y")</f>
        <v>79</v>
      </c>
      <c r="Q975" s="2" t="str">
        <f>FLOOR('Transaction Data'!$P975,15)&amp;"-"&amp;FLOOR('Transaction Data'!$P975,15)+14</f>
        <v>75-89</v>
      </c>
      <c r="R975" s="2" t="str">
        <f>IF('Transaction Data'!$L975&lt;=10,"Less Expensive","Expensive")</f>
        <v>Expensive</v>
      </c>
      <c r="S975" s="4">
        <f>WEEKDAY('Transaction Data'!$A975)</f>
        <v>5</v>
      </c>
      <c r="T975" s="2" t="str">
        <f>IF(WEEKDAY('Transaction Data'!$A975,2)&lt;6,"Weekday","Weekend")</f>
        <v>Weekday</v>
      </c>
    </row>
    <row r="976" ht="15.75" customHeight="1">
      <c r="A976" s="1">
        <v>45340.0</v>
      </c>
      <c r="B976" s="2" t="s">
        <v>998</v>
      </c>
      <c r="C976" s="2" t="s">
        <v>69</v>
      </c>
      <c r="D976" s="1">
        <v>36460.0</v>
      </c>
      <c r="E976" s="2" t="s">
        <v>27</v>
      </c>
      <c r="F976" s="2">
        <v>482.0</v>
      </c>
      <c r="G976" s="2" t="s">
        <v>44</v>
      </c>
      <c r="H976" s="2" t="s">
        <v>45</v>
      </c>
      <c r="I976" s="2" t="s">
        <v>25</v>
      </c>
      <c r="J976" s="2" t="str">
        <f t="array" ref="J976">XLOOKUP('Transaction Data'!$G976,Product_Code,Biscuit_Brand)</f>
        <v>Butter Crunch</v>
      </c>
      <c r="K976" s="2">
        <f t="array" ref="K976">XLOOKUP('Transaction Data'!$G976,Product_Code,Cost)</f>
        <v>10</v>
      </c>
      <c r="L976" s="2">
        <f t="array" ref="L976">XLOOKUP('Transaction Data'!$G976,Product_Code,Unit_Price)</f>
        <v>11</v>
      </c>
      <c r="M976" s="3">
        <f>'Transaction Data'!$F976*'Transaction Data'!$K976</f>
        <v>4820</v>
      </c>
      <c r="N976" s="3">
        <f>'Transaction Data'!$F976*'Transaction Data'!$L976</f>
        <v>5302</v>
      </c>
      <c r="O976" s="3">
        <f>'Transaction Data'!$N976-'Transaction Data'!$M976</f>
        <v>482</v>
      </c>
      <c r="P976" s="2">
        <f>DATEDIF('Transaction Data'!$D976,'Transaction Data'!$A976,"y")</f>
        <v>24</v>
      </c>
      <c r="Q976" s="2" t="str">
        <f>FLOOR('Transaction Data'!$P976,15)&amp;"-"&amp;FLOOR('Transaction Data'!$P976,15)+14</f>
        <v>15-29</v>
      </c>
      <c r="R976" s="2" t="str">
        <f>IF('Transaction Data'!$L976&lt;=10,"Less Expensive","Expensive")</f>
        <v>Expensive</v>
      </c>
      <c r="S976" s="4">
        <f>WEEKDAY('Transaction Data'!$A976)</f>
        <v>1</v>
      </c>
      <c r="T976" s="2" t="str">
        <f>IF(WEEKDAY('Transaction Data'!$A976,2)&lt;6,"Weekday","Weekend")</f>
        <v>Weekend</v>
      </c>
    </row>
    <row r="977" ht="15.75" customHeight="1">
      <c r="A977" s="1">
        <v>45349.0</v>
      </c>
      <c r="B977" s="2" t="s">
        <v>999</v>
      </c>
      <c r="C977" s="2" t="s">
        <v>72</v>
      </c>
      <c r="D977" s="1">
        <v>22178.0</v>
      </c>
      <c r="E977" s="2" t="s">
        <v>27</v>
      </c>
      <c r="F977" s="2">
        <v>223.0</v>
      </c>
      <c r="G977" s="2" t="s">
        <v>28</v>
      </c>
      <c r="H977" s="2" t="s">
        <v>49</v>
      </c>
      <c r="I977" s="2" t="s">
        <v>25</v>
      </c>
      <c r="J977" s="2" t="str">
        <f t="array" ref="J977">XLOOKUP('Transaction Data'!$G977,Product_Code,Biscuit_Brand)</f>
        <v>Shortbread</v>
      </c>
      <c r="K977" s="2">
        <f t="array" ref="K977">XLOOKUP('Transaction Data'!$G977,Product_Code,Cost)</f>
        <v>10</v>
      </c>
      <c r="L977" s="2">
        <f t="array" ref="L977">XLOOKUP('Transaction Data'!$G977,Product_Code,Unit_Price)</f>
        <v>45</v>
      </c>
      <c r="M977" s="3">
        <f>'Transaction Data'!$F977*'Transaction Data'!$K977</f>
        <v>2230</v>
      </c>
      <c r="N977" s="3">
        <f>'Transaction Data'!$F977*'Transaction Data'!$L977</f>
        <v>10035</v>
      </c>
      <c r="O977" s="3">
        <f>'Transaction Data'!$N977-'Transaction Data'!$M977</f>
        <v>7805</v>
      </c>
      <c r="P977" s="2">
        <f>DATEDIF('Transaction Data'!$D977,'Transaction Data'!$A977,"y")</f>
        <v>63</v>
      </c>
      <c r="Q977" s="2" t="str">
        <f>FLOOR('Transaction Data'!$P977,15)&amp;"-"&amp;FLOOR('Transaction Data'!$P977,15)+14</f>
        <v>60-74</v>
      </c>
      <c r="R977" s="2" t="str">
        <f>IF('Transaction Data'!$L977&lt;=10,"Less Expensive","Expensive")</f>
        <v>Expensive</v>
      </c>
      <c r="S977" s="4">
        <f>WEEKDAY('Transaction Data'!$A977)</f>
        <v>3</v>
      </c>
      <c r="T977" s="2" t="str">
        <f>IF(WEEKDAY('Transaction Data'!$A977,2)&lt;6,"Weekday","Weekend")</f>
        <v>Weekday</v>
      </c>
    </row>
    <row r="978" ht="15.75" customHeight="1">
      <c r="A978" s="1">
        <v>45441.0</v>
      </c>
      <c r="B978" s="2" t="s">
        <v>1000</v>
      </c>
      <c r="C978" s="2" t="s">
        <v>78</v>
      </c>
      <c r="D978" s="1">
        <v>22267.0</v>
      </c>
      <c r="E978" s="2" t="s">
        <v>22</v>
      </c>
      <c r="F978" s="2">
        <v>216.0</v>
      </c>
      <c r="G978" s="2" t="s">
        <v>44</v>
      </c>
      <c r="H978" s="2" t="s">
        <v>52</v>
      </c>
      <c r="I978" s="2" t="s">
        <v>25</v>
      </c>
      <c r="J978" s="2" t="str">
        <f t="array" ref="J978">XLOOKUP('Transaction Data'!$G978,Product_Code,Biscuit_Brand)</f>
        <v>Butter Crunch</v>
      </c>
      <c r="K978" s="2">
        <f t="array" ref="K978">XLOOKUP('Transaction Data'!$G978,Product_Code,Cost)</f>
        <v>10</v>
      </c>
      <c r="L978" s="2">
        <f t="array" ref="L978">XLOOKUP('Transaction Data'!$G978,Product_Code,Unit_Price)</f>
        <v>11</v>
      </c>
      <c r="M978" s="3">
        <f>'Transaction Data'!$F978*'Transaction Data'!$K978</f>
        <v>2160</v>
      </c>
      <c r="N978" s="3">
        <f>'Transaction Data'!$F978*'Transaction Data'!$L978</f>
        <v>2376</v>
      </c>
      <c r="O978" s="3">
        <f>'Transaction Data'!$N978-'Transaction Data'!$M978</f>
        <v>216</v>
      </c>
      <c r="P978" s="2">
        <f>DATEDIF('Transaction Data'!$D978,'Transaction Data'!$A978,"y")</f>
        <v>63</v>
      </c>
      <c r="Q978" s="2" t="str">
        <f>FLOOR('Transaction Data'!$P978,15)&amp;"-"&amp;FLOOR('Transaction Data'!$P978,15)+14</f>
        <v>60-74</v>
      </c>
      <c r="R978" s="2" t="str">
        <f>IF('Transaction Data'!$L978&lt;=10,"Less Expensive","Expensive")</f>
        <v>Expensive</v>
      </c>
      <c r="S978" s="4">
        <f>WEEKDAY('Transaction Data'!$A978)</f>
        <v>4</v>
      </c>
      <c r="T978" s="2" t="str">
        <f>IF(WEEKDAY('Transaction Data'!$A978,2)&lt;6,"Weekday","Weekend")</f>
        <v>Weekday</v>
      </c>
    </row>
    <row r="979" ht="15.75" customHeight="1">
      <c r="A979" s="1">
        <v>45365.0</v>
      </c>
      <c r="B979" s="2" t="s">
        <v>1001</v>
      </c>
      <c r="C979" s="2" t="s">
        <v>69</v>
      </c>
      <c r="D979" s="1">
        <v>33494.0</v>
      </c>
      <c r="E979" s="2" t="s">
        <v>27</v>
      </c>
      <c r="F979" s="2">
        <v>446.0</v>
      </c>
      <c r="G979" s="2" t="s">
        <v>38</v>
      </c>
      <c r="H979" s="2" t="s">
        <v>49</v>
      </c>
      <c r="I979" s="2" t="s">
        <v>25</v>
      </c>
      <c r="J979" s="2" t="str">
        <f t="array" ref="J979">XLOOKUP('Transaction Data'!$G979,Product_Code,Biscuit_Brand)</f>
        <v>Ginger Snaps</v>
      </c>
      <c r="K979" s="2">
        <f t="array" ref="K979">XLOOKUP('Transaction Data'!$G979,Product_Code,Cost)</f>
        <v>14</v>
      </c>
      <c r="L979" s="2">
        <f t="array" ref="L979">XLOOKUP('Transaction Data'!$G979,Product_Code,Unit_Price)</f>
        <v>28</v>
      </c>
      <c r="M979" s="3">
        <f>'Transaction Data'!$F979*'Transaction Data'!$K979</f>
        <v>6244</v>
      </c>
      <c r="N979" s="3">
        <f>'Transaction Data'!$F979*'Transaction Data'!$L979</f>
        <v>12488</v>
      </c>
      <c r="O979" s="3">
        <f>'Transaction Data'!$N979-'Transaction Data'!$M979</f>
        <v>6244</v>
      </c>
      <c r="P979" s="2">
        <f>DATEDIF('Transaction Data'!$D979,'Transaction Data'!$A979,"y")</f>
        <v>32</v>
      </c>
      <c r="Q979" s="2" t="str">
        <f>FLOOR('Transaction Data'!$P979,15)&amp;"-"&amp;FLOOR('Transaction Data'!$P979,15)+14</f>
        <v>30-44</v>
      </c>
      <c r="R979" s="2" t="str">
        <f>IF('Transaction Data'!$L979&lt;=10,"Less Expensive","Expensive")</f>
        <v>Expensive</v>
      </c>
      <c r="S979" s="4">
        <f>WEEKDAY('Transaction Data'!$A979)</f>
        <v>5</v>
      </c>
      <c r="T979" s="2" t="str">
        <f>IF(WEEKDAY('Transaction Data'!$A979,2)&lt;6,"Weekday","Weekend")</f>
        <v>Weekday</v>
      </c>
    </row>
    <row r="980" ht="15.75" customHeight="1">
      <c r="A980" s="1">
        <v>45292.0</v>
      </c>
      <c r="B980" s="2" t="s">
        <v>1002</v>
      </c>
      <c r="C980" s="2" t="s">
        <v>72</v>
      </c>
      <c r="D980" s="1">
        <v>28541.0</v>
      </c>
      <c r="E980" s="2" t="s">
        <v>27</v>
      </c>
      <c r="F980" s="2">
        <v>454.0</v>
      </c>
      <c r="G980" s="2" t="s">
        <v>23</v>
      </c>
      <c r="H980" s="2" t="s">
        <v>52</v>
      </c>
      <c r="I980" s="2" t="s">
        <v>25</v>
      </c>
      <c r="J980" s="2" t="str">
        <f t="array" ref="J980">XLOOKUP('Transaction Data'!$G980,Product_Code,Biscuit_Brand)</f>
        <v>Cinnamon Swirls</v>
      </c>
      <c r="K980" s="2">
        <f t="array" ref="K980">XLOOKUP('Transaction Data'!$G980,Product_Code,Cost)</f>
        <v>10</v>
      </c>
      <c r="L980" s="2">
        <f t="array" ref="L980">XLOOKUP('Transaction Data'!$G980,Product_Code,Unit_Price)</f>
        <v>14</v>
      </c>
      <c r="M980" s="3">
        <f>'Transaction Data'!$F980*'Transaction Data'!$K980</f>
        <v>4540</v>
      </c>
      <c r="N980" s="3">
        <f>'Transaction Data'!$F980*'Transaction Data'!$L980</f>
        <v>6356</v>
      </c>
      <c r="O980" s="3">
        <f>'Transaction Data'!$N980-'Transaction Data'!$M980</f>
        <v>1816</v>
      </c>
      <c r="P980" s="2">
        <f>DATEDIF('Transaction Data'!$D980,'Transaction Data'!$A980,"y")</f>
        <v>45</v>
      </c>
      <c r="Q980" s="2" t="str">
        <f>FLOOR('Transaction Data'!$P980,15)&amp;"-"&amp;FLOOR('Transaction Data'!$P980,15)+14</f>
        <v>45-59</v>
      </c>
      <c r="R980" s="2" t="str">
        <f>IF('Transaction Data'!$L980&lt;=10,"Less Expensive","Expensive")</f>
        <v>Expensive</v>
      </c>
      <c r="S980" s="4">
        <f>WEEKDAY('Transaction Data'!$A980)</f>
        <v>2</v>
      </c>
      <c r="T980" s="2" t="str">
        <f>IF(WEEKDAY('Transaction Data'!$A980,2)&lt;6,"Weekday","Weekend")</f>
        <v>Weekday</v>
      </c>
    </row>
    <row r="981" ht="15.75" customHeight="1">
      <c r="A981" s="1">
        <v>45494.0</v>
      </c>
      <c r="B981" s="2" t="s">
        <v>1003</v>
      </c>
      <c r="C981" s="2" t="s">
        <v>78</v>
      </c>
      <c r="D981" s="1">
        <v>26221.0</v>
      </c>
      <c r="E981" s="2" t="s">
        <v>27</v>
      </c>
      <c r="F981" s="2">
        <v>321.0</v>
      </c>
      <c r="G981" s="2" t="s">
        <v>28</v>
      </c>
      <c r="H981" s="2" t="s">
        <v>52</v>
      </c>
      <c r="I981" s="2" t="s">
        <v>25</v>
      </c>
      <c r="J981" s="2" t="str">
        <f t="array" ref="J981">XLOOKUP('Transaction Data'!$G981,Product_Code,Biscuit_Brand)</f>
        <v>Shortbread</v>
      </c>
      <c r="K981" s="2">
        <f t="array" ref="K981">XLOOKUP('Transaction Data'!$G981,Product_Code,Cost)</f>
        <v>10</v>
      </c>
      <c r="L981" s="2">
        <f t="array" ref="L981">XLOOKUP('Transaction Data'!$G981,Product_Code,Unit_Price)</f>
        <v>45</v>
      </c>
      <c r="M981" s="3">
        <f>'Transaction Data'!$F981*'Transaction Data'!$K981</f>
        <v>3210</v>
      </c>
      <c r="N981" s="3">
        <f>'Transaction Data'!$F981*'Transaction Data'!$L981</f>
        <v>14445</v>
      </c>
      <c r="O981" s="3">
        <f>'Transaction Data'!$N981-'Transaction Data'!$M981</f>
        <v>11235</v>
      </c>
      <c r="P981" s="2">
        <f>DATEDIF('Transaction Data'!$D981,'Transaction Data'!$A981,"y")</f>
        <v>52</v>
      </c>
      <c r="Q981" s="2" t="str">
        <f>FLOOR('Transaction Data'!$P981,15)&amp;"-"&amp;FLOOR('Transaction Data'!$P981,15)+14</f>
        <v>45-59</v>
      </c>
      <c r="R981" s="2" t="str">
        <f>IF('Transaction Data'!$L981&lt;=10,"Less Expensive","Expensive")</f>
        <v>Expensive</v>
      </c>
      <c r="S981" s="4">
        <f>WEEKDAY('Transaction Data'!$A981)</f>
        <v>1</v>
      </c>
      <c r="T981" s="2" t="str">
        <f>IF(WEEKDAY('Transaction Data'!$A981,2)&lt;6,"Weekday","Weekend")</f>
        <v>Weekend</v>
      </c>
    </row>
    <row r="982" ht="15.75" customHeight="1">
      <c r="A982" s="1">
        <v>45445.0</v>
      </c>
      <c r="B982" s="2" t="s">
        <v>1004</v>
      </c>
      <c r="C982" s="2" t="s">
        <v>47</v>
      </c>
      <c r="D982" s="1">
        <v>26007.0</v>
      </c>
      <c r="E982" s="2" t="s">
        <v>63</v>
      </c>
      <c r="F982" s="2">
        <v>65.0</v>
      </c>
      <c r="G982" s="2" t="s">
        <v>61</v>
      </c>
      <c r="H982" s="2" t="s">
        <v>45</v>
      </c>
      <c r="I982" s="2" t="s">
        <v>25</v>
      </c>
      <c r="J982" s="2" t="str">
        <f t="array" ref="J982">XLOOKUP('Transaction Data'!$G982,Product_Code,Biscuit_Brand)</f>
        <v>Choco Delight</v>
      </c>
      <c r="K982" s="2">
        <f t="array" ref="K982">XLOOKUP('Transaction Data'!$G982,Product_Code,Cost)</f>
        <v>3</v>
      </c>
      <c r="L982" s="2">
        <f t="array" ref="L982">XLOOKUP('Transaction Data'!$G982,Product_Code,Unit_Price)</f>
        <v>5</v>
      </c>
      <c r="M982" s="3">
        <f>'Transaction Data'!$F982*'Transaction Data'!$K982</f>
        <v>195</v>
      </c>
      <c r="N982" s="3">
        <f>'Transaction Data'!$F982*'Transaction Data'!$L982</f>
        <v>325</v>
      </c>
      <c r="O982" s="3">
        <f>'Transaction Data'!$N982-'Transaction Data'!$M982</f>
        <v>130</v>
      </c>
      <c r="P982" s="2">
        <f>DATEDIF('Transaction Data'!$D982,'Transaction Data'!$A982,"y")</f>
        <v>53</v>
      </c>
      <c r="Q982" s="2" t="str">
        <f>FLOOR('Transaction Data'!$P982,15)&amp;"-"&amp;FLOOR('Transaction Data'!$P982,15)+14</f>
        <v>45-59</v>
      </c>
      <c r="R982" s="2" t="str">
        <f>IF('Transaction Data'!$L982&lt;=10,"Less Expensive","Expensive")</f>
        <v>Less Expensive</v>
      </c>
      <c r="S982" s="4">
        <f>WEEKDAY('Transaction Data'!$A982)</f>
        <v>1</v>
      </c>
      <c r="T982" s="2" t="str">
        <f>IF(WEEKDAY('Transaction Data'!$A982,2)&lt;6,"Weekday","Weekend")</f>
        <v>Weekend</v>
      </c>
    </row>
    <row r="983" ht="15.75" customHeight="1">
      <c r="A983" s="1">
        <v>45359.0</v>
      </c>
      <c r="B983" s="2" t="s">
        <v>1005</v>
      </c>
      <c r="C983" s="2" t="s">
        <v>78</v>
      </c>
      <c r="D983" s="1">
        <v>18542.0</v>
      </c>
      <c r="E983" s="2" t="s">
        <v>37</v>
      </c>
      <c r="F983" s="2">
        <v>350.0</v>
      </c>
      <c r="G983" s="2" t="s">
        <v>23</v>
      </c>
      <c r="H983" s="2" t="s">
        <v>49</v>
      </c>
      <c r="I983" s="2" t="s">
        <v>25</v>
      </c>
      <c r="J983" s="2" t="str">
        <f t="array" ref="J983">XLOOKUP('Transaction Data'!$G983,Product_Code,Biscuit_Brand)</f>
        <v>Cinnamon Swirls</v>
      </c>
      <c r="K983" s="2">
        <f t="array" ref="K983">XLOOKUP('Transaction Data'!$G983,Product_Code,Cost)</f>
        <v>10</v>
      </c>
      <c r="L983" s="2">
        <f t="array" ref="L983">XLOOKUP('Transaction Data'!$G983,Product_Code,Unit_Price)</f>
        <v>14</v>
      </c>
      <c r="M983" s="3">
        <f>'Transaction Data'!$F983*'Transaction Data'!$K983</f>
        <v>3500</v>
      </c>
      <c r="N983" s="3">
        <f>'Transaction Data'!$F983*'Transaction Data'!$L983</f>
        <v>4900</v>
      </c>
      <c r="O983" s="3">
        <f>'Transaction Data'!$N983-'Transaction Data'!$M983</f>
        <v>1400</v>
      </c>
      <c r="P983" s="2">
        <f>DATEDIF('Transaction Data'!$D983,'Transaction Data'!$A983,"y")</f>
        <v>73</v>
      </c>
      <c r="Q983" s="2" t="str">
        <f>FLOOR('Transaction Data'!$P983,15)&amp;"-"&amp;FLOOR('Transaction Data'!$P983,15)+14</f>
        <v>60-74</v>
      </c>
      <c r="R983" s="2" t="str">
        <f>IF('Transaction Data'!$L983&lt;=10,"Less Expensive","Expensive")</f>
        <v>Expensive</v>
      </c>
      <c r="S983" s="4">
        <f>WEEKDAY('Transaction Data'!$A983)</f>
        <v>6</v>
      </c>
      <c r="T983" s="2" t="str">
        <f>IF(WEEKDAY('Transaction Data'!$A983,2)&lt;6,"Weekday","Weekend")</f>
        <v>Weekday</v>
      </c>
    </row>
    <row r="984" ht="15.75" customHeight="1">
      <c r="A984" s="1">
        <v>45327.0</v>
      </c>
      <c r="B984" s="2" t="s">
        <v>1006</v>
      </c>
      <c r="C984" s="2" t="s">
        <v>41</v>
      </c>
      <c r="D984" s="1">
        <v>16389.0</v>
      </c>
      <c r="E984" s="2" t="s">
        <v>37</v>
      </c>
      <c r="F984" s="2">
        <v>407.0</v>
      </c>
      <c r="G984" s="2" t="s">
        <v>60</v>
      </c>
      <c r="H984" s="2" t="s">
        <v>52</v>
      </c>
      <c r="I984" s="2" t="s">
        <v>25</v>
      </c>
      <c r="J984" s="2" t="str">
        <f t="array" ref="J984">XLOOKUP('Transaction Data'!$G984,Product_Code,Biscuit_Brand)</f>
        <v>Peanut Butter Bites</v>
      </c>
      <c r="K984" s="2">
        <f t="array" ref="K984">XLOOKUP('Transaction Data'!$G984,Product_Code,Cost)</f>
        <v>5</v>
      </c>
      <c r="L984" s="2">
        <f t="array" ref="L984">XLOOKUP('Transaction Data'!$G984,Product_Code,Unit_Price)</f>
        <v>7</v>
      </c>
      <c r="M984" s="3">
        <f>'Transaction Data'!$F984*'Transaction Data'!$K984</f>
        <v>2035</v>
      </c>
      <c r="N984" s="3">
        <f>'Transaction Data'!$F984*'Transaction Data'!$L984</f>
        <v>2849</v>
      </c>
      <c r="O984" s="3">
        <f>'Transaction Data'!$N984-'Transaction Data'!$M984</f>
        <v>814</v>
      </c>
      <c r="P984" s="2">
        <f>DATEDIF('Transaction Data'!$D984,'Transaction Data'!$A984,"y")</f>
        <v>79</v>
      </c>
      <c r="Q984" s="2" t="str">
        <f>FLOOR('Transaction Data'!$P984,15)&amp;"-"&amp;FLOOR('Transaction Data'!$P984,15)+14</f>
        <v>75-89</v>
      </c>
      <c r="R984" s="2" t="str">
        <f>IF('Transaction Data'!$L984&lt;=10,"Less Expensive","Expensive")</f>
        <v>Less Expensive</v>
      </c>
      <c r="S984" s="4">
        <f>WEEKDAY('Transaction Data'!$A984)</f>
        <v>2</v>
      </c>
      <c r="T984" s="2" t="str">
        <f>IF(WEEKDAY('Transaction Data'!$A984,2)&lt;6,"Weekday","Weekend")</f>
        <v>Weekday</v>
      </c>
    </row>
    <row r="985" ht="15.75" customHeight="1">
      <c r="A985" s="1">
        <v>45302.0</v>
      </c>
      <c r="B985" s="2" t="s">
        <v>1007</v>
      </c>
      <c r="C985" s="2" t="s">
        <v>78</v>
      </c>
      <c r="D985" s="1">
        <v>33773.0</v>
      </c>
      <c r="E985" s="2" t="s">
        <v>27</v>
      </c>
      <c r="F985" s="2">
        <v>261.0</v>
      </c>
      <c r="G985" s="2" t="s">
        <v>44</v>
      </c>
      <c r="H985" s="2" t="s">
        <v>49</v>
      </c>
      <c r="I985" s="2" t="s">
        <v>25</v>
      </c>
      <c r="J985" s="2" t="str">
        <f t="array" ref="J985">XLOOKUP('Transaction Data'!$G985,Product_Code,Biscuit_Brand)</f>
        <v>Butter Crunch</v>
      </c>
      <c r="K985" s="2">
        <f t="array" ref="K985">XLOOKUP('Transaction Data'!$G985,Product_Code,Cost)</f>
        <v>10</v>
      </c>
      <c r="L985" s="2">
        <f t="array" ref="L985">XLOOKUP('Transaction Data'!$G985,Product_Code,Unit_Price)</f>
        <v>11</v>
      </c>
      <c r="M985" s="3">
        <f>'Transaction Data'!$F985*'Transaction Data'!$K985</f>
        <v>2610</v>
      </c>
      <c r="N985" s="3">
        <f>'Transaction Data'!$F985*'Transaction Data'!$L985</f>
        <v>2871</v>
      </c>
      <c r="O985" s="3">
        <f>'Transaction Data'!$N985-'Transaction Data'!$M985</f>
        <v>261</v>
      </c>
      <c r="P985" s="2">
        <f>DATEDIF('Transaction Data'!$D985,'Transaction Data'!$A985,"y")</f>
        <v>31</v>
      </c>
      <c r="Q985" s="2" t="str">
        <f>FLOOR('Transaction Data'!$P985,15)&amp;"-"&amp;FLOOR('Transaction Data'!$P985,15)+14</f>
        <v>30-44</v>
      </c>
      <c r="R985" s="2" t="str">
        <f>IF('Transaction Data'!$L985&lt;=10,"Less Expensive","Expensive")</f>
        <v>Expensive</v>
      </c>
      <c r="S985" s="4">
        <f>WEEKDAY('Transaction Data'!$A985)</f>
        <v>5</v>
      </c>
      <c r="T985" s="2" t="str">
        <f>IF(WEEKDAY('Transaction Data'!$A985,2)&lt;6,"Weekday","Weekend")</f>
        <v>Weekday</v>
      </c>
    </row>
    <row r="986" ht="15.75" customHeight="1">
      <c r="A986" s="1">
        <v>45421.0</v>
      </c>
      <c r="B986" s="2" t="s">
        <v>1008</v>
      </c>
      <c r="C986" s="2" t="s">
        <v>69</v>
      </c>
      <c r="D986" s="1">
        <v>37893.0</v>
      </c>
      <c r="E986" s="2" t="s">
        <v>22</v>
      </c>
      <c r="F986" s="2">
        <v>370.0</v>
      </c>
      <c r="G986" s="2" t="s">
        <v>44</v>
      </c>
      <c r="H986" s="2" t="s">
        <v>52</v>
      </c>
      <c r="I986" s="2" t="s">
        <v>25</v>
      </c>
      <c r="J986" s="2" t="str">
        <f t="array" ref="J986">XLOOKUP('Transaction Data'!$G986,Product_Code,Biscuit_Brand)</f>
        <v>Butter Crunch</v>
      </c>
      <c r="K986" s="2">
        <f t="array" ref="K986">XLOOKUP('Transaction Data'!$G986,Product_Code,Cost)</f>
        <v>10</v>
      </c>
      <c r="L986" s="2">
        <f t="array" ref="L986">XLOOKUP('Transaction Data'!$G986,Product_Code,Unit_Price)</f>
        <v>11</v>
      </c>
      <c r="M986" s="3">
        <f>'Transaction Data'!$F986*'Transaction Data'!$K986</f>
        <v>3700</v>
      </c>
      <c r="N986" s="3">
        <f>'Transaction Data'!$F986*'Transaction Data'!$L986</f>
        <v>4070</v>
      </c>
      <c r="O986" s="3">
        <f>'Transaction Data'!$N986-'Transaction Data'!$M986</f>
        <v>370</v>
      </c>
      <c r="P986" s="2">
        <f>DATEDIF('Transaction Data'!$D986,'Transaction Data'!$A986,"y")</f>
        <v>20</v>
      </c>
      <c r="Q986" s="2" t="str">
        <f>FLOOR('Transaction Data'!$P986,15)&amp;"-"&amp;FLOOR('Transaction Data'!$P986,15)+14</f>
        <v>15-29</v>
      </c>
      <c r="R986" s="2" t="str">
        <f>IF('Transaction Data'!$L986&lt;=10,"Less Expensive","Expensive")</f>
        <v>Expensive</v>
      </c>
      <c r="S986" s="4">
        <f>WEEKDAY('Transaction Data'!$A986)</f>
        <v>5</v>
      </c>
      <c r="T986" s="2" t="str">
        <f>IF(WEEKDAY('Transaction Data'!$A986,2)&lt;6,"Weekday","Weekend")</f>
        <v>Weekday</v>
      </c>
    </row>
    <row r="987" ht="15.75" customHeight="1">
      <c r="A987" s="1">
        <v>45411.0</v>
      </c>
      <c r="B987" s="2" t="s">
        <v>1009</v>
      </c>
      <c r="C987" s="2" t="s">
        <v>47</v>
      </c>
      <c r="D987" s="1">
        <v>19072.0</v>
      </c>
      <c r="E987" s="2" t="s">
        <v>27</v>
      </c>
      <c r="F987" s="2">
        <v>265.0</v>
      </c>
      <c r="G987" s="2" t="s">
        <v>23</v>
      </c>
      <c r="H987" s="2" t="s">
        <v>34</v>
      </c>
      <c r="I987" s="2" t="s">
        <v>25</v>
      </c>
      <c r="J987" s="2" t="str">
        <f t="array" ref="J987">XLOOKUP('Transaction Data'!$G987,Product_Code,Biscuit_Brand)</f>
        <v>Cinnamon Swirls</v>
      </c>
      <c r="K987" s="2">
        <f t="array" ref="K987">XLOOKUP('Transaction Data'!$G987,Product_Code,Cost)</f>
        <v>10</v>
      </c>
      <c r="L987" s="2">
        <f t="array" ref="L987">XLOOKUP('Transaction Data'!$G987,Product_Code,Unit_Price)</f>
        <v>14</v>
      </c>
      <c r="M987" s="3">
        <f>'Transaction Data'!$F987*'Transaction Data'!$K987</f>
        <v>2650</v>
      </c>
      <c r="N987" s="3">
        <f>'Transaction Data'!$F987*'Transaction Data'!$L987</f>
        <v>3710</v>
      </c>
      <c r="O987" s="3">
        <f>'Transaction Data'!$N987-'Transaction Data'!$M987</f>
        <v>1060</v>
      </c>
      <c r="P987" s="2">
        <f>DATEDIF('Transaction Data'!$D987,'Transaction Data'!$A987,"y")</f>
        <v>72</v>
      </c>
      <c r="Q987" s="2" t="str">
        <f>FLOOR('Transaction Data'!$P987,15)&amp;"-"&amp;FLOOR('Transaction Data'!$P987,15)+14</f>
        <v>60-74</v>
      </c>
      <c r="R987" s="2" t="str">
        <f>IF('Transaction Data'!$L987&lt;=10,"Less Expensive","Expensive")</f>
        <v>Expensive</v>
      </c>
      <c r="S987" s="4">
        <f>WEEKDAY('Transaction Data'!$A987)</f>
        <v>2</v>
      </c>
      <c r="T987" s="2" t="str">
        <f>IF(WEEKDAY('Transaction Data'!$A987,2)&lt;6,"Weekday","Weekend")</f>
        <v>Weekday</v>
      </c>
    </row>
    <row r="988" ht="15.75" customHeight="1">
      <c r="A988" s="1">
        <v>45331.0</v>
      </c>
      <c r="B988" s="2" t="s">
        <v>1010</v>
      </c>
      <c r="C988" s="2" t="s">
        <v>69</v>
      </c>
      <c r="D988" s="1">
        <v>16667.0</v>
      </c>
      <c r="E988" s="2" t="s">
        <v>22</v>
      </c>
      <c r="F988" s="2">
        <v>386.0</v>
      </c>
      <c r="G988" s="2" t="s">
        <v>48</v>
      </c>
      <c r="H988" s="2" t="s">
        <v>34</v>
      </c>
      <c r="I988" s="2" t="s">
        <v>25</v>
      </c>
      <c r="J988" s="2" t="str">
        <f t="array" ref="J988">XLOOKUP('Transaction Data'!$G988,Product_Code,Biscuit_Brand)</f>
        <v>Lemon Crisps</v>
      </c>
      <c r="K988" s="2">
        <f t="array" ref="K988">XLOOKUP('Transaction Data'!$G988,Product_Code,Cost)</f>
        <v>7</v>
      </c>
      <c r="L988" s="2">
        <f t="array" ref="L988">XLOOKUP('Transaction Data'!$G988,Product_Code,Unit_Price)</f>
        <v>9</v>
      </c>
      <c r="M988" s="3">
        <f>'Transaction Data'!$F988*'Transaction Data'!$K988</f>
        <v>2702</v>
      </c>
      <c r="N988" s="3">
        <f>'Transaction Data'!$F988*'Transaction Data'!$L988</f>
        <v>3474</v>
      </c>
      <c r="O988" s="3">
        <f>'Transaction Data'!$N988-'Transaction Data'!$M988</f>
        <v>772</v>
      </c>
      <c r="P988" s="2">
        <f>DATEDIF('Transaction Data'!$D988,'Transaction Data'!$A988,"y")</f>
        <v>78</v>
      </c>
      <c r="Q988" s="2" t="str">
        <f>FLOOR('Transaction Data'!$P988,15)&amp;"-"&amp;FLOOR('Transaction Data'!$P988,15)+14</f>
        <v>75-89</v>
      </c>
      <c r="R988" s="2" t="str">
        <f>IF('Transaction Data'!$L988&lt;=10,"Less Expensive","Expensive")</f>
        <v>Less Expensive</v>
      </c>
      <c r="S988" s="4">
        <f>WEEKDAY('Transaction Data'!$A988)</f>
        <v>6</v>
      </c>
      <c r="T988" s="2" t="str">
        <f>IF(WEEKDAY('Transaction Data'!$A988,2)&lt;6,"Weekday","Weekend")</f>
        <v>Weekday</v>
      </c>
    </row>
    <row r="989" ht="15.75" customHeight="1">
      <c r="A989" s="1">
        <v>45425.0</v>
      </c>
      <c r="B989" s="2" t="s">
        <v>1011</v>
      </c>
      <c r="C989" s="2" t="s">
        <v>54</v>
      </c>
      <c r="D989" s="1">
        <v>27463.0</v>
      </c>
      <c r="E989" s="2" t="s">
        <v>37</v>
      </c>
      <c r="F989" s="2">
        <v>323.0</v>
      </c>
      <c r="G989" s="2" t="s">
        <v>55</v>
      </c>
      <c r="H989" s="2" t="s">
        <v>39</v>
      </c>
      <c r="I989" s="2" t="s">
        <v>25</v>
      </c>
      <c r="J989" s="2" t="str">
        <f t="array" ref="J989">XLOOKUP('Transaction Data'!$G989,Product_Code,Biscuit_Brand)</f>
        <v>Vanilla Wafers</v>
      </c>
      <c r="K989" s="2">
        <f t="array" ref="K989">XLOOKUP('Transaction Data'!$G989,Product_Code,Cost)</f>
        <v>18</v>
      </c>
      <c r="L989" s="2">
        <f t="array" ref="L989">XLOOKUP('Transaction Data'!$G989,Product_Code,Unit_Price)</f>
        <v>36</v>
      </c>
      <c r="M989" s="3">
        <f>'Transaction Data'!$F989*'Transaction Data'!$K989</f>
        <v>5814</v>
      </c>
      <c r="N989" s="3">
        <f>'Transaction Data'!$F989*'Transaction Data'!$L989</f>
        <v>11628</v>
      </c>
      <c r="O989" s="3">
        <f>'Transaction Data'!$N989-'Transaction Data'!$M989</f>
        <v>5814</v>
      </c>
      <c r="P989" s="2">
        <f>DATEDIF('Transaction Data'!$D989,'Transaction Data'!$A989,"y")</f>
        <v>49</v>
      </c>
      <c r="Q989" s="2" t="str">
        <f>FLOOR('Transaction Data'!$P989,15)&amp;"-"&amp;FLOOR('Transaction Data'!$P989,15)+14</f>
        <v>45-59</v>
      </c>
      <c r="R989" s="2" t="str">
        <f>IF('Transaction Data'!$L989&lt;=10,"Less Expensive","Expensive")</f>
        <v>Expensive</v>
      </c>
      <c r="S989" s="4">
        <f>WEEKDAY('Transaction Data'!$A989)</f>
        <v>2</v>
      </c>
      <c r="T989" s="2" t="str">
        <f>IF(WEEKDAY('Transaction Data'!$A989,2)&lt;6,"Weekday","Weekend")</f>
        <v>Weekday</v>
      </c>
    </row>
    <row r="990" ht="15.75" customHeight="1">
      <c r="A990" s="1">
        <v>45449.0</v>
      </c>
      <c r="B990" s="2" t="s">
        <v>1012</v>
      </c>
      <c r="C990" s="2" t="s">
        <v>72</v>
      </c>
      <c r="D990" s="1">
        <v>20775.0</v>
      </c>
      <c r="E990" s="2" t="s">
        <v>63</v>
      </c>
      <c r="F990" s="2">
        <v>138.0</v>
      </c>
      <c r="G990" s="2" t="s">
        <v>48</v>
      </c>
      <c r="H990" s="2" t="s">
        <v>42</v>
      </c>
      <c r="I990" s="2" t="s">
        <v>25</v>
      </c>
      <c r="J990" s="2" t="str">
        <f t="array" ref="J990">XLOOKUP('Transaction Data'!$G990,Product_Code,Biscuit_Brand)</f>
        <v>Lemon Crisps</v>
      </c>
      <c r="K990" s="2">
        <f t="array" ref="K990">XLOOKUP('Transaction Data'!$G990,Product_Code,Cost)</f>
        <v>7</v>
      </c>
      <c r="L990" s="2">
        <f t="array" ref="L990">XLOOKUP('Transaction Data'!$G990,Product_Code,Unit_Price)</f>
        <v>9</v>
      </c>
      <c r="M990" s="3">
        <f>'Transaction Data'!$F990*'Transaction Data'!$K990</f>
        <v>966</v>
      </c>
      <c r="N990" s="3">
        <f>'Transaction Data'!$F990*'Transaction Data'!$L990</f>
        <v>1242</v>
      </c>
      <c r="O990" s="3">
        <f>'Transaction Data'!$N990-'Transaction Data'!$M990</f>
        <v>276</v>
      </c>
      <c r="P990" s="2">
        <f>DATEDIF('Transaction Data'!$D990,'Transaction Data'!$A990,"y")</f>
        <v>67</v>
      </c>
      <c r="Q990" s="2" t="str">
        <f>FLOOR('Transaction Data'!$P990,15)&amp;"-"&amp;FLOOR('Transaction Data'!$P990,15)+14</f>
        <v>60-74</v>
      </c>
      <c r="R990" s="2" t="str">
        <f>IF('Transaction Data'!$L990&lt;=10,"Less Expensive","Expensive")</f>
        <v>Less Expensive</v>
      </c>
      <c r="S990" s="4">
        <f>WEEKDAY('Transaction Data'!$A990)</f>
        <v>5</v>
      </c>
      <c r="T990" s="2" t="str">
        <f>IF(WEEKDAY('Transaction Data'!$A990,2)&lt;6,"Weekday","Weekend")</f>
        <v>Weekday</v>
      </c>
    </row>
    <row r="991" ht="15.75" customHeight="1">
      <c r="A991" s="1">
        <v>45309.0</v>
      </c>
      <c r="B991" s="2" t="s">
        <v>1013</v>
      </c>
      <c r="C991" s="2" t="s">
        <v>51</v>
      </c>
      <c r="D991" s="1">
        <v>15942.0</v>
      </c>
      <c r="E991" s="2" t="s">
        <v>37</v>
      </c>
      <c r="F991" s="2">
        <v>199.0</v>
      </c>
      <c r="G991" s="2" t="s">
        <v>61</v>
      </c>
      <c r="H991" s="2" t="s">
        <v>45</v>
      </c>
      <c r="I991" s="2" t="s">
        <v>25</v>
      </c>
      <c r="J991" s="2" t="str">
        <f t="array" ref="J991">XLOOKUP('Transaction Data'!$G991,Product_Code,Biscuit_Brand)</f>
        <v>Choco Delight</v>
      </c>
      <c r="K991" s="2">
        <f t="array" ref="K991">XLOOKUP('Transaction Data'!$G991,Product_Code,Cost)</f>
        <v>3</v>
      </c>
      <c r="L991" s="2">
        <f t="array" ref="L991">XLOOKUP('Transaction Data'!$G991,Product_Code,Unit_Price)</f>
        <v>5</v>
      </c>
      <c r="M991" s="3">
        <f>'Transaction Data'!$F991*'Transaction Data'!$K991</f>
        <v>597</v>
      </c>
      <c r="N991" s="3">
        <f>'Transaction Data'!$F991*'Transaction Data'!$L991</f>
        <v>995</v>
      </c>
      <c r="O991" s="3">
        <f>'Transaction Data'!$N991-'Transaction Data'!$M991</f>
        <v>398</v>
      </c>
      <c r="P991" s="2">
        <f>DATEDIF('Transaction Data'!$D991,'Transaction Data'!$A991,"y")</f>
        <v>80</v>
      </c>
      <c r="Q991" s="2" t="str">
        <f>FLOOR('Transaction Data'!$P991,15)&amp;"-"&amp;FLOOR('Transaction Data'!$P991,15)+14</f>
        <v>75-89</v>
      </c>
      <c r="R991" s="2" t="str">
        <f>IF('Transaction Data'!$L991&lt;=10,"Less Expensive","Expensive")</f>
        <v>Less Expensive</v>
      </c>
      <c r="S991" s="4">
        <f>WEEKDAY('Transaction Data'!$A991)</f>
        <v>5</v>
      </c>
      <c r="T991" s="2" t="str">
        <f>IF(WEEKDAY('Transaction Data'!$A991,2)&lt;6,"Weekday","Weekend")</f>
        <v>Weekday</v>
      </c>
    </row>
    <row r="992" ht="15.75" customHeight="1">
      <c r="A992" s="1">
        <v>45360.0</v>
      </c>
      <c r="B992" s="2" t="s">
        <v>1014</v>
      </c>
      <c r="C992" s="2" t="s">
        <v>21</v>
      </c>
      <c r="D992" s="1">
        <v>20230.0</v>
      </c>
      <c r="E992" s="2" t="s">
        <v>63</v>
      </c>
      <c r="F992" s="2">
        <v>34.0</v>
      </c>
      <c r="G992" s="2" t="s">
        <v>44</v>
      </c>
      <c r="H992" s="2" t="s">
        <v>49</v>
      </c>
      <c r="I992" s="2" t="s">
        <v>25</v>
      </c>
      <c r="J992" s="2" t="str">
        <f t="array" ref="J992">XLOOKUP('Transaction Data'!$G992,Product_Code,Biscuit_Brand)</f>
        <v>Butter Crunch</v>
      </c>
      <c r="K992" s="2">
        <f t="array" ref="K992">XLOOKUP('Transaction Data'!$G992,Product_Code,Cost)</f>
        <v>10</v>
      </c>
      <c r="L992" s="2">
        <f t="array" ref="L992">XLOOKUP('Transaction Data'!$G992,Product_Code,Unit_Price)</f>
        <v>11</v>
      </c>
      <c r="M992" s="3">
        <f>'Transaction Data'!$F992*'Transaction Data'!$K992</f>
        <v>340</v>
      </c>
      <c r="N992" s="3">
        <f>'Transaction Data'!$F992*'Transaction Data'!$L992</f>
        <v>374</v>
      </c>
      <c r="O992" s="3">
        <f>'Transaction Data'!$N992-'Transaction Data'!$M992</f>
        <v>34</v>
      </c>
      <c r="P992" s="2">
        <f>DATEDIF('Transaction Data'!$D992,'Transaction Data'!$A992,"y")</f>
        <v>68</v>
      </c>
      <c r="Q992" s="2" t="str">
        <f>FLOOR('Transaction Data'!$P992,15)&amp;"-"&amp;FLOOR('Transaction Data'!$P992,15)+14</f>
        <v>60-74</v>
      </c>
      <c r="R992" s="2" t="str">
        <f>IF('Transaction Data'!$L992&lt;=10,"Less Expensive","Expensive")</f>
        <v>Expensive</v>
      </c>
      <c r="S992" s="4">
        <f>WEEKDAY('Transaction Data'!$A992)</f>
        <v>7</v>
      </c>
      <c r="T992" s="2" t="str">
        <f>IF(WEEKDAY('Transaction Data'!$A992,2)&lt;6,"Weekday","Weekend")</f>
        <v>Weekend</v>
      </c>
    </row>
    <row r="993" ht="15.75" customHeight="1">
      <c r="A993" s="1">
        <v>45331.0</v>
      </c>
      <c r="B993" s="2" t="s">
        <v>1015</v>
      </c>
      <c r="C993" s="2" t="s">
        <v>54</v>
      </c>
      <c r="D993" s="1">
        <v>25704.0</v>
      </c>
      <c r="E993" s="2" t="s">
        <v>63</v>
      </c>
      <c r="F993" s="2">
        <v>289.0</v>
      </c>
      <c r="G993" s="2" t="s">
        <v>57</v>
      </c>
      <c r="H993" s="2" t="s">
        <v>52</v>
      </c>
      <c r="I993" s="2" t="s">
        <v>25</v>
      </c>
      <c r="J993" s="2" t="str">
        <f t="array" ref="J993">XLOOKUP('Transaction Data'!$G993,Product_Code,Biscuit_Brand)</f>
        <v>Oatmeal Cookies</v>
      </c>
      <c r="K993" s="2">
        <f t="array" ref="K993">XLOOKUP('Transaction Data'!$G993,Product_Code,Cost)</f>
        <v>19</v>
      </c>
      <c r="L993" s="2">
        <f t="array" ref="L993">XLOOKUP('Transaction Data'!$G993,Product_Code,Unit_Price)</f>
        <v>23</v>
      </c>
      <c r="M993" s="3">
        <f>'Transaction Data'!$F993*'Transaction Data'!$K993</f>
        <v>5491</v>
      </c>
      <c r="N993" s="3">
        <f>'Transaction Data'!$F993*'Transaction Data'!$L993</f>
        <v>6647</v>
      </c>
      <c r="O993" s="3">
        <f>'Transaction Data'!$N993-'Transaction Data'!$M993</f>
        <v>1156</v>
      </c>
      <c r="P993" s="2">
        <f>DATEDIF('Transaction Data'!$D993,'Transaction Data'!$A993,"y")</f>
        <v>53</v>
      </c>
      <c r="Q993" s="2" t="str">
        <f>FLOOR('Transaction Data'!$P993,15)&amp;"-"&amp;FLOOR('Transaction Data'!$P993,15)+14</f>
        <v>45-59</v>
      </c>
      <c r="R993" s="2" t="str">
        <f>IF('Transaction Data'!$L993&lt;=10,"Less Expensive","Expensive")</f>
        <v>Expensive</v>
      </c>
      <c r="S993" s="4">
        <f>WEEKDAY('Transaction Data'!$A993)</f>
        <v>6</v>
      </c>
      <c r="T993" s="2" t="str">
        <f>IF(WEEKDAY('Transaction Data'!$A993,2)&lt;6,"Weekday","Weekend")</f>
        <v>Weekday</v>
      </c>
    </row>
    <row r="994" ht="15.75" customHeight="1">
      <c r="A994" s="1">
        <v>45454.0</v>
      </c>
      <c r="B994" s="2" t="s">
        <v>878</v>
      </c>
      <c r="C994" s="2" t="s">
        <v>72</v>
      </c>
      <c r="D994" s="1">
        <v>29357.0</v>
      </c>
      <c r="E994" s="2" t="s">
        <v>63</v>
      </c>
      <c r="F994" s="2">
        <v>333.0</v>
      </c>
      <c r="G994" s="2" t="s">
        <v>28</v>
      </c>
      <c r="H994" s="2" t="s">
        <v>49</v>
      </c>
      <c r="I994" s="2" t="s">
        <v>25</v>
      </c>
      <c r="J994" s="2" t="str">
        <f t="array" ref="J994">XLOOKUP('Transaction Data'!$G994,Product_Code,Biscuit_Brand)</f>
        <v>Shortbread</v>
      </c>
      <c r="K994" s="2">
        <f t="array" ref="K994">XLOOKUP('Transaction Data'!$G994,Product_Code,Cost)</f>
        <v>10</v>
      </c>
      <c r="L994" s="2">
        <f t="array" ref="L994">XLOOKUP('Transaction Data'!$G994,Product_Code,Unit_Price)</f>
        <v>45</v>
      </c>
      <c r="M994" s="3">
        <f>'Transaction Data'!$F994*'Transaction Data'!$K994</f>
        <v>3330</v>
      </c>
      <c r="N994" s="3">
        <f>'Transaction Data'!$F994*'Transaction Data'!$L994</f>
        <v>14985</v>
      </c>
      <c r="O994" s="3">
        <f>'Transaction Data'!$N994-'Transaction Data'!$M994</f>
        <v>11655</v>
      </c>
      <c r="P994" s="2">
        <f>DATEDIF('Transaction Data'!$D994,'Transaction Data'!$A994,"y")</f>
        <v>44</v>
      </c>
      <c r="Q994" s="2" t="str">
        <f>FLOOR('Transaction Data'!$P994,15)&amp;"-"&amp;FLOOR('Transaction Data'!$P994,15)+14</f>
        <v>30-44</v>
      </c>
      <c r="R994" s="2" t="str">
        <f>IF('Transaction Data'!$L994&lt;=10,"Less Expensive","Expensive")</f>
        <v>Expensive</v>
      </c>
      <c r="S994" s="4">
        <f>WEEKDAY('Transaction Data'!$A994)</f>
        <v>3</v>
      </c>
      <c r="T994" s="2" t="str">
        <f>IF(WEEKDAY('Transaction Data'!$A994,2)&lt;6,"Weekday","Weekend")</f>
        <v>Weekday</v>
      </c>
    </row>
    <row r="995" ht="15.75" customHeight="1">
      <c r="A995" s="1">
        <v>45487.0</v>
      </c>
      <c r="B995" s="2" t="s">
        <v>1016</v>
      </c>
      <c r="C995" s="2" t="s">
        <v>21</v>
      </c>
      <c r="D995" s="1">
        <v>15943.0</v>
      </c>
      <c r="E995" s="2" t="s">
        <v>63</v>
      </c>
      <c r="F995" s="2">
        <v>98.0</v>
      </c>
      <c r="G995" s="2" t="s">
        <v>55</v>
      </c>
      <c r="H995" s="2" t="s">
        <v>52</v>
      </c>
      <c r="I995" s="2" t="s">
        <v>25</v>
      </c>
      <c r="J995" s="2" t="str">
        <f t="array" ref="J995">XLOOKUP('Transaction Data'!$G995,Product_Code,Biscuit_Brand)</f>
        <v>Vanilla Wafers</v>
      </c>
      <c r="K995" s="2">
        <f t="array" ref="K995">XLOOKUP('Transaction Data'!$G995,Product_Code,Cost)</f>
        <v>18</v>
      </c>
      <c r="L995" s="2">
        <f t="array" ref="L995">XLOOKUP('Transaction Data'!$G995,Product_Code,Unit_Price)</f>
        <v>36</v>
      </c>
      <c r="M995" s="3">
        <f>'Transaction Data'!$F995*'Transaction Data'!$K995</f>
        <v>1764</v>
      </c>
      <c r="N995" s="3">
        <f>'Transaction Data'!$F995*'Transaction Data'!$L995</f>
        <v>3528</v>
      </c>
      <c r="O995" s="3">
        <f>'Transaction Data'!$N995-'Transaction Data'!$M995</f>
        <v>1764</v>
      </c>
      <c r="P995" s="2">
        <f>DATEDIF('Transaction Data'!$D995,'Transaction Data'!$A995,"y")</f>
        <v>80</v>
      </c>
      <c r="Q995" s="2" t="str">
        <f>FLOOR('Transaction Data'!$P995,15)&amp;"-"&amp;FLOOR('Transaction Data'!$P995,15)+14</f>
        <v>75-89</v>
      </c>
      <c r="R995" s="2" t="str">
        <f>IF('Transaction Data'!$L995&lt;=10,"Less Expensive","Expensive")</f>
        <v>Expensive</v>
      </c>
      <c r="S995" s="4">
        <f>WEEKDAY('Transaction Data'!$A995)</f>
        <v>1</v>
      </c>
      <c r="T995" s="2" t="str">
        <f>IF(WEEKDAY('Transaction Data'!$A995,2)&lt;6,"Weekday","Weekend")</f>
        <v>Weekend</v>
      </c>
    </row>
    <row r="996" ht="15.75" customHeight="1">
      <c r="A996" s="1">
        <v>45422.0</v>
      </c>
      <c r="B996" s="2" t="s">
        <v>1017</v>
      </c>
      <c r="C996" s="2" t="s">
        <v>51</v>
      </c>
      <c r="D996" s="1">
        <v>19374.0</v>
      </c>
      <c r="E996" s="2" t="s">
        <v>22</v>
      </c>
      <c r="F996" s="2">
        <v>236.0</v>
      </c>
      <c r="G996" s="2" t="s">
        <v>55</v>
      </c>
      <c r="H996" s="2" t="s">
        <v>52</v>
      </c>
      <c r="I996" s="2" t="s">
        <v>25</v>
      </c>
      <c r="J996" s="2" t="str">
        <f t="array" ref="J996">XLOOKUP('Transaction Data'!$G996,Product_Code,Biscuit_Brand)</f>
        <v>Vanilla Wafers</v>
      </c>
      <c r="K996" s="2">
        <f t="array" ref="K996">XLOOKUP('Transaction Data'!$G996,Product_Code,Cost)</f>
        <v>18</v>
      </c>
      <c r="L996" s="2">
        <f t="array" ref="L996">XLOOKUP('Transaction Data'!$G996,Product_Code,Unit_Price)</f>
        <v>36</v>
      </c>
      <c r="M996" s="3">
        <f>'Transaction Data'!$F996*'Transaction Data'!$K996</f>
        <v>4248</v>
      </c>
      <c r="N996" s="3">
        <f>'Transaction Data'!$F996*'Transaction Data'!$L996</f>
        <v>8496</v>
      </c>
      <c r="O996" s="3">
        <f>'Transaction Data'!$N996-'Transaction Data'!$M996</f>
        <v>4248</v>
      </c>
      <c r="P996" s="2">
        <f>DATEDIF('Transaction Data'!$D996,'Transaction Data'!$A996,"y")</f>
        <v>71</v>
      </c>
      <c r="Q996" s="2" t="str">
        <f>FLOOR('Transaction Data'!$P996,15)&amp;"-"&amp;FLOOR('Transaction Data'!$P996,15)+14</f>
        <v>60-74</v>
      </c>
      <c r="R996" s="2" t="str">
        <f>IF('Transaction Data'!$L996&lt;=10,"Less Expensive","Expensive")</f>
        <v>Expensive</v>
      </c>
      <c r="S996" s="4">
        <f>WEEKDAY('Transaction Data'!$A996)</f>
        <v>6</v>
      </c>
      <c r="T996" s="2" t="str">
        <f>IF(WEEKDAY('Transaction Data'!$A996,2)&lt;6,"Weekday","Weekend")</f>
        <v>Weekday</v>
      </c>
    </row>
    <row r="997" ht="15.75" customHeight="1">
      <c r="A997" s="1">
        <v>45323.0</v>
      </c>
      <c r="B997" s="2" t="s">
        <v>1018</v>
      </c>
      <c r="C997" s="2" t="s">
        <v>78</v>
      </c>
      <c r="D997" s="1">
        <v>27527.0</v>
      </c>
      <c r="E997" s="2" t="s">
        <v>22</v>
      </c>
      <c r="F997" s="2">
        <v>207.0</v>
      </c>
      <c r="G997" s="2" t="s">
        <v>60</v>
      </c>
      <c r="H997" s="2" t="s">
        <v>45</v>
      </c>
      <c r="I997" s="2" t="s">
        <v>25</v>
      </c>
      <c r="J997" s="2" t="str">
        <f t="array" ref="J997">XLOOKUP('Transaction Data'!$G997,Product_Code,Biscuit_Brand)</f>
        <v>Peanut Butter Bites</v>
      </c>
      <c r="K997" s="2">
        <f t="array" ref="K997">XLOOKUP('Transaction Data'!$G997,Product_Code,Cost)</f>
        <v>5</v>
      </c>
      <c r="L997" s="2">
        <f t="array" ref="L997">XLOOKUP('Transaction Data'!$G997,Product_Code,Unit_Price)</f>
        <v>7</v>
      </c>
      <c r="M997" s="3">
        <f>'Transaction Data'!$F997*'Transaction Data'!$K997</f>
        <v>1035</v>
      </c>
      <c r="N997" s="3">
        <f>'Transaction Data'!$F997*'Transaction Data'!$L997</f>
        <v>1449</v>
      </c>
      <c r="O997" s="3">
        <f>'Transaction Data'!$N997-'Transaction Data'!$M997</f>
        <v>414</v>
      </c>
      <c r="P997" s="2">
        <f>DATEDIF('Transaction Data'!$D997,'Transaction Data'!$A997,"y")</f>
        <v>48</v>
      </c>
      <c r="Q997" s="2" t="str">
        <f>FLOOR('Transaction Data'!$P997,15)&amp;"-"&amp;FLOOR('Transaction Data'!$P997,15)+14</f>
        <v>45-59</v>
      </c>
      <c r="R997" s="2" t="str">
        <f>IF('Transaction Data'!$L997&lt;=10,"Less Expensive","Expensive")</f>
        <v>Less Expensive</v>
      </c>
      <c r="S997" s="4">
        <f>WEEKDAY('Transaction Data'!$A997)</f>
        <v>5</v>
      </c>
      <c r="T997" s="2" t="str">
        <f>IF(WEEKDAY('Transaction Data'!$A997,2)&lt;6,"Weekday","Weekend")</f>
        <v>Weekday</v>
      </c>
    </row>
    <row r="998" ht="15.75" customHeight="1">
      <c r="A998" s="1">
        <v>45450.0</v>
      </c>
      <c r="B998" s="2" t="s">
        <v>1019</v>
      </c>
      <c r="C998" s="2" t="s">
        <v>72</v>
      </c>
      <c r="D998" s="1">
        <v>34070.0</v>
      </c>
      <c r="E998" s="2" t="s">
        <v>22</v>
      </c>
      <c r="F998" s="2">
        <v>309.0</v>
      </c>
      <c r="G998" s="2" t="s">
        <v>57</v>
      </c>
      <c r="H998" s="2" t="s">
        <v>49</v>
      </c>
      <c r="I998" s="2" t="s">
        <v>25</v>
      </c>
      <c r="J998" s="2" t="str">
        <f t="array" ref="J998">XLOOKUP('Transaction Data'!$G998,Product_Code,Biscuit_Brand)</f>
        <v>Oatmeal Cookies</v>
      </c>
      <c r="K998" s="2">
        <f t="array" ref="K998">XLOOKUP('Transaction Data'!$G998,Product_Code,Cost)</f>
        <v>19</v>
      </c>
      <c r="L998" s="2">
        <f t="array" ref="L998">XLOOKUP('Transaction Data'!$G998,Product_Code,Unit_Price)</f>
        <v>23</v>
      </c>
      <c r="M998" s="3">
        <f>'Transaction Data'!$F998*'Transaction Data'!$K998</f>
        <v>5871</v>
      </c>
      <c r="N998" s="3">
        <f>'Transaction Data'!$F998*'Transaction Data'!$L998</f>
        <v>7107</v>
      </c>
      <c r="O998" s="3">
        <f>'Transaction Data'!$N998-'Transaction Data'!$M998</f>
        <v>1236</v>
      </c>
      <c r="P998" s="2">
        <f>DATEDIF('Transaction Data'!$D998,'Transaction Data'!$A998,"y")</f>
        <v>31</v>
      </c>
      <c r="Q998" s="2" t="str">
        <f>FLOOR('Transaction Data'!$P998,15)&amp;"-"&amp;FLOOR('Transaction Data'!$P998,15)+14</f>
        <v>30-44</v>
      </c>
      <c r="R998" s="2" t="str">
        <f>IF('Transaction Data'!$L998&lt;=10,"Less Expensive","Expensive")</f>
        <v>Expensive</v>
      </c>
      <c r="S998" s="4">
        <f>WEEKDAY('Transaction Data'!$A998)</f>
        <v>6</v>
      </c>
      <c r="T998" s="2" t="str">
        <f>IF(WEEKDAY('Transaction Data'!$A998,2)&lt;6,"Weekday","Weekend")</f>
        <v>Weekday</v>
      </c>
    </row>
    <row r="999" ht="15.75" customHeight="1">
      <c r="A999" s="1">
        <v>45333.0</v>
      </c>
      <c r="B999" s="2" t="s">
        <v>1020</v>
      </c>
      <c r="C999" s="2" t="s">
        <v>65</v>
      </c>
      <c r="D999" s="1">
        <v>20321.0</v>
      </c>
      <c r="E999" s="2" t="s">
        <v>22</v>
      </c>
      <c r="F999" s="2">
        <v>164.0</v>
      </c>
      <c r="G999" s="2" t="s">
        <v>48</v>
      </c>
      <c r="H999" s="2" t="s">
        <v>52</v>
      </c>
      <c r="I999" s="2" t="s">
        <v>25</v>
      </c>
      <c r="J999" s="2" t="str">
        <f t="array" ref="J999">XLOOKUP('Transaction Data'!$G999,Product_Code,Biscuit_Brand)</f>
        <v>Lemon Crisps</v>
      </c>
      <c r="K999" s="2">
        <f t="array" ref="K999">XLOOKUP('Transaction Data'!$G999,Product_Code,Cost)</f>
        <v>7</v>
      </c>
      <c r="L999" s="2">
        <f t="array" ref="L999">XLOOKUP('Transaction Data'!$G999,Product_Code,Unit_Price)</f>
        <v>9</v>
      </c>
      <c r="M999" s="3">
        <f>'Transaction Data'!$F999*'Transaction Data'!$K999</f>
        <v>1148</v>
      </c>
      <c r="N999" s="3">
        <f>'Transaction Data'!$F999*'Transaction Data'!$L999</f>
        <v>1476</v>
      </c>
      <c r="O999" s="3">
        <f>'Transaction Data'!$N999-'Transaction Data'!$M999</f>
        <v>328</v>
      </c>
      <c r="P999" s="2">
        <f>DATEDIF('Transaction Data'!$D999,'Transaction Data'!$A999,"y")</f>
        <v>68</v>
      </c>
      <c r="Q999" s="2" t="str">
        <f>FLOOR('Transaction Data'!$P999,15)&amp;"-"&amp;FLOOR('Transaction Data'!$P999,15)+14</f>
        <v>60-74</v>
      </c>
      <c r="R999" s="2" t="str">
        <f>IF('Transaction Data'!$L999&lt;=10,"Less Expensive","Expensive")</f>
        <v>Less Expensive</v>
      </c>
      <c r="S999" s="4">
        <f>WEEKDAY('Transaction Data'!$A999)</f>
        <v>1</v>
      </c>
      <c r="T999" s="2" t="str">
        <f>IF(WEEKDAY('Transaction Data'!$A999,2)&lt;6,"Weekday","Weekend")</f>
        <v>Weekend</v>
      </c>
    </row>
    <row r="1000" ht="15.75" customHeight="1">
      <c r="A1000" s="1">
        <v>45426.0</v>
      </c>
      <c r="B1000" s="2" t="s">
        <v>1021</v>
      </c>
      <c r="C1000" s="2" t="s">
        <v>41</v>
      </c>
      <c r="D1000" s="1">
        <v>33379.0</v>
      </c>
      <c r="E1000" s="2" t="s">
        <v>37</v>
      </c>
      <c r="F1000" s="2">
        <v>24.0</v>
      </c>
      <c r="G1000" s="2" t="s">
        <v>23</v>
      </c>
      <c r="H1000" s="2" t="s">
        <v>49</v>
      </c>
      <c r="I1000" s="2" t="s">
        <v>25</v>
      </c>
      <c r="J1000" s="2" t="str">
        <f t="array" ref="J1000">XLOOKUP('Transaction Data'!$G1000,Product_Code,Biscuit_Brand)</f>
        <v>Cinnamon Swirls</v>
      </c>
      <c r="K1000" s="2">
        <f t="array" ref="K1000">XLOOKUP('Transaction Data'!$G1000,Product_Code,Cost)</f>
        <v>10</v>
      </c>
      <c r="L1000" s="2">
        <f t="array" ref="L1000">XLOOKUP('Transaction Data'!$G1000,Product_Code,Unit_Price)</f>
        <v>14</v>
      </c>
      <c r="M1000" s="3">
        <f>'Transaction Data'!$F1000*'Transaction Data'!$K1000</f>
        <v>240</v>
      </c>
      <c r="N1000" s="3">
        <f>'Transaction Data'!$F1000*'Transaction Data'!$L1000</f>
        <v>336</v>
      </c>
      <c r="O1000" s="3">
        <f>'Transaction Data'!$N1000-'Transaction Data'!$M1000</f>
        <v>96</v>
      </c>
      <c r="P1000" s="2">
        <f>DATEDIF('Transaction Data'!$D1000,'Transaction Data'!$A1000,"y")</f>
        <v>32</v>
      </c>
      <c r="Q1000" s="2" t="str">
        <f>FLOOR('Transaction Data'!$P1000,15)&amp;"-"&amp;FLOOR('Transaction Data'!$P1000,15)+14</f>
        <v>30-44</v>
      </c>
      <c r="R1000" s="2" t="str">
        <f>IF('Transaction Data'!$L1000&lt;=10,"Less Expensive","Expensive")</f>
        <v>Expensive</v>
      </c>
      <c r="S1000" s="4">
        <f>WEEKDAY('Transaction Data'!$A1000)</f>
        <v>3</v>
      </c>
      <c r="T1000" s="2" t="str">
        <f>IF(WEEKDAY('Transaction Data'!$A1000,2)&lt;6,"Weekday","Weekend")</f>
        <v>Weekday</v>
      </c>
    </row>
    <row r="1001" ht="15.75" customHeight="1">
      <c r="A1001" s="1">
        <v>45409.0</v>
      </c>
      <c r="B1001" s="2" t="s">
        <v>1022</v>
      </c>
      <c r="C1001" s="2" t="s">
        <v>54</v>
      </c>
      <c r="D1001" s="1">
        <v>33015.0</v>
      </c>
      <c r="E1001" s="2" t="s">
        <v>63</v>
      </c>
      <c r="F1001" s="2">
        <v>341.0</v>
      </c>
      <c r="G1001" s="2" t="s">
        <v>55</v>
      </c>
      <c r="H1001" s="2" t="s">
        <v>52</v>
      </c>
      <c r="I1001" s="2" t="s">
        <v>25</v>
      </c>
      <c r="J1001" s="2" t="str">
        <f t="array" ref="J1001">XLOOKUP('Transaction Data'!$G1001,Product_Code,Biscuit_Brand)</f>
        <v>Vanilla Wafers</v>
      </c>
      <c r="K1001" s="2">
        <f t="array" ref="K1001">XLOOKUP('Transaction Data'!$G1001,Product_Code,Cost)</f>
        <v>18</v>
      </c>
      <c r="L1001" s="2">
        <f t="array" ref="L1001">XLOOKUP('Transaction Data'!$G1001,Product_Code,Unit_Price)</f>
        <v>36</v>
      </c>
      <c r="M1001" s="3">
        <f>'Transaction Data'!$F1001*'Transaction Data'!$K1001</f>
        <v>6138</v>
      </c>
      <c r="N1001" s="3">
        <f>'Transaction Data'!$F1001*'Transaction Data'!$L1001</f>
        <v>12276</v>
      </c>
      <c r="O1001" s="3">
        <f>'Transaction Data'!$N1001-'Transaction Data'!$M1001</f>
        <v>6138</v>
      </c>
      <c r="P1001" s="2">
        <f>DATEDIF('Transaction Data'!$D1001,'Transaction Data'!$A1001,"y")</f>
        <v>33</v>
      </c>
      <c r="Q1001" s="2" t="str">
        <f>FLOOR('Transaction Data'!$P1001,15)&amp;"-"&amp;FLOOR('Transaction Data'!$P1001,15)+14</f>
        <v>30-44</v>
      </c>
      <c r="R1001" s="2" t="str">
        <f>IF('Transaction Data'!$L1001&lt;=10,"Less Expensive","Expensive")</f>
        <v>Expensive</v>
      </c>
      <c r="S1001" s="4">
        <f>WEEKDAY('Transaction Data'!$A1001)</f>
        <v>7</v>
      </c>
      <c r="T1001" s="2" t="str">
        <f>IF(WEEKDAY('Transaction Data'!$A1001,2)&lt;6,"Weekday","Weekend")</f>
        <v>Weekend</v>
      </c>
    </row>
    <row r="1002" ht="15.75" customHeight="1">
      <c r="A1002" s="1">
        <v>45406.0</v>
      </c>
      <c r="B1002" s="2" t="s">
        <v>1023</v>
      </c>
      <c r="C1002" s="2" t="s">
        <v>32</v>
      </c>
      <c r="D1002" s="1">
        <v>34486.0</v>
      </c>
      <c r="E1002" s="2" t="s">
        <v>37</v>
      </c>
      <c r="F1002" s="2">
        <v>442.0</v>
      </c>
      <c r="G1002" s="2" t="s">
        <v>23</v>
      </c>
      <c r="H1002" s="2" t="s">
        <v>34</v>
      </c>
      <c r="I1002" s="2" t="s">
        <v>25</v>
      </c>
      <c r="J1002" s="2" t="str">
        <f t="array" ref="J1002">XLOOKUP('Transaction Data'!$G1002,Product_Code,Biscuit_Brand)</f>
        <v>Cinnamon Swirls</v>
      </c>
      <c r="K1002" s="2">
        <f t="array" ref="K1002">XLOOKUP('Transaction Data'!$G1002,Product_Code,Cost)</f>
        <v>10</v>
      </c>
      <c r="L1002" s="2">
        <f t="array" ref="L1002">XLOOKUP('Transaction Data'!$G1002,Product_Code,Unit_Price)</f>
        <v>14</v>
      </c>
      <c r="M1002" s="3">
        <f>'Transaction Data'!$F1002*'Transaction Data'!$K1002</f>
        <v>4420</v>
      </c>
      <c r="N1002" s="3">
        <f>'Transaction Data'!$F1002*'Transaction Data'!$L1002</f>
        <v>6188</v>
      </c>
      <c r="O1002" s="3">
        <f>'Transaction Data'!$N1002-'Transaction Data'!$M1002</f>
        <v>1768</v>
      </c>
      <c r="P1002" s="2">
        <f>DATEDIF('Transaction Data'!$D1002,'Transaction Data'!$A1002,"y")</f>
        <v>29</v>
      </c>
      <c r="Q1002" s="2" t="str">
        <f>FLOOR('Transaction Data'!$P1002,15)&amp;"-"&amp;FLOOR('Transaction Data'!$P1002,15)+14</f>
        <v>15-29</v>
      </c>
      <c r="R1002" s="2" t="str">
        <f>IF('Transaction Data'!$L1002&lt;=10,"Less Expensive","Expensive")</f>
        <v>Expensive</v>
      </c>
      <c r="S1002" s="4">
        <f>WEEKDAY('Transaction Data'!$A1002)</f>
        <v>4</v>
      </c>
      <c r="T1002" s="2" t="str">
        <f>IF(WEEKDAY('Transaction Data'!$A1002,2)&lt;6,"Weekday","Weekend")</f>
        <v>Weekday</v>
      </c>
    </row>
    <row r="1003" ht="15.75" customHeight="1">
      <c r="A1003" s="1">
        <v>45471.0</v>
      </c>
      <c r="B1003" s="2" t="s">
        <v>1024</v>
      </c>
      <c r="C1003" s="2" t="s">
        <v>78</v>
      </c>
      <c r="D1003" s="1">
        <v>30927.0</v>
      </c>
      <c r="E1003" s="2" t="s">
        <v>37</v>
      </c>
      <c r="F1003" s="2">
        <v>281.0</v>
      </c>
      <c r="G1003" s="2" t="s">
        <v>44</v>
      </c>
      <c r="H1003" s="2" t="s">
        <v>34</v>
      </c>
      <c r="I1003" s="2" t="s">
        <v>25</v>
      </c>
      <c r="J1003" s="2" t="str">
        <f t="array" ref="J1003">XLOOKUP('Transaction Data'!$G1003,Product_Code,Biscuit_Brand)</f>
        <v>Butter Crunch</v>
      </c>
      <c r="K1003" s="2">
        <f t="array" ref="K1003">XLOOKUP('Transaction Data'!$G1003,Product_Code,Cost)</f>
        <v>10</v>
      </c>
      <c r="L1003" s="2">
        <f t="array" ref="L1003">XLOOKUP('Transaction Data'!$G1003,Product_Code,Unit_Price)</f>
        <v>11</v>
      </c>
      <c r="M1003" s="3">
        <f>'Transaction Data'!$F1003*'Transaction Data'!$K1003</f>
        <v>2810</v>
      </c>
      <c r="N1003" s="3">
        <f>'Transaction Data'!$F1003*'Transaction Data'!$L1003</f>
        <v>3091</v>
      </c>
      <c r="O1003" s="3">
        <f>'Transaction Data'!$N1003-'Transaction Data'!$M1003</f>
        <v>281</v>
      </c>
      <c r="P1003" s="2">
        <f>DATEDIF('Transaction Data'!$D1003,'Transaction Data'!$A1003,"y")</f>
        <v>39</v>
      </c>
      <c r="Q1003" s="2" t="str">
        <f>FLOOR('Transaction Data'!$P1003,15)&amp;"-"&amp;FLOOR('Transaction Data'!$P1003,15)+14</f>
        <v>30-44</v>
      </c>
      <c r="R1003" s="2" t="str">
        <f>IF('Transaction Data'!$L1003&lt;=10,"Less Expensive","Expensive")</f>
        <v>Expensive</v>
      </c>
      <c r="S1003" s="4">
        <f>WEEKDAY('Transaction Data'!$A1003)</f>
        <v>6</v>
      </c>
      <c r="T1003" s="2" t="str">
        <f>IF(WEEKDAY('Transaction Data'!$A1003,2)&lt;6,"Weekday","Weekend")</f>
        <v>Weekday</v>
      </c>
    </row>
    <row r="1004" ht="15.75" customHeight="1">
      <c r="A1004" s="1">
        <v>45379.0</v>
      </c>
      <c r="B1004" s="2" t="s">
        <v>1025</v>
      </c>
      <c r="C1004" s="2" t="s">
        <v>69</v>
      </c>
      <c r="D1004" s="1">
        <v>30865.0</v>
      </c>
      <c r="E1004" s="2" t="s">
        <v>22</v>
      </c>
      <c r="F1004" s="2">
        <v>329.0</v>
      </c>
      <c r="G1004" s="2" t="s">
        <v>38</v>
      </c>
      <c r="H1004" s="2" t="s">
        <v>39</v>
      </c>
      <c r="I1004" s="2" t="s">
        <v>25</v>
      </c>
      <c r="J1004" s="2" t="str">
        <f t="array" ref="J1004">XLOOKUP('Transaction Data'!$G1004,Product_Code,Biscuit_Brand)</f>
        <v>Ginger Snaps</v>
      </c>
      <c r="K1004" s="2">
        <f t="array" ref="K1004">XLOOKUP('Transaction Data'!$G1004,Product_Code,Cost)</f>
        <v>14</v>
      </c>
      <c r="L1004" s="2">
        <f t="array" ref="L1004">XLOOKUP('Transaction Data'!$G1004,Product_Code,Unit_Price)</f>
        <v>28</v>
      </c>
      <c r="M1004" s="3">
        <f>'Transaction Data'!$F1004*'Transaction Data'!$K1004</f>
        <v>4606</v>
      </c>
      <c r="N1004" s="3">
        <f>'Transaction Data'!$F1004*'Transaction Data'!$L1004</f>
        <v>9212</v>
      </c>
      <c r="O1004" s="3">
        <f>'Transaction Data'!$N1004-'Transaction Data'!$M1004</f>
        <v>4606</v>
      </c>
      <c r="P1004" s="2">
        <f>DATEDIF('Transaction Data'!$D1004,'Transaction Data'!$A1004,"y")</f>
        <v>39</v>
      </c>
      <c r="Q1004" s="2" t="str">
        <f>FLOOR('Transaction Data'!$P1004,15)&amp;"-"&amp;FLOOR('Transaction Data'!$P1004,15)+14</f>
        <v>30-44</v>
      </c>
      <c r="R1004" s="2" t="str">
        <f>IF('Transaction Data'!$L1004&lt;=10,"Less Expensive","Expensive")</f>
        <v>Expensive</v>
      </c>
      <c r="S1004" s="4">
        <f>WEEKDAY('Transaction Data'!$A1004)</f>
        <v>5</v>
      </c>
      <c r="T1004" s="2" t="str">
        <f>IF(WEEKDAY('Transaction Data'!$A1004,2)&lt;6,"Weekday","Weekend")</f>
        <v>Weekday</v>
      </c>
    </row>
    <row r="1005" ht="15.75" customHeight="1">
      <c r="A1005" s="1">
        <v>45356.0</v>
      </c>
      <c r="B1005" s="2" t="s">
        <v>1026</v>
      </c>
      <c r="C1005" s="2" t="s">
        <v>69</v>
      </c>
      <c r="D1005" s="1">
        <v>21626.0</v>
      </c>
      <c r="E1005" s="2" t="s">
        <v>27</v>
      </c>
      <c r="F1005" s="2">
        <v>312.0</v>
      </c>
      <c r="G1005" s="2" t="s">
        <v>55</v>
      </c>
      <c r="H1005" s="2" t="s">
        <v>42</v>
      </c>
      <c r="I1005" s="2" t="s">
        <v>25</v>
      </c>
      <c r="J1005" s="2" t="str">
        <f t="array" ref="J1005">XLOOKUP('Transaction Data'!$G1005,Product_Code,Biscuit_Brand)</f>
        <v>Vanilla Wafers</v>
      </c>
      <c r="K1005" s="2">
        <f t="array" ref="K1005">XLOOKUP('Transaction Data'!$G1005,Product_Code,Cost)</f>
        <v>18</v>
      </c>
      <c r="L1005" s="2">
        <f t="array" ref="L1005">XLOOKUP('Transaction Data'!$G1005,Product_Code,Unit_Price)</f>
        <v>36</v>
      </c>
      <c r="M1005" s="3">
        <f>'Transaction Data'!$F1005*'Transaction Data'!$K1005</f>
        <v>5616</v>
      </c>
      <c r="N1005" s="3">
        <f>'Transaction Data'!$F1005*'Transaction Data'!$L1005</f>
        <v>11232</v>
      </c>
      <c r="O1005" s="3">
        <f>'Transaction Data'!$N1005-'Transaction Data'!$M1005</f>
        <v>5616</v>
      </c>
      <c r="P1005" s="2">
        <f>DATEDIF('Transaction Data'!$D1005,'Transaction Data'!$A1005,"y")</f>
        <v>64</v>
      </c>
      <c r="Q1005" s="2" t="str">
        <f>FLOOR('Transaction Data'!$P1005,15)&amp;"-"&amp;FLOOR('Transaction Data'!$P1005,15)+14</f>
        <v>60-74</v>
      </c>
      <c r="R1005" s="2" t="str">
        <f>IF('Transaction Data'!$L1005&lt;=10,"Less Expensive","Expensive")</f>
        <v>Expensive</v>
      </c>
      <c r="S1005" s="4">
        <f>WEEKDAY('Transaction Data'!$A1005)</f>
        <v>3</v>
      </c>
      <c r="T1005" s="2" t="str">
        <f>IF(WEEKDAY('Transaction Data'!$A1005,2)&lt;6,"Weekday","Weekend")</f>
        <v>Weekday</v>
      </c>
    </row>
    <row r="1006" ht="15.75" customHeight="1">
      <c r="A1006" s="1">
        <v>45486.0</v>
      </c>
      <c r="B1006" s="2" t="s">
        <v>1027</v>
      </c>
      <c r="C1006" s="2" t="s">
        <v>72</v>
      </c>
      <c r="D1006" s="1">
        <v>16165.0</v>
      </c>
      <c r="E1006" s="2" t="s">
        <v>37</v>
      </c>
      <c r="F1006" s="2">
        <v>62.0</v>
      </c>
      <c r="G1006" s="2" t="s">
        <v>28</v>
      </c>
      <c r="H1006" s="2" t="s">
        <v>45</v>
      </c>
      <c r="I1006" s="2" t="s">
        <v>25</v>
      </c>
      <c r="J1006" s="2" t="str">
        <f t="array" ref="J1006">XLOOKUP('Transaction Data'!$G1006,Product_Code,Biscuit_Brand)</f>
        <v>Shortbread</v>
      </c>
      <c r="K1006" s="2">
        <f t="array" ref="K1006">XLOOKUP('Transaction Data'!$G1006,Product_Code,Cost)</f>
        <v>10</v>
      </c>
      <c r="L1006" s="2">
        <f t="array" ref="L1006">XLOOKUP('Transaction Data'!$G1006,Product_Code,Unit_Price)</f>
        <v>45</v>
      </c>
      <c r="M1006" s="3">
        <f>'Transaction Data'!$F1006*'Transaction Data'!$K1006</f>
        <v>620</v>
      </c>
      <c r="N1006" s="3">
        <f>'Transaction Data'!$F1006*'Transaction Data'!$L1006</f>
        <v>2790</v>
      </c>
      <c r="O1006" s="3">
        <f>'Transaction Data'!$N1006-'Transaction Data'!$M1006</f>
        <v>2170</v>
      </c>
      <c r="P1006" s="2">
        <f>DATEDIF('Transaction Data'!$D1006,'Transaction Data'!$A1006,"y")</f>
        <v>80</v>
      </c>
      <c r="Q1006" s="2" t="str">
        <f>FLOOR('Transaction Data'!$P1006,15)&amp;"-"&amp;FLOOR('Transaction Data'!$P1006,15)+14</f>
        <v>75-89</v>
      </c>
      <c r="R1006" s="2" t="str">
        <f>IF('Transaction Data'!$L1006&lt;=10,"Less Expensive","Expensive")</f>
        <v>Expensive</v>
      </c>
      <c r="S1006" s="4">
        <f>WEEKDAY('Transaction Data'!$A1006)</f>
        <v>7</v>
      </c>
      <c r="T1006" s="2" t="str">
        <f>IF(WEEKDAY('Transaction Data'!$A1006,2)&lt;6,"Weekday","Weekend")</f>
        <v>Weekend</v>
      </c>
    </row>
    <row r="1007" ht="15.75" customHeight="1">
      <c r="A1007" s="1">
        <v>45340.0</v>
      </c>
      <c r="B1007" s="2" t="s">
        <v>1028</v>
      </c>
      <c r="C1007" s="2" t="s">
        <v>65</v>
      </c>
      <c r="D1007" s="1">
        <v>26915.0</v>
      </c>
      <c r="E1007" s="2" t="s">
        <v>63</v>
      </c>
      <c r="F1007" s="2">
        <v>18.0</v>
      </c>
      <c r="G1007" s="2" t="s">
        <v>57</v>
      </c>
      <c r="H1007" s="2" t="s">
        <v>49</v>
      </c>
      <c r="I1007" s="2" t="s">
        <v>25</v>
      </c>
      <c r="J1007" s="2" t="str">
        <f t="array" ref="J1007">XLOOKUP('Transaction Data'!$G1007,Product_Code,Biscuit_Brand)</f>
        <v>Oatmeal Cookies</v>
      </c>
      <c r="K1007" s="2">
        <f t="array" ref="K1007">XLOOKUP('Transaction Data'!$G1007,Product_Code,Cost)</f>
        <v>19</v>
      </c>
      <c r="L1007" s="2">
        <f t="array" ref="L1007">XLOOKUP('Transaction Data'!$G1007,Product_Code,Unit_Price)</f>
        <v>23</v>
      </c>
      <c r="M1007" s="3">
        <f>'Transaction Data'!$F1007*'Transaction Data'!$K1007</f>
        <v>342</v>
      </c>
      <c r="N1007" s="3">
        <f>'Transaction Data'!$F1007*'Transaction Data'!$L1007</f>
        <v>414</v>
      </c>
      <c r="O1007" s="3">
        <f>'Transaction Data'!$N1007-'Transaction Data'!$M1007</f>
        <v>72</v>
      </c>
      <c r="P1007" s="2">
        <f>DATEDIF('Transaction Data'!$D1007,'Transaction Data'!$A1007,"y")</f>
        <v>50</v>
      </c>
      <c r="Q1007" s="2" t="str">
        <f>FLOOR('Transaction Data'!$P1007,15)&amp;"-"&amp;FLOOR('Transaction Data'!$P1007,15)+14</f>
        <v>45-59</v>
      </c>
      <c r="R1007" s="2" t="str">
        <f>IF('Transaction Data'!$L1007&lt;=10,"Less Expensive","Expensive")</f>
        <v>Expensive</v>
      </c>
      <c r="S1007" s="4">
        <f>WEEKDAY('Transaction Data'!$A1007)</f>
        <v>1</v>
      </c>
      <c r="T1007" s="2" t="str">
        <f>IF(WEEKDAY('Transaction Data'!$A1007,2)&lt;6,"Weekday","Weekend")</f>
        <v>Weekend</v>
      </c>
    </row>
    <row r="1008" ht="15.75" customHeight="1">
      <c r="A1008" s="1">
        <v>45419.0</v>
      </c>
      <c r="B1008" s="2" t="s">
        <v>1029</v>
      </c>
      <c r="C1008" s="2" t="s">
        <v>65</v>
      </c>
      <c r="D1008" s="1">
        <v>35715.0</v>
      </c>
      <c r="E1008" s="2" t="s">
        <v>37</v>
      </c>
      <c r="F1008" s="2">
        <v>320.0</v>
      </c>
      <c r="G1008" s="2" t="s">
        <v>38</v>
      </c>
      <c r="H1008" s="2" t="s">
        <v>52</v>
      </c>
      <c r="I1008" s="2" t="s">
        <v>25</v>
      </c>
      <c r="J1008" s="2" t="str">
        <f t="array" ref="J1008">XLOOKUP('Transaction Data'!$G1008,Product_Code,Biscuit_Brand)</f>
        <v>Ginger Snaps</v>
      </c>
      <c r="K1008" s="2">
        <f t="array" ref="K1008">XLOOKUP('Transaction Data'!$G1008,Product_Code,Cost)</f>
        <v>14</v>
      </c>
      <c r="L1008" s="2">
        <f t="array" ref="L1008">XLOOKUP('Transaction Data'!$G1008,Product_Code,Unit_Price)</f>
        <v>28</v>
      </c>
      <c r="M1008" s="3">
        <f>'Transaction Data'!$F1008*'Transaction Data'!$K1008</f>
        <v>4480</v>
      </c>
      <c r="N1008" s="3">
        <f>'Transaction Data'!$F1008*'Transaction Data'!$L1008</f>
        <v>8960</v>
      </c>
      <c r="O1008" s="3">
        <f>'Transaction Data'!$N1008-'Transaction Data'!$M1008</f>
        <v>4480</v>
      </c>
      <c r="P1008" s="2">
        <f>DATEDIF('Transaction Data'!$D1008,'Transaction Data'!$A1008,"y")</f>
        <v>26</v>
      </c>
      <c r="Q1008" s="2" t="str">
        <f>FLOOR('Transaction Data'!$P1008,15)&amp;"-"&amp;FLOOR('Transaction Data'!$P1008,15)+14</f>
        <v>15-29</v>
      </c>
      <c r="R1008" s="2" t="str">
        <f>IF('Transaction Data'!$L1008&lt;=10,"Less Expensive","Expensive")</f>
        <v>Expensive</v>
      </c>
      <c r="S1008" s="4">
        <f>WEEKDAY('Transaction Data'!$A1008)</f>
        <v>3</v>
      </c>
      <c r="T1008" s="2" t="str">
        <f>IF(WEEKDAY('Transaction Data'!$A1008,2)&lt;6,"Weekday","Weekend")</f>
        <v>Weekday</v>
      </c>
    </row>
    <row r="1009" ht="15.75" customHeight="1">
      <c r="A1009" s="1">
        <v>45294.0</v>
      </c>
      <c r="B1009" s="2" t="s">
        <v>1030</v>
      </c>
      <c r="C1009" s="2" t="s">
        <v>41</v>
      </c>
      <c r="D1009" s="1">
        <v>33883.0</v>
      </c>
      <c r="E1009" s="2" t="s">
        <v>22</v>
      </c>
      <c r="F1009" s="2">
        <v>478.0</v>
      </c>
      <c r="G1009" s="2" t="s">
        <v>44</v>
      </c>
      <c r="H1009" s="2" t="s">
        <v>49</v>
      </c>
      <c r="I1009" s="2" t="s">
        <v>25</v>
      </c>
      <c r="J1009" s="2" t="str">
        <f t="array" ref="J1009">XLOOKUP('Transaction Data'!$G1009,Product_Code,Biscuit_Brand)</f>
        <v>Butter Crunch</v>
      </c>
      <c r="K1009" s="2">
        <f t="array" ref="K1009">XLOOKUP('Transaction Data'!$G1009,Product_Code,Cost)</f>
        <v>10</v>
      </c>
      <c r="L1009" s="2">
        <f t="array" ref="L1009">XLOOKUP('Transaction Data'!$G1009,Product_Code,Unit_Price)</f>
        <v>11</v>
      </c>
      <c r="M1009" s="3">
        <f>'Transaction Data'!$F1009*'Transaction Data'!$K1009</f>
        <v>4780</v>
      </c>
      <c r="N1009" s="3">
        <f>'Transaction Data'!$F1009*'Transaction Data'!$L1009</f>
        <v>5258</v>
      </c>
      <c r="O1009" s="3">
        <f>'Transaction Data'!$N1009-'Transaction Data'!$M1009</f>
        <v>478</v>
      </c>
      <c r="P1009" s="2">
        <f>DATEDIF('Transaction Data'!$D1009,'Transaction Data'!$A1009,"y")</f>
        <v>31</v>
      </c>
      <c r="Q1009" s="2" t="str">
        <f>FLOOR('Transaction Data'!$P1009,15)&amp;"-"&amp;FLOOR('Transaction Data'!$P1009,15)+14</f>
        <v>30-44</v>
      </c>
      <c r="R1009" s="2" t="str">
        <f>IF('Transaction Data'!$L1009&lt;=10,"Less Expensive","Expensive")</f>
        <v>Expensive</v>
      </c>
      <c r="S1009" s="4">
        <f>WEEKDAY('Transaction Data'!$A1009)</f>
        <v>4</v>
      </c>
      <c r="T1009" s="2" t="str">
        <f>IF(WEEKDAY('Transaction Data'!$A1009,2)&lt;6,"Weekday","Weekend")</f>
        <v>Weekday</v>
      </c>
    </row>
    <row r="1010" ht="15.75" customHeight="1">
      <c r="A1010" s="1">
        <v>45330.0</v>
      </c>
      <c r="B1010" s="2" t="s">
        <v>1031</v>
      </c>
      <c r="C1010" s="2" t="s">
        <v>41</v>
      </c>
      <c r="D1010" s="1">
        <v>16541.0</v>
      </c>
      <c r="E1010" s="2" t="s">
        <v>37</v>
      </c>
      <c r="F1010" s="2">
        <v>451.0</v>
      </c>
      <c r="G1010" s="2" t="s">
        <v>48</v>
      </c>
      <c r="H1010" s="2" t="s">
        <v>52</v>
      </c>
      <c r="I1010" s="2" t="s">
        <v>25</v>
      </c>
      <c r="J1010" s="2" t="str">
        <f t="array" ref="J1010">XLOOKUP('Transaction Data'!$G1010,Product_Code,Biscuit_Brand)</f>
        <v>Lemon Crisps</v>
      </c>
      <c r="K1010" s="2">
        <f t="array" ref="K1010">XLOOKUP('Transaction Data'!$G1010,Product_Code,Cost)</f>
        <v>7</v>
      </c>
      <c r="L1010" s="2">
        <f t="array" ref="L1010">XLOOKUP('Transaction Data'!$G1010,Product_Code,Unit_Price)</f>
        <v>9</v>
      </c>
      <c r="M1010" s="3">
        <f>'Transaction Data'!$F1010*'Transaction Data'!$K1010</f>
        <v>3157</v>
      </c>
      <c r="N1010" s="3">
        <f>'Transaction Data'!$F1010*'Transaction Data'!$L1010</f>
        <v>4059</v>
      </c>
      <c r="O1010" s="3">
        <f>'Transaction Data'!$N1010-'Transaction Data'!$M1010</f>
        <v>902</v>
      </c>
      <c r="P1010" s="2">
        <f>DATEDIF('Transaction Data'!$D1010,'Transaction Data'!$A1010,"y")</f>
        <v>78</v>
      </c>
      <c r="Q1010" s="2" t="str">
        <f>FLOOR('Transaction Data'!$P1010,15)&amp;"-"&amp;FLOOR('Transaction Data'!$P1010,15)+14</f>
        <v>75-89</v>
      </c>
      <c r="R1010" s="2" t="str">
        <f>IF('Transaction Data'!$L1010&lt;=10,"Less Expensive","Expensive")</f>
        <v>Less Expensive</v>
      </c>
      <c r="S1010" s="4">
        <f>WEEKDAY('Transaction Data'!$A1010)</f>
        <v>5</v>
      </c>
      <c r="T1010" s="2" t="str">
        <f>IF(WEEKDAY('Transaction Data'!$A1010,2)&lt;6,"Weekday","Weekend")</f>
        <v>Weekday</v>
      </c>
    </row>
    <row r="1011" ht="15.75" customHeight="1">
      <c r="A1011" s="1">
        <v>45490.0</v>
      </c>
      <c r="B1011" s="2" t="s">
        <v>1032</v>
      </c>
      <c r="C1011" s="2" t="s">
        <v>21</v>
      </c>
      <c r="D1011" s="1">
        <v>25216.0</v>
      </c>
      <c r="E1011" s="2" t="s">
        <v>63</v>
      </c>
      <c r="F1011" s="2">
        <v>500.0</v>
      </c>
      <c r="G1011" s="2" t="s">
        <v>44</v>
      </c>
      <c r="H1011" s="2" t="s">
        <v>52</v>
      </c>
      <c r="I1011" s="2" t="s">
        <v>25</v>
      </c>
      <c r="J1011" s="2" t="str">
        <f t="array" ref="J1011">XLOOKUP('Transaction Data'!$G1011,Product_Code,Biscuit_Brand)</f>
        <v>Butter Crunch</v>
      </c>
      <c r="K1011" s="2">
        <f t="array" ref="K1011">XLOOKUP('Transaction Data'!$G1011,Product_Code,Cost)</f>
        <v>10</v>
      </c>
      <c r="L1011" s="2">
        <f t="array" ref="L1011">XLOOKUP('Transaction Data'!$G1011,Product_Code,Unit_Price)</f>
        <v>11</v>
      </c>
      <c r="M1011" s="3">
        <f>'Transaction Data'!$F1011*'Transaction Data'!$K1011</f>
        <v>5000</v>
      </c>
      <c r="N1011" s="3">
        <f>'Transaction Data'!$F1011*'Transaction Data'!$L1011</f>
        <v>5500</v>
      </c>
      <c r="O1011" s="3">
        <f>'Transaction Data'!$N1011-'Transaction Data'!$M1011</f>
        <v>500</v>
      </c>
      <c r="P1011" s="2">
        <f>DATEDIF('Transaction Data'!$D1011,'Transaction Data'!$A1011,"y")</f>
        <v>55</v>
      </c>
      <c r="Q1011" s="2" t="str">
        <f>FLOOR('Transaction Data'!$P1011,15)&amp;"-"&amp;FLOOR('Transaction Data'!$P1011,15)+14</f>
        <v>45-59</v>
      </c>
      <c r="R1011" s="2" t="str">
        <f>IF('Transaction Data'!$L1011&lt;=10,"Less Expensive","Expensive")</f>
        <v>Expensive</v>
      </c>
      <c r="S1011" s="4">
        <f>WEEKDAY('Transaction Data'!$A1011)</f>
        <v>4</v>
      </c>
      <c r="T1011" s="2" t="str">
        <f>IF(WEEKDAY('Transaction Data'!$A1011,2)&lt;6,"Weekday","Weekend")</f>
        <v>Weekday</v>
      </c>
    </row>
    <row r="1012" ht="15.75" customHeight="1">
      <c r="A1012" s="1">
        <v>45438.0</v>
      </c>
      <c r="B1012" s="2" t="s">
        <v>1033</v>
      </c>
      <c r="C1012" s="2" t="s">
        <v>65</v>
      </c>
      <c r="D1012" s="1">
        <v>23397.0</v>
      </c>
      <c r="E1012" s="2" t="s">
        <v>22</v>
      </c>
      <c r="F1012" s="2">
        <v>10.0</v>
      </c>
      <c r="G1012" s="2" t="s">
        <v>23</v>
      </c>
      <c r="H1012" s="2" t="s">
        <v>45</v>
      </c>
      <c r="I1012" s="2" t="s">
        <v>25</v>
      </c>
      <c r="J1012" s="2" t="str">
        <f t="array" ref="J1012">XLOOKUP('Transaction Data'!$G1012,Product_Code,Biscuit_Brand)</f>
        <v>Cinnamon Swirls</v>
      </c>
      <c r="K1012" s="2">
        <f t="array" ref="K1012">XLOOKUP('Transaction Data'!$G1012,Product_Code,Cost)</f>
        <v>10</v>
      </c>
      <c r="L1012" s="2">
        <f t="array" ref="L1012">XLOOKUP('Transaction Data'!$G1012,Product_Code,Unit_Price)</f>
        <v>14</v>
      </c>
      <c r="M1012" s="3">
        <f>'Transaction Data'!$F1012*'Transaction Data'!$K1012</f>
        <v>100</v>
      </c>
      <c r="N1012" s="3">
        <f>'Transaction Data'!$F1012*'Transaction Data'!$L1012</f>
        <v>140</v>
      </c>
      <c r="O1012" s="3">
        <f>'Transaction Data'!$N1012-'Transaction Data'!$M1012</f>
        <v>40</v>
      </c>
      <c r="P1012" s="2">
        <f>DATEDIF('Transaction Data'!$D1012,'Transaction Data'!$A1012,"y")</f>
        <v>60</v>
      </c>
      <c r="Q1012" s="2" t="str">
        <f>FLOOR('Transaction Data'!$P1012,15)&amp;"-"&amp;FLOOR('Transaction Data'!$P1012,15)+14</f>
        <v>60-74</v>
      </c>
      <c r="R1012" s="2" t="str">
        <f>IF('Transaction Data'!$L1012&lt;=10,"Less Expensive","Expensive")</f>
        <v>Expensive</v>
      </c>
      <c r="S1012" s="4">
        <f>WEEKDAY('Transaction Data'!$A1012)</f>
        <v>1</v>
      </c>
      <c r="T1012" s="2" t="str">
        <f>IF(WEEKDAY('Transaction Data'!$A1012,2)&lt;6,"Weekday","Weekend")</f>
        <v>Weekend</v>
      </c>
    </row>
    <row r="1013" ht="15.75" customHeight="1">
      <c r="A1013" s="1">
        <v>45378.0</v>
      </c>
      <c r="B1013" s="2" t="s">
        <v>1034</v>
      </c>
      <c r="C1013" s="2" t="s">
        <v>78</v>
      </c>
      <c r="D1013" s="1">
        <v>26113.0</v>
      </c>
      <c r="E1013" s="2" t="s">
        <v>63</v>
      </c>
      <c r="F1013" s="2">
        <v>352.0</v>
      </c>
      <c r="G1013" s="2" t="s">
        <v>61</v>
      </c>
      <c r="H1013" s="2" t="s">
        <v>49</v>
      </c>
      <c r="I1013" s="2" t="s">
        <v>25</v>
      </c>
      <c r="J1013" s="2" t="str">
        <f t="array" ref="J1013">XLOOKUP('Transaction Data'!$G1013,Product_Code,Biscuit_Brand)</f>
        <v>Choco Delight</v>
      </c>
      <c r="K1013" s="2">
        <f t="array" ref="K1013">XLOOKUP('Transaction Data'!$G1013,Product_Code,Cost)</f>
        <v>3</v>
      </c>
      <c r="L1013" s="2">
        <f t="array" ref="L1013">XLOOKUP('Transaction Data'!$G1013,Product_Code,Unit_Price)</f>
        <v>5</v>
      </c>
      <c r="M1013" s="3">
        <f>'Transaction Data'!$F1013*'Transaction Data'!$K1013</f>
        <v>1056</v>
      </c>
      <c r="N1013" s="3">
        <f>'Transaction Data'!$F1013*'Transaction Data'!$L1013</f>
        <v>1760</v>
      </c>
      <c r="O1013" s="3">
        <f>'Transaction Data'!$N1013-'Transaction Data'!$M1013</f>
        <v>704</v>
      </c>
      <c r="P1013" s="2">
        <f>DATEDIF('Transaction Data'!$D1013,'Transaction Data'!$A1013,"y")</f>
        <v>52</v>
      </c>
      <c r="Q1013" s="2" t="str">
        <f>FLOOR('Transaction Data'!$P1013,15)&amp;"-"&amp;FLOOR('Transaction Data'!$P1013,15)+14</f>
        <v>45-59</v>
      </c>
      <c r="R1013" s="2" t="str">
        <f>IF('Transaction Data'!$L1013&lt;=10,"Less Expensive","Expensive")</f>
        <v>Less Expensive</v>
      </c>
      <c r="S1013" s="4">
        <f>WEEKDAY('Transaction Data'!$A1013)</f>
        <v>4</v>
      </c>
      <c r="T1013" s="2" t="str">
        <f>IF(WEEKDAY('Transaction Data'!$A1013,2)&lt;6,"Weekday","Weekend")</f>
        <v>Weekday</v>
      </c>
    </row>
    <row r="1014" ht="15.75" customHeight="1">
      <c r="A1014" s="1">
        <v>45423.0</v>
      </c>
      <c r="B1014" s="2" t="s">
        <v>1035</v>
      </c>
      <c r="C1014" s="2" t="s">
        <v>41</v>
      </c>
      <c r="D1014" s="1">
        <v>38017.0</v>
      </c>
      <c r="E1014" s="2" t="s">
        <v>37</v>
      </c>
      <c r="F1014" s="2">
        <v>444.0</v>
      </c>
      <c r="G1014" s="2" t="s">
        <v>44</v>
      </c>
      <c r="H1014" s="2" t="s">
        <v>52</v>
      </c>
      <c r="I1014" s="2" t="s">
        <v>25</v>
      </c>
      <c r="J1014" s="2" t="str">
        <f t="array" ref="J1014">XLOOKUP('Transaction Data'!$G1014,Product_Code,Biscuit_Brand)</f>
        <v>Butter Crunch</v>
      </c>
      <c r="K1014" s="2">
        <f t="array" ref="K1014">XLOOKUP('Transaction Data'!$G1014,Product_Code,Cost)</f>
        <v>10</v>
      </c>
      <c r="L1014" s="2">
        <f t="array" ref="L1014">XLOOKUP('Transaction Data'!$G1014,Product_Code,Unit_Price)</f>
        <v>11</v>
      </c>
      <c r="M1014" s="3">
        <f>'Transaction Data'!$F1014*'Transaction Data'!$K1014</f>
        <v>4440</v>
      </c>
      <c r="N1014" s="3">
        <f>'Transaction Data'!$F1014*'Transaction Data'!$L1014</f>
        <v>4884</v>
      </c>
      <c r="O1014" s="3">
        <f>'Transaction Data'!$N1014-'Transaction Data'!$M1014</f>
        <v>444</v>
      </c>
      <c r="P1014" s="2">
        <f>DATEDIF('Transaction Data'!$D1014,'Transaction Data'!$A1014,"y")</f>
        <v>20</v>
      </c>
      <c r="Q1014" s="2" t="str">
        <f>FLOOR('Transaction Data'!$P1014,15)&amp;"-"&amp;FLOOR('Transaction Data'!$P1014,15)+14</f>
        <v>15-29</v>
      </c>
      <c r="R1014" s="2" t="str">
        <f>IF('Transaction Data'!$L1014&lt;=10,"Less Expensive","Expensive")</f>
        <v>Expensive</v>
      </c>
      <c r="S1014" s="4">
        <f>WEEKDAY('Transaction Data'!$A1014)</f>
        <v>7</v>
      </c>
      <c r="T1014" s="2" t="str">
        <f>IF(WEEKDAY('Transaction Data'!$A1014,2)&lt;6,"Weekday","Weekend")</f>
        <v>Weekend</v>
      </c>
    </row>
    <row r="1015" ht="15.75" customHeight="1">
      <c r="A1015" s="1">
        <v>45404.0</v>
      </c>
      <c r="B1015" s="2" t="s">
        <v>1036</v>
      </c>
      <c r="C1015" s="2" t="s">
        <v>69</v>
      </c>
      <c r="D1015" s="1">
        <v>34089.0</v>
      </c>
      <c r="E1015" s="2" t="s">
        <v>63</v>
      </c>
      <c r="F1015" s="2">
        <v>430.0</v>
      </c>
      <c r="G1015" s="2" t="s">
        <v>48</v>
      </c>
      <c r="H1015" s="2" t="s">
        <v>49</v>
      </c>
      <c r="I1015" s="2" t="s">
        <v>25</v>
      </c>
      <c r="J1015" s="2" t="str">
        <f t="array" ref="J1015">XLOOKUP('Transaction Data'!$G1015,Product_Code,Biscuit_Brand)</f>
        <v>Lemon Crisps</v>
      </c>
      <c r="K1015" s="2">
        <f t="array" ref="K1015">XLOOKUP('Transaction Data'!$G1015,Product_Code,Cost)</f>
        <v>7</v>
      </c>
      <c r="L1015" s="2">
        <f t="array" ref="L1015">XLOOKUP('Transaction Data'!$G1015,Product_Code,Unit_Price)</f>
        <v>9</v>
      </c>
      <c r="M1015" s="3">
        <f>'Transaction Data'!$F1015*'Transaction Data'!$K1015</f>
        <v>3010</v>
      </c>
      <c r="N1015" s="3">
        <f>'Transaction Data'!$F1015*'Transaction Data'!$L1015</f>
        <v>3870</v>
      </c>
      <c r="O1015" s="3">
        <f>'Transaction Data'!$N1015-'Transaction Data'!$M1015</f>
        <v>860</v>
      </c>
      <c r="P1015" s="2">
        <f>DATEDIF('Transaction Data'!$D1015,'Transaction Data'!$A1015,"y")</f>
        <v>30</v>
      </c>
      <c r="Q1015" s="2" t="str">
        <f>FLOOR('Transaction Data'!$P1015,15)&amp;"-"&amp;FLOOR('Transaction Data'!$P1015,15)+14</f>
        <v>30-44</v>
      </c>
      <c r="R1015" s="2" t="str">
        <f>IF('Transaction Data'!$L1015&lt;=10,"Less Expensive","Expensive")</f>
        <v>Less Expensive</v>
      </c>
      <c r="S1015" s="4">
        <f>WEEKDAY('Transaction Data'!$A1015)</f>
        <v>2</v>
      </c>
      <c r="T1015" s="2" t="str">
        <f>IF(WEEKDAY('Transaction Data'!$A1015,2)&lt;6,"Weekday","Weekend")</f>
        <v>Weekday</v>
      </c>
    </row>
    <row r="1016" ht="15.75" customHeight="1">
      <c r="A1016" s="1">
        <v>45320.0</v>
      </c>
      <c r="B1016" s="2" t="s">
        <v>1037</v>
      </c>
      <c r="C1016" s="2" t="s">
        <v>65</v>
      </c>
      <c r="D1016" s="1">
        <v>26120.0</v>
      </c>
      <c r="E1016" s="2" t="s">
        <v>27</v>
      </c>
      <c r="F1016" s="2">
        <v>207.0</v>
      </c>
      <c r="G1016" s="2" t="s">
        <v>57</v>
      </c>
      <c r="H1016" s="2" t="s">
        <v>52</v>
      </c>
      <c r="I1016" s="2" t="s">
        <v>25</v>
      </c>
      <c r="J1016" s="2" t="str">
        <f t="array" ref="J1016">XLOOKUP('Transaction Data'!$G1016,Product_Code,Biscuit_Brand)</f>
        <v>Oatmeal Cookies</v>
      </c>
      <c r="K1016" s="2">
        <f t="array" ref="K1016">XLOOKUP('Transaction Data'!$G1016,Product_Code,Cost)</f>
        <v>19</v>
      </c>
      <c r="L1016" s="2">
        <f t="array" ref="L1016">XLOOKUP('Transaction Data'!$G1016,Product_Code,Unit_Price)</f>
        <v>23</v>
      </c>
      <c r="M1016" s="3">
        <f>'Transaction Data'!$F1016*'Transaction Data'!$K1016</f>
        <v>3933</v>
      </c>
      <c r="N1016" s="3">
        <f>'Transaction Data'!$F1016*'Transaction Data'!$L1016</f>
        <v>4761</v>
      </c>
      <c r="O1016" s="3">
        <f>'Transaction Data'!$N1016-'Transaction Data'!$M1016</f>
        <v>828</v>
      </c>
      <c r="P1016" s="2">
        <f>DATEDIF('Transaction Data'!$D1016,'Transaction Data'!$A1016,"y")</f>
        <v>52</v>
      </c>
      <c r="Q1016" s="2" t="str">
        <f>FLOOR('Transaction Data'!$P1016,15)&amp;"-"&amp;FLOOR('Transaction Data'!$P1016,15)+14</f>
        <v>45-59</v>
      </c>
      <c r="R1016" s="2" t="str">
        <f>IF('Transaction Data'!$L1016&lt;=10,"Less Expensive","Expensive")</f>
        <v>Expensive</v>
      </c>
      <c r="S1016" s="4">
        <f>WEEKDAY('Transaction Data'!$A1016)</f>
        <v>2</v>
      </c>
      <c r="T1016" s="2" t="str">
        <f>IF(WEEKDAY('Transaction Data'!$A1016,2)&lt;6,"Weekday","Weekend")</f>
        <v>Weekday</v>
      </c>
    </row>
    <row r="1017" ht="15.75" customHeight="1">
      <c r="A1017" s="1">
        <v>45392.0</v>
      </c>
      <c r="B1017" s="2" t="s">
        <v>1038</v>
      </c>
      <c r="C1017" s="2" t="s">
        <v>69</v>
      </c>
      <c r="D1017" s="1">
        <v>35374.0</v>
      </c>
      <c r="E1017" s="2" t="s">
        <v>63</v>
      </c>
      <c r="F1017" s="2">
        <v>464.0</v>
      </c>
      <c r="G1017" s="2" t="s">
        <v>28</v>
      </c>
      <c r="H1017" s="2" t="s">
        <v>34</v>
      </c>
      <c r="I1017" s="2" t="s">
        <v>25</v>
      </c>
      <c r="J1017" s="2" t="str">
        <f t="array" ref="J1017">XLOOKUP('Transaction Data'!$G1017,Product_Code,Biscuit_Brand)</f>
        <v>Shortbread</v>
      </c>
      <c r="K1017" s="2">
        <f t="array" ref="K1017">XLOOKUP('Transaction Data'!$G1017,Product_Code,Cost)</f>
        <v>10</v>
      </c>
      <c r="L1017" s="2">
        <f t="array" ref="L1017">XLOOKUP('Transaction Data'!$G1017,Product_Code,Unit_Price)</f>
        <v>45</v>
      </c>
      <c r="M1017" s="3">
        <f>'Transaction Data'!$F1017*'Transaction Data'!$K1017</f>
        <v>4640</v>
      </c>
      <c r="N1017" s="3">
        <f>'Transaction Data'!$F1017*'Transaction Data'!$L1017</f>
        <v>20880</v>
      </c>
      <c r="O1017" s="3">
        <f>'Transaction Data'!$N1017-'Transaction Data'!$M1017</f>
        <v>16240</v>
      </c>
      <c r="P1017" s="2">
        <f>DATEDIF('Transaction Data'!$D1017,'Transaction Data'!$A1017,"y")</f>
        <v>27</v>
      </c>
      <c r="Q1017" s="2" t="str">
        <f>FLOOR('Transaction Data'!$P1017,15)&amp;"-"&amp;FLOOR('Transaction Data'!$P1017,15)+14</f>
        <v>15-29</v>
      </c>
      <c r="R1017" s="2" t="str">
        <f>IF('Transaction Data'!$L1017&lt;=10,"Less Expensive","Expensive")</f>
        <v>Expensive</v>
      </c>
      <c r="S1017" s="4">
        <f>WEEKDAY('Transaction Data'!$A1017)</f>
        <v>4</v>
      </c>
      <c r="T1017" s="2" t="str">
        <f>IF(WEEKDAY('Transaction Data'!$A1017,2)&lt;6,"Weekday","Weekend")</f>
        <v>Weekday</v>
      </c>
    </row>
    <row r="1018" ht="15.75" customHeight="1">
      <c r="A1018" s="1">
        <v>45475.0</v>
      </c>
      <c r="B1018" s="2" t="s">
        <v>1039</v>
      </c>
      <c r="C1018" s="2" t="s">
        <v>47</v>
      </c>
      <c r="D1018" s="1">
        <v>23515.0</v>
      </c>
      <c r="E1018" s="2" t="s">
        <v>37</v>
      </c>
      <c r="F1018" s="2">
        <v>33.0</v>
      </c>
      <c r="G1018" s="2" t="s">
        <v>23</v>
      </c>
      <c r="H1018" s="2" t="s">
        <v>34</v>
      </c>
      <c r="I1018" s="2" t="s">
        <v>25</v>
      </c>
      <c r="J1018" s="2" t="str">
        <f t="array" ref="J1018">XLOOKUP('Transaction Data'!$G1018,Product_Code,Biscuit_Brand)</f>
        <v>Cinnamon Swirls</v>
      </c>
      <c r="K1018" s="2">
        <f t="array" ref="K1018">XLOOKUP('Transaction Data'!$G1018,Product_Code,Cost)</f>
        <v>10</v>
      </c>
      <c r="L1018" s="2">
        <f t="array" ref="L1018">XLOOKUP('Transaction Data'!$G1018,Product_Code,Unit_Price)</f>
        <v>14</v>
      </c>
      <c r="M1018" s="3">
        <f>'Transaction Data'!$F1018*'Transaction Data'!$K1018</f>
        <v>330</v>
      </c>
      <c r="N1018" s="3">
        <f>'Transaction Data'!$F1018*'Transaction Data'!$L1018</f>
        <v>462</v>
      </c>
      <c r="O1018" s="3">
        <f>'Transaction Data'!$N1018-'Transaction Data'!$M1018</f>
        <v>132</v>
      </c>
      <c r="P1018" s="2">
        <f>DATEDIF('Transaction Data'!$D1018,'Transaction Data'!$A1018,"y")</f>
        <v>60</v>
      </c>
      <c r="Q1018" s="2" t="str">
        <f>FLOOR('Transaction Data'!$P1018,15)&amp;"-"&amp;FLOOR('Transaction Data'!$P1018,15)+14</f>
        <v>60-74</v>
      </c>
      <c r="R1018" s="2" t="str">
        <f>IF('Transaction Data'!$L1018&lt;=10,"Less Expensive","Expensive")</f>
        <v>Expensive</v>
      </c>
      <c r="S1018" s="4">
        <f>WEEKDAY('Transaction Data'!$A1018)</f>
        <v>3</v>
      </c>
      <c r="T1018" s="2" t="str">
        <f>IF(WEEKDAY('Transaction Data'!$A1018,2)&lt;6,"Weekday","Weekend")</f>
        <v>Weekday</v>
      </c>
    </row>
    <row r="1019" ht="15.75" customHeight="1">
      <c r="A1019" s="1">
        <v>45349.0</v>
      </c>
      <c r="B1019" s="2" t="s">
        <v>1040</v>
      </c>
      <c r="C1019" s="2" t="s">
        <v>78</v>
      </c>
      <c r="D1019" s="1">
        <v>20676.0</v>
      </c>
      <c r="E1019" s="2" t="s">
        <v>27</v>
      </c>
      <c r="F1019" s="2">
        <v>413.0</v>
      </c>
      <c r="G1019" s="2" t="s">
        <v>44</v>
      </c>
      <c r="H1019" s="2" t="s">
        <v>39</v>
      </c>
      <c r="I1019" s="2" t="s">
        <v>25</v>
      </c>
      <c r="J1019" s="2" t="str">
        <f t="array" ref="J1019">XLOOKUP('Transaction Data'!$G1019,Product_Code,Biscuit_Brand)</f>
        <v>Butter Crunch</v>
      </c>
      <c r="K1019" s="2">
        <f t="array" ref="K1019">XLOOKUP('Transaction Data'!$G1019,Product_Code,Cost)</f>
        <v>10</v>
      </c>
      <c r="L1019" s="2">
        <f t="array" ref="L1019">XLOOKUP('Transaction Data'!$G1019,Product_Code,Unit_Price)</f>
        <v>11</v>
      </c>
      <c r="M1019" s="3">
        <f>'Transaction Data'!$F1019*'Transaction Data'!$K1019</f>
        <v>4130</v>
      </c>
      <c r="N1019" s="3">
        <f>'Transaction Data'!$F1019*'Transaction Data'!$L1019</f>
        <v>4543</v>
      </c>
      <c r="O1019" s="3">
        <f>'Transaction Data'!$N1019-'Transaction Data'!$M1019</f>
        <v>413</v>
      </c>
      <c r="P1019" s="2">
        <f>DATEDIF('Transaction Data'!$D1019,'Transaction Data'!$A1019,"y")</f>
        <v>67</v>
      </c>
      <c r="Q1019" s="2" t="str">
        <f>FLOOR('Transaction Data'!$P1019,15)&amp;"-"&amp;FLOOR('Transaction Data'!$P1019,15)+14</f>
        <v>60-74</v>
      </c>
      <c r="R1019" s="2" t="str">
        <f>IF('Transaction Data'!$L1019&lt;=10,"Less Expensive","Expensive")</f>
        <v>Expensive</v>
      </c>
      <c r="S1019" s="4">
        <f>WEEKDAY('Transaction Data'!$A1019)</f>
        <v>3</v>
      </c>
      <c r="T1019" s="2" t="str">
        <f>IF(WEEKDAY('Transaction Data'!$A1019,2)&lt;6,"Weekday","Weekend")</f>
        <v>Weekday</v>
      </c>
    </row>
    <row r="1020" ht="15.75" customHeight="1">
      <c r="A1020" s="1">
        <v>45363.0</v>
      </c>
      <c r="B1020" s="2" t="s">
        <v>1041</v>
      </c>
      <c r="C1020" s="2" t="s">
        <v>54</v>
      </c>
      <c r="D1020" s="1">
        <v>35242.0</v>
      </c>
      <c r="E1020" s="2" t="s">
        <v>37</v>
      </c>
      <c r="F1020" s="2">
        <v>432.0</v>
      </c>
      <c r="G1020" s="2" t="s">
        <v>61</v>
      </c>
      <c r="H1020" s="2" t="s">
        <v>42</v>
      </c>
      <c r="I1020" s="2" t="s">
        <v>25</v>
      </c>
      <c r="J1020" s="2" t="str">
        <f t="array" ref="J1020">XLOOKUP('Transaction Data'!$G1020,Product_Code,Biscuit_Brand)</f>
        <v>Choco Delight</v>
      </c>
      <c r="K1020" s="2">
        <f t="array" ref="K1020">XLOOKUP('Transaction Data'!$G1020,Product_Code,Cost)</f>
        <v>3</v>
      </c>
      <c r="L1020" s="2">
        <f t="array" ref="L1020">XLOOKUP('Transaction Data'!$G1020,Product_Code,Unit_Price)</f>
        <v>5</v>
      </c>
      <c r="M1020" s="3">
        <f>'Transaction Data'!$F1020*'Transaction Data'!$K1020</f>
        <v>1296</v>
      </c>
      <c r="N1020" s="3">
        <f>'Transaction Data'!$F1020*'Transaction Data'!$L1020</f>
        <v>2160</v>
      </c>
      <c r="O1020" s="3">
        <f>'Transaction Data'!$N1020-'Transaction Data'!$M1020</f>
        <v>864</v>
      </c>
      <c r="P1020" s="2">
        <f>DATEDIF('Transaction Data'!$D1020,'Transaction Data'!$A1020,"y")</f>
        <v>27</v>
      </c>
      <c r="Q1020" s="2" t="str">
        <f>FLOOR('Transaction Data'!$P1020,15)&amp;"-"&amp;FLOOR('Transaction Data'!$P1020,15)+14</f>
        <v>15-29</v>
      </c>
      <c r="R1020" s="2" t="str">
        <f>IF('Transaction Data'!$L1020&lt;=10,"Less Expensive","Expensive")</f>
        <v>Less Expensive</v>
      </c>
      <c r="S1020" s="4">
        <f>WEEKDAY('Transaction Data'!$A1020)</f>
        <v>3</v>
      </c>
      <c r="T1020" s="2" t="str">
        <f>IF(WEEKDAY('Transaction Data'!$A1020,2)&lt;6,"Weekday","Weekend")</f>
        <v>Weekday</v>
      </c>
    </row>
    <row r="1021" ht="15.75" customHeight="1">
      <c r="A1021" s="1">
        <v>45354.0</v>
      </c>
      <c r="B1021" s="2" t="s">
        <v>1042</v>
      </c>
      <c r="C1021" s="2" t="s">
        <v>41</v>
      </c>
      <c r="D1021" s="1">
        <v>38375.0</v>
      </c>
      <c r="E1021" s="2" t="s">
        <v>22</v>
      </c>
      <c r="F1021" s="2">
        <v>498.0</v>
      </c>
      <c r="G1021" s="2" t="s">
        <v>48</v>
      </c>
      <c r="H1021" s="2" t="s">
        <v>45</v>
      </c>
      <c r="I1021" s="2" t="s">
        <v>25</v>
      </c>
      <c r="J1021" s="2" t="str">
        <f t="array" ref="J1021">XLOOKUP('Transaction Data'!$G1021,Product_Code,Biscuit_Brand)</f>
        <v>Lemon Crisps</v>
      </c>
      <c r="K1021" s="2">
        <f t="array" ref="K1021">XLOOKUP('Transaction Data'!$G1021,Product_Code,Cost)</f>
        <v>7</v>
      </c>
      <c r="L1021" s="2">
        <f t="array" ref="L1021">XLOOKUP('Transaction Data'!$G1021,Product_Code,Unit_Price)</f>
        <v>9</v>
      </c>
      <c r="M1021" s="3">
        <f>'Transaction Data'!$F1021*'Transaction Data'!$K1021</f>
        <v>3486</v>
      </c>
      <c r="N1021" s="3">
        <f>'Transaction Data'!$F1021*'Transaction Data'!$L1021</f>
        <v>4482</v>
      </c>
      <c r="O1021" s="3">
        <f>'Transaction Data'!$N1021-'Transaction Data'!$M1021</f>
        <v>996</v>
      </c>
      <c r="P1021" s="2">
        <f>DATEDIF('Transaction Data'!$D1021,'Transaction Data'!$A1021,"y")</f>
        <v>19</v>
      </c>
      <c r="Q1021" s="2" t="str">
        <f>FLOOR('Transaction Data'!$P1021,15)&amp;"-"&amp;FLOOR('Transaction Data'!$P1021,15)+14</f>
        <v>15-29</v>
      </c>
      <c r="R1021" s="2" t="str">
        <f>IF('Transaction Data'!$L1021&lt;=10,"Less Expensive","Expensive")</f>
        <v>Less Expensive</v>
      </c>
      <c r="S1021" s="4">
        <f>WEEKDAY('Transaction Data'!$A1021)</f>
        <v>1</v>
      </c>
      <c r="T1021" s="2" t="str">
        <f>IF(WEEKDAY('Transaction Data'!$A1021,2)&lt;6,"Weekday","Weekend")</f>
        <v>Weekend</v>
      </c>
    </row>
    <row r="1022" ht="15.75" customHeight="1">
      <c r="A1022" s="1">
        <v>45444.0</v>
      </c>
      <c r="B1022" s="2" t="s">
        <v>1043</v>
      </c>
      <c r="C1022" s="2" t="s">
        <v>41</v>
      </c>
      <c r="D1022" s="1">
        <v>17825.0</v>
      </c>
      <c r="E1022" s="2" t="s">
        <v>22</v>
      </c>
      <c r="F1022" s="2">
        <v>455.0</v>
      </c>
      <c r="G1022" s="2" t="s">
        <v>55</v>
      </c>
      <c r="H1022" s="2" t="s">
        <v>49</v>
      </c>
      <c r="I1022" s="2" t="s">
        <v>25</v>
      </c>
      <c r="J1022" s="2" t="str">
        <f t="array" ref="J1022">XLOOKUP('Transaction Data'!$G1022,Product_Code,Biscuit_Brand)</f>
        <v>Vanilla Wafers</v>
      </c>
      <c r="K1022" s="2">
        <f t="array" ref="K1022">XLOOKUP('Transaction Data'!$G1022,Product_Code,Cost)</f>
        <v>18</v>
      </c>
      <c r="L1022" s="2">
        <f t="array" ref="L1022">XLOOKUP('Transaction Data'!$G1022,Product_Code,Unit_Price)</f>
        <v>36</v>
      </c>
      <c r="M1022" s="3">
        <f>'Transaction Data'!$F1022*'Transaction Data'!$K1022</f>
        <v>8190</v>
      </c>
      <c r="N1022" s="3">
        <f>'Transaction Data'!$F1022*'Transaction Data'!$L1022</f>
        <v>16380</v>
      </c>
      <c r="O1022" s="3">
        <f>'Transaction Data'!$N1022-'Transaction Data'!$M1022</f>
        <v>8190</v>
      </c>
      <c r="P1022" s="2">
        <f>DATEDIF('Transaction Data'!$D1022,'Transaction Data'!$A1022,"y")</f>
        <v>75</v>
      </c>
      <c r="Q1022" s="2" t="str">
        <f>FLOOR('Transaction Data'!$P1022,15)&amp;"-"&amp;FLOOR('Transaction Data'!$P1022,15)+14</f>
        <v>75-89</v>
      </c>
      <c r="R1022" s="2" t="str">
        <f>IF('Transaction Data'!$L1022&lt;=10,"Less Expensive","Expensive")</f>
        <v>Expensive</v>
      </c>
      <c r="S1022" s="4">
        <f>WEEKDAY('Transaction Data'!$A1022)</f>
        <v>7</v>
      </c>
      <c r="T1022" s="2" t="str">
        <f>IF(WEEKDAY('Transaction Data'!$A1022,2)&lt;6,"Weekday","Weekend")</f>
        <v>Weekend</v>
      </c>
    </row>
    <row r="1023" ht="15.75" customHeight="1">
      <c r="A1023" s="1">
        <v>45318.0</v>
      </c>
      <c r="B1023" s="2" t="s">
        <v>1044</v>
      </c>
      <c r="C1023" s="2" t="s">
        <v>72</v>
      </c>
      <c r="D1023" s="1">
        <v>22107.0</v>
      </c>
      <c r="E1023" s="2" t="s">
        <v>63</v>
      </c>
      <c r="F1023" s="2">
        <v>315.0</v>
      </c>
      <c r="G1023" s="2" t="s">
        <v>38</v>
      </c>
      <c r="H1023" s="2" t="s">
        <v>52</v>
      </c>
      <c r="I1023" s="2" t="s">
        <v>25</v>
      </c>
      <c r="J1023" s="2" t="str">
        <f t="array" ref="J1023">XLOOKUP('Transaction Data'!$G1023,Product_Code,Biscuit_Brand)</f>
        <v>Ginger Snaps</v>
      </c>
      <c r="K1023" s="2">
        <f t="array" ref="K1023">XLOOKUP('Transaction Data'!$G1023,Product_Code,Cost)</f>
        <v>14</v>
      </c>
      <c r="L1023" s="2">
        <f t="array" ref="L1023">XLOOKUP('Transaction Data'!$G1023,Product_Code,Unit_Price)</f>
        <v>28</v>
      </c>
      <c r="M1023" s="3">
        <f>'Transaction Data'!$F1023*'Transaction Data'!$K1023</f>
        <v>4410</v>
      </c>
      <c r="N1023" s="3">
        <f>'Transaction Data'!$F1023*'Transaction Data'!$L1023</f>
        <v>8820</v>
      </c>
      <c r="O1023" s="3">
        <f>'Transaction Data'!$N1023-'Transaction Data'!$M1023</f>
        <v>4410</v>
      </c>
      <c r="P1023" s="2">
        <f>DATEDIF('Transaction Data'!$D1023,'Transaction Data'!$A1023,"y")</f>
        <v>63</v>
      </c>
      <c r="Q1023" s="2" t="str">
        <f>FLOOR('Transaction Data'!$P1023,15)&amp;"-"&amp;FLOOR('Transaction Data'!$P1023,15)+14</f>
        <v>60-74</v>
      </c>
      <c r="R1023" s="2" t="str">
        <f>IF('Transaction Data'!$L1023&lt;=10,"Less Expensive","Expensive")</f>
        <v>Expensive</v>
      </c>
      <c r="S1023" s="4">
        <f>WEEKDAY('Transaction Data'!$A1023)</f>
        <v>7</v>
      </c>
      <c r="T1023" s="2" t="str">
        <f>IF(WEEKDAY('Transaction Data'!$A1023,2)&lt;6,"Weekday","Weekend")</f>
        <v>Weekend</v>
      </c>
    </row>
    <row r="1024" ht="15.75" customHeight="1">
      <c r="A1024" s="1">
        <v>45362.0</v>
      </c>
      <c r="B1024" s="2" t="s">
        <v>1045</v>
      </c>
      <c r="C1024" s="2" t="s">
        <v>32</v>
      </c>
      <c r="D1024" s="1">
        <v>21675.0</v>
      </c>
      <c r="E1024" s="2" t="s">
        <v>22</v>
      </c>
      <c r="F1024" s="2">
        <v>212.0</v>
      </c>
      <c r="G1024" s="2" t="s">
        <v>44</v>
      </c>
      <c r="H1024" s="2" t="s">
        <v>49</v>
      </c>
      <c r="I1024" s="2" t="s">
        <v>25</v>
      </c>
      <c r="J1024" s="2" t="str">
        <f t="array" ref="J1024">XLOOKUP('Transaction Data'!$G1024,Product_Code,Biscuit_Brand)</f>
        <v>Butter Crunch</v>
      </c>
      <c r="K1024" s="2">
        <f t="array" ref="K1024">XLOOKUP('Transaction Data'!$G1024,Product_Code,Cost)</f>
        <v>10</v>
      </c>
      <c r="L1024" s="2">
        <f t="array" ref="L1024">XLOOKUP('Transaction Data'!$G1024,Product_Code,Unit_Price)</f>
        <v>11</v>
      </c>
      <c r="M1024" s="3">
        <f>'Transaction Data'!$F1024*'Transaction Data'!$K1024</f>
        <v>2120</v>
      </c>
      <c r="N1024" s="3">
        <f>'Transaction Data'!$F1024*'Transaction Data'!$L1024</f>
        <v>2332</v>
      </c>
      <c r="O1024" s="3">
        <f>'Transaction Data'!$N1024-'Transaction Data'!$M1024</f>
        <v>212</v>
      </c>
      <c r="P1024" s="2">
        <f>DATEDIF('Transaction Data'!$D1024,'Transaction Data'!$A1024,"y")</f>
        <v>64</v>
      </c>
      <c r="Q1024" s="2" t="str">
        <f>FLOOR('Transaction Data'!$P1024,15)&amp;"-"&amp;FLOOR('Transaction Data'!$P1024,15)+14</f>
        <v>60-74</v>
      </c>
      <c r="R1024" s="2" t="str">
        <f>IF('Transaction Data'!$L1024&lt;=10,"Less Expensive","Expensive")</f>
        <v>Expensive</v>
      </c>
      <c r="S1024" s="4">
        <f>WEEKDAY('Transaction Data'!$A1024)</f>
        <v>2</v>
      </c>
      <c r="T1024" s="2" t="str">
        <f>IF(WEEKDAY('Transaction Data'!$A1024,2)&lt;6,"Weekday","Weekend")</f>
        <v>Weekday</v>
      </c>
    </row>
    <row r="1025" ht="15.75" customHeight="1">
      <c r="A1025" s="1">
        <v>45371.0</v>
      </c>
      <c r="B1025" s="2" t="s">
        <v>1046</v>
      </c>
      <c r="C1025" s="2" t="s">
        <v>54</v>
      </c>
      <c r="D1025" s="1">
        <v>17313.0</v>
      </c>
      <c r="E1025" s="2" t="s">
        <v>37</v>
      </c>
      <c r="F1025" s="2">
        <v>158.0</v>
      </c>
      <c r="G1025" s="2" t="s">
        <v>23</v>
      </c>
      <c r="H1025" s="2" t="s">
        <v>52</v>
      </c>
      <c r="I1025" s="2" t="s">
        <v>25</v>
      </c>
      <c r="J1025" s="2" t="str">
        <f t="array" ref="J1025">XLOOKUP('Transaction Data'!$G1025,Product_Code,Biscuit_Brand)</f>
        <v>Cinnamon Swirls</v>
      </c>
      <c r="K1025" s="2">
        <f t="array" ref="K1025">XLOOKUP('Transaction Data'!$G1025,Product_Code,Cost)</f>
        <v>10</v>
      </c>
      <c r="L1025" s="2">
        <f t="array" ref="L1025">XLOOKUP('Transaction Data'!$G1025,Product_Code,Unit_Price)</f>
        <v>14</v>
      </c>
      <c r="M1025" s="3">
        <f>'Transaction Data'!$F1025*'Transaction Data'!$K1025</f>
        <v>1580</v>
      </c>
      <c r="N1025" s="3">
        <f>'Transaction Data'!$F1025*'Transaction Data'!$L1025</f>
        <v>2212</v>
      </c>
      <c r="O1025" s="3">
        <f>'Transaction Data'!$N1025-'Transaction Data'!$M1025</f>
        <v>632</v>
      </c>
      <c r="P1025" s="2">
        <f>DATEDIF('Transaction Data'!$D1025,'Transaction Data'!$A1025,"y")</f>
        <v>76</v>
      </c>
      <c r="Q1025" s="2" t="str">
        <f>FLOOR('Transaction Data'!$P1025,15)&amp;"-"&amp;FLOOR('Transaction Data'!$P1025,15)+14</f>
        <v>75-89</v>
      </c>
      <c r="R1025" s="2" t="str">
        <f>IF('Transaction Data'!$L1025&lt;=10,"Less Expensive","Expensive")</f>
        <v>Expensive</v>
      </c>
      <c r="S1025" s="4">
        <f>WEEKDAY('Transaction Data'!$A1025)</f>
        <v>4</v>
      </c>
      <c r="T1025" s="2" t="str">
        <f>IF(WEEKDAY('Transaction Data'!$A1025,2)&lt;6,"Weekday","Weekend")</f>
        <v>Weekday</v>
      </c>
    </row>
    <row r="1026" ht="15.75" customHeight="1">
      <c r="A1026" s="1">
        <v>45471.0</v>
      </c>
      <c r="B1026" s="2" t="s">
        <v>1047</v>
      </c>
      <c r="C1026" s="2" t="s">
        <v>41</v>
      </c>
      <c r="D1026" s="1">
        <v>33992.0</v>
      </c>
      <c r="E1026" s="2" t="s">
        <v>22</v>
      </c>
      <c r="F1026" s="2">
        <v>127.0</v>
      </c>
      <c r="G1026" s="2" t="s">
        <v>38</v>
      </c>
      <c r="H1026" s="2" t="s">
        <v>52</v>
      </c>
      <c r="I1026" s="2" t="s">
        <v>25</v>
      </c>
      <c r="J1026" s="2" t="str">
        <f t="array" ref="J1026">XLOOKUP('Transaction Data'!$G1026,Product_Code,Biscuit_Brand)</f>
        <v>Ginger Snaps</v>
      </c>
      <c r="K1026" s="2">
        <f t="array" ref="K1026">XLOOKUP('Transaction Data'!$G1026,Product_Code,Cost)</f>
        <v>14</v>
      </c>
      <c r="L1026" s="2">
        <f t="array" ref="L1026">XLOOKUP('Transaction Data'!$G1026,Product_Code,Unit_Price)</f>
        <v>28</v>
      </c>
      <c r="M1026" s="3">
        <f>'Transaction Data'!$F1026*'Transaction Data'!$K1026</f>
        <v>1778</v>
      </c>
      <c r="N1026" s="3">
        <f>'Transaction Data'!$F1026*'Transaction Data'!$L1026</f>
        <v>3556</v>
      </c>
      <c r="O1026" s="3">
        <f>'Transaction Data'!$N1026-'Transaction Data'!$M1026</f>
        <v>1778</v>
      </c>
      <c r="P1026" s="2">
        <f>DATEDIF('Transaction Data'!$D1026,'Transaction Data'!$A1026,"y")</f>
        <v>31</v>
      </c>
      <c r="Q1026" s="2" t="str">
        <f>FLOOR('Transaction Data'!$P1026,15)&amp;"-"&amp;FLOOR('Transaction Data'!$P1026,15)+14</f>
        <v>30-44</v>
      </c>
      <c r="R1026" s="2" t="str">
        <f>IF('Transaction Data'!$L1026&lt;=10,"Less Expensive","Expensive")</f>
        <v>Expensive</v>
      </c>
      <c r="S1026" s="4">
        <f>WEEKDAY('Transaction Data'!$A1026)</f>
        <v>6</v>
      </c>
      <c r="T1026" s="2" t="str">
        <f>IF(WEEKDAY('Transaction Data'!$A1026,2)&lt;6,"Weekday","Weekend")</f>
        <v>Weekday</v>
      </c>
    </row>
    <row r="1027" ht="15.75" customHeight="1">
      <c r="A1027" s="1">
        <v>45452.0</v>
      </c>
      <c r="B1027" s="2" t="s">
        <v>1048</v>
      </c>
      <c r="C1027" s="2" t="s">
        <v>47</v>
      </c>
      <c r="D1027" s="1">
        <v>26506.0</v>
      </c>
      <c r="E1027" s="2" t="s">
        <v>22</v>
      </c>
      <c r="F1027" s="2">
        <v>269.0</v>
      </c>
      <c r="G1027" s="2" t="s">
        <v>57</v>
      </c>
      <c r="H1027" s="2" t="s">
        <v>45</v>
      </c>
      <c r="I1027" s="2" t="s">
        <v>25</v>
      </c>
      <c r="J1027" s="2" t="str">
        <f t="array" ref="J1027">XLOOKUP('Transaction Data'!$G1027,Product_Code,Biscuit_Brand)</f>
        <v>Oatmeal Cookies</v>
      </c>
      <c r="K1027" s="2">
        <f t="array" ref="K1027">XLOOKUP('Transaction Data'!$G1027,Product_Code,Cost)</f>
        <v>19</v>
      </c>
      <c r="L1027" s="2">
        <f t="array" ref="L1027">XLOOKUP('Transaction Data'!$G1027,Product_Code,Unit_Price)</f>
        <v>23</v>
      </c>
      <c r="M1027" s="3">
        <f>'Transaction Data'!$F1027*'Transaction Data'!$K1027</f>
        <v>5111</v>
      </c>
      <c r="N1027" s="3">
        <f>'Transaction Data'!$F1027*'Transaction Data'!$L1027</f>
        <v>6187</v>
      </c>
      <c r="O1027" s="3">
        <f>'Transaction Data'!$N1027-'Transaction Data'!$M1027</f>
        <v>1076</v>
      </c>
      <c r="P1027" s="2">
        <f>DATEDIF('Transaction Data'!$D1027,'Transaction Data'!$A1027,"y")</f>
        <v>51</v>
      </c>
      <c r="Q1027" s="2" t="str">
        <f>FLOOR('Transaction Data'!$P1027,15)&amp;"-"&amp;FLOOR('Transaction Data'!$P1027,15)+14</f>
        <v>45-59</v>
      </c>
      <c r="R1027" s="2" t="str">
        <f>IF('Transaction Data'!$L1027&lt;=10,"Less Expensive","Expensive")</f>
        <v>Expensive</v>
      </c>
      <c r="S1027" s="4">
        <f>WEEKDAY('Transaction Data'!$A1027)</f>
        <v>1</v>
      </c>
      <c r="T1027" s="2" t="str">
        <f>IF(WEEKDAY('Transaction Data'!$A1027,2)&lt;6,"Weekday","Weekend")</f>
        <v>Weekend</v>
      </c>
    </row>
    <row r="1028" ht="15.75" customHeight="1">
      <c r="A1028" s="1">
        <v>45343.0</v>
      </c>
      <c r="B1028" s="2" t="s">
        <v>1049</v>
      </c>
      <c r="C1028" s="2" t="s">
        <v>47</v>
      </c>
      <c r="D1028" s="1">
        <v>32964.0</v>
      </c>
      <c r="E1028" s="2" t="s">
        <v>63</v>
      </c>
      <c r="F1028" s="2">
        <v>468.0</v>
      </c>
      <c r="G1028" s="2" t="s">
        <v>61</v>
      </c>
      <c r="H1028" s="2" t="s">
        <v>49</v>
      </c>
      <c r="I1028" s="2" t="s">
        <v>25</v>
      </c>
      <c r="J1028" s="2" t="str">
        <f t="array" ref="J1028">XLOOKUP('Transaction Data'!$G1028,Product_Code,Biscuit_Brand)</f>
        <v>Choco Delight</v>
      </c>
      <c r="K1028" s="2">
        <f t="array" ref="K1028">XLOOKUP('Transaction Data'!$G1028,Product_Code,Cost)</f>
        <v>3</v>
      </c>
      <c r="L1028" s="2">
        <f t="array" ref="L1028">XLOOKUP('Transaction Data'!$G1028,Product_Code,Unit_Price)</f>
        <v>5</v>
      </c>
      <c r="M1028" s="3">
        <f>'Transaction Data'!$F1028*'Transaction Data'!$K1028</f>
        <v>1404</v>
      </c>
      <c r="N1028" s="3">
        <f>'Transaction Data'!$F1028*'Transaction Data'!$L1028</f>
        <v>2340</v>
      </c>
      <c r="O1028" s="3">
        <f>'Transaction Data'!$N1028-'Transaction Data'!$M1028</f>
        <v>936</v>
      </c>
      <c r="P1028" s="2">
        <f>DATEDIF('Transaction Data'!$D1028,'Transaction Data'!$A1028,"y")</f>
        <v>33</v>
      </c>
      <c r="Q1028" s="2" t="str">
        <f>FLOOR('Transaction Data'!$P1028,15)&amp;"-"&amp;FLOOR('Transaction Data'!$P1028,15)+14</f>
        <v>30-44</v>
      </c>
      <c r="R1028" s="2" t="str">
        <f>IF('Transaction Data'!$L1028&lt;=10,"Less Expensive","Expensive")</f>
        <v>Less Expensive</v>
      </c>
      <c r="S1028" s="4">
        <f>WEEKDAY('Transaction Data'!$A1028)</f>
        <v>4</v>
      </c>
      <c r="T1028" s="2" t="str">
        <f>IF(WEEKDAY('Transaction Data'!$A1028,2)&lt;6,"Weekday","Weekend")</f>
        <v>Weekday</v>
      </c>
    </row>
    <row r="1029" ht="15.75" customHeight="1">
      <c r="A1029" s="1">
        <v>45320.0</v>
      </c>
      <c r="B1029" s="2" t="s">
        <v>1050</v>
      </c>
      <c r="C1029" s="2" t="s">
        <v>72</v>
      </c>
      <c r="D1029" s="1">
        <v>19480.0</v>
      </c>
      <c r="E1029" s="2" t="s">
        <v>22</v>
      </c>
      <c r="F1029" s="2">
        <v>68.0</v>
      </c>
      <c r="G1029" s="2" t="s">
        <v>48</v>
      </c>
      <c r="H1029" s="2" t="s">
        <v>52</v>
      </c>
      <c r="I1029" s="2" t="s">
        <v>25</v>
      </c>
      <c r="J1029" s="2" t="str">
        <f t="array" ref="J1029">XLOOKUP('Transaction Data'!$G1029,Product_Code,Biscuit_Brand)</f>
        <v>Lemon Crisps</v>
      </c>
      <c r="K1029" s="2">
        <f t="array" ref="K1029">XLOOKUP('Transaction Data'!$G1029,Product_Code,Cost)</f>
        <v>7</v>
      </c>
      <c r="L1029" s="2">
        <f t="array" ref="L1029">XLOOKUP('Transaction Data'!$G1029,Product_Code,Unit_Price)</f>
        <v>9</v>
      </c>
      <c r="M1029" s="3">
        <f>'Transaction Data'!$F1029*'Transaction Data'!$K1029</f>
        <v>476</v>
      </c>
      <c r="N1029" s="3">
        <f>'Transaction Data'!$F1029*'Transaction Data'!$L1029</f>
        <v>612</v>
      </c>
      <c r="O1029" s="3">
        <f>'Transaction Data'!$N1029-'Transaction Data'!$M1029</f>
        <v>136</v>
      </c>
      <c r="P1029" s="2">
        <f>DATEDIF('Transaction Data'!$D1029,'Transaction Data'!$A1029,"y")</f>
        <v>70</v>
      </c>
      <c r="Q1029" s="2" t="str">
        <f>FLOOR('Transaction Data'!$P1029,15)&amp;"-"&amp;FLOOR('Transaction Data'!$P1029,15)+14</f>
        <v>60-74</v>
      </c>
      <c r="R1029" s="2" t="str">
        <f>IF('Transaction Data'!$L1029&lt;=10,"Less Expensive","Expensive")</f>
        <v>Less Expensive</v>
      </c>
      <c r="S1029" s="4">
        <f>WEEKDAY('Transaction Data'!$A1029)</f>
        <v>2</v>
      </c>
      <c r="T1029" s="2" t="str">
        <f>IF(WEEKDAY('Transaction Data'!$A1029,2)&lt;6,"Weekday","Weekend")</f>
        <v>Weekday</v>
      </c>
    </row>
    <row r="1030" ht="15.75" customHeight="1">
      <c r="A1030" s="1">
        <v>45422.0</v>
      </c>
      <c r="B1030" s="2" t="s">
        <v>1051</v>
      </c>
      <c r="C1030" s="2" t="s">
        <v>54</v>
      </c>
      <c r="D1030" s="1">
        <v>32114.0</v>
      </c>
      <c r="E1030" s="2" t="s">
        <v>63</v>
      </c>
      <c r="F1030" s="2">
        <v>84.0</v>
      </c>
      <c r="G1030" s="2" t="s">
        <v>44</v>
      </c>
      <c r="H1030" s="2" t="s">
        <v>49</v>
      </c>
      <c r="I1030" s="2" t="s">
        <v>25</v>
      </c>
      <c r="J1030" s="2" t="str">
        <f t="array" ref="J1030">XLOOKUP('Transaction Data'!$G1030,Product_Code,Biscuit_Brand)</f>
        <v>Butter Crunch</v>
      </c>
      <c r="K1030" s="2">
        <f t="array" ref="K1030">XLOOKUP('Transaction Data'!$G1030,Product_Code,Cost)</f>
        <v>10</v>
      </c>
      <c r="L1030" s="2">
        <f t="array" ref="L1030">XLOOKUP('Transaction Data'!$G1030,Product_Code,Unit_Price)</f>
        <v>11</v>
      </c>
      <c r="M1030" s="3">
        <f>'Transaction Data'!$F1030*'Transaction Data'!$K1030</f>
        <v>840</v>
      </c>
      <c r="N1030" s="3">
        <f>'Transaction Data'!$F1030*'Transaction Data'!$L1030</f>
        <v>924</v>
      </c>
      <c r="O1030" s="3">
        <f>'Transaction Data'!$N1030-'Transaction Data'!$M1030</f>
        <v>84</v>
      </c>
      <c r="P1030" s="2">
        <f>DATEDIF('Transaction Data'!$D1030,'Transaction Data'!$A1030,"y")</f>
        <v>36</v>
      </c>
      <c r="Q1030" s="2" t="str">
        <f>FLOOR('Transaction Data'!$P1030,15)&amp;"-"&amp;FLOOR('Transaction Data'!$P1030,15)+14</f>
        <v>30-44</v>
      </c>
      <c r="R1030" s="2" t="str">
        <f>IF('Transaction Data'!$L1030&lt;=10,"Less Expensive","Expensive")</f>
        <v>Expensive</v>
      </c>
      <c r="S1030" s="4">
        <f>WEEKDAY('Transaction Data'!$A1030)</f>
        <v>6</v>
      </c>
      <c r="T1030" s="2" t="str">
        <f>IF(WEEKDAY('Transaction Data'!$A1030,2)&lt;6,"Weekday","Weekend")</f>
        <v>Weekday</v>
      </c>
    </row>
    <row r="1031" ht="15.75" customHeight="1">
      <c r="A1031" s="1">
        <v>45466.0</v>
      </c>
      <c r="B1031" s="2" t="s">
        <v>1052</v>
      </c>
      <c r="C1031" s="2" t="s">
        <v>21</v>
      </c>
      <c r="D1031" s="1">
        <v>30288.0</v>
      </c>
      <c r="E1031" s="2" t="s">
        <v>63</v>
      </c>
      <c r="F1031" s="2">
        <v>23.0</v>
      </c>
      <c r="G1031" s="2" t="s">
        <v>55</v>
      </c>
      <c r="H1031" s="2" t="s">
        <v>52</v>
      </c>
      <c r="I1031" s="2" t="s">
        <v>25</v>
      </c>
      <c r="J1031" s="2" t="str">
        <f t="array" ref="J1031">XLOOKUP('Transaction Data'!$G1031,Product_Code,Biscuit_Brand)</f>
        <v>Vanilla Wafers</v>
      </c>
      <c r="K1031" s="2">
        <f t="array" ref="K1031">XLOOKUP('Transaction Data'!$G1031,Product_Code,Cost)</f>
        <v>18</v>
      </c>
      <c r="L1031" s="2">
        <f t="array" ref="L1031">XLOOKUP('Transaction Data'!$G1031,Product_Code,Unit_Price)</f>
        <v>36</v>
      </c>
      <c r="M1031" s="3">
        <f>'Transaction Data'!$F1031*'Transaction Data'!$K1031</f>
        <v>414</v>
      </c>
      <c r="N1031" s="3">
        <f>'Transaction Data'!$F1031*'Transaction Data'!$L1031</f>
        <v>828</v>
      </c>
      <c r="O1031" s="3">
        <f>'Transaction Data'!$N1031-'Transaction Data'!$M1031</f>
        <v>414</v>
      </c>
      <c r="P1031" s="2">
        <f>DATEDIF('Transaction Data'!$D1031,'Transaction Data'!$A1031,"y")</f>
        <v>41</v>
      </c>
      <c r="Q1031" s="2" t="str">
        <f>FLOOR('Transaction Data'!$P1031,15)&amp;"-"&amp;FLOOR('Transaction Data'!$P1031,15)+14</f>
        <v>30-44</v>
      </c>
      <c r="R1031" s="2" t="str">
        <f>IF('Transaction Data'!$L1031&lt;=10,"Less Expensive","Expensive")</f>
        <v>Expensive</v>
      </c>
      <c r="S1031" s="4">
        <f>WEEKDAY('Transaction Data'!$A1031)</f>
        <v>1</v>
      </c>
      <c r="T1031" s="2" t="str">
        <f>IF(WEEKDAY('Transaction Data'!$A1031,2)&lt;6,"Weekday","Weekend")</f>
        <v>Weekend</v>
      </c>
    </row>
    <row r="1032" ht="15.75" customHeight="1">
      <c r="A1032" s="1">
        <v>45457.0</v>
      </c>
      <c r="B1032" s="2" t="s">
        <v>1053</v>
      </c>
      <c r="C1032" s="2" t="s">
        <v>78</v>
      </c>
      <c r="D1032" s="1">
        <v>17012.0</v>
      </c>
      <c r="E1032" s="2" t="s">
        <v>63</v>
      </c>
      <c r="F1032" s="2">
        <v>319.0</v>
      </c>
      <c r="G1032" s="2" t="s">
        <v>33</v>
      </c>
      <c r="H1032" s="2" t="s">
        <v>34</v>
      </c>
      <c r="I1032" s="2" t="s">
        <v>25</v>
      </c>
      <c r="J1032" s="2" t="str">
        <f t="array" ref="J1032">XLOOKUP('Transaction Data'!$G1032,Product_Code,Biscuit_Brand)</f>
        <v>Caramel Biscuits</v>
      </c>
      <c r="K1032" s="2">
        <f t="array" ref="K1032">XLOOKUP('Transaction Data'!$G1032,Product_Code,Cost)</f>
        <v>18</v>
      </c>
      <c r="L1032" s="2">
        <f t="array" ref="L1032">XLOOKUP('Transaction Data'!$G1032,Product_Code,Unit_Price)</f>
        <v>22</v>
      </c>
      <c r="M1032" s="3">
        <f>'Transaction Data'!$F1032*'Transaction Data'!$K1032</f>
        <v>5742</v>
      </c>
      <c r="N1032" s="3">
        <f>'Transaction Data'!$F1032*'Transaction Data'!$L1032</f>
        <v>7018</v>
      </c>
      <c r="O1032" s="3">
        <f>'Transaction Data'!$N1032-'Transaction Data'!$M1032</f>
        <v>1276</v>
      </c>
      <c r="P1032" s="2">
        <f>DATEDIF('Transaction Data'!$D1032,'Transaction Data'!$A1032,"y")</f>
        <v>77</v>
      </c>
      <c r="Q1032" s="2" t="str">
        <f>FLOOR('Transaction Data'!$P1032,15)&amp;"-"&amp;FLOOR('Transaction Data'!$P1032,15)+14</f>
        <v>75-89</v>
      </c>
      <c r="R1032" s="2" t="str">
        <f>IF('Transaction Data'!$L1032&lt;=10,"Less Expensive","Expensive")</f>
        <v>Expensive</v>
      </c>
      <c r="S1032" s="4">
        <f>WEEKDAY('Transaction Data'!$A1032)</f>
        <v>6</v>
      </c>
      <c r="T1032" s="2" t="str">
        <f>IF(WEEKDAY('Transaction Data'!$A1032,2)&lt;6,"Weekday","Weekend")</f>
        <v>Weekday</v>
      </c>
    </row>
    <row r="1033" ht="15.75" customHeight="1">
      <c r="A1033" s="1">
        <v>45468.0</v>
      </c>
      <c r="B1033" s="2" t="s">
        <v>1054</v>
      </c>
      <c r="C1033" s="2" t="s">
        <v>78</v>
      </c>
      <c r="D1033" s="1">
        <v>16514.0</v>
      </c>
      <c r="E1033" s="2" t="s">
        <v>63</v>
      </c>
      <c r="F1033" s="2">
        <v>367.0</v>
      </c>
      <c r="G1033" s="2" t="s">
        <v>28</v>
      </c>
      <c r="H1033" s="2" t="s">
        <v>34</v>
      </c>
      <c r="I1033" s="2" t="s">
        <v>25</v>
      </c>
      <c r="J1033" s="2" t="str">
        <f t="array" ref="J1033">XLOOKUP('Transaction Data'!$G1033,Product_Code,Biscuit_Brand)</f>
        <v>Shortbread</v>
      </c>
      <c r="K1033" s="2">
        <f t="array" ref="K1033">XLOOKUP('Transaction Data'!$G1033,Product_Code,Cost)</f>
        <v>10</v>
      </c>
      <c r="L1033" s="2">
        <f t="array" ref="L1033">XLOOKUP('Transaction Data'!$G1033,Product_Code,Unit_Price)</f>
        <v>45</v>
      </c>
      <c r="M1033" s="3">
        <f>'Transaction Data'!$F1033*'Transaction Data'!$K1033</f>
        <v>3670</v>
      </c>
      <c r="N1033" s="3">
        <f>'Transaction Data'!$F1033*'Transaction Data'!$L1033</f>
        <v>16515</v>
      </c>
      <c r="O1033" s="3">
        <f>'Transaction Data'!$N1033-'Transaction Data'!$M1033</f>
        <v>12845</v>
      </c>
      <c r="P1033" s="2">
        <f>DATEDIF('Transaction Data'!$D1033,'Transaction Data'!$A1033,"y")</f>
        <v>79</v>
      </c>
      <c r="Q1033" s="2" t="str">
        <f>FLOOR('Transaction Data'!$P1033,15)&amp;"-"&amp;FLOOR('Transaction Data'!$P1033,15)+14</f>
        <v>75-89</v>
      </c>
      <c r="R1033" s="2" t="str">
        <f>IF('Transaction Data'!$L1033&lt;=10,"Less Expensive","Expensive")</f>
        <v>Expensive</v>
      </c>
      <c r="S1033" s="4">
        <f>WEEKDAY('Transaction Data'!$A1033)</f>
        <v>3</v>
      </c>
      <c r="T1033" s="2" t="str">
        <f>IF(WEEKDAY('Transaction Data'!$A1033,2)&lt;6,"Weekday","Weekend")</f>
        <v>Weekday</v>
      </c>
    </row>
    <row r="1034" ht="15.75" customHeight="1">
      <c r="A1034" s="1">
        <v>45445.0</v>
      </c>
      <c r="B1034" s="2" t="s">
        <v>1055</v>
      </c>
      <c r="C1034" s="2" t="s">
        <v>69</v>
      </c>
      <c r="D1034" s="1">
        <v>29591.0</v>
      </c>
      <c r="E1034" s="2" t="s">
        <v>63</v>
      </c>
      <c r="F1034" s="2">
        <v>283.0</v>
      </c>
      <c r="G1034" s="2" t="s">
        <v>48</v>
      </c>
      <c r="H1034" s="2" t="s">
        <v>39</v>
      </c>
      <c r="I1034" s="2" t="s">
        <v>25</v>
      </c>
      <c r="J1034" s="2" t="str">
        <f t="array" ref="J1034">XLOOKUP('Transaction Data'!$G1034,Product_Code,Biscuit_Brand)</f>
        <v>Lemon Crisps</v>
      </c>
      <c r="K1034" s="2">
        <f t="array" ref="K1034">XLOOKUP('Transaction Data'!$G1034,Product_Code,Cost)</f>
        <v>7</v>
      </c>
      <c r="L1034" s="2">
        <f t="array" ref="L1034">XLOOKUP('Transaction Data'!$G1034,Product_Code,Unit_Price)</f>
        <v>9</v>
      </c>
      <c r="M1034" s="3">
        <f>'Transaction Data'!$F1034*'Transaction Data'!$K1034</f>
        <v>1981</v>
      </c>
      <c r="N1034" s="3">
        <f>'Transaction Data'!$F1034*'Transaction Data'!$L1034</f>
        <v>2547</v>
      </c>
      <c r="O1034" s="3">
        <f>'Transaction Data'!$N1034-'Transaction Data'!$M1034</f>
        <v>566</v>
      </c>
      <c r="P1034" s="2">
        <f>DATEDIF('Transaction Data'!$D1034,'Transaction Data'!$A1034,"y")</f>
        <v>43</v>
      </c>
      <c r="Q1034" s="2" t="str">
        <f>FLOOR('Transaction Data'!$P1034,15)&amp;"-"&amp;FLOOR('Transaction Data'!$P1034,15)+14</f>
        <v>30-44</v>
      </c>
      <c r="R1034" s="2" t="str">
        <f>IF('Transaction Data'!$L1034&lt;=10,"Less Expensive","Expensive")</f>
        <v>Less Expensive</v>
      </c>
      <c r="S1034" s="4">
        <f>WEEKDAY('Transaction Data'!$A1034)</f>
        <v>1</v>
      </c>
      <c r="T1034" s="2" t="str">
        <f>IF(WEEKDAY('Transaction Data'!$A1034,2)&lt;6,"Weekday","Weekend")</f>
        <v>Weekend</v>
      </c>
    </row>
    <row r="1035" ht="15.75" customHeight="1">
      <c r="A1035" s="1">
        <v>45408.0</v>
      </c>
      <c r="B1035" s="2" t="s">
        <v>1056</v>
      </c>
      <c r="C1035" s="2" t="s">
        <v>41</v>
      </c>
      <c r="D1035" s="1">
        <v>35801.0</v>
      </c>
      <c r="E1035" s="2" t="s">
        <v>63</v>
      </c>
      <c r="F1035" s="2">
        <v>57.0</v>
      </c>
      <c r="G1035" s="2" t="s">
        <v>38</v>
      </c>
      <c r="H1035" s="2" t="s">
        <v>42</v>
      </c>
      <c r="I1035" s="2" t="s">
        <v>25</v>
      </c>
      <c r="J1035" s="2" t="str">
        <f t="array" ref="J1035">XLOOKUP('Transaction Data'!$G1035,Product_Code,Biscuit_Brand)</f>
        <v>Ginger Snaps</v>
      </c>
      <c r="K1035" s="2">
        <f t="array" ref="K1035">XLOOKUP('Transaction Data'!$G1035,Product_Code,Cost)</f>
        <v>14</v>
      </c>
      <c r="L1035" s="2">
        <f t="array" ref="L1035">XLOOKUP('Transaction Data'!$G1035,Product_Code,Unit_Price)</f>
        <v>28</v>
      </c>
      <c r="M1035" s="3">
        <f>'Transaction Data'!$F1035*'Transaction Data'!$K1035</f>
        <v>798</v>
      </c>
      <c r="N1035" s="3">
        <f>'Transaction Data'!$F1035*'Transaction Data'!$L1035</f>
        <v>1596</v>
      </c>
      <c r="O1035" s="3">
        <f>'Transaction Data'!$N1035-'Transaction Data'!$M1035</f>
        <v>798</v>
      </c>
      <c r="P1035" s="2">
        <f>DATEDIF('Transaction Data'!$D1035,'Transaction Data'!$A1035,"y")</f>
        <v>26</v>
      </c>
      <c r="Q1035" s="2" t="str">
        <f>FLOOR('Transaction Data'!$P1035,15)&amp;"-"&amp;FLOOR('Transaction Data'!$P1035,15)+14</f>
        <v>15-29</v>
      </c>
      <c r="R1035" s="2" t="str">
        <f>IF('Transaction Data'!$L1035&lt;=10,"Less Expensive","Expensive")</f>
        <v>Expensive</v>
      </c>
      <c r="S1035" s="4">
        <f>WEEKDAY('Transaction Data'!$A1035)</f>
        <v>6</v>
      </c>
      <c r="T1035" s="2" t="str">
        <f>IF(WEEKDAY('Transaction Data'!$A1035,2)&lt;6,"Weekday","Weekend")</f>
        <v>Weekday</v>
      </c>
    </row>
    <row r="1036" ht="15.75" customHeight="1">
      <c r="A1036" s="1">
        <v>45293.0</v>
      </c>
      <c r="B1036" s="2" t="s">
        <v>1057</v>
      </c>
      <c r="C1036" s="2" t="s">
        <v>47</v>
      </c>
      <c r="D1036" s="1">
        <v>17860.0</v>
      </c>
      <c r="E1036" s="2" t="s">
        <v>27</v>
      </c>
      <c r="F1036" s="2">
        <v>227.0</v>
      </c>
      <c r="G1036" s="2" t="s">
        <v>57</v>
      </c>
      <c r="H1036" s="2" t="s">
        <v>45</v>
      </c>
      <c r="I1036" s="2" t="s">
        <v>25</v>
      </c>
      <c r="J1036" s="2" t="str">
        <f t="array" ref="J1036">XLOOKUP('Transaction Data'!$G1036,Product_Code,Biscuit_Brand)</f>
        <v>Oatmeal Cookies</v>
      </c>
      <c r="K1036" s="2">
        <f t="array" ref="K1036">XLOOKUP('Transaction Data'!$G1036,Product_Code,Cost)</f>
        <v>19</v>
      </c>
      <c r="L1036" s="2">
        <f t="array" ref="L1036">XLOOKUP('Transaction Data'!$G1036,Product_Code,Unit_Price)</f>
        <v>23</v>
      </c>
      <c r="M1036" s="3">
        <f>'Transaction Data'!$F1036*'Transaction Data'!$K1036</f>
        <v>4313</v>
      </c>
      <c r="N1036" s="3">
        <f>'Transaction Data'!$F1036*'Transaction Data'!$L1036</f>
        <v>5221</v>
      </c>
      <c r="O1036" s="3">
        <f>'Transaction Data'!$N1036-'Transaction Data'!$M1036</f>
        <v>908</v>
      </c>
      <c r="P1036" s="2">
        <f>DATEDIF('Transaction Data'!$D1036,'Transaction Data'!$A1036,"y")</f>
        <v>75</v>
      </c>
      <c r="Q1036" s="2" t="str">
        <f>FLOOR('Transaction Data'!$P1036,15)&amp;"-"&amp;FLOOR('Transaction Data'!$P1036,15)+14</f>
        <v>75-89</v>
      </c>
      <c r="R1036" s="2" t="str">
        <f>IF('Transaction Data'!$L1036&lt;=10,"Less Expensive","Expensive")</f>
        <v>Expensive</v>
      </c>
      <c r="S1036" s="4">
        <f>WEEKDAY('Transaction Data'!$A1036)</f>
        <v>3</v>
      </c>
      <c r="T1036" s="2" t="str">
        <f>IF(WEEKDAY('Transaction Data'!$A1036,2)&lt;6,"Weekday","Weekend")</f>
        <v>Weekday</v>
      </c>
    </row>
    <row r="1037" ht="15.75" customHeight="1">
      <c r="A1037" s="1">
        <v>45354.0</v>
      </c>
      <c r="B1037" s="2" t="s">
        <v>1058</v>
      </c>
      <c r="C1037" s="2" t="s">
        <v>51</v>
      </c>
      <c r="D1037" s="1">
        <v>38704.0</v>
      </c>
      <c r="E1037" s="2" t="s">
        <v>22</v>
      </c>
      <c r="F1037" s="2">
        <v>31.0</v>
      </c>
      <c r="G1037" s="2" t="s">
        <v>28</v>
      </c>
      <c r="H1037" s="2" t="s">
        <v>49</v>
      </c>
      <c r="I1037" s="2" t="s">
        <v>25</v>
      </c>
      <c r="J1037" s="2" t="str">
        <f t="array" ref="J1037">XLOOKUP('Transaction Data'!$G1037,Product_Code,Biscuit_Brand)</f>
        <v>Shortbread</v>
      </c>
      <c r="K1037" s="2">
        <f t="array" ref="K1037">XLOOKUP('Transaction Data'!$G1037,Product_Code,Cost)</f>
        <v>10</v>
      </c>
      <c r="L1037" s="2">
        <f t="array" ref="L1037">XLOOKUP('Transaction Data'!$G1037,Product_Code,Unit_Price)</f>
        <v>45</v>
      </c>
      <c r="M1037" s="3">
        <f>'Transaction Data'!$F1037*'Transaction Data'!$K1037</f>
        <v>310</v>
      </c>
      <c r="N1037" s="3">
        <f>'Transaction Data'!$F1037*'Transaction Data'!$L1037</f>
        <v>1395</v>
      </c>
      <c r="O1037" s="3">
        <f>'Transaction Data'!$N1037-'Transaction Data'!$M1037</f>
        <v>1085</v>
      </c>
      <c r="P1037" s="2">
        <f>DATEDIF('Transaction Data'!$D1037,'Transaction Data'!$A1037,"y")</f>
        <v>18</v>
      </c>
      <c r="Q1037" s="2" t="str">
        <f>FLOOR('Transaction Data'!$P1037,15)&amp;"-"&amp;FLOOR('Transaction Data'!$P1037,15)+14</f>
        <v>15-29</v>
      </c>
      <c r="R1037" s="2" t="str">
        <f>IF('Transaction Data'!$L1037&lt;=10,"Less Expensive","Expensive")</f>
        <v>Expensive</v>
      </c>
      <c r="S1037" s="4">
        <f>WEEKDAY('Transaction Data'!$A1037)</f>
        <v>1</v>
      </c>
      <c r="T1037" s="2" t="str">
        <f>IF(WEEKDAY('Transaction Data'!$A1037,2)&lt;6,"Weekday","Weekend")</f>
        <v>Weekend</v>
      </c>
    </row>
    <row r="1038" ht="15.75" customHeight="1">
      <c r="A1038" s="1">
        <v>45416.0</v>
      </c>
      <c r="B1038" s="2" t="s">
        <v>1059</v>
      </c>
      <c r="C1038" s="2" t="s">
        <v>32</v>
      </c>
      <c r="D1038" s="1">
        <v>24763.0</v>
      </c>
      <c r="E1038" s="2" t="s">
        <v>63</v>
      </c>
      <c r="F1038" s="2">
        <v>139.0</v>
      </c>
      <c r="G1038" s="2" t="s">
        <v>28</v>
      </c>
      <c r="H1038" s="2" t="s">
        <v>52</v>
      </c>
      <c r="I1038" s="2" t="s">
        <v>30</v>
      </c>
      <c r="J1038" s="2" t="str">
        <f t="array" ref="J1038">XLOOKUP('Transaction Data'!$G1038,Product_Code,Biscuit_Brand)</f>
        <v>Shortbread</v>
      </c>
      <c r="K1038" s="2">
        <f t="array" ref="K1038">XLOOKUP('Transaction Data'!$G1038,Product_Code,Cost)</f>
        <v>10</v>
      </c>
      <c r="L1038" s="2">
        <f t="array" ref="L1038">XLOOKUP('Transaction Data'!$G1038,Product_Code,Unit_Price)</f>
        <v>45</v>
      </c>
      <c r="M1038" s="3">
        <f>'Transaction Data'!$F1038*'Transaction Data'!$K1038</f>
        <v>1390</v>
      </c>
      <c r="N1038" s="3">
        <f>'Transaction Data'!$F1038*'Transaction Data'!$L1038</f>
        <v>6255</v>
      </c>
      <c r="O1038" s="3">
        <f>'Transaction Data'!$N1038-'Transaction Data'!$M1038</f>
        <v>4865</v>
      </c>
      <c r="P1038" s="2">
        <f>DATEDIF('Transaction Data'!$D1038,'Transaction Data'!$A1038,"y")</f>
        <v>56</v>
      </c>
      <c r="Q1038" s="2" t="str">
        <f>FLOOR('Transaction Data'!$P1038,15)&amp;"-"&amp;FLOOR('Transaction Data'!$P1038,15)+14</f>
        <v>45-59</v>
      </c>
      <c r="R1038" s="2" t="str">
        <f>IF('Transaction Data'!$L1038&lt;=10,"Less Expensive","Expensive")</f>
        <v>Expensive</v>
      </c>
      <c r="S1038" s="4">
        <f>WEEKDAY('Transaction Data'!$A1038)</f>
        <v>7</v>
      </c>
      <c r="T1038" s="2" t="str">
        <f>IF(WEEKDAY('Transaction Data'!$A1038,2)&lt;6,"Weekday","Weekend")</f>
        <v>Weekend</v>
      </c>
    </row>
    <row r="1039" ht="15.75" customHeight="1">
      <c r="A1039" s="1">
        <v>45451.0</v>
      </c>
      <c r="B1039" s="2" t="s">
        <v>1060</v>
      </c>
      <c r="C1039" s="2" t="s">
        <v>69</v>
      </c>
      <c r="D1039" s="1">
        <v>32845.0</v>
      </c>
      <c r="E1039" s="2" t="s">
        <v>22</v>
      </c>
      <c r="F1039" s="2">
        <v>469.0</v>
      </c>
      <c r="G1039" s="2" t="s">
        <v>60</v>
      </c>
      <c r="H1039" s="2" t="s">
        <v>49</v>
      </c>
      <c r="I1039" s="2" t="s">
        <v>25</v>
      </c>
      <c r="J1039" s="2" t="str">
        <f t="array" ref="J1039">XLOOKUP('Transaction Data'!$G1039,Product_Code,Biscuit_Brand)</f>
        <v>Peanut Butter Bites</v>
      </c>
      <c r="K1039" s="2">
        <f t="array" ref="K1039">XLOOKUP('Transaction Data'!$G1039,Product_Code,Cost)</f>
        <v>5</v>
      </c>
      <c r="L1039" s="2">
        <f t="array" ref="L1039">XLOOKUP('Transaction Data'!$G1039,Product_Code,Unit_Price)</f>
        <v>7</v>
      </c>
      <c r="M1039" s="3">
        <f>'Transaction Data'!$F1039*'Transaction Data'!$K1039</f>
        <v>2345</v>
      </c>
      <c r="N1039" s="3">
        <f>'Transaction Data'!$F1039*'Transaction Data'!$L1039</f>
        <v>3283</v>
      </c>
      <c r="O1039" s="3">
        <f>'Transaction Data'!$N1039-'Transaction Data'!$M1039</f>
        <v>938</v>
      </c>
      <c r="P1039" s="2">
        <f>DATEDIF('Transaction Data'!$D1039,'Transaction Data'!$A1039,"y")</f>
        <v>34</v>
      </c>
      <c r="Q1039" s="2" t="str">
        <f>FLOOR('Transaction Data'!$P1039,15)&amp;"-"&amp;FLOOR('Transaction Data'!$P1039,15)+14</f>
        <v>30-44</v>
      </c>
      <c r="R1039" s="2" t="str">
        <f>IF('Transaction Data'!$L1039&lt;=10,"Less Expensive","Expensive")</f>
        <v>Less Expensive</v>
      </c>
      <c r="S1039" s="4">
        <f>WEEKDAY('Transaction Data'!$A1039)</f>
        <v>7</v>
      </c>
      <c r="T1039" s="2" t="str">
        <f>IF(WEEKDAY('Transaction Data'!$A1039,2)&lt;6,"Weekday","Weekend")</f>
        <v>Weekend</v>
      </c>
    </row>
    <row r="1040" ht="15.75" customHeight="1">
      <c r="A1040" s="1">
        <v>45333.0</v>
      </c>
      <c r="B1040" s="2" t="s">
        <v>1061</v>
      </c>
      <c r="C1040" s="2" t="s">
        <v>41</v>
      </c>
      <c r="D1040" s="1">
        <v>21820.0</v>
      </c>
      <c r="E1040" s="2" t="s">
        <v>63</v>
      </c>
      <c r="F1040" s="2">
        <v>400.0</v>
      </c>
      <c r="G1040" s="2" t="s">
        <v>60</v>
      </c>
      <c r="H1040" s="2" t="s">
        <v>52</v>
      </c>
      <c r="I1040" s="2" t="s">
        <v>25</v>
      </c>
      <c r="J1040" s="2" t="str">
        <f t="array" ref="J1040">XLOOKUP('Transaction Data'!$G1040,Product_Code,Biscuit_Brand)</f>
        <v>Peanut Butter Bites</v>
      </c>
      <c r="K1040" s="2">
        <f t="array" ref="K1040">XLOOKUP('Transaction Data'!$G1040,Product_Code,Cost)</f>
        <v>5</v>
      </c>
      <c r="L1040" s="2">
        <f t="array" ref="L1040">XLOOKUP('Transaction Data'!$G1040,Product_Code,Unit_Price)</f>
        <v>7</v>
      </c>
      <c r="M1040" s="3">
        <f>'Transaction Data'!$F1040*'Transaction Data'!$K1040</f>
        <v>2000</v>
      </c>
      <c r="N1040" s="3">
        <f>'Transaction Data'!$F1040*'Transaction Data'!$L1040</f>
        <v>2800</v>
      </c>
      <c r="O1040" s="3">
        <f>'Transaction Data'!$N1040-'Transaction Data'!$M1040</f>
        <v>800</v>
      </c>
      <c r="P1040" s="2">
        <f>DATEDIF('Transaction Data'!$D1040,'Transaction Data'!$A1040,"y")</f>
        <v>64</v>
      </c>
      <c r="Q1040" s="2" t="str">
        <f>FLOOR('Transaction Data'!$P1040,15)&amp;"-"&amp;FLOOR('Transaction Data'!$P1040,15)+14</f>
        <v>60-74</v>
      </c>
      <c r="R1040" s="2" t="str">
        <f>IF('Transaction Data'!$L1040&lt;=10,"Less Expensive","Expensive")</f>
        <v>Less Expensive</v>
      </c>
      <c r="S1040" s="4">
        <f>WEEKDAY('Transaction Data'!$A1040)</f>
        <v>1</v>
      </c>
      <c r="T1040" s="2" t="str">
        <f>IF(WEEKDAY('Transaction Data'!$A1040,2)&lt;6,"Weekday","Weekend")</f>
        <v>Weekend</v>
      </c>
    </row>
    <row r="1041" ht="15.75" customHeight="1">
      <c r="A1041" s="1">
        <v>45464.0</v>
      </c>
      <c r="B1041" s="2" t="s">
        <v>1062</v>
      </c>
      <c r="C1041" s="2" t="s">
        <v>54</v>
      </c>
      <c r="D1041" s="1">
        <v>19647.0</v>
      </c>
      <c r="E1041" s="2" t="s">
        <v>63</v>
      </c>
      <c r="F1041" s="2">
        <v>353.0</v>
      </c>
      <c r="G1041" s="2" t="s">
        <v>33</v>
      </c>
      <c r="H1041" s="2" t="s">
        <v>52</v>
      </c>
      <c r="I1041" s="2" t="s">
        <v>25</v>
      </c>
      <c r="J1041" s="2" t="str">
        <f t="array" ref="J1041">XLOOKUP('Transaction Data'!$G1041,Product_Code,Biscuit_Brand)</f>
        <v>Caramel Biscuits</v>
      </c>
      <c r="K1041" s="2">
        <f t="array" ref="K1041">XLOOKUP('Transaction Data'!$G1041,Product_Code,Cost)</f>
        <v>18</v>
      </c>
      <c r="L1041" s="2">
        <f t="array" ref="L1041">XLOOKUP('Transaction Data'!$G1041,Product_Code,Unit_Price)</f>
        <v>22</v>
      </c>
      <c r="M1041" s="3">
        <f>'Transaction Data'!$F1041*'Transaction Data'!$K1041</f>
        <v>6354</v>
      </c>
      <c r="N1041" s="3">
        <f>'Transaction Data'!$F1041*'Transaction Data'!$L1041</f>
        <v>7766</v>
      </c>
      <c r="O1041" s="3">
        <f>'Transaction Data'!$N1041-'Transaction Data'!$M1041</f>
        <v>1412</v>
      </c>
      <c r="P1041" s="2">
        <f>DATEDIF('Transaction Data'!$D1041,'Transaction Data'!$A1041,"y")</f>
        <v>70</v>
      </c>
      <c r="Q1041" s="2" t="str">
        <f>FLOOR('Transaction Data'!$P1041,15)&amp;"-"&amp;FLOOR('Transaction Data'!$P1041,15)+14</f>
        <v>60-74</v>
      </c>
      <c r="R1041" s="2" t="str">
        <f>IF('Transaction Data'!$L1041&lt;=10,"Less Expensive","Expensive")</f>
        <v>Expensive</v>
      </c>
      <c r="S1041" s="4">
        <f>WEEKDAY('Transaction Data'!$A1041)</f>
        <v>6</v>
      </c>
      <c r="T1041" s="2" t="str">
        <f>IF(WEEKDAY('Transaction Data'!$A1041,2)&lt;6,"Weekday","Weekend")</f>
        <v>Weekday</v>
      </c>
    </row>
    <row r="1042" ht="15.75" customHeight="1">
      <c r="A1042" s="1">
        <v>45486.0</v>
      </c>
      <c r="B1042" s="2" t="s">
        <v>1063</v>
      </c>
      <c r="C1042" s="2" t="s">
        <v>47</v>
      </c>
      <c r="D1042" s="1">
        <v>20761.0</v>
      </c>
      <c r="E1042" s="2" t="s">
        <v>63</v>
      </c>
      <c r="F1042" s="2">
        <v>145.0</v>
      </c>
      <c r="G1042" s="2" t="s">
        <v>23</v>
      </c>
      <c r="H1042" s="2" t="s">
        <v>45</v>
      </c>
      <c r="I1042" s="2" t="s">
        <v>25</v>
      </c>
      <c r="J1042" s="2" t="str">
        <f t="array" ref="J1042">XLOOKUP('Transaction Data'!$G1042,Product_Code,Biscuit_Brand)</f>
        <v>Cinnamon Swirls</v>
      </c>
      <c r="K1042" s="2">
        <f t="array" ref="K1042">XLOOKUP('Transaction Data'!$G1042,Product_Code,Cost)</f>
        <v>10</v>
      </c>
      <c r="L1042" s="2">
        <f t="array" ref="L1042">XLOOKUP('Transaction Data'!$G1042,Product_Code,Unit_Price)</f>
        <v>14</v>
      </c>
      <c r="M1042" s="3">
        <f>'Transaction Data'!$F1042*'Transaction Data'!$K1042</f>
        <v>1450</v>
      </c>
      <c r="N1042" s="3">
        <f>'Transaction Data'!$F1042*'Transaction Data'!$L1042</f>
        <v>2030</v>
      </c>
      <c r="O1042" s="3">
        <f>'Transaction Data'!$N1042-'Transaction Data'!$M1042</f>
        <v>580</v>
      </c>
      <c r="P1042" s="2">
        <f>DATEDIF('Transaction Data'!$D1042,'Transaction Data'!$A1042,"y")</f>
        <v>67</v>
      </c>
      <c r="Q1042" s="2" t="str">
        <f>FLOOR('Transaction Data'!$P1042,15)&amp;"-"&amp;FLOOR('Transaction Data'!$P1042,15)+14</f>
        <v>60-74</v>
      </c>
      <c r="R1042" s="2" t="str">
        <f>IF('Transaction Data'!$L1042&lt;=10,"Less Expensive","Expensive")</f>
        <v>Expensive</v>
      </c>
      <c r="S1042" s="4">
        <f>WEEKDAY('Transaction Data'!$A1042)</f>
        <v>7</v>
      </c>
      <c r="T1042" s="2" t="str">
        <f>IF(WEEKDAY('Transaction Data'!$A1042,2)&lt;6,"Weekday","Weekend")</f>
        <v>Weekend</v>
      </c>
    </row>
    <row r="1043" ht="15.75" customHeight="1">
      <c r="A1043" s="1">
        <v>45430.0</v>
      </c>
      <c r="B1043" s="2" t="s">
        <v>1064</v>
      </c>
      <c r="C1043" s="2" t="s">
        <v>32</v>
      </c>
      <c r="D1043" s="1">
        <v>20807.0</v>
      </c>
      <c r="E1043" s="2" t="s">
        <v>37</v>
      </c>
      <c r="F1043" s="2">
        <v>400.0</v>
      </c>
      <c r="G1043" s="2" t="s">
        <v>55</v>
      </c>
      <c r="H1043" s="2" t="s">
        <v>49</v>
      </c>
      <c r="I1043" s="2" t="s">
        <v>25</v>
      </c>
      <c r="J1043" s="2" t="str">
        <f t="array" ref="J1043">XLOOKUP('Transaction Data'!$G1043,Product_Code,Biscuit_Brand)</f>
        <v>Vanilla Wafers</v>
      </c>
      <c r="K1043" s="2">
        <f t="array" ref="K1043">XLOOKUP('Transaction Data'!$G1043,Product_Code,Cost)</f>
        <v>18</v>
      </c>
      <c r="L1043" s="2">
        <f t="array" ref="L1043">XLOOKUP('Transaction Data'!$G1043,Product_Code,Unit_Price)</f>
        <v>36</v>
      </c>
      <c r="M1043" s="3">
        <f>'Transaction Data'!$F1043*'Transaction Data'!$K1043</f>
        <v>7200</v>
      </c>
      <c r="N1043" s="3">
        <f>'Transaction Data'!$F1043*'Transaction Data'!$L1043</f>
        <v>14400</v>
      </c>
      <c r="O1043" s="3">
        <f>'Transaction Data'!$N1043-'Transaction Data'!$M1043</f>
        <v>7200</v>
      </c>
      <c r="P1043" s="2">
        <f>DATEDIF('Transaction Data'!$D1043,'Transaction Data'!$A1043,"y")</f>
        <v>67</v>
      </c>
      <c r="Q1043" s="2" t="str">
        <f>FLOOR('Transaction Data'!$P1043,15)&amp;"-"&amp;FLOOR('Transaction Data'!$P1043,15)+14</f>
        <v>60-74</v>
      </c>
      <c r="R1043" s="2" t="str">
        <f>IF('Transaction Data'!$L1043&lt;=10,"Less Expensive","Expensive")</f>
        <v>Expensive</v>
      </c>
      <c r="S1043" s="4">
        <f>WEEKDAY('Transaction Data'!$A1043)</f>
        <v>7</v>
      </c>
      <c r="T1043" s="2" t="str">
        <f>IF(WEEKDAY('Transaction Data'!$A1043,2)&lt;6,"Weekday","Weekend")</f>
        <v>Weekend</v>
      </c>
    </row>
    <row r="1044" ht="15.75" customHeight="1">
      <c r="A1044" s="1">
        <v>45431.0</v>
      </c>
      <c r="B1044" s="2" t="s">
        <v>1065</v>
      </c>
      <c r="C1044" s="2" t="s">
        <v>78</v>
      </c>
      <c r="D1044" s="1">
        <v>22419.0</v>
      </c>
      <c r="E1044" s="2" t="s">
        <v>27</v>
      </c>
      <c r="F1044" s="2">
        <v>438.0</v>
      </c>
      <c r="G1044" s="2" t="s">
        <v>44</v>
      </c>
      <c r="H1044" s="2" t="s">
        <v>52</v>
      </c>
      <c r="I1044" s="2" t="s">
        <v>25</v>
      </c>
      <c r="J1044" s="2" t="str">
        <f t="array" ref="J1044">XLOOKUP('Transaction Data'!$G1044,Product_Code,Biscuit_Brand)</f>
        <v>Butter Crunch</v>
      </c>
      <c r="K1044" s="2">
        <f t="array" ref="K1044">XLOOKUP('Transaction Data'!$G1044,Product_Code,Cost)</f>
        <v>10</v>
      </c>
      <c r="L1044" s="2">
        <f t="array" ref="L1044">XLOOKUP('Transaction Data'!$G1044,Product_Code,Unit_Price)</f>
        <v>11</v>
      </c>
      <c r="M1044" s="3">
        <f>'Transaction Data'!$F1044*'Transaction Data'!$K1044</f>
        <v>4380</v>
      </c>
      <c r="N1044" s="3">
        <f>'Transaction Data'!$F1044*'Transaction Data'!$L1044</f>
        <v>4818</v>
      </c>
      <c r="O1044" s="3">
        <f>'Transaction Data'!$N1044-'Transaction Data'!$M1044</f>
        <v>438</v>
      </c>
      <c r="P1044" s="2">
        <f>DATEDIF('Transaction Data'!$D1044,'Transaction Data'!$A1044,"y")</f>
        <v>63</v>
      </c>
      <c r="Q1044" s="2" t="str">
        <f>FLOOR('Transaction Data'!$P1044,15)&amp;"-"&amp;FLOOR('Transaction Data'!$P1044,15)+14</f>
        <v>60-74</v>
      </c>
      <c r="R1044" s="2" t="str">
        <f>IF('Transaction Data'!$L1044&lt;=10,"Less Expensive","Expensive")</f>
        <v>Expensive</v>
      </c>
      <c r="S1044" s="4">
        <f>WEEKDAY('Transaction Data'!$A1044)</f>
        <v>1</v>
      </c>
      <c r="T1044" s="2" t="str">
        <f>IF(WEEKDAY('Transaction Data'!$A1044,2)&lt;6,"Weekday","Weekend")</f>
        <v>Weekend</v>
      </c>
    </row>
    <row r="1045" ht="15.75" customHeight="1">
      <c r="A1045" s="1">
        <v>45431.0</v>
      </c>
      <c r="B1045" s="2" t="s">
        <v>1066</v>
      </c>
      <c r="C1045" s="2" t="s">
        <v>21</v>
      </c>
      <c r="D1045" s="1">
        <v>31280.0</v>
      </c>
      <c r="E1045" s="2" t="s">
        <v>63</v>
      </c>
      <c r="F1045" s="2">
        <v>246.0</v>
      </c>
      <c r="G1045" s="2" t="s">
        <v>55</v>
      </c>
      <c r="H1045" s="2" t="s">
        <v>49</v>
      </c>
      <c r="I1045" s="2" t="s">
        <v>25</v>
      </c>
      <c r="J1045" s="2" t="str">
        <f t="array" ref="J1045">XLOOKUP('Transaction Data'!$G1045,Product_Code,Biscuit_Brand)</f>
        <v>Vanilla Wafers</v>
      </c>
      <c r="K1045" s="2">
        <f t="array" ref="K1045">XLOOKUP('Transaction Data'!$G1045,Product_Code,Cost)</f>
        <v>18</v>
      </c>
      <c r="L1045" s="2">
        <f t="array" ref="L1045">XLOOKUP('Transaction Data'!$G1045,Product_Code,Unit_Price)</f>
        <v>36</v>
      </c>
      <c r="M1045" s="3">
        <f>'Transaction Data'!$F1045*'Transaction Data'!$K1045</f>
        <v>4428</v>
      </c>
      <c r="N1045" s="3">
        <f>'Transaction Data'!$F1045*'Transaction Data'!$L1045</f>
        <v>8856</v>
      </c>
      <c r="O1045" s="3">
        <f>'Transaction Data'!$N1045-'Transaction Data'!$M1045</f>
        <v>4428</v>
      </c>
      <c r="P1045" s="2">
        <f>DATEDIF('Transaction Data'!$D1045,'Transaction Data'!$A1045,"y")</f>
        <v>38</v>
      </c>
      <c r="Q1045" s="2" t="str">
        <f>FLOOR('Transaction Data'!$P1045,15)&amp;"-"&amp;FLOOR('Transaction Data'!$P1045,15)+14</f>
        <v>30-44</v>
      </c>
      <c r="R1045" s="2" t="str">
        <f>IF('Transaction Data'!$L1045&lt;=10,"Less Expensive","Expensive")</f>
        <v>Expensive</v>
      </c>
      <c r="S1045" s="4">
        <f>WEEKDAY('Transaction Data'!$A1045)</f>
        <v>1</v>
      </c>
      <c r="T1045" s="2" t="str">
        <f>IF(WEEKDAY('Transaction Data'!$A1045,2)&lt;6,"Weekday","Weekend")</f>
        <v>Weekend</v>
      </c>
    </row>
    <row r="1046" ht="15.75" customHeight="1">
      <c r="A1046" s="1">
        <v>45374.0</v>
      </c>
      <c r="B1046" s="2" t="s">
        <v>1067</v>
      </c>
      <c r="C1046" s="2" t="s">
        <v>54</v>
      </c>
      <c r="D1046" s="1">
        <v>37119.0</v>
      </c>
      <c r="E1046" s="2" t="s">
        <v>63</v>
      </c>
      <c r="F1046" s="2">
        <v>203.0</v>
      </c>
      <c r="G1046" s="2" t="s">
        <v>61</v>
      </c>
      <c r="H1046" s="2" t="s">
        <v>52</v>
      </c>
      <c r="I1046" s="2" t="s">
        <v>25</v>
      </c>
      <c r="J1046" s="2" t="str">
        <f t="array" ref="J1046">XLOOKUP('Transaction Data'!$G1046,Product_Code,Biscuit_Brand)</f>
        <v>Choco Delight</v>
      </c>
      <c r="K1046" s="2">
        <f t="array" ref="K1046">XLOOKUP('Transaction Data'!$G1046,Product_Code,Cost)</f>
        <v>3</v>
      </c>
      <c r="L1046" s="2">
        <f t="array" ref="L1046">XLOOKUP('Transaction Data'!$G1046,Product_Code,Unit_Price)</f>
        <v>5</v>
      </c>
      <c r="M1046" s="3">
        <f>'Transaction Data'!$F1046*'Transaction Data'!$K1046</f>
        <v>609</v>
      </c>
      <c r="N1046" s="3">
        <f>'Transaction Data'!$F1046*'Transaction Data'!$L1046</f>
        <v>1015</v>
      </c>
      <c r="O1046" s="3">
        <f>'Transaction Data'!$N1046-'Transaction Data'!$M1046</f>
        <v>406</v>
      </c>
      <c r="P1046" s="2">
        <f>DATEDIF('Transaction Data'!$D1046,'Transaction Data'!$A1046,"y")</f>
        <v>22</v>
      </c>
      <c r="Q1046" s="2" t="str">
        <f>FLOOR('Transaction Data'!$P1046,15)&amp;"-"&amp;FLOOR('Transaction Data'!$P1046,15)+14</f>
        <v>15-29</v>
      </c>
      <c r="R1046" s="2" t="str">
        <f>IF('Transaction Data'!$L1046&lt;=10,"Less Expensive","Expensive")</f>
        <v>Less Expensive</v>
      </c>
      <c r="S1046" s="4">
        <f>WEEKDAY('Transaction Data'!$A1046)</f>
        <v>7</v>
      </c>
      <c r="T1046" s="2" t="str">
        <f>IF(WEEKDAY('Transaction Data'!$A1046,2)&lt;6,"Weekday","Weekend")</f>
        <v>Weekend</v>
      </c>
    </row>
    <row r="1047" ht="15.75" customHeight="1">
      <c r="A1047" s="1">
        <v>45369.0</v>
      </c>
      <c r="B1047" s="2" t="s">
        <v>1068</v>
      </c>
      <c r="C1047" s="2" t="s">
        <v>47</v>
      </c>
      <c r="D1047" s="1">
        <v>38391.0</v>
      </c>
      <c r="E1047" s="2" t="s">
        <v>63</v>
      </c>
      <c r="F1047" s="2">
        <v>85.0</v>
      </c>
      <c r="G1047" s="2" t="s">
        <v>23</v>
      </c>
      <c r="H1047" s="2" t="s">
        <v>34</v>
      </c>
      <c r="I1047" s="2" t="s">
        <v>25</v>
      </c>
      <c r="J1047" s="2" t="str">
        <f t="array" ref="J1047">XLOOKUP('Transaction Data'!$G1047,Product_Code,Biscuit_Brand)</f>
        <v>Cinnamon Swirls</v>
      </c>
      <c r="K1047" s="2">
        <f t="array" ref="K1047">XLOOKUP('Transaction Data'!$G1047,Product_Code,Cost)</f>
        <v>10</v>
      </c>
      <c r="L1047" s="2">
        <f t="array" ref="L1047">XLOOKUP('Transaction Data'!$G1047,Product_Code,Unit_Price)</f>
        <v>14</v>
      </c>
      <c r="M1047" s="3">
        <f>'Transaction Data'!$F1047*'Transaction Data'!$K1047</f>
        <v>850</v>
      </c>
      <c r="N1047" s="3">
        <f>'Transaction Data'!$F1047*'Transaction Data'!$L1047</f>
        <v>1190</v>
      </c>
      <c r="O1047" s="3">
        <f>'Transaction Data'!$N1047-'Transaction Data'!$M1047</f>
        <v>340</v>
      </c>
      <c r="P1047" s="2">
        <f>DATEDIF('Transaction Data'!$D1047,'Transaction Data'!$A1047,"y")</f>
        <v>19</v>
      </c>
      <c r="Q1047" s="2" t="str">
        <f>FLOOR('Transaction Data'!$P1047,15)&amp;"-"&amp;FLOOR('Transaction Data'!$P1047,15)+14</f>
        <v>15-29</v>
      </c>
      <c r="R1047" s="2" t="str">
        <f>IF('Transaction Data'!$L1047&lt;=10,"Less Expensive","Expensive")</f>
        <v>Expensive</v>
      </c>
      <c r="S1047" s="4">
        <f>WEEKDAY('Transaction Data'!$A1047)</f>
        <v>2</v>
      </c>
      <c r="T1047" s="2" t="str">
        <f>IF(WEEKDAY('Transaction Data'!$A1047,2)&lt;6,"Weekday","Weekend")</f>
        <v>Weekday</v>
      </c>
    </row>
    <row r="1048" ht="15.75" customHeight="1">
      <c r="A1048" s="1">
        <v>45359.0</v>
      </c>
      <c r="B1048" s="2" t="s">
        <v>1069</v>
      </c>
      <c r="C1048" s="2" t="s">
        <v>72</v>
      </c>
      <c r="D1048" s="1">
        <v>27507.0</v>
      </c>
      <c r="E1048" s="2" t="s">
        <v>37</v>
      </c>
      <c r="F1048" s="2">
        <v>170.0</v>
      </c>
      <c r="G1048" s="2" t="s">
        <v>28</v>
      </c>
      <c r="H1048" s="2" t="s">
        <v>34</v>
      </c>
      <c r="I1048" s="2" t="s">
        <v>25</v>
      </c>
      <c r="J1048" s="2" t="str">
        <f t="array" ref="J1048">XLOOKUP('Transaction Data'!$G1048,Product_Code,Biscuit_Brand)</f>
        <v>Shortbread</v>
      </c>
      <c r="K1048" s="2">
        <f t="array" ref="K1048">XLOOKUP('Transaction Data'!$G1048,Product_Code,Cost)</f>
        <v>10</v>
      </c>
      <c r="L1048" s="2">
        <f t="array" ref="L1048">XLOOKUP('Transaction Data'!$G1048,Product_Code,Unit_Price)</f>
        <v>45</v>
      </c>
      <c r="M1048" s="3">
        <f>'Transaction Data'!$F1048*'Transaction Data'!$K1048</f>
        <v>1700</v>
      </c>
      <c r="N1048" s="3">
        <f>'Transaction Data'!$F1048*'Transaction Data'!$L1048</f>
        <v>7650</v>
      </c>
      <c r="O1048" s="3">
        <f>'Transaction Data'!$N1048-'Transaction Data'!$M1048</f>
        <v>5950</v>
      </c>
      <c r="P1048" s="2">
        <f>DATEDIF('Transaction Data'!$D1048,'Transaction Data'!$A1048,"y")</f>
        <v>48</v>
      </c>
      <c r="Q1048" s="2" t="str">
        <f>FLOOR('Transaction Data'!$P1048,15)&amp;"-"&amp;FLOOR('Transaction Data'!$P1048,15)+14</f>
        <v>45-59</v>
      </c>
      <c r="R1048" s="2" t="str">
        <f>IF('Transaction Data'!$L1048&lt;=10,"Less Expensive","Expensive")</f>
        <v>Expensive</v>
      </c>
      <c r="S1048" s="4">
        <f>WEEKDAY('Transaction Data'!$A1048)</f>
        <v>6</v>
      </c>
      <c r="T1048" s="2" t="str">
        <f>IF(WEEKDAY('Transaction Data'!$A1048,2)&lt;6,"Weekday","Weekend")</f>
        <v>Weekday</v>
      </c>
    </row>
    <row r="1049" ht="15.75" customHeight="1">
      <c r="A1049" s="1">
        <v>45484.0</v>
      </c>
      <c r="B1049" s="2" t="s">
        <v>1070</v>
      </c>
      <c r="C1049" s="2" t="s">
        <v>47</v>
      </c>
      <c r="D1049" s="1">
        <v>35271.0</v>
      </c>
      <c r="E1049" s="2" t="s">
        <v>63</v>
      </c>
      <c r="F1049" s="2">
        <v>420.0</v>
      </c>
      <c r="G1049" s="2" t="s">
        <v>60</v>
      </c>
      <c r="H1049" s="2" t="s">
        <v>39</v>
      </c>
      <c r="I1049" s="2" t="s">
        <v>25</v>
      </c>
      <c r="J1049" s="2" t="str">
        <f t="array" ref="J1049">XLOOKUP('Transaction Data'!$G1049,Product_Code,Biscuit_Brand)</f>
        <v>Peanut Butter Bites</v>
      </c>
      <c r="K1049" s="2">
        <f t="array" ref="K1049">XLOOKUP('Transaction Data'!$G1049,Product_Code,Cost)</f>
        <v>5</v>
      </c>
      <c r="L1049" s="2">
        <f t="array" ref="L1049">XLOOKUP('Transaction Data'!$G1049,Product_Code,Unit_Price)</f>
        <v>7</v>
      </c>
      <c r="M1049" s="3">
        <f>'Transaction Data'!$F1049*'Transaction Data'!$K1049</f>
        <v>2100</v>
      </c>
      <c r="N1049" s="3">
        <f>'Transaction Data'!$F1049*'Transaction Data'!$L1049</f>
        <v>2940</v>
      </c>
      <c r="O1049" s="3">
        <f>'Transaction Data'!$N1049-'Transaction Data'!$M1049</f>
        <v>840</v>
      </c>
      <c r="P1049" s="2">
        <f>DATEDIF('Transaction Data'!$D1049,'Transaction Data'!$A1049,"y")</f>
        <v>27</v>
      </c>
      <c r="Q1049" s="2" t="str">
        <f>FLOOR('Transaction Data'!$P1049,15)&amp;"-"&amp;FLOOR('Transaction Data'!$P1049,15)+14</f>
        <v>15-29</v>
      </c>
      <c r="R1049" s="2" t="str">
        <f>IF('Transaction Data'!$L1049&lt;=10,"Less Expensive","Expensive")</f>
        <v>Less Expensive</v>
      </c>
      <c r="S1049" s="4">
        <f>WEEKDAY('Transaction Data'!$A1049)</f>
        <v>5</v>
      </c>
      <c r="T1049" s="2" t="str">
        <f>IF(WEEKDAY('Transaction Data'!$A1049,2)&lt;6,"Weekday","Weekend")</f>
        <v>Weekday</v>
      </c>
    </row>
    <row r="1050" ht="15.75" customHeight="1">
      <c r="A1050" s="1">
        <v>45365.0</v>
      </c>
      <c r="B1050" s="2" t="s">
        <v>1071</v>
      </c>
      <c r="C1050" s="2" t="s">
        <v>78</v>
      </c>
      <c r="D1050" s="1">
        <v>28490.0</v>
      </c>
      <c r="E1050" s="2" t="s">
        <v>22</v>
      </c>
      <c r="F1050" s="2">
        <v>247.0</v>
      </c>
      <c r="G1050" s="2" t="s">
        <v>55</v>
      </c>
      <c r="H1050" s="2" t="s">
        <v>42</v>
      </c>
      <c r="I1050" s="2" t="s">
        <v>25</v>
      </c>
      <c r="J1050" s="2" t="str">
        <f t="array" ref="J1050">XLOOKUP('Transaction Data'!$G1050,Product_Code,Biscuit_Brand)</f>
        <v>Vanilla Wafers</v>
      </c>
      <c r="K1050" s="2">
        <f t="array" ref="K1050">XLOOKUP('Transaction Data'!$G1050,Product_Code,Cost)</f>
        <v>18</v>
      </c>
      <c r="L1050" s="2">
        <f t="array" ref="L1050">XLOOKUP('Transaction Data'!$G1050,Product_Code,Unit_Price)</f>
        <v>36</v>
      </c>
      <c r="M1050" s="3">
        <f>'Transaction Data'!$F1050*'Transaction Data'!$K1050</f>
        <v>4446</v>
      </c>
      <c r="N1050" s="3">
        <f>'Transaction Data'!$F1050*'Transaction Data'!$L1050</f>
        <v>8892</v>
      </c>
      <c r="O1050" s="3">
        <f>'Transaction Data'!$N1050-'Transaction Data'!$M1050</f>
        <v>4446</v>
      </c>
      <c r="P1050" s="2">
        <f>DATEDIF('Transaction Data'!$D1050,'Transaction Data'!$A1050,"y")</f>
        <v>46</v>
      </c>
      <c r="Q1050" s="2" t="str">
        <f>FLOOR('Transaction Data'!$P1050,15)&amp;"-"&amp;FLOOR('Transaction Data'!$P1050,15)+14</f>
        <v>45-59</v>
      </c>
      <c r="R1050" s="2" t="str">
        <f>IF('Transaction Data'!$L1050&lt;=10,"Less Expensive","Expensive")</f>
        <v>Expensive</v>
      </c>
      <c r="S1050" s="4">
        <f>WEEKDAY('Transaction Data'!$A1050)</f>
        <v>5</v>
      </c>
      <c r="T1050" s="2" t="str">
        <f>IF(WEEKDAY('Transaction Data'!$A1050,2)&lt;6,"Weekday","Weekend")</f>
        <v>Weekday</v>
      </c>
    </row>
    <row r="1051" ht="15.75" customHeight="1">
      <c r="A1051" s="1">
        <v>45501.0</v>
      </c>
      <c r="B1051" s="2" t="s">
        <v>1072</v>
      </c>
      <c r="C1051" s="2" t="s">
        <v>41</v>
      </c>
      <c r="D1051" s="1">
        <v>30397.0</v>
      </c>
      <c r="E1051" s="2" t="s">
        <v>27</v>
      </c>
      <c r="F1051" s="2">
        <v>283.0</v>
      </c>
      <c r="G1051" s="2" t="s">
        <v>55</v>
      </c>
      <c r="H1051" s="2" t="s">
        <v>45</v>
      </c>
      <c r="I1051" s="2" t="s">
        <v>25</v>
      </c>
      <c r="J1051" s="2" t="str">
        <f t="array" ref="J1051">XLOOKUP('Transaction Data'!$G1051,Product_Code,Biscuit_Brand)</f>
        <v>Vanilla Wafers</v>
      </c>
      <c r="K1051" s="2">
        <f t="array" ref="K1051">XLOOKUP('Transaction Data'!$G1051,Product_Code,Cost)</f>
        <v>18</v>
      </c>
      <c r="L1051" s="2">
        <f t="array" ref="L1051">XLOOKUP('Transaction Data'!$G1051,Product_Code,Unit_Price)</f>
        <v>36</v>
      </c>
      <c r="M1051" s="3">
        <f>'Transaction Data'!$F1051*'Transaction Data'!$K1051</f>
        <v>5094</v>
      </c>
      <c r="N1051" s="3">
        <f>'Transaction Data'!$F1051*'Transaction Data'!$L1051</f>
        <v>10188</v>
      </c>
      <c r="O1051" s="3">
        <f>'Transaction Data'!$N1051-'Transaction Data'!$M1051</f>
        <v>5094</v>
      </c>
      <c r="P1051" s="2">
        <f>DATEDIF('Transaction Data'!$D1051,'Transaction Data'!$A1051,"y")</f>
        <v>41</v>
      </c>
      <c r="Q1051" s="2" t="str">
        <f>FLOOR('Transaction Data'!$P1051,15)&amp;"-"&amp;FLOOR('Transaction Data'!$P1051,15)+14</f>
        <v>30-44</v>
      </c>
      <c r="R1051" s="2" t="str">
        <f>IF('Transaction Data'!$L1051&lt;=10,"Less Expensive","Expensive")</f>
        <v>Expensive</v>
      </c>
      <c r="S1051" s="4">
        <f>WEEKDAY('Transaction Data'!$A1051)</f>
        <v>1</v>
      </c>
      <c r="T1051" s="2" t="str">
        <f>IF(WEEKDAY('Transaction Data'!$A1051,2)&lt;6,"Weekday","Weekend")</f>
        <v>Weekend</v>
      </c>
    </row>
    <row r="1052" ht="15.75" customHeight="1">
      <c r="A1052" s="1">
        <v>45377.0</v>
      </c>
      <c r="B1052" s="2" t="s">
        <v>411</v>
      </c>
      <c r="C1052" s="2" t="s">
        <v>78</v>
      </c>
      <c r="D1052" s="1">
        <v>17626.0</v>
      </c>
      <c r="E1052" s="2" t="s">
        <v>27</v>
      </c>
      <c r="F1052" s="2">
        <v>277.0</v>
      </c>
      <c r="G1052" s="2" t="s">
        <v>61</v>
      </c>
      <c r="H1052" s="2" t="s">
        <v>49</v>
      </c>
      <c r="I1052" s="2" t="s">
        <v>25</v>
      </c>
      <c r="J1052" s="2" t="str">
        <f t="array" ref="J1052">XLOOKUP('Transaction Data'!$G1052,Product_Code,Biscuit_Brand)</f>
        <v>Choco Delight</v>
      </c>
      <c r="K1052" s="2">
        <f t="array" ref="K1052">XLOOKUP('Transaction Data'!$G1052,Product_Code,Cost)</f>
        <v>3</v>
      </c>
      <c r="L1052" s="2">
        <f t="array" ref="L1052">XLOOKUP('Transaction Data'!$G1052,Product_Code,Unit_Price)</f>
        <v>5</v>
      </c>
      <c r="M1052" s="3">
        <f>'Transaction Data'!$F1052*'Transaction Data'!$K1052</f>
        <v>831</v>
      </c>
      <c r="N1052" s="3">
        <f>'Transaction Data'!$F1052*'Transaction Data'!$L1052</f>
        <v>1385</v>
      </c>
      <c r="O1052" s="3">
        <f>'Transaction Data'!$N1052-'Transaction Data'!$M1052</f>
        <v>554</v>
      </c>
      <c r="P1052" s="2">
        <f>DATEDIF('Transaction Data'!$D1052,'Transaction Data'!$A1052,"y")</f>
        <v>75</v>
      </c>
      <c r="Q1052" s="2" t="str">
        <f>FLOOR('Transaction Data'!$P1052,15)&amp;"-"&amp;FLOOR('Transaction Data'!$P1052,15)+14</f>
        <v>75-89</v>
      </c>
      <c r="R1052" s="2" t="str">
        <f>IF('Transaction Data'!$L1052&lt;=10,"Less Expensive","Expensive")</f>
        <v>Less Expensive</v>
      </c>
      <c r="S1052" s="4">
        <f>WEEKDAY('Transaction Data'!$A1052)</f>
        <v>3</v>
      </c>
      <c r="T1052" s="2" t="str">
        <f>IF(WEEKDAY('Transaction Data'!$A1052,2)&lt;6,"Weekday","Weekend")</f>
        <v>Weekday</v>
      </c>
    </row>
    <row r="1053" ht="15.75" customHeight="1">
      <c r="A1053" s="1">
        <v>45429.0</v>
      </c>
      <c r="B1053" s="2" t="s">
        <v>1073</v>
      </c>
      <c r="C1053" s="2" t="s">
        <v>41</v>
      </c>
      <c r="D1053" s="1">
        <v>29862.0</v>
      </c>
      <c r="E1053" s="2" t="s">
        <v>22</v>
      </c>
      <c r="F1053" s="2">
        <v>18.0</v>
      </c>
      <c r="G1053" s="2" t="s">
        <v>44</v>
      </c>
      <c r="H1053" s="2" t="s">
        <v>52</v>
      </c>
      <c r="I1053" s="2" t="s">
        <v>25</v>
      </c>
      <c r="J1053" s="2" t="str">
        <f t="array" ref="J1053">XLOOKUP('Transaction Data'!$G1053,Product_Code,Biscuit_Brand)</f>
        <v>Butter Crunch</v>
      </c>
      <c r="K1053" s="2">
        <f t="array" ref="K1053">XLOOKUP('Transaction Data'!$G1053,Product_Code,Cost)</f>
        <v>10</v>
      </c>
      <c r="L1053" s="2">
        <f t="array" ref="L1053">XLOOKUP('Transaction Data'!$G1053,Product_Code,Unit_Price)</f>
        <v>11</v>
      </c>
      <c r="M1053" s="3">
        <f>'Transaction Data'!$F1053*'Transaction Data'!$K1053</f>
        <v>180</v>
      </c>
      <c r="N1053" s="3">
        <f>'Transaction Data'!$F1053*'Transaction Data'!$L1053</f>
        <v>198</v>
      </c>
      <c r="O1053" s="3">
        <f>'Transaction Data'!$N1053-'Transaction Data'!$M1053</f>
        <v>18</v>
      </c>
      <c r="P1053" s="2">
        <f>DATEDIF('Transaction Data'!$D1053,'Transaction Data'!$A1053,"y")</f>
        <v>42</v>
      </c>
      <c r="Q1053" s="2" t="str">
        <f>FLOOR('Transaction Data'!$P1053,15)&amp;"-"&amp;FLOOR('Transaction Data'!$P1053,15)+14</f>
        <v>30-44</v>
      </c>
      <c r="R1053" s="2" t="str">
        <f>IF('Transaction Data'!$L1053&lt;=10,"Less Expensive","Expensive")</f>
        <v>Expensive</v>
      </c>
      <c r="S1053" s="4">
        <f>WEEKDAY('Transaction Data'!$A1053)</f>
        <v>6</v>
      </c>
      <c r="T1053" s="2" t="str">
        <f>IF(WEEKDAY('Transaction Data'!$A1053,2)&lt;6,"Weekday","Weekend")</f>
        <v>Weekday</v>
      </c>
    </row>
    <row r="1054" ht="15.75" customHeight="1">
      <c r="A1054" s="1">
        <v>45333.0</v>
      </c>
      <c r="B1054" s="2" t="s">
        <v>1074</v>
      </c>
      <c r="C1054" s="2" t="s">
        <v>21</v>
      </c>
      <c r="D1054" s="1">
        <v>33158.0</v>
      </c>
      <c r="E1054" s="2" t="s">
        <v>27</v>
      </c>
      <c r="F1054" s="2">
        <v>69.0</v>
      </c>
      <c r="G1054" s="2" t="s">
        <v>61</v>
      </c>
      <c r="H1054" s="2" t="s">
        <v>49</v>
      </c>
      <c r="I1054" s="2" t="s">
        <v>25</v>
      </c>
      <c r="J1054" s="2" t="str">
        <f t="array" ref="J1054">XLOOKUP('Transaction Data'!$G1054,Product_Code,Biscuit_Brand)</f>
        <v>Choco Delight</v>
      </c>
      <c r="K1054" s="2">
        <f t="array" ref="K1054">XLOOKUP('Transaction Data'!$G1054,Product_Code,Cost)</f>
        <v>3</v>
      </c>
      <c r="L1054" s="2">
        <f t="array" ref="L1054">XLOOKUP('Transaction Data'!$G1054,Product_Code,Unit_Price)</f>
        <v>5</v>
      </c>
      <c r="M1054" s="3">
        <f>'Transaction Data'!$F1054*'Transaction Data'!$K1054</f>
        <v>207</v>
      </c>
      <c r="N1054" s="3">
        <f>'Transaction Data'!$F1054*'Transaction Data'!$L1054</f>
        <v>345</v>
      </c>
      <c r="O1054" s="3">
        <f>'Transaction Data'!$N1054-'Transaction Data'!$M1054</f>
        <v>138</v>
      </c>
      <c r="P1054" s="2">
        <f>DATEDIF('Transaction Data'!$D1054,'Transaction Data'!$A1054,"y")</f>
        <v>33</v>
      </c>
      <c r="Q1054" s="2" t="str">
        <f>FLOOR('Transaction Data'!$P1054,15)&amp;"-"&amp;FLOOR('Transaction Data'!$P1054,15)+14</f>
        <v>30-44</v>
      </c>
      <c r="R1054" s="2" t="str">
        <f>IF('Transaction Data'!$L1054&lt;=10,"Less Expensive","Expensive")</f>
        <v>Less Expensive</v>
      </c>
      <c r="S1054" s="4">
        <f>WEEKDAY('Transaction Data'!$A1054)</f>
        <v>1</v>
      </c>
      <c r="T1054" s="2" t="str">
        <f>IF(WEEKDAY('Transaction Data'!$A1054,2)&lt;6,"Weekday","Weekend")</f>
        <v>Weekend</v>
      </c>
    </row>
    <row r="1055" ht="15.75" customHeight="1">
      <c r="A1055" s="1">
        <v>45312.0</v>
      </c>
      <c r="B1055" s="2" t="s">
        <v>1075</v>
      </c>
      <c r="C1055" s="2" t="s">
        <v>47</v>
      </c>
      <c r="D1055" s="1">
        <v>35148.0</v>
      </c>
      <c r="E1055" s="2" t="s">
        <v>27</v>
      </c>
      <c r="F1055" s="2">
        <v>303.0</v>
      </c>
      <c r="G1055" s="2" t="s">
        <v>44</v>
      </c>
      <c r="H1055" s="2" t="s">
        <v>52</v>
      </c>
      <c r="I1055" s="2" t="s">
        <v>25</v>
      </c>
      <c r="J1055" s="2" t="str">
        <f t="array" ref="J1055">XLOOKUP('Transaction Data'!$G1055,Product_Code,Biscuit_Brand)</f>
        <v>Butter Crunch</v>
      </c>
      <c r="K1055" s="2">
        <f t="array" ref="K1055">XLOOKUP('Transaction Data'!$G1055,Product_Code,Cost)</f>
        <v>10</v>
      </c>
      <c r="L1055" s="2">
        <f t="array" ref="L1055">XLOOKUP('Transaction Data'!$G1055,Product_Code,Unit_Price)</f>
        <v>11</v>
      </c>
      <c r="M1055" s="3">
        <f>'Transaction Data'!$F1055*'Transaction Data'!$K1055</f>
        <v>3030</v>
      </c>
      <c r="N1055" s="3">
        <f>'Transaction Data'!$F1055*'Transaction Data'!$L1055</f>
        <v>3333</v>
      </c>
      <c r="O1055" s="3">
        <f>'Transaction Data'!$N1055-'Transaction Data'!$M1055</f>
        <v>303</v>
      </c>
      <c r="P1055" s="2">
        <f>DATEDIF('Transaction Data'!$D1055,'Transaction Data'!$A1055,"y")</f>
        <v>27</v>
      </c>
      <c r="Q1055" s="2" t="str">
        <f>FLOOR('Transaction Data'!$P1055,15)&amp;"-"&amp;FLOOR('Transaction Data'!$P1055,15)+14</f>
        <v>15-29</v>
      </c>
      <c r="R1055" s="2" t="str">
        <f>IF('Transaction Data'!$L1055&lt;=10,"Less Expensive","Expensive")</f>
        <v>Expensive</v>
      </c>
      <c r="S1055" s="4">
        <f>WEEKDAY('Transaction Data'!$A1055)</f>
        <v>1</v>
      </c>
      <c r="T1055" s="2" t="str">
        <f>IF(WEEKDAY('Transaction Data'!$A1055,2)&lt;6,"Weekday","Weekend")</f>
        <v>Weekend</v>
      </c>
    </row>
    <row r="1056" ht="15.75" customHeight="1">
      <c r="A1056" s="1">
        <v>45465.0</v>
      </c>
      <c r="B1056" s="2" t="s">
        <v>1076</v>
      </c>
      <c r="C1056" s="2" t="s">
        <v>65</v>
      </c>
      <c r="D1056" s="1">
        <v>31021.0</v>
      </c>
      <c r="E1056" s="2" t="s">
        <v>37</v>
      </c>
      <c r="F1056" s="2">
        <v>392.0</v>
      </c>
      <c r="G1056" s="2" t="s">
        <v>38</v>
      </c>
      <c r="H1056" s="2" t="s">
        <v>52</v>
      </c>
      <c r="I1056" s="2" t="s">
        <v>25</v>
      </c>
      <c r="J1056" s="2" t="str">
        <f t="array" ref="J1056">XLOOKUP('Transaction Data'!$G1056,Product_Code,Biscuit_Brand)</f>
        <v>Ginger Snaps</v>
      </c>
      <c r="K1056" s="2">
        <f t="array" ref="K1056">XLOOKUP('Transaction Data'!$G1056,Product_Code,Cost)</f>
        <v>14</v>
      </c>
      <c r="L1056" s="2">
        <f t="array" ref="L1056">XLOOKUP('Transaction Data'!$G1056,Product_Code,Unit_Price)</f>
        <v>28</v>
      </c>
      <c r="M1056" s="3">
        <f>'Transaction Data'!$F1056*'Transaction Data'!$K1056</f>
        <v>5488</v>
      </c>
      <c r="N1056" s="3">
        <f>'Transaction Data'!$F1056*'Transaction Data'!$L1056</f>
        <v>10976</v>
      </c>
      <c r="O1056" s="3">
        <f>'Transaction Data'!$N1056-'Transaction Data'!$M1056</f>
        <v>5488</v>
      </c>
      <c r="P1056" s="2">
        <f>DATEDIF('Transaction Data'!$D1056,'Transaction Data'!$A1056,"y")</f>
        <v>39</v>
      </c>
      <c r="Q1056" s="2" t="str">
        <f>FLOOR('Transaction Data'!$P1056,15)&amp;"-"&amp;FLOOR('Transaction Data'!$P1056,15)+14</f>
        <v>30-44</v>
      </c>
      <c r="R1056" s="2" t="str">
        <f>IF('Transaction Data'!$L1056&lt;=10,"Less Expensive","Expensive")</f>
        <v>Expensive</v>
      </c>
      <c r="S1056" s="4">
        <f>WEEKDAY('Transaction Data'!$A1056)</f>
        <v>7</v>
      </c>
      <c r="T1056" s="2" t="str">
        <f>IF(WEEKDAY('Transaction Data'!$A1056,2)&lt;6,"Weekday","Weekend")</f>
        <v>Weekend</v>
      </c>
    </row>
    <row r="1057" ht="15.75" customHeight="1">
      <c r="A1057" s="1">
        <v>45418.0</v>
      </c>
      <c r="B1057" s="2" t="s">
        <v>1077</v>
      </c>
      <c r="C1057" s="2" t="s">
        <v>78</v>
      </c>
      <c r="D1057" s="1">
        <v>16829.0</v>
      </c>
      <c r="E1057" s="2" t="s">
        <v>63</v>
      </c>
      <c r="F1057" s="2">
        <v>335.0</v>
      </c>
      <c r="G1057" s="2" t="s">
        <v>28</v>
      </c>
      <c r="H1057" s="2" t="s">
        <v>45</v>
      </c>
      <c r="I1057" s="2" t="s">
        <v>25</v>
      </c>
      <c r="J1057" s="2" t="str">
        <f t="array" ref="J1057">XLOOKUP('Transaction Data'!$G1057,Product_Code,Biscuit_Brand)</f>
        <v>Shortbread</v>
      </c>
      <c r="K1057" s="2">
        <f t="array" ref="K1057">XLOOKUP('Transaction Data'!$G1057,Product_Code,Cost)</f>
        <v>10</v>
      </c>
      <c r="L1057" s="2">
        <f t="array" ref="L1057">XLOOKUP('Transaction Data'!$G1057,Product_Code,Unit_Price)</f>
        <v>45</v>
      </c>
      <c r="M1057" s="3">
        <f>'Transaction Data'!$F1057*'Transaction Data'!$K1057</f>
        <v>3350</v>
      </c>
      <c r="N1057" s="3">
        <f>'Transaction Data'!$F1057*'Transaction Data'!$L1057</f>
        <v>15075</v>
      </c>
      <c r="O1057" s="3">
        <f>'Transaction Data'!$N1057-'Transaction Data'!$M1057</f>
        <v>11725</v>
      </c>
      <c r="P1057" s="2">
        <f>DATEDIF('Transaction Data'!$D1057,'Transaction Data'!$A1057,"y")</f>
        <v>78</v>
      </c>
      <c r="Q1057" s="2" t="str">
        <f>FLOOR('Transaction Data'!$P1057,15)&amp;"-"&amp;FLOOR('Transaction Data'!$P1057,15)+14</f>
        <v>75-89</v>
      </c>
      <c r="R1057" s="2" t="str">
        <f>IF('Transaction Data'!$L1057&lt;=10,"Less Expensive","Expensive")</f>
        <v>Expensive</v>
      </c>
      <c r="S1057" s="4">
        <f>WEEKDAY('Transaction Data'!$A1057)</f>
        <v>2</v>
      </c>
      <c r="T1057" s="2" t="str">
        <f>IF(WEEKDAY('Transaction Data'!$A1057,2)&lt;6,"Weekday","Weekend")</f>
        <v>Weekday</v>
      </c>
    </row>
    <row r="1058" ht="15.75" customHeight="1">
      <c r="A1058" s="1">
        <v>45330.0</v>
      </c>
      <c r="B1058" s="2" t="s">
        <v>1078</v>
      </c>
      <c r="C1058" s="2" t="s">
        <v>69</v>
      </c>
      <c r="D1058" s="1">
        <v>34875.0</v>
      </c>
      <c r="E1058" s="2" t="s">
        <v>63</v>
      </c>
      <c r="F1058" s="2">
        <v>226.0</v>
      </c>
      <c r="G1058" s="2" t="s">
        <v>28</v>
      </c>
      <c r="H1058" s="2" t="s">
        <v>49</v>
      </c>
      <c r="I1058" s="2" t="s">
        <v>25</v>
      </c>
      <c r="J1058" s="2" t="str">
        <f t="array" ref="J1058">XLOOKUP('Transaction Data'!$G1058,Product_Code,Biscuit_Brand)</f>
        <v>Shortbread</v>
      </c>
      <c r="K1058" s="2">
        <f t="array" ref="K1058">XLOOKUP('Transaction Data'!$G1058,Product_Code,Cost)</f>
        <v>10</v>
      </c>
      <c r="L1058" s="2">
        <f t="array" ref="L1058">XLOOKUP('Transaction Data'!$G1058,Product_Code,Unit_Price)</f>
        <v>45</v>
      </c>
      <c r="M1058" s="3">
        <f>'Transaction Data'!$F1058*'Transaction Data'!$K1058</f>
        <v>2260</v>
      </c>
      <c r="N1058" s="3">
        <f>'Transaction Data'!$F1058*'Transaction Data'!$L1058</f>
        <v>10170</v>
      </c>
      <c r="O1058" s="3">
        <f>'Transaction Data'!$N1058-'Transaction Data'!$M1058</f>
        <v>7910</v>
      </c>
      <c r="P1058" s="2">
        <f>DATEDIF('Transaction Data'!$D1058,'Transaction Data'!$A1058,"y")</f>
        <v>28</v>
      </c>
      <c r="Q1058" s="2" t="str">
        <f>FLOOR('Transaction Data'!$P1058,15)&amp;"-"&amp;FLOOR('Transaction Data'!$P1058,15)+14</f>
        <v>15-29</v>
      </c>
      <c r="R1058" s="2" t="str">
        <f>IF('Transaction Data'!$L1058&lt;=10,"Less Expensive","Expensive")</f>
        <v>Expensive</v>
      </c>
      <c r="S1058" s="4">
        <f>WEEKDAY('Transaction Data'!$A1058)</f>
        <v>5</v>
      </c>
      <c r="T1058" s="2" t="str">
        <f>IF(WEEKDAY('Transaction Data'!$A1058,2)&lt;6,"Weekday","Weekend")</f>
        <v>Weekday</v>
      </c>
    </row>
    <row r="1059" ht="15.75" customHeight="1">
      <c r="A1059" s="1">
        <v>45385.0</v>
      </c>
      <c r="B1059" s="2" t="s">
        <v>1079</v>
      </c>
      <c r="C1059" s="2" t="s">
        <v>51</v>
      </c>
      <c r="D1059" s="1">
        <v>35157.0</v>
      </c>
      <c r="E1059" s="2" t="s">
        <v>27</v>
      </c>
      <c r="F1059" s="2">
        <v>356.0</v>
      </c>
      <c r="G1059" s="2" t="s">
        <v>44</v>
      </c>
      <c r="H1059" s="2" t="s">
        <v>52</v>
      </c>
      <c r="I1059" s="2" t="s">
        <v>25</v>
      </c>
      <c r="J1059" s="2" t="str">
        <f t="array" ref="J1059">XLOOKUP('Transaction Data'!$G1059,Product_Code,Biscuit_Brand)</f>
        <v>Butter Crunch</v>
      </c>
      <c r="K1059" s="2">
        <f t="array" ref="K1059">XLOOKUP('Transaction Data'!$G1059,Product_Code,Cost)</f>
        <v>10</v>
      </c>
      <c r="L1059" s="2">
        <f t="array" ref="L1059">XLOOKUP('Transaction Data'!$G1059,Product_Code,Unit_Price)</f>
        <v>11</v>
      </c>
      <c r="M1059" s="3">
        <f>'Transaction Data'!$F1059*'Transaction Data'!$K1059</f>
        <v>3560</v>
      </c>
      <c r="N1059" s="3">
        <f>'Transaction Data'!$F1059*'Transaction Data'!$L1059</f>
        <v>3916</v>
      </c>
      <c r="O1059" s="3">
        <f>'Transaction Data'!$N1059-'Transaction Data'!$M1059</f>
        <v>356</v>
      </c>
      <c r="P1059" s="2">
        <f>DATEDIF('Transaction Data'!$D1059,'Transaction Data'!$A1059,"y")</f>
        <v>28</v>
      </c>
      <c r="Q1059" s="2" t="str">
        <f>FLOOR('Transaction Data'!$P1059,15)&amp;"-"&amp;FLOOR('Transaction Data'!$P1059,15)+14</f>
        <v>15-29</v>
      </c>
      <c r="R1059" s="2" t="str">
        <f>IF('Transaction Data'!$L1059&lt;=10,"Less Expensive","Expensive")</f>
        <v>Expensive</v>
      </c>
      <c r="S1059" s="4">
        <f>WEEKDAY('Transaction Data'!$A1059)</f>
        <v>4</v>
      </c>
      <c r="T1059" s="2" t="str">
        <f>IF(WEEKDAY('Transaction Data'!$A1059,2)&lt;6,"Weekday","Weekend")</f>
        <v>Weekday</v>
      </c>
    </row>
    <row r="1060" ht="15.75" customHeight="1">
      <c r="A1060" s="1">
        <v>45407.0</v>
      </c>
      <c r="B1060" s="2" t="s">
        <v>1080</v>
      </c>
      <c r="C1060" s="2" t="s">
        <v>32</v>
      </c>
      <c r="D1060" s="1">
        <v>21058.0</v>
      </c>
      <c r="E1060" s="2" t="s">
        <v>27</v>
      </c>
      <c r="F1060" s="2">
        <v>475.0</v>
      </c>
      <c r="G1060" s="2" t="s">
        <v>28</v>
      </c>
      <c r="H1060" s="2" t="s">
        <v>49</v>
      </c>
      <c r="I1060" s="2" t="s">
        <v>25</v>
      </c>
      <c r="J1060" s="2" t="str">
        <f t="array" ref="J1060">XLOOKUP('Transaction Data'!$G1060,Product_Code,Biscuit_Brand)</f>
        <v>Shortbread</v>
      </c>
      <c r="K1060" s="2">
        <f t="array" ref="K1060">XLOOKUP('Transaction Data'!$G1060,Product_Code,Cost)</f>
        <v>10</v>
      </c>
      <c r="L1060" s="2">
        <f t="array" ref="L1060">XLOOKUP('Transaction Data'!$G1060,Product_Code,Unit_Price)</f>
        <v>45</v>
      </c>
      <c r="M1060" s="3">
        <f>'Transaction Data'!$F1060*'Transaction Data'!$K1060</f>
        <v>4750</v>
      </c>
      <c r="N1060" s="3">
        <f>'Transaction Data'!$F1060*'Transaction Data'!$L1060</f>
        <v>21375</v>
      </c>
      <c r="O1060" s="3">
        <f>'Transaction Data'!$N1060-'Transaction Data'!$M1060</f>
        <v>16625</v>
      </c>
      <c r="P1060" s="2">
        <f>DATEDIF('Transaction Data'!$D1060,'Transaction Data'!$A1060,"y")</f>
        <v>66</v>
      </c>
      <c r="Q1060" s="2" t="str">
        <f>FLOOR('Transaction Data'!$P1060,15)&amp;"-"&amp;FLOOR('Transaction Data'!$P1060,15)+14</f>
        <v>60-74</v>
      </c>
      <c r="R1060" s="2" t="str">
        <f>IF('Transaction Data'!$L1060&lt;=10,"Less Expensive","Expensive")</f>
        <v>Expensive</v>
      </c>
      <c r="S1060" s="4">
        <f>WEEKDAY('Transaction Data'!$A1060)</f>
        <v>5</v>
      </c>
      <c r="T1060" s="2" t="str">
        <f>IF(WEEKDAY('Transaction Data'!$A1060,2)&lt;6,"Weekday","Weekend")</f>
        <v>Weekday</v>
      </c>
    </row>
    <row r="1061" ht="15.75" customHeight="1">
      <c r="A1061" s="1">
        <v>45479.0</v>
      </c>
      <c r="B1061" s="2" t="s">
        <v>1081</v>
      </c>
      <c r="C1061" s="2" t="s">
        <v>41</v>
      </c>
      <c r="D1061" s="1">
        <v>23842.0</v>
      </c>
      <c r="E1061" s="2" t="s">
        <v>63</v>
      </c>
      <c r="F1061" s="2">
        <v>363.0</v>
      </c>
      <c r="G1061" s="2" t="s">
        <v>48</v>
      </c>
      <c r="H1061" s="2" t="s">
        <v>52</v>
      </c>
      <c r="I1061" s="2" t="s">
        <v>25</v>
      </c>
      <c r="J1061" s="2" t="str">
        <f t="array" ref="J1061">XLOOKUP('Transaction Data'!$G1061,Product_Code,Biscuit_Brand)</f>
        <v>Lemon Crisps</v>
      </c>
      <c r="K1061" s="2">
        <f t="array" ref="K1061">XLOOKUP('Transaction Data'!$G1061,Product_Code,Cost)</f>
        <v>7</v>
      </c>
      <c r="L1061" s="2">
        <f t="array" ref="L1061">XLOOKUP('Transaction Data'!$G1061,Product_Code,Unit_Price)</f>
        <v>9</v>
      </c>
      <c r="M1061" s="3">
        <f>'Transaction Data'!$F1061*'Transaction Data'!$K1061</f>
        <v>2541</v>
      </c>
      <c r="N1061" s="3">
        <f>'Transaction Data'!$F1061*'Transaction Data'!$L1061</f>
        <v>3267</v>
      </c>
      <c r="O1061" s="3">
        <f>'Transaction Data'!$N1061-'Transaction Data'!$M1061</f>
        <v>726</v>
      </c>
      <c r="P1061" s="2">
        <f>DATEDIF('Transaction Data'!$D1061,'Transaction Data'!$A1061,"y")</f>
        <v>59</v>
      </c>
      <c r="Q1061" s="2" t="str">
        <f>FLOOR('Transaction Data'!$P1061,15)&amp;"-"&amp;FLOOR('Transaction Data'!$P1061,15)+14</f>
        <v>45-59</v>
      </c>
      <c r="R1061" s="2" t="str">
        <f>IF('Transaction Data'!$L1061&lt;=10,"Less Expensive","Expensive")</f>
        <v>Less Expensive</v>
      </c>
      <c r="S1061" s="4">
        <f>WEEKDAY('Transaction Data'!$A1061)</f>
        <v>7</v>
      </c>
      <c r="T1061" s="2" t="str">
        <f>IF(WEEKDAY('Transaction Data'!$A1061,2)&lt;6,"Weekday","Weekend")</f>
        <v>Weekend</v>
      </c>
    </row>
    <row r="1062" ht="15.75" customHeight="1">
      <c r="A1062" s="1">
        <v>45296.0</v>
      </c>
      <c r="B1062" s="2" t="s">
        <v>1082</v>
      </c>
      <c r="C1062" s="2" t="s">
        <v>69</v>
      </c>
      <c r="D1062" s="1">
        <v>24208.0</v>
      </c>
      <c r="E1062" s="2" t="s">
        <v>22</v>
      </c>
      <c r="F1062" s="2">
        <v>280.0</v>
      </c>
      <c r="G1062" s="2" t="s">
        <v>28</v>
      </c>
      <c r="H1062" s="2" t="s">
        <v>34</v>
      </c>
      <c r="I1062" s="2" t="s">
        <v>30</v>
      </c>
      <c r="J1062" s="2" t="str">
        <f t="array" ref="J1062">XLOOKUP('Transaction Data'!$G1062,Product_Code,Biscuit_Brand)</f>
        <v>Shortbread</v>
      </c>
      <c r="K1062" s="2">
        <f t="array" ref="K1062">XLOOKUP('Transaction Data'!$G1062,Product_Code,Cost)</f>
        <v>10</v>
      </c>
      <c r="L1062" s="2">
        <f t="array" ref="L1062">XLOOKUP('Transaction Data'!$G1062,Product_Code,Unit_Price)</f>
        <v>45</v>
      </c>
      <c r="M1062" s="3">
        <f>'Transaction Data'!$F1062*'Transaction Data'!$K1062</f>
        <v>2800</v>
      </c>
      <c r="N1062" s="3">
        <f>'Transaction Data'!$F1062*'Transaction Data'!$L1062</f>
        <v>12600</v>
      </c>
      <c r="O1062" s="3">
        <f>'Transaction Data'!$N1062-'Transaction Data'!$M1062</f>
        <v>9800</v>
      </c>
      <c r="P1062" s="2">
        <f>DATEDIF('Transaction Data'!$D1062,'Transaction Data'!$A1062,"y")</f>
        <v>57</v>
      </c>
      <c r="Q1062" s="2" t="str">
        <f>FLOOR('Transaction Data'!$P1062,15)&amp;"-"&amp;FLOOR('Transaction Data'!$P1062,15)+14</f>
        <v>45-59</v>
      </c>
      <c r="R1062" s="2" t="str">
        <f>IF('Transaction Data'!$L1062&lt;=10,"Less Expensive","Expensive")</f>
        <v>Expensive</v>
      </c>
      <c r="S1062" s="4">
        <f>WEEKDAY('Transaction Data'!$A1062)</f>
        <v>6</v>
      </c>
      <c r="T1062" s="2" t="str">
        <f>IF(WEEKDAY('Transaction Data'!$A1062,2)&lt;6,"Weekday","Weekend")</f>
        <v>Weekday</v>
      </c>
    </row>
    <row r="1063" ht="15.75" customHeight="1">
      <c r="A1063" s="1">
        <v>45450.0</v>
      </c>
      <c r="B1063" s="2" t="s">
        <v>1083</v>
      </c>
      <c r="C1063" s="2" t="s">
        <v>78</v>
      </c>
      <c r="D1063" s="1">
        <v>35054.0</v>
      </c>
      <c r="E1063" s="2" t="s">
        <v>63</v>
      </c>
      <c r="F1063" s="2">
        <v>251.0</v>
      </c>
      <c r="G1063" s="2" t="s">
        <v>60</v>
      </c>
      <c r="H1063" s="2" t="s">
        <v>34</v>
      </c>
      <c r="I1063" s="2" t="s">
        <v>25</v>
      </c>
      <c r="J1063" s="2" t="str">
        <f t="array" ref="J1063">XLOOKUP('Transaction Data'!$G1063,Product_Code,Biscuit_Brand)</f>
        <v>Peanut Butter Bites</v>
      </c>
      <c r="K1063" s="2">
        <f t="array" ref="K1063">XLOOKUP('Transaction Data'!$G1063,Product_Code,Cost)</f>
        <v>5</v>
      </c>
      <c r="L1063" s="2">
        <f t="array" ref="L1063">XLOOKUP('Transaction Data'!$G1063,Product_Code,Unit_Price)</f>
        <v>7</v>
      </c>
      <c r="M1063" s="3">
        <f>'Transaction Data'!$F1063*'Transaction Data'!$K1063</f>
        <v>1255</v>
      </c>
      <c r="N1063" s="3">
        <f>'Transaction Data'!$F1063*'Transaction Data'!$L1063</f>
        <v>1757</v>
      </c>
      <c r="O1063" s="3">
        <f>'Transaction Data'!$N1063-'Transaction Data'!$M1063</f>
        <v>502</v>
      </c>
      <c r="P1063" s="2">
        <f>DATEDIF('Transaction Data'!$D1063,'Transaction Data'!$A1063,"y")</f>
        <v>28</v>
      </c>
      <c r="Q1063" s="2" t="str">
        <f>FLOOR('Transaction Data'!$P1063,15)&amp;"-"&amp;FLOOR('Transaction Data'!$P1063,15)+14</f>
        <v>15-29</v>
      </c>
      <c r="R1063" s="2" t="str">
        <f>IF('Transaction Data'!$L1063&lt;=10,"Less Expensive","Expensive")</f>
        <v>Less Expensive</v>
      </c>
      <c r="S1063" s="4">
        <f>WEEKDAY('Transaction Data'!$A1063)</f>
        <v>6</v>
      </c>
      <c r="T1063" s="2" t="str">
        <f>IF(WEEKDAY('Transaction Data'!$A1063,2)&lt;6,"Weekday","Weekend")</f>
        <v>Weekday</v>
      </c>
    </row>
    <row r="1064" ht="15.75" customHeight="1">
      <c r="A1064" s="1">
        <v>45447.0</v>
      </c>
      <c r="B1064" s="2" t="s">
        <v>1084</v>
      </c>
      <c r="C1064" s="2" t="s">
        <v>72</v>
      </c>
      <c r="D1064" s="1">
        <v>27517.0</v>
      </c>
      <c r="E1064" s="2" t="s">
        <v>22</v>
      </c>
      <c r="F1064" s="2">
        <v>203.0</v>
      </c>
      <c r="G1064" s="2" t="s">
        <v>55</v>
      </c>
      <c r="H1064" s="2" t="s">
        <v>39</v>
      </c>
      <c r="I1064" s="2" t="s">
        <v>25</v>
      </c>
      <c r="J1064" s="2" t="str">
        <f t="array" ref="J1064">XLOOKUP('Transaction Data'!$G1064,Product_Code,Biscuit_Brand)</f>
        <v>Vanilla Wafers</v>
      </c>
      <c r="K1064" s="2">
        <f t="array" ref="K1064">XLOOKUP('Transaction Data'!$G1064,Product_Code,Cost)</f>
        <v>18</v>
      </c>
      <c r="L1064" s="2">
        <f t="array" ref="L1064">XLOOKUP('Transaction Data'!$G1064,Product_Code,Unit_Price)</f>
        <v>36</v>
      </c>
      <c r="M1064" s="3">
        <f>'Transaction Data'!$F1064*'Transaction Data'!$K1064</f>
        <v>3654</v>
      </c>
      <c r="N1064" s="3">
        <f>'Transaction Data'!$F1064*'Transaction Data'!$L1064</f>
        <v>7308</v>
      </c>
      <c r="O1064" s="3">
        <f>'Transaction Data'!$N1064-'Transaction Data'!$M1064</f>
        <v>3654</v>
      </c>
      <c r="P1064" s="2">
        <f>DATEDIF('Transaction Data'!$D1064,'Transaction Data'!$A1064,"y")</f>
        <v>49</v>
      </c>
      <c r="Q1064" s="2" t="str">
        <f>FLOOR('Transaction Data'!$P1064,15)&amp;"-"&amp;FLOOR('Transaction Data'!$P1064,15)+14</f>
        <v>45-59</v>
      </c>
      <c r="R1064" s="2" t="str">
        <f>IF('Transaction Data'!$L1064&lt;=10,"Less Expensive","Expensive")</f>
        <v>Expensive</v>
      </c>
      <c r="S1064" s="4">
        <f>WEEKDAY('Transaction Data'!$A1064)</f>
        <v>3</v>
      </c>
      <c r="T1064" s="2" t="str">
        <f>IF(WEEKDAY('Transaction Data'!$A1064,2)&lt;6,"Weekday","Weekend")</f>
        <v>Weekday</v>
      </c>
    </row>
    <row r="1065" ht="15.75" customHeight="1">
      <c r="A1065" s="1">
        <v>45315.0</v>
      </c>
      <c r="B1065" s="2" t="s">
        <v>1085</v>
      </c>
      <c r="C1065" s="2" t="s">
        <v>51</v>
      </c>
      <c r="D1065" s="1">
        <v>33163.0</v>
      </c>
      <c r="E1065" s="2" t="s">
        <v>27</v>
      </c>
      <c r="F1065" s="2">
        <v>452.0</v>
      </c>
      <c r="G1065" s="2" t="s">
        <v>38</v>
      </c>
      <c r="H1065" s="2" t="s">
        <v>42</v>
      </c>
      <c r="I1065" s="2" t="s">
        <v>25</v>
      </c>
      <c r="J1065" s="2" t="str">
        <f t="array" ref="J1065">XLOOKUP('Transaction Data'!$G1065,Product_Code,Biscuit_Brand)</f>
        <v>Ginger Snaps</v>
      </c>
      <c r="K1065" s="2">
        <f t="array" ref="K1065">XLOOKUP('Transaction Data'!$G1065,Product_Code,Cost)</f>
        <v>14</v>
      </c>
      <c r="L1065" s="2">
        <f t="array" ref="L1065">XLOOKUP('Transaction Data'!$G1065,Product_Code,Unit_Price)</f>
        <v>28</v>
      </c>
      <c r="M1065" s="3">
        <f>'Transaction Data'!$F1065*'Transaction Data'!$K1065</f>
        <v>6328</v>
      </c>
      <c r="N1065" s="3">
        <f>'Transaction Data'!$F1065*'Transaction Data'!$L1065</f>
        <v>12656</v>
      </c>
      <c r="O1065" s="3">
        <f>'Transaction Data'!$N1065-'Transaction Data'!$M1065</f>
        <v>6328</v>
      </c>
      <c r="P1065" s="2">
        <f>DATEDIF('Transaction Data'!$D1065,'Transaction Data'!$A1065,"y")</f>
        <v>33</v>
      </c>
      <c r="Q1065" s="2" t="str">
        <f>FLOOR('Transaction Data'!$P1065,15)&amp;"-"&amp;FLOOR('Transaction Data'!$P1065,15)+14</f>
        <v>30-44</v>
      </c>
      <c r="R1065" s="2" t="str">
        <f>IF('Transaction Data'!$L1065&lt;=10,"Less Expensive","Expensive")</f>
        <v>Expensive</v>
      </c>
      <c r="S1065" s="4">
        <f>WEEKDAY('Transaction Data'!$A1065)</f>
        <v>4</v>
      </c>
      <c r="T1065" s="2" t="str">
        <f>IF(WEEKDAY('Transaction Data'!$A1065,2)&lt;6,"Weekday","Weekend")</f>
        <v>Weekday</v>
      </c>
    </row>
    <row r="1066" ht="15.75" customHeight="1">
      <c r="A1066" s="1">
        <v>45319.0</v>
      </c>
      <c r="B1066" s="2" t="s">
        <v>1086</v>
      </c>
      <c r="C1066" s="2" t="s">
        <v>51</v>
      </c>
      <c r="D1066" s="1">
        <v>16781.0</v>
      </c>
      <c r="E1066" s="2" t="s">
        <v>63</v>
      </c>
      <c r="F1066" s="2">
        <v>125.0</v>
      </c>
      <c r="G1066" s="2" t="s">
        <v>44</v>
      </c>
      <c r="H1066" s="2" t="s">
        <v>45</v>
      </c>
      <c r="I1066" s="2" t="s">
        <v>25</v>
      </c>
      <c r="J1066" s="2" t="str">
        <f t="array" ref="J1066">XLOOKUP('Transaction Data'!$G1066,Product_Code,Biscuit_Brand)</f>
        <v>Butter Crunch</v>
      </c>
      <c r="K1066" s="2">
        <f t="array" ref="K1066">XLOOKUP('Transaction Data'!$G1066,Product_Code,Cost)</f>
        <v>10</v>
      </c>
      <c r="L1066" s="2">
        <f t="array" ref="L1066">XLOOKUP('Transaction Data'!$G1066,Product_Code,Unit_Price)</f>
        <v>11</v>
      </c>
      <c r="M1066" s="3">
        <f>'Transaction Data'!$F1066*'Transaction Data'!$K1066</f>
        <v>1250</v>
      </c>
      <c r="N1066" s="3">
        <f>'Transaction Data'!$F1066*'Transaction Data'!$L1066</f>
        <v>1375</v>
      </c>
      <c r="O1066" s="3">
        <f>'Transaction Data'!$N1066-'Transaction Data'!$M1066</f>
        <v>125</v>
      </c>
      <c r="P1066" s="2">
        <f>DATEDIF('Transaction Data'!$D1066,'Transaction Data'!$A1066,"y")</f>
        <v>78</v>
      </c>
      <c r="Q1066" s="2" t="str">
        <f>FLOOR('Transaction Data'!$P1066,15)&amp;"-"&amp;FLOOR('Transaction Data'!$P1066,15)+14</f>
        <v>75-89</v>
      </c>
      <c r="R1066" s="2" t="str">
        <f>IF('Transaction Data'!$L1066&lt;=10,"Less Expensive","Expensive")</f>
        <v>Expensive</v>
      </c>
      <c r="S1066" s="4">
        <f>WEEKDAY('Transaction Data'!$A1066)</f>
        <v>1</v>
      </c>
      <c r="T1066" s="2" t="str">
        <f>IF(WEEKDAY('Transaction Data'!$A1066,2)&lt;6,"Weekday","Weekend")</f>
        <v>Weekend</v>
      </c>
    </row>
    <row r="1067" ht="15.75" customHeight="1">
      <c r="A1067" s="1">
        <v>45437.0</v>
      </c>
      <c r="B1067" s="2" t="s">
        <v>1087</v>
      </c>
      <c r="C1067" s="2" t="s">
        <v>54</v>
      </c>
      <c r="D1067" s="1">
        <v>23663.0</v>
      </c>
      <c r="E1067" s="2" t="s">
        <v>22</v>
      </c>
      <c r="F1067" s="2">
        <v>316.0</v>
      </c>
      <c r="G1067" s="2" t="s">
        <v>44</v>
      </c>
      <c r="H1067" s="2" t="s">
        <v>49</v>
      </c>
      <c r="I1067" s="2" t="s">
        <v>25</v>
      </c>
      <c r="J1067" s="2" t="str">
        <f t="array" ref="J1067">XLOOKUP('Transaction Data'!$G1067,Product_Code,Biscuit_Brand)</f>
        <v>Butter Crunch</v>
      </c>
      <c r="K1067" s="2">
        <f t="array" ref="K1067">XLOOKUP('Transaction Data'!$G1067,Product_Code,Cost)</f>
        <v>10</v>
      </c>
      <c r="L1067" s="2">
        <f t="array" ref="L1067">XLOOKUP('Transaction Data'!$G1067,Product_Code,Unit_Price)</f>
        <v>11</v>
      </c>
      <c r="M1067" s="3">
        <f>'Transaction Data'!$F1067*'Transaction Data'!$K1067</f>
        <v>3160</v>
      </c>
      <c r="N1067" s="3">
        <f>'Transaction Data'!$F1067*'Transaction Data'!$L1067</f>
        <v>3476</v>
      </c>
      <c r="O1067" s="3">
        <f>'Transaction Data'!$N1067-'Transaction Data'!$M1067</f>
        <v>316</v>
      </c>
      <c r="P1067" s="2">
        <f>DATEDIF('Transaction Data'!$D1067,'Transaction Data'!$A1067,"y")</f>
        <v>59</v>
      </c>
      <c r="Q1067" s="2" t="str">
        <f>FLOOR('Transaction Data'!$P1067,15)&amp;"-"&amp;FLOOR('Transaction Data'!$P1067,15)+14</f>
        <v>45-59</v>
      </c>
      <c r="R1067" s="2" t="str">
        <f>IF('Transaction Data'!$L1067&lt;=10,"Less Expensive","Expensive")</f>
        <v>Expensive</v>
      </c>
      <c r="S1067" s="4">
        <f>WEEKDAY('Transaction Data'!$A1067)</f>
        <v>7</v>
      </c>
      <c r="T1067" s="2" t="str">
        <f>IF(WEEKDAY('Transaction Data'!$A1067,2)&lt;6,"Weekday","Weekend")</f>
        <v>Weekend</v>
      </c>
    </row>
    <row r="1068" ht="15.75" customHeight="1">
      <c r="A1068" s="1">
        <v>45380.0</v>
      </c>
      <c r="B1068" s="2" t="s">
        <v>1088</v>
      </c>
      <c r="C1068" s="2" t="s">
        <v>65</v>
      </c>
      <c r="D1068" s="1">
        <v>32910.0</v>
      </c>
      <c r="E1068" s="2" t="s">
        <v>37</v>
      </c>
      <c r="F1068" s="2">
        <v>199.0</v>
      </c>
      <c r="G1068" s="2" t="s">
        <v>33</v>
      </c>
      <c r="H1068" s="2" t="s">
        <v>52</v>
      </c>
      <c r="I1068" s="2" t="s">
        <v>25</v>
      </c>
      <c r="J1068" s="2" t="str">
        <f t="array" ref="J1068">XLOOKUP('Transaction Data'!$G1068,Product_Code,Biscuit_Brand)</f>
        <v>Caramel Biscuits</v>
      </c>
      <c r="K1068" s="2">
        <f t="array" ref="K1068">XLOOKUP('Transaction Data'!$G1068,Product_Code,Cost)</f>
        <v>18</v>
      </c>
      <c r="L1068" s="2">
        <f t="array" ref="L1068">XLOOKUP('Transaction Data'!$G1068,Product_Code,Unit_Price)</f>
        <v>22</v>
      </c>
      <c r="M1068" s="3">
        <f>'Transaction Data'!$F1068*'Transaction Data'!$K1068</f>
        <v>3582</v>
      </c>
      <c r="N1068" s="3">
        <f>'Transaction Data'!$F1068*'Transaction Data'!$L1068</f>
        <v>4378</v>
      </c>
      <c r="O1068" s="3">
        <f>'Transaction Data'!$N1068-'Transaction Data'!$M1068</f>
        <v>796</v>
      </c>
      <c r="P1068" s="2">
        <f>DATEDIF('Transaction Data'!$D1068,'Transaction Data'!$A1068,"y")</f>
        <v>34</v>
      </c>
      <c r="Q1068" s="2" t="str">
        <f>FLOOR('Transaction Data'!$P1068,15)&amp;"-"&amp;FLOOR('Transaction Data'!$P1068,15)+14</f>
        <v>30-44</v>
      </c>
      <c r="R1068" s="2" t="str">
        <f>IF('Transaction Data'!$L1068&lt;=10,"Less Expensive","Expensive")</f>
        <v>Expensive</v>
      </c>
      <c r="S1068" s="4">
        <f>WEEKDAY('Transaction Data'!$A1068)</f>
        <v>6</v>
      </c>
      <c r="T1068" s="2" t="str">
        <f>IF(WEEKDAY('Transaction Data'!$A1068,2)&lt;6,"Weekday","Weekend")</f>
        <v>Weekday</v>
      </c>
    </row>
    <row r="1069" ht="15.75" customHeight="1">
      <c r="A1069" s="1">
        <v>45357.0</v>
      </c>
      <c r="B1069" s="2" t="s">
        <v>1089</v>
      </c>
      <c r="C1069" s="2" t="s">
        <v>51</v>
      </c>
      <c r="D1069" s="1">
        <v>37139.0</v>
      </c>
      <c r="E1069" s="2" t="s">
        <v>22</v>
      </c>
      <c r="F1069" s="2">
        <v>305.0</v>
      </c>
      <c r="G1069" s="2" t="s">
        <v>23</v>
      </c>
      <c r="H1069" s="2" t="s">
        <v>49</v>
      </c>
      <c r="I1069" s="2" t="s">
        <v>25</v>
      </c>
      <c r="J1069" s="2" t="str">
        <f t="array" ref="J1069">XLOOKUP('Transaction Data'!$G1069,Product_Code,Biscuit_Brand)</f>
        <v>Cinnamon Swirls</v>
      </c>
      <c r="K1069" s="2">
        <f t="array" ref="K1069">XLOOKUP('Transaction Data'!$G1069,Product_Code,Cost)</f>
        <v>10</v>
      </c>
      <c r="L1069" s="2">
        <f t="array" ref="L1069">XLOOKUP('Transaction Data'!$G1069,Product_Code,Unit_Price)</f>
        <v>14</v>
      </c>
      <c r="M1069" s="3">
        <f>'Transaction Data'!$F1069*'Transaction Data'!$K1069</f>
        <v>3050</v>
      </c>
      <c r="N1069" s="3">
        <f>'Transaction Data'!$F1069*'Transaction Data'!$L1069</f>
        <v>4270</v>
      </c>
      <c r="O1069" s="3">
        <f>'Transaction Data'!$N1069-'Transaction Data'!$M1069</f>
        <v>1220</v>
      </c>
      <c r="P1069" s="2">
        <f>DATEDIF('Transaction Data'!$D1069,'Transaction Data'!$A1069,"y")</f>
        <v>22</v>
      </c>
      <c r="Q1069" s="2" t="str">
        <f>FLOOR('Transaction Data'!$P1069,15)&amp;"-"&amp;FLOOR('Transaction Data'!$P1069,15)+14</f>
        <v>15-29</v>
      </c>
      <c r="R1069" s="2" t="str">
        <f>IF('Transaction Data'!$L1069&lt;=10,"Less Expensive","Expensive")</f>
        <v>Expensive</v>
      </c>
      <c r="S1069" s="4">
        <f>WEEKDAY('Transaction Data'!$A1069)</f>
        <v>4</v>
      </c>
      <c r="T1069" s="2" t="str">
        <f>IF(WEEKDAY('Transaction Data'!$A1069,2)&lt;6,"Weekday","Weekend")</f>
        <v>Weekday</v>
      </c>
    </row>
    <row r="1070" ht="15.75" customHeight="1">
      <c r="A1070" s="1">
        <v>45436.0</v>
      </c>
      <c r="B1070" s="2" t="s">
        <v>1090</v>
      </c>
      <c r="C1070" s="2" t="s">
        <v>41</v>
      </c>
      <c r="D1070" s="1">
        <v>18762.0</v>
      </c>
      <c r="E1070" s="2" t="s">
        <v>37</v>
      </c>
      <c r="F1070" s="2">
        <v>114.0</v>
      </c>
      <c r="G1070" s="2" t="s">
        <v>33</v>
      </c>
      <c r="H1070" s="2" t="s">
        <v>52</v>
      </c>
      <c r="I1070" s="2" t="s">
        <v>25</v>
      </c>
      <c r="J1070" s="2" t="str">
        <f t="array" ref="J1070">XLOOKUP('Transaction Data'!$G1070,Product_Code,Biscuit_Brand)</f>
        <v>Caramel Biscuits</v>
      </c>
      <c r="K1070" s="2">
        <f t="array" ref="K1070">XLOOKUP('Transaction Data'!$G1070,Product_Code,Cost)</f>
        <v>18</v>
      </c>
      <c r="L1070" s="2">
        <f t="array" ref="L1070">XLOOKUP('Transaction Data'!$G1070,Product_Code,Unit_Price)</f>
        <v>22</v>
      </c>
      <c r="M1070" s="3">
        <f>'Transaction Data'!$F1070*'Transaction Data'!$K1070</f>
        <v>2052</v>
      </c>
      <c r="N1070" s="3">
        <f>'Transaction Data'!$F1070*'Transaction Data'!$L1070</f>
        <v>2508</v>
      </c>
      <c r="O1070" s="3">
        <f>'Transaction Data'!$N1070-'Transaction Data'!$M1070</f>
        <v>456</v>
      </c>
      <c r="P1070" s="2">
        <f>DATEDIF('Transaction Data'!$D1070,'Transaction Data'!$A1070,"y")</f>
        <v>73</v>
      </c>
      <c r="Q1070" s="2" t="str">
        <f>FLOOR('Transaction Data'!$P1070,15)&amp;"-"&amp;FLOOR('Transaction Data'!$P1070,15)+14</f>
        <v>60-74</v>
      </c>
      <c r="R1070" s="2" t="str">
        <f>IF('Transaction Data'!$L1070&lt;=10,"Less Expensive","Expensive")</f>
        <v>Expensive</v>
      </c>
      <c r="S1070" s="4">
        <f>WEEKDAY('Transaction Data'!$A1070)</f>
        <v>6</v>
      </c>
      <c r="T1070" s="2" t="str">
        <f>IF(WEEKDAY('Transaction Data'!$A1070,2)&lt;6,"Weekday","Weekend")</f>
        <v>Weekday</v>
      </c>
    </row>
    <row r="1071" ht="15.75" customHeight="1">
      <c r="A1071" s="1">
        <v>45354.0</v>
      </c>
      <c r="B1071" s="2" t="s">
        <v>1091</v>
      </c>
      <c r="C1071" s="2" t="s">
        <v>21</v>
      </c>
      <c r="D1071" s="1">
        <v>30753.0</v>
      </c>
      <c r="E1071" s="2" t="s">
        <v>22</v>
      </c>
      <c r="F1071" s="2">
        <v>74.0</v>
      </c>
      <c r="G1071" s="2" t="s">
        <v>57</v>
      </c>
      <c r="H1071" s="2" t="s">
        <v>52</v>
      </c>
      <c r="I1071" s="2" t="s">
        <v>25</v>
      </c>
      <c r="J1071" s="2" t="str">
        <f t="array" ref="J1071">XLOOKUP('Transaction Data'!$G1071,Product_Code,Biscuit_Brand)</f>
        <v>Oatmeal Cookies</v>
      </c>
      <c r="K1071" s="2">
        <f t="array" ref="K1071">XLOOKUP('Transaction Data'!$G1071,Product_Code,Cost)</f>
        <v>19</v>
      </c>
      <c r="L1071" s="2">
        <f t="array" ref="L1071">XLOOKUP('Transaction Data'!$G1071,Product_Code,Unit_Price)</f>
        <v>23</v>
      </c>
      <c r="M1071" s="3">
        <f>'Transaction Data'!$F1071*'Transaction Data'!$K1071</f>
        <v>1406</v>
      </c>
      <c r="N1071" s="3">
        <f>'Transaction Data'!$F1071*'Transaction Data'!$L1071</f>
        <v>1702</v>
      </c>
      <c r="O1071" s="3">
        <f>'Transaction Data'!$N1071-'Transaction Data'!$M1071</f>
        <v>296</v>
      </c>
      <c r="P1071" s="2">
        <f>DATEDIF('Transaction Data'!$D1071,'Transaction Data'!$A1071,"y")</f>
        <v>39</v>
      </c>
      <c r="Q1071" s="2" t="str">
        <f>FLOOR('Transaction Data'!$P1071,15)&amp;"-"&amp;FLOOR('Transaction Data'!$P1071,15)+14</f>
        <v>30-44</v>
      </c>
      <c r="R1071" s="2" t="str">
        <f>IF('Transaction Data'!$L1071&lt;=10,"Less Expensive","Expensive")</f>
        <v>Expensive</v>
      </c>
      <c r="S1071" s="4">
        <f>WEEKDAY('Transaction Data'!$A1071)</f>
        <v>1</v>
      </c>
      <c r="T1071" s="2" t="str">
        <f>IF(WEEKDAY('Transaction Data'!$A1071,2)&lt;6,"Weekday","Weekend")</f>
        <v>Weekend</v>
      </c>
    </row>
    <row r="1072" ht="15.75" customHeight="1">
      <c r="A1072" s="1">
        <v>45333.0</v>
      </c>
      <c r="B1072" s="2" t="s">
        <v>1092</v>
      </c>
      <c r="C1072" s="2" t="s">
        <v>21</v>
      </c>
      <c r="D1072" s="1">
        <v>32511.0</v>
      </c>
      <c r="E1072" s="2" t="s">
        <v>22</v>
      </c>
      <c r="F1072" s="2">
        <v>134.0</v>
      </c>
      <c r="G1072" s="2" t="s">
        <v>38</v>
      </c>
      <c r="H1072" s="2" t="s">
        <v>45</v>
      </c>
      <c r="I1072" s="2" t="s">
        <v>25</v>
      </c>
      <c r="J1072" s="2" t="str">
        <f t="array" ref="J1072">XLOOKUP('Transaction Data'!$G1072,Product_Code,Biscuit_Brand)</f>
        <v>Ginger Snaps</v>
      </c>
      <c r="K1072" s="2">
        <f t="array" ref="K1072">XLOOKUP('Transaction Data'!$G1072,Product_Code,Cost)</f>
        <v>14</v>
      </c>
      <c r="L1072" s="2">
        <f t="array" ref="L1072">XLOOKUP('Transaction Data'!$G1072,Product_Code,Unit_Price)</f>
        <v>28</v>
      </c>
      <c r="M1072" s="3">
        <f>'Transaction Data'!$F1072*'Transaction Data'!$K1072</f>
        <v>1876</v>
      </c>
      <c r="N1072" s="3">
        <f>'Transaction Data'!$F1072*'Transaction Data'!$L1072</f>
        <v>3752</v>
      </c>
      <c r="O1072" s="3">
        <f>'Transaction Data'!$N1072-'Transaction Data'!$M1072</f>
        <v>1876</v>
      </c>
      <c r="P1072" s="2">
        <f>DATEDIF('Transaction Data'!$D1072,'Transaction Data'!$A1072,"y")</f>
        <v>35</v>
      </c>
      <c r="Q1072" s="2" t="str">
        <f>FLOOR('Transaction Data'!$P1072,15)&amp;"-"&amp;FLOOR('Transaction Data'!$P1072,15)+14</f>
        <v>30-44</v>
      </c>
      <c r="R1072" s="2" t="str">
        <f>IF('Transaction Data'!$L1072&lt;=10,"Less Expensive","Expensive")</f>
        <v>Expensive</v>
      </c>
      <c r="S1072" s="4">
        <f>WEEKDAY('Transaction Data'!$A1072)</f>
        <v>1</v>
      </c>
      <c r="T1072" s="2" t="str">
        <f>IF(WEEKDAY('Transaction Data'!$A1072,2)&lt;6,"Weekday","Weekend")</f>
        <v>Weekend</v>
      </c>
    </row>
    <row r="1073" ht="15.75" customHeight="1">
      <c r="A1073" s="1">
        <v>45294.0</v>
      </c>
      <c r="B1073" s="2" t="s">
        <v>1093</v>
      </c>
      <c r="C1073" s="2" t="s">
        <v>32</v>
      </c>
      <c r="D1073" s="1">
        <v>32856.0</v>
      </c>
      <c r="E1073" s="2" t="s">
        <v>37</v>
      </c>
      <c r="F1073" s="2">
        <v>49.0</v>
      </c>
      <c r="G1073" s="2" t="s">
        <v>28</v>
      </c>
      <c r="H1073" s="2" t="s">
        <v>49</v>
      </c>
      <c r="I1073" s="2" t="s">
        <v>25</v>
      </c>
      <c r="J1073" s="2" t="str">
        <f t="array" ref="J1073">XLOOKUP('Transaction Data'!$G1073,Product_Code,Biscuit_Brand)</f>
        <v>Shortbread</v>
      </c>
      <c r="K1073" s="2">
        <f t="array" ref="K1073">XLOOKUP('Transaction Data'!$G1073,Product_Code,Cost)</f>
        <v>10</v>
      </c>
      <c r="L1073" s="2">
        <f t="array" ref="L1073">XLOOKUP('Transaction Data'!$G1073,Product_Code,Unit_Price)</f>
        <v>45</v>
      </c>
      <c r="M1073" s="3">
        <f>'Transaction Data'!$F1073*'Transaction Data'!$K1073</f>
        <v>490</v>
      </c>
      <c r="N1073" s="3">
        <f>'Transaction Data'!$F1073*'Transaction Data'!$L1073</f>
        <v>2205</v>
      </c>
      <c r="O1073" s="3">
        <f>'Transaction Data'!$N1073-'Transaction Data'!$M1073</f>
        <v>1715</v>
      </c>
      <c r="P1073" s="2">
        <f>DATEDIF('Transaction Data'!$D1073,'Transaction Data'!$A1073,"y")</f>
        <v>34</v>
      </c>
      <c r="Q1073" s="2" t="str">
        <f>FLOOR('Transaction Data'!$P1073,15)&amp;"-"&amp;FLOOR('Transaction Data'!$P1073,15)+14</f>
        <v>30-44</v>
      </c>
      <c r="R1073" s="2" t="str">
        <f>IF('Transaction Data'!$L1073&lt;=10,"Less Expensive","Expensive")</f>
        <v>Expensive</v>
      </c>
      <c r="S1073" s="4">
        <f>WEEKDAY('Transaction Data'!$A1073)</f>
        <v>4</v>
      </c>
      <c r="T1073" s="2" t="str">
        <f>IF(WEEKDAY('Transaction Data'!$A1073,2)&lt;6,"Weekday","Weekend")</f>
        <v>Weekday</v>
      </c>
    </row>
    <row r="1074" ht="15.75" customHeight="1">
      <c r="A1074" s="1">
        <v>45328.0</v>
      </c>
      <c r="B1074" s="2" t="s">
        <v>1094</v>
      </c>
      <c r="C1074" s="2" t="s">
        <v>51</v>
      </c>
      <c r="D1074" s="1">
        <v>36502.0</v>
      </c>
      <c r="E1074" s="2" t="s">
        <v>63</v>
      </c>
      <c r="F1074" s="2">
        <v>21.0</v>
      </c>
      <c r="G1074" s="2" t="s">
        <v>23</v>
      </c>
      <c r="H1074" s="2" t="s">
        <v>52</v>
      </c>
      <c r="I1074" s="2" t="s">
        <v>25</v>
      </c>
      <c r="J1074" s="2" t="str">
        <f t="array" ref="J1074">XLOOKUP('Transaction Data'!$G1074,Product_Code,Biscuit_Brand)</f>
        <v>Cinnamon Swirls</v>
      </c>
      <c r="K1074" s="2">
        <f t="array" ref="K1074">XLOOKUP('Transaction Data'!$G1074,Product_Code,Cost)</f>
        <v>10</v>
      </c>
      <c r="L1074" s="2">
        <f t="array" ref="L1074">XLOOKUP('Transaction Data'!$G1074,Product_Code,Unit_Price)</f>
        <v>14</v>
      </c>
      <c r="M1074" s="3">
        <f>'Transaction Data'!$F1074*'Transaction Data'!$K1074</f>
        <v>210</v>
      </c>
      <c r="N1074" s="3">
        <f>'Transaction Data'!$F1074*'Transaction Data'!$L1074</f>
        <v>294</v>
      </c>
      <c r="O1074" s="3">
        <f>'Transaction Data'!$N1074-'Transaction Data'!$M1074</f>
        <v>84</v>
      </c>
      <c r="P1074" s="2">
        <f>DATEDIF('Transaction Data'!$D1074,'Transaction Data'!$A1074,"y")</f>
        <v>24</v>
      </c>
      <c r="Q1074" s="2" t="str">
        <f>FLOOR('Transaction Data'!$P1074,15)&amp;"-"&amp;FLOOR('Transaction Data'!$P1074,15)+14</f>
        <v>15-29</v>
      </c>
      <c r="R1074" s="2" t="str">
        <f>IF('Transaction Data'!$L1074&lt;=10,"Less Expensive","Expensive")</f>
        <v>Expensive</v>
      </c>
      <c r="S1074" s="4">
        <f>WEEKDAY('Transaction Data'!$A1074)</f>
        <v>3</v>
      </c>
      <c r="T1074" s="2" t="str">
        <f>IF(WEEKDAY('Transaction Data'!$A1074,2)&lt;6,"Weekday","Weekend")</f>
        <v>Weekday</v>
      </c>
    </row>
    <row r="1075" ht="15.75" customHeight="1">
      <c r="A1075" s="1">
        <v>45387.0</v>
      </c>
      <c r="B1075" s="2" t="s">
        <v>1095</v>
      </c>
      <c r="C1075" s="2" t="s">
        <v>41</v>
      </c>
      <c r="D1075" s="1">
        <v>30910.0</v>
      </c>
      <c r="E1075" s="2" t="s">
        <v>22</v>
      </c>
      <c r="F1075" s="2">
        <v>151.0</v>
      </c>
      <c r="G1075" s="2" t="s">
        <v>33</v>
      </c>
      <c r="H1075" s="2" t="s">
        <v>49</v>
      </c>
      <c r="I1075" s="2" t="s">
        <v>25</v>
      </c>
      <c r="J1075" s="2" t="str">
        <f t="array" ref="J1075">XLOOKUP('Transaction Data'!$G1075,Product_Code,Biscuit_Brand)</f>
        <v>Caramel Biscuits</v>
      </c>
      <c r="K1075" s="2">
        <f t="array" ref="K1075">XLOOKUP('Transaction Data'!$G1075,Product_Code,Cost)</f>
        <v>18</v>
      </c>
      <c r="L1075" s="2">
        <f t="array" ref="L1075">XLOOKUP('Transaction Data'!$G1075,Product_Code,Unit_Price)</f>
        <v>22</v>
      </c>
      <c r="M1075" s="3">
        <f>'Transaction Data'!$F1075*'Transaction Data'!$K1075</f>
        <v>2718</v>
      </c>
      <c r="N1075" s="3">
        <f>'Transaction Data'!$F1075*'Transaction Data'!$L1075</f>
        <v>3322</v>
      </c>
      <c r="O1075" s="3">
        <f>'Transaction Data'!$N1075-'Transaction Data'!$M1075</f>
        <v>604</v>
      </c>
      <c r="P1075" s="2">
        <f>DATEDIF('Transaction Data'!$D1075,'Transaction Data'!$A1075,"y")</f>
        <v>39</v>
      </c>
      <c r="Q1075" s="2" t="str">
        <f>FLOOR('Transaction Data'!$P1075,15)&amp;"-"&amp;FLOOR('Transaction Data'!$P1075,15)+14</f>
        <v>30-44</v>
      </c>
      <c r="R1075" s="2" t="str">
        <f>IF('Transaction Data'!$L1075&lt;=10,"Less Expensive","Expensive")</f>
        <v>Expensive</v>
      </c>
      <c r="S1075" s="4">
        <f>WEEKDAY('Transaction Data'!$A1075)</f>
        <v>6</v>
      </c>
      <c r="T1075" s="2" t="str">
        <f>IF(WEEKDAY('Transaction Data'!$A1075,2)&lt;6,"Weekday","Weekend")</f>
        <v>Weekday</v>
      </c>
    </row>
    <row r="1076" ht="15.75" customHeight="1">
      <c r="A1076" s="1">
        <v>45332.0</v>
      </c>
      <c r="B1076" s="2" t="s">
        <v>1096</v>
      </c>
      <c r="C1076" s="2" t="s">
        <v>78</v>
      </c>
      <c r="D1076" s="1">
        <v>38059.0</v>
      </c>
      <c r="E1076" s="2" t="s">
        <v>27</v>
      </c>
      <c r="F1076" s="2">
        <v>338.0</v>
      </c>
      <c r="G1076" s="2" t="s">
        <v>28</v>
      </c>
      <c r="H1076" s="2" t="s">
        <v>52</v>
      </c>
      <c r="I1076" s="2" t="s">
        <v>25</v>
      </c>
      <c r="J1076" s="2" t="str">
        <f t="array" ref="J1076">XLOOKUP('Transaction Data'!$G1076,Product_Code,Biscuit_Brand)</f>
        <v>Shortbread</v>
      </c>
      <c r="K1076" s="2">
        <f t="array" ref="K1076">XLOOKUP('Transaction Data'!$G1076,Product_Code,Cost)</f>
        <v>10</v>
      </c>
      <c r="L1076" s="2">
        <f t="array" ref="L1076">XLOOKUP('Transaction Data'!$G1076,Product_Code,Unit_Price)</f>
        <v>45</v>
      </c>
      <c r="M1076" s="3">
        <f>'Transaction Data'!$F1076*'Transaction Data'!$K1076</f>
        <v>3380</v>
      </c>
      <c r="N1076" s="3">
        <f>'Transaction Data'!$F1076*'Transaction Data'!$L1076</f>
        <v>15210</v>
      </c>
      <c r="O1076" s="3">
        <f>'Transaction Data'!$N1076-'Transaction Data'!$M1076</f>
        <v>11830</v>
      </c>
      <c r="P1076" s="2">
        <f>DATEDIF('Transaction Data'!$D1076,'Transaction Data'!$A1076,"y")</f>
        <v>19</v>
      </c>
      <c r="Q1076" s="2" t="str">
        <f>FLOOR('Transaction Data'!$P1076,15)&amp;"-"&amp;FLOOR('Transaction Data'!$P1076,15)+14</f>
        <v>15-29</v>
      </c>
      <c r="R1076" s="2" t="str">
        <f>IF('Transaction Data'!$L1076&lt;=10,"Less Expensive","Expensive")</f>
        <v>Expensive</v>
      </c>
      <c r="S1076" s="4">
        <f>WEEKDAY('Transaction Data'!$A1076)</f>
        <v>7</v>
      </c>
      <c r="T1076" s="2" t="str">
        <f>IF(WEEKDAY('Transaction Data'!$A1076,2)&lt;6,"Weekday","Weekend")</f>
        <v>Weekend</v>
      </c>
    </row>
    <row r="1077" ht="15.75" customHeight="1">
      <c r="A1077" s="1">
        <v>45295.0</v>
      </c>
      <c r="B1077" s="2" t="s">
        <v>1097</v>
      </c>
      <c r="C1077" s="2" t="s">
        <v>32</v>
      </c>
      <c r="D1077" s="1">
        <v>34404.0</v>
      </c>
      <c r="E1077" s="2" t="s">
        <v>37</v>
      </c>
      <c r="F1077" s="2">
        <v>255.0</v>
      </c>
      <c r="G1077" s="2" t="s">
        <v>57</v>
      </c>
      <c r="H1077" s="2" t="s">
        <v>34</v>
      </c>
      <c r="I1077" s="2" t="s">
        <v>25</v>
      </c>
      <c r="J1077" s="2" t="str">
        <f t="array" ref="J1077">XLOOKUP('Transaction Data'!$G1077,Product_Code,Biscuit_Brand)</f>
        <v>Oatmeal Cookies</v>
      </c>
      <c r="K1077" s="2">
        <f t="array" ref="K1077">XLOOKUP('Transaction Data'!$G1077,Product_Code,Cost)</f>
        <v>19</v>
      </c>
      <c r="L1077" s="2">
        <f t="array" ref="L1077">XLOOKUP('Transaction Data'!$G1077,Product_Code,Unit_Price)</f>
        <v>23</v>
      </c>
      <c r="M1077" s="3">
        <f>'Transaction Data'!$F1077*'Transaction Data'!$K1077</f>
        <v>4845</v>
      </c>
      <c r="N1077" s="3">
        <f>'Transaction Data'!$F1077*'Transaction Data'!$L1077</f>
        <v>5865</v>
      </c>
      <c r="O1077" s="3">
        <f>'Transaction Data'!$N1077-'Transaction Data'!$M1077</f>
        <v>1020</v>
      </c>
      <c r="P1077" s="2">
        <f>DATEDIF('Transaction Data'!$D1077,'Transaction Data'!$A1077,"y")</f>
        <v>29</v>
      </c>
      <c r="Q1077" s="2" t="str">
        <f>FLOOR('Transaction Data'!$P1077,15)&amp;"-"&amp;FLOOR('Transaction Data'!$P1077,15)+14</f>
        <v>15-29</v>
      </c>
      <c r="R1077" s="2" t="str">
        <f>IF('Transaction Data'!$L1077&lt;=10,"Less Expensive","Expensive")</f>
        <v>Expensive</v>
      </c>
      <c r="S1077" s="4">
        <f>WEEKDAY('Transaction Data'!$A1077)</f>
        <v>5</v>
      </c>
      <c r="T1077" s="2" t="str">
        <f>IF(WEEKDAY('Transaction Data'!$A1077,2)&lt;6,"Weekday","Weekend")</f>
        <v>Weekday</v>
      </c>
    </row>
    <row r="1078" ht="15.75" customHeight="1">
      <c r="A1078" s="1">
        <v>45332.0</v>
      </c>
      <c r="B1078" s="2" t="s">
        <v>1098</v>
      </c>
      <c r="C1078" s="2" t="s">
        <v>41</v>
      </c>
      <c r="D1078" s="1">
        <v>31711.0</v>
      </c>
      <c r="E1078" s="2" t="s">
        <v>63</v>
      </c>
      <c r="F1078" s="2">
        <v>413.0</v>
      </c>
      <c r="G1078" s="2" t="s">
        <v>57</v>
      </c>
      <c r="H1078" s="2" t="s">
        <v>34</v>
      </c>
      <c r="I1078" s="2" t="s">
        <v>25</v>
      </c>
      <c r="J1078" s="2" t="str">
        <f t="array" ref="J1078">XLOOKUP('Transaction Data'!$G1078,Product_Code,Biscuit_Brand)</f>
        <v>Oatmeal Cookies</v>
      </c>
      <c r="K1078" s="2">
        <f t="array" ref="K1078">XLOOKUP('Transaction Data'!$G1078,Product_Code,Cost)</f>
        <v>19</v>
      </c>
      <c r="L1078" s="2">
        <f t="array" ref="L1078">XLOOKUP('Transaction Data'!$G1078,Product_Code,Unit_Price)</f>
        <v>23</v>
      </c>
      <c r="M1078" s="3">
        <f>'Transaction Data'!$F1078*'Transaction Data'!$K1078</f>
        <v>7847</v>
      </c>
      <c r="N1078" s="3">
        <f>'Transaction Data'!$F1078*'Transaction Data'!$L1078</f>
        <v>9499</v>
      </c>
      <c r="O1078" s="3">
        <f>'Transaction Data'!$N1078-'Transaction Data'!$M1078</f>
        <v>1652</v>
      </c>
      <c r="P1078" s="2">
        <f>DATEDIF('Transaction Data'!$D1078,'Transaction Data'!$A1078,"y")</f>
        <v>37</v>
      </c>
      <c r="Q1078" s="2" t="str">
        <f>FLOOR('Transaction Data'!$P1078,15)&amp;"-"&amp;FLOOR('Transaction Data'!$P1078,15)+14</f>
        <v>30-44</v>
      </c>
      <c r="R1078" s="2" t="str">
        <f>IF('Transaction Data'!$L1078&lt;=10,"Less Expensive","Expensive")</f>
        <v>Expensive</v>
      </c>
      <c r="S1078" s="4">
        <f>WEEKDAY('Transaction Data'!$A1078)</f>
        <v>7</v>
      </c>
      <c r="T1078" s="2" t="str">
        <f>IF(WEEKDAY('Transaction Data'!$A1078,2)&lt;6,"Weekday","Weekend")</f>
        <v>Weekend</v>
      </c>
    </row>
    <row r="1079" ht="15.75" customHeight="1">
      <c r="A1079" s="1">
        <v>45461.0</v>
      </c>
      <c r="B1079" s="2" t="s">
        <v>1099</v>
      </c>
      <c r="C1079" s="2" t="s">
        <v>78</v>
      </c>
      <c r="D1079" s="1">
        <v>16116.0</v>
      </c>
      <c r="E1079" s="2" t="s">
        <v>22</v>
      </c>
      <c r="F1079" s="2">
        <v>154.0</v>
      </c>
      <c r="G1079" s="2" t="s">
        <v>48</v>
      </c>
      <c r="H1079" s="2" t="s">
        <v>39</v>
      </c>
      <c r="I1079" s="2" t="s">
        <v>25</v>
      </c>
      <c r="J1079" s="2" t="str">
        <f t="array" ref="J1079">XLOOKUP('Transaction Data'!$G1079,Product_Code,Biscuit_Brand)</f>
        <v>Lemon Crisps</v>
      </c>
      <c r="K1079" s="2">
        <f t="array" ref="K1079">XLOOKUP('Transaction Data'!$G1079,Product_Code,Cost)</f>
        <v>7</v>
      </c>
      <c r="L1079" s="2">
        <f t="array" ref="L1079">XLOOKUP('Transaction Data'!$G1079,Product_Code,Unit_Price)</f>
        <v>9</v>
      </c>
      <c r="M1079" s="3">
        <f>'Transaction Data'!$F1079*'Transaction Data'!$K1079</f>
        <v>1078</v>
      </c>
      <c r="N1079" s="3">
        <f>'Transaction Data'!$F1079*'Transaction Data'!$L1079</f>
        <v>1386</v>
      </c>
      <c r="O1079" s="3">
        <f>'Transaction Data'!$N1079-'Transaction Data'!$M1079</f>
        <v>308</v>
      </c>
      <c r="P1079" s="2">
        <f>DATEDIF('Transaction Data'!$D1079,'Transaction Data'!$A1079,"y")</f>
        <v>80</v>
      </c>
      <c r="Q1079" s="2" t="str">
        <f>FLOOR('Transaction Data'!$P1079,15)&amp;"-"&amp;FLOOR('Transaction Data'!$P1079,15)+14</f>
        <v>75-89</v>
      </c>
      <c r="R1079" s="2" t="str">
        <f>IF('Transaction Data'!$L1079&lt;=10,"Less Expensive","Expensive")</f>
        <v>Less Expensive</v>
      </c>
      <c r="S1079" s="4">
        <f>WEEKDAY('Transaction Data'!$A1079)</f>
        <v>3</v>
      </c>
      <c r="T1079" s="2" t="str">
        <f>IF(WEEKDAY('Transaction Data'!$A1079,2)&lt;6,"Weekday","Weekend")</f>
        <v>Weekday</v>
      </c>
    </row>
    <row r="1080" ht="15.75" customHeight="1">
      <c r="A1080" s="1">
        <v>45497.0</v>
      </c>
      <c r="B1080" s="2" t="s">
        <v>1100</v>
      </c>
      <c r="C1080" s="2" t="s">
        <v>41</v>
      </c>
      <c r="D1080" s="1">
        <v>33028.0</v>
      </c>
      <c r="E1080" s="2" t="s">
        <v>37</v>
      </c>
      <c r="F1080" s="2">
        <v>462.0</v>
      </c>
      <c r="G1080" s="2" t="s">
        <v>38</v>
      </c>
      <c r="H1080" s="2" t="s">
        <v>42</v>
      </c>
      <c r="I1080" s="2" t="s">
        <v>25</v>
      </c>
      <c r="J1080" s="2" t="str">
        <f t="array" ref="J1080">XLOOKUP('Transaction Data'!$G1080,Product_Code,Biscuit_Brand)</f>
        <v>Ginger Snaps</v>
      </c>
      <c r="K1080" s="2">
        <f t="array" ref="K1080">XLOOKUP('Transaction Data'!$G1080,Product_Code,Cost)</f>
        <v>14</v>
      </c>
      <c r="L1080" s="2">
        <f t="array" ref="L1080">XLOOKUP('Transaction Data'!$G1080,Product_Code,Unit_Price)</f>
        <v>28</v>
      </c>
      <c r="M1080" s="3">
        <f>'Transaction Data'!$F1080*'Transaction Data'!$K1080</f>
        <v>6468</v>
      </c>
      <c r="N1080" s="3">
        <f>'Transaction Data'!$F1080*'Transaction Data'!$L1080</f>
        <v>12936</v>
      </c>
      <c r="O1080" s="3">
        <f>'Transaction Data'!$N1080-'Transaction Data'!$M1080</f>
        <v>6468</v>
      </c>
      <c r="P1080" s="2">
        <f>DATEDIF('Transaction Data'!$D1080,'Transaction Data'!$A1080,"y")</f>
        <v>34</v>
      </c>
      <c r="Q1080" s="2" t="str">
        <f>FLOOR('Transaction Data'!$P1080,15)&amp;"-"&amp;FLOOR('Transaction Data'!$P1080,15)+14</f>
        <v>30-44</v>
      </c>
      <c r="R1080" s="2" t="str">
        <f>IF('Transaction Data'!$L1080&lt;=10,"Less Expensive","Expensive")</f>
        <v>Expensive</v>
      </c>
      <c r="S1080" s="4">
        <f>WEEKDAY('Transaction Data'!$A1080)</f>
        <v>4</v>
      </c>
      <c r="T1080" s="2" t="str">
        <f>IF(WEEKDAY('Transaction Data'!$A1080,2)&lt;6,"Weekday","Weekend")</f>
        <v>Weekday</v>
      </c>
    </row>
    <row r="1081" ht="15.75" customHeight="1">
      <c r="A1081" s="1">
        <v>45496.0</v>
      </c>
      <c r="B1081" s="2" t="s">
        <v>1101</v>
      </c>
      <c r="C1081" s="2" t="s">
        <v>32</v>
      </c>
      <c r="D1081" s="1">
        <v>19791.0</v>
      </c>
      <c r="E1081" s="2" t="s">
        <v>37</v>
      </c>
      <c r="F1081" s="2">
        <v>429.0</v>
      </c>
      <c r="G1081" s="2" t="s">
        <v>28</v>
      </c>
      <c r="H1081" s="2" t="s">
        <v>45</v>
      </c>
      <c r="I1081" s="2" t="s">
        <v>25</v>
      </c>
      <c r="J1081" s="2" t="str">
        <f t="array" ref="J1081">XLOOKUP('Transaction Data'!$G1081,Product_Code,Biscuit_Brand)</f>
        <v>Shortbread</v>
      </c>
      <c r="K1081" s="2">
        <f t="array" ref="K1081">XLOOKUP('Transaction Data'!$G1081,Product_Code,Cost)</f>
        <v>10</v>
      </c>
      <c r="L1081" s="2">
        <f t="array" ref="L1081">XLOOKUP('Transaction Data'!$G1081,Product_Code,Unit_Price)</f>
        <v>45</v>
      </c>
      <c r="M1081" s="3">
        <f>'Transaction Data'!$F1081*'Transaction Data'!$K1081</f>
        <v>4290</v>
      </c>
      <c r="N1081" s="3">
        <f>'Transaction Data'!$F1081*'Transaction Data'!$L1081</f>
        <v>19305</v>
      </c>
      <c r="O1081" s="3">
        <f>'Transaction Data'!$N1081-'Transaction Data'!$M1081</f>
        <v>15015</v>
      </c>
      <c r="P1081" s="2">
        <f>DATEDIF('Transaction Data'!$D1081,'Transaction Data'!$A1081,"y")</f>
        <v>70</v>
      </c>
      <c r="Q1081" s="2" t="str">
        <f>FLOOR('Transaction Data'!$P1081,15)&amp;"-"&amp;FLOOR('Transaction Data'!$P1081,15)+14</f>
        <v>60-74</v>
      </c>
      <c r="R1081" s="2" t="str">
        <f>IF('Transaction Data'!$L1081&lt;=10,"Less Expensive","Expensive")</f>
        <v>Expensive</v>
      </c>
      <c r="S1081" s="4">
        <f>WEEKDAY('Transaction Data'!$A1081)</f>
        <v>3</v>
      </c>
      <c r="T1081" s="2" t="str">
        <f>IF(WEEKDAY('Transaction Data'!$A1081,2)&lt;6,"Weekday","Weekend")</f>
        <v>Weekday</v>
      </c>
    </row>
    <row r="1082" ht="15.75" customHeight="1">
      <c r="A1082" s="1">
        <v>45398.0</v>
      </c>
      <c r="B1082" s="2" t="s">
        <v>1102</v>
      </c>
      <c r="C1082" s="2" t="s">
        <v>54</v>
      </c>
      <c r="D1082" s="1">
        <v>24218.0</v>
      </c>
      <c r="E1082" s="2" t="s">
        <v>22</v>
      </c>
      <c r="F1082" s="2">
        <v>73.0</v>
      </c>
      <c r="G1082" s="2" t="s">
        <v>55</v>
      </c>
      <c r="H1082" s="2" t="s">
        <v>49</v>
      </c>
      <c r="I1082" s="2" t="s">
        <v>25</v>
      </c>
      <c r="J1082" s="2" t="str">
        <f t="array" ref="J1082">XLOOKUP('Transaction Data'!$G1082,Product_Code,Biscuit_Brand)</f>
        <v>Vanilla Wafers</v>
      </c>
      <c r="K1082" s="2">
        <f t="array" ref="K1082">XLOOKUP('Transaction Data'!$G1082,Product_Code,Cost)</f>
        <v>18</v>
      </c>
      <c r="L1082" s="2">
        <f t="array" ref="L1082">XLOOKUP('Transaction Data'!$G1082,Product_Code,Unit_Price)</f>
        <v>36</v>
      </c>
      <c r="M1082" s="3">
        <f>'Transaction Data'!$F1082*'Transaction Data'!$K1082</f>
        <v>1314</v>
      </c>
      <c r="N1082" s="3">
        <f>'Transaction Data'!$F1082*'Transaction Data'!$L1082</f>
        <v>2628</v>
      </c>
      <c r="O1082" s="3">
        <f>'Transaction Data'!$N1082-'Transaction Data'!$M1082</f>
        <v>1314</v>
      </c>
      <c r="P1082" s="2">
        <f>DATEDIF('Transaction Data'!$D1082,'Transaction Data'!$A1082,"y")</f>
        <v>57</v>
      </c>
      <c r="Q1082" s="2" t="str">
        <f>FLOOR('Transaction Data'!$P1082,15)&amp;"-"&amp;FLOOR('Transaction Data'!$P1082,15)+14</f>
        <v>45-59</v>
      </c>
      <c r="R1082" s="2" t="str">
        <f>IF('Transaction Data'!$L1082&lt;=10,"Less Expensive","Expensive")</f>
        <v>Expensive</v>
      </c>
      <c r="S1082" s="4">
        <f>WEEKDAY('Transaction Data'!$A1082)</f>
        <v>3</v>
      </c>
      <c r="T1082" s="2" t="str">
        <f>IF(WEEKDAY('Transaction Data'!$A1082,2)&lt;6,"Weekday","Weekend")</f>
        <v>Weekday</v>
      </c>
    </row>
    <row r="1083" ht="15.75" customHeight="1">
      <c r="A1083" s="1">
        <v>45323.0</v>
      </c>
      <c r="B1083" s="2" t="s">
        <v>1103</v>
      </c>
      <c r="C1083" s="2" t="s">
        <v>51</v>
      </c>
      <c r="D1083" s="1">
        <v>31844.0</v>
      </c>
      <c r="E1083" s="2" t="s">
        <v>37</v>
      </c>
      <c r="F1083" s="2">
        <v>381.0</v>
      </c>
      <c r="G1083" s="2" t="s">
        <v>55</v>
      </c>
      <c r="H1083" s="2" t="s">
        <v>52</v>
      </c>
      <c r="I1083" s="2" t="s">
        <v>25</v>
      </c>
      <c r="J1083" s="2" t="str">
        <f t="array" ref="J1083">XLOOKUP('Transaction Data'!$G1083,Product_Code,Biscuit_Brand)</f>
        <v>Vanilla Wafers</v>
      </c>
      <c r="K1083" s="2">
        <f t="array" ref="K1083">XLOOKUP('Transaction Data'!$G1083,Product_Code,Cost)</f>
        <v>18</v>
      </c>
      <c r="L1083" s="2">
        <f t="array" ref="L1083">XLOOKUP('Transaction Data'!$G1083,Product_Code,Unit_Price)</f>
        <v>36</v>
      </c>
      <c r="M1083" s="3">
        <f>'Transaction Data'!$F1083*'Transaction Data'!$K1083</f>
        <v>6858</v>
      </c>
      <c r="N1083" s="3">
        <f>'Transaction Data'!$F1083*'Transaction Data'!$L1083</f>
        <v>13716</v>
      </c>
      <c r="O1083" s="3">
        <f>'Transaction Data'!$N1083-'Transaction Data'!$M1083</f>
        <v>6858</v>
      </c>
      <c r="P1083" s="2">
        <f>DATEDIF('Transaction Data'!$D1083,'Transaction Data'!$A1083,"y")</f>
        <v>36</v>
      </c>
      <c r="Q1083" s="2" t="str">
        <f>FLOOR('Transaction Data'!$P1083,15)&amp;"-"&amp;FLOOR('Transaction Data'!$P1083,15)+14</f>
        <v>30-44</v>
      </c>
      <c r="R1083" s="2" t="str">
        <f>IF('Transaction Data'!$L1083&lt;=10,"Less Expensive","Expensive")</f>
        <v>Expensive</v>
      </c>
      <c r="S1083" s="4">
        <f>WEEKDAY('Transaction Data'!$A1083)</f>
        <v>5</v>
      </c>
      <c r="T1083" s="2" t="str">
        <f>IF(WEEKDAY('Transaction Data'!$A1083,2)&lt;6,"Weekday","Weekend")</f>
        <v>Weekday</v>
      </c>
    </row>
    <row r="1084" ht="15.75" customHeight="1">
      <c r="A1084" s="1">
        <v>45347.0</v>
      </c>
      <c r="B1084" s="2" t="s">
        <v>1104</v>
      </c>
      <c r="C1084" s="2" t="s">
        <v>78</v>
      </c>
      <c r="D1084" s="1">
        <v>29023.0</v>
      </c>
      <c r="E1084" s="2" t="s">
        <v>22</v>
      </c>
      <c r="F1084" s="2">
        <v>190.0</v>
      </c>
      <c r="G1084" s="2" t="s">
        <v>48</v>
      </c>
      <c r="H1084" s="2" t="s">
        <v>49</v>
      </c>
      <c r="I1084" s="2" t="s">
        <v>25</v>
      </c>
      <c r="J1084" s="2" t="str">
        <f t="array" ref="J1084">XLOOKUP('Transaction Data'!$G1084,Product_Code,Biscuit_Brand)</f>
        <v>Lemon Crisps</v>
      </c>
      <c r="K1084" s="2">
        <f t="array" ref="K1084">XLOOKUP('Transaction Data'!$G1084,Product_Code,Cost)</f>
        <v>7</v>
      </c>
      <c r="L1084" s="2">
        <f t="array" ref="L1084">XLOOKUP('Transaction Data'!$G1084,Product_Code,Unit_Price)</f>
        <v>9</v>
      </c>
      <c r="M1084" s="3">
        <f>'Transaction Data'!$F1084*'Transaction Data'!$K1084</f>
        <v>1330</v>
      </c>
      <c r="N1084" s="3">
        <f>'Transaction Data'!$F1084*'Transaction Data'!$L1084</f>
        <v>1710</v>
      </c>
      <c r="O1084" s="3">
        <f>'Transaction Data'!$N1084-'Transaction Data'!$M1084</f>
        <v>380</v>
      </c>
      <c r="P1084" s="2">
        <f>DATEDIF('Transaction Data'!$D1084,'Transaction Data'!$A1084,"y")</f>
        <v>44</v>
      </c>
      <c r="Q1084" s="2" t="str">
        <f>FLOOR('Transaction Data'!$P1084,15)&amp;"-"&amp;FLOOR('Transaction Data'!$P1084,15)+14</f>
        <v>30-44</v>
      </c>
      <c r="R1084" s="2" t="str">
        <f>IF('Transaction Data'!$L1084&lt;=10,"Less Expensive","Expensive")</f>
        <v>Less Expensive</v>
      </c>
      <c r="S1084" s="4">
        <f>WEEKDAY('Transaction Data'!$A1084)</f>
        <v>1</v>
      </c>
      <c r="T1084" s="2" t="str">
        <f>IF(WEEKDAY('Transaction Data'!$A1084,2)&lt;6,"Weekday","Weekend")</f>
        <v>Weekend</v>
      </c>
    </row>
    <row r="1085" ht="15.75" customHeight="1">
      <c r="A1085" s="1">
        <v>45314.0</v>
      </c>
      <c r="B1085" s="2" t="s">
        <v>1105</v>
      </c>
      <c r="C1085" s="2" t="s">
        <v>51</v>
      </c>
      <c r="D1085" s="1">
        <v>34610.0</v>
      </c>
      <c r="E1085" s="2" t="s">
        <v>63</v>
      </c>
      <c r="F1085" s="2">
        <v>62.0</v>
      </c>
      <c r="G1085" s="2" t="s">
        <v>61</v>
      </c>
      <c r="H1085" s="2" t="s">
        <v>52</v>
      </c>
      <c r="I1085" s="2" t="s">
        <v>25</v>
      </c>
      <c r="J1085" s="2" t="str">
        <f t="array" ref="J1085">XLOOKUP('Transaction Data'!$G1085,Product_Code,Biscuit_Brand)</f>
        <v>Choco Delight</v>
      </c>
      <c r="K1085" s="2">
        <f t="array" ref="K1085">XLOOKUP('Transaction Data'!$G1085,Product_Code,Cost)</f>
        <v>3</v>
      </c>
      <c r="L1085" s="2">
        <f t="array" ref="L1085">XLOOKUP('Transaction Data'!$G1085,Product_Code,Unit_Price)</f>
        <v>5</v>
      </c>
      <c r="M1085" s="3">
        <f>'Transaction Data'!$F1085*'Transaction Data'!$K1085</f>
        <v>186</v>
      </c>
      <c r="N1085" s="3">
        <f>'Transaction Data'!$F1085*'Transaction Data'!$L1085</f>
        <v>310</v>
      </c>
      <c r="O1085" s="3">
        <f>'Transaction Data'!$N1085-'Transaction Data'!$M1085</f>
        <v>124</v>
      </c>
      <c r="P1085" s="2">
        <f>DATEDIF('Transaction Data'!$D1085,'Transaction Data'!$A1085,"y")</f>
        <v>29</v>
      </c>
      <c r="Q1085" s="2" t="str">
        <f>FLOOR('Transaction Data'!$P1085,15)&amp;"-"&amp;FLOOR('Transaction Data'!$P1085,15)+14</f>
        <v>15-29</v>
      </c>
      <c r="R1085" s="2" t="str">
        <f>IF('Transaction Data'!$L1085&lt;=10,"Less Expensive","Expensive")</f>
        <v>Less Expensive</v>
      </c>
      <c r="S1085" s="4">
        <f>WEEKDAY('Transaction Data'!$A1085)</f>
        <v>3</v>
      </c>
      <c r="T1085" s="2" t="str">
        <f>IF(WEEKDAY('Transaction Data'!$A1085,2)&lt;6,"Weekday","Weekend")</f>
        <v>Weekday</v>
      </c>
    </row>
    <row r="1086" ht="15.75" customHeight="1">
      <c r="A1086" s="1">
        <v>45323.0</v>
      </c>
      <c r="B1086" s="2" t="s">
        <v>1106</v>
      </c>
      <c r="C1086" s="2" t="s">
        <v>65</v>
      </c>
      <c r="D1086" s="1">
        <v>25534.0</v>
      </c>
      <c r="E1086" s="2" t="s">
        <v>63</v>
      </c>
      <c r="F1086" s="2">
        <v>439.0</v>
      </c>
      <c r="G1086" s="2" t="s">
        <v>33</v>
      </c>
      <c r="H1086" s="2" t="s">
        <v>52</v>
      </c>
      <c r="I1086" s="2" t="s">
        <v>25</v>
      </c>
      <c r="J1086" s="2" t="str">
        <f t="array" ref="J1086">XLOOKUP('Transaction Data'!$G1086,Product_Code,Biscuit_Brand)</f>
        <v>Caramel Biscuits</v>
      </c>
      <c r="K1086" s="2">
        <f t="array" ref="K1086">XLOOKUP('Transaction Data'!$G1086,Product_Code,Cost)</f>
        <v>18</v>
      </c>
      <c r="L1086" s="2">
        <f t="array" ref="L1086">XLOOKUP('Transaction Data'!$G1086,Product_Code,Unit_Price)</f>
        <v>22</v>
      </c>
      <c r="M1086" s="3">
        <f>'Transaction Data'!$F1086*'Transaction Data'!$K1086</f>
        <v>7902</v>
      </c>
      <c r="N1086" s="3">
        <f>'Transaction Data'!$F1086*'Transaction Data'!$L1086</f>
        <v>9658</v>
      </c>
      <c r="O1086" s="3">
        <f>'Transaction Data'!$N1086-'Transaction Data'!$M1086</f>
        <v>1756</v>
      </c>
      <c r="P1086" s="2">
        <f>DATEDIF('Transaction Data'!$D1086,'Transaction Data'!$A1086,"y")</f>
        <v>54</v>
      </c>
      <c r="Q1086" s="2" t="str">
        <f>FLOOR('Transaction Data'!$P1086,15)&amp;"-"&amp;FLOOR('Transaction Data'!$P1086,15)+14</f>
        <v>45-59</v>
      </c>
      <c r="R1086" s="2" t="str">
        <f>IF('Transaction Data'!$L1086&lt;=10,"Less Expensive","Expensive")</f>
        <v>Expensive</v>
      </c>
      <c r="S1086" s="4">
        <f>WEEKDAY('Transaction Data'!$A1086)</f>
        <v>5</v>
      </c>
      <c r="T1086" s="2" t="str">
        <f>IF(WEEKDAY('Transaction Data'!$A1086,2)&lt;6,"Weekday","Weekend")</f>
        <v>Weekday</v>
      </c>
    </row>
    <row r="1087" ht="15.75" customHeight="1">
      <c r="A1087" s="1">
        <v>45349.0</v>
      </c>
      <c r="B1087" s="2" t="s">
        <v>1107</v>
      </c>
      <c r="C1087" s="2" t="s">
        <v>32</v>
      </c>
      <c r="D1087" s="1">
        <v>21906.0</v>
      </c>
      <c r="E1087" s="2" t="s">
        <v>27</v>
      </c>
      <c r="F1087" s="2">
        <v>87.0</v>
      </c>
      <c r="G1087" s="2" t="s">
        <v>33</v>
      </c>
      <c r="H1087" s="2" t="s">
        <v>45</v>
      </c>
      <c r="I1087" s="2" t="s">
        <v>25</v>
      </c>
      <c r="J1087" s="2" t="str">
        <f t="array" ref="J1087">XLOOKUP('Transaction Data'!$G1087,Product_Code,Biscuit_Brand)</f>
        <v>Caramel Biscuits</v>
      </c>
      <c r="K1087" s="2">
        <f t="array" ref="K1087">XLOOKUP('Transaction Data'!$G1087,Product_Code,Cost)</f>
        <v>18</v>
      </c>
      <c r="L1087" s="2">
        <f t="array" ref="L1087">XLOOKUP('Transaction Data'!$G1087,Product_Code,Unit_Price)</f>
        <v>22</v>
      </c>
      <c r="M1087" s="3">
        <f>'Transaction Data'!$F1087*'Transaction Data'!$K1087</f>
        <v>1566</v>
      </c>
      <c r="N1087" s="3">
        <f>'Transaction Data'!$F1087*'Transaction Data'!$L1087</f>
        <v>1914</v>
      </c>
      <c r="O1087" s="3">
        <f>'Transaction Data'!$N1087-'Transaction Data'!$M1087</f>
        <v>348</v>
      </c>
      <c r="P1087" s="2">
        <f>DATEDIF('Transaction Data'!$D1087,'Transaction Data'!$A1087,"y")</f>
        <v>64</v>
      </c>
      <c r="Q1087" s="2" t="str">
        <f>FLOOR('Transaction Data'!$P1087,15)&amp;"-"&amp;FLOOR('Transaction Data'!$P1087,15)+14</f>
        <v>60-74</v>
      </c>
      <c r="R1087" s="2" t="str">
        <f>IF('Transaction Data'!$L1087&lt;=10,"Less Expensive","Expensive")</f>
        <v>Expensive</v>
      </c>
      <c r="S1087" s="4">
        <f>WEEKDAY('Transaction Data'!$A1087)</f>
        <v>3</v>
      </c>
      <c r="T1087" s="2" t="str">
        <f>IF(WEEKDAY('Transaction Data'!$A1087,2)&lt;6,"Weekday","Weekend")</f>
        <v>Weekday</v>
      </c>
    </row>
    <row r="1088" ht="15.75" customHeight="1">
      <c r="A1088" s="1">
        <v>45300.0</v>
      </c>
      <c r="B1088" s="2" t="s">
        <v>1108</v>
      </c>
      <c r="C1088" s="2" t="s">
        <v>72</v>
      </c>
      <c r="D1088" s="1">
        <v>30904.0</v>
      </c>
      <c r="E1088" s="2" t="s">
        <v>27</v>
      </c>
      <c r="F1088" s="2">
        <v>325.0</v>
      </c>
      <c r="G1088" s="2" t="s">
        <v>28</v>
      </c>
      <c r="H1088" s="2" t="s">
        <v>49</v>
      </c>
      <c r="I1088" s="2" t="s">
        <v>25</v>
      </c>
      <c r="J1088" s="2" t="str">
        <f t="array" ref="J1088">XLOOKUP('Transaction Data'!$G1088,Product_Code,Biscuit_Brand)</f>
        <v>Shortbread</v>
      </c>
      <c r="K1088" s="2">
        <f t="array" ref="K1088">XLOOKUP('Transaction Data'!$G1088,Product_Code,Cost)</f>
        <v>10</v>
      </c>
      <c r="L1088" s="2">
        <f t="array" ref="L1088">XLOOKUP('Transaction Data'!$G1088,Product_Code,Unit_Price)</f>
        <v>45</v>
      </c>
      <c r="M1088" s="3">
        <f>'Transaction Data'!$F1088*'Transaction Data'!$K1088</f>
        <v>3250</v>
      </c>
      <c r="N1088" s="3">
        <f>'Transaction Data'!$F1088*'Transaction Data'!$L1088</f>
        <v>14625</v>
      </c>
      <c r="O1088" s="3">
        <f>'Transaction Data'!$N1088-'Transaction Data'!$M1088</f>
        <v>11375</v>
      </c>
      <c r="P1088" s="2">
        <f>DATEDIF('Transaction Data'!$D1088,'Transaction Data'!$A1088,"y")</f>
        <v>39</v>
      </c>
      <c r="Q1088" s="2" t="str">
        <f>FLOOR('Transaction Data'!$P1088,15)&amp;"-"&amp;FLOOR('Transaction Data'!$P1088,15)+14</f>
        <v>30-44</v>
      </c>
      <c r="R1088" s="2" t="str">
        <f>IF('Transaction Data'!$L1088&lt;=10,"Less Expensive","Expensive")</f>
        <v>Expensive</v>
      </c>
      <c r="S1088" s="4">
        <f>WEEKDAY('Transaction Data'!$A1088)</f>
        <v>3</v>
      </c>
      <c r="T1088" s="2" t="str">
        <f>IF(WEEKDAY('Transaction Data'!$A1088,2)&lt;6,"Weekday","Weekend")</f>
        <v>Weekday</v>
      </c>
    </row>
    <row r="1089" ht="15.75" customHeight="1">
      <c r="A1089" s="1">
        <v>45428.0</v>
      </c>
      <c r="B1089" s="2" t="s">
        <v>1109</v>
      </c>
      <c r="C1089" s="2" t="s">
        <v>72</v>
      </c>
      <c r="D1089" s="1">
        <v>36516.0</v>
      </c>
      <c r="E1089" s="2" t="s">
        <v>63</v>
      </c>
      <c r="F1089" s="2">
        <v>239.0</v>
      </c>
      <c r="G1089" s="2" t="s">
        <v>28</v>
      </c>
      <c r="H1089" s="2" t="s">
        <v>52</v>
      </c>
      <c r="I1089" s="2" t="s">
        <v>25</v>
      </c>
      <c r="J1089" s="2" t="str">
        <f t="array" ref="J1089">XLOOKUP('Transaction Data'!$G1089,Product_Code,Biscuit_Brand)</f>
        <v>Shortbread</v>
      </c>
      <c r="K1089" s="2">
        <f t="array" ref="K1089">XLOOKUP('Transaction Data'!$G1089,Product_Code,Cost)</f>
        <v>10</v>
      </c>
      <c r="L1089" s="2">
        <f t="array" ref="L1089">XLOOKUP('Transaction Data'!$G1089,Product_Code,Unit_Price)</f>
        <v>45</v>
      </c>
      <c r="M1089" s="3">
        <f>'Transaction Data'!$F1089*'Transaction Data'!$K1089</f>
        <v>2390</v>
      </c>
      <c r="N1089" s="3">
        <f>'Transaction Data'!$F1089*'Transaction Data'!$L1089</f>
        <v>10755</v>
      </c>
      <c r="O1089" s="3">
        <f>'Transaction Data'!$N1089-'Transaction Data'!$M1089</f>
        <v>8365</v>
      </c>
      <c r="P1089" s="2">
        <f>DATEDIF('Transaction Data'!$D1089,'Transaction Data'!$A1089,"y")</f>
        <v>24</v>
      </c>
      <c r="Q1089" s="2" t="str">
        <f>FLOOR('Transaction Data'!$P1089,15)&amp;"-"&amp;FLOOR('Transaction Data'!$P1089,15)+14</f>
        <v>15-29</v>
      </c>
      <c r="R1089" s="2" t="str">
        <f>IF('Transaction Data'!$L1089&lt;=10,"Less Expensive","Expensive")</f>
        <v>Expensive</v>
      </c>
      <c r="S1089" s="4">
        <f>WEEKDAY('Transaction Data'!$A1089)</f>
        <v>5</v>
      </c>
      <c r="T1089" s="2" t="str">
        <f>IF(WEEKDAY('Transaction Data'!$A1089,2)&lt;6,"Weekday","Weekend")</f>
        <v>Weekday</v>
      </c>
    </row>
    <row r="1090" ht="15.75" customHeight="1">
      <c r="A1090" s="1">
        <v>45351.0</v>
      </c>
      <c r="B1090" s="2" t="s">
        <v>1110</v>
      </c>
      <c r="C1090" s="2" t="s">
        <v>54</v>
      </c>
      <c r="D1090" s="1">
        <v>33780.0</v>
      </c>
      <c r="E1090" s="2" t="s">
        <v>22</v>
      </c>
      <c r="F1090" s="2">
        <v>321.0</v>
      </c>
      <c r="G1090" s="2" t="s">
        <v>55</v>
      </c>
      <c r="H1090" s="2" t="s">
        <v>49</v>
      </c>
      <c r="I1090" s="2" t="s">
        <v>25</v>
      </c>
      <c r="J1090" s="2" t="str">
        <f t="array" ref="J1090">XLOOKUP('Transaction Data'!$G1090,Product_Code,Biscuit_Brand)</f>
        <v>Vanilla Wafers</v>
      </c>
      <c r="K1090" s="2">
        <f t="array" ref="K1090">XLOOKUP('Transaction Data'!$G1090,Product_Code,Cost)</f>
        <v>18</v>
      </c>
      <c r="L1090" s="2">
        <f t="array" ref="L1090">XLOOKUP('Transaction Data'!$G1090,Product_Code,Unit_Price)</f>
        <v>36</v>
      </c>
      <c r="M1090" s="3">
        <f>'Transaction Data'!$F1090*'Transaction Data'!$K1090</f>
        <v>5778</v>
      </c>
      <c r="N1090" s="3">
        <f>'Transaction Data'!$F1090*'Transaction Data'!$L1090</f>
        <v>11556</v>
      </c>
      <c r="O1090" s="3">
        <f>'Transaction Data'!$N1090-'Transaction Data'!$M1090</f>
        <v>5778</v>
      </c>
      <c r="P1090" s="2">
        <f>DATEDIF('Transaction Data'!$D1090,'Transaction Data'!$A1090,"y")</f>
        <v>31</v>
      </c>
      <c r="Q1090" s="2" t="str">
        <f>FLOOR('Transaction Data'!$P1090,15)&amp;"-"&amp;FLOOR('Transaction Data'!$P1090,15)+14</f>
        <v>30-44</v>
      </c>
      <c r="R1090" s="2" t="str">
        <f>IF('Transaction Data'!$L1090&lt;=10,"Less Expensive","Expensive")</f>
        <v>Expensive</v>
      </c>
      <c r="S1090" s="4">
        <f>WEEKDAY('Transaction Data'!$A1090)</f>
        <v>5</v>
      </c>
      <c r="T1090" s="2" t="str">
        <f>IF(WEEKDAY('Transaction Data'!$A1090,2)&lt;6,"Weekday","Weekend")</f>
        <v>Weekday</v>
      </c>
    </row>
    <row r="1091" ht="15.75" customHeight="1">
      <c r="A1091" s="1">
        <v>45366.0</v>
      </c>
      <c r="B1091" s="2" t="s">
        <v>1111</v>
      </c>
      <c r="C1091" s="2" t="s">
        <v>51</v>
      </c>
      <c r="D1091" s="1">
        <v>24560.0</v>
      </c>
      <c r="E1091" s="2" t="s">
        <v>22</v>
      </c>
      <c r="F1091" s="2">
        <v>298.0</v>
      </c>
      <c r="G1091" s="2" t="s">
        <v>38</v>
      </c>
      <c r="H1091" s="2" t="s">
        <v>52</v>
      </c>
      <c r="I1091" s="2" t="s">
        <v>25</v>
      </c>
      <c r="J1091" s="2" t="str">
        <f t="array" ref="J1091">XLOOKUP('Transaction Data'!$G1091,Product_Code,Biscuit_Brand)</f>
        <v>Ginger Snaps</v>
      </c>
      <c r="K1091" s="2">
        <f t="array" ref="K1091">XLOOKUP('Transaction Data'!$G1091,Product_Code,Cost)</f>
        <v>14</v>
      </c>
      <c r="L1091" s="2">
        <f t="array" ref="L1091">XLOOKUP('Transaction Data'!$G1091,Product_Code,Unit_Price)</f>
        <v>28</v>
      </c>
      <c r="M1091" s="3">
        <f>'Transaction Data'!$F1091*'Transaction Data'!$K1091</f>
        <v>4172</v>
      </c>
      <c r="N1091" s="3">
        <f>'Transaction Data'!$F1091*'Transaction Data'!$L1091</f>
        <v>8344</v>
      </c>
      <c r="O1091" s="3">
        <f>'Transaction Data'!$N1091-'Transaction Data'!$M1091</f>
        <v>4172</v>
      </c>
      <c r="P1091" s="2">
        <f>DATEDIF('Transaction Data'!$D1091,'Transaction Data'!$A1091,"y")</f>
        <v>56</v>
      </c>
      <c r="Q1091" s="2" t="str">
        <f>FLOOR('Transaction Data'!$P1091,15)&amp;"-"&amp;FLOOR('Transaction Data'!$P1091,15)+14</f>
        <v>45-59</v>
      </c>
      <c r="R1091" s="2" t="str">
        <f>IF('Transaction Data'!$L1091&lt;=10,"Less Expensive","Expensive")</f>
        <v>Expensive</v>
      </c>
      <c r="S1091" s="4">
        <f>WEEKDAY('Transaction Data'!$A1091)</f>
        <v>6</v>
      </c>
      <c r="T1091" s="2" t="str">
        <f>IF(WEEKDAY('Transaction Data'!$A1091,2)&lt;6,"Weekday","Weekend")</f>
        <v>Weekday</v>
      </c>
    </row>
    <row r="1092" ht="15.75" customHeight="1">
      <c r="A1092" s="1">
        <v>45420.0</v>
      </c>
      <c r="B1092" s="2" t="s">
        <v>1112</v>
      </c>
      <c r="C1092" s="2" t="s">
        <v>41</v>
      </c>
      <c r="D1092" s="1">
        <v>30429.0</v>
      </c>
      <c r="E1092" s="2" t="s">
        <v>22</v>
      </c>
      <c r="F1092" s="2">
        <v>403.0</v>
      </c>
      <c r="G1092" s="2" t="s">
        <v>61</v>
      </c>
      <c r="H1092" s="2" t="s">
        <v>34</v>
      </c>
      <c r="I1092" s="2" t="s">
        <v>25</v>
      </c>
      <c r="J1092" s="2" t="str">
        <f t="array" ref="J1092">XLOOKUP('Transaction Data'!$G1092,Product_Code,Biscuit_Brand)</f>
        <v>Choco Delight</v>
      </c>
      <c r="K1092" s="2">
        <f t="array" ref="K1092">XLOOKUP('Transaction Data'!$G1092,Product_Code,Cost)</f>
        <v>3</v>
      </c>
      <c r="L1092" s="2">
        <f t="array" ref="L1092">XLOOKUP('Transaction Data'!$G1092,Product_Code,Unit_Price)</f>
        <v>5</v>
      </c>
      <c r="M1092" s="3">
        <f>'Transaction Data'!$F1092*'Transaction Data'!$K1092</f>
        <v>1209</v>
      </c>
      <c r="N1092" s="3">
        <f>'Transaction Data'!$F1092*'Transaction Data'!$L1092</f>
        <v>2015</v>
      </c>
      <c r="O1092" s="3">
        <f>'Transaction Data'!$N1092-'Transaction Data'!$M1092</f>
        <v>806</v>
      </c>
      <c r="P1092" s="2">
        <f>DATEDIF('Transaction Data'!$D1092,'Transaction Data'!$A1092,"y")</f>
        <v>41</v>
      </c>
      <c r="Q1092" s="2" t="str">
        <f>FLOOR('Transaction Data'!$P1092,15)&amp;"-"&amp;FLOOR('Transaction Data'!$P1092,15)+14</f>
        <v>30-44</v>
      </c>
      <c r="R1092" s="2" t="str">
        <f>IF('Transaction Data'!$L1092&lt;=10,"Less Expensive","Expensive")</f>
        <v>Less Expensive</v>
      </c>
      <c r="S1092" s="4">
        <f>WEEKDAY('Transaction Data'!$A1092)</f>
        <v>4</v>
      </c>
      <c r="T1092" s="2" t="str">
        <f>IF(WEEKDAY('Transaction Data'!$A1092,2)&lt;6,"Weekday","Weekend")</f>
        <v>Weekday</v>
      </c>
    </row>
    <row r="1093" ht="15.75" customHeight="1">
      <c r="A1093" s="1">
        <v>45493.0</v>
      </c>
      <c r="B1093" s="2" t="s">
        <v>885</v>
      </c>
      <c r="C1093" s="2" t="s">
        <v>21</v>
      </c>
      <c r="D1093" s="1">
        <v>33024.0</v>
      </c>
      <c r="E1093" s="2" t="s">
        <v>27</v>
      </c>
      <c r="F1093" s="2">
        <v>213.0</v>
      </c>
      <c r="G1093" s="2" t="s">
        <v>44</v>
      </c>
      <c r="H1093" s="2" t="s">
        <v>34</v>
      </c>
      <c r="I1093" s="2" t="s">
        <v>25</v>
      </c>
      <c r="J1093" s="2" t="str">
        <f t="array" ref="J1093">XLOOKUP('Transaction Data'!$G1093,Product_Code,Biscuit_Brand)</f>
        <v>Butter Crunch</v>
      </c>
      <c r="K1093" s="2">
        <f t="array" ref="K1093">XLOOKUP('Transaction Data'!$G1093,Product_Code,Cost)</f>
        <v>10</v>
      </c>
      <c r="L1093" s="2">
        <f t="array" ref="L1093">XLOOKUP('Transaction Data'!$G1093,Product_Code,Unit_Price)</f>
        <v>11</v>
      </c>
      <c r="M1093" s="3">
        <f>'Transaction Data'!$F1093*'Transaction Data'!$K1093</f>
        <v>2130</v>
      </c>
      <c r="N1093" s="3">
        <f>'Transaction Data'!$F1093*'Transaction Data'!$L1093</f>
        <v>2343</v>
      </c>
      <c r="O1093" s="3">
        <f>'Transaction Data'!$N1093-'Transaction Data'!$M1093</f>
        <v>213</v>
      </c>
      <c r="P1093" s="2">
        <f>DATEDIF('Transaction Data'!$D1093,'Transaction Data'!$A1093,"y")</f>
        <v>34</v>
      </c>
      <c r="Q1093" s="2" t="str">
        <f>FLOOR('Transaction Data'!$P1093,15)&amp;"-"&amp;FLOOR('Transaction Data'!$P1093,15)+14</f>
        <v>30-44</v>
      </c>
      <c r="R1093" s="2" t="str">
        <f>IF('Transaction Data'!$L1093&lt;=10,"Less Expensive","Expensive")</f>
        <v>Expensive</v>
      </c>
      <c r="S1093" s="4">
        <f>WEEKDAY('Transaction Data'!$A1093)</f>
        <v>7</v>
      </c>
      <c r="T1093" s="2" t="str">
        <f>IF(WEEKDAY('Transaction Data'!$A1093,2)&lt;6,"Weekday","Weekend")</f>
        <v>Weekend</v>
      </c>
    </row>
    <row r="1094" ht="15.75" customHeight="1">
      <c r="A1094" s="1">
        <v>45310.0</v>
      </c>
      <c r="B1094" s="2" t="s">
        <v>1113</v>
      </c>
      <c r="C1094" s="2" t="s">
        <v>47</v>
      </c>
      <c r="D1094" s="1">
        <v>33105.0</v>
      </c>
      <c r="E1094" s="2" t="s">
        <v>37</v>
      </c>
      <c r="F1094" s="2">
        <v>153.0</v>
      </c>
      <c r="G1094" s="2" t="s">
        <v>44</v>
      </c>
      <c r="H1094" s="2" t="s">
        <v>39</v>
      </c>
      <c r="I1094" s="2" t="s">
        <v>25</v>
      </c>
      <c r="J1094" s="2" t="str">
        <f t="array" ref="J1094">XLOOKUP('Transaction Data'!$G1094,Product_Code,Biscuit_Brand)</f>
        <v>Butter Crunch</v>
      </c>
      <c r="K1094" s="2">
        <f t="array" ref="K1094">XLOOKUP('Transaction Data'!$G1094,Product_Code,Cost)</f>
        <v>10</v>
      </c>
      <c r="L1094" s="2">
        <f t="array" ref="L1094">XLOOKUP('Transaction Data'!$G1094,Product_Code,Unit_Price)</f>
        <v>11</v>
      </c>
      <c r="M1094" s="3">
        <f>'Transaction Data'!$F1094*'Transaction Data'!$K1094</f>
        <v>1530</v>
      </c>
      <c r="N1094" s="3">
        <f>'Transaction Data'!$F1094*'Transaction Data'!$L1094</f>
        <v>1683</v>
      </c>
      <c r="O1094" s="3">
        <f>'Transaction Data'!$N1094-'Transaction Data'!$M1094</f>
        <v>153</v>
      </c>
      <c r="P1094" s="2">
        <f>DATEDIF('Transaction Data'!$D1094,'Transaction Data'!$A1094,"y")</f>
        <v>33</v>
      </c>
      <c r="Q1094" s="2" t="str">
        <f>FLOOR('Transaction Data'!$P1094,15)&amp;"-"&amp;FLOOR('Transaction Data'!$P1094,15)+14</f>
        <v>30-44</v>
      </c>
      <c r="R1094" s="2" t="str">
        <f>IF('Transaction Data'!$L1094&lt;=10,"Less Expensive","Expensive")</f>
        <v>Expensive</v>
      </c>
      <c r="S1094" s="4">
        <f>WEEKDAY('Transaction Data'!$A1094)</f>
        <v>6</v>
      </c>
      <c r="T1094" s="2" t="str">
        <f>IF(WEEKDAY('Transaction Data'!$A1094,2)&lt;6,"Weekday","Weekend")</f>
        <v>Weekday</v>
      </c>
    </row>
    <row r="1095" ht="15.75" customHeight="1">
      <c r="A1095" s="1">
        <v>45442.0</v>
      </c>
      <c r="B1095" s="2" t="s">
        <v>1114</v>
      </c>
      <c r="C1095" s="2" t="s">
        <v>41</v>
      </c>
      <c r="D1095" s="1">
        <v>21125.0</v>
      </c>
      <c r="E1095" s="2" t="s">
        <v>22</v>
      </c>
      <c r="F1095" s="2">
        <v>116.0</v>
      </c>
      <c r="G1095" s="2" t="s">
        <v>55</v>
      </c>
      <c r="H1095" s="2" t="s">
        <v>42</v>
      </c>
      <c r="I1095" s="2" t="s">
        <v>25</v>
      </c>
      <c r="J1095" s="2" t="str">
        <f t="array" ref="J1095">XLOOKUP('Transaction Data'!$G1095,Product_Code,Biscuit_Brand)</f>
        <v>Vanilla Wafers</v>
      </c>
      <c r="K1095" s="2">
        <f t="array" ref="K1095">XLOOKUP('Transaction Data'!$G1095,Product_Code,Cost)</f>
        <v>18</v>
      </c>
      <c r="L1095" s="2">
        <f t="array" ref="L1095">XLOOKUP('Transaction Data'!$G1095,Product_Code,Unit_Price)</f>
        <v>36</v>
      </c>
      <c r="M1095" s="3">
        <f>'Transaction Data'!$F1095*'Transaction Data'!$K1095</f>
        <v>2088</v>
      </c>
      <c r="N1095" s="3">
        <f>'Transaction Data'!$F1095*'Transaction Data'!$L1095</f>
        <v>4176</v>
      </c>
      <c r="O1095" s="3">
        <f>'Transaction Data'!$N1095-'Transaction Data'!$M1095</f>
        <v>2088</v>
      </c>
      <c r="P1095" s="2">
        <f>DATEDIF('Transaction Data'!$D1095,'Transaction Data'!$A1095,"y")</f>
        <v>66</v>
      </c>
      <c r="Q1095" s="2" t="str">
        <f>FLOOR('Transaction Data'!$P1095,15)&amp;"-"&amp;FLOOR('Transaction Data'!$P1095,15)+14</f>
        <v>60-74</v>
      </c>
      <c r="R1095" s="2" t="str">
        <f>IF('Transaction Data'!$L1095&lt;=10,"Less Expensive","Expensive")</f>
        <v>Expensive</v>
      </c>
      <c r="S1095" s="4">
        <f>WEEKDAY('Transaction Data'!$A1095)</f>
        <v>5</v>
      </c>
      <c r="T1095" s="2" t="str">
        <f>IF(WEEKDAY('Transaction Data'!$A1095,2)&lt;6,"Weekday","Weekend")</f>
        <v>Weekday</v>
      </c>
    </row>
    <row r="1096" ht="15.75" customHeight="1">
      <c r="A1096" s="1">
        <v>45305.0</v>
      </c>
      <c r="B1096" s="2" t="s">
        <v>1115</v>
      </c>
      <c r="C1096" s="2" t="s">
        <v>51</v>
      </c>
      <c r="D1096" s="1">
        <v>25648.0</v>
      </c>
      <c r="E1096" s="2" t="s">
        <v>22</v>
      </c>
      <c r="F1096" s="2">
        <v>484.0</v>
      </c>
      <c r="G1096" s="2" t="s">
        <v>57</v>
      </c>
      <c r="H1096" s="2" t="s">
        <v>45</v>
      </c>
      <c r="I1096" s="2" t="s">
        <v>25</v>
      </c>
      <c r="J1096" s="2" t="str">
        <f t="array" ref="J1096">XLOOKUP('Transaction Data'!$G1096,Product_Code,Biscuit_Brand)</f>
        <v>Oatmeal Cookies</v>
      </c>
      <c r="K1096" s="2">
        <f t="array" ref="K1096">XLOOKUP('Transaction Data'!$G1096,Product_Code,Cost)</f>
        <v>19</v>
      </c>
      <c r="L1096" s="2">
        <f t="array" ref="L1096">XLOOKUP('Transaction Data'!$G1096,Product_Code,Unit_Price)</f>
        <v>23</v>
      </c>
      <c r="M1096" s="3">
        <f>'Transaction Data'!$F1096*'Transaction Data'!$K1096</f>
        <v>9196</v>
      </c>
      <c r="N1096" s="3">
        <f>'Transaction Data'!$F1096*'Transaction Data'!$L1096</f>
        <v>11132</v>
      </c>
      <c r="O1096" s="3">
        <f>'Transaction Data'!$N1096-'Transaction Data'!$M1096</f>
        <v>1936</v>
      </c>
      <c r="P1096" s="2">
        <f>DATEDIF('Transaction Data'!$D1096,'Transaction Data'!$A1096,"y")</f>
        <v>53</v>
      </c>
      <c r="Q1096" s="2" t="str">
        <f>FLOOR('Transaction Data'!$P1096,15)&amp;"-"&amp;FLOOR('Transaction Data'!$P1096,15)+14</f>
        <v>45-59</v>
      </c>
      <c r="R1096" s="2" t="str">
        <f>IF('Transaction Data'!$L1096&lt;=10,"Less Expensive","Expensive")</f>
        <v>Expensive</v>
      </c>
      <c r="S1096" s="4">
        <f>WEEKDAY('Transaction Data'!$A1096)</f>
        <v>1</v>
      </c>
      <c r="T1096" s="2" t="str">
        <f>IF(WEEKDAY('Transaction Data'!$A1096,2)&lt;6,"Weekday","Weekend")</f>
        <v>Weekend</v>
      </c>
    </row>
    <row r="1097" ht="15.75" customHeight="1">
      <c r="A1097" s="1">
        <v>45466.0</v>
      </c>
      <c r="B1097" s="2" t="s">
        <v>1116</v>
      </c>
      <c r="C1097" s="2" t="s">
        <v>72</v>
      </c>
      <c r="D1097" s="1">
        <v>36480.0</v>
      </c>
      <c r="E1097" s="2" t="s">
        <v>37</v>
      </c>
      <c r="F1097" s="2">
        <v>134.0</v>
      </c>
      <c r="G1097" s="2" t="s">
        <v>55</v>
      </c>
      <c r="H1097" s="2" t="s">
        <v>49</v>
      </c>
      <c r="I1097" s="2" t="s">
        <v>25</v>
      </c>
      <c r="J1097" s="2" t="str">
        <f t="array" ref="J1097">XLOOKUP('Transaction Data'!$G1097,Product_Code,Biscuit_Brand)</f>
        <v>Vanilla Wafers</v>
      </c>
      <c r="K1097" s="2">
        <f t="array" ref="K1097">XLOOKUP('Transaction Data'!$G1097,Product_Code,Cost)</f>
        <v>18</v>
      </c>
      <c r="L1097" s="2">
        <f t="array" ref="L1097">XLOOKUP('Transaction Data'!$G1097,Product_Code,Unit_Price)</f>
        <v>36</v>
      </c>
      <c r="M1097" s="3">
        <f>'Transaction Data'!$F1097*'Transaction Data'!$K1097</f>
        <v>2412</v>
      </c>
      <c r="N1097" s="3">
        <f>'Transaction Data'!$F1097*'Transaction Data'!$L1097</f>
        <v>4824</v>
      </c>
      <c r="O1097" s="3">
        <f>'Transaction Data'!$N1097-'Transaction Data'!$M1097</f>
        <v>2412</v>
      </c>
      <c r="P1097" s="2">
        <f>DATEDIF('Transaction Data'!$D1097,'Transaction Data'!$A1097,"y")</f>
        <v>24</v>
      </c>
      <c r="Q1097" s="2" t="str">
        <f>FLOOR('Transaction Data'!$P1097,15)&amp;"-"&amp;FLOOR('Transaction Data'!$P1097,15)+14</f>
        <v>15-29</v>
      </c>
      <c r="R1097" s="2" t="str">
        <f>IF('Transaction Data'!$L1097&lt;=10,"Less Expensive","Expensive")</f>
        <v>Expensive</v>
      </c>
      <c r="S1097" s="4">
        <f>WEEKDAY('Transaction Data'!$A1097)</f>
        <v>1</v>
      </c>
      <c r="T1097" s="2" t="str">
        <f>IF(WEEKDAY('Transaction Data'!$A1097,2)&lt;6,"Weekday","Weekend")</f>
        <v>Weekend</v>
      </c>
    </row>
    <row r="1098" ht="15.75" customHeight="1">
      <c r="A1098" s="1">
        <v>45395.0</v>
      </c>
      <c r="B1098" s="2" t="s">
        <v>1117</v>
      </c>
      <c r="C1098" s="2" t="s">
        <v>41</v>
      </c>
      <c r="D1098" s="1">
        <v>37932.0</v>
      </c>
      <c r="E1098" s="2" t="s">
        <v>22</v>
      </c>
      <c r="F1098" s="2">
        <v>252.0</v>
      </c>
      <c r="G1098" s="2" t="s">
        <v>33</v>
      </c>
      <c r="H1098" s="2" t="s">
        <v>52</v>
      </c>
      <c r="I1098" s="2" t="s">
        <v>25</v>
      </c>
      <c r="J1098" s="2" t="str">
        <f t="array" ref="J1098">XLOOKUP('Transaction Data'!$G1098,Product_Code,Biscuit_Brand)</f>
        <v>Caramel Biscuits</v>
      </c>
      <c r="K1098" s="2">
        <f t="array" ref="K1098">XLOOKUP('Transaction Data'!$G1098,Product_Code,Cost)</f>
        <v>18</v>
      </c>
      <c r="L1098" s="2">
        <f t="array" ref="L1098">XLOOKUP('Transaction Data'!$G1098,Product_Code,Unit_Price)</f>
        <v>22</v>
      </c>
      <c r="M1098" s="3">
        <f>'Transaction Data'!$F1098*'Transaction Data'!$K1098</f>
        <v>4536</v>
      </c>
      <c r="N1098" s="3">
        <f>'Transaction Data'!$F1098*'Transaction Data'!$L1098</f>
        <v>5544</v>
      </c>
      <c r="O1098" s="3">
        <f>'Transaction Data'!$N1098-'Transaction Data'!$M1098</f>
        <v>1008</v>
      </c>
      <c r="P1098" s="2">
        <f>DATEDIF('Transaction Data'!$D1098,'Transaction Data'!$A1098,"y")</f>
        <v>20</v>
      </c>
      <c r="Q1098" s="2" t="str">
        <f>FLOOR('Transaction Data'!$P1098,15)&amp;"-"&amp;FLOOR('Transaction Data'!$P1098,15)+14</f>
        <v>15-29</v>
      </c>
      <c r="R1098" s="2" t="str">
        <f>IF('Transaction Data'!$L1098&lt;=10,"Less Expensive","Expensive")</f>
        <v>Expensive</v>
      </c>
      <c r="S1098" s="4">
        <f>WEEKDAY('Transaction Data'!$A1098)</f>
        <v>7</v>
      </c>
      <c r="T1098" s="2" t="str">
        <f>IF(WEEKDAY('Transaction Data'!$A1098,2)&lt;6,"Weekday","Weekend")</f>
        <v>Weekend</v>
      </c>
    </row>
    <row r="1099" ht="15.75" customHeight="1">
      <c r="A1099" s="1">
        <v>45445.0</v>
      </c>
      <c r="B1099" s="2" t="s">
        <v>1118</v>
      </c>
      <c r="C1099" s="2" t="s">
        <v>65</v>
      </c>
      <c r="D1099" s="1">
        <v>33110.0</v>
      </c>
      <c r="E1099" s="2" t="s">
        <v>63</v>
      </c>
      <c r="F1099" s="2">
        <v>173.0</v>
      </c>
      <c r="G1099" s="2" t="s">
        <v>38</v>
      </c>
      <c r="H1099" s="2" t="s">
        <v>49</v>
      </c>
      <c r="I1099" s="2" t="s">
        <v>25</v>
      </c>
      <c r="J1099" s="2" t="str">
        <f t="array" ref="J1099">XLOOKUP('Transaction Data'!$G1099,Product_Code,Biscuit_Brand)</f>
        <v>Ginger Snaps</v>
      </c>
      <c r="K1099" s="2">
        <f t="array" ref="K1099">XLOOKUP('Transaction Data'!$G1099,Product_Code,Cost)</f>
        <v>14</v>
      </c>
      <c r="L1099" s="2">
        <f t="array" ref="L1099">XLOOKUP('Transaction Data'!$G1099,Product_Code,Unit_Price)</f>
        <v>28</v>
      </c>
      <c r="M1099" s="3">
        <f>'Transaction Data'!$F1099*'Transaction Data'!$K1099</f>
        <v>2422</v>
      </c>
      <c r="N1099" s="3">
        <f>'Transaction Data'!$F1099*'Transaction Data'!$L1099</f>
        <v>4844</v>
      </c>
      <c r="O1099" s="3">
        <f>'Transaction Data'!$N1099-'Transaction Data'!$M1099</f>
        <v>2422</v>
      </c>
      <c r="P1099" s="2">
        <f>DATEDIF('Transaction Data'!$D1099,'Transaction Data'!$A1099,"y")</f>
        <v>33</v>
      </c>
      <c r="Q1099" s="2" t="str">
        <f>FLOOR('Transaction Data'!$P1099,15)&amp;"-"&amp;FLOOR('Transaction Data'!$P1099,15)+14</f>
        <v>30-44</v>
      </c>
      <c r="R1099" s="2" t="str">
        <f>IF('Transaction Data'!$L1099&lt;=10,"Less Expensive","Expensive")</f>
        <v>Expensive</v>
      </c>
      <c r="S1099" s="4">
        <f>WEEKDAY('Transaction Data'!$A1099)</f>
        <v>1</v>
      </c>
      <c r="T1099" s="2" t="str">
        <f>IF(WEEKDAY('Transaction Data'!$A1099,2)&lt;6,"Weekday","Weekend")</f>
        <v>Weekend</v>
      </c>
    </row>
    <row r="1100" ht="15.75" customHeight="1">
      <c r="A1100" s="1">
        <v>45470.0</v>
      </c>
      <c r="B1100" s="2" t="s">
        <v>1119</v>
      </c>
      <c r="C1100" s="2" t="s">
        <v>41</v>
      </c>
      <c r="D1100" s="1">
        <v>20162.0</v>
      </c>
      <c r="E1100" s="2" t="s">
        <v>27</v>
      </c>
      <c r="F1100" s="2">
        <v>486.0</v>
      </c>
      <c r="G1100" s="2" t="s">
        <v>60</v>
      </c>
      <c r="H1100" s="2" t="s">
        <v>52</v>
      </c>
      <c r="I1100" s="2" t="s">
        <v>25</v>
      </c>
      <c r="J1100" s="2" t="str">
        <f t="array" ref="J1100">XLOOKUP('Transaction Data'!$G1100,Product_Code,Biscuit_Brand)</f>
        <v>Peanut Butter Bites</v>
      </c>
      <c r="K1100" s="2">
        <f t="array" ref="K1100">XLOOKUP('Transaction Data'!$G1100,Product_Code,Cost)</f>
        <v>5</v>
      </c>
      <c r="L1100" s="2">
        <f t="array" ref="L1100">XLOOKUP('Transaction Data'!$G1100,Product_Code,Unit_Price)</f>
        <v>7</v>
      </c>
      <c r="M1100" s="3">
        <f>'Transaction Data'!$F1100*'Transaction Data'!$K1100</f>
        <v>2430</v>
      </c>
      <c r="N1100" s="3">
        <f>'Transaction Data'!$F1100*'Transaction Data'!$L1100</f>
        <v>3402</v>
      </c>
      <c r="O1100" s="3">
        <f>'Transaction Data'!$N1100-'Transaction Data'!$M1100</f>
        <v>972</v>
      </c>
      <c r="P1100" s="2">
        <f>DATEDIF('Transaction Data'!$D1100,'Transaction Data'!$A1100,"y")</f>
        <v>69</v>
      </c>
      <c r="Q1100" s="2" t="str">
        <f>FLOOR('Transaction Data'!$P1100,15)&amp;"-"&amp;FLOOR('Transaction Data'!$P1100,15)+14</f>
        <v>60-74</v>
      </c>
      <c r="R1100" s="2" t="str">
        <f>IF('Transaction Data'!$L1100&lt;=10,"Less Expensive","Expensive")</f>
        <v>Less Expensive</v>
      </c>
      <c r="S1100" s="4">
        <f>WEEKDAY('Transaction Data'!$A1100)</f>
        <v>5</v>
      </c>
      <c r="T1100" s="2" t="str">
        <f>IF(WEEKDAY('Transaction Data'!$A1100,2)&lt;6,"Weekday","Weekend")</f>
        <v>Weekday</v>
      </c>
    </row>
    <row r="1101" ht="15.75" customHeight="1">
      <c r="A1101" s="1">
        <v>45418.0</v>
      </c>
      <c r="B1101" s="2" t="s">
        <v>1120</v>
      </c>
      <c r="C1101" s="2" t="s">
        <v>47</v>
      </c>
      <c r="D1101" s="1">
        <v>28382.0</v>
      </c>
      <c r="E1101" s="2" t="s">
        <v>22</v>
      </c>
      <c r="F1101" s="2">
        <v>486.0</v>
      </c>
      <c r="G1101" s="2" t="s">
        <v>61</v>
      </c>
      <c r="H1101" s="2" t="s">
        <v>52</v>
      </c>
      <c r="I1101" s="2" t="s">
        <v>25</v>
      </c>
      <c r="J1101" s="2" t="str">
        <f t="array" ref="J1101">XLOOKUP('Transaction Data'!$G1101,Product_Code,Biscuit_Brand)</f>
        <v>Choco Delight</v>
      </c>
      <c r="K1101" s="2">
        <f t="array" ref="K1101">XLOOKUP('Transaction Data'!$G1101,Product_Code,Cost)</f>
        <v>3</v>
      </c>
      <c r="L1101" s="2">
        <f t="array" ref="L1101">XLOOKUP('Transaction Data'!$G1101,Product_Code,Unit_Price)</f>
        <v>5</v>
      </c>
      <c r="M1101" s="3">
        <f>'Transaction Data'!$F1101*'Transaction Data'!$K1101</f>
        <v>1458</v>
      </c>
      <c r="N1101" s="3">
        <f>'Transaction Data'!$F1101*'Transaction Data'!$L1101</f>
        <v>2430</v>
      </c>
      <c r="O1101" s="3">
        <f>'Transaction Data'!$N1101-'Transaction Data'!$M1101</f>
        <v>972</v>
      </c>
      <c r="P1101" s="2">
        <f>DATEDIF('Transaction Data'!$D1101,'Transaction Data'!$A1101,"y")</f>
        <v>46</v>
      </c>
      <c r="Q1101" s="2" t="str">
        <f>FLOOR('Transaction Data'!$P1101,15)&amp;"-"&amp;FLOOR('Transaction Data'!$P1101,15)+14</f>
        <v>45-59</v>
      </c>
      <c r="R1101" s="2" t="str">
        <f>IF('Transaction Data'!$L1101&lt;=10,"Less Expensive","Expensive")</f>
        <v>Less Expensive</v>
      </c>
      <c r="S1101" s="4">
        <f>WEEKDAY('Transaction Data'!$A1101)</f>
        <v>2</v>
      </c>
      <c r="T1101" s="2" t="str">
        <f>IF(WEEKDAY('Transaction Data'!$A1101,2)&lt;6,"Weekday","Weekend")</f>
        <v>Weekday</v>
      </c>
    </row>
    <row r="1102" ht="15.75" customHeight="1">
      <c r="A1102" s="1">
        <v>45438.0</v>
      </c>
      <c r="B1102" s="2" t="s">
        <v>1121</v>
      </c>
      <c r="C1102" s="2" t="s">
        <v>65</v>
      </c>
      <c r="D1102" s="1">
        <v>28922.0</v>
      </c>
      <c r="E1102" s="2" t="s">
        <v>37</v>
      </c>
      <c r="F1102" s="2">
        <v>356.0</v>
      </c>
      <c r="G1102" s="2" t="s">
        <v>60</v>
      </c>
      <c r="H1102" s="2" t="s">
        <v>45</v>
      </c>
      <c r="I1102" s="2" t="s">
        <v>25</v>
      </c>
      <c r="J1102" s="2" t="str">
        <f t="array" ref="J1102">XLOOKUP('Transaction Data'!$G1102,Product_Code,Biscuit_Brand)</f>
        <v>Peanut Butter Bites</v>
      </c>
      <c r="K1102" s="2">
        <f t="array" ref="K1102">XLOOKUP('Transaction Data'!$G1102,Product_Code,Cost)</f>
        <v>5</v>
      </c>
      <c r="L1102" s="2">
        <f t="array" ref="L1102">XLOOKUP('Transaction Data'!$G1102,Product_Code,Unit_Price)</f>
        <v>7</v>
      </c>
      <c r="M1102" s="3">
        <f>'Transaction Data'!$F1102*'Transaction Data'!$K1102</f>
        <v>1780</v>
      </c>
      <c r="N1102" s="3">
        <f>'Transaction Data'!$F1102*'Transaction Data'!$L1102</f>
        <v>2492</v>
      </c>
      <c r="O1102" s="3">
        <f>'Transaction Data'!$N1102-'Transaction Data'!$M1102</f>
        <v>712</v>
      </c>
      <c r="P1102" s="2">
        <f>DATEDIF('Transaction Data'!$D1102,'Transaction Data'!$A1102,"y")</f>
        <v>45</v>
      </c>
      <c r="Q1102" s="2" t="str">
        <f>FLOOR('Transaction Data'!$P1102,15)&amp;"-"&amp;FLOOR('Transaction Data'!$P1102,15)+14</f>
        <v>45-59</v>
      </c>
      <c r="R1102" s="2" t="str">
        <f>IF('Transaction Data'!$L1102&lt;=10,"Less Expensive","Expensive")</f>
        <v>Less Expensive</v>
      </c>
      <c r="S1102" s="4">
        <f>WEEKDAY('Transaction Data'!$A1102)</f>
        <v>1</v>
      </c>
      <c r="T1102" s="2" t="str">
        <f>IF(WEEKDAY('Transaction Data'!$A1102,2)&lt;6,"Weekday","Weekend")</f>
        <v>Weekend</v>
      </c>
    </row>
    <row r="1103" ht="15.75" customHeight="1">
      <c r="A1103" s="1">
        <v>45311.0</v>
      </c>
      <c r="B1103" s="2" t="s">
        <v>1122</v>
      </c>
      <c r="C1103" s="2" t="s">
        <v>47</v>
      </c>
      <c r="D1103" s="1">
        <v>17255.0</v>
      </c>
      <c r="E1103" s="2" t="s">
        <v>27</v>
      </c>
      <c r="F1103" s="2">
        <v>229.0</v>
      </c>
      <c r="G1103" s="2" t="s">
        <v>33</v>
      </c>
      <c r="H1103" s="2" t="s">
        <v>49</v>
      </c>
      <c r="I1103" s="2" t="s">
        <v>25</v>
      </c>
      <c r="J1103" s="2" t="str">
        <f t="array" ref="J1103">XLOOKUP('Transaction Data'!$G1103,Product_Code,Biscuit_Brand)</f>
        <v>Caramel Biscuits</v>
      </c>
      <c r="K1103" s="2">
        <f t="array" ref="K1103">XLOOKUP('Transaction Data'!$G1103,Product_Code,Cost)</f>
        <v>18</v>
      </c>
      <c r="L1103" s="2">
        <f t="array" ref="L1103">XLOOKUP('Transaction Data'!$G1103,Product_Code,Unit_Price)</f>
        <v>22</v>
      </c>
      <c r="M1103" s="3">
        <f>'Transaction Data'!$F1103*'Transaction Data'!$K1103</f>
        <v>4122</v>
      </c>
      <c r="N1103" s="3">
        <f>'Transaction Data'!$F1103*'Transaction Data'!$L1103</f>
        <v>5038</v>
      </c>
      <c r="O1103" s="3">
        <f>'Transaction Data'!$N1103-'Transaction Data'!$M1103</f>
        <v>916</v>
      </c>
      <c r="P1103" s="2">
        <f>DATEDIF('Transaction Data'!$D1103,'Transaction Data'!$A1103,"y")</f>
        <v>76</v>
      </c>
      <c r="Q1103" s="2" t="str">
        <f>FLOOR('Transaction Data'!$P1103,15)&amp;"-"&amp;FLOOR('Transaction Data'!$P1103,15)+14</f>
        <v>75-89</v>
      </c>
      <c r="R1103" s="2" t="str">
        <f>IF('Transaction Data'!$L1103&lt;=10,"Less Expensive","Expensive")</f>
        <v>Expensive</v>
      </c>
      <c r="S1103" s="4">
        <f>WEEKDAY('Transaction Data'!$A1103)</f>
        <v>7</v>
      </c>
      <c r="T1103" s="2" t="str">
        <f>IF(WEEKDAY('Transaction Data'!$A1103,2)&lt;6,"Weekday","Weekend")</f>
        <v>Weekend</v>
      </c>
    </row>
    <row r="1104" ht="15.75" customHeight="1">
      <c r="A1104" s="1">
        <v>45437.0</v>
      </c>
      <c r="B1104" s="2" t="s">
        <v>1123</v>
      </c>
      <c r="C1104" s="2" t="s">
        <v>32</v>
      </c>
      <c r="D1104" s="1">
        <v>32541.0</v>
      </c>
      <c r="E1104" s="2" t="s">
        <v>22</v>
      </c>
      <c r="F1104" s="2">
        <v>354.0</v>
      </c>
      <c r="G1104" s="2" t="s">
        <v>23</v>
      </c>
      <c r="H1104" s="2" t="s">
        <v>52</v>
      </c>
      <c r="I1104" s="2" t="s">
        <v>25</v>
      </c>
      <c r="J1104" s="2" t="str">
        <f t="array" ref="J1104">XLOOKUP('Transaction Data'!$G1104,Product_Code,Biscuit_Brand)</f>
        <v>Cinnamon Swirls</v>
      </c>
      <c r="K1104" s="2">
        <f t="array" ref="K1104">XLOOKUP('Transaction Data'!$G1104,Product_Code,Cost)</f>
        <v>10</v>
      </c>
      <c r="L1104" s="2">
        <f t="array" ref="L1104">XLOOKUP('Transaction Data'!$G1104,Product_Code,Unit_Price)</f>
        <v>14</v>
      </c>
      <c r="M1104" s="3">
        <f>'Transaction Data'!$F1104*'Transaction Data'!$K1104</f>
        <v>3540</v>
      </c>
      <c r="N1104" s="3">
        <f>'Transaction Data'!$F1104*'Transaction Data'!$L1104</f>
        <v>4956</v>
      </c>
      <c r="O1104" s="3">
        <f>'Transaction Data'!$N1104-'Transaction Data'!$M1104</f>
        <v>1416</v>
      </c>
      <c r="P1104" s="2">
        <f>DATEDIF('Transaction Data'!$D1104,'Transaction Data'!$A1104,"y")</f>
        <v>35</v>
      </c>
      <c r="Q1104" s="2" t="str">
        <f>FLOOR('Transaction Data'!$P1104,15)&amp;"-"&amp;FLOOR('Transaction Data'!$P1104,15)+14</f>
        <v>30-44</v>
      </c>
      <c r="R1104" s="2" t="str">
        <f>IF('Transaction Data'!$L1104&lt;=10,"Less Expensive","Expensive")</f>
        <v>Expensive</v>
      </c>
      <c r="S1104" s="4">
        <f>WEEKDAY('Transaction Data'!$A1104)</f>
        <v>7</v>
      </c>
      <c r="T1104" s="2" t="str">
        <f>IF(WEEKDAY('Transaction Data'!$A1104,2)&lt;6,"Weekday","Weekend")</f>
        <v>Weekend</v>
      </c>
    </row>
    <row r="1105" ht="15.75" customHeight="1">
      <c r="A1105" s="1">
        <v>45316.0</v>
      </c>
      <c r="B1105" s="2" t="s">
        <v>1124</v>
      </c>
      <c r="C1105" s="2" t="s">
        <v>32</v>
      </c>
      <c r="D1105" s="1">
        <v>18403.0</v>
      </c>
      <c r="E1105" s="2" t="s">
        <v>27</v>
      </c>
      <c r="F1105" s="2">
        <v>29.0</v>
      </c>
      <c r="G1105" s="2" t="s">
        <v>38</v>
      </c>
      <c r="H1105" s="2" t="s">
        <v>49</v>
      </c>
      <c r="I1105" s="2" t="s">
        <v>25</v>
      </c>
      <c r="J1105" s="2" t="str">
        <f t="array" ref="J1105">XLOOKUP('Transaction Data'!$G1105,Product_Code,Biscuit_Brand)</f>
        <v>Ginger Snaps</v>
      </c>
      <c r="K1105" s="2">
        <f t="array" ref="K1105">XLOOKUP('Transaction Data'!$G1105,Product_Code,Cost)</f>
        <v>14</v>
      </c>
      <c r="L1105" s="2">
        <f t="array" ref="L1105">XLOOKUP('Transaction Data'!$G1105,Product_Code,Unit_Price)</f>
        <v>28</v>
      </c>
      <c r="M1105" s="3">
        <f>'Transaction Data'!$F1105*'Transaction Data'!$K1105</f>
        <v>406</v>
      </c>
      <c r="N1105" s="3">
        <f>'Transaction Data'!$F1105*'Transaction Data'!$L1105</f>
        <v>812</v>
      </c>
      <c r="O1105" s="3">
        <f>'Transaction Data'!$N1105-'Transaction Data'!$M1105</f>
        <v>406</v>
      </c>
      <c r="P1105" s="2">
        <f>DATEDIF('Transaction Data'!$D1105,'Transaction Data'!$A1105,"y")</f>
        <v>73</v>
      </c>
      <c r="Q1105" s="2" t="str">
        <f>FLOOR('Transaction Data'!$P1105,15)&amp;"-"&amp;FLOOR('Transaction Data'!$P1105,15)+14</f>
        <v>60-74</v>
      </c>
      <c r="R1105" s="2" t="str">
        <f>IF('Transaction Data'!$L1105&lt;=10,"Less Expensive","Expensive")</f>
        <v>Expensive</v>
      </c>
      <c r="S1105" s="4">
        <f>WEEKDAY('Transaction Data'!$A1105)</f>
        <v>5</v>
      </c>
      <c r="T1105" s="2" t="str">
        <f>IF(WEEKDAY('Transaction Data'!$A1105,2)&lt;6,"Weekday","Weekend")</f>
        <v>Weekday</v>
      </c>
    </row>
    <row r="1106" ht="15.75" customHeight="1">
      <c r="A1106" s="1">
        <v>45318.0</v>
      </c>
      <c r="B1106" s="2" t="s">
        <v>1125</v>
      </c>
      <c r="C1106" s="2" t="s">
        <v>78</v>
      </c>
      <c r="D1106" s="1">
        <v>16487.0</v>
      </c>
      <c r="E1106" s="2" t="s">
        <v>22</v>
      </c>
      <c r="F1106" s="2">
        <v>340.0</v>
      </c>
      <c r="G1106" s="2" t="s">
        <v>38</v>
      </c>
      <c r="H1106" s="2" t="s">
        <v>52</v>
      </c>
      <c r="I1106" s="2" t="s">
        <v>25</v>
      </c>
      <c r="J1106" s="2" t="str">
        <f t="array" ref="J1106">XLOOKUP('Transaction Data'!$G1106,Product_Code,Biscuit_Brand)</f>
        <v>Ginger Snaps</v>
      </c>
      <c r="K1106" s="2">
        <f t="array" ref="K1106">XLOOKUP('Transaction Data'!$G1106,Product_Code,Cost)</f>
        <v>14</v>
      </c>
      <c r="L1106" s="2">
        <f t="array" ref="L1106">XLOOKUP('Transaction Data'!$G1106,Product_Code,Unit_Price)</f>
        <v>28</v>
      </c>
      <c r="M1106" s="3">
        <f>'Transaction Data'!$F1106*'Transaction Data'!$K1106</f>
        <v>4760</v>
      </c>
      <c r="N1106" s="3">
        <f>'Transaction Data'!$F1106*'Transaction Data'!$L1106</f>
        <v>9520</v>
      </c>
      <c r="O1106" s="3">
        <f>'Transaction Data'!$N1106-'Transaction Data'!$M1106</f>
        <v>4760</v>
      </c>
      <c r="P1106" s="2">
        <f>DATEDIF('Transaction Data'!$D1106,'Transaction Data'!$A1106,"y")</f>
        <v>78</v>
      </c>
      <c r="Q1106" s="2" t="str">
        <f>FLOOR('Transaction Data'!$P1106,15)&amp;"-"&amp;FLOOR('Transaction Data'!$P1106,15)+14</f>
        <v>75-89</v>
      </c>
      <c r="R1106" s="2" t="str">
        <f>IF('Transaction Data'!$L1106&lt;=10,"Less Expensive","Expensive")</f>
        <v>Expensive</v>
      </c>
      <c r="S1106" s="4">
        <f>WEEKDAY('Transaction Data'!$A1106)</f>
        <v>7</v>
      </c>
      <c r="T1106" s="2" t="str">
        <f>IF(WEEKDAY('Transaction Data'!$A1106,2)&lt;6,"Weekday","Weekend")</f>
        <v>Weekend</v>
      </c>
    </row>
    <row r="1107" ht="15.75" customHeight="1">
      <c r="A1107" s="1">
        <v>45482.0</v>
      </c>
      <c r="B1107" s="2" t="s">
        <v>1126</v>
      </c>
      <c r="C1107" s="2" t="s">
        <v>65</v>
      </c>
      <c r="D1107" s="1">
        <v>31853.0</v>
      </c>
      <c r="E1107" s="2" t="s">
        <v>63</v>
      </c>
      <c r="F1107" s="2">
        <v>186.0</v>
      </c>
      <c r="G1107" s="2" t="s">
        <v>61</v>
      </c>
      <c r="H1107" s="2" t="s">
        <v>34</v>
      </c>
      <c r="I1107" s="2" t="s">
        <v>25</v>
      </c>
      <c r="J1107" s="2" t="str">
        <f t="array" ref="J1107">XLOOKUP('Transaction Data'!$G1107,Product_Code,Biscuit_Brand)</f>
        <v>Choco Delight</v>
      </c>
      <c r="K1107" s="2">
        <f t="array" ref="K1107">XLOOKUP('Transaction Data'!$G1107,Product_Code,Cost)</f>
        <v>3</v>
      </c>
      <c r="L1107" s="2">
        <f t="array" ref="L1107">XLOOKUP('Transaction Data'!$G1107,Product_Code,Unit_Price)</f>
        <v>5</v>
      </c>
      <c r="M1107" s="3">
        <f>'Transaction Data'!$F1107*'Transaction Data'!$K1107</f>
        <v>558</v>
      </c>
      <c r="N1107" s="3">
        <f>'Transaction Data'!$F1107*'Transaction Data'!$L1107</f>
        <v>930</v>
      </c>
      <c r="O1107" s="3">
        <f>'Transaction Data'!$N1107-'Transaction Data'!$M1107</f>
        <v>372</v>
      </c>
      <c r="P1107" s="2">
        <f>DATEDIF('Transaction Data'!$D1107,'Transaction Data'!$A1107,"y")</f>
        <v>37</v>
      </c>
      <c r="Q1107" s="2" t="str">
        <f>FLOOR('Transaction Data'!$P1107,15)&amp;"-"&amp;FLOOR('Transaction Data'!$P1107,15)+14</f>
        <v>30-44</v>
      </c>
      <c r="R1107" s="2" t="str">
        <f>IF('Transaction Data'!$L1107&lt;=10,"Less Expensive","Expensive")</f>
        <v>Less Expensive</v>
      </c>
      <c r="S1107" s="4">
        <f>WEEKDAY('Transaction Data'!$A1107)</f>
        <v>3</v>
      </c>
      <c r="T1107" s="2" t="str">
        <f>IF(WEEKDAY('Transaction Data'!$A1107,2)&lt;6,"Weekday","Weekend")</f>
        <v>Weekday</v>
      </c>
    </row>
    <row r="1108" ht="15.75" customHeight="1">
      <c r="A1108" s="1">
        <v>45438.0</v>
      </c>
      <c r="B1108" s="2" t="s">
        <v>1127</v>
      </c>
      <c r="C1108" s="2" t="s">
        <v>51</v>
      </c>
      <c r="D1108" s="1">
        <v>32633.0</v>
      </c>
      <c r="E1108" s="2" t="s">
        <v>37</v>
      </c>
      <c r="F1108" s="2">
        <v>496.0</v>
      </c>
      <c r="G1108" s="2" t="s">
        <v>61</v>
      </c>
      <c r="H1108" s="2" t="s">
        <v>34</v>
      </c>
      <c r="I1108" s="2" t="s">
        <v>25</v>
      </c>
      <c r="J1108" s="2" t="str">
        <f t="array" ref="J1108">XLOOKUP('Transaction Data'!$G1108,Product_Code,Biscuit_Brand)</f>
        <v>Choco Delight</v>
      </c>
      <c r="K1108" s="2">
        <f t="array" ref="K1108">XLOOKUP('Transaction Data'!$G1108,Product_Code,Cost)</f>
        <v>3</v>
      </c>
      <c r="L1108" s="2">
        <f t="array" ref="L1108">XLOOKUP('Transaction Data'!$G1108,Product_Code,Unit_Price)</f>
        <v>5</v>
      </c>
      <c r="M1108" s="3">
        <f>'Transaction Data'!$F1108*'Transaction Data'!$K1108</f>
        <v>1488</v>
      </c>
      <c r="N1108" s="3">
        <f>'Transaction Data'!$F1108*'Transaction Data'!$L1108</f>
        <v>2480</v>
      </c>
      <c r="O1108" s="3">
        <f>'Transaction Data'!$N1108-'Transaction Data'!$M1108</f>
        <v>992</v>
      </c>
      <c r="P1108" s="2">
        <f>DATEDIF('Transaction Data'!$D1108,'Transaction Data'!$A1108,"y")</f>
        <v>35</v>
      </c>
      <c r="Q1108" s="2" t="str">
        <f>FLOOR('Transaction Data'!$P1108,15)&amp;"-"&amp;FLOOR('Transaction Data'!$P1108,15)+14</f>
        <v>30-44</v>
      </c>
      <c r="R1108" s="2" t="str">
        <f>IF('Transaction Data'!$L1108&lt;=10,"Less Expensive","Expensive")</f>
        <v>Less Expensive</v>
      </c>
      <c r="S1108" s="4">
        <f>WEEKDAY('Transaction Data'!$A1108)</f>
        <v>1</v>
      </c>
      <c r="T1108" s="2" t="str">
        <f>IF(WEEKDAY('Transaction Data'!$A1108,2)&lt;6,"Weekday","Weekend")</f>
        <v>Weekend</v>
      </c>
    </row>
    <row r="1109" ht="15.75" customHeight="1">
      <c r="A1109" s="1">
        <v>45401.0</v>
      </c>
      <c r="B1109" s="2" t="s">
        <v>1128</v>
      </c>
      <c r="C1109" s="2" t="s">
        <v>32</v>
      </c>
      <c r="D1109" s="1">
        <v>22241.0</v>
      </c>
      <c r="E1109" s="2" t="s">
        <v>22</v>
      </c>
      <c r="F1109" s="2">
        <v>374.0</v>
      </c>
      <c r="G1109" s="2" t="s">
        <v>33</v>
      </c>
      <c r="H1109" s="2" t="s">
        <v>39</v>
      </c>
      <c r="I1109" s="2" t="s">
        <v>25</v>
      </c>
      <c r="J1109" s="2" t="str">
        <f t="array" ref="J1109">XLOOKUP('Transaction Data'!$G1109,Product_Code,Biscuit_Brand)</f>
        <v>Caramel Biscuits</v>
      </c>
      <c r="K1109" s="2">
        <f t="array" ref="K1109">XLOOKUP('Transaction Data'!$G1109,Product_Code,Cost)</f>
        <v>18</v>
      </c>
      <c r="L1109" s="2">
        <f t="array" ref="L1109">XLOOKUP('Transaction Data'!$G1109,Product_Code,Unit_Price)</f>
        <v>22</v>
      </c>
      <c r="M1109" s="3">
        <f>'Transaction Data'!$F1109*'Transaction Data'!$K1109</f>
        <v>6732</v>
      </c>
      <c r="N1109" s="3">
        <f>'Transaction Data'!$F1109*'Transaction Data'!$L1109</f>
        <v>8228</v>
      </c>
      <c r="O1109" s="3">
        <f>'Transaction Data'!$N1109-'Transaction Data'!$M1109</f>
        <v>1496</v>
      </c>
      <c r="P1109" s="2">
        <f>DATEDIF('Transaction Data'!$D1109,'Transaction Data'!$A1109,"y")</f>
        <v>63</v>
      </c>
      <c r="Q1109" s="2" t="str">
        <f>FLOOR('Transaction Data'!$P1109,15)&amp;"-"&amp;FLOOR('Transaction Data'!$P1109,15)+14</f>
        <v>60-74</v>
      </c>
      <c r="R1109" s="2" t="str">
        <f>IF('Transaction Data'!$L1109&lt;=10,"Less Expensive","Expensive")</f>
        <v>Expensive</v>
      </c>
      <c r="S1109" s="4">
        <f>WEEKDAY('Transaction Data'!$A1109)</f>
        <v>6</v>
      </c>
      <c r="T1109" s="2" t="str">
        <f>IF(WEEKDAY('Transaction Data'!$A1109,2)&lt;6,"Weekday","Weekend")</f>
        <v>Weekday</v>
      </c>
    </row>
    <row r="1110" ht="15.75" customHeight="1">
      <c r="A1110" s="1">
        <v>45307.0</v>
      </c>
      <c r="B1110" s="2" t="s">
        <v>1129</v>
      </c>
      <c r="C1110" s="2" t="s">
        <v>47</v>
      </c>
      <c r="D1110" s="1">
        <v>21857.0</v>
      </c>
      <c r="E1110" s="2" t="s">
        <v>22</v>
      </c>
      <c r="F1110" s="2">
        <v>263.0</v>
      </c>
      <c r="G1110" s="2" t="s">
        <v>44</v>
      </c>
      <c r="H1110" s="2" t="s">
        <v>42</v>
      </c>
      <c r="I1110" s="2" t="s">
        <v>25</v>
      </c>
      <c r="J1110" s="2" t="str">
        <f t="array" ref="J1110">XLOOKUP('Transaction Data'!$G1110,Product_Code,Biscuit_Brand)</f>
        <v>Butter Crunch</v>
      </c>
      <c r="K1110" s="2">
        <f t="array" ref="K1110">XLOOKUP('Transaction Data'!$G1110,Product_Code,Cost)</f>
        <v>10</v>
      </c>
      <c r="L1110" s="2">
        <f t="array" ref="L1110">XLOOKUP('Transaction Data'!$G1110,Product_Code,Unit_Price)</f>
        <v>11</v>
      </c>
      <c r="M1110" s="3">
        <f>'Transaction Data'!$F1110*'Transaction Data'!$K1110</f>
        <v>2630</v>
      </c>
      <c r="N1110" s="3">
        <f>'Transaction Data'!$F1110*'Transaction Data'!$L1110</f>
        <v>2893</v>
      </c>
      <c r="O1110" s="3">
        <f>'Transaction Data'!$N1110-'Transaction Data'!$M1110</f>
        <v>263</v>
      </c>
      <c r="P1110" s="2">
        <f>DATEDIF('Transaction Data'!$D1110,'Transaction Data'!$A1110,"y")</f>
        <v>64</v>
      </c>
      <c r="Q1110" s="2" t="str">
        <f>FLOOR('Transaction Data'!$P1110,15)&amp;"-"&amp;FLOOR('Transaction Data'!$P1110,15)+14</f>
        <v>60-74</v>
      </c>
      <c r="R1110" s="2" t="str">
        <f>IF('Transaction Data'!$L1110&lt;=10,"Less Expensive","Expensive")</f>
        <v>Expensive</v>
      </c>
      <c r="S1110" s="4">
        <f>WEEKDAY('Transaction Data'!$A1110)</f>
        <v>3</v>
      </c>
      <c r="T1110" s="2" t="str">
        <f>IF(WEEKDAY('Transaction Data'!$A1110,2)&lt;6,"Weekday","Weekend")</f>
        <v>Weekday</v>
      </c>
    </row>
    <row r="1111" ht="15.75" customHeight="1">
      <c r="A1111" s="1">
        <v>45318.0</v>
      </c>
      <c r="B1111" s="2" t="s">
        <v>1130</v>
      </c>
      <c r="C1111" s="2" t="s">
        <v>54</v>
      </c>
      <c r="D1111" s="1">
        <v>18796.0</v>
      </c>
      <c r="E1111" s="2" t="s">
        <v>22</v>
      </c>
      <c r="F1111" s="2">
        <v>84.0</v>
      </c>
      <c r="G1111" s="2" t="s">
        <v>23</v>
      </c>
      <c r="H1111" s="2" t="s">
        <v>45</v>
      </c>
      <c r="I1111" s="2" t="s">
        <v>25</v>
      </c>
      <c r="J1111" s="2" t="str">
        <f t="array" ref="J1111">XLOOKUP('Transaction Data'!$G1111,Product_Code,Biscuit_Brand)</f>
        <v>Cinnamon Swirls</v>
      </c>
      <c r="K1111" s="2">
        <f t="array" ref="K1111">XLOOKUP('Transaction Data'!$G1111,Product_Code,Cost)</f>
        <v>10</v>
      </c>
      <c r="L1111" s="2">
        <f t="array" ref="L1111">XLOOKUP('Transaction Data'!$G1111,Product_Code,Unit_Price)</f>
        <v>14</v>
      </c>
      <c r="M1111" s="3">
        <f>'Transaction Data'!$F1111*'Transaction Data'!$K1111</f>
        <v>840</v>
      </c>
      <c r="N1111" s="3">
        <f>'Transaction Data'!$F1111*'Transaction Data'!$L1111</f>
        <v>1176</v>
      </c>
      <c r="O1111" s="3">
        <f>'Transaction Data'!$N1111-'Transaction Data'!$M1111</f>
        <v>336</v>
      </c>
      <c r="P1111" s="2">
        <f>DATEDIF('Transaction Data'!$D1111,'Transaction Data'!$A1111,"y")</f>
        <v>72</v>
      </c>
      <c r="Q1111" s="2" t="str">
        <f>FLOOR('Transaction Data'!$P1111,15)&amp;"-"&amp;FLOOR('Transaction Data'!$P1111,15)+14</f>
        <v>60-74</v>
      </c>
      <c r="R1111" s="2" t="str">
        <f>IF('Transaction Data'!$L1111&lt;=10,"Less Expensive","Expensive")</f>
        <v>Expensive</v>
      </c>
      <c r="S1111" s="4">
        <f>WEEKDAY('Transaction Data'!$A1111)</f>
        <v>7</v>
      </c>
      <c r="T1111" s="2" t="str">
        <f>IF(WEEKDAY('Transaction Data'!$A1111,2)&lt;6,"Weekday","Weekend")</f>
        <v>Weekend</v>
      </c>
    </row>
    <row r="1112" ht="15.75" customHeight="1">
      <c r="A1112" s="1">
        <v>45487.0</v>
      </c>
      <c r="B1112" s="2" t="s">
        <v>1131</v>
      </c>
      <c r="C1112" s="2" t="s">
        <v>32</v>
      </c>
      <c r="D1112" s="1">
        <v>19194.0</v>
      </c>
      <c r="E1112" s="2" t="s">
        <v>63</v>
      </c>
      <c r="F1112" s="2">
        <v>32.0</v>
      </c>
      <c r="G1112" s="2" t="s">
        <v>23</v>
      </c>
      <c r="H1112" s="2" t="s">
        <v>49</v>
      </c>
      <c r="I1112" s="2" t="s">
        <v>30</v>
      </c>
      <c r="J1112" s="2" t="str">
        <f t="array" ref="J1112">XLOOKUP('Transaction Data'!$G1112,Product_Code,Biscuit_Brand)</f>
        <v>Cinnamon Swirls</v>
      </c>
      <c r="K1112" s="2">
        <f t="array" ref="K1112">XLOOKUP('Transaction Data'!$G1112,Product_Code,Cost)</f>
        <v>10</v>
      </c>
      <c r="L1112" s="2">
        <f t="array" ref="L1112">XLOOKUP('Transaction Data'!$G1112,Product_Code,Unit_Price)</f>
        <v>14</v>
      </c>
      <c r="M1112" s="3">
        <f>'Transaction Data'!$F1112*'Transaction Data'!$K1112</f>
        <v>320</v>
      </c>
      <c r="N1112" s="3">
        <f>'Transaction Data'!$F1112*'Transaction Data'!$L1112</f>
        <v>448</v>
      </c>
      <c r="O1112" s="3">
        <f>'Transaction Data'!$N1112-'Transaction Data'!$M1112</f>
        <v>128</v>
      </c>
      <c r="P1112" s="2">
        <f>DATEDIF('Transaction Data'!$D1112,'Transaction Data'!$A1112,"y")</f>
        <v>71</v>
      </c>
      <c r="Q1112" s="2" t="str">
        <f>FLOOR('Transaction Data'!$P1112,15)&amp;"-"&amp;FLOOR('Transaction Data'!$P1112,15)+14</f>
        <v>60-74</v>
      </c>
      <c r="R1112" s="2" t="str">
        <f>IF('Transaction Data'!$L1112&lt;=10,"Less Expensive","Expensive")</f>
        <v>Expensive</v>
      </c>
      <c r="S1112" s="4">
        <f>WEEKDAY('Transaction Data'!$A1112)</f>
        <v>1</v>
      </c>
      <c r="T1112" s="2" t="str">
        <f>IF(WEEKDAY('Transaction Data'!$A1112,2)&lt;6,"Weekday","Weekend")</f>
        <v>Weekend</v>
      </c>
    </row>
    <row r="1113" ht="15.75" customHeight="1">
      <c r="A1113" s="1">
        <v>45398.0</v>
      </c>
      <c r="B1113" s="2" t="s">
        <v>1132</v>
      </c>
      <c r="C1113" s="2" t="s">
        <v>72</v>
      </c>
      <c r="D1113" s="1">
        <v>23705.0</v>
      </c>
      <c r="E1113" s="2" t="s">
        <v>63</v>
      </c>
      <c r="F1113" s="2">
        <v>57.0</v>
      </c>
      <c r="G1113" s="2" t="s">
        <v>55</v>
      </c>
      <c r="H1113" s="2" t="s">
        <v>52</v>
      </c>
      <c r="I1113" s="2" t="s">
        <v>25</v>
      </c>
      <c r="J1113" s="2" t="str">
        <f t="array" ref="J1113">XLOOKUP('Transaction Data'!$G1113,Product_Code,Biscuit_Brand)</f>
        <v>Vanilla Wafers</v>
      </c>
      <c r="K1113" s="2">
        <f t="array" ref="K1113">XLOOKUP('Transaction Data'!$G1113,Product_Code,Cost)</f>
        <v>18</v>
      </c>
      <c r="L1113" s="2">
        <f t="array" ref="L1113">XLOOKUP('Transaction Data'!$G1113,Product_Code,Unit_Price)</f>
        <v>36</v>
      </c>
      <c r="M1113" s="3">
        <f>'Transaction Data'!$F1113*'Transaction Data'!$K1113</f>
        <v>1026</v>
      </c>
      <c r="N1113" s="3">
        <f>'Transaction Data'!$F1113*'Transaction Data'!$L1113</f>
        <v>2052</v>
      </c>
      <c r="O1113" s="3">
        <f>'Transaction Data'!$N1113-'Transaction Data'!$M1113</f>
        <v>1026</v>
      </c>
      <c r="P1113" s="2">
        <f>DATEDIF('Transaction Data'!$D1113,'Transaction Data'!$A1113,"y")</f>
        <v>59</v>
      </c>
      <c r="Q1113" s="2" t="str">
        <f>FLOOR('Transaction Data'!$P1113,15)&amp;"-"&amp;FLOOR('Transaction Data'!$P1113,15)+14</f>
        <v>45-59</v>
      </c>
      <c r="R1113" s="2" t="str">
        <f>IF('Transaction Data'!$L1113&lt;=10,"Less Expensive","Expensive")</f>
        <v>Expensive</v>
      </c>
      <c r="S1113" s="4">
        <f>WEEKDAY('Transaction Data'!$A1113)</f>
        <v>3</v>
      </c>
      <c r="T1113" s="2" t="str">
        <f>IF(WEEKDAY('Transaction Data'!$A1113,2)&lt;6,"Weekday","Weekend")</f>
        <v>Weekday</v>
      </c>
    </row>
    <row r="1114" ht="15.75" customHeight="1">
      <c r="A1114" s="1">
        <v>45311.0</v>
      </c>
      <c r="B1114" s="2" t="s">
        <v>1133</v>
      </c>
      <c r="C1114" s="2" t="s">
        <v>69</v>
      </c>
      <c r="D1114" s="1">
        <v>27888.0</v>
      </c>
      <c r="E1114" s="2" t="s">
        <v>22</v>
      </c>
      <c r="F1114" s="2">
        <v>258.0</v>
      </c>
      <c r="G1114" s="2" t="s">
        <v>23</v>
      </c>
      <c r="H1114" s="2" t="s">
        <v>49</v>
      </c>
      <c r="I1114" s="2" t="s">
        <v>25</v>
      </c>
      <c r="J1114" s="2" t="str">
        <f t="array" ref="J1114">XLOOKUP('Transaction Data'!$G1114,Product_Code,Biscuit_Brand)</f>
        <v>Cinnamon Swirls</v>
      </c>
      <c r="K1114" s="2">
        <f t="array" ref="K1114">XLOOKUP('Transaction Data'!$G1114,Product_Code,Cost)</f>
        <v>10</v>
      </c>
      <c r="L1114" s="2">
        <f t="array" ref="L1114">XLOOKUP('Transaction Data'!$G1114,Product_Code,Unit_Price)</f>
        <v>14</v>
      </c>
      <c r="M1114" s="3">
        <f>'Transaction Data'!$F1114*'Transaction Data'!$K1114</f>
        <v>2580</v>
      </c>
      <c r="N1114" s="3">
        <f>'Transaction Data'!$F1114*'Transaction Data'!$L1114</f>
        <v>3612</v>
      </c>
      <c r="O1114" s="3">
        <f>'Transaction Data'!$N1114-'Transaction Data'!$M1114</f>
        <v>1032</v>
      </c>
      <c r="P1114" s="2">
        <f>DATEDIF('Transaction Data'!$D1114,'Transaction Data'!$A1114,"y")</f>
        <v>47</v>
      </c>
      <c r="Q1114" s="2" t="str">
        <f>FLOOR('Transaction Data'!$P1114,15)&amp;"-"&amp;FLOOR('Transaction Data'!$P1114,15)+14</f>
        <v>45-59</v>
      </c>
      <c r="R1114" s="2" t="str">
        <f>IF('Transaction Data'!$L1114&lt;=10,"Less Expensive","Expensive")</f>
        <v>Expensive</v>
      </c>
      <c r="S1114" s="4">
        <f>WEEKDAY('Transaction Data'!$A1114)</f>
        <v>7</v>
      </c>
      <c r="T1114" s="2" t="str">
        <f>IF(WEEKDAY('Transaction Data'!$A1114,2)&lt;6,"Weekday","Weekend")</f>
        <v>Weekend</v>
      </c>
    </row>
    <row r="1115" ht="15.75" customHeight="1">
      <c r="A1115" s="1">
        <v>45405.0</v>
      </c>
      <c r="B1115" s="2" t="s">
        <v>1134</v>
      </c>
      <c r="C1115" s="2" t="s">
        <v>51</v>
      </c>
      <c r="D1115" s="1">
        <v>24066.0</v>
      </c>
      <c r="E1115" s="2" t="s">
        <v>63</v>
      </c>
      <c r="F1115" s="2">
        <v>39.0</v>
      </c>
      <c r="G1115" s="2" t="s">
        <v>28</v>
      </c>
      <c r="H1115" s="2" t="s">
        <v>52</v>
      </c>
      <c r="I1115" s="2" t="s">
        <v>30</v>
      </c>
      <c r="J1115" s="2" t="str">
        <f t="array" ref="J1115">XLOOKUP('Transaction Data'!$G1115,Product_Code,Biscuit_Brand)</f>
        <v>Shortbread</v>
      </c>
      <c r="K1115" s="2">
        <f t="array" ref="K1115">XLOOKUP('Transaction Data'!$G1115,Product_Code,Cost)</f>
        <v>10</v>
      </c>
      <c r="L1115" s="2">
        <f t="array" ref="L1115">XLOOKUP('Transaction Data'!$G1115,Product_Code,Unit_Price)</f>
        <v>45</v>
      </c>
      <c r="M1115" s="3">
        <f>'Transaction Data'!$F1115*'Transaction Data'!$K1115</f>
        <v>390</v>
      </c>
      <c r="N1115" s="3">
        <f>'Transaction Data'!$F1115*'Transaction Data'!$L1115</f>
        <v>1755</v>
      </c>
      <c r="O1115" s="3">
        <f>'Transaction Data'!$N1115-'Transaction Data'!$M1115</f>
        <v>1365</v>
      </c>
      <c r="P1115" s="2">
        <f>DATEDIF('Transaction Data'!$D1115,'Transaction Data'!$A1115,"y")</f>
        <v>58</v>
      </c>
      <c r="Q1115" s="2" t="str">
        <f>FLOOR('Transaction Data'!$P1115,15)&amp;"-"&amp;FLOOR('Transaction Data'!$P1115,15)+14</f>
        <v>45-59</v>
      </c>
      <c r="R1115" s="2" t="str">
        <f>IF('Transaction Data'!$L1115&lt;=10,"Less Expensive","Expensive")</f>
        <v>Expensive</v>
      </c>
      <c r="S1115" s="4">
        <f>WEEKDAY('Transaction Data'!$A1115)</f>
        <v>3</v>
      </c>
      <c r="T1115" s="2" t="str">
        <f>IF(WEEKDAY('Transaction Data'!$A1115,2)&lt;6,"Weekday","Weekend")</f>
        <v>Weekday</v>
      </c>
    </row>
    <row r="1116" ht="15.75" customHeight="1">
      <c r="A1116" s="1">
        <v>45494.0</v>
      </c>
      <c r="B1116" s="2" t="s">
        <v>1135</v>
      </c>
      <c r="C1116" s="2" t="s">
        <v>78</v>
      </c>
      <c r="D1116" s="1">
        <v>35930.0</v>
      </c>
      <c r="E1116" s="2" t="s">
        <v>37</v>
      </c>
      <c r="F1116" s="2">
        <v>202.0</v>
      </c>
      <c r="G1116" s="2" t="s">
        <v>33</v>
      </c>
      <c r="H1116" s="2" t="s">
        <v>52</v>
      </c>
      <c r="I1116" s="2" t="s">
        <v>25</v>
      </c>
      <c r="J1116" s="2" t="str">
        <f t="array" ref="J1116">XLOOKUP('Transaction Data'!$G1116,Product_Code,Biscuit_Brand)</f>
        <v>Caramel Biscuits</v>
      </c>
      <c r="K1116" s="2">
        <f t="array" ref="K1116">XLOOKUP('Transaction Data'!$G1116,Product_Code,Cost)</f>
        <v>18</v>
      </c>
      <c r="L1116" s="2">
        <f t="array" ref="L1116">XLOOKUP('Transaction Data'!$G1116,Product_Code,Unit_Price)</f>
        <v>22</v>
      </c>
      <c r="M1116" s="3">
        <f>'Transaction Data'!$F1116*'Transaction Data'!$K1116</f>
        <v>3636</v>
      </c>
      <c r="N1116" s="3">
        <f>'Transaction Data'!$F1116*'Transaction Data'!$L1116</f>
        <v>4444</v>
      </c>
      <c r="O1116" s="3">
        <f>'Transaction Data'!$N1116-'Transaction Data'!$M1116</f>
        <v>808</v>
      </c>
      <c r="P1116" s="2">
        <f>DATEDIF('Transaction Data'!$D1116,'Transaction Data'!$A1116,"y")</f>
        <v>26</v>
      </c>
      <c r="Q1116" s="2" t="str">
        <f>FLOOR('Transaction Data'!$P1116,15)&amp;"-"&amp;FLOOR('Transaction Data'!$P1116,15)+14</f>
        <v>15-29</v>
      </c>
      <c r="R1116" s="2" t="str">
        <f>IF('Transaction Data'!$L1116&lt;=10,"Less Expensive","Expensive")</f>
        <v>Expensive</v>
      </c>
      <c r="S1116" s="4">
        <f>WEEKDAY('Transaction Data'!$A1116)</f>
        <v>1</v>
      </c>
      <c r="T1116" s="2" t="str">
        <f>IF(WEEKDAY('Transaction Data'!$A1116,2)&lt;6,"Weekday","Weekend")</f>
        <v>Weekend</v>
      </c>
    </row>
    <row r="1117" ht="15.75" customHeight="1">
      <c r="A1117" s="1">
        <v>45293.0</v>
      </c>
      <c r="B1117" s="2" t="s">
        <v>1136</v>
      </c>
      <c r="C1117" s="2" t="s">
        <v>41</v>
      </c>
      <c r="D1117" s="1">
        <v>28746.0</v>
      </c>
      <c r="E1117" s="2" t="s">
        <v>27</v>
      </c>
      <c r="F1117" s="2">
        <v>96.0</v>
      </c>
      <c r="G1117" s="2" t="s">
        <v>48</v>
      </c>
      <c r="H1117" s="2" t="s">
        <v>45</v>
      </c>
      <c r="I1117" s="2" t="s">
        <v>25</v>
      </c>
      <c r="J1117" s="2" t="str">
        <f t="array" ref="J1117">XLOOKUP('Transaction Data'!$G1117,Product_Code,Biscuit_Brand)</f>
        <v>Lemon Crisps</v>
      </c>
      <c r="K1117" s="2">
        <f t="array" ref="K1117">XLOOKUP('Transaction Data'!$G1117,Product_Code,Cost)</f>
        <v>7</v>
      </c>
      <c r="L1117" s="2">
        <f t="array" ref="L1117">XLOOKUP('Transaction Data'!$G1117,Product_Code,Unit_Price)</f>
        <v>9</v>
      </c>
      <c r="M1117" s="3">
        <f>'Transaction Data'!$F1117*'Transaction Data'!$K1117</f>
        <v>672</v>
      </c>
      <c r="N1117" s="3">
        <f>'Transaction Data'!$F1117*'Transaction Data'!$L1117</f>
        <v>864</v>
      </c>
      <c r="O1117" s="3">
        <f>'Transaction Data'!$N1117-'Transaction Data'!$M1117</f>
        <v>192</v>
      </c>
      <c r="P1117" s="2">
        <f>DATEDIF('Transaction Data'!$D1117,'Transaction Data'!$A1117,"y")</f>
        <v>45</v>
      </c>
      <c r="Q1117" s="2" t="str">
        <f>FLOOR('Transaction Data'!$P1117,15)&amp;"-"&amp;FLOOR('Transaction Data'!$P1117,15)+14</f>
        <v>45-59</v>
      </c>
      <c r="R1117" s="2" t="str">
        <f>IF('Transaction Data'!$L1117&lt;=10,"Less Expensive","Expensive")</f>
        <v>Less Expensive</v>
      </c>
      <c r="S1117" s="4">
        <f>WEEKDAY('Transaction Data'!$A1117)</f>
        <v>3</v>
      </c>
      <c r="T1117" s="2" t="str">
        <f>IF(WEEKDAY('Transaction Data'!$A1117,2)&lt;6,"Weekday","Weekend")</f>
        <v>Weekday</v>
      </c>
    </row>
    <row r="1118" ht="15.75" customHeight="1">
      <c r="A1118" s="1">
        <v>45452.0</v>
      </c>
      <c r="B1118" s="2" t="s">
        <v>1137</v>
      </c>
      <c r="C1118" s="2" t="s">
        <v>69</v>
      </c>
      <c r="D1118" s="1">
        <v>35106.0</v>
      </c>
      <c r="E1118" s="2" t="s">
        <v>27</v>
      </c>
      <c r="F1118" s="2">
        <v>201.0</v>
      </c>
      <c r="G1118" s="2" t="s">
        <v>44</v>
      </c>
      <c r="H1118" s="2" t="s">
        <v>49</v>
      </c>
      <c r="I1118" s="2" t="s">
        <v>25</v>
      </c>
      <c r="J1118" s="2" t="str">
        <f t="array" ref="J1118">XLOOKUP('Transaction Data'!$G1118,Product_Code,Biscuit_Brand)</f>
        <v>Butter Crunch</v>
      </c>
      <c r="K1118" s="2">
        <f t="array" ref="K1118">XLOOKUP('Transaction Data'!$G1118,Product_Code,Cost)</f>
        <v>10</v>
      </c>
      <c r="L1118" s="2">
        <f t="array" ref="L1118">XLOOKUP('Transaction Data'!$G1118,Product_Code,Unit_Price)</f>
        <v>11</v>
      </c>
      <c r="M1118" s="3">
        <f>'Transaction Data'!$F1118*'Transaction Data'!$K1118</f>
        <v>2010</v>
      </c>
      <c r="N1118" s="3">
        <f>'Transaction Data'!$F1118*'Transaction Data'!$L1118</f>
        <v>2211</v>
      </c>
      <c r="O1118" s="3">
        <f>'Transaction Data'!$N1118-'Transaction Data'!$M1118</f>
        <v>201</v>
      </c>
      <c r="P1118" s="2">
        <f>DATEDIF('Transaction Data'!$D1118,'Transaction Data'!$A1118,"y")</f>
        <v>28</v>
      </c>
      <c r="Q1118" s="2" t="str">
        <f>FLOOR('Transaction Data'!$P1118,15)&amp;"-"&amp;FLOOR('Transaction Data'!$P1118,15)+14</f>
        <v>15-29</v>
      </c>
      <c r="R1118" s="2" t="str">
        <f>IF('Transaction Data'!$L1118&lt;=10,"Less Expensive","Expensive")</f>
        <v>Expensive</v>
      </c>
      <c r="S1118" s="4">
        <f>WEEKDAY('Transaction Data'!$A1118)</f>
        <v>1</v>
      </c>
      <c r="T1118" s="2" t="str">
        <f>IF(WEEKDAY('Transaction Data'!$A1118,2)&lt;6,"Weekday","Weekend")</f>
        <v>Weekend</v>
      </c>
    </row>
    <row r="1119" ht="15.75" customHeight="1">
      <c r="A1119" s="1">
        <v>45451.0</v>
      </c>
      <c r="B1119" s="2" t="s">
        <v>1138</v>
      </c>
      <c r="C1119" s="2" t="s">
        <v>32</v>
      </c>
      <c r="D1119" s="1">
        <v>21218.0</v>
      </c>
      <c r="E1119" s="2" t="s">
        <v>22</v>
      </c>
      <c r="F1119" s="2">
        <v>135.0</v>
      </c>
      <c r="G1119" s="2" t="s">
        <v>38</v>
      </c>
      <c r="H1119" s="2" t="s">
        <v>52</v>
      </c>
      <c r="I1119" s="2" t="s">
        <v>25</v>
      </c>
      <c r="J1119" s="2" t="str">
        <f t="array" ref="J1119">XLOOKUP('Transaction Data'!$G1119,Product_Code,Biscuit_Brand)</f>
        <v>Ginger Snaps</v>
      </c>
      <c r="K1119" s="2">
        <f t="array" ref="K1119">XLOOKUP('Transaction Data'!$G1119,Product_Code,Cost)</f>
        <v>14</v>
      </c>
      <c r="L1119" s="2">
        <f t="array" ref="L1119">XLOOKUP('Transaction Data'!$G1119,Product_Code,Unit_Price)</f>
        <v>28</v>
      </c>
      <c r="M1119" s="3">
        <f>'Transaction Data'!$F1119*'Transaction Data'!$K1119</f>
        <v>1890</v>
      </c>
      <c r="N1119" s="3">
        <f>'Transaction Data'!$F1119*'Transaction Data'!$L1119</f>
        <v>3780</v>
      </c>
      <c r="O1119" s="3">
        <f>'Transaction Data'!$N1119-'Transaction Data'!$M1119</f>
        <v>1890</v>
      </c>
      <c r="P1119" s="2">
        <f>DATEDIF('Transaction Data'!$D1119,'Transaction Data'!$A1119,"y")</f>
        <v>66</v>
      </c>
      <c r="Q1119" s="2" t="str">
        <f>FLOOR('Transaction Data'!$P1119,15)&amp;"-"&amp;FLOOR('Transaction Data'!$P1119,15)+14</f>
        <v>60-74</v>
      </c>
      <c r="R1119" s="2" t="str">
        <f>IF('Transaction Data'!$L1119&lt;=10,"Less Expensive","Expensive")</f>
        <v>Expensive</v>
      </c>
      <c r="S1119" s="4">
        <f>WEEKDAY('Transaction Data'!$A1119)</f>
        <v>7</v>
      </c>
      <c r="T1119" s="2" t="str">
        <f>IF(WEEKDAY('Transaction Data'!$A1119,2)&lt;6,"Weekday","Weekend")</f>
        <v>Weekend</v>
      </c>
    </row>
    <row r="1120" ht="15.75" customHeight="1">
      <c r="A1120" s="1">
        <v>45484.0</v>
      </c>
      <c r="B1120" s="2" t="s">
        <v>1139</v>
      </c>
      <c r="C1120" s="2" t="s">
        <v>41</v>
      </c>
      <c r="D1120" s="1">
        <v>30439.0</v>
      </c>
      <c r="E1120" s="2" t="s">
        <v>27</v>
      </c>
      <c r="F1120" s="2">
        <v>309.0</v>
      </c>
      <c r="G1120" s="2" t="s">
        <v>33</v>
      </c>
      <c r="H1120" s="2" t="s">
        <v>49</v>
      </c>
      <c r="I1120" s="2" t="s">
        <v>25</v>
      </c>
      <c r="J1120" s="2" t="str">
        <f t="array" ref="J1120">XLOOKUP('Transaction Data'!$G1120,Product_Code,Biscuit_Brand)</f>
        <v>Caramel Biscuits</v>
      </c>
      <c r="K1120" s="2">
        <f t="array" ref="K1120">XLOOKUP('Transaction Data'!$G1120,Product_Code,Cost)</f>
        <v>18</v>
      </c>
      <c r="L1120" s="2">
        <f t="array" ref="L1120">XLOOKUP('Transaction Data'!$G1120,Product_Code,Unit_Price)</f>
        <v>22</v>
      </c>
      <c r="M1120" s="3">
        <f>'Transaction Data'!$F1120*'Transaction Data'!$K1120</f>
        <v>5562</v>
      </c>
      <c r="N1120" s="3">
        <f>'Transaction Data'!$F1120*'Transaction Data'!$L1120</f>
        <v>6798</v>
      </c>
      <c r="O1120" s="3">
        <f>'Transaction Data'!$N1120-'Transaction Data'!$M1120</f>
        <v>1236</v>
      </c>
      <c r="P1120" s="2">
        <f>DATEDIF('Transaction Data'!$D1120,'Transaction Data'!$A1120,"y")</f>
        <v>41</v>
      </c>
      <c r="Q1120" s="2" t="str">
        <f>FLOOR('Transaction Data'!$P1120,15)&amp;"-"&amp;FLOOR('Transaction Data'!$P1120,15)+14</f>
        <v>30-44</v>
      </c>
      <c r="R1120" s="2" t="str">
        <f>IF('Transaction Data'!$L1120&lt;=10,"Less Expensive","Expensive")</f>
        <v>Expensive</v>
      </c>
      <c r="S1120" s="4">
        <f>WEEKDAY('Transaction Data'!$A1120)</f>
        <v>5</v>
      </c>
      <c r="T1120" s="2" t="str">
        <f>IF(WEEKDAY('Transaction Data'!$A1120,2)&lt;6,"Weekday","Weekend")</f>
        <v>Weekday</v>
      </c>
    </row>
    <row r="1121" ht="15.75" customHeight="1">
      <c r="A1121" s="1">
        <v>45444.0</v>
      </c>
      <c r="B1121" s="2" t="s">
        <v>1140</v>
      </c>
      <c r="C1121" s="2" t="s">
        <v>65</v>
      </c>
      <c r="D1121" s="1">
        <v>23365.0</v>
      </c>
      <c r="E1121" s="2" t="s">
        <v>22</v>
      </c>
      <c r="F1121" s="2">
        <v>426.0</v>
      </c>
      <c r="G1121" s="2" t="s">
        <v>57</v>
      </c>
      <c r="H1121" s="2" t="s">
        <v>52</v>
      </c>
      <c r="I1121" s="2" t="s">
        <v>25</v>
      </c>
      <c r="J1121" s="2" t="str">
        <f t="array" ref="J1121">XLOOKUP('Transaction Data'!$G1121,Product_Code,Biscuit_Brand)</f>
        <v>Oatmeal Cookies</v>
      </c>
      <c r="K1121" s="2">
        <f t="array" ref="K1121">XLOOKUP('Transaction Data'!$G1121,Product_Code,Cost)</f>
        <v>19</v>
      </c>
      <c r="L1121" s="2">
        <f t="array" ref="L1121">XLOOKUP('Transaction Data'!$G1121,Product_Code,Unit_Price)</f>
        <v>23</v>
      </c>
      <c r="M1121" s="3">
        <f>'Transaction Data'!$F1121*'Transaction Data'!$K1121</f>
        <v>8094</v>
      </c>
      <c r="N1121" s="3">
        <f>'Transaction Data'!$F1121*'Transaction Data'!$L1121</f>
        <v>9798</v>
      </c>
      <c r="O1121" s="3">
        <f>'Transaction Data'!$N1121-'Transaction Data'!$M1121</f>
        <v>1704</v>
      </c>
      <c r="P1121" s="2">
        <f>DATEDIF('Transaction Data'!$D1121,'Transaction Data'!$A1121,"y")</f>
        <v>60</v>
      </c>
      <c r="Q1121" s="2" t="str">
        <f>FLOOR('Transaction Data'!$P1121,15)&amp;"-"&amp;FLOOR('Transaction Data'!$P1121,15)+14</f>
        <v>60-74</v>
      </c>
      <c r="R1121" s="2" t="str">
        <f>IF('Transaction Data'!$L1121&lt;=10,"Less Expensive","Expensive")</f>
        <v>Expensive</v>
      </c>
      <c r="S1121" s="4">
        <f>WEEKDAY('Transaction Data'!$A1121)</f>
        <v>7</v>
      </c>
      <c r="T1121" s="2" t="str">
        <f>IF(WEEKDAY('Transaction Data'!$A1121,2)&lt;6,"Weekday","Weekend")</f>
        <v>Weekend</v>
      </c>
    </row>
    <row r="1122" ht="15.75" customHeight="1">
      <c r="A1122" s="1">
        <v>45504.0</v>
      </c>
      <c r="B1122" s="2" t="s">
        <v>1141</v>
      </c>
      <c r="C1122" s="2" t="s">
        <v>69</v>
      </c>
      <c r="D1122" s="1">
        <v>26831.0</v>
      </c>
      <c r="E1122" s="2" t="s">
        <v>27</v>
      </c>
      <c r="F1122" s="2">
        <v>268.0</v>
      </c>
      <c r="G1122" s="2" t="s">
        <v>60</v>
      </c>
      <c r="H1122" s="2" t="s">
        <v>34</v>
      </c>
      <c r="I1122" s="2" t="s">
        <v>25</v>
      </c>
      <c r="J1122" s="2" t="str">
        <f t="array" ref="J1122">XLOOKUP('Transaction Data'!$G1122,Product_Code,Biscuit_Brand)</f>
        <v>Peanut Butter Bites</v>
      </c>
      <c r="K1122" s="2">
        <f t="array" ref="K1122">XLOOKUP('Transaction Data'!$G1122,Product_Code,Cost)</f>
        <v>5</v>
      </c>
      <c r="L1122" s="2">
        <f t="array" ref="L1122">XLOOKUP('Transaction Data'!$G1122,Product_Code,Unit_Price)</f>
        <v>7</v>
      </c>
      <c r="M1122" s="3">
        <f>'Transaction Data'!$F1122*'Transaction Data'!$K1122</f>
        <v>1340</v>
      </c>
      <c r="N1122" s="3">
        <f>'Transaction Data'!$F1122*'Transaction Data'!$L1122</f>
        <v>1876</v>
      </c>
      <c r="O1122" s="3">
        <f>'Transaction Data'!$N1122-'Transaction Data'!$M1122</f>
        <v>536</v>
      </c>
      <c r="P1122" s="2">
        <f>DATEDIF('Transaction Data'!$D1122,'Transaction Data'!$A1122,"y")</f>
        <v>51</v>
      </c>
      <c r="Q1122" s="2" t="str">
        <f>FLOOR('Transaction Data'!$P1122,15)&amp;"-"&amp;FLOOR('Transaction Data'!$P1122,15)+14</f>
        <v>45-59</v>
      </c>
      <c r="R1122" s="2" t="str">
        <f>IF('Transaction Data'!$L1122&lt;=10,"Less Expensive","Expensive")</f>
        <v>Less Expensive</v>
      </c>
      <c r="S1122" s="4">
        <f>WEEKDAY('Transaction Data'!$A1122)</f>
        <v>4</v>
      </c>
      <c r="T1122" s="2" t="str">
        <f>IF(WEEKDAY('Transaction Data'!$A1122,2)&lt;6,"Weekday","Weekend")</f>
        <v>Weekday</v>
      </c>
    </row>
    <row r="1123" ht="15.75" customHeight="1">
      <c r="A1123" s="1">
        <v>45349.0</v>
      </c>
      <c r="B1123" s="2" t="s">
        <v>1142</v>
      </c>
      <c r="C1123" s="2" t="s">
        <v>65</v>
      </c>
      <c r="D1123" s="1">
        <v>26006.0</v>
      </c>
      <c r="E1123" s="2" t="s">
        <v>37</v>
      </c>
      <c r="F1123" s="2">
        <v>193.0</v>
      </c>
      <c r="G1123" s="2" t="s">
        <v>61</v>
      </c>
      <c r="H1123" s="2" t="s">
        <v>34</v>
      </c>
      <c r="I1123" s="2" t="s">
        <v>25</v>
      </c>
      <c r="J1123" s="2" t="str">
        <f t="array" ref="J1123">XLOOKUP('Transaction Data'!$G1123,Product_Code,Biscuit_Brand)</f>
        <v>Choco Delight</v>
      </c>
      <c r="K1123" s="2">
        <f t="array" ref="K1123">XLOOKUP('Transaction Data'!$G1123,Product_Code,Cost)</f>
        <v>3</v>
      </c>
      <c r="L1123" s="2">
        <f t="array" ref="L1123">XLOOKUP('Transaction Data'!$G1123,Product_Code,Unit_Price)</f>
        <v>5</v>
      </c>
      <c r="M1123" s="3">
        <f>'Transaction Data'!$F1123*'Transaction Data'!$K1123</f>
        <v>579</v>
      </c>
      <c r="N1123" s="3">
        <f>'Transaction Data'!$F1123*'Transaction Data'!$L1123</f>
        <v>965</v>
      </c>
      <c r="O1123" s="3">
        <f>'Transaction Data'!$N1123-'Transaction Data'!$M1123</f>
        <v>386</v>
      </c>
      <c r="P1123" s="2">
        <f>DATEDIF('Transaction Data'!$D1123,'Transaction Data'!$A1123,"y")</f>
        <v>52</v>
      </c>
      <c r="Q1123" s="2" t="str">
        <f>FLOOR('Transaction Data'!$P1123,15)&amp;"-"&amp;FLOOR('Transaction Data'!$P1123,15)+14</f>
        <v>45-59</v>
      </c>
      <c r="R1123" s="2" t="str">
        <f>IF('Transaction Data'!$L1123&lt;=10,"Less Expensive","Expensive")</f>
        <v>Less Expensive</v>
      </c>
      <c r="S1123" s="4">
        <f>WEEKDAY('Transaction Data'!$A1123)</f>
        <v>3</v>
      </c>
      <c r="T1123" s="2" t="str">
        <f>IF(WEEKDAY('Transaction Data'!$A1123,2)&lt;6,"Weekday","Weekend")</f>
        <v>Weekday</v>
      </c>
    </row>
    <row r="1124" ht="15.75" customHeight="1">
      <c r="A1124" s="1">
        <v>45329.0</v>
      </c>
      <c r="B1124" s="2" t="s">
        <v>1143</v>
      </c>
      <c r="C1124" s="2" t="s">
        <v>51</v>
      </c>
      <c r="D1124" s="1">
        <v>17920.0</v>
      </c>
      <c r="E1124" s="2" t="s">
        <v>63</v>
      </c>
      <c r="F1124" s="2">
        <v>255.0</v>
      </c>
      <c r="G1124" s="2" t="s">
        <v>60</v>
      </c>
      <c r="H1124" s="2" t="s">
        <v>39</v>
      </c>
      <c r="I1124" s="2" t="s">
        <v>25</v>
      </c>
      <c r="J1124" s="2" t="str">
        <f t="array" ref="J1124">XLOOKUP('Transaction Data'!$G1124,Product_Code,Biscuit_Brand)</f>
        <v>Peanut Butter Bites</v>
      </c>
      <c r="K1124" s="2">
        <f t="array" ref="K1124">XLOOKUP('Transaction Data'!$G1124,Product_Code,Cost)</f>
        <v>5</v>
      </c>
      <c r="L1124" s="2">
        <f t="array" ref="L1124">XLOOKUP('Transaction Data'!$G1124,Product_Code,Unit_Price)</f>
        <v>7</v>
      </c>
      <c r="M1124" s="3">
        <f>'Transaction Data'!$F1124*'Transaction Data'!$K1124</f>
        <v>1275</v>
      </c>
      <c r="N1124" s="3">
        <f>'Transaction Data'!$F1124*'Transaction Data'!$L1124</f>
        <v>1785</v>
      </c>
      <c r="O1124" s="3">
        <f>'Transaction Data'!$N1124-'Transaction Data'!$M1124</f>
        <v>510</v>
      </c>
      <c r="P1124" s="2">
        <f>DATEDIF('Transaction Data'!$D1124,'Transaction Data'!$A1124,"y")</f>
        <v>75</v>
      </c>
      <c r="Q1124" s="2" t="str">
        <f>FLOOR('Transaction Data'!$P1124,15)&amp;"-"&amp;FLOOR('Transaction Data'!$P1124,15)+14</f>
        <v>75-89</v>
      </c>
      <c r="R1124" s="2" t="str">
        <f>IF('Transaction Data'!$L1124&lt;=10,"Less Expensive","Expensive")</f>
        <v>Less Expensive</v>
      </c>
      <c r="S1124" s="4">
        <f>WEEKDAY('Transaction Data'!$A1124)</f>
        <v>4</v>
      </c>
      <c r="T1124" s="2" t="str">
        <f>IF(WEEKDAY('Transaction Data'!$A1124,2)&lt;6,"Weekday","Weekend")</f>
        <v>Weekday</v>
      </c>
    </row>
    <row r="1125" ht="15.75" customHeight="1">
      <c r="A1125" s="1">
        <v>45428.0</v>
      </c>
      <c r="B1125" s="2" t="s">
        <v>1144</v>
      </c>
      <c r="C1125" s="2" t="s">
        <v>51</v>
      </c>
      <c r="D1125" s="1">
        <v>34156.0</v>
      </c>
      <c r="E1125" s="2" t="s">
        <v>22</v>
      </c>
      <c r="F1125" s="2">
        <v>382.0</v>
      </c>
      <c r="G1125" s="2" t="s">
        <v>28</v>
      </c>
      <c r="H1125" s="2" t="s">
        <v>42</v>
      </c>
      <c r="I1125" s="2" t="s">
        <v>25</v>
      </c>
      <c r="J1125" s="2" t="str">
        <f t="array" ref="J1125">XLOOKUP('Transaction Data'!$G1125,Product_Code,Biscuit_Brand)</f>
        <v>Shortbread</v>
      </c>
      <c r="K1125" s="2">
        <f t="array" ref="K1125">XLOOKUP('Transaction Data'!$G1125,Product_Code,Cost)</f>
        <v>10</v>
      </c>
      <c r="L1125" s="2">
        <f t="array" ref="L1125">XLOOKUP('Transaction Data'!$G1125,Product_Code,Unit_Price)</f>
        <v>45</v>
      </c>
      <c r="M1125" s="3">
        <f>'Transaction Data'!$F1125*'Transaction Data'!$K1125</f>
        <v>3820</v>
      </c>
      <c r="N1125" s="3">
        <f>'Transaction Data'!$F1125*'Transaction Data'!$L1125</f>
        <v>17190</v>
      </c>
      <c r="O1125" s="3">
        <f>'Transaction Data'!$N1125-'Transaction Data'!$M1125</f>
        <v>13370</v>
      </c>
      <c r="P1125" s="2">
        <f>DATEDIF('Transaction Data'!$D1125,'Transaction Data'!$A1125,"y")</f>
        <v>30</v>
      </c>
      <c r="Q1125" s="2" t="str">
        <f>FLOOR('Transaction Data'!$P1125,15)&amp;"-"&amp;FLOOR('Transaction Data'!$P1125,15)+14</f>
        <v>30-44</v>
      </c>
      <c r="R1125" s="2" t="str">
        <f>IF('Transaction Data'!$L1125&lt;=10,"Less Expensive","Expensive")</f>
        <v>Expensive</v>
      </c>
      <c r="S1125" s="4">
        <f>WEEKDAY('Transaction Data'!$A1125)</f>
        <v>5</v>
      </c>
      <c r="T1125" s="2" t="str">
        <f>IF(WEEKDAY('Transaction Data'!$A1125,2)&lt;6,"Weekday","Weekend")</f>
        <v>Weekday</v>
      </c>
    </row>
    <row r="1126" ht="15.75" customHeight="1">
      <c r="A1126" s="1">
        <v>45492.0</v>
      </c>
      <c r="B1126" s="2" t="s">
        <v>1145</v>
      </c>
      <c r="C1126" s="2" t="s">
        <v>32</v>
      </c>
      <c r="D1126" s="1">
        <v>32331.0</v>
      </c>
      <c r="E1126" s="2" t="s">
        <v>22</v>
      </c>
      <c r="F1126" s="2">
        <v>193.0</v>
      </c>
      <c r="G1126" s="2" t="s">
        <v>38</v>
      </c>
      <c r="H1126" s="2" t="s">
        <v>45</v>
      </c>
      <c r="I1126" s="2" t="s">
        <v>25</v>
      </c>
      <c r="J1126" s="2" t="str">
        <f t="array" ref="J1126">XLOOKUP('Transaction Data'!$G1126,Product_Code,Biscuit_Brand)</f>
        <v>Ginger Snaps</v>
      </c>
      <c r="K1126" s="2">
        <f t="array" ref="K1126">XLOOKUP('Transaction Data'!$G1126,Product_Code,Cost)</f>
        <v>14</v>
      </c>
      <c r="L1126" s="2">
        <f t="array" ref="L1126">XLOOKUP('Transaction Data'!$G1126,Product_Code,Unit_Price)</f>
        <v>28</v>
      </c>
      <c r="M1126" s="3">
        <f>'Transaction Data'!$F1126*'Transaction Data'!$K1126</f>
        <v>2702</v>
      </c>
      <c r="N1126" s="3">
        <f>'Transaction Data'!$F1126*'Transaction Data'!$L1126</f>
        <v>5404</v>
      </c>
      <c r="O1126" s="3">
        <f>'Transaction Data'!$N1126-'Transaction Data'!$M1126</f>
        <v>2702</v>
      </c>
      <c r="P1126" s="2">
        <f>DATEDIF('Transaction Data'!$D1126,'Transaction Data'!$A1126,"y")</f>
        <v>36</v>
      </c>
      <c r="Q1126" s="2" t="str">
        <f>FLOOR('Transaction Data'!$P1126,15)&amp;"-"&amp;FLOOR('Transaction Data'!$P1126,15)+14</f>
        <v>30-44</v>
      </c>
      <c r="R1126" s="2" t="str">
        <f>IF('Transaction Data'!$L1126&lt;=10,"Less Expensive","Expensive")</f>
        <v>Expensive</v>
      </c>
      <c r="S1126" s="4">
        <f>WEEKDAY('Transaction Data'!$A1126)</f>
        <v>6</v>
      </c>
      <c r="T1126" s="2" t="str">
        <f>IF(WEEKDAY('Transaction Data'!$A1126,2)&lt;6,"Weekday","Weekend")</f>
        <v>Weekday</v>
      </c>
    </row>
    <row r="1127" ht="15.75" customHeight="1">
      <c r="A1127" s="1">
        <v>45407.0</v>
      </c>
      <c r="B1127" s="2" t="s">
        <v>1146</v>
      </c>
      <c r="C1127" s="2" t="s">
        <v>65</v>
      </c>
      <c r="D1127" s="1">
        <v>28594.0</v>
      </c>
      <c r="E1127" s="2" t="s">
        <v>22</v>
      </c>
      <c r="F1127" s="2">
        <v>332.0</v>
      </c>
      <c r="G1127" s="2" t="s">
        <v>55</v>
      </c>
      <c r="H1127" s="2" t="s">
        <v>49</v>
      </c>
      <c r="I1127" s="2" t="s">
        <v>25</v>
      </c>
      <c r="J1127" s="2" t="str">
        <f t="array" ref="J1127">XLOOKUP('Transaction Data'!$G1127,Product_Code,Biscuit_Brand)</f>
        <v>Vanilla Wafers</v>
      </c>
      <c r="K1127" s="2">
        <f t="array" ref="K1127">XLOOKUP('Transaction Data'!$G1127,Product_Code,Cost)</f>
        <v>18</v>
      </c>
      <c r="L1127" s="2">
        <f t="array" ref="L1127">XLOOKUP('Transaction Data'!$G1127,Product_Code,Unit_Price)</f>
        <v>36</v>
      </c>
      <c r="M1127" s="3">
        <f>'Transaction Data'!$F1127*'Transaction Data'!$K1127</f>
        <v>5976</v>
      </c>
      <c r="N1127" s="3">
        <f>'Transaction Data'!$F1127*'Transaction Data'!$L1127</f>
        <v>11952</v>
      </c>
      <c r="O1127" s="3">
        <f>'Transaction Data'!$N1127-'Transaction Data'!$M1127</f>
        <v>5976</v>
      </c>
      <c r="P1127" s="2">
        <f>DATEDIF('Transaction Data'!$D1127,'Transaction Data'!$A1127,"y")</f>
        <v>46</v>
      </c>
      <c r="Q1127" s="2" t="str">
        <f>FLOOR('Transaction Data'!$P1127,15)&amp;"-"&amp;FLOOR('Transaction Data'!$P1127,15)+14</f>
        <v>45-59</v>
      </c>
      <c r="R1127" s="2" t="str">
        <f>IF('Transaction Data'!$L1127&lt;=10,"Less Expensive","Expensive")</f>
        <v>Expensive</v>
      </c>
      <c r="S1127" s="4">
        <f>WEEKDAY('Transaction Data'!$A1127)</f>
        <v>5</v>
      </c>
      <c r="T1127" s="2" t="str">
        <f>IF(WEEKDAY('Transaction Data'!$A1127,2)&lt;6,"Weekday","Weekend")</f>
        <v>Weekday</v>
      </c>
    </row>
    <row r="1128" ht="15.75" customHeight="1">
      <c r="A1128" s="1">
        <v>45432.0</v>
      </c>
      <c r="B1128" s="2" t="s">
        <v>1147</v>
      </c>
      <c r="C1128" s="2" t="s">
        <v>65</v>
      </c>
      <c r="D1128" s="1">
        <v>35879.0</v>
      </c>
      <c r="E1128" s="2" t="s">
        <v>37</v>
      </c>
      <c r="F1128" s="2">
        <v>272.0</v>
      </c>
      <c r="G1128" s="2" t="s">
        <v>48</v>
      </c>
      <c r="H1128" s="2" t="s">
        <v>52</v>
      </c>
      <c r="I1128" s="2" t="s">
        <v>25</v>
      </c>
      <c r="J1128" s="2" t="str">
        <f t="array" ref="J1128">XLOOKUP('Transaction Data'!$G1128,Product_Code,Biscuit_Brand)</f>
        <v>Lemon Crisps</v>
      </c>
      <c r="K1128" s="2">
        <f t="array" ref="K1128">XLOOKUP('Transaction Data'!$G1128,Product_Code,Cost)</f>
        <v>7</v>
      </c>
      <c r="L1128" s="2">
        <f t="array" ref="L1128">XLOOKUP('Transaction Data'!$G1128,Product_Code,Unit_Price)</f>
        <v>9</v>
      </c>
      <c r="M1128" s="3">
        <f>'Transaction Data'!$F1128*'Transaction Data'!$K1128</f>
        <v>1904</v>
      </c>
      <c r="N1128" s="3">
        <f>'Transaction Data'!$F1128*'Transaction Data'!$L1128</f>
        <v>2448</v>
      </c>
      <c r="O1128" s="3">
        <f>'Transaction Data'!$N1128-'Transaction Data'!$M1128</f>
        <v>544</v>
      </c>
      <c r="P1128" s="2">
        <f>DATEDIF('Transaction Data'!$D1128,'Transaction Data'!$A1128,"y")</f>
        <v>26</v>
      </c>
      <c r="Q1128" s="2" t="str">
        <f>FLOOR('Transaction Data'!$P1128,15)&amp;"-"&amp;FLOOR('Transaction Data'!$P1128,15)+14</f>
        <v>15-29</v>
      </c>
      <c r="R1128" s="2" t="str">
        <f>IF('Transaction Data'!$L1128&lt;=10,"Less Expensive","Expensive")</f>
        <v>Less Expensive</v>
      </c>
      <c r="S1128" s="4">
        <f>WEEKDAY('Transaction Data'!$A1128)</f>
        <v>2</v>
      </c>
      <c r="T1128" s="2" t="str">
        <f>IF(WEEKDAY('Transaction Data'!$A1128,2)&lt;6,"Weekday","Weekend")</f>
        <v>Weekday</v>
      </c>
    </row>
    <row r="1129" ht="15.75" customHeight="1">
      <c r="A1129" s="1">
        <v>45399.0</v>
      </c>
      <c r="B1129" s="2" t="s">
        <v>1148</v>
      </c>
      <c r="C1129" s="2" t="s">
        <v>54</v>
      </c>
      <c r="D1129" s="1">
        <v>18897.0</v>
      </c>
      <c r="E1129" s="2" t="s">
        <v>27</v>
      </c>
      <c r="F1129" s="2">
        <v>101.0</v>
      </c>
      <c r="G1129" s="2" t="s">
        <v>23</v>
      </c>
      <c r="H1129" s="2" t="s">
        <v>49</v>
      </c>
      <c r="I1129" s="2" t="s">
        <v>25</v>
      </c>
      <c r="J1129" s="2" t="str">
        <f t="array" ref="J1129">XLOOKUP('Transaction Data'!$G1129,Product_Code,Biscuit_Brand)</f>
        <v>Cinnamon Swirls</v>
      </c>
      <c r="K1129" s="2">
        <f t="array" ref="K1129">XLOOKUP('Transaction Data'!$G1129,Product_Code,Cost)</f>
        <v>10</v>
      </c>
      <c r="L1129" s="2">
        <f t="array" ref="L1129">XLOOKUP('Transaction Data'!$G1129,Product_Code,Unit_Price)</f>
        <v>14</v>
      </c>
      <c r="M1129" s="3">
        <f>'Transaction Data'!$F1129*'Transaction Data'!$K1129</f>
        <v>1010</v>
      </c>
      <c r="N1129" s="3">
        <f>'Transaction Data'!$F1129*'Transaction Data'!$L1129</f>
        <v>1414</v>
      </c>
      <c r="O1129" s="3">
        <f>'Transaction Data'!$N1129-'Transaction Data'!$M1129</f>
        <v>404</v>
      </c>
      <c r="P1129" s="2">
        <f>DATEDIF('Transaction Data'!$D1129,'Transaction Data'!$A1129,"y")</f>
        <v>72</v>
      </c>
      <c r="Q1129" s="2" t="str">
        <f>FLOOR('Transaction Data'!$P1129,15)&amp;"-"&amp;FLOOR('Transaction Data'!$P1129,15)+14</f>
        <v>60-74</v>
      </c>
      <c r="R1129" s="2" t="str">
        <f>IF('Transaction Data'!$L1129&lt;=10,"Less Expensive","Expensive")</f>
        <v>Expensive</v>
      </c>
      <c r="S1129" s="4">
        <f>WEEKDAY('Transaction Data'!$A1129)</f>
        <v>4</v>
      </c>
      <c r="T1129" s="2" t="str">
        <f>IF(WEEKDAY('Transaction Data'!$A1129,2)&lt;6,"Weekday","Weekend")</f>
        <v>Weekday</v>
      </c>
    </row>
    <row r="1130" ht="15.75" customHeight="1">
      <c r="A1130" s="1">
        <v>45491.0</v>
      </c>
      <c r="B1130" s="2" t="s">
        <v>1149</v>
      </c>
      <c r="C1130" s="2" t="s">
        <v>78</v>
      </c>
      <c r="D1130" s="1">
        <v>25978.0</v>
      </c>
      <c r="E1130" s="2" t="s">
        <v>63</v>
      </c>
      <c r="F1130" s="2">
        <v>67.0</v>
      </c>
      <c r="G1130" s="2" t="s">
        <v>33</v>
      </c>
      <c r="H1130" s="2" t="s">
        <v>52</v>
      </c>
      <c r="I1130" s="2" t="s">
        <v>25</v>
      </c>
      <c r="J1130" s="2" t="str">
        <f t="array" ref="J1130">XLOOKUP('Transaction Data'!$G1130,Product_Code,Biscuit_Brand)</f>
        <v>Caramel Biscuits</v>
      </c>
      <c r="K1130" s="2">
        <f t="array" ref="K1130">XLOOKUP('Transaction Data'!$G1130,Product_Code,Cost)</f>
        <v>18</v>
      </c>
      <c r="L1130" s="2">
        <f t="array" ref="L1130">XLOOKUP('Transaction Data'!$G1130,Product_Code,Unit_Price)</f>
        <v>22</v>
      </c>
      <c r="M1130" s="3">
        <f>'Transaction Data'!$F1130*'Transaction Data'!$K1130</f>
        <v>1206</v>
      </c>
      <c r="N1130" s="3">
        <f>'Transaction Data'!$F1130*'Transaction Data'!$L1130</f>
        <v>1474</v>
      </c>
      <c r="O1130" s="3">
        <f>'Transaction Data'!$N1130-'Transaction Data'!$M1130</f>
        <v>268</v>
      </c>
      <c r="P1130" s="2">
        <f>DATEDIF('Transaction Data'!$D1130,'Transaction Data'!$A1130,"y")</f>
        <v>53</v>
      </c>
      <c r="Q1130" s="2" t="str">
        <f>FLOOR('Transaction Data'!$P1130,15)&amp;"-"&amp;FLOOR('Transaction Data'!$P1130,15)+14</f>
        <v>45-59</v>
      </c>
      <c r="R1130" s="2" t="str">
        <f>IF('Transaction Data'!$L1130&lt;=10,"Less Expensive","Expensive")</f>
        <v>Expensive</v>
      </c>
      <c r="S1130" s="4">
        <f>WEEKDAY('Transaction Data'!$A1130)</f>
        <v>5</v>
      </c>
      <c r="T1130" s="2" t="str">
        <f>IF(WEEKDAY('Transaction Data'!$A1130,2)&lt;6,"Weekday","Weekend")</f>
        <v>Weekday</v>
      </c>
    </row>
    <row r="1131" ht="15.75" customHeight="1">
      <c r="A1131" s="1">
        <v>45303.0</v>
      </c>
      <c r="B1131" s="2" t="s">
        <v>31</v>
      </c>
      <c r="C1131" s="2" t="s">
        <v>32</v>
      </c>
      <c r="D1131" s="1">
        <v>35257.0</v>
      </c>
      <c r="E1131" s="2" t="s">
        <v>37</v>
      </c>
      <c r="F1131" s="2">
        <v>282.0</v>
      </c>
      <c r="G1131" s="2" t="s">
        <v>23</v>
      </c>
      <c r="H1131" s="2" t="s">
        <v>52</v>
      </c>
      <c r="I1131" s="2" t="s">
        <v>25</v>
      </c>
      <c r="J1131" s="2" t="str">
        <f t="array" ref="J1131">XLOOKUP('Transaction Data'!$G1131,Product_Code,Biscuit_Brand)</f>
        <v>Cinnamon Swirls</v>
      </c>
      <c r="K1131" s="2">
        <f t="array" ref="K1131">XLOOKUP('Transaction Data'!$G1131,Product_Code,Cost)</f>
        <v>10</v>
      </c>
      <c r="L1131" s="2">
        <f t="array" ref="L1131">XLOOKUP('Transaction Data'!$G1131,Product_Code,Unit_Price)</f>
        <v>14</v>
      </c>
      <c r="M1131" s="3">
        <f>'Transaction Data'!$F1131*'Transaction Data'!$K1131</f>
        <v>2820</v>
      </c>
      <c r="N1131" s="3">
        <f>'Transaction Data'!$F1131*'Transaction Data'!$L1131</f>
        <v>3948</v>
      </c>
      <c r="O1131" s="3">
        <f>'Transaction Data'!$N1131-'Transaction Data'!$M1131</f>
        <v>1128</v>
      </c>
      <c r="P1131" s="2">
        <f>DATEDIF('Transaction Data'!$D1131,'Transaction Data'!$A1131,"y")</f>
        <v>27</v>
      </c>
      <c r="Q1131" s="2" t="str">
        <f>FLOOR('Transaction Data'!$P1131,15)&amp;"-"&amp;FLOOR('Transaction Data'!$P1131,15)+14</f>
        <v>15-29</v>
      </c>
      <c r="R1131" s="2" t="str">
        <f>IF('Transaction Data'!$L1131&lt;=10,"Less Expensive","Expensive")</f>
        <v>Expensive</v>
      </c>
      <c r="S1131" s="4">
        <f>WEEKDAY('Transaction Data'!$A1131)</f>
        <v>6</v>
      </c>
      <c r="T1131" s="2" t="str">
        <f>IF(WEEKDAY('Transaction Data'!$A1131,2)&lt;6,"Weekday","Weekend")</f>
        <v>Weekday</v>
      </c>
    </row>
    <row r="1132" ht="15.75" customHeight="1">
      <c r="A1132" s="1">
        <v>45337.0</v>
      </c>
      <c r="B1132" s="2" t="s">
        <v>36</v>
      </c>
      <c r="C1132" s="2" t="s">
        <v>21</v>
      </c>
      <c r="D1132" s="1">
        <v>18541.0</v>
      </c>
      <c r="E1132" s="2" t="s">
        <v>27</v>
      </c>
      <c r="F1132" s="2">
        <v>174.0</v>
      </c>
      <c r="G1132" s="2" t="s">
        <v>61</v>
      </c>
      <c r="H1132" s="2" t="s">
        <v>45</v>
      </c>
      <c r="I1132" s="2" t="s">
        <v>25</v>
      </c>
      <c r="J1132" s="2" t="str">
        <f t="array" ref="J1132">XLOOKUP('Transaction Data'!$G1132,Product_Code,Biscuit_Brand)</f>
        <v>Choco Delight</v>
      </c>
      <c r="K1132" s="2">
        <f t="array" ref="K1132">XLOOKUP('Transaction Data'!$G1132,Product_Code,Cost)</f>
        <v>3</v>
      </c>
      <c r="L1132" s="2">
        <f t="array" ref="L1132">XLOOKUP('Transaction Data'!$G1132,Product_Code,Unit_Price)</f>
        <v>5</v>
      </c>
      <c r="M1132" s="3">
        <f>'Transaction Data'!$F1132*'Transaction Data'!$K1132</f>
        <v>522</v>
      </c>
      <c r="N1132" s="3">
        <f>'Transaction Data'!$F1132*'Transaction Data'!$L1132</f>
        <v>870</v>
      </c>
      <c r="O1132" s="3">
        <f>'Transaction Data'!$N1132-'Transaction Data'!$M1132</f>
        <v>348</v>
      </c>
      <c r="P1132" s="2">
        <f>DATEDIF('Transaction Data'!$D1132,'Transaction Data'!$A1132,"y")</f>
        <v>73</v>
      </c>
      <c r="Q1132" s="2" t="str">
        <f>FLOOR('Transaction Data'!$P1132,15)&amp;"-"&amp;FLOOR('Transaction Data'!$P1132,15)+14</f>
        <v>60-74</v>
      </c>
      <c r="R1132" s="2" t="str">
        <f>IF('Transaction Data'!$L1132&lt;=10,"Less Expensive","Expensive")</f>
        <v>Less Expensive</v>
      </c>
      <c r="S1132" s="4">
        <f>WEEKDAY('Transaction Data'!$A1132)</f>
        <v>5</v>
      </c>
      <c r="T1132" s="2" t="str">
        <f>IF(WEEKDAY('Transaction Data'!$A1132,2)&lt;6,"Weekday","Weekend")</f>
        <v>Weekday</v>
      </c>
    </row>
    <row r="1133" ht="15.75" customHeight="1">
      <c r="A1133" s="1">
        <v>45311.0</v>
      </c>
      <c r="B1133" s="2" t="s">
        <v>40</v>
      </c>
      <c r="C1133" s="2" t="s">
        <v>41</v>
      </c>
      <c r="D1133" s="1">
        <v>18214.0</v>
      </c>
      <c r="E1133" s="2" t="s">
        <v>63</v>
      </c>
      <c r="F1133" s="2">
        <v>323.0</v>
      </c>
      <c r="G1133" s="2" t="s">
        <v>61</v>
      </c>
      <c r="H1133" s="2" t="s">
        <v>49</v>
      </c>
      <c r="I1133" s="2" t="s">
        <v>30</v>
      </c>
      <c r="J1133" s="2" t="str">
        <f t="array" ref="J1133">XLOOKUP('Transaction Data'!$G1133,Product_Code,Biscuit_Brand)</f>
        <v>Choco Delight</v>
      </c>
      <c r="K1133" s="2">
        <f t="array" ref="K1133">XLOOKUP('Transaction Data'!$G1133,Product_Code,Cost)</f>
        <v>3</v>
      </c>
      <c r="L1133" s="2">
        <f t="array" ref="L1133">XLOOKUP('Transaction Data'!$G1133,Product_Code,Unit_Price)</f>
        <v>5</v>
      </c>
      <c r="M1133" s="3">
        <f>'Transaction Data'!$F1133*'Transaction Data'!$K1133</f>
        <v>969</v>
      </c>
      <c r="N1133" s="3">
        <f>'Transaction Data'!$F1133*'Transaction Data'!$L1133</f>
        <v>1615</v>
      </c>
      <c r="O1133" s="3">
        <f>'Transaction Data'!$N1133-'Transaction Data'!$M1133</f>
        <v>646</v>
      </c>
      <c r="P1133" s="2">
        <f>DATEDIF('Transaction Data'!$D1133,'Transaction Data'!$A1133,"y")</f>
        <v>74</v>
      </c>
      <c r="Q1133" s="2" t="str">
        <f>FLOOR('Transaction Data'!$P1133,15)&amp;"-"&amp;FLOOR('Transaction Data'!$P1133,15)+14</f>
        <v>60-74</v>
      </c>
      <c r="R1133" s="2" t="str">
        <f>IF('Transaction Data'!$L1133&lt;=10,"Less Expensive","Expensive")</f>
        <v>Less Expensive</v>
      </c>
      <c r="S1133" s="4">
        <f>WEEKDAY('Transaction Data'!$A1133)</f>
        <v>7</v>
      </c>
      <c r="T1133" s="2" t="str">
        <f>IF(WEEKDAY('Transaction Data'!$A1133,2)&lt;6,"Weekday","Weekend")</f>
        <v>Weekend</v>
      </c>
    </row>
    <row r="1134" ht="15.75" customHeight="1">
      <c r="A1134" s="1">
        <v>45441.0</v>
      </c>
      <c r="B1134" s="2" t="s">
        <v>1150</v>
      </c>
      <c r="C1134" s="2" t="s">
        <v>47</v>
      </c>
      <c r="D1134" s="1">
        <v>28953.0</v>
      </c>
      <c r="E1134" s="2" t="s">
        <v>63</v>
      </c>
      <c r="F1134" s="2">
        <v>143.0</v>
      </c>
      <c r="G1134" s="2" t="s">
        <v>60</v>
      </c>
      <c r="H1134" s="2" t="s">
        <v>52</v>
      </c>
      <c r="I1134" s="2" t="s">
        <v>25</v>
      </c>
      <c r="J1134" s="2" t="str">
        <f t="array" ref="J1134">XLOOKUP('Transaction Data'!$G1134,Product_Code,Biscuit_Brand)</f>
        <v>Peanut Butter Bites</v>
      </c>
      <c r="K1134" s="2">
        <f t="array" ref="K1134">XLOOKUP('Transaction Data'!$G1134,Product_Code,Cost)</f>
        <v>5</v>
      </c>
      <c r="L1134" s="2">
        <f t="array" ref="L1134">XLOOKUP('Transaction Data'!$G1134,Product_Code,Unit_Price)</f>
        <v>7</v>
      </c>
      <c r="M1134" s="3">
        <f>'Transaction Data'!$F1134*'Transaction Data'!$K1134</f>
        <v>715</v>
      </c>
      <c r="N1134" s="3">
        <f>'Transaction Data'!$F1134*'Transaction Data'!$L1134</f>
        <v>1001</v>
      </c>
      <c r="O1134" s="3">
        <f>'Transaction Data'!$N1134-'Transaction Data'!$M1134</f>
        <v>286</v>
      </c>
      <c r="P1134" s="2">
        <f>DATEDIF('Transaction Data'!$D1134,'Transaction Data'!$A1134,"y")</f>
        <v>45</v>
      </c>
      <c r="Q1134" s="2" t="str">
        <f>FLOOR('Transaction Data'!$P1134,15)&amp;"-"&amp;FLOOR('Transaction Data'!$P1134,15)+14</f>
        <v>45-59</v>
      </c>
      <c r="R1134" s="2" t="str">
        <f>IF('Transaction Data'!$L1134&lt;=10,"Less Expensive","Expensive")</f>
        <v>Less Expensive</v>
      </c>
      <c r="S1134" s="4">
        <f>WEEKDAY('Transaction Data'!$A1134)</f>
        <v>4</v>
      </c>
      <c r="T1134" s="2" t="str">
        <f>IF(WEEKDAY('Transaction Data'!$A1134,2)&lt;6,"Weekday","Weekend")</f>
        <v>Weekday</v>
      </c>
    </row>
    <row r="1135" ht="15.75" customHeight="1">
      <c r="A1135" s="1">
        <v>45455.0</v>
      </c>
      <c r="B1135" s="2" t="s">
        <v>1151</v>
      </c>
      <c r="C1135" s="2" t="s">
        <v>65</v>
      </c>
      <c r="D1135" s="1">
        <v>38057.0</v>
      </c>
      <c r="E1135" s="2" t="s">
        <v>63</v>
      </c>
      <c r="F1135" s="2">
        <v>306.0</v>
      </c>
      <c r="G1135" s="2" t="s">
        <v>23</v>
      </c>
      <c r="H1135" s="2" t="s">
        <v>49</v>
      </c>
      <c r="I1135" s="2" t="s">
        <v>25</v>
      </c>
      <c r="J1135" s="2" t="str">
        <f t="array" ref="J1135">XLOOKUP('Transaction Data'!$G1135,Product_Code,Biscuit_Brand)</f>
        <v>Cinnamon Swirls</v>
      </c>
      <c r="K1135" s="2">
        <f t="array" ref="K1135">XLOOKUP('Transaction Data'!$G1135,Product_Code,Cost)</f>
        <v>10</v>
      </c>
      <c r="L1135" s="2">
        <f t="array" ref="L1135">XLOOKUP('Transaction Data'!$G1135,Product_Code,Unit_Price)</f>
        <v>14</v>
      </c>
      <c r="M1135" s="3">
        <f>'Transaction Data'!$F1135*'Transaction Data'!$K1135</f>
        <v>3060</v>
      </c>
      <c r="N1135" s="3">
        <f>'Transaction Data'!$F1135*'Transaction Data'!$L1135</f>
        <v>4284</v>
      </c>
      <c r="O1135" s="3">
        <f>'Transaction Data'!$N1135-'Transaction Data'!$M1135</f>
        <v>1224</v>
      </c>
      <c r="P1135" s="2">
        <f>DATEDIF('Transaction Data'!$D1135,'Transaction Data'!$A1135,"y")</f>
        <v>20</v>
      </c>
      <c r="Q1135" s="2" t="str">
        <f>FLOOR('Transaction Data'!$P1135,15)&amp;"-"&amp;FLOOR('Transaction Data'!$P1135,15)+14</f>
        <v>15-29</v>
      </c>
      <c r="R1135" s="2" t="str">
        <f>IF('Transaction Data'!$L1135&lt;=10,"Less Expensive","Expensive")</f>
        <v>Expensive</v>
      </c>
      <c r="S1135" s="4">
        <f>WEEKDAY('Transaction Data'!$A1135)</f>
        <v>4</v>
      </c>
      <c r="T1135" s="2" t="str">
        <f>IF(WEEKDAY('Transaction Data'!$A1135,2)&lt;6,"Weekday","Weekend")</f>
        <v>Weekday</v>
      </c>
    </row>
    <row r="1136" ht="15.75" customHeight="1">
      <c r="A1136" s="1">
        <v>45442.0</v>
      </c>
      <c r="B1136" s="2" t="s">
        <v>1152</v>
      </c>
      <c r="C1136" s="2" t="s">
        <v>69</v>
      </c>
      <c r="D1136" s="1">
        <v>34403.0</v>
      </c>
      <c r="E1136" s="2" t="s">
        <v>37</v>
      </c>
      <c r="F1136" s="2">
        <v>327.0</v>
      </c>
      <c r="G1136" s="2" t="s">
        <v>28</v>
      </c>
      <c r="H1136" s="2" t="s">
        <v>52</v>
      </c>
      <c r="I1136" s="2" t="s">
        <v>30</v>
      </c>
      <c r="J1136" s="2" t="str">
        <f t="array" ref="J1136">XLOOKUP('Transaction Data'!$G1136,Product_Code,Biscuit_Brand)</f>
        <v>Shortbread</v>
      </c>
      <c r="K1136" s="2">
        <f t="array" ref="K1136">XLOOKUP('Transaction Data'!$G1136,Product_Code,Cost)</f>
        <v>10</v>
      </c>
      <c r="L1136" s="2">
        <f t="array" ref="L1136">XLOOKUP('Transaction Data'!$G1136,Product_Code,Unit_Price)</f>
        <v>45</v>
      </c>
      <c r="M1136" s="3">
        <f>'Transaction Data'!$F1136*'Transaction Data'!$K1136</f>
        <v>3270</v>
      </c>
      <c r="N1136" s="3">
        <f>'Transaction Data'!$F1136*'Transaction Data'!$L1136</f>
        <v>14715</v>
      </c>
      <c r="O1136" s="3">
        <f>'Transaction Data'!$N1136-'Transaction Data'!$M1136</f>
        <v>11445</v>
      </c>
      <c r="P1136" s="2">
        <f>DATEDIF('Transaction Data'!$D1136,'Transaction Data'!$A1136,"y")</f>
        <v>30</v>
      </c>
      <c r="Q1136" s="2" t="str">
        <f>FLOOR('Transaction Data'!$P1136,15)&amp;"-"&amp;FLOOR('Transaction Data'!$P1136,15)+14</f>
        <v>30-44</v>
      </c>
      <c r="R1136" s="2" t="str">
        <f>IF('Transaction Data'!$L1136&lt;=10,"Less Expensive","Expensive")</f>
        <v>Expensive</v>
      </c>
      <c r="S1136" s="4">
        <f>WEEKDAY('Transaction Data'!$A1136)</f>
        <v>5</v>
      </c>
      <c r="T1136" s="2" t="str">
        <f>IF(WEEKDAY('Transaction Data'!$A1136,2)&lt;6,"Weekday","Weekend")</f>
        <v>Weekday</v>
      </c>
    </row>
    <row r="1137" ht="15.75" customHeight="1">
      <c r="A1137" s="1">
        <v>45372.0</v>
      </c>
      <c r="B1137" s="2" t="s">
        <v>1153</v>
      </c>
      <c r="C1137" s="2" t="s">
        <v>32</v>
      </c>
      <c r="D1137" s="1">
        <v>30988.0</v>
      </c>
      <c r="E1137" s="2" t="s">
        <v>27</v>
      </c>
      <c r="F1137" s="2">
        <v>344.0</v>
      </c>
      <c r="G1137" s="2" t="s">
        <v>23</v>
      </c>
      <c r="H1137" s="2" t="s">
        <v>34</v>
      </c>
      <c r="I1137" s="2" t="s">
        <v>25</v>
      </c>
      <c r="J1137" s="2" t="str">
        <f t="array" ref="J1137">XLOOKUP('Transaction Data'!$G1137,Product_Code,Biscuit_Brand)</f>
        <v>Cinnamon Swirls</v>
      </c>
      <c r="K1137" s="2">
        <f t="array" ref="K1137">XLOOKUP('Transaction Data'!$G1137,Product_Code,Cost)</f>
        <v>10</v>
      </c>
      <c r="L1137" s="2">
        <f t="array" ref="L1137">XLOOKUP('Transaction Data'!$G1137,Product_Code,Unit_Price)</f>
        <v>14</v>
      </c>
      <c r="M1137" s="3">
        <f>'Transaction Data'!$F1137*'Transaction Data'!$K1137</f>
        <v>3440</v>
      </c>
      <c r="N1137" s="3">
        <f>'Transaction Data'!$F1137*'Transaction Data'!$L1137</f>
        <v>4816</v>
      </c>
      <c r="O1137" s="3">
        <f>'Transaction Data'!$N1137-'Transaction Data'!$M1137</f>
        <v>1376</v>
      </c>
      <c r="P1137" s="2">
        <f>DATEDIF('Transaction Data'!$D1137,'Transaction Data'!$A1137,"y")</f>
        <v>39</v>
      </c>
      <c r="Q1137" s="2" t="str">
        <f>FLOOR('Transaction Data'!$P1137,15)&amp;"-"&amp;FLOOR('Transaction Data'!$P1137,15)+14</f>
        <v>30-44</v>
      </c>
      <c r="R1137" s="2" t="str">
        <f>IF('Transaction Data'!$L1137&lt;=10,"Less Expensive","Expensive")</f>
        <v>Expensive</v>
      </c>
      <c r="S1137" s="4">
        <f>WEEKDAY('Transaction Data'!$A1137)</f>
        <v>5</v>
      </c>
      <c r="T1137" s="2" t="str">
        <f>IF(WEEKDAY('Transaction Data'!$A1137,2)&lt;6,"Weekday","Weekend")</f>
        <v>Weekday</v>
      </c>
    </row>
    <row r="1138" ht="15.75" customHeight="1">
      <c r="A1138" s="1">
        <v>45417.0</v>
      </c>
      <c r="B1138" s="2" t="s">
        <v>31</v>
      </c>
      <c r="C1138" s="2" t="s">
        <v>32</v>
      </c>
      <c r="D1138" s="1">
        <v>17976.0</v>
      </c>
      <c r="E1138" s="2" t="s">
        <v>63</v>
      </c>
      <c r="F1138" s="2">
        <v>164.0</v>
      </c>
      <c r="G1138" s="2" t="s">
        <v>61</v>
      </c>
      <c r="H1138" s="2" t="s">
        <v>34</v>
      </c>
      <c r="I1138" s="2" t="s">
        <v>25</v>
      </c>
      <c r="J1138" s="2" t="str">
        <f t="array" ref="J1138">XLOOKUP('Transaction Data'!$G1138,Product_Code,Biscuit_Brand)</f>
        <v>Choco Delight</v>
      </c>
      <c r="K1138" s="2">
        <f t="array" ref="K1138">XLOOKUP('Transaction Data'!$G1138,Product_Code,Cost)</f>
        <v>3</v>
      </c>
      <c r="L1138" s="2">
        <f t="array" ref="L1138">XLOOKUP('Transaction Data'!$G1138,Product_Code,Unit_Price)</f>
        <v>5</v>
      </c>
      <c r="M1138" s="3">
        <f>'Transaction Data'!$F1138*'Transaction Data'!$K1138</f>
        <v>492</v>
      </c>
      <c r="N1138" s="3">
        <f>'Transaction Data'!$F1138*'Transaction Data'!$L1138</f>
        <v>820</v>
      </c>
      <c r="O1138" s="3">
        <f>'Transaction Data'!$N1138-'Transaction Data'!$M1138</f>
        <v>328</v>
      </c>
      <c r="P1138" s="2">
        <f>DATEDIF('Transaction Data'!$D1138,'Transaction Data'!$A1138,"y")</f>
        <v>75</v>
      </c>
      <c r="Q1138" s="2" t="str">
        <f>FLOOR('Transaction Data'!$P1138,15)&amp;"-"&amp;FLOOR('Transaction Data'!$P1138,15)+14</f>
        <v>75-89</v>
      </c>
      <c r="R1138" s="2" t="str">
        <f>IF('Transaction Data'!$L1138&lt;=10,"Less Expensive","Expensive")</f>
        <v>Less Expensive</v>
      </c>
      <c r="S1138" s="4">
        <f>WEEKDAY('Transaction Data'!$A1138)</f>
        <v>1</v>
      </c>
      <c r="T1138" s="2" t="str">
        <f>IF(WEEKDAY('Transaction Data'!$A1138,2)&lt;6,"Weekday","Weekend")</f>
        <v>Weekend</v>
      </c>
    </row>
    <row r="1139" ht="15.75" customHeight="1">
      <c r="A1139" s="1">
        <v>45339.0</v>
      </c>
      <c r="B1139" s="2" t="s">
        <v>36</v>
      </c>
      <c r="C1139" s="2" t="s">
        <v>21</v>
      </c>
      <c r="D1139" s="1">
        <v>35602.0</v>
      </c>
      <c r="E1139" s="2" t="s">
        <v>27</v>
      </c>
      <c r="F1139" s="2">
        <v>371.0</v>
      </c>
      <c r="G1139" s="2" t="s">
        <v>38</v>
      </c>
      <c r="H1139" s="2" t="s">
        <v>39</v>
      </c>
      <c r="I1139" s="2" t="s">
        <v>25</v>
      </c>
      <c r="J1139" s="2" t="str">
        <f t="array" ref="J1139">XLOOKUP('Transaction Data'!$G1139,Product_Code,Biscuit_Brand)</f>
        <v>Ginger Snaps</v>
      </c>
      <c r="K1139" s="2">
        <f t="array" ref="K1139">XLOOKUP('Transaction Data'!$G1139,Product_Code,Cost)</f>
        <v>14</v>
      </c>
      <c r="L1139" s="2">
        <f t="array" ref="L1139">XLOOKUP('Transaction Data'!$G1139,Product_Code,Unit_Price)</f>
        <v>28</v>
      </c>
      <c r="M1139" s="3">
        <f>'Transaction Data'!$F1139*'Transaction Data'!$K1139</f>
        <v>5194</v>
      </c>
      <c r="N1139" s="3">
        <f>'Transaction Data'!$F1139*'Transaction Data'!$L1139</f>
        <v>10388</v>
      </c>
      <c r="O1139" s="3">
        <f>'Transaction Data'!$N1139-'Transaction Data'!$M1139</f>
        <v>5194</v>
      </c>
      <c r="P1139" s="2">
        <f>DATEDIF('Transaction Data'!$D1139,'Transaction Data'!$A1139,"y")</f>
        <v>26</v>
      </c>
      <c r="Q1139" s="2" t="str">
        <f>FLOOR('Transaction Data'!$P1139,15)&amp;"-"&amp;FLOOR('Transaction Data'!$P1139,15)+14</f>
        <v>15-29</v>
      </c>
      <c r="R1139" s="2" t="str">
        <f>IF('Transaction Data'!$L1139&lt;=10,"Less Expensive","Expensive")</f>
        <v>Expensive</v>
      </c>
      <c r="S1139" s="4">
        <f>WEEKDAY('Transaction Data'!$A1139)</f>
        <v>7</v>
      </c>
      <c r="T1139" s="2" t="str">
        <f>IF(WEEKDAY('Transaction Data'!$A1139,2)&lt;6,"Weekday","Weekend")</f>
        <v>Weekend</v>
      </c>
    </row>
    <row r="1140" ht="15.75" customHeight="1">
      <c r="A1140" s="1">
        <v>45380.0</v>
      </c>
      <c r="B1140" s="2" t="s">
        <v>40</v>
      </c>
      <c r="C1140" s="2" t="s">
        <v>41</v>
      </c>
      <c r="D1140" s="1">
        <v>30407.0</v>
      </c>
      <c r="E1140" s="2" t="s">
        <v>37</v>
      </c>
      <c r="F1140" s="2">
        <v>116.0</v>
      </c>
      <c r="G1140" s="2" t="s">
        <v>38</v>
      </c>
      <c r="H1140" s="2" t="s">
        <v>42</v>
      </c>
      <c r="I1140" s="2" t="s">
        <v>30</v>
      </c>
      <c r="J1140" s="2" t="str">
        <f t="array" ref="J1140">XLOOKUP('Transaction Data'!$G1140,Product_Code,Biscuit_Brand)</f>
        <v>Ginger Snaps</v>
      </c>
      <c r="K1140" s="2">
        <f t="array" ref="K1140">XLOOKUP('Transaction Data'!$G1140,Product_Code,Cost)</f>
        <v>14</v>
      </c>
      <c r="L1140" s="2">
        <f t="array" ref="L1140">XLOOKUP('Transaction Data'!$G1140,Product_Code,Unit_Price)</f>
        <v>28</v>
      </c>
      <c r="M1140" s="3">
        <f>'Transaction Data'!$F1140*'Transaction Data'!$K1140</f>
        <v>1624</v>
      </c>
      <c r="N1140" s="3">
        <f>'Transaction Data'!$F1140*'Transaction Data'!$L1140</f>
        <v>3248</v>
      </c>
      <c r="O1140" s="3">
        <f>'Transaction Data'!$N1140-'Transaction Data'!$M1140</f>
        <v>1624</v>
      </c>
      <c r="P1140" s="2">
        <f>DATEDIF('Transaction Data'!$D1140,'Transaction Data'!$A1140,"y")</f>
        <v>40</v>
      </c>
      <c r="Q1140" s="2" t="str">
        <f>FLOOR('Transaction Data'!$P1140,15)&amp;"-"&amp;FLOOR('Transaction Data'!$P1140,15)+14</f>
        <v>30-44</v>
      </c>
      <c r="R1140" s="2" t="str">
        <f>IF('Transaction Data'!$L1140&lt;=10,"Less Expensive","Expensive")</f>
        <v>Expensive</v>
      </c>
      <c r="S1140" s="4">
        <f>WEEKDAY('Transaction Data'!$A1140)</f>
        <v>6</v>
      </c>
      <c r="T1140" s="2" t="str">
        <f>IF(WEEKDAY('Transaction Data'!$A1140,2)&lt;6,"Weekday","Weekend")</f>
        <v>Weekday</v>
      </c>
    </row>
    <row r="1141" ht="15.75" customHeight="1">
      <c r="A1141" s="1">
        <v>45488.0</v>
      </c>
      <c r="B1141" s="2" t="s">
        <v>1150</v>
      </c>
      <c r="C1141" s="2" t="s">
        <v>47</v>
      </c>
      <c r="D1141" s="1">
        <v>35039.0</v>
      </c>
      <c r="E1141" s="2" t="s">
        <v>63</v>
      </c>
      <c r="F1141" s="2">
        <v>309.0</v>
      </c>
      <c r="G1141" s="2" t="s">
        <v>44</v>
      </c>
      <c r="H1141" s="2" t="s">
        <v>45</v>
      </c>
      <c r="I1141" s="2" t="s">
        <v>25</v>
      </c>
      <c r="J1141" s="2" t="str">
        <f t="array" ref="J1141">XLOOKUP('Transaction Data'!$G1141,Product_Code,Biscuit_Brand)</f>
        <v>Butter Crunch</v>
      </c>
      <c r="K1141" s="2">
        <f t="array" ref="K1141">XLOOKUP('Transaction Data'!$G1141,Product_Code,Cost)</f>
        <v>10</v>
      </c>
      <c r="L1141" s="2">
        <f t="array" ref="L1141">XLOOKUP('Transaction Data'!$G1141,Product_Code,Unit_Price)</f>
        <v>11</v>
      </c>
      <c r="M1141" s="3">
        <f>'Transaction Data'!$F1141*'Transaction Data'!$K1141</f>
        <v>3090</v>
      </c>
      <c r="N1141" s="3">
        <f>'Transaction Data'!$F1141*'Transaction Data'!$L1141</f>
        <v>3399</v>
      </c>
      <c r="O1141" s="3">
        <f>'Transaction Data'!$N1141-'Transaction Data'!$M1141</f>
        <v>309</v>
      </c>
      <c r="P1141" s="2">
        <f>DATEDIF('Transaction Data'!$D1141,'Transaction Data'!$A1141,"y")</f>
        <v>28</v>
      </c>
      <c r="Q1141" s="2" t="str">
        <f>FLOOR('Transaction Data'!$P1141,15)&amp;"-"&amp;FLOOR('Transaction Data'!$P1141,15)+14</f>
        <v>15-29</v>
      </c>
      <c r="R1141" s="2" t="str">
        <f>IF('Transaction Data'!$L1141&lt;=10,"Less Expensive","Expensive")</f>
        <v>Expensive</v>
      </c>
      <c r="S1141" s="4">
        <f>WEEKDAY('Transaction Data'!$A1141)</f>
        <v>2</v>
      </c>
      <c r="T1141" s="2" t="str">
        <f>IF(WEEKDAY('Transaction Data'!$A1141,2)&lt;6,"Weekday","Weekend")</f>
        <v>Weekday</v>
      </c>
    </row>
    <row r="1142" ht="15.75" customHeight="1">
      <c r="A1142" s="1">
        <v>45356.0</v>
      </c>
      <c r="B1142" s="2" t="s">
        <v>1151</v>
      </c>
      <c r="C1142" s="2" t="s">
        <v>65</v>
      </c>
      <c r="D1142" s="1">
        <v>21281.0</v>
      </c>
      <c r="E1142" s="2" t="s">
        <v>22</v>
      </c>
      <c r="F1142" s="2">
        <v>229.0</v>
      </c>
      <c r="G1142" s="2" t="s">
        <v>44</v>
      </c>
      <c r="H1142" s="2" t="s">
        <v>49</v>
      </c>
      <c r="I1142" s="2" t="s">
        <v>25</v>
      </c>
      <c r="J1142" s="2" t="str">
        <f t="array" ref="J1142">XLOOKUP('Transaction Data'!$G1142,Product_Code,Biscuit_Brand)</f>
        <v>Butter Crunch</v>
      </c>
      <c r="K1142" s="2">
        <f t="array" ref="K1142">XLOOKUP('Transaction Data'!$G1142,Product_Code,Cost)</f>
        <v>10</v>
      </c>
      <c r="L1142" s="2">
        <f t="array" ref="L1142">XLOOKUP('Transaction Data'!$G1142,Product_Code,Unit_Price)</f>
        <v>11</v>
      </c>
      <c r="M1142" s="3">
        <f>'Transaction Data'!$F1142*'Transaction Data'!$K1142</f>
        <v>2290</v>
      </c>
      <c r="N1142" s="3">
        <f>'Transaction Data'!$F1142*'Transaction Data'!$L1142</f>
        <v>2519</v>
      </c>
      <c r="O1142" s="3">
        <f>'Transaction Data'!$N1142-'Transaction Data'!$M1142</f>
        <v>229</v>
      </c>
      <c r="P1142" s="2">
        <f>DATEDIF('Transaction Data'!$D1142,'Transaction Data'!$A1142,"y")</f>
        <v>65</v>
      </c>
      <c r="Q1142" s="2" t="str">
        <f>FLOOR('Transaction Data'!$P1142,15)&amp;"-"&amp;FLOOR('Transaction Data'!$P1142,15)+14</f>
        <v>60-74</v>
      </c>
      <c r="R1142" s="2" t="str">
        <f>IF('Transaction Data'!$L1142&lt;=10,"Less Expensive","Expensive")</f>
        <v>Expensive</v>
      </c>
      <c r="S1142" s="4">
        <f>WEEKDAY('Transaction Data'!$A1142)</f>
        <v>3</v>
      </c>
      <c r="T1142" s="2" t="str">
        <f>IF(WEEKDAY('Transaction Data'!$A1142,2)&lt;6,"Weekday","Weekend")</f>
        <v>Weekday</v>
      </c>
    </row>
    <row r="1143" ht="15.75" customHeight="1">
      <c r="A1143" s="1">
        <v>45475.0</v>
      </c>
      <c r="B1143" s="2" t="s">
        <v>1154</v>
      </c>
      <c r="C1143" s="2" t="s">
        <v>69</v>
      </c>
      <c r="D1143" s="1">
        <v>16242.0</v>
      </c>
      <c r="E1143" s="2" t="s">
        <v>63</v>
      </c>
      <c r="F1143" s="2">
        <v>276.0</v>
      </c>
      <c r="G1143" s="2" t="s">
        <v>61</v>
      </c>
      <c r="H1143" s="2" t="s">
        <v>52</v>
      </c>
      <c r="I1143" s="2" t="s">
        <v>25</v>
      </c>
      <c r="J1143" s="2" t="str">
        <f t="array" ref="J1143">XLOOKUP('Transaction Data'!$G1143,Product_Code,Biscuit_Brand)</f>
        <v>Choco Delight</v>
      </c>
      <c r="K1143" s="2">
        <f t="array" ref="K1143">XLOOKUP('Transaction Data'!$G1143,Product_Code,Cost)</f>
        <v>3</v>
      </c>
      <c r="L1143" s="2">
        <f t="array" ref="L1143">XLOOKUP('Transaction Data'!$G1143,Product_Code,Unit_Price)</f>
        <v>5</v>
      </c>
      <c r="M1143" s="3">
        <f>'Transaction Data'!$F1143*'Transaction Data'!$K1143</f>
        <v>828</v>
      </c>
      <c r="N1143" s="3">
        <f>'Transaction Data'!$F1143*'Transaction Data'!$L1143</f>
        <v>1380</v>
      </c>
      <c r="O1143" s="3">
        <f>'Transaction Data'!$N1143-'Transaction Data'!$M1143</f>
        <v>552</v>
      </c>
      <c r="P1143" s="2">
        <f>DATEDIF('Transaction Data'!$D1143,'Transaction Data'!$A1143,"y")</f>
        <v>80</v>
      </c>
      <c r="Q1143" s="2" t="str">
        <f>FLOOR('Transaction Data'!$P1143,15)&amp;"-"&amp;FLOOR('Transaction Data'!$P1143,15)+14</f>
        <v>75-89</v>
      </c>
      <c r="R1143" s="2" t="str">
        <f>IF('Transaction Data'!$L1143&lt;=10,"Less Expensive","Expensive")</f>
        <v>Less Expensive</v>
      </c>
      <c r="S1143" s="4">
        <f>WEEKDAY('Transaction Data'!$A1143)</f>
        <v>3</v>
      </c>
      <c r="T1143" s="2" t="str">
        <f>IF(WEEKDAY('Transaction Data'!$A1143,2)&lt;6,"Weekday","Weekend")</f>
        <v>Weekday</v>
      </c>
    </row>
    <row r="1144" ht="15.75" customHeight="1">
      <c r="A1144" s="1">
        <v>45362.0</v>
      </c>
      <c r="B1144" s="2" t="s">
        <v>1155</v>
      </c>
      <c r="C1144" s="2" t="s">
        <v>54</v>
      </c>
      <c r="D1144" s="1">
        <v>34991.0</v>
      </c>
      <c r="E1144" s="2" t="s">
        <v>37</v>
      </c>
      <c r="F1144" s="2">
        <v>13.0</v>
      </c>
      <c r="G1144" s="2" t="s">
        <v>57</v>
      </c>
      <c r="H1144" s="2" t="s">
        <v>49</v>
      </c>
      <c r="I1144" s="2" t="s">
        <v>25</v>
      </c>
      <c r="J1144" s="2" t="str">
        <f t="array" ref="J1144">XLOOKUP('Transaction Data'!$G1144,Product_Code,Biscuit_Brand)</f>
        <v>Oatmeal Cookies</v>
      </c>
      <c r="K1144" s="2">
        <f t="array" ref="K1144">XLOOKUP('Transaction Data'!$G1144,Product_Code,Cost)</f>
        <v>19</v>
      </c>
      <c r="L1144" s="2">
        <f t="array" ref="L1144">XLOOKUP('Transaction Data'!$G1144,Product_Code,Unit_Price)</f>
        <v>23</v>
      </c>
      <c r="M1144" s="3">
        <f>'Transaction Data'!$F1144*'Transaction Data'!$K1144</f>
        <v>247</v>
      </c>
      <c r="N1144" s="3">
        <f>'Transaction Data'!$F1144*'Transaction Data'!$L1144</f>
        <v>299</v>
      </c>
      <c r="O1144" s="3">
        <f>'Transaction Data'!$N1144-'Transaction Data'!$M1144</f>
        <v>52</v>
      </c>
      <c r="P1144" s="2">
        <f>DATEDIF('Transaction Data'!$D1144,'Transaction Data'!$A1144,"y")</f>
        <v>28</v>
      </c>
      <c r="Q1144" s="2" t="str">
        <f>FLOOR('Transaction Data'!$P1144,15)&amp;"-"&amp;FLOOR('Transaction Data'!$P1144,15)+14</f>
        <v>15-29</v>
      </c>
      <c r="R1144" s="2" t="str">
        <f>IF('Transaction Data'!$L1144&lt;=10,"Less Expensive","Expensive")</f>
        <v>Expensive</v>
      </c>
      <c r="S1144" s="4">
        <f>WEEKDAY('Transaction Data'!$A1144)</f>
        <v>2</v>
      </c>
      <c r="T1144" s="2" t="str">
        <f>IF(WEEKDAY('Transaction Data'!$A1144,2)&lt;6,"Weekday","Weekend")</f>
        <v>Weekday</v>
      </c>
    </row>
    <row r="1145" ht="15.75" customHeight="1">
      <c r="A1145" s="1">
        <v>45364.0</v>
      </c>
      <c r="B1145" s="2" t="s">
        <v>31</v>
      </c>
      <c r="C1145" s="2" t="s">
        <v>32</v>
      </c>
      <c r="D1145" s="1">
        <v>36975.0</v>
      </c>
      <c r="E1145" s="2" t="s">
        <v>37</v>
      </c>
      <c r="F1145" s="2">
        <v>99.0</v>
      </c>
      <c r="G1145" s="2" t="s">
        <v>28</v>
      </c>
      <c r="H1145" s="2" t="s">
        <v>52</v>
      </c>
      <c r="I1145" s="2" t="s">
        <v>25</v>
      </c>
      <c r="J1145" s="2" t="str">
        <f t="array" ref="J1145">XLOOKUP('Transaction Data'!$G1145,Product_Code,Biscuit_Brand)</f>
        <v>Shortbread</v>
      </c>
      <c r="K1145" s="2">
        <f t="array" ref="K1145">XLOOKUP('Transaction Data'!$G1145,Product_Code,Cost)</f>
        <v>10</v>
      </c>
      <c r="L1145" s="2">
        <f t="array" ref="L1145">XLOOKUP('Transaction Data'!$G1145,Product_Code,Unit_Price)</f>
        <v>45</v>
      </c>
      <c r="M1145" s="3">
        <f>'Transaction Data'!$F1145*'Transaction Data'!$K1145</f>
        <v>990</v>
      </c>
      <c r="N1145" s="3">
        <f>'Transaction Data'!$F1145*'Transaction Data'!$L1145</f>
        <v>4455</v>
      </c>
      <c r="O1145" s="3">
        <f>'Transaction Data'!$N1145-'Transaction Data'!$M1145</f>
        <v>3465</v>
      </c>
      <c r="P1145" s="2">
        <f>DATEDIF('Transaction Data'!$D1145,'Transaction Data'!$A1145,"y")</f>
        <v>22</v>
      </c>
      <c r="Q1145" s="2" t="str">
        <f>FLOOR('Transaction Data'!$P1145,15)&amp;"-"&amp;FLOOR('Transaction Data'!$P1145,15)+14</f>
        <v>15-29</v>
      </c>
      <c r="R1145" s="2" t="str">
        <f>IF('Transaction Data'!$L1145&lt;=10,"Less Expensive","Expensive")</f>
        <v>Expensive</v>
      </c>
      <c r="S1145" s="4">
        <f>WEEKDAY('Transaction Data'!$A1145)</f>
        <v>4</v>
      </c>
      <c r="T1145" s="2" t="str">
        <f>IF(WEEKDAY('Transaction Data'!$A1145,2)&lt;6,"Weekday","Weekend")</f>
        <v>Weekday</v>
      </c>
    </row>
    <row r="1146" ht="15.75" customHeight="1">
      <c r="A1146" s="1">
        <v>45401.0</v>
      </c>
      <c r="B1146" s="2" t="s">
        <v>36</v>
      </c>
      <c r="C1146" s="2" t="s">
        <v>21</v>
      </c>
      <c r="D1146" s="1">
        <v>22539.0</v>
      </c>
      <c r="E1146" s="2" t="s">
        <v>37</v>
      </c>
      <c r="F1146" s="2">
        <v>456.0</v>
      </c>
      <c r="G1146" s="2" t="s">
        <v>33</v>
      </c>
      <c r="H1146" s="2" t="s">
        <v>52</v>
      </c>
      <c r="I1146" s="2" t="s">
        <v>25</v>
      </c>
      <c r="J1146" s="2" t="str">
        <f t="array" ref="J1146">XLOOKUP('Transaction Data'!$G1146,Product_Code,Biscuit_Brand)</f>
        <v>Caramel Biscuits</v>
      </c>
      <c r="K1146" s="2">
        <f t="array" ref="K1146">XLOOKUP('Transaction Data'!$G1146,Product_Code,Cost)</f>
        <v>18</v>
      </c>
      <c r="L1146" s="2">
        <f t="array" ref="L1146">XLOOKUP('Transaction Data'!$G1146,Product_Code,Unit_Price)</f>
        <v>22</v>
      </c>
      <c r="M1146" s="3">
        <f>'Transaction Data'!$F1146*'Transaction Data'!$K1146</f>
        <v>8208</v>
      </c>
      <c r="N1146" s="3">
        <f>'Transaction Data'!$F1146*'Transaction Data'!$L1146</f>
        <v>10032</v>
      </c>
      <c r="O1146" s="3">
        <f>'Transaction Data'!$N1146-'Transaction Data'!$M1146</f>
        <v>1824</v>
      </c>
      <c r="P1146" s="2">
        <f>DATEDIF('Transaction Data'!$D1146,'Transaction Data'!$A1146,"y")</f>
        <v>62</v>
      </c>
      <c r="Q1146" s="2" t="str">
        <f>FLOOR('Transaction Data'!$P1146,15)&amp;"-"&amp;FLOOR('Transaction Data'!$P1146,15)+14</f>
        <v>60-74</v>
      </c>
      <c r="R1146" s="2" t="str">
        <f>IF('Transaction Data'!$L1146&lt;=10,"Less Expensive","Expensive")</f>
        <v>Expensive</v>
      </c>
      <c r="S1146" s="4">
        <f>WEEKDAY('Transaction Data'!$A1146)</f>
        <v>6</v>
      </c>
      <c r="T1146" s="2" t="str">
        <f>IF(WEEKDAY('Transaction Data'!$A1146,2)&lt;6,"Weekday","Weekend")</f>
        <v>Weekday</v>
      </c>
    </row>
    <row r="1147" ht="15.75" customHeight="1">
      <c r="A1147" s="1">
        <v>45427.0</v>
      </c>
      <c r="B1147" s="2" t="s">
        <v>40</v>
      </c>
      <c r="C1147" s="2" t="s">
        <v>41</v>
      </c>
      <c r="D1147" s="1">
        <v>26081.0</v>
      </c>
      <c r="E1147" s="2" t="s">
        <v>27</v>
      </c>
      <c r="F1147" s="2">
        <v>85.0</v>
      </c>
      <c r="G1147" s="2" t="s">
        <v>23</v>
      </c>
      <c r="H1147" s="2" t="s">
        <v>45</v>
      </c>
      <c r="I1147" s="2" t="s">
        <v>30</v>
      </c>
      <c r="J1147" s="2" t="str">
        <f t="array" ref="J1147">XLOOKUP('Transaction Data'!$G1147,Product_Code,Biscuit_Brand)</f>
        <v>Cinnamon Swirls</v>
      </c>
      <c r="K1147" s="2">
        <f t="array" ref="K1147">XLOOKUP('Transaction Data'!$G1147,Product_Code,Cost)</f>
        <v>10</v>
      </c>
      <c r="L1147" s="2">
        <f t="array" ref="L1147">XLOOKUP('Transaction Data'!$G1147,Product_Code,Unit_Price)</f>
        <v>14</v>
      </c>
      <c r="M1147" s="3">
        <f>'Transaction Data'!$F1147*'Transaction Data'!$K1147</f>
        <v>850</v>
      </c>
      <c r="N1147" s="3">
        <f>'Transaction Data'!$F1147*'Transaction Data'!$L1147</f>
        <v>1190</v>
      </c>
      <c r="O1147" s="3">
        <f>'Transaction Data'!$N1147-'Transaction Data'!$M1147</f>
        <v>340</v>
      </c>
      <c r="P1147" s="2">
        <f>DATEDIF('Transaction Data'!$D1147,'Transaction Data'!$A1147,"y")</f>
        <v>52</v>
      </c>
      <c r="Q1147" s="2" t="str">
        <f>FLOOR('Transaction Data'!$P1147,15)&amp;"-"&amp;FLOOR('Transaction Data'!$P1147,15)+14</f>
        <v>45-59</v>
      </c>
      <c r="R1147" s="2" t="str">
        <f>IF('Transaction Data'!$L1147&lt;=10,"Less Expensive","Expensive")</f>
        <v>Expensive</v>
      </c>
      <c r="S1147" s="4">
        <f>WEEKDAY('Transaction Data'!$A1147)</f>
        <v>4</v>
      </c>
      <c r="T1147" s="2" t="str">
        <f>IF(WEEKDAY('Transaction Data'!$A1147,2)&lt;6,"Weekday","Weekend")</f>
        <v>Weekday</v>
      </c>
    </row>
    <row r="1148" ht="15.75" customHeight="1">
      <c r="A1148" s="1">
        <v>45307.0</v>
      </c>
      <c r="B1148" s="2" t="s">
        <v>1150</v>
      </c>
      <c r="C1148" s="2" t="s">
        <v>47</v>
      </c>
      <c r="D1148" s="1">
        <v>19416.0</v>
      </c>
      <c r="E1148" s="2" t="s">
        <v>37</v>
      </c>
      <c r="F1148" s="2">
        <v>383.0</v>
      </c>
      <c r="G1148" s="2" t="s">
        <v>23</v>
      </c>
      <c r="H1148" s="2" t="s">
        <v>49</v>
      </c>
      <c r="I1148" s="2" t="s">
        <v>25</v>
      </c>
      <c r="J1148" s="2" t="str">
        <f t="array" ref="J1148">XLOOKUP('Transaction Data'!$G1148,Product_Code,Biscuit_Brand)</f>
        <v>Cinnamon Swirls</v>
      </c>
      <c r="K1148" s="2">
        <f t="array" ref="K1148">XLOOKUP('Transaction Data'!$G1148,Product_Code,Cost)</f>
        <v>10</v>
      </c>
      <c r="L1148" s="2">
        <f t="array" ref="L1148">XLOOKUP('Transaction Data'!$G1148,Product_Code,Unit_Price)</f>
        <v>14</v>
      </c>
      <c r="M1148" s="3">
        <f>'Transaction Data'!$F1148*'Transaction Data'!$K1148</f>
        <v>3830</v>
      </c>
      <c r="N1148" s="3">
        <f>'Transaction Data'!$F1148*'Transaction Data'!$L1148</f>
        <v>5362</v>
      </c>
      <c r="O1148" s="3">
        <f>'Transaction Data'!$N1148-'Transaction Data'!$M1148</f>
        <v>1532</v>
      </c>
      <c r="P1148" s="2">
        <f>DATEDIF('Transaction Data'!$D1148,'Transaction Data'!$A1148,"y")</f>
        <v>70</v>
      </c>
      <c r="Q1148" s="2" t="str">
        <f>FLOOR('Transaction Data'!$P1148,15)&amp;"-"&amp;FLOOR('Transaction Data'!$P1148,15)+14</f>
        <v>60-74</v>
      </c>
      <c r="R1148" s="2" t="str">
        <f>IF('Transaction Data'!$L1148&lt;=10,"Less Expensive","Expensive")</f>
        <v>Expensive</v>
      </c>
      <c r="S1148" s="4">
        <f>WEEKDAY('Transaction Data'!$A1148)</f>
        <v>3</v>
      </c>
      <c r="T1148" s="2" t="str">
        <f>IF(WEEKDAY('Transaction Data'!$A1148,2)&lt;6,"Weekday","Weekend")</f>
        <v>Weekday</v>
      </c>
    </row>
    <row r="1149" ht="15.75" customHeight="1">
      <c r="A1149" s="1">
        <v>45379.0</v>
      </c>
      <c r="B1149" s="2" t="s">
        <v>1151</v>
      </c>
      <c r="C1149" s="2" t="s">
        <v>65</v>
      </c>
      <c r="D1149" s="1">
        <v>36744.0</v>
      </c>
      <c r="E1149" s="2" t="s">
        <v>27</v>
      </c>
      <c r="F1149" s="2">
        <v>29.0</v>
      </c>
      <c r="G1149" s="2" t="s">
        <v>48</v>
      </c>
      <c r="H1149" s="2" t="s">
        <v>52</v>
      </c>
      <c r="I1149" s="2" t="s">
        <v>25</v>
      </c>
      <c r="J1149" s="2" t="str">
        <f t="array" ref="J1149">XLOOKUP('Transaction Data'!$G1149,Product_Code,Biscuit_Brand)</f>
        <v>Lemon Crisps</v>
      </c>
      <c r="K1149" s="2">
        <f t="array" ref="K1149">XLOOKUP('Transaction Data'!$G1149,Product_Code,Cost)</f>
        <v>7</v>
      </c>
      <c r="L1149" s="2">
        <f t="array" ref="L1149">XLOOKUP('Transaction Data'!$G1149,Product_Code,Unit_Price)</f>
        <v>9</v>
      </c>
      <c r="M1149" s="3">
        <f>'Transaction Data'!$F1149*'Transaction Data'!$K1149</f>
        <v>203</v>
      </c>
      <c r="N1149" s="3">
        <f>'Transaction Data'!$F1149*'Transaction Data'!$L1149</f>
        <v>261</v>
      </c>
      <c r="O1149" s="3">
        <f>'Transaction Data'!$N1149-'Transaction Data'!$M1149</f>
        <v>58</v>
      </c>
      <c r="P1149" s="2">
        <f>DATEDIF('Transaction Data'!$D1149,'Transaction Data'!$A1149,"y")</f>
        <v>23</v>
      </c>
      <c r="Q1149" s="2" t="str">
        <f>FLOOR('Transaction Data'!$P1149,15)&amp;"-"&amp;FLOOR('Transaction Data'!$P1149,15)+14</f>
        <v>15-29</v>
      </c>
      <c r="R1149" s="2" t="str">
        <f>IF('Transaction Data'!$L1149&lt;=10,"Less Expensive","Expensive")</f>
        <v>Less Expensive</v>
      </c>
      <c r="S1149" s="4">
        <f>WEEKDAY('Transaction Data'!$A1149)</f>
        <v>5</v>
      </c>
      <c r="T1149" s="2" t="str">
        <f>IF(WEEKDAY('Transaction Data'!$A1149,2)&lt;6,"Weekday","Weekend")</f>
        <v>Weekday</v>
      </c>
    </row>
    <row r="1150" ht="15.75" customHeight="1">
      <c r="A1150" s="1">
        <v>45469.0</v>
      </c>
      <c r="B1150" s="2" t="s">
        <v>1156</v>
      </c>
      <c r="C1150" s="2" t="s">
        <v>47</v>
      </c>
      <c r="D1150" s="1">
        <v>16385.0</v>
      </c>
      <c r="E1150" s="2" t="s">
        <v>22</v>
      </c>
      <c r="F1150" s="2">
        <v>340.0</v>
      </c>
      <c r="G1150" s="2" t="s">
        <v>44</v>
      </c>
      <c r="H1150" s="2" t="s">
        <v>49</v>
      </c>
      <c r="I1150" s="2" t="s">
        <v>25</v>
      </c>
      <c r="J1150" s="2" t="str">
        <f t="array" ref="J1150">XLOOKUP('Transaction Data'!$G1150,Product_Code,Biscuit_Brand)</f>
        <v>Butter Crunch</v>
      </c>
      <c r="K1150" s="2">
        <f t="array" ref="K1150">XLOOKUP('Transaction Data'!$G1150,Product_Code,Cost)</f>
        <v>10</v>
      </c>
      <c r="L1150" s="2">
        <f t="array" ref="L1150">XLOOKUP('Transaction Data'!$G1150,Product_Code,Unit_Price)</f>
        <v>11</v>
      </c>
      <c r="M1150" s="3">
        <f>'Transaction Data'!$F1150*'Transaction Data'!$K1150</f>
        <v>3400</v>
      </c>
      <c r="N1150" s="3">
        <f>'Transaction Data'!$F1150*'Transaction Data'!$L1150</f>
        <v>3740</v>
      </c>
      <c r="O1150" s="3">
        <f>'Transaction Data'!$N1150-'Transaction Data'!$M1150</f>
        <v>340</v>
      </c>
      <c r="P1150" s="2">
        <f>DATEDIF('Transaction Data'!$D1150,'Transaction Data'!$A1150,"y")</f>
        <v>79</v>
      </c>
      <c r="Q1150" s="2" t="str">
        <f>FLOOR('Transaction Data'!$P1150,15)&amp;"-"&amp;FLOOR('Transaction Data'!$P1150,15)+14</f>
        <v>75-89</v>
      </c>
      <c r="R1150" s="2" t="str">
        <f>IF('Transaction Data'!$L1150&lt;=10,"Less Expensive","Expensive")</f>
        <v>Expensive</v>
      </c>
      <c r="S1150" s="4">
        <f>WEEKDAY('Transaction Data'!$A1150)</f>
        <v>4</v>
      </c>
      <c r="T1150" s="2" t="str">
        <f>IF(WEEKDAY('Transaction Data'!$A1150,2)&lt;6,"Weekday","Weekend")</f>
        <v>Weekday</v>
      </c>
    </row>
    <row r="1151" ht="15.75" customHeight="1">
      <c r="A1151" s="1">
        <v>45320.0</v>
      </c>
      <c r="B1151" s="2" t="s">
        <v>31</v>
      </c>
      <c r="C1151" s="2" t="s">
        <v>32</v>
      </c>
      <c r="D1151" s="1">
        <v>20365.0</v>
      </c>
      <c r="E1151" s="2" t="s">
        <v>63</v>
      </c>
      <c r="F1151" s="2">
        <v>441.0</v>
      </c>
      <c r="G1151" s="2" t="s">
        <v>61</v>
      </c>
      <c r="H1151" s="2" t="s">
        <v>52</v>
      </c>
      <c r="I1151" s="2" t="s">
        <v>25</v>
      </c>
      <c r="J1151" s="2" t="str">
        <f t="array" ref="J1151">XLOOKUP('Transaction Data'!$G1151,Product_Code,Biscuit_Brand)</f>
        <v>Choco Delight</v>
      </c>
      <c r="K1151" s="2">
        <f t="array" ref="K1151">XLOOKUP('Transaction Data'!$G1151,Product_Code,Cost)</f>
        <v>3</v>
      </c>
      <c r="L1151" s="2">
        <f t="array" ref="L1151">XLOOKUP('Transaction Data'!$G1151,Product_Code,Unit_Price)</f>
        <v>5</v>
      </c>
      <c r="M1151" s="3">
        <f>'Transaction Data'!$F1151*'Transaction Data'!$K1151</f>
        <v>1323</v>
      </c>
      <c r="N1151" s="3">
        <f>'Transaction Data'!$F1151*'Transaction Data'!$L1151</f>
        <v>2205</v>
      </c>
      <c r="O1151" s="3">
        <f>'Transaction Data'!$N1151-'Transaction Data'!$M1151</f>
        <v>882</v>
      </c>
      <c r="P1151" s="2">
        <f>DATEDIF('Transaction Data'!$D1151,'Transaction Data'!$A1151,"y")</f>
        <v>68</v>
      </c>
      <c r="Q1151" s="2" t="str">
        <f>FLOOR('Transaction Data'!$P1151,15)&amp;"-"&amp;FLOOR('Transaction Data'!$P1151,15)+14</f>
        <v>60-74</v>
      </c>
      <c r="R1151" s="2" t="str">
        <f>IF('Transaction Data'!$L1151&lt;=10,"Less Expensive","Expensive")</f>
        <v>Less Expensive</v>
      </c>
      <c r="S1151" s="4">
        <f>WEEKDAY('Transaction Data'!$A1151)</f>
        <v>2</v>
      </c>
      <c r="T1151" s="2" t="str">
        <f>IF(WEEKDAY('Transaction Data'!$A1151,2)&lt;6,"Weekday","Weekend")</f>
        <v>Weekday</v>
      </c>
    </row>
    <row r="1152" ht="15.75" customHeight="1">
      <c r="A1152" s="1">
        <v>45478.0</v>
      </c>
      <c r="B1152" s="2" t="s">
        <v>36</v>
      </c>
      <c r="C1152" s="2" t="s">
        <v>21</v>
      </c>
      <c r="D1152" s="1">
        <v>16273.0</v>
      </c>
      <c r="E1152" s="2" t="s">
        <v>63</v>
      </c>
      <c r="F1152" s="2">
        <v>330.0</v>
      </c>
      <c r="G1152" s="2" t="s">
        <v>28</v>
      </c>
      <c r="H1152" s="2" t="s">
        <v>34</v>
      </c>
      <c r="I1152" s="2" t="s">
        <v>25</v>
      </c>
      <c r="J1152" s="2" t="str">
        <f t="array" ref="J1152">XLOOKUP('Transaction Data'!$G1152,Product_Code,Biscuit_Brand)</f>
        <v>Shortbread</v>
      </c>
      <c r="K1152" s="2">
        <f t="array" ref="K1152">XLOOKUP('Transaction Data'!$G1152,Product_Code,Cost)</f>
        <v>10</v>
      </c>
      <c r="L1152" s="2">
        <f t="array" ref="L1152">XLOOKUP('Transaction Data'!$G1152,Product_Code,Unit_Price)</f>
        <v>45</v>
      </c>
      <c r="M1152" s="3">
        <f>'Transaction Data'!$F1152*'Transaction Data'!$K1152</f>
        <v>3300</v>
      </c>
      <c r="N1152" s="3">
        <f>'Transaction Data'!$F1152*'Transaction Data'!$L1152</f>
        <v>14850</v>
      </c>
      <c r="O1152" s="3">
        <f>'Transaction Data'!$N1152-'Transaction Data'!$M1152</f>
        <v>11550</v>
      </c>
      <c r="P1152" s="2">
        <f>DATEDIF('Transaction Data'!$D1152,'Transaction Data'!$A1152,"y")</f>
        <v>79</v>
      </c>
      <c r="Q1152" s="2" t="str">
        <f>FLOOR('Transaction Data'!$P1152,15)&amp;"-"&amp;FLOOR('Transaction Data'!$P1152,15)+14</f>
        <v>75-89</v>
      </c>
      <c r="R1152" s="2" t="str">
        <f>IF('Transaction Data'!$L1152&lt;=10,"Less Expensive","Expensive")</f>
        <v>Expensive</v>
      </c>
      <c r="S1152" s="4">
        <f>WEEKDAY('Transaction Data'!$A1152)</f>
        <v>6</v>
      </c>
      <c r="T1152" s="2" t="str">
        <f>IF(WEEKDAY('Transaction Data'!$A1152,2)&lt;6,"Weekday","Weekend")</f>
        <v>Weekday</v>
      </c>
    </row>
    <row r="1153" ht="15.75" customHeight="1">
      <c r="A1153" s="1">
        <v>45464.0</v>
      </c>
      <c r="B1153" s="2" t="s">
        <v>40</v>
      </c>
      <c r="C1153" s="2" t="s">
        <v>41</v>
      </c>
      <c r="D1153" s="1">
        <v>33542.0</v>
      </c>
      <c r="E1153" s="2" t="s">
        <v>22</v>
      </c>
      <c r="F1153" s="2">
        <v>261.0</v>
      </c>
      <c r="G1153" s="2" t="s">
        <v>48</v>
      </c>
      <c r="H1153" s="2" t="s">
        <v>34</v>
      </c>
      <c r="I1153" s="2" t="s">
        <v>30</v>
      </c>
      <c r="J1153" s="2" t="str">
        <f t="array" ref="J1153">XLOOKUP('Transaction Data'!$G1153,Product_Code,Biscuit_Brand)</f>
        <v>Lemon Crisps</v>
      </c>
      <c r="K1153" s="2">
        <f t="array" ref="K1153">XLOOKUP('Transaction Data'!$G1153,Product_Code,Cost)</f>
        <v>7</v>
      </c>
      <c r="L1153" s="2">
        <f t="array" ref="L1153">XLOOKUP('Transaction Data'!$G1153,Product_Code,Unit_Price)</f>
        <v>9</v>
      </c>
      <c r="M1153" s="3">
        <f>'Transaction Data'!$F1153*'Transaction Data'!$K1153</f>
        <v>1827</v>
      </c>
      <c r="N1153" s="3">
        <f>'Transaction Data'!$F1153*'Transaction Data'!$L1153</f>
        <v>2349</v>
      </c>
      <c r="O1153" s="3">
        <f>'Transaction Data'!$N1153-'Transaction Data'!$M1153</f>
        <v>522</v>
      </c>
      <c r="P1153" s="2">
        <f>DATEDIF('Transaction Data'!$D1153,'Transaction Data'!$A1153,"y")</f>
        <v>32</v>
      </c>
      <c r="Q1153" s="2" t="str">
        <f>FLOOR('Transaction Data'!$P1153,15)&amp;"-"&amp;FLOOR('Transaction Data'!$P1153,15)+14</f>
        <v>30-44</v>
      </c>
      <c r="R1153" s="2" t="str">
        <f>IF('Transaction Data'!$L1153&lt;=10,"Less Expensive","Expensive")</f>
        <v>Less Expensive</v>
      </c>
      <c r="S1153" s="4">
        <f>WEEKDAY('Transaction Data'!$A1153)</f>
        <v>6</v>
      </c>
      <c r="T1153" s="2" t="str">
        <f>IF(WEEKDAY('Transaction Data'!$A1153,2)&lt;6,"Weekday","Weekend")</f>
        <v>Weekday</v>
      </c>
    </row>
    <row r="1154" ht="15.75" customHeight="1">
      <c r="A1154" s="1">
        <v>45485.0</v>
      </c>
      <c r="B1154" s="2" t="s">
        <v>1150</v>
      </c>
      <c r="C1154" s="2" t="s">
        <v>47</v>
      </c>
      <c r="D1154" s="1">
        <v>20396.0</v>
      </c>
      <c r="E1154" s="2" t="s">
        <v>22</v>
      </c>
      <c r="F1154" s="2">
        <v>162.0</v>
      </c>
      <c r="G1154" s="2" t="s">
        <v>38</v>
      </c>
      <c r="H1154" s="2" t="s">
        <v>39</v>
      </c>
      <c r="I1154" s="2" t="s">
        <v>25</v>
      </c>
      <c r="J1154" s="2" t="str">
        <f t="array" ref="J1154">XLOOKUP('Transaction Data'!$G1154,Product_Code,Biscuit_Brand)</f>
        <v>Ginger Snaps</v>
      </c>
      <c r="K1154" s="2">
        <f t="array" ref="K1154">XLOOKUP('Transaction Data'!$G1154,Product_Code,Cost)</f>
        <v>14</v>
      </c>
      <c r="L1154" s="2">
        <f t="array" ref="L1154">XLOOKUP('Transaction Data'!$G1154,Product_Code,Unit_Price)</f>
        <v>28</v>
      </c>
      <c r="M1154" s="3">
        <f>'Transaction Data'!$F1154*'Transaction Data'!$K1154</f>
        <v>2268</v>
      </c>
      <c r="N1154" s="3">
        <f>'Transaction Data'!$F1154*'Transaction Data'!$L1154</f>
        <v>4536</v>
      </c>
      <c r="O1154" s="3">
        <f>'Transaction Data'!$N1154-'Transaction Data'!$M1154</f>
        <v>2268</v>
      </c>
      <c r="P1154" s="2">
        <f>DATEDIF('Transaction Data'!$D1154,'Transaction Data'!$A1154,"y")</f>
        <v>68</v>
      </c>
      <c r="Q1154" s="2" t="str">
        <f>FLOOR('Transaction Data'!$P1154,15)&amp;"-"&amp;FLOOR('Transaction Data'!$P1154,15)+14</f>
        <v>60-74</v>
      </c>
      <c r="R1154" s="2" t="str">
        <f>IF('Transaction Data'!$L1154&lt;=10,"Less Expensive","Expensive")</f>
        <v>Expensive</v>
      </c>
      <c r="S1154" s="4">
        <f>WEEKDAY('Transaction Data'!$A1154)</f>
        <v>6</v>
      </c>
      <c r="T1154" s="2" t="str">
        <f>IF(WEEKDAY('Transaction Data'!$A1154,2)&lt;6,"Weekday","Weekend")</f>
        <v>Weekday</v>
      </c>
    </row>
    <row r="1155" ht="15.75" customHeight="1">
      <c r="A1155" s="1">
        <v>45483.0</v>
      </c>
      <c r="B1155" s="2" t="s">
        <v>1151</v>
      </c>
      <c r="C1155" s="2" t="s">
        <v>65</v>
      </c>
      <c r="D1155" s="1">
        <v>31176.0</v>
      </c>
      <c r="E1155" s="2" t="s">
        <v>27</v>
      </c>
      <c r="F1155" s="2">
        <v>279.0</v>
      </c>
      <c r="G1155" s="2" t="s">
        <v>61</v>
      </c>
      <c r="H1155" s="2" t="s">
        <v>42</v>
      </c>
      <c r="I1155" s="2" t="s">
        <v>25</v>
      </c>
      <c r="J1155" s="2" t="str">
        <f t="array" ref="J1155">XLOOKUP('Transaction Data'!$G1155,Product_Code,Biscuit_Brand)</f>
        <v>Choco Delight</v>
      </c>
      <c r="K1155" s="2">
        <f t="array" ref="K1155">XLOOKUP('Transaction Data'!$G1155,Product_Code,Cost)</f>
        <v>3</v>
      </c>
      <c r="L1155" s="2">
        <f t="array" ref="L1155">XLOOKUP('Transaction Data'!$G1155,Product_Code,Unit_Price)</f>
        <v>5</v>
      </c>
      <c r="M1155" s="3">
        <f>'Transaction Data'!$F1155*'Transaction Data'!$K1155</f>
        <v>837</v>
      </c>
      <c r="N1155" s="3">
        <f>'Transaction Data'!$F1155*'Transaction Data'!$L1155</f>
        <v>1395</v>
      </c>
      <c r="O1155" s="3">
        <f>'Transaction Data'!$N1155-'Transaction Data'!$M1155</f>
        <v>558</v>
      </c>
      <c r="P1155" s="2">
        <f>DATEDIF('Transaction Data'!$D1155,'Transaction Data'!$A1155,"y")</f>
        <v>39</v>
      </c>
      <c r="Q1155" s="2" t="str">
        <f>FLOOR('Transaction Data'!$P1155,15)&amp;"-"&amp;FLOOR('Transaction Data'!$P1155,15)+14</f>
        <v>30-44</v>
      </c>
      <c r="R1155" s="2" t="str">
        <f>IF('Transaction Data'!$L1155&lt;=10,"Less Expensive","Expensive")</f>
        <v>Less Expensive</v>
      </c>
      <c r="S1155" s="4">
        <f>WEEKDAY('Transaction Data'!$A1155)</f>
        <v>4</v>
      </c>
      <c r="T1155" s="2" t="str">
        <f>IF(WEEKDAY('Transaction Data'!$A1155,2)&lt;6,"Weekday","Weekend")</f>
        <v>Weekday</v>
      </c>
    </row>
    <row r="1156" ht="15.75" customHeight="1">
      <c r="A1156" s="1">
        <v>45432.0</v>
      </c>
      <c r="B1156" s="2" t="s">
        <v>1157</v>
      </c>
      <c r="C1156" s="2" t="s">
        <v>32</v>
      </c>
      <c r="D1156" s="1">
        <v>22098.0</v>
      </c>
      <c r="E1156" s="2" t="s">
        <v>27</v>
      </c>
      <c r="F1156" s="2">
        <v>391.0</v>
      </c>
      <c r="G1156" s="2" t="s">
        <v>61</v>
      </c>
      <c r="H1156" s="2" t="s">
        <v>45</v>
      </c>
      <c r="I1156" s="2" t="s">
        <v>25</v>
      </c>
      <c r="J1156" s="2" t="str">
        <f t="array" ref="J1156">XLOOKUP('Transaction Data'!$G1156,Product_Code,Biscuit_Brand)</f>
        <v>Choco Delight</v>
      </c>
      <c r="K1156" s="2">
        <f t="array" ref="K1156">XLOOKUP('Transaction Data'!$G1156,Product_Code,Cost)</f>
        <v>3</v>
      </c>
      <c r="L1156" s="2">
        <f t="array" ref="L1156">XLOOKUP('Transaction Data'!$G1156,Product_Code,Unit_Price)</f>
        <v>5</v>
      </c>
      <c r="M1156" s="3">
        <f>'Transaction Data'!$F1156*'Transaction Data'!$K1156</f>
        <v>1173</v>
      </c>
      <c r="N1156" s="3">
        <f>'Transaction Data'!$F1156*'Transaction Data'!$L1156</f>
        <v>1955</v>
      </c>
      <c r="O1156" s="3">
        <f>'Transaction Data'!$N1156-'Transaction Data'!$M1156</f>
        <v>782</v>
      </c>
      <c r="P1156" s="2">
        <f>DATEDIF('Transaction Data'!$D1156,'Transaction Data'!$A1156,"y")</f>
        <v>63</v>
      </c>
      <c r="Q1156" s="2" t="str">
        <f>FLOOR('Transaction Data'!$P1156,15)&amp;"-"&amp;FLOOR('Transaction Data'!$P1156,15)+14</f>
        <v>60-74</v>
      </c>
      <c r="R1156" s="2" t="str">
        <f>IF('Transaction Data'!$L1156&lt;=10,"Less Expensive","Expensive")</f>
        <v>Less Expensive</v>
      </c>
      <c r="S1156" s="4">
        <f>WEEKDAY('Transaction Data'!$A1156)</f>
        <v>2</v>
      </c>
      <c r="T1156" s="2" t="str">
        <f>IF(WEEKDAY('Transaction Data'!$A1156,2)&lt;6,"Weekday","Weekend")</f>
        <v>Weekday</v>
      </c>
    </row>
    <row r="1157" ht="15.75" customHeight="1">
      <c r="A1157" s="1">
        <v>45367.0</v>
      </c>
      <c r="B1157" s="2" t="s">
        <v>31</v>
      </c>
      <c r="C1157" s="2" t="s">
        <v>32</v>
      </c>
      <c r="D1157" s="1">
        <v>27564.0</v>
      </c>
      <c r="E1157" s="2" t="s">
        <v>27</v>
      </c>
      <c r="F1157" s="2">
        <v>450.0</v>
      </c>
      <c r="G1157" s="2" t="s">
        <v>60</v>
      </c>
      <c r="H1157" s="2" t="s">
        <v>49</v>
      </c>
      <c r="I1157" s="2" t="s">
        <v>25</v>
      </c>
      <c r="J1157" s="2" t="str">
        <f t="array" ref="J1157">XLOOKUP('Transaction Data'!$G1157,Product_Code,Biscuit_Brand)</f>
        <v>Peanut Butter Bites</v>
      </c>
      <c r="K1157" s="2">
        <f t="array" ref="K1157">XLOOKUP('Transaction Data'!$G1157,Product_Code,Cost)</f>
        <v>5</v>
      </c>
      <c r="L1157" s="2">
        <f t="array" ref="L1157">XLOOKUP('Transaction Data'!$G1157,Product_Code,Unit_Price)</f>
        <v>7</v>
      </c>
      <c r="M1157" s="3">
        <f>'Transaction Data'!$F1157*'Transaction Data'!$K1157</f>
        <v>2250</v>
      </c>
      <c r="N1157" s="3">
        <f>'Transaction Data'!$F1157*'Transaction Data'!$L1157</f>
        <v>3150</v>
      </c>
      <c r="O1157" s="3">
        <f>'Transaction Data'!$N1157-'Transaction Data'!$M1157</f>
        <v>900</v>
      </c>
      <c r="P1157" s="2">
        <f>DATEDIF('Transaction Data'!$D1157,'Transaction Data'!$A1157,"y")</f>
        <v>48</v>
      </c>
      <c r="Q1157" s="2" t="str">
        <f>FLOOR('Transaction Data'!$P1157,15)&amp;"-"&amp;FLOOR('Transaction Data'!$P1157,15)+14</f>
        <v>45-59</v>
      </c>
      <c r="R1157" s="2" t="str">
        <f>IF('Transaction Data'!$L1157&lt;=10,"Less Expensive","Expensive")</f>
        <v>Less Expensive</v>
      </c>
      <c r="S1157" s="4">
        <f>WEEKDAY('Transaction Data'!$A1157)</f>
        <v>7</v>
      </c>
      <c r="T1157" s="2" t="str">
        <f>IF(WEEKDAY('Transaction Data'!$A1157,2)&lt;6,"Weekday","Weekend")</f>
        <v>Weekend</v>
      </c>
    </row>
    <row r="1158" ht="15.75" customHeight="1">
      <c r="A1158" s="1">
        <v>45501.0</v>
      </c>
      <c r="B1158" s="2" t="s">
        <v>36</v>
      </c>
      <c r="C1158" s="2" t="s">
        <v>21</v>
      </c>
      <c r="D1158" s="1">
        <v>28665.0</v>
      </c>
      <c r="E1158" s="2" t="s">
        <v>63</v>
      </c>
      <c r="F1158" s="2">
        <v>365.0</v>
      </c>
      <c r="G1158" s="2" t="s">
        <v>57</v>
      </c>
      <c r="H1158" s="2" t="s">
        <v>52</v>
      </c>
      <c r="I1158" s="2" t="s">
        <v>25</v>
      </c>
      <c r="J1158" s="2" t="str">
        <f t="array" ref="J1158">XLOOKUP('Transaction Data'!$G1158,Product_Code,Biscuit_Brand)</f>
        <v>Oatmeal Cookies</v>
      </c>
      <c r="K1158" s="2">
        <f t="array" ref="K1158">XLOOKUP('Transaction Data'!$G1158,Product_Code,Cost)</f>
        <v>19</v>
      </c>
      <c r="L1158" s="2">
        <f t="array" ref="L1158">XLOOKUP('Transaction Data'!$G1158,Product_Code,Unit_Price)</f>
        <v>23</v>
      </c>
      <c r="M1158" s="3">
        <f>'Transaction Data'!$F1158*'Transaction Data'!$K1158</f>
        <v>6935</v>
      </c>
      <c r="N1158" s="3">
        <f>'Transaction Data'!$F1158*'Transaction Data'!$L1158</f>
        <v>8395</v>
      </c>
      <c r="O1158" s="3">
        <f>'Transaction Data'!$N1158-'Transaction Data'!$M1158</f>
        <v>1460</v>
      </c>
      <c r="P1158" s="2">
        <f>DATEDIF('Transaction Data'!$D1158,'Transaction Data'!$A1158,"y")</f>
        <v>46</v>
      </c>
      <c r="Q1158" s="2" t="str">
        <f>FLOOR('Transaction Data'!$P1158,15)&amp;"-"&amp;FLOOR('Transaction Data'!$P1158,15)+14</f>
        <v>45-59</v>
      </c>
      <c r="R1158" s="2" t="str">
        <f>IF('Transaction Data'!$L1158&lt;=10,"Less Expensive","Expensive")</f>
        <v>Expensive</v>
      </c>
      <c r="S1158" s="4">
        <f>WEEKDAY('Transaction Data'!$A1158)</f>
        <v>1</v>
      </c>
      <c r="T1158" s="2" t="str">
        <f>IF(WEEKDAY('Transaction Data'!$A1158,2)&lt;6,"Weekday","Weekend")</f>
        <v>Weekend</v>
      </c>
    </row>
    <row r="1159" ht="15.75" customHeight="1">
      <c r="A1159" s="1">
        <v>45435.0</v>
      </c>
      <c r="B1159" s="2" t="s">
        <v>40</v>
      </c>
      <c r="C1159" s="2" t="s">
        <v>41</v>
      </c>
      <c r="D1159" s="1">
        <v>21976.0</v>
      </c>
      <c r="E1159" s="2" t="s">
        <v>27</v>
      </c>
      <c r="F1159" s="2">
        <v>170.0</v>
      </c>
      <c r="G1159" s="2" t="s">
        <v>61</v>
      </c>
      <c r="H1159" s="2" t="s">
        <v>49</v>
      </c>
      <c r="I1159" s="2" t="s">
        <v>30</v>
      </c>
      <c r="J1159" s="2" t="str">
        <f t="array" ref="J1159">XLOOKUP('Transaction Data'!$G1159,Product_Code,Biscuit_Brand)</f>
        <v>Choco Delight</v>
      </c>
      <c r="K1159" s="2">
        <f t="array" ref="K1159">XLOOKUP('Transaction Data'!$G1159,Product_Code,Cost)</f>
        <v>3</v>
      </c>
      <c r="L1159" s="2">
        <f t="array" ref="L1159">XLOOKUP('Transaction Data'!$G1159,Product_Code,Unit_Price)</f>
        <v>5</v>
      </c>
      <c r="M1159" s="3">
        <f>'Transaction Data'!$F1159*'Transaction Data'!$K1159</f>
        <v>510</v>
      </c>
      <c r="N1159" s="3">
        <f>'Transaction Data'!$F1159*'Transaction Data'!$L1159</f>
        <v>850</v>
      </c>
      <c r="O1159" s="3">
        <f>'Transaction Data'!$N1159-'Transaction Data'!$M1159</f>
        <v>340</v>
      </c>
      <c r="P1159" s="2">
        <f>DATEDIF('Transaction Data'!$D1159,'Transaction Data'!$A1159,"y")</f>
        <v>64</v>
      </c>
      <c r="Q1159" s="2" t="str">
        <f>FLOOR('Transaction Data'!$P1159,15)&amp;"-"&amp;FLOOR('Transaction Data'!$P1159,15)+14</f>
        <v>60-74</v>
      </c>
      <c r="R1159" s="2" t="str">
        <f>IF('Transaction Data'!$L1159&lt;=10,"Less Expensive","Expensive")</f>
        <v>Less Expensive</v>
      </c>
      <c r="S1159" s="4">
        <f>WEEKDAY('Transaction Data'!$A1159)</f>
        <v>5</v>
      </c>
      <c r="T1159" s="2" t="str">
        <f>IF(WEEKDAY('Transaction Data'!$A1159,2)&lt;6,"Weekday","Weekend")</f>
        <v>Weekday</v>
      </c>
    </row>
    <row r="1160" ht="15.75" customHeight="1">
      <c r="A1160" s="1">
        <v>45492.0</v>
      </c>
      <c r="B1160" s="2" t="s">
        <v>1150</v>
      </c>
      <c r="C1160" s="2" t="s">
        <v>47</v>
      </c>
      <c r="D1160" s="1">
        <v>18018.0</v>
      </c>
      <c r="E1160" s="2" t="s">
        <v>27</v>
      </c>
      <c r="F1160" s="2">
        <v>475.0</v>
      </c>
      <c r="G1160" s="2" t="s">
        <v>61</v>
      </c>
      <c r="H1160" s="2" t="s">
        <v>52</v>
      </c>
      <c r="I1160" s="2" t="s">
        <v>25</v>
      </c>
      <c r="J1160" s="2" t="str">
        <f t="array" ref="J1160">XLOOKUP('Transaction Data'!$G1160,Product_Code,Biscuit_Brand)</f>
        <v>Choco Delight</v>
      </c>
      <c r="K1160" s="2">
        <f t="array" ref="K1160">XLOOKUP('Transaction Data'!$G1160,Product_Code,Cost)</f>
        <v>3</v>
      </c>
      <c r="L1160" s="2">
        <f t="array" ref="L1160">XLOOKUP('Transaction Data'!$G1160,Product_Code,Unit_Price)</f>
        <v>5</v>
      </c>
      <c r="M1160" s="3">
        <f>'Transaction Data'!$F1160*'Transaction Data'!$K1160</f>
        <v>1425</v>
      </c>
      <c r="N1160" s="3">
        <f>'Transaction Data'!$F1160*'Transaction Data'!$L1160</f>
        <v>2375</v>
      </c>
      <c r="O1160" s="3">
        <f>'Transaction Data'!$N1160-'Transaction Data'!$M1160</f>
        <v>950</v>
      </c>
      <c r="P1160" s="2">
        <f>DATEDIF('Transaction Data'!$D1160,'Transaction Data'!$A1160,"y")</f>
        <v>75</v>
      </c>
      <c r="Q1160" s="2" t="str">
        <f>FLOOR('Transaction Data'!$P1160,15)&amp;"-"&amp;FLOOR('Transaction Data'!$P1160,15)+14</f>
        <v>75-89</v>
      </c>
      <c r="R1160" s="2" t="str">
        <f>IF('Transaction Data'!$L1160&lt;=10,"Less Expensive","Expensive")</f>
        <v>Less Expensive</v>
      </c>
      <c r="S1160" s="4">
        <f>WEEKDAY('Transaction Data'!$A1160)</f>
        <v>6</v>
      </c>
      <c r="T1160" s="2" t="str">
        <f>IF(WEEKDAY('Transaction Data'!$A1160,2)&lt;6,"Weekday","Weekend")</f>
        <v>Weekday</v>
      </c>
    </row>
    <row r="1161" ht="15.75" customHeight="1">
      <c r="A1161" s="1">
        <v>45301.0</v>
      </c>
      <c r="B1161" s="2" t="s">
        <v>1151</v>
      </c>
      <c r="C1161" s="2" t="s">
        <v>65</v>
      </c>
      <c r="D1161" s="1">
        <v>27006.0</v>
      </c>
      <c r="E1161" s="2" t="s">
        <v>22</v>
      </c>
      <c r="F1161" s="2">
        <v>350.0</v>
      </c>
      <c r="G1161" s="2" t="s">
        <v>61</v>
      </c>
      <c r="H1161" s="2" t="s">
        <v>52</v>
      </c>
      <c r="I1161" s="2" t="s">
        <v>25</v>
      </c>
      <c r="J1161" s="2" t="str">
        <f t="array" ref="J1161">XLOOKUP('Transaction Data'!$G1161,Product_Code,Biscuit_Brand)</f>
        <v>Choco Delight</v>
      </c>
      <c r="K1161" s="2">
        <f t="array" ref="K1161">XLOOKUP('Transaction Data'!$G1161,Product_Code,Cost)</f>
        <v>3</v>
      </c>
      <c r="L1161" s="2">
        <f t="array" ref="L1161">XLOOKUP('Transaction Data'!$G1161,Product_Code,Unit_Price)</f>
        <v>5</v>
      </c>
      <c r="M1161" s="3">
        <f>'Transaction Data'!$F1161*'Transaction Data'!$K1161</f>
        <v>1050</v>
      </c>
      <c r="N1161" s="3">
        <f>'Transaction Data'!$F1161*'Transaction Data'!$L1161</f>
        <v>1750</v>
      </c>
      <c r="O1161" s="3">
        <f>'Transaction Data'!$N1161-'Transaction Data'!$M1161</f>
        <v>700</v>
      </c>
      <c r="P1161" s="2">
        <f>DATEDIF('Transaction Data'!$D1161,'Transaction Data'!$A1161,"y")</f>
        <v>50</v>
      </c>
      <c r="Q1161" s="2" t="str">
        <f>FLOOR('Transaction Data'!$P1161,15)&amp;"-"&amp;FLOOR('Transaction Data'!$P1161,15)+14</f>
        <v>45-59</v>
      </c>
      <c r="R1161" s="2" t="str">
        <f>IF('Transaction Data'!$L1161&lt;=10,"Less Expensive","Expensive")</f>
        <v>Less Expensive</v>
      </c>
      <c r="S1161" s="4">
        <f>WEEKDAY('Transaction Data'!$A1161)</f>
        <v>4</v>
      </c>
      <c r="T1161" s="2" t="str">
        <f>IF(WEEKDAY('Transaction Data'!$A1161,2)&lt;6,"Weekday","Weekend")</f>
        <v>Weekday</v>
      </c>
    </row>
    <row r="1162" ht="15.75" customHeight="1">
      <c r="A1162" s="1">
        <v>45346.0</v>
      </c>
      <c r="B1162" s="2" t="s">
        <v>1158</v>
      </c>
      <c r="C1162" s="2" t="s">
        <v>69</v>
      </c>
      <c r="D1162" s="1">
        <v>35644.0</v>
      </c>
      <c r="E1162" s="2" t="s">
        <v>63</v>
      </c>
      <c r="F1162" s="2">
        <v>294.0</v>
      </c>
      <c r="G1162" s="2" t="s">
        <v>55</v>
      </c>
      <c r="H1162" s="2" t="s">
        <v>45</v>
      </c>
      <c r="I1162" s="2" t="s">
        <v>25</v>
      </c>
      <c r="J1162" s="2" t="str">
        <f t="array" ref="J1162">XLOOKUP('Transaction Data'!$G1162,Product_Code,Biscuit_Brand)</f>
        <v>Vanilla Wafers</v>
      </c>
      <c r="K1162" s="2">
        <f t="array" ref="K1162">XLOOKUP('Transaction Data'!$G1162,Product_Code,Cost)</f>
        <v>18</v>
      </c>
      <c r="L1162" s="2">
        <f t="array" ref="L1162">XLOOKUP('Transaction Data'!$G1162,Product_Code,Unit_Price)</f>
        <v>36</v>
      </c>
      <c r="M1162" s="3">
        <f>'Transaction Data'!$F1162*'Transaction Data'!$K1162</f>
        <v>5292</v>
      </c>
      <c r="N1162" s="3">
        <f>'Transaction Data'!$F1162*'Transaction Data'!$L1162</f>
        <v>10584</v>
      </c>
      <c r="O1162" s="3">
        <f>'Transaction Data'!$N1162-'Transaction Data'!$M1162</f>
        <v>5292</v>
      </c>
      <c r="P1162" s="2">
        <f>DATEDIF('Transaction Data'!$D1162,'Transaction Data'!$A1162,"y")</f>
        <v>26</v>
      </c>
      <c r="Q1162" s="2" t="str">
        <f>FLOOR('Transaction Data'!$P1162,15)&amp;"-"&amp;FLOOR('Transaction Data'!$P1162,15)+14</f>
        <v>15-29</v>
      </c>
      <c r="R1162" s="2" t="str">
        <f>IF('Transaction Data'!$L1162&lt;=10,"Less Expensive","Expensive")</f>
        <v>Expensive</v>
      </c>
      <c r="S1162" s="4">
        <f>WEEKDAY('Transaction Data'!$A1162)</f>
        <v>7</v>
      </c>
      <c r="T1162" s="2" t="str">
        <f>IF(WEEKDAY('Transaction Data'!$A1162,2)&lt;6,"Weekday","Weekend")</f>
        <v>Weekend</v>
      </c>
    </row>
    <row r="1163" ht="15.75" customHeight="1">
      <c r="A1163" s="1">
        <v>45295.0</v>
      </c>
      <c r="B1163" s="2" t="s">
        <v>1159</v>
      </c>
      <c r="C1163" s="2" t="s">
        <v>21</v>
      </c>
      <c r="D1163" s="1">
        <v>22040.0</v>
      </c>
      <c r="E1163" s="2" t="s">
        <v>27</v>
      </c>
      <c r="F1163" s="2">
        <v>13.0</v>
      </c>
      <c r="G1163" s="2" t="s">
        <v>38</v>
      </c>
      <c r="H1163" s="2" t="s">
        <v>49</v>
      </c>
      <c r="I1163" s="2" t="s">
        <v>25</v>
      </c>
      <c r="J1163" s="2" t="str">
        <f t="array" ref="J1163">XLOOKUP('Transaction Data'!$G1163,Product_Code,Biscuit_Brand)</f>
        <v>Ginger Snaps</v>
      </c>
      <c r="K1163" s="2">
        <f t="array" ref="K1163">XLOOKUP('Transaction Data'!$G1163,Product_Code,Cost)</f>
        <v>14</v>
      </c>
      <c r="L1163" s="2">
        <f t="array" ref="L1163">XLOOKUP('Transaction Data'!$G1163,Product_Code,Unit_Price)</f>
        <v>28</v>
      </c>
      <c r="M1163" s="3">
        <f>'Transaction Data'!$F1163*'Transaction Data'!$K1163</f>
        <v>182</v>
      </c>
      <c r="N1163" s="3">
        <f>'Transaction Data'!$F1163*'Transaction Data'!$L1163</f>
        <v>364</v>
      </c>
      <c r="O1163" s="3">
        <f>'Transaction Data'!$N1163-'Transaction Data'!$M1163</f>
        <v>182</v>
      </c>
      <c r="P1163" s="2">
        <f>DATEDIF('Transaction Data'!$D1163,'Transaction Data'!$A1163,"y")</f>
        <v>63</v>
      </c>
      <c r="Q1163" s="2" t="str">
        <f>FLOOR('Transaction Data'!$P1163,15)&amp;"-"&amp;FLOOR('Transaction Data'!$P1163,15)+14</f>
        <v>60-74</v>
      </c>
      <c r="R1163" s="2" t="str">
        <f>IF('Transaction Data'!$L1163&lt;=10,"Less Expensive","Expensive")</f>
        <v>Expensive</v>
      </c>
      <c r="S1163" s="4">
        <f>WEEKDAY('Transaction Data'!$A1163)</f>
        <v>5</v>
      </c>
      <c r="T1163" s="2" t="str">
        <f>IF(WEEKDAY('Transaction Data'!$A1163,2)&lt;6,"Weekday","Weekend")</f>
        <v>Weekday</v>
      </c>
    </row>
    <row r="1164" ht="15.75" customHeight="1">
      <c r="A1164" s="1">
        <v>45335.0</v>
      </c>
      <c r="B1164" s="2" t="s">
        <v>1160</v>
      </c>
      <c r="C1164" s="2" t="s">
        <v>47</v>
      </c>
      <c r="D1164" s="1">
        <v>18571.0</v>
      </c>
      <c r="E1164" s="2" t="s">
        <v>37</v>
      </c>
      <c r="F1164" s="2">
        <v>215.0</v>
      </c>
      <c r="G1164" s="2" t="s">
        <v>38</v>
      </c>
      <c r="H1164" s="2" t="s">
        <v>52</v>
      </c>
      <c r="I1164" s="2" t="s">
        <v>25</v>
      </c>
      <c r="J1164" s="2" t="str">
        <f t="array" ref="J1164">XLOOKUP('Transaction Data'!$G1164,Product_Code,Biscuit_Brand)</f>
        <v>Ginger Snaps</v>
      </c>
      <c r="K1164" s="2">
        <f t="array" ref="K1164">XLOOKUP('Transaction Data'!$G1164,Product_Code,Cost)</f>
        <v>14</v>
      </c>
      <c r="L1164" s="2">
        <f t="array" ref="L1164">XLOOKUP('Transaction Data'!$G1164,Product_Code,Unit_Price)</f>
        <v>28</v>
      </c>
      <c r="M1164" s="3">
        <f>'Transaction Data'!$F1164*'Transaction Data'!$K1164</f>
        <v>3010</v>
      </c>
      <c r="N1164" s="3">
        <f>'Transaction Data'!$F1164*'Transaction Data'!$L1164</f>
        <v>6020</v>
      </c>
      <c r="O1164" s="3">
        <f>'Transaction Data'!$N1164-'Transaction Data'!$M1164</f>
        <v>3010</v>
      </c>
      <c r="P1164" s="2">
        <f>DATEDIF('Transaction Data'!$D1164,'Transaction Data'!$A1164,"y")</f>
        <v>73</v>
      </c>
      <c r="Q1164" s="2" t="str">
        <f>FLOOR('Transaction Data'!$P1164,15)&amp;"-"&amp;FLOOR('Transaction Data'!$P1164,15)+14</f>
        <v>60-74</v>
      </c>
      <c r="R1164" s="2" t="str">
        <f>IF('Transaction Data'!$L1164&lt;=10,"Less Expensive","Expensive")</f>
        <v>Expensive</v>
      </c>
      <c r="S1164" s="4">
        <f>WEEKDAY('Transaction Data'!$A1164)</f>
        <v>3</v>
      </c>
      <c r="T1164" s="2" t="str">
        <f>IF(WEEKDAY('Transaction Data'!$A1164,2)&lt;6,"Weekday","Weekend")</f>
        <v>Weekday</v>
      </c>
    </row>
    <row r="1165" ht="15.75" customHeight="1">
      <c r="A1165" s="1">
        <v>45336.0</v>
      </c>
      <c r="B1165" s="2" t="s">
        <v>1161</v>
      </c>
      <c r="C1165" s="2" t="s">
        <v>47</v>
      </c>
      <c r="D1165" s="1">
        <v>17120.0</v>
      </c>
      <c r="E1165" s="2" t="s">
        <v>22</v>
      </c>
      <c r="F1165" s="2">
        <v>175.0</v>
      </c>
      <c r="G1165" s="2" t="s">
        <v>23</v>
      </c>
      <c r="H1165" s="2" t="s">
        <v>49</v>
      </c>
      <c r="I1165" s="2" t="s">
        <v>25</v>
      </c>
      <c r="J1165" s="2" t="str">
        <f t="array" ref="J1165">XLOOKUP('Transaction Data'!$G1165,Product_Code,Biscuit_Brand)</f>
        <v>Cinnamon Swirls</v>
      </c>
      <c r="K1165" s="2">
        <f t="array" ref="K1165">XLOOKUP('Transaction Data'!$G1165,Product_Code,Cost)</f>
        <v>10</v>
      </c>
      <c r="L1165" s="2">
        <f t="array" ref="L1165">XLOOKUP('Transaction Data'!$G1165,Product_Code,Unit_Price)</f>
        <v>14</v>
      </c>
      <c r="M1165" s="3">
        <f>'Transaction Data'!$F1165*'Transaction Data'!$K1165</f>
        <v>1750</v>
      </c>
      <c r="N1165" s="3">
        <f>'Transaction Data'!$F1165*'Transaction Data'!$L1165</f>
        <v>2450</v>
      </c>
      <c r="O1165" s="3">
        <f>'Transaction Data'!$N1165-'Transaction Data'!$M1165</f>
        <v>700</v>
      </c>
      <c r="P1165" s="2">
        <f>DATEDIF('Transaction Data'!$D1165,'Transaction Data'!$A1165,"y")</f>
        <v>77</v>
      </c>
      <c r="Q1165" s="2" t="str">
        <f>FLOOR('Transaction Data'!$P1165,15)&amp;"-"&amp;FLOOR('Transaction Data'!$P1165,15)+14</f>
        <v>75-89</v>
      </c>
      <c r="R1165" s="2" t="str">
        <f>IF('Transaction Data'!$L1165&lt;=10,"Less Expensive","Expensive")</f>
        <v>Expensive</v>
      </c>
      <c r="S1165" s="4">
        <f>WEEKDAY('Transaction Data'!$A1165)</f>
        <v>4</v>
      </c>
      <c r="T1165" s="2" t="str">
        <f>IF(WEEKDAY('Transaction Data'!$A1165,2)&lt;6,"Weekday","Weekend")</f>
        <v>Weekday</v>
      </c>
    </row>
    <row r="1166" ht="15.75" customHeight="1">
      <c r="A1166" s="1">
        <v>45360.0</v>
      </c>
      <c r="B1166" s="2" t="s">
        <v>1162</v>
      </c>
      <c r="C1166" s="2" t="s">
        <v>65</v>
      </c>
      <c r="D1166" s="1">
        <v>28692.0</v>
      </c>
      <c r="E1166" s="2" t="s">
        <v>63</v>
      </c>
      <c r="F1166" s="2">
        <v>496.0</v>
      </c>
      <c r="G1166" s="2" t="s">
        <v>57</v>
      </c>
      <c r="H1166" s="2" t="s">
        <v>52</v>
      </c>
      <c r="I1166" s="2" t="s">
        <v>25</v>
      </c>
      <c r="J1166" s="2" t="str">
        <f t="array" ref="J1166">XLOOKUP('Transaction Data'!$G1166,Product_Code,Biscuit_Brand)</f>
        <v>Oatmeal Cookies</v>
      </c>
      <c r="K1166" s="2">
        <f t="array" ref="K1166">XLOOKUP('Transaction Data'!$G1166,Product_Code,Cost)</f>
        <v>19</v>
      </c>
      <c r="L1166" s="2">
        <f t="array" ref="L1166">XLOOKUP('Transaction Data'!$G1166,Product_Code,Unit_Price)</f>
        <v>23</v>
      </c>
      <c r="M1166" s="3">
        <f>'Transaction Data'!$F1166*'Transaction Data'!$K1166</f>
        <v>9424</v>
      </c>
      <c r="N1166" s="3">
        <f>'Transaction Data'!$F1166*'Transaction Data'!$L1166</f>
        <v>11408</v>
      </c>
      <c r="O1166" s="3">
        <f>'Transaction Data'!$N1166-'Transaction Data'!$M1166</f>
        <v>1984</v>
      </c>
      <c r="P1166" s="2">
        <f>DATEDIF('Transaction Data'!$D1166,'Transaction Data'!$A1166,"y")</f>
        <v>45</v>
      </c>
      <c r="Q1166" s="2" t="str">
        <f>FLOOR('Transaction Data'!$P1166,15)&amp;"-"&amp;FLOOR('Transaction Data'!$P1166,15)+14</f>
        <v>45-59</v>
      </c>
      <c r="R1166" s="2" t="str">
        <f>IF('Transaction Data'!$L1166&lt;=10,"Less Expensive","Expensive")</f>
        <v>Expensive</v>
      </c>
      <c r="S1166" s="4">
        <f>WEEKDAY('Transaction Data'!$A1166)</f>
        <v>7</v>
      </c>
      <c r="T1166" s="2" t="str">
        <f>IF(WEEKDAY('Transaction Data'!$A1166,2)&lt;6,"Weekday","Weekend")</f>
        <v>Weekend</v>
      </c>
    </row>
    <row r="1167" ht="15.75" customHeight="1">
      <c r="A1167" s="1">
        <v>45339.0</v>
      </c>
      <c r="B1167" s="2" t="s">
        <v>1163</v>
      </c>
      <c r="C1167" s="2" t="s">
        <v>41</v>
      </c>
      <c r="D1167" s="1">
        <v>37922.0</v>
      </c>
      <c r="E1167" s="2" t="s">
        <v>27</v>
      </c>
      <c r="F1167" s="2">
        <v>483.0</v>
      </c>
      <c r="G1167" s="2" t="s">
        <v>57</v>
      </c>
      <c r="H1167" s="2" t="s">
        <v>34</v>
      </c>
      <c r="I1167" s="2" t="s">
        <v>25</v>
      </c>
      <c r="J1167" s="2" t="str">
        <f t="array" ref="J1167">XLOOKUP('Transaction Data'!$G1167,Product_Code,Biscuit_Brand)</f>
        <v>Oatmeal Cookies</v>
      </c>
      <c r="K1167" s="2">
        <f t="array" ref="K1167">XLOOKUP('Transaction Data'!$G1167,Product_Code,Cost)</f>
        <v>19</v>
      </c>
      <c r="L1167" s="2">
        <f t="array" ref="L1167">XLOOKUP('Transaction Data'!$G1167,Product_Code,Unit_Price)</f>
        <v>23</v>
      </c>
      <c r="M1167" s="3">
        <f>'Transaction Data'!$F1167*'Transaction Data'!$K1167</f>
        <v>9177</v>
      </c>
      <c r="N1167" s="3">
        <f>'Transaction Data'!$F1167*'Transaction Data'!$L1167</f>
        <v>11109</v>
      </c>
      <c r="O1167" s="3">
        <f>'Transaction Data'!$N1167-'Transaction Data'!$M1167</f>
        <v>1932</v>
      </c>
      <c r="P1167" s="2">
        <f>DATEDIF('Transaction Data'!$D1167,'Transaction Data'!$A1167,"y")</f>
        <v>20</v>
      </c>
      <c r="Q1167" s="2" t="str">
        <f>FLOOR('Transaction Data'!$P1167,15)&amp;"-"&amp;FLOOR('Transaction Data'!$P1167,15)+14</f>
        <v>15-29</v>
      </c>
      <c r="R1167" s="2" t="str">
        <f>IF('Transaction Data'!$L1167&lt;=10,"Less Expensive","Expensive")</f>
        <v>Expensive</v>
      </c>
      <c r="S1167" s="4">
        <f>WEEKDAY('Transaction Data'!$A1167)</f>
        <v>7</v>
      </c>
      <c r="T1167" s="2" t="str">
        <f>IF(WEEKDAY('Transaction Data'!$A1167,2)&lt;6,"Weekday","Weekend")</f>
        <v>Weekend</v>
      </c>
    </row>
    <row r="1168" ht="15.75" customHeight="1">
      <c r="A1168" s="1">
        <v>45302.0</v>
      </c>
      <c r="B1168" s="2" t="s">
        <v>1164</v>
      </c>
      <c r="C1168" s="2" t="s">
        <v>47</v>
      </c>
      <c r="D1168" s="1">
        <v>30553.0</v>
      </c>
      <c r="E1168" s="2" t="s">
        <v>22</v>
      </c>
      <c r="F1168" s="2">
        <v>476.0</v>
      </c>
      <c r="G1168" s="2" t="s">
        <v>23</v>
      </c>
      <c r="H1168" s="2" t="s">
        <v>34</v>
      </c>
      <c r="I1168" s="2" t="s">
        <v>25</v>
      </c>
      <c r="J1168" s="2" t="str">
        <f t="array" ref="J1168">XLOOKUP('Transaction Data'!$G1168,Product_Code,Biscuit_Brand)</f>
        <v>Cinnamon Swirls</v>
      </c>
      <c r="K1168" s="2">
        <f t="array" ref="K1168">XLOOKUP('Transaction Data'!$G1168,Product_Code,Cost)</f>
        <v>10</v>
      </c>
      <c r="L1168" s="2">
        <f t="array" ref="L1168">XLOOKUP('Transaction Data'!$G1168,Product_Code,Unit_Price)</f>
        <v>14</v>
      </c>
      <c r="M1168" s="3">
        <f>'Transaction Data'!$F1168*'Transaction Data'!$K1168</f>
        <v>4760</v>
      </c>
      <c r="N1168" s="3">
        <f>'Transaction Data'!$F1168*'Transaction Data'!$L1168</f>
        <v>6664</v>
      </c>
      <c r="O1168" s="3">
        <f>'Transaction Data'!$N1168-'Transaction Data'!$M1168</f>
        <v>1904</v>
      </c>
      <c r="P1168" s="2">
        <f>DATEDIF('Transaction Data'!$D1168,'Transaction Data'!$A1168,"y")</f>
        <v>40</v>
      </c>
      <c r="Q1168" s="2" t="str">
        <f>FLOOR('Transaction Data'!$P1168,15)&amp;"-"&amp;FLOOR('Transaction Data'!$P1168,15)+14</f>
        <v>30-44</v>
      </c>
      <c r="R1168" s="2" t="str">
        <f>IF('Transaction Data'!$L1168&lt;=10,"Less Expensive","Expensive")</f>
        <v>Expensive</v>
      </c>
      <c r="S1168" s="4">
        <f>WEEKDAY('Transaction Data'!$A1168)</f>
        <v>5</v>
      </c>
      <c r="T1168" s="2" t="str">
        <f>IF(WEEKDAY('Transaction Data'!$A1168,2)&lt;6,"Weekday","Weekend")</f>
        <v>Weekday</v>
      </c>
    </row>
    <row r="1169" ht="15.75" customHeight="1">
      <c r="A1169" s="1">
        <v>45294.0</v>
      </c>
      <c r="B1169" s="2" t="s">
        <v>1165</v>
      </c>
      <c r="C1169" s="2" t="s">
        <v>65</v>
      </c>
      <c r="D1169" s="1">
        <v>31987.0</v>
      </c>
      <c r="E1169" s="2" t="s">
        <v>22</v>
      </c>
      <c r="F1169" s="2">
        <v>499.0</v>
      </c>
      <c r="G1169" s="2" t="s">
        <v>55</v>
      </c>
      <c r="H1169" s="2" t="s">
        <v>39</v>
      </c>
      <c r="I1169" s="2" t="s">
        <v>25</v>
      </c>
      <c r="J1169" s="2" t="str">
        <f t="array" ref="J1169">XLOOKUP('Transaction Data'!$G1169,Product_Code,Biscuit_Brand)</f>
        <v>Vanilla Wafers</v>
      </c>
      <c r="K1169" s="2">
        <f t="array" ref="K1169">XLOOKUP('Transaction Data'!$G1169,Product_Code,Cost)</f>
        <v>18</v>
      </c>
      <c r="L1169" s="2">
        <f t="array" ref="L1169">XLOOKUP('Transaction Data'!$G1169,Product_Code,Unit_Price)</f>
        <v>36</v>
      </c>
      <c r="M1169" s="3">
        <f>'Transaction Data'!$F1169*'Transaction Data'!$K1169</f>
        <v>8982</v>
      </c>
      <c r="N1169" s="3">
        <f>'Transaction Data'!$F1169*'Transaction Data'!$L1169</f>
        <v>17964</v>
      </c>
      <c r="O1169" s="3">
        <f>'Transaction Data'!$N1169-'Transaction Data'!$M1169</f>
        <v>8982</v>
      </c>
      <c r="P1169" s="2">
        <f>DATEDIF('Transaction Data'!$D1169,'Transaction Data'!$A1169,"y")</f>
        <v>36</v>
      </c>
      <c r="Q1169" s="2" t="str">
        <f>FLOOR('Transaction Data'!$P1169,15)&amp;"-"&amp;FLOOR('Transaction Data'!$P1169,15)+14</f>
        <v>30-44</v>
      </c>
      <c r="R1169" s="2" t="str">
        <f>IF('Transaction Data'!$L1169&lt;=10,"Less Expensive","Expensive")</f>
        <v>Expensive</v>
      </c>
      <c r="S1169" s="4">
        <f>WEEKDAY('Transaction Data'!$A1169)</f>
        <v>4</v>
      </c>
      <c r="T1169" s="2" t="str">
        <f>IF(WEEKDAY('Transaction Data'!$A1169,2)&lt;6,"Weekday","Weekend")</f>
        <v>Weekday</v>
      </c>
    </row>
    <row r="1170" ht="15.75" customHeight="1">
      <c r="A1170" s="1">
        <v>45386.0</v>
      </c>
      <c r="B1170" s="2" t="s">
        <v>1166</v>
      </c>
      <c r="C1170" s="2" t="s">
        <v>41</v>
      </c>
      <c r="D1170" s="1">
        <v>36749.0</v>
      </c>
      <c r="E1170" s="2" t="s">
        <v>27</v>
      </c>
      <c r="F1170" s="2">
        <v>144.0</v>
      </c>
      <c r="G1170" s="2" t="s">
        <v>55</v>
      </c>
      <c r="H1170" s="2" t="s">
        <v>42</v>
      </c>
      <c r="I1170" s="2" t="s">
        <v>25</v>
      </c>
      <c r="J1170" s="2" t="str">
        <f t="array" ref="J1170">XLOOKUP('Transaction Data'!$G1170,Product_Code,Biscuit_Brand)</f>
        <v>Vanilla Wafers</v>
      </c>
      <c r="K1170" s="2">
        <f t="array" ref="K1170">XLOOKUP('Transaction Data'!$G1170,Product_Code,Cost)</f>
        <v>18</v>
      </c>
      <c r="L1170" s="2">
        <f t="array" ref="L1170">XLOOKUP('Transaction Data'!$G1170,Product_Code,Unit_Price)</f>
        <v>36</v>
      </c>
      <c r="M1170" s="3">
        <f>'Transaction Data'!$F1170*'Transaction Data'!$K1170</f>
        <v>2592</v>
      </c>
      <c r="N1170" s="3">
        <f>'Transaction Data'!$F1170*'Transaction Data'!$L1170</f>
        <v>5184</v>
      </c>
      <c r="O1170" s="3">
        <f>'Transaction Data'!$N1170-'Transaction Data'!$M1170</f>
        <v>2592</v>
      </c>
      <c r="P1170" s="2">
        <f>DATEDIF('Transaction Data'!$D1170,'Transaction Data'!$A1170,"y")</f>
        <v>23</v>
      </c>
      <c r="Q1170" s="2" t="str">
        <f>FLOOR('Transaction Data'!$P1170,15)&amp;"-"&amp;FLOOR('Transaction Data'!$P1170,15)+14</f>
        <v>15-29</v>
      </c>
      <c r="R1170" s="2" t="str">
        <f>IF('Transaction Data'!$L1170&lt;=10,"Less Expensive","Expensive")</f>
        <v>Expensive</v>
      </c>
      <c r="S1170" s="4">
        <f>WEEKDAY('Transaction Data'!$A1170)</f>
        <v>5</v>
      </c>
      <c r="T1170" s="2" t="str">
        <f>IF(WEEKDAY('Transaction Data'!$A1170,2)&lt;6,"Weekday","Weekend")</f>
        <v>Weekday</v>
      </c>
    </row>
    <row r="1171" ht="15.75" customHeight="1">
      <c r="A1171" s="1">
        <v>45360.0</v>
      </c>
      <c r="B1171" s="2" t="s">
        <v>1167</v>
      </c>
      <c r="C1171" s="2" t="s">
        <v>21</v>
      </c>
      <c r="D1171" s="1">
        <v>17693.0</v>
      </c>
      <c r="E1171" s="2" t="s">
        <v>22</v>
      </c>
      <c r="F1171" s="2">
        <v>349.0</v>
      </c>
      <c r="G1171" s="2" t="s">
        <v>44</v>
      </c>
      <c r="H1171" s="2" t="s">
        <v>45</v>
      </c>
      <c r="I1171" s="2" t="s">
        <v>25</v>
      </c>
      <c r="J1171" s="2" t="str">
        <f t="array" ref="J1171">XLOOKUP('Transaction Data'!$G1171,Product_Code,Biscuit_Brand)</f>
        <v>Butter Crunch</v>
      </c>
      <c r="K1171" s="2">
        <f t="array" ref="K1171">XLOOKUP('Transaction Data'!$G1171,Product_Code,Cost)</f>
        <v>10</v>
      </c>
      <c r="L1171" s="2">
        <f t="array" ref="L1171">XLOOKUP('Transaction Data'!$G1171,Product_Code,Unit_Price)</f>
        <v>11</v>
      </c>
      <c r="M1171" s="3">
        <f>'Transaction Data'!$F1171*'Transaction Data'!$K1171</f>
        <v>3490</v>
      </c>
      <c r="N1171" s="3">
        <f>'Transaction Data'!$F1171*'Transaction Data'!$L1171</f>
        <v>3839</v>
      </c>
      <c r="O1171" s="3">
        <f>'Transaction Data'!$N1171-'Transaction Data'!$M1171</f>
        <v>349</v>
      </c>
      <c r="P1171" s="2">
        <f>DATEDIF('Transaction Data'!$D1171,'Transaction Data'!$A1171,"y")</f>
        <v>75</v>
      </c>
      <c r="Q1171" s="2" t="str">
        <f>FLOOR('Transaction Data'!$P1171,15)&amp;"-"&amp;FLOOR('Transaction Data'!$P1171,15)+14</f>
        <v>75-89</v>
      </c>
      <c r="R1171" s="2" t="str">
        <f>IF('Transaction Data'!$L1171&lt;=10,"Less Expensive","Expensive")</f>
        <v>Expensive</v>
      </c>
      <c r="S1171" s="4">
        <f>WEEKDAY('Transaction Data'!$A1171)</f>
        <v>7</v>
      </c>
      <c r="T1171" s="2" t="str">
        <f>IF(WEEKDAY('Transaction Data'!$A1171,2)&lt;6,"Weekday","Weekend")</f>
        <v>Weekend</v>
      </c>
    </row>
    <row r="1172" ht="15.75" customHeight="1">
      <c r="A1172" s="1">
        <v>45421.0</v>
      </c>
      <c r="B1172" s="2" t="s">
        <v>1168</v>
      </c>
      <c r="C1172" s="2" t="s">
        <v>32</v>
      </c>
      <c r="D1172" s="1">
        <v>22577.0</v>
      </c>
      <c r="E1172" s="2" t="s">
        <v>22</v>
      </c>
      <c r="F1172" s="2">
        <v>311.0</v>
      </c>
      <c r="G1172" s="2" t="s">
        <v>55</v>
      </c>
      <c r="H1172" s="2" t="s">
        <v>49</v>
      </c>
      <c r="I1172" s="2" t="s">
        <v>25</v>
      </c>
      <c r="J1172" s="2" t="str">
        <f t="array" ref="J1172">XLOOKUP('Transaction Data'!$G1172,Product_Code,Biscuit_Brand)</f>
        <v>Vanilla Wafers</v>
      </c>
      <c r="K1172" s="2">
        <f t="array" ref="K1172">XLOOKUP('Transaction Data'!$G1172,Product_Code,Cost)</f>
        <v>18</v>
      </c>
      <c r="L1172" s="2">
        <f t="array" ref="L1172">XLOOKUP('Transaction Data'!$G1172,Product_Code,Unit_Price)</f>
        <v>36</v>
      </c>
      <c r="M1172" s="3">
        <f>'Transaction Data'!$F1172*'Transaction Data'!$K1172</f>
        <v>5598</v>
      </c>
      <c r="N1172" s="3">
        <f>'Transaction Data'!$F1172*'Transaction Data'!$L1172</f>
        <v>11196</v>
      </c>
      <c r="O1172" s="3">
        <f>'Transaction Data'!$N1172-'Transaction Data'!$M1172</f>
        <v>5598</v>
      </c>
      <c r="P1172" s="2">
        <f>DATEDIF('Transaction Data'!$D1172,'Transaction Data'!$A1172,"y")</f>
        <v>62</v>
      </c>
      <c r="Q1172" s="2" t="str">
        <f>FLOOR('Transaction Data'!$P1172,15)&amp;"-"&amp;FLOOR('Transaction Data'!$P1172,15)+14</f>
        <v>60-74</v>
      </c>
      <c r="R1172" s="2" t="str">
        <f>IF('Transaction Data'!$L1172&lt;=10,"Less Expensive","Expensive")</f>
        <v>Expensive</v>
      </c>
      <c r="S1172" s="4">
        <f>WEEKDAY('Transaction Data'!$A1172)</f>
        <v>5</v>
      </c>
      <c r="T1172" s="2" t="str">
        <f>IF(WEEKDAY('Transaction Data'!$A1172,2)&lt;6,"Weekday","Weekend")</f>
        <v>Weekday</v>
      </c>
    </row>
    <row r="1173" ht="15.75" customHeight="1">
      <c r="A1173" s="1">
        <v>45316.0</v>
      </c>
      <c r="B1173" s="2" t="s">
        <v>1169</v>
      </c>
      <c r="C1173" s="2" t="s">
        <v>78</v>
      </c>
      <c r="D1173" s="1">
        <v>31329.0</v>
      </c>
      <c r="E1173" s="2" t="s">
        <v>27</v>
      </c>
      <c r="F1173" s="2">
        <v>430.0</v>
      </c>
      <c r="G1173" s="2" t="s">
        <v>61</v>
      </c>
      <c r="H1173" s="2" t="s">
        <v>52</v>
      </c>
      <c r="I1173" s="2" t="s">
        <v>25</v>
      </c>
      <c r="J1173" s="2" t="str">
        <f t="array" ref="J1173">XLOOKUP('Transaction Data'!$G1173,Product_Code,Biscuit_Brand)</f>
        <v>Choco Delight</v>
      </c>
      <c r="K1173" s="2">
        <f t="array" ref="K1173">XLOOKUP('Transaction Data'!$G1173,Product_Code,Cost)</f>
        <v>3</v>
      </c>
      <c r="L1173" s="2">
        <f t="array" ref="L1173">XLOOKUP('Transaction Data'!$G1173,Product_Code,Unit_Price)</f>
        <v>5</v>
      </c>
      <c r="M1173" s="3">
        <f>'Transaction Data'!$F1173*'Transaction Data'!$K1173</f>
        <v>1290</v>
      </c>
      <c r="N1173" s="3">
        <f>'Transaction Data'!$F1173*'Transaction Data'!$L1173</f>
        <v>2150</v>
      </c>
      <c r="O1173" s="3">
        <f>'Transaction Data'!$N1173-'Transaction Data'!$M1173</f>
        <v>860</v>
      </c>
      <c r="P1173" s="2">
        <f>DATEDIF('Transaction Data'!$D1173,'Transaction Data'!$A1173,"y")</f>
        <v>38</v>
      </c>
      <c r="Q1173" s="2" t="str">
        <f>FLOOR('Transaction Data'!$P1173,15)&amp;"-"&amp;FLOOR('Transaction Data'!$P1173,15)+14</f>
        <v>30-44</v>
      </c>
      <c r="R1173" s="2" t="str">
        <f>IF('Transaction Data'!$L1173&lt;=10,"Less Expensive","Expensive")</f>
        <v>Less Expensive</v>
      </c>
      <c r="S1173" s="4">
        <f>WEEKDAY('Transaction Data'!$A1173)</f>
        <v>5</v>
      </c>
      <c r="T1173" s="2" t="str">
        <f>IF(WEEKDAY('Transaction Data'!$A1173,2)&lt;6,"Weekday","Weekend")</f>
        <v>Weekday</v>
      </c>
    </row>
    <row r="1174" ht="15.75" customHeight="1">
      <c r="A1174" s="1">
        <v>45468.0</v>
      </c>
      <c r="B1174" s="2" t="s">
        <v>1170</v>
      </c>
      <c r="C1174" s="2" t="s">
        <v>21</v>
      </c>
      <c r="D1174" s="1">
        <v>32631.0</v>
      </c>
      <c r="E1174" s="2" t="s">
        <v>37</v>
      </c>
      <c r="F1174" s="2">
        <v>13.0</v>
      </c>
      <c r="G1174" s="2" t="s">
        <v>28</v>
      </c>
      <c r="H1174" s="2" t="s">
        <v>49</v>
      </c>
      <c r="I1174" s="2" t="s">
        <v>25</v>
      </c>
      <c r="J1174" s="2" t="str">
        <f t="array" ref="J1174">XLOOKUP('Transaction Data'!$G1174,Product_Code,Biscuit_Brand)</f>
        <v>Shortbread</v>
      </c>
      <c r="K1174" s="2">
        <f t="array" ref="K1174">XLOOKUP('Transaction Data'!$G1174,Product_Code,Cost)</f>
        <v>10</v>
      </c>
      <c r="L1174" s="2">
        <f t="array" ref="L1174">XLOOKUP('Transaction Data'!$G1174,Product_Code,Unit_Price)</f>
        <v>45</v>
      </c>
      <c r="M1174" s="3">
        <f>'Transaction Data'!$F1174*'Transaction Data'!$K1174</f>
        <v>130</v>
      </c>
      <c r="N1174" s="3">
        <f>'Transaction Data'!$F1174*'Transaction Data'!$L1174</f>
        <v>585</v>
      </c>
      <c r="O1174" s="3">
        <f>'Transaction Data'!$N1174-'Transaction Data'!$M1174</f>
        <v>455</v>
      </c>
      <c r="P1174" s="2">
        <f>DATEDIF('Transaction Data'!$D1174,'Transaction Data'!$A1174,"y")</f>
        <v>35</v>
      </c>
      <c r="Q1174" s="2" t="str">
        <f>FLOOR('Transaction Data'!$P1174,15)&amp;"-"&amp;FLOOR('Transaction Data'!$P1174,15)+14</f>
        <v>30-44</v>
      </c>
      <c r="R1174" s="2" t="str">
        <f>IF('Transaction Data'!$L1174&lt;=10,"Less Expensive","Expensive")</f>
        <v>Expensive</v>
      </c>
      <c r="S1174" s="4">
        <f>WEEKDAY('Transaction Data'!$A1174)</f>
        <v>3</v>
      </c>
      <c r="T1174" s="2" t="str">
        <f>IF(WEEKDAY('Transaction Data'!$A1174,2)&lt;6,"Weekday","Weekend")</f>
        <v>Weekday</v>
      </c>
    </row>
    <row r="1175" ht="15.75" customHeight="1">
      <c r="A1175" s="1">
        <v>45330.0</v>
      </c>
      <c r="B1175" s="2" t="s">
        <v>1171</v>
      </c>
      <c r="C1175" s="2" t="s">
        <v>78</v>
      </c>
      <c r="D1175" s="1">
        <v>16655.0</v>
      </c>
      <c r="E1175" s="2" t="s">
        <v>37</v>
      </c>
      <c r="F1175" s="2">
        <v>29.0</v>
      </c>
      <c r="G1175" s="2" t="s">
        <v>57</v>
      </c>
      <c r="H1175" s="2" t="s">
        <v>52</v>
      </c>
      <c r="I1175" s="2" t="s">
        <v>25</v>
      </c>
      <c r="J1175" s="2" t="str">
        <f t="array" ref="J1175">XLOOKUP('Transaction Data'!$G1175,Product_Code,Biscuit_Brand)</f>
        <v>Oatmeal Cookies</v>
      </c>
      <c r="K1175" s="2">
        <f t="array" ref="K1175">XLOOKUP('Transaction Data'!$G1175,Product_Code,Cost)</f>
        <v>19</v>
      </c>
      <c r="L1175" s="2">
        <f t="array" ref="L1175">XLOOKUP('Transaction Data'!$G1175,Product_Code,Unit_Price)</f>
        <v>23</v>
      </c>
      <c r="M1175" s="3">
        <f>'Transaction Data'!$F1175*'Transaction Data'!$K1175</f>
        <v>551</v>
      </c>
      <c r="N1175" s="3">
        <f>'Transaction Data'!$F1175*'Transaction Data'!$L1175</f>
        <v>667</v>
      </c>
      <c r="O1175" s="3">
        <f>'Transaction Data'!$N1175-'Transaction Data'!$M1175</f>
        <v>116</v>
      </c>
      <c r="P1175" s="2">
        <f>DATEDIF('Transaction Data'!$D1175,'Transaction Data'!$A1175,"y")</f>
        <v>78</v>
      </c>
      <c r="Q1175" s="2" t="str">
        <f>FLOOR('Transaction Data'!$P1175,15)&amp;"-"&amp;FLOOR('Transaction Data'!$P1175,15)+14</f>
        <v>75-89</v>
      </c>
      <c r="R1175" s="2" t="str">
        <f>IF('Transaction Data'!$L1175&lt;=10,"Less Expensive","Expensive")</f>
        <v>Expensive</v>
      </c>
      <c r="S1175" s="4">
        <f>WEEKDAY('Transaction Data'!$A1175)</f>
        <v>5</v>
      </c>
      <c r="T1175" s="2" t="str">
        <f>IF(WEEKDAY('Transaction Data'!$A1175,2)&lt;6,"Weekday","Weekend")</f>
        <v>Weekday</v>
      </c>
    </row>
    <row r="1176" ht="15.75" customHeight="1">
      <c r="A1176" s="1">
        <v>45378.0</v>
      </c>
      <c r="B1176" s="2" t="s">
        <v>1172</v>
      </c>
      <c r="C1176" s="2" t="s">
        <v>69</v>
      </c>
      <c r="D1176" s="1">
        <v>32950.0</v>
      </c>
      <c r="E1176" s="2" t="s">
        <v>37</v>
      </c>
      <c r="F1176" s="2">
        <v>353.0</v>
      </c>
      <c r="G1176" s="2" t="s">
        <v>55</v>
      </c>
      <c r="H1176" s="2" t="s">
        <v>52</v>
      </c>
      <c r="I1176" s="2" t="s">
        <v>25</v>
      </c>
      <c r="J1176" s="2" t="str">
        <f t="array" ref="J1176">XLOOKUP('Transaction Data'!$G1176,Product_Code,Biscuit_Brand)</f>
        <v>Vanilla Wafers</v>
      </c>
      <c r="K1176" s="2">
        <f t="array" ref="K1176">XLOOKUP('Transaction Data'!$G1176,Product_Code,Cost)</f>
        <v>18</v>
      </c>
      <c r="L1176" s="2">
        <f t="array" ref="L1176">XLOOKUP('Transaction Data'!$G1176,Product_Code,Unit_Price)</f>
        <v>36</v>
      </c>
      <c r="M1176" s="3">
        <f>'Transaction Data'!$F1176*'Transaction Data'!$K1176</f>
        <v>6354</v>
      </c>
      <c r="N1176" s="3">
        <f>'Transaction Data'!$F1176*'Transaction Data'!$L1176</f>
        <v>12708</v>
      </c>
      <c r="O1176" s="3">
        <f>'Transaction Data'!$N1176-'Transaction Data'!$M1176</f>
        <v>6354</v>
      </c>
      <c r="P1176" s="2">
        <f>DATEDIF('Transaction Data'!$D1176,'Transaction Data'!$A1176,"y")</f>
        <v>34</v>
      </c>
      <c r="Q1176" s="2" t="str">
        <f>FLOOR('Transaction Data'!$P1176,15)&amp;"-"&amp;FLOOR('Transaction Data'!$P1176,15)+14</f>
        <v>30-44</v>
      </c>
      <c r="R1176" s="2" t="str">
        <f>IF('Transaction Data'!$L1176&lt;=10,"Less Expensive","Expensive")</f>
        <v>Expensive</v>
      </c>
      <c r="S1176" s="4">
        <f>WEEKDAY('Transaction Data'!$A1176)</f>
        <v>4</v>
      </c>
      <c r="T1176" s="2" t="str">
        <f>IF(WEEKDAY('Transaction Data'!$A1176,2)&lt;6,"Weekday","Weekend")</f>
        <v>Weekday</v>
      </c>
    </row>
    <row r="1177" ht="15.75" customHeight="1">
      <c r="A1177" s="1">
        <v>45299.0</v>
      </c>
      <c r="B1177" s="2" t="s">
        <v>1173</v>
      </c>
      <c r="C1177" s="2" t="s">
        <v>32</v>
      </c>
      <c r="D1177" s="1">
        <v>37211.0</v>
      </c>
      <c r="E1177" s="2" t="s">
        <v>27</v>
      </c>
      <c r="F1177" s="2">
        <v>73.0</v>
      </c>
      <c r="G1177" s="2" t="s">
        <v>48</v>
      </c>
      <c r="H1177" s="2" t="s">
        <v>45</v>
      </c>
      <c r="I1177" s="2" t="s">
        <v>25</v>
      </c>
      <c r="J1177" s="2" t="str">
        <f t="array" ref="J1177">XLOOKUP('Transaction Data'!$G1177,Product_Code,Biscuit_Brand)</f>
        <v>Lemon Crisps</v>
      </c>
      <c r="K1177" s="2">
        <f t="array" ref="K1177">XLOOKUP('Transaction Data'!$G1177,Product_Code,Cost)</f>
        <v>7</v>
      </c>
      <c r="L1177" s="2">
        <f t="array" ref="L1177">XLOOKUP('Transaction Data'!$G1177,Product_Code,Unit_Price)</f>
        <v>9</v>
      </c>
      <c r="M1177" s="3">
        <f>'Transaction Data'!$F1177*'Transaction Data'!$K1177</f>
        <v>511</v>
      </c>
      <c r="N1177" s="3">
        <f>'Transaction Data'!$F1177*'Transaction Data'!$L1177</f>
        <v>657</v>
      </c>
      <c r="O1177" s="3">
        <f>'Transaction Data'!$N1177-'Transaction Data'!$M1177</f>
        <v>146</v>
      </c>
      <c r="P1177" s="2">
        <f>DATEDIF('Transaction Data'!$D1177,'Transaction Data'!$A1177,"y")</f>
        <v>22</v>
      </c>
      <c r="Q1177" s="2" t="str">
        <f>FLOOR('Transaction Data'!$P1177,15)&amp;"-"&amp;FLOOR('Transaction Data'!$P1177,15)+14</f>
        <v>15-29</v>
      </c>
      <c r="R1177" s="2" t="str">
        <f>IF('Transaction Data'!$L1177&lt;=10,"Less Expensive","Expensive")</f>
        <v>Less Expensive</v>
      </c>
      <c r="S1177" s="4">
        <f>WEEKDAY('Transaction Data'!$A1177)</f>
        <v>2</v>
      </c>
      <c r="T1177" s="2" t="str">
        <f>IF(WEEKDAY('Transaction Data'!$A1177,2)&lt;6,"Weekday","Weekend")</f>
        <v>Weekday</v>
      </c>
    </row>
    <row r="1178" ht="15.75" customHeight="1">
      <c r="A1178" s="1">
        <v>45295.0</v>
      </c>
      <c r="B1178" s="2" t="s">
        <v>1174</v>
      </c>
      <c r="C1178" s="2" t="s">
        <v>41</v>
      </c>
      <c r="D1178" s="1">
        <v>18479.0</v>
      </c>
      <c r="E1178" s="2" t="s">
        <v>27</v>
      </c>
      <c r="F1178" s="2">
        <v>245.0</v>
      </c>
      <c r="G1178" s="2" t="s">
        <v>44</v>
      </c>
      <c r="H1178" s="2" t="s">
        <v>49</v>
      </c>
      <c r="I1178" s="2" t="s">
        <v>25</v>
      </c>
      <c r="J1178" s="2" t="str">
        <f t="array" ref="J1178">XLOOKUP('Transaction Data'!$G1178,Product_Code,Biscuit_Brand)</f>
        <v>Butter Crunch</v>
      </c>
      <c r="K1178" s="2">
        <f t="array" ref="K1178">XLOOKUP('Transaction Data'!$G1178,Product_Code,Cost)</f>
        <v>10</v>
      </c>
      <c r="L1178" s="2">
        <f t="array" ref="L1178">XLOOKUP('Transaction Data'!$G1178,Product_Code,Unit_Price)</f>
        <v>11</v>
      </c>
      <c r="M1178" s="3">
        <f>'Transaction Data'!$F1178*'Transaction Data'!$K1178</f>
        <v>2450</v>
      </c>
      <c r="N1178" s="3">
        <f>'Transaction Data'!$F1178*'Transaction Data'!$L1178</f>
        <v>2695</v>
      </c>
      <c r="O1178" s="3">
        <f>'Transaction Data'!$N1178-'Transaction Data'!$M1178</f>
        <v>245</v>
      </c>
      <c r="P1178" s="2">
        <f>DATEDIF('Transaction Data'!$D1178,'Transaction Data'!$A1178,"y")</f>
        <v>73</v>
      </c>
      <c r="Q1178" s="2" t="str">
        <f>FLOOR('Transaction Data'!$P1178,15)&amp;"-"&amp;FLOOR('Transaction Data'!$P1178,15)+14</f>
        <v>60-74</v>
      </c>
      <c r="R1178" s="2" t="str">
        <f>IF('Transaction Data'!$L1178&lt;=10,"Less Expensive","Expensive")</f>
        <v>Expensive</v>
      </c>
      <c r="S1178" s="4">
        <f>WEEKDAY('Transaction Data'!$A1178)</f>
        <v>5</v>
      </c>
      <c r="T1178" s="2" t="str">
        <f>IF(WEEKDAY('Transaction Data'!$A1178,2)&lt;6,"Weekday","Weekend")</f>
        <v>Weekday</v>
      </c>
    </row>
    <row r="1179" ht="15.75" customHeight="1">
      <c r="A1179" s="1">
        <v>45336.0</v>
      </c>
      <c r="B1179" s="2" t="s">
        <v>1175</v>
      </c>
      <c r="C1179" s="2" t="s">
        <v>47</v>
      </c>
      <c r="D1179" s="1">
        <v>32767.0</v>
      </c>
      <c r="E1179" s="2" t="s">
        <v>27</v>
      </c>
      <c r="F1179" s="2">
        <v>150.0</v>
      </c>
      <c r="G1179" s="2" t="s">
        <v>44</v>
      </c>
      <c r="H1179" s="2" t="s">
        <v>52</v>
      </c>
      <c r="I1179" s="2" t="s">
        <v>25</v>
      </c>
      <c r="J1179" s="2" t="str">
        <f t="array" ref="J1179">XLOOKUP('Transaction Data'!$G1179,Product_Code,Biscuit_Brand)</f>
        <v>Butter Crunch</v>
      </c>
      <c r="K1179" s="2">
        <f t="array" ref="K1179">XLOOKUP('Transaction Data'!$G1179,Product_Code,Cost)</f>
        <v>10</v>
      </c>
      <c r="L1179" s="2">
        <f t="array" ref="L1179">XLOOKUP('Transaction Data'!$G1179,Product_Code,Unit_Price)</f>
        <v>11</v>
      </c>
      <c r="M1179" s="3">
        <f>'Transaction Data'!$F1179*'Transaction Data'!$K1179</f>
        <v>1500</v>
      </c>
      <c r="N1179" s="3">
        <f>'Transaction Data'!$F1179*'Transaction Data'!$L1179</f>
        <v>1650</v>
      </c>
      <c r="O1179" s="3">
        <f>'Transaction Data'!$N1179-'Transaction Data'!$M1179</f>
        <v>150</v>
      </c>
      <c r="P1179" s="2">
        <f>DATEDIF('Transaction Data'!$D1179,'Transaction Data'!$A1179,"y")</f>
        <v>34</v>
      </c>
      <c r="Q1179" s="2" t="str">
        <f>FLOOR('Transaction Data'!$P1179,15)&amp;"-"&amp;FLOOR('Transaction Data'!$P1179,15)+14</f>
        <v>30-44</v>
      </c>
      <c r="R1179" s="2" t="str">
        <f>IF('Transaction Data'!$L1179&lt;=10,"Less Expensive","Expensive")</f>
        <v>Expensive</v>
      </c>
      <c r="S1179" s="4">
        <f>WEEKDAY('Transaction Data'!$A1179)</f>
        <v>4</v>
      </c>
      <c r="T1179" s="2" t="str">
        <f>IF(WEEKDAY('Transaction Data'!$A1179,2)&lt;6,"Weekday","Weekend")</f>
        <v>Weekday</v>
      </c>
    </row>
    <row r="1180" ht="15.75" customHeight="1">
      <c r="A1180" s="1">
        <v>45396.0</v>
      </c>
      <c r="B1180" s="2" t="s">
        <v>1176</v>
      </c>
      <c r="C1180" s="2" t="s">
        <v>72</v>
      </c>
      <c r="D1180" s="1">
        <v>26755.0</v>
      </c>
      <c r="E1180" s="2" t="s">
        <v>27</v>
      </c>
      <c r="F1180" s="2">
        <v>184.0</v>
      </c>
      <c r="G1180" s="2" t="s">
        <v>61</v>
      </c>
      <c r="H1180" s="2" t="s">
        <v>49</v>
      </c>
      <c r="I1180" s="2" t="s">
        <v>25</v>
      </c>
      <c r="J1180" s="2" t="str">
        <f t="array" ref="J1180">XLOOKUP('Transaction Data'!$G1180,Product_Code,Biscuit_Brand)</f>
        <v>Choco Delight</v>
      </c>
      <c r="K1180" s="2">
        <f t="array" ref="K1180">XLOOKUP('Transaction Data'!$G1180,Product_Code,Cost)</f>
        <v>3</v>
      </c>
      <c r="L1180" s="2">
        <f t="array" ref="L1180">XLOOKUP('Transaction Data'!$G1180,Product_Code,Unit_Price)</f>
        <v>5</v>
      </c>
      <c r="M1180" s="3">
        <f>'Transaction Data'!$F1180*'Transaction Data'!$K1180</f>
        <v>552</v>
      </c>
      <c r="N1180" s="3">
        <f>'Transaction Data'!$F1180*'Transaction Data'!$L1180</f>
        <v>920</v>
      </c>
      <c r="O1180" s="3">
        <f>'Transaction Data'!$N1180-'Transaction Data'!$M1180</f>
        <v>368</v>
      </c>
      <c r="P1180" s="2">
        <f>DATEDIF('Transaction Data'!$D1180,'Transaction Data'!$A1180,"y")</f>
        <v>51</v>
      </c>
      <c r="Q1180" s="2" t="str">
        <f>FLOOR('Transaction Data'!$P1180,15)&amp;"-"&amp;FLOOR('Transaction Data'!$P1180,15)+14</f>
        <v>45-59</v>
      </c>
      <c r="R1180" s="2" t="str">
        <f>IF('Transaction Data'!$L1180&lt;=10,"Less Expensive","Expensive")</f>
        <v>Less Expensive</v>
      </c>
      <c r="S1180" s="4">
        <f>WEEKDAY('Transaction Data'!$A1180)</f>
        <v>1</v>
      </c>
      <c r="T1180" s="2" t="str">
        <f>IF(WEEKDAY('Transaction Data'!$A1180,2)&lt;6,"Weekday","Weekend")</f>
        <v>Weekend</v>
      </c>
    </row>
    <row r="1181" ht="15.75" customHeight="1">
      <c r="A1181" s="1">
        <v>45327.0</v>
      </c>
      <c r="B1181" s="2" t="s">
        <v>1177</v>
      </c>
      <c r="C1181" s="2" t="s">
        <v>69</v>
      </c>
      <c r="D1181" s="1">
        <v>24300.0</v>
      </c>
      <c r="E1181" s="2" t="s">
        <v>63</v>
      </c>
      <c r="F1181" s="2">
        <v>179.0</v>
      </c>
      <c r="G1181" s="2" t="s">
        <v>55</v>
      </c>
      <c r="H1181" s="2" t="s">
        <v>52</v>
      </c>
      <c r="I1181" s="2" t="s">
        <v>25</v>
      </c>
      <c r="J1181" s="2" t="str">
        <f t="array" ref="J1181">XLOOKUP('Transaction Data'!$G1181,Product_Code,Biscuit_Brand)</f>
        <v>Vanilla Wafers</v>
      </c>
      <c r="K1181" s="2">
        <f t="array" ref="K1181">XLOOKUP('Transaction Data'!$G1181,Product_Code,Cost)</f>
        <v>18</v>
      </c>
      <c r="L1181" s="2">
        <f t="array" ref="L1181">XLOOKUP('Transaction Data'!$G1181,Product_Code,Unit_Price)</f>
        <v>36</v>
      </c>
      <c r="M1181" s="3">
        <f>'Transaction Data'!$F1181*'Transaction Data'!$K1181</f>
        <v>3222</v>
      </c>
      <c r="N1181" s="3">
        <f>'Transaction Data'!$F1181*'Transaction Data'!$L1181</f>
        <v>6444</v>
      </c>
      <c r="O1181" s="3">
        <f>'Transaction Data'!$N1181-'Transaction Data'!$M1181</f>
        <v>3222</v>
      </c>
      <c r="P1181" s="2">
        <f>DATEDIF('Transaction Data'!$D1181,'Transaction Data'!$A1181,"y")</f>
        <v>57</v>
      </c>
      <c r="Q1181" s="2" t="str">
        <f>FLOOR('Transaction Data'!$P1181,15)&amp;"-"&amp;FLOOR('Transaction Data'!$P1181,15)+14</f>
        <v>45-59</v>
      </c>
      <c r="R1181" s="2" t="str">
        <f>IF('Transaction Data'!$L1181&lt;=10,"Less Expensive","Expensive")</f>
        <v>Expensive</v>
      </c>
      <c r="S1181" s="4">
        <f>WEEKDAY('Transaction Data'!$A1181)</f>
        <v>2</v>
      </c>
      <c r="T1181" s="2" t="str">
        <f>IF(WEEKDAY('Transaction Data'!$A1181,2)&lt;6,"Weekday","Weekend")</f>
        <v>Weekday</v>
      </c>
    </row>
    <row r="1182" ht="15.75" customHeight="1">
      <c r="A1182" s="1">
        <v>45292.0</v>
      </c>
      <c r="B1182" s="2" t="s">
        <v>1178</v>
      </c>
      <c r="C1182" s="2" t="s">
        <v>78</v>
      </c>
      <c r="D1182" s="1">
        <v>30534.0</v>
      </c>
      <c r="E1182" s="2" t="s">
        <v>37</v>
      </c>
      <c r="F1182" s="2">
        <v>52.0</v>
      </c>
      <c r="G1182" s="2" t="s">
        <v>33</v>
      </c>
      <c r="H1182" s="2" t="s">
        <v>34</v>
      </c>
      <c r="I1182" s="2" t="s">
        <v>25</v>
      </c>
      <c r="J1182" s="2" t="str">
        <f t="array" ref="J1182">XLOOKUP('Transaction Data'!$G1182,Product_Code,Biscuit_Brand)</f>
        <v>Caramel Biscuits</v>
      </c>
      <c r="K1182" s="2">
        <f t="array" ref="K1182">XLOOKUP('Transaction Data'!$G1182,Product_Code,Cost)</f>
        <v>18</v>
      </c>
      <c r="L1182" s="2">
        <f t="array" ref="L1182">XLOOKUP('Transaction Data'!$G1182,Product_Code,Unit_Price)</f>
        <v>22</v>
      </c>
      <c r="M1182" s="3">
        <f>'Transaction Data'!$F1182*'Transaction Data'!$K1182</f>
        <v>936</v>
      </c>
      <c r="N1182" s="3">
        <f>'Transaction Data'!$F1182*'Transaction Data'!$L1182</f>
        <v>1144</v>
      </c>
      <c r="O1182" s="3">
        <f>'Transaction Data'!$N1182-'Transaction Data'!$M1182</f>
        <v>208</v>
      </c>
      <c r="P1182" s="2">
        <f>DATEDIF('Transaction Data'!$D1182,'Transaction Data'!$A1182,"y")</f>
        <v>40</v>
      </c>
      <c r="Q1182" s="2" t="str">
        <f>FLOOR('Transaction Data'!$P1182,15)&amp;"-"&amp;FLOOR('Transaction Data'!$P1182,15)+14</f>
        <v>30-44</v>
      </c>
      <c r="R1182" s="2" t="str">
        <f>IF('Transaction Data'!$L1182&lt;=10,"Less Expensive","Expensive")</f>
        <v>Expensive</v>
      </c>
      <c r="S1182" s="4">
        <f>WEEKDAY('Transaction Data'!$A1182)</f>
        <v>2</v>
      </c>
      <c r="T1182" s="2" t="str">
        <f>IF(WEEKDAY('Transaction Data'!$A1182,2)&lt;6,"Weekday","Weekend")</f>
        <v>Weekday</v>
      </c>
    </row>
    <row r="1183" ht="15.75" customHeight="1">
      <c r="A1183" s="1">
        <v>45456.0</v>
      </c>
      <c r="B1183" s="2" t="s">
        <v>1179</v>
      </c>
      <c r="C1183" s="2" t="s">
        <v>47</v>
      </c>
      <c r="D1183" s="1">
        <v>21476.0</v>
      </c>
      <c r="E1183" s="2" t="s">
        <v>63</v>
      </c>
      <c r="F1183" s="2">
        <v>157.0</v>
      </c>
      <c r="G1183" s="2" t="s">
        <v>60</v>
      </c>
      <c r="H1183" s="2" t="s">
        <v>34</v>
      </c>
      <c r="I1183" s="2" t="s">
        <v>25</v>
      </c>
      <c r="J1183" s="2" t="str">
        <f t="array" ref="J1183">XLOOKUP('Transaction Data'!$G1183,Product_Code,Biscuit_Brand)</f>
        <v>Peanut Butter Bites</v>
      </c>
      <c r="K1183" s="2">
        <f t="array" ref="K1183">XLOOKUP('Transaction Data'!$G1183,Product_Code,Cost)</f>
        <v>5</v>
      </c>
      <c r="L1183" s="2">
        <f t="array" ref="L1183">XLOOKUP('Transaction Data'!$G1183,Product_Code,Unit_Price)</f>
        <v>7</v>
      </c>
      <c r="M1183" s="3">
        <f>'Transaction Data'!$F1183*'Transaction Data'!$K1183</f>
        <v>785</v>
      </c>
      <c r="N1183" s="3">
        <f>'Transaction Data'!$F1183*'Transaction Data'!$L1183</f>
        <v>1099</v>
      </c>
      <c r="O1183" s="3">
        <f>'Transaction Data'!$N1183-'Transaction Data'!$M1183</f>
        <v>314</v>
      </c>
      <c r="P1183" s="2">
        <f>DATEDIF('Transaction Data'!$D1183,'Transaction Data'!$A1183,"y")</f>
        <v>65</v>
      </c>
      <c r="Q1183" s="2" t="str">
        <f>FLOOR('Transaction Data'!$P1183,15)&amp;"-"&amp;FLOOR('Transaction Data'!$P1183,15)+14</f>
        <v>60-74</v>
      </c>
      <c r="R1183" s="2" t="str">
        <f>IF('Transaction Data'!$L1183&lt;=10,"Less Expensive","Expensive")</f>
        <v>Less Expensive</v>
      </c>
      <c r="S1183" s="4">
        <f>WEEKDAY('Transaction Data'!$A1183)</f>
        <v>5</v>
      </c>
      <c r="T1183" s="2" t="str">
        <f>IF(WEEKDAY('Transaction Data'!$A1183,2)&lt;6,"Weekday","Weekend")</f>
        <v>Weekday</v>
      </c>
    </row>
    <row r="1184" ht="15.75" customHeight="1">
      <c r="A1184" s="1">
        <v>45438.0</v>
      </c>
      <c r="B1184" s="2" t="s">
        <v>1180</v>
      </c>
      <c r="C1184" s="2" t="s">
        <v>65</v>
      </c>
      <c r="D1184" s="1">
        <v>25618.0</v>
      </c>
      <c r="E1184" s="2" t="s">
        <v>63</v>
      </c>
      <c r="F1184" s="2">
        <v>62.0</v>
      </c>
      <c r="G1184" s="2" t="s">
        <v>61</v>
      </c>
      <c r="H1184" s="2" t="s">
        <v>39</v>
      </c>
      <c r="I1184" s="2" t="s">
        <v>25</v>
      </c>
      <c r="J1184" s="2" t="str">
        <f t="array" ref="J1184">XLOOKUP('Transaction Data'!$G1184,Product_Code,Biscuit_Brand)</f>
        <v>Choco Delight</v>
      </c>
      <c r="K1184" s="2">
        <f t="array" ref="K1184">XLOOKUP('Transaction Data'!$G1184,Product_Code,Cost)</f>
        <v>3</v>
      </c>
      <c r="L1184" s="2">
        <f t="array" ref="L1184">XLOOKUP('Transaction Data'!$G1184,Product_Code,Unit_Price)</f>
        <v>5</v>
      </c>
      <c r="M1184" s="3">
        <f>'Transaction Data'!$F1184*'Transaction Data'!$K1184</f>
        <v>186</v>
      </c>
      <c r="N1184" s="3">
        <f>'Transaction Data'!$F1184*'Transaction Data'!$L1184</f>
        <v>310</v>
      </c>
      <c r="O1184" s="3">
        <f>'Transaction Data'!$N1184-'Transaction Data'!$M1184</f>
        <v>124</v>
      </c>
      <c r="P1184" s="2">
        <f>DATEDIF('Transaction Data'!$D1184,'Transaction Data'!$A1184,"y")</f>
        <v>54</v>
      </c>
      <c r="Q1184" s="2" t="str">
        <f>FLOOR('Transaction Data'!$P1184,15)&amp;"-"&amp;FLOOR('Transaction Data'!$P1184,15)+14</f>
        <v>45-59</v>
      </c>
      <c r="R1184" s="2" t="str">
        <f>IF('Transaction Data'!$L1184&lt;=10,"Less Expensive","Expensive")</f>
        <v>Less Expensive</v>
      </c>
      <c r="S1184" s="4">
        <f>WEEKDAY('Transaction Data'!$A1184)</f>
        <v>1</v>
      </c>
      <c r="T1184" s="2" t="str">
        <f>IF(WEEKDAY('Transaction Data'!$A1184,2)&lt;6,"Weekday","Weekend")</f>
        <v>Weekend</v>
      </c>
    </row>
    <row r="1185" ht="15.75" customHeight="1">
      <c r="A1185" s="1">
        <v>45327.0</v>
      </c>
      <c r="B1185" s="2" t="s">
        <v>1181</v>
      </c>
      <c r="C1185" s="2" t="s">
        <v>32</v>
      </c>
      <c r="D1185" s="1">
        <v>16937.0</v>
      </c>
      <c r="E1185" s="2" t="s">
        <v>22</v>
      </c>
      <c r="F1185" s="2">
        <v>71.0</v>
      </c>
      <c r="G1185" s="2" t="s">
        <v>48</v>
      </c>
      <c r="H1185" s="2" t="s">
        <v>42</v>
      </c>
      <c r="I1185" s="2" t="s">
        <v>25</v>
      </c>
      <c r="J1185" s="2" t="str">
        <f t="array" ref="J1185">XLOOKUP('Transaction Data'!$G1185,Product_Code,Biscuit_Brand)</f>
        <v>Lemon Crisps</v>
      </c>
      <c r="K1185" s="2">
        <f t="array" ref="K1185">XLOOKUP('Transaction Data'!$G1185,Product_Code,Cost)</f>
        <v>7</v>
      </c>
      <c r="L1185" s="2">
        <f t="array" ref="L1185">XLOOKUP('Transaction Data'!$G1185,Product_Code,Unit_Price)</f>
        <v>9</v>
      </c>
      <c r="M1185" s="3">
        <f>'Transaction Data'!$F1185*'Transaction Data'!$K1185</f>
        <v>497</v>
      </c>
      <c r="N1185" s="3">
        <f>'Transaction Data'!$F1185*'Transaction Data'!$L1185</f>
        <v>639</v>
      </c>
      <c r="O1185" s="3">
        <f>'Transaction Data'!$N1185-'Transaction Data'!$M1185</f>
        <v>142</v>
      </c>
      <c r="P1185" s="2">
        <f>DATEDIF('Transaction Data'!$D1185,'Transaction Data'!$A1185,"y")</f>
        <v>77</v>
      </c>
      <c r="Q1185" s="2" t="str">
        <f>FLOOR('Transaction Data'!$P1185,15)&amp;"-"&amp;FLOOR('Transaction Data'!$P1185,15)+14</f>
        <v>75-89</v>
      </c>
      <c r="R1185" s="2" t="str">
        <f>IF('Transaction Data'!$L1185&lt;=10,"Less Expensive","Expensive")</f>
        <v>Less Expensive</v>
      </c>
      <c r="S1185" s="4">
        <f>WEEKDAY('Transaction Data'!$A1185)</f>
        <v>2</v>
      </c>
      <c r="T1185" s="2" t="str">
        <f>IF(WEEKDAY('Transaction Data'!$A1185,2)&lt;6,"Weekday","Weekend")</f>
        <v>Weekday</v>
      </c>
    </row>
    <row r="1186" ht="15.75" customHeight="1">
      <c r="A1186" s="1">
        <v>45492.0</v>
      </c>
      <c r="B1186" s="2" t="s">
        <v>1182</v>
      </c>
      <c r="C1186" s="2" t="s">
        <v>54</v>
      </c>
      <c r="D1186" s="1">
        <v>31142.0</v>
      </c>
      <c r="E1186" s="2" t="s">
        <v>27</v>
      </c>
      <c r="F1186" s="2">
        <v>125.0</v>
      </c>
      <c r="G1186" s="2" t="s">
        <v>55</v>
      </c>
      <c r="H1186" s="2" t="s">
        <v>45</v>
      </c>
      <c r="I1186" s="2" t="s">
        <v>25</v>
      </c>
      <c r="J1186" s="2" t="str">
        <f t="array" ref="J1186">XLOOKUP('Transaction Data'!$G1186,Product_Code,Biscuit_Brand)</f>
        <v>Vanilla Wafers</v>
      </c>
      <c r="K1186" s="2">
        <f t="array" ref="K1186">XLOOKUP('Transaction Data'!$G1186,Product_Code,Cost)</f>
        <v>18</v>
      </c>
      <c r="L1186" s="2">
        <f t="array" ref="L1186">XLOOKUP('Transaction Data'!$G1186,Product_Code,Unit_Price)</f>
        <v>36</v>
      </c>
      <c r="M1186" s="3">
        <f>'Transaction Data'!$F1186*'Transaction Data'!$K1186</f>
        <v>2250</v>
      </c>
      <c r="N1186" s="3">
        <f>'Transaction Data'!$F1186*'Transaction Data'!$L1186</f>
        <v>4500</v>
      </c>
      <c r="O1186" s="3">
        <f>'Transaction Data'!$N1186-'Transaction Data'!$M1186</f>
        <v>2250</v>
      </c>
      <c r="P1186" s="2">
        <f>DATEDIF('Transaction Data'!$D1186,'Transaction Data'!$A1186,"y")</f>
        <v>39</v>
      </c>
      <c r="Q1186" s="2" t="str">
        <f>FLOOR('Transaction Data'!$P1186,15)&amp;"-"&amp;FLOOR('Transaction Data'!$P1186,15)+14</f>
        <v>30-44</v>
      </c>
      <c r="R1186" s="2" t="str">
        <f>IF('Transaction Data'!$L1186&lt;=10,"Less Expensive","Expensive")</f>
        <v>Expensive</v>
      </c>
      <c r="S1186" s="4">
        <f>WEEKDAY('Transaction Data'!$A1186)</f>
        <v>6</v>
      </c>
      <c r="T1186" s="2" t="str">
        <f>IF(WEEKDAY('Transaction Data'!$A1186,2)&lt;6,"Weekday","Weekend")</f>
        <v>Weekday</v>
      </c>
    </row>
    <row r="1187" ht="15.75" customHeight="1">
      <c r="A1187" s="1">
        <v>45380.0</v>
      </c>
      <c r="B1187" s="2" t="s">
        <v>1183</v>
      </c>
      <c r="C1187" s="2" t="s">
        <v>78</v>
      </c>
      <c r="D1187" s="1">
        <v>27976.0</v>
      </c>
      <c r="E1187" s="2" t="s">
        <v>27</v>
      </c>
      <c r="F1187" s="2">
        <v>425.0</v>
      </c>
      <c r="G1187" s="2" t="s">
        <v>33</v>
      </c>
      <c r="H1187" s="2" t="s">
        <v>49</v>
      </c>
      <c r="I1187" s="2" t="s">
        <v>25</v>
      </c>
      <c r="J1187" s="2" t="str">
        <f t="array" ref="J1187">XLOOKUP('Transaction Data'!$G1187,Product_Code,Biscuit_Brand)</f>
        <v>Caramel Biscuits</v>
      </c>
      <c r="K1187" s="2">
        <f t="array" ref="K1187">XLOOKUP('Transaction Data'!$G1187,Product_Code,Cost)</f>
        <v>18</v>
      </c>
      <c r="L1187" s="2">
        <f t="array" ref="L1187">XLOOKUP('Transaction Data'!$G1187,Product_Code,Unit_Price)</f>
        <v>22</v>
      </c>
      <c r="M1187" s="3">
        <f>'Transaction Data'!$F1187*'Transaction Data'!$K1187</f>
        <v>7650</v>
      </c>
      <c r="N1187" s="3">
        <f>'Transaction Data'!$F1187*'Transaction Data'!$L1187</f>
        <v>9350</v>
      </c>
      <c r="O1187" s="3">
        <f>'Transaction Data'!$N1187-'Transaction Data'!$M1187</f>
        <v>1700</v>
      </c>
      <c r="P1187" s="2">
        <f>DATEDIF('Transaction Data'!$D1187,'Transaction Data'!$A1187,"y")</f>
        <v>47</v>
      </c>
      <c r="Q1187" s="2" t="str">
        <f>FLOOR('Transaction Data'!$P1187,15)&amp;"-"&amp;FLOOR('Transaction Data'!$P1187,15)+14</f>
        <v>45-59</v>
      </c>
      <c r="R1187" s="2" t="str">
        <f>IF('Transaction Data'!$L1187&lt;=10,"Less Expensive","Expensive")</f>
        <v>Expensive</v>
      </c>
      <c r="S1187" s="4">
        <f>WEEKDAY('Transaction Data'!$A1187)</f>
        <v>6</v>
      </c>
      <c r="T1187" s="2" t="str">
        <f>IF(WEEKDAY('Transaction Data'!$A1187,2)&lt;6,"Weekday","Weekend")</f>
        <v>Weekday</v>
      </c>
    </row>
    <row r="1188" ht="15.75" customHeight="1">
      <c r="A1188" s="1">
        <v>45376.0</v>
      </c>
      <c r="B1188" s="2" t="s">
        <v>1184</v>
      </c>
      <c r="C1188" s="2" t="s">
        <v>21</v>
      </c>
      <c r="D1188" s="1">
        <v>20985.0</v>
      </c>
      <c r="E1188" s="2" t="s">
        <v>27</v>
      </c>
      <c r="F1188" s="2">
        <v>384.0</v>
      </c>
      <c r="G1188" s="2" t="s">
        <v>57</v>
      </c>
      <c r="H1188" s="2" t="s">
        <v>52</v>
      </c>
      <c r="I1188" s="2" t="s">
        <v>30</v>
      </c>
      <c r="J1188" s="2" t="str">
        <f t="array" ref="J1188">XLOOKUP('Transaction Data'!$G1188,Product_Code,Biscuit_Brand)</f>
        <v>Oatmeal Cookies</v>
      </c>
      <c r="K1188" s="2">
        <f t="array" ref="K1188">XLOOKUP('Transaction Data'!$G1188,Product_Code,Cost)</f>
        <v>19</v>
      </c>
      <c r="L1188" s="2">
        <f t="array" ref="L1188">XLOOKUP('Transaction Data'!$G1188,Product_Code,Unit_Price)</f>
        <v>23</v>
      </c>
      <c r="M1188" s="3">
        <f>'Transaction Data'!$F1188*'Transaction Data'!$K1188</f>
        <v>7296</v>
      </c>
      <c r="N1188" s="3">
        <f>'Transaction Data'!$F1188*'Transaction Data'!$L1188</f>
        <v>8832</v>
      </c>
      <c r="O1188" s="3">
        <f>'Transaction Data'!$N1188-'Transaction Data'!$M1188</f>
        <v>1536</v>
      </c>
      <c r="P1188" s="2">
        <f>DATEDIF('Transaction Data'!$D1188,'Transaction Data'!$A1188,"y")</f>
        <v>66</v>
      </c>
      <c r="Q1188" s="2" t="str">
        <f>FLOOR('Transaction Data'!$P1188,15)&amp;"-"&amp;FLOOR('Transaction Data'!$P1188,15)+14</f>
        <v>60-74</v>
      </c>
      <c r="R1188" s="2" t="str">
        <f>IF('Transaction Data'!$L1188&lt;=10,"Less Expensive","Expensive")</f>
        <v>Expensive</v>
      </c>
      <c r="S1188" s="4">
        <f>WEEKDAY('Transaction Data'!$A1188)</f>
        <v>2</v>
      </c>
      <c r="T1188" s="2" t="str">
        <f>IF(WEEKDAY('Transaction Data'!$A1188,2)&lt;6,"Weekday","Weekend")</f>
        <v>Weekday</v>
      </c>
    </row>
    <row r="1189" ht="15.75" customHeight="1">
      <c r="A1189" s="1">
        <v>45333.0</v>
      </c>
      <c r="B1189" s="2" t="s">
        <v>1185</v>
      </c>
      <c r="C1189" s="2" t="s">
        <v>54</v>
      </c>
      <c r="D1189" s="1">
        <v>31498.0</v>
      </c>
      <c r="E1189" s="2" t="s">
        <v>27</v>
      </c>
      <c r="F1189" s="2">
        <v>68.0</v>
      </c>
      <c r="G1189" s="2" t="s">
        <v>55</v>
      </c>
      <c r="H1189" s="2" t="s">
        <v>49</v>
      </c>
      <c r="I1189" s="2" t="s">
        <v>25</v>
      </c>
      <c r="J1189" s="2" t="str">
        <f t="array" ref="J1189">XLOOKUP('Transaction Data'!$G1189,Product_Code,Biscuit_Brand)</f>
        <v>Vanilla Wafers</v>
      </c>
      <c r="K1189" s="2">
        <f t="array" ref="K1189">XLOOKUP('Transaction Data'!$G1189,Product_Code,Cost)</f>
        <v>18</v>
      </c>
      <c r="L1189" s="2">
        <f t="array" ref="L1189">XLOOKUP('Transaction Data'!$G1189,Product_Code,Unit_Price)</f>
        <v>36</v>
      </c>
      <c r="M1189" s="3">
        <f>'Transaction Data'!$F1189*'Transaction Data'!$K1189</f>
        <v>1224</v>
      </c>
      <c r="N1189" s="3">
        <f>'Transaction Data'!$F1189*'Transaction Data'!$L1189</f>
        <v>2448</v>
      </c>
      <c r="O1189" s="3">
        <f>'Transaction Data'!$N1189-'Transaction Data'!$M1189</f>
        <v>1224</v>
      </c>
      <c r="P1189" s="2">
        <f>DATEDIF('Transaction Data'!$D1189,'Transaction Data'!$A1189,"y")</f>
        <v>37</v>
      </c>
      <c r="Q1189" s="2" t="str">
        <f>FLOOR('Transaction Data'!$P1189,15)&amp;"-"&amp;FLOOR('Transaction Data'!$P1189,15)+14</f>
        <v>30-44</v>
      </c>
      <c r="R1189" s="2" t="str">
        <f>IF('Transaction Data'!$L1189&lt;=10,"Less Expensive","Expensive")</f>
        <v>Expensive</v>
      </c>
      <c r="S1189" s="4">
        <f>WEEKDAY('Transaction Data'!$A1189)</f>
        <v>1</v>
      </c>
      <c r="T1189" s="2" t="str">
        <f>IF(WEEKDAY('Transaction Data'!$A1189,2)&lt;6,"Weekday","Weekend")</f>
        <v>Weekend</v>
      </c>
    </row>
    <row r="1190" ht="15.75" customHeight="1">
      <c r="A1190" s="1">
        <v>45476.0</v>
      </c>
      <c r="B1190" s="2" t="s">
        <v>1186</v>
      </c>
      <c r="C1190" s="2" t="s">
        <v>41</v>
      </c>
      <c r="D1190" s="1">
        <v>24047.0</v>
      </c>
      <c r="E1190" s="2" t="s">
        <v>37</v>
      </c>
      <c r="F1190" s="2">
        <v>187.0</v>
      </c>
      <c r="G1190" s="2" t="s">
        <v>57</v>
      </c>
      <c r="H1190" s="2" t="s">
        <v>52</v>
      </c>
      <c r="I1190" s="2" t="s">
        <v>25</v>
      </c>
      <c r="J1190" s="2" t="str">
        <f t="array" ref="J1190">XLOOKUP('Transaction Data'!$G1190,Product_Code,Biscuit_Brand)</f>
        <v>Oatmeal Cookies</v>
      </c>
      <c r="K1190" s="2">
        <f t="array" ref="K1190">XLOOKUP('Transaction Data'!$G1190,Product_Code,Cost)</f>
        <v>19</v>
      </c>
      <c r="L1190" s="2">
        <f t="array" ref="L1190">XLOOKUP('Transaction Data'!$G1190,Product_Code,Unit_Price)</f>
        <v>23</v>
      </c>
      <c r="M1190" s="3">
        <f>'Transaction Data'!$F1190*'Transaction Data'!$K1190</f>
        <v>3553</v>
      </c>
      <c r="N1190" s="3">
        <f>'Transaction Data'!$F1190*'Transaction Data'!$L1190</f>
        <v>4301</v>
      </c>
      <c r="O1190" s="3">
        <f>'Transaction Data'!$N1190-'Transaction Data'!$M1190</f>
        <v>748</v>
      </c>
      <c r="P1190" s="2">
        <f>DATEDIF('Transaction Data'!$D1190,'Transaction Data'!$A1190,"y")</f>
        <v>58</v>
      </c>
      <c r="Q1190" s="2" t="str">
        <f>FLOOR('Transaction Data'!$P1190,15)&amp;"-"&amp;FLOOR('Transaction Data'!$P1190,15)+14</f>
        <v>45-59</v>
      </c>
      <c r="R1190" s="2" t="str">
        <f>IF('Transaction Data'!$L1190&lt;=10,"Less Expensive","Expensive")</f>
        <v>Expensive</v>
      </c>
      <c r="S1190" s="4">
        <f>WEEKDAY('Transaction Data'!$A1190)</f>
        <v>4</v>
      </c>
      <c r="T1190" s="2" t="str">
        <f>IF(WEEKDAY('Transaction Data'!$A1190,2)&lt;6,"Weekday","Weekend")</f>
        <v>Weekday</v>
      </c>
    </row>
    <row r="1191" ht="15.75" customHeight="1">
      <c r="A1191" s="1">
        <v>45461.0</v>
      </c>
      <c r="B1191" s="2" t="s">
        <v>1187</v>
      </c>
      <c r="C1191" s="2" t="s">
        <v>65</v>
      </c>
      <c r="D1191" s="1">
        <v>35006.0</v>
      </c>
      <c r="E1191" s="2" t="s">
        <v>27</v>
      </c>
      <c r="F1191" s="2">
        <v>67.0</v>
      </c>
      <c r="G1191" s="2" t="s">
        <v>61</v>
      </c>
      <c r="H1191" s="2" t="s">
        <v>52</v>
      </c>
      <c r="I1191" s="2" t="s">
        <v>25</v>
      </c>
      <c r="J1191" s="2" t="str">
        <f t="array" ref="J1191">XLOOKUP('Transaction Data'!$G1191,Product_Code,Biscuit_Brand)</f>
        <v>Choco Delight</v>
      </c>
      <c r="K1191" s="2">
        <f t="array" ref="K1191">XLOOKUP('Transaction Data'!$G1191,Product_Code,Cost)</f>
        <v>3</v>
      </c>
      <c r="L1191" s="2">
        <f t="array" ref="L1191">XLOOKUP('Transaction Data'!$G1191,Product_Code,Unit_Price)</f>
        <v>5</v>
      </c>
      <c r="M1191" s="3">
        <f>'Transaction Data'!$F1191*'Transaction Data'!$K1191</f>
        <v>201</v>
      </c>
      <c r="N1191" s="3">
        <f>'Transaction Data'!$F1191*'Transaction Data'!$L1191</f>
        <v>335</v>
      </c>
      <c r="O1191" s="3">
        <f>'Transaction Data'!$N1191-'Transaction Data'!$M1191</f>
        <v>134</v>
      </c>
      <c r="P1191" s="2">
        <f>DATEDIF('Transaction Data'!$D1191,'Transaction Data'!$A1191,"y")</f>
        <v>28</v>
      </c>
      <c r="Q1191" s="2" t="str">
        <f>FLOOR('Transaction Data'!$P1191,15)&amp;"-"&amp;FLOOR('Transaction Data'!$P1191,15)+14</f>
        <v>15-29</v>
      </c>
      <c r="R1191" s="2" t="str">
        <f>IF('Transaction Data'!$L1191&lt;=10,"Less Expensive","Expensive")</f>
        <v>Less Expensive</v>
      </c>
      <c r="S1191" s="4">
        <f>WEEKDAY('Transaction Data'!$A1191)</f>
        <v>3</v>
      </c>
      <c r="T1191" s="2" t="str">
        <f>IF(WEEKDAY('Transaction Data'!$A1191,2)&lt;6,"Weekday","Weekend")</f>
        <v>Weekday</v>
      </c>
    </row>
    <row r="1192" ht="15.75" customHeight="1">
      <c r="A1192" s="1">
        <v>45357.0</v>
      </c>
      <c r="B1192" s="2" t="s">
        <v>1188</v>
      </c>
      <c r="C1192" s="2" t="s">
        <v>65</v>
      </c>
      <c r="D1192" s="1">
        <v>38874.0</v>
      </c>
      <c r="E1192" s="2" t="s">
        <v>27</v>
      </c>
      <c r="F1192" s="2">
        <v>13.0</v>
      </c>
      <c r="G1192" s="2" t="s">
        <v>28</v>
      </c>
      <c r="H1192" s="2" t="s">
        <v>45</v>
      </c>
      <c r="I1192" s="2" t="s">
        <v>25</v>
      </c>
      <c r="J1192" s="2" t="str">
        <f t="array" ref="J1192">XLOOKUP('Transaction Data'!$G1192,Product_Code,Biscuit_Brand)</f>
        <v>Shortbread</v>
      </c>
      <c r="K1192" s="2">
        <f t="array" ref="K1192">XLOOKUP('Transaction Data'!$G1192,Product_Code,Cost)</f>
        <v>10</v>
      </c>
      <c r="L1192" s="2">
        <f t="array" ref="L1192">XLOOKUP('Transaction Data'!$G1192,Product_Code,Unit_Price)</f>
        <v>45</v>
      </c>
      <c r="M1192" s="3">
        <f>'Transaction Data'!$F1192*'Transaction Data'!$K1192</f>
        <v>130</v>
      </c>
      <c r="N1192" s="3">
        <f>'Transaction Data'!$F1192*'Transaction Data'!$L1192</f>
        <v>585</v>
      </c>
      <c r="O1192" s="3">
        <f>'Transaction Data'!$N1192-'Transaction Data'!$M1192</f>
        <v>455</v>
      </c>
      <c r="P1192" s="2">
        <f>DATEDIF('Transaction Data'!$D1192,'Transaction Data'!$A1192,"y")</f>
        <v>17</v>
      </c>
      <c r="Q1192" s="2" t="str">
        <f>FLOOR('Transaction Data'!$P1192,15)&amp;"-"&amp;FLOOR('Transaction Data'!$P1192,15)+14</f>
        <v>15-29</v>
      </c>
      <c r="R1192" s="2" t="str">
        <f>IF('Transaction Data'!$L1192&lt;=10,"Less Expensive","Expensive")</f>
        <v>Expensive</v>
      </c>
      <c r="S1192" s="4">
        <f>WEEKDAY('Transaction Data'!$A1192)</f>
        <v>4</v>
      </c>
      <c r="T1192" s="2" t="str">
        <f>IF(WEEKDAY('Transaction Data'!$A1192,2)&lt;6,"Weekday","Weekend")</f>
        <v>Weekday</v>
      </c>
    </row>
    <row r="1193" ht="15.75" customHeight="1">
      <c r="A1193" s="1">
        <v>45410.0</v>
      </c>
      <c r="B1193" s="2" t="s">
        <v>1189</v>
      </c>
      <c r="C1193" s="2" t="s">
        <v>21</v>
      </c>
      <c r="D1193" s="1">
        <v>38825.0</v>
      </c>
      <c r="E1193" s="2" t="s">
        <v>37</v>
      </c>
      <c r="F1193" s="2">
        <v>419.0</v>
      </c>
      <c r="G1193" s="2" t="s">
        <v>38</v>
      </c>
      <c r="H1193" s="2" t="s">
        <v>49</v>
      </c>
      <c r="I1193" s="2" t="s">
        <v>25</v>
      </c>
      <c r="J1193" s="2" t="str">
        <f t="array" ref="J1193">XLOOKUP('Transaction Data'!$G1193,Product_Code,Biscuit_Brand)</f>
        <v>Ginger Snaps</v>
      </c>
      <c r="K1193" s="2">
        <f t="array" ref="K1193">XLOOKUP('Transaction Data'!$G1193,Product_Code,Cost)</f>
        <v>14</v>
      </c>
      <c r="L1193" s="2">
        <f t="array" ref="L1193">XLOOKUP('Transaction Data'!$G1193,Product_Code,Unit_Price)</f>
        <v>28</v>
      </c>
      <c r="M1193" s="3">
        <f>'Transaction Data'!$F1193*'Transaction Data'!$K1193</f>
        <v>5866</v>
      </c>
      <c r="N1193" s="3">
        <f>'Transaction Data'!$F1193*'Transaction Data'!$L1193</f>
        <v>11732</v>
      </c>
      <c r="O1193" s="3">
        <f>'Transaction Data'!$N1193-'Transaction Data'!$M1193</f>
        <v>5866</v>
      </c>
      <c r="P1193" s="2">
        <f>DATEDIF('Transaction Data'!$D1193,'Transaction Data'!$A1193,"y")</f>
        <v>18</v>
      </c>
      <c r="Q1193" s="2" t="str">
        <f>FLOOR('Transaction Data'!$P1193,15)&amp;"-"&amp;FLOOR('Transaction Data'!$P1193,15)+14</f>
        <v>15-29</v>
      </c>
      <c r="R1193" s="2" t="str">
        <f>IF('Transaction Data'!$L1193&lt;=10,"Less Expensive","Expensive")</f>
        <v>Expensive</v>
      </c>
      <c r="S1193" s="4">
        <f>WEEKDAY('Transaction Data'!$A1193)</f>
        <v>1</v>
      </c>
      <c r="T1193" s="2" t="str">
        <f>IF(WEEKDAY('Transaction Data'!$A1193,2)&lt;6,"Weekday","Weekend")</f>
        <v>Weekend</v>
      </c>
    </row>
    <row r="1194" ht="15.75" customHeight="1">
      <c r="A1194" s="1">
        <v>45456.0</v>
      </c>
      <c r="B1194" s="2" t="s">
        <v>1190</v>
      </c>
      <c r="C1194" s="2" t="s">
        <v>41</v>
      </c>
      <c r="D1194" s="1">
        <v>38542.0</v>
      </c>
      <c r="E1194" s="2" t="s">
        <v>37</v>
      </c>
      <c r="F1194" s="2">
        <v>163.0</v>
      </c>
      <c r="G1194" s="2" t="s">
        <v>33</v>
      </c>
      <c r="H1194" s="2" t="s">
        <v>52</v>
      </c>
      <c r="I1194" s="2" t="s">
        <v>25</v>
      </c>
      <c r="J1194" s="2" t="str">
        <f t="array" ref="J1194">XLOOKUP('Transaction Data'!$G1194,Product_Code,Biscuit_Brand)</f>
        <v>Caramel Biscuits</v>
      </c>
      <c r="K1194" s="2">
        <f t="array" ref="K1194">XLOOKUP('Transaction Data'!$G1194,Product_Code,Cost)</f>
        <v>18</v>
      </c>
      <c r="L1194" s="2">
        <f t="array" ref="L1194">XLOOKUP('Transaction Data'!$G1194,Product_Code,Unit_Price)</f>
        <v>22</v>
      </c>
      <c r="M1194" s="3">
        <f>'Transaction Data'!$F1194*'Transaction Data'!$K1194</f>
        <v>2934</v>
      </c>
      <c r="N1194" s="3">
        <f>'Transaction Data'!$F1194*'Transaction Data'!$L1194</f>
        <v>3586</v>
      </c>
      <c r="O1194" s="3">
        <f>'Transaction Data'!$N1194-'Transaction Data'!$M1194</f>
        <v>652</v>
      </c>
      <c r="P1194" s="2">
        <f>DATEDIF('Transaction Data'!$D1194,'Transaction Data'!$A1194,"y")</f>
        <v>18</v>
      </c>
      <c r="Q1194" s="2" t="str">
        <f>FLOOR('Transaction Data'!$P1194,15)&amp;"-"&amp;FLOOR('Transaction Data'!$P1194,15)+14</f>
        <v>15-29</v>
      </c>
      <c r="R1194" s="2" t="str">
        <f>IF('Transaction Data'!$L1194&lt;=10,"Less Expensive","Expensive")</f>
        <v>Expensive</v>
      </c>
      <c r="S1194" s="4">
        <f>WEEKDAY('Transaction Data'!$A1194)</f>
        <v>5</v>
      </c>
      <c r="T1194" s="2" t="str">
        <f>IF(WEEKDAY('Transaction Data'!$A1194,2)&lt;6,"Weekday","Weekend")</f>
        <v>Weekday</v>
      </c>
    </row>
    <row r="1195" ht="15.75" customHeight="1">
      <c r="A1195" s="1">
        <v>45407.0</v>
      </c>
      <c r="B1195" s="2" t="s">
        <v>1191</v>
      </c>
      <c r="C1195" s="2" t="s">
        <v>47</v>
      </c>
      <c r="D1195" s="1">
        <v>21373.0</v>
      </c>
      <c r="E1195" s="2" t="s">
        <v>22</v>
      </c>
      <c r="F1195" s="2">
        <v>47.0</v>
      </c>
      <c r="G1195" s="2" t="s">
        <v>23</v>
      </c>
      <c r="H1195" s="2" t="s">
        <v>49</v>
      </c>
      <c r="I1195" s="2" t="s">
        <v>25</v>
      </c>
      <c r="J1195" s="2" t="str">
        <f t="array" ref="J1195">XLOOKUP('Transaction Data'!$G1195,Product_Code,Biscuit_Brand)</f>
        <v>Cinnamon Swirls</v>
      </c>
      <c r="K1195" s="2">
        <f t="array" ref="K1195">XLOOKUP('Transaction Data'!$G1195,Product_Code,Cost)</f>
        <v>10</v>
      </c>
      <c r="L1195" s="2">
        <f t="array" ref="L1195">XLOOKUP('Transaction Data'!$G1195,Product_Code,Unit_Price)</f>
        <v>14</v>
      </c>
      <c r="M1195" s="3">
        <f>'Transaction Data'!$F1195*'Transaction Data'!$K1195</f>
        <v>470</v>
      </c>
      <c r="N1195" s="3">
        <f>'Transaction Data'!$F1195*'Transaction Data'!$L1195</f>
        <v>658</v>
      </c>
      <c r="O1195" s="3">
        <f>'Transaction Data'!$N1195-'Transaction Data'!$M1195</f>
        <v>188</v>
      </c>
      <c r="P1195" s="2">
        <f>DATEDIF('Transaction Data'!$D1195,'Transaction Data'!$A1195,"y")</f>
        <v>65</v>
      </c>
      <c r="Q1195" s="2" t="str">
        <f>FLOOR('Transaction Data'!$P1195,15)&amp;"-"&amp;FLOOR('Transaction Data'!$P1195,15)+14</f>
        <v>60-74</v>
      </c>
      <c r="R1195" s="2" t="str">
        <f>IF('Transaction Data'!$L1195&lt;=10,"Less Expensive","Expensive")</f>
        <v>Expensive</v>
      </c>
      <c r="S1195" s="4">
        <f>WEEKDAY('Transaction Data'!$A1195)</f>
        <v>5</v>
      </c>
      <c r="T1195" s="2" t="str">
        <f>IF(WEEKDAY('Transaction Data'!$A1195,2)&lt;6,"Weekday","Weekend")</f>
        <v>Weekday</v>
      </c>
    </row>
    <row r="1196" ht="15.75" customHeight="1">
      <c r="A1196" s="1">
        <v>45384.0</v>
      </c>
      <c r="B1196" s="2" t="s">
        <v>1192</v>
      </c>
      <c r="C1196" s="2" t="s">
        <v>69</v>
      </c>
      <c r="D1196" s="1">
        <v>28457.0</v>
      </c>
      <c r="E1196" s="2" t="s">
        <v>27</v>
      </c>
      <c r="F1196" s="2">
        <v>193.0</v>
      </c>
      <c r="G1196" s="2" t="s">
        <v>57</v>
      </c>
      <c r="H1196" s="2" t="s">
        <v>52</v>
      </c>
      <c r="I1196" s="2" t="s">
        <v>25</v>
      </c>
      <c r="J1196" s="2" t="str">
        <f t="array" ref="J1196">XLOOKUP('Transaction Data'!$G1196,Product_Code,Biscuit_Brand)</f>
        <v>Oatmeal Cookies</v>
      </c>
      <c r="K1196" s="2">
        <f t="array" ref="K1196">XLOOKUP('Transaction Data'!$G1196,Product_Code,Cost)</f>
        <v>19</v>
      </c>
      <c r="L1196" s="2">
        <f t="array" ref="L1196">XLOOKUP('Transaction Data'!$G1196,Product_Code,Unit_Price)</f>
        <v>23</v>
      </c>
      <c r="M1196" s="3">
        <f>'Transaction Data'!$F1196*'Transaction Data'!$K1196</f>
        <v>3667</v>
      </c>
      <c r="N1196" s="3">
        <f>'Transaction Data'!$F1196*'Transaction Data'!$L1196</f>
        <v>4439</v>
      </c>
      <c r="O1196" s="3">
        <f>'Transaction Data'!$N1196-'Transaction Data'!$M1196</f>
        <v>772</v>
      </c>
      <c r="P1196" s="2">
        <f>DATEDIF('Transaction Data'!$D1196,'Transaction Data'!$A1196,"y")</f>
        <v>46</v>
      </c>
      <c r="Q1196" s="2" t="str">
        <f>FLOOR('Transaction Data'!$P1196,15)&amp;"-"&amp;FLOOR('Transaction Data'!$P1196,15)+14</f>
        <v>45-59</v>
      </c>
      <c r="R1196" s="2" t="str">
        <f>IF('Transaction Data'!$L1196&lt;=10,"Less Expensive","Expensive")</f>
        <v>Expensive</v>
      </c>
      <c r="S1196" s="4">
        <f>WEEKDAY('Transaction Data'!$A1196)</f>
        <v>3</v>
      </c>
      <c r="T1196" s="2" t="str">
        <f>IF(WEEKDAY('Transaction Data'!$A1196,2)&lt;6,"Weekday","Weekend")</f>
        <v>Weekday</v>
      </c>
    </row>
    <row r="1197" ht="15.75" customHeight="1">
      <c r="A1197" s="1">
        <v>45324.0</v>
      </c>
      <c r="B1197" s="2" t="s">
        <v>1193</v>
      </c>
      <c r="C1197" s="2" t="s">
        <v>51</v>
      </c>
      <c r="D1197" s="1">
        <v>27633.0</v>
      </c>
      <c r="E1197" s="2" t="s">
        <v>27</v>
      </c>
      <c r="F1197" s="2">
        <v>190.0</v>
      </c>
      <c r="G1197" s="2" t="s">
        <v>48</v>
      </c>
      <c r="H1197" s="2" t="s">
        <v>34</v>
      </c>
      <c r="I1197" s="2" t="s">
        <v>25</v>
      </c>
      <c r="J1197" s="2" t="str">
        <f t="array" ref="J1197">XLOOKUP('Transaction Data'!$G1197,Product_Code,Biscuit_Brand)</f>
        <v>Lemon Crisps</v>
      </c>
      <c r="K1197" s="2">
        <f t="array" ref="K1197">XLOOKUP('Transaction Data'!$G1197,Product_Code,Cost)</f>
        <v>7</v>
      </c>
      <c r="L1197" s="2">
        <f t="array" ref="L1197">XLOOKUP('Transaction Data'!$G1197,Product_Code,Unit_Price)</f>
        <v>9</v>
      </c>
      <c r="M1197" s="3">
        <f>'Transaction Data'!$F1197*'Transaction Data'!$K1197</f>
        <v>1330</v>
      </c>
      <c r="N1197" s="3">
        <f>'Transaction Data'!$F1197*'Transaction Data'!$L1197</f>
        <v>1710</v>
      </c>
      <c r="O1197" s="3">
        <f>'Transaction Data'!$N1197-'Transaction Data'!$M1197</f>
        <v>380</v>
      </c>
      <c r="P1197" s="2">
        <f>DATEDIF('Transaction Data'!$D1197,'Transaction Data'!$A1197,"y")</f>
        <v>48</v>
      </c>
      <c r="Q1197" s="2" t="str">
        <f>FLOOR('Transaction Data'!$P1197,15)&amp;"-"&amp;FLOOR('Transaction Data'!$P1197,15)+14</f>
        <v>45-59</v>
      </c>
      <c r="R1197" s="2" t="str">
        <f>IF('Transaction Data'!$L1197&lt;=10,"Less Expensive","Expensive")</f>
        <v>Less Expensive</v>
      </c>
      <c r="S1197" s="4">
        <f>WEEKDAY('Transaction Data'!$A1197)</f>
        <v>6</v>
      </c>
      <c r="T1197" s="2" t="str">
        <f>IF(WEEKDAY('Transaction Data'!$A1197,2)&lt;6,"Weekday","Weekend")</f>
        <v>Weekday</v>
      </c>
    </row>
    <row r="1198" ht="15.75" customHeight="1">
      <c r="A1198" s="1">
        <v>45501.0</v>
      </c>
      <c r="B1198" s="2" t="s">
        <v>1194</v>
      </c>
      <c r="C1198" s="2" t="s">
        <v>41</v>
      </c>
      <c r="D1198" s="1">
        <v>34060.0</v>
      </c>
      <c r="E1198" s="2" t="s">
        <v>37</v>
      </c>
      <c r="F1198" s="2">
        <v>391.0</v>
      </c>
      <c r="G1198" s="2" t="s">
        <v>60</v>
      </c>
      <c r="H1198" s="2" t="s">
        <v>34</v>
      </c>
      <c r="I1198" s="2" t="s">
        <v>25</v>
      </c>
      <c r="J1198" s="2" t="str">
        <f t="array" ref="J1198">XLOOKUP('Transaction Data'!$G1198,Product_Code,Biscuit_Brand)</f>
        <v>Peanut Butter Bites</v>
      </c>
      <c r="K1198" s="2">
        <f t="array" ref="K1198">XLOOKUP('Transaction Data'!$G1198,Product_Code,Cost)</f>
        <v>5</v>
      </c>
      <c r="L1198" s="2">
        <f t="array" ref="L1198">XLOOKUP('Transaction Data'!$G1198,Product_Code,Unit_Price)</f>
        <v>7</v>
      </c>
      <c r="M1198" s="3">
        <f>'Transaction Data'!$F1198*'Transaction Data'!$K1198</f>
        <v>1955</v>
      </c>
      <c r="N1198" s="3">
        <f>'Transaction Data'!$F1198*'Transaction Data'!$L1198</f>
        <v>2737</v>
      </c>
      <c r="O1198" s="3">
        <f>'Transaction Data'!$N1198-'Transaction Data'!$M1198</f>
        <v>782</v>
      </c>
      <c r="P1198" s="2">
        <f>DATEDIF('Transaction Data'!$D1198,'Transaction Data'!$A1198,"y")</f>
        <v>31</v>
      </c>
      <c r="Q1198" s="2" t="str">
        <f>FLOOR('Transaction Data'!$P1198,15)&amp;"-"&amp;FLOOR('Transaction Data'!$P1198,15)+14</f>
        <v>30-44</v>
      </c>
      <c r="R1198" s="2" t="str">
        <f>IF('Transaction Data'!$L1198&lt;=10,"Less Expensive","Expensive")</f>
        <v>Less Expensive</v>
      </c>
      <c r="S1198" s="4">
        <f>WEEKDAY('Transaction Data'!$A1198)</f>
        <v>1</v>
      </c>
      <c r="T1198" s="2" t="str">
        <f>IF(WEEKDAY('Transaction Data'!$A1198,2)&lt;6,"Weekday","Weekend")</f>
        <v>Weekend</v>
      </c>
    </row>
    <row r="1199" ht="15.75" customHeight="1">
      <c r="A1199" s="1">
        <v>45496.0</v>
      </c>
      <c r="B1199" s="2" t="s">
        <v>1195</v>
      </c>
      <c r="C1199" s="2" t="s">
        <v>54</v>
      </c>
      <c r="D1199" s="1">
        <v>26617.0</v>
      </c>
      <c r="E1199" s="2" t="s">
        <v>27</v>
      </c>
      <c r="F1199" s="2">
        <v>325.0</v>
      </c>
      <c r="G1199" s="2" t="s">
        <v>57</v>
      </c>
      <c r="H1199" s="2" t="s">
        <v>39</v>
      </c>
      <c r="I1199" s="2" t="s">
        <v>25</v>
      </c>
      <c r="J1199" s="2" t="str">
        <f t="array" ref="J1199">XLOOKUP('Transaction Data'!$G1199,Product_Code,Biscuit_Brand)</f>
        <v>Oatmeal Cookies</v>
      </c>
      <c r="K1199" s="2">
        <f t="array" ref="K1199">XLOOKUP('Transaction Data'!$G1199,Product_Code,Cost)</f>
        <v>19</v>
      </c>
      <c r="L1199" s="2">
        <f t="array" ref="L1199">XLOOKUP('Transaction Data'!$G1199,Product_Code,Unit_Price)</f>
        <v>23</v>
      </c>
      <c r="M1199" s="3">
        <f>'Transaction Data'!$F1199*'Transaction Data'!$K1199</f>
        <v>6175</v>
      </c>
      <c r="N1199" s="3">
        <f>'Transaction Data'!$F1199*'Transaction Data'!$L1199</f>
        <v>7475</v>
      </c>
      <c r="O1199" s="3">
        <f>'Transaction Data'!$N1199-'Transaction Data'!$M1199</f>
        <v>1300</v>
      </c>
      <c r="P1199" s="2">
        <f>DATEDIF('Transaction Data'!$D1199,'Transaction Data'!$A1199,"y")</f>
        <v>51</v>
      </c>
      <c r="Q1199" s="2" t="str">
        <f>FLOOR('Transaction Data'!$P1199,15)&amp;"-"&amp;FLOOR('Transaction Data'!$P1199,15)+14</f>
        <v>45-59</v>
      </c>
      <c r="R1199" s="2" t="str">
        <f>IF('Transaction Data'!$L1199&lt;=10,"Less Expensive","Expensive")</f>
        <v>Expensive</v>
      </c>
      <c r="S1199" s="4">
        <f>WEEKDAY('Transaction Data'!$A1199)</f>
        <v>3</v>
      </c>
      <c r="T1199" s="2" t="str">
        <f>IF(WEEKDAY('Transaction Data'!$A1199,2)&lt;6,"Weekday","Weekend")</f>
        <v>Weekday</v>
      </c>
    </row>
    <row r="1200" ht="15.75" customHeight="1">
      <c r="A1200" s="1">
        <v>45473.0</v>
      </c>
      <c r="B1200" s="2" t="s">
        <v>1196</v>
      </c>
      <c r="C1200" s="2" t="s">
        <v>54</v>
      </c>
      <c r="D1200" s="1">
        <v>35534.0</v>
      </c>
      <c r="E1200" s="2" t="s">
        <v>37</v>
      </c>
      <c r="F1200" s="2">
        <v>110.0</v>
      </c>
      <c r="G1200" s="2" t="s">
        <v>38</v>
      </c>
      <c r="H1200" s="2" t="s">
        <v>42</v>
      </c>
      <c r="I1200" s="2" t="s">
        <v>25</v>
      </c>
      <c r="J1200" s="2" t="str">
        <f t="array" ref="J1200">XLOOKUP('Transaction Data'!$G1200,Product_Code,Biscuit_Brand)</f>
        <v>Ginger Snaps</v>
      </c>
      <c r="K1200" s="2">
        <f t="array" ref="K1200">XLOOKUP('Transaction Data'!$G1200,Product_Code,Cost)</f>
        <v>14</v>
      </c>
      <c r="L1200" s="2">
        <f t="array" ref="L1200">XLOOKUP('Transaction Data'!$G1200,Product_Code,Unit_Price)</f>
        <v>28</v>
      </c>
      <c r="M1200" s="3">
        <f>'Transaction Data'!$F1200*'Transaction Data'!$K1200</f>
        <v>1540</v>
      </c>
      <c r="N1200" s="3">
        <f>'Transaction Data'!$F1200*'Transaction Data'!$L1200</f>
        <v>3080</v>
      </c>
      <c r="O1200" s="3">
        <f>'Transaction Data'!$N1200-'Transaction Data'!$M1200</f>
        <v>1540</v>
      </c>
      <c r="P1200" s="2">
        <f>DATEDIF('Transaction Data'!$D1200,'Transaction Data'!$A1200,"y")</f>
        <v>27</v>
      </c>
      <c r="Q1200" s="2" t="str">
        <f>FLOOR('Transaction Data'!$P1200,15)&amp;"-"&amp;FLOOR('Transaction Data'!$P1200,15)+14</f>
        <v>15-29</v>
      </c>
      <c r="R1200" s="2" t="str">
        <f>IF('Transaction Data'!$L1200&lt;=10,"Less Expensive","Expensive")</f>
        <v>Expensive</v>
      </c>
      <c r="S1200" s="4">
        <f>WEEKDAY('Transaction Data'!$A1200)</f>
        <v>1</v>
      </c>
      <c r="T1200" s="2" t="str">
        <f>IF(WEEKDAY('Transaction Data'!$A1200,2)&lt;6,"Weekday","Weekend")</f>
        <v>Weekend</v>
      </c>
    </row>
    <row r="1201" ht="15.75" customHeight="1">
      <c r="A1201" s="1">
        <v>45316.0</v>
      </c>
      <c r="B1201" s="2" t="s">
        <v>1197</v>
      </c>
      <c r="C1201" s="2" t="s">
        <v>54</v>
      </c>
      <c r="D1201" s="1">
        <v>23427.0</v>
      </c>
      <c r="E1201" s="2" t="s">
        <v>63</v>
      </c>
      <c r="F1201" s="2">
        <v>434.0</v>
      </c>
      <c r="G1201" s="2" t="s">
        <v>38</v>
      </c>
      <c r="H1201" s="2" t="s">
        <v>45</v>
      </c>
      <c r="I1201" s="2" t="s">
        <v>25</v>
      </c>
      <c r="J1201" s="2" t="str">
        <f t="array" ref="J1201">XLOOKUP('Transaction Data'!$G1201,Product_Code,Biscuit_Brand)</f>
        <v>Ginger Snaps</v>
      </c>
      <c r="K1201" s="2">
        <f t="array" ref="K1201">XLOOKUP('Transaction Data'!$G1201,Product_Code,Cost)</f>
        <v>14</v>
      </c>
      <c r="L1201" s="2">
        <f t="array" ref="L1201">XLOOKUP('Transaction Data'!$G1201,Product_Code,Unit_Price)</f>
        <v>28</v>
      </c>
      <c r="M1201" s="3">
        <f>'Transaction Data'!$F1201*'Transaction Data'!$K1201</f>
        <v>6076</v>
      </c>
      <c r="N1201" s="3">
        <f>'Transaction Data'!$F1201*'Transaction Data'!$L1201</f>
        <v>12152</v>
      </c>
      <c r="O1201" s="3">
        <f>'Transaction Data'!$N1201-'Transaction Data'!$M1201</f>
        <v>6076</v>
      </c>
      <c r="P1201" s="2">
        <f>DATEDIF('Transaction Data'!$D1201,'Transaction Data'!$A1201,"y")</f>
        <v>59</v>
      </c>
      <c r="Q1201" s="2" t="str">
        <f>FLOOR('Transaction Data'!$P1201,15)&amp;"-"&amp;FLOOR('Transaction Data'!$P1201,15)+14</f>
        <v>45-59</v>
      </c>
      <c r="R1201" s="2" t="str">
        <f>IF('Transaction Data'!$L1201&lt;=10,"Less Expensive","Expensive")</f>
        <v>Expensive</v>
      </c>
      <c r="S1201" s="4">
        <f>WEEKDAY('Transaction Data'!$A1201)</f>
        <v>5</v>
      </c>
      <c r="T1201" s="2" t="str">
        <f>IF(WEEKDAY('Transaction Data'!$A1201,2)&lt;6,"Weekday","Weekend")</f>
        <v>Weekday</v>
      </c>
    </row>
    <row r="1202" ht="15.75" customHeight="1">
      <c r="A1202" s="1">
        <v>45358.0</v>
      </c>
      <c r="B1202" s="2" t="s">
        <v>1198</v>
      </c>
      <c r="C1202" s="2" t="s">
        <v>41</v>
      </c>
      <c r="D1202" s="1">
        <v>38017.0</v>
      </c>
      <c r="E1202" s="2" t="s">
        <v>22</v>
      </c>
      <c r="F1202" s="2">
        <v>12.0</v>
      </c>
      <c r="G1202" s="2" t="s">
        <v>44</v>
      </c>
      <c r="H1202" s="2" t="s">
        <v>49</v>
      </c>
      <c r="I1202" s="2" t="s">
        <v>25</v>
      </c>
      <c r="J1202" s="2" t="str">
        <f t="array" ref="J1202">XLOOKUP('Transaction Data'!$G1202,Product_Code,Biscuit_Brand)</f>
        <v>Butter Crunch</v>
      </c>
      <c r="K1202" s="2">
        <f t="array" ref="K1202">XLOOKUP('Transaction Data'!$G1202,Product_Code,Cost)</f>
        <v>10</v>
      </c>
      <c r="L1202" s="2">
        <f t="array" ref="L1202">XLOOKUP('Transaction Data'!$G1202,Product_Code,Unit_Price)</f>
        <v>11</v>
      </c>
      <c r="M1202" s="3">
        <f>'Transaction Data'!$F1202*'Transaction Data'!$K1202</f>
        <v>120</v>
      </c>
      <c r="N1202" s="3">
        <f>'Transaction Data'!$F1202*'Transaction Data'!$L1202</f>
        <v>132</v>
      </c>
      <c r="O1202" s="3">
        <f>'Transaction Data'!$N1202-'Transaction Data'!$M1202</f>
        <v>12</v>
      </c>
      <c r="P1202" s="2">
        <f>DATEDIF('Transaction Data'!$D1202,'Transaction Data'!$A1202,"y")</f>
        <v>20</v>
      </c>
      <c r="Q1202" s="2" t="str">
        <f>FLOOR('Transaction Data'!$P1202,15)&amp;"-"&amp;FLOOR('Transaction Data'!$P1202,15)+14</f>
        <v>15-29</v>
      </c>
      <c r="R1202" s="2" t="str">
        <f>IF('Transaction Data'!$L1202&lt;=10,"Less Expensive","Expensive")</f>
        <v>Expensive</v>
      </c>
      <c r="S1202" s="4">
        <f>WEEKDAY('Transaction Data'!$A1202)</f>
        <v>5</v>
      </c>
      <c r="T1202" s="2" t="str">
        <f>IF(WEEKDAY('Transaction Data'!$A1202,2)&lt;6,"Weekday","Weekend")</f>
        <v>Weekday</v>
      </c>
    </row>
    <row r="1203" ht="15.75" customHeight="1">
      <c r="A1203" s="1">
        <v>45417.0</v>
      </c>
      <c r="B1203" s="2" t="s">
        <v>1199</v>
      </c>
      <c r="C1203" s="2" t="s">
        <v>78</v>
      </c>
      <c r="D1203" s="1">
        <v>30047.0</v>
      </c>
      <c r="E1203" s="2" t="s">
        <v>22</v>
      </c>
      <c r="F1203" s="2">
        <v>32.0</v>
      </c>
      <c r="G1203" s="2" t="s">
        <v>28</v>
      </c>
      <c r="H1203" s="2" t="s">
        <v>52</v>
      </c>
      <c r="I1203" s="2" t="s">
        <v>25</v>
      </c>
      <c r="J1203" s="2" t="str">
        <f t="array" ref="J1203">XLOOKUP('Transaction Data'!$G1203,Product_Code,Biscuit_Brand)</f>
        <v>Shortbread</v>
      </c>
      <c r="K1203" s="2">
        <f t="array" ref="K1203">XLOOKUP('Transaction Data'!$G1203,Product_Code,Cost)</f>
        <v>10</v>
      </c>
      <c r="L1203" s="2">
        <f t="array" ref="L1203">XLOOKUP('Transaction Data'!$G1203,Product_Code,Unit_Price)</f>
        <v>45</v>
      </c>
      <c r="M1203" s="3">
        <f>'Transaction Data'!$F1203*'Transaction Data'!$K1203</f>
        <v>320</v>
      </c>
      <c r="N1203" s="3">
        <f>'Transaction Data'!$F1203*'Transaction Data'!$L1203</f>
        <v>1440</v>
      </c>
      <c r="O1203" s="3">
        <f>'Transaction Data'!$N1203-'Transaction Data'!$M1203</f>
        <v>1120</v>
      </c>
      <c r="P1203" s="2">
        <f>DATEDIF('Transaction Data'!$D1203,'Transaction Data'!$A1203,"y")</f>
        <v>42</v>
      </c>
      <c r="Q1203" s="2" t="str">
        <f>FLOOR('Transaction Data'!$P1203,15)&amp;"-"&amp;FLOOR('Transaction Data'!$P1203,15)+14</f>
        <v>30-44</v>
      </c>
      <c r="R1203" s="2" t="str">
        <f>IF('Transaction Data'!$L1203&lt;=10,"Less Expensive","Expensive")</f>
        <v>Expensive</v>
      </c>
      <c r="S1203" s="4">
        <f>WEEKDAY('Transaction Data'!$A1203)</f>
        <v>1</v>
      </c>
      <c r="T1203" s="2" t="str">
        <f>IF(WEEKDAY('Transaction Data'!$A1203,2)&lt;6,"Weekday","Weekend")</f>
        <v>Weekend</v>
      </c>
    </row>
    <row r="1204" ht="15.75" customHeight="1">
      <c r="A1204" s="1">
        <v>45377.0</v>
      </c>
      <c r="B1204" s="2" t="s">
        <v>1200</v>
      </c>
      <c r="C1204" s="2" t="s">
        <v>54</v>
      </c>
      <c r="D1204" s="1">
        <v>18576.0</v>
      </c>
      <c r="E1204" s="2" t="s">
        <v>27</v>
      </c>
      <c r="F1204" s="2">
        <v>31.0</v>
      </c>
      <c r="G1204" s="2" t="s">
        <v>55</v>
      </c>
      <c r="H1204" s="2" t="s">
        <v>49</v>
      </c>
      <c r="I1204" s="2" t="s">
        <v>25</v>
      </c>
      <c r="J1204" s="2" t="str">
        <f t="array" ref="J1204">XLOOKUP('Transaction Data'!$G1204,Product_Code,Biscuit_Brand)</f>
        <v>Vanilla Wafers</v>
      </c>
      <c r="K1204" s="2">
        <f t="array" ref="K1204">XLOOKUP('Transaction Data'!$G1204,Product_Code,Cost)</f>
        <v>18</v>
      </c>
      <c r="L1204" s="2">
        <f t="array" ref="L1204">XLOOKUP('Transaction Data'!$G1204,Product_Code,Unit_Price)</f>
        <v>36</v>
      </c>
      <c r="M1204" s="3">
        <f>'Transaction Data'!$F1204*'Transaction Data'!$K1204</f>
        <v>558</v>
      </c>
      <c r="N1204" s="3">
        <f>'Transaction Data'!$F1204*'Transaction Data'!$L1204</f>
        <v>1116</v>
      </c>
      <c r="O1204" s="3">
        <f>'Transaction Data'!$N1204-'Transaction Data'!$M1204</f>
        <v>558</v>
      </c>
      <c r="P1204" s="2">
        <f>DATEDIF('Transaction Data'!$D1204,'Transaction Data'!$A1204,"y")</f>
        <v>73</v>
      </c>
      <c r="Q1204" s="2" t="str">
        <f>FLOOR('Transaction Data'!$P1204,15)&amp;"-"&amp;FLOOR('Transaction Data'!$P1204,15)+14</f>
        <v>60-74</v>
      </c>
      <c r="R1204" s="2" t="str">
        <f>IF('Transaction Data'!$L1204&lt;=10,"Less Expensive","Expensive")</f>
        <v>Expensive</v>
      </c>
      <c r="S1204" s="4">
        <f>WEEKDAY('Transaction Data'!$A1204)</f>
        <v>3</v>
      </c>
      <c r="T1204" s="2" t="str">
        <f>IF(WEEKDAY('Transaction Data'!$A1204,2)&lt;6,"Weekday","Weekend")</f>
        <v>Weekday</v>
      </c>
    </row>
    <row r="1205" ht="15.75" customHeight="1">
      <c r="A1205" s="1">
        <v>45315.0</v>
      </c>
      <c r="B1205" s="2" t="s">
        <v>1201</v>
      </c>
      <c r="C1205" s="2" t="s">
        <v>32</v>
      </c>
      <c r="D1205" s="1">
        <v>18395.0</v>
      </c>
      <c r="E1205" s="2" t="s">
        <v>27</v>
      </c>
      <c r="F1205" s="2">
        <v>396.0</v>
      </c>
      <c r="G1205" s="2" t="s">
        <v>61</v>
      </c>
      <c r="H1205" s="2" t="s">
        <v>52</v>
      </c>
      <c r="I1205" s="2" t="s">
        <v>25</v>
      </c>
      <c r="J1205" s="2" t="str">
        <f t="array" ref="J1205">XLOOKUP('Transaction Data'!$G1205,Product_Code,Biscuit_Brand)</f>
        <v>Choco Delight</v>
      </c>
      <c r="K1205" s="2">
        <f t="array" ref="K1205">XLOOKUP('Transaction Data'!$G1205,Product_Code,Cost)</f>
        <v>3</v>
      </c>
      <c r="L1205" s="2">
        <f t="array" ref="L1205">XLOOKUP('Transaction Data'!$G1205,Product_Code,Unit_Price)</f>
        <v>5</v>
      </c>
      <c r="M1205" s="3">
        <f>'Transaction Data'!$F1205*'Transaction Data'!$K1205</f>
        <v>1188</v>
      </c>
      <c r="N1205" s="3">
        <f>'Transaction Data'!$F1205*'Transaction Data'!$L1205</f>
        <v>1980</v>
      </c>
      <c r="O1205" s="3">
        <f>'Transaction Data'!$N1205-'Transaction Data'!$M1205</f>
        <v>792</v>
      </c>
      <c r="P1205" s="2">
        <f>DATEDIF('Transaction Data'!$D1205,'Transaction Data'!$A1205,"y")</f>
        <v>73</v>
      </c>
      <c r="Q1205" s="2" t="str">
        <f>FLOOR('Transaction Data'!$P1205,15)&amp;"-"&amp;FLOOR('Transaction Data'!$P1205,15)+14</f>
        <v>60-74</v>
      </c>
      <c r="R1205" s="2" t="str">
        <f>IF('Transaction Data'!$L1205&lt;=10,"Less Expensive","Expensive")</f>
        <v>Less Expensive</v>
      </c>
      <c r="S1205" s="4">
        <f>WEEKDAY('Transaction Data'!$A1205)</f>
        <v>4</v>
      </c>
      <c r="T1205" s="2" t="str">
        <f>IF(WEEKDAY('Transaction Data'!$A1205,2)&lt;6,"Weekday","Weekend")</f>
        <v>Weekday</v>
      </c>
    </row>
    <row r="1206" ht="15.75" customHeight="1">
      <c r="A1206" s="1">
        <v>45491.0</v>
      </c>
      <c r="B1206" s="2" t="s">
        <v>1202</v>
      </c>
      <c r="C1206" s="2" t="s">
        <v>47</v>
      </c>
      <c r="D1206" s="1">
        <v>38464.0</v>
      </c>
      <c r="E1206" s="2" t="s">
        <v>27</v>
      </c>
      <c r="F1206" s="2">
        <v>72.0</v>
      </c>
      <c r="G1206" s="2" t="s">
        <v>60</v>
      </c>
      <c r="H1206" s="2" t="s">
        <v>52</v>
      </c>
      <c r="I1206" s="2" t="s">
        <v>25</v>
      </c>
      <c r="J1206" s="2" t="str">
        <f t="array" ref="J1206">XLOOKUP('Transaction Data'!$G1206,Product_Code,Biscuit_Brand)</f>
        <v>Peanut Butter Bites</v>
      </c>
      <c r="K1206" s="2">
        <f t="array" ref="K1206">XLOOKUP('Transaction Data'!$G1206,Product_Code,Cost)</f>
        <v>5</v>
      </c>
      <c r="L1206" s="2">
        <f t="array" ref="L1206">XLOOKUP('Transaction Data'!$G1206,Product_Code,Unit_Price)</f>
        <v>7</v>
      </c>
      <c r="M1206" s="3">
        <f>'Transaction Data'!$F1206*'Transaction Data'!$K1206</f>
        <v>360</v>
      </c>
      <c r="N1206" s="3">
        <f>'Transaction Data'!$F1206*'Transaction Data'!$L1206</f>
        <v>504</v>
      </c>
      <c r="O1206" s="3">
        <f>'Transaction Data'!$N1206-'Transaction Data'!$M1206</f>
        <v>144</v>
      </c>
      <c r="P1206" s="2">
        <f>DATEDIF('Transaction Data'!$D1206,'Transaction Data'!$A1206,"y")</f>
        <v>19</v>
      </c>
      <c r="Q1206" s="2" t="str">
        <f>FLOOR('Transaction Data'!$P1206,15)&amp;"-"&amp;FLOOR('Transaction Data'!$P1206,15)+14</f>
        <v>15-29</v>
      </c>
      <c r="R1206" s="2" t="str">
        <f>IF('Transaction Data'!$L1206&lt;=10,"Less Expensive","Expensive")</f>
        <v>Less Expensive</v>
      </c>
      <c r="S1206" s="4">
        <f>WEEKDAY('Transaction Data'!$A1206)</f>
        <v>5</v>
      </c>
      <c r="T1206" s="2" t="str">
        <f>IF(WEEKDAY('Transaction Data'!$A1206,2)&lt;6,"Weekday","Weekend")</f>
        <v>Weekday</v>
      </c>
    </row>
    <row r="1207" ht="15.75" customHeight="1">
      <c r="A1207" s="1">
        <v>45444.0</v>
      </c>
      <c r="B1207" s="2" t="s">
        <v>1203</v>
      </c>
      <c r="C1207" s="2" t="s">
        <v>21</v>
      </c>
      <c r="D1207" s="1">
        <v>30398.0</v>
      </c>
      <c r="E1207" s="2" t="s">
        <v>37</v>
      </c>
      <c r="F1207" s="2">
        <v>387.0</v>
      </c>
      <c r="G1207" s="2" t="s">
        <v>38</v>
      </c>
      <c r="H1207" s="2" t="s">
        <v>45</v>
      </c>
      <c r="I1207" s="2" t="s">
        <v>25</v>
      </c>
      <c r="J1207" s="2" t="str">
        <f t="array" ref="J1207">XLOOKUP('Transaction Data'!$G1207,Product_Code,Biscuit_Brand)</f>
        <v>Ginger Snaps</v>
      </c>
      <c r="K1207" s="2">
        <f t="array" ref="K1207">XLOOKUP('Transaction Data'!$G1207,Product_Code,Cost)</f>
        <v>14</v>
      </c>
      <c r="L1207" s="2">
        <f t="array" ref="L1207">XLOOKUP('Transaction Data'!$G1207,Product_Code,Unit_Price)</f>
        <v>28</v>
      </c>
      <c r="M1207" s="3">
        <f>'Transaction Data'!$F1207*'Transaction Data'!$K1207</f>
        <v>5418</v>
      </c>
      <c r="N1207" s="3">
        <f>'Transaction Data'!$F1207*'Transaction Data'!$L1207</f>
        <v>10836</v>
      </c>
      <c r="O1207" s="3">
        <f>'Transaction Data'!$N1207-'Transaction Data'!$M1207</f>
        <v>5418</v>
      </c>
      <c r="P1207" s="2">
        <f>DATEDIF('Transaction Data'!$D1207,'Transaction Data'!$A1207,"y")</f>
        <v>41</v>
      </c>
      <c r="Q1207" s="2" t="str">
        <f>FLOOR('Transaction Data'!$P1207,15)&amp;"-"&amp;FLOOR('Transaction Data'!$P1207,15)+14</f>
        <v>30-44</v>
      </c>
      <c r="R1207" s="2" t="str">
        <f>IF('Transaction Data'!$L1207&lt;=10,"Less Expensive","Expensive")</f>
        <v>Expensive</v>
      </c>
      <c r="S1207" s="4">
        <f>WEEKDAY('Transaction Data'!$A1207)</f>
        <v>7</v>
      </c>
      <c r="T1207" s="2" t="str">
        <f>IF(WEEKDAY('Transaction Data'!$A1207,2)&lt;6,"Weekday","Weekend")</f>
        <v>Weekend</v>
      </c>
    </row>
    <row r="1208" ht="15.75" customHeight="1">
      <c r="A1208" s="1">
        <v>45443.0</v>
      </c>
      <c r="B1208" s="2" t="s">
        <v>1204</v>
      </c>
      <c r="C1208" s="2" t="s">
        <v>72</v>
      </c>
      <c r="D1208" s="1">
        <v>38761.0</v>
      </c>
      <c r="E1208" s="2" t="s">
        <v>37</v>
      </c>
      <c r="F1208" s="2">
        <v>371.0</v>
      </c>
      <c r="G1208" s="2" t="s">
        <v>28</v>
      </c>
      <c r="H1208" s="2" t="s">
        <v>49</v>
      </c>
      <c r="I1208" s="2" t="s">
        <v>25</v>
      </c>
      <c r="J1208" s="2" t="str">
        <f t="array" ref="J1208">XLOOKUP('Transaction Data'!$G1208,Product_Code,Biscuit_Brand)</f>
        <v>Shortbread</v>
      </c>
      <c r="K1208" s="2">
        <f t="array" ref="K1208">XLOOKUP('Transaction Data'!$G1208,Product_Code,Cost)</f>
        <v>10</v>
      </c>
      <c r="L1208" s="2">
        <f t="array" ref="L1208">XLOOKUP('Transaction Data'!$G1208,Product_Code,Unit_Price)</f>
        <v>45</v>
      </c>
      <c r="M1208" s="3">
        <f>'Transaction Data'!$F1208*'Transaction Data'!$K1208</f>
        <v>3710</v>
      </c>
      <c r="N1208" s="3">
        <f>'Transaction Data'!$F1208*'Transaction Data'!$L1208</f>
        <v>16695</v>
      </c>
      <c r="O1208" s="3">
        <f>'Transaction Data'!$N1208-'Transaction Data'!$M1208</f>
        <v>12985</v>
      </c>
      <c r="P1208" s="2">
        <f>DATEDIF('Transaction Data'!$D1208,'Transaction Data'!$A1208,"y")</f>
        <v>18</v>
      </c>
      <c r="Q1208" s="2" t="str">
        <f>FLOOR('Transaction Data'!$P1208,15)&amp;"-"&amp;FLOOR('Transaction Data'!$P1208,15)+14</f>
        <v>15-29</v>
      </c>
      <c r="R1208" s="2" t="str">
        <f>IF('Transaction Data'!$L1208&lt;=10,"Less Expensive","Expensive")</f>
        <v>Expensive</v>
      </c>
      <c r="S1208" s="4">
        <f>WEEKDAY('Transaction Data'!$A1208)</f>
        <v>6</v>
      </c>
      <c r="T1208" s="2" t="str">
        <f>IF(WEEKDAY('Transaction Data'!$A1208,2)&lt;6,"Weekday","Weekend")</f>
        <v>Weekday</v>
      </c>
    </row>
    <row r="1209" ht="15.75" customHeight="1">
      <c r="A1209" s="1">
        <v>45467.0</v>
      </c>
      <c r="B1209" s="2" t="s">
        <v>1205</v>
      </c>
      <c r="C1209" s="2" t="s">
        <v>47</v>
      </c>
      <c r="D1209" s="1">
        <v>33543.0</v>
      </c>
      <c r="E1209" s="2" t="s">
        <v>37</v>
      </c>
      <c r="F1209" s="2">
        <v>112.0</v>
      </c>
      <c r="G1209" s="2" t="s">
        <v>55</v>
      </c>
      <c r="H1209" s="2" t="s">
        <v>52</v>
      </c>
      <c r="I1209" s="2" t="s">
        <v>25</v>
      </c>
      <c r="J1209" s="2" t="str">
        <f t="array" ref="J1209">XLOOKUP('Transaction Data'!$G1209,Product_Code,Biscuit_Brand)</f>
        <v>Vanilla Wafers</v>
      </c>
      <c r="K1209" s="2">
        <f t="array" ref="K1209">XLOOKUP('Transaction Data'!$G1209,Product_Code,Cost)</f>
        <v>18</v>
      </c>
      <c r="L1209" s="2">
        <f t="array" ref="L1209">XLOOKUP('Transaction Data'!$G1209,Product_Code,Unit_Price)</f>
        <v>36</v>
      </c>
      <c r="M1209" s="3">
        <f>'Transaction Data'!$F1209*'Transaction Data'!$K1209</f>
        <v>2016</v>
      </c>
      <c r="N1209" s="3">
        <f>'Transaction Data'!$F1209*'Transaction Data'!$L1209</f>
        <v>4032</v>
      </c>
      <c r="O1209" s="3">
        <f>'Transaction Data'!$N1209-'Transaction Data'!$M1209</f>
        <v>2016</v>
      </c>
      <c r="P1209" s="2">
        <f>DATEDIF('Transaction Data'!$D1209,'Transaction Data'!$A1209,"y")</f>
        <v>32</v>
      </c>
      <c r="Q1209" s="2" t="str">
        <f>FLOOR('Transaction Data'!$P1209,15)&amp;"-"&amp;FLOOR('Transaction Data'!$P1209,15)+14</f>
        <v>30-44</v>
      </c>
      <c r="R1209" s="2" t="str">
        <f>IF('Transaction Data'!$L1209&lt;=10,"Less Expensive","Expensive")</f>
        <v>Expensive</v>
      </c>
      <c r="S1209" s="4">
        <f>WEEKDAY('Transaction Data'!$A1209)</f>
        <v>2</v>
      </c>
      <c r="T1209" s="2" t="str">
        <f>IF(WEEKDAY('Transaction Data'!$A1209,2)&lt;6,"Weekday","Weekend")</f>
        <v>Weekday</v>
      </c>
    </row>
    <row r="1210" ht="15.75" customHeight="1">
      <c r="A1210" s="1">
        <v>45465.0</v>
      </c>
      <c r="B1210" s="2" t="s">
        <v>1206</v>
      </c>
      <c r="C1210" s="2" t="s">
        <v>47</v>
      </c>
      <c r="D1210" s="1">
        <v>28113.0</v>
      </c>
      <c r="E1210" s="2" t="s">
        <v>37</v>
      </c>
      <c r="F1210" s="2">
        <v>492.0</v>
      </c>
      <c r="G1210" s="2" t="s">
        <v>55</v>
      </c>
      <c r="H1210" s="2" t="s">
        <v>49</v>
      </c>
      <c r="I1210" s="2" t="s">
        <v>25</v>
      </c>
      <c r="J1210" s="2" t="str">
        <f t="array" ref="J1210">XLOOKUP('Transaction Data'!$G1210,Product_Code,Biscuit_Brand)</f>
        <v>Vanilla Wafers</v>
      </c>
      <c r="K1210" s="2">
        <f t="array" ref="K1210">XLOOKUP('Transaction Data'!$G1210,Product_Code,Cost)</f>
        <v>18</v>
      </c>
      <c r="L1210" s="2">
        <f t="array" ref="L1210">XLOOKUP('Transaction Data'!$G1210,Product_Code,Unit_Price)</f>
        <v>36</v>
      </c>
      <c r="M1210" s="3">
        <f>'Transaction Data'!$F1210*'Transaction Data'!$K1210</f>
        <v>8856</v>
      </c>
      <c r="N1210" s="3">
        <f>'Transaction Data'!$F1210*'Transaction Data'!$L1210</f>
        <v>17712</v>
      </c>
      <c r="O1210" s="3">
        <f>'Transaction Data'!$N1210-'Transaction Data'!$M1210</f>
        <v>8856</v>
      </c>
      <c r="P1210" s="2">
        <f>DATEDIF('Transaction Data'!$D1210,'Transaction Data'!$A1210,"y")</f>
        <v>47</v>
      </c>
      <c r="Q1210" s="2" t="str">
        <f>FLOOR('Transaction Data'!$P1210,15)&amp;"-"&amp;FLOOR('Transaction Data'!$P1210,15)+14</f>
        <v>45-59</v>
      </c>
      <c r="R1210" s="2" t="str">
        <f>IF('Transaction Data'!$L1210&lt;=10,"Less Expensive","Expensive")</f>
        <v>Expensive</v>
      </c>
      <c r="S1210" s="4">
        <f>WEEKDAY('Transaction Data'!$A1210)</f>
        <v>7</v>
      </c>
      <c r="T1210" s="2" t="str">
        <f>IF(WEEKDAY('Transaction Data'!$A1210,2)&lt;6,"Weekday","Weekend")</f>
        <v>Weekend</v>
      </c>
    </row>
    <row r="1211" ht="15.75" customHeight="1">
      <c r="A1211" s="1">
        <v>45323.0</v>
      </c>
      <c r="B1211" s="2" t="s">
        <v>1207</v>
      </c>
      <c r="C1211" s="2" t="s">
        <v>78</v>
      </c>
      <c r="D1211" s="1">
        <v>19934.0</v>
      </c>
      <c r="E1211" s="2" t="s">
        <v>27</v>
      </c>
      <c r="F1211" s="2">
        <v>417.0</v>
      </c>
      <c r="G1211" s="2" t="s">
        <v>33</v>
      </c>
      <c r="H1211" s="2" t="s">
        <v>52</v>
      </c>
      <c r="I1211" s="2" t="s">
        <v>25</v>
      </c>
      <c r="J1211" s="2" t="str">
        <f t="array" ref="J1211">XLOOKUP('Transaction Data'!$G1211,Product_Code,Biscuit_Brand)</f>
        <v>Caramel Biscuits</v>
      </c>
      <c r="K1211" s="2">
        <f t="array" ref="K1211">XLOOKUP('Transaction Data'!$G1211,Product_Code,Cost)</f>
        <v>18</v>
      </c>
      <c r="L1211" s="2">
        <f t="array" ref="L1211">XLOOKUP('Transaction Data'!$G1211,Product_Code,Unit_Price)</f>
        <v>22</v>
      </c>
      <c r="M1211" s="3">
        <f>'Transaction Data'!$F1211*'Transaction Data'!$K1211</f>
        <v>7506</v>
      </c>
      <c r="N1211" s="3">
        <f>'Transaction Data'!$F1211*'Transaction Data'!$L1211</f>
        <v>9174</v>
      </c>
      <c r="O1211" s="3">
        <f>'Transaction Data'!$N1211-'Transaction Data'!$M1211</f>
        <v>1668</v>
      </c>
      <c r="P1211" s="2">
        <f>DATEDIF('Transaction Data'!$D1211,'Transaction Data'!$A1211,"y")</f>
        <v>69</v>
      </c>
      <c r="Q1211" s="2" t="str">
        <f>FLOOR('Transaction Data'!$P1211,15)&amp;"-"&amp;FLOOR('Transaction Data'!$P1211,15)+14</f>
        <v>60-74</v>
      </c>
      <c r="R1211" s="2" t="str">
        <f>IF('Transaction Data'!$L1211&lt;=10,"Less Expensive","Expensive")</f>
        <v>Expensive</v>
      </c>
      <c r="S1211" s="4">
        <f>WEEKDAY('Transaction Data'!$A1211)</f>
        <v>5</v>
      </c>
      <c r="T1211" s="2" t="str">
        <f>IF(WEEKDAY('Transaction Data'!$A1211,2)&lt;6,"Weekday","Weekend")</f>
        <v>Weekday</v>
      </c>
    </row>
    <row r="1212" ht="15.75" customHeight="1">
      <c r="A1212" s="1">
        <v>45425.0</v>
      </c>
      <c r="B1212" s="2" t="s">
        <v>1208</v>
      </c>
      <c r="C1212" s="2" t="s">
        <v>51</v>
      </c>
      <c r="D1212" s="1">
        <v>22323.0</v>
      </c>
      <c r="E1212" s="2" t="s">
        <v>37</v>
      </c>
      <c r="F1212" s="2">
        <v>29.0</v>
      </c>
      <c r="G1212" s="2" t="s">
        <v>61</v>
      </c>
      <c r="H1212" s="2" t="s">
        <v>34</v>
      </c>
      <c r="I1212" s="2" t="s">
        <v>25</v>
      </c>
      <c r="J1212" s="2" t="str">
        <f t="array" ref="J1212">XLOOKUP('Transaction Data'!$G1212,Product_Code,Biscuit_Brand)</f>
        <v>Choco Delight</v>
      </c>
      <c r="K1212" s="2">
        <f t="array" ref="K1212">XLOOKUP('Transaction Data'!$G1212,Product_Code,Cost)</f>
        <v>3</v>
      </c>
      <c r="L1212" s="2">
        <f t="array" ref="L1212">XLOOKUP('Transaction Data'!$G1212,Product_Code,Unit_Price)</f>
        <v>5</v>
      </c>
      <c r="M1212" s="3">
        <f>'Transaction Data'!$F1212*'Transaction Data'!$K1212</f>
        <v>87</v>
      </c>
      <c r="N1212" s="3">
        <f>'Transaction Data'!$F1212*'Transaction Data'!$L1212</f>
        <v>145</v>
      </c>
      <c r="O1212" s="3">
        <f>'Transaction Data'!$N1212-'Transaction Data'!$M1212</f>
        <v>58</v>
      </c>
      <c r="P1212" s="2">
        <f>DATEDIF('Transaction Data'!$D1212,'Transaction Data'!$A1212,"y")</f>
        <v>63</v>
      </c>
      <c r="Q1212" s="2" t="str">
        <f>FLOOR('Transaction Data'!$P1212,15)&amp;"-"&amp;FLOOR('Transaction Data'!$P1212,15)+14</f>
        <v>60-74</v>
      </c>
      <c r="R1212" s="2" t="str">
        <f>IF('Transaction Data'!$L1212&lt;=10,"Less Expensive","Expensive")</f>
        <v>Less Expensive</v>
      </c>
      <c r="S1212" s="4">
        <f>WEEKDAY('Transaction Data'!$A1212)</f>
        <v>2</v>
      </c>
      <c r="T1212" s="2" t="str">
        <f>IF(WEEKDAY('Transaction Data'!$A1212,2)&lt;6,"Weekday","Weekend")</f>
        <v>Weekday</v>
      </c>
    </row>
    <row r="1213" ht="15.75" customHeight="1">
      <c r="A1213" s="1">
        <v>45476.0</v>
      </c>
      <c r="B1213" s="2" t="s">
        <v>1209</v>
      </c>
      <c r="C1213" s="2" t="s">
        <v>41</v>
      </c>
      <c r="D1213" s="1">
        <v>27618.0</v>
      </c>
      <c r="E1213" s="2" t="s">
        <v>22</v>
      </c>
      <c r="F1213" s="2">
        <v>471.0</v>
      </c>
      <c r="G1213" s="2" t="s">
        <v>57</v>
      </c>
      <c r="H1213" s="2" t="s">
        <v>34</v>
      </c>
      <c r="I1213" s="2" t="s">
        <v>25</v>
      </c>
      <c r="J1213" s="2" t="str">
        <f t="array" ref="J1213">XLOOKUP('Transaction Data'!$G1213,Product_Code,Biscuit_Brand)</f>
        <v>Oatmeal Cookies</v>
      </c>
      <c r="K1213" s="2">
        <f t="array" ref="K1213">XLOOKUP('Transaction Data'!$G1213,Product_Code,Cost)</f>
        <v>19</v>
      </c>
      <c r="L1213" s="2">
        <f t="array" ref="L1213">XLOOKUP('Transaction Data'!$G1213,Product_Code,Unit_Price)</f>
        <v>23</v>
      </c>
      <c r="M1213" s="3">
        <f>'Transaction Data'!$F1213*'Transaction Data'!$K1213</f>
        <v>8949</v>
      </c>
      <c r="N1213" s="3">
        <f>'Transaction Data'!$F1213*'Transaction Data'!$L1213</f>
        <v>10833</v>
      </c>
      <c r="O1213" s="3">
        <f>'Transaction Data'!$N1213-'Transaction Data'!$M1213</f>
        <v>1884</v>
      </c>
      <c r="P1213" s="2">
        <f>DATEDIF('Transaction Data'!$D1213,'Transaction Data'!$A1213,"y")</f>
        <v>48</v>
      </c>
      <c r="Q1213" s="2" t="str">
        <f>FLOOR('Transaction Data'!$P1213,15)&amp;"-"&amp;FLOOR('Transaction Data'!$P1213,15)+14</f>
        <v>45-59</v>
      </c>
      <c r="R1213" s="2" t="str">
        <f>IF('Transaction Data'!$L1213&lt;=10,"Less Expensive","Expensive")</f>
        <v>Expensive</v>
      </c>
      <c r="S1213" s="4">
        <f>WEEKDAY('Transaction Data'!$A1213)</f>
        <v>4</v>
      </c>
      <c r="T1213" s="2" t="str">
        <f>IF(WEEKDAY('Transaction Data'!$A1213,2)&lt;6,"Weekday","Weekend")</f>
        <v>Weekday</v>
      </c>
    </row>
    <row r="1214" ht="15.75" customHeight="1">
      <c r="A1214" s="1">
        <v>45408.0</v>
      </c>
      <c r="B1214" s="2" t="s">
        <v>1210</v>
      </c>
      <c r="C1214" s="2" t="s">
        <v>78</v>
      </c>
      <c r="D1214" s="1">
        <v>20975.0</v>
      </c>
      <c r="E1214" s="2" t="s">
        <v>22</v>
      </c>
      <c r="F1214" s="2">
        <v>20.0</v>
      </c>
      <c r="G1214" s="2" t="s">
        <v>28</v>
      </c>
      <c r="H1214" s="2" t="s">
        <v>39</v>
      </c>
      <c r="I1214" s="2" t="s">
        <v>25</v>
      </c>
      <c r="J1214" s="2" t="str">
        <f t="array" ref="J1214">XLOOKUP('Transaction Data'!$G1214,Product_Code,Biscuit_Brand)</f>
        <v>Shortbread</v>
      </c>
      <c r="K1214" s="2">
        <f t="array" ref="K1214">XLOOKUP('Transaction Data'!$G1214,Product_Code,Cost)</f>
        <v>10</v>
      </c>
      <c r="L1214" s="2">
        <f t="array" ref="L1214">XLOOKUP('Transaction Data'!$G1214,Product_Code,Unit_Price)</f>
        <v>45</v>
      </c>
      <c r="M1214" s="3">
        <f>'Transaction Data'!$F1214*'Transaction Data'!$K1214</f>
        <v>200</v>
      </c>
      <c r="N1214" s="3">
        <f>'Transaction Data'!$F1214*'Transaction Data'!$L1214</f>
        <v>900</v>
      </c>
      <c r="O1214" s="3">
        <f>'Transaction Data'!$N1214-'Transaction Data'!$M1214</f>
        <v>700</v>
      </c>
      <c r="P1214" s="2">
        <f>DATEDIF('Transaction Data'!$D1214,'Transaction Data'!$A1214,"y")</f>
        <v>66</v>
      </c>
      <c r="Q1214" s="2" t="str">
        <f>FLOOR('Transaction Data'!$P1214,15)&amp;"-"&amp;FLOOR('Transaction Data'!$P1214,15)+14</f>
        <v>60-74</v>
      </c>
      <c r="R1214" s="2" t="str">
        <f>IF('Transaction Data'!$L1214&lt;=10,"Less Expensive","Expensive")</f>
        <v>Expensive</v>
      </c>
      <c r="S1214" s="4">
        <f>WEEKDAY('Transaction Data'!$A1214)</f>
        <v>6</v>
      </c>
      <c r="T1214" s="2" t="str">
        <f>IF(WEEKDAY('Transaction Data'!$A1214,2)&lt;6,"Weekday","Weekend")</f>
        <v>Weekday</v>
      </c>
    </row>
    <row r="1215" ht="15.75" customHeight="1">
      <c r="A1215" s="1">
        <v>45322.0</v>
      </c>
      <c r="B1215" s="2" t="s">
        <v>1211</v>
      </c>
      <c r="C1215" s="2" t="s">
        <v>41</v>
      </c>
      <c r="D1215" s="1">
        <v>37143.0</v>
      </c>
      <c r="E1215" s="2" t="s">
        <v>37</v>
      </c>
      <c r="F1215" s="2">
        <v>475.0</v>
      </c>
      <c r="G1215" s="2" t="s">
        <v>23</v>
      </c>
      <c r="H1215" s="2" t="s">
        <v>42</v>
      </c>
      <c r="I1215" s="2" t="s">
        <v>25</v>
      </c>
      <c r="J1215" s="2" t="str">
        <f t="array" ref="J1215">XLOOKUP('Transaction Data'!$G1215,Product_Code,Biscuit_Brand)</f>
        <v>Cinnamon Swirls</v>
      </c>
      <c r="K1215" s="2">
        <f t="array" ref="K1215">XLOOKUP('Transaction Data'!$G1215,Product_Code,Cost)</f>
        <v>10</v>
      </c>
      <c r="L1215" s="2">
        <f t="array" ref="L1215">XLOOKUP('Transaction Data'!$G1215,Product_Code,Unit_Price)</f>
        <v>14</v>
      </c>
      <c r="M1215" s="3">
        <f>'Transaction Data'!$F1215*'Transaction Data'!$K1215</f>
        <v>4750</v>
      </c>
      <c r="N1215" s="3">
        <f>'Transaction Data'!$F1215*'Transaction Data'!$L1215</f>
        <v>6650</v>
      </c>
      <c r="O1215" s="3">
        <f>'Transaction Data'!$N1215-'Transaction Data'!$M1215</f>
        <v>1900</v>
      </c>
      <c r="P1215" s="2">
        <f>DATEDIF('Transaction Data'!$D1215,'Transaction Data'!$A1215,"y")</f>
        <v>22</v>
      </c>
      <c r="Q1215" s="2" t="str">
        <f>FLOOR('Transaction Data'!$P1215,15)&amp;"-"&amp;FLOOR('Transaction Data'!$P1215,15)+14</f>
        <v>15-29</v>
      </c>
      <c r="R1215" s="2" t="str">
        <f>IF('Transaction Data'!$L1215&lt;=10,"Less Expensive","Expensive")</f>
        <v>Expensive</v>
      </c>
      <c r="S1215" s="4">
        <f>WEEKDAY('Transaction Data'!$A1215)</f>
        <v>4</v>
      </c>
      <c r="T1215" s="2" t="str">
        <f>IF(WEEKDAY('Transaction Data'!$A1215,2)&lt;6,"Weekday","Weekend")</f>
        <v>Weekday</v>
      </c>
    </row>
    <row r="1216" ht="15.75" customHeight="1">
      <c r="A1216" s="1">
        <v>45462.0</v>
      </c>
      <c r="B1216" s="2" t="s">
        <v>1212</v>
      </c>
      <c r="C1216" s="2" t="s">
        <v>41</v>
      </c>
      <c r="D1216" s="1">
        <v>34568.0</v>
      </c>
      <c r="E1216" s="2" t="s">
        <v>63</v>
      </c>
      <c r="F1216" s="2">
        <v>234.0</v>
      </c>
      <c r="G1216" s="2" t="s">
        <v>57</v>
      </c>
      <c r="H1216" s="2" t="s">
        <v>45</v>
      </c>
      <c r="I1216" s="2" t="s">
        <v>25</v>
      </c>
      <c r="J1216" s="2" t="str">
        <f t="array" ref="J1216">XLOOKUP('Transaction Data'!$G1216,Product_Code,Biscuit_Brand)</f>
        <v>Oatmeal Cookies</v>
      </c>
      <c r="K1216" s="2">
        <f t="array" ref="K1216">XLOOKUP('Transaction Data'!$G1216,Product_Code,Cost)</f>
        <v>19</v>
      </c>
      <c r="L1216" s="2">
        <f t="array" ref="L1216">XLOOKUP('Transaction Data'!$G1216,Product_Code,Unit_Price)</f>
        <v>23</v>
      </c>
      <c r="M1216" s="3">
        <f>'Transaction Data'!$F1216*'Transaction Data'!$K1216</f>
        <v>4446</v>
      </c>
      <c r="N1216" s="3">
        <f>'Transaction Data'!$F1216*'Transaction Data'!$L1216</f>
        <v>5382</v>
      </c>
      <c r="O1216" s="3">
        <f>'Transaction Data'!$N1216-'Transaction Data'!$M1216</f>
        <v>936</v>
      </c>
      <c r="P1216" s="2">
        <f>DATEDIF('Transaction Data'!$D1216,'Transaction Data'!$A1216,"y")</f>
        <v>29</v>
      </c>
      <c r="Q1216" s="2" t="str">
        <f>FLOOR('Transaction Data'!$P1216,15)&amp;"-"&amp;FLOOR('Transaction Data'!$P1216,15)+14</f>
        <v>15-29</v>
      </c>
      <c r="R1216" s="2" t="str">
        <f>IF('Transaction Data'!$L1216&lt;=10,"Less Expensive","Expensive")</f>
        <v>Expensive</v>
      </c>
      <c r="S1216" s="4">
        <f>WEEKDAY('Transaction Data'!$A1216)</f>
        <v>4</v>
      </c>
      <c r="T1216" s="2" t="str">
        <f>IF(WEEKDAY('Transaction Data'!$A1216,2)&lt;6,"Weekday","Weekend")</f>
        <v>Weekday</v>
      </c>
    </row>
    <row r="1217" ht="15.75" customHeight="1">
      <c r="A1217" s="1">
        <v>45467.0</v>
      </c>
      <c r="B1217" s="2" t="s">
        <v>1213</v>
      </c>
      <c r="C1217" s="2" t="s">
        <v>41</v>
      </c>
      <c r="D1217" s="1">
        <v>36470.0</v>
      </c>
      <c r="E1217" s="2" t="s">
        <v>27</v>
      </c>
      <c r="F1217" s="2">
        <v>470.0</v>
      </c>
      <c r="G1217" s="2" t="s">
        <v>61</v>
      </c>
      <c r="H1217" s="2" t="s">
        <v>49</v>
      </c>
      <c r="I1217" s="2" t="s">
        <v>25</v>
      </c>
      <c r="J1217" s="2" t="str">
        <f t="array" ref="J1217">XLOOKUP('Transaction Data'!$G1217,Product_Code,Biscuit_Brand)</f>
        <v>Choco Delight</v>
      </c>
      <c r="K1217" s="2">
        <f t="array" ref="K1217">XLOOKUP('Transaction Data'!$G1217,Product_Code,Cost)</f>
        <v>3</v>
      </c>
      <c r="L1217" s="2">
        <f t="array" ref="L1217">XLOOKUP('Transaction Data'!$G1217,Product_Code,Unit_Price)</f>
        <v>5</v>
      </c>
      <c r="M1217" s="3">
        <f>'Transaction Data'!$F1217*'Transaction Data'!$K1217</f>
        <v>1410</v>
      </c>
      <c r="N1217" s="3">
        <f>'Transaction Data'!$F1217*'Transaction Data'!$L1217</f>
        <v>2350</v>
      </c>
      <c r="O1217" s="3">
        <f>'Transaction Data'!$N1217-'Transaction Data'!$M1217</f>
        <v>940</v>
      </c>
      <c r="P1217" s="2">
        <f>DATEDIF('Transaction Data'!$D1217,'Transaction Data'!$A1217,"y")</f>
        <v>24</v>
      </c>
      <c r="Q1217" s="2" t="str">
        <f>FLOOR('Transaction Data'!$P1217,15)&amp;"-"&amp;FLOOR('Transaction Data'!$P1217,15)+14</f>
        <v>15-29</v>
      </c>
      <c r="R1217" s="2" t="str">
        <f>IF('Transaction Data'!$L1217&lt;=10,"Less Expensive","Expensive")</f>
        <v>Less Expensive</v>
      </c>
      <c r="S1217" s="4">
        <f>WEEKDAY('Transaction Data'!$A1217)</f>
        <v>2</v>
      </c>
      <c r="T1217" s="2" t="str">
        <f>IF(WEEKDAY('Transaction Data'!$A1217,2)&lt;6,"Weekday","Weekend")</f>
        <v>Weekday</v>
      </c>
    </row>
    <row r="1218" ht="15.75" customHeight="1">
      <c r="A1218" s="1">
        <v>45414.0</v>
      </c>
      <c r="B1218" s="2" t="s">
        <v>1214</v>
      </c>
      <c r="C1218" s="2" t="s">
        <v>65</v>
      </c>
      <c r="D1218" s="1">
        <v>20741.0</v>
      </c>
      <c r="E1218" s="2" t="s">
        <v>63</v>
      </c>
      <c r="F1218" s="2">
        <v>340.0</v>
      </c>
      <c r="G1218" s="2" t="s">
        <v>60</v>
      </c>
      <c r="H1218" s="2" t="s">
        <v>52</v>
      </c>
      <c r="I1218" s="2" t="s">
        <v>30</v>
      </c>
      <c r="J1218" s="2" t="str">
        <f t="array" ref="J1218">XLOOKUP('Transaction Data'!$G1218,Product_Code,Biscuit_Brand)</f>
        <v>Peanut Butter Bites</v>
      </c>
      <c r="K1218" s="2">
        <f t="array" ref="K1218">XLOOKUP('Transaction Data'!$G1218,Product_Code,Cost)</f>
        <v>5</v>
      </c>
      <c r="L1218" s="2">
        <f t="array" ref="L1218">XLOOKUP('Transaction Data'!$G1218,Product_Code,Unit_Price)</f>
        <v>7</v>
      </c>
      <c r="M1218" s="3">
        <f>'Transaction Data'!$F1218*'Transaction Data'!$K1218</f>
        <v>1700</v>
      </c>
      <c r="N1218" s="3">
        <f>'Transaction Data'!$F1218*'Transaction Data'!$L1218</f>
        <v>2380</v>
      </c>
      <c r="O1218" s="3">
        <f>'Transaction Data'!$N1218-'Transaction Data'!$M1218</f>
        <v>680</v>
      </c>
      <c r="P1218" s="2">
        <f>DATEDIF('Transaction Data'!$D1218,'Transaction Data'!$A1218,"y")</f>
        <v>67</v>
      </c>
      <c r="Q1218" s="2" t="str">
        <f>FLOOR('Transaction Data'!$P1218,15)&amp;"-"&amp;FLOOR('Transaction Data'!$P1218,15)+14</f>
        <v>60-74</v>
      </c>
      <c r="R1218" s="2" t="str">
        <f>IF('Transaction Data'!$L1218&lt;=10,"Less Expensive","Expensive")</f>
        <v>Less Expensive</v>
      </c>
      <c r="S1218" s="4">
        <f>WEEKDAY('Transaction Data'!$A1218)</f>
        <v>5</v>
      </c>
      <c r="T1218" s="2" t="str">
        <f>IF(WEEKDAY('Transaction Data'!$A1218,2)&lt;6,"Weekday","Weekend")</f>
        <v>Weekday</v>
      </c>
    </row>
    <row r="1219" ht="15.75" customHeight="1">
      <c r="A1219" s="1">
        <v>45462.0</v>
      </c>
      <c r="B1219" s="2" t="s">
        <v>1215</v>
      </c>
      <c r="C1219" s="2" t="s">
        <v>32</v>
      </c>
      <c r="D1219" s="1">
        <v>31268.0</v>
      </c>
      <c r="E1219" s="2" t="s">
        <v>63</v>
      </c>
      <c r="F1219" s="2">
        <v>357.0</v>
      </c>
      <c r="G1219" s="2" t="s">
        <v>28</v>
      </c>
      <c r="H1219" s="2" t="s">
        <v>49</v>
      </c>
      <c r="I1219" s="2" t="s">
        <v>25</v>
      </c>
      <c r="J1219" s="2" t="str">
        <f t="array" ref="J1219">XLOOKUP('Transaction Data'!$G1219,Product_Code,Biscuit_Brand)</f>
        <v>Shortbread</v>
      </c>
      <c r="K1219" s="2">
        <f t="array" ref="K1219">XLOOKUP('Transaction Data'!$G1219,Product_Code,Cost)</f>
        <v>10</v>
      </c>
      <c r="L1219" s="2">
        <f t="array" ref="L1219">XLOOKUP('Transaction Data'!$G1219,Product_Code,Unit_Price)</f>
        <v>45</v>
      </c>
      <c r="M1219" s="3">
        <f>'Transaction Data'!$F1219*'Transaction Data'!$K1219</f>
        <v>3570</v>
      </c>
      <c r="N1219" s="3">
        <f>'Transaction Data'!$F1219*'Transaction Data'!$L1219</f>
        <v>16065</v>
      </c>
      <c r="O1219" s="3">
        <f>'Transaction Data'!$N1219-'Transaction Data'!$M1219</f>
        <v>12495</v>
      </c>
      <c r="P1219" s="2">
        <f>DATEDIF('Transaction Data'!$D1219,'Transaction Data'!$A1219,"y")</f>
        <v>38</v>
      </c>
      <c r="Q1219" s="2" t="str">
        <f>FLOOR('Transaction Data'!$P1219,15)&amp;"-"&amp;FLOOR('Transaction Data'!$P1219,15)+14</f>
        <v>30-44</v>
      </c>
      <c r="R1219" s="2" t="str">
        <f>IF('Transaction Data'!$L1219&lt;=10,"Less Expensive","Expensive")</f>
        <v>Expensive</v>
      </c>
      <c r="S1219" s="4">
        <f>WEEKDAY('Transaction Data'!$A1219)</f>
        <v>4</v>
      </c>
      <c r="T1219" s="2" t="str">
        <f>IF(WEEKDAY('Transaction Data'!$A1219,2)&lt;6,"Weekday","Weekend")</f>
        <v>Weekday</v>
      </c>
    </row>
    <row r="1220" ht="15.75" customHeight="1">
      <c r="A1220" s="1">
        <v>45313.0</v>
      </c>
      <c r="B1220" s="2" t="s">
        <v>1216</v>
      </c>
      <c r="C1220" s="2" t="s">
        <v>69</v>
      </c>
      <c r="D1220" s="1">
        <v>28866.0</v>
      </c>
      <c r="E1220" s="2" t="s">
        <v>22</v>
      </c>
      <c r="F1220" s="2">
        <v>91.0</v>
      </c>
      <c r="G1220" s="2" t="s">
        <v>44</v>
      </c>
      <c r="H1220" s="2" t="s">
        <v>52</v>
      </c>
      <c r="I1220" s="2" t="s">
        <v>25</v>
      </c>
      <c r="J1220" s="2" t="str">
        <f t="array" ref="J1220">XLOOKUP('Transaction Data'!$G1220,Product_Code,Biscuit_Brand)</f>
        <v>Butter Crunch</v>
      </c>
      <c r="K1220" s="2">
        <f t="array" ref="K1220">XLOOKUP('Transaction Data'!$G1220,Product_Code,Cost)</f>
        <v>10</v>
      </c>
      <c r="L1220" s="2">
        <f t="array" ref="L1220">XLOOKUP('Transaction Data'!$G1220,Product_Code,Unit_Price)</f>
        <v>11</v>
      </c>
      <c r="M1220" s="3">
        <f>'Transaction Data'!$F1220*'Transaction Data'!$K1220</f>
        <v>910</v>
      </c>
      <c r="N1220" s="3">
        <f>'Transaction Data'!$F1220*'Transaction Data'!$L1220</f>
        <v>1001</v>
      </c>
      <c r="O1220" s="3">
        <f>'Transaction Data'!$N1220-'Transaction Data'!$M1220</f>
        <v>91</v>
      </c>
      <c r="P1220" s="2">
        <f>DATEDIF('Transaction Data'!$D1220,'Transaction Data'!$A1220,"y")</f>
        <v>45</v>
      </c>
      <c r="Q1220" s="2" t="str">
        <f>FLOOR('Transaction Data'!$P1220,15)&amp;"-"&amp;FLOOR('Transaction Data'!$P1220,15)+14</f>
        <v>45-59</v>
      </c>
      <c r="R1220" s="2" t="str">
        <f>IF('Transaction Data'!$L1220&lt;=10,"Less Expensive","Expensive")</f>
        <v>Expensive</v>
      </c>
      <c r="S1220" s="4">
        <f>WEEKDAY('Transaction Data'!$A1220)</f>
        <v>2</v>
      </c>
      <c r="T1220" s="2" t="str">
        <f>IF(WEEKDAY('Transaction Data'!$A1220,2)&lt;6,"Weekday","Weekend")</f>
        <v>Weekday</v>
      </c>
    </row>
    <row r="1221" ht="15.75" customHeight="1">
      <c r="A1221" s="1">
        <v>45445.0</v>
      </c>
      <c r="B1221" s="2" t="s">
        <v>1217</v>
      </c>
      <c r="C1221" s="2" t="s">
        <v>21</v>
      </c>
      <c r="D1221" s="1">
        <v>33799.0</v>
      </c>
      <c r="E1221" s="2" t="s">
        <v>22</v>
      </c>
      <c r="F1221" s="2">
        <v>171.0</v>
      </c>
      <c r="G1221" s="2" t="s">
        <v>61</v>
      </c>
      <c r="H1221" s="2" t="s">
        <v>52</v>
      </c>
      <c r="I1221" s="2" t="s">
        <v>25</v>
      </c>
      <c r="J1221" s="2" t="str">
        <f t="array" ref="J1221">XLOOKUP('Transaction Data'!$G1221,Product_Code,Biscuit_Brand)</f>
        <v>Choco Delight</v>
      </c>
      <c r="K1221" s="2">
        <f t="array" ref="K1221">XLOOKUP('Transaction Data'!$G1221,Product_Code,Cost)</f>
        <v>3</v>
      </c>
      <c r="L1221" s="2">
        <f t="array" ref="L1221">XLOOKUP('Transaction Data'!$G1221,Product_Code,Unit_Price)</f>
        <v>5</v>
      </c>
      <c r="M1221" s="3">
        <f>'Transaction Data'!$F1221*'Transaction Data'!$K1221</f>
        <v>513</v>
      </c>
      <c r="N1221" s="3">
        <f>'Transaction Data'!$F1221*'Transaction Data'!$L1221</f>
        <v>855</v>
      </c>
      <c r="O1221" s="3">
        <f>'Transaction Data'!$N1221-'Transaction Data'!$M1221</f>
        <v>342</v>
      </c>
      <c r="P1221" s="2">
        <f>DATEDIF('Transaction Data'!$D1221,'Transaction Data'!$A1221,"y")</f>
        <v>31</v>
      </c>
      <c r="Q1221" s="2" t="str">
        <f>FLOOR('Transaction Data'!$P1221,15)&amp;"-"&amp;FLOOR('Transaction Data'!$P1221,15)+14</f>
        <v>30-44</v>
      </c>
      <c r="R1221" s="2" t="str">
        <f>IF('Transaction Data'!$L1221&lt;=10,"Less Expensive","Expensive")</f>
        <v>Less Expensive</v>
      </c>
      <c r="S1221" s="4">
        <f>WEEKDAY('Transaction Data'!$A1221)</f>
        <v>1</v>
      </c>
      <c r="T1221" s="2" t="str">
        <f>IF(WEEKDAY('Transaction Data'!$A1221,2)&lt;6,"Weekday","Weekend")</f>
        <v>Weekend</v>
      </c>
    </row>
    <row r="1222" ht="15.75" customHeight="1">
      <c r="A1222" s="1">
        <v>45347.0</v>
      </c>
      <c r="B1222" s="2" t="s">
        <v>1218</v>
      </c>
      <c r="C1222" s="2" t="s">
        <v>78</v>
      </c>
      <c r="D1222" s="1">
        <v>31558.0</v>
      </c>
      <c r="E1222" s="2" t="s">
        <v>22</v>
      </c>
      <c r="F1222" s="2">
        <v>306.0</v>
      </c>
      <c r="G1222" s="2" t="s">
        <v>28</v>
      </c>
      <c r="H1222" s="2" t="s">
        <v>45</v>
      </c>
      <c r="I1222" s="2" t="s">
        <v>25</v>
      </c>
      <c r="J1222" s="2" t="str">
        <f t="array" ref="J1222">XLOOKUP('Transaction Data'!$G1222,Product_Code,Biscuit_Brand)</f>
        <v>Shortbread</v>
      </c>
      <c r="K1222" s="2">
        <f t="array" ref="K1222">XLOOKUP('Transaction Data'!$G1222,Product_Code,Cost)</f>
        <v>10</v>
      </c>
      <c r="L1222" s="2">
        <f t="array" ref="L1222">XLOOKUP('Transaction Data'!$G1222,Product_Code,Unit_Price)</f>
        <v>45</v>
      </c>
      <c r="M1222" s="3">
        <f>'Transaction Data'!$F1222*'Transaction Data'!$K1222</f>
        <v>3060</v>
      </c>
      <c r="N1222" s="3">
        <f>'Transaction Data'!$F1222*'Transaction Data'!$L1222</f>
        <v>13770</v>
      </c>
      <c r="O1222" s="3">
        <f>'Transaction Data'!$N1222-'Transaction Data'!$M1222</f>
        <v>10710</v>
      </c>
      <c r="P1222" s="2">
        <f>DATEDIF('Transaction Data'!$D1222,'Transaction Data'!$A1222,"y")</f>
        <v>37</v>
      </c>
      <c r="Q1222" s="2" t="str">
        <f>FLOOR('Transaction Data'!$P1222,15)&amp;"-"&amp;FLOOR('Transaction Data'!$P1222,15)+14</f>
        <v>30-44</v>
      </c>
      <c r="R1222" s="2" t="str">
        <f>IF('Transaction Data'!$L1222&lt;=10,"Less Expensive","Expensive")</f>
        <v>Expensive</v>
      </c>
      <c r="S1222" s="4">
        <f>WEEKDAY('Transaction Data'!$A1222)</f>
        <v>1</v>
      </c>
      <c r="T1222" s="2" t="str">
        <f>IF(WEEKDAY('Transaction Data'!$A1222,2)&lt;6,"Weekday","Weekend")</f>
        <v>Weekend</v>
      </c>
    </row>
    <row r="1223" ht="15.75" customHeight="1">
      <c r="A1223" s="1">
        <v>45422.0</v>
      </c>
      <c r="B1223" s="2" t="s">
        <v>1219</v>
      </c>
      <c r="C1223" s="2" t="s">
        <v>21</v>
      </c>
      <c r="D1223" s="1">
        <v>18551.0</v>
      </c>
      <c r="E1223" s="2" t="s">
        <v>27</v>
      </c>
      <c r="F1223" s="2">
        <v>19.0</v>
      </c>
      <c r="G1223" s="2" t="s">
        <v>28</v>
      </c>
      <c r="H1223" s="2" t="s">
        <v>49</v>
      </c>
      <c r="I1223" s="2" t="s">
        <v>25</v>
      </c>
      <c r="J1223" s="2" t="str">
        <f t="array" ref="J1223">XLOOKUP('Transaction Data'!$G1223,Product_Code,Biscuit_Brand)</f>
        <v>Shortbread</v>
      </c>
      <c r="K1223" s="2">
        <f t="array" ref="K1223">XLOOKUP('Transaction Data'!$G1223,Product_Code,Cost)</f>
        <v>10</v>
      </c>
      <c r="L1223" s="2">
        <f t="array" ref="L1223">XLOOKUP('Transaction Data'!$G1223,Product_Code,Unit_Price)</f>
        <v>45</v>
      </c>
      <c r="M1223" s="3">
        <f>'Transaction Data'!$F1223*'Transaction Data'!$K1223</f>
        <v>190</v>
      </c>
      <c r="N1223" s="3">
        <f>'Transaction Data'!$F1223*'Transaction Data'!$L1223</f>
        <v>855</v>
      </c>
      <c r="O1223" s="3">
        <f>'Transaction Data'!$N1223-'Transaction Data'!$M1223</f>
        <v>665</v>
      </c>
      <c r="P1223" s="2">
        <f>DATEDIF('Transaction Data'!$D1223,'Transaction Data'!$A1223,"y")</f>
        <v>73</v>
      </c>
      <c r="Q1223" s="2" t="str">
        <f>FLOOR('Transaction Data'!$P1223,15)&amp;"-"&amp;FLOOR('Transaction Data'!$P1223,15)+14</f>
        <v>60-74</v>
      </c>
      <c r="R1223" s="2" t="str">
        <f>IF('Transaction Data'!$L1223&lt;=10,"Less Expensive","Expensive")</f>
        <v>Expensive</v>
      </c>
      <c r="S1223" s="4">
        <f>WEEKDAY('Transaction Data'!$A1223)</f>
        <v>6</v>
      </c>
      <c r="T1223" s="2" t="str">
        <f>IF(WEEKDAY('Transaction Data'!$A1223,2)&lt;6,"Weekday","Weekend")</f>
        <v>Weekday</v>
      </c>
    </row>
    <row r="1224" ht="15.75" customHeight="1">
      <c r="A1224" s="1">
        <v>45353.0</v>
      </c>
      <c r="B1224" s="2" t="s">
        <v>1220</v>
      </c>
      <c r="C1224" s="2" t="s">
        <v>78</v>
      </c>
      <c r="D1224" s="1">
        <v>36777.0</v>
      </c>
      <c r="E1224" s="2" t="s">
        <v>37</v>
      </c>
      <c r="F1224" s="2">
        <v>140.0</v>
      </c>
      <c r="G1224" s="2" t="s">
        <v>55</v>
      </c>
      <c r="H1224" s="2" t="s">
        <v>52</v>
      </c>
      <c r="I1224" s="2" t="s">
        <v>25</v>
      </c>
      <c r="J1224" s="2" t="str">
        <f t="array" ref="J1224">XLOOKUP('Transaction Data'!$G1224,Product_Code,Biscuit_Brand)</f>
        <v>Vanilla Wafers</v>
      </c>
      <c r="K1224" s="2">
        <f t="array" ref="K1224">XLOOKUP('Transaction Data'!$G1224,Product_Code,Cost)</f>
        <v>18</v>
      </c>
      <c r="L1224" s="2">
        <f t="array" ref="L1224">XLOOKUP('Transaction Data'!$G1224,Product_Code,Unit_Price)</f>
        <v>36</v>
      </c>
      <c r="M1224" s="3">
        <f>'Transaction Data'!$F1224*'Transaction Data'!$K1224</f>
        <v>2520</v>
      </c>
      <c r="N1224" s="3">
        <f>'Transaction Data'!$F1224*'Transaction Data'!$L1224</f>
        <v>5040</v>
      </c>
      <c r="O1224" s="3">
        <f>'Transaction Data'!$N1224-'Transaction Data'!$M1224</f>
        <v>2520</v>
      </c>
      <c r="P1224" s="2">
        <f>DATEDIF('Transaction Data'!$D1224,'Transaction Data'!$A1224,"y")</f>
        <v>23</v>
      </c>
      <c r="Q1224" s="2" t="str">
        <f>FLOOR('Transaction Data'!$P1224,15)&amp;"-"&amp;FLOOR('Transaction Data'!$P1224,15)+14</f>
        <v>15-29</v>
      </c>
      <c r="R1224" s="2" t="str">
        <f>IF('Transaction Data'!$L1224&lt;=10,"Less Expensive","Expensive")</f>
        <v>Expensive</v>
      </c>
      <c r="S1224" s="4">
        <f>WEEKDAY('Transaction Data'!$A1224)</f>
        <v>7</v>
      </c>
      <c r="T1224" s="2" t="str">
        <f>IF(WEEKDAY('Transaction Data'!$A1224,2)&lt;6,"Weekday","Weekend")</f>
        <v>Weekend</v>
      </c>
    </row>
    <row r="1225" ht="15.75" customHeight="1">
      <c r="A1225" s="1">
        <v>45400.0</v>
      </c>
      <c r="B1225" s="2" t="s">
        <v>1221</v>
      </c>
      <c r="C1225" s="2" t="s">
        <v>21</v>
      </c>
      <c r="D1225" s="1">
        <v>35372.0</v>
      </c>
      <c r="E1225" s="2" t="s">
        <v>37</v>
      </c>
      <c r="F1225" s="2">
        <v>368.0</v>
      </c>
      <c r="G1225" s="2" t="s">
        <v>38</v>
      </c>
      <c r="H1225" s="2" t="s">
        <v>49</v>
      </c>
      <c r="I1225" s="2" t="s">
        <v>25</v>
      </c>
      <c r="J1225" s="2" t="str">
        <f t="array" ref="J1225">XLOOKUP('Transaction Data'!$G1225,Product_Code,Biscuit_Brand)</f>
        <v>Ginger Snaps</v>
      </c>
      <c r="K1225" s="2">
        <f t="array" ref="K1225">XLOOKUP('Transaction Data'!$G1225,Product_Code,Cost)</f>
        <v>14</v>
      </c>
      <c r="L1225" s="2">
        <f t="array" ref="L1225">XLOOKUP('Transaction Data'!$G1225,Product_Code,Unit_Price)</f>
        <v>28</v>
      </c>
      <c r="M1225" s="3">
        <f>'Transaction Data'!$F1225*'Transaction Data'!$K1225</f>
        <v>5152</v>
      </c>
      <c r="N1225" s="3">
        <f>'Transaction Data'!$F1225*'Transaction Data'!$L1225</f>
        <v>10304</v>
      </c>
      <c r="O1225" s="3">
        <f>'Transaction Data'!$N1225-'Transaction Data'!$M1225</f>
        <v>5152</v>
      </c>
      <c r="P1225" s="2">
        <f>DATEDIF('Transaction Data'!$D1225,'Transaction Data'!$A1225,"y")</f>
        <v>27</v>
      </c>
      <c r="Q1225" s="2" t="str">
        <f>FLOOR('Transaction Data'!$P1225,15)&amp;"-"&amp;FLOOR('Transaction Data'!$P1225,15)+14</f>
        <v>15-29</v>
      </c>
      <c r="R1225" s="2" t="str">
        <f>IF('Transaction Data'!$L1225&lt;=10,"Less Expensive","Expensive")</f>
        <v>Expensive</v>
      </c>
      <c r="S1225" s="4">
        <f>WEEKDAY('Transaction Data'!$A1225)</f>
        <v>5</v>
      </c>
      <c r="T1225" s="2" t="str">
        <f>IF(WEEKDAY('Transaction Data'!$A1225,2)&lt;6,"Weekday","Weekend")</f>
        <v>Weekday</v>
      </c>
    </row>
    <row r="1226" ht="15.75" customHeight="1">
      <c r="A1226" s="1">
        <v>45472.0</v>
      </c>
      <c r="B1226" s="2" t="s">
        <v>1222</v>
      </c>
      <c r="C1226" s="2" t="s">
        <v>65</v>
      </c>
      <c r="D1226" s="1">
        <v>34210.0</v>
      </c>
      <c r="E1226" s="2" t="s">
        <v>37</v>
      </c>
      <c r="F1226" s="2">
        <v>340.0</v>
      </c>
      <c r="G1226" s="2" t="s">
        <v>44</v>
      </c>
      <c r="H1226" s="2" t="s">
        <v>52</v>
      </c>
      <c r="I1226" s="2" t="s">
        <v>25</v>
      </c>
      <c r="J1226" s="2" t="str">
        <f t="array" ref="J1226">XLOOKUP('Transaction Data'!$G1226,Product_Code,Biscuit_Brand)</f>
        <v>Butter Crunch</v>
      </c>
      <c r="K1226" s="2">
        <f t="array" ref="K1226">XLOOKUP('Transaction Data'!$G1226,Product_Code,Cost)</f>
        <v>10</v>
      </c>
      <c r="L1226" s="2">
        <f t="array" ref="L1226">XLOOKUP('Transaction Data'!$G1226,Product_Code,Unit_Price)</f>
        <v>11</v>
      </c>
      <c r="M1226" s="3">
        <f>'Transaction Data'!$F1226*'Transaction Data'!$K1226</f>
        <v>3400</v>
      </c>
      <c r="N1226" s="3">
        <f>'Transaction Data'!$F1226*'Transaction Data'!$L1226</f>
        <v>3740</v>
      </c>
      <c r="O1226" s="3">
        <f>'Transaction Data'!$N1226-'Transaction Data'!$M1226</f>
        <v>340</v>
      </c>
      <c r="P1226" s="2">
        <f>DATEDIF('Transaction Data'!$D1226,'Transaction Data'!$A1226,"y")</f>
        <v>30</v>
      </c>
      <c r="Q1226" s="2" t="str">
        <f>FLOOR('Transaction Data'!$P1226,15)&amp;"-"&amp;FLOOR('Transaction Data'!$P1226,15)+14</f>
        <v>30-44</v>
      </c>
      <c r="R1226" s="2" t="str">
        <f>IF('Transaction Data'!$L1226&lt;=10,"Less Expensive","Expensive")</f>
        <v>Expensive</v>
      </c>
      <c r="S1226" s="4">
        <f>WEEKDAY('Transaction Data'!$A1226)</f>
        <v>7</v>
      </c>
      <c r="T1226" s="2" t="str">
        <f>IF(WEEKDAY('Transaction Data'!$A1226,2)&lt;6,"Weekday","Weekend")</f>
        <v>Weekend</v>
      </c>
    </row>
    <row r="1227" ht="15.75" customHeight="1">
      <c r="A1227" s="1">
        <v>45474.0</v>
      </c>
      <c r="B1227" s="2" t="s">
        <v>1223</v>
      </c>
      <c r="C1227" s="2" t="s">
        <v>78</v>
      </c>
      <c r="D1227" s="1">
        <v>23132.0</v>
      </c>
      <c r="E1227" s="2" t="s">
        <v>63</v>
      </c>
      <c r="F1227" s="2">
        <v>105.0</v>
      </c>
      <c r="G1227" s="2" t="s">
        <v>55</v>
      </c>
      <c r="H1227" s="2" t="s">
        <v>34</v>
      </c>
      <c r="I1227" s="2" t="s">
        <v>30</v>
      </c>
      <c r="J1227" s="2" t="str">
        <f t="array" ref="J1227">XLOOKUP('Transaction Data'!$G1227,Product_Code,Biscuit_Brand)</f>
        <v>Vanilla Wafers</v>
      </c>
      <c r="K1227" s="2">
        <f t="array" ref="K1227">XLOOKUP('Transaction Data'!$G1227,Product_Code,Cost)</f>
        <v>18</v>
      </c>
      <c r="L1227" s="2">
        <f t="array" ref="L1227">XLOOKUP('Transaction Data'!$G1227,Product_Code,Unit_Price)</f>
        <v>36</v>
      </c>
      <c r="M1227" s="3">
        <f>'Transaction Data'!$F1227*'Transaction Data'!$K1227</f>
        <v>1890</v>
      </c>
      <c r="N1227" s="3">
        <f>'Transaction Data'!$F1227*'Transaction Data'!$L1227</f>
        <v>3780</v>
      </c>
      <c r="O1227" s="3">
        <f>'Transaction Data'!$N1227-'Transaction Data'!$M1227</f>
        <v>1890</v>
      </c>
      <c r="P1227" s="2">
        <f>DATEDIF('Transaction Data'!$D1227,'Transaction Data'!$A1227,"y")</f>
        <v>61</v>
      </c>
      <c r="Q1227" s="2" t="str">
        <f>FLOOR('Transaction Data'!$P1227,15)&amp;"-"&amp;FLOOR('Transaction Data'!$P1227,15)+14</f>
        <v>60-74</v>
      </c>
      <c r="R1227" s="2" t="str">
        <f>IF('Transaction Data'!$L1227&lt;=10,"Less Expensive","Expensive")</f>
        <v>Expensive</v>
      </c>
      <c r="S1227" s="4">
        <f>WEEKDAY('Transaction Data'!$A1227)</f>
        <v>2</v>
      </c>
      <c r="T1227" s="2" t="str">
        <f>IF(WEEKDAY('Transaction Data'!$A1227,2)&lt;6,"Weekday","Weekend")</f>
        <v>Weekday</v>
      </c>
    </row>
    <row r="1228" ht="15.75" customHeight="1">
      <c r="A1228" s="1">
        <v>45298.0</v>
      </c>
      <c r="B1228" s="2" t="s">
        <v>1224</v>
      </c>
      <c r="C1228" s="2" t="s">
        <v>41</v>
      </c>
      <c r="D1228" s="1">
        <v>22008.0</v>
      </c>
      <c r="E1228" s="2" t="s">
        <v>27</v>
      </c>
      <c r="F1228" s="2">
        <v>138.0</v>
      </c>
      <c r="G1228" s="2" t="s">
        <v>38</v>
      </c>
      <c r="H1228" s="2" t="s">
        <v>34</v>
      </c>
      <c r="I1228" s="2" t="s">
        <v>25</v>
      </c>
      <c r="J1228" s="2" t="str">
        <f t="array" ref="J1228">XLOOKUP('Transaction Data'!$G1228,Product_Code,Biscuit_Brand)</f>
        <v>Ginger Snaps</v>
      </c>
      <c r="K1228" s="2">
        <f t="array" ref="K1228">XLOOKUP('Transaction Data'!$G1228,Product_Code,Cost)</f>
        <v>14</v>
      </c>
      <c r="L1228" s="2">
        <f t="array" ref="L1228">XLOOKUP('Transaction Data'!$G1228,Product_Code,Unit_Price)</f>
        <v>28</v>
      </c>
      <c r="M1228" s="3">
        <f>'Transaction Data'!$F1228*'Transaction Data'!$K1228</f>
        <v>1932</v>
      </c>
      <c r="N1228" s="3">
        <f>'Transaction Data'!$F1228*'Transaction Data'!$L1228</f>
        <v>3864</v>
      </c>
      <c r="O1228" s="3">
        <f>'Transaction Data'!$N1228-'Transaction Data'!$M1228</f>
        <v>1932</v>
      </c>
      <c r="P1228" s="2">
        <f>DATEDIF('Transaction Data'!$D1228,'Transaction Data'!$A1228,"y")</f>
        <v>63</v>
      </c>
      <c r="Q1228" s="2" t="str">
        <f>FLOOR('Transaction Data'!$P1228,15)&amp;"-"&amp;FLOOR('Transaction Data'!$P1228,15)+14</f>
        <v>60-74</v>
      </c>
      <c r="R1228" s="2" t="str">
        <f>IF('Transaction Data'!$L1228&lt;=10,"Less Expensive","Expensive")</f>
        <v>Expensive</v>
      </c>
      <c r="S1228" s="4">
        <f>WEEKDAY('Transaction Data'!$A1228)</f>
        <v>1</v>
      </c>
      <c r="T1228" s="2" t="str">
        <f>IF(WEEKDAY('Transaction Data'!$A1228,2)&lt;6,"Weekday","Weekend")</f>
        <v>Weekend</v>
      </c>
    </row>
    <row r="1229" ht="15.75" customHeight="1">
      <c r="A1229" s="1">
        <v>45432.0</v>
      </c>
      <c r="B1229" s="2" t="s">
        <v>1225</v>
      </c>
      <c r="C1229" s="2" t="s">
        <v>54</v>
      </c>
      <c r="D1229" s="1">
        <v>34171.0</v>
      </c>
      <c r="E1229" s="2" t="s">
        <v>22</v>
      </c>
      <c r="F1229" s="2">
        <v>189.0</v>
      </c>
      <c r="G1229" s="2" t="s">
        <v>44</v>
      </c>
      <c r="H1229" s="2" t="s">
        <v>39</v>
      </c>
      <c r="I1229" s="2" t="s">
        <v>25</v>
      </c>
      <c r="J1229" s="2" t="str">
        <f t="array" ref="J1229">XLOOKUP('Transaction Data'!$G1229,Product_Code,Biscuit_Brand)</f>
        <v>Butter Crunch</v>
      </c>
      <c r="K1229" s="2">
        <f t="array" ref="K1229">XLOOKUP('Transaction Data'!$G1229,Product_Code,Cost)</f>
        <v>10</v>
      </c>
      <c r="L1229" s="2">
        <f t="array" ref="L1229">XLOOKUP('Transaction Data'!$G1229,Product_Code,Unit_Price)</f>
        <v>11</v>
      </c>
      <c r="M1229" s="3">
        <f>'Transaction Data'!$F1229*'Transaction Data'!$K1229</f>
        <v>1890</v>
      </c>
      <c r="N1229" s="3">
        <f>'Transaction Data'!$F1229*'Transaction Data'!$L1229</f>
        <v>2079</v>
      </c>
      <c r="O1229" s="3">
        <f>'Transaction Data'!$N1229-'Transaction Data'!$M1229</f>
        <v>189</v>
      </c>
      <c r="P1229" s="2">
        <f>DATEDIF('Transaction Data'!$D1229,'Transaction Data'!$A1229,"y")</f>
        <v>30</v>
      </c>
      <c r="Q1229" s="2" t="str">
        <f>FLOOR('Transaction Data'!$P1229,15)&amp;"-"&amp;FLOOR('Transaction Data'!$P1229,15)+14</f>
        <v>30-44</v>
      </c>
      <c r="R1229" s="2" t="str">
        <f>IF('Transaction Data'!$L1229&lt;=10,"Less Expensive","Expensive")</f>
        <v>Expensive</v>
      </c>
      <c r="S1229" s="4">
        <f>WEEKDAY('Transaction Data'!$A1229)</f>
        <v>2</v>
      </c>
      <c r="T1229" s="2" t="str">
        <f>IF(WEEKDAY('Transaction Data'!$A1229,2)&lt;6,"Weekday","Weekend")</f>
        <v>Weekday</v>
      </c>
    </row>
    <row r="1230" ht="15.75" customHeight="1">
      <c r="A1230" s="1">
        <v>45441.0</v>
      </c>
      <c r="B1230" s="2" t="s">
        <v>1226</v>
      </c>
      <c r="C1230" s="2" t="s">
        <v>51</v>
      </c>
      <c r="D1230" s="1">
        <v>20239.0</v>
      </c>
      <c r="E1230" s="2" t="s">
        <v>37</v>
      </c>
      <c r="F1230" s="2">
        <v>127.0</v>
      </c>
      <c r="G1230" s="2" t="s">
        <v>57</v>
      </c>
      <c r="H1230" s="2" t="s">
        <v>42</v>
      </c>
      <c r="I1230" s="2" t="s">
        <v>25</v>
      </c>
      <c r="J1230" s="2" t="str">
        <f t="array" ref="J1230">XLOOKUP('Transaction Data'!$G1230,Product_Code,Biscuit_Brand)</f>
        <v>Oatmeal Cookies</v>
      </c>
      <c r="K1230" s="2">
        <f t="array" ref="K1230">XLOOKUP('Transaction Data'!$G1230,Product_Code,Cost)</f>
        <v>19</v>
      </c>
      <c r="L1230" s="2">
        <f t="array" ref="L1230">XLOOKUP('Transaction Data'!$G1230,Product_Code,Unit_Price)</f>
        <v>23</v>
      </c>
      <c r="M1230" s="3">
        <f>'Transaction Data'!$F1230*'Transaction Data'!$K1230</f>
        <v>2413</v>
      </c>
      <c r="N1230" s="3">
        <f>'Transaction Data'!$F1230*'Transaction Data'!$L1230</f>
        <v>2921</v>
      </c>
      <c r="O1230" s="3">
        <f>'Transaction Data'!$N1230-'Transaction Data'!$M1230</f>
        <v>508</v>
      </c>
      <c r="P1230" s="2">
        <f>DATEDIF('Transaction Data'!$D1230,'Transaction Data'!$A1230,"y")</f>
        <v>68</v>
      </c>
      <c r="Q1230" s="2" t="str">
        <f>FLOOR('Transaction Data'!$P1230,15)&amp;"-"&amp;FLOOR('Transaction Data'!$P1230,15)+14</f>
        <v>60-74</v>
      </c>
      <c r="R1230" s="2" t="str">
        <f>IF('Transaction Data'!$L1230&lt;=10,"Less Expensive","Expensive")</f>
        <v>Expensive</v>
      </c>
      <c r="S1230" s="4">
        <f>WEEKDAY('Transaction Data'!$A1230)</f>
        <v>4</v>
      </c>
      <c r="T1230" s="2" t="str">
        <f>IF(WEEKDAY('Transaction Data'!$A1230,2)&lt;6,"Weekday","Weekend")</f>
        <v>Weekday</v>
      </c>
    </row>
    <row r="1231" ht="15.75" customHeight="1">
      <c r="A1231" s="1">
        <v>45452.0</v>
      </c>
      <c r="B1231" s="2" t="s">
        <v>1227</v>
      </c>
      <c r="C1231" s="2" t="s">
        <v>54</v>
      </c>
      <c r="D1231" s="1">
        <v>26755.0</v>
      </c>
      <c r="E1231" s="2" t="s">
        <v>27</v>
      </c>
      <c r="F1231" s="2">
        <v>416.0</v>
      </c>
      <c r="G1231" s="2" t="s">
        <v>57</v>
      </c>
      <c r="H1231" s="2" t="s">
        <v>45</v>
      </c>
      <c r="I1231" s="2" t="s">
        <v>25</v>
      </c>
      <c r="J1231" s="2" t="str">
        <f t="array" ref="J1231">XLOOKUP('Transaction Data'!$G1231,Product_Code,Biscuit_Brand)</f>
        <v>Oatmeal Cookies</v>
      </c>
      <c r="K1231" s="2">
        <f t="array" ref="K1231">XLOOKUP('Transaction Data'!$G1231,Product_Code,Cost)</f>
        <v>19</v>
      </c>
      <c r="L1231" s="2">
        <f t="array" ref="L1231">XLOOKUP('Transaction Data'!$G1231,Product_Code,Unit_Price)</f>
        <v>23</v>
      </c>
      <c r="M1231" s="3">
        <f>'Transaction Data'!$F1231*'Transaction Data'!$K1231</f>
        <v>7904</v>
      </c>
      <c r="N1231" s="3">
        <f>'Transaction Data'!$F1231*'Transaction Data'!$L1231</f>
        <v>9568</v>
      </c>
      <c r="O1231" s="3">
        <f>'Transaction Data'!$N1231-'Transaction Data'!$M1231</f>
        <v>1664</v>
      </c>
      <c r="P1231" s="2">
        <f>DATEDIF('Transaction Data'!$D1231,'Transaction Data'!$A1231,"y")</f>
        <v>51</v>
      </c>
      <c r="Q1231" s="2" t="str">
        <f>FLOOR('Transaction Data'!$P1231,15)&amp;"-"&amp;FLOOR('Transaction Data'!$P1231,15)+14</f>
        <v>45-59</v>
      </c>
      <c r="R1231" s="2" t="str">
        <f>IF('Transaction Data'!$L1231&lt;=10,"Less Expensive","Expensive")</f>
        <v>Expensive</v>
      </c>
      <c r="S1231" s="4">
        <f>WEEKDAY('Transaction Data'!$A1231)</f>
        <v>1</v>
      </c>
      <c r="T1231" s="2" t="str">
        <f>IF(WEEKDAY('Transaction Data'!$A1231,2)&lt;6,"Weekday","Weekend")</f>
        <v>Weekend</v>
      </c>
    </row>
    <row r="1232" ht="15.75" customHeight="1">
      <c r="A1232" s="1">
        <v>45416.0</v>
      </c>
      <c r="B1232" s="2" t="s">
        <v>1228</v>
      </c>
      <c r="C1232" s="2" t="s">
        <v>47</v>
      </c>
      <c r="D1232" s="1">
        <v>17134.0</v>
      </c>
      <c r="E1232" s="2" t="s">
        <v>22</v>
      </c>
      <c r="F1232" s="2">
        <v>347.0</v>
      </c>
      <c r="G1232" s="2" t="s">
        <v>33</v>
      </c>
      <c r="H1232" s="2" t="s">
        <v>49</v>
      </c>
      <c r="I1232" s="2" t="s">
        <v>30</v>
      </c>
      <c r="J1232" s="2" t="str">
        <f t="array" ref="J1232">XLOOKUP('Transaction Data'!$G1232,Product_Code,Biscuit_Brand)</f>
        <v>Caramel Biscuits</v>
      </c>
      <c r="K1232" s="2">
        <f t="array" ref="K1232">XLOOKUP('Transaction Data'!$G1232,Product_Code,Cost)</f>
        <v>18</v>
      </c>
      <c r="L1232" s="2">
        <f t="array" ref="L1232">XLOOKUP('Transaction Data'!$G1232,Product_Code,Unit_Price)</f>
        <v>22</v>
      </c>
      <c r="M1232" s="3">
        <f>'Transaction Data'!$F1232*'Transaction Data'!$K1232</f>
        <v>6246</v>
      </c>
      <c r="N1232" s="3">
        <f>'Transaction Data'!$F1232*'Transaction Data'!$L1232</f>
        <v>7634</v>
      </c>
      <c r="O1232" s="3">
        <f>'Transaction Data'!$N1232-'Transaction Data'!$M1232</f>
        <v>1388</v>
      </c>
      <c r="P1232" s="2">
        <f>DATEDIF('Transaction Data'!$D1232,'Transaction Data'!$A1232,"y")</f>
        <v>77</v>
      </c>
      <c r="Q1232" s="2" t="str">
        <f>FLOOR('Transaction Data'!$P1232,15)&amp;"-"&amp;FLOOR('Transaction Data'!$P1232,15)+14</f>
        <v>75-89</v>
      </c>
      <c r="R1232" s="2" t="str">
        <f>IF('Transaction Data'!$L1232&lt;=10,"Less Expensive","Expensive")</f>
        <v>Expensive</v>
      </c>
      <c r="S1232" s="4">
        <f>WEEKDAY('Transaction Data'!$A1232)</f>
        <v>7</v>
      </c>
      <c r="T1232" s="2" t="str">
        <f>IF(WEEKDAY('Transaction Data'!$A1232,2)&lt;6,"Weekday","Weekend")</f>
        <v>Weekend</v>
      </c>
    </row>
    <row r="1233" ht="15.75" customHeight="1">
      <c r="A1233" s="1">
        <v>45492.0</v>
      </c>
      <c r="B1233" s="2" t="s">
        <v>1229</v>
      </c>
      <c r="C1233" s="2" t="s">
        <v>78</v>
      </c>
      <c r="D1233" s="1">
        <v>25191.0</v>
      </c>
      <c r="E1233" s="2" t="s">
        <v>22</v>
      </c>
      <c r="F1233" s="2">
        <v>33.0</v>
      </c>
      <c r="G1233" s="2" t="s">
        <v>55</v>
      </c>
      <c r="H1233" s="2" t="s">
        <v>52</v>
      </c>
      <c r="I1233" s="2" t="s">
        <v>25</v>
      </c>
      <c r="J1233" s="2" t="str">
        <f t="array" ref="J1233">XLOOKUP('Transaction Data'!$G1233,Product_Code,Biscuit_Brand)</f>
        <v>Vanilla Wafers</v>
      </c>
      <c r="K1233" s="2">
        <f t="array" ref="K1233">XLOOKUP('Transaction Data'!$G1233,Product_Code,Cost)</f>
        <v>18</v>
      </c>
      <c r="L1233" s="2">
        <f t="array" ref="L1233">XLOOKUP('Transaction Data'!$G1233,Product_Code,Unit_Price)</f>
        <v>36</v>
      </c>
      <c r="M1233" s="3">
        <f>'Transaction Data'!$F1233*'Transaction Data'!$K1233</f>
        <v>594</v>
      </c>
      <c r="N1233" s="3">
        <f>'Transaction Data'!$F1233*'Transaction Data'!$L1233</f>
        <v>1188</v>
      </c>
      <c r="O1233" s="3">
        <f>'Transaction Data'!$N1233-'Transaction Data'!$M1233</f>
        <v>594</v>
      </c>
      <c r="P1233" s="2">
        <f>DATEDIF('Transaction Data'!$D1233,'Transaction Data'!$A1233,"y")</f>
        <v>55</v>
      </c>
      <c r="Q1233" s="2" t="str">
        <f>FLOOR('Transaction Data'!$P1233,15)&amp;"-"&amp;FLOOR('Transaction Data'!$P1233,15)+14</f>
        <v>45-59</v>
      </c>
      <c r="R1233" s="2" t="str">
        <f>IF('Transaction Data'!$L1233&lt;=10,"Less Expensive","Expensive")</f>
        <v>Expensive</v>
      </c>
      <c r="S1233" s="4">
        <f>WEEKDAY('Transaction Data'!$A1233)</f>
        <v>6</v>
      </c>
      <c r="T1233" s="2" t="str">
        <f>IF(WEEKDAY('Transaction Data'!$A1233,2)&lt;6,"Weekday","Weekend")</f>
        <v>Weekday</v>
      </c>
    </row>
    <row r="1234" ht="15.75" customHeight="1">
      <c r="A1234" s="1">
        <v>45354.0</v>
      </c>
      <c r="B1234" s="2" t="s">
        <v>1230</v>
      </c>
      <c r="C1234" s="2" t="s">
        <v>72</v>
      </c>
      <c r="D1234" s="1">
        <v>15986.0</v>
      </c>
      <c r="E1234" s="2" t="s">
        <v>27</v>
      </c>
      <c r="F1234" s="2">
        <v>310.0</v>
      </c>
      <c r="G1234" s="2" t="s">
        <v>55</v>
      </c>
      <c r="H1234" s="2" t="s">
        <v>49</v>
      </c>
      <c r="I1234" s="2" t="s">
        <v>25</v>
      </c>
      <c r="J1234" s="2" t="str">
        <f t="array" ref="J1234">XLOOKUP('Transaction Data'!$G1234,Product_Code,Biscuit_Brand)</f>
        <v>Vanilla Wafers</v>
      </c>
      <c r="K1234" s="2">
        <f t="array" ref="K1234">XLOOKUP('Transaction Data'!$G1234,Product_Code,Cost)</f>
        <v>18</v>
      </c>
      <c r="L1234" s="2">
        <f t="array" ref="L1234">XLOOKUP('Transaction Data'!$G1234,Product_Code,Unit_Price)</f>
        <v>36</v>
      </c>
      <c r="M1234" s="3">
        <f>'Transaction Data'!$F1234*'Transaction Data'!$K1234</f>
        <v>5580</v>
      </c>
      <c r="N1234" s="3">
        <f>'Transaction Data'!$F1234*'Transaction Data'!$L1234</f>
        <v>11160</v>
      </c>
      <c r="O1234" s="3">
        <f>'Transaction Data'!$N1234-'Transaction Data'!$M1234</f>
        <v>5580</v>
      </c>
      <c r="P1234" s="2">
        <f>DATEDIF('Transaction Data'!$D1234,'Transaction Data'!$A1234,"y")</f>
        <v>80</v>
      </c>
      <c r="Q1234" s="2" t="str">
        <f>FLOOR('Transaction Data'!$P1234,15)&amp;"-"&amp;FLOOR('Transaction Data'!$P1234,15)+14</f>
        <v>75-89</v>
      </c>
      <c r="R1234" s="2" t="str">
        <f>IF('Transaction Data'!$L1234&lt;=10,"Less Expensive","Expensive")</f>
        <v>Expensive</v>
      </c>
      <c r="S1234" s="4">
        <f>WEEKDAY('Transaction Data'!$A1234)</f>
        <v>1</v>
      </c>
      <c r="T1234" s="2" t="str">
        <f>IF(WEEKDAY('Transaction Data'!$A1234,2)&lt;6,"Weekday","Weekend")</f>
        <v>Weekend</v>
      </c>
    </row>
    <row r="1235" ht="15.75" customHeight="1">
      <c r="A1235" s="1">
        <v>45356.0</v>
      </c>
      <c r="B1235" s="2" t="s">
        <v>1231</v>
      </c>
      <c r="C1235" s="2" t="s">
        <v>47</v>
      </c>
      <c r="D1235" s="1">
        <v>21591.0</v>
      </c>
      <c r="E1235" s="2" t="s">
        <v>22</v>
      </c>
      <c r="F1235" s="2">
        <v>110.0</v>
      </c>
      <c r="G1235" s="2" t="s">
        <v>44</v>
      </c>
      <c r="H1235" s="2" t="s">
        <v>52</v>
      </c>
      <c r="I1235" s="2" t="s">
        <v>25</v>
      </c>
      <c r="J1235" s="2" t="str">
        <f t="array" ref="J1235">XLOOKUP('Transaction Data'!$G1235,Product_Code,Biscuit_Brand)</f>
        <v>Butter Crunch</v>
      </c>
      <c r="K1235" s="2">
        <f t="array" ref="K1235">XLOOKUP('Transaction Data'!$G1235,Product_Code,Cost)</f>
        <v>10</v>
      </c>
      <c r="L1235" s="2">
        <f t="array" ref="L1235">XLOOKUP('Transaction Data'!$G1235,Product_Code,Unit_Price)</f>
        <v>11</v>
      </c>
      <c r="M1235" s="3">
        <f>'Transaction Data'!$F1235*'Transaction Data'!$K1235</f>
        <v>1100</v>
      </c>
      <c r="N1235" s="3">
        <f>'Transaction Data'!$F1235*'Transaction Data'!$L1235</f>
        <v>1210</v>
      </c>
      <c r="O1235" s="3">
        <f>'Transaction Data'!$N1235-'Transaction Data'!$M1235</f>
        <v>110</v>
      </c>
      <c r="P1235" s="2">
        <f>DATEDIF('Transaction Data'!$D1235,'Transaction Data'!$A1235,"y")</f>
        <v>65</v>
      </c>
      <c r="Q1235" s="2" t="str">
        <f>FLOOR('Transaction Data'!$P1235,15)&amp;"-"&amp;FLOOR('Transaction Data'!$P1235,15)+14</f>
        <v>60-74</v>
      </c>
      <c r="R1235" s="2" t="str">
        <f>IF('Transaction Data'!$L1235&lt;=10,"Less Expensive","Expensive")</f>
        <v>Expensive</v>
      </c>
      <c r="S1235" s="4">
        <f>WEEKDAY('Transaction Data'!$A1235)</f>
        <v>3</v>
      </c>
      <c r="T1235" s="2" t="str">
        <f>IF(WEEKDAY('Transaction Data'!$A1235,2)&lt;6,"Weekday","Weekend")</f>
        <v>Weekday</v>
      </c>
    </row>
    <row r="1236" ht="15.75" customHeight="1">
      <c r="A1236" s="1">
        <v>45379.0</v>
      </c>
      <c r="B1236" s="2" t="s">
        <v>1232</v>
      </c>
      <c r="C1236" s="2" t="s">
        <v>41</v>
      </c>
      <c r="D1236" s="1">
        <v>34602.0</v>
      </c>
      <c r="E1236" s="2" t="s">
        <v>22</v>
      </c>
      <c r="F1236" s="2">
        <v>145.0</v>
      </c>
      <c r="G1236" s="2" t="s">
        <v>28</v>
      </c>
      <c r="H1236" s="2" t="s">
        <v>52</v>
      </c>
      <c r="I1236" s="2" t="s">
        <v>25</v>
      </c>
      <c r="J1236" s="2" t="str">
        <f t="array" ref="J1236">XLOOKUP('Transaction Data'!$G1236,Product_Code,Biscuit_Brand)</f>
        <v>Shortbread</v>
      </c>
      <c r="K1236" s="2">
        <f t="array" ref="K1236">XLOOKUP('Transaction Data'!$G1236,Product_Code,Cost)</f>
        <v>10</v>
      </c>
      <c r="L1236" s="2">
        <f t="array" ref="L1236">XLOOKUP('Transaction Data'!$G1236,Product_Code,Unit_Price)</f>
        <v>45</v>
      </c>
      <c r="M1236" s="3">
        <f>'Transaction Data'!$F1236*'Transaction Data'!$K1236</f>
        <v>1450</v>
      </c>
      <c r="N1236" s="3">
        <f>'Transaction Data'!$F1236*'Transaction Data'!$L1236</f>
        <v>6525</v>
      </c>
      <c r="O1236" s="3">
        <f>'Transaction Data'!$N1236-'Transaction Data'!$M1236</f>
        <v>5075</v>
      </c>
      <c r="P1236" s="2">
        <f>DATEDIF('Transaction Data'!$D1236,'Transaction Data'!$A1236,"y")</f>
        <v>29</v>
      </c>
      <c r="Q1236" s="2" t="str">
        <f>FLOOR('Transaction Data'!$P1236,15)&amp;"-"&amp;FLOOR('Transaction Data'!$P1236,15)+14</f>
        <v>15-29</v>
      </c>
      <c r="R1236" s="2" t="str">
        <f>IF('Transaction Data'!$L1236&lt;=10,"Less Expensive","Expensive")</f>
        <v>Expensive</v>
      </c>
      <c r="S1236" s="4">
        <f>WEEKDAY('Transaction Data'!$A1236)</f>
        <v>5</v>
      </c>
      <c r="T1236" s="2" t="str">
        <f>IF(WEEKDAY('Transaction Data'!$A1236,2)&lt;6,"Weekday","Weekend")</f>
        <v>Weekday</v>
      </c>
    </row>
    <row r="1237" ht="15.75" customHeight="1">
      <c r="A1237" s="1">
        <v>45464.0</v>
      </c>
      <c r="B1237" s="2" t="s">
        <v>1233</v>
      </c>
      <c r="C1237" s="2" t="s">
        <v>32</v>
      </c>
      <c r="D1237" s="1">
        <v>23033.0</v>
      </c>
      <c r="E1237" s="2" t="s">
        <v>27</v>
      </c>
      <c r="F1237" s="2">
        <v>148.0</v>
      </c>
      <c r="G1237" s="2" t="s">
        <v>57</v>
      </c>
      <c r="H1237" s="2" t="s">
        <v>45</v>
      </c>
      <c r="I1237" s="2" t="s">
        <v>25</v>
      </c>
      <c r="J1237" s="2" t="str">
        <f t="array" ref="J1237">XLOOKUP('Transaction Data'!$G1237,Product_Code,Biscuit_Brand)</f>
        <v>Oatmeal Cookies</v>
      </c>
      <c r="K1237" s="2">
        <f t="array" ref="K1237">XLOOKUP('Transaction Data'!$G1237,Product_Code,Cost)</f>
        <v>19</v>
      </c>
      <c r="L1237" s="2">
        <f t="array" ref="L1237">XLOOKUP('Transaction Data'!$G1237,Product_Code,Unit_Price)</f>
        <v>23</v>
      </c>
      <c r="M1237" s="3">
        <f>'Transaction Data'!$F1237*'Transaction Data'!$K1237</f>
        <v>2812</v>
      </c>
      <c r="N1237" s="3">
        <f>'Transaction Data'!$F1237*'Transaction Data'!$L1237</f>
        <v>3404</v>
      </c>
      <c r="O1237" s="3">
        <f>'Transaction Data'!$N1237-'Transaction Data'!$M1237</f>
        <v>592</v>
      </c>
      <c r="P1237" s="2">
        <f>DATEDIF('Transaction Data'!$D1237,'Transaction Data'!$A1237,"y")</f>
        <v>61</v>
      </c>
      <c r="Q1237" s="2" t="str">
        <f>FLOOR('Transaction Data'!$P1237,15)&amp;"-"&amp;FLOOR('Transaction Data'!$P1237,15)+14</f>
        <v>60-74</v>
      </c>
      <c r="R1237" s="2" t="str">
        <f>IF('Transaction Data'!$L1237&lt;=10,"Less Expensive","Expensive")</f>
        <v>Expensive</v>
      </c>
      <c r="S1237" s="4">
        <f>WEEKDAY('Transaction Data'!$A1237)</f>
        <v>6</v>
      </c>
      <c r="T1237" s="2" t="str">
        <f>IF(WEEKDAY('Transaction Data'!$A1237,2)&lt;6,"Weekday","Weekend")</f>
        <v>Weekday</v>
      </c>
    </row>
    <row r="1238" ht="15.75" customHeight="1">
      <c r="A1238" s="1">
        <v>45473.0</v>
      </c>
      <c r="B1238" s="2" t="s">
        <v>1234</v>
      </c>
      <c r="C1238" s="2" t="s">
        <v>47</v>
      </c>
      <c r="D1238" s="1">
        <v>27994.0</v>
      </c>
      <c r="E1238" s="2" t="s">
        <v>63</v>
      </c>
      <c r="F1238" s="2">
        <v>194.0</v>
      </c>
      <c r="G1238" s="2" t="s">
        <v>33</v>
      </c>
      <c r="H1238" s="2" t="s">
        <v>49</v>
      </c>
      <c r="I1238" s="2" t="s">
        <v>25</v>
      </c>
      <c r="J1238" s="2" t="str">
        <f t="array" ref="J1238">XLOOKUP('Transaction Data'!$G1238,Product_Code,Biscuit_Brand)</f>
        <v>Caramel Biscuits</v>
      </c>
      <c r="K1238" s="2">
        <f t="array" ref="K1238">XLOOKUP('Transaction Data'!$G1238,Product_Code,Cost)</f>
        <v>18</v>
      </c>
      <c r="L1238" s="2">
        <f t="array" ref="L1238">XLOOKUP('Transaction Data'!$G1238,Product_Code,Unit_Price)</f>
        <v>22</v>
      </c>
      <c r="M1238" s="3">
        <f>'Transaction Data'!$F1238*'Transaction Data'!$K1238</f>
        <v>3492</v>
      </c>
      <c r="N1238" s="3">
        <f>'Transaction Data'!$F1238*'Transaction Data'!$L1238</f>
        <v>4268</v>
      </c>
      <c r="O1238" s="3">
        <f>'Transaction Data'!$N1238-'Transaction Data'!$M1238</f>
        <v>776</v>
      </c>
      <c r="P1238" s="2">
        <f>DATEDIF('Transaction Data'!$D1238,'Transaction Data'!$A1238,"y")</f>
        <v>47</v>
      </c>
      <c r="Q1238" s="2" t="str">
        <f>FLOOR('Transaction Data'!$P1238,15)&amp;"-"&amp;FLOOR('Transaction Data'!$P1238,15)+14</f>
        <v>45-59</v>
      </c>
      <c r="R1238" s="2" t="str">
        <f>IF('Transaction Data'!$L1238&lt;=10,"Less Expensive","Expensive")</f>
        <v>Expensive</v>
      </c>
      <c r="S1238" s="4">
        <f>WEEKDAY('Transaction Data'!$A1238)</f>
        <v>1</v>
      </c>
      <c r="T1238" s="2" t="str">
        <f>IF(WEEKDAY('Transaction Data'!$A1238,2)&lt;6,"Weekday","Weekend")</f>
        <v>Weekend</v>
      </c>
    </row>
    <row r="1239" ht="15.75" customHeight="1">
      <c r="A1239" s="1">
        <v>45323.0</v>
      </c>
      <c r="B1239" s="2" t="s">
        <v>1235</v>
      </c>
      <c r="C1239" s="2" t="s">
        <v>47</v>
      </c>
      <c r="D1239" s="1">
        <v>16121.0</v>
      </c>
      <c r="E1239" s="2" t="s">
        <v>63</v>
      </c>
      <c r="F1239" s="2">
        <v>300.0</v>
      </c>
      <c r="G1239" s="2" t="s">
        <v>28</v>
      </c>
      <c r="H1239" s="2" t="s">
        <v>52</v>
      </c>
      <c r="I1239" s="2" t="s">
        <v>25</v>
      </c>
      <c r="J1239" s="2" t="str">
        <f t="array" ref="J1239">XLOOKUP('Transaction Data'!$G1239,Product_Code,Biscuit_Brand)</f>
        <v>Shortbread</v>
      </c>
      <c r="K1239" s="2">
        <f t="array" ref="K1239">XLOOKUP('Transaction Data'!$G1239,Product_Code,Cost)</f>
        <v>10</v>
      </c>
      <c r="L1239" s="2">
        <f t="array" ref="L1239">XLOOKUP('Transaction Data'!$G1239,Product_Code,Unit_Price)</f>
        <v>45</v>
      </c>
      <c r="M1239" s="3">
        <f>'Transaction Data'!$F1239*'Transaction Data'!$K1239</f>
        <v>3000</v>
      </c>
      <c r="N1239" s="3">
        <f>'Transaction Data'!$F1239*'Transaction Data'!$L1239</f>
        <v>13500</v>
      </c>
      <c r="O1239" s="3">
        <f>'Transaction Data'!$N1239-'Transaction Data'!$M1239</f>
        <v>10500</v>
      </c>
      <c r="P1239" s="2">
        <f>DATEDIF('Transaction Data'!$D1239,'Transaction Data'!$A1239,"y")</f>
        <v>79</v>
      </c>
      <c r="Q1239" s="2" t="str">
        <f>FLOOR('Transaction Data'!$P1239,15)&amp;"-"&amp;FLOOR('Transaction Data'!$P1239,15)+14</f>
        <v>75-89</v>
      </c>
      <c r="R1239" s="2" t="str">
        <f>IF('Transaction Data'!$L1239&lt;=10,"Less Expensive","Expensive")</f>
        <v>Expensive</v>
      </c>
      <c r="S1239" s="4">
        <f>WEEKDAY('Transaction Data'!$A1239)</f>
        <v>5</v>
      </c>
      <c r="T1239" s="2" t="str">
        <f>IF(WEEKDAY('Transaction Data'!$A1239,2)&lt;6,"Weekday","Weekend")</f>
        <v>Weekday</v>
      </c>
    </row>
    <row r="1240" ht="15.75" customHeight="1">
      <c r="A1240" s="1">
        <v>45338.0</v>
      </c>
      <c r="B1240" s="2" t="s">
        <v>1236</v>
      </c>
      <c r="C1240" s="2" t="s">
        <v>78</v>
      </c>
      <c r="D1240" s="1">
        <v>20010.0</v>
      </c>
      <c r="E1240" s="2" t="s">
        <v>22</v>
      </c>
      <c r="F1240" s="2">
        <v>164.0</v>
      </c>
      <c r="G1240" s="2" t="s">
        <v>28</v>
      </c>
      <c r="H1240" s="2" t="s">
        <v>49</v>
      </c>
      <c r="I1240" s="2" t="s">
        <v>25</v>
      </c>
      <c r="J1240" s="2" t="str">
        <f t="array" ref="J1240">XLOOKUP('Transaction Data'!$G1240,Product_Code,Biscuit_Brand)</f>
        <v>Shortbread</v>
      </c>
      <c r="K1240" s="2">
        <f t="array" ref="K1240">XLOOKUP('Transaction Data'!$G1240,Product_Code,Cost)</f>
        <v>10</v>
      </c>
      <c r="L1240" s="2">
        <f t="array" ref="L1240">XLOOKUP('Transaction Data'!$G1240,Product_Code,Unit_Price)</f>
        <v>45</v>
      </c>
      <c r="M1240" s="3">
        <f>'Transaction Data'!$F1240*'Transaction Data'!$K1240</f>
        <v>1640</v>
      </c>
      <c r="N1240" s="3">
        <f>'Transaction Data'!$F1240*'Transaction Data'!$L1240</f>
        <v>7380</v>
      </c>
      <c r="O1240" s="3">
        <f>'Transaction Data'!$N1240-'Transaction Data'!$M1240</f>
        <v>5740</v>
      </c>
      <c r="P1240" s="2">
        <f>DATEDIF('Transaction Data'!$D1240,'Transaction Data'!$A1240,"y")</f>
        <v>69</v>
      </c>
      <c r="Q1240" s="2" t="str">
        <f>FLOOR('Transaction Data'!$P1240,15)&amp;"-"&amp;FLOOR('Transaction Data'!$P1240,15)+14</f>
        <v>60-74</v>
      </c>
      <c r="R1240" s="2" t="str">
        <f>IF('Transaction Data'!$L1240&lt;=10,"Less Expensive","Expensive")</f>
        <v>Expensive</v>
      </c>
      <c r="S1240" s="4">
        <f>WEEKDAY('Transaction Data'!$A1240)</f>
        <v>6</v>
      </c>
      <c r="T1240" s="2" t="str">
        <f>IF(WEEKDAY('Transaction Data'!$A1240,2)&lt;6,"Weekday","Weekend")</f>
        <v>Weekday</v>
      </c>
    </row>
    <row r="1241" ht="15.75" customHeight="1">
      <c r="A1241" s="1">
        <v>45487.0</v>
      </c>
      <c r="B1241" s="2" t="s">
        <v>1237</v>
      </c>
      <c r="C1241" s="2" t="s">
        <v>47</v>
      </c>
      <c r="D1241" s="1">
        <v>21854.0</v>
      </c>
      <c r="E1241" s="2" t="s">
        <v>27</v>
      </c>
      <c r="F1241" s="2">
        <v>453.0</v>
      </c>
      <c r="G1241" s="2" t="s">
        <v>55</v>
      </c>
      <c r="H1241" s="2" t="s">
        <v>52</v>
      </c>
      <c r="I1241" s="2" t="s">
        <v>30</v>
      </c>
      <c r="J1241" s="2" t="str">
        <f t="array" ref="J1241">XLOOKUP('Transaction Data'!$G1241,Product_Code,Biscuit_Brand)</f>
        <v>Vanilla Wafers</v>
      </c>
      <c r="K1241" s="2">
        <f t="array" ref="K1241">XLOOKUP('Transaction Data'!$G1241,Product_Code,Cost)</f>
        <v>18</v>
      </c>
      <c r="L1241" s="2">
        <f t="array" ref="L1241">XLOOKUP('Transaction Data'!$G1241,Product_Code,Unit_Price)</f>
        <v>36</v>
      </c>
      <c r="M1241" s="3">
        <f>'Transaction Data'!$F1241*'Transaction Data'!$K1241</f>
        <v>8154</v>
      </c>
      <c r="N1241" s="3">
        <f>'Transaction Data'!$F1241*'Transaction Data'!$L1241</f>
        <v>16308</v>
      </c>
      <c r="O1241" s="3">
        <f>'Transaction Data'!$N1241-'Transaction Data'!$M1241</f>
        <v>8154</v>
      </c>
      <c r="P1241" s="2">
        <f>DATEDIF('Transaction Data'!$D1241,'Transaction Data'!$A1241,"y")</f>
        <v>64</v>
      </c>
      <c r="Q1241" s="2" t="str">
        <f>FLOOR('Transaction Data'!$P1241,15)&amp;"-"&amp;FLOOR('Transaction Data'!$P1241,15)+14</f>
        <v>60-74</v>
      </c>
      <c r="R1241" s="2" t="str">
        <f>IF('Transaction Data'!$L1241&lt;=10,"Less Expensive","Expensive")</f>
        <v>Expensive</v>
      </c>
      <c r="S1241" s="4">
        <f>WEEKDAY('Transaction Data'!$A1241)</f>
        <v>1</v>
      </c>
      <c r="T1241" s="2" t="str">
        <f>IF(WEEKDAY('Transaction Data'!$A1241,2)&lt;6,"Weekday","Weekend")</f>
        <v>Weekend</v>
      </c>
    </row>
    <row r="1242" ht="15.75" customHeight="1">
      <c r="A1242" s="1">
        <v>45334.0</v>
      </c>
      <c r="B1242" s="2" t="s">
        <v>1238</v>
      </c>
      <c r="C1242" s="2" t="s">
        <v>69</v>
      </c>
      <c r="D1242" s="1">
        <v>18874.0</v>
      </c>
      <c r="E1242" s="2" t="s">
        <v>22</v>
      </c>
      <c r="F1242" s="2">
        <v>372.0</v>
      </c>
      <c r="G1242" s="2" t="s">
        <v>48</v>
      </c>
      <c r="H1242" s="2" t="s">
        <v>34</v>
      </c>
      <c r="I1242" s="2" t="s">
        <v>25</v>
      </c>
      <c r="J1242" s="2" t="str">
        <f t="array" ref="J1242">XLOOKUP('Transaction Data'!$G1242,Product_Code,Biscuit_Brand)</f>
        <v>Lemon Crisps</v>
      </c>
      <c r="K1242" s="2">
        <f t="array" ref="K1242">XLOOKUP('Transaction Data'!$G1242,Product_Code,Cost)</f>
        <v>7</v>
      </c>
      <c r="L1242" s="2">
        <f t="array" ref="L1242">XLOOKUP('Transaction Data'!$G1242,Product_Code,Unit_Price)</f>
        <v>9</v>
      </c>
      <c r="M1242" s="3">
        <f>'Transaction Data'!$F1242*'Transaction Data'!$K1242</f>
        <v>2604</v>
      </c>
      <c r="N1242" s="3">
        <f>'Transaction Data'!$F1242*'Transaction Data'!$L1242</f>
        <v>3348</v>
      </c>
      <c r="O1242" s="3">
        <f>'Transaction Data'!$N1242-'Transaction Data'!$M1242</f>
        <v>744</v>
      </c>
      <c r="P1242" s="2">
        <f>DATEDIF('Transaction Data'!$D1242,'Transaction Data'!$A1242,"y")</f>
        <v>72</v>
      </c>
      <c r="Q1242" s="2" t="str">
        <f>FLOOR('Transaction Data'!$P1242,15)&amp;"-"&amp;FLOOR('Transaction Data'!$P1242,15)+14</f>
        <v>60-74</v>
      </c>
      <c r="R1242" s="2" t="str">
        <f>IF('Transaction Data'!$L1242&lt;=10,"Less Expensive","Expensive")</f>
        <v>Less Expensive</v>
      </c>
      <c r="S1242" s="4">
        <f>WEEKDAY('Transaction Data'!$A1242)</f>
        <v>2</v>
      </c>
      <c r="T1242" s="2" t="str">
        <f>IF(WEEKDAY('Transaction Data'!$A1242,2)&lt;6,"Weekday","Weekend")</f>
        <v>Weekday</v>
      </c>
    </row>
    <row r="1243" ht="15.75" customHeight="1">
      <c r="A1243" s="1">
        <v>45426.0</v>
      </c>
      <c r="B1243" s="2" t="s">
        <v>1239</v>
      </c>
      <c r="C1243" s="2" t="s">
        <v>69</v>
      </c>
      <c r="D1243" s="1">
        <v>35782.0</v>
      </c>
      <c r="E1243" s="2" t="s">
        <v>37</v>
      </c>
      <c r="F1243" s="2">
        <v>61.0</v>
      </c>
      <c r="G1243" s="2" t="s">
        <v>61</v>
      </c>
      <c r="H1243" s="2" t="s">
        <v>34</v>
      </c>
      <c r="I1243" s="2" t="s">
        <v>25</v>
      </c>
      <c r="J1243" s="2" t="str">
        <f t="array" ref="J1243">XLOOKUP('Transaction Data'!$G1243,Product_Code,Biscuit_Brand)</f>
        <v>Choco Delight</v>
      </c>
      <c r="K1243" s="2">
        <f t="array" ref="K1243">XLOOKUP('Transaction Data'!$G1243,Product_Code,Cost)</f>
        <v>3</v>
      </c>
      <c r="L1243" s="2">
        <f t="array" ref="L1243">XLOOKUP('Transaction Data'!$G1243,Product_Code,Unit_Price)</f>
        <v>5</v>
      </c>
      <c r="M1243" s="3">
        <f>'Transaction Data'!$F1243*'Transaction Data'!$K1243</f>
        <v>183</v>
      </c>
      <c r="N1243" s="3">
        <f>'Transaction Data'!$F1243*'Transaction Data'!$L1243</f>
        <v>305</v>
      </c>
      <c r="O1243" s="3">
        <f>'Transaction Data'!$N1243-'Transaction Data'!$M1243</f>
        <v>122</v>
      </c>
      <c r="P1243" s="2">
        <f>DATEDIF('Transaction Data'!$D1243,'Transaction Data'!$A1243,"y")</f>
        <v>26</v>
      </c>
      <c r="Q1243" s="2" t="str">
        <f>FLOOR('Transaction Data'!$P1243,15)&amp;"-"&amp;FLOOR('Transaction Data'!$P1243,15)+14</f>
        <v>15-29</v>
      </c>
      <c r="R1243" s="2" t="str">
        <f>IF('Transaction Data'!$L1243&lt;=10,"Less Expensive","Expensive")</f>
        <v>Less Expensive</v>
      </c>
      <c r="S1243" s="4">
        <f>WEEKDAY('Transaction Data'!$A1243)</f>
        <v>3</v>
      </c>
      <c r="T1243" s="2" t="str">
        <f>IF(WEEKDAY('Transaction Data'!$A1243,2)&lt;6,"Weekday","Weekend")</f>
        <v>Weekday</v>
      </c>
    </row>
    <row r="1244" ht="15.75" customHeight="1">
      <c r="A1244" s="1">
        <v>45482.0</v>
      </c>
      <c r="B1244" s="2" t="s">
        <v>1240</v>
      </c>
      <c r="C1244" s="2" t="s">
        <v>41</v>
      </c>
      <c r="D1244" s="1">
        <v>16668.0</v>
      </c>
      <c r="E1244" s="2" t="s">
        <v>27</v>
      </c>
      <c r="F1244" s="2">
        <v>343.0</v>
      </c>
      <c r="G1244" s="2" t="s">
        <v>23</v>
      </c>
      <c r="H1244" s="2" t="s">
        <v>39</v>
      </c>
      <c r="I1244" s="2" t="s">
        <v>25</v>
      </c>
      <c r="J1244" s="2" t="str">
        <f t="array" ref="J1244">XLOOKUP('Transaction Data'!$G1244,Product_Code,Biscuit_Brand)</f>
        <v>Cinnamon Swirls</v>
      </c>
      <c r="K1244" s="2">
        <f t="array" ref="K1244">XLOOKUP('Transaction Data'!$G1244,Product_Code,Cost)</f>
        <v>10</v>
      </c>
      <c r="L1244" s="2">
        <f t="array" ref="L1244">XLOOKUP('Transaction Data'!$G1244,Product_Code,Unit_Price)</f>
        <v>14</v>
      </c>
      <c r="M1244" s="3">
        <f>'Transaction Data'!$F1244*'Transaction Data'!$K1244</f>
        <v>3430</v>
      </c>
      <c r="N1244" s="3">
        <f>'Transaction Data'!$F1244*'Transaction Data'!$L1244</f>
        <v>4802</v>
      </c>
      <c r="O1244" s="3">
        <f>'Transaction Data'!$N1244-'Transaction Data'!$M1244</f>
        <v>1372</v>
      </c>
      <c r="P1244" s="2">
        <f>DATEDIF('Transaction Data'!$D1244,'Transaction Data'!$A1244,"y")</f>
        <v>78</v>
      </c>
      <c r="Q1244" s="2" t="str">
        <f>FLOOR('Transaction Data'!$P1244,15)&amp;"-"&amp;FLOOR('Transaction Data'!$P1244,15)+14</f>
        <v>75-89</v>
      </c>
      <c r="R1244" s="2" t="str">
        <f>IF('Transaction Data'!$L1244&lt;=10,"Less Expensive","Expensive")</f>
        <v>Expensive</v>
      </c>
      <c r="S1244" s="4">
        <f>WEEKDAY('Transaction Data'!$A1244)</f>
        <v>3</v>
      </c>
      <c r="T1244" s="2" t="str">
        <f>IF(WEEKDAY('Transaction Data'!$A1244,2)&lt;6,"Weekday","Weekend")</f>
        <v>Weekday</v>
      </c>
    </row>
    <row r="1245" ht="15.75" customHeight="1">
      <c r="A1245" s="1">
        <v>45298.0</v>
      </c>
      <c r="B1245" s="2" t="s">
        <v>1241</v>
      </c>
      <c r="C1245" s="2" t="s">
        <v>41</v>
      </c>
      <c r="D1245" s="1">
        <v>22436.0</v>
      </c>
      <c r="E1245" s="2" t="s">
        <v>63</v>
      </c>
      <c r="F1245" s="2">
        <v>29.0</v>
      </c>
      <c r="G1245" s="2" t="s">
        <v>38</v>
      </c>
      <c r="H1245" s="2" t="s">
        <v>42</v>
      </c>
      <c r="I1245" s="2" t="s">
        <v>25</v>
      </c>
      <c r="J1245" s="2" t="str">
        <f t="array" ref="J1245">XLOOKUP('Transaction Data'!$G1245,Product_Code,Biscuit_Brand)</f>
        <v>Ginger Snaps</v>
      </c>
      <c r="K1245" s="2">
        <f t="array" ref="K1245">XLOOKUP('Transaction Data'!$G1245,Product_Code,Cost)</f>
        <v>14</v>
      </c>
      <c r="L1245" s="2">
        <f t="array" ref="L1245">XLOOKUP('Transaction Data'!$G1245,Product_Code,Unit_Price)</f>
        <v>28</v>
      </c>
      <c r="M1245" s="3">
        <f>'Transaction Data'!$F1245*'Transaction Data'!$K1245</f>
        <v>406</v>
      </c>
      <c r="N1245" s="3">
        <f>'Transaction Data'!$F1245*'Transaction Data'!$L1245</f>
        <v>812</v>
      </c>
      <c r="O1245" s="3">
        <f>'Transaction Data'!$N1245-'Transaction Data'!$M1245</f>
        <v>406</v>
      </c>
      <c r="P1245" s="2">
        <f>DATEDIF('Transaction Data'!$D1245,'Transaction Data'!$A1245,"y")</f>
        <v>62</v>
      </c>
      <c r="Q1245" s="2" t="str">
        <f>FLOOR('Transaction Data'!$P1245,15)&amp;"-"&amp;FLOOR('Transaction Data'!$P1245,15)+14</f>
        <v>60-74</v>
      </c>
      <c r="R1245" s="2" t="str">
        <f>IF('Transaction Data'!$L1245&lt;=10,"Less Expensive","Expensive")</f>
        <v>Expensive</v>
      </c>
      <c r="S1245" s="4">
        <f>WEEKDAY('Transaction Data'!$A1245)</f>
        <v>1</v>
      </c>
      <c r="T1245" s="2" t="str">
        <f>IF(WEEKDAY('Transaction Data'!$A1245,2)&lt;6,"Weekday","Weekend")</f>
        <v>Weekend</v>
      </c>
    </row>
    <row r="1246" ht="15.75" customHeight="1">
      <c r="A1246" s="1">
        <v>45368.0</v>
      </c>
      <c r="B1246" s="2" t="s">
        <v>1242</v>
      </c>
      <c r="C1246" s="2" t="s">
        <v>65</v>
      </c>
      <c r="D1246" s="1">
        <v>33223.0</v>
      </c>
      <c r="E1246" s="2" t="s">
        <v>37</v>
      </c>
      <c r="F1246" s="2">
        <v>92.0</v>
      </c>
      <c r="G1246" s="2" t="s">
        <v>38</v>
      </c>
      <c r="H1246" s="2" t="s">
        <v>45</v>
      </c>
      <c r="I1246" s="2" t="s">
        <v>25</v>
      </c>
      <c r="J1246" s="2" t="str">
        <f t="array" ref="J1246">XLOOKUP('Transaction Data'!$G1246,Product_Code,Biscuit_Brand)</f>
        <v>Ginger Snaps</v>
      </c>
      <c r="K1246" s="2">
        <f t="array" ref="K1246">XLOOKUP('Transaction Data'!$G1246,Product_Code,Cost)</f>
        <v>14</v>
      </c>
      <c r="L1246" s="2">
        <f t="array" ref="L1246">XLOOKUP('Transaction Data'!$G1246,Product_Code,Unit_Price)</f>
        <v>28</v>
      </c>
      <c r="M1246" s="3">
        <f>'Transaction Data'!$F1246*'Transaction Data'!$K1246</f>
        <v>1288</v>
      </c>
      <c r="N1246" s="3">
        <f>'Transaction Data'!$F1246*'Transaction Data'!$L1246</f>
        <v>2576</v>
      </c>
      <c r="O1246" s="3">
        <f>'Transaction Data'!$N1246-'Transaction Data'!$M1246</f>
        <v>1288</v>
      </c>
      <c r="P1246" s="2">
        <f>DATEDIF('Transaction Data'!$D1246,'Transaction Data'!$A1246,"y")</f>
        <v>33</v>
      </c>
      <c r="Q1246" s="2" t="str">
        <f>FLOOR('Transaction Data'!$P1246,15)&amp;"-"&amp;FLOOR('Transaction Data'!$P1246,15)+14</f>
        <v>30-44</v>
      </c>
      <c r="R1246" s="2" t="str">
        <f>IF('Transaction Data'!$L1246&lt;=10,"Less Expensive","Expensive")</f>
        <v>Expensive</v>
      </c>
      <c r="S1246" s="4">
        <f>WEEKDAY('Transaction Data'!$A1246)</f>
        <v>1</v>
      </c>
      <c r="T1246" s="2" t="str">
        <f>IF(WEEKDAY('Transaction Data'!$A1246,2)&lt;6,"Weekday","Weekend")</f>
        <v>Weekend</v>
      </c>
    </row>
    <row r="1247" ht="15.75" customHeight="1">
      <c r="A1247" s="1">
        <v>45351.0</v>
      </c>
      <c r="B1247" s="2" t="s">
        <v>1243</v>
      </c>
      <c r="C1247" s="2" t="s">
        <v>21</v>
      </c>
      <c r="D1247" s="1">
        <v>32644.0</v>
      </c>
      <c r="E1247" s="2" t="s">
        <v>63</v>
      </c>
      <c r="F1247" s="2">
        <v>390.0</v>
      </c>
      <c r="G1247" s="2" t="s">
        <v>23</v>
      </c>
      <c r="H1247" s="2" t="s">
        <v>49</v>
      </c>
      <c r="I1247" s="2" t="s">
        <v>25</v>
      </c>
      <c r="J1247" s="2" t="str">
        <f t="array" ref="J1247">XLOOKUP('Transaction Data'!$G1247,Product_Code,Biscuit_Brand)</f>
        <v>Cinnamon Swirls</v>
      </c>
      <c r="K1247" s="2">
        <f t="array" ref="K1247">XLOOKUP('Transaction Data'!$G1247,Product_Code,Cost)</f>
        <v>10</v>
      </c>
      <c r="L1247" s="2">
        <f t="array" ref="L1247">XLOOKUP('Transaction Data'!$G1247,Product_Code,Unit_Price)</f>
        <v>14</v>
      </c>
      <c r="M1247" s="3">
        <f>'Transaction Data'!$F1247*'Transaction Data'!$K1247</f>
        <v>3900</v>
      </c>
      <c r="N1247" s="3">
        <f>'Transaction Data'!$F1247*'Transaction Data'!$L1247</f>
        <v>5460</v>
      </c>
      <c r="O1247" s="3">
        <f>'Transaction Data'!$N1247-'Transaction Data'!$M1247</f>
        <v>1560</v>
      </c>
      <c r="P1247" s="2">
        <f>DATEDIF('Transaction Data'!$D1247,'Transaction Data'!$A1247,"y")</f>
        <v>34</v>
      </c>
      <c r="Q1247" s="2" t="str">
        <f>FLOOR('Transaction Data'!$P1247,15)&amp;"-"&amp;FLOOR('Transaction Data'!$P1247,15)+14</f>
        <v>30-44</v>
      </c>
      <c r="R1247" s="2" t="str">
        <f>IF('Transaction Data'!$L1247&lt;=10,"Less Expensive","Expensive")</f>
        <v>Expensive</v>
      </c>
      <c r="S1247" s="4">
        <f>WEEKDAY('Transaction Data'!$A1247)</f>
        <v>5</v>
      </c>
      <c r="T1247" s="2" t="str">
        <f>IF(WEEKDAY('Transaction Data'!$A1247,2)&lt;6,"Weekday","Weekend")</f>
        <v>Weekday</v>
      </c>
    </row>
    <row r="1248" ht="15.75" customHeight="1">
      <c r="A1248" s="1">
        <v>45478.0</v>
      </c>
      <c r="B1248" s="2" t="s">
        <v>1244</v>
      </c>
      <c r="C1248" s="2" t="s">
        <v>51</v>
      </c>
      <c r="D1248" s="1">
        <v>28207.0</v>
      </c>
      <c r="E1248" s="2" t="s">
        <v>22</v>
      </c>
      <c r="F1248" s="2">
        <v>469.0</v>
      </c>
      <c r="G1248" s="2" t="s">
        <v>48</v>
      </c>
      <c r="H1248" s="2" t="s">
        <v>52</v>
      </c>
      <c r="I1248" s="2" t="s">
        <v>25</v>
      </c>
      <c r="J1248" s="2" t="str">
        <f t="array" ref="J1248">XLOOKUP('Transaction Data'!$G1248,Product_Code,Biscuit_Brand)</f>
        <v>Lemon Crisps</v>
      </c>
      <c r="K1248" s="2">
        <f t="array" ref="K1248">XLOOKUP('Transaction Data'!$G1248,Product_Code,Cost)</f>
        <v>7</v>
      </c>
      <c r="L1248" s="2">
        <f t="array" ref="L1248">XLOOKUP('Transaction Data'!$G1248,Product_Code,Unit_Price)</f>
        <v>9</v>
      </c>
      <c r="M1248" s="3">
        <f>'Transaction Data'!$F1248*'Transaction Data'!$K1248</f>
        <v>3283</v>
      </c>
      <c r="N1248" s="3">
        <f>'Transaction Data'!$F1248*'Transaction Data'!$L1248</f>
        <v>4221</v>
      </c>
      <c r="O1248" s="3">
        <f>'Transaction Data'!$N1248-'Transaction Data'!$M1248</f>
        <v>938</v>
      </c>
      <c r="P1248" s="2">
        <f>DATEDIF('Transaction Data'!$D1248,'Transaction Data'!$A1248,"y")</f>
        <v>47</v>
      </c>
      <c r="Q1248" s="2" t="str">
        <f>FLOOR('Transaction Data'!$P1248,15)&amp;"-"&amp;FLOOR('Transaction Data'!$P1248,15)+14</f>
        <v>45-59</v>
      </c>
      <c r="R1248" s="2" t="str">
        <f>IF('Transaction Data'!$L1248&lt;=10,"Less Expensive","Expensive")</f>
        <v>Less Expensive</v>
      </c>
      <c r="S1248" s="4">
        <f>WEEKDAY('Transaction Data'!$A1248)</f>
        <v>6</v>
      </c>
      <c r="T1248" s="2" t="str">
        <f>IF(WEEKDAY('Transaction Data'!$A1248,2)&lt;6,"Weekday","Weekend")</f>
        <v>Weekday</v>
      </c>
    </row>
    <row r="1249" ht="15.75" customHeight="1">
      <c r="A1249" s="1">
        <v>45468.0</v>
      </c>
      <c r="B1249" s="2" t="s">
        <v>1245</v>
      </c>
      <c r="C1249" s="2" t="s">
        <v>47</v>
      </c>
      <c r="D1249" s="1">
        <v>37177.0</v>
      </c>
      <c r="E1249" s="2" t="s">
        <v>63</v>
      </c>
      <c r="F1249" s="2">
        <v>268.0</v>
      </c>
      <c r="G1249" s="2" t="s">
        <v>60</v>
      </c>
      <c r="H1249" s="2" t="s">
        <v>49</v>
      </c>
      <c r="I1249" s="2" t="s">
        <v>25</v>
      </c>
      <c r="J1249" s="2" t="str">
        <f t="array" ref="J1249">XLOOKUP('Transaction Data'!$G1249,Product_Code,Biscuit_Brand)</f>
        <v>Peanut Butter Bites</v>
      </c>
      <c r="K1249" s="2">
        <f t="array" ref="K1249">XLOOKUP('Transaction Data'!$G1249,Product_Code,Cost)</f>
        <v>5</v>
      </c>
      <c r="L1249" s="2">
        <f t="array" ref="L1249">XLOOKUP('Transaction Data'!$G1249,Product_Code,Unit_Price)</f>
        <v>7</v>
      </c>
      <c r="M1249" s="3">
        <f>'Transaction Data'!$F1249*'Transaction Data'!$K1249</f>
        <v>1340</v>
      </c>
      <c r="N1249" s="3">
        <f>'Transaction Data'!$F1249*'Transaction Data'!$L1249</f>
        <v>1876</v>
      </c>
      <c r="O1249" s="3">
        <f>'Transaction Data'!$N1249-'Transaction Data'!$M1249</f>
        <v>536</v>
      </c>
      <c r="P1249" s="2">
        <f>DATEDIF('Transaction Data'!$D1249,'Transaction Data'!$A1249,"y")</f>
        <v>22</v>
      </c>
      <c r="Q1249" s="2" t="str">
        <f>FLOOR('Transaction Data'!$P1249,15)&amp;"-"&amp;FLOOR('Transaction Data'!$P1249,15)+14</f>
        <v>15-29</v>
      </c>
      <c r="R1249" s="2" t="str">
        <f>IF('Transaction Data'!$L1249&lt;=10,"Less Expensive","Expensive")</f>
        <v>Less Expensive</v>
      </c>
      <c r="S1249" s="4">
        <f>WEEKDAY('Transaction Data'!$A1249)</f>
        <v>3</v>
      </c>
      <c r="T1249" s="2" t="str">
        <f>IF(WEEKDAY('Transaction Data'!$A1249,2)&lt;6,"Weekday","Weekend")</f>
        <v>Weekday</v>
      </c>
    </row>
    <row r="1250" ht="15.75" customHeight="1">
      <c r="A1250" s="1">
        <v>45448.0</v>
      </c>
      <c r="B1250" s="2" t="s">
        <v>1246</v>
      </c>
      <c r="C1250" s="2" t="s">
        <v>65</v>
      </c>
      <c r="D1250" s="1">
        <v>25399.0</v>
      </c>
      <c r="E1250" s="2" t="s">
        <v>27</v>
      </c>
      <c r="F1250" s="2">
        <v>250.0</v>
      </c>
      <c r="G1250" s="2" t="s">
        <v>48</v>
      </c>
      <c r="H1250" s="2" t="s">
        <v>52</v>
      </c>
      <c r="I1250" s="2" t="s">
        <v>25</v>
      </c>
      <c r="J1250" s="2" t="str">
        <f t="array" ref="J1250">XLOOKUP('Transaction Data'!$G1250,Product_Code,Biscuit_Brand)</f>
        <v>Lemon Crisps</v>
      </c>
      <c r="K1250" s="2">
        <f t="array" ref="K1250">XLOOKUP('Transaction Data'!$G1250,Product_Code,Cost)</f>
        <v>7</v>
      </c>
      <c r="L1250" s="2">
        <f t="array" ref="L1250">XLOOKUP('Transaction Data'!$G1250,Product_Code,Unit_Price)</f>
        <v>9</v>
      </c>
      <c r="M1250" s="3">
        <f>'Transaction Data'!$F1250*'Transaction Data'!$K1250</f>
        <v>1750</v>
      </c>
      <c r="N1250" s="3">
        <f>'Transaction Data'!$F1250*'Transaction Data'!$L1250</f>
        <v>2250</v>
      </c>
      <c r="O1250" s="3">
        <f>'Transaction Data'!$N1250-'Transaction Data'!$M1250</f>
        <v>500</v>
      </c>
      <c r="P1250" s="2">
        <f>DATEDIF('Transaction Data'!$D1250,'Transaction Data'!$A1250,"y")</f>
        <v>54</v>
      </c>
      <c r="Q1250" s="2" t="str">
        <f>FLOOR('Transaction Data'!$P1250,15)&amp;"-"&amp;FLOOR('Transaction Data'!$P1250,15)+14</f>
        <v>45-59</v>
      </c>
      <c r="R1250" s="2" t="str">
        <f>IF('Transaction Data'!$L1250&lt;=10,"Less Expensive","Expensive")</f>
        <v>Less Expensive</v>
      </c>
      <c r="S1250" s="4">
        <f>WEEKDAY('Transaction Data'!$A1250)</f>
        <v>4</v>
      </c>
      <c r="T1250" s="2" t="str">
        <f>IF(WEEKDAY('Transaction Data'!$A1250,2)&lt;6,"Weekday","Weekend")</f>
        <v>Weekday</v>
      </c>
    </row>
    <row r="1251" ht="15.75" customHeight="1">
      <c r="A1251" s="1">
        <v>45363.0</v>
      </c>
      <c r="B1251" s="2" t="s">
        <v>1247</v>
      </c>
      <c r="C1251" s="2" t="s">
        <v>72</v>
      </c>
      <c r="D1251" s="1">
        <v>31080.0</v>
      </c>
      <c r="E1251" s="2" t="s">
        <v>27</v>
      </c>
      <c r="F1251" s="2">
        <v>51.0</v>
      </c>
      <c r="G1251" s="2" t="s">
        <v>48</v>
      </c>
      <c r="H1251" s="2" t="s">
        <v>52</v>
      </c>
      <c r="I1251" s="2" t="s">
        <v>25</v>
      </c>
      <c r="J1251" s="2" t="str">
        <f t="array" ref="J1251">XLOOKUP('Transaction Data'!$G1251,Product_Code,Biscuit_Brand)</f>
        <v>Lemon Crisps</v>
      </c>
      <c r="K1251" s="2">
        <f t="array" ref="K1251">XLOOKUP('Transaction Data'!$G1251,Product_Code,Cost)</f>
        <v>7</v>
      </c>
      <c r="L1251" s="2">
        <f t="array" ref="L1251">XLOOKUP('Transaction Data'!$G1251,Product_Code,Unit_Price)</f>
        <v>9</v>
      </c>
      <c r="M1251" s="3">
        <f>'Transaction Data'!$F1251*'Transaction Data'!$K1251</f>
        <v>357</v>
      </c>
      <c r="N1251" s="3">
        <f>'Transaction Data'!$F1251*'Transaction Data'!$L1251</f>
        <v>459</v>
      </c>
      <c r="O1251" s="3">
        <f>'Transaction Data'!$N1251-'Transaction Data'!$M1251</f>
        <v>102</v>
      </c>
      <c r="P1251" s="2">
        <f>DATEDIF('Transaction Data'!$D1251,'Transaction Data'!$A1251,"y")</f>
        <v>39</v>
      </c>
      <c r="Q1251" s="2" t="str">
        <f>FLOOR('Transaction Data'!$P1251,15)&amp;"-"&amp;FLOOR('Transaction Data'!$P1251,15)+14</f>
        <v>30-44</v>
      </c>
      <c r="R1251" s="2" t="str">
        <f>IF('Transaction Data'!$L1251&lt;=10,"Less Expensive","Expensive")</f>
        <v>Less Expensive</v>
      </c>
      <c r="S1251" s="4">
        <f>WEEKDAY('Transaction Data'!$A1251)</f>
        <v>3</v>
      </c>
      <c r="T1251" s="2" t="str">
        <f>IF(WEEKDAY('Transaction Data'!$A1251,2)&lt;6,"Weekday","Weekend")</f>
        <v>Weekday</v>
      </c>
    </row>
    <row r="1252" ht="15.75" customHeight="1">
      <c r="A1252" s="1">
        <v>45460.0</v>
      </c>
      <c r="B1252" s="2" t="s">
        <v>1248</v>
      </c>
      <c r="C1252" s="2" t="s">
        <v>32</v>
      </c>
      <c r="D1252" s="1">
        <v>29795.0</v>
      </c>
      <c r="E1252" s="2" t="s">
        <v>63</v>
      </c>
      <c r="F1252" s="2">
        <v>251.0</v>
      </c>
      <c r="G1252" s="2" t="s">
        <v>61</v>
      </c>
      <c r="H1252" s="2" t="s">
        <v>45</v>
      </c>
      <c r="I1252" s="2" t="s">
        <v>25</v>
      </c>
      <c r="J1252" s="2" t="str">
        <f t="array" ref="J1252">XLOOKUP('Transaction Data'!$G1252,Product_Code,Biscuit_Brand)</f>
        <v>Choco Delight</v>
      </c>
      <c r="K1252" s="2">
        <f t="array" ref="K1252">XLOOKUP('Transaction Data'!$G1252,Product_Code,Cost)</f>
        <v>3</v>
      </c>
      <c r="L1252" s="2">
        <f t="array" ref="L1252">XLOOKUP('Transaction Data'!$G1252,Product_Code,Unit_Price)</f>
        <v>5</v>
      </c>
      <c r="M1252" s="3">
        <f>'Transaction Data'!$F1252*'Transaction Data'!$K1252</f>
        <v>753</v>
      </c>
      <c r="N1252" s="3">
        <f>'Transaction Data'!$F1252*'Transaction Data'!$L1252</f>
        <v>1255</v>
      </c>
      <c r="O1252" s="3">
        <f>'Transaction Data'!$N1252-'Transaction Data'!$M1252</f>
        <v>502</v>
      </c>
      <c r="P1252" s="2">
        <f>DATEDIF('Transaction Data'!$D1252,'Transaction Data'!$A1252,"y")</f>
        <v>42</v>
      </c>
      <c r="Q1252" s="2" t="str">
        <f>FLOOR('Transaction Data'!$P1252,15)&amp;"-"&amp;FLOOR('Transaction Data'!$P1252,15)+14</f>
        <v>30-44</v>
      </c>
      <c r="R1252" s="2" t="str">
        <f>IF('Transaction Data'!$L1252&lt;=10,"Less Expensive","Expensive")</f>
        <v>Less Expensive</v>
      </c>
      <c r="S1252" s="4">
        <f>WEEKDAY('Transaction Data'!$A1252)</f>
        <v>2</v>
      </c>
      <c r="T1252" s="2" t="str">
        <f>IF(WEEKDAY('Transaction Data'!$A1252,2)&lt;6,"Weekday","Weekend")</f>
        <v>Weekday</v>
      </c>
    </row>
    <row r="1253" ht="15.75" customHeight="1">
      <c r="A1253" s="1">
        <v>45386.0</v>
      </c>
      <c r="B1253" s="2" t="s">
        <v>1249</v>
      </c>
      <c r="C1253" s="2" t="s">
        <v>47</v>
      </c>
      <c r="D1253" s="1">
        <v>21750.0</v>
      </c>
      <c r="E1253" s="2" t="s">
        <v>22</v>
      </c>
      <c r="F1253" s="2">
        <v>63.0</v>
      </c>
      <c r="G1253" s="2" t="s">
        <v>57</v>
      </c>
      <c r="H1253" s="2" t="s">
        <v>49</v>
      </c>
      <c r="I1253" s="2" t="s">
        <v>25</v>
      </c>
      <c r="J1253" s="2" t="str">
        <f t="array" ref="J1253">XLOOKUP('Transaction Data'!$G1253,Product_Code,Biscuit_Brand)</f>
        <v>Oatmeal Cookies</v>
      </c>
      <c r="K1253" s="2">
        <f t="array" ref="K1253">XLOOKUP('Transaction Data'!$G1253,Product_Code,Cost)</f>
        <v>19</v>
      </c>
      <c r="L1253" s="2">
        <f t="array" ref="L1253">XLOOKUP('Transaction Data'!$G1253,Product_Code,Unit_Price)</f>
        <v>23</v>
      </c>
      <c r="M1253" s="3">
        <f>'Transaction Data'!$F1253*'Transaction Data'!$K1253</f>
        <v>1197</v>
      </c>
      <c r="N1253" s="3">
        <f>'Transaction Data'!$F1253*'Transaction Data'!$L1253</f>
        <v>1449</v>
      </c>
      <c r="O1253" s="3">
        <f>'Transaction Data'!$N1253-'Transaction Data'!$M1253</f>
        <v>252</v>
      </c>
      <c r="P1253" s="2">
        <f>DATEDIF('Transaction Data'!$D1253,'Transaction Data'!$A1253,"y")</f>
        <v>64</v>
      </c>
      <c r="Q1253" s="2" t="str">
        <f>FLOOR('Transaction Data'!$P1253,15)&amp;"-"&amp;FLOOR('Transaction Data'!$P1253,15)+14</f>
        <v>60-74</v>
      </c>
      <c r="R1253" s="2" t="str">
        <f>IF('Transaction Data'!$L1253&lt;=10,"Less Expensive","Expensive")</f>
        <v>Expensive</v>
      </c>
      <c r="S1253" s="4">
        <f>WEEKDAY('Transaction Data'!$A1253)</f>
        <v>5</v>
      </c>
      <c r="T1253" s="2" t="str">
        <f>IF(WEEKDAY('Transaction Data'!$A1253,2)&lt;6,"Weekday","Weekend")</f>
        <v>Weekday</v>
      </c>
    </row>
    <row r="1254" ht="15.75" customHeight="1">
      <c r="A1254" s="1">
        <v>45394.0</v>
      </c>
      <c r="B1254" s="2" t="s">
        <v>1250</v>
      </c>
      <c r="C1254" s="2" t="s">
        <v>21</v>
      </c>
      <c r="D1254" s="1">
        <v>29800.0</v>
      </c>
      <c r="E1254" s="2" t="s">
        <v>22</v>
      </c>
      <c r="F1254" s="2">
        <v>337.0</v>
      </c>
      <c r="G1254" s="2" t="s">
        <v>48</v>
      </c>
      <c r="H1254" s="2" t="s">
        <v>52</v>
      </c>
      <c r="I1254" s="2" t="s">
        <v>25</v>
      </c>
      <c r="J1254" s="2" t="str">
        <f t="array" ref="J1254">XLOOKUP('Transaction Data'!$G1254,Product_Code,Biscuit_Brand)</f>
        <v>Lemon Crisps</v>
      </c>
      <c r="K1254" s="2">
        <f t="array" ref="K1254">XLOOKUP('Transaction Data'!$G1254,Product_Code,Cost)</f>
        <v>7</v>
      </c>
      <c r="L1254" s="2">
        <f t="array" ref="L1254">XLOOKUP('Transaction Data'!$G1254,Product_Code,Unit_Price)</f>
        <v>9</v>
      </c>
      <c r="M1254" s="3">
        <f>'Transaction Data'!$F1254*'Transaction Data'!$K1254</f>
        <v>2359</v>
      </c>
      <c r="N1254" s="3">
        <f>'Transaction Data'!$F1254*'Transaction Data'!$L1254</f>
        <v>3033</v>
      </c>
      <c r="O1254" s="3">
        <f>'Transaction Data'!$N1254-'Transaction Data'!$M1254</f>
        <v>674</v>
      </c>
      <c r="P1254" s="2">
        <f>DATEDIF('Transaction Data'!$D1254,'Transaction Data'!$A1254,"y")</f>
        <v>42</v>
      </c>
      <c r="Q1254" s="2" t="str">
        <f>FLOOR('Transaction Data'!$P1254,15)&amp;"-"&amp;FLOOR('Transaction Data'!$P1254,15)+14</f>
        <v>30-44</v>
      </c>
      <c r="R1254" s="2" t="str">
        <f>IF('Transaction Data'!$L1254&lt;=10,"Less Expensive","Expensive")</f>
        <v>Less Expensive</v>
      </c>
      <c r="S1254" s="4">
        <f>WEEKDAY('Transaction Data'!$A1254)</f>
        <v>6</v>
      </c>
      <c r="T1254" s="2" t="str">
        <f>IF(WEEKDAY('Transaction Data'!$A1254,2)&lt;6,"Weekday","Weekend")</f>
        <v>Weekday</v>
      </c>
    </row>
    <row r="1255" ht="15.75" customHeight="1">
      <c r="A1255" s="1">
        <v>45488.0</v>
      </c>
      <c r="B1255" s="2" t="s">
        <v>1251</v>
      </c>
      <c r="C1255" s="2" t="s">
        <v>51</v>
      </c>
      <c r="D1255" s="1">
        <v>28175.0</v>
      </c>
      <c r="E1255" s="2" t="s">
        <v>27</v>
      </c>
      <c r="F1255" s="2">
        <v>127.0</v>
      </c>
      <c r="G1255" s="2" t="s">
        <v>57</v>
      </c>
      <c r="H1255" s="2" t="s">
        <v>49</v>
      </c>
      <c r="I1255" s="2" t="s">
        <v>25</v>
      </c>
      <c r="J1255" s="2" t="str">
        <f t="array" ref="J1255">XLOOKUP('Transaction Data'!$G1255,Product_Code,Biscuit_Brand)</f>
        <v>Oatmeal Cookies</v>
      </c>
      <c r="K1255" s="2">
        <f t="array" ref="K1255">XLOOKUP('Transaction Data'!$G1255,Product_Code,Cost)</f>
        <v>19</v>
      </c>
      <c r="L1255" s="2">
        <f t="array" ref="L1255">XLOOKUP('Transaction Data'!$G1255,Product_Code,Unit_Price)</f>
        <v>23</v>
      </c>
      <c r="M1255" s="3">
        <f>'Transaction Data'!$F1255*'Transaction Data'!$K1255</f>
        <v>2413</v>
      </c>
      <c r="N1255" s="3">
        <f>'Transaction Data'!$F1255*'Transaction Data'!$L1255</f>
        <v>2921</v>
      </c>
      <c r="O1255" s="3">
        <f>'Transaction Data'!$N1255-'Transaction Data'!$M1255</f>
        <v>508</v>
      </c>
      <c r="P1255" s="2">
        <f>DATEDIF('Transaction Data'!$D1255,'Transaction Data'!$A1255,"y")</f>
        <v>47</v>
      </c>
      <c r="Q1255" s="2" t="str">
        <f>FLOOR('Transaction Data'!$P1255,15)&amp;"-"&amp;FLOOR('Transaction Data'!$P1255,15)+14</f>
        <v>45-59</v>
      </c>
      <c r="R1255" s="2" t="str">
        <f>IF('Transaction Data'!$L1255&lt;=10,"Less Expensive","Expensive")</f>
        <v>Expensive</v>
      </c>
      <c r="S1255" s="4">
        <f>WEEKDAY('Transaction Data'!$A1255)</f>
        <v>2</v>
      </c>
      <c r="T1255" s="2" t="str">
        <f>IF(WEEKDAY('Transaction Data'!$A1255,2)&lt;6,"Weekday","Weekend")</f>
        <v>Weekday</v>
      </c>
    </row>
    <row r="1256" ht="15.75" customHeight="1">
      <c r="A1256" s="1">
        <v>45311.0</v>
      </c>
      <c r="B1256" s="2" t="s">
        <v>1252</v>
      </c>
      <c r="C1256" s="2" t="s">
        <v>32</v>
      </c>
      <c r="D1256" s="1">
        <v>21229.0</v>
      </c>
      <c r="E1256" s="2" t="s">
        <v>63</v>
      </c>
      <c r="F1256" s="2">
        <v>191.0</v>
      </c>
      <c r="G1256" s="2" t="s">
        <v>44</v>
      </c>
      <c r="H1256" s="2" t="s">
        <v>52</v>
      </c>
      <c r="I1256" s="2" t="s">
        <v>25</v>
      </c>
      <c r="J1256" s="2" t="str">
        <f t="array" ref="J1256">XLOOKUP('Transaction Data'!$G1256,Product_Code,Biscuit_Brand)</f>
        <v>Butter Crunch</v>
      </c>
      <c r="K1256" s="2">
        <f t="array" ref="K1256">XLOOKUP('Transaction Data'!$G1256,Product_Code,Cost)</f>
        <v>10</v>
      </c>
      <c r="L1256" s="2">
        <f t="array" ref="L1256">XLOOKUP('Transaction Data'!$G1256,Product_Code,Unit_Price)</f>
        <v>11</v>
      </c>
      <c r="M1256" s="3">
        <f>'Transaction Data'!$F1256*'Transaction Data'!$K1256</f>
        <v>1910</v>
      </c>
      <c r="N1256" s="3">
        <f>'Transaction Data'!$F1256*'Transaction Data'!$L1256</f>
        <v>2101</v>
      </c>
      <c r="O1256" s="3">
        <f>'Transaction Data'!$N1256-'Transaction Data'!$M1256</f>
        <v>191</v>
      </c>
      <c r="P1256" s="2">
        <f>DATEDIF('Transaction Data'!$D1256,'Transaction Data'!$A1256,"y")</f>
        <v>65</v>
      </c>
      <c r="Q1256" s="2" t="str">
        <f>FLOOR('Transaction Data'!$P1256,15)&amp;"-"&amp;FLOOR('Transaction Data'!$P1256,15)+14</f>
        <v>60-74</v>
      </c>
      <c r="R1256" s="2" t="str">
        <f>IF('Transaction Data'!$L1256&lt;=10,"Less Expensive","Expensive")</f>
        <v>Expensive</v>
      </c>
      <c r="S1256" s="4">
        <f>WEEKDAY('Transaction Data'!$A1256)</f>
        <v>7</v>
      </c>
      <c r="T1256" s="2" t="str">
        <f>IF(WEEKDAY('Transaction Data'!$A1256,2)&lt;6,"Weekday","Weekend")</f>
        <v>Weekend</v>
      </c>
    </row>
    <row r="1257" ht="15.75" customHeight="1">
      <c r="A1257" s="1">
        <v>45457.0</v>
      </c>
      <c r="B1257" s="2" t="s">
        <v>1253</v>
      </c>
      <c r="C1257" s="2" t="s">
        <v>47</v>
      </c>
      <c r="D1257" s="1">
        <v>22125.0</v>
      </c>
      <c r="E1257" s="2" t="s">
        <v>22</v>
      </c>
      <c r="F1257" s="2">
        <v>366.0</v>
      </c>
      <c r="G1257" s="2" t="s">
        <v>60</v>
      </c>
      <c r="H1257" s="2" t="s">
        <v>34</v>
      </c>
      <c r="I1257" s="2" t="s">
        <v>25</v>
      </c>
      <c r="J1257" s="2" t="str">
        <f t="array" ref="J1257">XLOOKUP('Transaction Data'!$G1257,Product_Code,Biscuit_Brand)</f>
        <v>Peanut Butter Bites</v>
      </c>
      <c r="K1257" s="2">
        <f t="array" ref="K1257">XLOOKUP('Transaction Data'!$G1257,Product_Code,Cost)</f>
        <v>5</v>
      </c>
      <c r="L1257" s="2">
        <f t="array" ref="L1257">XLOOKUP('Transaction Data'!$G1257,Product_Code,Unit_Price)</f>
        <v>7</v>
      </c>
      <c r="M1257" s="3">
        <f>'Transaction Data'!$F1257*'Transaction Data'!$K1257</f>
        <v>1830</v>
      </c>
      <c r="N1257" s="3">
        <f>'Transaction Data'!$F1257*'Transaction Data'!$L1257</f>
        <v>2562</v>
      </c>
      <c r="O1257" s="3">
        <f>'Transaction Data'!$N1257-'Transaction Data'!$M1257</f>
        <v>732</v>
      </c>
      <c r="P1257" s="2">
        <f>DATEDIF('Transaction Data'!$D1257,'Transaction Data'!$A1257,"y")</f>
        <v>63</v>
      </c>
      <c r="Q1257" s="2" t="str">
        <f>FLOOR('Transaction Data'!$P1257,15)&amp;"-"&amp;FLOOR('Transaction Data'!$P1257,15)+14</f>
        <v>60-74</v>
      </c>
      <c r="R1257" s="2" t="str">
        <f>IF('Transaction Data'!$L1257&lt;=10,"Less Expensive","Expensive")</f>
        <v>Less Expensive</v>
      </c>
      <c r="S1257" s="4">
        <f>WEEKDAY('Transaction Data'!$A1257)</f>
        <v>6</v>
      </c>
      <c r="T1257" s="2" t="str">
        <f>IF(WEEKDAY('Transaction Data'!$A1257,2)&lt;6,"Weekday","Weekend")</f>
        <v>Weekday</v>
      </c>
    </row>
    <row r="1258" ht="15.75" customHeight="1">
      <c r="A1258" s="1">
        <v>45334.0</v>
      </c>
      <c r="B1258" s="2" t="s">
        <v>1254</v>
      </c>
      <c r="C1258" s="2" t="s">
        <v>41</v>
      </c>
      <c r="D1258" s="1">
        <v>38067.0</v>
      </c>
      <c r="E1258" s="2" t="s">
        <v>27</v>
      </c>
      <c r="F1258" s="2">
        <v>69.0</v>
      </c>
      <c r="G1258" s="2" t="s">
        <v>60</v>
      </c>
      <c r="H1258" s="2" t="s">
        <v>34</v>
      </c>
      <c r="I1258" s="2" t="s">
        <v>25</v>
      </c>
      <c r="J1258" s="2" t="str">
        <f t="array" ref="J1258">XLOOKUP('Transaction Data'!$G1258,Product_Code,Biscuit_Brand)</f>
        <v>Peanut Butter Bites</v>
      </c>
      <c r="K1258" s="2">
        <f t="array" ref="K1258">XLOOKUP('Transaction Data'!$G1258,Product_Code,Cost)</f>
        <v>5</v>
      </c>
      <c r="L1258" s="2">
        <f t="array" ref="L1258">XLOOKUP('Transaction Data'!$G1258,Product_Code,Unit_Price)</f>
        <v>7</v>
      </c>
      <c r="M1258" s="3">
        <f>'Transaction Data'!$F1258*'Transaction Data'!$K1258</f>
        <v>345</v>
      </c>
      <c r="N1258" s="3">
        <f>'Transaction Data'!$F1258*'Transaction Data'!$L1258</f>
        <v>483</v>
      </c>
      <c r="O1258" s="3">
        <f>'Transaction Data'!$N1258-'Transaction Data'!$M1258</f>
        <v>138</v>
      </c>
      <c r="P1258" s="2">
        <f>DATEDIF('Transaction Data'!$D1258,'Transaction Data'!$A1258,"y")</f>
        <v>19</v>
      </c>
      <c r="Q1258" s="2" t="str">
        <f>FLOOR('Transaction Data'!$P1258,15)&amp;"-"&amp;FLOOR('Transaction Data'!$P1258,15)+14</f>
        <v>15-29</v>
      </c>
      <c r="R1258" s="2" t="str">
        <f>IF('Transaction Data'!$L1258&lt;=10,"Less Expensive","Expensive")</f>
        <v>Less Expensive</v>
      </c>
      <c r="S1258" s="4">
        <f>WEEKDAY('Transaction Data'!$A1258)</f>
        <v>2</v>
      </c>
      <c r="T1258" s="2" t="str">
        <f>IF(WEEKDAY('Transaction Data'!$A1258,2)&lt;6,"Weekday","Weekend")</f>
        <v>Weekday</v>
      </c>
    </row>
    <row r="1259" ht="15.75" customHeight="1">
      <c r="A1259" s="1">
        <v>45408.0</v>
      </c>
      <c r="B1259" s="2" t="s">
        <v>1255</v>
      </c>
      <c r="C1259" s="2" t="s">
        <v>69</v>
      </c>
      <c r="D1259" s="1">
        <v>15941.0</v>
      </c>
      <c r="E1259" s="2" t="s">
        <v>22</v>
      </c>
      <c r="F1259" s="2">
        <v>205.0</v>
      </c>
      <c r="G1259" s="2" t="s">
        <v>23</v>
      </c>
      <c r="H1259" s="2" t="s">
        <v>39</v>
      </c>
      <c r="I1259" s="2" t="s">
        <v>25</v>
      </c>
      <c r="J1259" s="2" t="str">
        <f t="array" ref="J1259">XLOOKUP('Transaction Data'!$G1259,Product_Code,Biscuit_Brand)</f>
        <v>Cinnamon Swirls</v>
      </c>
      <c r="K1259" s="2">
        <f t="array" ref="K1259">XLOOKUP('Transaction Data'!$G1259,Product_Code,Cost)</f>
        <v>10</v>
      </c>
      <c r="L1259" s="2">
        <f t="array" ref="L1259">XLOOKUP('Transaction Data'!$G1259,Product_Code,Unit_Price)</f>
        <v>14</v>
      </c>
      <c r="M1259" s="3">
        <f>'Transaction Data'!$F1259*'Transaction Data'!$K1259</f>
        <v>2050</v>
      </c>
      <c r="N1259" s="3">
        <f>'Transaction Data'!$F1259*'Transaction Data'!$L1259</f>
        <v>2870</v>
      </c>
      <c r="O1259" s="3">
        <f>'Transaction Data'!$N1259-'Transaction Data'!$M1259</f>
        <v>820</v>
      </c>
      <c r="P1259" s="2">
        <f>DATEDIF('Transaction Data'!$D1259,'Transaction Data'!$A1259,"y")</f>
        <v>80</v>
      </c>
      <c r="Q1259" s="2" t="str">
        <f>FLOOR('Transaction Data'!$P1259,15)&amp;"-"&amp;FLOOR('Transaction Data'!$P1259,15)+14</f>
        <v>75-89</v>
      </c>
      <c r="R1259" s="2" t="str">
        <f>IF('Transaction Data'!$L1259&lt;=10,"Less Expensive","Expensive")</f>
        <v>Expensive</v>
      </c>
      <c r="S1259" s="4">
        <f>WEEKDAY('Transaction Data'!$A1259)</f>
        <v>6</v>
      </c>
      <c r="T1259" s="2" t="str">
        <f>IF(WEEKDAY('Transaction Data'!$A1259,2)&lt;6,"Weekday","Weekend")</f>
        <v>Weekday</v>
      </c>
    </row>
    <row r="1260" ht="15.75" customHeight="1">
      <c r="A1260" s="1">
        <v>45499.0</v>
      </c>
      <c r="B1260" s="2" t="s">
        <v>1256</v>
      </c>
      <c r="C1260" s="2" t="s">
        <v>41</v>
      </c>
      <c r="D1260" s="1">
        <v>21001.0</v>
      </c>
      <c r="E1260" s="2" t="s">
        <v>27</v>
      </c>
      <c r="F1260" s="2">
        <v>345.0</v>
      </c>
      <c r="G1260" s="2" t="s">
        <v>44</v>
      </c>
      <c r="H1260" s="2" t="s">
        <v>42</v>
      </c>
      <c r="I1260" s="2" t="s">
        <v>25</v>
      </c>
      <c r="J1260" s="2" t="str">
        <f t="array" ref="J1260">XLOOKUP('Transaction Data'!$G1260,Product_Code,Biscuit_Brand)</f>
        <v>Butter Crunch</v>
      </c>
      <c r="K1260" s="2">
        <f t="array" ref="K1260">XLOOKUP('Transaction Data'!$G1260,Product_Code,Cost)</f>
        <v>10</v>
      </c>
      <c r="L1260" s="2">
        <f t="array" ref="L1260">XLOOKUP('Transaction Data'!$G1260,Product_Code,Unit_Price)</f>
        <v>11</v>
      </c>
      <c r="M1260" s="3">
        <f>'Transaction Data'!$F1260*'Transaction Data'!$K1260</f>
        <v>3450</v>
      </c>
      <c r="N1260" s="3">
        <f>'Transaction Data'!$F1260*'Transaction Data'!$L1260</f>
        <v>3795</v>
      </c>
      <c r="O1260" s="3">
        <f>'Transaction Data'!$N1260-'Transaction Data'!$M1260</f>
        <v>345</v>
      </c>
      <c r="P1260" s="2">
        <f>DATEDIF('Transaction Data'!$D1260,'Transaction Data'!$A1260,"y")</f>
        <v>67</v>
      </c>
      <c r="Q1260" s="2" t="str">
        <f>FLOOR('Transaction Data'!$P1260,15)&amp;"-"&amp;FLOOR('Transaction Data'!$P1260,15)+14</f>
        <v>60-74</v>
      </c>
      <c r="R1260" s="2" t="str">
        <f>IF('Transaction Data'!$L1260&lt;=10,"Less Expensive","Expensive")</f>
        <v>Expensive</v>
      </c>
      <c r="S1260" s="4">
        <f>WEEKDAY('Transaction Data'!$A1260)</f>
        <v>6</v>
      </c>
      <c r="T1260" s="2" t="str">
        <f>IF(WEEKDAY('Transaction Data'!$A1260,2)&lt;6,"Weekday","Weekend")</f>
        <v>Weekday</v>
      </c>
    </row>
    <row r="1261" ht="15.75" customHeight="1">
      <c r="A1261" s="1">
        <v>45358.0</v>
      </c>
      <c r="B1261" s="2" t="s">
        <v>1257</v>
      </c>
      <c r="C1261" s="2" t="s">
        <v>54</v>
      </c>
      <c r="D1261" s="1">
        <v>26699.0</v>
      </c>
      <c r="E1261" s="2" t="s">
        <v>63</v>
      </c>
      <c r="F1261" s="2">
        <v>454.0</v>
      </c>
      <c r="G1261" s="2" t="s">
        <v>55</v>
      </c>
      <c r="H1261" s="2" t="s">
        <v>45</v>
      </c>
      <c r="I1261" s="2" t="s">
        <v>25</v>
      </c>
      <c r="J1261" s="2" t="str">
        <f t="array" ref="J1261">XLOOKUP('Transaction Data'!$G1261,Product_Code,Biscuit_Brand)</f>
        <v>Vanilla Wafers</v>
      </c>
      <c r="K1261" s="2">
        <f t="array" ref="K1261">XLOOKUP('Transaction Data'!$G1261,Product_Code,Cost)</f>
        <v>18</v>
      </c>
      <c r="L1261" s="2">
        <f t="array" ref="L1261">XLOOKUP('Transaction Data'!$G1261,Product_Code,Unit_Price)</f>
        <v>36</v>
      </c>
      <c r="M1261" s="3">
        <f>'Transaction Data'!$F1261*'Transaction Data'!$K1261</f>
        <v>8172</v>
      </c>
      <c r="N1261" s="3">
        <f>'Transaction Data'!$F1261*'Transaction Data'!$L1261</f>
        <v>16344</v>
      </c>
      <c r="O1261" s="3">
        <f>'Transaction Data'!$N1261-'Transaction Data'!$M1261</f>
        <v>8172</v>
      </c>
      <c r="P1261" s="2">
        <f>DATEDIF('Transaction Data'!$D1261,'Transaction Data'!$A1261,"y")</f>
        <v>51</v>
      </c>
      <c r="Q1261" s="2" t="str">
        <f>FLOOR('Transaction Data'!$P1261,15)&amp;"-"&amp;FLOOR('Transaction Data'!$P1261,15)+14</f>
        <v>45-59</v>
      </c>
      <c r="R1261" s="2" t="str">
        <f>IF('Transaction Data'!$L1261&lt;=10,"Less Expensive","Expensive")</f>
        <v>Expensive</v>
      </c>
      <c r="S1261" s="4">
        <f>WEEKDAY('Transaction Data'!$A1261)</f>
        <v>5</v>
      </c>
      <c r="T1261" s="2" t="str">
        <f>IF(WEEKDAY('Transaction Data'!$A1261,2)&lt;6,"Weekday","Weekend")</f>
        <v>Weekday</v>
      </c>
    </row>
    <row r="1262" ht="15.75" customHeight="1">
      <c r="A1262" s="1">
        <v>45372.0</v>
      </c>
      <c r="B1262" s="2" t="s">
        <v>1258</v>
      </c>
      <c r="C1262" s="2" t="s">
        <v>41</v>
      </c>
      <c r="D1262" s="1">
        <v>35404.0</v>
      </c>
      <c r="E1262" s="2" t="s">
        <v>63</v>
      </c>
      <c r="F1262" s="2">
        <v>164.0</v>
      </c>
      <c r="G1262" s="2" t="s">
        <v>23</v>
      </c>
      <c r="H1262" s="2" t="s">
        <v>49</v>
      </c>
      <c r="I1262" s="2" t="s">
        <v>25</v>
      </c>
      <c r="J1262" s="2" t="str">
        <f t="array" ref="J1262">XLOOKUP('Transaction Data'!$G1262,Product_Code,Biscuit_Brand)</f>
        <v>Cinnamon Swirls</v>
      </c>
      <c r="K1262" s="2">
        <f t="array" ref="K1262">XLOOKUP('Transaction Data'!$G1262,Product_Code,Cost)</f>
        <v>10</v>
      </c>
      <c r="L1262" s="2">
        <f t="array" ref="L1262">XLOOKUP('Transaction Data'!$G1262,Product_Code,Unit_Price)</f>
        <v>14</v>
      </c>
      <c r="M1262" s="3">
        <f>'Transaction Data'!$F1262*'Transaction Data'!$K1262</f>
        <v>1640</v>
      </c>
      <c r="N1262" s="3">
        <f>'Transaction Data'!$F1262*'Transaction Data'!$L1262</f>
        <v>2296</v>
      </c>
      <c r="O1262" s="3">
        <f>'Transaction Data'!$N1262-'Transaction Data'!$M1262</f>
        <v>656</v>
      </c>
      <c r="P1262" s="2">
        <f>DATEDIF('Transaction Data'!$D1262,'Transaction Data'!$A1262,"y")</f>
        <v>27</v>
      </c>
      <c r="Q1262" s="2" t="str">
        <f>FLOOR('Transaction Data'!$P1262,15)&amp;"-"&amp;FLOOR('Transaction Data'!$P1262,15)+14</f>
        <v>15-29</v>
      </c>
      <c r="R1262" s="2" t="str">
        <f>IF('Transaction Data'!$L1262&lt;=10,"Less Expensive","Expensive")</f>
        <v>Expensive</v>
      </c>
      <c r="S1262" s="4">
        <f>WEEKDAY('Transaction Data'!$A1262)</f>
        <v>5</v>
      </c>
      <c r="T1262" s="2" t="str">
        <f>IF(WEEKDAY('Transaction Data'!$A1262,2)&lt;6,"Weekday","Weekend")</f>
        <v>Weekday</v>
      </c>
    </row>
    <row r="1263" ht="15.75" customHeight="1">
      <c r="A1263" s="1">
        <v>45435.0</v>
      </c>
      <c r="B1263" s="2" t="s">
        <v>1259</v>
      </c>
      <c r="C1263" s="2" t="s">
        <v>21</v>
      </c>
      <c r="D1263" s="1">
        <v>32171.0</v>
      </c>
      <c r="E1263" s="2" t="s">
        <v>22</v>
      </c>
      <c r="F1263" s="2">
        <v>177.0</v>
      </c>
      <c r="G1263" s="2" t="s">
        <v>33</v>
      </c>
      <c r="H1263" s="2" t="s">
        <v>52</v>
      </c>
      <c r="I1263" s="2" t="s">
        <v>25</v>
      </c>
      <c r="J1263" s="2" t="str">
        <f t="array" ref="J1263">XLOOKUP('Transaction Data'!$G1263,Product_Code,Biscuit_Brand)</f>
        <v>Caramel Biscuits</v>
      </c>
      <c r="K1263" s="2">
        <f t="array" ref="K1263">XLOOKUP('Transaction Data'!$G1263,Product_Code,Cost)</f>
        <v>18</v>
      </c>
      <c r="L1263" s="2">
        <f t="array" ref="L1263">XLOOKUP('Transaction Data'!$G1263,Product_Code,Unit_Price)</f>
        <v>22</v>
      </c>
      <c r="M1263" s="3">
        <f>'Transaction Data'!$F1263*'Transaction Data'!$K1263</f>
        <v>3186</v>
      </c>
      <c r="N1263" s="3">
        <f>'Transaction Data'!$F1263*'Transaction Data'!$L1263</f>
        <v>3894</v>
      </c>
      <c r="O1263" s="3">
        <f>'Transaction Data'!$N1263-'Transaction Data'!$M1263</f>
        <v>708</v>
      </c>
      <c r="P1263" s="2">
        <f>DATEDIF('Transaction Data'!$D1263,'Transaction Data'!$A1263,"y")</f>
        <v>36</v>
      </c>
      <c r="Q1263" s="2" t="str">
        <f>FLOOR('Transaction Data'!$P1263,15)&amp;"-"&amp;FLOOR('Transaction Data'!$P1263,15)+14</f>
        <v>30-44</v>
      </c>
      <c r="R1263" s="2" t="str">
        <f>IF('Transaction Data'!$L1263&lt;=10,"Less Expensive","Expensive")</f>
        <v>Expensive</v>
      </c>
      <c r="S1263" s="4">
        <f>WEEKDAY('Transaction Data'!$A1263)</f>
        <v>5</v>
      </c>
      <c r="T1263" s="2" t="str">
        <f>IF(WEEKDAY('Transaction Data'!$A1263,2)&lt;6,"Weekday","Weekend")</f>
        <v>Weekday</v>
      </c>
    </row>
    <row r="1264" ht="15.75" customHeight="1">
      <c r="A1264" s="1">
        <v>45457.0</v>
      </c>
      <c r="B1264" s="2" t="s">
        <v>1260</v>
      </c>
      <c r="C1264" s="2" t="s">
        <v>72</v>
      </c>
      <c r="D1264" s="1">
        <v>22872.0</v>
      </c>
      <c r="E1264" s="2" t="s">
        <v>63</v>
      </c>
      <c r="F1264" s="2">
        <v>68.0</v>
      </c>
      <c r="G1264" s="2" t="s">
        <v>28</v>
      </c>
      <c r="H1264" s="2" t="s">
        <v>49</v>
      </c>
      <c r="I1264" s="2" t="s">
        <v>25</v>
      </c>
      <c r="J1264" s="2" t="str">
        <f t="array" ref="J1264">XLOOKUP('Transaction Data'!$G1264,Product_Code,Biscuit_Brand)</f>
        <v>Shortbread</v>
      </c>
      <c r="K1264" s="2">
        <f t="array" ref="K1264">XLOOKUP('Transaction Data'!$G1264,Product_Code,Cost)</f>
        <v>10</v>
      </c>
      <c r="L1264" s="2">
        <f t="array" ref="L1264">XLOOKUP('Transaction Data'!$G1264,Product_Code,Unit_Price)</f>
        <v>45</v>
      </c>
      <c r="M1264" s="3">
        <f>'Transaction Data'!$F1264*'Transaction Data'!$K1264</f>
        <v>680</v>
      </c>
      <c r="N1264" s="3">
        <f>'Transaction Data'!$F1264*'Transaction Data'!$L1264</f>
        <v>3060</v>
      </c>
      <c r="O1264" s="3">
        <f>'Transaction Data'!$N1264-'Transaction Data'!$M1264</f>
        <v>2380</v>
      </c>
      <c r="P1264" s="2">
        <f>DATEDIF('Transaction Data'!$D1264,'Transaction Data'!$A1264,"y")</f>
        <v>61</v>
      </c>
      <c r="Q1264" s="2" t="str">
        <f>FLOOR('Transaction Data'!$P1264,15)&amp;"-"&amp;FLOOR('Transaction Data'!$P1264,15)+14</f>
        <v>60-74</v>
      </c>
      <c r="R1264" s="2" t="str">
        <f>IF('Transaction Data'!$L1264&lt;=10,"Less Expensive","Expensive")</f>
        <v>Expensive</v>
      </c>
      <c r="S1264" s="4">
        <f>WEEKDAY('Transaction Data'!$A1264)</f>
        <v>6</v>
      </c>
      <c r="T1264" s="2" t="str">
        <f>IF(WEEKDAY('Transaction Data'!$A1264,2)&lt;6,"Weekday","Weekend")</f>
        <v>Weekday</v>
      </c>
    </row>
    <row r="1265" ht="15.75" customHeight="1">
      <c r="A1265" s="1">
        <v>45417.0</v>
      </c>
      <c r="B1265" s="2" t="s">
        <v>1261</v>
      </c>
      <c r="C1265" s="2" t="s">
        <v>65</v>
      </c>
      <c r="D1265" s="1">
        <v>31799.0</v>
      </c>
      <c r="E1265" s="2" t="s">
        <v>63</v>
      </c>
      <c r="F1265" s="2">
        <v>406.0</v>
      </c>
      <c r="G1265" s="2" t="s">
        <v>23</v>
      </c>
      <c r="H1265" s="2" t="s">
        <v>52</v>
      </c>
      <c r="I1265" s="2" t="s">
        <v>25</v>
      </c>
      <c r="J1265" s="2" t="str">
        <f t="array" ref="J1265">XLOOKUP('Transaction Data'!$G1265,Product_Code,Biscuit_Brand)</f>
        <v>Cinnamon Swirls</v>
      </c>
      <c r="K1265" s="2">
        <f t="array" ref="K1265">XLOOKUP('Transaction Data'!$G1265,Product_Code,Cost)</f>
        <v>10</v>
      </c>
      <c r="L1265" s="2">
        <f t="array" ref="L1265">XLOOKUP('Transaction Data'!$G1265,Product_Code,Unit_Price)</f>
        <v>14</v>
      </c>
      <c r="M1265" s="3">
        <f>'Transaction Data'!$F1265*'Transaction Data'!$K1265</f>
        <v>4060</v>
      </c>
      <c r="N1265" s="3">
        <f>'Transaction Data'!$F1265*'Transaction Data'!$L1265</f>
        <v>5684</v>
      </c>
      <c r="O1265" s="3">
        <f>'Transaction Data'!$N1265-'Transaction Data'!$M1265</f>
        <v>1624</v>
      </c>
      <c r="P1265" s="2">
        <f>DATEDIF('Transaction Data'!$D1265,'Transaction Data'!$A1265,"y")</f>
        <v>37</v>
      </c>
      <c r="Q1265" s="2" t="str">
        <f>FLOOR('Transaction Data'!$P1265,15)&amp;"-"&amp;FLOOR('Transaction Data'!$P1265,15)+14</f>
        <v>30-44</v>
      </c>
      <c r="R1265" s="2" t="str">
        <f>IF('Transaction Data'!$L1265&lt;=10,"Less Expensive","Expensive")</f>
        <v>Expensive</v>
      </c>
      <c r="S1265" s="4">
        <f>WEEKDAY('Transaction Data'!$A1265)</f>
        <v>1</v>
      </c>
      <c r="T1265" s="2" t="str">
        <f>IF(WEEKDAY('Transaction Data'!$A1265,2)&lt;6,"Weekday","Weekend")</f>
        <v>Weekend</v>
      </c>
    </row>
    <row r="1266" ht="15.75" customHeight="1">
      <c r="A1266" s="1">
        <v>45405.0</v>
      </c>
      <c r="B1266" s="2" t="s">
        <v>1262</v>
      </c>
      <c r="C1266" s="2" t="s">
        <v>47</v>
      </c>
      <c r="D1266" s="1">
        <v>37989.0</v>
      </c>
      <c r="E1266" s="2" t="s">
        <v>22</v>
      </c>
      <c r="F1266" s="2">
        <v>344.0</v>
      </c>
      <c r="G1266" s="2" t="s">
        <v>55</v>
      </c>
      <c r="H1266" s="2" t="s">
        <v>52</v>
      </c>
      <c r="I1266" s="2" t="s">
        <v>25</v>
      </c>
      <c r="J1266" s="2" t="str">
        <f t="array" ref="J1266">XLOOKUP('Transaction Data'!$G1266,Product_Code,Biscuit_Brand)</f>
        <v>Vanilla Wafers</v>
      </c>
      <c r="K1266" s="2">
        <f t="array" ref="K1266">XLOOKUP('Transaction Data'!$G1266,Product_Code,Cost)</f>
        <v>18</v>
      </c>
      <c r="L1266" s="2">
        <f t="array" ref="L1266">XLOOKUP('Transaction Data'!$G1266,Product_Code,Unit_Price)</f>
        <v>36</v>
      </c>
      <c r="M1266" s="3">
        <f>'Transaction Data'!$F1266*'Transaction Data'!$K1266</f>
        <v>6192</v>
      </c>
      <c r="N1266" s="3">
        <f>'Transaction Data'!$F1266*'Transaction Data'!$L1266</f>
        <v>12384</v>
      </c>
      <c r="O1266" s="3">
        <f>'Transaction Data'!$N1266-'Transaction Data'!$M1266</f>
        <v>6192</v>
      </c>
      <c r="P1266" s="2">
        <f>DATEDIF('Transaction Data'!$D1266,'Transaction Data'!$A1266,"y")</f>
        <v>20</v>
      </c>
      <c r="Q1266" s="2" t="str">
        <f>FLOOR('Transaction Data'!$P1266,15)&amp;"-"&amp;FLOOR('Transaction Data'!$P1266,15)+14</f>
        <v>15-29</v>
      </c>
      <c r="R1266" s="2" t="str">
        <f>IF('Transaction Data'!$L1266&lt;=10,"Less Expensive","Expensive")</f>
        <v>Expensive</v>
      </c>
      <c r="S1266" s="4">
        <f>WEEKDAY('Transaction Data'!$A1266)</f>
        <v>3</v>
      </c>
      <c r="T1266" s="2" t="str">
        <f>IF(WEEKDAY('Transaction Data'!$A1266,2)&lt;6,"Weekday","Weekend")</f>
        <v>Weekday</v>
      </c>
    </row>
    <row r="1267" ht="15.75" customHeight="1">
      <c r="A1267" s="1">
        <v>45434.0</v>
      </c>
      <c r="B1267" s="2" t="s">
        <v>1263</v>
      </c>
      <c r="C1267" s="2" t="s">
        <v>54</v>
      </c>
      <c r="D1267" s="1">
        <v>35339.0</v>
      </c>
      <c r="E1267" s="2" t="s">
        <v>63</v>
      </c>
      <c r="F1267" s="2">
        <v>37.0</v>
      </c>
      <c r="G1267" s="2" t="s">
        <v>23</v>
      </c>
      <c r="H1267" s="2" t="s">
        <v>45</v>
      </c>
      <c r="I1267" s="2" t="s">
        <v>25</v>
      </c>
      <c r="J1267" s="2" t="str">
        <f t="array" ref="J1267">XLOOKUP('Transaction Data'!$G1267,Product_Code,Biscuit_Brand)</f>
        <v>Cinnamon Swirls</v>
      </c>
      <c r="K1267" s="2">
        <f t="array" ref="K1267">XLOOKUP('Transaction Data'!$G1267,Product_Code,Cost)</f>
        <v>10</v>
      </c>
      <c r="L1267" s="2">
        <f t="array" ref="L1267">XLOOKUP('Transaction Data'!$G1267,Product_Code,Unit_Price)</f>
        <v>14</v>
      </c>
      <c r="M1267" s="3">
        <f>'Transaction Data'!$F1267*'Transaction Data'!$K1267</f>
        <v>370</v>
      </c>
      <c r="N1267" s="3">
        <f>'Transaction Data'!$F1267*'Transaction Data'!$L1267</f>
        <v>518</v>
      </c>
      <c r="O1267" s="3">
        <f>'Transaction Data'!$N1267-'Transaction Data'!$M1267</f>
        <v>148</v>
      </c>
      <c r="P1267" s="2">
        <f>DATEDIF('Transaction Data'!$D1267,'Transaction Data'!$A1267,"y")</f>
        <v>27</v>
      </c>
      <c r="Q1267" s="2" t="str">
        <f>FLOOR('Transaction Data'!$P1267,15)&amp;"-"&amp;FLOOR('Transaction Data'!$P1267,15)+14</f>
        <v>15-29</v>
      </c>
      <c r="R1267" s="2" t="str">
        <f>IF('Transaction Data'!$L1267&lt;=10,"Less Expensive","Expensive")</f>
        <v>Expensive</v>
      </c>
      <c r="S1267" s="4">
        <f>WEEKDAY('Transaction Data'!$A1267)</f>
        <v>4</v>
      </c>
      <c r="T1267" s="2" t="str">
        <f>IF(WEEKDAY('Transaction Data'!$A1267,2)&lt;6,"Weekday","Weekend")</f>
        <v>Weekday</v>
      </c>
    </row>
    <row r="1268" ht="15.75" customHeight="1">
      <c r="A1268" s="1">
        <v>45333.0</v>
      </c>
      <c r="B1268" s="2" t="s">
        <v>1264</v>
      </c>
      <c r="C1268" s="2" t="s">
        <v>47</v>
      </c>
      <c r="D1268" s="1">
        <v>26084.0</v>
      </c>
      <c r="E1268" s="2" t="s">
        <v>27</v>
      </c>
      <c r="F1268" s="2">
        <v>430.0</v>
      </c>
      <c r="G1268" s="2" t="s">
        <v>55</v>
      </c>
      <c r="H1268" s="2" t="s">
        <v>49</v>
      </c>
      <c r="I1268" s="2" t="s">
        <v>25</v>
      </c>
      <c r="J1268" s="2" t="str">
        <f t="array" ref="J1268">XLOOKUP('Transaction Data'!$G1268,Product_Code,Biscuit_Brand)</f>
        <v>Vanilla Wafers</v>
      </c>
      <c r="K1268" s="2">
        <f t="array" ref="K1268">XLOOKUP('Transaction Data'!$G1268,Product_Code,Cost)</f>
        <v>18</v>
      </c>
      <c r="L1268" s="2">
        <f t="array" ref="L1268">XLOOKUP('Transaction Data'!$G1268,Product_Code,Unit_Price)</f>
        <v>36</v>
      </c>
      <c r="M1268" s="3">
        <f>'Transaction Data'!$F1268*'Transaction Data'!$K1268</f>
        <v>7740</v>
      </c>
      <c r="N1268" s="3">
        <f>'Transaction Data'!$F1268*'Transaction Data'!$L1268</f>
        <v>15480</v>
      </c>
      <c r="O1268" s="3">
        <f>'Transaction Data'!$N1268-'Transaction Data'!$M1268</f>
        <v>7740</v>
      </c>
      <c r="P1268" s="2">
        <f>DATEDIF('Transaction Data'!$D1268,'Transaction Data'!$A1268,"y")</f>
        <v>52</v>
      </c>
      <c r="Q1268" s="2" t="str">
        <f>FLOOR('Transaction Data'!$P1268,15)&amp;"-"&amp;FLOOR('Transaction Data'!$P1268,15)+14</f>
        <v>45-59</v>
      </c>
      <c r="R1268" s="2" t="str">
        <f>IF('Transaction Data'!$L1268&lt;=10,"Less Expensive","Expensive")</f>
        <v>Expensive</v>
      </c>
      <c r="S1268" s="4">
        <f>WEEKDAY('Transaction Data'!$A1268)</f>
        <v>1</v>
      </c>
      <c r="T1268" s="2" t="str">
        <f>IF(WEEKDAY('Transaction Data'!$A1268,2)&lt;6,"Weekday","Weekend")</f>
        <v>Weekend</v>
      </c>
    </row>
    <row r="1269" ht="15.75" customHeight="1">
      <c r="A1269" s="1">
        <v>45479.0</v>
      </c>
      <c r="B1269" s="2" t="s">
        <v>1265</v>
      </c>
      <c r="C1269" s="2" t="s">
        <v>69</v>
      </c>
      <c r="D1269" s="1">
        <v>33007.0</v>
      </c>
      <c r="E1269" s="2" t="s">
        <v>27</v>
      </c>
      <c r="F1269" s="2">
        <v>287.0</v>
      </c>
      <c r="G1269" s="2" t="s">
        <v>38</v>
      </c>
      <c r="H1269" s="2" t="s">
        <v>52</v>
      </c>
      <c r="I1269" s="2" t="s">
        <v>25</v>
      </c>
      <c r="J1269" s="2" t="str">
        <f t="array" ref="J1269">XLOOKUP('Transaction Data'!$G1269,Product_Code,Biscuit_Brand)</f>
        <v>Ginger Snaps</v>
      </c>
      <c r="K1269" s="2">
        <f t="array" ref="K1269">XLOOKUP('Transaction Data'!$G1269,Product_Code,Cost)</f>
        <v>14</v>
      </c>
      <c r="L1269" s="2">
        <f t="array" ref="L1269">XLOOKUP('Transaction Data'!$G1269,Product_Code,Unit_Price)</f>
        <v>28</v>
      </c>
      <c r="M1269" s="3">
        <f>'Transaction Data'!$F1269*'Transaction Data'!$K1269</f>
        <v>4018</v>
      </c>
      <c r="N1269" s="3">
        <f>'Transaction Data'!$F1269*'Transaction Data'!$L1269</f>
        <v>8036</v>
      </c>
      <c r="O1269" s="3">
        <f>'Transaction Data'!$N1269-'Transaction Data'!$M1269</f>
        <v>4018</v>
      </c>
      <c r="P1269" s="2">
        <f>DATEDIF('Transaction Data'!$D1269,'Transaction Data'!$A1269,"y")</f>
        <v>34</v>
      </c>
      <c r="Q1269" s="2" t="str">
        <f>FLOOR('Transaction Data'!$P1269,15)&amp;"-"&amp;FLOOR('Transaction Data'!$P1269,15)+14</f>
        <v>30-44</v>
      </c>
      <c r="R1269" s="2" t="str">
        <f>IF('Transaction Data'!$L1269&lt;=10,"Less Expensive","Expensive")</f>
        <v>Expensive</v>
      </c>
      <c r="S1269" s="4">
        <f>WEEKDAY('Transaction Data'!$A1269)</f>
        <v>7</v>
      </c>
      <c r="T1269" s="2" t="str">
        <f>IF(WEEKDAY('Transaction Data'!$A1269,2)&lt;6,"Weekday","Weekend")</f>
        <v>Weekend</v>
      </c>
    </row>
    <row r="1270" ht="15.75" customHeight="1">
      <c r="A1270" s="1">
        <v>45375.0</v>
      </c>
      <c r="B1270" s="2" t="s">
        <v>1266</v>
      </c>
      <c r="C1270" s="2" t="s">
        <v>72</v>
      </c>
      <c r="D1270" s="1">
        <v>17620.0</v>
      </c>
      <c r="E1270" s="2" t="s">
        <v>22</v>
      </c>
      <c r="F1270" s="2">
        <v>470.0</v>
      </c>
      <c r="G1270" s="2" t="s">
        <v>55</v>
      </c>
      <c r="H1270" s="2" t="s">
        <v>49</v>
      </c>
      <c r="I1270" s="2" t="s">
        <v>25</v>
      </c>
      <c r="J1270" s="2" t="str">
        <f t="array" ref="J1270">XLOOKUP('Transaction Data'!$G1270,Product_Code,Biscuit_Brand)</f>
        <v>Vanilla Wafers</v>
      </c>
      <c r="K1270" s="2">
        <f t="array" ref="K1270">XLOOKUP('Transaction Data'!$G1270,Product_Code,Cost)</f>
        <v>18</v>
      </c>
      <c r="L1270" s="2">
        <f t="array" ref="L1270">XLOOKUP('Transaction Data'!$G1270,Product_Code,Unit_Price)</f>
        <v>36</v>
      </c>
      <c r="M1270" s="3">
        <f>'Transaction Data'!$F1270*'Transaction Data'!$K1270</f>
        <v>8460</v>
      </c>
      <c r="N1270" s="3">
        <f>'Transaction Data'!$F1270*'Transaction Data'!$L1270</f>
        <v>16920</v>
      </c>
      <c r="O1270" s="3">
        <f>'Transaction Data'!$N1270-'Transaction Data'!$M1270</f>
        <v>8460</v>
      </c>
      <c r="P1270" s="2">
        <f>DATEDIF('Transaction Data'!$D1270,'Transaction Data'!$A1270,"y")</f>
        <v>75</v>
      </c>
      <c r="Q1270" s="2" t="str">
        <f>FLOOR('Transaction Data'!$P1270,15)&amp;"-"&amp;FLOOR('Transaction Data'!$P1270,15)+14</f>
        <v>75-89</v>
      </c>
      <c r="R1270" s="2" t="str">
        <f>IF('Transaction Data'!$L1270&lt;=10,"Less Expensive","Expensive")</f>
        <v>Expensive</v>
      </c>
      <c r="S1270" s="4">
        <f>WEEKDAY('Transaction Data'!$A1270)</f>
        <v>1</v>
      </c>
      <c r="T1270" s="2" t="str">
        <f>IF(WEEKDAY('Transaction Data'!$A1270,2)&lt;6,"Weekday","Weekend")</f>
        <v>Weekend</v>
      </c>
    </row>
    <row r="1271" ht="15.75" customHeight="1">
      <c r="A1271" s="1">
        <v>45446.0</v>
      </c>
      <c r="B1271" s="2" t="s">
        <v>1267</v>
      </c>
      <c r="C1271" s="2" t="s">
        <v>32</v>
      </c>
      <c r="D1271" s="1">
        <v>36927.0</v>
      </c>
      <c r="E1271" s="2" t="s">
        <v>37</v>
      </c>
      <c r="F1271" s="2">
        <v>374.0</v>
      </c>
      <c r="G1271" s="2" t="s">
        <v>33</v>
      </c>
      <c r="H1271" s="2" t="s">
        <v>52</v>
      </c>
      <c r="I1271" s="2" t="s">
        <v>25</v>
      </c>
      <c r="J1271" s="2" t="str">
        <f t="array" ref="J1271">XLOOKUP('Transaction Data'!$G1271,Product_Code,Biscuit_Brand)</f>
        <v>Caramel Biscuits</v>
      </c>
      <c r="K1271" s="2">
        <f t="array" ref="K1271">XLOOKUP('Transaction Data'!$G1271,Product_Code,Cost)</f>
        <v>18</v>
      </c>
      <c r="L1271" s="2">
        <f t="array" ref="L1271">XLOOKUP('Transaction Data'!$G1271,Product_Code,Unit_Price)</f>
        <v>22</v>
      </c>
      <c r="M1271" s="3">
        <f>'Transaction Data'!$F1271*'Transaction Data'!$K1271</f>
        <v>6732</v>
      </c>
      <c r="N1271" s="3">
        <f>'Transaction Data'!$F1271*'Transaction Data'!$L1271</f>
        <v>8228</v>
      </c>
      <c r="O1271" s="3">
        <f>'Transaction Data'!$N1271-'Transaction Data'!$M1271</f>
        <v>1496</v>
      </c>
      <c r="P1271" s="2">
        <f>DATEDIF('Transaction Data'!$D1271,'Transaction Data'!$A1271,"y")</f>
        <v>23</v>
      </c>
      <c r="Q1271" s="2" t="str">
        <f>FLOOR('Transaction Data'!$P1271,15)&amp;"-"&amp;FLOOR('Transaction Data'!$P1271,15)+14</f>
        <v>15-29</v>
      </c>
      <c r="R1271" s="2" t="str">
        <f>IF('Transaction Data'!$L1271&lt;=10,"Less Expensive","Expensive")</f>
        <v>Expensive</v>
      </c>
      <c r="S1271" s="4">
        <f>WEEKDAY('Transaction Data'!$A1271)</f>
        <v>2</v>
      </c>
      <c r="T1271" s="2" t="str">
        <f>IF(WEEKDAY('Transaction Data'!$A1271,2)&lt;6,"Weekday","Weekend")</f>
        <v>Weekday</v>
      </c>
    </row>
    <row r="1272" ht="15.75" customHeight="1">
      <c r="A1272" s="1">
        <v>45352.0</v>
      </c>
      <c r="B1272" s="2" t="s">
        <v>1268</v>
      </c>
      <c r="C1272" s="2" t="s">
        <v>51</v>
      </c>
      <c r="D1272" s="1">
        <v>29721.0</v>
      </c>
      <c r="E1272" s="2" t="s">
        <v>63</v>
      </c>
      <c r="F1272" s="2">
        <v>206.0</v>
      </c>
      <c r="G1272" s="2" t="s">
        <v>55</v>
      </c>
      <c r="H1272" s="2" t="s">
        <v>34</v>
      </c>
      <c r="I1272" s="2" t="s">
        <v>25</v>
      </c>
      <c r="J1272" s="2" t="str">
        <f t="array" ref="J1272">XLOOKUP('Transaction Data'!$G1272,Product_Code,Biscuit_Brand)</f>
        <v>Vanilla Wafers</v>
      </c>
      <c r="K1272" s="2">
        <f t="array" ref="K1272">XLOOKUP('Transaction Data'!$G1272,Product_Code,Cost)</f>
        <v>18</v>
      </c>
      <c r="L1272" s="2">
        <f t="array" ref="L1272">XLOOKUP('Transaction Data'!$G1272,Product_Code,Unit_Price)</f>
        <v>36</v>
      </c>
      <c r="M1272" s="3">
        <f>'Transaction Data'!$F1272*'Transaction Data'!$K1272</f>
        <v>3708</v>
      </c>
      <c r="N1272" s="3">
        <f>'Transaction Data'!$F1272*'Transaction Data'!$L1272</f>
        <v>7416</v>
      </c>
      <c r="O1272" s="3">
        <f>'Transaction Data'!$N1272-'Transaction Data'!$M1272</f>
        <v>3708</v>
      </c>
      <c r="P1272" s="2">
        <f>DATEDIF('Transaction Data'!$D1272,'Transaction Data'!$A1272,"y")</f>
        <v>42</v>
      </c>
      <c r="Q1272" s="2" t="str">
        <f>FLOOR('Transaction Data'!$P1272,15)&amp;"-"&amp;FLOOR('Transaction Data'!$P1272,15)+14</f>
        <v>30-44</v>
      </c>
      <c r="R1272" s="2" t="str">
        <f>IF('Transaction Data'!$L1272&lt;=10,"Less Expensive","Expensive")</f>
        <v>Expensive</v>
      </c>
      <c r="S1272" s="4">
        <f>WEEKDAY('Transaction Data'!$A1272)</f>
        <v>6</v>
      </c>
      <c r="T1272" s="2" t="str">
        <f>IF(WEEKDAY('Transaction Data'!$A1272,2)&lt;6,"Weekday","Weekend")</f>
        <v>Weekday</v>
      </c>
    </row>
    <row r="1273" ht="15.75" customHeight="1">
      <c r="A1273" s="1">
        <v>45395.0</v>
      </c>
      <c r="B1273" s="2" t="s">
        <v>1269</v>
      </c>
      <c r="C1273" s="2" t="s">
        <v>65</v>
      </c>
      <c r="D1273" s="1">
        <v>37111.0</v>
      </c>
      <c r="E1273" s="2" t="s">
        <v>37</v>
      </c>
      <c r="F1273" s="2">
        <v>368.0</v>
      </c>
      <c r="G1273" s="2" t="s">
        <v>38</v>
      </c>
      <c r="H1273" s="2" t="s">
        <v>34</v>
      </c>
      <c r="I1273" s="2" t="s">
        <v>25</v>
      </c>
      <c r="J1273" s="2" t="str">
        <f t="array" ref="J1273">XLOOKUP('Transaction Data'!$G1273,Product_Code,Biscuit_Brand)</f>
        <v>Ginger Snaps</v>
      </c>
      <c r="K1273" s="2">
        <f t="array" ref="K1273">XLOOKUP('Transaction Data'!$G1273,Product_Code,Cost)</f>
        <v>14</v>
      </c>
      <c r="L1273" s="2">
        <f t="array" ref="L1273">XLOOKUP('Transaction Data'!$G1273,Product_Code,Unit_Price)</f>
        <v>28</v>
      </c>
      <c r="M1273" s="3">
        <f>'Transaction Data'!$F1273*'Transaction Data'!$K1273</f>
        <v>5152</v>
      </c>
      <c r="N1273" s="3">
        <f>'Transaction Data'!$F1273*'Transaction Data'!$L1273</f>
        <v>10304</v>
      </c>
      <c r="O1273" s="3">
        <f>'Transaction Data'!$N1273-'Transaction Data'!$M1273</f>
        <v>5152</v>
      </c>
      <c r="P1273" s="2">
        <f>DATEDIF('Transaction Data'!$D1273,'Transaction Data'!$A1273,"y")</f>
        <v>22</v>
      </c>
      <c r="Q1273" s="2" t="str">
        <f>FLOOR('Transaction Data'!$P1273,15)&amp;"-"&amp;FLOOR('Transaction Data'!$P1273,15)+14</f>
        <v>15-29</v>
      </c>
      <c r="R1273" s="2" t="str">
        <f>IF('Transaction Data'!$L1273&lt;=10,"Less Expensive","Expensive")</f>
        <v>Expensive</v>
      </c>
      <c r="S1273" s="4">
        <f>WEEKDAY('Transaction Data'!$A1273)</f>
        <v>7</v>
      </c>
      <c r="T1273" s="2" t="str">
        <f>IF(WEEKDAY('Transaction Data'!$A1273,2)&lt;6,"Weekday","Weekend")</f>
        <v>Weekend</v>
      </c>
    </row>
    <row r="1274" ht="15.75" customHeight="1">
      <c r="A1274" s="1">
        <v>45407.0</v>
      </c>
      <c r="B1274" s="2" t="s">
        <v>1270</v>
      </c>
      <c r="C1274" s="2" t="s">
        <v>65</v>
      </c>
      <c r="D1274" s="1">
        <v>25295.0</v>
      </c>
      <c r="E1274" s="2" t="s">
        <v>22</v>
      </c>
      <c r="F1274" s="2">
        <v>130.0</v>
      </c>
      <c r="G1274" s="2" t="s">
        <v>57</v>
      </c>
      <c r="H1274" s="2" t="s">
        <v>39</v>
      </c>
      <c r="I1274" s="2" t="s">
        <v>25</v>
      </c>
      <c r="J1274" s="2" t="str">
        <f t="array" ref="J1274">XLOOKUP('Transaction Data'!$G1274,Product_Code,Biscuit_Brand)</f>
        <v>Oatmeal Cookies</v>
      </c>
      <c r="K1274" s="2">
        <f t="array" ref="K1274">XLOOKUP('Transaction Data'!$G1274,Product_Code,Cost)</f>
        <v>19</v>
      </c>
      <c r="L1274" s="2">
        <f t="array" ref="L1274">XLOOKUP('Transaction Data'!$G1274,Product_Code,Unit_Price)</f>
        <v>23</v>
      </c>
      <c r="M1274" s="3">
        <f>'Transaction Data'!$F1274*'Transaction Data'!$K1274</f>
        <v>2470</v>
      </c>
      <c r="N1274" s="3">
        <f>'Transaction Data'!$F1274*'Transaction Data'!$L1274</f>
        <v>2990</v>
      </c>
      <c r="O1274" s="3">
        <f>'Transaction Data'!$N1274-'Transaction Data'!$M1274</f>
        <v>520</v>
      </c>
      <c r="P1274" s="2">
        <f>DATEDIF('Transaction Data'!$D1274,'Transaction Data'!$A1274,"y")</f>
        <v>55</v>
      </c>
      <c r="Q1274" s="2" t="str">
        <f>FLOOR('Transaction Data'!$P1274,15)&amp;"-"&amp;FLOOR('Transaction Data'!$P1274,15)+14</f>
        <v>45-59</v>
      </c>
      <c r="R1274" s="2" t="str">
        <f>IF('Transaction Data'!$L1274&lt;=10,"Less Expensive","Expensive")</f>
        <v>Expensive</v>
      </c>
      <c r="S1274" s="4">
        <f>WEEKDAY('Transaction Data'!$A1274)</f>
        <v>5</v>
      </c>
      <c r="T1274" s="2" t="str">
        <f>IF(WEEKDAY('Transaction Data'!$A1274,2)&lt;6,"Weekday","Weekend")</f>
        <v>Weekday</v>
      </c>
    </row>
    <row r="1275" ht="15.75" customHeight="1">
      <c r="A1275" s="1">
        <v>45340.0</v>
      </c>
      <c r="B1275" s="2" t="s">
        <v>1271</v>
      </c>
      <c r="C1275" s="2" t="s">
        <v>69</v>
      </c>
      <c r="D1275" s="1">
        <v>38056.0</v>
      </c>
      <c r="E1275" s="2" t="s">
        <v>37</v>
      </c>
      <c r="F1275" s="2">
        <v>163.0</v>
      </c>
      <c r="G1275" s="2" t="s">
        <v>38</v>
      </c>
      <c r="H1275" s="2" t="s">
        <v>42</v>
      </c>
      <c r="I1275" s="2" t="s">
        <v>25</v>
      </c>
      <c r="J1275" s="2" t="str">
        <f t="array" ref="J1275">XLOOKUP('Transaction Data'!$G1275,Product_Code,Biscuit_Brand)</f>
        <v>Ginger Snaps</v>
      </c>
      <c r="K1275" s="2">
        <f t="array" ref="K1275">XLOOKUP('Transaction Data'!$G1275,Product_Code,Cost)</f>
        <v>14</v>
      </c>
      <c r="L1275" s="2">
        <f t="array" ref="L1275">XLOOKUP('Transaction Data'!$G1275,Product_Code,Unit_Price)</f>
        <v>28</v>
      </c>
      <c r="M1275" s="3">
        <f>'Transaction Data'!$F1275*'Transaction Data'!$K1275</f>
        <v>2282</v>
      </c>
      <c r="N1275" s="3">
        <f>'Transaction Data'!$F1275*'Transaction Data'!$L1275</f>
        <v>4564</v>
      </c>
      <c r="O1275" s="3">
        <f>'Transaction Data'!$N1275-'Transaction Data'!$M1275</f>
        <v>2282</v>
      </c>
      <c r="P1275" s="2">
        <f>DATEDIF('Transaction Data'!$D1275,'Transaction Data'!$A1275,"y")</f>
        <v>19</v>
      </c>
      <c r="Q1275" s="2" t="str">
        <f>FLOOR('Transaction Data'!$P1275,15)&amp;"-"&amp;FLOOR('Transaction Data'!$P1275,15)+14</f>
        <v>15-29</v>
      </c>
      <c r="R1275" s="2" t="str">
        <f>IF('Transaction Data'!$L1275&lt;=10,"Less Expensive","Expensive")</f>
        <v>Expensive</v>
      </c>
      <c r="S1275" s="4">
        <f>WEEKDAY('Transaction Data'!$A1275)</f>
        <v>1</v>
      </c>
      <c r="T1275" s="2" t="str">
        <f>IF(WEEKDAY('Transaction Data'!$A1275,2)&lt;6,"Weekday","Weekend")</f>
        <v>Weekend</v>
      </c>
    </row>
    <row r="1276" ht="15.75" customHeight="1">
      <c r="A1276" s="1">
        <v>45367.0</v>
      </c>
      <c r="B1276" s="2" t="s">
        <v>1272</v>
      </c>
      <c r="C1276" s="2" t="s">
        <v>72</v>
      </c>
      <c r="D1276" s="1">
        <v>25227.0</v>
      </c>
      <c r="E1276" s="2" t="s">
        <v>22</v>
      </c>
      <c r="F1276" s="2">
        <v>51.0</v>
      </c>
      <c r="G1276" s="2" t="s">
        <v>60</v>
      </c>
      <c r="H1276" s="2" t="s">
        <v>45</v>
      </c>
      <c r="I1276" s="2" t="s">
        <v>25</v>
      </c>
      <c r="J1276" s="2" t="str">
        <f t="array" ref="J1276">XLOOKUP('Transaction Data'!$G1276,Product_Code,Biscuit_Brand)</f>
        <v>Peanut Butter Bites</v>
      </c>
      <c r="K1276" s="2">
        <f t="array" ref="K1276">XLOOKUP('Transaction Data'!$G1276,Product_Code,Cost)</f>
        <v>5</v>
      </c>
      <c r="L1276" s="2">
        <f t="array" ref="L1276">XLOOKUP('Transaction Data'!$G1276,Product_Code,Unit_Price)</f>
        <v>7</v>
      </c>
      <c r="M1276" s="3">
        <f>'Transaction Data'!$F1276*'Transaction Data'!$K1276</f>
        <v>255</v>
      </c>
      <c r="N1276" s="3">
        <f>'Transaction Data'!$F1276*'Transaction Data'!$L1276</f>
        <v>357</v>
      </c>
      <c r="O1276" s="3">
        <f>'Transaction Data'!$N1276-'Transaction Data'!$M1276</f>
        <v>102</v>
      </c>
      <c r="P1276" s="2">
        <f>DATEDIF('Transaction Data'!$D1276,'Transaction Data'!$A1276,"y")</f>
        <v>55</v>
      </c>
      <c r="Q1276" s="2" t="str">
        <f>FLOOR('Transaction Data'!$P1276,15)&amp;"-"&amp;FLOOR('Transaction Data'!$P1276,15)+14</f>
        <v>45-59</v>
      </c>
      <c r="R1276" s="2" t="str">
        <f>IF('Transaction Data'!$L1276&lt;=10,"Less Expensive","Expensive")</f>
        <v>Less Expensive</v>
      </c>
      <c r="S1276" s="4">
        <f>WEEKDAY('Transaction Data'!$A1276)</f>
        <v>7</v>
      </c>
      <c r="T1276" s="2" t="str">
        <f>IF(WEEKDAY('Transaction Data'!$A1276,2)&lt;6,"Weekday","Weekend")</f>
        <v>Weekend</v>
      </c>
    </row>
    <row r="1277" ht="15.75" customHeight="1">
      <c r="A1277" s="1">
        <v>45321.0</v>
      </c>
      <c r="B1277" s="2" t="s">
        <v>1273</v>
      </c>
      <c r="C1277" s="2" t="s">
        <v>32</v>
      </c>
      <c r="D1277" s="1">
        <v>32213.0</v>
      </c>
      <c r="E1277" s="2" t="s">
        <v>63</v>
      </c>
      <c r="F1277" s="2">
        <v>196.0</v>
      </c>
      <c r="G1277" s="2" t="s">
        <v>60</v>
      </c>
      <c r="H1277" s="2" t="s">
        <v>49</v>
      </c>
      <c r="I1277" s="2" t="s">
        <v>25</v>
      </c>
      <c r="J1277" s="2" t="str">
        <f t="array" ref="J1277">XLOOKUP('Transaction Data'!$G1277,Product_Code,Biscuit_Brand)</f>
        <v>Peanut Butter Bites</v>
      </c>
      <c r="K1277" s="2">
        <f t="array" ref="K1277">XLOOKUP('Transaction Data'!$G1277,Product_Code,Cost)</f>
        <v>5</v>
      </c>
      <c r="L1277" s="2">
        <f t="array" ref="L1277">XLOOKUP('Transaction Data'!$G1277,Product_Code,Unit_Price)</f>
        <v>7</v>
      </c>
      <c r="M1277" s="3">
        <f>'Transaction Data'!$F1277*'Transaction Data'!$K1277</f>
        <v>980</v>
      </c>
      <c r="N1277" s="3">
        <f>'Transaction Data'!$F1277*'Transaction Data'!$L1277</f>
        <v>1372</v>
      </c>
      <c r="O1277" s="3">
        <f>'Transaction Data'!$N1277-'Transaction Data'!$M1277</f>
        <v>392</v>
      </c>
      <c r="P1277" s="2">
        <f>DATEDIF('Transaction Data'!$D1277,'Transaction Data'!$A1277,"y")</f>
        <v>35</v>
      </c>
      <c r="Q1277" s="2" t="str">
        <f>FLOOR('Transaction Data'!$P1277,15)&amp;"-"&amp;FLOOR('Transaction Data'!$P1277,15)+14</f>
        <v>30-44</v>
      </c>
      <c r="R1277" s="2" t="str">
        <f>IF('Transaction Data'!$L1277&lt;=10,"Less Expensive","Expensive")</f>
        <v>Less Expensive</v>
      </c>
      <c r="S1277" s="4">
        <f>WEEKDAY('Transaction Data'!$A1277)</f>
        <v>3</v>
      </c>
      <c r="T1277" s="2" t="str">
        <f>IF(WEEKDAY('Transaction Data'!$A1277,2)&lt;6,"Weekday","Weekend")</f>
        <v>Weekday</v>
      </c>
    </row>
    <row r="1278" ht="15.75" customHeight="1">
      <c r="A1278" s="1">
        <v>45324.0</v>
      </c>
      <c r="B1278" s="2" t="s">
        <v>1274</v>
      </c>
      <c r="C1278" s="2" t="s">
        <v>65</v>
      </c>
      <c r="D1278" s="1">
        <v>26161.0</v>
      </c>
      <c r="E1278" s="2" t="s">
        <v>37</v>
      </c>
      <c r="F1278" s="2">
        <v>182.0</v>
      </c>
      <c r="G1278" s="2" t="s">
        <v>61</v>
      </c>
      <c r="H1278" s="2" t="s">
        <v>52</v>
      </c>
      <c r="I1278" s="2" t="s">
        <v>25</v>
      </c>
      <c r="J1278" s="2" t="str">
        <f t="array" ref="J1278">XLOOKUP('Transaction Data'!$G1278,Product_Code,Biscuit_Brand)</f>
        <v>Choco Delight</v>
      </c>
      <c r="K1278" s="2">
        <f t="array" ref="K1278">XLOOKUP('Transaction Data'!$G1278,Product_Code,Cost)</f>
        <v>3</v>
      </c>
      <c r="L1278" s="2">
        <f t="array" ref="L1278">XLOOKUP('Transaction Data'!$G1278,Product_Code,Unit_Price)</f>
        <v>5</v>
      </c>
      <c r="M1278" s="3">
        <f>'Transaction Data'!$F1278*'Transaction Data'!$K1278</f>
        <v>546</v>
      </c>
      <c r="N1278" s="3">
        <f>'Transaction Data'!$F1278*'Transaction Data'!$L1278</f>
        <v>910</v>
      </c>
      <c r="O1278" s="3">
        <f>'Transaction Data'!$N1278-'Transaction Data'!$M1278</f>
        <v>364</v>
      </c>
      <c r="P1278" s="2">
        <f>DATEDIF('Transaction Data'!$D1278,'Transaction Data'!$A1278,"y")</f>
        <v>52</v>
      </c>
      <c r="Q1278" s="2" t="str">
        <f>FLOOR('Transaction Data'!$P1278,15)&amp;"-"&amp;FLOOR('Transaction Data'!$P1278,15)+14</f>
        <v>45-59</v>
      </c>
      <c r="R1278" s="2" t="str">
        <f>IF('Transaction Data'!$L1278&lt;=10,"Less Expensive","Expensive")</f>
        <v>Less Expensive</v>
      </c>
      <c r="S1278" s="4">
        <f>WEEKDAY('Transaction Data'!$A1278)</f>
        <v>6</v>
      </c>
      <c r="T1278" s="2" t="str">
        <f>IF(WEEKDAY('Transaction Data'!$A1278,2)&lt;6,"Weekday","Weekend")</f>
        <v>Weekday</v>
      </c>
    </row>
    <row r="1279" ht="15.75" customHeight="1">
      <c r="A1279" s="1">
        <v>45337.0</v>
      </c>
      <c r="B1279" s="2" t="s">
        <v>1275</v>
      </c>
      <c r="C1279" s="2" t="s">
        <v>54</v>
      </c>
      <c r="D1279" s="1">
        <v>17011.0</v>
      </c>
      <c r="E1279" s="2" t="s">
        <v>63</v>
      </c>
      <c r="F1279" s="2">
        <v>44.0</v>
      </c>
      <c r="G1279" s="2" t="s">
        <v>23</v>
      </c>
      <c r="H1279" s="2" t="s">
        <v>49</v>
      </c>
      <c r="I1279" s="2" t="s">
        <v>25</v>
      </c>
      <c r="J1279" s="2" t="str">
        <f t="array" ref="J1279">XLOOKUP('Transaction Data'!$G1279,Product_Code,Biscuit_Brand)</f>
        <v>Cinnamon Swirls</v>
      </c>
      <c r="K1279" s="2">
        <f t="array" ref="K1279">XLOOKUP('Transaction Data'!$G1279,Product_Code,Cost)</f>
        <v>10</v>
      </c>
      <c r="L1279" s="2">
        <f t="array" ref="L1279">XLOOKUP('Transaction Data'!$G1279,Product_Code,Unit_Price)</f>
        <v>14</v>
      </c>
      <c r="M1279" s="3">
        <f>'Transaction Data'!$F1279*'Transaction Data'!$K1279</f>
        <v>440</v>
      </c>
      <c r="N1279" s="3">
        <f>'Transaction Data'!$F1279*'Transaction Data'!$L1279</f>
        <v>616</v>
      </c>
      <c r="O1279" s="3">
        <f>'Transaction Data'!$N1279-'Transaction Data'!$M1279</f>
        <v>176</v>
      </c>
      <c r="P1279" s="2">
        <f>DATEDIF('Transaction Data'!$D1279,'Transaction Data'!$A1279,"y")</f>
        <v>77</v>
      </c>
      <c r="Q1279" s="2" t="str">
        <f>FLOOR('Transaction Data'!$P1279,15)&amp;"-"&amp;FLOOR('Transaction Data'!$P1279,15)+14</f>
        <v>75-89</v>
      </c>
      <c r="R1279" s="2" t="str">
        <f>IF('Transaction Data'!$L1279&lt;=10,"Less Expensive","Expensive")</f>
        <v>Expensive</v>
      </c>
      <c r="S1279" s="4">
        <f>WEEKDAY('Transaction Data'!$A1279)</f>
        <v>5</v>
      </c>
      <c r="T1279" s="2" t="str">
        <f>IF(WEEKDAY('Transaction Data'!$A1279,2)&lt;6,"Weekday","Weekend")</f>
        <v>Weekday</v>
      </c>
    </row>
    <row r="1280" ht="15.75" customHeight="1">
      <c r="A1280" s="1">
        <v>45294.0</v>
      </c>
      <c r="B1280" s="2" t="s">
        <v>1276</v>
      </c>
      <c r="C1280" s="2" t="s">
        <v>32</v>
      </c>
      <c r="D1280" s="1">
        <v>37175.0</v>
      </c>
      <c r="E1280" s="2" t="s">
        <v>22</v>
      </c>
      <c r="F1280" s="2">
        <v>134.0</v>
      </c>
      <c r="G1280" s="2" t="s">
        <v>48</v>
      </c>
      <c r="H1280" s="2" t="s">
        <v>52</v>
      </c>
      <c r="I1280" s="2" t="s">
        <v>25</v>
      </c>
      <c r="J1280" s="2" t="str">
        <f t="array" ref="J1280">XLOOKUP('Transaction Data'!$G1280,Product_Code,Biscuit_Brand)</f>
        <v>Lemon Crisps</v>
      </c>
      <c r="K1280" s="2">
        <f t="array" ref="K1280">XLOOKUP('Transaction Data'!$G1280,Product_Code,Cost)</f>
        <v>7</v>
      </c>
      <c r="L1280" s="2">
        <f t="array" ref="L1280">XLOOKUP('Transaction Data'!$G1280,Product_Code,Unit_Price)</f>
        <v>9</v>
      </c>
      <c r="M1280" s="3">
        <f>'Transaction Data'!$F1280*'Transaction Data'!$K1280</f>
        <v>938</v>
      </c>
      <c r="N1280" s="3">
        <f>'Transaction Data'!$F1280*'Transaction Data'!$L1280</f>
        <v>1206</v>
      </c>
      <c r="O1280" s="3">
        <f>'Transaction Data'!$N1280-'Transaction Data'!$M1280</f>
        <v>268</v>
      </c>
      <c r="P1280" s="2">
        <f>DATEDIF('Transaction Data'!$D1280,'Transaction Data'!$A1280,"y")</f>
        <v>22</v>
      </c>
      <c r="Q1280" s="2" t="str">
        <f>FLOOR('Transaction Data'!$P1280,15)&amp;"-"&amp;FLOOR('Transaction Data'!$P1280,15)+14</f>
        <v>15-29</v>
      </c>
      <c r="R1280" s="2" t="str">
        <f>IF('Transaction Data'!$L1280&lt;=10,"Less Expensive","Expensive")</f>
        <v>Less Expensive</v>
      </c>
      <c r="S1280" s="4">
        <f>WEEKDAY('Transaction Data'!$A1280)</f>
        <v>4</v>
      </c>
      <c r="T1280" s="2" t="str">
        <f>IF(WEEKDAY('Transaction Data'!$A1280,2)&lt;6,"Weekday","Weekend")</f>
        <v>Weekday</v>
      </c>
    </row>
    <row r="1281" ht="15.75" customHeight="1">
      <c r="A1281" s="1">
        <v>45480.0</v>
      </c>
      <c r="B1281" s="2" t="s">
        <v>1277</v>
      </c>
      <c r="C1281" s="2" t="s">
        <v>47</v>
      </c>
      <c r="D1281" s="1">
        <v>26451.0</v>
      </c>
      <c r="E1281" s="2" t="s">
        <v>63</v>
      </c>
      <c r="F1281" s="2">
        <v>66.0</v>
      </c>
      <c r="G1281" s="2" t="s">
        <v>48</v>
      </c>
      <c r="H1281" s="2" t="s">
        <v>52</v>
      </c>
      <c r="I1281" s="2" t="s">
        <v>25</v>
      </c>
      <c r="J1281" s="2" t="str">
        <f t="array" ref="J1281">XLOOKUP('Transaction Data'!$G1281,Product_Code,Biscuit_Brand)</f>
        <v>Lemon Crisps</v>
      </c>
      <c r="K1281" s="2">
        <f t="array" ref="K1281">XLOOKUP('Transaction Data'!$G1281,Product_Code,Cost)</f>
        <v>7</v>
      </c>
      <c r="L1281" s="2">
        <f t="array" ref="L1281">XLOOKUP('Transaction Data'!$G1281,Product_Code,Unit_Price)</f>
        <v>9</v>
      </c>
      <c r="M1281" s="3">
        <f>'Transaction Data'!$F1281*'Transaction Data'!$K1281</f>
        <v>462</v>
      </c>
      <c r="N1281" s="3">
        <f>'Transaction Data'!$F1281*'Transaction Data'!$L1281</f>
        <v>594</v>
      </c>
      <c r="O1281" s="3">
        <f>'Transaction Data'!$N1281-'Transaction Data'!$M1281</f>
        <v>132</v>
      </c>
      <c r="P1281" s="2">
        <f>DATEDIF('Transaction Data'!$D1281,'Transaction Data'!$A1281,"y")</f>
        <v>52</v>
      </c>
      <c r="Q1281" s="2" t="str">
        <f>FLOOR('Transaction Data'!$P1281,15)&amp;"-"&amp;FLOOR('Transaction Data'!$P1281,15)+14</f>
        <v>45-59</v>
      </c>
      <c r="R1281" s="2" t="str">
        <f>IF('Transaction Data'!$L1281&lt;=10,"Less Expensive","Expensive")</f>
        <v>Less Expensive</v>
      </c>
      <c r="S1281" s="4">
        <f>WEEKDAY('Transaction Data'!$A1281)</f>
        <v>1</v>
      </c>
      <c r="T1281" s="2" t="str">
        <f>IF(WEEKDAY('Transaction Data'!$A1281,2)&lt;6,"Weekday","Weekend")</f>
        <v>Weekend</v>
      </c>
    </row>
    <row r="1282" ht="15.75" customHeight="1">
      <c r="A1282" s="1">
        <v>45415.0</v>
      </c>
      <c r="B1282" s="2" t="s">
        <v>1278</v>
      </c>
      <c r="C1282" s="2" t="s">
        <v>51</v>
      </c>
      <c r="D1282" s="1">
        <v>26415.0</v>
      </c>
      <c r="E1282" s="2" t="s">
        <v>22</v>
      </c>
      <c r="F1282" s="2">
        <v>283.0</v>
      </c>
      <c r="G1282" s="2" t="s">
        <v>44</v>
      </c>
      <c r="H1282" s="2" t="s">
        <v>45</v>
      </c>
      <c r="I1282" s="2" t="s">
        <v>25</v>
      </c>
      <c r="J1282" s="2" t="str">
        <f t="array" ref="J1282">XLOOKUP('Transaction Data'!$G1282,Product_Code,Biscuit_Brand)</f>
        <v>Butter Crunch</v>
      </c>
      <c r="K1282" s="2">
        <f t="array" ref="K1282">XLOOKUP('Transaction Data'!$G1282,Product_Code,Cost)</f>
        <v>10</v>
      </c>
      <c r="L1282" s="2">
        <f t="array" ref="L1282">XLOOKUP('Transaction Data'!$G1282,Product_Code,Unit_Price)</f>
        <v>11</v>
      </c>
      <c r="M1282" s="3">
        <f>'Transaction Data'!$F1282*'Transaction Data'!$K1282</f>
        <v>2830</v>
      </c>
      <c r="N1282" s="3">
        <f>'Transaction Data'!$F1282*'Transaction Data'!$L1282</f>
        <v>3113</v>
      </c>
      <c r="O1282" s="3">
        <f>'Transaction Data'!$N1282-'Transaction Data'!$M1282</f>
        <v>283</v>
      </c>
      <c r="P1282" s="2">
        <f>DATEDIF('Transaction Data'!$D1282,'Transaction Data'!$A1282,"y")</f>
        <v>52</v>
      </c>
      <c r="Q1282" s="2" t="str">
        <f>FLOOR('Transaction Data'!$P1282,15)&amp;"-"&amp;FLOOR('Transaction Data'!$P1282,15)+14</f>
        <v>45-59</v>
      </c>
      <c r="R1282" s="2" t="str">
        <f>IF('Transaction Data'!$L1282&lt;=10,"Less Expensive","Expensive")</f>
        <v>Expensive</v>
      </c>
      <c r="S1282" s="4">
        <f>WEEKDAY('Transaction Data'!$A1282)</f>
        <v>6</v>
      </c>
      <c r="T1282" s="2" t="str">
        <f>IF(WEEKDAY('Transaction Data'!$A1282,2)&lt;6,"Weekday","Weekend")</f>
        <v>Weekday</v>
      </c>
    </row>
    <row r="1283" ht="15.75" customHeight="1">
      <c r="A1283" s="1">
        <v>45418.0</v>
      </c>
      <c r="B1283" s="2" t="s">
        <v>1279</v>
      </c>
      <c r="C1283" s="2" t="s">
        <v>78</v>
      </c>
      <c r="D1283" s="1">
        <v>26862.0</v>
      </c>
      <c r="E1283" s="2" t="s">
        <v>27</v>
      </c>
      <c r="F1283" s="2">
        <v>253.0</v>
      </c>
      <c r="G1283" s="2" t="s">
        <v>55</v>
      </c>
      <c r="H1283" s="2" t="s">
        <v>49</v>
      </c>
      <c r="I1283" s="2" t="s">
        <v>25</v>
      </c>
      <c r="J1283" s="2" t="str">
        <f t="array" ref="J1283">XLOOKUP('Transaction Data'!$G1283,Product_Code,Biscuit_Brand)</f>
        <v>Vanilla Wafers</v>
      </c>
      <c r="K1283" s="2">
        <f t="array" ref="K1283">XLOOKUP('Transaction Data'!$G1283,Product_Code,Cost)</f>
        <v>18</v>
      </c>
      <c r="L1283" s="2">
        <f t="array" ref="L1283">XLOOKUP('Transaction Data'!$G1283,Product_Code,Unit_Price)</f>
        <v>36</v>
      </c>
      <c r="M1283" s="3">
        <f>'Transaction Data'!$F1283*'Transaction Data'!$K1283</f>
        <v>4554</v>
      </c>
      <c r="N1283" s="3">
        <f>'Transaction Data'!$F1283*'Transaction Data'!$L1283</f>
        <v>9108</v>
      </c>
      <c r="O1283" s="3">
        <f>'Transaction Data'!$N1283-'Transaction Data'!$M1283</f>
        <v>4554</v>
      </c>
      <c r="P1283" s="2">
        <f>DATEDIF('Transaction Data'!$D1283,'Transaction Data'!$A1283,"y")</f>
        <v>50</v>
      </c>
      <c r="Q1283" s="2" t="str">
        <f>FLOOR('Transaction Data'!$P1283,15)&amp;"-"&amp;FLOOR('Transaction Data'!$P1283,15)+14</f>
        <v>45-59</v>
      </c>
      <c r="R1283" s="2" t="str">
        <f>IF('Transaction Data'!$L1283&lt;=10,"Less Expensive","Expensive")</f>
        <v>Expensive</v>
      </c>
      <c r="S1283" s="4">
        <f>WEEKDAY('Transaction Data'!$A1283)</f>
        <v>2</v>
      </c>
      <c r="T1283" s="2" t="str">
        <f>IF(WEEKDAY('Transaction Data'!$A1283,2)&lt;6,"Weekday","Weekend")</f>
        <v>Weekday</v>
      </c>
    </row>
    <row r="1284" ht="15.75" customHeight="1">
      <c r="A1284" s="1">
        <v>45395.0</v>
      </c>
      <c r="B1284" s="2" t="s">
        <v>1280</v>
      </c>
      <c r="C1284" s="2" t="s">
        <v>72</v>
      </c>
      <c r="D1284" s="1">
        <v>20604.0</v>
      </c>
      <c r="E1284" s="2" t="s">
        <v>22</v>
      </c>
      <c r="F1284" s="2">
        <v>168.0</v>
      </c>
      <c r="G1284" s="2" t="s">
        <v>23</v>
      </c>
      <c r="H1284" s="2" t="s">
        <v>52</v>
      </c>
      <c r="I1284" s="2" t="s">
        <v>25</v>
      </c>
      <c r="J1284" s="2" t="str">
        <f t="array" ref="J1284">XLOOKUP('Transaction Data'!$G1284,Product_Code,Biscuit_Brand)</f>
        <v>Cinnamon Swirls</v>
      </c>
      <c r="K1284" s="2">
        <f t="array" ref="K1284">XLOOKUP('Transaction Data'!$G1284,Product_Code,Cost)</f>
        <v>10</v>
      </c>
      <c r="L1284" s="2">
        <f t="array" ref="L1284">XLOOKUP('Transaction Data'!$G1284,Product_Code,Unit_Price)</f>
        <v>14</v>
      </c>
      <c r="M1284" s="3">
        <f>'Transaction Data'!$F1284*'Transaction Data'!$K1284</f>
        <v>1680</v>
      </c>
      <c r="N1284" s="3">
        <f>'Transaction Data'!$F1284*'Transaction Data'!$L1284</f>
        <v>2352</v>
      </c>
      <c r="O1284" s="3">
        <f>'Transaction Data'!$N1284-'Transaction Data'!$M1284</f>
        <v>672</v>
      </c>
      <c r="P1284" s="2">
        <f>DATEDIF('Transaction Data'!$D1284,'Transaction Data'!$A1284,"y")</f>
        <v>67</v>
      </c>
      <c r="Q1284" s="2" t="str">
        <f>FLOOR('Transaction Data'!$P1284,15)&amp;"-"&amp;FLOOR('Transaction Data'!$P1284,15)+14</f>
        <v>60-74</v>
      </c>
      <c r="R1284" s="2" t="str">
        <f>IF('Transaction Data'!$L1284&lt;=10,"Less Expensive","Expensive")</f>
        <v>Expensive</v>
      </c>
      <c r="S1284" s="4">
        <f>WEEKDAY('Transaction Data'!$A1284)</f>
        <v>7</v>
      </c>
      <c r="T1284" s="2" t="str">
        <f>IF(WEEKDAY('Transaction Data'!$A1284,2)&lt;6,"Weekday","Weekend")</f>
        <v>Weekend</v>
      </c>
    </row>
    <row r="1285" ht="15.75" customHeight="1">
      <c r="A1285" s="1">
        <v>45429.0</v>
      </c>
      <c r="B1285" s="2" t="s">
        <v>1281</v>
      </c>
      <c r="C1285" s="2" t="s">
        <v>78</v>
      </c>
      <c r="D1285" s="1">
        <v>32939.0</v>
      </c>
      <c r="E1285" s="2" t="s">
        <v>27</v>
      </c>
      <c r="F1285" s="2">
        <v>444.0</v>
      </c>
      <c r="G1285" s="2" t="s">
        <v>38</v>
      </c>
      <c r="H1285" s="2" t="s">
        <v>49</v>
      </c>
      <c r="I1285" s="2" t="s">
        <v>25</v>
      </c>
      <c r="J1285" s="2" t="str">
        <f t="array" ref="J1285">XLOOKUP('Transaction Data'!$G1285,Product_Code,Biscuit_Brand)</f>
        <v>Ginger Snaps</v>
      </c>
      <c r="K1285" s="2">
        <f t="array" ref="K1285">XLOOKUP('Transaction Data'!$G1285,Product_Code,Cost)</f>
        <v>14</v>
      </c>
      <c r="L1285" s="2">
        <f t="array" ref="L1285">XLOOKUP('Transaction Data'!$G1285,Product_Code,Unit_Price)</f>
        <v>28</v>
      </c>
      <c r="M1285" s="3">
        <f>'Transaction Data'!$F1285*'Transaction Data'!$K1285</f>
        <v>6216</v>
      </c>
      <c r="N1285" s="3">
        <f>'Transaction Data'!$F1285*'Transaction Data'!$L1285</f>
        <v>12432</v>
      </c>
      <c r="O1285" s="3">
        <f>'Transaction Data'!$N1285-'Transaction Data'!$M1285</f>
        <v>6216</v>
      </c>
      <c r="P1285" s="2">
        <f>DATEDIF('Transaction Data'!$D1285,'Transaction Data'!$A1285,"y")</f>
        <v>34</v>
      </c>
      <c r="Q1285" s="2" t="str">
        <f>FLOOR('Transaction Data'!$P1285,15)&amp;"-"&amp;FLOOR('Transaction Data'!$P1285,15)+14</f>
        <v>30-44</v>
      </c>
      <c r="R1285" s="2" t="str">
        <f>IF('Transaction Data'!$L1285&lt;=10,"Less Expensive","Expensive")</f>
        <v>Expensive</v>
      </c>
      <c r="S1285" s="4">
        <f>WEEKDAY('Transaction Data'!$A1285)</f>
        <v>6</v>
      </c>
      <c r="T1285" s="2" t="str">
        <f>IF(WEEKDAY('Transaction Data'!$A1285,2)&lt;6,"Weekday","Weekend")</f>
        <v>Weekday</v>
      </c>
    </row>
    <row r="1286" ht="15.75" customHeight="1">
      <c r="A1286" s="1">
        <v>45411.0</v>
      </c>
      <c r="B1286" s="2" t="s">
        <v>1282</v>
      </c>
      <c r="C1286" s="2" t="s">
        <v>21</v>
      </c>
      <c r="D1286" s="1">
        <v>27760.0</v>
      </c>
      <c r="E1286" s="2" t="s">
        <v>63</v>
      </c>
      <c r="F1286" s="2">
        <v>136.0</v>
      </c>
      <c r="G1286" s="2" t="s">
        <v>55</v>
      </c>
      <c r="H1286" s="2" t="s">
        <v>52</v>
      </c>
      <c r="I1286" s="2" t="s">
        <v>25</v>
      </c>
      <c r="J1286" s="2" t="str">
        <f t="array" ref="J1286">XLOOKUP('Transaction Data'!$G1286,Product_Code,Biscuit_Brand)</f>
        <v>Vanilla Wafers</v>
      </c>
      <c r="K1286" s="2">
        <f t="array" ref="K1286">XLOOKUP('Transaction Data'!$G1286,Product_Code,Cost)</f>
        <v>18</v>
      </c>
      <c r="L1286" s="2">
        <f t="array" ref="L1286">XLOOKUP('Transaction Data'!$G1286,Product_Code,Unit_Price)</f>
        <v>36</v>
      </c>
      <c r="M1286" s="3">
        <f>'Transaction Data'!$F1286*'Transaction Data'!$K1286</f>
        <v>2448</v>
      </c>
      <c r="N1286" s="3">
        <f>'Transaction Data'!$F1286*'Transaction Data'!$L1286</f>
        <v>4896</v>
      </c>
      <c r="O1286" s="3">
        <f>'Transaction Data'!$N1286-'Transaction Data'!$M1286</f>
        <v>2448</v>
      </c>
      <c r="P1286" s="2">
        <f>DATEDIF('Transaction Data'!$D1286,'Transaction Data'!$A1286,"y")</f>
        <v>48</v>
      </c>
      <c r="Q1286" s="2" t="str">
        <f>FLOOR('Transaction Data'!$P1286,15)&amp;"-"&amp;FLOOR('Transaction Data'!$P1286,15)+14</f>
        <v>45-59</v>
      </c>
      <c r="R1286" s="2" t="str">
        <f>IF('Transaction Data'!$L1286&lt;=10,"Less Expensive","Expensive")</f>
        <v>Expensive</v>
      </c>
      <c r="S1286" s="4">
        <f>WEEKDAY('Transaction Data'!$A1286)</f>
        <v>2</v>
      </c>
      <c r="T1286" s="2" t="str">
        <f>IF(WEEKDAY('Transaction Data'!$A1286,2)&lt;6,"Weekday","Weekend")</f>
        <v>Weekday</v>
      </c>
    </row>
    <row r="1287" ht="15.75" customHeight="1">
      <c r="A1287" s="1">
        <v>45412.0</v>
      </c>
      <c r="B1287" s="2" t="s">
        <v>1283</v>
      </c>
      <c r="C1287" s="2" t="s">
        <v>32</v>
      </c>
      <c r="D1287" s="1">
        <v>32503.0</v>
      </c>
      <c r="E1287" s="2" t="s">
        <v>37</v>
      </c>
      <c r="F1287" s="2">
        <v>364.0</v>
      </c>
      <c r="G1287" s="2" t="s">
        <v>38</v>
      </c>
      <c r="H1287" s="2" t="s">
        <v>34</v>
      </c>
      <c r="I1287" s="2" t="s">
        <v>25</v>
      </c>
      <c r="J1287" s="2" t="str">
        <f t="array" ref="J1287">XLOOKUP('Transaction Data'!$G1287,Product_Code,Biscuit_Brand)</f>
        <v>Ginger Snaps</v>
      </c>
      <c r="K1287" s="2">
        <f t="array" ref="K1287">XLOOKUP('Transaction Data'!$G1287,Product_Code,Cost)</f>
        <v>14</v>
      </c>
      <c r="L1287" s="2">
        <f t="array" ref="L1287">XLOOKUP('Transaction Data'!$G1287,Product_Code,Unit_Price)</f>
        <v>28</v>
      </c>
      <c r="M1287" s="3">
        <f>'Transaction Data'!$F1287*'Transaction Data'!$K1287</f>
        <v>5096</v>
      </c>
      <c r="N1287" s="3">
        <f>'Transaction Data'!$F1287*'Transaction Data'!$L1287</f>
        <v>10192</v>
      </c>
      <c r="O1287" s="3">
        <f>'Transaction Data'!$N1287-'Transaction Data'!$M1287</f>
        <v>5096</v>
      </c>
      <c r="P1287" s="2">
        <f>DATEDIF('Transaction Data'!$D1287,'Transaction Data'!$A1287,"y")</f>
        <v>35</v>
      </c>
      <c r="Q1287" s="2" t="str">
        <f>FLOOR('Transaction Data'!$P1287,15)&amp;"-"&amp;FLOOR('Transaction Data'!$P1287,15)+14</f>
        <v>30-44</v>
      </c>
      <c r="R1287" s="2" t="str">
        <f>IF('Transaction Data'!$L1287&lt;=10,"Less Expensive","Expensive")</f>
        <v>Expensive</v>
      </c>
      <c r="S1287" s="4">
        <f>WEEKDAY('Transaction Data'!$A1287)</f>
        <v>3</v>
      </c>
      <c r="T1287" s="2" t="str">
        <f>IF(WEEKDAY('Transaction Data'!$A1287,2)&lt;6,"Weekday","Weekend")</f>
        <v>Weekday</v>
      </c>
    </row>
    <row r="1288" ht="15.75" customHeight="1">
      <c r="A1288" s="1">
        <v>45477.0</v>
      </c>
      <c r="B1288" s="2" t="s">
        <v>1284</v>
      </c>
      <c r="C1288" s="2" t="s">
        <v>72</v>
      </c>
      <c r="D1288" s="1">
        <v>20533.0</v>
      </c>
      <c r="E1288" s="2" t="s">
        <v>27</v>
      </c>
      <c r="F1288" s="2">
        <v>453.0</v>
      </c>
      <c r="G1288" s="2" t="s">
        <v>55</v>
      </c>
      <c r="H1288" s="2" t="s">
        <v>34</v>
      </c>
      <c r="I1288" s="2" t="s">
        <v>25</v>
      </c>
      <c r="J1288" s="2" t="str">
        <f t="array" ref="J1288">XLOOKUP('Transaction Data'!$G1288,Product_Code,Biscuit_Brand)</f>
        <v>Vanilla Wafers</v>
      </c>
      <c r="K1288" s="2">
        <f t="array" ref="K1288">XLOOKUP('Transaction Data'!$G1288,Product_Code,Cost)</f>
        <v>18</v>
      </c>
      <c r="L1288" s="2">
        <f t="array" ref="L1288">XLOOKUP('Transaction Data'!$G1288,Product_Code,Unit_Price)</f>
        <v>36</v>
      </c>
      <c r="M1288" s="3">
        <f>'Transaction Data'!$F1288*'Transaction Data'!$K1288</f>
        <v>8154</v>
      </c>
      <c r="N1288" s="3">
        <f>'Transaction Data'!$F1288*'Transaction Data'!$L1288</f>
        <v>16308</v>
      </c>
      <c r="O1288" s="3">
        <f>'Transaction Data'!$N1288-'Transaction Data'!$M1288</f>
        <v>8154</v>
      </c>
      <c r="P1288" s="2">
        <f>DATEDIF('Transaction Data'!$D1288,'Transaction Data'!$A1288,"y")</f>
        <v>68</v>
      </c>
      <c r="Q1288" s="2" t="str">
        <f>FLOOR('Transaction Data'!$P1288,15)&amp;"-"&amp;FLOOR('Transaction Data'!$P1288,15)+14</f>
        <v>60-74</v>
      </c>
      <c r="R1288" s="2" t="str">
        <f>IF('Transaction Data'!$L1288&lt;=10,"Less Expensive","Expensive")</f>
        <v>Expensive</v>
      </c>
      <c r="S1288" s="4">
        <f>WEEKDAY('Transaction Data'!$A1288)</f>
        <v>5</v>
      </c>
      <c r="T1288" s="2" t="str">
        <f>IF(WEEKDAY('Transaction Data'!$A1288,2)&lt;6,"Weekday","Weekend")</f>
        <v>Weekday</v>
      </c>
    </row>
    <row r="1289" ht="15.75" customHeight="1">
      <c r="A1289" s="1">
        <v>45376.0</v>
      </c>
      <c r="B1289" s="2" t="s">
        <v>1285</v>
      </c>
      <c r="C1289" s="2" t="s">
        <v>65</v>
      </c>
      <c r="D1289" s="1">
        <v>28015.0</v>
      </c>
      <c r="E1289" s="2" t="s">
        <v>27</v>
      </c>
      <c r="F1289" s="2">
        <v>61.0</v>
      </c>
      <c r="G1289" s="2" t="s">
        <v>48</v>
      </c>
      <c r="H1289" s="2" t="s">
        <v>39</v>
      </c>
      <c r="I1289" s="2" t="s">
        <v>25</v>
      </c>
      <c r="J1289" s="2" t="str">
        <f t="array" ref="J1289">XLOOKUP('Transaction Data'!$G1289,Product_Code,Biscuit_Brand)</f>
        <v>Lemon Crisps</v>
      </c>
      <c r="K1289" s="2">
        <f t="array" ref="K1289">XLOOKUP('Transaction Data'!$G1289,Product_Code,Cost)</f>
        <v>7</v>
      </c>
      <c r="L1289" s="2">
        <f t="array" ref="L1289">XLOOKUP('Transaction Data'!$G1289,Product_Code,Unit_Price)</f>
        <v>9</v>
      </c>
      <c r="M1289" s="3">
        <f>'Transaction Data'!$F1289*'Transaction Data'!$K1289</f>
        <v>427</v>
      </c>
      <c r="N1289" s="3">
        <f>'Transaction Data'!$F1289*'Transaction Data'!$L1289</f>
        <v>549</v>
      </c>
      <c r="O1289" s="3">
        <f>'Transaction Data'!$N1289-'Transaction Data'!$M1289</f>
        <v>122</v>
      </c>
      <c r="P1289" s="2">
        <f>DATEDIF('Transaction Data'!$D1289,'Transaction Data'!$A1289,"y")</f>
        <v>47</v>
      </c>
      <c r="Q1289" s="2" t="str">
        <f>FLOOR('Transaction Data'!$P1289,15)&amp;"-"&amp;FLOOR('Transaction Data'!$P1289,15)+14</f>
        <v>45-59</v>
      </c>
      <c r="R1289" s="2" t="str">
        <f>IF('Transaction Data'!$L1289&lt;=10,"Less Expensive","Expensive")</f>
        <v>Less Expensive</v>
      </c>
      <c r="S1289" s="4">
        <f>WEEKDAY('Transaction Data'!$A1289)</f>
        <v>2</v>
      </c>
      <c r="T1289" s="2" t="str">
        <f>IF(WEEKDAY('Transaction Data'!$A1289,2)&lt;6,"Weekday","Weekend")</f>
        <v>Weekday</v>
      </c>
    </row>
    <row r="1290" ht="15.75" customHeight="1">
      <c r="A1290" s="1">
        <v>45462.0</v>
      </c>
      <c r="B1290" s="2" t="s">
        <v>1286</v>
      </c>
      <c r="C1290" s="2" t="s">
        <v>41</v>
      </c>
      <c r="D1290" s="1">
        <v>30923.0</v>
      </c>
      <c r="E1290" s="2" t="s">
        <v>37</v>
      </c>
      <c r="F1290" s="2">
        <v>29.0</v>
      </c>
      <c r="G1290" s="2" t="s">
        <v>44</v>
      </c>
      <c r="H1290" s="2" t="s">
        <v>42</v>
      </c>
      <c r="I1290" s="2" t="s">
        <v>25</v>
      </c>
      <c r="J1290" s="2" t="str">
        <f t="array" ref="J1290">XLOOKUP('Transaction Data'!$G1290,Product_Code,Biscuit_Brand)</f>
        <v>Butter Crunch</v>
      </c>
      <c r="K1290" s="2">
        <f t="array" ref="K1290">XLOOKUP('Transaction Data'!$G1290,Product_Code,Cost)</f>
        <v>10</v>
      </c>
      <c r="L1290" s="2">
        <f t="array" ref="L1290">XLOOKUP('Transaction Data'!$G1290,Product_Code,Unit_Price)</f>
        <v>11</v>
      </c>
      <c r="M1290" s="3">
        <f>'Transaction Data'!$F1290*'Transaction Data'!$K1290</f>
        <v>290</v>
      </c>
      <c r="N1290" s="3">
        <f>'Transaction Data'!$F1290*'Transaction Data'!$L1290</f>
        <v>319</v>
      </c>
      <c r="O1290" s="3">
        <f>'Transaction Data'!$N1290-'Transaction Data'!$M1290</f>
        <v>29</v>
      </c>
      <c r="P1290" s="2">
        <f>DATEDIF('Transaction Data'!$D1290,'Transaction Data'!$A1290,"y")</f>
        <v>39</v>
      </c>
      <c r="Q1290" s="2" t="str">
        <f>FLOOR('Transaction Data'!$P1290,15)&amp;"-"&amp;FLOOR('Transaction Data'!$P1290,15)+14</f>
        <v>30-44</v>
      </c>
      <c r="R1290" s="2" t="str">
        <f>IF('Transaction Data'!$L1290&lt;=10,"Less Expensive","Expensive")</f>
        <v>Expensive</v>
      </c>
      <c r="S1290" s="4">
        <f>WEEKDAY('Transaction Data'!$A1290)</f>
        <v>4</v>
      </c>
      <c r="T1290" s="2" t="str">
        <f>IF(WEEKDAY('Transaction Data'!$A1290,2)&lt;6,"Weekday","Weekend")</f>
        <v>Weekday</v>
      </c>
    </row>
    <row r="1291" ht="15.75" customHeight="1">
      <c r="A1291" s="1">
        <v>45399.0</v>
      </c>
      <c r="B1291" s="2" t="s">
        <v>1287</v>
      </c>
      <c r="C1291" s="2" t="s">
        <v>41</v>
      </c>
      <c r="D1291" s="1">
        <v>22421.0</v>
      </c>
      <c r="E1291" s="2" t="s">
        <v>22</v>
      </c>
      <c r="F1291" s="2">
        <v>315.0</v>
      </c>
      <c r="G1291" s="2" t="s">
        <v>33</v>
      </c>
      <c r="H1291" s="2" t="s">
        <v>45</v>
      </c>
      <c r="I1291" s="2" t="s">
        <v>25</v>
      </c>
      <c r="J1291" s="2" t="str">
        <f t="array" ref="J1291">XLOOKUP('Transaction Data'!$G1291,Product_Code,Biscuit_Brand)</f>
        <v>Caramel Biscuits</v>
      </c>
      <c r="K1291" s="2">
        <f t="array" ref="K1291">XLOOKUP('Transaction Data'!$G1291,Product_Code,Cost)</f>
        <v>18</v>
      </c>
      <c r="L1291" s="2">
        <f t="array" ref="L1291">XLOOKUP('Transaction Data'!$G1291,Product_Code,Unit_Price)</f>
        <v>22</v>
      </c>
      <c r="M1291" s="3">
        <f>'Transaction Data'!$F1291*'Transaction Data'!$K1291</f>
        <v>5670</v>
      </c>
      <c r="N1291" s="3">
        <f>'Transaction Data'!$F1291*'Transaction Data'!$L1291</f>
        <v>6930</v>
      </c>
      <c r="O1291" s="3">
        <f>'Transaction Data'!$N1291-'Transaction Data'!$M1291</f>
        <v>1260</v>
      </c>
      <c r="P1291" s="2">
        <f>DATEDIF('Transaction Data'!$D1291,'Transaction Data'!$A1291,"y")</f>
        <v>62</v>
      </c>
      <c r="Q1291" s="2" t="str">
        <f>FLOOR('Transaction Data'!$P1291,15)&amp;"-"&amp;FLOOR('Transaction Data'!$P1291,15)+14</f>
        <v>60-74</v>
      </c>
      <c r="R1291" s="2" t="str">
        <f>IF('Transaction Data'!$L1291&lt;=10,"Less Expensive","Expensive")</f>
        <v>Expensive</v>
      </c>
      <c r="S1291" s="4">
        <f>WEEKDAY('Transaction Data'!$A1291)</f>
        <v>4</v>
      </c>
      <c r="T1291" s="2" t="str">
        <f>IF(WEEKDAY('Transaction Data'!$A1291,2)&lt;6,"Weekday","Weekend")</f>
        <v>Weekday</v>
      </c>
    </row>
    <row r="1292" ht="15.75" customHeight="1">
      <c r="A1292" s="1">
        <v>45333.0</v>
      </c>
      <c r="B1292" s="2" t="s">
        <v>1288</v>
      </c>
      <c r="C1292" s="2" t="s">
        <v>21</v>
      </c>
      <c r="D1292" s="1">
        <v>25661.0</v>
      </c>
      <c r="E1292" s="2" t="s">
        <v>27</v>
      </c>
      <c r="F1292" s="2">
        <v>243.0</v>
      </c>
      <c r="G1292" s="2" t="s">
        <v>33</v>
      </c>
      <c r="H1292" s="2" t="s">
        <v>49</v>
      </c>
      <c r="I1292" s="2" t="s">
        <v>25</v>
      </c>
      <c r="J1292" s="2" t="str">
        <f t="array" ref="J1292">XLOOKUP('Transaction Data'!$G1292,Product_Code,Biscuit_Brand)</f>
        <v>Caramel Biscuits</v>
      </c>
      <c r="K1292" s="2">
        <f t="array" ref="K1292">XLOOKUP('Transaction Data'!$G1292,Product_Code,Cost)</f>
        <v>18</v>
      </c>
      <c r="L1292" s="2">
        <f t="array" ref="L1292">XLOOKUP('Transaction Data'!$G1292,Product_Code,Unit_Price)</f>
        <v>22</v>
      </c>
      <c r="M1292" s="3">
        <f>'Transaction Data'!$F1292*'Transaction Data'!$K1292</f>
        <v>4374</v>
      </c>
      <c r="N1292" s="3">
        <f>'Transaction Data'!$F1292*'Transaction Data'!$L1292</f>
        <v>5346</v>
      </c>
      <c r="O1292" s="3">
        <f>'Transaction Data'!$N1292-'Transaction Data'!$M1292</f>
        <v>972</v>
      </c>
      <c r="P1292" s="2">
        <f>DATEDIF('Transaction Data'!$D1292,'Transaction Data'!$A1292,"y")</f>
        <v>53</v>
      </c>
      <c r="Q1292" s="2" t="str">
        <f>FLOOR('Transaction Data'!$P1292,15)&amp;"-"&amp;FLOOR('Transaction Data'!$P1292,15)+14</f>
        <v>45-59</v>
      </c>
      <c r="R1292" s="2" t="str">
        <f>IF('Transaction Data'!$L1292&lt;=10,"Less Expensive","Expensive")</f>
        <v>Expensive</v>
      </c>
      <c r="S1292" s="4">
        <f>WEEKDAY('Transaction Data'!$A1292)</f>
        <v>1</v>
      </c>
      <c r="T1292" s="2" t="str">
        <f>IF(WEEKDAY('Transaction Data'!$A1292,2)&lt;6,"Weekday","Weekend")</f>
        <v>Weekend</v>
      </c>
    </row>
    <row r="1293" ht="15.75" customHeight="1">
      <c r="A1293" s="1">
        <v>45362.0</v>
      </c>
      <c r="B1293" s="2" t="s">
        <v>1289</v>
      </c>
      <c r="C1293" s="2" t="s">
        <v>41</v>
      </c>
      <c r="D1293" s="1">
        <v>35848.0</v>
      </c>
      <c r="E1293" s="2" t="s">
        <v>37</v>
      </c>
      <c r="F1293" s="2">
        <v>301.0</v>
      </c>
      <c r="G1293" s="2" t="s">
        <v>55</v>
      </c>
      <c r="H1293" s="2" t="s">
        <v>52</v>
      </c>
      <c r="I1293" s="2" t="s">
        <v>25</v>
      </c>
      <c r="J1293" s="2" t="str">
        <f t="array" ref="J1293">XLOOKUP('Transaction Data'!$G1293,Product_Code,Biscuit_Brand)</f>
        <v>Vanilla Wafers</v>
      </c>
      <c r="K1293" s="2">
        <f t="array" ref="K1293">XLOOKUP('Transaction Data'!$G1293,Product_Code,Cost)</f>
        <v>18</v>
      </c>
      <c r="L1293" s="2">
        <f t="array" ref="L1293">XLOOKUP('Transaction Data'!$G1293,Product_Code,Unit_Price)</f>
        <v>36</v>
      </c>
      <c r="M1293" s="3">
        <f>'Transaction Data'!$F1293*'Transaction Data'!$K1293</f>
        <v>5418</v>
      </c>
      <c r="N1293" s="3">
        <f>'Transaction Data'!$F1293*'Transaction Data'!$L1293</f>
        <v>10836</v>
      </c>
      <c r="O1293" s="3">
        <f>'Transaction Data'!$N1293-'Transaction Data'!$M1293</f>
        <v>5418</v>
      </c>
      <c r="P1293" s="2">
        <f>DATEDIF('Transaction Data'!$D1293,'Transaction Data'!$A1293,"y")</f>
        <v>26</v>
      </c>
      <c r="Q1293" s="2" t="str">
        <f>FLOOR('Transaction Data'!$P1293,15)&amp;"-"&amp;FLOOR('Transaction Data'!$P1293,15)+14</f>
        <v>15-29</v>
      </c>
      <c r="R1293" s="2" t="str">
        <f>IF('Transaction Data'!$L1293&lt;=10,"Less Expensive","Expensive")</f>
        <v>Expensive</v>
      </c>
      <c r="S1293" s="4">
        <f>WEEKDAY('Transaction Data'!$A1293)</f>
        <v>2</v>
      </c>
      <c r="T1293" s="2" t="str">
        <f>IF(WEEKDAY('Transaction Data'!$A1293,2)&lt;6,"Weekday","Weekend")</f>
        <v>Weekday</v>
      </c>
    </row>
    <row r="1294" ht="15.75" customHeight="1">
      <c r="A1294" s="1">
        <v>45387.0</v>
      </c>
      <c r="B1294" s="2" t="s">
        <v>1290</v>
      </c>
      <c r="C1294" s="2" t="s">
        <v>41</v>
      </c>
      <c r="D1294" s="1">
        <v>36900.0</v>
      </c>
      <c r="E1294" s="2" t="s">
        <v>37</v>
      </c>
      <c r="F1294" s="2">
        <v>128.0</v>
      </c>
      <c r="G1294" s="2" t="s">
        <v>60</v>
      </c>
      <c r="H1294" s="2" t="s">
        <v>49</v>
      </c>
      <c r="I1294" s="2" t="s">
        <v>25</v>
      </c>
      <c r="J1294" s="2" t="str">
        <f t="array" ref="J1294">XLOOKUP('Transaction Data'!$G1294,Product_Code,Biscuit_Brand)</f>
        <v>Peanut Butter Bites</v>
      </c>
      <c r="K1294" s="2">
        <f t="array" ref="K1294">XLOOKUP('Transaction Data'!$G1294,Product_Code,Cost)</f>
        <v>5</v>
      </c>
      <c r="L1294" s="2">
        <f t="array" ref="L1294">XLOOKUP('Transaction Data'!$G1294,Product_Code,Unit_Price)</f>
        <v>7</v>
      </c>
      <c r="M1294" s="3">
        <f>'Transaction Data'!$F1294*'Transaction Data'!$K1294</f>
        <v>640</v>
      </c>
      <c r="N1294" s="3">
        <f>'Transaction Data'!$F1294*'Transaction Data'!$L1294</f>
        <v>896</v>
      </c>
      <c r="O1294" s="3">
        <f>'Transaction Data'!$N1294-'Transaction Data'!$M1294</f>
        <v>256</v>
      </c>
      <c r="P1294" s="2">
        <f>DATEDIF('Transaction Data'!$D1294,'Transaction Data'!$A1294,"y")</f>
        <v>23</v>
      </c>
      <c r="Q1294" s="2" t="str">
        <f>FLOOR('Transaction Data'!$P1294,15)&amp;"-"&amp;FLOOR('Transaction Data'!$P1294,15)+14</f>
        <v>15-29</v>
      </c>
      <c r="R1294" s="2" t="str">
        <f>IF('Transaction Data'!$L1294&lt;=10,"Less Expensive","Expensive")</f>
        <v>Less Expensive</v>
      </c>
      <c r="S1294" s="4">
        <f>WEEKDAY('Transaction Data'!$A1294)</f>
        <v>6</v>
      </c>
      <c r="T1294" s="2" t="str">
        <f>IF(WEEKDAY('Transaction Data'!$A1294,2)&lt;6,"Weekday","Weekend")</f>
        <v>Weekday</v>
      </c>
    </row>
    <row r="1295" ht="15.75" customHeight="1">
      <c r="A1295" s="1">
        <v>45440.0</v>
      </c>
      <c r="B1295" s="2" t="s">
        <v>1291</v>
      </c>
      <c r="C1295" s="2" t="s">
        <v>69</v>
      </c>
      <c r="D1295" s="1">
        <v>30939.0</v>
      </c>
      <c r="E1295" s="2" t="s">
        <v>27</v>
      </c>
      <c r="F1295" s="2">
        <v>379.0</v>
      </c>
      <c r="G1295" s="2" t="s">
        <v>28</v>
      </c>
      <c r="H1295" s="2" t="s">
        <v>52</v>
      </c>
      <c r="I1295" s="2" t="s">
        <v>25</v>
      </c>
      <c r="J1295" s="2" t="str">
        <f t="array" ref="J1295">XLOOKUP('Transaction Data'!$G1295,Product_Code,Biscuit_Brand)</f>
        <v>Shortbread</v>
      </c>
      <c r="K1295" s="2">
        <f t="array" ref="K1295">XLOOKUP('Transaction Data'!$G1295,Product_Code,Cost)</f>
        <v>10</v>
      </c>
      <c r="L1295" s="2">
        <f t="array" ref="L1295">XLOOKUP('Transaction Data'!$G1295,Product_Code,Unit_Price)</f>
        <v>45</v>
      </c>
      <c r="M1295" s="3">
        <f>'Transaction Data'!$F1295*'Transaction Data'!$K1295</f>
        <v>3790</v>
      </c>
      <c r="N1295" s="3">
        <f>'Transaction Data'!$F1295*'Transaction Data'!$L1295</f>
        <v>17055</v>
      </c>
      <c r="O1295" s="3">
        <f>'Transaction Data'!$N1295-'Transaction Data'!$M1295</f>
        <v>13265</v>
      </c>
      <c r="P1295" s="2">
        <f>DATEDIF('Transaction Data'!$D1295,'Transaction Data'!$A1295,"y")</f>
        <v>39</v>
      </c>
      <c r="Q1295" s="2" t="str">
        <f>FLOOR('Transaction Data'!$P1295,15)&amp;"-"&amp;FLOOR('Transaction Data'!$P1295,15)+14</f>
        <v>30-44</v>
      </c>
      <c r="R1295" s="2" t="str">
        <f>IF('Transaction Data'!$L1295&lt;=10,"Less Expensive","Expensive")</f>
        <v>Expensive</v>
      </c>
      <c r="S1295" s="4">
        <f>WEEKDAY('Transaction Data'!$A1295)</f>
        <v>3</v>
      </c>
      <c r="T1295" s="2" t="str">
        <f>IF(WEEKDAY('Transaction Data'!$A1295,2)&lt;6,"Weekday","Weekend")</f>
        <v>Weekday</v>
      </c>
    </row>
    <row r="1296" ht="15.75" customHeight="1">
      <c r="A1296" s="1">
        <v>45466.0</v>
      </c>
      <c r="B1296" s="2" t="s">
        <v>1292</v>
      </c>
      <c r="C1296" s="2" t="s">
        <v>54</v>
      </c>
      <c r="D1296" s="1">
        <v>16304.0</v>
      </c>
      <c r="E1296" s="2" t="s">
        <v>63</v>
      </c>
      <c r="F1296" s="2">
        <v>262.0</v>
      </c>
      <c r="G1296" s="2" t="s">
        <v>38</v>
      </c>
      <c r="H1296" s="2" t="s">
        <v>52</v>
      </c>
      <c r="I1296" s="2" t="s">
        <v>25</v>
      </c>
      <c r="J1296" s="2" t="str">
        <f t="array" ref="J1296">XLOOKUP('Transaction Data'!$G1296,Product_Code,Biscuit_Brand)</f>
        <v>Ginger Snaps</v>
      </c>
      <c r="K1296" s="2">
        <f t="array" ref="K1296">XLOOKUP('Transaction Data'!$G1296,Product_Code,Cost)</f>
        <v>14</v>
      </c>
      <c r="L1296" s="2">
        <f t="array" ref="L1296">XLOOKUP('Transaction Data'!$G1296,Product_Code,Unit_Price)</f>
        <v>28</v>
      </c>
      <c r="M1296" s="3">
        <f>'Transaction Data'!$F1296*'Transaction Data'!$K1296</f>
        <v>3668</v>
      </c>
      <c r="N1296" s="3">
        <f>'Transaction Data'!$F1296*'Transaction Data'!$L1296</f>
        <v>7336</v>
      </c>
      <c r="O1296" s="3">
        <f>'Transaction Data'!$N1296-'Transaction Data'!$M1296</f>
        <v>3668</v>
      </c>
      <c r="P1296" s="2">
        <f>DATEDIF('Transaction Data'!$D1296,'Transaction Data'!$A1296,"y")</f>
        <v>79</v>
      </c>
      <c r="Q1296" s="2" t="str">
        <f>FLOOR('Transaction Data'!$P1296,15)&amp;"-"&amp;FLOOR('Transaction Data'!$P1296,15)+14</f>
        <v>75-89</v>
      </c>
      <c r="R1296" s="2" t="str">
        <f>IF('Transaction Data'!$L1296&lt;=10,"Less Expensive","Expensive")</f>
        <v>Expensive</v>
      </c>
      <c r="S1296" s="4">
        <f>WEEKDAY('Transaction Data'!$A1296)</f>
        <v>1</v>
      </c>
      <c r="T1296" s="2" t="str">
        <f>IF(WEEKDAY('Transaction Data'!$A1296,2)&lt;6,"Weekday","Weekend")</f>
        <v>Weekend</v>
      </c>
    </row>
    <row r="1297" ht="15.75" customHeight="1">
      <c r="A1297" s="1">
        <v>45331.0</v>
      </c>
      <c r="B1297" s="2" t="s">
        <v>1293</v>
      </c>
      <c r="C1297" s="2" t="s">
        <v>41</v>
      </c>
      <c r="D1297" s="1">
        <v>19596.0</v>
      </c>
      <c r="E1297" s="2" t="s">
        <v>22</v>
      </c>
      <c r="F1297" s="2">
        <v>329.0</v>
      </c>
      <c r="G1297" s="2" t="s">
        <v>57</v>
      </c>
      <c r="H1297" s="2" t="s">
        <v>45</v>
      </c>
      <c r="I1297" s="2" t="s">
        <v>25</v>
      </c>
      <c r="J1297" s="2" t="str">
        <f t="array" ref="J1297">XLOOKUP('Transaction Data'!$G1297,Product_Code,Biscuit_Brand)</f>
        <v>Oatmeal Cookies</v>
      </c>
      <c r="K1297" s="2">
        <f t="array" ref="K1297">XLOOKUP('Transaction Data'!$G1297,Product_Code,Cost)</f>
        <v>19</v>
      </c>
      <c r="L1297" s="2">
        <f t="array" ref="L1297">XLOOKUP('Transaction Data'!$G1297,Product_Code,Unit_Price)</f>
        <v>23</v>
      </c>
      <c r="M1297" s="3">
        <f>'Transaction Data'!$F1297*'Transaction Data'!$K1297</f>
        <v>6251</v>
      </c>
      <c r="N1297" s="3">
        <f>'Transaction Data'!$F1297*'Transaction Data'!$L1297</f>
        <v>7567</v>
      </c>
      <c r="O1297" s="3">
        <f>'Transaction Data'!$N1297-'Transaction Data'!$M1297</f>
        <v>1316</v>
      </c>
      <c r="P1297" s="2">
        <f>DATEDIF('Transaction Data'!$D1297,'Transaction Data'!$A1297,"y")</f>
        <v>70</v>
      </c>
      <c r="Q1297" s="2" t="str">
        <f>FLOOR('Transaction Data'!$P1297,15)&amp;"-"&amp;FLOOR('Transaction Data'!$P1297,15)+14</f>
        <v>60-74</v>
      </c>
      <c r="R1297" s="2" t="str">
        <f>IF('Transaction Data'!$L1297&lt;=10,"Less Expensive","Expensive")</f>
        <v>Expensive</v>
      </c>
      <c r="S1297" s="4">
        <f>WEEKDAY('Transaction Data'!$A1297)</f>
        <v>6</v>
      </c>
      <c r="T1297" s="2" t="str">
        <f>IF(WEEKDAY('Transaction Data'!$A1297,2)&lt;6,"Weekday","Weekend")</f>
        <v>Weekday</v>
      </c>
    </row>
    <row r="1298" ht="15.75" customHeight="1">
      <c r="A1298" s="1">
        <v>45336.0</v>
      </c>
      <c r="B1298" s="2" t="s">
        <v>1294</v>
      </c>
      <c r="C1298" s="2" t="s">
        <v>47</v>
      </c>
      <c r="D1298" s="1">
        <v>33598.0</v>
      </c>
      <c r="E1298" s="2" t="s">
        <v>22</v>
      </c>
      <c r="F1298" s="2">
        <v>441.0</v>
      </c>
      <c r="G1298" s="2" t="s">
        <v>28</v>
      </c>
      <c r="H1298" s="2" t="s">
        <v>49</v>
      </c>
      <c r="I1298" s="2" t="s">
        <v>25</v>
      </c>
      <c r="J1298" s="2" t="str">
        <f t="array" ref="J1298">XLOOKUP('Transaction Data'!$G1298,Product_Code,Biscuit_Brand)</f>
        <v>Shortbread</v>
      </c>
      <c r="K1298" s="2">
        <f t="array" ref="K1298">XLOOKUP('Transaction Data'!$G1298,Product_Code,Cost)</f>
        <v>10</v>
      </c>
      <c r="L1298" s="2">
        <f t="array" ref="L1298">XLOOKUP('Transaction Data'!$G1298,Product_Code,Unit_Price)</f>
        <v>45</v>
      </c>
      <c r="M1298" s="3">
        <f>'Transaction Data'!$F1298*'Transaction Data'!$K1298</f>
        <v>4410</v>
      </c>
      <c r="N1298" s="3">
        <f>'Transaction Data'!$F1298*'Transaction Data'!$L1298</f>
        <v>19845</v>
      </c>
      <c r="O1298" s="3">
        <f>'Transaction Data'!$N1298-'Transaction Data'!$M1298</f>
        <v>15435</v>
      </c>
      <c r="P1298" s="2">
        <f>DATEDIF('Transaction Data'!$D1298,'Transaction Data'!$A1298,"y")</f>
        <v>32</v>
      </c>
      <c r="Q1298" s="2" t="str">
        <f>FLOOR('Transaction Data'!$P1298,15)&amp;"-"&amp;FLOOR('Transaction Data'!$P1298,15)+14</f>
        <v>30-44</v>
      </c>
      <c r="R1298" s="2" t="str">
        <f>IF('Transaction Data'!$L1298&lt;=10,"Less Expensive","Expensive")</f>
        <v>Expensive</v>
      </c>
      <c r="S1298" s="4">
        <f>WEEKDAY('Transaction Data'!$A1298)</f>
        <v>4</v>
      </c>
      <c r="T1298" s="2" t="str">
        <f>IF(WEEKDAY('Transaction Data'!$A1298,2)&lt;6,"Weekday","Weekend")</f>
        <v>Weekday</v>
      </c>
    </row>
    <row r="1299" ht="15.75" customHeight="1">
      <c r="A1299" s="1">
        <v>45484.0</v>
      </c>
      <c r="B1299" s="2" t="s">
        <v>1295</v>
      </c>
      <c r="C1299" s="2" t="s">
        <v>69</v>
      </c>
      <c r="D1299" s="1">
        <v>22060.0</v>
      </c>
      <c r="E1299" s="2" t="s">
        <v>22</v>
      </c>
      <c r="F1299" s="2">
        <v>255.0</v>
      </c>
      <c r="G1299" s="2" t="s">
        <v>28</v>
      </c>
      <c r="H1299" s="2" t="s">
        <v>52</v>
      </c>
      <c r="I1299" s="2" t="s">
        <v>25</v>
      </c>
      <c r="J1299" s="2" t="str">
        <f t="array" ref="J1299">XLOOKUP('Transaction Data'!$G1299,Product_Code,Biscuit_Brand)</f>
        <v>Shortbread</v>
      </c>
      <c r="K1299" s="2">
        <f t="array" ref="K1299">XLOOKUP('Transaction Data'!$G1299,Product_Code,Cost)</f>
        <v>10</v>
      </c>
      <c r="L1299" s="2">
        <f t="array" ref="L1299">XLOOKUP('Transaction Data'!$G1299,Product_Code,Unit_Price)</f>
        <v>45</v>
      </c>
      <c r="M1299" s="3">
        <f>'Transaction Data'!$F1299*'Transaction Data'!$K1299</f>
        <v>2550</v>
      </c>
      <c r="N1299" s="3">
        <f>'Transaction Data'!$F1299*'Transaction Data'!$L1299</f>
        <v>11475</v>
      </c>
      <c r="O1299" s="3">
        <f>'Transaction Data'!$N1299-'Transaction Data'!$M1299</f>
        <v>8925</v>
      </c>
      <c r="P1299" s="2">
        <f>DATEDIF('Transaction Data'!$D1299,'Transaction Data'!$A1299,"y")</f>
        <v>64</v>
      </c>
      <c r="Q1299" s="2" t="str">
        <f>FLOOR('Transaction Data'!$P1299,15)&amp;"-"&amp;FLOOR('Transaction Data'!$P1299,15)+14</f>
        <v>60-74</v>
      </c>
      <c r="R1299" s="2" t="str">
        <f>IF('Transaction Data'!$L1299&lt;=10,"Less Expensive","Expensive")</f>
        <v>Expensive</v>
      </c>
      <c r="S1299" s="4">
        <f>WEEKDAY('Transaction Data'!$A1299)</f>
        <v>5</v>
      </c>
      <c r="T1299" s="2" t="str">
        <f>IF(WEEKDAY('Transaction Data'!$A1299,2)&lt;6,"Weekday","Weekend")</f>
        <v>Weekday</v>
      </c>
    </row>
    <row r="1300" ht="15.75" customHeight="1">
      <c r="A1300" s="1">
        <v>45371.0</v>
      </c>
      <c r="B1300" s="2" t="s">
        <v>1296</v>
      </c>
      <c r="C1300" s="2" t="s">
        <v>32</v>
      </c>
      <c r="D1300" s="1">
        <v>19216.0</v>
      </c>
      <c r="E1300" s="2" t="s">
        <v>37</v>
      </c>
      <c r="F1300" s="2">
        <v>112.0</v>
      </c>
      <c r="G1300" s="2" t="s">
        <v>44</v>
      </c>
      <c r="H1300" s="2" t="s">
        <v>49</v>
      </c>
      <c r="I1300" s="2" t="s">
        <v>25</v>
      </c>
      <c r="J1300" s="2" t="str">
        <f t="array" ref="J1300">XLOOKUP('Transaction Data'!$G1300,Product_Code,Biscuit_Brand)</f>
        <v>Butter Crunch</v>
      </c>
      <c r="K1300" s="2">
        <f t="array" ref="K1300">XLOOKUP('Transaction Data'!$G1300,Product_Code,Cost)</f>
        <v>10</v>
      </c>
      <c r="L1300" s="2">
        <f t="array" ref="L1300">XLOOKUP('Transaction Data'!$G1300,Product_Code,Unit_Price)</f>
        <v>11</v>
      </c>
      <c r="M1300" s="3">
        <f>'Transaction Data'!$F1300*'Transaction Data'!$K1300</f>
        <v>1120</v>
      </c>
      <c r="N1300" s="3">
        <f>'Transaction Data'!$F1300*'Transaction Data'!$L1300</f>
        <v>1232</v>
      </c>
      <c r="O1300" s="3">
        <f>'Transaction Data'!$N1300-'Transaction Data'!$M1300</f>
        <v>112</v>
      </c>
      <c r="P1300" s="2">
        <f>DATEDIF('Transaction Data'!$D1300,'Transaction Data'!$A1300,"y")</f>
        <v>71</v>
      </c>
      <c r="Q1300" s="2" t="str">
        <f>FLOOR('Transaction Data'!$P1300,15)&amp;"-"&amp;FLOOR('Transaction Data'!$P1300,15)+14</f>
        <v>60-74</v>
      </c>
      <c r="R1300" s="2" t="str">
        <f>IF('Transaction Data'!$L1300&lt;=10,"Less Expensive","Expensive")</f>
        <v>Expensive</v>
      </c>
      <c r="S1300" s="4">
        <f>WEEKDAY('Transaction Data'!$A1300)</f>
        <v>4</v>
      </c>
      <c r="T1300" s="2" t="str">
        <f>IF(WEEKDAY('Transaction Data'!$A1300,2)&lt;6,"Weekday","Weekend")</f>
        <v>Weekday</v>
      </c>
    </row>
    <row r="1301" ht="15.75" customHeight="1">
      <c r="A1301" s="1">
        <v>45383.0</v>
      </c>
      <c r="B1301" s="2" t="s">
        <v>1297</v>
      </c>
      <c r="C1301" s="2" t="s">
        <v>47</v>
      </c>
      <c r="D1301" s="1">
        <v>28466.0</v>
      </c>
      <c r="E1301" s="2" t="s">
        <v>37</v>
      </c>
      <c r="F1301" s="2">
        <v>84.0</v>
      </c>
      <c r="G1301" s="2" t="s">
        <v>55</v>
      </c>
      <c r="H1301" s="2" t="s">
        <v>52</v>
      </c>
      <c r="I1301" s="2" t="s">
        <v>25</v>
      </c>
      <c r="J1301" s="2" t="str">
        <f t="array" ref="J1301">XLOOKUP('Transaction Data'!$G1301,Product_Code,Biscuit_Brand)</f>
        <v>Vanilla Wafers</v>
      </c>
      <c r="K1301" s="2">
        <f t="array" ref="K1301">XLOOKUP('Transaction Data'!$G1301,Product_Code,Cost)</f>
        <v>18</v>
      </c>
      <c r="L1301" s="2">
        <f t="array" ref="L1301">XLOOKUP('Transaction Data'!$G1301,Product_Code,Unit_Price)</f>
        <v>36</v>
      </c>
      <c r="M1301" s="3">
        <f>'Transaction Data'!$F1301*'Transaction Data'!$K1301</f>
        <v>1512</v>
      </c>
      <c r="N1301" s="3">
        <f>'Transaction Data'!$F1301*'Transaction Data'!$L1301</f>
        <v>3024</v>
      </c>
      <c r="O1301" s="3">
        <f>'Transaction Data'!$N1301-'Transaction Data'!$M1301</f>
        <v>1512</v>
      </c>
      <c r="P1301" s="2">
        <f>DATEDIF('Transaction Data'!$D1301,'Transaction Data'!$A1301,"y")</f>
        <v>46</v>
      </c>
      <c r="Q1301" s="2" t="str">
        <f>FLOOR('Transaction Data'!$P1301,15)&amp;"-"&amp;FLOOR('Transaction Data'!$P1301,15)+14</f>
        <v>45-59</v>
      </c>
      <c r="R1301" s="2" t="str">
        <f>IF('Transaction Data'!$L1301&lt;=10,"Less Expensive","Expensive")</f>
        <v>Expensive</v>
      </c>
      <c r="S1301" s="4">
        <f>WEEKDAY('Transaction Data'!$A1301)</f>
        <v>2</v>
      </c>
      <c r="T1301" s="2" t="str">
        <f>IF(WEEKDAY('Transaction Data'!$A1301,2)&lt;6,"Weekday","Weekend")</f>
        <v>Weekday</v>
      </c>
    </row>
    <row r="1302" ht="15.75" customHeight="1">
      <c r="A1302" s="1">
        <v>45343.0</v>
      </c>
      <c r="B1302" s="2" t="s">
        <v>1298</v>
      </c>
      <c r="C1302" s="2" t="s">
        <v>69</v>
      </c>
      <c r="D1302" s="1">
        <v>31865.0</v>
      </c>
      <c r="E1302" s="2" t="s">
        <v>37</v>
      </c>
      <c r="F1302" s="2">
        <v>247.0</v>
      </c>
      <c r="G1302" s="2" t="s">
        <v>23</v>
      </c>
      <c r="H1302" s="2" t="s">
        <v>34</v>
      </c>
      <c r="I1302" s="2" t="s">
        <v>25</v>
      </c>
      <c r="J1302" s="2" t="str">
        <f t="array" ref="J1302">XLOOKUP('Transaction Data'!$G1302,Product_Code,Biscuit_Brand)</f>
        <v>Cinnamon Swirls</v>
      </c>
      <c r="K1302" s="2">
        <f t="array" ref="K1302">XLOOKUP('Transaction Data'!$G1302,Product_Code,Cost)</f>
        <v>10</v>
      </c>
      <c r="L1302" s="2">
        <f t="array" ref="L1302">XLOOKUP('Transaction Data'!$G1302,Product_Code,Unit_Price)</f>
        <v>14</v>
      </c>
      <c r="M1302" s="3">
        <f>'Transaction Data'!$F1302*'Transaction Data'!$K1302</f>
        <v>2470</v>
      </c>
      <c r="N1302" s="3">
        <f>'Transaction Data'!$F1302*'Transaction Data'!$L1302</f>
        <v>3458</v>
      </c>
      <c r="O1302" s="3">
        <f>'Transaction Data'!$N1302-'Transaction Data'!$M1302</f>
        <v>988</v>
      </c>
      <c r="P1302" s="2">
        <f>DATEDIF('Transaction Data'!$D1302,'Transaction Data'!$A1302,"y")</f>
        <v>36</v>
      </c>
      <c r="Q1302" s="2" t="str">
        <f>FLOOR('Transaction Data'!$P1302,15)&amp;"-"&amp;FLOOR('Transaction Data'!$P1302,15)+14</f>
        <v>30-44</v>
      </c>
      <c r="R1302" s="2" t="str">
        <f>IF('Transaction Data'!$L1302&lt;=10,"Less Expensive","Expensive")</f>
        <v>Expensive</v>
      </c>
      <c r="S1302" s="4">
        <f>WEEKDAY('Transaction Data'!$A1302)</f>
        <v>4</v>
      </c>
      <c r="T1302" s="2" t="str">
        <f>IF(WEEKDAY('Transaction Data'!$A1302,2)&lt;6,"Weekday","Weekend")</f>
        <v>Weekday</v>
      </c>
    </row>
    <row r="1303" ht="15.75" customHeight="1">
      <c r="A1303" s="1">
        <v>45340.0</v>
      </c>
      <c r="B1303" s="2" t="s">
        <v>1299</v>
      </c>
      <c r="C1303" s="2" t="s">
        <v>54</v>
      </c>
      <c r="D1303" s="1">
        <v>27103.0</v>
      </c>
      <c r="E1303" s="2" t="s">
        <v>22</v>
      </c>
      <c r="F1303" s="2">
        <v>77.0</v>
      </c>
      <c r="G1303" s="2" t="s">
        <v>23</v>
      </c>
      <c r="H1303" s="2" t="s">
        <v>34</v>
      </c>
      <c r="I1303" s="2" t="s">
        <v>25</v>
      </c>
      <c r="J1303" s="2" t="str">
        <f t="array" ref="J1303">XLOOKUP('Transaction Data'!$G1303,Product_Code,Biscuit_Brand)</f>
        <v>Cinnamon Swirls</v>
      </c>
      <c r="K1303" s="2">
        <f t="array" ref="K1303">XLOOKUP('Transaction Data'!$G1303,Product_Code,Cost)</f>
        <v>10</v>
      </c>
      <c r="L1303" s="2">
        <f t="array" ref="L1303">XLOOKUP('Transaction Data'!$G1303,Product_Code,Unit_Price)</f>
        <v>14</v>
      </c>
      <c r="M1303" s="3">
        <f>'Transaction Data'!$F1303*'Transaction Data'!$K1303</f>
        <v>770</v>
      </c>
      <c r="N1303" s="3">
        <f>'Transaction Data'!$F1303*'Transaction Data'!$L1303</f>
        <v>1078</v>
      </c>
      <c r="O1303" s="3">
        <f>'Transaction Data'!$N1303-'Transaction Data'!$M1303</f>
        <v>308</v>
      </c>
      <c r="P1303" s="2">
        <f>DATEDIF('Transaction Data'!$D1303,'Transaction Data'!$A1303,"y")</f>
        <v>49</v>
      </c>
      <c r="Q1303" s="2" t="str">
        <f>FLOOR('Transaction Data'!$P1303,15)&amp;"-"&amp;FLOOR('Transaction Data'!$P1303,15)+14</f>
        <v>45-59</v>
      </c>
      <c r="R1303" s="2" t="str">
        <f>IF('Transaction Data'!$L1303&lt;=10,"Less Expensive","Expensive")</f>
        <v>Expensive</v>
      </c>
      <c r="S1303" s="4">
        <f>WEEKDAY('Transaction Data'!$A1303)</f>
        <v>1</v>
      </c>
      <c r="T1303" s="2" t="str">
        <f>IF(WEEKDAY('Transaction Data'!$A1303,2)&lt;6,"Weekday","Weekend")</f>
        <v>Weekend</v>
      </c>
    </row>
    <row r="1304" ht="15.75" customHeight="1">
      <c r="A1304" s="1">
        <v>45458.0</v>
      </c>
      <c r="B1304" s="2" t="s">
        <v>1300</v>
      </c>
      <c r="C1304" s="2" t="s">
        <v>78</v>
      </c>
      <c r="D1304" s="1">
        <v>36187.0</v>
      </c>
      <c r="E1304" s="2" t="s">
        <v>22</v>
      </c>
      <c r="F1304" s="2">
        <v>78.0</v>
      </c>
      <c r="G1304" s="2" t="s">
        <v>33</v>
      </c>
      <c r="H1304" s="2" t="s">
        <v>39</v>
      </c>
      <c r="I1304" s="2" t="s">
        <v>25</v>
      </c>
      <c r="J1304" s="2" t="str">
        <f t="array" ref="J1304">XLOOKUP('Transaction Data'!$G1304,Product_Code,Biscuit_Brand)</f>
        <v>Caramel Biscuits</v>
      </c>
      <c r="K1304" s="2">
        <f t="array" ref="K1304">XLOOKUP('Transaction Data'!$G1304,Product_Code,Cost)</f>
        <v>18</v>
      </c>
      <c r="L1304" s="2">
        <f t="array" ref="L1304">XLOOKUP('Transaction Data'!$G1304,Product_Code,Unit_Price)</f>
        <v>22</v>
      </c>
      <c r="M1304" s="3">
        <f>'Transaction Data'!$F1304*'Transaction Data'!$K1304</f>
        <v>1404</v>
      </c>
      <c r="N1304" s="3">
        <f>'Transaction Data'!$F1304*'Transaction Data'!$L1304</f>
        <v>1716</v>
      </c>
      <c r="O1304" s="3">
        <f>'Transaction Data'!$N1304-'Transaction Data'!$M1304</f>
        <v>312</v>
      </c>
      <c r="P1304" s="2">
        <f>DATEDIF('Transaction Data'!$D1304,'Transaction Data'!$A1304,"y")</f>
        <v>25</v>
      </c>
      <c r="Q1304" s="2" t="str">
        <f>FLOOR('Transaction Data'!$P1304,15)&amp;"-"&amp;FLOOR('Transaction Data'!$P1304,15)+14</f>
        <v>15-29</v>
      </c>
      <c r="R1304" s="2" t="str">
        <f>IF('Transaction Data'!$L1304&lt;=10,"Less Expensive","Expensive")</f>
        <v>Expensive</v>
      </c>
      <c r="S1304" s="4">
        <f>WEEKDAY('Transaction Data'!$A1304)</f>
        <v>7</v>
      </c>
      <c r="T1304" s="2" t="str">
        <f>IF(WEEKDAY('Transaction Data'!$A1304,2)&lt;6,"Weekday","Weekend")</f>
        <v>Weekend</v>
      </c>
    </row>
    <row r="1305" ht="15.75" customHeight="1">
      <c r="A1305" s="1">
        <v>45465.0</v>
      </c>
      <c r="B1305" s="2" t="s">
        <v>770</v>
      </c>
      <c r="C1305" s="2" t="s">
        <v>78</v>
      </c>
      <c r="D1305" s="1">
        <v>20170.0</v>
      </c>
      <c r="E1305" s="2" t="s">
        <v>27</v>
      </c>
      <c r="F1305" s="2">
        <v>405.0</v>
      </c>
      <c r="G1305" s="2" t="s">
        <v>60</v>
      </c>
      <c r="H1305" s="2" t="s">
        <v>42</v>
      </c>
      <c r="I1305" s="2" t="s">
        <v>25</v>
      </c>
      <c r="J1305" s="2" t="str">
        <f t="array" ref="J1305">XLOOKUP('Transaction Data'!$G1305,Product_Code,Biscuit_Brand)</f>
        <v>Peanut Butter Bites</v>
      </c>
      <c r="K1305" s="2">
        <f t="array" ref="K1305">XLOOKUP('Transaction Data'!$G1305,Product_Code,Cost)</f>
        <v>5</v>
      </c>
      <c r="L1305" s="2">
        <f t="array" ref="L1305">XLOOKUP('Transaction Data'!$G1305,Product_Code,Unit_Price)</f>
        <v>7</v>
      </c>
      <c r="M1305" s="3">
        <f>'Transaction Data'!$F1305*'Transaction Data'!$K1305</f>
        <v>2025</v>
      </c>
      <c r="N1305" s="3">
        <f>'Transaction Data'!$F1305*'Transaction Data'!$L1305</f>
        <v>2835</v>
      </c>
      <c r="O1305" s="3">
        <f>'Transaction Data'!$N1305-'Transaction Data'!$M1305</f>
        <v>810</v>
      </c>
      <c r="P1305" s="2">
        <f>DATEDIF('Transaction Data'!$D1305,'Transaction Data'!$A1305,"y")</f>
        <v>69</v>
      </c>
      <c r="Q1305" s="2" t="str">
        <f>FLOOR('Transaction Data'!$P1305,15)&amp;"-"&amp;FLOOR('Transaction Data'!$P1305,15)+14</f>
        <v>60-74</v>
      </c>
      <c r="R1305" s="2" t="str">
        <f>IF('Transaction Data'!$L1305&lt;=10,"Less Expensive","Expensive")</f>
        <v>Less Expensive</v>
      </c>
      <c r="S1305" s="4">
        <f>WEEKDAY('Transaction Data'!$A1305)</f>
        <v>7</v>
      </c>
      <c r="T1305" s="2" t="str">
        <f>IF(WEEKDAY('Transaction Data'!$A1305,2)&lt;6,"Weekday","Weekend")</f>
        <v>Weekend</v>
      </c>
    </row>
    <row r="1306" ht="15.75" customHeight="1">
      <c r="A1306" s="1">
        <v>45443.0</v>
      </c>
      <c r="B1306" s="2" t="s">
        <v>1301</v>
      </c>
      <c r="C1306" s="2" t="s">
        <v>78</v>
      </c>
      <c r="D1306" s="1">
        <v>35082.0</v>
      </c>
      <c r="E1306" s="2" t="s">
        <v>63</v>
      </c>
      <c r="F1306" s="2">
        <v>140.0</v>
      </c>
      <c r="G1306" s="2" t="s">
        <v>57</v>
      </c>
      <c r="H1306" s="2" t="s">
        <v>45</v>
      </c>
      <c r="I1306" s="2" t="s">
        <v>25</v>
      </c>
      <c r="J1306" s="2" t="str">
        <f t="array" ref="J1306">XLOOKUP('Transaction Data'!$G1306,Product_Code,Biscuit_Brand)</f>
        <v>Oatmeal Cookies</v>
      </c>
      <c r="K1306" s="2">
        <f t="array" ref="K1306">XLOOKUP('Transaction Data'!$G1306,Product_Code,Cost)</f>
        <v>19</v>
      </c>
      <c r="L1306" s="2">
        <f t="array" ref="L1306">XLOOKUP('Transaction Data'!$G1306,Product_Code,Unit_Price)</f>
        <v>23</v>
      </c>
      <c r="M1306" s="3">
        <f>'Transaction Data'!$F1306*'Transaction Data'!$K1306</f>
        <v>2660</v>
      </c>
      <c r="N1306" s="3">
        <f>'Transaction Data'!$F1306*'Transaction Data'!$L1306</f>
        <v>3220</v>
      </c>
      <c r="O1306" s="3">
        <f>'Transaction Data'!$N1306-'Transaction Data'!$M1306</f>
        <v>560</v>
      </c>
      <c r="P1306" s="2">
        <f>DATEDIF('Transaction Data'!$D1306,'Transaction Data'!$A1306,"y")</f>
        <v>28</v>
      </c>
      <c r="Q1306" s="2" t="str">
        <f>FLOOR('Transaction Data'!$P1306,15)&amp;"-"&amp;FLOOR('Transaction Data'!$P1306,15)+14</f>
        <v>15-29</v>
      </c>
      <c r="R1306" s="2" t="str">
        <f>IF('Transaction Data'!$L1306&lt;=10,"Less Expensive","Expensive")</f>
        <v>Expensive</v>
      </c>
      <c r="S1306" s="4">
        <f>WEEKDAY('Transaction Data'!$A1306)</f>
        <v>6</v>
      </c>
      <c r="T1306" s="2" t="str">
        <f>IF(WEEKDAY('Transaction Data'!$A1306,2)&lt;6,"Weekday","Weekend")</f>
        <v>Weekday</v>
      </c>
    </row>
    <row r="1307" ht="15.75" customHeight="1">
      <c r="A1307" s="1">
        <v>45348.0</v>
      </c>
      <c r="B1307" s="2" t="s">
        <v>1302</v>
      </c>
      <c r="C1307" s="2" t="s">
        <v>41</v>
      </c>
      <c r="D1307" s="1">
        <v>22247.0</v>
      </c>
      <c r="E1307" s="2" t="s">
        <v>22</v>
      </c>
      <c r="F1307" s="2">
        <v>96.0</v>
      </c>
      <c r="G1307" s="2" t="s">
        <v>60</v>
      </c>
      <c r="H1307" s="2" t="s">
        <v>49</v>
      </c>
      <c r="I1307" s="2" t="s">
        <v>25</v>
      </c>
      <c r="J1307" s="2" t="str">
        <f t="array" ref="J1307">XLOOKUP('Transaction Data'!$G1307,Product_Code,Biscuit_Brand)</f>
        <v>Peanut Butter Bites</v>
      </c>
      <c r="K1307" s="2">
        <f t="array" ref="K1307">XLOOKUP('Transaction Data'!$G1307,Product_Code,Cost)</f>
        <v>5</v>
      </c>
      <c r="L1307" s="2">
        <f t="array" ref="L1307">XLOOKUP('Transaction Data'!$G1307,Product_Code,Unit_Price)</f>
        <v>7</v>
      </c>
      <c r="M1307" s="3">
        <f>'Transaction Data'!$F1307*'Transaction Data'!$K1307</f>
        <v>480</v>
      </c>
      <c r="N1307" s="3">
        <f>'Transaction Data'!$F1307*'Transaction Data'!$L1307</f>
        <v>672</v>
      </c>
      <c r="O1307" s="3">
        <f>'Transaction Data'!$N1307-'Transaction Data'!$M1307</f>
        <v>192</v>
      </c>
      <c r="P1307" s="2">
        <f>DATEDIF('Transaction Data'!$D1307,'Transaction Data'!$A1307,"y")</f>
        <v>63</v>
      </c>
      <c r="Q1307" s="2" t="str">
        <f>FLOOR('Transaction Data'!$P1307,15)&amp;"-"&amp;FLOOR('Transaction Data'!$P1307,15)+14</f>
        <v>60-74</v>
      </c>
      <c r="R1307" s="2" t="str">
        <f>IF('Transaction Data'!$L1307&lt;=10,"Less Expensive","Expensive")</f>
        <v>Less Expensive</v>
      </c>
      <c r="S1307" s="4">
        <f>WEEKDAY('Transaction Data'!$A1307)</f>
        <v>2</v>
      </c>
      <c r="T1307" s="2" t="str">
        <f>IF(WEEKDAY('Transaction Data'!$A1307,2)&lt;6,"Weekday","Weekend")</f>
        <v>Weekday</v>
      </c>
    </row>
    <row r="1308" ht="15.75" customHeight="1">
      <c r="A1308" s="1">
        <v>45313.0</v>
      </c>
      <c r="B1308" s="2" t="s">
        <v>1303</v>
      </c>
      <c r="C1308" s="2" t="s">
        <v>47</v>
      </c>
      <c r="D1308" s="1">
        <v>36497.0</v>
      </c>
      <c r="E1308" s="2" t="s">
        <v>27</v>
      </c>
      <c r="F1308" s="2">
        <v>316.0</v>
      </c>
      <c r="G1308" s="2" t="s">
        <v>60</v>
      </c>
      <c r="H1308" s="2" t="s">
        <v>52</v>
      </c>
      <c r="I1308" s="2" t="s">
        <v>25</v>
      </c>
      <c r="J1308" s="2" t="str">
        <f t="array" ref="J1308">XLOOKUP('Transaction Data'!$G1308,Product_Code,Biscuit_Brand)</f>
        <v>Peanut Butter Bites</v>
      </c>
      <c r="K1308" s="2">
        <f t="array" ref="K1308">XLOOKUP('Transaction Data'!$G1308,Product_Code,Cost)</f>
        <v>5</v>
      </c>
      <c r="L1308" s="2">
        <f t="array" ref="L1308">XLOOKUP('Transaction Data'!$G1308,Product_Code,Unit_Price)</f>
        <v>7</v>
      </c>
      <c r="M1308" s="3">
        <f>'Transaction Data'!$F1308*'Transaction Data'!$K1308</f>
        <v>1580</v>
      </c>
      <c r="N1308" s="3">
        <f>'Transaction Data'!$F1308*'Transaction Data'!$L1308</f>
        <v>2212</v>
      </c>
      <c r="O1308" s="3">
        <f>'Transaction Data'!$N1308-'Transaction Data'!$M1308</f>
        <v>632</v>
      </c>
      <c r="P1308" s="2">
        <f>DATEDIF('Transaction Data'!$D1308,'Transaction Data'!$A1308,"y")</f>
        <v>24</v>
      </c>
      <c r="Q1308" s="2" t="str">
        <f>FLOOR('Transaction Data'!$P1308,15)&amp;"-"&amp;FLOOR('Transaction Data'!$P1308,15)+14</f>
        <v>15-29</v>
      </c>
      <c r="R1308" s="2" t="str">
        <f>IF('Transaction Data'!$L1308&lt;=10,"Less Expensive","Expensive")</f>
        <v>Less Expensive</v>
      </c>
      <c r="S1308" s="4">
        <f>WEEKDAY('Transaction Data'!$A1308)</f>
        <v>2</v>
      </c>
      <c r="T1308" s="2" t="str">
        <f>IF(WEEKDAY('Transaction Data'!$A1308,2)&lt;6,"Weekday","Weekend")</f>
        <v>Weekday</v>
      </c>
    </row>
    <row r="1309" ht="15.75" customHeight="1">
      <c r="A1309" s="1">
        <v>45401.0</v>
      </c>
      <c r="B1309" s="2" t="s">
        <v>1304</v>
      </c>
      <c r="C1309" s="2" t="s">
        <v>41</v>
      </c>
      <c r="D1309" s="1">
        <v>27427.0</v>
      </c>
      <c r="E1309" s="2" t="s">
        <v>37</v>
      </c>
      <c r="F1309" s="2">
        <v>362.0</v>
      </c>
      <c r="G1309" s="2" t="s">
        <v>60</v>
      </c>
      <c r="H1309" s="2" t="s">
        <v>49</v>
      </c>
      <c r="I1309" s="2" t="s">
        <v>25</v>
      </c>
      <c r="J1309" s="2" t="str">
        <f t="array" ref="J1309">XLOOKUP('Transaction Data'!$G1309,Product_Code,Biscuit_Brand)</f>
        <v>Peanut Butter Bites</v>
      </c>
      <c r="K1309" s="2">
        <f t="array" ref="K1309">XLOOKUP('Transaction Data'!$G1309,Product_Code,Cost)</f>
        <v>5</v>
      </c>
      <c r="L1309" s="2">
        <f t="array" ref="L1309">XLOOKUP('Transaction Data'!$G1309,Product_Code,Unit_Price)</f>
        <v>7</v>
      </c>
      <c r="M1309" s="3">
        <f>'Transaction Data'!$F1309*'Transaction Data'!$K1309</f>
        <v>1810</v>
      </c>
      <c r="N1309" s="3">
        <f>'Transaction Data'!$F1309*'Transaction Data'!$L1309</f>
        <v>2534</v>
      </c>
      <c r="O1309" s="3">
        <f>'Transaction Data'!$N1309-'Transaction Data'!$M1309</f>
        <v>724</v>
      </c>
      <c r="P1309" s="2">
        <f>DATEDIF('Transaction Data'!$D1309,'Transaction Data'!$A1309,"y")</f>
        <v>49</v>
      </c>
      <c r="Q1309" s="2" t="str">
        <f>FLOOR('Transaction Data'!$P1309,15)&amp;"-"&amp;FLOOR('Transaction Data'!$P1309,15)+14</f>
        <v>45-59</v>
      </c>
      <c r="R1309" s="2" t="str">
        <f>IF('Transaction Data'!$L1309&lt;=10,"Less Expensive","Expensive")</f>
        <v>Less Expensive</v>
      </c>
      <c r="S1309" s="4">
        <f>WEEKDAY('Transaction Data'!$A1309)</f>
        <v>6</v>
      </c>
      <c r="T1309" s="2" t="str">
        <f>IF(WEEKDAY('Transaction Data'!$A1309,2)&lt;6,"Weekday","Weekend")</f>
        <v>Weekday</v>
      </c>
    </row>
    <row r="1310" ht="15.75" customHeight="1">
      <c r="A1310" s="1">
        <v>45317.0</v>
      </c>
      <c r="B1310" s="2" t="s">
        <v>1305</v>
      </c>
      <c r="C1310" s="2" t="s">
        <v>65</v>
      </c>
      <c r="D1310" s="1">
        <v>23422.0</v>
      </c>
      <c r="E1310" s="2" t="s">
        <v>27</v>
      </c>
      <c r="F1310" s="2">
        <v>244.0</v>
      </c>
      <c r="G1310" s="2" t="s">
        <v>57</v>
      </c>
      <c r="H1310" s="2" t="s">
        <v>52</v>
      </c>
      <c r="I1310" s="2" t="s">
        <v>25</v>
      </c>
      <c r="J1310" s="2" t="str">
        <f t="array" ref="J1310">XLOOKUP('Transaction Data'!$G1310,Product_Code,Biscuit_Brand)</f>
        <v>Oatmeal Cookies</v>
      </c>
      <c r="K1310" s="2">
        <f t="array" ref="K1310">XLOOKUP('Transaction Data'!$G1310,Product_Code,Cost)</f>
        <v>19</v>
      </c>
      <c r="L1310" s="2">
        <f t="array" ref="L1310">XLOOKUP('Transaction Data'!$G1310,Product_Code,Unit_Price)</f>
        <v>23</v>
      </c>
      <c r="M1310" s="3">
        <f>'Transaction Data'!$F1310*'Transaction Data'!$K1310</f>
        <v>4636</v>
      </c>
      <c r="N1310" s="3">
        <f>'Transaction Data'!$F1310*'Transaction Data'!$L1310</f>
        <v>5612</v>
      </c>
      <c r="O1310" s="3">
        <f>'Transaction Data'!$N1310-'Transaction Data'!$M1310</f>
        <v>976</v>
      </c>
      <c r="P1310" s="2">
        <f>DATEDIF('Transaction Data'!$D1310,'Transaction Data'!$A1310,"y")</f>
        <v>59</v>
      </c>
      <c r="Q1310" s="2" t="str">
        <f>FLOOR('Transaction Data'!$P1310,15)&amp;"-"&amp;FLOOR('Transaction Data'!$P1310,15)+14</f>
        <v>45-59</v>
      </c>
      <c r="R1310" s="2" t="str">
        <f>IF('Transaction Data'!$L1310&lt;=10,"Less Expensive","Expensive")</f>
        <v>Expensive</v>
      </c>
      <c r="S1310" s="4">
        <f>WEEKDAY('Transaction Data'!$A1310)</f>
        <v>6</v>
      </c>
      <c r="T1310" s="2" t="str">
        <f>IF(WEEKDAY('Transaction Data'!$A1310,2)&lt;6,"Weekday","Weekend")</f>
        <v>Weekday</v>
      </c>
    </row>
    <row r="1311" ht="15.75" customHeight="1">
      <c r="A1311" s="1">
        <v>45504.0</v>
      </c>
      <c r="B1311" s="2" t="s">
        <v>1306</v>
      </c>
      <c r="C1311" s="2" t="s">
        <v>47</v>
      </c>
      <c r="D1311" s="1">
        <v>28253.0</v>
      </c>
      <c r="E1311" s="2" t="s">
        <v>27</v>
      </c>
      <c r="F1311" s="2">
        <v>34.0</v>
      </c>
      <c r="G1311" s="2" t="s">
        <v>28</v>
      </c>
      <c r="H1311" s="2" t="s">
        <v>52</v>
      </c>
      <c r="I1311" s="2" t="s">
        <v>25</v>
      </c>
      <c r="J1311" s="2" t="str">
        <f t="array" ref="J1311">XLOOKUP('Transaction Data'!$G1311,Product_Code,Biscuit_Brand)</f>
        <v>Shortbread</v>
      </c>
      <c r="K1311" s="2">
        <f t="array" ref="K1311">XLOOKUP('Transaction Data'!$G1311,Product_Code,Cost)</f>
        <v>10</v>
      </c>
      <c r="L1311" s="2">
        <f t="array" ref="L1311">XLOOKUP('Transaction Data'!$G1311,Product_Code,Unit_Price)</f>
        <v>45</v>
      </c>
      <c r="M1311" s="3">
        <f>'Transaction Data'!$F1311*'Transaction Data'!$K1311</f>
        <v>340</v>
      </c>
      <c r="N1311" s="3">
        <f>'Transaction Data'!$F1311*'Transaction Data'!$L1311</f>
        <v>1530</v>
      </c>
      <c r="O1311" s="3">
        <f>'Transaction Data'!$N1311-'Transaction Data'!$M1311</f>
        <v>1190</v>
      </c>
      <c r="P1311" s="2">
        <f>DATEDIF('Transaction Data'!$D1311,'Transaction Data'!$A1311,"y")</f>
        <v>47</v>
      </c>
      <c r="Q1311" s="2" t="str">
        <f>FLOOR('Transaction Data'!$P1311,15)&amp;"-"&amp;FLOOR('Transaction Data'!$P1311,15)+14</f>
        <v>45-59</v>
      </c>
      <c r="R1311" s="2" t="str">
        <f>IF('Transaction Data'!$L1311&lt;=10,"Less Expensive","Expensive")</f>
        <v>Expensive</v>
      </c>
      <c r="S1311" s="4">
        <f>WEEKDAY('Transaction Data'!$A1311)</f>
        <v>4</v>
      </c>
      <c r="T1311" s="2" t="str">
        <f>IF(WEEKDAY('Transaction Data'!$A1311,2)&lt;6,"Weekday","Weekend")</f>
        <v>Weekday</v>
      </c>
    </row>
    <row r="1312" ht="15.75" customHeight="1">
      <c r="A1312" s="1">
        <v>45355.0</v>
      </c>
      <c r="B1312" s="2" t="s">
        <v>1307</v>
      </c>
      <c r="C1312" s="2" t="s">
        <v>69</v>
      </c>
      <c r="D1312" s="1">
        <v>37253.0</v>
      </c>
      <c r="E1312" s="2" t="s">
        <v>27</v>
      </c>
      <c r="F1312" s="2">
        <v>439.0</v>
      </c>
      <c r="G1312" s="2" t="s">
        <v>61</v>
      </c>
      <c r="H1312" s="2" t="s">
        <v>45</v>
      </c>
      <c r="I1312" s="2" t="s">
        <v>25</v>
      </c>
      <c r="J1312" s="2" t="str">
        <f t="array" ref="J1312">XLOOKUP('Transaction Data'!$G1312,Product_Code,Biscuit_Brand)</f>
        <v>Choco Delight</v>
      </c>
      <c r="K1312" s="2">
        <f t="array" ref="K1312">XLOOKUP('Transaction Data'!$G1312,Product_Code,Cost)</f>
        <v>3</v>
      </c>
      <c r="L1312" s="2">
        <f t="array" ref="L1312">XLOOKUP('Transaction Data'!$G1312,Product_Code,Unit_Price)</f>
        <v>5</v>
      </c>
      <c r="M1312" s="3">
        <f>'Transaction Data'!$F1312*'Transaction Data'!$K1312</f>
        <v>1317</v>
      </c>
      <c r="N1312" s="3">
        <f>'Transaction Data'!$F1312*'Transaction Data'!$L1312</f>
        <v>2195</v>
      </c>
      <c r="O1312" s="3">
        <f>'Transaction Data'!$N1312-'Transaction Data'!$M1312</f>
        <v>878</v>
      </c>
      <c r="P1312" s="2">
        <f>DATEDIF('Transaction Data'!$D1312,'Transaction Data'!$A1312,"y")</f>
        <v>22</v>
      </c>
      <c r="Q1312" s="2" t="str">
        <f>FLOOR('Transaction Data'!$P1312,15)&amp;"-"&amp;FLOOR('Transaction Data'!$P1312,15)+14</f>
        <v>15-29</v>
      </c>
      <c r="R1312" s="2" t="str">
        <f>IF('Transaction Data'!$L1312&lt;=10,"Less Expensive","Expensive")</f>
        <v>Less Expensive</v>
      </c>
      <c r="S1312" s="4">
        <f>WEEKDAY('Transaction Data'!$A1312)</f>
        <v>2</v>
      </c>
      <c r="T1312" s="2" t="str">
        <f>IF(WEEKDAY('Transaction Data'!$A1312,2)&lt;6,"Weekday","Weekend")</f>
        <v>Weekday</v>
      </c>
    </row>
    <row r="1313" ht="15.75" customHeight="1">
      <c r="A1313" s="1">
        <v>45414.0</v>
      </c>
      <c r="B1313" s="2" t="s">
        <v>1308</v>
      </c>
      <c r="C1313" s="2" t="s">
        <v>65</v>
      </c>
      <c r="D1313" s="1">
        <v>37184.0</v>
      </c>
      <c r="E1313" s="2" t="s">
        <v>22</v>
      </c>
      <c r="F1313" s="2">
        <v>228.0</v>
      </c>
      <c r="G1313" s="2" t="s">
        <v>44</v>
      </c>
      <c r="H1313" s="2" t="s">
        <v>49</v>
      </c>
      <c r="I1313" s="2" t="s">
        <v>25</v>
      </c>
      <c r="J1313" s="2" t="str">
        <f t="array" ref="J1313">XLOOKUP('Transaction Data'!$G1313,Product_Code,Biscuit_Brand)</f>
        <v>Butter Crunch</v>
      </c>
      <c r="K1313" s="2">
        <f t="array" ref="K1313">XLOOKUP('Transaction Data'!$G1313,Product_Code,Cost)</f>
        <v>10</v>
      </c>
      <c r="L1313" s="2">
        <f t="array" ref="L1313">XLOOKUP('Transaction Data'!$G1313,Product_Code,Unit_Price)</f>
        <v>11</v>
      </c>
      <c r="M1313" s="3">
        <f>'Transaction Data'!$F1313*'Transaction Data'!$K1313</f>
        <v>2280</v>
      </c>
      <c r="N1313" s="3">
        <f>'Transaction Data'!$F1313*'Transaction Data'!$L1313</f>
        <v>2508</v>
      </c>
      <c r="O1313" s="3">
        <f>'Transaction Data'!$N1313-'Transaction Data'!$M1313</f>
        <v>228</v>
      </c>
      <c r="P1313" s="2">
        <f>DATEDIF('Transaction Data'!$D1313,'Transaction Data'!$A1313,"y")</f>
        <v>22</v>
      </c>
      <c r="Q1313" s="2" t="str">
        <f>FLOOR('Transaction Data'!$P1313,15)&amp;"-"&amp;FLOOR('Transaction Data'!$P1313,15)+14</f>
        <v>15-29</v>
      </c>
      <c r="R1313" s="2" t="str">
        <f>IF('Transaction Data'!$L1313&lt;=10,"Less Expensive","Expensive")</f>
        <v>Expensive</v>
      </c>
      <c r="S1313" s="4">
        <f>WEEKDAY('Transaction Data'!$A1313)</f>
        <v>5</v>
      </c>
      <c r="T1313" s="2" t="str">
        <f>IF(WEEKDAY('Transaction Data'!$A1313,2)&lt;6,"Weekday","Weekend")</f>
        <v>Weekday</v>
      </c>
    </row>
    <row r="1314" ht="15.75" customHeight="1">
      <c r="A1314" s="1">
        <v>45387.0</v>
      </c>
      <c r="B1314" s="2" t="s">
        <v>1309</v>
      </c>
      <c r="C1314" s="2" t="s">
        <v>65</v>
      </c>
      <c r="D1314" s="1">
        <v>21558.0</v>
      </c>
      <c r="E1314" s="2" t="s">
        <v>27</v>
      </c>
      <c r="F1314" s="2">
        <v>195.0</v>
      </c>
      <c r="G1314" s="2" t="s">
        <v>57</v>
      </c>
      <c r="H1314" s="2" t="s">
        <v>52</v>
      </c>
      <c r="I1314" s="2" t="s">
        <v>25</v>
      </c>
      <c r="J1314" s="2" t="str">
        <f t="array" ref="J1314">XLOOKUP('Transaction Data'!$G1314,Product_Code,Biscuit_Brand)</f>
        <v>Oatmeal Cookies</v>
      </c>
      <c r="K1314" s="2">
        <f t="array" ref="K1314">XLOOKUP('Transaction Data'!$G1314,Product_Code,Cost)</f>
        <v>19</v>
      </c>
      <c r="L1314" s="2">
        <f t="array" ref="L1314">XLOOKUP('Transaction Data'!$G1314,Product_Code,Unit_Price)</f>
        <v>23</v>
      </c>
      <c r="M1314" s="3">
        <f>'Transaction Data'!$F1314*'Transaction Data'!$K1314</f>
        <v>3705</v>
      </c>
      <c r="N1314" s="3">
        <f>'Transaction Data'!$F1314*'Transaction Data'!$L1314</f>
        <v>4485</v>
      </c>
      <c r="O1314" s="3">
        <f>'Transaction Data'!$N1314-'Transaction Data'!$M1314</f>
        <v>780</v>
      </c>
      <c r="P1314" s="2">
        <f>DATEDIF('Transaction Data'!$D1314,'Transaction Data'!$A1314,"y")</f>
        <v>65</v>
      </c>
      <c r="Q1314" s="2" t="str">
        <f>FLOOR('Transaction Data'!$P1314,15)&amp;"-"&amp;FLOOR('Transaction Data'!$P1314,15)+14</f>
        <v>60-74</v>
      </c>
      <c r="R1314" s="2" t="str">
        <f>IF('Transaction Data'!$L1314&lt;=10,"Less Expensive","Expensive")</f>
        <v>Expensive</v>
      </c>
      <c r="S1314" s="4">
        <f>WEEKDAY('Transaction Data'!$A1314)</f>
        <v>6</v>
      </c>
      <c r="T1314" s="2" t="str">
        <f>IF(WEEKDAY('Transaction Data'!$A1314,2)&lt;6,"Weekday","Weekend")</f>
        <v>Weekday</v>
      </c>
    </row>
    <row r="1315" ht="15.75" customHeight="1">
      <c r="A1315" s="1">
        <v>45437.0</v>
      </c>
      <c r="B1315" s="2" t="s">
        <v>1310</v>
      </c>
      <c r="C1315" s="2" t="s">
        <v>78</v>
      </c>
      <c r="D1315" s="1">
        <v>16776.0</v>
      </c>
      <c r="E1315" s="2" t="s">
        <v>37</v>
      </c>
      <c r="F1315" s="2">
        <v>455.0</v>
      </c>
      <c r="G1315" s="2" t="s">
        <v>60</v>
      </c>
      <c r="H1315" s="2" t="s">
        <v>49</v>
      </c>
      <c r="I1315" s="2" t="s">
        <v>25</v>
      </c>
      <c r="J1315" s="2" t="str">
        <f t="array" ref="J1315">XLOOKUP('Transaction Data'!$G1315,Product_Code,Biscuit_Brand)</f>
        <v>Peanut Butter Bites</v>
      </c>
      <c r="K1315" s="2">
        <f t="array" ref="K1315">XLOOKUP('Transaction Data'!$G1315,Product_Code,Cost)</f>
        <v>5</v>
      </c>
      <c r="L1315" s="2">
        <f t="array" ref="L1315">XLOOKUP('Transaction Data'!$G1315,Product_Code,Unit_Price)</f>
        <v>7</v>
      </c>
      <c r="M1315" s="3">
        <f>'Transaction Data'!$F1315*'Transaction Data'!$K1315</f>
        <v>2275</v>
      </c>
      <c r="N1315" s="3">
        <f>'Transaction Data'!$F1315*'Transaction Data'!$L1315</f>
        <v>3185</v>
      </c>
      <c r="O1315" s="3">
        <f>'Transaction Data'!$N1315-'Transaction Data'!$M1315</f>
        <v>910</v>
      </c>
      <c r="P1315" s="2">
        <f>DATEDIF('Transaction Data'!$D1315,'Transaction Data'!$A1315,"y")</f>
        <v>78</v>
      </c>
      <c r="Q1315" s="2" t="str">
        <f>FLOOR('Transaction Data'!$P1315,15)&amp;"-"&amp;FLOOR('Transaction Data'!$P1315,15)+14</f>
        <v>75-89</v>
      </c>
      <c r="R1315" s="2" t="str">
        <f>IF('Transaction Data'!$L1315&lt;=10,"Less Expensive","Expensive")</f>
        <v>Less Expensive</v>
      </c>
      <c r="S1315" s="4">
        <f>WEEKDAY('Transaction Data'!$A1315)</f>
        <v>7</v>
      </c>
      <c r="T1315" s="2" t="str">
        <f>IF(WEEKDAY('Transaction Data'!$A1315,2)&lt;6,"Weekday","Weekend")</f>
        <v>Weekend</v>
      </c>
    </row>
    <row r="1316" ht="15.75" customHeight="1">
      <c r="A1316" s="1">
        <v>45405.0</v>
      </c>
      <c r="B1316" s="2" t="s">
        <v>1311</v>
      </c>
      <c r="C1316" s="2" t="s">
        <v>21</v>
      </c>
      <c r="D1316" s="1">
        <v>16361.0</v>
      </c>
      <c r="E1316" s="2" t="s">
        <v>37</v>
      </c>
      <c r="F1316" s="2">
        <v>474.0</v>
      </c>
      <c r="G1316" s="2" t="s">
        <v>44</v>
      </c>
      <c r="H1316" s="2" t="s">
        <v>52</v>
      </c>
      <c r="I1316" s="2" t="s">
        <v>25</v>
      </c>
      <c r="J1316" s="2" t="str">
        <f t="array" ref="J1316">XLOOKUP('Transaction Data'!$G1316,Product_Code,Biscuit_Brand)</f>
        <v>Butter Crunch</v>
      </c>
      <c r="K1316" s="2">
        <f t="array" ref="K1316">XLOOKUP('Transaction Data'!$G1316,Product_Code,Cost)</f>
        <v>10</v>
      </c>
      <c r="L1316" s="2">
        <f t="array" ref="L1316">XLOOKUP('Transaction Data'!$G1316,Product_Code,Unit_Price)</f>
        <v>11</v>
      </c>
      <c r="M1316" s="3">
        <f>'Transaction Data'!$F1316*'Transaction Data'!$K1316</f>
        <v>4740</v>
      </c>
      <c r="N1316" s="3">
        <f>'Transaction Data'!$F1316*'Transaction Data'!$L1316</f>
        <v>5214</v>
      </c>
      <c r="O1316" s="3">
        <f>'Transaction Data'!$N1316-'Transaction Data'!$M1316</f>
        <v>474</v>
      </c>
      <c r="P1316" s="2">
        <f>DATEDIF('Transaction Data'!$D1316,'Transaction Data'!$A1316,"y")</f>
        <v>79</v>
      </c>
      <c r="Q1316" s="2" t="str">
        <f>FLOOR('Transaction Data'!$P1316,15)&amp;"-"&amp;FLOOR('Transaction Data'!$P1316,15)+14</f>
        <v>75-89</v>
      </c>
      <c r="R1316" s="2" t="str">
        <f>IF('Transaction Data'!$L1316&lt;=10,"Less Expensive","Expensive")</f>
        <v>Expensive</v>
      </c>
      <c r="S1316" s="4">
        <f>WEEKDAY('Transaction Data'!$A1316)</f>
        <v>3</v>
      </c>
      <c r="T1316" s="2" t="str">
        <f>IF(WEEKDAY('Transaction Data'!$A1316,2)&lt;6,"Weekday","Weekend")</f>
        <v>Weekday</v>
      </c>
    </row>
    <row r="1317" ht="15.75" customHeight="1">
      <c r="A1317" s="1">
        <v>45486.0</v>
      </c>
      <c r="B1317" s="2" t="s">
        <v>1312</v>
      </c>
      <c r="C1317" s="2" t="s">
        <v>78</v>
      </c>
      <c r="D1317" s="1">
        <v>21655.0</v>
      </c>
      <c r="E1317" s="2" t="s">
        <v>63</v>
      </c>
      <c r="F1317" s="2">
        <v>171.0</v>
      </c>
      <c r="G1317" s="2" t="s">
        <v>57</v>
      </c>
      <c r="H1317" s="2" t="s">
        <v>34</v>
      </c>
      <c r="I1317" s="2" t="s">
        <v>25</v>
      </c>
      <c r="J1317" s="2" t="str">
        <f t="array" ref="J1317">XLOOKUP('Transaction Data'!$G1317,Product_Code,Biscuit_Brand)</f>
        <v>Oatmeal Cookies</v>
      </c>
      <c r="K1317" s="2">
        <f t="array" ref="K1317">XLOOKUP('Transaction Data'!$G1317,Product_Code,Cost)</f>
        <v>19</v>
      </c>
      <c r="L1317" s="2">
        <f t="array" ref="L1317">XLOOKUP('Transaction Data'!$G1317,Product_Code,Unit_Price)</f>
        <v>23</v>
      </c>
      <c r="M1317" s="3">
        <f>'Transaction Data'!$F1317*'Transaction Data'!$K1317</f>
        <v>3249</v>
      </c>
      <c r="N1317" s="3">
        <f>'Transaction Data'!$F1317*'Transaction Data'!$L1317</f>
        <v>3933</v>
      </c>
      <c r="O1317" s="3">
        <f>'Transaction Data'!$N1317-'Transaction Data'!$M1317</f>
        <v>684</v>
      </c>
      <c r="P1317" s="2">
        <f>DATEDIF('Transaction Data'!$D1317,'Transaction Data'!$A1317,"y")</f>
        <v>65</v>
      </c>
      <c r="Q1317" s="2" t="str">
        <f>FLOOR('Transaction Data'!$P1317,15)&amp;"-"&amp;FLOOR('Transaction Data'!$P1317,15)+14</f>
        <v>60-74</v>
      </c>
      <c r="R1317" s="2" t="str">
        <f>IF('Transaction Data'!$L1317&lt;=10,"Less Expensive","Expensive")</f>
        <v>Expensive</v>
      </c>
      <c r="S1317" s="4">
        <f>WEEKDAY('Transaction Data'!$A1317)</f>
        <v>7</v>
      </c>
      <c r="T1317" s="2" t="str">
        <f>IF(WEEKDAY('Transaction Data'!$A1317,2)&lt;6,"Weekday","Weekend")</f>
        <v>Weekend</v>
      </c>
    </row>
    <row r="1318" ht="15.75" customHeight="1">
      <c r="A1318" s="1">
        <v>45319.0</v>
      </c>
      <c r="B1318" s="2" t="s">
        <v>1313</v>
      </c>
      <c r="C1318" s="2" t="s">
        <v>21</v>
      </c>
      <c r="D1318" s="1">
        <v>35687.0</v>
      </c>
      <c r="E1318" s="2" t="s">
        <v>63</v>
      </c>
      <c r="F1318" s="2">
        <v>79.0</v>
      </c>
      <c r="G1318" s="2" t="s">
        <v>57</v>
      </c>
      <c r="H1318" s="2" t="s">
        <v>34</v>
      </c>
      <c r="I1318" s="2" t="s">
        <v>25</v>
      </c>
      <c r="J1318" s="2" t="str">
        <f t="array" ref="J1318">XLOOKUP('Transaction Data'!$G1318,Product_Code,Biscuit_Brand)</f>
        <v>Oatmeal Cookies</v>
      </c>
      <c r="K1318" s="2">
        <f t="array" ref="K1318">XLOOKUP('Transaction Data'!$G1318,Product_Code,Cost)</f>
        <v>19</v>
      </c>
      <c r="L1318" s="2">
        <f t="array" ref="L1318">XLOOKUP('Transaction Data'!$G1318,Product_Code,Unit_Price)</f>
        <v>23</v>
      </c>
      <c r="M1318" s="3">
        <f>'Transaction Data'!$F1318*'Transaction Data'!$K1318</f>
        <v>1501</v>
      </c>
      <c r="N1318" s="3">
        <f>'Transaction Data'!$F1318*'Transaction Data'!$L1318</f>
        <v>1817</v>
      </c>
      <c r="O1318" s="3">
        <f>'Transaction Data'!$N1318-'Transaction Data'!$M1318</f>
        <v>316</v>
      </c>
      <c r="P1318" s="2">
        <f>DATEDIF('Transaction Data'!$D1318,'Transaction Data'!$A1318,"y")</f>
        <v>26</v>
      </c>
      <c r="Q1318" s="2" t="str">
        <f>FLOOR('Transaction Data'!$P1318,15)&amp;"-"&amp;FLOOR('Transaction Data'!$P1318,15)+14</f>
        <v>15-29</v>
      </c>
      <c r="R1318" s="2" t="str">
        <f>IF('Transaction Data'!$L1318&lt;=10,"Less Expensive","Expensive")</f>
        <v>Expensive</v>
      </c>
      <c r="S1318" s="4">
        <f>WEEKDAY('Transaction Data'!$A1318)</f>
        <v>1</v>
      </c>
      <c r="T1318" s="2" t="str">
        <f>IF(WEEKDAY('Transaction Data'!$A1318,2)&lt;6,"Weekday","Weekend")</f>
        <v>Weekend</v>
      </c>
    </row>
    <row r="1319" ht="15.75" customHeight="1">
      <c r="A1319" s="1">
        <v>45354.0</v>
      </c>
      <c r="B1319" s="2" t="s">
        <v>1314</v>
      </c>
      <c r="C1319" s="2" t="s">
        <v>51</v>
      </c>
      <c r="D1319" s="1">
        <v>31390.0</v>
      </c>
      <c r="E1319" s="2" t="s">
        <v>27</v>
      </c>
      <c r="F1319" s="2">
        <v>168.0</v>
      </c>
      <c r="G1319" s="2" t="s">
        <v>44</v>
      </c>
      <c r="H1319" s="2" t="s">
        <v>39</v>
      </c>
      <c r="I1319" s="2" t="s">
        <v>25</v>
      </c>
      <c r="J1319" s="2" t="str">
        <f t="array" ref="J1319">XLOOKUP('Transaction Data'!$G1319,Product_Code,Biscuit_Brand)</f>
        <v>Butter Crunch</v>
      </c>
      <c r="K1319" s="2">
        <f t="array" ref="K1319">XLOOKUP('Transaction Data'!$G1319,Product_Code,Cost)</f>
        <v>10</v>
      </c>
      <c r="L1319" s="2">
        <f t="array" ref="L1319">XLOOKUP('Transaction Data'!$G1319,Product_Code,Unit_Price)</f>
        <v>11</v>
      </c>
      <c r="M1319" s="3">
        <f>'Transaction Data'!$F1319*'Transaction Data'!$K1319</f>
        <v>1680</v>
      </c>
      <c r="N1319" s="3">
        <f>'Transaction Data'!$F1319*'Transaction Data'!$L1319</f>
        <v>1848</v>
      </c>
      <c r="O1319" s="3">
        <f>'Transaction Data'!$N1319-'Transaction Data'!$M1319</f>
        <v>168</v>
      </c>
      <c r="P1319" s="2">
        <f>DATEDIF('Transaction Data'!$D1319,'Transaction Data'!$A1319,"y")</f>
        <v>38</v>
      </c>
      <c r="Q1319" s="2" t="str">
        <f>FLOOR('Transaction Data'!$P1319,15)&amp;"-"&amp;FLOOR('Transaction Data'!$P1319,15)+14</f>
        <v>30-44</v>
      </c>
      <c r="R1319" s="2" t="str">
        <f>IF('Transaction Data'!$L1319&lt;=10,"Less Expensive","Expensive")</f>
        <v>Expensive</v>
      </c>
      <c r="S1319" s="4">
        <f>WEEKDAY('Transaction Data'!$A1319)</f>
        <v>1</v>
      </c>
      <c r="T1319" s="2" t="str">
        <f>IF(WEEKDAY('Transaction Data'!$A1319,2)&lt;6,"Weekday","Weekend")</f>
        <v>Weekend</v>
      </c>
    </row>
    <row r="1320" ht="15.75" customHeight="1">
      <c r="A1320" s="1">
        <v>45350.0</v>
      </c>
      <c r="B1320" s="2" t="s">
        <v>1315</v>
      </c>
      <c r="C1320" s="2" t="s">
        <v>32</v>
      </c>
      <c r="D1320" s="1">
        <v>25375.0</v>
      </c>
      <c r="E1320" s="2" t="s">
        <v>22</v>
      </c>
      <c r="F1320" s="2">
        <v>161.0</v>
      </c>
      <c r="G1320" s="2" t="s">
        <v>61</v>
      </c>
      <c r="H1320" s="2" t="s">
        <v>42</v>
      </c>
      <c r="I1320" s="2" t="s">
        <v>25</v>
      </c>
      <c r="J1320" s="2" t="str">
        <f t="array" ref="J1320">XLOOKUP('Transaction Data'!$G1320,Product_Code,Biscuit_Brand)</f>
        <v>Choco Delight</v>
      </c>
      <c r="K1320" s="2">
        <f t="array" ref="K1320">XLOOKUP('Transaction Data'!$G1320,Product_Code,Cost)</f>
        <v>3</v>
      </c>
      <c r="L1320" s="2">
        <f t="array" ref="L1320">XLOOKUP('Transaction Data'!$G1320,Product_Code,Unit_Price)</f>
        <v>5</v>
      </c>
      <c r="M1320" s="3">
        <f>'Transaction Data'!$F1320*'Transaction Data'!$K1320</f>
        <v>483</v>
      </c>
      <c r="N1320" s="3">
        <f>'Transaction Data'!$F1320*'Transaction Data'!$L1320</f>
        <v>805</v>
      </c>
      <c r="O1320" s="3">
        <f>'Transaction Data'!$N1320-'Transaction Data'!$M1320</f>
        <v>322</v>
      </c>
      <c r="P1320" s="2">
        <f>DATEDIF('Transaction Data'!$D1320,'Transaction Data'!$A1320,"y")</f>
        <v>54</v>
      </c>
      <c r="Q1320" s="2" t="str">
        <f>FLOOR('Transaction Data'!$P1320,15)&amp;"-"&amp;FLOOR('Transaction Data'!$P1320,15)+14</f>
        <v>45-59</v>
      </c>
      <c r="R1320" s="2" t="str">
        <f>IF('Transaction Data'!$L1320&lt;=10,"Less Expensive","Expensive")</f>
        <v>Less Expensive</v>
      </c>
      <c r="S1320" s="4">
        <f>WEEKDAY('Transaction Data'!$A1320)</f>
        <v>4</v>
      </c>
      <c r="T1320" s="2" t="str">
        <f>IF(WEEKDAY('Transaction Data'!$A1320,2)&lt;6,"Weekday","Weekend")</f>
        <v>Weekday</v>
      </c>
    </row>
    <row r="1321" ht="15.75" customHeight="1">
      <c r="A1321" s="1">
        <v>45475.0</v>
      </c>
      <c r="B1321" s="2" t="s">
        <v>1316</v>
      </c>
      <c r="C1321" s="2" t="s">
        <v>47</v>
      </c>
      <c r="D1321" s="1">
        <v>23247.0</v>
      </c>
      <c r="E1321" s="2" t="s">
        <v>22</v>
      </c>
      <c r="F1321" s="2">
        <v>460.0</v>
      </c>
      <c r="G1321" s="2" t="s">
        <v>48</v>
      </c>
      <c r="H1321" s="2" t="s">
        <v>45</v>
      </c>
      <c r="I1321" s="2" t="s">
        <v>25</v>
      </c>
      <c r="J1321" s="2" t="str">
        <f t="array" ref="J1321">XLOOKUP('Transaction Data'!$G1321,Product_Code,Biscuit_Brand)</f>
        <v>Lemon Crisps</v>
      </c>
      <c r="K1321" s="2">
        <f t="array" ref="K1321">XLOOKUP('Transaction Data'!$G1321,Product_Code,Cost)</f>
        <v>7</v>
      </c>
      <c r="L1321" s="2">
        <f t="array" ref="L1321">XLOOKUP('Transaction Data'!$G1321,Product_Code,Unit_Price)</f>
        <v>9</v>
      </c>
      <c r="M1321" s="3">
        <f>'Transaction Data'!$F1321*'Transaction Data'!$K1321</f>
        <v>3220</v>
      </c>
      <c r="N1321" s="3">
        <f>'Transaction Data'!$F1321*'Transaction Data'!$L1321</f>
        <v>4140</v>
      </c>
      <c r="O1321" s="3">
        <f>'Transaction Data'!$N1321-'Transaction Data'!$M1321</f>
        <v>920</v>
      </c>
      <c r="P1321" s="2">
        <f>DATEDIF('Transaction Data'!$D1321,'Transaction Data'!$A1321,"y")</f>
        <v>60</v>
      </c>
      <c r="Q1321" s="2" t="str">
        <f>FLOOR('Transaction Data'!$P1321,15)&amp;"-"&amp;FLOOR('Transaction Data'!$P1321,15)+14</f>
        <v>60-74</v>
      </c>
      <c r="R1321" s="2" t="str">
        <f>IF('Transaction Data'!$L1321&lt;=10,"Less Expensive","Expensive")</f>
        <v>Less Expensive</v>
      </c>
      <c r="S1321" s="4">
        <f>WEEKDAY('Transaction Data'!$A1321)</f>
        <v>3</v>
      </c>
      <c r="T1321" s="2" t="str">
        <f>IF(WEEKDAY('Transaction Data'!$A1321,2)&lt;6,"Weekday","Weekend")</f>
        <v>Weekday</v>
      </c>
    </row>
    <row r="1322" ht="15.75" customHeight="1">
      <c r="A1322" s="1">
        <v>45298.0</v>
      </c>
      <c r="B1322" s="2" t="s">
        <v>1317</v>
      </c>
      <c r="C1322" s="2" t="s">
        <v>69</v>
      </c>
      <c r="D1322" s="1">
        <v>22270.0</v>
      </c>
      <c r="E1322" s="2" t="s">
        <v>22</v>
      </c>
      <c r="F1322" s="2">
        <v>406.0</v>
      </c>
      <c r="G1322" s="2" t="s">
        <v>44</v>
      </c>
      <c r="H1322" s="2" t="s">
        <v>49</v>
      </c>
      <c r="I1322" s="2" t="s">
        <v>25</v>
      </c>
      <c r="J1322" s="2" t="str">
        <f t="array" ref="J1322">XLOOKUP('Transaction Data'!$G1322,Product_Code,Biscuit_Brand)</f>
        <v>Butter Crunch</v>
      </c>
      <c r="K1322" s="2">
        <f t="array" ref="K1322">XLOOKUP('Transaction Data'!$G1322,Product_Code,Cost)</f>
        <v>10</v>
      </c>
      <c r="L1322" s="2">
        <f t="array" ref="L1322">XLOOKUP('Transaction Data'!$G1322,Product_Code,Unit_Price)</f>
        <v>11</v>
      </c>
      <c r="M1322" s="3">
        <f>'Transaction Data'!$F1322*'Transaction Data'!$K1322</f>
        <v>4060</v>
      </c>
      <c r="N1322" s="3">
        <f>'Transaction Data'!$F1322*'Transaction Data'!$L1322</f>
        <v>4466</v>
      </c>
      <c r="O1322" s="3">
        <f>'Transaction Data'!$N1322-'Transaction Data'!$M1322</f>
        <v>406</v>
      </c>
      <c r="P1322" s="2">
        <f>DATEDIF('Transaction Data'!$D1322,'Transaction Data'!$A1322,"y")</f>
        <v>63</v>
      </c>
      <c r="Q1322" s="2" t="str">
        <f>FLOOR('Transaction Data'!$P1322,15)&amp;"-"&amp;FLOOR('Transaction Data'!$P1322,15)+14</f>
        <v>60-74</v>
      </c>
      <c r="R1322" s="2" t="str">
        <f>IF('Transaction Data'!$L1322&lt;=10,"Less Expensive","Expensive")</f>
        <v>Expensive</v>
      </c>
      <c r="S1322" s="4">
        <f>WEEKDAY('Transaction Data'!$A1322)</f>
        <v>1</v>
      </c>
      <c r="T1322" s="2" t="str">
        <f>IF(WEEKDAY('Transaction Data'!$A1322,2)&lt;6,"Weekday","Weekend")</f>
        <v>Weekend</v>
      </c>
    </row>
    <row r="1323" ht="15.75" customHeight="1">
      <c r="A1323" s="1">
        <v>45293.0</v>
      </c>
      <c r="B1323" s="2" t="s">
        <v>1318</v>
      </c>
      <c r="C1323" s="2" t="s">
        <v>65</v>
      </c>
      <c r="D1323" s="1">
        <v>38801.0</v>
      </c>
      <c r="E1323" s="2" t="s">
        <v>27</v>
      </c>
      <c r="F1323" s="2">
        <v>258.0</v>
      </c>
      <c r="G1323" s="2" t="s">
        <v>60</v>
      </c>
      <c r="H1323" s="2" t="s">
        <v>52</v>
      </c>
      <c r="I1323" s="2" t="s">
        <v>25</v>
      </c>
      <c r="J1323" s="2" t="str">
        <f t="array" ref="J1323">XLOOKUP('Transaction Data'!$G1323,Product_Code,Biscuit_Brand)</f>
        <v>Peanut Butter Bites</v>
      </c>
      <c r="K1323" s="2">
        <f t="array" ref="K1323">XLOOKUP('Transaction Data'!$G1323,Product_Code,Cost)</f>
        <v>5</v>
      </c>
      <c r="L1323" s="2">
        <f t="array" ref="L1323">XLOOKUP('Transaction Data'!$G1323,Product_Code,Unit_Price)</f>
        <v>7</v>
      </c>
      <c r="M1323" s="3">
        <f>'Transaction Data'!$F1323*'Transaction Data'!$K1323</f>
        <v>1290</v>
      </c>
      <c r="N1323" s="3">
        <f>'Transaction Data'!$F1323*'Transaction Data'!$L1323</f>
        <v>1806</v>
      </c>
      <c r="O1323" s="3">
        <f>'Transaction Data'!$N1323-'Transaction Data'!$M1323</f>
        <v>516</v>
      </c>
      <c r="P1323" s="2">
        <f>DATEDIF('Transaction Data'!$D1323,'Transaction Data'!$A1323,"y")</f>
        <v>17</v>
      </c>
      <c r="Q1323" s="2" t="str">
        <f>FLOOR('Transaction Data'!$P1323,15)&amp;"-"&amp;FLOOR('Transaction Data'!$P1323,15)+14</f>
        <v>15-29</v>
      </c>
      <c r="R1323" s="2" t="str">
        <f>IF('Transaction Data'!$L1323&lt;=10,"Less Expensive","Expensive")</f>
        <v>Less Expensive</v>
      </c>
      <c r="S1323" s="4">
        <f>WEEKDAY('Transaction Data'!$A1323)</f>
        <v>3</v>
      </c>
      <c r="T1323" s="2" t="str">
        <f>IF(WEEKDAY('Transaction Data'!$A1323,2)&lt;6,"Weekday","Weekend")</f>
        <v>Weekday</v>
      </c>
    </row>
    <row r="1324" ht="15.75" customHeight="1">
      <c r="A1324" s="1">
        <v>45451.0</v>
      </c>
      <c r="B1324" s="2" t="s">
        <v>1319</v>
      </c>
      <c r="C1324" s="2" t="s">
        <v>69</v>
      </c>
      <c r="D1324" s="1">
        <v>38763.0</v>
      </c>
      <c r="E1324" s="2" t="s">
        <v>27</v>
      </c>
      <c r="F1324" s="2">
        <v>433.0</v>
      </c>
      <c r="G1324" s="2" t="s">
        <v>57</v>
      </c>
      <c r="H1324" s="2" t="s">
        <v>49</v>
      </c>
      <c r="I1324" s="2" t="s">
        <v>25</v>
      </c>
      <c r="J1324" s="2" t="str">
        <f t="array" ref="J1324">XLOOKUP('Transaction Data'!$G1324,Product_Code,Biscuit_Brand)</f>
        <v>Oatmeal Cookies</v>
      </c>
      <c r="K1324" s="2">
        <f t="array" ref="K1324">XLOOKUP('Transaction Data'!$G1324,Product_Code,Cost)</f>
        <v>19</v>
      </c>
      <c r="L1324" s="2">
        <f t="array" ref="L1324">XLOOKUP('Transaction Data'!$G1324,Product_Code,Unit_Price)</f>
        <v>23</v>
      </c>
      <c r="M1324" s="3">
        <f>'Transaction Data'!$F1324*'Transaction Data'!$K1324</f>
        <v>8227</v>
      </c>
      <c r="N1324" s="3">
        <f>'Transaction Data'!$F1324*'Transaction Data'!$L1324</f>
        <v>9959</v>
      </c>
      <c r="O1324" s="3">
        <f>'Transaction Data'!$N1324-'Transaction Data'!$M1324</f>
        <v>1732</v>
      </c>
      <c r="P1324" s="2">
        <f>DATEDIF('Transaction Data'!$D1324,'Transaction Data'!$A1324,"y")</f>
        <v>18</v>
      </c>
      <c r="Q1324" s="2" t="str">
        <f>FLOOR('Transaction Data'!$P1324,15)&amp;"-"&amp;FLOOR('Transaction Data'!$P1324,15)+14</f>
        <v>15-29</v>
      </c>
      <c r="R1324" s="2" t="str">
        <f>IF('Transaction Data'!$L1324&lt;=10,"Less Expensive","Expensive")</f>
        <v>Expensive</v>
      </c>
      <c r="S1324" s="4">
        <f>WEEKDAY('Transaction Data'!$A1324)</f>
        <v>7</v>
      </c>
      <c r="T1324" s="2" t="str">
        <f>IF(WEEKDAY('Transaction Data'!$A1324,2)&lt;6,"Weekday","Weekend")</f>
        <v>Weekend</v>
      </c>
    </row>
    <row r="1325" ht="15.75" customHeight="1">
      <c r="A1325" s="1">
        <v>45349.0</v>
      </c>
      <c r="B1325" s="2" t="s">
        <v>1320</v>
      </c>
      <c r="C1325" s="2" t="s">
        <v>69</v>
      </c>
      <c r="D1325" s="1">
        <v>20436.0</v>
      </c>
      <c r="E1325" s="2" t="s">
        <v>22</v>
      </c>
      <c r="F1325" s="2">
        <v>346.0</v>
      </c>
      <c r="G1325" s="2" t="s">
        <v>33</v>
      </c>
      <c r="H1325" s="2" t="s">
        <v>52</v>
      </c>
      <c r="I1325" s="2" t="s">
        <v>25</v>
      </c>
      <c r="J1325" s="2" t="str">
        <f t="array" ref="J1325">XLOOKUP('Transaction Data'!$G1325,Product_Code,Biscuit_Brand)</f>
        <v>Caramel Biscuits</v>
      </c>
      <c r="K1325" s="2">
        <f t="array" ref="K1325">XLOOKUP('Transaction Data'!$G1325,Product_Code,Cost)</f>
        <v>18</v>
      </c>
      <c r="L1325" s="2">
        <f t="array" ref="L1325">XLOOKUP('Transaction Data'!$G1325,Product_Code,Unit_Price)</f>
        <v>22</v>
      </c>
      <c r="M1325" s="3">
        <f>'Transaction Data'!$F1325*'Transaction Data'!$K1325</f>
        <v>6228</v>
      </c>
      <c r="N1325" s="3">
        <f>'Transaction Data'!$F1325*'Transaction Data'!$L1325</f>
        <v>7612</v>
      </c>
      <c r="O1325" s="3">
        <f>'Transaction Data'!$N1325-'Transaction Data'!$M1325</f>
        <v>1384</v>
      </c>
      <c r="P1325" s="2">
        <f>DATEDIF('Transaction Data'!$D1325,'Transaction Data'!$A1325,"y")</f>
        <v>68</v>
      </c>
      <c r="Q1325" s="2" t="str">
        <f>FLOOR('Transaction Data'!$P1325,15)&amp;"-"&amp;FLOOR('Transaction Data'!$P1325,15)+14</f>
        <v>60-74</v>
      </c>
      <c r="R1325" s="2" t="str">
        <f>IF('Transaction Data'!$L1325&lt;=10,"Less Expensive","Expensive")</f>
        <v>Expensive</v>
      </c>
      <c r="S1325" s="4">
        <f>WEEKDAY('Transaction Data'!$A1325)</f>
        <v>3</v>
      </c>
      <c r="T1325" s="2" t="str">
        <f>IF(WEEKDAY('Transaction Data'!$A1325,2)&lt;6,"Weekday","Weekend")</f>
        <v>Weekday</v>
      </c>
    </row>
    <row r="1326" ht="15.75" customHeight="1">
      <c r="A1326" s="1">
        <v>45409.0</v>
      </c>
      <c r="B1326" s="2" t="s">
        <v>1321</v>
      </c>
      <c r="C1326" s="2" t="s">
        <v>72</v>
      </c>
      <c r="D1326" s="1">
        <v>30521.0</v>
      </c>
      <c r="E1326" s="2" t="s">
        <v>63</v>
      </c>
      <c r="F1326" s="2">
        <v>59.0</v>
      </c>
      <c r="G1326" s="2" t="s">
        <v>33</v>
      </c>
      <c r="H1326" s="2" t="s">
        <v>52</v>
      </c>
      <c r="I1326" s="2" t="s">
        <v>25</v>
      </c>
      <c r="J1326" s="2" t="str">
        <f t="array" ref="J1326">XLOOKUP('Transaction Data'!$G1326,Product_Code,Biscuit_Brand)</f>
        <v>Caramel Biscuits</v>
      </c>
      <c r="K1326" s="2">
        <f t="array" ref="K1326">XLOOKUP('Transaction Data'!$G1326,Product_Code,Cost)</f>
        <v>18</v>
      </c>
      <c r="L1326" s="2">
        <f t="array" ref="L1326">XLOOKUP('Transaction Data'!$G1326,Product_Code,Unit_Price)</f>
        <v>22</v>
      </c>
      <c r="M1326" s="3">
        <f>'Transaction Data'!$F1326*'Transaction Data'!$K1326</f>
        <v>1062</v>
      </c>
      <c r="N1326" s="3">
        <f>'Transaction Data'!$F1326*'Transaction Data'!$L1326</f>
        <v>1298</v>
      </c>
      <c r="O1326" s="3">
        <f>'Transaction Data'!$N1326-'Transaction Data'!$M1326</f>
        <v>236</v>
      </c>
      <c r="P1326" s="2">
        <f>DATEDIF('Transaction Data'!$D1326,'Transaction Data'!$A1326,"y")</f>
        <v>40</v>
      </c>
      <c r="Q1326" s="2" t="str">
        <f>FLOOR('Transaction Data'!$P1326,15)&amp;"-"&amp;FLOOR('Transaction Data'!$P1326,15)+14</f>
        <v>30-44</v>
      </c>
      <c r="R1326" s="2" t="str">
        <f>IF('Transaction Data'!$L1326&lt;=10,"Less Expensive","Expensive")</f>
        <v>Expensive</v>
      </c>
      <c r="S1326" s="4">
        <f>WEEKDAY('Transaction Data'!$A1326)</f>
        <v>7</v>
      </c>
      <c r="T1326" s="2" t="str">
        <f>IF(WEEKDAY('Transaction Data'!$A1326,2)&lt;6,"Weekday","Weekend")</f>
        <v>Weekend</v>
      </c>
    </row>
    <row r="1327" ht="15.75" customHeight="1">
      <c r="A1327" s="1">
        <v>45309.0</v>
      </c>
      <c r="B1327" s="2" t="s">
        <v>1322</v>
      </c>
      <c r="C1327" s="2" t="s">
        <v>65</v>
      </c>
      <c r="D1327" s="1">
        <v>31715.0</v>
      </c>
      <c r="E1327" s="2" t="s">
        <v>22</v>
      </c>
      <c r="F1327" s="2">
        <v>442.0</v>
      </c>
      <c r="G1327" s="2" t="s">
        <v>23</v>
      </c>
      <c r="H1327" s="2" t="s">
        <v>45</v>
      </c>
      <c r="I1327" s="2" t="s">
        <v>30</v>
      </c>
      <c r="J1327" s="2" t="str">
        <f t="array" ref="J1327">XLOOKUP('Transaction Data'!$G1327,Product_Code,Biscuit_Brand)</f>
        <v>Cinnamon Swirls</v>
      </c>
      <c r="K1327" s="2">
        <f t="array" ref="K1327">XLOOKUP('Transaction Data'!$G1327,Product_Code,Cost)</f>
        <v>10</v>
      </c>
      <c r="L1327" s="2">
        <f t="array" ref="L1327">XLOOKUP('Transaction Data'!$G1327,Product_Code,Unit_Price)</f>
        <v>14</v>
      </c>
      <c r="M1327" s="3">
        <f>'Transaction Data'!$F1327*'Transaction Data'!$K1327</f>
        <v>4420</v>
      </c>
      <c r="N1327" s="3">
        <f>'Transaction Data'!$F1327*'Transaction Data'!$L1327</f>
        <v>6188</v>
      </c>
      <c r="O1327" s="3">
        <f>'Transaction Data'!$N1327-'Transaction Data'!$M1327</f>
        <v>1768</v>
      </c>
      <c r="P1327" s="2">
        <f>DATEDIF('Transaction Data'!$D1327,'Transaction Data'!$A1327,"y")</f>
        <v>37</v>
      </c>
      <c r="Q1327" s="2" t="str">
        <f>FLOOR('Transaction Data'!$P1327,15)&amp;"-"&amp;FLOOR('Transaction Data'!$P1327,15)+14</f>
        <v>30-44</v>
      </c>
      <c r="R1327" s="2" t="str">
        <f>IF('Transaction Data'!$L1327&lt;=10,"Less Expensive","Expensive")</f>
        <v>Expensive</v>
      </c>
      <c r="S1327" s="4">
        <f>WEEKDAY('Transaction Data'!$A1327)</f>
        <v>5</v>
      </c>
      <c r="T1327" s="2" t="str">
        <f>IF(WEEKDAY('Transaction Data'!$A1327,2)&lt;6,"Weekday","Weekend")</f>
        <v>Weekday</v>
      </c>
    </row>
    <row r="1328" ht="15.75" customHeight="1">
      <c r="A1328" s="1">
        <v>45385.0</v>
      </c>
      <c r="B1328" s="2" t="s">
        <v>1323</v>
      </c>
      <c r="C1328" s="2" t="s">
        <v>51</v>
      </c>
      <c r="D1328" s="1">
        <v>15964.0</v>
      </c>
      <c r="E1328" s="2" t="s">
        <v>22</v>
      </c>
      <c r="F1328" s="2">
        <v>299.0</v>
      </c>
      <c r="G1328" s="2" t="s">
        <v>33</v>
      </c>
      <c r="H1328" s="2" t="s">
        <v>49</v>
      </c>
      <c r="I1328" s="2" t="s">
        <v>25</v>
      </c>
      <c r="J1328" s="2" t="str">
        <f t="array" ref="J1328">XLOOKUP('Transaction Data'!$G1328,Product_Code,Biscuit_Brand)</f>
        <v>Caramel Biscuits</v>
      </c>
      <c r="K1328" s="2">
        <f t="array" ref="K1328">XLOOKUP('Transaction Data'!$G1328,Product_Code,Cost)</f>
        <v>18</v>
      </c>
      <c r="L1328" s="2">
        <f t="array" ref="L1328">XLOOKUP('Transaction Data'!$G1328,Product_Code,Unit_Price)</f>
        <v>22</v>
      </c>
      <c r="M1328" s="3">
        <f>'Transaction Data'!$F1328*'Transaction Data'!$K1328</f>
        <v>5382</v>
      </c>
      <c r="N1328" s="3">
        <f>'Transaction Data'!$F1328*'Transaction Data'!$L1328</f>
        <v>6578</v>
      </c>
      <c r="O1328" s="3">
        <f>'Transaction Data'!$N1328-'Transaction Data'!$M1328</f>
        <v>1196</v>
      </c>
      <c r="P1328" s="2">
        <f>DATEDIF('Transaction Data'!$D1328,'Transaction Data'!$A1328,"y")</f>
        <v>80</v>
      </c>
      <c r="Q1328" s="2" t="str">
        <f>FLOOR('Transaction Data'!$P1328,15)&amp;"-"&amp;FLOOR('Transaction Data'!$P1328,15)+14</f>
        <v>75-89</v>
      </c>
      <c r="R1328" s="2" t="str">
        <f>IF('Transaction Data'!$L1328&lt;=10,"Less Expensive","Expensive")</f>
        <v>Expensive</v>
      </c>
      <c r="S1328" s="4">
        <f>WEEKDAY('Transaction Data'!$A1328)</f>
        <v>4</v>
      </c>
      <c r="T1328" s="2" t="str">
        <f>IF(WEEKDAY('Transaction Data'!$A1328,2)&lt;6,"Weekday","Weekend")</f>
        <v>Weekday</v>
      </c>
    </row>
    <row r="1329" ht="15.75" customHeight="1">
      <c r="A1329" s="1">
        <v>45332.0</v>
      </c>
      <c r="B1329" s="2" t="s">
        <v>1324</v>
      </c>
      <c r="C1329" s="2" t="s">
        <v>32</v>
      </c>
      <c r="D1329" s="1">
        <v>34564.0</v>
      </c>
      <c r="E1329" s="2" t="s">
        <v>63</v>
      </c>
      <c r="F1329" s="2">
        <v>417.0</v>
      </c>
      <c r="G1329" s="2" t="s">
        <v>48</v>
      </c>
      <c r="H1329" s="2" t="s">
        <v>52</v>
      </c>
      <c r="I1329" s="2" t="s">
        <v>25</v>
      </c>
      <c r="J1329" s="2" t="str">
        <f t="array" ref="J1329">XLOOKUP('Transaction Data'!$G1329,Product_Code,Biscuit_Brand)</f>
        <v>Lemon Crisps</v>
      </c>
      <c r="K1329" s="2">
        <f t="array" ref="K1329">XLOOKUP('Transaction Data'!$G1329,Product_Code,Cost)</f>
        <v>7</v>
      </c>
      <c r="L1329" s="2">
        <f t="array" ref="L1329">XLOOKUP('Transaction Data'!$G1329,Product_Code,Unit_Price)</f>
        <v>9</v>
      </c>
      <c r="M1329" s="3">
        <f>'Transaction Data'!$F1329*'Transaction Data'!$K1329</f>
        <v>2919</v>
      </c>
      <c r="N1329" s="3">
        <f>'Transaction Data'!$F1329*'Transaction Data'!$L1329</f>
        <v>3753</v>
      </c>
      <c r="O1329" s="3">
        <f>'Transaction Data'!$N1329-'Transaction Data'!$M1329</f>
        <v>834</v>
      </c>
      <c r="P1329" s="2">
        <f>DATEDIF('Transaction Data'!$D1329,'Transaction Data'!$A1329,"y")</f>
        <v>29</v>
      </c>
      <c r="Q1329" s="2" t="str">
        <f>FLOOR('Transaction Data'!$P1329,15)&amp;"-"&amp;FLOOR('Transaction Data'!$P1329,15)+14</f>
        <v>15-29</v>
      </c>
      <c r="R1329" s="2" t="str">
        <f>IF('Transaction Data'!$L1329&lt;=10,"Less Expensive","Expensive")</f>
        <v>Less Expensive</v>
      </c>
      <c r="S1329" s="4">
        <f>WEEKDAY('Transaction Data'!$A1329)</f>
        <v>7</v>
      </c>
      <c r="T1329" s="2" t="str">
        <f>IF(WEEKDAY('Transaction Data'!$A1329,2)&lt;6,"Weekday","Weekend")</f>
        <v>Weekend</v>
      </c>
    </row>
    <row r="1330" ht="15.75" customHeight="1">
      <c r="A1330" s="1">
        <v>45474.0</v>
      </c>
      <c r="B1330" s="2" t="s">
        <v>1325</v>
      </c>
      <c r="C1330" s="2" t="s">
        <v>41</v>
      </c>
      <c r="D1330" s="1">
        <v>31958.0</v>
      </c>
      <c r="E1330" s="2" t="s">
        <v>37</v>
      </c>
      <c r="F1330" s="2">
        <v>125.0</v>
      </c>
      <c r="G1330" s="2" t="s">
        <v>44</v>
      </c>
      <c r="H1330" s="2" t="s">
        <v>49</v>
      </c>
      <c r="I1330" s="2" t="s">
        <v>25</v>
      </c>
      <c r="J1330" s="2" t="str">
        <f t="array" ref="J1330">XLOOKUP('Transaction Data'!$G1330,Product_Code,Biscuit_Brand)</f>
        <v>Butter Crunch</v>
      </c>
      <c r="K1330" s="2">
        <f t="array" ref="K1330">XLOOKUP('Transaction Data'!$G1330,Product_Code,Cost)</f>
        <v>10</v>
      </c>
      <c r="L1330" s="2">
        <f t="array" ref="L1330">XLOOKUP('Transaction Data'!$G1330,Product_Code,Unit_Price)</f>
        <v>11</v>
      </c>
      <c r="M1330" s="3">
        <f>'Transaction Data'!$F1330*'Transaction Data'!$K1330</f>
        <v>1250</v>
      </c>
      <c r="N1330" s="3">
        <f>'Transaction Data'!$F1330*'Transaction Data'!$L1330</f>
        <v>1375</v>
      </c>
      <c r="O1330" s="3">
        <f>'Transaction Data'!$N1330-'Transaction Data'!$M1330</f>
        <v>125</v>
      </c>
      <c r="P1330" s="2">
        <f>DATEDIF('Transaction Data'!$D1330,'Transaction Data'!$A1330,"y")</f>
        <v>37</v>
      </c>
      <c r="Q1330" s="2" t="str">
        <f>FLOOR('Transaction Data'!$P1330,15)&amp;"-"&amp;FLOOR('Transaction Data'!$P1330,15)+14</f>
        <v>30-44</v>
      </c>
      <c r="R1330" s="2" t="str">
        <f>IF('Transaction Data'!$L1330&lt;=10,"Less Expensive","Expensive")</f>
        <v>Expensive</v>
      </c>
      <c r="S1330" s="4">
        <f>WEEKDAY('Transaction Data'!$A1330)</f>
        <v>2</v>
      </c>
      <c r="T1330" s="2" t="str">
        <f>IF(WEEKDAY('Transaction Data'!$A1330,2)&lt;6,"Weekday","Weekend")</f>
        <v>Weekday</v>
      </c>
    </row>
    <row r="1331" ht="15.75" customHeight="1">
      <c r="A1331" s="1">
        <v>45328.0</v>
      </c>
      <c r="B1331" s="2" t="s">
        <v>1326</v>
      </c>
      <c r="C1331" s="2" t="s">
        <v>51</v>
      </c>
      <c r="D1331" s="1">
        <v>37844.0</v>
      </c>
      <c r="E1331" s="2" t="s">
        <v>27</v>
      </c>
      <c r="F1331" s="2">
        <v>38.0</v>
      </c>
      <c r="G1331" s="2" t="s">
        <v>28</v>
      </c>
      <c r="H1331" s="2" t="s">
        <v>52</v>
      </c>
      <c r="I1331" s="2" t="s">
        <v>25</v>
      </c>
      <c r="J1331" s="2" t="str">
        <f t="array" ref="J1331">XLOOKUP('Transaction Data'!$G1331,Product_Code,Biscuit_Brand)</f>
        <v>Shortbread</v>
      </c>
      <c r="K1331" s="2">
        <f t="array" ref="K1331">XLOOKUP('Transaction Data'!$G1331,Product_Code,Cost)</f>
        <v>10</v>
      </c>
      <c r="L1331" s="2">
        <f t="array" ref="L1331">XLOOKUP('Transaction Data'!$G1331,Product_Code,Unit_Price)</f>
        <v>45</v>
      </c>
      <c r="M1331" s="3">
        <f>'Transaction Data'!$F1331*'Transaction Data'!$K1331</f>
        <v>380</v>
      </c>
      <c r="N1331" s="3">
        <f>'Transaction Data'!$F1331*'Transaction Data'!$L1331</f>
        <v>1710</v>
      </c>
      <c r="O1331" s="3">
        <f>'Transaction Data'!$N1331-'Transaction Data'!$M1331</f>
        <v>1330</v>
      </c>
      <c r="P1331" s="2">
        <f>DATEDIF('Transaction Data'!$D1331,'Transaction Data'!$A1331,"y")</f>
        <v>20</v>
      </c>
      <c r="Q1331" s="2" t="str">
        <f>FLOOR('Transaction Data'!$P1331,15)&amp;"-"&amp;FLOOR('Transaction Data'!$P1331,15)+14</f>
        <v>15-29</v>
      </c>
      <c r="R1331" s="2" t="str">
        <f>IF('Transaction Data'!$L1331&lt;=10,"Less Expensive","Expensive")</f>
        <v>Expensive</v>
      </c>
      <c r="S1331" s="4">
        <f>WEEKDAY('Transaction Data'!$A1331)</f>
        <v>3</v>
      </c>
      <c r="T1331" s="2" t="str">
        <f>IF(WEEKDAY('Transaction Data'!$A1331,2)&lt;6,"Weekday","Weekend")</f>
        <v>Weekday</v>
      </c>
    </row>
    <row r="1332" ht="15.75" customHeight="1">
      <c r="A1332" s="1">
        <v>45317.0</v>
      </c>
      <c r="B1332" s="2" t="s">
        <v>1327</v>
      </c>
      <c r="C1332" s="2" t="s">
        <v>32</v>
      </c>
      <c r="D1332" s="1">
        <v>18429.0</v>
      </c>
      <c r="E1332" s="2" t="s">
        <v>27</v>
      </c>
      <c r="F1332" s="2">
        <v>173.0</v>
      </c>
      <c r="G1332" s="2" t="s">
        <v>57</v>
      </c>
      <c r="H1332" s="2" t="s">
        <v>34</v>
      </c>
      <c r="I1332" s="2" t="s">
        <v>25</v>
      </c>
      <c r="J1332" s="2" t="str">
        <f t="array" ref="J1332">XLOOKUP('Transaction Data'!$G1332,Product_Code,Biscuit_Brand)</f>
        <v>Oatmeal Cookies</v>
      </c>
      <c r="K1332" s="2">
        <f t="array" ref="K1332">XLOOKUP('Transaction Data'!$G1332,Product_Code,Cost)</f>
        <v>19</v>
      </c>
      <c r="L1332" s="2">
        <f t="array" ref="L1332">XLOOKUP('Transaction Data'!$G1332,Product_Code,Unit_Price)</f>
        <v>23</v>
      </c>
      <c r="M1332" s="3">
        <f>'Transaction Data'!$F1332*'Transaction Data'!$K1332</f>
        <v>3287</v>
      </c>
      <c r="N1332" s="3">
        <f>'Transaction Data'!$F1332*'Transaction Data'!$L1332</f>
        <v>3979</v>
      </c>
      <c r="O1332" s="3">
        <f>'Transaction Data'!$N1332-'Transaction Data'!$M1332</f>
        <v>692</v>
      </c>
      <c r="P1332" s="2">
        <f>DATEDIF('Transaction Data'!$D1332,'Transaction Data'!$A1332,"y")</f>
        <v>73</v>
      </c>
      <c r="Q1332" s="2" t="str">
        <f>FLOOR('Transaction Data'!$P1332,15)&amp;"-"&amp;FLOOR('Transaction Data'!$P1332,15)+14</f>
        <v>60-74</v>
      </c>
      <c r="R1332" s="2" t="str">
        <f>IF('Transaction Data'!$L1332&lt;=10,"Less Expensive","Expensive")</f>
        <v>Expensive</v>
      </c>
      <c r="S1332" s="4">
        <f>WEEKDAY('Transaction Data'!$A1332)</f>
        <v>6</v>
      </c>
      <c r="T1332" s="2" t="str">
        <f>IF(WEEKDAY('Transaction Data'!$A1332,2)&lt;6,"Weekday","Weekend")</f>
        <v>Weekday</v>
      </c>
    </row>
    <row r="1333" ht="15.75" customHeight="1">
      <c r="A1333" s="1">
        <v>45478.0</v>
      </c>
      <c r="B1333" s="2" t="s">
        <v>1328</v>
      </c>
      <c r="C1333" s="2" t="s">
        <v>54</v>
      </c>
      <c r="D1333" s="1">
        <v>26551.0</v>
      </c>
      <c r="E1333" s="2" t="s">
        <v>22</v>
      </c>
      <c r="F1333" s="2">
        <v>413.0</v>
      </c>
      <c r="G1333" s="2" t="s">
        <v>60</v>
      </c>
      <c r="H1333" s="2" t="s">
        <v>34</v>
      </c>
      <c r="I1333" s="2" t="s">
        <v>25</v>
      </c>
      <c r="J1333" s="2" t="str">
        <f t="array" ref="J1333">XLOOKUP('Transaction Data'!$G1333,Product_Code,Biscuit_Brand)</f>
        <v>Peanut Butter Bites</v>
      </c>
      <c r="K1333" s="2">
        <f t="array" ref="K1333">XLOOKUP('Transaction Data'!$G1333,Product_Code,Cost)</f>
        <v>5</v>
      </c>
      <c r="L1333" s="2">
        <f t="array" ref="L1333">XLOOKUP('Transaction Data'!$G1333,Product_Code,Unit_Price)</f>
        <v>7</v>
      </c>
      <c r="M1333" s="3">
        <f>'Transaction Data'!$F1333*'Transaction Data'!$K1333</f>
        <v>2065</v>
      </c>
      <c r="N1333" s="3">
        <f>'Transaction Data'!$F1333*'Transaction Data'!$L1333</f>
        <v>2891</v>
      </c>
      <c r="O1333" s="3">
        <f>'Transaction Data'!$N1333-'Transaction Data'!$M1333</f>
        <v>826</v>
      </c>
      <c r="P1333" s="2">
        <f>DATEDIF('Transaction Data'!$D1333,'Transaction Data'!$A1333,"y")</f>
        <v>51</v>
      </c>
      <c r="Q1333" s="2" t="str">
        <f>FLOOR('Transaction Data'!$P1333,15)&amp;"-"&amp;FLOOR('Transaction Data'!$P1333,15)+14</f>
        <v>45-59</v>
      </c>
      <c r="R1333" s="2" t="str">
        <f>IF('Transaction Data'!$L1333&lt;=10,"Less Expensive","Expensive")</f>
        <v>Less Expensive</v>
      </c>
      <c r="S1333" s="4">
        <f>WEEKDAY('Transaction Data'!$A1333)</f>
        <v>6</v>
      </c>
      <c r="T1333" s="2" t="str">
        <f>IF(WEEKDAY('Transaction Data'!$A1333,2)&lt;6,"Weekday","Weekend")</f>
        <v>Weekday</v>
      </c>
    </row>
    <row r="1334" ht="15.75" customHeight="1">
      <c r="A1334" s="1">
        <v>45400.0</v>
      </c>
      <c r="B1334" s="2" t="s">
        <v>1329</v>
      </c>
      <c r="C1334" s="2" t="s">
        <v>32</v>
      </c>
      <c r="D1334" s="1">
        <v>23054.0</v>
      </c>
      <c r="E1334" s="2" t="s">
        <v>27</v>
      </c>
      <c r="F1334" s="2">
        <v>97.0</v>
      </c>
      <c r="G1334" s="2" t="s">
        <v>28</v>
      </c>
      <c r="H1334" s="2" t="s">
        <v>39</v>
      </c>
      <c r="I1334" s="2" t="s">
        <v>25</v>
      </c>
      <c r="J1334" s="2" t="str">
        <f t="array" ref="J1334">XLOOKUP('Transaction Data'!$G1334,Product_Code,Biscuit_Brand)</f>
        <v>Shortbread</v>
      </c>
      <c r="K1334" s="2">
        <f t="array" ref="K1334">XLOOKUP('Transaction Data'!$G1334,Product_Code,Cost)</f>
        <v>10</v>
      </c>
      <c r="L1334" s="2">
        <f t="array" ref="L1334">XLOOKUP('Transaction Data'!$G1334,Product_Code,Unit_Price)</f>
        <v>45</v>
      </c>
      <c r="M1334" s="3">
        <f>'Transaction Data'!$F1334*'Transaction Data'!$K1334</f>
        <v>970</v>
      </c>
      <c r="N1334" s="3">
        <f>'Transaction Data'!$F1334*'Transaction Data'!$L1334</f>
        <v>4365</v>
      </c>
      <c r="O1334" s="3">
        <f>'Transaction Data'!$N1334-'Transaction Data'!$M1334</f>
        <v>3395</v>
      </c>
      <c r="P1334" s="2">
        <f>DATEDIF('Transaction Data'!$D1334,'Transaction Data'!$A1334,"y")</f>
        <v>61</v>
      </c>
      <c r="Q1334" s="2" t="str">
        <f>FLOOR('Transaction Data'!$P1334,15)&amp;"-"&amp;FLOOR('Transaction Data'!$P1334,15)+14</f>
        <v>60-74</v>
      </c>
      <c r="R1334" s="2" t="str">
        <f>IF('Transaction Data'!$L1334&lt;=10,"Less Expensive","Expensive")</f>
        <v>Expensive</v>
      </c>
      <c r="S1334" s="4">
        <f>WEEKDAY('Transaction Data'!$A1334)</f>
        <v>5</v>
      </c>
      <c r="T1334" s="2" t="str">
        <f>IF(WEEKDAY('Transaction Data'!$A1334,2)&lt;6,"Weekday","Weekend")</f>
        <v>Weekday</v>
      </c>
    </row>
    <row r="1335" ht="15.75" customHeight="1">
      <c r="A1335" s="1">
        <v>45445.0</v>
      </c>
      <c r="B1335" s="2" t="s">
        <v>1330</v>
      </c>
      <c r="C1335" s="2" t="s">
        <v>32</v>
      </c>
      <c r="D1335" s="1">
        <v>17924.0</v>
      </c>
      <c r="E1335" s="2" t="s">
        <v>27</v>
      </c>
      <c r="F1335" s="2">
        <v>405.0</v>
      </c>
      <c r="G1335" s="2" t="s">
        <v>33</v>
      </c>
      <c r="H1335" s="2" t="s">
        <v>42</v>
      </c>
      <c r="I1335" s="2" t="s">
        <v>25</v>
      </c>
      <c r="J1335" s="2" t="str">
        <f t="array" ref="J1335">XLOOKUP('Transaction Data'!$G1335,Product_Code,Biscuit_Brand)</f>
        <v>Caramel Biscuits</v>
      </c>
      <c r="K1335" s="2">
        <f t="array" ref="K1335">XLOOKUP('Transaction Data'!$G1335,Product_Code,Cost)</f>
        <v>18</v>
      </c>
      <c r="L1335" s="2">
        <f t="array" ref="L1335">XLOOKUP('Transaction Data'!$G1335,Product_Code,Unit_Price)</f>
        <v>22</v>
      </c>
      <c r="M1335" s="3">
        <f>'Transaction Data'!$F1335*'Transaction Data'!$K1335</f>
        <v>7290</v>
      </c>
      <c r="N1335" s="3">
        <f>'Transaction Data'!$F1335*'Transaction Data'!$L1335</f>
        <v>8910</v>
      </c>
      <c r="O1335" s="3">
        <f>'Transaction Data'!$N1335-'Transaction Data'!$M1335</f>
        <v>1620</v>
      </c>
      <c r="P1335" s="2">
        <f>DATEDIF('Transaction Data'!$D1335,'Transaction Data'!$A1335,"y")</f>
        <v>75</v>
      </c>
      <c r="Q1335" s="2" t="str">
        <f>FLOOR('Transaction Data'!$P1335,15)&amp;"-"&amp;FLOOR('Transaction Data'!$P1335,15)+14</f>
        <v>75-89</v>
      </c>
      <c r="R1335" s="2" t="str">
        <f>IF('Transaction Data'!$L1335&lt;=10,"Less Expensive","Expensive")</f>
        <v>Expensive</v>
      </c>
      <c r="S1335" s="4">
        <f>WEEKDAY('Transaction Data'!$A1335)</f>
        <v>1</v>
      </c>
      <c r="T1335" s="2" t="str">
        <f>IF(WEEKDAY('Transaction Data'!$A1335,2)&lt;6,"Weekday","Weekend")</f>
        <v>Weekend</v>
      </c>
    </row>
    <row r="1336" ht="15.75" customHeight="1">
      <c r="A1336" s="1">
        <v>45369.0</v>
      </c>
      <c r="B1336" s="2" t="s">
        <v>1331</v>
      </c>
      <c r="C1336" s="2" t="s">
        <v>51</v>
      </c>
      <c r="D1336" s="1">
        <v>19401.0</v>
      </c>
      <c r="E1336" s="2" t="s">
        <v>37</v>
      </c>
      <c r="F1336" s="2">
        <v>286.0</v>
      </c>
      <c r="G1336" s="2" t="s">
        <v>23</v>
      </c>
      <c r="H1336" s="2" t="s">
        <v>45</v>
      </c>
      <c r="I1336" s="2" t="s">
        <v>25</v>
      </c>
      <c r="J1336" s="2" t="str">
        <f t="array" ref="J1336">XLOOKUP('Transaction Data'!$G1336,Product_Code,Biscuit_Brand)</f>
        <v>Cinnamon Swirls</v>
      </c>
      <c r="K1336" s="2">
        <f t="array" ref="K1336">XLOOKUP('Transaction Data'!$G1336,Product_Code,Cost)</f>
        <v>10</v>
      </c>
      <c r="L1336" s="2">
        <f t="array" ref="L1336">XLOOKUP('Transaction Data'!$G1336,Product_Code,Unit_Price)</f>
        <v>14</v>
      </c>
      <c r="M1336" s="3">
        <f>'Transaction Data'!$F1336*'Transaction Data'!$K1336</f>
        <v>2860</v>
      </c>
      <c r="N1336" s="3">
        <f>'Transaction Data'!$F1336*'Transaction Data'!$L1336</f>
        <v>4004</v>
      </c>
      <c r="O1336" s="3">
        <f>'Transaction Data'!$N1336-'Transaction Data'!$M1336</f>
        <v>1144</v>
      </c>
      <c r="P1336" s="2">
        <f>DATEDIF('Transaction Data'!$D1336,'Transaction Data'!$A1336,"y")</f>
        <v>71</v>
      </c>
      <c r="Q1336" s="2" t="str">
        <f>FLOOR('Transaction Data'!$P1336,15)&amp;"-"&amp;FLOOR('Transaction Data'!$P1336,15)+14</f>
        <v>60-74</v>
      </c>
      <c r="R1336" s="2" t="str">
        <f>IF('Transaction Data'!$L1336&lt;=10,"Less Expensive","Expensive")</f>
        <v>Expensive</v>
      </c>
      <c r="S1336" s="4">
        <f>WEEKDAY('Transaction Data'!$A1336)</f>
        <v>2</v>
      </c>
      <c r="T1336" s="2" t="str">
        <f>IF(WEEKDAY('Transaction Data'!$A1336,2)&lt;6,"Weekday","Weekend")</f>
        <v>Weekday</v>
      </c>
    </row>
    <row r="1337" ht="15.75" customHeight="1">
      <c r="A1337" s="1">
        <v>45393.0</v>
      </c>
      <c r="B1337" s="2" t="s">
        <v>1332</v>
      </c>
      <c r="C1337" s="2" t="s">
        <v>78</v>
      </c>
      <c r="D1337" s="1">
        <v>27120.0</v>
      </c>
      <c r="E1337" s="2" t="s">
        <v>37</v>
      </c>
      <c r="F1337" s="2">
        <v>334.0</v>
      </c>
      <c r="G1337" s="2" t="s">
        <v>60</v>
      </c>
      <c r="H1337" s="2" t="s">
        <v>49</v>
      </c>
      <c r="I1337" s="2" t="s">
        <v>25</v>
      </c>
      <c r="J1337" s="2" t="str">
        <f t="array" ref="J1337">XLOOKUP('Transaction Data'!$G1337,Product_Code,Biscuit_Brand)</f>
        <v>Peanut Butter Bites</v>
      </c>
      <c r="K1337" s="2">
        <f t="array" ref="K1337">XLOOKUP('Transaction Data'!$G1337,Product_Code,Cost)</f>
        <v>5</v>
      </c>
      <c r="L1337" s="2">
        <f t="array" ref="L1337">XLOOKUP('Transaction Data'!$G1337,Product_Code,Unit_Price)</f>
        <v>7</v>
      </c>
      <c r="M1337" s="3">
        <f>'Transaction Data'!$F1337*'Transaction Data'!$K1337</f>
        <v>1670</v>
      </c>
      <c r="N1337" s="3">
        <f>'Transaction Data'!$F1337*'Transaction Data'!$L1337</f>
        <v>2338</v>
      </c>
      <c r="O1337" s="3">
        <f>'Transaction Data'!$N1337-'Transaction Data'!$M1337</f>
        <v>668</v>
      </c>
      <c r="P1337" s="2">
        <f>DATEDIF('Transaction Data'!$D1337,'Transaction Data'!$A1337,"y")</f>
        <v>50</v>
      </c>
      <c r="Q1337" s="2" t="str">
        <f>FLOOR('Transaction Data'!$P1337,15)&amp;"-"&amp;FLOOR('Transaction Data'!$P1337,15)+14</f>
        <v>45-59</v>
      </c>
      <c r="R1337" s="2" t="str">
        <f>IF('Transaction Data'!$L1337&lt;=10,"Less Expensive","Expensive")</f>
        <v>Less Expensive</v>
      </c>
      <c r="S1337" s="4">
        <f>WEEKDAY('Transaction Data'!$A1337)</f>
        <v>5</v>
      </c>
      <c r="T1337" s="2" t="str">
        <f>IF(WEEKDAY('Transaction Data'!$A1337,2)&lt;6,"Weekday","Weekend")</f>
        <v>Weekday</v>
      </c>
    </row>
    <row r="1338" ht="15.75" customHeight="1">
      <c r="A1338" s="1">
        <v>45360.0</v>
      </c>
      <c r="B1338" s="2" t="s">
        <v>1333</v>
      </c>
      <c r="C1338" s="2" t="s">
        <v>54</v>
      </c>
      <c r="D1338" s="1">
        <v>27206.0</v>
      </c>
      <c r="E1338" s="2" t="s">
        <v>22</v>
      </c>
      <c r="F1338" s="2">
        <v>241.0</v>
      </c>
      <c r="G1338" s="2" t="s">
        <v>33</v>
      </c>
      <c r="H1338" s="2" t="s">
        <v>52</v>
      </c>
      <c r="I1338" s="2" t="s">
        <v>25</v>
      </c>
      <c r="J1338" s="2" t="str">
        <f t="array" ref="J1338">XLOOKUP('Transaction Data'!$G1338,Product_Code,Biscuit_Brand)</f>
        <v>Caramel Biscuits</v>
      </c>
      <c r="K1338" s="2">
        <f t="array" ref="K1338">XLOOKUP('Transaction Data'!$G1338,Product_Code,Cost)</f>
        <v>18</v>
      </c>
      <c r="L1338" s="2">
        <f t="array" ref="L1338">XLOOKUP('Transaction Data'!$G1338,Product_Code,Unit_Price)</f>
        <v>22</v>
      </c>
      <c r="M1338" s="3">
        <f>'Transaction Data'!$F1338*'Transaction Data'!$K1338</f>
        <v>4338</v>
      </c>
      <c r="N1338" s="3">
        <f>'Transaction Data'!$F1338*'Transaction Data'!$L1338</f>
        <v>5302</v>
      </c>
      <c r="O1338" s="3">
        <f>'Transaction Data'!$N1338-'Transaction Data'!$M1338</f>
        <v>964</v>
      </c>
      <c r="P1338" s="2">
        <f>DATEDIF('Transaction Data'!$D1338,'Transaction Data'!$A1338,"y")</f>
        <v>49</v>
      </c>
      <c r="Q1338" s="2" t="str">
        <f>FLOOR('Transaction Data'!$P1338,15)&amp;"-"&amp;FLOOR('Transaction Data'!$P1338,15)+14</f>
        <v>45-59</v>
      </c>
      <c r="R1338" s="2" t="str">
        <f>IF('Transaction Data'!$L1338&lt;=10,"Less Expensive","Expensive")</f>
        <v>Expensive</v>
      </c>
      <c r="S1338" s="4">
        <f>WEEKDAY('Transaction Data'!$A1338)</f>
        <v>7</v>
      </c>
      <c r="T1338" s="2" t="str">
        <f>IF(WEEKDAY('Transaction Data'!$A1338,2)&lt;6,"Weekday","Weekend")</f>
        <v>Weekend</v>
      </c>
    </row>
    <row r="1339" ht="15.75" customHeight="1">
      <c r="A1339" s="1">
        <v>45474.0</v>
      </c>
      <c r="B1339" s="2" t="s">
        <v>1334</v>
      </c>
      <c r="C1339" s="2" t="s">
        <v>65</v>
      </c>
      <c r="D1339" s="1">
        <v>16818.0</v>
      </c>
      <c r="E1339" s="2" t="s">
        <v>37</v>
      </c>
      <c r="F1339" s="2">
        <v>472.0</v>
      </c>
      <c r="G1339" s="2" t="s">
        <v>23</v>
      </c>
      <c r="H1339" s="2" t="s">
        <v>49</v>
      </c>
      <c r="I1339" s="2" t="s">
        <v>25</v>
      </c>
      <c r="J1339" s="2" t="str">
        <f t="array" ref="J1339">XLOOKUP('Transaction Data'!$G1339,Product_Code,Biscuit_Brand)</f>
        <v>Cinnamon Swirls</v>
      </c>
      <c r="K1339" s="2">
        <f t="array" ref="K1339">XLOOKUP('Transaction Data'!$G1339,Product_Code,Cost)</f>
        <v>10</v>
      </c>
      <c r="L1339" s="2">
        <f t="array" ref="L1339">XLOOKUP('Transaction Data'!$G1339,Product_Code,Unit_Price)</f>
        <v>14</v>
      </c>
      <c r="M1339" s="3">
        <f>'Transaction Data'!$F1339*'Transaction Data'!$K1339</f>
        <v>4720</v>
      </c>
      <c r="N1339" s="3">
        <f>'Transaction Data'!$F1339*'Transaction Data'!$L1339</f>
        <v>6608</v>
      </c>
      <c r="O1339" s="3">
        <f>'Transaction Data'!$N1339-'Transaction Data'!$M1339</f>
        <v>1888</v>
      </c>
      <c r="P1339" s="2">
        <f>DATEDIF('Transaction Data'!$D1339,'Transaction Data'!$A1339,"y")</f>
        <v>78</v>
      </c>
      <c r="Q1339" s="2" t="str">
        <f>FLOOR('Transaction Data'!$P1339,15)&amp;"-"&amp;FLOOR('Transaction Data'!$P1339,15)+14</f>
        <v>75-89</v>
      </c>
      <c r="R1339" s="2" t="str">
        <f>IF('Transaction Data'!$L1339&lt;=10,"Less Expensive","Expensive")</f>
        <v>Expensive</v>
      </c>
      <c r="S1339" s="4">
        <f>WEEKDAY('Transaction Data'!$A1339)</f>
        <v>2</v>
      </c>
      <c r="T1339" s="2" t="str">
        <f>IF(WEEKDAY('Transaction Data'!$A1339,2)&lt;6,"Weekday","Weekend")</f>
        <v>Weekday</v>
      </c>
    </row>
    <row r="1340" ht="15.75" customHeight="1">
      <c r="A1340" s="1">
        <v>45297.0</v>
      </c>
      <c r="B1340" s="2" t="s">
        <v>1335</v>
      </c>
      <c r="C1340" s="2" t="s">
        <v>54</v>
      </c>
      <c r="D1340" s="1">
        <v>17315.0</v>
      </c>
      <c r="E1340" s="2" t="s">
        <v>37</v>
      </c>
      <c r="F1340" s="2">
        <v>68.0</v>
      </c>
      <c r="G1340" s="2" t="s">
        <v>33</v>
      </c>
      <c r="H1340" s="2" t="s">
        <v>52</v>
      </c>
      <c r="I1340" s="2" t="s">
        <v>25</v>
      </c>
      <c r="J1340" s="2" t="str">
        <f t="array" ref="J1340">XLOOKUP('Transaction Data'!$G1340,Product_Code,Biscuit_Brand)</f>
        <v>Caramel Biscuits</v>
      </c>
      <c r="K1340" s="2">
        <f t="array" ref="K1340">XLOOKUP('Transaction Data'!$G1340,Product_Code,Cost)</f>
        <v>18</v>
      </c>
      <c r="L1340" s="2">
        <f t="array" ref="L1340">XLOOKUP('Transaction Data'!$G1340,Product_Code,Unit_Price)</f>
        <v>22</v>
      </c>
      <c r="M1340" s="3">
        <f>'Transaction Data'!$F1340*'Transaction Data'!$K1340</f>
        <v>1224</v>
      </c>
      <c r="N1340" s="3">
        <f>'Transaction Data'!$F1340*'Transaction Data'!$L1340</f>
        <v>1496</v>
      </c>
      <c r="O1340" s="3">
        <f>'Transaction Data'!$N1340-'Transaction Data'!$M1340</f>
        <v>272</v>
      </c>
      <c r="P1340" s="2">
        <f>DATEDIF('Transaction Data'!$D1340,'Transaction Data'!$A1340,"y")</f>
        <v>76</v>
      </c>
      <c r="Q1340" s="2" t="str">
        <f>FLOOR('Transaction Data'!$P1340,15)&amp;"-"&amp;FLOOR('Transaction Data'!$P1340,15)+14</f>
        <v>75-89</v>
      </c>
      <c r="R1340" s="2" t="str">
        <f>IF('Transaction Data'!$L1340&lt;=10,"Less Expensive","Expensive")</f>
        <v>Expensive</v>
      </c>
      <c r="S1340" s="4">
        <f>WEEKDAY('Transaction Data'!$A1340)</f>
        <v>7</v>
      </c>
      <c r="T1340" s="2" t="str">
        <f>IF(WEEKDAY('Transaction Data'!$A1340,2)&lt;6,"Weekday","Weekend")</f>
        <v>Weekend</v>
      </c>
    </row>
    <row r="1341" ht="15.75" customHeight="1">
      <c r="A1341" s="1">
        <v>45437.0</v>
      </c>
      <c r="B1341" s="2" t="s">
        <v>1336</v>
      </c>
      <c r="C1341" s="2" t="s">
        <v>51</v>
      </c>
      <c r="D1341" s="1">
        <v>24716.0</v>
      </c>
      <c r="E1341" s="2" t="s">
        <v>27</v>
      </c>
      <c r="F1341" s="2">
        <v>107.0</v>
      </c>
      <c r="G1341" s="2" t="s">
        <v>44</v>
      </c>
      <c r="H1341" s="2" t="s">
        <v>52</v>
      </c>
      <c r="I1341" s="2" t="s">
        <v>25</v>
      </c>
      <c r="J1341" s="2" t="str">
        <f t="array" ref="J1341">XLOOKUP('Transaction Data'!$G1341,Product_Code,Biscuit_Brand)</f>
        <v>Butter Crunch</v>
      </c>
      <c r="K1341" s="2">
        <f t="array" ref="K1341">XLOOKUP('Transaction Data'!$G1341,Product_Code,Cost)</f>
        <v>10</v>
      </c>
      <c r="L1341" s="2">
        <f t="array" ref="L1341">XLOOKUP('Transaction Data'!$G1341,Product_Code,Unit_Price)</f>
        <v>11</v>
      </c>
      <c r="M1341" s="3">
        <f>'Transaction Data'!$F1341*'Transaction Data'!$K1341</f>
        <v>1070</v>
      </c>
      <c r="N1341" s="3">
        <f>'Transaction Data'!$F1341*'Transaction Data'!$L1341</f>
        <v>1177</v>
      </c>
      <c r="O1341" s="3">
        <f>'Transaction Data'!$N1341-'Transaction Data'!$M1341</f>
        <v>107</v>
      </c>
      <c r="P1341" s="2">
        <f>DATEDIF('Transaction Data'!$D1341,'Transaction Data'!$A1341,"y")</f>
        <v>56</v>
      </c>
      <c r="Q1341" s="2" t="str">
        <f>FLOOR('Transaction Data'!$P1341,15)&amp;"-"&amp;FLOOR('Transaction Data'!$P1341,15)+14</f>
        <v>45-59</v>
      </c>
      <c r="R1341" s="2" t="str">
        <f>IF('Transaction Data'!$L1341&lt;=10,"Less Expensive","Expensive")</f>
        <v>Expensive</v>
      </c>
      <c r="S1341" s="4">
        <f>WEEKDAY('Transaction Data'!$A1341)</f>
        <v>7</v>
      </c>
      <c r="T1341" s="2" t="str">
        <f>IF(WEEKDAY('Transaction Data'!$A1341,2)&lt;6,"Weekday","Weekend")</f>
        <v>Weekend</v>
      </c>
    </row>
    <row r="1342" ht="15.75" customHeight="1">
      <c r="A1342" s="1">
        <v>45499.0</v>
      </c>
      <c r="B1342" s="2" t="s">
        <v>1337</v>
      </c>
      <c r="C1342" s="2" t="s">
        <v>32</v>
      </c>
      <c r="D1342" s="1">
        <v>29399.0</v>
      </c>
      <c r="E1342" s="2" t="s">
        <v>63</v>
      </c>
      <c r="F1342" s="2">
        <v>283.0</v>
      </c>
      <c r="G1342" s="2" t="s">
        <v>23</v>
      </c>
      <c r="H1342" s="2" t="s">
        <v>45</v>
      </c>
      <c r="I1342" s="2" t="s">
        <v>25</v>
      </c>
      <c r="J1342" s="2" t="str">
        <f t="array" ref="J1342">XLOOKUP('Transaction Data'!$G1342,Product_Code,Biscuit_Brand)</f>
        <v>Cinnamon Swirls</v>
      </c>
      <c r="K1342" s="2">
        <f t="array" ref="K1342">XLOOKUP('Transaction Data'!$G1342,Product_Code,Cost)</f>
        <v>10</v>
      </c>
      <c r="L1342" s="2">
        <f t="array" ref="L1342">XLOOKUP('Transaction Data'!$G1342,Product_Code,Unit_Price)</f>
        <v>14</v>
      </c>
      <c r="M1342" s="3">
        <f>'Transaction Data'!$F1342*'Transaction Data'!$K1342</f>
        <v>2830</v>
      </c>
      <c r="N1342" s="3">
        <f>'Transaction Data'!$F1342*'Transaction Data'!$L1342</f>
        <v>3962</v>
      </c>
      <c r="O1342" s="3">
        <f>'Transaction Data'!$N1342-'Transaction Data'!$M1342</f>
        <v>1132</v>
      </c>
      <c r="P1342" s="2">
        <f>DATEDIF('Transaction Data'!$D1342,'Transaction Data'!$A1342,"y")</f>
        <v>44</v>
      </c>
      <c r="Q1342" s="2" t="str">
        <f>FLOOR('Transaction Data'!$P1342,15)&amp;"-"&amp;FLOOR('Transaction Data'!$P1342,15)+14</f>
        <v>30-44</v>
      </c>
      <c r="R1342" s="2" t="str">
        <f>IF('Transaction Data'!$L1342&lt;=10,"Less Expensive","Expensive")</f>
        <v>Expensive</v>
      </c>
      <c r="S1342" s="4">
        <f>WEEKDAY('Transaction Data'!$A1342)</f>
        <v>6</v>
      </c>
      <c r="T1342" s="2" t="str">
        <f>IF(WEEKDAY('Transaction Data'!$A1342,2)&lt;6,"Weekday","Weekend")</f>
        <v>Weekday</v>
      </c>
    </row>
    <row r="1343" ht="15.75" customHeight="1">
      <c r="A1343" s="1">
        <v>45308.0</v>
      </c>
      <c r="B1343" s="2" t="s">
        <v>1338</v>
      </c>
      <c r="C1343" s="2" t="s">
        <v>47</v>
      </c>
      <c r="D1343" s="1">
        <v>26124.0</v>
      </c>
      <c r="E1343" s="2" t="s">
        <v>22</v>
      </c>
      <c r="F1343" s="2">
        <v>375.0</v>
      </c>
      <c r="G1343" s="2" t="s">
        <v>38</v>
      </c>
      <c r="H1343" s="2" t="s">
        <v>49</v>
      </c>
      <c r="I1343" s="2" t="s">
        <v>25</v>
      </c>
      <c r="J1343" s="2" t="str">
        <f t="array" ref="J1343">XLOOKUP('Transaction Data'!$G1343,Product_Code,Biscuit_Brand)</f>
        <v>Ginger Snaps</v>
      </c>
      <c r="K1343" s="2">
        <f t="array" ref="K1343">XLOOKUP('Transaction Data'!$G1343,Product_Code,Cost)</f>
        <v>14</v>
      </c>
      <c r="L1343" s="2">
        <f t="array" ref="L1343">XLOOKUP('Transaction Data'!$G1343,Product_Code,Unit_Price)</f>
        <v>28</v>
      </c>
      <c r="M1343" s="3">
        <f>'Transaction Data'!$F1343*'Transaction Data'!$K1343</f>
        <v>5250</v>
      </c>
      <c r="N1343" s="3">
        <f>'Transaction Data'!$F1343*'Transaction Data'!$L1343</f>
        <v>10500</v>
      </c>
      <c r="O1343" s="3">
        <f>'Transaction Data'!$N1343-'Transaction Data'!$M1343</f>
        <v>5250</v>
      </c>
      <c r="P1343" s="2">
        <f>DATEDIF('Transaction Data'!$D1343,'Transaction Data'!$A1343,"y")</f>
        <v>52</v>
      </c>
      <c r="Q1343" s="2" t="str">
        <f>FLOOR('Transaction Data'!$P1343,15)&amp;"-"&amp;FLOOR('Transaction Data'!$P1343,15)+14</f>
        <v>45-59</v>
      </c>
      <c r="R1343" s="2" t="str">
        <f>IF('Transaction Data'!$L1343&lt;=10,"Less Expensive","Expensive")</f>
        <v>Expensive</v>
      </c>
      <c r="S1343" s="4">
        <f>WEEKDAY('Transaction Data'!$A1343)</f>
        <v>4</v>
      </c>
      <c r="T1343" s="2" t="str">
        <f>IF(WEEKDAY('Transaction Data'!$A1343,2)&lt;6,"Weekday","Weekend")</f>
        <v>Weekday</v>
      </c>
    </row>
    <row r="1344" ht="15.75" customHeight="1">
      <c r="A1344" s="1">
        <v>45400.0</v>
      </c>
      <c r="B1344" s="2" t="s">
        <v>1339</v>
      </c>
      <c r="C1344" s="2" t="s">
        <v>54</v>
      </c>
      <c r="D1344" s="1">
        <v>19803.0</v>
      </c>
      <c r="E1344" s="2" t="s">
        <v>37</v>
      </c>
      <c r="F1344" s="2">
        <v>148.0</v>
      </c>
      <c r="G1344" s="2" t="s">
        <v>60</v>
      </c>
      <c r="H1344" s="2" t="s">
        <v>52</v>
      </c>
      <c r="I1344" s="2" t="s">
        <v>25</v>
      </c>
      <c r="J1344" s="2" t="str">
        <f t="array" ref="J1344">XLOOKUP('Transaction Data'!$G1344,Product_Code,Biscuit_Brand)</f>
        <v>Peanut Butter Bites</v>
      </c>
      <c r="K1344" s="2">
        <f t="array" ref="K1344">XLOOKUP('Transaction Data'!$G1344,Product_Code,Cost)</f>
        <v>5</v>
      </c>
      <c r="L1344" s="2">
        <f t="array" ref="L1344">XLOOKUP('Transaction Data'!$G1344,Product_Code,Unit_Price)</f>
        <v>7</v>
      </c>
      <c r="M1344" s="3">
        <f>'Transaction Data'!$F1344*'Transaction Data'!$K1344</f>
        <v>740</v>
      </c>
      <c r="N1344" s="3">
        <f>'Transaction Data'!$F1344*'Transaction Data'!$L1344</f>
        <v>1036</v>
      </c>
      <c r="O1344" s="3">
        <f>'Transaction Data'!$N1344-'Transaction Data'!$M1344</f>
        <v>296</v>
      </c>
      <c r="P1344" s="2">
        <f>DATEDIF('Transaction Data'!$D1344,'Transaction Data'!$A1344,"y")</f>
        <v>70</v>
      </c>
      <c r="Q1344" s="2" t="str">
        <f>FLOOR('Transaction Data'!$P1344,15)&amp;"-"&amp;FLOOR('Transaction Data'!$P1344,15)+14</f>
        <v>60-74</v>
      </c>
      <c r="R1344" s="2" t="str">
        <f>IF('Transaction Data'!$L1344&lt;=10,"Less Expensive","Expensive")</f>
        <v>Less Expensive</v>
      </c>
      <c r="S1344" s="4">
        <f>WEEKDAY('Transaction Data'!$A1344)</f>
        <v>5</v>
      </c>
      <c r="T1344" s="2" t="str">
        <f>IF(WEEKDAY('Transaction Data'!$A1344,2)&lt;6,"Weekday","Weekend")</f>
        <v>Weekday</v>
      </c>
    </row>
    <row r="1345" ht="15.75" customHeight="1">
      <c r="A1345" s="1">
        <v>45400.0</v>
      </c>
      <c r="B1345" s="2" t="s">
        <v>1340</v>
      </c>
      <c r="C1345" s="2" t="s">
        <v>69</v>
      </c>
      <c r="D1345" s="1">
        <v>31554.0</v>
      </c>
      <c r="E1345" s="2" t="s">
        <v>37</v>
      </c>
      <c r="F1345" s="2">
        <v>395.0</v>
      </c>
      <c r="G1345" s="2" t="s">
        <v>57</v>
      </c>
      <c r="H1345" s="2" t="s">
        <v>49</v>
      </c>
      <c r="I1345" s="2" t="s">
        <v>25</v>
      </c>
      <c r="J1345" s="2" t="str">
        <f t="array" ref="J1345">XLOOKUP('Transaction Data'!$G1345,Product_Code,Biscuit_Brand)</f>
        <v>Oatmeal Cookies</v>
      </c>
      <c r="K1345" s="2">
        <f t="array" ref="K1345">XLOOKUP('Transaction Data'!$G1345,Product_Code,Cost)</f>
        <v>19</v>
      </c>
      <c r="L1345" s="2">
        <f t="array" ref="L1345">XLOOKUP('Transaction Data'!$G1345,Product_Code,Unit_Price)</f>
        <v>23</v>
      </c>
      <c r="M1345" s="3">
        <f>'Transaction Data'!$F1345*'Transaction Data'!$K1345</f>
        <v>7505</v>
      </c>
      <c r="N1345" s="3">
        <f>'Transaction Data'!$F1345*'Transaction Data'!$L1345</f>
        <v>9085</v>
      </c>
      <c r="O1345" s="3">
        <f>'Transaction Data'!$N1345-'Transaction Data'!$M1345</f>
        <v>1580</v>
      </c>
      <c r="P1345" s="2">
        <f>DATEDIF('Transaction Data'!$D1345,'Transaction Data'!$A1345,"y")</f>
        <v>37</v>
      </c>
      <c r="Q1345" s="2" t="str">
        <f>FLOOR('Transaction Data'!$P1345,15)&amp;"-"&amp;FLOOR('Transaction Data'!$P1345,15)+14</f>
        <v>30-44</v>
      </c>
      <c r="R1345" s="2" t="str">
        <f>IF('Transaction Data'!$L1345&lt;=10,"Less Expensive","Expensive")</f>
        <v>Expensive</v>
      </c>
      <c r="S1345" s="4">
        <f>WEEKDAY('Transaction Data'!$A1345)</f>
        <v>5</v>
      </c>
      <c r="T1345" s="2" t="str">
        <f>IF(WEEKDAY('Transaction Data'!$A1345,2)&lt;6,"Weekday","Weekend")</f>
        <v>Weekday</v>
      </c>
    </row>
    <row r="1346" ht="15.75" customHeight="1">
      <c r="A1346" s="1">
        <v>45351.0</v>
      </c>
      <c r="B1346" s="2" t="s">
        <v>1341</v>
      </c>
      <c r="C1346" s="2" t="s">
        <v>72</v>
      </c>
      <c r="D1346" s="1">
        <v>35761.0</v>
      </c>
      <c r="E1346" s="2" t="s">
        <v>37</v>
      </c>
      <c r="F1346" s="2">
        <v>201.0</v>
      </c>
      <c r="G1346" s="2" t="s">
        <v>57</v>
      </c>
      <c r="H1346" s="2" t="s">
        <v>52</v>
      </c>
      <c r="I1346" s="2" t="s">
        <v>25</v>
      </c>
      <c r="J1346" s="2" t="str">
        <f t="array" ref="J1346">XLOOKUP('Transaction Data'!$G1346,Product_Code,Biscuit_Brand)</f>
        <v>Oatmeal Cookies</v>
      </c>
      <c r="K1346" s="2">
        <f t="array" ref="K1346">XLOOKUP('Transaction Data'!$G1346,Product_Code,Cost)</f>
        <v>19</v>
      </c>
      <c r="L1346" s="2">
        <f t="array" ref="L1346">XLOOKUP('Transaction Data'!$G1346,Product_Code,Unit_Price)</f>
        <v>23</v>
      </c>
      <c r="M1346" s="3">
        <f>'Transaction Data'!$F1346*'Transaction Data'!$K1346</f>
        <v>3819</v>
      </c>
      <c r="N1346" s="3">
        <f>'Transaction Data'!$F1346*'Transaction Data'!$L1346</f>
        <v>4623</v>
      </c>
      <c r="O1346" s="3">
        <f>'Transaction Data'!$N1346-'Transaction Data'!$M1346</f>
        <v>804</v>
      </c>
      <c r="P1346" s="2">
        <f>DATEDIF('Transaction Data'!$D1346,'Transaction Data'!$A1346,"y")</f>
        <v>26</v>
      </c>
      <c r="Q1346" s="2" t="str">
        <f>FLOOR('Transaction Data'!$P1346,15)&amp;"-"&amp;FLOOR('Transaction Data'!$P1346,15)+14</f>
        <v>15-29</v>
      </c>
      <c r="R1346" s="2" t="str">
        <f>IF('Transaction Data'!$L1346&lt;=10,"Less Expensive","Expensive")</f>
        <v>Expensive</v>
      </c>
      <c r="S1346" s="4">
        <f>WEEKDAY('Transaction Data'!$A1346)</f>
        <v>5</v>
      </c>
      <c r="T1346" s="2" t="str">
        <f>IF(WEEKDAY('Transaction Data'!$A1346,2)&lt;6,"Weekday","Weekend")</f>
        <v>Weekday</v>
      </c>
    </row>
    <row r="1347" ht="15.75" customHeight="1">
      <c r="A1347" s="1">
        <v>45334.0</v>
      </c>
      <c r="B1347" s="2" t="s">
        <v>1342</v>
      </c>
      <c r="C1347" s="2" t="s">
        <v>65</v>
      </c>
      <c r="D1347" s="1">
        <v>22754.0</v>
      </c>
      <c r="E1347" s="2" t="s">
        <v>27</v>
      </c>
      <c r="F1347" s="2">
        <v>361.0</v>
      </c>
      <c r="G1347" s="2" t="s">
        <v>44</v>
      </c>
      <c r="H1347" s="2" t="s">
        <v>34</v>
      </c>
      <c r="I1347" s="2" t="s">
        <v>25</v>
      </c>
      <c r="J1347" s="2" t="str">
        <f t="array" ref="J1347">XLOOKUP('Transaction Data'!$G1347,Product_Code,Biscuit_Brand)</f>
        <v>Butter Crunch</v>
      </c>
      <c r="K1347" s="2">
        <f t="array" ref="K1347">XLOOKUP('Transaction Data'!$G1347,Product_Code,Cost)</f>
        <v>10</v>
      </c>
      <c r="L1347" s="2">
        <f t="array" ref="L1347">XLOOKUP('Transaction Data'!$G1347,Product_Code,Unit_Price)</f>
        <v>11</v>
      </c>
      <c r="M1347" s="3">
        <f>'Transaction Data'!$F1347*'Transaction Data'!$K1347</f>
        <v>3610</v>
      </c>
      <c r="N1347" s="3">
        <f>'Transaction Data'!$F1347*'Transaction Data'!$L1347</f>
        <v>3971</v>
      </c>
      <c r="O1347" s="3">
        <f>'Transaction Data'!$N1347-'Transaction Data'!$M1347</f>
        <v>361</v>
      </c>
      <c r="P1347" s="2">
        <f>DATEDIF('Transaction Data'!$D1347,'Transaction Data'!$A1347,"y")</f>
        <v>61</v>
      </c>
      <c r="Q1347" s="2" t="str">
        <f>FLOOR('Transaction Data'!$P1347,15)&amp;"-"&amp;FLOOR('Transaction Data'!$P1347,15)+14</f>
        <v>60-74</v>
      </c>
      <c r="R1347" s="2" t="str">
        <f>IF('Transaction Data'!$L1347&lt;=10,"Less Expensive","Expensive")</f>
        <v>Expensive</v>
      </c>
      <c r="S1347" s="4">
        <f>WEEKDAY('Transaction Data'!$A1347)</f>
        <v>2</v>
      </c>
      <c r="T1347" s="2" t="str">
        <f>IF(WEEKDAY('Transaction Data'!$A1347,2)&lt;6,"Weekday","Weekend")</f>
        <v>Weekday</v>
      </c>
    </row>
    <row r="1348" ht="15.75" customHeight="1">
      <c r="A1348" s="1">
        <v>45310.0</v>
      </c>
      <c r="B1348" s="2" t="s">
        <v>1343</v>
      </c>
      <c r="C1348" s="2" t="s">
        <v>78</v>
      </c>
      <c r="D1348" s="1">
        <v>31506.0</v>
      </c>
      <c r="E1348" s="2" t="s">
        <v>37</v>
      </c>
      <c r="F1348" s="2">
        <v>234.0</v>
      </c>
      <c r="G1348" s="2" t="s">
        <v>33</v>
      </c>
      <c r="H1348" s="2" t="s">
        <v>34</v>
      </c>
      <c r="I1348" s="2" t="s">
        <v>25</v>
      </c>
      <c r="J1348" s="2" t="str">
        <f t="array" ref="J1348">XLOOKUP('Transaction Data'!$G1348,Product_Code,Biscuit_Brand)</f>
        <v>Caramel Biscuits</v>
      </c>
      <c r="K1348" s="2">
        <f t="array" ref="K1348">XLOOKUP('Transaction Data'!$G1348,Product_Code,Cost)</f>
        <v>18</v>
      </c>
      <c r="L1348" s="2">
        <f t="array" ref="L1348">XLOOKUP('Transaction Data'!$G1348,Product_Code,Unit_Price)</f>
        <v>22</v>
      </c>
      <c r="M1348" s="3">
        <f>'Transaction Data'!$F1348*'Transaction Data'!$K1348</f>
        <v>4212</v>
      </c>
      <c r="N1348" s="3">
        <f>'Transaction Data'!$F1348*'Transaction Data'!$L1348</f>
        <v>5148</v>
      </c>
      <c r="O1348" s="3">
        <f>'Transaction Data'!$N1348-'Transaction Data'!$M1348</f>
        <v>936</v>
      </c>
      <c r="P1348" s="2">
        <f>DATEDIF('Transaction Data'!$D1348,'Transaction Data'!$A1348,"y")</f>
        <v>37</v>
      </c>
      <c r="Q1348" s="2" t="str">
        <f>FLOOR('Transaction Data'!$P1348,15)&amp;"-"&amp;FLOOR('Transaction Data'!$P1348,15)+14</f>
        <v>30-44</v>
      </c>
      <c r="R1348" s="2" t="str">
        <f>IF('Transaction Data'!$L1348&lt;=10,"Less Expensive","Expensive")</f>
        <v>Expensive</v>
      </c>
      <c r="S1348" s="4">
        <f>WEEKDAY('Transaction Data'!$A1348)</f>
        <v>6</v>
      </c>
      <c r="T1348" s="2" t="str">
        <f>IF(WEEKDAY('Transaction Data'!$A1348,2)&lt;6,"Weekday","Weekend")</f>
        <v>Weekday</v>
      </c>
    </row>
    <row r="1349" ht="15.75" customHeight="1">
      <c r="A1349" s="1">
        <v>45495.0</v>
      </c>
      <c r="B1349" s="2" t="s">
        <v>1344</v>
      </c>
      <c r="C1349" s="2" t="s">
        <v>32</v>
      </c>
      <c r="D1349" s="1">
        <v>38135.0</v>
      </c>
      <c r="E1349" s="2" t="s">
        <v>37</v>
      </c>
      <c r="F1349" s="2">
        <v>338.0</v>
      </c>
      <c r="G1349" s="2" t="s">
        <v>33</v>
      </c>
      <c r="H1349" s="2" t="s">
        <v>39</v>
      </c>
      <c r="I1349" s="2" t="s">
        <v>25</v>
      </c>
      <c r="J1349" s="2" t="str">
        <f t="array" ref="J1349">XLOOKUP('Transaction Data'!$G1349,Product_Code,Biscuit_Brand)</f>
        <v>Caramel Biscuits</v>
      </c>
      <c r="K1349" s="2">
        <f t="array" ref="K1349">XLOOKUP('Transaction Data'!$G1349,Product_Code,Cost)</f>
        <v>18</v>
      </c>
      <c r="L1349" s="2">
        <f t="array" ref="L1349">XLOOKUP('Transaction Data'!$G1349,Product_Code,Unit_Price)</f>
        <v>22</v>
      </c>
      <c r="M1349" s="3">
        <f>'Transaction Data'!$F1349*'Transaction Data'!$K1349</f>
        <v>6084</v>
      </c>
      <c r="N1349" s="3">
        <f>'Transaction Data'!$F1349*'Transaction Data'!$L1349</f>
        <v>7436</v>
      </c>
      <c r="O1349" s="3">
        <f>'Transaction Data'!$N1349-'Transaction Data'!$M1349</f>
        <v>1352</v>
      </c>
      <c r="P1349" s="2">
        <f>DATEDIF('Transaction Data'!$D1349,'Transaction Data'!$A1349,"y")</f>
        <v>20</v>
      </c>
      <c r="Q1349" s="2" t="str">
        <f>FLOOR('Transaction Data'!$P1349,15)&amp;"-"&amp;FLOOR('Transaction Data'!$P1349,15)+14</f>
        <v>15-29</v>
      </c>
      <c r="R1349" s="2" t="str">
        <f>IF('Transaction Data'!$L1349&lt;=10,"Less Expensive","Expensive")</f>
        <v>Expensive</v>
      </c>
      <c r="S1349" s="4">
        <f>WEEKDAY('Transaction Data'!$A1349)</f>
        <v>2</v>
      </c>
      <c r="T1349" s="2" t="str">
        <f>IF(WEEKDAY('Transaction Data'!$A1349,2)&lt;6,"Weekday","Weekend")</f>
        <v>Weekday</v>
      </c>
    </row>
    <row r="1350" ht="15.75" customHeight="1">
      <c r="A1350" s="1">
        <v>45344.0</v>
      </c>
      <c r="B1350" s="2" t="s">
        <v>1345</v>
      </c>
      <c r="C1350" s="2" t="s">
        <v>78</v>
      </c>
      <c r="D1350" s="1">
        <v>23465.0</v>
      </c>
      <c r="E1350" s="2" t="s">
        <v>27</v>
      </c>
      <c r="F1350" s="2">
        <v>497.0</v>
      </c>
      <c r="G1350" s="2" t="s">
        <v>33</v>
      </c>
      <c r="H1350" s="2" t="s">
        <v>42</v>
      </c>
      <c r="I1350" s="2" t="s">
        <v>25</v>
      </c>
      <c r="J1350" s="2" t="str">
        <f t="array" ref="J1350">XLOOKUP('Transaction Data'!$G1350,Product_Code,Biscuit_Brand)</f>
        <v>Caramel Biscuits</v>
      </c>
      <c r="K1350" s="2">
        <f t="array" ref="K1350">XLOOKUP('Transaction Data'!$G1350,Product_Code,Cost)</f>
        <v>18</v>
      </c>
      <c r="L1350" s="2">
        <f t="array" ref="L1350">XLOOKUP('Transaction Data'!$G1350,Product_Code,Unit_Price)</f>
        <v>22</v>
      </c>
      <c r="M1350" s="3">
        <f>'Transaction Data'!$F1350*'Transaction Data'!$K1350</f>
        <v>8946</v>
      </c>
      <c r="N1350" s="3">
        <f>'Transaction Data'!$F1350*'Transaction Data'!$L1350</f>
        <v>10934</v>
      </c>
      <c r="O1350" s="3">
        <f>'Transaction Data'!$N1350-'Transaction Data'!$M1350</f>
        <v>1988</v>
      </c>
      <c r="P1350" s="2">
        <f>DATEDIF('Transaction Data'!$D1350,'Transaction Data'!$A1350,"y")</f>
        <v>59</v>
      </c>
      <c r="Q1350" s="2" t="str">
        <f>FLOOR('Transaction Data'!$P1350,15)&amp;"-"&amp;FLOOR('Transaction Data'!$P1350,15)+14</f>
        <v>45-59</v>
      </c>
      <c r="R1350" s="2" t="str">
        <f>IF('Transaction Data'!$L1350&lt;=10,"Less Expensive","Expensive")</f>
        <v>Expensive</v>
      </c>
      <c r="S1350" s="4">
        <f>WEEKDAY('Transaction Data'!$A1350)</f>
        <v>5</v>
      </c>
      <c r="T1350" s="2" t="str">
        <f>IF(WEEKDAY('Transaction Data'!$A1350,2)&lt;6,"Weekday","Weekend")</f>
        <v>Weekday</v>
      </c>
    </row>
    <row r="1351" ht="15.75" customHeight="1">
      <c r="A1351" s="1">
        <v>45479.0</v>
      </c>
      <c r="B1351" s="2" t="s">
        <v>1346</v>
      </c>
      <c r="C1351" s="2" t="s">
        <v>41</v>
      </c>
      <c r="D1351" s="1">
        <v>19510.0</v>
      </c>
      <c r="E1351" s="2" t="s">
        <v>63</v>
      </c>
      <c r="F1351" s="2">
        <v>104.0</v>
      </c>
      <c r="G1351" s="2" t="s">
        <v>38</v>
      </c>
      <c r="H1351" s="2" t="s">
        <v>45</v>
      </c>
      <c r="I1351" s="2" t="s">
        <v>25</v>
      </c>
      <c r="J1351" s="2" t="str">
        <f t="array" ref="J1351">XLOOKUP('Transaction Data'!$G1351,Product_Code,Biscuit_Brand)</f>
        <v>Ginger Snaps</v>
      </c>
      <c r="K1351" s="2">
        <f t="array" ref="K1351">XLOOKUP('Transaction Data'!$G1351,Product_Code,Cost)</f>
        <v>14</v>
      </c>
      <c r="L1351" s="2">
        <f t="array" ref="L1351">XLOOKUP('Transaction Data'!$G1351,Product_Code,Unit_Price)</f>
        <v>28</v>
      </c>
      <c r="M1351" s="3">
        <f>'Transaction Data'!$F1351*'Transaction Data'!$K1351</f>
        <v>1456</v>
      </c>
      <c r="N1351" s="3">
        <f>'Transaction Data'!$F1351*'Transaction Data'!$L1351</f>
        <v>2912</v>
      </c>
      <c r="O1351" s="3">
        <f>'Transaction Data'!$N1351-'Transaction Data'!$M1351</f>
        <v>1456</v>
      </c>
      <c r="P1351" s="2">
        <f>DATEDIF('Transaction Data'!$D1351,'Transaction Data'!$A1351,"y")</f>
        <v>71</v>
      </c>
      <c r="Q1351" s="2" t="str">
        <f>FLOOR('Transaction Data'!$P1351,15)&amp;"-"&amp;FLOOR('Transaction Data'!$P1351,15)+14</f>
        <v>60-74</v>
      </c>
      <c r="R1351" s="2" t="str">
        <f>IF('Transaction Data'!$L1351&lt;=10,"Less Expensive","Expensive")</f>
        <v>Expensive</v>
      </c>
      <c r="S1351" s="4">
        <f>WEEKDAY('Transaction Data'!$A1351)</f>
        <v>7</v>
      </c>
      <c r="T1351" s="2" t="str">
        <f>IF(WEEKDAY('Transaction Data'!$A1351,2)&lt;6,"Weekday","Weekend")</f>
        <v>Weekend</v>
      </c>
    </row>
    <row r="1352" ht="15.75" customHeight="1">
      <c r="A1352" s="1">
        <v>45352.0</v>
      </c>
      <c r="B1352" s="2" t="s">
        <v>335</v>
      </c>
      <c r="C1352" s="2" t="s">
        <v>41</v>
      </c>
      <c r="D1352" s="1">
        <v>34976.0</v>
      </c>
      <c r="E1352" s="2" t="s">
        <v>63</v>
      </c>
      <c r="F1352" s="2">
        <v>258.0</v>
      </c>
      <c r="G1352" s="2" t="s">
        <v>48</v>
      </c>
      <c r="H1352" s="2" t="s">
        <v>49</v>
      </c>
      <c r="I1352" s="2" t="s">
        <v>25</v>
      </c>
      <c r="J1352" s="2" t="str">
        <f t="array" ref="J1352">XLOOKUP('Transaction Data'!$G1352,Product_Code,Biscuit_Brand)</f>
        <v>Lemon Crisps</v>
      </c>
      <c r="K1352" s="2">
        <f t="array" ref="K1352">XLOOKUP('Transaction Data'!$G1352,Product_Code,Cost)</f>
        <v>7</v>
      </c>
      <c r="L1352" s="2">
        <f t="array" ref="L1352">XLOOKUP('Transaction Data'!$G1352,Product_Code,Unit_Price)</f>
        <v>9</v>
      </c>
      <c r="M1352" s="3">
        <f>'Transaction Data'!$F1352*'Transaction Data'!$K1352</f>
        <v>1806</v>
      </c>
      <c r="N1352" s="3">
        <f>'Transaction Data'!$F1352*'Transaction Data'!$L1352</f>
        <v>2322</v>
      </c>
      <c r="O1352" s="3">
        <f>'Transaction Data'!$N1352-'Transaction Data'!$M1352</f>
        <v>516</v>
      </c>
      <c r="P1352" s="2">
        <f>DATEDIF('Transaction Data'!$D1352,'Transaction Data'!$A1352,"y")</f>
        <v>28</v>
      </c>
      <c r="Q1352" s="2" t="str">
        <f>FLOOR('Transaction Data'!$P1352,15)&amp;"-"&amp;FLOOR('Transaction Data'!$P1352,15)+14</f>
        <v>15-29</v>
      </c>
      <c r="R1352" s="2" t="str">
        <f>IF('Transaction Data'!$L1352&lt;=10,"Less Expensive","Expensive")</f>
        <v>Less Expensive</v>
      </c>
      <c r="S1352" s="4">
        <f>WEEKDAY('Transaction Data'!$A1352)</f>
        <v>6</v>
      </c>
      <c r="T1352" s="2" t="str">
        <f>IF(WEEKDAY('Transaction Data'!$A1352,2)&lt;6,"Weekday","Weekend")</f>
        <v>Weekday</v>
      </c>
    </row>
    <row r="1353" ht="15.75" customHeight="1">
      <c r="A1353" s="1">
        <v>45460.0</v>
      </c>
      <c r="B1353" s="2" t="s">
        <v>1347</v>
      </c>
      <c r="C1353" s="2" t="s">
        <v>65</v>
      </c>
      <c r="D1353" s="1">
        <v>29808.0</v>
      </c>
      <c r="E1353" s="2" t="s">
        <v>37</v>
      </c>
      <c r="F1353" s="2">
        <v>467.0</v>
      </c>
      <c r="G1353" s="2" t="s">
        <v>57</v>
      </c>
      <c r="H1353" s="2" t="s">
        <v>52</v>
      </c>
      <c r="I1353" s="2" t="s">
        <v>25</v>
      </c>
      <c r="J1353" s="2" t="str">
        <f t="array" ref="J1353">XLOOKUP('Transaction Data'!$G1353,Product_Code,Biscuit_Brand)</f>
        <v>Oatmeal Cookies</v>
      </c>
      <c r="K1353" s="2">
        <f t="array" ref="K1353">XLOOKUP('Transaction Data'!$G1353,Product_Code,Cost)</f>
        <v>19</v>
      </c>
      <c r="L1353" s="2">
        <f t="array" ref="L1353">XLOOKUP('Transaction Data'!$G1353,Product_Code,Unit_Price)</f>
        <v>23</v>
      </c>
      <c r="M1353" s="3">
        <f>'Transaction Data'!$F1353*'Transaction Data'!$K1353</f>
        <v>8873</v>
      </c>
      <c r="N1353" s="3">
        <f>'Transaction Data'!$F1353*'Transaction Data'!$L1353</f>
        <v>10741</v>
      </c>
      <c r="O1353" s="3">
        <f>'Transaction Data'!$N1353-'Transaction Data'!$M1353</f>
        <v>1868</v>
      </c>
      <c r="P1353" s="2">
        <f>DATEDIF('Transaction Data'!$D1353,'Transaction Data'!$A1353,"y")</f>
        <v>42</v>
      </c>
      <c r="Q1353" s="2" t="str">
        <f>FLOOR('Transaction Data'!$P1353,15)&amp;"-"&amp;FLOOR('Transaction Data'!$P1353,15)+14</f>
        <v>30-44</v>
      </c>
      <c r="R1353" s="2" t="str">
        <f>IF('Transaction Data'!$L1353&lt;=10,"Less Expensive","Expensive")</f>
        <v>Expensive</v>
      </c>
      <c r="S1353" s="4">
        <f>WEEKDAY('Transaction Data'!$A1353)</f>
        <v>2</v>
      </c>
      <c r="T1353" s="2" t="str">
        <f>IF(WEEKDAY('Transaction Data'!$A1353,2)&lt;6,"Weekday","Weekend")</f>
        <v>Weekday</v>
      </c>
    </row>
    <row r="1354" ht="15.75" customHeight="1">
      <c r="A1354" s="1">
        <v>45417.0</v>
      </c>
      <c r="B1354" s="2" t="s">
        <v>1348</v>
      </c>
      <c r="C1354" s="2" t="s">
        <v>51</v>
      </c>
      <c r="D1354" s="1">
        <v>16596.0</v>
      </c>
      <c r="E1354" s="2" t="s">
        <v>37</v>
      </c>
      <c r="F1354" s="2">
        <v>378.0</v>
      </c>
      <c r="G1354" s="2" t="s">
        <v>28</v>
      </c>
      <c r="H1354" s="2" t="s">
        <v>49</v>
      </c>
      <c r="I1354" s="2" t="s">
        <v>25</v>
      </c>
      <c r="J1354" s="2" t="str">
        <f t="array" ref="J1354">XLOOKUP('Transaction Data'!$G1354,Product_Code,Biscuit_Brand)</f>
        <v>Shortbread</v>
      </c>
      <c r="K1354" s="2">
        <f t="array" ref="K1354">XLOOKUP('Transaction Data'!$G1354,Product_Code,Cost)</f>
        <v>10</v>
      </c>
      <c r="L1354" s="2">
        <f t="array" ref="L1354">XLOOKUP('Transaction Data'!$G1354,Product_Code,Unit_Price)</f>
        <v>45</v>
      </c>
      <c r="M1354" s="3">
        <f>'Transaction Data'!$F1354*'Transaction Data'!$K1354</f>
        <v>3780</v>
      </c>
      <c r="N1354" s="3">
        <f>'Transaction Data'!$F1354*'Transaction Data'!$L1354</f>
        <v>17010</v>
      </c>
      <c r="O1354" s="3">
        <f>'Transaction Data'!$N1354-'Transaction Data'!$M1354</f>
        <v>13230</v>
      </c>
      <c r="P1354" s="2">
        <f>DATEDIF('Transaction Data'!$D1354,'Transaction Data'!$A1354,"y")</f>
        <v>78</v>
      </c>
      <c r="Q1354" s="2" t="str">
        <f>FLOOR('Transaction Data'!$P1354,15)&amp;"-"&amp;FLOOR('Transaction Data'!$P1354,15)+14</f>
        <v>75-89</v>
      </c>
      <c r="R1354" s="2" t="str">
        <f>IF('Transaction Data'!$L1354&lt;=10,"Less Expensive","Expensive")</f>
        <v>Expensive</v>
      </c>
      <c r="S1354" s="4">
        <f>WEEKDAY('Transaction Data'!$A1354)</f>
        <v>1</v>
      </c>
      <c r="T1354" s="2" t="str">
        <f>IF(WEEKDAY('Transaction Data'!$A1354,2)&lt;6,"Weekday","Weekend")</f>
        <v>Weekend</v>
      </c>
    </row>
    <row r="1355" ht="15.75" customHeight="1">
      <c r="A1355" s="1">
        <v>45428.0</v>
      </c>
      <c r="B1355" s="2" t="s">
        <v>1349</v>
      </c>
      <c r="C1355" s="2" t="s">
        <v>21</v>
      </c>
      <c r="D1355" s="1">
        <v>24809.0</v>
      </c>
      <c r="E1355" s="2" t="s">
        <v>27</v>
      </c>
      <c r="F1355" s="2">
        <v>438.0</v>
      </c>
      <c r="G1355" s="2" t="s">
        <v>33</v>
      </c>
      <c r="H1355" s="2" t="s">
        <v>52</v>
      </c>
      <c r="I1355" s="2" t="s">
        <v>25</v>
      </c>
      <c r="J1355" s="2" t="str">
        <f t="array" ref="J1355">XLOOKUP('Transaction Data'!$G1355,Product_Code,Biscuit_Brand)</f>
        <v>Caramel Biscuits</v>
      </c>
      <c r="K1355" s="2">
        <f t="array" ref="K1355">XLOOKUP('Transaction Data'!$G1355,Product_Code,Cost)</f>
        <v>18</v>
      </c>
      <c r="L1355" s="2">
        <f t="array" ref="L1355">XLOOKUP('Transaction Data'!$G1355,Product_Code,Unit_Price)</f>
        <v>22</v>
      </c>
      <c r="M1355" s="3">
        <f>'Transaction Data'!$F1355*'Transaction Data'!$K1355</f>
        <v>7884</v>
      </c>
      <c r="N1355" s="3">
        <f>'Transaction Data'!$F1355*'Transaction Data'!$L1355</f>
        <v>9636</v>
      </c>
      <c r="O1355" s="3">
        <f>'Transaction Data'!$N1355-'Transaction Data'!$M1355</f>
        <v>1752</v>
      </c>
      <c r="P1355" s="2">
        <f>DATEDIF('Transaction Data'!$D1355,'Transaction Data'!$A1355,"y")</f>
        <v>56</v>
      </c>
      <c r="Q1355" s="2" t="str">
        <f>FLOOR('Transaction Data'!$P1355,15)&amp;"-"&amp;FLOOR('Transaction Data'!$P1355,15)+14</f>
        <v>45-59</v>
      </c>
      <c r="R1355" s="2" t="str">
        <f>IF('Transaction Data'!$L1355&lt;=10,"Less Expensive","Expensive")</f>
        <v>Expensive</v>
      </c>
      <c r="S1355" s="4">
        <f>WEEKDAY('Transaction Data'!$A1355)</f>
        <v>5</v>
      </c>
      <c r="T1355" s="2" t="str">
        <f>IF(WEEKDAY('Transaction Data'!$A1355,2)&lt;6,"Weekday","Weekend")</f>
        <v>Weekday</v>
      </c>
    </row>
    <row r="1356" ht="15.75" customHeight="1">
      <c r="A1356" s="1">
        <v>45497.0</v>
      </c>
      <c r="B1356" s="2" t="s">
        <v>1350</v>
      </c>
      <c r="C1356" s="2" t="s">
        <v>72</v>
      </c>
      <c r="D1356" s="1">
        <v>35424.0</v>
      </c>
      <c r="E1356" s="2" t="s">
        <v>22</v>
      </c>
      <c r="F1356" s="2">
        <v>366.0</v>
      </c>
      <c r="G1356" s="2" t="s">
        <v>55</v>
      </c>
      <c r="H1356" s="2" t="s">
        <v>52</v>
      </c>
      <c r="I1356" s="2" t="s">
        <v>25</v>
      </c>
      <c r="J1356" s="2" t="str">
        <f t="array" ref="J1356">XLOOKUP('Transaction Data'!$G1356,Product_Code,Biscuit_Brand)</f>
        <v>Vanilla Wafers</v>
      </c>
      <c r="K1356" s="2">
        <f t="array" ref="K1356">XLOOKUP('Transaction Data'!$G1356,Product_Code,Cost)</f>
        <v>18</v>
      </c>
      <c r="L1356" s="2">
        <f t="array" ref="L1356">XLOOKUP('Transaction Data'!$G1356,Product_Code,Unit_Price)</f>
        <v>36</v>
      </c>
      <c r="M1356" s="3">
        <f>'Transaction Data'!$F1356*'Transaction Data'!$K1356</f>
        <v>6588</v>
      </c>
      <c r="N1356" s="3">
        <f>'Transaction Data'!$F1356*'Transaction Data'!$L1356</f>
        <v>13176</v>
      </c>
      <c r="O1356" s="3">
        <f>'Transaction Data'!$N1356-'Transaction Data'!$M1356</f>
        <v>6588</v>
      </c>
      <c r="P1356" s="2">
        <f>DATEDIF('Transaction Data'!$D1356,'Transaction Data'!$A1356,"y")</f>
        <v>27</v>
      </c>
      <c r="Q1356" s="2" t="str">
        <f>FLOOR('Transaction Data'!$P1356,15)&amp;"-"&amp;FLOOR('Transaction Data'!$P1356,15)+14</f>
        <v>15-29</v>
      </c>
      <c r="R1356" s="2" t="str">
        <f>IF('Transaction Data'!$L1356&lt;=10,"Less Expensive","Expensive")</f>
        <v>Expensive</v>
      </c>
      <c r="S1356" s="4">
        <f>WEEKDAY('Transaction Data'!$A1356)</f>
        <v>4</v>
      </c>
      <c r="T1356" s="2" t="str">
        <f>IF(WEEKDAY('Transaction Data'!$A1356,2)&lt;6,"Weekday","Weekend")</f>
        <v>Weekday</v>
      </c>
    </row>
    <row r="1357" ht="15.75" customHeight="1">
      <c r="A1357" s="1">
        <v>45420.0</v>
      </c>
      <c r="B1357" s="2" t="s">
        <v>1351</v>
      </c>
      <c r="C1357" s="2" t="s">
        <v>69</v>
      </c>
      <c r="D1357" s="1">
        <v>36082.0</v>
      </c>
      <c r="E1357" s="2" t="s">
        <v>63</v>
      </c>
      <c r="F1357" s="2">
        <v>293.0</v>
      </c>
      <c r="G1357" s="2" t="s">
        <v>33</v>
      </c>
      <c r="H1357" s="2" t="s">
        <v>45</v>
      </c>
      <c r="I1357" s="2" t="s">
        <v>30</v>
      </c>
      <c r="J1357" s="2" t="str">
        <f t="array" ref="J1357">XLOOKUP('Transaction Data'!$G1357,Product_Code,Biscuit_Brand)</f>
        <v>Caramel Biscuits</v>
      </c>
      <c r="K1357" s="2">
        <f t="array" ref="K1357">XLOOKUP('Transaction Data'!$G1357,Product_Code,Cost)</f>
        <v>18</v>
      </c>
      <c r="L1357" s="2">
        <f t="array" ref="L1357">XLOOKUP('Transaction Data'!$G1357,Product_Code,Unit_Price)</f>
        <v>22</v>
      </c>
      <c r="M1357" s="3">
        <f>'Transaction Data'!$F1357*'Transaction Data'!$K1357</f>
        <v>5274</v>
      </c>
      <c r="N1357" s="3">
        <f>'Transaction Data'!$F1357*'Transaction Data'!$L1357</f>
        <v>6446</v>
      </c>
      <c r="O1357" s="3">
        <f>'Transaction Data'!$N1357-'Transaction Data'!$M1357</f>
        <v>1172</v>
      </c>
      <c r="P1357" s="2">
        <f>DATEDIF('Transaction Data'!$D1357,'Transaction Data'!$A1357,"y")</f>
        <v>25</v>
      </c>
      <c r="Q1357" s="2" t="str">
        <f>FLOOR('Transaction Data'!$P1357,15)&amp;"-"&amp;FLOOR('Transaction Data'!$P1357,15)+14</f>
        <v>15-29</v>
      </c>
      <c r="R1357" s="2" t="str">
        <f>IF('Transaction Data'!$L1357&lt;=10,"Less Expensive","Expensive")</f>
        <v>Expensive</v>
      </c>
      <c r="S1357" s="4">
        <f>WEEKDAY('Transaction Data'!$A1357)</f>
        <v>4</v>
      </c>
      <c r="T1357" s="2" t="str">
        <f>IF(WEEKDAY('Transaction Data'!$A1357,2)&lt;6,"Weekday","Weekend")</f>
        <v>Weekday</v>
      </c>
    </row>
    <row r="1358" ht="15.75" customHeight="1">
      <c r="A1358" s="1">
        <v>45405.0</v>
      </c>
      <c r="B1358" s="2" t="s">
        <v>1352</v>
      </c>
      <c r="C1358" s="2" t="s">
        <v>21</v>
      </c>
      <c r="D1358" s="1">
        <v>23343.0</v>
      </c>
      <c r="E1358" s="2" t="s">
        <v>63</v>
      </c>
      <c r="F1358" s="2">
        <v>68.0</v>
      </c>
      <c r="G1358" s="2" t="s">
        <v>44</v>
      </c>
      <c r="H1358" s="2" t="s">
        <v>49</v>
      </c>
      <c r="I1358" s="2" t="s">
        <v>25</v>
      </c>
      <c r="J1358" s="2" t="str">
        <f t="array" ref="J1358">XLOOKUP('Transaction Data'!$G1358,Product_Code,Biscuit_Brand)</f>
        <v>Butter Crunch</v>
      </c>
      <c r="K1358" s="2">
        <f t="array" ref="K1358">XLOOKUP('Transaction Data'!$G1358,Product_Code,Cost)</f>
        <v>10</v>
      </c>
      <c r="L1358" s="2">
        <f t="array" ref="L1358">XLOOKUP('Transaction Data'!$G1358,Product_Code,Unit_Price)</f>
        <v>11</v>
      </c>
      <c r="M1358" s="3">
        <f>'Transaction Data'!$F1358*'Transaction Data'!$K1358</f>
        <v>680</v>
      </c>
      <c r="N1358" s="3">
        <f>'Transaction Data'!$F1358*'Transaction Data'!$L1358</f>
        <v>748</v>
      </c>
      <c r="O1358" s="3">
        <f>'Transaction Data'!$N1358-'Transaction Data'!$M1358</f>
        <v>68</v>
      </c>
      <c r="P1358" s="2">
        <f>DATEDIF('Transaction Data'!$D1358,'Transaction Data'!$A1358,"y")</f>
        <v>60</v>
      </c>
      <c r="Q1358" s="2" t="str">
        <f>FLOOR('Transaction Data'!$P1358,15)&amp;"-"&amp;FLOOR('Transaction Data'!$P1358,15)+14</f>
        <v>60-74</v>
      </c>
      <c r="R1358" s="2" t="str">
        <f>IF('Transaction Data'!$L1358&lt;=10,"Less Expensive","Expensive")</f>
        <v>Expensive</v>
      </c>
      <c r="S1358" s="4">
        <f>WEEKDAY('Transaction Data'!$A1358)</f>
        <v>3</v>
      </c>
      <c r="T1358" s="2" t="str">
        <f>IF(WEEKDAY('Transaction Data'!$A1358,2)&lt;6,"Weekday","Weekend")</f>
        <v>Weekday</v>
      </c>
    </row>
    <row r="1359" ht="15.75" customHeight="1">
      <c r="A1359" s="1">
        <v>45493.0</v>
      </c>
      <c r="B1359" s="2" t="s">
        <v>1353</v>
      </c>
      <c r="C1359" s="2" t="s">
        <v>41</v>
      </c>
      <c r="D1359" s="1">
        <v>16691.0</v>
      </c>
      <c r="E1359" s="2" t="s">
        <v>37</v>
      </c>
      <c r="F1359" s="2">
        <v>272.0</v>
      </c>
      <c r="G1359" s="2" t="s">
        <v>48</v>
      </c>
      <c r="H1359" s="2" t="s">
        <v>52</v>
      </c>
      <c r="I1359" s="2" t="s">
        <v>25</v>
      </c>
      <c r="J1359" s="2" t="str">
        <f t="array" ref="J1359">XLOOKUP('Transaction Data'!$G1359,Product_Code,Biscuit_Brand)</f>
        <v>Lemon Crisps</v>
      </c>
      <c r="K1359" s="2">
        <f t="array" ref="K1359">XLOOKUP('Transaction Data'!$G1359,Product_Code,Cost)</f>
        <v>7</v>
      </c>
      <c r="L1359" s="2">
        <f t="array" ref="L1359">XLOOKUP('Transaction Data'!$G1359,Product_Code,Unit_Price)</f>
        <v>9</v>
      </c>
      <c r="M1359" s="3">
        <f>'Transaction Data'!$F1359*'Transaction Data'!$K1359</f>
        <v>1904</v>
      </c>
      <c r="N1359" s="3">
        <f>'Transaction Data'!$F1359*'Transaction Data'!$L1359</f>
        <v>2448</v>
      </c>
      <c r="O1359" s="3">
        <f>'Transaction Data'!$N1359-'Transaction Data'!$M1359</f>
        <v>544</v>
      </c>
      <c r="P1359" s="2">
        <f>DATEDIF('Transaction Data'!$D1359,'Transaction Data'!$A1359,"y")</f>
        <v>78</v>
      </c>
      <c r="Q1359" s="2" t="str">
        <f>FLOOR('Transaction Data'!$P1359,15)&amp;"-"&amp;FLOOR('Transaction Data'!$P1359,15)+14</f>
        <v>75-89</v>
      </c>
      <c r="R1359" s="2" t="str">
        <f>IF('Transaction Data'!$L1359&lt;=10,"Less Expensive","Expensive")</f>
        <v>Less Expensive</v>
      </c>
      <c r="S1359" s="4">
        <f>WEEKDAY('Transaction Data'!$A1359)</f>
        <v>7</v>
      </c>
      <c r="T1359" s="2" t="str">
        <f>IF(WEEKDAY('Transaction Data'!$A1359,2)&lt;6,"Weekday","Weekend")</f>
        <v>Weekend</v>
      </c>
    </row>
    <row r="1360" ht="15.75" customHeight="1">
      <c r="A1360" s="1">
        <v>45413.0</v>
      </c>
      <c r="B1360" s="2" t="s">
        <v>1354</v>
      </c>
      <c r="C1360" s="2" t="s">
        <v>72</v>
      </c>
      <c r="D1360" s="1">
        <v>22706.0</v>
      </c>
      <c r="E1360" s="2" t="s">
        <v>27</v>
      </c>
      <c r="F1360" s="2">
        <v>391.0</v>
      </c>
      <c r="G1360" s="2" t="s">
        <v>33</v>
      </c>
      <c r="H1360" s="2" t="s">
        <v>49</v>
      </c>
      <c r="I1360" s="2" t="s">
        <v>25</v>
      </c>
      <c r="J1360" s="2" t="str">
        <f t="array" ref="J1360">XLOOKUP('Transaction Data'!$G1360,Product_Code,Biscuit_Brand)</f>
        <v>Caramel Biscuits</v>
      </c>
      <c r="K1360" s="2">
        <f t="array" ref="K1360">XLOOKUP('Transaction Data'!$G1360,Product_Code,Cost)</f>
        <v>18</v>
      </c>
      <c r="L1360" s="2">
        <f t="array" ref="L1360">XLOOKUP('Transaction Data'!$G1360,Product_Code,Unit_Price)</f>
        <v>22</v>
      </c>
      <c r="M1360" s="3">
        <f>'Transaction Data'!$F1360*'Transaction Data'!$K1360</f>
        <v>7038</v>
      </c>
      <c r="N1360" s="3">
        <f>'Transaction Data'!$F1360*'Transaction Data'!$L1360</f>
        <v>8602</v>
      </c>
      <c r="O1360" s="3">
        <f>'Transaction Data'!$N1360-'Transaction Data'!$M1360</f>
        <v>1564</v>
      </c>
      <c r="P1360" s="2">
        <f>DATEDIF('Transaction Data'!$D1360,'Transaction Data'!$A1360,"y")</f>
        <v>62</v>
      </c>
      <c r="Q1360" s="2" t="str">
        <f>FLOOR('Transaction Data'!$P1360,15)&amp;"-"&amp;FLOOR('Transaction Data'!$P1360,15)+14</f>
        <v>60-74</v>
      </c>
      <c r="R1360" s="2" t="str">
        <f>IF('Transaction Data'!$L1360&lt;=10,"Less Expensive","Expensive")</f>
        <v>Expensive</v>
      </c>
      <c r="S1360" s="4">
        <f>WEEKDAY('Transaction Data'!$A1360)</f>
        <v>4</v>
      </c>
      <c r="T1360" s="2" t="str">
        <f>IF(WEEKDAY('Transaction Data'!$A1360,2)&lt;6,"Weekday","Weekend")</f>
        <v>Weekday</v>
      </c>
    </row>
    <row r="1361" ht="15.75" customHeight="1">
      <c r="A1361" s="1">
        <v>45387.0</v>
      </c>
      <c r="B1361" s="2" t="s">
        <v>1355</v>
      </c>
      <c r="C1361" s="2" t="s">
        <v>47</v>
      </c>
      <c r="D1361" s="1">
        <v>36660.0</v>
      </c>
      <c r="E1361" s="2" t="s">
        <v>22</v>
      </c>
      <c r="F1361" s="2">
        <v>47.0</v>
      </c>
      <c r="G1361" s="2" t="s">
        <v>55</v>
      </c>
      <c r="H1361" s="2" t="s">
        <v>52</v>
      </c>
      <c r="I1361" s="2" t="s">
        <v>25</v>
      </c>
      <c r="J1361" s="2" t="str">
        <f t="array" ref="J1361">XLOOKUP('Transaction Data'!$G1361,Product_Code,Biscuit_Brand)</f>
        <v>Vanilla Wafers</v>
      </c>
      <c r="K1361" s="2">
        <f t="array" ref="K1361">XLOOKUP('Transaction Data'!$G1361,Product_Code,Cost)</f>
        <v>18</v>
      </c>
      <c r="L1361" s="2">
        <f t="array" ref="L1361">XLOOKUP('Transaction Data'!$G1361,Product_Code,Unit_Price)</f>
        <v>36</v>
      </c>
      <c r="M1361" s="3">
        <f>'Transaction Data'!$F1361*'Transaction Data'!$K1361</f>
        <v>846</v>
      </c>
      <c r="N1361" s="3">
        <f>'Transaction Data'!$F1361*'Transaction Data'!$L1361</f>
        <v>1692</v>
      </c>
      <c r="O1361" s="3">
        <f>'Transaction Data'!$N1361-'Transaction Data'!$M1361</f>
        <v>846</v>
      </c>
      <c r="P1361" s="2">
        <f>DATEDIF('Transaction Data'!$D1361,'Transaction Data'!$A1361,"y")</f>
        <v>23</v>
      </c>
      <c r="Q1361" s="2" t="str">
        <f>FLOOR('Transaction Data'!$P1361,15)&amp;"-"&amp;FLOOR('Transaction Data'!$P1361,15)+14</f>
        <v>15-29</v>
      </c>
      <c r="R1361" s="2" t="str">
        <f>IF('Transaction Data'!$L1361&lt;=10,"Less Expensive","Expensive")</f>
        <v>Expensive</v>
      </c>
      <c r="S1361" s="4">
        <f>WEEKDAY('Transaction Data'!$A1361)</f>
        <v>6</v>
      </c>
      <c r="T1361" s="2" t="str">
        <f>IF(WEEKDAY('Transaction Data'!$A1361,2)&lt;6,"Weekday","Weekend")</f>
        <v>Weekday</v>
      </c>
    </row>
    <row r="1362" ht="15.75" customHeight="1">
      <c r="A1362" s="1">
        <v>45426.0</v>
      </c>
      <c r="B1362" s="2" t="s">
        <v>1356</v>
      </c>
      <c r="C1362" s="2" t="s">
        <v>51</v>
      </c>
      <c r="D1362" s="1">
        <v>36960.0</v>
      </c>
      <c r="E1362" s="2" t="s">
        <v>37</v>
      </c>
      <c r="F1362" s="2">
        <v>154.0</v>
      </c>
      <c r="G1362" s="2" t="s">
        <v>28</v>
      </c>
      <c r="H1362" s="2" t="s">
        <v>34</v>
      </c>
      <c r="I1362" s="2" t="s">
        <v>25</v>
      </c>
      <c r="J1362" s="2" t="str">
        <f t="array" ref="J1362">XLOOKUP('Transaction Data'!$G1362,Product_Code,Biscuit_Brand)</f>
        <v>Shortbread</v>
      </c>
      <c r="K1362" s="2">
        <f t="array" ref="K1362">XLOOKUP('Transaction Data'!$G1362,Product_Code,Cost)</f>
        <v>10</v>
      </c>
      <c r="L1362" s="2">
        <f t="array" ref="L1362">XLOOKUP('Transaction Data'!$G1362,Product_Code,Unit_Price)</f>
        <v>45</v>
      </c>
      <c r="M1362" s="3">
        <f>'Transaction Data'!$F1362*'Transaction Data'!$K1362</f>
        <v>1540</v>
      </c>
      <c r="N1362" s="3">
        <f>'Transaction Data'!$F1362*'Transaction Data'!$L1362</f>
        <v>6930</v>
      </c>
      <c r="O1362" s="3">
        <f>'Transaction Data'!$N1362-'Transaction Data'!$M1362</f>
        <v>5390</v>
      </c>
      <c r="P1362" s="2">
        <f>DATEDIF('Transaction Data'!$D1362,'Transaction Data'!$A1362,"y")</f>
        <v>23</v>
      </c>
      <c r="Q1362" s="2" t="str">
        <f>FLOOR('Transaction Data'!$P1362,15)&amp;"-"&amp;FLOOR('Transaction Data'!$P1362,15)+14</f>
        <v>15-29</v>
      </c>
      <c r="R1362" s="2" t="str">
        <f>IF('Transaction Data'!$L1362&lt;=10,"Less Expensive","Expensive")</f>
        <v>Expensive</v>
      </c>
      <c r="S1362" s="4">
        <f>WEEKDAY('Transaction Data'!$A1362)</f>
        <v>3</v>
      </c>
      <c r="T1362" s="2" t="str">
        <f>IF(WEEKDAY('Transaction Data'!$A1362,2)&lt;6,"Weekday","Weekend")</f>
        <v>Weekday</v>
      </c>
    </row>
    <row r="1363" ht="15.75" customHeight="1">
      <c r="A1363" s="1">
        <v>45318.0</v>
      </c>
      <c r="B1363" s="2" t="s">
        <v>1357</v>
      </c>
      <c r="C1363" s="2" t="s">
        <v>21</v>
      </c>
      <c r="D1363" s="1">
        <v>27271.0</v>
      </c>
      <c r="E1363" s="2" t="s">
        <v>27</v>
      </c>
      <c r="F1363" s="2">
        <v>295.0</v>
      </c>
      <c r="G1363" s="2" t="s">
        <v>28</v>
      </c>
      <c r="H1363" s="2" t="s">
        <v>34</v>
      </c>
      <c r="I1363" s="2" t="s">
        <v>25</v>
      </c>
      <c r="J1363" s="2" t="str">
        <f t="array" ref="J1363">XLOOKUP('Transaction Data'!$G1363,Product_Code,Biscuit_Brand)</f>
        <v>Shortbread</v>
      </c>
      <c r="K1363" s="2">
        <f t="array" ref="K1363">XLOOKUP('Transaction Data'!$G1363,Product_Code,Cost)</f>
        <v>10</v>
      </c>
      <c r="L1363" s="2">
        <f t="array" ref="L1363">XLOOKUP('Transaction Data'!$G1363,Product_Code,Unit_Price)</f>
        <v>45</v>
      </c>
      <c r="M1363" s="3">
        <f>'Transaction Data'!$F1363*'Transaction Data'!$K1363</f>
        <v>2950</v>
      </c>
      <c r="N1363" s="3">
        <f>'Transaction Data'!$F1363*'Transaction Data'!$L1363</f>
        <v>13275</v>
      </c>
      <c r="O1363" s="3">
        <f>'Transaction Data'!$N1363-'Transaction Data'!$M1363</f>
        <v>10325</v>
      </c>
      <c r="P1363" s="2">
        <f>DATEDIF('Transaction Data'!$D1363,'Transaction Data'!$A1363,"y")</f>
        <v>49</v>
      </c>
      <c r="Q1363" s="2" t="str">
        <f>FLOOR('Transaction Data'!$P1363,15)&amp;"-"&amp;FLOOR('Transaction Data'!$P1363,15)+14</f>
        <v>45-59</v>
      </c>
      <c r="R1363" s="2" t="str">
        <f>IF('Transaction Data'!$L1363&lt;=10,"Less Expensive","Expensive")</f>
        <v>Expensive</v>
      </c>
      <c r="S1363" s="4">
        <f>WEEKDAY('Transaction Data'!$A1363)</f>
        <v>7</v>
      </c>
      <c r="T1363" s="2" t="str">
        <f>IF(WEEKDAY('Transaction Data'!$A1363,2)&lt;6,"Weekday","Weekend")</f>
        <v>Weekend</v>
      </c>
    </row>
    <row r="1364" ht="15.75" customHeight="1">
      <c r="A1364" s="1">
        <v>45379.0</v>
      </c>
      <c r="B1364" s="2" t="s">
        <v>1358</v>
      </c>
      <c r="C1364" s="2" t="s">
        <v>32</v>
      </c>
      <c r="D1364" s="1">
        <v>21139.0</v>
      </c>
      <c r="E1364" s="2" t="s">
        <v>37</v>
      </c>
      <c r="F1364" s="2">
        <v>71.0</v>
      </c>
      <c r="G1364" s="2" t="s">
        <v>28</v>
      </c>
      <c r="H1364" s="2" t="s">
        <v>39</v>
      </c>
      <c r="I1364" s="2" t="s">
        <v>25</v>
      </c>
      <c r="J1364" s="2" t="str">
        <f t="array" ref="J1364">XLOOKUP('Transaction Data'!$G1364,Product_Code,Biscuit_Brand)</f>
        <v>Shortbread</v>
      </c>
      <c r="K1364" s="2">
        <f t="array" ref="K1364">XLOOKUP('Transaction Data'!$G1364,Product_Code,Cost)</f>
        <v>10</v>
      </c>
      <c r="L1364" s="2">
        <f t="array" ref="L1364">XLOOKUP('Transaction Data'!$G1364,Product_Code,Unit_Price)</f>
        <v>45</v>
      </c>
      <c r="M1364" s="3">
        <f>'Transaction Data'!$F1364*'Transaction Data'!$K1364</f>
        <v>710</v>
      </c>
      <c r="N1364" s="3">
        <f>'Transaction Data'!$F1364*'Transaction Data'!$L1364</f>
        <v>3195</v>
      </c>
      <c r="O1364" s="3">
        <f>'Transaction Data'!$N1364-'Transaction Data'!$M1364</f>
        <v>2485</v>
      </c>
      <c r="P1364" s="2">
        <f>DATEDIF('Transaction Data'!$D1364,'Transaction Data'!$A1364,"y")</f>
        <v>66</v>
      </c>
      <c r="Q1364" s="2" t="str">
        <f>FLOOR('Transaction Data'!$P1364,15)&amp;"-"&amp;FLOOR('Transaction Data'!$P1364,15)+14</f>
        <v>60-74</v>
      </c>
      <c r="R1364" s="2" t="str">
        <f>IF('Transaction Data'!$L1364&lt;=10,"Less Expensive","Expensive")</f>
        <v>Expensive</v>
      </c>
      <c r="S1364" s="4">
        <f>WEEKDAY('Transaction Data'!$A1364)</f>
        <v>5</v>
      </c>
      <c r="T1364" s="2" t="str">
        <f>IF(WEEKDAY('Transaction Data'!$A1364,2)&lt;6,"Weekday","Weekend")</f>
        <v>Weekday</v>
      </c>
    </row>
    <row r="1365" ht="15.75" customHeight="1">
      <c r="A1365" s="1">
        <v>45371.0</v>
      </c>
      <c r="B1365" s="2" t="s">
        <v>1359</v>
      </c>
      <c r="C1365" s="2" t="s">
        <v>41</v>
      </c>
      <c r="D1365" s="1">
        <v>24560.0</v>
      </c>
      <c r="E1365" s="2" t="s">
        <v>37</v>
      </c>
      <c r="F1365" s="2">
        <v>207.0</v>
      </c>
      <c r="G1365" s="2" t="s">
        <v>23</v>
      </c>
      <c r="H1365" s="2" t="s">
        <v>42</v>
      </c>
      <c r="I1365" s="2" t="s">
        <v>25</v>
      </c>
      <c r="J1365" s="2" t="str">
        <f t="array" ref="J1365">XLOOKUP('Transaction Data'!$G1365,Product_Code,Biscuit_Brand)</f>
        <v>Cinnamon Swirls</v>
      </c>
      <c r="K1365" s="2">
        <f t="array" ref="K1365">XLOOKUP('Transaction Data'!$G1365,Product_Code,Cost)</f>
        <v>10</v>
      </c>
      <c r="L1365" s="2">
        <f t="array" ref="L1365">XLOOKUP('Transaction Data'!$G1365,Product_Code,Unit_Price)</f>
        <v>14</v>
      </c>
      <c r="M1365" s="3">
        <f>'Transaction Data'!$F1365*'Transaction Data'!$K1365</f>
        <v>2070</v>
      </c>
      <c r="N1365" s="3">
        <f>'Transaction Data'!$F1365*'Transaction Data'!$L1365</f>
        <v>2898</v>
      </c>
      <c r="O1365" s="3">
        <f>'Transaction Data'!$N1365-'Transaction Data'!$M1365</f>
        <v>828</v>
      </c>
      <c r="P1365" s="2">
        <f>DATEDIF('Transaction Data'!$D1365,'Transaction Data'!$A1365,"y")</f>
        <v>56</v>
      </c>
      <c r="Q1365" s="2" t="str">
        <f>FLOOR('Transaction Data'!$P1365,15)&amp;"-"&amp;FLOOR('Transaction Data'!$P1365,15)+14</f>
        <v>45-59</v>
      </c>
      <c r="R1365" s="2" t="str">
        <f>IF('Transaction Data'!$L1365&lt;=10,"Less Expensive","Expensive")</f>
        <v>Expensive</v>
      </c>
      <c r="S1365" s="4">
        <f>WEEKDAY('Transaction Data'!$A1365)</f>
        <v>4</v>
      </c>
      <c r="T1365" s="2" t="str">
        <f>IF(WEEKDAY('Transaction Data'!$A1365,2)&lt;6,"Weekday","Weekend")</f>
        <v>Weekday</v>
      </c>
    </row>
    <row r="1366" ht="15.75" customHeight="1">
      <c r="A1366" s="1">
        <v>45297.0</v>
      </c>
      <c r="B1366" s="2" t="s">
        <v>1360</v>
      </c>
      <c r="C1366" s="2" t="s">
        <v>72</v>
      </c>
      <c r="D1366" s="1">
        <v>31521.0</v>
      </c>
      <c r="E1366" s="2" t="s">
        <v>27</v>
      </c>
      <c r="F1366" s="2">
        <v>161.0</v>
      </c>
      <c r="G1366" s="2" t="s">
        <v>48</v>
      </c>
      <c r="H1366" s="2" t="s">
        <v>45</v>
      </c>
      <c r="I1366" s="2" t="s">
        <v>25</v>
      </c>
      <c r="J1366" s="2" t="str">
        <f t="array" ref="J1366">XLOOKUP('Transaction Data'!$G1366,Product_Code,Biscuit_Brand)</f>
        <v>Lemon Crisps</v>
      </c>
      <c r="K1366" s="2">
        <f t="array" ref="K1366">XLOOKUP('Transaction Data'!$G1366,Product_Code,Cost)</f>
        <v>7</v>
      </c>
      <c r="L1366" s="2">
        <f t="array" ref="L1366">XLOOKUP('Transaction Data'!$G1366,Product_Code,Unit_Price)</f>
        <v>9</v>
      </c>
      <c r="M1366" s="3">
        <f>'Transaction Data'!$F1366*'Transaction Data'!$K1366</f>
        <v>1127</v>
      </c>
      <c r="N1366" s="3">
        <f>'Transaction Data'!$F1366*'Transaction Data'!$L1366</f>
        <v>1449</v>
      </c>
      <c r="O1366" s="3">
        <f>'Transaction Data'!$N1366-'Transaction Data'!$M1366</f>
        <v>322</v>
      </c>
      <c r="P1366" s="2">
        <f>DATEDIF('Transaction Data'!$D1366,'Transaction Data'!$A1366,"y")</f>
        <v>37</v>
      </c>
      <c r="Q1366" s="2" t="str">
        <f>FLOOR('Transaction Data'!$P1366,15)&amp;"-"&amp;FLOOR('Transaction Data'!$P1366,15)+14</f>
        <v>30-44</v>
      </c>
      <c r="R1366" s="2" t="str">
        <f>IF('Transaction Data'!$L1366&lt;=10,"Less Expensive","Expensive")</f>
        <v>Less Expensive</v>
      </c>
      <c r="S1366" s="4">
        <f>WEEKDAY('Transaction Data'!$A1366)</f>
        <v>7</v>
      </c>
      <c r="T1366" s="2" t="str">
        <f>IF(WEEKDAY('Transaction Data'!$A1366,2)&lt;6,"Weekday","Weekend")</f>
        <v>Weekend</v>
      </c>
    </row>
    <row r="1367" ht="15.75" customHeight="1">
      <c r="A1367" s="1">
        <v>45325.0</v>
      </c>
      <c r="B1367" s="2" t="s">
        <v>1361</v>
      </c>
      <c r="C1367" s="2" t="s">
        <v>21</v>
      </c>
      <c r="D1367" s="1">
        <v>34608.0</v>
      </c>
      <c r="E1367" s="2" t="s">
        <v>37</v>
      </c>
      <c r="F1367" s="2">
        <v>100.0</v>
      </c>
      <c r="G1367" s="2" t="s">
        <v>48</v>
      </c>
      <c r="H1367" s="2" t="s">
        <v>24</v>
      </c>
      <c r="I1367" s="2" t="s">
        <v>25</v>
      </c>
      <c r="J1367" s="2" t="str">
        <f t="array" ref="J1367">XLOOKUP('Transaction Data'!$G1367,Product_Code,Biscuit_Brand)</f>
        <v>Lemon Crisps</v>
      </c>
      <c r="K1367" s="2">
        <f t="array" ref="K1367">XLOOKUP('Transaction Data'!$G1367,Product_Code,Cost)</f>
        <v>7</v>
      </c>
      <c r="L1367" s="2">
        <f t="array" ref="L1367">XLOOKUP('Transaction Data'!$G1367,Product_Code,Unit_Price)</f>
        <v>9</v>
      </c>
      <c r="M1367" s="3">
        <f>'Transaction Data'!$F1367*'Transaction Data'!$K1367</f>
        <v>700</v>
      </c>
      <c r="N1367" s="3">
        <f>'Transaction Data'!$F1367*'Transaction Data'!$L1367</f>
        <v>900</v>
      </c>
      <c r="O1367" s="3">
        <f>'Transaction Data'!$N1367-'Transaction Data'!$M1367</f>
        <v>200</v>
      </c>
      <c r="P1367" s="2">
        <f>DATEDIF('Transaction Data'!$D1367,'Transaction Data'!$A1367,"y")</f>
        <v>29</v>
      </c>
      <c r="Q1367" s="2" t="str">
        <f>FLOOR('Transaction Data'!$P1367,15)&amp;"-"&amp;FLOOR('Transaction Data'!$P1367,15)+14</f>
        <v>15-29</v>
      </c>
      <c r="R1367" s="2" t="str">
        <f>IF('Transaction Data'!$L1367&lt;=10,"Less Expensive","Expensive")</f>
        <v>Less Expensive</v>
      </c>
      <c r="S1367" s="4">
        <f>WEEKDAY('Transaction Data'!$A1367)</f>
        <v>7</v>
      </c>
      <c r="T1367" s="2" t="str">
        <f>IF(WEEKDAY('Transaction Data'!$A1367,2)&lt;6,"Weekday","Weekend")</f>
        <v>Weekend</v>
      </c>
    </row>
    <row r="1368" ht="15.75" customHeight="1">
      <c r="A1368" s="1">
        <v>45361.0</v>
      </c>
      <c r="B1368" s="2" t="s">
        <v>1362</v>
      </c>
      <c r="C1368" s="2" t="s">
        <v>21</v>
      </c>
      <c r="D1368" s="1">
        <v>31717.0</v>
      </c>
      <c r="E1368" s="2" t="s">
        <v>37</v>
      </c>
      <c r="F1368" s="2">
        <v>34.0</v>
      </c>
      <c r="G1368" s="2" t="s">
        <v>61</v>
      </c>
      <c r="H1368" s="2" t="s">
        <v>29</v>
      </c>
      <c r="I1368" s="2" t="s">
        <v>30</v>
      </c>
      <c r="J1368" s="2" t="str">
        <f t="array" ref="J1368">XLOOKUP('Transaction Data'!$G1368,Product_Code,Biscuit_Brand)</f>
        <v>Choco Delight</v>
      </c>
      <c r="K1368" s="2">
        <f t="array" ref="K1368">XLOOKUP('Transaction Data'!$G1368,Product_Code,Cost)</f>
        <v>3</v>
      </c>
      <c r="L1368" s="2">
        <f t="array" ref="L1368">XLOOKUP('Transaction Data'!$G1368,Product_Code,Unit_Price)</f>
        <v>5</v>
      </c>
      <c r="M1368" s="3">
        <f>'Transaction Data'!$F1368*'Transaction Data'!$K1368</f>
        <v>102</v>
      </c>
      <c r="N1368" s="3">
        <f>'Transaction Data'!$F1368*'Transaction Data'!$L1368</f>
        <v>170</v>
      </c>
      <c r="O1368" s="3">
        <f>'Transaction Data'!$N1368-'Transaction Data'!$M1368</f>
        <v>68</v>
      </c>
      <c r="P1368" s="2">
        <f>DATEDIF('Transaction Data'!$D1368,'Transaction Data'!$A1368,"y")</f>
        <v>37</v>
      </c>
      <c r="Q1368" s="2" t="str">
        <f>FLOOR('Transaction Data'!$P1368,15)&amp;"-"&amp;FLOOR('Transaction Data'!$P1368,15)+14</f>
        <v>30-44</v>
      </c>
      <c r="R1368" s="2" t="str">
        <f>IF('Transaction Data'!$L1368&lt;=10,"Less Expensive","Expensive")</f>
        <v>Less Expensive</v>
      </c>
      <c r="S1368" s="4">
        <f>WEEKDAY('Transaction Data'!$A1368)</f>
        <v>1</v>
      </c>
      <c r="T1368" s="2" t="str">
        <f>IF(WEEKDAY('Transaction Data'!$A1368,2)&lt;6,"Weekday","Weekend")</f>
        <v>Weekend</v>
      </c>
    </row>
    <row r="1369" ht="15.75" customHeight="1">
      <c r="A1369" s="1">
        <v>45314.0</v>
      </c>
      <c r="B1369" s="2" t="s">
        <v>1363</v>
      </c>
      <c r="C1369" s="2" t="s">
        <v>21</v>
      </c>
      <c r="D1369" s="1">
        <v>16707.0</v>
      </c>
      <c r="E1369" s="2" t="s">
        <v>63</v>
      </c>
      <c r="F1369" s="2">
        <v>352.0</v>
      </c>
      <c r="G1369" s="2" t="s">
        <v>33</v>
      </c>
      <c r="H1369" s="2" t="s">
        <v>34</v>
      </c>
      <c r="I1369" s="2" t="s">
        <v>25</v>
      </c>
      <c r="J1369" s="2" t="str">
        <f t="array" ref="J1369">XLOOKUP('Transaction Data'!$G1369,Product_Code,Biscuit_Brand)</f>
        <v>Caramel Biscuits</v>
      </c>
      <c r="K1369" s="2">
        <f t="array" ref="K1369">XLOOKUP('Transaction Data'!$G1369,Product_Code,Cost)</f>
        <v>18</v>
      </c>
      <c r="L1369" s="2">
        <f t="array" ref="L1369">XLOOKUP('Transaction Data'!$G1369,Product_Code,Unit_Price)</f>
        <v>22</v>
      </c>
      <c r="M1369" s="3">
        <f>'Transaction Data'!$F1369*'Transaction Data'!$K1369</f>
        <v>6336</v>
      </c>
      <c r="N1369" s="3">
        <f>'Transaction Data'!$F1369*'Transaction Data'!$L1369</f>
        <v>7744</v>
      </c>
      <c r="O1369" s="3">
        <f>'Transaction Data'!$N1369-'Transaction Data'!$M1369</f>
        <v>1408</v>
      </c>
      <c r="P1369" s="2">
        <f>DATEDIF('Transaction Data'!$D1369,'Transaction Data'!$A1369,"y")</f>
        <v>78</v>
      </c>
      <c r="Q1369" s="2" t="str">
        <f>FLOOR('Transaction Data'!$P1369,15)&amp;"-"&amp;FLOOR('Transaction Data'!$P1369,15)+14</f>
        <v>75-89</v>
      </c>
      <c r="R1369" s="2" t="str">
        <f>IF('Transaction Data'!$L1369&lt;=10,"Less Expensive","Expensive")</f>
        <v>Expensive</v>
      </c>
      <c r="S1369" s="4">
        <f>WEEKDAY('Transaction Data'!$A1369)</f>
        <v>3</v>
      </c>
      <c r="T1369" s="2" t="str">
        <f>IF(WEEKDAY('Transaction Data'!$A1369,2)&lt;6,"Weekday","Weekend")</f>
        <v>Weekday</v>
      </c>
    </row>
    <row r="1370" ht="15.75" customHeight="1">
      <c r="A1370" s="1">
        <v>45364.0</v>
      </c>
      <c r="B1370" s="2" t="s">
        <v>1364</v>
      </c>
      <c r="C1370" s="2" t="s">
        <v>51</v>
      </c>
      <c r="D1370" s="1">
        <v>24093.0</v>
      </c>
      <c r="E1370" s="2" t="s">
        <v>22</v>
      </c>
      <c r="F1370" s="2">
        <v>208.0</v>
      </c>
      <c r="G1370" s="2" t="s">
        <v>57</v>
      </c>
      <c r="H1370" s="2" t="s">
        <v>24</v>
      </c>
      <c r="I1370" s="2" t="s">
        <v>25</v>
      </c>
      <c r="J1370" s="2" t="str">
        <f t="array" ref="J1370">XLOOKUP('Transaction Data'!$G1370,Product_Code,Biscuit_Brand)</f>
        <v>Oatmeal Cookies</v>
      </c>
      <c r="K1370" s="2">
        <f t="array" ref="K1370">XLOOKUP('Transaction Data'!$G1370,Product_Code,Cost)</f>
        <v>19</v>
      </c>
      <c r="L1370" s="2">
        <f t="array" ref="L1370">XLOOKUP('Transaction Data'!$G1370,Product_Code,Unit_Price)</f>
        <v>23</v>
      </c>
      <c r="M1370" s="3">
        <f>'Transaction Data'!$F1370*'Transaction Data'!$K1370</f>
        <v>3952</v>
      </c>
      <c r="N1370" s="3">
        <f>'Transaction Data'!$F1370*'Transaction Data'!$L1370</f>
        <v>4784</v>
      </c>
      <c r="O1370" s="3">
        <f>'Transaction Data'!$N1370-'Transaction Data'!$M1370</f>
        <v>832</v>
      </c>
      <c r="P1370" s="2">
        <f>DATEDIF('Transaction Data'!$D1370,'Transaction Data'!$A1370,"y")</f>
        <v>58</v>
      </c>
      <c r="Q1370" s="2" t="str">
        <f>FLOOR('Transaction Data'!$P1370,15)&amp;"-"&amp;FLOOR('Transaction Data'!$P1370,15)+14</f>
        <v>45-59</v>
      </c>
      <c r="R1370" s="2" t="str">
        <f>IF('Transaction Data'!$L1370&lt;=10,"Less Expensive","Expensive")</f>
        <v>Expensive</v>
      </c>
      <c r="S1370" s="4">
        <f>WEEKDAY('Transaction Data'!$A1370)</f>
        <v>4</v>
      </c>
      <c r="T1370" s="2" t="str">
        <f>IF(WEEKDAY('Transaction Data'!$A1370,2)&lt;6,"Weekday","Weekend")</f>
        <v>Weekday</v>
      </c>
    </row>
    <row r="1371" ht="15.75" customHeight="1">
      <c r="A1371" s="1">
        <v>45385.0</v>
      </c>
      <c r="B1371" s="2" t="s">
        <v>1365</v>
      </c>
      <c r="C1371" s="2" t="s">
        <v>78</v>
      </c>
      <c r="D1371" s="1">
        <v>26267.0</v>
      </c>
      <c r="E1371" s="2" t="s">
        <v>22</v>
      </c>
      <c r="F1371" s="2">
        <v>41.0</v>
      </c>
      <c r="G1371" s="2" t="s">
        <v>23</v>
      </c>
      <c r="H1371" s="2" t="s">
        <v>29</v>
      </c>
      <c r="I1371" s="2" t="s">
        <v>25</v>
      </c>
      <c r="J1371" s="2" t="str">
        <f t="array" ref="J1371">XLOOKUP('Transaction Data'!$G1371,Product_Code,Biscuit_Brand)</f>
        <v>Cinnamon Swirls</v>
      </c>
      <c r="K1371" s="2">
        <f t="array" ref="K1371">XLOOKUP('Transaction Data'!$G1371,Product_Code,Cost)</f>
        <v>10</v>
      </c>
      <c r="L1371" s="2">
        <f t="array" ref="L1371">XLOOKUP('Transaction Data'!$G1371,Product_Code,Unit_Price)</f>
        <v>14</v>
      </c>
      <c r="M1371" s="3">
        <f>'Transaction Data'!$F1371*'Transaction Data'!$K1371</f>
        <v>410</v>
      </c>
      <c r="N1371" s="3">
        <f>'Transaction Data'!$F1371*'Transaction Data'!$L1371</f>
        <v>574</v>
      </c>
      <c r="O1371" s="3">
        <f>'Transaction Data'!$N1371-'Transaction Data'!$M1371</f>
        <v>164</v>
      </c>
      <c r="P1371" s="2">
        <f>DATEDIF('Transaction Data'!$D1371,'Transaction Data'!$A1371,"y")</f>
        <v>52</v>
      </c>
      <c r="Q1371" s="2" t="str">
        <f>FLOOR('Transaction Data'!$P1371,15)&amp;"-"&amp;FLOOR('Transaction Data'!$P1371,15)+14</f>
        <v>45-59</v>
      </c>
      <c r="R1371" s="2" t="str">
        <f>IF('Transaction Data'!$L1371&lt;=10,"Less Expensive","Expensive")</f>
        <v>Expensive</v>
      </c>
      <c r="S1371" s="4">
        <f>WEEKDAY('Transaction Data'!$A1371)</f>
        <v>4</v>
      </c>
      <c r="T1371" s="2" t="str">
        <f>IF(WEEKDAY('Transaction Data'!$A1371,2)&lt;6,"Weekday","Weekend")</f>
        <v>Weekday</v>
      </c>
    </row>
    <row r="1372" ht="15.75" customHeight="1">
      <c r="A1372" s="1">
        <v>45327.0</v>
      </c>
      <c r="B1372" s="2" t="s">
        <v>1366</v>
      </c>
      <c r="C1372" s="2" t="s">
        <v>65</v>
      </c>
      <c r="D1372" s="1">
        <v>18934.0</v>
      </c>
      <c r="E1372" s="2" t="s">
        <v>27</v>
      </c>
      <c r="F1372" s="2">
        <v>144.0</v>
      </c>
      <c r="G1372" s="2" t="s">
        <v>48</v>
      </c>
      <c r="H1372" s="2" t="s">
        <v>34</v>
      </c>
      <c r="I1372" s="2" t="s">
        <v>25</v>
      </c>
      <c r="J1372" s="2" t="str">
        <f t="array" ref="J1372">XLOOKUP('Transaction Data'!$G1372,Product_Code,Biscuit_Brand)</f>
        <v>Lemon Crisps</v>
      </c>
      <c r="K1372" s="2">
        <f t="array" ref="K1372">XLOOKUP('Transaction Data'!$G1372,Product_Code,Cost)</f>
        <v>7</v>
      </c>
      <c r="L1372" s="2">
        <f t="array" ref="L1372">XLOOKUP('Transaction Data'!$G1372,Product_Code,Unit_Price)</f>
        <v>9</v>
      </c>
      <c r="M1372" s="3">
        <f>'Transaction Data'!$F1372*'Transaction Data'!$K1372</f>
        <v>1008</v>
      </c>
      <c r="N1372" s="3">
        <f>'Transaction Data'!$F1372*'Transaction Data'!$L1372</f>
        <v>1296</v>
      </c>
      <c r="O1372" s="3">
        <f>'Transaction Data'!$N1372-'Transaction Data'!$M1372</f>
        <v>288</v>
      </c>
      <c r="P1372" s="2">
        <f>DATEDIF('Transaction Data'!$D1372,'Transaction Data'!$A1372,"y")</f>
        <v>72</v>
      </c>
      <c r="Q1372" s="2" t="str">
        <f>FLOOR('Transaction Data'!$P1372,15)&amp;"-"&amp;FLOOR('Transaction Data'!$P1372,15)+14</f>
        <v>60-74</v>
      </c>
      <c r="R1372" s="2" t="str">
        <f>IF('Transaction Data'!$L1372&lt;=10,"Less Expensive","Expensive")</f>
        <v>Less Expensive</v>
      </c>
      <c r="S1372" s="4">
        <f>WEEKDAY('Transaction Data'!$A1372)</f>
        <v>2</v>
      </c>
      <c r="T1372" s="2" t="str">
        <f>IF(WEEKDAY('Transaction Data'!$A1372,2)&lt;6,"Weekday","Weekend")</f>
        <v>Weekday</v>
      </c>
    </row>
    <row r="1373" ht="15.75" customHeight="1">
      <c r="A1373" s="1">
        <v>45384.0</v>
      </c>
      <c r="B1373" s="2" t="s">
        <v>1367</v>
      </c>
      <c r="C1373" s="2" t="s">
        <v>41</v>
      </c>
      <c r="D1373" s="1">
        <v>17420.0</v>
      </c>
      <c r="E1373" s="2" t="s">
        <v>63</v>
      </c>
      <c r="F1373" s="2">
        <v>77.0</v>
      </c>
      <c r="G1373" s="2" t="s">
        <v>38</v>
      </c>
      <c r="H1373" s="2" t="s">
        <v>24</v>
      </c>
      <c r="I1373" s="2" t="s">
        <v>25</v>
      </c>
      <c r="J1373" s="2" t="str">
        <f t="array" ref="J1373">XLOOKUP('Transaction Data'!$G1373,Product_Code,Biscuit_Brand)</f>
        <v>Ginger Snaps</v>
      </c>
      <c r="K1373" s="2">
        <f t="array" ref="K1373">XLOOKUP('Transaction Data'!$G1373,Product_Code,Cost)</f>
        <v>14</v>
      </c>
      <c r="L1373" s="2">
        <f t="array" ref="L1373">XLOOKUP('Transaction Data'!$G1373,Product_Code,Unit_Price)</f>
        <v>28</v>
      </c>
      <c r="M1373" s="3">
        <f>'Transaction Data'!$F1373*'Transaction Data'!$K1373</f>
        <v>1078</v>
      </c>
      <c r="N1373" s="3">
        <f>'Transaction Data'!$F1373*'Transaction Data'!$L1373</f>
        <v>2156</v>
      </c>
      <c r="O1373" s="3">
        <f>'Transaction Data'!$N1373-'Transaction Data'!$M1373</f>
        <v>1078</v>
      </c>
      <c r="P1373" s="2">
        <f>DATEDIF('Transaction Data'!$D1373,'Transaction Data'!$A1373,"y")</f>
        <v>76</v>
      </c>
      <c r="Q1373" s="2" t="str">
        <f>FLOOR('Transaction Data'!$P1373,15)&amp;"-"&amp;FLOOR('Transaction Data'!$P1373,15)+14</f>
        <v>75-89</v>
      </c>
      <c r="R1373" s="2" t="str">
        <f>IF('Transaction Data'!$L1373&lt;=10,"Less Expensive","Expensive")</f>
        <v>Expensive</v>
      </c>
      <c r="S1373" s="4">
        <f>WEEKDAY('Transaction Data'!$A1373)</f>
        <v>3</v>
      </c>
      <c r="T1373" s="2" t="str">
        <f>IF(WEEKDAY('Transaction Data'!$A1373,2)&lt;6,"Weekday","Weekend")</f>
        <v>Weekday</v>
      </c>
    </row>
    <row r="1374" ht="15.75" customHeight="1">
      <c r="A1374" s="1">
        <v>45413.0</v>
      </c>
      <c r="B1374" s="2" t="s">
        <v>1368</v>
      </c>
      <c r="C1374" s="2" t="s">
        <v>69</v>
      </c>
      <c r="D1374" s="1">
        <v>26885.0</v>
      </c>
      <c r="E1374" s="2" t="s">
        <v>37</v>
      </c>
      <c r="F1374" s="2">
        <v>150.0</v>
      </c>
      <c r="G1374" s="2" t="s">
        <v>33</v>
      </c>
      <c r="H1374" s="2" t="s">
        <v>29</v>
      </c>
      <c r="I1374" s="2" t="s">
        <v>25</v>
      </c>
      <c r="J1374" s="2" t="str">
        <f t="array" ref="J1374">XLOOKUP('Transaction Data'!$G1374,Product_Code,Biscuit_Brand)</f>
        <v>Caramel Biscuits</v>
      </c>
      <c r="K1374" s="2">
        <f t="array" ref="K1374">XLOOKUP('Transaction Data'!$G1374,Product_Code,Cost)</f>
        <v>18</v>
      </c>
      <c r="L1374" s="2">
        <f t="array" ref="L1374">XLOOKUP('Transaction Data'!$G1374,Product_Code,Unit_Price)</f>
        <v>22</v>
      </c>
      <c r="M1374" s="3">
        <f>'Transaction Data'!$F1374*'Transaction Data'!$K1374</f>
        <v>2700</v>
      </c>
      <c r="N1374" s="3">
        <f>'Transaction Data'!$F1374*'Transaction Data'!$L1374</f>
        <v>3300</v>
      </c>
      <c r="O1374" s="3">
        <f>'Transaction Data'!$N1374-'Transaction Data'!$M1374</f>
        <v>600</v>
      </c>
      <c r="P1374" s="2">
        <f>DATEDIF('Transaction Data'!$D1374,'Transaction Data'!$A1374,"y")</f>
        <v>50</v>
      </c>
      <c r="Q1374" s="2" t="str">
        <f>FLOOR('Transaction Data'!$P1374,15)&amp;"-"&amp;FLOOR('Transaction Data'!$P1374,15)+14</f>
        <v>45-59</v>
      </c>
      <c r="R1374" s="2" t="str">
        <f>IF('Transaction Data'!$L1374&lt;=10,"Less Expensive","Expensive")</f>
        <v>Expensive</v>
      </c>
      <c r="S1374" s="4">
        <f>WEEKDAY('Transaction Data'!$A1374)</f>
        <v>4</v>
      </c>
      <c r="T1374" s="2" t="str">
        <f>IF(WEEKDAY('Transaction Data'!$A1374,2)&lt;6,"Weekday","Weekend")</f>
        <v>Weekday</v>
      </c>
    </row>
    <row r="1375" ht="15.75" customHeight="1">
      <c r="A1375" s="1">
        <v>45477.0</v>
      </c>
      <c r="B1375" s="2" t="s">
        <v>1369</v>
      </c>
      <c r="C1375" s="2" t="s">
        <v>72</v>
      </c>
      <c r="D1375" s="1">
        <v>37297.0</v>
      </c>
      <c r="E1375" s="2" t="s">
        <v>27</v>
      </c>
      <c r="F1375" s="2">
        <v>154.0</v>
      </c>
      <c r="G1375" s="2" t="s">
        <v>44</v>
      </c>
      <c r="H1375" s="2" t="s">
        <v>34</v>
      </c>
      <c r="I1375" s="2" t="s">
        <v>25</v>
      </c>
      <c r="J1375" s="2" t="str">
        <f t="array" ref="J1375">XLOOKUP('Transaction Data'!$G1375,Product_Code,Biscuit_Brand)</f>
        <v>Butter Crunch</v>
      </c>
      <c r="K1375" s="2">
        <f t="array" ref="K1375">XLOOKUP('Transaction Data'!$G1375,Product_Code,Cost)</f>
        <v>10</v>
      </c>
      <c r="L1375" s="2">
        <f t="array" ref="L1375">XLOOKUP('Transaction Data'!$G1375,Product_Code,Unit_Price)</f>
        <v>11</v>
      </c>
      <c r="M1375" s="3">
        <f>'Transaction Data'!$F1375*'Transaction Data'!$K1375</f>
        <v>1540</v>
      </c>
      <c r="N1375" s="3">
        <f>'Transaction Data'!$F1375*'Transaction Data'!$L1375</f>
        <v>1694</v>
      </c>
      <c r="O1375" s="3">
        <f>'Transaction Data'!$N1375-'Transaction Data'!$M1375</f>
        <v>154</v>
      </c>
      <c r="P1375" s="2">
        <f>DATEDIF('Transaction Data'!$D1375,'Transaction Data'!$A1375,"y")</f>
        <v>22</v>
      </c>
      <c r="Q1375" s="2" t="str">
        <f>FLOOR('Transaction Data'!$P1375,15)&amp;"-"&amp;FLOOR('Transaction Data'!$P1375,15)+14</f>
        <v>15-29</v>
      </c>
      <c r="R1375" s="2" t="str">
        <f>IF('Transaction Data'!$L1375&lt;=10,"Less Expensive","Expensive")</f>
        <v>Expensive</v>
      </c>
      <c r="S1375" s="4">
        <f>WEEKDAY('Transaction Data'!$A1375)</f>
        <v>5</v>
      </c>
      <c r="T1375" s="2" t="str">
        <f>IF(WEEKDAY('Transaction Data'!$A1375,2)&lt;6,"Weekday","Weekend")</f>
        <v>Weekday</v>
      </c>
    </row>
    <row r="1376" ht="15.75" customHeight="1">
      <c r="A1376" s="1">
        <v>45354.0</v>
      </c>
      <c r="B1376" s="2" t="s">
        <v>1370</v>
      </c>
      <c r="C1376" s="2" t="s">
        <v>54</v>
      </c>
      <c r="D1376" s="1">
        <v>29992.0</v>
      </c>
      <c r="E1376" s="2" t="s">
        <v>22</v>
      </c>
      <c r="F1376" s="2">
        <v>258.0</v>
      </c>
      <c r="G1376" s="2" t="s">
        <v>61</v>
      </c>
      <c r="H1376" s="2" t="s">
        <v>24</v>
      </c>
      <c r="I1376" s="2" t="s">
        <v>25</v>
      </c>
      <c r="J1376" s="2" t="str">
        <f t="array" ref="J1376">XLOOKUP('Transaction Data'!$G1376,Product_Code,Biscuit_Brand)</f>
        <v>Choco Delight</v>
      </c>
      <c r="K1376" s="2">
        <f t="array" ref="K1376">XLOOKUP('Transaction Data'!$G1376,Product_Code,Cost)</f>
        <v>3</v>
      </c>
      <c r="L1376" s="2">
        <f t="array" ref="L1376">XLOOKUP('Transaction Data'!$G1376,Product_Code,Unit_Price)</f>
        <v>5</v>
      </c>
      <c r="M1376" s="3">
        <f>'Transaction Data'!$F1376*'Transaction Data'!$K1376</f>
        <v>774</v>
      </c>
      <c r="N1376" s="3">
        <f>'Transaction Data'!$F1376*'Transaction Data'!$L1376</f>
        <v>1290</v>
      </c>
      <c r="O1376" s="3">
        <f>'Transaction Data'!$N1376-'Transaction Data'!$M1376</f>
        <v>516</v>
      </c>
      <c r="P1376" s="2">
        <f>DATEDIF('Transaction Data'!$D1376,'Transaction Data'!$A1376,"y")</f>
        <v>42</v>
      </c>
      <c r="Q1376" s="2" t="str">
        <f>FLOOR('Transaction Data'!$P1376,15)&amp;"-"&amp;FLOOR('Transaction Data'!$P1376,15)+14</f>
        <v>30-44</v>
      </c>
      <c r="R1376" s="2" t="str">
        <f>IF('Transaction Data'!$L1376&lt;=10,"Less Expensive","Expensive")</f>
        <v>Less Expensive</v>
      </c>
      <c r="S1376" s="4">
        <f>WEEKDAY('Transaction Data'!$A1376)</f>
        <v>1</v>
      </c>
      <c r="T1376" s="2" t="str">
        <f>IF(WEEKDAY('Transaction Data'!$A1376,2)&lt;6,"Weekday","Weekend")</f>
        <v>Weekend</v>
      </c>
    </row>
    <row r="1377" ht="15.75" customHeight="1">
      <c r="A1377" s="1">
        <v>45447.0</v>
      </c>
      <c r="B1377" s="2" t="s">
        <v>1371</v>
      </c>
      <c r="C1377" s="2" t="s">
        <v>41</v>
      </c>
      <c r="D1377" s="1">
        <v>34114.0</v>
      </c>
      <c r="E1377" s="2" t="s">
        <v>27</v>
      </c>
      <c r="F1377" s="2">
        <v>313.0</v>
      </c>
      <c r="G1377" s="2" t="s">
        <v>28</v>
      </c>
      <c r="H1377" s="2" t="s">
        <v>29</v>
      </c>
      <c r="I1377" s="2" t="s">
        <v>25</v>
      </c>
      <c r="J1377" s="2" t="str">
        <f t="array" ref="J1377">XLOOKUP('Transaction Data'!$G1377,Product_Code,Biscuit_Brand)</f>
        <v>Shortbread</v>
      </c>
      <c r="K1377" s="2">
        <f t="array" ref="K1377">XLOOKUP('Transaction Data'!$G1377,Product_Code,Cost)</f>
        <v>10</v>
      </c>
      <c r="L1377" s="2">
        <f t="array" ref="L1377">XLOOKUP('Transaction Data'!$G1377,Product_Code,Unit_Price)</f>
        <v>45</v>
      </c>
      <c r="M1377" s="3">
        <f>'Transaction Data'!$F1377*'Transaction Data'!$K1377</f>
        <v>3130</v>
      </c>
      <c r="N1377" s="3">
        <f>'Transaction Data'!$F1377*'Transaction Data'!$L1377</f>
        <v>14085</v>
      </c>
      <c r="O1377" s="3">
        <f>'Transaction Data'!$N1377-'Transaction Data'!$M1377</f>
        <v>10955</v>
      </c>
      <c r="P1377" s="2">
        <f>DATEDIF('Transaction Data'!$D1377,'Transaction Data'!$A1377,"y")</f>
        <v>31</v>
      </c>
      <c r="Q1377" s="2" t="str">
        <f>FLOOR('Transaction Data'!$P1377,15)&amp;"-"&amp;FLOOR('Transaction Data'!$P1377,15)+14</f>
        <v>30-44</v>
      </c>
      <c r="R1377" s="2" t="str">
        <f>IF('Transaction Data'!$L1377&lt;=10,"Less Expensive","Expensive")</f>
        <v>Expensive</v>
      </c>
      <c r="S1377" s="4">
        <f>WEEKDAY('Transaction Data'!$A1377)</f>
        <v>3</v>
      </c>
      <c r="T1377" s="2" t="str">
        <f>IF(WEEKDAY('Transaction Data'!$A1377,2)&lt;6,"Weekday","Weekend")</f>
        <v>Weekday</v>
      </c>
    </row>
    <row r="1378" ht="15.75" customHeight="1">
      <c r="A1378" s="1">
        <v>45419.0</v>
      </c>
      <c r="B1378" s="2" t="s">
        <v>1372</v>
      </c>
      <c r="C1378" s="2" t="s">
        <v>65</v>
      </c>
      <c r="D1378" s="1">
        <v>26113.0</v>
      </c>
      <c r="E1378" s="2" t="s">
        <v>63</v>
      </c>
      <c r="F1378" s="2">
        <v>197.0</v>
      </c>
      <c r="G1378" s="2" t="s">
        <v>33</v>
      </c>
      <c r="H1378" s="2" t="s">
        <v>34</v>
      </c>
      <c r="I1378" s="2" t="s">
        <v>25</v>
      </c>
      <c r="J1378" s="2" t="str">
        <f t="array" ref="J1378">XLOOKUP('Transaction Data'!$G1378,Product_Code,Biscuit_Brand)</f>
        <v>Caramel Biscuits</v>
      </c>
      <c r="K1378" s="2">
        <f t="array" ref="K1378">XLOOKUP('Transaction Data'!$G1378,Product_Code,Cost)</f>
        <v>18</v>
      </c>
      <c r="L1378" s="2">
        <f t="array" ref="L1378">XLOOKUP('Transaction Data'!$G1378,Product_Code,Unit_Price)</f>
        <v>22</v>
      </c>
      <c r="M1378" s="3">
        <f>'Transaction Data'!$F1378*'Transaction Data'!$K1378</f>
        <v>3546</v>
      </c>
      <c r="N1378" s="3">
        <f>'Transaction Data'!$F1378*'Transaction Data'!$L1378</f>
        <v>4334</v>
      </c>
      <c r="O1378" s="3">
        <f>'Transaction Data'!$N1378-'Transaction Data'!$M1378</f>
        <v>788</v>
      </c>
      <c r="P1378" s="2">
        <f>DATEDIF('Transaction Data'!$D1378,'Transaction Data'!$A1378,"y")</f>
        <v>52</v>
      </c>
      <c r="Q1378" s="2" t="str">
        <f>FLOOR('Transaction Data'!$P1378,15)&amp;"-"&amp;FLOOR('Transaction Data'!$P1378,15)+14</f>
        <v>45-59</v>
      </c>
      <c r="R1378" s="2" t="str">
        <f>IF('Transaction Data'!$L1378&lt;=10,"Less Expensive","Expensive")</f>
        <v>Expensive</v>
      </c>
      <c r="S1378" s="4">
        <f>WEEKDAY('Transaction Data'!$A1378)</f>
        <v>3</v>
      </c>
      <c r="T1378" s="2" t="str">
        <f>IF(WEEKDAY('Transaction Data'!$A1378,2)&lt;6,"Weekday","Weekend")</f>
        <v>Weekday</v>
      </c>
    </row>
    <row r="1379" ht="15.75" customHeight="1">
      <c r="A1379" s="1">
        <v>45393.0</v>
      </c>
      <c r="B1379" s="2" t="s">
        <v>1373</v>
      </c>
      <c r="C1379" s="2" t="s">
        <v>69</v>
      </c>
      <c r="D1379" s="1">
        <v>23473.0</v>
      </c>
      <c r="E1379" s="2" t="s">
        <v>37</v>
      </c>
      <c r="F1379" s="2">
        <v>500.0</v>
      </c>
      <c r="G1379" s="2" t="s">
        <v>38</v>
      </c>
      <c r="H1379" s="2" t="s">
        <v>24</v>
      </c>
      <c r="I1379" s="2" t="s">
        <v>25</v>
      </c>
      <c r="J1379" s="2" t="str">
        <f t="array" ref="J1379">XLOOKUP('Transaction Data'!$G1379,Product_Code,Biscuit_Brand)</f>
        <v>Ginger Snaps</v>
      </c>
      <c r="K1379" s="2">
        <f t="array" ref="K1379">XLOOKUP('Transaction Data'!$G1379,Product_Code,Cost)</f>
        <v>14</v>
      </c>
      <c r="L1379" s="2">
        <f t="array" ref="L1379">XLOOKUP('Transaction Data'!$G1379,Product_Code,Unit_Price)</f>
        <v>28</v>
      </c>
      <c r="M1379" s="3">
        <f>'Transaction Data'!$F1379*'Transaction Data'!$K1379</f>
        <v>7000</v>
      </c>
      <c r="N1379" s="3">
        <f>'Transaction Data'!$F1379*'Transaction Data'!$L1379</f>
        <v>14000</v>
      </c>
      <c r="O1379" s="3">
        <f>'Transaction Data'!$N1379-'Transaction Data'!$M1379</f>
        <v>7000</v>
      </c>
      <c r="P1379" s="2">
        <f>DATEDIF('Transaction Data'!$D1379,'Transaction Data'!$A1379,"y")</f>
        <v>60</v>
      </c>
      <c r="Q1379" s="2" t="str">
        <f>FLOOR('Transaction Data'!$P1379,15)&amp;"-"&amp;FLOOR('Transaction Data'!$P1379,15)+14</f>
        <v>60-74</v>
      </c>
      <c r="R1379" s="2" t="str">
        <f>IF('Transaction Data'!$L1379&lt;=10,"Less Expensive","Expensive")</f>
        <v>Expensive</v>
      </c>
      <c r="S1379" s="4">
        <f>WEEKDAY('Transaction Data'!$A1379)</f>
        <v>5</v>
      </c>
      <c r="T1379" s="2" t="str">
        <f>IF(WEEKDAY('Transaction Data'!$A1379,2)&lt;6,"Weekday","Weekend")</f>
        <v>Weekday</v>
      </c>
    </row>
    <row r="1380" ht="15.75" customHeight="1">
      <c r="A1380" s="1">
        <v>45305.0</v>
      </c>
      <c r="B1380" s="2" t="s">
        <v>1374</v>
      </c>
      <c r="C1380" s="2" t="s">
        <v>54</v>
      </c>
      <c r="D1380" s="1">
        <v>34398.0</v>
      </c>
      <c r="E1380" s="2" t="s">
        <v>37</v>
      </c>
      <c r="F1380" s="2">
        <v>466.0</v>
      </c>
      <c r="G1380" s="2" t="s">
        <v>60</v>
      </c>
      <c r="H1380" s="2" t="s">
        <v>29</v>
      </c>
      <c r="I1380" s="2" t="s">
        <v>25</v>
      </c>
      <c r="J1380" s="2" t="str">
        <f t="array" ref="J1380">XLOOKUP('Transaction Data'!$G1380,Product_Code,Biscuit_Brand)</f>
        <v>Peanut Butter Bites</v>
      </c>
      <c r="K1380" s="2">
        <f t="array" ref="K1380">XLOOKUP('Transaction Data'!$G1380,Product_Code,Cost)</f>
        <v>5</v>
      </c>
      <c r="L1380" s="2">
        <f t="array" ref="L1380">XLOOKUP('Transaction Data'!$G1380,Product_Code,Unit_Price)</f>
        <v>7</v>
      </c>
      <c r="M1380" s="3">
        <f>'Transaction Data'!$F1380*'Transaction Data'!$K1380</f>
        <v>2330</v>
      </c>
      <c r="N1380" s="3">
        <f>'Transaction Data'!$F1380*'Transaction Data'!$L1380</f>
        <v>3262</v>
      </c>
      <c r="O1380" s="3">
        <f>'Transaction Data'!$N1380-'Transaction Data'!$M1380</f>
        <v>932</v>
      </c>
      <c r="P1380" s="2">
        <f>DATEDIF('Transaction Data'!$D1380,'Transaction Data'!$A1380,"y")</f>
        <v>29</v>
      </c>
      <c r="Q1380" s="2" t="str">
        <f>FLOOR('Transaction Data'!$P1380,15)&amp;"-"&amp;FLOOR('Transaction Data'!$P1380,15)+14</f>
        <v>15-29</v>
      </c>
      <c r="R1380" s="2" t="str">
        <f>IF('Transaction Data'!$L1380&lt;=10,"Less Expensive","Expensive")</f>
        <v>Less Expensive</v>
      </c>
      <c r="S1380" s="4">
        <f>WEEKDAY('Transaction Data'!$A1380)</f>
        <v>1</v>
      </c>
      <c r="T1380" s="2" t="str">
        <f>IF(WEEKDAY('Transaction Data'!$A1380,2)&lt;6,"Weekday","Weekend")</f>
        <v>Weekend</v>
      </c>
    </row>
    <row r="1381" ht="15.75" customHeight="1">
      <c r="A1381" s="1">
        <v>45365.0</v>
      </c>
      <c r="B1381" s="2" t="s">
        <v>1375</v>
      </c>
      <c r="C1381" s="2" t="s">
        <v>51</v>
      </c>
      <c r="D1381" s="1">
        <v>20508.0</v>
      </c>
      <c r="E1381" s="2" t="s">
        <v>37</v>
      </c>
      <c r="F1381" s="2">
        <v>142.0</v>
      </c>
      <c r="G1381" s="2" t="s">
        <v>55</v>
      </c>
      <c r="H1381" s="2" t="s">
        <v>34</v>
      </c>
      <c r="I1381" s="2" t="s">
        <v>25</v>
      </c>
      <c r="J1381" s="2" t="str">
        <f t="array" ref="J1381">XLOOKUP('Transaction Data'!$G1381,Product_Code,Biscuit_Brand)</f>
        <v>Vanilla Wafers</v>
      </c>
      <c r="K1381" s="2">
        <f t="array" ref="K1381">XLOOKUP('Transaction Data'!$G1381,Product_Code,Cost)</f>
        <v>18</v>
      </c>
      <c r="L1381" s="2">
        <f t="array" ref="L1381">XLOOKUP('Transaction Data'!$G1381,Product_Code,Unit_Price)</f>
        <v>36</v>
      </c>
      <c r="M1381" s="3">
        <f>'Transaction Data'!$F1381*'Transaction Data'!$K1381</f>
        <v>2556</v>
      </c>
      <c r="N1381" s="3">
        <f>'Transaction Data'!$F1381*'Transaction Data'!$L1381</f>
        <v>5112</v>
      </c>
      <c r="O1381" s="3">
        <f>'Transaction Data'!$N1381-'Transaction Data'!$M1381</f>
        <v>2556</v>
      </c>
      <c r="P1381" s="2">
        <f>DATEDIF('Transaction Data'!$D1381,'Transaction Data'!$A1381,"y")</f>
        <v>68</v>
      </c>
      <c r="Q1381" s="2" t="str">
        <f>FLOOR('Transaction Data'!$P1381,15)&amp;"-"&amp;FLOOR('Transaction Data'!$P1381,15)+14</f>
        <v>60-74</v>
      </c>
      <c r="R1381" s="2" t="str">
        <f>IF('Transaction Data'!$L1381&lt;=10,"Less Expensive","Expensive")</f>
        <v>Expensive</v>
      </c>
      <c r="S1381" s="4">
        <f>WEEKDAY('Transaction Data'!$A1381)</f>
        <v>5</v>
      </c>
      <c r="T1381" s="2" t="str">
        <f>IF(WEEKDAY('Transaction Data'!$A1381,2)&lt;6,"Weekday","Weekend")</f>
        <v>Weekday</v>
      </c>
    </row>
    <row r="1382" ht="15.75" customHeight="1">
      <c r="A1382" s="1">
        <v>45467.0</v>
      </c>
      <c r="B1382" s="2" t="s">
        <v>1376</v>
      </c>
      <c r="C1382" s="2" t="s">
        <v>54</v>
      </c>
      <c r="D1382" s="1">
        <v>38775.0</v>
      </c>
      <c r="E1382" s="2" t="s">
        <v>22</v>
      </c>
      <c r="F1382" s="2">
        <v>135.0</v>
      </c>
      <c r="G1382" s="2" t="s">
        <v>33</v>
      </c>
      <c r="H1382" s="2" t="s">
        <v>24</v>
      </c>
      <c r="I1382" s="2" t="s">
        <v>30</v>
      </c>
      <c r="J1382" s="2" t="str">
        <f t="array" ref="J1382">XLOOKUP('Transaction Data'!$G1382,Product_Code,Biscuit_Brand)</f>
        <v>Caramel Biscuits</v>
      </c>
      <c r="K1382" s="2">
        <f t="array" ref="K1382">XLOOKUP('Transaction Data'!$G1382,Product_Code,Cost)</f>
        <v>18</v>
      </c>
      <c r="L1382" s="2">
        <f t="array" ref="L1382">XLOOKUP('Transaction Data'!$G1382,Product_Code,Unit_Price)</f>
        <v>22</v>
      </c>
      <c r="M1382" s="3">
        <f>'Transaction Data'!$F1382*'Transaction Data'!$K1382</f>
        <v>2430</v>
      </c>
      <c r="N1382" s="3">
        <f>'Transaction Data'!$F1382*'Transaction Data'!$L1382</f>
        <v>2970</v>
      </c>
      <c r="O1382" s="3">
        <f>'Transaction Data'!$N1382-'Transaction Data'!$M1382</f>
        <v>540</v>
      </c>
      <c r="P1382" s="2">
        <f>DATEDIF('Transaction Data'!$D1382,'Transaction Data'!$A1382,"y")</f>
        <v>18</v>
      </c>
      <c r="Q1382" s="2" t="str">
        <f>FLOOR('Transaction Data'!$P1382,15)&amp;"-"&amp;FLOOR('Transaction Data'!$P1382,15)+14</f>
        <v>15-29</v>
      </c>
      <c r="R1382" s="2" t="str">
        <f>IF('Transaction Data'!$L1382&lt;=10,"Less Expensive","Expensive")</f>
        <v>Expensive</v>
      </c>
      <c r="S1382" s="4">
        <f>WEEKDAY('Transaction Data'!$A1382)</f>
        <v>2</v>
      </c>
      <c r="T1382" s="2" t="str">
        <f>IF(WEEKDAY('Transaction Data'!$A1382,2)&lt;6,"Weekday","Weekend")</f>
        <v>Weekday</v>
      </c>
    </row>
    <row r="1383" ht="15.75" customHeight="1">
      <c r="A1383" s="1">
        <v>45458.0</v>
      </c>
      <c r="B1383" s="2" t="s">
        <v>1377</v>
      </c>
      <c r="C1383" s="2" t="s">
        <v>65</v>
      </c>
      <c r="D1383" s="1">
        <v>34877.0</v>
      </c>
      <c r="E1383" s="2" t="s">
        <v>22</v>
      </c>
      <c r="F1383" s="2">
        <v>391.0</v>
      </c>
      <c r="G1383" s="2" t="s">
        <v>23</v>
      </c>
      <c r="H1383" s="2" t="s">
        <v>29</v>
      </c>
      <c r="I1383" s="2" t="s">
        <v>25</v>
      </c>
      <c r="J1383" s="2" t="str">
        <f t="array" ref="J1383">XLOOKUP('Transaction Data'!$G1383,Product_Code,Biscuit_Brand)</f>
        <v>Cinnamon Swirls</v>
      </c>
      <c r="K1383" s="2">
        <f t="array" ref="K1383">XLOOKUP('Transaction Data'!$G1383,Product_Code,Cost)</f>
        <v>10</v>
      </c>
      <c r="L1383" s="2">
        <f t="array" ref="L1383">XLOOKUP('Transaction Data'!$G1383,Product_Code,Unit_Price)</f>
        <v>14</v>
      </c>
      <c r="M1383" s="3">
        <f>'Transaction Data'!$F1383*'Transaction Data'!$K1383</f>
        <v>3910</v>
      </c>
      <c r="N1383" s="3">
        <f>'Transaction Data'!$F1383*'Transaction Data'!$L1383</f>
        <v>5474</v>
      </c>
      <c r="O1383" s="3">
        <f>'Transaction Data'!$N1383-'Transaction Data'!$M1383</f>
        <v>1564</v>
      </c>
      <c r="P1383" s="2">
        <f>DATEDIF('Transaction Data'!$D1383,'Transaction Data'!$A1383,"y")</f>
        <v>28</v>
      </c>
      <c r="Q1383" s="2" t="str">
        <f>FLOOR('Transaction Data'!$P1383,15)&amp;"-"&amp;FLOOR('Transaction Data'!$P1383,15)+14</f>
        <v>15-29</v>
      </c>
      <c r="R1383" s="2" t="str">
        <f>IF('Transaction Data'!$L1383&lt;=10,"Less Expensive","Expensive")</f>
        <v>Expensive</v>
      </c>
      <c r="S1383" s="4">
        <f>WEEKDAY('Transaction Data'!$A1383)</f>
        <v>7</v>
      </c>
      <c r="T1383" s="2" t="str">
        <f>IF(WEEKDAY('Transaction Data'!$A1383,2)&lt;6,"Weekday","Weekend")</f>
        <v>Weekend</v>
      </c>
    </row>
    <row r="1384" ht="15.75" customHeight="1">
      <c r="A1384" s="1">
        <v>45321.0</v>
      </c>
      <c r="B1384" s="2" t="s">
        <v>1378</v>
      </c>
      <c r="C1384" s="2" t="s">
        <v>32</v>
      </c>
      <c r="D1384" s="1">
        <v>28702.0</v>
      </c>
      <c r="E1384" s="2" t="s">
        <v>22</v>
      </c>
      <c r="F1384" s="2">
        <v>180.0</v>
      </c>
      <c r="G1384" s="2" t="s">
        <v>61</v>
      </c>
      <c r="H1384" s="2" t="s">
        <v>34</v>
      </c>
      <c r="I1384" s="2" t="s">
        <v>25</v>
      </c>
      <c r="J1384" s="2" t="str">
        <f t="array" ref="J1384">XLOOKUP('Transaction Data'!$G1384,Product_Code,Biscuit_Brand)</f>
        <v>Choco Delight</v>
      </c>
      <c r="K1384" s="2">
        <f t="array" ref="K1384">XLOOKUP('Transaction Data'!$G1384,Product_Code,Cost)</f>
        <v>3</v>
      </c>
      <c r="L1384" s="2">
        <f t="array" ref="L1384">XLOOKUP('Transaction Data'!$G1384,Product_Code,Unit_Price)</f>
        <v>5</v>
      </c>
      <c r="M1384" s="3">
        <f>'Transaction Data'!$F1384*'Transaction Data'!$K1384</f>
        <v>540</v>
      </c>
      <c r="N1384" s="3">
        <f>'Transaction Data'!$F1384*'Transaction Data'!$L1384</f>
        <v>900</v>
      </c>
      <c r="O1384" s="3">
        <f>'Transaction Data'!$N1384-'Transaction Data'!$M1384</f>
        <v>360</v>
      </c>
      <c r="P1384" s="2">
        <f>DATEDIF('Transaction Data'!$D1384,'Transaction Data'!$A1384,"y")</f>
        <v>45</v>
      </c>
      <c r="Q1384" s="2" t="str">
        <f>FLOOR('Transaction Data'!$P1384,15)&amp;"-"&amp;FLOOR('Transaction Data'!$P1384,15)+14</f>
        <v>45-59</v>
      </c>
      <c r="R1384" s="2" t="str">
        <f>IF('Transaction Data'!$L1384&lt;=10,"Less Expensive","Expensive")</f>
        <v>Less Expensive</v>
      </c>
      <c r="S1384" s="4">
        <f>WEEKDAY('Transaction Data'!$A1384)</f>
        <v>3</v>
      </c>
      <c r="T1384" s="2" t="str">
        <f>IF(WEEKDAY('Transaction Data'!$A1384,2)&lt;6,"Weekday","Weekend")</f>
        <v>Weekday</v>
      </c>
    </row>
    <row r="1385" ht="15.75" customHeight="1">
      <c r="A1385" s="1">
        <v>45488.0</v>
      </c>
      <c r="B1385" s="2" t="s">
        <v>1379</v>
      </c>
      <c r="C1385" s="2" t="s">
        <v>51</v>
      </c>
      <c r="D1385" s="1">
        <v>36081.0</v>
      </c>
      <c r="E1385" s="2" t="s">
        <v>27</v>
      </c>
      <c r="F1385" s="2">
        <v>173.0</v>
      </c>
      <c r="G1385" s="2" t="s">
        <v>61</v>
      </c>
      <c r="H1385" s="2" t="s">
        <v>24</v>
      </c>
      <c r="I1385" s="2" t="s">
        <v>25</v>
      </c>
      <c r="J1385" s="2" t="str">
        <f t="array" ref="J1385">XLOOKUP('Transaction Data'!$G1385,Product_Code,Biscuit_Brand)</f>
        <v>Choco Delight</v>
      </c>
      <c r="K1385" s="2">
        <f t="array" ref="K1385">XLOOKUP('Transaction Data'!$G1385,Product_Code,Cost)</f>
        <v>3</v>
      </c>
      <c r="L1385" s="2">
        <f t="array" ref="L1385">XLOOKUP('Transaction Data'!$G1385,Product_Code,Unit_Price)</f>
        <v>5</v>
      </c>
      <c r="M1385" s="3">
        <f>'Transaction Data'!$F1385*'Transaction Data'!$K1385</f>
        <v>519</v>
      </c>
      <c r="N1385" s="3">
        <f>'Transaction Data'!$F1385*'Transaction Data'!$L1385</f>
        <v>865</v>
      </c>
      <c r="O1385" s="3">
        <f>'Transaction Data'!$N1385-'Transaction Data'!$M1385</f>
        <v>346</v>
      </c>
      <c r="P1385" s="2">
        <f>DATEDIF('Transaction Data'!$D1385,'Transaction Data'!$A1385,"y")</f>
        <v>25</v>
      </c>
      <c r="Q1385" s="2" t="str">
        <f>FLOOR('Transaction Data'!$P1385,15)&amp;"-"&amp;FLOOR('Transaction Data'!$P1385,15)+14</f>
        <v>15-29</v>
      </c>
      <c r="R1385" s="2" t="str">
        <f>IF('Transaction Data'!$L1385&lt;=10,"Less Expensive","Expensive")</f>
        <v>Less Expensive</v>
      </c>
      <c r="S1385" s="4">
        <f>WEEKDAY('Transaction Data'!$A1385)</f>
        <v>2</v>
      </c>
      <c r="T1385" s="2" t="str">
        <f>IF(WEEKDAY('Transaction Data'!$A1385,2)&lt;6,"Weekday","Weekend")</f>
        <v>Weekday</v>
      </c>
    </row>
    <row r="1386" ht="15.75" customHeight="1">
      <c r="A1386" s="1">
        <v>45358.0</v>
      </c>
      <c r="B1386" s="2" t="s">
        <v>1380</v>
      </c>
      <c r="C1386" s="2" t="s">
        <v>69</v>
      </c>
      <c r="D1386" s="1">
        <v>27701.0</v>
      </c>
      <c r="E1386" s="2" t="s">
        <v>27</v>
      </c>
      <c r="F1386" s="2">
        <v>474.0</v>
      </c>
      <c r="G1386" s="2" t="s">
        <v>33</v>
      </c>
      <c r="H1386" s="2" t="s">
        <v>29</v>
      </c>
      <c r="I1386" s="2" t="s">
        <v>30</v>
      </c>
      <c r="J1386" s="2" t="str">
        <f t="array" ref="J1386">XLOOKUP('Transaction Data'!$G1386,Product_Code,Biscuit_Brand)</f>
        <v>Caramel Biscuits</v>
      </c>
      <c r="K1386" s="2">
        <f t="array" ref="K1386">XLOOKUP('Transaction Data'!$G1386,Product_Code,Cost)</f>
        <v>18</v>
      </c>
      <c r="L1386" s="2">
        <f t="array" ref="L1386">XLOOKUP('Transaction Data'!$G1386,Product_Code,Unit_Price)</f>
        <v>22</v>
      </c>
      <c r="M1386" s="3">
        <f>'Transaction Data'!$F1386*'Transaction Data'!$K1386</f>
        <v>8532</v>
      </c>
      <c r="N1386" s="3">
        <f>'Transaction Data'!$F1386*'Transaction Data'!$L1386</f>
        <v>10428</v>
      </c>
      <c r="O1386" s="3">
        <f>'Transaction Data'!$N1386-'Transaction Data'!$M1386</f>
        <v>1896</v>
      </c>
      <c r="P1386" s="2">
        <f>DATEDIF('Transaction Data'!$D1386,'Transaction Data'!$A1386,"y")</f>
        <v>48</v>
      </c>
      <c r="Q1386" s="2" t="str">
        <f>FLOOR('Transaction Data'!$P1386,15)&amp;"-"&amp;FLOOR('Transaction Data'!$P1386,15)+14</f>
        <v>45-59</v>
      </c>
      <c r="R1386" s="2" t="str">
        <f>IF('Transaction Data'!$L1386&lt;=10,"Less Expensive","Expensive")</f>
        <v>Expensive</v>
      </c>
      <c r="S1386" s="4">
        <f>WEEKDAY('Transaction Data'!$A1386)</f>
        <v>5</v>
      </c>
      <c r="T1386" s="2" t="str">
        <f>IF(WEEKDAY('Transaction Data'!$A1386,2)&lt;6,"Weekday","Weekend")</f>
        <v>Weekday</v>
      </c>
    </row>
    <row r="1387" ht="15.75" customHeight="1">
      <c r="A1387" s="1">
        <v>45318.0</v>
      </c>
      <c r="B1387" s="2" t="s">
        <v>1381</v>
      </c>
      <c r="C1387" s="2" t="s">
        <v>54</v>
      </c>
      <c r="D1387" s="1">
        <v>21769.0</v>
      </c>
      <c r="E1387" s="2" t="s">
        <v>37</v>
      </c>
      <c r="F1387" s="2">
        <v>212.0</v>
      </c>
      <c r="G1387" s="2" t="s">
        <v>60</v>
      </c>
      <c r="H1387" s="2" t="s">
        <v>34</v>
      </c>
      <c r="I1387" s="2" t="s">
        <v>25</v>
      </c>
      <c r="J1387" s="2" t="str">
        <f t="array" ref="J1387">XLOOKUP('Transaction Data'!$G1387,Product_Code,Biscuit_Brand)</f>
        <v>Peanut Butter Bites</v>
      </c>
      <c r="K1387" s="2">
        <f t="array" ref="K1387">XLOOKUP('Transaction Data'!$G1387,Product_Code,Cost)</f>
        <v>5</v>
      </c>
      <c r="L1387" s="2">
        <f t="array" ref="L1387">XLOOKUP('Transaction Data'!$G1387,Product_Code,Unit_Price)</f>
        <v>7</v>
      </c>
      <c r="M1387" s="3">
        <f>'Transaction Data'!$F1387*'Transaction Data'!$K1387</f>
        <v>1060</v>
      </c>
      <c r="N1387" s="3">
        <f>'Transaction Data'!$F1387*'Transaction Data'!$L1387</f>
        <v>1484</v>
      </c>
      <c r="O1387" s="3">
        <f>'Transaction Data'!$N1387-'Transaction Data'!$M1387</f>
        <v>424</v>
      </c>
      <c r="P1387" s="2">
        <f>DATEDIF('Transaction Data'!$D1387,'Transaction Data'!$A1387,"y")</f>
        <v>64</v>
      </c>
      <c r="Q1387" s="2" t="str">
        <f>FLOOR('Transaction Data'!$P1387,15)&amp;"-"&amp;FLOOR('Transaction Data'!$P1387,15)+14</f>
        <v>60-74</v>
      </c>
      <c r="R1387" s="2" t="str">
        <f>IF('Transaction Data'!$L1387&lt;=10,"Less Expensive","Expensive")</f>
        <v>Less Expensive</v>
      </c>
      <c r="S1387" s="4">
        <f>WEEKDAY('Transaction Data'!$A1387)</f>
        <v>7</v>
      </c>
      <c r="T1387" s="2" t="str">
        <f>IF(WEEKDAY('Transaction Data'!$A1387,2)&lt;6,"Weekday","Weekend")</f>
        <v>Weekend</v>
      </c>
    </row>
    <row r="1388" ht="15.75" customHeight="1">
      <c r="A1388" s="1">
        <v>45482.0</v>
      </c>
      <c r="B1388" s="2" t="s">
        <v>1382</v>
      </c>
      <c r="C1388" s="2" t="s">
        <v>51</v>
      </c>
      <c r="D1388" s="1">
        <v>22392.0</v>
      </c>
      <c r="E1388" s="2" t="s">
        <v>22</v>
      </c>
      <c r="F1388" s="2">
        <v>190.0</v>
      </c>
      <c r="G1388" s="2" t="s">
        <v>60</v>
      </c>
      <c r="H1388" s="2" t="s">
        <v>24</v>
      </c>
      <c r="I1388" s="2" t="s">
        <v>25</v>
      </c>
      <c r="J1388" s="2" t="str">
        <f t="array" ref="J1388">XLOOKUP('Transaction Data'!$G1388,Product_Code,Biscuit_Brand)</f>
        <v>Peanut Butter Bites</v>
      </c>
      <c r="K1388" s="2">
        <f t="array" ref="K1388">XLOOKUP('Transaction Data'!$G1388,Product_Code,Cost)</f>
        <v>5</v>
      </c>
      <c r="L1388" s="2">
        <f t="array" ref="L1388">XLOOKUP('Transaction Data'!$G1388,Product_Code,Unit_Price)</f>
        <v>7</v>
      </c>
      <c r="M1388" s="3">
        <f>'Transaction Data'!$F1388*'Transaction Data'!$K1388</f>
        <v>950</v>
      </c>
      <c r="N1388" s="3">
        <f>'Transaction Data'!$F1388*'Transaction Data'!$L1388</f>
        <v>1330</v>
      </c>
      <c r="O1388" s="3">
        <f>'Transaction Data'!$N1388-'Transaction Data'!$M1388</f>
        <v>380</v>
      </c>
      <c r="P1388" s="2">
        <f>DATEDIF('Transaction Data'!$D1388,'Transaction Data'!$A1388,"y")</f>
        <v>63</v>
      </c>
      <c r="Q1388" s="2" t="str">
        <f>FLOOR('Transaction Data'!$P1388,15)&amp;"-"&amp;FLOOR('Transaction Data'!$P1388,15)+14</f>
        <v>60-74</v>
      </c>
      <c r="R1388" s="2" t="str">
        <f>IF('Transaction Data'!$L1388&lt;=10,"Less Expensive","Expensive")</f>
        <v>Less Expensive</v>
      </c>
      <c r="S1388" s="4">
        <f>WEEKDAY('Transaction Data'!$A1388)</f>
        <v>3</v>
      </c>
      <c r="T1388" s="2" t="str">
        <f>IF(WEEKDAY('Transaction Data'!$A1388,2)&lt;6,"Weekday","Weekend")</f>
        <v>Weekday</v>
      </c>
    </row>
    <row r="1389" ht="15.75" customHeight="1">
      <c r="A1389" s="1">
        <v>45391.0</v>
      </c>
      <c r="B1389" s="2" t="s">
        <v>1383</v>
      </c>
      <c r="C1389" s="2" t="s">
        <v>54</v>
      </c>
      <c r="D1389" s="1">
        <v>37022.0</v>
      </c>
      <c r="E1389" s="2" t="s">
        <v>22</v>
      </c>
      <c r="F1389" s="2">
        <v>358.0</v>
      </c>
      <c r="G1389" s="2" t="s">
        <v>23</v>
      </c>
      <c r="H1389" s="2" t="s">
        <v>29</v>
      </c>
      <c r="I1389" s="2" t="s">
        <v>25</v>
      </c>
      <c r="J1389" s="2" t="str">
        <f t="array" ref="J1389">XLOOKUP('Transaction Data'!$G1389,Product_Code,Biscuit_Brand)</f>
        <v>Cinnamon Swirls</v>
      </c>
      <c r="K1389" s="2">
        <f t="array" ref="K1389">XLOOKUP('Transaction Data'!$G1389,Product_Code,Cost)</f>
        <v>10</v>
      </c>
      <c r="L1389" s="2">
        <f t="array" ref="L1389">XLOOKUP('Transaction Data'!$G1389,Product_Code,Unit_Price)</f>
        <v>14</v>
      </c>
      <c r="M1389" s="3">
        <f>'Transaction Data'!$F1389*'Transaction Data'!$K1389</f>
        <v>3580</v>
      </c>
      <c r="N1389" s="3">
        <f>'Transaction Data'!$F1389*'Transaction Data'!$L1389</f>
        <v>5012</v>
      </c>
      <c r="O1389" s="3">
        <f>'Transaction Data'!$N1389-'Transaction Data'!$M1389</f>
        <v>1432</v>
      </c>
      <c r="P1389" s="2">
        <f>DATEDIF('Transaction Data'!$D1389,'Transaction Data'!$A1389,"y")</f>
        <v>22</v>
      </c>
      <c r="Q1389" s="2" t="str">
        <f>FLOOR('Transaction Data'!$P1389,15)&amp;"-"&amp;FLOOR('Transaction Data'!$P1389,15)+14</f>
        <v>15-29</v>
      </c>
      <c r="R1389" s="2" t="str">
        <f>IF('Transaction Data'!$L1389&lt;=10,"Less Expensive","Expensive")</f>
        <v>Expensive</v>
      </c>
      <c r="S1389" s="4">
        <f>WEEKDAY('Transaction Data'!$A1389)</f>
        <v>3</v>
      </c>
      <c r="T1389" s="2" t="str">
        <f>IF(WEEKDAY('Transaction Data'!$A1389,2)&lt;6,"Weekday","Weekend")</f>
        <v>Weekday</v>
      </c>
    </row>
    <row r="1390" ht="15.75" customHeight="1">
      <c r="A1390" s="1">
        <v>45320.0</v>
      </c>
      <c r="B1390" s="2" t="s">
        <v>1384</v>
      </c>
      <c r="C1390" s="2" t="s">
        <v>51</v>
      </c>
      <c r="D1390" s="1">
        <v>16379.0</v>
      </c>
      <c r="E1390" s="2" t="s">
        <v>27</v>
      </c>
      <c r="F1390" s="2">
        <v>416.0</v>
      </c>
      <c r="G1390" s="2" t="s">
        <v>48</v>
      </c>
      <c r="H1390" s="2" t="s">
        <v>34</v>
      </c>
      <c r="I1390" s="2" t="s">
        <v>25</v>
      </c>
      <c r="J1390" s="2" t="str">
        <f t="array" ref="J1390">XLOOKUP('Transaction Data'!$G1390,Product_Code,Biscuit_Brand)</f>
        <v>Lemon Crisps</v>
      </c>
      <c r="K1390" s="2">
        <f t="array" ref="K1390">XLOOKUP('Transaction Data'!$G1390,Product_Code,Cost)</f>
        <v>7</v>
      </c>
      <c r="L1390" s="2">
        <f t="array" ref="L1390">XLOOKUP('Transaction Data'!$G1390,Product_Code,Unit_Price)</f>
        <v>9</v>
      </c>
      <c r="M1390" s="3">
        <f>'Transaction Data'!$F1390*'Transaction Data'!$K1390</f>
        <v>2912</v>
      </c>
      <c r="N1390" s="3">
        <f>'Transaction Data'!$F1390*'Transaction Data'!$L1390</f>
        <v>3744</v>
      </c>
      <c r="O1390" s="3">
        <f>'Transaction Data'!$N1390-'Transaction Data'!$M1390</f>
        <v>832</v>
      </c>
      <c r="P1390" s="2">
        <f>DATEDIF('Transaction Data'!$D1390,'Transaction Data'!$A1390,"y")</f>
        <v>79</v>
      </c>
      <c r="Q1390" s="2" t="str">
        <f>FLOOR('Transaction Data'!$P1390,15)&amp;"-"&amp;FLOOR('Transaction Data'!$P1390,15)+14</f>
        <v>75-89</v>
      </c>
      <c r="R1390" s="2" t="str">
        <f>IF('Transaction Data'!$L1390&lt;=10,"Less Expensive","Expensive")</f>
        <v>Less Expensive</v>
      </c>
      <c r="S1390" s="4">
        <f>WEEKDAY('Transaction Data'!$A1390)</f>
        <v>2</v>
      </c>
      <c r="T1390" s="2" t="str">
        <f>IF(WEEKDAY('Transaction Data'!$A1390,2)&lt;6,"Weekday","Weekend")</f>
        <v>Weekday</v>
      </c>
    </row>
    <row r="1391" ht="15.75" customHeight="1">
      <c r="A1391" s="1">
        <v>45439.0</v>
      </c>
      <c r="B1391" s="2" t="s">
        <v>1385</v>
      </c>
      <c r="C1391" s="2" t="s">
        <v>21</v>
      </c>
      <c r="D1391" s="1">
        <v>29144.0</v>
      </c>
      <c r="E1391" s="2" t="s">
        <v>27</v>
      </c>
      <c r="F1391" s="2">
        <v>352.0</v>
      </c>
      <c r="G1391" s="2" t="s">
        <v>55</v>
      </c>
      <c r="H1391" s="2" t="s">
        <v>24</v>
      </c>
      <c r="I1391" s="2" t="s">
        <v>25</v>
      </c>
      <c r="J1391" s="2" t="str">
        <f t="array" ref="J1391">XLOOKUP('Transaction Data'!$G1391,Product_Code,Biscuit_Brand)</f>
        <v>Vanilla Wafers</v>
      </c>
      <c r="K1391" s="2">
        <f t="array" ref="K1391">XLOOKUP('Transaction Data'!$G1391,Product_Code,Cost)</f>
        <v>18</v>
      </c>
      <c r="L1391" s="2">
        <f t="array" ref="L1391">XLOOKUP('Transaction Data'!$G1391,Product_Code,Unit_Price)</f>
        <v>36</v>
      </c>
      <c r="M1391" s="3">
        <f>'Transaction Data'!$F1391*'Transaction Data'!$K1391</f>
        <v>6336</v>
      </c>
      <c r="N1391" s="3">
        <f>'Transaction Data'!$F1391*'Transaction Data'!$L1391</f>
        <v>12672</v>
      </c>
      <c r="O1391" s="3">
        <f>'Transaction Data'!$N1391-'Transaction Data'!$M1391</f>
        <v>6336</v>
      </c>
      <c r="P1391" s="2">
        <f>DATEDIF('Transaction Data'!$D1391,'Transaction Data'!$A1391,"y")</f>
        <v>44</v>
      </c>
      <c r="Q1391" s="2" t="str">
        <f>FLOOR('Transaction Data'!$P1391,15)&amp;"-"&amp;FLOOR('Transaction Data'!$P1391,15)+14</f>
        <v>30-44</v>
      </c>
      <c r="R1391" s="2" t="str">
        <f>IF('Transaction Data'!$L1391&lt;=10,"Less Expensive","Expensive")</f>
        <v>Expensive</v>
      </c>
      <c r="S1391" s="4">
        <f>WEEKDAY('Transaction Data'!$A1391)</f>
        <v>2</v>
      </c>
      <c r="T1391" s="2" t="str">
        <f>IF(WEEKDAY('Transaction Data'!$A1391,2)&lt;6,"Weekday","Weekend")</f>
        <v>Weekday</v>
      </c>
    </row>
    <row r="1392" ht="15.75" customHeight="1">
      <c r="A1392" s="1">
        <v>45471.0</v>
      </c>
      <c r="B1392" s="2" t="s">
        <v>1386</v>
      </c>
      <c r="C1392" s="2" t="s">
        <v>72</v>
      </c>
      <c r="D1392" s="1">
        <v>27590.0</v>
      </c>
      <c r="E1392" s="2" t="s">
        <v>22</v>
      </c>
      <c r="F1392" s="2">
        <v>418.0</v>
      </c>
      <c r="G1392" s="2" t="s">
        <v>57</v>
      </c>
      <c r="H1392" s="2" t="s">
        <v>29</v>
      </c>
      <c r="I1392" s="2" t="s">
        <v>25</v>
      </c>
      <c r="J1392" s="2" t="str">
        <f t="array" ref="J1392">XLOOKUP('Transaction Data'!$G1392,Product_Code,Biscuit_Brand)</f>
        <v>Oatmeal Cookies</v>
      </c>
      <c r="K1392" s="2">
        <f t="array" ref="K1392">XLOOKUP('Transaction Data'!$G1392,Product_Code,Cost)</f>
        <v>19</v>
      </c>
      <c r="L1392" s="2">
        <f t="array" ref="L1392">XLOOKUP('Transaction Data'!$G1392,Product_Code,Unit_Price)</f>
        <v>23</v>
      </c>
      <c r="M1392" s="3">
        <f>'Transaction Data'!$F1392*'Transaction Data'!$K1392</f>
        <v>7942</v>
      </c>
      <c r="N1392" s="3">
        <f>'Transaction Data'!$F1392*'Transaction Data'!$L1392</f>
        <v>9614</v>
      </c>
      <c r="O1392" s="3">
        <f>'Transaction Data'!$N1392-'Transaction Data'!$M1392</f>
        <v>1672</v>
      </c>
      <c r="P1392" s="2">
        <f>DATEDIF('Transaction Data'!$D1392,'Transaction Data'!$A1392,"y")</f>
        <v>48</v>
      </c>
      <c r="Q1392" s="2" t="str">
        <f>FLOOR('Transaction Data'!$P1392,15)&amp;"-"&amp;FLOOR('Transaction Data'!$P1392,15)+14</f>
        <v>45-59</v>
      </c>
      <c r="R1392" s="2" t="str">
        <f>IF('Transaction Data'!$L1392&lt;=10,"Less Expensive","Expensive")</f>
        <v>Expensive</v>
      </c>
      <c r="S1392" s="4">
        <f>WEEKDAY('Transaction Data'!$A1392)</f>
        <v>6</v>
      </c>
      <c r="T1392" s="2" t="str">
        <f>IF(WEEKDAY('Transaction Data'!$A1392,2)&lt;6,"Weekday","Weekend")</f>
        <v>Weekday</v>
      </c>
    </row>
    <row r="1393" ht="15.75" customHeight="1">
      <c r="A1393" s="1">
        <v>45308.0</v>
      </c>
      <c r="B1393" s="2" t="s">
        <v>1387</v>
      </c>
      <c r="C1393" s="2" t="s">
        <v>41</v>
      </c>
      <c r="D1393" s="1">
        <v>19840.0</v>
      </c>
      <c r="E1393" s="2" t="s">
        <v>37</v>
      </c>
      <c r="F1393" s="2">
        <v>132.0</v>
      </c>
      <c r="G1393" s="2" t="s">
        <v>60</v>
      </c>
      <c r="H1393" s="2" t="s">
        <v>34</v>
      </c>
      <c r="I1393" s="2" t="s">
        <v>25</v>
      </c>
      <c r="J1393" s="2" t="str">
        <f t="array" ref="J1393">XLOOKUP('Transaction Data'!$G1393,Product_Code,Biscuit_Brand)</f>
        <v>Peanut Butter Bites</v>
      </c>
      <c r="K1393" s="2">
        <f t="array" ref="K1393">XLOOKUP('Transaction Data'!$G1393,Product_Code,Cost)</f>
        <v>5</v>
      </c>
      <c r="L1393" s="2">
        <f t="array" ref="L1393">XLOOKUP('Transaction Data'!$G1393,Product_Code,Unit_Price)</f>
        <v>7</v>
      </c>
      <c r="M1393" s="3">
        <f>'Transaction Data'!$F1393*'Transaction Data'!$K1393</f>
        <v>660</v>
      </c>
      <c r="N1393" s="3">
        <f>'Transaction Data'!$F1393*'Transaction Data'!$L1393</f>
        <v>924</v>
      </c>
      <c r="O1393" s="3">
        <f>'Transaction Data'!$N1393-'Transaction Data'!$M1393</f>
        <v>264</v>
      </c>
      <c r="P1393" s="2">
        <f>DATEDIF('Transaction Data'!$D1393,'Transaction Data'!$A1393,"y")</f>
        <v>69</v>
      </c>
      <c r="Q1393" s="2" t="str">
        <f>FLOOR('Transaction Data'!$P1393,15)&amp;"-"&amp;FLOOR('Transaction Data'!$P1393,15)+14</f>
        <v>60-74</v>
      </c>
      <c r="R1393" s="2" t="str">
        <f>IF('Transaction Data'!$L1393&lt;=10,"Less Expensive","Expensive")</f>
        <v>Less Expensive</v>
      </c>
      <c r="S1393" s="4">
        <f>WEEKDAY('Transaction Data'!$A1393)</f>
        <v>4</v>
      </c>
      <c r="T1393" s="2" t="str">
        <f>IF(WEEKDAY('Transaction Data'!$A1393,2)&lt;6,"Weekday","Weekend")</f>
        <v>Weekday</v>
      </c>
    </row>
    <row r="1394" ht="15.75" customHeight="1">
      <c r="A1394" s="1">
        <v>45342.0</v>
      </c>
      <c r="B1394" s="2" t="s">
        <v>1388</v>
      </c>
      <c r="C1394" s="2" t="s">
        <v>78</v>
      </c>
      <c r="D1394" s="1">
        <v>27087.0</v>
      </c>
      <c r="E1394" s="2" t="s">
        <v>22</v>
      </c>
      <c r="F1394" s="2">
        <v>244.0</v>
      </c>
      <c r="G1394" s="2" t="s">
        <v>57</v>
      </c>
      <c r="H1394" s="2" t="s">
        <v>24</v>
      </c>
      <c r="I1394" s="2" t="s">
        <v>25</v>
      </c>
      <c r="J1394" s="2" t="str">
        <f t="array" ref="J1394">XLOOKUP('Transaction Data'!$G1394,Product_Code,Biscuit_Brand)</f>
        <v>Oatmeal Cookies</v>
      </c>
      <c r="K1394" s="2">
        <f t="array" ref="K1394">XLOOKUP('Transaction Data'!$G1394,Product_Code,Cost)</f>
        <v>19</v>
      </c>
      <c r="L1394" s="2">
        <f t="array" ref="L1394">XLOOKUP('Transaction Data'!$G1394,Product_Code,Unit_Price)</f>
        <v>23</v>
      </c>
      <c r="M1394" s="3">
        <f>'Transaction Data'!$F1394*'Transaction Data'!$K1394</f>
        <v>4636</v>
      </c>
      <c r="N1394" s="3">
        <f>'Transaction Data'!$F1394*'Transaction Data'!$L1394</f>
        <v>5612</v>
      </c>
      <c r="O1394" s="3">
        <f>'Transaction Data'!$N1394-'Transaction Data'!$M1394</f>
        <v>976</v>
      </c>
      <c r="P1394" s="2">
        <f>DATEDIF('Transaction Data'!$D1394,'Transaction Data'!$A1394,"y")</f>
        <v>49</v>
      </c>
      <c r="Q1394" s="2" t="str">
        <f>FLOOR('Transaction Data'!$P1394,15)&amp;"-"&amp;FLOOR('Transaction Data'!$P1394,15)+14</f>
        <v>45-59</v>
      </c>
      <c r="R1394" s="2" t="str">
        <f>IF('Transaction Data'!$L1394&lt;=10,"Less Expensive","Expensive")</f>
        <v>Expensive</v>
      </c>
      <c r="S1394" s="4">
        <f>WEEKDAY('Transaction Data'!$A1394)</f>
        <v>3</v>
      </c>
      <c r="T1394" s="2" t="str">
        <f>IF(WEEKDAY('Transaction Data'!$A1394,2)&lt;6,"Weekday","Weekend")</f>
        <v>Weekday</v>
      </c>
    </row>
    <row r="1395" ht="15.75" customHeight="1">
      <c r="A1395" s="1">
        <v>45433.0</v>
      </c>
      <c r="B1395" s="2" t="s">
        <v>1389</v>
      </c>
      <c r="C1395" s="2" t="s">
        <v>78</v>
      </c>
      <c r="D1395" s="1">
        <v>29169.0</v>
      </c>
      <c r="E1395" s="2" t="s">
        <v>27</v>
      </c>
      <c r="F1395" s="2">
        <v>177.0</v>
      </c>
      <c r="G1395" s="2" t="s">
        <v>28</v>
      </c>
      <c r="H1395" s="2" t="s">
        <v>29</v>
      </c>
      <c r="I1395" s="2" t="s">
        <v>25</v>
      </c>
      <c r="J1395" s="2" t="str">
        <f t="array" ref="J1395">XLOOKUP('Transaction Data'!$G1395,Product_Code,Biscuit_Brand)</f>
        <v>Shortbread</v>
      </c>
      <c r="K1395" s="2">
        <f t="array" ref="K1395">XLOOKUP('Transaction Data'!$G1395,Product_Code,Cost)</f>
        <v>10</v>
      </c>
      <c r="L1395" s="2">
        <f t="array" ref="L1395">XLOOKUP('Transaction Data'!$G1395,Product_Code,Unit_Price)</f>
        <v>45</v>
      </c>
      <c r="M1395" s="3">
        <f>'Transaction Data'!$F1395*'Transaction Data'!$K1395</f>
        <v>1770</v>
      </c>
      <c r="N1395" s="3">
        <f>'Transaction Data'!$F1395*'Transaction Data'!$L1395</f>
        <v>7965</v>
      </c>
      <c r="O1395" s="3">
        <f>'Transaction Data'!$N1395-'Transaction Data'!$M1395</f>
        <v>6195</v>
      </c>
      <c r="P1395" s="2">
        <f>DATEDIF('Transaction Data'!$D1395,'Transaction Data'!$A1395,"y")</f>
        <v>44</v>
      </c>
      <c r="Q1395" s="2" t="str">
        <f>FLOOR('Transaction Data'!$P1395,15)&amp;"-"&amp;FLOOR('Transaction Data'!$P1395,15)+14</f>
        <v>30-44</v>
      </c>
      <c r="R1395" s="2" t="str">
        <f>IF('Transaction Data'!$L1395&lt;=10,"Less Expensive","Expensive")</f>
        <v>Expensive</v>
      </c>
      <c r="S1395" s="4">
        <f>WEEKDAY('Transaction Data'!$A1395)</f>
        <v>3</v>
      </c>
      <c r="T1395" s="2" t="str">
        <f>IF(WEEKDAY('Transaction Data'!$A1395,2)&lt;6,"Weekday","Weekend")</f>
        <v>Weekday</v>
      </c>
    </row>
    <row r="1396" ht="15.75" customHeight="1">
      <c r="A1396" s="1">
        <v>45404.0</v>
      </c>
      <c r="B1396" s="2" t="s">
        <v>1390</v>
      </c>
      <c r="C1396" s="2" t="s">
        <v>72</v>
      </c>
      <c r="D1396" s="1">
        <v>25911.0</v>
      </c>
      <c r="E1396" s="2" t="s">
        <v>37</v>
      </c>
      <c r="F1396" s="2">
        <v>97.0</v>
      </c>
      <c r="G1396" s="2" t="s">
        <v>38</v>
      </c>
      <c r="H1396" s="2" t="s">
        <v>34</v>
      </c>
      <c r="I1396" s="2" t="s">
        <v>25</v>
      </c>
      <c r="J1396" s="2" t="str">
        <f t="array" ref="J1396">XLOOKUP('Transaction Data'!$G1396,Product_Code,Biscuit_Brand)</f>
        <v>Ginger Snaps</v>
      </c>
      <c r="K1396" s="2">
        <f t="array" ref="K1396">XLOOKUP('Transaction Data'!$G1396,Product_Code,Cost)</f>
        <v>14</v>
      </c>
      <c r="L1396" s="2">
        <f t="array" ref="L1396">XLOOKUP('Transaction Data'!$G1396,Product_Code,Unit_Price)</f>
        <v>28</v>
      </c>
      <c r="M1396" s="3">
        <f>'Transaction Data'!$F1396*'Transaction Data'!$K1396</f>
        <v>1358</v>
      </c>
      <c r="N1396" s="3">
        <f>'Transaction Data'!$F1396*'Transaction Data'!$L1396</f>
        <v>2716</v>
      </c>
      <c r="O1396" s="3">
        <f>'Transaction Data'!$N1396-'Transaction Data'!$M1396</f>
        <v>1358</v>
      </c>
      <c r="P1396" s="2">
        <f>DATEDIF('Transaction Data'!$D1396,'Transaction Data'!$A1396,"y")</f>
        <v>53</v>
      </c>
      <c r="Q1396" s="2" t="str">
        <f>FLOOR('Transaction Data'!$P1396,15)&amp;"-"&amp;FLOOR('Transaction Data'!$P1396,15)+14</f>
        <v>45-59</v>
      </c>
      <c r="R1396" s="2" t="str">
        <f>IF('Transaction Data'!$L1396&lt;=10,"Less Expensive","Expensive")</f>
        <v>Expensive</v>
      </c>
      <c r="S1396" s="4">
        <f>WEEKDAY('Transaction Data'!$A1396)</f>
        <v>2</v>
      </c>
      <c r="T1396" s="2" t="str">
        <f>IF(WEEKDAY('Transaction Data'!$A1396,2)&lt;6,"Weekday","Weekend")</f>
        <v>Weekday</v>
      </c>
    </row>
    <row r="1397" ht="15.75" customHeight="1">
      <c r="A1397" s="1">
        <v>45436.0</v>
      </c>
      <c r="B1397" s="2" t="s">
        <v>1391</v>
      </c>
      <c r="C1397" s="2" t="s">
        <v>78</v>
      </c>
      <c r="D1397" s="1">
        <v>32395.0</v>
      </c>
      <c r="E1397" s="2" t="s">
        <v>37</v>
      </c>
      <c r="F1397" s="2">
        <v>145.0</v>
      </c>
      <c r="G1397" s="2" t="s">
        <v>61</v>
      </c>
      <c r="H1397" s="2" t="s">
        <v>24</v>
      </c>
      <c r="I1397" s="2" t="s">
        <v>25</v>
      </c>
      <c r="J1397" s="2" t="str">
        <f t="array" ref="J1397">XLOOKUP('Transaction Data'!$G1397,Product_Code,Biscuit_Brand)</f>
        <v>Choco Delight</v>
      </c>
      <c r="K1397" s="2">
        <f t="array" ref="K1397">XLOOKUP('Transaction Data'!$G1397,Product_Code,Cost)</f>
        <v>3</v>
      </c>
      <c r="L1397" s="2">
        <f t="array" ref="L1397">XLOOKUP('Transaction Data'!$G1397,Product_Code,Unit_Price)</f>
        <v>5</v>
      </c>
      <c r="M1397" s="3">
        <f>'Transaction Data'!$F1397*'Transaction Data'!$K1397</f>
        <v>435</v>
      </c>
      <c r="N1397" s="3">
        <f>'Transaction Data'!$F1397*'Transaction Data'!$L1397</f>
        <v>725</v>
      </c>
      <c r="O1397" s="3">
        <f>'Transaction Data'!$N1397-'Transaction Data'!$M1397</f>
        <v>290</v>
      </c>
      <c r="P1397" s="2">
        <f>DATEDIF('Transaction Data'!$D1397,'Transaction Data'!$A1397,"y")</f>
        <v>35</v>
      </c>
      <c r="Q1397" s="2" t="str">
        <f>FLOOR('Transaction Data'!$P1397,15)&amp;"-"&amp;FLOOR('Transaction Data'!$P1397,15)+14</f>
        <v>30-44</v>
      </c>
      <c r="R1397" s="2" t="str">
        <f>IF('Transaction Data'!$L1397&lt;=10,"Less Expensive","Expensive")</f>
        <v>Less Expensive</v>
      </c>
      <c r="S1397" s="4">
        <f>WEEKDAY('Transaction Data'!$A1397)</f>
        <v>6</v>
      </c>
      <c r="T1397" s="2" t="str">
        <f>IF(WEEKDAY('Transaction Data'!$A1397,2)&lt;6,"Weekday","Weekend")</f>
        <v>Weekday</v>
      </c>
    </row>
    <row r="1398" ht="15.75" customHeight="1">
      <c r="A1398" s="1">
        <v>45422.0</v>
      </c>
      <c r="B1398" s="2" t="s">
        <v>1254</v>
      </c>
      <c r="C1398" s="2" t="s">
        <v>32</v>
      </c>
      <c r="D1398" s="1">
        <v>19400.0</v>
      </c>
      <c r="E1398" s="2" t="s">
        <v>37</v>
      </c>
      <c r="F1398" s="2">
        <v>346.0</v>
      </c>
      <c r="G1398" s="2" t="s">
        <v>33</v>
      </c>
      <c r="H1398" s="2" t="s">
        <v>29</v>
      </c>
      <c r="I1398" s="2" t="s">
        <v>25</v>
      </c>
      <c r="J1398" s="2" t="str">
        <f t="array" ref="J1398">XLOOKUP('Transaction Data'!$G1398,Product_Code,Biscuit_Brand)</f>
        <v>Caramel Biscuits</v>
      </c>
      <c r="K1398" s="2">
        <f t="array" ref="K1398">XLOOKUP('Transaction Data'!$G1398,Product_Code,Cost)</f>
        <v>18</v>
      </c>
      <c r="L1398" s="2">
        <f t="array" ref="L1398">XLOOKUP('Transaction Data'!$G1398,Product_Code,Unit_Price)</f>
        <v>22</v>
      </c>
      <c r="M1398" s="3">
        <f>'Transaction Data'!$F1398*'Transaction Data'!$K1398</f>
        <v>6228</v>
      </c>
      <c r="N1398" s="3">
        <f>'Transaction Data'!$F1398*'Transaction Data'!$L1398</f>
        <v>7612</v>
      </c>
      <c r="O1398" s="3">
        <f>'Transaction Data'!$N1398-'Transaction Data'!$M1398</f>
        <v>1384</v>
      </c>
      <c r="P1398" s="2">
        <f>DATEDIF('Transaction Data'!$D1398,'Transaction Data'!$A1398,"y")</f>
        <v>71</v>
      </c>
      <c r="Q1398" s="2" t="str">
        <f>FLOOR('Transaction Data'!$P1398,15)&amp;"-"&amp;FLOOR('Transaction Data'!$P1398,15)+14</f>
        <v>60-74</v>
      </c>
      <c r="R1398" s="2" t="str">
        <f>IF('Transaction Data'!$L1398&lt;=10,"Less Expensive","Expensive")</f>
        <v>Expensive</v>
      </c>
      <c r="S1398" s="4">
        <f>WEEKDAY('Transaction Data'!$A1398)</f>
        <v>6</v>
      </c>
      <c r="T1398" s="2" t="str">
        <f>IF(WEEKDAY('Transaction Data'!$A1398,2)&lt;6,"Weekday","Weekend")</f>
        <v>Weekday</v>
      </c>
    </row>
    <row r="1399" ht="15.75" customHeight="1">
      <c r="A1399" s="1">
        <v>45446.0</v>
      </c>
      <c r="B1399" s="2" t="s">
        <v>1392</v>
      </c>
      <c r="C1399" s="2" t="s">
        <v>78</v>
      </c>
      <c r="D1399" s="1">
        <v>27459.0</v>
      </c>
      <c r="E1399" s="2" t="s">
        <v>27</v>
      </c>
      <c r="F1399" s="2">
        <v>148.0</v>
      </c>
      <c r="G1399" s="2" t="s">
        <v>44</v>
      </c>
      <c r="H1399" s="2" t="s">
        <v>34</v>
      </c>
      <c r="I1399" s="2" t="s">
        <v>25</v>
      </c>
      <c r="J1399" s="2" t="str">
        <f t="array" ref="J1399">XLOOKUP('Transaction Data'!$G1399,Product_Code,Biscuit_Brand)</f>
        <v>Butter Crunch</v>
      </c>
      <c r="K1399" s="2">
        <f t="array" ref="K1399">XLOOKUP('Transaction Data'!$G1399,Product_Code,Cost)</f>
        <v>10</v>
      </c>
      <c r="L1399" s="2">
        <f t="array" ref="L1399">XLOOKUP('Transaction Data'!$G1399,Product_Code,Unit_Price)</f>
        <v>11</v>
      </c>
      <c r="M1399" s="3">
        <f>'Transaction Data'!$F1399*'Transaction Data'!$K1399</f>
        <v>1480</v>
      </c>
      <c r="N1399" s="3">
        <f>'Transaction Data'!$F1399*'Transaction Data'!$L1399</f>
        <v>1628</v>
      </c>
      <c r="O1399" s="3">
        <f>'Transaction Data'!$N1399-'Transaction Data'!$M1399</f>
        <v>148</v>
      </c>
      <c r="P1399" s="2">
        <f>DATEDIF('Transaction Data'!$D1399,'Transaction Data'!$A1399,"y")</f>
        <v>49</v>
      </c>
      <c r="Q1399" s="2" t="str">
        <f>FLOOR('Transaction Data'!$P1399,15)&amp;"-"&amp;FLOOR('Transaction Data'!$P1399,15)+14</f>
        <v>45-59</v>
      </c>
      <c r="R1399" s="2" t="str">
        <f>IF('Transaction Data'!$L1399&lt;=10,"Less Expensive","Expensive")</f>
        <v>Expensive</v>
      </c>
      <c r="S1399" s="4">
        <f>WEEKDAY('Transaction Data'!$A1399)</f>
        <v>2</v>
      </c>
      <c r="T1399" s="2" t="str">
        <f>IF(WEEKDAY('Transaction Data'!$A1399,2)&lt;6,"Weekday","Weekend")</f>
        <v>Weekday</v>
      </c>
    </row>
    <row r="1400" ht="15.75" customHeight="1">
      <c r="A1400" s="1">
        <v>45325.0</v>
      </c>
      <c r="B1400" s="2" t="s">
        <v>1393</v>
      </c>
      <c r="C1400" s="2" t="s">
        <v>47</v>
      </c>
      <c r="D1400" s="1">
        <v>38798.0</v>
      </c>
      <c r="E1400" s="2" t="s">
        <v>22</v>
      </c>
      <c r="F1400" s="2">
        <v>431.0</v>
      </c>
      <c r="G1400" s="2" t="s">
        <v>60</v>
      </c>
      <c r="H1400" s="2" t="s">
        <v>24</v>
      </c>
      <c r="I1400" s="2" t="s">
        <v>25</v>
      </c>
      <c r="J1400" s="2" t="str">
        <f t="array" ref="J1400">XLOOKUP('Transaction Data'!$G1400,Product_Code,Biscuit_Brand)</f>
        <v>Peanut Butter Bites</v>
      </c>
      <c r="K1400" s="2">
        <f t="array" ref="K1400">XLOOKUP('Transaction Data'!$G1400,Product_Code,Cost)</f>
        <v>5</v>
      </c>
      <c r="L1400" s="2">
        <f t="array" ref="L1400">XLOOKUP('Transaction Data'!$G1400,Product_Code,Unit_Price)</f>
        <v>7</v>
      </c>
      <c r="M1400" s="3">
        <f>'Transaction Data'!$F1400*'Transaction Data'!$K1400</f>
        <v>2155</v>
      </c>
      <c r="N1400" s="3">
        <f>'Transaction Data'!$F1400*'Transaction Data'!$L1400</f>
        <v>3017</v>
      </c>
      <c r="O1400" s="3">
        <f>'Transaction Data'!$N1400-'Transaction Data'!$M1400</f>
        <v>862</v>
      </c>
      <c r="P1400" s="2">
        <f>DATEDIF('Transaction Data'!$D1400,'Transaction Data'!$A1400,"y")</f>
        <v>17</v>
      </c>
      <c r="Q1400" s="2" t="str">
        <f>FLOOR('Transaction Data'!$P1400,15)&amp;"-"&amp;FLOOR('Transaction Data'!$P1400,15)+14</f>
        <v>15-29</v>
      </c>
      <c r="R1400" s="2" t="str">
        <f>IF('Transaction Data'!$L1400&lt;=10,"Less Expensive","Expensive")</f>
        <v>Less Expensive</v>
      </c>
      <c r="S1400" s="4">
        <f>WEEKDAY('Transaction Data'!$A1400)</f>
        <v>7</v>
      </c>
      <c r="T1400" s="2" t="str">
        <f>IF(WEEKDAY('Transaction Data'!$A1400,2)&lt;6,"Weekday","Weekend")</f>
        <v>Weekend</v>
      </c>
    </row>
    <row r="1401" ht="15.75" customHeight="1">
      <c r="A1401" s="1">
        <v>45338.0</v>
      </c>
      <c r="B1401" s="2" t="s">
        <v>1394</v>
      </c>
      <c r="C1401" s="2" t="s">
        <v>54</v>
      </c>
      <c r="D1401" s="1">
        <v>27066.0</v>
      </c>
      <c r="E1401" s="2" t="s">
        <v>37</v>
      </c>
      <c r="F1401" s="2">
        <v>159.0</v>
      </c>
      <c r="G1401" s="2" t="s">
        <v>23</v>
      </c>
      <c r="H1401" s="2" t="s">
        <v>29</v>
      </c>
      <c r="I1401" s="2" t="s">
        <v>25</v>
      </c>
      <c r="J1401" s="2" t="str">
        <f t="array" ref="J1401">XLOOKUP('Transaction Data'!$G1401,Product_Code,Biscuit_Brand)</f>
        <v>Cinnamon Swirls</v>
      </c>
      <c r="K1401" s="2">
        <f t="array" ref="K1401">XLOOKUP('Transaction Data'!$G1401,Product_Code,Cost)</f>
        <v>10</v>
      </c>
      <c r="L1401" s="2">
        <f t="array" ref="L1401">XLOOKUP('Transaction Data'!$G1401,Product_Code,Unit_Price)</f>
        <v>14</v>
      </c>
      <c r="M1401" s="3">
        <f>'Transaction Data'!$F1401*'Transaction Data'!$K1401</f>
        <v>1590</v>
      </c>
      <c r="N1401" s="3">
        <f>'Transaction Data'!$F1401*'Transaction Data'!$L1401</f>
        <v>2226</v>
      </c>
      <c r="O1401" s="3">
        <f>'Transaction Data'!$N1401-'Transaction Data'!$M1401</f>
        <v>636</v>
      </c>
      <c r="P1401" s="2">
        <f>DATEDIF('Transaction Data'!$D1401,'Transaction Data'!$A1401,"y")</f>
        <v>50</v>
      </c>
      <c r="Q1401" s="2" t="str">
        <f>FLOOR('Transaction Data'!$P1401,15)&amp;"-"&amp;FLOOR('Transaction Data'!$P1401,15)+14</f>
        <v>45-59</v>
      </c>
      <c r="R1401" s="2" t="str">
        <f>IF('Transaction Data'!$L1401&lt;=10,"Less Expensive","Expensive")</f>
        <v>Expensive</v>
      </c>
      <c r="S1401" s="4">
        <f>WEEKDAY('Transaction Data'!$A1401)</f>
        <v>6</v>
      </c>
      <c r="T1401" s="2" t="str">
        <f>IF(WEEKDAY('Transaction Data'!$A1401,2)&lt;6,"Weekday","Weekend")</f>
        <v>Weekday</v>
      </c>
    </row>
    <row r="1402" ht="15.75" customHeight="1">
      <c r="A1402" s="1">
        <v>45426.0</v>
      </c>
      <c r="B1402" s="2" t="s">
        <v>1395</v>
      </c>
      <c r="C1402" s="2" t="s">
        <v>69</v>
      </c>
      <c r="D1402" s="1">
        <v>23980.0</v>
      </c>
      <c r="E1402" s="2" t="s">
        <v>27</v>
      </c>
      <c r="F1402" s="2">
        <v>332.0</v>
      </c>
      <c r="G1402" s="2" t="s">
        <v>38</v>
      </c>
      <c r="H1402" s="2" t="s">
        <v>34</v>
      </c>
      <c r="I1402" s="2" t="s">
        <v>25</v>
      </c>
      <c r="J1402" s="2" t="str">
        <f t="array" ref="J1402">XLOOKUP('Transaction Data'!$G1402,Product_Code,Biscuit_Brand)</f>
        <v>Ginger Snaps</v>
      </c>
      <c r="K1402" s="2">
        <f t="array" ref="K1402">XLOOKUP('Transaction Data'!$G1402,Product_Code,Cost)</f>
        <v>14</v>
      </c>
      <c r="L1402" s="2">
        <f t="array" ref="L1402">XLOOKUP('Transaction Data'!$G1402,Product_Code,Unit_Price)</f>
        <v>28</v>
      </c>
      <c r="M1402" s="3">
        <f>'Transaction Data'!$F1402*'Transaction Data'!$K1402</f>
        <v>4648</v>
      </c>
      <c r="N1402" s="3">
        <f>'Transaction Data'!$F1402*'Transaction Data'!$L1402</f>
        <v>9296</v>
      </c>
      <c r="O1402" s="3">
        <f>'Transaction Data'!$N1402-'Transaction Data'!$M1402</f>
        <v>4648</v>
      </c>
      <c r="P1402" s="2">
        <f>DATEDIF('Transaction Data'!$D1402,'Transaction Data'!$A1402,"y")</f>
        <v>58</v>
      </c>
      <c r="Q1402" s="2" t="str">
        <f>FLOOR('Transaction Data'!$P1402,15)&amp;"-"&amp;FLOOR('Transaction Data'!$P1402,15)+14</f>
        <v>45-59</v>
      </c>
      <c r="R1402" s="2" t="str">
        <f>IF('Transaction Data'!$L1402&lt;=10,"Less Expensive","Expensive")</f>
        <v>Expensive</v>
      </c>
      <c r="S1402" s="4">
        <f>WEEKDAY('Transaction Data'!$A1402)</f>
        <v>3</v>
      </c>
      <c r="T1402" s="2" t="str">
        <f>IF(WEEKDAY('Transaction Data'!$A1402,2)&lt;6,"Weekday","Weekend")</f>
        <v>Weekday</v>
      </c>
    </row>
    <row r="1403" ht="15.75" customHeight="1">
      <c r="A1403" s="1">
        <v>45336.0</v>
      </c>
      <c r="B1403" s="2" t="s">
        <v>1396</v>
      </c>
      <c r="C1403" s="2" t="s">
        <v>72</v>
      </c>
      <c r="D1403" s="1">
        <v>23783.0</v>
      </c>
      <c r="E1403" s="2" t="s">
        <v>37</v>
      </c>
      <c r="F1403" s="2">
        <v>307.0</v>
      </c>
      <c r="G1403" s="2" t="s">
        <v>60</v>
      </c>
      <c r="H1403" s="2" t="s">
        <v>24</v>
      </c>
      <c r="I1403" s="2" t="s">
        <v>25</v>
      </c>
      <c r="J1403" s="2" t="str">
        <f t="array" ref="J1403">XLOOKUP('Transaction Data'!$G1403,Product_Code,Biscuit_Brand)</f>
        <v>Peanut Butter Bites</v>
      </c>
      <c r="K1403" s="2">
        <f t="array" ref="K1403">XLOOKUP('Transaction Data'!$G1403,Product_Code,Cost)</f>
        <v>5</v>
      </c>
      <c r="L1403" s="2">
        <f t="array" ref="L1403">XLOOKUP('Transaction Data'!$G1403,Product_Code,Unit_Price)</f>
        <v>7</v>
      </c>
      <c r="M1403" s="3">
        <f>'Transaction Data'!$F1403*'Transaction Data'!$K1403</f>
        <v>1535</v>
      </c>
      <c r="N1403" s="3">
        <f>'Transaction Data'!$F1403*'Transaction Data'!$L1403</f>
        <v>2149</v>
      </c>
      <c r="O1403" s="3">
        <f>'Transaction Data'!$N1403-'Transaction Data'!$M1403</f>
        <v>614</v>
      </c>
      <c r="P1403" s="2">
        <f>DATEDIF('Transaction Data'!$D1403,'Transaction Data'!$A1403,"y")</f>
        <v>59</v>
      </c>
      <c r="Q1403" s="2" t="str">
        <f>FLOOR('Transaction Data'!$P1403,15)&amp;"-"&amp;FLOOR('Transaction Data'!$P1403,15)+14</f>
        <v>45-59</v>
      </c>
      <c r="R1403" s="2" t="str">
        <f>IF('Transaction Data'!$L1403&lt;=10,"Less Expensive","Expensive")</f>
        <v>Less Expensive</v>
      </c>
      <c r="S1403" s="4">
        <f>WEEKDAY('Transaction Data'!$A1403)</f>
        <v>4</v>
      </c>
      <c r="T1403" s="2" t="str">
        <f>IF(WEEKDAY('Transaction Data'!$A1403,2)&lt;6,"Weekday","Weekend")</f>
        <v>Weekday</v>
      </c>
    </row>
    <row r="1404" ht="15.75" customHeight="1">
      <c r="A1404" s="1">
        <v>45416.0</v>
      </c>
      <c r="B1404" s="2" t="s">
        <v>1397</v>
      </c>
      <c r="C1404" s="2" t="s">
        <v>54</v>
      </c>
      <c r="D1404" s="1">
        <v>31651.0</v>
      </c>
      <c r="E1404" s="2" t="s">
        <v>22</v>
      </c>
      <c r="F1404" s="2">
        <v>194.0</v>
      </c>
      <c r="G1404" s="2" t="s">
        <v>33</v>
      </c>
      <c r="H1404" s="2" t="s">
        <v>29</v>
      </c>
      <c r="I1404" s="2" t="s">
        <v>25</v>
      </c>
      <c r="J1404" s="2" t="str">
        <f t="array" ref="J1404">XLOOKUP('Transaction Data'!$G1404,Product_Code,Biscuit_Brand)</f>
        <v>Caramel Biscuits</v>
      </c>
      <c r="K1404" s="2">
        <f t="array" ref="K1404">XLOOKUP('Transaction Data'!$G1404,Product_Code,Cost)</f>
        <v>18</v>
      </c>
      <c r="L1404" s="2">
        <f t="array" ref="L1404">XLOOKUP('Transaction Data'!$G1404,Product_Code,Unit_Price)</f>
        <v>22</v>
      </c>
      <c r="M1404" s="3">
        <f>'Transaction Data'!$F1404*'Transaction Data'!$K1404</f>
        <v>3492</v>
      </c>
      <c r="N1404" s="3">
        <f>'Transaction Data'!$F1404*'Transaction Data'!$L1404</f>
        <v>4268</v>
      </c>
      <c r="O1404" s="3">
        <f>'Transaction Data'!$N1404-'Transaction Data'!$M1404</f>
        <v>776</v>
      </c>
      <c r="P1404" s="2">
        <f>DATEDIF('Transaction Data'!$D1404,'Transaction Data'!$A1404,"y")</f>
        <v>37</v>
      </c>
      <c r="Q1404" s="2" t="str">
        <f>FLOOR('Transaction Data'!$P1404,15)&amp;"-"&amp;FLOOR('Transaction Data'!$P1404,15)+14</f>
        <v>30-44</v>
      </c>
      <c r="R1404" s="2" t="str">
        <f>IF('Transaction Data'!$L1404&lt;=10,"Less Expensive","Expensive")</f>
        <v>Expensive</v>
      </c>
      <c r="S1404" s="4">
        <f>WEEKDAY('Transaction Data'!$A1404)</f>
        <v>7</v>
      </c>
      <c r="T1404" s="2" t="str">
        <f>IF(WEEKDAY('Transaction Data'!$A1404,2)&lt;6,"Weekday","Weekend")</f>
        <v>Weekend</v>
      </c>
    </row>
    <row r="1405" ht="15.75" customHeight="1">
      <c r="A1405" s="1">
        <v>45306.0</v>
      </c>
      <c r="B1405" s="2" t="s">
        <v>1398</v>
      </c>
      <c r="C1405" s="2" t="s">
        <v>54</v>
      </c>
      <c r="D1405" s="1">
        <v>30361.0</v>
      </c>
      <c r="E1405" s="2" t="s">
        <v>22</v>
      </c>
      <c r="F1405" s="2">
        <v>292.0</v>
      </c>
      <c r="G1405" s="2" t="s">
        <v>44</v>
      </c>
      <c r="H1405" s="2" t="s">
        <v>34</v>
      </c>
      <c r="I1405" s="2" t="s">
        <v>25</v>
      </c>
      <c r="J1405" s="2" t="str">
        <f t="array" ref="J1405">XLOOKUP('Transaction Data'!$G1405,Product_Code,Biscuit_Brand)</f>
        <v>Butter Crunch</v>
      </c>
      <c r="K1405" s="2">
        <f t="array" ref="K1405">XLOOKUP('Transaction Data'!$G1405,Product_Code,Cost)</f>
        <v>10</v>
      </c>
      <c r="L1405" s="2">
        <f t="array" ref="L1405">XLOOKUP('Transaction Data'!$G1405,Product_Code,Unit_Price)</f>
        <v>11</v>
      </c>
      <c r="M1405" s="3">
        <f>'Transaction Data'!$F1405*'Transaction Data'!$K1405</f>
        <v>2920</v>
      </c>
      <c r="N1405" s="3">
        <f>'Transaction Data'!$F1405*'Transaction Data'!$L1405</f>
        <v>3212</v>
      </c>
      <c r="O1405" s="3">
        <f>'Transaction Data'!$N1405-'Transaction Data'!$M1405</f>
        <v>292</v>
      </c>
      <c r="P1405" s="2">
        <f>DATEDIF('Transaction Data'!$D1405,'Transaction Data'!$A1405,"y")</f>
        <v>40</v>
      </c>
      <c r="Q1405" s="2" t="str">
        <f>FLOOR('Transaction Data'!$P1405,15)&amp;"-"&amp;FLOOR('Transaction Data'!$P1405,15)+14</f>
        <v>30-44</v>
      </c>
      <c r="R1405" s="2" t="str">
        <f>IF('Transaction Data'!$L1405&lt;=10,"Less Expensive","Expensive")</f>
        <v>Expensive</v>
      </c>
      <c r="S1405" s="4">
        <f>WEEKDAY('Transaction Data'!$A1405)</f>
        <v>2</v>
      </c>
      <c r="T1405" s="2" t="str">
        <f>IF(WEEKDAY('Transaction Data'!$A1405,2)&lt;6,"Weekday","Weekend")</f>
        <v>Weekday</v>
      </c>
    </row>
    <row r="1406" ht="15.75" customHeight="1">
      <c r="A1406" s="1">
        <v>45403.0</v>
      </c>
      <c r="B1406" s="2" t="s">
        <v>1399</v>
      </c>
      <c r="C1406" s="2" t="s">
        <v>72</v>
      </c>
      <c r="D1406" s="1">
        <v>22065.0</v>
      </c>
      <c r="E1406" s="2" t="s">
        <v>37</v>
      </c>
      <c r="F1406" s="2">
        <v>261.0</v>
      </c>
      <c r="G1406" s="2" t="s">
        <v>57</v>
      </c>
      <c r="H1406" s="2" t="s">
        <v>24</v>
      </c>
      <c r="I1406" s="2" t="s">
        <v>25</v>
      </c>
      <c r="J1406" s="2" t="str">
        <f t="array" ref="J1406">XLOOKUP('Transaction Data'!$G1406,Product_Code,Biscuit_Brand)</f>
        <v>Oatmeal Cookies</v>
      </c>
      <c r="K1406" s="2">
        <f t="array" ref="K1406">XLOOKUP('Transaction Data'!$G1406,Product_Code,Cost)</f>
        <v>19</v>
      </c>
      <c r="L1406" s="2">
        <f t="array" ref="L1406">XLOOKUP('Transaction Data'!$G1406,Product_Code,Unit_Price)</f>
        <v>23</v>
      </c>
      <c r="M1406" s="3">
        <f>'Transaction Data'!$F1406*'Transaction Data'!$K1406</f>
        <v>4959</v>
      </c>
      <c r="N1406" s="3">
        <f>'Transaction Data'!$F1406*'Transaction Data'!$L1406</f>
        <v>6003</v>
      </c>
      <c r="O1406" s="3">
        <f>'Transaction Data'!$N1406-'Transaction Data'!$M1406</f>
        <v>1044</v>
      </c>
      <c r="P1406" s="2">
        <f>DATEDIF('Transaction Data'!$D1406,'Transaction Data'!$A1406,"y")</f>
        <v>63</v>
      </c>
      <c r="Q1406" s="2" t="str">
        <f>FLOOR('Transaction Data'!$P1406,15)&amp;"-"&amp;FLOOR('Transaction Data'!$P1406,15)+14</f>
        <v>60-74</v>
      </c>
      <c r="R1406" s="2" t="str">
        <f>IF('Transaction Data'!$L1406&lt;=10,"Less Expensive","Expensive")</f>
        <v>Expensive</v>
      </c>
      <c r="S1406" s="4">
        <f>WEEKDAY('Transaction Data'!$A1406)</f>
        <v>1</v>
      </c>
      <c r="T1406" s="2" t="str">
        <f>IF(WEEKDAY('Transaction Data'!$A1406,2)&lt;6,"Weekday","Weekend")</f>
        <v>Weekend</v>
      </c>
    </row>
    <row r="1407" ht="15.75" customHeight="1">
      <c r="A1407" s="1">
        <v>45427.0</v>
      </c>
      <c r="B1407" s="2" t="s">
        <v>1400</v>
      </c>
      <c r="C1407" s="2" t="s">
        <v>78</v>
      </c>
      <c r="D1407" s="1">
        <v>15931.0</v>
      </c>
      <c r="E1407" s="2" t="s">
        <v>27</v>
      </c>
      <c r="F1407" s="2">
        <v>424.0</v>
      </c>
      <c r="G1407" s="2" t="s">
        <v>28</v>
      </c>
      <c r="H1407" s="2" t="s">
        <v>29</v>
      </c>
      <c r="I1407" s="2" t="s">
        <v>25</v>
      </c>
      <c r="J1407" s="2" t="str">
        <f t="array" ref="J1407">XLOOKUP('Transaction Data'!$G1407,Product_Code,Biscuit_Brand)</f>
        <v>Shortbread</v>
      </c>
      <c r="K1407" s="2">
        <f t="array" ref="K1407">XLOOKUP('Transaction Data'!$G1407,Product_Code,Cost)</f>
        <v>10</v>
      </c>
      <c r="L1407" s="2">
        <f t="array" ref="L1407">XLOOKUP('Transaction Data'!$G1407,Product_Code,Unit_Price)</f>
        <v>45</v>
      </c>
      <c r="M1407" s="3">
        <f>'Transaction Data'!$F1407*'Transaction Data'!$K1407</f>
        <v>4240</v>
      </c>
      <c r="N1407" s="3">
        <f>'Transaction Data'!$F1407*'Transaction Data'!$L1407</f>
        <v>19080</v>
      </c>
      <c r="O1407" s="3">
        <f>'Transaction Data'!$N1407-'Transaction Data'!$M1407</f>
        <v>14840</v>
      </c>
      <c r="P1407" s="2">
        <f>DATEDIF('Transaction Data'!$D1407,'Transaction Data'!$A1407,"y")</f>
        <v>80</v>
      </c>
      <c r="Q1407" s="2" t="str">
        <f>FLOOR('Transaction Data'!$P1407,15)&amp;"-"&amp;FLOOR('Transaction Data'!$P1407,15)+14</f>
        <v>75-89</v>
      </c>
      <c r="R1407" s="2" t="str">
        <f>IF('Transaction Data'!$L1407&lt;=10,"Less Expensive","Expensive")</f>
        <v>Expensive</v>
      </c>
      <c r="S1407" s="4">
        <f>WEEKDAY('Transaction Data'!$A1407)</f>
        <v>4</v>
      </c>
      <c r="T1407" s="2" t="str">
        <f>IF(WEEKDAY('Transaction Data'!$A1407,2)&lt;6,"Weekday","Weekend")</f>
        <v>Weekday</v>
      </c>
    </row>
    <row r="1408" ht="15.75" customHeight="1">
      <c r="A1408" s="1">
        <v>45377.0</v>
      </c>
      <c r="B1408" s="2" t="s">
        <v>1401</v>
      </c>
      <c r="C1408" s="2" t="s">
        <v>51</v>
      </c>
      <c r="D1408" s="1">
        <v>35407.0</v>
      </c>
      <c r="E1408" s="2" t="s">
        <v>27</v>
      </c>
      <c r="F1408" s="2">
        <v>13.0</v>
      </c>
      <c r="G1408" s="2" t="s">
        <v>57</v>
      </c>
      <c r="H1408" s="2" t="s">
        <v>34</v>
      </c>
      <c r="I1408" s="2" t="s">
        <v>30</v>
      </c>
      <c r="J1408" s="2" t="str">
        <f t="array" ref="J1408">XLOOKUP('Transaction Data'!$G1408,Product_Code,Biscuit_Brand)</f>
        <v>Oatmeal Cookies</v>
      </c>
      <c r="K1408" s="2">
        <f t="array" ref="K1408">XLOOKUP('Transaction Data'!$G1408,Product_Code,Cost)</f>
        <v>19</v>
      </c>
      <c r="L1408" s="2">
        <f t="array" ref="L1408">XLOOKUP('Transaction Data'!$G1408,Product_Code,Unit_Price)</f>
        <v>23</v>
      </c>
      <c r="M1408" s="3">
        <f>'Transaction Data'!$F1408*'Transaction Data'!$K1408</f>
        <v>247</v>
      </c>
      <c r="N1408" s="3">
        <f>'Transaction Data'!$F1408*'Transaction Data'!$L1408</f>
        <v>299</v>
      </c>
      <c r="O1408" s="3">
        <f>'Transaction Data'!$N1408-'Transaction Data'!$M1408</f>
        <v>52</v>
      </c>
      <c r="P1408" s="2">
        <f>DATEDIF('Transaction Data'!$D1408,'Transaction Data'!$A1408,"y")</f>
        <v>27</v>
      </c>
      <c r="Q1408" s="2" t="str">
        <f>FLOOR('Transaction Data'!$P1408,15)&amp;"-"&amp;FLOOR('Transaction Data'!$P1408,15)+14</f>
        <v>15-29</v>
      </c>
      <c r="R1408" s="2" t="str">
        <f>IF('Transaction Data'!$L1408&lt;=10,"Less Expensive","Expensive")</f>
        <v>Expensive</v>
      </c>
      <c r="S1408" s="4">
        <f>WEEKDAY('Transaction Data'!$A1408)</f>
        <v>3</v>
      </c>
      <c r="T1408" s="2" t="str">
        <f>IF(WEEKDAY('Transaction Data'!$A1408,2)&lt;6,"Weekday","Weekend")</f>
        <v>Weekday</v>
      </c>
    </row>
    <row r="1409" ht="15.75" customHeight="1">
      <c r="A1409" s="1">
        <v>45364.0</v>
      </c>
      <c r="B1409" s="2" t="s">
        <v>1402</v>
      </c>
      <c r="C1409" s="2" t="s">
        <v>32</v>
      </c>
      <c r="D1409" s="1">
        <v>30207.0</v>
      </c>
      <c r="E1409" s="2" t="s">
        <v>37</v>
      </c>
      <c r="F1409" s="2">
        <v>484.0</v>
      </c>
      <c r="G1409" s="2" t="s">
        <v>23</v>
      </c>
      <c r="H1409" s="2" t="s">
        <v>24</v>
      </c>
      <c r="I1409" s="2" t="s">
        <v>25</v>
      </c>
      <c r="J1409" s="2" t="str">
        <f t="array" ref="J1409">XLOOKUP('Transaction Data'!$G1409,Product_Code,Biscuit_Brand)</f>
        <v>Cinnamon Swirls</v>
      </c>
      <c r="K1409" s="2">
        <f t="array" ref="K1409">XLOOKUP('Transaction Data'!$G1409,Product_Code,Cost)</f>
        <v>10</v>
      </c>
      <c r="L1409" s="2">
        <f t="array" ref="L1409">XLOOKUP('Transaction Data'!$G1409,Product_Code,Unit_Price)</f>
        <v>14</v>
      </c>
      <c r="M1409" s="3">
        <f>'Transaction Data'!$F1409*'Transaction Data'!$K1409</f>
        <v>4840</v>
      </c>
      <c r="N1409" s="3">
        <f>'Transaction Data'!$F1409*'Transaction Data'!$L1409</f>
        <v>6776</v>
      </c>
      <c r="O1409" s="3">
        <f>'Transaction Data'!$N1409-'Transaction Data'!$M1409</f>
        <v>1936</v>
      </c>
      <c r="P1409" s="2">
        <f>DATEDIF('Transaction Data'!$D1409,'Transaction Data'!$A1409,"y")</f>
        <v>41</v>
      </c>
      <c r="Q1409" s="2" t="str">
        <f>FLOOR('Transaction Data'!$P1409,15)&amp;"-"&amp;FLOOR('Transaction Data'!$P1409,15)+14</f>
        <v>30-44</v>
      </c>
      <c r="R1409" s="2" t="str">
        <f>IF('Transaction Data'!$L1409&lt;=10,"Less Expensive","Expensive")</f>
        <v>Expensive</v>
      </c>
      <c r="S1409" s="4">
        <f>WEEKDAY('Transaction Data'!$A1409)</f>
        <v>4</v>
      </c>
      <c r="T1409" s="2" t="str">
        <f>IF(WEEKDAY('Transaction Data'!$A1409,2)&lt;6,"Weekday","Weekend")</f>
        <v>Weekday</v>
      </c>
    </row>
    <row r="1410" ht="15.75" customHeight="1">
      <c r="A1410" s="1">
        <v>45469.0</v>
      </c>
      <c r="B1410" s="2" t="s">
        <v>1403</v>
      </c>
      <c r="C1410" s="2" t="s">
        <v>47</v>
      </c>
      <c r="D1410" s="1">
        <v>19144.0</v>
      </c>
      <c r="E1410" s="2" t="s">
        <v>63</v>
      </c>
      <c r="F1410" s="2">
        <v>189.0</v>
      </c>
      <c r="G1410" s="2" t="s">
        <v>61</v>
      </c>
      <c r="H1410" s="2" t="s">
        <v>29</v>
      </c>
      <c r="I1410" s="2" t="s">
        <v>25</v>
      </c>
      <c r="J1410" s="2" t="str">
        <f t="array" ref="J1410">XLOOKUP('Transaction Data'!$G1410,Product_Code,Biscuit_Brand)</f>
        <v>Choco Delight</v>
      </c>
      <c r="K1410" s="2">
        <f t="array" ref="K1410">XLOOKUP('Transaction Data'!$G1410,Product_Code,Cost)</f>
        <v>3</v>
      </c>
      <c r="L1410" s="2">
        <f t="array" ref="L1410">XLOOKUP('Transaction Data'!$G1410,Product_Code,Unit_Price)</f>
        <v>5</v>
      </c>
      <c r="M1410" s="3">
        <f>'Transaction Data'!$F1410*'Transaction Data'!$K1410</f>
        <v>567</v>
      </c>
      <c r="N1410" s="3">
        <f>'Transaction Data'!$F1410*'Transaction Data'!$L1410</f>
        <v>945</v>
      </c>
      <c r="O1410" s="3">
        <f>'Transaction Data'!$N1410-'Transaction Data'!$M1410</f>
        <v>378</v>
      </c>
      <c r="P1410" s="2">
        <f>DATEDIF('Transaction Data'!$D1410,'Transaction Data'!$A1410,"y")</f>
        <v>72</v>
      </c>
      <c r="Q1410" s="2" t="str">
        <f>FLOOR('Transaction Data'!$P1410,15)&amp;"-"&amp;FLOOR('Transaction Data'!$P1410,15)+14</f>
        <v>60-74</v>
      </c>
      <c r="R1410" s="2" t="str">
        <f>IF('Transaction Data'!$L1410&lt;=10,"Less Expensive","Expensive")</f>
        <v>Less Expensive</v>
      </c>
      <c r="S1410" s="4">
        <f>WEEKDAY('Transaction Data'!$A1410)</f>
        <v>4</v>
      </c>
      <c r="T1410" s="2" t="str">
        <f>IF(WEEKDAY('Transaction Data'!$A1410,2)&lt;6,"Weekday","Weekend")</f>
        <v>Weekday</v>
      </c>
    </row>
    <row r="1411" ht="15.75" customHeight="1">
      <c r="A1411" s="1">
        <v>45396.0</v>
      </c>
      <c r="B1411" s="2" t="s">
        <v>1404</v>
      </c>
      <c r="C1411" s="2" t="s">
        <v>51</v>
      </c>
      <c r="D1411" s="1">
        <v>37664.0</v>
      </c>
      <c r="E1411" s="2" t="s">
        <v>63</v>
      </c>
      <c r="F1411" s="2">
        <v>301.0</v>
      </c>
      <c r="G1411" s="2" t="s">
        <v>23</v>
      </c>
      <c r="H1411" s="2" t="s">
        <v>34</v>
      </c>
      <c r="I1411" s="2" t="s">
        <v>25</v>
      </c>
      <c r="J1411" s="2" t="str">
        <f t="array" ref="J1411">XLOOKUP('Transaction Data'!$G1411,Product_Code,Biscuit_Brand)</f>
        <v>Cinnamon Swirls</v>
      </c>
      <c r="K1411" s="2">
        <f t="array" ref="K1411">XLOOKUP('Transaction Data'!$G1411,Product_Code,Cost)</f>
        <v>10</v>
      </c>
      <c r="L1411" s="2">
        <f t="array" ref="L1411">XLOOKUP('Transaction Data'!$G1411,Product_Code,Unit_Price)</f>
        <v>14</v>
      </c>
      <c r="M1411" s="3">
        <f>'Transaction Data'!$F1411*'Transaction Data'!$K1411</f>
        <v>3010</v>
      </c>
      <c r="N1411" s="3">
        <f>'Transaction Data'!$F1411*'Transaction Data'!$L1411</f>
        <v>4214</v>
      </c>
      <c r="O1411" s="3">
        <f>'Transaction Data'!$N1411-'Transaction Data'!$M1411</f>
        <v>1204</v>
      </c>
      <c r="P1411" s="2">
        <f>DATEDIF('Transaction Data'!$D1411,'Transaction Data'!$A1411,"y")</f>
        <v>21</v>
      </c>
      <c r="Q1411" s="2" t="str">
        <f>FLOOR('Transaction Data'!$P1411,15)&amp;"-"&amp;FLOOR('Transaction Data'!$P1411,15)+14</f>
        <v>15-29</v>
      </c>
      <c r="R1411" s="2" t="str">
        <f>IF('Transaction Data'!$L1411&lt;=10,"Less Expensive","Expensive")</f>
        <v>Expensive</v>
      </c>
      <c r="S1411" s="4">
        <f>WEEKDAY('Transaction Data'!$A1411)</f>
        <v>1</v>
      </c>
      <c r="T1411" s="2" t="str">
        <f>IF(WEEKDAY('Transaction Data'!$A1411,2)&lt;6,"Weekday","Weekend")</f>
        <v>Weekend</v>
      </c>
    </row>
    <row r="1412" ht="15.75" customHeight="1">
      <c r="A1412" s="1">
        <v>45348.0</v>
      </c>
      <c r="B1412" s="2" t="s">
        <v>1405</v>
      </c>
      <c r="C1412" s="2" t="s">
        <v>51</v>
      </c>
      <c r="D1412" s="1">
        <v>27524.0</v>
      </c>
      <c r="E1412" s="2" t="s">
        <v>22</v>
      </c>
      <c r="F1412" s="2">
        <v>434.0</v>
      </c>
      <c r="G1412" s="2" t="s">
        <v>60</v>
      </c>
      <c r="H1412" s="2" t="s">
        <v>24</v>
      </c>
      <c r="I1412" s="2" t="s">
        <v>30</v>
      </c>
      <c r="J1412" s="2" t="str">
        <f t="array" ref="J1412">XLOOKUP('Transaction Data'!$G1412,Product_Code,Biscuit_Brand)</f>
        <v>Peanut Butter Bites</v>
      </c>
      <c r="K1412" s="2">
        <f t="array" ref="K1412">XLOOKUP('Transaction Data'!$G1412,Product_Code,Cost)</f>
        <v>5</v>
      </c>
      <c r="L1412" s="2">
        <f t="array" ref="L1412">XLOOKUP('Transaction Data'!$G1412,Product_Code,Unit_Price)</f>
        <v>7</v>
      </c>
      <c r="M1412" s="3">
        <f>'Transaction Data'!$F1412*'Transaction Data'!$K1412</f>
        <v>2170</v>
      </c>
      <c r="N1412" s="3">
        <f>'Transaction Data'!$F1412*'Transaction Data'!$L1412</f>
        <v>3038</v>
      </c>
      <c r="O1412" s="3">
        <f>'Transaction Data'!$N1412-'Transaction Data'!$M1412</f>
        <v>868</v>
      </c>
      <c r="P1412" s="2">
        <f>DATEDIF('Transaction Data'!$D1412,'Transaction Data'!$A1412,"y")</f>
        <v>48</v>
      </c>
      <c r="Q1412" s="2" t="str">
        <f>FLOOR('Transaction Data'!$P1412,15)&amp;"-"&amp;FLOOR('Transaction Data'!$P1412,15)+14</f>
        <v>45-59</v>
      </c>
      <c r="R1412" s="2" t="str">
        <f>IF('Transaction Data'!$L1412&lt;=10,"Less Expensive","Expensive")</f>
        <v>Less Expensive</v>
      </c>
      <c r="S1412" s="4">
        <f>WEEKDAY('Transaction Data'!$A1412)</f>
        <v>2</v>
      </c>
      <c r="T1412" s="2" t="str">
        <f>IF(WEEKDAY('Transaction Data'!$A1412,2)&lt;6,"Weekday","Weekend")</f>
        <v>Weekday</v>
      </c>
    </row>
    <row r="1413" ht="15.75" customHeight="1">
      <c r="A1413" s="1">
        <v>45413.0</v>
      </c>
      <c r="B1413" s="2" t="s">
        <v>1406</v>
      </c>
      <c r="C1413" s="2" t="s">
        <v>21</v>
      </c>
      <c r="D1413" s="1">
        <v>27149.0</v>
      </c>
      <c r="E1413" s="2" t="s">
        <v>27</v>
      </c>
      <c r="F1413" s="2">
        <v>276.0</v>
      </c>
      <c r="G1413" s="2" t="s">
        <v>44</v>
      </c>
      <c r="H1413" s="2" t="s">
        <v>29</v>
      </c>
      <c r="I1413" s="2" t="s">
        <v>25</v>
      </c>
      <c r="J1413" s="2" t="str">
        <f t="array" ref="J1413">XLOOKUP('Transaction Data'!$G1413,Product_Code,Biscuit_Brand)</f>
        <v>Butter Crunch</v>
      </c>
      <c r="K1413" s="2">
        <f t="array" ref="K1413">XLOOKUP('Transaction Data'!$G1413,Product_Code,Cost)</f>
        <v>10</v>
      </c>
      <c r="L1413" s="2">
        <f t="array" ref="L1413">XLOOKUP('Transaction Data'!$G1413,Product_Code,Unit_Price)</f>
        <v>11</v>
      </c>
      <c r="M1413" s="3">
        <f>'Transaction Data'!$F1413*'Transaction Data'!$K1413</f>
        <v>2760</v>
      </c>
      <c r="N1413" s="3">
        <f>'Transaction Data'!$F1413*'Transaction Data'!$L1413</f>
        <v>3036</v>
      </c>
      <c r="O1413" s="3">
        <f>'Transaction Data'!$N1413-'Transaction Data'!$M1413</f>
        <v>276</v>
      </c>
      <c r="P1413" s="2">
        <f>DATEDIF('Transaction Data'!$D1413,'Transaction Data'!$A1413,"y")</f>
        <v>50</v>
      </c>
      <c r="Q1413" s="2" t="str">
        <f>FLOOR('Transaction Data'!$P1413,15)&amp;"-"&amp;FLOOR('Transaction Data'!$P1413,15)+14</f>
        <v>45-59</v>
      </c>
      <c r="R1413" s="2" t="str">
        <f>IF('Transaction Data'!$L1413&lt;=10,"Less Expensive","Expensive")</f>
        <v>Expensive</v>
      </c>
      <c r="S1413" s="4">
        <f>WEEKDAY('Transaction Data'!$A1413)</f>
        <v>4</v>
      </c>
      <c r="T1413" s="2" t="str">
        <f>IF(WEEKDAY('Transaction Data'!$A1413,2)&lt;6,"Weekday","Weekend")</f>
        <v>Weekday</v>
      </c>
    </row>
    <row r="1414" ht="15.75" customHeight="1">
      <c r="A1414" s="1">
        <v>45346.0</v>
      </c>
      <c r="B1414" s="2" t="s">
        <v>1407</v>
      </c>
      <c r="C1414" s="2" t="s">
        <v>41</v>
      </c>
      <c r="D1414" s="1">
        <v>36740.0</v>
      </c>
      <c r="E1414" s="2" t="s">
        <v>22</v>
      </c>
      <c r="F1414" s="2">
        <v>409.0</v>
      </c>
      <c r="G1414" s="2" t="s">
        <v>44</v>
      </c>
      <c r="H1414" s="2" t="s">
        <v>34</v>
      </c>
      <c r="I1414" s="2" t="s">
        <v>25</v>
      </c>
      <c r="J1414" s="2" t="str">
        <f t="array" ref="J1414">XLOOKUP('Transaction Data'!$G1414,Product_Code,Biscuit_Brand)</f>
        <v>Butter Crunch</v>
      </c>
      <c r="K1414" s="2">
        <f t="array" ref="K1414">XLOOKUP('Transaction Data'!$G1414,Product_Code,Cost)</f>
        <v>10</v>
      </c>
      <c r="L1414" s="2">
        <f t="array" ref="L1414">XLOOKUP('Transaction Data'!$G1414,Product_Code,Unit_Price)</f>
        <v>11</v>
      </c>
      <c r="M1414" s="3">
        <f>'Transaction Data'!$F1414*'Transaction Data'!$K1414</f>
        <v>4090</v>
      </c>
      <c r="N1414" s="3">
        <f>'Transaction Data'!$F1414*'Transaction Data'!$L1414</f>
        <v>4499</v>
      </c>
      <c r="O1414" s="3">
        <f>'Transaction Data'!$N1414-'Transaction Data'!$M1414</f>
        <v>409</v>
      </c>
      <c r="P1414" s="2">
        <f>DATEDIF('Transaction Data'!$D1414,'Transaction Data'!$A1414,"y")</f>
        <v>23</v>
      </c>
      <c r="Q1414" s="2" t="str">
        <f>FLOOR('Transaction Data'!$P1414,15)&amp;"-"&amp;FLOOR('Transaction Data'!$P1414,15)+14</f>
        <v>15-29</v>
      </c>
      <c r="R1414" s="2" t="str">
        <f>IF('Transaction Data'!$L1414&lt;=10,"Less Expensive","Expensive")</f>
        <v>Expensive</v>
      </c>
      <c r="S1414" s="4">
        <f>WEEKDAY('Transaction Data'!$A1414)</f>
        <v>7</v>
      </c>
      <c r="T1414" s="2" t="str">
        <f>IF(WEEKDAY('Transaction Data'!$A1414,2)&lt;6,"Weekday","Weekend")</f>
        <v>Weekend</v>
      </c>
    </row>
    <row r="1415" ht="15.75" customHeight="1">
      <c r="A1415" s="1">
        <v>45421.0</v>
      </c>
      <c r="B1415" s="2" t="s">
        <v>1408</v>
      </c>
      <c r="C1415" s="2" t="s">
        <v>32</v>
      </c>
      <c r="D1415" s="1">
        <v>36486.0</v>
      </c>
      <c r="E1415" s="2" t="s">
        <v>27</v>
      </c>
      <c r="F1415" s="2">
        <v>234.0</v>
      </c>
      <c r="G1415" s="2" t="s">
        <v>57</v>
      </c>
      <c r="H1415" s="2" t="s">
        <v>24</v>
      </c>
      <c r="I1415" s="2" t="s">
        <v>25</v>
      </c>
      <c r="J1415" s="2" t="str">
        <f t="array" ref="J1415">XLOOKUP('Transaction Data'!$G1415,Product_Code,Biscuit_Brand)</f>
        <v>Oatmeal Cookies</v>
      </c>
      <c r="K1415" s="2">
        <f t="array" ref="K1415">XLOOKUP('Transaction Data'!$G1415,Product_Code,Cost)</f>
        <v>19</v>
      </c>
      <c r="L1415" s="2">
        <f t="array" ref="L1415">XLOOKUP('Transaction Data'!$G1415,Product_Code,Unit_Price)</f>
        <v>23</v>
      </c>
      <c r="M1415" s="3">
        <f>'Transaction Data'!$F1415*'Transaction Data'!$K1415</f>
        <v>4446</v>
      </c>
      <c r="N1415" s="3">
        <f>'Transaction Data'!$F1415*'Transaction Data'!$L1415</f>
        <v>5382</v>
      </c>
      <c r="O1415" s="3">
        <f>'Transaction Data'!$N1415-'Transaction Data'!$M1415</f>
        <v>936</v>
      </c>
      <c r="P1415" s="2">
        <f>DATEDIF('Transaction Data'!$D1415,'Transaction Data'!$A1415,"y")</f>
        <v>24</v>
      </c>
      <c r="Q1415" s="2" t="str">
        <f>FLOOR('Transaction Data'!$P1415,15)&amp;"-"&amp;FLOOR('Transaction Data'!$P1415,15)+14</f>
        <v>15-29</v>
      </c>
      <c r="R1415" s="2" t="str">
        <f>IF('Transaction Data'!$L1415&lt;=10,"Less Expensive","Expensive")</f>
        <v>Expensive</v>
      </c>
      <c r="S1415" s="4">
        <f>WEEKDAY('Transaction Data'!$A1415)</f>
        <v>5</v>
      </c>
      <c r="T1415" s="2" t="str">
        <f>IF(WEEKDAY('Transaction Data'!$A1415,2)&lt;6,"Weekday","Weekend")</f>
        <v>Weekday</v>
      </c>
    </row>
    <row r="1416" ht="15.75" customHeight="1">
      <c r="A1416" s="1">
        <v>45337.0</v>
      </c>
      <c r="B1416" s="2" t="s">
        <v>1409</v>
      </c>
      <c r="C1416" s="2" t="s">
        <v>41</v>
      </c>
      <c r="D1416" s="1">
        <v>21048.0</v>
      </c>
      <c r="E1416" s="2" t="s">
        <v>22</v>
      </c>
      <c r="F1416" s="2">
        <v>500.0</v>
      </c>
      <c r="G1416" s="2" t="s">
        <v>61</v>
      </c>
      <c r="H1416" s="2" t="s">
        <v>29</v>
      </c>
      <c r="I1416" s="2" t="s">
        <v>25</v>
      </c>
      <c r="J1416" s="2" t="str">
        <f t="array" ref="J1416">XLOOKUP('Transaction Data'!$G1416,Product_Code,Biscuit_Brand)</f>
        <v>Choco Delight</v>
      </c>
      <c r="K1416" s="2">
        <f t="array" ref="K1416">XLOOKUP('Transaction Data'!$G1416,Product_Code,Cost)</f>
        <v>3</v>
      </c>
      <c r="L1416" s="2">
        <f t="array" ref="L1416">XLOOKUP('Transaction Data'!$G1416,Product_Code,Unit_Price)</f>
        <v>5</v>
      </c>
      <c r="M1416" s="3">
        <f>'Transaction Data'!$F1416*'Transaction Data'!$K1416</f>
        <v>1500</v>
      </c>
      <c r="N1416" s="3">
        <f>'Transaction Data'!$F1416*'Transaction Data'!$L1416</f>
        <v>2500</v>
      </c>
      <c r="O1416" s="3">
        <f>'Transaction Data'!$N1416-'Transaction Data'!$M1416</f>
        <v>1000</v>
      </c>
      <c r="P1416" s="2">
        <f>DATEDIF('Transaction Data'!$D1416,'Transaction Data'!$A1416,"y")</f>
        <v>66</v>
      </c>
      <c r="Q1416" s="2" t="str">
        <f>FLOOR('Transaction Data'!$P1416,15)&amp;"-"&amp;FLOOR('Transaction Data'!$P1416,15)+14</f>
        <v>60-74</v>
      </c>
      <c r="R1416" s="2" t="str">
        <f>IF('Transaction Data'!$L1416&lt;=10,"Less Expensive","Expensive")</f>
        <v>Less Expensive</v>
      </c>
      <c r="S1416" s="4">
        <f>WEEKDAY('Transaction Data'!$A1416)</f>
        <v>5</v>
      </c>
      <c r="T1416" s="2" t="str">
        <f>IF(WEEKDAY('Transaction Data'!$A1416,2)&lt;6,"Weekday","Weekend")</f>
        <v>Weekday</v>
      </c>
    </row>
    <row r="1417" ht="15.75" customHeight="1">
      <c r="A1417" s="1">
        <v>45440.0</v>
      </c>
      <c r="B1417" s="2" t="s">
        <v>259</v>
      </c>
      <c r="C1417" s="2" t="s">
        <v>47</v>
      </c>
      <c r="D1417" s="1">
        <v>29173.0</v>
      </c>
      <c r="E1417" s="2" t="s">
        <v>27</v>
      </c>
      <c r="F1417" s="2">
        <v>364.0</v>
      </c>
      <c r="G1417" s="2" t="s">
        <v>28</v>
      </c>
      <c r="H1417" s="2" t="s">
        <v>34</v>
      </c>
      <c r="I1417" s="2" t="s">
        <v>25</v>
      </c>
      <c r="J1417" s="2" t="str">
        <f t="array" ref="J1417">XLOOKUP('Transaction Data'!$G1417,Product_Code,Biscuit_Brand)</f>
        <v>Shortbread</v>
      </c>
      <c r="K1417" s="2">
        <f t="array" ref="K1417">XLOOKUP('Transaction Data'!$G1417,Product_Code,Cost)</f>
        <v>10</v>
      </c>
      <c r="L1417" s="2">
        <f t="array" ref="L1417">XLOOKUP('Transaction Data'!$G1417,Product_Code,Unit_Price)</f>
        <v>45</v>
      </c>
      <c r="M1417" s="3">
        <f>'Transaction Data'!$F1417*'Transaction Data'!$K1417</f>
        <v>3640</v>
      </c>
      <c r="N1417" s="3">
        <f>'Transaction Data'!$F1417*'Transaction Data'!$L1417</f>
        <v>16380</v>
      </c>
      <c r="O1417" s="3">
        <f>'Transaction Data'!$N1417-'Transaction Data'!$M1417</f>
        <v>12740</v>
      </c>
      <c r="P1417" s="2">
        <f>DATEDIF('Transaction Data'!$D1417,'Transaction Data'!$A1417,"y")</f>
        <v>44</v>
      </c>
      <c r="Q1417" s="2" t="str">
        <f>FLOOR('Transaction Data'!$P1417,15)&amp;"-"&amp;FLOOR('Transaction Data'!$P1417,15)+14</f>
        <v>30-44</v>
      </c>
      <c r="R1417" s="2" t="str">
        <f>IF('Transaction Data'!$L1417&lt;=10,"Less Expensive","Expensive")</f>
        <v>Expensive</v>
      </c>
      <c r="S1417" s="4">
        <f>WEEKDAY('Transaction Data'!$A1417)</f>
        <v>3</v>
      </c>
      <c r="T1417" s="2" t="str">
        <f>IF(WEEKDAY('Transaction Data'!$A1417,2)&lt;6,"Weekday","Weekend")</f>
        <v>Weekday</v>
      </c>
    </row>
    <row r="1418" ht="15.75" customHeight="1">
      <c r="A1418" s="1">
        <v>45354.0</v>
      </c>
      <c r="B1418" s="2" t="s">
        <v>1410</v>
      </c>
      <c r="C1418" s="2" t="s">
        <v>65</v>
      </c>
      <c r="D1418" s="1">
        <v>36538.0</v>
      </c>
      <c r="E1418" s="2" t="s">
        <v>37</v>
      </c>
      <c r="F1418" s="2">
        <v>41.0</v>
      </c>
      <c r="G1418" s="2" t="s">
        <v>44</v>
      </c>
      <c r="H1418" s="2" t="s">
        <v>24</v>
      </c>
      <c r="I1418" s="2" t="s">
        <v>25</v>
      </c>
      <c r="J1418" s="2" t="str">
        <f t="array" ref="J1418">XLOOKUP('Transaction Data'!$G1418,Product_Code,Biscuit_Brand)</f>
        <v>Butter Crunch</v>
      </c>
      <c r="K1418" s="2">
        <f t="array" ref="K1418">XLOOKUP('Transaction Data'!$G1418,Product_Code,Cost)</f>
        <v>10</v>
      </c>
      <c r="L1418" s="2">
        <f t="array" ref="L1418">XLOOKUP('Transaction Data'!$G1418,Product_Code,Unit_Price)</f>
        <v>11</v>
      </c>
      <c r="M1418" s="3">
        <f>'Transaction Data'!$F1418*'Transaction Data'!$K1418</f>
        <v>410</v>
      </c>
      <c r="N1418" s="3">
        <f>'Transaction Data'!$F1418*'Transaction Data'!$L1418</f>
        <v>451</v>
      </c>
      <c r="O1418" s="3">
        <f>'Transaction Data'!$N1418-'Transaction Data'!$M1418</f>
        <v>41</v>
      </c>
      <c r="P1418" s="2">
        <f>DATEDIF('Transaction Data'!$D1418,'Transaction Data'!$A1418,"y")</f>
        <v>24</v>
      </c>
      <c r="Q1418" s="2" t="str">
        <f>FLOOR('Transaction Data'!$P1418,15)&amp;"-"&amp;FLOOR('Transaction Data'!$P1418,15)+14</f>
        <v>15-29</v>
      </c>
      <c r="R1418" s="2" t="str">
        <f>IF('Transaction Data'!$L1418&lt;=10,"Less Expensive","Expensive")</f>
        <v>Expensive</v>
      </c>
      <c r="S1418" s="4">
        <f>WEEKDAY('Transaction Data'!$A1418)</f>
        <v>1</v>
      </c>
      <c r="T1418" s="2" t="str">
        <f>IF(WEEKDAY('Transaction Data'!$A1418,2)&lt;6,"Weekday","Weekend")</f>
        <v>Weekend</v>
      </c>
    </row>
    <row r="1419" ht="15.75" customHeight="1">
      <c r="A1419" s="1">
        <v>45491.0</v>
      </c>
      <c r="B1419" s="2" t="s">
        <v>1411</v>
      </c>
      <c r="C1419" s="2" t="s">
        <v>41</v>
      </c>
      <c r="D1419" s="1">
        <v>37490.0</v>
      </c>
      <c r="E1419" s="2" t="s">
        <v>63</v>
      </c>
      <c r="F1419" s="2">
        <v>129.0</v>
      </c>
      <c r="G1419" s="2" t="s">
        <v>33</v>
      </c>
      <c r="H1419" s="2" t="s">
        <v>29</v>
      </c>
      <c r="I1419" s="2" t="s">
        <v>25</v>
      </c>
      <c r="J1419" s="2" t="str">
        <f t="array" ref="J1419">XLOOKUP('Transaction Data'!$G1419,Product_Code,Biscuit_Brand)</f>
        <v>Caramel Biscuits</v>
      </c>
      <c r="K1419" s="2">
        <f t="array" ref="K1419">XLOOKUP('Transaction Data'!$G1419,Product_Code,Cost)</f>
        <v>18</v>
      </c>
      <c r="L1419" s="2">
        <f t="array" ref="L1419">XLOOKUP('Transaction Data'!$G1419,Product_Code,Unit_Price)</f>
        <v>22</v>
      </c>
      <c r="M1419" s="3">
        <f>'Transaction Data'!$F1419*'Transaction Data'!$K1419</f>
        <v>2322</v>
      </c>
      <c r="N1419" s="3">
        <f>'Transaction Data'!$F1419*'Transaction Data'!$L1419</f>
        <v>2838</v>
      </c>
      <c r="O1419" s="3">
        <f>'Transaction Data'!$N1419-'Transaction Data'!$M1419</f>
        <v>516</v>
      </c>
      <c r="P1419" s="2">
        <f>DATEDIF('Transaction Data'!$D1419,'Transaction Data'!$A1419,"y")</f>
        <v>21</v>
      </c>
      <c r="Q1419" s="2" t="str">
        <f>FLOOR('Transaction Data'!$P1419,15)&amp;"-"&amp;FLOOR('Transaction Data'!$P1419,15)+14</f>
        <v>15-29</v>
      </c>
      <c r="R1419" s="2" t="str">
        <f>IF('Transaction Data'!$L1419&lt;=10,"Less Expensive","Expensive")</f>
        <v>Expensive</v>
      </c>
      <c r="S1419" s="4">
        <f>WEEKDAY('Transaction Data'!$A1419)</f>
        <v>5</v>
      </c>
      <c r="T1419" s="2" t="str">
        <f>IF(WEEKDAY('Transaction Data'!$A1419,2)&lt;6,"Weekday","Weekend")</f>
        <v>Weekday</v>
      </c>
    </row>
    <row r="1420" ht="15.75" customHeight="1">
      <c r="A1420" s="1">
        <v>45419.0</v>
      </c>
      <c r="B1420" s="2" t="s">
        <v>1412</v>
      </c>
      <c r="C1420" s="2" t="s">
        <v>65</v>
      </c>
      <c r="D1420" s="1">
        <v>25007.0</v>
      </c>
      <c r="E1420" s="2" t="s">
        <v>22</v>
      </c>
      <c r="F1420" s="2">
        <v>397.0</v>
      </c>
      <c r="G1420" s="2" t="s">
        <v>33</v>
      </c>
      <c r="H1420" s="2" t="s">
        <v>34</v>
      </c>
      <c r="I1420" s="2" t="s">
        <v>25</v>
      </c>
      <c r="J1420" s="2" t="str">
        <f t="array" ref="J1420">XLOOKUP('Transaction Data'!$G1420,Product_Code,Biscuit_Brand)</f>
        <v>Caramel Biscuits</v>
      </c>
      <c r="K1420" s="2">
        <f t="array" ref="K1420">XLOOKUP('Transaction Data'!$G1420,Product_Code,Cost)</f>
        <v>18</v>
      </c>
      <c r="L1420" s="2">
        <f t="array" ref="L1420">XLOOKUP('Transaction Data'!$G1420,Product_Code,Unit_Price)</f>
        <v>22</v>
      </c>
      <c r="M1420" s="3">
        <f>'Transaction Data'!$F1420*'Transaction Data'!$K1420</f>
        <v>7146</v>
      </c>
      <c r="N1420" s="3">
        <f>'Transaction Data'!$F1420*'Transaction Data'!$L1420</f>
        <v>8734</v>
      </c>
      <c r="O1420" s="3">
        <f>'Transaction Data'!$N1420-'Transaction Data'!$M1420</f>
        <v>1588</v>
      </c>
      <c r="P1420" s="2">
        <f>DATEDIF('Transaction Data'!$D1420,'Transaction Data'!$A1420,"y")</f>
        <v>55</v>
      </c>
      <c r="Q1420" s="2" t="str">
        <f>FLOOR('Transaction Data'!$P1420,15)&amp;"-"&amp;FLOOR('Transaction Data'!$P1420,15)+14</f>
        <v>45-59</v>
      </c>
      <c r="R1420" s="2" t="str">
        <f>IF('Transaction Data'!$L1420&lt;=10,"Less Expensive","Expensive")</f>
        <v>Expensive</v>
      </c>
      <c r="S1420" s="4">
        <f>WEEKDAY('Transaction Data'!$A1420)</f>
        <v>3</v>
      </c>
      <c r="T1420" s="2" t="str">
        <f>IF(WEEKDAY('Transaction Data'!$A1420,2)&lt;6,"Weekday","Weekend")</f>
        <v>Weekday</v>
      </c>
    </row>
    <row r="1421" ht="15.75" customHeight="1">
      <c r="A1421" s="1">
        <v>45311.0</v>
      </c>
      <c r="B1421" s="2" t="s">
        <v>1413</v>
      </c>
      <c r="C1421" s="2" t="s">
        <v>65</v>
      </c>
      <c r="D1421" s="1">
        <v>23921.0</v>
      </c>
      <c r="E1421" s="2" t="s">
        <v>63</v>
      </c>
      <c r="F1421" s="2">
        <v>204.0</v>
      </c>
      <c r="G1421" s="2" t="s">
        <v>28</v>
      </c>
      <c r="H1421" s="2" t="s">
        <v>24</v>
      </c>
      <c r="I1421" s="2" t="s">
        <v>25</v>
      </c>
      <c r="J1421" s="2" t="str">
        <f t="array" ref="J1421">XLOOKUP('Transaction Data'!$G1421,Product_Code,Biscuit_Brand)</f>
        <v>Shortbread</v>
      </c>
      <c r="K1421" s="2">
        <f t="array" ref="K1421">XLOOKUP('Transaction Data'!$G1421,Product_Code,Cost)</f>
        <v>10</v>
      </c>
      <c r="L1421" s="2">
        <f t="array" ref="L1421">XLOOKUP('Transaction Data'!$G1421,Product_Code,Unit_Price)</f>
        <v>45</v>
      </c>
      <c r="M1421" s="3">
        <f>'Transaction Data'!$F1421*'Transaction Data'!$K1421</f>
        <v>2040</v>
      </c>
      <c r="N1421" s="3">
        <f>'Transaction Data'!$F1421*'Transaction Data'!$L1421</f>
        <v>9180</v>
      </c>
      <c r="O1421" s="3">
        <f>'Transaction Data'!$N1421-'Transaction Data'!$M1421</f>
        <v>7140</v>
      </c>
      <c r="P1421" s="2">
        <f>DATEDIF('Transaction Data'!$D1421,'Transaction Data'!$A1421,"y")</f>
        <v>58</v>
      </c>
      <c r="Q1421" s="2" t="str">
        <f>FLOOR('Transaction Data'!$P1421,15)&amp;"-"&amp;FLOOR('Transaction Data'!$P1421,15)+14</f>
        <v>45-59</v>
      </c>
      <c r="R1421" s="2" t="str">
        <f>IF('Transaction Data'!$L1421&lt;=10,"Less Expensive","Expensive")</f>
        <v>Expensive</v>
      </c>
      <c r="S1421" s="4">
        <f>WEEKDAY('Transaction Data'!$A1421)</f>
        <v>7</v>
      </c>
      <c r="T1421" s="2" t="str">
        <f>IF(WEEKDAY('Transaction Data'!$A1421,2)&lt;6,"Weekday","Weekend")</f>
        <v>Weekend</v>
      </c>
    </row>
    <row r="1422" ht="15.75" customHeight="1">
      <c r="A1422" s="1">
        <v>45413.0</v>
      </c>
      <c r="B1422" s="2" t="s">
        <v>1414</v>
      </c>
      <c r="C1422" s="2" t="s">
        <v>54</v>
      </c>
      <c r="D1422" s="1">
        <v>32147.0</v>
      </c>
      <c r="E1422" s="2" t="s">
        <v>63</v>
      </c>
      <c r="F1422" s="2">
        <v>126.0</v>
      </c>
      <c r="G1422" s="2" t="s">
        <v>48</v>
      </c>
      <c r="H1422" s="2" t="s">
        <v>29</v>
      </c>
      <c r="I1422" s="2" t="s">
        <v>25</v>
      </c>
      <c r="J1422" s="2" t="str">
        <f t="array" ref="J1422">XLOOKUP('Transaction Data'!$G1422,Product_Code,Biscuit_Brand)</f>
        <v>Lemon Crisps</v>
      </c>
      <c r="K1422" s="2">
        <f t="array" ref="K1422">XLOOKUP('Transaction Data'!$G1422,Product_Code,Cost)</f>
        <v>7</v>
      </c>
      <c r="L1422" s="2">
        <f t="array" ref="L1422">XLOOKUP('Transaction Data'!$G1422,Product_Code,Unit_Price)</f>
        <v>9</v>
      </c>
      <c r="M1422" s="3">
        <f>'Transaction Data'!$F1422*'Transaction Data'!$K1422</f>
        <v>882</v>
      </c>
      <c r="N1422" s="3">
        <f>'Transaction Data'!$F1422*'Transaction Data'!$L1422</f>
        <v>1134</v>
      </c>
      <c r="O1422" s="3">
        <f>'Transaction Data'!$N1422-'Transaction Data'!$M1422</f>
        <v>252</v>
      </c>
      <c r="P1422" s="2">
        <f>DATEDIF('Transaction Data'!$D1422,'Transaction Data'!$A1422,"y")</f>
        <v>36</v>
      </c>
      <c r="Q1422" s="2" t="str">
        <f>FLOOR('Transaction Data'!$P1422,15)&amp;"-"&amp;FLOOR('Transaction Data'!$P1422,15)+14</f>
        <v>30-44</v>
      </c>
      <c r="R1422" s="2" t="str">
        <f>IF('Transaction Data'!$L1422&lt;=10,"Less Expensive","Expensive")</f>
        <v>Less Expensive</v>
      </c>
      <c r="S1422" s="4">
        <f>WEEKDAY('Transaction Data'!$A1422)</f>
        <v>4</v>
      </c>
      <c r="T1422" s="2" t="str">
        <f>IF(WEEKDAY('Transaction Data'!$A1422,2)&lt;6,"Weekday","Weekend")</f>
        <v>Weekday</v>
      </c>
    </row>
    <row r="1423" ht="15.75" customHeight="1">
      <c r="A1423" s="1">
        <v>45457.0</v>
      </c>
      <c r="B1423" s="2" t="s">
        <v>1415</v>
      </c>
      <c r="C1423" s="2" t="s">
        <v>21</v>
      </c>
      <c r="D1423" s="1">
        <v>27865.0</v>
      </c>
      <c r="E1423" s="2" t="s">
        <v>37</v>
      </c>
      <c r="F1423" s="2">
        <v>357.0</v>
      </c>
      <c r="G1423" s="2" t="s">
        <v>28</v>
      </c>
      <c r="H1423" s="2" t="s">
        <v>34</v>
      </c>
      <c r="I1423" s="2" t="s">
        <v>25</v>
      </c>
      <c r="J1423" s="2" t="str">
        <f t="array" ref="J1423">XLOOKUP('Transaction Data'!$G1423,Product_Code,Biscuit_Brand)</f>
        <v>Shortbread</v>
      </c>
      <c r="K1423" s="2">
        <f t="array" ref="K1423">XLOOKUP('Transaction Data'!$G1423,Product_Code,Cost)</f>
        <v>10</v>
      </c>
      <c r="L1423" s="2">
        <f t="array" ref="L1423">XLOOKUP('Transaction Data'!$G1423,Product_Code,Unit_Price)</f>
        <v>45</v>
      </c>
      <c r="M1423" s="3">
        <f>'Transaction Data'!$F1423*'Transaction Data'!$K1423</f>
        <v>3570</v>
      </c>
      <c r="N1423" s="3">
        <f>'Transaction Data'!$F1423*'Transaction Data'!$L1423</f>
        <v>16065</v>
      </c>
      <c r="O1423" s="3">
        <f>'Transaction Data'!$N1423-'Transaction Data'!$M1423</f>
        <v>12495</v>
      </c>
      <c r="P1423" s="2">
        <f>DATEDIF('Transaction Data'!$D1423,'Transaction Data'!$A1423,"y")</f>
        <v>48</v>
      </c>
      <c r="Q1423" s="2" t="str">
        <f>FLOOR('Transaction Data'!$P1423,15)&amp;"-"&amp;FLOOR('Transaction Data'!$P1423,15)+14</f>
        <v>45-59</v>
      </c>
      <c r="R1423" s="2" t="str">
        <f>IF('Transaction Data'!$L1423&lt;=10,"Less Expensive","Expensive")</f>
        <v>Expensive</v>
      </c>
      <c r="S1423" s="4">
        <f>WEEKDAY('Transaction Data'!$A1423)</f>
        <v>6</v>
      </c>
      <c r="T1423" s="2" t="str">
        <f>IF(WEEKDAY('Transaction Data'!$A1423,2)&lt;6,"Weekday","Weekend")</f>
        <v>Weekday</v>
      </c>
    </row>
    <row r="1424" ht="15.75" customHeight="1">
      <c r="A1424" s="1">
        <v>45498.0</v>
      </c>
      <c r="B1424" s="2" t="s">
        <v>1416</v>
      </c>
      <c r="C1424" s="2" t="s">
        <v>51</v>
      </c>
      <c r="D1424" s="1">
        <v>34254.0</v>
      </c>
      <c r="E1424" s="2" t="s">
        <v>22</v>
      </c>
      <c r="F1424" s="2">
        <v>23.0</v>
      </c>
      <c r="G1424" s="2" t="s">
        <v>60</v>
      </c>
      <c r="H1424" s="2" t="s">
        <v>24</v>
      </c>
      <c r="I1424" s="2" t="s">
        <v>25</v>
      </c>
      <c r="J1424" s="2" t="str">
        <f t="array" ref="J1424">XLOOKUP('Transaction Data'!$G1424,Product_Code,Biscuit_Brand)</f>
        <v>Peanut Butter Bites</v>
      </c>
      <c r="K1424" s="2">
        <f t="array" ref="K1424">XLOOKUP('Transaction Data'!$G1424,Product_Code,Cost)</f>
        <v>5</v>
      </c>
      <c r="L1424" s="2">
        <f t="array" ref="L1424">XLOOKUP('Transaction Data'!$G1424,Product_Code,Unit_Price)</f>
        <v>7</v>
      </c>
      <c r="M1424" s="3">
        <f>'Transaction Data'!$F1424*'Transaction Data'!$K1424</f>
        <v>115</v>
      </c>
      <c r="N1424" s="3">
        <f>'Transaction Data'!$F1424*'Transaction Data'!$L1424</f>
        <v>161</v>
      </c>
      <c r="O1424" s="3">
        <f>'Transaction Data'!$N1424-'Transaction Data'!$M1424</f>
        <v>46</v>
      </c>
      <c r="P1424" s="2">
        <f>DATEDIF('Transaction Data'!$D1424,'Transaction Data'!$A1424,"y")</f>
        <v>30</v>
      </c>
      <c r="Q1424" s="2" t="str">
        <f>FLOOR('Transaction Data'!$P1424,15)&amp;"-"&amp;FLOOR('Transaction Data'!$P1424,15)+14</f>
        <v>30-44</v>
      </c>
      <c r="R1424" s="2" t="str">
        <f>IF('Transaction Data'!$L1424&lt;=10,"Less Expensive","Expensive")</f>
        <v>Less Expensive</v>
      </c>
      <c r="S1424" s="4">
        <f>WEEKDAY('Transaction Data'!$A1424)</f>
        <v>5</v>
      </c>
      <c r="T1424" s="2" t="str">
        <f>IF(WEEKDAY('Transaction Data'!$A1424,2)&lt;6,"Weekday","Weekend")</f>
        <v>Weekday</v>
      </c>
    </row>
    <row r="1425" ht="15.75" customHeight="1">
      <c r="A1425" s="1">
        <v>45401.0</v>
      </c>
      <c r="B1425" s="2" t="s">
        <v>1417</v>
      </c>
      <c r="C1425" s="2" t="s">
        <v>51</v>
      </c>
      <c r="D1425" s="1">
        <v>29631.0</v>
      </c>
      <c r="E1425" s="2" t="s">
        <v>63</v>
      </c>
      <c r="F1425" s="2">
        <v>93.0</v>
      </c>
      <c r="G1425" s="2" t="s">
        <v>38</v>
      </c>
      <c r="H1425" s="2" t="s">
        <v>29</v>
      </c>
      <c r="I1425" s="2" t="s">
        <v>25</v>
      </c>
      <c r="J1425" s="2" t="str">
        <f t="array" ref="J1425">XLOOKUP('Transaction Data'!$G1425,Product_Code,Biscuit_Brand)</f>
        <v>Ginger Snaps</v>
      </c>
      <c r="K1425" s="2">
        <f t="array" ref="K1425">XLOOKUP('Transaction Data'!$G1425,Product_Code,Cost)</f>
        <v>14</v>
      </c>
      <c r="L1425" s="2">
        <f t="array" ref="L1425">XLOOKUP('Transaction Data'!$G1425,Product_Code,Unit_Price)</f>
        <v>28</v>
      </c>
      <c r="M1425" s="3">
        <f>'Transaction Data'!$F1425*'Transaction Data'!$K1425</f>
        <v>1302</v>
      </c>
      <c r="N1425" s="3">
        <f>'Transaction Data'!$F1425*'Transaction Data'!$L1425</f>
        <v>2604</v>
      </c>
      <c r="O1425" s="3">
        <f>'Transaction Data'!$N1425-'Transaction Data'!$M1425</f>
        <v>1302</v>
      </c>
      <c r="P1425" s="2">
        <f>DATEDIF('Transaction Data'!$D1425,'Transaction Data'!$A1425,"y")</f>
        <v>43</v>
      </c>
      <c r="Q1425" s="2" t="str">
        <f>FLOOR('Transaction Data'!$P1425,15)&amp;"-"&amp;FLOOR('Transaction Data'!$P1425,15)+14</f>
        <v>30-44</v>
      </c>
      <c r="R1425" s="2" t="str">
        <f>IF('Transaction Data'!$L1425&lt;=10,"Less Expensive","Expensive")</f>
        <v>Expensive</v>
      </c>
      <c r="S1425" s="4">
        <f>WEEKDAY('Transaction Data'!$A1425)</f>
        <v>6</v>
      </c>
      <c r="T1425" s="2" t="str">
        <f>IF(WEEKDAY('Transaction Data'!$A1425,2)&lt;6,"Weekday","Weekend")</f>
        <v>Weekday</v>
      </c>
    </row>
    <row r="1426" ht="15.75" customHeight="1">
      <c r="A1426" s="1">
        <v>45486.0</v>
      </c>
      <c r="B1426" s="2" t="s">
        <v>1418</v>
      </c>
      <c r="C1426" s="2" t="s">
        <v>51</v>
      </c>
      <c r="D1426" s="1">
        <v>17058.0</v>
      </c>
      <c r="E1426" s="2" t="s">
        <v>63</v>
      </c>
      <c r="F1426" s="2">
        <v>41.0</v>
      </c>
      <c r="G1426" s="2" t="s">
        <v>33</v>
      </c>
      <c r="H1426" s="2" t="s">
        <v>34</v>
      </c>
      <c r="I1426" s="2" t="s">
        <v>25</v>
      </c>
      <c r="J1426" s="2" t="str">
        <f t="array" ref="J1426">XLOOKUP('Transaction Data'!$G1426,Product_Code,Biscuit_Brand)</f>
        <v>Caramel Biscuits</v>
      </c>
      <c r="K1426" s="2">
        <f t="array" ref="K1426">XLOOKUP('Transaction Data'!$G1426,Product_Code,Cost)</f>
        <v>18</v>
      </c>
      <c r="L1426" s="2">
        <f t="array" ref="L1426">XLOOKUP('Transaction Data'!$G1426,Product_Code,Unit_Price)</f>
        <v>22</v>
      </c>
      <c r="M1426" s="3">
        <f>'Transaction Data'!$F1426*'Transaction Data'!$K1426</f>
        <v>738</v>
      </c>
      <c r="N1426" s="3">
        <f>'Transaction Data'!$F1426*'Transaction Data'!$L1426</f>
        <v>902</v>
      </c>
      <c r="O1426" s="3">
        <f>'Transaction Data'!$N1426-'Transaction Data'!$M1426</f>
        <v>164</v>
      </c>
      <c r="P1426" s="2">
        <f>DATEDIF('Transaction Data'!$D1426,'Transaction Data'!$A1426,"y")</f>
        <v>77</v>
      </c>
      <c r="Q1426" s="2" t="str">
        <f>FLOOR('Transaction Data'!$P1426,15)&amp;"-"&amp;FLOOR('Transaction Data'!$P1426,15)+14</f>
        <v>75-89</v>
      </c>
      <c r="R1426" s="2" t="str">
        <f>IF('Transaction Data'!$L1426&lt;=10,"Less Expensive","Expensive")</f>
        <v>Expensive</v>
      </c>
      <c r="S1426" s="4">
        <f>WEEKDAY('Transaction Data'!$A1426)</f>
        <v>7</v>
      </c>
      <c r="T1426" s="2" t="str">
        <f>IF(WEEKDAY('Transaction Data'!$A1426,2)&lt;6,"Weekday","Weekend")</f>
        <v>Weekend</v>
      </c>
    </row>
    <row r="1427" ht="15.75" customHeight="1">
      <c r="A1427" s="1">
        <v>45484.0</v>
      </c>
      <c r="B1427" s="2" t="s">
        <v>1419</v>
      </c>
      <c r="C1427" s="2" t="s">
        <v>69</v>
      </c>
      <c r="D1427" s="1">
        <v>23728.0</v>
      </c>
      <c r="E1427" s="2" t="s">
        <v>63</v>
      </c>
      <c r="F1427" s="2">
        <v>221.0</v>
      </c>
      <c r="G1427" s="2" t="s">
        <v>28</v>
      </c>
      <c r="H1427" s="2" t="s">
        <v>24</v>
      </c>
      <c r="I1427" s="2" t="s">
        <v>25</v>
      </c>
      <c r="J1427" s="2" t="str">
        <f t="array" ref="J1427">XLOOKUP('Transaction Data'!$G1427,Product_Code,Biscuit_Brand)</f>
        <v>Shortbread</v>
      </c>
      <c r="K1427" s="2">
        <f t="array" ref="K1427">XLOOKUP('Transaction Data'!$G1427,Product_Code,Cost)</f>
        <v>10</v>
      </c>
      <c r="L1427" s="2">
        <f t="array" ref="L1427">XLOOKUP('Transaction Data'!$G1427,Product_Code,Unit_Price)</f>
        <v>45</v>
      </c>
      <c r="M1427" s="3">
        <f>'Transaction Data'!$F1427*'Transaction Data'!$K1427</f>
        <v>2210</v>
      </c>
      <c r="N1427" s="3">
        <f>'Transaction Data'!$F1427*'Transaction Data'!$L1427</f>
        <v>9945</v>
      </c>
      <c r="O1427" s="3">
        <f>'Transaction Data'!$N1427-'Transaction Data'!$M1427</f>
        <v>7735</v>
      </c>
      <c r="P1427" s="2">
        <f>DATEDIF('Transaction Data'!$D1427,'Transaction Data'!$A1427,"y")</f>
        <v>59</v>
      </c>
      <c r="Q1427" s="2" t="str">
        <f>FLOOR('Transaction Data'!$P1427,15)&amp;"-"&amp;FLOOR('Transaction Data'!$P1427,15)+14</f>
        <v>45-59</v>
      </c>
      <c r="R1427" s="2" t="str">
        <f>IF('Transaction Data'!$L1427&lt;=10,"Less Expensive","Expensive")</f>
        <v>Expensive</v>
      </c>
      <c r="S1427" s="4">
        <f>WEEKDAY('Transaction Data'!$A1427)</f>
        <v>5</v>
      </c>
      <c r="T1427" s="2" t="str">
        <f>IF(WEEKDAY('Transaction Data'!$A1427,2)&lt;6,"Weekday","Weekend")</f>
        <v>Weekday</v>
      </c>
    </row>
    <row r="1428" ht="15.75" customHeight="1">
      <c r="A1428" s="1">
        <v>45374.0</v>
      </c>
      <c r="B1428" s="2" t="s">
        <v>1420</v>
      </c>
      <c r="C1428" s="2" t="s">
        <v>72</v>
      </c>
      <c r="D1428" s="1">
        <v>30816.0</v>
      </c>
      <c r="E1428" s="2" t="s">
        <v>27</v>
      </c>
      <c r="F1428" s="2">
        <v>490.0</v>
      </c>
      <c r="G1428" s="2" t="s">
        <v>23</v>
      </c>
      <c r="H1428" s="2" t="s">
        <v>29</v>
      </c>
      <c r="I1428" s="2" t="s">
        <v>25</v>
      </c>
      <c r="J1428" s="2" t="str">
        <f t="array" ref="J1428">XLOOKUP('Transaction Data'!$G1428,Product_Code,Biscuit_Brand)</f>
        <v>Cinnamon Swirls</v>
      </c>
      <c r="K1428" s="2">
        <f t="array" ref="K1428">XLOOKUP('Transaction Data'!$G1428,Product_Code,Cost)</f>
        <v>10</v>
      </c>
      <c r="L1428" s="2">
        <f t="array" ref="L1428">XLOOKUP('Transaction Data'!$G1428,Product_Code,Unit_Price)</f>
        <v>14</v>
      </c>
      <c r="M1428" s="3">
        <f>'Transaction Data'!$F1428*'Transaction Data'!$K1428</f>
        <v>4900</v>
      </c>
      <c r="N1428" s="3">
        <f>'Transaction Data'!$F1428*'Transaction Data'!$L1428</f>
        <v>6860</v>
      </c>
      <c r="O1428" s="3">
        <f>'Transaction Data'!$N1428-'Transaction Data'!$M1428</f>
        <v>1960</v>
      </c>
      <c r="P1428" s="2">
        <f>DATEDIF('Transaction Data'!$D1428,'Transaction Data'!$A1428,"y")</f>
        <v>39</v>
      </c>
      <c r="Q1428" s="2" t="str">
        <f>FLOOR('Transaction Data'!$P1428,15)&amp;"-"&amp;FLOOR('Transaction Data'!$P1428,15)+14</f>
        <v>30-44</v>
      </c>
      <c r="R1428" s="2" t="str">
        <f>IF('Transaction Data'!$L1428&lt;=10,"Less Expensive","Expensive")</f>
        <v>Expensive</v>
      </c>
      <c r="S1428" s="4">
        <f>WEEKDAY('Transaction Data'!$A1428)</f>
        <v>7</v>
      </c>
      <c r="T1428" s="2" t="str">
        <f>IF(WEEKDAY('Transaction Data'!$A1428,2)&lt;6,"Weekday","Weekend")</f>
        <v>Weekend</v>
      </c>
    </row>
    <row r="1429" ht="15.75" customHeight="1">
      <c r="A1429" s="1">
        <v>45313.0</v>
      </c>
      <c r="B1429" s="2" t="s">
        <v>1421</v>
      </c>
      <c r="C1429" s="2" t="s">
        <v>21</v>
      </c>
      <c r="D1429" s="1">
        <v>34098.0</v>
      </c>
      <c r="E1429" s="2" t="s">
        <v>22</v>
      </c>
      <c r="F1429" s="2">
        <v>206.0</v>
      </c>
      <c r="G1429" s="2" t="s">
        <v>61</v>
      </c>
      <c r="H1429" s="2" t="s">
        <v>34</v>
      </c>
      <c r="I1429" s="2" t="s">
        <v>25</v>
      </c>
      <c r="J1429" s="2" t="str">
        <f t="array" ref="J1429">XLOOKUP('Transaction Data'!$G1429,Product_Code,Biscuit_Brand)</f>
        <v>Choco Delight</v>
      </c>
      <c r="K1429" s="2">
        <f t="array" ref="K1429">XLOOKUP('Transaction Data'!$G1429,Product_Code,Cost)</f>
        <v>3</v>
      </c>
      <c r="L1429" s="2">
        <f t="array" ref="L1429">XLOOKUP('Transaction Data'!$G1429,Product_Code,Unit_Price)</f>
        <v>5</v>
      </c>
      <c r="M1429" s="3">
        <f>'Transaction Data'!$F1429*'Transaction Data'!$K1429</f>
        <v>618</v>
      </c>
      <c r="N1429" s="3">
        <f>'Transaction Data'!$F1429*'Transaction Data'!$L1429</f>
        <v>1030</v>
      </c>
      <c r="O1429" s="3">
        <f>'Transaction Data'!$N1429-'Transaction Data'!$M1429</f>
        <v>412</v>
      </c>
      <c r="P1429" s="2">
        <f>DATEDIF('Transaction Data'!$D1429,'Transaction Data'!$A1429,"y")</f>
        <v>30</v>
      </c>
      <c r="Q1429" s="2" t="str">
        <f>FLOOR('Transaction Data'!$P1429,15)&amp;"-"&amp;FLOOR('Transaction Data'!$P1429,15)+14</f>
        <v>30-44</v>
      </c>
      <c r="R1429" s="2" t="str">
        <f>IF('Transaction Data'!$L1429&lt;=10,"Less Expensive","Expensive")</f>
        <v>Less Expensive</v>
      </c>
      <c r="S1429" s="4">
        <f>WEEKDAY('Transaction Data'!$A1429)</f>
        <v>2</v>
      </c>
      <c r="T1429" s="2" t="str">
        <f>IF(WEEKDAY('Transaction Data'!$A1429,2)&lt;6,"Weekday","Weekend")</f>
        <v>Weekday</v>
      </c>
    </row>
    <row r="1430" ht="15.75" customHeight="1">
      <c r="A1430" s="1">
        <v>45503.0</v>
      </c>
      <c r="B1430" s="2" t="s">
        <v>1422</v>
      </c>
      <c r="C1430" s="2" t="s">
        <v>72</v>
      </c>
      <c r="D1430" s="1">
        <v>22984.0</v>
      </c>
      <c r="E1430" s="2" t="s">
        <v>27</v>
      </c>
      <c r="F1430" s="2">
        <v>143.0</v>
      </c>
      <c r="G1430" s="2" t="s">
        <v>60</v>
      </c>
      <c r="H1430" s="2" t="s">
        <v>24</v>
      </c>
      <c r="I1430" s="2" t="s">
        <v>25</v>
      </c>
      <c r="J1430" s="2" t="str">
        <f t="array" ref="J1430">XLOOKUP('Transaction Data'!$G1430,Product_Code,Biscuit_Brand)</f>
        <v>Peanut Butter Bites</v>
      </c>
      <c r="K1430" s="2">
        <f t="array" ref="K1430">XLOOKUP('Transaction Data'!$G1430,Product_Code,Cost)</f>
        <v>5</v>
      </c>
      <c r="L1430" s="2">
        <f t="array" ref="L1430">XLOOKUP('Transaction Data'!$G1430,Product_Code,Unit_Price)</f>
        <v>7</v>
      </c>
      <c r="M1430" s="3">
        <f>'Transaction Data'!$F1430*'Transaction Data'!$K1430</f>
        <v>715</v>
      </c>
      <c r="N1430" s="3">
        <f>'Transaction Data'!$F1430*'Transaction Data'!$L1430</f>
        <v>1001</v>
      </c>
      <c r="O1430" s="3">
        <f>'Transaction Data'!$N1430-'Transaction Data'!$M1430</f>
        <v>286</v>
      </c>
      <c r="P1430" s="2">
        <f>DATEDIF('Transaction Data'!$D1430,'Transaction Data'!$A1430,"y")</f>
        <v>61</v>
      </c>
      <c r="Q1430" s="2" t="str">
        <f>FLOOR('Transaction Data'!$P1430,15)&amp;"-"&amp;FLOOR('Transaction Data'!$P1430,15)+14</f>
        <v>60-74</v>
      </c>
      <c r="R1430" s="2" t="str">
        <f>IF('Transaction Data'!$L1430&lt;=10,"Less Expensive","Expensive")</f>
        <v>Less Expensive</v>
      </c>
      <c r="S1430" s="4">
        <f>WEEKDAY('Transaction Data'!$A1430)</f>
        <v>3</v>
      </c>
      <c r="T1430" s="2" t="str">
        <f>IF(WEEKDAY('Transaction Data'!$A1430,2)&lt;6,"Weekday","Weekend")</f>
        <v>Weekday</v>
      </c>
    </row>
    <row r="1431" ht="15.75" customHeight="1">
      <c r="A1431" s="1">
        <v>45401.0</v>
      </c>
      <c r="B1431" s="2" t="s">
        <v>1423</v>
      </c>
      <c r="C1431" s="2" t="s">
        <v>47</v>
      </c>
      <c r="D1431" s="1">
        <v>26922.0</v>
      </c>
      <c r="E1431" s="2" t="s">
        <v>22</v>
      </c>
      <c r="F1431" s="2">
        <v>117.0</v>
      </c>
      <c r="G1431" s="2" t="s">
        <v>57</v>
      </c>
      <c r="H1431" s="2" t="s">
        <v>29</v>
      </c>
      <c r="I1431" s="2" t="s">
        <v>25</v>
      </c>
      <c r="J1431" s="2" t="str">
        <f t="array" ref="J1431">XLOOKUP('Transaction Data'!$G1431,Product_Code,Biscuit_Brand)</f>
        <v>Oatmeal Cookies</v>
      </c>
      <c r="K1431" s="2">
        <f t="array" ref="K1431">XLOOKUP('Transaction Data'!$G1431,Product_Code,Cost)</f>
        <v>19</v>
      </c>
      <c r="L1431" s="2">
        <f t="array" ref="L1431">XLOOKUP('Transaction Data'!$G1431,Product_Code,Unit_Price)</f>
        <v>23</v>
      </c>
      <c r="M1431" s="3">
        <f>'Transaction Data'!$F1431*'Transaction Data'!$K1431</f>
        <v>2223</v>
      </c>
      <c r="N1431" s="3">
        <f>'Transaction Data'!$F1431*'Transaction Data'!$L1431</f>
        <v>2691</v>
      </c>
      <c r="O1431" s="3">
        <f>'Transaction Data'!$N1431-'Transaction Data'!$M1431</f>
        <v>468</v>
      </c>
      <c r="P1431" s="2">
        <f>DATEDIF('Transaction Data'!$D1431,'Transaction Data'!$A1431,"y")</f>
        <v>50</v>
      </c>
      <c r="Q1431" s="2" t="str">
        <f>FLOOR('Transaction Data'!$P1431,15)&amp;"-"&amp;FLOOR('Transaction Data'!$P1431,15)+14</f>
        <v>45-59</v>
      </c>
      <c r="R1431" s="2" t="str">
        <f>IF('Transaction Data'!$L1431&lt;=10,"Less Expensive","Expensive")</f>
        <v>Expensive</v>
      </c>
      <c r="S1431" s="4">
        <f>WEEKDAY('Transaction Data'!$A1431)</f>
        <v>6</v>
      </c>
      <c r="T1431" s="2" t="str">
        <f>IF(WEEKDAY('Transaction Data'!$A1431,2)&lt;6,"Weekday","Weekend")</f>
        <v>Weekday</v>
      </c>
    </row>
    <row r="1432" ht="15.75" customHeight="1">
      <c r="A1432" s="1">
        <v>45394.0</v>
      </c>
      <c r="B1432" s="2" t="s">
        <v>403</v>
      </c>
      <c r="C1432" s="2" t="s">
        <v>21</v>
      </c>
      <c r="D1432" s="1">
        <v>22800.0</v>
      </c>
      <c r="E1432" s="2" t="s">
        <v>37</v>
      </c>
      <c r="F1432" s="2">
        <v>252.0</v>
      </c>
      <c r="G1432" s="2" t="s">
        <v>48</v>
      </c>
      <c r="H1432" s="2" t="s">
        <v>34</v>
      </c>
      <c r="I1432" s="2" t="s">
        <v>25</v>
      </c>
      <c r="J1432" s="2" t="str">
        <f t="array" ref="J1432">XLOOKUP('Transaction Data'!$G1432,Product_Code,Biscuit_Brand)</f>
        <v>Lemon Crisps</v>
      </c>
      <c r="K1432" s="2">
        <f t="array" ref="K1432">XLOOKUP('Transaction Data'!$G1432,Product_Code,Cost)</f>
        <v>7</v>
      </c>
      <c r="L1432" s="2">
        <f t="array" ref="L1432">XLOOKUP('Transaction Data'!$G1432,Product_Code,Unit_Price)</f>
        <v>9</v>
      </c>
      <c r="M1432" s="3">
        <f>'Transaction Data'!$F1432*'Transaction Data'!$K1432</f>
        <v>1764</v>
      </c>
      <c r="N1432" s="3">
        <f>'Transaction Data'!$F1432*'Transaction Data'!$L1432</f>
        <v>2268</v>
      </c>
      <c r="O1432" s="3">
        <f>'Transaction Data'!$N1432-'Transaction Data'!$M1432</f>
        <v>504</v>
      </c>
      <c r="P1432" s="2">
        <f>DATEDIF('Transaction Data'!$D1432,'Transaction Data'!$A1432,"y")</f>
        <v>61</v>
      </c>
      <c r="Q1432" s="2" t="str">
        <f>FLOOR('Transaction Data'!$P1432,15)&amp;"-"&amp;FLOOR('Transaction Data'!$P1432,15)+14</f>
        <v>60-74</v>
      </c>
      <c r="R1432" s="2" t="str">
        <f>IF('Transaction Data'!$L1432&lt;=10,"Less Expensive","Expensive")</f>
        <v>Less Expensive</v>
      </c>
      <c r="S1432" s="4">
        <f>WEEKDAY('Transaction Data'!$A1432)</f>
        <v>6</v>
      </c>
      <c r="T1432" s="2" t="str">
        <f>IF(WEEKDAY('Transaction Data'!$A1432,2)&lt;6,"Weekday","Weekend")</f>
        <v>Weekday</v>
      </c>
    </row>
    <row r="1433" ht="15.75" customHeight="1">
      <c r="A1433" s="1">
        <v>45366.0</v>
      </c>
      <c r="B1433" s="2" t="s">
        <v>1424</v>
      </c>
      <c r="C1433" s="2" t="s">
        <v>72</v>
      </c>
      <c r="D1433" s="1">
        <v>37552.0</v>
      </c>
      <c r="E1433" s="2" t="s">
        <v>27</v>
      </c>
      <c r="F1433" s="2">
        <v>18.0</v>
      </c>
      <c r="G1433" s="2" t="s">
        <v>61</v>
      </c>
      <c r="H1433" s="2" t="s">
        <v>24</v>
      </c>
      <c r="I1433" s="2" t="s">
        <v>25</v>
      </c>
      <c r="J1433" s="2" t="str">
        <f t="array" ref="J1433">XLOOKUP('Transaction Data'!$G1433,Product_Code,Biscuit_Brand)</f>
        <v>Choco Delight</v>
      </c>
      <c r="K1433" s="2">
        <f t="array" ref="K1433">XLOOKUP('Transaction Data'!$G1433,Product_Code,Cost)</f>
        <v>3</v>
      </c>
      <c r="L1433" s="2">
        <f t="array" ref="L1433">XLOOKUP('Transaction Data'!$G1433,Product_Code,Unit_Price)</f>
        <v>5</v>
      </c>
      <c r="M1433" s="3">
        <f>'Transaction Data'!$F1433*'Transaction Data'!$K1433</f>
        <v>54</v>
      </c>
      <c r="N1433" s="3">
        <f>'Transaction Data'!$F1433*'Transaction Data'!$L1433</f>
        <v>90</v>
      </c>
      <c r="O1433" s="3">
        <f>'Transaction Data'!$N1433-'Transaction Data'!$M1433</f>
        <v>36</v>
      </c>
      <c r="P1433" s="2">
        <f>DATEDIF('Transaction Data'!$D1433,'Transaction Data'!$A1433,"y")</f>
        <v>21</v>
      </c>
      <c r="Q1433" s="2" t="str">
        <f>FLOOR('Transaction Data'!$P1433,15)&amp;"-"&amp;FLOOR('Transaction Data'!$P1433,15)+14</f>
        <v>15-29</v>
      </c>
      <c r="R1433" s="2" t="str">
        <f>IF('Transaction Data'!$L1433&lt;=10,"Less Expensive","Expensive")</f>
        <v>Less Expensive</v>
      </c>
      <c r="S1433" s="4">
        <f>WEEKDAY('Transaction Data'!$A1433)</f>
        <v>6</v>
      </c>
      <c r="T1433" s="2" t="str">
        <f>IF(WEEKDAY('Transaction Data'!$A1433,2)&lt;6,"Weekday","Weekend")</f>
        <v>Weekday</v>
      </c>
    </row>
    <row r="1434" ht="15.75" customHeight="1">
      <c r="A1434" s="1">
        <v>45449.0</v>
      </c>
      <c r="B1434" s="2" t="s">
        <v>1425</v>
      </c>
      <c r="C1434" s="2" t="s">
        <v>32</v>
      </c>
      <c r="D1434" s="1">
        <v>31259.0</v>
      </c>
      <c r="E1434" s="2" t="s">
        <v>63</v>
      </c>
      <c r="F1434" s="2">
        <v>496.0</v>
      </c>
      <c r="G1434" s="2" t="s">
        <v>38</v>
      </c>
      <c r="H1434" s="2" t="s">
        <v>29</v>
      </c>
      <c r="I1434" s="2" t="s">
        <v>25</v>
      </c>
      <c r="J1434" s="2" t="str">
        <f t="array" ref="J1434">XLOOKUP('Transaction Data'!$G1434,Product_Code,Biscuit_Brand)</f>
        <v>Ginger Snaps</v>
      </c>
      <c r="K1434" s="2">
        <f t="array" ref="K1434">XLOOKUP('Transaction Data'!$G1434,Product_Code,Cost)</f>
        <v>14</v>
      </c>
      <c r="L1434" s="2">
        <f t="array" ref="L1434">XLOOKUP('Transaction Data'!$G1434,Product_Code,Unit_Price)</f>
        <v>28</v>
      </c>
      <c r="M1434" s="3">
        <f>'Transaction Data'!$F1434*'Transaction Data'!$K1434</f>
        <v>6944</v>
      </c>
      <c r="N1434" s="3">
        <f>'Transaction Data'!$F1434*'Transaction Data'!$L1434</f>
        <v>13888</v>
      </c>
      <c r="O1434" s="3">
        <f>'Transaction Data'!$N1434-'Transaction Data'!$M1434</f>
        <v>6944</v>
      </c>
      <c r="P1434" s="2">
        <f>DATEDIF('Transaction Data'!$D1434,'Transaction Data'!$A1434,"y")</f>
        <v>38</v>
      </c>
      <c r="Q1434" s="2" t="str">
        <f>FLOOR('Transaction Data'!$P1434,15)&amp;"-"&amp;FLOOR('Transaction Data'!$P1434,15)+14</f>
        <v>30-44</v>
      </c>
      <c r="R1434" s="2" t="str">
        <f>IF('Transaction Data'!$L1434&lt;=10,"Less Expensive","Expensive")</f>
        <v>Expensive</v>
      </c>
      <c r="S1434" s="4">
        <f>WEEKDAY('Transaction Data'!$A1434)</f>
        <v>5</v>
      </c>
      <c r="T1434" s="2" t="str">
        <f>IF(WEEKDAY('Transaction Data'!$A1434,2)&lt;6,"Weekday","Weekend")</f>
        <v>Weekday</v>
      </c>
    </row>
    <row r="1435" ht="15.75" customHeight="1">
      <c r="A1435" s="1">
        <v>45480.0</v>
      </c>
      <c r="B1435" s="2" t="s">
        <v>1192</v>
      </c>
      <c r="C1435" s="2" t="s">
        <v>32</v>
      </c>
      <c r="D1435" s="1">
        <v>21230.0</v>
      </c>
      <c r="E1435" s="2" t="s">
        <v>37</v>
      </c>
      <c r="F1435" s="2">
        <v>192.0</v>
      </c>
      <c r="G1435" s="2" t="s">
        <v>60</v>
      </c>
      <c r="H1435" s="2" t="s">
        <v>34</v>
      </c>
      <c r="I1435" s="2" t="s">
        <v>25</v>
      </c>
      <c r="J1435" s="2" t="str">
        <f t="array" ref="J1435">XLOOKUP('Transaction Data'!$G1435,Product_Code,Biscuit_Brand)</f>
        <v>Peanut Butter Bites</v>
      </c>
      <c r="K1435" s="2">
        <f t="array" ref="K1435">XLOOKUP('Transaction Data'!$G1435,Product_Code,Cost)</f>
        <v>5</v>
      </c>
      <c r="L1435" s="2">
        <f t="array" ref="L1435">XLOOKUP('Transaction Data'!$G1435,Product_Code,Unit_Price)</f>
        <v>7</v>
      </c>
      <c r="M1435" s="3">
        <f>'Transaction Data'!$F1435*'Transaction Data'!$K1435</f>
        <v>960</v>
      </c>
      <c r="N1435" s="3">
        <f>'Transaction Data'!$F1435*'Transaction Data'!$L1435</f>
        <v>1344</v>
      </c>
      <c r="O1435" s="3">
        <f>'Transaction Data'!$N1435-'Transaction Data'!$M1435</f>
        <v>384</v>
      </c>
      <c r="P1435" s="2">
        <f>DATEDIF('Transaction Data'!$D1435,'Transaction Data'!$A1435,"y")</f>
        <v>66</v>
      </c>
      <c r="Q1435" s="2" t="str">
        <f>FLOOR('Transaction Data'!$P1435,15)&amp;"-"&amp;FLOOR('Transaction Data'!$P1435,15)+14</f>
        <v>60-74</v>
      </c>
      <c r="R1435" s="2" t="str">
        <f>IF('Transaction Data'!$L1435&lt;=10,"Less Expensive","Expensive")</f>
        <v>Less Expensive</v>
      </c>
      <c r="S1435" s="4">
        <f>WEEKDAY('Transaction Data'!$A1435)</f>
        <v>1</v>
      </c>
      <c r="T1435" s="2" t="str">
        <f>IF(WEEKDAY('Transaction Data'!$A1435,2)&lt;6,"Weekday","Weekend")</f>
        <v>Weekend</v>
      </c>
    </row>
    <row r="1436" ht="15.75" customHeight="1">
      <c r="A1436" s="1">
        <v>45465.0</v>
      </c>
      <c r="B1436" s="2" t="s">
        <v>1426</v>
      </c>
      <c r="C1436" s="2" t="s">
        <v>41</v>
      </c>
      <c r="D1436" s="1">
        <v>23046.0</v>
      </c>
      <c r="E1436" s="2" t="s">
        <v>37</v>
      </c>
      <c r="F1436" s="2">
        <v>135.0</v>
      </c>
      <c r="G1436" s="2" t="s">
        <v>23</v>
      </c>
      <c r="H1436" s="2" t="s">
        <v>24</v>
      </c>
      <c r="I1436" s="2" t="s">
        <v>25</v>
      </c>
      <c r="J1436" s="2" t="str">
        <f t="array" ref="J1436">XLOOKUP('Transaction Data'!$G1436,Product_Code,Biscuit_Brand)</f>
        <v>Cinnamon Swirls</v>
      </c>
      <c r="K1436" s="2">
        <f t="array" ref="K1436">XLOOKUP('Transaction Data'!$G1436,Product_Code,Cost)</f>
        <v>10</v>
      </c>
      <c r="L1436" s="2">
        <f t="array" ref="L1436">XLOOKUP('Transaction Data'!$G1436,Product_Code,Unit_Price)</f>
        <v>14</v>
      </c>
      <c r="M1436" s="3">
        <f>'Transaction Data'!$F1436*'Transaction Data'!$K1436</f>
        <v>1350</v>
      </c>
      <c r="N1436" s="3">
        <f>'Transaction Data'!$F1436*'Transaction Data'!$L1436</f>
        <v>1890</v>
      </c>
      <c r="O1436" s="3">
        <f>'Transaction Data'!$N1436-'Transaction Data'!$M1436</f>
        <v>540</v>
      </c>
      <c r="P1436" s="2">
        <f>DATEDIF('Transaction Data'!$D1436,'Transaction Data'!$A1436,"y")</f>
        <v>61</v>
      </c>
      <c r="Q1436" s="2" t="str">
        <f>FLOOR('Transaction Data'!$P1436,15)&amp;"-"&amp;FLOOR('Transaction Data'!$P1436,15)+14</f>
        <v>60-74</v>
      </c>
      <c r="R1436" s="2" t="str">
        <f>IF('Transaction Data'!$L1436&lt;=10,"Less Expensive","Expensive")</f>
        <v>Expensive</v>
      </c>
      <c r="S1436" s="4">
        <f>WEEKDAY('Transaction Data'!$A1436)</f>
        <v>7</v>
      </c>
      <c r="T1436" s="2" t="str">
        <f>IF(WEEKDAY('Transaction Data'!$A1436,2)&lt;6,"Weekday","Weekend")</f>
        <v>Weekend</v>
      </c>
    </row>
    <row r="1437" ht="15.75" customHeight="1">
      <c r="A1437" s="1">
        <v>45445.0</v>
      </c>
      <c r="B1437" s="2" t="s">
        <v>1427</v>
      </c>
      <c r="C1437" s="2" t="s">
        <v>78</v>
      </c>
      <c r="D1437" s="1">
        <v>38057.0</v>
      </c>
      <c r="E1437" s="2" t="s">
        <v>63</v>
      </c>
      <c r="F1437" s="2">
        <v>470.0</v>
      </c>
      <c r="G1437" s="2" t="s">
        <v>48</v>
      </c>
      <c r="H1437" s="2" t="s">
        <v>29</v>
      </c>
      <c r="I1437" s="2" t="s">
        <v>25</v>
      </c>
      <c r="J1437" s="2" t="str">
        <f t="array" ref="J1437">XLOOKUP('Transaction Data'!$G1437,Product_Code,Biscuit_Brand)</f>
        <v>Lemon Crisps</v>
      </c>
      <c r="K1437" s="2">
        <f t="array" ref="K1437">XLOOKUP('Transaction Data'!$G1437,Product_Code,Cost)</f>
        <v>7</v>
      </c>
      <c r="L1437" s="2">
        <f t="array" ref="L1437">XLOOKUP('Transaction Data'!$G1437,Product_Code,Unit_Price)</f>
        <v>9</v>
      </c>
      <c r="M1437" s="3">
        <f>'Transaction Data'!$F1437*'Transaction Data'!$K1437</f>
        <v>3290</v>
      </c>
      <c r="N1437" s="3">
        <f>'Transaction Data'!$F1437*'Transaction Data'!$L1437</f>
        <v>4230</v>
      </c>
      <c r="O1437" s="3">
        <f>'Transaction Data'!$N1437-'Transaction Data'!$M1437</f>
        <v>940</v>
      </c>
      <c r="P1437" s="2">
        <f>DATEDIF('Transaction Data'!$D1437,'Transaction Data'!$A1437,"y")</f>
        <v>20</v>
      </c>
      <c r="Q1437" s="2" t="str">
        <f>FLOOR('Transaction Data'!$P1437,15)&amp;"-"&amp;FLOOR('Transaction Data'!$P1437,15)+14</f>
        <v>15-29</v>
      </c>
      <c r="R1437" s="2" t="str">
        <f>IF('Transaction Data'!$L1437&lt;=10,"Less Expensive","Expensive")</f>
        <v>Less Expensive</v>
      </c>
      <c r="S1437" s="4">
        <f>WEEKDAY('Transaction Data'!$A1437)</f>
        <v>1</v>
      </c>
      <c r="T1437" s="2" t="str">
        <f>IF(WEEKDAY('Transaction Data'!$A1437,2)&lt;6,"Weekday","Weekend")</f>
        <v>Weekend</v>
      </c>
    </row>
    <row r="1438" ht="15.75" customHeight="1">
      <c r="A1438" s="1">
        <v>45318.0</v>
      </c>
      <c r="B1438" s="2" t="s">
        <v>1428</v>
      </c>
      <c r="C1438" s="2" t="s">
        <v>78</v>
      </c>
      <c r="D1438" s="1">
        <v>34329.0</v>
      </c>
      <c r="E1438" s="2" t="s">
        <v>63</v>
      </c>
      <c r="F1438" s="2">
        <v>280.0</v>
      </c>
      <c r="G1438" s="2" t="s">
        <v>33</v>
      </c>
      <c r="H1438" s="2" t="s">
        <v>34</v>
      </c>
      <c r="I1438" s="2" t="s">
        <v>25</v>
      </c>
      <c r="J1438" s="2" t="str">
        <f t="array" ref="J1438">XLOOKUP('Transaction Data'!$G1438,Product_Code,Biscuit_Brand)</f>
        <v>Caramel Biscuits</v>
      </c>
      <c r="K1438" s="2">
        <f t="array" ref="K1438">XLOOKUP('Transaction Data'!$G1438,Product_Code,Cost)</f>
        <v>18</v>
      </c>
      <c r="L1438" s="2">
        <f t="array" ref="L1438">XLOOKUP('Transaction Data'!$G1438,Product_Code,Unit_Price)</f>
        <v>22</v>
      </c>
      <c r="M1438" s="3">
        <f>'Transaction Data'!$F1438*'Transaction Data'!$K1438</f>
        <v>5040</v>
      </c>
      <c r="N1438" s="3">
        <f>'Transaction Data'!$F1438*'Transaction Data'!$L1438</f>
        <v>6160</v>
      </c>
      <c r="O1438" s="3">
        <f>'Transaction Data'!$N1438-'Transaction Data'!$M1438</f>
        <v>1120</v>
      </c>
      <c r="P1438" s="2">
        <f>DATEDIF('Transaction Data'!$D1438,'Transaction Data'!$A1438,"y")</f>
        <v>30</v>
      </c>
      <c r="Q1438" s="2" t="str">
        <f>FLOOR('Transaction Data'!$P1438,15)&amp;"-"&amp;FLOOR('Transaction Data'!$P1438,15)+14</f>
        <v>30-44</v>
      </c>
      <c r="R1438" s="2" t="str">
        <f>IF('Transaction Data'!$L1438&lt;=10,"Less Expensive","Expensive")</f>
        <v>Expensive</v>
      </c>
      <c r="S1438" s="4">
        <f>WEEKDAY('Transaction Data'!$A1438)</f>
        <v>7</v>
      </c>
      <c r="T1438" s="2" t="str">
        <f>IF(WEEKDAY('Transaction Data'!$A1438,2)&lt;6,"Weekday","Weekend")</f>
        <v>Weekend</v>
      </c>
    </row>
    <row r="1439" ht="15.75" customHeight="1">
      <c r="A1439" s="1">
        <v>45432.0</v>
      </c>
      <c r="B1439" s="2" t="s">
        <v>1429</v>
      </c>
      <c r="C1439" s="2" t="s">
        <v>51</v>
      </c>
      <c r="D1439" s="1">
        <v>32852.0</v>
      </c>
      <c r="E1439" s="2" t="s">
        <v>22</v>
      </c>
      <c r="F1439" s="2">
        <v>330.0</v>
      </c>
      <c r="G1439" s="2" t="s">
        <v>38</v>
      </c>
      <c r="H1439" s="2" t="s">
        <v>24</v>
      </c>
      <c r="I1439" s="2" t="s">
        <v>25</v>
      </c>
      <c r="J1439" s="2" t="str">
        <f t="array" ref="J1439">XLOOKUP('Transaction Data'!$G1439,Product_Code,Biscuit_Brand)</f>
        <v>Ginger Snaps</v>
      </c>
      <c r="K1439" s="2">
        <f t="array" ref="K1439">XLOOKUP('Transaction Data'!$G1439,Product_Code,Cost)</f>
        <v>14</v>
      </c>
      <c r="L1439" s="2">
        <f t="array" ref="L1439">XLOOKUP('Transaction Data'!$G1439,Product_Code,Unit_Price)</f>
        <v>28</v>
      </c>
      <c r="M1439" s="3">
        <f>'Transaction Data'!$F1439*'Transaction Data'!$K1439</f>
        <v>4620</v>
      </c>
      <c r="N1439" s="3">
        <f>'Transaction Data'!$F1439*'Transaction Data'!$L1439</f>
        <v>9240</v>
      </c>
      <c r="O1439" s="3">
        <f>'Transaction Data'!$N1439-'Transaction Data'!$M1439</f>
        <v>4620</v>
      </c>
      <c r="P1439" s="2">
        <f>DATEDIF('Transaction Data'!$D1439,'Transaction Data'!$A1439,"y")</f>
        <v>34</v>
      </c>
      <c r="Q1439" s="2" t="str">
        <f>FLOOR('Transaction Data'!$P1439,15)&amp;"-"&amp;FLOOR('Transaction Data'!$P1439,15)+14</f>
        <v>30-44</v>
      </c>
      <c r="R1439" s="2" t="str">
        <f>IF('Transaction Data'!$L1439&lt;=10,"Less Expensive","Expensive")</f>
        <v>Expensive</v>
      </c>
      <c r="S1439" s="4">
        <f>WEEKDAY('Transaction Data'!$A1439)</f>
        <v>2</v>
      </c>
      <c r="T1439" s="2" t="str">
        <f>IF(WEEKDAY('Transaction Data'!$A1439,2)&lt;6,"Weekday","Weekend")</f>
        <v>Weekday</v>
      </c>
    </row>
    <row r="1440" ht="15.75" customHeight="1">
      <c r="A1440" s="1">
        <v>45495.0</v>
      </c>
      <c r="B1440" s="2" t="s">
        <v>1430</v>
      </c>
      <c r="C1440" s="2" t="s">
        <v>72</v>
      </c>
      <c r="D1440" s="1">
        <v>24839.0</v>
      </c>
      <c r="E1440" s="2" t="s">
        <v>63</v>
      </c>
      <c r="F1440" s="2">
        <v>322.0</v>
      </c>
      <c r="G1440" s="2" t="s">
        <v>33</v>
      </c>
      <c r="H1440" s="2" t="s">
        <v>29</v>
      </c>
      <c r="I1440" s="2" t="s">
        <v>25</v>
      </c>
      <c r="J1440" s="2" t="str">
        <f t="array" ref="J1440">XLOOKUP('Transaction Data'!$G1440,Product_Code,Biscuit_Brand)</f>
        <v>Caramel Biscuits</v>
      </c>
      <c r="K1440" s="2">
        <f t="array" ref="K1440">XLOOKUP('Transaction Data'!$G1440,Product_Code,Cost)</f>
        <v>18</v>
      </c>
      <c r="L1440" s="2">
        <f t="array" ref="L1440">XLOOKUP('Transaction Data'!$G1440,Product_Code,Unit_Price)</f>
        <v>22</v>
      </c>
      <c r="M1440" s="3">
        <f>'Transaction Data'!$F1440*'Transaction Data'!$K1440</f>
        <v>5796</v>
      </c>
      <c r="N1440" s="3">
        <f>'Transaction Data'!$F1440*'Transaction Data'!$L1440</f>
        <v>7084</v>
      </c>
      <c r="O1440" s="3">
        <f>'Transaction Data'!$N1440-'Transaction Data'!$M1440</f>
        <v>1288</v>
      </c>
      <c r="P1440" s="2">
        <f>DATEDIF('Transaction Data'!$D1440,'Transaction Data'!$A1440,"y")</f>
        <v>56</v>
      </c>
      <c r="Q1440" s="2" t="str">
        <f>FLOOR('Transaction Data'!$P1440,15)&amp;"-"&amp;FLOOR('Transaction Data'!$P1440,15)+14</f>
        <v>45-59</v>
      </c>
      <c r="R1440" s="2" t="str">
        <f>IF('Transaction Data'!$L1440&lt;=10,"Less Expensive","Expensive")</f>
        <v>Expensive</v>
      </c>
      <c r="S1440" s="4">
        <f>WEEKDAY('Transaction Data'!$A1440)</f>
        <v>2</v>
      </c>
      <c r="T1440" s="2" t="str">
        <f>IF(WEEKDAY('Transaction Data'!$A1440,2)&lt;6,"Weekday","Weekend")</f>
        <v>Weekday</v>
      </c>
    </row>
    <row r="1441" ht="15.75" customHeight="1">
      <c r="A1441" s="1">
        <v>45473.0</v>
      </c>
      <c r="B1441" s="2" t="s">
        <v>1431</v>
      </c>
      <c r="C1441" s="2" t="s">
        <v>21</v>
      </c>
      <c r="D1441" s="1">
        <v>19434.0</v>
      </c>
      <c r="E1441" s="2" t="s">
        <v>37</v>
      </c>
      <c r="F1441" s="2">
        <v>10.0</v>
      </c>
      <c r="G1441" s="2" t="s">
        <v>33</v>
      </c>
      <c r="H1441" s="2" t="s">
        <v>34</v>
      </c>
      <c r="I1441" s="2" t="s">
        <v>25</v>
      </c>
      <c r="J1441" s="2" t="str">
        <f t="array" ref="J1441">XLOOKUP('Transaction Data'!$G1441,Product_Code,Biscuit_Brand)</f>
        <v>Caramel Biscuits</v>
      </c>
      <c r="K1441" s="2">
        <f t="array" ref="K1441">XLOOKUP('Transaction Data'!$G1441,Product_Code,Cost)</f>
        <v>18</v>
      </c>
      <c r="L1441" s="2">
        <f t="array" ref="L1441">XLOOKUP('Transaction Data'!$G1441,Product_Code,Unit_Price)</f>
        <v>22</v>
      </c>
      <c r="M1441" s="3">
        <f>'Transaction Data'!$F1441*'Transaction Data'!$K1441</f>
        <v>180</v>
      </c>
      <c r="N1441" s="3">
        <f>'Transaction Data'!$F1441*'Transaction Data'!$L1441</f>
        <v>220</v>
      </c>
      <c r="O1441" s="3">
        <f>'Transaction Data'!$N1441-'Transaction Data'!$M1441</f>
        <v>40</v>
      </c>
      <c r="P1441" s="2">
        <f>DATEDIF('Transaction Data'!$D1441,'Transaction Data'!$A1441,"y")</f>
        <v>71</v>
      </c>
      <c r="Q1441" s="2" t="str">
        <f>FLOOR('Transaction Data'!$P1441,15)&amp;"-"&amp;FLOOR('Transaction Data'!$P1441,15)+14</f>
        <v>60-74</v>
      </c>
      <c r="R1441" s="2" t="str">
        <f>IF('Transaction Data'!$L1441&lt;=10,"Less Expensive","Expensive")</f>
        <v>Expensive</v>
      </c>
      <c r="S1441" s="4">
        <f>WEEKDAY('Transaction Data'!$A1441)</f>
        <v>1</v>
      </c>
      <c r="T1441" s="2" t="str">
        <f>IF(WEEKDAY('Transaction Data'!$A1441,2)&lt;6,"Weekday","Weekend")</f>
        <v>Weekend</v>
      </c>
    </row>
    <row r="1442" ht="15.75" customHeight="1">
      <c r="A1442" s="1">
        <v>45357.0</v>
      </c>
      <c r="B1442" s="2" t="s">
        <v>1432</v>
      </c>
      <c r="C1442" s="2" t="s">
        <v>41</v>
      </c>
      <c r="D1442" s="1">
        <v>19208.0</v>
      </c>
      <c r="E1442" s="2" t="s">
        <v>63</v>
      </c>
      <c r="F1442" s="2">
        <v>458.0</v>
      </c>
      <c r="G1442" s="2" t="s">
        <v>61</v>
      </c>
      <c r="H1442" s="2" t="s">
        <v>24</v>
      </c>
      <c r="I1442" s="2" t="s">
        <v>25</v>
      </c>
      <c r="J1442" s="2" t="str">
        <f t="array" ref="J1442">XLOOKUP('Transaction Data'!$G1442,Product_Code,Biscuit_Brand)</f>
        <v>Choco Delight</v>
      </c>
      <c r="K1442" s="2">
        <f t="array" ref="K1442">XLOOKUP('Transaction Data'!$G1442,Product_Code,Cost)</f>
        <v>3</v>
      </c>
      <c r="L1442" s="2">
        <f t="array" ref="L1442">XLOOKUP('Transaction Data'!$G1442,Product_Code,Unit_Price)</f>
        <v>5</v>
      </c>
      <c r="M1442" s="3">
        <f>'Transaction Data'!$F1442*'Transaction Data'!$K1442</f>
        <v>1374</v>
      </c>
      <c r="N1442" s="3">
        <f>'Transaction Data'!$F1442*'Transaction Data'!$L1442</f>
        <v>2290</v>
      </c>
      <c r="O1442" s="3">
        <f>'Transaction Data'!$N1442-'Transaction Data'!$M1442</f>
        <v>916</v>
      </c>
      <c r="P1442" s="2">
        <f>DATEDIF('Transaction Data'!$D1442,'Transaction Data'!$A1442,"y")</f>
        <v>71</v>
      </c>
      <c r="Q1442" s="2" t="str">
        <f>FLOOR('Transaction Data'!$P1442,15)&amp;"-"&amp;FLOOR('Transaction Data'!$P1442,15)+14</f>
        <v>60-74</v>
      </c>
      <c r="R1442" s="2" t="str">
        <f>IF('Transaction Data'!$L1442&lt;=10,"Less Expensive","Expensive")</f>
        <v>Less Expensive</v>
      </c>
      <c r="S1442" s="4">
        <f>WEEKDAY('Transaction Data'!$A1442)</f>
        <v>4</v>
      </c>
      <c r="T1442" s="2" t="str">
        <f>IF(WEEKDAY('Transaction Data'!$A1442,2)&lt;6,"Weekday","Weekend")</f>
        <v>Weekday</v>
      </c>
    </row>
    <row r="1443" ht="15.75" customHeight="1">
      <c r="A1443" s="1">
        <v>45382.0</v>
      </c>
      <c r="B1443" s="2" t="s">
        <v>1433</v>
      </c>
      <c r="C1443" s="2" t="s">
        <v>21</v>
      </c>
      <c r="D1443" s="1">
        <v>21793.0</v>
      </c>
      <c r="E1443" s="2" t="s">
        <v>22</v>
      </c>
      <c r="F1443" s="2">
        <v>427.0</v>
      </c>
      <c r="G1443" s="2" t="s">
        <v>23</v>
      </c>
      <c r="H1443" s="2" t="s">
        <v>29</v>
      </c>
      <c r="I1443" s="2" t="s">
        <v>25</v>
      </c>
      <c r="J1443" s="2" t="str">
        <f t="array" ref="J1443">XLOOKUP('Transaction Data'!$G1443,Product_Code,Biscuit_Brand)</f>
        <v>Cinnamon Swirls</v>
      </c>
      <c r="K1443" s="2">
        <f t="array" ref="K1443">XLOOKUP('Transaction Data'!$G1443,Product_Code,Cost)</f>
        <v>10</v>
      </c>
      <c r="L1443" s="2">
        <f t="array" ref="L1443">XLOOKUP('Transaction Data'!$G1443,Product_Code,Unit_Price)</f>
        <v>14</v>
      </c>
      <c r="M1443" s="3">
        <f>'Transaction Data'!$F1443*'Transaction Data'!$K1443</f>
        <v>4270</v>
      </c>
      <c r="N1443" s="3">
        <f>'Transaction Data'!$F1443*'Transaction Data'!$L1443</f>
        <v>5978</v>
      </c>
      <c r="O1443" s="3">
        <f>'Transaction Data'!$N1443-'Transaction Data'!$M1443</f>
        <v>1708</v>
      </c>
      <c r="P1443" s="2">
        <f>DATEDIF('Transaction Data'!$D1443,'Transaction Data'!$A1443,"y")</f>
        <v>64</v>
      </c>
      <c r="Q1443" s="2" t="str">
        <f>FLOOR('Transaction Data'!$P1443,15)&amp;"-"&amp;FLOOR('Transaction Data'!$P1443,15)+14</f>
        <v>60-74</v>
      </c>
      <c r="R1443" s="2" t="str">
        <f>IF('Transaction Data'!$L1443&lt;=10,"Less Expensive","Expensive")</f>
        <v>Expensive</v>
      </c>
      <c r="S1443" s="4">
        <f>WEEKDAY('Transaction Data'!$A1443)</f>
        <v>1</v>
      </c>
      <c r="T1443" s="2" t="str">
        <f>IF(WEEKDAY('Transaction Data'!$A1443,2)&lt;6,"Weekday","Weekend")</f>
        <v>Weekend</v>
      </c>
    </row>
    <row r="1444" ht="15.75" customHeight="1">
      <c r="A1444" s="1">
        <v>45358.0</v>
      </c>
      <c r="B1444" s="2" t="s">
        <v>1434</v>
      </c>
      <c r="C1444" s="2" t="s">
        <v>69</v>
      </c>
      <c r="D1444" s="1">
        <v>20861.0</v>
      </c>
      <c r="E1444" s="2" t="s">
        <v>22</v>
      </c>
      <c r="F1444" s="2">
        <v>379.0</v>
      </c>
      <c r="G1444" s="2" t="s">
        <v>60</v>
      </c>
      <c r="H1444" s="2" t="s">
        <v>34</v>
      </c>
      <c r="I1444" s="2" t="s">
        <v>25</v>
      </c>
      <c r="J1444" s="2" t="str">
        <f t="array" ref="J1444">XLOOKUP('Transaction Data'!$G1444,Product_Code,Biscuit_Brand)</f>
        <v>Peanut Butter Bites</v>
      </c>
      <c r="K1444" s="2">
        <f t="array" ref="K1444">XLOOKUP('Transaction Data'!$G1444,Product_Code,Cost)</f>
        <v>5</v>
      </c>
      <c r="L1444" s="2">
        <f t="array" ref="L1444">XLOOKUP('Transaction Data'!$G1444,Product_Code,Unit_Price)</f>
        <v>7</v>
      </c>
      <c r="M1444" s="3">
        <f>'Transaction Data'!$F1444*'Transaction Data'!$K1444</f>
        <v>1895</v>
      </c>
      <c r="N1444" s="3">
        <f>'Transaction Data'!$F1444*'Transaction Data'!$L1444</f>
        <v>2653</v>
      </c>
      <c r="O1444" s="3">
        <f>'Transaction Data'!$N1444-'Transaction Data'!$M1444</f>
        <v>758</v>
      </c>
      <c r="P1444" s="2">
        <f>DATEDIF('Transaction Data'!$D1444,'Transaction Data'!$A1444,"y")</f>
        <v>67</v>
      </c>
      <c r="Q1444" s="2" t="str">
        <f>FLOOR('Transaction Data'!$P1444,15)&amp;"-"&amp;FLOOR('Transaction Data'!$P1444,15)+14</f>
        <v>60-74</v>
      </c>
      <c r="R1444" s="2" t="str">
        <f>IF('Transaction Data'!$L1444&lt;=10,"Less Expensive","Expensive")</f>
        <v>Less Expensive</v>
      </c>
      <c r="S1444" s="4">
        <f>WEEKDAY('Transaction Data'!$A1444)</f>
        <v>5</v>
      </c>
      <c r="T1444" s="2" t="str">
        <f>IF(WEEKDAY('Transaction Data'!$A1444,2)&lt;6,"Weekday","Weekend")</f>
        <v>Weekday</v>
      </c>
    </row>
    <row r="1445" ht="15.75" customHeight="1">
      <c r="A1445" s="1">
        <v>45328.0</v>
      </c>
      <c r="B1445" s="2" t="s">
        <v>1435</v>
      </c>
      <c r="C1445" s="2" t="s">
        <v>21</v>
      </c>
      <c r="D1445" s="1">
        <v>19497.0</v>
      </c>
      <c r="E1445" s="2" t="s">
        <v>22</v>
      </c>
      <c r="F1445" s="2">
        <v>204.0</v>
      </c>
      <c r="G1445" s="2" t="s">
        <v>57</v>
      </c>
      <c r="H1445" s="2" t="s">
        <v>24</v>
      </c>
      <c r="I1445" s="2" t="s">
        <v>25</v>
      </c>
      <c r="J1445" s="2" t="str">
        <f t="array" ref="J1445">XLOOKUP('Transaction Data'!$G1445,Product_Code,Biscuit_Brand)</f>
        <v>Oatmeal Cookies</v>
      </c>
      <c r="K1445" s="2">
        <f t="array" ref="K1445">XLOOKUP('Transaction Data'!$G1445,Product_Code,Cost)</f>
        <v>19</v>
      </c>
      <c r="L1445" s="2">
        <f t="array" ref="L1445">XLOOKUP('Transaction Data'!$G1445,Product_Code,Unit_Price)</f>
        <v>23</v>
      </c>
      <c r="M1445" s="3">
        <f>'Transaction Data'!$F1445*'Transaction Data'!$K1445</f>
        <v>3876</v>
      </c>
      <c r="N1445" s="3">
        <f>'Transaction Data'!$F1445*'Transaction Data'!$L1445</f>
        <v>4692</v>
      </c>
      <c r="O1445" s="3">
        <f>'Transaction Data'!$N1445-'Transaction Data'!$M1445</f>
        <v>816</v>
      </c>
      <c r="P1445" s="2">
        <f>DATEDIF('Transaction Data'!$D1445,'Transaction Data'!$A1445,"y")</f>
        <v>70</v>
      </c>
      <c r="Q1445" s="2" t="str">
        <f>FLOOR('Transaction Data'!$P1445,15)&amp;"-"&amp;FLOOR('Transaction Data'!$P1445,15)+14</f>
        <v>60-74</v>
      </c>
      <c r="R1445" s="2" t="str">
        <f>IF('Transaction Data'!$L1445&lt;=10,"Less Expensive","Expensive")</f>
        <v>Expensive</v>
      </c>
      <c r="S1445" s="4">
        <f>WEEKDAY('Transaction Data'!$A1445)</f>
        <v>3</v>
      </c>
      <c r="T1445" s="2" t="str">
        <f>IF(WEEKDAY('Transaction Data'!$A1445,2)&lt;6,"Weekday","Weekend")</f>
        <v>Weekday</v>
      </c>
    </row>
    <row r="1446" ht="15.75" customHeight="1">
      <c r="A1446" s="1">
        <v>45419.0</v>
      </c>
      <c r="B1446" s="2" t="s">
        <v>1436</v>
      </c>
      <c r="C1446" s="2" t="s">
        <v>54</v>
      </c>
      <c r="D1446" s="1">
        <v>28845.0</v>
      </c>
      <c r="E1446" s="2" t="s">
        <v>63</v>
      </c>
      <c r="F1446" s="2">
        <v>42.0</v>
      </c>
      <c r="G1446" s="2" t="s">
        <v>38</v>
      </c>
      <c r="H1446" s="2" t="s">
        <v>29</v>
      </c>
      <c r="I1446" s="2" t="s">
        <v>30</v>
      </c>
      <c r="J1446" s="2" t="str">
        <f t="array" ref="J1446">XLOOKUP('Transaction Data'!$G1446,Product_Code,Biscuit_Brand)</f>
        <v>Ginger Snaps</v>
      </c>
      <c r="K1446" s="2">
        <f t="array" ref="K1446">XLOOKUP('Transaction Data'!$G1446,Product_Code,Cost)</f>
        <v>14</v>
      </c>
      <c r="L1446" s="2">
        <f t="array" ref="L1446">XLOOKUP('Transaction Data'!$G1446,Product_Code,Unit_Price)</f>
        <v>28</v>
      </c>
      <c r="M1446" s="3">
        <f>'Transaction Data'!$F1446*'Transaction Data'!$K1446</f>
        <v>588</v>
      </c>
      <c r="N1446" s="3">
        <f>'Transaction Data'!$F1446*'Transaction Data'!$L1446</f>
        <v>1176</v>
      </c>
      <c r="O1446" s="3">
        <f>'Transaction Data'!$N1446-'Transaction Data'!$M1446</f>
        <v>588</v>
      </c>
      <c r="P1446" s="2">
        <f>DATEDIF('Transaction Data'!$D1446,'Transaction Data'!$A1446,"y")</f>
        <v>45</v>
      </c>
      <c r="Q1446" s="2" t="str">
        <f>FLOOR('Transaction Data'!$P1446,15)&amp;"-"&amp;FLOOR('Transaction Data'!$P1446,15)+14</f>
        <v>45-59</v>
      </c>
      <c r="R1446" s="2" t="str">
        <f>IF('Transaction Data'!$L1446&lt;=10,"Less Expensive","Expensive")</f>
        <v>Expensive</v>
      </c>
      <c r="S1446" s="4">
        <f>WEEKDAY('Transaction Data'!$A1446)</f>
        <v>3</v>
      </c>
      <c r="T1446" s="2" t="str">
        <f>IF(WEEKDAY('Transaction Data'!$A1446,2)&lt;6,"Weekday","Weekend")</f>
        <v>Weekday</v>
      </c>
    </row>
    <row r="1447" ht="15.75" customHeight="1">
      <c r="A1447" s="1">
        <v>45345.0</v>
      </c>
      <c r="B1447" s="2" t="s">
        <v>1437</v>
      </c>
      <c r="C1447" s="2" t="s">
        <v>54</v>
      </c>
      <c r="D1447" s="1">
        <v>17541.0</v>
      </c>
      <c r="E1447" s="2" t="s">
        <v>22</v>
      </c>
      <c r="F1447" s="2">
        <v>57.0</v>
      </c>
      <c r="G1447" s="2" t="s">
        <v>60</v>
      </c>
      <c r="H1447" s="2" t="s">
        <v>34</v>
      </c>
      <c r="I1447" s="2" t="s">
        <v>25</v>
      </c>
      <c r="J1447" s="2" t="str">
        <f t="array" ref="J1447">XLOOKUP('Transaction Data'!$G1447,Product_Code,Biscuit_Brand)</f>
        <v>Peanut Butter Bites</v>
      </c>
      <c r="K1447" s="2">
        <f t="array" ref="K1447">XLOOKUP('Transaction Data'!$G1447,Product_Code,Cost)</f>
        <v>5</v>
      </c>
      <c r="L1447" s="2">
        <f t="array" ref="L1447">XLOOKUP('Transaction Data'!$G1447,Product_Code,Unit_Price)</f>
        <v>7</v>
      </c>
      <c r="M1447" s="3">
        <f>'Transaction Data'!$F1447*'Transaction Data'!$K1447</f>
        <v>285</v>
      </c>
      <c r="N1447" s="3">
        <f>'Transaction Data'!$F1447*'Transaction Data'!$L1447</f>
        <v>399</v>
      </c>
      <c r="O1447" s="3">
        <f>'Transaction Data'!$N1447-'Transaction Data'!$M1447</f>
        <v>114</v>
      </c>
      <c r="P1447" s="2">
        <f>DATEDIF('Transaction Data'!$D1447,'Transaction Data'!$A1447,"y")</f>
        <v>76</v>
      </c>
      <c r="Q1447" s="2" t="str">
        <f>FLOOR('Transaction Data'!$P1447,15)&amp;"-"&amp;FLOOR('Transaction Data'!$P1447,15)+14</f>
        <v>75-89</v>
      </c>
      <c r="R1447" s="2" t="str">
        <f>IF('Transaction Data'!$L1447&lt;=10,"Less Expensive","Expensive")</f>
        <v>Less Expensive</v>
      </c>
      <c r="S1447" s="4">
        <f>WEEKDAY('Transaction Data'!$A1447)</f>
        <v>6</v>
      </c>
      <c r="T1447" s="2" t="str">
        <f>IF(WEEKDAY('Transaction Data'!$A1447,2)&lt;6,"Weekday","Weekend")</f>
        <v>Weekday</v>
      </c>
    </row>
    <row r="1448" ht="15.75" customHeight="1">
      <c r="A1448" s="1">
        <v>45334.0</v>
      </c>
      <c r="B1448" s="2" t="s">
        <v>1438</v>
      </c>
      <c r="C1448" s="2" t="s">
        <v>54</v>
      </c>
      <c r="D1448" s="1">
        <v>22820.0</v>
      </c>
      <c r="E1448" s="2" t="s">
        <v>63</v>
      </c>
      <c r="F1448" s="2">
        <v>342.0</v>
      </c>
      <c r="G1448" s="2" t="s">
        <v>23</v>
      </c>
      <c r="H1448" s="2" t="s">
        <v>24</v>
      </c>
      <c r="I1448" s="2" t="s">
        <v>25</v>
      </c>
      <c r="J1448" s="2" t="str">
        <f t="array" ref="J1448">XLOOKUP('Transaction Data'!$G1448,Product_Code,Biscuit_Brand)</f>
        <v>Cinnamon Swirls</v>
      </c>
      <c r="K1448" s="2">
        <f t="array" ref="K1448">XLOOKUP('Transaction Data'!$G1448,Product_Code,Cost)</f>
        <v>10</v>
      </c>
      <c r="L1448" s="2">
        <f t="array" ref="L1448">XLOOKUP('Transaction Data'!$G1448,Product_Code,Unit_Price)</f>
        <v>14</v>
      </c>
      <c r="M1448" s="3">
        <f>'Transaction Data'!$F1448*'Transaction Data'!$K1448</f>
        <v>3420</v>
      </c>
      <c r="N1448" s="3">
        <f>'Transaction Data'!$F1448*'Transaction Data'!$L1448</f>
        <v>4788</v>
      </c>
      <c r="O1448" s="3">
        <f>'Transaction Data'!$N1448-'Transaction Data'!$M1448</f>
        <v>1368</v>
      </c>
      <c r="P1448" s="2">
        <f>DATEDIF('Transaction Data'!$D1448,'Transaction Data'!$A1448,"y")</f>
        <v>61</v>
      </c>
      <c r="Q1448" s="2" t="str">
        <f>FLOOR('Transaction Data'!$P1448,15)&amp;"-"&amp;FLOOR('Transaction Data'!$P1448,15)+14</f>
        <v>60-74</v>
      </c>
      <c r="R1448" s="2" t="str">
        <f>IF('Transaction Data'!$L1448&lt;=10,"Less Expensive","Expensive")</f>
        <v>Expensive</v>
      </c>
      <c r="S1448" s="4">
        <f>WEEKDAY('Transaction Data'!$A1448)</f>
        <v>2</v>
      </c>
      <c r="T1448" s="2" t="str">
        <f>IF(WEEKDAY('Transaction Data'!$A1448,2)&lt;6,"Weekday","Weekend")</f>
        <v>Weekday</v>
      </c>
    </row>
    <row r="1449" ht="15.75" customHeight="1">
      <c r="A1449" s="1">
        <v>45447.0</v>
      </c>
      <c r="B1449" s="2" t="s">
        <v>1439</v>
      </c>
      <c r="C1449" s="2" t="s">
        <v>72</v>
      </c>
      <c r="D1449" s="1">
        <v>17344.0</v>
      </c>
      <c r="E1449" s="2" t="s">
        <v>63</v>
      </c>
      <c r="F1449" s="2">
        <v>468.0</v>
      </c>
      <c r="G1449" s="2" t="s">
        <v>23</v>
      </c>
      <c r="H1449" s="2" t="s">
        <v>29</v>
      </c>
      <c r="I1449" s="2" t="s">
        <v>25</v>
      </c>
      <c r="J1449" s="2" t="str">
        <f t="array" ref="J1449">XLOOKUP('Transaction Data'!$G1449,Product_Code,Biscuit_Brand)</f>
        <v>Cinnamon Swirls</v>
      </c>
      <c r="K1449" s="2">
        <f t="array" ref="K1449">XLOOKUP('Transaction Data'!$G1449,Product_Code,Cost)</f>
        <v>10</v>
      </c>
      <c r="L1449" s="2">
        <f t="array" ref="L1449">XLOOKUP('Transaction Data'!$G1449,Product_Code,Unit_Price)</f>
        <v>14</v>
      </c>
      <c r="M1449" s="3">
        <f>'Transaction Data'!$F1449*'Transaction Data'!$K1449</f>
        <v>4680</v>
      </c>
      <c r="N1449" s="3">
        <f>'Transaction Data'!$F1449*'Transaction Data'!$L1449</f>
        <v>6552</v>
      </c>
      <c r="O1449" s="3">
        <f>'Transaction Data'!$N1449-'Transaction Data'!$M1449</f>
        <v>1872</v>
      </c>
      <c r="P1449" s="2">
        <f>DATEDIF('Transaction Data'!$D1449,'Transaction Data'!$A1449,"y")</f>
        <v>76</v>
      </c>
      <c r="Q1449" s="2" t="str">
        <f>FLOOR('Transaction Data'!$P1449,15)&amp;"-"&amp;FLOOR('Transaction Data'!$P1449,15)+14</f>
        <v>75-89</v>
      </c>
      <c r="R1449" s="2" t="str">
        <f>IF('Transaction Data'!$L1449&lt;=10,"Less Expensive","Expensive")</f>
        <v>Expensive</v>
      </c>
      <c r="S1449" s="4">
        <f>WEEKDAY('Transaction Data'!$A1449)</f>
        <v>3</v>
      </c>
      <c r="T1449" s="2" t="str">
        <f>IF(WEEKDAY('Transaction Data'!$A1449,2)&lt;6,"Weekday","Weekend")</f>
        <v>Weekday</v>
      </c>
    </row>
    <row r="1450" ht="15.75" customHeight="1">
      <c r="A1450" s="1">
        <v>45459.0</v>
      </c>
      <c r="B1450" s="2" t="s">
        <v>1440</v>
      </c>
      <c r="C1450" s="2" t="s">
        <v>47</v>
      </c>
      <c r="D1450" s="1">
        <v>26621.0</v>
      </c>
      <c r="E1450" s="2" t="s">
        <v>27</v>
      </c>
      <c r="F1450" s="2">
        <v>254.0</v>
      </c>
      <c r="G1450" s="2" t="s">
        <v>38</v>
      </c>
      <c r="H1450" s="2" t="s">
        <v>34</v>
      </c>
      <c r="I1450" s="2" t="s">
        <v>25</v>
      </c>
      <c r="J1450" s="2" t="str">
        <f t="array" ref="J1450">XLOOKUP('Transaction Data'!$G1450,Product_Code,Biscuit_Brand)</f>
        <v>Ginger Snaps</v>
      </c>
      <c r="K1450" s="2">
        <f t="array" ref="K1450">XLOOKUP('Transaction Data'!$G1450,Product_Code,Cost)</f>
        <v>14</v>
      </c>
      <c r="L1450" s="2">
        <f t="array" ref="L1450">XLOOKUP('Transaction Data'!$G1450,Product_Code,Unit_Price)</f>
        <v>28</v>
      </c>
      <c r="M1450" s="3">
        <f>'Transaction Data'!$F1450*'Transaction Data'!$K1450</f>
        <v>3556</v>
      </c>
      <c r="N1450" s="3">
        <f>'Transaction Data'!$F1450*'Transaction Data'!$L1450</f>
        <v>7112</v>
      </c>
      <c r="O1450" s="3">
        <f>'Transaction Data'!$N1450-'Transaction Data'!$M1450</f>
        <v>3556</v>
      </c>
      <c r="P1450" s="2">
        <f>DATEDIF('Transaction Data'!$D1450,'Transaction Data'!$A1450,"y")</f>
        <v>51</v>
      </c>
      <c r="Q1450" s="2" t="str">
        <f>FLOOR('Transaction Data'!$P1450,15)&amp;"-"&amp;FLOOR('Transaction Data'!$P1450,15)+14</f>
        <v>45-59</v>
      </c>
      <c r="R1450" s="2" t="str">
        <f>IF('Transaction Data'!$L1450&lt;=10,"Less Expensive","Expensive")</f>
        <v>Expensive</v>
      </c>
      <c r="S1450" s="4">
        <f>WEEKDAY('Transaction Data'!$A1450)</f>
        <v>1</v>
      </c>
      <c r="T1450" s="2" t="str">
        <f>IF(WEEKDAY('Transaction Data'!$A1450,2)&lt;6,"Weekday","Weekend")</f>
        <v>Weekend</v>
      </c>
    </row>
    <row r="1451" ht="15.75" customHeight="1">
      <c r="A1451" s="1">
        <v>45340.0</v>
      </c>
      <c r="B1451" s="2" t="s">
        <v>1441</v>
      </c>
      <c r="C1451" s="2" t="s">
        <v>72</v>
      </c>
      <c r="D1451" s="1">
        <v>30500.0</v>
      </c>
      <c r="E1451" s="2" t="s">
        <v>63</v>
      </c>
      <c r="F1451" s="2">
        <v>308.0</v>
      </c>
      <c r="G1451" s="2" t="s">
        <v>23</v>
      </c>
      <c r="H1451" s="2" t="s">
        <v>24</v>
      </c>
      <c r="I1451" s="2" t="s">
        <v>25</v>
      </c>
      <c r="J1451" s="2" t="str">
        <f t="array" ref="J1451">XLOOKUP('Transaction Data'!$G1451,Product_Code,Biscuit_Brand)</f>
        <v>Cinnamon Swirls</v>
      </c>
      <c r="K1451" s="2">
        <f t="array" ref="K1451">XLOOKUP('Transaction Data'!$G1451,Product_Code,Cost)</f>
        <v>10</v>
      </c>
      <c r="L1451" s="2">
        <f t="array" ref="L1451">XLOOKUP('Transaction Data'!$G1451,Product_Code,Unit_Price)</f>
        <v>14</v>
      </c>
      <c r="M1451" s="3">
        <f>'Transaction Data'!$F1451*'Transaction Data'!$K1451</f>
        <v>3080</v>
      </c>
      <c r="N1451" s="3">
        <f>'Transaction Data'!$F1451*'Transaction Data'!$L1451</f>
        <v>4312</v>
      </c>
      <c r="O1451" s="3">
        <f>'Transaction Data'!$N1451-'Transaction Data'!$M1451</f>
        <v>1232</v>
      </c>
      <c r="P1451" s="2">
        <f>DATEDIF('Transaction Data'!$D1451,'Transaction Data'!$A1451,"y")</f>
        <v>40</v>
      </c>
      <c r="Q1451" s="2" t="str">
        <f>FLOOR('Transaction Data'!$P1451,15)&amp;"-"&amp;FLOOR('Transaction Data'!$P1451,15)+14</f>
        <v>30-44</v>
      </c>
      <c r="R1451" s="2" t="str">
        <f>IF('Transaction Data'!$L1451&lt;=10,"Less Expensive","Expensive")</f>
        <v>Expensive</v>
      </c>
      <c r="S1451" s="4">
        <f>WEEKDAY('Transaction Data'!$A1451)</f>
        <v>1</v>
      </c>
      <c r="T1451" s="2" t="str">
        <f>IF(WEEKDAY('Transaction Data'!$A1451,2)&lt;6,"Weekday","Weekend")</f>
        <v>Weekend</v>
      </c>
    </row>
    <row r="1452" ht="15.75" customHeight="1">
      <c r="A1452" s="1">
        <v>45422.0</v>
      </c>
      <c r="B1452" s="2" t="s">
        <v>1442</v>
      </c>
      <c r="C1452" s="2" t="s">
        <v>69</v>
      </c>
      <c r="D1452" s="1">
        <v>35539.0</v>
      </c>
      <c r="E1452" s="2" t="s">
        <v>63</v>
      </c>
      <c r="F1452" s="2">
        <v>267.0</v>
      </c>
      <c r="G1452" s="2" t="s">
        <v>57</v>
      </c>
      <c r="H1452" s="2" t="s">
        <v>29</v>
      </c>
      <c r="I1452" s="2" t="s">
        <v>25</v>
      </c>
      <c r="J1452" s="2" t="str">
        <f t="array" ref="J1452">XLOOKUP('Transaction Data'!$G1452,Product_Code,Biscuit_Brand)</f>
        <v>Oatmeal Cookies</v>
      </c>
      <c r="K1452" s="2">
        <f t="array" ref="K1452">XLOOKUP('Transaction Data'!$G1452,Product_Code,Cost)</f>
        <v>19</v>
      </c>
      <c r="L1452" s="2">
        <f t="array" ref="L1452">XLOOKUP('Transaction Data'!$G1452,Product_Code,Unit_Price)</f>
        <v>23</v>
      </c>
      <c r="M1452" s="3">
        <f>'Transaction Data'!$F1452*'Transaction Data'!$K1452</f>
        <v>5073</v>
      </c>
      <c r="N1452" s="3">
        <f>'Transaction Data'!$F1452*'Transaction Data'!$L1452</f>
        <v>6141</v>
      </c>
      <c r="O1452" s="3">
        <f>'Transaction Data'!$N1452-'Transaction Data'!$M1452</f>
        <v>1068</v>
      </c>
      <c r="P1452" s="2">
        <f>DATEDIF('Transaction Data'!$D1452,'Transaction Data'!$A1452,"y")</f>
        <v>27</v>
      </c>
      <c r="Q1452" s="2" t="str">
        <f>FLOOR('Transaction Data'!$P1452,15)&amp;"-"&amp;FLOOR('Transaction Data'!$P1452,15)+14</f>
        <v>15-29</v>
      </c>
      <c r="R1452" s="2" t="str">
        <f>IF('Transaction Data'!$L1452&lt;=10,"Less Expensive","Expensive")</f>
        <v>Expensive</v>
      </c>
      <c r="S1452" s="4">
        <f>WEEKDAY('Transaction Data'!$A1452)</f>
        <v>6</v>
      </c>
      <c r="T1452" s="2" t="str">
        <f>IF(WEEKDAY('Transaction Data'!$A1452,2)&lt;6,"Weekday","Weekend")</f>
        <v>Weekday</v>
      </c>
    </row>
    <row r="1453" ht="15.75" customHeight="1">
      <c r="A1453" s="1">
        <v>45445.0</v>
      </c>
      <c r="B1453" s="2" t="s">
        <v>1443</v>
      </c>
      <c r="C1453" s="2" t="s">
        <v>78</v>
      </c>
      <c r="D1453" s="1">
        <v>25482.0</v>
      </c>
      <c r="E1453" s="2" t="s">
        <v>37</v>
      </c>
      <c r="F1453" s="2">
        <v>271.0</v>
      </c>
      <c r="G1453" s="2" t="s">
        <v>61</v>
      </c>
      <c r="H1453" s="2" t="s">
        <v>34</v>
      </c>
      <c r="I1453" s="2" t="s">
        <v>25</v>
      </c>
      <c r="J1453" s="2" t="str">
        <f t="array" ref="J1453">XLOOKUP('Transaction Data'!$G1453,Product_Code,Biscuit_Brand)</f>
        <v>Choco Delight</v>
      </c>
      <c r="K1453" s="2">
        <f t="array" ref="K1453">XLOOKUP('Transaction Data'!$G1453,Product_Code,Cost)</f>
        <v>3</v>
      </c>
      <c r="L1453" s="2">
        <f t="array" ref="L1453">XLOOKUP('Transaction Data'!$G1453,Product_Code,Unit_Price)</f>
        <v>5</v>
      </c>
      <c r="M1453" s="3">
        <f>'Transaction Data'!$F1453*'Transaction Data'!$K1453</f>
        <v>813</v>
      </c>
      <c r="N1453" s="3">
        <f>'Transaction Data'!$F1453*'Transaction Data'!$L1453</f>
        <v>1355</v>
      </c>
      <c r="O1453" s="3">
        <f>'Transaction Data'!$N1453-'Transaction Data'!$M1453</f>
        <v>542</v>
      </c>
      <c r="P1453" s="2">
        <f>DATEDIF('Transaction Data'!$D1453,'Transaction Data'!$A1453,"y")</f>
        <v>54</v>
      </c>
      <c r="Q1453" s="2" t="str">
        <f>FLOOR('Transaction Data'!$P1453,15)&amp;"-"&amp;FLOOR('Transaction Data'!$P1453,15)+14</f>
        <v>45-59</v>
      </c>
      <c r="R1453" s="2" t="str">
        <f>IF('Transaction Data'!$L1453&lt;=10,"Less Expensive","Expensive")</f>
        <v>Less Expensive</v>
      </c>
      <c r="S1453" s="4">
        <f>WEEKDAY('Transaction Data'!$A1453)</f>
        <v>1</v>
      </c>
      <c r="T1453" s="2" t="str">
        <f>IF(WEEKDAY('Transaction Data'!$A1453,2)&lt;6,"Weekday","Weekend")</f>
        <v>Weekend</v>
      </c>
    </row>
    <row r="1454" ht="15.75" customHeight="1">
      <c r="A1454" s="1">
        <v>45390.0</v>
      </c>
      <c r="B1454" s="2" t="s">
        <v>386</v>
      </c>
      <c r="C1454" s="2" t="s">
        <v>47</v>
      </c>
      <c r="D1454" s="1">
        <v>28619.0</v>
      </c>
      <c r="E1454" s="2" t="s">
        <v>27</v>
      </c>
      <c r="F1454" s="2">
        <v>134.0</v>
      </c>
      <c r="G1454" s="2" t="s">
        <v>60</v>
      </c>
      <c r="H1454" s="2" t="s">
        <v>24</v>
      </c>
      <c r="I1454" s="2" t="s">
        <v>30</v>
      </c>
      <c r="J1454" s="2" t="str">
        <f t="array" ref="J1454">XLOOKUP('Transaction Data'!$G1454,Product_Code,Biscuit_Brand)</f>
        <v>Peanut Butter Bites</v>
      </c>
      <c r="K1454" s="2">
        <f t="array" ref="K1454">XLOOKUP('Transaction Data'!$G1454,Product_Code,Cost)</f>
        <v>5</v>
      </c>
      <c r="L1454" s="2">
        <f t="array" ref="L1454">XLOOKUP('Transaction Data'!$G1454,Product_Code,Unit_Price)</f>
        <v>7</v>
      </c>
      <c r="M1454" s="3">
        <f>'Transaction Data'!$F1454*'Transaction Data'!$K1454</f>
        <v>670</v>
      </c>
      <c r="N1454" s="3">
        <f>'Transaction Data'!$F1454*'Transaction Data'!$L1454</f>
        <v>938</v>
      </c>
      <c r="O1454" s="3">
        <f>'Transaction Data'!$N1454-'Transaction Data'!$M1454</f>
        <v>268</v>
      </c>
      <c r="P1454" s="2">
        <f>DATEDIF('Transaction Data'!$D1454,'Transaction Data'!$A1454,"y")</f>
        <v>45</v>
      </c>
      <c r="Q1454" s="2" t="str">
        <f>FLOOR('Transaction Data'!$P1454,15)&amp;"-"&amp;FLOOR('Transaction Data'!$P1454,15)+14</f>
        <v>45-59</v>
      </c>
      <c r="R1454" s="2" t="str">
        <f>IF('Transaction Data'!$L1454&lt;=10,"Less Expensive","Expensive")</f>
        <v>Less Expensive</v>
      </c>
      <c r="S1454" s="4">
        <f>WEEKDAY('Transaction Data'!$A1454)</f>
        <v>2</v>
      </c>
      <c r="T1454" s="2" t="str">
        <f>IF(WEEKDAY('Transaction Data'!$A1454,2)&lt;6,"Weekday","Weekend")</f>
        <v>Weekday</v>
      </c>
    </row>
    <row r="1455" ht="15.75" customHeight="1">
      <c r="A1455" s="1">
        <v>45292.0</v>
      </c>
      <c r="B1455" s="2" t="s">
        <v>1444</v>
      </c>
      <c r="C1455" s="2" t="s">
        <v>72</v>
      </c>
      <c r="D1455" s="1">
        <v>26752.0</v>
      </c>
      <c r="E1455" s="2" t="s">
        <v>22</v>
      </c>
      <c r="F1455" s="2">
        <v>218.0</v>
      </c>
      <c r="G1455" s="2" t="s">
        <v>38</v>
      </c>
      <c r="H1455" s="2" t="s">
        <v>29</v>
      </c>
      <c r="I1455" s="2" t="s">
        <v>25</v>
      </c>
      <c r="J1455" s="2" t="str">
        <f t="array" ref="J1455">XLOOKUP('Transaction Data'!$G1455,Product_Code,Biscuit_Brand)</f>
        <v>Ginger Snaps</v>
      </c>
      <c r="K1455" s="2">
        <f t="array" ref="K1455">XLOOKUP('Transaction Data'!$G1455,Product_Code,Cost)</f>
        <v>14</v>
      </c>
      <c r="L1455" s="2">
        <f t="array" ref="L1455">XLOOKUP('Transaction Data'!$G1455,Product_Code,Unit_Price)</f>
        <v>28</v>
      </c>
      <c r="M1455" s="3">
        <f>'Transaction Data'!$F1455*'Transaction Data'!$K1455</f>
        <v>3052</v>
      </c>
      <c r="N1455" s="3">
        <f>'Transaction Data'!$F1455*'Transaction Data'!$L1455</f>
        <v>6104</v>
      </c>
      <c r="O1455" s="3">
        <f>'Transaction Data'!$N1455-'Transaction Data'!$M1455</f>
        <v>3052</v>
      </c>
      <c r="P1455" s="2">
        <f>DATEDIF('Transaction Data'!$D1455,'Transaction Data'!$A1455,"y")</f>
        <v>50</v>
      </c>
      <c r="Q1455" s="2" t="str">
        <f>FLOOR('Transaction Data'!$P1455,15)&amp;"-"&amp;FLOOR('Transaction Data'!$P1455,15)+14</f>
        <v>45-59</v>
      </c>
      <c r="R1455" s="2" t="str">
        <f>IF('Transaction Data'!$L1455&lt;=10,"Less Expensive","Expensive")</f>
        <v>Expensive</v>
      </c>
      <c r="S1455" s="4">
        <f>WEEKDAY('Transaction Data'!$A1455)</f>
        <v>2</v>
      </c>
      <c r="T1455" s="2" t="str">
        <f>IF(WEEKDAY('Transaction Data'!$A1455,2)&lt;6,"Weekday","Weekend")</f>
        <v>Weekday</v>
      </c>
    </row>
    <row r="1456" ht="15.75" customHeight="1">
      <c r="A1456" s="1">
        <v>45381.0</v>
      </c>
      <c r="B1456" s="2" t="s">
        <v>1445</v>
      </c>
      <c r="C1456" s="2" t="s">
        <v>72</v>
      </c>
      <c r="D1456" s="1">
        <v>25853.0</v>
      </c>
      <c r="E1456" s="2" t="s">
        <v>37</v>
      </c>
      <c r="F1456" s="2">
        <v>76.0</v>
      </c>
      <c r="G1456" s="2" t="s">
        <v>55</v>
      </c>
      <c r="H1456" s="2" t="s">
        <v>34</v>
      </c>
      <c r="I1456" s="2" t="s">
        <v>25</v>
      </c>
      <c r="J1456" s="2" t="str">
        <f t="array" ref="J1456">XLOOKUP('Transaction Data'!$G1456,Product_Code,Biscuit_Brand)</f>
        <v>Vanilla Wafers</v>
      </c>
      <c r="K1456" s="2">
        <f t="array" ref="K1456">XLOOKUP('Transaction Data'!$G1456,Product_Code,Cost)</f>
        <v>18</v>
      </c>
      <c r="L1456" s="2">
        <f t="array" ref="L1456">XLOOKUP('Transaction Data'!$G1456,Product_Code,Unit_Price)</f>
        <v>36</v>
      </c>
      <c r="M1456" s="3">
        <f>'Transaction Data'!$F1456*'Transaction Data'!$K1456</f>
        <v>1368</v>
      </c>
      <c r="N1456" s="3">
        <f>'Transaction Data'!$F1456*'Transaction Data'!$L1456</f>
        <v>2736</v>
      </c>
      <c r="O1456" s="3">
        <f>'Transaction Data'!$N1456-'Transaction Data'!$M1456</f>
        <v>1368</v>
      </c>
      <c r="P1456" s="2">
        <f>DATEDIF('Transaction Data'!$D1456,'Transaction Data'!$A1456,"y")</f>
        <v>53</v>
      </c>
      <c r="Q1456" s="2" t="str">
        <f>FLOOR('Transaction Data'!$P1456,15)&amp;"-"&amp;FLOOR('Transaction Data'!$P1456,15)+14</f>
        <v>45-59</v>
      </c>
      <c r="R1456" s="2" t="str">
        <f>IF('Transaction Data'!$L1456&lt;=10,"Less Expensive","Expensive")</f>
        <v>Expensive</v>
      </c>
      <c r="S1456" s="4">
        <f>WEEKDAY('Transaction Data'!$A1456)</f>
        <v>7</v>
      </c>
      <c r="T1456" s="2" t="str">
        <f>IF(WEEKDAY('Transaction Data'!$A1456,2)&lt;6,"Weekday","Weekend")</f>
        <v>Weekend</v>
      </c>
    </row>
    <row r="1457" ht="15.75" customHeight="1">
      <c r="A1457" s="1">
        <v>45449.0</v>
      </c>
      <c r="B1457" s="2" t="s">
        <v>1446</v>
      </c>
      <c r="C1457" s="2" t="s">
        <v>41</v>
      </c>
      <c r="D1457" s="1">
        <v>17199.0</v>
      </c>
      <c r="E1457" s="2" t="s">
        <v>63</v>
      </c>
      <c r="F1457" s="2">
        <v>373.0</v>
      </c>
      <c r="G1457" s="2" t="s">
        <v>60</v>
      </c>
      <c r="H1457" s="2" t="s">
        <v>24</v>
      </c>
      <c r="I1457" s="2" t="s">
        <v>25</v>
      </c>
      <c r="J1457" s="2" t="str">
        <f t="array" ref="J1457">XLOOKUP('Transaction Data'!$G1457,Product_Code,Biscuit_Brand)</f>
        <v>Peanut Butter Bites</v>
      </c>
      <c r="K1457" s="2">
        <f t="array" ref="K1457">XLOOKUP('Transaction Data'!$G1457,Product_Code,Cost)</f>
        <v>5</v>
      </c>
      <c r="L1457" s="2">
        <f t="array" ref="L1457">XLOOKUP('Transaction Data'!$G1457,Product_Code,Unit_Price)</f>
        <v>7</v>
      </c>
      <c r="M1457" s="3">
        <f>'Transaction Data'!$F1457*'Transaction Data'!$K1457</f>
        <v>1865</v>
      </c>
      <c r="N1457" s="3">
        <f>'Transaction Data'!$F1457*'Transaction Data'!$L1457</f>
        <v>2611</v>
      </c>
      <c r="O1457" s="3">
        <f>'Transaction Data'!$N1457-'Transaction Data'!$M1457</f>
        <v>746</v>
      </c>
      <c r="P1457" s="2">
        <f>DATEDIF('Transaction Data'!$D1457,'Transaction Data'!$A1457,"y")</f>
        <v>77</v>
      </c>
      <c r="Q1457" s="2" t="str">
        <f>FLOOR('Transaction Data'!$P1457,15)&amp;"-"&amp;FLOOR('Transaction Data'!$P1457,15)+14</f>
        <v>75-89</v>
      </c>
      <c r="R1457" s="2" t="str">
        <f>IF('Transaction Data'!$L1457&lt;=10,"Less Expensive","Expensive")</f>
        <v>Less Expensive</v>
      </c>
      <c r="S1457" s="4">
        <f>WEEKDAY('Transaction Data'!$A1457)</f>
        <v>5</v>
      </c>
      <c r="T1457" s="2" t="str">
        <f>IF(WEEKDAY('Transaction Data'!$A1457,2)&lt;6,"Weekday","Weekend")</f>
        <v>Weekday</v>
      </c>
    </row>
    <row r="1458" ht="15.75" customHeight="1">
      <c r="A1458" s="1">
        <v>45411.0</v>
      </c>
      <c r="B1458" s="2" t="s">
        <v>1447</v>
      </c>
      <c r="C1458" s="2" t="s">
        <v>78</v>
      </c>
      <c r="D1458" s="1">
        <v>25004.0</v>
      </c>
      <c r="E1458" s="2" t="s">
        <v>27</v>
      </c>
      <c r="F1458" s="2">
        <v>278.0</v>
      </c>
      <c r="G1458" s="2" t="s">
        <v>28</v>
      </c>
      <c r="H1458" s="2" t="s">
        <v>29</v>
      </c>
      <c r="I1458" s="2" t="s">
        <v>30</v>
      </c>
      <c r="J1458" s="2" t="str">
        <f t="array" ref="J1458">XLOOKUP('Transaction Data'!$G1458,Product_Code,Biscuit_Brand)</f>
        <v>Shortbread</v>
      </c>
      <c r="K1458" s="2">
        <f t="array" ref="K1458">XLOOKUP('Transaction Data'!$G1458,Product_Code,Cost)</f>
        <v>10</v>
      </c>
      <c r="L1458" s="2">
        <f t="array" ref="L1458">XLOOKUP('Transaction Data'!$G1458,Product_Code,Unit_Price)</f>
        <v>45</v>
      </c>
      <c r="M1458" s="3">
        <f>'Transaction Data'!$F1458*'Transaction Data'!$K1458</f>
        <v>2780</v>
      </c>
      <c r="N1458" s="3">
        <f>'Transaction Data'!$F1458*'Transaction Data'!$L1458</f>
        <v>12510</v>
      </c>
      <c r="O1458" s="3">
        <f>'Transaction Data'!$N1458-'Transaction Data'!$M1458</f>
        <v>9730</v>
      </c>
      <c r="P1458" s="2">
        <f>DATEDIF('Transaction Data'!$D1458,'Transaction Data'!$A1458,"y")</f>
        <v>55</v>
      </c>
      <c r="Q1458" s="2" t="str">
        <f>FLOOR('Transaction Data'!$P1458,15)&amp;"-"&amp;FLOOR('Transaction Data'!$P1458,15)+14</f>
        <v>45-59</v>
      </c>
      <c r="R1458" s="2" t="str">
        <f>IF('Transaction Data'!$L1458&lt;=10,"Less Expensive","Expensive")</f>
        <v>Expensive</v>
      </c>
      <c r="S1458" s="4">
        <f>WEEKDAY('Transaction Data'!$A1458)</f>
        <v>2</v>
      </c>
      <c r="T1458" s="2" t="str">
        <f>IF(WEEKDAY('Transaction Data'!$A1458,2)&lt;6,"Weekday","Weekend")</f>
        <v>Weekday</v>
      </c>
    </row>
    <row r="1459" ht="15.75" customHeight="1">
      <c r="A1459" s="1">
        <v>45307.0</v>
      </c>
      <c r="B1459" s="2" t="s">
        <v>1448</v>
      </c>
      <c r="C1459" s="2" t="s">
        <v>51</v>
      </c>
      <c r="D1459" s="1">
        <v>16138.0</v>
      </c>
      <c r="E1459" s="2" t="s">
        <v>63</v>
      </c>
      <c r="F1459" s="2">
        <v>253.0</v>
      </c>
      <c r="G1459" s="2" t="s">
        <v>55</v>
      </c>
      <c r="H1459" s="2" t="s">
        <v>34</v>
      </c>
      <c r="I1459" s="2" t="s">
        <v>25</v>
      </c>
      <c r="J1459" s="2" t="str">
        <f t="array" ref="J1459">XLOOKUP('Transaction Data'!$G1459,Product_Code,Biscuit_Brand)</f>
        <v>Vanilla Wafers</v>
      </c>
      <c r="K1459" s="2">
        <f t="array" ref="K1459">XLOOKUP('Transaction Data'!$G1459,Product_Code,Cost)</f>
        <v>18</v>
      </c>
      <c r="L1459" s="2">
        <f t="array" ref="L1459">XLOOKUP('Transaction Data'!$G1459,Product_Code,Unit_Price)</f>
        <v>36</v>
      </c>
      <c r="M1459" s="3">
        <f>'Transaction Data'!$F1459*'Transaction Data'!$K1459</f>
        <v>4554</v>
      </c>
      <c r="N1459" s="3">
        <f>'Transaction Data'!$F1459*'Transaction Data'!$L1459</f>
        <v>9108</v>
      </c>
      <c r="O1459" s="3">
        <f>'Transaction Data'!$N1459-'Transaction Data'!$M1459</f>
        <v>4554</v>
      </c>
      <c r="P1459" s="2">
        <f>DATEDIF('Transaction Data'!$D1459,'Transaction Data'!$A1459,"y")</f>
        <v>79</v>
      </c>
      <c r="Q1459" s="2" t="str">
        <f>FLOOR('Transaction Data'!$P1459,15)&amp;"-"&amp;FLOOR('Transaction Data'!$P1459,15)+14</f>
        <v>75-89</v>
      </c>
      <c r="R1459" s="2" t="str">
        <f>IF('Transaction Data'!$L1459&lt;=10,"Less Expensive","Expensive")</f>
        <v>Expensive</v>
      </c>
      <c r="S1459" s="4">
        <f>WEEKDAY('Transaction Data'!$A1459)</f>
        <v>3</v>
      </c>
      <c r="T1459" s="2" t="str">
        <f>IF(WEEKDAY('Transaction Data'!$A1459,2)&lt;6,"Weekday","Weekend")</f>
        <v>Weekday</v>
      </c>
    </row>
    <row r="1460" ht="15.75" customHeight="1">
      <c r="A1460" s="1">
        <v>45324.0</v>
      </c>
      <c r="B1460" s="2" t="s">
        <v>1449</v>
      </c>
      <c r="C1460" s="2" t="s">
        <v>72</v>
      </c>
      <c r="D1460" s="1">
        <v>18397.0</v>
      </c>
      <c r="E1460" s="2" t="s">
        <v>63</v>
      </c>
      <c r="F1460" s="2">
        <v>18.0</v>
      </c>
      <c r="G1460" s="2" t="s">
        <v>44</v>
      </c>
      <c r="H1460" s="2" t="s">
        <v>24</v>
      </c>
      <c r="I1460" s="2" t="s">
        <v>25</v>
      </c>
      <c r="J1460" s="2" t="str">
        <f t="array" ref="J1460">XLOOKUP('Transaction Data'!$G1460,Product_Code,Biscuit_Brand)</f>
        <v>Butter Crunch</v>
      </c>
      <c r="K1460" s="2">
        <f t="array" ref="K1460">XLOOKUP('Transaction Data'!$G1460,Product_Code,Cost)</f>
        <v>10</v>
      </c>
      <c r="L1460" s="2">
        <f t="array" ref="L1460">XLOOKUP('Transaction Data'!$G1460,Product_Code,Unit_Price)</f>
        <v>11</v>
      </c>
      <c r="M1460" s="3">
        <f>'Transaction Data'!$F1460*'Transaction Data'!$K1460</f>
        <v>180</v>
      </c>
      <c r="N1460" s="3">
        <f>'Transaction Data'!$F1460*'Transaction Data'!$L1460</f>
        <v>198</v>
      </c>
      <c r="O1460" s="3">
        <f>'Transaction Data'!$N1460-'Transaction Data'!$M1460</f>
        <v>18</v>
      </c>
      <c r="P1460" s="2">
        <f>DATEDIF('Transaction Data'!$D1460,'Transaction Data'!$A1460,"y")</f>
        <v>73</v>
      </c>
      <c r="Q1460" s="2" t="str">
        <f>FLOOR('Transaction Data'!$P1460,15)&amp;"-"&amp;FLOOR('Transaction Data'!$P1460,15)+14</f>
        <v>60-74</v>
      </c>
      <c r="R1460" s="2" t="str">
        <f>IF('Transaction Data'!$L1460&lt;=10,"Less Expensive","Expensive")</f>
        <v>Expensive</v>
      </c>
      <c r="S1460" s="4">
        <f>WEEKDAY('Transaction Data'!$A1460)</f>
        <v>6</v>
      </c>
      <c r="T1460" s="2" t="str">
        <f>IF(WEEKDAY('Transaction Data'!$A1460,2)&lt;6,"Weekday","Weekend")</f>
        <v>Weekday</v>
      </c>
    </row>
    <row r="1461" ht="15.75" customHeight="1">
      <c r="A1461" s="1">
        <v>45326.0</v>
      </c>
      <c r="B1461" s="2" t="s">
        <v>1450</v>
      </c>
      <c r="C1461" s="2" t="s">
        <v>72</v>
      </c>
      <c r="D1461" s="1">
        <v>35830.0</v>
      </c>
      <c r="E1461" s="2" t="s">
        <v>63</v>
      </c>
      <c r="F1461" s="2">
        <v>356.0</v>
      </c>
      <c r="G1461" s="2" t="s">
        <v>57</v>
      </c>
      <c r="H1461" s="2" t="s">
        <v>29</v>
      </c>
      <c r="I1461" s="2" t="s">
        <v>25</v>
      </c>
      <c r="J1461" s="2" t="str">
        <f t="array" ref="J1461">XLOOKUP('Transaction Data'!$G1461,Product_Code,Biscuit_Brand)</f>
        <v>Oatmeal Cookies</v>
      </c>
      <c r="K1461" s="2">
        <f t="array" ref="K1461">XLOOKUP('Transaction Data'!$G1461,Product_Code,Cost)</f>
        <v>19</v>
      </c>
      <c r="L1461" s="2">
        <f t="array" ref="L1461">XLOOKUP('Transaction Data'!$G1461,Product_Code,Unit_Price)</f>
        <v>23</v>
      </c>
      <c r="M1461" s="3">
        <f>'Transaction Data'!$F1461*'Transaction Data'!$K1461</f>
        <v>6764</v>
      </c>
      <c r="N1461" s="3">
        <f>'Transaction Data'!$F1461*'Transaction Data'!$L1461</f>
        <v>8188</v>
      </c>
      <c r="O1461" s="3">
        <f>'Transaction Data'!$N1461-'Transaction Data'!$M1461</f>
        <v>1424</v>
      </c>
      <c r="P1461" s="2">
        <f>DATEDIF('Transaction Data'!$D1461,'Transaction Data'!$A1461,"y")</f>
        <v>26</v>
      </c>
      <c r="Q1461" s="2" t="str">
        <f>FLOOR('Transaction Data'!$P1461,15)&amp;"-"&amp;FLOOR('Transaction Data'!$P1461,15)+14</f>
        <v>15-29</v>
      </c>
      <c r="R1461" s="2" t="str">
        <f>IF('Transaction Data'!$L1461&lt;=10,"Less Expensive","Expensive")</f>
        <v>Expensive</v>
      </c>
      <c r="S1461" s="4">
        <f>WEEKDAY('Transaction Data'!$A1461)</f>
        <v>1</v>
      </c>
      <c r="T1461" s="2" t="str">
        <f>IF(WEEKDAY('Transaction Data'!$A1461,2)&lt;6,"Weekday","Weekend")</f>
        <v>Weekend</v>
      </c>
    </row>
    <row r="1462" ht="15.75" customHeight="1">
      <c r="A1462" s="1">
        <v>45424.0</v>
      </c>
      <c r="B1462" s="2" t="s">
        <v>1451</v>
      </c>
      <c r="C1462" s="2" t="s">
        <v>69</v>
      </c>
      <c r="D1462" s="1">
        <v>17695.0</v>
      </c>
      <c r="E1462" s="2" t="s">
        <v>27</v>
      </c>
      <c r="F1462" s="2">
        <v>14.0</v>
      </c>
      <c r="G1462" s="2" t="s">
        <v>28</v>
      </c>
      <c r="H1462" s="2" t="s">
        <v>34</v>
      </c>
      <c r="I1462" s="2" t="s">
        <v>25</v>
      </c>
      <c r="J1462" s="2" t="str">
        <f t="array" ref="J1462">XLOOKUP('Transaction Data'!$G1462,Product_Code,Biscuit_Brand)</f>
        <v>Shortbread</v>
      </c>
      <c r="K1462" s="2">
        <f t="array" ref="K1462">XLOOKUP('Transaction Data'!$G1462,Product_Code,Cost)</f>
        <v>10</v>
      </c>
      <c r="L1462" s="2">
        <f t="array" ref="L1462">XLOOKUP('Transaction Data'!$G1462,Product_Code,Unit_Price)</f>
        <v>45</v>
      </c>
      <c r="M1462" s="3">
        <f>'Transaction Data'!$F1462*'Transaction Data'!$K1462</f>
        <v>140</v>
      </c>
      <c r="N1462" s="3">
        <f>'Transaction Data'!$F1462*'Transaction Data'!$L1462</f>
        <v>630</v>
      </c>
      <c r="O1462" s="3">
        <f>'Transaction Data'!$N1462-'Transaction Data'!$M1462</f>
        <v>490</v>
      </c>
      <c r="P1462" s="2">
        <f>DATEDIF('Transaction Data'!$D1462,'Transaction Data'!$A1462,"y")</f>
        <v>75</v>
      </c>
      <c r="Q1462" s="2" t="str">
        <f>FLOOR('Transaction Data'!$P1462,15)&amp;"-"&amp;FLOOR('Transaction Data'!$P1462,15)+14</f>
        <v>75-89</v>
      </c>
      <c r="R1462" s="2" t="str">
        <f>IF('Transaction Data'!$L1462&lt;=10,"Less Expensive","Expensive")</f>
        <v>Expensive</v>
      </c>
      <c r="S1462" s="4">
        <f>WEEKDAY('Transaction Data'!$A1462)</f>
        <v>1</v>
      </c>
      <c r="T1462" s="2" t="str">
        <f>IF(WEEKDAY('Transaction Data'!$A1462,2)&lt;6,"Weekday","Weekend")</f>
        <v>Weekend</v>
      </c>
    </row>
    <row r="1463" ht="15.75" customHeight="1">
      <c r="A1463" s="1">
        <v>45295.0</v>
      </c>
      <c r="B1463" s="2" t="s">
        <v>1452</v>
      </c>
      <c r="C1463" s="2" t="s">
        <v>41</v>
      </c>
      <c r="D1463" s="1">
        <v>33143.0</v>
      </c>
      <c r="E1463" s="2" t="s">
        <v>22</v>
      </c>
      <c r="F1463" s="2">
        <v>104.0</v>
      </c>
      <c r="G1463" s="2" t="s">
        <v>48</v>
      </c>
      <c r="H1463" s="2" t="s">
        <v>24</v>
      </c>
      <c r="I1463" s="2" t="s">
        <v>25</v>
      </c>
      <c r="J1463" s="2" t="str">
        <f t="array" ref="J1463">XLOOKUP('Transaction Data'!$G1463,Product_Code,Biscuit_Brand)</f>
        <v>Lemon Crisps</v>
      </c>
      <c r="K1463" s="2">
        <f t="array" ref="K1463">XLOOKUP('Transaction Data'!$G1463,Product_Code,Cost)</f>
        <v>7</v>
      </c>
      <c r="L1463" s="2">
        <f t="array" ref="L1463">XLOOKUP('Transaction Data'!$G1463,Product_Code,Unit_Price)</f>
        <v>9</v>
      </c>
      <c r="M1463" s="3">
        <f>'Transaction Data'!$F1463*'Transaction Data'!$K1463</f>
        <v>728</v>
      </c>
      <c r="N1463" s="3">
        <f>'Transaction Data'!$F1463*'Transaction Data'!$L1463</f>
        <v>936</v>
      </c>
      <c r="O1463" s="3">
        <f>'Transaction Data'!$N1463-'Transaction Data'!$M1463</f>
        <v>208</v>
      </c>
      <c r="P1463" s="2">
        <f>DATEDIF('Transaction Data'!$D1463,'Transaction Data'!$A1463,"y")</f>
        <v>33</v>
      </c>
      <c r="Q1463" s="2" t="str">
        <f>FLOOR('Transaction Data'!$P1463,15)&amp;"-"&amp;FLOOR('Transaction Data'!$P1463,15)+14</f>
        <v>30-44</v>
      </c>
      <c r="R1463" s="2" t="str">
        <f>IF('Transaction Data'!$L1463&lt;=10,"Less Expensive","Expensive")</f>
        <v>Less Expensive</v>
      </c>
      <c r="S1463" s="4">
        <f>WEEKDAY('Transaction Data'!$A1463)</f>
        <v>5</v>
      </c>
      <c r="T1463" s="2" t="str">
        <f>IF(WEEKDAY('Transaction Data'!$A1463,2)&lt;6,"Weekday","Weekend")</f>
        <v>Weekday</v>
      </c>
    </row>
    <row r="1464" ht="15.75" customHeight="1">
      <c r="A1464" s="1">
        <v>45474.0</v>
      </c>
      <c r="B1464" s="2" t="s">
        <v>1453</v>
      </c>
      <c r="C1464" s="2" t="s">
        <v>78</v>
      </c>
      <c r="D1464" s="1">
        <v>35228.0</v>
      </c>
      <c r="E1464" s="2" t="s">
        <v>37</v>
      </c>
      <c r="F1464" s="2">
        <v>255.0</v>
      </c>
      <c r="G1464" s="2" t="s">
        <v>38</v>
      </c>
      <c r="H1464" s="2" t="s">
        <v>29</v>
      </c>
      <c r="I1464" s="2" t="s">
        <v>25</v>
      </c>
      <c r="J1464" s="2" t="str">
        <f t="array" ref="J1464">XLOOKUP('Transaction Data'!$G1464,Product_Code,Biscuit_Brand)</f>
        <v>Ginger Snaps</v>
      </c>
      <c r="K1464" s="2">
        <f t="array" ref="K1464">XLOOKUP('Transaction Data'!$G1464,Product_Code,Cost)</f>
        <v>14</v>
      </c>
      <c r="L1464" s="2">
        <f t="array" ref="L1464">XLOOKUP('Transaction Data'!$G1464,Product_Code,Unit_Price)</f>
        <v>28</v>
      </c>
      <c r="M1464" s="3">
        <f>'Transaction Data'!$F1464*'Transaction Data'!$K1464</f>
        <v>3570</v>
      </c>
      <c r="N1464" s="3">
        <f>'Transaction Data'!$F1464*'Transaction Data'!$L1464</f>
        <v>7140</v>
      </c>
      <c r="O1464" s="3">
        <f>'Transaction Data'!$N1464-'Transaction Data'!$M1464</f>
        <v>3570</v>
      </c>
      <c r="P1464" s="2">
        <f>DATEDIF('Transaction Data'!$D1464,'Transaction Data'!$A1464,"y")</f>
        <v>28</v>
      </c>
      <c r="Q1464" s="2" t="str">
        <f>FLOOR('Transaction Data'!$P1464,15)&amp;"-"&amp;FLOOR('Transaction Data'!$P1464,15)+14</f>
        <v>15-29</v>
      </c>
      <c r="R1464" s="2" t="str">
        <f>IF('Transaction Data'!$L1464&lt;=10,"Less Expensive","Expensive")</f>
        <v>Expensive</v>
      </c>
      <c r="S1464" s="4">
        <f>WEEKDAY('Transaction Data'!$A1464)</f>
        <v>2</v>
      </c>
      <c r="T1464" s="2" t="str">
        <f>IF(WEEKDAY('Transaction Data'!$A1464,2)&lt;6,"Weekday","Weekend")</f>
        <v>Weekday</v>
      </c>
    </row>
    <row r="1465" ht="15.75" customHeight="1">
      <c r="A1465" s="1">
        <v>45430.0</v>
      </c>
      <c r="B1465" s="2" t="s">
        <v>1454</v>
      </c>
      <c r="C1465" s="2" t="s">
        <v>78</v>
      </c>
      <c r="D1465" s="1">
        <v>22234.0</v>
      </c>
      <c r="E1465" s="2" t="s">
        <v>37</v>
      </c>
      <c r="F1465" s="2">
        <v>122.0</v>
      </c>
      <c r="G1465" s="2" t="s">
        <v>60</v>
      </c>
      <c r="H1465" s="2" t="s">
        <v>34</v>
      </c>
      <c r="I1465" s="2" t="s">
        <v>25</v>
      </c>
      <c r="J1465" s="2" t="str">
        <f t="array" ref="J1465">XLOOKUP('Transaction Data'!$G1465,Product_Code,Biscuit_Brand)</f>
        <v>Peanut Butter Bites</v>
      </c>
      <c r="K1465" s="2">
        <f t="array" ref="K1465">XLOOKUP('Transaction Data'!$G1465,Product_Code,Cost)</f>
        <v>5</v>
      </c>
      <c r="L1465" s="2">
        <f t="array" ref="L1465">XLOOKUP('Transaction Data'!$G1465,Product_Code,Unit_Price)</f>
        <v>7</v>
      </c>
      <c r="M1465" s="3">
        <f>'Transaction Data'!$F1465*'Transaction Data'!$K1465</f>
        <v>610</v>
      </c>
      <c r="N1465" s="3">
        <f>'Transaction Data'!$F1465*'Transaction Data'!$L1465</f>
        <v>854</v>
      </c>
      <c r="O1465" s="3">
        <f>'Transaction Data'!$N1465-'Transaction Data'!$M1465</f>
        <v>244</v>
      </c>
      <c r="P1465" s="2">
        <f>DATEDIF('Transaction Data'!$D1465,'Transaction Data'!$A1465,"y")</f>
        <v>63</v>
      </c>
      <c r="Q1465" s="2" t="str">
        <f>FLOOR('Transaction Data'!$P1465,15)&amp;"-"&amp;FLOOR('Transaction Data'!$P1465,15)+14</f>
        <v>60-74</v>
      </c>
      <c r="R1465" s="2" t="str">
        <f>IF('Transaction Data'!$L1465&lt;=10,"Less Expensive","Expensive")</f>
        <v>Less Expensive</v>
      </c>
      <c r="S1465" s="4">
        <f>WEEKDAY('Transaction Data'!$A1465)</f>
        <v>7</v>
      </c>
      <c r="T1465" s="2" t="str">
        <f>IF(WEEKDAY('Transaction Data'!$A1465,2)&lt;6,"Weekday","Weekend")</f>
        <v>Weekend</v>
      </c>
    </row>
    <row r="1466" ht="15.75" customHeight="1">
      <c r="A1466" s="1">
        <v>45374.0</v>
      </c>
      <c r="B1466" s="2" t="s">
        <v>1455</v>
      </c>
      <c r="C1466" s="2" t="s">
        <v>32</v>
      </c>
      <c r="D1466" s="1">
        <v>38776.0</v>
      </c>
      <c r="E1466" s="2" t="s">
        <v>22</v>
      </c>
      <c r="F1466" s="2">
        <v>494.0</v>
      </c>
      <c r="G1466" s="2" t="s">
        <v>57</v>
      </c>
      <c r="H1466" s="2" t="s">
        <v>24</v>
      </c>
      <c r="I1466" s="2" t="s">
        <v>25</v>
      </c>
      <c r="J1466" s="2" t="str">
        <f t="array" ref="J1466">XLOOKUP('Transaction Data'!$G1466,Product_Code,Biscuit_Brand)</f>
        <v>Oatmeal Cookies</v>
      </c>
      <c r="K1466" s="2">
        <f t="array" ref="K1466">XLOOKUP('Transaction Data'!$G1466,Product_Code,Cost)</f>
        <v>19</v>
      </c>
      <c r="L1466" s="2">
        <f t="array" ref="L1466">XLOOKUP('Transaction Data'!$G1466,Product_Code,Unit_Price)</f>
        <v>23</v>
      </c>
      <c r="M1466" s="3">
        <f>'Transaction Data'!$F1466*'Transaction Data'!$K1466</f>
        <v>9386</v>
      </c>
      <c r="N1466" s="3">
        <f>'Transaction Data'!$F1466*'Transaction Data'!$L1466</f>
        <v>11362</v>
      </c>
      <c r="O1466" s="3">
        <f>'Transaction Data'!$N1466-'Transaction Data'!$M1466</f>
        <v>1976</v>
      </c>
      <c r="P1466" s="2">
        <f>DATEDIF('Transaction Data'!$D1466,'Transaction Data'!$A1466,"y")</f>
        <v>18</v>
      </c>
      <c r="Q1466" s="2" t="str">
        <f>FLOOR('Transaction Data'!$P1466,15)&amp;"-"&amp;FLOOR('Transaction Data'!$P1466,15)+14</f>
        <v>15-29</v>
      </c>
      <c r="R1466" s="2" t="str">
        <f>IF('Transaction Data'!$L1466&lt;=10,"Less Expensive","Expensive")</f>
        <v>Expensive</v>
      </c>
      <c r="S1466" s="4">
        <f>WEEKDAY('Transaction Data'!$A1466)</f>
        <v>7</v>
      </c>
      <c r="T1466" s="2" t="str">
        <f>IF(WEEKDAY('Transaction Data'!$A1466,2)&lt;6,"Weekday","Weekend")</f>
        <v>Weekend</v>
      </c>
    </row>
    <row r="1467" ht="15.75" customHeight="1">
      <c r="A1467" s="1">
        <v>45464.0</v>
      </c>
      <c r="B1467" s="2" t="s">
        <v>1456</v>
      </c>
      <c r="C1467" s="2" t="s">
        <v>65</v>
      </c>
      <c r="D1467" s="1">
        <v>25564.0</v>
      </c>
      <c r="E1467" s="2" t="s">
        <v>22</v>
      </c>
      <c r="F1467" s="2">
        <v>290.0</v>
      </c>
      <c r="G1467" s="2" t="s">
        <v>61</v>
      </c>
      <c r="H1467" s="2" t="s">
        <v>29</v>
      </c>
      <c r="I1467" s="2" t="s">
        <v>30</v>
      </c>
      <c r="J1467" s="2" t="str">
        <f t="array" ref="J1467">XLOOKUP('Transaction Data'!$G1467,Product_Code,Biscuit_Brand)</f>
        <v>Choco Delight</v>
      </c>
      <c r="K1467" s="2">
        <f t="array" ref="K1467">XLOOKUP('Transaction Data'!$G1467,Product_Code,Cost)</f>
        <v>3</v>
      </c>
      <c r="L1467" s="2">
        <f t="array" ref="L1467">XLOOKUP('Transaction Data'!$G1467,Product_Code,Unit_Price)</f>
        <v>5</v>
      </c>
      <c r="M1467" s="3">
        <f>'Transaction Data'!$F1467*'Transaction Data'!$K1467</f>
        <v>870</v>
      </c>
      <c r="N1467" s="3">
        <f>'Transaction Data'!$F1467*'Transaction Data'!$L1467</f>
        <v>1450</v>
      </c>
      <c r="O1467" s="3">
        <f>'Transaction Data'!$N1467-'Transaction Data'!$M1467</f>
        <v>580</v>
      </c>
      <c r="P1467" s="2">
        <f>DATEDIF('Transaction Data'!$D1467,'Transaction Data'!$A1467,"y")</f>
        <v>54</v>
      </c>
      <c r="Q1467" s="2" t="str">
        <f>FLOOR('Transaction Data'!$P1467,15)&amp;"-"&amp;FLOOR('Transaction Data'!$P1467,15)+14</f>
        <v>45-59</v>
      </c>
      <c r="R1467" s="2" t="str">
        <f>IF('Transaction Data'!$L1467&lt;=10,"Less Expensive","Expensive")</f>
        <v>Less Expensive</v>
      </c>
      <c r="S1467" s="4">
        <f>WEEKDAY('Transaction Data'!$A1467)</f>
        <v>6</v>
      </c>
      <c r="T1467" s="2" t="str">
        <f>IF(WEEKDAY('Transaction Data'!$A1467,2)&lt;6,"Weekday","Weekend")</f>
        <v>Weekday</v>
      </c>
    </row>
    <row r="1468" ht="15.75" customHeight="1">
      <c r="A1468" s="1">
        <v>45396.0</v>
      </c>
      <c r="B1468" s="2" t="s">
        <v>1457</v>
      </c>
      <c r="C1468" s="2" t="s">
        <v>21</v>
      </c>
      <c r="D1468" s="1">
        <v>19447.0</v>
      </c>
      <c r="E1468" s="2" t="s">
        <v>22</v>
      </c>
      <c r="F1468" s="2">
        <v>170.0</v>
      </c>
      <c r="G1468" s="2" t="s">
        <v>61</v>
      </c>
      <c r="H1468" s="2" t="s">
        <v>34</v>
      </c>
      <c r="I1468" s="2" t="s">
        <v>25</v>
      </c>
      <c r="J1468" s="2" t="str">
        <f t="array" ref="J1468">XLOOKUP('Transaction Data'!$G1468,Product_Code,Biscuit_Brand)</f>
        <v>Choco Delight</v>
      </c>
      <c r="K1468" s="2">
        <f t="array" ref="K1468">XLOOKUP('Transaction Data'!$G1468,Product_Code,Cost)</f>
        <v>3</v>
      </c>
      <c r="L1468" s="2">
        <f t="array" ref="L1468">XLOOKUP('Transaction Data'!$G1468,Product_Code,Unit_Price)</f>
        <v>5</v>
      </c>
      <c r="M1468" s="3">
        <f>'Transaction Data'!$F1468*'Transaction Data'!$K1468</f>
        <v>510</v>
      </c>
      <c r="N1468" s="3">
        <f>'Transaction Data'!$F1468*'Transaction Data'!$L1468</f>
        <v>850</v>
      </c>
      <c r="O1468" s="3">
        <f>'Transaction Data'!$N1468-'Transaction Data'!$M1468</f>
        <v>340</v>
      </c>
      <c r="P1468" s="2">
        <f>DATEDIF('Transaction Data'!$D1468,'Transaction Data'!$A1468,"y")</f>
        <v>71</v>
      </c>
      <c r="Q1468" s="2" t="str">
        <f>FLOOR('Transaction Data'!$P1468,15)&amp;"-"&amp;FLOOR('Transaction Data'!$P1468,15)+14</f>
        <v>60-74</v>
      </c>
      <c r="R1468" s="2" t="str">
        <f>IF('Transaction Data'!$L1468&lt;=10,"Less Expensive","Expensive")</f>
        <v>Less Expensive</v>
      </c>
      <c r="S1468" s="4">
        <f>WEEKDAY('Transaction Data'!$A1468)</f>
        <v>1</v>
      </c>
      <c r="T1468" s="2" t="str">
        <f>IF(WEEKDAY('Transaction Data'!$A1468,2)&lt;6,"Weekday","Weekend")</f>
        <v>Weekend</v>
      </c>
    </row>
    <row r="1469" ht="15.75" customHeight="1">
      <c r="A1469" s="1">
        <v>45468.0</v>
      </c>
      <c r="B1469" s="2" t="s">
        <v>1458</v>
      </c>
      <c r="C1469" s="2" t="s">
        <v>69</v>
      </c>
      <c r="D1469" s="1">
        <v>31313.0</v>
      </c>
      <c r="E1469" s="2" t="s">
        <v>37</v>
      </c>
      <c r="F1469" s="2">
        <v>102.0</v>
      </c>
      <c r="G1469" s="2" t="s">
        <v>60</v>
      </c>
      <c r="H1469" s="2" t="s">
        <v>24</v>
      </c>
      <c r="I1469" s="2" t="s">
        <v>25</v>
      </c>
      <c r="J1469" s="2" t="str">
        <f t="array" ref="J1469">XLOOKUP('Transaction Data'!$G1469,Product_Code,Biscuit_Brand)</f>
        <v>Peanut Butter Bites</v>
      </c>
      <c r="K1469" s="2">
        <f t="array" ref="K1469">XLOOKUP('Transaction Data'!$G1469,Product_Code,Cost)</f>
        <v>5</v>
      </c>
      <c r="L1469" s="2">
        <f t="array" ref="L1469">XLOOKUP('Transaction Data'!$G1469,Product_Code,Unit_Price)</f>
        <v>7</v>
      </c>
      <c r="M1469" s="3">
        <f>'Transaction Data'!$F1469*'Transaction Data'!$K1469</f>
        <v>510</v>
      </c>
      <c r="N1469" s="3">
        <f>'Transaction Data'!$F1469*'Transaction Data'!$L1469</f>
        <v>714</v>
      </c>
      <c r="O1469" s="3">
        <f>'Transaction Data'!$N1469-'Transaction Data'!$M1469</f>
        <v>204</v>
      </c>
      <c r="P1469" s="2">
        <f>DATEDIF('Transaction Data'!$D1469,'Transaction Data'!$A1469,"y")</f>
        <v>38</v>
      </c>
      <c r="Q1469" s="2" t="str">
        <f>FLOOR('Transaction Data'!$P1469,15)&amp;"-"&amp;FLOOR('Transaction Data'!$P1469,15)+14</f>
        <v>30-44</v>
      </c>
      <c r="R1469" s="2" t="str">
        <f>IF('Transaction Data'!$L1469&lt;=10,"Less Expensive","Expensive")</f>
        <v>Less Expensive</v>
      </c>
      <c r="S1469" s="4">
        <f>WEEKDAY('Transaction Data'!$A1469)</f>
        <v>3</v>
      </c>
      <c r="T1469" s="2" t="str">
        <f>IF(WEEKDAY('Transaction Data'!$A1469,2)&lt;6,"Weekday","Weekend")</f>
        <v>Weekday</v>
      </c>
    </row>
    <row r="1470" ht="15.75" customHeight="1">
      <c r="A1470" s="1">
        <v>45486.0</v>
      </c>
      <c r="B1470" s="2" t="s">
        <v>1459</v>
      </c>
      <c r="C1470" s="2" t="s">
        <v>54</v>
      </c>
      <c r="D1470" s="1">
        <v>38011.0</v>
      </c>
      <c r="E1470" s="2" t="s">
        <v>27</v>
      </c>
      <c r="F1470" s="2">
        <v>486.0</v>
      </c>
      <c r="G1470" s="2" t="s">
        <v>38</v>
      </c>
      <c r="H1470" s="2" t="s">
        <v>29</v>
      </c>
      <c r="I1470" s="2" t="s">
        <v>25</v>
      </c>
      <c r="J1470" s="2" t="str">
        <f t="array" ref="J1470">XLOOKUP('Transaction Data'!$G1470,Product_Code,Biscuit_Brand)</f>
        <v>Ginger Snaps</v>
      </c>
      <c r="K1470" s="2">
        <f t="array" ref="K1470">XLOOKUP('Transaction Data'!$G1470,Product_Code,Cost)</f>
        <v>14</v>
      </c>
      <c r="L1470" s="2">
        <f t="array" ref="L1470">XLOOKUP('Transaction Data'!$G1470,Product_Code,Unit_Price)</f>
        <v>28</v>
      </c>
      <c r="M1470" s="3">
        <f>'Transaction Data'!$F1470*'Transaction Data'!$K1470</f>
        <v>6804</v>
      </c>
      <c r="N1470" s="3">
        <f>'Transaction Data'!$F1470*'Transaction Data'!$L1470</f>
        <v>13608</v>
      </c>
      <c r="O1470" s="3">
        <f>'Transaction Data'!$N1470-'Transaction Data'!$M1470</f>
        <v>6804</v>
      </c>
      <c r="P1470" s="2">
        <f>DATEDIF('Transaction Data'!$D1470,'Transaction Data'!$A1470,"y")</f>
        <v>20</v>
      </c>
      <c r="Q1470" s="2" t="str">
        <f>FLOOR('Transaction Data'!$P1470,15)&amp;"-"&amp;FLOOR('Transaction Data'!$P1470,15)+14</f>
        <v>15-29</v>
      </c>
      <c r="R1470" s="2" t="str">
        <f>IF('Transaction Data'!$L1470&lt;=10,"Less Expensive","Expensive")</f>
        <v>Expensive</v>
      </c>
      <c r="S1470" s="4">
        <f>WEEKDAY('Transaction Data'!$A1470)</f>
        <v>7</v>
      </c>
      <c r="T1470" s="2" t="str">
        <f>IF(WEEKDAY('Transaction Data'!$A1470,2)&lt;6,"Weekday","Weekend")</f>
        <v>Weekend</v>
      </c>
    </row>
    <row r="1471" ht="15.75" customHeight="1">
      <c r="A1471" s="1">
        <v>45492.0</v>
      </c>
      <c r="B1471" s="2" t="s">
        <v>1460</v>
      </c>
      <c r="C1471" s="2" t="s">
        <v>32</v>
      </c>
      <c r="D1471" s="1">
        <v>26432.0</v>
      </c>
      <c r="E1471" s="2" t="s">
        <v>37</v>
      </c>
      <c r="F1471" s="2">
        <v>487.0</v>
      </c>
      <c r="G1471" s="2" t="s">
        <v>33</v>
      </c>
      <c r="H1471" s="2" t="s">
        <v>34</v>
      </c>
      <c r="I1471" s="2" t="s">
        <v>25</v>
      </c>
      <c r="J1471" s="2" t="str">
        <f t="array" ref="J1471">XLOOKUP('Transaction Data'!$G1471,Product_Code,Biscuit_Brand)</f>
        <v>Caramel Biscuits</v>
      </c>
      <c r="K1471" s="2">
        <f t="array" ref="K1471">XLOOKUP('Transaction Data'!$G1471,Product_Code,Cost)</f>
        <v>18</v>
      </c>
      <c r="L1471" s="2">
        <f t="array" ref="L1471">XLOOKUP('Transaction Data'!$G1471,Product_Code,Unit_Price)</f>
        <v>22</v>
      </c>
      <c r="M1471" s="3">
        <f>'Transaction Data'!$F1471*'Transaction Data'!$K1471</f>
        <v>8766</v>
      </c>
      <c r="N1471" s="3">
        <f>'Transaction Data'!$F1471*'Transaction Data'!$L1471</f>
        <v>10714</v>
      </c>
      <c r="O1471" s="3">
        <f>'Transaction Data'!$N1471-'Transaction Data'!$M1471</f>
        <v>1948</v>
      </c>
      <c r="P1471" s="2">
        <f>DATEDIF('Transaction Data'!$D1471,'Transaction Data'!$A1471,"y")</f>
        <v>52</v>
      </c>
      <c r="Q1471" s="2" t="str">
        <f>FLOOR('Transaction Data'!$P1471,15)&amp;"-"&amp;FLOOR('Transaction Data'!$P1471,15)+14</f>
        <v>45-59</v>
      </c>
      <c r="R1471" s="2" t="str">
        <f>IF('Transaction Data'!$L1471&lt;=10,"Less Expensive","Expensive")</f>
        <v>Expensive</v>
      </c>
      <c r="S1471" s="4">
        <f>WEEKDAY('Transaction Data'!$A1471)</f>
        <v>6</v>
      </c>
      <c r="T1471" s="2" t="str">
        <f>IF(WEEKDAY('Transaction Data'!$A1471,2)&lt;6,"Weekday","Weekend")</f>
        <v>Weekday</v>
      </c>
    </row>
    <row r="1472" ht="15.75" customHeight="1">
      <c r="A1472" s="1">
        <v>45444.0</v>
      </c>
      <c r="B1472" s="2" t="s">
        <v>1461</v>
      </c>
      <c r="C1472" s="2" t="s">
        <v>32</v>
      </c>
      <c r="D1472" s="1">
        <v>36576.0</v>
      </c>
      <c r="E1472" s="2" t="s">
        <v>27</v>
      </c>
      <c r="F1472" s="2">
        <v>18.0</v>
      </c>
      <c r="G1472" s="2" t="s">
        <v>33</v>
      </c>
      <c r="H1472" s="2" t="s">
        <v>24</v>
      </c>
      <c r="I1472" s="2" t="s">
        <v>25</v>
      </c>
      <c r="J1472" s="2" t="str">
        <f t="array" ref="J1472">XLOOKUP('Transaction Data'!$G1472,Product_Code,Biscuit_Brand)</f>
        <v>Caramel Biscuits</v>
      </c>
      <c r="K1472" s="2">
        <f t="array" ref="K1472">XLOOKUP('Transaction Data'!$G1472,Product_Code,Cost)</f>
        <v>18</v>
      </c>
      <c r="L1472" s="2">
        <f t="array" ref="L1472">XLOOKUP('Transaction Data'!$G1472,Product_Code,Unit_Price)</f>
        <v>22</v>
      </c>
      <c r="M1472" s="3">
        <f>'Transaction Data'!$F1472*'Transaction Data'!$K1472</f>
        <v>324</v>
      </c>
      <c r="N1472" s="3">
        <f>'Transaction Data'!$F1472*'Transaction Data'!$L1472</f>
        <v>396</v>
      </c>
      <c r="O1472" s="3">
        <f>'Transaction Data'!$N1472-'Transaction Data'!$M1472</f>
        <v>72</v>
      </c>
      <c r="P1472" s="2">
        <f>DATEDIF('Transaction Data'!$D1472,'Transaction Data'!$A1472,"y")</f>
        <v>24</v>
      </c>
      <c r="Q1472" s="2" t="str">
        <f>FLOOR('Transaction Data'!$P1472,15)&amp;"-"&amp;FLOOR('Transaction Data'!$P1472,15)+14</f>
        <v>15-29</v>
      </c>
      <c r="R1472" s="2" t="str">
        <f>IF('Transaction Data'!$L1472&lt;=10,"Less Expensive","Expensive")</f>
        <v>Expensive</v>
      </c>
      <c r="S1472" s="4">
        <f>WEEKDAY('Transaction Data'!$A1472)</f>
        <v>7</v>
      </c>
      <c r="T1472" s="2" t="str">
        <f>IF(WEEKDAY('Transaction Data'!$A1472,2)&lt;6,"Weekday","Weekend")</f>
        <v>Weekend</v>
      </c>
    </row>
    <row r="1473" ht="15.75" customHeight="1">
      <c r="A1473" s="1">
        <v>45429.0</v>
      </c>
      <c r="B1473" s="2" t="s">
        <v>1462</v>
      </c>
      <c r="C1473" s="2" t="s">
        <v>78</v>
      </c>
      <c r="D1473" s="1">
        <v>38408.0</v>
      </c>
      <c r="E1473" s="2" t="s">
        <v>27</v>
      </c>
      <c r="F1473" s="2">
        <v>168.0</v>
      </c>
      <c r="G1473" s="2" t="s">
        <v>55</v>
      </c>
      <c r="H1473" s="2" t="s">
        <v>29</v>
      </c>
      <c r="I1473" s="2" t="s">
        <v>25</v>
      </c>
      <c r="J1473" s="2" t="str">
        <f t="array" ref="J1473">XLOOKUP('Transaction Data'!$G1473,Product_Code,Biscuit_Brand)</f>
        <v>Vanilla Wafers</v>
      </c>
      <c r="K1473" s="2">
        <f t="array" ref="K1473">XLOOKUP('Transaction Data'!$G1473,Product_Code,Cost)</f>
        <v>18</v>
      </c>
      <c r="L1473" s="2">
        <f t="array" ref="L1473">XLOOKUP('Transaction Data'!$G1473,Product_Code,Unit_Price)</f>
        <v>36</v>
      </c>
      <c r="M1473" s="3">
        <f>'Transaction Data'!$F1473*'Transaction Data'!$K1473</f>
        <v>3024</v>
      </c>
      <c r="N1473" s="3">
        <f>'Transaction Data'!$F1473*'Transaction Data'!$L1473</f>
        <v>6048</v>
      </c>
      <c r="O1473" s="3">
        <f>'Transaction Data'!$N1473-'Transaction Data'!$M1473</f>
        <v>3024</v>
      </c>
      <c r="P1473" s="2">
        <f>DATEDIF('Transaction Data'!$D1473,'Transaction Data'!$A1473,"y")</f>
        <v>19</v>
      </c>
      <c r="Q1473" s="2" t="str">
        <f>FLOOR('Transaction Data'!$P1473,15)&amp;"-"&amp;FLOOR('Transaction Data'!$P1473,15)+14</f>
        <v>15-29</v>
      </c>
      <c r="R1473" s="2" t="str">
        <f>IF('Transaction Data'!$L1473&lt;=10,"Less Expensive","Expensive")</f>
        <v>Expensive</v>
      </c>
      <c r="S1473" s="4">
        <f>WEEKDAY('Transaction Data'!$A1473)</f>
        <v>6</v>
      </c>
      <c r="T1473" s="2" t="str">
        <f>IF(WEEKDAY('Transaction Data'!$A1473,2)&lt;6,"Weekday","Weekend")</f>
        <v>Weekday</v>
      </c>
    </row>
    <row r="1474" ht="15.75" customHeight="1">
      <c r="A1474" s="1">
        <v>45471.0</v>
      </c>
      <c r="B1474" s="2" t="s">
        <v>1463</v>
      </c>
      <c r="C1474" s="2" t="s">
        <v>21</v>
      </c>
      <c r="D1474" s="1">
        <v>28237.0</v>
      </c>
      <c r="E1474" s="2" t="s">
        <v>27</v>
      </c>
      <c r="F1474" s="2">
        <v>240.0</v>
      </c>
      <c r="G1474" s="2" t="s">
        <v>61</v>
      </c>
      <c r="H1474" s="2" t="s">
        <v>34</v>
      </c>
      <c r="I1474" s="2" t="s">
        <v>25</v>
      </c>
      <c r="J1474" s="2" t="str">
        <f t="array" ref="J1474">XLOOKUP('Transaction Data'!$G1474,Product_Code,Biscuit_Brand)</f>
        <v>Choco Delight</v>
      </c>
      <c r="K1474" s="2">
        <f t="array" ref="K1474">XLOOKUP('Transaction Data'!$G1474,Product_Code,Cost)</f>
        <v>3</v>
      </c>
      <c r="L1474" s="2">
        <f t="array" ref="L1474">XLOOKUP('Transaction Data'!$G1474,Product_Code,Unit_Price)</f>
        <v>5</v>
      </c>
      <c r="M1474" s="3">
        <f>'Transaction Data'!$F1474*'Transaction Data'!$K1474</f>
        <v>720</v>
      </c>
      <c r="N1474" s="3">
        <f>'Transaction Data'!$F1474*'Transaction Data'!$L1474</f>
        <v>1200</v>
      </c>
      <c r="O1474" s="3">
        <f>'Transaction Data'!$N1474-'Transaction Data'!$M1474</f>
        <v>480</v>
      </c>
      <c r="P1474" s="2">
        <f>DATEDIF('Transaction Data'!$D1474,'Transaction Data'!$A1474,"y")</f>
        <v>47</v>
      </c>
      <c r="Q1474" s="2" t="str">
        <f>FLOOR('Transaction Data'!$P1474,15)&amp;"-"&amp;FLOOR('Transaction Data'!$P1474,15)+14</f>
        <v>45-59</v>
      </c>
      <c r="R1474" s="2" t="str">
        <f>IF('Transaction Data'!$L1474&lt;=10,"Less Expensive","Expensive")</f>
        <v>Less Expensive</v>
      </c>
      <c r="S1474" s="4">
        <f>WEEKDAY('Transaction Data'!$A1474)</f>
        <v>6</v>
      </c>
      <c r="T1474" s="2" t="str">
        <f>IF(WEEKDAY('Transaction Data'!$A1474,2)&lt;6,"Weekday","Weekend")</f>
        <v>Weekday</v>
      </c>
    </row>
    <row r="1475" ht="15.75" customHeight="1">
      <c r="A1475" s="1">
        <v>45292.0</v>
      </c>
      <c r="B1475" s="2" t="s">
        <v>1464</v>
      </c>
      <c r="C1475" s="2" t="s">
        <v>65</v>
      </c>
      <c r="D1475" s="1">
        <v>33851.0</v>
      </c>
      <c r="E1475" s="2" t="s">
        <v>37</v>
      </c>
      <c r="F1475" s="2">
        <v>36.0</v>
      </c>
      <c r="G1475" s="2" t="s">
        <v>33</v>
      </c>
      <c r="H1475" s="2" t="s">
        <v>24</v>
      </c>
      <c r="I1475" s="2" t="s">
        <v>30</v>
      </c>
      <c r="J1475" s="2" t="str">
        <f t="array" ref="J1475">XLOOKUP('Transaction Data'!$G1475,Product_Code,Biscuit_Brand)</f>
        <v>Caramel Biscuits</v>
      </c>
      <c r="K1475" s="2">
        <f t="array" ref="K1475">XLOOKUP('Transaction Data'!$G1475,Product_Code,Cost)</f>
        <v>18</v>
      </c>
      <c r="L1475" s="2">
        <f t="array" ref="L1475">XLOOKUP('Transaction Data'!$G1475,Product_Code,Unit_Price)</f>
        <v>22</v>
      </c>
      <c r="M1475" s="3">
        <f>'Transaction Data'!$F1475*'Transaction Data'!$K1475</f>
        <v>648</v>
      </c>
      <c r="N1475" s="3">
        <f>'Transaction Data'!$F1475*'Transaction Data'!$L1475</f>
        <v>792</v>
      </c>
      <c r="O1475" s="3">
        <f>'Transaction Data'!$N1475-'Transaction Data'!$M1475</f>
        <v>144</v>
      </c>
      <c r="P1475" s="2">
        <f>DATEDIF('Transaction Data'!$D1475,'Transaction Data'!$A1475,"y")</f>
        <v>31</v>
      </c>
      <c r="Q1475" s="2" t="str">
        <f>FLOOR('Transaction Data'!$P1475,15)&amp;"-"&amp;FLOOR('Transaction Data'!$P1475,15)+14</f>
        <v>30-44</v>
      </c>
      <c r="R1475" s="2" t="str">
        <f>IF('Transaction Data'!$L1475&lt;=10,"Less Expensive","Expensive")</f>
        <v>Expensive</v>
      </c>
      <c r="S1475" s="4">
        <f>WEEKDAY('Transaction Data'!$A1475)</f>
        <v>2</v>
      </c>
      <c r="T1475" s="2" t="str">
        <f>IF(WEEKDAY('Transaction Data'!$A1475,2)&lt;6,"Weekday","Weekend")</f>
        <v>Weekday</v>
      </c>
    </row>
    <row r="1476" ht="15.75" customHeight="1">
      <c r="A1476" s="1">
        <v>45451.0</v>
      </c>
      <c r="B1476" s="2" t="s">
        <v>1465</v>
      </c>
      <c r="C1476" s="2" t="s">
        <v>41</v>
      </c>
      <c r="D1476" s="1">
        <v>18495.0</v>
      </c>
      <c r="E1476" s="2" t="s">
        <v>27</v>
      </c>
      <c r="F1476" s="2">
        <v>231.0</v>
      </c>
      <c r="G1476" s="2" t="s">
        <v>55</v>
      </c>
      <c r="H1476" s="2" t="s">
        <v>29</v>
      </c>
      <c r="I1476" s="2" t="s">
        <v>25</v>
      </c>
      <c r="J1476" s="2" t="str">
        <f t="array" ref="J1476">XLOOKUP('Transaction Data'!$G1476,Product_Code,Biscuit_Brand)</f>
        <v>Vanilla Wafers</v>
      </c>
      <c r="K1476" s="2">
        <f t="array" ref="K1476">XLOOKUP('Transaction Data'!$G1476,Product_Code,Cost)</f>
        <v>18</v>
      </c>
      <c r="L1476" s="2">
        <f t="array" ref="L1476">XLOOKUP('Transaction Data'!$G1476,Product_Code,Unit_Price)</f>
        <v>36</v>
      </c>
      <c r="M1476" s="3">
        <f>'Transaction Data'!$F1476*'Transaction Data'!$K1476</f>
        <v>4158</v>
      </c>
      <c r="N1476" s="3">
        <f>'Transaction Data'!$F1476*'Transaction Data'!$L1476</f>
        <v>8316</v>
      </c>
      <c r="O1476" s="3">
        <f>'Transaction Data'!$N1476-'Transaction Data'!$M1476</f>
        <v>4158</v>
      </c>
      <c r="P1476" s="2">
        <f>DATEDIF('Transaction Data'!$D1476,'Transaction Data'!$A1476,"y")</f>
        <v>73</v>
      </c>
      <c r="Q1476" s="2" t="str">
        <f>FLOOR('Transaction Data'!$P1476,15)&amp;"-"&amp;FLOOR('Transaction Data'!$P1476,15)+14</f>
        <v>60-74</v>
      </c>
      <c r="R1476" s="2" t="str">
        <f>IF('Transaction Data'!$L1476&lt;=10,"Less Expensive","Expensive")</f>
        <v>Expensive</v>
      </c>
      <c r="S1476" s="4">
        <f>WEEKDAY('Transaction Data'!$A1476)</f>
        <v>7</v>
      </c>
      <c r="T1476" s="2" t="str">
        <f>IF(WEEKDAY('Transaction Data'!$A1476,2)&lt;6,"Weekday","Weekend")</f>
        <v>Weekend</v>
      </c>
    </row>
    <row r="1477" ht="15.75" customHeight="1">
      <c r="A1477" s="1">
        <v>45434.0</v>
      </c>
      <c r="B1477" s="2" t="s">
        <v>1466</v>
      </c>
      <c r="C1477" s="2" t="s">
        <v>32</v>
      </c>
      <c r="D1477" s="1">
        <v>34944.0</v>
      </c>
      <c r="E1477" s="2" t="s">
        <v>27</v>
      </c>
      <c r="F1477" s="2">
        <v>265.0</v>
      </c>
      <c r="G1477" s="2" t="s">
        <v>23</v>
      </c>
      <c r="H1477" s="2" t="s">
        <v>34</v>
      </c>
      <c r="I1477" s="2" t="s">
        <v>25</v>
      </c>
      <c r="J1477" s="2" t="str">
        <f t="array" ref="J1477">XLOOKUP('Transaction Data'!$G1477,Product_Code,Biscuit_Brand)</f>
        <v>Cinnamon Swirls</v>
      </c>
      <c r="K1477" s="2">
        <f t="array" ref="K1477">XLOOKUP('Transaction Data'!$G1477,Product_Code,Cost)</f>
        <v>10</v>
      </c>
      <c r="L1477" s="2">
        <f t="array" ref="L1477">XLOOKUP('Transaction Data'!$G1477,Product_Code,Unit_Price)</f>
        <v>14</v>
      </c>
      <c r="M1477" s="3">
        <f>'Transaction Data'!$F1477*'Transaction Data'!$K1477</f>
        <v>2650</v>
      </c>
      <c r="N1477" s="3">
        <f>'Transaction Data'!$F1477*'Transaction Data'!$L1477</f>
        <v>3710</v>
      </c>
      <c r="O1477" s="3">
        <f>'Transaction Data'!$N1477-'Transaction Data'!$M1477</f>
        <v>1060</v>
      </c>
      <c r="P1477" s="2">
        <f>DATEDIF('Transaction Data'!$D1477,'Transaction Data'!$A1477,"y")</f>
        <v>28</v>
      </c>
      <c r="Q1477" s="2" t="str">
        <f>FLOOR('Transaction Data'!$P1477,15)&amp;"-"&amp;FLOOR('Transaction Data'!$P1477,15)+14</f>
        <v>15-29</v>
      </c>
      <c r="R1477" s="2" t="str">
        <f>IF('Transaction Data'!$L1477&lt;=10,"Less Expensive","Expensive")</f>
        <v>Expensive</v>
      </c>
      <c r="S1477" s="4">
        <f>WEEKDAY('Transaction Data'!$A1477)</f>
        <v>4</v>
      </c>
      <c r="T1477" s="2" t="str">
        <f>IF(WEEKDAY('Transaction Data'!$A1477,2)&lt;6,"Weekday","Weekend")</f>
        <v>Weekday</v>
      </c>
    </row>
    <row r="1478" ht="15.75" customHeight="1">
      <c r="A1478" s="1">
        <v>45354.0</v>
      </c>
      <c r="B1478" s="2" t="s">
        <v>1467</v>
      </c>
      <c r="C1478" s="2" t="s">
        <v>72</v>
      </c>
      <c r="D1478" s="1">
        <v>28847.0</v>
      </c>
      <c r="E1478" s="2" t="s">
        <v>22</v>
      </c>
      <c r="F1478" s="2">
        <v>435.0</v>
      </c>
      <c r="G1478" s="2" t="s">
        <v>38</v>
      </c>
      <c r="H1478" s="2" t="s">
        <v>24</v>
      </c>
      <c r="I1478" s="2" t="s">
        <v>25</v>
      </c>
      <c r="J1478" s="2" t="str">
        <f t="array" ref="J1478">XLOOKUP('Transaction Data'!$G1478,Product_Code,Biscuit_Brand)</f>
        <v>Ginger Snaps</v>
      </c>
      <c r="K1478" s="2">
        <f t="array" ref="K1478">XLOOKUP('Transaction Data'!$G1478,Product_Code,Cost)</f>
        <v>14</v>
      </c>
      <c r="L1478" s="2">
        <f t="array" ref="L1478">XLOOKUP('Transaction Data'!$G1478,Product_Code,Unit_Price)</f>
        <v>28</v>
      </c>
      <c r="M1478" s="3">
        <f>'Transaction Data'!$F1478*'Transaction Data'!$K1478</f>
        <v>6090</v>
      </c>
      <c r="N1478" s="3">
        <f>'Transaction Data'!$F1478*'Transaction Data'!$L1478</f>
        <v>12180</v>
      </c>
      <c r="O1478" s="3">
        <f>'Transaction Data'!$N1478-'Transaction Data'!$M1478</f>
        <v>6090</v>
      </c>
      <c r="P1478" s="2">
        <f>DATEDIF('Transaction Data'!$D1478,'Transaction Data'!$A1478,"y")</f>
        <v>45</v>
      </c>
      <c r="Q1478" s="2" t="str">
        <f>FLOOR('Transaction Data'!$P1478,15)&amp;"-"&amp;FLOOR('Transaction Data'!$P1478,15)+14</f>
        <v>45-59</v>
      </c>
      <c r="R1478" s="2" t="str">
        <f>IF('Transaction Data'!$L1478&lt;=10,"Less Expensive","Expensive")</f>
        <v>Expensive</v>
      </c>
      <c r="S1478" s="4">
        <f>WEEKDAY('Transaction Data'!$A1478)</f>
        <v>1</v>
      </c>
      <c r="T1478" s="2" t="str">
        <f>IF(WEEKDAY('Transaction Data'!$A1478,2)&lt;6,"Weekday","Weekend")</f>
        <v>Weekend</v>
      </c>
    </row>
    <row r="1479" ht="15.75" customHeight="1">
      <c r="A1479" s="1">
        <v>45433.0</v>
      </c>
      <c r="B1479" s="2" t="s">
        <v>1468</v>
      </c>
      <c r="C1479" s="2" t="s">
        <v>32</v>
      </c>
      <c r="D1479" s="1">
        <v>31363.0</v>
      </c>
      <c r="E1479" s="2" t="s">
        <v>63</v>
      </c>
      <c r="F1479" s="2">
        <v>499.0</v>
      </c>
      <c r="G1479" s="2" t="s">
        <v>38</v>
      </c>
      <c r="H1479" s="2" t="s">
        <v>29</v>
      </c>
      <c r="I1479" s="2" t="s">
        <v>25</v>
      </c>
      <c r="J1479" s="2" t="str">
        <f t="array" ref="J1479">XLOOKUP('Transaction Data'!$G1479,Product_Code,Biscuit_Brand)</f>
        <v>Ginger Snaps</v>
      </c>
      <c r="K1479" s="2">
        <f t="array" ref="K1479">XLOOKUP('Transaction Data'!$G1479,Product_Code,Cost)</f>
        <v>14</v>
      </c>
      <c r="L1479" s="2">
        <f t="array" ref="L1479">XLOOKUP('Transaction Data'!$G1479,Product_Code,Unit_Price)</f>
        <v>28</v>
      </c>
      <c r="M1479" s="3">
        <f>'Transaction Data'!$F1479*'Transaction Data'!$K1479</f>
        <v>6986</v>
      </c>
      <c r="N1479" s="3">
        <f>'Transaction Data'!$F1479*'Transaction Data'!$L1479</f>
        <v>13972</v>
      </c>
      <c r="O1479" s="3">
        <f>'Transaction Data'!$N1479-'Transaction Data'!$M1479</f>
        <v>6986</v>
      </c>
      <c r="P1479" s="2">
        <f>DATEDIF('Transaction Data'!$D1479,'Transaction Data'!$A1479,"y")</f>
        <v>38</v>
      </c>
      <c r="Q1479" s="2" t="str">
        <f>FLOOR('Transaction Data'!$P1479,15)&amp;"-"&amp;FLOOR('Transaction Data'!$P1479,15)+14</f>
        <v>30-44</v>
      </c>
      <c r="R1479" s="2" t="str">
        <f>IF('Transaction Data'!$L1479&lt;=10,"Less Expensive","Expensive")</f>
        <v>Expensive</v>
      </c>
      <c r="S1479" s="4">
        <f>WEEKDAY('Transaction Data'!$A1479)</f>
        <v>3</v>
      </c>
      <c r="T1479" s="2" t="str">
        <f>IF(WEEKDAY('Transaction Data'!$A1479,2)&lt;6,"Weekday","Weekend")</f>
        <v>Weekday</v>
      </c>
    </row>
    <row r="1480" ht="15.75" customHeight="1">
      <c r="A1480" s="1">
        <v>45428.0</v>
      </c>
      <c r="B1480" s="2" t="s">
        <v>1469</v>
      </c>
      <c r="C1480" s="2" t="s">
        <v>41</v>
      </c>
      <c r="D1480" s="1">
        <v>33478.0</v>
      </c>
      <c r="E1480" s="2" t="s">
        <v>22</v>
      </c>
      <c r="F1480" s="2">
        <v>462.0</v>
      </c>
      <c r="G1480" s="2" t="s">
        <v>57</v>
      </c>
      <c r="H1480" s="2" t="s">
        <v>34</v>
      </c>
      <c r="I1480" s="2" t="s">
        <v>25</v>
      </c>
      <c r="J1480" s="2" t="str">
        <f t="array" ref="J1480">XLOOKUP('Transaction Data'!$G1480,Product_Code,Biscuit_Brand)</f>
        <v>Oatmeal Cookies</v>
      </c>
      <c r="K1480" s="2">
        <f t="array" ref="K1480">XLOOKUP('Transaction Data'!$G1480,Product_Code,Cost)</f>
        <v>19</v>
      </c>
      <c r="L1480" s="2">
        <f t="array" ref="L1480">XLOOKUP('Transaction Data'!$G1480,Product_Code,Unit_Price)</f>
        <v>23</v>
      </c>
      <c r="M1480" s="3">
        <f>'Transaction Data'!$F1480*'Transaction Data'!$K1480</f>
        <v>8778</v>
      </c>
      <c r="N1480" s="3">
        <f>'Transaction Data'!$F1480*'Transaction Data'!$L1480</f>
        <v>10626</v>
      </c>
      <c r="O1480" s="3">
        <f>'Transaction Data'!$N1480-'Transaction Data'!$M1480</f>
        <v>1848</v>
      </c>
      <c r="P1480" s="2">
        <f>DATEDIF('Transaction Data'!$D1480,'Transaction Data'!$A1480,"y")</f>
        <v>32</v>
      </c>
      <c r="Q1480" s="2" t="str">
        <f>FLOOR('Transaction Data'!$P1480,15)&amp;"-"&amp;FLOOR('Transaction Data'!$P1480,15)+14</f>
        <v>30-44</v>
      </c>
      <c r="R1480" s="2" t="str">
        <f>IF('Transaction Data'!$L1480&lt;=10,"Less Expensive","Expensive")</f>
        <v>Expensive</v>
      </c>
      <c r="S1480" s="4">
        <f>WEEKDAY('Transaction Data'!$A1480)</f>
        <v>5</v>
      </c>
      <c r="T1480" s="2" t="str">
        <f>IF(WEEKDAY('Transaction Data'!$A1480,2)&lt;6,"Weekday","Weekend")</f>
        <v>Weekday</v>
      </c>
    </row>
    <row r="1481" ht="15.75" customHeight="1">
      <c r="A1481" s="1">
        <v>45349.0</v>
      </c>
      <c r="B1481" s="2" t="s">
        <v>1470</v>
      </c>
      <c r="C1481" s="2" t="s">
        <v>32</v>
      </c>
      <c r="D1481" s="1">
        <v>23604.0</v>
      </c>
      <c r="E1481" s="2" t="s">
        <v>22</v>
      </c>
      <c r="F1481" s="2">
        <v>437.0</v>
      </c>
      <c r="G1481" s="2" t="s">
        <v>55</v>
      </c>
      <c r="H1481" s="2" t="s">
        <v>24</v>
      </c>
      <c r="I1481" s="2" t="s">
        <v>25</v>
      </c>
      <c r="J1481" s="2" t="str">
        <f t="array" ref="J1481">XLOOKUP('Transaction Data'!$G1481,Product_Code,Biscuit_Brand)</f>
        <v>Vanilla Wafers</v>
      </c>
      <c r="K1481" s="2">
        <f t="array" ref="K1481">XLOOKUP('Transaction Data'!$G1481,Product_Code,Cost)</f>
        <v>18</v>
      </c>
      <c r="L1481" s="2">
        <f t="array" ref="L1481">XLOOKUP('Transaction Data'!$G1481,Product_Code,Unit_Price)</f>
        <v>36</v>
      </c>
      <c r="M1481" s="3">
        <f>'Transaction Data'!$F1481*'Transaction Data'!$K1481</f>
        <v>7866</v>
      </c>
      <c r="N1481" s="3">
        <f>'Transaction Data'!$F1481*'Transaction Data'!$L1481</f>
        <v>15732</v>
      </c>
      <c r="O1481" s="3">
        <f>'Transaction Data'!$N1481-'Transaction Data'!$M1481</f>
        <v>7866</v>
      </c>
      <c r="P1481" s="2">
        <f>DATEDIF('Transaction Data'!$D1481,'Transaction Data'!$A1481,"y")</f>
        <v>59</v>
      </c>
      <c r="Q1481" s="2" t="str">
        <f>FLOOR('Transaction Data'!$P1481,15)&amp;"-"&amp;FLOOR('Transaction Data'!$P1481,15)+14</f>
        <v>45-59</v>
      </c>
      <c r="R1481" s="2" t="str">
        <f>IF('Transaction Data'!$L1481&lt;=10,"Less Expensive","Expensive")</f>
        <v>Expensive</v>
      </c>
      <c r="S1481" s="4">
        <f>WEEKDAY('Transaction Data'!$A1481)</f>
        <v>3</v>
      </c>
      <c r="T1481" s="2" t="str">
        <f>IF(WEEKDAY('Transaction Data'!$A1481,2)&lt;6,"Weekday","Weekend")</f>
        <v>Weekday</v>
      </c>
    </row>
    <row r="1482" ht="15.75" customHeight="1">
      <c r="A1482" s="1">
        <v>45393.0</v>
      </c>
      <c r="B1482" s="2" t="s">
        <v>1471</v>
      </c>
      <c r="C1482" s="2" t="s">
        <v>51</v>
      </c>
      <c r="D1482" s="1">
        <v>30861.0</v>
      </c>
      <c r="E1482" s="2" t="s">
        <v>63</v>
      </c>
      <c r="F1482" s="2">
        <v>253.0</v>
      </c>
      <c r="G1482" s="2" t="s">
        <v>38</v>
      </c>
      <c r="H1482" s="2" t="s">
        <v>29</v>
      </c>
      <c r="I1482" s="2" t="s">
        <v>25</v>
      </c>
      <c r="J1482" s="2" t="str">
        <f t="array" ref="J1482">XLOOKUP('Transaction Data'!$G1482,Product_Code,Biscuit_Brand)</f>
        <v>Ginger Snaps</v>
      </c>
      <c r="K1482" s="2">
        <f t="array" ref="K1482">XLOOKUP('Transaction Data'!$G1482,Product_Code,Cost)</f>
        <v>14</v>
      </c>
      <c r="L1482" s="2">
        <f t="array" ref="L1482">XLOOKUP('Transaction Data'!$G1482,Product_Code,Unit_Price)</f>
        <v>28</v>
      </c>
      <c r="M1482" s="3">
        <f>'Transaction Data'!$F1482*'Transaction Data'!$K1482</f>
        <v>3542</v>
      </c>
      <c r="N1482" s="3">
        <f>'Transaction Data'!$F1482*'Transaction Data'!$L1482</f>
        <v>7084</v>
      </c>
      <c r="O1482" s="3">
        <f>'Transaction Data'!$N1482-'Transaction Data'!$M1482</f>
        <v>3542</v>
      </c>
      <c r="P1482" s="2">
        <f>DATEDIF('Transaction Data'!$D1482,'Transaction Data'!$A1482,"y")</f>
        <v>39</v>
      </c>
      <c r="Q1482" s="2" t="str">
        <f>FLOOR('Transaction Data'!$P1482,15)&amp;"-"&amp;FLOOR('Transaction Data'!$P1482,15)+14</f>
        <v>30-44</v>
      </c>
      <c r="R1482" s="2" t="str">
        <f>IF('Transaction Data'!$L1482&lt;=10,"Less Expensive","Expensive")</f>
        <v>Expensive</v>
      </c>
      <c r="S1482" s="4">
        <f>WEEKDAY('Transaction Data'!$A1482)</f>
        <v>5</v>
      </c>
      <c r="T1482" s="2" t="str">
        <f>IF(WEEKDAY('Transaction Data'!$A1482,2)&lt;6,"Weekday","Weekend")</f>
        <v>Weekday</v>
      </c>
    </row>
    <row r="1483" ht="15.75" customHeight="1">
      <c r="A1483" s="1">
        <v>45495.0</v>
      </c>
      <c r="B1483" s="2" t="s">
        <v>1472</v>
      </c>
      <c r="C1483" s="2" t="s">
        <v>54</v>
      </c>
      <c r="D1483" s="1">
        <v>19633.0</v>
      </c>
      <c r="E1483" s="2" t="s">
        <v>22</v>
      </c>
      <c r="F1483" s="2">
        <v>121.0</v>
      </c>
      <c r="G1483" s="2" t="s">
        <v>55</v>
      </c>
      <c r="H1483" s="2" t="s">
        <v>34</v>
      </c>
      <c r="I1483" s="2" t="s">
        <v>30</v>
      </c>
      <c r="J1483" s="2" t="str">
        <f t="array" ref="J1483">XLOOKUP('Transaction Data'!$G1483,Product_Code,Biscuit_Brand)</f>
        <v>Vanilla Wafers</v>
      </c>
      <c r="K1483" s="2">
        <f t="array" ref="K1483">XLOOKUP('Transaction Data'!$G1483,Product_Code,Cost)</f>
        <v>18</v>
      </c>
      <c r="L1483" s="2">
        <f t="array" ref="L1483">XLOOKUP('Transaction Data'!$G1483,Product_Code,Unit_Price)</f>
        <v>36</v>
      </c>
      <c r="M1483" s="3">
        <f>'Transaction Data'!$F1483*'Transaction Data'!$K1483</f>
        <v>2178</v>
      </c>
      <c r="N1483" s="3">
        <f>'Transaction Data'!$F1483*'Transaction Data'!$L1483</f>
        <v>4356</v>
      </c>
      <c r="O1483" s="3">
        <f>'Transaction Data'!$N1483-'Transaction Data'!$M1483</f>
        <v>2178</v>
      </c>
      <c r="P1483" s="2">
        <f>DATEDIF('Transaction Data'!$D1483,'Transaction Data'!$A1483,"y")</f>
        <v>70</v>
      </c>
      <c r="Q1483" s="2" t="str">
        <f>FLOOR('Transaction Data'!$P1483,15)&amp;"-"&amp;FLOOR('Transaction Data'!$P1483,15)+14</f>
        <v>60-74</v>
      </c>
      <c r="R1483" s="2" t="str">
        <f>IF('Transaction Data'!$L1483&lt;=10,"Less Expensive","Expensive")</f>
        <v>Expensive</v>
      </c>
      <c r="S1483" s="4">
        <f>WEEKDAY('Transaction Data'!$A1483)</f>
        <v>2</v>
      </c>
      <c r="T1483" s="2" t="str">
        <f>IF(WEEKDAY('Transaction Data'!$A1483,2)&lt;6,"Weekday","Weekend")</f>
        <v>Weekday</v>
      </c>
    </row>
    <row r="1484" ht="15.75" customHeight="1">
      <c r="A1484" s="1">
        <v>45398.0</v>
      </c>
      <c r="B1484" s="2" t="s">
        <v>1473</v>
      </c>
      <c r="C1484" s="2" t="s">
        <v>54</v>
      </c>
      <c r="D1484" s="1">
        <v>22114.0</v>
      </c>
      <c r="E1484" s="2" t="s">
        <v>22</v>
      </c>
      <c r="F1484" s="2">
        <v>134.0</v>
      </c>
      <c r="G1484" s="2" t="s">
        <v>55</v>
      </c>
      <c r="H1484" s="2" t="s">
        <v>24</v>
      </c>
      <c r="I1484" s="2" t="s">
        <v>25</v>
      </c>
      <c r="J1484" s="2" t="str">
        <f t="array" ref="J1484">XLOOKUP('Transaction Data'!$G1484,Product_Code,Biscuit_Brand)</f>
        <v>Vanilla Wafers</v>
      </c>
      <c r="K1484" s="2">
        <f t="array" ref="K1484">XLOOKUP('Transaction Data'!$G1484,Product_Code,Cost)</f>
        <v>18</v>
      </c>
      <c r="L1484" s="2">
        <f t="array" ref="L1484">XLOOKUP('Transaction Data'!$G1484,Product_Code,Unit_Price)</f>
        <v>36</v>
      </c>
      <c r="M1484" s="3">
        <f>'Transaction Data'!$F1484*'Transaction Data'!$K1484</f>
        <v>2412</v>
      </c>
      <c r="N1484" s="3">
        <f>'Transaction Data'!$F1484*'Transaction Data'!$L1484</f>
        <v>4824</v>
      </c>
      <c r="O1484" s="3">
        <f>'Transaction Data'!$N1484-'Transaction Data'!$M1484</f>
        <v>2412</v>
      </c>
      <c r="P1484" s="2">
        <f>DATEDIF('Transaction Data'!$D1484,'Transaction Data'!$A1484,"y")</f>
        <v>63</v>
      </c>
      <c r="Q1484" s="2" t="str">
        <f>FLOOR('Transaction Data'!$P1484,15)&amp;"-"&amp;FLOOR('Transaction Data'!$P1484,15)+14</f>
        <v>60-74</v>
      </c>
      <c r="R1484" s="2" t="str">
        <f>IF('Transaction Data'!$L1484&lt;=10,"Less Expensive","Expensive")</f>
        <v>Expensive</v>
      </c>
      <c r="S1484" s="4">
        <f>WEEKDAY('Transaction Data'!$A1484)</f>
        <v>3</v>
      </c>
      <c r="T1484" s="2" t="str">
        <f>IF(WEEKDAY('Transaction Data'!$A1484,2)&lt;6,"Weekday","Weekend")</f>
        <v>Weekday</v>
      </c>
    </row>
    <row r="1485" ht="15.75" customHeight="1">
      <c r="A1485" s="1">
        <v>45372.0</v>
      </c>
      <c r="B1485" s="2" t="s">
        <v>1474</v>
      </c>
      <c r="C1485" s="2" t="s">
        <v>72</v>
      </c>
      <c r="D1485" s="1">
        <v>21115.0</v>
      </c>
      <c r="E1485" s="2" t="s">
        <v>63</v>
      </c>
      <c r="F1485" s="2">
        <v>400.0</v>
      </c>
      <c r="G1485" s="2" t="s">
        <v>33</v>
      </c>
      <c r="H1485" s="2" t="s">
        <v>29</v>
      </c>
      <c r="I1485" s="2" t="s">
        <v>25</v>
      </c>
      <c r="J1485" s="2" t="str">
        <f t="array" ref="J1485">XLOOKUP('Transaction Data'!$G1485,Product_Code,Biscuit_Brand)</f>
        <v>Caramel Biscuits</v>
      </c>
      <c r="K1485" s="2">
        <f t="array" ref="K1485">XLOOKUP('Transaction Data'!$G1485,Product_Code,Cost)</f>
        <v>18</v>
      </c>
      <c r="L1485" s="2">
        <f t="array" ref="L1485">XLOOKUP('Transaction Data'!$G1485,Product_Code,Unit_Price)</f>
        <v>22</v>
      </c>
      <c r="M1485" s="3">
        <f>'Transaction Data'!$F1485*'Transaction Data'!$K1485</f>
        <v>7200</v>
      </c>
      <c r="N1485" s="3">
        <f>'Transaction Data'!$F1485*'Transaction Data'!$L1485</f>
        <v>8800</v>
      </c>
      <c r="O1485" s="3">
        <f>'Transaction Data'!$N1485-'Transaction Data'!$M1485</f>
        <v>1600</v>
      </c>
      <c r="P1485" s="2">
        <f>DATEDIF('Transaction Data'!$D1485,'Transaction Data'!$A1485,"y")</f>
        <v>66</v>
      </c>
      <c r="Q1485" s="2" t="str">
        <f>FLOOR('Transaction Data'!$P1485,15)&amp;"-"&amp;FLOOR('Transaction Data'!$P1485,15)+14</f>
        <v>60-74</v>
      </c>
      <c r="R1485" s="2" t="str">
        <f>IF('Transaction Data'!$L1485&lt;=10,"Less Expensive","Expensive")</f>
        <v>Expensive</v>
      </c>
      <c r="S1485" s="4">
        <f>WEEKDAY('Transaction Data'!$A1485)</f>
        <v>5</v>
      </c>
      <c r="T1485" s="2" t="str">
        <f>IF(WEEKDAY('Transaction Data'!$A1485,2)&lt;6,"Weekday","Weekend")</f>
        <v>Weekday</v>
      </c>
    </row>
    <row r="1486" ht="15.75" customHeight="1">
      <c r="A1486" s="1">
        <v>45351.0</v>
      </c>
      <c r="B1486" s="2" t="s">
        <v>1475</v>
      </c>
      <c r="C1486" s="2" t="s">
        <v>51</v>
      </c>
      <c r="D1486" s="1">
        <v>34507.0</v>
      </c>
      <c r="E1486" s="2" t="s">
        <v>27</v>
      </c>
      <c r="F1486" s="2">
        <v>406.0</v>
      </c>
      <c r="G1486" s="2" t="s">
        <v>55</v>
      </c>
      <c r="H1486" s="2" t="s">
        <v>34</v>
      </c>
      <c r="I1486" s="2" t="s">
        <v>25</v>
      </c>
      <c r="J1486" s="2" t="str">
        <f t="array" ref="J1486">XLOOKUP('Transaction Data'!$G1486,Product_Code,Biscuit_Brand)</f>
        <v>Vanilla Wafers</v>
      </c>
      <c r="K1486" s="2">
        <f t="array" ref="K1486">XLOOKUP('Transaction Data'!$G1486,Product_Code,Cost)</f>
        <v>18</v>
      </c>
      <c r="L1486" s="2">
        <f t="array" ref="L1486">XLOOKUP('Transaction Data'!$G1486,Product_Code,Unit_Price)</f>
        <v>36</v>
      </c>
      <c r="M1486" s="3">
        <f>'Transaction Data'!$F1486*'Transaction Data'!$K1486</f>
        <v>7308</v>
      </c>
      <c r="N1486" s="3">
        <f>'Transaction Data'!$F1486*'Transaction Data'!$L1486</f>
        <v>14616</v>
      </c>
      <c r="O1486" s="3">
        <f>'Transaction Data'!$N1486-'Transaction Data'!$M1486</f>
        <v>7308</v>
      </c>
      <c r="P1486" s="2">
        <f>DATEDIF('Transaction Data'!$D1486,'Transaction Data'!$A1486,"y")</f>
        <v>29</v>
      </c>
      <c r="Q1486" s="2" t="str">
        <f>FLOOR('Transaction Data'!$P1486,15)&amp;"-"&amp;FLOOR('Transaction Data'!$P1486,15)+14</f>
        <v>15-29</v>
      </c>
      <c r="R1486" s="2" t="str">
        <f>IF('Transaction Data'!$L1486&lt;=10,"Less Expensive","Expensive")</f>
        <v>Expensive</v>
      </c>
      <c r="S1486" s="4">
        <f>WEEKDAY('Transaction Data'!$A1486)</f>
        <v>5</v>
      </c>
      <c r="T1486" s="2" t="str">
        <f>IF(WEEKDAY('Transaction Data'!$A1486,2)&lt;6,"Weekday","Weekend")</f>
        <v>Weekday</v>
      </c>
    </row>
    <row r="1487" ht="15.75" customHeight="1">
      <c r="A1487" s="1">
        <v>45430.0</v>
      </c>
      <c r="B1487" s="2" t="s">
        <v>1476</v>
      </c>
      <c r="C1487" s="2" t="s">
        <v>41</v>
      </c>
      <c r="D1487" s="1">
        <v>24249.0</v>
      </c>
      <c r="E1487" s="2" t="s">
        <v>37</v>
      </c>
      <c r="F1487" s="2">
        <v>157.0</v>
      </c>
      <c r="G1487" s="2" t="s">
        <v>61</v>
      </c>
      <c r="H1487" s="2" t="s">
        <v>24</v>
      </c>
      <c r="I1487" s="2" t="s">
        <v>25</v>
      </c>
      <c r="J1487" s="2" t="str">
        <f t="array" ref="J1487">XLOOKUP('Transaction Data'!$G1487,Product_Code,Biscuit_Brand)</f>
        <v>Choco Delight</v>
      </c>
      <c r="K1487" s="2">
        <f t="array" ref="K1487">XLOOKUP('Transaction Data'!$G1487,Product_Code,Cost)</f>
        <v>3</v>
      </c>
      <c r="L1487" s="2">
        <f t="array" ref="L1487">XLOOKUP('Transaction Data'!$G1487,Product_Code,Unit_Price)</f>
        <v>5</v>
      </c>
      <c r="M1487" s="3">
        <f>'Transaction Data'!$F1487*'Transaction Data'!$K1487</f>
        <v>471</v>
      </c>
      <c r="N1487" s="3">
        <f>'Transaction Data'!$F1487*'Transaction Data'!$L1487</f>
        <v>785</v>
      </c>
      <c r="O1487" s="3">
        <f>'Transaction Data'!$N1487-'Transaction Data'!$M1487</f>
        <v>314</v>
      </c>
      <c r="P1487" s="2">
        <f>DATEDIF('Transaction Data'!$D1487,'Transaction Data'!$A1487,"y")</f>
        <v>57</v>
      </c>
      <c r="Q1487" s="2" t="str">
        <f>FLOOR('Transaction Data'!$P1487,15)&amp;"-"&amp;FLOOR('Transaction Data'!$P1487,15)+14</f>
        <v>45-59</v>
      </c>
      <c r="R1487" s="2" t="str">
        <f>IF('Transaction Data'!$L1487&lt;=10,"Less Expensive","Expensive")</f>
        <v>Less Expensive</v>
      </c>
      <c r="S1487" s="4">
        <f>WEEKDAY('Transaction Data'!$A1487)</f>
        <v>7</v>
      </c>
      <c r="T1487" s="2" t="str">
        <f>IF(WEEKDAY('Transaction Data'!$A1487,2)&lt;6,"Weekday","Weekend")</f>
        <v>Weekend</v>
      </c>
    </row>
    <row r="1488" ht="15.75" customHeight="1">
      <c r="A1488" s="1">
        <v>45350.0</v>
      </c>
      <c r="B1488" s="2" t="s">
        <v>1477</v>
      </c>
      <c r="C1488" s="2" t="s">
        <v>69</v>
      </c>
      <c r="D1488" s="1">
        <v>35552.0</v>
      </c>
      <c r="E1488" s="2" t="s">
        <v>27</v>
      </c>
      <c r="F1488" s="2">
        <v>89.0</v>
      </c>
      <c r="G1488" s="2" t="s">
        <v>57</v>
      </c>
      <c r="H1488" s="2" t="s">
        <v>29</v>
      </c>
      <c r="I1488" s="2" t="s">
        <v>25</v>
      </c>
      <c r="J1488" s="2" t="str">
        <f t="array" ref="J1488">XLOOKUP('Transaction Data'!$G1488,Product_Code,Biscuit_Brand)</f>
        <v>Oatmeal Cookies</v>
      </c>
      <c r="K1488" s="2">
        <f t="array" ref="K1488">XLOOKUP('Transaction Data'!$G1488,Product_Code,Cost)</f>
        <v>19</v>
      </c>
      <c r="L1488" s="2">
        <f t="array" ref="L1488">XLOOKUP('Transaction Data'!$G1488,Product_Code,Unit_Price)</f>
        <v>23</v>
      </c>
      <c r="M1488" s="3">
        <f>'Transaction Data'!$F1488*'Transaction Data'!$K1488</f>
        <v>1691</v>
      </c>
      <c r="N1488" s="3">
        <f>'Transaction Data'!$F1488*'Transaction Data'!$L1488</f>
        <v>2047</v>
      </c>
      <c r="O1488" s="3">
        <f>'Transaction Data'!$N1488-'Transaction Data'!$M1488</f>
        <v>356</v>
      </c>
      <c r="P1488" s="2">
        <f>DATEDIF('Transaction Data'!$D1488,'Transaction Data'!$A1488,"y")</f>
        <v>26</v>
      </c>
      <c r="Q1488" s="2" t="str">
        <f>FLOOR('Transaction Data'!$P1488,15)&amp;"-"&amp;FLOOR('Transaction Data'!$P1488,15)+14</f>
        <v>15-29</v>
      </c>
      <c r="R1488" s="2" t="str">
        <f>IF('Transaction Data'!$L1488&lt;=10,"Less Expensive","Expensive")</f>
        <v>Expensive</v>
      </c>
      <c r="S1488" s="4">
        <f>WEEKDAY('Transaction Data'!$A1488)</f>
        <v>4</v>
      </c>
      <c r="T1488" s="2" t="str">
        <f>IF(WEEKDAY('Transaction Data'!$A1488,2)&lt;6,"Weekday","Weekend")</f>
        <v>Weekday</v>
      </c>
    </row>
    <row r="1489" ht="15.75" customHeight="1">
      <c r="A1489" s="1">
        <v>45433.0</v>
      </c>
      <c r="B1489" s="2" t="s">
        <v>1478</v>
      </c>
      <c r="C1489" s="2" t="s">
        <v>47</v>
      </c>
      <c r="D1489" s="1">
        <v>27709.0</v>
      </c>
      <c r="E1489" s="2" t="s">
        <v>37</v>
      </c>
      <c r="F1489" s="2">
        <v>244.0</v>
      </c>
      <c r="G1489" s="2" t="s">
        <v>57</v>
      </c>
      <c r="H1489" s="2" t="s">
        <v>34</v>
      </c>
      <c r="I1489" s="2" t="s">
        <v>25</v>
      </c>
      <c r="J1489" s="2" t="str">
        <f t="array" ref="J1489">XLOOKUP('Transaction Data'!$G1489,Product_Code,Biscuit_Brand)</f>
        <v>Oatmeal Cookies</v>
      </c>
      <c r="K1489" s="2">
        <f t="array" ref="K1489">XLOOKUP('Transaction Data'!$G1489,Product_Code,Cost)</f>
        <v>19</v>
      </c>
      <c r="L1489" s="2">
        <f t="array" ref="L1489">XLOOKUP('Transaction Data'!$G1489,Product_Code,Unit_Price)</f>
        <v>23</v>
      </c>
      <c r="M1489" s="3">
        <f>'Transaction Data'!$F1489*'Transaction Data'!$K1489</f>
        <v>4636</v>
      </c>
      <c r="N1489" s="3">
        <f>'Transaction Data'!$F1489*'Transaction Data'!$L1489</f>
        <v>5612</v>
      </c>
      <c r="O1489" s="3">
        <f>'Transaction Data'!$N1489-'Transaction Data'!$M1489</f>
        <v>976</v>
      </c>
      <c r="P1489" s="2">
        <f>DATEDIF('Transaction Data'!$D1489,'Transaction Data'!$A1489,"y")</f>
        <v>48</v>
      </c>
      <c r="Q1489" s="2" t="str">
        <f>FLOOR('Transaction Data'!$P1489,15)&amp;"-"&amp;FLOOR('Transaction Data'!$P1489,15)+14</f>
        <v>45-59</v>
      </c>
      <c r="R1489" s="2" t="str">
        <f>IF('Transaction Data'!$L1489&lt;=10,"Less Expensive","Expensive")</f>
        <v>Expensive</v>
      </c>
      <c r="S1489" s="4">
        <f>WEEKDAY('Transaction Data'!$A1489)</f>
        <v>3</v>
      </c>
      <c r="T1489" s="2" t="str">
        <f>IF(WEEKDAY('Transaction Data'!$A1489,2)&lt;6,"Weekday","Weekend")</f>
        <v>Weekday</v>
      </c>
    </row>
    <row r="1490" ht="15.75" customHeight="1">
      <c r="A1490" s="1">
        <v>45437.0</v>
      </c>
      <c r="B1490" s="2" t="s">
        <v>856</v>
      </c>
      <c r="C1490" s="2" t="s">
        <v>54</v>
      </c>
      <c r="D1490" s="1">
        <v>38412.0</v>
      </c>
      <c r="E1490" s="2" t="s">
        <v>22</v>
      </c>
      <c r="F1490" s="2">
        <v>429.0</v>
      </c>
      <c r="G1490" s="2" t="s">
        <v>33</v>
      </c>
      <c r="H1490" s="2" t="s">
        <v>24</v>
      </c>
      <c r="I1490" s="2" t="s">
        <v>30</v>
      </c>
      <c r="J1490" s="2" t="str">
        <f t="array" ref="J1490">XLOOKUP('Transaction Data'!$G1490,Product_Code,Biscuit_Brand)</f>
        <v>Caramel Biscuits</v>
      </c>
      <c r="K1490" s="2">
        <f t="array" ref="K1490">XLOOKUP('Transaction Data'!$G1490,Product_Code,Cost)</f>
        <v>18</v>
      </c>
      <c r="L1490" s="2">
        <f t="array" ref="L1490">XLOOKUP('Transaction Data'!$G1490,Product_Code,Unit_Price)</f>
        <v>22</v>
      </c>
      <c r="M1490" s="3">
        <f>'Transaction Data'!$F1490*'Transaction Data'!$K1490</f>
        <v>7722</v>
      </c>
      <c r="N1490" s="3">
        <f>'Transaction Data'!$F1490*'Transaction Data'!$L1490</f>
        <v>9438</v>
      </c>
      <c r="O1490" s="3">
        <f>'Transaction Data'!$N1490-'Transaction Data'!$M1490</f>
        <v>1716</v>
      </c>
      <c r="P1490" s="2">
        <f>DATEDIF('Transaction Data'!$D1490,'Transaction Data'!$A1490,"y")</f>
        <v>19</v>
      </c>
      <c r="Q1490" s="2" t="str">
        <f>FLOOR('Transaction Data'!$P1490,15)&amp;"-"&amp;FLOOR('Transaction Data'!$P1490,15)+14</f>
        <v>15-29</v>
      </c>
      <c r="R1490" s="2" t="str">
        <f>IF('Transaction Data'!$L1490&lt;=10,"Less Expensive","Expensive")</f>
        <v>Expensive</v>
      </c>
      <c r="S1490" s="4">
        <f>WEEKDAY('Transaction Data'!$A1490)</f>
        <v>7</v>
      </c>
      <c r="T1490" s="2" t="str">
        <f>IF(WEEKDAY('Transaction Data'!$A1490,2)&lt;6,"Weekday","Weekend")</f>
        <v>Weekend</v>
      </c>
    </row>
    <row r="1491" ht="15.75" customHeight="1">
      <c r="A1491" s="1">
        <v>45443.0</v>
      </c>
      <c r="B1491" s="2" t="s">
        <v>1479</v>
      </c>
      <c r="C1491" s="2" t="s">
        <v>69</v>
      </c>
      <c r="D1491" s="1">
        <v>33536.0</v>
      </c>
      <c r="E1491" s="2" t="s">
        <v>27</v>
      </c>
      <c r="F1491" s="2">
        <v>206.0</v>
      </c>
      <c r="G1491" s="2" t="s">
        <v>28</v>
      </c>
      <c r="H1491" s="2" t="s">
        <v>29</v>
      </c>
      <c r="I1491" s="2" t="s">
        <v>25</v>
      </c>
      <c r="J1491" s="2" t="str">
        <f t="array" ref="J1491">XLOOKUP('Transaction Data'!$G1491,Product_Code,Biscuit_Brand)</f>
        <v>Shortbread</v>
      </c>
      <c r="K1491" s="2">
        <f t="array" ref="K1491">XLOOKUP('Transaction Data'!$G1491,Product_Code,Cost)</f>
        <v>10</v>
      </c>
      <c r="L1491" s="2">
        <f t="array" ref="L1491">XLOOKUP('Transaction Data'!$G1491,Product_Code,Unit_Price)</f>
        <v>45</v>
      </c>
      <c r="M1491" s="3">
        <f>'Transaction Data'!$F1491*'Transaction Data'!$K1491</f>
        <v>2060</v>
      </c>
      <c r="N1491" s="3">
        <f>'Transaction Data'!$F1491*'Transaction Data'!$L1491</f>
        <v>9270</v>
      </c>
      <c r="O1491" s="3">
        <f>'Transaction Data'!$N1491-'Transaction Data'!$M1491</f>
        <v>7210</v>
      </c>
      <c r="P1491" s="2">
        <f>DATEDIF('Transaction Data'!$D1491,'Transaction Data'!$A1491,"y")</f>
        <v>32</v>
      </c>
      <c r="Q1491" s="2" t="str">
        <f>FLOOR('Transaction Data'!$P1491,15)&amp;"-"&amp;FLOOR('Transaction Data'!$P1491,15)+14</f>
        <v>30-44</v>
      </c>
      <c r="R1491" s="2" t="str">
        <f>IF('Transaction Data'!$L1491&lt;=10,"Less Expensive","Expensive")</f>
        <v>Expensive</v>
      </c>
      <c r="S1491" s="4">
        <f>WEEKDAY('Transaction Data'!$A1491)</f>
        <v>6</v>
      </c>
      <c r="T1491" s="2" t="str">
        <f>IF(WEEKDAY('Transaction Data'!$A1491,2)&lt;6,"Weekday","Weekend")</f>
        <v>Weekday</v>
      </c>
    </row>
    <row r="1492" ht="15.75" customHeight="1">
      <c r="A1492" s="1">
        <v>45410.0</v>
      </c>
      <c r="B1492" s="2" t="s">
        <v>1480</v>
      </c>
      <c r="C1492" s="2" t="s">
        <v>41</v>
      </c>
      <c r="D1492" s="1">
        <v>26203.0</v>
      </c>
      <c r="E1492" s="2" t="s">
        <v>27</v>
      </c>
      <c r="F1492" s="2">
        <v>70.0</v>
      </c>
      <c r="G1492" s="2" t="s">
        <v>28</v>
      </c>
      <c r="H1492" s="2" t="s">
        <v>34</v>
      </c>
      <c r="I1492" s="2" t="s">
        <v>25</v>
      </c>
      <c r="J1492" s="2" t="str">
        <f t="array" ref="J1492">XLOOKUP('Transaction Data'!$G1492,Product_Code,Biscuit_Brand)</f>
        <v>Shortbread</v>
      </c>
      <c r="K1492" s="2">
        <f t="array" ref="K1492">XLOOKUP('Transaction Data'!$G1492,Product_Code,Cost)</f>
        <v>10</v>
      </c>
      <c r="L1492" s="2">
        <f t="array" ref="L1492">XLOOKUP('Transaction Data'!$G1492,Product_Code,Unit_Price)</f>
        <v>45</v>
      </c>
      <c r="M1492" s="3">
        <f>'Transaction Data'!$F1492*'Transaction Data'!$K1492</f>
        <v>700</v>
      </c>
      <c r="N1492" s="3">
        <f>'Transaction Data'!$F1492*'Transaction Data'!$L1492</f>
        <v>3150</v>
      </c>
      <c r="O1492" s="3">
        <f>'Transaction Data'!$N1492-'Transaction Data'!$M1492</f>
        <v>2450</v>
      </c>
      <c r="P1492" s="2">
        <f>DATEDIF('Transaction Data'!$D1492,'Transaction Data'!$A1492,"y")</f>
        <v>52</v>
      </c>
      <c r="Q1492" s="2" t="str">
        <f>FLOOR('Transaction Data'!$P1492,15)&amp;"-"&amp;FLOOR('Transaction Data'!$P1492,15)+14</f>
        <v>45-59</v>
      </c>
      <c r="R1492" s="2" t="str">
        <f>IF('Transaction Data'!$L1492&lt;=10,"Less Expensive","Expensive")</f>
        <v>Expensive</v>
      </c>
      <c r="S1492" s="4">
        <f>WEEKDAY('Transaction Data'!$A1492)</f>
        <v>1</v>
      </c>
      <c r="T1492" s="2" t="str">
        <f>IF(WEEKDAY('Transaction Data'!$A1492,2)&lt;6,"Weekday","Weekend")</f>
        <v>Weekend</v>
      </c>
    </row>
    <row r="1493" ht="15.75" customHeight="1">
      <c r="A1493" s="1">
        <v>45404.0</v>
      </c>
      <c r="B1493" s="2" t="s">
        <v>1481</v>
      </c>
      <c r="C1493" s="2" t="s">
        <v>32</v>
      </c>
      <c r="D1493" s="1">
        <v>22646.0</v>
      </c>
      <c r="E1493" s="2" t="s">
        <v>22</v>
      </c>
      <c r="F1493" s="2">
        <v>180.0</v>
      </c>
      <c r="G1493" s="2" t="s">
        <v>33</v>
      </c>
      <c r="H1493" s="2" t="s">
        <v>24</v>
      </c>
      <c r="I1493" s="2" t="s">
        <v>25</v>
      </c>
      <c r="J1493" s="2" t="str">
        <f t="array" ref="J1493">XLOOKUP('Transaction Data'!$G1493,Product_Code,Biscuit_Brand)</f>
        <v>Caramel Biscuits</v>
      </c>
      <c r="K1493" s="2">
        <f t="array" ref="K1493">XLOOKUP('Transaction Data'!$G1493,Product_Code,Cost)</f>
        <v>18</v>
      </c>
      <c r="L1493" s="2">
        <f t="array" ref="L1493">XLOOKUP('Transaction Data'!$G1493,Product_Code,Unit_Price)</f>
        <v>22</v>
      </c>
      <c r="M1493" s="3">
        <f>'Transaction Data'!$F1493*'Transaction Data'!$K1493</f>
        <v>3240</v>
      </c>
      <c r="N1493" s="3">
        <f>'Transaction Data'!$F1493*'Transaction Data'!$L1493</f>
        <v>3960</v>
      </c>
      <c r="O1493" s="3">
        <f>'Transaction Data'!$N1493-'Transaction Data'!$M1493</f>
        <v>720</v>
      </c>
      <c r="P1493" s="2">
        <f>DATEDIF('Transaction Data'!$D1493,'Transaction Data'!$A1493,"y")</f>
        <v>62</v>
      </c>
      <c r="Q1493" s="2" t="str">
        <f>FLOOR('Transaction Data'!$P1493,15)&amp;"-"&amp;FLOOR('Transaction Data'!$P1493,15)+14</f>
        <v>60-74</v>
      </c>
      <c r="R1493" s="2" t="str">
        <f>IF('Transaction Data'!$L1493&lt;=10,"Less Expensive","Expensive")</f>
        <v>Expensive</v>
      </c>
      <c r="S1493" s="4">
        <f>WEEKDAY('Transaction Data'!$A1493)</f>
        <v>2</v>
      </c>
      <c r="T1493" s="2" t="str">
        <f>IF(WEEKDAY('Transaction Data'!$A1493,2)&lt;6,"Weekday","Weekend")</f>
        <v>Weekday</v>
      </c>
    </row>
    <row r="1494" ht="15.75" customHeight="1">
      <c r="A1494" s="1">
        <v>45467.0</v>
      </c>
      <c r="B1494" s="2" t="s">
        <v>1482</v>
      </c>
      <c r="C1494" s="2" t="s">
        <v>21</v>
      </c>
      <c r="D1494" s="1">
        <v>24051.0</v>
      </c>
      <c r="E1494" s="2" t="s">
        <v>37</v>
      </c>
      <c r="F1494" s="2">
        <v>324.0</v>
      </c>
      <c r="G1494" s="2" t="s">
        <v>60</v>
      </c>
      <c r="H1494" s="2" t="s">
        <v>29</v>
      </c>
      <c r="I1494" s="2" t="s">
        <v>25</v>
      </c>
      <c r="J1494" s="2" t="str">
        <f t="array" ref="J1494">XLOOKUP('Transaction Data'!$G1494,Product_Code,Biscuit_Brand)</f>
        <v>Peanut Butter Bites</v>
      </c>
      <c r="K1494" s="2">
        <f t="array" ref="K1494">XLOOKUP('Transaction Data'!$G1494,Product_Code,Cost)</f>
        <v>5</v>
      </c>
      <c r="L1494" s="2">
        <f t="array" ref="L1494">XLOOKUP('Transaction Data'!$G1494,Product_Code,Unit_Price)</f>
        <v>7</v>
      </c>
      <c r="M1494" s="3">
        <f>'Transaction Data'!$F1494*'Transaction Data'!$K1494</f>
        <v>1620</v>
      </c>
      <c r="N1494" s="3">
        <f>'Transaction Data'!$F1494*'Transaction Data'!$L1494</f>
        <v>2268</v>
      </c>
      <c r="O1494" s="3">
        <f>'Transaction Data'!$N1494-'Transaction Data'!$M1494</f>
        <v>648</v>
      </c>
      <c r="P1494" s="2">
        <f>DATEDIF('Transaction Data'!$D1494,'Transaction Data'!$A1494,"y")</f>
        <v>58</v>
      </c>
      <c r="Q1494" s="2" t="str">
        <f>FLOOR('Transaction Data'!$P1494,15)&amp;"-"&amp;FLOOR('Transaction Data'!$P1494,15)+14</f>
        <v>45-59</v>
      </c>
      <c r="R1494" s="2" t="str">
        <f>IF('Transaction Data'!$L1494&lt;=10,"Less Expensive","Expensive")</f>
        <v>Less Expensive</v>
      </c>
      <c r="S1494" s="4">
        <f>WEEKDAY('Transaction Data'!$A1494)</f>
        <v>2</v>
      </c>
      <c r="T1494" s="2" t="str">
        <f>IF(WEEKDAY('Transaction Data'!$A1494,2)&lt;6,"Weekday","Weekend")</f>
        <v>Weekday</v>
      </c>
    </row>
    <row r="1495" ht="15.75" customHeight="1">
      <c r="A1495" s="1">
        <v>45333.0</v>
      </c>
      <c r="B1495" s="2" t="s">
        <v>1483</v>
      </c>
      <c r="C1495" s="2" t="s">
        <v>54</v>
      </c>
      <c r="D1495" s="1">
        <v>30671.0</v>
      </c>
      <c r="E1495" s="2" t="s">
        <v>37</v>
      </c>
      <c r="F1495" s="2">
        <v>164.0</v>
      </c>
      <c r="G1495" s="2" t="s">
        <v>55</v>
      </c>
      <c r="H1495" s="2" t="s">
        <v>34</v>
      </c>
      <c r="I1495" s="2" t="s">
        <v>25</v>
      </c>
      <c r="J1495" s="2" t="str">
        <f t="array" ref="J1495">XLOOKUP('Transaction Data'!$G1495,Product_Code,Biscuit_Brand)</f>
        <v>Vanilla Wafers</v>
      </c>
      <c r="K1495" s="2">
        <f t="array" ref="K1495">XLOOKUP('Transaction Data'!$G1495,Product_Code,Cost)</f>
        <v>18</v>
      </c>
      <c r="L1495" s="2">
        <f t="array" ref="L1495">XLOOKUP('Transaction Data'!$G1495,Product_Code,Unit_Price)</f>
        <v>36</v>
      </c>
      <c r="M1495" s="3">
        <f>'Transaction Data'!$F1495*'Transaction Data'!$K1495</f>
        <v>2952</v>
      </c>
      <c r="N1495" s="3">
        <f>'Transaction Data'!$F1495*'Transaction Data'!$L1495</f>
        <v>5904</v>
      </c>
      <c r="O1495" s="3">
        <f>'Transaction Data'!$N1495-'Transaction Data'!$M1495</f>
        <v>2952</v>
      </c>
      <c r="P1495" s="2">
        <f>DATEDIF('Transaction Data'!$D1495,'Transaction Data'!$A1495,"y")</f>
        <v>40</v>
      </c>
      <c r="Q1495" s="2" t="str">
        <f>FLOOR('Transaction Data'!$P1495,15)&amp;"-"&amp;FLOOR('Transaction Data'!$P1495,15)+14</f>
        <v>30-44</v>
      </c>
      <c r="R1495" s="2" t="str">
        <f>IF('Transaction Data'!$L1495&lt;=10,"Less Expensive","Expensive")</f>
        <v>Expensive</v>
      </c>
      <c r="S1495" s="4">
        <f>WEEKDAY('Transaction Data'!$A1495)</f>
        <v>1</v>
      </c>
      <c r="T1495" s="2" t="str">
        <f>IF(WEEKDAY('Transaction Data'!$A1495,2)&lt;6,"Weekday","Weekend")</f>
        <v>Weekend</v>
      </c>
    </row>
    <row r="1496" ht="15.75" customHeight="1">
      <c r="A1496" s="1">
        <v>45336.0</v>
      </c>
      <c r="B1496" s="2" t="s">
        <v>1484</v>
      </c>
      <c r="C1496" s="2" t="s">
        <v>69</v>
      </c>
      <c r="D1496" s="1">
        <v>23555.0</v>
      </c>
      <c r="E1496" s="2" t="s">
        <v>63</v>
      </c>
      <c r="F1496" s="2">
        <v>399.0</v>
      </c>
      <c r="G1496" s="2" t="s">
        <v>60</v>
      </c>
      <c r="H1496" s="2" t="s">
        <v>24</v>
      </c>
      <c r="I1496" s="2" t="s">
        <v>25</v>
      </c>
      <c r="J1496" s="2" t="str">
        <f t="array" ref="J1496">XLOOKUP('Transaction Data'!$G1496,Product_Code,Biscuit_Brand)</f>
        <v>Peanut Butter Bites</v>
      </c>
      <c r="K1496" s="2">
        <f t="array" ref="K1496">XLOOKUP('Transaction Data'!$G1496,Product_Code,Cost)</f>
        <v>5</v>
      </c>
      <c r="L1496" s="2">
        <f t="array" ref="L1496">XLOOKUP('Transaction Data'!$G1496,Product_Code,Unit_Price)</f>
        <v>7</v>
      </c>
      <c r="M1496" s="3">
        <f>'Transaction Data'!$F1496*'Transaction Data'!$K1496</f>
        <v>1995</v>
      </c>
      <c r="N1496" s="3">
        <f>'Transaction Data'!$F1496*'Transaction Data'!$L1496</f>
        <v>2793</v>
      </c>
      <c r="O1496" s="3">
        <f>'Transaction Data'!$N1496-'Transaction Data'!$M1496</f>
        <v>798</v>
      </c>
      <c r="P1496" s="2">
        <f>DATEDIF('Transaction Data'!$D1496,'Transaction Data'!$A1496,"y")</f>
        <v>59</v>
      </c>
      <c r="Q1496" s="2" t="str">
        <f>FLOOR('Transaction Data'!$P1496,15)&amp;"-"&amp;FLOOR('Transaction Data'!$P1496,15)+14</f>
        <v>45-59</v>
      </c>
      <c r="R1496" s="2" t="str">
        <f>IF('Transaction Data'!$L1496&lt;=10,"Less Expensive","Expensive")</f>
        <v>Less Expensive</v>
      </c>
      <c r="S1496" s="4">
        <f>WEEKDAY('Transaction Data'!$A1496)</f>
        <v>4</v>
      </c>
      <c r="T1496" s="2" t="str">
        <f>IF(WEEKDAY('Transaction Data'!$A1496,2)&lt;6,"Weekday","Weekend")</f>
        <v>Weekday</v>
      </c>
    </row>
    <row r="1497" ht="15.75" customHeight="1">
      <c r="A1497" s="1">
        <v>45337.0</v>
      </c>
      <c r="B1497" s="2" t="s">
        <v>1485</v>
      </c>
      <c r="C1497" s="2" t="s">
        <v>21</v>
      </c>
      <c r="D1497" s="1">
        <v>24943.0</v>
      </c>
      <c r="E1497" s="2" t="s">
        <v>27</v>
      </c>
      <c r="F1497" s="2">
        <v>98.0</v>
      </c>
      <c r="G1497" s="2" t="s">
        <v>61</v>
      </c>
      <c r="H1497" s="2" t="s">
        <v>29</v>
      </c>
      <c r="I1497" s="2" t="s">
        <v>25</v>
      </c>
      <c r="J1497" s="2" t="str">
        <f t="array" ref="J1497">XLOOKUP('Transaction Data'!$G1497,Product_Code,Biscuit_Brand)</f>
        <v>Choco Delight</v>
      </c>
      <c r="K1497" s="2">
        <f t="array" ref="K1497">XLOOKUP('Transaction Data'!$G1497,Product_Code,Cost)</f>
        <v>3</v>
      </c>
      <c r="L1497" s="2">
        <f t="array" ref="L1497">XLOOKUP('Transaction Data'!$G1497,Product_Code,Unit_Price)</f>
        <v>5</v>
      </c>
      <c r="M1497" s="3">
        <f>'Transaction Data'!$F1497*'Transaction Data'!$K1497</f>
        <v>294</v>
      </c>
      <c r="N1497" s="3">
        <f>'Transaction Data'!$F1497*'Transaction Data'!$L1497</f>
        <v>490</v>
      </c>
      <c r="O1497" s="3">
        <f>'Transaction Data'!$N1497-'Transaction Data'!$M1497</f>
        <v>196</v>
      </c>
      <c r="P1497" s="2">
        <f>DATEDIF('Transaction Data'!$D1497,'Transaction Data'!$A1497,"y")</f>
        <v>55</v>
      </c>
      <c r="Q1497" s="2" t="str">
        <f>FLOOR('Transaction Data'!$P1497,15)&amp;"-"&amp;FLOOR('Transaction Data'!$P1497,15)+14</f>
        <v>45-59</v>
      </c>
      <c r="R1497" s="2" t="str">
        <f>IF('Transaction Data'!$L1497&lt;=10,"Less Expensive","Expensive")</f>
        <v>Less Expensive</v>
      </c>
      <c r="S1497" s="4">
        <f>WEEKDAY('Transaction Data'!$A1497)</f>
        <v>5</v>
      </c>
      <c r="T1497" s="2" t="str">
        <f>IF(WEEKDAY('Transaction Data'!$A1497,2)&lt;6,"Weekday","Weekend")</f>
        <v>Weekday</v>
      </c>
    </row>
    <row r="1498" ht="15.75" customHeight="1">
      <c r="A1498" s="1">
        <v>45415.0</v>
      </c>
      <c r="B1498" s="2" t="s">
        <v>1486</v>
      </c>
      <c r="C1498" s="2" t="s">
        <v>69</v>
      </c>
      <c r="D1498" s="1">
        <v>37649.0</v>
      </c>
      <c r="E1498" s="2" t="s">
        <v>27</v>
      </c>
      <c r="F1498" s="2">
        <v>467.0</v>
      </c>
      <c r="G1498" s="2" t="s">
        <v>38</v>
      </c>
      <c r="H1498" s="2" t="s">
        <v>34</v>
      </c>
      <c r="I1498" s="2" t="s">
        <v>25</v>
      </c>
      <c r="J1498" s="2" t="str">
        <f t="array" ref="J1498">XLOOKUP('Transaction Data'!$G1498,Product_Code,Biscuit_Brand)</f>
        <v>Ginger Snaps</v>
      </c>
      <c r="K1498" s="2">
        <f t="array" ref="K1498">XLOOKUP('Transaction Data'!$G1498,Product_Code,Cost)</f>
        <v>14</v>
      </c>
      <c r="L1498" s="2">
        <f t="array" ref="L1498">XLOOKUP('Transaction Data'!$G1498,Product_Code,Unit_Price)</f>
        <v>28</v>
      </c>
      <c r="M1498" s="3">
        <f>'Transaction Data'!$F1498*'Transaction Data'!$K1498</f>
        <v>6538</v>
      </c>
      <c r="N1498" s="3">
        <f>'Transaction Data'!$F1498*'Transaction Data'!$L1498</f>
        <v>13076</v>
      </c>
      <c r="O1498" s="3">
        <f>'Transaction Data'!$N1498-'Transaction Data'!$M1498</f>
        <v>6538</v>
      </c>
      <c r="P1498" s="2">
        <f>DATEDIF('Transaction Data'!$D1498,'Transaction Data'!$A1498,"y")</f>
        <v>21</v>
      </c>
      <c r="Q1498" s="2" t="str">
        <f>FLOOR('Transaction Data'!$P1498,15)&amp;"-"&amp;FLOOR('Transaction Data'!$P1498,15)+14</f>
        <v>15-29</v>
      </c>
      <c r="R1498" s="2" t="str">
        <f>IF('Transaction Data'!$L1498&lt;=10,"Less Expensive","Expensive")</f>
        <v>Expensive</v>
      </c>
      <c r="S1498" s="4">
        <f>WEEKDAY('Transaction Data'!$A1498)</f>
        <v>6</v>
      </c>
      <c r="T1498" s="2" t="str">
        <f>IF(WEEKDAY('Transaction Data'!$A1498,2)&lt;6,"Weekday","Weekend")</f>
        <v>Weekday</v>
      </c>
    </row>
    <row r="1499" ht="15.75" customHeight="1">
      <c r="A1499" s="1">
        <v>45366.0</v>
      </c>
      <c r="B1499" s="2" t="s">
        <v>1487</v>
      </c>
      <c r="C1499" s="2" t="s">
        <v>32</v>
      </c>
      <c r="D1499" s="1">
        <v>20549.0</v>
      </c>
      <c r="E1499" s="2" t="s">
        <v>37</v>
      </c>
      <c r="F1499" s="2">
        <v>87.0</v>
      </c>
      <c r="G1499" s="2" t="s">
        <v>28</v>
      </c>
      <c r="H1499" s="2" t="s">
        <v>24</v>
      </c>
      <c r="I1499" s="2" t="s">
        <v>25</v>
      </c>
      <c r="J1499" s="2" t="str">
        <f t="array" ref="J1499">XLOOKUP('Transaction Data'!$G1499,Product_Code,Biscuit_Brand)</f>
        <v>Shortbread</v>
      </c>
      <c r="K1499" s="2">
        <f t="array" ref="K1499">XLOOKUP('Transaction Data'!$G1499,Product_Code,Cost)</f>
        <v>10</v>
      </c>
      <c r="L1499" s="2">
        <f t="array" ref="L1499">XLOOKUP('Transaction Data'!$G1499,Product_Code,Unit_Price)</f>
        <v>45</v>
      </c>
      <c r="M1499" s="3">
        <f>'Transaction Data'!$F1499*'Transaction Data'!$K1499</f>
        <v>870</v>
      </c>
      <c r="N1499" s="3">
        <f>'Transaction Data'!$F1499*'Transaction Data'!$L1499</f>
        <v>3915</v>
      </c>
      <c r="O1499" s="3">
        <f>'Transaction Data'!$N1499-'Transaction Data'!$M1499</f>
        <v>3045</v>
      </c>
      <c r="P1499" s="2">
        <f>DATEDIF('Transaction Data'!$D1499,'Transaction Data'!$A1499,"y")</f>
        <v>67</v>
      </c>
      <c r="Q1499" s="2" t="str">
        <f>FLOOR('Transaction Data'!$P1499,15)&amp;"-"&amp;FLOOR('Transaction Data'!$P1499,15)+14</f>
        <v>60-74</v>
      </c>
      <c r="R1499" s="2" t="str">
        <f>IF('Transaction Data'!$L1499&lt;=10,"Less Expensive","Expensive")</f>
        <v>Expensive</v>
      </c>
      <c r="S1499" s="4">
        <f>WEEKDAY('Transaction Data'!$A1499)</f>
        <v>6</v>
      </c>
      <c r="T1499" s="2" t="str">
        <f>IF(WEEKDAY('Transaction Data'!$A1499,2)&lt;6,"Weekday","Weekend")</f>
        <v>Weekday</v>
      </c>
    </row>
    <row r="1500" ht="15.75" customHeight="1">
      <c r="A1500" s="1">
        <v>45397.0</v>
      </c>
      <c r="B1500" s="2" t="s">
        <v>1488</v>
      </c>
      <c r="C1500" s="2" t="s">
        <v>54</v>
      </c>
      <c r="D1500" s="1">
        <v>23765.0</v>
      </c>
      <c r="E1500" s="2" t="s">
        <v>63</v>
      </c>
      <c r="F1500" s="2">
        <v>11.0</v>
      </c>
      <c r="G1500" s="2" t="s">
        <v>55</v>
      </c>
      <c r="H1500" s="2" t="s">
        <v>29</v>
      </c>
      <c r="I1500" s="2" t="s">
        <v>25</v>
      </c>
      <c r="J1500" s="2" t="str">
        <f t="array" ref="J1500">XLOOKUP('Transaction Data'!$G1500,Product_Code,Biscuit_Brand)</f>
        <v>Vanilla Wafers</v>
      </c>
      <c r="K1500" s="2">
        <f t="array" ref="K1500">XLOOKUP('Transaction Data'!$G1500,Product_Code,Cost)</f>
        <v>18</v>
      </c>
      <c r="L1500" s="2">
        <f t="array" ref="L1500">XLOOKUP('Transaction Data'!$G1500,Product_Code,Unit_Price)</f>
        <v>36</v>
      </c>
      <c r="M1500" s="3">
        <f>'Transaction Data'!$F1500*'Transaction Data'!$K1500</f>
        <v>198</v>
      </c>
      <c r="N1500" s="3">
        <f>'Transaction Data'!$F1500*'Transaction Data'!$L1500</f>
        <v>396</v>
      </c>
      <c r="O1500" s="3">
        <f>'Transaction Data'!$N1500-'Transaction Data'!$M1500</f>
        <v>198</v>
      </c>
      <c r="P1500" s="2">
        <f>DATEDIF('Transaction Data'!$D1500,'Transaction Data'!$A1500,"y")</f>
        <v>59</v>
      </c>
      <c r="Q1500" s="2" t="str">
        <f>FLOOR('Transaction Data'!$P1500,15)&amp;"-"&amp;FLOOR('Transaction Data'!$P1500,15)+14</f>
        <v>45-59</v>
      </c>
      <c r="R1500" s="2" t="str">
        <f>IF('Transaction Data'!$L1500&lt;=10,"Less Expensive","Expensive")</f>
        <v>Expensive</v>
      </c>
      <c r="S1500" s="4">
        <f>WEEKDAY('Transaction Data'!$A1500)</f>
        <v>2</v>
      </c>
      <c r="T1500" s="2" t="str">
        <f>IF(WEEKDAY('Transaction Data'!$A1500,2)&lt;6,"Weekday","Weekend")</f>
        <v>Weekday</v>
      </c>
    </row>
    <row r="1501" ht="15.75" customHeight="1">
      <c r="A1501" s="1">
        <v>45485.0</v>
      </c>
      <c r="B1501" s="2" t="s">
        <v>1489</v>
      </c>
      <c r="C1501" s="2" t="s">
        <v>51</v>
      </c>
      <c r="D1501" s="1">
        <v>26188.0</v>
      </c>
      <c r="E1501" s="2" t="s">
        <v>27</v>
      </c>
      <c r="F1501" s="2">
        <v>137.0</v>
      </c>
      <c r="G1501" s="2" t="s">
        <v>28</v>
      </c>
      <c r="H1501" s="2" t="s">
        <v>34</v>
      </c>
      <c r="I1501" s="2" t="s">
        <v>25</v>
      </c>
      <c r="J1501" s="2" t="str">
        <f t="array" ref="J1501">XLOOKUP('Transaction Data'!$G1501,Product_Code,Biscuit_Brand)</f>
        <v>Shortbread</v>
      </c>
      <c r="K1501" s="2">
        <f t="array" ref="K1501">XLOOKUP('Transaction Data'!$G1501,Product_Code,Cost)</f>
        <v>10</v>
      </c>
      <c r="L1501" s="2">
        <f t="array" ref="L1501">XLOOKUP('Transaction Data'!$G1501,Product_Code,Unit_Price)</f>
        <v>45</v>
      </c>
      <c r="M1501" s="3">
        <f>'Transaction Data'!$F1501*'Transaction Data'!$K1501</f>
        <v>1370</v>
      </c>
      <c r="N1501" s="3">
        <f>'Transaction Data'!$F1501*'Transaction Data'!$L1501</f>
        <v>6165</v>
      </c>
      <c r="O1501" s="3">
        <f>'Transaction Data'!$N1501-'Transaction Data'!$M1501</f>
        <v>4795</v>
      </c>
      <c r="P1501" s="2">
        <f>DATEDIF('Transaction Data'!$D1501,'Transaction Data'!$A1501,"y")</f>
        <v>52</v>
      </c>
      <c r="Q1501" s="2" t="str">
        <f>FLOOR('Transaction Data'!$P1501,15)&amp;"-"&amp;FLOOR('Transaction Data'!$P1501,15)+14</f>
        <v>45-59</v>
      </c>
      <c r="R1501" s="2" t="str">
        <f>IF('Transaction Data'!$L1501&lt;=10,"Less Expensive","Expensive")</f>
        <v>Expensive</v>
      </c>
      <c r="S1501" s="4">
        <f>WEEKDAY('Transaction Data'!$A1501)</f>
        <v>6</v>
      </c>
      <c r="T1501" s="2" t="str">
        <f>IF(WEEKDAY('Transaction Data'!$A1501,2)&lt;6,"Weekday","Weekend")</f>
        <v>Weekday</v>
      </c>
    </row>
    <row r="1502" ht="15.75" customHeight="1">
      <c r="A1502" s="1">
        <v>45303.0</v>
      </c>
      <c r="B1502" s="2" t="s">
        <v>1490</v>
      </c>
      <c r="C1502" s="2" t="s">
        <v>54</v>
      </c>
      <c r="D1502" s="1">
        <v>32427.0</v>
      </c>
      <c r="E1502" s="2" t="s">
        <v>63</v>
      </c>
      <c r="F1502" s="2">
        <v>372.0</v>
      </c>
      <c r="G1502" s="2" t="s">
        <v>33</v>
      </c>
      <c r="H1502" s="2" t="s">
        <v>24</v>
      </c>
      <c r="I1502" s="2" t="s">
        <v>25</v>
      </c>
      <c r="J1502" s="2" t="str">
        <f t="array" ref="J1502">XLOOKUP('Transaction Data'!$G1502,Product_Code,Biscuit_Brand)</f>
        <v>Caramel Biscuits</v>
      </c>
      <c r="K1502" s="2">
        <f t="array" ref="K1502">XLOOKUP('Transaction Data'!$G1502,Product_Code,Cost)</f>
        <v>18</v>
      </c>
      <c r="L1502" s="2">
        <f t="array" ref="L1502">XLOOKUP('Transaction Data'!$G1502,Product_Code,Unit_Price)</f>
        <v>22</v>
      </c>
      <c r="M1502" s="3">
        <f>'Transaction Data'!$F1502*'Transaction Data'!$K1502</f>
        <v>6696</v>
      </c>
      <c r="N1502" s="3">
        <f>'Transaction Data'!$F1502*'Transaction Data'!$L1502</f>
        <v>8184</v>
      </c>
      <c r="O1502" s="3">
        <f>'Transaction Data'!$N1502-'Transaction Data'!$M1502</f>
        <v>1488</v>
      </c>
      <c r="P1502" s="2">
        <f>DATEDIF('Transaction Data'!$D1502,'Transaction Data'!$A1502,"y")</f>
        <v>35</v>
      </c>
      <c r="Q1502" s="2" t="str">
        <f>FLOOR('Transaction Data'!$P1502,15)&amp;"-"&amp;FLOOR('Transaction Data'!$P1502,15)+14</f>
        <v>30-44</v>
      </c>
      <c r="R1502" s="2" t="str">
        <f>IF('Transaction Data'!$L1502&lt;=10,"Less Expensive","Expensive")</f>
        <v>Expensive</v>
      </c>
      <c r="S1502" s="4">
        <f>WEEKDAY('Transaction Data'!$A1502)</f>
        <v>6</v>
      </c>
      <c r="T1502" s="2" t="str">
        <f>IF(WEEKDAY('Transaction Data'!$A1502,2)&lt;6,"Weekday","Weekend")</f>
        <v>Weekday</v>
      </c>
    </row>
    <row r="1503" ht="15.75" customHeight="1">
      <c r="A1503" s="1">
        <v>45475.0</v>
      </c>
      <c r="B1503" s="2" t="s">
        <v>1491</v>
      </c>
      <c r="C1503" s="2" t="s">
        <v>78</v>
      </c>
      <c r="D1503" s="1">
        <v>26973.0</v>
      </c>
      <c r="E1503" s="2" t="s">
        <v>22</v>
      </c>
      <c r="F1503" s="2">
        <v>86.0</v>
      </c>
      <c r="G1503" s="2" t="s">
        <v>61</v>
      </c>
      <c r="H1503" s="2" t="s">
        <v>29</v>
      </c>
      <c r="I1503" s="2" t="s">
        <v>25</v>
      </c>
      <c r="J1503" s="2" t="str">
        <f t="array" ref="J1503">XLOOKUP('Transaction Data'!$G1503,Product_Code,Biscuit_Brand)</f>
        <v>Choco Delight</v>
      </c>
      <c r="K1503" s="2">
        <f t="array" ref="K1503">XLOOKUP('Transaction Data'!$G1503,Product_Code,Cost)</f>
        <v>3</v>
      </c>
      <c r="L1503" s="2">
        <f t="array" ref="L1503">XLOOKUP('Transaction Data'!$G1503,Product_Code,Unit_Price)</f>
        <v>5</v>
      </c>
      <c r="M1503" s="3">
        <f>'Transaction Data'!$F1503*'Transaction Data'!$K1503</f>
        <v>258</v>
      </c>
      <c r="N1503" s="3">
        <f>'Transaction Data'!$F1503*'Transaction Data'!$L1503</f>
        <v>430</v>
      </c>
      <c r="O1503" s="3">
        <f>'Transaction Data'!$N1503-'Transaction Data'!$M1503</f>
        <v>172</v>
      </c>
      <c r="P1503" s="2">
        <f>DATEDIF('Transaction Data'!$D1503,'Transaction Data'!$A1503,"y")</f>
        <v>50</v>
      </c>
      <c r="Q1503" s="2" t="str">
        <f>FLOOR('Transaction Data'!$P1503,15)&amp;"-"&amp;FLOOR('Transaction Data'!$P1503,15)+14</f>
        <v>45-59</v>
      </c>
      <c r="R1503" s="2" t="str">
        <f>IF('Transaction Data'!$L1503&lt;=10,"Less Expensive","Expensive")</f>
        <v>Less Expensive</v>
      </c>
      <c r="S1503" s="4">
        <f>WEEKDAY('Transaction Data'!$A1503)</f>
        <v>3</v>
      </c>
      <c r="T1503" s="2" t="str">
        <f>IF(WEEKDAY('Transaction Data'!$A1503,2)&lt;6,"Weekday","Weekend")</f>
        <v>Weekday</v>
      </c>
    </row>
    <row r="1504" ht="15.75" customHeight="1">
      <c r="A1504" s="1">
        <v>45423.0</v>
      </c>
      <c r="B1504" s="2" t="s">
        <v>1492</v>
      </c>
      <c r="C1504" s="2" t="s">
        <v>54</v>
      </c>
      <c r="D1504" s="1">
        <v>33963.0</v>
      </c>
      <c r="E1504" s="2" t="s">
        <v>63</v>
      </c>
      <c r="F1504" s="2">
        <v>342.0</v>
      </c>
      <c r="G1504" s="2" t="s">
        <v>60</v>
      </c>
      <c r="H1504" s="2" t="s">
        <v>34</v>
      </c>
      <c r="I1504" s="2" t="s">
        <v>25</v>
      </c>
      <c r="J1504" s="2" t="str">
        <f t="array" ref="J1504">XLOOKUP('Transaction Data'!$G1504,Product_Code,Biscuit_Brand)</f>
        <v>Peanut Butter Bites</v>
      </c>
      <c r="K1504" s="2">
        <f t="array" ref="K1504">XLOOKUP('Transaction Data'!$G1504,Product_Code,Cost)</f>
        <v>5</v>
      </c>
      <c r="L1504" s="2">
        <f t="array" ref="L1504">XLOOKUP('Transaction Data'!$G1504,Product_Code,Unit_Price)</f>
        <v>7</v>
      </c>
      <c r="M1504" s="3">
        <f>'Transaction Data'!$F1504*'Transaction Data'!$K1504</f>
        <v>1710</v>
      </c>
      <c r="N1504" s="3">
        <f>'Transaction Data'!$F1504*'Transaction Data'!$L1504</f>
        <v>2394</v>
      </c>
      <c r="O1504" s="3">
        <f>'Transaction Data'!$N1504-'Transaction Data'!$M1504</f>
        <v>684</v>
      </c>
      <c r="P1504" s="2">
        <f>DATEDIF('Transaction Data'!$D1504,'Transaction Data'!$A1504,"y")</f>
        <v>31</v>
      </c>
      <c r="Q1504" s="2" t="str">
        <f>FLOOR('Transaction Data'!$P1504,15)&amp;"-"&amp;FLOOR('Transaction Data'!$P1504,15)+14</f>
        <v>30-44</v>
      </c>
      <c r="R1504" s="2" t="str">
        <f>IF('Transaction Data'!$L1504&lt;=10,"Less Expensive","Expensive")</f>
        <v>Less Expensive</v>
      </c>
      <c r="S1504" s="4">
        <f>WEEKDAY('Transaction Data'!$A1504)</f>
        <v>7</v>
      </c>
      <c r="T1504" s="2" t="str">
        <f>IF(WEEKDAY('Transaction Data'!$A1504,2)&lt;6,"Weekday","Weekend")</f>
        <v>Weekend</v>
      </c>
    </row>
    <row r="1505" ht="15.75" customHeight="1">
      <c r="A1505" s="1">
        <v>45350.0</v>
      </c>
      <c r="B1505" s="2" t="s">
        <v>1493</v>
      </c>
      <c r="C1505" s="2" t="s">
        <v>41</v>
      </c>
      <c r="D1505" s="1">
        <v>22730.0</v>
      </c>
      <c r="E1505" s="2" t="s">
        <v>22</v>
      </c>
      <c r="F1505" s="2">
        <v>409.0</v>
      </c>
      <c r="G1505" s="2" t="s">
        <v>55</v>
      </c>
      <c r="H1505" s="2" t="s">
        <v>24</v>
      </c>
      <c r="I1505" s="2" t="s">
        <v>25</v>
      </c>
      <c r="J1505" s="2" t="str">
        <f t="array" ref="J1505">XLOOKUP('Transaction Data'!$G1505,Product_Code,Biscuit_Brand)</f>
        <v>Vanilla Wafers</v>
      </c>
      <c r="K1505" s="2">
        <f t="array" ref="K1505">XLOOKUP('Transaction Data'!$G1505,Product_Code,Cost)</f>
        <v>18</v>
      </c>
      <c r="L1505" s="2">
        <f t="array" ref="L1505">XLOOKUP('Transaction Data'!$G1505,Product_Code,Unit_Price)</f>
        <v>36</v>
      </c>
      <c r="M1505" s="3">
        <f>'Transaction Data'!$F1505*'Transaction Data'!$K1505</f>
        <v>7362</v>
      </c>
      <c r="N1505" s="3">
        <f>'Transaction Data'!$F1505*'Transaction Data'!$L1505</f>
        <v>14724</v>
      </c>
      <c r="O1505" s="3">
        <f>'Transaction Data'!$N1505-'Transaction Data'!$M1505</f>
        <v>7362</v>
      </c>
      <c r="P1505" s="2">
        <f>DATEDIF('Transaction Data'!$D1505,'Transaction Data'!$A1505,"y")</f>
        <v>61</v>
      </c>
      <c r="Q1505" s="2" t="str">
        <f>FLOOR('Transaction Data'!$P1505,15)&amp;"-"&amp;FLOOR('Transaction Data'!$P1505,15)+14</f>
        <v>60-74</v>
      </c>
      <c r="R1505" s="2" t="str">
        <f>IF('Transaction Data'!$L1505&lt;=10,"Less Expensive","Expensive")</f>
        <v>Expensive</v>
      </c>
      <c r="S1505" s="4">
        <f>WEEKDAY('Transaction Data'!$A1505)</f>
        <v>4</v>
      </c>
      <c r="T1505" s="2" t="str">
        <f>IF(WEEKDAY('Transaction Data'!$A1505,2)&lt;6,"Weekday","Weekend")</f>
        <v>Weekday</v>
      </c>
    </row>
    <row r="1506" ht="15.75" customHeight="1">
      <c r="A1506" s="1">
        <v>45451.0</v>
      </c>
      <c r="B1506" s="2" t="s">
        <v>1494</v>
      </c>
      <c r="C1506" s="2" t="s">
        <v>65</v>
      </c>
      <c r="D1506" s="1">
        <v>31934.0</v>
      </c>
      <c r="E1506" s="2" t="s">
        <v>27</v>
      </c>
      <c r="F1506" s="2">
        <v>378.0</v>
      </c>
      <c r="G1506" s="2" t="s">
        <v>44</v>
      </c>
      <c r="H1506" s="2" t="s">
        <v>29</v>
      </c>
      <c r="I1506" s="2" t="s">
        <v>25</v>
      </c>
      <c r="J1506" s="2" t="str">
        <f t="array" ref="J1506">XLOOKUP('Transaction Data'!$G1506,Product_Code,Biscuit_Brand)</f>
        <v>Butter Crunch</v>
      </c>
      <c r="K1506" s="2">
        <f t="array" ref="K1506">XLOOKUP('Transaction Data'!$G1506,Product_Code,Cost)</f>
        <v>10</v>
      </c>
      <c r="L1506" s="2">
        <f t="array" ref="L1506">XLOOKUP('Transaction Data'!$G1506,Product_Code,Unit_Price)</f>
        <v>11</v>
      </c>
      <c r="M1506" s="3">
        <f>'Transaction Data'!$F1506*'Transaction Data'!$K1506</f>
        <v>3780</v>
      </c>
      <c r="N1506" s="3">
        <f>'Transaction Data'!$F1506*'Transaction Data'!$L1506</f>
        <v>4158</v>
      </c>
      <c r="O1506" s="3">
        <f>'Transaction Data'!$N1506-'Transaction Data'!$M1506</f>
        <v>378</v>
      </c>
      <c r="P1506" s="2">
        <f>DATEDIF('Transaction Data'!$D1506,'Transaction Data'!$A1506,"y")</f>
        <v>37</v>
      </c>
      <c r="Q1506" s="2" t="str">
        <f>FLOOR('Transaction Data'!$P1506,15)&amp;"-"&amp;FLOOR('Transaction Data'!$P1506,15)+14</f>
        <v>30-44</v>
      </c>
      <c r="R1506" s="2" t="str">
        <f>IF('Transaction Data'!$L1506&lt;=10,"Less Expensive","Expensive")</f>
        <v>Expensive</v>
      </c>
      <c r="S1506" s="4">
        <f>WEEKDAY('Transaction Data'!$A1506)</f>
        <v>7</v>
      </c>
      <c r="T1506" s="2" t="str">
        <f>IF(WEEKDAY('Transaction Data'!$A1506,2)&lt;6,"Weekday","Weekend")</f>
        <v>Weekend</v>
      </c>
    </row>
    <row r="1507" ht="15.75" customHeight="1">
      <c r="A1507" s="1">
        <v>45441.0</v>
      </c>
      <c r="B1507" s="2" t="s">
        <v>1495</v>
      </c>
      <c r="C1507" s="2" t="s">
        <v>54</v>
      </c>
      <c r="D1507" s="1">
        <v>30919.0</v>
      </c>
      <c r="E1507" s="2" t="s">
        <v>37</v>
      </c>
      <c r="F1507" s="2">
        <v>237.0</v>
      </c>
      <c r="G1507" s="2" t="s">
        <v>44</v>
      </c>
      <c r="H1507" s="2" t="s">
        <v>34</v>
      </c>
      <c r="I1507" s="2" t="s">
        <v>25</v>
      </c>
      <c r="J1507" s="2" t="str">
        <f t="array" ref="J1507">XLOOKUP('Transaction Data'!$G1507,Product_Code,Biscuit_Brand)</f>
        <v>Butter Crunch</v>
      </c>
      <c r="K1507" s="2">
        <f t="array" ref="K1507">XLOOKUP('Transaction Data'!$G1507,Product_Code,Cost)</f>
        <v>10</v>
      </c>
      <c r="L1507" s="2">
        <f t="array" ref="L1507">XLOOKUP('Transaction Data'!$G1507,Product_Code,Unit_Price)</f>
        <v>11</v>
      </c>
      <c r="M1507" s="3">
        <f>'Transaction Data'!$F1507*'Transaction Data'!$K1507</f>
        <v>2370</v>
      </c>
      <c r="N1507" s="3">
        <f>'Transaction Data'!$F1507*'Transaction Data'!$L1507</f>
        <v>2607</v>
      </c>
      <c r="O1507" s="3">
        <f>'Transaction Data'!$N1507-'Transaction Data'!$M1507</f>
        <v>237</v>
      </c>
      <c r="P1507" s="2">
        <f>DATEDIF('Transaction Data'!$D1507,'Transaction Data'!$A1507,"y")</f>
        <v>39</v>
      </c>
      <c r="Q1507" s="2" t="str">
        <f>FLOOR('Transaction Data'!$P1507,15)&amp;"-"&amp;FLOOR('Transaction Data'!$P1507,15)+14</f>
        <v>30-44</v>
      </c>
      <c r="R1507" s="2" t="str">
        <f>IF('Transaction Data'!$L1507&lt;=10,"Less Expensive","Expensive")</f>
        <v>Expensive</v>
      </c>
      <c r="S1507" s="4">
        <f>WEEKDAY('Transaction Data'!$A1507)</f>
        <v>4</v>
      </c>
      <c r="T1507" s="2" t="str">
        <f>IF(WEEKDAY('Transaction Data'!$A1507,2)&lt;6,"Weekday","Weekend")</f>
        <v>Weekday</v>
      </c>
    </row>
    <row r="1508" ht="15.75" customHeight="1">
      <c r="A1508" s="1">
        <v>45466.0</v>
      </c>
      <c r="B1508" s="2" t="s">
        <v>1496</v>
      </c>
      <c r="C1508" s="2" t="s">
        <v>65</v>
      </c>
      <c r="D1508" s="1">
        <v>17552.0</v>
      </c>
      <c r="E1508" s="2" t="s">
        <v>37</v>
      </c>
      <c r="F1508" s="2">
        <v>260.0</v>
      </c>
      <c r="G1508" s="2" t="s">
        <v>23</v>
      </c>
      <c r="H1508" s="2" t="s">
        <v>24</v>
      </c>
      <c r="I1508" s="2" t="s">
        <v>25</v>
      </c>
      <c r="J1508" s="2" t="str">
        <f t="array" ref="J1508">XLOOKUP('Transaction Data'!$G1508,Product_Code,Biscuit_Brand)</f>
        <v>Cinnamon Swirls</v>
      </c>
      <c r="K1508" s="2">
        <f t="array" ref="K1508">XLOOKUP('Transaction Data'!$G1508,Product_Code,Cost)</f>
        <v>10</v>
      </c>
      <c r="L1508" s="2">
        <f t="array" ref="L1508">XLOOKUP('Transaction Data'!$G1508,Product_Code,Unit_Price)</f>
        <v>14</v>
      </c>
      <c r="M1508" s="3">
        <f>'Transaction Data'!$F1508*'Transaction Data'!$K1508</f>
        <v>2600</v>
      </c>
      <c r="N1508" s="3">
        <f>'Transaction Data'!$F1508*'Transaction Data'!$L1508</f>
        <v>3640</v>
      </c>
      <c r="O1508" s="3">
        <f>'Transaction Data'!$N1508-'Transaction Data'!$M1508</f>
        <v>1040</v>
      </c>
      <c r="P1508" s="2">
        <f>DATEDIF('Transaction Data'!$D1508,'Transaction Data'!$A1508,"y")</f>
        <v>76</v>
      </c>
      <c r="Q1508" s="2" t="str">
        <f>FLOOR('Transaction Data'!$P1508,15)&amp;"-"&amp;FLOOR('Transaction Data'!$P1508,15)+14</f>
        <v>75-89</v>
      </c>
      <c r="R1508" s="2" t="str">
        <f>IF('Transaction Data'!$L1508&lt;=10,"Less Expensive","Expensive")</f>
        <v>Expensive</v>
      </c>
      <c r="S1508" s="4">
        <f>WEEKDAY('Transaction Data'!$A1508)</f>
        <v>1</v>
      </c>
      <c r="T1508" s="2" t="str">
        <f>IF(WEEKDAY('Transaction Data'!$A1508,2)&lt;6,"Weekday","Weekend")</f>
        <v>Weekend</v>
      </c>
    </row>
    <row r="1509" ht="15.75" customHeight="1">
      <c r="A1509" s="1">
        <v>45314.0</v>
      </c>
      <c r="B1509" s="2" t="s">
        <v>1497</v>
      </c>
      <c r="C1509" s="2" t="s">
        <v>32</v>
      </c>
      <c r="D1509" s="1">
        <v>24483.0</v>
      </c>
      <c r="E1509" s="2" t="s">
        <v>37</v>
      </c>
      <c r="F1509" s="2">
        <v>75.0</v>
      </c>
      <c r="G1509" s="2" t="s">
        <v>38</v>
      </c>
      <c r="H1509" s="2" t="s">
        <v>29</v>
      </c>
      <c r="I1509" s="2" t="s">
        <v>25</v>
      </c>
      <c r="J1509" s="2" t="str">
        <f t="array" ref="J1509">XLOOKUP('Transaction Data'!$G1509,Product_Code,Biscuit_Brand)</f>
        <v>Ginger Snaps</v>
      </c>
      <c r="K1509" s="2">
        <f t="array" ref="K1509">XLOOKUP('Transaction Data'!$G1509,Product_Code,Cost)</f>
        <v>14</v>
      </c>
      <c r="L1509" s="2">
        <f t="array" ref="L1509">XLOOKUP('Transaction Data'!$G1509,Product_Code,Unit_Price)</f>
        <v>28</v>
      </c>
      <c r="M1509" s="3">
        <f>'Transaction Data'!$F1509*'Transaction Data'!$K1509</f>
        <v>1050</v>
      </c>
      <c r="N1509" s="3">
        <f>'Transaction Data'!$F1509*'Transaction Data'!$L1509</f>
        <v>2100</v>
      </c>
      <c r="O1509" s="3">
        <f>'Transaction Data'!$N1509-'Transaction Data'!$M1509</f>
        <v>1050</v>
      </c>
      <c r="P1509" s="2">
        <f>DATEDIF('Transaction Data'!$D1509,'Transaction Data'!$A1509,"y")</f>
        <v>57</v>
      </c>
      <c r="Q1509" s="2" t="str">
        <f>FLOOR('Transaction Data'!$P1509,15)&amp;"-"&amp;FLOOR('Transaction Data'!$P1509,15)+14</f>
        <v>45-59</v>
      </c>
      <c r="R1509" s="2" t="str">
        <f>IF('Transaction Data'!$L1509&lt;=10,"Less Expensive","Expensive")</f>
        <v>Expensive</v>
      </c>
      <c r="S1509" s="4">
        <f>WEEKDAY('Transaction Data'!$A1509)</f>
        <v>3</v>
      </c>
      <c r="T1509" s="2" t="str">
        <f>IF(WEEKDAY('Transaction Data'!$A1509,2)&lt;6,"Weekday","Weekend")</f>
        <v>Weekday</v>
      </c>
    </row>
    <row r="1510" ht="15.75" customHeight="1">
      <c r="A1510" s="1">
        <v>45457.0</v>
      </c>
      <c r="B1510" s="2" t="s">
        <v>1498</v>
      </c>
      <c r="C1510" s="2" t="s">
        <v>54</v>
      </c>
      <c r="D1510" s="1">
        <v>26801.0</v>
      </c>
      <c r="E1510" s="2" t="s">
        <v>37</v>
      </c>
      <c r="F1510" s="2">
        <v>490.0</v>
      </c>
      <c r="G1510" s="2" t="s">
        <v>38</v>
      </c>
      <c r="H1510" s="2" t="s">
        <v>34</v>
      </c>
      <c r="I1510" s="2" t="s">
        <v>25</v>
      </c>
      <c r="J1510" s="2" t="str">
        <f t="array" ref="J1510">XLOOKUP('Transaction Data'!$G1510,Product_Code,Biscuit_Brand)</f>
        <v>Ginger Snaps</v>
      </c>
      <c r="K1510" s="2">
        <f t="array" ref="K1510">XLOOKUP('Transaction Data'!$G1510,Product_Code,Cost)</f>
        <v>14</v>
      </c>
      <c r="L1510" s="2">
        <f t="array" ref="L1510">XLOOKUP('Transaction Data'!$G1510,Product_Code,Unit_Price)</f>
        <v>28</v>
      </c>
      <c r="M1510" s="3">
        <f>'Transaction Data'!$F1510*'Transaction Data'!$K1510</f>
        <v>6860</v>
      </c>
      <c r="N1510" s="3">
        <f>'Transaction Data'!$F1510*'Transaction Data'!$L1510</f>
        <v>13720</v>
      </c>
      <c r="O1510" s="3">
        <f>'Transaction Data'!$N1510-'Transaction Data'!$M1510</f>
        <v>6860</v>
      </c>
      <c r="P1510" s="2">
        <f>DATEDIF('Transaction Data'!$D1510,'Transaction Data'!$A1510,"y")</f>
        <v>51</v>
      </c>
      <c r="Q1510" s="2" t="str">
        <f>FLOOR('Transaction Data'!$P1510,15)&amp;"-"&amp;FLOOR('Transaction Data'!$P1510,15)+14</f>
        <v>45-59</v>
      </c>
      <c r="R1510" s="2" t="str">
        <f>IF('Transaction Data'!$L1510&lt;=10,"Less Expensive","Expensive")</f>
        <v>Expensive</v>
      </c>
      <c r="S1510" s="4">
        <f>WEEKDAY('Transaction Data'!$A1510)</f>
        <v>6</v>
      </c>
      <c r="T1510" s="2" t="str">
        <f>IF(WEEKDAY('Transaction Data'!$A1510,2)&lt;6,"Weekday","Weekend")</f>
        <v>Weekday</v>
      </c>
    </row>
    <row r="1511" ht="15.75" customHeight="1">
      <c r="A1511" s="1">
        <v>45373.0</v>
      </c>
      <c r="B1511" s="2" t="s">
        <v>1499</v>
      </c>
      <c r="C1511" s="2" t="s">
        <v>41</v>
      </c>
      <c r="D1511" s="1">
        <v>22400.0</v>
      </c>
      <c r="E1511" s="2" t="s">
        <v>27</v>
      </c>
      <c r="F1511" s="2">
        <v>12.0</v>
      </c>
      <c r="G1511" s="2" t="s">
        <v>55</v>
      </c>
      <c r="H1511" s="2" t="s">
        <v>24</v>
      </c>
      <c r="I1511" s="2" t="s">
        <v>30</v>
      </c>
      <c r="J1511" s="2" t="str">
        <f t="array" ref="J1511">XLOOKUP('Transaction Data'!$G1511,Product_Code,Biscuit_Brand)</f>
        <v>Vanilla Wafers</v>
      </c>
      <c r="K1511" s="2">
        <f t="array" ref="K1511">XLOOKUP('Transaction Data'!$G1511,Product_Code,Cost)</f>
        <v>18</v>
      </c>
      <c r="L1511" s="2">
        <f t="array" ref="L1511">XLOOKUP('Transaction Data'!$G1511,Product_Code,Unit_Price)</f>
        <v>36</v>
      </c>
      <c r="M1511" s="3">
        <f>'Transaction Data'!$F1511*'Transaction Data'!$K1511</f>
        <v>216</v>
      </c>
      <c r="N1511" s="3">
        <f>'Transaction Data'!$F1511*'Transaction Data'!$L1511</f>
        <v>432</v>
      </c>
      <c r="O1511" s="3">
        <f>'Transaction Data'!$N1511-'Transaction Data'!$M1511</f>
        <v>216</v>
      </c>
      <c r="P1511" s="2">
        <f>DATEDIF('Transaction Data'!$D1511,'Transaction Data'!$A1511,"y")</f>
        <v>62</v>
      </c>
      <c r="Q1511" s="2" t="str">
        <f>FLOOR('Transaction Data'!$P1511,15)&amp;"-"&amp;FLOOR('Transaction Data'!$P1511,15)+14</f>
        <v>60-74</v>
      </c>
      <c r="R1511" s="2" t="str">
        <f>IF('Transaction Data'!$L1511&lt;=10,"Less Expensive","Expensive")</f>
        <v>Expensive</v>
      </c>
      <c r="S1511" s="4">
        <f>WEEKDAY('Transaction Data'!$A1511)</f>
        <v>6</v>
      </c>
      <c r="T1511" s="2" t="str">
        <f>IF(WEEKDAY('Transaction Data'!$A1511,2)&lt;6,"Weekday","Weekend")</f>
        <v>Weekday</v>
      </c>
    </row>
    <row r="1512" ht="15.75" customHeight="1">
      <c r="A1512" s="1">
        <v>45340.0</v>
      </c>
      <c r="B1512" s="2" t="s">
        <v>1500</v>
      </c>
      <c r="C1512" s="2" t="s">
        <v>54</v>
      </c>
      <c r="D1512" s="1">
        <v>24951.0</v>
      </c>
      <c r="E1512" s="2" t="s">
        <v>37</v>
      </c>
      <c r="F1512" s="2">
        <v>386.0</v>
      </c>
      <c r="G1512" s="2" t="s">
        <v>48</v>
      </c>
      <c r="H1512" s="2" t="s">
        <v>29</v>
      </c>
      <c r="I1512" s="2" t="s">
        <v>25</v>
      </c>
      <c r="J1512" s="2" t="str">
        <f t="array" ref="J1512">XLOOKUP('Transaction Data'!$G1512,Product_Code,Biscuit_Brand)</f>
        <v>Lemon Crisps</v>
      </c>
      <c r="K1512" s="2">
        <f t="array" ref="K1512">XLOOKUP('Transaction Data'!$G1512,Product_Code,Cost)</f>
        <v>7</v>
      </c>
      <c r="L1512" s="2">
        <f t="array" ref="L1512">XLOOKUP('Transaction Data'!$G1512,Product_Code,Unit_Price)</f>
        <v>9</v>
      </c>
      <c r="M1512" s="3">
        <f>'Transaction Data'!$F1512*'Transaction Data'!$K1512</f>
        <v>2702</v>
      </c>
      <c r="N1512" s="3">
        <f>'Transaction Data'!$F1512*'Transaction Data'!$L1512</f>
        <v>3474</v>
      </c>
      <c r="O1512" s="3">
        <f>'Transaction Data'!$N1512-'Transaction Data'!$M1512</f>
        <v>772</v>
      </c>
      <c r="P1512" s="2">
        <f>DATEDIF('Transaction Data'!$D1512,'Transaction Data'!$A1512,"y")</f>
        <v>55</v>
      </c>
      <c r="Q1512" s="2" t="str">
        <f>FLOOR('Transaction Data'!$P1512,15)&amp;"-"&amp;FLOOR('Transaction Data'!$P1512,15)+14</f>
        <v>45-59</v>
      </c>
      <c r="R1512" s="2" t="str">
        <f>IF('Transaction Data'!$L1512&lt;=10,"Less Expensive","Expensive")</f>
        <v>Less Expensive</v>
      </c>
      <c r="S1512" s="4">
        <f>WEEKDAY('Transaction Data'!$A1512)</f>
        <v>1</v>
      </c>
      <c r="T1512" s="2" t="str">
        <f>IF(WEEKDAY('Transaction Data'!$A1512,2)&lt;6,"Weekday","Weekend")</f>
        <v>Weekend</v>
      </c>
    </row>
    <row r="1513" ht="15.75" customHeight="1">
      <c r="A1513" s="1">
        <v>45502.0</v>
      </c>
      <c r="B1513" s="2" t="s">
        <v>1501</v>
      </c>
      <c r="C1513" s="2" t="s">
        <v>41</v>
      </c>
      <c r="D1513" s="1">
        <v>23082.0</v>
      </c>
      <c r="E1513" s="2" t="s">
        <v>63</v>
      </c>
      <c r="F1513" s="2">
        <v>175.0</v>
      </c>
      <c r="G1513" s="2" t="s">
        <v>33</v>
      </c>
      <c r="H1513" s="2" t="s">
        <v>34</v>
      </c>
      <c r="I1513" s="2" t="s">
        <v>25</v>
      </c>
      <c r="J1513" s="2" t="str">
        <f t="array" ref="J1513">XLOOKUP('Transaction Data'!$G1513,Product_Code,Biscuit_Brand)</f>
        <v>Caramel Biscuits</v>
      </c>
      <c r="K1513" s="2">
        <f t="array" ref="K1513">XLOOKUP('Transaction Data'!$G1513,Product_Code,Cost)</f>
        <v>18</v>
      </c>
      <c r="L1513" s="2">
        <f t="array" ref="L1513">XLOOKUP('Transaction Data'!$G1513,Product_Code,Unit_Price)</f>
        <v>22</v>
      </c>
      <c r="M1513" s="3">
        <f>'Transaction Data'!$F1513*'Transaction Data'!$K1513</f>
        <v>3150</v>
      </c>
      <c r="N1513" s="3">
        <f>'Transaction Data'!$F1513*'Transaction Data'!$L1513</f>
        <v>3850</v>
      </c>
      <c r="O1513" s="3">
        <f>'Transaction Data'!$N1513-'Transaction Data'!$M1513</f>
        <v>700</v>
      </c>
      <c r="P1513" s="2">
        <f>DATEDIF('Transaction Data'!$D1513,'Transaction Data'!$A1513,"y")</f>
        <v>61</v>
      </c>
      <c r="Q1513" s="2" t="str">
        <f>FLOOR('Transaction Data'!$P1513,15)&amp;"-"&amp;FLOOR('Transaction Data'!$P1513,15)+14</f>
        <v>60-74</v>
      </c>
      <c r="R1513" s="2" t="str">
        <f>IF('Transaction Data'!$L1513&lt;=10,"Less Expensive","Expensive")</f>
        <v>Expensive</v>
      </c>
      <c r="S1513" s="4">
        <f>WEEKDAY('Transaction Data'!$A1513)</f>
        <v>2</v>
      </c>
      <c r="T1513" s="2" t="str">
        <f>IF(WEEKDAY('Transaction Data'!$A1513,2)&lt;6,"Weekday","Weekend")</f>
        <v>Weekday</v>
      </c>
    </row>
    <row r="1514" ht="15.75" customHeight="1">
      <c r="A1514" s="1">
        <v>45496.0</v>
      </c>
      <c r="B1514" s="2" t="s">
        <v>1502</v>
      </c>
      <c r="C1514" s="2" t="s">
        <v>72</v>
      </c>
      <c r="D1514" s="1">
        <v>32003.0</v>
      </c>
      <c r="E1514" s="2" t="s">
        <v>27</v>
      </c>
      <c r="F1514" s="2">
        <v>216.0</v>
      </c>
      <c r="G1514" s="2" t="s">
        <v>60</v>
      </c>
      <c r="H1514" s="2" t="s">
        <v>24</v>
      </c>
      <c r="I1514" s="2" t="s">
        <v>25</v>
      </c>
      <c r="J1514" s="2" t="str">
        <f t="array" ref="J1514">XLOOKUP('Transaction Data'!$G1514,Product_Code,Biscuit_Brand)</f>
        <v>Peanut Butter Bites</v>
      </c>
      <c r="K1514" s="2">
        <f t="array" ref="K1514">XLOOKUP('Transaction Data'!$G1514,Product_Code,Cost)</f>
        <v>5</v>
      </c>
      <c r="L1514" s="2">
        <f t="array" ref="L1514">XLOOKUP('Transaction Data'!$G1514,Product_Code,Unit_Price)</f>
        <v>7</v>
      </c>
      <c r="M1514" s="3">
        <f>'Transaction Data'!$F1514*'Transaction Data'!$K1514</f>
        <v>1080</v>
      </c>
      <c r="N1514" s="3">
        <f>'Transaction Data'!$F1514*'Transaction Data'!$L1514</f>
        <v>1512</v>
      </c>
      <c r="O1514" s="3">
        <f>'Transaction Data'!$N1514-'Transaction Data'!$M1514</f>
        <v>432</v>
      </c>
      <c r="P1514" s="2">
        <f>DATEDIF('Transaction Data'!$D1514,'Transaction Data'!$A1514,"y")</f>
        <v>36</v>
      </c>
      <c r="Q1514" s="2" t="str">
        <f>FLOOR('Transaction Data'!$P1514,15)&amp;"-"&amp;FLOOR('Transaction Data'!$P1514,15)+14</f>
        <v>30-44</v>
      </c>
      <c r="R1514" s="2" t="str">
        <f>IF('Transaction Data'!$L1514&lt;=10,"Less Expensive","Expensive")</f>
        <v>Less Expensive</v>
      </c>
      <c r="S1514" s="4">
        <f>WEEKDAY('Transaction Data'!$A1514)</f>
        <v>3</v>
      </c>
      <c r="T1514" s="2" t="str">
        <f>IF(WEEKDAY('Transaction Data'!$A1514,2)&lt;6,"Weekday","Weekend")</f>
        <v>Weekday</v>
      </c>
    </row>
    <row r="1515" ht="15.75" customHeight="1">
      <c r="A1515" s="1">
        <v>45435.0</v>
      </c>
      <c r="B1515" s="2" t="s">
        <v>1503</v>
      </c>
      <c r="C1515" s="2" t="s">
        <v>47</v>
      </c>
      <c r="D1515" s="1">
        <v>20924.0</v>
      </c>
      <c r="E1515" s="2" t="s">
        <v>22</v>
      </c>
      <c r="F1515" s="2">
        <v>212.0</v>
      </c>
      <c r="G1515" s="2" t="s">
        <v>57</v>
      </c>
      <c r="H1515" s="2" t="s">
        <v>29</v>
      </c>
      <c r="I1515" s="2" t="s">
        <v>25</v>
      </c>
      <c r="J1515" s="2" t="str">
        <f t="array" ref="J1515">XLOOKUP('Transaction Data'!$G1515,Product_Code,Biscuit_Brand)</f>
        <v>Oatmeal Cookies</v>
      </c>
      <c r="K1515" s="2">
        <f t="array" ref="K1515">XLOOKUP('Transaction Data'!$G1515,Product_Code,Cost)</f>
        <v>19</v>
      </c>
      <c r="L1515" s="2">
        <f t="array" ref="L1515">XLOOKUP('Transaction Data'!$G1515,Product_Code,Unit_Price)</f>
        <v>23</v>
      </c>
      <c r="M1515" s="3">
        <f>'Transaction Data'!$F1515*'Transaction Data'!$K1515</f>
        <v>4028</v>
      </c>
      <c r="N1515" s="3">
        <f>'Transaction Data'!$F1515*'Transaction Data'!$L1515</f>
        <v>4876</v>
      </c>
      <c r="O1515" s="3">
        <f>'Transaction Data'!$N1515-'Transaction Data'!$M1515</f>
        <v>848</v>
      </c>
      <c r="P1515" s="2">
        <f>DATEDIF('Transaction Data'!$D1515,'Transaction Data'!$A1515,"y")</f>
        <v>67</v>
      </c>
      <c r="Q1515" s="2" t="str">
        <f>FLOOR('Transaction Data'!$P1515,15)&amp;"-"&amp;FLOOR('Transaction Data'!$P1515,15)+14</f>
        <v>60-74</v>
      </c>
      <c r="R1515" s="2" t="str">
        <f>IF('Transaction Data'!$L1515&lt;=10,"Less Expensive","Expensive")</f>
        <v>Expensive</v>
      </c>
      <c r="S1515" s="4">
        <f>WEEKDAY('Transaction Data'!$A1515)</f>
        <v>5</v>
      </c>
      <c r="T1515" s="2" t="str">
        <f>IF(WEEKDAY('Transaction Data'!$A1515,2)&lt;6,"Weekday","Weekend")</f>
        <v>Weekday</v>
      </c>
    </row>
    <row r="1516" ht="15.75" customHeight="1">
      <c r="A1516" s="1">
        <v>45456.0</v>
      </c>
      <c r="B1516" s="2" t="s">
        <v>1504</v>
      </c>
      <c r="C1516" s="2" t="s">
        <v>47</v>
      </c>
      <c r="D1516" s="1">
        <v>24312.0</v>
      </c>
      <c r="E1516" s="2" t="s">
        <v>37</v>
      </c>
      <c r="F1516" s="2">
        <v>248.0</v>
      </c>
      <c r="G1516" s="2" t="s">
        <v>61</v>
      </c>
      <c r="H1516" s="2" t="s">
        <v>34</v>
      </c>
      <c r="I1516" s="2" t="s">
        <v>25</v>
      </c>
      <c r="J1516" s="2" t="str">
        <f t="array" ref="J1516">XLOOKUP('Transaction Data'!$G1516,Product_Code,Biscuit_Brand)</f>
        <v>Choco Delight</v>
      </c>
      <c r="K1516" s="2">
        <f t="array" ref="K1516">XLOOKUP('Transaction Data'!$G1516,Product_Code,Cost)</f>
        <v>3</v>
      </c>
      <c r="L1516" s="2">
        <f t="array" ref="L1516">XLOOKUP('Transaction Data'!$G1516,Product_Code,Unit_Price)</f>
        <v>5</v>
      </c>
      <c r="M1516" s="3">
        <f>'Transaction Data'!$F1516*'Transaction Data'!$K1516</f>
        <v>744</v>
      </c>
      <c r="N1516" s="3">
        <f>'Transaction Data'!$F1516*'Transaction Data'!$L1516</f>
        <v>1240</v>
      </c>
      <c r="O1516" s="3">
        <f>'Transaction Data'!$N1516-'Transaction Data'!$M1516</f>
        <v>496</v>
      </c>
      <c r="P1516" s="2">
        <f>DATEDIF('Transaction Data'!$D1516,'Transaction Data'!$A1516,"y")</f>
        <v>57</v>
      </c>
      <c r="Q1516" s="2" t="str">
        <f>FLOOR('Transaction Data'!$P1516,15)&amp;"-"&amp;FLOOR('Transaction Data'!$P1516,15)+14</f>
        <v>45-59</v>
      </c>
      <c r="R1516" s="2" t="str">
        <f>IF('Transaction Data'!$L1516&lt;=10,"Less Expensive","Expensive")</f>
        <v>Less Expensive</v>
      </c>
      <c r="S1516" s="4">
        <f>WEEKDAY('Transaction Data'!$A1516)</f>
        <v>5</v>
      </c>
      <c r="T1516" s="2" t="str">
        <f>IF(WEEKDAY('Transaction Data'!$A1516,2)&lt;6,"Weekday","Weekend")</f>
        <v>Weekday</v>
      </c>
    </row>
    <row r="1517" ht="15.75" customHeight="1">
      <c r="A1517" s="1">
        <v>45351.0</v>
      </c>
      <c r="B1517" s="2" t="s">
        <v>1505</v>
      </c>
      <c r="C1517" s="2" t="s">
        <v>21</v>
      </c>
      <c r="D1517" s="1">
        <v>32604.0</v>
      </c>
      <c r="E1517" s="2" t="s">
        <v>22</v>
      </c>
      <c r="F1517" s="2">
        <v>388.0</v>
      </c>
      <c r="G1517" s="2" t="s">
        <v>44</v>
      </c>
      <c r="H1517" s="2" t="s">
        <v>24</v>
      </c>
      <c r="I1517" s="2" t="s">
        <v>25</v>
      </c>
      <c r="J1517" s="2" t="str">
        <f t="array" ref="J1517">XLOOKUP('Transaction Data'!$G1517,Product_Code,Biscuit_Brand)</f>
        <v>Butter Crunch</v>
      </c>
      <c r="K1517" s="2">
        <f t="array" ref="K1517">XLOOKUP('Transaction Data'!$G1517,Product_Code,Cost)</f>
        <v>10</v>
      </c>
      <c r="L1517" s="2">
        <f t="array" ref="L1517">XLOOKUP('Transaction Data'!$G1517,Product_Code,Unit_Price)</f>
        <v>11</v>
      </c>
      <c r="M1517" s="3">
        <f>'Transaction Data'!$F1517*'Transaction Data'!$K1517</f>
        <v>3880</v>
      </c>
      <c r="N1517" s="3">
        <f>'Transaction Data'!$F1517*'Transaction Data'!$L1517</f>
        <v>4268</v>
      </c>
      <c r="O1517" s="3">
        <f>'Transaction Data'!$N1517-'Transaction Data'!$M1517</f>
        <v>388</v>
      </c>
      <c r="P1517" s="2">
        <f>DATEDIF('Transaction Data'!$D1517,'Transaction Data'!$A1517,"y")</f>
        <v>34</v>
      </c>
      <c r="Q1517" s="2" t="str">
        <f>FLOOR('Transaction Data'!$P1517,15)&amp;"-"&amp;FLOOR('Transaction Data'!$P1517,15)+14</f>
        <v>30-44</v>
      </c>
      <c r="R1517" s="2" t="str">
        <f>IF('Transaction Data'!$L1517&lt;=10,"Less Expensive","Expensive")</f>
        <v>Expensive</v>
      </c>
      <c r="S1517" s="4">
        <f>WEEKDAY('Transaction Data'!$A1517)</f>
        <v>5</v>
      </c>
      <c r="T1517" s="2" t="str">
        <f>IF(WEEKDAY('Transaction Data'!$A1517,2)&lt;6,"Weekday","Weekend")</f>
        <v>Weekday</v>
      </c>
    </row>
    <row r="1518" ht="15.75" customHeight="1">
      <c r="A1518" s="1">
        <v>45312.0</v>
      </c>
      <c r="B1518" s="2" t="s">
        <v>1506</v>
      </c>
      <c r="C1518" s="2" t="s">
        <v>41</v>
      </c>
      <c r="D1518" s="1">
        <v>28665.0</v>
      </c>
      <c r="E1518" s="2" t="s">
        <v>27</v>
      </c>
      <c r="F1518" s="2">
        <v>194.0</v>
      </c>
      <c r="G1518" s="2" t="s">
        <v>48</v>
      </c>
      <c r="H1518" s="2" t="s">
        <v>29</v>
      </c>
      <c r="I1518" s="2" t="s">
        <v>25</v>
      </c>
      <c r="J1518" s="2" t="str">
        <f t="array" ref="J1518">XLOOKUP('Transaction Data'!$G1518,Product_Code,Biscuit_Brand)</f>
        <v>Lemon Crisps</v>
      </c>
      <c r="K1518" s="2">
        <f t="array" ref="K1518">XLOOKUP('Transaction Data'!$G1518,Product_Code,Cost)</f>
        <v>7</v>
      </c>
      <c r="L1518" s="2">
        <f t="array" ref="L1518">XLOOKUP('Transaction Data'!$G1518,Product_Code,Unit_Price)</f>
        <v>9</v>
      </c>
      <c r="M1518" s="3">
        <f>'Transaction Data'!$F1518*'Transaction Data'!$K1518</f>
        <v>1358</v>
      </c>
      <c r="N1518" s="3">
        <f>'Transaction Data'!$F1518*'Transaction Data'!$L1518</f>
        <v>1746</v>
      </c>
      <c r="O1518" s="3">
        <f>'Transaction Data'!$N1518-'Transaction Data'!$M1518</f>
        <v>388</v>
      </c>
      <c r="P1518" s="2">
        <f>DATEDIF('Transaction Data'!$D1518,'Transaction Data'!$A1518,"y")</f>
        <v>45</v>
      </c>
      <c r="Q1518" s="2" t="str">
        <f>FLOOR('Transaction Data'!$P1518,15)&amp;"-"&amp;FLOOR('Transaction Data'!$P1518,15)+14</f>
        <v>45-59</v>
      </c>
      <c r="R1518" s="2" t="str">
        <f>IF('Transaction Data'!$L1518&lt;=10,"Less Expensive","Expensive")</f>
        <v>Less Expensive</v>
      </c>
      <c r="S1518" s="4">
        <f>WEEKDAY('Transaction Data'!$A1518)</f>
        <v>1</v>
      </c>
      <c r="T1518" s="2" t="str">
        <f>IF(WEEKDAY('Transaction Data'!$A1518,2)&lt;6,"Weekday","Weekend")</f>
        <v>Weekend</v>
      </c>
    </row>
    <row r="1519" ht="15.75" customHeight="1">
      <c r="A1519" s="1">
        <v>45492.0</v>
      </c>
      <c r="B1519" s="2" t="s">
        <v>1507</v>
      </c>
      <c r="C1519" s="2" t="s">
        <v>51</v>
      </c>
      <c r="D1519" s="1">
        <v>18834.0</v>
      </c>
      <c r="E1519" s="2" t="s">
        <v>22</v>
      </c>
      <c r="F1519" s="2">
        <v>359.0</v>
      </c>
      <c r="G1519" s="2" t="s">
        <v>38</v>
      </c>
      <c r="H1519" s="2" t="s">
        <v>34</v>
      </c>
      <c r="I1519" s="2" t="s">
        <v>25</v>
      </c>
      <c r="J1519" s="2" t="str">
        <f t="array" ref="J1519">XLOOKUP('Transaction Data'!$G1519,Product_Code,Biscuit_Brand)</f>
        <v>Ginger Snaps</v>
      </c>
      <c r="K1519" s="2">
        <f t="array" ref="K1519">XLOOKUP('Transaction Data'!$G1519,Product_Code,Cost)</f>
        <v>14</v>
      </c>
      <c r="L1519" s="2">
        <f t="array" ref="L1519">XLOOKUP('Transaction Data'!$G1519,Product_Code,Unit_Price)</f>
        <v>28</v>
      </c>
      <c r="M1519" s="3">
        <f>'Transaction Data'!$F1519*'Transaction Data'!$K1519</f>
        <v>5026</v>
      </c>
      <c r="N1519" s="3">
        <f>'Transaction Data'!$F1519*'Transaction Data'!$L1519</f>
        <v>10052</v>
      </c>
      <c r="O1519" s="3">
        <f>'Transaction Data'!$N1519-'Transaction Data'!$M1519</f>
        <v>5026</v>
      </c>
      <c r="P1519" s="2">
        <f>DATEDIF('Transaction Data'!$D1519,'Transaction Data'!$A1519,"y")</f>
        <v>72</v>
      </c>
      <c r="Q1519" s="2" t="str">
        <f>FLOOR('Transaction Data'!$P1519,15)&amp;"-"&amp;FLOOR('Transaction Data'!$P1519,15)+14</f>
        <v>60-74</v>
      </c>
      <c r="R1519" s="2" t="str">
        <f>IF('Transaction Data'!$L1519&lt;=10,"Less Expensive","Expensive")</f>
        <v>Expensive</v>
      </c>
      <c r="S1519" s="4">
        <f>WEEKDAY('Transaction Data'!$A1519)</f>
        <v>6</v>
      </c>
      <c r="T1519" s="2" t="str">
        <f>IF(WEEKDAY('Transaction Data'!$A1519,2)&lt;6,"Weekday","Weekend")</f>
        <v>Weekday</v>
      </c>
    </row>
    <row r="1520" ht="15.75" customHeight="1">
      <c r="A1520" s="1">
        <v>45360.0</v>
      </c>
      <c r="B1520" s="2" t="s">
        <v>1508</v>
      </c>
      <c r="C1520" s="2" t="s">
        <v>78</v>
      </c>
      <c r="D1520" s="1">
        <v>30386.0</v>
      </c>
      <c r="E1520" s="2" t="s">
        <v>37</v>
      </c>
      <c r="F1520" s="2">
        <v>410.0</v>
      </c>
      <c r="G1520" s="2" t="s">
        <v>60</v>
      </c>
      <c r="H1520" s="2" t="s">
        <v>24</v>
      </c>
      <c r="I1520" s="2" t="s">
        <v>25</v>
      </c>
      <c r="J1520" s="2" t="str">
        <f t="array" ref="J1520">XLOOKUP('Transaction Data'!$G1520,Product_Code,Biscuit_Brand)</f>
        <v>Peanut Butter Bites</v>
      </c>
      <c r="K1520" s="2">
        <f t="array" ref="K1520">XLOOKUP('Transaction Data'!$G1520,Product_Code,Cost)</f>
        <v>5</v>
      </c>
      <c r="L1520" s="2">
        <f t="array" ref="L1520">XLOOKUP('Transaction Data'!$G1520,Product_Code,Unit_Price)</f>
        <v>7</v>
      </c>
      <c r="M1520" s="3">
        <f>'Transaction Data'!$F1520*'Transaction Data'!$K1520</f>
        <v>2050</v>
      </c>
      <c r="N1520" s="3">
        <f>'Transaction Data'!$F1520*'Transaction Data'!$L1520</f>
        <v>2870</v>
      </c>
      <c r="O1520" s="3">
        <f>'Transaction Data'!$N1520-'Transaction Data'!$M1520</f>
        <v>820</v>
      </c>
      <c r="P1520" s="2">
        <f>DATEDIF('Transaction Data'!$D1520,'Transaction Data'!$A1520,"y")</f>
        <v>40</v>
      </c>
      <c r="Q1520" s="2" t="str">
        <f>FLOOR('Transaction Data'!$P1520,15)&amp;"-"&amp;FLOOR('Transaction Data'!$P1520,15)+14</f>
        <v>30-44</v>
      </c>
      <c r="R1520" s="2" t="str">
        <f>IF('Transaction Data'!$L1520&lt;=10,"Less Expensive","Expensive")</f>
        <v>Less Expensive</v>
      </c>
      <c r="S1520" s="4">
        <f>WEEKDAY('Transaction Data'!$A1520)</f>
        <v>7</v>
      </c>
      <c r="T1520" s="2" t="str">
        <f>IF(WEEKDAY('Transaction Data'!$A1520,2)&lt;6,"Weekday","Weekend")</f>
        <v>Weekend</v>
      </c>
    </row>
    <row r="1521" ht="15.75" customHeight="1">
      <c r="A1521" s="1">
        <v>45356.0</v>
      </c>
      <c r="B1521" s="2" t="s">
        <v>1509</v>
      </c>
      <c r="C1521" s="2" t="s">
        <v>72</v>
      </c>
      <c r="D1521" s="1">
        <v>37451.0</v>
      </c>
      <c r="E1521" s="2" t="s">
        <v>63</v>
      </c>
      <c r="F1521" s="2">
        <v>163.0</v>
      </c>
      <c r="G1521" s="2" t="s">
        <v>23</v>
      </c>
      <c r="H1521" s="2" t="s">
        <v>29</v>
      </c>
      <c r="I1521" s="2" t="s">
        <v>25</v>
      </c>
      <c r="J1521" s="2" t="str">
        <f t="array" ref="J1521">XLOOKUP('Transaction Data'!$G1521,Product_Code,Biscuit_Brand)</f>
        <v>Cinnamon Swirls</v>
      </c>
      <c r="K1521" s="2">
        <f t="array" ref="K1521">XLOOKUP('Transaction Data'!$G1521,Product_Code,Cost)</f>
        <v>10</v>
      </c>
      <c r="L1521" s="2">
        <f t="array" ref="L1521">XLOOKUP('Transaction Data'!$G1521,Product_Code,Unit_Price)</f>
        <v>14</v>
      </c>
      <c r="M1521" s="3">
        <f>'Transaction Data'!$F1521*'Transaction Data'!$K1521</f>
        <v>1630</v>
      </c>
      <c r="N1521" s="3">
        <f>'Transaction Data'!$F1521*'Transaction Data'!$L1521</f>
        <v>2282</v>
      </c>
      <c r="O1521" s="3">
        <f>'Transaction Data'!$N1521-'Transaction Data'!$M1521</f>
        <v>652</v>
      </c>
      <c r="P1521" s="2">
        <f>DATEDIF('Transaction Data'!$D1521,'Transaction Data'!$A1521,"y")</f>
        <v>21</v>
      </c>
      <c r="Q1521" s="2" t="str">
        <f>FLOOR('Transaction Data'!$P1521,15)&amp;"-"&amp;FLOOR('Transaction Data'!$P1521,15)+14</f>
        <v>15-29</v>
      </c>
      <c r="R1521" s="2" t="str">
        <f>IF('Transaction Data'!$L1521&lt;=10,"Less Expensive","Expensive")</f>
        <v>Expensive</v>
      </c>
      <c r="S1521" s="4">
        <f>WEEKDAY('Transaction Data'!$A1521)</f>
        <v>3</v>
      </c>
      <c r="T1521" s="2" t="str">
        <f>IF(WEEKDAY('Transaction Data'!$A1521,2)&lt;6,"Weekday","Weekend")</f>
        <v>Weekday</v>
      </c>
    </row>
    <row r="1522" ht="15.75" customHeight="1">
      <c r="A1522" s="1">
        <v>45338.0</v>
      </c>
      <c r="B1522" s="2" t="s">
        <v>1510</v>
      </c>
      <c r="C1522" s="2" t="s">
        <v>41</v>
      </c>
      <c r="D1522" s="1">
        <v>36169.0</v>
      </c>
      <c r="E1522" s="2" t="s">
        <v>22</v>
      </c>
      <c r="F1522" s="2">
        <v>70.0</v>
      </c>
      <c r="G1522" s="2" t="s">
        <v>23</v>
      </c>
      <c r="H1522" s="2" t="s">
        <v>34</v>
      </c>
      <c r="I1522" s="2" t="s">
        <v>25</v>
      </c>
      <c r="J1522" s="2" t="str">
        <f t="array" ref="J1522">XLOOKUP('Transaction Data'!$G1522,Product_Code,Biscuit_Brand)</f>
        <v>Cinnamon Swirls</v>
      </c>
      <c r="K1522" s="2">
        <f t="array" ref="K1522">XLOOKUP('Transaction Data'!$G1522,Product_Code,Cost)</f>
        <v>10</v>
      </c>
      <c r="L1522" s="2">
        <f t="array" ref="L1522">XLOOKUP('Transaction Data'!$G1522,Product_Code,Unit_Price)</f>
        <v>14</v>
      </c>
      <c r="M1522" s="3">
        <f>'Transaction Data'!$F1522*'Transaction Data'!$K1522</f>
        <v>700</v>
      </c>
      <c r="N1522" s="3">
        <f>'Transaction Data'!$F1522*'Transaction Data'!$L1522</f>
        <v>980</v>
      </c>
      <c r="O1522" s="3">
        <f>'Transaction Data'!$N1522-'Transaction Data'!$M1522</f>
        <v>280</v>
      </c>
      <c r="P1522" s="2">
        <f>DATEDIF('Transaction Data'!$D1522,'Transaction Data'!$A1522,"y")</f>
        <v>25</v>
      </c>
      <c r="Q1522" s="2" t="str">
        <f>FLOOR('Transaction Data'!$P1522,15)&amp;"-"&amp;FLOOR('Transaction Data'!$P1522,15)+14</f>
        <v>15-29</v>
      </c>
      <c r="R1522" s="2" t="str">
        <f>IF('Transaction Data'!$L1522&lt;=10,"Less Expensive","Expensive")</f>
        <v>Expensive</v>
      </c>
      <c r="S1522" s="4">
        <f>WEEKDAY('Transaction Data'!$A1522)</f>
        <v>6</v>
      </c>
      <c r="T1522" s="2" t="str">
        <f>IF(WEEKDAY('Transaction Data'!$A1522,2)&lt;6,"Weekday","Weekend")</f>
        <v>Weekday</v>
      </c>
    </row>
    <row r="1523" ht="15.75" customHeight="1">
      <c r="A1523" s="1">
        <v>45480.0</v>
      </c>
      <c r="B1523" s="2" t="s">
        <v>1205</v>
      </c>
      <c r="C1523" s="2" t="s">
        <v>51</v>
      </c>
      <c r="D1523" s="1">
        <v>17796.0</v>
      </c>
      <c r="E1523" s="2" t="s">
        <v>37</v>
      </c>
      <c r="F1523" s="2">
        <v>453.0</v>
      </c>
      <c r="G1523" s="2" t="s">
        <v>61</v>
      </c>
      <c r="H1523" s="2" t="s">
        <v>24</v>
      </c>
      <c r="I1523" s="2" t="s">
        <v>25</v>
      </c>
      <c r="J1523" s="2" t="str">
        <f t="array" ref="J1523">XLOOKUP('Transaction Data'!$G1523,Product_Code,Biscuit_Brand)</f>
        <v>Choco Delight</v>
      </c>
      <c r="K1523" s="2">
        <f t="array" ref="K1523">XLOOKUP('Transaction Data'!$G1523,Product_Code,Cost)</f>
        <v>3</v>
      </c>
      <c r="L1523" s="2">
        <f t="array" ref="L1523">XLOOKUP('Transaction Data'!$G1523,Product_Code,Unit_Price)</f>
        <v>5</v>
      </c>
      <c r="M1523" s="3">
        <f>'Transaction Data'!$F1523*'Transaction Data'!$K1523</f>
        <v>1359</v>
      </c>
      <c r="N1523" s="3">
        <f>'Transaction Data'!$F1523*'Transaction Data'!$L1523</f>
        <v>2265</v>
      </c>
      <c r="O1523" s="3">
        <f>'Transaction Data'!$N1523-'Transaction Data'!$M1523</f>
        <v>906</v>
      </c>
      <c r="P1523" s="2">
        <f>DATEDIF('Transaction Data'!$D1523,'Transaction Data'!$A1523,"y")</f>
        <v>75</v>
      </c>
      <c r="Q1523" s="2" t="str">
        <f>FLOOR('Transaction Data'!$P1523,15)&amp;"-"&amp;FLOOR('Transaction Data'!$P1523,15)+14</f>
        <v>75-89</v>
      </c>
      <c r="R1523" s="2" t="str">
        <f>IF('Transaction Data'!$L1523&lt;=10,"Less Expensive","Expensive")</f>
        <v>Less Expensive</v>
      </c>
      <c r="S1523" s="4">
        <f>WEEKDAY('Transaction Data'!$A1523)</f>
        <v>1</v>
      </c>
      <c r="T1523" s="2" t="str">
        <f>IF(WEEKDAY('Transaction Data'!$A1523,2)&lt;6,"Weekday","Weekend")</f>
        <v>Weekend</v>
      </c>
    </row>
    <row r="1524" ht="15.75" customHeight="1">
      <c r="A1524" s="1">
        <v>45469.0</v>
      </c>
      <c r="B1524" s="2" t="s">
        <v>1511</v>
      </c>
      <c r="C1524" s="2" t="s">
        <v>47</v>
      </c>
      <c r="D1524" s="1">
        <v>35484.0</v>
      </c>
      <c r="E1524" s="2" t="s">
        <v>37</v>
      </c>
      <c r="F1524" s="2">
        <v>44.0</v>
      </c>
      <c r="G1524" s="2" t="s">
        <v>44</v>
      </c>
      <c r="H1524" s="2" t="s">
        <v>29</v>
      </c>
      <c r="I1524" s="2" t="s">
        <v>25</v>
      </c>
      <c r="J1524" s="2" t="str">
        <f t="array" ref="J1524">XLOOKUP('Transaction Data'!$G1524,Product_Code,Biscuit_Brand)</f>
        <v>Butter Crunch</v>
      </c>
      <c r="K1524" s="2">
        <f t="array" ref="K1524">XLOOKUP('Transaction Data'!$G1524,Product_Code,Cost)</f>
        <v>10</v>
      </c>
      <c r="L1524" s="2">
        <f t="array" ref="L1524">XLOOKUP('Transaction Data'!$G1524,Product_Code,Unit_Price)</f>
        <v>11</v>
      </c>
      <c r="M1524" s="3">
        <f>'Transaction Data'!$F1524*'Transaction Data'!$K1524</f>
        <v>440</v>
      </c>
      <c r="N1524" s="3">
        <f>'Transaction Data'!$F1524*'Transaction Data'!$L1524</f>
        <v>484</v>
      </c>
      <c r="O1524" s="3">
        <f>'Transaction Data'!$N1524-'Transaction Data'!$M1524</f>
        <v>44</v>
      </c>
      <c r="P1524" s="2">
        <f>DATEDIF('Transaction Data'!$D1524,'Transaction Data'!$A1524,"y")</f>
        <v>27</v>
      </c>
      <c r="Q1524" s="2" t="str">
        <f>FLOOR('Transaction Data'!$P1524,15)&amp;"-"&amp;FLOOR('Transaction Data'!$P1524,15)+14</f>
        <v>15-29</v>
      </c>
      <c r="R1524" s="2" t="str">
        <f>IF('Transaction Data'!$L1524&lt;=10,"Less Expensive","Expensive")</f>
        <v>Expensive</v>
      </c>
      <c r="S1524" s="4">
        <f>WEEKDAY('Transaction Data'!$A1524)</f>
        <v>4</v>
      </c>
      <c r="T1524" s="2" t="str">
        <f>IF(WEEKDAY('Transaction Data'!$A1524,2)&lt;6,"Weekday","Weekend")</f>
        <v>Weekday</v>
      </c>
    </row>
    <row r="1525" ht="15.75" customHeight="1">
      <c r="A1525" s="1">
        <v>45298.0</v>
      </c>
      <c r="B1525" s="2" t="s">
        <v>1512</v>
      </c>
      <c r="C1525" s="2" t="s">
        <v>65</v>
      </c>
      <c r="D1525" s="1">
        <v>21988.0</v>
      </c>
      <c r="E1525" s="2" t="s">
        <v>63</v>
      </c>
      <c r="F1525" s="2">
        <v>246.0</v>
      </c>
      <c r="G1525" s="2" t="s">
        <v>61</v>
      </c>
      <c r="H1525" s="2" t="s">
        <v>34</v>
      </c>
      <c r="I1525" s="2" t="s">
        <v>25</v>
      </c>
      <c r="J1525" s="2" t="str">
        <f t="array" ref="J1525">XLOOKUP('Transaction Data'!$G1525,Product_Code,Biscuit_Brand)</f>
        <v>Choco Delight</v>
      </c>
      <c r="K1525" s="2">
        <f t="array" ref="K1525">XLOOKUP('Transaction Data'!$G1525,Product_Code,Cost)</f>
        <v>3</v>
      </c>
      <c r="L1525" s="2">
        <f t="array" ref="L1525">XLOOKUP('Transaction Data'!$G1525,Product_Code,Unit_Price)</f>
        <v>5</v>
      </c>
      <c r="M1525" s="3">
        <f>'Transaction Data'!$F1525*'Transaction Data'!$K1525</f>
        <v>738</v>
      </c>
      <c r="N1525" s="3">
        <f>'Transaction Data'!$F1525*'Transaction Data'!$L1525</f>
        <v>1230</v>
      </c>
      <c r="O1525" s="3">
        <f>'Transaction Data'!$N1525-'Transaction Data'!$M1525</f>
        <v>492</v>
      </c>
      <c r="P1525" s="2">
        <f>DATEDIF('Transaction Data'!$D1525,'Transaction Data'!$A1525,"y")</f>
        <v>63</v>
      </c>
      <c r="Q1525" s="2" t="str">
        <f>FLOOR('Transaction Data'!$P1525,15)&amp;"-"&amp;FLOOR('Transaction Data'!$P1525,15)+14</f>
        <v>60-74</v>
      </c>
      <c r="R1525" s="2" t="str">
        <f>IF('Transaction Data'!$L1525&lt;=10,"Less Expensive","Expensive")</f>
        <v>Less Expensive</v>
      </c>
      <c r="S1525" s="4">
        <f>WEEKDAY('Transaction Data'!$A1525)</f>
        <v>1</v>
      </c>
      <c r="T1525" s="2" t="str">
        <f>IF(WEEKDAY('Transaction Data'!$A1525,2)&lt;6,"Weekday","Weekend")</f>
        <v>Weekend</v>
      </c>
    </row>
    <row r="1526" ht="15.75" customHeight="1">
      <c r="A1526" s="1">
        <v>45445.0</v>
      </c>
      <c r="B1526" s="2" t="s">
        <v>1513</v>
      </c>
      <c r="C1526" s="2" t="s">
        <v>32</v>
      </c>
      <c r="D1526" s="1">
        <v>21061.0</v>
      </c>
      <c r="E1526" s="2" t="s">
        <v>27</v>
      </c>
      <c r="F1526" s="2">
        <v>477.0</v>
      </c>
      <c r="G1526" s="2" t="s">
        <v>28</v>
      </c>
      <c r="H1526" s="2" t="s">
        <v>24</v>
      </c>
      <c r="I1526" s="2" t="s">
        <v>25</v>
      </c>
      <c r="J1526" s="2" t="str">
        <f t="array" ref="J1526">XLOOKUP('Transaction Data'!$G1526,Product_Code,Biscuit_Brand)</f>
        <v>Shortbread</v>
      </c>
      <c r="K1526" s="2">
        <f t="array" ref="K1526">XLOOKUP('Transaction Data'!$G1526,Product_Code,Cost)</f>
        <v>10</v>
      </c>
      <c r="L1526" s="2">
        <f t="array" ref="L1526">XLOOKUP('Transaction Data'!$G1526,Product_Code,Unit_Price)</f>
        <v>45</v>
      </c>
      <c r="M1526" s="3">
        <f>'Transaction Data'!$F1526*'Transaction Data'!$K1526</f>
        <v>4770</v>
      </c>
      <c r="N1526" s="3">
        <f>'Transaction Data'!$F1526*'Transaction Data'!$L1526</f>
        <v>21465</v>
      </c>
      <c r="O1526" s="3">
        <f>'Transaction Data'!$N1526-'Transaction Data'!$M1526</f>
        <v>16695</v>
      </c>
      <c r="P1526" s="2">
        <f>DATEDIF('Transaction Data'!$D1526,'Transaction Data'!$A1526,"y")</f>
        <v>66</v>
      </c>
      <c r="Q1526" s="2" t="str">
        <f>FLOOR('Transaction Data'!$P1526,15)&amp;"-"&amp;FLOOR('Transaction Data'!$P1526,15)+14</f>
        <v>60-74</v>
      </c>
      <c r="R1526" s="2" t="str">
        <f>IF('Transaction Data'!$L1526&lt;=10,"Less Expensive","Expensive")</f>
        <v>Expensive</v>
      </c>
      <c r="S1526" s="4">
        <f>WEEKDAY('Transaction Data'!$A1526)</f>
        <v>1</v>
      </c>
      <c r="T1526" s="2" t="str">
        <f>IF(WEEKDAY('Transaction Data'!$A1526,2)&lt;6,"Weekday","Weekend")</f>
        <v>Weekend</v>
      </c>
    </row>
    <row r="1527" ht="15.75" customHeight="1">
      <c r="A1527" s="1">
        <v>45477.0</v>
      </c>
      <c r="B1527" s="2" t="s">
        <v>1514</v>
      </c>
      <c r="C1527" s="2" t="s">
        <v>69</v>
      </c>
      <c r="D1527" s="1">
        <v>21928.0</v>
      </c>
      <c r="E1527" s="2" t="s">
        <v>22</v>
      </c>
      <c r="F1527" s="2">
        <v>346.0</v>
      </c>
      <c r="G1527" s="2" t="s">
        <v>28</v>
      </c>
      <c r="H1527" s="2" t="s">
        <v>29</v>
      </c>
      <c r="I1527" s="2" t="s">
        <v>25</v>
      </c>
      <c r="J1527" s="2" t="str">
        <f t="array" ref="J1527">XLOOKUP('Transaction Data'!$G1527,Product_Code,Biscuit_Brand)</f>
        <v>Shortbread</v>
      </c>
      <c r="K1527" s="2">
        <f t="array" ref="K1527">XLOOKUP('Transaction Data'!$G1527,Product_Code,Cost)</f>
        <v>10</v>
      </c>
      <c r="L1527" s="2">
        <f t="array" ref="L1527">XLOOKUP('Transaction Data'!$G1527,Product_Code,Unit_Price)</f>
        <v>45</v>
      </c>
      <c r="M1527" s="3">
        <f>'Transaction Data'!$F1527*'Transaction Data'!$K1527</f>
        <v>3460</v>
      </c>
      <c r="N1527" s="3">
        <f>'Transaction Data'!$F1527*'Transaction Data'!$L1527</f>
        <v>15570</v>
      </c>
      <c r="O1527" s="3">
        <f>'Transaction Data'!$N1527-'Transaction Data'!$M1527</f>
        <v>12110</v>
      </c>
      <c r="P1527" s="2">
        <f>DATEDIF('Transaction Data'!$D1527,'Transaction Data'!$A1527,"y")</f>
        <v>64</v>
      </c>
      <c r="Q1527" s="2" t="str">
        <f>FLOOR('Transaction Data'!$P1527,15)&amp;"-"&amp;FLOOR('Transaction Data'!$P1527,15)+14</f>
        <v>60-74</v>
      </c>
      <c r="R1527" s="2" t="str">
        <f>IF('Transaction Data'!$L1527&lt;=10,"Less Expensive","Expensive")</f>
        <v>Expensive</v>
      </c>
      <c r="S1527" s="4">
        <f>WEEKDAY('Transaction Data'!$A1527)</f>
        <v>5</v>
      </c>
      <c r="T1527" s="2" t="str">
        <f>IF(WEEKDAY('Transaction Data'!$A1527,2)&lt;6,"Weekday","Weekend")</f>
        <v>Weekday</v>
      </c>
    </row>
    <row r="1528" ht="15.75" customHeight="1">
      <c r="A1528" s="1">
        <v>45390.0</v>
      </c>
      <c r="B1528" s="2" t="s">
        <v>1515</v>
      </c>
      <c r="C1528" s="2" t="s">
        <v>78</v>
      </c>
      <c r="D1528" s="1">
        <v>16930.0</v>
      </c>
      <c r="E1528" s="2" t="s">
        <v>27</v>
      </c>
      <c r="F1528" s="2">
        <v>160.0</v>
      </c>
      <c r="G1528" s="2" t="s">
        <v>48</v>
      </c>
      <c r="H1528" s="2" t="s">
        <v>34</v>
      </c>
      <c r="I1528" s="2" t="s">
        <v>25</v>
      </c>
      <c r="J1528" s="2" t="str">
        <f t="array" ref="J1528">XLOOKUP('Transaction Data'!$G1528,Product_Code,Biscuit_Brand)</f>
        <v>Lemon Crisps</v>
      </c>
      <c r="K1528" s="2">
        <f t="array" ref="K1528">XLOOKUP('Transaction Data'!$G1528,Product_Code,Cost)</f>
        <v>7</v>
      </c>
      <c r="L1528" s="2">
        <f t="array" ref="L1528">XLOOKUP('Transaction Data'!$G1528,Product_Code,Unit_Price)</f>
        <v>9</v>
      </c>
      <c r="M1528" s="3">
        <f>'Transaction Data'!$F1528*'Transaction Data'!$K1528</f>
        <v>1120</v>
      </c>
      <c r="N1528" s="3">
        <f>'Transaction Data'!$F1528*'Transaction Data'!$L1528</f>
        <v>1440</v>
      </c>
      <c r="O1528" s="3">
        <f>'Transaction Data'!$N1528-'Transaction Data'!$M1528</f>
        <v>320</v>
      </c>
      <c r="P1528" s="2">
        <f>DATEDIF('Transaction Data'!$D1528,'Transaction Data'!$A1528,"y")</f>
        <v>77</v>
      </c>
      <c r="Q1528" s="2" t="str">
        <f>FLOOR('Transaction Data'!$P1528,15)&amp;"-"&amp;FLOOR('Transaction Data'!$P1528,15)+14</f>
        <v>75-89</v>
      </c>
      <c r="R1528" s="2" t="str">
        <f>IF('Transaction Data'!$L1528&lt;=10,"Less Expensive","Expensive")</f>
        <v>Less Expensive</v>
      </c>
      <c r="S1528" s="4">
        <f>WEEKDAY('Transaction Data'!$A1528)</f>
        <v>2</v>
      </c>
      <c r="T1528" s="2" t="str">
        <f>IF(WEEKDAY('Transaction Data'!$A1528,2)&lt;6,"Weekday","Weekend")</f>
        <v>Weekday</v>
      </c>
    </row>
    <row r="1529" ht="15.75" customHeight="1">
      <c r="A1529" s="1">
        <v>45421.0</v>
      </c>
      <c r="B1529" s="2" t="s">
        <v>1516</v>
      </c>
      <c r="C1529" s="2" t="s">
        <v>65</v>
      </c>
      <c r="D1529" s="1">
        <v>29970.0</v>
      </c>
      <c r="E1529" s="2" t="s">
        <v>27</v>
      </c>
      <c r="F1529" s="2">
        <v>71.0</v>
      </c>
      <c r="G1529" s="2" t="s">
        <v>33</v>
      </c>
      <c r="H1529" s="2" t="s">
        <v>24</v>
      </c>
      <c r="I1529" s="2" t="s">
        <v>25</v>
      </c>
      <c r="J1529" s="2" t="str">
        <f t="array" ref="J1529">XLOOKUP('Transaction Data'!$G1529,Product_Code,Biscuit_Brand)</f>
        <v>Caramel Biscuits</v>
      </c>
      <c r="K1529" s="2">
        <f t="array" ref="K1529">XLOOKUP('Transaction Data'!$G1529,Product_Code,Cost)</f>
        <v>18</v>
      </c>
      <c r="L1529" s="2">
        <f t="array" ref="L1529">XLOOKUP('Transaction Data'!$G1529,Product_Code,Unit_Price)</f>
        <v>22</v>
      </c>
      <c r="M1529" s="3">
        <f>'Transaction Data'!$F1529*'Transaction Data'!$K1529</f>
        <v>1278</v>
      </c>
      <c r="N1529" s="3">
        <f>'Transaction Data'!$F1529*'Transaction Data'!$L1529</f>
        <v>1562</v>
      </c>
      <c r="O1529" s="3">
        <f>'Transaction Data'!$N1529-'Transaction Data'!$M1529</f>
        <v>284</v>
      </c>
      <c r="P1529" s="2">
        <f>DATEDIF('Transaction Data'!$D1529,'Transaction Data'!$A1529,"y")</f>
        <v>42</v>
      </c>
      <c r="Q1529" s="2" t="str">
        <f>FLOOR('Transaction Data'!$P1529,15)&amp;"-"&amp;FLOOR('Transaction Data'!$P1529,15)+14</f>
        <v>30-44</v>
      </c>
      <c r="R1529" s="2" t="str">
        <f>IF('Transaction Data'!$L1529&lt;=10,"Less Expensive","Expensive")</f>
        <v>Expensive</v>
      </c>
      <c r="S1529" s="4">
        <f>WEEKDAY('Transaction Data'!$A1529)</f>
        <v>5</v>
      </c>
      <c r="T1529" s="2" t="str">
        <f>IF(WEEKDAY('Transaction Data'!$A1529,2)&lt;6,"Weekday","Weekend")</f>
        <v>Weekday</v>
      </c>
    </row>
    <row r="1530" ht="15.75" customHeight="1">
      <c r="A1530" s="1">
        <v>45398.0</v>
      </c>
      <c r="B1530" s="2" t="s">
        <v>1517</v>
      </c>
      <c r="C1530" s="2" t="s">
        <v>32</v>
      </c>
      <c r="D1530" s="1">
        <v>25729.0</v>
      </c>
      <c r="E1530" s="2" t="s">
        <v>27</v>
      </c>
      <c r="F1530" s="2">
        <v>394.0</v>
      </c>
      <c r="G1530" s="2" t="s">
        <v>48</v>
      </c>
      <c r="H1530" s="2" t="s">
        <v>29</v>
      </c>
      <c r="I1530" s="2" t="s">
        <v>25</v>
      </c>
      <c r="J1530" s="2" t="str">
        <f t="array" ref="J1530">XLOOKUP('Transaction Data'!$G1530,Product_Code,Biscuit_Brand)</f>
        <v>Lemon Crisps</v>
      </c>
      <c r="K1530" s="2">
        <f t="array" ref="K1530">XLOOKUP('Transaction Data'!$G1530,Product_Code,Cost)</f>
        <v>7</v>
      </c>
      <c r="L1530" s="2">
        <f t="array" ref="L1530">XLOOKUP('Transaction Data'!$G1530,Product_Code,Unit_Price)</f>
        <v>9</v>
      </c>
      <c r="M1530" s="3">
        <f>'Transaction Data'!$F1530*'Transaction Data'!$K1530</f>
        <v>2758</v>
      </c>
      <c r="N1530" s="3">
        <f>'Transaction Data'!$F1530*'Transaction Data'!$L1530</f>
        <v>3546</v>
      </c>
      <c r="O1530" s="3">
        <f>'Transaction Data'!$N1530-'Transaction Data'!$M1530</f>
        <v>788</v>
      </c>
      <c r="P1530" s="2">
        <f>DATEDIF('Transaction Data'!$D1530,'Transaction Data'!$A1530,"y")</f>
        <v>53</v>
      </c>
      <c r="Q1530" s="2" t="str">
        <f>FLOOR('Transaction Data'!$P1530,15)&amp;"-"&amp;FLOOR('Transaction Data'!$P1530,15)+14</f>
        <v>45-59</v>
      </c>
      <c r="R1530" s="2" t="str">
        <f>IF('Transaction Data'!$L1530&lt;=10,"Less Expensive","Expensive")</f>
        <v>Less Expensive</v>
      </c>
      <c r="S1530" s="4">
        <f>WEEKDAY('Transaction Data'!$A1530)</f>
        <v>3</v>
      </c>
      <c r="T1530" s="2" t="str">
        <f>IF(WEEKDAY('Transaction Data'!$A1530,2)&lt;6,"Weekday","Weekend")</f>
        <v>Weekday</v>
      </c>
    </row>
    <row r="1531" ht="15.75" customHeight="1">
      <c r="A1531" s="1">
        <v>45497.0</v>
      </c>
      <c r="B1531" s="2" t="s">
        <v>1518</v>
      </c>
      <c r="C1531" s="2" t="s">
        <v>21</v>
      </c>
      <c r="D1531" s="1">
        <v>31715.0</v>
      </c>
      <c r="E1531" s="2" t="s">
        <v>22</v>
      </c>
      <c r="F1531" s="2">
        <v>251.0</v>
      </c>
      <c r="G1531" s="2" t="s">
        <v>60</v>
      </c>
      <c r="H1531" s="2" t="s">
        <v>34</v>
      </c>
      <c r="I1531" s="2" t="s">
        <v>25</v>
      </c>
      <c r="J1531" s="2" t="str">
        <f t="array" ref="J1531">XLOOKUP('Transaction Data'!$G1531,Product_Code,Biscuit_Brand)</f>
        <v>Peanut Butter Bites</v>
      </c>
      <c r="K1531" s="2">
        <f t="array" ref="K1531">XLOOKUP('Transaction Data'!$G1531,Product_Code,Cost)</f>
        <v>5</v>
      </c>
      <c r="L1531" s="2">
        <f t="array" ref="L1531">XLOOKUP('Transaction Data'!$G1531,Product_Code,Unit_Price)</f>
        <v>7</v>
      </c>
      <c r="M1531" s="3">
        <f>'Transaction Data'!$F1531*'Transaction Data'!$K1531</f>
        <v>1255</v>
      </c>
      <c r="N1531" s="3">
        <f>'Transaction Data'!$F1531*'Transaction Data'!$L1531</f>
        <v>1757</v>
      </c>
      <c r="O1531" s="3">
        <f>'Transaction Data'!$N1531-'Transaction Data'!$M1531</f>
        <v>502</v>
      </c>
      <c r="P1531" s="2">
        <f>DATEDIF('Transaction Data'!$D1531,'Transaction Data'!$A1531,"y")</f>
        <v>37</v>
      </c>
      <c r="Q1531" s="2" t="str">
        <f>FLOOR('Transaction Data'!$P1531,15)&amp;"-"&amp;FLOOR('Transaction Data'!$P1531,15)+14</f>
        <v>30-44</v>
      </c>
      <c r="R1531" s="2" t="str">
        <f>IF('Transaction Data'!$L1531&lt;=10,"Less Expensive","Expensive")</f>
        <v>Less Expensive</v>
      </c>
      <c r="S1531" s="4">
        <f>WEEKDAY('Transaction Data'!$A1531)</f>
        <v>4</v>
      </c>
      <c r="T1531" s="2" t="str">
        <f>IF(WEEKDAY('Transaction Data'!$A1531,2)&lt;6,"Weekday","Weekend")</f>
        <v>Weekday</v>
      </c>
    </row>
    <row r="1532" ht="15.75" customHeight="1">
      <c r="A1532" s="1">
        <v>45418.0</v>
      </c>
      <c r="B1532" s="2" t="s">
        <v>1519</v>
      </c>
      <c r="C1532" s="2" t="s">
        <v>65</v>
      </c>
      <c r="D1532" s="1">
        <v>32624.0</v>
      </c>
      <c r="E1532" s="2" t="s">
        <v>63</v>
      </c>
      <c r="F1532" s="2">
        <v>55.0</v>
      </c>
      <c r="G1532" s="2" t="s">
        <v>33</v>
      </c>
      <c r="H1532" s="2" t="s">
        <v>24</v>
      </c>
      <c r="I1532" s="2" t="s">
        <v>25</v>
      </c>
      <c r="J1532" s="2" t="str">
        <f t="array" ref="J1532">XLOOKUP('Transaction Data'!$G1532,Product_Code,Biscuit_Brand)</f>
        <v>Caramel Biscuits</v>
      </c>
      <c r="K1532" s="2">
        <f t="array" ref="K1532">XLOOKUP('Transaction Data'!$G1532,Product_Code,Cost)</f>
        <v>18</v>
      </c>
      <c r="L1532" s="2">
        <f t="array" ref="L1532">XLOOKUP('Transaction Data'!$G1532,Product_Code,Unit_Price)</f>
        <v>22</v>
      </c>
      <c r="M1532" s="3">
        <f>'Transaction Data'!$F1532*'Transaction Data'!$K1532</f>
        <v>990</v>
      </c>
      <c r="N1532" s="3">
        <f>'Transaction Data'!$F1532*'Transaction Data'!$L1532</f>
        <v>1210</v>
      </c>
      <c r="O1532" s="3">
        <f>'Transaction Data'!$N1532-'Transaction Data'!$M1532</f>
        <v>220</v>
      </c>
      <c r="P1532" s="2">
        <f>DATEDIF('Transaction Data'!$D1532,'Transaction Data'!$A1532,"y")</f>
        <v>35</v>
      </c>
      <c r="Q1532" s="2" t="str">
        <f>FLOOR('Transaction Data'!$P1532,15)&amp;"-"&amp;FLOOR('Transaction Data'!$P1532,15)+14</f>
        <v>30-44</v>
      </c>
      <c r="R1532" s="2" t="str">
        <f>IF('Transaction Data'!$L1532&lt;=10,"Less Expensive","Expensive")</f>
        <v>Expensive</v>
      </c>
      <c r="S1532" s="4">
        <f>WEEKDAY('Transaction Data'!$A1532)</f>
        <v>2</v>
      </c>
      <c r="T1532" s="2" t="str">
        <f>IF(WEEKDAY('Transaction Data'!$A1532,2)&lt;6,"Weekday","Weekend")</f>
        <v>Weekday</v>
      </c>
    </row>
    <row r="1533" ht="15.75" customHeight="1">
      <c r="A1533" s="1">
        <v>45296.0</v>
      </c>
      <c r="B1533" s="2" t="s">
        <v>1520</v>
      </c>
      <c r="C1533" s="2" t="s">
        <v>32</v>
      </c>
      <c r="D1533" s="1">
        <v>26132.0</v>
      </c>
      <c r="E1533" s="2" t="s">
        <v>22</v>
      </c>
      <c r="F1533" s="2">
        <v>106.0</v>
      </c>
      <c r="G1533" s="2" t="s">
        <v>38</v>
      </c>
      <c r="H1533" s="2" t="s">
        <v>29</v>
      </c>
      <c r="I1533" s="2" t="s">
        <v>25</v>
      </c>
      <c r="J1533" s="2" t="str">
        <f t="array" ref="J1533">XLOOKUP('Transaction Data'!$G1533,Product_Code,Biscuit_Brand)</f>
        <v>Ginger Snaps</v>
      </c>
      <c r="K1533" s="2">
        <f t="array" ref="K1533">XLOOKUP('Transaction Data'!$G1533,Product_Code,Cost)</f>
        <v>14</v>
      </c>
      <c r="L1533" s="2">
        <f t="array" ref="L1533">XLOOKUP('Transaction Data'!$G1533,Product_Code,Unit_Price)</f>
        <v>28</v>
      </c>
      <c r="M1533" s="3">
        <f>'Transaction Data'!$F1533*'Transaction Data'!$K1533</f>
        <v>1484</v>
      </c>
      <c r="N1533" s="3">
        <f>'Transaction Data'!$F1533*'Transaction Data'!$L1533</f>
        <v>2968</v>
      </c>
      <c r="O1533" s="3">
        <f>'Transaction Data'!$N1533-'Transaction Data'!$M1533</f>
        <v>1484</v>
      </c>
      <c r="P1533" s="2">
        <f>DATEDIF('Transaction Data'!$D1533,'Transaction Data'!$A1533,"y")</f>
        <v>52</v>
      </c>
      <c r="Q1533" s="2" t="str">
        <f>FLOOR('Transaction Data'!$P1533,15)&amp;"-"&amp;FLOOR('Transaction Data'!$P1533,15)+14</f>
        <v>45-59</v>
      </c>
      <c r="R1533" s="2" t="str">
        <f>IF('Transaction Data'!$L1533&lt;=10,"Less Expensive","Expensive")</f>
        <v>Expensive</v>
      </c>
      <c r="S1533" s="4">
        <f>WEEKDAY('Transaction Data'!$A1533)</f>
        <v>6</v>
      </c>
      <c r="T1533" s="2" t="str">
        <f>IF(WEEKDAY('Transaction Data'!$A1533,2)&lt;6,"Weekday","Weekend")</f>
        <v>Weekday</v>
      </c>
    </row>
    <row r="1534" ht="15.75" customHeight="1">
      <c r="A1534" s="1">
        <v>45388.0</v>
      </c>
      <c r="B1534" s="2" t="s">
        <v>1521</v>
      </c>
      <c r="C1534" s="2" t="s">
        <v>54</v>
      </c>
      <c r="D1534" s="1">
        <v>35766.0</v>
      </c>
      <c r="E1534" s="2" t="s">
        <v>63</v>
      </c>
      <c r="F1534" s="2">
        <v>198.0</v>
      </c>
      <c r="G1534" s="2" t="s">
        <v>48</v>
      </c>
      <c r="H1534" s="2" t="s">
        <v>34</v>
      </c>
      <c r="I1534" s="2" t="s">
        <v>25</v>
      </c>
      <c r="J1534" s="2" t="str">
        <f t="array" ref="J1534">XLOOKUP('Transaction Data'!$G1534,Product_Code,Biscuit_Brand)</f>
        <v>Lemon Crisps</v>
      </c>
      <c r="K1534" s="2">
        <f t="array" ref="K1534">XLOOKUP('Transaction Data'!$G1534,Product_Code,Cost)</f>
        <v>7</v>
      </c>
      <c r="L1534" s="2">
        <f t="array" ref="L1534">XLOOKUP('Transaction Data'!$G1534,Product_Code,Unit_Price)</f>
        <v>9</v>
      </c>
      <c r="M1534" s="3">
        <f>'Transaction Data'!$F1534*'Transaction Data'!$K1534</f>
        <v>1386</v>
      </c>
      <c r="N1534" s="3">
        <f>'Transaction Data'!$F1534*'Transaction Data'!$L1534</f>
        <v>1782</v>
      </c>
      <c r="O1534" s="3">
        <f>'Transaction Data'!$N1534-'Transaction Data'!$M1534</f>
        <v>396</v>
      </c>
      <c r="P1534" s="2">
        <f>DATEDIF('Transaction Data'!$D1534,'Transaction Data'!$A1534,"y")</f>
        <v>26</v>
      </c>
      <c r="Q1534" s="2" t="str">
        <f>FLOOR('Transaction Data'!$P1534,15)&amp;"-"&amp;FLOOR('Transaction Data'!$P1534,15)+14</f>
        <v>15-29</v>
      </c>
      <c r="R1534" s="2" t="str">
        <f>IF('Transaction Data'!$L1534&lt;=10,"Less Expensive","Expensive")</f>
        <v>Less Expensive</v>
      </c>
      <c r="S1534" s="4">
        <f>WEEKDAY('Transaction Data'!$A1534)</f>
        <v>7</v>
      </c>
      <c r="T1534" s="2" t="str">
        <f>IF(WEEKDAY('Transaction Data'!$A1534,2)&lt;6,"Weekday","Weekend")</f>
        <v>Weekend</v>
      </c>
    </row>
    <row r="1535" ht="15.75" customHeight="1">
      <c r="A1535" s="1">
        <v>45438.0</v>
      </c>
      <c r="B1535" s="2" t="s">
        <v>1522</v>
      </c>
      <c r="C1535" s="2" t="s">
        <v>21</v>
      </c>
      <c r="D1535" s="1">
        <v>36825.0</v>
      </c>
      <c r="E1535" s="2" t="s">
        <v>63</v>
      </c>
      <c r="F1535" s="2">
        <v>227.0</v>
      </c>
      <c r="G1535" s="2" t="s">
        <v>48</v>
      </c>
      <c r="H1535" s="2" t="s">
        <v>24</v>
      </c>
      <c r="I1535" s="2" t="s">
        <v>25</v>
      </c>
      <c r="J1535" s="2" t="str">
        <f t="array" ref="J1535">XLOOKUP('Transaction Data'!$G1535,Product_Code,Biscuit_Brand)</f>
        <v>Lemon Crisps</v>
      </c>
      <c r="K1535" s="2">
        <f t="array" ref="K1535">XLOOKUP('Transaction Data'!$G1535,Product_Code,Cost)</f>
        <v>7</v>
      </c>
      <c r="L1535" s="2">
        <f t="array" ref="L1535">XLOOKUP('Transaction Data'!$G1535,Product_Code,Unit_Price)</f>
        <v>9</v>
      </c>
      <c r="M1535" s="3">
        <f>'Transaction Data'!$F1535*'Transaction Data'!$K1535</f>
        <v>1589</v>
      </c>
      <c r="N1535" s="3">
        <f>'Transaction Data'!$F1535*'Transaction Data'!$L1535</f>
        <v>2043</v>
      </c>
      <c r="O1535" s="3">
        <f>'Transaction Data'!$N1535-'Transaction Data'!$M1535</f>
        <v>454</v>
      </c>
      <c r="P1535" s="2">
        <f>DATEDIF('Transaction Data'!$D1535,'Transaction Data'!$A1535,"y")</f>
        <v>23</v>
      </c>
      <c r="Q1535" s="2" t="str">
        <f>FLOOR('Transaction Data'!$P1535,15)&amp;"-"&amp;FLOOR('Transaction Data'!$P1535,15)+14</f>
        <v>15-29</v>
      </c>
      <c r="R1535" s="2" t="str">
        <f>IF('Transaction Data'!$L1535&lt;=10,"Less Expensive","Expensive")</f>
        <v>Less Expensive</v>
      </c>
      <c r="S1535" s="4">
        <f>WEEKDAY('Transaction Data'!$A1535)</f>
        <v>1</v>
      </c>
      <c r="T1535" s="2" t="str">
        <f>IF(WEEKDAY('Transaction Data'!$A1535,2)&lt;6,"Weekday","Weekend")</f>
        <v>Weekend</v>
      </c>
    </row>
    <row r="1536" ht="15.75" customHeight="1">
      <c r="A1536" s="1">
        <v>45377.0</v>
      </c>
      <c r="B1536" s="2" t="s">
        <v>1523</v>
      </c>
      <c r="C1536" s="2" t="s">
        <v>69</v>
      </c>
      <c r="D1536" s="1">
        <v>28108.0</v>
      </c>
      <c r="E1536" s="2" t="s">
        <v>22</v>
      </c>
      <c r="F1536" s="2">
        <v>262.0</v>
      </c>
      <c r="G1536" s="2" t="s">
        <v>48</v>
      </c>
      <c r="H1536" s="2" t="s">
        <v>29</v>
      </c>
      <c r="I1536" s="2" t="s">
        <v>30</v>
      </c>
      <c r="J1536" s="2" t="str">
        <f t="array" ref="J1536">XLOOKUP('Transaction Data'!$G1536,Product_Code,Biscuit_Brand)</f>
        <v>Lemon Crisps</v>
      </c>
      <c r="K1536" s="2">
        <f t="array" ref="K1536">XLOOKUP('Transaction Data'!$G1536,Product_Code,Cost)</f>
        <v>7</v>
      </c>
      <c r="L1536" s="2">
        <f t="array" ref="L1536">XLOOKUP('Transaction Data'!$G1536,Product_Code,Unit_Price)</f>
        <v>9</v>
      </c>
      <c r="M1536" s="3">
        <f>'Transaction Data'!$F1536*'Transaction Data'!$K1536</f>
        <v>1834</v>
      </c>
      <c r="N1536" s="3">
        <f>'Transaction Data'!$F1536*'Transaction Data'!$L1536</f>
        <v>2358</v>
      </c>
      <c r="O1536" s="3">
        <f>'Transaction Data'!$N1536-'Transaction Data'!$M1536</f>
        <v>524</v>
      </c>
      <c r="P1536" s="2">
        <f>DATEDIF('Transaction Data'!$D1536,'Transaction Data'!$A1536,"y")</f>
        <v>47</v>
      </c>
      <c r="Q1536" s="2" t="str">
        <f>FLOOR('Transaction Data'!$P1536,15)&amp;"-"&amp;FLOOR('Transaction Data'!$P1536,15)+14</f>
        <v>45-59</v>
      </c>
      <c r="R1536" s="2" t="str">
        <f>IF('Transaction Data'!$L1536&lt;=10,"Less Expensive","Expensive")</f>
        <v>Less Expensive</v>
      </c>
      <c r="S1536" s="4">
        <f>WEEKDAY('Transaction Data'!$A1536)</f>
        <v>3</v>
      </c>
      <c r="T1536" s="2" t="str">
        <f>IF(WEEKDAY('Transaction Data'!$A1536,2)&lt;6,"Weekday","Weekend")</f>
        <v>Weekday</v>
      </c>
    </row>
    <row r="1537" ht="15.75" customHeight="1">
      <c r="A1537" s="1">
        <v>45433.0</v>
      </c>
      <c r="B1537" s="2" t="s">
        <v>1524</v>
      </c>
      <c r="C1537" s="2" t="s">
        <v>69</v>
      </c>
      <c r="D1537" s="1">
        <v>35014.0</v>
      </c>
      <c r="E1537" s="2" t="s">
        <v>22</v>
      </c>
      <c r="F1537" s="2">
        <v>461.0</v>
      </c>
      <c r="G1537" s="2" t="s">
        <v>33</v>
      </c>
      <c r="H1537" s="2" t="s">
        <v>34</v>
      </c>
      <c r="I1537" s="2" t="s">
        <v>25</v>
      </c>
      <c r="J1537" s="2" t="str">
        <f t="array" ref="J1537">XLOOKUP('Transaction Data'!$G1537,Product_Code,Biscuit_Brand)</f>
        <v>Caramel Biscuits</v>
      </c>
      <c r="K1537" s="2">
        <f t="array" ref="K1537">XLOOKUP('Transaction Data'!$G1537,Product_Code,Cost)</f>
        <v>18</v>
      </c>
      <c r="L1537" s="2">
        <f t="array" ref="L1537">XLOOKUP('Transaction Data'!$G1537,Product_Code,Unit_Price)</f>
        <v>22</v>
      </c>
      <c r="M1537" s="3">
        <f>'Transaction Data'!$F1537*'Transaction Data'!$K1537</f>
        <v>8298</v>
      </c>
      <c r="N1537" s="3">
        <f>'Transaction Data'!$F1537*'Transaction Data'!$L1537</f>
        <v>10142</v>
      </c>
      <c r="O1537" s="3">
        <f>'Transaction Data'!$N1537-'Transaction Data'!$M1537</f>
        <v>1844</v>
      </c>
      <c r="P1537" s="2">
        <f>DATEDIF('Transaction Data'!$D1537,'Transaction Data'!$A1537,"y")</f>
        <v>28</v>
      </c>
      <c r="Q1537" s="2" t="str">
        <f>FLOOR('Transaction Data'!$P1537,15)&amp;"-"&amp;FLOOR('Transaction Data'!$P1537,15)+14</f>
        <v>15-29</v>
      </c>
      <c r="R1537" s="2" t="str">
        <f>IF('Transaction Data'!$L1537&lt;=10,"Less Expensive","Expensive")</f>
        <v>Expensive</v>
      </c>
      <c r="S1537" s="4">
        <f>WEEKDAY('Transaction Data'!$A1537)</f>
        <v>3</v>
      </c>
      <c r="T1537" s="2" t="str">
        <f>IF(WEEKDAY('Transaction Data'!$A1537,2)&lt;6,"Weekday","Weekend")</f>
        <v>Weekday</v>
      </c>
    </row>
    <row r="1538" ht="15.75" customHeight="1">
      <c r="A1538" s="1">
        <v>45469.0</v>
      </c>
      <c r="B1538" s="2" t="s">
        <v>1525</v>
      </c>
      <c r="C1538" s="2" t="s">
        <v>72</v>
      </c>
      <c r="D1538" s="1">
        <v>38611.0</v>
      </c>
      <c r="E1538" s="2" t="s">
        <v>63</v>
      </c>
      <c r="F1538" s="2">
        <v>267.0</v>
      </c>
      <c r="G1538" s="2" t="s">
        <v>23</v>
      </c>
      <c r="H1538" s="2" t="s">
        <v>24</v>
      </c>
      <c r="I1538" s="2" t="s">
        <v>25</v>
      </c>
      <c r="J1538" s="2" t="str">
        <f t="array" ref="J1538">XLOOKUP('Transaction Data'!$G1538,Product_Code,Biscuit_Brand)</f>
        <v>Cinnamon Swirls</v>
      </c>
      <c r="K1538" s="2">
        <f t="array" ref="K1538">XLOOKUP('Transaction Data'!$G1538,Product_Code,Cost)</f>
        <v>10</v>
      </c>
      <c r="L1538" s="2">
        <f t="array" ref="L1538">XLOOKUP('Transaction Data'!$G1538,Product_Code,Unit_Price)</f>
        <v>14</v>
      </c>
      <c r="M1538" s="3">
        <f>'Transaction Data'!$F1538*'Transaction Data'!$K1538</f>
        <v>2670</v>
      </c>
      <c r="N1538" s="3">
        <f>'Transaction Data'!$F1538*'Transaction Data'!$L1538</f>
        <v>3738</v>
      </c>
      <c r="O1538" s="3">
        <f>'Transaction Data'!$N1538-'Transaction Data'!$M1538</f>
        <v>1068</v>
      </c>
      <c r="P1538" s="2">
        <f>DATEDIF('Transaction Data'!$D1538,'Transaction Data'!$A1538,"y")</f>
        <v>18</v>
      </c>
      <c r="Q1538" s="2" t="str">
        <f>FLOOR('Transaction Data'!$P1538,15)&amp;"-"&amp;FLOOR('Transaction Data'!$P1538,15)+14</f>
        <v>15-29</v>
      </c>
      <c r="R1538" s="2" t="str">
        <f>IF('Transaction Data'!$L1538&lt;=10,"Less Expensive","Expensive")</f>
        <v>Expensive</v>
      </c>
      <c r="S1538" s="4">
        <f>WEEKDAY('Transaction Data'!$A1538)</f>
        <v>4</v>
      </c>
      <c r="T1538" s="2" t="str">
        <f>IF(WEEKDAY('Transaction Data'!$A1538,2)&lt;6,"Weekday","Weekend")</f>
        <v>Weekday</v>
      </c>
    </row>
    <row r="1539" ht="15.75" customHeight="1">
      <c r="A1539" s="1">
        <v>45469.0</v>
      </c>
      <c r="B1539" s="2" t="s">
        <v>1526</v>
      </c>
      <c r="C1539" s="2" t="s">
        <v>32</v>
      </c>
      <c r="D1539" s="1">
        <v>37937.0</v>
      </c>
      <c r="E1539" s="2" t="s">
        <v>37</v>
      </c>
      <c r="F1539" s="2">
        <v>214.0</v>
      </c>
      <c r="G1539" s="2" t="s">
        <v>48</v>
      </c>
      <c r="H1539" s="2" t="s">
        <v>29</v>
      </c>
      <c r="I1539" s="2" t="s">
        <v>25</v>
      </c>
      <c r="J1539" s="2" t="str">
        <f t="array" ref="J1539">XLOOKUP('Transaction Data'!$G1539,Product_Code,Biscuit_Brand)</f>
        <v>Lemon Crisps</v>
      </c>
      <c r="K1539" s="2">
        <f t="array" ref="K1539">XLOOKUP('Transaction Data'!$G1539,Product_Code,Cost)</f>
        <v>7</v>
      </c>
      <c r="L1539" s="2">
        <f t="array" ref="L1539">XLOOKUP('Transaction Data'!$G1539,Product_Code,Unit_Price)</f>
        <v>9</v>
      </c>
      <c r="M1539" s="3">
        <f>'Transaction Data'!$F1539*'Transaction Data'!$K1539</f>
        <v>1498</v>
      </c>
      <c r="N1539" s="3">
        <f>'Transaction Data'!$F1539*'Transaction Data'!$L1539</f>
        <v>1926</v>
      </c>
      <c r="O1539" s="3">
        <f>'Transaction Data'!$N1539-'Transaction Data'!$M1539</f>
        <v>428</v>
      </c>
      <c r="P1539" s="2">
        <f>DATEDIF('Transaction Data'!$D1539,'Transaction Data'!$A1539,"y")</f>
        <v>20</v>
      </c>
      <c r="Q1539" s="2" t="str">
        <f>FLOOR('Transaction Data'!$P1539,15)&amp;"-"&amp;FLOOR('Transaction Data'!$P1539,15)+14</f>
        <v>15-29</v>
      </c>
      <c r="R1539" s="2" t="str">
        <f>IF('Transaction Data'!$L1539&lt;=10,"Less Expensive","Expensive")</f>
        <v>Less Expensive</v>
      </c>
      <c r="S1539" s="4">
        <f>WEEKDAY('Transaction Data'!$A1539)</f>
        <v>4</v>
      </c>
      <c r="T1539" s="2" t="str">
        <f>IF(WEEKDAY('Transaction Data'!$A1539,2)&lt;6,"Weekday","Weekend")</f>
        <v>Weekday</v>
      </c>
    </row>
    <row r="1540" ht="15.75" customHeight="1">
      <c r="A1540" s="1">
        <v>45492.0</v>
      </c>
      <c r="B1540" s="2" t="s">
        <v>1527</v>
      </c>
      <c r="C1540" s="2" t="s">
        <v>32</v>
      </c>
      <c r="D1540" s="1">
        <v>27377.0</v>
      </c>
      <c r="E1540" s="2" t="s">
        <v>63</v>
      </c>
      <c r="F1540" s="2">
        <v>134.0</v>
      </c>
      <c r="G1540" s="2" t="s">
        <v>33</v>
      </c>
      <c r="H1540" s="2" t="s">
        <v>34</v>
      </c>
      <c r="I1540" s="2" t="s">
        <v>25</v>
      </c>
      <c r="J1540" s="2" t="str">
        <f t="array" ref="J1540">XLOOKUP('Transaction Data'!$G1540,Product_Code,Biscuit_Brand)</f>
        <v>Caramel Biscuits</v>
      </c>
      <c r="K1540" s="2">
        <f t="array" ref="K1540">XLOOKUP('Transaction Data'!$G1540,Product_Code,Cost)</f>
        <v>18</v>
      </c>
      <c r="L1540" s="2">
        <f t="array" ref="L1540">XLOOKUP('Transaction Data'!$G1540,Product_Code,Unit_Price)</f>
        <v>22</v>
      </c>
      <c r="M1540" s="3">
        <f>'Transaction Data'!$F1540*'Transaction Data'!$K1540</f>
        <v>2412</v>
      </c>
      <c r="N1540" s="3">
        <f>'Transaction Data'!$F1540*'Transaction Data'!$L1540</f>
        <v>2948</v>
      </c>
      <c r="O1540" s="3">
        <f>'Transaction Data'!$N1540-'Transaction Data'!$M1540</f>
        <v>536</v>
      </c>
      <c r="P1540" s="2">
        <f>DATEDIF('Transaction Data'!$D1540,'Transaction Data'!$A1540,"y")</f>
        <v>49</v>
      </c>
      <c r="Q1540" s="2" t="str">
        <f>FLOOR('Transaction Data'!$P1540,15)&amp;"-"&amp;FLOOR('Transaction Data'!$P1540,15)+14</f>
        <v>45-59</v>
      </c>
      <c r="R1540" s="2" t="str">
        <f>IF('Transaction Data'!$L1540&lt;=10,"Less Expensive","Expensive")</f>
        <v>Expensive</v>
      </c>
      <c r="S1540" s="4">
        <f>WEEKDAY('Transaction Data'!$A1540)</f>
        <v>6</v>
      </c>
      <c r="T1540" s="2" t="str">
        <f>IF(WEEKDAY('Transaction Data'!$A1540,2)&lt;6,"Weekday","Weekend")</f>
        <v>Weekday</v>
      </c>
    </row>
    <row r="1541" ht="15.75" customHeight="1">
      <c r="A1541" s="1">
        <v>45482.0</v>
      </c>
      <c r="B1541" s="2" t="s">
        <v>1528</v>
      </c>
      <c r="C1541" s="2" t="s">
        <v>21</v>
      </c>
      <c r="D1541" s="1">
        <v>37273.0</v>
      </c>
      <c r="E1541" s="2" t="s">
        <v>27</v>
      </c>
      <c r="F1541" s="2">
        <v>360.0</v>
      </c>
      <c r="G1541" s="2" t="s">
        <v>33</v>
      </c>
      <c r="H1541" s="2" t="s">
        <v>24</v>
      </c>
      <c r="I1541" s="2" t="s">
        <v>25</v>
      </c>
      <c r="J1541" s="2" t="str">
        <f t="array" ref="J1541">XLOOKUP('Transaction Data'!$G1541,Product_Code,Biscuit_Brand)</f>
        <v>Caramel Biscuits</v>
      </c>
      <c r="K1541" s="2">
        <f t="array" ref="K1541">XLOOKUP('Transaction Data'!$G1541,Product_Code,Cost)</f>
        <v>18</v>
      </c>
      <c r="L1541" s="2">
        <f t="array" ref="L1541">XLOOKUP('Transaction Data'!$G1541,Product_Code,Unit_Price)</f>
        <v>22</v>
      </c>
      <c r="M1541" s="3">
        <f>'Transaction Data'!$F1541*'Transaction Data'!$K1541</f>
        <v>6480</v>
      </c>
      <c r="N1541" s="3">
        <f>'Transaction Data'!$F1541*'Transaction Data'!$L1541</f>
        <v>7920</v>
      </c>
      <c r="O1541" s="3">
        <f>'Transaction Data'!$N1541-'Transaction Data'!$M1541</f>
        <v>1440</v>
      </c>
      <c r="P1541" s="2">
        <f>DATEDIF('Transaction Data'!$D1541,'Transaction Data'!$A1541,"y")</f>
        <v>22</v>
      </c>
      <c r="Q1541" s="2" t="str">
        <f>FLOOR('Transaction Data'!$P1541,15)&amp;"-"&amp;FLOOR('Transaction Data'!$P1541,15)+14</f>
        <v>15-29</v>
      </c>
      <c r="R1541" s="2" t="str">
        <f>IF('Transaction Data'!$L1541&lt;=10,"Less Expensive","Expensive")</f>
        <v>Expensive</v>
      </c>
      <c r="S1541" s="4">
        <f>WEEKDAY('Transaction Data'!$A1541)</f>
        <v>3</v>
      </c>
      <c r="T1541" s="2" t="str">
        <f>IF(WEEKDAY('Transaction Data'!$A1541,2)&lt;6,"Weekday","Weekend")</f>
        <v>Weekday</v>
      </c>
    </row>
    <row r="1542" ht="15.75" customHeight="1">
      <c r="A1542" s="1">
        <v>45425.0</v>
      </c>
      <c r="B1542" s="2" t="s">
        <v>1529</v>
      </c>
      <c r="C1542" s="2" t="s">
        <v>69</v>
      </c>
      <c r="D1542" s="1">
        <v>32323.0</v>
      </c>
      <c r="E1542" s="2" t="s">
        <v>22</v>
      </c>
      <c r="F1542" s="2">
        <v>380.0</v>
      </c>
      <c r="G1542" s="2" t="s">
        <v>57</v>
      </c>
      <c r="H1542" s="2" t="s">
        <v>29</v>
      </c>
      <c r="I1542" s="2" t="s">
        <v>25</v>
      </c>
      <c r="J1542" s="2" t="str">
        <f t="array" ref="J1542">XLOOKUP('Transaction Data'!$G1542,Product_Code,Biscuit_Brand)</f>
        <v>Oatmeal Cookies</v>
      </c>
      <c r="K1542" s="2">
        <f t="array" ref="K1542">XLOOKUP('Transaction Data'!$G1542,Product_Code,Cost)</f>
        <v>19</v>
      </c>
      <c r="L1542" s="2">
        <f t="array" ref="L1542">XLOOKUP('Transaction Data'!$G1542,Product_Code,Unit_Price)</f>
        <v>23</v>
      </c>
      <c r="M1542" s="3">
        <f>'Transaction Data'!$F1542*'Transaction Data'!$K1542</f>
        <v>7220</v>
      </c>
      <c r="N1542" s="3">
        <f>'Transaction Data'!$F1542*'Transaction Data'!$L1542</f>
        <v>8740</v>
      </c>
      <c r="O1542" s="3">
        <f>'Transaction Data'!$N1542-'Transaction Data'!$M1542</f>
        <v>1520</v>
      </c>
      <c r="P1542" s="2">
        <f>DATEDIF('Transaction Data'!$D1542,'Transaction Data'!$A1542,"y")</f>
        <v>35</v>
      </c>
      <c r="Q1542" s="2" t="str">
        <f>FLOOR('Transaction Data'!$P1542,15)&amp;"-"&amp;FLOOR('Transaction Data'!$P1542,15)+14</f>
        <v>30-44</v>
      </c>
      <c r="R1542" s="2" t="str">
        <f>IF('Transaction Data'!$L1542&lt;=10,"Less Expensive","Expensive")</f>
        <v>Expensive</v>
      </c>
      <c r="S1542" s="4">
        <f>WEEKDAY('Transaction Data'!$A1542)</f>
        <v>2</v>
      </c>
      <c r="T1542" s="2" t="str">
        <f>IF(WEEKDAY('Transaction Data'!$A1542,2)&lt;6,"Weekday","Weekend")</f>
        <v>Weekday</v>
      </c>
    </row>
    <row r="1543" ht="15.75" customHeight="1">
      <c r="A1543" s="1">
        <v>45346.0</v>
      </c>
      <c r="B1543" s="2" t="s">
        <v>1530</v>
      </c>
      <c r="C1543" s="2" t="s">
        <v>54</v>
      </c>
      <c r="D1543" s="1">
        <v>17084.0</v>
      </c>
      <c r="E1543" s="2" t="s">
        <v>63</v>
      </c>
      <c r="F1543" s="2">
        <v>27.0</v>
      </c>
      <c r="G1543" s="2" t="s">
        <v>33</v>
      </c>
      <c r="H1543" s="2" t="s">
        <v>34</v>
      </c>
      <c r="I1543" s="2" t="s">
        <v>25</v>
      </c>
      <c r="J1543" s="2" t="str">
        <f t="array" ref="J1543">XLOOKUP('Transaction Data'!$G1543,Product_Code,Biscuit_Brand)</f>
        <v>Caramel Biscuits</v>
      </c>
      <c r="K1543" s="2">
        <f t="array" ref="K1543">XLOOKUP('Transaction Data'!$G1543,Product_Code,Cost)</f>
        <v>18</v>
      </c>
      <c r="L1543" s="2">
        <f t="array" ref="L1543">XLOOKUP('Transaction Data'!$G1543,Product_Code,Unit_Price)</f>
        <v>22</v>
      </c>
      <c r="M1543" s="3">
        <f>'Transaction Data'!$F1543*'Transaction Data'!$K1543</f>
        <v>486</v>
      </c>
      <c r="N1543" s="3">
        <f>'Transaction Data'!$F1543*'Transaction Data'!$L1543</f>
        <v>594</v>
      </c>
      <c r="O1543" s="3">
        <f>'Transaction Data'!$N1543-'Transaction Data'!$M1543</f>
        <v>108</v>
      </c>
      <c r="P1543" s="2">
        <f>DATEDIF('Transaction Data'!$D1543,'Transaction Data'!$A1543,"y")</f>
        <v>77</v>
      </c>
      <c r="Q1543" s="2" t="str">
        <f>FLOOR('Transaction Data'!$P1543,15)&amp;"-"&amp;FLOOR('Transaction Data'!$P1543,15)+14</f>
        <v>75-89</v>
      </c>
      <c r="R1543" s="2" t="str">
        <f>IF('Transaction Data'!$L1543&lt;=10,"Less Expensive","Expensive")</f>
        <v>Expensive</v>
      </c>
      <c r="S1543" s="4">
        <f>WEEKDAY('Transaction Data'!$A1543)</f>
        <v>7</v>
      </c>
      <c r="T1543" s="2" t="str">
        <f>IF(WEEKDAY('Transaction Data'!$A1543,2)&lt;6,"Weekday","Weekend")</f>
        <v>Weekend</v>
      </c>
    </row>
    <row r="1544" ht="15.75" customHeight="1">
      <c r="A1544" s="1">
        <v>45382.0</v>
      </c>
      <c r="B1544" s="2" t="s">
        <v>1531</v>
      </c>
      <c r="C1544" s="2" t="s">
        <v>78</v>
      </c>
      <c r="D1544" s="1">
        <v>20253.0</v>
      </c>
      <c r="E1544" s="2" t="s">
        <v>63</v>
      </c>
      <c r="F1544" s="2">
        <v>276.0</v>
      </c>
      <c r="G1544" s="2" t="s">
        <v>44</v>
      </c>
      <c r="H1544" s="2" t="s">
        <v>24</v>
      </c>
      <c r="I1544" s="2" t="s">
        <v>30</v>
      </c>
      <c r="J1544" s="2" t="str">
        <f t="array" ref="J1544">XLOOKUP('Transaction Data'!$G1544,Product_Code,Biscuit_Brand)</f>
        <v>Butter Crunch</v>
      </c>
      <c r="K1544" s="2">
        <f t="array" ref="K1544">XLOOKUP('Transaction Data'!$G1544,Product_Code,Cost)</f>
        <v>10</v>
      </c>
      <c r="L1544" s="2">
        <f t="array" ref="L1544">XLOOKUP('Transaction Data'!$G1544,Product_Code,Unit_Price)</f>
        <v>11</v>
      </c>
      <c r="M1544" s="3">
        <f>'Transaction Data'!$F1544*'Transaction Data'!$K1544</f>
        <v>2760</v>
      </c>
      <c r="N1544" s="3">
        <f>'Transaction Data'!$F1544*'Transaction Data'!$L1544</f>
        <v>3036</v>
      </c>
      <c r="O1544" s="3">
        <f>'Transaction Data'!$N1544-'Transaction Data'!$M1544</f>
        <v>276</v>
      </c>
      <c r="P1544" s="2">
        <f>DATEDIF('Transaction Data'!$D1544,'Transaction Data'!$A1544,"y")</f>
        <v>68</v>
      </c>
      <c r="Q1544" s="2" t="str">
        <f>FLOOR('Transaction Data'!$P1544,15)&amp;"-"&amp;FLOOR('Transaction Data'!$P1544,15)+14</f>
        <v>60-74</v>
      </c>
      <c r="R1544" s="2" t="str">
        <f>IF('Transaction Data'!$L1544&lt;=10,"Less Expensive","Expensive")</f>
        <v>Expensive</v>
      </c>
      <c r="S1544" s="4">
        <f>WEEKDAY('Transaction Data'!$A1544)</f>
        <v>1</v>
      </c>
      <c r="T1544" s="2" t="str">
        <f>IF(WEEKDAY('Transaction Data'!$A1544,2)&lt;6,"Weekday","Weekend")</f>
        <v>Weekend</v>
      </c>
    </row>
    <row r="1545" ht="15.75" customHeight="1">
      <c r="A1545" s="1">
        <v>45339.0</v>
      </c>
      <c r="B1545" s="2" t="s">
        <v>1532</v>
      </c>
      <c r="C1545" s="2" t="s">
        <v>21</v>
      </c>
      <c r="D1545" s="1">
        <v>24946.0</v>
      </c>
      <c r="E1545" s="2" t="s">
        <v>22</v>
      </c>
      <c r="F1545" s="2">
        <v>487.0</v>
      </c>
      <c r="G1545" s="2" t="s">
        <v>33</v>
      </c>
      <c r="H1545" s="2" t="s">
        <v>29</v>
      </c>
      <c r="I1545" s="2" t="s">
        <v>25</v>
      </c>
      <c r="J1545" s="2" t="str">
        <f t="array" ref="J1545">XLOOKUP('Transaction Data'!$G1545,Product_Code,Biscuit_Brand)</f>
        <v>Caramel Biscuits</v>
      </c>
      <c r="K1545" s="2">
        <f t="array" ref="K1545">XLOOKUP('Transaction Data'!$G1545,Product_Code,Cost)</f>
        <v>18</v>
      </c>
      <c r="L1545" s="2">
        <f t="array" ref="L1545">XLOOKUP('Transaction Data'!$G1545,Product_Code,Unit_Price)</f>
        <v>22</v>
      </c>
      <c r="M1545" s="3">
        <f>'Transaction Data'!$F1545*'Transaction Data'!$K1545</f>
        <v>8766</v>
      </c>
      <c r="N1545" s="3">
        <f>'Transaction Data'!$F1545*'Transaction Data'!$L1545</f>
        <v>10714</v>
      </c>
      <c r="O1545" s="3">
        <f>'Transaction Data'!$N1545-'Transaction Data'!$M1545</f>
        <v>1948</v>
      </c>
      <c r="P1545" s="2">
        <f>DATEDIF('Transaction Data'!$D1545,'Transaction Data'!$A1545,"y")</f>
        <v>55</v>
      </c>
      <c r="Q1545" s="2" t="str">
        <f>FLOOR('Transaction Data'!$P1545,15)&amp;"-"&amp;FLOOR('Transaction Data'!$P1545,15)+14</f>
        <v>45-59</v>
      </c>
      <c r="R1545" s="2" t="str">
        <f>IF('Transaction Data'!$L1545&lt;=10,"Less Expensive","Expensive")</f>
        <v>Expensive</v>
      </c>
      <c r="S1545" s="4">
        <f>WEEKDAY('Transaction Data'!$A1545)</f>
        <v>7</v>
      </c>
      <c r="T1545" s="2" t="str">
        <f>IF(WEEKDAY('Transaction Data'!$A1545,2)&lt;6,"Weekday","Weekend")</f>
        <v>Weekend</v>
      </c>
    </row>
    <row r="1546" ht="15.75" customHeight="1">
      <c r="A1546" s="1">
        <v>45444.0</v>
      </c>
      <c r="B1546" s="2" t="s">
        <v>1533</v>
      </c>
      <c r="C1546" s="2" t="s">
        <v>78</v>
      </c>
      <c r="D1546" s="1">
        <v>38320.0</v>
      </c>
      <c r="E1546" s="2" t="s">
        <v>37</v>
      </c>
      <c r="F1546" s="2">
        <v>104.0</v>
      </c>
      <c r="G1546" s="2" t="s">
        <v>48</v>
      </c>
      <c r="H1546" s="2" t="s">
        <v>34</v>
      </c>
      <c r="I1546" s="2" t="s">
        <v>25</v>
      </c>
      <c r="J1546" s="2" t="str">
        <f t="array" ref="J1546">XLOOKUP('Transaction Data'!$G1546,Product_Code,Biscuit_Brand)</f>
        <v>Lemon Crisps</v>
      </c>
      <c r="K1546" s="2">
        <f t="array" ref="K1546">XLOOKUP('Transaction Data'!$G1546,Product_Code,Cost)</f>
        <v>7</v>
      </c>
      <c r="L1546" s="2">
        <f t="array" ref="L1546">XLOOKUP('Transaction Data'!$G1546,Product_Code,Unit_Price)</f>
        <v>9</v>
      </c>
      <c r="M1546" s="3">
        <f>'Transaction Data'!$F1546*'Transaction Data'!$K1546</f>
        <v>728</v>
      </c>
      <c r="N1546" s="3">
        <f>'Transaction Data'!$F1546*'Transaction Data'!$L1546</f>
        <v>936</v>
      </c>
      <c r="O1546" s="3">
        <f>'Transaction Data'!$N1546-'Transaction Data'!$M1546</f>
        <v>208</v>
      </c>
      <c r="P1546" s="2">
        <f>DATEDIF('Transaction Data'!$D1546,'Transaction Data'!$A1546,"y")</f>
        <v>19</v>
      </c>
      <c r="Q1546" s="2" t="str">
        <f>FLOOR('Transaction Data'!$P1546,15)&amp;"-"&amp;FLOOR('Transaction Data'!$P1546,15)+14</f>
        <v>15-29</v>
      </c>
      <c r="R1546" s="2" t="str">
        <f>IF('Transaction Data'!$L1546&lt;=10,"Less Expensive","Expensive")</f>
        <v>Less Expensive</v>
      </c>
      <c r="S1546" s="4">
        <f>WEEKDAY('Transaction Data'!$A1546)</f>
        <v>7</v>
      </c>
      <c r="T1546" s="2" t="str">
        <f>IF(WEEKDAY('Transaction Data'!$A1546,2)&lt;6,"Weekday","Weekend")</f>
        <v>Weekend</v>
      </c>
    </row>
    <row r="1547" ht="15.75" customHeight="1">
      <c r="A1547" s="1">
        <v>45373.0</v>
      </c>
      <c r="B1547" s="2" t="s">
        <v>1534</v>
      </c>
      <c r="C1547" s="2" t="s">
        <v>41</v>
      </c>
      <c r="D1547" s="1">
        <v>24364.0</v>
      </c>
      <c r="E1547" s="2" t="s">
        <v>27</v>
      </c>
      <c r="F1547" s="2">
        <v>12.0</v>
      </c>
      <c r="G1547" s="2" t="s">
        <v>60</v>
      </c>
      <c r="H1547" s="2" t="s">
        <v>24</v>
      </c>
      <c r="I1547" s="2" t="s">
        <v>25</v>
      </c>
      <c r="J1547" s="2" t="str">
        <f t="array" ref="J1547">XLOOKUP('Transaction Data'!$G1547,Product_Code,Biscuit_Brand)</f>
        <v>Peanut Butter Bites</v>
      </c>
      <c r="K1547" s="2">
        <f t="array" ref="K1547">XLOOKUP('Transaction Data'!$G1547,Product_Code,Cost)</f>
        <v>5</v>
      </c>
      <c r="L1547" s="2">
        <f t="array" ref="L1547">XLOOKUP('Transaction Data'!$G1547,Product_Code,Unit_Price)</f>
        <v>7</v>
      </c>
      <c r="M1547" s="3">
        <f>'Transaction Data'!$F1547*'Transaction Data'!$K1547</f>
        <v>60</v>
      </c>
      <c r="N1547" s="3">
        <f>'Transaction Data'!$F1547*'Transaction Data'!$L1547</f>
        <v>84</v>
      </c>
      <c r="O1547" s="3">
        <f>'Transaction Data'!$N1547-'Transaction Data'!$M1547</f>
        <v>24</v>
      </c>
      <c r="P1547" s="2">
        <f>DATEDIF('Transaction Data'!$D1547,'Transaction Data'!$A1547,"y")</f>
        <v>57</v>
      </c>
      <c r="Q1547" s="2" t="str">
        <f>FLOOR('Transaction Data'!$P1547,15)&amp;"-"&amp;FLOOR('Transaction Data'!$P1547,15)+14</f>
        <v>45-59</v>
      </c>
      <c r="R1547" s="2" t="str">
        <f>IF('Transaction Data'!$L1547&lt;=10,"Less Expensive","Expensive")</f>
        <v>Less Expensive</v>
      </c>
      <c r="S1547" s="4">
        <f>WEEKDAY('Transaction Data'!$A1547)</f>
        <v>6</v>
      </c>
      <c r="T1547" s="2" t="str">
        <f>IF(WEEKDAY('Transaction Data'!$A1547,2)&lt;6,"Weekday","Weekend")</f>
        <v>Weekday</v>
      </c>
    </row>
    <row r="1548" ht="15.75" customHeight="1">
      <c r="A1548" s="1">
        <v>45354.0</v>
      </c>
      <c r="B1548" s="2" t="s">
        <v>1535</v>
      </c>
      <c r="C1548" s="2" t="s">
        <v>47</v>
      </c>
      <c r="D1548" s="1">
        <v>24167.0</v>
      </c>
      <c r="E1548" s="2" t="s">
        <v>63</v>
      </c>
      <c r="F1548" s="2">
        <v>499.0</v>
      </c>
      <c r="G1548" s="2" t="s">
        <v>55</v>
      </c>
      <c r="H1548" s="2" t="s">
        <v>29</v>
      </c>
      <c r="I1548" s="2" t="s">
        <v>25</v>
      </c>
      <c r="J1548" s="2" t="str">
        <f t="array" ref="J1548">XLOOKUP('Transaction Data'!$G1548,Product_Code,Biscuit_Brand)</f>
        <v>Vanilla Wafers</v>
      </c>
      <c r="K1548" s="2">
        <f t="array" ref="K1548">XLOOKUP('Transaction Data'!$G1548,Product_Code,Cost)</f>
        <v>18</v>
      </c>
      <c r="L1548" s="2">
        <f t="array" ref="L1548">XLOOKUP('Transaction Data'!$G1548,Product_Code,Unit_Price)</f>
        <v>36</v>
      </c>
      <c r="M1548" s="3">
        <f>'Transaction Data'!$F1548*'Transaction Data'!$K1548</f>
        <v>8982</v>
      </c>
      <c r="N1548" s="3">
        <f>'Transaction Data'!$F1548*'Transaction Data'!$L1548</f>
        <v>17964</v>
      </c>
      <c r="O1548" s="3">
        <f>'Transaction Data'!$N1548-'Transaction Data'!$M1548</f>
        <v>8982</v>
      </c>
      <c r="P1548" s="2">
        <f>DATEDIF('Transaction Data'!$D1548,'Transaction Data'!$A1548,"y")</f>
        <v>58</v>
      </c>
      <c r="Q1548" s="2" t="str">
        <f>FLOOR('Transaction Data'!$P1548,15)&amp;"-"&amp;FLOOR('Transaction Data'!$P1548,15)+14</f>
        <v>45-59</v>
      </c>
      <c r="R1548" s="2" t="str">
        <f>IF('Transaction Data'!$L1548&lt;=10,"Less Expensive","Expensive")</f>
        <v>Expensive</v>
      </c>
      <c r="S1548" s="4">
        <f>WEEKDAY('Transaction Data'!$A1548)</f>
        <v>1</v>
      </c>
      <c r="T1548" s="2" t="str">
        <f>IF(WEEKDAY('Transaction Data'!$A1548,2)&lt;6,"Weekday","Weekend")</f>
        <v>Weekend</v>
      </c>
    </row>
    <row r="1549" ht="15.75" customHeight="1">
      <c r="A1549" s="1">
        <v>45364.0</v>
      </c>
      <c r="B1549" s="2" t="s">
        <v>1536</v>
      </c>
      <c r="C1549" s="2" t="s">
        <v>21</v>
      </c>
      <c r="D1549" s="1">
        <v>15983.0</v>
      </c>
      <c r="E1549" s="2" t="s">
        <v>37</v>
      </c>
      <c r="F1549" s="2">
        <v>481.0</v>
      </c>
      <c r="G1549" s="2" t="s">
        <v>38</v>
      </c>
      <c r="H1549" s="2" t="s">
        <v>34</v>
      </c>
      <c r="I1549" s="2" t="s">
        <v>25</v>
      </c>
      <c r="J1549" s="2" t="str">
        <f t="array" ref="J1549">XLOOKUP('Transaction Data'!$G1549,Product_Code,Biscuit_Brand)</f>
        <v>Ginger Snaps</v>
      </c>
      <c r="K1549" s="2">
        <f t="array" ref="K1549">XLOOKUP('Transaction Data'!$G1549,Product_Code,Cost)</f>
        <v>14</v>
      </c>
      <c r="L1549" s="2">
        <f t="array" ref="L1549">XLOOKUP('Transaction Data'!$G1549,Product_Code,Unit_Price)</f>
        <v>28</v>
      </c>
      <c r="M1549" s="3">
        <f>'Transaction Data'!$F1549*'Transaction Data'!$K1549</f>
        <v>6734</v>
      </c>
      <c r="N1549" s="3">
        <f>'Transaction Data'!$F1549*'Transaction Data'!$L1549</f>
        <v>13468</v>
      </c>
      <c r="O1549" s="3">
        <f>'Transaction Data'!$N1549-'Transaction Data'!$M1549</f>
        <v>6734</v>
      </c>
      <c r="P1549" s="2">
        <f>DATEDIF('Transaction Data'!$D1549,'Transaction Data'!$A1549,"y")</f>
        <v>80</v>
      </c>
      <c r="Q1549" s="2" t="str">
        <f>FLOOR('Transaction Data'!$P1549,15)&amp;"-"&amp;FLOOR('Transaction Data'!$P1549,15)+14</f>
        <v>75-89</v>
      </c>
      <c r="R1549" s="2" t="str">
        <f>IF('Transaction Data'!$L1549&lt;=10,"Less Expensive","Expensive")</f>
        <v>Expensive</v>
      </c>
      <c r="S1549" s="4">
        <f>WEEKDAY('Transaction Data'!$A1549)</f>
        <v>4</v>
      </c>
      <c r="T1549" s="2" t="str">
        <f>IF(WEEKDAY('Transaction Data'!$A1549,2)&lt;6,"Weekday","Weekend")</f>
        <v>Weekday</v>
      </c>
    </row>
    <row r="1550" ht="15.75" customHeight="1">
      <c r="A1550" s="1">
        <v>45442.0</v>
      </c>
      <c r="B1550" s="2" t="s">
        <v>1537</v>
      </c>
      <c r="C1550" s="2" t="s">
        <v>21</v>
      </c>
      <c r="D1550" s="1">
        <v>30934.0</v>
      </c>
      <c r="E1550" s="2" t="s">
        <v>27</v>
      </c>
      <c r="F1550" s="2">
        <v>376.0</v>
      </c>
      <c r="G1550" s="2" t="s">
        <v>60</v>
      </c>
      <c r="H1550" s="2" t="s">
        <v>24</v>
      </c>
      <c r="I1550" s="2" t="s">
        <v>25</v>
      </c>
      <c r="J1550" s="2" t="str">
        <f t="array" ref="J1550">XLOOKUP('Transaction Data'!$G1550,Product_Code,Biscuit_Brand)</f>
        <v>Peanut Butter Bites</v>
      </c>
      <c r="K1550" s="2">
        <f t="array" ref="K1550">XLOOKUP('Transaction Data'!$G1550,Product_Code,Cost)</f>
        <v>5</v>
      </c>
      <c r="L1550" s="2">
        <f t="array" ref="L1550">XLOOKUP('Transaction Data'!$G1550,Product_Code,Unit_Price)</f>
        <v>7</v>
      </c>
      <c r="M1550" s="3">
        <f>'Transaction Data'!$F1550*'Transaction Data'!$K1550</f>
        <v>1880</v>
      </c>
      <c r="N1550" s="3">
        <f>'Transaction Data'!$F1550*'Transaction Data'!$L1550</f>
        <v>2632</v>
      </c>
      <c r="O1550" s="3">
        <f>'Transaction Data'!$N1550-'Transaction Data'!$M1550</f>
        <v>752</v>
      </c>
      <c r="P1550" s="2">
        <f>DATEDIF('Transaction Data'!$D1550,'Transaction Data'!$A1550,"y")</f>
        <v>39</v>
      </c>
      <c r="Q1550" s="2" t="str">
        <f>FLOOR('Transaction Data'!$P1550,15)&amp;"-"&amp;FLOOR('Transaction Data'!$P1550,15)+14</f>
        <v>30-44</v>
      </c>
      <c r="R1550" s="2" t="str">
        <f>IF('Transaction Data'!$L1550&lt;=10,"Less Expensive","Expensive")</f>
        <v>Less Expensive</v>
      </c>
      <c r="S1550" s="4">
        <f>WEEKDAY('Transaction Data'!$A1550)</f>
        <v>5</v>
      </c>
      <c r="T1550" s="2" t="str">
        <f>IF(WEEKDAY('Transaction Data'!$A1550,2)&lt;6,"Weekday","Weekend")</f>
        <v>Weekday</v>
      </c>
    </row>
    <row r="1551" ht="15.75" customHeight="1">
      <c r="A1551" s="1">
        <v>45414.0</v>
      </c>
      <c r="B1551" s="2" t="s">
        <v>1538</v>
      </c>
      <c r="C1551" s="2" t="s">
        <v>54</v>
      </c>
      <c r="D1551" s="1">
        <v>30592.0</v>
      </c>
      <c r="E1551" s="2" t="s">
        <v>27</v>
      </c>
      <c r="F1551" s="2">
        <v>48.0</v>
      </c>
      <c r="G1551" s="2" t="s">
        <v>23</v>
      </c>
      <c r="H1551" s="2" t="s">
        <v>29</v>
      </c>
      <c r="I1551" s="2" t="s">
        <v>25</v>
      </c>
      <c r="J1551" s="2" t="str">
        <f t="array" ref="J1551">XLOOKUP('Transaction Data'!$G1551,Product_Code,Biscuit_Brand)</f>
        <v>Cinnamon Swirls</v>
      </c>
      <c r="K1551" s="2">
        <f t="array" ref="K1551">XLOOKUP('Transaction Data'!$G1551,Product_Code,Cost)</f>
        <v>10</v>
      </c>
      <c r="L1551" s="2">
        <f t="array" ref="L1551">XLOOKUP('Transaction Data'!$G1551,Product_Code,Unit_Price)</f>
        <v>14</v>
      </c>
      <c r="M1551" s="3">
        <f>'Transaction Data'!$F1551*'Transaction Data'!$K1551</f>
        <v>480</v>
      </c>
      <c r="N1551" s="3">
        <f>'Transaction Data'!$F1551*'Transaction Data'!$L1551</f>
        <v>672</v>
      </c>
      <c r="O1551" s="3">
        <f>'Transaction Data'!$N1551-'Transaction Data'!$M1551</f>
        <v>192</v>
      </c>
      <c r="P1551" s="2">
        <f>DATEDIF('Transaction Data'!$D1551,'Transaction Data'!$A1551,"y")</f>
        <v>40</v>
      </c>
      <c r="Q1551" s="2" t="str">
        <f>FLOOR('Transaction Data'!$P1551,15)&amp;"-"&amp;FLOOR('Transaction Data'!$P1551,15)+14</f>
        <v>30-44</v>
      </c>
      <c r="R1551" s="2" t="str">
        <f>IF('Transaction Data'!$L1551&lt;=10,"Less Expensive","Expensive")</f>
        <v>Expensive</v>
      </c>
      <c r="S1551" s="4">
        <f>WEEKDAY('Transaction Data'!$A1551)</f>
        <v>5</v>
      </c>
      <c r="T1551" s="2" t="str">
        <f>IF(WEEKDAY('Transaction Data'!$A1551,2)&lt;6,"Weekday","Weekend")</f>
        <v>Weekday</v>
      </c>
    </row>
    <row r="1552" ht="15.75" customHeight="1">
      <c r="A1552" s="1">
        <v>45452.0</v>
      </c>
      <c r="B1552" s="2" t="s">
        <v>1539</v>
      </c>
      <c r="C1552" s="2" t="s">
        <v>51</v>
      </c>
      <c r="D1552" s="1">
        <v>16602.0</v>
      </c>
      <c r="E1552" s="2" t="s">
        <v>27</v>
      </c>
      <c r="F1552" s="2">
        <v>101.0</v>
      </c>
      <c r="G1552" s="2" t="s">
        <v>28</v>
      </c>
      <c r="H1552" s="2" t="s">
        <v>34</v>
      </c>
      <c r="I1552" s="2" t="s">
        <v>25</v>
      </c>
      <c r="J1552" s="2" t="str">
        <f t="array" ref="J1552">XLOOKUP('Transaction Data'!$G1552,Product_Code,Biscuit_Brand)</f>
        <v>Shortbread</v>
      </c>
      <c r="K1552" s="2">
        <f t="array" ref="K1552">XLOOKUP('Transaction Data'!$G1552,Product_Code,Cost)</f>
        <v>10</v>
      </c>
      <c r="L1552" s="2">
        <f t="array" ref="L1552">XLOOKUP('Transaction Data'!$G1552,Product_Code,Unit_Price)</f>
        <v>45</v>
      </c>
      <c r="M1552" s="3">
        <f>'Transaction Data'!$F1552*'Transaction Data'!$K1552</f>
        <v>1010</v>
      </c>
      <c r="N1552" s="3">
        <f>'Transaction Data'!$F1552*'Transaction Data'!$L1552</f>
        <v>4545</v>
      </c>
      <c r="O1552" s="3">
        <f>'Transaction Data'!$N1552-'Transaction Data'!$M1552</f>
        <v>3535</v>
      </c>
      <c r="P1552" s="2">
        <f>DATEDIF('Transaction Data'!$D1552,'Transaction Data'!$A1552,"y")</f>
        <v>78</v>
      </c>
      <c r="Q1552" s="2" t="str">
        <f>FLOOR('Transaction Data'!$P1552,15)&amp;"-"&amp;FLOOR('Transaction Data'!$P1552,15)+14</f>
        <v>75-89</v>
      </c>
      <c r="R1552" s="2" t="str">
        <f>IF('Transaction Data'!$L1552&lt;=10,"Less Expensive","Expensive")</f>
        <v>Expensive</v>
      </c>
      <c r="S1552" s="4">
        <f>WEEKDAY('Transaction Data'!$A1552)</f>
        <v>1</v>
      </c>
      <c r="T1552" s="2" t="str">
        <f>IF(WEEKDAY('Transaction Data'!$A1552,2)&lt;6,"Weekday","Weekend")</f>
        <v>Weekend</v>
      </c>
    </row>
    <row r="1553" ht="15.75" customHeight="1">
      <c r="A1553" s="1">
        <v>45475.0</v>
      </c>
      <c r="B1553" s="2" t="s">
        <v>1540</v>
      </c>
      <c r="C1553" s="2" t="s">
        <v>47</v>
      </c>
      <c r="D1553" s="1">
        <v>21869.0</v>
      </c>
      <c r="E1553" s="2" t="s">
        <v>63</v>
      </c>
      <c r="F1553" s="2">
        <v>109.0</v>
      </c>
      <c r="G1553" s="2" t="s">
        <v>33</v>
      </c>
      <c r="H1553" s="2" t="s">
        <v>24</v>
      </c>
      <c r="I1553" s="2" t="s">
        <v>25</v>
      </c>
      <c r="J1553" s="2" t="str">
        <f t="array" ref="J1553">XLOOKUP('Transaction Data'!$G1553,Product_Code,Biscuit_Brand)</f>
        <v>Caramel Biscuits</v>
      </c>
      <c r="K1553" s="2">
        <f t="array" ref="K1553">XLOOKUP('Transaction Data'!$G1553,Product_Code,Cost)</f>
        <v>18</v>
      </c>
      <c r="L1553" s="2">
        <f t="array" ref="L1553">XLOOKUP('Transaction Data'!$G1553,Product_Code,Unit_Price)</f>
        <v>22</v>
      </c>
      <c r="M1553" s="3">
        <f>'Transaction Data'!$F1553*'Transaction Data'!$K1553</f>
        <v>1962</v>
      </c>
      <c r="N1553" s="3">
        <f>'Transaction Data'!$F1553*'Transaction Data'!$L1553</f>
        <v>2398</v>
      </c>
      <c r="O1553" s="3">
        <f>'Transaction Data'!$N1553-'Transaction Data'!$M1553</f>
        <v>436</v>
      </c>
      <c r="P1553" s="2">
        <f>DATEDIF('Transaction Data'!$D1553,'Transaction Data'!$A1553,"y")</f>
        <v>64</v>
      </c>
      <c r="Q1553" s="2" t="str">
        <f>FLOOR('Transaction Data'!$P1553,15)&amp;"-"&amp;FLOOR('Transaction Data'!$P1553,15)+14</f>
        <v>60-74</v>
      </c>
      <c r="R1553" s="2" t="str">
        <f>IF('Transaction Data'!$L1553&lt;=10,"Less Expensive","Expensive")</f>
        <v>Expensive</v>
      </c>
      <c r="S1553" s="4">
        <f>WEEKDAY('Transaction Data'!$A1553)</f>
        <v>3</v>
      </c>
      <c r="T1553" s="2" t="str">
        <f>IF(WEEKDAY('Transaction Data'!$A1553,2)&lt;6,"Weekday","Weekend")</f>
        <v>Weekday</v>
      </c>
    </row>
    <row r="1554" ht="15.75" customHeight="1">
      <c r="A1554" s="1">
        <v>45427.0</v>
      </c>
      <c r="B1554" s="2" t="s">
        <v>1541</v>
      </c>
      <c r="C1554" s="2" t="s">
        <v>41</v>
      </c>
      <c r="D1554" s="1">
        <v>18685.0</v>
      </c>
      <c r="E1554" s="2" t="s">
        <v>37</v>
      </c>
      <c r="F1554" s="2">
        <v>211.0</v>
      </c>
      <c r="G1554" s="2" t="s">
        <v>23</v>
      </c>
      <c r="H1554" s="2" t="s">
        <v>29</v>
      </c>
      <c r="I1554" s="2" t="s">
        <v>25</v>
      </c>
      <c r="J1554" s="2" t="str">
        <f t="array" ref="J1554">XLOOKUP('Transaction Data'!$G1554,Product_Code,Biscuit_Brand)</f>
        <v>Cinnamon Swirls</v>
      </c>
      <c r="K1554" s="2">
        <f t="array" ref="K1554">XLOOKUP('Transaction Data'!$G1554,Product_Code,Cost)</f>
        <v>10</v>
      </c>
      <c r="L1554" s="2">
        <f t="array" ref="L1554">XLOOKUP('Transaction Data'!$G1554,Product_Code,Unit_Price)</f>
        <v>14</v>
      </c>
      <c r="M1554" s="3">
        <f>'Transaction Data'!$F1554*'Transaction Data'!$K1554</f>
        <v>2110</v>
      </c>
      <c r="N1554" s="3">
        <f>'Transaction Data'!$F1554*'Transaction Data'!$L1554</f>
        <v>2954</v>
      </c>
      <c r="O1554" s="3">
        <f>'Transaction Data'!$N1554-'Transaction Data'!$M1554</f>
        <v>844</v>
      </c>
      <c r="P1554" s="2">
        <f>DATEDIF('Transaction Data'!$D1554,'Transaction Data'!$A1554,"y")</f>
        <v>73</v>
      </c>
      <c r="Q1554" s="2" t="str">
        <f>FLOOR('Transaction Data'!$P1554,15)&amp;"-"&amp;FLOOR('Transaction Data'!$P1554,15)+14</f>
        <v>60-74</v>
      </c>
      <c r="R1554" s="2" t="str">
        <f>IF('Transaction Data'!$L1554&lt;=10,"Less Expensive","Expensive")</f>
        <v>Expensive</v>
      </c>
      <c r="S1554" s="4">
        <f>WEEKDAY('Transaction Data'!$A1554)</f>
        <v>4</v>
      </c>
      <c r="T1554" s="2" t="str">
        <f>IF(WEEKDAY('Transaction Data'!$A1554,2)&lt;6,"Weekday","Weekend")</f>
        <v>Weekday</v>
      </c>
    </row>
    <row r="1555" ht="15.75" customHeight="1">
      <c r="A1555" s="1">
        <v>45362.0</v>
      </c>
      <c r="B1555" s="2" t="s">
        <v>1542</v>
      </c>
      <c r="C1555" s="2" t="s">
        <v>78</v>
      </c>
      <c r="D1555" s="1">
        <v>27808.0</v>
      </c>
      <c r="E1555" s="2" t="s">
        <v>63</v>
      </c>
      <c r="F1555" s="2">
        <v>414.0</v>
      </c>
      <c r="G1555" s="2" t="s">
        <v>44</v>
      </c>
      <c r="H1555" s="2" t="s">
        <v>34</v>
      </c>
      <c r="I1555" s="2" t="s">
        <v>25</v>
      </c>
      <c r="J1555" s="2" t="str">
        <f t="array" ref="J1555">XLOOKUP('Transaction Data'!$G1555,Product_Code,Biscuit_Brand)</f>
        <v>Butter Crunch</v>
      </c>
      <c r="K1555" s="2">
        <f t="array" ref="K1555">XLOOKUP('Transaction Data'!$G1555,Product_Code,Cost)</f>
        <v>10</v>
      </c>
      <c r="L1555" s="2">
        <f t="array" ref="L1555">XLOOKUP('Transaction Data'!$G1555,Product_Code,Unit_Price)</f>
        <v>11</v>
      </c>
      <c r="M1555" s="3">
        <f>'Transaction Data'!$F1555*'Transaction Data'!$K1555</f>
        <v>4140</v>
      </c>
      <c r="N1555" s="3">
        <f>'Transaction Data'!$F1555*'Transaction Data'!$L1555</f>
        <v>4554</v>
      </c>
      <c r="O1555" s="3">
        <f>'Transaction Data'!$N1555-'Transaction Data'!$M1555</f>
        <v>414</v>
      </c>
      <c r="P1555" s="2">
        <f>DATEDIF('Transaction Data'!$D1555,'Transaction Data'!$A1555,"y")</f>
        <v>48</v>
      </c>
      <c r="Q1555" s="2" t="str">
        <f>FLOOR('Transaction Data'!$P1555,15)&amp;"-"&amp;FLOOR('Transaction Data'!$P1555,15)+14</f>
        <v>45-59</v>
      </c>
      <c r="R1555" s="2" t="str">
        <f>IF('Transaction Data'!$L1555&lt;=10,"Less Expensive","Expensive")</f>
        <v>Expensive</v>
      </c>
      <c r="S1555" s="4">
        <f>WEEKDAY('Transaction Data'!$A1555)</f>
        <v>2</v>
      </c>
      <c r="T1555" s="2" t="str">
        <f>IF(WEEKDAY('Transaction Data'!$A1555,2)&lt;6,"Weekday","Weekend")</f>
        <v>Weekday</v>
      </c>
    </row>
    <row r="1556" ht="15.75" customHeight="1">
      <c r="A1556" s="1">
        <v>45319.0</v>
      </c>
      <c r="B1556" s="2" t="s">
        <v>1543</v>
      </c>
      <c r="C1556" s="2" t="s">
        <v>65</v>
      </c>
      <c r="D1556" s="1">
        <v>27255.0</v>
      </c>
      <c r="E1556" s="2" t="s">
        <v>27</v>
      </c>
      <c r="F1556" s="2">
        <v>289.0</v>
      </c>
      <c r="G1556" s="2" t="s">
        <v>60</v>
      </c>
      <c r="H1556" s="2" t="s">
        <v>24</v>
      </c>
      <c r="I1556" s="2" t="s">
        <v>25</v>
      </c>
      <c r="J1556" s="2" t="str">
        <f t="array" ref="J1556">XLOOKUP('Transaction Data'!$G1556,Product_Code,Biscuit_Brand)</f>
        <v>Peanut Butter Bites</v>
      </c>
      <c r="K1556" s="2">
        <f t="array" ref="K1556">XLOOKUP('Transaction Data'!$G1556,Product_Code,Cost)</f>
        <v>5</v>
      </c>
      <c r="L1556" s="2">
        <f t="array" ref="L1556">XLOOKUP('Transaction Data'!$G1556,Product_Code,Unit_Price)</f>
        <v>7</v>
      </c>
      <c r="M1556" s="3">
        <f>'Transaction Data'!$F1556*'Transaction Data'!$K1556</f>
        <v>1445</v>
      </c>
      <c r="N1556" s="3">
        <f>'Transaction Data'!$F1556*'Transaction Data'!$L1556</f>
        <v>2023</v>
      </c>
      <c r="O1556" s="3">
        <f>'Transaction Data'!$N1556-'Transaction Data'!$M1556</f>
        <v>578</v>
      </c>
      <c r="P1556" s="2">
        <f>DATEDIF('Transaction Data'!$D1556,'Transaction Data'!$A1556,"y")</f>
        <v>49</v>
      </c>
      <c r="Q1556" s="2" t="str">
        <f>FLOOR('Transaction Data'!$P1556,15)&amp;"-"&amp;FLOOR('Transaction Data'!$P1556,15)+14</f>
        <v>45-59</v>
      </c>
      <c r="R1556" s="2" t="str">
        <f>IF('Transaction Data'!$L1556&lt;=10,"Less Expensive","Expensive")</f>
        <v>Less Expensive</v>
      </c>
      <c r="S1556" s="4">
        <f>WEEKDAY('Transaction Data'!$A1556)</f>
        <v>1</v>
      </c>
      <c r="T1556" s="2" t="str">
        <f>IF(WEEKDAY('Transaction Data'!$A1556,2)&lt;6,"Weekday","Weekend")</f>
        <v>Weekend</v>
      </c>
    </row>
    <row r="1557" ht="15.75" customHeight="1">
      <c r="A1557" s="1">
        <v>45431.0</v>
      </c>
      <c r="B1557" s="2" t="s">
        <v>1544</v>
      </c>
      <c r="C1557" s="2" t="s">
        <v>51</v>
      </c>
      <c r="D1557" s="1">
        <v>21700.0</v>
      </c>
      <c r="E1557" s="2" t="s">
        <v>27</v>
      </c>
      <c r="F1557" s="2">
        <v>265.0</v>
      </c>
      <c r="G1557" s="2" t="s">
        <v>38</v>
      </c>
      <c r="H1557" s="2" t="s">
        <v>29</v>
      </c>
      <c r="I1557" s="2" t="s">
        <v>25</v>
      </c>
      <c r="J1557" s="2" t="str">
        <f t="array" ref="J1557">XLOOKUP('Transaction Data'!$G1557,Product_Code,Biscuit_Brand)</f>
        <v>Ginger Snaps</v>
      </c>
      <c r="K1557" s="2">
        <f t="array" ref="K1557">XLOOKUP('Transaction Data'!$G1557,Product_Code,Cost)</f>
        <v>14</v>
      </c>
      <c r="L1557" s="2">
        <f t="array" ref="L1557">XLOOKUP('Transaction Data'!$G1557,Product_Code,Unit_Price)</f>
        <v>28</v>
      </c>
      <c r="M1557" s="3">
        <f>'Transaction Data'!$F1557*'Transaction Data'!$K1557</f>
        <v>3710</v>
      </c>
      <c r="N1557" s="3">
        <f>'Transaction Data'!$F1557*'Transaction Data'!$L1557</f>
        <v>7420</v>
      </c>
      <c r="O1557" s="3">
        <f>'Transaction Data'!$N1557-'Transaction Data'!$M1557</f>
        <v>3710</v>
      </c>
      <c r="P1557" s="2">
        <f>DATEDIF('Transaction Data'!$D1557,'Transaction Data'!$A1557,"y")</f>
        <v>64</v>
      </c>
      <c r="Q1557" s="2" t="str">
        <f>FLOOR('Transaction Data'!$P1557,15)&amp;"-"&amp;FLOOR('Transaction Data'!$P1557,15)+14</f>
        <v>60-74</v>
      </c>
      <c r="R1557" s="2" t="str">
        <f>IF('Transaction Data'!$L1557&lt;=10,"Less Expensive","Expensive")</f>
        <v>Expensive</v>
      </c>
      <c r="S1557" s="4">
        <f>WEEKDAY('Transaction Data'!$A1557)</f>
        <v>1</v>
      </c>
      <c r="T1557" s="2" t="str">
        <f>IF(WEEKDAY('Transaction Data'!$A1557,2)&lt;6,"Weekday","Weekend")</f>
        <v>Weekend</v>
      </c>
    </row>
    <row r="1558" ht="15.75" customHeight="1">
      <c r="A1558" s="1">
        <v>45324.0</v>
      </c>
      <c r="B1558" s="2" t="s">
        <v>1545</v>
      </c>
      <c r="C1558" s="2" t="s">
        <v>21</v>
      </c>
      <c r="D1558" s="1">
        <v>32405.0</v>
      </c>
      <c r="E1558" s="2" t="s">
        <v>22</v>
      </c>
      <c r="F1558" s="2">
        <v>104.0</v>
      </c>
      <c r="G1558" s="2" t="s">
        <v>44</v>
      </c>
      <c r="H1558" s="2" t="s">
        <v>34</v>
      </c>
      <c r="I1558" s="2" t="s">
        <v>25</v>
      </c>
      <c r="J1558" s="2" t="str">
        <f t="array" ref="J1558">XLOOKUP('Transaction Data'!$G1558,Product_Code,Biscuit_Brand)</f>
        <v>Butter Crunch</v>
      </c>
      <c r="K1558" s="2">
        <f t="array" ref="K1558">XLOOKUP('Transaction Data'!$G1558,Product_Code,Cost)</f>
        <v>10</v>
      </c>
      <c r="L1558" s="2">
        <f t="array" ref="L1558">XLOOKUP('Transaction Data'!$G1558,Product_Code,Unit_Price)</f>
        <v>11</v>
      </c>
      <c r="M1558" s="3">
        <f>'Transaction Data'!$F1558*'Transaction Data'!$K1558</f>
        <v>1040</v>
      </c>
      <c r="N1558" s="3">
        <f>'Transaction Data'!$F1558*'Transaction Data'!$L1558</f>
        <v>1144</v>
      </c>
      <c r="O1558" s="3">
        <f>'Transaction Data'!$N1558-'Transaction Data'!$M1558</f>
        <v>104</v>
      </c>
      <c r="P1558" s="2">
        <f>DATEDIF('Transaction Data'!$D1558,'Transaction Data'!$A1558,"y")</f>
        <v>35</v>
      </c>
      <c r="Q1558" s="2" t="str">
        <f>FLOOR('Transaction Data'!$P1558,15)&amp;"-"&amp;FLOOR('Transaction Data'!$P1558,15)+14</f>
        <v>30-44</v>
      </c>
      <c r="R1558" s="2" t="str">
        <f>IF('Transaction Data'!$L1558&lt;=10,"Less Expensive","Expensive")</f>
        <v>Expensive</v>
      </c>
      <c r="S1558" s="4">
        <f>WEEKDAY('Transaction Data'!$A1558)</f>
        <v>6</v>
      </c>
      <c r="T1558" s="2" t="str">
        <f>IF(WEEKDAY('Transaction Data'!$A1558,2)&lt;6,"Weekday","Weekend")</f>
        <v>Weekday</v>
      </c>
    </row>
    <row r="1559" ht="15.75" customHeight="1">
      <c r="A1559" s="1">
        <v>45445.0</v>
      </c>
      <c r="B1559" s="2" t="s">
        <v>1546</v>
      </c>
      <c r="C1559" s="2" t="s">
        <v>65</v>
      </c>
      <c r="D1559" s="1">
        <v>28858.0</v>
      </c>
      <c r="E1559" s="2" t="s">
        <v>37</v>
      </c>
      <c r="F1559" s="2">
        <v>103.0</v>
      </c>
      <c r="G1559" s="2" t="s">
        <v>61</v>
      </c>
      <c r="H1559" s="2" t="s">
        <v>24</v>
      </c>
      <c r="I1559" s="2" t="s">
        <v>25</v>
      </c>
      <c r="J1559" s="2" t="str">
        <f t="array" ref="J1559">XLOOKUP('Transaction Data'!$G1559,Product_Code,Biscuit_Brand)</f>
        <v>Choco Delight</v>
      </c>
      <c r="K1559" s="2">
        <f t="array" ref="K1559">XLOOKUP('Transaction Data'!$G1559,Product_Code,Cost)</f>
        <v>3</v>
      </c>
      <c r="L1559" s="2">
        <f t="array" ref="L1559">XLOOKUP('Transaction Data'!$G1559,Product_Code,Unit_Price)</f>
        <v>5</v>
      </c>
      <c r="M1559" s="3">
        <f>'Transaction Data'!$F1559*'Transaction Data'!$K1559</f>
        <v>309</v>
      </c>
      <c r="N1559" s="3">
        <f>'Transaction Data'!$F1559*'Transaction Data'!$L1559</f>
        <v>515</v>
      </c>
      <c r="O1559" s="3">
        <f>'Transaction Data'!$N1559-'Transaction Data'!$M1559</f>
        <v>206</v>
      </c>
      <c r="P1559" s="2">
        <f>DATEDIF('Transaction Data'!$D1559,'Transaction Data'!$A1559,"y")</f>
        <v>45</v>
      </c>
      <c r="Q1559" s="2" t="str">
        <f>FLOOR('Transaction Data'!$P1559,15)&amp;"-"&amp;FLOOR('Transaction Data'!$P1559,15)+14</f>
        <v>45-59</v>
      </c>
      <c r="R1559" s="2" t="str">
        <f>IF('Transaction Data'!$L1559&lt;=10,"Less Expensive","Expensive")</f>
        <v>Less Expensive</v>
      </c>
      <c r="S1559" s="4">
        <f>WEEKDAY('Transaction Data'!$A1559)</f>
        <v>1</v>
      </c>
      <c r="T1559" s="2" t="str">
        <f>IF(WEEKDAY('Transaction Data'!$A1559,2)&lt;6,"Weekday","Weekend")</f>
        <v>Weekend</v>
      </c>
    </row>
    <row r="1560" ht="15.75" customHeight="1">
      <c r="A1560" s="1">
        <v>45395.0</v>
      </c>
      <c r="B1560" s="2" t="s">
        <v>1547</v>
      </c>
      <c r="C1560" s="2" t="s">
        <v>54</v>
      </c>
      <c r="D1560" s="1">
        <v>36741.0</v>
      </c>
      <c r="E1560" s="2" t="s">
        <v>22</v>
      </c>
      <c r="F1560" s="2">
        <v>172.0</v>
      </c>
      <c r="G1560" s="2" t="s">
        <v>61</v>
      </c>
      <c r="H1560" s="2" t="s">
        <v>29</v>
      </c>
      <c r="I1560" s="2" t="s">
        <v>25</v>
      </c>
      <c r="J1560" s="2" t="str">
        <f t="array" ref="J1560">XLOOKUP('Transaction Data'!$G1560,Product_Code,Biscuit_Brand)</f>
        <v>Choco Delight</v>
      </c>
      <c r="K1560" s="2">
        <f t="array" ref="K1560">XLOOKUP('Transaction Data'!$G1560,Product_Code,Cost)</f>
        <v>3</v>
      </c>
      <c r="L1560" s="2">
        <f t="array" ref="L1560">XLOOKUP('Transaction Data'!$G1560,Product_Code,Unit_Price)</f>
        <v>5</v>
      </c>
      <c r="M1560" s="3">
        <f>'Transaction Data'!$F1560*'Transaction Data'!$K1560</f>
        <v>516</v>
      </c>
      <c r="N1560" s="3">
        <f>'Transaction Data'!$F1560*'Transaction Data'!$L1560</f>
        <v>860</v>
      </c>
      <c r="O1560" s="3">
        <f>'Transaction Data'!$N1560-'Transaction Data'!$M1560</f>
        <v>344</v>
      </c>
      <c r="P1560" s="2">
        <f>DATEDIF('Transaction Data'!$D1560,'Transaction Data'!$A1560,"y")</f>
        <v>23</v>
      </c>
      <c r="Q1560" s="2" t="str">
        <f>FLOOR('Transaction Data'!$P1560,15)&amp;"-"&amp;FLOOR('Transaction Data'!$P1560,15)+14</f>
        <v>15-29</v>
      </c>
      <c r="R1560" s="2" t="str">
        <f>IF('Transaction Data'!$L1560&lt;=10,"Less Expensive","Expensive")</f>
        <v>Less Expensive</v>
      </c>
      <c r="S1560" s="4">
        <f>WEEKDAY('Transaction Data'!$A1560)</f>
        <v>7</v>
      </c>
      <c r="T1560" s="2" t="str">
        <f>IF(WEEKDAY('Transaction Data'!$A1560,2)&lt;6,"Weekday","Weekend")</f>
        <v>Weekend</v>
      </c>
    </row>
    <row r="1561" ht="15.75" customHeight="1">
      <c r="A1561" s="1">
        <v>45329.0</v>
      </c>
      <c r="B1561" s="2" t="s">
        <v>1548</v>
      </c>
      <c r="C1561" s="2" t="s">
        <v>47</v>
      </c>
      <c r="D1561" s="1">
        <v>32204.0</v>
      </c>
      <c r="E1561" s="2" t="s">
        <v>22</v>
      </c>
      <c r="F1561" s="2">
        <v>308.0</v>
      </c>
      <c r="G1561" s="2" t="s">
        <v>28</v>
      </c>
      <c r="H1561" s="2" t="s">
        <v>34</v>
      </c>
      <c r="I1561" s="2" t="s">
        <v>25</v>
      </c>
      <c r="J1561" s="2" t="str">
        <f t="array" ref="J1561">XLOOKUP('Transaction Data'!$G1561,Product_Code,Biscuit_Brand)</f>
        <v>Shortbread</v>
      </c>
      <c r="K1561" s="2">
        <f t="array" ref="K1561">XLOOKUP('Transaction Data'!$G1561,Product_Code,Cost)</f>
        <v>10</v>
      </c>
      <c r="L1561" s="2">
        <f t="array" ref="L1561">XLOOKUP('Transaction Data'!$G1561,Product_Code,Unit_Price)</f>
        <v>45</v>
      </c>
      <c r="M1561" s="3">
        <f>'Transaction Data'!$F1561*'Transaction Data'!$K1561</f>
        <v>3080</v>
      </c>
      <c r="N1561" s="3">
        <f>'Transaction Data'!$F1561*'Transaction Data'!$L1561</f>
        <v>13860</v>
      </c>
      <c r="O1561" s="3">
        <f>'Transaction Data'!$N1561-'Transaction Data'!$M1561</f>
        <v>10780</v>
      </c>
      <c r="P1561" s="2">
        <f>DATEDIF('Transaction Data'!$D1561,'Transaction Data'!$A1561,"y")</f>
        <v>35</v>
      </c>
      <c r="Q1561" s="2" t="str">
        <f>FLOOR('Transaction Data'!$P1561,15)&amp;"-"&amp;FLOOR('Transaction Data'!$P1561,15)+14</f>
        <v>30-44</v>
      </c>
      <c r="R1561" s="2" t="str">
        <f>IF('Transaction Data'!$L1561&lt;=10,"Less Expensive","Expensive")</f>
        <v>Expensive</v>
      </c>
      <c r="S1561" s="4">
        <f>WEEKDAY('Transaction Data'!$A1561)</f>
        <v>4</v>
      </c>
      <c r="T1561" s="2" t="str">
        <f>IF(WEEKDAY('Transaction Data'!$A1561,2)&lt;6,"Weekday","Weekend")</f>
        <v>Weekday</v>
      </c>
    </row>
    <row r="1562" ht="15.75" customHeight="1">
      <c r="A1562" s="1">
        <v>45446.0</v>
      </c>
      <c r="B1562" s="2" t="s">
        <v>1549</v>
      </c>
      <c r="C1562" s="2" t="s">
        <v>78</v>
      </c>
      <c r="D1562" s="1">
        <v>37283.0</v>
      </c>
      <c r="E1562" s="2" t="s">
        <v>22</v>
      </c>
      <c r="F1562" s="2">
        <v>100.0</v>
      </c>
      <c r="G1562" s="2" t="s">
        <v>28</v>
      </c>
      <c r="H1562" s="2" t="s">
        <v>24</v>
      </c>
      <c r="I1562" s="2" t="s">
        <v>25</v>
      </c>
      <c r="J1562" s="2" t="str">
        <f t="array" ref="J1562">XLOOKUP('Transaction Data'!$G1562,Product_Code,Biscuit_Brand)</f>
        <v>Shortbread</v>
      </c>
      <c r="K1562" s="2">
        <f t="array" ref="K1562">XLOOKUP('Transaction Data'!$G1562,Product_Code,Cost)</f>
        <v>10</v>
      </c>
      <c r="L1562" s="2">
        <f t="array" ref="L1562">XLOOKUP('Transaction Data'!$G1562,Product_Code,Unit_Price)</f>
        <v>45</v>
      </c>
      <c r="M1562" s="3">
        <f>'Transaction Data'!$F1562*'Transaction Data'!$K1562</f>
        <v>1000</v>
      </c>
      <c r="N1562" s="3">
        <f>'Transaction Data'!$F1562*'Transaction Data'!$L1562</f>
        <v>4500</v>
      </c>
      <c r="O1562" s="3">
        <f>'Transaction Data'!$N1562-'Transaction Data'!$M1562</f>
        <v>3500</v>
      </c>
      <c r="P1562" s="2">
        <f>DATEDIF('Transaction Data'!$D1562,'Transaction Data'!$A1562,"y")</f>
        <v>22</v>
      </c>
      <c r="Q1562" s="2" t="str">
        <f>FLOOR('Transaction Data'!$P1562,15)&amp;"-"&amp;FLOOR('Transaction Data'!$P1562,15)+14</f>
        <v>15-29</v>
      </c>
      <c r="R1562" s="2" t="str">
        <f>IF('Transaction Data'!$L1562&lt;=10,"Less Expensive","Expensive")</f>
        <v>Expensive</v>
      </c>
      <c r="S1562" s="4">
        <f>WEEKDAY('Transaction Data'!$A1562)</f>
        <v>2</v>
      </c>
      <c r="T1562" s="2" t="str">
        <f>IF(WEEKDAY('Transaction Data'!$A1562,2)&lt;6,"Weekday","Weekend")</f>
        <v>Weekday</v>
      </c>
    </row>
    <row r="1563" ht="15.75" customHeight="1">
      <c r="A1563" s="1">
        <v>45436.0</v>
      </c>
      <c r="B1563" s="2" t="s">
        <v>1550</v>
      </c>
      <c r="C1563" s="2" t="s">
        <v>54</v>
      </c>
      <c r="D1563" s="1">
        <v>23186.0</v>
      </c>
      <c r="E1563" s="2" t="s">
        <v>27</v>
      </c>
      <c r="F1563" s="2">
        <v>56.0</v>
      </c>
      <c r="G1563" s="2" t="s">
        <v>55</v>
      </c>
      <c r="H1563" s="2" t="s">
        <v>29</v>
      </c>
      <c r="I1563" s="2" t="s">
        <v>25</v>
      </c>
      <c r="J1563" s="2" t="str">
        <f t="array" ref="J1563">XLOOKUP('Transaction Data'!$G1563,Product_Code,Biscuit_Brand)</f>
        <v>Vanilla Wafers</v>
      </c>
      <c r="K1563" s="2">
        <f t="array" ref="K1563">XLOOKUP('Transaction Data'!$G1563,Product_Code,Cost)</f>
        <v>18</v>
      </c>
      <c r="L1563" s="2">
        <f t="array" ref="L1563">XLOOKUP('Transaction Data'!$G1563,Product_Code,Unit_Price)</f>
        <v>36</v>
      </c>
      <c r="M1563" s="3">
        <f>'Transaction Data'!$F1563*'Transaction Data'!$K1563</f>
        <v>1008</v>
      </c>
      <c r="N1563" s="3">
        <f>'Transaction Data'!$F1563*'Transaction Data'!$L1563</f>
        <v>2016</v>
      </c>
      <c r="O1563" s="3">
        <f>'Transaction Data'!$N1563-'Transaction Data'!$M1563</f>
        <v>1008</v>
      </c>
      <c r="P1563" s="2">
        <f>DATEDIF('Transaction Data'!$D1563,'Transaction Data'!$A1563,"y")</f>
        <v>60</v>
      </c>
      <c r="Q1563" s="2" t="str">
        <f>FLOOR('Transaction Data'!$P1563,15)&amp;"-"&amp;FLOOR('Transaction Data'!$P1563,15)+14</f>
        <v>60-74</v>
      </c>
      <c r="R1563" s="2" t="str">
        <f>IF('Transaction Data'!$L1563&lt;=10,"Less Expensive","Expensive")</f>
        <v>Expensive</v>
      </c>
      <c r="S1563" s="4">
        <f>WEEKDAY('Transaction Data'!$A1563)</f>
        <v>6</v>
      </c>
      <c r="T1563" s="2" t="str">
        <f>IF(WEEKDAY('Transaction Data'!$A1563,2)&lt;6,"Weekday","Weekend")</f>
        <v>Weekday</v>
      </c>
    </row>
    <row r="1564" ht="15.75" customHeight="1">
      <c r="A1564" s="1">
        <v>45385.0</v>
      </c>
      <c r="B1564" s="2" t="s">
        <v>1551</v>
      </c>
      <c r="C1564" s="2" t="s">
        <v>32</v>
      </c>
      <c r="D1564" s="1">
        <v>34414.0</v>
      </c>
      <c r="E1564" s="2" t="s">
        <v>22</v>
      </c>
      <c r="F1564" s="2">
        <v>173.0</v>
      </c>
      <c r="G1564" s="2" t="s">
        <v>48</v>
      </c>
      <c r="H1564" s="2" t="s">
        <v>34</v>
      </c>
      <c r="I1564" s="2" t="s">
        <v>25</v>
      </c>
      <c r="J1564" s="2" t="str">
        <f t="array" ref="J1564">XLOOKUP('Transaction Data'!$G1564,Product_Code,Biscuit_Brand)</f>
        <v>Lemon Crisps</v>
      </c>
      <c r="K1564" s="2">
        <f t="array" ref="K1564">XLOOKUP('Transaction Data'!$G1564,Product_Code,Cost)</f>
        <v>7</v>
      </c>
      <c r="L1564" s="2">
        <f t="array" ref="L1564">XLOOKUP('Transaction Data'!$G1564,Product_Code,Unit_Price)</f>
        <v>9</v>
      </c>
      <c r="M1564" s="3">
        <f>'Transaction Data'!$F1564*'Transaction Data'!$K1564</f>
        <v>1211</v>
      </c>
      <c r="N1564" s="3">
        <f>'Transaction Data'!$F1564*'Transaction Data'!$L1564</f>
        <v>1557</v>
      </c>
      <c r="O1564" s="3">
        <f>'Transaction Data'!$N1564-'Transaction Data'!$M1564</f>
        <v>346</v>
      </c>
      <c r="P1564" s="2">
        <f>DATEDIF('Transaction Data'!$D1564,'Transaction Data'!$A1564,"y")</f>
        <v>30</v>
      </c>
      <c r="Q1564" s="2" t="str">
        <f>FLOOR('Transaction Data'!$P1564,15)&amp;"-"&amp;FLOOR('Transaction Data'!$P1564,15)+14</f>
        <v>30-44</v>
      </c>
      <c r="R1564" s="2" t="str">
        <f>IF('Transaction Data'!$L1564&lt;=10,"Less Expensive","Expensive")</f>
        <v>Less Expensive</v>
      </c>
      <c r="S1564" s="4">
        <f>WEEKDAY('Transaction Data'!$A1564)</f>
        <v>4</v>
      </c>
      <c r="T1564" s="2" t="str">
        <f>IF(WEEKDAY('Transaction Data'!$A1564,2)&lt;6,"Weekday","Weekend")</f>
        <v>Weekday</v>
      </c>
    </row>
    <row r="1565" ht="15.75" customHeight="1">
      <c r="A1565" s="1">
        <v>45478.0</v>
      </c>
      <c r="B1565" s="2" t="s">
        <v>1552</v>
      </c>
      <c r="C1565" s="2" t="s">
        <v>32</v>
      </c>
      <c r="D1565" s="1">
        <v>30502.0</v>
      </c>
      <c r="E1565" s="2" t="s">
        <v>22</v>
      </c>
      <c r="F1565" s="2">
        <v>130.0</v>
      </c>
      <c r="G1565" s="2" t="s">
        <v>61</v>
      </c>
      <c r="H1565" s="2" t="s">
        <v>24</v>
      </c>
      <c r="I1565" s="2" t="s">
        <v>25</v>
      </c>
      <c r="J1565" s="2" t="str">
        <f t="array" ref="J1565">XLOOKUP('Transaction Data'!$G1565,Product_Code,Biscuit_Brand)</f>
        <v>Choco Delight</v>
      </c>
      <c r="K1565" s="2">
        <f t="array" ref="K1565">XLOOKUP('Transaction Data'!$G1565,Product_Code,Cost)</f>
        <v>3</v>
      </c>
      <c r="L1565" s="2">
        <f t="array" ref="L1565">XLOOKUP('Transaction Data'!$G1565,Product_Code,Unit_Price)</f>
        <v>5</v>
      </c>
      <c r="M1565" s="3">
        <f>'Transaction Data'!$F1565*'Transaction Data'!$K1565</f>
        <v>390</v>
      </c>
      <c r="N1565" s="3">
        <f>'Transaction Data'!$F1565*'Transaction Data'!$L1565</f>
        <v>650</v>
      </c>
      <c r="O1565" s="3">
        <f>'Transaction Data'!$N1565-'Transaction Data'!$M1565</f>
        <v>260</v>
      </c>
      <c r="P1565" s="2">
        <f>DATEDIF('Transaction Data'!$D1565,'Transaction Data'!$A1565,"y")</f>
        <v>41</v>
      </c>
      <c r="Q1565" s="2" t="str">
        <f>FLOOR('Transaction Data'!$P1565,15)&amp;"-"&amp;FLOOR('Transaction Data'!$P1565,15)+14</f>
        <v>30-44</v>
      </c>
      <c r="R1565" s="2" t="str">
        <f>IF('Transaction Data'!$L1565&lt;=10,"Less Expensive","Expensive")</f>
        <v>Less Expensive</v>
      </c>
      <c r="S1565" s="4">
        <f>WEEKDAY('Transaction Data'!$A1565)</f>
        <v>6</v>
      </c>
      <c r="T1565" s="2" t="str">
        <f>IF(WEEKDAY('Transaction Data'!$A1565,2)&lt;6,"Weekday","Weekend")</f>
        <v>Weekday</v>
      </c>
    </row>
    <row r="1566" ht="15.75" customHeight="1">
      <c r="A1566" s="1">
        <v>45403.0</v>
      </c>
      <c r="B1566" s="2" t="s">
        <v>1553</v>
      </c>
      <c r="C1566" s="2" t="s">
        <v>47</v>
      </c>
      <c r="D1566" s="1">
        <v>23384.0</v>
      </c>
      <c r="E1566" s="2" t="s">
        <v>37</v>
      </c>
      <c r="F1566" s="2">
        <v>237.0</v>
      </c>
      <c r="G1566" s="2" t="s">
        <v>57</v>
      </c>
      <c r="H1566" s="2" t="s">
        <v>29</v>
      </c>
      <c r="I1566" s="2" t="s">
        <v>25</v>
      </c>
      <c r="J1566" s="2" t="str">
        <f t="array" ref="J1566">XLOOKUP('Transaction Data'!$G1566,Product_Code,Biscuit_Brand)</f>
        <v>Oatmeal Cookies</v>
      </c>
      <c r="K1566" s="2">
        <f t="array" ref="K1566">XLOOKUP('Transaction Data'!$G1566,Product_Code,Cost)</f>
        <v>19</v>
      </c>
      <c r="L1566" s="2">
        <f t="array" ref="L1566">XLOOKUP('Transaction Data'!$G1566,Product_Code,Unit_Price)</f>
        <v>23</v>
      </c>
      <c r="M1566" s="3">
        <f>'Transaction Data'!$F1566*'Transaction Data'!$K1566</f>
        <v>4503</v>
      </c>
      <c r="N1566" s="3">
        <f>'Transaction Data'!$F1566*'Transaction Data'!$L1566</f>
        <v>5451</v>
      </c>
      <c r="O1566" s="3">
        <f>'Transaction Data'!$N1566-'Transaction Data'!$M1566</f>
        <v>948</v>
      </c>
      <c r="P1566" s="2">
        <f>DATEDIF('Transaction Data'!$D1566,'Transaction Data'!$A1566,"y")</f>
        <v>60</v>
      </c>
      <c r="Q1566" s="2" t="str">
        <f>FLOOR('Transaction Data'!$P1566,15)&amp;"-"&amp;FLOOR('Transaction Data'!$P1566,15)+14</f>
        <v>60-74</v>
      </c>
      <c r="R1566" s="2" t="str">
        <f>IF('Transaction Data'!$L1566&lt;=10,"Less Expensive","Expensive")</f>
        <v>Expensive</v>
      </c>
      <c r="S1566" s="4">
        <f>WEEKDAY('Transaction Data'!$A1566)</f>
        <v>1</v>
      </c>
      <c r="T1566" s="2" t="str">
        <f>IF(WEEKDAY('Transaction Data'!$A1566,2)&lt;6,"Weekday","Weekend")</f>
        <v>Weekend</v>
      </c>
    </row>
    <row r="1567" ht="15.75" customHeight="1">
      <c r="A1567" s="1">
        <v>45467.0</v>
      </c>
      <c r="B1567" s="2" t="s">
        <v>1554</v>
      </c>
      <c r="C1567" s="2" t="s">
        <v>47</v>
      </c>
      <c r="D1567" s="1">
        <v>27642.0</v>
      </c>
      <c r="E1567" s="2" t="s">
        <v>37</v>
      </c>
      <c r="F1567" s="2">
        <v>440.0</v>
      </c>
      <c r="G1567" s="2" t="s">
        <v>61</v>
      </c>
      <c r="H1567" s="2" t="s">
        <v>34</v>
      </c>
      <c r="I1567" s="2" t="s">
        <v>25</v>
      </c>
      <c r="J1567" s="2" t="str">
        <f t="array" ref="J1567">XLOOKUP('Transaction Data'!$G1567,Product_Code,Biscuit_Brand)</f>
        <v>Choco Delight</v>
      </c>
      <c r="K1567" s="2">
        <f t="array" ref="K1567">XLOOKUP('Transaction Data'!$G1567,Product_Code,Cost)</f>
        <v>3</v>
      </c>
      <c r="L1567" s="2">
        <f t="array" ref="L1567">XLOOKUP('Transaction Data'!$G1567,Product_Code,Unit_Price)</f>
        <v>5</v>
      </c>
      <c r="M1567" s="3">
        <f>'Transaction Data'!$F1567*'Transaction Data'!$K1567</f>
        <v>1320</v>
      </c>
      <c r="N1567" s="3">
        <f>'Transaction Data'!$F1567*'Transaction Data'!$L1567</f>
        <v>2200</v>
      </c>
      <c r="O1567" s="3">
        <f>'Transaction Data'!$N1567-'Transaction Data'!$M1567</f>
        <v>880</v>
      </c>
      <c r="P1567" s="2">
        <f>DATEDIF('Transaction Data'!$D1567,'Transaction Data'!$A1567,"y")</f>
        <v>48</v>
      </c>
      <c r="Q1567" s="2" t="str">
        <f>FLOOR('Transaction Data'!$P1567,15)&amp;"-"&amp;FLOOR('Transaction Data'!$P1567,15)+14</f>
        <v>45-59</v>
      </c>
      <c r="R1567" s="2" t="str">
        <f>IF('Transaction Data'!$L1567&lt;=10,"Less Expensive","Expensive")</f>
        <v>Less Expensive</v>
      </c>
      <c r="S1567" s="4">
        <f>WEEKDAY('Transaction Data'!$A1567)</f>
        <v>2</v>
      </c>
      <c r="T1567" s="2" t="str">
        <f>IF(WEEKDAY('Transaction Data'!$A1567,2)&lt;6,"Weekday","Weekend")</f>
        <v>Weekday</v>
      </c>
    </row>
    <row r="1568" ht="15.75" customHeight="1">
      <c r="A1568" s="1">
        <v>45476.0</v>
      </c>
      <c r="B1568" s="2" t="s">
        <v>1555</v>
      </c>
      <c r="C1568" s="2" t="s">
        <v>78</v>
      </c>
      <c r="D1568" s="1">
        <v>17735.0</v>
      </c>
      <c r="E1568" s="2" t="s">
        <v>63</v>
      </c>
      <c r="F1568" s="2">
        <v>282.0</v>
      </c>
      <c r="G1568" s="2" t="s">
        <v>57</v>
      </c>
      <c r="H1568" s="2" t="s">
        <v>24</v>
      </c>
      <c r="I1568" s="2" t="s">
        <v>25</v>
      </c>
      <c r="J1568" s="2" t="str">
        <f t="array" ref="J1568">XLOOKUP('Transaction Data'!$G1568,Product_Code,Biscuit_Brand)</f>
        <v>Oatmeal Cookies</v>
      </c>
      <c r="K1568" s="2">
        <f t="array" ref="K1568">XLOOKUP('Transaction Data'!$G1568,Product_Code,Cost)</f>
        <v>19</v>
      </c>
      <c r="L1568" s="2">
        <f t="array" ref="L1568">XLOOKUP('Transaction Data'!$G1568,Product_Code,Unit_Price)</f>
        <v>23</v>
      </c>
      <c r="M1568" s="3">
        <f>'Transaction Data'!$F1568*'Transaction Data'!$K1568</f>
        <v>5358</v>
      </c>
      <c r="N1568" s="3">
        <f>'Transaction Data'!$F1568*'Transaction Data'!$L1568</f>
        <v>6486</v>
      </c>
      <c r="O1568" s="3">
        <f>'Transaction Data'!$N1568-'Transaction Data'!$M1568</f>
        <v>1128</v>
      </c>
      <c r="P1568" s="2">
        <f>DATEDIF('Transaction Data'!$D1568,'Transaction Data'!$A1568,"y")</f>
        <v>75</v>
      </c>
      <c r="Q1568" s="2" t="str">
        <f>FLOOR('Transaction Data'!$P1568,15)&amp;"-"&amp;FLOOR('Transaction Data'!$P1568,15)+14</f>
        <v>75-89</v>
      </c>
      <c r="R1568" s="2" t="str">
        <f>IF('Transaction Data'!$L1568&lt;=10,"Less Expensive","Expensive")</f>
        <v>Expensive</v>
      </c>
      <c r="S1568" s="4">
        <f>WEEKDAY('Transaction Data'!$A1568)</f>
        <v>4</v>
      </c>
      <c r="T1568" s="2" t="str">
        <f>IF(WEEKDAY('Transaction Data'!$A1568,2)&lt;6,"Weekday","Weekend")</f>
        <v>Weekday</v>
      </c>
    </row>
    <row r="1569" ht="15.75" customHeight="1">
      <c r="A1569" s="1">
        <v>45329.0</v>
      </c>
      <c r="B1569" s="2" t="s">
        <v>1556</v>
      </c>
      <c r="C1569" s="2" t="s">
        <v>78</v>
      </c>
      <c r="D1569" s="1">
        <v>20888.0</v>
      </c>
      <c r="E1569" s="2" t="s">
        <v>27</v>
      </c>
      <c r="F1569" s="2">
        <v>121.0</v>
      </c>
      <c r="G1569" s="2" t="s">
        <v>33</v>
      </c>
      <c r="H1569" s="2" t="s">
        <v>29</v>
      </c>
      <c r="I1569" s="2" t="s">
        <v>25</v>
      </c>
      <c r="J1569" s="2" t="str">
        <f t="array" ref="J1569">XLOOKUP('Transaction Data'!$G1569,Product_Code,Biscuit_Brand)</f>
        <v>Caramel Biscuits</v>
      </c>
      <c r="K1569" s="2">
        <f t="array" ref="K1569">XLOOKUP('Transaction Data'!$G1569,Product_Code,Cost)</f>
        <v>18</v>
      </c>
      <c r="L1569" s="2">
        <f t="array" ref="L1569">XLOOKUP('Transaction Data'!$G1569,Product_Code,Unit_Price)</f>
        <v>22</v>
      </c>
      <c r="M1569" s="3">
        <f>'Transaction Data'!$F1569*'Transaction Data'!$K1569</f>
        <v>2178</v>
      </c>
      <c r="N1569" s="3">
        <f>'Transaction Data'!$F1569*'Transaction Data'!$L1569</f>
        <v>2662</v>
      </c>
      <c r="O1569" s="3">
        <f>'Transaction Data'!$N1569-'Transaction Data'!$M1569</f>
        <v>484</v>
      </c>
      <c r="P1569" s="2">
        <f>DATEDIF('Transaction Data'!$D1569,'Transaction Data'!$A1569,"y")</f>
        <v>66</v>
      </c>
      <c r="Q1569" s="2" t="str">
        <f>FLOOR('Transaction Data'!$P1569,15)&amp;"-"&amp;FLOOR('Transaction Data'!$P1569,15)+14</f>
        <v>60-74</v>
      </c>
      <c r="R1569" s="2" t="str">
        <f>IF('Transaction Data'!$L1569&lt;=10,"Less Expensive","Expensive")</f>
        <v>Expensive</v>
      </c>
      <c r="S1569" s="4">
        <f>WEEKDAY('Transaction Data'!$A1569)</f>
        <v>4</v>
      </c>
      <c r="T1569" s="2" t="str">
        <f>IF(WEEKDAY('Transaction Data'!$A1569,2)&lt;6,"Weekday","Weekend")</f>
        <v>Weekday</v>
      </c>
    </row>
    <row r="1570" ht="15.75" customHeight="1">
      <c r="A1570" s="1">
        <v>45344.0</v>
      </c>
      <c r="B1570" s="2" t="s">
        <v>1557</v>
      </c>
      <c r="C1570" s="2" t="s">
        <v>32</v>
      </c>
      <c r="D1570" s="1">
        <v>37954.0</v>
      </c>
      <c r="E1570" s="2" t="s">
        <v>22</v>
      </c>
      <c r="F1570" s="2">
        <v>437.0</v>
      </c>
      <c r="G1570" s="2" t="s">
        <v>55</v>
      </c>
      <c r="H1570" s="2" t="s">
        <v>34</v>
      </c>
      <c r="I1570" s="2" t="s">
        <v>25</v>
      </c>
      <c r="J1570" s="2" t="str">
        <f t="array" ref="J1570">XLOOKUP('Transaction Data'!$G1570,Product_Code,Biscuit_Brand)</f>
        <v>Vanilla Wafers</v>
      </c>
      <c r="K1570" s="2">
        <f t="array" ref="K1570">XLOOKUP('Transaction Data'!$G1570,Product_Code,Cost)</f>
        <v>18</v>
      </c>
      <c r="L1570" s="2">
        <f t="array" ref="L1570">XLOOKUP('Transaction Data'!$G1570,Product_Code,Unit_Price)</f>
        <v>36</v>
      </c>
      <c r="M1570" s="3">
        <f>'Transaction Data'!$F1570*'Transaction Data'!$K1570</f>
        <v>7866</v>
      </c>
      <c r="N1570" s="3">
        <f>'Transaction Data'!$F1570*'Transaction Data'!$L1570</f>
        <v>15732</v>
      </c>
      <c r="O1570" s="3">
        <f>'Transaction Data'!$N1570-'Transaction Data'!$M1570</f>
        <v>7866</v>
      </c>
      <c r="P1570" s="2">
        <f>DATEDIF('Transaction Data'!$D1570,'Transaction Data'!$A1570,"y")</f>
        <v>20</v>
      </c>
      <c r="Q1570" s="2" t="str">
        <f>FLOOR('Transaction Data'!$P1570,15)&amp;"-"&amp;FLOOR('Transaction Data'!$P1570,15)+14</f>
        <v>15-29</v>
      </c>
      <c r="R1570" s="2" t="str">
        <f>IF('Transaction Data'!$L1570&lt;=10,"Less Expensive","Expensive")</f>
        <v>Expensive</v>
      </c>
      <c r="S1570" s="4">
        <f>WEEKDAY('Transaction Data'!$A1570)</f>
        <v>5</v>
      </c>
      <c r="T1570" s="2" t="str">
        <f>IF(WEEKDAY('Transaction Data'!$A1570,2)&lt;6,"Weekday","Weekend")</f>
        <v>Weekday</v>
      </c>
    </row>
    <row r="1571" ht="15.75" customHeight="1">
      <c r="A1571" s="1">
        <v>45302.0</v>
      </c>
      <c r="B1571" s="2" t="s">
        <v>1558</v>
      </c>
      <c r="C1571" s="2" t="s">
        <v>21</v>
      </c>
      <c r="D1571" s="1">
        <v>35527.0</v>
      </c>
      <c r="E1571" s="2" t="s">
        <v>63</v>
      </c>
      <c r="F1571" s="2">
        <v>273.0</v>
      </c>
      <c r="G1571" s="2" t="s">
        <v>33</v>
      </c>
      <c r="H1571" s="2" t="s">
        <v>24</v>
      </c>
      <c r="I1571" s="2" t="s">
        <v>25</v>
      </c>
      <c r="J1571" s="2" t="str">
        <f t="array" ref="J1571">XLOOKUP('Transaction Data'!$G1571,Product_Code,Biscuit_Brand)</f>
        <v>Caramel Biscuits</v>
      </c>
      <c r="K1571" s="2">
        <f t="array" ref="K1571">XLOOKUP('Transaction Data'!$G1571,Product_Code,Cost)</f>
        <v>18</v>
      </c>
      <c r="L1571" s="2">
        <f t="array" ref="L1571">XLOOKUP('Transaction Data'!$G1571,Product_Code,Unit_Price)</f>
        <v>22</v>
      </c>
      <c r="M1571" s="3">
        <f>'Transaction Data'!$F1571*'Transaction Data'!$K1571</f>
        <v>4914</v>
      </c>
      <c r="N1571" s="3">
        <f>'Transaction Data'!$F1571*'Transaction Data'!$L1571</f>
        <v>6006</v>
      </c>
      <c r="O1571" s="3">
        <f>'Transaction Data'!$N1571-'Transaction Data'!$M1571</f>
        <v>1092</v>
      </c>
      <c r="P1571" s="2">
        <f>DATEDIF('Transaction Data'!$D1571,'Transaction Data'!$A1571,"y")</f>
        <v>26</v>
      </c>
      <c r="Q1571" s="2" t="str">
        <f>FLOOR('Transaction Data'!$P1571,15)&amp;"-"&amp;FLOOR('Transaction Data'!$P1571,15)+14</f>
        <v>15-29</v>
      </c>
      <c r="R1571" s="2" t="str">
        <f>IF('Transaction Data'!$L1571&lt;=10,"Less Expensive","Expensive")</f>
        <v>Expensive</v>
      </c>
      <c r="S1571" s="4">
        <f>WEEKDAY('Transaction Data'!$A1571)</f>
        <v>5</v>
      </c>
      <c r="T1571" s="2" t="str">
        <f>IF(WEEKDAY('Transaction Data'!$A1571,2)&lt;6,"Weekday","Weekend")</f>
        <v>Weekday</v>
      </c>
    </row>
    <row r="1572" ht="15.75" customHeight="1">
      <c r="A1572" s="1">
        <v>45484.0</v>
      </c>
      <c r="B1572" s="2" t="s">
        <v>1559</v>
      </c>
      <c r="C1572" s="2" t="s">
        <v>32</v>
      </c>
      <c r="D1572" s="1">
        <v>33465.0</v>
      </c>
      <c r="E1572" s="2" t="s">
        <v>22</v>
      </c>
      <c r="F1572" s="2">
        <v>11.0</v>
      </c>
      <c r="G1572" s="2" t="s">
        <v>38</v>
      </c>
      <c r="H1572" s="2" t="s">
        <v>29</v>
      </c>
      <c r="I1572" s="2" t="s">
        <v>25</v>
      </c>
      <c r="J1572" s="2" t="str">
        <f t="array" ref="J1572">XLOOKUP('Transaction Data'!$G1572,Product_Code,Biscuit_Brand)</f>
        <v>Ginger Snaps</v>
      </c>
      <c r="K1572" s="2">
        <f t="array" ref="K1572">XLOOKUP('Transaction Data'!$G1572,Product_Code,Cost)</f>
        <v>14</v>
      </c>
      <c r="L1572" s="2">
        <f t="array" ref="L1572">XLOOKUP('Transaction Data'!$G1572,Product_Code,Unit_Price)</f>
        <v>28</v>
      </c>
      <c r="M1572" s="3">
        <f>'Transaction Data'!$F1572*'Transaction Data'!$K1572</f>
        <v>154</v>
      </c>
      <c r="N1572" s="3">
        <f>'Transaction Data'!$F1572*'Transaction Data'!$L1572</f>
        <v>308</v>
      </c>
      <c r="O1572" s="3">
        <f>'Transaction Data'!$N1572-'Transaction Data'!$M1572</f>
        <v>154</v>
      </c>
      <c r="P1572" s="2">
        <f>DATEDIF('Transaction Data'!$D1572,'Transaction Data'!$A1572,"y")</f>
        <v>32</v>
      </c>
      <c r="Q1572" s="2" t="str">
        <f>FLOOR('Transaction Data'!$P1572,15)&amp;"-"&amp;FLOOR('Transaction Data'!$P1572,15)+14</f>
        <v>30-44</v>
      </c>
      <c r="R1572" s="2" t="str">
        <f>IF('Transaction Data'!$L1572&lt;=10,"Less Expensive","Expensive")</f>
        <v>Expensive</v>
      </c>
      <c r="S1572" s="4">
        <f>WEEKDAY('Transaction Data'!$A1572)</f>
        <v>5</v>
      </c>
      <c r="T1572" s="2" t="str">
        <f>IF(WEEKDAY('Transaction Data'!$A1572,2)&lt;6,"Weekday","Weekend")</f>
        <v>Weekday</v>
      </c>
    </row>
    <row r="1573" ht="15.75" customHeight="1">
      <c r="A1573" s="1">
        <v>45340.0</v>
      </c>
      <c r="B1573" s="2" t="s">
        <v>1560</v>
      </c>
      <c r="C1573" s="2" t="s">
        <v>47</v>
      </c>
      <c r="D1573" s="1">
        <v>37320.0</v>
      </c>
      <c r="E1573" s="2" t="s">
        <v>27</v>
      </c>
      <c r="F1573" s="2">
        <v>77.0</v>
      </c>
      <c r="G1573" s="2" t="s">
        <v>57</v>
      </c>
      <c r="H1573" s="2" t="s">
        <v>34</v>
      </c>
      <c r="I1573" s="2" t="s">
        <v>25</v>
      </c>
      <c r="J1573" s="2" t="str">
        <f t="array" ref="J1573">XLOOKUP('Transaction Data'!$G1573,Product_Code,Biscuit_Brand)</f>
        <v>Oatmeal Cookies</v>
      </c>
      <c r="K1573" s="2">
        <f t="array" ref="K1573">XLOOKUP('Transaction Data'!$G1573,Product_Code,Cost)</f>
        <v>19</v>
      </c>
      <c r="L1573" s="2">
        <f t="array" ref="L1573">XLOOKUP('Transaction Data'!$G1573,Product_Code,Unit_Price)</f>
        <v>23</v>
      </c>
      <c r="M1573" s="3">
        <f>'Transaction Data'!$F1573*'Transaction Data'!$K1573</f>
        <v>1463</v>
      </c>
      <c r="N1573" s="3">
        <f>'Transaction Data'!$F1573*'Transaction Data'!$L1573</f>
        <v>1771</v>
      </c>
      <c r="O1573" s="3">
        <f>'Transaction Data'!$N1573-'Transaction Data'!$M1573</f>
        <v>308</v>
      </c>
      <c r="P1573" s="2">
        <f>DATEDIF('Transaction Data'!$D1573,'Transaction Data'!$A1573,"y")</f>
        <v>21</v>
      </c>
      <c r="Q1573" s="2" t="str">
        <f>FLOOR('Transaction Data'!$P1573,15)&amp;"-"&amp;FLOOR('Transaction Data'!$P1573,15)+14</f>
        <v>15-29</v>
      </c>
      <c r="R1573" s="2" t="str">
        <f>IF('Transaction Data'!$L1573&lt;=10,"Less Expensive","Expensive")</f>
        <v>Expensive</v>
      </c>
      <c r="S1573" s="4">
        <f>WEEKDAY('Transaction Data'!$A1573)</f>
        <v>1</v>
      </c>
      <c r="T1573" s="2" t="str">
        <f>IF(WEEKDAY('Transaction Data'!$A1573,2)&lt;6,"Weekday","Weekend")</f>
        <v>Weekend</v>
      </c>
    </row>
    <row r="1574" ht="15.75" customHeight="1">
      <c r="A1574" s="1">
        <v>45458.0</v>
      </c>
      <c r="B1574" s="2" t="s">
        <v>1561</v>
      </c>
      <c r="C1574" s="2" t="s">
        <v>69</v>
      </c>
      <c r="D1574" s="1">
        <v>38454.0</v>
      </c>
      <c r="E1574" s="2" t="s">
        <v>37</v>
      </c>
      <c r="F1574" s="2">
        <v>357.0</v>
      </c>
      <c r="G1574" s="2" t="s">
        <v>23</v>
      </c>
      <c r="H1574" s="2" t="s">
        <v>24</v>
      </c>
      <c r="I1574" s="2" t="s">
        <v>25</v>
      </c>
      <c r="J1574" s="2" t="str">
        <f t="array" ref="J1574">XLOOKUP('Transaction Data'!$G1574,Product_Code,Biscuit_Brand)</f>
        <v>Cinnamon Swirls</v>
      </c>
      <c r="K1574" s="2">
        <f t="array" ref="K1574">XLOOKUP('Transaction Data'!$G1574,Product_Code,Cost)</f>
        <v>10</v>
      </c>
      <c r="L1574" s="2">
        <f t="array" ref="L1574">XLOOKUP('Transaction Data'!$G1574,Product_Code,Unit_Price)</f>
        <v>14</v>
      </c>
      <c r="M1574" s="3">
        <f>'Transaction Data'!$F1574*'Transaction Data'!$K1574</f>
        <v>3570</v>
      </c>
      <c r="N1574" s="3">
        <f>'Transaction Data'!$F1574*'Transaction Data'!$L1574</f>
        <v>4998</v>
      </c>
      <c r="O1574" s="3">
        <f>'Transaction Data'!$N1574-'Transaction Data'!$M1574</f>
        <v>1428</v>
      </c>
      <c r="P1574" s="2">
        <f>DATEDIF('Transaction Data'!$D1574,'Transaction Data'!$A1574,"y")</f>
        <v>19</v>
      </c>
      <c r="Q1574" s="2" t="str">
        <f>FLOOR('Transaction Data'!$P1574,15)&amp;"-"&amp;FLOOR('Transaction Data'!$P1574,15)+14</f>
        <v>15-29</v>
      </c>
      <c r="R1574" s="2" t="str">
        <f>IF('Transaction Data'!$L1574&lt;=10,"Less Expensive","Expensive")</f>
        <v>Expensive</v>
      </c>
      <c r="S1574" s="4">
        <f>WEEKDAY('Transaction Data'!$A1574)</f>
        <v>7</v>
      </c>
      <c r="T1574" s="2" t="str">
        <f>IF(WEEKDAY('Transaction Data'!$A1574,2)&lt;6,"Weekday","Weekend")</f>
        <v>Weekend</v>
      </c>
    </row>
    <row r="1575" ht="15.75" customHeight="1">
      <c r="A1575" s="1">
        <v>45431.0</v>
      </c>
      <c r="B1575" s="2" t="s">
        <v>1562</v>
      </c>
      <c r="C1575" s="2" t="s">
        <v>69</v>
      </c>
      <c r="D1575" s="1">
        <v>20732.0</v>
      </c>
      <c r="E1575" s="2" t="s">
        <v>27</v>
      </c>
      <c r="F1575" s="2">
        <v>388.0</v>
      </c>
      <c r="G1575" s="2" t="s">
        <v>60</v>
      </c>
      <c r="H1575" s="2" t="s">
        <v>29</v>
      </c>
      <c r="I1575" s="2" t="s">
        <v>25</v>
      </c>
      <c r="J1575" s="2" t="str">
        <f t="array" ref="J1575">XLOOKUP('Transaction Data'!$G1575,Product_Code,Biscuit_Brand)</f>
        <v>Peanut Butter Bites</v>
      </c>
      <c r="K1575" s="2">
        <f t="array" ref="K1575">XLOOKUP('Transaction Data'!$G1575,Product_Code,Cost)</f>
        <v>5</v>
      </c>
      <c r="L1575" s="2">
        <f t="array" ref="L1575">XLOOKUP('Transaction Data'!$G1575,Product_Code,Unit_Price)</f>
        <v>7</v>
      </c>
      <c r="M1575" s="3">
        <f>'Transaction Data'!$F1575*'Transaction Data'!$K1575</f>
        <v>1940</v>
      </c>
      <c r="N1575" s="3">
        <f>'Transaction Data'!$F1575*'Transaction Data'!$L1575</f>
        <v>2716</v>
      </c>
      <c r="O1575" s="3">
        <f>'Transaction Data'!$N1575-'Transaction Data'!$M1575</f>
        <v>776</v>
      </c>
      <c r="P1575" s="2">
        <f>DATEDIF('Transaction Data'!$D1575,'Transaction Data'!$A1575,"y")</f>
        <v>67</v>
      </c>
      <c r="Q1575" s="2" t="str">
        <f>FLOOR('Transaction Data'!$P1575,15)&amp;"-"&amp;FLOOR('Transaction Data'!$P1575,15)+14</f>
        <v>60-74</v>
      </c>
      <c r="R1575" s="2" t="str">
        <f>IF('Transaction Data'!$L1575&lt;=10,"Less Expensive","Expensive")</f>
        <v>Less Expensive</v>
      </c>
      <c r="S1575" s="4">
        <f>WEEKDAY('Transaction Data'!$A1575)</f>
        <v>1</v>
      </c>
      <c r="T1575" s="2" t="str">
        <f>IF(WEEKDAY('Transaction Data'!$A1575,2)&lt;6,"Weekday","Weekend")</f>
        <v>Weekend</v>
      </c>
    </row>
    <row r="1576" ht="15.75" customHeight="1">
      <c r="A1576" s="1">
        <v>45313.0</v>
      </c>
      <c r="B1576" s="2" t="s">
        <v>1563</v>
      </c>
      <c r="C1576" s="2" t="s">
        <v>72</v>
      </c>
      <c r="D1576" s="1">
        <v>21702.0</v>
      </c>
      <c r="E1576" s="2" t="s">
        <v>37</v>
      </c>
      <c r="F1576" s="2">
        <v>386.0</v>
      </c>
      <c r="G1576" s="2" t="s">
        <v>33</v>
      </c>
      <c r="H1576" s="2" t="s">
        <v>34</v>
      </c>
      <c r="I1576" s="2" t="s">
        <v>25</v>
      </c>
      <c r="J1576" s="2" t="str">
        <f t="array" ref="J1576">XLOOKUP('Transaction Data'!$G1576,Product_Code,Biscuit_Brand)</f>
        <v>Caramel Biscuits</v>
      </c>
      <c r="K1576" s="2">
        <f t="array" ref="K1576">XLOOKUP('Transaction Data'!$G1576,Product_Code,Cost)</f>
        <v>18</v>
      </c>
      <c r="L1576" s="2">
        <f t="array" ref="L1576">XLOOKUP('Transaction Data'!$G1576,Product_Code,Unit_Price)</f>
        <v>22</v>
      </c>
      <c r="M1576" s="3">
        <f>'Transaction Data'!$F1576*'Transaction Data'!$K1576</f>
        <v>6948</v>
      </c>
      <c r="N1576" s="3">
        <f>'Transaction Data'!$F1576*'Transaction Data'!$L1576</f>
        <v>8492</v>
      </c>
      <c r="O1576" s="3">
        <f>'Transaction Data'!$N1576-'Transaction Data'!$M1576</f>
        <v>1544</v>
      </c>
      <c r="P1576" s="2">
        <f>DATEDIF('Transaction Data'!$D1576,'Transaction Data'!$A1576,"y")</f>
        <v>64</v>
      </c>
      <c r="Q1576" s="2" t="str">
        <f>FLOOR('Transaction Data'!$P1576,15)&amp;"-"&amp;FLOOR('Transaction Data'!$P1576,15)+14</f>
        <v>60-74</v>
      </c>
      <c r="R1576" s="2" t="str">
        <f>IF('Transaction Data'!$L1576&lt;=10,"Less Expensive","Expensive")</f>
        <v>Expensive</v>
      </c>
      <c r="S1576" s="4">
        <f>WEEKDAY('Transaction Data'!$A1576)</f>
        <v>2</v>
      </c>
      <c r="T1576" s="2" t="str">
        <f>IF(WEEKDAY('Transaction Data'!$A1576,2)&lt;6,"Weekday","Weekend")</f>
        <v>Weekday</v>
      </c>
    </row>
    <row r="1577" ht="15.75" customHeight="1">
      <c r="A1577" s="1">
        <v>45319.0</v>
      </c>
      <c r="B1577" s="2" t="s">
        <v>1564</v>
      </c>
      <c r="C1577" s="2" t="s">
        <v>41</v>
      </c>
      <c r="D1577" s="1">
        <v>17175.0</v>
      </c>
      <c r="E1577" s="2" t="s">
        <v>63</v>
      </c>
      <c r="F1577" s="2">
        <v>369.0</v>
      </c>
      <c r="G1577" s="2" t="s">
        <v>60</v>
      </c>
      <c r="H1577" s="2" t="s">
        <v>24</v>
      </c>
      <c r="I1577" s="2" t="s">
        <v>25</v>
      </c>
      <c r="J1577" s="2" t="str">
        <f t="array" ref="J1577">XLOOKUP('Transaction Data'!$G1577,Product_Code,Biscuit_Brand)</f>
        <v>Peanut Butter Bites</v>
      </c>
      <c r="K1577" s="2">
        <f t="array" ref="K1577">XLOOKUP('Transaction Data'!$G1577,Product_Code,Cost)</f>
        <v>5</v>
      </c>
      <c r="L1577" s="2">
        <f t="array" ref="L1577">XLOOKUP('Transaction Data'!$G1577,Product_Code,Unit_Price)</f>
        <v>7</v>
      </c>
      <c r="M1577" s="3">
        <f>'Transaction Data'!$F1577*'Transaction Data'!$K1577</f>
        <v>1845</v>
      </c>
      <c r="N1577" s="3">
        <f>'Transaction Data'!$F1577*'Transaction Data'!$L1577</f>
        <v>2583</v>
      </c>
      <c r="O1577" s="3">
        <f>'Transaction Data'!$N1577-'Transaction Data'!$M1577</f>
        <v>738</v>
      </c>
      <c r="P1577" s="2">
        <f>DATEDIF('Transaction Data'!$D1577,'Transaction Data'!$A1577,"y")</f>
        <v>77</v>
      </c>
      <c r="Q1577" s="2" t="str">
        <f>FLOOR('Transaction Data'!$P1577,15)&amp;"-"&amp;FLOOR('Transaction Data'!$P1577,15)+14</f>
        <v>75-89</v>
      </c>
      <c r="R1577" s="2" t="str">
        <f>IF('Transaction Data'!$L1577&lt;=10,"Less Expensive","Expensive")</f>
        <v>Less Expensive</v>
      </c>
      <c r="S1577" s="4">
        <f>WEEKDAY('Transaction Data'!$A1577)</f>
        <v>1</v>
      </c>
      <c r="T1577" s="2" t="str">
        <f>IF(WEEKDAY('Transaction Data'!$A1577,2)&lt;6,"Weekday","Weekend")</f>
        <v>Weekend</v>
      </c>
    </row>
    <row r="1578" ht="15.75" customHeight="1">
      <c r="A1578" s="1">
        <v>45392.0</v>
      </c>
      <c r="B1578" s="2" t="s">
        <v>1565</v>
      </c>
      <c r="C1578" s="2" t="s">
        <v>21</v>
      </c>
      <c r="D1578" s="1">
        <v>26415.0</v>
      </c>
      <c r="E1578" s="2" t="s">
        <v>27</v>
      </c>
      <c r="F1578" s="2">
        <v>403.0</v>
      </c>
      <c r="G1578" s="2" t="s">
        <v>23</v>
      </c>
      <c r="H1578" s="2" t="s">
        <v>29</v>
      </c>
      <c r="I1578" s="2" t="s">
        <v>25</v>
      </c>
      <c r="J1578" s="2" t="str">
        <f t="array" ref="J1578">XLOOKUP('Transaction Data'!$G1578,Product_Code,Biscuit_Brand)</f>
        <v>Cinnamon Swirls</v>
      </c>
      <c r="K1578" s="2">
        <f t="array" ref="K1578">XLOOKUP('Transaction Data'!$G1578,Product_Code,Cost)</f>
        <v>10</v>
      </c>
      <c r="L1578" s="2">
        <f t="array" ref="L1578">XLOOKUP('Transaction Data'!$G1578,Product_Code,Unit_Price)</f>
        <v>14</v>
      </c>
      <c r="M1578" s="3">
        <f>'Transaction Data'!$F1578*'Transaction Data'!$K1578</f>
        <v>4030</v>
      </c>
      <c r="N1578" s="3">
        <f>'Transaction Data'!$F1578*'Transaction Data'!$L1578</f>
        <v>5642</v>
      </c>
      <c r="O1578" s="3">
        <f>'Transaction Data'!$N1578-'Transaction Data'!$M1578</f>
        <v>1612</v>
      </c>
      <c r="P1578" s="2">
        <f>DATEDIF('Transaction Data'!$D1578,'Transaction Data'!$A1578,"y")</f>
        <v>51</v>
      </c>
      <c r="Q1578" s="2" t="str">
        <f>FLOOR('Transaction Data'!$P1578,15)&amp;"-"&amp;FLOOR('Transaction Data'!$P1578,15)+14</f>
        <v>45-59</v>
      </c>
      <c r="R1578" s="2" t="str">
        <f>IF('Transaction Data'!$L1578&lt;=10,"Less Expensive","Expensive")</f>
        <v>Expensive</v>
      </c>
      <c r="S1578" s="4">
        <f>WEEKDAY('Transaction Data'!$A1578)</f>
        <v>4</v>
      </c>
      <c r="T1578" s="2" t="str">
        <f>IF(WEEKDAY('Transaction Data'!$A1578,2)&lt;6,"Weekday","Weekend")</f>
        <v>Weekday</v>
      </c>
    </row>
    <row r="1579" ht="15.75" customHeight="1">
      <c r="A1579" s="1">
        <v>45473.0</v>
      </c>
      <c r="B1579" s="2" t="s">
        <v>1566</v>
      </c>
      <c r="C1579" s="2" t="s">
        <v>51</v>
      </c>
      <c r="D1579" s="1">
        <v>33242.0</v>
      </c>
      <c r="E1579" s="2" t="s">
        <v>37</v>
      </c>
      <c r="F1579" s="2">
        <v>369.0</v>
      </c>
      <c r="G1579" s="2" t="s">
        <v>38</v>
      </c>
      <c r="H1579" s="2" t="s">
        <v>34</v>
      </c>
      <c r="I1579" s="2" t="s">
        <v>25</v>
      </c>
      <c r="J1579" s="2" t="str">
        <f t="array" ref="J1579">XLOOKUP('Transaction Data'!$G1579,Product_Code,Biscuit_Brand)</f>
        <v>Ginger Snaps</v>
      </c>
      <c r="K1579" s="2">
        <f t="array" ref="K1579">XLOOKUP('Transaction Data'!$G1579,Product_Code,Cost)</f>
        <v>14</v>
      </c>
      <c r="L1579" s="2">
        <f t="array" ref="L1579">XLOOKUP('Transaction Data'!$G1579,Product_Code,Unit_Price)</f>
        <v>28</v>
      </c>
      <c r="M1579" s="3">
        <f>'Transaction Data'!$F1579*'Transaction Data'!$K1579</f>
        <v>5166</v>
      </c>
      <c r="N1579" s="3">
        <f>'Transaction Data'!$F1579*'Transaction Data'!$L1579</f>
        <v>10332</v>
      </c>
      <c r="O1579" s="3">
        <f>'Transaction Data'!$N1579-'Transaction Data'!$M1579</f>
        <v>5166</v>
      </c>
      <c r="P1579" s="2">
        <f>DATEDIF('Transaction Data'!$D1579,'Transaction Data'!$A1579,"y")</f>
        <v>33</v>
      </c>
      <c r="Q1579" s="2" t="str">
        <f>FLOOR('Transaction Data'!$P1579,15)&amp;"-"&amp;FLOOR('Transaction Data'!$P1579,15)+14</f>
        <v>30-44</v>
      </c>
      <c r="R1579" s="2" t="str">
        <f>IF('Transaction Data'!$L1579&lt;=10,"Less Expensive","Expensive")</f>
        <v>Expensive</v>
      </c>
      <c r="S1579" s="4">
        <f>WEEKDAY('Transaction Data'!$A1579)</f>
        <v>1</v>
      </c>
      <c r="T1579" s="2" t="str">
        <f>IF(WEEKDAY('Transaction Data'!$A1579,2)&lt;6,"Weekday","Weekend")</f>
        <v>Weekend</v>
      </c>
    </row>
    <row r="1580" ht="15.75" customHeight="1">
      <c r="A1580" s="1">
        <v>45324.0</v>
      </c>
      <c r="B1580" s="2" t="s">
        <v>1567</v>
      </c>
      <c r="C1580" s="2" t="s">
        <v>32</v>
      </c>
      <c r="D1580" s="1">
        <v>35020.0</v>
      </c>
      <c r="E1580" s="2" t="s">
        <v>37</v>
      </c>
      <c r="F1580" s="2">
        <v>267.0</v>
      </c>
      <c r="G1580" s="2" t="s">
        <v>38</v>
      </c>
      <c r="H1580" s="2" t="s">
        <v>24</v>
      </c>
      <c r="I1580" s="2" t="s">
        <v>25</v>
      </c>
      <c r="J1580" s="2" t="str">
        <f t="array" ref="J1580">XLOOKUP('Transaction Data'!$G1580,Product_Code,Biscuit_Brand)</f>
        <v>Ginger Snaps</v>
      </c>
      <c r="K1580" s="2">
        <f t="array" ref="K1580">XLOOKUP('Transaction Data'!$G1580,Product_Code,Cost)</f>
        <v>14</v>
      </c>
      <c r="L1580" s="2">
        <f t="array" ref="L1580">XLOOKUP('Transaction Data'!$G1580,Product_Code,Unit_Price)</f>
        <v>28</v>
      </c>
      <c r="M1580" s="3">
        <f>'Transaction Data'!$F1580*'Transaction Data'!$K1580</f>
        <v>3738</v>
      </c>
      <c r="N1580" s="3">
        <f>'Transaction Data'!$F1580*'Transaction Data'!$L1580</f>
        <v>7476</v>
      </c>
      <c r="O1580" s="3">
        <f>'Transaction Data'!$N1580-'Transaction Data'!$M1580</f>
        <v>3738</v>
      </c>
      <c r="P1580" s="2">
        <f>DATEDIF('Transaction Data'!$D1580,'Transaction Data'!$A1580,"y")</f>
        <v>28</v>
      </c>
      <c r="Q1580" s="2" t="str">
        <f>FLOOR('Transaction Data'!$P1580,15)&amp;"-"&amp;FLOOR('Transaction Data'!$P1580,15)+14</f>
        <v>15-29</v>
      </c>
      <c r="R1580" s="2" t="str">
        <f>IF('Transaction Data'!$L1580&lt;=10,"Less Expensive","Expensive")</f>
        <v>Expensive</v>
      </c>
      <c r="S1580" s="4">
        <f>WEEKDAY('Transaction Data'!$A1580)</f>
        <v>6</v>
      </c>
      <c r="T1580" s="2" t="str">
        <f>IF(WEEKDAY('Transaction Data'!$A1580,2)&lt;6,"Weekday","Weekend")</f>
        <v>Weekday</v>
      </c>
    </row>
    <row r="1581" ht="15.75" customHeight="1">
      <c r="A1581" s="1">
        <v>45497.0</v>
      </c>
      <c r="B1581" s="2" t="s">
        <v>1568</v>
      </c>
      <c r="C1581" s="2" t="s">
        <v>65</v>
      </c>
      <c r="D1581" s="1">
        <v>27914.0</v>
      </c>
      <c r="E1581" s="2" t="s">
        <v>22</v>
      </c>
      <c r="F1581" s="2">
        <v>336.0</v>
      </c>
      <c r="G1581" s="2" t="s">
        <v>61</v>
      </c>
      <c r="H1581" s="2" t="s">
        <v>29</v>
      </c>
      <c r="I1581" s="2" t="s">
        <v>25</v>
      </c>
      <c r="J1581" s="2" t="str">
        <f t="array" ref="J1581">XLOOKUP('Transaction Data'!$G1581,Product_Code,Biscuit_Brand)</f>
        <v>Choco Delight</v>
      </c>
      <c r="K1581" s="2">
        <f t="array" ref="K1581">XLOOKUP('Transaction Data'!$G1581,Product_Code,Cost)</f>
        <v>3</v>
      </c>
      <c r="L1581" s="2">
        <f t="array" ref="L1581">XLOOKUP('Transaction Data'!$G1581,Product_Code,Unit_Price)</f>
        <v>5</v>
      </c>
      <c r="M1581" s="3">
        <f>'Transaction Data'!$F1581*'Transaction Data'!$K1581</f>
        <v>1008</v>
      </c>
      <c r="N1581" s="3">
        <f>'Transaction Data'!$F1581*'Transaction Data'!$L1581</f>
        <v>1680</v>
      </c>
      <c r="O1581" s="3">
        <f>'Transaction Data'!$N1581-'Transaction Data'!$M1581</f>
        <v>672</v>
      </c>
      <c r="P1581" s="2">
        <f>DATEDIF('Transaction Data'!$D1581,'Transaction Data'!$A1581,"y")</f>
        <v>48</v>
      </c>
      <c r="Q1581" s="2" t="str">
        <f>FLOOR('Transaction Data'!$P1581,15)&amp;"-"&amp;FLOOR('Transaction Data'!$P1581,15)+14</f>
        <v>45-59</v>
      </c>
      <c r="R1581" s="2" t="str">
        <f>IF('Transaction Data'!$L1581&lt;=10,"Less Expensive","Expensive")</f>
        <v>Less Expensive</v>
      </c>
      <c r="S1581" s="4">
        <f>WEEKDAY('Transaction Data'!$A1581)</f>
        <v>4</v>
      </c>
      <c r="T1581" s="2" t="str">
        <f>IF(WEEKDAY('Transaction Data'!$A1581,2)&lt;6,"Weekday","Weekend")</f>
        <v>Weekday</v>
      </c>
    </row>
    <row r="1582" ht="15.75" customHeight="1">
      <c r="A1582" s="1">
        <v>45425.0</v>
      </c>
      <c r="B1582" s="2" t="s">
        <v>1569</v>
      </c>
      <c r="C1582" s="2" t="s">
        <v>78</v>
      </c>
      <c r="D1582" s="1">
        <v>26894.0</v>
      </c>
      <c r="E1582" s="2" t="s">
        <v>63</v>
      </c>
      <c r="F1582" s="2">
        <v>390.0</v>
      </c>
      <c r="G1582" s="2" t="s">
        <v>60</v>
      </c>
      <c r="H1582" s="2" t="s">
        <v>34</v>
      </c>
      <c r="I1582" s="2" t="s">
        <v>25</v>
      </c>
      <c r="J1582" s="2" t="str">
        <f t="array" ref="J1582">XLOOKUP('Transaction Data'!$G1582,Product_Code,Biscuit_Brand)</f>
        <v>Peanut Butter Bites</v>
      </c>
      <c r="K1582" s="2">
        <f t="array" ref="K1582">XLOOKUP('Transaction Data'!$G1582,Product_Code,Cost)</f>
        <v>5</v>
      </c>
      <c r="L1582" s="2">
        <f t="array" ref="L1582">XLOOKUP('Transaction Data'!$G1582,Product_Code,Unit_Price)</f>
        <v>7</v>
      </c>
      <c r="M1582" s="3">
        <f>'Transaction Data'!$F1582*'Transaction Data'!$K1582</f>
        <v>1950</v>
      </c>
      <c r="N1582" s="3">
        <f>'Transaction Data'!$F1582*'Transaction Data'!$L1582</f>
        <v>2730</v>
      </c>
      <c r="O1582" s="3">
        <f>'Transaction Data'!$N1582-'Transaction Data'!$M1582</f>
        <v>780</v>
      </c>
      <c r="P1582" s="2">
        <f>DATEDIF('Transaction Data'!$D1582,'Transaction Data'!$A1582,"y")</f>
        <v>50</v>
      </c>
      <c r="Q1582" s="2" t="str">
        <f>FLOOR('Transaction Data'!$P1582,15)&amp;"-"&amp;FLOOR('Transaction Data'!$P1582,15)+14</f>
        <v>45-59</v>
      </c>
      <c r="R1582" s="2" t="str">
        <f>IF('Transaction Data'!$L1582&lt;=10,"Less Expensive","Expensive")</f>
        <v>Less Expensive</v>
      </c>
      <c r="S1582" s="4">
        <f>WEEKDAY('Transaction Data'!$A1582)</f>
        <v>2</v>
      </c>
      <c r="T1582" s="2" t="str">
        <f>IF(WEEKDAY('Transaction Data'!$A1582,2)&lt;6,"Weekday","Weekend")</f>
        <v>Weekday</v>
      </c>
    </row>
    <row r="1583" ht="15.75" customHeight="1">
      <c r="A1583" s="1">
        <v>45318.0</v>
      </c>
      <c r="B1583" s="2" t="s">
        <v>1570</v>
      </c>
      <c r="C1583" s="2" t="s">
        <v>65</v>
      </c>
      <c r="D1583" s="1">
        <v>28437.0</v>
      </c>
      <c r="E1583" s="2" t="s">
        <v>63</v>
      </c>
      <c r="F1583" s="2">
        <v>318.0</v>
      </c>
      <c r="G1583" s="2" t="s">
        <v>61</v>
      </c>
      <c r="H1583" s="2" t="s">
        <v>24</v>
      </c>
      <c r="I1583" s="2" t="s">
        <v>25</v>
      </c>
      <c r="J1583" s="2" t="str">
        <f t="array" ref="J1583">XLOOKUP('Transaction Data'!$G1583,Product_Code,Biscuit_Brand)</f>
        <v>Choco Delight</v>
      </c>
      <c r="K1583" s="2">
        <f t="array" ref="K1583">XLOOKUP('Transaction Data'!$G1583,Product_Code,Cost)</f>
        <v>3</v>
      </c>
      <c r="L1583" s="2">
        <f t="array" ref="L1583">XLOOKUP('Transaction Data'!$G1583,Product_Code,Unit_Price)</f>
        <v>5</v>
      </c>
      <c r="M1583" s="3">
        <f>'Transaction Data'!$F1583*'Transaction Data'!$K1583</f>
        <v>954</v>
      </c>
      <c r="N1583" s="3">
        <f>'Transaction Data'!$F1583*'Transaction Data'!$L1583</f>
        <v>1590</v>
      </c>
      <c r="O1583" s="3">
        <f>'Transaction Data'!$N1583-'Transaction Data'!$M1583</f>
        <v>636</v>
      </c>
      <c r="P1583" s="2">
        <f>DATEDIF('Transaction Data'!$D1583,'Transaction Data'!$A1583,"y")</f>
        <v>46</v>
      </c>
      <c r="Q1583" s="2" t="str">
        <f>FLOOR('Transaction Data'!$P1583,15)&amp;"-"&amp;FLOOR('Transaction Data'!$P1583,15)+14</f>
        <v>45-59</v>
      </c>
      <c r="R1583" s="2" t="str">
        <f>IF('Transaction Data'!$L1583&lt;=10,"Less Expensive","Expensive")</f>
        <v>Less Expensive</v>
      </c>
      <c r="S1583" s="4">
        <f>WEEKDAY('Transaction Data'!$A1583)</f>
        <v>7</v>
      </c>
      <c r="T1583" s="2" t="str">
        <f>IF(WEEKDAY('Transaction Data'!$A1583,2)&lt;6,"Weekday","Weekend")</f>
        <v>Weekend</v>
      </c>
    </row>
    <row r="1584" ht="15.75" customHeight="1">
      <c r="A1584" s="1">
        <v>45358.0</v>
      </c>
      <c r="B1584" s="2" t="s">
        <v>1571</v>
      </c>
      <c r="C1584" s="2" t="s">
        <v>78</v>
      </c>
      <c r="D1584" s="1">
        <v>21516.0</v>
      </c>
      <c r="E1584" s="2" t="s">
        <v>27</v>
      </c>
      <c r="F1584" s="2">
        <v>349.0</v>
      </c>
      <c r="G1584" s="2" t="s">
        <v>60</v>
      </c>
      <c r="H1584" s="2" t="s">
        <v>29</v>
      </c>
      <c r="I1584" s="2" t="s">
        <v>25</v>
      </c>
      <c r="J1584" s="2" t="str">
        <f t="array" ref="J1584">XLOOKUP('Transaction Data'!$G1584,Product_Code,Biscuit_Brand)</f>
        <v>Peanut Butter Bites</v>
      </c>
      <c r="K1584" s="2">
        <f t="array" ref="K1584">XLOOKUP('Transaction Data'!$G1584,Product_Code,Cost)</f>
        <v>5</v>
      </c>
      <c r="L1584" s="2">
        <f t="array" ref="L1584">XLOOKUP('Transaction Data'!$G1584,Product_Code,Unit_Price)</f>
        <v>7</v>
      </c>
      <c r="M1584" s="3">
        <f>'Transaction Data'!$F1584*'Transaction Data'!$K1584</f>
        <v>1745</v>
      </c>
      <c r="N1584" s="3">
        <f>'Transaction Data'!$F1584*'Transaction Data'!$L1584</f>
        <v>2443</v>
      </c>
      <c r="O1584" s="3">
        <f>'Transaction Data'!$N1584-'Transaction Data'!$M1584</f>
        <v>698</v>
      </c>
      <c r="P1584" s="2">
        <f>DATEDIF('Transaction Data'!$D1584,'Transaction Data'!$A1584,"y")</f>
        <v>65</v>
      </c>
      <c r="Q1584" s="2" t="str">
        <f>FLOOR('Transaction Data'!$P1584,15)&amp;"-"&amp;FLOOR('Transaction Data'!$P1584,15)+14</f>
        <v>60-74</v>
      </c>
      <c r="R1584" s="2" t="str">
        <f>IF('Transaction Data'!$L1584&lt;=10,"Less Expensive","Expensive")</f>
        <v>Less Expensive</v>
      </c>
      <c r="S1584" s="4">
        <f>WEEKDAY('Transaction Data'!$A1584)</f>
        <v>5</v>
      </c>
      <c r="T1584" s="2" t="str">
        <f>IF(WEEKDAY('Transaction Data'!$A1584,2)&lt;6,"Weekday","Weekend")</f>
        <v>Weekday</v>
      </c>
    </row>
    <row r="1585" ht="15.75" customHeight="1">
      <c r="A1585" s="1">
        <v>45386.0</v>
      </c>
      <c r="B1585" s="2" t="s">
        <v>1572</v>
      </c>
      <c r="C1585" s="2" t="s">
        <v>47</v>
      </c>
      <c r="D1585" s="1">
        <v>30526.0</v>
      </c>
      <c r="E1585" s="2" t="s">
        <v>27</v>
      </c>
      <c r="F1585" s="2">
        <v>479.0</v>
      </c>
      <c r="G1585" s="2" t="s">
        <v>38</v>
      </c>
      <c r="H1585" s="2" t="s">
        <v>34</v>
      </c>
      <c r="I1585" s="2" t="s">
        <v>25</v>
      </c>
      <c r="J1585" s="2" t="str">
        <f t="array" ref="J1585">XLOOKUP('Transaction Data'!$G1585,Product_Code,Biscuit_Brand)</f>
        <v>Ginger Snaps</v>
      </c>
      <c r="K1585" s="2">
        <f t="array" ref="K1585">XLOOKUP('Transaction Data'!$G1585,Product_Code,Cost)</f>
        <v>14</v>
      </c>
      <c r="L1585" s="2">
        <f t="array" ref="L1585">XLOOKUP('Transaction Data'!$G1585,Product_Code,Unit_Price)</f>
        <v>28</v>
      </c>
      <c r="M1585" s="3">
        <f>'Transaction Data'!$F1585*'Transaction Data'!$K1585</f>
        <v>6706</v>
      </c>
      <c r="N1585" s="3">
        <f>'Transaction Data'!$F1585*'Transaction Data'!$L1585</f>
        <v>13412</v>
      </c>
      <c r="O1585" s="3">
        <f>'Transaction Data'!$N1585-'Transaction Data'!$M1585</f>
        <v>6706</v>
      </c>
      <c r="P1585" s="2">
        <f>DATEDIF('Transaction Data'!$D1585,'Transaction Data'!$A1585,"y")</f>
        <v>40</v>
      </c>
      <c r="Q1585" s="2" t="str">
        <f>FLOOR('Transaction Data'!$P1585,15)&amp;"-"&amp;FLOOR('Transaction Data'!$P1585,15)+14</f>
        <v>30-44</v>
      </c>
      <c r="R1585" s="2" t="str">
        <f>IF('Transaction Data'!$L1585&lt;=10,"Less Expensive","Expensive")</f>
        <v>Expensive</v>
      </c>
      <c r="S1585" s="4">
        <f>WEEKDAY('Transaction Data'!$A1585)</f>
        <v>5</v>
      </c>
      <c r="T1585" s="2" t="str">
        <f>IF(WEEKDAY('Transaction Data'!$A1585,2)&lt;6,"Weekday","Weekend")</f>
        <v>Weekday</v>
      </c>
    </row>
    <row r="1586" ht="15.75" customHeight="1">
      <c r="A1586" s="1">
        <v>45370.0</v>
      </c>
      <c r="B1586" s="2" t="s">
        <v>1573</v>
      </c>
      <c r="C1586" s="2" t="s">
        <v>69</v>
      </c>
      <c r="D1586" s="1">
        <v>33013.0</v>
      </c>
      <c r="E1586" s="2" t="s">
        <v>22</v>
      </c>
      <c r="F1586" s="2">
        <v>59.0</v>
      </c>
      <c r="G1586" s="2" t="s">
        <v>57</v>
      </c>
      <c r="H1586" s="2" t="s">
        <v>24</v>
      </c>
      <c r="I1586" s="2" t="s">
        <v>30</v>
      </c>
      <c r="J1586" s="2" t="str">
        <f t="array" ref="J1586">XLOOKUP('Transaction Data'!$G1586,Product_Code,Biscuit_Brand)</f>
        <v>Oatmeal Cookies</v>
      </c>
      <c r="K1586" s="2">
        <f t="array" ref="K1586">XLOOKUP('Transaction Data'!$G1586,Product_Code,Cost)</f>
        <v>19</v>
      </c>
      <c r="L1586" s="2">
        <f t="array" ref="L1586">XLOOKUP('Transaction Data'!$G1586,Product_Code,Unit_Price)</f>
        <v>23</v>
      </c>
      <c r="M1586" s="3">
        <f>'Transaction Data'!$F1586*'Transaction Data'!$K1586</f>
        <v>1121</v>
      </c>
      <c r="N1586" s="3">
        <f>'Transaction Data'!$F1586*'Transaction Data'!$L1586</f>
        <v>1357</v>
      </c>
      <c r="O1586" s="3">
        <f>'Transaction Data'!$N1586-'Transaction Data'!$M1586</f>
        <v>236</v>
      </c>
      <c r="P1586" s="2">
        <f>DATEDIF('Transaction Data'!$D1586,'Transaction Data'!$A1586,"y")</f>
        <v>33</v>
      </c>
      <c r="Q1586" s="2" t="str">
        <f>FLOOR('Transaction Data'!$P1586,15)&amp;"-"&amp;FLOOR('Transaction Data'!$P1586,15)+14</f>
        <v>30-44</v>
      </c>
      <c r="R1586" s="2" t="str">
        <f>IF('Transaction Data'!$L1586&lt;=10,"Less Expensive","Expensive")</f>
        <v>Expensive</v>
      </c>
      <c r="S1586" s="4">
        <f>WEEKDAY('Transaction Data'!$A1586)</f>
        <v>3</v>
      </c>
      <c r="T1586" s="2" t="str">
        <f>IF(WEEKDAY('Transaction Data'!$A1586,2)&lt;6,"Weekday","Weekend")</f>
        <v>Weekday</v>
      </c>
    </row>
    <row r="1587" ht="15.75" customHeight="1">
      <c r="A1587" s="1">
        <v>45428.0</v>
      </c>
      <c r="B1587" s="2" t="s">
        <v>1574</v>
      </c>
      <c r="C1587" s="2" t="s">
        <v>32</v>
      </c>
      <c r="D1587" s="1">
        <v>38679.0</v>
      </c>
      <c r="E1587" s="2" t="s">
        <v>37</v>
      </c>
      <c r="F1587" s="2">
        <v>248.0</v>
      </c>
      <c r="G1587" s="2" t="s">
        <v>55</v>
      </c>
      <c r="H1587" s="2" t="s">
        <v>29</v>
      </c>
      <c r="I1587" s="2" t="s">
        <v>25</v>
      </c>
      <c r="J1587" s="2" t="str">
        <f t="array" ref="J1587">XLOOKUP('Transaction Data'!$G1587,Product_Code,Biscuit_Brand)</f>
        <v>Vanilla Wafers</v>
      </c>
      <c r="K1587" s="2">
        <f t="array" ref="K1587">XLOOKUP('Transaction Data'!$G1587,Product_Code,Cost)</f>
        <v>18</v>
      </c>
      <c r="L1587" s="2">
        <f t="array" ref="L1587">XLOOKUP('Transaction Data'!$G1587,Product_Code,Unit_Price)</f>
        <v>36</v>
      </c>
      <c r="M1587" s="3">
        <f>'Transaction Data'!$F1587*'Transaction Data'!$K1587</f>
        <v>4464</v>
      </c>
      <c r="N1587" s="3">
        <f>'Transaction Data'!$F1587*'Transaction Data'!$L1587</f>
        <v>8928</v>
      </c>
      <c r="O1587" s="3">
        <f>'Transaction Data'!$N1587-'Transaction Data'!$M1587</f>
        <v>4464</v>
      </c>
      <c r="P1587" s="2">
        <f>DATEDIF('Transaction Data'!$D1587,'Transaction Data'!$A1587,"y")</f>
        <v>18</v>
      </c>
      <c r="Q1587" s="2" t="str">
        <f>FLOOR('Transaction Data'!$P1587,15)&amp;"-"&amp;FLOOR('Transaction Data'!$P1587,15)+14</f>
        <v>15-29</v>
      </c>
      <c r="R1587" s="2" t="str">
        <f>IF('Transaction Data'!$L1587&lt;=10,"Less Expensive","Expensive")</f>
        <v>Expensive</v>
      </c>
      <c r="S1587" s="4">
        <f>WEEKDAY('Transaction Data'!$A1587)</f>
        <v>5</v>
      </c>
      <c r="T1587" s="2" t="str">
        <f>IF(WEEKDAY('Transaction Data'!$A1587,2)&lt;6,"Weekday","Weekend")</f>
        <v>Weekday</v>
      </c>
    </row>
    <row r="1588" ht="15.75" customHeight="1">
      <c r="A1588" s="1">
        <v>45372.0</v>
      </c>
      <c r="B1588" s="2" t="s">
        <v>1575</v>
      </c>
      <c r="C1588" s="2" t="s">
        <v>32</v>
      </c>
      <c r="D1588" s="1">
        <v>34195.0</v>
      </c>
      <c r="E1588" s="2" t="s">
        <v>27</v>
      </c>
      <c r="F1588" s="2">
        <v>368.0</v>
      </c>
      <c r="G1588" s="2" t="s">
        <v>55</v>
      </c>
      <c r="H1588" s="2" t="s">
        <v>34</v>
      </c>
      <c r="I1588" s="2" t="s">
        <v>25</v>
      </c>
      <c r="J1588" s="2" t="str">
        <f t="array" ref="J1588">XLOOKUP('Transaction Data'!$G1588,Product_Code,Biscuit_Brand)</f>
        <v>Vanilla Wafers</v>
      </c>
      <c r="K1588" s="2">
        <f t="array" ref="K1588">XLOOKUP('Transaction Data'!$G1588,Product_Code,Cost)</f>
        <v>18</v>
      </c>
      <c r="L1588" s="2">
        <f t="array" ref="L1588">XLOOKUP('Transaction Data'!$G1588,Product_Code,Unit_Price)</f>
        <v>36</v>
      </c>
      <c r="M1588" s="3">
        <f>'Transaction Data'!$F1588*'Transaction Data'!$K1588</f>
        <v>6624</v>
      </c>
      <c r="N1588" s="3">
        <f>'Transaction Data'!$F1588*'Transaction Data'!$L1588</f>
        <v>13248</v>
      </c>
      <c r="O1588" s="3">
        <f>'Transaction Data'!$N1588-'Transaction Data'!$M1588</f>
        <v>6624</v>
      </c>
      <c r="P1588" s="2">
        <f>DATEDIF('Transaction Data'!$D1588,'Transaction Data'!$A1588,"y")</f>
        <v>30</v>
      </c>
      <c r="Q1588" s="2" t="str">
        <f>FLOOR('Transaction Data'!$P1588,15)&amp;"-"&amp;FLOOR('Transaction Data'!$P1588,15)+14</f>
        <v>30-44</v>
      </c>
      <c r="R1588" s="2" t="str">
        <f>IF('Transaction Data'!$L1588&lt;=10,"Less Expensive","Expensive")</f>
        <v>Expensive</v>
      </c>
      <c r="S1588" s="4">
        <f>WEEKDAY('Transaction Data'!$A1588)</f>
        <v>5</v>
      </c>
      <c r="T1588" s="2" t="str">
        <f>IF(WEEKDAY('Transaction Data'!$A1588,2)&lt;6,"Weekday","Weekend")</f>
        <v>Weekday</v>
      </c>
    </row>
    <row r="1589" ht="15.75" customHeight="1">
      <c r="A1589" s="1">
        <v>45372.0</v>
      </c>
      <c r="B1589" s="2" t="s">
        <v>1576</v>
      </c>
      <c r="C1589" s="2" t="s">
        <v>51</v>
      </c>
      <c r="D1589" s="1">
        <v>23946.0</v>
      </c>
      <c r="E1589" s="2" t="s">
        <v>63</v>
      </c>
      <c r="F1589" s="2">
        <v>462.0</v>
      </c>
      <c r="G1589" s="2" t="s">
        <v>23</v>
      </c>
      <c r="H1589" s="2" t="s">
        <v>24</v>
      </c>
      <c r="I1589" s="2" t="s">
        <v>25</v>
      </c>
      <c r="J1589" s="2" t="str">
        <f t="array" ref="J1589">XLOOKUP('Transaction Data'!$G1589,Product_Code,Biscuit_Brand)</f>
        <v>Cinnamon Swirls</v>
      </c>
      <c r="K1589" s="2">
        <f t="array" ref="K1589">XLOOKUP('Transaction Data'!$G1589,Product_Code,Cost)</f>
        <v>10</v>
      </c>
      <c r="L1589" s="2">
        <f t="array" ref="L1589">XLOOKUP('Transaction Data'!$G1589,Product_Code,Unit_Price)</f>
        <v>14</v>
      </c>
      <c r="M1589" s="3">
        <f>'Transaction Data'!$F1589*'Transaction Data'!$K1589</f>
        <v>4620</v>
      </c>
      <c r="N1589" s="3">
        <f>'Transaction Data'!$F1589*'Transaction Data'!$L1589</f>
        <v>6468</v>
      </c>
      <c r="O1589" s="3">
        <f>'Transaction Data'!$N1589-'Transaction Data'!$M1589</f>
        <v>1848</v>
      </c>
      <c r="P1589" s="2">
        <f>DATEDIF('Transaction Data'!$D1589,'Transaction Data'!$A1589,"y")</f>
        <v>58</v>
      </c>
      <c r="Q1589" s="2" t="str">
        <f>FLOOR('Transaction Data'!$P1589,15)&amp;"-"&amp;FLOOR('Transaction Data'!$P1589,15)+14</f>
        <v>45-59</v>
      </c>
      <c r="R1589" s="2" t="str">
        <f>IF('Transaction Data'!$L1589&lt;=10,"Less Expensive","Expensive")</f>
        <v>Expensive</v>
      </c>
      <c r="S1589" s="4">
        <f>WEEKDAY('Transaction Data'!$A1589)</f>
        <v>5</v>
      </c>
      <c r="T1589" s="2" t="str">
        <f>IF(WEEKDAY('Transaction Data'!$A1589,2)&lt;6,"Weekday","Weekend")</f>
        <v>Weekday</v>
      </c>
    </row>
    <row r="1590" ht="15.75" customHeight="1">
      <c r="A1590" s="1">
        <v>45328.0</v>
      </c>
      <c r="B1590" s="2" t="s">
        <v>1577</v>
      </c>
      <c r="C1590" s="2" t="s">
        <v>32</v>
      </c>
      <c r="D1590" s="1">
        <v>37122.0</v>
      </c>
      <c r="E1590" s="2" t="s">
        <v>27</v>
      </c>
      <c r="F1590" s="2">
        <v>430.0</v>
      </c>
      <c r="G1590" s="2" t="s">
        <v>28</v>
      </c>
      <c r="H1590" s="2" t="s">
        <v>29</v>
      </c>
      <c r="I1590" s="2" t="s">
        <v>25</v>
      </c>
      <c r="J1590" s="2" t="str">
        <f t="array" ref="J1590">XLOOKUP('Transaction Data'!$G1590,Product_Code,Biscuit_Brand)</f>
        <v>Shortbread</v>
      </c>
      <c r="K1590" s="2">
        <f t="array" ref="K1590">XLOOKUP('Transaction Data'!$G1590,Product_Code,Cost)</f>
        <v>10</v>
      </c>
      <c r="L1590" s="2">
        <f t="array" ref="L1590">XLOOKUP('Transaction Data'!$G1590,Product_Code,Unit_Price)</f>
        <v>45</v>
      </c>
      <c r="M1590" s="3">
        <f>'Transaction Data'!$F1590*'Transaction Data'!$K1590</f>
        <v>4300</v>
      </c>
      <c r="N1590" s="3">
        <f>'Transaction Data'!$F1590*'Transaction Data'!$L1590</f>
        <v>19350</v>
      </c>
      <c r="O1590" s="3">
        <f>'Transaction Data'!$N1590-'Transaction Data'!$M1590</f>
        <v>15050</v>
      </c>
      <c r="P1590" s="2">
        <f>DATEDIF('Transaction Data'!$D1590,'Transaction Data'!$A1590,"y")</f>
        <v>22</v>
      </c>
      <c r="Q1590" s="2" t="str">
        <f>FLOOR('Transaction Data'!$P1590,15)&amp;"-"&amp;FLOOR('Transaction Data'!$P1590,15)+14</f>
        <v>15-29</v>
      </c>
      <c r="R1590" s="2" t="str">
        <f>IF('Transaction Data'!$L1590&lt;=10,"Less Expensive","Expensive")</f>
        <v>Expensive</v>
      </c>
      <c r="S1590" s="4">
        <f>WEEKDAY('Transaction Data'!$A1590)</f>
        <v>3</v>
      </c>
      <c r="T1590" s="2" t="str">
        <f>IF(WEEKDAY('Transaction Data'!$A1590,2)&lt;6,"Weekday","Weekend")</f>
        <v>Weekday</v>
      </c>
    </row>
    <row r="1591" ht="15.75" customHeight="1">
      <c r="A1591" s="1">
        <v>45490.0</v>
      </c>
      <c r="B1591" s="2" t="s">
        <v>1578</v>
      </c>
      <c r="C1591" s="2" t="s">
        <v>51</v>
      </c>
      <c r="D1591" s="1">
        <v>20844.0</v>
      </c>
      <c r="E1591" s="2" t="s">
        <v>22</v>
      </c>
      <c r="F1591" s="2">
        <v>163.0</v>
      </c>
      <c r="G1591" s="2" t="s">
        <v>44</v>
      </c>
      <c r="H1591" s="2" t="s">
        <v>34</v>
      </c>
      <c r="I1591" s="2" t="s">
        <v>25</v>
      </c>
      <c r="J1591" s="2" t="str">
        <f t="array" ref="J1591">XLOOKUP('Transaction Data'!$G1591,Product_Code,Biscuit_Brand)</f>
        <v>Butter Crunch</v>
      </c>
      <c r="K1591" s="2">
        <f t="array" ref="K1591">XLOOKUP('Transaction Data'!$G1591,Product_Code,Cost)</f>
        <v>10</v>
      </c>
      <c r="L1591" s="2">
        <f t="array" ref="L1591">XLOOKUP('Transaction Data'!$G1591,Product_Code,Unit_Price)</f>
        <v>11</v>
      </c>
      <c r="M1591" s="3">
        <f>'Transaction Data'!$F1591*'Transaction Data'!$K1591</f>
        <v>1630</v>
      </c>
      <c r="N1591" s="3">
        <f>'Transaction Data'!$F1591*'Transaction Data'!$L1591</f>
        <v>1793</v>
      </c>
      <c r="O1591" s="3">
        <f>'Transaction Data'!$N1591-'Transaction Data'!$M1591</f>
        <v>163</v>
      </c>
      <c r="P1591" s="2">
        <f>DATEDIF('Transaction Data'!$D1591,'Transaction Data'!$A1591,"y")</f>
        <v>67</v>
      </c>
      <c r="Q1591" s="2" t="str">
        <f>FLOOR('Transaction Data'!$P1591,15)&amp;"-"&amp;FLOOR('Transaction Data'!$P1591,15)+14</f>
        <v>60-74</v>
      </c>
      <c r="R1591" s="2" t="str">
        <f>IF('Transaction Data'!$L1591&lt;=10,"Less Expensive","Expensive")</f>
        <v>Expensive</v>
      </c>
      <c r="S1591" s="4">
        <f>WEEKDAY('Transaction Data'!$A1591)</f>
        <v>4</v>
      </c>
      <c r="T1591" s="2" t="str">
        <f>IF(WEEKDAY('Transaction Data'!$A1591,2)&lt;6,"Weekday","Weekend")</f>
        <v>Weekday</v>
      </c>
    </row>
    <row r="1592" ht="15.75" customHeight="1">
      <c r="A1592" s="1">
        <v>45475.0</v>
      </c>
      <c r="B1592" s="2" t="s">
        <v>1579</v>
      </c>
      <c r="C1592" s="2" t="s">
        <v>21</v>
      </c>
      <c r="D1592" s="1">
        <v>37506.0</v>
      </c>
      <c r="E1592" s="2" t="s">
        <v>63</v>
      </c>
      <c r="F1592" s="2">
        <v>316.0</v>
      </c>
      <c r="G1592" s="2" t="s">
        <v>38</v>
      </c>
      <c r="H1592" s="2" t="s">
        <v>24</v>
      </c>
      <c r="I1592" s="2" t="s">
        <v>25</v>
      </c>
      <c r="J1592" s="2" t="str">
        <f t="array" ref="J1592">XLOOKUP('Transaction Data'!$G1592,Product_Code,Biscuit_Brand)</f>
        <v>Ginger Snaps</v>
      </c>
      <c r="K1592" s="2">
        <f t="array" ref="K1592">XLOOKUP('Transaction Data'!$G1592,Product_Code,Cost)</f>
        <v>14</v>
      </c>
      <c r="L1592" s="2">
        <f t="array" ref="L1592">XLOOKUP('Transaction Data'!$G1592,Product_Code,Unit_Price)</f>
        <v>28</v>
      </c>
      <c r="M1592" s="3">
        <f>'Transaction Data'!$F1592*'Transaction Data'!$K1592</f>
        <v>4424</v>
      </c>
      <c r="N1592" s="3">
        <f>'Transaction Data'!$F1592*'Transaction Data'!$L1592</f>
        <v>8848</v>
      </c>
      <c r="O1592" s="3">
        <f>'Transaction Data'!$N1592-'Transaction Data'!$M1592</f>
        <v>4424</v>
      </c>
      <c r="P1592" s="2">
        <f>DATEDIF('Transaction Data'!$D1592,'Transaction Data'!$A1592,"y")</f>
        <v>21</v>
      </c>
      <c r="Q1592" s="2" t="str">
        <f>FLOOR('Transaction Data'!$P1592,15)&amp;"-"&amp;FLOOR('Transaction Data'!$P1592,15)+14</f>
        <v>15-29</v>
      </c>
      <c r="R1592" s="2" t="str">
        <f>IF('Transaction Data'!$L1592&lt;=10,"Less Expensive","Expensive")</f>
        <v>Expensive</v>
      </c>
      <c r="S1592" s="4">
        <f>WEEKDAY('Transaction Data'!$A1592)</f>
        <v>3</v>
      </c>
      <c r="T1592" s="2" t="str">
        <f>IF(WEEKDAY('Transaction Data'!$A1592,2)&lt;6,"Weekday","Weekend")</f>
        <v>Weekday</v>
      </c>
    </row>
    <row r="1593" ht="15.75" customHeight="1">
      <c r="A1593" s="1">
        <v>45378.0</v>
      </c>
      <c r="B1593" s="2" t="s">
        <v>1580</v>
      </c>
      <c r="C1593" s="2" t="s">
        <v>69</v>
      </c>
      <c r="D1593" s="1">
        <v>27877.0</v>
      </c>
      <c r="E1593" s="2" t="s">
        <v>37</v>
      </c>
      <c r="F1593" s="2">
        <v>484.0</v>
      </c>
      <c r="G1593" s="2" t="s">
        <v>60</v>
      </c>
      <c r="H1593" s="2" t="s">
        <v>29</v>
      </c>
      <c r="I1593" s="2" t="s">
        <v>25</v>
      </c>
      <c r="J1593" s="2" t="str">
        <f t="array" ref="J1593">XLOOKUP('Transaction Data'!$G1593,Product_Code,Biscuit_Brand)</f>
        <v>Peanut Butter Bites</v>
      </c>
      <c r="K1593" s="2">
        <f t="array" ref="K1593">XLOOKUP('Transaction Data'!$G1593,Product_Code,Cost)</f>
        <v>5</v>
      </c>
      <c r="L1593" s="2">
        <f t="array" ref="L1593">XLOOKUP('Transaction Data'!$G1593,Product_Code,Unit_Price)</f>
        <v>7</v>
      </c>
      <c r="M1593" s="3">
        <f>'Transaction Data'!$F1593*'Transaction Data'!$K1593</f>
        <v>2420</v>
      </c>
      <c r="N1593" s="3">
        <f>'Transaction Data'!$F1593*'Transaction Data'!$L1593</f>
        <v>3388</v>
      </c>
      <c r="O1593" s="3">
        <f>'Transaction Data'!$N1593-'Transaction Data'!$M1593</f>
        <v>968</v>
      </c>
      <c r="P1593" s="2">
        <f>DATEDIF('Transaction Data'!$D1593,'Transaction Data'!$A1593,"y")</f>
        <v>47</v>
      </c>
      <c r="Q1593" s="2" t="str">
        <f>FLOOR('Transaction Data'!$P1593,15)&amp;"-"&amp;FLOOR('Transaction Data'!$P1593,15)+14</f>
        <v>45-59</v>
      </c>
      <c r="R1593" s="2" t="str">
        <f>IF('Transaction Data'!$L1593&lt;=10,"Less Expensive","Expensive")</f>
        <v>Less Expensive</v>
      </c>
      <c r="S1593" s="4">
        <f>WEEKDAY('Transaction Data'!$A1593)</f>
        <v>4</v>
      </c>
      <c r="T1593" s="2" t="str">
        <f>IF(WEEKDAY('Transaction Data'!$A1593,2)&lt;6,"Weekday","Weekend")</f>
        <v>Weekday</v>
      </c>
    </row>
    <row r="1594" ht="15.75" customHeight="1">
      <c r="A1594" s="1">
        <v>45343.0</v>
      </c>
      <c r="B1594" s="2" t="s">
        <v>1581</v>
      </c>
      <c r="C1594" s="2" t="s">
        <v>78</v>
      </c>
      <c r="D1594" s="1">
        <v>34149.0</v>
      </c>
      <c r="E1594" s="2" t="s">
        <v>63</v>
      </c>
      <c r="F1594" s="2">
        <v>313.0</v>
      </c>
      <c r="G1594" s="2" t="s">
        <v>28</v>
      </c>
      <c r="H1594" s="2" t="s">
        <v>34</v>
      </c>
      <c r="I1594" s="2" t="s">
        <v>25</v>
      </c>
      <c r="J1594" s="2" t="str">
        <f t="array" ref="J1594">XLOOKUP('Transaction Data'!$G1594,Product_Code,Biscuit_Brand)</f>
        <v>Shortbread</v>
      </c>
      <c r="K1594" s="2">
        <f t="array" ref="K1594">XLOOKUP('Transaction Data'!$G1594,Product_Code,Cost)</f>
        <v>10</v>
      </c>
      <c r="L1594" s="2">
        <f t="array" ref="L1594">XLOOKUP('Transaction Data'!$G1594,Product_Code,Unit_Price)</f>
        <v>45</v>
      </c>
      <c r="M1594" s="3">
        <f>'Transaction Data'!$F1594*'Transaction Data'!$K1594</f>
        <v>3130</v>
      </c>
      <c r="N1594" s="3">
        <f>'Transaction Data'!$F1594*'Transaction Data'!$L1594</f>
        <v>14085</v>
      </c>
      <c r="O1594" s="3">
        <f>'Transaction Data'!$N1594-'Transaction Data'!$M1594</f>
        <v>10955</v>
      </c>
      <c r="P1594" s="2">
        <f>DATEDIF('Transaction Data'!$D1594,'Transaction Data'!$A1594,"y")</f>
        <v>30</v>
      </c>
      <c r="Q1594" s="2" t="str">
        <f>FLOOR('Transaction Data'!$P1594,15)&amp;"-"&amp;FLOOR('Transaction Data'!$P1594,15)+14</f>
        <v>30-44</v>
      </c>
      <c r="R1594" s="2" t="str">
        <f>IF('Transaction Data'!$L1594&lt;=10,"Less Expensive","Expensive")</f>
        <v>Expensive</v>
      </c>
      <c r="S1594" s="4">
        <f>WEEKDAY('Transaction Data'!$A1594)</f>
        <v>4</v>
      </c>
      <c r="T1594" s="2" t="str">
        <f>IF(WEEKDAY('Transaction Data'!$A1594,2)&lt;6,"Weekday","Weekend")</f>
        <v>Weekday</v>
      </c>
    </row>
    <row r="1595" ht="15.75" customHeight="1">
      <c r="A1595" s="1">
        <v>45382.0</v>
      </c>
      <c r="B1595" s="2" t="s">
        <v>1582</v>
      </c>
      <c r="C1595" s="2" t="s">
        <v>47</v>
      </c>
      <c r="D1595" s="1">
        <v>29244.0</v>
      </c>
      <c r="E1595" s="2" t="s">
        <v>22</v>
      </c>
      <c r="F1595" s="2">
        <v>411.0</v>
      </c>
      <c r="G1595" s="2" t="s">
        <v>61</v>
      </c>
      <c r="H1595" s="2" t="s">
        <v>24</v>
      </c>
      <c r="I1595" s="2" t="s">
        <v>25</v>
      </c>
      <c r="J1595" s="2" t="str">
        <f t="array" ref="J1595">XLOOKUP('Transaction Data'!$G1595,Product_Code,Biscuit_Brand)</f>
        <v>Choco Delight</v>
      </c>
      <c r="K1595" s="2">
        <f t="array" ref="K1595">XLOOKUP('Transaction Data'!$G1595,Product_Code,Cost)</f>
        <v>3</v>
      </c>
      <c r="L1595" s="2">
        <f t="array" ref="L1595">XLOOKUP('Transaction Data'!$G1595,Product_Code,Unit_Price)</f>
        <v>5</v>
      </c>
      <c r="M1595" s="3">
        <f>'Transaction Data'!$F1595*'Transaction Data'!$K1595</f>
        <v>1233</v>
      </c>
      <c r="N1595" s="3">
        <f>'Transaction Data'!$F1595*'Transaction Data'!$L1595</f>
        <v>2055</v>
      </c>
      <c r="O1595" s="3">
        <f>'Transaction Data'!$N1595-'Transaction Data'!$M1595</f>
        <v>822</v>
      </c>
      <c r="P1595" s="2">
        <f>DATEDIF('Transaction Data'!$D1595,'Transaction Data'!$A1595,"y")</f>
        <v>44</v>
      </c>
      <c r="Q1595" s="2" t="str">
        <f>FLOOR('Transaction Data'!$P1595,15)&amp;"-"&amp;FLOOR('Transaction Data'!$P1595,15)+14</f>
        <v>30-44</v>
      </c>
      <c r="R1595" s="2" t="str">
        <f>IF('Transaction Data'!$L1595&lt;=10,"Less Expensive","Expensive")</f>
        <v>Less Expensive</v>
      </c>
      <c r="S1595" s="4">
        <f>WEEKDAY('Transaction Data'!$A1595)</f>
        <v>1</v>
      </c>
      <c r="T1595" s="2" t="str">
        <f>IF(WEEKDAY('Transaction Data'!$A1595,2)&lt;6,"Weekday","Weekend")</f>
        <v>Weekend</v>
      </c>
    </row>
    <row r="1596" ht="15.75" customHeight="1">
      <c r="A1596" s="1">
        <v>45308.0</v>
      </c>
      <c r="B1596" s="2" t="s">
        <v>1583</v>
      </c>
      <c r="C1596" s="2" t="s">
        <v>21</v>
      </c>
      <c r="D1596" s="1">
        <v>36982.0</v>
      </c>
      <c r="E1596" s="2" t="s">
        <v>63</v>
      </c>
      <c r="F1596" s="2">
        <v>102.0</v>
      </c>
      <c r="G1596" s="2" t="s">
        <v>28</v>
      </c>
      <c r="H1596" s="2" t="s">
        <v>29</v>
      </c>
      <c r="I1596" s="2" t="s">
        <v>25</v>
      </c>
      <c r="J1596" s="2" t="str">
        <f t="array" ref="J1596">XLOOKUP('Transaction Data'!$G1596,Product_Code,Biscuit_Brand)</f>
        <v>Shortbread</v>
      </c>
      <c r="K1596" s="2">
        <f t="array" ref="K1596">XLOOKUP('Transaction Data'!$G1596,Product_Code,Cost)</f>
        <v>10</v>
      </c>
      <c r="L1596" s="2">
        <f t="array" ref="L1596">XLOOKUP('Transaction Data'!$G1596,Product_Code,Unit_Price)</f>
        <v>45</v>
      </c>
      <c r="M1596" s="3">
        <f>'Transaction Data'!$F1596*'Transaction Data'!$K1596</f>
        <v>1020</v>
      </c>
      <c r="N1596" s="3">
        <f>'Transaction Data'!$F1596*'Transaction Data'!$L1596</f>
        <v>4590</v>
      </c>
      <c r="O1596" s="3">
        <f>'Transaction Data'!$N1596-'Transaction Data'!$M1596</f>
        <v>3570</v>
      </c>
      <c r="P1596" s="2">
        <f>DATEDIF('Transaction Data'!$D1596,'Transaction Data'!$A1596,"y")</f>
        <v>22</v>
      </c>
      <c r="Q1596" s="2" t="str">
        <f>FLOOR('Transaction Data'!$P1596,15)&amp;"-"&amp;FLOOR('Transaction Data'!$P1596,15)+14</f>
        <v>15-29</v>
      </c>
      <c r="R1596" s="2" t="str">
        <f>IF('Transaction Data'!$L1596&lt;=10,"Less Expensive","Expensive")</f>
        <v>Expensive</v>
      </c>
      <c r="S1596" s="4">
        <f>WEEKDAY('Transaction Data'!$A1596)</f>
        <v>4</v>
      </c>
      <c r="T1596" s="2" t="str">
        <f>IF(WEEKDAY('Transaction Data'!$A1596,2)&lt;6,"Weekday","Weekend")</f>
        <v>Weekday</v>
      </c>
    </row>
    <row r="1597" ht="15.75" customHeight="1">
      <c r="A1597" s="1">
        <v>45369.0</v>
      </c>
      <c r="B1597" s="2" t="s">
        <v>1584</v>
      </c>
      <c r="C1597" s="2" t="s">
        <v>69</v>
      </c>
      <c r="D1597" s="1">
        <v>17476.0</v>
      </c>
      <c r="E1597" s="2" t="s">
        <v>63</v>
      </c>
      <c r="F1597" s="2">
        <v>343.0</v>
      </c>
      <c r="G1597" s="2" t="s">
        <v>57</v>
      </c>
      <c r="H1597" s="2" t="s">
        <v>34</v>
      </c>
      <c r="I1597" s="2" t="s">
        <v>25</v>
      </c>
      <c r="J1597" s="2" t="str">
        <f t="array" ref="J1597">XLOOKUP('Transaction Data'!$G1597,Product_Code,Biscuit_Brand)</f>
        <v>Oatmeal Cookies</v>
      </c>
      <c r="K1597" s="2">
        <f t="array" ref="K1597">XLOOKUP('Transaction Data'!$G1597,Product_Code,Cost)</f>
        <v>19</v>
      </c>
      <c r="L1597" s="2">
        <f t="array" ref="L1597">XLOOKUP('Transaction Data'!$G1597,Product_Code,Unit_Price)</f>
        <v>23</v>
      </c>
      <c r="M1597" s="3">
        <f>'Transaction Data'!$F1597*'Transaction Data'!$K1597</f>
        <v>6517</v>
      </c>
      <c r="N1597" s="3">
        <f>'Transaction Data'!$F1597*'Transaction Data'!$L1597</f>
        <v>7889</v>
      </c>
      <c r="O1597" s="3">
        <f>'Transaction Data'!$N1597-'Transaction Data'!$M1597</f>
        <v>1372</v>
      </c>
      <c r="P1597" s="2">
        <f>DATEDIF('Transaction Data'!$D1597,'Transaction Data'!$A1597,"y")</f>
        <v>76</v>
      </c>
      <c r="Q1597" s="2" t="str">
        <f>FLOOR('Transaction Data'!$P1597,15)&amp;"-"&amp;FLOOR('Transaction Data'!$P1597,15)+14</f>
        <v>75-89</v>
      </c>
      <c r="R1597" s="2" t="str">
        <f>IF('Transaction Data'!$L1597&lt;=10,"Less Expensive","Expensive")</f>
        <v>Expensive</v>
      </c>
      <c r="S1597" s="4">
        <f>WEEKDAY('Transaction Data'!$A1597)</f>
        <v>2</v>
      </c>
      <c r="T1597" s="2" t="str">
        <f>IF(WEEKDAY('Transaction Data'!$A1597,2)&lt;6,"Weekday","Weekend")</f>
        <v>Weekday</v>
      </c>
    </row>
    <row r="1598" ht="15.75" customHeight="1">
      <c r="A1598" s="1">
        <v>45416.0</v>
      </c>
      <c r="B1598" s="2" t="s">
        <v>1585</v>
      </c>
      <c r="C1598" s="2" t="s">
        <v>69</v>
      </c>
      <c r="D1598" s="1">
        <v>24082.0</v>
      </c>
      <c r="E1598" s="2" t="s">
        <v>27</v>
      </c>
      <c r="F1598" s="2">
        <v>225.0</v>
      </c>
      <c r="G1598" s="2" t="s">
        <v>28</v>
      </c>
      <c r="H1598" s="2" t="s">
        <v>24</v>
      </c>
      <c r="I1598" s="2" t="s">
        <v>25</v>
      </c>
      <c r="J1598" s="2" t="str">
        <f t="array" ref="J1598">XLOOKUP('Transaction Data'!$G1598,Product_Code,Biscuit_Brand)</f>
        <v>Shortbread</v>
      </c>
      <c r="K1598" s="2">
        <f t="array" ref="K1598">XLOOKUP('Transaction Data'!$G1598,Product_Code,Cost)</f>
        <v>10</v>
      </c>
      <c r="L1598" s="2">
        <f t="array" ref="L1598">XLOOKUP('Transaction Data'!$G1598,Product_Code,Unit_Price)</f>
        <v>45</v>
      </c>
      <c r="M1598" s="3">
        <f>'Transaction Data'!$F1598*'Transaction Data'!$K1598</f>
        <v>2250</v>
      </c>
      <c r="N1598" s="3">
        <f>'Transaction Data'!$F1598*'Transaction Data'!$L1598</f>
        <v>10125</v>
      </c>
      <c r="O1598" s="3">
        <f>'Transaction Data'!$N1598-'Transaction Data'!$M1598</f>
        <v>7875</v>
      </c>
      <c r="P1598" s="2">
        <f>DATEDIF('Transaction Data'!$D1598,'Transaction Data'!$A1598,"y")</f>
        <v>58</v>
      </c>
      <c r="Q1598" s="2" t="str">
        <f>FLOOR('Transaction Data'!$P1598,15)&amp;"-"&amp;FLOOR('Transaction Data'!$P1598,15)+14</f>
        <v>45-59</v>
      </c>
      <c r="R1598" s="2" t="str">
        <f>IF('Transaction Data'!$L1598&lt;=10,"Less Expensive","Expensive")</f>
        <v>Expensive</v>
      </c>
      <c r="S1598" s="4">
        <f>WEEKDAY('Transaction Data'!$A1598)</f>
        <v>7</v>
      </c>
      <c r="T1598" s="2" t="str">
        <f>IF(WEEKDAY('Transaction Data'!$A1598,2)&lt;6,"Weekday","Weekend")</f>
        <v>Weekend</v>
      </c>
    </row>
    <row r="1599" ht="15.75" customHeight="1">
      <c r="A1599" s="1">
        <v>45387.0</v>
      </c>
      <c r="B1599" s="2" t="s">
        <v>1586</v>
      </c>
      <c r="C1599" s="2" t="s">
        <v>78</v>
      </c>
      <c r="D1599" s="1">
        <v>20155.0</v>
      </c>
      <c r="E1599" s="2" t="s">
        <v>22</v>
      </c>
      <c r="F1599" s="2">
        <v>305.0</v>
      </c>
      <c r="G1599" s="2" t="s">
        <v>28</v>
      </c>
      <c r="H1599" s="2" t="s">
        <v>29</v>
      </c>
      <c r="I1599" s="2" t="s">
        <v>30</v>
      </c>
      <c r="J1599" s="2" t="str">
        <f t="array" ref="J1599">XLOOKUP('Transaction Data'!$G1599,Product_Code,Biscuit_Brand)</f>
        <v>Shortbread</v>
      </c>
      <c r="K1599" s="2">
        <f t="array" ref="K1599">XLOOKUP('Transaction Data'!$G1599,Product_Code,Cost)</f>
        <v>10</v>
      </c>
      <c r="L1599" s="2">
        <f t="array" ref="L1599">XLOOKUP('Transaction Data'!$G1599,Product_Code,Unit_Price)</f>
        <v>45</v>
      </c>
      <c r="M1599" s="3">
        <f>'Transaction Data'!$F1599*'Transaction Data'!$K1599</f>
        <v>3050</v>
      </c>
      <c r="N1599" s="3">
        <f>'Transaction Data'!$F1599*'Transaction Data'!$L1599</f>
        <v>13725</v>
      </c>
      <c r="O1599" s="3">
        <f>'Transaction Data'!$N1599-'Transaction Data'!$M1599</f>
        <v>10675</v>
      </c>
      <c r="P1599" s="2">
        <f>DATEDIF('Transaction Data'!$D1599,'Transaction Data'!$A1599,"y")</f>
        <v>69</v>
      </c>
      <c r="Q1599" s="2" t="str">
        <f>FLOOR('Transaction Data'!$P1599,15)&amp;"-"&amp;FLOOR('Transaction Data'!$P1599,15)+14</f>
        <v>60-74</v>
      </c>
      <c r="R1599" s="2" t="str">
        <f>IF('Transaction Data'!$L1599&lt;=10,"Less Expensive","Expensive")</f>
        <v>Expensive</v>
      </c>
      <c r="S1599" s="4">
        <f>WEEKDAY('Transaction Data'!$A1599)</f>
        <v>6</v>
      </c>
      <c r="T1599" s="2" t="str">
        <f>IF(WEEKDAY('Transaction Data'!$A1599,2)&lt;6,"Weekday","Weekend")</f>
        <v>Weekday</v>
      </c>
    </row>
    <row r="1600" ht="15.75" customHeight="1">
      <c r="A1600" s="1">
        <v>45433.0</v>
      </c>
      <c r="B1600" s="2" t="s">
        <v>1587</v>
      </c>
      <c r="C1600" s="2" t="s">
        <v>65</v>
      </c>
      <c r="D1600" s="1">
        <v>25439.0</v>
      </c>
      <c r="E1600" s="2" t="s">
        <v>27</v>
      </c>
      <c r="F1600" s="2">
        <v>299.0</v>
      </c>
      <c r="G1600" s="2" t="s">
        <v>38</v>
      </c>
      <c r="H1600" s="2" t="s">
        <v>34</v>
      </c>
      <c r="I1600" s="2" t="s">
        <v>25</v>
      </c>
      <c r="J1600" s="2" t="str">
        <f t="array" ref="J1600">XLOOKUP('Transaction Data'!$G1600,Product_Code,Biscuit_Brand)</f>
        <v>Ginger Snaps</v>
      </c>
      <c r="K1600" s="2">
        <f t="array" ref="K1600">XLOOKUP('Transaction Data'!$G1600,Product_Code,Cost)</f>
        <v>14</v>
      </c>
      <c r="L1600" s="2">
        <f t="array" ref="L1600">XLOOKUP('Transaction Data'!$G1600,Product_Code,Unit_Price)</f>
        <v>28</v>
      </c>
      <c r="M1600" s="3">
        <f>'Transaction Data'!$F1600*'Transaction Data'!$K1600</f>
        <v>4186</v>
      </c>
      <c r="N1600" s="3">
        <f>'Transaction Data'!$F1600*'Transaction Data'!$L1600</f>
        <v>8372</v>
      </c>
      <c r="O1600" s="3">
        <f>'Transaction Data'!$N1600-'Transaction Data'!$M1600</f>
        <v>4186</v>
      </c>
      <c r="P1600" s="2">
        <f>DATEDIF('Transaction Data'!$D1600,'Transaction Data'!$A1600,"y")</f>
        <v>54</v>
      </c>
      <c r="Q1600" s="2" t="str">
        <f>FLOOR('Transaction Data'!$P1600,15)&amp;"-"&amp;FLOOR('Transaction Data'!$P1600,15)+14</f>
        <v>45-59</v>
      </c>
      <c r="R1600" s="2" t="str">
        <f>IF('Transaction Data'!$L1600&lt;=10,"Less Expensive","Expensive")</f>
        <v>Expensive</v>
      </c>
      <c r="S1600" s="4">
        <f>WEEKDAY('Transaction Data'!$A1600)</f>
        <v>3</v>
      </c>
      <c r="T1600" s="2" t="str">
        <f>IF(WEEKDAY('Transaction Data'!$A1600,2)&lt;6,"Weekday","Weekend")</f>
        <v>Weekday</v>
      </c>
    </row>
    <row r="1601" ht="15.75" customHeight="1">
      <c r="A1601" s="1">
        <v>45473.0</v>
      </c>
      <c r="B1601" s="2" t="s">
        <v>1588</v>
      </c>
      <c r="C1601" s="2" t="s">
        <v>54</v>
      </c>
      <c r="D1601" s="1">
        <v>35574.0</v>
      </c>
      <c r="E1601" s="2" t="s">
        <v>63</v>
      </c>
      <c r="F1601" s="2">
        <v>427.0</v>
      </c>
      <c r="G1601" s="2" t="s">
        <v>61</v>
      </c>
      <c r="H1601" s="2" t="s">
        <v>24</v>
      </c>
      <c r="I1601" s="2" t="s">
        <v>25</v>
      </c>
      <c r="J1601" s="2" t="str">
        <f t="array" ref="J1601">XLOOKUP('Transaction Data'!$G1601,Product_Code,Biscuit_Brand)</f>
        <v>Choco Delight</v>
      </c>
      <c r="K1601" s="2">
        <f t="array" ref="K1601">XLOOKUP('Transaction Data'!$G1601,Product_Code,Cost)</f>
        <v>3</v>
      </c>
      <c r="L1601" s="2">
        <f t="array" ref="L1601">XLOOKUP('Transaction Data'!$G1601,Product_Code,Unit_Price)</f>
        <v>5</v>
      </c>
      <c r="M1601" s="3">
        <f>'Transaction Data'!$F1601*'Transaction Data'!$K1601</f>
        <v>1281</v>
      </c>
      <c r="N1601" s="3">
        <f>'Transaction Data'!$F1601*'Transaction Data'!$L1601</f>
        <v>2135</v>
      </c>
      <c r="O1601" s="3">
        <f>'Transaction Data'!$N1601-'Transaction Data'!$M1601</f>
        <v>854</v>
      </c>
      <c r="P1601" s="2">
        <f>DATEDIF('Transaction Data'!$D1601,'Transaction Data'!$A1601,"y")</f>
        <v>27</v>
      </c>
      <c r="Q1601" s="2" t="str">
        <f>FLOOR('Transaction Data'!$P1601,15)&amp;"-"&amp;FLOOR('Transaction Data'!$P1601,15)+14</f>
        <v>15-29</v>
      </c>
      <c r="R1601" s="2" t="str">
        <f>IF('Transaction Data'!$L1601&lt;=10,"Less Expensive","Expensive")</f>
        <v>Less Expensive</v>
      </c>
      <c r="S1601" s="4">
        <f>WEEKDAY('Transaction Data'!$A1601)</f>
        <v>1</v>
      </c>
      <c r="T1601" s="2" t="str">
        <f>IF(WEEKDAY('Transaction Data'!$A1601,2)&lt;6,"Weekday","Weekend")</f>
        <v>Weekend</v>
      </c>
    </row>
    <row r="1602" ht="15.75" customHeight="1">
      <c r="A1602" s="1">
        <v>45340.0</v>
      </c>
      <c r="B1602" s="2" t="s">
        <v>1589</v>
      </c>
      <c r="C1602" s="2" t="s">
        <v>51</v>
      </c>
      <c r="D1602" s="1">
        <v>26242.0</v>
      </c>
      <c r="E1602" s="2" t="s">
        <v>27</v>
      </c>
      <c r="F1602" s="2">
        <v>19.0</v>
      </c>
      <c r="G1602" s="2" t="s">
        <v>48</v>
      </c>
      <c r="H1602" s="2" t="s">
        <v>29</v>
      </c>
      <c r="I1602" s="2" t="s">
        <v>30</v>
      </c>
      <c r="J1602" s="2" t="str">
        <f t="array" ref="J1602">XLOOKUP('Transaction Data'!$G1602,Product_Code,Biscuit_Brand)</f>
        <v>Lemon Crisps</v>
      </c>
      <c r="K1602" s="2">
        <f t="array" ref="K1602">XLOOKUP('Transaction Data'!$G1602,Product_Code,Cost)</f>
        <v>7</v>
      </c>
      <c r="L1602" s="2">
        <f t="array" ref="L1602">XLOOKUP('Transaction Data'!$G1602,Product_Code,Unit_Price)</f>
        <v>9</v>
      </c>
      <c r="M1602" s="3">
        <f>'Transaction Data'!$F1602*'Transaction Data'!$K1602</f>
        <v>133</v>
      </c>
      <c r="N1602" s="3">
        <f>'Transaction Data'!$F1602*'Transaction Data'!$L1602</f>
        <v>171</v>
      </c>
      <c r="O1602" s="3">
        <f>'Transaction Data'!$N1602-'Transaction Data'!$M1602</f>
        <v>38</v>
      </c>
      <c r="P1602" s="2">
        <f>DATEDIF('Transaction Data'!$D1602,'Transaction Data'!$A1602,"y")</f>
        <v>52</v>
      </c>
      <c r="Q1602" s="2" t="str">
        <f>FLOOR('Transaction Data'!$P1602,15)&amp;"-"&amp;FLOOR('Transaction Data'!$P1602,15)+14</f>
        <v>45-59</v>
      </c>
      <c r="R1602" s="2" t="str">
        <f>IF('Transaction Data'!$L1602&lt;=10,"Less Expensive","Expensive")</f>
        <v>Less Expensive</v>
      </c>
      <c r="S1602" s="4">
        <f>WEEKDAY('Transaction Data'!$A1602)</f>
        <v>1</v>
      </c>
      <c r="T1602" s="2" t="str">
        <f>IF(WEEKDAY('Transaction Data'!$A1602,2)&lt;6,"Weekday","Weekend")</f>
        <v>Weekend</v>
      </c>
    </row>
    <row r="1603" ht="15.75" customHeight="1">
      <c r="A1603" s="1">
        <v>45388.0</v>
      </c>
      <c r="B1603" s="2" t="s">
        <v>1590</v>
      </c>
      <c r="C1603" s="2" t="s">
        <v>78</v>
      </c>
      <c r="D1603" s="1">
        <v>16823.0</v>
      </c>
      <c r="E1603" s="2" t="s">
        <v>37</v>
      </c>
      <c r="F1603" s="2">
        <v>169.0</v>
      </c>
      <c r="G1603" s="2" t="s">
        <v>55</v>
      </c>
      <c r="H1603" s="2" t="s">
        <v>34</v>
      </c>
      <c r="I1603" s="2" t="s">
        <v>25</v>
      </c>
      <c r="J1603" s="2" t="str">
        <f t="array" ref="J1603">XLOOKUP('Transaction Data'!$G1603,Product_Code,Biscuit_Brand)</f>
        <v>Vanilla Wafers</v>
      </c>
      <c r="K1603" s="2">
        <f t="array" ref="K1603">XLOOKUP('Transaction Data'!$G1603,Product_Code,Cost)</f>
        <v>18</v>
      </c>
      <c r="L1603" s="2">
        <f t="array" ref="L1603">XLOOKUP('Transaction Data'!$G1603,Product_Code,Unit_Price)</f>
        <v>36</v>
      </c>
      <c r="M1603" s="3">
        <f>'Transaction Data'!$F1603*'Transaction Data'!$K1603</f>
        <v>3042</v>
      </c>
      <c r="N1603" s="3">
        <f>'Transaction Data'!$F1603*'Transaction Data'!$L1603</f>
        <v>6084</v>
      </c>
      <c r="O1603" s="3">
        <f>'Transaction Data'!$N1603-'Transaction Data'!$M1603</f>
        <v>3042</v>
      </c>
      <c r="P1603" s="2">
        <f>DATEDIF('Transaction Data'!$D1603,'Transaction Data'!$A1603,"y")</f>
        <v>78</v>
      </c>
      <c r="Q1603" s="2" t="str">
        <f>FLOOR('Transaction Data'!$P1603,15)&amp;"-"&amp;FLOOR('Transaction Data'!$P1603,15)+14</f>
        <v>75-89</v>
      </c>
      <c r="R1603" s="2" t="str">
        <f>IF('Transaction Data'!$L1603&lt;=10,"Less Expensive","Expensive")</f>
        <v>Expensive</v>
      </c>
      <c r="S1603" s="4">
        <f>WEEKDAY('Transaction Data'!$A1603)</f>
        <v>7</v>
      </c>
      <c r="T1603" s="2" t="str">
        <f>IF(WEEKDAY('Transaction Data'!$A1603,2)&lt;6,"Weekday","Weekend")</f>
        <v>Weekend</v>
      </c>
    </row>
    <row r="1604" ht="15.75" customHeight="1">
      <c r="A1604" s="1">
        <v>45420.0</v>
      </c>
      <c r="B1604" s="2" t="s">
        <v>1591</v>
      </c>
      <c r="C1604" s="2" t="s">
        <v>69</v>
      </c>
      <c r="D1604" s="1">
        <v>28967.0</v>
      </c>
      <c r="E1604" s="2" t="s">
        <v>27</v>
      </c>
      <c r="F1604" s="2">
        <v>93.0</v>
      </c>
      <c r="G1604" s="2" t="s">
        <v>38</v>
      </c>
      <c r="H1604" s="2" t="s">
        <v>24</v>
      </c>
      <c r="I1604" s="2" t="s">
        <v>25</v>
      </c>
      <c r="J1604" s="2" t="str">
        <f t="array" ref="J1604">XLOOKUP('Transaction Data'!$G1604,Product_Code,Biscuit_Brand)</f>
        <v>Ginger Snaps</v>
      </c>
      <c r="K1604" s="2">
        <f t="array" ref="K1604">XLOOKUP('Transaction Data'!$G1604,Product_Code,Cost)</f>
        <v>14</v>
      </c>
      <c r="L1604" s="2">
        <f t="array" ref="L1604">XLOOKUP('Transaction Data'!$G1604,Product_Code,Unit_Price)</f>
        <v>28</v>
      </c>
      <c r="M1604" s="3">
        <f>'Transaction Data'!$F1604*'Transaction Data'!$K1604</f>
        <v>1302</v>
      </c>
      <c r="N1604" s="3">
        <f>'Transaction Data'!$F1604*'Transaction Data'!$L1604</f>
        <v>2604</v>
      </c>
      <c r="O1604" s="3">
        <f>'Transaction Data'!$N1604-'Transaction Data'!$M1604</f>
        <v>1302</v>
      </c>
      <c r="P1604" s="2">
        <f>DATEDIF('Transaction Data'!$D1604,'Transaction Data'!$A1604,"y")</f>
        <v>45</v>
      </c>
      <c r="Q1604" s="2" t="str">
        <f>FLOOR('Transaction Data'!$P1604,15)&amp;"-"&amp;FLOOR('Transaction Data'!$P1604,15)+14</f>
        <v>45-59</v>
      </c>
      <c r="R1604" s="2" t="str">
        <f>IF('Transaction Data'!$L1604&lt;=10,"Less Expensive","Expensive")</f>
        <v>Expensive</v>
      </c>
      <c r="S1604" s="4">
        <f>WEEKDAY('Transaction Data'!$A1604)</f>
        <v>4</v>
      </c>
      <c r="T1604" s="2" t="str">
        <f>IF(WEEKDAY('Transaction Data'!$A1604,2)&lt;6,"Weekday","Weekend")</f>
        <v>Weekday</v>
      </c>
    </row>
    <row r="1605" ht="15.75" customHeight="1">
      <c r="A1605" s="1">
        <v>45491.0</v>
      </c>
      <c r="B1605" s="2" t="s">
        <v>1592</v>
      </c>
      <c r="C1605" s="2" t="s">
        <v>21</v>
      </c>
      <c r="D1605" s="1">
        <v>30731.0</v>
      </c>
      <c r="E1605" s="2" t="s">
        <v>27</v>
      </c>
      <c r="F1605" s="2">
        <v>354.0</v>
      </c>
      <c r="G1605" s="2" t="s">
        <v>23</v>
      </c>
      <c r="H1605" s="2" t="s">
        <v>29</v>
      </c>
      <c r="I1605" s="2" t="s">
        <v>25</v>
      </c>
      <c r="J1605" s="2" t="str">
        <f t="array" ref="J1605">XLOOKUP('Transaction Data'!$G1605,Product_Code,Biscuit_Brand)</f>
        <v>Cinnamon Swirls</v>
      </c>
      <c r="K1605" s="2">
        <f t="array" ref="K1605">XLOOKUP('Transaction Data'!$G1605,Product_Code,Cost)</f>
        <v>10</v>
      </c>
      <c r="L1605" s="2">
        <f t="array" ref="L1605">XLOOKUP('Transaction Data'!$G1605,Product_Code,Unit_Price)</f>
        <v>14</v>
      </c>
      <c r="M1605" s="3">
        <f>'Transaction Data'!$F1605*'Transaction Data'!$K1605</f>
        <v>3540</v>
      </c>
      <c r="N1605" s="3">
        <f>'Transaction Data'!$F1605*'Transaction Data'!$L1605</f>
        <v>4956</v>
      </c>
      <c r="O1605" s="3">
        <f>'Transaction Data'!$N1605-'Transaction Data'!$M1605</f>
        <v>1416</v>
      </c>
      <c r="P1605" s="2">
        <f>DATEDIF('Transaction Data'!$D1605,'Transaction Data'!$A1605,"y")</f>
        <v>40</v>
      </c>
      <c r="Q1605" s="2" t="str">
        <f>FLOOR('Transaction Data'!$P1605,15)&amp;"-"&amp;FLOOR('Transaction Data'!$P1605,15)+14</f>
        <v>30-44</v>
      </c>
      <c r="R1605" s="2" t="str">
        <f>IF('Transaction Data'!$L1605&lt;=10,"Less Expensive","Expensive")</f>
        <v>Expensive</v>
      </c>
      <c r="S1605" s="4">
        <f>WEEKDAY('Transaction Data'!$A1605)</f>
        <v>5</v>
      </c>
      <c r="T1605" s="2" t="str">
        <f>IF(WEEKDAY('Transaction Data'!$A1605,2)&lt;6,"Weekday","Weekend")</f>
        <v>Weekday</v>
      </c>
    </row>
    <row r="1606" ht="15.75" customHeight="1">
      <c r="A1606" s="1">
        <v>45303.0</v>
      </c>
      <c r="B1606" s="2" t="s">
        <v>1593</v>
      </c>
      <c r="C1606" s="2" t="s">
        <v>72</v>
      </c>
      <c r="D1606" s="1">
        <v>28591.0</v>
      </c>
      <c r="E1606" s="2" t="s">
        <v>37</v>
      </c>
      <c r="F1606" s="2">
        <v>55.0</v>
      </c>
      <c r="G1606" s="2" t="s">
        <v>38</v>
      </c>
      <c r="H1606" s="2" t="s">
        <v>34</v>
      </c>
      <c r="I1606" s="2" t="s">
        <v>25</v>
      </c>
      <c r="J1606" s="2" t="str">
        <f t="array" ref="J1606">XLOOKUP('Transaction Data'!$G1606,Product_Code,Biscuit_Brand)</f>
        <v>Ginger Snaps</v>
      </c>
      <c r="K1606" s="2">
        <f t="array" ref="K1606">XLOOKUP('Transaction Data'!$G1606,Product_Code,Cost)</f>
        <v>14</v>
      </c>
      <c r="L1606" s="2">
        <f t="array" ref="L1606">XLOOKUP('Transaction Data'!$G1606,Product_Code,Unit_Price)</f>
        <v>28</v>
      </c>
      <c r="M1606" s="3">
        <f>'Transaction Data'!$F1606*'Transaction Data'!$K1606</f>
        <v>770</v>
      </c>
      <c r="N1606" s="3">
        <f>'Transaction Data'!$F1606*'Transaction Data'!$L1606</f>
        <v>1540</v>
      </c>
      <c r="O1606" s="3">
        <f>'Transaction Data'!$N1606-'Transaction Data'!$M1606</f>
        <v>770</v>
      </c>
      <c r="P1606" s="2">
        <f>DATEDIF('Transaction Data'!$D1606,'Transaction Data'!$A1606,"y")</f>
        <v>45</v>
      </c>
      <c r="Q1606" s="2" t="str">
        <f>FLOOR('Transaction Data'!$P1606,15)&amp;"-"&amp;FLOOR('Transaction Data'!$P1606,15)+14</f>
        <v>45-59</v>
      </c>
      <c r="R1606" s="2" t="str">
        <f>IF('Transaction Data'!$L1606&lt;=10,"Less Expensive","Expensive")</f>
        <v>Expensive</v>
      </c>
      <c r="S1606" s="4">
        <f>WEEKDAY('Transaction Data'!$A1606)</f>
        <v>6</v>
      </c>
      <c r="T1606" s="2" t="str">
        <f>IF(WEEKDAY('Transaction Data'!$A1606,2)&lt;6,"Weekday","Weekend")</f>
        <v>Weekday</v>
      </c>
    </row>
    <row r="1607" ht="15.75" customHeight="1">
      <c r="A1607" s="1">
        <v>45294.0</v>
      </c>
      <c r="B1607" s="2" t="s">
        <v>1594</v>
      </c>
      <c r="C1607" s="2" t="s">
        <v>41</v>
      </c>
      <c r="D1607" s="1">
        <v>32876.0</v>
      </c>
      <c r="E1607" s="2" t="s">
        <v>27</v>
      </c>
      <c r="F1607" s="2">
        <v>419.0</v>
      </c>
      <c r="G1607" s="2" t="s">
        <v>55</v>
      </c>
      <c r="H1607" s="2" t="s">
        <v>24</v>
      </c>
      <c r="I1607" s="2" t="s">
        <v>25</v>
      </c>
      <c r="J1607" s="2" t="str">
        <f t="array" ref="J1607">XLOOKUP('Transaction Data'!$G1607,Product_Code,Biscuit_Brand)</f>
        <v>Vanilla Wafers</v>
      </c>
      <c r="K1607" s="2">
        <f t="array" ref="K1607">XLOOKUP('Transaction Data'!$G1607,Product_Code,Cost)</f>
        <v>18</v>
      </c>
      <c r="L1607" s="2">
        <f t="array" ref="L1607">XLOOKUP('Transaction Data'!$G1607,Product_Code,Unit_Price)</f>
        <v>36</v>
      </c>
      <c r="M1607" s="3">
        <f>'Transaction Data'!$F1607*'Transaction Data'!$K1607</f>
        <v>7542</v>
      </c>
      <c r="N1607" s="3">
        <f>'Transaction Data'!$F1607*'Transaction Data'!$L1607</f>
        <v>15084</v>
      </c>
      <c r="O1607" s="3">
        <f>'Transaction Data'!$N1607-'Transaction Data'!$M1607</f>
        <v>7542</v>
      </c>
      <c r="P1607" s="2">
        <f>DATEDIF('Transaction Data'!$D1607,'Transaction Data'!$A1607,"y")</f>
        <v>34</v>
      </c>
      <c r="Q1607" s="2" t="str">
        <f>FLOOR('Transaction Data'!$P1607,15)&amp;"-"&amp;FLOOR('Transaction Data'!$P1607,15)+14</f>
        <v>30-44</v>
      </c>
      <c r="R1607" s="2" t="str">
        <f>IF('Transaction Data'!$L1607&lt;=10,"Less Expensive","Expensive")</f>
        <v>Expensive</v>
      </c>
      <c r="S1607" s="4">
        <f>WEEKDAY('Transaction Data'!$A1607)</f>
        <v>4</v>
      </c>
      <c r="T1607" s="2" t="str">
        <f>IF(WEEKDAY('Transaction Data'!$A1607,2)&lt;6,"Weekday","Weekend")</f>
        <v>Weekday</v>
      </c>
    </row>
    <row r="1608" ht="15.75" customHeight="1">
      <c r="A1608" s="1">
        <v>45369.0</v>
      </c>
      <c r="B1608" s="2" t="s">
        <v>1595</v>
      </c>
      <c r="C1608" s="2" t="s">
        <v>65</v>
      </c>
      <c r="D1608" s="1">
        <v>26519.0</v>
      </c>
      <c r="E1608" s="2" t="s">
        <v>63</v>
      </c>
      <c r="F1608" s="2">
        <v>129.0</v>
      </c>
      <c r="G1608" s="2" t="s">
        <v>38</v>
      </c>
      <c r="H1608" s="2" t="s">
        <v>29</v>
      </c>
      <c r="I1608" s="2" t="s">
        <v>25</v>
      </c>
      <c r="J1608" s="2" t="str">
        <f t="array" ref="J1608">XLOOKUP('Transaction Data'!$G1608,Product_Code,Biscuit_Brand)</f>
        <v>Ginger Snaps</v>
      </c>
      <c r="K1608" s="2">
        <f t="array" ref="K1608">XLOOKUP('Transaction Data'!$G1608,Product_Code,Cost)</f>
        <v>14</v>
      </c>
      <c r="L1608" s="2">
        <f t="array" ref="L1608">XLOOKUP('Transaction Data'!$G1608,Product_Code,Unit_Price)</f>
        <v>28</v>
      </c>
      <c r="M1608" s="3">
        <f>'Transaction Data'!$F1608*'Transaction Data'!$K1608</f>
        <v>1806</v>
      </c>
      <c r="N1608" s="3">
        <f>'Transaction Data'!$F1608*'Transaction Data'!$L1608</f>
        <v>3612</v>
      </c>
      <c r="O1608" s="3">
        <f>'Transaction Data'!$N1608-'Transaction Data'!$M1608</f>
        <v>1806</v>
      </c>
      <c r="P1608" s="2">
        <f>DATEDIF('Transaction Data'!$D1608,'Transaction Data'!$A1608,"y")</f>
        <v>51</v>
      </c>
      <c r="Q1608" s="2" t="str">
        <f>FLOOR('Transaction Data'!$P1608,15)&amp;"-"&amp;FLOOR('Transaction Data'!$P1608,15)+14</f>
        <v>45-59</v>
      </c>
      <c r="R1608" s="2" t="str">
        <f>IF('Transaction Data'!$L1608&lt;=10,"Less Expensive","Expensive")</f>
        <v>Expensive</v>
      </c>
      <c r="S1608" s="4">
        <f>WEEKDAY('Transaction Data'!$A1608)</f>
        <v>2</v>
      </c>
      <c r="T1608" s="2" t="str">
        <f>IF(WEEKDAY('Transaction Data'!$A1608,2)&lt;6,"Weekday","Weekend")</f>
        <v>Weekday</v>
      </c>
    </row>
    <row r="1609" ht="15.75" customHeight="1">
      <c r="A1609" s="1">
        <v>45296.0</v>
      </c>
      <c r="B1609" s="2" t="s">
        <v>1596</v>
      </c>
      <c r="C1609" s="2" t="s">
        <v>65</v>
      </c>
      <c r="D1609" s="1">
        <v>25246.0</v>
      </c>
      <c r="E1609" s="2" t="s">
        <v>63</v>
      </c>
      <c r="F1609" s="2">
        <v>253.0</v>
      </c>
      <c r="G1609" s="2" t="s">
        <v>28</v>
      </c>
      <c r="H1609" s="2" t="s">
        <v>34</v>
      </c>
      <c r="I1609" s="2" t="s">
        <v>25</v>
      </c>
      <c r="J1609" s="2" t="str">
        <f t="array" ref="J1609">XLOOKUP('Transaction Data'!$G1609,Product_Code,Biscuit_Brand)</f>
        <v>Shortbread</v>
      </c>
      <c r="K1609" s="2">
        <f t="array" ref="K1609">XLOOKUP('Transaction Data'!$G1609,Product_Code,Cost)</f>
        <v>10</v>
      </c>
      <c r="L1609" s="2">
        <f t="array" ref="L1609">XLOOKUP('Transaction Data'!$G1609,Product_Code,Unit_Price)</f>
        <v>45</v>
      </c>
      <c r="M1609" s="3">
        <f>'Transaction Data'!$F1609*'Transaction Data'!$K1609</f>
        <v>2530</v>
      </c>
      <c r="N1609" s="3">
        <f>'Transaction Data'!$F1609*'Transaction Data'!$L1609</f>
        <v>11385</v>
      </c>
      <c r="O1609" s="3">
        <f>'Transaction Data'!$N1609-'Transaction Data'!$M1609</f>
        <v>8855</v>
      </c>
      <c r="P1609" s="2">
        <f>DATEDIF('Transaction Data'!$D1609,'Transaction Data'!$A1609,"y")</f>
        <v>54</v>
      </c>
      <c r="Q1609" s="2" t="str">
        <f>FLOOR('Transaction Data'!$P1609,15)&amp;"-"&amp;FLOOR('Transaction Data'!$P1609,15)+14</f>
        <v>45-59</v>
      </c>
      <c r="R1609" s="2" t="str">
        <f>IF('Transaction Data'!$L1609&lt;=10,"Less Expensive","Expensive")</f>
        <v>Expensive</v>
      </c>
      <c r="S1609" s="4">
        <f>WEEKDAY('Transaction Data'!$A1609)</f>
        <v>6</v>
      </c>
      <c r="T1609" s="2" t="str">
        <f>IF(WEEKDAY('Transaction Data'!$A1609,2)&lt;6,"Weekday","Weekend")</f>
        <v>Weekday</v>
      </c>
    </row>
    <row r="1610" ht="15.75" customHeight="1">
      <c r="A1610" s="1">
        <v>45307.0</v>
      </c>
      <c r="B1610" s="2" t="s">
        <v>1597</v>
      </c>
      <c r="C1610" s="2" t="s">
        <v>69</v>
      </c>
      <c r="D1610" s="1">
        <v>33241.0</v>
      </c>
      <c r="E1610" s="2" t="s">
        <v>37</v>
      </c>
      <c r="F1610" s="2">
        <v>202.0</v>
      </c>
      <c r="G1610" s="2" t="s">
        <v>28</v>
      </c>
      <c r="H1610" s="2" t="s">
        <v>24</v>
      </c>
      <c r="I1610" s="2" t="s">
        <v>25</v>
      </c>
      <c r="J1610" s="2" t="str">
        <f t="array" ref="J1610">XLOOKUP('Transaction Data'!$G1610,Product_Code,Biscuit_Brand)</f>
        <v>Shortbread</v>
      </c>
      <c r="K1610" s="2">
        <f t="array" ref="K1610">XLOOKUP('Transaction Data'!$G1610,Product_Code,Cost)</f>
        <v>10</v>
      </c>
      <c r="L1610" s="2">
        <f t="array" ref="L1610">XLOOKUP('Transaction Data'!$G1610,Product_Code,Unit_Price)</f>
        <v>45</v>
      </c>
      <c r="M1610" s="3">
        <f>'Transaction Data'!$F1610*'Transaction Data'!$K1610</f>
        <v>2020</v>
      </c>
      <c r="N1610" s="3">
        <f>'Transaction Data'!$F1610*'Transaction Data'!$L1610</f>
        <v>9090</v>
      </c>
      <c r="O1610" s="3">
        <f>'Transaction Data'!$N1610-'Transaction Data'!$M1610</f>
        <v>7070</v>
      </c>
      <c r="P1610" s="2">
        <f>DATEDIF('Transaction Data'!$D1610,'Transaction Data'!$A1610,"y")</f>
        <v>33</v>
      </c>
      <c r="Q1610" s="2" t="str">
        <f>FLOOR('Transaction Data'!$P1610,15)&amp;"-"&amp;FLOOR('Transaction Data'!$P1610,15)+14</f>
        <v>30-44</v>
      </c>
      <c r="R1610" s="2" t="str">
        <f>IF('Transaction Data'!$L1610&lt;=10,"Less Expensive","Expensive")</f>
        <v>Expensive</v>
      </c>
      <c r="S1610" s="4">
        <f>WEEKDAY('Transaction Data'!$A1610)</f>
        <v>3</v>
      </c>
      <c r="T1610" s="2" t="str">
        <f>IF(WEEKDAY('Transaction Data'!$A1610,2)&lt;6,"Weekday","Weekend")</f>
        <v>Weekday</v>
      </c>
    </row>
    <row r="1611" ht="15.75" customHeight="1">
      <c r="A1611" s="1">
        <v>45383.0</v>
      </c>
      <c r="B1611" s="2" t="s">
        <v>1598</v>
      </c>
      <c r="C1611" s="2" t="s">
        <v>78</v>
      </c>
      <c r="D1611" s="1">
        <v>32250.0</v>
      </c>
      <c r="E1611" s="2" t="s">
        <v>27</v>
      </c>
      <c r="F1611" s="2">
        <v>399.0</v>
      </c>
      <c r="G1611" s="2" t="s">
        <v>48</v>
      </c>
      <c r="H1611" s="2" t="s">
        <v>29</v>
      </c>
      <c r="I1611" s="2" t="s">
        <v>25</v>
      </c>
      <c r="J1611" s="2" t="str">
        <f t="array" ref="J1611">XLOOKUP('Transaction Data'!$G1611,Product_Code,Biscuit_Brand)</f>
        <v>Lemon Crisps</v>
      </c>
      <c r="K1611" s="2">
        <f t="array" ref="K1611">XLOOKUP('Transaction Data'!$G1611,Product_Code,Cost)</f>
        <v>7</v>
      </c>
      <c r="L1611" s="2">
        <f t="array" ref="L1611">XLOOKUP('Transaction Data'!$G1611,Product_Code,Unit_Price)</f>
        <v>9</v>
      </c>
      <c r="M1611" s="3">
        <f>'Transaction Data'!$F1611*'Transaction Data'!$K1611</f>
        <v>2793</v>
      </c>
      <c r="N1611" s="3">
        <f>'Transaction Data'!$F1611*'Transaction Data'!$L1611</f>
        <v>3591</v>
      </c>
      <c r="O1611" s="3">
        <f>'Transaction Data'!$N1611-'Transaction Data'!$M1611</f>
        <v>798</v>
      </c>
      <c r="P1611" s="2">
        <f>DATEDIF('Transaction Data'!$D1611,'Transaction Data'!$A1611,"y")</f>
        <v>35</v>
      </c>
      <c r="Q1611" s="2" t="str">
        <f>FLOOR('Transaction Data'!$P1611,15)&amp;"-"&amp;FLOOR('Transaction Data'!$P1611,15)+14</f>
        <v>30-44</v>
      </c>
      <c r="R1611" s="2" t="str">
        <f>IF('Transaction Data'!$L1611&lt;=10,"Less Expensive","Expensive")</f>
        <v>Less Expensive</v>
      </c>
      <c r="S1611" s="4">
        <f>WEEKDAY('Transaction Data'!$A1611)</f>
        <v>2</v>
      </c>
      <c r="T1611" s="2" t="str">
        <f>IF(WEEKDAY('Transaction Data'!$A1611,2)&lt;6,"Weekday","Weekend")</f>
        <v>Weekday</v>
      </c>
    </row>
    <row r="1612" ht="15.75" customHeight="1">
      <c r="A1612" s="1">
        <v>45380.0</v>
      </c>
      <c r="B1612" s="2" t="s">
        <v>1599</v>
      </c>
      <c r="C1612" s="2" t="s">
        <v>72</v>
      </c>
      <c r="D1612" s="1">
        <v>33044.0</v>
      </c>
      <c r="E1612" s="2" t="s">
        <v>37</v>
      </c>
      <c r="F1612" s="2">
        <v>161.0</v>
      </c>
      <c r="G1612" s="2" t="s">
        <v>61</v>
      </c>
      <c r="H1612" s="2" t="s">
        <v>34</v>
      </c>
      <c r="I1612" s="2" t="s">
        <v>25</v>
      </c>
      <c r="J1612" s="2" t="str">
        <f t="array" ref="J1612">XLOOKUP('Transaction Data'!$G1612,Product_Code,Biscuit_Brand)</f>
        <v>Choco Delight</v>
      </c>
      <c r="K1612" s="2">
        <f t="array" ref="K1612">XLOOKUP('Transaction Data'!$G1612,Product_Code,Cost)</f>
        <v>3</v>
      </c>
      <c r="L1612" s="2">
        <f t="array" ref="L1612">XLOOKUP('Transaction Data'!$G1612,Product_Code,Unit_Price)</f>
        <v>5</v>
      </c>
      <c r="M1612" s="3">
        <f>'Transaction Data'!$F1612*'Transaction Data'!$K1612</f>
        <v>483</v>
      </c>
      <c r="N1612" s="3">
        <f>'Transaction Data'!$F1612*'Transaction Data'!$L1612</f>
        <v>805</v>
      </c>
      <c r="O1612" s="3">
        <f>'Transaction Data'!$N1612-'Transaction Data'!$M1612</f>
        <v>322</v>
      </c>
      <c r="P1612" s="2">
        <f>DATEDIF('Transaction Data'!$D1612,'Transaction Data'!$A1612,"y")</f>
        <v>33</v>
      </c>
      <c r="Q1612" s="2" t="str">
        <f>FLOOR('Transaction Data'!$P1612,15)&amp;"-"&amp;FLOOR('Transaction Data'!$P1612,15)+14</f>
        <v>30-44</v>
      </c>
      <c r="R1612" s="2" t="str">
        <f>IF('Transaction Data'!$L1612&lt;=10,"Less Expensive","Expensive")</f>
        <v>Less Expensive</v>
      </c>
      <c r="S1612" s="4">
        <f>WEEKDAY('Transaction Data'!$A1612)</f>
        <v>6</v>
      </c>
      <c r="T1612" s="2" t="str">
        <f>IF(WEEKDAY('Transaction Data'!$A1612,2)&lt;6,"Weekday","Weekend")</f>
        <v>Weekday</v>
      </c>
    </row>
    <row r="1613" ht="15.75" customHeight="1">
      <c r="A1613" s="1">
        <v>45437.0</v>
      </c>
      <c r="B1613" s="2" t="s">
        <v>1600</v>
      </c>
      <c r="C1613" s="2" t="s">
        <v>21</v>
      </c>
      <c r="D1613" s="1">
        <v>37624.0</v>
      </c>
      <c r="E1613" s="2" t="s">
        <v>63</v>
      </c>
      <c r="F1613" s="2">
        <v>405.0</v>
      </c>
      <c r="G1613" s="2" t="s">
        <v>60</v>
      </c>
      <c r="H1613" s="2" t="s">
        <v>24</v>
      </c>
      <c r="I1613" s="2" t="s">
        <v>25</v>
      </c>
      <c r="J1613" s="2" t="str">
        <f t="array" ref="J1613">XLOOKUP('Transaction Data'!$G1613,Product_Code,Biscuit_Brand)</f>
        <v>Peanut Butter Bites</v>
      </c>
      <c r="K1613" s="2">
        <f t="array" ref="K1613">XLOOKUP('Transaction Data'!$G1613,Product_Code,Cost)</f>
        <v>5</v>
      </c>
      <c r="L1613" s="2">
        <f t="array" ref="L1613">XLOOKUP('Transaction Data'!$G1613,Product_Code,Unit_Price)</f>
        <v>7</v>
      </c>
      <c r="M1613" s="3">
        <f>'Transaction Data'!$F1613*'Transaction Data'!$K1613</f>
        <v>2025</v>
      </c>
      <c r="N1613" s="3">
        <f>'Transaction Data'!$F1613*'Transaction Data'!$L1613</f>
        <v>2835</v>
      </c>
      <c r="O1613" s="3">
        <f>'Transaction Data'!$N1613-'Transaction Data'!$M1613</f>
        <v>810</v>
      </c>
      <c r="P1613" s="2">
        <f>DATEDIF('Transaction Data'!$D1613,'Transaction Data'!$A1613,"y")</f>
        <v>21</v>
      </c>
      <c r="Q1613" s="2" t="str">
        <f>FLOOR('Transaction Data'!$P1613,15)&amp;"-"&amp;FLOOR('Transaction Data'!$P1613,15)+14</f>
        <v>15-29</v>
      </c>
      <c r="R1613" s="2" t="str">
        <f>IF('Transaction Data'!$L1613&lt;=10,"Less Expensive","Expensive")</f>
        <v>Less Expensive</v>
      </c>
      <c r="S1613" s="4">
        <f>WEEKDAY('Transaction Data'!$A1613)</f>
        <v>7</v>
      </c>
      <c r="T1613" s="2" t="str">
        <f>IF(WEEKDAY('Transaction Data'!$A1613,2)&lt;6,"Weekday","Weekend")</f>
        <v>Weekend</v>
      </c>
    </row>
    <row r="1614" ht="15.75" customHeight="1">
      <c r="A1614" s="1">
        <v>45424.0</v>
      </c>
      <c r="B1614" s="2" t="s">
        <v>1601</v>
      </c>
      <c r="C1614" s="2" t="s">
        <v>65</v>
      </c>
      <c r="D1614" s="1">
        <v>17871.0</v>
      </c>
      <c r="E1614" s="2" t="s">
        <v>37</v>
      </c>
      <c r="F1614" s="2">
        <v>263.0</v>
      </c>
      <c r="G1614" s="2" t="s">
        <v>44</v>
      </c>
      <c r="H1614" s="2" t="s">
        <v>29</v>
      </c>
      <c r="I1614" s="2" t="s">
        <v>25</v>
      </c>
      <c r="J1614" s="2" t="str">
        <f t="array" ref="J1614">XLOOKUP('Transaction Data'!$G1614,Product_Code,Biscuit_Brand)</f>
        <v>Butter Crunch</v>
      </c>
      <c r="K1614" s="2">
        <f t="array" ref="K1614">XLOOKUP('Transaction Data'!$G1614,Product_Code,Cost)</f>
        <v>10</v>
      </c>
      <c r="L1614" s="2">
        <f t="array" ref="L1614">XLOOKUP('Transaction Data'!$G1614,Product_Code,Unit_Price)</f>
        <v>11</v>
      </c>
      <c r="M1614" s="3">
        <f>'Transaction Data'!$F1614*'Transaction Data'!$K1614</f>
        <v>2630</v>
      </c>
      <c r="N1614" s="3">
        <f>'Transaction Data'!$F1614*'Transaction Data'!$L1614</f>
        <v>2893</v>
      </c>
      <c r="O1614" s="3">
        <f>'Transaction Data'!$N1614-'Transaction Data'!$M1614</f>
        <v>263</v>
      </c>
      <c r="P1614" s="2">
        <f>DATEDIF('Transaction Data'!$D1614,'Transaction Data'!$A1614,"y")</f>
        <v>75</v>
      </c>
      <c r="Q1614" s="2" t="str">
        <f>FLOOR('Transaction Data'!$P1614,15)&amp;"-"&amp;FLOOR('Transaction Data'!$P1614,15)+14</f>
        <v>75-89</v>
      </c>
      <c r="R1614" s="2" t="str">
        <f>IF('Transaction Data'!$L1614&lt;=10,"Less Expensive","Expensive")</f>
        <v>Expensive</v>
      </c>
      <c r="S1614" s="4">
        <f>WEEKDAY('Transaction Data'!$A1614)</f>
        <v>1</v>
      </c>
      <c r="T1614" s="2" t="str">
        <f>IF(WEEKDAY('Transaction Data'!$A1614,2)&lt;6,"Weekday","Weekend")</f>
        <v>Weekend</v>
      </c>
    </row>
    <row r="1615" ht="15.75" customHeight="1">
      <c r="A1615" s="1">
        <v>45410.0</v>
      </c>
      <c r="B1615" s="2" t="s">
        <v>1602</v>
      </c>
      <c r="C1615" s="2" t="s">
        <v>47</v>
      </c>
      <c r="D1615" s="1">
        <v>18083.0</v>
      </c>
      <c r="E1615" s="2" t="s">
        <v>63</v>
      </c>
      <c r="F1615" s="2">
        <v>243.0</v>
      </c>
      <c r="G1615" s="2" t="s">
        <v>33</v>
      </c>
      <c r="H1615" s="2" t="s">
        <v>34</v>
      </c>
      <c r="I1615" s="2" t="s">
        <v>25</v>
      </c>
      <c r="J1615" s="2" t="str">
        <f t="array" ref="J1615">XLOOKUP('Transaction Data'!$G1615,Product_Code,Biscuit_Brand)</f>
        <v>Caramel Biscuits</v>
      </c>
      <c r="K1615" s="2">
        <f t="array" ref="K1615">XLOOKUP('Transaction Data'!$G1615,Product_Code,Cost)</f>
        <v>18</v>
      </c>
      <c r="L1615" s="2">
        <f t="array" ref="L1615">XLOOKUP('Transaction Data'!$G1615,Product_Code,Unit_Price)</f>
        <v>22</v>
      </c>
      <c r="M1615" s="3">
        <f>'Transaction Data'!$F1615*'Transaction Data'!$K1615</f>
        <v>4374</v>
      </c>
      <c r="N1615" s="3">
        <f>'Transaction Data'!$F1615*'Transaction Data'!$L1615</f>
        <v>5346</v>
      </c>
      <c r="O1615" s="3">
        <f>'Transaction Data'!$N1615-'Transaction Data'!$M1615</f>
        <v>972</v>
      </c>
      <c r="P1615" s="2">
        <f>DATEDIF('Transaction Data'!$D1615,'Transaction Data'!$A1615,"y")</f>
        <v>74</v>
      </c>
      <c r="Q1615" s="2" t="str">
        <f>FLOOR('Transaction Data'!$P1615,15)&amp;"-"&amp;FLOOR('Transaction Data'!$P1615,15)+14</f>
        <v>60-74</v>
      </c>
      <c r="R1615" s="2" t="str">
        <f>IF('Transaction Data'!$L1615&lt;=10,"Less Expensive","Expensive")</f>
        <v>Expensive</v>
      </c>
      <c r="S1615" s="4">
        <f>WEEKDAY('Transaction Data'!$A1615)</f>
        <v>1</v>
      </c>
      <c r="T1615" s="2" t="str">
        <f>IF(WEEKDAY('Transaction Data'!$A1615,2)&lt;6,"Weekday","Weekend")</f>
        <v>Weekend</v>
      </c>
    </row>
    <row r="1616" ht="15.75" customHeight="1">
      <c r="A1616" s="1">
        <v>45467.0</v>
      </c>
      <c r="B1616" s="2" t="s">
        <v>1603</v>
      </c>
      <c r="C1616" s="2" t="s">
        <v>54</v>
      </c>
      <c r="D1616" s="1">
        <v>21250.0</v>
      </c>
      <c r="E1616" s="2" t="s">
        <v>63</v>
      </c>
      <c r="F1616" s="2">
        <v>16.0</v>
      </c>
      <c r="G1616" s="2" t="s">
        <v>55</v>
      </c>
      <c r="H1616" s="2" t="s">
        <v>24</v>
      </c>
      <c r="I1616" s="2" t="s">
        <v>25</v>
      </c>
      <c r="J1616" s="2" t="str">
        <f t="array" ref="J1616">XLOOKUP('Transaction Data'!$G1616,Product_Code,Biscuit_Brand)</f>
        <v>Vanilla Wafers</v>
      </c>
      <c r="K1616" s="2">
        <f t="array" ref="K1616">XLOOKUP('Transaction Data'!$G1616,Product_Code,Cost)</f>
        <v>18</v>
      </c>
      <c r="L1616" s="2">
        <f t="array" ref="L1616">XLOOKUP('Transaction Data'!$G1616,Product_Code,Unit_Price)</f>
        <v>36</v>
      </c>
      <c r="M1616" s="3">
        <f>'Transaction Data'!$F1616*'Transaction Data'!$K1616</f>
        <v>288</v>
      </c>
      <c r="N1616" s="3">
        <f>'Transaction Data'!$F1616*'Transaction Data'!$L1616</f>
        <v>576</v>
      </c>
      <c r="O1616" s="3">
        <f>'Transaction Data'!$N1616-'Transaction Data'!$M1616</f>
        <v>288</v>
      </c>
      <c r="P1616" s="2">
        <f>DATEDIF('Transaction Data'!$D1616,'Transaction Data'!$A1616,"y")</f>
        <v>66</v>
      </c>
      <c r="Q1616" s="2" t="str">
        <f>FLOOR('Transaction Data'!$P1616,15)&amp;"-"&amp;FLOOR('Transaction Data'!$P1616,15)+14</f>
        <v>60-74</v>
      </c>
      <c r="R1616" s="2" t="str">
        <f>IF('Transaction Data'!$L1616&lt;=10,"Less Expensive","Expensive")</f>
        <v>Expensive</v>
      </c>
      <c r="S1616" s="4">
        <f>WEEKDAY('Transaction Data'!$A1616)</f>
        <v>2</v>
      </c>
      <c r="T1616" s="2" t="str">
        <f>IF(WEEKDAY('Transaction Data'!$A1616,2)&lt;6,"Weekday","Weekend")</f>
        <v>Weekday</v>
      </c>
    </row>
    <row r="1617" ht="15.75" customHeight="1">
      <c r="A1617" s="1">
        <v>45321.0</v>
      </c>
      <c r="B1617" s="2" t="s">
        <v>1604</v>
      </c>
      <c r="C1617" s="2" t="s">
        <v>72</v>
      </c>
      <c r="D1617" s="1">
        <v>35539.0</v>
      </c>
      <c r="E1617" s="2" t="s">
        <v>27</v>
      </c>
      <c r="F1617" s="2">
        <v>89.0</v>
      </c>
      <c r="G1617" s="2" t="s">
        <v>33</v>
      </c>
      <c r="H1617" s="2" t="s">
        <v>29</v>
      </c>
      <c r="I1617" s="2" t="s">
        <v>25</v>
      </c>
      <c r="J1617" s="2" t="str">
        <f t="array" ref="J1617">XLOOKUP('Transaction Data'!$G1617,Product_Code,Biscuit_Brand)</f>
        <v>Caramel Biscuits</v>
      </c>
      <c r="K1617" s="2">
        <f t="array" ref="K1617">XLOOKUP('Transaction Data'!$G1617,Product_Code,Cost)</f>
        <v>18</v>
      </c>
      <c r="L1617" s="2">
        <f t="array" ref="L1617">XLOOKUP('Transaction Data'!$G1617,Product_Code,Unit_Price)</f>
        <v>22</v>
      </c>
      <c r="M1617" s="3">
        <f>'Transaction Data'!$F1617*'Transaction Data'!$K1617</f>
        <v>1602</v>
      </c>
      <c r="N1617" s="3">
        <f>'Transaction Data'!$F1617*'Transaction Data'!$L1617</f>
        <v>1958</v>
      </c>
      <c r="O1617" s="3">
        <f>'Transaction Data'!$N1617-'Transaction Data'!$M1617</f>
        <v>356</v>
      </c>
      <c r="P1617" s="2">
        <f>DATEDIF('Transaction Data'!$D1617,'Transaction Data'!$A1617,"y")</f>
        <v>26</v>
      </c>
      <c r="Q1617" s="2" t="str">
        <f>FLOOR('Transaction Data'!$P1617,15)&amp;"-"&amp;FLOOR('Transaction Data'!$P1617,15)+14</f>
        <v>15-29</v>
      </c>
      <c r="R1617" s="2" t="str">
        <f>IF('Transaction Data'!$L1617&lt;=10,"Less Expensive","Expensive")</f>
        <v>Expensive</v>
      </c>
      <c r="S1617" s="4">
        <f>WEEKDAY('Transaction Data'!$A1617)</f>
        <v>3</v>
      </c>
      <c r="T1617" s="2" t="str">
        <f>IF(WEEKDAY('Transaction Data'!$A1617,2)&lt;6,"Weekday","Weekend")</f>
        <v>Weekday</v>
      </c>
    </row>
    <row r="1618" ht="15.75" customHeight="1">
      <c r="A1618" s="1">
        <v>45342.0</v>
      </c>
      <c r="B1618" s="2" t="s">
        <v>1605</v>
      </c>
      <c r="C1618" s="2" t="s">
        <v>78</v>
      </c>
      <c r="D1618" s="1">
        <v>24285.0</v>
      </c>
      <c r="E1618" s="2" t="s">
        <v>37</v>
      </c>
      <c r="F1618" s="2">
        <v>17.0</v>
      </c>
      <c r="G1618" s="2" t="s">
        <v>38</v>
      </c>
      <c r="H1618" s="2" t="s">
        <v>34</v>
      </c>
      <c r="I1618" s="2" t="s">
        <v>25</v>
      </c>
      <c r="J1618" s="2" t="str">
        <f t="array" ref="J1618">XLOOKUP('Transaction Data'!$G1618,Product_Code,Biscuit_Brand)</f>
        <v>Ginger Snaps</v>
      </c>
      <c r="K1618" s="2">
        <f t="array" ref="K1618">XLOOKUP('Transaction Data'!$G1618,Product_Code,Cost)</f>
        <v>14</v>
      </c>
      <c r="L1618" s="2">
        <f t="array" ref="L1618">XLOOKUP('Transaction Data'!$G1618,Product_Code,Unit_Price)</f>
        <v>28</v>
      </c>
      <c r="M1618" s="3">
        <f>'Transaction Data'!$F1618*'Transaction Data'!$K1618</f>
        <v>238</v>
      </c>
      <c r="N1618" s="3">
        <f>'Transaction Data'!$F1618*'Transaction Data'!$L1618</f>
        <v>476</v>
      </c>
      <c r="O1618" s="3">
        <f>'Transaction Data'!$N1618-'Transaction Data'!$M1618</f>
        <v>238</v>
      </c>
      <c r="P1618" s="2">
        <f>DATEDIF('Transaction Data'!$D1618,'Transaction Data'!$A1618,"y")</f>
        <v>57</v>
      </c>
      <c r="Q1618" s="2" t="str">
        <f>FLOOR('Transaction Data'!$P1618,15)&amp;"-"&amp;FLOOR('Transaction Data'!$P1618,15)+14</f>
        <v>45-59</v>
      </c>
      <c r="R1618" s="2" t="str">
        <f>IF('Transaction Data'!$L1618&lt;=10,"Less Expensive","Expensive")</f>
        <v>Expensive</v>
      </c>
      <c r="S1618" s="4">
        <f>WEEKDAY('Transaction Data'!$A1618)</f>
        <v>3</v>
      </c>
      <c r="T1618" s="2" t="str">
        <f>IF(WEEKDAY('Transaction Data'!$A1618,2)&lt;6,"Weekday","Weekend")</f>
        <v>Weekday</v>
      </c>
    </row>
    <row r="1619" ht="15.75" customHeight="1">
      <c r="A1619" s="1">
        <v>45332.0</v>
      </c>
      <c r="B1619" s="2" t="s">
        <v>1606</v>
      </c>
      <c r="C1619" s="2" t="s">
        <v>32</v>
      </c>
      <c r="D1619" s="1">
        <v>38359.0</v>
      </c>
      <c r="E1619" s="2" t="s">
        <v>37</v>
      </c>
      <c r="F1619" s="2">
        <v>351.0</v>
      </c>
      <c r="G1619" s="2" t="s">
        <v>55</v>
      </c>
      <c r="H1619" s="2" t="s">
        <v>24</v>
      </c>
      <c r="I1619" s="2" t="s">
        <v>25</v>
      </c>
      <c r="J1619" s="2" t="str">
        <f t="array" ref="J1619">XLOOKUP('Transaction Data'!$G1619,Product_Code,Biscuit_Brand)</f>
        <v>Vanilla Wafers</v>
      </c>
      <c r="K1619" s="2">
        <f t="array" ref="K1619">XLOOKUP('Transaction Data'!$G1619,Product_Code,Cost)</f>
        <v>18</v>
      </c>
      <c r="L1619" s="2">
        <f t="array" ref="L1619">XLOOKUP('Transaction Data'!$G1619,Product_Code,Unit_Price)</f>
        <v>36</v>
      </c>
      <c r="M1619" s="3">
        <f>'Transaction Data'!$F1619*'Transaction Data'!$K1619</f>
        <v>6318</v>
      </c>
      <c r="N1619" s="3">
        <f>'Transaction Data'!$F1619*'Transaction Data'!$L1619</f>
        <v>12636</v>
      </c>
      <c r="O1619" s="3">
        <f>'Transaction Data'!$N1619-'Transaction Data'!$M1619</f>
        <v>6318</v>
      </c>
      <c r="P1619" s="2">
        <f>DATEDIF('Transaction Data'!$D1619,'Transaction Data'!$A1619,"y")</f>
        <v>19</v>
      </c>
      <c r="Q1619" s="2" t="str">
        <f>FLOOR('Transaction Data'!$P1619,15)&amp;"-"&amp;FLOOR('Transaction Data'!$P1619,15)+14</f>
        <v>15-29</v>
      </c>
      <c r="R1619" s="2" t="str">
        <f>IF('Transaction Data'!$L1619&lt;=10,"Less Expensive","Expensive")</f>
        <v>Expensive</v>
      </c>
      <c r="S1619" s="4">
        <f>WEEKDAY('Transaction Data'!$A1619)</f>
        <v>7</v>
      </c>
      <c r="T1619" s="2" t="str">
        <f>IF(WEEKDAY('Transaction Data'!$A1619,2)&lt;6,"Weekday","Weekend")</f>
        <v>Weekend</v>
      </c>
    </row>
    <row r="1620" ht="15.75" customHeight="1">
      <c r="A1620" s="1">
        <v>45413.0</v>
      </c>
      <c r="B1620" s="2" t="s">
        <v>1607</v>
      </c>
      <c r="C1620" s="2" t="s">
        <v>21</v>
      </c>
      <c r="D1620" s="1">
        <v>26591.0</v>
      </c>
      <c r="E1620" s="2" t="s">
        <v>27</v>
      </c>
      <c r="F1620" s="2">
        <v>36.0</v>
      </c>
      <c r="G1620" s="2" t="s">
        <v>55</v>
      </c>
      <c r="H1620" s="2" t="s">
        <v>29</v>
      </c>
      <c r="I1620" s="2" t="s">
        <v>25</v>
      </c>
      <c r="J1620" s="2" t="str">
        <f t="array" ref="J1620">XLOOKUP('Transaction Data'!$G1620,Product_Code,Biscuit_Brand)</f>
        <v>Vanilla Wafers</v>
      </c>
      <c r="K1620" s="2">
        <f t="array" ref="K1620">XLOOKUP('Transaction Data'!$G1620,Product_Code,Cost)</f>
        <v>18</v>
      </c>
      <c r="L1620" s="2">
        <f t="array" ref="L1620">XLOOKUP('Transaction Data'!$G1620,Product_Code,Unit_Price)</f>
        <v>36</v>
      </c>
      <c r="M1620" s="3">
        <f>'Transaction Data'!$F1620*'Transaction Data'!$K1620</f>
        <v>648</v>
      </c>
      <c r="N1620" s="3">
        <f>'Transaction Data'!$F1620*'Transaction Data'!$L1620</f>
        <v>1296</v>
      </c>
      <c r="O1620" s="3">
        <f>'Transaction Data'!$N1620-'Transaction Data'!$M1620</f>
        <v>648</v>
      </c>
      <c r="P1620" s="2">
        <f>DATEDIF('Transaction Data'!$D1620,'Transaction Data'!$A1620,"y")</f>
        <v>51</v>
      </c>
      <c r="Q1620" s="2" t="str">
        <f>FLOOR('Transaction Data'!$P1620,15)&amp;"-"&amp;FLOOR('Transaction Data'!$P1620,15)+14</f>
        <v>45-59</v>
      </c>
      <c r="R1620" s="2" t="str">
        <f>IF('Transaction Data'!$L1620&lt;=10,"Less Expensive","Expensive")</f>
        <v>Expensive</v>
      </c>
      <c r="S1620" s="4">
        <f>WEEKDAY('Transaction Data'!$A1620)</f>
        <v>4</v>
      </c>
      <c r="T1620" s="2" t="str">
        <f>IF(WEEKDAY('Transaction Data'!$A1620,2)&lt;6,"Weekday","Weekend")</f>
        <v>Weekday</v>
      </c>
    </row>
    <row r="1621" ht="15.75" customHeight="1">
      <c r="A1621" s="1">
        <v>45399.0</v>
      </c>
      <c r="B1621" s="2" t="s">
        <v>1608</v>
      </c>
      <c r="C1621" s="2" t="s">
        <v>69</v>
      </c>
      <c r="D1621" s="1">
        <v>24596.0</v>
      </c>
      <c r="E1621" s="2" t="s">
        <v>27</v>
      </c>
      <c r="F1621" s="2">
        <v>186.0</v>
      </c>
      <c r="G1621" s="2" t="s">
        <v>28</v>
      </c>
      <c r="H1621" s="2" t="s">
        <v>34</v>
      </c>
      <c r="I1621" s="2" t="s">
        <v>25</v>
      </c>
      <c r="J1621" s="2" t="str">
        <f t="array" ref="J1621">XLOOKUP('Transaction Data'!$G1621,Product_Code,Biscuit_Brand)</f>
        <v>Shortbread</v>
      </c>
      <c r="K1621" s="2">
        <f t="array" ref="K1621">XLOOKUP('Transaction Data'!$G1621,Product_Code,Cost)</f>
        <v>10</v>
      </c>
      <c r="L1621" s="2">
        <f t="array" ref="L1621">XLOOKUP('Transaction Data'!$G1621,Product_Code,Unit_Price)</f>
        <v>45</v>
      </c>
      <c r="M1621" s="3">
        <f>'Transaction Data'!$F1621*'Transaction Data'!$K1621</f>
        <v>1860</v>
      </c>
      <c r="N1621" s="3">
        <f>'Transaction Data'!$F1621*'Transaction Data'!$L1621</f>
        <v>8370</v>
      </c>
      <c r="O1621" s="3">
        <f>'Transaction Data'!$N1621-'Transaction Data'!$M1621</f>
        <v>6510</v>
      </c>
      <c r="P1621" s="2">
        <f>DATEDIF('Transaction Data'!$D1621,'Transaction Data'!$A1621,"y")</f>
        <v>56</v>
      </c>
      <c r="Q1621" s="2" t="str">
        <f>FLOOR('Transaction Data'!$P1621,15)&amp;"-"&amp;FLOOR('Transaction Data'!$P1621,15)+14</f>
        <v>45-59</v>
      </c>
      <c r="R1621" s="2" t="str">
        <f>IF('Transaction Data'!$L1621&lt;=10,"Less Expensive","Expensive")</f>
        <v>Expensive</v>
      </c>
      <c r="S1621" s="4">
        <f>WEEKDAY('Transaction Data'!$A1621)</f>
        <v>4</v>
      </c>
      <c r="T1621" s="2" t="str">
        <f>IF(WEEKDAY('Transaction Data'!$A1621,2)&lt;6,"Weekday","Weekend")</f>
        <v>Weekday</v>
      </c>
    </row>
    <row r="1622" ht="15.75" customHeight="1">
      <c r="A1622" s="1">
        <v>45476.0</v>
      </c>
      <c r="B1622" s="2" t="s">
        <v>1609</v>
      </c>
      <c r="C1622" s="2" t="s">
        <v>21</v>
      </c>
      <c r="D1622" s="1">
        <v>26048.0</v>
      </c>
      <c r="E1622" s="2" t="s">
        <v>37</v>
      </c>
      <c r="F1622" s="2">
        <v>165.0</v>
      </c>
      <c r="G1622" s="2" t="s">
        <v>33</v>
      </c>
      <c r="H1622" s="2" t="s">
        <v>24</v>
      </c>
      <c r="I1622" s="2" t="s">
        <v>25</v>
      </c>
      <c r="J1622" s="2" t="str">
        <f t="array" ref="J1622">XLOOKUP('Transaction Data'!$G1622,Product_Code,Biscuit_Brand)</f>
        <v>Caramel Biscuits</v>
      </c>
      <c r="K1622" s="2">
        <f t="array" ref="K1622">XLOOKUP('Transaction Data'!$G1622,Product_Code,Cost)</f>
        <v>18</v>
      </c>
      <c r="L1622" s="2">
        <f t="array" ref="L1622">XLOOKUP('Transaction Data'!$G1622,Product_Code,Unit_Price)</f>
        <v>22</v>
      </c>
      <c r="M1622" s="3">
        <f>'Transaction Data'!$F1622*'Transaction Data'!$K1622</f>
        <v>2970</v>
      </c>
      <c r="N1622" s="3">
        <f>'Transaction Data'!$F1622*'Transaction Data'!$L1622</f>
        <v>3630</v>
      </c>
      <c r="O1622" s="3">
        <f>'Transaction Data'!$N1622-'Transaction Data'!$M1622</f>
        <v>660</v>
      </c>
      <c r="P1622" s="2">
        <f>DATEDIF('Transaction Data'!$D1622,'Transaction Data'!$A1622,"y")</f>
        <v>53</v>
      </c>
      <c r="Q1622" s="2" t="str">
        <f>FLOOR('Transaction Data'!$P1622,15)&amp;"-"&amp;FLOOR('Transaction Data'!$P1622,15)+14</f>
        <v>45-59</v>
      </c>
      <c r="R1622" s="2" t="str">
        <f>IF('Transaction Data'!$L1622&lt;=10,"Less Expensive","Expensive")</f>
        <v>Expensive</v>
      </c>
      <c r="S1622" s="4">
        <f>WEEKDAY('Transaction Data'!$A1622)</f>
        <v>4</v>
      </c>
      <c r="T1622" s="2" t="str">
        <f>IF(WEEKDAY('Transaction Data'!$A1622,2)&lt;6,"Weekday","Weekend")</f>
        <v>Weekday</v>
      </c>
    </row>
    <row r="1623" ht="15.75" customHeight="1">
      <c r="A1623" s="1">
        <v>45478.0</v>
      </c>
      <c r="B1623" s="2" t="s">
        <v>1610</v>
      </c>
      <c r="C1623" s="2" t="s">
        <v>78</v>
      </c>
      <c r="D1623" s="1">
        <v>28398.0</v>
      </c>
      <c r="E1623" s="2" t="s">
        <v>22</v>
      </c>
      <c r="F1623" s="2">
        <v>213.0</v>
      </c>
      <c r="G1623" s="2" t="s">
        <v>61</v>
      </c>
      <c r="H1623" s="2" t="s">
        <v>29</v>
      </c>
      <c r="I1623" s="2" t="s">
        <v>25</v>
      </c>
      <c r="J1623" s="2" t="str">
        <f t="array" ref="J1623">XLOOKUP('Transaction Data'!$G1623,Product_Code,Biscuit_Brand)</f>
        <v>Choco Delight</v>
      </c>
      <c r="K1623" s="2">
        <f t="array" ref="K1623">XLOOKUP('Transaction Data'!$G1623,Product_Code,Cost)</f>
        <v>3</v>
      </c>
      <c r="L1623" s="2">
        <f t="array" ref="L1623">XLOOKUP('Transaction Data'!$G1623,Product_Code,Unit_Price)</f>
        <v>5</v>
      </c>
      <c r="M1623" s="3">
        <f>'Transaction Data'!$F1623*'Transaction Data'!$K1623</f>
        <v>639</v>
      </c>
      <c r="N1623" s="3">
        <f>'Transaction Data'!$F1623*'Transaction Data'!$L1623</f>
        <v>1065</v>
      </c>
      <c r="O1623" s="3">
        <f>'Transaction Data'!$N1623-'Transaction Data'!$M1623</f>
        <v>426</v>
      </c>
      <c r="P1623" s="2">
        <f>DATEDIF('Transaction Data'!$D1623,'Transaction Data'!$A1623,"y")</f>
        <v>46</v>
      </c>
      <c r="Q1623" s="2" t="str">
        <f>FLOOR('Transaction Data'!$P1623,15)&amp;"-"&amp;FLOOR('Transaction Data'!$P1623,15)+14</f>
        <v>45-59</v>
      </c>
      <c r="R1623" s="2" t="str">
        <f>IF('Transaction Data'!$L1623&lt;=10,"Less Expensive","Expensive")</f>
        <v>Less Expensive</v>
      </c>
      <c r="S1623" s="4">
        <f>WEEKDAY('Transaction Data'!$A1623)</f>
        <v>6</v>
      </c>
      <c r="T1623" s="2" t="str">
        <f>IF(WEEKDAY('Transaction Data'!$A1623,2)&lt;6,"Weekday","Weekend")</f>
        <v>Weekday</v>
      </c>
    </row>
    <row r="1624" ht="15.75" customHeight="1">
      <c r="A1624" s="1">
        <v>45325.0</v>
      </c>
      <c r="B1624" s="2" t="s">
        <v>1611</v>
      </c>
      <c r="C1624" s="2" t="s">
        <v>69</v>
      </c>
      <c r="D1624" s="1">
        <v>21523.0</v>
      </c>
      <c r="E1624" s="2" t="s">
        <v>22</v>
      </c>
      <c r="F1624" s="2">
        <v>48.0</v>
      </c>
      <c r="G1624" s="2" t="s">
        <v>33</v>
      </c>
      <c r="H1624" s="2" t="s">
        <v>34</v>
      </c>
      <c r="I1624" s="2" t="s">
        <v>25</v>
      </c>
      <c r="J1624" s="2" t="str">
        <f t="array" ref="J1624">XLOOKUP('Transaction Data'!$G1624,Product_Code,Biscuit_Brand)</f>
        <v>Caramel Biscuits</v>
      </c>
      <c r="K1624" s="2">
        <f t="array" ref="K1624">XLOOKUP('Transaction Data'!$G1624,Product_Code,Cost)</f>
        <v>18</v>
      </c>
      <c r="L1624" s="2">
        <f t="array" ref="L1624">XLOOKUP('Transaction Data'!$G1624,Product_Code,Unit_Price)</f>
        <v>22</v>
      </c>
      <c r="M1624" s="3">
        <f>'Transaction Data'!$F1624*'Transaction Data'!$K1624</f>
        <v>864</v>
      </c>
      <c r="N1624" s="3">
        <f>'Transaction Data'!$F1624*'Transaction Data'!$L1624</f>
        <v>1056</v>
      </c>
      <c r="O1624" s="3">
        <f>'Transaction Data'!$N1624-'Transaction Data'!$M1624</f>
        <v>192</v>
      </c>
      <c r="P1624" s="2">
        <f>DATEDIF('Transaction Data'!$D1624,'Transaction Data'!$A1624,"y")</f>
        <v>65</v>
      </c>
      <c r="Q1624" s="2" t="str">
        <f>FLOOR('Transaction Data'!$P1624,15)&amp;"-"&amp;FLOOR('Transaction Data'!$P1624,15)+14</f>
        <v>60-74</v>
      </c>
      <c r="R1624" s="2" t="str">
        <f>IF('Transaction Data'!$L1624&lt;=10,"Less Expensive","Expensive")</f>
        <v>Expensive</v>
      </c>
      <c r="S1624" s="4">
        <f>WEEKDAY('Transaction Data'!$A1624)</f>
        <v>7</v>
      </c>
      <c r="T1624" s="2" t="str">
        <f>IF(WEEKDAY('Transaction Data'!$A1624,2)&lt;6,"Weekday","Weekend")</f>
        <v>Weekend</v>
      </c>
    </row>
    <row r="1625" ht="15.75" customHeight="1">
      <c r="A1625" s="1">
        <v>45355.0</v>
      </c>
      <c r="B1625" s="2" t="s">
        <v>1612</v>
      </c>
      <c r="C1625" s="2" t="s">
        <v>78</v>
      </c>
      <c r="D1625" s="1">
        <v>19811.0</v>
      </c>
      <c r="E1625" s="2" t="s">
        <v>37</v>
      </c>
      <c r="F1625" s="2">
        <v>155.0</v>
      </c>
      <c r="G1625" s="2" t="s">
        <v>55</v>
      </c>
      <c r="H1625" s="2" t="s">
        <v>24</v>
      </c>
      <c r="I1625" s="2" t="s">
        <v>25</v>
      </c>
      <c r="J1625" s="2" t="str">
        <f t="array" ref="J1625">XLOOKUP('Transaction Data'!$G1625,Product_Code,Biscuit_Brand)</f>
        <v>Vanilla Wafers</v>
      </c>
      <c r="K1625" s="2">
        <f t="array" ref="K1625">XLOOKUP('Transaction Data'!$G1625,Product_Code,Cost)</f>
        <v>18</v>
      </c>
      <c r="L1625" s="2">
        <f t="array" ref="L1625">XLOOKUP('Transaction Data'!$G1625,Product_Code,Unit_Price)</f>
        <v>36</v>
      </c>
      <c r="M1625" s="3">
        <f>'Transaction Data'!$F1625*'Transaction Data'!$K1625</f>
        <v>2790</v>
      </c>
      <c r="N1625" s="3">
        <f>'Transaction Data'!$F1625*'Transaction Data'!$L1625</f>
        <v>5580</v>
      </c>
      <c r="O1625" s="3">
        <f>'Transaction Data'!$N1625-'Transaction Data'!$M1625</f>
        <v>2790</v>
      </c>
      <c r="P1625" s="2">
        <f>DATEDIF('Transaction Data'!$D1625,'Transaction Data'!$A1625,"y")</f>
        <v>69</v>
      </c>
      <c r="Q1625" s="2" t="str">
        <f>FLOOR('Transaction Data'!$P1625,15)&amp;"-"&amp;FLOOR('Transaction Data'!$P1625,15)+14</f>
        <v>60-74</v>
      </c>
      <c r="R1625" s="2" t="str">
        <f>IF('Transaction Data'!$L1625&lt;=10,"Less Expensive","Expensive")</f>
        <v>Expensive</v>
      </c>
      <c r="S1625" s="4">
        <f>WEEKDAY('Transaction Data'!$A1625)</f>
        <v>2</v>
      </c>
      <c r="T1625" s="2" t="str">
        <f>IF(WEEKDAY('Transaction Data'!$A1625,2)&lt;6,"Weekday","Weekend")</f>
        <v>Weekday</v>
      </c>
    </row>
    <row r="1626" ht="15.75" customHeight="1">
      <c r="A1626" s="1">
        <v>45358.0</v>
      </c>
      <c r="B1626" s="2" t="s">
        <v>1613</v>
      </c>
      <c r="C1626" s="2" t="s">
        <v>41</v>
      </c>
      <c r="D1626" s="1">
        <v>16438.0</v>
      </c>
      <c r="E1626" s="2" t="s">
        <v>22</v>
      </c>
      <c r="F1626" s="2">
        <v>394.0</v>
      </c>
      <c r="G1626" s="2" t="s">
        <v>44</v>
      </c>
      <c r="H1626" s="2" t="s">
        <v>29</v>
      </c>
      <c r="I1626" s="2" t="s">
        <v>25</v>
      </c>
      <c r="J1626" s="2" t="str">
        <f t="array" ref="J1626">XLOOKUP('Transaction Data'!$G1626,Product_Code,Biscuit_Brand)</f>
        <v>Butter Crunch</v>
      </c>
      <c r="K1626" s="2">
        <f t="array" ref="K1626">XLOOKUP('Transaction Data'!$G1626,Product_Code,Cost)</f>
        <v>10</v>
      </c>
      <c r="L1626" s="2">
        <f t="array" ref="L1626">XLOOKUP('Transaction Data'!$G1626,Product_Code,Unit_Price)</f>
        <v>11</v>
      </c>
      <c r="M1626" s="3">
        <f>'Transaction Data'!$F1626*'Transaction Data'!$K1626</f>
        <v>3940</v>
      </c>
      <c r="N1626" s="3">
        <f>'Transaction Data'!$F1626*'Transaction Data'!$L1626</f>
        <v>4334</v>
      </c>
      <c r="O1626" s="3">
        <f>'Transaction Data'!$N1626-'Transaction Data'!$M1626</f>
        <v>394</v>
      </c>
      <c r="P1626" s="2">
        <f>DATEDIF('Transaction Data'!$D1626,'Transaction Data'!$A1626,"y")</f>
        <v>79</v>
      </c>
      <c r="Q1626" s="2" t="str">
        <f>FLOOR('Transaction Data'!$P1626,15)&amp;"-"&amp;FLOOR('Transaction Data'!$P1626,15)+14</f>
        <v>75-89</v>
      </c>
      <c r="R1626" s="2" t="str">
        <f>IF('Transaction Data'!$L1626&lt;=10,"Less Expensive","Expensive")</f>
        <v>Expensive</v>
      </c>
      <c r="S1626" s="4">
        <f>WEEKDAY('Transaction Data'!$A1626)</f>
        <v>5</v>
      </c>
      <c r="T1626" s="2" t="str">
        <f>IF(WEEKDAY('Transaction Data'!$A1626,2)&lt;6,"Weekday","Weekend")</f>
        <v>Weekday</v>
      </c>
    </row>
    <row r="1627" ht="15.75" customHeight="1">
      <c r="A1627" s="1">
        <v>45392.0</v>
      </c>
      <c r="B1627" s="2" t="s">
        <v>1614</v>
      </c>
      <c r="C1627" s="2" t="s">
        <v>21</v>
      </c>
      <c r="D1627" s="1">
        <v>17893.0</v>
      </c>
      <c r="E1627" s="2" t="s">
        <v>22</v>
      </c>
      <c r="F1627" s="2">
        <v>59.0</v>
      </c>
      <c r="G1627" s="2" t="s">
        <v>60</v>
      </c>
      <c r="H1627" s="2" t="s">
        <v>34</v>
      </c>
      <c r="I1627" s="2" t="s">
        <v>25</v>
      </c>
      <c r="J1627" s="2" t="str">
        <f t="array" ref="J1627">XLOOKUP('Transaction Data'!$G1627,Product_Code,Biscuit_Brand)</f>
        <v>Peanut Butter Bites</v>
      </c>
      <c r="K1627" s="2">
        <f t="array" ref="K1627">XLOOKUP('Transaction Data'!$G1627,Product_Code,Cost)</f>
        <v>5</v>
      </c>
      <c r="L1627" s="2">
        <f t="array" ref="L1627">XLOOKUP('Transaction Data'!$G1627,Product_Code,Unit_Price)</f>
        <v>7</v>
      </c>
      <c r="M1627" s="3">
        <f>'Transaction Data'!$F1627*'Transaction Data'!$K1627</f>
        <v>295</v>
      </c>
      <c r="N1627" s="3">
        <f>'Transaction Data'!$F1627*'Transaction Data'!$L1627</f>
        <v>413</v>
      </c>
      <c r="O1627" s="3">
        <f>'Transaction Data'!$N1627-'Transaction Data'!$M1627</f>
        <v>118</v>
      </c>
      <c r="P1627" s="2">
        <f>DATEDIF('Transaction Data'!$D1627,'Transaction Data'!$A1627,"y")</f>
        <v>75</v>
      </c>
      <c r="Q1627" s="2" t="str">
        <f>FLOOR('Transaction Data'!$P1627,15)&amp;"-"&amp;FLOOR('Transaction Data'!$P1627,15)+14</f>
        <v>75-89</v>
      </c>
      <c r="R1627" s="2" t="str">
        <f>IF('Transaction Data'!$L1627&lt;=10,"Less Expensive","Expensive")</f>
        <v>Less Expensive</v>
      </c>
      <c r="S1627" s="4">
        <f>WEEKDAY('Transaction Data'!$A1627)</f>
        <v>4</v>
      </c>
      <c r="T1627" s="2" t="str">
        <f>IF(WEEKDAY('Transaction Data'!$A1627,2)&lt;6,"Weekday","Weekend")</f>
        <v>Weekday</v>
      </c>
    </row>
    <row r="1628" ht="15.75" customHeight="1">
      <c r="A1628" s="1">
        <v>45471.0</v>
      </c>
      <c r="B1628" s="2" t="s">
        <v>1615</v>
      </c>
      <c r="C1628" s="2" t="s">
        <v>32</v>
      </c>
      <c r="D1628" s="1">
        <v>33379.0</v>
      </c>
      <c r="E1628" s="2" t="s">
        <v>27</v>
      </c>
      <c r="F1628" s="2">
        <v>407.0</v>
      </c>
      <c r="G1628" s="2" t="s">
        <v>38</v>
      </c>
      <c r="H1628" s="2" t="s">
        <v>24</v>
      </c>
      <c r="I1628" s="2" t="s">
        <v>25</v>
      </c>
      <c r="J1628" s="2" t="str">
        <f t="array" ref="J1628">XLOOKUP('Transaction Data'!$G1628,Product_Code,Biscuit_Brand)</f>
        <v>Ginger Snaps</v>
      </c>
      <c r="K1628" s="2">
        <f t="array" ref="K1628">XLOOKUP('Transaction Data'!$G1628,Product_Code,Cost)</f>
        <v>14</v>
      </c>
      <c r="L1628" s="2">
        <f t="array" ref="L1628">XLOOKUP('Transaction Data'!$G1628,Product_Code,Unit_Price)</f>
        <v>28</v>
      </c>
      <c r="M1628" s="3">
        <f>'Transaction Data'!$F1628*'Transaction Data'!$K1628</f>
        <v>5698</v>
      </c>
      <c r="N1628" s="3">
        <f>'Transaction Data'!$F1628*'Transaction Data'!$L1628</f>
        <v>11396</v>
      </c>
      <c r="O1628" s="3">
        <f>'Transaction Data'!$N1628-'Transaction Data'!$M1628</f>
        <v>5698</v>
      </c>
      <c r="P1628" s="2">
        <f>DATEDIF('Transaction Data'!$D1628,'Transaction Data'!$A1628,"y")</f>
        <v>33</v>
      </c>
      <c r="Q1628" s="2" t="str">
        <f>FLOOR('Transaction Data'!$P1628,15)&amp;"-"&amp;FLOOR('Transaction Data'!$P1628,15)+14</f>
        <v>30-44</v>
      </c>
      <c r="R1628" s="2" t="str">
        <f>IF('Transaction Data'!$L1628&lt;=10,"Less Expensive","Expensive")</f>
        <v>Expensive</v>
      </c>
      <c r="S1628" s="4">
        <f>WEEKDAY('Transaction Data'!$A1628)</f>
        <v>6</v>
      </c>
      <c r="T1628" s="2" t="str">
        <f>IF(WEEKDAY('Transaction Data'!$A1628,2)&lt;6,"Weekday","Weekend")</f>
        <v>Weekday</v>
      </c>
    </row>
    <row r="1629" ht="15.75" customHeight="1">
      <c r="A1629" s="1">
        <v>45323.0</v>
      </c>
      <c r="B1629" s="2" t="s">
        <v>1616</v>
      </c>
      <c r="C1629" s="2" t="s">
        <v>78</v>
      </c>
      <c r="D1629" s="1">
        <v>21857.0</v>
      </c>
      <c r="E1629" s="2" t="s">
        <v>27</v>
      </c>
      <c r="F1629" s="2">
        <v>164.0</v>
      </c>
      <c r="G1629" s="2" t="s">
        <v>38</v>
      </c>
      <c r="H1629" s="2" t="s">
        <v>29</v>
      </c>
      <c r="I1629" s="2" t="s">
        <v>25</v>
      </c>
      <c r="J1629" s="2" t="str">
        <f t="array" ref="J1629">XLOOKUP('Transaction Data'!$G1629,Product_Code,Biscuit_Brand)</f>
        <v>Ginger Snaps</v>
      </c>
      <c r="K1629" s="2">
        <f t="array" ref="K1629">XLOOKUP('Transaction Data'!$G1629,Product_Code,Cost)</f>
        <v>14</v>
      </c>
      <c r="L1629" s="2">
        <f t="array" ref="L1629">XLOOKUP('Transaction Data'!$G1629,Product_Code,Unit_Price)</f>
        <v>28</v>
      </c>
      <c r="M1629" s="3">
        <f>'Transaction Data'!$F1629*'Transaction Data'!$K1629</f>
        <v>2296</v>
      </c>
      <c r="N1629" s="3">
        <f>'Transaction Data'!$F1629*'Transaction Data'!$L1629</f>
        <v>4592</v>
      </c>
      <c r="O1629" s="3">
        <f>'Transaction Data'!$N1629-'Transaction Data'!$M1629</f>
        <v>2296</v>
      </c>
      <c r="P1629" s="2">
        <f>DATEDIF('Transaction Data'!$D1629,'Transaction Data'!$A1629,"y")</f>
        <v>64</v>
      </c>
      <c r="Q1629" s="2" t="str">
        <f>FLOOR('Transaction Data'!$P1629,15)&amp;"-"&amp;FLOOR('Transaction Data'!$P1629,15)+14</f>
        <v>60-74</v>
      </c>
      <c r="R1629" s="2" t="str">
        <f>IF('Transaction Data'!$L1629&lt;=10,"Less Expensive","Expensive")</f>
        <v>Expensive</v>
      </c>
      <c r="S1629" s="4">
        <f>WEEKDAY('Transaction Data'!$A1629)</f>
        <v>5</v>
      </c>
      <c r="T1629" s="2" t="str">
        <f>IF(WEEKDAY('Transaction Data'!$A1629,2)&lt;6,"Weekday","Weekend")</f>
        <v>Weekday</v>
      </c>
    </row>
    <row r="1630" ht="15.75" customHeight="1">
      <c r="A1630" s="1">
        <v>45365.0</v>
      </c>
      <c r="B1630" s="2" t="s">
        <v>1617</v>
      </c>
      <c r="C1630" s="2" t="s">
        <v>65</v>
      </c>
      <c r="D1630" s="1">
        <v>30273.0</v>
      </c>
      <c r="E1630" s="2" t="s">
        <v>22</v>
      </c>
      <c r="F1630" s="2">
        <v>218.0</v>
      </c>
      <c r="G1630" s="2" t="s">
        <v>28</v>
      </c>
      <c r="H1630" s="2" t="s">
        <v>34</v>
      </c>
      <c r="I1630" s="2" t="s">
        <v>25</v>
      </c>
      <c r="J1630" s="2" t="str">
        <f t="array" ref="J1630">XLOOKUP('Transaction Data'!$G1630,Product_Code,Biscuit_Brand)</f>
        <v>Shortbread</v>
      </c>
      <c r="K1630" s="2">
        <f t="array" ref="K1630">XLOOKUP('Transaction Data'!$G1630,Product_Code,Cost)</f>
        <v>10</v>
      </c>
      <c r="L1630" s="2">
        <f t="array" ref="L1630">XLOOKUP('Transaction Data'!$G1630,Product_Code,Unit_Price)</f>
        <v>45</v>
      </c>
      <c r="M1630" s="3">
        <f>'Transaction Data'!$F1630*'Transaction Data'!$K1630</f>
        <v>2180</v>
      </c>
      <c r="N1630" s="3">
        <f>'Transaction Data'!$F1630*'Transaction Data'!$L1630</f>
        <v>9810</v>
      </c>
      <c r="O1630" s="3">
        <f>'Transaction Data'!$N1630-'Transaction Data'!$M1630</f>
        <v>7630</v>
      </c>
      <c r="P1630" s="2">
        <f>DATEDIF('Transaction Data'!$D1630,'Transaction Data'!$A1630,"y")</f>
        <v>41</v>
      </c>
      <c r="Q1630" s="2" t="str">
        <f>FLOOR('Transaction Data'!$P1630,15)&amp;"-"&amp;FLOOR('Transaction Data'!$P1630,15)+14</f>
        <v>30-44</v>
      </c>
      <c r="R1630" s="2" t="str">
        <f>IF('Transaction Data'!$L1630&lt;=10,"Less Expensive","Expensive")</f>
        <v>Expensive</v>
      </c>
      <c r="S1630" s="4">
        <f>WEEKDAY('Transaction Data'!$A1630)</f>
        <v>5</v>
      </c>
      <c r="T1630" s="2" t="str">
        <f>IF(WEEKDAY('Transaction Data'!$A1630,2)&lt;6,"Weekday","Weekend")</f>
        <v>Weekday</v>
      </c>
    </row>
    <row r="1631" ht="15.75" customHeight="1">
      <c r="A1631" s="1">
        <v>45456.0</v>
      </c>
      <c r="B1631" s="2" t="s">
        <v>1618</v>
      </c>
      <c r="C1631" s="2" t="s">
        <v>78</v>
      </c>
      <c r="D1631" s="1">
        <v>32146.0</v>
      </c>
      <c r="E1631" s="2" t="s">
        <v>22</v>
      </c>
      <c r="F1631" s="2">
        <v>61.0</v>
      </c>
      <c r="G1631" s="2" t="s">
        <v>57</v>
      </c>
      <c r="H1631" s="2" t="s">
        <v>24</v>
      </c>
      <c r="I1631" s="2" t="s">
        <v>25</v>
      </c>
      <c r="J1631" s="2" t="str">
        <f t="array" ref="J1631">XLOOKUP('Transaction Data'!$G1631,Product_Code,Biscuit_Brand)</f>
        <v>Oatmeal Cookies</v>
      </c>
      <c r="K1631" s="2">
        <f t="array" ref="K1631">XLOOKUP('Transaction Data'!$G1631,Product_Code,Cost)</f>
        <v>19</v>
      </c>
      <c r="L1631" s="2">
        <f t="array" ref="L1631">XLOOKUP('Transaction Data'!$G1631,Product_Code,Unit_Price)</f>
        <v>23</v>
      </c>
      <c r="M1631" s="3">
        <f>'Transaction Data'!$F1631*'Transaction Data'!$K1631</f>
        <v>1159</v>
      </c>
      <c r="N1631" s="3">
        <f>'Transaction Data'!$F1631*'Transaction Data'!$L1631</f>
        <v>1403</v>
      </c>
      <c r="O1631" s="3">
        <f>'Transaction Data'!$N1631-'Transaction Data'!$M1631</f>
        <v>244</v>
      </c>
      <c r="P1631" s="2">
        <f>DATEDIF('Transaction Data'!$D1631,'Transaction Data'!$A1631,"y")</f>
        <v>36</v>
      </c>
      <c r="Q1631" s="2" t="str">
        <f>FLOOR('Transaction Data'!$P1631,15)&amp;"-"&amp;FLOOR('Transaction Data'!$P1631,15)+14</f>
        <v>30-44</v>
      </c>
      <c r="R1631" s="2" t="str">
        <f>IF('Transaction Data'!$L1631&lt;=10,"Less Expensive","Expensive")</f>
        <v>Expensive</v>
      </c>
      <c r="S1631" s="4">
        <f>WEEKDAY('Transaction Data'!$A1631)</f>
        <v>5</v>
      </c>
      <c r="T1631" s="2" t="str">
        <f>IF(WEEKDAY('Transaction Data'!$A1631,2)&lt;6,"Weekday","Weekend")</f>
        <v>Weekday</v>
      </c>
    </row>
    <row r="1632" ht="15.75" customHeight="1">
      <c r="A1632" s="1">
        <v>45309.0</v>
      </c>
      <c r="B1632" s="2" t="s">
        <v>1619</v>
      </c>
      <c r="C1632" s="2" t="s">
        <v>51</v>
      </c>
      <c r="D1632" s="1">
        <v>35562.0</v>
      </c>
      <c r="E1632" s="2" t="s">
        <v>37</v>
      </c>
      <c r="F1632" s="2">
        <v>25.0</v>
      </c>
      <c r="G1632" s="2" t="s">
        <v>33</v>
      </c>
      <c r="H1632" s="2" t="s">
        <v>29</v>
      </c>
      <c r="I1632" s="2" t="s">
        <v>25</v>
      </c>
      <c r="J1632" s="2" t="str">
        <f t="array" ref="J1632">XLOOKUP('Transaction Data'!$G1632,Product_Code,Biscuit_Brand)</f>
        <v>Caramel Biscuits</v>
      </c>
      <c r="K1632" s="2">
        <f t="array" ref="K1632">XLOOKUP('Transaction Data'!$G1632,Product_Code,Cost)</f>
        <v>18</v>
      </c>
      <c r="L1632" s="2">
        <f t="array" ref="L1632">XLOOKUP('Transaction Data'!$G1632,Product_Code,Unit_Price)</f>
        <v>22</v>
      </c>
      <c r="M1632" s="3">
        <f>'Transaction Data'!$F1632*'Transaction Data'!$K1632</f>
        <v>450</v>
      </c>
      <c r="N1632" s="3">
        <f>'Transaction Data'!$F1632*'Transaction Data'!$L1632</f>
        <v>550</v>
      </c>
      <c r="O1632" s="3">
        <f>'Transaction Data'!$N1632-'Transaction Data'!$M1632</f>
        <v>100</v>
      </c>
      <c r="P1632" s="2">
        <f>DATEDIF('Transaction Data'!$D1632,'Transaction Data'!$A1632,"y")</f>
        <v>26</v>
      </c>
      <c r="Q1632" s="2" t="str">
        <f>FLOOR('Transaction Data'!$P1632,15)&amp;"-"&amp;FLOOR('Transaction Data'!$P1632,15)+14</f>
        <v>15-29</v>
      </c>
      <c r="R1632" s="2" t="str">
        <f>IF('Transaction Data'!$L1632&lt;=10,"Less Expensive","Expensive")</f>
        <v>Expensive</v>
      </c>
      <c r="S1632" s="4">
        <f>WEEKDAY('Transaction Data'!$A1632)</f>
        <v>5</v>
      </c>
      <c r="T1632" s="2" t="str">
        <f>IF(WEEKDAY('Transaction Data'!$A1632,2)&lt;6,"Weekday","Weekend")</f>
        <v>Weekday</v>
      </c>
    </row>
    <row r="1633" ht="15.75" customHeight="1">
      <c r="A1633" s="1">
        <v>45356.0</v>
      </c>
      <c r="B1633" s="2" t="s">
        <v>1620</v>
      </c>
      <c r="C1633" s="2" t="s">
        <v>21</v>
      </c>
      <c r="D1633" s="1">
        <v>19813.0</v>
      </c>
      <c r="E1633" s="2" t="s">
        <v>27</v>
      </c>
      <c r="F1633" s="2">
        <v>280.0</v>
      </c>
      <c r="G1633" s="2" t="s">
        <v>60</v>
      </c>
      <c r="H1633" s="2" t="s">
        <v>34</v>
      </c>
      <c r="I1633" s="2" t="s">
        <v>25</v>
      </c>
      <c r="J1633" s="2" t="str">
        <f t="array" ref="J1633">XLOOKUP('Transaction Data'!$G1633,Product_Code,Biscuit_Brand)</f>
        <v>Peanut Butter Bites</v>
      </c>
      <c r="K1633" s="2">
        <f t="array" ref="K1633">XLOOKUP('Transaction Data'!$G1633,Product_Code,Cost)</f>
        <v>5</v>
      </c>
      <c r="L1633" s="2">
        <f t="array" ref="L1633">XLOOKUP('Transaction Data'!$G1633,Product_Code,Unit_Price)</f>
        <v>7</v>
      </c>
      <c r="M1633" s="3">
        <f>'Transaction Data'!$F1633*'Transaction Data'!$K1633</f>
        <v>1400</v>
      </c>
      <c r="N1633" s="3">
        <f>'Transaction Data'!$F1633*'Transaction Data'!$L1633</f>
        <v>1960</v>
      </c>
      <c r="O1633" s="3">
        <f>'Transaction Data'!$N1633-'Transaction Data'!$M1633</f>
        <v>560</v>
      </c>
      <c r="P1633" s="2">
        <f>DATEDIF('Transaction Data'!$D1633,'Transaction Data'!$A1633,"y")</f>
        <v>69</v>
      </c>
      <c r="Q1633" s="2" t="str">
        <f>FLOOR('Transaction Data'!$P1633,15)&amp;"-"&amp;FLOOR('Transaction Data'!$P1633,15)+14</f>
        <v>60-74</v>
      </c>
      <c r="R1633" s="2" t="str">
        <f>IF('Transaction Data'!$L1633&lt;=10,"Less Expensive","Expensive")</f>
        <v>Less Expensive</v>
      </c>
      <c r="S1633" s="4">
        <f>WEEKDAY('Transaction Data'!$A1633)</f>
        <v>3</v>
      </c>
      <c r="T1633" s="2" t="str">
        <f>IF(WEEKDAY('Transaction Data'!$A1633,2)&lt;6,"Weekday","Weekend")</f>
        <v>Weekday</v>
      </c>
    </row>
    <row r="1634" ht="15.75" customHeight="1">
      <c r="A1634" s="1">
        <v>45296.0</v>
      </c>
      <c r="B1634" s="2" t="s">
        <v>1621</v>
      </c>
      <c r="C1634" s="2" t="s">
        <v>65</v>
      </c>
      <c r="D1634" s="1">
        <v>19803.0</v>
      </c>
      <c r="E1634" s="2" t="s">
        <v>63</v>
      </c>
      <c r="F1634" s="2">
        <v>55.0</v>
      </c>
      <c r="G1634" s="2" t="s">
        <v>61</v>
      </c>
      <c r="H1634" s="2" t="s">
        <v>24</v>
      </c>
      <c r="I1634" s="2" t="s">
        <v>25</v>
      </c>
      <c r="J1634" s="2" t="str">
        <f t="array" ref="J1634">XLOOKUP('Transaction Data'!$G1634,Product_Code,Biscuit_Brand)</f>
        <v>Choco Delight</v>
      </c>
      <c r="K1634" s="2">
        <f t="array" ref="K1634">XLOOKUP('Transaction Data'!$G1634,Product_Code,Cost)</f>
        <v>3</v>
      </c>
      <c r="L1634" s="2">
        <f t="array" ref="L1634">XLOOKUP('Transaction Data'!$G1634,Product_Code,Unit_Price)</f>
        <v>5</v>
      </c>
      <c r="M1634" s="3">
        <f>'Transaction Data'!$F1634*'Transaction Data'!$K1634</f>
        <v>165</v>
      </c>
      <c r="N1634" s="3">
        <f>'Transaction Data'!$F1634*'Transaction Data'!$L1634</f>
        <v>275</v>
      </c>
      <c r="O1634" s="3">
        <f>'Transaction Data'!$N1634-'Transaction Data'!$M1634</f>
        <v>110</v>
      </c>
      <c r="P1634" s="2">
        <f>DATEDIF('Transaction Data'!$D1634,'Transaction Data'!$A1634,"y")</f>
        <v>69</v>
      </c>
      <c r="Q1634" s="2" t="str">
        <f>FLOOR('Transaction Data'!$P1634,15)&amp;"-"&amp;FLOOR('Transaction Data'!$P1634,15)+14</f>
        <v>60-74</v>
      </c>
      <c r="R1634" s="2" t="str">
        <f>IF('Transaction Data'!$L1634&lt;=10,"Less Expensive","Expensive")</f>
        <v>Less Expensive</v>
      </c>
      <c r="S1634" s="4">
        <f>WEEKDAY('Transaction Data'!$A1634)</f>
        <v>6</v>
      </c>
      <c r="T1634" s="2" t="str">
        <f>IF(WEEKDAY('Transaction Data'!$A1634,2)&lt;6,"Weekday","Weekend")</f>
        <v>Weekday</v>
      </c>
    </row>
    <row r="1635" ht="15.75" customHeight="1">
      <c r="A1635" s="1">
        <v>45418.0</v>
      </c>
      <c r="B1635" s="2" t="s">
        <v>1622</v>
      </c>
      <c r="C1635" s="2" t="s">
        <v>47</v>
      </c>
      <c r="D1635" s="1">
        <v>28099.0</v>
      </c>
      <c r="E1635" s="2" t="s">
        <v>27</v>
      </c>
      <c r="F1635" s="2">
        <v>239.0</v>
      </c>
      <c r="G1635" s="2" t="s">
        <v>48</v>
      </c>
      <c r="H1635" s="2" t="s">
        <v>29</v>
      </c>
      <c r="I1635" s="2" t="s">
        <v>25</v>
      </c>
      <c r="J1635" s="2" t="str">
        <f t="array" ref="J1635">XLOOKUP('Transaction Data'!$G1635,Product_Code,Biscuit_Brand)</f>
        <v>Lemon Crisps</v>
      </c>
      <c r="K1635" s="2">
        <f t="array" ref="K1635">XLOOKUP('Transaction Data'!$G1635,Product_Code,Cost)</f>
        <v>7</v>
      </c>
      <c r="L1635" s="2">
        <f t="array" ref="L1635">XLOOKUP('Transaction Data'!$G1635,Product_Code,Unit_Price)</f>
        <v>9</v>
      </c>
      <c r="M1635" s="3">
        <f>'Transaction Data'!$F1635*'Transaction Data'!$K1635</f>
        <v>1673</v>
      </c>
      <c r="N1635" s="3">
        <f>'Transaction Data'!$F1635*'Transaction Data'!$L1635</f>
        <v>2151</v>
      </c>
      <c r="O1635" s="3">
        <f>'Transaction Data'!$N1635-'Transaction Data'!$M1635</f>
        <v>478</v>
      </c>
      <c r="P1635" s="2">
        <f>DATEDIF('Transaction Data'!$D1635,'Transaction Data'!$A1635,"y")</f>
        <v>47</v>
      </c>
      <c r="Q1635" s="2" t="str">
        <f>FLOOR('Transaction Data'!$P1635,15)&amp;"-"&amp;FLOOR('Transaction Data'!$P1635,15)+14</f>
        <v>45-59</v>
      </c>
      <c r="R1635" s="2" t="str">
        <f>IF('Transaction Data'!$L1635&lt;=10,"Less Expensive","Expensive")</f>
        <v>Less Expensive</v>
      </c>
      <c r="S1635" s="4">
        <f>WEEKDAY('Transaction Data'!$A1635)</f>
        <v>2</v>
      </c>
      <c r="T1635" s="2" t="str">
        <f>IF(WEEKDAY('Transaction Data'!$A1635,2)&lt;6,"Weekday","Weekend")</f>
        <v>Weekday</v>
      </c>
    </row>
    <row r="1636" ht="15.75" customHeight="1">
      <c r="A1636" s="1">
        <v>45303.0</v>
      </c>
      <c r="B1636" s="2" t="s">
        <v>1623</v>
      </c>
      <c r="C1636" s="2" t="s">
        <v>69</v>
      </c>
      <c r="D1636" s="1">
        <v>36604.0</v>
      </c>
      <c r="E1636" s="2" t="s">
        <v>37</v>
      </c>
      <c r="F1636" s="2">
        <v>48.0</v>
      </c>
      <c r="G1636" s="2" t="s">
        <v>55</v>
      </c>
      <c r="H1636" s="2" t="s">
        <v>34</v>
      </c>
      <c r="I1636" s="2" t="s">
        <v>25</v>
      </c>
      <c r="J1636" s="2" t="str">
        <f t="array" ref="J1636">XLOOKUP('Transaction Data'!$G1636,Product_Code,Biscuit_Brand)</f>
        <v>Vanilla Wafers</v>
      </c>
      <c r="K1636" s="2">
        <f t="array" ref="K1636">XLOOKUP('Transaction Data'!$G1636,Product_Code,Cost)</f>
        <v>18</v>
      </c>
      <c r="L1636" s="2">
        <f t="array" ref="L1636">XLOOKUP('Transaction Data'!$G1636,Product_Code,Unit_Price)</f>
        <v>36</v>
      </c>
      <c r="M1636" s="3">
        <f>'Transaction Data'!$F1636*'Transaction Data'!$K1636</f>
        <v>864</v>
      </c>
      <c r="N1636" s="3">
        <f>'Transaction Data'!$F1636*'Transaction Data'!$L1636</f>
        <v>1728</v>
      </c>
      <c r="O1636" s="3">
        <f>'Transaction Data'!$N1636-'Transaction Data'!$M1636</f>
        <v>864</v>
      </c>
      <c r="P1636" s="2">
        <f>DATEDIF('Transaction Data'!$D1636,'Transaction Data'!$A1636,"y")</f>
        <v>23</v>
      </c>
      <c r="Q1636" s="2" t="str">
        <f>FLOOR('Transaction Data'!$P1636,15)&amp;"-"&amp;FLOOR('Transaction Data'!$P1636,15)+14</f>
        <v>15-29</v>
      </c>
      <c r="R1636" s="2" t="str">
        <f>IF('Transaction Data'!$L1636&lt;=10,"Less Expensive","Expensive")</f>
        <v>Expensive</v>
      </c>
      <c r="S1636" s="4">
        <f>WEEKDAY('Transaction Data'!$A1636)</f>
        <v>6</v>
      </c>
      <c r="T1636" s="2" t="str">
        <f>IF(WEEKDAY('Transaction Data'!$A1636,2)&lt;6,"Weekday","Weekend")</f>
        <v>Weekday</v>
      </c>
    </row>
    <row r="1637" ht="15.75" customHeight="1">
      <c r="A1637" s="1">
        <v>45335.0</v>
      </c>
      <c r="B1637" s="2" t="s">
        <v>1624</v>
      </c>
      <c r="C1637" s="2" t="s">
        <v>72</v>
      </c>
      <c r="D1637" s="1">
        <v>25884.0</v>
      </c>
      <c r="E1637" s="2" t="s">
        <v>37</v>
      </c>
      <c r="F1637" s="2">
        <v>110.0</v>
      </c>
      <c r="G1637" s="2" t="s">
        <v>38</v>
      </c>
      <c r="H1637" s="2" t="s">
        <v>24</v>
      </c>
      <c r="I1637" s="2" t="s">
        <v>25</v>
      </c>
      <c r="J1637" s="2" t="str">
        <f t="array" ref="J1637">XLOOKUP('Transaction Data'!$G1637,Product_Code,Biscuit_Brand)</f>
        <v>Ginger Snaps</v>
      </c>
      <c r="K1637" s="2">
        <f t="array" ref="K1637">XLOOKUP('Transaction Data'!$G1637,Product_Code,Cost)</f>
        <v>14</v>
      </c>
      <c r="L1637" s="2">
        <f t="array" ref="L1637">XLOOKUP('Transaction Data'!$G1637,Product_Code,Unit_Price)</f>
        <v>28</v>
      </c>
      <c r="M1637" s="3">
        <f>'Transaction Data'!$F1637*'Transaction Data'!$K1637</f>
        <v>1540</v>
      </c>
      <c r="N1637" s="3">
        <f>'Transaction Data'!$F1637*'Transaction Data'!$L1637</f>
        <v>3080</v>
      </c>
      <c r="O1637" s="3">
        <f>'Transaction Data'!$N1637-'Transaction Data'!$M1637</f>
        <v>1540</v>
      </c>
      <c r="P1637" s="2">
        <f>DATEDIF('Transaction Data'!$D1637,'Transaction Data'!$A1637,"y")</f>
        <v>53</v>
      </c>
      <c r="Q1637" s="2" t="str">
        <f>FLOOR('Transaction Data'!$P1637,15)&amp;"-"&amp;FLOOR('Transaction Data'!$P1637,15)+14</f>
        <v>45-59</v>
      </c>
      <c r="R1637" s="2" t="str">
        <f>IF('Transaction Data'!$L1637&lt;=10,"Less Expensive","Expensive")</f>
        <v>Expensive</v>
      </c>
      <c r="S1637" s="4">
        <f>WEEKDAY('Transaction Data'!$A1637)</f>
        <v>3</v>
      </c>
      <c r="T1637" s="2" t="str">
        <f>IF(WEEKDAY('Transaction Data'!$A1637,2)&lt;6,"Weekday","Weekend")</f>
        <v>Weekday</v>
      </c>
    </row>
    <row r="1638" ht="15.75" customHeight="1">
      <c r="A1638" s="1">
        <v>45471.0</v>
      </c>
      <c r="B1638" s="2" t="s">
        <v>1625</v>
      </c>
      <c r="C1638" s="2" t="s">
        <v>21</v>
      </c>
      <c r="D1638" s="1">
        <v>37045.0</v>
      </c>
      <c r="E1638" s="2" t="s">
        <v>63</v>
      </c>
      <c r="F1638" s="2">
        <v>56.0</v>
      </c>
      <c r="G1638" s="2" t="s">
        <v>44</v>
      </c>
      <c r="H1638" s="2" t="s">
        <v>29</v>
      </c>
      <c r="I1638" s="2" t="s">
        <v>25</v>
      </c>
      <c r="J1638" s="2" t="str">
        <f t="array" ref="J1638">XLOOKUP('Transaction Data'!$G1638,Product_Code,Biscuit_Brand)</f>
        <v>Butter Crunch</v>
      </c>
      <c r="K1638" s="2">
        <f t="array" ref="K1638">XLOOKUP('Transaction Data'!$G1638,Product_Code,Cost)</f>
        <v>10</v>
      </c>
      <c r="L1638" s="2">
        <f t="array" ref="L1638">XLOOKUP('Transaction Data'!$G1638,Product_Code,Unit_Price)</f>
        <v>11</v>
      </c>
      <c r="M1638" s="3">
        <f>'Transaction Data'!$F1638*'Transaction Data'!$K1638</f>
        <v>560</v>
      </c>
      <c r="N1638" s="3">
        <f>'Transaction Data'!$F1638*'Transaction Data'!$L1638</f>
        <v>616</v>
      </c>
      <c r="O1638" s="3">
        <f>'Transaction Data'!$N1638-'Transaction Data'!$M1638</f>
        <v>56</v>
      </c>
      <c r="P1638" s="2">
        <f>DATEDIF('Transaction Data'!$D1638,'Transaction Data'!$A1638,"y")</f>
        <v>23</v>
      </c>
      <c r="Q1638" s="2" t="str">
        <f>FLOOR('Transaction Data'!$P1638,15)&amp;"-"&amp;FLOOR('Transaction Data'!$P1638,15)+14</f>
        <v>15-29</v>
      </c>
      <c r="R1638" s="2" t="str">
        <f>IF('Transaction Data'!$L1638&lt;=10,"Less Expensive","Expensive")</f>
        <v>Expensive</v>
      </c>
      <c r="S1638" s="4">
        <f>WEEKDAY('Transaction Data'!$A1638)</f>
        <v>6</v>
      </c>
      <c r="T1638" s="2" t="str">
        <f>IF(WEEKDAY('Transaction Data'!$A1638,2)&lt;6,"Weekday","Weekend")</f>
        <v>Weekday</v>
      </c>
    </row>
    <row r="1639" ht="15.75" customHeight="1">
      <c r="A1639" s="1">
        <v>45489.0</v>
      </c>
      <c r="B1639" s="2" t="s">
        <v>1626</v>
      </c>
      <c r="C1639" s="2" t="s">
        <v>51</v>
      </c>
      <c r="D1639" s="1">
        <v>37561.0</v>
      </c>
      <c r="E1639" s="2" t="s">
        <v>37</v>
      </c>
      <c r="F1639" s="2">
        <v>193.0</v>
      </c>
      <c r="G1639" s="2" t="s">
        <v>33</v>
      </c>
      <c r="H1639" s="2" t="s">
        <v>34</v>
      </c>
      <c r="I1639" s="2" t="s">
        <v>25</v>
      </c>
      <c r="J1639" s="2" t="str">
        <f t="array" ref="J1639">XLOOKUP('Transaction Data'!$G1639,Product_Code,Biscuit_Brand)</f>
        <v>Caramel Biscuits</v>
      </c>
      <c r="K1639" s="2">
        <f t="array" ref="K1639">XLOOKUP('Transaction Data'!$G1639,Product_Code,Cost)</f>
        <v>18</v>
      </c>
      <c r="L1639" s="2">
        <f t="array" ref="L1639">XLOOKUP('Transaction Data'!$G1639,Product_Code,Unit_Price)</f>
        <v>22</v>
      </c>
      <c r="M1639" s="3">
        <f>'Transaction Data'!$F1639*'Transaction Data'!$K1639</f>
        <v>3474</v>
      </c>
      <c r="N1639" s="3">
        <f>'Transaction Data'!$F1639*'Transaction Data'!$L1639</f>
        <v>4246</v>
      </c>
      <c r="O1639" s="3">
        <f>'Transaction Data'!$N1639-'Transaction Data'!$M1639</f>
        <v>772</v>
      </c>
      <c r="P1639" s="2">
        <f>DATEDIF('Transaction Data'!$D1639,'Transaction Data'!$A1639,"y")</f>
        <v>21</v>
      </c>
      <c r="Q1639" s="2" t="str">
        <f>FLOOR('Transaction Data'!$P1639,15)&amp;"-"&amp;FLOOR('Transaction Data'!$P1639,15)+14</f>
        <v>15-29</v>
      </c>
      <c r="R1639" s="2" t="str">
        <f>IF('Transaction Data'!$L1639&lt;=10,"Less Expensive","Expensive")</f>
        <v>Expensive</v>
      </c>
      <c r="S1639" s="4">
        <f>WEEKDAY('Transaction Data'!$A1639)</f>
        <v>3</v>
      </c>
      <c r="T1639" s="2" t="str">
        <f>IF(WEEKDAY('Transaction Data'!$A1639,2)&lt;6,"Weekday","Weekend")</f>
        <v>Weekday</v>
      </c>
    </row>
    <row r="1640" ht="15.75" customHeight="1">
      <c r="A1640" s="1">
        <v>45480.0</v>
      </c>
      <c r="B1640" s="2" t="s">
        <v>1627</v>
      </c>
      <c r="C1640" s="2" t="s">
        <v>54</v>
      </c>
      <c r="D1640" s="1">
        <v>28539.0</v>
      </c>
      <c r="E1640" s="2" t="s">
        <v>27</v>
      </c>
      <c r="F1640" s="2">
        <v>227.0</v>
      </c>
      <c r="G1640" s="2" t="s">
        <v>28</v>
      </c>
      <c r="H1640" s="2" t="s">
        <v>24</v>
      </c>
      <c r="I1640" s="2" t="s">
        <v>25</v>
      </c>
      <c r="J1640" s="2" t="str">
        <f t="array" ref="J1640">XLOOKUP('Transaction Data'!$G1640,Product_Code,Biscuit_Brand)</f>
        <v>Shortbread</v>
      </c>
      <c r="K1640" s="2">
        <f t="array" ref="K1640">XLOOKUP('Transaction Data'!$G1640,Product_Code,Cost)</f>
        <v>10</v>
      </c>
      <c r="L1640" s="2">
        <f t="array" ref="L1640">XLOOKUP('Transaction Data'!$G1640,Product_Code,Unit_Price)</f>
        <v>45</v>
      </c>
      <c r="M1640" s="3">
        <f>'Transaction Data'!$F1640*'Transaction Data'!$K1640</f>
        <v>2270</v>
      </c>
      <c r="N1640" s="3">
        <f>'Transaction Data'!$F1640*'Transaction Data'!$L1640</f>
        <v>10215</v>
      </c>
      <c r="O1640" s="3">
        <f>'Transaction Data'!$N1640-'Transaction Data'!$M1640</f>
        <v>7945</v>
      </c>
      <c r="P1640" s="2">
        <f>DATEDIF('Transaction Data'!$D1640,'Transaction Data'!$A1640,"y")</f>
        <v>46</v>
      </c>
      <c r="Q1640" s="2" t="str">
        <f>FLOOR('Transaction Data'!$P1640,15)&amp;"-"&amp;FLOOR('Transaction Data'!$P1640,15)+14</f>
        <v>45-59</v>
      </c>
      <c r="R1640" s="2" t="str">
        <f>IF('Transaction Data'!$L1640&lt;=10,"Less Expensive","Expensive")</f>
        <v>Expensive</v>
      </c>
      <c r="S1640" s="4">
        <f>WEEKDAY('Transaction Data'!$A1640)</f>
        <v>1</v>
      </c>
      <c r="T1640" s="2" t="str">
        <f>IF(WEEKDAY('Transaction Data'!$A1640,2)&lt;6,"Weekday","Weekend")</f>
        <v>Weekend</v>
      </c>
    </row>
    <row r="1641" ht="15.75" customHeight="1">
      <c r="A1641" s="1">
        <v>45393.0</v>
      </c>
      <c r="B1641" s="2" t="s">
        <v>1628</v>
      </c>
      <c r="C1641" s="2" t="s">
        <v>51</v>
      </c>
      <c r="D1641" s="1">
        <v>27741.0</v>
      </c>
      <c r="E1641" s="2" t="s">
        <v>22</v>
      </c>
      <c r="F1641" s="2">
        <v>22.0</v>
      </c>
      <c r="G1641" s="2" t="s">
        <v>48</v>
      </c>
      <c r="H1641" s="2" t="s">
        <v>29</v>
      </c>
      <c r="I1641" s="2" t="s">
        <v>25</v>
      </c>
      <c r="J1641" s="2" t="str">
        <f t="array" ref="J1641">XLOOKUP('Transaction Data'!$G1641,Product_Code,Biscuit_Brand)</f>
        <v>Lemon Crisps</v>
      </c>
      <c r="K1641" s="2">
        <f t="array" ref="K1641">XLOOKUP('Transaction Data'!$G1641,Product_Code,Cost)</f>
        <v>7</v>
      </c>
      <c r="L1641" s="2">
        <f t="array" ref="L1641">XLOOKUP('Transaction Data'!$G1641,Product_Code,Unit_Price)</f>
        <v>9</v>
      </c>
      <c r="M1641" s="3">
        <f>'Transaction Data'!$F1641*'Transaction Data'!$K1641</f>
        <v>154</v>
      </c>
      <c r="N1641" s="3">
        <f>'Transaction Data'!$F1641*'Transaction Data'!$L1641</f>
        <v>198</v>
      </c>
      <c r="O1641" s="3">
        <f>'Transaction Data'!$N1641-'Transaction Data'!$M1641</f>
        <v>44</v>
      </c>
      <c r="P1641" s="2">
        <f>DATEDIF('Transaction Data'!$D1641,'Transaction Data'!$A1641,"y")</f>
        <v>48</v>
      </c>
      <c r="Q1641" s="2" t="str">
        <f>FLOOR('Transaction Data'!$P1641,15)&amp;"-"&amp;FLOOR('Transaction Data'!$P1641,15)+14</f>
        <v>45-59</v>
      </c>
      <c r="R1641" s="2" t="str">
        <f>IF('Transaction Data'!$L1641&lt;=10,"Less Expensive","Expensive")</f>
        <v>Less Expensive</v>
      </c>
      <c r="S1641" s="4">
        <f>WEEKDAY('Transaction Data'!$A1641)</f>
        <v>5</v>
      </c>
      <c r="T1641" s="2" t="str">
        <f>IF(WEEKDAY('Transaction Data'!$A1641,2)&lt;6,"Weekday","Weekend")</f>
        <v>Weekday</v>
      </c>
    </row>
    <row r="1642" ht="15.75" customHeight="1">
      <c r="A1642" s="1">
        <v>45461.0</v>
      </c>
      <c r="B1642" s="2" t="s">
        <v>1629</v>
      </c>
      <c r="C1642" s="2" t="s">
        <v>54</v>
      </c>
      <c r="D1642" s="1">
        <v>28698.0</v>
      </c>
      <c r="E1642" s="2" t="s">
        <v>27</v>
      </c>
      <c r="F1642" s="2">
        <v>331.0</v>
      </c>
      <c r="G1642" s="2" t="s">
        <v>61</v>
      </c>
      <c r="H1642" s="2" t="s">
        <v>34</v>
      </c>
      <c r="I1642" s="2" t="s">
        <v>25</v>
      </c>
      <c r="J1642" s="2" t="str">
        <f t="array" ref="J1642">XLOOKUP('Transaction Data'!$G1642,Product_Code,Biscuit_Brand)</f>
        <v>Choco Delight</v>
      </c>
      <c r="K1642" s="2">
        <f t="array" ref="K1642">XLOOKUP('Transaction Data'!$G1642,Product_Code,Cost)</f>
        <v>3</v>
      </c>
      <c r="L1642" s="2">
        <f t="array" ref="L1642">XLOOKUP('Transaction Data'!$G1642,Product_Code,Unit_Price)</f>
        <v>5</v>
      </c>
      <c r="M1642" s="3">
        <f>'Transaction Data'!$F1642*'Transaction Data'!$K1642</f>
        <v>993</v>
      </c>
      <c r="N1642" s="3">
        <f>'Transaction Data'!$F1642*'Transaction Data'!$L1642</f>
        <v>1655</v>
      </c>
      <c r="O1642" s="3">
        <f>'Transaction Data'!$N1642-'Transaction Data'!$M1642</f>
        <v>662</v>
      </c>
      <c r="P1642" s="2">
        <f>DATEDIF('Transaction Data'!$D1642,'Transaction Data'!$A1642,"y")</f>
        <v>45</v>
      </c>
      <c r="Q1642" s="2" t="str">
        <f>FLOOR('Transaction Data'!$P1642,15)&amp;"-"&amp;FLOOR('Transaction Data'!$P1642,15)+14</f>
        <v>45-59</v>
      </c>
      <c r="R1642" s="2" t="str">
        <f>IF('Transaction Data'!$L1642&lt;=10,"Less Expensive","Expensive")</f>
        <v>Less Expensive</v>
      </c>
      <c r="S1642" s="4">
        <f>WEEKDAY('Transaction Data'!$A1642)</f>
        <v>3</v>
      </c>
      <c r="T1642" s="2" t="str">
        <f>IF(WEEKDAY('Transaction Data'!$A1642,2)&lt;6,"Weekday","Weekend")</f>
        <v>Weekday</v>
      </c>
    </row>
    <row r="1643" ht="15.75" customHeight="1">
      <c r="A1643" s="1">
        <v>45448.0</v>
      </c>
      <c r="B1643" s="2" t="s">
        <v>1630</v>
      </c>
      <c r="C1643" s="2" t="s">
        <v>65</v>
      </c>
      <c r="D1643" s="1">
        <v>27701.0</v>
      </c>
      <c r="E1643" s="2" t="s">
        <v>37</v>
      </c>
      <c r="F1643" s="2">
        <v>396.0</v>
      </c>
      <c r="G1643" s="2" t="s">
        <v>57</v>
      </c>
      <c r="H1643" s="2" t="s">
        <v>24</v>
      </c>
      <c r="I1643" s="2" t="s">
        <v>25</v>
      </c>
      <c r="J1643" s="2" t="str">
        <f t="array" ref="J1643">XLOOKUP('Transaction Data'!$G1643,Product_Code,Biscuit_Brand)</f>
        <v>Oatmeal Cookies</v>
      </c>
      <c r="K1643" s="2">
        <f t="array" ref="K1643">XLOOKUP('Transaction Data'!$G1643,Product_Code,Cost)</f>
        <v>19</v>
      </c>
      <c r="L1643" s="2">
        <f t="array" ref="L1643">XLOOKUP('Transaction Data'!$G1643,Product_Code,Unit_Price)</f>
        <v>23</v>
      </c>
      <c r="M1643" s="3">
        <f>'Transaction Data'!$F1643*'Transaction Data'!$K1643</f>
        <v>7524</v>
      </c>
      <c r="N1643" s="3">
        <f>'Transaction Data'!$F1643*'Transaction Data'!$L1643</f>
        <v>9108</v>
      </c>
      <c r="O1643" s="3">
        <f>'Transaction Data'!$N1643-'Transaction Data'!$M1643</f>
        <v>1584</v>
      </c>
      <c r="P1643" s="2">
        <f>DATEDIF('Transaction Data'!$D1643,'Transaction Data'!$A1643,"y")</f>
        <v>48</v>
      </c>
      <c r="Q1643" s="2" t="str">
        <f>FLOOR('Transaction Data'!$P1643,15)&amp;"-"&amp;FLOOR('Transaction Data'!$P1643,15)+14</f>
        <v>45-59</v>
      </c>
      <c r="R1643" s="2" t="str">
        <f>IF('Transaction Data'!$L1643&lt;=10,"Less Expensive","Expensive")</f>
        <v>Expensive</v>
      </c>
      <c r="S1643" s="4">
        <f>WEEKDAY('Transaction Data'!$A1643)</f>
        <v>4</v>
      </c>
      <c r="T1643" s="2" t="str">
        <f>IF(WEEKDAY('Transaction Data'!$A1643,2)&lt;6,"Weekday","Weekend")</f>
        <v>Weekday</v>
      </c>
    </row>
    <row r="1644" ht="15.75" customHeight="1">
      <c r="A1644" s="1">
        <v>45377.0</v>
      </c>
      <c r="B1644" s="2" t="s">
        <v>787</v>
      </c>
      <c r="C1644" s="2" t="s">
        <v>78</v>
      </c>
      <c r="D1644" s="1">
        <v>30264.0</v>
      </c>
      <c r="E1644" s="2" t="s">
        <v>63</v>
      </c>
      <c r="F1644" s="2">
        <v>403.0</v>
      </c>
      <c r="G1644" s="2" t="s">
        <v>57</v>
      </c>
      <c r="H1644" s="2" t="s">
        <v>29</v>
      </c>
      <c r="I1644" s="2" t="s">
        <v>25</v>
      </c>
      <c r="J1644" s="2" t="str">
        <f t="array" ref="J1644">XLOOKUP('Transaction Data'!$G1644,Product_Code,Biscuit_Brand)</f>
        <v>Oatmeal Cookies</v>
      </c>
      <c r="K1644" s="2">
        <f t="array" ref="K1644">XLOOKUP('Transaction Data'!$G1644,Product_Code,Cost)</f>
        <v>19</v>
      </c>
      <c r="L1644" s="2">
        <f t="array" ref="L1644">XLOOKUP('Transaction Data'!$G1644,Product_Code,Unit_Price)</f>
        <v>23</v>
      </c>
      <c r="M1644" s="3">
        <f>'Transaction Data'!$F1644*'Transaction Data'!$K1644</f>
        <v>7657</v>
      </c>
      <c r="N1644" s="3">
        <f>'Transaction Data'!$F1644*'Transaction Data'!$L1644</f>
        <v>9269</v>
      </c>
      <c r="O1644" s="3">
        <f>'Transaction Data'!$N1644-'Transaction Data'!$M1644</f>
        <v>1612</v>
      </c>
      <c r="P1644" s="2">
        <f>DATEDIF('Transaction Data'!$D1644,'Transaction Data'!$A1644,"y")</f>
        <v>41</v>
      </c>
      <c r="Q1644" s="2" t="str">
        <f>FLOOR('Transaction Data'!$P1644,15)&amp;"-"&amp;FLOOR('Transaction Data'!$P1644,15)+14</f>
        <v>30-44</v>
      </c>
      <c r="R1644" s="2" t="str">
        <f>IF('Transaction Data'!$L1644&lt;=10,"Less Expensive","Expensive")</f>
        <v>Expensive</v>
      </c>
      <c r="S1644" s="4">
        <f>WEEKDAY('Transaction Data'!$A1644)</f>
        <v>3</v>
      </c>
      <c r="T1644" s="2" t="str">
        <f>IF(WEEKDAY('Transaction Data'!$A1644,2)&lt;6,"Weekday","Weekend")</f>
        <v>Weekday</v>
      </c>
    </row>
    <row r="1645" ht="15.75" customHeight="1">
      <c r="A1645" s="1">
        <v>45455.0</v>
      </c>
      <c r="B1645" s="2" t="s">
        <v>1631</v>
      </c>
      <c r="C1645" s="2" t="s">
        <v>21</v>
      </c>
      <c r="D1645" s="1">
        <v>20295.0</v>
      </c>
      <c r="E1645" s="2" t="s">
        <v>22</v>
      </c>
      <c r="F1645" s="2">
        <v>465.0</v>
      </c>
      <c r="G1645" s="2" t="s">
        <v>57</v>
      </c>
      <c r="H1645" s="2" t="s">
        <v>34</v>
      </c>
      <c r="I1645" s="2" t="s">
        <v>25</v>
      </c>
      <c r="J1645" s="2" t="str">
        <f t="array" ref="J1645">XLOOKUP('Transaction Data'!$G1645,Product_Code,Biscuit_Brand)</f>
        <v>Oatmeal Cookies</v>
      </c>
      <c r="K1645" s="2">
        <f t="array" ref="K1645">XLOOKUP('Transaction Data'!$G1645,Product_Code,Cost)</f>
        <v>19</v>
      </c>
      <c r="L1645" s="2">
        <f t="array" ref="L1645">XLOOKUP('Transaction Data'!$G1645,Product_Code,Unit_Price)</f>
        <v>23</v>
      </c>
      <c r="M1645" s="3">
        <f>'Transaction Data'!$F1645*'Transaction Data'!$K1645</f>
        <v>8835</v>
      </c>
      <c r="N1645" s="3">
        <f>'Transaction Data'!$F1645*'Transaction Data'!$L1645</f>
        <v>10695</v>
      </c>
      <c r="O1645" s="3">
        <f>'Transaction Data'!$N1645-'Transaction Data'!$M1645</f>
        <v>1860</v>
      </c>
      <c r="P1645" s="2">
        <f>DATEDIF('Transaction Data'!$D1645,'Transaction Data'!$A1645,"y")</f>
        <v>68</v>
      </c>
      <c r="Q1645" s="2" t="str">
        <f>FLOOR('Transaction Data'!$P1645,15)&amp;"-"&amp;FLOOR('Transaction Data'!$P1645,15)+14</f>
        <v>60-74</v>
      </c>
      <c r="R1645" s="2" t="str">
        <f>IF('Transaction Data'!$L1645&lt;=10,"Less Expensive","Expensive")</f>
        <v>Expensive</v>
      </c>
      <c r="S1645" s="4">
        <f>WEEKDAY('Transaction Data'!$A1645)</f>
        <v>4</v>
      </c>
      <c r="T1645" s="2" t="str">
        <f>IF(WEEKDAY('Transaction Data'!$A1645,2)&lt;6,"Weekday","Weekend")</f>
        <v>Weekday</v>
      </c>
    </row>
    <row r="1646" ht="15.75" customHeight="1">
      <c r="A1646" s="1">
        <v>45320.0</v>
      </c>
      <c r="B1646" s="2" t="s">
        <v>1632</v>
      </c>
      <c r="C1646" s="2" t="s">
        <v>78</v>
      </c>
      <c r="D1646" s="1">
        <v>27416.0</v>
      </c>
      <c r="E1646" s="2" t="s">
        <v>63</v>
      </c>
      <c r="F1646" s="2">
        <v>66.0</v>
      </c>
      <c r="G1646" s="2" t="s">
        <v>57</v>
      </c>
      <c r="H1646" s="2" t="s">
        <v>24</v>
      </c>
      <c r="I1646" s="2" t="s">
        <v>25</v>
      </c>
      <c r="J1646" s="2" t="str">
        <f t="array" ref="J1646">XLOOKUP('Transaction Data'!$G1646,Product_Code,Biscuit_Brand)</f>
        <v>Oatmeal Cookies</v>
      </c>
      <c r="K1646" s="2">
        <f t="array" ref="K1646">XLOOKUP('Transaction Data'!$G1646,Product_Code,Cost)</f>
        <v>19</v>
      </c>
      <c r="L1646" s="2">
        <f t="array" ref="L1646">XLOOKUP('Transaction Data'!$G1646,Product_Code,Unit_Price)</f>
        <v>23</v>
      </c>
      <c r="M1646" s="3">
        <f>'Transaction Data'!$F1646*'Transaction Data'!$K1646</f>
        <v>1254</v>
      </c>
      <c r="N1646" s="3">
        <f>'Transaction Data'!$F1646*'Transaction Data'!$L1646</f>
        <v>1518</v>
      </c>
      <c r="O1646" s="3">
        <f>'Transaction Data'!$N1646-'Transaction Data'!$M1646</f>
        <v>264</v>
      </c>
      <c r="P1646" s="2">
        <f>DATEDIF('Transaction Data'!$D1646,'Transaction Data'!$A1646,"y")</f>
        <v>49</v>
      </c>
      <c r="Q1646" s="2" t="str">
        <f>FLOOR('Transaction Data'!$P1646,15)&amp;"-"&amp;FLOOR('Transaction Data'!$P1646,15)+14</f>
        <v>45-59</v>
      </c>
      <c r="R1646" s="2" t="str">
        <f>IF('Transaction Data'!$L1646&lt;=10,"Less Expensive","Expensive")</f>
        <v>Expensive</v>
      </c>
      <c r="S1646" s="4">
        <f>WEEKDAY('Transaction Data'!$A1646)</f>
        <v>2</v>
      </c>
      <c r="T1646" s="2" t="str">
        <f>IF(WEEKDAY('Transaction Data'!$A1646,2)&lt;6,"Weekday","Weekend")</f>
        <v>Weekday</v>
      </c>
    </row>
    <row r="1647" ht="15.75" customHeight="1">
      <c r="A1647" s="1">
        <v>45399.0</v>
      </c>
      <c r="B1647" s="2" t="s">
        <v>1633</v>
      </c>
      <c r="C1647" s="2" t="s">
        <v>47</v>
      </c>
      <c r="D1647" s="1">
        <v>22345.0</v>
      </c>
      <c r="E1647" s="2" t="s">
        <v>37</v>
      </c>
      <c r="F1647" s="2">
        <v>275.0</v>
      </c>
      <c r="G1647" s="2" t="s">
        <v>48</v>
      </c>
      <c r="H1647" s="2" t="s">
        <v>29</v>
      </c>
      <c r="I1647" s="2" t="s">
        <v>25</v>
      </c>
      <c r="J1647" s="2" t="str">
        <f t="array" ref="J1647">XLOOKUP('Transaction Data'!$G1647,Product_Code,Biscuit_Brand)</f>
        <v>Lemon Crisps</v>
      </c>
      <c r="K1647" s="2">
        <f t="array" ref="K1647">XLOOKUP('Transaction Data'!$G1647,Product_Code,Cost)</f>
        <v>7</v>
      </c>
      <c r="L1647" s="2">
        <f t="array" ref="L1647">XLOOKUP('Transaction Data'!$G1647,Product_Code,Unit_Price)</f>
        <v>9</v>
      </c>
      <c r="M1647" s="3">
        <f>'Transaction Data'!$F1647*'Transaction Data'!$K1647</f>
        <v>1925</v>
      </c>
      <c r="N1647" s="3">
        <f>'Transaction Data'!$F1647*'Transaction Data'!$L1647</f>
        <v>2475</v>
      </c>
      <c r="O1647" s="3">
        <f>'Transaction Data'!$N1647-'Transaction Data'!$M1647</f>
        <v>550</v>
      </c>
      <c r="P1647" s="2">
        <f>DATEDIF('Transaction Data'!$D1647,'Transaction Data'!$A1647,"y")</f>
        <v>63</v>
      </c>
      <c r="Q1647" s="2" t="str">
        <f>FLOOR('Transaction Data'!$P1647,15)&amp;"-"&amp;FLOOR('Transaction Data'!$P1647,15)+14</f>
        <v>60-74</v>
      </c>
      <c r="R1647" s="2" t="str">
        <f>IF('Transaction Data'!$L1647&lt;=10,"Less Expensive","Expensive")</f>
        <v>Less Expensive</v>
      </c>
      <c r="S1647" s="4">
        <f>WEEKDAY('Transaction Data'!$A1647)</f>
        <v>4</v>
      </c>
      <c r="T1647" s="2" t="str">
        <f>IF(WEEKDAY('Transaction Data'!$A1647,2)&lt;6,"Weekday","Weekend")</f>
        <v>Weekday</v>
      </c>
    </row>
    <row r="1648" ht="15.75" customHeight="1">
      <c r="A1648" s="1">
        <v>45498.0</v>
      </c>
      <c r="B1648" s="2" t="s">
        <v>1634</v>
      </c>
      <c r="C1648" s="2" t="s">
        <v>47</v>
      </c>
      <c r="D1648" s="1">
        <v>18618.0</v>
      </c>
      <c r="E1648" s="2" t="s">
        <v>37</v>
      </c>
      <c r="F1648" s="2">
        <v>433.0</v>
      </c>
      <c r="G1648" s="2" t="s">
        <v>55</v>
      </c>
      <c r="H1648" s="2" t="s">
        <v>34</v>
      </c>
      <c r="I1648" s="2" t="s">
        <v>25</v>
      </c>
      <c r="J1648" s="2" t="str">
        <f t="array" ref="J1648">XLOOKUP('Transaction Data'!$G1648,Product_Code,Biscuit_Brand)</f>
        <v>Vanilla Wafers</v>
      </c>
      <c r="K1648" s="2">
        <f t="array" ref="K1648">XLOOKUP('Transaction Data'!$G1648,Product_Code,Cost)</f>
        <v>18</v>
      </c>
      <c r="L1648" s="2">
        <f t="array" ref="L1648">XLOOKUP('Transaction Data'!$G1648,Product_Code,Unit_Price)</f>
        <v>36</v>
      </c>
      <c r="M1648" s="3">
        <f>'Transaction Data'!$F1648*'Transaction Data'!$K1648</f>
        <v>7794</v>
      </c>
      <c r="N1648" s="3">
        <f>'Transaction Data'!$F1648*'Transaction Data'!$L1648</f>
        <v>15588</v>
      </c>
      <c r="O1648" s="3">
        <f>'Transaction Data'!$N1648-'Transaction Data'!$M1648</f>
        <v>7794</v>
      </c>
      <c r="P1648" s="2">
        <f>DATEDIF('Transaction Data'!$D1648,'Transaction Data'!$A1648,"y")</f>
        <v>73</v>
      </c>
      <c r="Q1648" s="2" t="str">
        <f>FLOOR('Transaction Data'!$P1648,15)&amp;"-"&amp;FLOOR('Transaction Data'!$P1648,15)+14</f>
        <v>60-74</v>
      </c>
      <c r="R1648" s="2" t="str">
        <f>IF('Transaction Data'!$L1648&lt;=10,"Less Expensive","Expensive")</f>
        <v>Expensive</v>
      </c>
      <c r="S1648" s="4">
        <f>WEEKDAY('Transaction Data'!$A1648)</f>
        <v>5</v>
      </c>
      <c r="T1648" s="2" t="str">
        <f>IF(WEEKDAY('Transaction Data'!$A1648,2)&lt;6,"Weekday","Weekend")</f>
        <v>Weekday</v>
      </c>
    </row>
    <row r="1649" ht="15.75" customHeight="1">
      <c r="A1649" s="1">
        <v>45488.0</v>
      </c>
      <c r="B1649" s="2" t="s">
        <v>1635</v>
      </c>
      <c r="C1649" s="2" t="s">
        <v>65</v>
      </c>
      <c r="D1649" s="1">
        <v>26322.0</v>
      </c>
      <c r="E1649" s="2" t="s">
        <v>63</v>
      </c>
      <c r="F1649" s="2">
        <v>404.0</v>
      </c>
      <c r="G1649" s="2" t="s">
        <v>61</v>
      </c>
      <c r="H1649" s="2" t="s">
        <v>24</v>
      </c>
      <c r="I1649" s="2" t="s">
        <v>25</v>
      </c>
      <c r="J1649" s="2" t="str">
        <f t="array" ref="J1649">XLOOKUP('Transaction Data'!$G1649,Product_Code,Biscuit_Brand)</f>
        <v>Choco Delight</v>
      </c>
      <c r="K1649" s="2">
        <f t="array" ref="K1649">XLOOKUP('Transaction Data'!$G1649,Product_Code,Cost)</f>
        <v>3</v>
      </c>
      <c r="L1649" s="2">
        <f t="array" ref="L1649">XLOOKUP('Transaction Data'!$G1649,Product_Code,Unit_Price)</f>
        <v>5</v>
      </c>
      <c r="M1649" s="3">
        <f>'Transaction Data'!$F1649*'Transaction Data'!$K1649</f>
        <v>1212</v>
      </c>
      <c r="N1649" s="3">
        <f>'Transaction Data'!$F1649*'Transaction Data'!$L1649</f>
        <v>2020</v>
      </c>
      <c r="O1649" s="3">
        <f>'Transaction Data'!$N1649-'Transaction Data'!$M1649</f>
        <v>808</v>
      </c>
      <c r="P1649" s="2">
        <f>DATEDIF('Transaction Data'!$D1649,'Transaction Data'!$A1649,"y")</f>
        <v>52</v>
      </c>
      <c r="Q1649" s="2" t="str">
        <f>FLOOR('Transaction Data'!$P1649,15)&amp;"-"&amp;FLOOR('Transaction Data'!$P1649,15)+14</f>
        <v>45-59</v>
      </c>
      <c r="R1649" s="2" t="str">
        <f>IF('Transaction Data'!$L1649&lt;=10,"Less Expensive","Expensive")</f>
        <v>Less Expensive</v>
      </c>
      <c r="S1649" s="4">
        <f>WEEKDAY('Transaction Data'!$A1649)</f>
        <v>2</v>
      </c>
      <c r="T1649" s="2" t="str">
        <f>IF(WEEKDAY('Transaction Data'!$A1649,2)&lt;6,"Weekday","Weekend")</f>
        <v>Weekday</v>
      </c>
    </row>
    <row r="1650" ht="15.75" customHeight="1">
      <c r="A1650" s="1">
        <v>45362.0</v>
      </c>
      <c r="B1650" s="2" t="s">
        <v>1636</v>
      </c>
      <c r="C1650" s="2" t="s">
        <v>54</v>
      </c>
      <c r="D1650" s="1">
        <v>28978.0</v>
      </c>
      <c r="E1650" s="2" t="s">
        <v>37</v>
      </c>
      <c r="F1650" s="2">
        <v>95.0</v>
      </c>
      <c r="G1650" s="2" t="s">
        <v>23</v>
      </c>
      <c r="H1650" s="2" t="s">
        <v>29</v>
      </c>
      <c r="I1650" s="2" t="s">
        <v>25</v>
      </c>
      <c r="J1650" s="2" t="str">
        <f t="array" ref="J1650">XLOOKUP('Transaction Data'!$G1650,Product_Code,Biscuit_Brand)</f>
        <v>Cinnamon Swirls</v>
      </c>
      <c r="K1650" s="2">
        <f t="array" ref="K1650">XLOOKUP('Transaction Data'!$G1650,Product_Code,Cost)</f>
        <v>10</v>
      </c>
      <c r="L1650" s="2">
        <f t="array" ref="L1650">XLOOKUP('Transaction Data'!$G1650,Product_Code,Unit_Price)</f>
        <v>14</v>
      </c>
      <c r="M1650" s="3">
        <f>'Transaction Data'!$F1650*'Transaction Data'!$K1650</f>
        <v>950</v>
      </c>
      <c r="N1650" s="3">
        <f>'Transaction Data'!$F1650*'Transaction Data'!$L1650</f>
        <v>1330</v>
      </c>
      <c r="O1650" s="3">
        <f>'Transaction Data'!$N1650-'Transaction Data'!$M1650</f>
        <v>380</v>
      </c>
      <c r="P1650" s="2">
        <f>DATEDIF('Transaction Data'!$D1650,'Transaction Data'!$A1650,"y")</f>
        <v>44</v>
      </c>
      <c r="Q1650" s="2" t="str">
        <f>FLOOR('Transaction Data'!$P1650,15)&amp;"-"&amp;FLOOR('Transaction Data'!$P1650,15)+14</f>
        <v>30-44</v>
      </c>
      <c r="R1650" s="2" t="str">
        <f>IF('Transaction Data'!$L1650&lt;=10,"Less Expensive","Expensive")</f>
        <v>Expensive</v>
      </c>
      <c r="S1650" s="4">
        <f>WEEKDAY('Transaction Data'!$A1650)</f>
        <v>2</v>
      </c>
      <c r="T1650" s="2" t="str">
        <f>IF(WEEKDAY('Transaction Data'!$A1650,2)&lt;6,"Weekday","Weekend")</f>
        <v>Weekday</v>
      </c>
    </row>
    <row r="1651" ht="15.75" customHeight="1">
      <c r="A1651" s="1">
        <v>45313.0</v>
      </c>
      <c r="B1651" s="2" t="s">
        <v>1637</v>
      </c>
      <c r="C1651" s="2" t="s">
        <v>51</v>
      </c>
      <c r="D1651" s="1">
        <v>34440.0</v>
      </c>
      <c r="E1651" s="2" t="s">
        <v>37</v>
      </c>
      <c r="F1651" s="2">
        <v>70.0</v>
      </c>
      <c r="G1651" s="2" t="s">
        <v>44</v>
      </c>
      <c r="H1651" s="2" t="s">
        <v>34</v>
      </c>
      <c r="I1651" s="2" t="s">
        <v>25</v>
      </c>
      <c r="J1651" s="2" t="str">
        <f t="array" ref="J1651">XLOOKUP('Transaction Data'!$G1651,Product_Code,Biscuit_Brand)</f>
        <v>Butter Crunch</v>
      </c>
      <c r="K1651" s="2">
        <f t="array" ref="K1651">XLOOKUP('Transaction Data'!$G1651,Product_Code,Cost)</f>
        <v>10</v>
      </c>
      <c r="L1651" s="2">
        <f t="array" ref="L1651">XLOOKUP('Transaction Data'!$G1651,Product_Code,Unit_Price)</f>
        <v>11</v>
      </c>
      <c r="M1651" s="3">
        <f>'Transaction Data'!$F1651*'Transaction Data'!$K1651</f>
        <v>700</v>
      </c>
      <c r="N1651" s="3">
        <f>'Transaction Data'!$F1651*'Transaction Data'!$L1651</f>
        <v>770</v>
      </c>
      <c r="O1651" s="3">
        <f>'Transaction Data'!$N1651-'Transaction Data'!$M1651</f>
        <v>70</v>
      </c>
      <c r="P1651" s="2">
        <f>DATEDIF('Transaction Data'!$D1651,'Transaction Data'!$A1651,"y")</f>
        <v>29</v>
      </c>
      <c r="Q1651" s="2" t="str">
        <f>FLOOR('Transaction Data'!$P1651,15)&amp;"-"&amp;FLOOR('Transaction Data'!$P1651,15)+14</f>
        <v>15-29</v>
      </c>
      <c r="R1651" s="2" t="str">
        <f>IF('Transaction Data'!$L1651&lt;=10,"Less Expensive","Expensive")</f>
        <v>Expensive</v>
      </c>
      <c r="S1651" s="4">
        <f>WEEKDAY('Transaction Data'!$A1651)</f>
        <v>2</v>
      </c>
      <c r="T1651" s="2" t="str">
        <f>IF(WEEKDAY('Transaction Data'!$A1651,2)&lt;6,"Weekday","Weekend")</f>
        <v>Weekday</v>
      </c>
    </row>
    <row r="1652" ht="15.75" customHeight="1">
      <c r="A1652" s="1">
        <v>45298.0</v>
      </c>
      <c r="B1652" s="2" t="s">
        <v>1638</v>
      </c>
      <c r="C1652" s="2" t="s">
        <v>65</v>
      </c>
      <c r="D1652" s="1">
        <v>36069.0</v>
      </c>
      <c r="E1652" s="2" t="s">
        <v>63</v>
      </c>
      <c r="F1652" s="2">
        <v>482.0</v>
      </c>
      <c r="G1652" s="2" t="s">
        <v>33</v>
      </c>
      <c r="H1652" s="2" t="s">
        <v>24</v>
      </c>
      <c r="I1652" s="2" t="s">
        <v>25</v>
      </c>
      <c r="J1652" s="2" t="str">
        <f t="array" ref="J1652">XLOOKUP('Transaction Data'!$G1652,Product_Code,Biscuit_Brand)</f>
        <v>Caramel Biscuits</v>
      </c>
      <c r="K1652" s="2">
        <f t="array" ref="K1652">XLOOKUP('Transaction Data'!$G1652,Product_Code,Cost)</f>
        <v>18</v>
      </c>
      <c r="L1652" s="2">
        <f t="array" ref="L1652">XLOOKUP('Transaction Data'!$G1652,Product_Code,Unit_Price)</f>
        <v>22</v>
      </c>
      <c r="M1652" s="3">
        <f>'Transaction Data'!$F1652*'Transaction Data'!$K1652</f>
        <v>8676</v>
      </c>
      <c r="N1652" s="3">
        <f>'Transaction Data'!$F1652*'Transaction Data'!$L1652</f>
        <v>10604</v>
      </c>
      <c r="O1652" s="3">
        <f>'Transaction Data'!$N1652-'Transaction Data'!$M1652</f>
        <v>1928</v>
      </c>
      <c r="P1652" s="2">
        <f>DATEDIF('Transaction Data'!$D1652,'Transaction Data'!$A1652,"y")</f>
        <v>25</v>
      </c>
      <c r="Q1652" s="2" t="str">
        <f>FLOOR('Transaction Data'!$P1652,15)&amp;"-"&amp;FLOOR('Transaction Data'!$P1652,15)+14</f>
        <v>15-29</v>
      </c>
      <c r="R1652" s="2" t="str">
        <f>IF('Transaction Data'!$L1652&lt;=10,"Less Expensive","Expensive")</f>
        <v>Expensive</v>
      </c>
      <c r="S1652" s="4">
        <f>WEEKDAY('Transaction Data'!$A1652)</f>
        <v>1</v>
      </c>
      <c r="T1652" s="2" t="str">
        <f>IF(WEEKDAY('Transaction Data'!$A1652,2)&lt;6,"Weekday","Weekend")</f>
        <v>Weekend</v>
      </c>
    </row>
    <row r="1653" ht="15.75" customHeight="1">
      <c r="A1653" s="1">
        <v>45328.0</v>
      </c>
      <c r="B1653" s="2" t="s">
        <v>1639</v>
      </c>
      <c r="C1653" s="2" t="s">
        <v>54</v>
      </c>
      <c r="D1653" s="1">
        <v>24123.0</v>
      </c>
      <c r="E1653" s="2" t="s">
        <v>37</v>
      </c>
      <c r="F1653" s="2">
        <v>135.0</v>
      </c>
      <c r="G1653" s="2" t="s">
        <v>23</v>
      </c>
      <c r="H1653" s="2" t="s">
        <v>29</v>
      </c>
      <c r="I1653" s="2" t="s">
        <v>25</v>
      </c>
      <c r="J1653" s="2" t="str">
        <f t="array" ref="J1653">XLOOKUP('Transaction Data'!$G1653,Product_Code,Biscuit_Brand)</f>
        <v>Cinnamon Swirls</v>
      </c>
      <c r="K1653" s="2">
        <f t="array" ref="K1653">XLOOKUP('Transaction Data'!$G1653,Product_Code,Cost)</f>
        <v>10</v>
      </c>
      <c r="L1653" s="2">
        <f t="array" ref="L1653">XLOOKUP('Transaction Data'!$G1653,Product_Code,Unit_Price)</f>
        <v>14</v>
      </c>
      <c r="M1653" s="3">
        <f>'Transaction Data'!$F1653*'Transaction Data'!$K1653</f>
        <v>1350</v>
      </c>
      <c r="N1653" s="3">
        <f>'Transaction Data'!$F1653*'Transaction Data'!$L1653</f>
        <v>1890</v>
      </c>
      <c r="O1653" s="3">
        <f>'Transaction Data'!$N1653-'Transaction Data'!$M1653</f>
        <v>540</v>
      </c>
      <c r="P1653" s="2">
        <f>DATEDIF('Transaction Data'!$D1653,'Transaction Data'!$A1653,"y")</f>
        <v>58</v>
      </c>
      <c r="Q1653" s="2" t="str">
        <f>FLOOR('Transaction Data'!$P1653,15)&amp;"-"&amp;FLOOR('Transaction Data'!$P1653,15)+14</f>
        <v>45-59</v>
      </c>
      <c r="R1653" s="2" t="str">
        <f>IF('Transaction Data'!$L1653&lt;=10,"Less Expensive","Expensive")</f>
        <v>Expensive</v>
      </c>
      <c r="S1653" s="4">
        <f>WEEKDAY('Transaction Data'!$A1653)</f>
        <v>3</v>
      </c>
      <c r="T1653" s="2" t="str">
        <f>IF(WEEKDAY('Transaction Data'!$A1653,2)&lt;6,"Weekday","Weekend")</f>
        <v>Weekday</v>
      </c>
    </row>
    <row r="1654" ht="15.75" customHeight="1">
      <c r="A1654" s="1">
        <v>45342.0</v>
      </c>
      <c r="B1654" s="2" t="s">
        <v>1640</v>
      </c>
      <c r="C1654" s="2" t="s">
        <v>21</v>
      </c>
      <c r="D1654" s="1">
        <v>19098.0</v>
      </c>
      <c r="E1654" s="2" t="s">
        <v>63</v>
      </c>
      <c r="F1654" s="2">
        <v>349.0</v>
      </c>
      <c r="G1654" s="2" t="s">
        <v>61</v>
      </c>
      <c r="H1654" s="2" t="s">
        <v>34</v>
      </c>
      <c r="I1654" s="2" t="s">
        <v>25</v>
      </c>
      <c r="J1654" s="2" t="str">
        <f t="array" ref="J1654">XLOOKUP('Transaction Data'!$G1654,Product_Code,Biscuit_Brand)</f>
        <v>Choco Delight</v>
      </c>
      <c r="K1654" s="2">
        <f t="array" ref="K1654">XLOOKUP('Transaction Data'!$G1654,Product_Code,Cost)</f>
        <v>3</v>
      </c>
      <c r="L1654" s="2">
        <f t="array" ref="L1654">XLOOKUP('Transaction Data'!$G1654,Product_Code,Unit_Price)</f>
        <v>5</v>
      </c>
      <c r="M1654" s="3">
        <f>'Transaction Data'!$F1654*'Transaction Data'!$K1654</f>
        <v>1047</v>
      </c>
      <c r="N1654" s="3">
        <f>'Transaction Data'!$F1654*'Transaction Data'!$L1654</f>
        <v>1745</v>
      </c>
      <c r="O1654" s="3">
        <f>'Transaction Data'!$N1654-'Transaction Data'!$M1654</f>
        <v>698</v>
      </c>
      <c r="P1654" s="2">
        <f>DATEDIF('Transaction Data'!$D1654,'Transaction Data'!$A1654,"y")</f>
        <v>71</v>
      </c>
      <c r="Q1654" s="2" t="str">
        <f>FLOOR('Transaction Data'!$P1654,15)&amp;"-"&amp;FLOOR('Transaction Data'!$P1654,15)+14</f>
        <v>60-74</v>
      </c>
      <c r="R1654" s="2" t="str">
        <f>IF('Transaction Data'!$L1654&lt;=10,"Less Expensive","Expensive")</f>
        <v>Less Expensive</v>
      </c>
      <c r="S1654" s="4">
        <f>WEEKDAY('Transaction Data'!$A1654)</f>
        <v>3</v>
      </c>
      <c r="T1654" s="2" t="str">
        <f>IF(WEEKDAY('Transaction Data'!$A1654,2)&lt;6,"Weekday","Weekend")</f>
        <v>Weekday</v>
      </c>
    </row>
    <row r="1655" ht="15.75" customHeight="1">
      <c r="A1655" s="1">
        <v>45437.0</v>
      </c>
      <c r="B1655" s="2" t="s">
        <v>1641</v>
      </c>
      <c r="C1655" s="2" t="s">
        <v>51</v>
      </c>
      <c r="D1655" s="1">
        <v>21521.0</v>
      </c>
      <c r="E1655" s="2" t="s">
        <v>27</v>
      </c>
      <c r="F1655" s="2">
        <v>40.0</v>
      </c>
      <c r="G1655" s="2" t="s">
        <v>23</v>
      </c>
      <c r="H1655" s="2" t="s">
        <v>24</v>
      </c>
      <c r="I1655" s="2" t="s">
        <v>25</v>
      </c>
      <c r="J1655" s="2" t="str">
        <f t="array" ref="J1655">XLOOKUP('Transaction Data'!$G1655,Product_Code,Biscuit_Brand)</f>
        <v>Cinnamon Swirls</v>
      </c>
      <c r="K1655" s="2">
        <f t="array" ref="K1655">XLOOKUP('Transaction Data'!$G1655,Product_Code,Cost)</f>
        <v>10</v>
      </c>
      <c r="L1655" s="2">
        <f t="array" ref="L1655">XLOOKUP('Transaction Data'!$G1655,Product_Code,Unit_Price)</f>
        <v>14</v>
      </c>
      <c r="M1655" s="3">
        <f>'Transaction Data'!$F1655*'Transaction Data'!$K1655</f>
        <v>400</v>
      </c>
      <c r="N1655" s="3">
        <f>'Transaction Data'!$F1655*'Transaction Data'!$L1655</f>
        <v>560</v>
      </c>
      <c r="O1655" s="3">
        <f>'Transaction Data'!$N1655-'Transaction Data'!$M1655</f>
        <v>160</v>
      </c>
      <c r="P1655" s="2">
        <f>DATEDIF('Transaction Data'!$D1655,'Transaction Data'!$A1655,"y")</f>
        <v>65</v>
      </c>
      <c r="Q1655" s="2" t="str">
        <f>FLOOR('Transaction Data'!$P1655,15)&amp;"-"&amp;FLOOR('Transaction Data'!$P1655,15)+14</f>
        <v>60-74</v>
      </c>
      <c r="R1655" s="2" t="str">
        <f>IF('Transaction Data'!$L1655&lt;=10,"Less Expensive","Expensive")</f>
        <v>Expensive</v>
      </c>
      <c r="S1655" s="4">
        <f>WEEKDAY('Transaction Data'!$A1655)</f>
        <v>7</v>
      </c>
      <c r="T1655" s="2" t="str">
        <f>IF(WEEKDAY('Transaction Data'!$A1655,2)&lt;6,"Weekday","Weekend")</f>
        <v>Weekend</v>
      </c>
    </row>
    <row r="1656" ht="15.75" customHeight="1">
      <c r="A1656" s="1">
        <v>45495.0</v>
      </c>
      <c r="B1656" s="2" t="s">
        <v>1642</v>
      </c>
      <c r="C1656" s="2" t="s">
        <v>51</v>
      </c>
      <c r="D1656" s="1">
        <v>16340.0</v>
      </c>
      <c r="E1656" s="2" t="s">
        <v>63</v>
      </c>
      <c r="F1656" s="2">
        <v>64.0</v>
      </c>
      <c r="G1656" s="2" t="s">
        <v>60</v>
      </c>
      <c r="H1656" s="2" t="s">
        <v>29</v>
      </c>
      <c r="I1656" s="2" t="s">
        <v>25</v>
      </c>
      <c r="J1656" s="2" t="str">
        <f t="array" ref="J1656">XLOOKUP('Transaction Data'!$G1656,Product_Code,Biscuit_Brand)</f>
        <v>Peanut Butter Bites</v>
      </c>
      <c r="K1656" s="2">
        <f t="array" ref="K1656">XLOOKUP('Transaction Data'!$G1656,Product_Code,Cost)</f>
        <v>5</v>
      </c>
      <c r="L1656" s="2">
        <f t="array" ref="L1656">XLOOKUP('Transaction Data'!$G1656,Product_Code,Unit_Price)</f>
        <v>7</v>
      </c>
      <c r="M1656" s="3">
        <f>'Transaction Data'!$F1656*'Transaction Data'!$K1656</f>
        <v>320</v>
      </c>
      <c r="N1656" s="3">
        <f>'Transaction Data'!$F1656*'Transaction Data'!$L1656</f>
        <v>448</v>
      </c>
      <c r="O1656" s="3">
        <f>'Transaction Data'!$N1656-'Transaction Data'!$M1656</f>
        <v>128</v>
      </c>
      <c r="P1656" s="2">
        <f>DATEDIF('Transaction Data'!$D1656,'Transaction Data'!$A1656,"y")</f>
        <v>79</v>
      </c>
      <c r="Q1656" s="2" t="str">
        <f>FLOOR('Transaction Data'!$P1656,15)&amp;"-"&amp;FLOOR('Transaction Data'!$P1656,15)+14</f>
        <v>75-89</v>
      </c>
      <c r="R1656" s="2" t="str">
        <f>IF('Transaction Data'!$L1656&lt;=10,"Less Expensive","Expensive")</f>
        <v>Less Expensive</v>
      </c>
      <c r="S1656" s="4">
        <f>WEEKDAY('Transaction Data'!$A1656)</f>
        <v>2</v>
      </c>
      <c r="T1656" s="2" t="str">
        <f>IF(WEEKDAY('Transaction Data'!$A1656,2)&lt;6,"Weekday","Weekend")</f>
        <v>Weekday</v>
      </c>
    </row>
    <row r="1657" ht="15.75" customHeight="1">
      <c r="A1657" s="1">
        <v>45378.0</v>
      </c>
      <c r="B1657" s="2" t="s">
        <v>1643</v>
      </c>
      <c r="C1657" s="2" t="s">
        <v>21</v>
      </c>
      <c r="D1657" s="1">
        <v>34774.0</v>
      </c>
      <c r="E1657" s="2" t="s">
        <v>37</v>
      </c>
      <c r="F1657" s="2">
        <v>200.0</v>
      </c>
      <c r="G1657" s="2" t="s">
        <v>55</v>
      </c>
      <c r="H1657" s="2" t="s">
        <v>34</v>
      </c>
      <c r="I1657" s="2" t="s">
        <v>25</v>
      </c>
      <c r="J1657" s="2" t="str">
        <f t="array" ref="J1657">XLOOKUP('Transaction Data'!$G1657,Product_Code,Biscuit_Brand)</f>
        <v>Vanilla Wafers</v>
      </c>
      <c r="K1657" s="2">
        <f t="array" ref="K1657">XLOOKUP('Transaction Data'!$G1657,Product_Code,Cost)</f>
        <v>18</v>
      </c>
      <c r="L1657" s="2">
        <f t="array" ref="L1657">XLOOKUP('Transaction Data'!$G1657,Product_Code,Unit_Price)</f>
        <v>36</v>
      </c>
      <c r="M1657" s="3">
        <f>'Transaction Data'!$F1657*'Transaction Data'!$K1657</f>
        <v>3600</v>
      </c>
      <c r="N1657" s="3">
        <f>'Transaction Data'!$F1657*'Transaction Data'!$L1657</f>
        <v>7200</v>
      </c>
      <c r="O1657" s="3">
        <f>'Transaction Data'!$N1657-'Transaction Data'!$M1657</f>
        <v>3600</v>
      </c>
      <c r="P1657" s="2">
        <f>DATEDIF('Transaction Data'!$D1657,'Transaction Data'!$A1657,"y")</f>
        <v>29</v>
      </c>
      <c r="Q1657" s="2" t="str">
        <f>FLOOR('Transaction Data'!$P1657,15)&amp;"-"&amp;FLOOR('Transaction Data'!$P1657,15)+14</f>
        <v>15-29</v>
      </c>
      <c r="R1657" s="2" t="str">
        <f>IF('Transaction Data'!$L1657&lt;=10,"Less Expensive","Expensive")</f>
        <v>Expensive</v>
      </c>
      <c r="S1657" s="4">
        <f>WEEKDAY('Transaction Data'!$A1657)</f>
        <v>4</v>
      </c>
      <c r="T1657" s="2" t="str">
        <f>IF(WEEKDAY('Transaction Data'!$A1657,2)&lt;6,"Weekday","Weekend")</f>
        <v>Weekday</v>
      </c>
    </row>
    <row r="1658" ht="15.75" customHeight="1">
      <c r="A1658" s="1">
        <v>45311.0</v>
      </c>
      <c r="B1658" s="2" t="s">
        <v>1644</v>
      </c>
      <c r="C1658" s="2" t="s">
        <v>69</v>
      </c>
      <c r="D1658" s="1">
        <v>22017.0</v>
      </c>
      <c r="E1658" s="2" t="s">
        <v>37</v>
      </c>
      <c r="F1658" s="2">
        <v>292.0</v>
      </c>
      <c r="G1658" s="2" t="s">
        <v>33</v>
      </c>
      <c r="H1658" s="2" t="s">
        <v>24</v>
      </c>
      <c r="I1658" s="2" t="s">
        <v>25</v>
      </c>
      <c r="J1658" s="2" t="str">
        <f t="array" ref="J1658">XLOOKUP('Transaction Data'!$G1658,Product_Code,Biscuit_Brand)</f>
        <v>Caramel Biscuits</v>
      </c>
      <c r="K1658" s="2">
        <f t="array" ref="K1658">XLOOKUP('Transaction Data'!$G1658,Product_Code,Cost)</f>
        <v>18</v>
      </c>
      <c r="L1658" s="2">
        <f t="array" ref="L1658">XLOOKUP('Transaction Data'!$G1658,Product_Code,Unit_Price)</f>
        <v>22</v>
      </c>
      <c r="M1658" s="3">
        <f>'Transaction Data'!$F1658*'Transaction Data'!$K1658</f>
        <v>5256</v>
      </c>
      <c r="N1658" s="3">
        <f>'Transaction Data'!$F1658*'Transaction Data'!$L1658</f>
        <v>6424</v>
      </c>
      <c r="O1658" s="3">
        <f>'Transaction Data'!$N1658-'Transaction Data'!$M1658</f>
        <v>1168</v>
      </c>
      <c r="P1658" s="2">
        <f>DATEDIF('Transaction Data'!$D1658,'Transaction Data'!$A1658,"y")</f>
        <v>63</v>
      </c>
      <c r="Q1658" s="2" t="str">
        <f>FLOOR('Transaction Data'!$P1658,15)&amp;"-"&amp;FLOOR('Transaction Data'!$P1658,15)+14</f>
        <v>60-74</v>
      </c>
      <c r="R1658" s="2" t="str">
        <f>IF('Transaction Data'!$L1658&lt;=10,"Less Expensive","Expensive")</f>
        <v>Expensive</v>
      </c>
      <c r="S1658" s="4">
        <f>WEEKDAY('Transaction Data'!$A1658)</f>
        <v>7</v>
      </c>
      <c r="T1658" s="2" t="str">
        <f>IF(WEEKDAY('Transaction Data'!$A1658,2)&lt;6,"Weekday","Weekend")</f>
        <v>Weekend</v>
      </c>
    </row>
    <row r="1659" ht="15.75" customHeight="1">
      <c r="A1659" s="1">
        <v>45439.0</v>
      </c>
      <c r="B1659" s="2" t="s">
        <v>1645</v>
      </c>
      <c r="C1659" s="2" t="s">
        <v>51</v>
      </c>
      <c r="D1659" s="1">
        <v>29613.0</v>
      </c>
      <c r="E1659" s="2" t="s">
        <v>27</v>
      </c>
      <c r="F1659" s="2">
        <v>150.0</v>
      </c>
      <c r="G1659" s="2" t="s">
        <v>55</v>
      </c>
      <c r="H1659" s="2" t="s">
        <v>29</v>
      </c>
      <c r="I1659" s="2" t="s">
        <v>25</v>
      </c>
      <c r="J1659" s="2" t="str">
        <f t="array" ref="J1659">XLOOKUP('Transaction Data'!$G1659,Product_Code,Biscuit_Brand)</f>
        <v>Vanilla Wafers</v>
      </c>
      <c r="K1659" s="2">
        <f t="array" ref="K1659">XLOOKUP('Transaction Data'!$G1659,Product_Code,Cost)</f>
        <v>18</v>
      </c>
      <c r="L1659" s="2">
        <f t="array" ref="L1659">XLOOKUP('Transaction Data'!$G1659,Product_Code,Unit_Price)</f>
        <v>36</v>
      </c>
      <c r="M1659" s="3">
        <f>'Transaction Data'!$F1659*'Transaction Data'!$K1659</f>
        <v>2700</v>
      </c>
      <c r="N1659" s="3">
        <f>'Transaction Data'!$F1659*'Transaction Data'!$L1659</f>
        <v>5400</v>
      </c>
      <c r="O1659" s="3">
        <f>'Transaction Data'!$N1659-'Transaction Data'!$M1659</f>
        <v>2700</v>
      </c>
      <c r="P1659" s="2">
        <f>DATEDIF('Transaction Data'!$D1659,'Transaction Data'!$A1659,"y")</f>
        <v>43</v>
      </c>
      <c r="Q1659" s="2" t="str">
        <f>FLOOR('Transaction Data'!$P1659,15)&amp;"-"&amp;FLOOR('Transaction Data'!$P1659,15)+14</f>
        <v>30-44</v>
      </c>
      <c r="R1659" s="2" t="str">
        <f>IF('Transaction Data'!$L1659&lt;=10,"Less Expensive","Expensive")</f>
        <v>Expensive</v>
      </c>
      <c r="S1659" s="4">
        <f>WEEKDAY('Transaction Data'!$A1659)</f>
        <v>2</v>
      </c>
      <c r="T1659" s="2" t="str">
        <f>IF(WEEKDAY('Transaction Data'!$A1659,2)&lt;6,"Weekday","Weekend")</f>
        <v>Weekday</v>
      </c>
    </row>
    <row r="1660" ht="15.75" customHeight="1">
      <c r="A1660" s="1">
        <v>45318.0</v>
      </c>
      <c r="B1660" s="2" t="s">
        <v>1646</v>
      </c>
      <c r="C1660" s="2" t="s">
        <v>41</v>
      </c>
      <c r="D1660" s="1">
        <v>24976.0</v>
      </c>
      <c r="E1660" s="2" t="s">
        <v>27</v>
      </c>
      <c r="F1660" s="2">
        <v>31.0</v>
      </c>
      <c r="G1660" s="2" t="s">
        <v>28</v>
      </c>
      <c r="H1660" s="2" t="s">
        <v>34</v>
      </c>
      <c r="I1660" s="2" t="s">
        <v>25</v>
      </c>
      <c r="J1660" s="2" t="str">
        <f t="array" ref="J1660">XLOOKUP('Transaction Data'!$G1660,Product_Code,Biscuit_Brand)</f>
        <v>Shortbread</v>
      </c>
      <c r="K1660" s="2">
        <f t="array" ref="K1660">XLOOKUP('Transaction Data'!$G1660,Product_Code,Cost)</f>
        <v>10</v>
      </c>
      <c r="L1660" s="2">
        <f t="array" ref="L1660">XLOOKUP('Transaction Data'!$G1660,Product_Code,Unit_Price)</f>
        <v>45</v>
      </c>
      <c r="M1660" s="3">
        <f>'Transaction Data'!$F1660*'Transaction Data'!$K1660</f>
        <v>310</v>
      </c>
      <c r="N1660" s="3">
        <f>'Transaction Data'!$F1660*'Transaction Data'!$L1660</f>
        <v>1395</v>
      </c>
      <c r="O1660" s="3">
        <f>'Transaction Data'!$N1660-'Transaction Data'!$M1660</f>
        <v>1085</v>
      </c>
      <c r="P1660" s="2">
        <f>DATEDIF('Transaction Data'!$D1660,'Transaction Data'!$A1660,"y")</f>
        <v>55</v>
      </c>
      <c r="Q1660" s="2" t="str">
        <f>FLOOR('Transaction Data'!$P1660,15)&amp;"-"&amp;FLOOR('Transaction Data'!$P1660,15)+14</f>
        <v>45-59</v>
      </c>
      <c r="R1660" s="2" t="str">
        <f>IF('Transaction Data'!$L1660&lt;=10,"Less Expensive","Expensive")</f>
        <v>Expensive</v>
      </c>
      <c r="S1660" s="4">
        <f>WEEKDAY('Transaction Data'!$A1660)</f>
        <v>7</v>
      </c>
      <c r="T1660" s="2" t="str">
        <f>IF(WEEKDAY('Transaction Data'!$A1660,2)&lt;6,"Weekday","Weekend")</f>
        <v>Weekend</v>
      </c>
    </row>
    <row r="1661" ht="15.75" customHeight="1">
      <c r="A1661" s="1">
        <v>45488.0</v>
      </c>
      <c r="B1661" s="2" t="s">
        <v>1647</v>
      </c>
      <c r="C1661" s="2" t="s">
        <v>72</v>
      </c>
      <c r="D1661" s="1">
        <v>29720.0</v>
      </c>
      <c r="E1661" s="2" t="s">
        <v>22</v>
      </c>
      <c r="F1661" s="2">
        <v>500.0</v>
      </c>
      <c r="G1661" s="2" t="s">
        <v>55</v>
      </c>
      <c r="H1661" s="2" t="s">
        <v>24</v>
      </c>
      <c r="I1661" s="2" t="s">
        <v>30</v>
      </c>
      <c r="J1661" s="2" t="str">
        <f t="array" ref="J1661">XLOOKUP('Transaction Data'!$G1661,Product_Code,Biscuit_Brand)</f>
        <v>Vanilla Wafers</v>
      </c>
      <c r="K1661" s="2">
        <f t="array" ref="K1661">XLOOKUP('Transaction Data'!$G1661,Product_Code,Cost)</f>
        <v>18</v>
      </c>
      <c r="L1661" s="2">
        <f t="array" ref="L1661">XLOOKUP('Transaction Data'!$G1661,Product_Code,Unit_Price)</f>
        <v>36</v>
      </c>
      <c r="M1661" s="3">
        <f>'Transaction Data'!$F1661*'Transaction Data'!$K1661</f>
        <v>9000</v>
      </c>
      <c r="N1661" s="3">
        <f>'Transaction Data'!$F1661*'Transaction Data'!$L1661</f>
        <v>18000</v>
      </c>
      <c r="O1661" s="3">
        <f>'Transaction Data'!$N1661-'Transaction Data'!$M1661</f>
        <v>9000</v>
      </c>
      <c r="P1661" s="2">
        <f>DATEDIF('Transaction Data'!$D1661,'Transaction Data'!$A1661,"y")</f>
        <v>43</v>
      </c>
      <c r="Q1661" s="2" t="str">
        <f>FLOOR('Transaction Data'!$P1661,15)&amp;"-"&amp;FLOOR('Transaction Data'!$P1661,15)+14</f>
        <v>30-44</v>
      </c>
      <c r="R1661" s="2" t="str">
        <f>IF('Transaction Data'!$L1661&lt;=10,"Less Expensive","Expensive")</f>
        <v>Expensive</v>
      </c>
      <c r="S1661" s="4">
        <f>WEEKDAY('Transaction Data'!$A1661)</f>
        <v>2</v>
      </c>
      <c r="T1661" s="2" t="str">
        <f>IF(WEEKDAY('Transaction Data'!$A1661,2)&lt;6,"Weekday","Weekend")</f>
        <v>Weekday</v>
      </c>
    </row>
    <row r="1662" ht="15.75" customHeight="1">
      <c r="A1662" s="1">
        <v>45466.0</v>
      </c>
      <c r="B1662" s="2" t="s">
        <v>1648</v>
      </c>
      <c r="C1662" s="2" t="s">
        <v>21</v>
      </c>
      <c r="D1662" s="1">
        <v>20967.0</v>
      </c>
      <c r="E1662" s="2" t="s">
        <v>22</v>
      </c>
      <c r="F1662" s="2">
        <v>63.0</v>
      </c>
      <c r="G1662" s="2" t="s">
        <v>55</v>
      </c>
      <c r="H1662" s="2" t="s">
        <v>29</v>
      </c>
      <c r="I1662" s="2" t="s">
        <v>25</v>
      </c>
      <c r="J1662" s="2" t="str">
        <f t="array" ref="J1662">XLOOKUP('Transaction Data'!$G1662,Product_Code,Biscuit_Brand)</f>
        <v>Vanilla Wafers</v>
      </c>
      <c r="K1662" s="2">
        <f t="array" ref="K1662">XLOOKUP('Transaction Data'!$G1662,Product_Code,Cost)</f>
        <v>18</v>
      </c>
      <c r="L1662" s="2">
        <f t="array" ref="L1662">XLOOKUP('Transaction Data'!$G1662,Product_Code,Unit_Price)</f>
        <v>36</v>
      </c>
      <c r="M1662" s="3">
        <f>'Transaction Data'!$F1662*'Transaction Data'!$K1662</f>
        <v>1134</v>
      </c>
      <c r="N1662" s="3">
        <f>'Transaction Data'!$F1662*'Transaction Data'!$L1662</f>
        <v>2268</v>
      </c>
      <c r="O1662" s="3">
        <f>'Transaction Data'!$N1662-'Transaction Data'!$M1662</f>
        <v>1134</v>
      </c>
      <c r="P1662" s="2">
        <f>DATEDIF('Transaction Data'!$D1662,'Transaction Data'!$A1662,"y")</f>
        <v>67</v>
      </c>
      <c r="Q1662" s="2" t="str">
        <f>FLOOR('Transaction Data'!$P1662,15)&amp;"-"&amp;FLOOR('Transaction Data'!$P1662,15)+14</f>
        <v>60-74</v>
      </c>
      <c r="R1662" s="2" t="str">
        <f>IF('Transaction Data'!$L1662&lt;=10,"Less Expensive","Expensive")</f>
        <v>Expensive</v>
      </c>
      <c r="S1662" s="4">
        <f>WEEKDAY('Transaction Data'!$A1662)</f>
        <v>1</v>
      </c>
      <c r="T1662" s="2" t="str">
        <f>IF(WEEKDAY('Transaction Data'!$A1662,2)&lt;6,"Weekday","Weekend")</f>
        <v>Weekend</v>
      </c>
    </row>
    <row r="1663" ht="15.75" customHeight="1">
      <c r="A1663" s="1">
        <v>45475.0</v>
      </c>
      <c r="B1663" s="2" t="s">
        <v>1649</v>
      </c>
      <c r="C1663" s="2" t="s">
        <v>41</v>
      </c>
      <c r="D1663" s="1">
        <v>19544.0</v>
      </c>
      <c r="E1663" s="2" t="s">
        <v>63</v>
      </c>
      <c r="F1663" s="2">
        <v>332.0</v>
      </c>
      <c r="G1663" s="2" t="s">
        <v>55</v>
      </c>
      <c r="H1663" s="2" t="s">
        <v>34</v>
      </c>
      <c r="I1663" s="2" t="s">
        <v>25</v>
      </c>
      <c r="J1663" s="2" t="str">
        <f t="array" ref="J1663">XLOOKUP('Transaction Data'!$G1663,Product_Code,Biscuit_Brand)</f>
        <v>Vanilla Wafers</v>
      </c>
      <c r="K1663" s="2">
        <f t="array" ref="K1663">XLOOKUP('Transaction Data'!$G1663,Product_Code,Cost)</f>
        <v>18</v>
      </c>
      <c r="L1663" s="2">
        <f t="array" ref="L1663">XLOOKUP('Transaction Data'!$G1663,Product_Code,Unit_Price)</f>
        <v>36</v>
      </c>
      <c r="M1663" s="3">
        <f>'Transaction Data'!$F1663*'Transaction Data'!$K1663</f>
        <v>5976</v>
      </c>
      <c r="N1663" s="3">
        <f>'Transaction Data'!$F1663*'Transaction Data'!$L1663</f>
        <v>11952</v>
      </c>
      <c r="O1663" s="3">
        <f>'Transaction Data'!$N1663-'Transaction Data'!$M1663</f>
        <v>5976</v>
      </c>
      <c r="P1663" s="2">
        <f>DATEDIF('Transaction Data'!$D1663,'Transaction Data'!$A1663,"y")</f>
        <v>70</v>
      </c>
      <c r="Q1663" s="2" t="str">
        <f>FLOOR('Transaction Data'!$P1663,15)&amp;"-"&amp;FLOOR('Transaction Data'!$P1663,15)+14</f>
        <v>60-74</v>
      </c>
      <c r="R1663" s="2" t="str">
        <f>IF('Transaction Data'!$L1663&lt;=10,"Less Expensive","Expensive")</f>
        <v>Expensive</v>
      </c>
      <c r="S1663" s="4">
        <f>WEEKDAY('Transaction Data'!$A1663)</f>
        <v>3</v>
      </c>
      <c r="T1663" s="2" t="str">
        <f>IF(WEEKDAY('Transaction Data'!$A1663,2)&lt;6,"Weekday","Weekend")</f>
        <v>Weekday</v>
      </c>
    </row>
    <row r="1664" ht="15.75" customHeight="1">
      <c r="A1664" s="1">
        <v>45399.0</v>
      </c>
      <c r="B1664" s="2" t="s">
        <v>1650</v>
      </c>
      <c r="C1664" s="2" t="s">
        <v>41</v>
      </c>
      <c r="D1664" s="1">
        <v>37775.0</v>
      </c>
      <c r="E1664" s="2" t="s">
        <v>27</v>
      </c>
      <c r="F1664" s="2">
        <v>161.0</v>
      </c>
      <c r="G1664" s="2" t="s">
        <v>33</v>
      </c>
      <c r="H1664" s="2" t="s">
        <v>24</v>
      </c>
      <c r="I1664" s="2" t="s">
        <v>25</v>
      </c>
      <c r="J1664" s="2" t="str">
        <f t="array" ref="J1664">XLOOKUP('Transaction Data'!$G1664,Product_Code,Biscuit_Brand)</f>
        <v>Caramel Biscuits</v>
      </c>
      <c r="K1664" s="2">
        <f t="array" ref="K1664">XLOOKUP('Transaction Data'!$G1664,Product_Code,Cost)</f>
        <v>18</v>
      </c>
      <c r="L1664" s="2">
        <f t="array" ref="L1664">XLOOKUP('Transaction Data'!$G1664,Product_Code,Unit_Price)</f>
        <v>22</v>
      </c>
      <c r="M1664" s="3">
        <f>'Transaction Data'!$F1664*'Transaction Data'!$K1664</f>
        <v>2898</v>
      </c>
      <c r="N1664" s="3">
        <f>'Transaction Data'!$F1664*'Transaction Data'!$L1664</f>
        <v>3542</v>
      </c>
      <c r="O1664" s="3">
        <f>'Transaction Data'!$N1664-'Transaction Data'!$M1664</f>
        <v>644</v>
      </c>
      <c r="P1664" s="2">
        <f>DATEDIF('Transaction Data'!$D1664,'Transaction Data'!$A1664,"y")</f>
        <v>20</v>
      </c>
      <c r="Q1664" s="2" t="str">
        <f>FLOOR('Transaction Data'!$P1664,15)&amp;"-"&amp;FLOOR('Transaction Data'!$P1664,15)+14</f>
        <v>15-29</v>
      </c>
      <c r="R1664" s="2" t="str">
        <f>IF('Transaction Data'!$L1664&lt;=10,"Less Expensive","Expensive")</f>
        <v>Expensive</v>
      </c>
      <c r="S1664" s="4">
        <f>WEEKDAY('Transaction Data'!$A1664)</f>
        <v>4</v>
      </c>
      <c r="T1664" s="2" t="str">
        <f>IF(WEEKDAY('Transaction Data'!$A1664,2)&lt;6,"Weekday","Weekend")</f>
        <v>Weekday</v>
      </c>
    </row>
    <row r="1665" ht="15.75" customHeight="1">
      <c r="A1665" s="1">
        <v>45300.0</v>
      </c>
      <c r="B1665" s="2" t="s">
        <v>1651</v>
      </c>
      <c r="C1665" s="2" t="s">
        <v>78</v>
      </c>
      <c r="D1665" s="1">
        <v>25190.0</v>
      </c>
      <c r="E1665" s="2" t="s">
        <v>37</v>
      </c>
      <c r="F1665" s="2">
        <v>133.0</v>
      </c>
      <c r="G1665" s="2" t="s">
        <v>48</v>
      </c>
      <c r="H1665" s="2" t="s">
        <v>29</v>
      </c>
      <c r="I1665" s="2" t="s">
        <v>25</v>
      </c>
      <c r="J1665" s="2" t="str">
        <f t="array" ref="J1665">XLOOKUP('Transaction Data'!$G1665,Product_Code,Biscuit_Brand)</f>
        <v>Lemon Crisps</v>
      </c>
      <c r="K1665" s="2">
        <f t="array" ref="K1665">XLOOKUP('Transaction Data'!$G1665,Product_Code,Cost)</f>
        <v>7</v>
      </c>
      <c r="L1665" s="2">
        <f t="array" ref="L1665">XLOOKUP('Transaction Data'!$G1665,Product_Code,Unit_Price)</f>
        <v>9</v>
      </c>
      <c r="M1665" s="3">
        <f>'Transaction Data'!$F1665*'Transaction Data'!$K1665</f>
        <v>931</v>
      </c>
      <c r="N1665" s="3">
        <f>'Transaction Data'!$F1665*'Transaction Data'!$L1665</f>
        <v>1197</v>
      </c>
      <c r="O1665" s="3">
        <f>'Transaction Data'!$N1665-'Transaction Data'!$M1665</f>
        <v>266</v>
      </c>
      <c r="P1665" s="2">
        <f>DATEDIF('Transaction Data'!$D1665,'Transaction Data'!$A1665,"y")</f>
        <v>55</v>
      </c>
      <c r="Q1665" s="2" t="str">
        <f>FLOOR('Transaction Data'!$P1665,15)&amp;"-"&amp;FLOOR('Transaction Data'!$P1665,15)+14</f>
        <v>45-59</v>
      </c>
      <c r="R1665" s="2" t="str">
        <f>IF('Transaction Data'!$L1665&lt;=10,"Less Expensive","Expensive")</f>
        <v>Less Expensive</v>
      </c>
      <c r="S1665" s="4">
        <f>WEEKDAY('Transaction Data'!$A1665)</f>
        <v>3</v>
      </c>
      <c r="T1665" s="2" t="str">
        <f>IF(WEEKDAY('Transaction Data'!$A1665,2)&lt;6,"Weekday","Weekend")</f>
        <v>Weekday</v>
      </c>
    </row>
    <row r="1666" ht="15.75" customHeight="1">
      <c r="A1666" s="1">
        <v>45423.0</v>
      </c>
      <c r="B1666" s="2" t="s">
        <v>1652</v>
      </c>
      <c r="C1666" s="2" t="s">
        <v>78</v>
      </c>
      <c r="D1666" s="1">
        <v>17957.0</v>
      </c>
      <c r="E1666" s="2" t="s">
        <v>27</v>
      </c>
      <c r="F1666" s="2">
        <v>245.0</v>
      </c>
      <c r="G1666" s="2" t="s">
        <v>60</v>
      </c>
      <c r="H1666" s="2" t="s">
        <v>34</v>
      </c>
      <c r="I1666" s="2" t="s">
        <v>25</v>
      </c>
      <c r="J1666" s="2" t="str">
        <f t="array" ref="J1666">XLOOKUP('Transaction Data'!$G1666,Product_Code,Biscuit_Brand)</f>
        <v>Peanut Butter Bites</v>
      </c>
      <c r="K1666" s="2">
        <f t="array" ref="K1666">XLOOKUP('Transaction Data'!$G1666,Product_Code,Cost)</f>
        <v>5</v>
      </c>
      <c r="L1666" s="2">
        <f t="array" ref="L1666">XLOOKUP('Transaction Data'!$G1666,Product_Code,Unit_Price)</f>
        <v>7</v>
      </c>
      <c r="M1666" s="3">
        <f>'Transaction Data'!$F1666*'Transaction Data'!$K1666</f>
        <v>1225</v>
      </c>
      <c r="N1666" s="3">
        <f>'Transaction Data'!$F1666*'Transaction Data'!$L1666</f>
        <v>1715</v>
      </c>
      <c r="O1666" s="3">
        <f>'Transaction Data'!$N1666-'Transaction Data'!$M1666</f>
        <v>490</v>
      </c>
      <c r="P1666" s="2">
        <f>DATEDIF('Transaction Data'!$D1666,'Transaction Data'!$A1666,"y")</f>
        <v>75</v>
      </c>
      <c r="Q1666" s="2" t="str">
        <f>FLOOR('Transaction Data'!$P1666,15)&amp;"-"&amp;FLOOR('Transaction Data'!$P1666,15)+14</f>
        <v>75-89</v>
      </c>
      <c r="R1666" s="2" t="str">
        <f>IF('Transaction Data'!$L1666&lt;=10,"Less Expensive","Expensive")</f>
        <v>Less Expensive</v>
      </c>
      <c r="S1666" s="4">
        <f>WEEKDAY('Transaction Data'!$A1666)</f>
        <v>7</v>
      </c>
      <c r="T1666" s="2" t="str">
        <f>IF(WEEKDAY('Transaction Data'!$A1666,2)&lt;6,"Weekday","Weekend")</f>
        <v>Weekend</v>
      </c>
    </row>
    <row r="1667" ht="15.75" customHeight="1">
      <c r="A1667" s="1">
        <v>45341.0</v>
      </c>
      <c r="B1667" s="2" t="s">
        <v>1653</v>
      </c>
      <c r="C1667" s="2" t="s">
        <v>51</v>
      </c>
      <c r="D1667" s="1">
        <v>21382.0</v>
      </c>
      <c r="E1667" s="2" t="s">
        <v>27</v>
      </c>
      <c r="F1667" s="2">
        <v>231.0</v>
      </c>
      <c r="G1667" s="2" t="s">
        <v>48</v>
      </c>
      <c r="H1667" s="2" t="s">
        <v>24</v>
      </c>
      <c r="I1667" s="2" t="s">
        <v>25</v>
      </c>
      <c r="J1667" s="2" t="str">
        <f t="array" ref="J1667">XLOOKUP('Transaction Data'!$G1667,Product_Code,Biscuit_Brand)</f>
        <v>Lemon Crisps</v>
      </c>
      <c r="K1667" s="2">
        <f t="array" ref="K1667">XLOOKUP('Transaction Data'!$G1667,Product_Code,Cost)</f>
        <v>7</v>
      </c>
      <c r="L1667" s="2">
        <f t="array" ref="L1667">XLOOKUP('Transaction Data'!$G1667,Product_Code,Unit_Price)</f>
        <v>9</v>
      </c>
      <c r="M1667" s="3">
        <f>'Transaction Data'!$F1667*'Transaction Data'!$K1667</f>
        <v>1617</v>
      </c>
      <c r="N1667" s="3">
        <f>'Transaction Data'!$F1667*'Transaction Data'!$L1667</f>
        <v>2079</v>
      </c>
      <c r="O1667" s="3">
        <f>'Transaction Data'!$N1667-'Transaction Data'!$M1667</f>
        <v>462</v>
      </c>
      <c r="P1667" s="2">
        <f>DATEDIF('Transaction Data'!$D1667,'Transaction Data'!$A1667,"y")</f>
        <v>65</v>
      </c>
      <c r="Q1667" s="2" t="str">
        <f>FLOOR('Transaction Data'!$P1667,15)&amp;"-"&amp;FLOOR('Transaction Data'!$P1667,15)+14</f>
        <v>60-74</v>
      </c>
      <c r="R1667" s="2" t="str">
        <f>IF('Transaction Data'!$L1667&lt;=10,"Less Expensive","Expensive")</f>
        <v>Less Expensive</v>
      </c>
      <c r="S1667" s="4">
        <f>WEEKDAY('Transaction Data'!$A1667)</f>
        <v>2</v>
      </c>
      <c r="T1667" s="2" t="str">
        <f>IF(WEEKDAY('Transaction Data'!$A1667,2)&lt;6,"Weekday","Weekend")</f>
        <v>Weekday</v>
      </c>
    </row>
    <row r="1668" ht="15.75" customHeight="1">
      <c r="A1668" s="1">
        <v>45420.0</v>
      </c>
      <c r="B1668" s="2" t="s">
        <v>1654</v>
      </c>
      <c r="C1668" s="2" t="s">
        <v>69</v>
      </c>
      <c r="D1668" s="1">
        <v>21457.0</v>
      </c>
      <c r="E1668" s="2" t="s">
        <v>27</v>
      </c>
      <c r="F1668" s="2">
        <v>468.0</v>
      </c>
      <c r="G1668" s="2" t="s">
        <v>57</v>
      </c>
      <c r="H1668" s="2" t="s">
        <v>29</v>
      </c>
      <c r="I1668" s="2" t="s">
        <v>25</v>
      </c>
      <c r="J1668" s="2" t="str">
        <f t="array" ref="J1668">XLOOKUP('Transaction Data'!$G1668,Product_Code,Biscuit_Brand)</f>
        <v>Oatmeal Cookies</v>
      </c>
      <c r="K1668" s="2">
        <f t="array" ref="K1668">XLOOKUP('Transaction Data'!$G1668,Product_Code,Cost)</f>
        <v>19</v>
      </c>
      <c r="L1668" s="2">
        <f t="array" ref="L1668">XLOOKUP('Transaction Data'!$G1668,Product_Code,Unit_Price)</f>
        <v>23</v>
      </c>
      <c r="M1668" s="3">
        <f>'Transaction Data'!$F1668*'Transaction Data'!$K1668</f>
        <v>8892</v>
      </c>
      <c r="N1668" s="3">
        <f>'Transaction Data'!$F1668*'Transaction Data'!$L1668</f>
        <v>10764</v>
      </c>
      <c r="O1668" s="3">
        <f>'Transaction Data'!$N1668-'Transaction Data'!$M1668</f>
        <v>1872</v>
      </c>
      <c r="P1668" s="2">
        <f>DATEDIF('Transaction Data'!$D1668,'Transaction Data'!$A1668,"y")</f>
        <v>65</v>
      </c>
      <c r="Q1668" s="2" t="str">
        <f>FLOOR('Transaction Data'!$P1668,15)&amp;"-"&amp;FLOOR('Transaction Data'!$P1668,15)+14</f>
        <v>60-74</v>
      </c>
      <c r="R1668" s="2" t="str">
        <f>IF('Transaction Data'!$L1668&lt;=10,"Less Expensive","Expensive")</f>
        <v>Expensive</v>
      </c>
      <c r="S1668" s="4">
        <f>WEEKDAY('Transaction Data'!$A1668)</f>
        <v>4</v>
      </c>
      <c r="T1668" s="2" t="str">
        <f>IF(WEEKDAY('Transaction Data'!$A1668,2)&lt;6,"Weekday","Weekend")</f>
        <v>Weekday</v>
      </c>
    </row>
    <row r="1669" ht="15.75" customHeight="1">
      <c r="A1669" s="1">
        <v>45421.0</v>
      </c>
      <c r="B1669" s="2" t="s">
        <v>1655</v>
      </c>
      <c r="C1669" s="2" t="s">
        <v>32</v>
      </c>
      <c r="D1669" s="1">
        <v>32932.0</v>
      </c>
      <c r="E1669" s="2" t="s">
        <v>37</v>
      </c>
      <c r="F1669" s="2">
        <v>100.0</v>
      </c>
      <c r="G1669" s="2" t="s">
        <v>55</v>
      </c>
      <c r="H1669" s="2" t="s">
        <v>34</v>
      </c>
      <c r="I1669" s="2" t="s">
        <v>25</v>
      </c>
      <c r="J1669" s="2" t="str">
        <f t="array" ref="J1669">XLOOKUP('Transaction Data'!$G1669,Product_Code,Biscuit_Brand)</f>
        <v>Vanilla Wafers</v>
      </c>
      <c r="K1669" s="2">
        <f t="array" ref="K1669">XLOOKUP('Transaction Data'!$G1669,Product_Code,Cost)</f>
        <v>18</v>
      </c>
      <c r="L1669" s="2">
        <f t="array" ref="L1669">XLOOKUP('Transaction Data'!$G1669,Product_Code,Unit_Price)</f>
        <v>36</v>
      </c>
      <c r="M1669" s="3">
        <f>'Transaction Data'!$F1669*'Transaction Data'!$K1669</f>
        <v>1800</v>
      </c>
      <c r="N1669" s="3">
        <f>'Transaction Data'!$F1669*'Transaction Data'!$L1669</f>
        <v>3600</v>
      </c>
      <c r="O1669" s="3">
        <f>'Transaction Data'!$N1669-'Transaction Data'!$M1669</f>
        <v>1800</v>
      </c>
      <c r="P1669" s="2">
        <f>DATEDIF('Transaction Data'!$D1669,'Transaction Data'!$A1669,"y")</f>
        <v>34</v>
      </c>
      <c r="Q1669" s="2" t="str">
        <f>FLOOR('Transaction Data'!$P1669,15)&amp;"-"&amp;FLOOR('Transaction Data'!$P1669,15)+14</f>
        <v>30-44</v>
      </c>
      <c r="R1669" s="2" t="str">
        <f>IF('Transaction Data'!$L1669&lt;=10,"Less Expensive","Expensive")</f>
        <v>Expensive</v>
      </c>
      <c r="S1669" s="4">
        <f>WEEKDAY('Transaction Data'!$A1669)</f>
        <v>5</v>
      </c>
      <c r="T1669" s="2" t="str">
        <f>IF(WEEKDAY('Transaction Data'!$A1669,2)&lt;6,"Weekday","Weekend")</f>
        <v>Weekday</v>
      </c>
    </row>
    <row r="1670" ht="15.75" customHeight="1">
      <c r="A1670" s="1">
        <v>45323.0</v>
      </c>
      <c r="B1670" s="2" t="s">
        <v>1656</v>
      </c>
      <c r="C1670" s="2" t="s">
        <v>78</v>
      </c>
      <c r="D1670" s="1">
        <v>37956.0</v>
      </c>
      <c r="E1670" s="2" t="s">
        <v>37</v>
      </c>
      <c r="F1670" s="2">
        <v>249.0</v>
      </c>
      <c r="G1670" s="2" t="s">
        <v>33</v>
      </c>
      <c r="H1670" s="2" t="s">
        <v>24</v>
      </c>
      <c r="I1670" s="2" t="s">
        <v>25</v>
      </c>
      <c r="J1670" s="2" t="str">
        <f t="array" ref="J1670">XLOOKUP('Transaction Data'!$G1670,Product_Code,Biscuit_Brand)</f>
        <v>Caramel Biscuits</v>
      </c>
      <c r="K1670" s="2">
        <f t="array" ref="K1670">XLOOKUP('Transaction Data'!$G1670,Product_Code,Cost)</f>
        <v>18</v>
      </c>
      <c r="L1670" s="2">
        <f t="array" ref="L1670">XLOOKUP('Transaction Data'!$G1670,Product_Code,Unit_Price)</f>
        <v>22</v>
      </c>
      <c r="M1670" s="3">
        <f>'Transaction Data'!$F1670*'Transaction Data'!$K1670</f>
        <v>4482</v>
      </c>
      <c r="N1670" s="3">
        <f>'Transaction Data'!$F1670*'Transaction Data'!$L1670</f>
        <v>5478</v>
      </c>
      <c r="O1670" s="3">
        <f>'Transaction Data'!$N1670-'Transaction Data'!$M1670</f>
        <v>996</v>
      </c>
      <c r="P1670" s="2">
        <f>DATEDIF('Transaction Data'!$D1670,'Transaction Data'!$A1670,"y")</f>
        <v>20</v>
      </c>
      <c r="Q1670" s="2" t="str">
        <f>FLOOR('Transaction Data'!$P1670,15)&amp;"-"&amp;FLOOR('Transaction Data'!$P1670,15)+14</f>
        <v>15-29</v>
      </c>
      <c r="R1670" s="2" t="str">
        <f>IF('Transaction Data'!$L1670&lt;=10,"Less Expensive","Expensive")</f>
        <v>Expensive</v>
      </c>
      <c r="S1670" s="4">
        <f>WEEKDAY('Transaction Data'!$A1670)</f>
        <v>5</v>
      </c>
      <c r="T1670" s="2" t="str">
        <f>IF(WEEKDAY('Transaction Data'!$A1670,2)&lt;6,"Weekday","Weekend")</f>
        <v>Weekday</v>
      </c>
    </row>
    <row r="1671" ht="15.75" customHeight="1">
      <c r="A1671" s="1">
        <v>45374.0</v>
      </c>
      <c r="B1671" s="2" t="s">
        <v>1657</v>
      </c>
      <c r="C1671" s="2" t="s">
        <v>47</v>
      </c>
      <c r="D1671" s="1">
        <v>34308.0</v>
      </c>
      <c r="E1671" s="2" t="s">
        <v>37</v>
      </c>
      <c r="F1671" s="2">
        <v>289.0</v>
      </c>
      <c r="G1671" s="2" t="s">
        <v>33</v>
      </c>
      <c r="H1671" s="2" t="s">
        <v>29</v>
      </c>
      <c r="I1671" s="2" t="s">
        <v>25</v>
      </c>
      <c r="J1671" s="2" t="str">
        <f t="array" ref="J1671">XLOOKUP('Transaction Data'!$G1671,Product_Code,Biscuit_Brand)</f>
        <v>Caramel Biscuits</v>
      </c>
      <c r="K1671" s="2">
        <f t="array" ref="K1671">XLOOKUP('Transaction Data'!$G1671,Product_Code,Cost)</f>
        <v>18</v>
      </c>
      <c r="L1671" s="2">
        <f t="array" ref="L1671">XLOOKUP('Transaction Data'!$G1671,Product_Code,Unit_Price)</f>
        <v>22</v>
      </c>
      <c r="M1671" s="3">
        <f>'Transaction Data'!$F1671*'Transaction Data'!$K1671</f>
        <v>5202</v>
      </c>
      <c r="N1671" s="3">
        <f>'Transaction Data'!$F1671*'Transaction Data'!$L1671</f>
        <v>6358</v>
      </c>
      <c r="O1671" s="3">
        <f>'Transaction Data'!$N1671-'Transaction Data'!$M1671</f>
        <v>1156</v>
      </c>
      <c r="P1671" s="2">
        <f>DATEDIF('Transaction Data'!$D1671,'Transaction Data'!$A1671,"y")</f>
        <v>30</v>
      </c>
      <c r="Q1671" s="2" t="str">
        <f>FLOOR('Transaction Data'!$P1671,15)&amp;"-"&amp;FLOOR('Transaction Data'!$P1671,15)+14</f>
        <v>30-44</v>
      </c>
      <c r="R1671" s="2" t="str">
        <f>IF('Transaction Data'!$L1671&lt;=10,"Less Expensive","Expensive")</f>
        <v>Expensive</v>
      </c>
      <c r="S1671" s="4">
        <f>WEEKDAY('Transaction Data'!$A1671)</f>
        <v>7</v>
      </c>
      <c r="T1671" s="2" t="str">
        <f>IF(WEEKDAY('Transaction Data'!$A1671,2)&lt;6,"Weekday","Weekend")</f>
        <v>Weekend</v>
      </c>
    </row>
    <row r="1672" ht="15.75" customHeight="1">
      <c r="A1672" s="1">
        <v>45332.0</v>
      </c>
      <c r="B1672" s="2" t="s">
        <v>1658</v>
      </c>
      <c r="C1672" s="2" t="s">
        <v>65</v>
      </c>
      <c r="D1672" s="1">
        <v>20227.0</v>
      </c>
      <c r="E1672" s="2" t="s">
        <v>22</v>
      </c>
      <c r="F1672" s="2">
        <v>77.0</v>
      </c>
      <c r="G1672" s="2" t="s">
        <v>57</v>
      </c>
      <c r="H1672" s="2" t="s">
        <v>34</v>
      </c>
      <c r="I1672" s="2" t="s">
        <v>25</v>
      </c>
      <c r="J1672" s="2" t="str">
        <f t="array" ref="J1672">XLOOKUP('Transaction Data'!$G1672,Product_Code,Biscuit_Brand)</f>
        <v>Oatmeal Cookies</v>
      </c>
      <c r="K1672" s="2">
        <f t="array" ref="K1672">XLOOKUP('Transaction Data'!$G1672,Product_Code,Cost)</f>
        <v>19</v>
      </c>
      <c r="L1672" s="2">
        <f t="array" ref="L1672">XLOOKUP('Transaction Data'!$G1672,Product_Code,Unit_Price)</f>
        <v>23</v>
      </c>
      <c r="M1672" s="3">
        <f>'Transaction Data'!$F1672*'Transaction Data'!$K1672</f>
        <v>1463</v>
      </c>
      <c r="N1672" s="3">
        <f>'Transaction Data'!$F1672*'Transaction Data'!$L1672</f>
        <v>1771</v>
      </c>
      <c r="O1672" s="3">
        <f>'Transaction Data'!$N1672-'Transaction Data'!$M1672</f>
        <v>308</v>
      </c>
      <c r="P1672" s="2">
        <f>DATEDIF('Transaction Data'!$D1672,'Transaction Data'!$A1672,"y")</f>
        <v>68</v>
      </c>
      <c r="Q1672" s="2" t="str">
        <f>FLOOR('Transaction Data'!$P1672,15)&amp;"-"&amp;FLOOR('Transaction Data'!$P1672,15)+14</f>
        <v>60-74</v>
      </c>
      <c r="R1672" s="2" t="str">
        <f>IF('Transaction Data'!$L1672&lt;=10,"Less Expensive","Expensive")</f>
        <v>Expensive</v>
      </c>
      <c r="S1672" s="4">
        <f>WEEKDAY('Transaction Data'!$A1672)</f>
        <v>7</v>
      </c>
      <c r="T1672" s="2" t="str">
        <f>IF(WEEKDAY('Transaction Data'!$A1672,2)&lt;6,"Weekday","Weekend")</f>
        <v>Weekend</v>
      </c>
    </row>
    <row r="1673" ht="15.75" customHeight="1">
      <c r="A1673" s="1">
        <v>45376.0</v>
      </c>
      <c r="B1673" s="2" t="s">
        <v>1659</v>
      </c>
      <c r="C1673" s="2" t="s">
        <v>78</v>
      </c>
      <c r="D1673" s="1">
        <v>32681.0</v>
      </c>
      <c r="E1673" s="2" t="s">
        <v>22</v>
      </c>
      <c r="F1673" s="2">
        <v>57.0</v>
      </c>
      <c r="G1673" s="2" t="s">
        <v>55</v>
      </c>
      <c r="H1673" s="2" t="s">
        <v>24</v>
      </c>
      <c r="I1673" s="2" t="s">
        <v>25</v>
      </c>
      <c r="J1673" s="2" t="str">
        <f t="array" ref="J1673">XLOOKUP('Transaction Data'!$G1673,Product_Code,Biscuit_Brand)</f>
        <v>Vanilla Wafers</v>
      </c>
      <c r="K1673" s="2">
        <f t="array" ref="K1673">XLOOKUP('Transaction Data'!$G1673,Product_Code,Cost)</f>
        <v>18</v>
      </c>
      <c r="L1673" s="2">
        <f t="array" ref="L1673">XLOOKUP('Transaction Data'!$G1673,Product_Code,Unit_Price)</f>
        <v>36</v>
      </c>
      <c r="M1673" s="3">
        <f>'Transaction Data'!$F1673*'Transaction Data'!$K1673</f>
        <v>1026</v>
      </c>
      <c r="N1673" s="3">
        <f>'Transaction Data'!$F1673*'Transaction Data'!$L1673</f>
        <v>2052</v>
      </c>
      <c r="O1673" s="3">
        <f>'Transaction Data'!$N1673-'Transaction Data'!$M1673</f>
        <v>1026</v>
      </c>
      <c r="P1673" s="2">
        <f>DATEDIF('Transaction Data'!$D1673,'Transaction Data'!$A1673,"y")</f>
        <v>34</v>
      </c>
      <c r="Q1673" s="2" t="str">
        <f>FLOOR('Transaction Data'!$P1673,15)&amp;"-"&amp;FLOOR('Transaction Data'!$P1673,15)+14</f>
        <v>30-44</v>
      </c>
      <c r="R1673" s="2" t="str">
        <f>IF('Transaction Data'!$L1673&lt;=10,"Less Expensive","Expensive")</f>
        <v>Expensive</v>
      </c>
      <c r="S1673" s="4">
        <f>WEEKDAY('Transaction Data'!$A1673)</f>
        <v>2</v>
      </c>
      <c r="T1673" s="2" t="str">
        <f>IF(WEEKDAY('Transaction Data'!$A1673,2)&lt;6,"Weekday","Weekend")</f>
        <v>Weekday</v>
      </c>
    </row>
    <row r="1674" ht="15.75" customHeight="1">
      <c r="A1674" s="1">
        <v>45486.0</v>
      </c>
      <c r="B1674" s="2" t="s">
        <v>1660</v>
      </c>
      <c r="C1674" s="2" t="s">
        <v>72</v>
      </c>
      <c r="D1674" s="1">
        <v>20085.0</v>
      </c>
      <c r="E1674" s="2" t="s">
        <v>37</v>
      </c>
      <c r="F1674" s="2">
        <v>15.0</v>
      </c>
      <c r="G1674" s="2" t="s">
        <v>38</v>
      </c>
      <c r="H1674" s="2" t="s">
        <v>29</v>
      </c>
      <c r="I1674" s="2" t="s">
        <v>25</v>
      </c>
      <c r="J1674" s="2" t="str">
        <f t="array" ref="J1674">XLOOKUP('Transaction Data'!$G1674,Product_Code,Biscuit_Brand)</f>
        <v>Ginger Snaps</v>
      </c>
      <c r="K1674" s="2">
        <f t="array" ref="K1674">XLOOKUP('Transaction Data'!$G1674,Product_Code,Cost)</f>
        <v>14</v>
      </c>
      <c r="L1674" s="2">
        <f t="array" ref="L1674">XLOOKUP('Transaction Data'!$G1674,Product_Code,Unit_Price)</f>
        <v>28</v>
      </c>
      <c r="M1674" s="3">
        <f>'Transaction Data'!$F1674*'Transaction Data'!$K1674</f>
        <v>210</v>
      </c>
      <c r="N1674" s="3">
        <f>'Transaction Data'!$F1674*'Transaction Data'!$L1674</f>
        <v>420</v>
      </c>
      <c r="O1674" s="3">
        <f>'Transaction Data'!$N1674-'Transaction Data'!$M1674</f>
        <v>210</v>
      </c>
      <c r="P1674" s="2">
        <f>DATEDIF('Transaction Data'!$D1674,'Transaction Data'!$A1674,"y")</f>
        <v>69</v>
      </c>
      <c r="Q1674" s="2" t="str">
        <f>FLOOR('Transaction Data'!$P1674,15)&amp;"-"&amp;FLOOR('Transaction Data'!$P1674,15)+14</f>
        <v>60-74</v>
      </c>
      <c r="R1674" s="2" t="str">
        <f>IF('Transaction Data'!$L1674&lt;=10,"Less Expensive","Expensive")</f>
        <v>Expensive</v>
      </c>
      <c r="S1674" s="4">
        <f>WEEKDAY('Transaction Data'!$A1674)</f>
        <v>7</v>
      </c>
      <c r="T1674" s="2" t="str">
        <f>IF(WEEKDAY('Transaction Data'!$A1674,2)&lt;6,"Weekday","Weekend")</f>
        <v>Weekend</v>
      </c>
    </row>
    <row r="1675" ht="15.75" customHeight="1">
      <c r="A1675" s="1">
        <v>45342.0</v>
      </c>
      <c r="B1675" s="2" t="s">
        <v>1661</v>
      </c>
      <c r="C1675" s="2" t="s">
        <v>69</v>
      </c>
      <c r="D1675" s="1">
        <v>33914.0</v>
      </c>
      <c r="E1675" s="2" t="s">
        <v>22</v>
      </c>
      <c r="F1675" s="2">
        <v>290.0</v>
      </c>
      <c r="G1675" s="2" t="s">
        <v>55</v>
      </c>
      <c r="H1675" s="2" t="s">
        <v>34</v>
      </c>
      <c r="I1675" s="2" t="s">
        <v>25</v>
      </c>
      <c r="J1675" s="2" t="str">
        <f t="array" ref="J1675">XLOOKUP('Transaction Data'!$G1675,Product_Code,Biscuit_Brand)</f>
        <v>Vanilla Wafers</v>
      </c>
      <c r="K1675" s="2">
        <f t="array" ref="K1675">XLOOKUP('Transaction Data'!$G1675,Product_Code,Cost)</f>
        <v>18</v>
      </c>
      <c r="L1675" s="2">
        <f t="array" ref="L1675">XLOOKUP('Transaction Data'!$G1675,Product_Code,Unit_Price)</f>
        <v>36</v>
      </c>
      <c r="M1675" s="3">
        <f>'Transaction Data'!$F1675*'Transaction Data'!$K1675</f>
        <v>5220</v>
      </c>
      <c r="N1675" s="3">
        <f>'Transaction Data'!$F1675*'Transaction Data'!$L1675</f>
        <v>10440</v>
      </c>
      <c r="O1675" s="3">
        <f>'Transaction Data'!$N1675-'Transaction Data'!$M1675</f>
        <v>5220</v>
      </c>
      <c r="P1675" s="2">
        <f>DATEDIF('Transaction Data'!$D1675,'Transaction Data'!$A1675,"y")</f>
        <v>31</v>
      </c>
      <c r="Q1675" s="2" t="str">
        <f>FLOOR('Transaction Data'!$P1675,15)&amp;"-"&amp;FLOOR('Transaction Data'!$P1675,15)+14</f>
        <v>30-44</v>
      </c>
      <c r="R1675" s="2" t="str">
        <f>IF('Transaction Data'!$L1675&lt;=10,"Less Expensive","Expensive")</f>
        <v>Expensive</v>
      </c>
      <c r="S1675" s="4">
        <f>WEEKDAY('Transaction Data'!$A1675)</f>
        <v>3</v>
      </c>
      <c r="T1675" s="2" t="str">
        <f>IF(WEEKDAY('Transaction Data'!$A1675,2)&lt;6,"Weekday","Weekend")</f>
        <v>Weekday</v>
      </c>
    </row>
    <row r="1676" ht="15.75" customHeight="1">
      <c r="A1676" s="1">
        <v>45343.0</v>
      </c>
      <c r="B1676" s="2" t="s">
        <v>1662</v>
      </c>
      <c r="C1676" s="2" t="s">
        <v>51</v>
      </c>
      <c r="D1676" s="1">
        <v>32279.0</v>
      </c>
      <c r="E1676" s="2" t="s">
        <v>63</v>
      </c>
      <c r="F1676" s="2">
        <v>57.0</v>
      </c>
      <c r="G1676" s="2" t="s">
        <v>55</v>
      </c>
      <c r="H1676" s="2" t="s">
        <v>24</v>
      </c>
      <c r="I1676" s="2" t="s">
        <v>25</v>
      </c>
      <c r="J1676" s="2" t="str">
        <f t="array" ref="J1676">XLOOKUP('Transaction Data'!$G1676,Product_Code,Biscuit_Brand)</f>
        <v>Vanilla Wafers</v>
      </c>
      <c r="K1676" s="2">
        <f t="array" ref="K1676">XLOOKUP('Transaction Data'!$G1676,Product_Code,Cost)</f>
        <v>18</v>
      </c>
      <c r="L1676" s="2">
        <f t="array" ref="L1676">XLOOKUP('Transaction Data'!$G1676,Product_Code,Unit_Price)</f>
        <v>36</v>
      </c>
      <c r="M1676" s="3">
        <f>'Transaction Data'!$F1676*'Transaction Data'!$K1676</f>
        <v>1026</v>
      </c>
      <c r="N1676" s="3">
        <f>'Transaction Data'!$F1676*'Transaction Data'!$L1676</f>
        <v>2052</v>
      </c>
      <c r="O1676" s="3">
        <f>'Transaction Data'!$N1676-'Transaction Data'!$M1676</f>
        <v>1026</v>
      </c>
      <c r="P1676" s="2">
        <f>DATEDIF('Transaction Data'!$D1676,'Transaction Data'!$A1676,"y")</f>
        <v>35</v>
      </c>
      <c r="Q1676" s="2" t="str">
        <f>FLOOR('Transaction Data'!$P1676,15)&amp;"-"&amp;FLOOR('Transaction Data'!$P1676,15)+14</f>
        <v>30-44</v>
      </c>
      <c r="R1676" s="2" t="str">
        <f>IF('Transaction Data'!$L1676&lt;=10,"Less Expensive","Expensive")</f>
        <v>Expensive</v>
      </c>
      <c r="S1676" s="4">
        <f>WEEKDAY('Transaction Data'!$A1676)</f>
        <v>4</v>
      </c>
      <c r="T1676" s="2" t="str">
        <f>IF(WEEKDAY('Transaction Data'!$A1676,2)&lt;6,"Weekday","Weekend")</f>
        <v>Weekday</v>
      </c>
    </row>
    <row r="1677" ht="15.75" customHeight="1">
      <c r="A1677" s="1">
        <v>45340.0</v>
      </c>
      <c r="B1677" s="2" t="s">
        <v>1663</v>
      </c>
      <c r="C1677" s="2" t="s">
        <v>69</v>
      </c>
      <c r="D1677" s="1">
        <v>38750.0</v>
      </c>
      <c r="E1677" s="2" t="s">
        <v>22</v>
      </c>
      <c r="F1677" s="2">
        <v>496.0</v>
      </c>
      <c r="G1677" s="2" t="s">
        <v>61</v>
      </c>
      <c r="H1677" s="2" t="s">
        <v>29</v>
      </c>
      <c r="I1677" s="2" t="s">
        <v>25</v>
      </c>
      <c r="J1677" s="2" t="str">
        <f t="array" ref="J1677">XLOOKUP('Transaction Data'!$G1677,Product_Code,Biscuit_Brand)</f>
        <v>Choco Delight</v>
      </c>
      <c r="K1677" s="2">
        <f t="array" ref="K1677">XLOOKUP('Transaction Data'!$G1677,Product_Code,Cost)</f>
        <v>3</v>
      </c>
      <c r="L1677" s="2">
        <f t="array" ref="L1677">XLOOKUP('Transaction Data'!$G1677,Product_Code,Unit_Price)</f>
        <v>5</v>
      </c>
      <c r="M1677" s="3">
        <f>'Transaction Data'!$F1677*'Transaction Data'!$K1677</f>
        <v>1488</v>
      </c>
      <c r="N1677" s="3">
        <f>'Transaction Data'!$F1677*'Transaction Data'!$L1677</f>
        <v>2480</v>
      </c>
      <c r="O1677" s="3">
        <f>'Transaction Data'!$N1677-'Transaction Data'!$M1677</f>
        <v>992</v>
      </c>
      <c r="P1677" s="2">
        <f>DATEDIF('Transaction Data'!$D1677,'Transaction Data'!$A1677,"y")</f>
        <v>18</v>
      </c>
      <c r="Q1677" s="2" t="str">
        <f>FLOOR('Transaction Data'!$P1677,15)&amp;"-"&amp;FLOOR('Transaction Data'!$P1677,15)+14</f>
        <v>15-29</v>
      </c>
      <c r="R1677" s="2" t="str">
        <f>IF('Transaction Data'!$L1677&lt;=10,"Less Expensive","Expensive")</f>
        <v>Less Expensive</v>
      </c>
      <c r="S1677" s="4">
        <f>WEEKDAY('Transaction Data'!$A1677)</f>
        <v>1</v>
      </c>
      <c r="T1677" s="2" t="str">
        <f>IF(WEEKDAY('Transaction Data'!$A1677,2)&lt;6,"Weekday","Weekend")</f>
        <v>Weekend</v>
      </c>
    </row>
    <row r="1678" ht="15.75" customHeight="1">
      <c r="A1678" s="1">
        <v>45323.0</v>
      </c>
      <c r="B1678" s="2" t="s">
        <v>1664</v>
      </c>
      <c r="C1678" s="2" t="s">
        <v>41</v>
      </c>
      <c r="D1678" s="1">
        <v>38751.0</v>
      </c>
      <c r="E1678" s="2" t="s">
        <v>27</v>
      </c>
      <c r="F1678" s="2">
        <v>141.0</v>
      </c>
      <c r="G1678" s="2" t="s">
        <v>61</v>
      </c>
      <c r="H1678" s="2" t="s">
        <v>34</v>
      </c>
      <c r="I1678" s="2" t="s">
        <v>25</v>
      </c>
      <c r="J1678" s="2" t="str">
        <f t="array" ref="J1678">XLOOKUP('Transaction Data'!$G1678,Product_Code,Biscuit_Brand)</f>
        <v>Choco Delight</v>
      </c>
      <c r="K1678" s="2">
        <f t="array" ref="K1678">XLOOKUP('Transaction Data'!$G1678,Product_Code,Cost)</f>
        <v>3</v>
      </c>
      <c r="L1678" s="2">
        <f t="array" ref="L1678">XLOOKUP('Transaction Data'!$G1678,Product_Code,Unit_Price)</f>
        <v>5</v>
      </c>
      <c r="M1678" s="3">
        <f>'Transaction Data'!$F1678*'Transaction Data'!$K1678</f>
        <v>423</v>
      </c>
      <c r="N1678" s="3">
        <f>'Transaction Data'!$F1678*'Transaction Data'!$L1678</f>
        <v>705</v>
      </c>
      <c r="O1678" s="3">
        <f>'Transaction Data'!$N1678-'Transaction Data'!$M1678</f>
        <v>282</v>
      </c>
      <c r="P1678" s="2">
        <f>DATEDIF('Transaction Data'!$D1678,'Transaction Data'!$A1678,"y")</f>
        <v>17</v>
      </c>
      <c r="Q1678" s="2" t="str">
        <f>FLOOR('Transaction Data'!$P1678,15)&amp;"-"&amp;FLOOR('Transaction Data'!$P1678,15)+14</f>
        <v>15-29</v>
      </c>
      <c r="R1678" s="2" t="str">
        <f>IF('Transaction Data'!$L1678&lt;=10,"Less Expensive","Expensive")</f>
        <v>Less Expensive</v>
      </c>
      <c r="S1678" s="4">
        <f>WEEKDAY('Transaction Data'!$A1678)</f>
        <v>5</v>
      </c>
      <c r="T1678" s="2" t="str">
        <f>IF(WEEKDAY('Transaction Data'!$A1678,2)&lt;6,"Weekday","Weekend")</f>
        <v>Weekday</v>
      </c>
    </row>
    <row r="1679" ht="15.75" customHeight="1">
      <c r="A1679" s="1">
        <v>45386.0</v>
      </c>
      <c r="B1679" s="2" t="s">
        <v>1665</v>
      </c>
      <c r="C1679" s="2" t="s">
        <v>47</v>
      </c>
      <c r="D1679" s="1">
        <v>23456.0</v>
      </c>
      <c r="E1679" s="2" t="s">
        <v>63</v>
      </c>
      <c r="F1679" s="2">
        <v>268.0</v>
      </c>
      <c r="G1679" s="2" t="s">
        <v>33</v>
      </c>
      <c r="H1679" s="2" t="s">
        <v>24</v>
      </c>
      <c r="I1679" s="2" t="s">
        <v>25</v>
      </c>
      <c r="J1679" s="2" t="str">
        <f t="array" ref="J1679">XLOOKUP('Transaction Data'!$G1679,Product_Code,Biscuit_Brand)</f>
        <v>Caramel Biscuits</v>
      </c>
      <c r="K1679" s="2">
        <f t="array" ref="K1679">XLOOKUP('Transaction Data'!$G1679,Product_Code,Cost)</f>
        <v>18</v>
      </c>
      <c r="L1679" s="2">
        <f t="array" ref="L1679">XLOOKUP('Transaction Data'!$G1679,Product_Code,Unit_Price)</f>
        <v>22</v>
      </c>
      <c r="M1679" s="3">
        <f>'Transaction Data'!$F1679*'Transaction Data'!$K1679</f>
        <v>4824</v>
      </c>
      <c r="N1679" s="3">
        <f>'Transaction Data'!$F1679*'Transaction Data'!$L1679</f>
        <v>5896</v>
      </c>
      <c r="O1679" s="3">
        <f>'Transaction Data'!$N1679-'Transaction Data'!$M1679</f>
        <v>1072</v>
      </c>
      <c r="P1679" s="2">
        <f>DATEDIF('Transaction Data'!$D1679,'Transaction Data'!$A1679,"y")</f>
        <v>60</v>
      </c>
      <c r="Q1679" s="2" t="str">
        <f>FLOOR('Transaction Data'!$P1679,15)&amp;"-"&amp;FLOOR('Transaction Data'!$P1679,15)+14</f>
        <v>60-74</v>
      </c>
      <c r="R1679" s="2" t="str">
        <f>IF('Transaction Data'!$L1679&lt;=10,"Less Expensive","Expensive")</f>
        <v>Expensive</v>
      </c>
      <c r="S1679" s="4">
        <f>WEEKDAY('Transaction Data'!$A1679)</f>
        <v>5</v>
      </c>
      <c r="T1679" s="2" t="str">
        <f>IF(WEEKDAY('Transaction Data'!$A1679,2)&lt;6,"Weekday","Weekend")</f>
        <v>Weekday</v>
      </c>
    </row>
    <row r="1680" ht="15.75" customHeight="1">
      <c r="A1680" s="1">
        <v>45449.0</v>
      </c>
      <c r="B1680" s="2" t="s">
        <v>1666</v>
      </c>
      <c r="C1680" s="2" t="s">
        <v>21</v>
      </c>
      <c r="D1680" s="1">
        <v>24174.0</v>
      </c>
      <c r="E1680" s="2" t="s">
        <v>37</v>
      </c>
      <c r="F1680" s="2">
        <v>475.0</v>
      </c>
      <c r="G1680" s="2" t="s">
        <v>23</v>
      </c>
      <c r="H1680" s="2" t="s">
        <v>29</v>
      </c>
      <c r="I1680" s="2" t="s">
        <v>25</v>
      </c>
      <c r="J1680" s="2" t="str">
        <f t="array" ref="J1680">XLOOKUP('Transaction Data'!$G1680,Product_Code,Biscuit_Brand)</f>
        <v>Cinnamon Swirls</v>
      </c>
      <c r="K1680" s="2">
        <f t="array" ref="K1680">XLOOKUP('Transaction Data'!$G1680,Product_Code,Cost)</f>
        <v>10</v>
      </c>
      <c r="L1680" s="2">
        <f t="array" ref="L1680">XLOOKUP('Transaction Data'!$G1680,Product_Code,Unit_Price)</f>
        <v>14</v>
      </c>
      <c r="M1680" s="3">
        <f>'Transaction Data'!$F1680*'Transaction Data'!$K1680</f>
        <v>4750</v>
      </c>
      <c r="N1680" s="3">
        <f>'Transaction Data'!$F1680*'Transaction Data'!$L1680</f>
        <v>6650</v>
      </c>
      <c r="O1680" s="3">
        <f>'Transaction Data'!$N1680-'Transaction Data'!$M1680</f>
        <v>1900</v>
      </c>
      <c r="P1680" s="2">
        <f>DATEDIF('Transaction Data'!$D1680,'Transaction Data'!$A1680,"y")</f>
        <v>58</v>
      </c>
      <c r="Q1680" s="2" t="str">
        <f>FLOOR('Transaction Data'!$P1680,15)&amp;"-"&amp;FLOOR('Transaction Data'!$P1680,15)+14</f>
        <v>45-59</v>
      </c>
      <c r="R1680" s="2" t="str">
        <f>IF('Transaction Data'!$L1680&lt;=10,"Less Expensive","Expensive")</f>
        <v>Expensive</v>
      </c>
      <c r="S1680" s="4">
        <f>WEEKDAY('Transaction Data'!$A1680)</f>
        <v>5</v>
      </c>
      <c r="T1680" s="2" t="str">
        <f>IF(WEEKDAY('Transaction Data'!$A1680,2)&lt;6,"Weekday","Weekend")</f>
        <v>Weekday</v>
      </c>
    </row>
    <row r="1681" ht="15.75" customHeight="1">
      <c r="A1681" s="1">
        <v>45344.0</v>
      </c>
      <c r="B1681" s="2" t="s">
        <v>1667</v>
      </c>
      <c r="C1681" s="2" t="s">
        <v>47</v>
      </c>
      <c r="D1681" s="1">
        <v>18987.0</v>
      </c>
      <c r="E1681" s="2" t="s">
        <v>22</v>
      </c>
      <c r="F1681" s="2">
        <v>85.0</v>
      </c>
      <c r="G1681" s="2" t="s">
        <v>38</v>
      </c>
      <c r="H1681" s="2" t="s">
        <v>34</v>
      </c>
      <c r="I1681" s="2" t="s">
        <v>25</v>
      </c>
      <c r="J1681" s="2" t="str">
        <f t="array" ref="J1681">XLOOKUP('Transaction Data'!$G1681,Product_Code,Biscuit_Brand)</f>
        <v>Ginger Snaps</v>
      </c>
      <c r="K1681" s="2">
        <f t="array" ref="K1681">XLOOKUP('Transaction Data'!$G1681,Product_Code,Cost)</f>
        <v>14</v>
      </c>
      <c r="L1681" s="2">
        <f t="array" ref="L1681">XLOOKUP('Transaction Data'!$G1681,Product_Code,Unit_Price)</f>
        <v>28</v>
      </c>
      <c r="M1681" s="3">
        <f>'Transaction Data'!$F1681*'Transaction Data'!$K1681</f>
        <v>1190</v>
      </c>
      <c r="N1681" s="3">
        <f>'Transaction Data'!$F1681*'Transaction Data'!$L1681</f>
        <v>2380</v>
      </c>
      <c r="O1681" s="3">
        <f>'Transaction Data'!$N1681-'Transaction Data'!$M1681</f>
        <v>1190</v>
      </c>
      <c r="P1681" s="2">
        <f>DATEDIF('Transaction Data'!$D1681,'Transaction Data'!$A1681,"y")</f>
        <v>72</v>
      </c>
      <c r="Q1681" s="2" t="str">
        <f>FLOOR('Transaction Data'!$P1681,15)&amp;"-"&amp;FLOOR('Transaction Data'!$P1681,15)+14</f>
        <v>60-74</v>
      </c>
      <c r="R1681" s="2" t="str">
        <f>IF('Transaction Data'!$L1681&lt;=10,"Less Expensive","Expensive")</f>
        <v>Expensive</v>
      </c>
      <c r="S1681" s="4">
        <f>WEEKDAY('Transaction Data'!$A1681)</f>
        <v>5</v>
      </c>
      <c r="T1681" s="2" t="str">
        <f>IF(WEEKDAY('Transaction Data'!$A1681,2)&lt;6,"Weekday","Weekend")</f>
        <v>Weekday</v>
      </c>
    </row>
    <row r="1682" ht="15.75" customHeight="1">
      <c r="A1682" s="1">
        <v>45376.0</v>
      </c>
      <c r="B1682" s="2" t="s">
        <v>1668</v>
      </c>
      <c r="C1682" s="2" t="s">
        <v>51</v>
      </c>
      <c r="D1682" s="1">
        <v>37474.0</v>
      </c>
      <c r="E1682" s="2" t="s">
        <v>63</v>
      </c>
      <c r="F1682" s="2">
        <v>471.0</v>
      </c>
      <c r="G1682" s="2" t="s">
        <v>23</v>
      </c>
      <c r="H1682" s="2" t="s">
        <v>24</v>
      </c>
      <c r="I1682" s="2" t="s">
        <v>25</v>
      </c>
      <c r="J1682" s="2" t="str">
        <f t="array" ref="J1682">XLOOKUP('Transaction Data'!$G1682,Product_Code,Biscuit_Brand)</f>
        <v>Cinnamon Swirls</v>
      </c>
      <c r="K1682" s="2">
        <f t="array" ref="K1682">XLOOKUP('Transaction Data'!$G1682,Product_Code,Cost)</f>
        <v>10</v>
      </c>
      <c r="L1682" s="2">
        <f t="array" ref="L1682">XLOOKUP('Transaction Data'!$G1682,Product_Code,Unit_Price)</f>
        <v>14</v>
      </c>
      <c r="M1682" s="3">
        <f>'Transaction Data'!$F1682*'Transaction Data'!$K1682</f>
        <v>4710</v>
      </c>
      <c r="N1682" s="3">
        <f>'Transaction Data'!$F1682*'Transaction Data'!$L1682</f>
        <v>6594</v>
      </c>
      <c r="O1682" s="3">
        <f>'Transaction Data'!$N1682-'Transaction Data'!$M1682</f>
        <v>1884</v>
      </c>
      <c r="P1682" s="2">
        <f>DATEDIF('Transaction Data'!$D1682,'Transaction Data'!$A1682,"y")</f>
        <v>21</v>
      </c>
      <c r="Q1682" s="2" t="str">
        <f>FLOOR('Transaction Data'!$P1682,15)&amp;"-"&amp;FLOOR('Transaction Data'!$P1682,15)+14</f>
        <v>15-29</v>
      </c>
      <c r="R1682" s="2" t="str">
        <f>IF('Transaction Data'!$L1682&lt;=10,"Less Expensive","Expensive")</f>
        <v>Expensive</v>
      </c>
      <c r="S1682" s="4">
        <f>WEEKDAY('Transaction Data'!$A1682)</f>
        <v>2</v>
      </c>
      <c r="T1682" s="2" t="str">
        <f>IF(WEEKDAY('Transaction Data'!$A1682,2)&lt;6,"Weekday","Weekend")</f>
        <v>Weekday</v>
      </c>
    </row>
    <row r="1683" ht="15.75" customHeight="1">
      <c r="A1683" s="1">
        <v>45310.0</v>
      </c>
      <c r="B1683" s="2" t="s">
        <v>1669</v>
      </c>
      <c r="C1683" s="2" t="s">
        <v>54</v>
      </c>
      <c r="D1683" s="1">
        <v>34468.0</v>
      </c>
      <c r="E1683" s="2" t="s">
        <v>37</v>
      </c>
      <c r="F1683" s="2">
        <v>431.0</v>
      </c>
      <c r="G1683" s="2" t="s">
        <v>23</v>
      </c>
      <c r="H1683" s="2" t="s">
        <v>29</v>
      </c>
      <c r="I1683" s="2" t="s">
        <v>25</v>
      </c>
      <c r="J1683" s="2" t="str">
        <f t="array" ref="J1683">XLOOKUP('Transaction Data'!$G1683,Product_Code,Biscuit_Brand)</f>
        <v>Cinnamon Swirls</v>
      </c>
      <c r="K1683" s="2">
        <f t="array" ref="K1683">XLOOKUP('Transaction Data'!$G1683,Product_Code,Cost)</f>
        <v>10</v>
      </c>
      <c r="L1683" s="2">
        <f t="array" ref="L1683">XLOOKUP('Transaction Data'!$G1683,Product_Code,Unit_Price)</f>
        <v>14</v>
      </c>
      <c r="M1683" s="3">
        <f>'Transaction Data'!$F1683*'Transaction Data'!$K1683</f>
        <v>4310</v>
      </c>
      <c r="N1683" s="3">
        <f>'Transaction Data'!$F1683*'Transaction Data'!$L1683</f>
        <v>6034</v>
      </c>
      <c r="O1683" s="3">
        <f>'Transaction Data'!$N1683-'Transaction Data'!$M1683</f>
        <v>1724</v>
      </c>
      <c r="P1683" s="2">
        <f>DATEDIF('Transaction Data'!$D1683,'Transaction Data'!$A1683,"y")</f>
        <v>29</v>
      </c>
      <c r="Q1683" s="2" t="str">
        <f>FLOOR('Transaction Data'!$P1683,15)&amp;"-"&amp;FLOOR('Transaction Data'!$P1683,15)+14</f>
        <v>15-29</v>
      </c>
      <c r="R1683" s="2" t="str">
        <f>IF('Transaction Data'!$L1683&lt;=10,"Less Expensive","Expensive")</f>
        <v>Expensive</v>
      </c>
      <c r="S1683" s="4">
        <f>WEEKDAY('Transaction Data'!$A1683)</f>
        <v>6</v>
      </c>
      <c r="T1683" s="2" t="str">
        <f>IF(WEEKDAY('Transaction Data'!$A1683,2)&lt;6,"Weekday","Weekend")</f>
        <v>Weekday</v>
      </c>
    </row>
    <row r="1684" ht="15.75" customHeight="1">
      <c r="A1684" s="1">
        <v>45336.0</v>
      </c>
      <c r="B1684" s="2" t="s">
        <v>1670</v>
      </c>
      <c r="C1684" s="2" t="s">
        <v>72</v>
      </c>
      <c r="D1684" s="1">
        <v>17786.0</v>
      </c>
      <c r="E1684" s="2" t="s">
        <v>27</v>
      </c>
      <c r="F1684" s="2">
        <v>281.0</v>
      </c>
      <c r="G1684" s="2" t="s">
        <v>38</v>
      </c>
      <c r="H1684" s="2" t="s">
        <v>34</v>
      </c>
      <c r="I1684" s="2" t="s">
        <v>25</v>
      </c>
      <c r="J1684" s="2" t="str">
        <f t="array" ref="J1684">XLOOKUP('Transaction Data'!$G1684,Product_Code,Biscuit_Brand)</f>
        <v>Ginger Snaps</v>
      </c>
      <c r="K1684" s="2">
        <f t="array" ref="K1684">XLOOKUP('Transaction Data'!$G1684,Product_Code,Cost)</f>
        <v>14</v>
      </c>
      <c r="L1684" s="2">
        <f t="array" ref="L1684">XLOOKUP('Transaction Data'!$G1684,Product_Code,Unit_Price)</f>
        <v>28</v>
      </c>
      <c r="M1684" s="3">
        <f>'Transaction Data'!$F1684*'Transaction Data'!$K1684</f>
        <v>3934</v>
      </c>
      <c r="N1684" s="3">
        <f>'Transaction Data'!$F1684*'Transaction Data'!$L1684</f>
        <v>7868</v>
      </c>
      <c r="O1684" s="3">
        <f>'Transaction Data'!$N1684-'Transaction Data'!$M1684</f>
        <v>3934</v>
      </c>
      <c r="P1684" s="2">
        <f>DATEDIF('Transaction Data'!$D1684,'Transaction Data'!$A1684,"y")</f>
        <v>75</v>
      </c>
      <c r="Q1684" s="2" t="str">
        <f>FLOOR('Transaction Data'!$P1684,15)&amp;"-"&amp;FLOOR('Transaction Data'!$P1684,15)+14</f>
        <v>75-89</v>
      </c>
      <c r="R1684" s="2" t="str">
        <f>IF('Transaction Data'!$L1684&lt;=10,"Less Expensive","Expensive")</f>
        <v>Expensive</v>
      </c>
      <c r="S1684" s="4">
        <f>WEEKDAY('Transaction Data'!$A1684)</f>
        <v>4</v>
      </c>
      <c r="T1684" s="2" t="str">
        <f>IF(WEEKDAY('Transaction Data'!$A1684,2)&lt;6,"Weekday","Weekend")</f>
        <v>Weekday</v>
      </c>
    </row>
    <row r="1685" ht="15.75" customHeight="1">
      <c r="A1685" s="1">
        <v>45396.0</v>
      </c>
      <c r="B1685" s="2" t="s">
        <v>1671</v>
      </c>
      <c r="C1685" s="2" t="s">
        <v>54</v>
      </c>
      <c r="D1685" s="1">
        <v>29548.0</v>
      </c>
      <c r="E1685" s="2" t="s">
        <v>22</v>
      </c>
      <c r="F1685" s="2">
        <v>31.0</v>
      </c>
      <c r="G1685" s="2" t="s">
        <v>55</v>
      </c>
      <c r="H1685" s="2" t="s">
        <v>24</v>
      </c>
      <c r="I1685" s="2" t="s">
        <v>25</v>
      </c>
      <c r="J1685" s="2" t="str">
        <f t="array" ref="J1685">XLOOKUP('Transaction Data'!$G1685,Product_Code,Biscuit_Brand)</f>
        <v>Vanilla Wafers</v>
      </c>
      <c r="K1685" s="2">
        <f t="array" ref="K1685">XLOOKUP('Transaction Data'!$G1685,Product_Code,Cost)</f>
        <v>18</v>
      </c>
      <c r="L1685" s="2">
        <f t="array" ref="L1685">XLOOKUP('Transaction Data'!$G1685,Product_Code,Unit_Price)</f>
        <v>36</v>
      </c>
      <c r="M1685" s="3">
        <f>'Transaction Data'!$F1685*'Transaction Data'!$K1685</f>
        <v>558</v>
      </c>
      <c r="N1685" s="3">
        <f>'Transaction Data'!$F1685*'Transaction Data'!$L1685</f>
        <v>1116</v>
      </c>
      <c r="O1685" s="3">
        <f>'Transaction Data'!$N1685-'Transaction Data'!$M1685</f>
        <v>558</v>
      </c>
      <c r="P1685" s="2">
        <f>DATEDIF('Transaction Data'!$D1685,'Transaction Data'!$A1685,"y")</f>
        <v>43</v>
      </c>
      <c r="Q1685" s="2" t="str">
        <f>FLOOR('Transaction Data'!$P1685,15)&amp;"-"&amp;FLOOR('Transaction Data'!$P1685,15)+14</f>
        <v>30-44</v>
      </c>
      <c r="R1685" s="2" t="str">
        <f>IF('Transaction Data'!$L1685&lt;=10,"Less Expensive","Expensive")</f>
        <v>Expensive</v>
      </c>
      <c r="S1685" s="4">
        <f>WEEKDAY('Transaction Data'!$A1685)</f>
        <v>1</v>
      </c>
      <c r="T1685" s="2" t="str">
        <f>IF(WEEKDAY('Transaction Data'!$A1685,2)&lt;6,"Weekday","Weekend")</f>
        <v>Weekend</v>
      </c>
    </row>
    <row r="1686" ht="15.75" customHeight="1">
      <c r="A1686" s="1">
        <v>45365.0</v>
      </c>
      <c r="B1686" s="2" t="s">
        <v>1672</v>
      </c>
      <c r="C1686" s="2" t="s">
        <v>78</v>
      </c>
      <c r="D1686" s="1">
        <v>29279.0</v>
      </c>
      <c r="E1686" s="2" t="s">
        <v>37</v>
      </c>
      <c r="F1686" s="2">
        <v>51.0</v>
      </c>
      <c r="G1686" s="2" t="s">
        <v>55</v>
      </c>
      <c r="H1686" s="2" t="s">
        <v>29</v>
      </c>
      <c r="I1686" s="2" t="s">
        <v>25</v>
      </c>
      <c r="J1686" s="2" t="str">
        <f t="array" ref="J1686">XLOOKUP('Transaction Data'!$G1686,Product_Code,Biscuit_Brand)</f>
        <v>Vanilla Wafers</v>
      </c>
      <c r="K1686" s="2">
        <f t="array" ref="K1686">XLOOKUP('Transaction Data'!$G1686,Product_Code,Cost)</f>
        <v>18</v>
      </c>
      <c r="L1686" s="2">
        <f t="array" ref="L1686">XLOOKUP('Transaction Data'!$G1686,Product_Code,Unit_Price)</f>
        <v>36</v>
      </c>
      <c r="M1686" s="3">
        <f>'Transaction Data'!$F1686*'Transaction Data'!$K1686</f>
        <v>918</v>
      </c>
      <c r="N1686" s="3">
        <f>'Transaction Data'!$F1686*'Transaction Data'!$L1686</f>
        <v>1836</v>
      </c>
      <c r="O1686" s="3">
        <f>'Transaction Data'!$N1686-'Transaction Data'!$M1686</f>
        <v>918</v>
      </c>
      <c r="P1686" s="2">
        <f>DATEDIF('Transaction Data'!$D1686,'Transaction Data'!$A1686,"y")</f>
        <v>44</v>
      </c>
      <c r="Q1686" s="2" t="str">
        <f>FLOOR('Transaction Data'!$P1686,15)&amp;"-"&amp;FLOOR('Transaction Data'!$P1686,15)+14</f>
        <v>30-44</v>
      </c>
      <c r="R1686" s="2" t="str">
        <f>IF('Transaction Data'!$L1686&lt;=10,"Less Expensive","Expensive")</f>
        <v>Expensive</v>
      </c>
      <c r="S1686" s="4">
        <f>WEEKDAY('Transaction Data'!$A1686)</f>
        <v>5</v>
      </c>
      <c r="T1686" s="2" t="str">
        <f>IF(WEEKDAY('Transaction Data'!$A1686,2)&lt;6,"Weekday","Weekend")</f>
        <v>Weekday</v>
      </c>
    </row>
    <row r="1687" ht="15.75" customHeight="1">
      <c r="A1687" s="1">
        <v>45469.0</v>
      </c>
      <c r="B1687" s="2" t="s">
        <v>1673</v>
      </c>
      <c r="C1687" s="2" t="s">
        <v>72</v>
      </c>
      <c r="D1687" s="1">
        <v>22042.0</v>
      </c>
      <c r="E1687" s="2" t="s">
        <v>63</v>
      </c>
      <c r="F1687" s="2">
        <v>300.0</v>
      </c>
      <c r="G1687" s="2" t="s">
        <v>28</v>
      </c>
      <c r="H1687" s="2" t="s">
        <v>34</v>
      </c>
      <c r="I1687" s="2" t="s">
        <v>25</v>
      </c>
      <c r="J1687" s="2" t="str">
        <f t="array" ref="J1687">XLOOKUP('Transaction Data'!$G1687,Product_Code,Biscuit_Brand)</f>
        <v>Shortbread</v>
      </c>
      <c r="K1687" s="2">
        <f t="array" ref="K1687">XLOOKUP('Transaction Data'!$G1687,Product_Code,Cost)</f>
        <v>10</v>
      </c>
      <c r="L1687" s="2">
        <f t="array" ref="L1687">XLOOKUP('Transaction Data'!$G1687,Product_Code,Unit_Price)</f>
        <v>45</v>
      </c>
      <c r="M1687" s="3">
        <f>'Transaction Data'!$F1687*'Transaction Data'!$K1687</f>
        <v>3000</v>
      </c>
      <c r="N1687" s="3">
        <f>'Transaction Data'!$F1687*'Transaction Data'!$L1687</f>
        <v>13500</v>
      </c>
      <c r="O1687" s="3">
        <f>'Transaction Data'!$N1687-'Transaction Data'!$M1687</f>
        <v>10500</v>
      </c>
      <c r="P1687" s="2">
        <f>DATEDIF('Transaction Data'!$D1687,'Transaction Data'!$A1687,"y")</f>
        <v>64</v>
      </c>
      <c r="Q1687" s="2" t="str">
        <f>FLOOR('Transaction Data'!$P1687,15)&amp;"-"&amp;FLOOR('Transaction Data'!$P1687,15)+14</f>
        <v>60-74</v>
      </c>
      <c r="R1687" s="2" t="str">
        <f>IF('Transaction Data'!$L1687&lt;=10,"Less Expensive","Expensive")</f>
        <v>Expensive</v>
      </c>
      <c r="S1687" s="4">
        <f>WEEKDAY('Transaction Data'!$A1687)</f>
        <v>4</v>
      </c>
      <c r="T1687" s="2" t="str">
        <f>IF(WEEKDAY('Transaction Data'!$A1687,2)&lt;6,"Weekday","Weekend")</f>
        <v>Weekday</v>
      </c>
    </row>
    <row r="1688" ht="15.75" customHeight="1">
      <c r="A1688" s="1">
        <v>45330.0</v>
      </c>
      <c r="B1688" s="2" t="s">
        <v>1674</v>
      </c>
      <c r="C1688" s="2" t="s">
        <v>72</v>
      </c>
      <c r="D1688" s="1">
        <v>38013.0</v>
      </c>
      <c r="E1688" s="2" t="s">
        <v>22</v>
      </c>
      <c r="F1688" s="2">
        <v>422.0</v>
      </c>
      <c r="G1688" s="2" t="s">
        <v>44</v>
      </c>
      <c r="H1688" s="2" t="s">
        <v>24</v>
      </c>
      <c r="I1688" s="2" t="s">
        <v>25</v>
      </c>
      <c r="J1688" s="2" t="str">
        <f t="array" ref="J1688">XLOOKUP('Transaction Data'!$G1688,Product_Code,Biscuit_Brand)</f>
        <v>Butter Crunch</v>
      </c>
      <c r="K1688" s="2">
        <f t="array" ref="K1688">XLOOKUP('Transaction Data'!$G1688,Product_Code,Cost)</f>
        <v>10</v>
      </c>
      <c r="L1688" s="2">
        <f t="array" ref="L1688">XLOOKUP('Transaction Data'!$G1688,Product_Code,Unit_Price)</f>
        <v>11</v>
      </c>
      <c r="M1688" s="3">
        <f>'Transaction Data'!$F1688*'Transaction Data'!$K1688</f>
        <v>4220</v>
      </c>
      <c r="N1688" s="3">
        <f>'Transaction Data'!$F1688*'Transaction Data'!$L1688</f>
        <v>4642</v>
      </c>
      <c r="O1688" s="3">
        <f>'Transaction Data'!$N1688-'Transaction Data'!$M1688</f>
        <v>422</v>
      </c>
      <c r="P1688" s="2">
        <f>DATEDIF('Transaction Data'!$D1688,'Transaction Data'!$A1688,"y")</f>
        <v>20</v>
      </c>
      <c r="Q1688" s="2" t="str">
        <f>FLOOR('Transaction Data'!$P1688,15)&amp;"-"&amp;FLOOR('Transaction Data'!$P1688,15)+14</f>
        <v>15-29</v>
      </c>
      <c r="R1688" s="2" t="str">
        <f>IF('Transaction Data'!$L1688&lt;=10,"Less Expensive","Expensive")</f>
        <v>Expensive</v>
      </c>
      <c r="S1688" s="4">
        <f>WEEKDAY('Transaction Data'!$A1688)</f>
        <v>5</v>
      </c>
      <c r="T1688" s="2" t="str">
        <f>IF(WEEKDAY('Transaction Data'!$A1688,2)&lt;6,"Weekday","Weekend")</f>
        <v>Weekday</v>
      </c>
    </row>
    <row r="1689" ht="15.75" customHeight="1">
      <c r="A1689" s="1">
        <v>45466.0</v>
      </c>
      <c r="B1689" s="2" t="s">
        <v>1675</v>
      </c>
      <c r="C1689" s="2" t="s">
        <v>72</v>
      </c>
      <c r="D1689" s="1">
        <v>18693.0</v>
      </c>
      <c r="E1689" s="2" t="s">
        <v>27</v>
      </c>
      <c r="F1689" s="2">
        <v>318.0</v>
      </c>
      <c r="G1689" s="2" t="s">
        <v>60</v>
      </c>
      <c r="H1689" s="2" t="s">
        <v>29</v>
      </c>
      <c r="I1689" s="2" t="s">
        <v>25</v>
      </c>
      <c r="J1689" s="2" t="str">
        <f t="array" ref="J1689">XLOOKUP('Transaction Data'!$G1689,Product_Code,Biscuit_Brand)</f>
        <v>Peanut Butter Bites</v>
      </c>
      <c r="K1689" s="2">
        <f t="array" ref="K1689">XLOOKUP('Transaction Data'!$G1689,Product_Code,Cost)</f>
        <v>5</v>
      </c>
      <c r="L1689" s="2">
        <f t="array" ref="L1689">XLOOKUP('Transaction Data'!$G1689,Product_Code,Unit_Price)</f>
        <v>7</v>
      </c>
      <c r="M1689" s="3">
        <f>'Transaction Data'!$F1689*'Transaction Data'!$K1689</f>
        <v>1590</v>
      </c>
      <c r="N1689" s="3">
        <f>'Transaction Data'!$F1689*'Transaction Data'!$L1689</f>
        <v>2226</v>
      </c>
      <c r="O1689" s="3">
        <f>'Transaction Data'!$N1689-'Transaction Data'!$M1689</f>
        <v>636</v>
      </c>
      <c r="P1689" s="2">
        <f>DATEDIF('Transaction Data'!$D1689,'Transaction Data'!$A1689,"y")</f>
        <v>73</v>
      </c>
      <c r="Q1689" s="2" t="str">
        <f>FLOOR('Transaction Data'!$P1689,15)&amp;"-"&amp;FLOOR('Transaction Data'!$P1689,15)+14</f>
        <v>60-74</v>
      </c>
      <c r="R1689" s="2" t="str">
        <f>IF('Transaction Data'!$L1689&lt;=10,"Less Expensive","Expensive")</f>
        <v>Less Expensive</v>
      </c>
      <c r="S1689" s="4">
        <f>WEEKDAY('Transaction Data'!$A1689)</f>
        <v>1</v>
      </c>
      <c r="T1689" s="2" t="str">
        <f>IF(WEEKDAY('Transaction Data'!$A1689,2)&lt;6,"Weekday","Weekend")</f>
        <v>Weekend</v>
      </c>
    </row>
    <row r="1690" ht="15.75" customHeight="1">
      <c r="A1690" s="1">
        <v>45482.0</v>
      </c>
      <c r="B1690" s="2" t="s">
        <v>1676</v>
      </c>
      <c r="C1690" s="2" t="s">
        <v>65</v>
      </c>
      <c r="D1690" s="1">
        <v>34318.0</v>
      </c>
      <c r="E1690" s="2" t="s">
        <v>22</v>
      </c>
      <c r="F1690" s="2">
        <v>164.0</v>
      </c>
      <c r="G1690" s="2" t="s">
        <v>44</v>
      </c>
      <c r="H1690" s="2" t="s">
        <v>34</v>
      </c>
      <c r="I1690" s="2" t="s">
        <v>25</v>
      </c>
      <c r="J1690" s="2" t="str">
        <f t="array" ref="J1690">XLOOKUP('Transaction Data'!$G1690,Product_Code,Biscuit_Brand)</f>
        <v>Butter Crunch</v>
      </c>
      <c r="K1690" s="2">
        <f t="array" ref="K1690">XLOOKUP('Transaction Data'!$G1690,Product_Code,Cost)</f>
        <v>10</v>
      </c>
      <c r="L1690" s="2">
        <f t="array" ref="L1690">XLOOKUP('Transaction Data'!$G1690,Product_Code,Unit_Price)</f>
        <v>11</v>
      </c>
      <c r="M1690" s="3">
        <f>'Transaction Data'!$F1690*'Transaction Data'!$K1690</f>
        <v>1640</v>
      </c>
      <c r="N1690" s="3">
        <f>'Transaction Data'!$F1690*'Transaction Data'!$L1690</f>
        <v>1804</v>
      </c>
      <c r="O1690" s="3">
        <f>'Transaction Data'!$N1690-'Transaction Data'!$M1690</f>
        <v>164</v>
      </c>
      <c r="P1690" s="2">
        <f>DATEDIF('Transaction Data'!$D1690,'Transaction Data'!$A1690,"y")</f>
        <v>30</v>
      </c>
      <c r="Q1690" s="2" t="str">
        <f>FLOOR('Transaction Data'!$P1690,15)&amp;"-"&amp;FLOOR('Transaction Data'!$P1690,15)+14</f>
        <v>30-44</v>
      </c>
      <c r="R1690" s="2" t="str">
        <f>IF('Transaction Data'!$L1690&lt;=10,"Less Expensive","Expensive")</f>
        <v>Expensive</v>
      </c>
      <c r="S1690" s="4">
        <f>WEEKDAY('Transaction Data'!$A1690)</f>
        <v>3</v>
      </c>
      <c r="T1690" s="2" t="str">
        <f>IF(WEEKDAY('Transaction Data'!$A1690,2)&lt;6,"Weekday","Weekend")</f>
        <v>Weekday</v>
      </c>
    </row>
    <row r="1691" ht="15.75" customHeight="1">
      <c r="A1691" s="1">
        <v>45299.0</v>
      </c>
      <c r="B1691" s="2" t="s">
        <v>1677</v>
      </c>
      <c r="C1691" s="2" t="s">
        <v>21</v>
      </c>
      <c r="D1691" s="1">
        <v>16760.0</v>
      </c>
      <c r="E1691" s="2" t="s">
        <v>63</v>
      </c>
      <c r="F1691" s="2">
        <v>30.0</v>
      </c>
      <c r="G1691" s="2" t="s">
        <v>55</v>
      </c>
      <c r="H1691" s="2" t="s">
        <v>24</v>
      </c>
      <c r="I1691" s="2" t="s">
        <v>25</v>
      </c>
      <c r="J1691" s="2" t="str">
        <f t="array" ref="J1691">XLOOKUP('Transaction Data'!$G1691,Product_Code,Biscuit_Brand)</f>
        <v>Vanilla Wafers</v>
      </c>
      <c r="K1691" s="2">
        <f t="array" ref="K1691">XLOOKUP('Transaction Data'!$G1691,Product_Code,Cost)</f>
        <v>18</v>
      </c>
      <c r="L1691" s="2">
        <f t="array" ref="L1691">XLOOKUP('Transaction Data'!$G1691,Product_Code,Unit_Price)</f>
        <v>36</v>
      </c>
      <c r="M1691" s="3">
        <f>'Transaction Data'!$F1691*'Transaction Data'!$K1691</f>
        <v>540</v>
      </c>
      <c r="N1691" s="3">
        <f>'Transaction Data'!$F1691*'Transaction Data'!$L1691</f>
        <v>1080</v>
      </c>
      <c r="O1691" s="3">
        <f>'Transaction Data'!$N1691-'Transaction Data'!$M1691</f>
        <v>540</v>
      </c>
      <c r="P1691" s="2">
        <f>DATEDIF('Transaction Data'!$D1691,'Transaction Data'!$A1691,"y")</f>
        <v>78</v>
      </c>
      <c r="Q1691" s="2" t="str">
        <f>FLOOR('Transaction Data'!$P1691,15)&amp;"-"&amp;FLOOR('Transaction Data'!$P1691,15)+14</f>
        <v>75-89</v>
      </c>
      <c r="R1691" s="2" t="str">
        <f>IF('Transaction Data'!$L1691&lt;=10,"Less Expensive","Expensive")</f>
        <v>Expensive</v>
      </c>
      <c r="S1691" s="4">
        <f>WEEKDAY('Transaction Data'!$A1691)</f>
        <v>2</v>
      </c>
      <c r="T1691" s="2" t="str">
        <f>IF(WEEKDAY('Transaction Data'!$A1691,2)&lt;6,"Weekday","Weekend")</f>
        <v>Weekday</v>
      </c>
    </row>
    <row r="1692" ht="15.75" customHeight="1">
      <c r="A1692" s="1">
        <v>45440.0</v>
      </c>
      <c r="B1692" s="2" t="s">
        <v>1678</v>
      </c>
      <c r="C1692" s="2" t="s">
        <v>21</v>
      </c>
      <c r="D1692" s="1">
        <v>16071.0</v>
      </c>
      <c r="E1692" s="2" t="s">
        <v>63</v>
      </c>
      <c r="F1692" s="2">
        <v>394.0</v>
      </c>
      <c r="G1692" s="2" t="s">
        <v>55</v>
      </c>
      <c r="H1692" s="2" t="s">
        <v>29</v>
      </c>
      <c r="I1692" s="2" t="s">
        <v>25</v>
      </c>
      <c r="J1692" s="2" t="str">
        <f t="array" ref="J1692">XLOOKUP('Transaction Data'!$G1692,Product_Code,Biscuit_Brand)</f>
        <v>Vanilla Wafers</v>
      </c>
      <c r="K1692" s="2">
        <f t="array" ref="K1692">XLOOKUP('Transaction Data'!$G1692,Product_Code,Cost)</f>
        <v>18</v>
      </c>
      <c r="L1692" s="2">
        <f t="array" ref="L1692">XLOOKUP('Transaction Data'!$G1692,Product_Code,Unit_Price)</f>
        <v>36</v>
      </c>
      <c r="M1692" s="3">
        <f>'Transaction Data'!$F1692*'Transaction Data'!$K1692</f>
        <v>7092</v>
      </c>
      <c r="N1692" s="3">
        <f>'Transaction Data'!$F1692*'Transaction Data'!$L1692</f>
        <v>14184</v>
      </c>
      <c r="O1692" s="3">
        <f>'Transaction Data'!$N1692-'Transaction Data'!$M1692</f>
        <v>7092</v>
      </c>
      <c r="P1692" s="2">
        <f>DATEDIF('Transaction Data'!$D1692,'Transaction Data'!$A1692,"y")</f>
        <v>80</v>
      </c>
      <c r="Q1692" s="2" t="str">
        <f>FLOOR('Transaction Data'!$P1692,15)&amp;"-"&amp;FLOOR('Transaction Data'!$P1692,15)+14</f>
        <v>75-89</v>
      </c>
      <c r="R1692" s="2" t="str">
        <f>IF('Transaction Data'!$L1692&lt;=10,"Less Expensive","Expensive")</f>
        <v>Expensive</v>
      </c>
      <c r="S1692" s="4">
        <f>WEEKDAY('Transaction Data'!$A1692)</f>
        <v>3</v>
      </c>
      <c r="T1692" s="2" t="str">
        <f>IF(WEEKDAY('Transaction Data'!$A1692,2)&lt;6,"Weekday","Weekend")</f>
        <v>Weekday</v>
      </c>
    </row>
    <row r="1693" ht="15.75" customHeight="1">
      <c r="A1693" s="1">
        <v>45309.0</v>
      </c>
      <c r="B1693" s="2" t="s">
        <v>1679</v>
      </c>
      <c r="C1693" s="2" t="s">
        <v>78</v>
      </c>
      <c r="D1693" s="1">
        <v>30333.0</v>
      </c>
      <c r="E1693" s="2" t="s">
        <v>22</v>
      </c>
      <c r="F1693" s="2">
        <v>254.0</v>
      </c>
      <c r="G1693" s="2" t="s">
        <v>38</v>
      </c>
      <c r="H1693" s="2" t="s">
        <v>34</v>
      </c>
      <c r="I1693" s="2" t="s">
        <v>25</v>
      </c>
      <c r="J1693" s="2" t="str">
        <f t="array" ref="J1693">XLOOKUP('Transaction Data'!$G1693,Product_Code,Biscuit_Brand)</f>
        <v>Ginger Snaps</v>
      </c>
      <c r="K1693" s="2">
        <f t="array" ref="K1693">XLOOKUP('Transaction Data'!$G1693,Product_Code,Cost)</f>
        <v>14</v>
      </c>
      <c r="L1693" s="2">
        <f t="array" ref="L1693">XLOOKUP('Transaction Data'!$G1693,Product_Code,Unit_Price)</f>
        <v>28</v>
      </c>
      <c r="M1693" s="3">
        <f>'Transaction Data'!$F1693*'Transaction Data'!$K1693</f>
        <v>3556</v>
      </c>
      <c r="N1693" s="3">
        <f>'Transaction Data'!$F1693*'Transaction Data'!$L1693</f>
        <v>7112</v>
      </c>
      <c r="O1693" s="3">
        <f>'Transaction Data'!$N1693-'Transaction Data'!$M1693</f>
        <v>3556</v>
      </c>
      <c r="P1693" s="2">
        <f>DATEDIF('Transaction Data'!$D1693,'Transaction Data'!$A1693,"y")</f>
        <v>41</v>
      </c>
      <c r="Q1693" s="2" t="str">
        <f>FLOOR('Transaction Data'!$P1693,15)&amp;"-"&amp;FLOOR('Transaction Data'!$P1693,15)+14</f>
        <v>30-44</v>
      </c>
      <c r="R1693" s="2" t="str">
        <f>IF('Transaction Data'!$L1693&lt;=10,"Less Expensive","Expensive")</f>
        <v>Expensive</v>
      </c>
      <c r="S1693" s="4">
        <f>WEEKDAY('Transaction Data'!$A1693)</f>
        <v>5</v>
      </c>
      <c r="T1693" s="2" t="str">
        <f>IF(WEEKDAY('Transaction Data'!$A1693,2)&lt;6,"Weekday","Weekend")</f>
        <v>Weekday</v>
      </c>
    </row>
    <row r="1694" ht="15.75" customHeight="1">
      <c r="A1694" s="1">
        <v>45354.0</v>
      </c>
      <c r="B1694" s="2" t="s">
        <v>1680</v>
      </c>
      <c r="C1694" s="2" t="s">
        <v>72</v>
      </c>
      <c r="D1694" s="1">
        <v>23594.0</v>
      </c>
      <c r="E1694" s="2" t="s">
        <v>37</v>
      </c>
      <c r="F1694" s="2">
        <v>142.0</v>
      </c>
      <c r="G1694" s="2" t="s">
        <v>33</v>
      </c>
      <c r="H1694" s="2" t="s">
        <v>24</v>
      </c>
      <c r="I1694" s="2" t="s">
        <v>25</v>
      </c>
      <c r="J1694" s="2" t="str">
        <f t="array" ref="J1694">XLOOKUP('Transaction Data'!$G1694,Product_Code,Biscuit_Brand)</f>
        <v>Caramel Biscuits</v>
      </c>
      <c r="K1694" s="2">
        <f t="array" ref="K1694">XLOOKUP('Transaction Data'!$G1694,Product_Code,Cost)</f>
        <v>18</v>
      </c>
      <c r="L1694" s="2">
        <f t="array" ref="L1694">XLOOKUP('Transaction Data'!$G1694,Product_Code,Unit_Price)</f>
        <v>22</v>
      </c>
      <c r="M1694" s="3">
        <f>'Transaction Data'!$F1694*'Transaction Data'!$K1694</f>
        <v>2556</v>
      </c>
      <c r="N1694" s="3">
        <f>'Transaction Data'!$F1694*'Transaction Data'!$L1694</f>
        <v>3124</v>
      </c>
      <c r="O1694" s="3">
        <f>'Transaction Data'!$N1694-'Transaction Data'!$M1694</f>
        <v>568</v>
      </c>
      <c r="P1694" s="2">
        <f>DATEDIF('Transaction Data'!$D1694,'Transaction Data'!$A1694,"y")</f>
        <v>59</v>
      </c>
      <c r="Q1694" s="2" t="str">
        <f>FLOOR('Transaction Data'!$P1694,15)&amp;"-"&amp;FLOOR('Transaction Data'!$P1694,15)+14</f>
        <v>45-59</v>
      </c>
      <c r="R1694" s="2" t="str">
        <f>IF('Transaction Data'!$L1694&lt;=10,"Less Expensive","Expensive")</f>
        <v>Expensive</v>
      </c>
      <c r="S1694" s="4">
        <f>WEEKDAY('Transaction Data'!$A1694)</f>
        <v>1</v>
      </c>
      <c r="T1694" s="2" t="str">
        <f>IF(WEEKDAY('Transaction Data'!$A1694,2)&lt;6,"Weekday","Weekend")</f>
        <v>Weekend</v>
      </c>
    </row>
    <row r="1695" ht="15.75" customHeight="1">
      <c r="A1695" s="1">
        <v>45409.0</v>
      </c>
      <c r="B1695" s="2" t="s">
        <v>1681</v>
      </c>
      <c r="C1695" s="2" t="s">
        <v>78</v>
      </c>
      <c r="D1695" s="1">
        <v>29069.0</v>
      </c>
      <c r="E1695" s="2" t="s">
        <v>27</v>
      </c>
      <c r="F1695" s="2">
        <v>14.0</v>
      </c>
      <c r="G1695" s="2" t="s">
        <v>33</v>
      </c>
      <c r="H1695" s="2" t="s">
        <v>29</v>
      </c>
      <c r="I1695" s="2" t="s">
        <v>25</v>
      </c>
      <c r="J1695" s="2" t="str">
        <f t="array" ref="J1695">XLOOKUP('Transaction Data'!$G1695,Product_Code,Biscuit_Brand)</f>
        <v>Caramel Biscuits</v>
      </c>
      <c r="K1695" s="2">
        <f t="array" ref="K1695">XLOOKUP('Transaction Data'!$G1695,Product_Code,Cost)</f>
        <v>18</v>
      </c>
      <c r="L1695" s="2">
        <f t="array" ref="L1695">XLOOKUP('Transaction Data'!$G1695,Product_Code,Unit_Price)</f>
        <v>22</v>
      </c>
      <c r="M1695" s="3">
        <f>'Transaction Data'!$F1695*'Transaction Data'!$K1695</f>
        <v>252</v>
      </c>
      <c r="N1695" s="3">
        <f>'Transaction Data'!$F1695*'Transaction Data'!$L1695</f>
        <v>308</v>
      </c>
      <c r="O1695" s="3">
        <f>'Transaction Data'!$N1695-'Transaction Data'!$M1695</f>
        <v>56</v>
      </c>
      <c r="P1695" s="2">
        <f>DATEDIF('Transaction Data'!$D1695,'Transaction Data'!$A1695,"y")</f>
        <v>44</v>
      </c>
      <c r="Q1695" s="2" t="str">
        <f>FLOOR('Transaction Data'!$P1695,15)&amp;"-"&amp;FLOOR('Transaction Data'!$P1695,15)+14</f>
        <v>30-44</v>
      </c>
      <c r="R1695" s="2" t="str">
        <f>IF('Transaction Data'!$L1695&lt;=10,"Less Expensive","Expensive")</f>
        <v>Expensive</v>
      </c>
      <c r="S1695" s="4">
        <f>WEEKDAY('Transaction Data'!$A1695)</f>
        <v>7</v>
      </c>
      <c r="T1695" s="2" t="str">
        <f>IF(WEEKDAY('Transaction Data'!$A1695,2)&lt;6,"Weekday","Weekend")</f>
        <v>Weekend</v>
      </c>
    </row>
    <row r="1696" ht="15.75" customHeight="1">
      <c r="A1696" s="1">
        <v>45488.0</v>
      </c>
      <c r="B1696" s="2" t="s">
        <v>1682</v>
      </c>
      <c r="C1696" s="2" t="s">
        <v>72</v>
      </c>
      <c r="D1696" s="1">
        <v>38668.0</v>
      </c>
      <c r="E1696" s="2" t="s">
        <v>63</v>
      </c>
      <c r="F1696" s="2">
        <v>234.0</v>
      </c>
      <c r="G1696" s="2" t="s">
        <v>28</v>
      </c>
      <c r="H1696" s="2" t="s">
        <v>34</v>
      </c>
      <c r="I1696" s="2" t="s">
        <v>25</v>
      </c>
      <c r="J1696" s="2" t="str">
        <f t="array" ref="J1696">XLOOKUP('Transaction Data'!$G1696,Product_Code,Biscuit_Brand)</f>
        <v>Shortbread</v>
      </c>
      <c r="K1696" s="2">
        <f t="array" ref="K1696">XLOOKUP('Transaction Data'!$G1696,Product_Code,Cost)</f>
        <v>10</v>
      </c>
      <c r="L1696" s="2">
        <f t="array" ref="L1696">XLOOKUP('Transaction Data'!$G1696,Product_Code,Unit_Price)</f>
        <v>45</v>
      </c>
      <c r="M1696" s="3">
        <f>'Transaction Data'!$F1696*'Transaction Data'!$K1696</f>
        <v>2340</v>
      </c>
      <c r="N1696" s="3">
        <f>'Transaction Data'!$F1696*'Transaction Data'!$L1696</f>
        <v>10530</v>
      </c>
      <c r="O1696" s="3">
        <f>'Transaction Data'!$N1696-'Transaction Data'!$M1696</f>
        <v>8190</v>
      </c>
      <c r="P1696" s="2">
        <f>DATEDIF('Transaction Data'!$D1696,'Transaction Data'!$A1696,"y")</f>
        <v>18</v>
      </c>
      <c r="Q1696" s="2" t="str">
        <f>FLOOR('Transaction Data'!$P1696,15)&amp;"-"&amp;FLOOR('Transaction Data'!$P1696,15)+14</f>
        <v>15-29</v>
      </c>
      <c r="R1696" s="2" t="str">
        <f>IF('Transaction Data'!$L1696&lt;=10,"Less Expensive","Expensive")</f>
        <v>Expensive</v>
      </c>
      <c r="S1696" s="4">
        <f>WEEKDAY('Transaction Data'!$A1696)</f>
        <v>2</v>
      </c>
      <c r="T1696" s="2" t="str">
        <f>IF(WEEKDAY('Transaction Data'!$A1696,2)&lt;6,"Weekday","Weekend")</f>
        <v>Weekday</v>
      </c>
    </row>
    <row r="1697" ht="15.75" customHeight="1">
      <c r="A1697" s="1">
        <v>45459.0</v>
      </c>
      <c r="B1697" s="2" t="s">
        <v>1683</v>
      </c>
      <c r="C1697" s="2" t="s">
        <v>51</v>
      </c>
      <c r="D1697" s="1">
        <v>18970.0</v>
      </c>
      <c r="E1697" s="2" t="s">
        <v>27</v>
      </c>
      <c r="F1697" s="2">
        <v>258.0</v>
      </c>
      <c r="G1697" s="2" t="s">
        <v>23</v>
      </c>
      <c r="H1697" s="2" t="s">
        <v>24</v>
      </c>
      <c r="I1697" s="2" t="s">
        <v>25</v>
      </c>
      <c r="J1697" s="2" t="str">
        <f t="array" ref="J1697">XLOOKUP('Transaction Data'!$G1697,Product_Code,Biscuit_Brand)</f>
        <v>Cinnamon Swirls</v>
      </c>
      <c r="K1697" s="2">
        <f t="array" ref="K1697">XLOOKUP('Transaction Data'!$G1697,Product_Code,Cost)</f>
        <v>10</v>
      </c>
      <c r="L1697" s="2">
        <f t="array" ref="L1697">XLOOKUP('Transaction Data'!$G1697,Product_Code,Unit_Price)</f>
        <v>14</v>
      </c>
      <c r="M1697" s="3">
        <f>'Transaction Data'!$F1697*'Transaction Data'!$K1697</f>
        <v>2580</v>
      </c>
      <c r="N1697" s="3">
        <f>'Transaction Data'!$F1697*'Transaction Data'!$L1697</f>
        <v>3612</v>
      </c>
      <c r="O1697" s="3">
        <f>'Transaction Data'!$N1697-'Transaction Data'!$M1697</f>
        <v>1032</v>
      </c>
      <c r="P1697" s="2">
        <f>DATEDIF('Transaction Data'!$D1697,'Transaction Data'!$A1697,"y")</f>
        <v>72</v>
      </c>
      <c r="Q1697" s="2" t="str">
        <f>FLOOR('Transaction Data'!$P1697,15)&amp;"-"&amp;FLOOR('Transaction Data'!$P1697,15)+14</f>
        <v>60-74</v>
      </c>
      <c r="R1697" s="2" t="str">
        <f>IF('Transaction Data'!$L1697&lt;=10,"Less Expensive","Expensive")</f>
        <v>Expensive</v>
      </c>
      <c r="S1697" s="4">
        <f>WEEKDAY('Transaction Data'!$A1697)</f>
        <v>1</v>
      </c>
      <c r="T1697" s="2" t="str">
        <f>IF(WEEKDAY('Transaction Data'!$A1697,2)&lt;6,"Weekday","Weekend")</f>
        <v>Weekend</v>
      </c>
    </row>
    <row r="1698" ht="15.75" customHeight="1">
      <c r="A1698" s="1">
        <v>45464.0</v>
      </c>
      <c r="B1698" s="2" t="s">
        <v>1684</v>
      </c>
      <c r="C1698" s="2" t="s">
        <v>47</v>
      </c>
      <c r="D1698" s="1">
        <v>34080.0</v>
      </c>
      <c r="E1698" s="2" t="s">
        <v>37</v>
      </c>
      <c r="F1698" s="2">
        <v>51.0</v>
      </c>
      <c r="G1698" s="2" t="s">
        <v>48</v>
      </c>
      <c r="H1698" s="2" t="s">
        <v>29</v>
      </c>
      <c r="I1698" s="2" t="s">
        <v>25</v>
      </c>
      <c r="J1698" s="2" t="str">
        <f t="array" ref="J1698">XLOOKUP('Transaction Data'!$G1698,Product_Code,Biscuit_Brand)</f>
        <v>Lemon Crisps</v>
      </c>
      <c r="K1698" s="2">
        <f t="array" ref="K1698">XLOOKUP('Transaction Data'!$G1698,Product_Code,Cost)</f>
        <v>7</v>
      </c>
      <c r="L1698" s="2">
        <f t="array" ref="L1698">XLOOKUP('Transaction Data'!$G1698,Product_Code,Unit_Price)</f>
        <v>9</v>
      </c>
      <c r="M1698" s="3">
        <f>'Transaction Data'!$F1698*'Transaction Data'!$K1698</f>
        <v>357</v>
      </c>
      <c r="N1698" s="3">
        <f>'Transaction Data'!$F1698*'Transaction Data'!$L1698</f>
        <v>459</v>
      </c>
      <c r="O1698" s="3">
        <f>'Transaction Data'!$N1698-'Transaction Data'!$M1698</f>
        <v>102</v>
      </c>
      <c r="P1698" s="2">
        <f>DATEDIF('Transaction Data'!$D1698,'Transaction Data'!$A1698,"y")</f>
        <v>31</v>
      </c>
      <c r="Q1698" s="2" t="str">
        <f>FLOOR('Transaction Data'!$P1698,15)&amp;"-"&amp;FLOOR('Transaction Data'!$P1698,15)+14</f>
        <v>30-44</v>
      </c>
      <c r="R1698" s="2" t="str">
        <f>IF('Transaction Data'!$L1698&lt;=10,"Less Expensive","Expensive")</f>
        <v>Less Expensive</v>
      </c>
      <c r="S1698" s="4">
        <f>WEEKDAY('Transaction Data'!$A1698)</f>
        <v>6</v>
      </c>
      <c r="T1698" s="2" t="str">
        <f>IF(WEEKDAY('Transaction Data'!$A1698,2)&lt;6,"Weekday","Weekend")</f>
        <v>Weekday</v>
      </c>
    </row>
    <row r="1699" ht="15.75" customHeight="1">
      <c r="A1699" s="1">
        <v>45458.0</v>
      </c>
      <c r="B1699" s="2" t="s">
        <v>1685</v>
      </c>
      <c r="C1699" s="2" t="s">
        <v>32</v>
      </c>
      <c r="D1699" s="1">
        <v>30261.0</v>
      </c>
      <c r="E1699" s="2" t="s">
        <v>37</v>
      </c>
      <c r="F1699" s="2">
        <v>487.0</v>
      </c>
      <c r="G1699" s="2" t="s">
        <v>38</v>
      </c>
      <c r="H1699" s="2" t="s">
        <v>34</v>
      </c>
      <c r="I1699" s="2" t="s">
        <v>25</v>
      </c>
      <c r="J1699" s="2" t="str">
        <f t="array" ref="J1699">XLOOKUP('Transaction Data'!$G1699,Product_Code,Biscuit_Brand)</f>
        <v>Ginger Snaps</v>
      </c>
      <c r="K1699" s="2">
        <f t="array" ref="K1699">XLOOKUP('Transaction Data'!$G1699,Product_Code,Cost)</f>
        <v>14</v>
      </c>
      <c r="L1699" s="2">
        <f t="array" ref="L1699">XLOOKUP('Transaction Data'!$G1699,Product_Code,Unit_Price)</f>
        <v>28</v>
      </c>
      <c r="M1699" s="3">
        <f>'Transaction Data'!$F1699*'Transaction Data'!$K1699</f>
        <v>6818</v>
      </c>
      <c r="N1699" s="3">
        <f>'Transaction Data'!$F1699*'Transaction Data'!$L1699</f>
        <v>13636</v>
      </c>
      <c r="O1699" s="3">
        <f>'Transaction Data'!$N1699-'Transaction Data'!$M1699</f>
        <v>6818</v>
      </c>
      <c r="P1699" s="2">
        <f>DATEDIF('Transaction Data'!$D1699,'Transaction Data'!$A1699,"y")</f>
        <v>41</v>
      </c>
      <c r="Q1699" s="2" t="str">
        <f>FLOOR('Transaction Data'!$P1699,15)&amp;"-"&amp;FLOOR('Transaction Data'!$P1699,15)+14</f>
        <v>30-44</v>
      </c>
      <c r="R1699" s="2" t="str">
        <f>IF('Transaction Data'!$L1699&lt;=10,"Less Expensive","Expensive")</f>
        <v>Expensive</v>
      </c>
      <c r="S1699" s="4">
        <f>WEEKDAY('Transaction Data'!$A1699)</f>
        <v>7</v>
      </c>
      <c r="T1699" s="2" t="str">
        <f>IF(WEEKDAY('Transaction Data'!$A1699,2)&lt;6,"Weekday","Weekend")</f>
        <v>Weekend</v>
      </c>
    </row>
    <row r="1700" ht="15.75" customHeight="1">
      <c r="A1700" s="1">
        <v>45418.0</v>
      </c>
      <c r="B1700" s="2" t="s">
        <v>1686</v>
      </c>
      <c r="C1700" s="2" t="s">
        <v>54</v>
      </c>
      <c r="D1700" s="1">
        <v>37667.0</v>
      </c>
      <c r="E1700" s="2" t="s">
        <v>63</v>
      </c>
      <c r="F1700" s="2">
        <v>427.0</v>
      </c>
      <c r="G1700" s="2" t="s">
        <v>38</v>
      </c>
      <c r="H1700" s="2" t="s">
        <v>24</v>
      </c>
      <c r="I1700" s="2" t="s">
        <v>30</v>
      </c>
      <c r="J1700" s="2" t="str">
        <f t="array" ref="J1700">XLOOKUP('Transaction Data'!$G1700,Product_Code,Biscuit_Brand)</f>
        <v>Ginger Snaps</v>
      </c>
      <c r="K1700" s="2">
        <f t="array" ref="K1700">XLOOKUP('Transaction Data'!$G1700,Product_Code,Cost)</f>
        <v>14</v>
      </c>
      <c r="L1700" s="2">
        <f t="array" ref="L1700">XLOOKUP('Transaction Data'!$G1700,Product_Code,Unit_Price)</f>
        <v>28</v>
      </c>
      <c r="M1700" s="3">
        <f>'Transaction Data'!$F1700*'Transaction Data'!$K1700</f>
        <v>5978</v>
      </c>
      <c r="N1700" s="3">
        <f>'Transaction Data'!$F1700*'Transaction Data'!$L1700</f>
        <v>11956</v>
      </c>
      <c r="O1700" s="3">
        <f>'Transaction Data'!$N1700-'Transaction Data'!$M1700</f>
        <v>5978</v>
      </c>
      <c r="P1700" s="2">
        <f>DATEDIF('Transaction Data'!$D1700,'Transaction Data'!$A1700,"y")</f>
        <v>21</v>
      </c>
      <c r="Q1700" s="2" t="str">
        <f>FLOOR('Transaction Data'!$P1700,15)&amp;"-"&amp;FLOOR('Transaction Data'!$P1700,15)+14</f>
        <v>15-29</v>
      </c>
      <c r="R1700" s="2" t="str">
        <f>IF('Transaction Data'!$L1700&lt;=10,"Less Expensive","Expensive")</f>
        <v>Expensive</v>
      </c>
      <c r="S1700" s="4">
        <f>WEEKDAY('Transaction Data'!$A1700)</f>
        <v>2</v>
      </c>
      <c r="T1700" s="2" t="str">
        <f>IF(WEEKDAY('Transaction Data'!$A1700,2)&lt;6,"Weekday","Weekend")</f>
        <v>Weekday</v>
      </c>
    </row>
    <row r="1701" ht="15.75" customHeight="1">
      <c r="A1701" s="1">
        <v>45398.0</v>
      </c>
      <c r="B1701" s="2" t="s">
        <v>1687</v>
      </c>
      <c r="C1701" s="2" t="s">
        <v>51</v>
      </c>
      <c r="D1701" s="1">
        <v>25369.0</v>
      </c>
      <c r="E1701" s="2" t="s">
        <v>37</v>
      </c>
      <c r="F1701" s="2">
        <v>120.0</v>
      </c>
      <c r="G1701" s="2" t="s">
        <v>33</v>
      </c>
      <c r="H1701" s="2" t="s">
        <v>29</v>
      </c>
      <c r="I1701" s="2" t="s">
        <v>25</v>
      </c>
      <c r="J1701" s="2" t="str">
        <f t="array" ref="J1701">XLOOKUP('Transaction Data'!$G1701,Product_Code,Biscuit_Brand)</f>
        <v>Caramel Biscuits</v>
      </c>
      <c r="K1701" s="2">
        <f t="array" ref="K1701">XLOOKUP('Transaction Data'!$G1701,Product_Code,Cost)</f>
        <v>18</v>
      </c>
      <c r="L1701" s="2">
        <f t="array" ref="L1701">XLOOKUP('Transaction Data'!$G1701,Product_Code,Unit_Price)</f>
        <v>22</v>
      </c>
      <c r="M1701" s="3">
        <f>'Transaction Data'!$F1701*'Transaction Data'!$K1701</f>
        <v>2160</v>
      </c>
      <c r="N1701" s="3">
        <f>'Transaction Data'!$F1701*'Transaction Data'!$L1701</f>
        <v>2640</v>
      </c>
      <c r="O1701" s="3">
        <f>'Transaction Data'!$N1701-'Transaction Data'!$M1701</f>
        <v>480</v>
      </c>
      <c r="P1701" s="2">
        <f>DATEDIF('Transaction Data'!$D1701,'Transaction Data'!$A1701,"y")</f>
        <v>54</v>
      </c>
      <c r="Q1701" s="2" t="str">
        <f>FLOOR('Transaction Data'!$P1701,15)&amp;"-"&amp;FLOOR('Transaction Data'!$P1701,15)+14</f>
        <v>45-59</v>
      </c>
      <c r="R1701" s="2" t="str">
        <f>IF('Transaction Data'!$L1701&lt;=10,"Less Expensive","Expensive")</f>
        <v>Expensive</v>
      </c>
      <c r="S1701" s="4">
        <f>WEEKDAY('Transaction Data'!$A1701)</f>
        <v>3</v>
      </c>
      <c r="T1701" s="2" t="str">
        <f>IF(WEEKDAY('Transaction Data'!$A1701,2)&lt;6,"Weekday","Weekend")</f>
        <v>Weekday</v>
      </c>
    </row>
    <row r="1702" ht="15.75" customHeight="1">
      <c r="A1702" s="1">
        <v>45494.0</v>
      </c>
      <c r="B1702" s="2" t="s">
        <v>1688</v>
      </c>
      <c r="C1702" s="2" t="s">
        <v>21</v>
      </c>
      <c r="D1702" s="1">
        <v>25474.0</v>
      </c>
      <c r="E1702" s="2" t="s">
        <v>22</v>
      </c>
      <c r="F1702" s="2">
        <v>483.0</v>
      </c>
      <c r="G1702" s="2" t="s">
        <v>23</v>
      </c>
      <c r="H1702" s="2" t="s">
        <v>34</v>
      </c>
      <c r="I1702" s="2" t="s">
        <v>25</v>
      </c>
      <c r="J1702" s="2" t="str">
        <f t="array" ref="J1702">XLOOKUP('Transaction Data'!$G1702,Product_Code,Biscuit_Brand)</f>
        <v>Cinnamon Swirls</v>
      </c>
      <c r="K1702" s="2">
        <f t="array" ref="K1702">XLOOKUP('Transaction Data'!$G1702,Product_Code,Cost)</f>
        <v>10</v>
      </c>
      <c r="L1702" s="2">
        <f t="array" ref="L1702">XLOOKUP('Transaction Data'!$G1702,Product_Code,Unit_Price)</f>
        <v>14</v>
      </c>
      <c r="M1702" s="3">
        <f>'Transaction Data'!$F1702*'Transaction Data'!$K1702</f>
        <v>4830</v>
      </c>
      <c r="N1702" s="3">
        <f>'Transaction Data'!$F1702*'Transaction Data'!$L1702</f>
        <v>6762</v>
      </c>
      <c r="O1702" s="3">
        <f>'Transaction Data'!$N1702-'Transaction Data'!$M1702</f>
        <v>1932</v>
      </c>
      <c r="P1702" s="2">
        <f>DATEDIF('Transaction Data'!$D1702,'Transaction Data'!$A1702,"y")</f>
        <v>54</v>
      </c>
      <c r="Q1702" s="2" t="str">
        <f>FLOOR('Transaction Data'!$P1702,15)&amp;"-"&amp;FLOOR('Transaction Data'!$P1702,15)+14</f>
        <v>45-59</v>
      </c>
      <c r="R1702" s="2" t="str">
        <f>IF('Transaction Data'!$L1702&lt;=10,"Less Expensive","Expensive")</f>
        <v>Expensive</v>
      </c>
      <c r="S1702" s="4">
        <f>WEEKDAY('Transaction Data'!$A1702)</f>
        <v>1</v>
      </c>
      <c r="T1702" s="2" t="str">
        <f>IF(WEEKDAY('Transaction Data'!$A1702,2)&lt;6,"Weekday","Weekend")</f>
        <v>Weekend</v>
      </c>
    </row>
    <row r="1703" ht="15.75" customHeight="1">
      <c r="A1703" s="1">
        <v>45401.0</v>
      </c>
      <c r="B1703" s="2" t="s">
        <v>1689</v>
      </c>
      <c r="C1703" s="2" t="s">
        <v>78</v>
      </c>
      <c r="D1703" s="1">
        <v>16424.0</v>
      </c>
      <c r="E1703" s="2" t="s">
        <v>22</v>
      </c>
      <c r="F1703" s="2">
        <v>492.0</v>
      </c>
      <c r="G1703" s="2" t="s">
        <v>23</v>
      </c>
      <c r="H1703" s="2" t="s">
        <v>24</v>
      </c>
      <c r="I1703" s="2" t="s">
        <v>25</v>
      </c>
      <c r="J1703" s="2" t="str">
        <f t="array" ref="J1703">XLOOKUP('Transaction Data'!$G1703,Product_Code,Biscuit_Brand)</f>
        <v>Cinnamon Swirls</v>
      </c>
      <c r="K1703" s="2">
        <f t="array" ref="K1703">XLOOKUP('Transaction Data'!$G1703,Product_Code,Cost)</f>
        <v>10</v>
      </c>
      <c r="L1703" s="2">
        <f t="array" ref="L1703">XLOOKUP('Transaction Data'!$G1703,Product_Code,Unit_Price)</f>
        <v>14</v>
      </c>
      <c r="M1703" s="3">
        <f>'Transaction Data'!$F1703*'Transaction Data'!$K1703</f>
        <v>4920</v>
      </c>
      <c r="N1703" s="3">
        <f>'Transaction Data'!$F1703*'Transaction Data'!$L1703</f>
        <v>6888</v>
      </c>
      <c r="O1703" s="3">
        <f>'Transaction Data'!$N1703-'Transaction Data'!$M1703</f>
        <v>1968</v>
      </c>
      <c r="P1703" s="2">
        <f>DATEDIF('Transaction Data'!$D1703,'Transaction Data'!$A1703,"y")</f>
        <v>79</v>
      </c>
      <c r="Q1703" s="2" t="str">
        <f>FLOOR('Transaction Data'!$P1703,15)&amp;"-"&amp;FLOOR('Transaction Data'!$P1703,15)+14</f>
        <v>75-89</v>
      </c>
      <c r="R1703" s="2" t="str">
        <f>IF('Transaction Data'!$L1703&lt;=10,"Less Expensive","Expensive")</f>
        <v>Expensive</v>
      </c>
      <c r="S1703" s="4">
        <f>WEEKDAY('Transaction Data'!$A1703)</f>
        <v>6</v>
      </c>
      <c r="T1703" s="2" t="str">
        <f>IF(WEEKDAY('Transaction Data'!$A1703,2)&lt;6,"Weekday","Weekend")</f>
        <v>Weekday</v>
      </c>
    </row>
    <row r="1704" ht="15.75" customHeight="1">
      <c r="A1704" s="1">
        <v>45293.0</v>
      </c>
      <c r="B1704" s="2" t="s">
        <v>1690</v>
      </c>
      <c r="C1704" s="2" t="s">
        <v>47</v>
      </c>
      <c r="D1704" s="1">
        <v>34018.0</v>
      </c>
      <c r="E1704" s="2" t="s">
        <v>63</v>
      </c>
      <c r="F1704" s="2">
        <v>173.0</v>
      </c>
      <c r="G1704" s="2" t="s">
        <v>23</v>
      </c>
      <c r="H1704" s="2" t="s">
        <v>29</v>
      </c>
      <c r="I1704" s="2" t="s">
        <v>25</v>
      </c>
      <c r="J1704" s="2" t="str">
        <f t="array" ref="J1704">XLOOKUP('Transaction Data'!$G1704,Product_Code,Biscuit_Brand)</f>
        <v>Cinnamon Swirls</v>
      </c>
      <c r="K1704" s="2">
        <f t="array" ref="K1704">XLOOKUP('Transaction Data'!$G1704,Product_Code,Cost)</f>
        <v>10</v>
      </c>
      <c r="L1704" s="2">
        <f t="array" ref="L1704">XLOOKUP('Transaction Data'!$G1704,Product_Code,Unit_Price)</f>
        <v>14</v>
      </c>
      <c r="M1704" s="3">
        <f>'Transaction Data'!$F1704*'Transaction Data'!$K1704</f>
        <v>1730</v>
      </c>
      <c r="N1704" s="3">
        <f>'Transaction Data'!$F1704*'Transaction Data'!$L1704</f>
        <v>2422</v>
      </c>
      <c r="O1704" s="3">
        <f>'Transaction Data'!$N1704-'Transaction Data'!$M1704</f>
        <v>692</v>
      </c>
      <c r="P1704" s="2">
        <f>DATEDIF('Transaction Data'!$D1704,'Transaction Data'!$A1704,"y")</f>
        <v>30</v>
      </c>
      <c r="Q1704" s="2" t="str">
        <f>FLOOR('Transaction Data'!$P1704,15)&amp;"-"&amp;FLOOR('Transaction Data'!$P1704,15)+14</f>
        <v>30-44</v>
      </c>
      <c r="R1704" s="2" t="str">
        <f>IF('Transaction Data'!$L1704&lt;=10,"Less Expensive","Expensive")</f>
        <v>Expensive</v>
      </c>
      <c r="S1704" s="4">
        <f>WEEKDAY('Transaction Data'!$A1704)</f>
        <v>3</v>
      </c>
      <c r="T1704" s="2" t="str">
        <f>IF(WEEKDAY('Transaction Data'!$A1704,2)&lt;6,"Weekday","Weekend")</f>
        <v>Weekday</v>
      </c>
    </row>
    <row r="1705" ht="15.75" customHeight="1">
      <c r="A1705" s="1">
        <v>45383.0</v>
      </c>
      <c r="B1705" s="2" t="s">
        <v>1691</v>
      </c>
      <c r="C1705" s="2" t="s">
        <v>65</v>
      </c>
      <c r="D1705" s="1">
        <v>36595.0</v>
      </c>
      <c r="E1705" s="2" t="s">
        <v>27</v>
      </c>
      <c r="F1705" s="2">
        <v>245.0</v>
      </c>
      <c r="G1705" s="2" t="s">
        <v>55</v>
      </c>
      <c r="H1705" s="2" t="s">
        <v>34</v>
      </c>
      <c r="I1705" s="2" t="s">
        <v>25</v>
      </c>
      <c r="J1705" s="2" t="str">
        <f t="array" ref="J1705">XLOOKUP('Transaction Data'!$G1705,Product_Code,Biscuit_Brand)</f>
        <v>Vanilla Wafers</v>
      </c>
      <c r="K1705" s="2">
        <f t="array" ref="K1705">XLOOKUP('Transaction Data'!$G1705,Product_Code,Cost)</f>
        <v>18</v>
      </c>
      <c r="L1705" s="2">
        <f t="array" ref="L1705">XLOOKUP('Transaction Data'!$G1705,Product_Code,Unit_Price)</f>
        <v>36</v>
      </c>
      <c r="M1705" s="3">
        <f>'Transaction Data'!$F1705*'Transaction Data'!$K1705</f>
        <v>4410</v>
      </c>
      <c r="N1705" s="3">
        <f>'Transaction Data'!$F1705*'Transaction Data'!$L1705</f>
        <v>8820</v>
      </c>
      <c r="O1705" s="3">
        <f>'Transaction Data'!$N1705-'Transaction Data'!$M1705</f>
        <v>4410</v>
      </c>
      <c r="P1705" s="2">
        <f>DATEDIF('Transaction Data'!$D1705,'Transaction Data'!$A1705,"y")</f>
        <v>24</v>
      </c>
      <c r="Q1705" s="2" t="str">
        <f>FLOOR('Transaction Data'!$P1705,15)&amp;"-"&amp;FLOOR('Transaction Data'!$P1705,15)+14</f>
        <v>15-29</v>
      </c>
      <c r="R1705" s="2" t="str">
        <f>IF('Transaction Data'!$L1705&lt;=10,"Less Expensive","Expensive")</f>
        <v>Expensive</v>
      </c>
      <c r="S1705" s="4">
        <f>WEEKDAY('Transaction Data'!$A1705)</f>
        <v>2</v>
      </c>
      <c r="T1705" s="2" t="str">
        <f>IF(WEEKDAY('Transaction Data'!$A1705,2)&lt;6,"Weekday","Weekend")</f>
        <v>Weekday</v>
      </c>
    </row>
    <row r="1706" ht="15.75" customHeight="1">
      <c r="A1706" s="1">
        <v>45448.0</v>
      </c>
      <c r="B1706" s="2" t="s">
        <v>1692</v>
      </c>
      <c r="C1706" s="2" t="s">
        <v>51</v>
      </c>
      <c r="D1706" s="1">
        <v>36296.0</v>
      </c>
      <c r="E1706" s="2" t="s">
        <v>22</v>
      </c>
      <c r="F1706" s="2">
        <v>292.0</v>
      </c>
      <c r="G1706" s="2" t="s">
        <v>55</v>
      </c>
      <c r="H1706" s="2" t="s">
        <v>24</v>
      </c>
      <c r="I1706" s="2" t="s">
        <v>25</v>
      </c>
      <c r="J1706" s="2" t="str">
        <f t="array" ref="J1706">XLOOKUP('Transaction Data'!$G1706,Product_Code,Biscuit_Brand)</f>
        <v>Vanilla Wafers</v>
      </c>
      <c r="K1706" s="2">
        <f t="array" ref="K1706">XLOOKUP('Transaction Data'!$G1706,Product_Code,Cost)</f>
        <v>18</v>
      </c>
      <c r="L1706" s="2">
        <f t="array" ref="L1706">XLOOKUP('Transaction Data'!$G1706,Product_Code,Unit_Price)</f>
        <v>36</v>
      </c>
      <c r="M1706" s="3">
        <f>'Transaction Data'!$F1706*'Transaction Data'!$K1706</f>
        <v>5256</v>
      </c>
      <c r="N1706" s="3">
        <f>'Transaction Data'!$F1706*'Transaction Data'!$L1706</f>
        <v>10512</v>
      </c>
      <c r="O1706" s="3">
        <f>'Transaction Data'!$N1706-'Transaction Data'!$M1706</f>
        <v>5256</v>
      </c>
      <c r="P1706" s="2">
        <f>DATEDIF('Transaction Data'!$D1706,'Transaction Data'!$A1706,"y")</f>
        <v>25</v>
      </c>
      <c r="Q1706" s="2" t="str">
        <f>FLOOR('Transaction Data'!$P1706,15)&amp;"-"&amp;FLOOR('Transaction Data'!$P1706,15)+14</f>
        <v>15-29</v>
      </c>
      <c r="R1706" s="2" t="str">
        <f>IF('Transaction Data'!$L1706&lt;=10,"Less Expensive","Expensive")</f>
        <v>Expensive</v>
      </c>
      <c r="S1706" s="4">
        <f>WEEKDAY('Transaction Data'!$A1706)</f>
        <v>4</v>
      </c>
      <c r="T1706" s="2" t="str">
        <f>IF(WEEKDAY('Transaction Data'!$A1706,2)&lt;6,"Weekday","Weekend")</f>
        <v>Weekday</v>
      </c>
    </row>
    <row r="1707" ht="15.75" customHeight="1">
      <c r="A1707" s="1">
        <v>45383.0</v>
      </c>
      <c r="B1707" s="2" t="s">
        <v>1693</v>
      </c>
      <c r="C1707" s="2" t="s">
        <v>32</v>
      </c>
      <c r="D1707" s="1">
        <v>34226.0</v>
      </c>
      <c r="E1707" s="2" t="s">
        <v>63</v>
      </c>
      <c r="F1707" s="2">
        <v>81.0</v>
      </c>
      <c r="G1707" s="2" t="s">
        <v>28</v>
      </c>
      <c r="H1707" s="2" t="s">
        <v>29</v>
      </c>
      <c r="I1707" s="2" t="s">
        <v>25</v>
      </c>
      <c r="J1707" s="2" t="str">
        <f t="array" ref="J1707">XLOOKUP('Transaction Data'!$G1707,Product_Code,Biscuit_Brand)</f>
        <v>Shortbread</v>
      </c>
      <c r="K1707" s="2">
        <f t="array" ref="K1707">XLOOKUP('Transaction Data'!$G1707,Product_Code,Cost)</f>
        <v>10</v>
      </c>
      <c r="L1707" s="2">
        <f t="array" ref="L1707">XLOOKUP('Transaction Data'!$G1707,Product_Code,Unit_Price)</f>
        <v>45</v>
      </c>
      <c r="M1707" s="3">
        <f>'Transaction Data'!$F1707*'Transaction Data'!$K1707</f>
        <v>810</v>
      </c>
      <c r="N1707" s="3">
        <f>'Transaction Data'!$F1707*'Transaction Data'!$L1707</f>
        <v>3645</v>
      </c>
      <c r="O1707" s="3">
        <f>'Transaction Data'!$N1707-'Transaction Data'!$M1707</f>
        <v>2835</v>
      </c>
      <c r="P1707" s="2">
        <f>DATEDIF('Transaction Data'!$D1707,'Transaction Data'!$A1707,"y")</f>
        <v>30</v>
      </c>
      <c r="Q1707" s="2" t="str">
        <f>FLOOR('Transaction Data'!$P1707,15)&amp;"-"&amp;FLOOR('Transaction Data'!$P1707,15)+14</f>
        <v>30-44</v>
      </c>
      <c r="R1707" s="2" t="str">
        <f>IF('Transaction Data'!$L1707&lt;=10,"Less Expensive","Expensive")</f>
        <v>Expensive</v>
      </c>
      <c r="S1707" s="4">
        <f>WEEKDAY('Transaction Data'!$A1707)</f>
        <v>2</v>
      </c>
      <c r="T1707" s="2" t="str">
        <f>IF(WEEKDAY('Transaction Data'!$A1707,2)&lt;6,"Weekday","Weekend")</f>
        <v>Weekday</v>
      </c>
    </row>
    <row r="1708" ht="15.75" customHeight="1">
      <c r="A1708" s="1">
        <v>45484.0</v>
      </c>
      <c r="B1708" s="2" t="s">
        <v>1694</v>
      </c>
      <c r="C1708" s="2" t="s">
        <v>65</v>
      </c>
      <c r="D1708" s="1">
        <v>31832.0</v>
      </c>
      <c r="E1708" s="2" t="s">
        <v>37</v>
      </c>
      <c r="F1708" s="2">
        <v>385.0</v>
      </c>
      <c r="G1708" s="2" t="s">
        <v>48</v>
      </c>
      <c r="H1708" s="2" t="s">
        <v>34</v>
      </c>
      <c r="I1708" s="2" t="s">
        <v>25</v>
      </c>
      <c r="J1708" s="2" t="str">
        <f t="array" ref="J1708">XLOOKUP('Transaction Data'!$G1708,Product_Code,Biscuit_Brand)</f>
        <v>Lemon Crisps</v>
      </c>
      <c r="K1708" s="2">
        <f t="array" ref="K1708">XLOOKUP('Transaction Data'!$G1708,Product_Code,Cost)</f>
        <v>7</v>
      </c>
      <c r="L1708" s="2">
        <f t="array" ref="L1708">XLOOKUP('Transaction Data'!$G1708,Product_Code,Unit_Price)</f>
        <v>9</v>
      </c>
      <c r="M1708" s="3">
        <f>'Transaction Data'!$F1708*'Transaction Data'!$K1708</f>
        <v>2695</v>
      </c>
      <c r="N1708" s="3">
        <f>'Transaction Data'!$F1708*'Transaction Data'!$L1708</f>
        <v>3465</v>
      </c>
      <c r="O1708" s="3">
        <f>'Transaction Data'!$N1708-'Transaction Data'!$M1708</f>
        <v>770</v>
      </c>
      <c r="P1708" s="2">
        <f>DATEDIF('Transaction Data'!$D1708,'Transaction Data'!$A1708,"y")</f>
        <v>37</v>
      </c>
      <c r="Q1708" s="2" t="str">
        <f>FLOOR('Transaction Data'!$P1708,15)&amp;"-"&amp;FLOOR('Transaction Data'!$P1708,15)+14</f>
        <v>30-44</v>
      </c>
      <c r="R1708" s="2" t="str">
        <f>IF('Transaction Data'!$L1708&lt;=10,"Less Expensive","Expensive")</f>
        <v>Less Expensive</v>
      </c>
      <c r="S1708" s="4">
        <f>WEEKDAY('Transaction Data'!$A1708)</f>
        <v>5</v>
      </c>
      <c r="T1708" s="2" t="str">
        <f>IF(WEEKDAY('Transaction Data'!$A1708,2)&lt;6,"Weekday","Weekend")</f>
        <v>Weekday</v>
      </c>
    </row>
    <row r="1709" ht="15.75" customHeight="1">
      <c r="A1709" s="1">
        <v>45435.0</v>
      </c>
      <c r="B1709" s="2" t="s">
        <v>1695</v>
      </c>
      <c r="C1709" s="2" t="s">
        <v>51</v>
      </c>
      <c r="D1709" s="1">
        <v>31119.0</v>
      </c>
      <c r="E1709" s="2" t="s">
        <v>27</v>
      </c>
      <c r="F1709" s="2">
        <v>241.0</v>
      </c>
      <c r="G1709" s="2" t="s">
        <v>44</v>
      </c>
      <c r="H1709" s="2" t="s">
        <v>24</v>
      </c>
      <c r="I1709" s="2" t="s">
        <v>25</v>
      </c>
      <c r="J1709" s="2" t="str">
        <f t="array" ref="J1709">XLOOKUP('Transaction Data'!$G1709,Product_Code,Biscuit_Brand)</f>
        <v>Butter Crunch</v>
      </c>
      <c r="K1709" s="2">
        <f t="array" ref="K1709">XLOOKUP('Transaction Data'!$G1709,Product_Code,Cost)</f>
        <v>10</v>
      </c>
      <c r="L1709" s="2">
        <f t="array" ref="L1709">XLOOKUP('Transaction Data'!$G1709,Product_Code,Unit_Price)</f>
        <v>11</v>
      </c>
      <c r="M1709" s="3">
        <f>'Transaction Data'!$F1709*'Transaction Data'!$K1709</f>
        <v>2410</v>
      </c>
      <c r="N1709" s="3">
        <f>'Transaction Data'!$F1709*'Transaction Data'!$L1709</f>
        <v>2651</v>
      </c>
      <c r="O1709" s="3">
        <f>'Transaction Data'!$N1709-'Transaction Data'!$M1709</f>
        <v>241</v>
      </c>
      <c r="P1709" s="2">
        <f>DATEDIF('Transaction Data'!$D1709,'Transaction Data'!$A1709,"y")</f>
        <v>39</v>
      </c>
      <c r="Q1709" s="2" t="str">
        <f>FLOOR('Transaction Data'!$P1709,15)&amp;"-"&amp;FLOOR('Transaction Data'!$P1709,15)+14</f>
        <v>30-44</v>
      </c>
      <c r="R1709" s="2" t="str">
        <f>IF('Transaction Data'!$L1709&lt;=10,"Less Expensive","Expensive")</f>
        <v>Expensive</v>
      </c>
      <c r="S1709" s="4">
        <f>WEEKDAY('Transaction Data'!$A1709)</f>
        <v>5</v>
      </c>
      <c r="T1709" s="2" t="str">
        <f>IF(WEEKDAY('Transaction Data'!$A1709,2)&lt;6,"Weekday","Weekend")</f>
        <v>Weekday</v>
      </c>
    </row>
    <row r="1710" ht="15.75" customHeight="1">
      <c r="A1710" s="1">
        <v>45402.0</v>
      </c>
      <c r="B1710" s="2" t="s">
        <v>1696</v>
      </c>
      <c r="C1710" s="2" t="s">
        <v>78</v>
      </c>
      <c r="D1710" s="1">
        <v>33140.0</v>
      </c>
      <c r="E1710" s="2" t="s">
        <v>22</v>
      </c>
      <c r="F1710" s="2">
        <v>344.0</v>
      </c>
      <c r="G1710" s="2" t="s">
        <v>38</v>
      </c>
      <c r="H1710" s="2" t="s">
        <v>29</v>
      </c>
      <c r="I1710" s="2" t="s">
        <v>25</v>
      </c>
      <c r="J1710" s="2" t="str">
        <f t="array" ref="J1710">XLOOKUP('Transaction Data'!$G1710,Product_Code,Biscuit_Brand)</f>
        <v>Ginger Snaps</v>
      </c>
      <c r="K1710" s="2">
        <f t="array" ref="K1710">XLOOKUP('Transaction Data'!$G1710,Product_Code,Cost)</f>
        <v>14</v>
      </c>
      <c r="L1710" s="2">
        <f t="array" ref="L1710">XLOOKUP('Transaction Data'!$G1710,Product_Code,Unit_Price)</f>
        <v>28</v>
      </c>
      <c r="M1710" s="3">
        <f>'Transaction Data'!$F1710*'Transaction Data'!$K1710</f>
        <v>4816</v>
      </c>
      <c r="N1710" s="3">
        <f>'Transaction Data'!$F1710*'Transaction Data'!$L1710</f>
        <v>9632</v>
      </c>
      <c r="O1710" s="3">
        <f>'Transaction Data'!$N1710-'Transaction Data'!$M1710</f>
        <v>4816</v>
      </c>
      <c r="P1710" s="2">
        <f>DATEDIF('Transaction Data'!$D1710,'Transaction Data'!$A1710,"y")</f>
        <v>33</v>
      </c>
      <c r="Q1710" s="2" t="str">
        <f>FLOOR('Transaction Data'!$P1710,15)&amp;"-"&amp;FLOOR('Transaction Data'!$P1710,15)+14</f>
        <v>30-44</v>
      </c>
      <c r="R1710" s="2" t="str">
        <f>IF('Transaction Data'!$L1710&lt;=10,"Less Expensive","Expensive")</f>
        <v>Expensive</v>
      </c>
      <c r="S1710" s="4">
        <f>WEEKDAY('Transaction Data'!$A1710)</f>
        <v>7</v>
      </c>
      <c r="T1710" s="2" t="str">
        <f>IF(WEEKDAY('Transaction Data'!$A1710,2)&lt;6,"Weekday","Weekend")</f>
        <v>Weekend</v>
      </c>
    </row>
    <row r="1711" ht="15.75" customHeight="1">
      <c r="A1711" s="1">
        <v>45292.0</v>
      </c>
      <c r="B1711" s="2" t="s">
        <v>1697</v>
      </c>
      <c r="C1711" s="2" t="s">
        <v>65</v>
      </c>
      <c r="D1711" s="1">
        <v>34473.0</v>
      </c>
      <c r="E1711" s="2" t="s">
        <v>37</v>
      </c>
      <c r="F1711" s="2">
        <v>312.0</v>
      </c>
      <c r="G1711" s="2" t="s">
        <v>44</v>
      </c>
      <c r="H1711" s="2" t="s">
        <v>34</v>
      </c>
      <c r="I1711" s="2" t="s">
        <v>25</v>
      </c>
      <c r="J1711" s="2" t="str">
        <f t="array" ref="J1711">XLOOKUP('Transaction Data'!$G1711,Product_Code,Biscuit_Brand)</f>
        <v>Butter Crunch</v>
      </c>
      <c r="K1711" s="2">
        <f t="array" ref="K1711">XLOOKUP('Transaction Data'!$G1711,Product_Code,Cost)</f>
        <v>10</v>
      </c>
      <c r="L1711" s="2">
        <f t="array" ref="L1711">XLOOKUP('Transaction Data'!$G1711,Product_Code,Unit_Price)</f>
        <v>11</v>
      </c>
      <c r="M1711" s="3">
        <f>'Transaction Data'!$F1711*'Transaction Data'!$K1711</f>
        <v>3120</v>
      </c>
      <c r="N1711" s="3">
        <f>'Transaction Data'!$F1711*'Transaction Data'!$L1711</f>
        <v>3432</v>
      </c>
      <c r="O1711" s="3">
        <f>'Transaction Data'!$N1711-'Transaction Data'!$M1711</f>
        <v>312</v>
      </c>
      <c r="P1711" s="2">
        <f>DATEDIF('Transaction Data'!$D1711,'Transaction Data'!$A1711,"y")</f>
        <v>29</v>
      </c>
      <c r="Q1711" s="2" t="str">
        <f>FLOOR('Transaction Data'!$P1711,15)&amp;"-"&amp;FLOOR('Transaction Data'!$P1711,15)+14</f>
        <v>15-29</v>
      </c>
      <c r="R1711" s="2" t="str">
        <f>IF('Transaction Data'!$L1711&lt;=10,"Less Expensive","Expensive")</f>
        <v>Expensive</v>
      </c>
      <c r="S1711" s="4">
        <f>WEEKDAY('Transaction Data'!$A1711)</f>
        <v>2</v>
      </c>
      <c r="T1711" s="2" t="str">
        <f>IF(WEEKDAY('Transaction Data'!$A1711,2)&lt;6,"Weekday","Weekend")</f>
        <v>Weekday</v>
      </c>
    </row>
    <row r="1712" ht="15.75" customHeight="1">
      <c r="A1712" s="1">
        <v>45376.0</v>
      </c>
      <c r="B1712" s="2" t="s">
        <v>1698</v>
      </c>
      <c r="C1712" s="2" t="s">
        <v>65</v>
      </c>
      <c r="D1712" s="1">
        <v>34586.0</v>
      </c>
      <c r="E1712" s="2" t="s">
        <v>27</v>
      </c>
      <c r="F1712" s="2">
        <v>383.0</v>
      </c>
      <c r="G1712" s="2" t="s">
        <v>55</v>
      </c>
      <c r="H1712" s="2" t="s">
        <v>24</v>
      </c>
      <c r="I1712" s="2" t="s">
        <v>25</v>
      </c>
      <c r="J1712" s="2" t="str">
        <f t="array" ref="J1712">XLOOKUP('Transaction Data'!$G1712,Product_Code,Biscuit_Brand)</f>
        <v>Vanilla Wafers</v>
      </c>
      <c r="K1712" s="2">
        <f t="array" ref="K1712">XLOOKUP('Transaction Data'!$G1712,Product_Code,Cost)</f>
        <v>18</v>
      </c>
      <c r="L1712" s="2">
        <f t="array" ref="L1712">XLOOKUP('Transaction Data'!$G1712,Product_Code,Unit_Price)</f>
        <v>36</v>
      </c>
      <c r="M1712" s="3">
        <f>'Transaction Data'!$F1712*'Transaction Data'!$K1712</f>
        <v>6894</v>
      </c>
      <c r="N1712" s="3">
        <f>'Transaction Data'!$F1712*'Transaction Data'!$L1712</f>
        <v>13788</v>
      </c>
      <c r="O1712" s="3">
        <f>'Transaction Data'!$N1712-'Transaction Data'!$M1712</f>
        <v>6894</v>
      </c>
      <c r="P1712" s="2">
        <f>DATEDIF('Transaction Data'!$D1712,'Transaction Data'!$A1712,"y")</f>
        <v>29</v>
      </c>
      <c r="Q1712" s="2" t="str">
        <f>FLOOR('Transaction Data'!$P1712,15)&amp;"-"&amp;FLOOR('Transaction Data'!$P1712,15)+14</f>
        <v>15-29</v>
      </c>
      <c r="R1712" s="2" t="str">
        <f>IF('Transaction Data'!$L1712&lt;=10,"Less Expensive","Expensive")</f>
        <v>Expensive</v>
      </c>
      <c r="S1712" s="4">
        <f>WEEKDAY('Transaction Data'!$A1712)</f>
        <v>2</v>
      </c>
      <c r="T1712" s="2" t="str">
        <f>IF(WEEKDAY('Transaction Data'!$A1712,2)&lt;6,"Weekday","Weekend")</f>
        <v>Weekday</v>
      </c>
    </row>
    <row r="1713" ht="15.75" customHeight="1">
      <c r="A1713" s="1">
        <v>45313.0</v>
      </c>
      <c r="B1713" s="2" t="s">
        <v>1699</v>
      </c>
      <c r="C1713" s="2" t="s">
        <v>78</v>
      </c>
      <c r="D1713" s="1">
        <v>36993.0</v>
      </c>
      <c r="E1713" s="2" t="s">
        <v>37</v>
      </c>
      <c r="F1713" s="2">
        <v>204.0</v>
      </c>
      <c r="G1713" s="2" t="s">
        <v>28</v>
      </c>
      <c r="H1713" s="2" t="s">
        <v>29</v>
      </c>
      <c r="I1713" s="2" t="s">
        <v>25</v>
      </c>
      <c r="J1713" s="2" t="str">
        <f t="array" ref="J1713">XLOOKUP('Transaction Data'!$G1713,Product_Code,Biscuit_Brand)</f>
        <v>Shortbread</v>
      </c>
      <c r="K1713" s="2">
        <f t="array" ref="K1713">XLOOKUP('Transaction Data'!$G1713,Product_Code,Cost)</f>
        <v>10</v>
      </c>
      <c r="L1713" s="2">
        <f t="array" ref="L1713">XLOOKUP('Transaction Data'!$G1713,Product_Code,Unit_Price)</f>
        <v>45</v>
      </c>
      <c r="M1713" s="3">
        <f>'Transaction Data'!$F1713*'Transaction Data'!$K1713</f>
        <v>2040</v>
      </c>
      <c r="N1713" s="3">
        <f>'Transaction Data'!$F1713*'Transaction Data'!$L1713</f>
        <v>9180</v>
      </c>
      <c r="O1713" s="3">
        <f>'Transaction Data'!$N1713-'Transaction Data'!$M1713</f>
        <v>7140</v>
      </c>
      <c r="P1713" s="2">
        <f>DATEDIF('Transaction Data'!$D1713,'Transaction Data'!$A1713,"y")</f>
        <v>22</v>
      </c>
      <c r="Q1713" s="2" t="str">
        <f>FLOOR('Transaction Data'!$P1713,15)&amp;"-"&amp;FLOOR('Transaction Data'!$P1713,15)+14</f>
        <v>15-29</v>
      </c>
      <c r="R1713" s="2" t="str">
        <f>IF('Transaction Data'!$L1713&lt;=10,"Less Expensive","Expensive")</f>
        <v>Expensive</v>
      </c>
      <c r="S1713" s="4">
        <f>WEEKDAY('Transaction Data'!$A1713)</f>
        <v>2</v>
      </c>
      <c r="T1713" s="2" t="str">
        <f>IF(WEEKDAY('Transaction Data'!$A1713,2)&lt;6,"Weekday","Weekend")</f>
        <v>Weekday</v>
      </c>
    </row>
    <row r="1714" ht="15.75" customHeight="1">
      <c r="A1714" s="1">
        <v>45344.0</v>
      </c>
      <c r="B1714" s="2" t="s">
        <v>1700</v>
      </c>
      <c r="C1714" s="2" t="s">
        <v>47</v>
      </c>
      <c r="D1714" s="1">
        <v>32958.0</v>
      </c>
      <c r="E1714" s="2" t="s">
        <v>27</v>
      </c>
      <c r="F1714" s="2">
        <v>308.0</v>
      </c>
      <c r="G1714" s="2" t="s">
        <v>55</v>
      </c>
      <c r="H1714" s="2" t="s">
        <v>34</v>
      </c>
      <c r="I1714" s="2" t="s">
        <v>25</v>
      </c>
      <c r="J1714" s="2" t="str">
        <f t="array" ref="J1714">XLOOKUP('Transaction Data'!$G1714,Product_Code,Biscuit_Brand)</f>
        <v>Vanilla Wafers</v>
      </c>
      <c r="K1714" s="2">
        <f t="array" ref="K1714">XLOOKUP('Transaction Data'!$G1714,Product_Code,Cost)</f>
        <v>18</v>
      </c>
      <c r="L1714" s="2">
        <f t="array" ref="L1714">XLOOKUP('Transaction Data'!$G1714,Product_Code,Unit_Price)</f>
        <v>36</v>
      </c>
      <c r="M1714" s="3">
        <f>'Transaction Data'!$F1714*'Transaction Data'!$K1714</f>
        <v>5544</v>
      </c>
      <c r="N1714" s="3">
        <f>'Transaction Data'!$F1714*'Transaction Data'!$L1714</f>
        <v>11088</v>
      </c>
      <c r="O1714" s="3">
        <f>'Transaction Data'!$N1714-'Transaction Data'!$M1714</f>
        <v>5544</v>
      </c>
      <c r="P1714" s="2">
        <f>DATEDIF('Transaction Data'!$D1714,'Transaction Data'!$A1714,"y")</f>
        <v>33</v>
      </c>
      <c r="Q1714" s="2" t="str">
        <f>FLOOR('Transaction Data'!$P1714,15)&amp;"-"&amp;FLOOR('Transaction Data'!$P1714,15)+14</f>
        <v>30-44</v>
      </c>
      <c r="R1714" s="2" t="str">
        <f>IF('Transaction Data'!$L1714&lt;=10,"Less Expensive","Expensive")</f>
        <v>Expensive</v>
      </c>
      <c r="S1714" s="4">
        <f>WEEKDAY('Transaction Data'!$A1714)</f>
        <v>5</v>
      </c>
      <c r="T1714" s="2" t="str">
        <f>IF(WEEKDAY('Transaction Data'!$A1714,2)&lt;6,"Weekday","Weekend")</f>
        <v>Weekday</v>
      </c>
    </row>
    <row r="1715" ht="15.75" customHeight="1">
      <c r="A1715" s="1">
        <v>45349.0</v>
      </c>
      <c r="B1715" s="2" t="s">
        <v>1701</v>
      </c>
      <c r="C1715" s="2" t="s">
        <v>21</v>
      </c>
      <c r="D1715" s="1">
        <v>38307.0</v>
      </c>
      <c r="E1715" s="2" t="s">
        <v>63</v>
      </c>
      <c r="F1715" s="2">
        <v>198.0</v>
      </c>
      <c r="G1715" s="2" t="s">
        <v>60</v>
      </c>
      <c r="H1715" s="2" t="s">
        <v>24</v>
      </c>
      <c r="I1715" s="2" t="s">
        <v>30</v>
      </c>
      <c r="J1715" s="2" t="str">
        <f t="array" ref="J1715">XLOOKUP('Transaction Data'!$G1715,Product_Code,Biscuit_Brand)</f>
        <v>Peanut Butter Bites</v>
      </c>
      <c r="K1715" s="2">
        <f t="array" ref="K1715">XLOOKUP('Transaction Data'!$G1715,Product_Code,Cost)</f>
        <v>5</v>
      </c>
      <c r="L1715" s="2">
        <f t="array" ref="L1715">XLOOKUP('Transaction Data'!$G1715,Product_Code,Unit_Price)</f>
        <v>7</v>
      </c>
      <c r="M1715" s="3">
        <f>'Transaction Data'!$F1715*'Transaction Data'!$K1715</f>
        <v>990</v>
      </c>
      <c r="N1715" s="3">
        <f>'Transaction Data'!$F1715*'Transaction Data'!$L1715</f>
        <v>1386</v>
      </c>
      <c r="O1715" s="3">
        <f>'Transaction Data'!$N1715-'Transaction Data'!$M1715</f>
        <v>396</v>
      </c>
      <c r="P1715" s="2">
        <f>DATEDIF('Transaction Data'!$D1715,'Transaction Data'!$A1715,"y")</f>
        <v>19</v>
      </c>
      <c r="Q1715" s="2" t="str">
        <f>FLOOR('Transaction Data'!$P1715,15)&amp;"-"&amp;FLOOR('Transaction Data'!$P1715,15)+14</f>
        <v>15-29</v>
      </c>
      <c r="R1715" s="2" t="str">
        <f>IF('Transaction Data'!$L1715&lt;=10,"Less Expensive","Expensive")</f>
        <v>Less Expensive</v>
      </c>
      <c r="S1715" s="4">
        <f>WEEKDAY('Transaction Data'!$A1715)</f>
        <v>3</v>
      </c>
      <c r="T1715" s="2" t="str">
        <f>IF(WEEKDAY('Transaction Data'!$A1715,2)&lt;6,"Weekday","Weekend")</f>
        <v>Weekday</v>
      </c>
    </row>
    <row r="1716" ht="15.75" customHeight="1">
      <c r="A1716" s="1">
        <v>45391.0</v>
      </c>
      <c r="B1716" s="2" t="s">
        <v>1702</v>
      </c>
      <c r="C1716" s="2" t="s">
        <v>72</v>
      </c>
      <c r="D1716" s="1">
        <v>16575.0</v>
      </c>
      <c r="E1716" s="2" t="s">
        <v>37</v>
      </c>
      <c r="F1716" s="2">
        <v>481.0</v>
      </c>
      <c r="G1716" s="2" t="s">
        <v>23</v>
      </c>
      <c r="H1716" s="2" t="s">
        <v>29</v>
      </c>
      <c r="I1716" s="2" t="s">
        <v>25</v>
      </c>
      <c r="J1716" s="2" t="str">
        <f t="array" ref="J1716">XLOOKUP('Transaction Data'!$G1716,Product_Code,Biscuit_Brand)</f>
        <v>Cinnamon Swirls</v>
      </c>
      <c r="K1716" s="2">
        <f t="array" ref="K1716">XLOOKUP('Transaction Data'!$G1716,Product_Code,Cost)</f>
        <v>10</v>
      </c>
      <c r="L1716" s="2">
        <f t="array" ref="L1716">XLOOKUP('Transaction Data'!$G1716,Product_Code,Unit_Price)</f>
        <v>14</v>
      </c>
      <c r="M1716" s="3">
        <f>'Transaction Data'!$F1716*'Transaction Data'!$K1716</f>
        <v>4810</v>
      </c>
      <c r="N1716" s="3">
        <f>'Transaction Data'!$F1716*'Transaction Data'!$L1716</f>
        <v>6734</v>
      </c>
      <c r="O1716" s="3">
        <f>'Transaction Data'!$N1716-'Transaction Data'!$M1716</f>
        <v>1924</v>
      </c>
      <c r="P1716" s="2">
        <f>DATEDIF('Transaction Data'!$D1716,'Transaction Data'!$A1716,"y")</f>
        <v>78</v>
      </c>
      <c r="Q1716" s="2" t="str">
        <f>FLOOR('Transaction Data'!$P1716,15)&amp;"-"&amp;FLOOR('Transaction Data'!$P1716,15)+14</f>
        <v>75-89</v>
      </c>
      <c r="R1716" s="2" t="str">
        <f>IF('Transaction Data'!$L1716&lt;=10,"Less Expensive","Expensive")</f>
        <v>Expensive</v>
      </c>
      <c r="S1716" s="4">
        <f>WEEKDAY('Transaction Data'!$A1716)</f>
        <v>3</v>
      </c>
      <c r="T1716" s="2" t="str">
        <f>IF(WEEKDAY('Transaction Data'!$A1716,2)&lt;6,"Weekday","Weekend")</f>
        <v>Weekday</v>
      </c>
    </row>
    <row r="1717" ht="15.75" customHeight="1">
      <c r="A1717" s="1">
        <v>45423.0</v>
      </c>
      <c r="B1717" s="2" t="s">
        <v>1703</v>
      </c>
      <c r="C1717" s="2" t="s">
        <v>41</v>
      </c>
      <c r="D1717" s="1">
        <v>26602.0</v>
      </c>
      <c r="E1717" s="2" t="s">
        <v>22</v>
      </c>
      <c r="F1717" s="2">
        <v>279.0</v>
      </c>
      <c r="G1717" s="2" t="s">
        <v>60</v>
      </c>
      <c r="H1717" s="2" t="s">
        <v>34</v>
      </c>
      <c r="I1717" s="2" t="s">
        <v>25</v>
      </c>
      <c r="J1717" s="2" t="str">
        <f t="array" ref="J1717">XLOOKUP('Transaction Data'!$G1717,Product_Code,Biscuit_Brand)</f>
        <v>Peanut Butter Bites</v>
      </c>
      <c r="K1717" s="2">
        <f t="array" ref="K1717">XLOOKUP('Transaction Data'!$G1717,Product_Code,Cost)</f>
        <v>5</v>
      </c>
      <c r="L1717" s="2">
        <f t="array" ref="L1717">XLOOKUP('Transaction Data'!$G1717,Product_Code,Unit_Price)</f>
        <v>7</v>
      </c>
      <c r="M1717" s="3">
        <f>'Transaction Data'!$F1717*'Transaction Data'!$K1717</f>
        <v>1395</v>
      </c>
      <c r="N1717" s="3">
        <f>'Transaction Data'!$F1717*'Transaction Data'!$L1717</f>
        <v>1953</v>
      </c>
      <c r="O1717" s="3">
        <f>'Transaction Data'!$N1717-'Transaction Data'!$M1717</f>
        <v>558</v>
      </c>
      <c r="P1717" s="2">
        <f>DATEDIF('Transaction Data'!$D1717,'Transaction Data'!$A1717,"y")</f>
        <v>51</v>
      </c>
      <c r="Q1717" s="2" t="str">
        <f>FLOOR('Transaction Data'!$P1717,15)&amp;"-"&amp;FLOOR('Transaction Data'!$P1717,15)+14</f>
        <v>45-59</v>
      </c>
      <c r="R1717" s="2" t="str">
        <f>IF('Transaction Data'!$L1717&lt;=10,"Less Expensive","Expensive")</f>
        <v>Less Expensive</v>
      </c>
      <c r="S1717" s="4">
        <f>WEEKDAY('Transaction Data'!$A1717)</f>
        <v>7</v>
      </c>
      <c r="T1717" s="2" t="str">
        <f>IF(WEEKDAY('Transaction Data'!$A1717,2)&lt;6,"Weekday","Weekend")</f>
        <v>Weekend</v>
      </c>
    </row>
    <row r="1718" ht="15.75" customHeight="1">
      <c r="A1718" s="1">
        <v>45385.0</v>
      </c>
      <c r="B1718" s="2" t="s">
        <v>1704</v>
      </c>
      <c r="C1718" s="2" t="s">
        <v>32</v>
      </c>
      <c r="D1718" s="1">
        <v>30624.0</v>
      </c>
      <c r="E1718" s="2" t="s">
        <v>63</v>
      </c>
      <c r="F1718" s="2">
        <v>327.0</v>
      </c>
      <c r="G1718" s="2" t="s">
        <v>33</v>
      </c>
      <c r="H1718" s="2" t="s">
        <v>24</v>
      </c>
      <c r="I1718" s="2" t="s">
        <v>25</v>
      </c>
      <c r="J1718" s="2" t="str">
        <f t="array" ref="J1718">XLOOKUP('Transaction Data'!$G1718,Product_Code,Biscuit_Brand)</f>
        <v>Caramel Biscuits</v>
      </c>
      <c r="K1718" s="2">
        <f t="array" ref="K1718">XLOOKUP('Transaction Data'!$G1718,Product_Code,Cost)</f>
        <v>18</v>
      </c>
      <c r="L1718" s="2">
        <f t="array" ref="L1718">XLOOKUP('Transaction Data'!$G1718,Product_Code,Unit_Price)</f>
        <v>22</v>
      </c>
      <c r="M1718" s="3">
        <f>'Transaction Data'!$F1718*'Transaction Data'!$K1718</f>
        <v>5886</v>
      </c>
      <c r="N1718" s="3">
        <f>'Transaction Data'!$F1718*'Transaction Data'!$L1718</f>
        <v>7194</v>
      </c>
      <c r="O1718" s="3">
        <f>'Transaction Data'!$N1718-'Transaction Data'!$M1718</f>
        <v>1308</v>
      </c>
      <c r="P1718" s="2">
        <f>DATEDIF('Transaction Data'!$D1718,'Transaction Data'!$A1718,"y")</f>
        <v>40</v>
      </c>
      <c r="Q1718" s="2" t="str">
        <f>FLOOR('Transaction Data'!$P1718,15)&amp;"-"&amp;FLOOR('Transaction Data'!$P1718,15)+14</f>
        <v>30-44</v>
      </c>
      <c r="R1718" s="2" t="str">
        <f>IF('Transaction Data'!$L1718&lt;=10,"Less Expensive","Expensive")</f>
        <v>Expensive</v>
      </c>
      <c r="S1718" s="4">
        <f>WEEKDAY('Transaction Data'!$A1718)</f>
        <v>4</v>
      </c>
      <c r="T1718" s="2" t="str">
        <f>IF(WEEKDAY('Transaction Data'!$A1718,2)&lt;6,"Weekday","Weekend")</f>
        <v>Weekday</v>
      </c>
    </row>
    <row r="1719" ht="15.75" customHeight="1">
      <c r="A1719" s="1">
        <v>45466.0</v>
      </c>
      <c r="B1719" s="2" t="s">
        <v>1705</v>
      </c>
      <c r="C1719" s="2" t="s">
        <v>78</v>
      </c>
      <c r="D1719" s="1">
        <v>27902.0</v>
      </c>
      <c r="E1719" s="2" t="s">
        <v>22</v>
      </c>
      <c r="F1719" s="2">
        <v>67.0</v>
      </c>
      <c r="G1719" s="2" t="s">
        <v>60</v>
      </c>
      <c r="H1719" s="2" t="s">
        <v>29</v>
      </c>
      <c r="I1719" s="2" t="s">
        <v>25</v>
      </c>
      <c r="J1719" s="2" t="str">
        <f t="array" ref="J1719">XLOOKUP('Transaction Data'!$G1719,Product_Code,Biscuit_Brand)</f>
        <v>Peanut Butter Bites</v>
      </c>
      <c r="K1719" s="2">
        <f t="array" ref="K1719">XLOOKUP('Transaction Data'!$G1719,Product_Code,Cost)</f>
        <v>5</v>
      </c>
      <c r="L1719" s="2">
        <f t="array" ref="L1719">XLOOKUP('Transaction Data'!$G1719,Product_Code,Unit_Price)</f>
        <v>7</v>
      </c>
      <c r="M1719" s="3">
        <f>'Transaction Data'!$F1719*'Transaction Data'!$K1719</f>
        <v>335</v>
      </c>
      <c r="N1719" s="3">
        <f>'Transaction Data'!$F1719*'Transaction Data'!$L1719</f>
        <v>469</v>
      </c>
      <c r="O1719" s="3">
        <f>'Transaction Data'!$N1719-'Transaction Data'!$M1719</f>
        <v>134</v>
      </c>
      <c r="P1719" s="2">
        <f>DATEDIF('Transaction Data'!$D1719,'Transaction Data'!$A1719,"y")</f>
        <v>48</v>
      </c>
      <c r="Q1719" s="2" t="str">
        <f>FLOOR('Transaction Data'!$P1719,15)&amp;"-"&amp;FLOOR('Transaction Data'!$P1719,15)+14</f>
        <v>45-59</v>
      </c>
      <c r="R1719" s="2" t="str">
        <f>IF('Transaction Data'!$L1719&lt;=10,"Less Expensive","Expensive")</f>
        <v>Less Expensive</v>
      </c>
      <c r="S1719" s="4">
        <f>WEEKDAY('Transaction Data'!$A1719)</f>
        <v>1</v>
      </c>
      <c r="T1719" s="2" t="str">
        <f>IF(WEEKDAY('Transaction Data'!$A1719,2)&lt;6,"Weekday","Weekend")</f>
        <v>Weekend</v>
      </c>
    </row>
    <row r="1720" ht="15.75" customHeight="1">
      <c r="A1720" s="1">
        <v>45389.0</v>
      </c>
      <c r="B1720" s="2" t="s">
        <v>1706</v>
      </c>
      <c r="C1720" s="2" t="s">
        <v>78</v>
      </c>
      <c r="D1720" s="1">
        <v>33328.0</v>
      </c>
      <c r="E1720" s="2" t="s">
        <v>27</v>
      </c>
      <c r="F1720" s="2">
        <v>263.0</v>
      </c>
      <c r="G1720" s="2" t="s">
        <v>33</v>
      </c>
      <c r="H1720" s="2" t="s">
        <v>34</v>
      </c>
      <c r="I1720" s="2" t="s">
        <v>30</v>
      </c>
      <c r="J1720" s="2" t="str">
        <f t="array" ref="J1720">XLOOKUP('Transaction Data'!$G1720,Product_Code,Biscuit_Brand)</f>
        <v>Caramel Biscuits</v>
      </c>
      <c r="K1720" s="2">
        <f t="array" ref="K1720">XLOOKUP('Transaction Data'!$G1720,Product_Code,Cost)</f>
        <v>18</v>
      </c>
      <c r="L1720" s="2">
        <f t="array" ref="L1720">XLOOKUP('Transaction Data'!$G1720,Product_Code,Unit_Price)</f>
        <v>22</v>
      </c>
      <c r="M1720" s="3">
        <f>'Transaction Data'!$F1720*'Transaction Data'!$K1720</f>
        <v>4734</v>
      </c>
      <c r="N1720" s="3">
        <f>'Transaction Data'!$F1720*'Transaction Data'!$L1720</f>
        <v>5786</v>
      </c>
      <c r="O1720" s="3">
        <f>'Transaction Data'!$N1720-'Transaction Data'!$M1720</f>
        <v>1052</v>
      </c>
      <c r="P1720" s="2">
        <f>DATEDIF('Transaction Data'!$D1720,'Transaction Data'!$A1720,"y")</f>
        <v>33</v>
      </c>
      <c r="Q1720" s="2" t="str">
        <f>FLOOR('Transaction Data'!$P1720,15)&amp;"-"&amp;FLOOR('Transaction Data'!$P1720,15)+14</f>
        <v>30-44</v>
      </c>
      <c r="R1720" s="2" t="str">
        <f>IF('Transaction Data'!$L1720&lt;=10,"Less Expensive","Expensive")</f>
        <v>Expensive</v>
      </c>
      <c r="S1720" s="4">
        <f>WEEKDAY('Transaction Data'!$A1720)</f>
        <v>1</v>
      </c>
      <c r="T1720" s="2" t="str">
        <f>IF(WEEKDAY('Transaction Data'!$A1720,2)&lt;6,"Weekday","Weekend")</f>
        <v>Weekend</v>
      </c>
    </row>
    <row r="1721" ht="15.75" customHeight="1">
      <c r="A1721" s="1">
        <v>45299.0</v>
      </c>
      <c r="B1721" s="2" t="s">
        <v>1707</v>
      </c>
      <c r="C1721" s="2" t="s">
        <v>41</v>
      </c>
      <c r="D1721" s="1">
        <v>30083.0</v>
      </c>
      <c r="E1721" s="2" t="s">
        <v>37</v>
      </c>
      <c r="F1721" s="2">
        <v>51.0</v>
      </c>
      <c r="G1721" s="2" t="s">
        <v>23</v>
      </c>
      <c r="H1721" s="2" t="s">
        <v>24</v>
      </c>
      <c r="I1721" s="2" t="s">
        <v>25</v>
      </c>
      <c r="J1721" s="2" t="str">
        <f t="array" ref="J1721">XLOOKUP('Transaction Data'!$G1721,Product_Code,Biscuit_Brand)</f>
        <v>Cinnamon Swirls</v>
      </c>
      <c r="K1721" s="2">
        <f t="array" ref="K1721">XLOOKUP('Transaction Data'!$G1721,Product_Code,Cost)</f>
        <v>10</v>
      </c>
      <c r="L1721" s="2">
        <f t="array" ref="L1721">XLOOKUP('Transaction Data'!$G1721,Product_Code,Unit_Price)</f>
        <v>14</v>
      </c>
      <c r="M1721" s="3">
        <f>'Transaction Data'!$F1721*'Transaction Data'!$K1721</f>
        <v>510</v>
      </c>
      <c r="N1721" s="3">
        <f>'Transaction Data'!$F1721*'Transaction Data'!$L1721</f>
        <v>714</v>
      </c>
      <c r="O1721" s="3">
        <f>'Transaction Data'!$N1721-'Transaction Data'!$M1721</f>
        <v>204</v>
      </c>
      <c r="P1721" s="2">
        <f>DATEDIF('Transaction Data'!$D1721,'Transaction Data'!$A1721,"y")</f>
        <v>41</v>
      </c>
      <c r="Q1721" s="2" t="str">
        <f>FLOOR('Transaction Data'!$P1721,15)&amp;"-"&amp;FLOOR('Transaction Data'!$P1721,15)+14</f>
        <v>30-44</v>
      </c>
      <c r="R1721" s="2" t="str">
        <f>IF('Transaction Data'!$L1721&lt;=10,"Less Expensive","Expensive")</f>
        <v>Expensive</v>
      </c>
      <c r="S1721" s="4">
        <f>WEEKDAY('Transaction Data'!$A1721)</f>
        <v>2</v>
      </c>
      <c r="T1721" s="2" t="str">
        <f>IF(WEEKDAY('Transaction Data'!$A1721,2)&lt;6,"Weekday","Weekend")</f>
        <v>Weekday</v>
      </c>
    </row>
    <row r="1722" ht="15.75" customHeight="1">
      <c r="A1722" s="1">
        <v>45430.0</v>
      </c>
      <c r="B1722" s="2" t="s">
        <v>1708</v>
      </c>
      <c r="C1722" s="2" t="s">
        <v>65</v>
      </c>
      <c r="D1722" s="1">
        <v>17411.0</v>
      </c>
      <c r="E1722" s="2" t="s">
        <v>27</v>
      </c>
      <c r="F1722" s="2">
        <v>417.0</v>
      </c>
      <c r="G1722" s="2" t="s">
        <v>60</v>
      </c>
      <c r="H1722" s="2" t="s">
        <v>29</v>
      </c>
      <c r="I1722" s="2" t="s">
        <v>25</v>
      </c>
      <c r="J1722" s="2" t="str">
        <f t="array" ref="J1722">XLOOKUP('Transaction Data'!$G1722,Product_Code,Biscuit_Brand)</f>
        <v>Peanut Butter Bites</v>
      </c>
      <c r="K1722" s="2">
        <f t="array" ref="K1722">XLOOKUP('Transaction Data'!$G1722,Product_Code,Cost)</f>
        <v>5</v>
      </c>
      <c r="L1722" s="2">
        <f t="array" ref="L1722">XLOOKUP('Transaction Data'!$G1722,Product_Code,Unit_Price)</f>
        <v>7</v>
      </c>
      <c r="M1722" s="3">
        <f>'Transaction Data'!$F1722*'Transaction Data'!$K1722</f>
        <v>2085</v>
      </c>
      <c r="N1722" s="3">
        <f>'Transaction Data'!$F1722*'Transaction Data'!$L1722</f>
        <v>2919</v>
      </c>
      <c r="O1722" s="3">
        <f>'Transaction Data'!$N1722-'Transaction Data'!$M1722</f>
        <v>834</v>
      </c>
      <c r="P1722" s="2">
        <f>DATEDIF('Transaction Data'!$D1722,'Transaction Data'!$A1722,"y")</f>
        <v>76</v>
      </c>
      <c r="Q1722" s="2" t="str">
        <f>FLOOR('Transaction Data'!$P1722,15)&amp;"-"&amp;FLOOR('Transaction Data'!$P1722,15)+14</f>
        <v>75-89</v>
      </c>
      <c r="R1722" s="2" t="str">
        <f>IF('Transaction Data'!$L1722&lt;=10,"Less Expensive","Expensive")</f>
        <v>Less Expensive</v>
      </c>
      <c r="S1722" s="4">
        <f>WEEKDAY('Transaction Data'!$A1722)</f>
        <v>7</v>
      </c>
      <c r="T1722" s="2" t="str">
        <f>IF(WEEKDAY('Transaction Data'!$A1722,2)&lt;6,"Weekday","Weekend")</f>
        <v>Weekend</v>
      </c>
    </row>
    <row r="1723" ht="15.75" customHeight="1">
      <c r="A1723" s="1">
        <v>45333.0</v>
      </c>
      <c r="B1723" s="2" t="s">
        <v>1709</v>
      </c>
      <c r="C1723" s="2" t="s">
        <v>54</v>
      </c>
      <c r="D1723" s="1">
        <v>31644.0</v>
      </c>
      <c r="E1723" s="2" t="s">
        <v>37</v>
      </c>
      <c r="F1723" s="2">
        <v>453.0</v>
      </c>
      <c r="G1723" s="2" t="s">
        <v>61</v>
      </c>
      <c r="H1723" s="2" t="s">
        <v>34</v>
      </c>
      <c r="I1723" s="2" t="s">
        <v>25</v>
      </c>
      <c r="J1723" s="2" t="str">
        <f t="array" ref="J1723">XLOOKUP('Transaction Data'!$G1723,Product_Code,Biscuit_Brand)</f>
        <v>Choco Delight</v>
      </c>
      <c r="K1723" s="2">
        <f t="array" ref="K1723">XLOOKUP('Transaction Data'!$G1723,Product_Code,Cost)</f>
        <v>3</v>
      </c>
      <c r="L1723" s="2">
        <f t="array" ref="L1723">XLOOKUP('Transaction Data'!$G1723,Product_Code,Unit_Price)</f>
        <v>5</v>
      </c>
      <c r="M1723" s="3">
        <f>'Transaction Data'!$F1723*'Transaction Data'!$K1723</f>
        <v>1359</v>
      </c>
      <c r="N1723" s="3">
        <f>'Transaction Data'!$F1723*'Transaction Data'!$L1723</f>
        <v>2265</v>
      </c>
      <c r="O1723" s="3">
        <f>'Transaction Data'!$N1723-'Transaction Data'!$M1723</f>
        <v>906</v>
      </c>
      <c r="P1723" s="2">
        <f>DATEDIF('Transaction Data'!$D1723,'Transaction Data'!$A1723,"y")</f>
        <v>37</v>
      </c>
      <c r="Q1723" s="2" t="str">
        <f>FLOOR('Transaction Data'!$P1723,15)&amp;"-"&amp;FLOOR('Transaction Data'!$P1723,15)+14</f>
        <v>30-44</v>
      </c>
      <c r="R1723" s="2" t="str">
        <f>IF('Transaction Data'!$L1723&lt;=10,"Less Expensive","Expensive")</f>
        <v>Less Expensive</v>
      </c>
      <c r="S1723" s="4">
        <f>WEEKDAY('Transaction Data'!$A1723)</f>
        <v>1</v>
      </c>
      <c r="T1723" s="2" t="str">
        <f>IF(WEEKDAY('Transaction Data'!$A1723,2)&lt;6,"Weekday","Weekend")</f>
        <v>Weekend</v>
      </c>
    </row>
    <row r="1724" ht="15.75" customHeight="1">
      <c r="A1724" s="1">
        <v>45404.0</v>
      </c>
      <c r="B1724" s="2" t="s">
        <v>1710</v>
      </c>
      <c r="C1724" s="2" t="s">
        <v>32</v>
      </c>
      <c r="D1724" s="1">
        <v>20267.0</v>
      </c>
      <c r="E1724" s="2" t="s">
        <v>22</v>
      </c>
      <c r="F1724" s="2">
        <v>305.0</v>
      </c>
      <c r="G1724" s="2" t="s">
        <v>48</v>
      </c>
      <c r="H1724" s="2" t="s">
        <v>24</v>
      </c>
      <c r="I1724" s="2" t="s">
        <v>25</v>
      </c>
      <c r="J1724" s="2" t="str">
        <f t="array" ref="J1724">XLOOKUP('Transaction Data'!$G1724,Product_Code,Biscuit_Brand)</f>
        <v>Lemon Crisps</v>
      </c>
      <c r="K1724" s="2">
        <f t="array" ref="K1724">XLOOKUP('Transaction Data'!$G1724,Product_Code,Cost)</f>
        <v>7</v>
      </c>
      <c r="L1724" s="2">
        <f t="array" ref="L1724">XLOOKUP('Transaction Data'!$G1724,Product_Code,Unit_Price)</f>
        <v>9</v>
      </c>
      <c r="M1724" s="3">
        <f>'Transaction Data'!$F1724*'Transaction Data'!$K1724</f>
        <v>2135</v>
      </c>
      <c r="N1724" s="3">
        <f>'Transaction Data'!$F1724*'Transaction Data'!$L1724</f>
        <v>2745</v>
      </c>
      <c r="O1724" s="3">
        <f>'Transaction Data'!$N1724-'Transaction Data'!$M1724</f>
        <v>610</v>
      </c>
      <c r="P1724" s="2">
        <f>DATEDIF('Transaction Data'!$D1724,'Transaction Data'!$A1724,"y")</f>
        <v>68</v>
      </c>
      <c r="Q1724" s="2" t="str">
        <f>FLOOR('Transaction Data'!$P1724,15)&amp;"-"&amp;FLOOR('Transaction Data'!$P1724,15)+14</f>
        <v>60-74</v>
      </c>
      <c r="R1724" s="2" t="str">
        <f>IF('Transaction Data'!$L1724&lt;=10,"Less Expensive","Expensive")</f>
        <v>Less Expensive</v>
      </c>
      <c r="S1724" s="4">
        <f>WEEKDAY('Transaction Data'!$A1724)</f>
        <v>2</v>
      </c>
      <c r="T1724" s="2" t="str">
        <f>IF(WEEKDAY('Transaction Data'!$A1724,2)&lt;6,"Weekday","Weekend")</f>
        <v>Weekday</v>
      </c>
    </row>
    <row r="1725" ht="15.75" customHeight="1">
      <c r="A1725" s="1">
        <v>45457.0</v>
      </c>
      <c r="B1725" s="2" t="s">
        <v>1711</v>
      </c>
      <c r="C1725" s="2" t="s">
        <v>69</v>
      </c>
      <c r="D1725" s="1">
        <v>37967.0</v>
      </c>
      <c r="E1725" s="2" t="s">
        <v>27</v>
      </c>
      <c r="F1725" s="2">
        <v>455.0</v>
      </c>
      <c r="G1725" s="2" t="s">
        <v>48</v>
      </c>
      <c r="H1725" s="2" t="s">
        <v>29</v>
      </c>
      <c r="I1725" s="2" t="s">
        <v>25</v>
      </c>
      <c r="J1725" s="2" t="str">
        <f t="array" ref="J1725">XLOOKUP('Transaction Data'!$G1725,Product_Code,Biscuit_Brand)</f>
        <v>Lemon Crisps</v>
      </c>
      <c r="K1725" s="2">
        <f t="array" ref="K1725">XLOOKUP('Transaction Data'!$G1725,Product_Code,Cost)</f>
        <v>7</v>
      </c>
      <c r="L1725" s="2">
        <f t="array" ref="L1725">XLOOKUP('Transaction Data'!$G1725,Product_Code,Unit_Price)</f>
        <v>9</v>
      </c>
      <c r="M1725" s="3">
        <f>'Transaction Data'!$F1725*'Transaction Data'!$K1725</f>
        <v>3185</v>
      </c>
      <c r="N1725" s="3">
        <f>'Transaction Data'!$F1725*'Transaction Data'!$L1725</f>
        <v>4095</v>
      </c>
      <c r="O1725" s="3">
        <f>'Transaction Data'!$N1725-'Transaction Data'!$M1725</f>
        <v>910</v>
      </c>
      <c r="P1725" s="2">
        <f>DATEDIF('Transaction Data'!$D1725,'Transaction Data'!$A1725,"y")</f>
        <v>20</v>
      </c>
      <c r="Q1725" s="2" t="str">
        <f>FLOOR('Transaction Data'!$P1725,15)&amp;"-"&amp;FLOOR('Transaction Data'!$P1725,15)+14</f>
        <v>15-29</v>
      </c>
      <c r="R1725" s="2" t="str">
        <f>IF('Transaction Data'!$L1725&lt;=10,"Less Expensive","Expensive")</f>
        <v>Less Expensive</v>
      </c>
      <c r="S1725" s="4">
        <f>WEEKDAY('Transaction Data'!$A1725)</f>
        <v>6</v>
      </c>
      <c r="T1725" s="2" t="str">
        <f>IF(WEEKDAY('Transaction Data'!$A1725,2)&lt;6,"Weekday","Weekend")</f>
        <v>Weekday</v>
      </c>
    </row>
    <row r="1726" ht="15.75" customHeight="1">
      <c r="A1726" s="1">
        <v>45365.0</v>
      </c>
      <c r="B1726" s="2" t="s">
        <v>1712</v>
      </c>
      <c r="C1726" s="2" t="s">
        <v>47</v>
      </c>
      <c r="D1726" s="1">
        <v>30641.0</v>
      </c>
      <c r="E1726" s="2" t="s">
        <v>22</v>
      </c>
      <c r="F1726" s="2">
        <v>430.0</v>
      </c>
      <c r="G1726" s="2" t="s">
        <v>48</v>
      </c>
      <c r="H1726" s="2" t="s">
        <v>34</v>
      </c>
      <c r="I1726" s="2" t="s">
        <v>25</v>
      </c>
      <c r="J1726" s="2" t="str">
        <f t="array" ref="J1726">XLOOKUP('Transaction Data'!$G1726,Product_Code,Biscuit_Brand)</f>
        <v>Lemon Crisps</v>
      </c>
      <c r="K1726" s="2">
        <f t="array" ref="K1726">XLOOKUP('Transaction Data'!$G1726,Product_Code,Cost)</f>
        <v>7</v>
      </c>
      <c r="L1726" s="2">
        <f t="array" ref="L1726">XLOOKUP('Transaction Data'!$G1726,Product_Code,Unit_Price)</f>
        <v>9</v>
      </c>
      <c r="M1726" s="3">
        <f>'Transaction Data'!$F1726*'Transaction Data'!$K1726</f>
        <v>3010</v>
      </c>
      <c r="N1726" s="3">
        <f>'Transaction Data'!$F1726*'Transaction Data'!$L1726</f>
        <v>3870</v>
      </c>
      <c r="O1726" s="3">
        <f>'Transaction Data'!$N1726-'Transaction Data'!$M1726</f>
        <v>860</v>
      </c>
      <c r="P1726" s="2">
        <f>DATEDIF('Transaction Data'!$D1726,'Transaction Data'!$A1726,"y")</f>
        <v>40</v>
      </c>
      <c r="Q1726" s="2" t="str">
        <f>FLOOR('Transaction Data'!$P1726,15)&amp;"-"&amp;FLOOR('Transaction Data'!$P1726,15)+14</f>
        <v>30-44</v>
      </c>
      <c r="R1726" s="2" t="str">
        <f>IF('Transaction Data'!$L1726&lt;=10,"Less Expensive","Expensive")</f>
        <v>Less Expensive</v>
      </c>
      <c r="S1726" s="4">
        <f>WEEKDAY('Transaction Data'!$A1726)</f>
        <v>5</v>
      </c>
      <c r="T1726" s="2" t="str">
        <f>IF(WEEKDAY('Transaction Data'!$A1726,2)&lt;6,"Weekday","Weekend")</f>
        <v>Weekday</v>
      </c>
    </row>
    <row r="1727" ht="15.75" customHeight="1">
      <c r="A1727" s="1">
        <v>45302.0</v>
      </c>
      <c r="B1727" s="2" t="s">
        <v>309</v>
      </c>
      <c r="C1727" s="2" t="s">
        <v>41</v>
      </c>
      <c r="D1727" s="1">
        <v>38680.0</v>
      </c>
      <c r="E1727" s="2" t="s">
        <v>63</v>
      </c>
      <c r="F1727" s="2">
        <v>348.0</v>
      </c>
      <c r="G1727" s="2" t="s">
        <v>38</v>
      </c>
      <c r="H1727" s="2" t="s">
        <v>24</v>
      </c>
      <c r="I1727" s="2" t="s">
        <v>25</v>
      </c>
      <c r="J1727" s="2" t="str">
        <f t="array" ref="J1727">XLOOKUP('Transaction Data'!$G1727,Product_Code,Biscuit_Brand)</f>
        <v>Ginger Snaps</v>
      </c>
      <c r="K1727" s="2">
        <f t="array" ref="K1727">XLOOKUP('Transaction Data'!$G1727,Product_Code,Cost)</f>
        <v>14</v>
      </c>
      <c r="L1727" s="2">
        <f t="array" ref="L1727">XLOOKUP('Transaction Data'!$G1727,Product_Code,Unit_Price)</f>
        <v>28</v>
      </c>
      <c r="M1727" s="3">
        <f>'Transaction Data'!$F1727*'Transaction Data'!$K1727</f>
        <v>4872</v>
      </c>
      <c r="N1727" s="3">
        <f>'Transaction Data'!$F1727*'Transaction Data'!$L1727</f>
        <v>9744</v>
      </c>
      <c r="O1727" s="3">
        <f>'Transaction Data'!$N1727-'Transaction Data'!$M1727</f>
        <v>4872</v>
      </c>
      <c r="P1727" s="2">
        <f>DATEDIF('Transaction Data'!$D1727,'Transaction Data'!$A1727,"y")</f>
        <v>18</v>
      </c>
      <c r="Q1727" s="2" t="str">
        <f>FLOOR('Transaction Data'!$P1727,15)&amp;"-"&amp;FLOOR('Transaction Data'!$P1727,15)+14</f>
        <v>15-29</v>
      </c>
      <c r="R1727" s="2" t="str">
        <f>IF('Transaction Data'!$L1727&lt;=10,"Less Expensive","Expensive")</f>
        <v>Expensive</v>
      </c>
      <c r="S1727" s="4">
        <f>WEEKDAY('Transaction Data'!$A1727)</f>
        <v>5</v>
      </c>
      <c r="T1727" s="2" t="str">
        <f>IF(WEEKDAY('Transaction Data'!$A1727,2)&lt;6,"Weekday","Weekend")</f>
        <v>Weekday</v>
      </c>
    </row>
    <row r="1728" ht="15.75" customHeight="1">
      <c r="A1728" s="1">
        <v>45408.0</v>
      </c>
      <c r="B1728" s="2" t="s">
        <v>1713</v>
      </c>
      <c r="C1728" s="2" t="s">
        <v>32</v>
      </c>
      <c r="D1728" s="1">
        <v>18405.0</v>
      </c>
      <c r="E1728" s="2" t="s">
        <v>27</v>
      </c>
      <c r="F1728" s="2">
        <v>22.0</v>
      </c>
      <c r="G1728" s="2" t="s">
        <v>38</v>
      </c>
      <c r="H1728" s="2" t="s">
        <v>29</v>
      </c>
      <c r="I1728" s="2" t="s">
        <v>25</v>
      </c>
      <c r="J1728" s="2" t="str">
        <f t="array" ref="J1728">XLOOKUP('Transaction Data'!$G1728,Product_Code,Biscuit_Brand)</f>
        <v>Ginger Snaps</v>
      </c>
      <c r="K1728" s="2">
        <f t="array" ref="K1728">XLOOKUP('Transaction Data'!$G1728,Product_Code,Cost)</f>
        <v>14</v>
      </c>
      <c r="L1728" s="2">
        <f t="array" ref="L1728">XLOOKUP('Transaction Data'!$G1728,Product_Code,Unit_Price)</f>
        <v>28</v>
      </c>
      <c r="M1728" s="3">
        <f>'Transaction Data'!$F1728*'Transaction Data'!$K1728</f>
        <v>308</v>
      </c>
      <c r="N1728" s="3">
        <f>'Transaction Data'!$F1728*'Transaction Data'!$L1728</f>
        <v>616</v>
      </c>
      <c r="O1728" s="3">
        <f>'Transaction Data'!$N1728-'Transaction Data'!$M1728</f>
        <v>308</v>
      </c>
      <c r="P1728" s="2">
        <f>DATEDIF('Transaction Data'!$D1728,'Transaction Data'!$A1728,"y")</f>
        <v>73</v>
      </c>
      <c r="Q1728" s="2" t="str">
        <f>FLOOR('Transaction Data'!$P1728,15)&amp;"-"&amp;FLOOR('Transaction Data'!$P1728,15)+14</f>
        <v>60-74</v>
      </c>
      <c r="R1728" s="2" t="str">
        <f>IF('Transaction Data'!$L1728&lt;=10,"Less Expensive","Expensive")</f>
        <v>Expensive</v>
      </c>
      <c r="S1728" s="4">
        <f>WEEKDAY('Transaction Data'!$A1728)</f>
        <v>6</v>
      </c>
      <c r="T1728" s="2" t="str">
        <f>IF(WEEKDAY('Transaction Data'!$A1728,2)&lt;6,"Weekday","Weekend")</f>
        <v>Weekday</v>
      </c>
    </row>
    <row r="1729" ht="15.75" customHeight="1">
      <c r="A1729" s="1">
        <v>45491.0</v>
      </c>
      <c r="B1729" s="2" t="s">
        <v>31</v>
      </c>
      <c r="C1729" s="2" t="s">
        <v>32</v>
      </c>
      <c r="D1729" s="1">
        <v>27403.0</v>
      </c>
      <c r="E1729" s="2" t="s">
        <v>63</v>
      </c>
      <c r="F1729" s="2">
        <v>444.0</v>
      </c>
      <c r="G1729" s="2" t="s">
        <v>61</v>
      </c>
      <c r="H1729" s="2" t="s">
        <v>34</v>
      </c>
      <c r="I1729" s="2" t="s">
        <v>25</v>
      </c>
      <c r="J1729" s="2" t="str">
        <f t="array" ref="J1729">XLOOKUP('Transaction Data'!$G1729,Product_Code,Biscuit_Brand)</f>
        <v>Choco Delight</v>
      </c>
      <c r="K1729" s="2">
        <f t="array" ref="K1729">XLOOKUP('Transaction Data'!$G1729,Product_Code,Cost)</f>
        <v>3</v>
      </c>
      <c r="L1729" s="2">
        <f t="array" ref="L1729">XLOOKUP('Transaction Data'!$G1729,Product_Code,Unit_Price)</f>
        <v>5</v>
      </c>
      <c r="M1729" s="3">
        <f>'Transaction Data'!$F1729*'Transaction Data'!$K1729</f>
        <v>1332</v>
      </c>
      <c r="N1729" s="3">
        <f>'Transaction Data'!$F1729*'Transaction Data'!$L1729</f>
        <v>2220</v>
      </c>
      <c r="O1729" s="3">
        <f>'Transaction Data'!$N1729-'Transaction Data'!$M1729</f>
        <v>888</v>
      </c>
      <c r="P1729" s="2">
        <f>DATEDIF('Transaction Data'!$D1729,'Transaction Data'!$A1729,"y")</f>
        <v>49</v>
      </c>
      <c r="Q1729" s="2" t="str">
        <f>FLOOR('Transaction Data'!$P1729,15)&amp;"-"&amp;FLOOR('Transaction Data'!$P1729,15)+14</f>
        <v>45-59</v>
      </c>
      <c r="R1729" s="2" t="str">
        <f>IF('Transaction Data'!$L1729&lt;=10,"Less Expensive","Expensive")</f>
        <v>Less Expensive</v>
      </c>
      <c r="S1729" s="4">
        <f>WEEKDAY('Transaction Data'!$A1729)</f>
        <v>5</v>
      </c>
      <c r="T1729" s="2" t="str">
        <f>IF(WEEKDAY('Transaction Data'!$A1729,2)&lt;6,"Weekday","Weekend")</f>
        <v>Weekday</v>
      </c>
    </row>
    <row r="1730" ht="15.75" customHeight="1">
      <c r="A1730" s="1">
        <v>45457.0</v>
      </c>
      <c r="B1730" s="2" t="s">
        <v>36</v>
      </c>
      <c r="C1730" s="2" t="s">
        <v>21</v>
      </c>
      <c r="D1730" s="1">
        <v>25377.0</v>
      </c>
      <c r="E1730" s="2" t="s">
        <v>22</v>
      </c>
      <c r="F1730" s="2">
        <v>135.0</v>
      </c>
      <c r="G1730" s="2" t="s">
        <v>57</v>
      </c>
      <c r="H1730" s="2" t="s">
        <v>24</v>
      </c>
      <c r="I1730" s="2" t="s">
        <v>25</v>
      </c>
      <c r="J1730" s="2" t="str">
        <f t="array" ref="J1730">XLOOKUP('Transaction Data'!$G1730,Product_Code,Biscuit_Brand)</f>
        <v>Oatmeal Cookies</v>
      </c>
      <c r="K1730" s="2">
        <f t="array" ref="K1730">XLOOKUP('Transaction Data'!$G1730,Product_Code,Cost)</f>
        <v>19</v>
      </c>
      <c r="L1730" s="2">
        <f t="array" ref="L1730">XLOOKUP('Transaction Data'!$G1730,Product_Code,Unit_Price)</f>
        <v>23</v>
      </c>
      <c r="M1730" s="3">
        <f>'Transaction Data'!$F1730*'Transaction Data'!$K1730</f>
        <v>2565</v>
      </c>
      <c r="N1730" s="3">
        <f>'Transaction Data'!$F1730*'Transaction Data'!$L1730</f>
        <v>3105</v>
      </c>
      <c r="O1730" s="3">
        <f>'Transaction Data'!$N1730-'Transaction Data'!$M1730</f>
        <v>540</v>
      </c>
      <c r="P1730" s="2">
        <f>DATEDIF('Transaction Data'!$D1730,'Transaction Data'!$A1730,"y")</f>
        <v>54</v>
      </c>
      <c r="Q1730" s="2" t="str">
        <f>FLOOR('Transaction Data'!$P1730,15)&amp;"-"&amp;FLOOR('Transaction Data'!$P1730,15)+14</f>
        <v>45-59</v>
      </c>
      <c r="R1730" s="2" t="str">
        <f>IF('Transaction Data'!$L1730&lt;=10,"Less Expensive","Expensive")</f>
        <v>Expensive</v>
      </c>
      <c r="S1730" s="4">
        <f>WEEKDAY('Transaction Data'!$A1730)</f>
        <v>6</v>
      </c>
      <c r="T1730" s="2" t="str">
        <f>IF(WEEKDAY('Transaction Data'!$A1730,2)&lt;6,"Weekday","Weekend")</f>
        <v>Weekday</v>
      </c>
    </row>
    <row r="1731" ht="15.75" customHeight="1">
      <c r="A1731" s="1">
        <v>45472.0</v>
      </c>
      <c r="B1731" s="2" t="s">
        <v>40</v>
      </c>
      <c r="C1731" s="2" t="s">
        <v>41</v>
      </c>
      <c r="D1731" s="1">
        <v>25811.0</v>
      </c>
      <c r="E1731" s="2" t="s">
        <v>22</v>
      </c>
      <c r="F1731" s="2">
        <v>356.0</v>
      </c>
      <c r="G1731" s="2" t="s">
        <v>60</v>
      </c>
      <c r="H1731" s="2" t="s">
        <v>29</v>
      </c>
      <c r="I1731" s="2" t="s">
        <v>30</v>
      </c>
      <c r="J1731" s="2" t="str">
        <f t="array" ref="J1731">XLOOKUP('Transaction Data'!$G1731,Product_Code,Biscuit_Brand)</f>
        <v>Peanut Butter Bites</v>
      </c>
      <c r="K1731" s="2">
        <f t="array" ref="K1731">XLOOKUP('Transaction Data'!$G1731,Product_Code,Cost)</f>
        <v>5</v>
      </c>
      <c r="L1731" s="2">
        <f t="array" ref="L1731">XLOOKUP('Transaction Data'!$G1731,Product_Code,Unit_Price)</f>
        <v>7</v>
      </c>
      <c r="M1731" s="3">
        <f>'Transaction Data'!$F1731*'Transaction Data'!$K1731</f>
        <v>1780</v>
      </c>
      <c r="N1731" s="3">
        <f>'Transaction Data'!$F1731*'Transaction Data'!$L1731</f>
        <v>2492</v>
      </c>
      <c r="O1731" s="3">
        <f>'Transaction Data'!$N1731-'Transaction Data'!$M1731</f>
        <v>712</v>
      </c>
      <c r="P1731" s="2">
        <f>DATEDIF('Transaction Data'!$D1731,'Transaction Data'!$A1731,"y")</f>
        <v>53</v>
      </c>
      <c r="Q1731" s="2" t="str">
        <f>FLOOR('Transaction Data'!$P1731,15)&amp;"-"&amp;FLOOR('Transaction Data'!$P1731,15)+14</f>
        <v>45-59</v>
      </c>
      <c r="R1731" s="2" t="str">
        <f>IF('Transaction Data'!$L1731&lt;=10,"Less Expensive","Expensive")</f>
        <v>Less Expensive</v>
      </c>
      <c r="S1731" s="4">
        <f>WEEKDAY('Transaction Data'!$A1731)</f>
        <v>7</v>
      </c>
      <c r="T1731" s="2" t="str">
        <f>IF(WEEKDAY('Transaction Data'!$A1731,2)&lt;6,"Weekday","Weekend")</f>
        <v>Weekend</v>
      </c>
    </row>
    <row r="1732" ht="15.75" customHeight="1">
      <c r="A1732" s="1">
        <v>45456.0</v>
      </c>
      <c r="B1732" s="2" t="s">
        <v>1150</v>
      </c>
      <c r="C1732" s="2" t="s">
        <v>47</v>
      </c>
      <c r="D1732" s="1">
        <v>16590.0</v>
      </c>
      <c r="E1732" s="2" t="s">
        <v>63</v>
      </c>
      <c r="F1732" s="2">
        <v>447.0</v>
      </c>
      <c r="G1732" s="2" t="s">
        <v>44</v>
      </c>
      <c r="H1732" s="2" t="s">
        <v>34</v>
      </c>
      <c r="I1732" s="2" t="s">
        <v>25</v>
      </c>
      <c r="J1732" s="2" t="str">
        <f t="array" ref="J1732">XLOOKUP('Transaction Data'!$G1732,Product_Code,Biscuit_Brand)</f>
        <v>Butter Crunch</v>
      </c>
      <c r="K1732" s="2">
        <f t="array" ref="K1732">XLOOKUP('Transaction Data'!$G1732,Product_Code,Cost)</f>
        <v>10</v>
      </c>
      <c r="L1732" s="2">
        <f t="array" ref="L1732">XLOOKUP('Transaction Data'!$G1732,Product_Code,Unit_Price)</f>
        <v>11</v>
      </c>
      <c r="M1732" s="3">
        <f>'Transaction Data'!$F1732*'Transaction Data'!$K1732</f>
        <v>4470</v>
      </c>
      <c r="N1732" s="3">
        <f>'Transaction Data'!$F1732*'Transaction Data'!$L1732</f>
        <v>4917</v>
      </c>
      <c r="O1732" s="3">
        <f>'Transaction Data'!$N1732-'Transaction Data'!$M1732</f>
        <v>447</v>
      </c>
      <c r="P1732" s="2">
        <f>DATEDIF('Transaction Data'!$D1732,'Transaction Data'!$A1732,"y")</f>
        <v>79</v>
      </c>
      <c r="Q1732" s="2" t="str">
        <f>FLOOR('Transaction Data'!$P1732,15)&amp;"-"&amp;FLOOR('Transaction Data'!$P1732,15)+14</f>
        <v>75-89</v>
      </c>
      <c r="R1732" s="2" t="str">
        <f>IF('Transaction Data'!$L1732&lt;=10,"Less Expensive","Expensive")</f>
        <v>Expensive</v>
      </c>
      <c r="S1732" s="4">
        <f>WEEKDAY('Transaction Data'!$A1732)</f>
        <v>5</v>
      </c>
      <c r="T1732" s="2" t="str">
        <f>IF(WEEKDAY('Transaction Data'!$A1732,2)&lt;6,"Weekday","Weekend")</f>
        <v>Weekday</v>
      </c>
    </row>
    <row r="1733" ht="15.75" customHeight="1">
      <c r="A1733" s="1">
        <v>45304.0</v>
      </c>
      <c r="B1733" s="2" t="s">
        <v>1151</v>
      </c>
      <c r="C1733" s="2" t="s">
        <v>65</v>
      </c>
      <c r="D1733" s="1">
        <v>37722.0</v>
      </c>
      <c r="E1733" s="2" t="s">
        <v>27</v>
      </c>
      <c r="F1733" s="2">
        <v>323.0</v>
      </c>
      <c r="G1733" s="2" t="s">
        <v>57</v>
      </c>
      <c r="H1733" s="2" t="s">
        <v>24</v>
      </c>
      <c r="I1733" s="2" t="s">
        <v>25</v>
      </c>
      <c r="J1733" s="2" t="str">
        <f t="array" ref="J1733">XLOOKUP('Transaction Data'!$G1733,Product_Code,Biscuit_Brand)</f>
        <v>Oatmeal Cookies</v>
      </c>
      <c r="K1733" s="2">
        <f t="array" ref="K1733">XLOOKUP('Transaction Data'!$G1733,Product_Code,Cost)</f>
        <v>19</v>
      </c>
      <c r="L1733" s="2">
        <f t="array" ref="L1733">XLOOKUP('Transaction Data'!$G1733,Product_Code,Unit_Price)</f>
        <v>23</v>
      </c>
      <c r="M1733" s="3">
        <f>'Transaction Data'!$F1733*'Transaction Data'!$K1733</f>
        <v>6137</v>
      </c>
      <c r="N1733" s="3">
        <f>'Transaction Data'!$F1733*'Transaction Data'!$L1733</f>
        <v>7429</v>
      </c>
      <c r="O1733" s="3">
        <f>'Transaction Data'!$N1733-'Transaction Data'!$M1733</f>
        <v>1292</v>
      </c>
      <c r="P1733" s="2">
        <f>DATEDIF('Transaction Data'!$D1733,'Transaction Data'!$A1733,"y")</f>
        <v>20</v>
      </c>
      <c r="Q1733" s="2" t="str">
        <f>FLOOR('Transaction Data'!$P1733,15)&amp;"-"&amp;FLOOR('Transaction Data'!$P1733,15)+14</f>
        <v>15-29</v>
      </c>
      <c r="R1733" s="2" t="str">
        <f>IF('Transaction Data'!$L1733&lt;=10,"Less Expensive","Expensive")</f>
        <v>Expensive</v>
      </c>
      <c r="S1733" s="4">
        <f>WEEKDAY('Transaction Data'!$A1733)</f>
        <v>7</v>
      </c>
      <c r="T1733" s="2" t="str">
        <f>IF(WEEKDAY('Transaction Data'!$A1733,2)&lt;6,"Weekday","Weekend")</f>
        <v>Weekend</v>
      </c>
    </row>
    <row r="1734" ht="15.75" customHeight="1">
      <c r="A1734" s="1">
        <v>45478.0</v>
      </c>
      <c r="B1734" s="2" t="s">
        <v>470</v>
      </c>
      <c r="C1734" s="2" t="s">
        <v>72</v>
      </c>
      <c r="D1734" s="1">
        <v>33012.0</v>
      </c>
      <c r="E1734" s="2" t="s">
        <v>63</v>
      </c>
      <c r="F1734" s="2">
        <v>451.0</v>
      </c>
      <c r="G1734" s="2" t="s">
        <v>28</v>
      </c>
      <c r="H1734" s="2" t="s">
        <v>29</v>
      </c>
      <c r="I1734" s="2" t="s">
        <v>25</v>
      </c>
      <c r="J1734" s="2" t="str">
        <f t="array" ref="J1734">XLOOKUP('Transaction Data'!$G1734,Product_Code,Biscuit_Brand)</f>
        <v>Shortbread</v>
      </c>
      <c r="K1734" s="2">
        <f t="array" ref="K1734">XLOOKUP('Transaction Data'!$G1734,Product_Code,Cost)</f>
        <v>10</v>
      </c>
      <c r="L1734" s="2">
        <f t="array" ref="L1734">XLOOKUP('Transaction Data'!$G1734,Product_Code,Unit_Price)</f>
        <v>45</v>
      </c>
      <c r="M1734" s="3">
        <f>'Transaction Data'!$F1734*'Transaction Data'!$K1734</f>
        <v>4510</v>
      </c>
      <c r="N1734" s="3">
        <f>'Transaction Data'!$F1734*'Transaction Data'!$L1734</f>
        <v>20295</v>
      </c>
      <c r="O1734" s="3">
        <f>'Transaction Data'!$N1734-'Transaction Data'!$M1734</f>
        <v>15785</v>
      </c>
      <c r="P1734" s="2">
        <f>DATEDIF('Transaction Data'!$D1734,'Transaction Data'!$A1734,"y")</f>
        <v>34</v>
      </c>
      <c r="Q1734" s="2" t="str">
        <f>FLOOR('Transaction Data'!$P1734,15)&amp;"-"&amp;FLOOR('Transaction Data'!$P1734,15)+14</f>
        <v>30-44</v>
      </c>
      <c r="R1734" s="2" t="str">
        <f>IF('Transaction Data'!$L1734&lt;=10,"Less Expensive","Expensive")</f>
        <v>Expensive</v>
      </c>
      <c r="S1734" s="4">
        <f>WEEKDAY('Transaction Data'!$A1734)</f>
        <v>6</v>
      </c>
      <c r="T1734" s="2" t="str">
        <f>IF(WEEKDAY('Transaction Data'!$A1734,2)&lt;6,"Weekday","Weekend")</f>
        <v>Weekday</v>
      </c>
    </row>
    <row r="1735" ht="15.75" customHeight="1">
      <c r="A1735" s="1">
        <v>45294.0</v>
      </c>
      <c r="B1735" s="2" t="s">
        <v>1714</v>
      </c>
      <c r="C1735" s="2" t="s">
        <v>32</v>
      </c>
      <c r="D1735" s="1">
        <v>19933.0</v>
      </c>
      <c r="E1735" s="2" t="s">
        <v>37</v>
      </c>
      <c r="F1735" s="2">
        <v>135.0</v>
      </c>
      <c r="G1735" s="2" t="s">
        <v>55</v>
      </c>
      <c r="H1735" s="2" t="s">
        <v>34</v>
      </c>
      <c r="I1735" s="2" t="s">
        <v>25</v>
      </c>
      <c r="J1735" s="2" t="str">
        <f t="array" ref="J1735">XLOOKUP('Transaction Data'!$G1735,Product_Code,Biscuit_Brand)</f>
        <v>Vanilla Wafers</v>
      </c>
      <c r="K1735" s="2">
        <f t="array" ref="K1735">XLOOKUP('Transaction Data'!$G1735,Product_Code,Cost)</f>
        <v>18</v>
      </c>
      <c r="L1735" s="2">
        <f t="array" ref="L1735">XLOOKUP('Transaction Data'!$G1735,Product_Code,Unit_Price)</f>
        <v>36</v>
      </c>
      <c r="M1735" s="3">
        <f>'Transaction Data'!$F1735*'Transaction Data'!$K1735</f>
        <v>2430</v>
      </c>
      <c r="N1735" s="3">
        <f>'Transaction Data'!$F1735*'Transaction Data'!$L1735</f>
        <v>4860</v>
      </c>
      <c r="O1735" s="3">
        <f>'Transaction Data'!$N1735-'Transaction Data'!$M1735</f>
        <v>2430</v>
      </c>
      <c r="P1735" s="2">
        <f>DATEDIF('Transaction Data'!$D1735,'Transaction Data'!$A1735,"y")</f>
        <v>69</v>
      </c>
      <c r="Q1735" s="2" t="str">
        <f>FLOOR('Transaction Data'!$P1735,15)&amp;"-"&amp;FLOOR('Transaction Data'!$P1735,15)+14</f>
        <v>60-74</v>
      </c>
      <c r="R1735" s="2" t="str">
        <f>IF('Transaction Data'!$L1735&lt;=10,"Less Expensive","Expensive")</f>
        <v>Expensive</v>
      </c>
      <c r="S1735" s="4">
        <f>WEEKDAY('Transaction Data'!$A1735)</f>
        <v>4</v>
      </c>
      <c r="T1735" s="2" t="str">
        <f>IF(WEEKDAY('Transaction Data'!$A1735,2)&lt;6,"Weekday","Weekend")</f>
        <v>Weekday</v>
      </c>
    </row>
    <row r="1736" ht="15.75" customHeight="1">
      <c r="A1736" s="1">
        <v>45367.0</v>
      </c>
      <c r="B1736" s="2" t="s">
        <v>31</v>
      </c>
      <c r="C1736" s="2" t="s">
        <v>32</v>
      </c>
      <c r="D1736" s="1">
        <v>25801.0</v>
      </c>
      <c r="E1736" s="2" t="s">
        <v>63</v>
      </c>
      <c r="F1736" s="2">
        <v>486.0</v>
      </c>
      <c r="G1736" s="2" t="s">
        <v>60</v>
      </c>
      <c r="H1736" s="2" t="s">
        <v>24</v>
      </c>
      <c r="I1736" s="2" t="s">
        <v>25</v>
      </c>
      <c r="J1736" s="2" t="str">
        <f t="array" ref="J1736">XLOOKUP('Transaction Data'!$G1736,Product_Code,Biscuit_Brand)</f>
        <v>Peanut Butter Bites</v>
      </c>
      <c r="K1736" s="2">
        <f t="array" ref="K1736">XLOOKUP('Transaction Data'!$G1736,Product_Code,Cost)</f>
        <v>5</v>
      </c>
      <c r="L1736" s="2">
        <f t="array" ref="L1736">XLOOKUP('Transaction Data'!$G1736,Product_Code,Unit_Price)</f>
        <v>7</v>
      </c>
      <c r="M1736" s="3">
        <f>'Transaction Data'!$F1736*'Transaction Data'!$K1736</f>
        <v>2430</v>
      </c>
      <c r="N1736" s="3">
        <f>'Transaction Data'!$F1736*'Transaction Data'!$L1736</f>
        <v>3402</v>
      </c>
      <c r="O1736" s="3">
        <f>'Transaction Data'!$N1736-'Transaction Data'!$M1736</f>
        <v>972</v>
      </c>
      <c r="P1736" s="2">
        <f>DATEDIF('Transaction Data'!$D1736,'Transaction Data'!$A1736,"y")</f>
        <v>53</v>
      </c>
      <c r="Q1736" s="2" t="str">
        <f>FLOOR('Transaction Data'!$P1736,15)&amp;"-"&amp;FLOOR('Transaction Data'!$P1736,15)+14</f>
        <v>45-59</v>
      </c>
      <c r="R1736" s="2" t="str">
        <f>IF('Transaction Data'!$L1736&lt;=10,"Less Expensive","Expensive")</f>
        <v>Less Expensive</v>
      </c>
      <c r="S1736" s="4">
        <f>WEEKDAY('Transaction Data'!$A1736)</f>
        <v>7</v>
      </c>
      <c r="T1736" s="2" t="str">
        <f>IF(WEEKDAY('Transaction Data'!$A1736,2)&lt;6,"Weekday","Weekend")</f>
        <v>Weekend</v>
      </c>
    </row>
    <row r="1737" ht="15.75" customHeight="1">
      <c r="A1737" s="1">
        <v>45413.0</v>
      </c>
      <c r="B1737" s="2" t="s">
        <v>36</v>
      </c>
      <c r="C1737" s="2" t="s">
        <v>21</v>
      </c>
      <c r="D1737" s="1">
        <v>23617.0</v>
      </c>
      <c r="E1737" s="2" t="s">
        <v>22</v>
      </c>
      <c r="F1737" s="2">
        <v>240.0</v>
      </c>
      <c r="G1737" s="2" t="s">
        <v>48</v>
      </c>
      <c r="H1737" s="2" t="s">
        <v>29</v>
      </c>
      <c r="I1737" s="2" t="s">
        <v>25</v>
      </c>
      <c r="J1737" s="2" t="str">
        <f t="array" ref="J1737">XLOOKUP('Transaction Data'!$G1737,Product_Code,Biscuit_Brand)</f>
        <v>Lemon Crisps</v>
      </c>
      <c r="K1737" s="2">
        <f t="array" ref="K1737">XLOOKUP('Transaction Data'!$G1737,Product_Code,Cost)</f>
        <v>7</v>
      </c>
      <c r="L1737" s="2">
        <f t="array" ref="L1737">XLOOKUP('Transaction Data'!$G1737,Product_Code,Unit_Price)</f>
        <v>9</v>
      </c>
      <c r="M1737" s="3">
        <f>'Transaction Data'!$F1737*'Transaction Data'!$K1737</f>
        <v>1680</v>
      </c>
      <c r="N1737" s="3">
        <f>'Transaction Data'!$F1737*'Transaction Data'!$L1737</f>
        <v>2160</v>
      </c>
      <c r="O1737" s="3">
        <f>'Transaction Data'!$N1737-'Transaction Data'!$M1737</f>
        <v>480</v>
      </c>
      <c r="P1737" s="2">
        <f>DATEDIF('Transaction Data'!$D1737,'Transaction Data'!$A1737,"y")</f>
        <v>59</v>
      </c>
      <c r="Q1737" s="2" t="str">
        <f>FLOOR('Transaction Data'!$P1737,15)&amp;"-"&amp;FLOOR('Transaction Data'!$P1737,15)+14</f>
        <v>45-59</v>
      </c>
      <c r="R1737" s="2" t="str">
        <f>IF('Transaction Data'!$L1737&lt;=10,"Less Expensive","Expensive")</f>
        <v>Less Expensive</v>
      </c>
      <c r="S1737" s="4">
        <f>WEEKDAY('Transaction Data'!$A1737)</f>
        <v>4</v>
      </c>
      <c r="T1737" s="2" t="str">
        <f>IF(WEEKDAY('Transaction Data'!$A1737,2)&lt;6,"Weekday","Weekend")</f>
        <v>Weekday</v>
      </c>
    </row>
    <row r="1738" ht="15.75" customHeight="1">
      <c r="A1738" s="1">
        <v>45408.0</v>
      </c>
      <c r="B1738" s="2" t="s">
        <v>40</v>
      </c>
      <c r="C1738" s="2" t="s">
        <v>41</v>
      </c>
      <c r="D1738" s="1">
        <v>28672.0</v>
      </c>
      <c r="E1738" s="2" t="s">
        <v>37</v>
      </c>
      <c r="F1738" s="2">
        <v>398.0</v>
      </c>
      <c r="G1738" s="2" t="s">
        <v>33</v>
      </c>
      <c r="H1738" s="2" t="s">
        <v>34</v>
      </c>
      <c r="I1738" s="2" t="s">
        <v>30</v>
      </c>
      <c r="J1738" s="2" t="str">
        <f t="array" ref="J1738">XLOOKUP('Transaction Data'!$G1738,Product_Code,Biscuit_Brand)</f>
        <v>Caramel Biscuits</v>
      </c>
      <c r="K1738" s="2">
        <f t="array" ref="K1738">XLOOKUP('Transaction Data'!$G1738,Product_Code,Cost)</f>
        <v>18</v>
      </c>
      <c r="L1738" s="2">
        <f t="array" ref="L1738">XLOOKUP('Transaction Data'!$G1738,Product_Code,Unit_Price)</f>
        <v>22</v>
      </c>
      <c r="M1738" s="3">
        <f>'Transaction Data'!$F1738*'Transaction Data'!$K1738</f>
        <v>7164</v>
      </c>
      <c r="N1738" s="3">
        <f>'Transaction Data'!$F1738*'Transaction Data'!$L1738</f>
        <v>8756</v>
      </c>
      <c r="O1738" s="3">
        <f>'Transaction Data'!$N1738-'Transaction Data'!$M1738</f>
        <v>1592</v>
      </c>
      <c r="P1738" s="2">
        <f>DATEDIF('Transaction Data'!$D1738,'Transaction Data'!$A1738,"y")</f>
        <v>45</v>
      </c>
      <c r="Q1738" s="2" t="str">
        <f>FLOOR('Transaction Data'!$P1738,15)&amp;"-"&amp;FLOOR('Transaction Data'!$P1738,15)+14</f>
        <v>45-59</v>
      </c>
      <c r="R1738" s="2" t="str">
        <f>IF('Transaction Data'!$L1738&lt;=10,"Less Expensive","Expensive")</f>
        <v>Expensive</v>
      </c>
      <c r="S1738" s="4">
        <f>WEEKDAY('Transaction Data'!$A1738)</f>
        <v>6</v>
      </c>
      <c r="T1738" s="2" t="str">
        <f>IF(WEEKDAY('Transaction Data'!$A1738,2)&lt;6,"Weekday","Weekend")</f>
        <v>Weekday</v>
      </c>
    </row>
    <row r="1739" ht="15.75" customHeight="1">
      <c r="A1739" s="1">
        <v>45377.0</v>
      </c>
      <c r="B1739" s="2" t="s">
        <v>1150</v>
      </c>
      <c r="C1739" s="2" t="s">
        <v>47</v>
      </c>
      <c r="D1739" s="1">
        <v>23638.0</v>
      </c>
      <c r="E1739" s="2" t="s">
        <v>63</v>
      </c>
      <c r="F1739" s="2">
        <v>205.0</v>
      </c>
      <c r="G1739" s="2" t="s">
        <v>44</v>
      </c>
      <c r="H1739" s="2" t="s">
        <v>24</v>
      </c>
      <c r="I1739" s="2" t="s">
        <v>25</v>
      </c>
      <c r="J1739" s="2" t="str">
        <f t="array" ref="J1739">XLOOKUP('Transaction Data'!$G1739,Product_Code,Biscuit_Brand)</f>
        <v>Butter Crunch</v>
      </c>
      <c r="K1739" s="2">
        <f t="array" ref="K1739">XLOOKUP('Transaction Data'!$G1739,Product_Code,Cost)</f>
        <v>10</v>
      </c>
      <c r="L1739" s="2">
        <f t="array" ref="L1739">XLOOKUP('Transaction Data'!$G1739,Product_Code,Unit_Price)</f>
        <v>11</v>
      </c>
      <c r="M1739" s="3">
        <f>'Transaction Data'!$F1739*'Transaction Data'!$K1739</f>
        <v>2050</v>
      </c>
      <c r="N1739" s="3">
        <f>'Transaction Data'!$F1739*'Transaction Data'!$L1739</f>
        <v>2255</v>
      </c>
      <c r="O1739" s="3">
        <f>'Transaction Data'!$N1739-'Transaction Data'!$M1739</f>
        <v>205</v>
      </c>
      <c r="P1739" s="2">
        <f>DATEDIF('Transaction Data'!$D1739,'Transaction Data'!$A1739,"y")</f>
        <v>59</v>
      </c>
      <c r="Q1739" s="2" t="str">
        <f>FLOOR('Transaction Data'!$P1739,15)&amp;"-"&amp;FLOOR('Transaction Data'!$P1739,15)+14</f>
        <v>45-59</v>
      </c>
      <c r="R1739" s="2" t="str">
        <f>IF('Transaction Data'!$L1739&lt;=10,"Less Expensive","Expensive")</f>
        <v>Expensive</v>
      </c>
      <c r="S1739" s="4">
        <f>WEEKDAY('Transaction Data'!$A1739)</f>
        <v>3</v>
      </c>
      <c r="T1739" s="2" t="str">
        <f>IF(WEEKDAY('Transaction Data'!$A1739,2)&lt;6,"Weekday","Weekend")</f>
        <v>Weekday</v>
      </c>
    </row>
    <row r="1740" ht="15.75" customHeight="1">
      <c r="A1740" s="1">
        <v>45493.0</v>
      </c>
      <c r="B1740" s="2" t="s">
        <v>1151</v>
      </c>
      <c r="C1740" s="2" t="s">
        <v>65</v>
      </c>
      <c r="D1740" s="1">
        <v>20271.0</v>
      </c>
      <c r="E1740" s="2" t="s">
        <v>27</v>
      </c>
      <c r="F1740" s="2">
        <v>323.0</v>
      </c>
      <c r="G1740" s="2" t="s">
        <v>38</v>
      </c>
      <c r="H1740" s="2" t="s">
        <v>29</v>
      </c>
      <c r="I1740" s="2" t="s">
        <v>25</v>
      </c>
      <c r="J1740" s="2" t="str">
        <f t="array" ref="J1740">XLOOKUP('Transaction Data'!$G1740,Product_Code,Biscuit_Brand)</f>
        <v>Ginger Snaps</v>
      </c>
      <c r="K1740" s="2">
        <f t="array" ref="K1740">XLOOKUP('Transaction Data'!$G1740,Product_Code,Cost)</f>
        <v>14</v>
      </c>
      <c r="L1740" s="2">
        <f t="array" ref="L1740">XLOOKUP('Transaction Data'!$G1740,Product_Code,Unit_Price)</f>
        <v>28</v>
      </c>
      <c r="M1740" s="3">
        <f>'Transaction Data'!$F1740*'Transaction Data'!$K1740</f>
        <v>4522</v>
      </c>
      <c r="N1740" s="3">
        <f>'Transaction Data'!$F1740*'Transaction Data'!$L1740</f>
        <v>9044</v>
      </c>
      <c r="O1740" s="3">
        <f>'Transaction Data'!$N1740-'Transaction Data'!$M1740</f>
        <v>4522</v>
      </c>
      <c r="P1740" s="2">
        <f>DATEDIF('Transaction Data'!$D1740,'Transaction Data'!$A1740,"y")</f>
        <v>69</v>
      </c>
      <c r="Q1740" s="2" t="str">
        <f>FLOOR('Transaction Data'!$P1740,15)&amp;"-"&amp;FLOOR('Transaction Data'!$P1740,15)+14</f>
        <v>60-74</v>
      </c>
      <c r="R1740" s="2" t="str">
        <f>IF('Transaction Data'!$L1740&lt;=10,"Less Expensive","Expensive")</f>
        <v>Expensive</v>
      </c>
      <c r="S1740" s="4">
        <f>WEEKDAY('Transaction Data'!$A1740)</f>
        <v>7</v>
      </c>
      <c r="T1740" s="2" t="str">
        <f>IF(WEEKDAY('Transaction Data'!$A1740,2)&lt;6,"Weekday","Weekend")</f>
        <v>Weekend</v>
      </c>
    </row>
    <row r="1741" ht="15.75" customHeight="1">
      <c r="A1741" s="1">
        <v>45457.0</v>
      </c>
      <c r="B1741" s="2" t="s">
        <v>1715</v>
      </c>
      <c r="C1741" s="2" t="s">
        <v>69</v>
      </c>
      <c r="D1741" s="1">
        <v>18081.0</v>
      </c>
      <c r="E1741" s="2" t="s">
        <v>27</v>
      </c>
      <c r="F1741" s="2">
        <v>225.0</v>
      </c>
      <c r="G1741" s="2" t="s">
        <v>38</v>
      </c>
      <c r="H1741" s="2" t="s">
        <v>34</v>
      </c>
      <c r="I1741" s="2" t="s">
        <v>25</v>
      </c>
      <c r="J1741" s="2" t="str">
        <f t="array" ref="J1741">XLOOKUP('Transaction Data'!$G1741,Product_Code,Biscuit_Brand)</f>
        <v>Ginger Snaps</v>
      </c>
      <c r="K1741" s="2">
        <f t="array" ref="K1741">XLOOKUP('Transaction Data'!$G1741,Product_Code,Cost)</f>
        <v>14</v>
      </c>
      <c r="L1741" s="2">
        <f t="array" ref="L1741">XLOOKUP('Transaction Data'!$G1741,Product_Code,Unit_Price)</f>
        <v>28</v>
      </c>
      <c r="M1741" s="3">
        <f>'Transaction Data'!$F1741*'Transaction Data'!$K1741</f>
        <v>3150</v>
      </c>
      <c r="N1741" s="3">
        <f>'Transaction Data'!$F1741*'Transaction Data'!$L1741</f>
        <v>6300</v>
      </c>
      <c r="O1741" s="3">
        <f>'Transaction Data'!$N1741-'Transaction Data'!$M1741</f>
        <v>3150</v>
      </c>
      <c r="P1741" s="2">
        <f>DATEDIF('Transaction Data'!$D1741,'Transaction Data'!$A1741,"y")</f>
        <v>74</v>
      </c>
      <c r="Q1741" s="2" t="str">
        <f>FLOOR('Transaction Data'!$P1741,15)&amp;"-"&amp;FLOOR('Transaction Data'!$P1741,15)+14</f>
        <v>60-74</v>
      </c>
      <c r="R1741" s="2" t="str">
        <f>IF('Transaction Data'!$L1741&lt;=10,"Less Expensive","Expensive")</f>
        <v>Expensive</v>
      </c>
      <c r="S1741" s="4">
        <f>WEEKDAY('Transaction Data'!$A1741)</f>
        <v>6</v>
      </c>
      <c r="T1741" s="2" t="str">
        <f>IF(WEEKDAY('Transaction Data'!$A1741,2)&lt;6,"Weekday","Weekend")</f>
        <v>Weekday</v>
      </c>
    </row>
    <row r="1742" ht="15.75" customHeight="1">
      <c r="A1742" s="1">
        <v>45376.0</v>
      </c>
      <c r="B1742" s="2" t="s">
        <v>31</v>
      </c>
      <c r="C1742" s="2" t="s">
        <v>32</v>
      </c>
      <c r="D1742" s="1">
        <v>28199.0</v>
      </c>
      <c r="E1742" s="2" t="s">
        <v>22</v>
      </c>
      <c r="F1742" s="2">
        <v>376.0</v>
      </c>
      <c r="G1742" s="2" t="s">
        <v>55</v>
      </c>
      <c r="H1742" s="2" t="s">
        <v>24</v>
      </c>
      <c r="I1742" s="2" t="s">
        <v>25</v>
      </c>
      <c r="J1742" s="2" t="str">
        <f t="array" ref="J1742">XLOOKUP('Transaction Data'!$G1742,Product_Code,Biscuit_Brand)</f>
        <v>Vanilla Wafers</v>
      </c>
      <c r="K1742" s="2">
        <f t="array" ref="K1742">XLOOKUP('Transaction Data'!$G1742,Product_Code,Cost)</f>
        <v>18</v>
      </c>
      <c r="L1742" s="2">
        <f t="array" ref="L1742">XLOOKUP('Transaction Data'!$G1742,Product_Code,Unit_Price)</f>
        <v>36</v>
      </c>
      <c r="M1742" s="3">
        <f>'Transaction Data'!$F1742*'Transaction Data'!$K1742</f>
        <v>6768</v>
      </c>
      <c r="N1742" s="3">
        <f>'Transaction Data'!$F1742*'Transaction Data'!$L1742</f>
        <v>13536</v>
      </c>
      <c r="O1742" s="3">
        <f>'Transaction Data'!$N1742-'Transaction Data'!$M1742</f>
        <v>6768</v>
      </c>
      <c r="P1742" s="2">
        <f>DATEDIF('Transaction Data'!$D1742,'Transaction Data'!$A1742,"y")</f>
        <v>47</v>
      </c>
      <c r="Q1742" s="2" t="str">
        <f>FLOOR('Transaction Data'!$P1742,15)&amp;"-"&amp;FLOOR('Transaction Data'!$P1742,15)+14</f>
        <v>45-59</v>
      </c>
      <c r="R1742" s="2" t="str">
        <f>IF('Transaction Data'!$L1742&lt;=10,"Less Expensive","Expensive")</f>
        <v>Expensive</v>
      </c>
      <c r="S1742" s="4">
        <f>WEEKDAY('Transaction Data'!$A1742)</f>
        <v>2</v>
      </c>
      <c r="T1742" s="2" t="str">
        <f>IF(WEEKDAY('Transaction Data'!$A1742,2)&lt;6,"Weekday","Weekend")</f>
        <v>Weekday</v>
      </c>
    </row>
    <row r="1743" ht="15.75" customHeight="1">
      <c r="A1743" s="1">
        <v>45307.0</v>
      </c>
      <c r="B1743" s="2" t="s">
        <v>36</v>
      </c>
      <c r="C1743" s="2" t="s">
        <v>21</v>
      </c>
      <c r="D1743" s="1">
        <v>29241.0</v>
      </c>
      <c r="E1743" s="2" t="s">
        <v>37</v>
      </c>
      <c r="F1743" s="2">
        <v>313.0</v>
      </c>
      <c r="G1743" s="2" t="s">
        <v>33</v>
      </c>
      <c r="H1743" s="2" t="s">
        <v>29</v>
      </c>
      <c r="I1743" s="2" t="s">
        <v>25</v>
      </c>
      <c r="J1743" s="2" t="str">
        <f t="array" ref="J1743">XLOOKUP('Transaction Data'!$G1743,Product_Code,Biscuit_Brand)</f>
        <v>Caramel Biscuits</v>
      </c>
      <c r="K1743" s="2">
        <f t="array" ref="K1743">XLOOKUP('Transaction Data'!$G1743,Product_Code,Cost)</f>
        <v>18</v>
      </c>
      <c r="L1743" s="2">
        <f t="array" ref="L1743">XLOOKUP('Transaction Data'!$G1743,Product_Code,Unit_Price)</f>
        <v>22</v>
      </c>
      <c r="M1743" s="3">
        <f>'Transaction Data'!$F1743*'Transaction Data'!$K1743</f>
        <v>5634</v>
      </c>
      <c r="N1743" s="3">
        <f>'Transaction Data'!$F1743*'Transaction Data'!$L1743</f>
        <v>6886</v>
      </c>
      <c r="O1743" s="3">
        <f>'Transaction Data'!$N1743-'Transaction Data'!$M1743</f>
        <v>1252</v>
      </c>
      <c r="P1743" s="2">
        <f>DATEDIF('Transaction Data'!$D1743,'Transaction Data'!$A1743,"y")</f>
        <v>43</v>
      </c>
      <c r="Q1743" s="2" t="str">
        <f>FLOOR('Transaction Data'!$P1743,15)&amp;"-"&amp;FLOOR('Transaction Data'!$P1743,15)+14</f>
        <v>30-44</v>
      </c>
      <c r="R1743" s="2" t="str">
        <f>IF('Transaction Data'!$L1743&lt;=10,"Less Expensive","Expensive")</f>
        <v>Expensive</v>
      </c>
      <c r="S1743" s="4">
        <f>WEEKDAY('Transaction Data'!$A1743)</f>
        <v>3</v>
      </c>
      <c r="T1743" s="2" t="str">
        <f>IF(WEEKDAY('Transaction Data'!$A1743,2)&lt;6,"Weekday","Weekend")</f>
        <v>Weekday</v>
      </c>
    </row>
    <row r="1744" ht="15.75" customHeight="1">
      <c r="A1744" s="1">
        <v>45342.0</v>
      </c>
      <c r="B1744" s="2" t="s">
        <v>1716</v>
      </c>
      <c r="C1744" s="2" t="s">
        <v>47</v>
      </c>
      <c r="D1744" s="1">
        <v>21154.0</v>
      </c>
      <c r="E1744" s="2" t="s">
        <v>22</v>
      </c>
      <c r="F1744" s="2">
        <v>393.0</v>
      </c>
      <c r="G1744" s="2" t="s">
        <v>44</v>
      </c>
      <c r="H1744" s="2" t="s">
        <v>34</v>
      </c>
      <c r="I1744" s="2" t="s">
        <v>25</v>
      </c>
      <c r="J1744" s="2" t="str">
        <f t="array" ref="J1744">XLOOKUP('Transaction Data'!$G1744,Product_Code,Biscuit_Brand)</f>
        <v>Butter Crunch</v>
      </c>
      <c r="K1744" s="2">
        <f t="array" ref="K1744">XLOOKUP('Transaction Data'!$G1744,Product_Code,Cost)</f>
        <v>10</v>
      </c>
      <c r="L1744" s="2">
        <f t="array" ref="L1744">XLOOKUP('Transaction Data'!$G1744,Product_Code,Unit_Price)</f>
        <v>11</v>
      </c>
      <c r="M1744" s="3">
        <f>'Transaction Data'!$F1744*'Transaction Data'!$K1744</f>
        <v>3930</v>
      </c>
      <c r="N1744" s="3">
        <f>'Transaction Data'!$F1744*'Transaction Data'!$L1744</f>
        <v>4323</v>
      </c>
      <c r="O1744" s="3">
        <f>'Transaction Data'!$N1744-'Transaction Data'!$M1744</f>
        <v>393</v>
      </c>
      <c r="P1744" s="2">
        <f>DATEDIF('Transaction Data'!$D1744,'Transaction Data'!$A1744,"y")</f>
        <v>66</v>
      </c>
      <c r="Q1744" s="2" t="str">
        <f>FLOOR('Transaction Data'!$P1744,15)&amp;"-"&amp;FLOOR('Transaction Data'!$P1744,15)+14</f>
        <v>60-74</v>
      </c>
      <c r="R1744" s="2" t="str">
        <f>IF('Transaction Data'!$L1744&lt;=10,"Less Expensive","Expensive")</f>
        <v>Expensive</v>
      </c>
      <c r="S1744" s="4">
        <f>WEEKDAY('Transaction Data'!$A1744)</f>
        <v>3</v>
      </c>
      <c r="T1744" s="2" t="str">
        <f>IF(WEEKDAY('Transaction Data'!$A1744,2)&lt;6,"Weekday","Weekend")</f>
        <v>Weekday</v>
      </c>
    </row>
    <row r="1745" ht="15.75" customHeight="1">
      <c r="A1745" s="1">
        <v>45462.0</v>
      </c>
      <c r="B1745" s="2" t="s">
        <v>1717</v>
      </c>
      <c r="C1745" s="2" t="s">
        <v>69</v>
      </c>
      <c r="D1745" s="1">
        <v>38301.0</v>
      </c>
      <c r="E1745" s="2" t="s">
        <v>27</v>
      </c>
      <c r="F1745" s="2">
        <v>388.0</v>
      </c>
      <c r="G1745" s="2" t="s">
        <v>60</v>
      </c>
      <c r="H1745" s="2" t="s">
        <v>24</v>
      </c>
      <c r="I1745" s="2" t="s">
        <v>25</v>
      </c>
      <c r="J1745" s="2" t="str">
        <f t="array" ref="J1745">XLOOKUP('Transaction Data'!$G1745,Product_Code,Biscuit_Brand)</f>
        <v>Peanut Butter Bites</v>
      </c>
      <c r="K1745" s="2">
        <f t="array" ref="K1745">XLOOKUP('Transaction Data'!$G1745,Product_Code,Cost)</f>
        <v>5</v>
      </c>
      <c r="L1745" s="2">
        <f t="array" ref="L1745">XLOOKUP('Transaction Data'!$G1745,Product_Code,Unit_Price)</f>
        <v>7</v>
      </c>
      <c r="M1745" s="3">
        <f>'Transaction Data'!$F1745*'Transaction Data'!$K1745</f>
        <v>1940</v>
      </c>
      <c r="N1745" s="3">
        <f>'Transaction Data'!$F1745*'Transaction Data'!$L1745</f>
        <v>2716</v>
      </c>
      <c r="O1745" s="3">
        <f>'Transaction Data'!$N1745-'Transaction Data'!$M1745</f>
        <v>776</v>
      </c>
      <c r="P1745" s="2">
        <f>DATEDIF('Transaction Data'!$D1745,'Transaction Data'!$A1745,"y")</f>
        <v>19</v>
      </c>
      <c r="Q1745" s="2" t="str">
        <f>FLOOR('Transaction Data'!$P1745,15)&amp;"-"&amp;FLOOR('Transaction Data'!$P1745,15)+14</f>
        <v>15-29</v>
      </c>
      <c r="R1745" s="2" t="str">
        <f>IF('Transaction Data'!$L1745&lt;=10,"Less Expensive","Expensive")</f>
        <v>Less Expensive</v>
      </c>
      <c r="S1745" s="4">
        <f>WEEKDAY('Transaction Data'!$A1745)</f>
        <v>4</v>
      </c>
      <c r="T1745" s="2" t="str">
        <f>IF(WEEKDAY('Transaction Data'!$A1745,2)&lt;6,"Weekday","Weekend")</f>
        <v>Weekday</v>
      </c>
    </row>
    <row r="1746" ht="15.75" customHeight="1">
      <c r="A1746" s="1">
        <v>45385.0</v>
      </c>
      <c r="B1746" s="2" t="s">
        <v>31</v>
      </c>
      <c r="C1746" s="2" t="s">
        <v>32</v>
      </c>
      <c r="D1746" s="1">
        <v>30538.0</v>
      </c>
      <c r="E1746" s="2" t="s">
        <v>27</v>
      </c>
      <c r="F1746" s="2">
        <v>224.0</v>
      </c>
      <c r="G1746" s="2" t="s">
        <v>61</v>
      </c>
      <c r="H1746" s="2" t="s">
        <v>29</v>
      </c>
      <c r="I1746" s="2" t="s">
        <v>25</v>
      </c>
      <c r="J1746" s="2" t="str">
        <f t="array" ref="J1746">XLOOKUP('Transaction Data'!$G1746,Product_Code,Biscuit_Brand)</f>
        <v>Choco Delight</v>
      </c>
      <c r="K1746" s="2">
        <f t="array" ref="K1746">XLOOKUP('Transaction Data'!$G1746,Product_Code,Cost)</f>
        <v>3</v>
      </c>
      <c r="L1746" s="2">
        <f t="array" ref="L1746">XLOOKUP('Transaction Data'!$G1746,Product_Code,Unit_Price)</f>
        <v>5</v>
      </c>
      <c r="M1746" s="3">
        <f>'Transaction Data'!$F1746*'Transaction Data'!$K1746</f>
        <v>672</v>
      </c>
      <c r="N1746" s="3">
        <f>'Transaction Data'!$F1746*'Transaction Data'!$L1746</f>
        <v>1120</v>
      </c>
      <c r="O1746" s="3">
        <f>'Transaction Data'!$N1746-'Transaction Data'!$M1746</f>
        <v>448</v>
      </c>
      <c r="P1746" s="2">
        <f>DATEDIF('Transaction Data'!$D1746,'Transaction Data'!$A1746,"y")</f>
        <v>40</v>
      </c>
      <c r="Q1746" s="2" t="str">
        <f>FLOOR('Transaction Data'!$P1746,15)&amp;"-"&amp;FLOOR('Transaction Data'!$P1746,15)+14</f>
        <v>30-44</v>
      </c>
      <c r="R1746" s="2" t="str">
        <f>IF('Transaction Data'!$L1746&lt;=10,"Less Expensive","Expensive")</f>
        <v>Less Expensive</v>
      </c>
      <c r="S1746" s="4">
        <f>WEEKDAY('Transaction Data'!$A1746)</f>
        <v>4</v>
      </c>
      <c r="T1746" s="2" t="str">
        <f>IF(WEEKDAY('Transaction Data'!$A1746,2)&lt;6,"Weekday","Weekend")</f>
        <v>Weekday</v>
      </c>
    </row>
    <row r="1747" ht="15.75" customHeight="1">
      <c r="A1747" s="1">
        <v>45479.0</v>
      </c>
      <c r="B1747" s="2" t="s">
        <v>36</v>
      </c>
      <c r="C1747" s="2" t="s">
        <v>21</v>
      </c>
      <c r="D1747" s="1">
        <v>32889.0</v>
      </c>
      <c r="E1747" s="2" t="s">
        <v>22</v>
      </c>
      <c r="F1747" s="2">
        <v>158.0</v>
      </c>
      <c r="G1747" s="2" t="s">
        <v>55</v>
      </c>
      <c r="H1747" s="2" t="s">
        <v>34</v>
      </c>
      <c r="I1747" s="2" t="s">
        <v>25</v>
      </c>
      <c r="J1747" s="2" t="str">
        <f t="array" ref="J1747">XLOOKUP('Transaction Data'!$G1747,Product_Code,Biscuit_Brand)</f>
        <v>Vanilla Wafers</v>
      </c>
      <c r="K1747" s="2">
        <f t="array" ref="K1747">XLOOKUP('Transaction Data'!$G1747,Product_Code,Cost)</f>
        <v>18</v>
      </c>
      <c r="L1747" s="2">
        <f t="array" ref="L1747">XLOOKUP('Transaction Data'!$G1747,Product_Code,Unit_Price)</f>
        <v>36</v>
      </c>
      <c r="M1747" s="3">
        <f>'Transaction Data'!$F1747*'Transaction Data'!$K1747</f>
        <v>2844</v>
      </c>
      <c r="N1747" s="3">
        <f>'Transaction Data'!$F1747*'Transaction Data'!$L1747</f>
        <v>5688</v>
      </c>
      <c r="O1747" s="3">
        <f>'Transaction Data'!$N1747-'Transaction Data'!$M1747</f>
        <v>2844</v>
      </c>
      <c r="P1747" s="2">
        <f>DATEDIF('Transaction Data'!$D1747,'Transaction Data'!$A1747,"y")</f>
        <v>34</v>
      </c>
      <c r="Q1747" s="2" t="str">
        <f>FLOOR('Transaction Data'!$P1747,15)&amp;"-"&amp;FLOOR('Transaction Data'!$P1747,15)+14</f>
        <v>30-44</v>
      </c>
      <c r="R1747" s="2" t="str">
        <f>IF('Transaction Data'!$L1747&lt;=10,"Less Expensive","Expensive")</f>
        <v>Expensive</v>
      </c>
      <c r="S1747" s="4">
        <f>WEEKDAY('Transaction Data'!$A1747)</f>
        <v>7</v>
      </c>
      <c r="T1747" s="2" t="str">
        <f>IF(WEEKDAY('Transaction Data'!$A1747,2)&lt;6,"Weekday","Weekend")</f>
        <v>Weekend</v>
      </c>
    </row>
    <row r="1748" ht="15.75" customHeight="1">
      <c r="A1748" s="1">
        <v>45337.0</v>
      </c>
      <c r="B1748" s="2" t="s">
        <v>1718</v>
      </c>
      <c r="C1748" s="2" t="s">
        <v>32</v>
      </c>
      <c r="D1748" s="1">
        <v>31493.0</v>
      </c>
      <c r="E1748" s="2" t="s">
        <v>37</v>
      </c>
      <c r="F1748" s="2">
        <v>368.0</v>
      </c>
      <c r="G1748" s="2" t="s">
        <v>61</v>
      </c>
      <c r="H1748" s="2" t="s">
        <v>24</v>
      </c>
      <c r="I1748" s="2" t="s">
        <v>25</v>
      </c>
      <c r="J1748" s="2" t="str">
        <f t="array" ref="J1748">XLOOKUP('Transaction Data'!$G1748,Product_Code,Biscuit_Brand)</f>
        <v>Choco Delight</v>
      </c>
      <c r="K1748" s="2">
        <f t="array" ref="K1748">XLOOKUP('Transaction Data'!$G1748,Product_Code,Cost)</f>
        <v>3</v>
      </c>
      <c r="L1748" s="2">
        <f t="array" ref="L1748">XLOOKUP('Transaction Data'!$G1748,Product_Code,Unit_Price)</f>
        <v>5</v>
      </c>
      <c r="M1748" s="3">
        <f>'Transaction Data'!$F1748*'Transaction Data'!$K1748</f>
        <v>1104</v>
      </c>
      <c r="N1748" s="3">
        <f>'Transaction Data'!$F1748*'Transaction Data'!$L1748</f>
        <v>1840</v>
      </c>
      <c r="O1748" s="3">
        <f>'Transaction Data'!$N1748-'Transaction Data'!$M1748</f>
        <v>736</v>
      </c>
      <c r="P1748" s="2">
        <f>DATEDIF('Transaction Data'!$D1748,'Transaction Data'!$A1748,"y")</f>
        <v>37</v>
      </c>
      <c r="Q1748" s="2" t="str">
        <f>FLOOR('Transaction Data'!$P1748,15)&amp;"-"&amp;FLOOR('Transaction Data'!$P1748,15)+14</f>
        <v>30-44</v>
      </c>
      <c r="R1748" s="2" t="str">
        <f>IF('Transaction Data'!$L1748&lt;=10,"Less Expensive","Expensive")</f>
        <v>Less Expensive</v>
      </c>
      <c r="S1748" s="4">
        <f>WEEKDAY('Transaction Data'!$A1748)</f>
        <v>5</v>
      </c>
      <c r="T1748" s="2" t="str">
        <f>IF(WEEKDAY('Transaction Data'!$A1748,2)&lt;6,"Weekday","Weekend")</f>
        <v>Weekday</v>
      </c>
    </row>
    <row r="1749" ht="15.75" customHeight="1">
      <c r="A1749" s="1">
        <v>45451.0</v>
      </c>
      <c r="B1749" s="2" t="s">
        <v>1719</v>
      </c>
      <c r="C1749" s="2" t="s">
        <v>72</v>
      </c>
      <c r="D1749" s="1">
        <v>16516.0</v>
      </c>
      <c r="E1749" s="2" t="s">
        <v>22</v>
      </c>
      <c r="F1749" s="2">
        <v>42.0</v>
      </c>
      <c r="G1749" s="2" t="s">
        <v>61</v>
      </c>
      <c r="H1749" s="2" t="s">
        <v>29</v>
      </c>
      <c r="I1749" s="2" t="s">
        <v>25</v>
      </c>
      <c r="J1749" s="2" t="str">
        <f t="array" ref="J1749">XLOOKUP('Transaction Data'!$G1749,Product_Code,Biscuit_Brand)</f>
        <v>Choco Delight</v>
      </c>
      <c r="K1749" s="2">
        <f t="array" ref="K1749">XLOOKUP('Transaction Data'!$G1749,Product_Code,Cost)</f>
        <v>3</v>
      </c>
      <c r="L1749" s="2">
        <f t="array" ref="L1749">XLOOKUP('Transaction Data'!$G1749,Product_Code,Unit_Price)</f>
        <v>5</v>
      </c>
      <c r="M1749" s="3">
        <f>'Transaction Data'!$F1749*'Transaction Data'!$K1749</f>
        <v>126</v>
      </c>
      <c r="N1749" s="3">
        <f>'Transaction Data'!$F1749*'Transaction Data'!$L1749</f>
        <v>210</v>
      </c>
      <c r="O1749" s="3">
        <f>'Transaction Data'!$N1749-'Transaction Data'!$M1749</f>
        <v>84</v>
      </c>
      <c r="P1749" s="2">
        <f>DATEDIF('Transaction Data'!$D1749,'Transaction Data'!$A1749,"y")</f>
        <v>79</v>
      </c>
      <c r="Q1749" s="2" t="str">
        <f>FLOOR('Transaction Data'!$P1749,15)&amp;"-"&amp;FLOOR('Transaction Data'!$P1749,15)+14</f>
        <v>75-89</v>
      </c>
      <c r="R1749" s="2" t="str">
        <f>IF('Transaction Data'!$L1749&lt;=10,"Less Expensive","Expensive")</f>
        <v>Less Expensive</v>
      </c>
      <c r="S1749" s="4">
        <f>WEEKDAY('Transaction Data'!$A1749)</f>
        <v>7</v>
      </c>
      <c r="T1749" s="2" t="str">
        <f>IF(WEEKDAY('Transaction Data'!$A1749,2)&lt;6,"Weekday","Weekend")</f>
        <v>Weekend</v>
      </c>
    </row>
    <row r="1750" ht="15.75" customHeight="1">
      <c r="A1750" s="1">
        <v>45370.0</v>
      </c>
      <c r="B1750" s="2" t="s">
        <v>1720</v>
      </c>
      <c r="C1750" s="2" t="s">
        <v>51</v>
      </c>
      <c r="D1750" s="1">
        <v>35354.0</v>
      </c>
      <c r="E1750" s="2" t="s">
        <v>27</v>
      </c>
      <c r="F1750" s="2">
        <v>487.0</v>
      </c>
      <c r="G1750" s="2" t="s">
        <v>55</v>
      </c>
      <c r="H1750" s="2" t="s">
        <v>34</v>
      </c>
      <c r="I1750" s="2" t="s">
        <v>25</v>
      </c>
      <c r="J1750" s="2" t="str">
        <f t="array" ref="J1750">XLOOKUP('Transaction Data'!$G1750,Product_Code,Biscuit_Brand)</f>
        <v>Vanilla Wafers</v>
      </c>
      <c r="K1750" s="2">
        <f t="array" ref="K1750">XLOOKUP('Transaction Data'!$G1750,Product_Code,Cost)</f>
        <v>18</v>
      </c>
      <c r="L1750" s="2">
        <f t="array" ref="L1750">XLOOKUP('Transaction Data'!$G1750,Product_Code,Unit_Price)</f>
        <v>36</v>
      </c>
      <c r="M1750" s="3">
        <f>'Transaction Data'!$F1750*'Transaction Data'!$K1750</f>
        <v>8766</v>
      </c>
      <c r="N1750" s="3">
        <f>'Transaction Data'!$F1750*'Transaction Data'!$L1750</f>
        <v>17532</v>
      </c>
      <c r="O1750" s="3">
        <f>'Transaction Data'!$N1750-'Transaction Data'!$M1750</f>
        <v>8766</v>
      </c>
      <c r="P1750" s="2">
        <f>DATEDIF('Transaction Data'!$D1750,'Transaction Data'!$A1750,"y")</f>
        <v>27</v>
      </c>
      <c r="Q1750" s="2" t="str">
        <f>FLOOR('Transaction Data'!$P1750,15)&amp;"-"&amp;FLOOR('Transaction Data'!$P1750,15)+14</f>
        <v>15-29</v>
      </c>
      <c r="R1750" s="2" t="str">
        <f>IF('Transaction Data'!$L1750&lt;=10,"Less Expensive","Expensive")</f>
        <v>Expensive</v>
      </c>
      <c r="S1750" s="4">
        <f>WEEKDAY('Transaction Data'!$A1750)</f>
        <v>3</v>
      </c>
      <c r="T1750" s="2" t="str">
        <f>IF(WEEKDAY('Transaction Data'!$A1750,2)&lt;6,"Weekday","Weekend")</f>
        <v>Weekday</v>
      </c>
    </row>
    <row r="1751" ht="15.75" customHeight="1">
      <c r="A1751" s="1">
        <v>45497.0</v>
      </c>
      <c r="B1751" s="2" t="s">
        <v>31</v>
      </c>
      <c r="C1751" s="2" t="s">
        <v>32</v>
      </c>
      <c r="D1751" s="1">
        <v>25179.0</v>
      </c>
      <c r="E1751" s="2" t="s">
        <v>27</v>
      </c>
      <c r="F1751" s="2">
        <v>109.0</v>
      </c>
      <c r="G1751" s="2" t="s">
        <v>38</v>
      </c>
      <c r="H1751" s="2" t="s">
        <v>24</v>
      </c>
      <c r="I1751" s="2" t="s">
        <v>25</v>
      </c>
      <c r="J1751" s="2" t="str">
        <f t="array" ref="J1751">XLOOKUP('Transaction Data'!$G1751,Product_Code,Biscuit_Brand)</f>
        <v>Ginger Snaps</v>
      </c>
      <c r="K1751" s="2">
        <f t="array" ref="K1751">XLOOKUP('Transaction Data'!$G1751,Product_Code,Cost)</f>
        <v>14</v>
      </c>
      <c r="L1751" s="2">
        <f t="array" ref="L1751">XLOOKUP('Transaction Data'!$G1751,Product_Code,Unit_Price)</f>
        <v>28</v>
      </c>
      <c r="M1751" s="3">
        <f>'Transaction Data'!$F1751*'Transaction Data'!$K1751</f>
        <v>1526</v>
      </c>
      <c r="N1751" s="3">
        <f>'Transaction Data'!$F1751*'Transaction Data'!$L1751</f>
        <v>3052</v>
      </c>
      <c r="O1751" s="3">
        <f>'Transaction Data'!$N1751-'Transaction Data'!$M1751</f>
        <v>1526</v>
      </c>
      <c r="P1751" s="2">
        <f>DATEDIF('Transaction Data'!$D1751,'Transaction Data'!$A1751,"y")</f>
        <v>55</v>
      </c>
      <c r="Q1751" s="2" t="str">
        <f>FLOOR('Transaction Data'!$P1751,15)&amp;"-"&amp;FLOOR('Transaction Data'!$P1751,15)+14</f>
        <v>45-59</v>
      </c>
      <c r="R1751" s="2" t="str">
        <f>IF('Transaction Data'!$L1751&lt;=10,"Less Expensive","Expensive")</f>
        <v>Expensive</v>
      </c>
      <c r="S1751" s="4">
        <f>WEEKDAY('Transaction Data'!$A1751)</f>
        <v>4</v>
      </c>
      <c r="T1751" s="2" t="str">
        <f>IF(WEEKDAY('Transaction Data'!$A1751,2)&lt;6,"Weekday","Weekend")</f>
        <v>Weekday</v>
      </c>
    </row>
    <row r="1752" ht="15.75" customHeight="1">
      <c r="A1752" s="1">
        <v>45365.0</v>
      </c>
      <c r="B1752" s="2" t="s">
        <v>36</v>
      </c>
      <c r="C1752" s="2" t="s">
        <v>21</v>
      </c>
      <c r="D1752" s="1">
        <v>36835.0</v>
      </c>
      <c r="E1752" s="2" t="s">
        <v>22</v>
      </c>
      <c r="F1752" s="2">
        <v>281.0</v>
      </c>
      <c r="G1752" s="2" t="s">
        <v>38</v>
      </c>
      <c r="H1752" s="2" t="s">
        <v>29</v>
      </c>
      <c r="I1752" s="2" t="s">
        <v>25</v>
      </c>
      <c r="J1752" s="2" t="str">
        <f t="array" ref="J1752">XLOOKUP('Transaction Data'!$G1752,Product_Code,Biscuit_Brand)</f>
        <v>Ginger Snaps</v>
      </c>
      <c r="K1752" s="2">
        <f t="array" ref="K1752">XLOOKUP('Transaction Data'!$G1752,Product_Code,Cost)</f>
        <v>14</v>
      </c>
      <c r="L1752" s="2">
        <f t="array" ref="L1752">XLOOKUP('Transaction Data'!$G1752,Product_Code,Unit_Price)</f>
        <v>28</v>
      </c>
      <c r="M1752" s="3">
        <f>'Transaction Data'!$F1752*'Transaction Data'!$K1752</f>
        <v>3934</v>
      </c>
      <c r="N1752" s="3">
        <f>'Transaction Data'!$F1752*'Transaction Data'!$L1752</f>
        <v>7868</v>
      </c>
      <c r="O1752" s="3">
        <f>'Transaction Data'!$N1752-'Transaction Data'!$M1752</f>
        <v>3934</v>
      </c>
      <c r="P1752" s="2">
        <f>DATEDIF('Transaction Data'!$D1752,'Transaction Data'!$A1752,"y")</f>
        <v>23</v>
      </c>
      <c r="Q1752" s="2" t="str">
        <f>FLOOR('Transaction Data'!$P1752,15)&amp;"-"&amp;FLOOR('Transaction Data'!$P1752,15)+14</f>
        <v>15-29</v>
      </c>
      <c r="R1752" s="2" t="str">
        <f>IF('Transaction Data'!$L1752&lt;=10,"Less Expensive","Expensive")</f>
        <v>Expensive</v>
      </c>
      <c r="S1752" s="4">
        <f>WEEKDAY('Transaction Data'!$A1752)</f>
        <v>5</v>
      </c>
      <c r="T1752" s="2" t="str">
        <f>IF(WEEKDAY('Transaction Data'!$A1752,2)&lt;6,"Weekday","Weekend")</f>
        <v>Weekday</v>
      </c>
    </row>
    <row r="1753" ht="15.75" customHeight="1">
      <c r="A1753" s="1">
        <v>45303.0</v>
      </c>
      <c r="B1753" s="2" t="s">
        <v>1721</v>
      </c>
      <c r="C1753" s="2" t="s">
        <v>69</v>
      </c>
      <c r="D1753" s="1">
        <v>23142.0</v>
      </c>
      <c r="E1753" s="2" t="s">
        <v>63</v>
      </c>
      <c r="F1753" s="2">
        <v>176.0</v>
      </c>
      <c r="G1753" s="2" t="s">
        <v>61</v>
      </c>
      <c r="H1753" s="2" t="s">
        <v>34</v>
      </c>
      <c r="I1753" s="2" t="s">
        <v>25</v>
      </c>
      <c r="J1753" s="2" t="str">
        <f t="array" ref="J1753">XLOOKUP('Transaction Data'!$G1753,Product_Code,Biscuit_Brand)</f>
        <v>Choco Delight</v>
      </c>
      <c r="K1753" s="2">
        <f t="array" ref="K1753">XLOOKUP('Transaction Data'!$G1753,Product_Code,Cost)</f>
        <v>3</v>
      </c>
      <c r="L1753" s="2">
        <f t="array" ref="L1753">XLOOKUP('Transaction Data'!$G1753,Product_Code,Unit_Price)</f>
        <v>5</v>
      </c>
      <c r="M1753" s="3">
        <f>'Transaction Data'!$F1753*'Transaction Data'!$K1753</f>
        <v>528</v>
      </c>
      <c r="N1753" s="3">
        <f>'Transaction Data'!$F1753*'Transaction Data'!$L1753</f>
        <v>880</v>
      </c>
      <c r="O1753" s="3">
        <f>'Transaction Data'!$N1753-'Transaction Data'!$M1753</f>
        <v>352</v>
      </c>
      <c r="P1753" s="2">
        <f>DATEDIF('Transaction Data'!$D1753,'Transaction Data'!$A1753,"y")</f>
        <v>60</v>
      </c>
      <c r="Q1753" s="2" t="str">
        <f>FLOOR('Transaction Data'!$P1753,15)&amp;"-"&amp;FLOOR('Transaction Data'!$P1753,15)+14</f>
        <v>60-74</v>
      </c>
      <c r="R1753" s="2" t="str">
        <f>IF('Transaction Data'!$L1753&lt;=10,"Less Expensive","Expensive")</f>
        <v>Less Expensive</v>
      </c>
      <c r="S1753" s="4">
        <f>WEEKDAY('Transaction Data'!$A1753)</f>
        <v>6</v>
      </c>
      <c r="T1753" s="2" t="str">
        <f>IF(WEEKDAY('Transaction Data'!$A1753,2)&lt;6,"Weekday","Weekend")</f>
        <v>Weekday</v>
      </c>
    </row>
    <row r="1754" ht="15.75" customHeight="1">
      <c r="A1754" s="1">
        <v>45438.0</v>
      </c>
      <c r="B1754" s="2" t="s">
        <v>31</v>
      </c>
      <c r="C1754" s="2" t="s">
        <v>32</v>
      </c>
      <c r="D1754" s="1">
        <v>22982.0</v>
      </c>
      <c r="E1754" s="2" t="s">
        <v>37</v>
      </c>
      <c r="F1754" s="2">
        <v>230.0</v>
      </c>
      <c r="G1754" s="2" t="s">
        <v>38</v>
      </c>
      <c r="H1754" s="2" t="s">
        <v>24</v>
      </c>
      <c r="I1754" s="2" t="s">
        <v>25</v>
      </c>
      <c r="J1754" s="2" t="str">
        <f t="array" ref="J1754">XLOOKUP('Transaction Data'!$G1754,Product_Code,Biscuit_Brand)</f>
        <v>Ginger Snaps</v>
      </c>
      <c r="K1754" s="2">
        <f t="array" ref="K1754">XLOOKUP('Transaction Data'!$G1754,Product_Code,Cost)</f>
        <v>14</v>
      </c>
      <c r="L1754" s="2">
        <f t="array" ref="L1754">XLOOKUP('Transaction Data'!$G1754,Product_Code,Unit_Price)</f>
        <v>28</v>
      </c>
      <c r="M1754" s="3">
        <f>'Transaction Data'!$F1754*'Transaction Data'!$K1754</f>
        <v>3220</v>
      </c>
      <c r="N1754" s="3">
        <f>'Transaction Data'!$F1754*'Transaction Data'!$L1754</f>
        <v>6440</v>
      </c>
      <c r="O1754" s="3">
        <f>'Transaction Data'!$N1754-'Transaction Data'!$M1754</f>
        <v>3220</v>
      </c>
      <c r="P1754" s="2">
        <f>DATEDIF('Transaction Data'!$D1754,'Transaction Data'!$A1754,"y")</f>
        <v>61</v>
      </c>
      <c r="Q1754" s="2" t="str">
        <f>FLOOR('Transaction Data'!$P1754,15)&amp;"-"&amp;FLOOR('Transaction Data'!$P1754,15)+14</f>
        <v>60-74</v>
      </c>
      <c r="R1754" s="2" t="str">
        <f>IF('Transaction Data'!$L1754&lt;=10,"Less Expensive","Expensive")</f>
        <v>Expensive</v>
      </c>
      <c r="S1754" s="4">
        <f>WEEKDAY('Transaction Data'!$A1754)</f>
        <v>1</v>
      </c>
      <c r="T1754" s="2" t="str">
        <f>IF(WEEKDAY('Transaction Data'!$A1754,2)&lt;6,"Weekday","Weekend")</f>
        <v>Weekend</v>
      </c>
    </row>
    <row r="1755" ht="15.75" customHeight="1">
      <c r="A1755" s="1">
        <v>45362.0</v>
      </c>
      <c r="B1755" s="2" t="s">
        <v>36</v>
      </c>
      <c r="C1755" s="2" t="s">
        <v>21</v>
      </c>
      <c r="D1755" s="1">
        <v>32288.0</v>
      </c>
      <c r="E1755" s="2" t="s">
        <v>22</v>
      </c>
      <c r="F1755" s="2">
        <v>477.0</v>
      </c>
      <c r="G1755" s="2" t="s">
        <v>38</v>
      </c>
      <c r="H1755" s="2" t="s">
        <v>29</v>
      </c>
      <c r="I1755" s="2" t="s">
        <v>25</v>
      </c>
      <c r="J1755" s="2" t="str">
        <f t="array" ref="J1755">XLOOKUP('Transaction Data'!$G1755,Product_Code,Biscuit_Brand)</f>
        <v>Ginger Snaps</v>
      </c>
      <c r="K1755" s="2">
        <f t="array" ref="K1755">XLOOKUP('Transaction Data'!$G1755,Product_Code,Cost)</f>
        <v>14</v>
      </c>
      <c r="L1755" s="2">
        <f t="array" ref="L1755">XLOOKUP('Transaction Data'!$G1755,Product_Code,Unit_Price)</f>
        <v>28</v>
      </c>
      <c r="M1755" s="3">
        <f>'Transaction Data'!$F1755*'Transaction Data'!$K1755</f>
        <v>6678</v>
      </c>
      <c r="N1755" s="3">
        <f>'Transaction Data'!$F1755*'Transaction Data'!$L1755</f>
        <v>13356</v>
      </c>
      <c r="O1755" s="3">
        <f>'Transaction Data'!$N1755-'Transaction Data'!$M1755</f>
        <v>6678</v>
      </c>
      <c r="P1755" s="2">
        <f>DATEDIF('Transaction Data'!$D1755,'Transaction Data'!$A1755,"y")</f>
        <v>35</v>
      </c>
      <c r="Q1755" s="2" t="str">
        <f>FLOOR('Transaction Data'!$P1755,15)&amp;"-"&amp;FLOOR('Transaction Data'!$P1755,15)+14</f>
        <v>30-44</v>
      </c>
      <c r="R1755" s="2" t="str">
        <f>IF('Transaction Data'!$L1755&lt;=10,"Less Expensive","Expensive")</f>
        <v>Expensive</v>
      </c>
      <c r="S1755" s="4">
        <f>WEEKDAY('Transaction Data'!$A1755)</f>
        <v>2</v>
      </c>
      <c r="T1755" s="2" t="str">
        <f>IF(WEEKDAY('Transaction Data'!$A1755,2)&lt;6,"Weekday","Weekend")</f>
        <v>Weekday</v>
      </c>
    </row>
    <row r="1756" ht="15.75" customHeight="1">
      <c r="A1756" s="1">
        <v>45479.0</v>
      </c>
      <c r="B1756" s="2" t="s">
        <v>1722</v>
      </c>
      <c r="C1756" s="2" t="s">
        <v>21</v>
      </c>
      <c r="D1756" s="1">
        <v>35968.0</v>
      </c>
      <c r="E1756" s="2" t="s">
        <v>22</v>
      </c>
      <c r="F1756" s="2">
        <v>465.0</v>
      </c>
      <c r="G1756" s="2" t="s">
        <v>44</v>
      </c>
      <c r="H1756" s="2" t="s">
        <v>34</v>
      </c>
      <c r="I1756" s="2" t="s">
        <v>25</v>
      </c>
      <c r="J1756" s="2" t="str">
        <f t="array" ref="J1756">XLOOKUP('Transaction Data'!$G1756,Product_Code,Biscuit_Brand)</f>
        <v>Butter Crunch</v>
      </c>
      <c r="K1756" s="2">
        <f t="array" ref="K1756">XLOOKUP('Transaction Data'!$G1756,Product_Code,Cost)</f>
        <v>10</v>
      </c>
      <c r="L1756" s="2">
        <f t="array" ref="L1756">XLOOKUP('Transaction Data'!$G1756,Product_Code,Unit_Price)</f>
        <v>11</v>
      </c>
      <c r="M1756" s="3">
        <f>'Transaction Data'!$F1756*'Transaction Data'!$K1756</f>
        <v>4650</v>
      </c>
      <c r="N1756" s="3">
        <f>'Transaction Data'!$F1756*'Transaction Data'!$L1756</f>
        <v>5115</v>
      </c>
      <c r="O1756" s="3">
        <f>'Transaction Data'!$N1756-'Transaction Data'!$M1756</f>
        <v>465</v>
      </c>
      <c r="P1756" s="2">
        <f>DATEDIF('Transaction Data'!$D1756,'Transaction Data'!$A1756,"y")</f>
        <v>26</v>
      </c>
      <c r="Q1756" s="2" t="str">
        <f>FLOOR('Transaction Data'!$P1756,15)&amp;"-"&amp;FLOOR('Transaction Data'!$P1756,15)+14</f>
        <v>15-29</v>
      </c>
      <c r="R1756" s="2" t="str">
        <f>IF('Transaction Data'!$L1756&lt;=10,"Less Expensive","Expensive")</f>
        <v>Expensive</v>
      </c>
      <c r="S1756" s="4">
        <f>WEEKDAY('Transaction Data'!$A1756)</f>
        <v>7</v>
      </c>
      <c r="T1756" s="2" t="str">
        <f>IF(WEEKDAY('Transaction Data'!$A1756,2)&lt;6,"Weekday","Weekend")</f>
        <v>Weekend</v>
      </c>
    </row>
    <row r="1757" ht="15.75" customHeight="1">
      <c r="A1757" s="1">
        <v>45295.0</v>
      </c>
      <c r="B1757" s="2" t="s">
        <v>1723</v>
      </c>
      <c r="C1757" s="2" t="s">
        <v>72</v>
      </c>
      <c r="D1757" s="1">
        <v>24439.0</v>
      </c>
      <c r="E1757" s="2" t="s">
        <v>27</v>
      </c>
      <c r="F1757" s="2">
        <v>202.0</v>
      </c>
      <c r="G1757" s="2" t="s">
        <v>33</v>
      </c>
      <c r="H1757" s="2" t="s">
        <v>24</v>
      </c>
      <c r="I1757" s="2" t="s">
        <v>25</v>
      </c>
      <c r="J1757" s="2" t="str">
        <f t="array" ref="J1757">XLOOKUP('Transaction Data'!$G1757,Product_Code,Biscuit_Brand)</f>
        <v>Caramel Biscuits</v>
      </c>
      <c r="K1757" s="2">
        <f t="array" ref="K1757">XLOOKUP('Transaction Data'!$G1757,Product_Code,Cost)</f>
        <v>18</v>
      </c>
      <c r="L1757" s="2">
        <f t="array" ref="L1757">XLOOKUP('Transaction Data'!$G1757,Product_Code,Unit_Price)</f>
        <v>22</v>
      </c>
      <c r="M1757" s="3">
        <f>'Transaction Data'!$F1757*'Transaction Data'!$K1757</f>
        <v>3636</v>
      </c>
      <c r="N1757" s="3">
        <f>'Transaction Data'!$F1757*'Transaction Data'!$L1757</f>
        <v>4444</v>
      </c>
      <c r="O1757" s="3">
        <f>'Transaction Data'!$N1757-'Transaction Data'!$M1757</f>
        <v>808</v>
      </c>
      <c r="P1757" s="2">
        <f>DATEDIF('Transaction Data'!$D1757,'Transaction Data'!$A1757,"y")</f>
        <v>57</v>
      </c>
      <c r="Q1757" s="2" t="str">
        <f>FLOOR('Transaction Data'!$P1757,15)&amp;"-"&amp;FLOOR('Transaction Data'!$P1757,15)+14</f>
        <v>45-59</v>
      </c>
      <c r="R1757" s="2" t="str">
        <f>IF('Transaction Data'!$L1757&lt;=10,"Less Expensive","Expensive")</f>
        <v>Expensive</v>
      </c>
      <c r="S1757" s="4">
        <f>WEEKDAY('Transaction Data'!$A1757)</f>
        <v>5</v>
      </c>
      <c r="T1757" s="2" t="str">
        <f>IF(WEEKDAY('Transaction Data'!$A1757,2)&lt;6,"Weekday","Weekend")</f>
        <v>Weekday</v>
      </c>
    </row>
    <row r="1758" ht="15.75" customHeight="1">
      <c r="A1758" s="1">
        <v>45359.0</v>
      </c>
      <c r="B1758" s="2" t="s">
        <v>1724</v>
      </c>
      <c r="C1758" s="2" t="s">
        <v>72</v>
      </c>
      <c r="D1758" s="1">
        <v>36339.0</v>
      </c>
      <c r="E1758" s="2" t="s">
        <v>22</v>
      </c>
      <c r="F1758" s="2">
        <v>282.0</v>
      </c>
      <c r="G1758" s="2" t="s">
        <v>38</v>
      </c>
      <c r="H1758" s="2" t="s">
        <v>29</v>
      </c>
      <c r="I1758" s="2" t="s">
        <v>25</v>
      </c>
      <c r="J1758" s="2" t="str">
        <f t="array" ref="J1758">XLOOKUP('Transaction Data'!$G1758,Product_Code,Biscuit_Brand)</f>
        <v>Ginger Snaps</v>
      </c>
      <c r="K1758" s="2">
        <f t="array" ref="K1758">XLOOKUP('Transaction Data'!$G1758,Product_Code,Cost)</f>
        <v>14</v>
      </c>
      <c r="L1758" s="2">
        <f t="array" ref="L1758">XLOOKUP('Transaction Data'!$G1758,Product_Code,Unit_Price)</f>
        <v>28</v>
      </c>
      <c r="M1758" s="3">
        <f>'Transaction Data'!$F1758*'Transaction Data'!$K1758</f>
        <v>3948</v>
      </c>
      <c r="N1758" s="3">
        <f>'Transaction Data'!$F1758*'Transaction Data'!$L1758</f>
        <v>7896</v>
      </c>
      <c r="O1758" s="3">
        <f>'Transaction Data'!$N1758-'Transaction Data'!$M1758</f>
        <v>3948</v>
      </c>
      <c r="P1758" s="2">
        <f>DATEDIF('Transaction Data'!$D1758,'Transaction Data'!$A1758,"y")</f>
        <v>24</v>
      </c>
      <c r="Q1758" s="2" t="str">
        <f>FLOOR('Transaction Data'!$P1758,15)&amp;"-"&amp;FLOOR('Transaction Data'!$P1758,15)+14</f>
        <v>15-29</v>
      </c>
      <c r="R1758" s="2" t="str">
        <f>IF('Transaction Data'!$L1758&lt;=10,"Less Expensive","Expensive")</f>
        <v>Expensive</v>
      </c>
      <c r="S1758" s="4">
        <f>WEEKDAY('Transaction Data'!$A1758)</f>
        <v>6</v>
      </c>
      <c r="T1758" s="2" t="str">
        <f>IF(WEEKDAY('Transaction Data'!$A1758,2)&lt;6,"Weekday","Weekend")</f>
        <v>Weekday</v>
      </c>
    </row>
    <row r="1759" ht="15.75" customHeight="1">
      <c r="A1759" s="1">
        <v>45446.0</v>
      </c>
      <c r="B1759" s="2" t="s">
        <v>1725</v>
      </c>
      <c r="C1759" s="2" t="s">
        <v>72</v>
      </c>
      <c r="D1759" s="1">
        <v>36461.0</v>
      </c>
      <c r="E1759" s="2" t="s">
        <v>27</v>
      </c>
      <c r="F1759" s="2">
        <v>454.0</v>
      </c>
      <c r="G1759" s="2" t="s">
        <v>44</v>
      </c>
      <c r="H1759" s="2" t="s">
        <v>34</v>
      </c>
      <c r="I1759" s="2" t="s">
        <v>25</v>
      </c>
      <c r="J1759" s="2" t="str">
        <f t="array" ref="J1759">XLOOKUP('Transaction Data'!$G1759,Product_Code,Biscuit_Brand)</f>
        <v>Butter Crunch</v>
      </c>
      <c r="K1759" s="2">
        <f t="array" ref="K1759">XLOOKUP('Transaction Data'!$G1759,Product_Code,Cost)</f>
        <v>10</v>
      </c>
      <c r="L1759" s="2">
        <f t="array" ref="L1759">XLOOKUP('Transaction Data'!$G1759,Product_Code,Unit_Price)</f>
        <v>11</v>
      </c>
      <c r="M1759" s="3">
        <f>'Transaction Data'!$F1759*'Transaction Data'!$K1759</f>
        <v>4540</v>
      </c>
      <c r="N1759" s="3">
        <f>'Transaction Data'!$F1759*'Transaction Data'!$L1759</f>
        <v>4994</v>
      </c>
      <c r="O1759" s="3">
        <f>'Transaction Data'!$N1759-'Transaction Data'!$M1759</f>
        <v>454</v>
      </c>
      <c r="P1759" s="2">
        <f>DATEDIF('Transaction Data'!$D1759,'Transaction Data'!$A1759,"y")</f>
        <v>24</v>
      </c>
      <c r="Q1759" s="2" t="str">
        <f>FLOOR('Transaction Data'!$P1759,15)&amp;"-"&amp;FLOOR('Transaction Data'!$P1759,15)+14</f>
        <v>15-29</v>
      </c>
      <c r="R1759" s="2" t="str">
        <f>IF('Transaction Data'!$L1759&lt;=10,"Less Expensive","Expensive")</f>
        <v>Expensive</v>
      </c>
      <c r="S1759" s="4">
        <f>WEEKDAY('Transaction Data'!$A1759)</f>
        <v>2</v>
      </c>
      <c r="T1759" s="2" t="str">
        <f>IF(WEEKDAY('Transaction Data'!$A1759,2)&lt;6,"Weekday","Weekend")</f>
        <v>Weekday</v>
      </c>
    </row>
    <row r="1760" ht="15.75" customHeight="1">
      <c r="A1760" s="1">
        <v>45439.0</v>
      </c>
      <c r="B1760" s="2" t="s">
        <v>1726</v>
      </c>
      <c r="C1760" s="2" t="s">
        <v>72</v>
      </c>
      <c r="D1760" s="1">
        <v>22774.0</v>
      </c>
      <c r="E1760" s="2" t="s">
        <v>22</v>
      </c>
      <c r="F1760" s="2">
        <v>404.0</v>
      </c>
      <c r="G1760" s="2" t="s">
        <v>57</v>
      </c>
      <c r="H1760" s="2" t="s">
        <v>24</v>
      </c>
      <c r="I1760" s="2" t="s">
        <v>25</v>
      </c>
      <c r="J1760" s="2" t="str">
        <f t="array" ref="J1760">XLOOKUP('Transaction Data'!$G1760,Product_Code,Biscuit_Brand)</f>
        <v>Oatmeal Cookies</v>
      </c>
      <c r="K1760" s="2">
        <f t="array" ref="K1760">XLOOKUP('Transaction Data'!$G1760,Product_Code,Cost)</f>
        <v>19</v>
      </c>
      <c r="L1760" s="2">
        <f t="array" ref="L1760">XLOOKUP('Transaction Data'!$G1760,Product_Code,Unit_Price)</f>
        <v>23</v>
      </c>
      <c r="M1760" s="3">
        <f>'Transaction Data'!$F1760*'Transaction Data'!$K1760</f>
        <v>7676</v>
      </c>
      <c r="N1760" s="3">
        <f>'Transaction Data'!$F1760*'Transaction Data'!$L1760</f>
        <v>9292</v>
      </c>
      <c r="O1760" s="3">
        <f>'Transaction Data'!$N1760-'Transaction Data'!$M1760</f>
        <v>1616</v>
      </c>
      <c r="P1760" s="2">
        <f>DATEDIF('Transaction Data'!$D1760,'Transaction Data'!$A1760,"y")</f>
        <v>62</v>
      </c>
      <c r="Q1760" s="2" t="str">
        <f>FLOOR('Transaction Data'!$P1760,15)&amp;"-"&amp;FLOOR('Transaction Data'!$P1760,15)+14</f>
        <v>60-74</v>
      </c>
      <c r="R1760" s="2" t="str">
        <f>IF('Transaction Data'!$L1760&lt;=10,"Less Expensive","Expensive")</f>
        <v>Expensive</v>
      </c>
      <c r="S1760" s="4">
        <f>WEEKDAY('Transaction Data'!$A1760)</f>
        <v>2</v>
      </c>
      <c r="T1760" s="2" t="str">
        <f>IF(WEEKDAY('Transaction Data'!$A1760,2)&lt;6,"Weekday","Weekend")</f>
        <v>Weekday</v>
      </c>
    </row>
    <row r="1761" ht="15.75" customHeight="1">
      <c r="A1761" s="1">
        <v>45339.0</v>
      </c>
      <c r="B1761" s="2" t="s">
        <v>1727</v>
      </c>
      <c r="C1761" s="2" t="s">
        <v>41</v>
      </c>
      <c r="D1761" s="1">
        <v>19927.0</v>
      </c>
      <c r="E1761" s="2" t="s">
        <v>63</v>
      </c>
      <c r="F1761" s="2">
        <v>413.0</v>
      </c>
      <c r="G1761" s="2" t="s">
        <v>38</v>
      </c>
      <c r="H1761" s="2" t="s">
        <v>29</v>
      </c>
      <c r="I1761" s="2" t="s">
        <v>25</v>
      </c>
      <c r="J1761" s="2" t="str">
        <f t="array" ref="J1761">XLOOKUP('Transaction Data'!$G1761,Product_Code,Biscuit_Brand)</f>
        <v>Ginger Snaps</v>
      </c>
      <c r="K1761" s="2">
        <f t="array" ref="K1761">XLOOKUP('Transaction Data'!$G1761,Product_Code,Cost)</f>
        <v>14</v>
      </c>
      <c r="L1761" s="2">
        <f t="array" ref="L1761">XLOOKUP('Transaction Data'!$G1761,Product_Code,Unit_Price)</f>
        <v>28</v>
      </c>
      <c r="M1761" s="3">
        <f>'Transaction Data'!$F1761*'Transaction Data'!$K1761</f>
        <v>5782</v>
      </c>
      <c r="N1761" s="3">
        <f>'Transaction Data'!$F1761*'Transaction Data'!$L1761</f>
        <v>11564</v>
      </c>
      <c r="O1761" s="3">
        <f>'Transaction Data'!$N1761-'Transaction Data'!$M1761</f>
        <v>5782</v>
      </c>
      <c r="P1761" s="2">
        <f>DATEDIF('Transaction Data'!$D1761,'Transaction Data'!$A1761,"y")</f>
        <v>69</v>
      </c>
      <c r="Q1761" s="2" t="str">
        <f>FLOOR('Transaction Data'!$P1761,15)&amp;"-"&amp;FLOOR('Transaction Data'!$P1761,15)+14</f>
        <v>60-74</v>
      </c>
      <c r="R1761" s="2" t="str">
        <f>IF('Transaction Data'!$L1761&lt;=10,"Less Expensive","Expensive")</f>
        <v>Expensive</v>
      </c>
      <c r="S1761" s="4">
        <f>WEEKDAY('Transaction Data'!$A1761)</f>
        <v>7</v>
      </c>
      <c r="T1761" s="2" t="str">
        <f>IF(WEEKDAY('Transaction Data'!$A1761,2)&lt;6,"Weekday","Weekend")</f>
        <v>Weekend</v>
      </c>
    </row>
    <row r="1762" ht="15.75" customHeight="1">
      <c r="A1762" s="1">
        <v>45449.0</v>
      </c>
      <c r="B1762" s="2" t="s">
        <v>1728</v>
      </c>
      <c r="C1762" s="2" t="s">
        <v>32</v>
      </c>
      <c r="D1762" s="1">
        <v>36639.0</v>
      </c>
      <c r="E1762" s="2" t="s">
        <v>22</v>
      </c>
      <c r="F1762" s="2">
        <v>494.0</v>
      </c>
      <c r="G1762" s="2" t="s">
        <v>44</v>
      </c>
      <c r="H1762" s="2" t="s">
        <v>34</v>
      </c>
      <c r="I1762" s="2" t="s">
        <v>25</v>
      </c>
      <c r="J1762" s="2" t="str">
        <f t="array" ref="J1762">XLOOKUP('Transaction Data'!$G1762,Product_Code,Biscuit_Brand)</f>
        <v>Butter Crunch</v>
      </c>
      <c r="K1762" s="2">
        <f t="array" ref="K1762">XLOOKUP('Transaction Data'!$G1762,Product_Code,Cost)</f>
        <v>10</v>
      </c>
      <c r="L1762" s="2">
        <f t="array" ref="L1762">XLOOKUP('Transaction Data'!$G1762,Product_Code,Unit_Price)</f>
        <v>11</v>
      </c>
      <c r="M1762" s="3">
        <f>'Transaction Data'!$F1762*'Transaction Data'!$K1762</f>
        <v>4940</v>
      </c>
      <c r="N1762" s="3">
        <f>'Transaction Data'!$F1762*'Transaction Data'!$L1762</f>
        <v>5434</v>
      </c>
      <c r="O1762" s="3">
        <f>'Transaction Data'!$N1762-'Transaction Data'!$M1762</f>
        <v>494</v>
      </c>
      <c r="P1762" s="2">
        <f>DATEDIF('Transaction Data'!$D1762,'Transaction Data'!$A1762,"y")</f>
        <v>24</v>
      </c>
      <c r="Q1762" s="2" t="str">
        <f>FLOOR('Transaction Data'!$P1762,15)&amp;"-"&amp;FLOOR('Transaction Data'!$P1762,15)+14</f>
        <v>15-29</v>
      </c>
      <c r="R1762" s="2" t="str">
        <f>IF('Transaction Data'!$L1762&lt;=10,"Less Expensive","Expensive")</f>
        <v>Expensive</v>
      </c>
      <c r="S1762" s="4">
        <f>WEEKDAY('Transaction Data'!$A1762)</f>
        <v>5</v>
      </c>
      <c r="T1762" s="2" t="str">
        <f>IF(WEEKDAY('Transaction Data'!$A1762,2)&lt;6,"Weekday","Weekend")</f>
        <v>Weekday</v>
      </c>
    </row>
    <row r="1763" ht="15.75" customHeight="1">
      <c r="A1763" s="1">
        <v>45456.0</v>
      </c>
      <c r="B1763" s="2" t="s">
        <v>1729</v>
      </c>
      <c r="C1763" s="2" t="s">
        <v>21</v>
      </c>
      <c r="D1763" s="1">
        <v>30365.0</v>
      </c>
      <c r="E1763" s="2" t="s">
        <v>37</v>
      </c>
      <c r="F1763" s="2">
        <v>479.0</v>
      </c>
      <c r="G1763" s="2" t="s">
        <v>55</v>
      </c>
      <c r="H1763" s="2" t="s">
        <v>24</v>
      </c>
      <c r="I1763" s="2" t="s">
        <v>25</v>
      </c>
      <c r="J1763" s="2" t="str">
        <f t="array" ref="J1763">XLOOKUP('Transaction Data'!$G1763,Product_Code,Biscuit_Brand)</f>
        <v>Vanilla Wafers</v>
      </c>
      <c r="K1763" s="2">
        <f t="array" ref="K1763">XLOOKUP('Transaction Data'!$G1763,Product_Code,Cost)</f>
        <v>18</v>
      </c>
      <c r="L1763" s="2">
        <f t="array" ref="L1763">XLOOKUP('Transaction Data'!$G1763,Product_Code,Unit_Price)</f>
        <v>36</v>
      </c>
      <c r="M1763" s="3">
        <f>'Transaction Data'!$F1763*'Transaction Data'!$K1763</f>
        <v>8622</v>
      </c>
      <c r="N1763" s="3">
        <f>'Transaction Data'!$F1763*'Transaction Data'!$L1763</f>
        <v>17244</v>
      </c>
      <c r="O1763" s="3">
        <f>'Transaction Data'!$N1763-'Transaction Data'!$M1763</f>
        <v>8622</v>
      </c>
      <c r="P1763" s="2">
        <f>DATEDIF('Transaction Data'!$D1763,'Transaction Data'!$A1763,"y")</f>
        <v>41</v>
      </c>
      <c r="Q1763" s="2" t="str">
        <f>FLOOR('Transaction Data'!$P1763,15)&amp;"-"&amp;FLOOR('Transaction Data'!$P1763,15)+14</f>
        <v>30-44</v>
      </c>
      <c r="R1763" s="2" t="str">
        <f>IF('Transaction Data'!$L1763&lt;=10,"Less Expensive","Expensive")</f>
        <v>Expensive</v>
      </c>
      <c r="S1763" s="4">
        <f>WEEKDAY('Transaction Data'!$A1763)</f>
        <v>5</v>
      </c>
      <c r="T1763" s="2" t="str">
        <f>IF(WEEKDAY('Transaction Data'!$A1763,2)&lt;6,"Weekday","Weekend")</f>
        <v>Weekday</v>
      </c>
    </row>
    <row r="1764" ht="15.75" customHeight="1">
      <c r="A1764" s="1">
        <v>45363.0</v>
      </c>
      <c r="B1764" s="2" t="s">
        <v>1730</v>
      </c>
      <c r="C1764" s="2" t="s">
        <v>51</v>
      </c>
      <c r="D1764" s="1">
        <v>35119.0</v>
      </c>
      <c r="E1764" s="2" t="s">
        <v>27</v>
      </c>
      <c r="F1764" s="2">
        <v>297.0</v>
      </c>
      <c r="G1764" s="2" t="s">
        <v>55</v>
      </c>
      <c r="H1764" s="2" t="s">
        <v>29</v>
      </c>
      <c r="I1764" s="2" t="s">
        <v>25</v>
      </c>
      <c r="J1764" s="2" t="str">
        <f t="array" ref="J1764">XLOOKUP('Transaction Data'!$G1764,Product_Code,Biscuit_Brand)</f>
        <v>Vanilla Wafers</v>
      </c>
      <c r="K1764" s="2">
        <f t="array" ref="K1764">XLOOKUP('Transaction Data'!$G1764,Product_Code,Cost)</f>
        <v>18</v>
      </c>
      <c r="L1764" s="2">
        <f t="array" ref="L1764">XLOOKUP('Transaction Data'!$G1764,Product_Code,Unit_Price)</f>
        <v>36</v>
      </c>
      <c r="M1764" s="3">
        <f>'Transaction Data'!$F1764*'Transaction Data'!$K1764</f>
        <v>5346</v>
      </c>
      <c r="N1764" s="3">
        <f>'Transaction Data'!$F1764*'Transaction Data'!$L1764</f>
        <v>10692</v>
      </c>
      <c r="O1764" s="3">
        <f>'Transaction Data'!$N1764-'Transaction Data'!$M1764</f>
        <v>5346</v>
      </c>
      <c r="P1764" s="2">
        <f>DATEDIF('Transaction Data'!$D1764,'Transaction Data'!$A1764,"y")</f>
        <v>28</v>
      </c>
      <c r="Q1764" s="2" t="str">
        <f>FLOOR('Transaction Data'!$P1764,15)&amp;"-"&amp;FLOOR('Transaction Data'!$P1764,15)+14</f>
        <v>15-29</v>
      </c>
      <c r="R1764" s="2" t="str">
        <f>IF('Transaction Data'!$L1764&lt;=10,"Less Expensive","Expensive")</f>
        <v>Expensive</v>
      </c>
      <c r="S1764" s="4">
        <f>WEEKDAY('Transaction Data'!$A1764)</f>
        <v>3</v>
      </c>
      <c r="T1764" s="2" t="str">
        <f>IF(WEEKDAY('Transaction Data'!$A1764,2)&lt;6,"Weekday","Weekend")</f>
        <v>Weekday</v>
      </c>
    </row>
    <row r="1765" ht="15.75" customHeight="1">
      <c r="A1765" s="1">
        <v>45393.0</v>
      </c>
      <c r="B1765" s="2" t="s">
        <v>1731</v>
      </c>
      <c r="C1765" s="2" t="s">
        <v>54</v>
      </c>
      <c r="D1765" s="1">
        <v>24226.0</v>
      </c>
      <c r="E1765" s="2" t="s">
        <v>63</v>
      </c>
      <c r="F1765" s="2">
        <v>196.0</v>
      </c>
      <c r="G1765" s="2" t="s">
        <v>38</v>
      </c>
      <c r="H1765" s="2" t="s">
        <v>34</v>
      </c>
      <c r="I1765" s="2" t="s">
        <v>25</v>
      </c>
      <c r="J1765" s="2" t="str">
        <f t="array" ref="J1765">XLOOKUP('Transaction Data'!$G1765,Product_Code,Biscuit_Brand)</f>
        <v>Ginger Snaps</v>
      </c>
      <c r="K1765" s="2">
        <f t="array" ref="K1765">XLOOKUP('Transaction Data'!$G1765,Product_Code,Cost)</f>
        <v>14</v>
      </c>
      <c r="L1765" s="2">
        <f t="array" ref="L1765">XLOOKUP('Transaction Data'!$G1765,Product_Code,Unit_Price)</f>
        <v>28</v>
      </c>
      <c r="M1765" s="3">
        <f>'Transaction Data'!$F1765*'Transaction Data'!$K1765</f>
        <v>2744</v>
      </c>
      <c r="N1765" s="3">
        <f>'Transaction Data'!$F1765*'Transaction Data'!$L1765</f>
        <v>5488</v>
      </c>
      <c r="O1765" s="3">
        <f>'Transaction Data'!$N1765-'Transaction Data'!$M1765</f>
        <v>2744</v>
      </c>
      <c r="P1765" s="2">
        <f>DATEDIF('Transaction Data'!$D1765,'Transaction Data'!$A1765,"y")</f>
        <v>57</v>
      </c>
      <c r="Q1765" s="2" t="str">
        <f>FLOOR('Transaction Data'!$P1765,15)&amp;"-"&amp;FLOOR('Transaction Data'!$P1765,15)+14</f>
        <v>45-59</v>
      </c>
      <c r="R1765" s="2" t="str">
        <f>IF('Transaction Data'!$L1765&lt;=10,"Less Expensive","Expensive")</f>
        <v>Expensive</v>
      </c>
      <c r="S1765" s="4">
        <f>WEEKDAY('Transaction Data'!$A1765)</f>
        <v>5</v>
      </c>
      <c r="T1765" s="2" t="str">
        <f>IF(WEEKDAY('Transaction Data'!$A1765,2)&lt;6,"Weekday","Weekend")</f>
        <v>Weekday</v>
      </c>
    </row>
    <row r="1766" ht="15.75" customHeight="1">
      <c r="A1766" s="1">
        <v>45371.0</v>
      </c>
      <c r="B1766" s="2" t="s">
        <v>1732</v>
      </c>
      <c r="C1766" s="2" t="s">
        <v>47</v>
      </c>
      <c r="D1766" s="1">
        <v>18741.0</v>
      </c>
      <c r="E1766" s="2" t="s">
        <v>22</v>
      </c>
      <c r="F1766" s="2">
        <v>362.0</v>
      </c>
      <c r="G1766" s="2" t="s">
        <v>38</v>
      </c>
      <c r="H1766" s="2" t="s">
        <v>24</v>
      </c>
      <c r="I1766" s="2" t="s">
        <v>25</v>
      </c>
      <c r="J1766" s="2" t="str">
        <f t="array" ref="J1766">XLOOKUP('Transaction Data'!$G1766,Product_Code,Biscuit_Brand)</f>
        <v>Ginger Snaps</v>
      </c>
      <c r="K1766" s="2">
        <f t="array" ref="K1766">XLOOKUP('Transaction Data'!$G1766,Product_Code,Cost)</f>
        <v>14</v>
      </c>
      <c r="L1766" s="2">
        <f t="array" ref="L1766">XLOOKUP('Transaction Data'!$G1766,Product_Code,Unit_Price)</f>
        <v>28</v>
      </c>
      <c r="M1766" s="3">
        <f>'Transaction Data'!$F1766*'Transaction Data'!$K1766</f>
        <v>5068</v>
      </c>
      <c r="N1766" s="3">
        <f>'Transaction Data'!$F1766*'Transaction Data'!$L1766</f>
        <v>10136</v>
      </c>
      <c r="O1766" s="3">
        <f>'Transaction Data'!$N1766-'Transaction Data'!$M1766</f>
        <v>5068</v>
      </c>
      <c r="P1766" s="2">
        <f>DATEDIF('Transaction Data'!$D1766,'Transaction Data'!$A1766,"y")</f>
        <v>72</v>
      </c>
      <c r="Q1766" s="2" t="str">
        <f>FLOOR('Transaction Data'!$P1766,15)&amp;"-"&amp;FLOOR('Transaction Data'!$P1766,15)+14</f>
        <v>60-74</v>
      </c>
      <c r="R1766" s="2" t="str">
        <f>IF('Transaction Data'!$L1766&lt;=10,"Less Expensive","Expensive")</f>
        <v>Expensive</v>
      </c>
      <c r="S1766" s="4">
        <f>WEEKDAY('Transaction Data'!$A1766)</f>
        <v>4</v>
      </c>
      <c r="T1766" s="2" t="str">
        <f>IF(WEEKDAY('Transaction Data'!$A1766,2)&lt;6,"Weekday","Weekend")</f>
        <v>Weekday</v>
      </c>
    </row>
    <row r="1767" ht="15.75" customHeight="1">
      <c r="A1767" s="1">
        <v>45350.0</v>
      </c>
      <c r="B1767" s="2" t="s">
        <v>1733</v>
      </c>
      <c r="C1767" s="2" t="s">
        <v>69</v>
      </c>
      <c r="D1767" s="1">
        <v>16914.0</v>
      </c>
      <c r="E1767" s="2" t="s">
        <v>22</v>
      </c>
      <c r="F1767" s="2">
        <v>206.0</v>
      </c>
      <c r="G1767" s="2" t="s">
        <v>48</v>
      </c>
      <c r="H1767" s="2" t="s">
        <v>29</v>
      </c>
      <c r="I1767" s="2" t="s">
        <v>25</v>
      </c>
      <c r="J1767" s="2" t="str">
        <f t="array" ref="J1767">XLOOKUP('Transaction Data'!$G1767,Product_Code,Biscuit_Brand)</f>
        <v>Lemon Crisps</v>
      </c>
      <c r="K1767" s="2">
        <f t="array" ref="K1767">XLOOKUP('Transaction Data'!$G1767,Product_Code,Cost)</f>
        <v>7</v>
      </c>
      <c r="L1767" s="2">
        <f t="array" ref="L1767">XLOOKUP('Transaction Data'!$G1767,Product_Code,Unit_Price)</f>
        <v>9</v>
      </c>
      <c r="M1767" s="3">
        <f>'Transaction Data'!$F1767*'Transaction Data'!$K1767</f>
        <v>1442</v>
      </c>
      <c r="N1767" s="3">
        <f>'Transaction Data'!$F1767*'Transaction Data'!$L1767</f>
        <v>1854</v>
      </c>
      <c r="O1767" s="3">
        <f>'Transaction Data'!$N1767-'Transaction Data'!$M1767</f>
        <v>412</v>
      </c>
      <c r="P1767" s="2">
        <f>DATEDIF('Transaction Data'!$D1767,'Transaction Data'!$A1767,"y")</f>
        <v>77</v>
      </c>
      <c r="Q1767" s="2" t="str">
        <f>FLOOR('Transaction Data'!$P1767,15)&amp;"-"&amp;FLOOR('Transaction Data'!$P1767,15)+14</f>
        <v>75-89</v>
      </c>
      <c r="R1767" s="2" t="str">
        <f>IF('Transaction Data'!$L1767&lt;=10,"Less Expensive","Expensive")</f>
        <v>Less Expensive</v>
      </c>
      <c r="S1767" s="4">
        <f>WEEKDAY('Transaction Data'!$A1767)</f>
        <v>4</v>
      </c>
      <c r="T1767" s="2" t="str">
        <f>IF(WEEKDAY('Transaction Data'!$A1767,2)&lt;6,"Weekday","Weekend")</f>
        <v>Weekday</v>
      </c>
    </row>
    <row r="1768" ht="15.75" customHeight="1">
      <c r="A1768" s="1">
        <v>45477.0</v>
      </c>
      <c r="B1768" s="2" t="s">
        <v>1734</v>
      </c>
      <c r="C1768" s="2" t="s">
        <v>65</v>
      </c>
      <c r="D1768" s="1">
        <v>20016.0</v>
      </c>
      <c r="E1768" s="2" t="s">
        <v>22</v>
      </c>
      <c r="F1768" s="2">
        <v>155.0</v>
      </c>
      <c r="G1768" s="2" t="s">
        <v>60</v>
      </c>
      <c r="H1768" s="2" t="s">
        <v>34</v>
      </c>
      <c r="I1768" s="2" t="s">
        <v>25</v>
      </c>
      <c r="J1768" s="2" t="str">
        <f t="array" ref="J1768">XLOOKUP('Transaction Data'!$G1768,Product_Code,Biscuit_Brand)</f>
        <v>Peanut Butter Bites</v>
      </c>
      <c r="K1768" s="2">
        <f t="array" ref="K1768">XLOOKUP('Transaction Data'!$G1768,Product_Code,Cost)</f>
        <v>5</v>
      </c>
      <c r="L1768" s="2">
        <f t="array" ref="L1768">XLOOKUP('Transaction Data'!$G1768,Product_Code,Unit_Price)</f>
        <v>7</v>
      </c>
      <c r="M1768" s="3">
        <f>'Transaction Data'!$F1768*'Transaction Data'!$K1768</f>
        <v>775</v>
      </c>
      <c r="N1768" s="3">
        <f>'Transaction Data'!$F1768*'Transaction Data'!$L1768</f>
        <v>1085</v>
      </c>
      <c r="O1768" s="3">
        <f>'Transaction Data'!$N1768-'Transaction Data'!$M1768</f>
        <v>310</v>
      </c>
      <c r="P1768" s="2">
        <f>DATEDIF('Transaction Data'!$D1768,'Transaction Data'!$A1768,"y")</f>
        <v>69</v>
      </c>
      <c r="Q1768" s="2" t="str">
        <f>FLOOR('Transaction Data'!$P1768,15)&amp;"-"&amp;FLOOR('Transaction Data'!$P1768,15)+14</f>
        <v>60-74</v>
      </c>
      <c r="R1768" s="2" t="str">
        <f>IF('Transaction Data'!$L1768&lt;=10,"Less Expensive","Expensive")</f>
        <v>Less Expensive</v>
      </c>
      <c r="S1768" s="4">
        <f>WEEKDAY('Transaction Data'!$A1768)</f>
        <v>5</v>
      </c>
      <c r="T1768" s="2" t="str">
        <f>IF(WEEKDAY('Transaction Data'!$A1768,2)&lt;6,"Weekday","Weekend")</f>
        <v>Weekday</v>
      </c>
    </row>
    <row r="1769" ht="15.75" customHeight="1">
      <c r="A1769" s="1">
        <v>45293.0</v>
      </c>
      <c r="B1769" s="2" t="s">
        <v>1735</v>
      </c>
      <c r="C1769" s="2" t="s">
        <v>78</v>
      </c>
      <c r="D1769" s="1">
        <v>23446.0</v>
      </c>
      <c r="E1769" s="2" t="s">
        <v>63</v>
      </c>
      <c r="F1769" s="2">
        <v>248.0</v>
      </c>
      <c r="G1769" s="2" t="s">
        <v>55</v>
      </c>
      <c r="H1769" s="2" t="s">
        <v>24</v>
      </c>
      <c r="I1769" s="2" t="s">
        <v>30</v>
      </c>
      <c r="J1769" s="2" t="str">
        <f t="array" ref="J1769">XLOOKUP('Transaction Data'!$G1769,Product_Code,Biscuit_Brand)</f>
        <v>Vanilla Wafers</v>
      </c>
      <c r="K1769" s="2">
        <f t="array" ref="K1769">XLOOKUP('Transaction Data'!$G1769,Product_Code,Cost)</f>
        <v>18</v>
      </c>
      <c r="L1769" s="2">
        <f t="array" ref="L1769">XLOOKUP('Transaction Data'!$G1769,Product_Code,Unit_Price)</f>
        <v>36</v>
      </c>
      <c r="M1769" s="3">
        <f>'Transaction Data'!$F1769*'Transaction Data'!$K1769</f>
        <v>4464</v>
      </c>
      <c r="N1769" s="3">
        <f>'Transaction Data'!$F1769*'Transaction Data'!$L1769</f>
        <v>8928</v>
      </c>
      <c r="O1769" s="3">
        <f>'Transaction Data'!$N1769-'Transaction Data'!$M1769</f>
        <v>4464</v>
      </c>
      <c r="P1769" s="2">
        <f>DATEDIF('Transaction Data'!$D1769,'Transaction Data'!$A1769,"y")</f>
        <v>59</v>
      </c>
      <c r="Q1769" s="2" t="str">
        <f>FLOOR('Transaction Data'!$P1769,15)&amp;"-"&amp;FLOOR('Transaction Data'!$P1769,15)+14</f>
        <v>45-59</v>
      </c>
      <c r="R1769" s="2" t="str">
        <f>IF('Transaction Data'!$L1769&lt;=10,"Less Expensive","Expensive")</f>
        <v>Expensive</v>
      </c>
      <c r="S1769" s="4">
        <f>WEEKDAY('Transaction Data'!$A1769)</f>
        <v>3</v>
      </c>
      <c r="T1769" s="2" t="str">
        <f>IF(WEEKDAY('Transaction Data'!$A1769,2)&lt;6,"Weekday","Weekend")</f>
        <v>Weekday</v>
      </c>
    </row>
    <row r="1770" ht="15.75" customHeight="1">
      <c r="A1770" s="1">
        <v>45301.0</v>
      </c>
      <c r="B1770" s="2" t="s">
        <v>1736</v>
      </c>
      <c r="C1770" s="2" t="s">
        <v>69</v>
      </c>
      <c r="D1770" s="1">
        <v>33962.0</v>
      </c>
      <c r="E1770" s="2" t="s">
        <v>27</v>
      </c>
      <c r="F1770" s="2">
        <v>189.0</v>
      </c>
      <c r="G1770" s="2" t="s">
        <v>28</v>
      </c>
      <c r="H1770" s="2" t="s">
        <v>29</v>
      </c>
      <c r="I1770" s="2" t="s">
        <v>25</v>
      </c>
      <c r="J1770" s="2" t="str">
        <f t="array" ref="J1770">XLOOKUP('Transaction Data'!$G1770,Product_Code,Biscuit_Brand)</f>
        <v>Shortbread</v>
      </c>
      <c r="K1770" s="2">
        <f t="array" ref="K1770">XLOOKUP('Transaction Data'!$G1770,Product_Code,Cost)</f>
        <v>10</v>
      </c>
      <c r="L1770" s="2">
        <f t="array" ref="L1770">XLOOKUP('Transaction Data'!$G1770,Product_Code,Unit_Price)</f>
        <v>45</v>
      </c>
      <c r="M1770" s="3">
        <f>'Transaction Data'!$F1770*'Transaction Data'!$K1770</f>
        <v>1890</v>
      </c>
      <c r="N1770" s="3">
        <f>'Transaction Data'!$F1770*'Transaction Data'!$L1770</f>
        <v>8505</v>
      </c>
      <c r="O1770" s="3">
        <f>'Transaction Data'!$N1770-'Transaction Data'!$M1770</f>
        <v>6615</v>
      </c>
      <c r="P1770" s="2">
        <f>DATEDIF('Transaction Data'!$D1770,'Transaction Data'!$A1770,"y")</f>
        <v>31</v>
      </c>
      <c r="Q1770" s="2" t="str">
        <f>FLOOR('Transaction Data'!$P1770,15)&amp;"-"&amp;FLOOR('Transaction Data'!$P1770,15)+14</f>
        <v>30-44</v>
      </c>
      <c r="R1770" s="2" t="str">
        <f>IF('Transaction Data'!$L1770&lt;=10,"Less Expensive","Expensive")</f>
        <v>Expensive</v>
      </c>
      <c r="S1770" s="4">
        <f>WEEKDAY('Transaction Data'!$A1770)</f>
        <v>4</v>
      </c>
      <c r="T1770" s="2" t="str">
        <f>IF(WEEKDAY('Transaction Data'!$A1770,2)&lt;6,"Weekday","Weekend")</f>
        <v>Weekday</v>
      </c>
    </row>
    <row r="1771" ht="15.75" customHeight="1">
      <c r="A1771" s="1">
        <v>45380.0</v>
      </c>
      <c r="B1771" s="2" t="s">
        <v>1737</v>
      </c>
      <c r="C1771" s="2" t="s">
        <v>72</v>
      </c>
      <c r="D1771" s="1">
        <v>32381.0</v>
      </c>
      <c r="E1771" s="2" t="s">
        <v>27</v>
      </c>
      <c r="F1771" s="2">
        <v>286.0</v>
      </c>
      <c r="G1771" s="2" t="s">
        <v>33</v>
      </c>
      <c r="H1771" s="2" t="s">
        <v>34</v>
      </c>
      <c r="I1771" s="2" t="s">
        <v>25</v>
      </c>
      <c r="J1771" s="2" t="str">
        <f t="array" ref="J1771">XLOOKUP('Transaction Data'!$G1771,Product_Code,Biscuit_Brand)</f>
        <v>Caramel Biscuits</v>
      </c>
      <c r="K1771" s="2">
        <f t="array" ref="K1771">XLOOKUP('Transaction Data'!$G1771,Product_Code,Cost)</f>
        <v>18</v>
      </c>
      <c r="L1771" s="2">
        <f t="array" ref="L1771">XLOOKUP('Transaction Data'!$G1771,Product_Code,Unit_Price)</f>
        <v>22</v>
      </c>
      <c r="M1771" s="3">
        <f>'Transaction Data'!$F1771*'Transaction Data'!$K1771</f>
        <v>5148</v>
      </c>
      <c r="N1771" s="3">
        <f>'Transaction Data'!$F1771*'Transaction Data'!$L1771</f>
        <v>6292</v>
      </c>
      <c r="O1771" s="3">
        <f>'Transaction Data'!$N1771-'Transaction Data'!$M1771</f>
        <v>1144</v>
      </c>
      <c r="P1771" s="2">
        <f>DATEDIF('Transaction Data'!$D1771,'Transaction Data'!$A1771,"y")</f>
        <v>35</v>
      </c>
      <c r="Q1771" s="2" t="str">
        <f>FLOOR('Transaction Data'!$P1771,15)&amp;"-"&amp;FLOOR('Transaction Data'!$P1771,15)+14</f>
        <v>30-44</v>
      </c>
      <c r="R1771" s="2" t="str">
        <f>IF('Transaction Data'!$L1771&lt;=10,"Less Expensive","Expensive")</f>
        <v>Expensive</v>
      </c>
      <c r="S1771" s="4">
        <f>WEEKDAY('Transaction Data'!$A1771)</f>
        <v>6</v>
      </c>
      <c r="T1771" s="2" t="str">
        <f>IF(WEEKDAY('Transaction Data'!$A1771,2)&lt;6,"Weekday","Weekend")</f>
        <v>Weekday</v>
      </c>
    </row>
    <row r="1772" ht="15.75" customHeight="1">
      <c r="A1772" s="1">
        <v>45466.0</v>
      </c>
      <c r="B1772" s="2" t="s">
        <v>1738</v>
      </c>
      <c r="C1772" s="2" t="s">
        <v>72</v>
      </c>
      <c r="D1772" s="1">
        <v>28130.0</v>
      </c>
      <c r="E1772" s="2" t="s">
        <v>27</v>
      </c>
      <c r="F1772" s="2">
        <v>417.0</v>
      </c>
      <c r="G1772" s="2" t="s">
        <v>23</v>
      </c>
      <c r="H1772" s="2" t="s">
        <v>24</v>
      </c>
      <c r="I1772" s="2" t="s">
        <v>25</v>
      </c>
      <c r="J1772" s="2" t="str">
        <f t="array" ref="J1772">XLOOKUP('Transaction Data'!$G1772,Product_Code,Biscuit_Brand)</f>
        <v>Cinnamon Swirls</v>
      </c>
      <c r="K1772" s="2">
        <f t="array" ref="K1772">XLOOKUP('Transaction Data'!$G1772,Product_Code,Cost)</f>
        <v>10</v>
      </c>
      <c r="L1772" s="2">
        <f t="array" ref="L1772">XLOOKUP('Transaction Data'!$G1772,Product_Code,Unit_Price)</f>
        <v>14</v>
      </c>
      <c r="M1772" s="3">
        <f>'Transaction Data'!$F1772*'Transaction Data'!$K1772</f>
        <v>4170</v>
      </c>
      <c r="N1772" s="3">
        <f>'Transaction Data'!$F1772*'Transaction Data'!$L1772</f>
        <v>5838</v>
      </c>
      <c r="O1772" s="3">
        <f>'Transaction Data'!$N1772-'Transaction Data'!$M1772</f>
        <v>1668</v>
      </c>
      <c r="P1772" s="2">
        <f>DATEDIF('Transaction Data'!$D1772,'Transaction Data'!$A1772,"y")</f>
        <v>47</v>
      </c>
      <c r="Q1772" s="2" t="str">
        <f>FLOOR('Transaction Data'!$P1772,15)&amp;"-"&amp;FLOOR('Transaction Data'!$P1772,15)+14</f>
        <v>45-59</v>
      </c>
      <c r="R1772" s="2" t="str">
        <f>IF('Transaction Data'!$L1772&lt;=10,"Less Expensive","Expensive")</f>
        <v>Expensive</v>
      </c>
      <c r="S1772" s="4">
        <f>WEEKDAY('Transaction Data'!$A1772)</f>
        <v>1</v>
      </c>
      <c r="T1772" s="2" t="str">
        <f>IF(WEEKDAY('Transaction Data'!$A1772,2)&lt;6,"Weekday","Weekend")</f>
        <v>Weekend</v>
      </c>
    </row>
    <row r="1773" ht="15.75" customHeight="1">
      <c r="A1773" s="1">
        <v>45382.0</v>
      </c>
      <c r="B1773" s="2" t="s">
        <v>1739</v>
      </c>
      <c r="C1773" s="2" t="s">
        <v>51</v>
      </c>
      <c r="D1773" s="1">
        <v>28830.0</v>
      </c>
      <c r="E1773" s="2" t="s">
        <v>27</v>
      </c>
      <c r="F1773" s="2">
        <v>51.0</v>
      </c>
      <c r="G1773" s="2" t="s">
        <v>44</v>
      </c>
      <c r="H1773" s="2" t="s">
        <v>29</v>
      </c>
      <c r="I1773" s="2" t="s">
        <v>25</v>
      </c>
      <c r="J1773" s="2" t="str">
        <f t="array" ref="J1773">XLOOKUP('Transaction Data'!$G1773,Product_Code,Biscuit_Brand)</f>
        <v>Butter Crunch</v>
      </c>
      <c r="K1773" s="2">
        <f t="array" ref="K1773">XLOOKUP('Transaction Data'!$G1773,Product_Code,Cost)</f>
        <v>10</v>
      </c>
      <c r="L1773" s="2">
        <f t="array" ref="L1773">XLOOKUP('Transaction Data'!$G1773,Product_Code,Unit_Price)</f>
        <v>11</v>
      </c>
      <c r="M1773" s="3">
        <f>'Transaction Data'!$F1773*'Transaction Data'!$K1773</f>
        <v>510</v>
      </c>
      <c r="N1773" s="3">
        <f>'Transaction Data'!$F1773*'Transaction Data'!$L1773</f>
        <v>561</v>
      </c>
      <c r="O1773" s="3">
        <f>'Transaction Data'!$N1773-'Transaction Data'!$M1773</f>
        <v>51</v>
      </c>
      <c r="P1773" s="2">
        <f>DATEDIF('Transaction Data'!$D1773,'Transaction Data'!$A1773,"y")</f>
        <v>45</v>
      </c>
      <c r="Q1773" s="2" t="str">
        <f>FLOOR('Transaction Data'!$P1773,15)&amp;"-"&amp;FLOOR('Transaction Data'!$P1773,15)+14</f>
        <v>45-59</v>
      </c>
      <c r="R1773" s="2" t="str">
        <f>IF('Transaction Data'!$L1773&lt;=10,"Less Expensive","Expensive")</f>
        <v>Expensive</v>
      </c>
      <c r="S1773" s="4">
        <f>WEEKDAY('Transaction Data'!$A1773)</f>
        <v>1</v>
      </c>
      <c r="T1773" s="2" t="str">
        <f>IF(WEEKDAY('Transaction Data'!$A1773,2)&lt;6,"Weekday","Weekend")</f>
        <v>Weekend</v>
      </c>
    </row>
    <row r="1774" ht="15.75" customHeight="1">
      <c r="A1774" s="1">
        <v>45420.0</v>
      </c>
      <c r="B1774" s="2" t="s">
        <v>1740</v>
      </c>
      <c r="C1774" s="2" t="s">
        <v>51</v>
      </c>
      <c r="D1774" s="1">
        <v>33503.0</v>
      </c>
      <c r="E1774" s="2" t="s">
        <v>27</v>
      </c>
      <c r="F1774" s="2">
        <v>498.0</v>
      </c>
      <c r="G1774" s="2" t="s">
        <v>33</v>
      </c>
      <c r="H1774" s="2" t="s">
        <v>34</v>
      </c>
      <c r="I1774" s="2" t="s">
        <v>25</v>
      </c>
      <c r="J1774" s="2" t="str">
        <f t="array" ref="J1774">XLOOKUP('Transaction Data'!$G1774,Product_Code,Biscuit_Brand)</f>
        <v>Caramel Biscuits</v>
      </c>
      <c r="K1774" s="2">
        <f t="array" ref="K1774">XLOOKUP('Transaction Data'!$G1774,Product_Code,Cost)</f>
        <v>18</v>
      </c>
      <c r="L1774" s="2">
        <f t="array" ref="L1774">XLOOKUP('Transaction Data'!$G1774,Product_Code,Unit_Price)</f>
        <v>22</v>
      </c>
      <c r="M1774" s="3">
        <f>'Transaction Data'!$F1774*'Transaction Data'!$K1774</f>
        <v>8964</v>
      </c>
      <c r="N1774" s="3">
        <f>'Transaction Data'!$F1774*'Transaction Data'!$L1774</f>
        <v>10956</v>
      </c>
      <c r="O1774" s="3">
        <f>'Transaction Data'!$N1774-'Transaction Data'!$M1774</f>
        <v>1992</v>
      </c>
      <c r="P1774" s="2">
        <f>DATEDIF('Transaction Data'!$D1774,'Transaction Data'!$A1774,"y")</f>
        <v>32</v>
      </c>
      <c r="Q1774" s="2" t="str">
        <f>FLOOR('Transaction Data'!$P1774,15)&amp;"-"&amp;FLOOR('Transaction Data'!$P1774,15)+14</f>
        <v>30-44</v>
      </c>
      <c r="R1774" s="2" t="str">
        <f>IF('Transaction Data'!$L1774&lt;=10,"Less Expensive","Expensive")</f>
        <v>Expensive</v>
      </c>
      <c r="S1774" s="4">
        <f>WEEKDAY('Transaction Data'!$A1774)</f>
        <v>4</v>
      </c>
      <c r="T1774" s="2" t="str">
        <f>IF(WEEKDAY('Transaction Data'!$A1774,2)&lt;6,"Weekday","Weekend")</f>
        <v>Weekday</v>
      </c>
    </row>
    <row r="1775" ht="15.75" customHeight="1">
      <c r="A1775" s="1">
        <v>45468.0</v>
      </c>
      <c r="B1775" s="2" t="s">
        <v>1741</v>
      </c>
      <c r="C1775" s="2" t="s">
        <v>78</v>
      </c>
      <c r="D1775" s="1">
        <v>27518.0</v>
      </c>
      <c r="E1775" s="2" t="s">
        <v>22</v>
      </c>
      <c r="F1775" s="2">
        <v>362.0</v>
      </c>
      <c r="G1775" s="2" t="s">
        <v>23</v>
      </c>
      <c r="H1775" s="2" t="s">
        <v>24</v>
      </c>
      <c r="I1775" s="2" t="s">
        <v>25</v>
      </c>
      <c r="J1775" s="2" t="str">
        <f t="array" ref="J1775">XLOOKUP('Transaction Data'!$G1775,Product_Code,Biscuit_Brand)</f>
        <v>Cinnamon Swirls</v>
      </c>
      <c r="K1775" s="2">
        <f t="array" ref="K1775">XLOOKUP('Transaction Data'!$G1775,Product_Code,Cost)</f>
        <v>10</v>
      </c>
      <c r="L1775" s="2">
        <f t="array" ref="L1775">XLOOKUP('Transaction Data'!$G1775,Product_Code,Unit_Price)</f>
        <v>14</v>
      </c>
      <c r="M1775" s="3">
        <f>'Transaction Data'!$F1775*'Transaction Data'!$K1775</f>
        <v>3620</v>
      </c>
      <c r="N1775" s="3">
        <f>'Transaction Data'!$F1775*'Transaction Data'!$L1775</f>
        <v>5068</v>
      </c>
      <c r="O1775" s="3">
        <f>'Transaction Data'!$N1775-'Transaction Data'!$M1775</f>
        <v>1448</v>
      </c>
      <c r="P1775" s="2">
        <f>DATEDIF('Transaction Data'!$D1775,'Transaction Data'!$A1775,"y")</f>
        <v>49</v>
      </c>
      <c r="Q1775" s="2" t="str">
        <f>FLOOR('Transaction Data'!$P1775,15)&amp;"-"&amp;FLOOR('Transaction Data'!$P1775,15)+14</f>
        <v>45-59</v>
      </c>
      <c r="R1775" s="2" t="str">
        <f>IF('Transaction Data'!$L1775&lt;=10,"Less Expensive","Expensive")</f>
        <v>Expensive</v>
      </c>
      <c r="S1775" s="4">
        <f>WEEKDAY('Transaction Data'!$A1775)</f>
        <v>3</v>
      </c>
      <c r="T1775" s="2" t="str">
        <f>IF(WEEKDAY('Transaction Data'!$A1775,2)&lt;6,"Weekday","Weekend")</f>
        <v>Weekday</v>
      </c>
    </row>
    <row r="1776" ht="15.75" customHeight="1">
      <c r="A1776" s="1">
        <v>45485.0</v>
      </c>
      <c r="B1776" s="2" t="s">
        <v>1742</v>
      </c>
      <c r="C1776" s="2" t="s">
        <v>32</v>
      </c>
      <c r="D1776" s="1">
        <v>22525.0</v>
      </c>
      <c r="E1776" s="2" t="s">
        <v>37</v>
      </c>
      <c r="F1776" s="2">
        <v>203.0</v>
      </c>
      <c r="G1776" s="2" t="s">
        <v>61</v>
      </c>
      <c r="H1776" s="2" t="s">
        <v>29</v>
      </c>
      <c r="I1776" s="2" t="s">
        <v>25</v>
      </c>
      <c r="J1776" s="2" t="str">
        <f t="array" ref="J1776">XLOOKUP('Transaction Data'!$G1776,Product_Code,Biscuit_Brand)</f>
        <v>Choco Delight</v>
      </c>
      <c r="K1776" s="2">
        <f t="array" ref="K1776">XLOOKUP('Transaction Data'!$G1776,Product_Code,Cost)</f>
        <v>3</v>
      </c>
      <c r="L1776" s="2">
        <f t="array" ref="L1776">XLOOKUP('Transaction Data'!$G1776,Product_Code,Unit_Price)</f>
        <v>5</v>
      </c>
      <c r="M1776" s="3">
        <f>'Transaction Data'!$F1776*'Transaction Data'!$K1776</f>
        <v>609</v>
      </c>
      <c r="N1776" s="3">
        <f>'Transaction Data'!$F1776*'Transaction Data'!$L1776</f>
        <v>1015</v>
      </c>
      <c r="O1776" s="3">
        <f>'Transaction Data'!$N1776-'Transaction Data'!$M1776</f>
        <v>406</v>
      </c>
      <c r="P1776" s="2">
        <f>DATEDIF('Transaction Data'!$D1776,'Transaction Data'!$A1776,"y")</f>
        <v>62</v>
      </c>
      <c r="Q1776" s="2" t="str">
        <f>FLOOR('Transaction Data'!$P1776,15)&amp;"-"&amp;FLOOR('Transaction Data'!$P1776,15)+14</f>
        <v>60-74</v>
      </c>
      <c r="R1776" s="2" t="str">
        <f>IF('Transaction Data'!$L1776&lt;=10,"Less Expensive","Expensive")</f>
        <v>Less Expensive</v>
      </c>
      <c r="S1776" s="4">
        <f>WEEKDAY('Transaction Data'!$A1776)</f>
        <v>6</v>
      </c>
      <c r="T1776" s="2" t="str">
        <f>IF(WEEKDAY('Transaction Data'!$A1776,2)&lt;6,"Weekday","Weekend")</f>
        <v>Weekday</v>
      </c>
    </row>
    <row r="1777" ht="15.75" customHeight="1">
      <c r="A1777" s="1">
        <v>45359.0</v>
      </c>
      <c r="B1777" s="2" t="s">
        <v>1743</v>
      </c>
      <c r="C1777" s="2" t="s">
        <v>69</v>
      </c>
      <c r="D1777" s="1">
        <v>19315.0</v>
      </c>
      <c r="E1777" s="2" t="s">
        <v>37</v>
      </c>
      <c r="F1777" s="2">
        <v>496.0</v>
      </c>
      <c r="G1777" s="2" t="s">
        <v>60</v>
      </c>
      <c r="H1777" s="2" t="s">
        <v>34</v>
      </c>
      <c r="I1777" s="2" t="s">
        <v>25</v>
      </c>
      <c r="J1777" s="2" t="str">
        <f t="array" ref="J1777">XLOOKUP('Transaction Data'!$G1777,Product_Code,Biscuit_Brand)</f>
        <v>Peanut Butter Bites</v>
      </c>
      <c r="K1777" s="2">
        <f t="array" ref="K1777">XLOOKUP('Transaction Data'!$G1777,Product_Code,Cost)</f>
        <v>5</v>
      </c>
      <c r="L1777" s="2">
        <f t="array" ref="L1777">XLOOKUP('Transaction Data'!$G1777,Product_Code,Unit_Price)</f>
        <v>7</v>
      </c>
      <c r="M1777" s="3">
        <f>'Transaction Data'!$F1777*'Transaction Data'!$K1777</f>
        <v>2480</v>
      </c>
      <c r="N1777" s="3">
        <f>'Transaction Data'!$F1777*'Transaction Data'!$L1777</f>
        <v>3472</v>
      </c>
      <c r="O1777" s="3">
        <f>'Transaction Data'!$N1777-'Transaction Data'!$M1777</f>
        <v>992</v>
      </c>
      <c r="P1777" s="2">
        <f>DATEDIF('Transaction Data'!$D1777,'Transaction Data'!$A1777,"y")</f>
        <v>71</v>
      </c>
      <c r="Q1777" s="2" t="str">
        <f>FLOOR('Transaction Data'!$P1777,15)&amp;"-"&amp;FLOOR('Transaction Data'!$P1777,15)+14</f>
        <v>60-74</v>
      </c>
      <c r="R1777" s="2" t="str">
        <f>IF('Transaction Data'!$L1777&lt;=10,"Less Expensive","Expensive")</f>
        <v>Less Expensive</v>
      </c>
      <c r="S1777" s="4">
        <f>WEEKDAY('Transaction Data'!$A1777)</f>
        <v>6</v>
      </c>
      <c r="T1777" s="2" t="str">
        <f>IF(WEEKDAY('Transaction Data'!$A1777,2)&lt;6,"Weekday","Weekend")</f>
        <v>Weekday</v>
      </c>
    </row>
    <row r="1778" ht="15.75" customHeight="1">
      <c r="A1778" s="1">
        <v>45309.0</v>
      </c>
      <c r="B1778" s="2" t="s">
        <v>1744</v>
      </c>
      <c r="C1778" s="2" t="s">
        <v>72</v>
      </c>
      <c r="D1778" s="1">
        <v>21993.0</v>
      </c>
      <c r="E1778" s="2" t="s">
        <v>63</v>
      </c>
      <c r="F1778" s="2">
        <v>36.0</v>
      </c>
      <c r="G1778" s="2" t="s">
        <v>61</v>
      </c>
      <c r="H1778" s="2" t="s">
        <v>24</v>
      </c>
      <c r="I1778" s="2" t="s">
        <v>25</v>
      </c>
      <c r="J1778" s="2" t="str">
        <f t="array" ref="J1778">XLOOKUP('Transaction Data'!$G1778,Product_Code,Biscuit_Brand)</f>
        <v>Choco Delight</v>
      </c>
      <c r="K1778" s="2">
        <f t="array" ref="K1778">XLOOKUP('Transaction Data'!$G1778,Product_Code,Cost)</f>
        <v>3</v>
      </c>
      <c r="L1778" s="2">
        <f t="array" ref="L1778">XLOOKUP('Transaction Data'!$G1778,Product_Code,Unit_Price)</f>
        <v>5</v>
      </c>
      <c r="M1778" s="3">
        <f>'Transaction Data'!$F1778*'Transaction Data'!$K1778</f>
        <v>108</v>
      </c>
      <c r="N1778" s="3">
        <f>'Transaction Data'!$F1778*'Transaction Data'!$L1778</f>
        <v>180</v>
      </c>
      <c r="O1778" s="3">
        <f>'Transaction Data'!$N1778-'Transaction Data'!$M1778</f>
        <v>72</v>
      </c>
      <c r="P1778" s="2">
        <f>DATEDIF('Transaction Data'!$D1778,'Transaction Data'!$A1778,"y")</f>
        <v>63</v>
      </c>
      <c r="Q1778" s="2" t="str">
        <f>FLOOR('Transaction Data'!$P1778,15)&amp;"-"&amp;FLOOR('Transaction Data'!$P1778,15)+14</f>
        <v>60-74</v>
      </c>
      <c r="R1778" s="2" t="str">
        <f>IF('Transaction Data'!$L1778&lt;=10,"Less Expensive","Expensive")</f>
        <v>Less Expensive</v>
      </c>
      <c r="S1778" s="4">
        <f>WEEKDAY('Transaction Data'!$A1778)</f>
        <v>5</v>
      </c>
      <c r="T1778" s="2" t="str">
        <f>IF(WEEKDAY('Transaction Data'!$A1778,2)&lt;6,"Weekday","Weekend")</f>
        <v>Weekday</v>
      </c>
    </row>
    <row r="1779" ht="15.75" customHeight="1">
      <c r="A1779" s="1">
        <v>45460.0</v>
      </c>
      <c r="B1779" s="2" t="s">
        <v>1745</v>
      </c>
      <c r="C1779" s="2" t="s">
        <v>72</v>
      </c>
      <c r="D1779" s="1">
        <v>19376.0</v>
      </c>
      <c r="E1779" s="2" t="s">
        <v>22</v>
      </c>
      <c r="F1779" s="2">
        <v>99.0</v>
      </c>
      <c r="G1779" s="2" t="s">
        <v>48</v>
      </c>
      <c r="H1779" s="2" t="s">
        <v>29</v>
      </c>
      <c r="I1779" s="2" t="s">
        <v>25</v>
      </c>
      <c r="J1779" s="2" t="str">
        <f t="array" ref="J1779">XLOOKUP('Transaction Data'!$G1779,Product_Code,Biscuit_Brand)</f>
        <v>Lemon Crisps</v>
      </c>
      <c r="K1779" s="2">
        <f t="array" ref="K1779">XLOOKUP('Transaction Data'!$G1779,Product_Code,Cost)</f>
        <v>7</v>
      </c>
      <c r="L1779" s="2">
        <f t="array" ref="L1779">XLOOKUP('Transaction Data'!$G1779,Product_Code,Unit_Price)</f>
        <v>9</v>
      </c>
      <c r="M1779" s="3">
        <f>'Transaction Data'!$F1779*'Transaction Data'!$K1779</f>
        <v>693</v>
      </c>
      <c r="N1779" s="3">
        <f>'Transaction Data'!$F1779*'Transaction Data'!$L1779</f>
        <v>891</v>
      </c>
      <c r="O1779" s="3">
        <f>'Transaction Data'!$N1779-'Transaction Data'!$M1779</f>
        <v>198</v>
      </c>
      <c r="P1779" s="2">
        <f>DATEDIF('Transaction Data'!$D1779,'Transaction Data'!$A1779,"y")</f>
        <v>71</v>
      </c>
      <c r="Q1779" s="2" t="str">
        <f>FLOOR('Transaction Data'!$P1779,15)&amp;"-"&amp;FLOOR('Transaction Data'!$P1779,15)+14</f>
        <v>60-74</v>
      </c>
      <c r="R1779" s="2" t="str">
        <f>IF('Transaction Data'!$L1779&lt;=10,"Less Expensive","Expensive")</f>
        <v>Less Expensive</v>
      </c>
      <c r="S1779" s="4">
        <f>WEEKDAY('Transaction Data'!$A1779)</f>
        <v>2</v>
      </c>
      <c r="T1779" s="2" t="str">
        <f>IF(WEEKDAY('Transaction Data'!$A1779,2)&lt;6,"Weekday","Weekend")</f>
        <v>Weekday</v>
      </c>
    </row>
    <row r="1780" ht="15.75" customHeight="1">
      <c r="A1780" s="1">
        <v>45367.0</v>
      </c>
      <c r="B1780" s="2" t="s">
        <v>1746</v>
      </c>
      <c r="C1780" s="2" t="s">
        <v>51</v>
      </c>
      <c r="D1780" s="1">
        <v>17662.0</v>
      </c>
      <c r="E1780" s="2" t="s">
        <v>37</v>
      </c>
      <c r="F1780" s="2">
        <v>74.0</v>
      </c>
      <c r="G1780" s="2" t="s">
        <v>38</v>
      </c>
      <c r="H1780" s="2" t="s">
        <v>34</v>
      </c>
      <c r="I1780" s="2" t="s">
        <v>25</v>
      </c>
      <c r="J1780" s="2" t="str">
        <f t="array" ref="J1780">XLOOKUP('Transaction Data'!$G1780,Product_Code,Biscuit_Brand)</f>
        <v>Ginger Snaps</v>
      </c>
      <c r="K1780" s="2">
        <f t="array" ref="K1780">XLOOKUP('Transaction Data'!$G1780,Product_Code,Cost)</f>
        <v>14</v>
      </c>
      <c r="L1780" s="2">
        <f t="array" ref="L1780">XLOOKUP('Transaction Data'!$G1780,Product_Code,Unit_Price)</f>
        <v>28</v>
      </c>
      <c r="M1780" s="3">
        <f>'Transaction Data'!$F1780*'Transaction Data'!$K1780</f>
        <v>1036</v>
      </c>
      <c r="N1780" s="3">
        <f>'Transaction Data'!$F1780*'Transaction Data'!$L1780</f>
        <v>2072</v>
      </c>
      <c r="O1780" s="3">
        <f>'Transaction Data'!$N1780-'Transaction Data'!$M1780</f>
        <v>1036</v>
      </c>
      <c r="P1780" s="2">
        <f>DATEDIF('Transaction Data'!$D1780,'Transaction Data'!$A1780,"y")</f>
        <v>75</v>
      </c>
      <c r="Q1780" s="2" t="str">
        <f>FLOOR('Transaction Data'!$P1780,15)&amp;"-"&amp;FLOOR('Transaction Data'!$P1780,15)+14</f>
        <v>75-89</v>
      </c>
      <c r="R1780" s="2" t="str">
        <f>IF('Transaction Data'!$L1780&lt;=10,"Less Expensive","Expensive")</f>
        <v>Expensive</v>
      </c>
      <c r="S1780" s="4">
        <f>WEEKDAY('Transaction Data'!$A1780)</f>
        <v>7</v>
      </c>
      <c r="T1780" s="2" t="str">
        <f>IF(WEEKDAY('Transaction Data'!$A1780,2)&lt;6,"Weekday","Weekend")</f>
        <v>Weekend</v>
      </c>
    </row>
    <row r="1781" ht="15.75" customHeight="1">
      <c r="A1781" s="1">
        <v>45331.0</v>
      </c>
      <c r="B1781" s="2" t="s">
        <v>1747</v>
      </c>
      <c r="C1781" s="2" t="s">
        <v>78</v>
      </c>
      <c r="D1781" s="1">
        <v>25562.0</v>
      </c>
      <c r="E1781" s="2" t="s">
        <v>27</v>
      </c>
      <c r="F1781" s="2">
        <v>100.0</v>
      </c>
      <c r="G1781" s="2" t="s">
        <v>61</v>
      </c>
      <c r="H1781" s="2" t="s">
        <v>24</v>
      </c>
      <c r="I1781" s="2" t="s">
        <v>25</v>
      </c>
      <c r="J1781" s="2" t="str">
        <f t="array" ref="J1781">XLOOKUP('Transaction Data'!$G1781,Product_Code,Biscuit_Brand)</f>
        <v>Choco Delight</v>
      </c>
      <c r="K1781" s="2">
        <f t="array" ref="K1781">XLOOKUP('Transaction Data'!$G1781,Product_Code,Cost)</f>
        <v>3</v>
      </c>
      <c r="L1781" s="2">
        <f t="array" ref="L1781">XLOOKUP('Transaction Data'!$G1781,Product_Code,Unit_Price)</f>
        <v>5</v>
      </c>
      <c r="M1781" s="3">
        <f>'Transaction Data'!$F1781*'Transaction Data'!$K1781</f>
        <v>300</v>
      </c>
      <c r="N1781" s="3">
        <f>'Transaction Data'!$F1781*'Transaction Data'!$L1781</f>
        <v>500</v>
      </c>
      <c r="O1781" s="3">
        <f>'Transaction Data'!$N1781-'Transaction Data'!$M1781</f>
        <v>200</v>
      </c>
      <c r="P1781" s="2">
        <f>DATEDIF('Transaction Data'!$D1781,'Transaction Data'!$A1781,"y")</f>
        <v>54</v>
      </c>
      <c r="Q1781" s="2" t="str">
        <f>FLOOR('Transaction Data'!$P1781,15)&amp;"-"&amp;FLOOR('Transaction Data'!$P1781,15)+14</f>
        <v>45-59</v>
      </c>
      <c r="R1781" s="2" t="str">
        <f>IF('Transaction Data'!$L1781&lt;=10,"Less Expensive","Expensive")</f>
        <v>Less Expensive</v>
      </c>
      <c r="S1781" s="4">
        <f>WEEKDAY('Transaction Data'!$A1781)</f>
        <v>6</v>
      </c>
      <c r="T1781" s="2" t="str">
        <f>IF(WEEKDAY('Transaction Data'!$A1781,2)&lt;6,"Weekday","Weekend")</f>
        <v>Weekday</v>
      </c>
    </row>
    <row r="1782" ht="15.75" customHeight="1">
      <c r="A1782" s="1">
        <v>45391.0</v>
      </c>
      <c r="B1782" s="2" t="s">
        <v>1748</v>
      </c>
      <c r="C1782" s="2" t="s">
        <v>65</v>
      </c>
      <c r="D1782" s="1">
        <v>18334.0</v>
      </c>
      <c r="E1782" s="2" t="s">
        <v>27</v>
      </c>
      <c r="F1782" s="2">
        <v>352.0</v>
      </c>
      <c r="G1782" s="2" t="s">
        <v>38</v>
      </c>
      <c r="H1782" s="2" t="s">
        <v>29</v>
      </c>
      <c r="I1782" s="2" t="s">
        <v>25</v>
      </c>
      <c r="J1782" s="2" t="str">
        <f t="array" ref="J1782">XLOOKUP('Transaction Data'!$G1782,Product_Code,Biscuit_Brand)</f>
        <v>Ginger Snaps</v>
      </c>
      <c r="K1782" s="2">
        <f t="array" ref="K1782">XLOOKUP('Transaction Data'!$G1782,Product_Code,Cost)</f>
        <v>14</v>
      </c>
      <c r="L1782" s="2">
        <f t="array" ref="L1782">XLOOKUP('Transaction Data'!$G1782,Product_Code,Unit_Price)</f>
        <v>28</v>
      </c>
      <c r="M1782" s="3">
        <f>'Transaction Data'!$F1782*'Transaction Data'!$K1782</f>
        <v>4928</v>
      </c>
      <c r="N1782" s="3">
        <f>'Transaction Data'!$F1782*'Transaction Data'!$L1782</f>
        <v>9856</v>
      </c>
      <c r="O1782" s="3">
        <f>'Transaction Data'!$N1782-'Transaction Data'!$M1782</f>
        <v>4928</v>
      </c>
      <c r="P1782" s="2">
        <f>DATEDIF('Transaction Data'!$D1782,'Transaction Data'!$A1782,"y")</f>
        <v>74</v>
      </c>
      <c r="Q1782" s="2" t="str">
        <f>FLOOR('Transaction Data'!$P1782,15)&amp;"-"&amp;FLOOR('Transaction Data'!$P1782,15)+14</f>
        <v>60-74</v>
      </c>
      <c r="R1782" s="2" t="str">
        <f>IF('Transaction Data'!$L1782&lt;=10,"Less Expensive","Expensive")</f>
        <v>Expensive</v>
      </c>
      <c r="S1782" s="4">
        <f>WEEKDAY('Transaction Data'!$A1782)</f>
        <v>3</v>
      </c>
      <c r="T1782" s="2" t="str">
        <f>IF(WEEKDAY('Transaction Data'!$A1782,2)&lt;6,"Weekday","Weekend")</f>
        <v>Weekday</v>
      </c>
    </row>
    <row r="1783" ht="15.75" customHeight="1">
      <c r="A1783" s="1">
        <v>45483.0</v>
      </c>
      <c r="B1783" s="2" t="s">
        <v>1749</v>
      </c>
      <c r="C1783" s="2" t="s">
        <v>65</v>
      </c>
      <c r="D1783" s="1">
        <v>19838.0</v>
      </c>
      <c r="E1783" s="2" t="s">
        <v>27</v>
      </c>
      <c r="F1783" s="2">
        <v>436.0</v>
      </c>
      <c r="G1783" s="2" t="s">
        <v>23</v>
      </c>
      <c r="H1783" s="2" t="s">
        <v>34</v>
      </c>
      <c r="I1783" s="2" t="s">
        <v>25</v>
      </c>
      <c r="J1783" s="2" t="str">
        <f t="array" ref="J1783">XLOOKUP('Transaction Data'!$G1783,Product_Code,Biscuit_Brand)</f>
        <v>Cinnamon Swirls</v>
      </c>
      <c r="K1783" s="2">
        <f t="array" ref="K1783">XLOOKUP('Transaction Data'!$G1783,Product_Code,Cost)</f>
        <v>10</v>
      </c>
      <c r="L1783" s="2">
        <f t="array" ref="L1783">XLOOKUP('Transaction Data'!$G1783,Product_Code,Unit_Price)</f>
        <v>14</v>
      </c>
      <c r="M1783" s="3">
        <f>'Transaction Data'!$F1783*'Transaction Data'!$K1783</f>
        <v>4360</v>
      </c>
      <c r="N1783" s="3">
        <f>'Transaction Data'!$F1783*'Transaction Data'!$L1783</f>
        <v>6104</v>
      </c>
      <c r="O1783" s="3">
        <f>'Transaction Data'!$N1783-'Transaction Data'!$M1783</f>
        <v>1744</v>
      </c>
      <c r="P1783" s="2">
        <f>DATEDIF('Transaction Data'!$D1783,'Transaction Data'!$A1783,"y")</f>
        <v>70</v>
      </c>
      <c r="Q1783" s="2" t="str">
        <f>FLOOR('Transaction Data'!$P1783,15)&amp;"-"&amp;FLOOR('Transaction Data'!$P1783,15)+14</f>
        <v>60-74</v>
      </c>
      <c r="R1783" s="2" t="str">
        <f>IF('Transaction Data'!$L1783&lt;=10,"Less Expensive","Expensive")</f>
        <v>Expensive</v>
      </c>
      <c r="S1783" s="4">
        <f>WEEKDAY('Transaction Data'!$A1783)</f>
        <v>4</v>
      </c>
      <c r="T1783" s="2" t="str">
        <f>IF(WEEKDAY('Transaction Data'!$A1783,2)&lt;6,"Weekday","Weekend")</f>
        <v>Weekday</v>
      </c>
    </row>
    <row r="1784" ht="15.75" customHeight="1">
      <c r="A1784" s="1">
        <v>45326.0</v>
      </c>
      <c r="B1784" s="2" t="s">
        <v>1750</v>
      </c>
      <c r="C1784" s="2" t="s">
        <v>65</v>
      </c>
      <c r="D1784" s="1">
        <v>33850.0</v>
      </c>
      <c r="E1784" s="2" t="s">
        <v>63</v>
      </c>
      <c r="F1784" s="2">
        <v>219.0</v>
      </c>
      <c r="G1784" s="2" t="s">
        <v>33</v>
      </c>
      <c r="H1784" s="2" t="s">
        <v>24</v>
      </c>
      <c r="I1784" s="2" t="s">
        <v>25</v>
      </c>
      <c r="J1784" s="2" t="str">
        <f t="array" ref="J1784">XLOOKUP('Transaction Data'!$G1784,Product_Code,Biscuit_Brand)</f>
        <v>Caramel Biscuits</v>
      </c>
      <c r="K1784" s="2">
        <f t="array" ref="K1784">XLOOKUP('Transaction Data'!$G1784,Product_Code,Cost)</f>
        <v>18</v>
      </c>
      <c r="L1784" s="2">
        <f t="array" ref="L1784">XLOOKUP('Transaction Data'!$G1784,Product_Code,Unit_Price)</f>
        <v>22</v>
      </c>
      <c r="M1784" s="3">
        <f>'Transaction Data'!$F1784*'Transaction Data'!$K1784</f>
        <v>3942</v>
      </c>
      <c r="N1784" s="3">
        <f>'Transaction Data'!$F1784*'Transaction Data'!$L1784</f>
        <v>4818</v>
      </c>
      <c r="O1784" s="3">
        <f>'Transaction Data'!$N1784-'Transaction Data'!$M1784</f>
        <v>876</v>
      </c>
      <c r="P1784" s="2">
        <f>DATEDIF('Transaction Data'!$D1784,'Transaction Data'!$A1784,"y")</f>
        <v>31</v>
      </c>
      <c r="Q1784" s="2" t="str">
        <f>FLOOR('Transaction Data'!$P1784,15)&amp;"-"&amp;FLOOR('Transaction Data'!$P1784,15)+14</f>
        <v>30-44</v>
      </c>
      <c r="R1784" s="2" t="str">
        <f>IF('Transaction Data'!$L1784&lt;=10,"Less Expensive","Expensive")</f>
        <v>Expensive</v>
      </c>
      <c r="S1784" s="4">
        <f>WEEKDAY('Transaction Data'!$A1784)</f>
        <v>1</v>
      </c>
      <c r="T1784" s="2" t="str">
        <f>IF(WEEKDAY('Transaction Data'!$A1784,2)&lt;6,"Weekday","Weekend")</f>
        <v>Weekend</v>
      </c>
    </row>
    <row r="1785" ht="15.75" customHeight="1">
      <c r="A1785" s="1">
        <v>45409.0</v>
      </c>
      <c r="B1785" s="2" t="s">
        <v>1751</v>
      </c>
      <c r="C1785" s="2" t="s">
        <v>41</v>
      </c>
      <c r="D1785" s="1">
        <v>32311.0</v>
      </c>
      <c r="E1785" s="2" t="s">
        <v>27</v>
      </c>
      <c r="F1785" s="2">
        <v>238.0</v>
      </c>
      <c r="G1785" s="2" t="s">
        <v>33</v>
      </c>
      <c r="H1785" s="2" t="s">
        <v>29</v>
      </c>
      <c r="I1785" s="2" t="s">
        <v>25</v>
      </c>
      <c r="J1785" s="2" t="str">
        <f t="array" ref="J1785">XLOOKUP('Transaction Data'!$G1785,Product_Code,Biscuit_Brand)</f>
        <v>Caramel Biscuits</v>
      </c>
      <c r="K1785" s="2">
        <f t="array" ref="K1785">XLOOKUP('Transaction Data'!$G1785,Product_Code,Cost)</f>
        <v>18</v>
      </c>
      <c r="L1785" s="2">
        <f t="array" ref="L1785">XLOOKUP('Transaction Data'!$G1785,Product_Code,Unit_Price)</f>
        <v>22</v>
      </c>
      <c r="M1785" s="3">
        <f>'Transaction Data'!$F1785*'Transaction Data'!$K1785</f>
        <v>4284</v>
      </c>
      <c r="N1785" s="3">
        <f>'Transaction Data'!$F1785*'Transaction Data'!$L1785</f>
        <v>5236</v>
      </c>
      <c r="O1785" s="3">
        <f>'Transaction Data'!$N1785-'Transaction Data'!$M1785</f>
        <v>952</v>
      </c>
      <c r="P1785" s="2">
        <f>DATEDIF('Transaction Data'!$D1785,'Transaction Data'!$A1785,"y")</f>
        <v>35</v>
      </c>
      <c r="Q1785" s="2" t="str">
        <f>FLOOR('Transaction Data'!$P1785,15)&amp;"-"&amp;FLOOR('Transaction Data'!$P1785,15)+14</f>
        <v>30-44</v>
      </c>
      <c r="R1785" s="2" t="str">
        <f>IF('Transaction Data'!$L1785&lt;=10,"Less Expensive","Expensive")</f>
        <v>Expensive</v>
      </c>
      <c r="S1785" s="4">
        <f>WEEKDAY('Transaction Data'!$A1785)</f>
        <v>7</v>
      </c>
      <c r="T1785" s="2" t="str">
        <f>IF(WEEKDAY('Transaction Data'!$A1785,2)&lt;6,"Weekday","Weekend")</f>
        <v>Weekend</v>
      </c>
    </row>
    <row r="1786" ht="15.75" customHeight="1">
      <c r="A1786" s="1">
        <v>45326.0</v>
      </c>
      <c r="B1786" s="2" t="s">
        <v>1752</v>
      </c>
      <c r="C1786" s="2" t="s">
        <v>47</v>
      </c>
      <c r="D1786" s="1">
        <v>25998.0</v>
      </c>
      <c r="E1786" s="2" t="s">
        <v>37</v>
      </c>
      <c r="F1786" s="2">
        <v>18.0</v>
      </c>
      <c r="G1786" s="2" t="s">
        <v>44</v>
      </c>
      <c r="H1786" s="2" t="s">
        <v>34</v>
      </c>
      <c r="I1786" s="2" t="s">
        <v>25</v>
      </c>
      <c r="J1786" s="2" t="str">
        <f t="array" ref="J1786">XLOOKUP('Transaction Data'!$G1786,Product_Code,Biscuit_Brand)</f>
        <v>Butter Crunch</v>
      </c>
      <c r="K1786" s="2">
        <f t="array" ref="K1786">XLOOKUP('Transaction Data'!$G1786,Product_Code,Cost)</f>
        <v>10</v>
      </c>
      <c r="L1786" s="2">
        <f t="array" ref="L1786">XLOOKUP('Transaction Data'!$G1786,Product_Code,Unit_Price)</f>
        <v>11</v>
      </c>
      <c r="M1786" s="3">
        <f>'Transaction Data'!$F1786*'Transaction Data'!$K1786</f>
        <v>180</v>
      </c>
      <c r="N1786" s="3">
        <f>'Transaction Data'!$F1786*'Transaction Data'!$L1786</f>
        <v>198</v>
      </c>
      <c r="O1786" s="3">
        <f>'Transaction Data'!$N1786-'Transaction Data'!$M1786</f>
        <v>18</v>
      </c>
      <c r="P1786" s="2">
        <f>DATEDIF('Transaction Data'!$D1786,'Transaction Data'!$A1786,"y")</f>
        <v>52</v>
      </c>
      <c r="Q1786" s="2" t="str">
        <f>FLOOR('Transaction Data'!$P1786,15)&amp;"-"&amp;FLOOR('Transaction Data'!$P1786,15)+14</f>
        <v>45-59</v>
      </c>
      <c r="R1786" s="2" t="str">
        <f>IF('Transaction Data'!$L1786&lt;=10,"Less Expensive","Expensive")</f>
        <v>Expensive</v>
      </c>
      <c r="S1786" s="4">
        <f>WEEKDAY('Transaction Data'!$A1786)</f>
        <v>1</v>
      </c>
      <c r="T1786" s="2" t="str">
        <f>IF(WEEKDAY('Transaction Data'!$A1786,2)&lt;6,"Weekday","Weekend")</f>
        <v>Weekend</v>
      </c>
    </row>
    <row r="1787" ht="15.75" customHeight="1">
      <c r="A1787" s="1">
        <v>45370.0</v>
      </c>
      <c r="B1787" s="2" t="s">
        <v>1753</v>
      </c>
      <c r="C1787" s="2" t="s">
        <v>72</v>
      </c>
      <c r="D1787" s="1">
        <v>33447.0</v>
      </c>
      <c r="E1787" s="2" t="s">
        <v>22</v>
      </c>
      <c r="F1787" s="2">
        <v>417.0</v>
      </c>
      <c r="G1787" s="2" t="s">
        <v>28</v>
      </c>
      <c r="H1787" s="2" t="s">
        <v>24</v>
      </c>
      <c r="I1787" s="2" t="s">
        <v>25</v>
      </c>
      <c r="J1787" s="2" t="str">
        <f t="array" ref="J1787">XLOOKUP('Transaction Data'!$G1787,Product_Code,Biscuit_Brand)</f>
        <v>Shortbread</v>
      </c>
      <c r="K1787" s="2">
        <f t="array" ref="K1787">XLOOKUP('Transaction Data'!$G1787,Product_Code,Cost)</f>
        <v>10</v>
      </c>
      <c r="L1787" s="2">
        <f t="array" ref="L1787">XLOOKUP('Transaction Data'!$G1787,Product_Code,Unit_Price)</f>
        <v>45</v>
      </c>
      <c r="M1787" s="3">
        <f>'Transaction Data'!$F1787*'Transaction Data'!$K1787</f>
        <v>4170</v>
      </c>
      <c r="N1787" s="3">
        <f>'Transaction Data'!$F1787*'Transaction Data'!$L1787</f>
        <v>18765</v>
      </c>
      <c r="O1787" s="3">
        <f>'Transaction Data'!$N1787-'Transaction Data'!$M1787</f>
        <v>14595</v>
      </c>
      <c r="P1787" s="2">
        <f>DATEDIF('Transaction Data'!$D1787,'Transaction Data'!$A1787,"y")</f>
        <v>32</v>
      </c>
      <c r="Q1787" s="2" t="str">
        <f>FLOOR('Transaction Data'!$P1787,15)&amp;"-"&amp;FLOOR('Transaction Data'!$P1787,15)+14</f>
        <v>30-44</v>
      </c>
      <c r="R1787" s="2" t="str">
        <f>IF('Transaction Data'!$L1787&lt;=10,"Less Expensive","Expensive")</f>
        <v>Expensive</v>
      </c>
      <c r="S1787" s="4">
        <f>WEEKDAY('Transaction Data'!$A1787)</f>
        <v>3</v>
      </c>
      <c r="T1787" s="2" t="str">
        <f>IF(WEEKDAY('Transaction Data'!$A1787,2)&lt;6,"Weekday","Weekend")</f>
        <v>Weekday</v>
      </c>
    </row>
    <row r="1788" ht="15.75" customHeight="1">
      <c r="A1788" s="1">
        <v>45360.0</v>
      </c>
      <c r="B1788" s="2" t="s">
        <v>1754</v>
      </c>
      <c r="C1788" s="2" t="s">
        <v>51</v>
      </c>
      <c r="D1788" s="1">
        <v>19407.0</v>
      </c>
      <c r="E1788" s="2" t="s">
        <v>37</v>
      </c>
      <c r="F1788" s="2">
        <v>262.0</v>
      </c>
      <c r="G1788" s="2" t="s">
        <v>23</v>
      </c>
      <c r="H1788" s="2" t="s">
        <v>29</v>
      </c>
      <c r="I1788" s="2" t="s">
        <v>25</v>
      </c>
      <c r="J1788" s="2" t="str">
        <f t="array" ref="J1788">XLOOKUP('Transaction Data'!$G1788,Product_Code,Biscuit_Brand)</f>
        <v>Cinnamon Swirls</v>
      </c>
      <c r="K1788" s="2">
        <f t="array" ref="K1788">XLOOKUP('Transaction Data'!$G1788,Product_Code,Cost)</f>
        <v>10</v>
      </c>
      <c r="L1788" s="2">
        <f t="array" ref="L1788">XLOOKUP('Transaction Data'!$G1788,Product_Code,Unit_Price)</f>
        <v>14</v>
      </c>
      <c r="M1788" s="3">
        <f>'Transaction Data'!$F1788*'Transaction Data'!$K1788</f>
        <v>2620</v>
      </c>
      <c r="N1788" s="3">
        <f>'Transaction Data'!$F1788*'Transaction Data'!$L1788</f>
        <v>3668</v>
      </c>
      <c r="O1788" s="3">
        <f>'Transaction Data'!$N1788-'Transaction Data'!$M1788</f>
        <v>1048</v>
      </c>
      <c r="P1788" s="2">
        <f>DATEDIF('Transaction Data'!$D1788,'Transaction Data'!$A1788,"y")</f>
        <v>71</v>
      </c>
      <c r="Q1788" s="2" t="str">
        <f>FLOOR('Transaction Data'!$P1788,15)&amp;"-"&amp;FLOOR('Transaction Data'!$P1788,15)+14</f>
        <v>60-74</v>
      </c>
      <c r="R1788" s="2" t="str">
        <f>IF('Transaction Data'!$L1788&lt;=10,"Less Expensive","Expensive")</f>
        <v>Expensive</v>
      </c>
      <c r="S1788" s="4">
        <f>WEEKDAY('Transaction Data'!$A1788)</f>
        <v>7</v>
      </c>
      <c r="T1788" s="2" t="str">
        <f>IF(WEEKDAY('Transaction Data'!$A1788,2)&lt;6,"Weekday","Weekend")</f>
        <v>Weekend</v>
      </c>
    </row>
    <row r="1789" ht="15.75" customHeight="1">
      <c r="A1789" s="1">
        <v>45350.0</v>
      </c>
      <c r="B1789" s="2" t="s">
        <v>1755</v>
      </c>
      <c r="C1789" s="2" t="s">
        <v>21</v>
      </c>
      <c r="D1789" s="1">
        <v>37652.0</v>
      </c>
      <c r="E1789" s="2" t="s">
        <v>27</v>
      </c>
      <c r="F1789" s="2">
        <v>441.0</v>
      </c>
      <c r="G1789" s="2" t="s">
        <v>44</v>
      </c>
      <c r="H1789" s="2" t="s">
        <v>34</v>
      </c>
      <c r="I1789" s="2" t="s">
        <v>25</v>
      </c>
      <c r="J1789" s="2" t="str">
        <f t="array" ref="J1789">XLOOKUP('Transaction Data'!$G1789,Product_Code,Biscuit_Brand)</f>
        <v>Butter Crunch</v>
      </c>
      <c r="K1789" s="2">
        <f t="array" ref="K1789">XLOOKUP('Transaction Data'!$G1789,Product_Code,Cost)</f>
        <v>10</v>
      </c>
      <c r="L1789" s="2">
        <f t="array" ref="L1789">XLOOKUP('Transaction Data'!$G1789,Product_Code,Unit_Price)</f>
        <v>11</v>
      </c>
      <c r="M1789" s="3">
        <f>'Transaction Data'!$F1789*'Transaction Data'!$K1789</f>
        <v>4410</v>
      </c>
      <c r="N1789" s="3">
        <f>'Transaction Data'!$F1789*'Transaction Data'!$L1789</f>
        <v>4851</v>
      </c>
      <c r="O1789" s="3">
        <f>'Transaction Data'!$N1789-'Transaction Data'!$M1789</f>
        <v>441</v>
      </c>
      <c r="P1789" s="2">
        <f>DATEDIF('Transaction Data'!$D1789,'Transaction Data'!$A1789,"y")</f>
        <v>21</v>
      </c>
      <c r="Q1789" s="2" t="str">
        <f>FLOOR('Transaction Data'!$P1789,15)&amp;"-"&amp;FLOOR('Transaction Data'!$P1789,15)+14</f>
        <v>15-29</v>
      </c>
      <c r="R1789" s="2" t="str">
        <f>IF('Transaction Data'!$L1789&lt;=10,"Less Expensive","Expensive")</f>
        <v>Expensive</v>
      </c>
      <c r="S1789" s="4">
        <f>WEEKDAY('Transaction Data'!$A1789)</f>
        <v>4</v>
      </c>
      <c r="T1789" s="2" t="str">
        <f>IF(WEEKDAY('Transaction Data'!$A1789,2)&lt;6,"Weekday","Weekend")</f>
        <v>Weekday</v>
      </c>
    </row>
    <row r="1790" ht="15.75" customHeight="1">
      <c r="A1790" s="1">
        <v>45431.0</v>
      </c>
      <c r="B1790" s="2" t="s">
        <v>1756</v>
      </c>
      <c r="C1790" s="2" t="s">
        <v>78</v>
      </c>
      <c r="D1790" s="1">
        <v>28765.0</v>
      </c>
      <c r="E1790" s="2" t="s">
        <v>63</v>
      </c>
      <c r="F1790" s="2">
        <v>259.0</v>
      </c>
      <c r="G1790" s="2" t="s">
        <v>33</v>
      </c>
      <c r="H1790" s="2" t="s">
        <v>24</v>
      </c>
      <c r="I1790" s="2" t="s">
        <v>25</v>
      </c>
      <c r="J1790" s="2" t="str">
        <f t="array" ref="J1790">XLOOKUP('Transaction Data'!$G1790,Product_Code,Biscuit_Brand)</f>
        <v>Caramel Biscuits</v>
      </c>
      <c r="K1790" s="2">
        <f t="array" ref="K1790">XLOOKUP('Transaction Data'!$G1790,Product_Code,Cost)</f>
        <v>18</v>
      </c>
      <c r="L1790" s="2">
        <f t="array" ref="L1790">XLOOKUP('Transaction Data'!$G1790,Product_Code,Unit_Price)</f>
        <v>22</v>
      </c>
      <c r="M1790" s="3">
        <f>'Transaction Data'!$F1790*'Transaction Data'!$K1790</f>
        <v>4662</v>
      </c>
      <c r="N1790" s="3">
        <f>'Transaction Data'!$F1790*'Transaction Data'!$L1790</f>
        <v>5698</v>
      </c>
      <c r="O1790" s="3">
        <f>'Transaction Data'!$N1790-'Transaction Data'!$M1790</f>
        <v>1036</v>
      </c>
      <c r="P1790" s="2">
        <f>DATEDIF('Transaction Data'!$D1790,'Transaction Data'!$A1790,"y")</f>
        <v>45</v>
      </c>
      <c r="Q1790" s="2" t="str">
        <f>FLOOR('Transaction Data'!$P1790,15)&amp;"-"&amp;FLOOR('Transaction Data'!$P1790,15)+14</f>
        <v>45-59</v>
      </c>
      <c r="R1790" s="2" t="str">
        <f>IF('Transaction Data'!$L1790&lt;=10,"Less Expensive","Expensive")</f>
        <v>Expensive</v>
      </c>
      <c r="S1790" s="4">
        <f>WEEKDAY('Transaction Data'!$A1790)</f>
        <v>1</v>
      </c>
      <c r="T1790" s="2" t="str">
        <f>IF(WEEKDAY('Transaction Data'!$A1790,2)&lt;6,"Weekday","Weekend")</f>
        <v>Weekend</v>
      </c>
    </row>
    <row r="1791" ht="15.75" customHeight="1">
      <c r="A1791" s="1">
        <v>45489.0</v>
      </c>
      <c r="B1791" s="2" t="s">
        <v>1757</v>
      </c>
      <c r="C1791" s="2" t="s">
        <v>54</v>
      </c>
      <c r="D1791" s="1">
        <v>33412.0</v>
      </c>
      <c r="E1791" s="2" t="s">
        <v>63</v>
      </c>
      <c r="F1791" s="2">
        <v>307.0</v>
      </c>
      <c r="G1791" s="2" t="s">
        <v>57</v>
      </c>
      <c r="H1791" s="2" t="s">
        <v>29</v>
      </c>
      <c r="I1791" s="2" t="s">
        <v>25</v>
      </c>
      <c r="J1791" s="2" t="str">
        <f t="array" ref="J1791">XLOOKUP('Transaction Data'!$G1791,Product_Code,Biscuit_Brand)</f>
        <v>Oatmeal Cookies</v>
      </c>
      <c r="K1791" s="2">
        <f t="array" ref="K1791">XLOOKUP('Transaction Data'!$G1791,Product_Code,Cost)</f>
        <v>19</v>
      </c>
      <c r="L1791" s="2">
        <f t="array" ref="L1791">XLOOKUP('Transaction Data'!$G1791,Product_Code,Unit_Price)</f>
        <v>23</v>
      </c>
      <c r="M1791" s="3">
        <f>'Transaction Data'!$F1791*'Transaction Data'!$K1791</f>
        <v>5833</v>
      </c>
      <c r="N1791" s="3">
        <f>'Transaction Data'!$F1791*'Transaction Data'!$L1791</f>
        <v>7061</v>
      </c>
      <c r="O1791" s="3">
        <f>'Transaction Data'!$N1791-'Transaction Data'!$M1791</f>
        <v>1228</v>
      </c>
      <c r="P1791" s="2">
        <f>DATEDIF('Transaction Data'!$D1791,'Transaction Data'!$A1791,"y")</f>
        <v>33</v>
      </c>
      <c r="Q1791" s="2" t="str">
        <f>FLOOR('Transaction Data'!$P1791,15)&amp;"-"&amp;FLOOR('Transaction Data'!$P1791,15)+14</f>
        <v>30-44</v>
      </c>
      <c r="R1791" s="2" t="str">
        <f>IF('Transaction Data'!$L1791&lt;=10,"Less Expensive","Expensive")</f>
        <v>Expensive</v>
      </c>
      <c r="S1791" s="4">
        <f>WEEKDAY('Transaction Data'!$A1791)</f>
        <v>3</v>
      </c>
      <c r="T1791" s="2" t="str">
        <f>IF(WEEKDAY('Transaction Data'!$A1791,2)&lt;6,"Weekday","Weekend")</f>
        <v>Weekday</v>
      </c>
    </row>
    <row r="1792" ht="15.75" customHeight="1">
      <c r="A1792" s="1">
        <v>45297.0</v>
      </c>
      <c r="B1792" s="2" t="s">
        <v>1758</v>
      </c>
      <c r="C1792" s="2" t="s">
        <v>65</v>
      </c>
      <c r="D1792" s="1">
        <v>19180.0</v>
      </c>
      <c r="E1792" s="2" t="s">
        <v>63</v>
      </c>
      <c r="F1792" s="2">
        <v>458.0</v>
      </c>
      <c r="G1792" s="2" t="s">
        <v>48</v>
      </c>
      <c r="H1792" s="2" t="s">
        <v>34</v>
      </c>
      <c r="I1792" s="2" t="s">
        <v>25</v>
      </c>
      <c r="J1792" s="2" t="str">
        <f t="array" ref="J1792">XLOOKUP('Transaction Data'!$G1792,Product_Code,Biscuit_Brand)</f>
        <v>Lemon Crisps</v>
      </c>
      <c r="K1792" s="2">
        <f t="array" ref="K1792">XLOOKUP('Transaction Data'!$G1792,Product_Code,Cost)</f>
        <v>7</v>
      </c>
      <c r="L1792" s="2">
        <f t="array" ref="L1792">XLOOKUP('Transaction Data'!$G1792,Product_Code,Unit_Price)</f>
        <v>9</v>
      </c>
      <c r="M1792" s="3">
        <f>'Transaction Data'!$F1792*'Transaction Data'!$K1792</f>
        <v>3206</v>
      </c>
      <c r="N1792" s="3">
        <f>'Transaction Data'!$F1792*'Transaction Data'!$L1792</f>
        <v>4122</v>
      </c>
      <c r="O1792" s="3">
        <f>'Transaction Data'!$N1792-'Transaction Data'!$M1792</f>
        <v>916</v>
      </c>
      <c r="P1792" s="2">
        <f>DATEDIF('Transaction Data'!$D1792,'Transaction Data'!$A1792,"y")</f>
        <v>71</v>
      </c>
      <c r="Q1792" s="2" t="str">
        <f>FLOOR('Transaction Data'!$P1792,15)&amp;"-"&amp;FLOOR('Transaction Data'!$P1792,15)+14</f>
        <v>60-74</v>
      </c>
      <c r="R1792" s="2" t="str">
        <f>IF('Transaction Data'!$L1792&lt;=10,"Less Expensive","Expensive")</f>
        <v>Less Expensive</v>
      </c>
      <c r="S1792" s="4">
        <f>WEEKDAY('Transaction Data'!$A1792)</f>
        <v>7</v>
      </c>
      <c r="T1792" s="2" t="str">
        <f>IF(WEEKDAY('Transaction Data'!$A1792,2)&lt;6,"Weekday","Weekend")</f>
        <v>Weekend</v>
      </c>
    </row>
    <row r="1793" ht="15.75" customHeight="1">
      <c r="A1793" s="1">
        <v>45307.0</v>
      </c>
      <c r="B1793" s="2" t="s">
        <v>1759</v>
      </c>
      <c r="C1793" s="2" t="s">
        <v>47</v>
      </c>
      <c r="D1793" s="1">
        <v>27701.0</v>
      </c>
      <c r="E1793" s="2" t="s">
        <v>22</v>
      </c>
      <c r="F1793" s="2">
        <v>193.0</v>
      </c>
      <c r="G1793" s="2" t="s">
        <v>60</v>
      </c>
      <c r="H1793" s="2" t="s">
        <v>24</v>
      </c>
      <c r="I1793" s="2" t="s">
        <v>25</v>
      </c>
      <c r="J1793" s="2" t="str">
        <f t="array" ref="J1793">XLOOKUP('Transaction Data'!$G1793,Product_Code,Biscuit_Brand)</f>
        <v>Peanut Butter Bites</v>
      </c>
      <c r="K1793" s="2">
        <f t="array" ref="K1793">XLOOKUP('Transaction Data'!$G1793,Product_Code,Cost)</f>
        <v>5</v>
      </c>
      <c r="L1793" s="2">
        <f t="array" ref="L1793">XLOOKUP('Transaction Data'!$G1793,Product_Code,Unit_Price)</f>
        <v>7</v>
      </c>
      <c r="M1793" s="3">
        <f>'Transaction Data'!$F1793*'Transaction Data'!$K1793</f>
        <v>965</v>
      </c>
      <c r="N1793" s="3">
        <f>'Transaction Data'!$F1793*'Transaction Data'!$L1793</f>
        <v>1351</v>
      </c>
      <c r="O1793" s="3">
        <f>'Transaction Data'!$N1793-'Transaction Data'!$M1793</f>
        <v>386</v>
      </c>
      <c r="P1793" s="2">
        <f>DATEDIF('Transaction Data'!$D1793,'Transaction Data'!$A1793,"y")</f>
        <v>48</v>
      </c>
      <c r="Q1793" s="2" t="str">
        <f>FLOOR('Transaction Data'!$P1793,15)&amp;"-"&amp;FLOOR('Transaction Data'!$P1793,15)+14</f>
        <v>45-59</v>
      </c>
      <c r="R1793" s="2" t="str">
        <f>IF('Transaction Data'!$L1793&lt;=10,"Less Expensive","Expensive")</f>
        <v>Less Expensive</v>
      </c>
      <c r="S1793" s="4">
        <f>WEEKDAY('Transaction Data'!$A1793)</f>
        <v>3</v>
      </c>
      <c r="T1793" s="2" t="str">
        <f>IF(WEEKDAY('Transaction Data'!$A1793,2)&lt;6,"Weekday","Weekend")</f>
        <v>Weekday</v>
      </c>
    </row>
    <row r="1794" ht="15.75" customHeight="1">
      <c r="A1794" s="1">
        <v>45467.0</v>
      </c>
      <c r="B1794" s="2" t="s">
        <v>1760</v>
      </c>
      <c r="C1794" s="2" t="s">
        <v>54</v>
      </c>
      <c r="D1794" s="1">
        <v>30322.0</v>
      </c>
      <c r="E1794" s="2" t="s">
        <v>27</v>
      </c>
      <c r="F1794" s="2">
        <v>38.0</v>
      </c>
      <c r="G1794" s="2" t="s">
        <v>28</v>
      </c>
      <c r="H1794" s="2" t="s">
        <v>29</v>
      </c>
      <c r="I1794" s="2" t="s">
        <v>25</v>
      </c>
      <c r="J1794" s="2" t="str">
        <f t="array" ref="J1794">XLOOKUP('Transaction Data'!$G1794,Product_Code,Biscuit_Brand)</f>
        <v>Shortbread</v>
      </c>
      <c r="K1794" s="2">
        <f t="array" ref="K1794">XLOOKUP('Transaction Data'!$G1794,Product_Code,Cost)</f>
        <v>10</v>
      </c>
      <c r="L1794" s="2">
        <f t="array" ref="L1794">XLOOKUP('Transaction Data'!$G1794,Product_Code,Unit_Price)</f>
        <v>45</v>
      </c>
      <c r="M1794" s="3">
        <f>'Transaction Data'!$F1794*'Transaction Data'!$K1794</f>
        <v>380</v>
      </c>
      <c r="N1794" s="3">
        <f>'Transaction Data'!$F1794*'Transaction Data'!$L1794</f>
        <v>1710</v>
      </c>
      <c r="O1794" s="3">
        <f>'Transaction Data'!$N1794-'Transaction Data'!$M1794</f>
        <v>1330</v>
      </c>
      <c r="P1794" s="2">
        <f>DATEDIF('Transaction Data'!$D1794,'Transaction Data'!$A1794,"y")</f>
        <v>41</v>
      </c>
      <c r="Q1794" s="2" t="str">
        <f>FLOOR('Transaction Data'!$P1794,15)&amp;"-"&amp;FLOOR('Transaction Data'!$P1794,15)+14</f>
        <v>30-44</v>
      </c>
      <c r="R1794" s="2" t="str">
        <f>IF('Transaction Data'!$L1794&lt;=10,"Less Expensive","Expensive")</f>
        <v>Expensive</v>
      </c>
      <c r="S1794" s="4">
        <f>WEEKDAY('Transaction Data'!$A1794)</f>
        <v>2</v>
      </c>
      <c r="T1794" s="2" t="str">
        <f>IF(WEEKDAY('Transaction Data'!$A1794,2)&lt;6,"Weekday","Weekend")</f>
        <v>Weekday</v>
      </c>
    </row>
    <row r="1795" ht="15.75" customHeight="1">
      <c r="A1795" s="1">
        <v>45400.0</v>
      </c>
      <c r="B1795" s="2" t="s">
        <v>1761</v>
      </c>
      <c r="C1795" s="2" t="s">
        <v>78</v>
      </c>
      <c r="D1795" s="1">
        <v>16926.0</v>
      </c>
      <c r="E1795" s="2" t="s">
        <v>27</v>
      </c>
      <c r="F1795" s="2">
        <v>433.0</v>
      </c>
      <c r="G1795" s="2" t="s">
        <v>57</v>
      </c>
      <c r="H1795" s="2" t="s">
        <v>34</v>
      </c>
      <c r="I1795" s="2" t="s">
        <v>25</v>
      </c>
      <c r="J1795" s="2" t="str">
        <f t="array" ref="J1795">XLOOKUP('Transaction Data'!$G1795,Product_Code,Biscuit_Brand)</f>
        <v>Oatmeal Cookies</v>
      </c>
      <c r="K1795" s="2">
        <f t="array" ref="K1795">XLOOKUP('Transaction Data'!$G1795,Product_Code,Cost)</f>
        <v>19</v>
      </c>
      <c r="L1795" s="2">
        <f t="array" ref="L1795">XLOOKUP('Transaction Data'!$G1795,Product_Code,Unit_Price)</f>
        <v>23</v>
      </c>
      <c r="M1795" s="3">
        <f>'Transaction Data'!$F1795*'Transaction Data'!$K1795</f>
        <v>8227</v>
      </c>
      <c r="N1795" s="3">
        <f>'Transaction Data'!$F1795*'Transaction Data'!$L1795</f>
        <v>9959</v>
      </c>
      <c r="O1795" s="3">
        <f>'Transaction Data'!$N1795-'Transaction Data'!$M1795</f>
        <v>1732</v>
      </c>
      <c r="P1795" s="2">
        <f>DATEDIF('Transaction Data'!$D1795,'Transaction Data'!$A1795,"y")</f>
        <v>77</v>
      </c>
      <c r="Q1795" s="2" t="str">
        <f>FLOOR('Transaction Data'!$P1795,15)&amp;"-"&amp;FLOOR('Transaction Data'!$P1795,15)+14</f>
        <v>75-89</v>
      </c>
      <c r="R1795" s="2" t="str">
        <f>IF('Transaction Data'!$L1795&lt;=10,"Less Expensive","Expensive")</f>
        <v>Expensive</v>
      </c>
      <c r="S1795" s="4">
        <f>WEEKDAY('Transaction Data'!$A1795)</f>
        <v>5</v>
      </c>
      <c r="T1795" s="2" t="str">
        <f>IF(WEEKDAY('Transaction Data'!$A1795,2)&lt;6,"Weekday","Weekend")</f>
        <v>Weekday</v>
      </c>
    </row>
    <row r="1796" ht="15.75" customHeight="1">
      <c r="A1796" s="1">
        <v>45453.0</v>
      </c>
      <c r="B1796" s="2" t="s">
        <v>1762</v>
      </c>
      <c r="C1796" s="2" t="s">
        <v>32</v>
      </c>
      <c r="D1796" s="1">
        <v>30731.0</v>
      </c>
      <c r="E1796" s="2" t="s">
        <v>63</v>
      </c>
      <c r="F1796" s="2">
        <v>150.0</v>
      </c>
      <c r="G1796" s="2" t="s">
        <v>33</v>
      </c>
      <c r="H1796" s="2" t="s">
        <v>24</v>
      </c>
      <c r="I1796" s="2" t="s">
        <v>25</v>
      </c>
      <c r="J1796" s="2" t="str">
        <f t="array" ref="J1796">XLOOKUP('Transaction Data'!$G1796,Product_Code,Biscuit_Brand)</f>
        <v>Caramel Biscuits</v>
      </c>
      <c r="K1796" s="2">
        <f t="array" ref="K1796">XLOOKUP('Transaction Data'!$G1796,Product_Code,Cost)</f>
        <v>18</v>
      </c>
      <c r="L1796" s="2">
        <f t="array" ref="L1796">XLOOKUP('Transaction Data'!$G1796,Product_Code,Unit_Price)</f>
        <v>22</v>
      </c>
      <c r="M1796" s="3">
        <f>'Transaction Data'!$F1796*'Transaction Data'!$K1796</f>
        <v>2700</v>
      </c>
      <c r="N1796" s="3">
        <f>'Transaction Data'!$F1796*'Transaction Data'!$L1796</f>
        <v>3300</v>
      </c>
      <c r="O1796" s="3">
        <f>'Transaction Data'!$N1796-'Transaction Data'!$M1796</f>
        <v>600</v>
      </c>
      <c r="P1796" s="2">
        <f>DATEDIF('Transaction Data'!$D1796,'Transaction Data'!$A1796,"y")</f>
        <v>40</v>
      </c>
      <c r="Q1796" s="2" t="str">
        <f>FLOOR('Transaction Data'!$P1796,15)&amp;"-"&amp;FLOOR('Transaction Data'!$P1796,15)+14</f>
        <v>30-44</v>
      </c>
      <c r="R1796" s="2" t="str">
        <f>IF('Transaction Data'!$L1796&lt;=10,"Less Expensive","Expensive")</f>
        <v>Expensive</v>
      </c>
      <c r="S1796" s="4">
        <f>WEEKDAY('Transaction Data'!$A1796)</f>
        <v>2</v>
      </c>
      <c r="T1796" s="2" t="str">
        <f>IF(WEEKDAY('Transaction Data'!$A1796,2)&lt;6,"Weekday","Weekend")</f>
        <v>Weekday</v>
      </c>
    </row>
    <row r="1797" ht="15.75" customHeight="1">
      <c r="A1797" s="1">
        <v>45450.0</v>
      </c>
      <c r="B1797" s="2" t="s">
        <v>1763</v>
      </c>
      <c r="C1797" s="2" t="s">
        <v>54</v>
      </c>
      <c r="D1797" s="1">
        <v>24270.0</v>
      </c>
      <c r="E1797" s="2" t="s">
        <v>63</v>
      </c>
      <c r="F1797" s="2">
        <v>190.0</v>
      </c>
      <c r="G1797" s="2" t="s">
        <v>60</v>
      </c>
      <c r="H1797" s="2" t="s">
        <v>29</v>
      </c>
      <c r="I1797" s="2" t="s">
        <v>25</v>
      </c>
      <c r="J1797" s="2" t="str">
        <f t="array" ref="J1797">XLOOKUP('Transaction Data'!$G1797,Product_Code,Biscuit_Brand)</f>
        <v>Peanut Butter Bites</v>
      </c>
      <c r="K1797" s="2">
        <f t="array" ref="K1797">XLOOKUP('Transaction Data'!$G1797,Product_Code,Cost)</f>
        <v>5</v>
      </c>
      <c r="L1797" s="2">
        <f t="array" ref="L1797">XLOOKUP('Transaction Data'!$G1797,Product_Code,Unit_Price)</f>
        <v>7</v>
      </c>
      <c r="M1797" s="3">
        <f>'Transaction Data'!$F1797*'Transaction Data'!$K1797</f>
        <v>950</v>
      </c>
      <c r="N1797" s="3">
        <f>'Transaction Data'!$F1797*'Transaction Data'!$L1797</f>
        <v>1330</v>
      </c>
      <c r="O1797" s="3">
        <f>'Transaction Data'!$N1797-'Transaction Data'!$M1797</f>
        <v>380</v>
      </c>
      <c r="P1797" s="2">
        <f>DATEDIF('Transaction Data'!$D1797,'Transaction Data'!$A1797,"y")</f>
        <v>57</v>
      </c>
      <c r="Q1797" s="2" t="str">
        <f>FLOOR('Transaction Data'!$P1797,15)&amp;"-"&amp;FLOOR('Transaction Data'!$P1797,15)+14</f>
        <v>45-59</v>
      </c>
      <c r="R1797" s="2" t="str">
        <f>IF('Transaction Data'!$L1797&lt;=10,"Less Expensive","Expensive")</f>
        <v>Less Expensive</v>
      </c>
      <c r="S1797" s="4">
        <f>WEEKDAY('Transaction Data'!$A1797)</f>
        <v>6</v>
      </c>
      <c r="T1797" s="2" t="str">
        <f>IF(WEEKDAY('Transaction Data'!$A1797,2)&lt;6,"Weekday","Weekend")</f>
        <v>Weekday</v>
      </c>
    </row>
    <row r="1798" ht="15.75" customHeight="1">
      <c r="A1798" s="1">
        <v>45342.0</v>
      </c>
      <c r="B1798" s="2" t="s">
        <v>1764</v>
      </c>
      <c r="C1798" s="2" t="s">
        <v>51</v>
      </c>
      <c r="D1798" s="1">
        <v>38884.0</v>
      </c>
      <c r="E1798" s="2" t="s">
        <v>37</v>
      </c>
      <c r="F1798" s="2">
        <v>398.0</v>
      </c>
      <c r="G1798" s="2" t="s">
        <v>33</v>
      </c>
      <c r="H1798" s="2" t="s">
        <v>34</v>
      </c>
      <c r="I1798" s="2" t="s">
        <v>25</v>
      </c>
      <c r="J1798" s="2" t="str">
        <f t="array" ref="J1798">XLOOKUP('Transaction Data'!$G1798,Product_Code,Biscuit_Brand)</f>
        <v>Caramel Biscuits</v>
      </c>
      <c r="K1798" s="2">
        <f t="array" ref="K1798">XLOOKUP('Transaction Data'!$G1798,Product_Code,Cost)</f>
        <v>18</v>
      </c>
      <c r="L1798" s="2">
        <f t="array" ref="L1798">XLOOKUP('Transaction Data'!$G1798,Product_Code,Unit_Price)</f>
        <v>22</v>
      </c>
      <c r="M1798" s="3">
        <f>'Transaction Data'!$F1798*'Transaction Data'!$K1798</f>
        <v>7164</v>
      </c>
      <c r="N1798" s="3">
        <f>'Transaction Data'!$F1798*'Transaction Data'!$L1798</f>
        <v>8756</v>
      </c>
      <c r="O1798" s="3">
        <f>'Transaction Data'!$N1798-'Transaction Data'!$M1798</f>
        <v>1592</v>
      </c>
      <c r="P1798" s="2">
        <f>DATEDIF('Transaction Data'!$D1798,'Transaction Data'!$A1798,"y")</f>
        <v>17</v>
      </c>
      <c r="Q1798" s="2" t="str">
        <f>FLOOR('Transaction Data'!$P1798,15)&amp;"-"&amp;FLOOR('Transaction Data'!$P1798,15)+14</f>
        <v>15-29</v>
      </c>
      <c r="R1798" s="2" t="str">
        <f>IF('Transaction Data'!$L1798&lt;=10,"Less Expensive","Expensive")</f>
        <v>Expensive</v>
      </c>
      <c r="S1798" s="4">
        <f>WEEKDAY('Transaction Data'!$A1798)</f>
        <v>3</v>
      </c>
      <c r="T1798" s="2" t="str">
        <f>IF(WEEKDAY('Transaction Data'!$A1798,2)&lt;6,"Weekday","Weekend")</f>
        <v>Weekday</v>
      </c>
    </row>
    <row r="1799" ht="15.75" customHeight="1">
      <c r="A1799" s="1">
        <v>45315.0</v>
      </c>
      <c r="B1799" s="2" t="s">
        <v>1765</v>
      </c>
      <c r="C1799" s="2" t="s">
        <v>54</v>
      </c>
      <c r="D1799" s="1">
        <v>21564.0</v>
      </c>
      <c r="E1799" s="2" t="s">
        <v>63</v>
      </c>
      <c r="F1799" s="2">
        <v>363.0</v>
      </c>
      <c r="G1799" s="2" t="s">
        <v>23</v>
      </c>
      <c r="H1799" s="2" t="s">
        <v>24</v>
      </c>
      <c r="I1799" s="2" t="s">
        <v>25</v>
      </c>
      <c r="J1799" s="2" t="str">
        <f t="array" ref="J1799">XLOOKUP('Transaction Data'!$G1799,Product_Code,Biscuit_Brand)</f>
        <v>Cinnamon Swirls</v>
      </c>
      <c r="K1799" s="2">
        <f t="array" ref="K1799">XLOOKUP('Transaction Data'!$G1799,Product_Code,Cost)</f>
        <v>10</v>
      </c>
      <c r="L1799" s="2">
        <f t="array" ref="L1799">XLOOKUP('Transaction Data'!$G1799,Product_Code,Unit_Price)</f>
        <v>14</v>
      </c>
      <c r="M1799" s="3">
        <f>'Transaction Data'!$F1799*'Transaction Data'!$K1799</f>
        <v>3630</v>
      </c>
      <c r="N1799" s="3">
        <f>'Transaction Data'!$F1799*'Transaction Data'!$L1799</f>
        <v>5082</v>
      </c>
      <c r="O1799" s="3">
        <f>'Transaction Data'!$N1799-'Transaction Data'!$M1799</f>
        <v>1452</v>
      </c>
      <c r="P1799" s="2">
        <f>DATEDIF('Transaction Data'!$D1799,'Transaction Data'!$A1799,"y")</f>
        <v>65</v>
      </c>
      <c r="Q1799" s="2" t="str">
        <f>FLOOR('Transaction Data'!$P1799,15)&amp;"-"&amp;FLOOR('Transaction Data'!$P1799,15)+14</f>
        <v>60-74</v>
      </c>
      <c r="R1799" s="2" t="str">
        <f>IF('Transaction Data'!$L1799&lt;=10,"Less Expensive","Expensive")</f>
        <v>Expensive</v>
      </c>
      <c r="S1799" s="4">
        <f>WEEKDAY('Transaction Data'!$A1799)</f>
        <v>4</v>
      </c>
      <c r="T1799" s="2" t="str">
        <f>IF(WEEKDAY('Transaction Data'!$A1799,2)&lt;6,"Weekday","Weekend")</f>
        <v>Weekday</v>
      </c>
    </row>
    <row r="1800" ht="15.75" customHeight="1">
      <c r="A1800" s="1">
        <v>45452.0</v>
      </c>
      <c r="B1800" s="2" t="s">
        <v>1766</v>
      </c>
      <c r="C1800" s="2" t="s">
        <v>32</v>
      </c>
      <c r="D1800" s="1">
        <v>35861.0</v>
      </c>
      <c r="E1800" s="2" t="s">
        <v>27</v>
      </c>
      <c r="F1800" s="2">
        <v>119.0</v>
      </c>
      <c r="G1800" s="2" t="s">
        <v>61</v>
      </c>
      <c r="H1800" s="2" t="s">
        <v>29</v>
      </c>
      <c r="I1800" s="2" t="s">
        <v>25</v>
      </c>
      <c r="J1800" s="2" t="str">
        <f t="array" ref="J1800">XLOOKUP('Transaction Data'!$G1800,Product_Code,Biscuit_Brand)</f>
        <v>Choco Delight</v>
      </c>
      <c r="K1800" s="2">
        <f t="array" ref="K1800">XLOOKUP('Transaction Data'!$G1800,Product_Code,Cost)</f>
        <v>3</v>
      </c>
      <c r="L1800" s="2">
        <f t="array" ref="L1800">XLOOKUP('Transaction Data'!$G1800,Product_Code,Unit_Price)</f>
        <v>5</v>
      </c>
      <c r="M1800" s="3">
        <f>'Transaction Data'!$F1800*'Transaction Data'!$K1800</f>
        <v>357</v>
      </c>
      <c r="N1800" s="3">
        <f>'Transaction Data'!$F1800*'Transaction Data'!$L1800</f>
        <v>595</v>
      </c>
      <c r="O1800" s="3">
        <f>'Transaction Data'!$N1800-'Transaction Data'!$M1800</f>
        <v>238</v>
      </c>
      <c r="P1800" s="2">
        <f>DATEDIF('Transaction Data'!$D1800,'Transaction Data'!$A1800,"y")</f>
        <v>26</v>
      </c>
      <c r="Q1800" s="2" t="str">
        <f>FLOOR('Transaction Data'!$P1800,15)&amp;"-"&amp;FLOOR('Transaction Data'!$P1800,15)+14</f>
        <v>15-29</v>
      </c>
      <c r="R1800" s="2" t="str">
        <f>IF('Transaction Data'!$L1800&lt;=10,"Less Expensive","Expensive")</f>
        <v>Less Expensive</v>
      </c>
      <c r="S1800" s="4">
        <f>WEEKDAY('Transaction Data'!$A1800)</f>
        <v>1</v>
      </c>
      <c r="T1800" s="2" t="str">
        <f>IF(WEEKDAY('Transaction Data'!$A1800,2)&lt;6,"Weekday","Weekend")</f>
        <v>Weekend</v>
      </c>
    </row>
    <row r="1801" ht="15.75" customHeight="1">
      <c r="A1801" s="1">
        <v>45386.0</v>
      </c>
      <c r="B1801" s="2" t="s">
        <v>1767</v>
      </c>
      <c r="C1801" s="2" t="s">
        <v>65</v>
      </c>
      <c r="D1801" s="1">
        <v>32130.0</v>
      </c>
      <c r="E1801" s="2" t="s">
        <v>27</v>
      </c>
      <c r="F1801" s="2">
        <v>483.0</v>
      </c>
      <c r="G1801" s="2" t="s">
        <v>57</v>
      </c>
      <c r="H1801" s="2" t="s">
        <v>34</v>
      </c>
      <c r="I1801" s="2" t="s">
        <v>25</v>
      </c>
      <c r="J1801" s="2" t="str">
        <f t="array" ref="J1801">XLOOKUP('Transaction Data'!$G1801,Product_Code,Biscuit_Brand)</f>
        <v>Oatmeal Cookies</v>
      </c>
      <c r="K1801" s="2">
        <f t="array" ref="K1801">XLOOKUP('Transaction Data'!$G1801,Product_Code,Cost)</f>
        <v>19</v>
      </c>
      <c r="L1801" s="2">
        <f t="array" ref="L1801">XLOOKUP('Transaction Data'!$G1801,Product_Code,Unit_Price)</f>
        <v>23</v>
      </c>
      <c r="M1801" s="3">
        <f>'Transaction Data'!$F1801*'Transaction Data'!$K1801</f>
        <v>9177</v>
      </c>
      <c r="N1801" s="3">
        <f>'Transaction Data'!$F1801*'Transaction Data'!$L1801</f>
        <v>11109</v>
      </c>
      <c r="O1801" s="3">
        <f>'Transaction Data'!$N1801-'Transaction Data'!$M1801</f>
        <v>1932</v>
      </c>
      <c r="P1801" s="2">
        <f>DATEDIF('Transaction Data'!$D1801,'Transaction Data'!$A1801,"y")</f>
        <v>36</v>
      </c>
      <c r="Q1801" s="2" t="str">
        <f>FLOOR('Transaction Data'!$P1801,15)&amp;"-"&amp;FLOOR('Transaction Data'!$P1801,15)+14</f>
        <v>30-44</v>
      </c>
      <c r="R1801" s="2" t="str">
        <f>IF('Transaction Data'!$L1801&lt;=10,"Less Expensive","Expensive")</f>
        <v>Expensive</v>
      </c>
      <c r="S1801" s="4">
        <f>WEEKDAY('Transaction Data'!$A1801)</f>
        <v>5</v>
      </c>
      <c r="T1801" s="2" t="str">
        <f>IF(WEEKDAY('Transaction Data'!$A1801,2)&lt;6,"Weekday","Weekend")</f>
        <v>Weekday</v>
      </c>
    </row>
    <row r="1802" ht="15.75" customHeight="1">
      <c r="A1802" s="1">
        <v>45314.0</v>
      </c>
      <c r="B1802" s="2" t="s">
        <v>1768</v>
      </c>
      <c r="C1802" s="2" t="s">
        <v>32</v>
      </c>
      <c r="D1802" s="1">
        <v>19895.0</v>
      </c>
      <c r="E1802" s="2" t="s">
        <v>27</v>
      </c>
      <c r="F1802" s="2">
        <v>277.0</v>
      </c>
      <c r="G1802" s="2" t="s">
        <v>28</v>
      </c>
      <c r="H1802" s="2" t="s">
        <v>24</v>
      </c>
      <c r="I1802" s="2" t="s">
        <v>25</v>
      </c>
      <c r="J1802" s="2" t="str">
        <f t="array" ref="J1802">XLOOKUP('Transaction Data'!$G1802,Product_Code,Biscuit_Brand)</f>
        <v>Shortbread</v>
      </c>
      <c r="K1802" s="2">
        <f t="array" ref="K1802">XLOOKUP('Transaction Data'!$G1802,Product_Code,Cost)</f>
        <v>10</v>
      </c>
      <c r="L1802" s="2">
        <f t="array" ref="L1802">XLOOKUP('Transaction Data'!$G1802,Product_Code,Unit_Price)</f>
        <v>45</v>
      </c>
      <c r="M1802" s="3">
        <f>'Transaction Data'!$F1802*'Transaction Data'!$K1802</f>
        <v>2770</v>
      </c>
      <c r="N1802" s="3">
        <f>'Transaction Data'!$F1802*'Transaction Data'!$L1802</f>
        <v>12465</v>
      </c>
      <c r="O1802" s="3">
        <f>'Transaction Data'!$N1802-'Transaction Data'!$M1802</f>
        <v>9695</v>
      </c>
      <c r="P1802" s="2">
        <f>DATEDIF('Transaction Data'!$D1802,'Transaction Data'!$A1802,"y")</f>
        <v>69</v>
      </c>
      <c r="Q1802" s="2" t="str">
        <f>FLOOR('Transaction Data'!$P1802,15)&amp;"-"&amp;FLOOR('Transaction Data'!$P1802,15)+14</f>
        <v>60-74</v>
      </c>
      <c r="R1802" s="2" t="str">
        <f>IF('Transaction Data'!$L1802&lt;=10,"Less Expensive","Expensive")</f>
        <v>Expensive</v>
      </c>
      <c r="S1802" s="4">
        <f>WEEKDAY('Transaction Data'!$A1802)</f>
        <v>3</v>
      </c>
      <c r="T1802" s="2" t="str">
        <f>IF(WEEKDAY('Transaction Data'!$A1802,2)&lt;6,"Weekday","Weekend")</f>
        <v>Weekday</v>
      </c>
    </row>
    <row r="1803" ht="15.75" customHeight="1">
      <c r="A1803" s="1">
        <v>45417.0</v>
      </c>
      <c r="B1803" s="2" t="s">
        <v>1769</v>
      </c>
      <c r="C1803" s="2" t="s">
        <v>32</v>
      </c>
      <c r="D1803" s="1">
        <v>27126.0</v>
      </c>
      <c r="E1803" s="2" t="s">
        <v>63</v>
      </c>
      <c r="F1803" s="2">
        <v>414.0</v>
      </c>
      <c r="G1803" s="2" t="s">
        <v>28</v>
      </c>
      <c r="H1803" s="2" t="s">
        <v>29</v>
      </c>
      <c r="I1803" s="2" t="s">
        <v>25</v>
      </c>
      <c r="J1803" s="2" t="str">
        <f t="array" ref="J1803">XLOOKUP('Transaction Data'!$G1803,Product_Code,Biscuit_Brand)</f>
        <v>Shortbread</v>
      </c>
      <c r="K1803" s="2">
        <f t="array" ref="K1803">XLOOKUP('Transaction Data'!$G1803,Product_Code,Cost)</f>
        <v>10</v>
      </c>
      <c r="L1803" s="2">
        <f t="array" ref="L1803">XLOOKUP('Transaction Data'!$G1803,Product_Code,Unit_Price)</f>
        <v>45</v>
      </c>
      <c r="M1803" s="3">
        <f>'Transaction Data'!$F1803*'Transaction Data'!$K1803</f>
        <v>4140</v>
      </c>
      <c r="N1803" s="3">
        <f>'Transaction Data'!$F1803*'Transaction Data'!$L1803</f>
        <v>18630</v>
      </c>
      <c r="O1803" s="3">
        <f>'Transaction Data'!$N1803-'Transaction Data'!$M1803</f>
        <v>14490</v>
      </c>
      <c r="P1803" s="2">
        <f>DATEDIF('Transaction Data'!$D1803,'Transaction Data'!$A1803,"y")</f>
        <v>50</v>
      </c>
      <c r="Q1803" s="2" t="str">
        <f>FLOOR('Transaction Data'!$P1803,15)&amp;"-"&amp;FLOOR('Transaction Data'!$P1803,15)+14</f>
        <v>45-59</v>
      </c>
      <c r="R1803" s="2" t="str">
        <f>IF('Transaction Data'!$L1803&lt;=10,"Less Expensive","Expensive")</f>
        <v>Expensive</v>
      </c>
      <c r="S1803" s="4">
        <f>WEEKDAY('Transaction Data'!$A1803)</f>
        <v>1</v>
      </c>
      <c r="T1803" s="2" t="str">
        <f>IF(WEEKDAY('Transaction Data'!$A1803,2)&lt;6,"Weekday","Weekend")</f>
        <v>Weekend</v>
      </c>
    </row>
    <row r="1804" ht="15.75" customHeight="1">
      <c r="A1804" s="1">
        <v>45300.0</v>
      </c>
      <c r="B1804" s="2" t="s">
        <v>1770</v>
      </c>
      <c r="C1804" s="2" t="s">
        <v>54</v>
      </c>
      <c r="D1804" s="1">
        <v>17307.0</v>
      </c>
      <c r="E1804" s="2" t="s">
        <v>22</v>
      </c>
      <c r="F1804" s="2">
        <v>340.0</v>
      </c>
      <c r="G1804" s="2" t="s">
        <v>61</v>
      </c>
      <c r="H1804" s="2" t="s">
        <v>34</v>
      </c>
      <c r="I1804" s="2" t="s">
        <v>25</v>
      </c>
      <c r="J1804" s="2" t="str">
        <f t="array" ref="J1804">XLOOKUP('Transaction Data'!$G1804,Product_Code,Biscuit_Brand)</f>
        <v>Choco Delight</v>
      </c>
      <c r="K1804" s="2">
        <f t="array" ref="K1804">XLOOKUP('Transaction Data'!$G1804,Product_Code,Cost)</f>
        <v>3</v>
      </c>
      <c r="L1804" s="2">
        <f t="array" ref="L1804">XLOOKUP('Transaction Data'!$G1804,Product_Code,Unit_Price)</f>
        <v>5</v>
      </c>
      <c r="M1804" s="3">
        <f>'Transaction Data'!$F1804*'Transaction Data'!$K1804</f>
        <v>1020</v>
      </c>
      <c r="N1804" s="3">
        <f>'Transaction Data'!$F1804*'Transaction Data'!$L1804</f>
        <v>1700</v>
      </c>
      <c r="O1804" s="3">
        <f>'Transaction Data'!$N1804-'Transaction Data'!$M1804</f>
        <v>680</v>
      </c>
      <c r="P1804" s="2">
        <f>DATEDIF('Transaction Data'!$D1804,'Transaction Data'!$A1804,"y")</f>
        <v>76</v>
      </c>
      <c r="Q1804" s="2" t="str">
        <f>FLOOR('Transaction Data'!$P1804,15)&amp;"-"&amp;FLOOR('Transaction Data'!$P1804,15)+14</f>
        <v>75-89</v>
      </c>
      <c r="R1804" s="2" t="str">
        <f>IF('Transaction Data'!$L1804&lt;=10,"Less Expensive","Expensive")</f>
        <v>Less Expensive</v>
      </c>
      <c r="S1804" s="4">
        <f>WEEKDAY('Transaction Data'!$A1804)</f>
        <v>3</v>
      </c>
      <c r="T1804" s="2" t="str">
        <f>IF(WEEKDAY('Transaction Data'!$A1804,2)&lt;6,"Weekday","Weekend")</f>
        <v>Weekday</v>
      </c>
    </row>
    <row r="1805" ht="15.75" customHeight="1">
      <c r="A1805" s="1">
        <v>45344.0</v>
      </c>
      <c r="B1805" s="2" t="s">
        <v>1771</v>
      </c>
      <c r="C1805" s="2" t="s">
        <v>21</v>
      </c>
      <c r="D1805" s="1">
        <v>30494.0</v>
      </c>
      <c r="E1805" s="2" t="s">
        <v>27</v>
      </c>
      <c r="F1805" s="2">
        <v>493.0</v>
      </c>
      <c r="G1805" s="2" t="s">
        <v>57</v>
      </c>
      <c r="H1805" s="2" t="s">
        <v>24</v>
      </c>
      <c r="I1805" s="2" t="s">
        <v>25</v>
      </c>
      <c r="J1805" s="2" t="str">
        <f t="array" ref="J1805">XLOOKUP('Transaction Data'!$G1805,Product_Code,Biscuit_Brand)</f>
        <v>Oatmeal Cookies</v>
      </c>
      <c r="K1805" s="2">
        <f t="array" ref="K1805">XLOOKUP('Transaction Data'!$G1805,Product_Code,Cost)</f>
        <v>19</v>
      </c>
      <c r="L1805" s="2">
        <f t="array" ref="L1805">XLOOKUP('Transaction Data'!$G1805,Product_Code,Unit_Price)</f>
        <v>23</v>
      </c>
      <c r="M1805" s="3">
        <f>'Transaction Data'!$F1805*'Transaction Data'!$K1805</f>
        <v>9367</v>
      </c>
      <c r="N1805" s="3">
        <f>'Transaction Data'!$F1805*'Transaction Data'!$L1805</f>
        <v>11339</v>
      </c>
      <c r="O1805" s="3">
        <f>'Transaction Data'!$N1805-'Transaction Data'!$M1805</f>
        <v>1972</v>
      </c>
      <c r="P1805" s="2">
        <f>DATEDIF('Transaction Data'!$D1805,'Transaction Data'!$A1805,"y")</f>
        <v>40</v>
      </c>
      <c r="Q1805" s="2" t="str">
        <f>FLOOR('Transaction Data'!$P1805,15)&amp;"-"&amp;FLOOR('Transaction Data'!$P1805,15)+14</f>
        <v>30-44</v>
      </c>
      <c r="R1805" s="2" t="str">
        <f>IF('Transaction Data'!$L1805&lt;=10,"Less Expensive","Expensive")</f>
        <v>Expensive</v>
      </c>
      <c r="S1805" s="4">
        <f>WEEKDAY('Transaction Data'!$A1805)</f>
        <v>5</v>
      </c>
      <c r="T1805" s="2" t="str">
        <f>IF(WEEKDAY('Transaction Data'!$A1805,2)&lt;6,"Weekday","Weekend")</f>
        <v>Weekday</v>
      </c>
    </row>
    <row r="1806" ht="15.75" customHeight="1">
      <c r="A1806" s="1">
        <v>45314.0</v>
      </c>
      <c r="B1806" s="2" t="s">
        <v>1772</v>
      </c>
      <c r="C1806" s="2" t="s">
        <v>41</v>
      </c>
      <c r="D1806" s="1">
        <v>24528.0</v>
      </c>
      <c r="E1806" s="2" t="s">
        <v>63</v>
      </c>
      <c r="F1806" s="2">
        <v>418.0</v>
      </c>
      <c r="G1806" s="2" t="s">
        <v>33</v>
      </c>
      <c r="H1806" s="2" t="s">
        <v>29</v>
      </c>
      <c r="I1806" s="2" t="s">
        <v>25</v>
      </c>
      <c r="J1806" s="2" t="str">
        <f t="array" ref="J1806">XLOOKUP('Transaction Data'!$G1806,Product_Code,Biscuit_Brand)</f>
        <v>Caramel Biscuits</v>
      </c>
      <c r="K1806" s="2">
        <f t="array" ref="K1806">XLOOKUP('Transaction Data'!$G1806,Product_Code,Cost)</f>
        <v>18</v>
      </c>
      <c r="L1806" s="2">
        <f t="array" ref="L1806">XLOOKUP('Transaction Data'!$G1806,Product_Code,Unit_Price)</f>
        <v>22</v>
      </c>
      <c r="M1806" s="3">
        <f>'Transaction Data'!$F1806*'Transaction Data'!$K1806</f>
        <v>7524</v>
      </c>
      <c r="N1806" s="3">
        <f>'Transaction Data'!$F1806*'Transaction Data'!$L1806</f>
        <v>9196</v>
      </c>
      <c r="O1806" s="3">
        <f>'Transaction Data'!$N1806-'Transaction Data'!$M1806</f>
        <v>1672</v>
      </c>
      <c r="P1806" s="2">
        <f>DATEDIF('Transaction Data'!$D1806,'Transaction Data'!$A1806,"y")</f>
        <v>56</v>
      </c>
      <c r="Q1806" s="2" t="str">
        <f>FLOOR('Transaction Data'!$P1806,15)&amp;"-"&amp;FLOOR('Transaction Data'!$P1806,15)+14</f>
        <v>45-59</v>
      </c>
      <c r="R1806" s="2" t="str">
        <f>IF('Transaction Data'!$L1806&lt;=10,"Less Expensive","Expensive")</f>
        <v>Expensive</v>
      </c>
      <c r="S1806" s="4">
        <f>WEEKDAY('Transaction Data'!$A1806)</f>
        <v>3</v>
      </c>
      <c r="T1806" s="2" t="str">
        <f>IF(WEEKDAY('Transaction Data'!$A1806,2)&lt;6,"Weekday","Weekend")</f>
        <v>Weekday</v>
      </c>
    </row>
    <row r="1807" ht="15.75" customHeight="1">
      <c r="A1807" s="1">
        <v>45445.0</v>
      </c>
      <c r="B1807" s="2" t="s">
        <v>1773</v>
      </c>
      <c r="C1807" s="2" t="s">
        <v>65</v>
      </c>
      <c r="D1807" s="1">
        <v>27906.0</v>
      </c>
      <c r="E1807" s="2" t="s">
        <v>37</v>
      </c>
      <c r="F1807" s="2">
        <v>83.0</v>
      </c>
      <c r="G1807" s="2" t="s">
        <v>33</v>
      </c>
      <c r="H1807" s="2" t="s">
        <v>34</v>
      </c>
      <c r="I1807" s="2" t="s">
        <v>25</v>
      </c>
      <c r="J1807" s="2" t="str">
        <f t="array" ref="J1807">XLOOKUP('Transaction Data'!$G1807,Product_Code,Biscuit_Brand)</f>
        <v>Caramel Biscuits</v>
      </c>
      <c r="K1807" s="2">
        <f t="array" ref="K1807">XLOOKUP('Transaction Data'!$G1807,Product_Code,Cost)</f>
        <v>18</v>
      </c>
      <c r="L1807" s="2">
        <f t="array" ref="L1807">XLOOKUP('Transaction Data'!$G1807,Product_Code,Unit_Price)</f>
        <v>22</v>
      </c>
      <c r="M1807" s="3">
        <f>'Transaction Data'!$F1807*'Transaction Data'!$K1807</f>
        <v>1494</v>
      </c>
      <c r="N1807" s="3">
        <f>'Transaction Data'!$F1807*'Transaction Data'!$L1807</f>
        <v>1826</v>
      </c>
      <c r="O1807" s="3">
        <f>'Transaction Data'!$N1807-'Transaction Data'!$M1807</f>
        <v>332</v>
      </c>
      <c r="P1807" s="2">
        <f>DATEDIF('Transaction Data'!$D1807,'Transaction Data'!$A1807,"y")</f>
        <v>48</v>
      </c>
      <c r="Q1807" s="2" t="str">
        <f>FLOOR('Transaction Data'!$P1807,15)&amp;"-"&amp;FLOOR('Transaction Data'!$P1807,15)+14</f>
        <v>45-59</v>
      </c>
      <c r="R1807" s="2" t="str">
        <f>IF('Transaction Data'!$L1807&lt;=10,"Less Expensive","Expensive")</f>
        <v>Expensive</v>
      </c>
      <c r="S1807" s="4">
        <f>WEEKDAY('Transaction Data'!$A1807)</f>
        <v>1</v>
      </c>
      <c r="T1807" s="2" t="str">
        <f>IF(WEEKDAY('Transaction Data'!$A1807,2)&lt;6,"Weekday","Weekend")</f>
        <v>Weekend</v>
      </c>
    </row>
    <row r="1808" ht="15.75" customHeight="1">
      <c r="A1808" s="1">
        <v>45425.0</v>
      </c>
      <c r="B1808" s="2" t="s">
        <v>1774</v>
      </c>
      <c r="C1808" s="2" t="s">
        <v>41</v>
      </c>
      <c r="D1808" s="1">
        <v>29224.0</v>
      </c>
      <c r="E1808" s="2" t="s">
        <v>27</v>
      </c>
      <c r="F1808" s="2">
        <v>176.0</v>
      </c>
      <c r="G1808" s="2" t="s">
        <v>57</v>
      </c>
      <c r="H1808" s="2" t="s">
        <v>24</v>
      </c>
      <c r="I1808" s="2" t="s">
        <v>25</v>
      </c>
      <c r="J1808" s="2" t="str">
        <f t="array" ref="J1808">XLOOKUP('Transaction Data'!$G1808,Product_Code,Biscuit_Brand)</f>
        <v>Oatmeal Cookies</v>
      </c>
      <c r="K1808" s="2">
        <f t="array" ref="K1808">XLOOKUP('Transaction Data'!$G1808,Product_Code,Cost)</f>
        <v>19</v>
      </c>
      <c r="L1808" s="2">
        <f t="array" ref="L1808">XLOOKUP('Transaction Data'!$G1808,Product_Code,Unit_Price)</f>
        <v>23</v>
      </c>
      <c r="M1808" s="3">
        <f>'Transaction Data'!$F1808*'Transaction Data'!$K1808</f>
        <v>3344</v>
      </c>
      <c r="N1808" s="3">
        <f>'Transaction Data'!$F1808*'Transaction Data'!$L1808</f>
        <v>4048</v>
      </c>
      <c r="O1808" s="3">
        <f>'Transaction Data'!$N1808-'Transaction Data'!$M1808</f>
        <v>704</v>
      </c>
      <c r="P1808" s="2">
        <f>DATEDIF('Transaction Data'!$D1808,'Transaction Data'!$A1808,"y")</f>
        <v>44</v>
      </c>
      <c r="Q1808" s="2" t="str">
        <f>FLOOR('Transaction Data'!$P1808,15)&amp;"-"&amp;FLOOR('Transaction Data'!$P1808,15)+14</f>
        <v>30-44</v>
      </c>
      <c r="R1808" s="2" t="str">
        <f>IF('Transaction Data'!$L1808&lt;=10,"Less Expensive","Expensive")</f>
        <v>Expensive</v>
      </c>
      <c r="S1808" s="4">
        <f>WEEKDAY('Transaction Data'!$A1808)</f>
        <v>2</v>
      </c>
      <c r="T1808" s="2" t="str">
        <f>IF(WEEKDAY('Transaction Data'!$A1808,2)&lt;6,"Weekday","Weekend")</f>
        <v>Weekday</v>
      </c>
    </row>
    <row r="1809" ht="15.75" customHeight="1">
      <c r="A1809" s="1">
        <v>45493.0</v>
      </c>
      <c r="B1809" s="2" t="s">
        <v>1775</v>
      </c>
      <c r="C1809" s="2" t="s">
        <v>65</v>
      </c>
      <c r="D1809" s="1">
        <v>27416.0</v>
      </c>
      <c r="E1809" s="2" t="s">
        <v>22</v>
      </c>
      <c r="F1809" s="2">
        <v>425.0</v>
      </c>
      <c r="G1809" s="2" t="s">
        <v>61</v>
      </c>
      <c r="H1809" s="2" t="s">
        <v>29</v>
      </c>
      <c r="I1809" s="2" t="s">
        <v>25</v>
      </c>
      <c r="J1809" s="2" t="str">
        <f t="array" ref="J1809">XLOOKUP('Transaction Data'!$G1809,Product_Code,Biscuit_Brand)</f>
        <v>Choco Delight</v>
      </c>
      <c r="K1809" s="2">
        <f t="array" ref="K1809">XLOOKUP('Transaction Data'!$G1809,Product_Code,Cost)</f>
        <v>3</v>
      </c>
      <c r="L1809" s="2">
        <f t="array" ref="L1809">XLOOKUP('Transaction Data'!$G1809,Product_Code,Unit_Price)</f>
        <v>5</v>
      </c>
      <c r="M1809" s="3">
        <f>'Transaction Data'!$F1809*'Transaction Data'!$K1809</f>
        <v>1275</v>
      </c>
      <c r="N1809" s="3">
        <f>'Transaction Data'!$F1809*'Transaction Data'!$L1809</f>
        <v>2125</v>
      </c>
      <c r="O1809" s="3">
        <f>'Transaction Data'!$N1809-'Transaction Data'!$M1809</f>
        <v>850</v>
      </c>
      <c r="P1809" s="2">
        <f>DATEDIF('Transaction Data'!$D1809,'Transaction Data'!$A1809,"y")</f>
        <v>49</v>
      </c>
      <c r="Q1809" s="2" t="str">
        <f>FLOOR('Transaction Data'!$P1809,15)&amp;"-"&amp;FLOOR('Transaction Data'!$P1809,15)+14</f>
        <v>45-59</v>
      </c>
      <c r="R1809" s="2" t="str">
        <f>IF('Transaction Data'!$L1809&lt;=10,"Less Expensive","Expensive")</f>
        <v>Less Expensive</v>
      </c>
      <c r="S1809" s="4">
        <f>WEEKDAY('Transaction Data'!$A1809)</f>
        <v>7</v>
      </c>
      <c r="T1809" s="2" t="str">
        <f>IF(WEEKDAY('Transaction Data'!$A1809,2)&lt;6,"Weekday","Weekend")</f>
        <v>Weekend</v>
      </c>
    </row>
    <row r="1810" ht="15.75" customHeight="1">
      <c r="A1810" s="1">
        <v>45312.0</v>
      </c>
      <c r="B1810" s="2" t="s">
        <v>1776</v>
      </c>
      <c r="C1810" s="2" t="s">
        <v>65</v>
      </c>
      <c r="D1810" s="1">
        <v>23591.0</v>
      </c>
      <c r="E1810" s="2" t="s">
        <v>37</v>
      </c>
      <c r="F1810" s="2">
        <v>232.0</v>
      </c>
      <c r="G1810" s="2" t="s">
        <v>44</v>
      </c>
      <c r="H1810" s="2" t="s">
        <v>34</v>
      </c>
      <c r="I1810" s="2" t="s">
        <v>25</v>
      </c>
      <c r="J1810" s="2" t="str">
        <f t="array" ref="J1810">XLOOKUP('Transaction Data'!$G1810,Product_Code,Biscuit_Brand)</f>
        <v>Butter Crunch</v>
      </c>
      <c r="K1810" s="2">
        <f t="array" ref="K1810">XLOOKUP('Transaction Data'!$G1810,Product_Code,Cost)</f>
        <v>10</v>
      </c>
      <c r="L1810" s="2">
        <f t="array" ref="L1810">XLOOKUP('Transaction Data'!$G1810,Product_Code,Unit_Price)</f>
        <v>11</v>
      </c>
      <c r="M1810" s="3">
        <f>'Transaction Data'!$F1810*'Transaction Data'!$K1810</f>
        <v>2320</v>
      </c>
      <c r="N1810" s="3">
        <f>'Transaction Data'!$F1810*'Transaction Data'!$L1810</f>
        <v>2552</v>
      </c>
      <c r="O1810" s="3">
        <f>'Transaction Data'!$N1810-'Transaction Data'!$M1810</f>
        <v>232</v>
      </c>
      <c r="P1810" s="2">
        <f>DATEDIF('Transaction Data'!$D1810,'Transaction Data'!$A1810,"y")</f>
        <v>59</v>
      </c>
      <c r="Q1810" s="2" t="str">
        <f>FLOOR('Transaction Data'!$P1810,15)&amp;"-"&amp;FLOOR('Transaction Data'!$P1810,15)+14</f>
        <v>45-59</v>
      </c>
      <c r="R1810" s="2" t="str">
        <f>IF('Transaction Data'!$L1810&lt;=10,"Less Expensive","Expensive")</f>
        <v>Expensive</v>
      </c>
      <c r="S1810" s="4">
        <f>WEEKDAY('Transaction Data'!$A1810)</f>
        <v>1</v>
      </c>
      <c r="T1810" s="2" t="str">
        <f>IF(WEEKDAY('Transaction Data'!$A1810,2)&lt;6,"Weekday","Weekend")</f>
        <v>Weekend</v>
      </c>
    </row>
    <row r="1811" ht="15.75" customHeight="1">
      <c r="A1811" s="1">
        <v>45411.0</v>
      </c>
      <c r="B1811" s="2" t="s">
        <v>1777</v>
      </c>
      <c r="C1811" s="2" t="s">
        <v>41</v>
      </c>
      <c r="D1811" s="1">
        <v>35037.0</v>
      </c>
      <c r="E1811" s="2" t="s">
        <v>63</v>
      </c>
      <c r="F1811" s="2">
        <v>153.0</v>
      </c>
      <c r="G1811" s="2" t="s">
        <v>28</v>
      </c>
      <c r="H1811" s="2" t="s">
        <v>24</v>
      </c>
      <c r="I1811" s="2" t="s">
        <v>25</v>
      </c>
      <c r="J1811" s="2" t="str">
        <f t="array" ref="J1811">XLOOKUP('Transaction Data'!$G1811,Product_Code,Biscuit_Brand)</f>
        <v>Shortbread</v>
      </c>
      <c r="K1811" s="2">
        <f t="array" ref="K1811">XLOOKUP('Transaction Data'!$G1811,Product_Code,Cost)</f>
        <v>10</v>
      </c>
      <c r="L1811" s="2">
        <f t="array" ref="L1811">XLOOKUP('Transaction Data'!$G1811,Product_Code,Unit_Price)</f>
        <v>45</v>
      </c>
      <c r="M1811" s="3">
        <f>'Transaction Data'!$F1811*'Transaction Data'!$K1811</f>
        <v>1530</v>
      </c>
      <c r="N1811" s="3">
        <f>'Transaction Data'!$F1811*'Transaction Data'!$L1811</f>
        <v>6885</v>
      </c>
      <c r="O1811" s="3">
        <f>'Transaction Data'!$N1811-'Transaction Data'!$M1811</f>
        <v>5355</v>
      </c>
      <c r="P1811" s="2">
        <f>DATEDIF('Transaction Data'!$D1811,'Transaction Data'!$A1811,"y")</f>
        <v>28</v>
      </c>
      <c r="Q1811" s="2" t="str">
        <f>FLOOR('Transaction Data'!$P1811,15)&amp;"-"&amp;FLOOR('Transaction Data'!$P1811,15)+14</f>
        <v>15-29</v>
      </c>
      <c r="R1811" s="2" t="str">
        <f>IF('Transaction Data'!$L1811&lt;=10,"Less Expensive","Expensive")</f>
        <v>Expensive</v>
      </c>
      <c r="S1811" s="4">
        <f>WEEKDAY('Transaction Data'!$A1811)</f>
        <v>2</v>
      </c>
      <c r="T1811" s="2" t="str">
        <f>IF(WEEKDAY('Transaction Data'!$A1811,2)&lt;6,"Weekday","Weekend")</f>
        <v>Weekday</v>
      </c>
    </row>
    <row r="1812" ht="15.75" customHeight="1">
      <c r="A1812" s="1">
        <v>45375.0</v>
      </c>
      <c r="B1812" s="2" t="s">
        <v>1778</v>
      </c>
      <c r="C1812" s="2" t="s">
        <v>32</v>
      </c>
      <c r="D1812" s="1">
        <v>23832.0</v>
      </c>
      <c r="E1812" s="2" t="s">
        <v>63</v>
      </c>
      <c r="F1812" s="2">
        <v>394.0</v>
      </c>
      <c r="G1812" s="2" t="s">
        <v>33</v>
      </c>
      <c r="H1812" s="2" t="s">
        <v>29</v>
      </c>
      <c r="I1812" s="2" t="s">
        <v>25</v>
      </c>
      <c r="J1812" s="2" t="str">
        <f t="array" ref="J1812">XLOOKUP('Transaction Data'!$G1812,Product_Code,Biscuit_Brand)</f>
        <v>Caramel Biscuits</v>
      </c>
      <c r="K1812" s="2">
        <f t="array" ref="K1812">XLOOKUP('Transaction Data'!$G1812,Product_Code,Cost)</f>
        <v>18</v>
      </c>
      <c r="L1812" s="2">
        <f t="array" ref="L1812">XLOOKUP('Transaction Data'!$G1812,Product_Code,Unit_Price)</f>
        <v>22</v>
      </c>
      <c r="M1812" s="3">
        <f>'Transaction Data'!$F1812*'Transaction Data'!$K1812</f>
        <v>7092</v>
      </c>
      <c r="N1812" s="3">
        <f>'Transaction Data'!$F1812*'Transaction Data'!$L1812</f>
        <v>8668</v>
      </c>
      <c r="O1812" s="3">
        <f>'Transaction Data'!$N1812-'Transaction Data'!$M1812</f>
        <v>1576</v>
      </c>
      <c r="P1812" s="2">
        <f>DATEDIF('Transaction Data'!$D1812,'Transaction Data'!$A1812,"y")</f>
        <v>58</v>
      </c>
      <c r="Q1812" s="2" t="str">
        <f>FLOOR('Transaction Data'!$P1812,15)&amp;"-"&amp;FLOOR('Transaction Data'!$P1812,15)+14</f>
        <v>45-59</v>
      </c>
      <c r="R1812" s="2" t="str">
        <f>IF('Transaction Data'!$L1812&lt;=10,"Less Expensive","Expensive")</f>
        <v>Expensive</v>
      </c>
      <c r="S1812" s="4">
        <f>WEEKDAY('Transaction Data'!$A1812)</f>
        <v>1</v>
      </c>
      <c r="T1812" s="2" t="str">
        <f>IF(WEEKDAY('Transaction Data'!$A1812,2)&lt;6,"Weekday","Weekend")</f>
        <v>Weekend</v>
      </c>
    </row>
    <row r="1813" ht="15.75" customHeight="1">
      <c r="A1813" s="1">
        <v>45429.0</v>
      </c>
      <c r="B1813" s="2" t="s">
        <v>1779</v>
      </c>
      <c r="C1813" s="2" t="s">
        <v>78</v>
      </c>
      <c r="D1813" s="1">
        <v>35496.0</v>
      </c>
      <c r="E1813" s="2" t="s">
        <v>63</v>
      </c>
      <c r="F1813" s="2">
        <v>454.0</v>
      </c>
      <c r="G1813" s="2" t="s">
        <v>61</v>
      </c>
      <c r="H1813" s="2" t="s">
        <v>34</v>
      </c>
      <c r="I1813" s="2" t="s">
        <v>25</v>
      </c>
      <c r="J1813" s="2" t="str">
        <f t="array" ref="J1813">XLOOKUP('Transaction Data'!$G1813,Product_Code,Biscuit_Brand)</f>
        <v>Choco Delight</v>
      </c>
      <c r="K1813" s="2">
        <f t="array" ref="K1813">XLOOKUP('Transaction Data'!$G1813,Product_Code,Cost)</f>
        <v>3</v>
      </c>
      <c r="L1813" s="2">
        <f t="array" ref="L1813">XLOOKUP('Transaction Data'!$G1813,Product_Code,Unit_Price)</f>
        <v>5</v>
      </c>
      <c r="M1813" s="3">
        <f>'Transaction Data'!$F1813*'Transaction Data'!$K1813</f>
        <v>1362</v>
      </c>
      <c r="N1813" s="3">
        <f>'Transaction Data'!$F1813*'Transaction Data'!$L1813</f>
        <v>2270</v>
      </c>
      <c r="O1813" s="3">
        <f>'Transaction Data'!$N1813-'Transaction Data'!$M1813</f>
        <v>908</v>
      </c>
      <c r="P1813" s="2">
        <f>DATEDIF('Transaction Data'!$D1813,'Transaction Data'!$A1813,"y")</f>
        <v>27</v>
      </c>
      <c r="Q1813" s="2" t="str">
        <f>FLOOR('Transaction Data'!$P1813,15)&amp;"-"&amp;FLOOR('Transaction Data'!$P1813,15)+14</f>
        <v>15-29</v>
      </c>
      <c r="R1813" s="2" t="str">
        <f>IF('Transaction Data'!$L1813&lt;=10,"Less Expensive","Expensive")</f>
        <v>Less Expensive</v>
      </c>
      <c r="S1813" s="4">
        <f>WEEKDAY('Transaction Data'!$A1813)</f>
        <v>6</v>
      </c>
      <c r="T1813" s="2" t="str">
        <f>IF(WEEKDAY('Transaction Data'!$A1813,2)&lt;6,"Weekday","Weekend")</f>
        <v>Weekday</v>
      </c>
    </row>
    <row r="1814" ht="15.75" customHeight="1">
      <c r="A1814" s="1">
        <v>45367.0</v>
      </c>
      <c r="B1814" s="2" t="s">
        <v>1780</v>
      </c>
      <c r="C1814" s="2" t="s">
        <v>65</v>
      </c>
      <c r="D1814" s="1">
        <v>24653.0</v>
      </c>
      <c r="E1814" s="2" t="s">
        <v>22</v>
      </c>
      <c r="F1814" s="2">
        <v>268.0</v>
      </c>
      <c r="G1814" s="2" t="s">
        <v>33</v>
      </c>
      <c r="H1814" s="2" t="s">
        <v>24</v>
      </c>
      <c r="I1814" s="2" t="s">
        <v>25</v>
      </c>
      <c r="J1814" s="2" t="str">
        <f t="array" ref="J1814">XLOOKUP('Transaction Data'!$G1814,Product_Code,Biscuit_Brand)</f>
        <v>Caramel Biscuits</v>
      </c>
      <c r="K1814" s="2">
        <f t="array" ref="K1814">XLOOKUP('Transaction Data'!$G1814,Product_Code,Cost)</f>
        <v>18</v>
      </c>
      <c r="L1814" s="2">
        <f t="array" ref="L1814">XLOOKUP('Transaction Data'!$G1814,Product_Code,Unit_Price)</f>
        <v>22</v>
      </c>
      <c r="M1814" s="3">
        <f>'Transaction Data'!$F1814*'Transaction Data'!$K1814</f>
        <v>4824</v>
      </c>
      <c r="N1814" s="3">
        <f>'Transaction Data'!$F1814*'Transaction Data'!$L1814</f>
        <v>5896</v>
      </c>
      <c r="O1814" s="3">
        <f>'Transaction Data'!$N1814-'Transaction Data'!$M1814</f>
        <v>1072</v>
      </c>
      <c r="P1814" s="2">
        <f>DATEDIF('Transaction Data'!$D1814,'Transaction Data'!$A1814,"y")</f>
        <v>56</v>
      </c>
      <c r="Q1814" s="2" t="str">
        <f>FLOOR('Transaction Data'!$P1814,15)&amp;"-"&amp;FLOOR('Transaction Data'!$P1814,15)+14</f>
        <v>45-59</v>
      </c>
      <c r="R1814" s="2" t="str">
        <f>IF('Transaction Data'!$L1814&lt;=10,"Less Expensive","Expensive")</f>
        <v>Expensive</v>
      </c>
      <c r="S1814" s="4">
        <f>WEEKDAY('Transaction Data'!$A1814)</f>
        <v>7</v>
      </c>
      <c r="T1814" s="2" t="str">
        <f>IF(WEEKDAY('Transaction Data'!$A1814,2)&lt;6,"Weekday","Weekend")</f>
        <v>Weekend</v>
      </c>
    </row>
    <row r="1815" ht="15.75" customHeight="1">
      <c r="A1815" s="1">
        <v>45315.0</v>
      </c>
      <c r="B1815" s="2" t="s">
        <v>1781</v>
      </c>
      <c r="C1815" s="2" t="s">
        <v>54</v>
      </c>
      <c r="D1815" s="1">
        <v>25538.0</v>
      </c>
      <c r="E1815" s="2" t="s">
        <v>22</v>
      </c>
      <c r="F1815" s="2">
        <v>408.0</v>
      </c>
      <c r="G1815" s="2" t="s">
        <v>60</v>
      </c>
      <c r="H1815" s="2" t="s">
        <v>29</v>
      </c>
      <c r="I1815" s="2" t="s">
        <v>25</v>
      </c>
      <c r="J1815" s="2" t="str">
        <f t="array" ref="J1815">XLOOKUP('Transaction Data'!$G1815,Product_Code,Biscuit_Brand)</f>
        <v>Peanut Butter Bites</v>
      </c>
      <c r="K1815" s="2">
        <f t="array" ref="K1815">XLOOKUP('Transaction Data'!$G1815,Product_Code,Cost)</f>
        <v>5</v>
      </c>
      <c r="L1815" s="2">
        <f t="array" ref="L1815">XLOOKUP('Transaction Data'!$G1815,Product_Code,Unit_Price)</f>
        <v>7</v>
      </c>
      <c r="M1815" s="3">
        <f>'Transaction Data'!$F1815*'Transaction Data'!$K1815</f>
        <v>2040</v>
      </c>
      <c r="N1815" s="3">
        <f>'Transaction Data'!$F1815*'Transaction Data'!$L1815</f>
        <v>2856</v>
      </c>
      <c r="O1815" s="3">
        <f>'Transaction Data'!$N1815-'Transaction Data'!$M1815</f>
        <v>816</v>
      </c>
      <c r="P1815" s="2">
        <f>DATEDIF('Transaction Data'!$D1815,'Transaction Data'!$A1815,"y")</f>
        <v>54</v>
      </c>
      <c r="Q1815" s="2" t="str">
        <f>FLOOR('Transaction Data'!$P1815,15)&amp;"-"&amp;FLOOR('Transaction Data'!$P1815,15)+14</f>
        <v>45-59</v>
      </c>
      <c r="R1815" s="2" t="str">
        <f>IF('Transaction Data'!$L1815&lt;=10,"Less Expensive","Expensive")</f>
        <v>Less Expensive</v>
      </c>
      <c r="S1815" s="4">
        <f>WEEKDAY('Transaction Data'!$A1815)</f>
        <v>4</v>
      </c>
      <c r="T1815" s="2" t="str">
        <f>IF(WEEKDAY('Transaction Data'!$A1815,2)&lt;6,"Weekday","Weekend")</f>
        <v>Weekday</v>
      </c>
    </row>
    <row r="1816" ht="15.75" customHeight="1">
      <c r="A1816" s="1">
        <v>45339.0</v>
      </c>
      <c r="B1816" s="2" t="s">
        <v>1782</v>
      </c>
      <c r="C1816" s="2" t="s">
        <v>32</v>
      </c>
      <c r="D1816" s="1">
        <v>23598.0</v>
      </c>
      <c r="E1816" s="2" t="s">
        <v>22</v>
      </c>
      <c r="F1816" s="2">
        <v>430.0</v>
      </c>
      <c r="G1816" s="2" t="s">
        <v>60</v>
      </c>
      <c r="H1816" s="2" t="s">
        <v>34</v>
      </c>
      <c r="I1816" s="2" t="s">
        <v>25</v>
      </c>
      <c r="J1816" s="2" t="str">
        <f t="array" ref="J1816">XLOOKUP('Transaction Data'!$G1816,Product_Code,Biscuit_Brand)</f>
        <v>Peanut Butter Bites</v>
      </c>
      <c r="K1816" s="2">
        <f t="array" ref="K1816">XLOOKUP('Transaction Data'!$G1816,Product_Code,Cost)</f>
        <v>5</v>
      </c>
      <c r="L1816" s="2">
        <f t="array" ref="L1816">XLOOKUP('Transaction Data'!$G1816,Product_Code,Unit_Price)</f>
        <v>7</v>
      </c>
      <c r="M1816" s="3">
        <f>'Transaction Data'!$F1816*'Transaction Data'!$K1816</f>
        <v>2150</v>
      </c>
      <c r="N1816" s="3">
        <f>'Transaction Data'!$F1816*'Transaction Data'!$L1816</f>
        <v>3010</v>
      </c>
      <c r="O1816" s="3">
        <f>'Transaction Data'!$N1816-'Transaction Data'!$M1816</f>
        <v>860</v>
      </c>
      <c r="P1816" s="2">
        <f>DATEDIF('Transaction Data'!$D1816,'Transaction Data'!$A1816,"y")</f>
        <v>59</v>
      </c>
      <c r="Q1816" s="2" t="str">
        <f>FLOOR('Transaction Data'!$P1816,15)&amp;"-"&amp;FLOOR('Transaction Data'!$P1816,15)+14</f>
        <v>45-59</v>
      </c>
      <c r="R1816" s="2" t="str">
        <f>IF('Transaction Data'!$L1816&lt;=10,"Less Expensive","Expensive")</f>
        <v>Less Expensive</v>
      </c>
      <c r="S1816" s="4">
        <f>WEEKDAY('Transaction Data'!$A1816)</f>
        <v>7</v>
      </c>
      <c r="T1816" s="2" t="str">
        <f>IF(WEEKDAY('Transaction Data'!$A1816,2)&lt;6,"Weekday","Weekend")</f>
        <v>Weekend</v>
      </c>
    </row>
    <row r="1817" ht="15.75" customHeight="1">
      <c r="A1817" s="1">
        <v>45441.0</v>
      </c>
      <c r="B1817" s="2" t="s">
        <v>1783</v>
      </c>
      <c r="C1817" s="2" t="s">
        <v>54</v>
      </c>
      <c r="D1817" s="1">
        <v>26868.0</v>
      </c>
      <c r="E1817" s="2" t="s">
        <v>22</v>
      </c>
      <c r="F1817" s="2">
        <v>287.0</v>
      </c>
      <c r="G1817" s="2" t="s">
        <v>44</v>
      </c>
      <c r="H1817" s="2" t="s">
        <v>24</v>
      </c>
      <c r="I1817" s="2" t="s">
        <v>25</v>
      </c>
      <c r="J1817" s="2" t="str">
        <f t="array" ref="J1817">XLOOKUP('Transaction Data'!$G1817,Product_Code,Biscuit_Brand)</f>
        <v>Butter Crunch</v>
      </c>
      <c r="K1817" s="2">
        <f t="array" ref="K1817">XLOOKUP('Transaction Data'!$G1817,Product_Code,Cost)</f>
        <v>10</v>
      </c>
      <c r="L1817" s="2">
        <f t="array" ref="L1817">XLOOKUP('Transaction Data'!$G1817,Product_Code,Unit_Price)</f>
        <v>11</v>
      </c>
      <c r="M1817" s="3">
        <f>'Transaction Data'!$F1817*'Transaction Data'!$K1817</f>
        <v>2870</v>
      </c>
      <c r="N1817" s="3">
        <f>'Transaction Data'!$F1817*'Transaction Data'!$L1817</f>
        <v>3157</v>
      </c>
      <c r="O1817" s="3">
        <f>'Transaction Data'!$N1817-'Transaction Data'!$M1817</f>
        <v>287</v>
      </c>
      <c r="P1817" s="2">
        <f>DATEDIF('Transaction Data'!$D1817,'Transaction Data'!$A1817,"y")</f>
        <v>50</v>
      </c>
      <c r="Q1817" s="2" t="str">
        <f>FLOOR('Transaction Data'!$P1817,15)&amp;"-"&amp;FLOOR('Transaction Data'!$P1817,15)+14</f>
        <v>45-59</v>
      </c>
      <c r="R1817" s="2" t="str">
        <f>IF('Transaction Data'!$L1817&lt;=10,"Less Expensive","Expensive")</f>
        <v>Expensive</v>
      </c>
      <c r="S1817" s="4">
        <f>WEEKDAY('Transaction Data'!$A1817)</f>
        <v>4</v>
      </c>
      <c r="T1817" s="2" t="str">
        <f>IF(WEEKDAY('Transaction Data'!$A1817,2)&lt;6,"Weekday","Weekend")</f>
        <v>Weekday</v>
      </c>
    </row>
    <row r="1818" ht="15.75" customHeight="1">
      <c r="A1818" s="1">
        <v>45309.0</v>
      </c>
      <c r="B1818" s="2" t="s">
        <v>1784</v>
      </c>
      <c r="C1818" s="2" t="s">
        <v>32</v>
      </c>
      <c r="D1818" s="1">
        <v>30003.0</v>
      </c>
      <c r="E1818" s="2" t="s">
        <v>22</v>
      </c>
      <c r="F1818" s="2">
        <v>57.0</v>
      </c>
      <c r="G1818" s="2" t="s">
        <v>44</v>
      </c>
      <c r="H1818" s="2" t="s">
        <v>29</v>
      </c>
      <c r="I1818" s="2" t="s">
        <v>25</v>
      </c>
      <c r="J1818" s="2" t="str">
        <f t="array" ref="J1818">XLOOKUP('Transaction Data'!$G1818,Product_Code,Biscuit_Brand)</f>
        <v>Butter Crunch</v>
      </c>
      <c r="K1818" s="2">
        <f t="array" ref="K1818">XLOOKUP('Transaction Data'!$G1818,Product_Code,Cost)</f>
        <v>10</v>
      </c>
      <c r="L1818" s="2">
        <f t="array" ref="L1818">XLOOKUP('Transaction Data'!$G1818,Product_Code,Unit_Price)</f>
        <v>11</v>
      </c>
      <c r="M1818" s="3">
        <f>'Transaction Data'!$F1818*'Transaction Data'!$K1818</f>
        <v>570</v>
      </c>
      <c r="N1818" s="3">
        <f>'Transaction Data'!$F1818*'Transaction Data'!$L1818</f>
        <v>627</v>
      </c>
      <c r="O1818" s="3">
        <f>'Transaction Data'!$N1818-'Transaction Data'!$M1818</f>
        <v>57</v>
      </c>
      <c r="P1818" s="2">
        <f>DATEDIF('Transaction Data'!$D1818,'Transaction Data'!$A1818,"y")</f>
        <v>41</v>
      </c>
      <c r="Q1818" s="2" t="str">
        <f>FLOOR('Transaction Data'!$P1818,15)&amp;"-"&amp;FLOOR('Transaction Data'!$P1818,15)+14</f>
        <v>30-44</v>
      </c>
      <c r="R1818" s="2" t="str">
        <f>IF('Transaction Data'!$L1818&lt;=10,"Less Expensive","Expensive")</f>
        <v>Expensive</v>
      </c>
      <c r="S1818" s="4">
        <f>WEEKDAY('Transaction Data'!$A1818)</f>
        <v>5</v>
      </c>
      <c r="T1818" s="2" t="str">
        <f>IF(WEEKDAY('Transaction Data'!$A1818,2)&lt;6,"Weekday","Weekend")</f>
        <v>Weekday</v>
      </c>
    </row>
    <row r="1819" ht="15.75" customHeight="1">
      <c r="A1819" s="1">
        <v>45365.0</v>
      </c>
      <c r="B1819" s="2" t="s">
        <v>1785</v>
      </c>
      <c r="C1819" s="2" t="s">
        <v>78</v>
      </c>
      <c r="D1819" s="1">
        <v>27527.0</v>
      </c>
      <c r="E1819" s="2" t="s">
        <v>37</v>
      </c>
      <c r="F1819" s="2">
        <v>387.0</v>
      </c>
      <c r="G1819" s="2" t="s">
        <v>60</v>
      </c>
      <c r="H1819" s="2" t="s">
        <v>34</v>
      </c>
      <c r="I1819" s="2" t="s">
        <v>25</v>
      </c>
      <c r="J1819" s="2" t="str">
        <f t="array" ref="J1819">XLOOKUP('Transaction Data'!$G1819,Product_Code,Biscuit_Brand)</f>
        <v>Peanut Butter Bites</v>
      </c>
      <c r="K1819" s="2">
        <f t="array" ref="K1819">XLOOKUP('Transaction Data'!$G1819,Product_Code,Cost)</f>
        <v>5</v>
      </c>
      <c r="L1819" s="2">
        <f t="array" ref="L1819">XLOOKUP('Transaction Data'!$G1819,Product_Code,Unit_Price)</f>
        <v>7</v>
      </c>
      <c r="M1819" s="3">
        <f>'Transaction Data'!$F1819*'Transaction Data'!$K1819</f>
        <v>1935</v>
      </c>
      <c r="N1819" s="3">
        <f>'Transaction Data'!$F1819*'Transaction Data'!$L1819</f>
        <v>2709</v>
      </c>
      <c r="O1819" s="3">
        <f>'Transaction Data'!$N1819-'Transaction Data'!$M1819</f>
        <v>774</v>
      </c>
      <c r="P1819" s="2">
        <f>DATEDIF('Transaction Data'!$D1819,'Transaction Data'!$A1819,"y")</f>
        <v>48</v>
      </c>
      <c r="Q1819" s="2" t="str">
        <f>FLOOR('Transaction Data'!$P1819,15)&amp;"-"&amp;FLOOR('Transaction Data'!$P1819,15)+14</f>
        <v>45-59</v>
      </c>
      <c r="R1819" s="2" t="str">
        <f>IF('Transaction Data'!$L1819&lt;=10,"Less Expensive","Expensive")</f>
        <v>Less Expensive</v>
      </c>
      <c r="S1819" s="4">
        <f>WEEKDAY('Transaction Data'!$A1819)</f>
        <v>5</v>
      </c>
      <c r="T1819" s="2" t="str">
        <f>IF(WEEKDAY('Transaction Data'!$A1819,2)&lt;6,"Weekday","Weekend")</f>
        <v>Weekday</v>
      </c>
    </row>
    <row r="1820" ht="15.75" customHeight="1">
      <c r="A1820" s="1">
        <v>45436.0</v>
      </c>
      <c r="B1820" s="2" t="s">
        <v>1786</v>
      </c>
      <c r="C1820" s="2" t="s">
        <v>69</v>
      </c>
      <c r="D1820" s="1">
        <v>32136.0</v>
      </c>
      <c r="E1820" s="2" t="s">
        <v>37</v>
      </c>
      <c r="F1820" s="2">
        <v>430.0</v>
      </c>
      <c r="G1820" s="2" t="s">
        <v>60</v>
      </c>
      <c r="H1820" s="2" t="s">
        <v>24</v>
      </c>
      <c r="I1820" s="2" t="s">
        <v>25</v>
      </c>
      <c r="J1820" s="2" t="str">
        <f t="array" ref="J1820">XLOOKUP('Transaction Data'!$G1820,Product_Code,Biscuit_Brand)</f>
        <v>Peanut Butter Bites</v>
      </c>
      <c r="K1820" s="2">
        <f t="array" ref="K1820">XLOOKUP('Transaction Data'!$G1820,Product_Code,Cost)</f>
        <v>5</v>
      </c>
      <c r="L1820" s="2">
        <f t="array" ref="L1820">XLOOKUP('Transaction Data'!$G1820,Product_Code,Unit_Price)</f>
        <v>7</v>
      </c>
      <c r="M1820" s="3">
        <f>'Transaction Data'!$F1820*'Transaction Data'!$K1820</f>
        <v>2150</v>
      </c>
      <c r="N1820" s="3">
        <f>'Transaction Data'!$F1820*'Transaction Data'!$L1820</f>
        <v>3010</v>
      </c>
      <c r="O1820" s="3">
        <f>'Transaction Data'!$N1820-'Transaction Data'!$M1820</f>
        <v>860</v>
      </c>
      <c r="P1820" s="2">
        <f>DATEDIF('Transaction Data'!$D1820,'Transaction Data'!$A1820,"y")</f>
        <v>36</v>
      </c>
      <c r="Q1820" s="2" t="str">
        <f>FLOOR('Transaction Data'!$P1820,15)&amp;"-"&amp;FLOOR('Transaction Data'!$P1820,15)+14</f>
        <v>30-44</v>
      </c>
      <c r="R1820" s="2" t="str">
        <f>IF('Transaction Data'!$L1820&lt;=10,"Less Expensive","Expensive")</f>
        <v>Less Expensive</v>
      </c>
      <c r="S1820" s="4">
        <f>WEEKDAY('Transaction Data'!$A1820)</f>
        <v>6</v>
      </c>
      <c r="T1820" s="2" t="str">
        <f>IF(WEEKDAY('Transaction Data'!$A1820,2)&lt;6,"Weekday","Weekend")</f>
        <v>Weekday</v>
      </c>
    </row>
    <row r="1821" ht="15.75" customHeight="1">
      <c r="A1821" s="1">
        <v>45431.0</v>
      </c>
      <c r="B1821" s="2" t="s">
        <v>1787</v>
      </c>
      <c r="C1821" s="2" t="s">
        <v>54</v>
      </c>
      <c r="D1821" s="1">
        <v>28039.0</v>
      </c>
      <c r="E1821" s="2" t="s">
        <v>22</v>
      </c>
      <c r="F1821" s="2">
        <v>210.0</v>
      </c>
      <c r="G1821" s="2" t="s">
        <v>57</v>
      </c>
      <c r="H1821" s="2" t="s">
        <v>29</v>
      </c>
      <c r="I1821" s="2" t="s">
        <v>25</v>
      </c>
      <c r="J1821" s="2" t="str">
        <f t="array" ref="J1821">XLOOKUP('Transaction Data'!$G1821,Product_Code,Biscuit_Brand)</f>
        <v>Oatmeal Cookies</v>
      </c>
      <c r="K1821" s="2">
        <f t="array" ref="K1821">XLOOKUP('Transaction Data'!$G1821,Product_Code,Cost)</f>
        <v>19</v>
      </c>
      <c r="L1821" s="2">
        <f t="array" ref="L1821">XLOOKUP('Transaction Data'!$G1821,Product_Code,Unit_Price)</f>
        <v>23</v>
      </c>
      <c r="M1821" s="3">
        <f>'Transaction Data'!$F1821*'Transaction Data'!$K1821</f>
        <v>3990</v>
      </c>
      <c r="N1821" s="3">
        <f>'Transaction Data'!$F1821*'Transaction Data'!$L1821</f>
        <v>4830</v>
      </c>
      <c r="O1821" s="3">
        <f>'Transaction Data'!$N1821-'Transaction Data'!$M1821</f>
        <v>840</v>
      </c>
      <c r="P1821" s="2">
        <f>DATEDIF('Transaction Data'!$D1821,'Transaction Data'!$A1821,"y")</f>
        <v>47</v>
      </c>
      <c r="Q1821" s="2" t="str">
        <f>FLOOR('Transaction Data'!$P1821,15)&amp;"-"&amp;FLOOR('Transaction Data'!$P1821,15)+14</f>
        <v>45-59</v>
      </c>
      <c r="R1821" s="2" t="str">
        <f>IF('Transaction Data'!$L1821&lt;=10,"Less Expensive","Expensive")</f>
        <v>Expensive</v>
      </c>
      <c r="S1821" s="4">
        <f>WEEKDAY('Transaction Data'!$A1821)</f>
        <v>1</v>
      </c>
      <c r="T1821" s="2" t="str">
        <f>IF(WEEKDAY('Transaction Data'!$A1821,2)&lt;6,"Weekday","Weekend")</f>
        <v>Weekend</v>
      </c>
    </row>
    <row r="1822" ht="15.75" customHeight="1">
      <c r="A1822" s="1">
        <v>45388.0</v>
      </c>
      <c r="B1822" s="2" t="s">
        <v>1788</v>
      </c>
      <c r="C1822" s="2" t="s">
        <v>69</v>
      </c>
      <c r="D1822" s="1">
        <v>33101.0</v>
      </c>
      <c r="E1822" s="2" t="s">
        <v>37</v>
      </c>
      <c r="F1822" s="2">
        <v>400.0</v>
      </c>
      <c r="G1822" s="2" t="s">
        <v>44</v>
      </c>
      <c r="H1822" s="2" t="s">
        <v>34</v>
      </c>
      <c r="I1822" s="2" t="s">
        <v>25</v>
      </c>
      <c r="J1822" s="2" t="str">
        <f t="array" ref="J1822">XLOOKUP('Transaction Data'!$G1822,Product_Code,Biscuit_Brand)</f>
        <v>Butter Crunch</v>
      </c>
      <c r="K1822" s="2">
        <f t="array" ref="K1822">XLOOKUP('Transaction Data'!$G1822,Product_Code,Cost)</f>
        <v>10</v>
      </c>
      <c r="L1822" s="2">
        <f t="array" ref="L1822">XLOOKUP('Transaction Data'!$G1822,Product_Code,Unit_Price)</f>
        <v>11</v>
      </c>
      <c r="M1822" s="3">
        <f>'Transaction Data'!$F1822*'Transaction Data'!$K1822</f>
        <v>4000</v>
      </c>
      <c r="N1822" s="3">
        <f>'Transaction Data'!$F1822*'Transaction Data'!$L1822</f>
        <v>4400</v>
      </c>
      <c r="O1822" s="3">
        <f>'Transaction Data'!$N1822-'Transaction Data'!$M1822</f>
        <v>400</v>
      </c>
      <c r="P1822" s="2">
        <f>DATEDIF('Transaction Data'!$D1822,'Transaction Data'!$A1822,"y")</f>
        <v>33</v>
      </c>
      <c r="Q1822" s="2" t="str">
        <f>FLOOR('Transaction Data'!$P1822,15)&amp;"-"&amp;FLOOR('Transaction Data'!$P1822,15)+14</f>
        <v>30-44</v>
      </c>
      <c r="R1822" s="2" t="str">
        <f>IF('Transaction Data'!$L1822&lt;=10,"Less Expensive","Expensive")</f>
        <v>Expensive</v>
      </c>
      <c r="S1822" s="4">
        <f>WEEKDAY('Transaction Data'!$A1822)</f>
        <v>7</v>
      </c>
      <c r="T1822" s="2" t="str">
        <f>IF(WEEKDAY('Transaction Data'!$A1822,2)&lt;6,"Weekday","Weekend")</f>
        <v>Weekend</v>
      </c>
    </row>
    <row r="1823" ht="15.75" customHeight="1">
      <c r="A1823" s="1">
        <v>45409.0</v>
      </c>
      <c r="B1823" s="2" t="s">
        <v>1789</v>
      </c>
      <c r="C1823" s="2" t="s">
        <v>78</v>
      </c>
      <c r="D1823" s="1">
        <v>37911.0</v>
      </c>
      <c r="E1823" s="2" t="s">
        <v>22</v>
      </c>
      <c r="F1823" s="2">
        <v>409.0</v>
      </c>
      <c r="G1823" s="2" t="s">
        <v>44</v>
      </c>
      <c r="H1823" s="2" t="s">
        <v>24</v>
      </c>
      <c r="I1823" s="2" t="s">
        <v>25</v>
      </c>
      <c r="J1823" s="2" t="str">
        <f t="array" ref="J1823">XLOOKUP('Transaction Data'!$G1823,Product_Code,Biscuit_Brand)</f>
        <v>Butter Crunch</v>
      </c>
      <c r="K1823" s="2">
        <f t="array" ref="K1823">XLOOKUP('Transaction Data'!$G1823,Product_Code,Cost)</f>
        <v>10</v>
      </c>
      <c r="L1823" s="2">
        <f t="array" ref="L1823">XLOOKUP('Transaction Data'!$G1823,Product_Code,Unit_Price)</f>
        <v>11</v>
      </c>
      <c r="M1823" s="3">
        <f>'Transaction Data'!$F1823*'Transaction Data'!$K1823</f>
        <v>4090</v>
      </c>
      <c r="N1823" s="3">
        <f>'Transaction Data'!$F1823*'Transaction Data'!$L1823</f>
        <v>4499</v>
      </c>
      <c r="O1823" s="3">
        <f>'Transaction Data'!$N1823-'Transaction Data'!$M1823</f>
        <v>409</v>
      </c>
      <c r="P1823" s="2">
        <f>DATEDIF('Transaction Data'!$D1823,'Transaction Data'!$A1823,"y")</f>
        <v>20</v>
      </c>
      <c r="Q1823" s="2" t="str">
        <f>FLOOR('Transaction Data'!$P1823,15)&amp;"-"&amp;FLOOR('Transaction Data'!$P1823,15)+14</f>
        <v>15-29</v>
      </c>
      <c r="R1823" s="2" t="str">
        <f>IF('Transaction Data'!$L1823&lt;=10,"Less Expensive","Expensive")</f>
        <v>Expensive</v>
      </c>
      <c r="S1823" s="4">
        <f>WEEKDAY('Transaction Data'!$A1823)</f>
        <v>7</v>
      </c>
      <c r="T1823" s="2" t="str">
        <f>IF(WEEKDAY('Transaction Data'!$A1823,2)&lt;6,"Weekday","Weekend")</f>
        <v>Weekend</v>
      </c>
    </row>
    <row r="1824" ht="15.75" customHeight="1">
      <c r="A1824" s="1">
        <v>45417.0</v>
      </c>
      <c r="B1824" s="2" t="s">
        <v>1790</v>
      </c>
      <c r="C1824" s="2" t="s">
        <v>78</v>
      </c>
      <c r="D1824" s="1">
        <v>26535.0</v>
      </c>
      <c r="E1824" s="2" t="s">
        <v>27</v>
      </c>
      <c r="F1824" s="2">
        <v>242.0</v>
      </c>
      <c r="G1824" s="2" t="s">
        <v>23</v>
      </c>
      <c r="H1824" s="2" t="s">
        <v>29</v>
      </c>
      <c r="I1824" s="2" t="s">
        <v>25</v>
      </c>
      <c r="J1824" s="2" t="str">
        <f t="array" ref="J1824">XLOOKUP('Transaction Data'!$G1824,Product_Code,Biscuit_Brand)</f>
        <v>Cinnamon Swirls</v>
      </c>
      <c r="K1824" s="2">
        <f t="array" ref="K1824">XLOOKUP('Transaction Data'!$G1824,Product_Code,Cost)</f>
        <v>10</v>
      </c>
      <c r="L1824" s="2">
        <f t="array" ref="L1824">XLOOKUP('Transaction Data'!$G1824,Product_Code,Unit_Price)</f>
        <v>14</v>
      </c>
      <c r="M1824" s="3">
        <f>'Transaction Data'!$F1824*'Transaction Data'!$K1824</f>
        <v>2420</v>
      </c>
      <c r="N1824" s="3">
        <f>'Transaction Data'!$F1824*'Transaction Data'!$L1824</f>
        <v>3388</v>
      </c>
      <c r="O1824" s="3">
        <f>'Transaction Data'!$N1824-'Transaction Data'!$M1824</f>
        <v>968</v>
      </c>
      <c r="P1824" s="2">
        <f>DATEDIF('Transaction Data'!$D1824,'Transaction Data'!$A1824,"y")</f>
        <v>51</v>
      </c>
      <c r="Q1824" s="2" t="str">
        <f>FLOOR('Transaction Data'!$P1824,15)&amp;"-"&amp;FLOOR('Transaction Data'!$P1824,15)+14</f>
        <v>45-59</v>
      </c>
      <c r="R1824" s="2" t="str">
        <f>IF('Transaction Data'!$L1824&lt;=10,"Less Expensive","Expensive")</f>
        <v>Expensive</v>
      </c>
      <c r="S1824" s="4">
        <f>WEEKDAY('Transaction Data'!$A1824)</f>
        <v>1</v>
      </c>
      <c r="T1824" s="2" t="str">
        <f>IF(WEEKDAY('Transaction Data'!$A1824,2)&lt;6,"Weekday","Weekend")</f>
        <v>Weekend</v>
      </c>
    </row>
    <row r="1825" ht="15.75" customHeight="1">
      <c r="A1825" s="1">
        <v>45413.0</v>
      </c>
      <c r="B1825" s="2" t="s">
        <v>1791</v>
      </c>
      <c r="C1825" s="2" t="s">
        <v>72</v>
      </c>
      <c r="D1825" s="1">
        <v>28407.0</v>
      </c>
      <c r="E1825" s="2" t="s">
        <v>27</v>
      </c>
      <c r="F1825" s="2">
        <v>118.0</v>
      </c>
      <c r="G1825" s="2" t="s">
        <v>57</v>
      </c>
      <c r="H1825" s="2" t="s">
        <v>34</v>
      </c>
      <c r="I1825" s="2" t="s">
        <v>25</v>
      </c>
      <c r="J1825" s="2" t="str">
        <f t="array" ref="J1825">XLOOKUP('Transaction Data'!$G1825,Product_Code,Biscuit_Brand)</f>
        <v>Oatmeal Cookies</v>
      </c>
      <c r="K1825" s="2">
        <f t="array" ref="K1825">XLOOKUP('Transaction Data'!$G1825,Product_Code,Cost)</f>
        <v>19</v>
      </c>
      <c r="L1825" s="2">
        <f t="array" ref="L1825">XLOOKUP('Transaction Data'!$G1825,Product_Code,Unit_Price)</f>
        <v>23</v>
      </c>
      <c r="M1825" s="3">
        <f>'Transaction Data'!$F1825*'Transaction Data'!$K1825</f>
        <v>2242</v>
      </c>
      <c r="N1825" s="3">
        <f>'Transaction Data'!$F1825*'Transaction Data'!$L1825</f>
        <v>2714</v>
      </c>
      <c r="O1825" s="3">
        <f>'Transaction Data'!$N1825-'Transaction Data'!$M1825</f>
        <v>472</v>
      </c>
      <c r="P1825" s="2">
        <f>DATEDIF('Transaction Data'!$D1825,'Transaction Data'!$A1825,"y")</f>
        <v>46</v>
      </c>
      <c r="Q1825" s="2" t="str">
        <f>FLOOR('Transaction Data'!$P1825,15)&amp;"-"&amp;FLOOR('Transaction Data'!$P1825,15)+14</f>
        <v>45-59</v>
      </c>
      <c r="R1825" s="2" t="str">
        <f>IF('Transaction Data'!$L1825&lt;=10,"Less Expensive","Expensive")</f>
        <v>Expensive</v>
      </c>
      <c r="S1825" s="4">
        <f>WEEKDAY('Transaction Data'!$A1825)</f>
        <v>4</v>
      </c>
      <c r="T1825" s="2" t="str">
        <f>IF(WEEKDAY('Transaction Data'!$A1825,2)&lt;6,"Weekday","Weekend")</f>
        <v>Weekday</v>
      </c>
    </row>
    <row r="1826" ht="15.75" customHeight="1">
      <c r="A1826" s="1">
        <v>45457.0</v>
      </c>
      <c r="B1826" s="2" t="s">
        <v>1792</v>
      </c>
      <c r="C1826" s="2" t="s">
        <v>32</v>
      </c>
      <c r="D1826" s="1">
        <v>35186.0</v>
      </c>
      <c r="E1826" s="2" t="s">
        <v>22</v>
      </c>
      <c r="F1826" s="2">
        <v>379.0</v>
      </c>
      <c r="G1826" s="2" t="s">
        <v>44</v>
      </c>
      <c r="H1826" s="2" t="s">
        <v>24</v>
      </c>
      <c r="I1826" s="2" t="s">
        <v>25</v>
      </c>
      <c r="J1826" s="2" t="str">
        <f t="array" ref="J1826">XLOOKUP('Transaction Data'!$G1826,Product_Code,Biscuit_Brand)</f>
        <v>Butter Crunch</v>
      </c>
      <c r="K1826" s="2">
        <f t="array" ref="K1826">XLOOKUP('Transaction Data'!$G1826,Product_Code,Cost)</f>
        <v>10</v>
      </c>
      <c r="L1826" s="2">
        <f t="array" ref="L1826">XLOOKUP('Transaction Data'!$G1826,Product_Code,Unit_Price)</f>
        <v>11</v>
      </c>
      <c r="M1826" s="3">
        <f>'Transaction Data'!$F1826*'Transaction Data'!$K1826</f>
        <v>3790</v>
      </c>
      <c r="N1826" s="3">
        <f>'Transaction Data'!$F1826*'Transaction Data'!$L1826</f>
        <v>4169</v>
      </c>
      <c r="O1826" s="3">
        <f>'Transaction Data'!$N1826-'Transaction Data'!$M1826</f>
        <v>379</v>
      </c>
      <c r="P1826" s="2">
        <f>DATEDIF('Transaction Data'!$D1826,'Transaction Data'!$A1826,"y")</f>
        <v>28</v>
      </c>
      <c r="Q1826" s="2" t="str">
        <f>FLOOR('Transaction Data'!$P1826,15)&amp;"-"&amp;FLOOR('Transaction Data'!$P1826,15)+14</f>
        <v>15-29</v>
      </c>
      <c r="R1826" s="2" t="str">
        <f>IF('Transaction Data'!$L1826&lt;=10,"Less Expensive","Expensive")</f>
        <v>Expensive</v>
      </c>
      <c r="S1826" s="4">
        <f>WEEKDAY('Transaction Data'!$A1826)</f>
        <v>6</v>
      </c>
      <c r="T1826" s="2" t="str">
        <f>IF(WEEKDAY('Transaction Data'!$A1826,2)&lt;6,"Weekday","Weekend")</f>
        <v>Weekday</v>
      </c>
    </row>
    <row r="1827" ht="15.75" customHeight="1">
      <c r="A1827" s="1">
        <v>45357.0</v>
      </c>
      <c r="B1827" s="2" t="s">
        <v>1262</v>
      </c>
      <c r="C1827" s="2" t="s">
        <v>41</v>
      </c>
      <c r="D1827" s="1">
        <v>27056.0</v>
      </c>
      <c r="E1827" s="2" t="s">
        <v>27</v>
      </c>
      <c r="F1827" s="2">
        <v>167.0</v>
      </c>
      <c r="G1827" s="2" t="s">
        <v>33</v>
      </c>
      <c r="H1827" s="2" t="s">
        <v>29</v>
      </c>
      <c r="I1827" s="2" t="s">
        <v>25</v>
      </c>
      <c r="J1827" s="2" t="str">
        <f t="array" ref="J1827">XLOOKUP('Transaction Data'!$G1827,Product_Code,Biscuit_Brand)</f>
        <v>Caramel Biscuits</v>
      </c>
      <c r="K1827" s="2">
        <f t="array" ref="K1827">XLOOKUP('Transaction Data'!$G1827,Product_Code,Cost)</f>
        <v>18</v>
      </c>
      <c r="L1827" s="2">
        <f t="array" ref="L1827">XLOOKUP('Transaction Data'!$G1827,Product_Code,Unit_Price)</f>
        <v>22</v>
      </c>
      <c r="M1827" s="3">
        <f>'Transaction Data'!$F1827*'Transaction Data'!$K1827</f>
        <v>3006</v>
      </c>
      <c r="N1827" s="3">
        <f>'Transaction Data'!$F1827*'Transaction Data'!$L1827</f>
        <v>3674</v>
      </c>
      <c r="O1827" s="3">
        <f>'Transaction Data'!$N1827-'Transaction Data'!$M1827</f>
        <v>668</v>
      </c>
      <c r="P1827" s="2">
        <f>DATEDIF('Transaction Data'!$D1827,'Transaction Data'!$A1827,"y")</f>
        <v>50</v>
      </c>
      <c r="Q1827" s="2" t="str">
        <f>FLOOR('Transaction Data'!$P1827,15)&amp;"-"&amp;FLOOR('Transaction Data'!$P1827,15)+14</f>
        <v>45-59</v>
      </c>
      <c r="R1827" s="2" t="str">
        <f>IF('Transaction Data'!$L1827&lt;=10,"Less Expensive","Expensive")</f>
        <v>Expensive</v>
      </c>
      <c r="S1827" s="4">
        <f>WEEKDAY('Transaction Data'!$A1827)</f>
        <v>4</v>
      </c>
      <c r="T1827" s="2" t="str">
        <f>IF(WEEKDAY('Transaction Data'!$A1827,2)&lt;6,"Weekday","Weekend")</f>
        <v>Weekday</v>
      </c>
    </row>
    <row r="1828" ht="15.75" customHeight="1">
      <c r="A1828" s="1">
        <v>45300.0</v>
      </c>
      <c r="B1828" s="2" t="s">
        <v>1793</v>
      </c>
      <c r="C1828" s="2" t="s">
        <v>47</v>
      </c>
      <c r="D1828" s="1">
        <v>25592.0</v>
      </c>
      <c r="E1828" s="2" t="s">
        <v>37</v>
      </c>
      <c r="F1828" s="2">
        <v>22.0</v>
      </c>
      <c r="G1828" s="2" t="s">
        <v>38</v>
      </c>
      <c r="H1828" s="2" t="s">
        <v>34</v>
      </c>
      <c r="I1828" s="2" t="s">
        <v>25</v>
      </c>
      <c r="J1828" s="2" t="str">
        <f t="array" ref="J1828">XLOOKUP('Transaction Data'!$G1828,Product_Code,Biscuit_Brand)</f>
        <v>Ginger Snaps</v>
      </c>
      <c r="K1828" s="2">
        <f t="array" ref="K1828">XLOOKUP('Transaction Data'!$G1828,Product_Code,Cost)</f>
        <v>14</v>
      </c>
      <c r="L1828" s="2">
        <f t="array" ref="L1828">XLOOKUP('Transaction Data'!$G1828,Product_Code,Unit_Price)</f>
        <v>28</v>
      </c>
      <c r="M1828" s="3">
        <f>'Transaction Data'!$F1828*'Transaction Data'!$K1828</f>
        <v>308</v>
      </c>
      <c r="N1828" s="3">
        <f>'Transaction Data'!$F1828*'Transaction Data'!$L1828</f>
        <v>616</v>
      </c>
      <c r="O1828" s="3">
        <f>'Transaction Data'!$N1828-'Transaction Data'!$M1828</f>
        <v>308</v>
      </c>
      <c r="P1828" s="2">
        <f>DATEDIF('Transaction Data'!$D1828,'Transaction Data'!$A1828,"y")</f>
        <v>53</v>
      </c>
      <c r="Q1828" s="2" t="str">
        <f>FLOOR('Transaction Data'!$P1828,15)&amp;"-"&amp;FLOOR('Transaction Data'!$P1828,15)+14</f>
        <v>45-59</v>
      </c>
      <c r="R1828" s="2" t="str">
        <f>IF('Transaction Data'!$L1828&lt;=10,"Less Expensive","Expensive")</f>
        <v>Expensive</v>
      </c>
      <c r="S1828" s="4">
        <f>WEEKDAY('Transaction Data'!$A1828)</f>
        <v>3</v>
      </c>
      <c r="T1828" s="2" t="str">
        <f>IF(WEEKDAY('Transaction Data'!$A1828,2)&lt;6,"Weekday","Weekend")</f>
        <v>Weekday</v>
      </c>
    </row>
    <row r="1829" ht="15.75" customHeight="1">
      <c r="A1829" s="1">
        <v>45446.0</v>
      </c>
      <c r="B1829" s="2" t="s">
        <v>1794</v>
      </c>
      <c r="C1829" s="2" t="s">
        <v>78</v>
      </c>
      <c r="D1829" s="1">
        <v>27103.0</v>
      </c>
      <c r="E1829" s="2" t="s">
        <v>27</v>
      </c>
      <c r="F1829" s="2">
        <v>206.0</v>
      </c>
      <c r="G1829" s="2" t="s">
        <v>33</v>
      </c>
      <c r="H1829" s="2" t="s">
        <v>24</v>
      </c>
      <c r="I1829" s="2" t="s">
        <v>25</v>
      </c>
      <c r="J1829" s="2" t="str">
        <f t="array" ref="J1829">XLOOKUP('Transaction Data'!$G1829,Product_Code,Biscuit_Brand)</f>
        <v>Caramel Biscuits</v>
      </c>
      <c r="K1829" s="2">
        <f t="array" ref="K1829">XLOOKUP('Transaction Data'!$G1829,Product_Code,Cost)</f>
        <v>18</v>
      </c>
      <c r="L1829" s="2">
        <f t="array" ref="L1829">XLOOKUP('Transaction Data'!$G1829,Product_Code,Unit_Price)</f>
        <v>22</v>
      </c>
      <c r="M1829" s="3">
        <f>'Transaction Data'!$F1829*'Transaction Data'!$K1829</f>
        <v>3708</v>
      </c>
      <c r="N1829" s="3">
        <f>'Transaction Data'!$F1829*'Transaction Data'!$L1829</f>
        <v>4532</v>
      </c>
      <c r="O1829" s="3">
        <f>'Transaction Data'!$N1829-'Transaction Data'!$M1829</f>
        <v>824</v>
      </c>
      <c r="P1829" s="2">
        <f>DATEDIF('Transaction Data'!$D1829,'Transaction Data'!$A1829,"y")</f>
        <v>50</v>
      </c>
      <c r="Q1829" s="2" t="str">
        <f>FLOOR('Transaction Data'!$P1829,15)&amp;"-"&amp;FLOOR('Transaction Data'!$P1829,15)+14</f>
        <v>45-59</v>
      </c>
      <c r="R1829" s="2" t="str">
        <f>IF('Transaction Data'!$L1829&lt;=10,"Less Expensive","Expensive")</f>
        <v>Expensive</v>
      </c>
      <c r="S1829" s="4">
        <f>WEEKDAY('Transaction Data'!$A1829)</f>
        <v>2</v>
      </c>
      <c r="T1829" s="2" t="str">
        <f>IF(WEEKDAY('Transaction Data'!$A1829,2)&lt;6,"Weekday","Weekend")</f>
        <v>Weekday</v>
      </c>
    </row>
    <row r="1830" ht="15.75" customHeight="1">
      <c r="A1830" s="1">
        <v>45345.0</v>
      </c>
      <c r="B1830" s="2" t="s">
        <v>1795</v>
      </c>
      <c r="C1830" s="2" t="s">
        <v>54</v>
      </c>
      <c r="D1830" s="1">
        <v>16973.0</v>
      </c>
      <c r="E1830" s="2" t="s">
        <v>22</v>
      </c>
      <c r="F1830" s="2">
        <v>292.0</v>
      </c>
      <c r="G1830" s="2" t="s">
        <v>44</v>
      </c>
      <c r="H1830" s="2" t="s">
        <v>29</v>
      </c>
      <c r="I1830" s="2" t="s">
        <v>25</v>
      </c>
      <c r="J1830" s="2" t="str">
        <f t="array" ref="J1830">XLOOKUP('Transaction Data'!$G1830,Product_Code,Biscuit_Brand)</f>
        <v>Butter Crunch</v>
      </c>
      <c r="K1830" s="2">
        <f t="array" ref="K1830">XLOOKUP('Transaction Data'!$G1830,Product_Code,Cost)</f>
        <v>10</v>
      </c>
      <c r="L1830" s="2">
        <f t="array" ref="L1830">XLOOKUP('Transaction Data'!$G1830,Product_Code,Unit_Price)</f>
        <v>11</v>
      </c>
      <c r="M1830" s="3">
        <f>'Transaction Data'!$F1830*'Transaction Data'!$K1830</f>
        <v>2920</v>
      </c>
      <c r="N1830" s="3">
        <f>'Transaction Data'!$F1830*'Transaction Data'!$L1830</f>
        <v>3212</v>
      </c>
      <c r="O1830" s="3">
        <f>'Transaction Data'!$N1830-'Transaction Data'!$M1830</f>
        <v>292</v>
      </c>
      <c r="P1830" s="2">
        <f>DATEDIF('Transaction Data'!$D1830,'Transaction Data'!$A1830,"y")</f>
        <v>77</v>
      </c>
      <c r="Q1830" s="2" t="str">
        <f>FLOOR('Transaction Data'!$P1830,15)&amp;"-"&amp;FLOOR('Transaction Data'!$P1830,15)+14</f>
        <v>75-89</v>
      </c>
      <c r="R1830" s="2" t="str">
        <f>IF('Transaction Data'!$L1830&lt;=10,"Less Expensive","Expensive")</f>
        <v>Expensive</v>
      </c>
      <c r="S1830" s="4">
        <f>WEEKDAY('Transaction Data'!$A1830)</f>
        <v>6</v>
      </c>
      <c r="T1830" s="2" t="str">
        <f>IF(WEEKDAY('Transaction Data'!$A1830,2)&lt;6,"Weekday","Weekend")</f>
        <v>Weekday</v>
      </c>
    </row>
    <row r="1831" ht="15.75" customHeight="1">
      <c r="A1831" s="1">
        <v>45427.0</v>
      </c>
      <c r="B1831" s="2" t="s">
        <v>1796</v>
      </c>
      <c r="C1831" s="2" t="s">
        <v>78</v>
      </c>
      <c r="D1831" s="1">
        <v>19313.0</v>
      </c>
      <c r="E1831" s="2" t="s">
        <v>22</v>
      </c>
      <c r="F1831" s="2">
        <v>304.0</v>
      </c>
      <c r="G1831" s="2" t="s">
        <v>55</v>
      </c>
      <c r="H1831" s="2" t="s">
        <v>34</v>
      </c>
      <c r="I1831" s="2" t="s">
        <v>25</v>
      </c>
      <c r="J1831" s="2" t="str">
        <f t="array" ref="J1831">XLOOKUP('Transaction Data'!$G1831,Product_Code,Biscuit_Brand)</f>
        <v>Vanilla Wafers</v>
      </c>
      <c r="K1831" s="2">
        <f t="array" ref="K1831">XLOOKUP('Transaction Data'!$G1831,Product_Code,Cost)</f>
        <v>18</v>
      </c>
      <c r="L1831" s="2">
        <f t="array" ref="L1831">XLOOKUP('Transaction Data'!$G1831,Product_Code,Unit_Price)</f>
        <v>36</v>
      </c>
      <c r="M1831" s="3">
        <f>'Transaction Data'!$F1831*'Transaction Data'!$K1831</f>
        <v>5472</v>
      </c>
      <c r="N1831" s="3">
        <f>'Transaction Data'!$F1831*'Transaction Data'!$L1831</f>
        <v>10944</v>
      </c>
      <c r="O1831" s="3">
        <f>'Transaction Data'!$N1831-'Transaction Data'!$M1831</f>
        <v>5472</v>
      </c>
      <c r="P1831" s="2">
        <f>DATEDIF('Transaction Data'!$D1831,'Transaction Data'!$A1831,"y")</f>
        <v>71</v>
      </c>
      <c r="Q1831" s="2" t="str">
        <f>FLOOR('Transaction Data'!$P1831,15)&amp;"-"&amp;FLOOR('Transaction Data'!$P1831,15)+14</f>
        <v>60-74</v>
      </c>
      <c r="R1831" s="2" t="str">
        <f>IF('Transaction Data'!$L1831&lt;=10,"Less Expensive","Expensive")</f>
        <v>Expensive</v>
      </c>
      <c r="S1831" s="4">
        <f>WEEKDAY('Transaction Data'!$A1831)</f>
        <v>4</v>
      </c>
      <c r="T1831" s="2" t="str">
        <f>IF(WEEKDAY('Transaction Data'!$A1831,2)&lt;6,"Weekday","Weekend")</f>
        <v>Weekday</v>
      </c>
    </row>
    <row r="1832" ht="15.75" customHeight="1">
      <c r="A1832" s="1">
        <v>45471.0</v>
      </c>
      <c r="B1832" s="2" t="s">
        <v>1797</v>
      </c>
      <c r="C1832" s="2" t="s">
        <v>21</v>
      </c>
      <c r="D1832" s="1">
        <v>20015.0</v>
      </c>
      <c r="E1832" s="2" t="s">
        <v>63</v>
      </c>
      <c r="F1832" s="2">
        <v>231.0</v>
      </c>
      <c r="G1832" s="2" t="s">
        <v>48</v>
      </c>
      <c r="H1832" s="2" t="s">
        <v>24</v>
      </c>
      <c r="I1832" s="2" t="s">
        <v>25</v>
      </c>
      <c r="J1832" s="2" t="str">
        <f t="array" ref="J1832">XLOOKUP('Transaction Data'!$G1832,Product_Code,Biscuit_Brand)</f>
        <v>Lemon Crisps</v>
      </c>
      <c r="K1832" s="2">
        <f t="array" ref="K1832">XLOOKUP('Transaction Data'!$G1832,Product_Code,Cost)</f>
        <v>7</v>
      </c>
      <c r="L1832" s="2">
        <f t="array" ref="L1832">XLOOKUP('Transaction Data'!$G1832,Product_Code,Unit_Price)</f>
        <v>9</v>
      </c>
      <c r="M1832" s="3">
        <f>'Transaction Data'!$F1832*'Transaction Data'!$K1832</f>
        <v>1617</v>
      </c>
      <c r="N1832" s="3">
        <f>'Transaction Data'!$F1832*'Transaction Data'!$L1832</f>
        <v>2079</v>
      </c>
      <c r="O1832" s="3">
        <f>'Transaction Data'!$N1832-'Transaction Data'!$M1832</f>
        <v>462</v>
      </c>
      <c r="P1832" s="2">
        <f>DATEDIF('Transaction Data'!$D1832,'Transaction Data'!$A1832,"y")</f>
        <v>69</v>
      </c>
      <c r="Q1832" s="2" t="str">
        <f>FLOOR('Transaction Data'!$P1832,15)&amp;"-"&amp;FLOOR('Transaction Data'!$P1832,15)+14</f>
        <v>60-74</v>
      </c>
      <c r="R1832" s="2" t="str">
        <f>IF('Transaction Data'!$L1832&lt;=10,"Less Expensive","Expensive")</f>
        <v>Less Expensive</v>
      </c>
      <c r="S1832" s="4">
        <f>WEEKDAY('Transaction Data'!$A1832)</f>
        <v>6</v>
      </c>
      <c r="T1832" s="2" t="str">
        <f>IF(WEEKDAY('Transaction Data'!$A1832,2)&lt;6,"Weekday","Weekend")</f>
        <v>Weekday</v>
      </c>
    </row>
    <row r="1833" ht="15.75" customHeight="1">
      <c r="A1833" s="1">
        <v>45412.0</v>
      </c>
      <c r="B1833" s="2" t="s">
        <v>1798</v>
      </c>
      <c r="C1833" s="2" t="s">
        <v>65</v>
      </c>
      <c r="D1833" s="1">
        <v>29975.0</v>
      </c>
      <c r="E1833" s="2" t="s">
        <v>37</v>
      </c>
      <c r="F1833" s="2">
        <v>339.0</v>
      </c>
      <c r="G1833" s="2" t="s">
        <v>38</v>
      </c>
      <c r="H1833" s="2" t="s">
        <v>29</v>
      </c>
      <c r="I1833" s="2" t="s">
        <v>25</v>
      </c>
      <c r="J1833" s="2" t="str">
        <f t="array" ref="J1833">XLOOKUP('Transaction Data'!$G1833,Product_Code,Biscuit_Brand)</f>
        <v>Ginger Snaps</v>
      </c>
      <c r="K1833" s="2">
        <f t="array" ref="K1833">XLOOKUP('Transaction Data'!$G1833,Product_Code,Cost)</f>
        <v>14</v>
      </c>
      <c r="L1833" s="2">
        <f t="array" ref="L1833">XLOOKUP('Transaction Data'!$G1833,Product_Code,Unit_Price)</f>
        <v>28</v>
      </c>
      <c r="M1833" s="3">
        <f>'Transaction Data'!$F1833*'Transaction Data'!$K1833</f>
        <v>4746</v>
      </c>
      <c r="N1833" s="3">
        <f>'Transaction Data'!$F1833*'Transaction Data'!$L1833</f>
        <v>9492</v>
      </c>
      <c r="O1833" s="3">
        <f>'Transaction Data'!$N1833-'Transaction Data'!$M1833</f>
        <v>4746</v>
      </c>
      <c r="P1833" s="2">
        <f>DATEDIF('Transaction Data'!$D1833,'Transaction Data'!$A1833,"y")</f>
        <v>42</v>
      </c>
      <c r="Q1833" s="2" t="str">
        <f>FLOOR('Transaction Data'!$P1833,15)&amp;"-"&amp;FLOOR('Transaction Data'!$P1833,15)+14</f>
        <v>30-44</v>
      </c>
      <c r="R1833" s="2" t="str">
        <f>IF('Transaction Data'!$L1833&lt;=10,"Less Expensive","Expensive")</f>
        <v>Expensive</v>
      </c>
      <c r="S1833" s="4">
        <f>WEEKDAY('Transaction Data'!$A1833)</f>
        <v>3</v>
      </c>
      <c r="T1833" s="2" t="str">
        <f>IF(WEEKDAY('Transaction Data'!$A1833,2)&lt;6,"Weekday","Weekend")</f>
        <v>Weekday</v>
      </c>
    </row>
    <row r="1834" ht="15.75" customHeight="1">
      <c r="A1834" s="1">
        <v>45488.0</v>
      </c>
      <c r="B1834" s="2" t="s">
        <v>1799</v>
      </c>
      <c r="C1834" s="2" t="s">
        <v>41</v>
      </c>
      <c r="D1834" s="1">
        <v>19082.0</v>
      </c>
      <c r="E1834" s="2" t="s">
        <v>63</v>
      </c>
      <c r="F1834" s="2">
        <v>303.0</v>
      </c>
      <c r="G1834" s="2" t="s">
        <v>57</v>
      </c>
      <c r="H1834" s="2" t="s">
        <v>34</v>
      </c>
      <c r="I1834" s="2" t="s">
        <v>25</v>
      </c>
      <c r="J1834" s="2" t="str">
        <f t="array" ref="J1834">XLOOKUP('Transaction Data'!$G1834,Product_Code,Biscuit_Brand)</f>
        <v>Oatmeal Cookies</v>
      </c>
      <c r="K1834" s="2">
        <f t="array" ref="K1834">XLOOKUP('Transaction Data'!$G1834,Product_Code,Cost)</f>
        <v>19</v>
      </c>
      <c r="L1834" s="2">
        <f t="array" ref="L1834">XLOOKUP('Transaction Data'!$G1834,Product_Code,Unit_Price)</f>
        <v>23</v>
      </c>
      <c r="M1834" s="3">
        <f>'Transaction Data'!$F1834*'Transaction Data'!$K1834</f>
        <v>5757</v>
      </c>
      <c r="N1834" s="3">
        <f>'Transaction Data'!$F1834*'Transaction Data'!$L1834</f>
        <v>6969</v>
      </c>
      <c r="O1834" s="3">
        <f>'Transaction Data'!$N1834-'Transaction Data'!$M1834</f>
        <v>1212</v>
      </c>
      <c r="P1834" s="2">
        <f>DATEDIF('Transaction Data'!$D1834,'Transaction Data'!$A1834,"y")</f>
        <v>72</v>
      </c>
      <c r="Q1834" s="2" t="str">
        <f>FLOOR('Transaction Data'!$P1834,15)&amp;"-"&amp;FLOOR('Transaction Data'!$P1834,15)+14</f>
        <v>60-74</v>
      </c>
      <c r="R1834" s="2" t="str">
        <f>IF('Transaction Data'!$L1834&lt;=10,"Less Expensive","Expensive")</f>
        <v>Expensive</v>
      </c>
      <c r="S1834" s="4">
        <f>WEEKDAY('Transaction Data'!$A1834)</f>
        <v>2</v>
      </c>
      <c r="T1834" s="2" t="str">
        <f>IF(WEEKDAY('Transaction Data'!$A1834,2)&lt;6,"Weekday","Weekend")</f>
        <v>Weekday</v>
      </c>
    </row>
    <row r="1835" ht="15.75" customHeight="1">
      <c r="A1835" s="1">
        <v>45366.0</v>
      </c>
      <c r="B1835" s="2" t="s">
        <v>1800</v>
      </c>
      <c r="C1835" s="2" t="s">
        <v>47</v>
      </c>
      <c r="D1835" s="1">
        <v>38640.0</v>
      </c>
      <c r="E1835" s="2" t="s">
        <v>22</v>
      </c>
      <c r="F1835" s="2">
        <v>185.0</v>
      </c>
      <c r="G1835" s="2" t="s">
        <v>33</v>
      </c>
      <c r="H1835" s="2" t="s">
        <v>24</v>
      </c>
      <c r="I1835" s="2" t="s">
        <v>25</v>
      </c>
      <c r="J1835" s="2" t="str">
        <f t="array" ref="J1835">XLOOKUP('Transaction Data'!$G1835,Product_Code,Biscuit_Brand)</f>
        <v>Caramel Biscuits</v>
      </c>
      <c r="K1835" s="2">
        <f t="array" ref="K1835">XLOOKUP('Transaction Data'!$G1835,Product_Code,Cost)</f>
        <v>18</v>
      </c>
      <c r="L1835" s="2">
        <f t="array" ref="L1835">XLOOKUP('Transaction Data'!$G1835,Product_Code,Unit_Price)</f>
        <v>22</v>
      </c>
      <c r="M1835" s="3">
        <f>'Transaction Data'!$F1835*'Transaction Data'!$K1835</f>
        <v>3330</v>
      </c>
      <c r="N1835" s="3">
        <f>'Transaction Data'!$F1835*'Transaction Data'!$L1835</f>
        <v>4070</v>
      </c>
      <c r="O1835" s="3">
        <f>'Transaction Data'!$N1835-'Transaction Data'!$M1835</f>
        <v>740</v>
      </c>
      <c r="P1835" s="2">
        <f>DATEDIF('Transaction Data'!$D1835,'Transaction Data'!$A1835,"y")</f>
        <v>18</v>
      </c>
      <c r="Q1835" s="2" t="str">
        <f>FLOOR('Transaction Data'!$P1835,15)&amp;"-"&amp;FLOOR('Transaction Data'!$P1835,15)+14</f>
        <v>15-29</v>
      </c>
      <c r="R1835" s="2" t="str">
        <f>IF('Transaction Data'!$L1835&lt;=10,"Less Expensive","Expensive")</f>
        <v>Expensive</v>
      </c>
      <c r="S1835" s="4">
        <f>WEEKDAY('Transaction Data'!$A1835)</f>
        <v>6</v>
      </c>
      <c r="T1835" s="2" t="str">
        <f>IF(WEEKDAY('Transaction Data'!$A1835,2)&lt;6,"Weekday","Weekend")</f>
        <v>Weekday</v>
      </c>
    </row>
    <row r="1836" ht="15.75" customHeight="1">
      <c r="A1836" s="1">
        <v>45484.0</v>
      </c>
      <c r="B1836" s="2" t="s">
        <v>1801</v>
      </c>
      <c r="C1836" s="2" t="s">
        <v>54</v>
      </c>
      <c r="D1836" s="1">
        <v>38455.0</v>
      </c>
      <c r="E1836" s="2" t="s">
        <v>27</v>
      </c>
      <c r="F1836" s="2">
        <v>207.0</v>
      </c>
      <c r="G1836" s="2" t="s">
        <v>28</v>
      </c>
      <c r="H1836" s="2" t="s">
        <v>29</v>
      </c>
      <c r="I1836" s="2" t="s">
        <v>25</v>
      </c>
      <c r="J1836" s="2" t="str">
        <f t="array" ref="J1836">XLOOKUP('Transaction Data'!$G1836,Product_Code,Biscuit_Brand)</f>
        <v>Shortbread</v>
      </c>
      <c r="K1836" s="2">
        <f t="array" ref="K1836">XLOOKUP('Transaction Data'!$G1836,Product_Code,Cost)</f>
        <v>10</v>
      </c>
      <c r="L1836" s="2">
        <f t="array" ref="L1836">XLOOKUP('Transaction Data'!$G1836,Product_Code,Unit_Price)</f>
        <v>45</v>
      </c>
      <c r="M1836" s="3">
        <f>'Transaction Data'!$F1836*'Transaction Data'!$K1836</f>
        <v>2070</v>
      </c>
      <c r="N1836" s="3">
        <f>'Transaction Data'!$F1836*'Transaction Data'!$L1836</f>
        <v>9315</v>
      </c>
      <c r="O1836" s="3">
        <f>'Transaction Data'!$N1836-'Transaction Data'!$M1836</f>
        <v>7245</v>
      </c>
      <c r="P1836" s="2">
        <f>DATEDIF('Transaction Data'!$D1836,'Transaction Data'!$A1836,"y")</f>
        <v>19</v>
      </c>
      <c r="Q1836" s="2" t="str">
        <f>FLOOR('Transaction Data'!$P1836,15)&amp;"-"&amp;FLOOR('Transaction Data'!$P1836,15)+14</f>
        <v>15-29</v>
      </c>
      <c r="R1836" s="2" t="str">
        <f>IF('Transaction Data'!$L1836&lt;=10,"Less Expensive","Expensive")</f>
        <v>Expensive</v>
      </c>
      <c r="S1836" s="4">
        <f>WEEKDAY('Transaction Data'!$A1836)</f>
        <v>5</v>
      </c>
      <c r="T1836" s="2" t="str">
        <f>IF(WEEKDAY('Transaction Data'!$A1836,2)&lt;6,"Weekday","Weekend")</f>
        <v>Weekday</v>
      </c>
    </row>
    <row r="1837" ht="15.75" customHeight="1">
      <c r="A1837" s="1">
        <v>45386.0</v>
      </c>
      <c r="B1837" s="2" t="s">
        <v>1802</v>
      </c>
      <c r="C1837" s="2" t="s">
        <v>78</v>
      </c>
      <c r="D1837" s="1">
        <v>26106.0</v>
      </c>
      <c r="E1837" s="2" t="s">
        <v>22</v>
      </c>
      <c r="F1837" s="2">
        <v>99.0</v>
      </c>
      <c r="G1837" s="2" t="s">
        <v>28</v>
      </c>
      <c r="H1837" s="2" t="s">
        <v>34</v>
      </c>
      <c r="I1837" s="2" t="s">
        <v>25</v>
      </c>
      <c r="J1837" s="2" t="str">
        <f t="array" ref="J1837">XLOOKUP('Transaction Data'!$G1837,Product_Code,Biscuit_Brand)</f>
        <v>Shortbread</v>
      </c>
      <c r="K1837" s="2">
        <f t="array" ref="K1837">XLOOKUP('Transaction Data'!$G1837,Product_Code,Cost)</f>
        <v>10</v>
      </c>
      <c r="L1837" s="2">
        <f t="array" ref="L1837">XLOOKUP('Transaction Data'!$G1837,Product_Code,Unit_Price)</f>
        <v>45</v>
      </c>
      <c r="M1837" s="3">
        <f>'Transaction Data'!$F1837*'Transaction Data'!$K1837</f>
        <v>990</v>
      </c>
      <c r="N1837" s="3">
        <f>'Transaction Data'!$F1837*'Transaction Data'!$L1837</f>
        <v>4455</v>
      </c>
      <c r="O1837" s="3">
        <f>'Transaction Data'!$N1837-'Transaction Data'!$M1837</f>
        <v>3465</v>
      </c>
      <c r="P1837" s="2">
        <f>DATEDIF('Transaction Data'!$D1837,'Transaction Data'!$A1837,"y")</f>
        <v>52</v>
      </c>
      <c r="Q1837" s="2" t="str">
        <f>FLOOR('Transaction Data'!$P1837,15)&amp;"-"&amp;FLOOR('Transaction Data'!$P1837,15)+14</f>
        <v>45-59</v>
      </c>
      <c r="R1837" s="2" t="str">
        <f>IF('Transaction Data'!$L1837&lt;=10,"Less Expensive","Expensive")</f>
        <v>Expensive</v>
      </c>
      <c r="S1837" s="4">
        <f>WEEKDAY('Transaction Data'!$A1837)</f>
        <v>5</v>
      </c>
      <c r="T1837" s="2" t="str">
        <f>IF(WEEKDAY('Transaction Data'!$A1837,2)&lt;6,"Weekday","Weekend")</f>
        <v>Weekday</v>
      </c>
    </row>
    <row r="1838" ht="15.75" customHeight="1">
      <c r="A1838" s="1">
        <v>45423.0</v>
      </c>
      <c r="B1838" s="2" t="s">
        <v>1803</v>
      </c>
      <c r="C1838" s="2" t="s">
        <v>54</v>
      </c>
      <c r="D1838" s="1">
        <v>31571.0</v>
      </c>
      <c r="E1838" s="2" t="s">
        <v>22</v>
      </c>
      <c r="F1838" s="2">
        <v>391.0</v>
      </c>
      <c r="G1838" s="2" t="s">
        <v>33</v>
      </c>
      <c r="H1838" s="2" t="s">
        <v>24</v>
      </c>
      <c r="I1838" s="2" t="s">
        <v>25</v>
      </c>
      <c r="J1838" s="2" t="str">
        <f t="array" ref="J1838">XLOOKUP('Transaction Data'!$G1838,Product_Code,Biscuit_Brand)</f>
        <v>Caramel Biscuits</v>
      </c>
      <c r="K1838" s="2">
        <f t="array" ref="K1838">XLOOKUP('Transaction Data'!$G1838,Product_Code,Cost)</f>
        <v>18</v>
      </c>
      <c r="L1838" s="2">
        <f t="array" ref="L1838">XLOOKUP('Transaction Data'!$G1838,Product_Code,Unit_Price)</f>
        <v>22</v>
      </c>
      <c r="M1838" s="3">
        <f>'Transaction Data'!$F1838*'Transaction Data'!$K1838</f>
        <v>7038</v>
      </c>
      <c r="N1838" s="3">
        <f>'Transaction Data'!$F1838*'Transaction Data'!$L1838</f>
        <v>8602</v>
      </c>
      <c r="O1838" s="3">
        <f>'Transaction Data'!$N1838-'Transaction Data'!$M1838</f>
        <v>1564</v>
      </c>
      <c r="P1838" s="2">
        <f>DATEDIF('Transaction Data'!$D1838,'Transaction Data'!$A1838,"y")</f>
        <v>37</v>
      </c>
      <c r="Q1838" s="2" t="str">
        <f>FLOOR('Transaction Data'!$P1838,15)&amp;"-"&amp;FLOOR('Transaction Data'!$P1838,15)+14</f>
        <v>30-44</v>
      </c>
      <c r="R1838" s="2" t="str">
        <f>IF('Transaction Data'!$L1838&lt;=10,"Less Expensive","Expensive")</f>
        <v>Expensive</v>
      </c>
      <c r="S1838" s="4">
        <f>WEEKDAY('Transaction Data'!$A1838)</f>
        <v>7</v>
      </c>
      <c r="T1838" s="2" t="str">
        <f>IF(WEEKDAY('Transaction Data'!$A1838,2)&lt;6,"Weekday","Weekend")</f>
        <v>Weekend</v>
      </c>
    </row>
    <row r="1839" ht="15.75" customHeight="1">
      <c r="A1839" s="1">
        <v>45502.0</v>
      </c>
      <c r="B1839" s="2" t="s">
        <v>1804</v>
      </c>
      <c r="C1839" s="2" t="s">
        <v>78</v>
      </c>
      <c r="D1839" s="1">
        <v>37850.0</v>
      </c>
      <c r="E1839" s="2" t="s">
        <v>22</v>
      </c>
      <c r="F1839" s="2">
        <v>302.0</v>
      </c>
      <c r="G1839" s="2" t="s">
        <v>55</v>
      </c>
      <c r="H1839" s="2" t="s">
        <v>29</v>
      </c>
      <c r="I1839" s="2" t="s">
        <v>25</v>
      </c>
      <c r="J1839" s="2" t="str">
        <f t="array" ref="J1839">XLOOKUP('Transaction Data'!$G1839,Product_Code,Biscuit_Brand)</f>
        <v>Vanilla Wafers</v>
      </c>
      <c r="K1839" s="2">
        <f t="array" ref="K1839">XLOOKUP('Transaction Data'!$G1839,Product_Code,Cost)</f>
        <v>18</v>
      </c>
      <c r="L1839" s="2">
        <f t="array" ref="L1839">XLOOKUP('Transaction Data'!$G1839,Product_Code,Unit_Price)</f>
        <v>36</v>
      </c>
      <c r="M1839" s="3">
        <f>'Transaction Data'!$F1839*'Transaction Data'!$K1839</f>
        <v>5436</v>
      </c>
      <c r="N1839" s="3">
        <f>'Transaction Data'!$F1839*'Transaction Data'!$L1839</f>
        <v>10872</v>
      </c>
      <c r="O1839" s="3">
        <f>'Transaction Data'!$N1839-'Transaction Data'!$M1839</f>
        <v>5436</v>
      </c>
      <c r="P1839" s="2">
        <f>DATEDIF('Transaction Data'!$D1839,'Transaction Data'!$A1839,"y")</f>
        <v>20</v>
      </c>
      <c r="Q1839" s="2" t="str">
        <f>FLOOR('Transaction Data'!$P1839,15)&amp;"-"&amp;FLOOR('Transaction Data'!$P1839,15)+14</f>
        <v>15-29</v>
      </c>
      <c r="R1839" s="2" t="str">
        <f>IF('Transaction Data'!$L1839&lt;=10,"Less Expensive","Expensive")</f>
        <v>Expensive</v>
      </c>
      <c r="S1839" s="4">
        <f>WEEKDAY('Transaction Data'!$A1839)</f>
        <v>2</v>
      </c>
      <c r="T1839" s="2" t="str">
        <f>IF(WEEKDAY('Transaction Data'!$A1839,2)&lt;6,"Weekday","Weekend")</f>
        <v>Weekday</v>
      </c>
    </row>
    <row r="1840" ht="15.75" customHeight="1">
      <c r="A1840" s="1">
        <v>45303.0</v>
      </c>
      <c r="B1840" s="2" t="s">
        <v>1805</v>
      </c>
      <c r="C1840" s="2" t="s">
        <v>51</v>
      </c>
      <c r="D1840" s="1">
        <v>22493.0</v>
      </c>
      <c r="E1840" s="2" t="s">
        <v>27</v>
      </c>
      <c r="F1840" s="2">
        <v>12.0</v>
      </c>
      <c r="G1840" s="2" t="s">
        <v>60</v>
      </c>
      <c r="H1840" s="2" t="s">
        <v>34</v>
      </c>
      <c r="I1840" s="2" t="s">
        <v>25</v>
      </c>
      <c r="J1840" s="2" t="str">
        <f t="array" ref="J1840">XLOOKUP('Transaction Data'!$G1840,Product_Code,Biscuit_Brand)</f>
        <v>Peanut Butter Bites</v>
      </c>
      <c r="K1840" s="2">
        <f t="array" ref="K1840">XLOOKUP('Transaction Data'!$G1840,Product_Code,Cost)</f>
        <v>5</v>
      </c>
      <c r="L1840" s="2">
        <f t="array" ref="L1840">XLOOKUP('Transaction Data'!$G1840,Product_Code,Unit_Price)</f>
        <v>7</v>
      </c>
      <c r="M1840" s="3">
        <f>'Transaction Data'!$F1840*'Transaction Data'!$K1840</f>
        <v>60</v>
      </c>
      <c r="N1840" s="3">
        <f>'Transaction Data'!$F1840*'Transaction Data'!$L1840</f>
        <v>84</v>
      </c>
      <c r="O1840" s="3">
        <f>'Transaction Data'!$N1840-'Transaction Data'!$M1840</f>
        <v>24</v>
      </c>
      <c r="P1840" s="2">
        <f>DATEDIF('Transaction Data'!$D1840,'Transaction Data'!$A1840,"y")</f>
        <v>62</v>
      </c>
      <c r="Q1840" s="2" t="str">
        <f>FLOOR('Transaction Data'!$P1840,15)&amp;"-"&amp;FLOOR('Transaction Data'!$P1840,15)+14</f>
        <v>60-74</v>
      </c>
      <c r="R1840" s="2" t="str">
        <f>IF('Transaction Data'!$L1840&lt;=10,"Less Expensive","Expensive")</f>
        <v>Less Expensive</v>
      </c>
      <c r="S1840" s="4">
        <f>WEEKDAY('Transaction Data'!$A1840)</f>
        <v>6</v>
      </c>
      <c r="T1840" s="2" t="str">
        <f>IF(WEEKDAY('Transaction Data'!$A1840,2)&lt;6,"Weekday","Weekend")</f>
        <v>Weekday</v>
      </c>
    </row>
    <row r="1841" ht="15.75" customHeight="1">
      <c r="A1841" s="1">
        <v>45384.0</v>
      </c>
      <c r="B1841" s="2" t="s">
        <v>1806</v>
      </c>
      <c r="C1841" s="2" t="s">
        <v>32</v>
      </c>
      <c r="D1841" s="1">
        <v>28797.0</v>
      </c>
      <c r="E1841" s="2" t="s">
        <v>37</v>
      </c>
      <c r="F1841" s="2">
        <v>226.0</v>
      </c>
      <c r="G1841" s="2" t="s">
        <v>57</v>
      </c>
      <c r="H1841" s="2" t="s">
        <v>24</v>
      </c>
      <c r="I1841" s="2" t="s">
        <v>25</v>
      </c>
      <c r="J1841" s="2" t="str">
        <f t="array" ref="J1841">XLOOKUP('Transaction Data'!$G1841,Product_Code,Biscuit_Brand)</f>
        <v>Oatmeal Cookies</v>
      </c>
      <c r="K1841" s="2">
        <f t="array" ref="K1841">XLOOKUP('Transaction Data'!$G1841,Product_Code,Cost)</f>
        <v>19</v>
      </c>
      <c r="L1841" s="2">
        <f t="array" ref="L1841">XLOOKUP('Transaction Data'!$G1841,Product_Code,Unit_Price)</f>
        <v>23</v>
      </c>
      <c r="M1841" s="3">
        <f>'Transaction Data'!$F1841*'Transaction Data'!$K1841</f>
        <v>4294</v>
      </c>
      <c r="N1841" s="3">
        <f>'Transaction Data'!$F1841*'Transaction Data'!$L1841</f>
        <v>5198</v>
      </c>
      <c r="O1841" s="3">
        <f>'Transaction Data'!$N1841-'Transaction Data'!$M1841</f>
        <v>904</v>
      </c>
      <c r="P1841" s="2">
        <f>DATEDIF('Transaction Data'!$D1841,'Transaction Data'!$A1841,"y")</f>
        <v>45</v>
      </c>
      <c r="Q1841" s="2" t="str">
        <f>FLOOR('Transaction Data'!$P1841,15)&amp;"-"&amp;FLOOR('Transaction Data'!$P1841,15)+14</f>
        <v>45-59</v>
      </c>
      <c r="R1841" s="2" t="str">
        <f>IF('Transaction Data'!$L1841&lt;=10,"Less Expensive","Expensive")</f>
        <v>Expensive</v>
      </c>
      <c r="S1841" s="4">
        <f>WEEKDAY('Transaction Data'!$A1841)</f>
        <v>3</v>
      </c>
      <c r="T1841" s="2" t="str">
        <f>IF(WEEKDAY('Transaction Data'!$A1841,2)&lt;6,"Weekday","Weekend")</f>
        <v>Weekday</v>
      </c>
    </row>
    <row r="1842" ht="15.75" customHeight="1">
      <c r="A1842" s="1">
        <v>45337.0</v>
      </c>
      <c r="B1842" s="2" t="s">
        <v>1807</v>
      </c>
      <c r="C1842" s="2" t="s">
        <v>65</v>
      </c>
      <c r="D1842" s="1">
        <v>33887.0</v>
      </c>
      <c r="E1842" s="2" t="s">
        <v>63</v>
      </c>
      <c r="F1842" s="2">
        <v>117.0</v>
      </c>
      <c r="G1842" s="2" t="s">
        <v>48</v>
      </c>
      <c r="H1842" s="2" t="s">
        <v>29</v>
      </c>
      <c r="I1842" s="2" t="s">
        <v>25</v>
      </c>
      <c r="J1842" s="2" t="str">
        <f t="array" ref="J1842">XLOOKUP('Transaction Data'!$G1842,Product_Code,Biscuit_Brand)</f>
        <v>Lemon Crisps</v>
      </c>
      <c r="K1842" s="2">
        <f t="array" ref="K1842">XLOOKUP('Transaction Data'!$G1842,Product_Code,Cost)</f>
        <v>7</v>
      </c>
      <c r="L1842" s="2">
        <f t="array" ref="L1842">XLOOKUP('Transaction Data'!$G1842,Product_Code,Unit_Price)</f>
        <v>9</v>
      </c>
      <c r="M1842" s="3">
        <f>'Transaction Data'!$F1842*'Transaction Data'!$K1842</f>
        <v>819</v>
      </c>
      <c r="N1842" s="3">
        <f>'Transaction Data'!$F1842*'Transaction Data'!$L1842</f>
        <v>1053</v>
      </c>
      <c r="O1842" s="3">
        <f>'Transaction Data'!$N1842-'Transaction Data'!$M1842</f>
        <v>234</v>
      </c>
      <c r="P1842" s="2">
        <f>DATEDIF('Transaction Data'!$D1842,'Transaction Data'!$A1842,"y")</f>
        <v>31</v>
      </c>
      <c r="Q1842" s="2" t="str">
        <f>FLOOR('Transaction Data'!$P1842,15)&amp;"-"&amp;FLOOR('Transaction Data'!$P1842,15)+14</f>
        <v>30-44</v>
      </c>
      <c r="R1842" s="2" t="str">
        <f>IF('Transaction Data'!$L1842&lt;=10,"Less Expensive","Expensive")</f>
        <v>Less Expensive</v>
      </c>
      <c r="S1842" s="4">
        <f>WEEKDAY('Transaction Data'!$A1842)</f>
        <v>5</v>
      </c>
      <c r="T1842" s="2" t="str">
        <f>IF(WEEKDAY('Transaction Data'!$A1842,2)&lt;6,"Weekday","Weekend")</f>
        <v>Weekday</v>
      </c>
    </row>
    <row r="1843" ht="15.75" customHeight="1">
      <c r="A1843" s="1">
        <v>45365.0</v>
      </c>
      <c r="B1843" s="2" t="s">
        <v>1808</v>
      </c>
      <c r="C1843" s="2" t="s">
        <v>69</v>
      </c>
      <c r="D1843" s="1">
        <v>36614.0</v>
      </c>
      <c r="E1843" s="2" t="s">
        <v>63</v>
      </c>
      <c r="F1843" s="2">
        <v>46.0</v>
      </c>
      <c r="G1843" s="2" t="s">
        <v>33</v>
      </c>
      <c r="H1843" s="2" t="s">
        <v>34</v>
      </c>
      <c r="I1843" s="2" t="s">
        <v>25</v>
      </c>
      <c r="J1843" s="2" t="str">
        <f t="array" ref="J1843">XLOOKUP('Transaction Data'!$G1843,Product_Code,Biscuit_Brand)</f>
        <v>Caramel Biscuits</v>
      </c>
      <c r="K1843" s="2">
        <f t="array" ref="K1843">XLOOKUP('Transaction Data'!$G1843,Product_Code,Cost)</f>
        <v>18</v>
      </c>
      <c r="L1843" s="2">
        <f t="array" ref="L1843">XLOOKUP('Transaction Data'!$G1843,Product_Code,Unit_Price)</f>
        <v>22</v>
      </c>
      <c r="M1843" s="3">
        <f>'Transaction Data'!$F1843*'Transaction Data'!$K1843</f>
        <v>828</v>
      </c>
      <c r="N1843" s="3">
        <f>'Transaction Data'!$F1843*'Transaction Data'!$L1843</f>
        <v>1012</v>
      </c>
      <c r="O1843" s="3">
        <f>'Transaction Data'!$N1843-'Transaction Data'!$M1843</f>
        <v>184</v>
      </c>
      <c r="P1843" s="2">
        <f>DATEDIF('Transaction Data'!$D1843,'Transaction Data'!$A1843,"y")</f>
        <v>23</v>
      </c>
      <c r="Q1843" s="2" t="str">
        <f>FLOOR('Transaction Data'!$P1843,15)&amp;"-"&amp;FLOOR('Transaction Data'!$P1843,15)+14</f>
        <v>15-29</v>
      </c>
      <c r="R1843" s="2" t="str">
        <f>IF('Transaction Data'!$L1843&lt;=10,"Less Expensive","Expensive")</f>
        <v>Expensive</v>
      </c>
      <c r="S1843" s="4">
        <f>WEEKDAY('Transaction Data'!$A1843)</f>
        <v>5</v>
      </c>
      <c r="T1843" s="2" t="str">
        <f>IF(WEEKDAY('Transaction Data'!$A1843,2)&lt;6,"Weekday","Weekend")</f>
        <v>Weekday</v>
      </c>
    </row>
    <row r="1844" ht="15.75" customHeight="1">
      <c r="A1844" s="1">
        <v>45323.0</v>
      </c>
      <c r="B1844" s="2" t="s">
        <v>1809</v>
      </c>
      <c r="C1844" s="2" t="s">
        <v>78</v>
      </c>
      <c r="D1844" s="1">
        <v>28006.0</v>
      </c>
      <c r="E1844" s="2" t="s">
        <v>37</v>
      </c>
      <c r="F1844" s="2">
        <v>317.0</v>
      </c>
      <c r="G1844" s="2" t="s">
        <v>38</v>
      </c>
      <c r="H1844" s="2" t="s">
        <v>24</v>
      </c>
      <c r="I1844" s="2" t="s">
        <v>25</v>
      </c>
      <c r="J1844" s="2" t="str">
        <f t="array" ref="J1844">XLOOKUP('Transaction Data'!$G1844,Product_Code,Biscuit_Brand)</f>
        <v>Ginger Snaps</v>
      </c>
      <c r="K1844" s="2">
        <f t="array" ref="K1844">XLOOKUP('Transaction Data'!$G1844,Product_Code,Cost)</f>
        <v>14</v>
      </c>
      <c r="L1844" s="2">
        <f t="array" ref="L1844">XLOOKUP('Transaction Data'!$G1844,Product_Code,Unit_Price)</f>
        <v>28</v>
      </c>
      <c r="M1844" s="3">
        <f>'Transaction Data'!$F1844*'Transaction Data'!$K1844</f>
        <v>4438</v>
      </c>
      <c r="N1844" s="3">
        <f>'Transaction Data'!$F1844*'Transaction Data'!$L1844</f>
        <v>8876</v>
      </c>
      <c r="O1844" s="3">
        <f>'Transaction Data'!$N1844-'Transaction Data'!$M1844</f>
        <v>4438</v>
      </c>
      <c r="P1844" s="2">
        <f>DATEDIF('Transaction Data'!$D1844,'Transaction Data'!$A1844,"y")</f>
        <v>47</v>
      </c>
      <c r="Q1844" s="2" t="str">
        <f>FLOOR('Transaction Data'!$P1844,15)&amp;"-"&amp;FLOOR('Transaction Data'!$P1844,15)+14</f>
        <v>45-59</v>
      </c>
      <c r="R1844" s="2" t="str">
        <f>IF('Transaction Data'!$L1844&lt;=10,"Less Expensive","Expensive")</f>
        <v>Expensive</v>
      </c>
      <c r="S1844" s="4">
        <f>WEEKDAY('Transaction Data'!$A1844)</f>
        <v>5</v>
      </c>
      <c r="T1844" s="2" t="str">
        <f>IF(WEEKDAY('Transaction Data'!$A1844,2)&lt;6,"Weekday","Weekend")</f>
        <v>Weekday</v>
      </c>
    </row>
    <row r="1845" ht="15.75" customHeight="1">
      <c r="A1845" s="1">
        <v>45395.0</v>
      </c>
      <c r="B1845" s="2" t="s">
        <v>1810</v>
      </c>
      <c r="C1845" s="2" t="s">
        <v>47</v>
      </c>
      <c r="D1845" s="1">
        <v>38777.0</v>
      </c>
      <c r="E1845" s="2" t="s">
        <v>63</v>
      </c>
      <c r="F1845" s="2">
        <v>189.0</v>
      </c>
      <c r="G1845" s="2" t="s">
        <v>28</v>
      </c>
      <c r="H1845" s="2" t="s">
        <v>29</v>
      </c>
      <c r="I1845" s="2" t="s">
        <v>25</v>
      </c>
      <c r="J1845" s="2" t="str">
        <f t="array" ref="J1845">XLOOKUP('Transaction Data'!$G1845,Product_Code,Biscuit_Brand)</f>
        <v>Shortbread</v>
      </c>
      <c r="K1845" s="2">
        <f t="array" ref="K1845">XLOOKUP('Transaction Data'!$G1845,Product_Code,Cost)</f>
        <v>10</v>
      </c>
      <c r="L1845" s="2">
        <f t="array" ref="L1845">XLOOKUP('Transaction Data'!$G1845,Product_Code,Unit_Price)</f>
        <v>45</v>
      </c>
      <c r="M1845" s="3">
        <f>'Transaction Data'!$F1845*'Transaction Data'!$K1845</f>
        <v>1890</v>
      </c>
      <c r="N1845" s="3">
        <f>'Transaction Data'!$F1845*'Transaction Data'!$L1845</f>
        <v>8505</v>
      </c>
      <c r="O1845" s="3">
        <f>'Transaction Data'!$N1845-'Transaction Data'!$M1845</f>
        <v>6615</v>
      </c>
      <c r="P1845" s="2">
        <f>DATEDIF('Transaction Data'!$D1845,'Transaction Data'!$A1845,"y")</f>
        <v>18</v>
      </c>
      <c r="Q1845" s="2" t="str">
        <f>FLOOR('Transaction Data'!$P1845,15)&amp;"-"&amp;FLOOR('Transaction Data'!$P1845,15)+14</f>
        <v>15-29</v>
      </c>
      <c r="R1845" s="2" t="str">
        <f>IF('Transaction Data'!$L1845&lt;=10,"Less Expensive","Expensive")</f>
        <v>Expensive</v>
      </c>
      <c r="S1845" s="4">
        <f>WEEKDAY('Transaction Data'!$A1845)</f>
        <v>7</v>
      </c>
      <c r="T1845" s="2" t="str">
        <f>IF(WEEKDAY('Transaction Data'!$A1845,2)&lt;6,"Weekday","Weekend")</f>
        <v>Weekend</v>
      </c>
    </row>
    <row r="1846" ht="15.75" customHeight="1">
      <c r="A1846" s="1">
        <v>45342.0</v>
      </c>
      <c r="B1846" s="2" t="s">
        <v>1811</v>
      </c>
      <c r="C1846" s="2" t="s">
        <v>21</v>
      </c>
      <c r="D1846" s="1">
        <v>22175.0</v>
      </c>
      <c r="E1846" s="2" t="s">
        <v>27</v>
      </c>
      <c r="F1846" s="2">
        <v>327.0</v>
      </c>
      <c r="G1846" s="2" t="s">
        <v>38</v>
      </c>
      <c r="H1846" s="2" t="s">
        <v>34</v>
      </c>
      <c r="I1846" s="2" t="s">
        <v>25</v>
      </c>
      <c r="J1846" s="2" t="str">
        <f t="array" ref="J1846">XLOOKUP('Transaction Data'!$G1846,Product_Code,Biscuit_Brand)</f>
        <v>Ginger Snaps</v>
      </c>
      <c r="K1846" s="2">
        <f t="array" ref="K1846">XLOOKUP('Transaction Data'!$G1846,Product_Code,Cost)</f>
        <v>14</v>
      </c>
      <c r="L1846" s="2">
        <f t="array" ref="L1846">XLOOKUP('Transaction Data'!$G1846,Product_Code,Unit_Price)</f>
        <v>28</v>
      </c>
      <c r="M1846" s="3">
        <f>'Transaction Data'!$F1846*'Transaction Data'!$K1846</f>
        <v>4578</v>
      </c>
      <c r="N1846" s="3">
        <f>'Transaction Data'!$F1846*'Transaction Data'!$L1846</f>
        <v>9156</v>
      </c>
      <c r="O1846" s="3">
        <f>'Transaction Data'!$N1846-'Transaction Data'!$M1846</f>
        <v>4578</v>
      </c>
      <c r="P1846" s="2">
        <f>DATEDIF('Transaction Data'!$D1846,'Transaction Data'!$A1846,"y")</f>
        <v>63</v>
      </c>
      <c r="Q1846" s="2" t="str">
        <f>FLOOR('Transaction Data'!$P1846,15)&amp;"-"&amp;FLOOR('Transaction Data'!$P1846,15)+14</f>
        <v>60-74</v>
      </c>
      <c r="R1846" s="2" t="str">
        <f>IF('Transaction Data'!$L1846&lt;=10,"Less Expensive","Expensive")</f>
        <v>Expensive</v>
      </c>
      <c r="S1846" s="4">
        <f>WEEKDAY('Transaction Data'!$A1846)</f>
        <v>3</v>
      </c>
      <c r="T1846" s="2" t="str">
        <f>IF(WEEKDAY('Transaction Data'!$A1846,2)&lt;6,"Weekday","Weekend")</f>
        <v>Weekday</v>
      </c>
    </row>
    <row r="1847" ht="15.75" customHeight="1">
      <c r="A1847" s="1">
        <v>45299.0</v>
      </c>
      <c r="B1847" s="2" t="s">
        <v>1812</v>
      </c>
      <c r="C1847" s="2" t="s">
        <v>78</v>
      </c>
      <c r="D1847" s="1">
        <v>15999.0</v>
      </c>
      <c r="E1847" s="2" t="s">
        <v>22</v>
      </c>
      <c r="F1847" s="2">
        <v>354.0</v>
      </c>
      <c r="G1847" s="2" t="s">
        <v>61</v>
      </c>
      <c r="H1847" s="2" t="s">
        <v>24</v>
      </c>
      <c r="I1847" s="2" t="s">
        <v>25</v>
      </c>
      <c r="J1847" s="2" t="str">
        <f t="array" ref="J1847">XLOOKUP('Transaction Data'!$G1847,Product_Code,Biscuit_Brand)</f>
        <v>Choco Delight</v>
      </c>
      <c r="K1847" s="2">
        <f t="array" ref="K1847">XLOOKUP('Transaction Data'!$G1847,Product_Code,Cost)</f>
        <v>3</v>
      </c>
      <c r="L1847" s="2">
        <f t="array" ref="L1847">XLOOKUP('Transaction Data'!$G1847,Product_Code,Unit_Price)</f>
        <v>5</v>
      </c>
      <c r="M1847" s="3">
        <f>'Transaction Data'!$F1847*'Transaction Data'!$K1847</f>
        <v>1062</v>
      </c>
      <c r="N1847" s="3">
        <f>'Transaction Data'!$F1847*'Transaction Data'!$L1847</f>
        <v>1770</v>
      </c>
      <c r="O1847" s="3">
        <f>'Transaction Data'!$N1847-'Transaction Data'!$M1847</f>
        <v>708</v>
      </c>
      <c r="P1847" s="2">
        <f>DATEDIF('Transaction Data'!$D1847,'Transaction Data'!$A1847,"y")</f>
        <v>80</v>
      </c>
      <c r="Q1847" s="2" t="str">
        <f>FLOOR('Transaction Data'!$P1847,15)&amp;"-"&amp;FLOOR('Transaction Data'!$P1847,15)+14</f>
        <v>75-89</v>
      </c>
      <c r="R1847" s="2" t="str">
        <f>IF('Transaction Data'!$L1847&lt;=10,"Less Expensive","Expensive")</f>
        <v>Less Expensive</v>
      </c>
      <c r="S1847" s="4">
        <f>WEEKDAY('Transaction Data'!$A1847)</f>
        <v>2</v>
      </c>
      <c r="T1847" s="2" t="str">
        <f>IF(WEEKDAY('Transaction Data'!$A1847,2)&lt;6,"Weekday","Weekend")</f>
        <v>Weekday</v>
      </c>
    </row>
    <row r="1848" ht="15.75" customHeight="1">
      <c r="A1848" s="1">
        <v>45396.0</v>
      </c>
      <c r="B1848" s="2" t="s">
        <v>1813</v>
      </c>
      <c r="C1848" s="2" t="s">
        <v>21</v>
      </c>
      <c r="D1848" s="1">
        <v>35172.0</v>
      </c>
      <c r="E1848" s="2" t="s">
        <v>63</v>
      </c>
      <c r="F1848" s="2">
        <v>499.0</v>
      </c>
      <c r="G1848" s="2" t="s">
        <v>55</v>
      </c>
      <c r="H1848" s="2" t="s">
        <v>29</v>
      </c>
      <c r="I1848" s="2" t="s">
        <v>25</v>
      </c>
      <c r="J1848" s="2" t="str">
        <f t="array" ref="J1848">XLOOKUP('Transaction Data'!$G1848,Product_Code,Biscuit_Brand)</f>
        <v>Vanilla Wafers</v>
      </c>
      <c r="K1848" s="2">
        <f t="array" ref="K1848">XLOOKUP('Transaction Data'!$G1848,Product_Code,Cost)</f>
        <v>18</v>
      </c>
      <c r="L1848" s="2">
        <f t="array" ref="L1848">XLOOKUP('Transaction Data'!$G1848,Product_Code,Unit_Price)</f>
        <v>36</v>
      </c>
      <c r="M1848" s="3">
        <f>'Transaction Data'!$F1848*'Transaction Data'!$K1848</f>
        <v>8982</v>
      </c>
      <c r="N1848" s="3">
        <f>'Transaction Data'!$F1848*'Transaction Data'!$L1848</f>
        <v>17964</v>
      </c>
      <c r="O1848" s="3">
        <f>'Transaction Data'!$N1848-'Transaction Data'!$M1848</f>
        <v>8982</v>
      </c>
      <c r="P1848" s="2">
        <f>DATEDIF('Transaction Data'!$D1848,'Transaction Data'!$A1848,"y")</f>
        <v>27</v>
      </c>
      <c r="Q1848" s="2" t="str">
        <f>FLOOR('Transaction Data'!$P1848,15)&amp;"-"&amp;FLOOR('Transaction Data'!$P1848,15)+14</f>
        <v>15-29</v>
      </c>
      <c r="R1848" s="2" t="str">
        <f>IF('Transaction Data'!$L1848&lt;=10,"Less Expensive","Expensive")</f>
        <v>Expensive</v>
      </c>
      <c r="S1848" s="4">
        <f>WEEKDAY('Transaction Data'!$A1848)</f>
        <v>1</v>
      </c>
      <c r="T1848" s="2" t="str">
        <f>IF(WEEKDAY('Transaction Data'!$A1848,2)&lt;6,"Weekday","Weekend")</f>
        <v>Weekend</v>
      </c>
    </row>
    <row r="1849" ht="15.75" customHeight="1">
      <c r="A1849" s="1">
        <v>45341.0</v>
      </c>
      <c r="B1849" s="2" t="s">
        <v>1814</v>
      </c>
      <c r="C1849" s="2" t="s">
        <v>65</v>
      </c>
      <c r="D1849" s="1">
        <v>29331.0</v>
      </c>
      <c r="E1849" s="2" t="s">
        <v>27</v>
      </c>
      <c r="F1849" s="2">
        <v>191.0</v>
      </c>
      <c r="G1849" s="2" t="s">
        <v>33</v>
      </c>
      <c r="H1849" s="2" t="s">
        <v>34</v>
      </c>
      <c r="I1849" s="2" t="s">
        <v>25</v>
      </c>
      <c r="J1849" s="2" t="str">
        <f t="array" ref="J1849">XLOOKUP('Transaction Data'!$G1849,Product_Code,Biscuit_Brand)</f>
        <v>Caramel Biscuits</v>
      </c>
      <c r="K1849" s="2">
        <f t="array" ref="K1849">XLOOKUP('Transaction Data'!$G1849,Product_Code,Cost)</f>
        <v>18</v>
      </c>
      <c r="L1849" s="2">
        <f t="array" ref="L1849">XLOOKUP('Transaction Data'!$G1849,Product_Code,Unit_Price)</f>
        <v>22</v>
      </c>
      <c r="M1849" s="3">
        <f>'Transaction Data'!$F1849*'Transaction Data'!$K1849</f>
        <v>3438</v>
      </c>
      <c r="N1849" s="3">
        <f>'Transaction Data'!$F1849*'Transaction Data'!$L1849</f>
        <v>4202</v>
      </c>
      <c r="O1849" s="3">
        <f>'Transaction Data'!$N1849-'Transaction Data'!$M1849</f>
        <v>764</v>
      </c>
      <c r="P1849" s="2">
        <f>DATEDIF('Transaction Data'!$D1849,'Transaction Data'!$A1849,"y")</f>
        <v>43</v>
      </c>
      <c r="Q1849" s="2" t="str">
        <f>FLOOR('Transaction Data'!$P1849,15)&amp;"-"&amp;FLOOR('Transaction Data'!$P1849,15)+14</f>
        <v>30-44</v>
      </c>
      <c r="R1849" s="2" t="str">
        <f>IF('Transaction Data'!$L1849&lt;=10,"Less Expensive","Expensive")</f>
        <v>Expensive</v>
      </c>
      <c r="S1849" s="4">
        <f>WEEKDAY('Transaction Data'!$A1849)</f>
        <v>2</v>
      </c>
      <c r="T1849" s="2" t="str">
        <f>IF(WEEKDAY('Transaction Data'!$A1849,2)&lt;6,"Weekday","Weekend")</f>
        <v>Weekday</v>
      </c>
    </row>
    <row r="1850" ht="15.75" customHeight="1">
      <c r="A1850" s="1">
        <v>45438.0</v>
      </c>
      <c r="B1850" s="2" t="s">
        <v>1815</v>
      </c>
      <c r="C1850" s="2" t="s">
        <v>69</v>
      </c>
      <c r="D1850" s="1">
        <v>26256.0</v>
      </c>
      <c r="E1850" s="2" t="s">
        <v>37</v>
      </c>
      <c r="F1850" s="2">
        <v>62.0</v>
      </c>
      <c r="G1850" s="2" t="s">
        <v>44</v>
      </c>
      <c r="H1850" s="2" t="s">
        <v>24</v>
      </c>
      <c r="I1850" s="2" t="s">
        <v>25</v>
      </c>
      <c r="J1850" s="2" t="str">
        <f t="array" ref="J1850">XLOOKUP('Transaction Data'!$G1850,Product_Code,Biscuit_Brand)</f>
        <v>Butter Crunch</v>
      </c>
      <c r="K1850" s="2">
        <f t="array" ref="K1850">XLOOKUP('Transaction Data'!$G1850,Product_Code,Cost)</f>
        <v>10</v>
      </c>
      <c r="L1850" s="2">
        <f t="array" ref="L1850">XLOOKUP('Transaction Data'!$G1850,Product_Code,Unit_Price)</f>
        <v>11</v>
      </c>
      <c r="M1850" s="3">
        <f>'Transaction Data'!$F1850*'Transaction Data'!$K1850</f>
        <v>620</v>
      </c>
      <c r="N1850" s="3">
        <f>'Transaction Data'!$F1850*'Transaction Data'!$L1850</f>
        <v>682</v>
      </c>
      <c r="O1850" s="3">
        <f>'Transaction Data'!$N1850-'Transaction Data'!$M1850</f>
        <v>62</v>
      </c>
      <c r="P1850" s="2">
        <f>DATEDIF('Transaction Data'!$D1850,'Transaction Data'!$A1850,"y")</f>
        <v>52</v>
      </c>
      <c r="Q1850" s="2" t="str">
        <f>FLOOR('Transaction Data'!$P1850,15)&amp;"-"&amp;FLOOR('Transaction Data'!$P1850,15)+14</f>
        <v>45-59</v>
      </c>
      <c r="R1850" s="2" t="str">
        <f>IF('Transaction Data'!$L1850&lt;=10,"Less Expensive","Expensive")</f>
        <v>Expensive</v>
      </c>
      <c r="S1850" s="4">
        <f>WEEKDAY('Transaction Data'!$A1850)</f>
        <v>1</v>
      </c>
      <c r="T1850" s="2" t="str">
        <f>IF(WEEKDAY('Transaction Data'!$A1850,2)&lt;6,"Weekday","Weekend")</f>
        <v>Weekend</v>
      </c>
    </row>
    <row r="1851" ht="15.75" customHeight="1">
      <c r="A1851" s="1">
        <v>45466.0</v>
      </c>
      <c r="B1851" s="2" t="s">
        <v>1816</v>
      </c>
      <c r="C1851" s="2" t="s">
        <v>69</v>
      </c>
      <c r="D1851" s="1">
        <v>28745.0</v>
      </c>
      <c r="E1851" s="2" t="s">
        <v>63</v>
      </c>
      <c r="F1851" s="2">
        <v>293.0</v>
      </c>
      <c r="G1851" s="2" t="s">
        <v>48</v>
      </c>
      <c r="H1851" s="2" t="s">
        <v>29</v>
      </c>
      <c r="I1851" s="2" t="s">
        <v>25</v>
      </c>
      <c r="J1851" s="2" t="str">
        <f t="array" ref="J1851">XLOOKUP('Transaction Data'!$G1851,Product_Code,Biscuit_Brand)</f>
        <v>Lemon Crisps</v>
      </c>
      <c r="K1851" s="2">
        <f t="array" ref="K1851">XLOOKUP('Transaction Data'!$G1851,Product_Code,Cost)</f>
        <v>7</v>
      </c>
      <c r="L1851" s="2">
        <f t="array" ref="L1851">XLOOKUP('Transaction Data'!$G1851,Product_Code,Unit_Price)</f>
        <v>9</v>
      </c>
      <c r="M1851" s="3">
        <f>'Transaction Data'!$F1851*'Transaction Data'!$K1851</f>
        <v>2051</v>
      </c>
      <c r="N1851" s="3">
        <f>'Transaction Data'!$F1851*'Transaction Data'!$L1851</f>
        <v>2637</v>
      </c>
      <c r="O1851" s="3">
        <f>'Transaction Data'!$N1851-'Transaction Data'!$M1851</f>
        <v>586</v>
      </c>
      <c r="P1851" s="2">
        <f>DATEDIF('Transaction Data'!$D1851,'Transaction Data'!$A1851,"y")</f>
        <v>45</v>
      </c>
      <c r="Q1851" s="2" t="str">
        <f>FLOOR('Transaction Data'!$P1851,15)&amp;"-"&amp;FLOOR('Transaction Data'!$P1851,15)+14</f>
        <v>45-59</v>
      </c>
      <c r="R1851" s="2" t="str">
        <f>IF('Transaction Data'!$L1851&lt;=10,"Less Expensive","Expensive")</f>
        <v>Less Expensive</v>
      </c>
      <c r="S1851" s="4">
        <f>WEEKDAY('Transaction Data'!$A1851)</f>
        <v>1</v>
      </c>
      <c r="T1851" s="2" t="str">
        <f>IF(WEEKDAY('Transaction Data'!$A1851,2)&lt;6,"Weekday","Weekend")</f>
        <v>Weekend</v>
      </c>
    </row>
    <row r="1852" ht="15.75" customHeight="1">
      <c r="A1852" s="1">
        <v>45479.0</v>
      </c>
      <c r="B1852" s="2" t="s">
        <v>1817</v>
      </c>
      <c r="C1852" s="2" t="s">
        <v>21</v>
      </c>
      <c r="D1852" s="1">
        <v>19112.0</v>
      </c>
      <c r="E1852" s="2" t="s">
        <v>63</v>
      </c>
      <c r="F1852" s="2">
        <v>329.0</v>
      </c>
      <c r="G1852" s="2" t="s">
        <v>48</v>
      </c>
      <c r="H1852" s="2" t="s">
        <v>34</v>
      </c>
      <c r="I1852" s="2" t="s">
        <v>25</v>
      </c>
      <c r="J1852" s="2" t="str">
        <f t="array" ref="J1852">XLOOKUP('Transaction Data'!$G1852,Product_Code,Biscuit_Brand)</f>
        <v>Lemon Crisps</v>
      </c>
      <c r="K1852" s="2">
        <f t="array" ref="K1852">XLOOKUP('Transaction Data'!$G1852,Product_Code,Cost)</f>
        <v>7</v>
      </c>
      <c r="L1852" s="2">
        <f t="array" ref="L1852">XLOOKUP('Transaction Data'!$G1852,Product_Code,Unit_Price)</f>
        <v>9</v>
      </c>
      <c r="M1852" s="3">
        <f>'Transaction Data'!$F1852*'Transaction Data'!$K1852</f>
        <v>2303</v>
      </c>
      <c r="N1852" s="3">
        <f>'Transaction Data'!$F1852*'Transaction Data'!$L1852</f>
        <v>2961</v>
      </c>
      <c r="O1852" s="3">
        <f>'Transaction Data'!$N1852-'Transaction Data'!$M1852</f>
        <v>658</v>
      </c>
      <c r="P1852" s="2">
        <f>DATEDIF('Transaction Data'!$D1852,'Transaction Data'!$A1852,"y")</f>
        <v>72</v>
      </c>
      <c r="Q1852" s="2" t="str">
        <f>FLOOR('Transaction Data'!$P1852,15)&amp;"-"&amp;FLOOR('Transaction Data'!$P1852,15)+14</f>
        <v>60-74</v>
      </c>
      <c r="R1852" s="2" t="str">
        <f>IF('Transaction Data'!$L1852&lt;=10,"Less Expensive","Expensive")</f>
        <v>Less Expensive</v>
      </c>
      <c r="S1852" s="4">
        <f>WEEKDAY('Transaction Data'!$A1852)</f>
        <v>7</v>
      </c>
      <c r="T1852" s="2" t="str">
        <f>IF(WEEKDAY('Transaction Data'!$A1852,2)&lt;6,"Weekday","Weekend")</f>
        <v>Weekend</v>
      </c>
    </row>
    <row r="1853" ht="15.75" customHeight="1">
      <c r="A1853" s="1">
        <v>45436.0</v>
      </c>
      <c r="B1853" s="2" t="s">
        <v>1818</v>
      </c>
      <c r="C1853" s="2" t="s">
        <v>41</v>
      </c>
      <c r="D1853" s="1">
        <v>18876.0</v>
      </c>
      <c r="E1853" s="2" t="s">
        <v>63</v>
      </c>
      <c r="F1853" s="2">
        <v>393.0</v>
      </c>
      <c r="G1853" s="2" t="s">
        <v>28</v>
      </c>
      <c r="H1853" s="2" t="s">
        <v>24</v>
      </c>
      <c r="I1853" s="2" t="s">
        <v>25</v>
      </c>
      <c r="J1853" s="2" t="str">
        <f t="array" ref="J1853">XLOOKUP('Transaction Data'!$G1853,Product_Code,Biscuit_Brand)</f>
        <v>Shortbread</v>
      </c>
      <c r="K1853" s="2">
        <f t="array" ref="K1853">XLOOKUP('Transaction Data'!$G1853,Product_Code,Cost)</f>
        <v>10</v>
      </c>
      <c r="L1853" s="2">
        <f t="array" ref="L1853">XLOOKUP('Transaction Data'!$G1853,Product_Code,Unit_Price)</f>
        <v>45</v>
      </c>
      <c r="M1853" s="3">
        <f>'Transaction Data'!$F1853*'Transaction Data'!$K1853</f>
        <v>3930</v>
      </c>
      <c r="N1853" s="3">
        <f>'Transaction Data'!$F1853*'Transaction Data'!$L1853</f>
        <v>17685</v>
      </c>
      <c r="O1853" s="3">
        <f>'Transaction Data'!$N1853-'Transaction Data'!$M1853</f>
        <v>13755</v>
      </c>
      <c r="P1853" s="2">
        <f>DATEDIF('Transaction Data'!$D1853,'Transaction Data'!$A1853,"y")</f>
        <v>72</v>
      </c>
      <c r="Q1853" s="2" t="str">
        <f>FLOOR('Transaction Data'!$P1853,15)&amp;"-"&amp;FLOOR('Transaction Data'!$P1853,15)+14</f>
        <v>60-74</v>
      </c>
      <c r="R1853" s="2" t="str">
        <f>IF('Transaction Data'!$L1853&lt;=10,"Less Expensive","Expensive")</f>
        <v>Expensive</v>
      </c>
      <c r="S1853" s="4">
        <f>WEEKDAY('Transaction Data'!$A1853)</f>
        <v>6</v>
      </c>
      <c r="T1853" s="2" t="str">
        <f>IF(WEEKDAY('Transaction Data'!$A1853,2)&lt;6,"Weekday","Weekend")</f>
        <v>Weekday</v>
      </c>
    </row>
    <row r="1854" ht="15.75" customHeight="1">
      <c r="A1854" s="1">
        <v>45404.0</v>
      </c>
      <c r="B1854" s="2" t="s">
        <v>1819</v>
      </c>
      <c r="C1854" s="2" t="s">
        <v>72</v>
      </c>
      <c r="D1854" s="1">
        <v>21133.0</v>
      </c>
      <c r="E1854" s="2" t="s">
        <v>37</v>
      </c>
      <c r="F1854" s="2">
        <v>334.0</v>
      </c>
      <c r="G1854" s="2" t="s">
        <v>61</v>
      </c>
      <c r="H1854" s="2" t="s">
        <v>29</v>
      </c>
      <c r="I1854" s="2" t="s">
        <v>25</v>
      </c>
      <c r="J1854" s="2" t="str">
        <f t="array" ref="J1854">XLOOKUP('Transaction Data'!$G1854,Product_Code,Biscuit_Brand)</f>
        <v>Choco Delight</v>
      </c>
      <c r="K1854" s="2">
        <f t="array" ref="K1854">XLOOKUP('Transaction Data'!$G1854,Product_Code,Cost)</f>
        <v>3</v>
      </c>
      <c r="L1854" s="2">
        <f t="array" ref="L1854">XLOOKUP('Transaction Data'!$G1854,Product_Code,Unit_Price)</f>
        <v>5</v>
      </c>
      <c r="M1854" s="3">
        <f>'Transaction Data'!$F1854*'Transaction Data'!$K1854</f>
        <v>1002</v>
      </c>
      <c r="N1854" s="3">
        <f>'Transaction Data'!$F1854*'Transaction Data'!$L1854</f>
        <v>1670</v>
      </c>
      <c r="O1854" s="3">
        <f>'Transaction Data'!$N1854-'Transaction Data'!$M1854</f>
        <v>668</v>
      </c>
      <c r="P1854" s="2">
        <f>DATEDIF('Transaction Data'!$D1854,'Transaction Data'!$A1854,"y")</f>
        <v>66</v>
      </c>
      <c r="Q1854" s="2" t="str">
        <f>FLOOR('Transaction Data'!$P1854,15)&amp;"-"&amp;FLOOR('Transaction Data'!$P1854,15)+14</f>
        <v>60-74</v>
      </c>
      <c r="R1854" s="2" t="str">
        <f>IF('Transaction Data'!$L1854&lt;=10,"Less Expensive","Expensive")</f>
        <v>Less Expensive</v>
      </c>
      <c r="S1854" s="4">
        <f>WEEKDAY('Transaction Data'!$A1854)</f>
        <v>2</v>
      </c>
      <c r="T1854" s="2" t="str">
        <f>IF(WEEKDAY('Transaction Data'!$A1854,2)&lt;6,"Weekday","Weekend")</f>
        <v>Weekday</v>
      </c>
    </row>
    <row r="1855" ht="15.75" customHeight="1">
      <c r="A1855" s="1">
        <v>45468.0</v>
      </c>
      <c r="B1855" s="2" t="s">
        <v>1820</v>
      </c>
      <c r="C1855" s="2" t="s">
        <v>69</v>
      </c>
      <c r="D1855" s="1">
        <v>29754.0</v>
      </c>
      <c r="E1855" s="2" t="s">
        <v>27</v>
      </c>
      <c r="F1855" s="2">
        <v>410.0</v>
      </c>
      <c r="G1855" s="2" t="s">
        <v>60</v>
      </c>
      <c r="H1855" s="2" t="s">
        <v>34</v>
      </c>
      <c r="I1855" s="2" t="s">
        <v>25</v>
      </c>
      <c r="J1855" s="2" t="str">
        <f t="array" ref="J1855">XLOOKUP('Transaction Data'!$G1855,Product_Code,Biscuit_Brand)</f>
        <v>Peanut Butter Bites</v>
      </c>
      <c r="K1855" s="2">
        <f t="array" ref="K1855">XLOOKUP('Transaction Data'!$G1855,Product_Code,Cost)</f>
        <v>5</v>
      </c>
      <c r="L1855" s="2">
        <f t="array" ref="L1855">XLOOKUP('Transaction Data'!$G1855,Product_Code,Unit_Price)</f>
        <v>7</v>
      </c>
      <c r="M1855" s="3">
        <f>'Transaction Data'!$F1855*'Transaction Data'!$K1855</f>
        <v>2050</v>
      </c>
      <c r="N1855" s="3">
        <f>'Transaction Data'!$F1855*'Transaction Data'!$L1855</f>
        <v>2870</v>
      </c>
      <c r="O1855" s="3">
        <f>'Transaction Data'!$N1855-'Transaction Data'!$M1855</f>
        <v>820</v>
      </c>
      <c r="P1855" s="2">
        <f>DATEDIF('Transaction Data'!$D1855,'Transaction Data'!$A1855,"y")</f>
        <v>43</v>
      </c>
      <c r="Q1855" s="2" t="str">
        <f>FLOOR('Transaction Data'!$P1855,15)&amp;"-"&amp;FLOOR('Transaction Data'!$P1855,15)+14</f>
        <v>30-44</v>
      </c>
      <c r="R1855" s="2" t="str">
        <f>IF('Transaction Data'!$L1855&lt;=10,"Less Expensive","Expensive")</f>
        <v>Less Expensive</v>
      </c>
      <c r="S1855" s="4">
        <f>WEEKDAY('Transaction Data'!$A1855)</f>
        <v>3</v>
      </c>
      <c r="T1855" s="2" t="str">
        <f>IF(WEEKDAY('Transaction Data'!$A1855,2)&lt;6,"Weekday","Weekend")</f>
        <v>Weekday</v>
      </c>
    </row>
    <row r="1856" ht="15.75" customHeight="1">
      <c r="A1856" s="1">
        <v>45342.0</v>
      </c>
      <c r="B1856" s="2" t="s">
        <v>1821</v>
      </c>
      <c r="C1856" s="2" t="s">
        <v>78</v>
      </c>
      <c r="D1856" s="1">
        <v>35670.0</v>
      </c>
      <c r="E1856" s="2" t="s">
        <v>27</v>
      </c>
      <c r="F1856" s="2">
        <v>310.0</v>
      </c>
      <c r="G1856" s="2" t="s">
        <v>23</v>
      </c>
      <c r="H1856" s="2" t="s">
        <v>24</v>
      </c>
      <c r="I1856" s="2" t="s">
        <v>25</v>
      </c>
      <c r="J1856" s="2" t="str">
        <f t="array" ref="J1856">XLOOKUP('Transaction Data'!$G1856,Product_Code,Biscuit_Brand)</f>
        <v>Cinnamon Swirls</v>
      </c>
      <c r="K1856" s="2">
        <f t="array" ref="K1856">XLOOKUP('Transaction Data'!$G1856,Product_Code,Cost)</f>
        <v>10</v>
      </c>
      <c r="L1856" s="2">
        <f t="array" ref="L1856">XLOOKUP('Transaction Data'!$G1856,Product_Code,Unit_Price)</f>
        <v>14</v>
      </c>
      <c r="M1856" s="3">
        <f>'Transaction Data'!$F1856*'Transaction Data'!$K1856</f>
        <v>3100</v>
      </c>
      <c r="N1856" s="3">
        <f>'Transaction Data'!$F1856*'Transaction Data'!$L1856</f>
        <v>4340</v>
      </c>
      <c r="O1856" s="3">
        <f>'Transaction Data'!$N1856-'Transaction Data'!$M1856</f>
        <v>1240</v>
      </c>
      <c r="P1856" s="2">
        <f>DATEDIF('Transaction Data'!$D1856,'Transaction Data'!$A1856,"y")</f>
        <v>26</v>
      </c>
      <c r="Q1856" s="2" t="str">
        <f>FLOOR('Transaction Data'!$P1856,15)&amp;"-"&amp;FLOOR('Transaction Data'!$P1856,15)+14</f>
        <v>15-29</v>
      </c>
      <c r="R1856" s="2" t="str">
        <f>IF('Transaction Data'!$L1856&lt;=10,"Less Expensive","Expensive")</f>
        <v>Expensive</v>
      </c>
      <c r="S1856" s="4">
        <f>WEEKDAY('Transaction Data'!$A1856)</f>
        <v>3</v>
      </c>
      <c r="T1856" s="2" t="str">
        <f>IF(WEEKDAY('Transaction Data'!$A1856,2)&lt;6,"Weekday","Weekend")</f>
        <v>Weekday</v>
      </c>
    </row>
    <row r="1857" ht="15.75" customHeight="1">
      <c r="A1857" s="1">
        <v>45367.0</v>
      </c>
      <c r="B1857" s="2" t="s">
        <v>1822</v>
      </c>
      <c r="C1857" s="2" t="s">
        <v>69</v>
      </c>
      <c r="D1857" s="1">
        <v>20887.0</v>
      </c>
      <c r="E1857" s="2" t="s">
        <v>27</v>
      </c>
      <c r="F1857" s="2">
        <v>131.0</v>
      </c>
      <c r="G1857" s="2" t="s">
        <v>61</v>
      </c>
      <c r="H1857" s="2" t="s">
        <v>29</v>
      </c>
      <c r="I1857" s="2" t="s">
        <v>25</v>
      </c>
      <c r="J1857" s="2" t="str">
        <f t="array" ref="J1857">XLOOKUP('Transaction Data'!$G1857,Product_Code,Biscuit_Brand)</f>
        <v>Choco Delight</v>
      </c>
      <c r="K1857" s="2">
        <f t="array" ref="K1857">XLOOKUP('Transaction Data'!$G1857,Product_Code,Cost)</f>
        <v>3</v>
      </c>
      <c r="L1857" s="2">
        <f t="array" ref="L1857">XLOOKUP('Transaction Data'!$G1857,Product_Code,Unit_Price)</f>
        <v>5</v>
      </c>
      <c r="M1857" s="3">
        <f>'Transaction Data'!$F1857*'Transaction Data'!$K1857</f>
        <v>393</v>
      </c>
      <c r="N1857" s="3">
        <f>'Transaction Data'!$F1857*'Transaction Data'!$L1857</f>
        <v>655</v>
      </c>
      <c r="O1857" s="3">
        <f>'Transaction Data'!$N1857-'Transaction Data'!$M1857</f>
        <v>262</v>
      </c>
      <c r="P1857" s="2">
        <f>DATEDIF('Transaction Data'!$D1857,'Transaction Data'!$A1857,"y")</f>
        <v>67</v>
      </c>
      <c r="Q1857" s="2" t="str">
        <f>FLOOR('Transaction Data'!$P1857,15)&amp;"-"&amp;FLOOR('Transaction Data'!$P1857,15)+14</f>
        <v>60-74</v>
      </c>
      <c r="R1857" s="2" t="str">
        <f>IF('Transaction Data'!$L1857&lt;=10,"Less Expensive","Expensive")</f>
        <v>Less Expensive</v>
      </c>
      <c r="S1857" s="4">
        <f>WEEKDAY('Transaction Data'!$A1857)</f>
        <v>7</v>
      </c>
      <c r="T1857" s="2" t="str">
        <f>IF(WEEKDAY('Transaction Data'!$A1857,2)&lt;6,"Weekday","Weekend")</f>
        <v>Weekend</v>
      </c>
    </row>
    <row r="1858" ht="15.75" customHeight="1">
      <c r="A1858" s="1">
        <v>45456.0</v>
      </c>
      <c r="B1858" s="2" t="s">
        <v>1823</v>
      </c>
      <c r="C1858" s="2" t="s">
        <v>47</v>
      </c>
      <c r="D1858" s="1">
        <v>25467.0</v>
      </c>
      <c r="E1858" s="2" t="s">
        <v>63</v>
      </c>
      <c r="F1858" s="2">
        <v>475.0</v>
      </c>
      <c r="G1858" s="2" t="s">
        <v>38</v>
      </c>
      <c r="H1858" s="2" t="s">
        <v>34</v>
      </c>
      <c r="I1858" s="2" t="s">
        <v>25</v>
      </c>
      <c r="J1858" s="2" t="str">
        <f t="array" ref="J1858">XLOOKUP('Transaction Data'!$G1858,Product_Code,Biscuit_Brand)</f>
        <v>Ginger Snaps</v>
      </c>
      <c r="K1858" s="2">
        <f t="array" ref="K1858">XLOOKUP('Transaction Data'!$G1858,Product_Code,Cost)</f>
        <v>14</v>
      </c>
      <c r="L1858" s="2">
        <f t="array" ref="L1858">XLOOKUP('Transaction Data'!$G1858,Product_Code,Unit_Price)</f>
        <v>28</v>
      </c>
      <c r="M1858" s="3">
        <f>'Transaction Data'!$F1858*'Transaction Data'!$K1858</f>
        <v>6650</v>
      </c>
      <c r="N1858" s="3">
        <f>'Transaction Data'!$F1858*'Transaction Data'!$L1858</f>
        <v>13300</v>
      </c>
      <c r="O1858" s="3">
        <f>'Transaction Data'!$N1858-'Transaction Data'!$M1858</f>
        <v>6650</v>
      </c>
      <c r="P1858" s="2">
        <f>DATEDIF('Transaction Data'!$D1858,'Transaction Data'!$A1858,"y")</f>
        <v>54</v>
      </c>
      <c r="Q1858" s="2" t="str">
        <f>FLOOR('Transaction Data'!$P1858,15)&amp;"-"&amp;FLOOR('Transaction Data'!$P1858,15)+14</f>
        <v>45-59</v>
      </c>
      <c r="R1858" s="2" t="str">
        <f>IF('Transaction Data'!$L1858&lt;=10,"Less Expensive","Expensive")</f>
        <v>Expensive</v>
      </c>
      <c r="S1858" s="4">
        <f>WEEKDAY('Transaction Data'!$A1858)</f>
        <v>5</v>
      </c>
      <c r="T1858" s="2" t="str">
        <f>IF(WEEKDAY('Transaction Data'!$A1858,2)&lt;6,"Weekday","Weekend")</f>
        <v>Weekday</v>
      </c>
    </row>
    <row r="1859" ht="15.75" customHeight="1">
      <c r="A1859" s="1">
        <v>45366.0</v>
      </c>
      <c r="B1859" s="2" t="s">
        <v>1824</v>
      </c>
      <c r="C1859" s="2" t="s">
        <v>51</v>
      </c>
      <c r="D1859" s="1">
        <v>23641.0</v>
      </c>
      <c r="E1859" s="2" t="s">
        <v>22</v>
      </c>
      <c r="F1859" s="2">
        <v>436.0</v>
      </c>
      <c r="G1859" s="2" t="s">
        <v>38</v>
      </c>
      <c r="H1859" s="2" t="s">
        <v>24</v>
      </c>
      <c r="I1859" s="2" t="s">
        <v>25</v>
      </c>
      <c r="J1859" s="2" t="str">
        <f t="array" ref="J1859">XLOOKUP('Transaction Data'!$G1859,Product_Code,Biscuit_Brand)</f>
        <v>Ginger Snaps</v>
      </c>
      <c r="K1859" s="2">
        <f t="array" ref="K1859">XLOOKUP('Transaction Data'!$G1859,Product_Code,Cost)</f>
        <v>14</v>
      </c>
      <c r="L1859" s="2">
        <f t="array" ref="L1859">XLOOKUP('Transaction Data'!$G1859,Product_Code,Unit_Price)</f>
        <v>28</v>
      </c>
      <c r="M1859" s="3">
        <f>'Transaction Data'!$F1859*'Transaction Data'!$K1859</f>
        <v>6104</v>
      </c>
      <c r="N1859" s="3">
        <f>'Transaction Data'!$F1859*'Transaction Data'!$L1859</f>
        <v>12208</v>
      </c>
      <c r="O1859" s="3">
        <f>'Transaction Data'!$N1859-'Transaction Data'!$M1859</f>
        <v>6104</v>
      </c>
      <c r="P1859" s="2">
        <f>DATEDIF('Transaction Data'!$D1859,'Transaction Data'!$A1859,"y")</f>
        <v>59</v>
      </c>
      <c r="Q1859" s="2" t="str">
        <f>FLOOR('Transaction Data'!$P1859,15)&amp;"-"&amp;FLOOR('Transaction Data'!$P1859,15)+14</f>
        <v>45-59</v>
      </c>
      <c r="R1859" s="2" t="str">
        <f>IF('Transaction Data'!$L1859&lt;=10,"Less Expensive","Expensive")</f>
        <v>Expensive</v>
      </c>
      <c r="S1859" s="4">
        <f>WEEKDAY('Transaction Data'!$A1859)</f>
        <v>6</v>
      </c>
      <c r="T1859" s="2" t="str">
        <f>IF(WEEKDAY('Transaction Data'!$A1859,2)&lt;6,"Weekday","Weekend")</f>
        <v>Weekday</v>
      </c>
    </row>
    <row r="1860" ht="15.75" customHeight="1">
      <c r="A1860" s="1">
        <v>45452.0</v>
      </c>
      <c r="B1860" s="2" t="s">
        <v>1825</v>
      </c>
      <c r="C1860" s="2" t="s">
        <v>65</v>
      </c>
      <c r="D1860" s="1">
        <v>37392.0</v>
      </c>
      <c r="E1860" s="2" t="s">
        <v>63</v>
      </c>
      <c r="F1860" s="2">
        <v>82.0</v>
      </c>
      <c r="G1860" s="2" t="s">
        <v>23</v>
      </c>
      <c r="H1860" s="2" t="s">
        <v>29</v>
      </c>
      <c r="I1860" s="2" t="s">
        <v>25</v>
      </c>
      <c r="J1860" s="2" t="str">
        <f t="array" ref="J1860">XLOOKUP('Transaction Data'!$G1860,Product_Code,Biscuit_Brand)</f>
        <v>Cinnamon Swirls</v>
      </c>
      <c r="K1860" s="2">
        <f t="array" ref="K1860">XLOOKUP('Transaction Data'!$G1860,Product_Code,Cost)</f>
        <v>10</v>
      </c>
      <c r="L1860" s="2">
        <f t="array" ref="L1860">XLOOKUP('Transaction Data'!$G1860,Product_Code,Unit_Price)</f>
        <v>14</v>
      </c>
      <c r="M1860" s="3">
        <f>'Transaction Data'!$F1860*'Transaction Data'!$K1860</f>
        <v>820</v>
      </c>
      <c r="N1860" s="3">
        <f>'Transaction Data'!$F1860*'Transaction Data'!$L1860</f>
        <v>1148</v>
      </c>
      <c r="O1860" s="3">
        <f>'Transaction Data'!$N1860-'Transaction Data'!$M1860</f>
        <v>328</v>
      </c>
      <c r="P1860" s="2">
        <f>DATEDIF('Transaction Data'!$D1860,'Transaction Data'!$A1860,"y")</f>
        <v>22</v>
      </c>
      <c r="Q1860" s="2" t="str">
        <f>FLOOR('Transaction Data'!$P1860,15)&amp;"-"&amp;FLOOR('Transaction Data'!$P1860,15)+14</f>
        <v>15-29</v>
      </c>
      <c r="R1860" s="2" t="str">
        <f>IF('Transaction Data'!$L1860&lt;=10,"Less Expensive","Expensive")</f>
        <v>Expensive</v>
      </c>
      <c r="S1860" s="4">
        <f>WEEKDAY('Transaction Data'!$A1860)</f>
        <v>1</v>
      </c>
      <c r="T1860" s="2" t="str">
        <f>IF(WEEKDAY('Transaction Data'!$A1860,2)&lt;6,"Weekday","Weekend")</f>
        <v>Weekend</v>
      </c>
    </row>
    <row r="1861" ht="15.75" customHeight="1">
      <c r="A1861" s="1">
        <v>45467.0</v>
      </c>
      <c r="B1861" s="2" t="s">
        <v>1826</v>
      </c>
      <c r="C1861" s="2" t="s">
        <v>72</v>
      </c>
      <c r="D1861" s="1">
        <v>36945.0</v>
      </c>
      <c r="E1861" s="2" t="s">
        <v>27</v>
      </c>
      <c r="F1861" s="2">
        <v>344.0</v>
      </c>
      <c r="G1861" s="2" t="s">
        <v>38</v>
      </c>
      <c r="H1861" s="2" t="s">
        <v>34</v>
      </c>
      <c r="I1861" s="2" t="s">
        <v>25</v>
      </c>
      <c r="J1861" s="2" t="str">
        <f t="array" ref="J1861">XLOOKUP('Transaction Data'!$G1861,Product_Code,Biscuit_Brand)</f>
        <v>Ginger Snaps</v>
      </c>
      <c r="K1861" s="2">
        <f t="array" ref="K1861">XLOOKUP('Transaction Data'!$G1861,Product_Code,Cost)</f>
        <v>14</v>
      </c>
      <c r="L1861" s="2">
        <f t="array" ref="L1861">XLOOKUP('Transaction Data'!$G1861,Product_Code,Unit_Price)</f>
        <v>28</v>
      </c>
      <c r="M1861" s="3">
        <f>'Transaction Data'!$F1861*'Transaction Data'!$K1861</f>
        <v>4816</v>
      </c>
      <c r="N1861" s="3">
        <f>'Transaction Data'!$F1861*'Transaction Data'!$L1861</f>
        <v>9632</v>
      </c>
      <c r="O1861" s="3">
        <f>'Transaction Data'!$N1861-'Transaction Data'!$M1861</f>
        <v>4816</v>
      </c>
      <c r="P1861" s="2">
        <f>DATEDIF('Transaction Data'!$D1861,'Transaction Data'!$A1861,"y")</f>
        <v>23</v>
      </c>
      <c r="Q1861" s="2" t="str">
        <f>FLOOR('Transaction Data'!$P1861,15)&amp;"-"&amp;FLOOR('Transaction Data'!$P1861,15)+14</f>
        <v>15-29</v>
      </c>
      <c r="R1861" s="2" t="str">
        <f>IF('Transaction Data'!$L1861&lt;=10,"Less Expensive","Expensive")</f>
        <v>Expensive</v>
      </c>
      <c r="S1861" s="4">
        <f>WEEKDAY('Transaction Data'!$A1861)</f>
        <v>2</v>
      </c>
      <c r="T1861" s="2" t="str">
        <f>IF(WEEKDAY('Transaction Data'!$A1861,2)&lt;6,"Weekday","Weekend")</f>
        <v>Weekday</v>
      </c>
    </row>
    <row r="1862" ht="15.75" customHeight="1">
      <c r="A1862" s="1">
        <v>45312.0</v>
      </c>
      <c r="B1862" s="2" t="s">
        <v>1827</v>
      </c>
      <c r="C1862" s="2" t="s">
        <v>78</v>
      </c>
      <c r="D1862" s="1">
        <v>28966.0</v>
      </c>
      <c r="E1862" s="2" t="s">
        <v>22</v>
      </c>
      <c r="F1862" s="2">
        <v>195.0</v>
      </c>
      <c r="G1862" s="2" t="s">
        <v>48</v>
      </c>
      <c r="H1862" s="2" t="s">
        <v>24</v>
      </c>
      <c r="I1862" s="2" t="s">
        <v>25</v>
      </c>
      <c r="J1862" s="2" t="str">
        <f t="array" ref="J1862">XLOOKUP('Transaction Data'!$G1862,Product_Code,Biscuit_Brand)</f>
        <v>Lemon Crisps</v>
      </c>
      <c r="K1862" s="2">
        <f t="array" ref="K1862">XLOOKUP('Transaction Data'!$G1862,Product_Code,Cost)</f>
        <v>7</v>
      </c>
      <c r="L1862" s="2">
        <f t="array" ref="L1862">XLOOKUP('Transaction Data'!$G1862,Product_Code,Unit_Price)</f>
        <v>9</v>
      </c>
      <c r="M1862" s="3">
        <f>'Transaction Data'!$F1862*'Transaction Data'!$K1862</f>
        <v>1365</v>
      </c>
      <c r="N1862" s="3">
        <f>'Transaction Data'!$F1862*'Transaction Data'!$L1862</f>
        <v>1755</v>
      </c>
      <c r="O1862" s="3">
        <f>'Transaction Data'!$N1862-'Transaction Data'!$M1862</f>
        <v>390</v>
      </c>
      <c r="P1862" s="2">
        <f>DATEDIF('Transaction Data'!$D1862,'Transaction Data'!$A1862,"y")</f>
        <v>44</v>
      </c>
      <c r="Q1862" s="2" t="str">
        <f>FLOOR('Transaction Data'!$P1862,15)&amp;"-"&amp;FLOOR('Transaction Data'!$P1862,15)+14</f>
        <v>30-44</v>
      </c>
      <c r="R1862" s="2" t="str">
        <f>IF('Transaction Data'!$L1862&lt;=10,"Less Expensive","Expensive")</f>
        <v>Less Expensive</v>
      </c>
      <c r="S1862" s="4">
        <f>WEEKDAY('Transaction Data'!$A1862)</f>
        <v>1</v>
      </c>
      <c r="T1862" s="2" t="str">
        <f>IF(WEEKDAY('Transaction Data'!$A1862,2)&lt;6,"Weekday","Weekend")</f>
        <v>Weekend</v>
      </c>
    </row>
    <row r="1863" ht="15.75" customHeight="1">
      <c r="A1863" s="1">
        <v>45301.0</v>
      </c>
      <c r="B1863" s="2" t="s">
        <v>1828</v>
      </c>
      <c r="C1863" s="2" t="s">
        <v>54</v>
      </c>
      <c r="D1863" s="1">
        <v>23119.0</v>
      </c>
      <c r="E1863" s="2" t="s">
        <v>63</v>
      </c>
      <c r="F1863" s="2">
        <v>64.0</v>
      </c>
      <c r="G1863" s="2" t="s">
        <v>60</v>
      </c>
      <c r="H1863" s="2" t="s">
        <v>29</v>
      </c>
      <c r="I1863" s="2" t="s">
        <v>25</v>
      </c>
      <c r="J1863" s="2" t="str">
        <f t="array" ref="J1863">XLOOKUP('Transaction Data'!$G1863,Product_Code,Biscuit_Brand)</f>
        <v>Peanut Butter Bites</v>
      </c>
      <c r="K1863" s="2">
        <f t="array" ref="K1863">XLOOKUP('Transaction Data'!$G1863,Product_Code,Cost)</f>
        <v>5</v>
      </c>
      <c r="L1863" s="2">
        <f t="array" ref="L1863">XLOOKUP('Transaction Data'!$G1863,Product_Code,Unit_Price)</f>
        <v>7</v>
      </c>
      <c r="M1863" s="3">
        <f>'Transaction Data'!$F1863*'Transaction Data'!$K1863</f>
        <v>320</v>
      </c>
      <c r="N1863" s="3">
        <f>'Transaction Data'!$F1863*'Transaction Data'!$L1863</f>
        <v>448</v>
      </c>
      <c r="O1863" s="3">
        <f>'Transaction Data'!$N1863-'Transaction Data'!$M1863</f>
        <v>128</v>
      </c>
      <c r="P1863" s="2">
        <f>DATEDIF('Transaction Data'!$D1863,'Transaction Data'!$A1863,"y")</f>
        <v>60</v>
      </c>
      <c r="Q1863" s="2" t="str">
        <f>FLOOR('Transaction Data'!$P1863,15)&amp;"-"&amp;FLOOR('Transaction Data'!$P1863,15)+14</f>
        <v>60-74</v>
      </c>
      <c r="R1863" s="2" t="str">
        <f>IF('Transaction Data'!$L1863&lt;=10,"Less Expensive","Expensive")</f>
        <v>Less Expensive</v>
      </c>
      <c r="S1863" s="4">
        <f>WEEKDAY('Transaction Data'!$A1863)</f>
        <v>4</v>
      </c>
      <c r="T1863" s="2" t="str">
        <f>IF(WEEKDAY('Transaction Data'!$A1863,2)&lt;6,"Weekday","Weekend")</f>
        <v>Weekday</v>
      </c>
    </row>
    <row r="1864" ht="15.75" customHeight="1">
      <c r="A1864" s="1">
        <v>45494.0</v>
      </c>
      <c r="B1864" s="2" t="s">
        <v>1829</v>
      </c>
      <c r="C1864" s="2" t="s">
        <v>65</v>
      </c>
      <c r="D1864" s="1">
        <v>23058.0</v>
      </c>
      <c r="E1864" s="2" t="s">
        <v>63</v>
      </c>
      <c r="F1864" s="2">
        <v>10.0</v>
      </c>
      <c r="G1864" s="2" t="s">
        <v>57</v>
      </c>
      <c r="H1864" s="2" t="s">
        <v>34</v>
      </c>
      <c r="I1864" s="2" t="s">
        <v>25</v>
      </c>
      <c r="J1864" s="2" t="str">
        <f t="array" ref="J1864">XLOOKUP('Transaction Data'!$G1864,Product_Code,Biscuit_Brand)</f>
        <v>Oatmeal Cookies</v>
      </c>
      <c r="K1864" s="2">
        <f t="array" ref="K1864">XLOOKUP('Transaction Data'!$G1864,Product_Code,Cost)</f>
        <v>19</v>
      </c>
      <c r="L1864" s="2">
        <f t="array" ref="L1864">XLOOKUP('Transaction Data'!$G1864,Product_Code,Unit_Price)</f>
        <v>23</v>
      </c>
      <c r="M1864" s="3">
        <f>'Transaction Data'!$F1864*'Transaction Data'!$K1864</f>
        <v>190</v>
      </c>
      <c r="N1864" s="3">
        <f>'Transaction Data'!$F1864*'Transaction Data'!$L1864</f>
        <v>230</v>
      </c>
      <c r="O1864" s="3">
        <f>'Transaction Data'!$N1864-'Transaction Data'!$M1864</f>
        <v>40</v>
      </c>
      <c r="P1864" s="2">
        <f>DATEDIF('Transaction Data'!$D1864,'Transaction Data'!$A1864,"y")</f>
        <v>61</v>
      </c>
      <c r="Q1864" s="2" t="str">
        <f>FLOOR('Transaction Data'!$P1864,15)&amp;"-"&amp;FLOOR('Transaction Data'!$P1864,15)+14</f>
        <v>60-74</v>
      </c>
      <c r="R1864" s="2" t="str">
        <f>IF('Transaction Data'!$L1864&lt;=10,"Less Expensive","Expensive")</f>
        <v>Expensive</v>
      </c>
      <c r="S1864" s="4">
        <f>WEEKDAY('Transaction Data'!$A1864)</f>
        <v>1</v>
      </c>
      <c r="T1864" s="2" t="str">
        <f>IF(WEEKDAY('Transaction Data'!$A1864,2)&lt;6,"Weekday","Weekend")</f>
        <v>Weekend</v>
      </c>
    </row>
    <row r="1865" ht="15.75" customHeight="1">
      <c r="A1865" s="1">
        <v>45493.0</v>
      </c>
      <c r="B1865" s="2" t="s">
        <v>1830</v>
      </c>
      <c r="C1865" s="2" t="s">
        <v>65</v>
      </c>
      <c r="D1865" s="1">
        <v>22688.0</v>
      </c>
      <c r="E1865" s="2" t="s">
        <v>63</v>
      </c>
      <c r="F1865" s="2">
        <v>157.0</v>
      </c>
      <c r="G1865" s="2" t="s">
        <v>55</v>
      </c>
      <c r="H1865" s="2" t="s">
        <v>24</v>
      </c>
      <c r="I1865" s="2" t="s">
        <v>25</v>
      </c>
      <c r="J1865" s="2" t="str">
        <f t="array" ref="J1865">XLOOKUP('Transaction Data'!$G1865,Product_Code,Biscuit_Brand)</f>
        <v>Vanilla Wafers</v>
      </c>
      <c r="K1865" s="2">
        <f t="array" ref="K1865">XLOOKUP('Transaction Data'!$G1865,Product_Code,Cost)</f>
        <v>18</v>
      </c>
      <c r="L1865" s="2">
        <f t="array" ref="L1865">XLOOKUP('Transaction Data'!$G1865,Product_Code,Unit_Price)</f>
        <v>36</v>
      </c>
      <c r="M1865" s="3">
        <f>'Transaction Data'!$F1865*'Transaction Data'!$K1865</f>
        <v>2826</v>
      </c>
      <c r="N1865" s="3">
        <f>'Transaction Data'!$F1865*'Transaction Data'!$L1865</f>
        <v>5652</v>
      </c>
      <c r="O1865" s="3">
        <f>'Transaction Data'!$N1865-'Transaction Data'!$M1865</f>
        <v>2826</v>
      </c>
      <c r="P1865" s="2">
        <f>DATEDIF('Transaction Data'!$D1865,'Transaction Data'!$A1865,"y")</f>
        <v>62</v>
      </c>
      <c r="Q1865" s="2" t="str">
        <f>FLOOR('Transaction Data'!$P1865,15)&amp;"-"&amp;FLOOR('Transaction Data'!$P1865,15)+14</f>
        <v>60-74</v>
      </c>
      <c r="R1865" s="2" t="str">
        <f>IF('Transaction Data'!$L1865&lt;=10,"Less Expensive","Expensive")</f>
        <v>Expensive</v>
      </c>
      <c r="S1865" s="4">
        <f>WEEKDAY('Transaction Data'!$A1865)</f>
        <v>7</v>
      </c>
      <c r="T1865" s="2" t="str">
        <f>IF(WEEKDAY('Transaction Data'!$A1865,2)&lt;6,"Weekday","Weekend")</f>
        <v>Weekend</v>
      </c>
    </row>
    <row r="1866" ht="15.75" customHeight="1">
      <c r="A1866" s="1">
        <v>45468.0</v>
      </c>
      <c r="B1866" s="2" t="s">
        <v>1831</v>
      </c>
      <c r="C1866" s="2" t="s">
        <v>72</v>
      </c>
      <c r="D1866" s="1">
        <v>33347.0</v>
      </c>
      <c r="E1866" s="2" t="s">
        <v>63</v>
      </c>
      <c r="F1866" s="2">
        <v>19.0</v>
      </c>
      <c r="G1866" s="2" t="s">
        <v>61</v>
      </c>
      <c r="H1866" s="2" t="s">
        <v>29</v>
      </c>
      <c r="I1866" s="2" t="s">
        <v>25</v>
      </c>
      <c r="J1866" s="2" t="str">
        <f t="array" ref="J1866">XLOOKUP('Transaction Data'!$G1866,Product_Code,Biscuit_Brand)</f>
        <v>Choco Delight</v>
      </c>
      <c r="K1866" s="2">
        <f t="array" ref="K1866">XLOOKUP('Transaction Data'!$G1866,Product_Code,Cost)</f>
        <v>3</v>
      </c>
      <c r="L1866" s="2">
        <f t="array" ref="L1866">XLOOKUP('Transaction Data'!$G1866,Product_Code,Unit_Price)</f>
        <v>5</v>
      </c>
      <c r="M1866" s="3">
        <f>'Transaction Data'!$F1866*'Transaction Data'!$K1866</f>
        <v>57</v>
      </c>
      <c r="N1866" s="3">
        <f>'Transaction Data'!$F1866*'Transaction Data'!$L1866</f>
        <v>95</v>
      </c>
      <c r="O1866" s="3">
        <f>'Transaction Data'!$N1866-'Transaction Data'!$M1866</f>
        <v>38</v>
      </c>
      <c r="P1866" s="2">
        <f>DATEDIF('Transaction Data'!$D1866,'Transaction Data'!$A1866,"y")</f>
        <v>33</v>
      </c>
      <c r="Q1866" s="2" t="str">
        <f>FLOOR('Transaction Data'!$P1866,15)&amp;"-"&amp;FLOOR('Transaction Data'!$P1866,15)+14</f>
        <v>30-44</v>
      </c>
      <c r="R1866" s="2" t="str">
        <f>IF('Transaction Data'!$L1866&lt;=10,"Less Expensive","Expensive")</f>
        <v>Less Expensive</v>
      </c>
      <c r="S1866" s="4">
        <f>WEEKDAY('Transaction Data'!$A1866)</f>
        <v>3</v>
      </c>
      <c r="T1866" s="2" t="str">
        <f>IF(WEEKDAY('Transaction Data'!$A1866,2)&lt;6,"Weekday","Weekend")</f>
        <v>Weekday</v>
      </c>
    </row>
    <row r="1867" ht="15.75" customHeight="1">
      <c r="A1867" s="1">
        <v>45405.0</v>
      </c>
      <c r="B1867" s="2" t="s">
        <v>1832</v>
      </c>
      <c r="C1867" s="2" t="s">
        <v>32</v>
      </c>
      <c r="D1867" s="1">
        <v>27460.0</v>
      </c>
      <c r="E1867" s="2" t="s">
        <v>37</v>
      </c>
      <c r="F1867" s="2">
        <v>453.0</v>
      </c>
      <c r="G1867" s="2" t="s">
        <v>44</v>
      </c>
      <c r="H1867" s="2" t="s">
        <v>34</v>
      </c>
      <c r="I1867" s="2" t="s">
        <v>25</v>
      </c>
      <c r="J1867" s="2" t="str">
        <f t="array" ref="J1867">XLOOKUP('Transaction Data'!$G1867,Product_Code,Biscuit_Brand)</f>
        <v>Butter Crunch</v>
      </c>
      <c r="K1867" s="2">
        <f t="array" ref="K1867">XLOOKUP('Transaction Data'!$G1867,Product_Code,Cost)</f>
        <v>10</v>
      </c>
      <c r="L1867" s="2">
        <f t="array" ref="L1867">XLOOKUP('Transaction Data'!$G1867,Product_Code,Unit_Price)</f>
        <v>11</v>
      </c>
      <c r="M1867" s="3">
        <f>'Transaction Data'!$F1867*'Transaction Data'!$K1867</f>
        <v>4530</v>
      </c>
      <c r="N1867" s="3">
        <f>'Transaction Data'!$F1867*'Transaction Data'!$L1867</f>
        <v>4983</v>
      </c>
      <c r="O1867" s="3">
        <f>'Transaction Data'!$N1867-'Transaction Data'!$M1867</f>
        <v>453</v>
      </c>
      <c r="P1867" s="2">
        <f>DATEDIF('Transaction Data'!$D1867,'Transaction Data'!$A1867,"y")</f>
        <v>49</v>
      </c>
      <c r="Q1867" s="2" t="str">
        <f>FLOOR('Transaction Data'!$P1867,15)&amp;"-"&amp;FLOOR('Transaction Data'!$P1867,15)+14</f>
        <v>45-59</v>
      </c>
      <c r="R1867" s="2" t="str">
        <f>IF('Transaction Data'!$L1867&lt;=10,"Less Expensive","Expensive")</f>
        <v>Expensive</v>
      </c>
      <c r="S1867" s="4">
        <f>WEEKDAY('Transaction Data'!$A1867)</f>
        <v>3</v>
      </c>
      <c r="T1867" s="2" t="str">
        <f>IF(WEEKDAY('Transaction Data'!$A1867,2)&lt;6,"Weekday","Weekend")</f>
        <v>Weekday</v>
      </c>
    </row>
    <row r="1868" ht="15.75" customHeight="1">
      <c r="A1868" s="1">
        <v>45437.0</v>
      </c>
      <c r="B1868" s="2" t="s">
        <v>1833</v>
      </c>
      <c r="C1868" s="2" t="s">
        <v>51</v>
      </c>
      <c r="D1868" s="1">
        <v>35555.0</v>
      </c>
      <c r="E1868" s="2" t="s">
        <v>63</v>
      </c>
      <c r="F1868" s="2">
        <v>444.0</v>
      </c>
      <c r="G1868" s="2" t="s">
        <v>60</v>
      </c>
      <c r="H1868" s="2" t="s">
        <v>24</v>
      </c>
      <c r="I1868" s="2" t="s">
        <v>25</v>
      </c>
      <c r="J1868" s="2" t="str">
        <f t="array" ref="J1868">XLOOKUP('Transaction Data'!$G1868,Product_Code,Biscuit_Brand)</f>
        <v>Peanut Butter Bites</v>
      </c>
      <c r="K1868" s="2">
        <f t="array" ref="K1868">XLOOKUP('Transaction Data'!$G1868,Product_Code,Cost)</f>
        <v>5</v>
      </c>
      <c r="L1868" s="2">
        <f t="array" ref="L1868">XLOOKUP('Transaction Data'!$G1868,Product_Code,Unit_Price)</f>
        <v>7</v>
      </c>
      <c r="M1868" s="3">
        <f>'Transaction Data'!$F1868*'Transaction Data'!$K1868</f>
        <v>2220</v>
      </c>
      <c r="N1868" s="3">
        <f>'Transaction Data'!$F1868*'Transaction Data'!$L1868</f>
        <v>3108</v>
      </c>
      <c r="O1868" s="3">
        <f>'Transaction Data'!$N1868-'Transaction Data'!$M1868</f>
        <v>888</v>
      </c>
      <c r="P1868" s="2">
        <f>DATEDIF('Transaction Data'!$D1868,'Transaction Data'!$A1868,"y")</f>
        <v>27</v>
      </c>
      <c r="Q1868" s="2" t="str">
        <f>FLOOR('Transaction Data'!$P1868,15)&amp;"-"&amp;FLOOR('Transaction Data'!$P1868,15)+14</f>
        <v>15-29</v>
      </c>
      <c r="R1868" s="2" t="str">
        <f>IF('Transaction Data'!$L1868&lt;=10,"Less Expensive","Expensive")</f>
        <v>Less Expensive</v>
      </c>
      <c r="S1868" s="4">
        <f>WEEKDAY('Transaction Data'!$A1868)</f>
        <v>7</v>
      </c>
      <c r="T1868" s="2" t="str">
        <f>IF(WEEKDAY('Transaction Data'!$A1868,2)&lt;6,"Weekday","Weekend")</f>
        <v>Weekend</v>
      </c>
    </row>
    <row r="1869" ht="15.75" customHeight="1">
      <c r="A1869" s="1">
        <v>45365.0</v>
      </c>
      <c r="B1869" s="2" t="s">
        <v>1834</v>
      </c>
      <c r="C1869" s="2" t="s">
        <v>65</v>
      </c>
      <c r="D1869" s="1">
        <v>38148.0</v>
      </c>
      <c r="E1869" s="2" t="s">
        <v>22</v>
      </c>
      <c r="F1869" s="2">
        <v>395.0</v>
      </c>
      <c r="G1869" s="2" t="s">
        <v>55</v>
      </c>
      <c r="H1869" s="2" t="s">
        <v>29</v>
      </c>
      <c r="I1869" s="2" t="s">
        <v>25</v>
      </c>
      <c r="J1869" s="2" t="str">
        <f t="array" ref="J1869">XLOOKUP('Transaction Data'!$G1869,Product_Code,Biscuit_Brand)</f>
        <v>Vanilla Wafers</v>
      </c>
      <c r="K1869" s="2">
        <f t="array" ref="K1869">XLOOKUP('Transaction Data'!$G1869,Product_Code,Cost)</f>
        <v>18</v>
      </c>
      <c r="L1869" s="2">
        <f t="array" ref="L1869">XLOOKUP('Transaction Data'!$G1869,Product_Code,Unit_Price)</f>
        <v>36</v>
      </c>
      <c r="M1869" s="3">
        <f>'Transaction Data'!$F1869*'Transaction Data'!$K1869</f>
        <v>7110</v>
      </c>
      <c r="N1869" s="3">
        <f>'Transaction Data'!$F1869*'Transaction Data'!$L1869</f>
        <v>14220</v>
      </c>
      <c r="O1869" s="3">
        <f>'Transaction Data'!$N1869-'Transaction Data'!$M1869</f>
        <v>7110</v>
      </c>
      <c r="P1869" s="2">
        <f>DATEDIF('Transaction Data'!$D1869,'Transaction Data'!$A1869,"y")</f>
        <v>19</v>
      </c>
      <c r="Q1869" s="2" t="str">
        <f>FLOOR('Transaction Data'!$P1869,15)&amp;"-"&amp;FLOOR('Transaction Data'!$P1869,15)+14</f>
        <v>15-29</v>
      </c>
      <c r="R1869" s="2" t="str">
        <f>IF('Transaction Data'!$L1869&lt;=10,"Less Expensive","Expensive")</f>
        <v>Expensive</v>
      </c>
      <c r="S1869" s="4">
        <f>WEEKDAY('Transaction Data'!$A1869)</f>
        <v>5</v>
      </c>
      <c r="T1869" s="2" t="str">
        <f>IF(WEEKDAY('Transaction Data'!$A1869,2)&lt;6,"Weekday","Weekend")</f>
        <v>Weekday</v>
      </c>
    </row>
    <row r="1870" ht="15.75" customHeight="1">
      <c r="A1870" s="1">
        <v>45465.0</v>
      </c>
      <c r="B1870" s="2" t="s">
        <v>1835</v>
      </c>
      <c r="C1870" s="2" t="s">
        <v>32</v>
      </c>
      <c r="D1870" s="1">
        <v>30342.0</v>
      </c>
      <c r="E1870" s="2" t="s">
        <v>63</v>
      </c>
      <c r="F1870" s="2">
        <v>277.0</v>
      </c>
      <c r="G1870" s="2" t="s">
        <v>55</v>
      </c>
      <c r="H1870" s="2" t="s">
        <v>34</v>
      </c>
      <c r="I1870" s="2" t="s">
        <v>25</v>
      </c>
      <c r="J1870" s="2" t="str">
        <f t="array" ref="J1870">XLOOKUP('Transaction Data'!$G1870,Product_Code,Biscuit_Brand)</f>
        <v>Vanilla Wafers</v>
      </c>
      <c r="K1870" s="2">
        <f t="array" ref="K1870">XLOOKUP('Transaction Data'!$G1870,Product_Code,Cost)</f>
        <v>18</v>
      </c>
      <c r="L1870" s="2">
        <f t="array" ref="L1870">XLOOKUP('Transaction Data'!$G1870,Product_Code,Unit_Price)</f>
        <v>36</v>
      </c>
      <c r="M1870" s="3">
        <f>'Transaction Data'!$F1870*'Transaction Data'!$K1870</f>
        <v>4986</v>
      </c>
      <c r="N1870" s="3">
        <f>'Transaction Data'!$F1870*'Transaction Data'!$L1870</f>
        <v>9972</v>
      </c>
      <c r="O1870" s="3">
        <f>'Transaction Data'!$N1870-'Transaction Data'!$M1870</f>
        <v>4986</v>
      </c>
      <c r="P1870" s="2">
        <f>DATEDIF('Transaction Data'!$D1870,'Transaction Data'!$A1870,"y")</f>
        <v>41</v>
      </c>
      <c r="Q1870" s="2" t="str">
        <f>FLOOR('Transaction Data'!$P1870,15)&amp;"-"&amp;FLOOR('Transaction Data'!$P1870,15)+14</f>
        <v>30-44</v>
      </c>
      <c r="R1870" s="2" t="str">
        <f>IF('Transaction Data'!$L1870&lt;=10,"Less Expensive","Expensive")</f>
        <v>Expensive</v>
      </c>
      <c r="S1870" s="4">
        <f>WEEKDAY('Transaction Data'!$A1870)</f>
        <v>7</v>
      </c>
      <c r="T1870" s="2" t="str">
        <f>IF(WEEKDAY('Transaction Data'!$A1870,2)&lt;6,"Weekday","Weekend")</f>
        <v>Weekend</v>
      </c>
    </row>
    <row r="1871" ht="15.75" customHeight="1">
      <c r="A1871" s="1">
        <v>45463.0</v>
      </c>
      <c r="B1871" s="2" t="s">
        <v>1836</v>
      </c>
      <c r="C1871" s="2" t="s">
        <v>69</v>
      </c>
      <c r="D1871" s="1">
        <v>20911.0</v>
      </c>
      <c r="E1871" s="2" t="s">
        <v>27</v>
      </c>
      <c r="F1871" s="2">
        <v>16.0</v>
      </c>
      <c r="G1871" s="2" t="s">
        <v>61</v>
      </c>
      <c r="H1871" s="2" t="s">
        <v>24</v>
      </c>
      <c r="I1871" s="2" t="s">
        <v>25</v>
      </c>
      <c r="J1871" s="2" t="str">
        <f t="array" ref="J1871">XLOOKUP('Transaction Data'!$G1871,Product_Code,Biscuit_Brand)</f>
        <v>Choco Delight</v>
      </c>
      <c r="K1871" s="2">
        <f t="array" ref="K1871">XLOOKUP('Transaction Data'!$G1871,Product_Code,Cost)</f>
        <v>3</v>
      </c>
      <c r="L1871" s="2">
        <f t="array" ref="L1871">XLOOKUP('Transaction Data'!$G1871,Product_Code,Unit_Price)</f>
        <v>5</v>
      </c>
      <c r="M1871" s="3">
        <f>'Transaction Data'!$F1871*'Transaction Data'!$K1871</f>
        <v>48</v>
      </c>
      <c r="N1871" s="3">
        <f>'Transaction Data'!$F1871*'Transaction Data'!$L1871</f>
        <v>80</v>
      </c>
      <c r="O1871" s="3">
        <f>'Transaction Data'!$N1871-'Transaction Data'!$M1871</f>
        <v>32</v>
      </c>
      <c r="P1871" s="2">
        <f>DATEDIF('Transaction Data'!$D1871,'Transaction Data'!$A1871,"y")</f>
        <v>67</v>
      </c>
      <c r="Q1871" s="2" t="str">
        <f>FLOOR('Transaction Data'!$P1871,15)&amp;"-"&amp;FLOOR('Transaction Data'!$P1871,15)+14</f>
        <v>60-74</v>
      </c>
      <c r="R1871" s="2" t="str">
        <f>IF('Transaction Data'!$L1871&lt;=10,"Less Expensive","Expensive")</f>
        <v>Less Expensive</v>
      </c>
      <c r="S1871" s="4">
        <f>WEEKDAY('Transaction Data'!$A1871)</f>
        <v>5</v>
      </c>
      <c r="T1871" s="2" t="str">
        <f>IF(WEEKDAY('Transaction Data'!$A1871,2)&lt;6,"Weekday","Weekend")</f>
        <v>Weekday</v>
      </c>
    </row>
    <row r="1872" ht="15.75" customHeight="1">
      <c r="A1872" s="1">
        <v>45306.0</v>
      </c>
      <c r="B1872" s="2" t="s">
        <v>1837</v>
      </c>
      <c r="C1872" s="2" t="s">
        <v>47</v>
      </c>
      <c r="D1872" s="1">
        <v>30924.0</v>
      </c>
      <c r="E1872" s="2" t="s">
        <v>22</v>
      </c>
      <c r="F1872" s="2">
        <v>106.0</v>
      </c>
      <c r="G1872" s="2" t="s">
        <v>48</v>
      </c>
      <c r="H1872" s="2" t="s">
        <v>29</v>
      </c>
      <c r="I1872" s="2" t="s">
        <v>25</v>
      </c>
      <c r="J1872" s="2" t="str">
        <f t="array" ref="J1872">XLOOKUP('Transaction Data'!$G1872,Product_Code,Biscuit_Brand)</f>
        <v>Lemon Crisps</v>
      </c>
      <c r="K1872" s="2">
        <f t="array" ref="K1872">XLOOKUP('Transaction Data'!$G1872,Product_Code,Cost)</f>
        <v>7</v>
      </c>
      <c r="L1872" s="2">
        <f t="array" ref="L1872">XLOOKUP('Transaction Data'!$G1872,Product_Code,Unit_Price)</f>
        <v>9</v>
      </c>
      <c r="M1872" s="3">
        <f>'Transaction Data'!$F1872*'Transaction Data'!$K1872</f>
        <v>742</v>
      </c>
      <c r="N1872" s="3">
        <f>'Transaction Data'!$F1872*'Transaction Data'!$L1872</f>
        <v>954</v>
      </c>
      <c r="O1872" s="3">
        <f>'Transaction Data'!$N1872-'Transaction Data'!$M1872</f>
        <v>212</v>
      </c>
      <c r="P1872" s="2">
        <f>DATEDIF('Transaction Data'!$D1872,'Transaction Data'!$A1872,"y")</f>
        <v>39</v>
      </c>
      <c r="Q1872" s="2" t="str">
        <f>FLOOR('Transaction Data'!$P1872,15)&amp;"-"&amp;FLOOR('Transaction Data'!$P1872,15)+14</f>
        <v>30-44</v>
      </c>
      <c r="R1872" s="2" t="str">
        <f>IF('Transaction Data'!$L1872&lt;=10,"Less Expensive","Expensive")</f>
        <v>Less Expensive</v>
      </c>
      <c r="S1872" s="4">
        <f>WEEKDAY('Transaction Data'!$A1872)</f>
        <v>2</v>
      </c>
      <c r="T1872" s="2" t="str">
        <f>IF(WEEKDAY('Transaction Data'!$A1872,2)&lt;6,"Weekday","Weekend")</f>
        <v>Weekday</v>
      </c>
    </row>
    <row r="1873" ht="15.75" customHeight="1">
      <c r="A1873" s="1">
        <v>45333.0</v>
      </c>
      <c r="B1873" s="2" t="s">
        <v>1838</v>
      </c>
      <c r="C1873" s="2" t="s">
        <v>32</v>
      </c>
      <c r="D1873" s="1">
        <v>27238.0</v>
      </c>
      <c r="E1873" s="2" t="s">
        <v>22</v>
      </c>
      <c r="F1873" s="2">
        <v>471.0</v>
      </c>
      <c r="G1873" s="2" t="s">
        <v>57</v>
      </c>
      <c r="H1873" s="2" t="s">
        <v>34</v>
      </c>
      <c r="I1873" s="2" t="s">
        <v>25</v>
      </c>
      <c r="J1873" s="2" t="str">
        <f t="array" ref="J1873">XLOOKUP('Transaction Data'!$G1873,Product_Code,Biscuit_Brand)</f>
        <v>Oatmeal Cookies</v>
      </c>
      <c r="K1873" s="2">
        <f t="array" ref="K1873">XLOOKUP('Transaction Data'!$G1873,Product_Code,Cost)</f>
        <v>19</v>
      </c>
      <c r="L1873" s="2">
        <f t="array" ref="L1873">XLOOKUP('Transaction Data'!$G1873,Product_Code,Unit_Price)</f>
        <v>23</v>
      </c>
      <c r="M1873" s="3">
        <f>'Transaction Data'!$F1873*'Transaction Data'!$K1873</f>
        <v>8949</v>
      </c>
      <c r="N1873" s="3">
        <f>'Transaction Data'!$F1873*'Transaction Data'!$L1873</f>
        <v>10833</v>
      </c>
      <c r="O1873" s="3">
        <f>'Transaction Data'!$N1873-'Transaction Data'!$M1873</f>
        <v>1884</v>
      </c>
      <c r="P1873" s="2">
        <f>DATEDIF('Transaction Data'!$D1873,'Transaction Data'!$A1873,"y")</f>
        <v>49</v>
      </c>
      <c r="Q1873" s="2" t="str">
        <f>FLOOR('Transaction Data'!$P1873,15)&amp;"-"&amp;FLOOR('Transaction Data'!$P1873,15)+14</f>
        <v>45-59</v>
      </c>
      <c r="R1873" s="2" t="str">
        <f>IF('Transaction Data'!$L1873&lt;=10,"Less Expensive","Expensive")</f>
        <v>Expensive</v>
      </c>
      <c r="S1873" s="4">
        <f>WEEKDAY('Transaction Data'!$A1873)</f>
        <v>1</v>
      </c>
      <c r="T1873" s="2" t="str">
        <f>IF(WEEKDAY('Transaction Data'!$A1873,2)&lt;6,"Weekday","Weekend")</f>
        <v>Weekend</v>
      </c>
    </row>
    <row r="1874" ht="15.75" customHeight="1">
      <c r="A1874" s="1">
        <v>45328.0</v>
      </c>
      <c r="B1874" s="2" t="s">
        <v>776</v>
      </c>
      <c r="C1874" s="2" t="s">
        <v>32</v>
      </c>
      <c r="D1874" s="1">
        <v>22981.0</v>
      </c>
      <c r="E1874" s="2" t="s">
        <v>63</v>
      </c>
      <c r="F1874" s="2">
        <v>141.0</v>
      </c>
      <c r="G1874" s="2" t="s">
        <v>61</v>
      </c>
      <c r="H1874" s="2" t="s">
        <v>24</v>
      </c>
      <c r="I1874" s="2" t="s">
        <v>25</v>
      </c>
      <c r="J1874" s="2" t="str">
        <f t="array" ref="J1874">XLOOKUP('Transaction Data'!$G1874,Product_Code,Biscuit_Brand)</f>
        <v>Choco Delight</v>
      </c>
      <c r="K1874" s="2">
        <f t="array" ref="K1874">XLOOKUP('Transaction Data'!$G1874,Product_Code,Cost)</f>
        <v>3</v>
      </c>
      <c r="L1874" s="2">
        <f t="array" ref="L1874">XLOOKUP('Transaction Data'!$G1874,Product_Code,Unit_Price)</f>
        <v>5</v>
      </c>
      <c r="M1874" s="3">
        <f>'Transaction Data'!$F1874*'Transaction Data'!$K1874</f>
        <v>423</v>
      </c>
      <c r="N1874" s="3">
        <f>'Transaction Data'!$F1874*'Transaction Data'!$L1874</f>
        <v>705</v>
      </c>
      <c r="O1874" s="3">
        <f>'Transaction Data'!$N1874-'Transaction Data'!$M1874</f>
        <v>282</v>
      </c>
      <c r="P1874" s="2">
        <f>DATEDIF('Transaction Data'!$D1874,'Transaction Data'!$A1874,"y")</f>
        <v>61</v>
      </c>
      <c r="Q1874" s="2" t="str">
        <f>FLOOR('Transaction Data'!$P1874,15)&amp;"-"&amp;FLOOR('Transaction Data'!$P1874,15)+14</f>
        <v>60-74</v>
      </c>
      <c r="R1874" s="2" t="str">
        <f>IF('Transaction Data'!$L1874&lt;=10,"Less Expensive","Expensive")</f>
        <v>Less Expensive</v>
      </c>
      <c r="S1874" s="4">
        <f>WEEKDAY('Transaction Data'!$A1874)</f>
        <v>3</v>
      </c>
      <c r="T1874" s="2" t="str">
        <f>IF(WEEKDAY('Transaction Data'!$A1874,2)&lt;6,"Weekday","Weekend")</f>
        <v>Weekday</v>
      </c>
    </row>
    <row r="1875" ht="15.75" customHeight="1">
      <c r="A1875" s="1">
        <v>45501.0</v>
      </c>
      <c r="B1875" s="2" t="s">
        <v>1278</v>
      </c>
      <c r="C1875" s="2" t="s">
        <v>72</v>
      </c>
      <c r="D1875" s="1">
        <v>33893.0</v>
      </c>
      <c r="E1875" s="2" t="s">
        <v>27</v>
      </c>
      <c r="F1875" s="2">
        <v>459.0</v>
      </c>
      <c r="G1875" s="2" t="s">
        <v>23</v>
      </c>
      <c r="H1875" s="2" t="s">
        <v>29</v>
      </c>
      <c r="I1875" s="2" t="s">
        <v>25</v>
      </c>
      <c r="J1875" s="2" t="str">
        <f t="array" ref="J1875">XLOOKUP('Transaction Data'!$G1875,Product_Code,Biscuit_Brand)</f>
        <v>Cinnamon Swirls</v>
      </c>
      <c r="K1875" s="2">
        <f t="array" ref="K1875">XLOOKUP('Transaction Data'!$G1875,Product_Code,Cost)</f>
        <v>10</v>
      </c>
      <c r="L1875" s="2">
        <f t="array" ref="L1875">XLOOKUP('Transaction Data'!$G1875,Product_Code,Unit_Price)</f>
        <v>14</v>
      </c>
      <c r="M1875" s="3">
        <f>'Transaction Data'!$F1875*'Transaction Data'!$K1875</f>
        <v>4590</v>
      </c>
      <c r="N1875" s="3">
        <f>'Transaction Data'!$F1875*'Transaction Data'!$L1875</f>
        <v>6426</v>
      </c>
      <c r="O1875" s="3">
        <f>'Transaction Data'!$N1875-'Transaction Data'!$M1875</f>
        <v>1836</v>
      </c>
      <c r="P1875" s="2">
        <f>DATEDIF('Transaction Data'!$D1875,'Transaction Data'!$A1875,"y")</f>
        <v>31</v>
      </c>
      <c r="Q1875" s="2" t="str">
        <f>FLOOR('Transaction Data'!$P1875,15)&amp;"-"&amp;FLOOR('Transaction Data'!$P1875,15)+14</f>
        <v>30-44</v>
      </c>
      <c r="R1875" s="2" t="str">
        <f>IF('Transaction Data'!$L1875&lt;=10,"Less Expensive","Expensive")</f>
        <v>Expensive</v>
      </c>
      <c r="S1875" s="4">
        <f>WEEKDAY('Transaction Data'!$A1875)</f>
        <v>1</v>
      </c>
      <c r="T1875" s="2" t="str">
        <f>IF(WEEKDAY('Transaction Data'!$A1875,2)&lt;6,"Weekday","Weekend")</f>
        <v>Weekend</v>
      </c>
    </row>
    <row r="1876" ht="15.75" customHeight="1">
      <c r="A1876" s="1">
        <v>45389.0</v>
      </c>
      <c r="B1876" s="2" t="s">
        <v>1839</v>
      </c>
      <c r="C1876" s="2" t="s">
        <v>51</v>
      </c>
      <c r="D1876" s="1">
        <v>26779.0</v>
      </c>
      <c r="E1876" s="2" t="s">
        <v>22</v>
      </c>
      <c r="F1876" s="2">
        <v>362.0</v>
      </c>
      <c r="G1876" s="2" t="s">
        <v>60</v>
      </c>
      <c r="H1876" s="2" t="s">
        <v>34</v>
      </c>
      <c r="I1876" s="2" t="s">
        <v>25</v>
      </c>
      <c r="J1876" s="2" t="str">
        <f t="array" ref="J1876">XLOOKUP('Transaction Data'!$G1876,Product_Code,Biscuit_Brand)</f>
        <v>Peanut Butter Bites</v>
      </c>
      <c r="K1876" s="2">
        <f t="array" ref="K1876">XLOOKUP('Transaction Data'!$G1876,Product_Code,Cost)</f>
        <v>5</v>
      </c>
      <c r="L1876" s="2">
        <f t="array" ref="L1876">XLOOKUP('Transaction Data'!$G1876,Product_Code,Unit_Price)</f>
        <v>7</v>
      </c>
      <c r="M1876" s="3">
        <f>'Transaction Data'!$F1876*'Transaction Data'!$K1876</f>
        <v>1810</v>
      </c>
      <c r="N1876" s="3">
        <f>'Transaction Data'!$F1876*'Transaction Data'!$L1876</f>
        <v>2534</v>
      </c>
      <c r="O1876" s="3">
        <f>'Transaction Data'!$N1876-'Transaction Data'!$M1876</f>
        <v>724</v>
      </c>
      <c r="P1876" s="2">
        <f>DATEDIF('Transaction Data'!$D1876,'Transaction Data'!$A1876,"y")</f>
        <v>50</v>
      </c>
      <c r="Q1876" s="2" t="str">
        <f>FLOOR('Transaction Data'!$P1876,15)&amp;"-"&amp;FLOOR('Transaction Data'!$P1876,15)+14</f>
        <v>45-59</v>
      </c>
      <c r="R1876" s="2" t="str">
        <f>IF('Transaction Data'!$L1876&lt;=10,"Less Expensive","Expensive")</f>
        <v>Less Expensive</v>
      </c>
      <c r="S1876" s="4">
        <f>WEEKDAY('Transaction Data'!$A1876)</f>
        <v>1</v>
      </c>
      <c r="T1876" s="2" t="str">
        <f>IF(WEEKDAY('Transaction Data'!$A1876,2)&lt;6,"Weekday","Weekend")</f>
        <v>Weekend</v>
      </c>
    </row>
    <row r="1877" ht="15.75" customHeight="1">
      <c r="A1877" s="1">
        <v>45401.0</v>
      </c>
      <c r="B1877" s="2" t="s">
        <v>1840</v>
      </c>
      <c r="C1877" s="2" t="s">
        <v>41</v>
      </c>
      <c r="D1877" s="1">
        <v>34097.0</v>
      </c>
      <c r="E1877" s="2" t="s">
        <v>22</v>
      </c>
      <c r="F1877" s="2">
        <v>130.0</v>
      </c>
      <c r="G1877" s="2" t="s">
        <v>44</v>
      </c>
      <c r="H1877" s="2" t="s">
        <v>24</v>
      </c>
      <c r="I1877" s="2" t="s">
        <v>25</v>
      </c>
      <c r="J1877" s="2" t="str">
        <f t="array" ref="J1877">XLOOKUP('Transaction Data'!$G1877,Product_Code,Biscuit_Brand)</f>
        <v>Butter Crunch</v>
      </c>
      <c r="K1877" s="2">
        <f t="array" ref="K1877">XLOOKUP('Transaction Data'!$G1877,Product_Code,Cost)</f>
        <v>10</v>
      </c>
      <c r="L1877" s="2">
        <f t="array" ref="L1877">XLOOKUP('Transaction Data'!$G1877,Product_Code,Unit_Price)</f>
        <v>11</v>
      </c>
      <c r="M1877" s="3">
        <f>'Transaction Data'!$F1877*'Transaction Data'!$K1877</f>
        <v>1300</v>
      </c>
      <c r="N1877" s="3">
        <f>'Transaction Data'!$F1877*'Transaction Data'!$L1877</f>
        <v>1430</v>
      </c>
      <c r="O1877" s="3">
        <f>'Transaction Data'!$N1877-'Transaction Data'!$M1877</f>
        <v>130</v>
      </c>
      <c r="P1877" s="2">
        <f>DATEDIF('Transaction Data'!$D1877,'Transaction Data'!$A1877,"y")</f>
        <v>30</v>
      </c>
      <c r="Q1877" s="2" t="str">
        <f>FLOOR('Transaction Data'!$P1877,15)&amp;"-"&amp;FLOOR('Transaction Data'!$P1877,15)+14</f>
        <v>30-44</v>
      </c>
      <c r="R1877" s="2" t="str">
        <f>IF('Transaction Data'!$L1877&lt;=10,"Less Expensive","Expensive")</f>
        <v>Expensive</v>
      </c>
      <c r="S1877" s="4">
        <f>WEEKDAY('Transaction Data'!$A1877)</f>
        <v>6</v>
      </c>
      <c r="T1877" s="2" t="str">
        <f>IF(WEEKDAY('Transaction Data'!$A1877,2)&lt;6,"Weekday","Weekend")</f>
        <v>Weekday</v>
      </c>
    </row>
    <row r="1878" ht="15.75" customHeight="1">
      <c r="A1878" s="1">
        <v>45307.0</v>
      </c>
      <c r="B1878" s="2" t="s">
        <v>1841</v>
      </c>
      <c r="C1878" s="2" t="s">
        <v>32</v>
      </c>
      <c r="D1878" s="1">
        <v>26818.0</v>
      </c>
      <c r="E1878" s="2" t="s">
        <v>37</v>
      </c>
      <c r="F1878" s="2">
        <v>338.0</v>
      </c>
      <c r="G1878" s="2" t="s">
        <v>33</v>
      </c>
      <c r="H1878" s="2" t="s">
        <v>29</v>
      </c>
      <c r="I1878" s="2" t="s">
        <v>25</v>
      </c>
      <c r="J1878" s="2" t="str">
        <f t="array" ref="J1878">XLOOKUP('Transaction Data'!$G1878,Product_Code,Biscuit_Brand)</f>
        <v>Caramel Biscuits</v>
      </c>
      <c r="K1878" s="2">
        <f t="array" ref="K1878">XLOOKUP('Transaction Data'!$G1878,Product_Code,Cost)</f>
        <v>18</v>
      </c>
      <c r="L1878" s="2">
        <f t="array" ref="L1878">XLOOKUP('Transaction Data'!$G1878,Product_Code,Unit_Price)</f>
        <v>22</v>
      </c>
      <c r="M1878" s="3">
        <f>'Transaction Data'!$F1878*'Transaction Data'!$K1878</f>
        <v>6084</v>
      </c>
      <c r="N1878" s="3">
        <f>'Transaction Data'!$F1878*'Transaction Data'!$L1878</f>
        <v>7436</v>
      </c>
      <c r="O1878" s="3">
        <f>'Transaction Data'!$N1878-'Transaction Data'!$M1878</f>
        <v>1352</v>
      </c>
      <c r="P1878" s="2">
        <f>DATEDIF('Transaction Data'!$D1878,'Transaction Data'!$A1878,"y")</f>
        <v>50</v>
      </c>
      <c r="Q1878" s="2" t="str">
        <f>FLOOR('Transaction Data'!$P1878,15)&amp;"-"&amp;FLOOR('Transaction Data'!$P1878,15)+14</f>
        <v>45-59</v>
      </c>
      <c r="R1878" s="2" t="str">
        <f>IF('Transaction Data'!$L1878&lt;=10,"Less Expensive","Expensive")</f>
        <v>Expensive</v>
      </c>
      <c r="S1878" s="4">
        <f>WEEKDAY('Transaction Data'!$A1878)</f>
        <v>3</v>
      </c>
      <c r="T1878" s="2" t="str">
        <f>IF(WEEKDAY('Transaction Data'!$A1878,2)&lt;6,"Weekday","Weekend")</f>
        <v>Weekday</v>
      </c>
    </row>
    <row r="1879" ht="15.75" customHeight="1">
      <c r="A1879" s="1">
        <v>45482.0</v>
      </c>
      <c r="B1879" s="2" t="s">
        <v>1842</v>
      </c>
      <c r="C1879" s="2" t="s">
        <v>51</v>
      </c>
      <c r="D1879" s="1">
        <v>21978.0</v>
      </c>
      <c r="E1879" s="2" t="s">
        <v>37</v>
      </c>
      <c r="F1879" s="2">
        <v>309.0</v>
      </c>
      <c r="G1879" s="2" t="s">
        <v>38</v>
      </c>
      <c r="H1879" s="2" t="s">
        <v>34</v>
      </c>
      <c r="I1879" s="2" t="s">
        <v>25</v>
      </c>
      <c r="J1879" s="2" t="str">
        <f t="array" ref="J1879">XLOOKUP('Transaction Data'!$G1879,Product_Code,Biscuit_Brand)</f>
        <v>Ginger Snaps</v>
      </c>
      <c r="K1879" s="2">
        <f t="array" ref="K1879">XLOOKUP('Transaction Data'!$G1879,Product_Code,Cost)</f>
        <v>14</v>
      </c>
      <c r="L1879" s="2">
        <f t="array" ref="L1879">XLOOKUP('Transaction Data'!$G1879,Product_Code,Unit_Price)</f>
        <v>28</v>
      </c>
      <c r="M1879" s="3">
        <f>'Transaction Data'!$F1879*'Transaction Data'!$K1879</f>
        <v>4326</v>
      </c>
      <c r="N1879" s="3">
        <f>'Transaction Data'!$F1879*'Transaction Data'!$L1879</f>
        <v>8652</v>
      </c>
      <c r="O1879" s="3">
        <f>'Transaction Data'!$N1879-'Transaction Data'!$M1879</f>
        <v>4326</v>
      </c>
      <c r="P1879" s="2">
        <f>DATEDIF('Transaction Data'!$D1879,'Transaction Data'!$A1879,"y")</f>
        <v>64</v>
      </c>
      <c r="Q1879" s="2" t="str">
        <f>FLOOR('Transaction Data'!$P1879,15)&amp;"-"&amp;FLOOR('Transaction Data'!$P1879,15)+14</f>
        <v>60-74</v>
      </c>
      <c r="R1879" s="2" t="str">
        <f>IF('Transaction Data'!$L1879&lt;=10,"Less Expensive","Expensive")</f>
        <v>Expensive</v>
      </c>
      <c r="S1879" s="4">
        <f>WEEKDAY('Transaction Data'!$A1879)</f>
        <v>3</v>
      </c>
      <c r="T1879" s="2" t="str">
        <f>IF(WEEKDAY('Transaction Data'!$A1879,2)&lt;6,"Weekday","Weekend")</f>
        <v>Weekday</v>
      </c>
    </row>
    <row r="1880" ht="15.75" customHeight="1">
      <c r="A1880" s="1">
        <v>45495.0</v>
      </c>
      <c r="B1880" s="2" t="s">
        <v>1843</v>
      </c>
      <c r="C1880" s="2" t="s">
        <v>21</v>
      </c>
      <c r="D1880" s="1">
        <v>18100.0</v>
      </c>
      <c r="E1880" s="2" t="s">
        <v>22</v>
      </c>
      <c r="F1880" s="2">
        <v>261.0</v>
      </c>
      <c r="G1880" s="2" t="s">
        <v>28</v>
      </c>
      <c r="H1880" s="2" t="s">
        <v>24</v>
      </c>
      <c r="I1880" s="2" t="s">
        <v>25</v>
      </c>
      <c r="J1880" s="2" t="str">
        <f t="array" ref="J1880">XLOOKUP('Transaction Data'!$G1880,Product_Code,Biscuit_Brand)</f>
        <v>Shortbread</v>
      </c>
      <c r="K1880" s="2">
        <f t="array" ref="K1880">XLOOKUP('Transaction Data'!$G1880,Product_Code,Cost)</f>
        <v>10</v>
      </c>
      <c r="L1880" s="2">
        <f t="array" ref="L1880">XLOOKUP('Transaction Data'!$G1880,Product_Code,Unit_Price)</f>
        <v>45</v>
      </c>
      <c r="M1880" s="3">
        <f>'Transaction Data'!$F1880*'Transaction Data'!$K1880</f>
        <v>2610</v>
      </c>
      <c r="N1880" s="3">
        <f>'Transaction Data'!$F1880*'Transaction Data'!$L1880</f>
        <v>11745</v>
      </c>
      <c r="O1880" s="3">
        <f>'Transaction Data'!$N1880-'Transaction Data'!$M1880</f>
        <v>9135</v>
      </c>
      <c r="P1880" s="2">
        <f>DATEDIF('Transaction Data'!$D1880,'Transaction Data'!$A1880,"y")</f>
        <v>75</v>
      </c>
      <c r="Q1880" s="2" t="str">
        <f>FLOOR('Transaction Data'!$P1880,15)&amp;"-"&amp;FLOOR('Transaction Data'!$P1880,15)+14</f>
        <v>75-89</v>
      </c>
      <c r="R1880" s="2" t="str">
        <f>IF('Transaction Data'!$L1880&lt;=10,"Less Expensive","Expensive")</f>
        <v>Expensive</v>
      </c>
      <c r="S1880" s="4">
        <f>WEEKDAY('Transaction Data'!$A1880)</f>
        <v>2</v>
      </c>
      <c r="T1880" s="2" t="str">
        <f>IF(WEEKDAY('Transaction Data'!$A1880,2)&lt;6,"Weekday","Weekend")</f>
        <v>Weekday</v>
      </c>
    </row>
    <row r="1881" ht="15.75" customHeight="1">
      <c r="A1881" s="1">
        <v>45477.0</v>
      </c>
      <c r="B1881" s="2" t="s">
        <v>1844</v>
      </c>
      <c r="C1881" s="2" t="s">
        <v>69</v>
      </c>
      <c r="D1881" s="1">
        <v>33437.0</v>
      </c>
      <c r="E1881" s="2" t="s">
        <v>37</v>
      </c>
      <c r="F1881" s="2">
        <v>390.0</v>
      </c>
      <c r="G1881" s="2" t="s">
        <v>61</v>
      </c>
      <c r="H1881" s="2" t="s">
        <v>29</v>
      </c>
      <c r="I1881" s="2" t="s">
        <v>25</v>
      </c>
      <c r="J1881" s="2" t="str">
        <f t="array" ref="J1881">XLOOKUP('Transaction Data'!$G1881,Product_Code,Biscuit_Brand)</f>
        <v>Choco Delight</v>
      </c>
      <c r="K1881" s="2">
        <f t="array" ref="K1881">XLOOKUP('Transaction Data'!$G1881,Product_Code,Cost)</f>
        <v>3</v>
      </c>
      <c r="L1881" s="2">
        <f t="array" ref="L1881">XLOOKUP('Transaction Data'!$G1881,Product_Code,Unit_Price)</f>
        <v>5</v>
      </c>
      <c r="M1881" s="3">
        <f>'Transaction Data'!$F1881*'Transaction Data'!$K1881</f>
        <v>1170</v>
      </c>
      <c r="N1881" s="3">
        <f>'Transaction Data'!$F1881*'Transaction Data'!$L1881</f>
        <v>1950</v>
      </c>
      <c r="O1881" s="3">
        <f>'Transaction Data'!$N1881-'Transaction Data'!$M1881</f>
        <v>780</v>
      </c>
      <c r="P1881" s="2">
        <f>DATEDIF('Transaction Data'!$D1881,'Transaction Data'!$A1881,"y")</f>
        <v>32</v>
      </c>
      <c r="Q1881" s="2" t="str">
        <f>FLOOR('Transaction Data'!$P1881,15)&amp;"-"&amp;FLOOR('Transaction Data'!$P1881,15)+14</f>
        <v>30-44</v>
      </c>
      <c r="R1881" s="2" t="str">
        <f>IF('Transaction Data'!$L1881&lt;=10,"Less Expensive","Expensive")</f>
        <v>Less Expensive</v>
      </c>
      <c r="S1881" s="4">
        <f>WEEKDAY('Transaction Data'!$A1881)</f>
        <v>5</v>
      </c>
      <c r="T1881" s="2" t="str">
        <f>IF(WEEKDAY('Transaction Data'!$A1881,2)&lt;6,"Weekday","Weekend")</f>
        <v>Weekday</v>
      </c>
    </row>
    <row r="1882" ht="15.75" customHeight="1">
      <c r="A1882" s="1">
        <v>45432.0</v>
      </c>
      <c r="B1882" s="2" t="s">
        <v>1845</v>
      </c>
      <c r="C1882" s="2" t="s">
        <v>65</v>
      </c>
      <c r="D1882" s="1">
        <v>18532.0</v>
      </c>
      <c r="E1882" s="2" t="s">
        <v>63</v>
      </c>
      <c r="F1882" s="2">
        <v>357.0</v>
      </c>
      <c r="G1882" s="2" t="s">
        <v>38</v>
      </c>
      <c r="H1882" s="2" t="s">
        <v>34</v>
      </c>
      <c r="I1882" s="2" t="s">
        <v>25</v>
      </c>
      <c r="J1882" s="2" t="str">
        <f t="array" ref="J1882">XLOOKUP('Transaction Data'!$G1882,Product_Code,Biscuit_Brand)</f>
        <v>Ginger Snaps</v>
      </c>
      <c r="K1882" s="2">
        <f t="array" ref="K1882">XLOOKUP('Transaction Data'!$G1882,Product_Code,Cost)</f>
        <v>14</v>
      </c>
      <c r="L1882" s="2">
        <f t="array" ref="L1882">XLOOKUP('Transaction Data'!$G1882,Product_Code,Unit_Price)</f>
        <v>28</v>
      </c>
      <c r="M1882" s="3">
        <f>'Transaction Data'!$F1882*'Transaction Data'!$K1882</f>
        <v>4998</v>
      </c>
      <c r="N1882" s="3">
        <f>'Transaction Data'!$F1882*'Transaction Data'!$L1882</f>
        <v>9996</v>
      </c>
      <c r="O1882" s="3">
        <f>'Transaction Data'!$N1882-'Transaction Data'!$M1882</f>
        <v>4998</v>
      </c>
      <c r="P1882" s="2">
        <f>DATEDIF('Transaction Data'!$D1882,'Transaction Data'!$A1882,"y")</f>
        <v>73</v>
      </c>
      <c r="Q1882" s="2" t="str">
        <f>FLOOR('Transaction Data'!$P1882,15)&amp;"-"&amp;FLOOR('Transaction Data'!$P1882,15)+14</f>
        <v>60-74</v>
      </c>
      <c r="R1882" s="2" t="str">
        <f>IF('Transaction Data'!$L1882&lt;=10,"Less Expensive","Expensive")</f>
        <v>Expensive</v>
      </c>
      <c r="S1882" s="4">
        <f>WEEKDAY('Transaction Data'!$A1882)</f>
        <v>2</v>
      </c>
      <c r="T1882" s="2" t="str">
        <f>IF(WEEKDAY('Transaction Data'!$A1882,2)&lt;6,"Weekday","Weekend")</f>
        <v>Weekday</v>
      </c>
    </row>
    <row r="1883" ht="15.75" customHeight="1">
      <c r="A1883" s="1">
        <v>45382.0</v>
      </c>
      <c r="B1883" s="2" t="s">
        <v>1846</v>
      </c>
      <c r="C1883" s="2" t="s">
        <v>69</v>
      </c>
      <c r="D1883" s="1">
        <v>22027.0</v>
      </c>
      <c r="E1883" s="2" t="s">
        <v>63</v>
      </c>
      <c r="F1883" s="2">
        <v>311.0</v>
      </c>
      <c r="G1883" s="2" t="s">
        <v>57</v>
      </c>
      <c r="H1883" s="2" t="s">
        <v>24</v>
      </c>
      <c r="I1883" s="2" t="s">
        <v>25</v>
      </c>
      <c r="J1883" s="2" t="str">
        <f t="array" ref="J1883">XLOOKUP('Transaction Data'!$G1883,Product_Code,Biscuit_Brand)</f>
        <v>Oatmeal Cookies</v>
      </c>
      <c r="K1883" s="2">
        <f t="array" ref="K1883">XLOOKUP('Transaction Data'!$G1883,Product_Code,Cost)</f>
        <v>19</v>
      </c>
      <c r="L1883" s="2">
        <f t="array" ref="L1883">XLOOKUP('Transaction Data'!$G1883,Product_Code,Unit_Price)</f>
        <v>23</v>
      </c>
      <c r="M1883" s="3">
        <f>'Transaction Data'!$F1883*'Transaction Data'!$K1883</f>
        <v>5909</v>
      </c>
      <c r="N1883" s="3">
        <f>'Transaction Data'!$F1883*'Transaction Data'!$L1883</f>
        <v>7153</v>
      </c>
      <c r="O1883" s="3">
        <f>'Transaction Data'!$N1883-'Transaction Data'!$M1883</f>
        <v>1244</v>
      </c>
      <c r="P1883" s="2">
        <f>DATEDIF('Transaction Data'!$D1883,'Transaction Data'!$A1883,"y")</f>
        <v>63</v>
      </c>
      <c r="Q1883" s="2" t="str">
        <f>FLOOR('Transaction Data'!$P1883,15)&amp;"-"&amp;FLOOR('Transaction Data'!$P1883,15)+14</f>
        <v>60-74</v>
      </c>
      <c r="R1883" s="2" t="str">
        <f>IF('Transaction Data'!$L1883&lt;=10,"Less Expensive","Expensive")</f>
        <v>Expensive</v>
      </c>
      <c r="S1883" s="4">
        <f>WEEKDAY('Transaction Data'!$A1883)</f>
        <v>1</v>
      </c>
      <c r="T1883" s="2" t="str">
        <f>IF(WEEKDAY('Transaction Data'!$A1883,2)&lt;6,"Weekday","Weekend")</f>
        <v>Weekend</v>
      </c>
    </row>
    <row r="1884" ht="15.75" customHeight="1">
      <c r="A1884" s="1">
        <v>45324.0</v>
      </c>
      <c r="B1884" s="2" t="s">
        <v>1847</v>
      </c>
      <c r="C1884" s="2" t="s">
        <v>78</v>
      </c>
      <c r="D1884" s="1">
        <v>22852.0</v>
      </c>
      <c r="E1884" s="2" t="s">
        <v>63</v>
      </c>
      <c r="F1884" s="2">
        <v>467.0</v>
      </c>
      <c r="G1884" s="2" t="s">
        <v>44</v>
      </c>
      <c r="H1884" s="2" t="s">
        <v>29</v>
      </c>
      <c r="I1884" s="2" t="s">
        <v>25</v>
      </c>
      <c r="J1884" s="2" t="str">
        <f t="array" ref="J1884">XLOOKUP('Transaction Data'!$G1884,Product_Code,Biscuit_Brand)</f>
        <v>Butter Crunch</v>
      </c>
      <c r="K1884" s="2">
        <f t="array" ref="K1884">XLOOKUP('Transaction Data'!$G1884,Product_Code,Cost)</f>
        <v>10</v>
      </c>
      <c r="L1884" s="2">
        <f t="array" ref="L1884">XLOOKUP('Transaction Data'!$G1884,Product_Code,Unit_Price)</f>
        <v>11</v>
      </c>
      <c r="M1884" s="3">
        <f>'Transaction Data'!$F1884*'Transaction Data'!$K1884</f>
        <v>4670</v>
      </c>
      <c r="N1884" s="3">
        <f>'Transaction Data'!$F1884*'Transaction Data'!$L1884</f>
        <v>5137</v>
      </c>
      <c r="O1884" s="3">
        <f>'Transaction Data'!$N1884-'Transaction Data'!$M1884</f>
        <v>467</v>
      </c>
      <c r="P1884" s="2">
        <f>DATEDIF('Transaction Data'!$D1884,'Transaction Data'!$A1884,"y")</f>
        <v>61</v>
      </c>
      <c r="Q1884" s="2" t="str">
        <f>FLOOR('Transaction Data'!$P1884,15)&amp;"-"&amp;FLOOR('Transaction Data'!$P1884,15)+14</f>
        <v>60-74</v>
      </c>
      <c r="R1884" s="2" t="str">
        <f>IF('Transaction Data'!$L1884&lt;=10,"Less Expensive","Expensive")</f>
        <v>Expensive</v>
      </c>
      <c r="S1884" s="4">
        <f>WEEKDAY('Transaction Data'!$A1884)</f>
        <v>6</v>
      </c>
      <c r="T1884" s="2" t="str">
        <f>IF(WEEKDAY('Transaction Data'!$A1884,2)&lt;6,"Weekday","Weekend")</f>
        <v>Weekday</v>
      </c>
    </row>
    <row r="1885" ht="15.75" customHeight="1">
      <c r="A1885" s="1">
        <v>45412.0</v>
      </c>
      <c r="B1885" s="2" t="s">
        <v>1848</v>
      </c>
      <c r="C1885" s="2" t="s">
        <v>65</v>
      </c>
      <c r="D1885" s="1">
        <v>26706.0</v>
      </c>
      <c r="E1885" s="2" t="s">
        <v>37</v>
      </c>
      <c r="F1885" s="2">
        <v>123.0</v>
      </c>
      <c r="G1885" s="2" t="s">
        <v>23</v>
      </c>
      <c r="H1885" s="2" t="s">
        <v>34</v>
      </c>
      <c r="I1885" s="2" t="s">
        <v>30</v>
      </c>
      <c r="J1885" s="2" t="str">
        <f t="array" ref="J1885">XLOOKUP('Transaction Data'!$G1885,Product_Code,Biscuit_Brand)</f>
        <v>Cinnamon Swirls</v>
      </c>
      <c r="K1885" s="2">
        <f t="array" ref="K1885">XLOOKUP('Transaction Data'!$G1885,Product_Code,Cost)</f>
        <v>10</v>
      </c>
      <c r="L1885" s="2">
        <f t="array" ref="L1885">XLOOKUP('Transaction Data'!$G1885,Product_Code,Unit_Price)</f>
        <v>14</v>
      </c>
      <c r="M1885" s="3">
        <f>'Transaction Data'!$F1885*'Transaction Data'!$K1885</f>
        <v>1230</v>
      </c>
      <c r="N1885" s="3">
        <f>'Transaction Data'!$F1885*'Transaction Data'!$L1885</f>
        <v>1722</v>
      </c>
      <c r="O1885" s="3">
        <f>'Transaction Data'!$N1885-'Transaction Data'!$M1885</f>
        <v>492</v>
      </c>
      <c r="P1885" s="2">
        <f>DATEDIF('Transaction Data'!$D1885,'Transaction Data'!$A1885,"y")</f>
        <v>51</v>
      </c>
      <c r="Q1885" s="2" t="str">
        <f>FLOOR('Transaction Data'!$P1885,15)&amp;"-"&amp;FLOOR('Transaction Data'!$P1885,15)+14</f>
        <v>45-59</v>
      </c>
      <c r="R1885" s="2" t="str">
        <f>IF('Transaction Data'!$L1885&lt;=10,"Less Expensive","Expensive")</f>
        <v>Expensive</v>
      </c>
      <c r="S1885" s="4">
        <f>WEEKDAY('Transaction Data'!$A1885)</f>
        <v>3</v>
      </c>
      <c r="T1885" s="2" t="str">
        <f>IF(WEEKDAY('Transaction Data'!$A1885,2)&lt;6,"Weekday","Weekend")</f>
        <v>Weekday</v>
      </c>
    </row>
    <row r="1886" ht="15.75" customHeight="1">
      <c r="A1886" s="1">
        <v>45418.0</v>
      </c>
      <c r="B1886" s="2" t="s">
        <v>1849</v>
      </c>
      <c r="C1886" s="2" t="s">
        <v>32</v>
      </c>
      <c r="D1886" s="1">
        <v>34667.0</v>
      </c>
      <c r="E1886" s="2" t="s">
        <v>37</v>
      </c>
      <c r="F1886" s="2">
        <v>426.0</v>
      </c>
      <c r="G1886" s="2" t="s">
        <v>33</v>
      </c>
      <c r="H1886" s="2" t="s">
        <v>24</v>
      </c>
      <c r="I1886" s="2" t="s">
        <v>30</v>
      </c>
      <c r="J1886" s="2" t="str">
        <f t="array" ref="J1886">XLOOKUP('Transaction Data'!$G1886,Product_Code,Biscuit_Brand)</f>
        <v>Caramel Biscuits</v>
      </c>
      <c r="K1886" s="2">
        <f t="array" ref="K1886">XLOOKUP('Transaction Data'!$G1886,Product_Code,Cost)</f>
        <v>18</v>
      </c>
      <c r="L1886" s="2">
        <f t="array" ref="L1886">XLOOKUP('Transaction Data'!$G1886,Product_Code,Unit_Price)</f>
        <v>22</v>
      </c>
      <c r="M1886" s="3">
        <f>'Transaction Data'!$F1886*'Transaction Data'!$K1886</f>
        <v>7668</v>
      </c>
      <c r="N1886" s="3">
        <f>'Transaction Data'!$F1886*'Transaction Data'!$L1886</f>
        <v>9372</v>
      </c>
      <c r="O1886" s="3">
        <f>'Transaction Data'!$N1886-'Transaction Data'!$M1886</f>
        <v>1704</v>
      </c>
      <c r="P1886" s="2">
        <f>DATEDIF('Transaction Data'!$D1886,'Transaction Data'!$A1886,"y")</f>
        <v>29</v>
      </c>
      <c r="Q1886" s="2" t="str">
        <f>FLOOR('Transaction Data'!$P1886,15)&amp;"-"&amp;FLOOR('Transaction Data'!$P1886,15)+14</f>
        <v>15-29</v>
      </c>
      <c r="R1886" s="2" t="str">
        <f>IF('Transaction Data'!$L1886&lt;=10,"Less Expensive","Expensive")</f>
        <v>Expensive</v>
      </c>
      <c r="S1886" s="4">
        <f>WEEKDAY('Transaction Data'!$A1886)</f>
        <v>2</v>
      </c>
      <c r="T1886" s="2" t="str">
        <f>IF(WEEKDAY('Transaction Data'!$A1886,2)&lt;6,"Weekday","Weekend")</f>
        <v>Weekday</v>
      </c>
    </row>
    <row r="1887" ht="15.75" customHeight="1">
      <c r="A1887" s="1">
        <v>45306.0</v>
      </c>
      <c r="B1887" s="2" t="s">
        <v>1850</v>
      </c>
      <c r="C1887" s="2" t="s">
        <v>51</v>
      </c>
      <c r="D1887" s="1">
        <v>38569.0</v>
      </c>
      <c r="E1887" s="2" t="s">
        <v>22</v>
      </c>
      <c r="F1887" s="2">
        <v>252.0</v>
      </c>
      <c r="G1887" s="2" t="s">
        <v>60</v>
      </c>
      <c r="H1887" s="2" t="s">
        <v>29</v>
      </c>
      <c r="I1887" s="2" t="s">
        <v>25</v>
      </c>
      <c r="J1887" s="2" t="str">
        <f t="array" ref="J1887">XLOOKUP('Transaction Data'!$G1887,Product_Code,Biscuit_Brand)</f>
        <v>Peanut Butter Bites</v>
      </c>
      <c r="K1887" s="2">
        <f t="array" ref="K1887">XLOOKUP('Transaction Data'!$G1887,Product_Code,Cost)</f>
        <v>5</v>
      </c>
      <c r="L1887" s="2">
        <f t="array" ref="L1887">XLOOKUP('Transaction Data'!$G1887,Product_Code,Unit_Price)</f>
        <v>7</v>
      </c>
      <c r="M1887" s="3">
        <f>'Transaction Data'!$F1887*'Transaction Data'!$K1887</f>
        <v>1260</v>
      </c>
      <c r="N1887" s="3">
        <f>'Transaction Data'!$F1887*'Transaction Data'!$L1887</f>
        <v>1764</v>
      </c>
      <c r="O1887" s="3">
        <f>'Transaction Data'!$N1887-'Transaction Data'!$M1887</f>
        <v>504</v>
      </c>
      <c r="P1887" s="2">
        <f>DATEDIF('Transaction Data'!$D1887,'Transaction Data'!$A1887,"y")</f>
        <v>18</v>
      </c>
      <c r="Q1887" s="2" t="str">
        <f>FLOOR('Transaction Data'!$P1887,15)&amp;"-"&amp;FLOOR('Transaction Data'!$P1887,15)+14</f>
        <v>15-29</v>
      </c>
      <c r="R1887" s="2" t="str">
        <f>IF('Transaction Data'!$L1887&lt;=10,"Less Expensive","Expensive")</f>
        <v>Less Expensive</v>
      </c>
      <c r="S1887" s="4">
        <f>WEEKDAY('Transaction Data'!$A1887)</f>
        <v>2</v>
      </c>
      <c r="T1887" s="2" t="str">
        <f>IF(WEEKDAY('Transaction Data'!$A1887,2)&lt;6,"Weekday","Weekend")</f>
        <v>Weekday</v>
      </c>
    </row>
    <row r="1888" ht="15.75" customHeight="1">
      <c r="A1888" s="1">
        <v>45346.0</v>
      </c>
      <c r="B1888" s="2" t="s">
        <v>1851</v>
      </c>
      <c r="C1888" s="2" t="s">
        <v>72</v>
      </c>
      <c r="D1888" s="1">
        <v>35360.0</v>
      </c>
      <c r="E1888" s="2" t="s">
        <v>37</v>
      </c>
      <c r="F1888" s="2">
        <v>46.0</v>
      </c>
      <c r="G1888" s="2" t="s">
        <v>28</v>
      </c>
      <c r="H1888" s="2" t="s">
        <v>34</v>
      </c>
      <c r="I1888" s="2" t="s">
        <v>25</v>
      </c>
      <c r="J1888" s="2" t="str">
        <f t="array" ref="J1888">XLOOKUP('Transaction Data'!$G1888,Product_Code,Biscuit_Brand)</f>
        <v>Shortbread</v>
      </c>
      <c r="K1888" s="2">
        <f t="array" ref="K1888">XLOOKUP('Transaction Data'!$G1888,Product_Code,Cost)</f>
        <v>10</v>
      </c>
      <c r="L1888" s="2">
        <f t="array" ref="L1888">XLOOKUP('Transaction Data'!$G1888,Product_Code,Unit_Price)</f>
        <v>45</v>
      </c>
      <c r="M1888" s="3">
        <f>'Transaction Data'!$F1888*'Transaction Data'!$K1888</f>
        <v>460</v>
      </c>
      <c r="N1888" s="3">
        <f>'Transaction Data'!$F1888*'Transaction Data'!$L1888</f>
        <v>2070</v>
      </c>
      <c r="O1888" s="3">
        <f>'Transaction Data'!$N1888-'Transaction Data'!$M1888</f>
        <v>1610</v>
      </c>
      <c r="P1888" s="2">
        <f>DATEDIF('Transaction Data'!$D1888,'Transaction Data'!$A1888,"y")</f>
        <v>27</v>
      </c>
      <c r="Q1888" s="2" t="str">
        <f>FLOOR('Transaction Data'!$P1888,15)&amp;"-"&amp;FLOOR('Transaction Data'!$P1888,15)+14</f>
        <v>15-29</v>
      </c>
      <c r="R1888" s="2" t="str">
        <f>IF('Transaction Data'!$L1888&lt;=10,"Less Expensive","Expensive")</f>
        <v>Expensive</v>
      </c>
      <c r="S1888" s="4">
        <f>WEEKDAY('Transaction Data'!$A1888)</f>
        <v>7</v>
      </c>
      <c r="T1888" s="2" t="str">
        <f>IF(WEEKDAY('Transaction Data'!$A1888,2)&lt;6,"Weekday","Weekend")</f>
        <v>Weekend</v>
      </c>
    </row>
    <row r="1889" ht="15.75" customHeight="1">
      <c r="A1889" s="1">
        <v>45301.0</v>
      </c>
      <c r="B1889" s="2" t="s">
        <v>1852</v>
      </c>
      <c r="C1889" s="2" t="s">
        <v>72</v>
      </c>
      <c r="D1889" s="1">
        <v>25738.0</v>
      </c>
      <c r="E1889" s="2" t="s">
        <v>37</v>
      </c>
      <c r="F1889" s="2">
        <v>68.0</v>
      </c>
      <c r="G1889" s="2" t="s">
        <v>48</v>
      </c>
      <c r="H1889" s="2" t="s">
        <v>24</v>
      </c>
      <c r="I1889" s="2" t="s">
        <v>25</v>
      </c>
      <c r="J1889" s="2" t="str">
        <f t="array" ref="J1889">XLOOKUP('Transaction Data'!$G1889,Product_Code,Biscuit_Brand)</f>
        <v>Lemon Crisps</v>
      </c>
      <c r="K1889" s="2">
        <f t="array" ref="K1889">XLOOKUP('Transaction Data'!$G1889,Product_Code,Cost)</f>
        <v>7</v>
      </c>
      <c r="L1889" s="2">
        <f t="array" ref="L1889">XLOOKUP('Transaction Data'!$G1889,Product_Code,Unit_Price)</f>
        <v>9</v>
      </c>
      <c r="M1889" s="3">
        <f>'Transaction Data'!$F1889*'Transaction Data'!$K1889</f>
        <v>476</v>
      </c>
      <c r="N1889" s="3">
        <f>'Transaction Data'!$F1889*'Transaction Data'!$L1889</f>
        <v>612</v>
      </c>
      <c r="O1889" s="3">
        <f>'Transaction Data'!$N1889-'Transaction Data'!$M1889</f>
        <v>136</v>
      </c>
      <c r="P1889" s="2">
        <f>DATEDIF('Transaction Data'!$D1889,'Transaction Data'!$A1889,"y")</f>
        <v>53</v>
      </c>
      <c r="Q1889" s="2" t="str">
        <f>FLOOR('Transaction Data'!$P1889,15)&amp;"-"&amp;FLOOR('Transaction Data'!$P1889,15)+14</f>
        <v>45-59</v>
      </c>
      <c r="R1889" s="2" t="str">
        <f>IF('Transaction Data'!$L1889&lt;=10,"Less Expensive","Expensive")</f>
        <v>Less Expensive</v>
      </c>
      <c r="S1889" s="4">
        <f>WEEKDAY('Transaction Data'!$A1889)</f>
        <v>4</v>
      </c>
      <c r="T1889" s="2" t="str">
        <f>IF(WEEKDAY('Transaction Data'!$A1889,2)&lt;6,"Weekday","Weekend")</f>
        <v>Weekday</v>
      </c>
    </row>
    <row r="1890" ht="15.75" customHeight="1">
      <c r="A1890" s="1">
        <v>45486.0</v>
      </c>
      <c r="B1890" s="2" t="s">
        <v>1853</v>
      </c>
      <c r="C1890" s="2" t="s">
        <v>78</v>
      </c>
      <c r="D1890" s="1">
        <v>23762.0</v>
      </c>
      <c r="E1890" s="2" t="s">
        <v>37</v>
      </c>
      <c r="F1890" s="2">
        <v>131.0</v>
      </c>
      <c r="G1890" s="2" t="s">
        <v>57</v>
      </c>
      <c r="H1890" s="2" t="s">
        <v>29</v>
      </c>
      <c r="I1890" s="2" t="s">
        <v>25</v>
      </c>
      <c r="J1890" s="2" t="str">
        <f t="array" ref="J1890">XLOOKUP('Transaction Data'!$G1890,Product_Code,Biscuit_Brand)</f>
        <v>Oatmeal Cookies</v>
      </c>
      <c r="K1890" s="2">
        <f t="array" ref="K1890">XLOOKUP('Transaction Data'!$G1890,Product_Code,Cost)</f>
        <v>19</v>
      </c>
      <c r="L1890" s="2">
        <f t="array" ref="L1890">XLOOKUP('Transaction Data'!$G1890,Product_Code,Unit_Price)</f>
        <v>23</v>
      </c>
      <c r="M1890" s="3">
        <f>'Transaction Data'!$F1890*'Transaction Data'!$K1890</f>
        <v>2489</v>
      </c>
      <c r="N1890" s="3">
        <f>'Transaction Data'!$F1890*'Transaction Data'!$L1890</f>
        <v>3013</v>
      </c>
      <c r="O1890" s="3">
        <f>'Transaction Data'!$N1890-'Transaction Data'!$M1890</f>
        <v>524</v>
      </c>
      <c r="P1890" s="2">
        <f>DATEDIF('Transaction Data'!$D1890,'Transaction Data'!$A1890,"y")</f>
        <v>59</v>
      </c>
      <c r="Q1890" s="2" t="str">
        <f>FLOOR('Transaction Data'!$P1890,15)&amp;"-"&amp;FLOOR('Transaction Data'!$P1890,15)+14</f>
        <v>45-59</v>
      </c>
      <c r="R1890" s="2" t="str">
        <f>IF('Transaction Data'!$L1890&lt;=10,"Less Expensive","Expensive")</f>
        <v>Expensive</v>
      </c>
      <c r="S1890" s="4">
        <f>WEEKDAY('Transaction Data'!$A1890)</f>
        <v>7</v>
      </c>
      <c r="T1890" s="2" t="str">
        <f>IF(WEEKDAY('Transaction Data'!$A1890,2)&lt;6,"Weekday","Weekend")</f>
        <v>Weekend</v>
      </c>
    </row>
    <row r="1891" ht="15.75" customHeight="1">
      <c r="A1891" s="1">
        <v>45481.0</v>
      </c>
      <c r="B1891" s="2" t="s">
        <v>1854</v>
      </c>
      <c r="C1891" s="2" t="s">
        <v>54</v>
      </c>
      <c r="D1891" s="1">
        <v>26336.0</v>
      </c>
      <c r="E1891" s="2" t="s">
        <v>37</v>
      </c>
      <c r="F1891" s="2">
        <v>463.0</v>
      </c>
      <c r="G1891" s="2" t="s">
        <v>60</v>
      </c>
      <c r="H1891" s="2" t="s">
        <v>34</v>
      </c>
      <c r="I1891" s="2" t="s">
        <v>25</v>
      </c>
      <c r="J1891" s="2" t="str">
        <f t="array" ref="J1891">XLOOKUP('Transaction Data'!$G1891,Product_Code,Biscuit_Brand)</f>
        <v>Peanut Butter Bites</v>
      </c>
      <c r="K1891" s="2">
        <f t="array" ref="K1891">XLOOKUP('Transaction Data'!$G1891,Product_Code,Cost)</f>
        <v>5</v>
      </c>
      <c r="L1891" s="2">
        <f t="array" ref="L1891">XLOOKUP('Transaction Data'!$G1891,Product_Code,Unit_Price)</f>
        <v>7</v>
      </c>
      <c r="M1891" s="3">
        <f>'Transaction Data'!$F1891*'Transaction Data'!$K1891</f>
        <v>2315</v>
      </c>
      <c r="N1891" s="3">
        <f>'Transaction Data'!$F1891*'Transaction Data'!$L1891</f>
        <v>3241</v>
      </c>
      <c r="O1891" s="3">
        <f>'Transaction Data'!$N1891-'Transaction Data'!$M1891</f>
        <v>926</v>
      </c>
      <c r="P1891" s="2">
        <f>DATEDIF('Transaction Data'!$D1891,'Transaction Data'!$A1891,"y")</f>
        <v>52</v>
      </c>
      <c r="Q1891" s="2" t="str">
        <f>FLOOR('Transaction Data'!$P1891,15)&amp;"-"&amp;FLOOR('Transaction Data'!$P1891,15)+14</f>
        <v>45-59</v>
      </c>
      <c r="R1891" s="2" t="str">
        <f>IF('Transaction Data'!$L1891&lt;=10,"Less Expensive","Expensive")</f>
        <v>Less Expensive</v>
      </c>
      <c r="S1891" s="4">
        <f>WEEKDAY('Transaction Data'!$A1891)</f>
        <v>2</v>
      </c>
      <c r="T1891" s="2" t="str">
        <f>IF(WEEKDAY('Transaction Data'!$A1891,2)&lt;6,"Weekday","Weekend")</f>
        <v>Weekday</v>
      </c>
    </row>
    <row r="1892" ht="15.75" customHeight="1">
      <c r="A1892" s="1">
        <v>45439.0</v>
      </c>
      <c r="B1892" s="2" t="s">
        <v>1855</v>
      </c>
      <c r="C1892" s="2" t="s">
        <v>54</v>
      </c>
      <c r="D1892" s="1">
        <v>21624.0</v>
      </c>
      <c r="E1892" s="2" t="s">
        <v>27</v>
      </c>
      <c r="F1892" s="2">
        <v>449.0</v>
      </c>
      <c r="G1892" s="2" t="s">
        <v>60</v>
      </c>
      <c r="H1892" s="2" t="s">
        <v>24</v>
      </c>
      <c r="I1892" s="2" t="s">
        <v>25</v>
      </c>
      <c r="J1892" s="2" t="str">
        <f t="array" ref="J1892">XLOOKUP('Transaction Data'!$G1892,Product_Code,Biscuit_Brand)</f>
        <v>Peanut Butter Bites</v>
      </c>
      <c r="K1892" s="2">
        <f t="array" ref="K1892">XLOOKUP('Transaction Data'!$G1892,Product_Code,Cost)</f>
        <v>5</v>
      </c>
      <c r="L1892" s="2">
        <f t="array" ref="L1892">XLOOKUP('Transaction Data'!$G1892,Product_Code,Unit_Price)</f>
        <v>7</v>
      </c>
      <c r="M1892" s="3">
        <f>'Transaction Data'!$F1892*'Transaction Data'!$K1892</f>
        <v>2245</v>
      </c>
      <c r="N1892" s="3">
        <f>'Transaction Data'!$F1892*'Transaction Data'!$L1892</f>
        <v>3143</v>
      </c>
      <c r="O1892" s="3">
        <f>'Transaction Data'!$N1892-'Transaction Data'!$M1892</f>
        <v>898</v>
      </c>
      <c r="P1892" s="2">
        <f>DATEDIF('Transaction Data'!$D1892,'Transaction Data'!$A1892,"y")</f>
        <v>65</v>
      </c>
      <c r="Q1892" s="2" t="str">
        <f>FLOOR('Transaction Data'!$P1892,15)&amp;"-"&amp;FLOOR('Transaction Data'!$P1892,15)+14</f>
        <v>60-74</v>
      </c>
      <c r="R1892" s="2" t="str">
        <f>IF('Transaction Data'!$L1892&lt;=10,"Less Expensive","Expensive")</f>
        <v>Less Expensive</v>
      </c>
      <c r="S1892" s="4">
        <f>WEEKDAY('Transaction Data'!$A1892)</f>
        <v>2</v>
      </c>
      <c r="T1892" s="2" t="str">
        <f>IF(WEEKDAY('Transaction Data'!$A1892,2)&lt;6,"Weekday","Weekend")</f>
        <v>Weekday</v>
      </c>
    </row>
    <row r="1893" ht="15.75" customHeight="1">
      <c r="A1893" s="1">
        <v>45306.0</v>
      </c>
      <c r="B1893" s="2" t="s">
        <v>1856</v>
      </c>
      <c r="C1893" s="2" t="s">
        <v>72</v>
      </c>
      <c r="D1893" s="1">
        <v>34606.0</v>
      </c>
      <c r="E1893" s="2" t="s">
        <v>27</v>
      </c>
      <c r="F1893" s="2">
        <v>494.0</v>
      </c>
      <c r="G1893" s="2" t="s">
        <v>33</v>
      </c>
      <c r="H1893" s="2" t="s">
        <v>29</v>
      </c>
      <c r="I1893" s="2" t="s">
        <v>25</v>
      </c>
      <c r="J1893" s="2" t="str">
        <f t="array" ref="J1893">XLOOKUP('Transaction Data'!$G1893,Product_Code,Biscuit_Brand)</f>
        <v>Caramel Biscuits</v>
      </c>
      <c r="K1893" s="2">
        <f t="array" ref="K1893">XLOOKUP('Transaction Data'!$G1893,Product_Code,Cost)</f>
        <v>18</v>
      </c>
      <c r="L1893" s="2">
        <f t="array" ref="L1893">XLOOKUP('Transaction Data'!$G1893,Product_Code,Unit_Price)</f>
        <v>22</v>
      </c>
      <c r="M1893" s="3">
        <f>'Transaction Data'!$F1893*'Transaction Data'!$K1893</f>
        <v>8892</v>
      </c>
      <c r="N1893" s="3">
        <f>'Transaction Data'!$F1893*'Transaction Data'!$L1893</f>
        <v>10868</v>
      </c>
      <c r="O1893" s="3">
        <f>'Transaction Data'!$N1893-'Transaction Data'!$M1893</f>
        <v>1976</v>
      </c>
      <c r="P1893" s="2">
        <f>DATEDIF('Transaction Data'!$D1893,'Transaction Data'!$A1893,"y")</f>
        <v>29</v>
      </c>
      <c r="Q1893" s="2" t="str">
        <f>FLOOR('Transaction Data'!$P1893,15)&amp;"-"&amp;FLOOR('Transaction Data'!$P1893,15)+14</f>
        <v>15-29</v>
      </c>
      <c r="R1893" s="2" t="str">
        <f>IF('Transaction Data'!$L1893&lt;=10,"Less Expensive","Expensive")</f>
        <v>Expensive</v>
      </c>
      <c r="S1893" s="4">
        <f>WEEKDAY('Transaction Data'!$A1893)</f>
        <v>2</v>
      </c>
      <c r="T1893" s="2" t="str">
        <f>IF(WEEKDAY('Transaction Data'!$A1893,2)&lt;6,"Weekday","Weekend")</f>
        <v>Weekday</v>
      </c>
    </row>
    <row r="1894" ht="15.75" customHeight="1">
      <c r="A1894" s="1">
        <v>45430.0</v>
      </c>
      <c r="B1894" s="2" t="s">
        <v>1857</v>
      </c>
      <c r="C1894" s="2" t="s">
        <v>41</v>
      </c>
      <c r="D1894" s="1">
        <v>21292.0</v>
      </c>
      <c r="E1894" s="2" t="s">
        <v>27</v>
      </c>
      <c r="F1894" s="2">
        <v>331.0</v>
      </c>
      <c r="G1894" s="2" t="s">
        <v>38</v>
      </c>
      <c r="H1894" s="2" t="s">
        <v>34</v>
      </c>
      <c r="I1894" s="2" t="s">
        <v>25</v>
      </c>
      <c r="J1894" s="2" t="str">
        <f t="array" ref="J1894">XLOOKUP('Transaction Data'!$G1894,Product_Code,Biscuit_Brand)</f>
        <v>Ginger Snaps</v>
      </c>
      <c r="K1894" s="2">
        <f t="array" ref="K1894">XLOOKUP('Transaction Data'!$G1894,Product_Code,Cost)</f>
        <v>14</v>
      </c>
      <c r="L1894" s="2">
        <f t="array" ref="L1894">XLOOKUP('Transaction Data'!$G1894,Product_Code,Unit_Price)</f>
        <v>28</v>
      </c>
      <c r="M1894" s="3">
        <f>'Transaction Data'!$F1894*'Transaction Data'!$K1894</f>
        <v>4634</v>
      </c>
      <c r="N1894" s="3">
        <f>'Transaction Data'!$F1894*'Transaction Data'!$L1894</f>
        <v>9268</v>
      </c>
      <c r="O1894" s="3">
        <f>'Transaction Data'!$N1894-'Transaction Data'!$M1894</f>
        <v>4634</v>
      </c>
      <c r="P1894" s="2">
        <f>DATEDIF('Transaction Data'!$D1894,'Transaction Data'!$A1894,"y")</f>
        <v>66</v>
      </c>
      <c r="Q1894" s="2" t="str">
        <f>FLOOR('Transaction Data'!$P1894,15)&amp;"-"&amp;FLOOR('Transaction Data'!$P1894,15)+14</f>
        <v>60-74</v>
      </c>
      <c r="R1894" s="2" t="str">
        <f>IF('Transaction Data'!$L1894&lt;=10,"Less Expensive","Expensive")</f>
        <v>Expensive</v>
      </c>
      <c r="S1894" s="4">
        <f>WEEKDAY('Transaction Data'!$A1894)</f>
        <v>7</v>
      </c>
      <c r="T1894" s="2" t="str">
        <f>IF(WEEKDAY('Transaction Data'!$A1894,2)&lt;6,"Weekday","Weekend")</f>
        <v>Weekend</v>
      </c>
    </row>
    <row r="1895" ht="15.75" customHeight="1">
      <c r="A1895" s="1">
        <v>45410.0</v>
      </c>
      <c r="B1895" s="2" t="s">
        <v>1858</v>
      </c>
      <c r="C1895" s="2" t="s">
        <v>78</v>
      </c>
      <c r="D1895" s="1">
        <v>20706.0</v>
      </c>
      <c r="E1895" s="2" t="s">
        <v>37</v>
      </c>
      <c r="F1895" s="2">
        <v>214.0</v>
      </c>
      <c r="G1895" s="2" t="s">
        <v>23</v>
      </c>
      <c r="H1895" s="2" t="s">
        <v>24</v>
      </c>
      <c r="I1895" s="2" t="s">
        <v>25</v>
      </c>
      <c r="J1895" s="2" t="str">
        <f t="array" ref="J1895">XLOOKUP('Transaction Data'!$G1895,Product_Code,Biscuit_Brand)</f>
        <v>Cinnamon Swirls</v>
      </c>
      <c r="K1895" s="2">
        <f t="array" ref="K1895">XLOOKUP('Transaction Data'!$G1895,Product_Code,Cost)</f>
        <v>10</v>
      </c>
      <c r="L1895" s="2">
        <f t="array" ref="L1895">XLOOKUP('Transaction Data'!$G1895,Product_Code,Unit_Price)</f>
        <v>14</v>
      </c>
      <c r="M1895" s="3">
        <f>'Transaction Data'!$F1895*'Transaction Data'!$K1895</f>
        <v>2140</v>
      </c>
      <c r="N1895" s="3">
        <f>'Transaction Data'!$F1895*'Transaction Data'!$L1895</f>
        <v>2996</v>
      </c>
      <c r="O1895" s="3">
        <f>'Transaction Data'!$N1895-'Transaction Data'!$M1895</f>
        <v>856</v>
      </c>
      <c r="P1895" s="2">
        <f>DATEDIF('Transaction Data'!$D1895,'Transaction Data'!$A1895,"y")</f>
        <v>67</v>
      </c>
      <c r="Q1895" s="2" t="str">
        <f>FLOOR('Transaction Data'!$P1895,15)&amp;"-"&amp;FLOOR('Transaction Data'!$P1895,15)+14</f>
        <v>60-74</v>
      </c>
      <c r="R1895" s="2" t="str">
        <f>IF('Transaction Data'!$L1895&lt;=10,"Less Expensive","Expensive")</f>
        <v>Expensive</v>
      </c>
      <c r="S1895" s="4">
        <f>WEEKDAY('Transaction Data'!$A1895)</f>
        <v>1</v>
      </c>
      <c r="T1895" s="2" t="str">
        <f>IF(WEEKDAY('Transaction Data'!$A1895,2)&lt;6,"Weekday","Weekend")</f>
        <v>Weekend</v>
      </c>
    </row>
    <row r="1896" ht="15.75" customHeight="1">
      <c r="A1896" s="1">
        <v>45399.0</v>
      </c>
      <c r="B1896" s="2" t="s">
        <v>1859</v>
      </c>
      <c r="C1896" s="2" t="s">
        <v>72</v>
      </c>
      <c r="D1896" s="1">
        <v>28724.0</v>
      </c>
      <c r="E1896" s="2" t="s">
        <v>27</v>
      </c>
      <c r="F1896" s="2">
        <v>223.0</v>
      </c>
      <c r="G1896" s="2" t="s">
        <v>23</v>
      </c>
      <c r="H1896" s="2" t="s">
        <v>29</v>
      </c>
      <c r="I1896" s="2" t="s">
        <v>25</v>
      </c>
      <c r="J1896" s="2" t="str">
        <f t="array" ref="J1896">XLOOKUP('Transaction Data'!$G1896,Product_Code,Biscuit_Brand)</f>
        <v>Cinnamon Swirls</v>
      </c>
      <c r="K1896" s="2">
        <f t="array" ref="K1896">XLOOKUP('Transaction Data'!$G1896,Product_Code,Cost)</f>
        <v>10</v>
      </c>
      <c r="L1896" s="2">
        <f t="array" ref="L1896">XLOOKUP('Transaction Data'!$G1896,Product_Code,Unit_Price)</f>
        <v>14</v>
      </c>
      <c r="M1896" s="3">
        <f>'Transaction Data'!$F1896*'Transaction Data'!$K1896</f>
        <v>2230</v>
      </c>
      <c r="N1896" s="3">
        <f>'Transaction Data'!$F1896*'Transaction Data'!$L1896</f>
        <v>3122</v>
      </c>
      <c r="O1896" s="3">
        <f>'Transaction Data'!$N1896-'Transaction Data'!$M1896</f>
        <v>892</v>
      </c>
      <c r="P1896" s="2">
        <f>DATEDIF('Transaction Data'!$D1896,'Transaction Data'!$A1896,"y")</f>
        <v>45</v>
      </c>
      <c r="Q1896" s="2" t="str">
        <f>FLOOR('Transaction Data'!$P1896,15)&amp;"-"&amp;FLOOR('Transaction Data'!$P1896,15)+14</f>
        <v>45-59</v>
      </c>
      <c r="R1896" s="2" t="str">
        <f>IF('Transaction Data'!$L1896&lt;=10,"Less Expensive","Expensive")</f>
        <v>Expensive</v>
      </c>
      <c r="S1896" s="4">
        <f>WEEKDAY('Transaction Data'!$A1896)</f>
        <v>4</v>
      </c>
      <c r="T1896" s="2" t="str">
        <f>IF(WEEKDAY('Transaction Data'!$A1896,2)&lt;6,"Weekday","Weekend")</f>
        <v>Weekday</v>
      </c>
    </row>
    <row r="1897" ht="15.75" customHeight="1">
      <c r="A1897" s="1">
        <v>45498.0</v>
      </c>
      <c r="B1897" s="2" t="s">
        <v>1860</v>
      </c>
      <c r="C1897" s="2" t="s">
        <v>72</v>
      </c>
      <c r="D1897" s="1">
        <v>26405.0</v>
      </c>
      <c r="E1897" s="2" t="s">
        <v>22</v>
      </c>
      <c r="F1897" s="2">
        <v>204.0</v>
      </c>
      <c r="G1897" s="2" t="s">
        <v>57</v>
      </c>
      <c r="H1897" s="2" t="s">
        <v>34</v>
      </c>
      <c r="I1897" s="2" t="s">
        <v>25</v>
      </c>
      <c r="J1897" s="2" t="str">
        <f t="array" ref="J1897">XLOOKUP('Transaction Data'!$G1897,Product_Code,Biscuit_Brand)</f>
        <v>Oatmeal Cookies</v>
      </c>
      <c r="K1897" s="2">
        <f t="array" ref="K1897">XLOOKUP('Transaction Data'!$G1897,Product_Code,Cost)</f>
        <v>19</v>
      </c>
      <c r="L1897" s="2">
        <f t="array" ref="L1897">XLOOKUP('Transaction Data'!$G1897,Product_Code,Unit_Price)</f>
        <v>23</v>
      </c>
      <c r="M1897" s="3">
        <f>'Transaction Data'!$F1897*'Transaction Data'!$K1897</f>
        <v>3876</v>
      </c>
      <c r="N1897" s="3">
        <f>'Transaction Data'!$F1897*'Transaction Data'!$L1897</f>
        <v>4692</v>
      </c>
      <c r="O1897" s="3">
        <f>'Transaction Data'!$N1897-'Transaction Data'!$M1897</f>
        <v>816</v>
      </c>
      <c r="P1897" s="2">
        <f>DATEDIF('Transaction Data'!$D1897,'Transaction Data'!$A1897,"y")</f>
        <v>52</v>
      </c>
      <c r="Q1897" s="2" t="str">
        <f>FLOOR('Transaction Data'!$P1897,15)&amp;"-"&amp;FLOOR('Transaction Data'!$P1897,15)+14</f>
        <v>45-59</v>
      </c>
      <c r="R1897" s="2" t="str">
        <f>IF('Transaction Data'!$L1897&lt;=10,"Less Expensive","Expensive")</f>
        <v>Expensive</v>
      </c>
      <c r="S1897" s="4">
        <f>WEEKDAY('Transaction Data'!$A1897)</f>
        <v>5</v>
      </c>
      <c r="T1897" s="2" t="str">
        <f>IF(WEEKDAY('Transaction Data'!$A1897,2)&lt;6,"Weekday","Weekend")</f>
        <v>Weekday</v>
      </c>
    </row>
    <row r="1898" ht="15.75" customHeight="1">
      <c r="A1898" s="1">
        <v>45494.0</v>
      </c>
      <c r="B1898" s="2" t="s">
        <v>1861</v>
      </c>
      <c r="C1898" s="2" t="s">
        <v>47</v>
      </c>
      <c r="D1898" s="1">
        <v>36372.0</v>
      </c>
      <c r="E1898" s="2" t="s">
        <v>63</v>
      </c>
      <c r="F1898" s="2">
        <v>233.0</v>
      </c>
      <c r="G1898" s="2" t="s">
        <v>33</v>
      </c>
      <c r="H1898" s="2" t="s">
        <v>24</v>
      </c>
      <c r="I1898" s="2" t="s">
        <v>25</v>
      </c>
      <c r="J1898" s="2" t="str">
        <f t="array" ref="J1898">XLOOKUP('Transaction Data'!$G1898,Product_Code,Biscuit_Brand)</f>
        <v>Caramel Biscuits</v>
      </c>
      <c r="K1898" s="2">
        <f t="array" ref="K1898">XLOOKUP('Transaction Data'!$G1898,Product_Code,Cost)</f>
        <v>18</v>
      </c>
      <c r="L1898" s="2">
        <f t="array" ref="L1898">XLOOKUP('Transaction Data'!$G1898,Product_Code,Unit_Price)</f>
        <v>22</v>
      </c>
      <c r="M1898" s="3">
        <f>'Transaction Data'!$F1898*'Transaction Data'!$K1898</f>
        <v>4194</v>
      </c>
      <c r="N1898" s="3">
        <f>'Transaction Data'!$F1898*'Transaction Data'!$L1898</f>
        <v>5126</v>
      </c>
      <c r="O1898" s="3">
        <f>'Transaction Data'!$N1898-'Transaction Data'!$M1898</f>
        <v>932</v>
      </c>
      <c r="P1898" s="2">
        <f>DATEDIF('Transaction Data'!$D1898,'Transaction Data'!$A1898,"y")</f>
        <v>24</v>
      </c>
      <c r="Q1898" s="2" t="str">
        <f>FLOOR('Transaction Data'!$P1898,15)&amp;"-"&amp;FLOOR('Transaction Data'!$P1898,15)+14</f>
        <v>15-29</v>
      </c>
      <c r="R1898" s="2" t="str">
        <f>IF('Transaction Data'!$L1898&lt;=10,"Less Expensive","Expensive")</f>
        <v>Expensive</v>
      </c>
      <c r="S1898" s="4">
        <f>WEEKDAY('Transaction Data'!$A1898)</f>
        <v>1</v>
      </c>
      <c r="T1898" s="2" t="str">
        <f>IF(WEEKDAY('Transaction Data'!$A1898,2)&lt;6,"Weekday","Weekend")</f>
        <v>Weekend</v>
      </c>
    </row>
    <row r="1899" ht="15.75" customHeight="1">
      <c r="A1899" s="1">
        <v>45434.0</v>
      </c>
      <c r="B1899" s="2" t="s">
        <v>1862</v>
      </c>
      <c r="C1899" s="2" t="s">
        <v>21</v>
      </c>
      <c r="D1899" s="1">
        <v>20538.0</v>
      </c>
      <c r="E1899" s="2" t="s">
        <v>22</v>
      </c>
      <c r="F1899" s="2">
        <v>428.0</v>
      </c>
      <c r="G1899" s="2" t="s">
        <v>61</v>
      </c>
      <c r="H1899" s="2" t="s">
        <v>29</v>
      </c>
      <c r="I1899" s="2" t="s">
        <v>25</v>
      </c>
      <c r="J1899" s="2" t="str">
        <f t="array" ref="J1899">XLOOKUP('Transaction Data'!$G1899,Product_Code,Biscuit_Brand)</f>
        <v>Choco Delight</v>
      </c>
      <c r="K1899" s="2">
        <f t="array" ref="K1899">XLOOKUP('Transaction Data'!$G1899,Product_Code,Cost)</f>
        <v>3</v>
      </c>
      <c r="L1899" s="2">
        <f t="array" ref="L1899">XLOOKUP('Transaction Data'!$G1899,Product_Code,Unit_Price)</f>
        <v>5</v>
      </c>
      <c r="M1899" s="3">
        <f>'Transaction Data'!$F1899*'Transaction Data'!$K1899</f>
        <v>1284</v>
      </c>
      <c r="N1899" s="3">
        <f>'Transaction Data'!$F1899*'Transaction Data'!$L1899</f>
        <v>2140</v>
      </c>
      <c r="O1899" s="3">
        <f>'Transaction Data'!$N1899-'Transaction Data'!$M1899</f>
        <v>856</v>
      </c>
      <c r="P1899" s="2">
        <f>DATEDIF('Transaction Data'!$D1899,'Transaction Data'!$A1899,"y")</f>
        <v>68</v>
      </c>
      <c r="Q1899" s="2" t="str">
        <f>FLOOR('Transaction Data'!$P1899,15)&amp;"-"&amp;FLOOR('Transaction Data'!$P1899,15)+14</f>
        <v>60-74</v>
      </c>
      <c r="R1899" s="2" t="str">
        <f>IF('Transaction Data'!$L1899&lt;=10,"Less Expensive","Expensive")</f>
        <v>Less Expensive</v>
      </c>
      <c r="S1899" s="4">
        <f>WEEKDAY('Transaction Data'!$A1899)</f>
        <v>4</v>
      </c>
      <c r="T1899" s="2" t="str">
        <f>IF(WEEKDAY('Transaction Data'!$A1899,2)&lt;6,"Weekday","Weekend")</f>
        <v>Weekday</v>
      </c>
    </row>
    <row r="1900" ht="15.75" customHeight="1">
      <c r="A1900" s="1">
        <v>45465.0</v>
      </c>
      <c r="B1900" s="2" t="s">
        <v>1863</v>
      </c>
      <c r="C1900" s="2" t="s">
        <v>72</v>
      </c>
      <c r="D1900" s="1">
        <v>21890.0</v>
      </c>
      <c r="E1900" s="2" t="s">
        <v>37</v>
      </c>
      <c r="F1900" s="2">
        <v>160.0</v>
      </c>
      <c r="G1900" s="2" t="s">
        <v>55</v>
      </c>
      <c r="H1900" s="2" t="s">
        <v>34</v>
      </c>
      <c r="I1900" s="2" t="s">
        <v>25</v>
      </c>
      <c r="J1900" s="2" t="str">
        <f t="array" ref="J1900">XLOOKUP('Transaction Data'!$G1900,Product_Code,Biscuit_Brand)</f>
        <v>Vanilla Wafers</v>
      </c>
      <c r="K1900" s="2">
        <f t="array" ref="K1900">XLOOKUP('Transaction Data'!$G1900,Product_Code,Cost)</f>
        <v>18</v>
      </c>
      <c r="L1900" s="2">
        <f t="array" ref="L1900">XLOOKUP('Transaction Data'!$G1900,Product_Code,Unit_Price)</f>
        <v>36</v>
      </c>
      <c r="M1900" s="3">
        <f>'Transaction Data'!$F1900*'Transaction Data'!$K1900</f>
        <v>2880</v>
      </c>
      <c r="N1900" s="3">
        <f>'Transaction Data'!$F1900*'Transaction Data'!$L1900</f>
        <v>5760</v>
      </c>
      <c r="O1900" s="3">
        <f>'Transaction Data'!$N1900-'Transaction Data'!$M1900</f>
        <v>2880</v>
      </c>
      <c r="P1900" s="2">
        <f>DATEDIF('Transaction Data'!$D1900,'Transaction Data'!$A1900,"y")</f>
        <v>64</v>
      </c>
      <c r="Q1900" s="2" t="str">
        <f>FLOOR('Transaction Data'!$P1900,15)&amp;"-"&amp;FLOOR('Transaction Data'!$P1900,15)+14</f>
        <v>60-74</v>
      </c>
      <c r="R1900" s="2" t="str">
        <f>IF('Transaction Data'!$L1900&lt;=10,"Less Expensive","Expensive")</f>
        <v>Expensive</v>
      </c>
      <c r="S1900" s="4">
        <f>WEEKDAY('Transaction Data'!$A1900)</f>
        <v>7</v>
      </c>
      <c r="T1900" s="2" t="str">
        <f>IF(WEEKDAY('Transaction Data'!$A1900,2)&lt;6,"Weekday","Weekend")</f>
        <v>Weekend</v>
      </c>
    </row>
    <row r="1901" ht="15.75" customHeight="1">
      <c r="A1901" s="1">
        <v>45424.0</v>
      </c>
      <c r="B1901" s="2" t="s">
        <v>1864</v>
      </c>
      <c r="C1901" s="2" t="s">
        <v>47</v>
      </c>
      <c r="D1901" s="1">
        <v>36905.0</v>
      </c>
      <c r="E1901" s="2" t="s">
        <v>37</v>
      </c>
      <c r="F1901" s="2">
        <v>194.0</v>
      </c>
      <c r="G1901" s="2" t="s">
        <v>48</v>
      </c>
      <c r="H1901" s="2" t="s">
        <v>24</v>
      </c>
      <c r="I1901" s="2" t="s">
        <v>30</v>
      </c>
      <c r="J1901" s="2" t="str">
        <f t="array" ref="J1901">XLOOKUP('Transaction Data'!$G1901,Product_Code,Biscuit_Brand)</f>
        <v>Lemon Crisps</v>
      </c>
      <c r="K1901" s="2">
        <f t="array" ref="K1901">XLOOKUP('Transaction Data'!$G1901,Product_Code,Cost)</f>
        <v>7</v>
      </c>
      <c r="L1901" s="2">
        <f t="array" ref="L1901">XLOOKUP('Transaction Data'!$G1901,Product_Code,Unit_Price)</f>
        <v>9</v>
      </c>
      <c r="M1901" s="3">
        <f>'Transaction Data'!$F1901*'Transaction Data'!$K1901</f>
        <v>1358</v>
      </c>
      <c r="N1901" s="3">
        <f>'Transaction Data'!$F1901*'Transaction Data'!$L1901</f>
        <v>1746</v>
      </c>
      <c r="O1901" s="3">
        <f>'Transaction Data'!$N1901-'Transaction Data'!$M1901</f>
        <v>388</v>
      </c>
      <c r="P1901" s="2">
        <f>DATEDIF('Transaction Data'!$D1901,'Transaction Data'!$A1901,"y")</f>
        <v>23</v>
      </c>
      <c r="Q1901" s="2" t="str">
        <f>FLOOR('Transaction Data'!$P1901,15)&amp;"-"&amp;FLOOR('Transaction Data'!$P1901,15)+14</f>
        <v>15-29</v>
      </c>
      <c r="R1901" s="2" t="str">
        <f>IF('Transaction Data'!$L1901&lt;=10,"Less Expensive","Expensive")</f>
        <v>Less Expensive</v>
      </c>
      <c r="S1901" s="4">
        <f>WEEKDAY('Transaction Data'!$A1901)</f>
        <v>1</v>
      </c>
      <c r="T1901" s="2" t="str">
        <f>IF(WEEKDAY('Transaction Data'!$A1901,2)&lt;6,"Weekday","Weekend")</f>
        <v>Weekend</v>
      </c>
    </row>
    <row r="1902" ht="15.75" customHeight="1">
      <c r="A1902" s="1">
        <v>45382.0</v>
      </c>
      <c r="B1902" s="2" t="s">
        <v>1865</v>
      </c>
      <c r="C1902" s="2" t="s">
        <v>51</v>
      </c>
      <c r="D1902" s="1">
        <v>25970.0</v>
      </c>
      <c r="E1902" s="2" t="s">
        <v>63</v>
      </c>
      <c r="F1902" s="2">
        <v>315.0</v>
      </c>
      <c r="G1902" s="2" t="s">
        <v>60</v>
      </c>
      <c r="H1902" s="2" t="s">
        <v>29</v>
      </c>
      <c r="I1902" s="2" t="s">
        <v>25</v>
      </c>
      <c r="J1902" s="2" t="str">
        <f t="array" ref="J1902">XLOOKUP('Transaction Data'!$G1902,Product_Code,Biscuit_Brand)</f>
        <v>Peanut Butter Bites</v>
      </c>
      <c r="K1902" s="2">
        <f t="array" ref="K1902">XLOOKUP('Transaction Data'!$G1902,Product_Code,Cost)</f>
        <v>5</v>
      </c>
      <c r="L1902" s="2">
        <f t="array" ref="L1902">XLOOKUP('Transaction Data'!$G1902,Product_Code,Unit_Price)</f>
        <v>7</v>
      </c>
      <c r="M1902" s="3">
        <f>'Transaction Data'!$F1902*'Transaction Data'!$K1902</f>
        <v>1575</v>
      </c>
      <c r="N1902" s="3">
        <f>'Transaction Data'!$F1902*'Transaction Data'!$L1902</f>
        <v>2205</v>
      </c>
      <c r="O1902" s="3">
        <f>'Transaction Data'!$N1902-'Transaction Data'!$M1902</f>
        <v>630</v>
      </c>
      <c r="P1902" s="2">
        <f>DATEDIF('Transaction Data'!$D1902,'Transaction Data'!$A1902,"y")</f>
        <v>53</v>
      </c>
      <c r="Q1902" s="2" t="str">
        <f>FLOOR('Transaction Data'!$P1902,15)&amp;"-"&amp;FLOOR('Transaction Data'!$P1902,15)+14</f>
        <v>45-59</v>
      </c>
      <c r="R1902" s="2" t="str">
        <f>IF('Transaction Data'!$L1902&lt;=10,"Less Expensive","Expensive")</f>
        <v>Less Expensive</v>
      </c>
      <c r="S1902" s="4">
        <f>WEEKDAY('Transaction Data'!$A1902)</f>
        <v>1</v>
      </c>
      <c r="T1902" s="2" t="str">
        <f>IF(WEEKDAY('Transaction Data'!$A1902,2)&lt;6,"Weekday","Weekend")</f>
        <v>Weekend</v>
      </c>
    </row>
    <row r="1903" ht="15.75" customHeight="1">
      <c r="A1903" s="1">
        <v>45475.0</v>
      </c>
      <c r="B1903" s="2" t="s">
        <v>1866</v>
      </c>
      <c r="C1903" s="2" t="s">
        <v>72</v>
      </c>
      <c r="D1903" s="1">
        <v>26948.0</v>
      </c>
      <c r="E1903" s="2" t="s">
        <v>22</v>
      </c>
      <c r="F1903" s="2">
        <v>13.0</v>
      </c>
      <c r="G1903" s="2" t="s">
        <v>60</v>
      </c>
      <c r="H1903" s="2" t="s">
        <v>34</v>
      </c>
      <c r="I1903" s="2" t="s">
        <v>25</v>
      </c>
      <c r="J1903" s="2" t="str">
        <f t="array" ref="J1903">XLOOKUP('Transaction Data'!$G1903,Product_Code,Biscuit_Brand)</f>
        <v>Peanut Butter Bites</v>
      </c>
      <c r="K1903" s="2">
        <f t="array" ref="K1903">XLOOKUP('Transaction Data'!$G1903,Product_Code,Cost)</f>
        <v>5</v>
      </c>
      <c r="L1903" s="2">
        <f t="array" ref="L1903">XLOOKUP('Transaction Data'!$G1903,Product_Code,Unit_Price)</f>
        <v>7</v>
      </c>
      <c r="M1903" s="3">
        <f>'Transaction Data'!$F1903*'Transaction Data'!$K1903</f>
        <v>65</v>
      </c>
      <c r="N1903" s="3">
        <f>'Transaction Data'!$F1903*'Transaction Data'!$L1903</f>
        <v>91</v>
      </c>
      <c r="O1903" s="3">
        <f>'Transaction Data'!$N1903-'Transaction Data'!$M1903</f>
        <v>26</v>
      </c>
      <c r="P1903" s="2">
        <f>DATEDIF('Transaction Data'!$D1903,'Transaction Data'!$A1903,"y")</f>
        <v>50</v>
      </c>
      <c r="Q1903" s="2" t="str">
        <f>FLOOR('Transaction Data'!$P1903,15)&amp;"-"&amp;FLOOR('Transaction Data'!$P1903,15)+14</f>
        <v>45-59</v>
      </c>
      <c r="R1903" s="2" t="str">
        <f>IF('Transaction Data'!$L1903&lt;=10,"Less Expensive","Expensive")</f>
        <v>Less Expensive</v>
      </c>
      <c r="S1903" s="4">
        <f>WEEKDAY('Transaction Data'!$A1903)</f>
        <v>3</v>
      </c>
      <c r="T1903" s="2" t="str">
        <f>IF(WEEKDAY('Transaction Data'!$A1903,2)&lt;6,"Weekday","Weekend")</f>
        <v>Weekday</v>
      </c>
    </row>
    <row r="1904" ht="15.75" customHeight="1">
      <c r="A1904" s="1">
        <v>45387.0</v>
      </c>
      <c r="B1904" s="2" t="s">
        <v>105</v>
      </c>
      <c r="C1904" s="2" t="s">
        <v>54</v>
      </c>
      <c r="D1904" s="1">
        <v>27521.0</v>
      </c>
      <c r="E1904" s="2" t="s">
        <v>37</v>
      </c>
      <c r="F1904" s="2">
        <v>81.0</v>
      </c>
      <c r="G1904" s="2" t="s">
        <v>44</v>
      </c>
      <c r="H1904" s="2" t="s">
        <v>24</v>
      </c>
      <c r="I1904" s="2" t="s">
        <v>25</v>
      </c>
      <c r="J1904" s="2" t="str">
        <f t="array" ref="J1904">XLOOKUP('Transaction Data'!$G1904,Product_Code,Biscuit_Brand)</f>
        <v>Butter Crunch</v>
      </c>
      <c r="K1904" s="2">
        <f t="array" ref="K1904">XLOOKUP('Transaction Data'!$G1904,Product_Code,Cost)</f>
        <v>10</v>
      </c>
      <c r="L1904" s="2">
        <f t="array" ref="L1904">XLOOKUP('Transaction Data'!$G1904,Product_Code,Unit_Price)</f>
        <v>11</v>
      </c>
      <c r="M1904" s="3">
        <f>'Transaction Data'!$F1904*'Transaction Data'!$K1904</f>
        <v>810</v>
      </c>
      <c r="N1904" s="3">
        <f>'Transaction Data'!$F1904*'Transaction Data'!$L1904</f>
        <v>891</v>
      </c>
      <c r="O1904" s="3">
        <f>'Transaction Data'!$N1904-'Transaction Data'!$M1904</f>
        <v>81</v>
      </c>
      <c r="P1904" s="2">
        <f>DATEDIF('Transaction Data'!$D1904,'Transaction Data'!$A1904,"y")</f>
        <v>48</v>
      </c>
      <c r="Q1904" s="2" t="str">
        <f>FLOOR('Transaction Data'!$P1904,15)&amp;"-"&amp;FLOOR('Transaction Data'!$P1904,15)+14</f>
        <v>45-59</v>
      </c>
      <c r="R1904" s="2" t="str">
        <f>IF('Transaction Data'!$L1904&lt;=10,"Less Expensive","Expensive")</f>
        <v>Expensive</v>
      </c>
      <c r="S1904" s="4">
        <f>WEEKDAY('Transaction Data'!$A1904)</f>
        <v>6</v>
      </c>
      <c r="T1904" s="2" t="str">
        <f>IF(WEEKDAY('Transaction Data'!$A1904,2)&lt;6,"Weekday","Weekend")</f>
        <v>Weekday</v>
      </c>
    </row>
    <row r="1905" ht="15.75" customHeight="1">
      <c r="A1905" s="1">
        <v>45365.0</v>
      </c>
      <c r="B1905" s="2" t="s">
        <v>1867</v>
      </c>
      <c r="C1905" s="2" t="s">
        <v>32</v>
      </c>
      <c r="D1905" s="1">
        <v>24434.0</v>
      </c>
      <c r="E1905" s="2" t="s">
        <v>37</v>
      </c>
      <c r="F1905" s="2">
        <v>33.0</v>
      </c>
      <c r="G1905" s="2" t="s">
        <v>57</v>
      </c>
      <c r="H1905" s="2" t="s">
        <v>29</v>
      </c>
      <c r="I1905" s="2" t="s">
        <v>25</v>
      </c>
      <c r="J1905" s="2" t="str">
        <f t="array" ref="J1905">XLOOKUP('Transaction Data'!$G1905,Product_Code,Biscuit_Brand)</f>
        <v>Oatmeal Cookies</v>
      </c>
      <c r="K1905" s="2">
        <f t="array" ref="K1905">XLOOKUP('Transaction Data'!$G1905,Product_Code,Cost)</f>
        <v>19</v>
      </c>
      <c r="L1905" s="2">
        <f t="array" ref="L1905">XLOOKUP('Transaction Data'!$G1905,Product_Code,Unit_Price)</f>
        <v>23</v>
      </c>
      <c r="M1905" s="3">
        <f>'Transaction Data'!$F1905*'Transaction Data'!$K1905</f>
        <v>627</v>
      </c>
      <c r="N1905" s="3">
        <f>'Transaction Data'!$F1905*'Transaction Data'!$L1905</f>
        <v>759</v>
      </c>
      <c r="O1905" s="3">
        <f>'Transaction Data'!$N1905-'Transaction Data'!$M1905</f>
        <v>132</v>
      </c>
      <c r="P1905" s="2">
        <f>DATEDIF('Transaction Data'!$D1905,'Transaction Data'!$A1905,"y")</f>
        <v>57</v>
      </c>
      <c r="Q1905" s="2" t="str">
        <f>FLOOR('Transaction Data'!$P1905,15)&amp;"-"&amp;FLOOR('Transaction Data'!$P1905,15)+14</f>
        <v>45-59</v>
      </c>
      <c r="R1905" s="2" t="str">
        <f>IF('Transaction Data'!$L1905&lt;=10,"Less Expensive","Expensive")</f>
        <v>Expensive</v>
      </c>
      <c r="S1905" s="4">
        <f>WEEKDAY('Transaction Data'!$A1905)</f>
        <v>5</v>
      </c>
      <c r="T1905" s="2" t="str">
        <f>IF(WEEKDAY('Transaction Data'!$A1905,2)&lt;6,"Weekday","Weekend")</f>
        <v>Weekday</v>
      </c>
    </row>
    <row r="1906" ht="15.75" customHeight="1">
      <c r="A1906" s="1">
        <v>45349.0</v>
      </c>
      <c r="B1906" s="2" t="s">
        <v>1868</v>
      </c>
      <c r="C1906" s="2" t="s">
        <v>21</v>
      </c>
      <c r="D1906" s="1">
        <v>17967.0</v>
      </c>
      <c r="E1906" s="2" t="s">
        <v>37</v>
      </c>
      <c r="F1906" s="2">
        <v>228.0</v>
      </c>
      <c r="G1906" s="2" t="s">
        <v>28</v>
      </c>
      <c r="H1906" s="2" t="s">
        <v>34</v>
      </c>
      <c r="I1906" s="2" t="s">
        <v>25</v>
      </c>
      <c r="J1906" s="2" t="str">
        <f t="array" ref="J1906">XLOOKUP('Transaction Data'!$G1906,Product_Code,Biscuit_Brand)</f>
        <v>Shortbread</v>
      </c>
      <c r="K1906" s="2">
        <f t="array" ref="K1906">XLOOKUP('Transaction Data'!$G1906,Product_Code,Cost)</f>
        <v>10</v>
      </c>
      <c r="L1906" s="2">
        <f t="array" ref="L1906">XLOOKUP('Transaction Data'!$G1906,Product_Code,Unit_Price)</f>
        <v>45</v>
      </c>
      <c r="M1906" s="3">
        <f>'Transaction Data'!$F1906*'Transaction Data'!$K1906</f>
        <v>2280</v>
      </c>
      <c r="N1906" s="3">
        <f>'Transaction Data'!$F1906*'Transaction Data'!$L1906</f>
        <v>10260</v>
      </c>
      <c r="O1906" s="3">
        <f>'Transaction Data'!$N1906-'Transaction Data'!$M1906</f>
        <v>7980</v>
      </c>
      <c r="P1906" s="2">
        <f>DATEDIF('Transaction Data'!$D1906,'Transaction Data'!$A1906,"y")</f>
        <v>74</v>
      </c>
      <c r="Q1906" s="2" t="str">
        <f>FLOOR('Transaction Data'!$P1906,15)&amp;"-"&amp;FLOOR('Transaction Data'!$P1906,15)+14</f>
        <v>60-74</v>
      </c>
      <c r="R1906" s="2" t="str">
        <f>IF('Transaction Data'!$L1906&lt;=10,"Less Expensive","Expensive")</f>
        <v>Expensive</v>
      </c>
      <c r="S1906" s="4">
        <f>WEEKDAY('Transaction Data'!$A1906)</f>
        <v>3</v>
      </c>
      <c r="T1906" s="2" t="str">
        <f>IF(WEEKDAY('Transaction Data'!$A1906,2)&lt;6,"Weekday","Weekend")</f>
        <v>Weekday</v>
      </c>
    </row>
    <row r="1907" ht="15.75" customHeight="1">
      <c r="A1907" s="1">
        <v>45320.0</v>
      </c>
      <c r="B1907" s="2" t="s">
        <v>1869</v>
      </c>
      <c r="C1907" s="2" t="s">
        <v>78</v>
      </c>
      <c r="D1907" s="1">
        <v>24989.0</v>
      </c>
      <c r="E1907" s="2" t="s">
        <v>22</v>
      </c>
      <c r="F1907" s="2">
        <v>65.0</v>
      </c>
      <c r="G1907" s="2" t="s">
        <v>60</v>
      </c>
      <c r="H1907" s="2" t="s">
        <v>24</v>
      </c>
      <c r="I1907" s="2" t="s">
        <v>25</v>
      </c>
      <c r="J1907" s="2" t="str">
        <f t="array" ref="J1907">XLOOKUP('Transaction Data'!$G1907,Product_Code,Biscuit_Brand)</f>
        <v>Peanut Butter Bites</v>
      </c>
      <c r="K1907" s="2">
        <f t="array" ref="K1907">XLOOKUP('Transaction Data'!$G1907,Product_Code,Cost)</f>
        <v>5</v>
      </c>
      <c r="L1907" s="2">
        <f t="array" ref="L1907">XLOOKUP('Transaction Data'!$G1907,Product_Code,Unit_Price)</f>
        <v>7</v>
      </c>
      <c r="M1907" s="3">
        <f>'Transaction Data'!$F1907*'Transaction Data'!$K1907</f>
        <v>325</v>
      </c>
      <c r="N1907" s="3">
        <f>'Transaction Data'!$F1907*'Transaction Data'!$L1907</f>
        <v>455</v>
      </c>
      <c r="O1907" s="3">
        <f>'Transaction Data'!$N1907-'Transaction Data'!$M1907</f>
        <v>130</v>
      </c>
      <c r="P1907" s="2">
        <f>DATEDIF('Transaction Data'!$D1907,'Transaction Data'!$A1907,"y")</f>
        <v>55</v>
      </c>
      <c r="Q1907" s="2" t="str">
        <f>FLOOR('Transaction Data'!$P1907,15)&amp;"-"&amp;FLOOR('Transaction Data'!$P1907,15)+14</f>
        <v>45-59</v>
      </c>
      <c r="R1907" s="2" t="str">
        <f>IF('Transaction Data'!$L1907&lt;=10,"Less Expensive","Expensive")</f>
        <v>Less Expensive</v>
      </c>
      <c r="S1907" s="4">
        <f>WEEKDAY('Transaction Data'!$A1907)</f>
        <v>2</v>
      </c>
      <c r="T1907" s="2" t="str">
        <f>IF(WEEKDAY('Transaction Data'!$A1907,2)&lt;6,"Weekday","Weekend")</f>
        <v>Weekday</v>
      </c>
    </row>
    <row r="1908" ht="15.75" customHeight="1">
      <c r="A1908" s="1">
        <v>45354.0</v>
      </c>
      <c r="B1908" s="2" t="s">
        <v>1870</v>
      </c>
      <c r="C1908" s="2" t="s">
        <v>78</v>
      </c>
      <c r="D1908" s="1">
        <v>37159.0</v>
      </c>
      <c r="E1908" s="2" t="s">
        <v>63</v>
      </c>
      <c r="F1908" s="2">
        <v>37.0</v>
      </c>
      <c r="G1908" s="2" t="s">
        <v>60</v>
      </c>
      <c r="H1908" s="2" t="s">
        <v>29</v>
      </c>
      <c r="I1908" s="2" t="s">
        <v>25</v>
      </c>
      <c r="J1908" s="2" t="str">
        <f t="array" ref="J1908">XLOOKUP('Transaction Data'!$G1908,Product_Code,Biscuit_Brand)</f>
        <v>Peanut Butter Bites</v>
      </c>
      <c r="K1908" s="2">
        <f t="array" ref="K1908">XLOOKUP('Transaction Data'!$G1908,Product_Code,Cost)</f>
        <v>5</v>
      </c>
      <c r="L1908" s="2">
        <f t="array" ref="L1908">XLOOKUP('Transaction Data'!$G1908,Product_Code,Unit_Price)</f>
        <v>7</v>
      </c>
      <c r="M1908" s="3">
        <f>'Transaction Data'!$F1908*'Transaction Data'!$K1908</f>
        <v>185</v>
      </c>
      <c r="N1908" s="3">
        <f>'Transaction Data'!$F1908*'Transaction Data'!$L1908</f>
        <v>259</v>
      </c>
      <c r="O1908" s="3">
        <f>'Transaction Data'!$N1908-'Transaction Data'!$M1908</f>
        <v>74</v>
      </c>
      <c r="P1908" s="2">
        <f>DATEDIF('Transaction Data'!$D1908,'Transaction Data'!$A1908,"y")</f>
        <v>22</v>
      </c>
      <c r="Q1908" s="2" t="str">
        <f>FLOOR('Transaction Data'!$P1908,15)&amp;"-"&amp;FLOOR('Transaction Data'!$P1908,15)+14</f>
        <v>15-29</v>
      </c>
      <c r="R1908" s="2" t="str">
        <f>IF('Transaction Data'!$L1908&lt;=10,"Less Expensive","Expensive")</f>
        <v>Less Expensive</v>
      </c>
      <c r="S1908" s="4">
        <f>WEEKDAY('Transaction Data'!$A1908)</f>
        <v>1</v>
      </c>
      <c r="T1908" s="2" t="str">
        <f>IF(WEEKDAY('Transaction Data'!$A1908,2)&lt;6,"Weekday","Weekend")</f>
        <v>Weekend</v>
      </c>
    </row>
    <row r="1909" ht="15.75" customHeight="1">
      <c r="A1909" s="1">
        <v>45326.0</v>
      </c>
      <c r="B1909" s="2" t="s">
        <v>1871</v>
      </c>
      <c r="C1909" s="2" t="s">
        <v>47</v>
      </c>
      <c r="D1909" s="1">
        <v>26899.0</v>
      </c>
      <c r="E1909" s="2" t="s">
        <v>27</v>
      </c>
      <c r="F1909" s="2">
        <v>280.0</v>
      </c>
      <c r="G1909" s="2" t="s">
        <v>48</v>
      </c>
      <c r="H1909" s="2" t="s">
        <v>34</v>
      </c>
      <c r="I1909" s="2" t="s">
        <v>25</v>
      </c>
      <c r="J1909" s="2" t="str">
        <f t="array" ref="J1909">XLOOKUP('Transaction Data'!$G1909,Product_Code,Biscuit_Brand)</f>
        <v>Lemon Crisps</v>
      </c>
      <c r="K1909" s="2">
        <f t="array" ref="K1909">XLOOKUP('Transaction Data'!$G1909,Product_Code,Cost)</f>
        <v>7</v>
      </c>
      <c r="L1909" s="2">
        <f t="array" ref="L1909">XLOOKUP('Transaction Data'!$G1909,Product_Code,Unit_Price)</f>
        <v>9</v>
      </c>
      <c r="M1909" s="3">
        <f>'Transaction Data'!$F1909*'Transaction Data'!$K1909</f>
        <v>1960</v>
      </c>
      <c r="N1909" s="3">
        <f>'Transaction Data'!$F1909*'Transaction Data'!$L1909</f>
        <v>2520</v>
      </c>
      <c r="O1909" s="3">
        <f>'Transaction Data'!$N1909-'Transaction Data'!$M1909</f>
        <v>560</v>
      </c>
      <c r="P1909" s="2">
        <f>DATEDIF('Transaction Data'!$D1909,'Transaction Data'!$A1909,"y")</f>
        <v>50</v>
      </c>
      <c r="Q1909" s="2" t="str">
        <f>FLOOR('Transaction Data'!$P1909,15)&amp;"-"&amp;FLOOR('Transaction Data'!$P1909,15)+14</f>
        <v>45-59</v>
      </c>
      <c r="R1909" s="2" t="str">
        <f>IF('Transaction Data'!$L1909&lt;=10,"Less Expensive","Expensive")</f>
        <v>Less Expensive</v>
      </c>
      <c r="S1909" s="4">
        <f>WEEKDAY('Transaction Data'!$A1909)</f>
        <v>1</v>
      </c>
      <c r="T1909" s="2" t="str">
        <f>IF(WEEKDAY('Transaction Data'!$A1909,2)&lt;6,"Weekday","Weekend")</f>
        <v>Weekend</v>
      </c>
    </row>
    <row r="1910" ht="15.75" customHeight="1">
      <c r="A1910" s="1">
        <v>45421.0</v>
      </c>
      <c r="B1910" s="2" t="s">
        <v>1872</v>
      </c>
      <c r="C1910" s="2" t="s">
        <v>32</v>
      </c>
      <c r="D1910" s="1">
        <v>28865.0</v>
      </c>
      <c r="E1910" s="2" t="s">
        <v>22</v>
      </c>
      <c r="F1910" s="2">
        <v>248.0</v>
      </c>
      <c r="G1910" s="2" t="s">
        <v>57</v>
      </c>
      <c r="H1910" s="2" t="s">
        <v>24</v>
      </c>
      <c r="I1910" s="2" t="s">
        <v>25</v>
      </c>
      <c r="J1910" s="2" t="str">
        <f t="array" ref="J1910">XLOOKUP('Transaction Data'!$G1910,Product_Code,Biscuit_Brand)</f>
        <v>Oatmeal Cookies</v>
      </c>
      <c r="K1910" s="2">
        <f t="array" ref="K1910">XLOOKUP('Transaction Data'!$G1910,Product_Code,Cost)</f>
        <v>19</v>
      </c>
      <c r="L1910" s="2">
        <f t="array" ref="L1910">XLOOKUP('Transaction Data'!$G1910,Product_Code,Unit_Price)</f>
        <v>23</v>
      </c>
      <c r="M1910" s="3">
        <f>'Transaction Data'!$F1910*'Transaction Data'!$K1910</f>
        <v>4712</v>
      </c>
      <c r="N1910" s="3">
        <f>'Transaction Data'!$F1910*'Transaction Data'!$L1910</f>
        <v>5704</v>
      </c>
      <c r="O1910" s="3">
        <f>'Transaction Data'!$N1910-'Transaction Data'!$M1910</f>
        <v>992</v>
      </c>
      <c r="P1910" s="2">
        <f>DATEDIF('Transaction Data'!$D1910,'Transaction Data'!$A1910,"y")</f>
        <v>45</v>
      </c>
      <c r="Q1910" s="2" t="str">
        <f>FLOOR('Transaction Data'!$P1910,15)&amp;"-"&amp;FLOOR('Transaction Data'!$P1910,15)+14</f>
        <v>45-59</v>
      </c>
      <c r="R1910" s="2" t="str">
        <f>IF('Transaction Data'!$L1910&lt;=10,"Less Expensive","Expensive")</f>
        <v>Expensive</v>
      </c>
      <c r="S1910" s="4">
        <f>WEEKDAY('Transaction Data'!$A1910)</f>
        <v>5</v>
      </c>
      <c r="T1910" s="2" t="str">
        <f>IF(WEEKDAY('Transaction Data'!$A1910,2)&lt;6,"Weekday","Weekend")</f>
        <v>Weekday</v>
      </c>
    </row>
    <row r="1911" ht="15.75" customHeight="1">
      <c r="A1911" s="1">
        <v>45478.0</v>
      </c>
      <c r="B1911" s="2" t="s">
        <v>1873</v>
      </c>
      <c r="C1911" s="2" t="s">
        <v>21</v>
      </c>
      <c r="D1911" s="1">
        <v>38175.0</v>
      </c>
      <c r="E1911" s="2" t="s">
        <v>27</v>
      </c>
      <c r="F1911" s="2">
        <v>208.0</v>
      </c>
      <c r="G1911" s="2" t="s">
        <v>60</v>
      </c>
      <c r="H1911" s="2" t="s">
        <v>29</v>
      </c>
      <c r="I1911" s="2" t="s">
        <v>25</v>
      </c>
      <c r="J1911" s="2" t="str">
        <f t="array" ref="J1911">XLOOKUP('Transaction Data'!$G1911,Product_Code,Biscuit_Brand)</f>
        <v>Peanut Butter Bites</v>
      </c>
      <c r="K1911" s="2">
        <f t="array" ref="K1911">XLOOKUP('Transaction Data'!$G1911,Product_Code,Cost)</f>
        <v>5</v>
      </c>
      <c r="L1911" s="2">
        <f t="array" ref="L1911">XLOOKUP('Transaction Data'!$G1911,Product_Code,Unit_Price)</f>
        <v>7</v>
      </c>
      <c r="M1911" s="3">
        <f>'Transaction Data'!$F1911*'Transaction Data'!$K1911</f>
        <v>1040</v>
      </c>
      <c r="N1911" s="3">
        <f>'Transaction Data'!$F1911*'Transaction Data'!$L1911</f>
        <v>1456</v>
      </c>
      <c r="O1911" s="3">
        <f>'Transaction Data'!$N1911-'Transaction Data'!$M1911</f>
        <v>416</v>
      </c>
      <c r="P1911" s="2">
        <f>DATEDIF('Transaction Data'!$D1911,'Transaction Data'!$A1911,"y")</f>
        <v>19</v>
      </c>
      <c r="Q1911" s="2" t="str">
        <f>FLOOR('Transaction Data'!$P1911,15)&amp;"-"&amp;FLOOR('Transaction Data'!$P1911,15)+14</f>
        <v>15-29</v>
      </c>
      <c r="R1911" s="2" t="str">
        <f>IF('Transaction Data'!$L1911&lt;=10,"Less Expensive","Expensive")</f>
        <v>Less Expensive</v>
      </c>
      <c r="S1911" s="4">
        <f>WEEKDAY('Transaction Data'!$A1911)</f>
        <v>6</v>
      </c>
      <c r="T1911" s="2" t="str">
        <f>IF(WEEKDAY('Transaction Data'!$A1911,2)&lt;6,"Weekday","Weekend")</f>
        <v>Weekday</v>
      </c>
    </row>
    <row r="1912" ht="15.75" customHeight="1">
      <c r="A1912" s="1">
        <v>45470.0</v>
      </c>
      <c r="B1912" s="2" t="s">
        <v>1874</v>
      </c>
      <c r="C1912" s="2" t="s">
        <v>54</v>
      </c>
      <c r="D1912" s="1">
        <v>17595.0</v>
      </c>
      <c r="E1912" s="2" t="s">
        <v>37</v>
      </c>
      <c r="F1912" s="2">
        <v>320.0</v>
      </c>
      <c r="G1912" s="2" t="s">
        <v>57</v>
      </c>
      <c r="H1912" s="2" t="s">
        <v>34</v>
      </c>
      <c r="I1912" s="2" t="s">
        <v>25</v>
      </c>
      <c r="J1912" s="2" t="str">
        <f t="array" ref="J1912">XLOOKUP('Transaction Data'!$G1912,Product_Code,Biscuit_Brand)</f>
        <v>Oatmeal Cookies</v>
      </c>
      <c r="K1912" s="2">
        <f t="array" ref="K1912">XLOOKUP('Transaction Data'!$G1912,Product_Code,Cost)</f>
        <v>19</v>
      </c>
      <c r="L1912" s="2">
        <f t="array" ref="L1912">XLOOKUP('Transaction Data'!$G1912,Product_Code,Unit_Price)</f>
        <v>23</v>
      </c>
      <c r="M1912" s="3">
        <f>'Transaction Data'!$F1912*'Transaction Data'!$K1912</f>
        <v>6080</v>
      </c>
      <c r="N1912" s="3">
        <f>'Transaction Data'!$F1912*'Transaction Data'!$L1912</f>
        <v>7360</v>
      </c>
      <c r="O1912" s="3">
        <f>'Transaction Data'!$N1912-'Transaction Data'!$M1912</f>
        <v>1280</v>
      </c>
      <c r="P1912" s="2">
        <f>DATEDIF('Transaction Data'!$D1912,'Transaction Data'!$A1912,"y")</f>
        <v>76</v>
      </c>
      <c r="Q1912" s="2" t="str">
        <f>FLOOR('Transaction Data'!$P1912,15)&amp;"-"&amp;FLOOR('Transaction Data'!$P1912,15)+14</f>
        <v>75-89</v>
      </c>
      <c r="R1912" s="2" t="str">
        <f>IF('Transaction Data'!$L1912&lt;=10,"Less Expensive","Expensive")</f>
        <v>Expensive</v>
      </c>
      <c r="S1912" s="4">
        <f>WEEKDAY('Transaction Data'!$A1912)</f>
        <v>5</v>
      </c>
      <c r="T1912" s="2" t="str">
        <f>IF(WEEKDAY('Transaction Data'!$A1912,2)&lt;6,"Weekday","Weekend")</f>
        <v>Weekday</v>
      </c>
    </row>
    <row r="1913" ht="15.75" customHeight="1">
      <c r="A1913" s="1">
        <v>45490.0</v>
      </c>
      <c r="B1913" s="2" t="s">
        <v>1875</v>
      </c>
      <c r="C1913" s="2" t="s">
        <v>51</v>
      </c>
      <c r="D1913" s="1">
        <v>20750.0</v>
      </c>
      <c r="E1913" s="2" t="s">
        <v>63</v>
      </c>
      <c r="F1913" s="2">
        <v>234.0</v>
      </c>
      <c r="G1913" s="2" t="s">
        <v>38</v>
      </c>
      <c r="H1913" s="2" t="s">
        <v>24</v>
      </c>
      <c r="I1913" s="2" t="s">
        <v>25</v>
      </c>
      <c r="J1913" s="2" t="str">
        <f t="array" ref="J1913">XLOOKUP('Transaction Data'!$G1913,Product_Code,Biscuit_Brand)</f>
        <v>Ginger Snaps</v>
      </c>
      <c r="K1913" s="2">
        <f t="array" ref="K1913">XLOOKUP('Transaction Data'!$G1913,Product_Code,Cost)</f>
        <v>14</v>
      </c>
      <c r="L1913" s="2">
        <f t="array" ref="L1913">XLOOKUP('Transaction Data'!$G1913,Product_Code,Unit_Price)</f>
        <v>28</v>
      </c>
      <c r="M1913" s="3">
        <f>'Transaction Data'!$F1913*'Transaction Data'!$K1913</f>
        <v>3276</v>
      </c>
      <c r="N1913" s="3">
        <f>'Transaction Data'!$F1913*'Transaction Data'!$L1913</f>
        <v>6552</v>
      </c>
      <c r="O1913" s="3">
        <f>'Transaction Data'!$N1913-'Transaction Data'!$M1913</f>
        <v>3276</v>
      </c>
      <c r="P1913" s="2">
        <f>DATEDIF('Transaction Data'!$D1913,'Transaction Data'!$A1913,"y")</f>
        <v>67</v>
      </c>
      <c r="Q1913" s="2" t="str">
        <f>FLOOR('Transaction Data'!$P1913,15)&amp;"-"&amp;FLOOR('Transaction Data'!$P1913,15)+14</f>
        <v>60-74</v>
      </c>
      <c r="R1913" s="2" t="str">
        <f>IF('Transaction Data'!$L1913&lt;=10,"Less Expensive","Expensive")</f>
        <v>Expensive</v>
      </c>
      <c r="S1913" s="4">
        <f>WEEKDAY('Transaction Data'!$A1913)</f>
        <v>4</v>
      </c>
      <c r="T1913" s="2" t="str">
        <f>IF(WEEKDAY('Transaction Data'!$A1913,2)&lt;6,"Weekday","Weekend")</f>
        <v>Weekday</v>
      </c>
    </row>
    <row r="1914" ht="15.75" customHeight="1">
      <c r="A1914" s="1">
        <v>45326.0</v>
      </c>
      <c r="B1914" s="2" t="s">
        <v>1876</v>
      </c>
      <c r="C1914" s="2" t="s">
        <v>54</v>
      </c>
      <c r="D1914" s="1">
        <v>24849.0</v>
      </c>
      <c r="E1914" s="2" t="s">
        <v>63</v>
      </c>
      <c r="F1914" s="2">
        <v>212.0</v>
      </c>
      <c r="G1914" s="2" t="s">
        <v>61</v>
      </c>
      <c r="H1914" s="2" t="s">
        <v>29</v>
      </c>
      <c r="I1914" s="2" t="s">
        <v>25</v>
      </c>
      <c r="J1914" s="2" t="str">
        <f t="array" ref="J1914">XLOOKUP('Transaction Data'!$G1914,Product_Code,Biscuit_Brand)</f>
        <v>Choco Delight</v>
      </c>
      <c r="K1914" s="2">
        <f t="array" ref="K1914">XLOOKUP('Transaction Data'!$G1914,Product_Code,Cost)</f>
        <v>3</v>
      </c>
      <c r="L1914" s="2">
        <f t="array" ref="L1914">XLOOKUP('Transaction Data'!$G1914,Product_Code,Unit_Price)</f>
        <v>5</v>
      </c>
      <c r="M1914" s="3">
        <f>'Transaction Data'!$F1914*'Transaction Data'!$K1914</f>
        <v>636</v>
      </c>
      <c r="N1914" s="3">
        <f>'Transaction Data'!$F1914*'Transaction Data'!$L1914</f>
        <v>1060</v>
      </c>
      <c r="O1914" s="3">
        <f>'Transaction Data'!$N1914-'Transaction Data'!$M1914</f>
        <v>424</v>
      </c>
      <c r="P1914" s="2">
        <f>DATEDIF('Transaction Data'!$D1914,'Transaction Data'!$A1914,"y")</f>
        <v>56</v>
      </c>
      <c r="Q1914" s="2" t="str">
        <f>FLOOR('Transaction Data'!$P1914,15)&amp;"-"&amp;FLOOR('Transaction Data'!$P1914,15)+14</f>
        <v>45-59</v>
      </c>
      <c r="R1914" s="2" t="str">
        <f>IF('Transaction Data'!$L1914&lt;=10,"Less Expensive","Expensive")</f>
        <v>Less Expensive</v>
      </c>
      <c r="S1914" s="4">
        <f>WEEKDAY('Transaction Data'!$A1914)</f>
        <v>1</v>
      </c>
      <c r="T1914" s="2" t="str">
        <f>IF(WEEKDAY('Transaction Data'!$A1914,2)&lt;6,"Weekday","Weekend")</f>
        <v>Weekend</v>
      </c>
    </row>
    <row r="1915" ht="15.75" customHeight="1">
      <c r="A1915" s="1">
        <v>45436.0</v>
      </c>
      <c r="B1915" s="2" t="s">
        <v>1877</v>
      </c>
      <c r="C1915" s="2" t="s">
        <v>21</v>
      </c>
      <c r="D1915" s="1">
        <v>20051.0</v>
      </c>
      <c r="E1915" s="2" t="s">
        <v>22</v>
      </c>
      <c r="F1915" s="2">
        <v>431.0</v>
      </c>
      <c r="G1915" s="2" t="s">
        <v>44</v>
      </c>
      <c r="H1915" s="2" t="s">
        <v>34</v>
      </c>
      <c r="I1915" s="2" t="s">
        <v>30</v>
      </c>
      <c r="J1915" s="2" t="str">
        <f t="array" ref="J1915">XLOOKUP('Transaction Data'!$G1915,Product_Code,Biscuit_Brand)</f>
        <v>Butter Crunch</v>
      </c>
      <c r="K1915" s="2">
        <f t="array" ref="K1915">XLOOKUP('Transaction Data'!$G1915,Product_Code,Cost)</f>
        <v>10</v>
      </c>
      <c r="L1915" s="2">
        <f t="array" ref="L1915">XLOOKUP('Transaction Data'!$G1915,Product_Code,Unit_Price)</f>
        <v>11</v>
      </c>
      <c r="M1915" s="3">
        <f>'Transaction Data'!$F1915*'Transaction Data'!$K1915</f>
        <v>4310</v>
      </c>
      <c r="N1915" s="3">
        <f>'Transaction Data'!$F1915*'Transaction Data'!$L1915</f>
        <v>4741</v>
      </c>
      <c r="O1915" s="3">
        <f>'Transaction Data'!$N1915-'Transaction Data'!$M1915</f>
        <v>431</v>
      </c>
      <c r="P1915" s="2">
        <f>DATEDIF('Transaction Data'!$D1915,'Transaction Data'!$A1915,"y")</f>
        <v>69</v>
      </c>
      <c r="Q1915" s="2" t="str">
        <f>FLOOR('Transaction Data'!$P1915,15)&amp;"-"&amp;FLOOR('Transaction Data'!$P1915,15)+14</f>
        <v>60-74</v>
      </c>
      <c r="R1915" s="2" t="str">
        <f>IF('Transaction Data'!$L1915&lt;=10,"Less Expensive","Expensive")</f>
        <v>Expensive</v>
      </c>
      <c r="S1915" s="4">
        <f>WEEKDAY('Transaction Data'!$A1915)</f>
        <v>6</v>
      </c>
      <c r="T1915" s="2" t="str">
        <f>IF(WEEKDAY('Transaction Data'!$A1915,2)&lt;6,"Weekday","Weekend")</f>
        <v>Weekday</v>
      </c>
    </row>
    <row r="1916" ht="15.75" customHeight="1">
      <c r="A1916" s="1">
        <v>45497.0</v>
      </c>
      <c r="B1916" s="2" t="s">
        <v>1878</v>
      </c>
      <c r="C1916" s="2" t="s">
        <v>51</v>
      </c>
      <c r="D1916" s="1">
        <v>34613.0</v>
      </c>
      <c r="E1916" s="2" t="s">
        <v>27</v>
      </c>
      <c r="F1916" s="2">
        <v>222.0</v>
      </c>
      <c r="G1916" s="2" t="s">
        <v>23</v>
      </c>
      <c r="H1916" s="2" t="s">
        <v>24</v>
      </c>
      <c r="I1916" s="2" t="s">
        <v>25</v>
      </c>
      <c r="J1916" s="2" t="str">
        <f t="array" ref="J1916">XLOOKUP('Transaction Data'!$G1916,Product_Code,Biscuit_Brand)</f>
        <v>Cinnamon Swirls</v>
      </c>
      <c r="K1916" s="2">
        <f t="array" ref="K1916">XLOOKUP('Transaction Data'!$G1916,Product_Code,Cost)</f>
        <v>10</v>
      </c>
      <c r="L1916" s="2">
        <f t="array" ref="L1916">XLOOKUP('Transaction Data'!$G1916,Product_Code,Unit_Price)</f>
        <v>14</v>
      </c>
      <c r="M1916" s="3">
        <f>'Transaction Data'!$F1916*'Transaction Data'!$K1916</f>
        <v>2220</v>
      </c>
      <c r="N1916" s="3">
        <f>'Transaction Data'!$F1916*'Transaction Data'!$L1916</f>
        <v>3108</v>
      </c>
      <c r="O1916" s="3">
        <f>'Transaction Data'!$N1916-'Transaction Data'!$M1916</f>
        <v>888</v>
      </c>
      <c r="P1916" s="2">
        <f>DATEDIF('Transaction Data'!$D1916,'Transaction Data'!$A1916,"y")</f>
        <v>29</v>
      </c>
      <c r="Q1916" s="2" t="str">
        <f>FLOOR('Transaction Data'!$P1916,15)&amp;"-"&amp;FLOOR('Transaction Data'!$P1916,15)+14</f>
        <v>15-29</v>
      </c>
      <c r="R1916" s="2" t="str">
        <f>IF('Transaction Data'!$L1916&lt;=10,"Less Expensive","Expensive")</f>
        <v>Expensive</v>
      </c>
      <c r="S1916" s="4">
        <f>WEEKDAY('Transaction Data'!$A1916)</f>
        <v>4</v>
      </c>
      <c r="T1916" s="2" t="str">
        <f>IF(WEEKDAY('Transaction Data'!$A1916,2)&lt;6,"Weekday","Weekend")</f>
        <v>Weekday</v>
      </c>
    </row>
    <row r="1917" ht="15.75" customHeight="1">
      <c r="A1917" s="1">
        <v>45452.0</v>
      </c>
      <c r="B1917" s="2" t="s">
        <v>1879</v>
      </c>
      <c r="C1917" s="2" t="s">
        <v>72</v>
      </c>
      <c r="D1917" s="1">
        <v>16536.0</v>
      </c>
      <c r="E1917" s="2" t="s">
        <v>22</v>
      </c>
      <c r="F1917" s="2">
        <v>218.0</v>
      </c>
      <c r="G1917" s="2" t="s">
        <v>61</v>
      </c>
      <c r="H1917" s="2" t="s">
        <v>29</v>
      </c>
      <c r="I1917" s="2" t="s">
        <v>25</v>
      </c>
      <c r="J1917" s="2" t="str">
        <f t="array" ref="J1917">XLOOKUP('Transaction Data'!$G1917,Product_Code,Biscuit_Brand)</f>
        <v>Choco Delight</v>
      </c>
      <c r="K1917" s="2">
        <f t="array" ref="K1917">XLOOKUP('Transaction Data'!$G1917,Product_Code,Cost)</f>
        <v>3</v>
      </c>
      <c r="L1917" s="2">
        <f t="array" ref="L1917">XLOOKUP('Transaction Data'!$G1917,Product_Code,Unit_Price)</f>
        <v>5</v>
      </c>
      <c r="M1917" s="3">
        <f>'Transaction Data'!$F1917*'Transaction Data'!$K1917</f>
        <v>654</v>
      </c>
      <c r="N1917" s="3">
        <f>'Transaction Data'!$F1917*'Transaction Data'!$L1917</f>
        <v>1090</v>
      </c>
      <c r="O1917" s="3">
        <f>'Transaction Data'!$N1917-'Transaction Data'!$M1917</f>
        <v>436</v>
      </c>
      <c r="P1917" s="2">
        <f>DATEDIF('Transaction Data'!$D1917,'Transaction Data'!$A1917,"y")</f>
        <v>79</v>
      </c>
      <c r="Q1917" s="2" t="str">
        <f>FLOOR('Transaction Data'!$P1917,15)&amp;"-"&amp;FLOOR('Transaction Data'!$P1917,15)+14</f>
        <v>75-89</v>
      </c>
      <c r="R1917" s="2" t="str">
        <f>IF('Transaction Data'!$L1917&lt;=10,"Less Expensive","Expensive")</f>
        <v>Less Expensive</v>
      </c>
      <c r="S1917" s="4">
        <f>WEEKDAY('Transaction Data'!$A1917)</f>
        <v>1</v>
      </c>
      <c r="T1917" s="2" t="str">
        <f>IF(WEEKDAY('Transaction Data'!$A1917,2)&lt;6,"Weekday","Weekend")</f>
        <v>Weekend</v>
      </c>
    </row>
    <row r="1918" ht="15.75" customHeight="1">
      <c r="A1918" s="1">
        <v>45342.0</v>
      </c>
      <c r="B1918" s="2" t="s">
        <v>1880</v>
      </c>
      <c r="C1918" s="2" t="s">
        <v>65</v>
      </c>
      <c r="D1918" s="1">
        <v>35908.0</v>
      </c>
      <c r="E1918" s="2" t="s">
        <v>37</v>
      </c>
      <c r="F1918" s="2">
        <v>73.0</v>
      </c>
      <c r="G1918" s="2" t="s">
        <v>23</v>
      </c>
      <c r="H1918" s="2" t="s">
        <v>34</v>
      </c>
      <c r="I1918" s="2" t="s">
        <v>25</v>
      </c>
      <c r="J1918" s="2" t="str">
        <f t="array" ref="J1918">XLOOKUP('Transaction Data'!$G1918,Product_Code,Biscuit_Brand)</f>
        <v>Cinnamon Swirls</v>
      </c>
      <c r="K1918" s="2">
        <f t="array" ref="K1918">XLOOKUP('Transaction Data'!$G1918,Product_Code,Cost)</f>
        <v>10</v>
      </c>
      <c r="L1918" s="2">
        <f t="array" ref="L1918">XLOOKUP('Transaction Data'!$G1918,Product_Code,Unit_Price)</f>
        <v>14</v>
      </c>
      <c r="M1918" s="3">
        <f>'Transaction Data'!$F1918*'Transaction Data'!$K1918</f>
        <v>730</v>
      </c>
      <c r="N1918" s="3">
        <f>'Transaction Data'!$F1918*'Transaction Data'!$L1918</f>
        <v>1022</v>
      </c>
      <c r="O1918" s="3">
        <f>'Transaction Data'!$N1918-'Transaction Data'!$M1918</f>
        <v>292</v>
      </c>
      <c r="P1918" s="2">
        <f>DATEDIF('Transaction Data'!$D1918,'Transaction Data'!$A1918,"y")</f>
        <v>25</v>
      </c>
      <c r="Q1918" s="2" t="str">
        <f>FLOOR('Transaction Data'!$P1918,15)&amp;"-"&amp;FLOOR('Transaction Data'!$P1918,15)+14</f>
        <v>15-29</v>
      </c>
      <c r="R1918" s="2" t="str">
        <f>IF('Transaction Data'!$L1918&lt;=10,"Less Expensive","Expensive")</f>
        <v>Expensive</v>
      </c>
      <c r="S1918" s="4">
        <f>WEEKDAY('Transaction Data'!$A1918)</f>
        <v>3</v>
      </c>
      <c r="T1918" s="2" t="str">
        <f>IF(WEEKDAY('Transaction Data'!$A1918,2)&lt;6,"Weekday","Weekend")</f>
        <v>Weekday</v>
      </c>
    </row>
    <row r="1919" ht="15.75" customHeight="1">
      <c r="A1919" s="1">
        <v>45405.0</v>
      </c>
      <c r="B1919" s="2" t="s">
        <v>1881</v>
      </c>
      <c r="C1919" s="2" t="s">
        <v>21</v>
      </c>
      <c r="D1919" s="1">
        <v>20873.0</v>
      </c>
      <c r="E1919" s="2" t="s">
        <v>37</v>
      </c>
      <c r="F1919" s="2">
        <v>26.0</v>
      </c>
      <c r="G1919" s="2" t="s">
        <v>44</v>
      </c>
      <c r="H1919" s="2" t="s">
        <v>24</v>
      </c>
      <c r="I1919" s="2" t="s">
        <v>25</v>
      </c>
      <c r="J1919" s="2" t="str">
        <f t="array" ref="J1919">XLOOKUP('Transaction Data'!$G1919,Product_Code,Biscuit_Brand)</f>
        <v>Butter Crunch</v>
      </c>
      <c r="K1919" s="2">
        <f t="array" ref="K1919">XLOOKUP('Transaction Data'!$G1919,Product_Code,Cost)</f>
        <v>10</v>
      </c>
      <c r="L1919" s="2">
        <f t="array" ref="L1919">XLOOKUP('Transaction Data'!$G1919,Product_Code,Unit_Price)</f>
        <v>11</v>
      </c>
      <c r="M1919" s="3">
        <f>'Transaction Data'!$F1919*'Transaction Data'!$K1919</f>
        <v>260</v>
      </c>
      <c r="N1919" s="3">
        <f>'Transaction Data'!$F1919*'Transaction Data'!$L1919</f>
        <v>286</v>
      </c>
      <c r="O1919" s="3">
        <f>'Transaction Data'!$N1919-'Transaction Data'!$M1919</f>
        <v>26</v>
      </c>
      <c r="P1919" s="2">
        <f>DATEDIF('Transaction Data'!$D1919,'Transaction Data'!$A1919,"y")</f>
        <v>67</v>
      </c>
      <c r="Q1919" s="2" t="str">
        <f>FLOOR('Transaction Data'!$P1919,15)&amp;"-"&amp;FLOOR('Transaction Data'!$P1919,15)+14</f>
        <v>60-74</v>
      </c>
      <c r="R1919" s="2" t="str">
        <f>IF('Transaction Data'!$L1919&lt;=10,"Less Expensive","Expensive")</f>
        <v>Expensive</v>
      </c>
      <c r="S1919" s="4">
        <f>WEEKDAY('Transaction Data'!$A1919)</f>
        <v>3</v>
      </c>
      <c r="T1919" s="2" t="str">
        <f>IF(WEEKDAY('Transaction Data'!$A1919,2)&lt;6,"Weekday","Weekend")</f>
        <v>Weekday</v>
      </c>
    </row>
    <row r="1920" ht="15.75" customHeight="1">
      <c r="A1920" s="1">
        <v>45497.0</v>
      </c>
      <c r="B1920" s="2" t="s">
        <v>1882</v>
      </c>
      <c r="C1920" s="2" t="s">
        <v>72</v>
      </c>
      <c r="D1920" s="1">
        <v>25703.0</v>
      </c>
      <c r="E1920" s="2" t="s">
        <v>27</v>
      </c>
      <c r="F1920" s="2">
        <v>275.0</v>
      </c>
      <c r="G1920" s="2" t="s">
        <v>28</v>
      </c>
      <c r="H1920" s="2" t="s">
        <v>29</v>
      </c>
      <c r="I1920" s="2" t="s">
        <v>25</v>
      </c>
      <c r="J1920" s="2" t="str">
        <f t="array" ref="J1920">XLOOKUP('Transaction Data'!$G1920,Product_Code,Biscuit_Brand)</f>
        <v>Shortbread</v>
      </c>
      <c r="K1920" s="2">
        <f t="array" ref="K1920">XLOOKUP('Transaction Data'!$G1920,Product_Code,Cost)</f>
        <v>10</v>
      </c>
      <c r="L1920" s="2">
        <f t="array" ref="L1920">XLOOKUP('Transaction Data'!$G1920,Product_Code,Unit_Price)</f>
        <v>45</v>
      </c>
      <c r="M1920" s="3">
        <f>'Transaction Data'!$F1920*'Transaction Data'!$K1920</f>
        <v>2750</v>
      </c>
      <c r="N1920" s="3">
        <f>'Transaction Data'!$F1920*'Transaction Data'!$L1920</f>
        <v>12375</v>
      </c>
      <c r="O1920" s="3">
        <f>'Transaction Data'!$N1920-'Transaction Data'!$M1920</f>
        <v>9625</v>
      </c>
      <c r="P1920" s="2">
        <f>DATEDIF('Transaction Data'!$D1920,'Transaction Data'!$A1920,"y")</f>
        <v>54</v>
      </c>
      <c r="Q1920" s="2" t="str">
        <f>FLOOR('Transaction Data'!$P1920,15)&amp;"-"&amp;FLOOR('Transaction Data'!$P1920,15)+14</f>
        <v>45-59</v>
      </c>
      <c r="R1920" s="2" t="str">
        <f>IF('Transaction Data'!$L1920&lt;=10,"Less Expensive","Expensive")</f>
        <v>Expensive</v>
      </c>
      <c r="S1920" s="4">
        <f>WEEKDAY('Transaction Data'!$A1920)</f>
        <v>4</v>
      </c>
      <c r="T1920" s="2" t="str">
        <f>IF(WEEKDAY('Transaction Data'!$A1920,2)&lt;6,"Weekday","Weekend")</f>
        <v>Weekday</v>
      </c>
    </row>
    <row r="1921" ht="15.75" customHeight="1">
      <c r="A1921" s="1">
        <v>45494.0</v>
      </c>
      <c r="B1921" s="2" t="s">
        <v>1883</v>
      </c>
      <c r="C1921" s="2" t="s">
        <v>65</v>
      </c>
      <c r="D1921" s="1">
        <v>26450.0</v>
      </c>
      <c r="E1921" s="2" t="s">
        <v>63</v>
      </c>
      <c r="F1921" s="2">
        <v>52.0</v>
      </c>
      <c r="G1921" s="2" t="s">
        <v>55</v>
      </c>
      <c r="H1921" s="2" t="s">
        <v>34</v>
      </c>
      <c r="I1921" s="2" t="s">
        <v>25</v>
      </c>
      <c r="J1921" s="2" t="str">
        <f t="array" ref="J1921">XLOOKUP('Transaction Data'!$G1921,Product_Code,Biscuit_Brand)</f>
        <v>Vanilla Wafers</v>
      </c>
      <c r="K1921" s="2">
        <f t="array" ref="K1921">XLOOKUP('Transaction Data'!$G1921,Product_Code,Cost)</f>
        <v>18</v>
      </c>
      <c r="L1921" s="2">
        <f t="array" ref="L1921">XLOOKUP('Transaction Data'!$G1921,Product_Code,Unit_Price)</f>
        <v>36</v>
      </c>
      <c r="M1921" s="3">
        <f>'Transaction Data'!$F1921*'Transaction Data'!$K1921</f>
        <v>936</v>
      </c>
      <c r="N1921" s="3">
        <f>'Transaction Data'!$F1921*'Transaction Data'!$L1921</f>
        <v>1872</v>
      </c>
      <c r="O1921" s="3">
        <f>'Transaction Data'!$N1921-'Transaction Data'!$M1921</f>
        <v>936</v>
      </c>
      <c r="P1921" s="2">
        <f>DATEDIF('Transaction Data'!$D1921,'Transaction Data'!$A1921,"y")</f>
        <v>52</v>
      </c>
      <c r="Q1921" s="2" t="str">
        <f>FLOOR('Transaction Data'!$P1921,15)&amp;"-"&amp;FLOOR('Transaction Data'!$P1921,15)+14</f>
        <v>45-59</v>
      </c>
      <c r="R1921" s="2" t="str">
        <f>IF('Transaction Data'!$L1921&lt;=10,"Less Expensive","Expensive")</f>
        <v>Expensive</v>
      </c>
      <c r="S1921" s="4">
        <f>WEEKDAY('Transaction Data'!$A1921)</f>
        <v>1</v>
      </c>
      <c r="T1921" s="2" t="str">
        <f>IF(WEEKDAY('Transaction Data'!$A1921,2)&lt;6,"Weekday","Weekend")</f>
        <v>Weekend</v>
      </c>
    </row>
    <row r="1922" ht="15.75" customHeight="1">
      <c r="A1922" s="1">
        <v>45446.0</v>
      </c>
      <c r="B1922" s="2" t="s">
        <v>1884</v>
      </c>
      <c r="C1922" s="2" t="s">
        <v>41</v>
      </c>
      <c r="D1922" s="1">
        <v>20237.0</v>
      </c>
      <c r="E1922" s="2" t="s">
        <v>27</v>
      </c>
      <c r="F1922" s="2">
        <v>166.0</v>
      </c>
      <c r="G1922" s="2" t="s">
        <v>23</v>
      </c>
      <c r="H1922" s="2" t="s">
        <v>24</v>
      </c>
      <c r="I1922" s="2" t="s">
        <v>25</v>
      </c>
      <c r="J1922" s="2" t="str">
        <f t="array" ref="J1922">XLOOKUP('Transaction Data'!$G1922,Product_Code,Biscuit_Brand)</f>
        <v>Cinnamon Swirls</v>
      </c>
      <c r="K1922" s="2">
        <f t="array" ref="K1922">XLOOKUP('Transaction Data'!$G1922,Product_Code,Cost)</f>
        <v>10</v>
      </c>
      <c r="L1922" s="2">
        <f t="array" ref="L1922">XLOOKUP('Transaction Data'!$G1922,Product_Code,Unit_Price)</f>
        <v>14</v>
      </c>
      <c r="M1922" s="3">
        <f>'Transaction Data'!$F1922*'Transaction Data'!$K1922</f>
        <v>1660</v>
      </c>
      <c r="N1922" s="3">
        <f>'Transaction Data'!$F1922*'Transaction Data'!$L1922</f>
        <v>2324</v>
      </c>
      <c r="O1922" s="3">
        <f>'Transaction Data'!$N1922-'Transaction Data'!$M1922</f>
        <v>664</v>
      </c>
      <c r="P1922" s="2">
        <f>DATEDIF('Transaction Data'!$D1922,'Transaction Data'!$A1922,"y")</f>
        <v>69</v>
      </c>
      <c r="Q1922" s="2" t="str">
        <f>FLOOR('Transaction Data'!$P1922,15)&amp;"-"&amp;FLOOR('Transaction Data'!$P1922,15)+14</f>
        <v>60-74</v>
      </c>
      <c r="R1922" s="2" t="str">
        <f>IF('Transaction Data'!$L1922&lt;=10,"Less Expensive","Expensive")</f>
        <v>Expensive</v>
      </c>
      <c r="S1922" s="4">
        <f>WEEKDAY('Transaction Data'!$A1922)</f>
        <v>2</v>
      </c>
      <c r="T1922" s="2" t="str">
        <f>IF(WEEKDAY('Transaction Data'!$A1922,2)&lt;6,"Weekday","Weekend")</f>
        <v>Weekday</v>
      </c>
    </row>
    <row r="1923" ht="15.75" customHeight="1">
      <c r="A1923" s="1">
        <v>45487.0</v>
      </c>
      <c r="B1923" s="2" t="s">
        <v>1885</v>
      </c>
      <c r="C1923" s="2" t="s">
        <v>41</v>
      </c>
      <c r="D1923" s="1">
        <v>16470.0</v>
      </c>
      <c r="E1923" s="2" t="s">
        <v>63</v>
      </c>
      <c r="F1923" s="2">
        <v>311.0</v>
      </c>
      <c r="G1923" s="2" t="s">
        <v>48</v>
      </c>
      <c r="H1923" s="2" t="s">
        <v>29</v>
      </c>
      <c r="I1923" s="2" t="s">
        <v>25</v>
      </c>
      <c r="J1923" s="2" t="str">
        <f t="array" ref="J1923">XLOOKUP('Transaction Data'!$G1923,Product_Code,Biscuit_Brand)</f>
        <v>Lemon Crisps</v>
      </c>
      <c r="K1923" s="2">
        <f t="array" ref="K1923">XLOOKUP('Transaction Data'!$G1923,Product_Code,Cost)</f>
        <v>7</v>
      </c>
      <c r="L1923" s="2">
        <f t="array" ref="L1923">XLOOKUP('Transaction Data'!$G1923,Product_Code,Unit_Price)</f>
        <v>9</v>
      </c>
      <c r="M1923" s="3">
        <f>'Transaction Data'!$F1923*'Transaction Data'!$K1923</f>
        <v>2177</v>
      </c>
      <c r="N1923" s="3">
        <f>'Transaction Data'!$F1923*'Transaction Data'!$L1923</f>
        <v>2799</v>
      </c>
      <c r="O1923" s="3">
        <f>'Transaction Data'!$N1923-'Transaction Data'!$M1923</f>
        <v>622</v>
      </c>
      <c r="P1923" s="2">
        <f>DATEDIF('Transaction Data'!$D1923,'Transaction Data'!$A1923,"y")</f>
        <v>79</v>
      </c>
      <c r="Q1923" s="2" t="str">
        <f>FLOOR('Transaction Data'!$P1923,15)&amp;"-"&amp;FLOOR('Transaction Data'!$P1923,15)+14</f>
        <v>75-89</v>
      </c>
      <c r="R1923" s="2" t="str">
        <f>IF('Transaction Data'!$L1923&lt;=10,"Less Expensive","Expensive")</f>
        <v>Less Expensive</v>
      </c>
      <c r="S1923" s="4">
        <f>WEEKDAY('Transaction Data'!$A1923)</f>
        <v>1</v>
      </c>
      <c r="T1923" s="2" t="str">
        <f>IF(WEEKDAY('Transaction Data'!$A1923,2)&lt;6,"Weekday","Weekend")</f>
        <v>Weekend</v>
      </c>
    </row>
    <row r="1924" ht="15.75" customHeight="1">
      <c r="A1924" s="1">
        <v>45367.0</v>
      </c>
      <c r="B1924" s="2" t="s">
        <v>1886</v>
      </c>
      <c r="C1924" s="2" t="s">
        <v>51</v>
      </c>
      <c r="D1924" s="1">
        <v>28270.0</v>
      </c>
      <c r="E1924" s="2" t="s">
        <v>22</v>
      </c>
      <c r="F1924" s="2">
        <v>331.0</v>
      </c>
      <c r="G1924" s="2" t="s">
        <v>61</v>
      </c>
      <c r="H1924" s="2" t="s">
        <v>34</v>
      </c>
      <c r="I1924" s="2" t="s">
        <v>25</v>
      </c>
      <c r="J1924" s="2" t="str">
        <f t="array" ref="J1924">XLOOKUP('Transaction Data'!$G1924,Product_Code,Biscuit_Brand)</f>
        <v>Choco Delight</v>
      </c>
      <c r="K1924" s="2">
        <f t="array" ref="K1924">XLOOKUP('Transaction Data'!$G1924,Product_Code,Cost)</f>
        <v>3</v>
      </c>
      <c r="L1924" s="2">
        <f t="array" ref="L1924">XLOOKUP('Transaction Data'!$G1924,Product_Code,Unit_Price)</f>
        <v>5</v>
      </c>
      <c r="M1924" s="3">
        <f>'Transaction Data'!$F1924*'Transaction Data'!$K1924</f>
        <v>993</v>
      </c>
      <c r="N1924" s="3">
        <f>'Transaction Data'!$F1924*'Transaction Data'!$L1924</f>
        <v>1655</v>
      </c>
      <c r="O1924" s="3">
        <f>'Transaction Data'!$N1924-'Transaction Data'!$M1924</f>
        <v>662</v>
      </c>
      <c r="P1924" s="2">
        <f>DATEDIF('Transaction Data'!$D1924,'Transaction Data'!$A1924,"y")</f>
        <v>46</v>
      </c>
      <c r="Q1924" s="2" t="str">
        <f>FLOOR('Transaction Data'!$P1924,15)&amp;"-"&amp;FLOOR('Transaction Data'!$P1924,15)+14</f>
        <v>45-59</v>
      </c>
      <c r="R1924" s="2" t="str">
        <f>IF('Transaction Data'!$L1924&lt;=10,"Less Expensive","Expensive")</f>
        <v>Less Expensive</v>
      </c>
      <c r="S1924" s="4">
        <f>WEEKDAY('Transaction Data'!$A1924)</f>
        <v>7</v>
      </c>
      <c r="T1924" s="2" t="str">
        <f>IF(WEEKDAY('Transaction Data'!$A1924,2)&lt;6,"Weekday","Weekend")</f>
        <v>Weekend</v>
      </c>
    </row>
    <row r="1925" ht="15.75" customHeight="1">
      <c r="A1925" s="1">
        <v>45480.0</v>
      </c>
      <c r="B1925" s="2" t="s">
        <v>1887</v>
      </c>
      <c r="C1925" s="2" t="s">
        <v>32</v>
      </c>
      <c r="D1925" s="1">
        <v>26682.0</v>
      </c>
      <c r="E1925" s="2" t="s">
        <v>63</v>
      </c>
      <c r="F1925" s="2">
        <v>189.0</v>
      </c>
      <c r="G1925" s="2" t="s">
        <v>44</v>
      </c>
      <c r="H1925" s="2" t="s">
        <v>24</v>
      </c>
      <c r="I1925" s="2" t="s">
        <v>30</v>
      </c>
      <c r="J1925" s="2" t="str">
        <f t="array" ref="J1925">XLOOKUP('Transaction Data'!$G1925,Product_Code,Biscuit_Brand)</f>
        <v>Butter Crunch</v>
      </c>
      <c r="K1925" s="2">
        <f t="array" ref="K1925">XLOOKUP('Transaction Data'!$G1925,Product_Code,Cost)</f>
        <v>10</v>
      </c>
      <c r="L1925" s="2">
        <f t="array" ref="L1925">XLOOKUP('Transaction Data'!$G1925,Product_Code,Unit_Price)</f>
        <v>11</v>
      </c>
      <c r="M1925" s="3">
        <f>'Transaction Data'!$F1925*'Transaction Data'!$K1925</f>
        <v>1890</v>
      </c>
      <c r="N1925" s="3">
        <f>'Transaction Data'!$F1925*'Transaction Data'!$L1925</f>
        <v>2079</v>
      </c>
      <c r="O1925" s="3">
        <f>'Transaction Data'!$N1925-'Transaction Data'!$M1925</f>
        <v>189</v>
      </c>
      <c r="P1925" s="2">
        <f>DATEDIF('Transaction Data'!$D1925,'Transaction Data'!$A1925,"y")</f>
        <v>51</v>
      </c>
      <c r="Q1925" s="2" t="str">
        <f>FLOOR('Transaction Data'!$P1925,15)&amp;"-"&amp;FLOOR('Transaction Data'!$P1925,15)+14</f>
        <v>45-59</v>
      </c>
      <c r="R1925" s="2" t="str">
        <f>IF('Transaction Data'!$L1925&lt;=10,"Less Expensive","Expensive")</f>
        <v>Expensive</v>
      </c>
      <c r="S1925" s="4">
        <f>WEEKDAY('Transaction Data'!$A1925)</f>
        <v>1</v>
      </c>
      <c r="T1925" s="2" t="str">
        <f>IF(WEEKDAY('Transaction Data'!$A1925,2)&lt;6,"Weekday","Weekend")</f>
        <v>Weekend</v>
      </c>
    </row>
    <row r="1926" ht="15.75" customHeight="1">
      <c r="A1926" s="1">
        <v>45449.0</v>
      </c>
      <c r="B1926" s="2" t="s">
        <v>1888</v>
      </c>
      <c r="C1926" s="2" t="s">
        <v>21</v>
      </c>
      <c r="D1926" s="1">
        <v>21411.0</v>
      </c>
      <c r="E1926" s="2" t="s">
        <v>22</v>
      </c>
      <c r="F1926" s="2">
        <v>382.0</v>
      </c>
      <c r="G1926" s="2" t="s">
        <v>38</v>
      </c>
      <c r="H1926" s="2" t="s">
        <v>29</v>
      </c>
      <c r="I1926" s="2" t="s">
        <v>25</v>
      </c>
      <c r="J1926" s="2" t="str">
        <f t="array" ref="J1926">XLOOKUP('Transaction Data'!$G1926,Product_Code,Biscuit_Brand)</f>
        <v>Ginger Snaps</v>
      </c>
      <c r="K1926" s="2">
        <f t="array" ref="K1926">XLOOKUP('Transaction Data'!$G1926,Product_Code,Cost)</f>
        <v>14</v>
      </c>
      <c r="L1926" s="2">
        <f t="array" ref="L1926">XLOOKUP('Transaction Data'!$G1926,Product_Code,Unit_Price)</f>
        <v>28</v>
      </c>
      <c r="M1926" s="3">
        <f>'Transaction Data'!$F1926*'Transaction Data'!$K1926</f>
        <v>5348</v>
      </c>
      <c r="N1926" s="3">
        <f>'Transaction Data'!$F1926*'Transaction Data'!$L1926</f>
        <v>10696</v>
      </c>
      <c r="O1926" s="3">
        <f>'Transaction Data'!$N1926-'Transaction Data'!$M1926</f>
        <v>5348</v>
      </c>
      <c r="P1926" s="2">
        <f>DATEDIF('Transaction Data'!$D1926,'Transaction Data'!$A1926,"y")</f>
        <v>65</v>
      </c>
      <c r="Q1926" s="2" t="str">
        <f>FLOOR('Transaction Data'!$P1926,15)&amp;"-"&amp;FLOOR('Transaction Data'!$P1926,15)+14</f>
        <v>60-74</v>
      </c>
      <c r="R1926" s="2" t="str">
        <f>IF('Transaction Data'!$L1926&lt;=10,"Less Expensive","Expensive")</f>
        <v>Expensive</v>
      </c>
      <c r="S1926" s="4">
        <f>WEEKDAY('Transaction Data'!$A1926)</f>
        <v>5</v>
      </c>
      <c r="T1926" s="2" t="str">
        <f>IF(WEEKDAY('Transaction Data'!$A1926,2)&lt;6,"Weekday","Weekend")</f>
        <v>Weekday</v>
      </c>
    </row>
    <row r="1927" ht="15.75" customHeight="1">
      <c r="A1927" s="1">
        <v>45386.0</v>
      </c>
      <c r="B1927" s="2" t="s">
        <v>1889</v>
      </c>
      <c r="C1927" s="2" t="s">
        <v>47</v>
      </c>
      <c r="D1927" s="1">
        <v>28932.0</v>
      </c>
      <c r="E1927" s="2" t="s">
        <v>22</v>
      </c>
      <c r="F1927" s="2">
        <v>278.0</v>
      </c>
      <c r="G1927" s="2" t="s">
        <v>57</v>
      </c>
      <c r="H1927" s="2" t="s">
        <v>34</v>
      </c>
      <c r="I1927" s="2" t="s">
        <v>25</v>
      </c>
      <c r="J1927" s="2" t="str">
        <f t="array" ref="J1927">XLOOKUP('Transaction Data'!$G1927,Product_Code,Biscuit_Brand)</f>
        <v>Oatmeal Cookies</v>
      </c>
      <c r="K1927" s="2">
        <f t="array" ref="K1927">XLOOKUP('Transaction Data'!$G1927,Product_Code,Cost)</f>
        <v>19</v>
      </c>
      <c r="L1927" s="2">
        <f t="array" ref="L1927">XLOOKUP('Transaction Data'!$G1927,Product_Code,Unit_Price)</f>
        <v>23</v>
      </c>
      <c r="M1927" s="3">
        <f>'Transaction Data'!$F1927*'Transaction Data'!$K1927</f>
        <v>5282</v>
      </c>
      <c r="N1927" s="3">
        <f>'Transaction Data'!$F1927*'Transaction Data'!$L1927</f>
        <v>6394</v>
      </c>
      <c r="O1927" s="3">
        <f>'Transaction Data'!$N1927-'Transaction Data'!$M1927</f>
        <v>1112</v>
      </c>
      <c r="P1927" s="2">
        <f>DATEDIF('Transaction Data'!$D1927,'Transaction Data'!$A1927,"y")</f>
        <v>45</v>
      </c>
      <c r="Q1927" s="2" t="str">
        <f>FLOOR('Transaction Data'!$P1927,15)&amp;"-"&amp;FLOOR('Transaction Data'!$P1927,15)+14</f>
        <v>45-59</v>
      </c>
      <c r="R1927" s="2" t="str">
        <f>IF('Transaction Data'!$L1927&lt;=10,"Less Expensive","Expensive")</f>
        <v>Expensive</v>
      </c>
      <c r="S1927" s="4">
        <f>WEEKDAY('Transaction Data'!$A1927)</f>
        <v>5</v>
      </c>
      <c r="T1927" s="2" t="str">
        <f>IF(WEEKDAY('Transaction Data'!$A1927,2)&lt;6,"Weekday","Weekend")</f>
        <v>Weekday</v>
      </c>
    </row>
    <row r="1928" ht="15.75" customHeight="1">
      <c r="A1928" s="1">
        <v>45367.0</v>
      </c>
      <c r="B1928" s="2" t="s">
        <v>1890</v>
      </c>
      <c r="C1928" s="2" t="s">
        <v>21</v>
      </c>
      <c r="D1928" s="1">
        <v>29596.0</v>
      </c>
      <c r="E1928" s="2" t="s">
        <v>27</v>
      </c>
      <c r="F1928" s="2">
        <v>30.0</v>
      </c>
      <c r="G1928" s="2" t="s">
        <v>44</v>
      </c>
      <c r="H1928" s="2" t="s">
        <v>24</v>
      </c>
      <c r="I1928" s="2" t="s">
        <v>25</v>
      </c>
      <c r="J1928" s="2" t="str">
        <f t="array" ref="J1928">XLOOKUP('Transaction Data'!$G1928,Product_Code,Biscuit_Brand)</f>
        <v>Butter Crunch</v>
      </c>
      <c r="K1928" s="2">
        <f t="array" ref="K1928">XLOOKUP('Transaction Data'!$G1928,Product_Code,Cost)</f>
        <v>10</v>
      </c>
      <c r="L1928" s="2">
        <f t="array" ref="L1928">XLOOKUP('Transaction Data'!$G1928,Product_Code,Unit_Price)</f>
        <v>11</v>
      </c>
      <c r="M1928" s="3">
        <f>'Transaction Data'!$F1928*'Transaction Data'!$K1928</f>
        <v>300</v>
      </c>
      <c r="N1928" s="3">
        <f>'Transaction Data'!$F1928*'Transaction Data'!$L1928</f>
        <v>330</v>
      </c>
      <c r="O1928" s="3">
        <f>'Transaction Data'!$N1928-'Transaction Data'!$M1928</f>
        <v>30</v>
      </c>
      <c r="P1928" s="2">
        <f>DATEDIF('Transaction Data'!$D1928,'Transaction Data'!$A1928,"y")</f>
        <v>43</v>
      </c>
      <c r="Q1928" s="2" t="str">
        <f>FLOOR('Transaction Data'!$P1928,15)&amp;"-"&amp;FLOOR('Transaction Data'!$P1928,15)+14</f>
        <v>30-44</v>
      </c>
      <c r="R1928" s="2" t="str">
        <f>IF('Transaction Data'!$L1928&lt;=10,"Less Expensive","Expensive")</f>
        <v>Expensive</v>
      </c>
      <c r="S1928" s="4">
        <f>WEEKDAY('Transaction Data'!$A1928)</f>
        <v>7</v>
      </c>
      <c r="T1928" s="2" t="str">
        <f>IF(WEEKDAY('Transaction Data'!$A1928,2)&lt;6,"Weekday","Weekend")</f>
        <v>Weekend</v>
      </c>
    </row>
    <row r="1929" ht="15.75" customHeight="1">
      <c r="A1929" s="1">
        <v>45325.0</v>
      </c>
      <c r="B1929" s="2" t="s">
        <v>1891</v>
      </c>
      <c r="C1929" s="2" t="s">
        <v>41</v>
      </c>
      <c r="D1929" s="1">
        <v>19519.0</v>
      </c>
      <c r="E1929" s="2" t="s">
        <v>22</v>
      </c>
      <c r="F1929" s="2">
        <v>189.0</v>
      </c>
      <c r="G1929" s="2" t="s">
        <v>28</v>
      </c>
      <c r="H1929" s="2" t="s">
        <v>29</v>
      </c>
      <c r="I1929" s="2" t="s">
        <v>25</v>
      </c>
      <c r="J1929" s="2" t="str">
        <f t="array" ref="J1929">XLOOKUP('Transaction Data'!$G1929,Product_Code,Biscuit_Brand)</f>
        <v>Shortbread</v>
      </c>
      <c r="K1929" s="2">
        <f t="array" ref="K1929">XLOOKUP('Transaction Data'!$G1929,Product_Code,Cost)</f>
        <v>10</v>
      </c>
      <c r="L1929" s="2">
        <f t="array" ref="L1929">XLOOKUP('Transaction Data'!$G1929,Product_Code,Unit_Price)</f>
        <v>45</v>
      </c>
      <c r="M1929" s="3">
        <f>'Transaction Data'!$F1929*'Transaction Data'!$K1929</f>
        <v>1890</v>
      </c>
      <c r="N1929" s="3">
        <f>'Transaction Data'!$F1929*'Transaction Data'!$L1929</f>
        <v>8505</v>
      </c>
      <c r="O1929" s="3">
        <f>'Transaction Data'!$N1929-'Transaction Data'!$M1929</f>
        <v>6615</v>
      </c>
      <c r="P1929" s="2">
        <f>DATEDIF('Transaction Data'!$D1929,'Transaction Data'!$A1929,"y")</f>
        <v>70</v>
      </c>
      <c r="Q1929" s="2" t="str">
        <f>FLOOR('Transaction Data'!$P1929,15)&amp;"-"&amp;FLOOR('Transaction Data'!$P1929,15)+14</f>
        <v>60-74</v>
      </c>
      <c r="R1929" s="2" t="str">
        <f>IF('Transaction Data'!$L1929&lt;=10,"Less Expensive","Expensive")</f>
        <v>Expensive</v>
      </c>
      <c r="S1929" s="4">
        <f>WEEKDAY('Transaction Data'!$A1929)</f>
        <v>7</v>
      </c>
      <c r="T1929" s="2" t="str">
        <f>IF(WEEKDAY('Transaction Data'!$A1929,2)&lt;6,"Weekday","Weekend")</f>
        <v>Weekend</v>
      </c>
    </row>
    <row r="1930" ht="15.75" customHeight="1">
      <c r="A1930" s="1">
        <v>45385.0</v>
      </c>
      <c r="B1930" s="2" t="s">
        <v>1892</v>
      </c>
      <c r="C1930" s="2" t="s">
        <v>41</v>
      </c>
      <c r="D1930" s="1">
        <v>24184.0</v>
      </c>
      <c r="E1930" s="2" t="s">
        <v>27</v>
      </c>
      <c r="F1930" s="2">
        <v>96.0</v>
      </c>
      <c r="G1930" s="2" t="s">
        <v>44</v>
      </c>
      <c r="H1930" s="2" t="s">
        <v>34</v>
      </c>
      <c r="I1930" s="2" t="s">
        <v>25</v>
      </c>
      <c r="J1930" s="2" t="str">
        <f t="array" ref="J1930">XLOOKUP('Transaction Data'!$G1930,Product_Code,Biscuit_Brand)</f>
        <v>Butter Crunch</v>
      </c>
      <c r="K1930" s="2">
        <f t="array" ref="K1930">XLOOKUP('Transaction Data'!$G1930,Product_Code,Cost)</f>
        <v>10</v>
      </c>
      <c r="L1930" s="2">
        <f t="array" ref="L1930">XLOOKUP('Transaction Data'!$G1930,Product_Code,Unit_Price)</f>
        <v>11</v>
      </c>
      <c r="M1930" s="3">
        <f>'Transaction Data'!$F1930*'Transaction Data'!$K1930</f>
        <v>960</v>
      </c>
      <c r="N1930" s="3">
        <f>'Transaction Data'!$F1930*'Transaction Data'!$L1930</f>
        <v>1056</v>
      </c>
      <c r="O1930" s="3">
        <f>'Transaction Data'!$N1930-'Transaction Data'!$M1930</f>
        <v>96</v>
      </c>
      <c r="P1930" s="2">
        <f>DATEDIF('Transaction Data'!$D1930,'Transaction Data'!$A1930,"y")</f>
        <v>58</v>
      </c>
      <c r="Q1930" s="2" t="str">
        <f>FLOOR('Transaction Data'!$P1930,15)&amp;"-"&amp;FLOOR('Transaction Data'!$P1930,15)+14</f>
        <v>45-59</v>
      </c>
      <c r="R1930" s="2" t="str">
        <f>IF('Transaction Data'!$L1930&lt;=10,"Less Expensive","Expensive")</f>
        <v>Expensive</v>
      </c>
      <c r="S1930" s="4">
        <f>WEEKDAY('Transaction Data'!$A1930)</f>
        <v>4</v>
      </c>
      <c r="T1930" s="2" t="str">
        <f>IF(WEEKDAY('Transaction Data'!$A1930,2)&lt;6,"Weekday","Weekend")</f>
        <v>Weekday</v>
      </c>
    </row>
    <row r="1931" ht="15.75" customHeight="1">
      <c r="A1931" s="1">
        <v>45355.0</v>
      </c>
      <c r="B1931" s="2" t="s">
        <v>1893</v>
      </c>
      <c r="C1931" s="2" t="s">
        <v>21</v>
      </c>
      <c r="D1931" s="1">
        <v>31654.0</v>
      </c>
      <c r="E1931" s="2" t="s">
        <v>63</v>
      </c>
      <c r="F1931" s="2">
        <v>178.0</v>
      </c>
      <c r="G1931" s="2" t="s">
        <v>23</v>
      </c>
      <c r="H1931" s="2" t="s">
        <v>24</v>
      </c>
      <c r="I1931" s="2" t="s">
        <v>25</v>
      </c>
      <c r="J1931" s="2" t="str">
        <f t="array" ref="J1931">XLOOKUP('Transaction Data'!$G1931,Product_Code,Biscuit_Brand)</f>
        <v>Cinnamon Swirls</v>
      </c>
      <c r="K1931" s="2">
        <f t="array" ref="K1931">XLOOKUP('Transaction Data'!$G1931,Product_Code,Cost)</f>
        <v>10</v>
      </c>
      <c r="L1931" s="2">
        <f t="array" ref="L1931">XLOOKUP('Transaction Data'!$G1931,Product_Code,Unit_Price)</f>
        <v>14</v>
      </c>
      <c r="M1931" s="3">
        <f>'Transaction Data'!$F1931*'Transaction Data'!$K1931</f>
        <v>1780</v>
      </c>
      <c r="N1931" s="3">
        <f>'Transaction Data'!$F1931*'Transaction Data'!$L1931</f>
        <v>2492</v>
      </c>
      <c r="O1931" s="3">
        <f>'Transaction Data'!$N1931-'Transaction Data'!$M1931</f>
        <v>712</v>
      </c>
      <c r="P1931" s="2">
        <f>DATEDIF('Transaction Data'!$D1931,'Transaction Data'!$A1931,"y")</f>
        <v>37</v>
      </c>
      <c r="Q1931" s="2" t="str">
        <f>FLOOR('Transaction Data'!$P1931,15)&amp;"-"&amp;FLOOR('Transaction Data'!$P1931,15)+14</f>
        <v>30-44</v>
      </c>
      <c r="R1931" s="2" t="str">
        <f>IF('Transaction Data'!$L1931&lt;=10,"Less Expensive","Expensive")</f>
        <v>Expensive</v>
      </c>
      <c r="S1931" s="4">
        <f>WEEKDAY('Transaction Data'!$A1931)</f>
        <v>2</v>
      </c>
      <c r="T1931" s="2" t="str">
        <f>IF(WEEKDAY('Transaction Data'!$A1931,2)&lt;6,"Weekday","Weekend")</f>
        <v>Weekday</v>
      </c>
    </row>
    <row r="1932" ht="15.75" customHeight="1">
      <c r="A1932" s="1">
        <v>45334.0</v>
      </c>
      <c r="B1932" s="2" t="s">
        <v>1894</v>
      </c>
      <c r="C1932" s="2" t="s">
        <v>51</v>
      </c>
      <c r="D1932" s="1">
        <v>24354.0</v>
      </c>
      <c r="E1932" s="2" t="s">
        <v>37</v>
      </c>
      <c r="F1932" s="2">
        <v>115.0</v>
      </c>
      <c r="G1932" s="2" t="s">
        <v>61</v>
      </c>
      <c r="H1932" s="2" t="s">
        <v>29</v>
      </c>
      <c r="I1932" s="2" t="s">
        <v>25</v>
      </c>
      <c r="J1932" s="2" t="str">
        <f t="array" ref="J1932">XLOOKUP('Transaction Data'!$G1932,Product_Code,Biscuit_Brand)</f>
        <v>Choco Delight</v>
      </c>
      <c r="K1932" s="2">
        <f t="array" ref="K1932">XLOOKUP('Transaction Data'!$G1932,Product_Code,Cost)</f>
        <v>3</v>
      </c>
      <c r="L1932" s="2">
        <f t="array" ref="L1932">XLOOKUP('Transaction Data'!$G1932,Product_Code,Unit_Price)</f>
        <v>5</v>
      </c>
      <c r="M1932" s="3">
        <f>'Transaction Data'!$F1932*'Transaction Data'!$K1932</f>
        <v>345</v>
      </c>
      <c r="N1932" s="3">
        <f>'Transaction Data'!$F1932*'Transaction Data'!$L1932</f>
        <v>575</v>
      </c>
      <c r="O1932" s="3">
        <f>'Transaction Data'!$N1932-'Transaction Data'!$M1932</f>
        <v>230</v>
      </c>
      <c r="P1932" s="2">
        <f>DATEDIF('Transaction Data'!$D1932,'Transaction Data'!$A1932,"y")</f>
        <v>57</v>
      </c>
      <c r="Q1932" s="2" t="str">
        <f>FLOOR('Transaction Data'!$P1932,15)&amp;"-"&amp;FLOOR('Transaction Data'!$P1932,15)+14</f>
        <v>45-59</v>
      </c>
      <c r="R1932" s="2" t="str">
        <f>IF('Transaction Data'!$L1932&lt;=10,"Less Expensive","Expensive")</f>
        <v>Less Expensive</v>
      </c>
      <c r="S1932" s="4">
        <f>WEEKDAY('Transaction Data'!$A1932)</f>
        <v>2</v>
      </c>
      <c r="T1932" s="2" t="str">
        <f>IF(WEEKDAY('Transaction Data'!$A1932,2)&lt;6,"Weekday","Weekend")</f>
        <v>Weekday</v>
      </c>
    </row>
    <row r="1933" ht="15.75" customHeight="1">
      <c r="A1933" s="1">
        <v>45307.0</v>
      </c>
      <c r="B1933" s="2" t="s">
        <v>1895</v>
      </c>
      <c r="C1933" s="2" t="s">
        <v>69</v>
      </c>
      <c r="D1933" s="1">
        <v>23629.0</v>
      </c>
      <c r="E1933" s="2" t="s">
        <v>22</v>
      </c>
      <c r="F1933" s="2">
        <v>23.0</v>
      </c>
      <c r="G1933" s="2" t="s">
        <v>28</v>
      </c>
      <c r="H1933" s="2" t="s">
        <v>34</v>
      </c>
      <c r="I1933" s="2" t="s">
        <v>30</v>
      </c>
      <c r="J1933" s="2" t="str">
        <f t="array" ref="J1933">XLOOKUP('Transaction Data'!$G1933,Product_Code,Biscuit_Brand)</f>
        <v>Shortbread</v>
      </c>
      <c r="K1933" s="2">
        <f t="array" ref="K1933">XLOOKUP('Transaction Data'!$G1933,Product_Code,Cost)</f>
        <v>10</v>
      </c>
      <c r="L1933" s="2">
        <f t="array" ref="L1933">XLOOKUP('Transaction Data'!$G1933,Product_Code,Unit_Price)</f>
        <v>45</v>
      </c>
      <c r="M1933" s="3">
        <f>'Transaction Data'!$F1933*'Transaction Data'!$K1933</f>
        <v>230</v>
      </c>
      <c r="N1933" s="3">
        <f>'Transaction Data'!$F1933*'Transaction Data'!$L1933</f>
        <v>1035</v>
      </c>
      <c r="O1933" s="3">
        <f>'Transaction Data'!$N1933-'Transaction Data'!$M1933</f>
        <v>805</v>
      </c>
      <c r="P1933" s="2">
        <f>DATEDIF('Transaction Data'!$D1933,'Transaction Data'!$A1933,"y")</f>
        <v>59</v>
      </c>
      <c r="Q1933" s="2" t="str">
        <f>FLOOR('Transaction Data'!$P1933,15)&amp;"-"&amp;FLOOR('Transaction Data'!$P1933,15)+14</f>
        <v>45-59</v>
      </c>
      <c r="R1933" s="2" t="str">
        <f>IF('Transaction Data'!$L1933&lt;=10,"Less Expensive","Expensive")</f>
        <v>Expensive</v>
      </c>
      <c r="S1933" s="4">
        <f>WEEKDAY('Transaction Data'!$A1933)</f>
        <v>3</v>
      </c>
      <c r="T1933" s="2" t="str">
        <f>IF(WEEKDAY('Transaction Data'!$A1933,2)&lt;6,"Weekday","Weekend")</f>
        <v>Weekday</v>
      </c>
    </row>
    <row r="1934" ht="15.75" customHeight="1">
      <c r="A1934" s="1">
        <v>45331.0</v>
      </c>
      <c r="B1934" s="2" t="s">
        <v>1896</v>
      </c>
      <c r="C1934" s="2" t="s">
        <v>65</v>
      </c>
      <c r="D1934" s="1">
        <v>37727.0</v>
      </c>
      <c r="E1934" s="2" t="s">
        <v>27</v>
      </c>
      <c r="F1934" s="2">
        <v>228.0</v>
      </c>
      <c r="G1934" s="2" t="s">
        <v>61</v>
      </c>
      <c r="H1934" s="2" t="s">
        <v>24</v>
      </c>
      <c r="I1934" s="2" t="s">
        <v>25</v>
      </c>
      <c r="J1934" s="2" t="str">
        <f t="array" ref="J1934">XLOOKUP('Transaction Data'!$G1934,Product_Code,Biscuit_Brand)</f>
        <v>Choco Delight</v>
      </c>
      <c r="K1934" s="2">
        <f t="array" ref="K1934">XLOOKUP('Transaction Data'!$G1934,Product_Code,Cost)</f>
        <v>3</v>
      </c>
      <c r="L1934" s="2">
        <f t="array" ref="L1934">XLOOKUP('Transaction Data'!$G1934,Product_Code,Unit_Price)</f>
        <v>5</v>
      </c>
      <c r="M1934" s="3">
        <f>'Transaction Data'!$F1934*'Transaction Data'!$K1934</f>
        <v>684</v>
      </c>
      <c r="N1934" s="3">
        <f>'Transaction Data'!$F1934*'Transaction Data'!$L1934</f>
        <v>1140</v>
      </c>
      <c r="O1934" s="3">
        <f>'Transaction Data'!$N1934-'Transaction Data'!$M1934</f>
        <v>456</v>
      </c>
      <c r="P1934" s="2">
        <f>DATEDIF('Transaction Data'!$D1934,'Transaction Data'!$A1934,"y")</f>
        <v>20</v>
      </c>
      <c r="Q1934" s="2" t="str">
        <f>FLOOR('Transaction Data'!$P1934,15)&amp;"-"&amp;FLOOR('Transaction Data'!$P1934,15)+14</f>
        <v>15-29</v>
      </c>
      <c r="R1934" s="2" t="str">
        <f>IF('Transaction Data'!$L1934&lt;=10,"Less Expensive","Expensive")</f>
        <v>Less Expensive</v>
      </c>
      <c r="S1934" s="4">
        <f>WEEKDAY('Transaction Data'!$A1934)</f>
        <v>6</v>
      </c>
      <c r="T1934" s="2" t="str">
        <f>IF(WEEKDAY('Transaction Data'!$A1934,2)&lt;6,"Weekday","Weekend")</f>
        <v>Weekday</v>
      </c>
    </row>
    <row r="1935" ht="15.75" customHeight="1">
      <c r="A1935" s="1">
        <v>45375.0</v>
      </c>
      <c r="B1935" s="2" t="s">
        <v>1897</v>
      </c>
      <c r="C1935" s="2" t="s">
        <v>51</v>
      </c>
      <c r="D1935" s="1">
        <v>24585.0</v>
      </c>
      <c r="E1935" s="2" t="s">
        <v>27</v>
      </c>
      <c r="F1935" s="2">
        <v>280.0</v>
      </c>
      <c r="G1935" s="2" t="s">
        <v>55</v>
      </c>
      <c r="H1935" s="2" t="s">
        <v>29</v>
      </c>
      <c r="I1935" s="2" t="s">
        <v>25</v>
      </c>
      <c r="J1935" s="2" t="str">
        <f t="array" ref="J1935">XLOOKUP('Transaction Data'!$G1935,Product_Code,Biscuit_Brand)</f>
        <v>Vanilla Wafers</v>
      </c>
      <c r="K1935" s="2">
        <f t="array" ref="K1935">XLOOKUP('Transaction Data'!$G1935,Product_Code,Cost)</f>
        <v>18</v>
      </c>
      <c r="L1935" s="2">
        <f t="array" ref="L1935">XLOOKUP('Transaction Data'!$G1935,Product_Code,Unit_Price)</f>
        <v>36</v>
      </c>
      <c r="M1935" s="3">
        <f>'Transaction Data'!$F1935*'Transaction Data'!$K1935</f>
        <v>5040</v>
      </c>
      <c r="N1935" s="3">
        <f>'Transaction Data'!$F1935*'Transaction Data'!$L1935</f>
        <v>10080</v>
      </c>
      <c r="O1935" s="3">
        <f>'Transaction Data'!$N1935-'Transaction Data'!$M1935</f>
        <v>5040</v>
      </c>
      <c r="P1935" s="2">
        <f>DATEDIF('Transaction Data'!$D1935,'Transaction Data'!$A1935,"y")</f>
        <v>56</v>
      </c>
      <c r="Q1935" s="2" t="str">
        <f>FLOOR('Transaction Data'!$P1935,15)&amp;"-"&amp;FLOOR('Transaction Data'!$P1935,15)+14</f>
        <v>45-59</v>
      </c>
      <c r="R1935" s="2" t="str">
        <f>IF('Transaction Data'!$L1935&lt;=10,"Less Expensive","Expensive")</f>
        <v>Expensive</v>
      </c>
      <c r="S1935" s="4">
        <f>WEEKDAY('Transaction Data'!$A1935)</f>
        <v>1</v>
      </c>
      <c r="T1935" s="2" t="str">
        <f>IF(WEEKDAY('Transaction Data'!$A1935,2)&lt;6,"Weekday","Weekend")</f>
        <v>Weekend</v>
      </c>
    </row>
    <row r="1936" ht="15.75" customHeight="1">
      <c r="A1936" s="1">
        <v>45432.0</v>
      </c>
      <c r="B1936" s="2" t="s">
        <v>1898</v>
      </c>
      <c r="C1936" s="2" t="s">
        <v>32</v>
      </c>
      <c r="D1936" s="1">
        <v>32469.0</v>
      </c>
      <c r="E1936" s="2" t="s">
        <v>37</v>
      </c>
      <c r="F1936" s="2">
        <v>354.0</v>
      </c>
      <c r="G1936" s="2" t="s">
        <v>23</v>
      </c>
      <c r="H1936" s="2" t="s">
        <v>34</v>
      </c>
      <c r="I1936" s="2" t="s">
        <v>25</v>
      </c>
      <c r="J1936" s="2" t="str">
        <f t="array" ref="J1936">XLOOKUP('Transaction Data'!$G1936,Product_Code,Biscuit_Brand)</f>
        <v>Cinnamon Swirls</v>
      </c>
      <c r="K1936" s="2">
        <f t="array" ref="K1936">XLOOKUP('Transaction Data'!$G1936,Product_Code,Cost)</f>
        <v>10</v>
      </c>
      <c r="L1936" s="2">
        <f t="array" ref="L1936">XLOOKUP('Transaction Data'!$G1936,Product_Code,Unit_Price)</f>
        <v>14</v>
      </c>
      <c r="M1936" s="3">
        <f>'Transaction Data'!$F1936*'Transaction Data'!$K1936</f>
        <v>3540</v>
      </c>
      <c r="N1936" s="3">
        <f>'Transaction Data'!$F1936*'Transaction Data'!$L1936</f>
        <v>4956</v>
      </c>
      <c r="O1936" s="3">
        <f>'Transaction Data'!$N1936-'Transaction Data'!$M1936</f>
        <v>1416</v>
      </c>
      <c r="P1936" s="2">
        <f>DATEDIF('Transaction Data'!$D1936,'Transaction Data'!$A1936,"y")</f>
        <v>35</v>
      </c>
      <c r="Q1936" s="2" t="str">
        <f>FLOOR('Transaction Data'!$P1936,15)&amp;"-"&amp;FLOOR('Transaction Data'!$P1936,15)+14</f>
        <v>30-44</v>
      </c>
      <c r="R1936" s="2" t="str">
        <f>IF('Transaction Data'!$L1936&lt;=10,"Less Expensive","Expensive")</f>
        <v>Expensive</v>
      </c>
      <c r="S1936" s="4">
        <f>WEEKDAY('Transaction Data'!$A1936)</f>
        <v>2</v>
      </c>
      <c r="T1936" s="2" t="str">
        <f>IF(WEEKDAY('Transaction Data'!$A1936,2)&lt;6,"Weekday","Weekend")</f>
        <v>Weekday</v>
      </c>
    </row>
    <row r="1937" ht="15.75" customHeight="1">
      <c r="A1937" s="1">
        <v>45335.0</v>
      </c>
      <c r="B1937" s="2" t="s">
        <v>1899</v>
      </c>
      <c r="C1937" s="2" t="s">
        <v>54</v>
      </c>
      <c r="D1937" s="1">
        <v>29572.0</v>
      </c>
      <c r="E1937" s="2" t="s">
        <v>27</v>
      </c>
      <c r="F1937" s="2">
        <v>49.0</v>
      </c>
      <c r="G1937" s="2" t="s">
        <v>57</v>
      </c>
      <c r="H1937" s="2" t="s">
        <v>24</v>
      </c>
      <c r="I1937" s="2" t="s">
        <v>25</v>
      </c>
      <c r="J1937" s="2" t="str">
        <f t="array" ref="J1937">XLOOKUP('Transaction Data'!$G1937,Product_Code,Biscuit_Brand)</f>
        <v>Oatmeal Cookies</v>
      </c>
      <c r="K1937" s="2">
        <f t="array" ref="K1937">XLOOKUP('Transaction Data'!$G1937,Product_Code,Cost)</f>
        <v>19</v>
      </c>
      <c r="L1937" s="2">
        <f t="array" ref="L1937">XLOOKUP('Transaction Data'!$G1937,Product_Code,Unit_Price)</f>
        <v>23</v>
      </c>
      <c r="M1937" s="3">
        <f>'Transaction Data'!$F1937*'Transaction Data'!$K1937</f>
        <v>931</v>
      </c>
      <c r="N1937" s="3">
        <f>'Transaction Data'!$F1937*'Transaction Data'!$L1937</f>
        <v>1127</v>
      </c>
      <c r="O1937" s="3">
        <f>'Transaction Data'!$N1937-'Transaction Data'!$M1937</f>
        <v>196</v>
      </c>
      <c r="P1937" s="2">
        <f>DATEDIF('Transaction Data'!$D1937,'Transaction Data'!$A1937,"y")</f>
        <v>43</v>
      </c>
      <c r="Q1937" s="2" t="str">
        <f>FLOOR('Transaction Data'!$P1937,15)&amp;"-"&amp;FLOOR('Transaction Data'!$P1937,15)+14</f>
        <v>30-44</v>
      </c>
      <c r="R1937" s="2" t="str">
        <f>IF('Transaction Data'!$L1937&lt;=10,"Less Expensive","Expensive")</f>
        <v>Expensive</v>
      </c>
      <c r="S1937" s="4">
        <f>WEEKDAY('Transaction Data'!$A1937)</f>
        <v>3</v>
      </c>
      <c r="T1937" s="2" t="str">
        <f>IF(WEEKDAY('Transaction Data'!$A1937,2)&lt;6,"Weekday","Weekend")</f>
        <v>Weekday</v>
      </c>
    </row>
    <row r="1938" ht="15.75" customHeight="1">
      <c r="A1938" s="1">
        <v>45350.0</v>
      </c>
      <c r="B1938" s="2" t="s">
        <v>1900</v>
      </c>
      <c r="C1938" s="2" t="s">
        <v>41</v>
      </c>
      <c r="D1938" s="1">
        <v>29969.0</v>
      </c>
      <c r="E1938" s="2" t="s">
        <v>22</v>
      </c>
      <c r="F1938" s="2">
        <v>437.0</v>
      </c>
      <c r="G1938" s="2" t="s">
        <v>23</v>
      </c>
      <c r="H1938" s="2" t="s">
        <v>29</v>
      </c>
      <c r="I1938" s="2" t="s">
        <v>25</v>
      </c>
      <c r="J1938" s="2" t="str">
        <f t="array" ref="J1938">XLOOKUP('Transaction Data'!$G1938,Product_Code,Biscuit_Brand)</f>
        <v>Cinnamon Swirls</v>
      </c>
      <c r="K1938" s="2">
        <f t="array" ref="K1938">XLOOKUP('Transaction Data'!$G1938,Product_Code,Cost)</f>
        <v>10</v>
      </c>
      <c r="L1938" s="2">
        <f t="array" ref="L1938">XLOOKUP('Transaction Data'!$G1938,Product_Code,Unit_Price)</f>
        <v>14</v>
      </c>
      <c r="M1938" s="3">
        <f>'Transaction Data'!$F1938*'Transaction Data'!$K1938</f>
        <v>4370</v>
      </c>
      <c r="N1938" s="3">
        <f>'Transaction Data'!$F1938*'Transaction Data'!$L1938</f>
        <v>6118</v>
      </c>
      <c r="O1938" s="3">
        <f>'Transaction Data'!$N1938-'Transaction Data'!$M1938</f>
        <v>1748</v>
      </c>
      <c r="P1938" s="2">
        <f>DATEDIF('Transaction Data'!$D1938,'Transaction Data'!$A1938,"y")</f>
        <v>42</v>
      </c>
      <c r="Q1938" s="2" t="str">
        <f>FLOOR('Transaction Data'!$P1938,15)&amp;"-"&amp;FLOOR('Transaction Data'!$P1938,15)+14</f>
        <v>30-44</v>
      </c>
      <c r="R1938" s="2" t="str">
        <f>IF('Transaction Data'!$L1938&lt;=10,"Less Expensive","Expensive")</f>
        <v>Expensive</v>
      </c>
      <c r="S1938" s="4">
        <f>WEEKDAY('Transaction Data'!$A1938)</f>
        <v>4</v>
      </c>
      <c r="T1938" s="2" t="str">
        <f>IF(WEEKDAY('Transaction Data'!$A1938,2)&lt;6,"Weekday","Weekend")</f>
        <v>Weekday</v>
      </c>
    </row>
    <row r="1939" ht="15.75" customHeight="1">
      <c r="A1939" s="1">
        <v>45475.0</v>
      </c>
      <c r="B1939" s="2" t="s">
        <v>1901</v>
      </c>
      <c r="C1939" s="2" t="s">
        <v>41</v>
      </c>
      <c r="D1939" s="1">
        <v>18249.0</v>
      </c>
      <c r="E1939" s="2" t="s">
        <v>63</v>
      </c>
      <c r="F1939" s="2">
        <v>100.0</v>
      </c>
      <c r="G1939" s="2" t="s">
        <v>55</v>
      </c>
      <c r="H1939" s="2" t="s">
        <v>34</v>
      </c>
      <c r="I1939" s="2" t="s">
        <v>25</v>
      </c>
      <c r="J1939" s="2" t="str">
        <f t="array" ref="J1939">XLOOKUP('Transaction Data'!$G1939,Product_Code,Biscuit_Brand)</f>
        <v>Vanilla Wafers</v>
      </c>
      <c r="K1939" s="2">
        <f t="array" ref="K1939">XLOOKUP('Transaction Data'!$G1939,Product_Code,Cost)</f>
        <v>18</v>
      </c>
      <c r="L1939" s="2">
        <f t="array" ref="L1939">XLOOKUP('Transaction Data'!$G1939,Product_Code,Unit_Price)</f>
        <v>36</v>
      </c>
      <c r="M1939" s="3">
        <f>'Transaction Data'!$F1939*'Transaction Data'!$K1939</f>
        <v>1800</v>
      </c>
      <c r="N1939" s="3">
        <f>'Transaction Data'!$F1939*'Transaction Data'!$L1939</f>
        <v>3600</v>
      </c>
      <c r="O1939" s="3">
        <f>'Transaction Data'!$N1939-'Transaction Data'!$M1939</f>
        <v>1800</v>
      </c>
      <c r="P1939" s="2">
        <f>DATEDIF('Transaction Data'!$D1939,'Transaction Data'!$A1939,"y")</f>
        <v>74</v>
      </c>
      <c r="Q1939" s="2" t="str">
        <f>FLOOR('Transaction Data'!$P1939,15)&amp;"-"&amp;FLOOR('Transaction Data'!$P1939,15)+14</f>
        <v>60-74</v>
      </c>
      <c r="R1939" s="2" t="str">
        <f>IF('Transaction Data'!$L1939&lt;=10,"Less Expensive","Expensive")</f>
        <v>Expensive</v>
      </c>
      <c r="S1939" s="4">
        <f>WEEKDAY('Transaction Data'!$A1939)</f>
        <v>3</v>
      </c>
      <c r="T1939" s="2" t="str">
        <f>IF(WEEKDAY('Transaction Data'!$A1939,2)&lt;6,"Weekday","Weekend")</f>
        <v>Weekday</v>
      </c>
    </row>
    <row r="1940" ht="15.75" customHeight="1">
      <c r="A1940" s="1">
        <v>45464.0</v>
      </c>
      <c r="B1940" s="2" t="s">
        <v>1902</v>
      </c>
      <c r="C1940" s="2" t="s">
        <v>65</v>
      </c>
      <c r="D1940" s="1">
        <v>32333.0</v>
      </c>
      <c r="E1940" s="2" t="s">
        <v>37</v>
      </c>
      <c r="F1940" s="2">
        <v>429.0</v>
      </c>
      <c r="G1940" s="2" t="s">
        <v>61</v>
      </c>
      <c r="H1940" s="2" t="s">
        <v>24</v>
      </c>
      <c r="I1940" s="2" t="s">
        <v>25</v>
      </c>
      <c r="J1940" s="2" t="str">
        <f t="array" ref="J1940">XLOOKUP('Transaction Data'!$G1940,Product_Code,Biscuit_Brand)</f>
        <v>Choco Delight</v>
      </c>
      <c r="K1940" s="2">
        <f t="array" ref="K1940">XLOOKUP('Transaction Data'!$G1940,Product_Code,Cost)</f>
        <v>3</v>
      </c>
      <c r="L1940" s="2">
        <f t="array" ref="L1940">XLOOKUP('Transaction Data'!$G1940,Product_Code,Unit_Price)</f>
        <v>5</v>
      </c>
      <c r="M1940" s="3">
        <f>'Transaction Data'!$F1940*'Transaction Data'!$K1940</f>
        <v>1287</v>
      </c>
      <c r="N1940" s="3">
        <f>'Transaction Data'!$F1940*'Transaction Data'!$L1940</f>
        <v>2145</v>
      </c>
      <c r="O1940" s="3">
        <f>'Transaction Data'!$N1940-'Transaction Data'!$M1940</f>
        <v>858</v>
      </c>
      <c r="P1940" s="2">
        <f>DATEDIF('Transaction Data'!$D1940,'Transaction Data'!$A1940,"y")</f>
        <v>35</v>
      </c>
      <c r="Q1940" s="2" t="str">
        <f>FLOOR('Transaction Data'!$P1940,15)&amp;"-"&amp;FLOOR('Transaction Data'!$P1940,15)+14</f>
        <v>30-44</v>
      </c>
      <c r="R1940" s="2" t="str">
        <f>IF('Transaction Data'!$L1940&lt;=10,"Less Expensive","Expensive")</f>
        <v>Less Expensive</v>
      </c>
      <c r="S1940" s="4">
        <f>WEEKDAY('Transaction Data'!$A1940)</f>
        <v>6</v>
      </c>
      <c r="T1940" s="2" t="str">
        <f>IF(WEEKDAY('Transaction Data'!$A1940,2)&lt;6,"Weekday","Weekend")</f>
        <v>Weekday</v>
      </c>
    </row>
    <row r="1941" ht="15.75" customHeight="1">
      <c r="A1941" s="1">
        <v>45321.0</v>
      </c>
      <c r="B1941" s="2" t="s">
        <v>1903</v>
      </c>
      <c r="C1941" s="2" t="s">
        <v>21</v>
      </c>
      <c r="D1941" s="1">
        <v>27973.0</v>
      </c>
      <c r="E1941" s="2" t="s">
        <v>63</v>
      </c>
      <c r="F1941" s="2">
        <v>438.0</v>
      </c>
      <c r="G1941" s="2" t="s">
        <v>44</v>
      </c>
      <c r="H1941" s="2" t="s">
        <v>29</v>
      </c>
      <c r="I1941" s="2" t="s">
        <v>25</v>
      </c>
      <c r="J1941" s="2" t="str">
        <f t="array" ref="J1941">XLOOKUP('Transaction Data'!$G1941,Product_Code,Biscuit_Brand)</f>
        <v>Butter Crunch</v>
      </c>
      <c r="K1941" s="2">
        <f t="array" ref="K1941">XLOOKUP('Transaction Data'!$G1941,Product_Code,Cost)</f>
        <v>10</v>
      </c>
      <c r="L1941" s="2">
        <f t="array" ref="L1941">XLOOKUP('Transaction Data'!$G1941,Product_Code,Unit_Price)</f>
        <v>11</v>
      </c>
      <c r="M1941" s="3">
        <f>'Transaction Data'!$F1941*'Transaction Data'!$K1941</f>
        <v>4380</v>
      </c>
      <c r="N1941" s="3">
        <f>'Transaction Data'!$F1941*'Transaction Data'!$L1941</f>
        <v>4818</v>
      </c>
      <c r="O1941" s="3">
        <f>'Transaction Data'!$N1941-'Transaction Data'!$M1941</f>
        <v>438</v>
      </c>
      <c r="P1941" s="2">
        <f>DATEDIF('Transaction Data'!$D1941,'Transaction Data'!$A1941,"y")</f>
        <v>47</v>
      </c>
      <c r="Q1941" s="2" t="str">
        <f>FLOOR('Transaction Data'!$P1941,15)&amp;"-"&amp;FLOOR('Transaction Data'!$P1941,15)+14</f>
        <v>45-59</v>
      </c>
      <c r="R1941" s="2" t="str">
        <f>IF('Transaction Data'!$L1941&lt;=10,"Less Expensive","Expensive")</f>
        <v>Expensive</v>
      </c>
      <c r="S1941" s="4">
        <f>WEEKDAY('Transaction Data'!$A1941)</f>
        <v>3</v>
      </c>
      <c r="T1941" s="2" t="str">
        <f>IF(WEEKDAY('Transaction Data'!$A1941,2)&lt;6,"Weekday","Weekend")</f>
        <v>Weekday</v>
      </c>
    </row>
    <row r="1942" ht="15.75" customHeight="1">
      <c r="A1942" s="1">
        <v>45496.0</v>
      </c>
      <c r="B1942" s="2" t="s">
        <v>1904</v>
      </c>
      <c r="C1942" s="2" t="s">
        <v>41</v>
      </c>
      <c r="D1942" s="1">
        <v>33961.0</v>
      </c>
      <c r="E1942" s="2" t="s">
        <v>37</v>
      </c>
      <c r="F1942" s="2">
        <v>140.0</v>
      </c>
      <c r="G1942" s="2" t="s">
        <v>28</v>
      </c>
      <c r="H1942" s="2" t="s">
        <v>34</v>
      </c>
      <c r="I1942" s="2" t="s">
        <v>25</v>
      </c>
      <c r="J1942" s="2" t="str">
        <f t="array" ref="J1942">XLOOKUP('Transaction Data'!$G1942,Product_Code,Biscuit_Brand)</f>
        <v>Shortbread</v>
      </c>
      <c r="K1942" s="2">
        <f t="array" ref="K1942">XLOOKUP('Transaction Data'!$G1942,Product_Code,Cost)</f>
        <v>10</v>
      </c>
      <c r="L1942" s="2">
        <f t="array" ref="L1942">XLOOKUP('Transaction Data'!$G1942,Product_Code,Unit_Price)</f>
        <v>45</v>
      </c>
      <c r="M1942" s="3">
        <f>'Transaction Data'!$F1942*'Transaction Data'!$K1942</f>
        <v>1400</v>
      </c>
      <c r="N1942" s="3">
        <f>'Transaction Data'!$F1942*'Transaction Data'!$L1942</f>
        <v>6300</v>
      </c>
      <c r="O1942" s="3">
        <f>'Transaction Data'!$N1942-'Transaction Data'!$M1942</f>
        <v>4900</v>
      </c>
      <c r="P1942" s="2">
        <f>DATEDIF('Transaction Data'!$D1942,'Transaction Data'!$A1942,"y")</f>
        <v>31</v>
      </c>
      <c r="Q1942" s="2" t="str">
        <f>FLOOR('Transaction Data'!$P1942,15)&amp;"-"&amp;FLOOR('Transaction Data'!$P1942,15)+14</f>
        <v>30-44</v>
      </c>
      <c r="R1942" s="2" t="str">
        <f>IF('Transaction Data'!$L1942&lt;=10,"Less Expensive","Expensive")</f>
        <v>Expensive</v>
      </c>
      <c r="S1942" s="4">
        <f>WEEKDAY('Transaction Data'!$A1942)</f>
        <v>3</v>
      </c>
      <c r="T1942" s="2" t="str">
        <f>IF(WEEKDAY('Transaction Data'!$A1942,2)&lt;6,"Weekday","Weekend")</f>
        <v>Weekday</v>
      </c>
    </row>
    <row r="1943" ht="15.75" customHeight="1">
      <c r="A1943" s="1">
        <v>45440.0</v>
      </c>
      <c r="B1943" s="2" t="s">
        <v>1905</v>
      </c>
      <c r="C1943" s="2" t="s">
        <v>21</v>
      </c>
      <c r="D1943" s="1">
        <v>34715.0</v>
      </c>
      <c r="E1943" s="2" t="s">
        <v>37</v>
      </c>
      <c r="F1943" s="2">
        <v>157.0</v>
      </c>
      <c r="G1943" s="2" t="s">
        <v>38</v>
      </c>
      <c r="H1943" s="2" t="s">
        <v>24</v>
      </c>
      <c r="I1943" s="2" t="s">
        <v>25</v>
      </c>
      <c r="J1943" s="2" t="str">
        <f t="array" ref="J1943">XLOOKUP('Transaction Data'!$G1943,Product_Code,Biscuit_Brand)</f>
        <v>Ginger Snaps</v>
      </c>
      <c r="K1943" s="2">
        <f t="array" ref="K1943">XLOOKUP('Transaction Data'!$G1943,Product_Code,Cost)</f>
        <v>14</v>
      </c>
      <c r="L1943" s="2">
        <f t="array" ref="L1943">XLOOKUP('Transaction Data'!$G1943,Product_Code,Unit_Price)</f>
        <v>28</v>
      </c>
      <c r="M1943" s="3">
        <f>'Transaction Data'!$F1943*'Transaction Data'!$K1943</f>
        <v>2198</v>
      </c>
      <c r="N1943" s="3">
        <f>'Transaction Data'!$F1943*'Transaction Data'!$L1943</f>
        <v>4396</v>
      </c>
      <c r="O1943" s="3">
        <f>'Transaction Data'!$N1943-'Transaction Data'!$M1943</f>
        <v>2198</v>
      </c>
      <c r="P1943" s="2">
        <f>DATEDIF('Transaction Data'!$D1943,'Transaction Data'!$A1943,"y")</f>
        <v>29</v>
      </c>
      <c r="Q1943" s="2" t="str">
        <f>FLOOR('Transaction Data'!$P1943,15)&amp;"-"&amp;FLOOR('Transaction Data'!$P1943,15)+14</f>
        <v>15-29</v>
      </c>
      <c r="R1943" s="2" t="str">
        <f>IF('Transaction Data'!$L1943&lt;=10,"Less Expensive","Expensive")</f>
        <v>Expensive</v>
      </c>
      <c r="S1943" s="4">
        <f>WEEKDAY('Transaction Data'!$A1943)</f>
        <v>3</v>
      </c>
      <c r="T1943" s="2" t="str">
        <f>IF(WEEKDAY('Transaction Data'!$A1943,2)&lt;6,"Weekday","Weekend")</f>
        <v>Weekday</v>
      </c>
    </row>
    <row r="1944" ht="15.75" customHeight="1">
      <c r="A1944" s="1">
        <v>45439.0</v>
      </c>
      <c r="B1944" s="2" t="s">
        <v>1906</v>
      </c>
      <c r="C1944" s="2" t="s">
        <v>69</v>
      </c>
      <c r="D1944" s="1">
        <v>17693.0</v>
      </c>
      <c r="E1944" s="2" t="s">
        <v>22</v>
      </c>
      <c r="F1944" s="2">
        <v>395.0</v>
      </c>
      <c r="G1944" s="2" t="s">
        <v>23</v>
      </c>
      <c r="H1944" s="2" t="s">
        <v>29</v>
      </c>
      <c r="I1944" s="2" t="s">
        <v>25</v>
      </c>
      <c r="J1944" s="2" t="str">
        <f t="array" ref="J1944">XLOOKUP('Transaction Data'!$G1944,Product_Code,Biscuit_Brand)</f>
        <v>Cinnamon Swirls</v>
      </c>
      <c r="K1944" s="2">
        <f t="array" ref="K1944">XLOOKUP('Transaction Data'!$G1944,Product_Code,Cost)</f>
        <v>10</v>
      </c>
      <c r="L1944" s="2">
        <f t="array" ref="L1944">XLOOKUP('Transaction Data'!$G1944,Product_Code,Unit_Price)</f>
        <v>14</v>
      </c>
      <c r="M1944" s="3">
        <f>'Transaction Data'!$F1944*'Transaction Data'!$K1944</f>
        <v>3950</v>
      </c>
      <c r="N1944" s="3">
        <f>'Transaction Data'!$F1944*'Transaction Data'!$L1944</f>
        <v>5530</v>
      </c>
      <c r="O1944" s="3">
        <f>'Transaction Data'!$N1944-'Transaction Data'!$M1944</f>
        <v>1580</v>
      </c>
      <c r="P1944" s="2">
        <f>DATEDIF('Transaction Data'!$D1944,'Transaction Data'!$A1944,"y")</f>
        <v>75</v>
      </c>
      <c r="Q1944" s="2" t="str">
        <f>FLOOR('Transaction Data'!$P1944,15)&amp;"-"&amp;FLOOR('Transaction Data'!$P1944,15)+14</f>
        <v>75-89</v>
      </c>
      <c r="R1944" s="2" t="str">
        <f>IF('Transaction Data'!$L1944&lt;=10,"Less Expensive","Expensive")</f>
        <v>Expensive</v>
      </c>
      <c r="S1944" s="4">
        <f>WEEKDAY('Transaction Data'!$A1944)</f>
        <v>2</v>
      </c>
      <c r="T1944" s="2" t="str">
        <f>IF(WEEKDAY('Transaction Data'!$A1944,2)&lt;6,"Weekday","Weekend")</f>
        <v>Weekday</v>
      </c>
    </row>
    <row r="1945" ht="15.75" customHeight="1">
      <c r="A1945" s="1">
        <v>45379.0</v>
      </c>
      <c r="B1945" s="2" t="s">
        <v>1907</v>
      </c>
      <c r="C1945" s="2" t="s">
        <v>21</v>
      </c>
      <c r="D1945" s="1">
        <v>38899.0</v>
      </c>
      <c r="E1945" s="2" t="s">
        <v>22</v>
      </c>
      <c r="F1945" s="2">
        <v>27.0</v>
      </c>
      <c r="G1945" s="2" t="s">
        <v>57</v>
      </c>
      <c r="H1945" s="2" t="s">
        <v>34</v>
      </c>
      <c r="I1945" s="2" t="s">
        <v>25</v>
      </c>
      <c r="J1945" s="2" t="str">
        <f t="array" ref="J1945">XLOOKUP('Transaction Data'!$G1945,Product_Code,Biscuit_Brand)</f>
        <v>Oatmeal Cookies</v>
      </c>
      <c r="K1945" s="2">
        <f t="array" ref="K1945">XLOOKUP('Transaction Data'!$G1945,Product_Code,Cost)</f>
        <v>19</v>
      </c>
      <c r="L1945" s="2">
        <f t="array" ref="L1945">XLOOKUP('Transaction Data'!$G1945,Product_Code,Unit_Price)</f>
        <v>23</v>
      </c>
      <c r="M1945" s="3">
        <f>'Transaction Data'!$F1945*'Transaction Data'!$K1945</f>
        <v>513</v>
      </c>
      <c r="N1945" s="3">
        <f>'Transaction Data'!$F1945*'Transaction Data'!$L1945</f>
        <v>621</v>
      </c>
      <c r="O1945" s="3">
        <f>'Transaction Data'!$N1945-'Transaction Data'!$M1945</f>
        <v>108</v>
      </c>
      <c r="P1945" s="2">
        <f>DATEDIF('Transaction Data'!$D1945,'Transaction Data'!$A1945,"y")</f>
        <v>17</v>
      </c>
      <c r="Q1945" s="2" t="str">
        <f>FLOOR('Transaction Data'!$P1945,15)&amp;"-"&amp;FLOOR('Transaction Data'!$P1945,15)+14</f>
        <v>15-29</v>
      </c>
      <c r="R1945" s="2" t="str">
        <f>IF('Transaction Data'!$L1945&lt;=10,"Less Expensive","Expensive")</f>
        <v>Expensive</v>
      </c>
      <c r="S1945" s="4">
        <f>WEEKDAY('Transaction Data'!$A1945)</f>
        <v>5</v>
      </c>
      <c r="T1945" s="2" t="str">
        <f>IF(WEEKDAY('Transaction Data'!$A1945,2)&lt;6,"Weekday","Weekend")</f>
        <v>Weekday</v>
      </c>
    </row>
    <row r="1946" ht="15.75" customHeight="1">
      <c r="A1946" s="1">
        <v>45353.0</v>
      </c>
      <c r="B1946" s="2" t="s">
        <v>1908</v>
      </c>
      <c r="C1946" s="2" t="s">
        <v>72</v>
      </c>
      <c r="D1946" s="1">
        <v>21390.0</v>
      </c>
      <c r="E1946" s="2" t="s">
        <v>63</v>
      </c>
      <c r="F1946" s="2">
        <v>130.0</v>
      </c>
      <c r="G1946" s="2" t="s">
        <v>33</v>
      </c>
      <c r="H1946" s="2" t="s">
        <v>24</v>
      </c>
      <c r="I1946" s="2" t="s">
        <v>25</v>
      </c>
      <c r="J1946" s="2" t="str">
        <f t="array" ref="J1946">XLOOKUP('Transaction Data'!$G1946,Product_Code,Biscuit_Brand)</f>
        <v>Caramel Biscuits</v>
      </c>
      <c r="K1946" s="2">
        <f t="array" ref="K1946">XLOOKUP('Transaction Data'!$G1946,Product_Code,Cost)</f>
        <v>18</v>
      </c>
      <c r="L1946" s="2">
        <f t="array" ref="L1946">XLOOKUP('Transaction Data'!$G1946,Product_Code,Unit_Price)</f>
        <v>22</v>
      </c>
      <c r="M1946" s="3">
        <f>'Transaction Data'!$F1946*'Transaction Data'!$K1946</f>
        <v>2340</v>
      </c>
      <c r="N1946" s="3">
        <f>'Transaction Data'!$F1946*'Transaction Data'!$L1946</f>
        <v>2860</v>
      </c>
      <c r="O1946" s="3">
        <f>'Transaction Data'!$N1946-'Transaction Data'!$M1946</f>
        <v>520</v>
      </c>
      <c r="P1946" s="2">
        <f>DATEDIF('Transaction Data'!$D1946,'Transaction Data'!$A1946,"y")</f>
        <v>65</v>
      </c>
      <c r="Q1946" s="2" t="str">
        <f>FLOOR('Transaction Data'!$P1946,15)&amp;"-"&amp;FLOOR('Transaction Data'!$P1946,15)+14</f>
        <v>60-74</v>
      </c>
      <c r="R1946" s="2" t="str">
        <f>IF('Transaction Data'!$L1946&lt;=10,"Less Expensive","Expensive")</f>
        <v>Expensive</v>
      </c>
      <c r="S1946" s="4">
        <f>WEEKDAY('Transaction Data'!$A1946)</f>
        <v>7</v>
      </c>
      <c r="T1946" s="2" t="str">
        <f>IF(WEEKDAY('Transaction Data'!$A1946,2)&lt;6,"Weekday","Weekend")</f>
        <v>Weekend</v>
      </c>
    </row>
    <row r="1947" ht="15.75" customHeight="1">
      <c r="A1947" s="1">
        <v>45432.0</v>
      </c>
      <c r="B1947" s="2" t="s">
        <v>1909</v>
      </c>
      <c r="C1947" s="2" t="s">
        <v>78</v>
      </c>
      <c r="D1947" s="1">
        <v>30063.0</v>
      </c>
      <c r="E1947" s="2" t="s">
        <v>63</v>
      </c>
      <c r="F1947" s="2">
        <v>183.0</v>
      </c>
      <c r="G1947" s="2" t="s">
        <v>23</v>
      </c>
      <c r="H1947" s="2" t="s">
        <v>29</v>
      </c>
      <c r="I1947" s="2" t="s">
        <v>25</v>
      </c>
      <c r="J1947" s="2" t="str">
        <f t="array" ref="J1947">XLOOKUP('Transaction Data'!$G1947,Product_Code,Biscuit_Brand)</f>
        <v>Cinnamon Swirls</v>
      </c>
      <c r="K1947" s="2">
        <f t="array" ref="K1947">XLOOKUP('Transaction Data'!$G1947,Product_Code,Cost)</f>
        <v>10</v>
      </c>
      <c r="L1947" s="2">
        <f t="array" ref="L1947">XLOOKUP('Transaction Data'!$G1947,Product_Code,Unit_Price)</f>
        <v>14</v>
      </c>
      <c r="M1947" s="3">
        <f>'Transaction Data'!$F1947*'Transaction Data'!$K1947</f>
        <v>1830</v>
      </c>
      <c r="N1947" s="3">
        <f>'Transaction Data'!$F1947*'Transaction Data'!$L1947</f>
        <v>2562</v>
      </c>
      <c r="O1947" s="3">
        <f>'Transaction Data'!$N1947-'Transaction Data'!$M1947</f>
        <v>732</v>
      </c>
      <c r="P1947" s="2">
        <f>DATEDIF('Transaction Data'!$D1947,'Transaction Data'!$A1947,"y")</f>
        <v>42</v>
      </c>
      <c r="Q1947" s="2" t="str">
        <f>FLOOR('Transaction Data'!$P1947,15)&amp;"-"&amp;FLOOR('Transaction Data'!$P1947,15)+14</f>
        <v>30-44</v>
      </c>
      <c r="R1947" s="2" t="str">
        <f>IF('Transaction Data'!$L1947&lt;=10,"Less Expensive","Expensive")</f>
        <v>Expensive</v>
      </c>
      <c r="S1947" s="4">
        <f>WEEKDAY('Transaction Data'!$A1947)</f>
        <v>2</v>
      </c>
      <c r="T1947" s="2" t="str">
        <f>IF(WEEKDAY('Transaction Data'!$A1947,2)&lt;6,"Weekday","Weekend")</f>
        <v>Weekday</v>
      </c>
    </row>
    <row r="1948" ht="15.75" customHeight="1">
      <c r="A1948" s="1">
        <v>45321.0</v>
      </c>
      <c r="B1948" s="2" t="s">
        <v>1910</v>
      </c>
      <c r="C1948" s="2" t="s">
        <v>72</v>
      </c>
      <c r="D1948" s="1">
        <v>24166.0</v>
      </c>
      <c r="E1948" s="2" t="s">
        <v>22</v>
      </c>
      <c r="F1948" s="2">
        <v>476.0</v>
      </c>
      <c r="G1948" s="2" t="s">
        <v>28</v>
      </c>
      <c r="H1948" s="2" t="s">
        <v>34</v>
      </c>
      <c r="I1948" s="2" t="s">
        <v>25</v>
      </c>
      <c r="J1948" s="2" t="str">
        <f t="array" ref="J1948">XLOOKUP('Transaction Data'!$G1948,Product_Code,Biscuit_Brand)</f>
        <v>Shortbread</v>
      </c>
      <c r="K1948" s="2">
        <f t="array" ref="K1948">XLOOKUP('Transaction Data'!$G1948,Product_Code,Cost)</f>
        <v>10</v>
      </c>
      <c r="L1948" s="2">
        <f t="array" ref="L1948">XLOOKUP('Transaction Data'!$G1948,Product_Code,Unit_Price)</f>
        <v>45</v>
      </c>
      <c r="M1948" s="3">
        <f>'Transaction Data'!$F1948*'Transaction Data'!$K1948</f>
        <v>4760</v>
      </c>
      <c r="N1948" s="3">
        <f>'Transaction Data'!$F1948*'Transaction Data'!$L1948</f>
        <v>21420</v>
      </c>
      <c r="O1948" s="3">
        <f>'Transaction Data'!$N1948-'Transaction Data'!$M1948</f>
        <v>16660</v>
      </c>
      <c r="P1948" s="2">
        <f>DATEDIF('Transaction Data'!$D1948,'Transaction Data'!$A1948,"y")</f>
        <v>57</v>
      </c>
      <c r="Q1948" s="2" t="str">
        <f>FLOOR('Transaction Data'!$P1948,15)&amp;"-"&amp;FLOOR('Transaction Data'!$P1948,15)+14</f>
        <v>45-59</v>
      </c>
      <c r="R1948" s="2" t="str">
        <f>IF('Transaction Data'!$L1948&lt;=10,"Less Expensive","Expensive")</f>
        <v>Expensive</v>
      </c>
      <c r="S1948" s="4">
        <f>WEEKDAY('Transaction Data'!$A1948)</f>
        <v>3</v>
      </c>
      <c r="T1948" s="2" t="str">
        <f>IF(WEEKDAY('Transaction Data'!$A1948,2)&lt;6,"Weekday","Weekend")</f>
        <v>Weekday</v>
      </c>
    </row>
    <row r="1949" ht="15.75" customHeight="1">
      <c r="A1949" s="1">
        <v>45384.0</v>
      </c>
      <c r="B1949" s="2" t="s">
        <v>1911</v>
      </c>
      <c r="C1949" s="2" t="s">
        <v>47</v>
      </c>
      <c r="D1949" s="1">
        <v>30850.0</v>
      </c>
      <c r="E1949" s="2" t="s">
        <v>63</v>
      </c>
      <c r="F1949" s="2">
        <v>110.0</v>
      </c>
      <c r="G1949" s="2" t="s">
        <v>48</v>
      </c>
      <c r="H1949" s="2" t="s">
        <v>24</v>
      </c>
      <c r="I1949" s="2" t="s">
        <v>25</v>
      </c>
      <c r="J1949" s="2" t="str">
        <f t="array" ref="J1949">XLOOKUP('Transaction Data'!$G1949,Product_Code,Biscuit_Brand)</f>
        <v>Lemon Crisps</v>
      </c>
      <c r="K1949" s="2">
        <f t="array" ref="K1949">XLOOKUP('Transaction Data'!$G1949,Product_Code,Cost)</f>
        <v>7</v>
      </c>
      <c r="L1949" s="2">
        <f t="array" ref="L1949">XLOOKUP('Transaction Data'!$G1949,Product_Code,Unit_Price)</f>
        <v>9</v>
      </c>
      <c r="M1949" s="3">
        <f>'Transaction Data'!$F1949*'Transaction Data'!$K1949</f>
        <v>770</v>
      </c>
      <c r="N1949" s="3">
        <f>'Transaction Data'!$F1949*'Transaction Data'!$L1949</f>
        <v>990</v>
      </c>
      <c r="O1949" s="3">
        <f>'Transaction Data'!$N1949-'Transaction Data'!$M1949</f>
        <v>220</v>
      </c>
      <c r="P1949" s="2">
        <f>DATEDIF('Transaction Data'!$D1949,'Transaction Data'!$A1949,"y")</f>
        <v>39</v>
      </c>
      <c r="Q1949" s="2" t="str">
        <f>FLOOR('Transaction Data'!$P1949,15)&amp;"-"&amp;FLOOR('Transaction Data'!$P1949,15)+14</f>
        <v>30-44</v>
      </c>
      <c r="R1949" s="2" t="str">
        <f>IF('Transaction Data'!$L1949&lt;=10,"Less Expensive","Expensive")</f>
        <v>Less Expensive</v>
      </c>
      <c r="S1949" s="4">
        <f>WEEKDAY('Transaction Data'!$A1949)</f>
        <v>3</v>
      </c>
      <c r="T1949" s="2" t="str">
        <f>IF(WEEKDAY('Transaction Data'!$A1949,2)&lt;6,"Weekday","Weekend")</f>
        <v>Weekday</v>
      </c>
    </row>
    <row r="1950" ht="15.75" customHeight="1">
      <c r="A1950" s="1">
        <v>45468.0</v>
      </c>
      <c r="B1950" s="2" t="s">
        <v>1912</v>
      </c>
      <c r="C1950" s="2" t="s">
        <v>32</v>
      </c>
      <c r="D1950" s="1">
        <v>31157.0</v>
      </c>
      <c r="E1950" s="2" t="s">
        <v>27</v>
      </c>
      <c r="F1950" s="2">
        <v>185.0</v>
      </c>
      <c r="G1950" s="2" t="s">
        <v>57</v>
      </c>
      <c r="H1950" s="2" t="s">
        <v>29</v>
      </c>
      <c r="I1950" s="2" t="s">
        <v>25</v>
      </c>
      <c r="J1950" s="2" t="str">
        <f t="array" ref="J1950">XLOOKUP('Transaction Data'!$G1950,Product_Code,Biscuit_Brand)</f>
        <v>Oatmeal Cookies</v>
      </c>
      <c r="K1950" s="2">
        <f t="array" ref="K1950">XLOOKUP('Transaction Data'!$G1950,Product_Code,Cost)</f>
        <v>19</v>
      </c>
      <c r="L1950" s="2">
        <f t="array" ref="L1950">XLOOKUP('Transaction Data'!$G1950,Product_Code,Unit_Price)</f>
        <v>23</v>
      </c>
      <c r="M1950" s="3">
        <f>'Transaction Data'!$F1950*'Transaction Data'!$K1950</f>
        <v>3515</v>
      </c>
      <c r="N1950" s="3">
        <f>'Transaction Data'!$F1950*'Transaction Data'!$L1950</f>
        <v>4255</v>
      </c>
      <c r="O1950" s="3">
        <f>'Transaction Data'!$N1950-'Transaction Data'!$M1950</f>
        <v>740</v>
      </c>
      <c r="P1950" s="2">
        <f>DATEDIF('Transaction Data'!$D1950,'Transaction Data'!$A1950,"y")</f>
        <v>39</v>
      </c>
      <c r="Q1950" s="2" t="str">
        <f>FLOOR('Transaction Data'!$P1950,15)&amp;"-"&amp;FLOOR('Transaction Data'!$P1950,15)+14</f>
        <v>30-44</v>
      </c>
      <c r="R1950" s="2" t="str">
        <f>IF('Transaction Data'!$L1950&lt;=10,"Less Expensive","Expensive")</f>
        <v>Expensive</v>
      </c>
      <c r="S1950" s="4">
        <f>WEEKDAY('Transaction Data'!$A1950)</f>
        <v>3</v>
      </c>
      <c r="T1950" s="2" t="str">
        <f>IF(WEEKDAY('Transaction Data'!$A1950,2)&lt;6,"Weekday","Weekend")</f>
        <v>Weekday</v>
      </c>
    </row>
    <row r="1951" ht="15.75" customHeight="1">
      <c r="A1951" s="1">
        <v>45431.0</v>
      </c>
      <c r="B1951" s="2" t="s">
        <v>1913</v>
      </c>
      <c r="C1951" s="2" t="s">
        <v>51</v>
      </c>
      <c r="D1951" s="1">
        <v>24300.0</v>
      </c>
      <c r="E1951" s="2" t="s">
        <v>63</v>
      </c>
      <c r="F1951" s="2">
        <v>42.0</v>
      </c>
      <c r="G1951" s="2" t="s">
        <v>60</v>
      </c>
      <c r="H1951" s="2" t="s">
        <v>34</v>
      </c>
      <c r="I1951" s="2" t="s">
        <v>25</v>
      </c>
      <c r="J1951" s="2" t="str">
        <f t="array" ref="J1951">XLOOKUP('Transaction Data'!$G1951,Product_Code,Biscuit_Brand)</f>
        <v>Peanut Butter Bites</v>
      </c>
      <c r="K1951" s="2">
        <f t="array" ref="K1951">XLOOKUP('Transaction Data'!$G1951,Product_Code,Cost)</f>
        <v>5</v>
      </c>
      <c r="L1951" s="2">
        <f t="array" ref="L1951">XLOOKUP('Transaction Data'!$G1951,Product_Code,Unit_Price)</f>
        <v>7</v>
      </c>
      <c r="M1951" s="3">
        <f>'Transaction Data'!$F1951*'Transaction Data'!$K1951</f>
        <v>210</v>
      </c>
      <c r="N1951" s="3">
        <f>'Transaction Data'!$F1951*'Transaction Data'!$L1951</f>
        <v>294</v>
      </c>
      <c r="O1951" s="3">
        <f>'Transaction Data'!$N1951-'Transaction Data'!$M1951</f>
        <v>84</v>
      </c>
      <c r="P1951" s="2">
        <f>DATEDIF('Transaction Data'!$D1951,'Transaction Data'!$A1951,"y")</f>
        <v>57</v>
      </c>
      <c r="Q1951" s="2" t="str">
        <f>FLOOR('Transaction Data'!$P1951,15)&amp;"-"&amp;FLOOR('Transaction Data'!$P1951,15)+14</f>
        <v>45-59</v>
      </c>
      <c r="R1951" s="2" t="str">
        <f>IF('Transaction Data'!$L1951&lt;=10,"Less Expensive","Expensive")</f>
        <v>Less Expensive</v>
      </c>
      <c r="S1951" s="4">
        <f>WEEKDAY('Transaction Data'!$A1951)</f>
        <v>1</v>
      </c>
      <c r="T1951" s="2" t="str">
        <f>IF(WEEKDAY('Transaction Data'!$A1951,2)&lt;6,"Weekday","Weekend")</f>
        <v>Weekend</v>
      </c>
    </row>
    <row r="1952" ht="15.75" customHeight="1">
      <c r="A1952" s="1">
        <v>45377.0</v>
      </c>
      <c r="B1952" s="2" t="s">
        <v>1914</v>
      </c>
      <c r="C1952" s="2" t="s">
        <v>47</v>
      </c>
      <c r="D1952" s="1">
        <v>28202.0</v>
      </c>
      <c r="E1952" s="2" t="s">
        <v>27</v>
      </c>
      <c r="F1952" s="2">
        <v>406.0</v>
      </c>
      <c r="G1952" s="2" t="s">
        <v>23</v>
      </c>
      <c r="H1952" s="2" t="s">
        <v>24</v>
      </c>
      <c r="I1952" s="2" t="s">
        <v>25</v>
      </c>
      <c r="J1952" s="2" t="str">
        <f t="array" ref="J1952">XLOOKUP('Transaction Data'!$G1952,Product_Code,Biscuit_Brand)</f>
        <v>Cinnamon Swirls</v>
      </c>
      <c r="K1952" s="2">
        <f t="array" ref="K1952">XLOOKUP('Transaction Data'!$G1952,Product_Code,Cost)</f>
        <v>10</v>
      </c>
      <c r="L1952" s="2">
        <f t="array" ref="L1952">XLOOKUP('Transaction Data'!$G1952,Product_Code,Unit_Price)</f>
        <v>14</v>
      </c>
      <c r="M1952" s="3">
        <f>'Transaction Data'!$F1952*'Transaction Data'!$K1952</f>
        <v>4060</v>
      </c>
      <c r="N1952" s="3">
        <f>'Transaction Data'!$F1952*'Transaction Data'!$L1952</f>
        <v>5684</v>
      </c>
      <c r="O1952" s="3">
        <f>'Transaction Data'!$N1952-'Transaction Data'!$M1952</f>
        <v>1624</v>
      </c>
      <c r="P1952" s="2">
        <f>DATEDIF('Transaction Data'!$D1952,'Transaction Data'!$A1952,"y")</f>
        <v>47</v>
      </c>
      <c r="Q1952" s="2" t="str">
        <f>FLOOR('Transaction Data'!$P1952,15)&amp;"-"&amp;FLOOR('Transaction Data'!$P1952,15)+14</f>
        <v>45-59</v>
      </c>
      <c r="R1952" s="2" t="str">
        <f>IF('Transaction Data'!$L1952&lt;=10,"Less Expensive","Expensive")</f>
        <v>Expensive</v>
      </c>
      <c r="S1952" s="4">
        <f>WEEKDAY('Transaction Data'!$A1952)</f>
        <v>3</v>
      </c>
      <c r="T1952" s="2" t="str">
        <f>IF(WEEKDAY('Transaction Data'!$A1952,2)&lt;6,"Weekday","Weekend")</f>
        <v>Weekday</v>
      </c>
    </row>
    <row r="1953" ht="15.75" customHeight="1">
      <c r="A1953" s="1">
        <v>45473.0</v>
      </c>
      <c r="B1953" s="2" t="s">
        <v>1915</v>
      </c>
      <c r="C1953" s="2" t="s">
        <v>72</v>
      </c>
      <c r="D1953" s="1">
        <v>20064.0</v>
      </c>
      <c r="E1953" s="2" t="s">
        <v>63</v>
      </c>
      <c r="F1953" s="2">
        <v>448.0</v>
      </c>
      <c r="G1953" s="2" t="s">
        <v>44</v>
      </c>
      <c r="H1953" s="2" t="s">
        <v>29</v>
      </c>
      <c r="I1953" s="2" t="s">
        <v>25</v>
      </c>
      <c r="J1953" s="2" t="str">
        <f t="array" ref="J1953">XLOOKUP('Transaction Data'!$G1953,Product_Code,Biscuit_Brand)</f>
        <v>Butter Crunch</v>
      </c>
      <c r="K1953" s="2">
        <f t="array" ref="K1953">XLOOKUP('Transaction Data'!$G1953,Product_Code,Cost)</f>
        <v>10</v>
      </c>
      <c r="L1953" s="2">
        <f t="array" ref="L1953">XLOOKUP('Transaction Data'!$G1953,Product_Code,Unit_Price)</f>
        <v>11</v>
      </c>
      <c r="M1953" s="3">
        <f>'Transaction Data'!$F1953*'Transaction Data'!$K1953</f>
        <v>4480</v>
      </c>
      <c r="N1953" s="3">
        <f>'Transaction Data'!$F1953*'Transaction Data'!$L1953</f>
        <v>4928</v>
      </c>
      <c r="O1953" s="3">
        <f>'Transaction Data'!$N1953-'Transaction Data'!$M1953</f>
        <v>448</v>
      </c>
      <c r="P1953" s="2">
        <f>DATEDIF('Transaction Data'!$D1953,'Transaction Data'!$A1953,"y")</f>
        <v>69</v>
      </c>
      <c r="Q1953" s="2" t="str">
        <f>FLOOR('Transaction Data'!$P1953,15)&amp;"-"&amp;FLOOR('Transaction Data'!$P1953,15)+14</f>
        <v>60-74</v>
      </c>
      <c r="R1953" s="2" t="str">
        <f>IF('Transaction Data'!$L1953&lt;=10,"Less Expensive","Expensive")</f>
        <v>Expensive</v>
      </c>
      <c r="S1953" s="4">
        <f>WEEKDAY('Transaction Data'!$A1953)</f>
        <v>1</v>
      </c>
      <c r="T1953" s="2" t="str">
        <f>IF(WEEKDAY('Transaction Data'!$A1953,2)&lt;6,"Weekday","Weekend")</f>
        <v>Weekend</v>
      </c>
    </row>
    <row r="1954" ht="15.75" customHeight="1">
      <c r="A1954" s="1">
        <v>45432.0</v>
      </c>
      <c r="B1954" s="2" t="s">
        <v>1916</v>
      </c>
      <c r="C1954" s="2" t="s">
        <v>47</v>
      </c>
      <c r="D1954" s="1">
        <v>32532.0</v>
      </c>
      <c r="E1954" s="2" t="s">
        <v>37</v>
      </c>
      <c r="F1954" s="2">
        <v>106.0</v>
      </c>
      <c r="G1954" s="2" t="s">
        <v>23</v>
      </c>
      <c r="H1954" s="2" t="s">
        <v>34</v>
      </c>
      <c r="I1954" s="2" t="s">
        <v>25</v>
      </c>
      <c r="J1954" s="2" t="str">
        <f t="array" ref="J1954">XLOOKUP('Transaction Data'!$G1954,Product_Code,Biscuit_Brand)</f>
        <v>Cinnamon Swirls</v>
      </c>
      <c r="K1954" s="2">
        <f t="array" ref="K1954">XLOOKUP('Transaction Data'!$G1954,Product_Code,Cost)</f>
        <v>10</v>
      </c>
      <c r="L1954" s="2">
        <f t="array" ref="L1954">XLOOKUP('Transaction Data'!$G1954,Product_Code,Unit_Price)</f>
        <v>14</v>
      </c>
      <c r="M1954" s="3">
        <f>'Transaction Data'!$F1954*'Transaction Data'!$K1954</f>
        <v>1060</v>
      </c>
      <c r="N1954" s="3">
        <f>'Transaction Data'!$F1954*'Transaction Data'!$L1954</f>
        <v>1484</v>
      </c>
      <c r="O1954" s="3">
        <f>'Transaction Data'!$N1954-'Transaction Data'!$M1954</f>
        <v>424</v>
      </c>
      <c r="P1954" s="2">
        <f>DATEDIF('Transaction Data'!$D1954,'Transaction Data'!$A1954,"y")</f>
        <v>35</v>
      </c>
      <c r="Q1954" s="2" t="str">
        <f>FLOOR('Transaction Data'!$P1954,15)&amp;"-"&amp;FLOOR('Transaction Data'!$P1954,15)+14</f>
        <v>30-44</v>
      </c>
      <c r="R1954" s="2" t="str">
        <f>IF('Transaction Data'!$L1954&lt;=10,"Less Expensive","Expensive")</f>
        <v>Expensive</v>
      </c>
      <c r="S1954" s="4">
        <f>WEEKDAY('Transaction Data'!$A1954)</f>
        <v>2</v>
      </c>
      <c r="T1954" s="2" t="str">
        <f>IF(WEEKDAY('Transaction Data'!$A1954,2)&lt;6,"Weekday","Weekend")</f>
        <v>Weekday</v>
      </c>
    </row>
    <row r="1955" ht="15.75" customHeight="1">
      <c r="A1955" s="1">
        <v>45364.0</v>
      </c>
      <c r="B1955" s="2" t="s">
        <v>1917</v>
      </c>
      <c r="C1955" s="2" t="s">
        <v>54</v>
      </c>
      <c r="D1955" s="1">
        <v>19940.0</v>
      </c>
      <c r="E1955" s="2" t="s">
        <v>27</v>
      </c>
      <c r="F1955" s="2">
        <v>317.0</v>
      </c>
      <c r="G1955" s="2" t="s">
        <v>61</v>
      </c>
      <c r="H1955" s="2" t="s">
        <v>24</v>
      </c>
      <c r="I1955" s="2" t="s">
        <v>25</v>
      </c>
      <c r="J1955" s="2" t="str">
        <f t="array" ref="J1955">XLOOKUP('Transaction Data'!$G1955,Product_Code,Biscuit_Brand)</f>
        <v>Choco Delight</v>
      </c>
      <c r="K1955" s="2">
        <f t="array" ref="K1955">XLOOKUP('Transaction Data'!$G1955,Product_Code,Cost)</f>
        <v>3</v>
      </c>
      <c r="L1955" s="2">
        <f t="array" ref="L1955">XLOOKUP('Transaction Data'!$G1955,Product_Code,Unit_Price)</f>
        <v>5</v>
      </c>
      <c r="M1955" s="3">
        <f>'Transaction Data'!$F1955*'Transaction Data'!$K1955</f>
        <v>951</v>
      </c>
      <c r="N1955" s="3">
        <f>'Transaction Data'!$F1955*'Transaction Data'!$L1955</f>
        <v>1585</v>
      </c>
      <c r="O1955" s="3">
        <f>'Transaction Data'!$N1955-'Transaction Data'!$M1955</f>
        <v>634</v>
      </c>
      <c r="P1955" s="2">
        <f>DATEDIF('Transaction Data'!$D1955,'Transaction Data'!$A1955,"y")</f>
        <v>69</v>
      </c>
      <c r="Q1955" s="2" t="str">
        <f>FLOOR('Transaction Data'!$P1955,15)&amp;"-"&amp;FLOOR('Transaction Data'!$P1955,15)+14</f>
        <v>60-74</v>
      </c>
      <c r="R1955" s="2" t="str">
        <f>IF('Transaction Data'!$L1955&lt;=10,"Less Expensive","Expensive")</f>
        <v>Less Expensive</v>
      </c>
      <c r="S1955" s="4">
        <f>WEEKDAY('Transaction Data'!$A1955)</f>
        <v>4</v>
      </c>
      <c r="T1955" s="2" t="str">
        <f>IF(WEEKDAY('Transaction Data'!$A1955,2)&lt;6,"Weekday","Weekend")</f>
        <v>Weekday</v>
      </c>
    </row>
    <row r="1956" ht="15.75" customHeight="1">
      <c r="A1956" s="1">
        <v>45478.0</v>
      </c>
      <c r="B1956" s="2" t="s">
        <v>1918</v>
      </c>
      <c r="C1956" s="2" t="s">
        <v>69</v>
      </c>
      <c r="D1956" s="1">
        <v>19735.0</v>
      </c>
      <c r="E1956" s="2" t="s">
        <v>37</v>
      </c>
      <c r="F1956" s="2">
        <v>184.0</v>
      </c>
      <c r="G1956" s="2" t="s">
        <v>28</v>
      </c>
      <c r="H1956" s="2" t="s">
        <v>29</v>
      </c>
      <c r="I1956" s="2" t="s">
        <v>25</v>
      </c>
      <c r="J1956" s="2" t="str">
        <f t="array" ref="J1956">XLOOKUP('Transaction Data'!$G1956,Product_Code,Biscuit_Brand)</f>
        <v>Shortbread</v>
      </c>
      <c r="K1956" s="2">
        <f t="array" ref="K1956">XLOOKUP('Transaction Data'!$G1956,Product_Code,Cost)</f>
        <v>10</v>
      </c>
      <c r="L1956" s="2">
        <f t="array" ref="L1956">XLOOKUP('Transaction Data'!$G1956,Product_Code,Unit_Price)</f>
        <v>45</v>
      </c>
      <c r="M1956" s="3">
        <f>'Transaction Data'!$F1956*'Transaction Data'!$K1956</f>
        <v>1840</v>
      </c>
      <c r="N1956" s="3">
        <f>'Transaction Data'!$F1956*'Transaction Data'!$L1956</f>
        <v>8280</v>
      </c>
      <c r="O1956" s="3">
        <f>'Transaction Data'!$N1956-'Transaction Data'!$M1956</f>
        <v>6440</v>
      </c>
      <c r="P1956" s="2">
        <f>DATEDIF('Transaction Data'!$D1956,'Transaction Data'!$A1956,"y")</f>
        <v>70</v>
      </c>
      <c r="Q1956" s="2" t="str">
        <f>FLOOR('Transaction Data'!$P1956,15)&amp;"-"&amp;FLOOR('Transaction Data'!$P1956,15)+14</f>
        <v>60-74</v>
      </c>
      <c r="R1956" s="2" t="str">
        <f>IF('Transaction Data'!$L1956&lt;=10,"Less Expensive","Expensive")</f>
        <v>Expensive</v>
      </c>
      <c r="S1956" s="4">
        <f>WEEKDAY('Transaction Data'!$A1956)</f>
        <v>6</v>
      </c>
      <c r="T1956" s="2" t="str">
        <f>IF(WEEKDAY('Transaction Data'!$A1956,2)&lt;6,"Weekday","Weekend")</f>
        <v>Weekday</v>
      </c>
    </row>
    <row r="1957" ht="15.75" customHeight="1">
      <c r="A1957" s="1">
        <v>45456.0</v>
      </c>
      <c r="B1957" s="2" t="s">
        <v>1919</v>
      </c>
      <c r="C1957" s="2" t="s">
        <v>47</v>
      </c>
      <c r="D1957" s="1">
        <v>27499.0</v>
      </c>
      <c r="E1957" s="2" t="s">
        <v>37</v>
      </c>
      <c r="F1957" s="2">
        <v>104.0</v>
      </c>
      <c r="G1957" s="2" t="s">
        <v>38</v>
      </c>
      <c r="H1957" s="2" t="s">
        <v>34</v>
      </c>
      <c r="I1957" s="2" t="s">
        <v>25</v>
      </c>
      <c r="J1957" s="2" t="str">
        <f t="array" ref="J1957">XLOOKUP('Transaction Data'!$G1957,Product_Code,Biscuit_Brand)</f>
        <v>Ginger Snaps</v>
      </c>
      <c r="K1957" s="2">
        <f t="array" ref="K1957">XLOOKUP('Transaction Data'!$G1957,Product_Code,Cost)</f>
        <v>14</v>
      </c>
      <c r="L1957" s="2">
        <f t="array" ref="L1957">XLOOKUP('Transaction Data'!$G1957,Product_Code,Unit_Price)</f>
        <v>28</v>
      </c>
      <c r="M1957" s="3">
        <f>'Transaction Data'!$F1957*'Transaction Data'!$K1957</f>
        <v>1456</v>
      </c>
      <c r="N1957" s="3">
        <f>'Transaction Data'!$F1957*'Transaction Data'!$L1957</f>
        <v>2912</v>
      </c>
      <c r="O1957" s="3">
        <f>'Transaction Data'!$N1957-'Transaction Data'!$M1957</f>
        <v>1456</v>
      </c>
      <c r="P1957" s="2">
        <f>DATEDIF('Transaction Data'!$D1957,'Transaction Data'!$A1957,"y")</f>
        <v>49</v>
      </c>
      <c r="Q1957" s="2" t="str">
        <f>FLOOR('Transaction Data'!$P1957,15)&amp;"-"&amp;FLOOR('Transaction Data'!$P1957,15)+14</f>
        <v>45-59</v>
      </c>
      <c r="R1957" s="2" t="str">
        <f>IF('Transaction Data'!$L1957&lt;=10,"Less Expensive","Expensive")</f>
        <v>Expensive</v>
      </c>
      <c r="S1957" s="4">
        <f>WEEKDAY('Transaction Data'!$A1957)</f>
        <v>5</v>
      </c>
      <c r="T1957" s="2" t="str">
        <f>IF(WEEKDAY('Transaction Data'!$A1957,2)&lt;6,"Weekday","Weekend")</f>
        <v>Weekday</v>
      </c>
    </row>
    <row r="1958" ht="15.75" customHeight="1">
      <c r="A1958" s="1">
        <v>45323.0</v>
      </c>
      <c r="B1958" s="2" t="s">
        <v>1920</v>
      </c>
      <c r="C1958" s="2" t="s">
        <v>32</v>
      </c>
      <c r="D1958" s="1">
        <v>28993.0</v>
      </c>
      <c r="E1958" s="2" t="s">
        <v>63</v>
      </c>
      <c r="F1958" s="2">
        <v>473.0</v>
      </c>
      <c r="G1958" s="2" t="s">
        <v>28</v>
      </c>
      <c r="H1958" s="2" t="s">
        <v>24</v>
      </c>
      <c r="I1958" s="2" t="s">
        <v>25</v>
      </c>
      <c r="J1958" s="2" t="str">
        <f t="array" ref="J1958">XLOOKUP('Transaction Data'!$G1958,Product_Code,Biscuit_Brand)</f>
        <v>Shortbread</v>
      </c>
      <c r="K1958" s="2">
        <f t="array" ref="K1958">XLOOKUP('Transaction Data'!$G1958,Product_Code,Cost)</f>
        <v>10</v>
      </c>
      <c r="L1958" s="2">
        <f t="array" ref="L1958">XLOOKUP('Transaction Data'!$G1958,Product_Code,Unit_Price)</f>
        <v>45</v>
      </c>
      <c r="M1958" s="3">
        <f>'Transaction Data'!$F1958*'Transaction Data'!$K1958</f>
        <v>4730</v>
      </c>
      <c r="N1958" s="3">
        <f>'Transaction Data'!$F1958*'Transaction Data'!$L1958</f>
        <v>21285</v>
      </c>
      <c r="O1958" s="3">
        <f>'Transaction Data'!$N1958-'Transaction Data'!$M1958</f>
        <v>16555</v>
      </c>
      <c r="P1958" s="2">
        <f>DATEDIF('Transaction Data'!$D1958,'Transaction Data'!$A1958,"y")</f>
        <v>44</v>
      </c>
      <c r="Q1958" s="2" t="str">
        <f>FLOOR('Transaction Data'!$P1958,15)&amp;"-"&amp;FLOOR('Transaction Data'!$P1958,15)+14</f>
        <v>30-44</v>
      </c>
      <c r="R1958" s="2" t="str">
        <f>IF('Transaction Data'!$L1958&lt;=10,"Less Expensive","Expensive")</f>
        <v>Expensive</v>
      </c>
      <c r="S1958" s="4">
        <f>WEEKDAY('Transaction Data'!$A1958)</f>
        <v>5</v>
      </c>
      <c r="T1958" s="2" t="str">
        <f>IF(WEEKDAY('Transaction Data'!$A1958,2)&lt;6,"Weekday","Weekend")</f>
        <v>Weekday</v>
      </c>
    </row>
    <row r="1959" ht="15.75" customHeight="1">
      <c r="A1959" s="1">
        <v>45469.0</v>
      </c>
      <c r="B1959" s="2" t="s">
        <v>1921</v>
      </c>
      <c r="C1959" s="2" t="s">
        <v>51</v>
      </c>
      <c r="D1959" s="1">
        <v>26845.0</v>
      </c>
      <c r="E1959" s="2" t="s">
        <v>22</v>
      </c>
      <c r="F1959" s="2">
        <v>196.0</v>
      </c>
      <c r="G1959" s="2" t="s">
        <v>60</v>
      </c>
      <c r="H1959" s="2" t="s">
        <v>29</v>
      </c>
      <c r="I1959" s="2" t="s">
        <v>25</v>
      </c>
      <c r="J1959" s="2" t="str">
        <f t="array" ref="J1959">XLOOKUP('Transaction Data'!$G1959,Product_Code,Biscuit_Brand)</f>
        <v>Peanut Butter Bites</v>
      </c>
      <c r="K1959" s="2">
        <f t="array" ref="K1959">XLOOKUP('Transaction Data'!$G1959,Product_Code,Cost)</f>
        <v>5</v>
      </c>
      <c r="L1959" s="2">
        <f t="array" ref="L1959">XLOOKUP('Transaction Data'!$G1959,Product_Code,Unit_Price)</f>
        <v>7</v>
      </c>
      <c r="M1959" s="3">
        <f>'Transaction Data'!$F1959*'Transaction Data'!$K1959</f>
        <v>980</v>
      </c>
      <c r="N1959" s="3">
        <f>'Transaction Data'!$F1959*'Transaction Data'!$L1959</f>
        <v>1372</v>
      </c>
      <c r="O1959" s="3">
        <f>'Transaction Data'!$N1959-'Transaction Data'!$M1959</f>
        <v>392</v>
      </c>
      <c r="P1959" s="2">
        <f>DATEDIF('Transaction Data'!$D1959,'Transaction Data'!$A1959,"y")</f>
        <v>50</v>
      </c>
      <c r="Q1959" s="2" t="str">
        <f>FLOOR('Transaction Data'!$P1959,15)&amp;"-"&amp;FLOOR('Transaction Data'!$P1959,15)+14</f>
        <v>45-59</v>
      </c>
      <c r="R1959" s="2" t="str">
        <f>IF('Transaction Data'!$L1959&lt;=10,"Less Expensive","Expensive")</f>
        <v>Less Expensive</v>
      </c>
      <c r="S1959" s="4">
        <f>WEEKDAY('Transaction Data'!$A1959)</f>
        <v>4</v>
      </c>
      <c r="T1959" s="2" t="str">
        <f>IF(WEEKDAY('Transaction Data'!$A1959,2)&lt;6,"Weekday","Weekend")</f>
        <v>Weekday</v>
      </c>
    </row>
    <row r="1960" ht="15.75" customHeight="1">
      <c r="A1960" s="1">
        <v>45469.0</v>
      </c>
      <c r="B1960" s="2" t="s">
        <v>1922</v>
      </c>
      <c r="C1960" s="2" t="s">
        <v>47</v>
      </c>
      <c r="D1960" s="1">
        <v>28655.0</v>
      </c>
      <c r="E1960" s="2" t="s">
        <v>27</v>
      </c>
      <c r="F1960" s="2">
        <v>47.0</v>
      </c>
      <c r="G1960" s="2" t="s">
        <v>60</v>
      </c>
      <c r="H1960" s="2" t="s">
        <v>34</v>
      </c>
      <c r="I1960" s="2" t="s">
        <v>25</v>
      </c>
      <c r="J1960" s="2" t="str">
        <f t="array" ref="J1960">XLOOKUP('Transaction Data'!$G1960,Product_Code,Biscuit_Brand)</f>
        <v>Peanut Butter Bites</v>
      </c>
      <c r="K1960" s="2">
        <f t="array" ref="K1960">XLOOKUP('Transaction Data'!$G1960,Product_Code,Cost)</f>
        <v>5</v>
      </c>
      <c r="L1960" s="2">
        <f t="array" ref="L1960">XLOOKUP('Transaction Data'!$G1960,Product_Code,Unit_Price)</f>
        <v>7</v>
      </c>
      <c r="M1960" s="3">
        <f>'Transaction Data'!$F1960*'Transaction Data'!$K1960</f>
        <v>235</v>
      </c>
      <c r="N1960" s="3">
        <f>'Transaction Data'!$F1960*'Transaction Data'!$L1960</f>
        <v>329</v>
      </c>
      <c r="O1960" s="3">
        <f>'Transaction Data'!$N1960-'Transaction Data'!$M1960</f>
        <v>94</v>
      </c>
      <c r="P1960" s="2">
        <f>DATEDIF('Transaction Data'!$D1960,'Transaction Data'!$A1960,"y")</f>
        <v>46</v>
      </c>
      <c r="Q1960" s="2" t="str">
        <f>FLOOR('Transaction Data'!$P1960,15)&amp;"-"&amp;FLOOR('Transaction Data'!$P1960,15)+14</f>
        <v>45-59</v>
      </c>
      <c r="R1960" s="2" t="str">
        <f>IF('Transaction Data'!$L1960&lt;=10,"Less Expensive","Expensive")</f>
        <v>Less Expensive</v>
      </c>
      <c r="S1960" s="4">
        <f>WEEKDAY('Transaction Data'!$A1960)</f>
        <v>4</v>
      </c>
      <c r="T1960" s="2" t="str">
        <f>IF(WEEKDAY('Transaction Data'!$A1960,2)&lt;6,"Weekday","Weekend")</f>
        <v>Weekday</v>
      </c>
    </row>
    <row r="1961" ht="15.75" customHeight="1">
      <c r="A1961" s="1">
        <v>45390.0</v>
      </c>
      <c r="B1961" s="2" t="s">
        <v>1923</v>
      </c>
      <c r="C1961" s="2" t="s">
        <v>32</v>
      </c>
      <c r="D1961" s="1">
        <v>17680.0</v>
      </c>
      <c r="E1961" s="2" t="s">
        <v>63</v>
      </c>
      <c r="F1961" s="2">
        <v>191.0</v>
      </c>
      <c r="G1961" s="2" t="s">
        <v>55</v>
      </c>
      <c r="H1961" s="2" t="s">
        <v>24</v>
      </c>
      <c r="I1961" s="2" t="s">
        <v>25</v>
      </c>
      <c r="J1961" s="2" t="str">
        <f t="array" ref="J1961">XLOOKUP('Transaction Data'!$G1961,Product_Code,Biscuit_Brand)</f>
        <v>Vanilla Wafers</v>
      </c>
      <c r="K1961" s="2">
        <f t="array" ref="K1961">XLOOKUP('Transaction Data'!$G1961,Product_Code,Cost)</f>
        <v>18</v>
      </c>
      <c r="L1961" s="2">
        <f t="array" ref="L1961">XLOOKUP('Transaction Data'!$G1961,Product_Code,Unit_Price)</f>
        <v>36</v>
      </c>
      <c r="M1961" s="3">
        <f>'Transaction Data'!$F1961*'Transaction Data'!$K1961</f>
        <v>3438</v>
      </c>
      <c r="N1961" s="3">
        <f>'Transaction Data'!$F1961*'Transaction Data'!$L1961</f>
        <v>6876</v>
      </c>
      <c r="O1961" s="3">
        <f>'Transaction Data'!$N1961-'Transaction Data'!$M1961</f>
        <v>3438</v>
      </c>
      <c r="P1961" s="2">
        <f>DATEDIF('Transaction Data'!$D1961,'Transaction Data'!$A1961,"y")</f>
        <v>75</v>
      </c>
      <c r="Q1961" s="2" t="str">
        <f>FLOOR('Transaction Data'!$P1961,15)&amp;"-"&amp;FLOOR('Transaction Data'!$P1961,15)+14</f>
        <v>75-89</v>
      </c>
      <c r="R1961" s="2" t="str">
        <f>IF('Transaction Data'!$L1961&lt;=10,"Less Expensive","Expensive")</f>
        <v>Expensive</v>
      </c>
      <c r="S1961" s="4">
        <f>WEEKDAY('Transaction Data'!$A1961)</f>
        <v>2</v>
      </c>
      <c r="T1961" s="2" t="str">
        <f>IF(WEEKDAY('Transaction Data'!$A1961,2)&lt;6,"Weekday","Weekend")</f>
        <v>Weekday</v>
      </c>
    </row>
    <row r="1962" ht="15.75" customHeight="1">
      <c r="A1962" s="1">
        <v>45345.0</v>
      </c>
      <c r="B1962" s="2" t="s">
        <v>1924</v>
      </c>
      <c r="C1962" s="2" t="s">
        <v>65</v>
      </c>
      <c r="D1962" s="1">
        <v>37119.0</v>
      </c>
      <c r="E1962" s="2" t="s">
        <v>37</v>
      </c>
      <c r="F1962" s="2">
        <v>134.0</v>
      </c>
      <c r="G1962" s="2" t="s">
        <v>60</v>
      </c>
      <c r="H1962" s="2" t="s">
        <v>29</v>
      </c>
      <c r="I1962" s="2" t="s">
        <v>25</v>
      </c>
      <c r="J1962" s="2" t="str">
        <f t="array" ref="J1962">XLOOKUP('Transaction Data'!$G1962,Product_Code,Biscuit_Brand)</f>
        <v>Peanut Butter Bites</v>
      </c>
      <c r="K1962" s="2">
        <f t="array" ref="K1962">XLOOKUP('Transaction Data'!$G1962,Product_Code,Cost)</f>
        <v>5</v>
      </c>
      <c r="L1962" s="2">
        <f t="array" ref="L1962">XLOOKUP('Transaction Data'!$G1962,Product_Code,Unit_Price)</f>
        <v>7</v>
      </c>
      <c r="M1962" s="3">
        <f>'Transaction Data'!$F1962*'Transaction Data'!$K1962</f>
        <v>670</v>
      </c>
      <c r="N1962" s="3">
        <f>'Transaction Data'!$F1962*'Transaction Data'!$L1962</f>
        <v>938</v>
      </c>
      <c r="O1962" s="3">
        <f>'Transaction Data'!$N1962-'Transaction Data'!$M1962</f>
        <v>268</v>
      </c>
      <c r="P1962" s="2">
        <f>DATEDIF('Transaction Data'!$D1962,'Transaction Data'!$A1962,"y")</f>
        <v>22</v>
      </c>
      <c r="Q1962" s="2" t="str">
        <f>FLOOR('Transaction Data'!$P1962,15)&amp;"-"&amp;FLOOR('Transaction Data'!$P1962,15)+14</f>
        <v>15-29</v>
      </c>
      <c r="R1962" s="2" t="str">
        <f>IF('Transaction Data'!$L1962&lt;=10,"Less Expensive","Expensive")</f>
        <v>Less Expensive</v>
      </c>
      <c r="S1962" s="4">
        <f>WEEKDAY('Transaction Data'!$A1962)</f>
        <v>6</v>
      </c>
      <c r="T1962" s="2" t="str">
        <f>IF(WEEKDAY('Transaction Data'!$A1962,2)&lt;6,"Weekday","Weekend")</f>
        <v>Weekday</v>
      </c>
    </row>
    <row r="1963" ht="15.75" customHeight="1">
      <c r="A1963" s="1">
        <v>45377.0</v>
      </c>
      <c r="B1963" s="2" t="s">
        <v>1925</v>
      </c>
      <c r="C1963" s="2" t="s">
        <v>78</v>
      </c>
      <c r="D1963" s="1">
        <v>32156.0</v>
      </c>
      <c r="E1963" s="2" t="s">
        <v>37</v>
      </c>
      <c r="F1963" s="2">
        <v>235.0</v>
      </c>
      <c r="G1963" s="2" t="s">
        <v>23</v>
      </c>
      <c r="H1963" s="2" t="s">
        <v>34</v>
      </c>
      <c r="I1963" s="2" t="s">
        <v>25</v>
      </c>
      <c r="J1963" s="2" t="str">
        <f t="array" ref="J1963">XLOOKUP('Transaction Data'!$G1963,Product_Code,Biscuit_Brand)</f>
        <v>Cinnamon Swirls</v>
      </c>
      <c r="K1963" s="2">
        <f t="array" ref="K1963">XLOOKUP('Transaction Data'!$G1963,Product_Code,Cost)</f>
        <v>10</v>
      </c>
      <c r="L1963" s="2">
        <f t="array" ref="L1963">XLOOKUP('Transaction Data'!$G1963,Product_Code,Unit_Price)</f>
        <v>14</v>
      </c>
      <c r="M1963" s="3">
        <f>'Transaction Data'!$F1963*'Transaction Data'!$K1963</f>
        <v>2350</v>
      </c>
      <c r="N1963" s="3">
        <f>'Transaction Data'!$F1963*'Transaction Data'!$L1963</f>
        <v>3290</v>
      </c>
      <c r="O1963" s="3">
        <f>'Transaction Data'!$N1963-'Transaction Data'!$M1963</f>
        <v>940</v>
      </c>
      <c r="P1963" s="2">
        <f>DATEDIF('Transaction Data'!$D1963,'Transaction Data'!$A1963,"y")</f>
        <v>36</v>
      </c>
      <c r="Q1963" s="2" t="str">
        <f>FLOOR('Transaction Data'!$P1963,15)&amp;"-"&amp;FLOOR('Transaction Data'!$P1963,15)+14</f>
        <v>30-44</v>
      </c>
      <c r="R1963" s="2" t="str">
        <f>IF('Transaction Data'!$L1963&lt;=10,"Less Expensive","Expensive")</f>
        <v>Expensive</v>
      </c>
      <c r="S1963" s="4">
        <f>WEEKDAY('Transaction Data'!$A1963)</f>
        <v>3</v>
      </c>
      <c r="T1963" s="2" t="str">
        <f>IF(WEEKDAY('Transaction Data'!$A1963,2)&lt;6,"Weekday","Weekend")</f>
        <v>Weekday</v>
      </c>
    </row>
    <row r="1964" ht="15.75" customHeight="1">
      <c r="A1964" s="1">
        <v>45334.0</v>
      </c>
      <c r="B1964" s="2" t="s">
        <v>1926</v>
      </c>
      <c r="C1964" s="2" t="s">
        <v>47</v>
      </c>
      <c r="D1964" s="1">
        <v>18624.0</v>
      </c>
      <c r="E1964" s="2" t="s">
        <v>63</v>
      </c>
      <c r="F1964" s="2">
        <v>279.0</v>
      </c>
      <c r="G1964" s="2" t="s">
        <v>23</v>
      </c>
      <c r="H1964" s="2" t="s">
        <v>24</v>
      </c>
      <c r="I1964" s="2" t="s">
        <v>25</v>
      </c>
      <c r="J1964" s="2" t="str">
        <f t="array" ref="J1964">XLOOKUP('Transaction Data'!$G1964,Product_Code,Biscuit_Brand)</f>
        <v>Cinnamon Swirls</v>
      </c>
      <c r="K1964" s="2">
        <f t="array" ref="K1964">XLOOKUP('Transaction Data'!$G1964,Product_Code,Cost)</f>
        <v>10</v>
      </c>
      <c r="L1964" s="2">
        <f t="array" ref="L1964">XLOOKUP('Transaction Data'!$G1964,Product_Code,Unit_Price)</f>
        <v>14</v>
      </c>
      <c r="M1964" s="3">
        <f>'Transaction Data'!$F1964*'Transaction Data'!$K1964</f>
        <v>2790</v>
      </c>
      <c r="N1964" s="3">
        <f>'Transaction Data'!$F1964*'Transaction Data'!$L1964</f>
        <v>3906</v>
      </c>
      <c r="O1964" s="3">
        <f>'Transaction Data'!$N1964-'Transaction Data'!$M1964</f>
        <v>1116</v>
      </c>
      <c r="P1964" s="2">
        <f>DATEDIF('Transaction Data'!$D1964,'Transaction Data'!$A1964,"y")</f>
        <v>73</v>
      </c>
      <c r="Q1964" s="2" t="str">
        <f>FLOOR('Transaction Data'!$P1964,15)&amp;"-"&amp;FLOOR('Transaction Data'!$P1964,15)+14</f>
        <v>60-74</v>
      </c>
      <c r="R1964" s="2" t="str">
        <f>IF('Transaction Data'!$L1964&lt;=10,"Less Expensive","Expensive")</f>
        <v>Expensive</v>
      </c>
      <c r="S1964" s="4">
        <f>WEEKDAY('Transaction Data'!$A1964)</f>
        <v>2</v>
      </c>
      <c r="T1964" s="2" t="str">
        <f>IF(WEEKDAY('Transaction Data'!$A1964,2)&lt;6,"Weekday","Weekend")</f>
        <v>Weekday</v>
      </c>
    </row>
    <row r="1965" ht="15.75" customHeight="1">
      <c r="A1965" s="1">
        <v>45406.0</v>
      </c>
      <c r="B1965" s="2" t="s">
        <v>1927</v>
      </c>
      <c r="C1965" s="2" t="s">
        <v>21</v>
      </c>
      <c r="D1965" s="1">
        <v>24408.0</v>
      </c>
      <c r="E1965" s="2" t="s">
        <v>27</v>
      </c>
      <c r="F1965" s="2">
        <v>33.0</v>
      </c>
      <c r="G1965" s="2" t="s">
        <v>48</v>
      </c>
      <c r="H1965" s="2" t="s">
        <v>29</v>
      </c>
      <c r="I1965" s="2" t="s">
        <v>25</v>
      </c>
      <c r="J1965" s="2" t="str">
        <f t="array" ref="J1965">XLOOKUP('Transaction Data'!$G1965,Product_Code,Biscuit_Brand)</f>
        <v>Lemon Crisps</v>
      </c>
      <c r="K1965" s="2">
        <f t="array" ref="K1965">XLOOKUP('Transaction Data'!$G1965,Product_Code,Cost)</f>
        <v>7</v>
      </c>
      <c r="L1965" s="2">
        <f t="array" ref="L1965">XLOOKUP('Transaction Data'!$G1965,Product_Code,Unit_Price)</f>
        <v>9</v>
      </c>
      <c r="M1965" s="3">
        <f>'Transaction Data'!$F1965*'Transaction Data'!$K1965</f>
        <v>231</v>
      </c>
      <c r="N1965" s="3">
        <f>'Transaction Data'!$F1965*'Transaction Data'!$L1965</f>
        <v>297</v>
      </c>
      <c r="O1965" s="3">
        <f>'Transaction Data'!$N1965-'Transaction Data'!$M1965</f>
        <v>66</v>
      </c>
      <c r="P1965" s="2">
        <f>DATEDIF('Transaction Data'!$D1965,'Transaction Data'!$A1965,"y")</f>
        <v>57</v>
      </c>
      <c r="Q1965" s="2" t="str">
        <f>FLOOR('Transaction Data'!$P1965,15)&amp;"-"&amp;FLOOR('Transaction Data'!$P1965,15)+14</f>
        <v>45-59</v>
      </c>
      <c r="R1965" s="2" t="str">
        <f>IF('Transaction Data'!$L1965&lt;=10,"Less Expensive","Expensive")</f>
        <v>Less Expensive</v>
      </c>
      <c r="S1965" s="4">
        <f>WEEKDAY('Transaction Data'!$A1965)</f>
        <v>4</v>
      </c>
      <c r="T1965" s="2" t="str">
        <f>IF(WEEKDAY('Transaction Data'!$A1965,2)&lt;6,"Weekday","Weekend")</f>
        <v>Weekday</v>
      </c>
    </row>
    <row r="1966" ht="15.75" customHeight="1">
      <c r="A1966" s="1">
        <v>45381.0</v>
      </c>
      <c r="B1966" s="2" t="s">
        <v>1928</v>
      </c>
      <c r="C1966" s="2" t="s">
        <v>41</v>
      </c>
      <c r="D1966" s="1">
        <v>35062.0</v>
      </c>
      <c r="E1966" s="2" t="s">
        <v>27</v>
      </c>
      <c r="F1966" s="2">
        <v>484.0</v>
      </c>
      <c r="G1966" s="2" t="s">
        <v>28</v>
      </c>
      <c r="H1966" s="2" t="s">
        <v>34</v>
      </c>
      <c r="I1966" s="2" t="s">
        <v>25</v>
      </c>
      <c r="J1966" s="2" t="str">
        <f t="array" ref="J1966">XLOOKUP('Transaction Data'!$G1966,Product_Code,Biscuit_Brand)</f>
        <v>Shortbread</v>
      </c>
      <c r="K1966" s="2">
        <f t="array" ref="K1966">XLOOKUP('Transaction Data'!$G1966,Product_Code,Cost)</f>
        <v>10</v>
      </c>
      <c r="L1966" s="2">
        <f t="array" ref="L1966">XLOOKUP('Transaction Data'!$G1966,Product_Code,Unit_Price)</f>
        <v>45</v>
      </c>
      <c r="M1966" s="3">
        <f>'Transaction Data'!$F1966*'Transaction Data'!$K1966</f>
        <v>4840</v>
      </c>
      <c r="N1966" s="3">
        <f>'Transaction Data'!$F1966*'Transaction Data'!$L1966</f>
        <v>21780</v>
      </c>
      <c r="O1966" s="3">
        <f>'Transaction Data'!$N1966-'Transaction Data'!$M1966</f>
        <v>16940</v>
      </c>
      <c r="P1966" s="2">
        <f>DATEDIF('Transaction Data'!$D1966,'Transaction Data'!$A1966,"y")</f>
        <v>28</v>
      </c>
      <c r="Q1966" s="2" t="str">
        <f>FLOOR('Transaction Data'!$P1966,15)&amp;"-"&amp;FLOOR('Transaction Data'!$P1966,15)+14</f>
        <v>15-29</v>
      </c>
      <c r="R1966" s="2" t="str">
        <f>IF('Transaction Data'!$L1966&lt;=10,"Less Expensive","Expensive")</f>
        <v>Expensive</v>
      </c>
      <c r="S1966" s="4">
        <f>WEEKDAY('Transaction Data'!$A1966)</f>
        <v>7</v>
      </c>
      <c r="T1966" s="2" t="str">
        <f>IF(WEEKDAY('Transaction Data'!$A1966,2)&lt;6,"Weekday","Weekend")</f>
        <v>Weekend</v>
      </c>
    </row>
    <row r="1967" ht="15.75" customHeight="1">
      <c r="A1967" s="1">
        <v>45338.0</v>
      </c>
      <c r="B1967" s="2" t="s">
        <v>1929</v>
      </c>
      <c r="C1967" s="2" t="s">
        <v>21</v>
      </c>
      <c r="D1967" s="1">
        <v>31684.0</v>
      </c>
      <c r="E1967" s="2" t="s">
        <v>37</v>
      </c>
      <c r="F1967" s="2">
        <v>459.0</v>
      </c>
      <c r="G1967" s="2" t="s">
        <v>60</v>
      </c>
      <c r="H1967" s="2" t="s">
        <v>24</v>
      </c>
      <c r="I1967" s="2" t="s">
        <v>25</v>
      </c>
      <c r="J1967" s="2" t="str">
        <f t="array" ref="J1967">XLOOKUP('Transaction Data'!$G1967,Product_Code,Biscuit_Brand)</f>
        <v>Peanut Butter Bites</v>
      </c>
      <c r="K1967" s="2">
        <f t="array" ref="K1967">XLOOKUP('Transaction Data'!$G1967,Product_Code,Cost)</f>
        <v>5</v>
      </c>
      <c r="L1967" s="2">
        <f t="array" ref="L1967">XLOOKUP('Transaction Data'!$G1967,Product_Code,Unit_Price)</f>
        <v>7</v>
      </c>
      <c r="M1967" s="3">
        <f>'Transaction Data'!$F1967*'Transaction Data'!$K1967</f>
        <v>2295</v>
      </c>
      <c r="N1967" s="3">
        <f>'Transaction Data'!$F1967*'Transaction Data'!$L1967</f>
        <v>3213</v>
      </c>
      <c r="O1967" s="3">
        <f>'Transaction Data'!$N1967-'Transaction Data'!$M1967</f>
        <v>918</v>
      </c>
      <c r="P1967" s="2">
        <f>DATEDIF('Transaction Data'!$D1967,'Transaction Data'!$A1967,"y")</f>
        <v>37</v>
      </c>
      <c r="Q1967" s="2" t="str">
        <f>FLOOR('Transaction Data'!$P1967,15)&amp;"-"&amp;FLOOR('Transaction Data'!$P1967,15)+14</f>
        <v>30-44</v>
      </c>
      <c r="R1967" s="2" t="str">
        <f>IF('Transaction Data'!$L1967&lt;=10,"Less Expensive","Expensive")</f>
        <v>Less Expensive</v>
      </c>
      <c r="S1967" s="4">
        <f>WEEKDAY('Transaction Data'!$A1967)</f>
        <v>6</v>
      </c>
      <c r="T1967" s="2" t="str">
        <f>IF(WEEKDAY('Transaction Data'!$A1967,2)&lt;6,"Weekday","Weekend")</f>
        <v>Weekday</v>
      </c>
    </row>
    <row r="1968" ht="15.75" customHeight="1">
      <c r="A1968" s="1">
        <v>45343.0</v>
      </c>
      <c r="B1968" s="2" t="s">
        <v>1930</v>
      </c>
      <c r="C1968" s="2" t="s">
        <v>78</v>
      </c>
      <c r="D1968" s="1">
        <v>21384.0</v>
      </c>
      <c r="E1968" s="2" t="s">
        <v>27</v>
      </c>
      <c r="F1968" s="2">
        <v>400.0</v>
      </c>
      <c r="G1968" s="2" t="s">
        <v>38</v>
      </c>
      <c r="H1968" s="2" t="s">
        <v>29</v>
      </c>
      <c r="I1968" s="2" t="s">
        <v>25</v>
      </c>
      <c r="J1968" s="2" t="str">
        <f t="array" ref="J1968">XLOOKUP('Transaction Data'!$G1968,Product_Code,Biscuit_Brand)</f>
        <v>Ginger Snaps</v>
      </c>
      <c r="K1968" s="2">
        <f t="array" ref="K1968">XLOOKUP('Transaction Data'!$G1968,Product_Code,Cost)</f>
        <v>14</v>
      </c>
      <c r="L1968" s="2">
        <f t="array" ref="L1968">XLOOKUP('Transaction Data'!$G1968,Product_Code,Unit_Price)</f>
        <v>28</v>
      </c>
      <c r="M1968" s="3">
        <f>'Transaction Data'!$F1968*'Transaction Data'!$K1968</f>
        <v>5600</v>
      </c>
      <c r="N1968" s="3">
        <f>'Transaction Data'!$F1968*'Transaction Data'!$L1968</f>
        <v>11200</v>
      </c>
      <c r="O1968" s="3">
        <f>'Transaction Data'!$N1968-'Transaction Data'!$M1968</f>
        <v>5600</v>
      </c>
      <c r="P1968" s="2">
        <f>DATEDIF('Transaction Data'!$D1968,'Transaction Data'!$A1968,"y")</f>
        <v>65</v>
      </c>
      <c r="Q1968" s="2" t="str">
        <f>FLOOR('Transaction Data'!$P1968,15)&amp;"-"&amp;FLOOR('Transaction Data'!$P1968,15)+14</f>
        <v>60-74</v>
      </c>
      <c r="R1968" s="2" t="str">
        <f>IF('Transaction Data'!$L1968&lt;=10,"Less Expensive","Expensive")</f>
        <v>Expensive</v>
      </c>
      <c r="S1968" s="4">
        <f>WEEKDAY('Transaction Data'!$A1968)</f>
        <v>4</v>
      </c>
      <c r="T1968" s="2" t="str">
        <f>IF(WEEKDAY('Transaction Data'!$A1968,2)&lt;6,"Weekday","Weekend")</f>
        <v>Weekday</v>
      </c>
    </row>
    <row r="1969" ht="15.75" customHeight="1">
      <c r="A1969" s="1">
        <v>45502.0</v>
      </c>
      <c r="B1969" s="2" t="s">
        <v>1931</v>
      </c>
      <c r="C1969" s="2" t="s">
        <v>41</v>
      </c>
      <c r="D1969" s="1">
        <v>20385.0</v>
      </c>
      <c r="E1969" s="2" t="s">
        <v>27</v>
      </c>
      <c r="F1969" s="2">
        <v>153.0</v>
      </c>
      <c r="G1969" s="2" t="s">
        <v>38</v>
      </c>
      <c r="H1969" s="2" t="s">
        <v>34</v>
      </c>
      <c r="I1969" s="2" t="s">
        <v>25</v>
      </c>
      <c r="J1969" s="2" t="str">
        <f t="array" ref="J1969">XLOOKUP('Transaction Data'!$G1969,Product_Code,Biscuit_Brand)</f>
        <v>Ginger Snaps</v>
      </c>
      <c r="K1969" s="2">
        <f t="array" ref="K1969">XLOOKUP('Transaction Data'!$G1969,Product_Code,Cost)</f>
        <v>14</v>
      </c>
      <c r="L1969" s="2">
        <f t="array" ref="L1969">XLOOKUP('Transaction Data'!$G1969,Product_Code,Unit_Price)</f>
        <v>28</v>
      </c>
      <c r="M1969" s="3">
        <f>'Transaction Data'!$F1969*'Transaction Data'!$K1969</f>
        <v>2142</v>
      </c>
      <c r="N1969" s="3">
        <f>'Transaction Data'!$F1969*'Transaction Data'!$L1969</f>
        <v>4284</v>
      </c>
      <c r="O1969" s="3">
        <f>'Transaction Data'!$N1969-'Transaction Data'!$M1969</f>
        <v>2142</v>
      </c>
      <c r="P1969" s="2">
        <f>DATEDIF('Transaction Data'!$D1969,'Transaction Data'!$A1969,"y")</f>
        <v>68</v>
      </c>
      <c r="Q1969" s="2" t="str">
        <f>FLOOR('Transaction Data'!$P1969,15)&amp;"-"&amp;FLOOR('Transaction Data'!$P1969,15)+14</f>
        <v>60-74</v>
      </c>
      <c r="R1969" s="2" t="str">
        <f>IF('Transaction Data'!$L1969&lt;=10,"Less Expensive","Expensive")</f>
        <v>Expensive</v>
      </c>
      <c r="S1969" s="4">
        <f>WEEKDAY('Transaction Data'!$A1969)</f>
        <v>2</v>
      </c>
      <c r="T1969" s="2" t="str">
        <f>IF(WEEKDAY('Transaction Data'!$A1969,2)&lt;6,"Weekday","Weekend")</f>
        <v>Weekday</v>
      </c>
    </row>
    <row r="1970" ht="15.75" customHeight="1">
      <c r="A1970" s="1">
        <v>45377.0</v>
      </c>
      <c r="B1970" s="2" t="s">
        <v>1932</v>
      </c>
      <c r="C1970" s="2" t="s">
        <v>65</v>
      </c>
      <c r="D1970" s="1">
        <v>22037.0</v>
      </c>
      <c r="E1970" s="2" t="s">
        <v>22</v>
      </c>
      <c r="F1970" s="2">
        <v>498.0</v>
      </c>
      <c r="G1970" s="2" t="s">
        <v>33</v>
      </c>
      <c r="H1970" s="2" t="s">
        <v>24</v>
      </c>
      <c r="I1970" s="2" t="s">
        <v>25</v>
      </c>
      <c r="J1970" s="2" t="str">
        <f t="array" ref="J1970">XLOOKUP('Transaction Data'!$G1970,Product_Code,Biscuit_Brand)</f>
        <v>Caramel Biscuits</v>
      </c>
      <c r="K1970" s="2">
        <f t="array" ref="K1970">XLOOKUP('Transaction Data'!$G1970,Product_Code,Cost)</f>
        <v>18</v>
      </c>
      <c r="L1970" s="2">
        <f t="array" ref="L1970">XLOOKUP('Transaction Data'!$G1970,Product_Code,Unit_Price)</f>
        <v>22</v>
      </c>
      <c r="M1970" s="3">
        <f>'Transaction Data'!$F1970*'Transaction Data'!$K1970</f>
        <v>8964</v>
      </c>
      <c r="N1970" s="3">
        <f>'Transaction Data'!$F1970*'Transaction Data'!$L1970</f>
        <v>10956</v>
      </c>
      <c r="O1970" s="3">
        <f>'Transaction Data'!$N1970-'Transaction Data'!$M1970</f>
        <v>1992</v>
      </c>
      <c r="P1970" s="2">
        <f>DATEDIF('Transaction Data'!$D1970,'Transaction Data'!$A1970,"y")</f>
        <v>63</v>
      </c>
      <c r="Q1970" s="2" t="str">
        <f>FLOOR('Transaction Data'!$P1970,15)&amp;"-"&amp;FLOOR('Transaction Data'!$P1970,15)+14</f>
        <v>60-74</v>
      </c>
      <c r="R1970" s="2" t="str">
        <f>IF('Transaction Data'!$L1970&lt;=10,"Less Expensive","Expensive")</f>
        <v>Expensive</v>
      </c>
      <c r="S1970" s="4">
        <f>WEEKDAY('Transaction Data'!$A1970)</f>
        <v>3</v>
      </c>
      <c r="T1970" s="2" t="str">
        <f>IF(WEEKDAY('Transaction Data'!$A1970,2)&lt;6,"Weekday","Weekend")</f>
        <v>Weekday</v>
      </c>
    </row>
    <row r="1971" ht="15.75" customHeight="1">
      <c r="A1971" s="1">
        <v>45439.0</v>
      </c>
      <c r="B1971" s="2" t="s">
        <v>307</v>
      </c>
      <c r="C1971" s="2" t="s">
        <v>21</v>
      </c>
      <c r="D1971" s="1">
        <v>21712.0</v>
      </c>
      <c r="E1971" s="2" t="s">
        <v>63</v>
      </c>
      <c r="F1971" s="2">
        <v>29.0</v>
      </c>
      <c r="G1971" s="2" t="s">
        <v>23</v>
      </c>
      <c r="H1971" s="2" t="s">
        <v>29</v>
      </c>
      <c r="I1971" s="2" t="s">
        <v>25</v>
      </c>
      <c r="J1971" s="2" t="str">
        <f t="array" ref="J1971">XLOOKUP('Transaction Data'!$G1971,Product_Code,Biscuit_Brand)</f>
        <v>Cinnamon Swirls</v>
      </c>
      <c r="K1971" s="2">
        <f t="array" ref="K1971">XLOOKUP('Transaction Data'!$G1971,Product_Code,Cost)</f>
        <v>10</v>
      </c>
      <c r="L1971" s="2">
        <f t="array" ref="L1971">XLOOKUP('Transaction Data'!$G1971,Product_Code,Unit_Price)</f>
        <v>14</v>
      </c>
      <c r="M1971" s="3">
        <f>'Transaction Data'!$F1971*'Transaction Data'!$K1971</f>
        <v>290</v>
      </c>
      <c r="N1971" s="3">
        <f>'Transaction Data'!$F1971*'Transaction Data'!$L1971</f>
        <v>406</v>
      </c>
      <c r="O1971" s="3">
        <f>'Transaction Data'!$N1971-'Transaction Data'!$M1971</f>
        <v>116</v>
      </c>
      <c r="P1971" s="2">
        <f>DATEDIF('Transaction Data'!$D1971,'Transaction Data'!$A1971,"y")</f>
        <v>64</v>
      </c>
      <c r="Q1971" s="2" t="str">
        <f>FLOOR('Transaction Data'!$P1971,15)&amp;"-"&amp;FLOOR('Transaction Data'!$P1971,15)+14</f>
        <v>60-74</v>
      </c>
      <c r="R1971" s="2" t="str">
        <f>IF('Transaction Data'!$L1971&lt;=10,"Less Expensive","Expensive")</f>
        <v>Expensive</v>
      </c>
      <c r="S1971" s="4">
        <f>WEEKDAY('Transaction Data'!$A1971)</f>
        <v>2</v>
      </c>
      <c r="T1971" s="2" t="str">
        <f>IF(WEEKDAY('Transaction Data'!$A1971,2)&lt;6,"Weekday","Weekend")</f>
        <v>Weekday</v>
      </c>
    </row>
    <row r="1972" ht="15.75" customHeight="1">
      <c r="A1972" s="1">
        <v>45444.0</v>
      </c>
      <c r="B1972" s="2" t="s">
        <v>1933</v>
      </c>
      <c r="C1972" s="2" t="s">
        <v>78</v>
      </c>
      <c r="D1972" s="1">
        <v>36426.0</v>
      </c>
      <c r="E1972" s="2" t="s">
        <v>22</v>
      </c>
      <c r="F1972" s="2">
        <v>189.0</v>
      </c>
      <c r="G1972" s="2" t="s">
        <v>55</v>
      </c>
      <c r="H1972" s="2" t="s">
        <v>34</v>
      </c>
      <c r="I1972" s="2" t="s">
        <v>25</v>
      </c>
      <c r="J1972" s="2" t="str">
        <f t="array" ref="J1972">XLOOKUP('Transaction Data'!$G1972,Product_Code,Biscuit_Brand)</f>
        <v>Vanilla Wafers</v>
      </c>
      <c r="K1972" s="2">
        <f t="array" ref="K1972">XLOOKUP('Transaction Data'!$G1972,Product_Code,Cost)</f>
        <v>18</v>
      </c>
      <c r="L1972" s="2">
        <f t="array" ref="L1972">XLOOKUP('Transaction Data'!$G1972,Product_Code,Unit_Price)</f>
        <v>36</v>
      </c>
      <c r="M1972" s="3">
        <f>'Transaction Data'!$F1972*'Transaction Data'!$K1972</f>
        <v>3402</v>
      </c>
      <c r="N1972" s="3">
        <f>'Transaction Data'!$F1972*'Transaction Data'!$L1972</f>
        <v>6804</v>
      </c>
      <c r="O1972" s="3">
        <f>'Transaction Data'!$N1972-'Transaction Data'!$M1972</f>
        <v>3402</v>
      </c>
      <c r="P1972" s="2">
        <f>DATEDIF('Transaction Data'!$D1972,'Transaction Data'!$A1972,"y")</f>
        <v>24</v>
      </c>
      <c r="Q1972" s="2" t="str">
        <f>FLOOR('Transaction Data'!$P1972,15)&amp;"-"&amp;FLOOR('Transaction Data'!$P1972,15)+14</f>
        <v>15-29</v>
      </c>
      <c r="R1972" s="2" t="str">
        <f>IF('Transaction Data'!$L1972&lt;=10,"Less Expensive","Expensive")</f>
        <v>Expensive</v>
      </c>
      <c r="S1972" s="4">
        <f>WEEKDAY('Transaction Data'!$A1972)</f>
        <v>7</v>
      </c>
      <c r="T1972" s="2" t="str">
        <f>IF(WEEKDAY('Transaction Data'!$A1972,2)&lt;6,"Weekday","Weekend")</f>
        <v>Weekend</v>
      </c>
    </row>
    <row r="1973" ht="15.75" customHeight="1">
      <c r="A1973" s="1">
        <v>45363.0</v>
      </c>
      <c r="B1973" s="2" t="s">
        <v>1934</v>
      </c>
      <c r="C1973" s="2" t="s">
        <v>65</v>
      </c>
      <c r="D1973" s="1">
        <v>27515.0</v>
      </c>
      <c r="E1973" s="2" t="s">
        <v>63</v>
      </c>
      <c r="F1973" s="2">
        <v>307.0</v>
      </c>
      <c r="G1973" s="2" t="s">
        <v>38</v>
      </c>
      <c r="H1973" s="2" t="s">
        <v>24</v>
      </c>
      <c r="I1973" s="2" t="s">
        <v>25</v>
      </c>
      <c r="J1973" s="2" t="str">
        <f t="array" ref="J1973">XLOOKUP('Transaction Data'!$G1973,Product_Code,Biscuit_Brand)</f>
        <v>Ginger Snaps</v>
      </c>
      <c r="K1973" s="2">
        <f t="array" ref="K1973">XLOOKUP('Transaction Data'!$G1973,Product_Code,Cost)</f>
        <v>14</v>
      </c>
      <c r="L1973" s="2">
        <f t="array" ref="L1973">XLOOKUP('Transaction Data'!$G1973,Product_Code,Unit_Price)</f>
        <v>28</v>
      </c>
      <c r="M1973" s="3">
        <f>'Transaction Data'!$F1973*'Transaction Data'!$K1973</f>
        <v>4298</v>
      </c>
      <c r="N1973" s="3">
        <f>'Transaction Data'!$F1973*'Transaction Data'!$L1973</f>
        <v>8596</v>
      </c>
      <c r="O1973" s="3">
        <f>'Transaction Data'!$N1973-'Transaction Data'!$M1973</f>
        <v>4298</v>
      </c>
      <c r="P1973" s="2">
        <f>DATEDIF('Transaction Data'!$D1973,'Transaction Data'!$A1973,"y")</f>
        <v>48</v>
      </c>
      <c r="Q1973" s="2" t="str">
        <f>FLOOR('Transaction Data'!$P1973,15)&amp;"-"&amp;FLOOR('Transaction Data'!$P1973,15)+14</f>
        <v>45-59</v>
      </c>
      <c r="R1973" s="2" t="str">
        <f>IF('Transaction Data'!$L1973&lt;=10,"Less Expensive","Expensive")</f>
        <v>Expensive</v>
      </c>
      <c r="S1973" s="4">
        <f>WEEKDAY('Transaction Data'!$A1973)</f>
        <v>3</v>
      </c>
      <c r="T1973" s="2" t="str">
        <f>IF(WEEKDAY('Transaction Data'!$A1973,2)&lt;6,"Weekday","Weekend")</f>
        <v>Weekday</v>
      </c>
    </row>
    <row r="1974" ht="15.75" customHeight="1">
      <c r="A1974" s="1">
        <v>45455.0</v>
      </c>
      <c r="B1974" s="2" t="s">
        <v>1935</v>
      </c>
      <c r="C1974" s="2" t="s">
        <v>72</v>
      </c>
      <c r="D1974" s="1">
        <v>25518.0</v>
      </c>
      <c r="E1974" s="2" t="s">
        <v>22</v>
      </c>
      <c r="F1974" s="2">
        <v>470.0</v>
      </c>
      <c r="G1974" s="2" t="s">
        <v>23</v>
      </c>
      <c r="H1974" s="2" t="s">
        <v>29</v>
      </c>
      <c r="I1974" s="2" t="s">
        <v>25</v>
      </c>
      <c r="J1974" s="2" t="str">
        <f t="array" ref="J1974">XLOOKUP('Transaction Data'!$G1974,Product_Code,Biscuit_Brand)</f>
        <v>Cinnamon Swirls</v>
      </c>
      <c r="K1974" s="2">
        <f t="array" ref="K1974">XLOOKUP('Transaction Data'!$G1974,Product_Code,Cost)</f>
        <v>10</v>
      </c>
      <c r="L1974" s="2">
        <f t="array" ref="L1974">XLOOKUP('Transaction Data'!$G1974,Product_Code,Unit_Price)</f>
        <v>14</v>
      </c>
      <c r="M1974" s="3">
        <f>'Transaction Data'!$F1974*'Transaction Data'!$K1974</f>
        <v>4700</v>
      </c>
      <c r="N1974" s="3">
        <f>'Transaction Data'!$F1974*'Transaction Data'!$L1974</f>
        <v>6580</v>
      </c>
      <c r="O1974" s="3">
        <f>'Transaction Data'!$N1974-'Transaction Data'!$M1974</f>
        <v>1880</v>
      </c>
      <c r="P1974" s="2">
        <f>DATEDIF('Transaction Data'!$D1974,'Transaction Data'!$A1974,"y")</f>
        <v>54</v>
      </c>
      <c r="Q1974" s="2" t="str">
        <f>FLOOR('Transaction Data'!$P1974,15)&amp;"-"&amp;FLOOR('Transaction Data'!$P1974,15)+14</f>
        <v>45-59</v>
      </c>
      <c r="R1974" s="2" t="str">
        <f>IF('Transaction Data'!$L1974&lt;=10,"Less Expensive","Expensive")</f>
        <v>Expensive</v>
      </c>
      <c r="S1974" s="4">
        <f>WEEKDAY('Transaction Data'!$A1974)</f>
        <v>4</v>
      </c>
      <c r="T1974" s="2" t="str">
        <f>IF(WEEKDAY('Transaction Data'!$A1974,2)&lt;6,"Weekday","Weekend")</f>
        <v>Weekday</v>
      </c>
    </row>
    <row r="1975" ht="15.75" customHeight="1">
      <c r="A1975" s="1">
        <v>45414.0</v>
      </c>
      <c r="B1975" s="2" t="s">
        <v>1936</v>
      </c>
      <c r="C1975" s="2" t="s">
        <v>65</v>
      </c>
      <c r="D1975" s="1">
        <v>16825.0</v>
      </c>
      <c r="E1975" s="2" t="s">
        <v>27</v>
      </c>
      <c r="F1975" s="2">
        <v>151.0</v>
      </c>
      <c r="G1975" s="2" t="s">
        <v>28</v>
      </c>
      <c r="H1975" s="2" t="s">
        <v>34</v>
      </c>
      <c r="I1975" s="2" t="s">
        <v>25</v>
      </c>
      <c r="J1975" s="2" t="str">
        <f t="array" ref="J1975">XLOOKUP('Transaction Data'!$G1975,Product_Code,Biscuit_Brand)</f>
        <v>Shortbread</v>
      </c>
      <c r="K1975" s="2">
        <f t="array" ref="K1975">XLOOKUP('Transaction Data'!$G1975,Product_Code,Cost)</f>
        <v>10</v>
      </c>
      <c r="L1975" s="2">
        <f t="array" ref="L1975">XLOOKUP('Transaction Data'!$G1975,Product_Code,Unit_Price)</f>
        <v>45</v>
      </c>
      <c r="M1975" s="3">
        <f>'Transaction Data'!$F1975*'Transaction Data'!$K1975</f>
        <v>1510</v>
      </c>
      <c r="N1975" s="3">
        <f>'Transaction Data'!$F1975*'Transaction Data'!$L1975</f>
        <v>6795</v>
      </c>
      <c r="O1975" s="3">
        <f>'Transaction Data'!$N1975-'Transaction Data'!$M1975</f>
        <v>5285</v>
      </c>
      <c r="P1975" s="2">
        <f>DATEDIF('Transaction Data'!$D1975,'Transaction Data'!$A1975,"y")</f>
        <v>78</v>
      </c>
      <c r="Q1975" s="2" t="str">
        <f>FLOOR('Transaction Data'!$P1975,15)&amp;"-"&amp;FLOOR('Transaction Data'!$P1975,15)+14</f>
        <v>75-89</v>
      </c>
      <c r="R1975" s="2" t="str">
        <f>IF('Transaction Data'!$L1975&lt;=10,"Less Expensive","Expensive")</f>
        <v>Expensive</v>
      </c>
      <c r="S1975" s="4">
        <f>WEEKDAY('Transaction Data'!$A1975)</f>
        <v>5</v>
      </c>
      <c r="T1975" s="2" t="str">
        <f>IF(WEEKDAY('Transaction Data'!$A1975,2)&lt;6,"Weekday","Weekend")</f>
        <v>Weekday</v>
      </c>
    </row>
    <row r="1976" ht="15.75" customHeight="1">
      <c r="A1976" s="1">
        <v>45340.0</v>
      </c>
      <c r="B1976" s="2" t="s">
        <v>1937</v>
      </c>
      <c r="C1976" s="2" t="s">
        <v>72</v>
      </c>
      <c r="D1976" s="1">
        <v>34310.0</v>
      </c>
      <c r="E1976" s="2" t="s">
        <v>63</v>
      </c>
      <c r="F1976" s="2">
        <v>246.0</v>
      </c>
      <c r="G1976" s="2" t="s">
        <v>28</v>
      </c>
      <c r="H1976" s="2" t="s">
        <v>24</v>
      </c>
      <c r="I1976" s="2" t="s">
        <v>25</v>
      </c>
      <c r="J1976" s="2" t="str">
        <f t="array" ref="J1976">XLOOKUP('Transaction Data'!$G1976,Product_Code,Biscuit_Brand)</f>
        <v>Shortbread</v>
      </c>
      <c r="K1976" s="2">
        <f t="array" ref="K1976">XLOOKUP('Transaction Data'!$G1976,Product_Code,Cost)</f>
        <v>10</v>
      </c>
      <c r="L1976" s="2">
        <f t="array" ref="L1976">XLOOKUP('Transaction Data'!$G1976,Product_Code,Unit_Price)</f>
        <v>45</v>
      </c>
      <c r="M1976" s="3">
        <f>'Transaction Data'!$F1976*'Transaction Data'!$K1976</f>
        <v>2460</v>
      </c>
      <c r="N1976" s="3">
        <f>'Transaction Data'!$F1976*'Transaction Data'!$L1976</f>
        <v>11070</v>
      </c>
      <c r="O1976" s="3">
        <f>'Transaction Data'!$N1976-'Transaction Data'!$M1976</f>
        <v>8610</v>
      </c>
      <c r="P1976" s="2">
        <f>DATEDIF('Transaction Data'!$D1976,'Transaction Data'!$A1976,"y")</f>
        <v>30</v>
      </c>
      <c r="Q1976" s="2" t="str">
        <f>FLOOR('Transaction Data'!$P1976,15)&amp;"-"&amp;FLOOR('Transaction Data'!$P1976,15)+14</f>
        <v>30-44</v>
      </c>
      <c r="R1976" s="2" t="str">
        <f>IF('Transaction Data'!$L1976&lt;=10,"Less Expensive","Expensive")</f>
        <v>Expensive</v>
      </c>
      <c r="S1976" s="4">
        <f>WEEKDAY('Transaction Data'!$A1976)</f>
        <v>1</v>
      </c>
      <c r="T1976" s="2" t="str">
        <f>IF(WEEKDAY('Transaction Data'!$A1976,2)&lt;6,"Weekday","Weekend")</f>
        <v>Weekend</v>
      </c>
    </row>
    <row r="1977" ht="15.75" customHeight="1">
      <c r="A1977" s="1">
        <v>45394.0</v>
      </c>
      <c r="B1977" s="2" t="s">
        <v>1938</v>
      </c>
      <c r="C1977" s="2" t="s">
        <v>21</v>
      </c>
      <c r="D1977" s="1">
        <v>28854.0</v>
      </c>
      <c r="E1977" s="2" t="s">
        <v>22</v>
      </c>
      <c r="F1977" s="2">
        <v>44.0</v>
      </c>
      <c r="G1977" s="2" t="s">
        <v>28</v>
      </c>
      <c r="H1977" s="2" t="s">
        <v>29</v>
      </c>
      <c r="I1977" s="2" t="s">
        <v>25</v>
      </c>
      <c r="J1977" s="2" t="str">
        <f t="array" ref="J1977">XLOOKUP('Transaction Data'!$G1977,Product_Code,Biscuit_Brand)</f>
        <v>Shortbread</v>
      </c>
      <c r="K1977" s="2">
        <f t="array" ref="K1977">XLOOKUP('Transaction Data'!$G1977,Product_Code,Cost)</f>
        <v>10</v>
      </c>
      <c r="L1977" s="2">
        <f t="array" ref="L1977">XLOOKUP('Transaction Data'!$G1977,Product_Code,Unit_Price)</f>
        <v>45</v>
      </c>
      <c r="M1977" s="3">
        <f>'Transaction Data'!$F1977*'Transaction Data'!$K1977</f>
        <v>440</v>
      </c>
      <c r="N1977" s="3">
        <f>'Transaction Data'!$F1977*'Transaction Data'!$L1977</f>
        <v>1980</v>
      </c>
      <c r="O1977" s="3">
        <f>'Transaction Data'!$N1977-'Transaction Data'!$M1977</f>
        <v>1540</v>
      </c>
      <c r="P1977" s="2">
        <f>DATEDIF('Transaction Data'!$D1977,'Transaction Data'!$A1977,"y")</f>
        <v>45</v>
      </c>
      <c r="Q1977" s="2" t="str">
        <f>FLOOR('Transaction Data'!$P1977,15)&amp;"-"&amp;FLOOR('Transaction Data'!$P1977,15)+14</f>
        <v>45-59</v>
      </c>
      <c r="R1977" s="2" t="str">
        <f>IF('Transaction Data'!$L1977&lt;=10,"Less Expensive","Expensive")</f>
        <v>Expensive</v>
      </c>
      <c r="S1977" s="4">
        <f>WEEKDAY('Transaction Data'!$A1977)</f>
        <v>6</v>
      </c>
      <c r="T1977" s="2" t="str">
        <f>IF(WEEKDAY('Transaction Data'!$A1977,2)&lt;6,"Weekday","Weekend")</f>
        <v>Weekday</v>
      </c>
    </row>
    <row r="1978" ht="15.75" customHeight="1">
      <c r="A1978" s="1">
        <v>45440.0</v>
      </c>
      <c r="B1978" s="2" t="s">
        <v>1939</v>
      </c>
      <c r="C1978" s="2" t="s">
        <v>21</v>
      </c>
      <c r="D1978" s="1">
        <v>27823.0</v>
      </c>
      <c r="E1978" s="2" t="s">
        <v>22</v>
      </c>
      <c r="F1978" s="2">
        <v>96.0</v>
      </c>
      <c r="G1978" s="2" t="s">
        <v>23</v>
      </c>
      <c r="H1978" s="2" t="s">
        <v>34</v>
      </c>
      <c r="I1978" s="2" t="s">
        <v>25</v>
      </c>
      <c r="J1978" s="2" t="str">
        <f t="array" ref="J1978">XLOOKUP('Transaction Data'!$G1978,Product_Code,Biscuit_Brand)</f>
        <v>Cinnamon Swirls</v>
      </c>
      <c r="K1978" s="2">
        <f t="array" ref="K1978">XLOOKUP('Transaction Data'!$G1978,Product_Code,Cost)</f>
        <v>10</v>
      </c>
      <c r="L1978" s="2">
        <f t="array" ref="L1978">XLOOKUP('Transaction Data'!$G1978,Product_Code,Unit_Price)</f>
        <v>14</v>
      </c>
      <c r="M1978" s="3">
        <f>'Transaction Data'!$F1978*'Transaction Data'!$K1978</f>
        <v>960</v>
      </c>
      <c r="N1978" s="3">
        <f>'Transaction Data'!$F1978*'Transaction Data'!$L1978</f>
        <v>1344</v>
      </c>
      <c r="O1978" s="3">
        <f>'Transaction Data'!$N1978-'Transaction Data'!$M1978</f>
        <v>384</v>
      </c>
      <c r="P1978" s="2">
        <f>DATEDIF('Transaction Data'!$D1978,'Transaction Data'!$A1978,"y")</f>
        <v>48</v>
      </c>
      <c r="Q1978" s="2" t="str">
        <f>FLOOR('Transaction Data'!$P1978,15)&amp;"-"&amp;FLOOR('Transaction Data'!$P1978,15)+14</f>
        <v>45-59</v>
      </c>
      <c r="R1978" s="2" t="str">
        <f>IF('Transaction Data'!$L1978&lt;=10,"Less Expensive","Expensive")</f>
        <v>Expensive</v>
      </c>
      <c r="S1978" s="4">
        <f>WEEKDAY('Transaction Data'!$A1978)</f>
        <v>3</v>
      </c>
      <c r="T1978" s="2" t="str">
        <f>IF(WEEKDAY('Transaction Data'!$A1978,2)&lt;6,"Weekday","Weekend")</f>
        <v>Weekday</v>
      </c>
    </row>
    <row r="1979" ht="15.75" customHeight="1">
      <c r="A1979" s="1">
        <v>45364.0</v>
      </c>
      <c r="B1979" s="2" t="s">
        <v>1940</v>
      </c>
      <c r="C1979" s="2" t="s">
        <v>78</v>
      </c>
      <c r="D1979" s="1">
        <v>20477.0</v>
      </c>
      <c r="E1979" s="2" t="s">
        <v>37</v>
      </c>
      <c r="F1979" s="2">
        <v>491.0</v>
      </c>
      <c r="G1979" s="2" t="s">
        <v>60</v>
      </c>
      <c r="H1979" s="2" t="s">
        <v>24</v>
      </c>
      <c r="I1979" s="2" t="s">
        <v>25</v>
      </c>
      <c r="J1979" s="2" t="str">
        <f t="array" ref="J1979">XLOOKUP('Transaction Data'!$G1979,Product_Code,Biscuit_Brand)</f>
        <v>Peanut Butter Bites</v>
      </c>
      <c r="K1979" s="2">
        <f t="array" ref="K1979">XLOOKUP('Transaction Data'!$G1979,Product_Code,Cost)</f>
        <v>5</v>
      </c>
      <c r="L1979" s="2">
        <f t="array" ref="L1979">XLOOKUP('Transaction Data'!$G1979,Product_Code,Unit_Price)</f>
        <v>7</v>
      </c>
      <c r="M1979" s="3">
        <f>'Transaction Data'!$F1979*'Transaction Data'!$K1979</f>
        <v>2455</v>
      </c>
      <c r="N1979" s="3">
        <f>'Transaction Data'!$F1979*'Transaction Data'!$L1979</f>
        <v>3437</v>
      </c>
      <c r="O1979" s="3">
        <f>'Transaction Data'!$N1979-'Transaction Data'!$M1979</f>
        <v>982</v>
      </c>
      <c r="P1979" s="2">
        <f>DATEDIF('Transaction Data'!$D1979,'Transaction Data'!$A1979,"y")</f>
        <v>68</v>
      </c>
      <c r="Q1979" s="2" t="str">
        <f>FLOOR('Transaction Data'!$P1979,15)&amp;"-"&amp;FLOOR('Transaction Data'!$P1979,15)+14</f>
        <v>60-74</v>
      </c>
      <c r="R1979" s="2" t="str">
        <f>IF('Transaction Data'!$L1979&lt;=10,"Less Expensive","Expensive")</f>
        <v>Less Expensive</v>
      </c>
      <c r="S1979" s="4">
        <f>WEEKDAY('Transaction Data'!$A1979)</f>
        <v>4</v>
      </c>
      <c r="T1979" s="2" t="str">
        <f>IF(WEEKDAY('Transaction Data'!$A1979,2)&lt;6,"Weekday","Weekend")</f>
        <v>Weekday</v>
      </c>
    </row>
    <row r="1980" ht="15.75" customHeight="1">
      <c r="A1980" s="1">
        <v>45486.0</v>
      </c>
      <c r="B1980" s="2" t="s">
        <v>1941</v>
      </c>
      <c r="C1980" s="2" t="s">
        <v>21</v>
      </c>
      <c r="D1980" s="1">
        <v>29342.0</v>
      </c>
      <c r="E1980" s="2" t="s">
        <v>27</v>
      </c>
      <c r="F1980" s="2">
        <v>129.0</v>
      </c>
      <c r="G1980" s="2" t="s">
        <v>44</v>
      </c>
      <c r="H1980" s="2" t="s">
        <v>29</v>
      </c>
      <c r="I1980" s="2" t="s">
        <v>25</v>
      </c>
      <c r="J1980" s="2" t="str">
        <f t="array" ref="J1980">XLOOKUP('Transaction Data'!$G1980,Product_Code,Biscuit_Brand)</f>
        <v>Butter Crunch</v>
      </c>
      <c r="K1980" s="2">
        <f t="array" ref="K1980">XLOOKUP('Transaction Data'!$G1980,Product_Code,Cost)</f>
        <v>10</v>
      </c>
      <c r="L1980" s="2">
        <f t="array" ref="L1980">XLOOKUP('Transaction Data'!$G1980,Product_Code,Unit_Price)</f>
        <v>11</v>
      </c>
      <c r="M1980" s="3">
        <f>'Transaction Data'!$F1980*'Transaction Data'!$K1980</f>
        <v>1290</v>
      </c>
      <c r="N1980" s="3">
        <f>'Transaction Data'!$F1980*'Transaction Data'!$L1980</f>
        <v>1419</v>
      </c>
      <c r="O1980" s="3">
        <f>'Transaction Data'!$N1980-'Transaction Data'!$M1980</f>
        <v>129</v>
      </c>
      <c r="P1980" s="2">
        <f>DATEDIF('Transaction Data'!$D1980,'Transaction Data'!$A1980,"y")</f>
        <v>44</v>
      </c>
      <c r="Q1980" s="2" t="str">
        <f>FLOOR('Transaction Data'!$P1980,15)&amp;"-"&amp;FLOOR('Transaction Data'!$P1980,15)+14</f>
        <v>30-44</v>
      </c>
      <c r="R1980" s="2" t="str">
        <f>IF('Transaction Data'!$L1980&lt;=10,"Less Expensive","Expensive")</f>
        <v>Expensive</v>
      </c>
      <c r="S1980" s="4">
        <f>WEEKDAY('Transaction Data'!$A1980)</f>
        <v>7</v>
      </c>
      <c r="T1980" s="2" t="str">
        <f>IF(WEEKDAY('Transaction Data'!$A1980,2)&lt;6,"Weekday","Weekend")</f>
        <v>Weekend</v>
      </c>
    </row>
    <row r="1981" ht="15.75" customHeight="1">
      <c r="A1981" s="1">
        <v>45434.0</v>
      </c>
      <c r="B1981" s="2" t="s">
        <v>1942</v>
      </c>
      <c r="C1981" s="2" t="s">
        <v>47</v>
      </c>
      <c r="D1981" s="1">
        <v>32140.0</v>
      </c>
      <c r="E1981" s="2" t="s">
        <v>63</v>
      </c>
      <c r="F1981" s="2">
        <v>304.0</v>
      </c>
      <c r="G1981" s="2" t="s">
        <v>48</v>
      </c>
      <c r="H1981" s="2" t="s">
        <v>34</v>
      </c>
      <c r="I1981" s="2" t="s">
        <v>25</v>
      </c>
      <c r="J1981" s="2" t="str">
        <f t="array" ref="J1981">XLOOKUP('Transaction Data'!$G1981,Product_Code,Biscuit_Brand)</f>
        <v>Lemon Crisps</v>
      </c>
      <c r="K1981" s="2">
        <f t="array" ref="K1981">XLOOKUP('Transaction Data'!$G1981,Product_Code,Cost)</f>
        <v>7</v>
      </c>
      <c r="L1981" s="2">
        <f t="array" ref="L1981">XLOOKUP('Transaction Data'!$G1981,Product_Code,Unit_Price)</f>
        <v>9</v>
      </c>
      <c r="M1981" s="3">
        <f>'Transaction Data'!$F1981*'Transaction Data'!$K1981</f>
        <v>2128</v>
      </c>
      <c r="N1981" s="3">
        <f>'Transaction Data'!$F1981*'Transaction Data'!$L1981</f>
        <v>2736</v>
      </c>
      <c r="O1981" s="3">
        <f>'Transaction Data'!$N1981-'Transaction Data'!$M1981</f>
        <v>608</v>
      </c>
      <c r="P1981" s="2">
        <f>DATEDIF('Transaction Data'!$D1981,'Transaction Data'!$A1981,"y")</f>
        <v>36</v>
      </c>
      <c r="Q1981" s="2" t="str">
        <f>FLOOR('Transaction Data'!$P1981,15)&amp;"-"&amp;FLOOR('Transaction Data'!$P1981,15)+14</f>
        <v>30-44</v>
      </c>
      <c r="R1981" s="2" t="str">
        <f>IF('Transaction Data'!$L1981&lt;=10,"Less Expensive","Expensive")</f>
        <v>Less Expensive</v>
      </c>
      <c r="S1981" s="4">
        <f>WEEKDAY('Transaction Data'!$A1981)</f>
        <v>4</v>
      </c>
      <c r="T1981" s="2" t="str">
        <f>IF(WEEKDAY('Transaction Data'!$A1981,2)&lt;6,"Weekday","Weekend")</f>
        <v>Weekday</v>
      </c>
    </row>
    <row r="1982" ht="15.75" customHeight="1">
      <c r="A1982" s="1">
        <v>45444.0</v>
      </c>
      <c r="B1982" s="2" t="s">
        <v>1943</v>
      </c>
      <c r="C1982" s="2" t="s">
        <v>72</v>
      </c>
      <c r="D1982" s="1">
        <v>38035.0</v>
      </c>
      <c r="E1982" s="2" t="s">
        <v>22</v>
      </c>
      <c r="F1982" s="2">
        <v>409.0</v>
      </c>
      <c r="G1982" s="2" t="s">
        <v>61</v>
      </c>
      <c r="H1982" s="2" t="s">
        <v>24</v>
      </c>
      <c r="I1982" s="2" t="s">
        <v>25</v>
      </c>
      <c r="J1982" s="2" t="str">
        <f t="array" ref="J1982">XLOOKUP('Transaction Data'!$G1982,Product_Code,Biscuit_Brand)</f>
        <v>Choco Delight</v>
      </c>
      <c r="K1982" s="2">
        <f t="array" ref="K1982">XLOOKUP('Transaction Data'!$G1982,Product_Code,Cost)</f>
        <v>3</v>
      </c>
      <c r="L1982" s="2">
        <f t="array" ref="L1982">XLOOKUP('Transaction Data'!$G1982,Product_Code,Unit_Price)</f>
        <v>5</v>
      </c>
      <c r="M1982" s="3">
        <f>'Transaction Data'!$F1982*'Transaction Data'!$K1982</f>
        <v>1227</v>
      </c>
      <c r="N1982" s="3">
        <f>'Transaction Data'!$F1982*'Transaction Data'!$L1982</f>
        <v>2045</v>
      </c>
      <c r="O1982" s="3">
        <f>'Transaction Data'!$N1982-'Transaction Data'!$M1982</f>
        <v>818</v>
      </c>
      <c r="P1982" s="2">
        <f>DATEDIF('Transaction Data'!$D1982,'Transaction Data'!$A1982,"y")</f>
        <v>20</v>
      </c>
      <c r="Q1982" s="2" t="str">
        <f>FLOOR('Transaction Data'!$P1982,15)&amp;"-"&amp;FLOOR('Transaction Data'!$P1982,15)+14</f>
        <v>15-29</v>
      </c>
      <c r="R1982" s="2" t="str">
        <f>IF('Transaction Data'!$L1982&lt;=10,"Less Expensive","Expensive")</f>
        <v>Less Expensive</v>
      </c>
      <c r="S1982" s="4">
        <f>WEEKDAY('Transaction Data'!$A1982)</f>
        <v>7</v>
      </c>
      <c r="T1982" s="2" t="str">
        <f>IF(WEEKDAY('Transaction Data'!$A1982,2)&lt;6,"Weekday","Weekend")</f>
        <v>Weekend</v>
      </c>
    </row>
    <row r="1983" ht="15.75" customHeight="1">
      <c r="A1983" s="1">
        <v>45360.0</v>
      </c>
      <c r="B1983" s="2" t="s">
        <v>1944</v>
      </c>
      <c r="C1983" s="2" t="s">
        <v>41</v>
      </c>
      <c r="D1983" s="1">
        <v>21804.0</v>
      </c>
      <c r="E1983" s="2" t="s">
        <v>27</v>
      </c>
      <c r="F1983" s="2">
        <v>471.0</v>
      </c>
      <c r="G1983" s="2" t="s">
        <v>57</v>
      </c>
      <c r="H1983" s="2" t="s">
        <v>29</v>
      </c>
      <c r="I1983" s="2" t="s">
        <v>25</v>
      </c>
      <c r="J1983" s="2" t="str">
        <f t="array" ref="J1983">XLOOKUP('Transaction Data'!$G1983,Product_Code,Biscuit_Brand)</f>
        <v>Oatmeal Cookies</v>
      </c>
      <c r="K1983" s="2">
        <f t="array" ref="K1983">XLOOKUP('Transaction Data'!$G1983,Product_Code,Cost)</f>
        <v>19</v>
      </c>
      <c r="L1983" s="2">
        <f t="array" ref="L1983">XLOOKUP('Transaction Data'!$G1983,Product_Code,Unit_Price)</f>
        <v>23</v>
      </c>
      <c r="M1983" s="3">
        <f>'Transaction Data'!$F1983*'Transaction Data'!$K1983</f>
        <v>8949</v>
      </c>
      <c r="N1983" s="3">
        <f>'Transaction Data'!$F1983*'Transaction Data'!$L1983</f>
        <v>10833</v>
      </c>
      <c r="O1983" s="3">
        <f>'Transaction Data'!$N1983-'Transaction Data'!$M1983</f>
        <v>1884</v>
      </c>
      <c r="P1983" s="2">
        <f>DATEDIF('Transaction Data'!$D1983,'Transaction Data'!$A1983,"y")</f>
        <v>64</v>
      </c>
      <c r="Q1983" s="2" t="str">
        <f>FLOOR('Transaction Data'!$P1983,15)&amp;"-"&amp;FLOOR('Transaction Data'!$P1983,15)+14</f>
        <v>60-74</v>
      </c>
      <c r="R1983" s="2" t="str">
        <f>IF('Transaction Data'!$L1983&lt;=10,"Less Expensive","Expensive")</f>
        <v>Expensive</v>
      </c>
      <c r="S1983" s="4">
        <f>WEEKDAY('Transaction Data'!$A1983)</f>
        <v>7</v>
      </c>
      <c r="T1983" s="2" t="str">
        <f>IF(WEEKDAY('Transaction Data'!$A1983,2)&lt;6,"Weekday","Weekend")</f>
        <v>Weekend</v>
      </c>
    </row>
    <row r="1984" ht="15.75" customHeight="1">
      <c r="A1984" s="1">
        <v>45474.0</v>
      </c>
      <c r="B1984" s="2" t="s">
        <v>1945</v>
      </c>
      <c r="C1984" s="2" t="s">
        <v>21</v>
      </c>
      <c r="D1984" s="1">
        <v>35747.0</v>
      </c>
      <c r="E1984" s="2" t="s">
        <v>22</v>
      </c>
      <c r="F1984" s="2">
        <v>306.0</v>
      </c>
      <c r="G1984" s="2" t="s">
        <v>28</v>
      </c>
      <c r="H1984" s="2" t="s">
        <v>34</v>
      </c>
      <c r="I1984" s="2" t="s">
        <v>25</v>
      </c>
      <c r="J1984" s="2" t="str">
        <f t="array" ref="J1984">XLOOKUP('Transaction Data'!$G1984,Product_Code,Biscuit_Brand)</f>
        <v>Shortbread</v>
      </c>
      <c r="K1984" s="2">
        <f t="array" ref="K1984">XLOOKUP('Transaction Data'!$G1984,Product_Code,Cost)</f>
        <v>10</v>
      </c>
      <c r="L1984" s="2">
        <f t="array" ref="L1984">XLOOKUP('Transaction Data'!$G1984,Product_Code,Unit_Price)</f>
        <v>45</v>
      </c>
      <c r="M1984" s="3">
        <f>'Transaction Data'!$F1984*'Transaction Data'!$K1984</f>
        <v>3060</v>
      </c>
      <c r="N1984" s="3">
        <f>'Transaction Data'!$F1984*'Transaction Data'!$L1984</f>
        <v>13770</v>
      </c>
      <c r="O1984" s="3">
        <f>'Transaction Data'!$N1984-'Transaction Data'!$M1984</f>
        <v>10710</v>
      </c>
      <c r="P1984" s="2">
        <f>DATEDIF('Transaction Data'!$D1984,'Transaction Data'!$A1984,"y")</f>
        <v>26</v>
      </c>
      <c r="Q1984" s="2" t="str">
        <f>FLOOR('Transaction Data'!$P1984,15)&amp;"-"&amp;FLOOR('Transaction Data'!$P1984,15)+14</f>
        <v>15-29</v>
      </c>
      <c r="R1984" s="2" t="str">
        <f>IF('Transaction Data'!$L1984&lt;=10,"Less Expensive","Expensive")</f>
        <v>Expensive</v>
      </c>
      <c r="S1984" s="4">
        <f>WEEKDAY('Transaction Data'!$A1984)</f>
        <v>2</v>
      </c>
      <c r="T1984" s="2" t="str">
        <f>IF(WEEKDAY('Transaction Data'!$A1984,2)&lt;6,"Weekday","Weekend")</f>
        <v>Weekday</v>
      </c>
    </row>
    <row r="1985" ht="15.75" customHeight="1">
      <c r="A1985" s="1">
        <v>45500.0</v>
      </c>
      <c r="B1985" s="2" t="s">
        <v>1946</v>
      </c>
      <c r="C1985" s="2" t="s">
        <v>47</v>
      </c>
      <c r="D1985" s="1">
        <v>15964.0</v>
      </c>
      <c r="E1985" s="2" t="s">
        <v>63</v>
      </c>
      <c r="F1985" s="2">
        <v>153.0</v>
      </c>
      <c r="G1985" s="2" t="s">
        <v>60</v>
      </c>
      <c r="H1985" s="2" t="s">
        <v>24</v>
      </c>
      <c r="I1985" s="2" t="s">
        <v>25</v>
      </c>
      <c r="J1985" s="2" t="str">
        <f t="array" ref="J1985">XLOOKUP('Transaction Data'!$G1985,Product_Code,Biscuit_Brand)</f>
        <v>Peanut Butter Bites</v>
      </c>
      <c r="K1985" s="2">
        <f t="array" ref="K1985">XLOOKUP('Transaction Data'!$G1985,Product_Code,Cost)</f>
        <v>5</v>
      </c>
      <c r="L1985" s="2">
        <f t="array" ref="L1985">XLOOKUP('Transaction Data'!$G1985,Product_Code,Unit_Price)</f>
        <v>7</v>
      </c>
      <c r="M1985" s="3">
        <f>'Transaction Data'!$F1985*'Transaction Data'!$K1985</f>
        <v>765</v>
      </c>
      <c r="N1985" s="3">
        <f>'Transaction Data'!$F1985*'Transaction Data'!$L1985</f>
        <v>1071</v>
      </c>
      <c r="O1985" s="3">
        <f>'Transaction Data'!$N1985-'Transaction Data'!$M1985</f>
        <v>306</v>
      </c>
      <c r="P1985" s="2">
        <f>DATEDIF('Transaction Data'!$D1985,'Transaction Data'!$A1985,"y")</f>
        <v>80</v>
      </c>
      <c r="Q1985" s="2" t="str">
        <f>FLOOR('Transaction Data'!$P1985,15)&amp;"-"&amp;FLOOR('Transaction Data'!$P1985,15)+14</f>
        <v>75-89</v>
      </c>
      <c r="R1985" s="2" t="str">
        <f>IF('Transaction Data'!$L1985&lt;=10,"Less Expensive","Expensive")</f>
        <v>Less Expensive</v>
      </c>
      <c r="S1985" s="4">
        <f>WEEKDAY('Transaction Data'!$A1985)</f>
        <v>7</v>
      </c>
      <c r="T1985" s="2" t="str">
        <f>IF(WEEKDAY('Transaction Data'!$A1985,2)&lt;6,"Weekday","Weekend")</f>
        <v>Weekend</v>
      </c>
    </row>
    <row r="1986" ht="15.75" customHeight="1">
      <c r="A1986" s="1">
        <v>45489.0</v>
      </c>
      <c r="B1986" s="2" t="s">
        <v>1947</v>
      </c>
      <c r="C1986" s="2" t="s">
        <v>54</v>
      </c>
      <c r="D1986" s="1">
        <v>21444.0</v>
      </c>
      <c r="E1986" s="2" t="s">
        <v>37</v>
      </c>
      <c r="F1986" s="2">
        <v>72.0</v>
      </c>
      <c r="G1986" s="2" t="s">
        <v>28</v>
      </c>
      <c r="H1986" s="2" t="s">
        <v>29</v>
      </c>
      <c r="I1986" s="2" t="s">
        <v>25</v>
      </c>
      <c r="J1986" s="2" t="str">
        <f t="array" ref="J1986">XLOOKUP('Transaction Data'!$G1986,Product_Code,Biscuit_Brand)</f>
        <v>Shortbread</v>
      </c>
      <c r="K1986" s="2">
        <f t="array" ref="K1986">XLOOKUP('Transaction Data'!$G1986,Product_Code,Cost)</f>
        <v>10</v>
      </c>
      <c r="L1986" s="2">
        <f t="array" ref="L1986">XLOOKUP('Transaction Data'!$G1986,Product_Code,Unit_Price)</f>
        <v>45</v>
      </c>
      <c r="M1986" s="3">
        <f>'Transaction Data'!$F1986*'Transaction Data'!$K1986</f>
        <v>720</v>
      </c>
      <c r="N1986" s="3">
        <f>'Transaction Data'!$F1986*'Transaction Data'!$L1986</f>
        <v>3240</v>
      </c>
      <c r="O1986" s="3">
        <f>'Transaction Data'!$N1986-'Transaction Data'!$M1986</f>
        <v>2520</v>
      </c>
      <c r="P1986" s="2">
        <f>DATEDIF('Transaction Data'!$D1986,'Transaction Data'!$A1986,"y")</f>
        <v>65</v>
      </c>
      <c r="Q1986" s="2" t="str">
        <f>FLOOR('Transaction Data'!$P1986,15)&amp;"-"&amp;FLOOR('Transaction Data'!$P1986,15)+14</f>
        <v>60-74</v>
      </c>
      <c r="R1986" s="2" t="str">
        <f>IF('Transaction Data'!$L1986&lt;=10,"Less Expensive","Expensive")</f>
        <v>Expensive</v>
      </c>
      <c r="S1986" s="4">
        <f>WEEKDAY('Transaction Data'!$A1986)</f>
        <v>3</v>
      </c>
      <c r="T1986" s="2" t="str">
        <f>IF(WEEKDAY('Transaction Data'!$A1986,2)&lt;6,"Weekday","Weekend")</f>
        <v>Weekday</v>
      </c>
    </row>
    <row r="1987" ht="15.75" customHeight="1">
      <c r="A1987" s="1">
        <v>45495.0</v>
      </c>
      <c r="B1987" s="2" t="s">
        <v>1948</v>
      </c>
      <c r="C1987" s="2" t="s">
        <v>69</v>
      </c>
      <c r="D1987" s="1">
        <v>18873.0</v>
      </c>
      <c r="E1987" s="2" t="s">
        <v>37</v>
      </c>
      <c r="F1987" s="2">
        <v>358.0</v>
      </c>
      <c r="G1987" s="2" t="s">
        <v>55</v>
      </c>
      <c r="H1987" s="2" t="s">
        <v>34</v>
      </c>
      <c r="I1987" s="2" t="s">
        <v>30</v>
      </c>
      <c r="J1987" s="2" t="str">
        <f t="array" ref="J1987">XLOOKUP('Transaction Data'!$G1987,Product_Code,Biscuit_Brand)</f>
        <v>Vanilla Wafers</v>
      </c>
      <c r="K1987" s="2">
        <f t="array" ref="K1987">XLOOKUP('Transaction Data'!$G1987,Product_Code,Cost)</f>
        <v>18</v>
      </c>
      <c r="L1987" s="2">
        <f t="array" ref="L1987">XLOOKUP('Transaction Data'!$G1987,Product_Code,Unit_Price)</f>
        <v>36</v>
      </c>
      <c r="M1987" s="3">
        <f>'Transaction Data'!$F1987*'Transaction Data'!$K1987</f>
        <v>6444</v>
      </c>
      <c r="N1987" s="3">
        <f>'Transaction Data'!$F1987*'Transaction Data'!$L1987</f>
        <v>12888</v>
      </c>
      <c r="O1987" s="3">
        <f>'Transaction Data'!$N1987-'Transaction Data'!$M1987</f>
        <v>6444</v>
      </c>
      <c r="P1987" s="2">
        <f>DATEDIF('Transaction Data'!$D1987,'Transaction Data'!$A1987,"y")</f>
        <v>72</v>
      </c>
      <c r="Q1987" s="2" t="str">
        <f>FLOOR('Transaction Data'!$P1987,15)&amp;"-"&amp;FLOOR('Transaction Data'!$P1987,15)+14</f>
        <v>60-74</v>
      </c>
      <c r="R1987" s="2" t="str">
        <f>IF('Transaction Data'!$L1987&lt;=10,"Less Expensive","Expensive")</f>
        <v>Expensive</v>
      </c>
      <c r="S1987" s="4">
        <f>WEEKDAY('Transaction Data'!$A1987)</f>
        <v>2</v>
      </c>
      <c r="T1987" s="2" t="str">
        <f>IF(WEEKDAY('Transaction Data'!$A1987,2)&lt;6,"Weekday","Weekend")</f>
        <v>Weekday</v>
      </c>
    </row>
    <row r="1988" ht="15.75" customHeight="1">
      <c r="A1988" s="1">
        <v>45412.0</v>
      </c>
      <c r="B1988" s="2" t="s">
        <v>1949</v>
      </c>
      <c r="C1988" s="2" t="s">
        <v>72</v>
      </c>
      <c r="D1988" s="1">
        <v>23898.0</v>
      </c>
      <c r="E1988" s="2" t="s">
        <v>22</v>
      </c>
      <c r="F1988" s="2">
        <v>227.0</v>
      </c>
      <c r="G1988" s="2" t="s">
        <v>33</v>
      </c>
      <c r="H1988" s="2" t="s">
        <v>24</v>
      </c>
      <c r="I1988" s="2" t="s">
        <v>25</v>
      </c>
      <c r="J1988" s="2" t="str">
        <f t="array" ref="J1988">XLOOKUP('Transaction Data'!$G1988,Product_Code,Biscuit_Brand)</f>
        <v>Caramel Biscuits</v>
      </c>
      <c r="K1988" s="2">
        <f t="array" ref="K1988">XLOOKUP('Transaction Data'!$G1988,Product_Code,Cost)</f>
        <v>18</v>
      </c>
      <c r="L1988" s="2">
        <f t="array" ref="L1988">XLOOKUP('Transaction Data'!$G1988,Product_Code,Unit_Price)</f>
        <v>22</v>
      </c>
      <c r="M1988" s="3">
        <f>'Transaction Data'!$F1988*'Transaction Data'!$K1988</f>
        <v>4086</v>
      </c>
      <c r="N1988" s="3">
        <f>'Transaction Data'!$F1988*'Transaction Data'!$L1988</f>
        <v>4994</v>
      </c>
      <c r="O1988" s="3">
        <f>'Transaction Data'!$N1988-'Transaction Data'!$M1988</f>
        <v>908</v>
      </c>
      <c r="P1988" s="2">
        <f>DATEDIF('Transaction Data'!$D1988,'Transaction Data'!$A1988,"y")</f>
        <v>58</v>
      </c>
      <c r="Q1988" s="2" t="str">
        <f>FLOOR('Transaction Data'!$P1988,15)&amp;"-"&amp;FLOOR('Transaction Data'!$P1988,15)+14</f>
        <v>45-59</v>
      </c>
      <c r="R1988" s="2" t="str">
        <f>IF('Transaction Data'!$L1988&lt;=10,"Less Expensive","Expensive")</f>
        <v>Expensive</v>
      </c>
      <c r="S1988" s="4">
        <f>WEEKDAY('Transaction Data'!$A1988)</f>
        <v>3</v>
      </c>
      <c r="T1988" s="2" t="str">
        <f>IF(WEEKDAY('Transaction Data'!$A1988,2)&lt;6,"Weekday","Weekend")</f>
        <v>Weekday</v>
      </c>
    </row>
    <row r="1989" ht="15.75" customHeight="1">
      <c r="A1989" s="1">
        <v>45380.0</v>
      </c>
      <c r="B1989" s="2" t="s">
        <v>1950</v>
      </c>
      <c r="C1989" s="2" t="s">
        <v>21</v>
      </c>
      <c r="D1989" s="1">
        <v>23673.0</v>
      </c>
      <c r="E1989" s="2" t="s">
        <v>27</v>
      </c>
      <c r="F1989" s="2">
        <v>120.0</v>
      </c>
      <c r="G1989" s="2" t="s">
        <v>28</v>
      </c>
      <c r="H1989" s="2" t="s">
        <v>29</v>
      </c>
      <c r="I1989" s="2" t="s">
        <v>25</v>
      </c>
      <c r="J1989" s="2" t="str">
        <f t="array" ref="J1989">XLOOKUP('Transaction Data'!$G1989,Product_Code,Biscuit_Brand)</f>
        <v>Shortbread</v>
      </c>
      <c r="K1989" s="2">
        <f t="array" ref="K1989">XLOOKUP('Transaction Data'!$G1989,Product_Code,Cost)</f>
        <v>10</v>
      </c>
      <c r="L1989" s="2">
        <f t="array" ref="L1989">XLOOKUP('Transaction Data'!$G1989,Product_Code,Unit_Price)</f>
        <v>45</v>
      </c>
      <c r="M1989" s="3">
        <f>'Transaction Data'!$F1989*'Transaction Data'!$K1989</f>
        <v>1200</v>
      </c>
      <c r="N1989" s="3">
        <f>'Transaction Data'!$F1989*'Transaction Data'!$L1989</f>
        <v>5400</v>
      </c>
      <c r="O1989" s="3">
        <f>'Transaction Data'!$N1989-'Transaction Data'!$M1989</f>
        <v>4200</v>
      </c>
      <c r="P1989" s="2">
        <f>DATEDIF('Transaction Data'!$D1989,'Transaction Data'!$A1989,"y")</f>
        <v>59</v>
      </c>
      <c r="Q1989" s="2" t="str">
        <f>FLOOR('Transaction Data'!$P1989,15)&amp;"-"&amp;FLOOR('Transaction Data'!$P1989,15)+14</f>
        <v>45-59</v>
      </c>
      <c r="R1989" s="2" t="str">
        <f>IF('Transaction Data'!$L1989&lt;=10,"Less Expensive","Expensive")</f>
        <v>Expensive</v>
      </c>
      <c r="S1989" s="4">
        <f>WEEKDAY('Transaction Data'!$A1989)</f>
        <v>6</v>
      </c>
      <c r="T1989" s="2" t="str">
        <f>IF(WEEKDAY('Transaction Data'!$A1989,2)&lt;6,"Weekday","Weekend")</f>
        <v>Weekday</v>
      </c>
    </row>
    <row r="1990" ht="15.75" customHeight="1">
      <c r="A1990" s="1">
        <v>45437.0</v>
      </c>
      <c r="B1990" s="2" t="s">
        <v>1951</v>
      </c>
      <c r="C1990" s="2" t="s">
        <v>69</v>
      </c>
      <c r="D1990" s="1">
        <v>17133.0</v>
      </c>
      <c r="E1990" s="2" t="s">
        <v>27</v>
      </c>
      <c r="F1990" s="2">
        <v>487.0</v>
      </c>
      <c r="G1990" s="2" t="s">
        <v>61</v>
      </c>
      <c r="H1990" s="2" t="s">
        <v>34</v>
      </c>
      <c r="I1990" s="2" t="s">
        <v>25</v>
      </c>
      <c r="J1990" s="2" t="str">
        <f t="array" ref="J1990">XLOOKUP('Transaction Data'!$G1990,Product_Code,Biscuit_Brand)</f>
        <v>Choco Delight</v>
      </c>
      <c r="K1990" s="2">
        <f t="array" ref="K1990">XLOOKUP('Transaction Data'!$G1990,Product_Code,Cost)</f>
        <v>3</v>
      </c>
      <c r="L1990" s="2">
        <f t="array" ref="L1990">XLOOKUP('Transaction Data'!$G1990,Product_Code,Unit_Price)</f>
        <v>5</v>
      </c>
      <c r="M1990" s="3">
        <f>'Transaction Data'!$F1990*'Transaction Data'!$K1990</f>
        <v>1461</v>
      </c>
      <c r="N1990" s="3">
        <f>'Transaction Data'!$F1990*'Transaction Data'!$L1990</f>
        <v>2435</v>
      </c>
      <c r="O1990" s="3">
        <f>'Transaction Data'!$N1990-'Transaction Data'!$M1990</f>
        <v>974</v>
      </c>
      <c r="P1990" s="2">
        <f>DATEDIF('Transaction Data'!$D1990,'Transaction Data'!$A1990,"y")</f>
        <v>77</v>
      </c>
      <c r="Q1990" s="2" t="str">
        <f>FLOOR('Transaction Data'!$P1990,15)&amp;"-"&amp;FLOOR('Transaction Data'!$P1990,15)+14</f>
        <v>75-89</v>
      </c>
      <c r="R1990" s="2" t="str">
        <f>IF('Transaction Data'!$L1990&lt;=10,"Less Expensive","Expensive")</f>
        <v>Less Expensive</v>
      </c>
      <c r="S1990" s="4">
        <f>WEEKDAY('Transaction Data'!$A1990)</f>
        <v>7</v>
      </c>
      <c r="T1990" s="2" t="str">
        <f>IF(WEEKDAY('Transaction Data'!$A1990,2)&lt;6,"Weekday","Weekend")</f>
        <v>Weekend</v>
      </c>
    </row>
    <row r="1991" ht="15.75" customHeight="1">
      <c r="A1991" s="1">
        <v>45300.0</v>
      </c>
      <c r="B1991" s="2" t="s">
        <v>1952</v>
      </c>
      <c r="C1991" s="2" t="s">
        <v>21</v>
      </c>
      <c r="D1991" s="1">
        <v>17479.0</v>
      </c>
      <c r="E1991" s="2" t="s">
        <v>37</v>
      </c>
      <c r="F1991" s="2">
        <v>423.0</v>
      </c>
      <c r="G1991" s="2" t="s">
        <v>48</v>
      </c>
      <c r="H1991" s="2" t="s">
        <v>24</v>
      </c>
      <c r="I1991" s="2" t="s">
        <v>25</v>
      </c>
      <c r="J1991" s="2" t="str">
        <f t="array" ref="J1991">XLOOKUP('Transaction Data'!$G1991,Product_Code,Biscuit_Brand)</f>
        <v>Lemon Crisps</v>
      </c>
      <c r="K1991" s="2">
        <f t="array" ref="K1991">XLOOKUP('Transaction Data'!$G1991,Product_Code,Cost)</f>
        <v>7</v>
      </c>
      <c r="L1991" s="2">
        <f t="array" ref="L1991">XLOOKUP('Transaction Data'!$G1991,Product_Code,Unit_Price)</f>
        <v>9</v>
      </c>
      <c r="M1991" s="3">
        <f>'Transaction Data'!$F1991*'Transaction Data'!$K1991</f>
        <v>2961</v>
      </c>
      <c r="N1991" s="3">
        <f>'Transaction Data'!$F1991*'Transaction Data'!$L1991</f>
        <v>3807</v>
      </c>
      <c r="O1991" s="3">
        <f>'Transaction Data'!$N1991-'Transaction Data'!$M1991</f>
        <v>846</v>
      </c>
      <c r="P1991" s="2">
        <f>DATEDIF('Transaction Data'!$D1991,'Transaction Data'!$A1991,"y")</f>
        <v>76</v>
      </c>
      <c r="Q1991" s="2" t="str">
        <f>FLOOR('Transaction Data'!$P1991,15)&amp;"-"&amp;FLOOR('Transaction Data'!$P1991,15)+14</f>
        <v>75-89</v>
      </c>
      <c r="R1991" s="2" t="str">
        <f>IF('Transaction Data'!$L1991&lt;=10,"Less Expensive","Expensive")</f>
        <v>Less Expensive</v>
      </c>
      <c r="S1991" s="4">
        <f>WEEKDAY('Transaction Data'!$A1991)</f>
        <v>3</v>
      </c>
      <c r="T1991" s="2" t="str">
        <f>IF(WEEKDAY('Transaction Data'!$A1991,2)&lt;6,"Weekday","Weekend")</f>
        <v>Weekday</v>
      </c>
    </row>
    <row r="1992" ht="15.75" customHeight="1">
      <c r="A1992" s="1">
        <v>45312.0</v>
      </c>
      <c r="B1992" s="2" t="s">
        <v>1953</v>
      </c>
      <c r="C1992" s="2" t="s">
        <v>69</v>
      </c>
      <c r="D1992" s="1">
        <v>19522.0</v>
      </c>
      <c r="E1992" s="2" t="s">
        <v>37</v>
      </c>
      <c r="F1992" s="2">
        <v>395.0</v>
      </c>
      <c r="G1992" s="2" t="s">
        <v>23</v>
      </c>
      <c r="H1992" s="2" t="s">
        <v>29</v>
      </c>
      <c r="I1992" s="2" t="s">
        <v>25</v>
      </c>
      <c r="J1992" s="2" t="str">
        <f t="array" ref="J1992">XLOOKUP('Transaction Data'!$G1992,Product_Code,Biscuit_Brand)</f>
        <v>Cinnamon Swirls</v>
      </c>
      <c r="K1992" s="2">
        <f t="array" ref="K1992">XLOOKUP('Transaction Data'!$G1992,Product_Code,Cost)</f>
        <v>10</v>
      </c>
      <c r="L1992" s="2">
        <f t="array" ref="L1992">XLOOKUP('Transaction Data'!$G1992,Product_Code,Unit_Price)</f>
        <v>14</v>
      </c>
      <c r="M1992" s="3">
        <f>'Transaction Data'!$F1992*'Transaction Data'!$K1992</f>
        <v>3950</v>
      </c>
      <c r="N1992" s="3">
        <f>'Transaction Data'!$F1992*'Transaction Data'!$L1992</f>
        <v>5530</v>
      </c>
      <c r="O1992" s="3">
        <f>'Transaction Data'!$N1992-'Transaction Data'!$M1992</f>
        <v>1580</v>
      </c>
      <c r="P1992" s="2">
        <f>DATEDIF('Transaction Data'!$D1992,'Transaction Data'!$A1992,"y")</f>
        <v>70</v>
      </c>
      <c r="Q1992" s="2" t="str">
        <f>FLOOR('Transaction Data'!$P1992,15)&amp;"-"&amp;FLOOR('Transaction Data'!$P1992,15)+14</f>
        <v>60-74</v>
      </c>
      <c r="R1992" s="2" t="str">
        <f>IF('Transaction Data'!$L1992&lt;=10,"Less Expensive","Expensive")</f>
        <v>Expensive</v>
      </c>
      <c r="S1992" s="4">
        <f>WEEKDAY('Transaction Data'!$A1992)</f>
        <v>1</v>
      </c>
      <c r="T1992" s="2" t="str">
        <f>IF(WEEKDAY('Transaction Data'!$A1992,2)&lt;6,"Weekday","Weekend")</f>
        <v>Weekend</v>
      </c>
    </row>
    <row r="1993" ht="15.75" customHeight="1">
      <c r="A1993" s="1">
        <v>45439.0</v>
      </c>
      <c r="B1993" s="2" t="s">
        <v>1954</v>
      </c>
      <c r="C1993" s="2" t="s">
        <v>47</v>
      </c>
      <c r="D1993" s="1">
        <v>17921.0</v>
      </c>
      <c r="E1993" s="2" t="s">
        <v>22</v>
      </c>
      <c r="F1993" s="2">
        <v>34.0</v>
      </c>
      <c r="G1993" s="2" t="s">
        <v>44</v>
      </c>
      <c r="H1993" s="2" t="s">
        <v>34</v>
      </c>
      <c r="I1993" s="2" t="s">
        <v>25</v>
      </c>
      <c r="J1993" s="2" t="str">
        <f t="array" ref="J1993">XLOOKUP('Transaction Data'!$G1993,Product_Code,Biscuit_Brand)</f>
        <v>Butter Crunch</v>
      </c>
      <c r="K1993" s="2">
        <f t="array" ref="K1993">XLOOKUP('Transaction Data'!$G1993,Product_Code,Cost)</f>
        <v>10</v>
      </c>
      <c r="L1993" s="2">
        <f t="array" ref="L1993">XLOOKUP('Transaction Data'!$G1993,Product_Code,Unit_Price)</f>
        <v>11</v>
      </c>
      <c r="M1993" s="3">
        <f>'Transaction Data'!$F1993*'Transaction Data'!$K1993</f>
        <v>340</v>
      </c>
      <c r="N1993" s="3">
        <f>'Transaction Data'!$F1993*'Transaction Data'!$L1993</f>
        <v>374</v>
      </c>
      <c r="O1993" s="3">
        <f>'Transaction Data'!$N1993-'Transaction Data'!$M1993</f>
        <v>34</v>
      </c>
      <c r="P1993" s="2">
        <f>DATEDIF('Transaction Data'!$D1993,'Transaction Data'!$A1993,"y")</f>
        <v>75</v>
      </c>
      <c r="Q1993" s="2" t="str">
        <f>FLOOR('Transaction Data'!$P1993,15)&amp;"-"&amp;FLOOR('Transaction Data'!$P1993,15)+14</f>
        <v>75-89</v>
      </c>
      <c r="R1993" s="2" t="str">
        <f>IF('Transaction Data'!$L1993&lt;=10,"Less Expensive","Expensive")</f>
        <v>Expensive</v>
      </c>
      <c r="S1993" s="4">
        <f>WEEKDAY('Transaction Data'!$A1993)</f>
        <v>2</v>
      </c>
      <c r="T1993" s="2" t="str">
        <f>IF(WEEKDAY('Transaction Data'!$A1993,2)&lt;6,"Weekday","Weekend")</f>
        <v>Weekday</v>
      </c>
    </row>
    <row r="1994" ht="15.75" customHeight="1">
      <c r="A1994" s="1">
        <v>45494.0</v>
      </c>
      <c r="B1994" s="2" t="s">
        <v>1955</v>
      </c>
      <c r="C1994" s="2" t="s">
        <v>72</v>
      </c>
      <c r="D1994" s="1">
        <v>28162.0</v>
      </c>
      <c r="E1994" s="2" t="s">
        <v>63</v>
      </c>
      <c r="F1994" s="2">
        <v>300.0</v>
      </c>
      <c r="G1994" s="2" t="s">
        <v>61</v>
      </c>
      <c r="H1994" s="2" t="s">
        <v>24</v>
      </c>
      <c r="I1994" s="2" t="s">
        <v>30</v>
      </c>
      <c r="J1994" s="2" t="str">
        <f t="array" ref="J1994">XLOOKUP('Transaction Data'!$G1994,Product_Code,Biscuit_Brand)</f>
        <v>Choco Delight</v>
      </c>
      <c r="K1994" s="2">
        <f t="array" ref="K1994">XLOOKUP('Transaction Data'!$G1994,Product_Code,Cost)</f>
        <v>3</v>
      </c>
      <c r="L1994" s="2">
        <f t="array" ref="L1994">XLOOKUP('Transaction Data'!$G1994,Product_Code,Unit_Price)</f>
        <v>5</v>
      </c>
      <c r="M1994" s="3">
        <f>'Transaction Data'!$F1994*'Transaction Data'!$K1994</f>
        <v>900</v>
      </c>
      <c r="N1994" s="3">
        <f>'Transaction Data'!$F1994*'Transaction Data'!$L1994</f>
        <v>1500</v>
      </c>
      <c r="O1994" s="3">
        <f>'Transaction Data'!$N1994-'Transaction Data'!$M1994</f>
        <v>600</v>
      </c>
      <c r="P1994" s="2">
        <f>DATEDIF('Transaction Data'!$D1994,'Transaction Data'!$A1994,"y")</f>
        <v>47</v>
      </c>
      <c r="Q1994" s="2" t="str">
        <f>FLOOR('Transaction Data'!$P1994,15)&amp;"-"&amp;FLOOR('Transaction Data'!$P1994,15)+14</f>
        <v>45-59</v>
      </c>
      <c r="R1994" s="2" t="str">
        <f>IF('Transaction Data'!$L1994&lt;=10,"Less Expensive","Expensive")</f>
        <v>Less Expensive</v>
      </c>
      <c r="S1994" s="4">
        <f>WEEKDAY('Transaction Data'!$A1994)</f>
        <v>1</v>
      </c>
      <c r="T1994" s="2" t="str">
        <f>IF(WEEKDAY('Transaction Data'!$A1994,2)&lt;6,"Weekday","Weekend")</f>
        <v>Weekend</v>
      </c>
    </row>
    <row r="1995" ht="15.75" customHeight="1">
      <c r="A1995" s="1">
        <v>45386.0</v>
      </c>
      <c r="B1995" s="2" t="s">
        <v>1956</v>
      </c>
      <c r="C1995" s="2" t="s">
        <v>21</v>
      </c>
      <c r="D1995" s="1">
        <v>31744.0</v>
      </c>
      <c r="E1995" s="2" t="s">
        <v>27</v>
      </c>
      <c r="F1995" s="2">
        <v>255.0</v>
      </c>
      <c r="G1995" s="2" t="s">
        <v>57</v>
      </c>
      <c r="H1995" s="2" t="s">
        <v>29</v>
      </c>
      <c r="I1995" s="2" t="s">
        <v>25</v>
      </c>
      <c r="J1995" s="2" t="str">
        <f t="array" ref="J1995">XLOOKUP('Transaction Data'!$G1995,Product_Code,Biscuit_Brand)</f>
        <v>Oatmeal Cookies</v>
      </c>
      <c r="K1995" s="2">
        <f t="array" ref="K1995">XLOOKUP('Transaction Data'!$G1995,Product_Code,Cost)</f>
        <v>19</v>
      </c>
      <c r="L1995" s="2">
        <f t="array" ref="L1995">XLOOKUP('Transaction Data'!$G1995,Product_Code,Unit_Price)</f>
        <v>23</v>
      </c>
      <c r="M1995" s="3">
        <f>'Transaction Data'!$F1995*'Transaction Data'!$K1995</f>
        <v>4845</v>
      </c>
      <c r="N1995" s="3">
        <f>'Transaction Data'!$F1995*'Transaction Data'!$L1995</f>
        <v>5865</v>
      </c>
      <c r="O1995" s="3">
        <f>'Transaction Data'!$N1995-'Transaction Data'!$M1995</f>
        <v>1020</v>
      </c>
      <c r="P1995" s="2">
        <f>DATEDIF('Transaction Data'!$D1995,'Transaction Data'!$A1995,"y")</f>
        <v>37</v>
      </c>
      <c r="Q1995" s="2" t="str">
        <f>FLOOR('Transaction Data'!$P1995,15)&amp;"-"&amp;FLOOR('Transaction Data'!$P1995,15)+14</f>
        <v>30-44</v>
      </c>
      <c r="R1995" s="2" t="str">
        <f>IF('Transaction Data'!$L1995&lt;=10,"Less Expensive","Expensive")</f>
        <v>Expensive</v>
      </c>
      <c r="S1995" s="4">
        <f>WEEKDAY('Transaction Data'!$A1995)</f>
        <v>5</v>
      </c>
      <c r="T1995" s="2" t="str">
        <f>IF(WEEKDAY('Transaction Data'!$A1995,2)&lt;6,"Weekday","Weekend")</f>
        <v>Weekday</v>
      </c>
    </row>
    <row r="1996" ht="15.75" customHeight="1">
      <c r="A1996" s="1">
        <v>45342.0</v>
      </c>
      <c r="B1996" s="2" t="s">
        <v>1957</v>
      </c>
      <c r="C1996" s="2" t="s">
        <v>65</v>
      </c>
      <c r="D1996" s="1">
        <v>27499.0</v>
      </c>
      <c r="E1996" s="2" t="s">
        <v>27</v>
      </c>
      <c r="F1996" s="2">
        <v>279.0</v>
      </c>
      <c r="G1996" s="2" t="s">
        <v>57</v>
      </c>
      <c r="H1996" s="2" t="s">
        <v>34</v>
      </c>
      <c r="I1996" s="2" t="s">
        <v>30</v>
      </c>
      <c r="J1996" s="2" t="str">
        <f t="array" ref="J1996">XLOOKUP('Transaction Data'!$G1996,Product_Code,Biscuit_Brand)</f>
        <v>Oatmeal Cookies</v>
      </c>
      <c r="K1996" s="2">
        <f t="array" ref="K1996">XLOOKUP('Transaction Data'!$G1996,Product_Code,Cost)</f>
        <v>19</v>
      </c>
      <c r="L1996" s="2">
        <f t="array" ref="L1996">XLOOKUP('Transaction Data'!$G1996,Product_Code,Unit_Price)</f>
        <v>23</v>
      </c>
      <c r="M1996" s="3">
        <f>'Transaction Data'!$F1996*'Transaction Data'!$K1996</f>
        <v>5301</v>
      </c>
      <c r="N1996" s="3">
        <f>'Transaction Data'!$F1996*'Transaction Data'!$L1996</f>
        <v>6417</v>
      </c>
      <c r="O1996" s="3">
        <f>'Transaction Data'!$N1996-'Transaction Data'!$M1996</f>
        <v>1116</v>
      </c>
      <c r="P1996" s="2">
        <f>DATEDIF('Transaction Data'!$D1996,'Transaction Data'!$A1996,"y")</f>
        <v>48</v>
      </c>
      <c r="Q1996" s="2" t="str">
        <f>FLOOR('Transaction Data'!$P1996,15)&amp;"-"&amp;FLOOR('Transaction Data'!$P1996,15)+14</f>
        <v>45-59</v>
      </c>
      <c r="R1996" s="2" t="str">
        <f>IF('Transaction Data'!$L1996&lt;=10,"Less Expensive","Expensive")</f>
        <v>Expensive</v>
      </c>
      <c r="S1996" s="4">
        <f>WEEKDAY('Transaction Data'!$A1996)</f>
        <v>3</v>
      </c>
      <c r="T1996" s="2" t="str">
        <f>IF(WEEKDAY('Transaction Data'!$A1996,2)&lt;6,"Weekday","Weekend")</f>
        <v>Weekday</v>
      </c>
    </row>
    <row r="1997" ht="15.75" customHeight="1">
      <c r="A1997" s="1">
        <v>45419.0</v>
      </c>
      <c r="B1997" s="2" t="s">
        <v>1958</v>
      </c>
      <c r="C1997" s="2" t="s">
        <v>69</v>
      </c>
      <c r="D1997" s="1">
        <v>24404.0</v>
      </c>
      <c r="E1997" s="2" t="s">
        <v>22</v>
      </c>
      <c r="F1997" s="2">
        <v>246.0</v>
      </c>
      <c r="G1997" s="2" t="s">
        <v>55</v>
      </c>
      <c r="H1997" s="2" t="s">
        <v>24</v>
      </c>
      <c r="I1997" s="2" t="s">
        <v>25</v>
      </c>
      <c r="J1997" s="2" t="str">
        <f t="array" ref="J1997">XLOOKUP('Transaction Data'!$G1997,Product_Code,Biscuit_Brand)</f>
        <v>Vanilla Wafers</v>
      </c>
      <c r="K1997" s="2">
        <f t="array" ref="K1997">XLOOKUP('Transaction Data'!$G1997,Product_Code,Cost)</f>
        <v>18</v>
      </c>
      <c r="L1997" s="2">
        <f t="array" ref="L1997">XLOOKUP('Transaction Data'!$G1997,Product_Code,Unit_Price)</f>
        <v>36</v>
      </c>
      <c r="M1997" s="3">
        <f>'Transaction Data'!$F1997*'Transaction Data'!$K1997</f>
        <v>4428</v>
      </c>
      <c r="N1997" s="3">
        <f>'Transaction Data'!$F1997*'Transaction Data'!$L1997</f>
        <v>8856</v>
      </c>
      <c r="O1997" s="3">
        <f>'Transaction Data'!$N1997-'Transaction Data'!$M1997</f>
        <v>4428</v>
      </c>
      <c r="P1997" s="2">
        <f>DATEDIF('Transaction Data'!$D1997,'Transaction Data'!$A1997,"y")</f>
        <v>57</v>
      </c>
      <c r="Q1997" s="2" t="str">
        <f>FLOOR('Transaction Data'!$P1997,15)&amp;"-"&amp;FLOOR('Transaction Data'!$P1997,15)+14</f>
        <v>45-59</v>
      </c>
      <c r="R1997" s="2" t="str">
        <f>IF('Transaction Data'!$L1997&lt;=10,"Less Expensive","Expensive")</f>
        <v>Expensive</v>
      </c>
      <c r="S1997" s="4">
        <f>WEEKDAY('Transaction Data'!$A1997)</f>
        <v>3</v>
      </c>
      <c r="T1997" s="2" t="str">
        <f>IF(WEEKDAY('Transaction Data'!$A1997,2)&lt;6,"Weekday","Weekend")</f>
        <v>Weekday</v>
      </c>
    </row>
    <row r="1998" ht="15.75" customHeight="1">
      <c r="A1998" s="1">
        <v>45340.0</v>
      </c>
      <c r="B1998" s="2" t="s">
        <v>1959</v>
      </c>
      <c r="C1998" s="2" t="s">
        <v>54</v>
      </c>
      <c r="D1998" s="1">
        <v>37145.0</v>
      </c>
      <c r="E1998" s="2" t="s">
        <v>63</v>
      </c>
      <c r="F1998" s="2">
        <v>244.0</v>
      </c>
      <c r="G1998" s="2" t="s">
        <v>48</v>
      </c>
      <c r="H1998" s="2" t="s">
        <v>42</v>
      </c>
      <c r="I1998" s="2" t="s">
        <v>25</v>
      </c>
      <c r="J1998" s="2" t="str">
        <f t="array" ref="J1998">XLOOKUP('Transaction Data'!$G1998,Product_Code,Biscuit_Brand)</f>
        <v>Lemon Crisps</v>
      </c>
      <c r="K1998" s="2">
        <f t="array" ref="K1998">XLOOKUP('Transaction Data'!$G1998,Product_Code,Cost)</f>
        <v>7</v>
      </c>
      <c r="L1998" s="2">
        <f t="array" ref="L1998">XLOOKUP('Transaction Data'!$G1998,Product_Code,Unit_Price)</f>
        <v>9</v>
      </c>
      <c r="M1998" s="3">
        <f>'Transaction Data'!$F1998*'Transaction Data'!$K1998</f>
        <v>1708</v>
      </c>
      <c r="N1998" s="3">
        <f>'Transaction Data'!$F1998*'Transaction Data'!$L1998</f>
        <v>2196</v>
      </c>
      <c r="O1998" s="3">
        <f>'Transaction Data'!$N1998-'Transaction Data'!$M1998</f>
        <v>488</v>
      </c>
      <c r="P1998" s="2">
        <f>DATEDIF('Transaction Data'!$D1998,'Transaction Data'!$A1998,"y")</f>
        <v>22</v>
      </c>
      <c r="Q1998" s="2" t="str">
        <f>FLOOR('Transaction Data'!$P1998,15)&amp;"-"&amp;FLOOR('Transaction Data'!$P1998,15)+14</f>
        <v>15-29</v>
      </c>
      <c r="R1998" s="2" t="str">
        <f>IF('Transaction Data'!$L1998&lt;=10,"Less Expensive","Expensive")</f>
        <v>Less Expensive</v>
      </c>
      <c r="S1998" s="4">
        <f>WEEKDAY('Transaction Data'!$A1998)</f>
        <v>1</v>
      </c>
      <c r="T1998" s="2" t="str">
        <f>IF(WEEKDAY('Transaction Data'!$A1998,2)&lt;6,"Weekday","Weekend")</f>
        <v>Weekend</v>
      </c>
    </row>
    <row r="1999" ht="15.75" customHeight="1">
      <c r="A1999" s="1">
        <v>45425.0</v>
      </c>
      <c r="B1999" s="2" t="s">
        <v>1960</v>
      </c>
      <c r="C1999" s="2" t="s">
        <v>54</v>
      </c>
      <c r="D1999" s="1">
        <v>17842.0</v>
      </c>
      <c r="E1999" s="2" t="s">
        <v>22</v>
      </c>
      <c r="F1999" s="2">
        <v>262.0</v>
      </c>
      <c r="G1999" s="2" t="s">
        <v>38</v>
      </c>
      <c r="H1999" s="2" t="s">
        <v>45</v>
      </c>
      <c r="I1999" s="2" t="s">
        <v>25</v>
      </c>
      <c r="J1999" s="2" t="str">
        <f t="array" ref="J1999">XLOOKUP('Transaction Data'!$G1999,Product_Code,Biscuit_Brand)</f>
        <v>Ginger Snaps</v>
      </c>
      <c r="K1999" s="2">
        <f t="array" ref="K1999">XLOOKUP('Transaction Data'!$G1999,Product_Code,Cost)</f>
        <v>14</v>
      </c>
      <c r="L1999" s="2">
        <f t="array" ref="L1999">XLOOKUP('Transaction Data'!$G1999,Product_Code,Unit_Price)</f>
        <v>28</v>
      </c>
      <c r="M1999" s="3">
        <f>'Transaction Data'!$F1999*'Transaction Data'!$K1999</f>
        <v>3668</v>
      </c>
      <c r="N1999" s="3">
        <f>'Transaction Data'!$F1999*'Transaction Data'!$L1999</f>
        <v>7336</v>
      </c>
      <c r="O1999" s="3">
        <f>'Transaction Data'!$N1999-'Transaction Data'!$M1999</f>
        <v>3668</v>
      </c>
      <c r="P1999" s="2">
        <f>DATEDIF('Transaction Data'!$D1999,'Transaction Data'!$A1999,"y")</f>
        <v>75</v>
      </c>
      <c r="Q1999" s="2" t="str">
        <f>FLOOR('Transaction Data'!$P1999,15)&amp;"-"&amp;FLOOR('Transaction Data'!$P1999,15)+14</f>
        <v>75-89</v>
      </c>
      <c r="R1999" s="2" t="str">
        <f>IF('Transaction Data'!$L1999&lt;=10,"Less Expensive","Expensive")</f>
        <v>Expensive</v>
      </c>
      <c r="S1999" s="4">
        <f>WEEKDAY('Transaction Data'!$A1999)</f>
        <v>2</v>
      </c>
      <c r="T1999" s="2" t="str">
        <f>IF(WEEKDAY('Transaction Data'!$A1999,2)&lt;6,"Weekday","Weekend")</f>
        <v>Weekday</v>
      </c>
    </row>
    <row r="2000" ht="15.75" customHeight="1">
      <c r="A2000" s="1">
        <v>45481.0</v>
      </c>
      <c r="B2000" s="2" t="s">
        <v>1961</v>
      </c>
      <c r="C2000" s="2" t="s">
        <v>54</v>
      </c>
      <c r="D2000" s="1">
        <v>26639.0</v>
      </c>
      <c r="E2000" s="2" t="s">
        <v>22</v>
      </c>
      <c r="F2000" s="2">
        <v>446.0</v>
      </c>
      <c r="G2000" s="2" t="s">
        <v>38</v>
      </c>
      <c r="H2000" s="2" t="s">
        <v>24</v>
      </c>
      <c r="I2000" s="2" t="s">
        <v>25</v>
      </c>
      <c r="J2000" s="2" t="str">
        <f t="array" ref="J2000">XLOOKUP('Transaction Data'!$G2000,Product_Code,Biscuit_Brand)</f>
        <v>Ginger Snaps</v>
      </c>
      <c r="K2000" s="2">
        <f t="array" ref="K2000">XLOOKUP('Transaction Data'!$G2000,Product_Code,Cost)</f>
        <v>14</v>
      </c>
      <c r="L2000" s="2">
        <f t="array" ref="L2000">XLOOKUP('Transaction Data'!$G2000,Product_Code,Unit_Price)</f>
        <v>28</v>
      </c>
      <c r="M2000" s="3">
        <f>'Transaction Data'!$F2000*'Transaction Data'!$K2000</f>
        <v>6244</v>
      </c>
      <c r="N2000" s="3">
        <f>'Transaction Data'!$F2000*'Transaction Data'!$L2000</f>
        <v>12488</v>
      </c>
      <c r="O2000" s="3">
        <f>'Transaction Data'!$N2000-'Transaction Data'!$M2000</f>
        <v>6244</v>
      </c>
      <c r="P2000" s="2">
        <f>DATEDIF('Transaction Data'!$D2000,'Transaction Data'!$A2000,"y")</f>
        <v>51</v>
      </c>
      <c r="Q2000" s="2" t="str">
        <f>FLOOR('Transaction Data'!$P2000,15)&amp;"-"&amp;FLOOR('Transaction Data'!$P2000,15)+14</f>
        <v>45-59</v>
      </c>
      <c r="R2000" s="2" t="str">
        <f>IF('Transaction Data'!$L2000&lt;=10,"Less Expensive","Expensive")</f>
        <v>Expensive</v>
      </c>
      <c r="S2000" s="4">
        <f>WEEKDAY('Transaction Data'!$A2000)</f>
        <v>2</v>
      </c>
      <c r="T2000" s="2" t="str">
        <f>IF(WEEKDAY('Transaction Data'!$A2000,2)&lt;6,"Weekday","Weekend")</f>
        <v>Weekday</v>
      </c>
    </row>
    <row r="2001" ht="15.75" customHeight="1">
      <c r="A2001" s="1">
        <v>45486.0</v>
      </c>
      <c r="B2001" s="2" t="s">
        <v>1962</v>
      </c>
      <c r="C2001" s="2" t="s">
        <v>54</v>
      </c>
      <c r="D2001" s="1">
        <v>29760.0</v>
      </c>
      <c r="E2001" s="2" t="s">
        <v>22</v>
      </c>
      <c r="F2001" s="2">
        <v>358.0</v>
      </c>
      <c r="G2001" s="2" t="s">
        <v>57</v>
      </c>
      <c r="H2001" s="2" t="s">
        <v>29</v>
      </c>
      <c r="I2001" s="2" t="s">
        <v>25</v>
      </c>
      <c r="J2001" s="2" t="str">
        <f t="array" ref="J2001">XLOOKUP('Transaction Data'!$G2001,Product_Code,Biscuit_Brand)</f>
        <v>Oatmeal Cookies</v>
      </c>
      <c r="K2001" s="2">
        <f t="array" ref="K2001">XLOOKUP('Transaction Data'!$G2001,Product_Code,Cost)</f>
        <v>19</v>
      </c>
      <c r="L2001" s="2">
        <f t="array" ref="L2001">XLOOKUP('Transaction Data'!$G2001,Product_Code,Unit_Price)</f>
        <v>23</v>
      </c>
      <c r="M2001" s="3">
        <f>'Transaction Data'!$F2001*'Transaction Data'!$K2001</f>
        <v>6802</v>
      </c>
      <c r="N2001" s="3">
        <f>'Transaction Data'!$F2001*'Transaction Data'!$L2001</f>
        <v>8234</v>
      </c>
      <c r="O2001" s="3">
        <f>'Transaction Data'!$N2001-'Transaction Data'!$M2001</f>
        <v>1432</v>
      </c>
      <c r="P2001" s="2">
        <f>DATEDIF('Transaction Data'!$D2001,'Transaction Data'!$A2001,"y")</f>
        <v>43</v>
      </c>
      <c r="Q2001" s="2" t="str">
        <f>FLOOR('Transaction Data'!$P2001,15)&amp;"-"&amp;FLOOR('Transaction Data'!$P2001,15)+14</f>
        <v>30-44</v>
      </c>
      <c r="R2001" s="2" t="str">
        <f>IF('Transaction Data'!$L2001&lt;=10,"Less Expensive","Expensive")</f>
        <v>Expensive</v>
      </c>
      <c r="S2001" s="4">
        <f>WEEKDAY('Transaction Data'!$A2001)</f>
        <v>7</v>
      </c>
      <c r="T2001" s="2" t="str">
        <f>IF(WEEKDAY('Transaction Data'!$A2001,2)&lt;6,"Weekday","Weekend")</f>
        <v>Weekend</v>
      </c>
    </row>
    <row r="2002" ht="15.75" customHeight="1">
      <c r="A2002" s="1">
        <v>45386.0</v>
      </c>
      <c r="B2002" s="2" t="s">
        <v>1963</v>
      </c>
      <c r="C2002" s="2" t="s">
        <v>51</v>
      </c>
      <c r="D2002" s="1">
        <v>21459.0</v>
      </c>
      <c r="E2002" s="2" t="s">
        <v>37</v>
      </c>
      <c r="F2002" s="2">
        <v>47.0</v>
      </c>
      <c r="G2002" s="2" t="s">
        <v>48</v>
      </c>
      <c r="H2002" s="2" t="s">
        <v>42</v>
      </c>
      <c r="I2002" s="2" t="s">
        <v>30</v>
      </c>
      <c r="J2002" s="2" t="str">
        <f t="array" ref="J2002">XLOOKUP('Transaction Data'!$G2002,Product_Code,Biscuit_Brand)</f>
        <v>Lemon Crisps</v>
      </c>
      <c r="K2002" s="2">
        <f t="array" ref="K2002">XLOOKUP('Transaction Data'!$G2002,Product_Code,Cost)</f>
        <v>7</v>
      </c>
      <c r="L2002" s="2">
        <f t="array" ref="L2002">XLOOKUP('Transaction Data'!$G2002,Product_Code,Unit_Price)</f>
        <v>9</v>
      </c>
      <c r="M2002" s="3">
        <f>'Transaction Data'!$F2002*'Transaction Data'!$K2002</f>
        <v>329</v>
      </c>
      <c r="N2002" s="3">
        <f>'Transaction Data'!$F2002*'Transaction Data'!$L2002</f>
        <v>423</v>
      </c>
      <c r="O2002" s="3">
        <f>'Transaction Data'!$N2002-'Transaction Data'!$M2002</f>
        <v>94</v>
      </c>
      <c r="P2002" s="2">
        <f>DATEDIF('Transaction Data'!$D2002,'Transaction Data'!$A2002,"y")</f>
        <v>65</v>
      </c>
      <c r="Q2002" s="2" t="str">
        <f>FLOOR('Transaction Data'!$P2002,15)&amp;"-"&amp;FLOOR('Transaction Data'!$P2002,15)+14</f>
        <v>60-74</v>
      </c>
      <c r="R2002" s="2" t="str">
        <f>IF('Transaction Data'!$L2002&lt;=10,"Less Expensive","Expensive")</f>
        <v>Less Expensive</v>
      </c>
      <c r="S2002" s="4">
        <f>WEEKDAY('Transaction Data'!$A2002)</f>
        <v>5</v>
      </c>
      <c r="T2002" s="2" t="str">
        <f>IF(WEEKDAY('Transaction Data'!$A2002,2)&lt;6,"Weekday","Weekend")</f>
        <v>Weekday</v>
      </c>
    </row>
    <row r="2003" ht="15.75" customHeight="1">
      <c r="A2003" s="1">
        <v>45353.0</v>
      </c>
      <c r="B2003" s="2" t="s">
        <v>1964</v>
      </c>
      <c r="C2003" s="2" t="s">
        <v>69</v>
      </c>
      <c r="D2003" s="1">
        <v>26847.0</v>
      </c>
      <c r="E2003" s="2" t="s">
        <v>22</v>
      </c>
      <c r="F2003" s="2">
        <v>203.0</v>
      </c>
      <c r="G2003" s="2" t="s">
        <v>38</v>
      </c>
      <c r="H2003" s="2" t="s">
        <v>45</v>
      </c>
      <c r="I2003" s="2" t="s">
        <v>30</v>
      </c>
      <c r="J2003" s="2" t="str">
        <f t="array" ref="J2003">XLOOKUP('Transaction Data'!$G2003,Product_Code,Biscuit_Brand)</f>
        <v>Ginger Snaps</v>
      </c>
      <c r="K2003" s="2">
        <f t="array" ref="K2003">XLOOKUP('Transaction Data'!$G2003,Product_Code,Cost)</f>
        <v>14</v>
      </c>
      <c r="L2003" s="2">
        <f t="array" ref="L2003">XLOOKUP('Transaction Data'!$G2003,Product_Code,Unit_Price)</f>
        <v>28</v>
      </c>
      <c r="M2003" s="3">
        <f>'Transaction Data'!$F2003*'Transaction Data'!$K2003</f>
        <v>2842</v>
      </c>
      <c r="N2003" s="3">
        <f>'Transaction Data'!$F2003*'Transaction Data'!$L2003</f>
        <v>5684</v>
      </c>
      <c r="O2003" s="3">
        <f>'Transaction Data'!$N2003-'Transaction Data'!$M2003</f>
        <v>2842</v>
      </c>
      <c r="P2003" s="2">
        <f>DATEDIF('Transaction Data'!$D2003,'Transaction Data'!$A2003,"y")</f>
        <v>50</v>
      </c>
      <c r="Q2003" s="2" t="str">
        <f>FLOOR('Transaction Data'!$P2003,15)&amp;"-"&amp;FLOOR('Transaction Data'!$P2003,15)+14</f>
        <v>45-59</v>
      </c>
      <c r="R2003" s="2" t="str">
        <f>IF('Transaction Data'!$L2003&lt;=10,"Less Expensive","Expensive")</f>
        <v>Expensive</v>
      </c>
      <c r="S2003" s="4">
        <f>WEEKDAY('Transaction Data'!$A2003)</f>
        <v>7</v>
      </c>
      <c r="T2003" s="2" t="str">
        <f>IF(WEEKDAY('Transaction Data'!$A2003,2)&lt;6,"Weekday","Weekend")</f>
        <v>Weekend</v>
      </c>
    </row>
    <row r="2004" ht="15.75" customHeight="1">
      <c r="A2004" s="1">
        <v>45384.0</v>
      </c>
      <c r="B2004" s="2" t="s">
        <v>1965</v>
      </c>
      <c r="C2004" s="2" t="s">
        <v>54</v>
      </c>
      <c r="D2004" s="1">
        <v>23396.0</v>
      </c>
      <c r="E2004" s="2" t="s">
        <v>27</v>
      </c>
      <c r="F2004" s="2">
        <v>13.0</v>
      </c>
      <c r="G2004" s="2" t="s">
        <v>57</v>
      </c>
      <c r="H2004" s="2" t="s">
        <v>24</v>
      </c>
      <c r="I2004" s="2" t="s">
        <v>25</v>
      </c>
      <c r="J2004" s="2" t="str">
        <f t="array" ref="J2004">XLOOKUP('Transaction Data'!$G2004,Product_Code,Biscuit_Brand)</f>
        <v>Oatmeal Cookies</v>
      </c>
      <c r="K2004" s="2">
        <f t="array" ref="K2004">XLOOKUP('Transaction Data'!$G2004,Product_Code,Cost)</f>
        <v>19</v>
      </c>
      <c r="L2004" s="2">
        <f t="array" ref="L2004">XLOOKUP('Transaction Data'!$G2004,Product_Code,Unit_Price)</f>
        <v>23</v>
      </c>
      <c r="M2004" s="3">
        <f>'Transaction Data'!$F2004*'Transaction Data'!$K2004</f>
        <v>247</v>
      </c>
      <c r="N2004" s="3">
        <f>'Transaction Data'!$F2004*'Transaction Data'!$L2004</f>
        <v>299</v>
      </c>
      <c r="O2004" s="3">
        <f>'Transaction Data'!$N2004-'Transaction Data'!$M2004</f>
        <v>52</v>
      </c>
      <c r="P2004" s="2">
        <f>DATEDIF('Transaction Data'!$D2004,'Transaction Data'!$A2004,"y")</f>
        <v>60</v>
      </c>
      <c r="Q2004" s="2" t="str">
        <f>FLOOR('Transaction Data'!$P2004,15)&amp;"-"&amp;FLOOR('Transaction Data'!$P2004,15)+14</f>
        <v>60-74</v>
      </c>
      <c r="R2004" s="2" t="str">
        <f>IF('Transaction Data'!$L2004&lt;=10,"Less Expensive","Expensive")</f>
        <v>Expensive</v>
      </c>
      <c r="S2004" s="4">
        <f>WEEKDAY('Transaction Data'!$A2004)</f>
        <v>3</v>
      </c>
      <c r="T2004" s="2" t="str">
        <f>IF(WEEKDAY('Transaction Data'!$A2004,2)&lt;6,"Weekday","Weekend")</f>
        <v>Weekday</v>
      </c>
    </row>
    <row r="2005" ht="15.75" customHeight="1">
      <c r="A2005" s="1">
        <v>45419.0</v>
      </c>
      <c r="B2005" s="2" t="s">
        <v>1966</v>
      </c>
      <c r="C2005" s="2" t="s">
        <v>78</v>
      </c>
      <c r="D2005" s="1">
        <v>22666.0</v>
      </c>
      <c r="E2005" s="2" t="s">
        <v>27</v>
      </c>
      <c r="F2005" s="2">
        <v>271.0</v>
      </c>
      <c r="G2005" s="2" t="s">
        <v>33</v>
      </c>
      <c r="H2005" s="2" t="s">
        <v>29</v>
      </c>
      <c r="I2005" s="2" t="s">
        <v>25</v>
      </c>
      <c r="J2005" s="2" t="str">
        <f t="array" ref="J2005">XLOOKUP('Transaction Data'!$G2005,Product_Code,Biscuit_Brand)</f>
        <v>Caramel Biscuits</v>
      </c>
      <c r="K2005" s="2">
        <f t="array" ref="K2005">XLOOKUP('Transaction Data'!$G2005,Product_Code,Cost)</f>
        <v>18</v>
      </c>
      <c r="L2005" s="2">
        <f t="array" ref="L2005">XLOOKUP('Transaction Data'!$G2005,Product_Code,Unit_Price)</f>
        <v>22</v>
      </c>
      <c r="M2005" s="3">
        <f>'Transaction Data'!$F2005*'Transaction Data'!$K2005</f>
        <v>4878</v>
      </c>
      <c r="N2005" s="3">
        <f>'Transaction Data'!$F2005*'Transaction Data'!$L2005</f>
        <v>5962</v>
      </c>
      <c r="O2005" s="3">
        <f>'Transaction Data'!$N2005-'Transaction Data'!$M2005</f>
        <v>1084</v>
      </c>
      <c r="P2005" s="2">
        <f>DATEDIF('Transaction Data'!$D2005,'Transaction Data'!$A2005,"y")</f>
        <v>62</v>
      </c>
      <c r="Q2005" s="2" t="str">
        <f>FLOOR('Transaction Data'!$P2005,15)&amp;"-"&amp;FLOOR('Transaction Data'!$P2005,15)+14</f>
        <v>60-74</v>
      </c>
      <c r="R2005" s="2" t="str">
        <f>IF('Transaction Data'!$L2005&lt;=10,"Less Expensive","Expensive")</f>
        <v>Expensive</v>
      </c>
      <c r="S2005" s="4">
        <f>WEEKDAY('Transaction Data'!$A2005)</f>
        <v>3</v>
      </c>
      <c r="T2005" s="2" t="str">
        <f>IF(WEEKDAY('Transaction Data'!$A2005,2)&lt;6,"Weekday","Weekend")</f>
        <v>Weekday</v>
      </c>
    </row>
    <row r="2006" ht="15.75" customHeight="1">
      <c r="A2006" s="1">
        <v>45396.0</v>
      </c>
      <c r="B2006" s="2" t="s">
        <v>1967</v>
      </c>
      <c r="C2006" s="2" t="s">
        <v>78</v>
      </c>
      <c r="D2006" s="1">
        <v>20031.0</v>
      </c>
      <c r="E2006" s="2" t="s">
        <v>37</v>
      </c>
      <c r="F2006" s="2">
        <v>119.0</v>
      </c>
      <c r="G2006" s="2" t="s">
        <v>28</v>
      </c>
      <c r="H2006" s="2" t="s">
        <v>29</v>
      </c>
      <c r="I2006" s="2" t="s">
        <v>25</v>
      </c>
      <c r="J2006" s="2" t="str">
        <f t="array" ref="J2006">XLOOKUP('Transaction Data'!$G2006,Product_Code,Biscuit_Brand)</f>
        <v>Shortbread</v>
      </c>
      <c r="K2006" s="2">
        <f t="array" ref="K2006">XLOOKUP('Transaction Data'!$G2006,Product_Code,Cost)</f>
        <v>10</v>
      </c>
      <c r="L2006" s="2">
        <f t="array" ref="L2006">XLOOKUP('Transaction Data'!$G2006,Product_Code,Unit_Price)</f>
        <v>45</v>
      </c>
      <c r="M2006" s="3">
        <f>'Transaction Data'!$F2006*'Transaction Data'!$K2006</f>
        <v>1190</v>
      </c>
      <c r="N2006" s="3">
        <f>'Transaction Data'!$F2006*'Transaction Data'!$L2006</f>
        <v>5355</v>
      </c>
      <c r="O2006" s="3">
        <f>'Transaction Data'!$N2006-'Transaction Data'!$M2006</f>
        <v>4165</v>
      </c>
      <c r="P2006" s="2">
        <f>DATEDIF('Transaction Data'!$D2006,'Transaction Data'!$A2006,"y")</f>
        <v>69</v>
      </c>
      <c r="Q2006" s="2" t="str">
        <f>FLOOR('Transaction Data'!$P2006,15)&amp;"-"&amp;FLOOR('Transaction Data'!$P2006,15)+14</f>
        <v>60-74</v>
      </c>
      <c r="R2006" s="2" t="str">
        <f>IF('Transaction Data'!$L2006&lt;=10,"Less Expensive","Expensive")</f>
        <v>Expensive</v>
      </c>
      <c r="S2006" s="4">
        <f>WEEKDAY('Transaction Data'!$A2006)</f>
        <v>1</v>
      </c>
      <c r="T2006" s="2" t="str">
        <f>IF(WEEKDAY('Transaction Data'!$A2006,2)&lt;6,"Weekday","Weekend")</f>
        <v>Weekend</v>
      </c>
    </row>
    <row r="2007" ht="15.75" customHeight="1">
      <c r="A2007" s="1">
        <v>45370.0</v>
      </c>
      <c r="B2007" s="2" t="s">
        <v>1968</v>
      </c>
      <c r="C2007" s="2" t="s">
        <v>21</v>
      </c>
      <c r="D2007" s="1">
        <v>37066.0</v>
      </c>
      <c r="E2007" s="2" t="s">
        <v>63</v>
      </c>
      <c r="F2007" s="2">
        <v>364.0</v>
      </c>
      <c r="G2007" s="2" t="s">
        <v>28</v>
      </c>
      <c r="H2007" s="2" t="s">
        <v>34</v>
      </c>
      <c r="I2007" s="2" t="s">
        <v>25</v>
      </c>
      <c r="J2007" s="2" t="str">
        <f t="array" ref="J2007">XLOOKUP('Transaction Data'!$G2007,Product_Code,Biscuit_Brand)</f>
        <v>Shortbread</v>
      </c>
      <c r="K2007" s="2">
        <f t="array" ref="K2007">XLOOKUP('Transaction Data'!$G2007,Product_Code,Cost)</f>
        <v>10</v>
      </c>
      <c r="L2007" s="2">
        <f t="array" ref="L2007">XLOOKUP('Transaction Data'!$G2007,Product_Code,Unit_Price)</f>
        <v>45</v>
      </c>
      <c r="M2007" s="3">
        <f>'Transaction Data'!$F2007*'Transaction Data'!$K2007</f>
        <v>3640</v>
      </c>
      <c r="N2007" s="3">
        <f>'Transaction Data'!$F2007*'Transaction Data'!$L2007</f>
        <v>16380</v>
      </c>
      <c r="O2007" s="3">
        <f>'Transaction Data'!$N2007-'Transaction Data'!$M2007</f>
        <v>12740</v>
      </c>
      <c r="P2007" s="2">
        <f>DATEDIF('Transaction Data'!$D2007,'Transaction Data'!$A2007,"y")</f>
        <v>22</v>
      </c>
      <c r="Q2007" s="2" t="str">
        <f>FLOOR('Transaction Data'!$P2007,15)&amp;"-"&amp;FLOOR('Transaction Data'!$P2007,15)+14</f>
        <v>15-29</v>
      </c>
      <c r="R2007" s="2" t="str">
        <f>IF('Transaction Data'!$L2007&lt;=10,"Less Expensive","Expensive")</f>
        <v>Expensive</v>
      </c>
      <c r="S2007" s="4">
        <f>WEEKDAY('Transaction Data'!$A2007)</f>
        <v>3</v>
      </c>
      <c r="T2007" s="2" t="str">
        <f>IF(WEEKDAY('Transaction Data'!$A2007,2)&lt;6,"Weekday","Weekend")</f>
        <v>Weekday</v>
      </c>
    </row>
    <row r="2008" ht="15.75" customHeight="1">
      <c r="A2008" s="1">
        <v>45411.0</v>
      </c>
      <c r="B2008" s="2" t="s">
        <v>1969</v>
      </c>
      <c r="C2008" s="2" t="s">
        <v>78</v>
      </c>
      <c r="D2008" s="1">
        <v>23079.0</v>
      </c>
      <c r="E2008" s="2" t="s">
        <v>63</v>
      </c>
      <c r="F2008" s="2">
        <v>458.0</v>
      </c>
      <c r="G2008" s="2" t="s">
        <v>23</v>
      </c>
      <c r="H2008" s="2" t="s">
        <v>24</v>
      </c>
      <c r="I2008" s="2" t="s">
        <v>25</v>
      </c>
      <c r="J2008" s="2" t="str">
        <f t="array" ref="J2008">XLOOKUP('Transaction Data'!$G2008,Product_Code,Biscuit_Brand)</f>
        <v>Cinnamon Swirls</v>
      </c>
      <c r="K2008" s="2">
        <f t="array" ref="K2008">XLOOKUP('Transaction Data'!$G2008,Product_Code,Cost)</f>
        <v>10</v>
      </c>
      <c r="L2008" s="2">
        <f t="array" ref="L2008">XLOOKUP('Transaction Data'!$G2008,Product_Code,Unit_Price)</f>
        <v>14</v>
      </c>
      <c r="M2008" s="3">
        <f>'Transaction Data'!$F2008*'Transaction Data'!$K2008</f>
        <v>4580</v>
      </c>
      <c r="N2008" s="3">
        <f>'Transaction Data'!$F2008*'Transaction Data'!$L2008</f>
        <v>6412</v>
      </c>
      <c r="O2008" s="3">
        <f>'Transaction Data'!$N2008-'Transaction Data'!$M2008</f>
        <v>1832</v>
      </c>
      <c r="P2008" s="2">
        <f>DATEDIF('Transaction Data'!$D2008,'Transaction Data'!$A2008,"y")</f>
        <v>61</v>
      </c>
      <c r="Q2008" s="2" t="str">
        <f>FLOOR('Transaction Data'!$P2008,15)&amp;"-"&amp;FLOOR('Transaction Data'!$P2008,15)+14</f>
        <v>60-74</v>
      </c>
      <c r="R2008" s="2" t="str">
        <f>IF('Transaction Data'!$L2008&lt;=10,"Less Expensive","Expensive")</f>
        <v>Expensive</v>
      </c>
      <c r="S2008" s="4">
        <f>WEEKDAY('Transaction Data'!$A2008)</f>
        <v>2</v>
      </c>
      <c r="T2008" s="2" t="str">
        <f>IF(WEEKDAY('Transaction Data'!$A2008,2)&lt;6,"Weekday","Weekend")</f>
        <v>Weekday</v>
      </c>
    </row>
    <row r="2009" ht="15.75" customHeight="1">
      <c r="A2009" s="1">
        <v>45397.0</v>
      </c>
      <c r="B2009" s="2" t="s">
        <v>1647</v>
      </c>
      <c r="C2009" s="2" t="s">
        <v>41</v>
      </c>
      <c r="D2009" s="1">
        <v>16833.0</v>
      </c>
      <c r="E2009" s="2" t="s">
        <v>22</v>
      </c>
      <c r="F2009" s="2">
        <v>198.0</v>
      </c>
      <c r="G2009" s="2" t="s">
        <v>60</v>
      </c>
      <c r="H2009" s="2" t="s">
        <v>42</v>
      </c>
      <c r="I2009" s="2" t="s">
        <v>30</v>
      </c>
      <c r="J2009" s="2" t="str">
        <f t="array" ref="J2009">XLOOKUP('Transaction Data'!$G2009,Product_Code,Biscuit_Brand)</f>
        <v>Peanut Butter Bites</v>
      </c>
      <c r="K2009" s="2">
        <f t="array" ref="K2009">XLOOKUP('Transaction Data'!$G2009,Product_Code,Cost)</f>
        <v>5</v>
      </c>
      <c r="L2009" s="2">
        <f t="array" ref="L2009">XLOOKUP('Transaction Data'!$G2009,Product_Code,Unit_Price)</f>
        <v>7</v>
      </c>
      <c r="M2009" s="3">
        <f>'Transaction Data'!$F2009*'Transaction Data'!$K2009</f>
        <v>990</v>
      </c>
      <c r="N2009" s="3">
        <f>'Transaction Data'!$F2009*'Transaction Data'!$L2009</f>
        <v>1386</v>
      </c>
      <c r="O2009" s="3">
        <f>'Transaction Data'!$N2009-'Transaction Data'!$M2009</f>
        <v>396</v>
      </c>
      <c r="P2009" s="2">
        <f>DATEDIF('Transaction Data'!$D2009,'Transaction Data'!$A2009,"y")</f>
        <v>78</v>
      </c>
      <c r="Q2009" s="2" t="str">
        <f>FLOOR('Transaction Data'!$P2009,15)&amp;"-"&amp;FLOOR('Transaction Data'!$P2009,15)+14</f>
        <v>75-89</v>
      </c>
      <c r="R2009" s="2" t="str">
        <f>IF('Transaction Data'!$L2009&lt;=10,"Less Expensive","Expensive")</f>
        <v>Less Expensive</v>
      </c>
      <c r="S2009" s="4">
        <f>WEEKDAY('Transaction Data'!$A2009)</f>
        <v>2</v>
      </c>
      <c r="T2009" s="2" t="str">
        <f>IF(WEEKDAY('Transaction Data'!$A2009,2)&lt;6,"Weekday","Weekend")</f>
        <v>Weekday</v>
      </c>
    </row>
    <row r="2010" ht="15.75" customHeight="1">
      <c r="A2010" s="1">
        <v>45434.0</v>
      </c>
      <c r="B2010" s="2" t="s">
        <v>1970</v>
      </c>
      <c r="C2010" s="2" t="s">
        <v>65</v>
      </c>
      <c r="D2010" s="1">
        <v>35104.0</v>
      </c>
      <c r="E2010" s="2" t="s">
        <v>37</v>
      </c>
      <c r="F2010" s="2">
        <v>258.0</v>
      </c>
      <c r="G2010" s="2" t="s">
        <v>61</v>
      </c>
      <c r="H2010" s="2" t="s">
        <v>45</v>
      </c>
      <c r="I2010" s="2" t="s">
        <v>25</v>
      </c>
      <c r="J2010" s="2" t="str">
        <f t="array" ref="J2010">XLOOKUP('Transaction Data'!$G2010,Product_Code,Biscuit_Brand)</f>
        <v>Choco Delight</v>
      </c>
      <c r="K2010" s="2">
        <f t="array" ref="K2010">XLOOKUP('Transaction Data'!$G2010,Product_Code,Cost)</f>
        <v>3</v>
      </c>
      <c r="L2010" s="2">
        <f t="array" ref="L2010">XLOOKUP('Transaction Data'!$G2010,Product_Code,Unit_Price)</f>
        <v>5</v>
      </c>
      <c r="M2010" s="3">
        <f>'Transaction Data'!$F2010*'Transaction Data'!$K2010</f>
        <v>774</v>
      </c>
      <c r="N2010" s="3">
        <f>'Transaction Data'!$F2010*'Transaction Data'!$L2010</f>
        <v>1290</v>
      </c>
      <c r="O2010" s="3">
        <f>'Transaction Data'!$N2010-'Transaction Data'!$M2010</f>
        <v>516</v>
      </c>
      <c r="P2010" s="2">
        <f>DATEDIF('Transaction Data'!$D2010,'Transaction Data'!$A2010,"y")</f>
        <v>28</v>
      </c>
      <c r="Q2010" s="2" t="str">
        <f>FLOOR('Transaction Data'!$P2010,15)&amp;"-"&amp;FLOOR('Transaction Data'!$P2010,15)+14</f>
        <v>15-29</v>
      </c>
      <c r="R2010" s="2" t="str">
        <f>IF('Transaction Data'!$L2010&lt;=10,"Less Expensive","Expensive")</f>
        <v>Less Expensive</v>
      </c>
      <c r="S2010" s="4">
        <f>WEEKDAY('Transaction Data'!$A2010)</f>
        <v>4</v>
      </c>
      <c r="T2010" s="2" t="str">
        <f>IF(WEEKDAY('Transaction Data'!$A2010,2)&lt;6,"Weekday","Weekend")</f>
        <v>Weekday</v>
      </c>
    </row>
    <row r="2011" ht="15.75" customHeight="1">
      <c r="A2011" s="1">
        <v>45343.0</v>
      </c>
      <c r="B2011" s="2" t="s">
        <v>1971</v>
      </c>
      <c r="C2011" s="2" t="s">
        <v>47</v>
      </c>
      <c r="D2011" s="1">
        <v>25747.0</v>
      </c>
      <c r="E2011" s="2" t="s">
        <v>27</v>
      </c>
      <c r="F2011" s="2">
        <v>267.0</v>
      </c>
      <c r="G2011" s="2" t="s">
        <v>44</v>
      </c>
      <c r="H2011" s="2" t="s">
        <v>24</v>
      </c>
      <c r="I2011" s="2" t="s">
        <v>25</v>
      </c>
      <c r="J2011" s="2" t="str">
        <f t="array" ref="J2011">XLOOKUP('Transaction Data'!$G2011,Product_Code,Biscuit_Brand)</f>
        <v>Butter Crunch</v>
      </c>
      <c r="K2011" s="2">
        <f t="array" ref="K2011">XLOOKUP('Transaction Data'!$G2011,Product_Code,Cost)</f>
        <v>10</v>
      </c>
      <c r="L2011" s="2">
        <f t="array" ref="L2011">XLOOKUP('Transaction Data'!$G2011,Product_Code,Unit_Price)</f>
        <v>11</v>
      </c>
      <c r="M2011" s="3">
        <f>'Transaction Data'!$F2011*'Transaction Data'!$K2011</f>
        <v>2670</v>
      </c>
      <c r="N2011" s="3">
        <f>'Transaction Data'!$F2011*'Transaction Data'!$L2011</f>
        <v>2937</v>
      </c>
      <c r="O2011" s="3">
        <f>'Transaction Data'!$N2011-'Transaction Data'!$M2011</f>
        <v>267</v>
      </c>
      <c r="P2011" s="2">
        <f>DATEDIF('Transaction Data'!$D2011,'Transaction Data'!$A2011,"y")</f>
        <v>53</v>
      </c>
      <c r="Q2011" s="2" t="str">
        <f>FLOOR('Transaction Data'!$P2011,15)&amp;"-"&amp;FLOOR('Transaction Data'!$P2011,15)+14</f>
        <v>45-59</v>
      </c>
      <c r="R2011" s="2" t="str">
        <f>IF('Transaction Data'!$L2011&lt;=10,"Less Expensive","Expensive")</f>
        <v>Expensive</v>
      </c>
      <c r="S2011" s="4">
        <f>WEEKDAY('Transaction Data'!$A2011)</f>
        <v>4</v>
      </c>
      <c r="T2011" s="2" t="str">
        <f>IF(WEEKDAY('Transaction Data'!$A2011,2)&lt;6,"Weekday","Weekend")</f>
        <v>Weekday</v>
      </c>
    </row>
    <row r="2012" ht="15.75" customHeight="1">
      <c r="A2012" s="1">
        <v>45316.0</v>
      </c>
      <c r="B2012" s="2" t="s">
        <v>1972</v>
      </c>
      <c r="C2012" s="2" t="s">
        <v>41</v>
      </c>
      <c r="D2012" s="1">
        <v>16222.0</v>
      </c>
      <c r="E2012" s="2" t="s">
        <v>27</v>
      </c>
      <c r="F2012" s="2">
        <v>481.0</v>
      </c>
      <c r="G2012" s="2" t="s">
        <v>23</v>
      </c>
      <c r="H2012" s="2" t="s">
        <v>29</v>
      </c>
      <c r="I2012" s="2" t="s">
        <v>25</v>
      </c>
      <c r="J2012" s="2" t="str">
        <f t="array" ref="J2012">XLOOKUP('Transaction Data'!$G2012,Product_Code,Biscuit_Brand)</f>
        <v>Cinnamon Swirls</v>
      </c>
      <c r="K2012" s="2">
        <f t="array" ref="K2012">XLOOKUP('Transaction Data'!$G2012,Product_Code,Cost)</f>
        <v>10</v>
      </c>
      <c r="L2012" s="2">
        <f t="array" ref="L2012">XLOOKUP('Transaction Data'!$G2012,Product_Code,Unit_Price)</f>
        <v>14</v>
      </c>
      <c r="M2012" s="3">
        <f>'Transaction Data'!$F2012*'Transaction Data'!$K2012</f>
        <v>4810</v>
      </c>
      <c r="N2012" s="3">
        <f>'Transaction Data'!$F2012*'Transaction Data'!$L2012</f>
        <v>6734</v>
      </c>
      <c r="O2012" s="3">
        <f>'Transaction Data'!$N2012-'Transaction Data'!$M2012</f>
        <v>1924</v>
      </c>
      <c r="P2012" s="2">
        <f>DATEDIF('Transaction Data'!$D2012,'Transaction Data'!$A2012,"y")</f>
        <v>79</v>
      </c>
      <c r="Q2012" s="2" t="str">
        <f>FLOOR('Transaction Data'!$P2012,15)&amp;"-"&amp;FLOOR('Transaction Data'!$P2012,15)+14</f>
        <v>75-89</v>
      </c>
      <c r="R2012" s="2" t="str">
        <f>IF('Transaction Data'!$L2012&lt;=10,"Less Expensive","Expensive")</f>
        <v>Expensive</v>
      </c>
      <c r="S2012" s="4">
        <f>WEEKDAY('Transaction Data'!$A2012)</f>
        <v>5</v>
      </c>
      <c r="T2012" s="2" t="str">
        <f>IF(WEEKDAY('Transaction Data'!$A2012,2)&lt;6,"Weekday","Weekend")</f>
        <v>Weekday</v>
      </c>
    </row>
    <row r="2013" ht="15.75" customHeight="1">
      <c r="A2013" s="1">
        <v>45366.0</v>
      </c>
      <c r="B2013" s="2" t="s">
        <v>1973</v>
      </c>
      <c r="C2013" s="2" t="s">
        <v>54</v>
      </c>
      <c r="D2013" s="1">
        <v>27427.0</v>
      </c>
      <c r="E2013" s="2" t="s">
        <v>22</v>
      </c>
      <c r="F2013" s="2">
        <v>405.0</v>
      </c>
      <c r="G2013" s="2" t="s">
        <v>28</v>
      </c>
      <c r="H2013" s="2" t="s">
        <v>42</v>
      </c>
      <c r="I2013" s="2" t="s">
        <v>25</v>
      </c>
      <c r="J2013" s="2" t="str">
        <f t="array" ref="J2013">XLOOKUP('Transaction Data'!$G2013,Product_Code,Biscuit_Brand)</f>
        <v>Shortbread</v>
      </c>
      <c r="K2013" s="2">
        <f t="array" ref="K2013">XLOOKUP('Transaction Data'!$G2013,Product_Code,Cost)</f>
        <v>10</v>
      </c>
      <c r="L2013" s="2">
        <f t="array" ref="L2013">XLOOKUP('Transaction Data'!$G2013,Product_Code,Unit_Price)</f>
        <v>45</v>
      </c>
      <c r="M2013" s="3">
        <f>'Transaction Data'!$F2013*'Transaction Data'!$K2013</f>
        <v>4050</v>
      </c>
      <c r="N2013" s="3">
        <f>'Transaction Data'!$F2013*'Transaction Data'!$L2013</f>
        <v>18225</v>
      </c>
      <c r="O2013" s="3">
        <f>'Transaction Data'!$N2013-'Transaction Data'!$M2013</f>
        <v>14175</v>
      </c>
      <c r="P2013" s="2">
        <f>DATEDIF('Transaction Data'!$D2013,'Transaction Data'!$A2013,"y")</f>
        <v>49</v>
      </c>
      <c r="Q2013" s="2" t="str">
        <f>FLOOR('Transaction Data'!$P2013,15)&amp;"-"&amp;FLOOR('Transaction Data'!$P2013,15)+14</f>
        <v>45-59</v>
      </c>
      <c r="R2013" s="2" t="str">
        <f>IF('Transaction Data'!$L2013&lt;=10,"Less Expensive","Expensive")</f>
        <v>Expensive</v>
      </c>
      <c r="S2013" s="4">
        <f>WEEKDAY('Transaction Data'!$A2013)</f>
        <v>6</v>
      </c>
      <c r="T2013" s="2" t="str">
        <f>IF(WEEKDAY('Transaction Data'!$A2013,2)&lt;6,"Weekday","Weekend")</f>
        <v>Weekday</v>
      </c>
    </row>
    <row r="2014" ht="15.75" customHeight="1">
      <c r="A2014" s="1">
        <v>45448.0</v>
      </c>
      <c r="B2014" s="2" t="s">
        <v>1974</v>
      </c>
      <c r="C2014" s="2" t="s">
        <v>51</v>
      </c>
      <c r="D2014" s="1">
        <v>17313.0</v>
      </c>
      <c r="E2014" s="2" t="s">
        <v>37</v>
      </c>
      <c r="F2014" s="2">
        <v>107.0</v>
      </c>
      <c r="G2014" s="2" t="s">
        <v>57</v>
      </c>
      <c r="H2014" s="2" t="s">
        <v>45</v>
      </c>
      <c r="I2014" s="2" t="s">
        <v>25</v>
      </c>
      <c r="J2014" s="2" t="str">
        <f t="array" ref="J2014">XLOOKUP('Transaction Data'!$G2014,Product_Code,Biscuit_Brand)</f>
        <v>Oatmeal Cookies</v>
      </c>
      <c r="K2014" s="2">
        <f t="array" ref="K2014">XLOOKUP('Transaction Data'!$G2014,Product_Code,Cost)</f>
        <v>19</v>
      </c>
      <c r="L2014" s="2">
        <f t="array" ref="L2014">XLOOKUP('Transaction Data'!$G2014,Product_Code,Unit_Price)</f>
        <v>23</v>
      </c>
      <c r="M2014" s="3">
        <f>'Transaction Data'!$F2014*'Transaction Data'!$K2014</f>
        <v>2033</v>
      </c>
      <c r="N2014" s="3">
        <f>'Transaction Data'!$F2014*'Transaction Data'!$L2014</f>
        <v>2461</v>
      </c>
      <c r="O2014" s="3">
        <f>'Transaction Data'!$N2014-'Transaction Data'!$M2014</f>
        <v>428</v>
      </c>
      <c r="P2014" s="2">
        <f>DATEDIF('Transaction Data'!$D2014,'Transaction Data'!$A2014,"y")</f>
        <v>77</v>
      </c>
      <c r="Q2014" s="2" t="str">
        <f>FLOOR('Transaction Data'!$P2014,15)&amp;"-"&amp;FLOOR('Transaction Data'!$P2014,15)+14</f>
        <v>75-89</v>
      </c>
      <c r="R2014" s="2" t="str">
        <f>IF('Transaction Data'!$L2014&lt;=10,"Less Expensive","Expensive")</f>
        <v>Expensive</v>
      </c>
      <c r="S2014" s="4">
        <f>WEEKDAY('Transaction Data'!$A2014)</f>
        <v>4</v>
      </c>
      <c r="T2014" s="2" t="str">
        <f>IF(WEEKDAY('Transaction Data'!$A2014,2)&lt;6,"Weekday","Weekend")</f>
        <v>Weekday</v>
      </c>
    </row>
    <row r="2015" ht="15.75" customHeight="1">
      <c r="A2015" s="1">
        <v>45466.0</v>
      </c>
      <c r="B2015" s="2" t="s">
        <v>1975</v>
      </c>
      <c r="C2015" s="2" t="s">
        <v>65</v>
      </c>
      <c r="D2015" s="1">
        <v>36418.0</v>
      </c>
      <c r="E2015" s="2" t="s">
        <v>27</v>
      </c>
      <c r="F2015" s="2">
        <v>331.0</v>
      </c>
      <c r="G2015" s="2" t="s">
        <v>23</v>
      </c>
      <c r="H2015" s="2" t="s">
        <v>24</v>
      </c>
      <c r="I2015" s="2" t="s">
        <v>25</v>
      </c>
      <c r="J2015" s="2" t="str">
        <f t="array" ref="J2015">XLOOKUP('Transaction Data'!$G2015,Product_Code,Biscuit_Brand)</f>
        <v>Cinnamon Swirls</v>
      </c>
      <c r="K2015" s="2">
        <f t="array" ref="K2015">XLOOKUP('Transaction Data'!$G2015,Product_Code,Cost)</f>
        <v>10</v>
      </c>
      <c r="L2015" s="2">
        <f t="array" ref="L2015">XLOOKUP('Transaction Data'!$G2015,Product_Code,Unit_Price)</f>
        <v>14</v>
      </c>
      <c r="M2015" s="3">
        <f>'Transaction Data'!$F2015*'Transaction Data'!$K2015</f>
        <v>3310</v>
      </c>
      <c r="N2015" s="3">
        <f>'Transaction Data'!$F2015*'Transaction Data'!$L2015</f>
        <v>4634</v>
      </c>
      <c r="O2015" s="3">
        <f>'Transaction Data'!$N2015-'Transaction Data'!$M2015</f>
        <v>1324</v>
      </c>
      <c r="P2015" s="2">
        <f>DATEDIF('Transaction Data'!$D2015,'Transaction Data'!$A2015,"y")</f>
        <v>24</v>
      </c>
      <c r="Q2015" s="2" t="str">
        <f>FLOOR('Transaction Data'!$P2015,15)&amp;"-"&amp;FLOOR('Transaction Data'!$P2015,15)+14</f>
        <v>15-29</v>
      </c>
      <c r="R2015" s="2" t="str">
        <f>IF('Transaction Data'!$L2015&lt;=10,"Less Expensive","Expensive")</f>
        <v>Expensive</v>
      </c>
      <c r="S2015" s="4">
        <f>WEEKDAY('Transaction Data'!$A2015)</f>
        <v>1</v>
      </c>
      <c r="T2015" s="2" t="str">
        <f>IF(WEEKDAY('Transaction Data'!$A2015,2)&lt;6,"Weekday","Weekend")</f>
        <v>Weekend</v>
      </c>
    </row>
    <row r="2016" ht="15.75" customHeight="1">
      <c r="A2016" s="1">
        <v>45502.0</v>
      </c>
      <c r="B2016" s="2" t="s">
        <v>1976</v>
      </c>
      <c r="C2016" s="2" t="s">
        <v>51</v>
      </c>
      <c r="D2016" s="1">
        <v>16959.0</v>
      </c>
      <c r="E2016" s="2" t="s">
        <v>63</v>
      </c>
      <c r="F2016" s="2">
        <v>111.0</v>
      </c>
      <c r="G2016" s="2" t="s">
        <v>44</v>
      </c>
      <c r="H2016" s="2" t="s">
        <v>29</v>
      </c>
      <c r="I2016" s="2" t="s">
        <v>25</v>
      </c>
      <c r="J2016" s="2" t="str">
        <f t="array" ref="J2016">XLOOKUP('Transaction Data'!$G2016,Product_Code,Biscuit_Brand)</f>
        <v>Butter Crunch</v>
      </c>
      <c r="K2016" s="2">
        <f t="array" ref="K2016">XLOOKUP('Transaction Data'!$G2016,Product_Code,Cost)</f>
        <v>10</v>
      </c>
      <c r="L2016" s="2">
        <f t="array" ref="L2016">XLOOKUP('Transaction Data'!$G2016,Product_Code,Unit_Price)</f>
        <v>11</v>
      </c>
      <c r="M2016" s="3">
        <f>'Transaction Data'!$F2016*'Transaction Data'!$K2016</f>
        <v>1110</v>
      </c>
      <c r="N2016" s="3">
        <f>'Transaction Data'!$F2016*'Transaction Data'!$L2016</f>
        <v>1221</v>
      </c>
      <c r="O2016" s="3">
        <f>'Transaction Data'!$N2016-'Transaction Data'!$M2016</f>
        <v>111</v>
      </c>
      <c r="P2016" s="2">
        <f>DATEDIF('Transaction Data'!$D2016,'Transaction Data'!$A2016,"y")</f>
        <v>78</v>
      </c>
      <c r="Q2016" s="2" t="str">
        <f>FLOOR('Transaction Data'!$P2016,15)&amp;"-"&amp;FLOOR('Transaction Data'!$P2016,15)+14</f>
        <v>75-89</v>
      </c>
      <c r="R2016" s="2" t="str">
        <f>IF('Transaction Data'!$L2016&lt;=10,"Less Expensive","Expensive")</f>
        <v>Expensive</v>
      </c>
      <c r="S2016" s="4">
        <f>WEEKDAY('Transaction Data'!$A2016)</f>
        <v>2</v>
      </c>
      <c r="T2016" s="2" t="str">
        <f>IF(WEEKDAY('Transaction Data'!$A2016,2)&lt;6,"Weekday","Weekend")</f>
        <v>Weekday</v>
      </c>
    </row>
    <row r="2017" ht="15.75" customHeight="1">
      <c r="A2017" s="1">
        <v>45380.0</v>
      </c>
      <c r="B2017" s="2" t="s">
        <v>1977</v>
      </c>
      <c r="C2017" s="2" t="s">
        <v>41</v>
      </c>
      <c r="D2017" s="1">
        <v>26236.0</v>
      </c>
      <c r="E2017" s="2" t="s">
        <v>22</v>
      </c>
      <c r="F2017" s="2">
        <v>277.0</v>
      </c>
      <c r="G2017" s="2" t="s">
        <v>44</v>
      </c>
      <c r="H2017" s="2" t="s">
        <v>29</v>
      </c>
      <c r="I2017" s="2" t="s">
        <v>25</v>
      </c>
      <c r="J2017" s="2" t="str">
        <f t="array" ref="J2017">XLOOKUP('Transaction Data'!$G2017,Product_Code,Biscuit_Brand)</f>
        <v>Butter Crunch</v>
      </c>
      <c r="K2017" s="2">
        <f t="array" ref="K2017">XLOOKUP('Transaction Data'!$G2017,Product_Code,Cost)</f>
        <v>10</v>
      </c>
      <c r="L2017" s="2">
        <f t="array" ref="L2017">XLOOKUP('Transaction Data'!$G2017,Product_Code,Unit_Price)</f>
        <v>11</v>
      </c>
      <c r="M2017" s="3">
        <f>'Transaction Data'!$F2017*'Transaction Data'!$K2017</f>
        <v>2770</v>
      </c>
      <c r="N2017" s="3">
        <f>'Transaction Data'!$F2017*'Transaction Data'!$L2017</f>
        <v>3047</v>
      </c>
      <c r="O2017" s="3">
        <f>'Transaction Data'!$N2017-'Transaction Data'!$M2017</f>
        <v>277</v>
      </c>
      <c r="P2017" s="2">
        <f>DATEDIF('Transaction Data'!$D2017,'Transaction Data'!$A2017,"y")</f>
        <v>52</v>
      </c>
      <c r="Q2017" s="2" t="str">
        <f>FLOOR('Transaction Data'!$P2017,15)&amp;"-"&amp;FLOOR('Transaction Data'!$P2017,15)+14</f>
        <v>45-59</v>
      </c>
      <c r="R2017" s="2" t="str">
        <f>IF('Transaction Data'!$L2017&lt;=10,"Less Expensive","Expensive")</f>
        <v>Expensive</v>
      </c>
      <c r="S2017" s="4">
        <f>WEEKDAY('Transaction Data'!$A2017)</f>
        <v>6</v>
      </c>
      <c r="T2017" s="2" t="str">
        <f>IF(WEEKDAY('Transaction Data'!$A2017,2)&lt;6,"Weekday","Weekend")</f>
        <v>Weekday</v>
      </c>
    </row>
    <row r="2018" ht="15.75" customHeight="1">
      <c r="A2018" s="1">
        <v>45450.0</v>
      </c>
      <c r="B2018" s="2" t="s">
        <v>1978</v>
      </c>
      <c r="C2018" s="2" t="s">
        <v>72</v>
      </c>
      <c r="D2018" s="1">
        <v>20019.0</v>
      </c>
      <c r="E2018" s="2" t="s">
        <v>63</v>
      </c>
      <c r="F2018" s="2">
        <v>490.0</v>
      </c>
      <c r="G2018" s="2" t="s">
        <v>60</v>
      </c>
      <c r="H2018" s="2" t="s">
        <v>34</v>
      </c>
      <c r="I2018" s="2" t="s">
        <v>25</v>
      </c>
      <c r="J2018" s="2" t="str">
        <f t="array" ref="J2018">XLOOKUP('Transaction Data'!$G2018,Product_Code,Biscuit_Brand)</f>
        <v>Peanut Butter Bites</v>
      </c>
      <c r="K2018" s="2">
        <f t="array" ref="K2018">XLOOKUP('Transaction Data'!$G2018,Product_Code,Cost)</f>
        <v>5</v>
      </c>
      <c r="L2018" s="2">
        <f t="array" ref="L2018">XLOOKUP('Transaction Data'!$G2018,Product_Code,Unit_Price)</f>
        <v>7</v>
      </c>
      <c r="M2018" s="3">
        <f>'Transaction Data'!$F2018*'Transaction Data'!$K2018</f>
        <v>2450</v>
      </c>
      <c r="N2018" s="3">
        <f>'Transaction Data'!$F2018*'Transaction Data'!$L2018</f>
        <v>3430</v>
      </c>
      <c r="O2018" s="3">
        <f>'Transaction Data'!$N2018-'Transaction Data'!$M2018</f>
        <v>980</v>
      </c>
      <c r="P2018" s="2">
        <f>DATEDIF('Transaction Data'!$D2018,'Transaction Data'!$A2018,"y")</f>
        <v>69</v>
      </c>
      <c r="Q2018" s="2" t="str">
        <f>FLOOR('Transaction Data'!$P2018,15)&amp;"-"&amp;FLOOR('Transaction Data'!$P2018,15)+14</f>
        <v>60-74</v>
      </c>
      <c r="R2018" s="2" t="str">
        <f>IF('Transaction Data'!$L2018&lt;=10,"Less Expensive","Expensive")</f>
        <v>Less Expensive</v>
      </c>
      <c r="S2018" s="4">
        <f>WEEKDAY('Transaction Data'!$A2018)</f>
        <v>6</v>
      </c>
      <c r="T2018" s="2" t="str">
        <f>IF(WEEKDAY('Transaction Data'!$A2018,2)&lt;6,"Weekday","Weekend")</f>
        <v>Weekday</v>
      </c>
    </row>
    <row r="2019" ht="15.75" customHeight="1">
      <c r="A2019" s="1">
        <v>45293.0</v>
      </c>
      <c r="B2019" s="2" t="s">
        <v>720</v>
      </c>
      <c r="C2019" s="2" t="s">
        <v>54</v>
      </c>
      <c r="D2019" s="1">
        <v>25004.0</v>
      </c>
      <c r="E2019" s="2" t="s">
        <v>63</v>
      </c>
      <c r="F2019" s="2">
        <v>364.0</v>
      </c>
      <c r="G2019" s="2" t="s">
        <v>23</v>
      </c>
      <c r="H2019" s="2" t="s">
        <v>24</v>
      </c>
      <c r="I2019" s="2" t="s">
        <v>25</v>
      </c>
      <c r="J2019" s="2" t="str">
        <f t="array" ref="J2019">XLOOKUP('Transaction Data'!$G2019,Product_Code,Biscuit_Brand)</f>
        <v>Cinnamon Swirls</v>
      </c>
      <c r="K2019" s="2">
        <f t="array" ref="K2019">XLOOKUP('Transaction Data'!$G2019,Product_Code,Cost)</f>
        <v>10</v>
      </c>
      <c r="L2019" s="2">
        <f t="array" ref="L2019">XLOOKUP('Transaction Data'!$G2019,Product_Code,Unit_Price)</f>
        <v>14</v>
      </c>
      <c r="M2019" s="3">
        <f>'Transaction Data'!$F2019*'Transaction Data'!$K2019</f>
        <v>3640</v>
      </c>
      <c r="N2019" s="3">
        <f>'Transaction Data'!$F2019*'Transaction Data'!$L2019</f>
        <v>5096</v>
      </c>
      <c r="O2019" s="3">
        <f>'Transaction Data'!$N2019-'Transaction Data'!$M2019</f>
        <v>1456</v>
      </c>
      <c r="P2019" s="2">
        <f>DATEDIF('Transaction Data'!$D2019,'Transaction Data'!$A2019,"y")</f>
        <v>55</v>
      </c>
      <c r="Q2019" s="2" t="str">
        <f>FLOOR('Transaction Data'!$P2019,15)&amp;"-"&amp;FLOOR('Transaction Data'!$P2019,15)+14</f>
        <v>45-59</v>
      </c>
      <c r="R2019" s="2" t="str">
        <f>IF('Transaction Data'!$L2019&lt;=10,"Less Expensive","Expensive")</f>
        <v>Expensive</v>
      </c>
      <c r="S2019" s="4">
        <f>WEEKDAY('Transaction Data'!$A2019)</f>
        <v>3</v>
      </c>
      <c r="T2019" s="2" t="str">
        <f>IF(WEEKDAY('Transaction Data'!$A2019,2)&lt;6,"Weekday","Weekend")</f>
        <v>Weekday</v>
      </c>
    </row>
    <row r="2020" ht="15.75" customHeight="1">
      <c r="A2020" s="1">
        <v>45312.0</v>
      </c>
      <c r="B2020" s="2" t="s">
        <v>1979</v>
      </c>
      <c r="C2020" s="2" t="s">
        <v>78</v>
      </c>
      <c r="D2020" s="1">
        <v>22312.0</v>
      </c>
      <c r="E2020" s="2" t="s">
        <v>37</v>
      </c>
      <c r="F2020" s="2">
        <v>414.0</v>
      </c>
      <c r="G2020" s="2" t="s">
        <v>48</v>
      </c>
      <c r="H2020" s="2" t="s">
        <v>42</v>
      </c>
      <c r="I2020" s="2" t="s">
        <v>25</v>
      </c>
      <c r="J2020" s="2" t="str">
        <f t="array" ref="J2020">XLOOKUP('Transaction Data'!$G2020,Product_Code,Biscuit_Brand)</f>
        <v>Lemon Crisps</v>
      </c>
      <c r="K2020" s="2">
        <f t="array" ref="K2020">XLOOKUP('Transaction Data'!$G2020,Product_Code,Cost)</f>
        <v>7</v>
      </c>
      <c r="L2020" s="2">
        <f t="array" ref="L2020">XLOOKUP('Transaction Data'!$G2020,Product_Code,Unit_Price)</f>
        <v>9</v>
      </c>
      <c r="M2020" s="3">
        <f>'Transaction Data'!$F2020*'Transaction Data'!$K2020</f>
        <v>2898</v>
      </c>
      <c r="N2020" s="3">
        <f>'Transaction Data'!$F2020*'Transaction Data'!$L2020</f>
        <v>3726</v>
      </c>
      <c r="O2020" s="3">
        <f>'Transaction Data'!$N2020-'Transaction Data'!$M2020</f>
        <v>828</v>
      </c>
      <c r="P2020" s="2">
        <f>DATEDIF('Transaction Data'!$D2020,'Transaction Data'!$A2020,"y")</f>
        <v>62</v>
      </c>
      <c r="Q2020" s="2" t="str">
        <f>FLOOR('Transaction Data'!$P2020,15)&amp;"-"&amp;FLOOR('Transaction Data'!$P2020,15)+14</f>
        <v>60-74</v>
      </c>
      <c r="R2020" s="2" t="str">
        <f>IF('Transaction Data'!$L2020&lt;=10,"Less Expensive","Expensive")</f>
        <v>Less Expensive</v>
      </c>
      <c r="S2020" s="4">
        <f>WEEKDAY('Transaction Data'!$A2020)</f>
        <v>1</v>
      </c>
      <c r="T2020" s="2" t="str">
        <f>IF(WEEKDAY('Transaction Data'!$A2020,2)&lt;6,"Weekday","Weekend")</f>
        <v>Weekend</v>
      </c>
    </row>
    <row r="2021" ht="15.75" customHeight="1">
      <c r="A2021" s="1">
        <v>45365.0</v>
      </c>
      <c r="B2021" s="2" t="s">
        <v>1980</v>
      </c>
      <c r="C2021" s="2" t="s">
        <v>47</v>
      </c>
      <c r="D2021" s="1">
        <v>19379.0</v>
      </c>
      <c r="E2021" s="2" t="s">
        <v>22</v>
      </c>
      <c r="F2021" s="2">
        <v>490.0</v>
      </c>
      <c r="G2021" s="2" t="s">
        <v>60</v>
      </c>
      <c r="H2021" s="2" t="s">
        <v>45</v>
      </c>
      <c r="I2021" s="2" t="s">
        <v>25</v>
      </c>
      <c r="J2021" s="2" t="str">
        <f t="array" ref="J2021">XLOOKUP('Transaction Data'!$G2021,Product_Code,Biscuit_Brand)</f>
        <v>Peanut Butter Bites</v>
      </c>
      <c r="K2021" s="2">
        <f t="array" ref="K2021">XLOOKUP('Transaction Data'!$G2021,Product_Code,Cost)</f>
        <v>5</v>
      </c>
      <c r="L2021" s="2">
        <f t="array" ref="L2021">XLOOKUP('Transaction Data'!$G2021,Product_Code,Unit_Price)</f>
        <v>7</v>
      </c>
      <c r="M2021" s="3">
        <f>'Transaction Data'!$F2021*'Transaction Data'!$K2021</f>
        <v>2450</v>
      </c>
      <c r="N2021" s="3">
        <f>'Transaction Data'!$F2021*'Transaction Data'!$L2021</f>
        <v>3430</v>
      </c>
      <c r="O2021" s="3">
        <f>'Transaction Data'!$N2021-'Transaction Data'!$M2021</f>
        <v>980</v>
      </c>
      <c r="P2021" s="2">
        <f>DATEDIF('Transaction Data'!$D2021,'Transaction Data'!$A2021,"y")</f>
        <v>71</v>
      </c>
      <c r="Q2021" s="2" t="str">
        <f>FLOOR('Transaction Data'!$P2021,15)&amp;"-"&amp;FLOOR('Transaction Data'!$P2021,15)+14</f>
        <v>60-74</v>
      </c>
      <c r="R2021" s="2" t="str">
        <f>IF('Transaction Data'!$L2021&lt;=10,"Less Expensive","Expensive")</f>
        <v>Less Expensive</v>
      </c>
      <c r="S2021" s="4">
        <f>WEEKDAY('Transaction Data'!$A2021)</f>
        <v>5</v>
      </c>
      <c r="T2021" s="2" t="str">
        <f>IF(WEEKDAY('Transaction Data'!$A2021,2)&lt;6,"Weekday","Weekend")</f>
        <v>Weekday</v>
      </c>
    </row>
    <row r="2022" ht="15.75" customHeight="1">
      <c r="A2022" s="1">
        <v>45400.0</v>
      </c>
      <c r="B2022" s="2" t="s">
        <v>1981</v>
      </c>
      <c r="C2022" s="2" t="s">
        <v>65</v>
      </c>
      <c r="D2022" s="1">
        <v>31089.0</v>
      </c>
      <c r="E2022" s="2" t="s">
        <v>27</v>
      </c>
      <c r="F2022" s="2">
        <v>225.0</v>
      </c>
      <c r="G2022" s="2" t="s">
        <v>48</v>
      </c>
      <c r="H2022" s="2" t="s">
        <v>24</v>
      </c>
      <c r="I2022" s="2" t="s">
        <v>25</v>
      </c>
      <c r="J2022" s="2" t="str">
        <f t="array" ref="J2022">XLOOKUP('Transaction Data'!$G2022,Product_Code,Biscuit_Brand)</f>
        <v>Lemon Crisps</v>
      </c>
      <c r="K2022" s="2">
        <f t="array" ref="K2022">XLOOKUP('Transaction Data'!$G2022,Product_Code,Cost)</f>
        <v>7</v>
      </c>
      <c r="L2022" s="2">
        <f t="array" ref="L2022">XLOOKUP('Transaction Data'!$G2022,Product_Code,Unit_Price)</f>
        <v>9</v>
      </c>
      <c r="M2022" s="3">
        <f>'Transaction Data'!$F2022*'Transaction Data'!$K2022</f>
        <v>1575</v>
      </c>
      <c r="N2022" s="3">
        <f>'Transaction Data'!$F2022*'Transaction Data'!$L2022</f>
        <v>2025</v>
      </c>
      <c r="O2022" s="3">
        <f>'Transaction Data'!$N2022-'Transaction Data'!$M2022</f>
        <v>450</v>
      </c>
      <c r="P2022" s="2">
        <f>DATEDIF('Transaction Data'!$D2022,'Transaction Data'!$A2022,"y")</f>
        <v>39</v>
      </c>
      <c r="Q2022" s="2" t="str">
        <f>FLOOR('Transaction Data'!$P2022,15)&amp;"-"&amp;FLOOR('Transaction Data'!$P2022,15)+14</f>
        <v>30-44</v>
      </c>
      <c r="R2022" s="2" t="str">
        <f>IF('Transaction Data'!$L2022&lt;=10,"Less Expensive","Expensive")</f>
        <v>Less Expensive</v>
      </c>
      <c r="S2022" s="4">
        <f>WEEKDAY('Transaction Data'!$A2022)</f>
        <v>5</v>
      </c>
      <c r="T2022" s="2" t="str">
        <f>IF(WEEKDAY('Transaction Data'!$A2022,2)&lt;6,"Weekday","Weekend")</f>
        <v>Weekday</v>
      </c>
    </row>
    <row r="2023" ht="15.75" customHeight="1">
      <c r="A2023" s="1">
        <v>45379.0</v>
      </c>
      <c r="B2023" s="2" t="s">
        <v>1982</v>
      </c>
      <c r="C2023" s="2" t="s">
        <v>21</v>
      </c>
      <c r="D2023" s="1">
        <v>22304.0</v>
      </c>
      <c r="E2023" s="2" t="s">
        <v>63</v>
      </c>
      <c r="F2023" s="2">
        <v>338.0</v>
      </c>
      <c r="G2023" s="2" t="s">
        <v>44</v>
      </c>
      <c r="H2023" s="2" t="s">
        <v>29</v>
      </c>
      <c r="I2023" s="2" t="s">
        <v>25</v>
      </c>
      <c r="J2023" s="2" t="str">
        <f t="array" ref="J2023">XLOOKUP('Transaction Data'!$G2023,Product_Code,Biscuit_Brand)</f>
        <v>Butter Crunch</v>
      </c>
      <c r="K2023" s="2">
        <f t="array" ref="K2023">XLOOKUP('Transaction Data'!$G2023,Product_Code,Cost)</f>
        <v>10</v>
      </c>
      <c r="L2023" s="2">
        <f t="array" ref="L2023">XLOOKUP('Transaction Data'!$G2023,Product_Code,Unit_Price)</f>
        <v>11</v>
      </c>
      <c r="M2023" s="3">
        <f>'Transaction Data'!$F2023*'Transaction Data'!$K2023</f>
        <v>3380</v>
      </c>
      <c r="N2023" s="3">
        <f>'Transaction Data'!$F2023*'Transaction Data'!$L2023</f>
        <v>3718</v>
      </c>
      <c r="O2023" s="3">
        <f>'Transaction Data'!$N2023-'Transaction Data'!$M2023</f>
        <v>338</v>
      </c>
      <c r="P2023" s="2">
        <f>DATEDIF('Transaction Data'!$D2023,'Transaction Data'!$A2023,"y")</f>
        <v>63</v>
      </c>
      <c r="Q2023" s="2" t="str">
        <f>FLOOR('Transaction Data'!$P2023,15)&amp;"-"&amp;FLOOR('Transaction Data'!$P2023,15)+14</f>
        <v>60-74</v>
      </c>
      <c r="R2023" s="2" t="str">
        <f>IF('Transaction Data'!$L2023&lt;=10,"Less Expensive","Expensive")</f>
        <v>Expensive</v>
      </c>
      <c r="S2023" s="4">
        <f>WEEKDAY('Transaction Data'!$A2023)</f>
        <v>5</v>
      </c>
      <c r="T2023" s="2" t="str">
        <f>IF(WEEKDAY('Transaction Data'!$A2023,2)&lt;6,"Weekday","Weekend")</f>
        <v>Weekday</v>
      </c>
    </row>
    <row r="2024" ht="15.75" customHeight="1">
      <c r="A2024" s="1">
        <v>45431.0</v>
      </c>
      <c r="B2024" s="2" t="s">
        <v>1983</v>
      </c>
      <c r="C2024" s="2" t="s">
        <v>78</v>
      </c>
      <c r="D2024" s="1">
        <v>35522.0</v>
      </c>
      <c r="E2024" s="2" t="s">
        <v>63</v>
      </c>
      <c r="F2024" s="2">
        <v>241.0</v>
      </c>
      <c r="G2024" s="2" t="s">
        <v>61</v>
      </c>
      <c r="H2024" s="2" t="s">
        <v>42</v>
      </c>
      <c r="I2024" s="2" t="s">
        <v>25</v>
      </c>
      <c r="J2024" s="2" t="str">
        <f t="array" ref="J2024">XLOOKUP('Transaction Data'!$G2024,Product_Code,Biscuit_Brand)</f>
        <v>Choco Delight</v>
      </c>
      <c r="K2024" s="2">
        <f t="array" ref="K2024">XLOOKUP('Transaction Data'!$G2024,Product_Code,Cost)</f>
        <v>3</v>
      </c>
      <c r="L2024" s="2">
        <f t="array" ref="L2024">XLOOKUP('Transaction Data'!$G2024,Product_Code,Unit_Price)</f>
        <v>5</v>
      </c>
      <c r="M2024" s="3">
        <f>'Transaction Data'!$F2024*'Transaction Data'!$K2024</f>
        <v>723</v>
      </c>
      <c r="N2024" s="3">
        <f>'Transaction Data'!$F2024*'Transaction Data'!$L2024</f>
        <v>1205</v>
      </c>
      <c r="O2024" s="3">
        <f>'Transaction Data'!$N2024-'Transaction Data'!$M2024</f>
        <v>482</v>
      </c>
      <c r="P2024" s="2">
        <f>DATEDIF('Transaction Data'!$D2024,'Transaction Data'!$A2024,"y")</f>
        <v>27</v>
      </c>
      <c r="Q2024" s="2" t="str">
        <f>FLOOR('Transaction Data'!$P2024,15)&amp;"-"&amp;FLOOR('Transaction Data'!$P2024,15)+14</f>
        <v>15-29</v>
      </c>
      <c r="R2024" s="2" t="str">
        <f>IF('Transaction Data'!$L2024&lt;=10,"Less Expensive","Expensive")</f>
        <v>Less Expensive</v>
      </c>
      <c r="S2024" s="4">
        <f>WEEKDAY('Transaction Data'!$A2024)</f>
        <v>1</v>
      </c>
      <c r="T2024" s="2" t="str">
        <f>IF(WEEKDAY('Transaction Data'!$A2024,2)&lt;6,"Weekday","Weekend")</f>
        <v>Weekend</v>
      </c>
    </row>
    <row r="2025" ht="15.75" customHeight="1">
      <c r="A2025" s="1">
        <v>45306.0</v>
      </c>
      <c r="B2025" s="2" t="s">
        <v>1984</v>
      </c>
      <c r="C2025" s="2" t="s">
        <v>78</v>
      </c>
      <c r="D2025" s="1">
        <v>29274.0</v>
      </c>
      <c r="E2025" s="2" t="s">
        <v>37</v>
      </c>
      <c r="F2025" s="2">
        <v>480.0</v>
      </c>
      <c r="G2025" s="2" t="s">
        <v>38</v>
      </c>
      <c r="H2025" s="2" t="s">
        <v>45</v>
      </c>
      <c r="I2025" s="2" t="s">
        <v>25</v>
      </c>
      <c r="J2025" s="2" t="str">
        <f t="array" ref="J2025">XLOOKUP('Transaction Data'!$G2025,Product_Code,Biscuit_Brand)</f>
        <v>Ginger Snaps</v>
      </c>
      <c r="K2025" s="2">
        <f t="array" ref="K2025">XLOOKUP('Transaction Data'!$G2025,Product_Code,Cost)</f>
        <v>14</v>
      </c>
      <c r="L2025" s="2">
        <f t="array" ref="L2025">XLOOKUP('Transaction Data'!$G2025,Product_Code,Unit_Price)</f>
        <v>28</v>
      </c>
      <c r="M2025" s="3">
        <f>'Transaction Data'!$F2025*'Transaction Data'!$K2025</f>
        <v>6720</v>
      </c>
      <c r="N2025" s="3">
        <f>'Transaction Data'!$F2025*'Transaction Data'!$L2025</f>
        <v>13440</v>
      </c>
      <c r="O2025" s="3">
        <f>'Transaction Data'!$N2025-'Transaction Data'!$M2025</f>
        <v>6720</v>
      </c>
      <c r="P2025" s="2">
        <f>DATEDIF('Transaction Data'!$D2025,'Transaction Data'!$A2025,"y")</f>
        <v>43</v>
      </c>
      <c r="Q2025" s="2" t="str">
        <f>FLOOR('Transaction Data'!$P2025,15)&amp;"-"&amp;FLOOR('Transaction Data'!$P2025,15)+14</f>
        <v>30-44</v>
      </c>
      <c r="R2025" s="2" t="str">
        <f>IF('Transaction Data'!$L2025&lt;=10,"Less Expensive","Expensive")</f>
        <v>Expensive</v>
      </c>
      <c r="S2025" s="4">
        <f>WEEKDAY('Transaction Data'!$A2025)</f>
        <v>2</v>
      </c>
      <c r="T2025" s="2" t="str">
        <f>IF(WEEKDAY('Transaction Data'!$A2025,2)&lt;6,"Weekday","Weekend")</f>
        <v>Weekday</v>
      </c>
    </row>
    <row r="2026" ht="15.75" customHeight="1">
      <c r="A2026" s="1">
        <v>45382.0</v>
      </c>
      <c r="B2026" s="2" t="s">
        <v>1985</v>
      </c>
      <c r="C2026" s="2" t="s">
        <v>72</v>
      </c>
      <c r="D2026" s="1">
        <v>34780.0</v>
      </c>
      <c r="E2026" s="2" t="s">
        <v>37</v>
      </c>
      <c r="F2026" s="2">
        <v>188.0</v>
      </c>
      <c r="G2026" s="2" t="s">
        <v>28</v>
      </c>
      <c r="H2026" s="2" t="s">
        <v>24</v>
      </c>
      <c r="I2026" s="2" t="s">
        <v>25</v>
      </c>
      <c r="J2026" s="2" t="str">
        <f t="array" ref="J2026">XLOOKUP('Transaction Data'!$G2026,Product_Code,Biscuit_Brand)</f>
        <v>Shortbread</v>
      </c>
      <c r="K2026" s="2">
        <f t="array" ref="K2026">XLOOKUP('Transaction Data'!$G2026,Product_Code,Cost)</f>
        <v>10</v>
      </c>
      <c r="L2026" s="2">
        <f t="array" ref="L2026">XLOOKUP('Transaction Data'!$G2026,Product_Code,Unit_Price)</f>
        <v>45</v>
      </c>
      <c r="M2026" s="3">
        <f>'Transaction Data'!$F2026*'Transaction Data'!$K2026</f>
        <v>1880</v>
      </c>
      <c r="N2026" s="3">
        <f>'Transaction Data'!$F2026*'Transaction Data'!$L2026</f>
        <v>8460</v>
      </c>
      <c r="O2026" s="3">
        <f>'Transaction Data'!$N2026-'Transaction Data'!$M2026</f>
        <v>6580</v>
      </c>
      <c r="P2026" s="2">
        <f>DATEDIF('Transaction Data'!$D2026,'Transaction Data'!$A2026,"y")</f>
        <v>29</v>
      </c>
      <c r="Q2026" s="2" t="str">
        <f>FLOOR('Transaction Data'!$P2026,15)&amp;"-"&amp;FLOOR('Transaction Data'!$P2026,15)+14</f>
        <v>15-29</v>
      </c>
      <c r="R2026" s="2" t="str">
        <f>IF('Transaction Data'!$L2026&lt;=10,"Less Expensive","Expensive")</f>
        <v>Expensive</v>
      </c>
      <c r="S2026" s="4">
        <f>WEEKDAY('Transaction Data'!$A2026)</f>
        <v>1</v>
      </c>
      <c r="T2026" s="2" t="str">
        <f>IF(WEEKDAY('Transaction Data'!$A2026,2)&lt;6,"Weekday","Weekend")</f>
        <v>Weekend</v>
      </c>
    </row>
    <row r="2027" ht="15.75" customHeight="1">
      <c r="A2027" s="1">
        <v>45463.0</v>
      </c>
      <c r="B2027" s="2" t="s">
        <v>1986</v>
      </c>
      <c r="C2027" s="2" t="s">
        <v>41</v>
      </c>
      <c r="D2027" s="1">
        <v>22021.0</v>
      </c>
      <c r="E2027" s="2" t="s">
        <v>63</v>
      </c>
      <c r="F2027" s="2">
        <v>481.0</v>
      </c>
      <c r="G2027" s="2" t="s">
        <v>28</v>
      </c>
      <c r="H2027" s="2" t="s">
        <v>29</v>
      </c>
      <c r="I2027" s="2" t="s">
        <v>25</v>
      </c>
      <c r="J2027" s="2" t="str">
        <f t="array" ref="J2027">XLOOKUP('Transaction Data'!$G2027,Product_Code,Biscuit_Brand)</f>
        <v>Shortbread</v>
      </c>
      <c r="K2027" s="2">
        <f t="array" ref="K2027">XLOOKUP('Transaction Data'!$G2027,Product_Code,Cost)</f>
        <v>10</v>
      </c>
      <c r="L2027" s="2">
        <f t="array" ref="L2027">XLOOKUP('Transaction Data'!$G2027,Product_Code,Unit_Price)</f>
        <v>45</v>
      </c>
      <c r="M2027" s="3">
        <f>'Transaction Data'!$F2027*'Transaction Data'!$K2027</f>
        <v>4810</v>
      </c>
      <c r="N2027" s="3">
        <f>'Transaction Data'!$F2027*'Transaction Data'!$L2027</f>
        <v>21645</v>
      </c>
      <c r="O2027" s="3">
        <f>'Transaction Data'!$N2027-'Transaction Data'!$M2027</f>
        <v>16835</v>
      </c>
      <c r="P2027" s="2">
        <f>DATEDIF('Transaction Data'!$D2027,'Transaction Data'!$A2027,"y")</f>
        <v>64</v>
      </c>
      <c r="Q2027" s="2" t="str">
        <f>FLOOR('Transaction Data'!$P2027,15)&amp;"-"&amp;FLOOR('Transaction Data'!$P2027,15)+14</f>
        <v>60-74</v>
      </c>
      <c r="R2027" s="2" t="str">
        <f>IF('Transaction Data'!$L2027&lt;=10,"Less Expensive","Expensive")</f>
        <v>Expensive</v>
      </c>
      <c r="S2027" s="4">
        <f>WEEKDAY('Transaction Data'!$A2027)</f>
        <v>5</v>
      </c>
      <c r="T2027" s="2" t="str">
        <f>IF(WEEKDAY('Transaction Data'!$A2027,2)&lt;6,"Weekday","Weekend")</f>
        <v>Weekday</v>
      </c>
    </row>
    <row r="2028" ht="15.75" customHeight="1">
      <c r="A2028" s="1">
        <v>45476.0</v>
      </c>
      <c r="B2028" s="2" t="s">
        <v>1987</v>
      </c>
      <c r="C2028" s="2" t="s">
        <v>51</v>
      </c>
      <c r="D2028" s="1">
        <v>32258.0</v>
      </c>
      <c r="E2028" s="2" t="s">
        <v>22</v>
      </c>
      <c r="F2028" s="2">
        <v>290.0</v>
      </c>
      <c r="G2028" s="2" t="s">
        <v>48</v>
      </c>
      <c r="H2028" s="2" t="s">
        <v>29</v>
      </c>
      <c r="I2028" s="2" t="s">
        <v>25</v>
      </c>
      <c r="J2028" s="2" t="str">
        <f t="array" ref="J2028">XLOOKUP('Transaction Data'!$G2028,Product_Code,Biscuit_Brand)</f>
        <v>Lemon Crisps</v>
      </c>
      <c r="K2028" s="2">
        <f t="array" ref="K2028">XLOOKUP('Transaction Data'!$G2028,Product_Code,Cost)</f>
        <v>7</v>
      </c>
      <c r="L2028" s="2">
        <f t="array" ref="L2028">XLOOKUP('Transaction Data'!$G2028,Product_Code,Unit_Price)</f>
        <v>9</v>
      </c>
      <c r="M2028" s="3">
        <f>'Transaction Data'!$F2028*'Transaction Data'!$K2028</f>
        <v>2030</v>
      </c>
      <c r="N2028" s="3">
        <f>'Transaction Data'!$F2028*'Transaction Data'!$L2028</f>
        <v>2610</v>
      </c>
      <c r="O2028" s="3">
        <f>'Transaction Data'!$N2028-'Transaction Data'!$M2028</f>
        <v>580</v>
      </c>
      <c r="P2028" s="2">
        <f>DATEDIF('Transaction Data'!$D2028,'Transaction Data'!$A2028,"y")</f>
        <v>36</v>
      </c>
      <c r="Q2028" s="2" t="str">
        <f>FLOOR('Transaction Data'!$P2028,15)&amp;"-"&amp;FLOOR('Transaction Data'!$P2028,15)+14</f>
        <v>30-44</v>
      </c>
      <c r="R2028" s="2" t="str">
        <f>IF('Transaction Data'!$L2028&lt;=10,"Less Expensive","Expensive")</f>
        <v>Less Expensive</v>
      </c>
      <c r="S2028" s="4">
        <f>WEEKDAY('Transaction Data'!$A2028)</f>
        <v>4</v>
      </c>
      <c r="T2028" s="2" t="str">
        <f>IF(WEEKDAY('Transaction Data'!$A2028,2)&lt;6,"Weekday","Weekend")</f>
        <v>Weekday</v>
      </c>
    </row>
    <row r="2029" ht="15.75" customHeight="1">
      <c r="A2029" s="1">
        <v>45491.0</v>
      </c>
      <c r="B2029" s="2" t="s">
        <v>1988</v>
      </c>
      <c r="C2029" s="2" t="s">
        <v>78</v>
      </c>
      <c r="D2029" s="1">
        <v>38434.0</v>
      </c>
      <c r="E2029" s="2" t="s">
        <v>22</v>
      </c>
      <c r="F2029" s="2">
        <v>417.0</v>
      </c>
      <c r="G2029" s="2" t="s">
        <v>33</v>
      </c>
      <c r="H2029" s="2" t="s">
        <v>34</v>
      </c>
      <c r="I2029" s="2" t="s">
        <v>25</v>
      </c>
      <c r="J2029" s="2" t="str">
        <f t="array" ref="J2029">XLOOKUP('Transaction Data'!$G2029,Product_Code,Biscuit_Brand)</f>
        <v>Caramel Biscuits</v>
      </c>
      <c r="K2029" s="2">
        <f t="array" ref="K2029">XLOOKUP('Transaction Data'!$G2029,Product_Code,Cost)</f>
        <v>18</v>
      </c>
      <c r="L2029" s="2">
        <f t="array" ref="L2029">XLOOKUP('Transaction Data'!$G2029,Product_Code,Unit_Price)</f>
        <v>22</v>
      </c>
      <c r="M2029" s="3">
        <f>'Transaction Data'!$F2029*'Transaction Data'!$K2029</f>
        <v>7506</v>
      </c>
      <c r="N2029" s="3">
        <f>'Transaction Data'!$F2029*'Transaction Data'!$L2029</f>
        <v>9174</v>
      </c>
      <c r="O2029" s="3">
        <f>'Transaction Data'!$N2029-'Transaction Data'!$M2029</f>
        <v>1668</v>
      </c>
      <c r="P2029" s="2">
        <f>DATEDIF('Transaction Data'!$D2029,'Transaction Data'!$A2029,"y")</f>
        <v>19</v>
      </c>
      <c r="Q2029" s="2" t="str">
        <f>FLOOR('Transaction Data'!$P2029,15)&amp;"-"&amp;FLOOR('Transaction Data'!$P2029,15)+14</f>
        <v>15-29</v>
      </c>
      <c r="R2029" s="2" t="str">
        <f>IF('Transaction Data'!$L2029&lt;=10,"Less Expensive","Expensive")</f>
        <v>Expensive</v>
      </c>
      <c r="S2029" s="4">
        <f>WEEKDAY('Transaction Data'!$A2029)</f>
        <v>5</v>
      </c>
      <c r="T2029" s="2" t="str">
        <f>IF(WEEKDAY('Transaction Data'!$A2029,2)&lt;6,"Weekday","Weekend")</f>
        <v>Weekday</v>
      </c>
    </row>
    <row r="2030" ht="15.75" customHeight="1">
      <c r="A2030" s="1">
        <v>45358.0</v>
      </c>
      <c r="B2030" s="2" t="s">
        <v>1989</v>
      </c>
      <c r="C2030" s="2" t="s">
        <v>78</v>
      </c>
      <c r="D2030" s="1">
        <v>22836.0</v>
      </c>
      <c r="E2030" s="2" t="s">
        <v>37</v>
      </c>
      <c r="F2030" s="2">
        <v>492.0</v>
      </c>
      <c r="G2030" s="2" t="s">
        <v>48</v>
      </c>
      <c r="H2030" s="2" t="s">
        <v>24</v>
      </c>
      <c r="I2030" s="2" t="s">
        <v>25</v>
      </c>
      <c r="J2030" s="2" t="str">
        <f t="array" ref="J2030">XLOOKUP('Transaction Data'!$G2030,Product_Code,Biscuit_Brand)</f>
        <v>Lemon Crisps</v>
      </c>
      <c r="K2030" s="2">
        <f t="array" ref="K2030">XLOOKUP('Transaction Data'!$G2030,Product_Code,Cost)</f>
        <v>7</v>
      </c>
      <c r="L2030" s="2">
        <f t="array" ref="L2030">XLOOKUP('Transaction Data'!$G2030,Product_Code,Unit_Price)</f>
        <v>9</v>
      </c>
      <c r="M2030" s="3">
        <f>'Transaction Data'!$F2030*'Transaction Data'!$K2030</f>
        <v>3444</v>
      </c>
      <c r="N2030" s="3">
        <f>'Transaction Data'!$F2030*'Transaction Data'!$L2030</f>
        <v>4428</v>
      </c>
      <c r="O2030" s="3">
        <f>'Transaction Data'!$N2030-'Transaction Data'!$M2030</f>
        <v>984</v>
      </c>
      <c r="P2030" s="2">
        <f>DATEDIF('Transaction Data'!$D2030,'Transaction Data'!$A2030,"y")</f>
        <v>61</v>
      </c>
      <c r="Q2030" s="2" t="str">
        <f>FLOOR('Transaction Data'!$P2030,15)&amp;"-"&amp;FLOOR('Transaction Data'!$P2030,15)+14</f>
        <v>60-74</v>
      </c>
      <c r="R2030" s="2" t="str">
        <f>IF('Transaction Data'!$L2030&lt;=10,"Less Expensive","Expensive")</f>
        <v>Less Expensive</v>
      </c>
      <c r="S2030" s="4">
        <f>WEEKDAY('Transaction Data'!$A2030)</f>
        <v>5</v>
      </c>
      <c r="T2030" s="2" t="str">
        <f>IF(WEEKDAY('Transaction Data'!$A2030,2)&lt;6,"Weekday","Weekend")</f>
        <v>Weekday</v>
      </c>
    </row>
    <row r="2031" ht="15.75" customHeight="1">
      <c r="A2031" s="1">
        <v>45389.0</v>
      </c>
      <c r="B2031" s="2" t="s">
        <v>1990</v>
      </c>
      <c r="C2031" s="2" t="s">
        <v>51</v>
      </c>
      <c r="D2031" s="1">
        <v>32971.0</v>
      </c>
      <c r="E2031" s="2" t="s">
        <v>37</v>
      </c>
      <c r="F2031" s="2">
        <v>261.0</v>
      </c>
      <c r="G2031" s="2" t="s">
        <v>55</v>
      </c>
      <c r="H2031" s="2" t="s">
        <v>42</v>
      </c>
      <c r="I2031" s="2" t="s">
        <v>25</v>
      </c>
      <c r="J2031" s="2" t="str">
        <f t="array" ref="J2031">XLOOKUP('Transaction Data'!$G2031,Product_Code,Biscuit_Brand)</f>
        <v>Vanilla Wafers</v>
      </c>
      <c r="K2031" s="2">
        <f t="array" ref="K2031">XLOOKUP('Transaction Data'!$G2031,Product_Code,Cost)</f>
        <v>18</v>
      </c>
      <c r="L2031" s="2">
        <f t="array" ref="L2031">XLOOKUP('Transaction Data'!$G2031,Product_Code,Unit_Price)</f>
        <v>36</v>
      </c>
      <c r="M2031" s="3">
        <f>'Transaction Data'!$F2031*'Transaction Data'!$K2031</f>
        <v>4698</v>
      </c>
      <c r="N2031" s="3">
        <f>'Transaction Data'!$F2031*'Transaction Data'!$L2031</f>
        <v>9396</v>
      </c>
      <c r="O2031" s="3">
        <f>'Transaction Data'!$N2031-'Transaction Data'!$M2031</f>
        <v>4698</v>
      </c>
      <c r="P2031" s="2">
        <f>DATEDIF('Transaction Data'!$D2031,'Transaction Data'!$A2031,"y")</f>
        <v>33</v>
      </c>
      <c r="Q2031" s="2" t="str">
        <f>FLOOR('Transaction Data'!$P2031,15)&amp;"-"&amp;FLOOR('Transaction Data'!$P2031,15)+14</f>
        <v>30-44</v>
      </c>
      <c r="R2031" s="2" t="str">
        <f>IF('Transaction Data'!$L2031&lt;=10,"Less Expensive","Expensive")</f>
        <v>Expensive</v>
      </c>
      <c r="S2031" s="4">
        <f>WEEKDAY('Transaction Data'!$A2031)</f>
        <v>1</v>
      </c>
      <c r="T2031" s="2" t="str">
        <f>IF(WEEKDAY('Transaction Data'!$A2031,2)&lt;6,"Weekday","Weekend")</f>
        <v>Weekend</v>
      </c>
    </row>
    <row r="2032" ht="15.75" customHeight="1">
      <c r="A2032" s="1">
        <v>45464.0</v>
      </c>
      <c r="B2032" s="2" t="s">
        <v>1991</v>
      </c>
      <c r="C2032" s="2" t="s">
        <v>51</v>
      </c>
      <c r="D2032" s="1">
        <v>24229.0</v>
      </c>
      <c r="E2032" s="2" t="s">
        <v>27</v>
      </c>
      <c r="F2032" s="2">
        <v>270.0</v>
      </c>
      <c r="G2032" s="2" t="s">
        <v>38</v>
      </c>
      <c r="H2032" s="2" t="s">
        <v>45</v>
      </c>
      <c r="I2032" s="2" t="s">
        <v>25</v>
      </c>
      <c r="J2032" s="2" t="str">
        <f t="array" ref="J2032">XLOOKUP('Transaction Data'!$G2032,Product_Code,Biscuit_Brand)</f>
        <v>Ginger Snaps</v>
      </c>
      <c r="K2032" s="2">
        <f t="array" ref="K2032">XLOOKUP('Transaction Data'!$G2032,Product_Code,Cost)</f>
        <v>14</v>
      </c>
      <c r="L2032" s="2">
        <f t="array" ref="L2032">XLOOKUP('Transaction Data'!$G2032,Product_Code,Unit_Price)</f>
        <v>28</v>
      </c>
      <c r="M2032" s="3">
        <f>'Transaction Data'!$F2032*'Transaction Data'!$K2032</f>
        <v>3780</v>
      </c>
      <c r="N2032" s="3">
        <f>'Transaction Data'!$F2032*'Transaction Data'!$L2032</f>
        <v>7560</v>
      </c>
      <c r="O2032" s="3">
        <f>'Transaction Data'!$N2032-'Transaction Data'!$M2032</f>
        <v>3780</v>
      </c>
      <c r="P2032" s="2">
        <f>DATEDIF('Transaction Data'!$D2032,'Transaction Data'!$A2032,"y")</f>
        <v>58</v>
      </c>
      <c r="Q2032" s="2" t="str">
        <f>FLOOR('Transaction Data'!$P2032,15)&amp;"-"&amp;FLOOR('Transaction Data'!$P2032,15)+14</f>
        <v>45-59</v>
      </c>
      <c r="R2032" s="2" t="str">
        <f>IF('Transaction Data'!$L2032&lt;=10,"Less Expensive","Expensive")</f>
        <v>Expensive</v>
      </c>
      <c r="S2032" s="4">
        <f>WEEKDAY('Transaction Data'!$A2032)</f>
        <v>6</v>
      </c>
      <c r="T2032" s="2" t="str">
        <f>IF(WEEKDAY('Transaction Data'!$A2032,2)&lt;6,"Weekday","Weekend")</f>
        <v>Weekday</v>
      </c>
    </row>
    <row r="2033" ht="15.75" customHeight="1">
      <c r="A2033" s="1">
        <v>45446.0</v>
      </c>
      <c r="B2033" s="2" t="s">
        <v>1992</v>
      </c>
      <c r="C2033" s="2" t="s">
        <v>47</v>
      </c>
      <c r="D2033" s="1">
        <v>29259.0</v>
      </c>
      <c r="E2033" s="2" t="s">
        <v>22</v>
      </c>
      <c r="F2033" s="2">
        <v>463.0</v>
      </c>
      <c r="G2033" s="2" t="s">
        <v>48</v>
      </c>
      <c r="H2033" s="2" t="s">
        <v>24</v>
      </c>
      <c r="I2033" s="2" t="s">
        <v>25</v>
      </c>
      <c r="J2033" s="2" t="str">
        <f t="array" ref="J2033">XLOOKUP('Transaction Data'!$G2033,Product_Code,Biscuit_Brand)</f>
        <v>Lemon Crisps</v>
      </c>
      <c r="K2033" s="2">
        <f t="array" ref="K2033">XLOOKUP('Transaction Data'!$G2033,Product_Code,Cost)</f>
        <v>7</v>
      </c>
      <c r="L2033" s="2">
        <f t="array" ref="L2033">XLOOKUP('Transaction Data'!$G2033,Product_Code,Unit_Price)</f>
        <v>9</v>
      </c>
      <c r="M2033" s="3">
        <f>'Transaction Data'!$F2033*'Transaction Data'!$K2033</f>
        <v>3241</v>
      </c>
      <c r="N2033" s="3">
        <f>'Transaction Data'!$F2033*'Transaction Data'!$L2033</f>
        <v>4167</v>
      </c>
      <c r="O2033" s="3">
        <f>'Transaction Data'!$N2033-'Transaction Data'!$M2033</f>
        <v>926</v>
      </c>
      <c r="P2033" s="2">
        <f>DATEDIF('Transaction Data'!$D2033,'Transaction Data'!$A2033,"y")</f>
        <v>44</v>
      </c>
      <c r="Q2033" s="2" t="str">
        <f>FLOOR('Transaction Data'!$P2033,15)&amp;"-"&amp;FLOOR('Transaction Data'!$P2033,15)+14</f>
        <v>30-44</v>
      </c>
      <c r="R2033" s="2" t="str">
        <f>IF('Transaction Data'!$L2033&lt;=10,"Less Expensive","Expensive")</f>
        <v>Less Expensive</v>
      </c>
      <c r="S2033" s="4">
        <f>WEEKDAY('Transaction Data'!$A2033)</f>
        <v>2</v>
      </c>
      <c r="T2033" s="2" t="str">
        <f>IF(WEEKDAY('Transaction Data'!$A2033,2)&lt;6,"Weekday","Weekend")</f>
        <v>Weekday</v>
      </c>
    </row>
    <row r="2034" ht="15.75" customHeight="1">
      <c r="A2034" s="1">
        <v>45331.0</v>
      </c>
      <c r="B2034" s="2" t="s">
        <v>1993</v>
      </c>
      <c r="C2034" s="2" t="s">
        <v>32</v>
      </c>
      <c r="D2034" s="1">
        <v>36944.0</v>
      </c>
      <c r="E2034" s="2" t="s">
        <v>37</v>
      </c>
      <c r="F2034" s="2">
        <v>188.0</v>
      </c>
      <c r="G2034" s="2" t="s">
        <v>44</v>
      </c>
      <c r="H2034" s="2" t="s">
        <v>29</v>
      </c>
      <c r="I2034" s="2" t="s">
        <v>25</v>
      </c>
      <c r="J2034" s="2" t="str">
        <f t="array" ref="J2034">XLOOKUP('Transaction Data'!$G2034,Product_Code,Biscuit_Brand)</f>
        <v>Butter Crunch</v>
      </c>
      <c r="K2034" s="2">
        <f t="array" ref="K2034">XLOOKUP('Transaction Data'!$G2034,Product_Code,Cost)</f>
        <v>10</v>
      </c>
      <c r="L2034" s="2">
        <f t="array" ref="L2034">XLOOKUP('Transaction Data'!$G2034,Product_Code,Unit_Price)</f>
        <v>11</v>
      </c>
      <c r="M2034" s="3">
        <f>'Transaction Data'!$F2034*'Transaction Data'!$K2034</f>
        <v>1880</v>
      </c>
      <c r="N2034" s="3">
        <f>'Transaction Data'!$F2034*'Transaction Data'!$L2034</f>
        <v>2068</v>
      </c>
      <c r="O2034" s="3">
        <f>'Transaction Data'!$N2034-'Transaction Data'!$M2034</f>
        <v>188</v>
      </c>
      <c r="P2034" s="2">
        <f>DATEDIF('Transaction Data'!$D2034,'Transaction Data'!$A2034,"y")</f>
        <v>22</v>
      </c>
      <c r="Q2034" s="2" t="str">
        <f>FLOOR('Transaction Data'!$P2034,15)&amp;"-"&amp;FLOOR('Transaction Data'!$P2034,15)+14</f>
        <v>15-29</v>
      </c>
      <c r="R2034" s="2" t="str">
        <f>IF('Transaction Data'!$L2034&lt;=10,"Less Expensive","Expensive")</f>
        <v>Expensive</v>
      </c>
      <c r="S2034" s="4">
        <f>WEEKDAY('Transaction Data'!$A2034)</f>
        <v>6</v>
      </c>
      <c r="T2034" s="2" t="str">
        <f>IF(WEEKDAY('Transaction Data'!$A2034,2)&lt;6,"Weekday","Weekend")</f>
        <v>Weekday</v>
      </c>
    </row>
    <row r="2035" ht="15.75" customHeight="1">
      <c r="A2035" s="1">
        <v>45464.0</v>
      </c>
      <c r="B2035" s="2" t="s">
        <v>1994</v>
      </c>
      <c r="C2035" s="2" t="s">
        <v>78</v>
      </c>
      <c r="D2035" s="1">
        <v>21881.0</v>
      </c>
      <c r="E2035" s="2" t="s">
        <v>22</v>
      </c>
      <c r="F2035" s="2">
        <v>96.0</v>
      </c>
      <c r="G2035" s="2" t="s">
        <v>44</v>
      </c>
      <c r="H2035" s="2" t="s">
        <v>42</v>
      </c>
      <c r="I2035" s="2" t="s">
        <v>25</v>
      </c>
      <c r="J2035" s="2" t="str">
        <f t="array" ref="J2035">XLOOKUP('Transaction Data'!$G2035,Product_Code,Biscuit_Brand)</f>
        <v>Butter Crunch</v>
      </c>
      <c r="K2035" s="2">
        <f t="array" ref="K2035">XLOOKUP('Transaction Data'!$G2035,Product_Code,Cost)</f>
        <v>10</v>
      </c>
      <c r="L2035" s="2">
        <f t="array" ref="L2035">XLOOKUP('Transaction Data'!$G2035,Product_Code,Unit_Price)</f>
        <v>11</v>
      </c>
      <c r="M2035" s="3">
        <f>'Transaction Data'!$F2035*'Transaction Data'!$K2035</f>
        <v>960</v>
      </c>
      <c r="N2035" s="3">
        <f>'Transaction Data'!$F2035*'Transaction Data'!$L2035</f>
        <v>1056</v>
      </c>
      <c r="O2035" s="3">
        <f>'Transaction Data'!$N2035-'Transaction Data'!$M2035</f>
        <v>96</v>
      </c>
      <c r="P2035" s="2">
        <f>DATEDIF('Transaction Data'!$D2035,'Transaction Data'!$A2035,"y")</f>
        <v>64</v>
      </c>
      <c r="Q2035" s="2" t="str">
        <f>FLOOR('Transaction Data'!$P2035,15)&amp;"-"&amp;FLOOR('Transaction Data'!$P2035,15)+14</f>
        <v>60-74</v>
      </c>
      <c r="R2035" s="2" t="str">
        <f>IF('Transaction Data'!$L2035&lt;=10,"Less Expensive","Expensive")</f>
        <v>Expensive</v>
      </c>
      <c r="S2035" s="4">
        <f>WEEKDAY('Transaction Data'!$A2035)</f>
        <v>6</v>
      </c>
      <c r="T2035" s="2" t="str">
        <f>IF(WEEKDAY('Transaction Data'!$A2035,2)&lt;6,"Weekday","Weekend")</f>
        <v>Weekday</v>
      </c>
    </row>
    <row r="2036" ht="15.75" customHeight="1">
      <c r="A2036" s="1">
        <v>45421.0</v>
      </c>
      <c r="B2036" s="2" t="s">
        <v>1995</v>
      </c>
      <c r="C2036" s="2" t="s">
        <v>41</v>
      </c>
      <c r="D2036" s="1">
        <v>19963.0</v>
      </c>
      <c r="E2036" s="2" t="s">
        <v>27</v>
      </c>
      <c r="F2036" s="2">
        <v>177.0</v>
      </c>
      <c r="G2036" s="2" t="s">
        <v>48</v>
      </c>
      <c r="H2036" s="2" t="s">
        <v>45</v>
      </c>
      <c r="I2036" s="2" t="s">
        <v>25</v>
      </c>
      <c r="J2036" s="2" t="str">
        <f t="array" ref="J2036">XLOOKUP('Transaction Data'!$G2036,Product_Code,Biscuit_Brand)</f>
        <v>Lemon Crisps</v>
      </c>
      <c r="K2036" s="2">
        <f t="array" ref="K2036">XLOOKUP('Transaction Data'!$G2036,Product_Code,Cost)</f>
        <v>7</v>
      </c>
      <c r="L2036" s="2">
        <f t="array" ref="L2036">XLOOKUP('Transaction Data'!$G2036,Product_Code,Unit_Price)</f>
        <v>9</v>
      </c>
      <c r="M2036" s="3">
        <f>'Transaction Data'!$F2036*'Transaction Data'!$K2036</f>
        <v>1239</v>
      </c>
      <c r="N2036" s="3">
        <f>'Transaction Data'!$F2036*'Transaction Data'!$L2036</f>
        <v>1593</v>
      </c>
      <c r="O2036" s="3">
        <f>'Transaction Data'!$N2036-'Transaction Data'!$M2036</f>
        <v>354</v>
      </c>
      <c r="P2036" s="2">
        <f>DATEDIF('Transaction Data'!$D2036,'Transaction Data'!$A2036,"y")</f>
        <v>69</v>
      </c>
      <c r="Q2036" s="2" t="str">
        <f>FLOOR('Transaction Data'!$P2036,15)&amp;"-"&amp;FLOOR('Transaction Data'!$P2036,15)+14</f>
        <v>60-74</v>
      </c>
      <c r="R2036" s="2" t="str">
        <f>IF('Transaction Data'!$L2036&lt;=10,"Less Expensive","Expensive")</f>
        <v>Less Expensive</v>
      </c>
      <c r="S2036" s="4">
        <f>WEEKDAY('Transaction Data'!$A2036)</f>
        <v>5</v>
      </c>
      <c r="T2036" s="2" t="str">
        <f>IF(WEEKDAY('Transaction Data'!$A2036,2)&lt;6,"Weekday","Weekend")</f>
        <v>Weekday</v>
      </c>
    </row>
    <row r="2037" ht="15.75" customHeight="1">
      <c r="A2037" s="1">
        <v>45335.0</v>
      </c>
      <c r="B2037" s="2" t="s">
        <v>1996</v>
      </c>
      <c r="C2037" s="2" t="s">
        <v>51</v>
      </c>
      <c r="D2037" s="1">
        <v>30178.0</v>
      </c>
      <c r="E2037" s="2" t="s">
        <v>63</v>
      </c>
      <c r="F2037" s="2">
        <v>244.0</v>
      </c>
      <c r="G2037" s="2" t="s">
        <v>23</v>
      </c>
      <c r="H2037" s="2" t="s">
        <v>24</v>
      </c>
      <c r="I2037" s="2" t="s">
        <v>25</v>
      </c>
      <c r="J2037" s="2" t="str">
        <f t="array" ref="J2037">XLOOKUP('Transaction Data'!$G2037,Product_Code,Biscuit_Brand)</f>
        <v>Cinnamon Swirls</v>
      </c>
      <c r="K2037" s="2">
        <f t="array" ref="K2037">XLOOKUP('Transaction Data'!$G2037,Product_Code,Cost)</f>
        <v>10</v>
      </c>
      <c r="L2037" s="2">
        <f t="array" ref="L2037">XLOOKUP('Transaction Data'!$G2037,Product_Code,Unit_Price)</f>
        <v>14</v>
      </c>
      <c r="M2037" s="3">
        <f>'Transaction Data'!$F2037*'Transaction Data'!$K2037</f>
        <v>2440</v>
      </c>
      <c r="N2037" s="3">
        <f>'Transaction Data'!$F2037*'Transaction Data'!$L2037</f>
        <v>3416</v>
      </c>
      <c r="O2037" s="3">
        <f>'Transaction Data'!$N2037-'Transaction Data'!$M2037</f>
        <v>976</v>
      </c>
      <c r="P2037" s="2">
        <f>DATEDIF('Transaction Data'!$D2037,'Transaction Data'!$A2037,"y")</f>
        <v>41</v>
      </c>
      <c r="Q2037" s="2" t="str">
        <f>FLOOR('Transaction Data'!$P2037,15)&amp;"-"&amp;FLOOR('Transaction Data'!$P2037,15)+14</f>
        <v>30-44</v>
      </c>
      <c r="R2037" s="2" t="str">
        <f>IF('Transaction Data'!$L2037&lt;=10,"Less Expensive","Expensive")</f>
        <v>Expensive</v>
      </c>
      <c r="S2037" s="4">
        <f>WEEKDAY('Transaction Data'!$A2037)</f>
        <v>3</v>
      </c>
      <c r="T2037" s="2" t="str">
        <f>IF(WEEKDAY('Transaction Data'!$A2037,2)&lt;6,"Weekday","Weekend")</f>
        <v>Weekday</v>
      </c>
    </row>
    <row r="2038" ht="15.75" customHeight="1">
      <c r="A2038" s="1">
        <v>45393.0</v>
      </c>
      <c r="B2038" s="2" t="s">
        <v>1997</v>
      </c>
      <c r="C2038" s="2" t="s">
        <v>54</v>
      </c>
      <c r="D2038" s="1">
        <v>36702.0</v>
      </c>
      <c r="E2038" s="2" t="s">
        <v>27</v>
      </c>
      <c r="F2038" s="2">
        <v>156.0</v>
      </c>
      <c r="G2038" s="2" t="s">
        <v>61</v>
      </c>
      <c r="H2038" s="2" t="s">
        <v>29</v>
      </c>
      <c r="I2038" s="2" t="s">
        <v>25</v>
      </c>
      <c r="J2038" s="2" t="str">
        <f t="array" ref="J2038">XLOOKUP('Transaction Data'!$G2038,Product_Code,Biscuit_Brand)</f>
        <v>Choco Delight</v>
      </c>
      <c r="K2038" s="2">
        <f t="array" ref="K2038">XLOOKUP('Transaction Data'!$G2038,Product_Code,Cost)</f>
        <v>3</v>
      </c>
      <c r="L2038" s="2">
        <f t="array" ref="L2038">XLOOKUP('Transaction Data'!$G2038,Product_Code,Unit_Price)</f>
        <v>5</v>
      </c>
      <c r="M2038" s="3">
        <f>'Transaction Data'!$F2038*'Transaction Data'!$K2038</f>
        <v>468</v>
      </c>
      <c r="N2038" s="3">
        <f>'Transaction Data'!$F2038*'Transaction Data'!$L2038</f>
        <v>780</v>
      </c>
      <c r="O2038" s="3">
        <f>'Transaction Data'!$N2038-'Transaction Data'!$M2038</f>
        <v>312</v>
      </c>
      <c r="P2038" s="2">
        <f>DATEDIF('Transaction Data'!$D2038,'Transaction Data'!$A2038,"y")</f>
        <v>23</v>
      </c>
      <c r="Q2038" s="2" t="str">
        <f>FLOOR('Transaction Data'!$P2038,15)&amp;"-"&amp;FLOOR('Transaction Data'!$P2038,15)+14</f>
        <v>15-29</v>
      </c>
      <c r="R2038" s="2" t="str">
        <f>IF('Transaction Data'!$L2038&lt;=10,"Less Expensive","Expensive")</f>
        <v>Less Expensive</v>
      </c>
      <c r="S2038" s="4">
        <f>WEEKDAY('Transaction Data'!$A2038)</f>
        <v>5</v>
      </c>
      <c r="T2038" s="2" t="str">
        <f>IF(WEEKDAY('Transaction Data'!$A2038,2)&lt;6,"Weekday","Weekend")</f>
        <v>Weekday</v>
      </c>
    </row>
    <row r="2039" ht="15.75" customHeight="1">
      <c r="A2039" s="1">
        <v>45348.0</v>
      </c>
      <c r="B2039" s="2" t="s">
        <v>1998</v>
      </c>
      <c r="C2039" s="2" t="s">
        <v>32</v>
      </c>
      <c r="D2039" s="1">
        <v>32349.0</v>
      </c>
      <c r="E2039" s="2" t="s">
        <v>27</v>
      </c>
      <c r="F2039" s="2">
        <v>136.0</v>
      </c>
      <c r="G2039" s="2" t="s">
        <v>28</v>
      </c>
      <c r="H2039" s="2" t="s">
        <v>29</v>
      </c>
      <c r="I2039" s="2" t="s">
        <v>25</v>
      </c>
      <c r="J2039" s="2" t="str">
        <f t="array" ref="J2039">XLOOKUP('Transaction Data'!$G2039,Product_Code,Biscuit_Brand)</f>
        <v>Shortbread</v>
      </c>
      <c r="K2039" s="2">
        <f t="array" ref="K2039">XLOOKUP('Transaction Data'!$G2039,Product_Code,Cost)</f>
        <v>10</v>
      </c>
      <c r="L2039" s="2">
        <f t="array" ref="L2039">XLOOKUP('Transaction Data'!$G2039,Product_Code,Unit_Price)</f>
        <v>45</v>
      </c>
      <c r="M2039" s="3">
        <f>'Transaction Data'!$F2039*'Transaction Data'!$K2039</f>
        <v>1360</v>
      </c>
      <c r="N2039" s="3">
        <f>'Transaction Data'!$F2039*'Transaction Data'!$L2039</f>
        <v>6120</v>
      </c>
      <c r="O2039" s="3">
        <f>'Transaction Data'!$N2039-'Transaction Data'!$M2039</f>
        <v>4760</v>
      </c>
      <c r="P2039" s="2">
        <f>DATEDIF('Transaction Data'!$D2039,'Transaction Data'!$A2039,"y")</f>
        <v>35</v>
      </c>
      <c r="Q2039" s="2" t="str">
        <f>FLOOR('Transaction Data'!$P2039,15)&amp;"-"&amp;FLOOR('Transaction Data'!$P2039,15)+14</f>
        <v>30-44</v>
      </c>
      <c r="R2039" s="2" t="str">
        <f>IF('Transaction Data'!$L2039&lt;=10,"Less Expensive","Expensive")</f>
        <v>Expensive</v>
      </c>
      <c r="S2039" s="4">
        <f>WEEKDAY('Transaction Data'!$A2039)</f>
        <v>2</v>
      </c>
      <c r="T2039" s="2" t="str">
        <f>IF(WEEKDAY('Transaction Data'!$A2039,2)&lt;6,"Weekday","Weekend")</f>
        <v>Weekday</v>
      </c>
    </row>
    <row r="2040" ht="15.75" customHeight="1">
      <c r="A2040" s="1">
        <v>45483.0</v>
      </c>
      <c r="B2040" s="2" t="s">
        <v>1999</v>
      </c>
      <c r="C2040" s="2" t="s">
        <v>21</v>
      </c>
      <c r="D2040" s="1">
        <v>35201.0</v>
      </c>
      <c r="E2040" s="2" t="s">
        <v>27</v>
      </c>
      <c r="F2040" s="2">
        <v>35.0</v>
      </c>
      <c r="G2040" s="2" t="s">
        <v>33</v>
      </c>
      <c r="H2040" s="2" t="s">
        <v>34</v>
      </c>
      <c r="I2040" s="2" t="s">
        <v>25</v>
      </c>
      <c r="J2040" s="2" t="str">
        <f t="array" ref="J2040">XLOOKUP('Transaction Data'!$G2040,Product_Code,Biscuit_Brand)</f>
        <v>Caramel Biscuits</v>
      </c>
      <c r="K2040" s="2">
        <f t="array" ref="K2040">XLOOKUP('Transaction Data'!$G2040,Product_Code,Cost)</f>
        <v>18</v>
      </c>
      <c r="L2040" s="2">
        <f t="array" ref="L2040">XLOOKUP('Transaction Data'!$G2040,Product_Code,Unit_Price)</f>
        <v>22</v>
      </c>
      <c r="M2040" s="3">
        <f>'Transaction Data'!$F2040*'Transaction Data'!$K2040</f>
        <v>630</v>
      </c>
      <c r="N2040" s="3">
        <f>'Transaction Data'!$F2040*'Transaction Data'!$L2040</f>
        <v>770</v>
      </c>
      <c r="O2040" s="3">
        <f>'Transaction Data'!$N2040-'Transaction Data'!$M2040</f>
        <v>140</v>
      </c>
      <c r="P2040" s="2">
        <f>DATEDIF('Transaction Data'!$D2040,'Transaction Data'!$A2040,"y")</f>
        <v>28</v>
      </c>
      <c r="Q2040" s="2" t="str">
        <f>FLOOR('Transaction Data'!$P2040,15)&amp;"-"&amp;FLOOR('Transaction Data'!$P2040,15)+14</f>
        <v>15-29</v>
      </c>
      <c r="R2040" s="2" t="str">
        <f>IF('Transaction Data'!$L2040&lt;=10,"Less Expensive","Expensive")</f>
        <v>Expensive</v>
      </c>
      <c r="S2040" s="4">
        <f>WEEKDAY('Transaction Data'!$A2040)</f>
        <v>4</v>
      </c>
      <c r="T2040" s="2" t="str">
        <f>IF(WEEKDAY('Transaction Data'!$A2040,2)&lt;6,"Weekday","Weekend")</f>
        <v>Weekday</v>
      </c>
    </row>
    <row r="2041" ht="15.75" customHeight="1">
      <c r="A2041" s="1">
        <v>45330.0</v>
      </c>
      <c r="B2041" s="2" t="s">
        <v>2000</v>
      </c>
      <c r="C2041" s="2" t="s">
        <v>72</v>
      </c>
      <c r="D2041" s="1">
        <v>19178.0</v>
      </c>
      <c r="E2041" s="2" t="s">
        <v>22</v>
      </c>
      <c r="F2041" s="2">
        <v>383.0</v>
      </c>
      <c r="G2041" s="2" t="s">
        <v>60</v>
      </c>
      <c r="H2041" s="2" t="s">
        <v>24</v>
      </c>
      <c r="I2041" s="2" t="s">
        <v>25</v>
      </c>
      <c r="J2041" s="2" t="str">
        <f t="array" ref="J2041">XLOOKUP('Transaction Data'!$G2041,Product_Code,Biscuit_Brand)</f>
        <v>Peanut Butter Bites</v>
      </c>
      <c r="K2041" s="2">
        <f t="array" ref="K2041">XLOOKUP('Transaction Data'!$G2041,Product_Code,Cost)</f>
        <v>5</v>
      </c>
      <c r="L2041" s="2">
        <f t="array" ref="L2041">XLOOKUP('Transaction Data'!$G2041,Product_Code,Unit_Price)</f>
        <v>7</v>
      </c>
      <c r="M2041" s="3">
        <f>'Transaction Data'!$F2041*'Transaction Data'!$K2041</f>
        <v>1915</v>
      </c>
      <c r="N2041" s="3">
        <f>'Transaction Data'!$F2041*'Transaction Data'!$L2041</f>
        <v>2681</v>
      </c>
      <c r="O2041" s="3">
        <f>'Transaction Data'!$N2041-'Transaction Data'!$M2041</f>
        <v>766</v>
      </c>
      <c r="P2041" s="2">
        <f>DATEDIF('Transaction Data'!$D2041,'Transaction Data'!$A2041,"y")</f>
        <v>71</v>
      </c>
      <c r="Q2041" s="2" t="str">
        <f>FLOOR('Transaction Data'!$P2041,15)&amp;"-"&amp;FLOOR('Transaction Data'!$P2041,15)+14</f>
        <v>60-74</v>
      </c>
      <c r="R2041" s="2" t="str">
        <f>IF('Transaction Data'!$L2041&lt;=10,"Less Expensive","Expensive")</f>
        <v>Less Expensive</v>
      </c>
      <c r="S2041" s="4">
        <f>WEEKDAY('Transaction Data'!$A2041)</f>
        <v>5</v>
      </c>
      <c r="T2041" s="2" t="str">
        <f>IF(WEEKDAY('Transaction Data'!$A2041,2)&lt;6,"Weekday","Weekend")</f>
        <v>Weekday</v>
      </c>
    </row>
    <row r="2042" ht="15.75" customHeight="1">
      <c r="A2042" s="1">
        <v>45484.0</v>
      </c>
      <c r="B2042" s="2" t="s">
        <v>2001</v>
      </c>
      <c r="C2042" s="2" t="s">
        <v>41</v>
      </c>
      <c r="D2042" s="1">
        <v>15988.0</v>
      </c>
      <c r="E2042" s="2" t="s">
        <v>63</v>
      </c>
      <c r="F2042" s="2">
        <v>177.0</v>
      </c>
      <c r="G2042" s="2" t="s">
        <v>61</v>
      </c>
      <c r="H2042" s="2" t="s">
        <v>42</v>
      </c>
      <c r="I2042" s="2" t="s">
        <v>25</v>
      </c>
      <c r="J2042" s="2" t="str">
        <f t="array" ref="J2042">XLOOKUP('Transaction Data'!$G2042,Product_Code,Biscuit_Brand)</f>
        <v>Choco Delight</v>
      </c>
      <c r="K2042" s="2">
        <f t="array" ref="K2042">XLOOKUP('Transaction Data'!$G2042,Product_Code,Cost)</f>
        <v>3</v>
      </c>
      <c r="L2042" s="2">
        <f t="array" ref="L2042">XLOOKUP('Transaction Data'!$G2042,Product_Code,Unit_Price)</f>
        <v>5</v>
      </c>
      <c r="M2042" s="3">
        <f>'Transaction Data'!$F2042*'Transaction Data'!$K2042</f>
        <v>531</v>
      </c>
      <c r="N2042" s="3">
        <f>'Transaction Data'!$F2042*'Transaction Data'!$L2042</f>
        <v>885</v>
      </c>
      <c r="O2042" s="3">
        <f>'Transaction Data'!$N2042-'Transaction Data'!$M2042</f>
        <v>354</v>
      </c>
      <c r="P2042" s="2">
        <f>DATEDIF('Transaction Data'!$D2042,'Transaction Data'!$A2042,"y")</f>
        <v>80</v>
      </c>
      <c r="Q2042" s="2" t="str">
        <f>FLOOR('Transaction Data'!$P2042,15)&amp;"-"&amp;FLOOR('Transaction Data'!$P2042,15)+14</f>
        <v>75-89</v>
      </c>
      <c r="R2042" s="2" t="str">
        <f>IF('Transaction Data'!$L2042&lt;=10,"Less Expensive","Expensive")</f>
        <v>Less Expensive</v>
      </c>
      <c r="S2042" s="4">
        <f>WEEKDAY('Transaction Data'!$A2042)</f>
        <v>5</v>
      </c>
      <c r="T2042" s="2" t="str">
        <f>IF(WEEKDAY('Transaction Data'!$A2042,2)&lt;6,"Weekday","Weekend")</f>
        <v>Weekday</v>
      </c>
    </row>
    <row r="2043" ht="15.75" customHeight="1">
      <c r="A2043" s="1">
        <v>45322.0</v>
      </c>
      <c r="B2043" s="2" t="s">
        <v>2002</v>
      </c>
      <c r="C2043" s="2" t="s">
        <v>65</v>
      </c>
      <c r="D2043" s="1">
        <v>36322.0</v>
      </c>
      <c r="E2043" s="2" t="s">
        <v>22</v>
      </c>
      <c r="F2043" s="2">
        <v>37.0</v>
      </c>
      <c r="G2043" s="2" t="s">
        <v>38</v>
      </c>
      <c r="H2043" s="2" t="s">
        <v>45</v>
      </c>
      <c r="I2043" s="2" t="s">
        <v>25</v>
      </c>
      <c r="J2043" s="2" t="str">
        <f t="array" ref="J2043">XLOOKUP('Transaction Data'!$G2043,Product_Code,Biscuit_Brand)</f>
        <v>Ginger Snaps</v>
      </c>
      <c r="K2043" s="2">
        <f t="array" ref="K2043">XLOOKUP('Transaction Data'!$G2043,Product_Code,Cost)</f>
        <v>14</v>
      </c>
      <c r="L2043" s="2">
        <f t="array" ref="L2043">XLOOKUP('Transaction Data'!$G2043,Product_Code,Unit_Price)</f>
        <v>28</v>
      </c>
      <c r="M2043" s="3">
        <f>'Transaction Data'!$F2043*'Transaction Data'!$K2043</f>
        <v>518</v>
      </c>
      <c r="N2043" s="3">
        <f>'Transaction Data'!$F2043*'Transaction Data'!$L2043</f>
        <v>1036</v>
      </c>
      <c r="O2043" s="3">
        <f>'Transaction Data'!$N2043-'Transaction Data'!$M2043</f>
        <v>518</v>
      </c>
      <c r="P2043" s="2">
        <f>DATEDIF('Transaction Data'!$D2043,'Transaction Data'!$A2043,"y")</f>
        <v>24</v>
      </c>
      <c r="Q2043" s="2" t="str">
        <f>FLOOR('Transaction Data'!$P2043,15)&amp;"-"&amp;FLOOR('Transaction Data'!$P2043,15)+14</f>
        <v>15-29</v>
      </c>
      <c r="R2043" s="2" t="str">
        <f>IF('Transaction Data'!$L2043&lt;=10,"Less Expensive","Expensive")</f>
        <v>Expensive</v>
      </c>
      <c r="S2043" s="4">
        <f>WEEKDAY('Transaction Data'!$A2043)</f>
        <v>4</v>
      </c>
      <c r="T2043" s="2" t="str">
        <f>IF(WEEKDAY('Transaction Data'!$A2043,2)&lt;6,"Weekday","Weekend")</f>
        <v>Weekday</v>
      </c>
    </row>
    <row r="2044" ht="15.75" customHeight="1">
      <c r="A2044" s="1">
        <v>45369.0</v>
      </c>
      <c r="B2044" s="2" t="s">
        <v>2003</v>
      </c>
      <c r="C2044" s="2" t="s">
        <v>41</v>
      </c>
      <c r="D2044" s="1">
        <v>35994.0</v>
      </c>
      <c r="E2044" s="2" t="s">
        <v>27</v>
      </c>
      <c r="F2044" s="2">
        <v>18.0</v>
      </c>
      <c r="G2044" s="2" t="s">
        <v>48</v>
      </c>
      <c r="H2044" s="2" t="s">
        <v>24</v>
      </c>
      <c r="I2044" s="2" t="s">
        <v>25</v>
      </c>
      <c r="J2044" s="2" t="str">
        <f t="array" ref="J2044">XLOOKUP('Transaction Data'!$G2044,Product_Code,Biscuit_Brand)</f>
        <v>Lemon Crisps</v>
      </c>
      <c r="K2044" s="2">
        <f t="array" ref="K2044">XLOOKUP('Transaction Data'!$G2044,Product_Code,Cost)</f>
        <v>7</v>
      </c>
      <c r="L2044" s="2">
        <f t="array" ref="L2044">XLOOKUP('Transaction Data'!$G2044,Product_Code,Unit_Price)</f>
        <v>9</v>
      </c>
      <c r="M2044" s="3">
        <f>'Transaction Data'!$F2044*'Transaction Data'!$K2044</f>
        <v>126</v>
      </c>
      <c r="N2044" s="3">
        <f>'Transaction Data'!$F2044*'Transaction Data'!$L2044</f>
        <v>162</v>
      </c>
      <c r="O2044" s="3">
        <f>'Transaction Data'!$N2044-'Transaction Data'!$M2044</f>
        <v>36</v>
      </c>
      <c r="P2044" s="2">
        <f>DATEDIF('Transaction Data'!$D2044,'Transaction Data'!$A2044,"y")</f>
        <v>25</v>
      </c>
      <c r="Q2044" s="2" t="str">
        <f>FLOOR('Transaction Data'!$P2044,15)&amp;"-"&amp;FLOOR('Transaction Data'!$P2044,15)+14</f>
        <v>15-29</v>
      </c>
      <c r="R2044" s="2" t="str">
        <f>IF('Transaction Data'!$L2044&lt;=10,"Less Expensive","Expensive")</f>
        <v>Less Expensive</v>
      </c>
      <c r="S2044" s="4">
        <f>WEEKDAY('Transaction Data'!$A2044)</f>
        <v>2</v>
      </c>
      <c r="T2044" s="2" t="str">
        <f>IF(WEEKDAY('Transaction Data'!$A2044,2)&lt;6,"Weekday","Weekend")</f>
        <v>Weekday</v>
      </c>
    </row>
    <row r="2045" ht="15.75" customHeight="1">
      <c r="A2045" s="1">
        <v>45345.0</v>
      </c>
      <c r="B2045" s="2" t="s">
        <v>2004</v>
      </c>
      <c r="C2045" s="2" t="s">
        <v>72</v>
      </c>
      <c r="D2045" s="1">
        <v>24557.0</v>
      </c>
      <c r="E2045" s="2" t="s">
        <v>22</v>
      </c>
      <c r="F2045" s="2">
        <v>163.0</v>
      </c>
      <c r="G2045" s="2" t="s">
        <v>48</v>
      </c>
      <c r="H2045" s="2" t="s">
        <v>29</v>
      </c>
      <c r="I2045" s="2" t="s">
        <v>25</v>
      </c>
      <c r="J2045" s="2" t="str">
        <f t="array" ref="J2045">XLOOKUP('Transaction Data'!$G2045,Product_Code,Biscuit_Brand)</f>
        <v>Lemon Crisps</v>
      </c>
      <c r="K2045" s="2">
        <f t="array" ref="K2045">XLOOKUP('Transaction Data'!$G2045,Product_Code,Cost)</f>
        <v>7</v>
      </c>
      <c r="L2045" s="2">
        <f t="array" ref="L2045">XLOOKUP('Transaction Data'!$G2045,Product_Code,Unit_Price)</f>
        <v>9</v>
      </c>
      <c r="M2045" s="3">
        <f>'Transaction Data'!$F2045*'Transaction Data'!$K2045</f>
        <v>1141</v>
      </c>
      <c r="N2045" s="3">
        <f>'Transaction Data'!$F2045*'Transaction Data'!$L2045</f>
        <v>1467</v>
      </c>
      <c r="O2045" s="3">
        <f>'Transaction Data'!$N2045-'Transaction Data'!$M2045</f>
        <v>326</v>
      </c>
      <c r="P2045" s="2">
        <f>DATEDIF('Transaction Data'!$D2045,'Transaction Data'!$A2045,"y")</f>
        <v>56</v>
      </c>
      <c r="Q2045" s="2" t="str">
        <f>FLOOR('Transaction Data'!$P2045,15)&amp;"-"&amp;FLOOR('Transaction Data'!$P2045,15)+14</f>
        <v>45-59</v>
      </c>
      <c r="R2045" s="2" t="str">
        <f>IF('Transaction Data'!$L2045&lt;=10,"Less Expensive","Expensive")</f>
        <v>Less Expensive</v>
      </c>
      <c r="S2045" s="4">
        <f>WEEKDAY('Transaction Data'!$A2045)</f>
        <v>6</v>
      </c>
      <c r="T2045" s="2" t="str">
        <f>IF(WEEKDAY('Transaction Data'!$A2045,2)&lt;6,"Weekday","Weekend")</f>
        <v>Weekday</v>
      </c>
    </row>
    <row r="2046" ht="15.75" customHeight="1">
      <c r="A2046" s="1">
        <v>45417.0</v>
      </c>
      <c r="B2046" s="2" t="s">
        <v>2005</v>
      </c>
      <c r="C2046" s="2" t="s">
        <v>51</v>
      </c>
      <c r="D2046" s="1">
        <v>22487.0</v>
      </c>
      <c r="E2046" s="2" t="s">
        <v>63</v>
      </c>
      <c r="F2046" s="2">
        <v>222.0</v>
      </c>
      <c r="G2046" s="2" t="s">
        <v>23</v>
      </c>
      <c r="H2046" s="2" t="s">
        <v>42</v>
      </c>
      <c r="I2046" s="2" t="s">
        <v>25</v>
      </c>
      <c r="J2046" s="2" t="str">
        <f t="array" ref="J2046">XLOOKUP('Transaction Data'!$G2046,Product_Code,Biscuit_Brand)</f>
        <v>Cinnamon Swirls</v>
      </c>
      <c r="K2046" s="2">
        <f t="array" ref="K2046">XLOOKUP('Transaction Data'!$G2046,Product_Code,Cost)</f>
        <v>10</v>
      </c>
      <c r="L2046" s="2">
        <f t="array" ref="L2046">XLOOKUP('Transaction Data'!$G2046,Product_Code,Unit_Price)</f>
        <v>14</v>
      </c>
      <c r="M2046" s="3">
        <f>'Transaction Data'!$F2046*'Transaction Data'!$K2046</f>
        <v>2220</v>
      </c>
      <c r="N2046" s="3">
        <f>'Transaction Data'!$F2046*'Transaction Data'!$L2046</f>
        <v>3108</v>
      </c>
      <c r="O2046" s="3">
        <f>'Transaction Data'!$N2046-'Transaction Data'!$M2046</f>
        <v>888</v>
      </c>
      <c r="P2046" s="2">
        <f>DATEDIF('Transaction Data'!$D2046,'Transaction Data'!$A2046,"y")</f>
        <v>62</v>
      </c>
      <c r="Q2046" s="2" t="str">
        <f>FLOOR('Transaction Data'!$P2046,15)&amp;"-"&amp;FLOOR('Transaction Data'!$P2046,15)+14</f>
        <v>60-74</v>
      </c>
      <c r="R2046" s="2" t="str">
        <f>IF('Transaction Data'!$L2046&lt;=10,"Less Expensive","Expensive")</f>
        <v>Expensive</v>
      </c>
      <c r="S2046" s="4">
        <f>WEEKDAY('Transaction Data'!$A2046)</f>
        <v>1</v>
      </c>
      <c r="T2046" s="2" t="str">
        <f>IF(WEEKDAY('Transaction Data'!$A2046,2)&lt;6,"Weekday","Weekend")</f>
        <v>Weekend</v>
      </c>
    </row>
    <row r="2047" ht="15.75" customHeight="1">
      <c r="A2047" s="1">
        <v>45495.0</v>
      </c>
      <c r="B2047" s="2" t="s">
        <v>2006</v>
      </c>
      <c r="C2047" s="2" t="s">
        <v>78</v>
      </c>
      <c r="D2047" s="1">
        <v>24402.0</v>
      </c>
      <c r="E2047" s="2" t="s">
        <v>37</v>
      </c>
      <c r="F2047" s="2">
        <v>302.0</v>
      </c>
      <c r="G2047" s="2" t="s">
        <v>33</v>
      </c>
      <c r="H2047" s="2" t="s">
        <v>45</v>
      </c>
      <c r="I2047" s="2" t="s">
        <v>25</v>
      </c>
      <c r="J2047" s="2" t="str">
        <f t="array" ref="J2047">XLOOKUP('Transaction Data'!$G2047,Product_Code,Biscuit_Brand)</f>
        <v>Caramel Biscuits</v>
      </c>
      <c r="K2047" s="2">
        <f t="array" ref="K2047">XLOOKUP('Transaction Data'!$G2047,Product_Code,Cost)</f>
        <v>18</v>
      </c>
      <c r="L2047" s="2">
        <f t="array" ref="L2047">XLOOKUP('Transaction Data'!$G2047,Product_Code,Unit_Price)</f>
        <v>22</v>
      </c>
      <c r="M2047" s="3">
        <f>'Transaction Data'!$F2047*'Transaction Data'!$K2047</f>
        <v>5436</v>
      </c>
      <c r="N2047" s="3">
        <f>'Transaction Data'!$F2047*'Transaction Data'!$L2047</f>
        <v>6644</v>
      </c>
      <c r="O2047" s="3">
        <f>'Transaction Data'!$N2047-'Transaction Data'!$M2047</f>
        <v>1208</v>
      </c>
      <c r="P2047" s="2">
        <f>DATEDIF('Transaction Data'!$D2047,'Transaction Data'!$A2047,"y")</f>
        <v>57</v>
      </c>
      <c r="Q2047" s="2" t="str">
        <f>FLOOR('Transaction Data'!$P2047,15)&amp;"-"&amp;FLOOR('Transaction Data'!$P2047,15)+14</f>
        <v>45-59</v>
      </c>
      <c r="R2047" s="2" t="str">
        <f>IF('Transaction Data'!$L2047&lt;=10,"Less Expensive","Expensive")</f>
        <v>Expensive</v>
      </c>
      <c r="S2047" s="4">
        <f>WEEKDAY('Transaction Data'!$A2047)</f>
        <v>2</v>
      </c>
      <c r="T2047" s="2" t="str">
        <f>IF(WEEKDAY('Transaction Data'!$A2047,2)&lt;6,"Weekday","Weekend")</f>
        <v>Weekday</v>
      </c>
    </row>
    <row r="2048" ht="15.75" customHeight="1">
      <c r="A2048" s="1">
        <v>45411.0</v>
      </c>
      <c r="B2048" s="2" t="s">
        <v>2007</v>
      </c>
      <c r="C2048" s="2" t="s">
        <v>54</v>
      </c>
      <c r="D2048" s="1">
        <v>26105.0</v>
      </c>
      <c r="E2048" s="2" t="s">
        <v>27</v>
      </c>
      <c r="F2048" s="2">
        <v>416.0</v>
      </c>
      <c r="G2048" s="2" t="s">
        <v>48</v>
      </c>
      <c r="H2048" s="2" t="s">
        <v>24</v>
      </c>
      <c r="I2048" s="2" t="s">
        <v>25</v>
      </c>
      <c r="J2048" s="2" t="str">
        <f t="array" ref="J2048">XLOOKUP('Transaction Data'!$G2048,Product_Code,Biscuit_Brand)</f>
        <v>Lemon Crisps</v>
      </c>
      <c r="K2048" s="2">
        <f t="array" ref="K2048">XLOOKUP('Transaction Data'!$G2048,Product_Code,Cost)</f>
        <v>7</v>
      </c>
      <c r="L2048" s="2">
        <f t="array" ref="L2048">XLOOKUP('Transaction Data'!$G2048,Product_Code,Unit_Price)</f>
        <v>9</v>
      </c>
      <c r="M2048" s="3">
        <f>'Transaction Data'!$F2048*'Transaction Data'!$K2048</f>
        <v>2912</v>
      </c>
      <c r="N2048" s="3">
        <f>'Transaction Data'!$F2048*'Transaction Data'!$L2048</f>
        <v>3744</v>
      </c>
      <c r="O2048" s="3">
        <f>'Transaction Data'!$N2048-'Transaction Data'!$M2048</f>
        <v>832</v>
      </c>
      <c r="P2048" s="2">
        <f>DATEDIF('Transaction Data'!$D2048,'Transaction Data'!$A2048,"y")</f>
        <v>52</v>
      </c>
      <c r="Q2048" s="2" t="str">
        <f>FLOOR('Transaction Data'!$P2048,15)&amp;"-"&amp;FLOOR('Transaction Data'!$P2048,15)+14</f>
        <v>45-59</v>
      </c>
      <c r="R2048" s="2" t="str">
        <f>IF('Transaction Data'!$L2048&lt;=10,"Less Expensive","Expensive")</f>
        <v>Less Expensive</v>
      </c>
      <c r="S2048" s="4">
        <f>WEEKDAY('Transaction Data'!$A2048)</f>
        <v>2</v>
      </c>
      <c r="T2048" s="2" t="str">
        <f>IF(WEEKDAY('Transaction Data'!$A2048,2)&lt;6,"Weekday","Weekend")</f>
        <v>Weekday</v>
      </c>
    </row>
    <row r="2049" ht="15.75" customHeight="1">
      <c r="A2049" s="1">
        <v>45399.0</v>
      </c>
      <c r="B2049" s="2" t="s">
        <v>557</v>
      </c>
      <c r="C2049" s="2" t="s">
        <v>51</v>
      </c>
      <c r="D2049" s="1">
        <v>30239.0</v>
      </c>
      <c r="E2049" s="2" t="s">
        <v>37</v>
      </c>
      <c r="F2049" s="2">
        <v>466.0</v>
      </c>
      <c r="G2049" s="2" t="s">
        <v>23</v>
      </c>
      <c r="H2049" s="2" t="s">
        <v>29</v>
      </c>
      <c r="I2049" s="2" t="s">
        <v>25</v>
      </c>
      <c r="J2049" s="2" t="str">
        <f t="array" ref="J2049">XLOOKUP('Transaction Data'!$G2049,Product_Code,Biscuit_Brand)</f>
        <v>Cinnamon Swirls</v>
      </c>
      <c r="K2049" s="2">
        <f t="array" ref="K2049">XLOOKUP('Transaction Data'!$G2049,Product_Code,Cost)</f>
        <v>10</v>
      </c>
      <c r="L2049" s="2">
        <f t="array" ref="L2049">XLOOKUP('Transaction Data'!$G2049,Product_Code,Unit_Price)</f>
        <v>14</v>
      </c>
      <c r="M2049" s="3">
        <f>'Transaction Data'!$F2049*'Transaction Data'!$K2049</f>
        <v>4660</v>
      </c>
      <c r="N2049" s="3">
        <f>'Transaction Data'!$F2049*'Transaction Data'!$L2049</f>
        <v>6524</v>
      </c>
      <c r="O2049" s="3">
        <f>'Transaction Data'!$N2049-'Transaction Data'!$M2049</f>
        <v>1864</v>
      </c>
      <c r="P2049" s="2">
        <f>DATEDIF('Transaction Data'!$D2049,'Transaction Data'!$A2049,"y")</f>
        <v>41</v>
      </c>
      <c r="Q2049" s="2" t="str">
        <f>FLOOR('Transaction Data'!$P2049,15)&amp;"-"&amp;FLOOR('Transaction Data'!$P2049,15)+14</f>
        <v>30-44</v>
      </c>
      <c r="R2049" s="2" t="str">
        <f>IF('Transaction Data'!$L2049&lt;=10,"Less Expensive","Expensive")</f>
        <v>Expensive</v>
      </c>
      <c r="S2049" s="4">
        <f>WEEKDAY('Transaction Data'!$A2049)</f>
        <v>4</v>
      </c>
      <c r="T2049" s="2" t="str">
        <f>IF(WEEKDAY('Transaction Data'!$A2049,2)&lt;6,"Weekday","Weekend")</f>
        <v>Weekday</v>
      </c>
    </row>
    <row r="2050" ht="15.75" customHeight="1">
      <c r="A2050" s="1">
        <v>45403.0</v>
      </c>
      <c r="B2050" s="2" t="s">
        <v>2008</v>
      </c>
      <c r="C2050" s="2" t="s">
        <v>78</v>
      </c>
      <c r="D2050" s="1">
        <v>25329.0</v>
      </c>
      <c r="E2050" s="2" t="s">
        <v>37</v>
      </c>
      <c r="F2050" s="2">
        <v>400.0</v>
      </c>
      <c r="G2050" s="2" t="s">
        <v>57</v>
      </c>
      <c r="H2050" s="2" t="s">
        <v>29</v>
      </c>
      <c r="I2050" s="2" t="s">
        <v>25</v>
      </c>
      <c r="J2050" s="2" t="str">
        <f t="array" ref="J2050">XLOOKUP('Transaction Data'!$G2050,Product_Code,Biscuit_Brand)</f>
        <v>Oatmeal Cookies</v>
      </c>
      <c r="K2050" s="2">
        <f t="array" ref="K2050">XLOOKUP('Transaction Data'!$G2050,Product_Code,Cost)</f>
        <v>19</v>
      </c>
      <c r="L2050" s="2">
        <f t="array" ref="L2050">XLOOKUP('Transaction Data'!$G2050,Product_Code,Unit_Price)</f>
        <v>23</v>
      </c>
      <c r="M2050" s="3">
        <f>'Transaction Data'!$F2050*'Transaction Data'!$K2050</f>
        <v>7600</v>
      </c>
      <c r="N2050" s="3">
        <f>'Transaction Data'!$F2050*'Transaction Data'!$L2050</f>
        <v>9200</v>
      </c>
      <c r="O2050" s="3">
        <f>'Transaction Data'!$N2050-'Transaction Data'!$M2050</f>
        <v>1600</v>
      </c>
      <c r="P2050" s="2">
        <f>DATEDIF('Transaction Data'!$D2050,'Transaction Data'!$A2050,"y")</f>
        <v>54</v>
      </c>
      <c r="Q2050" s="2" t="str">
        <f>FLOOR('Transaction Data'!$P2050,15)&amp;"-"&amp;FLOOR('Transaction Data'!$P2050,15)+14</f>
        <v>45-59</v>
      </c>
      <c r="R2050" s="2" t="str">
        <f>IF('Transaction Data'!$L2050&lt;=10,"Less Expensive","Expensive")</f>
        <v>Expensive</v>
      </c>
      <c r="S2050" s="4">
        <f>WEEKDAY('Transaction Data'!$A2050)</f>
        <v>1</v>
      </c>
      <c r="T2050" s="2" t="str">
        <f>IF(WEEKDAY('Transaction Data'!$A2050,2)&lt;6,"Weekday","Weekend")</f>
        <v>Weekend</v>
      </c>
    </row>
    <row r="2051" ht="15.75" customHeight="1">
      <c r="A2051" s="1">
        <v>45331.0</v>
      </c>
      <c r="B2051" s="2" t="s">
        <v>2009</v>
      </c>
      <c r="C2051" s="2" t="s">
        <v>51</v>
      </c>
      <c r="D2051" s="1">
        <v>21808.0</v>
      </c>
      <c r="E2051" s="2" t="s">
        <v>37</v>
      </c>
      <c r="F2051" s="2">
        <v>319.0</v>
      </c>
      <c r="G2051" s="2" t="s">
        <v>23</v>
      </c>
      <c r="H2051" s="2" t="s">
        <v>34</v>
      </c>
      <c r="I2051" s="2" t="s">
        <v>25</v>
      </c>
      <c r="J2051" s="2" t="str">
        <f t="array" ref="J2051">XLOOKUP('Transaction Data'!$G2051,Product_Code,Biscuit_Brand)</f>
        <v>Cinnamon Swirls</v>
      </c>
      <c r="K2051" s="2">
        <f t="array" ref="K2051">XLOOKUP('Transaction Data'!$G2051,Product_Code,Cost)</f>
        <v>10</v>
      </c>
      <c r="L2051" s="2">
        <f t="array" ref="L2051">XLOOKUP('Transaction Data'!$G2051,Product_Code,Unit_Price)</f>
        <v>14</v>
      </c>
      <c r="M2051" s="3">
        <f>'Transaction Data'!$F2051*'Transaction Data'!$K2051</f>
        <v>3190</v>
      </c>
      <c r="N2051" s="3">
        <f>'Transaction Data'!$F2051*'Transaction Data'!$L2051</f>
        <v>4466</v>
      </c>
      <c r="O2051" s="3">
        <f>'Transaction Data'!$N2051-'Transaction Data'!$M2051</f>
        <v>1276</v>
      </c>
      <c r="P2051" s="2">
        <f>DATEDIF('Transaction Data'!$D2051,'Transaction Data'!$A2051,"y")</f>
        <v>64</v>
      </c>
      <c r="Q2051" s="2" t="str">
        <f>FLOOR('Transaction Data'!$P2051,15)&amp;"-"&amp;FLOOR('Transaction Data'!$P2051,15)+14</f>
        <v>60-74</v>
      </c>
      <c r="R2051" s="2" t="str">
        <f>IF('Transaction Data'!$L2051&lt;=10,"Less Expensive","Expensive")</f>
        <v>Expensive</v>
      </c>
      <c r="S2051" s="4">
        <f>WEEKDAY('Transaction Data'!$A2051)</f>
        <v>6</v>
      </c>
      <c r="T2051" s="2" t="str">
        <f>IF(WEEKDAY('Transaction Data'!$A2051,2)&lt;6,"Weekday","Weekend")</f>
        <v>Weekday</v>
      </c>
    </row>
    <row r="2052" ht="15.75" customHeight="1">
      <c r="A2052" s="1">
        <v>45441.0</v>
      </c>
      <c r="B2052" s="2" t="s">
        <v>2010</v>
      </c>
      <c r="C2052" s="2" t="s">
        <v>54</v>
      </c>
      <c r="D2052" s="1">
        <v>22329.0</v>
      </c>
      <c r="E2052" s="2" t="s">
        <v>22</v>
      </c>
      <c r="F2052" s="2">
        <v>406.0</v>
      </c>
      <c r="G2052" s="2" t="s">
        <v>23</v>
      </c>
      <c r="H2052" s="2" t="s">
        <v>24</v>
      </c>
      <c r="I2052" s="2" t="s">
        <v>25</v>
      </c>
      <c r="J2052" s="2" t="str">
        <f t="array" ref="J2052">XLOOKUP('Transaction Data'!$G2052,Product_Code,Biscuit_Brand)</f>
        <v>Cinnamon Swirls</v>
      </c>
      <c r="K2052" s="2">
        <f t="array" ref="K2052">XLOOKUP('Transaction Data'!$G2052,Product_Code,Cost)</f>
        <v>10</v>
      </c>
      <c r="L2052" s="2">
        <f t="array" ref="L2052">XLOOKUP('Transaction Data'!$G2052,Product_Code,Unit_Price)</f>
        <v>14</v>
      </c>
      <c r="M2052" s="3">
        <f>'Transaction Data'!$F2052*'Transaction Data'!$K2052</f>
        <v>4060</v>
      </c>
      <c r="N2052" s="3">
        <f>'Transaction Data'!$F2052*'Transaction Data'!$L2052</f>
        <v>5684</v>
      </c>
      <c r="O2052" s="3">
        <f>'Transaction Data'!$N2052-'Transaction Data'!$M2052</f>
        <v>1624</v>
      </c>
      <c r="P2052" s="2">
        <f>DATEDIF('Transaction Data'!$D2052,'Transaction Data'!$A2052,"y")</f>
        <v>63</v>
      </c>
      <c r="Q2052" s="2" t="str">
        <f>FLOOR('Transaction Data'!$P2052,15)&amp;"-"&amp;FLOOR('Transaction Data'!$P2052,15)+14</f>
        <v>60-74</v>
      </c>
      <c r="R2052" s="2" t="str">
        <f>IF('Transaction Data'!$L2052&lt;=10,"Less Expensive","Expensive")</f>
        <v>Expensive</v>
      </c>
      <c r="S2052" s="4">
        <f>WEEKDAY('Transaction Data'!$A2052)</f>
        <v>4</v>
      </c>
      <c r="T2052" s="2" t="str">
        <f>IF(WEEKDAY('Transaction Data'!$A2052,2)&lt;6,"Weekday","Weekend")</f>
        <v>Weekday</v>
      </c>
    </row>
    <row r="2053" ht="15.75" customHeight="1">
      <c r="A2053" s="1">
        <v>45492.0</v>
      </c>
      <c r="B2053" s="2" t="s">
        <v>2011</v>
      </c>
      <c r="C2053" s="2" t="s">
        <v>72</v>
      </c>
      <c r="D2053" s="1">
        <v>26758.0</v>
      </c>
      <c r="E2053" s="2" t="s">
        <v>37</v>
      </c>
      <c r="F2053" s="2">
        <v>160.0</v>
      </c>
      <c r="G2053" s="2" t="s">
        <v>28</v>
      </c>
      <c r="H2053" s="2" t="s">
        <v>42</v>
      </c>
      <c r="I2053" s="2" t="s">
        <v>25</v>
      </c>
      <c r="J2053" s="2" t="str">
        <f t="array" ref="J2053">XLOOKUP('Transaction Data'!$G2053,Product_Code,Biscuit_Brand)</f>
        <v>Shortbread</v>
      </c>
      <c r="K2053" s="2">
        <f t="array" ref="K2053">XLOOKUP('Transaction Data'!$G2053,Product_Code,Cost)</f>
        <v>10</v>
      </c>
      <c r="L2053" s="2">
        <f t="array" ref="L2053">XLOOKUP('Transaction Data'!$G2053,Product_Code,Unit_Price)</f>
        <v>45</v>
      </c>
      <c r="M2053" s="3">
        <f>'Transaction Data'!$F2053*'Transaction Data'!$K2053</f>
        <v>1600</v>
      </c>
      <c r="N2053" s="3">
        <f>'Transaction Data'!$F2053*'Transaction Data'!$L2053</f>
        <v>7200</v>
      </c>
      <c r="O2053" s="3">
        <f>'Transaction Data'!$N2053-'Transaction Data'!$M2053</f>
        <v>5600</v>
      </c>
      <c r="P2053" s="2">
        <f>DATEDIF('Transaction Data'!$D2053,'Transaction Data'!$A2053,"y")</f>
        <v>51</v>
      </c>
      <c r="Q2053" s="2" t="str">
        <f>FLOOR('Transaction Data'!$P2053,15)&amp;"-"&amp;FLOOR('Transaction Data'!$P2053,15)+14</f>
        <v>45-59</v>
      </c>
      <c r="R2053" s="2" t="str">
        <f>IF('Transaction Data'!$L2053&lt;=10,"Less Expensive","Expensive")</f>
        <v>Expensive</v>
      </c>
      <c r="S2053" s="4">
        <f>WEEKDAY('Transaction Data'!$A2053)</f>
        <v>6</v>
      </c>
      <c r="T2053" s="2" t="str">
        <f>IF(WEEKDAY('Transaction Data'!$A2053,2)&lt;6,"Weekday","Weekend")</f>
        <v>Weekday</v>
      </c>
    </row>
    <row r="2054" ht="15.75" customHeight="1">
      <c r="A2054" s="1">
        <v>45370.0</v>
      </c>
      <c r="B2054" s="2" t="s">
        <v>2012</v>
      </c>
      <c r="C2054" s="2" t="s">
        <v>78</v>
      </c>
      <c r="D2054" s="1">
        <v>21500.0</v>
      </c>
      <c r="E2054" s="2" t="s">
        <v>63</v>
      </c>
      <c r="F2054" s="2">
        <v>191.0</v>
      </c>
      <c r="G2054" s="2" t="s">
        <v>48</v>
      </c>
      <c r="H2054" s="2" t="s">
        <v>45</v>
      </c>
      <c r="I2054" s="2" t="s">
        <v>25</v>
      </c>
      <c r="J2054" s="2" t="str">
        <f t="array" ref="J2054">XLOOKUP('Transaction Data'!$G2054,Product_Code,Biscuit_Brand)</f>
        <v>Lemon Crisps</v>
      </c>
      <c r="K2054" s="2">
        <f t="array" ref="K2054">XLOOKUP('Transaction Data'!$G2054,Product_Code,Cost)</f>
        <v>7</v>
      </c>
      <c r="L2054" s="2">
        <f t="array" ref="L2054">XLOOKUP('Transaction Data'!$G2054,Product_Code,Unit_Price)</f>
        <v>9</v>
      </c>
      <c r="M2054" s="3">
        <f>'Transaction Data'!$F2054*'Transaction Data'!$K2054</f>
        <v>1337</v>
      </c>
      <c r="N2054" s="3">
        <f>'Transaction Data'!$F2054*'Transaction Data'!$L2054</f>
        <v>1719</v>
      </c>
      <c r="O2054" s="3">
        <f>'Transaction Data'!$N2054-'Transaction Data'!$M2054</f>
        <v>382</v>
      </c>
      <c r="P2054" s="2">
        <f>DATEDIF('Transaction Data'!$D2054,'Transaction Data'!$A2054,"y")</f>
        <v>65</v>
      </c>
      <c r="Q2054" s="2" t="str">
        <f>FLOOR('Transaction Data'!$P2054,15)&amp;"-"&amp;FLOOR('Transaction Data'!$P2054,15)+14</f>
        <v>60-74</v>
      </c>
      <c r="R2054" s="2" t="str">
        <f>IF('Transaction Data'!$L2054&lt;=10,"Less Expensive","Expensive")</f>
        <v>Less Expensive</v>
      </c>
      <c r="S2054" s="4">
        <f>WEEKDAY('Transaction Data'!$A2054)</f>
        <v>3</v>
      </c>
      <c r="T2054" s="2" t="str">
        <f>IF(WEEKDAY('Transaction Data'!$A2054,2)&lt;6,"Weekday","Weekend")</f>
        <v>Weekday</v>
      </c>
    </row>
    <row r="2055" ht="15.75" customHeight="1">
      <c r="A2055" s="1">
        <v>45464.0</v>
      </c>
      <c r="B2055" s="2" t="s">
        <v>2013</v>
      </c>
      <c r="C2055" s="2" t="s">
        <v>47</v>
      </c>
      <c r="D2055" s="1">
        <v>31392.0</v>
      </c>
      <c r="E2055" s="2" t="s">
        <v>37</v>
      </c>
      <c r="F2055" s="2">
        <v>363.0</v>
      </c>
      <c r="G2055" s="2" t="s">
        <v>28</v>
      </c>
      <c r="H2055" s="2" t="s">
        <v>24</v>
      </c>
      <c r="I2055" s="2" t="s">
        <v>25</v>
      </c>
      <c r="J2055" s="2" t="str">
        <f t="array" ref="J2055">XLOOKUP('Transaction Data'!$G2055,Product_Code,Biscuit_Brand)</f>
        <v>Shortbread</v>
      </c>
      <c r="K2055" s="2">
        <f t="array" ref="K2055">XLOOKUP('Transaction Data'!$G2055,Product_Code,Cost)</f>
        <v>10</v>
      </c>
      <c r="L2055" s="2">
        <f t="array" ref="L2055">XLOOKUP('Transaction Data'!$G2055,Product_Code,Unit_Price)</f>
        <v>45</v>
      </c>
      <c r="M2055" s="3">
        <f>'Transaction Data'!$F2055*'Transaction Data'!$K2055</f>
        <v>3630</v>
      </c>
      <c r="N2055" s="3">
        <f>'Transaction Data'!$F2055*'Transaction Data'!$L2055</f>
        <v>16335</v>
      </c>
      <c r="O2055" s="3">
        <f>'Transaction Data'!$N2055-'Transaction Data'!$M2055</f>
        <v>12705</v>
      </c>
      <c r="P2055" s="2">
        <f>DATEDIF('Transaction Data'!$D2055,'Transaction Data'!$A2055,"y")</f>
        <v>38</v>
      </c>
      <c r="Q2055" s="2" t="str">
        <f>FLOOR('Transaction Data'!$P2055,15)&amp;"-"&amp;FLOOR('Transaction Data'!$P2055,15)+14</f>
        <v>30-44</v>
      </c>
      <c r="R2055" s="2" t="str">
        <f>IF('Transaction Data'!$L2055&lt;=10,"Less Expensive","Expensive")</f>
        <v>Expensive</v>
      </c>
      <c r="S2055" s="4">
        <f>WEEKDAY('Transaction Data'!$A2055)</f>
        <v>6</v>
      </c>
      <c r="T2055" s="2" t="str">
        <f>IF(WEEKDAY('Transaction Data'!$A2055,2)&lt;6,"Weekday","Weekend")</f>
        <v>Weekday</v>
      </c>
    </row>
    <row r="2056" ht="15.75" customHeight="1">
      <c r="A2056" s="1">
        <v>45487.0</v>
      </c>
      <c r="B2056" s="2" t="s">
        <v>2014</v>
      </c>
      <c r="C2056" s="2" t="s">
        <v>51</v>
      </c>
      <c r="D2056" s="1">
        <v>29513.0</v>
      </c>
      <c r="E2056" s="2" t="s">
        <v>27</v>
      </c>
      <c r="F2056" s="2">
        <v>453.0</v>
      </c>
      <c r="G2056" s="2" t="s">
        <v>23</v>
      </c>
      <c r="H2056" s="2" t="s">
        <v>29</v>
      </c>
      <c r="I2056" s="2" t="s">
        <v>25</v>
      </c>
      <c r="J2056" s="2" t="str">
        <f t="array" ref="J2056">XLOOKUP('Transaction Data'!$G2056,Product_Code,Biscuit_Brand)</f>
        <v>Cinnamon Swirls</v>
      </c>
      <c r="K2056" s="2">
        <f t="array" ref="K2056">XLOOKUP('Transaction Data'!$G2056,Product_Code,Cost)</f>
        <v>10</v>
      </c>
      <c r="L2056" s="2">
        <f t="array" ref="L2056">XLOOKUP('Transaction Data'!$G2056,Product_Code,Unit_Price)</f>
        <v>14</v>
      </c>
      <c r="M2056" s="3">
        <f>'Transaction Data'!$F2056*'Transaction Data'!$K2056</f>
        <v>4530</v>
      </c>
      <c r="N2056" s="3">
        <f>'Transaction Data'!$F2056*'Transaction Data'!$L2056</f>
        <v>6342</v>
      </c>
      <c r="O2056" s="3">
        <f>'Transaction Data'!$N2056-'Transaction Data'!$M2056</f>
        <v>1812</v>
      </c>
      <c r="P2056" s="2">
        <f>DATEDIF('Transaction Data'!$D2056,'Transaction Data'!$A2056,"y")</f>
        <v>43</v>
      </c>
      <c r="Q2056" s="2" t="str">
        <f>FLOOR('Transaction Data'!$P2056,15)&amp;"-"&amp;FLOOR('Transaction Data'!$P2056,15)+14</f>
        <v>30-44</v>
      </c>
      <c r="R2056" s="2" t="str">
        <f>IF('Transaction Data'!$L2056&lt;=10,"Less Expensive","Expensive")</f>
        <v>Expensive</v>
      </c>
      <c r="S2056" s="4">
        <f>WEEKDAY('Transaction Data'!$A2056)</f>
        <v>1</v>
      </c>
      <c r="T2056" s="2" t="str">
        <f>IF(WEEKDAY('Transaction Data'!$A2056,2)&lt;6,"Weekday","Weekend")</f>
        <v>Weekend</v>
      </c>
    </row>
    <row r="2057" ht="15.75" customHeight="1">
      <c r="A2057" s="1">
        <v>45326.0</v>
      </c>
      <c r="B2057" s="2" t="s">
        <v>2015</v>
      </c>
      <c r="C2057" s="2" t="s">
        <v>32</v>
      </c>
      <c r="D2057" s="1">
        <v>25717.0</v>
      </c>
      <c r="E2057" s="2" t="s">
        <v>27</v>
      </c>
      <c r="F2057" s="2">
        <v>267.0</v>
      </c>
      <c r="G2057" s="2" t="s">
        <v>48</v>
      </c>
      <c r="H2057" s="2" t="s">
        <v>42</v>
      </c>
      <c r="I2057" s="2" t="s">
        <v>30</v>
      </c>
      <c r="J2057" s="2" t="str">
        <f t="array" ref="J2057">XLOOKUP('Transaction Data'!$G2057,Product_Code,Biscuit_Brand)</f>
        <v>Lemon Crisps</v>
      </c>
      <c r="K2057" s="2">
        <f t="array" ref="K2057">XLOOKUP('Transaction Data'!$G2057,Product_Code,Cost)</f>
        <v>7</v>
      </c>
      <c r="L2057" s="2">
        <f t="array" ref="L2057">XLOOKUP('Transaction Data'!$G2057,Product_Code,Unit_Price)</f>
        <v>9</v>
      </c>
      <c r="M2057" s="3">
        <f>'Transaction Data'!$F2057*'Transaction Data'!$K2057</f>
        <v>1869</v>
      </c>
      <c r="N2057" s="3">
        <f>'Transaction Data'!$F2057*'Transaction Data'!$L2057</f>
        <v>2403</v>
      </c>
      <c r="O2057" s="3">
        <f>'Transaction Data'!$N2057-'Transaction Data'!$M2057</f>
        <v>534</v>
      </c>
      <c r="P2057" s="2">
        <f>DATEDIF('Transaction Data'!$D2057,'Transaction Data'!$A2057,"y")</f>
        <v>53</v>
      </c>
      <c r="Q2057" s="2" t="str">
        <f>FLOOR('Transaction Data'!$P2057,15)&amp;"-"&amp;FLOOR('Transaction Data'!$P2057,15)+14</f>
        <v>45-59</v>
      </c>
      <c r="R2057" s="2" t="str">
        <f>IF('Transaction Data'!$L2057&lt;=10,"Less Expensive","Expensive")</f>
        <v>Less Expensive</v>
      </c>
      <c r="S2057" s="4">
        <f>WEEKDAY('Transaction Data'!$A2057)</f>
        <v>1</v>
      </c>
      <c r="T2057" s="2" t="str">
        <f>IF(WEEKDAY('Transaction Data'!$A2057,2)&lt;6,"Weekday","Weekend")</f>
        <v>Weekend</v>
      </c>
    </row>
    <row r="2058" ht="15.75" customHeight="1">
      <c r="A2058" s="1">
        <v>45341.0</v>
      </c>
      <c r="B2058" s="2" t="s">
        <v>2016</v>
      </c>
      <c r="C2058" s="2" t="s">
        <v>54</v>
      </c>
      <c r="D2058" s="1">
        <v>32394.0</v>
      </c>
      <c r="E2058" s="2" t="s">
        <v>27</v>
      </c>
      <c r="F2058" s="2">
        <v>400.0</v>
      </c>
      <c r="G2058" s="2" t="s">
        <v>48</v>
      </c>
      <c r="H2058" s="2" t="s">
        <v>45</v>
      </c>
      <c r="I2058" s="2" t="s">
        <v>25</v>
      </c>
      <c r="J2058" s="2" t="str">
        <f t="array" ref="J2058">XLOOKUP('Transaction Data'!$G2058,Product_Code,Biscuit_Brand)</f>
        <v>Lemon Crisps</v>
      </c>
      <c r="K2058" s="2">
        <f t="array" ref="K2058">XLOOKUP('Transaction Data'!$G2058,Product_Code,Cost)</f>
        <v>7</v>
      </c>
      <c r="L2058" s="2">
        <f t="array" ref="L2058">XLOOKUP('Transaction Data'!$G2058,Product_Code,Unit_Price)</f>
        <v>9</v>
      </c>
      <c r="M2058" s="3">
        <f>'Transaction Data'!$F2058*'Transaction Data'!$K2058</f>
        <v>2800</v>
      </c>
      <c r="N2058" s="3">
        <f>'Transaction Data'!$F2058*'Transaction Data'!$L2058</f>
        <v>3600</v>
      </c>
      <c r="O2058" s="3">
        <f>'Transaction Data'!$N2058-'Transaction Data'!$M2058</f>
        <v>800</v>
      </c>
      <c r="P2058" s="2">
        <f>DATEDIF('Transaction Data'!$D2058,'Transaction Data'!$A2058,"y")</f>
        <v>35</v>
      </c>
      <c r="Q2058" s="2" t="str">
        <f>FLOOR('Transaction Data'!$P2058,15)&amp;"-"&amp;FLOOR('Transaction Data'!$P2058,15)+14</f>
        <v>30-44</v>
      </c>
      <c r="R2058" s="2" t="str">
        <f>IF('Transaction Data'!$L2058&lt;=10,"Less Expensive","Expensive")</f>
        <v>Less Expensive</v>
      </c>
      <c r="S2058" s="4">
        <f>WEEKDAY('Transaction Data'!$A2058)</f>
        <v>2</v>
      </c>
      <c r="T2058" s="2" t="str">
        <f>IF(WEEKDAY('Transaction Data'!$A2058,2)&lt;6,"Weekday","Weekend")</f>
        <v>Weekday</v>
      </c>
    </row>
    <row r="2059" ht="15.75" customHeight="1">
      <c r="A2059" s="1">
        <v>45499.0</v>
      </c>
      <c r="B2059" s="2" t="s">
        <v>2017</v>
      </c>
      <c r="C2059" s="2" t="s">
        <v>54</v>
      </c>
      <c r="D2059" s="1">
        <v>27628.0</v>
      </c>
      <c r="E2059" s="2" t="s">
        <v>22</v>
      </c>
      <c r="F2059" s="2">
        <v>127.0</v>
      </c>
      <c r="G2059" s="2" t="s">
        <v>48</v>
      </c>
      <c r="H2059" s="2" t="s">
        <v>24</v>
      </c>
      <c r="I2059" s="2" t="s">
        <v>25</v>
      </c>
      <c r="J2059" s="2" t="str">
        <f t="array" ref="J2059">XLOOKUP('Transaction Data'!$G2059,Product_Code,Biscuit_Brand)</f>
        <v>Lemon Crisps</v>
      </c>
      <c r="K2059" s="2">
        <f t="array" ref="K2059">XLOOKUP('Transaction Data'!$G2059,Product_Code,Cost)</f>
        <v>7</v>
      </c>
      <c r="L2059" s="2">
        <f t="array" ref="L2059">XLOOKUP('Transaction Data'!$G2059,Product_Code,Unit_Price)</f>
        <v>9</v>
      </c>
      <c r="M2059" s="3">
        <f>'Transaction Data'!$F2059*'Transaction Data'!$K2059</f>
        <v>889</v>
      </c>
      <c r="N2059" s="3">
        <f>'Transaction Data'!$F2059*'Transaction Data'!$L2059</f>
        <v>1143</v>
      </c>
      <c r="O2059" s="3">
        <f>'Transaction Data'!$N2059-'Transaction Data'!$M2059</f>
        <v>254</v>
      </c>
      <c r="P2059" s="2">
        <f>DATEDIF('Transaction Data'!$D2059,'Transaction Data'!$A2059,"y")</f>
        <v>48</v>
      </c>
      <c r="Q2059" s="2" t="str">
        <f>FLOOR('Transaction Data'!$P2059,15)&amp;"-"&amp;FLOOR('Transaction Data'!$P2059,15)+14</f>
        <v>45-59</v>
      </c>
      <c r="R2059" s="2" t="str">
        <f>IF('Transaction Data'!$L2059&lt;=10,"Less Expensive","Expensive")</f>
        <v>Less Expensive</v>
      </c>
      <c r="S2059" s="4">
        <f>WEEKDAY('Transaction Data'!$A2059)</f>
        <v>6</v>
      </c>
      <c r="T2059" s="2" t="str">
        <f>IF(WEEKDAY('Transaction Data'!$A2059,2)&lt;6,"Weekday","Weekend")</f>
        <v>Weekday</v>
      </c>
    </row>
    <row r="2060" ht="15.75" customHeight="1">
      <c r="A2060" s="1">
        <v>45420.0</v>
      </c>
      <c r="B2060" s="2" t="s">
        <v>2018</v>
      </c>
      <c r="C2060" s="2" t="s">
        <v>72</v>
      </c>
      <c r="D2060" s="1">
        <v>28898.0</v>
      </c>
      <c r="E2060" s="2" t="s">
        <v>22</v>
      </c>
      <c r="F2060" s="2">
        <v>343.0</v>
      </c>
      <c r="G2060" s="2" t="s">
        <v>55</v>
      </c>
      <c r="H2060" s="2" t="s">
        <v>29</v>
      </c>
      <c r="I2060" s="2" t="s">
        <v>25</v>
      </c>
      <c r="J2060" s="2" t="str">
        <f t="array" ref="J2060">XLOOKUP('Transaction Data'!$G2060,Product_Code,Biscuit_Brand)</f>
        <v>Vanilla Wafers</v>
      </c>
      <c r="K2060" s="2">
        <f t="array" ref="K2060">XLOOKUP('Transaction Data'!$G2060,Product_Code,Cost)</f>
        <v>18</v>
      </c>
      <c r="L2060" s="2">
        <f t="array" ref="L2060">XLOOKUP('Transaction Data'!$G2060,Product_Code,Unit_Price)</f>
        <v>36</v>
      </c>
      <c r="M2060" s="3">
        <f>'Transaction Data'!$F2060*'Transaction Data'!$K2060</f>
        <v>6174</v>
      </c>
      <c r="N2060" s="3">
        <f>'Transaction Data'!$F2060*'Transaction Data'!$L2060</f>
        <v>12348</v>
      </c>
      <c r="O2060" s="3">
        <f>'Transaction Data'!$N2060-'Transaction Data'!$M2060</f>
        <v>6174</v>
      </c>
      <c r="P2060" s="2">
        <f>DATEDIF('Transaction Data'!$D2060,'Transaction Data'!$A2060,"y")</f>
        <v>45</v>
      </c>
      <c r="Q2060" s="2" t="str">
        <f>FLOOR('Transaction Data'!$P2060,15)&amp;"-"&amp;FLOOR('Transaction Data'!$P2060,15)+14</f>
        <v>45-59</v>
      </c>
      <c r="R2060" s="2" t="str">
        <f>IF('Transaction Data'!$L2060&lt;=10,"Less Expensive","Expensive")</f>
        <v>Expensive</v>
      </c>
      <c r="S2060" s="4">
        <f>WEEKDAY('Transaction Data'!$A2060)</f>
        <v>4</v>
      </c>
      <c r="T2060" s="2" t="str">
        <f>IF(WEEKDAY('Transaction Data'!$A2060,2)&lt;6,"Weekday","Weekend")</f>
        <v>Weekday</v>
      </c>
    </row>
    <row r="2061" ht="15.75" customHeight="1">
      <c r="A2061" s="1">
        <v>45495.0</v>
      </c>
      <c r="B2061" s="2" t="s">
        <v>2019</v>
      </c>
      <c r="C2061" s="2" t="s">
        <v>47</v>
      </c>
      <c r="D2061" s="1">
        <v>20829.0</v>
      </c>
      <c r="E2061" s="2" t="s">
        <v>37</v>
      </c>
      <c r="F2061" s="2">
        <v>311.0</v>
      </c>
      <c r="G2061" s="2" t="s">
        <v>33</v>
      </c>
      <c r="H2061" s="2" t="s">
        <v>29</v>
      </c>
      <c r="I2061" s="2" t="s">
        <v>25</v>
      </c>
      <c r="J2061" s="2" t="str">
        <f t="array" ref="J2061">XLOOKUP('Transaction Data'!$G2061,Product_Code,Biscuit_Brand)</f>
        <v>Caramel Biscuits</v>
      </c>
      <c r="K2061" s="2">
        <f t="array" ref="K2061">XLOOKUP('Transaction Data'!$G2061,Product_Code,Cost)</f>
        <v>18</v>
      </c>
      <c r="L2061" s="2">
        <f t="array" ref="L2061">XLOOKUP('Transaction Data'!$G2061,Product_Code,Unit_Price)</f>
        <v>22</v>
      </c>
      <c r="M2061" s="3">
        <f>'Transaction Data'!$F2061*'Transaction Data'!$K2061</f>
        <v>5598</v>
      </c>
      <c r="N2061" s="3">
        <f>'Transaction Data'!$F2061*'Transaction Data'!$L2061</f>
        <v>6842</v>
      </c>
      <c r="O2061" s="3">
        <f>'Transaction Data'!$N2061-'Transaction Data'!$M2061</f>
        <v>1244</v>
      </c>
      <c r="P2061" s="2">
        <f>DATEDIF('Transaction Data'!$D2061,'Transaction Data'!$A2061,"y")</f>
        <v>67</v>
      </c>
      <c r="Q2061" s="2" t="str">
        <f>FLOOR('Transaction Data'!$P2061,15)&amp;"-"&amp;FLOOR('Transaction Data'!$P2061,15)+14</f>
        <v>60-74</v>
      </c>
      <c r="R2061" s="2" t="str">
        <f>IF('Transaction Data'!$L2061&lt;=10,"Less Expensive","Expensive")</f>
        <v>Expensive</v>
      </c>
      <c r="S2061" s="4">
        <f>WEEKDAY('Transaction Data'!$A2061)</f>
        <v>2</v>
      </c>
      <c r="T2061" s="2" t="str">
        <f>IF(WEEKDAY('Transaction Data'!$A2061,2)&lt;6,"Weekday","Weekend")</f>
        <v>Weekday</v>
      </c>
    </row>
    <row r="2062" ht="15.75" customHeight="1">
      <c r="A2062" s="1">
        <v>45471.0</v>
      </c>
      <c r="B2062" s="2" t="s">
        <v>2020</v>
      </c>
      <c r="C2062" s="2" t="s">
        <v>78</v>
      </c>
      <c r="D2062" s="1">
        <v>17673.0</v>
      </c>
      <c r="E2062" s="2" t="s">
        <v>27</v>
      </c>
      <c r="F2062" s="2">
        <v>400.0</v>
      </c>
      <c r="G2062" s="2" t="s">
        <v>28</v>
      </c>
      <c r="H2062" s="2" t="s">
        <v>34</v>
      </c>
      <c r="I2062" s="2" t="s">
        <v>25</v>
      </c>
      <c r="J2062" s="2" t="str">
        <f t="array" ref="J2062">XLOOKUP('Transaction Data'!$G2062,Product_Code,Biscuit_Brand)</f>
        <v>Shortbread</v>
      </c>
      <c r="K2062" s="2">
        <f t="array" ref="K2062">XLOOKUP('Transaction Data'!$G2062,Product_Code,Cost)</f>
        <v>10</v>
      </c>
      <c r="L2062" s="2">
        <f t="array" ref="L2062">XLOOKUP('Transaction Data'!$G2062,Product_Code,Unit_Price)</f>
        <v>45</v>
      </c>
      <c r="M2062" s="3">
        <f>'Transaction Data'!$F2062*'Transaction Data'!$K2062</f>
        <v>4000</v>
      </c>
      <c r="N2062" s="3">
        <f>'Transaction Data'!$F2062*'Transaction Data'!$L2062</f>
        <v>18000</v>
      </c>
      <c r="O2062" s="3">
        <f>'Transaction Data'!$N2062-'Transaction Data'!$M2062</f>
        <v>14000</v>
      </c>
      <c r="P2062" s="2">
        <f>DATEDIF('Transaction Data'!$D2062,'Transaction Data'!$A2062,"y")</f>
        <v>76</v>
      </c>
      <c r="Q2062" s="2" t="str">
        <f>FLOOR('Transaction Data'!$P2062,15)&amp;"-"&amp;FLOOR('Transaction Data'!$P2062,15)+14</f>
        <v>75-89</v>
      </c>
      <c r="R2062" s="2" t="str">
        <f>IF('Transaction Data'!$L2062&lt;=10,"Less Expensive","Expensive")</f>
        <v>Expensive</v>
      </c>
      <c r="S2062" s="4">
        <f>WEEKDAY('Transaction Data'!$A2062)</f>
        <v>6</v>
      </c>
      <c r="T2062" s="2" t="str">
        <f>IF(WEEKDAY('Transaction Data'!$A2062,2)&lt;6,"Weekday","Weekend")</f>
        <v>Weekday</v>
      </c>
    </row>
    <row r="2063" ht="15.75" customHeight="1">
      <c r="A2063" s="1">
        <v>45492.0</v>
      </c>
      <c r="B2063" s="2" t="s">
        <v>2021</v>
      </c>
      <c r="C2063" s="2" t="s">
        <v>65</v>
      </c>
      <c r="D2063" s="1">
        <v>17030.0</v>
      </c>
      <c r="E2063" s="2" t="s">
        <v>27</v>
      </c>
      <c r="F2063" s="2">
        <v>112.0</v>
      </c>
      <c r="G2063" s="2" t="s">
        <v>38</v>
      </c>
      <c r="H2063" s="2" t="s">
        <v>24</v>
      </c>
      <c r="I2063" s="2" t="s">
        <v>25</v>
      </c>
      <c r="J2063" s="2" t="str">
        <f t="array" ref="J2063">XLOOKUP('Transaction Data'!$G2063,Product_Code,Biscuit_Brand)</f>
        <v>Ginger Snaps</v>
      </c>
      <c r="K2063" s="2">
        <f t="array" ref="K2063">XLOOKUP('Transaction Data'!$G2063,Product_Code,Cost)</f>
        <v>14</v>
      </c>
      <c r="L2063" s="2">
        <f t="array" ref="L2063">XLOOKUP('Transaction Data'!$G2063,Product_Code,Unit_Price)</f>
        <v>28</v>
      </c>
      <c r="M2063" s="3">
        <f>'Transaction Data'!$F2063*'Transaction Data'!$K2063</f>
        <v>1568</v>
      </c>
      <c r="N2063" s="3">
        <f>'Transaction Data'!$F2063*'Transaction Data'!$L2063</f>
        <v>3136</v>
      </c>
      <c r="O2063" s="3">
        <f>'Transaction Data'!$N2063-'Transaction Data'!$M2063</f>
        <v>1568</v>
      </c>
      <c r="P2063" s="2">
        <f>DATEDIF('Transaction Data'!$D2063,'Transaction Data'!$A2063,"y")</f>
        <v>77</v>
      </c>
      <c r="Q2063" s="2" t="str">
        <f>FLOOR('Transaction Data'!$P2063,15)&amp;"-"&amp;FLOOR('Transaction Data'!$P2063,15)+14</f>
        <v>75-89</v>
      </c>
      <c r="R2063" s="2" t="str">
        <f>IF('Transaction Data'!$L2063&lt;=10,"Less Expensive","Expensive")</f>
        <v>Expensive</v>
      </c>
      <c r="S2063" s="4">
        <f>WEEKDAY('Transaction Data'!$A2063)</f>
        <v>6</v>
      </c>
      <c r="T2063" s="2" t="str">
        <f>IF(WEEKDAY('Transaction Data'!$A2063,2)&lt;6,"Weekday","Weekend")</f>
        <v>Weekday</v>
      </c>
    </row>
    <row r="2064" ht="15.75" customHeight="1">
      <c r="A2064" s="1">
        <v>45427.0</v>
      </c>
      <c r="B2064" s="2" t="s">
        <v>2022</v>
      </c>
      <c r="C2064" s="2" t="s">
        <v>65</v>
      </c>
      <c r="D2064" s="1">
        <v>29935.0</v>
      </c>
      <c r="E2064" s="2" t="s">
        <v>37</v>
      </c>
      <c r="F2064" s="2">
        <v>480.0</v>
      </c>
      <c r="G2064" s="2" t="s">
        <v>61</v>
      </c>
      <c r="H2064" s="2" t="s">
        <v>42</v>
      </c>
      <c r="I2064" s="2" t="s">
        <v>25</v>
      </c>
      <c r="J2064" s="2" t="str">
        <f t="array" ref="J2064">XLOOKUP('Transaction Data'!$G2064,Product_Code,Biscuit_Brand)</f>
        <v>Choco Delight</v>
      </c>
      <c r="K2064" s="2">
        <f t="array" ref="K2064">XLOOKUP('Transaction Data'!$G2064,Product_Code,Cost)</f>
        <v>3</v>
      </c>
      <c r="L2064" s="2">
        <f t="array" ref="L2064">XLOOKUP('Transaction Data'!$G2064,Product_Code,Unit_Price)</f>
        <v>5</v>
      </c>
      <c r="M2064" s="3">
        <f>'Transaction Data'!$F2064*'Transaction Data'!$K2064</f>
        <v>1440</v>
      </c>
      <c r="N2064" s="3">
        <f>'Transaction Data'!$F2064*'Transaction Data'!$L2064</f>
        <v>2400</v>
      </c>
      <c r="O2064" s="3">
        <f>'Transaction Data'!$N2064-'Transaction Data'!$M2064</f>
        <v>960</v>
      </c>
      <c r="P2064" s="2">
        <f>DATEDIF('Transaction Data'!$D2064,'Transaction Data'!$A2064,"y")</f>
        <v>42</v>
      </c>
      <c r="Q2064" s="2" t="str">
        <f>FLOOR('Transaction Data'!$P2064,15)&amp;"-"&amp;FLOOR('Transaction Data'!$P2064,15)+14</f>
        <v>30-44</v>
      </c>
      <c r="R2064" s="2" t="str">
        <f>IF('Transaction Data'!$L2064&lt;=10,"Less Expensive","Expensive")</f>
        <v>Less Expensive</v>
      </c>
      <c r="S2064" s="4">
        <f>WEEKDAY('Transaction Data'!$A2064)</f>
        <v>4</v>
      </c>
      <c r="T2064" s="2" t="str">
        <f>IF(WEEKDAY('Transaction Data'!$A2064,2)&lt;6,"Weekday","Weekend")</f>
        <v>Weekday</v>
      </c>
    </row>
    <row r="2065" ht="15.75" customHeight="1">
      <c r="A2065" s="1">
        <v>45383.0</v>
      </c>
      <c r="B2065" s="2" t="s">
        <v>2023</v>
      </c>
      <c r="C2065" s="2" t="s">
        <v>65</v>
      </c>
      <c r="D2065" s="1">
        <v>32084.0</v>
      </c>
      <c r="E2065" s="2" t="s">
        <v>63</v>
      </c>
      <c r="F2065" s="2">
        <v>232.0</v>
      </c>
      <c r="G2065" s="2" t="s">
        <v>55</v>
      </c>
      <c r="H2065" s="2" t="s">
        <v>45</v>
      </c>
      <c r="I2065" s="2" t="s">
        <v>25</v>
      </c>
      <c r="J2065" s="2" t="str">
        <f t="array" ref="J2065">XLOOKUP('Transaction Data'!$G2065,Product_Code,Biscuit_Brand)</f>
        <v>Vanilla Wafers</v>
      </c>
      <c r="K2065" s="2">
        <f t="array" ref="K2065">XLOOKUP('Transaction Data'!$G2065,Product_Code,Cost)</f>
        <v>18</v>
      </c>
      <c r="L2065" s="2">
        <f t="array" ref="L2065">XLOOKUP('Transaction Data'!$G2065,Product_Code,Unit_Price)</f>
        <v>36</v>
      </c>
      <c r="M2065" s="3">
        <f>'Transaction Data'!$F2065*'Transaction Data'!$K2065</f>
        <v>4176</v>
      </c>
      <c r="N2065" s="3">
        <f>'Transaction Data'!$F2065*'Transaction Data'!$L2065</f>
        <v>8352</v>
      </c>
      <c r="O2065" s="3">
        <f>'Transaction Data'!$N2065-'Transaction Data'!$M2065</f>
        <v>4176</v>
      </c>
      <c r="P2065" s="2">
        <f>DATEDIF('Transaction Data'!$D2065,'Transaction Data'!$A2065,"y")</f>
        <v>36</v>
      </c>
      <c r="Q2065" s="2" t="str">
        <f>FLOOR('Transaction Data'!$P2065,15)&amp;"-"&amp;FLOOR('Transaction Data'!$P2065,15)+14</f>
        <v>30-44</v>
      </c>
      <c r="R2065" s="2" t="str">
        <f>IF('Transaction Data'!$L2065&lt;=10,"Less Expensive","Expensive")</f>
        <v>Expensive</v>
      </c>
      <c r="S2065" s="4">
        <f>WEEKDAY('Transaction Data'!$A2065)</f>
        <v>2</v>
      </c>
      <c r="T2065" s="2" t="str">
        <f>IF(WEEKDAY('Transaction Data'!$A2065,2)&lt;6,"Weekday","Weekend")</f>
        <v>Weekday</v>
      </c>
    </row>
    <row r="2066" ht="15.75" customHeight="1">
      <c r="A2066" s="1">
        <v>45322.0</v>
      </c>
      <c r="B2066" s="2" t="s">
        <v>2024</v>
      </c>
      <c r="C2066" s="2" t="s">
        <v>47</v>
      </c>
      <c r="D2066" s="1">
        <v>35543.0</v>
      </c>
      <c r="E2066" s="2" t="s">
        <v>22</v>
      </c>
      <c r="F2066" s="2">
        <v>202.0</v>
      </c>
      <c r="G2066" s="2" t="s">
        <v>61</v>
      </c>
      <c r="H2066" s="2" t="s">
        <v>24</v>
      </c>
      <c r="I2066" s="2" t="s">
        <v>25</v>
      </c>
      <c r="J2066" s="2" t="str">
        <f t="array" ref="J2066">XLOOKUP('Transaction Data'!$G2066,Product_Code,Biscuit_Brand)</f>
        <v>Choco Delight</v>
      </c>
      <c r="K2066" s="2">
        <f t="array" ref="K2066">XLOOKUP('Transaction Data'!$G2066,Product_Code,Cost)</f>
        <v>3</v>
      </c>
      <c r="L2066" s="2">
        <f t="array" ref="L2066">XLOOKUP('Transaction Data'!$G2066,Product_Code,Unit_Price)</f>
        <v>5</v>
      </c>
      <c r="M2066" s="3">
        <f>'Transaction Data'!$F2066*'Transaction Data'!$K2066</f>
        <v>606</v>
      </c>
      <c r="N2066" s="3">
        <f>'Transaction Data'!$F2066*'Transaction Data'!$L2066</f>
        <v>1010</v>
      </c>
      <c r="O2066" s="3">
        <f>'Transaction Data'!$N2066-'Transaction Data'!$M2066</f>
        <v>404</v>
      </c>
      <c r="P2066" s="2">
        <f>DATEDIF('Transaction Data'!$D2066,'Transaction Data'!$A2066,"y")</f>
        <v>26</v>
      </c>
      <c r="Q2066" s="2" t="str">
        <f>FLOOR('Transaction Data'!$P2066,15)&amp;"-"&amp;FLOOR('Transaction Data'!$P2066,15)+14</f>
        <v>15-29</v>
      </c>
      <c r="R2066" s="2" t="str">
        <f>IF('Transaction Data'!$L2066&lt;=10,"Less Expensive","Expensive")</f>
        <v>Less Expensive</v>
      </c>
      <c r="S2066" s="4">
        <f>WEEKDAY('Transaction Data'!$A2066)</f>
        <v>4</v>
      </c>
      <c r="T2066" s="2" t="str">
        <f>IF(WEEKDAY('Transaction Data'!$A2066,2)&lt;6,"Weekday","Weekend")</f>
        <v>Weekday</v>
      </c>
    </row>
    <row r="2067" ht="15.75" customHeight="1">
      <c r="A2067" s="1">
        <v>45431.0</v>
      </c>
      <c r="B2067" s="2" t="s">
        <v>2025</v>
      </c>
      <c r="C2067" s="2" t="s">
        <v>47</v>
      </c>
      <c r="D2067" s="1">
        <v>21375.0</v>
      </c>
      <c r="E2067" s="2" t="s">
        <v>27</v>
      </c>
      <c r="F2067" s="2">
        <v>492.0</v>
      </c>
      <c r="G2067" s="2" t="s">
        <v>23</v>
      </c>
      <c r="H2067" s="2" t="s">
        <v>29</v>
      </c>
      <c r="I2067" s="2" t="s">
        <v>25</v>
      </c>
      <c r="J2067" s="2" t="str">
        <f t="array" ref="J2067">XLOOKUP('Transaction Data'!$G2067,Product_Code,Biscuit_Brand)</f>
        <v>Cinnamon Swirls</v>
      </c>
      <c r="K2067" s="2">
        <f t="array" ref="K2067">XLOOKUP('Transaction Data'!$G2067,Product_Code,Cost)</f>
        <v>10</v>
      </c>
      <c r="L2067" s="2">
        <f t="array" ref="L2067">XLOOKUP('Transaction Data'!$G2067,Product_Code,Unit_Price)</f>
        <v>14</v>
      </c>
      <c r="M2067" s="3">
        <f>'Transaction Data'!$F2067*'Transaction Data'!$K2067</f>
        <v>4920</v>
      </c>
      <c r="N2067" s="3">
        <f>'Transaction Data'!$F2067*'Transaction Data'!$L2067</f>
        <v>6888</v>
      </c>
      <c r="O2067" s="3">
        <f>'Transaction Data'!$N2067-'Transaction Data'!$M2067</f>
        <v>1968</v>
      </c>
      <c r="P2067" s="2">
        <f>DATEDIF('Transaction Data'!$D2067,'Transaction Data'!$A2067,"y")</f>
        <v>65</v>
      </c>
      <c r="Q2067" s="2" t="str">
        <f>FLOOR('Transaction Data'!$P2067,15)&amp;"-"&amp;FLOOR('Transaction Data'!$P2067,15)+14</f>
        <v>60-74</v>
      </c>
      <c r="R2067" s="2" t="str">
        <f>IF('Transaction Data'!$L2067&lt;=10,"Less Expensive","Expensive")</f>
        <v>Expensive</v>
      </c>
      <c r="S2067" s="4">
        <f>WEEKDAY('Transaction Data'!$A2067)</f>
        <v>1</v>
      </c>
      <c r="T2067" s="2" t="str">
        <f>IF(WEEKDAY('Transaction Data'!$A2067,2)&lt;6,"Weekday","Weekend")</f>
        <v>Weekend</v>
      </c>
    </row>
    <row r="2068" ht="15.75" customHeight="1">
      <c r="A2068" s="1">
        <v>45293.0</v>
      </c>
      <c r="B2068" s="2" t="s">
        <v>2026</v>
      </c>
      <c r="C2068" s="2" t="s">
        <v>65</v>
      </c>
      <c r="D2068" s="1">
        <v>29768.0</v>
      </c>
      <c r="E2068" s="2" t="s">
        <v>37</v>
      </c>
      <c r="F2068" s="2">
        <v>105.0</v>
      </c>
      <c r="G2068" s="2" t="s">
        <v>28</v>
      </c>
      <c r="H2068" s="2" t="s">
        <v>42</v>
      </c>
      <c r="I2068" s="2" t="s">
        <v>25</v>
      </c>
      <c r="J2068" s="2" t="str">
        <f t="array" ref="J2068">XLOOKUP('Transaction Data'!$G2068,Product_Code,Biscuit_Brand)</f>
        <v>Shortbread</v>
      </c>
      <c r="K2068" s="2">
        <f t="array" ref="K2068">XLOOKUP('Transaction Data'!$G2068,Product_Code,Cost)</f>
        <v>10</v>
      </c>
      <c r="L2068" s="2">
        <f t="array" ref="L2068">XLOOKUP('Transaction Data'!$G2068,Product_Code,Unit_Price)</f>
        <v>45</v>
      </c>
      <c r="M2068" s="3">
        <f>'Transaction Data'!$F2068*'Transaction Data'!$K2068</f>
        <v>1050</v>
      </c>
      <c r="N2068" s="3">
        <f>'Transaction Data'!$F2068*'Transaction Data'!$L2068</f>
        <v>4725</v>
      </c>
      <c r="O2068" s="3">
        <f>'Transaction Data'!$N2068-'Transaction Data'!$M2068</f>
        <v>3675</v>
      </c>
      <c r="P2068" s="2">
        <f>DATEDIF('Transaction Data'!$D2068,'Transaction Data'!$A2068,"y")</f>
        <v>42</v>
      </c>
      <c r="Q2068" s="2" t="str">
        <f>FLOOR('Transaction Data'!$P2068,15)&amp;"-"&amp;FLOOR('Transaction Data'!$P2068,15)+14</f>
        <v>30-44</v>
      </c>
      <c r="R2068" s="2" t="str">
        <f>IF('Transaction Data'!$L2068&lt;=10,"Less Expensive","Expensive")</f>
        <v>Expensive</v>
      </c>
      <c r="S2068" s="4">
        <f>WEEKDAY('Transaction Data'!$A2068)</f>
        <v>3</v>
      </c>
      <c r="T2068" s="2" t="str">
        <f>IF(WEEKDAY('Transaction Data'!$A2068,2)&lt;6,"Weekday","Weekend")</f>
        <v>Weekday</v>
      </c>
    </row>
    <row r="2069" ht="15.75" customHeight="1">
      <c r="A2069" s="1">
        <v>45483.0</v>
      </c>
      <c r="B2069" s="2" t="s">
        <v>2027</v>
      </c>
      <c r="C2069" s="2" t="s">
        <v>41</v>
      </c>
      <c r="D2069" s="1">
        <v>23282.0</v>
      </c>
      <c r="E2069" s="2" t="s">
        <v>63</v>
      </c>
      <c r="F2069" s="2">
        <v>331.0</v>
      </c>
      <c r="G2069" s="2" t="s">
        <v>23</v>
      </c>
      <c r="H2069" s="2" t="s">
        <v>45</v>
      </c>
      <c r="I2069" s="2" t="s">
        <v>30</v>
      </c>
      <c r="J2069" s="2" t="str">
        <f t="array" ref="J2069">XLOOKUP('Transaction Data'!$G2069,Product_Code,Biscuit_Brand)</f>
        <v>Cinnamon Swirls</v>
      </c>
      <c r="K2069" s="2">
        <f t="array" ref="K2069">XLOOKUP('Transaction Data'!$G2069,Product_Code,Cost)</f>
        <v>10</v>
      </c>
      <c r="L2069" s="2">
        <f t="array" ref="L2069">XLOOKUP('Transaction Data'!$G2069,Product_Code,Unit_Price)</f>
        <v>14</v>
      </c>
      <c r="M2069" s="3">
        <f>'Transaction Data'!$F2069*'Transaction Data'!$K2069</f>
        <v>3310</v>
      </c>
      <c r="N2069" s="3">
        <f>'Transaction Data'!$F2069*'Transaction Data'!$L2069</f>
        <v>4634</v>
      </c>
      <c r="O2069" s="3">
        <f>'Transaction Data'!$N2069-'Transaction Data'!$M2069</f>
        <v>1324</v>
      </c>
      <c r="P2069" s="2">
        <f>DATEDIF('Transaction Data'!$D2069,'Transaction Data'!$A2069,"y")</f>
        <v>60</v>
      </c>
      <c r="Q2069" s="2" t="str">
        <f>FLOOR('Transaction Data'!$P2069,15)&amp;"-"&amp;FLOOR('Transaction Data'!$P2069,15)+14</f>
        <v>60-74</v>
      </c>
      <c r="R2069" s="2" t="str">
        <f>IF('Transaction Data'!$L2069&lt;=10,"Less Expensive","Expensive")</f>
        <v>Expensive</v>
      </c>
      <c r="S2069" s="4">
        <f>WEEKDAY('Transaction Data'!$A2069)</f>
        <v>4</v>
      </c>
      <c r="T2069" s="2" t="str">
        <f>IF(WEEKDAY('Transaction Data'!$A2069,2)&lt;6,"Weekday","Weekend")</f>
        <v>Weekday</v>
      </c>
    </row>
    <row r="2070" ht="15.75" customHeight="1">
      <c r="A2070" s="1">
        <v>45406.0</v>
      </c>
      <c r="B2070" s="2" t="s">
        <v>2028</v>
      </c>
      <c r="C2070" s="2" t="s">
        <v>72</v>
      </c>
      <c r="D2070" s="1">
        <v>37831.0</v>
      </c>
      <c r="E2070" s="2" t="s">
        <v>22</v>
      </c>
      <c r="F2070" s="2">
        <v>131.0</v>
      </c>
      <c r="G2070" s="2" t="s">
        <v>55</v>
      </c>
      <c r="H2070" s="2" t="s">
        <v>24</v>
      </c>
      <c r="I2070" s="2" t="s">
        <v>25</v>
      </c>
      <c r="J2070" s="2" t="str">
        <f t="array" ref="J2070">XLOOKUP('Transaction Data'!$G2070,Product_Code,Biscuit_Brand)</f>
        <v>Vanilla Wafers</v>
      </c>
      <c r="K2070" s="2">
        <f t="array" ref="K2070">XLOOKUP('Transaction Data'!$G2070,Product_Code,Cost)</f>
        <v>18</v>
      </c>
      <c r="L2070" s="2">
        <f t="array" ref="L2070">XLOOKUP('Transaction Data'!$G2070,Product_Code,Unit_Price)</f>
        <v>36</v>
      </c>
      <c r="M2070" s="3">
        <f>'Transaction Data'!$F2070*'Transaction Data'!$K2070</f>
        <v>2358</v>
      </c>
      <c r="N2070" s="3">
        <f>'Transaction Data'!$F2070*'Transaction Data'!$L2070</f>
        <v>4716</v>
      </c>
      <c r="O2070" s="3">
        <f>'Transaction Data'!$N2070-'Transaction Data'!$M2070</f>
        <v>2358</v>
      </c>
      <c r="P2070" s="2">
        <f>DATEDIF('Transaction Data'!$D2070,'Transaction Data'!$A2070,"y")</f>
        <v>20</v>
      </c>
      <c r="Q2070" s="2" t="str">
        <f>FLOOR('Transaction Data'!$P2070,15)&amp;"-"&amp;FLOOR('Transaction Data'!$P2070,15)+14</f>
        <v>15-29</v>
      </c>
      <c r="R2070" s="2" t="str">
        <f>IF('Transaction Data'!$L2070&lt;=10,"Less Expensive","Expensive")</f>
        <v>Expensive</v>
      </c>
      <c r="S2070" s="4">
        <f>WEEKDAY('Transaction Data'!$A2070)</f>
        <v>4</v>
      </c>
      <c r="T2070" s="2" t="str">
        <f>IF(WEEKDAY('Transaction Data'!$A2070,2)&lt;6,"Weekday","Weekend")</f>
        <v>Weekday</v>
      </c>
    </row>
    <row r="2071" ht="15.75" customHeight="1">
      <c r="A2071" s="1">
        <v>45316.0</v>
      </c>
      <c r="B2071" s="2" t="s">
        <v>2029</v>
      </c>
      <c r="C2071" s="2" t="s">
        <v>54</v>
      </c>
      <c r="D2071" s="1">
        <v>16204.0</v>
      </c>
      <c r="E2071" s="2" t="s">
        <v>63</v>
      </c>
      <c r="F2071" s="2">
        <v>14.0</v>
      </c>
      <c r="G2071" s="2" t="s">
        <v>60</v>
      </c>
      <c r="H2071" s="2" t="s">
        <v>29</v>
      </c>
      <c r="I2071" s="2" t="s">
        <v>25</v>
      </c>
      <c r="J2071" s="2" t="str">
        <f t="array" ref="J2071">XLOOKUP('Transaction Data'!$G2071,Product_Code,Biscuit_Brand)</f>
        <v>Peanut Butter Bites</v>
      </c>
      <c r="K2071" s="2">
        <f t="array" ref="K2071">XLOOKUP('Transaction Data'!$G2071,Product_Code,Cost)</f>
        <v>5</v>
      </c>
      <c r="L2071" s="2">
        <f t="array" ref="L2071">XLOOKUP('Transaction Data'!$G2071,Product_Code,Unit_Price)</f>
        <v>7</v>
      </c>
      <c r="M2071" s="3">
        <f>'Transaction Data'!$F2071*'Transaction Data'!$K2071</f>
        <v>70</v>
      </c>
      <c r="N2071" s="3">
        <f>'Transaction Data'!$F2071*'Transaction Data'!$L2071</f>
        <v>98</v>
      </c>
      <c r="O2071" s="3">
        <f>'Transaction Data'!$N2071-'Transaction Data'!$M2071</f>
        <v>28</v>
      </c>
      <c r="P2071" s="2">
        <f>DATEDIF('Transaction Data'!$D2071,'Transaction Data'!$A2071,"y")</f>
        <v>79</v>
      </c>
      <c r="Q2071" s="2" t="str">
        <f>FLOOR('Transaction Data'!$P2071,15)&amp;"-"&amp;FLOOR('Transaction Data'!$P2071,15)+14</f>
        <v>75-89</v>
      </c>
      <c r="R2071" s="2" t="str">
        <f>IF('Transaction Data'!$L2071&lt;=10,"Less Expensive","Expensive")</f>
        <v>Less Expensive</v>
      </c>
      <c r="S2071" s="4">
        <f>WEEKDAY('Transaction Data'!$A2071)</f>
        <v>5</v>
      </c>
      <c r="T2071" s="2" t="str">
        <f>IF(WEEKDAY('Transaction Data'!$A2071,2)&lt;6,"Weekday","Weekend")</f>
        <v>Weekday</v>
      </c>
    </row>
    <row r="2072" ht="15.75" customHeight="1">
      <c r="A2072" s="1">
        <v>45369.0</v>
      </c>
      <c r="B2072" s="2" t="s">
        <v>2030</v>
      </c>
      <c r="C2072" s="2" t="s">
        <v>41</v>
      </c>
      <c r="D2072" s="1">
        <v>18679.0</v>
      </c>
      <c r="E2072" s="2" t="s">
        <v>27</v>
      </c>
      <c r="F2072" s="2">
        <v>429.0</v>
      </c>
      <c r="G2072" s="2" t="s">
        <v>48</v>
      </c>
      <c r="H2072" s="2" t="s">
        <v>29</v>
      </c>
      <c r="I2072" s="2" t="s">
        <v>25</v>
      </c>
      <c r="J2072" s="2" t="str">
        <f t="array" ref="J2072">XLOOKUP('Transaction Data'!$G2072,Product_Code,Biscuit_Brand)</f>
        <v>Lemon Crisps</v>
      </c>
      <c r="K2072" s="2">
        <f t="array" ref="K2072">XLOOKUP('Transaction Data'!$G2072,Product_Code,Cost)</f>
        <v>7</v>
      </c>
      <c r="L2072" s="2">
        <f t="array" ref="L2072">XLOOKUP('Transaction Data'!$G2072,Product_Code,Unit_Price)</f>
        <v>9</v>
      </c>
      <c r="M2072" s="3">
        <f>'Transaction Data'!$F2072*'Transaction Data'!$K2072</f>
        <v>3003</v>
      </c>
      <c r="N2072" s="3">
        <f>'Transaction Data'!$F2072*'Transaction Data'!$L2072</f>
        <v>3861</v>
      </c>
      <c r="O2072" s="3">
        <f>'Transaction Data'!$N2072-'Transaction Data'!$M2072</f>
        <v>858</v>
      </c>
      <c r="P2072" s="2">
        <f>DATEDIF('Transaction Data'!$D2072,'Transaction Data'!$A2072,"y")</f>
        <v>73</v>
      </c>
      <c r="Q2072" s="2" t="str">
        <f>FLOOR('Transaction Data'!$P2072,15)&amp;"-"&amp;FLOOR('Transaction Data'!$P2072,15)+14</f>
        <v>60-74</v>
      </c>
      <c r="R2072" s="2" t="str">
        <f>IF('Transaction Data'!$L2072&lt;=10,"Less Expensive","Expensive")</f>
        <v>Less Expensive</v>
      </c>
      <c r="S2072" s="4">
        <f>WEEKDAY('Transaction Data'!$A2072)</f>
        <v>2</v>
      </c>
      <c r="T2072" s="2" t="str">
        <f>IF(WEEKDAY('Transaction Data'!$A2072,2)&lt;6,"Weekday","Weekend")</f>
        <v>Weekday</v>
      </c>
    </row>
    <row r="2073" ht="15.75" customHeight="1">
      <c r="A2073" s="1">
        <v>45309.0</v>
      </c>
      <c r="B2073" s="2" t="s">
        <v>2031</v>
      </c>
      <c r="C2073" s="2" t="s">
        <v>69</v>
      </c>
      <c r="D2073" s="1">
        <v>30125.0</v>
      </c>
      <c r="E2073" s="2" t="s">
        <v>22</v>
      </c>
      <c r="F2073" s="2">
        <v>18.0</v>
      </c>
      <c r="G2073" s="2" t="s">
        <v>57</v>
      </c>
      <c r="H2073" s="2" t="s">
        <v>34</v>
      </c>
      <c r="I2073" s="2" t="s">
        <v>25</v>
      </c>
      <c r="J2073" s="2" t="str">
        <f t="array" ref="J2073">XLOOKUP('Transaction Data'!$G2073,Product_Code,Biscuit_Brand)</f>
        <v>Oatmeal Cookies</v>
      </c>
      <c r="K2073" s="2">
        <f t="array" ref="K2073">XLOOKUP('Transaction Data'!$G2073,Product_Code,Cost)</f>
        <v>19</v>
      </c>
      <c r="L2073" s="2">
        <f t="array" ref="L2073">XLOOKUP('Transaction Data'!$G2073,Product_Code,Unit_Price)</f>
        <v>23</v>
      </c>
      <c r="M2073" s="3">
        <f>'Transaction Data'!$F2073*'Transaction Data'!$K2073</f>
        <v>342</v>
      </c>
      <c r="N2073" s="3">
        <f>'Transaction Data'!$F2073*'Transaction Data'!$L2073</f>
        <v>414</v>
      </c>
      <c r="O2073" s="3">
        <f>'Transaction Data'!$N2073-'Transaction Data'!$M2073</f>
        <v>72</v>
      </c>
      <c r="P2073" s="2">
        <f>DATEDIF('Transaction Data'!$D2073,'Transaction Data'!$A2073,"y")</f>
        <v>41</v>
      </c>
      <c r="Q2073" s="2" t="str">
        <f>FLOOR('Transaction Data'!$P2073,15)&amp;"-"&amp;FLOOR('Transaction Data'!$P2073,15)+14</f>
        <v>30-44</v>
      </c>
      <c r="R2073" s="2" t="str">
        <f>IF('Transaction Data'!$L2073&lt;=10,"Less Expensive","Expensive")</f>
        <v>Expensive</v>
      </c>
      <c r="S2073" s="4">
        <f>WEEKDAY('Transaction Data'!$A2073)</f>
        <v>5</v>
      </c>
      <c r="T2073" s="2" t="str">
        <f>IF(WEEKDAY('Transaction Data'!$A2073,2)&lt;6,"Weekday","Weekend")</f>
        <v>Weekday</v>
      </c>
    </row>
    <row r="2074" ht="15.75" customHeight="1">
      <c r="A2074" s="1">
        <v>45392.0</v>
      </c>
      <c r="B2074" s="2" t="s">
        <v>2032</v>
      </c>
      <c r="C2074" s="2" t="s">
        <v>41</v>
      </c>
      <c r="D2074" s="1">
        <v>35420.0</v>
      </c>
      <c r="E2074" s="2" t="s">
        <v>22</v>
      </c>
      <c r="F2074" s="2">
        <v>251.0</v>
      </c>
      <c r="G2074" s="2" t="s">
        <v>61</v>
      </c>
      <c r="H2074" s="2" t="s">
        <v>24</v>
      </c>
      <c r="I2074" s="2" t="s">
        <v>25</v>
      </c>
      <c r="J2074" s="2" t="str">
        <f t="array" ref="J2074">XLOOKUP('Transaction Data'!$G2074,Product_Code,Biscuit_Brand)</f>
        <v>Choco Delight</v>
      </c>
      <c r="K2074" s="2">
        <f t="array" ref="K2074">XLOOKUP('Transaction Data'!$G2074,Product_Code,Cost)</f>
        <v>3</v>
      </c>
      <c r="L2074" s="2">
        <f t="array" ref="L2074">XLOOKUP('Transaction Data'!$G2074,Product_Code,Unit_Price)</f>
        <v>5</v>
      </c>
      <c r="M2074" s="3">
        <f>'Transaction Data'!$F2074*'Transaction Data'!$K2074</f>
        <v>753</v>
      </c>
      <c r="N2074" s="3">
        <f>'Transaction Data'!$F2074*'Transaction Data'!$L2074</f>
        <v>1255</v>
      </c>
      <c r="O2074" s="3">
        <f>'Transaction Data'!$N2074-'Transaction Data'!$M2074</f>
        <v>502</v>
      </c>
      <c r="P2074" s="2">
        <f>DATEDIF('Transaction Data'!$D2074,'Transaction Data'!$A2074,"y")</f>
        <v>27</v>
      </c>
      <c r="Q2074" s="2" t="str">
        <f>FLOOR('Transaction Data'!$P2074,15)&amp;"-"&amp;FLOOR('Transaction Data'!$P2074,15)+14</f>
        <v>15-29</v>
      </c>
      <c r="R2074" s="2" t="str">
        <f>IF('Transaction Data'!$L2074&lt;=10,"Less Expensive","Expensive")</f>
        <v>Less Expensive</v>
      </c>
      <c r="S2074" s="4">
        <f>WEEKDAY('Transaction Data'!$A2074)</f>
        <v>4</v>
      </c>
      <c r="T2074" s="2" t="str">
        <f>IF(WEEKDAY('Transaction Data'!$A2074,2)&lt;6,"Weekday","Weekend")</f>
        <v>Weekday</v>
      </c>
    </row>
    <row r="2075" ht="15.75" customHeight="1">
      <c r="A2075" s="1">
        <v>45307.0</v>
      </c>
      <c r="B2075" s="2" t="s">
        <v>2033</v>
      </c>
      <c r="C2075" s="2" t="s">
        <v>65</v>
      </c>
      <c r="D2075" s="1">
        <v>33715.0</v>
      </c>
      <c r="E2075" s="2" t="s">
        <v>63</v>
      </c>
      <c r="F2075" s="2">
        <v>409.0</v>
      </c>
      <c r="G2075" s="2" t="s">
        <v>60</v>
      </c>
      <c r="H2075" s="2" t="s">
        <v>42</v>
      </c>
      <c r="I2075" s="2" t="s">
        <v>25</v>
      </c>
      <c r="J2075" s="2" t="str">
        <f t="array" ref="J2075">XLOOKUP('Transaction Data'!$G2075,Product_Code,Biscuit_Brand)</f>
        <v>Peanut Butter Bites</v>
      </c>
      <c r="K2075" s="2">
        <f t="array" ref="K2075">XLOOKUP('Transaction Data'!$G2075,Product_Code,Cost)</f>
        <v>5</v>
      </c>
      <c r="L2075" s="2">
        <f t="array" ref="L2075">XLOOKUP('Transaction Data'!$G2075,Product_Code,Unit_Price)</f>
        <v>7</v>
      </c>
      <c r="M2075" s="3">
        <f>'Transaction Data'!$F2075*'Transaction Data'!$K2075</f>
        <v>2045</v>
      </c>
      <c r="N2075" s="3">
        <f>'Transaction Data'!$F2075*'Transaction Data'!$L2075</f>
        <v>2863</v>
      </c>
      <c r="O2075" s="3">
        <f>'Transaction Data'!$N2075-'Transaction Data'!$M2075</f>
        <v>818</v>
      </c>
      <c r="P2075" s="2">
        <f>DATEDIF('Transaction Data'!$D2075,'Transaction Data'!$A2075,"y")</f>
        <v>31</v>
      </c>
      <c r="Q2075" s="2" t="str">
        <f>FLOOR('Transaction Data'!$P2075,15)&amp;"-"&amp;FLOOR('Transaction Data'!$P2075,15)+14</f>
        <v>30-44</v>
      </c>
      <c r="R2075" s="2" t="str">
        <f>IF('Transaction Data'!$L2075&lt;=10,"Less Expensive","Expensive")</f>
        <v>Less Expensive</v>
      </c>
      <c r="S2075" s="4">
        <f>WEEKDAY('Transaction Data'!$A2075)</f>
        <v>3</v>
      </c>
      <c r="T2075" s="2" t="str">
        <f>IF(WEEKDAY('Transaction Data'!$A2075,2)&lt;6,"Weekday","Weekend")</f>
        <v>Weekday</v>
      </c>
    </row>
    <row r="2076" ht="15.75" customHeight="1">
      <c r="A2076" s="1">
        <v>45354.0</v>
      </c>
      <c r="B2076" s="2" t="s">
        <v>2034</v>
      </c>
      <c r="C2076" s="2" t="s">
        <v>72</v>
      </c>
      <c r="D2076" s="1">
        <v>25104.0</v>
      </c>
      <c r="E2076" s="2" t="s">
        <v>37</v>
      </c>
      <c r="F2076" s="2">
        <v>90.0</v>
      </c>
      <c r="G2076" s="2" t="s">
        <v>48</v>
      </c>
      <c r="H2076" s="2" t="s">
        <v>45</v>
      </c>
      <c r="I2076" s="2" t="s">
        <v>25</v>
      </c>
      <c r="J2076" s="2" t="str">
        <f t="array" ref="J2076">XLOOKUP('Transaction Data'!$G2076,Product_Code,Biscuit_Brand)</f>
        <v>Lemon Crisps</v>
      </c>
      <c r="K2076" s="2">
        <f t="array" ref="K2076">XLOOKUP('Transaction Data'!$G2076,Product_Code,Cost)</f>
        <v>7</v>
      </c>
      <c r="L2076" s="2">
        <f t="array" ref="L2076">XLOOKUP('Transaction Data'!$G2076,Product_Code,Unit_Price)</f>
        <v>9</v>
      </c>
      <c r="M2076" s="3">
        <f>'Transaction Data'!$F2076*'Transaction Data'!$K2076</f>
        <v>630</v>
      </c>
      <c r="N2076" s="3">
        <f>'Transaction Data'!$F2076*'Transaction Data'!$L2076</f>
        <v>810</v>
      </c>
      <c r="O2076" s="3">
        <f>'Transaction Data'!$N2076-'Transaction Data'!$M2076</f>
        <v>180</v>
      </c>
      <c r="P2076" s="2">
        <f>DATEDIF('Transaction Data'!$D2076,'Transaction Data'!$A2076,"y")</f>
        <v>55</v>
      </c>
      <c r="Q2076" s="2" t="str">
        <f>FLOOR('Transaction Data'!$P2076,15)&amp;"-"&amp;FLOOR('Transaction Data'!$P2076,15)+14</f>
        <v>45-59</v>
      </c>
      <c r="R2076" s="2" t="str">
        <f>IF('Transaction Data'!$L2076&lt;=10,"Less Expensive","Expensive")</f>
        <v>Less Expensive</v>
      </c>
      <c r="S2076" s="4">
        <f>WEEKDAY('Transaction Data'!$A2076)</f>
        <v>1</v>
      </c>
      <c r="T2076" s="2" t="str">
        <f>IF(WEEKDAY('Transaction Data'!$A2076,2)&lt;6,"Weekday","Weekend")</f>
        <v>Weekend</v>
      </c>
    </row>
    <row r="2077" ht="15.75" customHeight="1">
      <c r="A2077" s="1">
        <v>45310.0</v>
      </c>
      <c r="B2077" s="2" t="s">
        <v>2035</v>
      </c>
      <c r="C2077" s="2" t="s">
        <v>78</v>
      </c>
      <c r="D2077" s="1">
        <v>21424.0</v>
      </c>
      <c r="E2077" s="2" t="s">
        <v>37</v>
      </c>
      <c r="F2077" s="2">
        <v>32.0</v>
      </c>
      <c r="G2077" s="2" t="s">
        <v>55</v>
      </c>
      <c r="H2077" s="2" t="s">
        <v>24</v>
      </c>
      <c r="I2077" s="2" t="s">
        <v>25</v>
      </c>
      <c r="J2077" s="2" t="str">
        <f t="array" ref="J2077">XLOOKUP('Transaction Data'!$G2077,Product_Code,Biscuit_Brand)</f>
        <v>Vanilla Wafers</v>
      </c>
      <c r="K2077" s="2">
        <f t="array" ref="K2077">XLOOKUP('Transaction Data'!$G2077,Product_Code,Cost)</f>
        <v>18</v>
      </c>
      <c r="L2077" s="2">
        <f t="array" ref="L2077">XLOOKUP('Transaction Data'!$G2077,Product_Code,Unit_Price)</f>
        <v>36</v>
      </c>
      <c r="M2077" s="3">
        <f>'Transaction Data'!$F2077*'Transaction Data'!$K2077</f>
        <v>576</v>
      </c>
      <c r="N2077" s="3">
        <f>'Transaction Data'!$F2077*'Transaction Data'!$L2077</f>
        <v>1152</v>
      </c>
      <c r="O2077" s="3">
        <f>'Transaction Data'!$N2077-'Transaction Data'!$M2077</f>
        <v>576</v>
      </c>
      <c r="P2077" s="2">
        <f>DATEDIF('Transaction Data'!$D2077,'Transaction Data'!$A2077,"y")</f>
        <v>65</v>
      </c>
      <c r="Q2077" s="2" t="str">
        <f>FLOOR('Transaction Data'!$P2077,15)&amp;"-"&amp;FLOOR('Transaction Data'!$P2077,15)+14</f>
        <v>60-74</v>
      </c>
      <c r="R2077" s="2" t="str">
        <f>IF('Transaction Data'!$L2077&lt;=10,"Less Expensive","Expensive")</f>
        <v>Expensive</v>
      </c>
      <c r="S2077" s="4">
        <f>WEEKDAY('Transaction Data'!$A2077)</f>
        <v>6</v>
      </c>
      <c r="T2077" s="2" t="str">
        <f>IF(WEEKDAY('Transaction Data'!$A2077,2)&lt;6,"Weekday","Weekend")</f>
        <v>Weekday</v>
      </c>
    </row>
    <row r="2078" ht="15.75" customHeight="1">
      <c r="A2078" s="1">
        <v>45342.0</v>
      </c>
      <c r="B2078" s="2" t="s">
        <v>2036</v>
      </c>
      <c r="C2078" s="2" t="s">
        <v>65</v>
      </c>
      <c r="D2078" s="1">
        <v>17854.0</v>
      </c>
      <c r="E2078" s="2" t="s">
        <v>22</v>
      </c>
      <c r="F2078" s="2">
        <v>45.0</v>
      </c>
      <c r="G2078" s="2" t="s">
        <v>48</v>
      </c>
      <c r="H2078" s="2" t="s">
        <v>29</v>
      </c>
      <c r="I2078" s="2" t="s">
        <v>25</v>
      </c>
      <c r="J2078" s="2" t="str">
        <f t="array" ref="J2078">XLOOKUP('Transaction Data'!$G2078,Product_Code,Biscuit_Brand)</f>
        <v>Lemon Crisps</v>
      </c>
      <c r="K2078" s="2">
        <f t="array" ref="K2078">XLOOKUP('Transaction Data'!$G2078,Product_Code,Cost)</f>
        <v>7</v>
      </c>
      <c r="L2078" s="2">
        <f t="array" ref="L2078">XLOOKUP('Transaction Data'!$G2078,Product_Code,Unit_Price)</f>
        <v>9</v>
      </c>
      <c r="M2078" s="3">
        <f>'Transaction Data'!$F2078*'Transaction Data'!$K2078</f>
        <v>315</v>
      </c>
      <c r="N2078" s="3">
        <f>'Transaction Data'!$F2078*'Transaction Data'!$L2078</f>
        <v>405</v>
      </c>
      <c r="O2078" s="3">
        <f>'Transaction Data'!$N2078-'Transaction Data'!$M2078</f>
        <v>90</v>
      </c>
      <c r="P2078" s="2">
        <f>DATEDIF('Transaction Data'!$D2078,'Transaction Data'!$A2078,"y")</f>
        <v>75</v>
      </c>
      <c r="Q2078" s="2" t="str">
        <f>FLOOR('Transaction Data'!$P2078,15)&amp;"-"&amp;FLOOR('Transaction Data'!$P2078,15)+14</f>
        <v>75-89</v>
      </c>
      <c r="R2078" s="2" t="str">
        <f>IF('Transaction Data'!$L2078&lt;=10,"Less Expensive","Expensive")</f>
        <v>Less Expensive</v>
      </c>
      <c r="S2078" s="4">
        <f>WEEKDAY('Transaction Data'!$A2078)</f>
        <v>3</v>
      </c>
      <c r="T2078" s="2" t="str">
        <f>IF(WEEKDAY('Transaction Data'!$A2078,2)&lt;6,"Weekday","Weekend")</f>
        <v>Weekday</v>
      </c>
    </row>
    <row r="2079" ht="15.75" customHeight="1">
      <c r="A2079" s="1">
        <v>45425.0</v>
      </c>
      <c r="B2079" s="2" t="s">
        <v>2037</v>
      </c>
      <c r="C2079" s="2" t="s">
        <v>47</v>
      </c>
      <c r="D2079" s="1">
        <v>18904.0</v>
      </c>
      <c r="E2079" s="2" t="s">
        <v>37</v>
      </c>
      <c r="F2079" s="2">
        <v>155.0</v>
      </c>
      <c r="G2079" s="2" t="s">
        <v>55</v>
      </c>
      <c r="H2079" s="2" t="s">
        <v>42</v>
      </c>
      <c r="I2079" s="2" t="s">
        <v>25</v>
      </c>
      <c r="J2079" s="2" t="str">
        <f t="array" ref="J2079">XLOOKUP('Transaction Data'!$G2079,Product_Code,Biscuit_Brand)</f>
        <v>Vanilla Wafers</v>
      </c>
      <c r="K2079" s="2">
        <f t="array" ref="K2079">XLOOKUP('Transaction Data'!$G2079,Product_Code,Cost)</f>
        <v>18</v>
      </c>
      <c r="L2079" s="2">
        <f t="array" ref="L2079">XLOOKUP('Transaction Data'!$G2079,Product_Code,Unit_Price)</f>
        <v>36</v>
      </c>
      <c r="M2079" s="3">
        <f>'Transaction Data'!$F2079*'Transaction Data'!$K2079</f>
        <v>2790</v>
      </c>
      <c r="N2079" s="3">
        <f>'Transaction Data'!$F2079*'Transaction Data'!$L2079</f>
        <v>5580</v>
      </c>
      <c r="O2079" s="3">
        <f>'Transaction Data'!$N2079-'Transaction Data'!$M2079</f>
        <v>2790</v>
      </c>
      <c r="P2079" s="2">
        <f>DATEDIF('Transaction Data'!$D2079,'Transaction Data'!$A2079,"y")</f>
        <v>72</v>
      </c>
      <c r="Q2079" s="2" t="str">
        <f>FLOOR('Transaction Data'!$P2079,15)&amp;"-"&amp;FLOOR('Transaction Data'!$P2079,15)+14</f>
        <v>60-74</v>
      </c>
      <c r="R2079" s="2" t="str">
        <f>IF('Transaction Data'!$L2079&lt;=10,"Less Expensive","Expensive")</f>
        <v>Expensive</v>
      </c>
      <c r="S2079" s="4">
        <f>WEEKDAY('Transaction Data'!$A2079)</f>
        <v>2</v>
      </c>
      <c r="T2079" s="2" t="str">
        <f>IF(WEEKDAY('Transaction Data'!$A2079,2)&lt;6,"Weekday","Weekend")</f>
        <v>Weekday</v>
      </c>
    </row>
    <row r="2080" ht="15.75" customHeight="1">
      <c r="A2080" s="1">
        <v>45375.0</v>
      </c>
      <c r="B2080" s="2" t="s">
        <v>2038</v>
      </c>
      <c r="C2080" s="2" t="s">
        <v>69</v>
      </c>
      <c r="D2080" s="1">
        <v>23850.0</v>
      </c>
      <c r="E2080" s="2" t="s">
        <v>37</v>
      </c>
      <c r="F2080" s="2">
        <v>249.0</v>
      </c>
      <c r="G2080" s="2" t="s">
        <v>33</v>
      </c>
      <c r="H2080" s="2" t="s">
        <v>45</v>
      </c>
      <c r="I2080" s="2" t="s">
        <v>25</v>
      </c>
      <c r="J2080" s="2" t="str">
        <f t="array" ref="J2080">XLOOKUP('Transaction Data'!$G2080,Product_Code,Biscuit_Brand)</f>
        <v>Caramel Biscuits</v>
      </c>
      <c r="K2080" s="2">
        <f t="array" ref="K2080">XLOOKUP('Transaction Data'!$G2080,Product_Code,Cost)</f>
        <v>18</v>
      </c>
      <c r="L2080" s="2">
        <f t="array" ref="L2080">XLOOKUP('Transaction Data'!$G2080,Product_Code,Unit_Price)</f>
        <v>22</v>
      </c>
      <c r="M2080" s="3">
        <f>'Transaction Data'!$F2080*'Transaction Data'!$K2080</f>
        <v>4482</v>
      </c>
      <c r="N2080" s="3">
        <f>'Transaction Data'!$F2080*'Transaction Data'!$L2080</f>
        <v>5478</v>
      </c>
      <c r="O2080" s="3">
        <f>'Transaction Data'!$N2080-'Transaction Data'!$M2080</f>
        <v>996</v>
      </c>
      <c r="P2080" s="2">
        <f>DATEDIF('Transaction Data'!$D2080,'Transaction Data'!$A2080,"y")</f>
        <v>58</v>
      </c>
      <c r="Q2080" s="2" t="str">
        <f>FLOOR('Transaction Data'!$P2080,15)&amp;"-"&amp;FLOOR('Transaction Data'!$P2080,15)+14</f>
        <v>45-59</v>
      </c>
      <c r="R2080" s="2" t="str">
        <f>IF('Transaction Data'!$L2080&lt;=10,"Less Expensive","Expensive")</f>
        <v>Expensive</v>
      </c>
      <c r="S2080" s="4">
        <f>WEEKDAY('Transaction Data'!$A2080)</f>
        <v>1</v>
      </c>
      <c r="T2080" s="2" t="str">
        <f>IF(WEEKDAY('Transaction Data'!$A2080,2)&lt;6,"Weekday","Weekend")</f>
        <v>Weekend</v>
      </c>
    </row>
    <row r="2081" ht="15.75" customHeight="1">
      <c r="A2081" s="1">
        <v>45459.0</v>
      </c>
      <c r="B2081" s="2" t="s">
        <v>2039</v>
      </c>
      <c r="C2081" s="2" t="s">
        <v>69</v>
      </c>
      <c r="D2081" s="1">
        <v>28931.0</v>
      </c>
      <c r="E2081" s="2" t="s">
        <v>22</v>
      </c>
      <c r="F2081" s="2">
        <v>154.0</v>
      </c>
      <c r="G2081" s="2" t="s">
        <v>57</v>
      </c>
      <c r="H2081" s="2" t="s">
        <v>24</v>
      </c>
      <c r="I2081" s="2" t="s">
        <v>25</v>
      </c>
      <c r="J2081" s="2" t="str">
        <f t="array" ref="J2081">XLOOKUP('Transaction Data'!$G2081,Product_Code,Biscuit_Brand)</f>
        <v>Oatmeal Cookies</v>
      </c>
      <c r="K2081" s="2">
        <f t="array" ref="K2081">XLOOKUP('Transaction Data'!$G2081,Product_Code,Cost)</f>
        <v>19</v>
      </c>
      <c r="L2081" s="2">
        <f t="array" ref="L2081">XLOOKUP('Transaction Data'!$G2081,Product_Code,Unit_Price)</f>
        <v>23</v>
      </c>
      <c r="M2081" s="3">
        <f>'Transaction Data'!$F2081*'Transaction Data'!$K2081</f>
        <v>2926</v>
      </c>
      <c r="N2081" s="3">
        <f>'Transaction Data'!$F2081*'Transaction Data'!$L2081</f>
        <v>3542</v>
      </c>
      <c r="O2081" s="3">
        <f>'Transaction Data'!$N2081-'Transaction Data'!$M2081</f>
        <v>616</v>
      </c>
      <c r="P2081" s="2">
        <f>DATEDIF('Transaction Data'!$D2081,'Transaction Data'!$A2081,"y")</f>
        <v>45</v>
      </c>
      <c r="Q2081" s="2" t="str">
        <f>FLOOR('Transaction Data'!$P2081,15)&amp;"-"&amp;FLOOR('Transaction Data'!$P2081,15)+14</f>
        <v>45-59</v>
      </c>
      <c r="R2081" s="2" t="str">
        <f>IF('Transaction Data'!$L2081&lt;=10,"Less Expensive","Expensive")</f>
        <v>Expensive</v>
      </c>
      <c r="S2081" s="4">
        <f>WEEKDAY('Transaction Data'!$A2081)</f>
        <v>1</v>
      </c>
      <c r="T2081" s="2" t="str">
        <f>IF(WEEKDAY('Transaction Data'!$A2081,2)&lt;6,"Weekday","Weekend")</f>
        <v>Weekend</v>
      </c>
    </row>
    <row r="2082" ht="15.75" customHeight="1">
      <c r="A2082" s="1">
        <v>45414.0</v>
      </c>
      <c r="B2082" s="2" t="s">
        <v>2040</v>
      </c>
      <c r="C2082" s="2" t="s">
        <v>41</v>
      </c>
      <c r="D2082" s="1">
        <v>32397.0</v>
      </c>
      <c r="E2082" s="2" t="s">
        <v>63</v>
      </c>
      <c r="F2082" s="2">
        <v>63.0</v>
      </c>
      <c r="G2082" s="2" t="s">
        <v>48</v>
      </c>
      <c r="H2082" s="2" t="s">
        <v>29</v>
      </c>
      <c r="I2082" s="2" t="s">
        <v>25</v>
      </c>
      <c r="J2082" s="2" t="str">
        <f t="array" ref="J2082">XLOOKUP('Transaction Data'!$G2082,Product_Code,Biscuit_Brand)</f>
        <v>Lemon Crisps</v>
      </c>
      <c r="K2082" s="2">
        <f t="array" ref="K2082">XLOOKUP('Transaction Data'!$G2082,Product_Code,Cost)</f>
        <v>7</v>
      </c>
      <c r="L2082" s="2">
        <f t="array" ref="L2082">XLOOKUP('Transaction Data'!$G2082,Product_Code,Unit_Price)</f>
        <v>9</v>
      </c>
      <c r="M2082" s="3">
        <f>'Transaction Data'!$F2082*'Transaction Data'!$K2082</f>
        <v>441</v>
      </c>
      <c r="N2082" s="3">
        <f>'Transaction Data'!$F2082*'Transaction Data'!$L2082</f>
        <v>567</v>
      </c>
      <c r="O2082" s="3">
        <f>'Transaction Data'!$N2082-'Transaction Data'!$M2082</f>
        <v>126</v>
      </c>
      <c r="P2082" s="2">
        <f>DATEDIF('Transaction Data'!$D2082,'Transaction Data'!$A2082,"y")</f>
        <v>35</v>
      </c>
      <c r="Q2082" s="2" t="str">
        <f>FLOOR('Transaction Data'!$P2082,15)&amp;"-"&amp;FLOOR('Transaction Data'!$P2082,15)+14</f>
        <v>30-44</v>
      </c>
      <c r="R2082" s="2" t="str">
        <f>IF('Transaction Data'!$L2082&lt;=10,"Less Expensive","Expensive")</f>
        <v>Less Expensive</v>
      </c>
      <c r="S2082" s="4">
        <f>WEEKDAY('Transaction Data'!$A2082)</f>
        <v>5</v>
      </c>
      <c r="T2082" s="2" t="str">
        <f>IF(WEEKDAY('Transaction Data'!$A2082,2)&lt;6,"Weekday","Weekend")</f>
        <v>Weekday</v>
      </c>
    </row>
    <row r="2083" ht="15.75" customHeight="1">
      <c r="A2083" s="1">
        <v>45418.0</v>
      </c>
      <c r="B2083" s="2" t="s">
        <v>2041</v>
      </c>
      <c r="C2083" s="2" t="s">
        <v>65</v>
      </c>
      <c r="D2083" s="1">
        <v>34669.0</v>
      </c>
      <c r="E2083" s="2" t="s">
        <v>27</v>
      </c>
      <c r="F2083" s="2">
        <v>284.0</v>
      </c>
      <c r="G2083" s="2" t="s">
        <v>55</v>
      </c>
      <c r="H2083" s="2" t="s">
        <v>29</v>
      </c>
      <c r="I2083" s="2" t="s">
        <v>25</v>
      </c>
      <c r="J2083" s="2" t="str">
        <f t="array" ref="J2083">XLOOKUP('Transaction Data'!$G2083,Product_Code,Biscuit_Brand)</f>
        <v>Vanilla Wafers</v>
      </c>
      <c r="K2083" s="2">
        <f t="array" ref="K2083">XLOOKUP('Transaction Data'!$G2083,Product_Code,Cost)</f>
        <v>18</v>
      </c>
      <c r="L2083" s="2">
        <f t="array" ref="L2083">XLOOKUP('Transaction Data'!$G2083,Product_Code,Unit_Price)</f>
        <v>36</v>
      </c>
      <c r="M2083" s="3">
        <f>'Transaction Data'!$F2083*'Transaction Data'!$K2083</f>
        <v>5112</v>
      </c>
      <c r="N2083" s="3">
        <f>'Transaction Data'!$F2083*'Transaction Data'!$L2083</f>
        <v>10224</v>
      </c>
      <c r="O2083" s="3">
        <f>'Transaction Data'!$N2083-'Transaction Data'!$M2083</f>
        <v>5112</v>
      </c>
      <c r="P2083" s="2">
        <f>DATEDIF('Transaction Data'!$D2083,'Transaction Data'!$A2083,"y")</f>
        <v>29</v>
      </c>
      <c r="Q2083" s="2" t="str">
        <f>FLOOR('Transaction Data'!$P2083,15)&amp;"-"&amp;FLOOR('Transaction Data'!$P2083,15)+14</f>
        <v>15-29</v>
      </c>
      <c r="R2083" s="2" t="str">
        <f>IF('Transaction Data'!$L2083&lt;=10,"Less Expensive","Expensive")</f>
        <v>Expensive</v>
      </c>
      <c r="S2083" s="4">
        <f>WEEKDAY('Transaction Data'!$A2083)</f>
        <v>2</v>
      </c>
      <c r="T2083" s="2" t="str">
        <f>IF(WEEKDAY('Transaction Data'!$A2083,2)&lt;6,"Weekday","Weekend")</f>
        <v>Weekday</v>
      </c>
    </row>
    <row r="2084" ht="15.75" customHeight="1">
      <c r="A2084" s="1">
        <v>45396.0</v>
      </c>
      <c r="B2084" s="2" t="s">
        <v>2042</v>
      </c>
      <c r="C2084" s="2" t="s">
        <v>41</v>
      </c>
      <c r="D2084" s="1">
        <v>34264.0</v>
      </c>
      <c r="E2084" s="2" t="s">
        <v>22</v>
      </c>
      <c r="F2084" s="2">
        <v>330.0</v>
      </c>
      <c r="G2084" s="2" t="s">
        <v>61</v>
      </c>
      <c r="H2084" s="2" t="s">
        <v>34</v>
      </c>
      <c r="I2084" s="2" t="s">
        <v>25</v>
      </c>
      <c r="J2084" s="2" t="str">
        <f t="array" ref="J2084">XLOOKUP('Transaction Data'!$G2084,Product_Code,Biscuit_Brand)</f>
        <v>Choco Delight</v>
      </c>
      <c r="K2084" s="2">
        <f t="array" ref="K2084">XLOOKUP('Transaction Data'!$G2084,Product_Code,Cost)</f>
        <v>3</v>
      </c>
      <c r="L2084" s="2">
        <f t="array" ref="L2084">XLOOKUP('Transaction Data'!$G2084,Product_Code,Unit_Price)</f>
        <v>5</v>
      </c>
      <c r="M2084" s="3">
        <f>'Transaction Data'!$F2084*'Transaction Data'!$K2084</f>
        <v>990</v>
      </c>
      <c r="N2084" s="3">
        <f>'Transaction Data'!$F2084*'Transaction Data'!$L2084</f>
        <v>1650</v>
      </c>
      <c r="O2084" s="3">
        <f>'Transaction Data'!$N2084-'Transaction Data'!$M2084</f>
        <v>660</v>
      </c>
      <c r="P2084" s="2">
        <f>DATEDIF('Transaction Data'!$D2084,'Transaction Data'!$A2084,"y")</f>
        <v>30</v>
      </c>
      <c r="Q2084" s="2" t="str">
        <f>FLOOR('Transaction Data'!$P2084,15)&amp;"-"&amp;FLOOR('Transaction Data'!$P2084,15)+14</f>
        <v>30-44</v>
      </c>
      <c r="R2084" s="2" t="str">
        <f>IF('Transaction Data'!$L2084&lt;=10,"Less Expensive","Expensive")</f>
        <v>Less Expensive</v>
      </c>
      <c r="S2084" s="4">
        <f>WEEKDAY('Transaction Data'!$A2084)</f>
        <v>1</v>
      </c>
      <c r="T2084" s="2" t="str">
        <f>IF(WEEKDAY('Transaction Data'!$A2084,2)&lt;6,"Weekday","Weekend")</f>
        <v>Weekend</v>
      </c>
    </row>
    <row r="2085" ht="15.75" customHeight="1">
      <c r="A2085" s="1">
        <v>45355.0</v>
      </c>
      <c r="B2085" s="2" t="s">
        <v>2043</v>
      </c>
      <c r="C2085" s="2" t="s">
        <v>78</v>
      </c>
      <c r="D2085" s="1">
        <v>32992.0</v>
      </c>
      <c r="E2085" s="2" t="s">
        <v>27</v>
      </c>
      <c r="F2085" s="2">
        <v>484.0</v>
      </c>
      <c r="G2085" s="2" t="s">
        <v>60</v>
      </c>
      <c r="H2085" s="2" t="s">
        <v>24</v>
      </c>
      <c r="I2085" s="2" t="s">
        <v>25</v>
      </c>
      <c r="J2085" s="2" t="str">
        <f t="array" ref="J2085">XLOOKUP('Transaction Data'!$G2085,Product_Code,Biscuit_Brand)</f>
        <v>Peanut Butter Bites</v>
      </c>
      <c r="K2085" s="2">
        <f t="array" ref="K2085">XLOOKUP('Transaction Data'!$G2085,Product_Code,Cost)</f>
        <v>5</v>
      </c>
      <c r="L2085" s="2">
        <f t="array" ref="L2085">XLOOKUP('Transaction Data'!$G2085,Product_Code,Unit_Price)</f>
        <v>7</v>
      </c>
      <c r="M2085" s="3">
        <f>'Transaction Data'!$F2085*'Transaction Data'!$K2085</f>
        <v>2420</v>
      </c>
      <c r="N2085" s="3">
        <f>'Transaction Data'!$F2085*'Transaction Data'!$L2085</f>
        <v>3388</v>
      </c>
      <c r="O2085" s="3">
        <f>'Transaction Data'!$N2085-'Transaction Data'!$M2085</f>
        <v>968</v>
      </c>
      <c r="P2085" s="2">
        <f>DATEDIF('Transaction Data'!$D2085,'Transaction Data'!$A2085,"y")</f>
        <v>33</v>
      </c>
      <c r="Q2085" s="2" t="str">
        <f>FLOOR('Transaction Data'!$P2085,15)&amp;"-"&amp;FLOOR('Transaction Data'!$P2085,15)+14</f>
        <v>30-44</v>
      </c>
      <c r="R2085" s="2" t="str">
        <f>IF('Transaction Data'!$L2085&lt;=10,"Less Expensive","Expensive")</f>
        <v>Less Expensive</v>
      </c>
      <c r="S2085" s="4">
        <f>WEEKDAY('Transaction Data'!$A2085)</f>
        <v>2</v>
      </c>
      <c r="T2085" s="2" t="str">
        <f>IF(WEEKDAY('Transaction Data'!$A2085,2)&lt;6,"Weekday","Weekend")</f>
        <v>Weekday</v>
      </c>
    </row>
    <row r="2086" ht="15.75" customHeight="1">
      <c r="A2086" s="1">
        <v>45443.0</v>
      </c>
      <c r="B2086" s="2" t="s">
        <v>2044</v>
      </c>
      <c r="C2086" s="2" t="s">
        <v>32</v>
      </c>
      <c r="D2086" s="1">
        <v>24038.0</v>
      </c>
      <c r="E2086" s="2" t="s">
        <v>37</v>
      </c>
      <c r="F2086" s="2">
        <v>466.0</v>
      </c>
      <c r="G2086" s="2" t="s">
        <v>44</v>
      </c>
      <c r="H2086" s="2" t="s">
        <v>42</v>
      </c>
      <c r="I2086" s="2" t="s">
        <v>25</v>
      </c>
      <c r="J2086" s="2" t="str">
        <f t="array" ref="J2086">XLOOKUP('Transaction Data'!$G2086,Product_Code,Biscuit_Brand)</f>
        <v>Butter Crunch</v>
      </c>
      <c r="K2086" s="2">
        <f t="array" ref="K2086">XLOOKUP('Transaction Data'!$G2086,Product_Code,Cost)</f>
        <v>10</v>
      </c>
      <c r="L2086" s="2">
        <f t="array" ref="L2086">XLOOKUP('Transaction Data'!$G2086,Product_Code,Unit_Price)</f>
        <v>11</v>
      </c>
      <c r="M2086" s="3">
        <f>'Transaction Data'!$F2086*'Transaction Data'!$K2086</f>
        <v>4660</v>
      </c>
      <c r="N2086" s="3">
        <f>'Transaction Data'!$F2086*'Transaction Data'!$L2086</f>
        <v>5126</v>
      </c>
      <c r="O2086" s="3">
        <f>'Transaction Data'!$N2086-'Transaction Data'!$M2086</f>
        <v>466</v>
      </c>
      <c r="P2086" s="2">
        <f>DATEDIF('Transaction Data'!$D2086,'Transaction Data'!$A2086,"y")</f>
        <v>58</v>
      </c>
      <c r="Q2086" s="2" t="str">
        <f>FLOOR('Transaction Data'!$P2086,15)&amp;"-"&amp;FLOOR('Transaction Data'!$P2086,15)+14</f>
        <v>45-59</v>
      </c>
      <c r="R2086" s="2" t="str">
        <f>IF('Transaction Data'!$L2086&lt;=10,"Less Expensive","Expensive")</f>
        <v>Expensive</v>
      </c>
      <c r="S2086" s="4">
        <f>WEEKDAY('Transaction Data'!$A2086)</f>
        <v>6</v>
      </c>
      <c r="T2086" s="2" t="str">
        <f>IF(WEEKDAY('Transaction Data'!$A2086,2)&lt;6,"Weekday","Weekend")</f>
        <v>Weekday</v>
      </c>
    </row>
    <row r="2087" ht="15.75" customHeight="1">
      <c r="A2087" s="1">
        <v>45312.0</v>
      </c>
      <c r="B2087" s="2" t="s">
        <v>2045</v>
      </c>
      <c r="C2087" s="2" t="s">
        <v>47</v>
      </c>
      <c r="D2087" s="1">
        <v>28435.0</v>
      </c>
      <c r="E2087" s="2" t="s">
        <v>27</v>
      </c>
      <c r="F2087" s="2">
        <v>485.0</v>
      </c>
      <c r="G2087" s="2" t="s">
        <v>38</v>
      </c>
      <c r="H2087" s="2" t="s">
        <v>45</v>
      </c>
      <c r="I2087" s="2" t="s">
        <v>30</v>
      </c>
      <c r="J2087" s="2" t="str">
        <f t="array" ref="J2087">XLOOKUP('Transaction Data'!$G2087,Product_Code,Biscuit_Brand)</f>
        <v>Ginger Snaps</v>
      </c>
      <c r="K2087" s="2">
        <f t="array" ref="K2087">XLOOKUP('Transaction Data'!$G2087,Product_Code,Cost)</f>
        <v>14</v>
      </c>
      <c r="L2087" s="2">
        <f t="array" ref="L2087">XLOOKUP('Transaction Data'!$G2087,Product_Code,Unit_Price)</f>
        <v>28</v>
      </c>
      <c r="M2087" s="3">
        <f>'Transaction Data'!$F2087*'Transaction Data'!$K2087</f>
        <v>6790</v>
      </c>
      <c r="N2087" s="3">
        <f>'Transaction Data'!$F2087*'Transaction Data'!$L2087</f>
        <v>13580</v>
      </c>
      <c r="O2087" s="3">
        <f>'Transaction Data'!$N2087-'Transaction Data'!$M2087</f>
        <v>6790</v>
      </c>
      <c r="P2087" s="2">
        <f>DATEDIF('Transaction Data'!$D2087,'Transaction Data'!$A2087,"y")</f>
        <v>46</v>
      </c>
      <c r="Q2087" s="2" t="str">
        <f>FLOOR('Transaction Data'!$P2087,15)&amp;"-"&amp;FLOOR('Transaction Data'!$P2087,15)+14</f>
        <v>45-59</v>
      </c>
      <c r="R2087" s="2" t="str">
        <f>IF('Transaction Data'!$L2087&lt;=10,"Less Expensive","Expensive")</f>
        <v>Expensive</v>
      </c>
      <c r="S2087" s="4">
        <f>WEEKDAY('Transaction Data'!$A2087)</f>
        <v>1</v>
      </c>
      <c r="T2087" s="2" t="str">
        <f>IF(WEEKDAY('Transaction Data'!$A2087,2)&lt;6,"Weekday","Weekend")</f>
        <v>Weekend</v>
      </c>
    </row>
    <row r="2088" ht="15.75" customHeight="1">
      <c r="A2088" s="1">
        <v>45482.0</v>
      </c>
      <c r="B2088" s="2" t="s">
        <v>2046</v>
      </c>
      <c r="C2088" s="2" t="s">
        <v>32</v>
      </c>
      <c r="D2088" s="1">
        <v>30480.0</v>
      </c>
      <c r="E2088" s="2" t="s">
        <v>37</v>
      </c>
      <c r="F2088" s="2">
        <v>16.0</v>
      </c>
      <c r="G2088" s="2" t="s">
        <v>61</v>
      </c>
      <c r="H2088" s="2" t="s">
        <v>24</v>
      </c>
      <c r="I2088" s="2" t="s">
        <v>25</v>
      </c>
      <c r="J2088" s="2" t="str">
        <f t="array" ref="J2088">XLOOKUP('Transaction Data'!$G2088,Product_Code,Biscuit_Brand)</f>
        <v>Choco Delight</v>
      </c>
      <c r="K2088" s="2">
        <f t="array" ref="K2088">XLOOKUP('Transaction Data'!$G2088,Product_Code,Cost)</f>
        <v>3</v>
      </c>
      <c r="L2088" s="2">
        <f t="array" ref="L2088">XLOOKUP('Transaction Data'!$G2088,Product_Code,Unit_Price)</f>
        <v>5</v>
      </c>
      <c r="M2088" s="3">
        <f>'Transaction Data'!$F2088*'Transaction Data'!$K2088</f>
        <v>48</v>
      </c>
      <c r="N2088" s="3">
        <f>'Transaction Data'!$F2088*'Transaction Data'!$L2088</f>
        <v>80</v>
      </c>
      <c r="O2088" s="3">
        <f>'Transaction Data'!$N2088-'Transaction Data'!$M2088</f>
        <v>32</v>
      </c>
      <c r="P2088" s="2">
        <f>DATEDIF('Transaction Data'!$D2088,'Transaction Data'!$A2088,"y")</f>
        <v>41</v>
      </c>
      <c r="Q2088" s="2" t="str">
        <f>FLOOR('Transaction Data'!$P2088,15)&amp;"-"&amp;FLOOR('Transaction Data'!$P2088,15)+14</f>
        <v>30-44</v>
      </c>
      <c r="R2088" s="2" t="str">
        <f>IF('Transaction Data'!$L2088&lt;=10,"Less Expensive","Expensive")</f>
        <v>Less Expensive</v>
      </c>
      <c r="S2088" s="4">
        <f>WEEKDAY('Transaction Data'!$A2088)</f>
        <v>3</v>
      </c>
      <c r="T2088" s="2" t="str">
        <f>IF(WEEKDAY('Transaction Data'!$A2088,2)&lt;6,"Weekday","Weekend")</f>
        <v>Weekday</v>
      </c>
    </row>
    <row r="2089" ht="15.75" customHeight="1">
      <c r="A2089" s="1">
        <v>45405.0</v>
      </c>
      <c r="B2089" s="2" t="s">
        <v>2047</v>
      </c>
      <c r="C2089" s="2" t="s">
        <v>54</v>
      </c>
      <c r="D2089" s="1">
        <v>17874.0</v>
      </c>
      <c r="E2089" s="2" t="s">
        <v>27</v>
      </c>
      <c r="F2089" s="2">
        <v>462.0</v>
      </c>
      <c r="G2089" s="2" t="s">
        <v>57</v>
      </c>
      <c r="H2089" s="2" t="s">
        <v>29</v>
      </c>
      <c r="I2089" s="2" t="s">
        <v>25</v>
      </c>
      <c r="J2089" s="2" t="str">
        <f t="array" ref="J2089">XLOOKUP('Transaction Data'!$G2089,Product_Code,Biscuit_Brand)</f>
        <v>Oatmeal Cookies</v>
      </c>
      <c r="K2089" s="2">
        <f t="array" ref="K2089">XLOOKUP('Transaction Data'!$G2089,Product_Code,Cost)</f>
        <v>19</v>
      </c>
      <c r="L2089" s="2">
        <f t="array" ref="L2089">XLOOKUP('Transaction Data'!$G2089,Product_Code,Unit_Price)</f>
        <v>23</v>
      </c>
      <c r="M2089" s="3">
        <f>'Transaction Data'!$F2089*'Transaction Data'!$K2089</f>
        <v>8778</v>
      </c>
      <c r="N2089" s="3">
        <f>'Transaction Data'!$F2089*'Transaction Data'!$L2089</f>
        <v>10626</v>
      </c>
      <c r="O2089" s="3">
        <f>'Transaction Data'!$N2089-'Transaction Data'!$M2089</f>
        <v>1848</v>
      </c>
      <c r="P2089" s="2">
        <f>DATEDIF('Transaction Data'!$D2089,'Transaction Data'!$A2089,"y")</f>
        <v>75</v>
      </c>
      <c r="Q2089" s="2" t="str">
        <f>FLOOR('Transaction Data'!$P2089,15)&amp;"-"&amp;FLOOR('Transaction Data'!$P2089,15)+14</f>
        <v>75-89</v>
      </c>
      <c r="R2089" s="2" t="str">
        <f>IF('Transaction Data'!$L2089&lt;=10,"Less Expensive","Expensive")</f>
        <v>Expensive</v>
      </c>
      <c r="S2089" s="4">
        <f>WEEKDAY('Transaction Data'!$A2089)</f>
        <v>3</v>
      </c>
      <c r="T2089" s="2" t="str">
        <f>IF(WEEKDAY('Transaction Data'!$A2089,2)&lt;6,"Weekday","Weekend")</f>
        <v>Weekday</v>
      </c>
    </row>
    <row r="2090" ht="15.75" customHeight="1">
      <c r="A2090" s="1">
        <v>45352.0</v>
      </c>
      <c r="B2090" s="2" t="s">
        <v>2048</v>
      </c>
      <c r="C2090" s="2" t="s">
        <v>78</v>
      </c>
      <c r="D2090" s="1">
        <v>27870.0</v>
      </c>
      <c r="E2090" s="2" t="s">
        <v>63</v>
      </c>
      <c r="F2090" s="2">
        <v>381.0</v>
      </c>
      <c r="G2090" s="2" t="s">
        <v>44</v>
      </c>
      <c r="H2090" s="2" t="s">
        <v>42</v>
      </c>
      <c r="I2090" s="2" t="s">
        <v>25</v>
      </c>
      <c r="J2090" s="2" t="str">
        <f t="array" ref="J2090">XLOOKUP('Transaction Data'!$G2090,Product_Code,Biscuit_Brand)</f>
        <v>Butter Crunch</v>
      </c>
      <c r="K2090" s="2">
        <f t="array" ref="K2090">XLOOKUP('Transaction Data'!$G2090,Product_Code,Cost)</f>
        <v>10</v>
      </c>
      <c r="L2090" s="2">
        <f t="array" ref="L2090">XLOOKUP('Transaction Data'!$G2090,Product_Code,Unit_Price)</f>
        <v>11</v>
      </c>
      <c r="M2090" s="3">
        <f>'Transaction Data'!$F2090*'Transaction Data'!$K2090</f>
        <v>3810</v>
      </c>
      <c r="N2090" s="3">
        <f>'Transaction Data'!$F2090*'Transaction Data'!$L2090</f>
        <v>4191</v>
      </c>
      <c r="O2090" s="3">
        <f>'Transaction Data'!$N2090-'Transaction Data'!$M2090</f>
        <v>381</v>
      </c>
      <c r="P2090" s="2">
        <f>DATEDIF('Transaction Data'!$D2090,'Transaction Data'!$A2090,"y")</f>
        <v>47</v>
      </c>
      <c r="Q2090" s="2" t="str">
        <f>FLOOR('Transaction Data'!$P2090,15)&amp;"-"&amp;FLOOR('Transaction Data'!$P2090,15)+14</f>
        <v>45-59</v>
      </c>
      <c r="R2090" s="2" t="str">
        <f>IF('Transaction Data'!$L2090&lt;=10,"Less Expensive","Expensive")</f>
        <v>Expensive</v>
      </c>
      <c r="S2090" s="4">
        <f>WEEKDAY('Transaction Data'!$A2090)</f>
        <v>6</v>
      </c>
      <c r="T2090" s="2" t="str">
        <f>IF(WEEKDAY('Transaction Data'!$A2090,2)&lt;6,"Weekday","Weekend")</f>
        <v>Weekday</v>
      </c>
    </row>
    <row r="2091" ht="15.75" customHeight="1">
      <c r="A2091" s="1">
        <v>45341.0</v>
      </c>
      <c r="B2091" s="2" t="s">
        <v>2049</v>
      </c>
      <c r="C2091" s="2" t="s">
        <v>51</v>
      </c>
      <c r="D2091" s="1">
        <v>29455.0</v>
      </c>
      <c r="E2091" s="2" t="s">
        <v>63</v>
      </c>
      <c r="F2091" s="2">
        <v>495.0</v>
      </c>
      <c r="G2091" s="2" t="s">
        <v>44</v>
      </c>
      <c r="H2091" s="2" t="s">
        <v>45</v>
      </c>
      <c r="I2091" s="2" t="s">
        <v>25</v>
      </c>
      <c r="J2091" s="2" t="str">
        <f t="array" ref="J2091">XLOOKUP('Transaction Data'!$G2091,Product_Code,Biscuit_Brand)</f>
        <v>Butter Crunch</v>
      </c>
      <c r="K2091" s="2">
        <f t="array" ref="K2091">XLOOKUP('Transaction Data'!$G2091,Product_Code,Cost)</f>
        <v>10</v>
      </c>
      <c r="L2091" s="2">
        <f t="array" ref="L2091">XLOOKUP('Transaction Data'!$G2091,Product_Code,Unit_Price)</f>
        <v>11</v>
      </c>
      <c r="M2091" s="3">
        <f>'Transaction Data'!$F2091*'Transaction Data'!$K2091</f>
        <v>4950</v>
      </c>
      <c r="N2091" s="3">
        <f>'Transaction Data'!$F2091*'Transaction Data'!$L2091</f>
        <v>5445</v>
      </c>
      <c r="O2091" s="3">
        <f>'Transaction Data'!$N2091-'Transaction Data'!$M2091</f>
        <v>495</v>
      </c>
      <c r="P2091" s="2">
        <f>DATEDIF('Transaction Data'!$D2091,'Transaction Data'!$A2091,"y")</f>
        <v>43</v>
      </c>
      <c r="Q2091" s="2" t="str">
        <f>FLOOR('Transaction Data'!$P2091,15)&amp;"-"&amp;FLOOR('Transaction Data'!$P2091,15)+14</f>
        <v>30-44</v>
      </c>
      <c r="R2091" s="2" t="str">
        <f>IF('Transaction Data'!$L2091&lt;=10,"Less Expensive","Expensive")</f>
        <v>Expensive</v>
      </c>
      <c r="S2091" s="4">
        <f>WEEKDAY('Transaction Data'!$A2091)</f>
        <v>2</v>
      </c>
      <c r="T2091" s="2" t="str">
        <f>IF(WEEKDAY('Transaction Data'!$A2091,2)&lt;6,"Weekday","Weekend")</f>
        <v>Weekday</v>
      </c>
    </row>
    <row r="2092" ht="15.75" customHeight="1">
      <c r="A2092" s="1">
        <v>45344.0</v>
      </c>
      <c r="B2092" s="2" t="s">
        <v>2050</v>
      </c>
      <c r="C2092" s="2" t="s">
        <v>72</v>
      </c>
      <c r="D2092" s="1">
        <v>29317.0</v>
      </c>
      <c r="E2092" s="2" t="s">
        <v>22</v>
      </c>
      <c r="F2092" s="2">
        <v>276.0</v>
      </c>
      <c r="G2092" s="2" t="s">
        <v>55</v>
      </c>
      <c r="H2092" s="2" t="s">
        <v>24</v>
      </c>
      <c r="I2092" s="2" t="s">
        <v>25</v>
      </c>
      <c r="J2092" s="2" t="str">
        <f t="array" ref="J2092">XLOOKUP('Transaction Data'!$G2092,Product_Code,Biscuit_Brand)</f>
        <v>Vanilla Wafers</v>
      </c>
      <c r="K2092" s="2">
        <f t="array" ref="K2092">XLOOKUP('Transaction Data'!$G2092,Product_Code,Cost)</f>
        <v>18</v>
      </c>
      <c r="L2092" s="2">
        <f t="array" ref="L2092">XLOOKUP('Transaction Data'!$G2092,Product_Code,Unit_Price)</f>
        <v>36</v>
      </c>
      <c r="M2092" s="3">
        <f>'Transaction Data'!$F2092*'Transaction Data'!$K2092</f>
        <v>4968</v>
      </c>
      <c r="N2092" s="3">
        <f>'Transaction Data'!$F2092*'Transaction Data'!$L2092</f>
        <v>9936</v>
      </c>
      <c r="O2092" s="3">
        <f>'Transaction Data'!$N2092-'Transaction Data'!$M2092</f>
        <v>4968</v>
      </c>
      <c r="P2092" s="2">
        <f>DATEDIF('Transaction Data'!$D2092,'Transaction Data'!$A2092,"y")</f>
        <v>43</v>
      </c>
      <c r="Q2092" s="2" t="str">
        <f>FLOOR('Transaction Data'!$P2092,15)&amp;"-"&amp;FLOOR('Transaction Data'!$P2092,15)+14</f>
        <v>30-44</v>
      </c>
      <c r="R2092" s="2" t="str">
        <f>IF('Transaction Data'!$L2092&lt;=10,"Less Expensive","Expensive")</f>
        <v>Expensive</v>
      </c>
      <c r="S2092" s="4">
        <f>WEEKDAY('Transaction Data'!$A2092)</f>
        <v>5</v>
      </c>
      <c r="T2092" s="2" t="str">
        <f>IF(WEEKDAY('Transaction Data'!$A2092,2)&lt;6,"Weekday","Weekend")</f>
        <v>Weekday</v>
      </c>
    </row>
    <row r="2093" ht="15.75" customHeight="1">
      <c r="A2093" s="1">
        <v>45338.0</v>
      </c>
      <c r="B2093" s="2" t="s">
        <v>2051</v>
      </c>
      <c r="C2093" s="2" t="s">
        <v>78</v>
      </c>
      <c r="D2093" s="1">
        <v>19351.0</v>
      </c>
      <c r="E2093" s="2" t="s">
        <v>27</v>
      </c>
      <c r="F2093" s="2">
        <v>102.0</v>
      </c>
      <c r="G2093" s="2" t="s">
        <v>33</v>
      </c>
      <c r="H2093" s="2" t="s">
        <v>29</v>
      </c>
      <c r="I2093" s="2" t="s">
        <v>25</v>
      </c>
      <c r="J2093" s="2" t="str">
        <f t="array" ref="J2093">XLOOKUP('Transaction Data'!$G2093,Product_Code,Biscuit_Brand)</f>
        <v>Caramel Biscuits</v>
      </c>
      <c r="K2093" s="2">
        <f t="array" ref="K2093">XLOOKUP('Transaction Data'!$G2093,Product_Code,Cost)</f>
        <v>18</v>
      </c>
      <c r="L2093" s="2">
        <f t="array" ref="L2093">XLOOKUP('Transaction Data'!$G2093,Product_Code,Unit_Price)</f>
        <v>22</v>
      </c>
      <c r="M2093" s="3">
        <f>'Transaction Data'!$F2093*'Transaction Data'!$K2093</f>
        <v>1836</v>
      </c>
      <c r="N2093" s="3">
        <f>'Transaction Data'!$F2093*'Transaction Data'!$L2093</f>
        <v>2244</v>
      </c>
      <c r="O2093" s="3">
        <f>'Transaction Data'!$N2093-'Transaction Data'!$M2093</f>
        <v>408</v>
      </c>
      <c r="P2093" s="2">
        <f>DATEDIF('Transaction Data'!$D2093,'Transaction Data'!$A2093,"y")</f>
        <v>71</v>
      </c>
      <c r="Q2093" s="2" t="str">
        <f>FLOOR('Transaction Data'!$P2093,15)&amp;"-"&amp;FLOOR('Transaction Data'!$P2093,15)+14</f>
        <v>60-74</v>
      </c>
      <c r="R2093" s="2" t="str">
        <f>IF('Transaction Data'!$L2093&lt;=10,"Less Expensive","Expensive")</f>
        <v>Expensive</v>
      </c>
      <c r="S2093" s="4">
        <f>WEEKDAY('Transaction Data'!$A2093)</f>
        <v>6</v>
      </c>
      <c r="T2093" s="2" t="str">
        <f>IF(WEEKDAY('Transaction Data'!$A2093,2)&lt;6,"Weekday","Weekend")</f>
        <v>Weekday</v>
      </c>
    </row>
    <row r="2094" ht="15.75" customHeight="1">
      <c r="A2094" s="1">
        <v>45480.0</v>
      </c>
      <c r="B2094" s="2" t="s">
        <v>2052</v>
      </c>
      <c r="C2094" s="2" t="s">
        <v>54</v>
      </c>
      <c r="D2094" s="1">
        <v>35278.0</v>
      </c>
      <c r="E2094" s="2" t="s">
        <v>37</v>
      </c>
      <c r="F2094" s="2">
        <v>468.0</v>
      </c>
      <c r="G2094" s="2" t="s">
        <v>48</v>
      </c>
      <c r="H2094" s="2" t="s">
        <v>29</v>
      </c>
      <c r="I2094" s="2" t="s">
        <v>25</v>
      </c>
      <c r="J2094" s="2" t="str">
        <f t="array" ref="J2094">XLOOKUP('Transaction Data'!$G2094,Product_Code,Biscuit_Brand)</f>
        <v>Lemon Crisps</v>
      </c>
      <c r="K2094" s="2">
        <f t="array" ref="K2094">XLOOKUP('Transaction Data'!$G2094,Product_Code,Cost)</f>
        <v>7</v>
      </c>
      <c r="L2094" s="2">
        <f t="array" ref="L2094">XLOOKUP('Transaction Data'!$G2094,Product_Code,Unit_Price)</f>
        <v>9</v>
      </c>
      <c r="M2094" s="3">
        <f>'Transaction Data'!$F2094*'Transaction Data'!$K2094</f>
        <v>3276</v>
      </c>
      <c r="N2094" s="3">
        <f>'Transaction Data'!$F2094*'Transaction Data'!$L2094</f>
        <v>4212</v>
      </c>
      <c r="O2094" s="3">
        <f>'Transaction Data'!$N2094-'Transaction Data'!$M2094</f>
        <v>936</v>
      </c>
      <c r="P2094" s="2">
        <f>DATEDIF('Transaction Data'!$D2094,'Transaction Data'!$A2094,"y")</f>
        <v>27</v>
      </c>
      <c r="Q2094" s="2" t="str">
        <f>FLOOR('Transaction Data'!$P2094,15)&amp;"-"&amp;FLOOR('Transaction Data'!$P2094,15)+14</f>
        <v>15-29</v>
      </c>
      <c r="R2094" s="2" t="str">
        <f>IF('Transaction Data'!$L2094&lt;=10,"Less Expensive","Expensive")</f>
        <v>Less Expensive</v>
      </c>
      <c r="S2094" s="4">
        <f>WEEKDAY('Transaction Data'!$A2094)</f>
        <v>1</v>
      </c>
      <c r="T2094" s="2" t="str">
        <f>IF(WEEKDAY('Transaction Data'!$A2094,2)&lt;6,"Weekday","Weekend")</f>
        <v>Weekend</v>
      </c>
    </row>
    <row r="2095" ht="15.75" customHeight="1">
      <c r="A2095" s="1">
        <v>45346.0</v>
      </c>
      <c r="B2095" s="2" t="s">
        <v>2053</v>
      </c>
      <c r="C2095" s="2" t="s">
        <v>41</v>
      </c>
      <c r="D2095" s="1">
        <v>37052.0</v>
      </c>
      <c r="E2095" s="2" t="s">
        <v>22</v>
      </c>
      <c r="F2095" s="2">
        <v>398.0</v>
      </c>
      <c r="G2095" s="2" t="s">
        <v>48</v>
      </c>
      <c r="H2095" s="2" t="s">
        <v>34</v>
      </c>
      <c r="I2095" s="2" t="s">
        <v>30</v>
      </c>
      <c r="J2095" s="2" t="str">
        <f t="array" ref="J2095">XLOOKUP('Transaction Data'!$G2095,Product_Code,Biscuit_Brand)</f>
        <v>Lemon Crisps</v>
      </c>
      <c r="K2095" s="2">
        <f t="array" ref="K2095">XLOOKUP('Transaction Data'!$G2095,Product_Code,Cost)</f>
        <v>7</v>
      </c>
      <c r="L2095" s="2">
        <f t="array" ref="L2095">XLOOKUP('Transaction Data'!$G2095,Product_Code,Unit_Price)</f>
        <v>9</v>
      </c>
      <c r="M2095" s="3">
        <f>'Transaction Data'!$F2095*'Transaction Data'!$K2095</f>
        <v>2786</v>
      </c>
      <c r="N2095" s="3">
        <f>'Transaction Data'!$F2095*'Transaction Data'!$L2095</f>
        <v>3582</v>
      </c>
      <c r="O2095" s="3">
        <f>'Transaction Data'!$N2095-'Transaction Data'!$M2095</f>
        <v>796</v>
      </c>
      <c r="P2095" s="2">
        <f>DATEDIF('Transaction Data'!$D2095,'Transaction Data'!$A2095,"y")</f>
        <v>22</v>
      </c>
      <c r="Q2095" s="2" t="str">
        <f>FLOOR('Transaction Data'!$P2095,15)&amp;"-"&amp;FLOOR('Transaction Data'!$P2095,15)+14</f>
        <v>15-29</v>
      </c>
      <c r="R2095" s="2" t="str">
        <f>IF('Transaction Data'!$L2095&lt;=10,"Less Expensive","Expensive")</f>
        <v>Less Expensive</v>
      </c>
      <c r="S2095" s="4">
        <f>WEEKDAY('Transaction Data'!$A2095)</f>
        <v>7</v>
      </c>
      <c r="T2095" s="2" t="str">
        <f>IF(WEEKDAY('Transaction Data'!$A2095,2)&lt;6,"Weekday","Weekend")</f>
        <v>Weekend</v>
      </c>
    </row>
    <row r="2096" ht="15.75" customHeight="1">
      <c r="A2096" s="1">
        <v>45398.0</v>
      </c>
      <c r="B2096" s="2" t="s">
        <v>2054</v>
      </c>
      <c r="C2096" s="2" t="s">
        <v>47</v>
      </c>
      <c r="D2096" s="1">
        <v>34767.0</v>
      </c>
      <c r="E2096" s="2" t="s">
        <v>22</v>
      </c>
      <c r="F2096" s="2">
        <v>138.0</v>
      </c>
      <c r="G2096" s="2" t="s">
        <v>28</v>
      </c>
      <c r="H2096" s="2" t="s">
        <v>24</v>
      </c>
      <c r="I2096" s="2" t="s">
        <v>25</v>
      </c>
      <c r="J2096" s="2" t="str">
        <f t="array" ref="J2096">XLOOKUP('Transaction Data'!$G2096,Product_Code,Biscuit_Brand)</f>
        <v>Shortbread</v>
      </c>
      <c r="K2096" s="2">
        <f t="array" ref="K2096">XLOOKUP('Transaction Data'!$G2096,Product_Code,Cost)</f>
        <v>10</v>
      </c>
      <c r="L2096" s="2">
        <f t="array" ref="L2096">XLOOKUP('Transaction Data'!$G2096,Product_Code,Unit_Price)</f>
        <v>45</v>
      </c>
      <c r="M2096" s="3">
        <f>'Transaction Data'!$F2096*'Transaction Data'!$K2096</f>
        <v>1380</v>
      </c>
      <c r="N2096" s="3">
        <f>'Transaction Data'!$F2096*'Transaction Data'!$L2096</f>
        <v>6210</v>
      </c>
      <c r="O2096" s="3">
        <f>'Transaction Data'!$N2096-'Transaction Data'!$M2096</f>
        <v>4830</v>
      </c>
      <c r="P2096" s="2">
        <f>DATEDIF('Transaction Data'!$D2096,'Transaction Data'!$A2096,"y")</f>
        <v>29</v>
      </c>
      <c r="Q2096" s="2" t="str">
        <f>FLOOR('Transaction Data'!$P2096,15)&amp;"-"&amp;FLOOR('Transaction Data'!$P2096,15)+14</f>
        <v>15-29</v>
      </c>
      <c r="R2096" s="2" t="str">
        <f>IF('Transaction Data'!$L2096&lt;=10,"Less Expensive","Expensive")</f>
        <v>Expensive</v>
      </c>
      <c r="S2096" s="4">
        <f>WEEKDAY('Transaction Data'!$A2096)</f>
        <v>3</v>
      </c>
      <c r="T2096" s="2" t="str">
        <f>IF(WEEKDAY('Transaction Data'!$A2096,2)&lt;6,"Weekday","Weekend")</f>
        <v>Weekday</v>
      </c>
    </row>
    <row r="2097" ht="15.75" customHeight="1">
      <c r="A2097" s="1">
        <v>45465.0</v>
      </c>
      <c r="B2097" s="2" t="s">
        <v>2055</v>
      </c>
      <c r="C2097" s="2" t="s">
        <v>69</v>
      </c>
      <c r="D2097" s="1">
        <v>32899.0</v>
      </c>
      <c r="E2097" s="2" t="s">
        <v>27</v>
      </c>
      <c r="F2097" s="2">
        <v>457.0</v>
      </c>
      <c r="G2097" s="2" t="s">
        <v>48</v>
      </c>
      <c r="H2097" s="2" t="s">
        <v>42</v>
      </c>
      <c r="I2097" s="2" t="s">
        <v>25</v>
      </c>
      <c r="J2097" s="2" t="str">
        <f t="array" ref="J2097">XLOOKUP('Transaction Data'!$G2097,Product_Code,Biscuit_Brand)</f>
        <v>Lemon Crisps</v>
      </c>
      <c r="K2097" s="2">
        <f t="array" ref="K2097">XLOOKUP('Transaction Data'!$G2097,Product_Code,Cost)</f>
        <v>7</v>
      </c>
      <c r="L2097" s="2">
        <f t="array" ref="L2097">XLOOKUP('Transaction Data'!$G2097,Product_Code,Unit_Price)</f>
        <v>9</v>
      </c>
      <c r="M2097" s="3">
        <f>'Transaction Data'!$F2097*'Transaction Data'!$K2097</f>
        <v>3199</v>
      </c>
      <c r="N2097" s="3">
        <f>'Transaction Data'!$F2097*'Transaction Data'!$L2097</f>
        <v>4113</v>
      </c>
      <c r="O2097" s="3">
        <f>'Transaction Data'!$N2097-'Transaction Data'!$M2097</f>
        <v>914</v>
      </c>
      <c r="P2097" s="2">
        <f>DATEDIF('Transaction Data'!$D2097,'Transaction Data'!$A2097,"y")</f>
        <v>34</v>
      </c>
      <c r="Q2097" s="2" t="str">
        <f>FLOOR('Transaction Data'!$P2097,15)&amp;"-"&amp;FLOOR('Transaction Data'!$P2097,15)+14</f>
        <v>30-44</v>
      </c>
      <c r="R2097" s="2" t="str">
        <f>IF('Transaction Data'!$L2097&lt;=10,"Less Expensive","Expensive")</f>
        <v>Less Expensive</v>
      </c>
      <c r="S2097" s="4">
        <f>WEEKDAY('Transaction Data'!$A2097)</f>
        <v>7</v>
      </c>
      <c r="T2097" s="2" t="str">
        <f>IF(WEEKDAY('Transaction Data'!$A2097,2)&lt;6,"Weekday","Weekend")</f>
        <v>Weekend</v>
      </c>
    </row>
    <row r="2098" ht="15.75" customHeight="1">
      <c r="A2098" s="1">
        <v>45448.0</v>
      </c>
      <c r="B2098" s="2" t="s">
        <v>2056</v>
      </c>
      <c r="C2098" s="2" t="s">
        <v>32</v>
      </c>
      <c r="D2098" s="1">
        <v>35780.0</v>
      </c>
      <c r="E2098" s="2" t="s">
        <v>63</v>
      </c>
      <c r="F2098" s="2">
        <v>221.0</v>
      </c>
      <c r="G2098" s="2" t="s">
        <v>28</v>
      </c>
      <c r="H2098" s="2" t="s">
        <v>45</v>
      </c>
      <c r="I2098" s="2" t="s">
        <v>25</v>
      </c>
      <c r="J2098" s="2" t="str">
        <f t="array" ref="J2098">XLOOKUP('Transaction Data'!$G2098,Product_Code,Biscuit_Brand)</f>
        <v>Shortbread</v>
      </c>
      <c r="K2098" s="2">
        <f t="array" ref="K2098">XLOOKUP('Transaction Data'!$G2098,Product_Code,Cost)</f>
        <v>10</v>
      </c>
      <c r="L2098" s="2">
        <f t="array" ref="L2098">XLOOKUP('Transaction Data'!$G2098,Product_Code,Unit_Price)</f>
        <v>45</v>
      </c>
      <c r="M2098" s="3">
        <f>'Transaction Data'!$F2098*'Transaction Data'!$K2098</f>
        <v>2210</v>
      </c>
      <c r="N2098" s="3">
        <f>'Transaction Data'!$F2098*'Transaction Data'!$L2098</f>
        <v>9945</v>
      </c>
      <c r="O2098" s="3">
        <f>'Transaction Data'!$N2098-'Transaction Data'!$M2098</f>
        <v>7735</v>
      </c>
      <c r="P2098" s="2">
        <f>DATEDIF('Transaction Data'!$D2098,'Transaction Data'!$A2098,"y")</f>
        <v>26</v>
      </c>
      <c r="Q2098" s="2" t="str">
        <f>FLOOR('Transaction Data'!$P2098,15)&amp;"-"&amp;FLOOR('Transaction Data'!$P2098,15)+14</f>
        <v>15-29</v>
      </c>
      <c r="R2098" s="2" t="str">
        <f>IF('Transaction Data'!$L2098&lt;=10,"Less Expensive","Expensive")</f>
        <v>Expensive</v>
      </c>
      <c r="S2098" s="4">
        <f>WEEKDAY('Transaction Data'!$A2098)</f>
        <v>4</v>
      </c>
      <c r="T2098" s="2" t="str">
        <f>IF(WEEKDAY('Transaction Data'!$A2098,2)&lt;6,"Weekday","Weekend")</f>
        <v>Weekday</v>
      </c>
    </row>
    <row r="2099" ht="15.75" customHeight="1">
      <c r="A2099" s="1">
        <v>45471.0</v>
      </c>
      <c r="B2099" s="2" t="s">
        <v>2057</v>
      </c>
      <c r="C2099" s="2" t="s">
        <v>47</v>
      </c>
      <c r="D2099" s="1">
        <v>19273.0</v>
      </c>
      <c r="E2099" s="2" t="s">
        <v>22</v>
      </c>
      <c r="F2099" s="2">
        <v>288.0</v>
      </c>
      <c r="G2099" s="2" t="s">
        <v>57</v>
      </c>
      <c r="H2099" s="2" t="s">
        <v>24</v>
      </c>
      <c r="I2099" s="2" t="s">
        <v>25</v>
      </c>
      <c r="J2099" s="2" t="str">
        <f t="array" ref="J2099">XLOOKUP('Transaction Data'!$G2099,Product_Code,Biscuit_Brand)</f>
        <v>Oatmeal Cookies</v>
      </c>
      <c r="K2099" s="2">
        <f t="array" ref="K2099">XLOOKUP('Transaction Data'!$G2099,Product_Code,Cost)</f>
        <v>19</v>
      </c>
      <c r="L2099" s="2">
        <f t="array" ref="L2099">XLOOKUP('Transaction Data'!$G2099,Product_Code,Unit_Price)</f>
        <v>23</v>
      </c>
      <c r="M2099" s="3">
        <f>'Transaction Data'!$F2099*'Transaction Data'!$K2099</f>
        <v>5472</v>
      </c>
      <c r="N2099" s="3">
        <f>'Transaction Data'!$F2099*'Transaction Data'!$L2099</f>
        <v>6624</v>
      </c>
      <c r="O2099" s="3">
        <f>'Transaction Data'!$N2099-'Transaction Data'!$M2099</f>
        <v>1152</v>
      </c>
      <c r="P2099" s="2">
        <f>DATEDIF('Transaction Data'!$D2099,'Transaction Data'!$A2099,"y")</f>
        <v>71</v>
      </c>
      <c r="Q2099" s="2" t="str">
        <f>FLOOR('Transaction Data'!$P2099,15)&amp;"-"&amp;FLOOR('Transaction Data'!$P2099,15)+14</f>
        <v>60-74</v>
      </c>
      <c r="R2099" s="2" t="str">
        <f>IF('Transaction Data'!$L2099&lt;=10,"Less Expensive","Expensive")</f>
        <v>Expensive</v>
      </c>
      <c r="S2099" s="4">
        <f>WEEKDAY('Transaction Data'!$A2099)</f>
        <v>6</v>
      </c>
      <c r="T2099" s="2" t="str">
        <f>IF(WEEKDAY('Transaction Data'!$A2099,2)&lt;6,"Weekday","Weekend")</f>
        <v>Weekday</v>
      </c>
    </row>
    <row r="2100" ht="15.75" customHeight="1">
      <c r="A2100" s="1">
        <v>45449.0</v>
      </c>
      <c r="B2100" s="2" t="s">
        <v>2058</v>
      </c>
      <c r="C2100" s="2" t="s">
        <v>65</v>
      </c>
      <c r="D2100" s="1">
        <v>33996.0</v>
      </c>
      <c r="E2100" s="2" t="s">
        <v>37</v>
      </c>
      <c r="F2100" s="2">
        <v>141.0</v>
      </c>
      <c r="G2100" s="2" t="s">
        <v>55</v>
      </c>
      <c r="H2100" s="2" t="s">
        <v>29</v>
      </c>
      <c r="I2100" s="2" t="s">
        <v>25</v>
      </c>
      <c r="J2100" s="2" t="str">
        <f t="array" ref="J2100">XLOOKUP('Transaction Data'!$G2100,Product_Code,Biscuit_Brand)</f>
        <v>Vanilla Wafers</v>
      </c>
      <c r="K2100" s="2">
        <f t="array" ref="K2100">XLOOKUP('Transaction Data'!$G2100,Product_Code,Cost)</f>
        <v>18</v>
      </c>
      <c r="L2100" s="2">
        <f t="array" ref="L2100">XLOOKUP('Transaction Data'!$G2100,Product_Code,Unit_Price)</f>
        <v>36</v>
      </c>
      <c r="M2100" s="3">
        <f>'Transaction Data'!$F2100*'Transaction Data'!$K2100</f>
        <v>2538</v>
      </c>
      <c r="N2100" s="3">
        <f>'Transaction Data'!$F2100*'Transaction Data'!$L2100</f>
        <v>5076</v>
      </c>
      <c r="O2100" s="3">
        <f>'Transaction Data'!$N2100-'Transaction Data'!$M2100</f>
        <v>2538</v>
      </c>
      <c r="P2100" s="2">
        <f>DATEDIF('Transaction Data'!$D2100,'Transaction Data'!$A2100,"y")</f>
        <v>31</v>
      </c>
      <c r="Q2100" s="2" t="str">
        <f>FLOOR('Transaction Data'!$P2100,15)&amp;"-"&amp;FLOOR('Transaction Data'!$P2100,15)+14</f>
        <v>30-44</v>
      </c>
      <c r="R2100" s="2" t="str">
        <f>IF('Transaction Data'!$L2100&lt;=10,"Less Expensive","Expensive")</f>
        <v>Expensive</v>
      </c>
      <c r="S2100" s="4">
        <f>WEEKDAY('Transaction Data'!$A2100)</f>
        <v>5</v>
      </c>
      <c r="T2100" s="2" t="str">
        <f>IF(WEEKDAY('Transaction Data'!$A2100,2)&lt;6,"Weekday","Weekend")</f>
        <v>Weekday</v>
      </c>
    </row>
    <row r="2101" ht="15.75" customHeight="1">
      <c r="A2101" s="1">
        <v>45322.0</v>
      </c>
      <c r="B2101" s="2" t="s">
        <v>2059</v>
      </c>
      <c r="C2101" s="2" t="s">
        <v>69</v>
      </c>
      <c r="D2101" s="1">
        <v>33248.0</v>
      </c>
      <c r="E2101" s="2" t="s">
        <v>63</v>
      </c>
      <c r="F2101" s="2">
        <v>456.0</v>
      </c>
      <c r="G2101" s="2" t="s">
        <v>33</v>
      </c>
      <c r="H2101" s="2" t="s">
        <v>42</v>
      </c>
      <c r="I2101" s="2" t="s">
        <v>25</v>
      </c>
      <c r="J2101" s="2" t="str">
        <f t="array" ref="J2101">XLOOKUP('Transaction Data'!$G2101,Product_Code,Biscuit_Brand)</f>
        <v>Caramel Biscuits</v>
      </c>
      <c r="K2101" s="2">
        <f t="array" ref="K2101">XLOOKUP('Transaction Data'!$G2101,Product_Code,Cost)</f>
        <v>18</v>
      </c>
      <c r="L2101" s="2">
        <f t="array" ref="L2101">XLOOKUP('Transaction Data'!$G2101,Product_Code,Unit_Price)</f>
        <v>22</v>
      </c>
      <c r="M2101" s="3">
        <f>'Transaction Data'!$F2101*'Transaction Data'!$K2101</f>
        <v>8208</v>
      </c>
      <c r="N2101" s="3">
        <f>'Transaction Data'!$F2101*'Transaction Data'!$L2101</f>
        <v>10032</v>
      </c>
      <c r="O2101" s="3">
        <f>'Transaction Data'!$N2101-'Transaction Data'!$M2101</f>
        <v>1824</v>
      </c>
      <c r="P2101" s="2">
        <f>DATEDIF('Transaction Data'!$D2101,'Transaction Data'!$A2101,"y")</f>
        <v>33</v>
      </c>
      <c r="Q2101" s="2" t="str">
        <f>FLOOR('Transaction Data'!$P2101,15)&amp;"-"&amp;FLOOR('Transaction Data'!$P2101,15)+14</f>
        <v>30-44</v>
      </c>
      <c r="R2101" s="2" t="str">
        <f>IF('Transaction Data'!$L2101&lt;=10,"Less Expensive","Expensive")</f>
        <v>Expensive</v>
      </c>
      <c r="S2101" s="4">
        <f>WEEKDAY('Transaction Data'!$A2101)</f>
        <v>4</v>
      </c>
      <c r="T2101" s="2" t="str">
        <f>IF(WEEKDAY('Transaction Data'!$A2101,2)&lt;6,"Weekday","Weekend")</f>
        <v>Weekday</v>
      </c>
    </row>
    <row r="2102" ht="15.75" customHeight="1">
      <c r="A2102" s="1">
        <v>45421.0</v>
      </c>
      <c r="B2102" s="2" t="s">
        <v>2060</v>
      </c>
      <c r="C2102" s="2" t="s">
        <v>69</v>
      </c>
      <c r="D2102" s="1">
        <v>27451.0</v>
      </c>
      <c r="E2102" s="2" t="s">
        <v>63</v>
      </c>
      <c r="F2102" s="2">
        <v>227.0</v>
      </c>
      <c r="G2102" s="2" t="s">
        <v>28</v>
      </c>
      <c r="H2102" s="2" t="s">
        <v>45</v>
      </c>
      <c r="I2102" s="2" t="s">
        <v>25</v>
      </c>
      <c r="J2102" s="2" t="str">
        <f t="array" ref="J2102">XLOOKUP('Transaction Data'!$G2102,Product_Code,Biscuit_Brand)</f>
        <v>Shortbread</v>
      </c>
      <c r="K2102" s="2">
        <f t="array" ref="K2102">XLOOKUP('Transaction Data'!$G2102,Product_Code,Cost)</f>
        <v>10</v>
      </c>
      <c r="L2102" s="2">
        <f t="array" ref="L2102">XLOOKUP('Transaction Data'!$G2102,Product_Code,Unit_Price)</f>
        <v>45</v>
      </c>
      <c r="M2102" s="3">
        <f>'Transaction Data'!$F2102*'Transaction Data'!$K2102</f>
        <v>2270</v>
      </c>
      <c r="N2102" s="3">
        <f>'Transaction Data'!$F2102*'Transaction Data'!$L2102</f>
        <v>10215</v>
      </c>
      <c r="O2102" s="3">
        <f>'Transaction Data'!$N2102-'Transaction Data'!$M2102</f>
        <v>7945</v>
      </c>
      <c r="P2102" s="2">
        <f>DATEDIF('Transaction Data'!$D2102,'Transaction Data'!$A2102,"y")</f>
        <v>49</v>
      </c>
      <c r="Q2102" s="2" t="str">
        <f>FLOOR('Transaction Data'!$P2102,15)&amp;"-"&amp;FLOOR('Transaction Data'!$P2102,15)+14</f>
        <v>45-59</v>
      </c>
      <c r="R2102" s="2" t="str">
        <f>IF('Transaction Data'!$L2102&lt;=10,"Less Expensive","Expensive")</f>
        <v>Expensive</v>
      </c>
      <c r="S2102" s="4">
        <f>WEEKDAY('Transaction Data'!$A2102)</f>
        <v>5</v>
      </c>
      <c r="T2102" s="2" t="str">
        <f>IF(WEEKDAY('Transaction Data'!$A2102,2)&lt;6,"Weekday","Weekend")</f>
        <v>Weekday</v>
      </c>
    </row>
    <row r="2103" ht="15.75" customHeight="1">
      <c r="A2103" s="1">
        <v>45325.0</v>
      </c>
      <c r="B2103" s="2" t="s">
        <v>2061</v>
      </c>
      <c r="C2103" s="2" t="s">
        <v>32</v>
      </c>
      <c r="D2103" s="1">
        <v>25561.0</v>
      </c>
      <c r="E2103" s="2" t="s">
        <v>63</v>
      </c>
      <c r="F2103" s="2">
        <v>115.0</v>
      </c>
      <c r="G2103" s="2" t="s">
        <v>28</v>
      </c>
      <c r="H2103" s="2" t="s">
        <v>24</v>
      </c>
      <c r="I2103" s="2" t="s">
        <v>25</v>
      </c>
      <c r="J2103" s="2" t="str">
        <f t="array" ref="J2103">XLOOKUP('Transaction Data'!$G2103,Product_Code,Biscuit_Brand)</f>
        <v>Shortbread</v>
      </c>
      <c r="K2103" s="2">
        <f t="array" ref="K2103">XLOOKUP('Transaction Data'!$G2103,Product_Code,Cost)</f>
        <v>10</v>
      </c>
      <c r="L2103" s="2">
        <f t="array" ref="L2103">XLOOKUP('Transaction Data'!$G2103,Product_Code,Unit_Price)</f>
        <v>45</v>
      </c>
      <c r="M2103" s="3">
        <f>'Transaction Data'!$F2103*'Transaction Data'!$K2103</f>
        <v>1150</v>
      </c>
      <c r="N2103" s="3">
        <f>'Transaction Data'!$F2103*'Transaction Data'!$L2103</f>
        <v>5175</v>
      </c>
      <c r="O2103" s="3">
        <f>'Transaction Data'!$N2103-'Transaction Data'!$M2103</f>
        <v>4025</v>
      </c>
      <c r="P2103" s="2">
        <f>DATEDIF('Transaction Data'!$D2103,'Transaction Data'!$A2103,"y")</f>
        <v>54</v>
      </c>
      <c r="Q2103" s="2" t="str">
        <f>FLOOR('Transaction Data'!$P2103,15)&amp;"-"&amp;FLOOR('Transaction Data'!$P2103,15)+14</f>
        <v>45-59</v>
      </c>
      <c r="R2103" s="2" t="str">
        <f>IF('Transaction Data'!$L2103&lt;=10,"Less Expensive","Expensive")</f>
        <v>Expensive</v>
      </c>
      <c r="S2103" s="4">
        <f>WEEKDAY('Transaction Data'!$A2103)</f>
        <v>7</v>
      </c>
      <c r="T2103" s="2" t="str">
        <f>IF(WEEKDAY('Transaction Data'!$A2103,2)&lt;6,"Weekday","Weekend")</f>
        <v>Weekend</v>
      </c>
    </row>
    <row r="2104" ht="15.75" customHeight="1">
      <c r="A2104" s="1">
        <v>45356.0</v>
      </c>
      <c r="B2104" s="2" t="s">
        <v>2062</v>
      </c>
      <c r="C2104" s="2" t="s">
        <v>41</v>
      </c>
      <c r="D2104" s="1">
        <v>29632.0</v>
      </c>
      <c r="E2104" s="2" t="s">
        <v>37</v>
      </c>
      <c r="F2104" s="2">
        <v>189.0</v>
      </c>
      <c r="G2104" s="2" t="s">
        <v>61</v>
      </c>
      <c r="H2104" s="2" t="s">
        <v>29</v>
      </c>
      <c r="I2104" s="2" t="s">
        <v>25</v>
      </c>
      <c r="J2104" s="2" t="str">
        <f t="array" ref="J2104">XLOOKUP('Transaction Data'!$G2104,Product_Code,Biscuit_Brand)</f>
        <v>Choco Delight</v>
      </c>
      <c r="K2104" s="2">
        <f t="array" ref="K2104">XLOOKUP('Transaction Data'!$G2104,Product_Code,Cost)</f>
        <v>3</v>
      </c>
      <c r="L2104" s="2">
        <f t="array" ref="L2104">XLOOKUP('Transaction Data'!$G2104,Product_Code,Unit_Price)</f>
        <v>5</v>
      </c>
      <c r="M2104" s="3">
        <f>'Transaction Data'!$F2104*'Transaction Data'!$K2104</f>
        <v>567</v>
      </c>
      <c r="N2104" s="3">
        <f>'Transaction Data'!$F2104*'Transaction Data'!$L2104</f>
        <v>945</v>
      </c>
      <c r="O2104" s="3">
        <f>'Transaction Data'!$N2104-'Transaction Data'!$M2104</f>
        <v>378</v>
      </c>
      <c r="P2104" s="2">
        <f>DATEDIF('Transaction Data'!$D2104,'Transaction Data'!$A2104,"y")</f>
        <v>43</v>
      </c>
      <c r="Q2104" s="2" t="str">
        <f>FLOOR('Transaction Data'!$P2104,15)&amp;"-"&amp;FLOOR('Transaction Data'!$P2104,15)+14</f>
        <v>30-44</v>
      </c>
      <c r="R2104" s="2" t="str">
        <f>IF('Transaction Data'!$L2104&lt;=10,"Less Expensive","Expensive")</f>
        <v>Less Expensive</v>
      </c>
      <c r="S2104" s="4">
        <f>WEEKDAY('Transaction Data'!$A2104)</f>
        <v>3</v>
      </c>
      <c r="T2104" s="2" t="str">
        <f>IF(WEEKDAY('Transaction Data'!$A2104,2)&lt;6,"Weekday","Weekend")</f>
        <v>Weekday</v>
      </c>
    </row>
    <row r="2105" ht="15.75" customHeight="1">
      <c r="A2105" s="1">
        <v>45370.0</v>
      </c>
      <c r="B2105" s="2" t="s">
        <v>2063</v>
      </c>
      <c r="C2105" s="2" t="s">
        <v>47</v>
      </c>
      <c r="D2105" s="1">
        <v>33493.0</v>
      </c>
      <c r="E2105" s="2" t="s">
        <v>63</v>
      </c>
      <c r="F2105" s="2">
        <v>65.0</v>
      </c>
      <c r="G2105" s="2" t="s">
        <v>61</v>
      </c>
      <c r="H2105" s="2" t="s">
        <v>29</v>
      </c>
      <c r="I2105" s="2" t="s">
        <v>30</v>
      </c>
      <c r="J2105" s="2" t="str">
        <f t="array" ref="J2105">XLOOKUP('Transaction Data'!$G2105,Product_Code,Biscuit_Brand)</f>
        <v>Choco Delight</v>
      </c>
      <c r="K2105" s="2">
        <f t="array" ref="K2105">XLOOKUP('Transaction Data'!$G2105,Product_Code,Cost)</f>
        <v>3</v>
      </c>
      <c r="L2105" s="2">
        <f t="array" ref="L2105">XLOOKUP('Transaction Data'!$G2105,Product_Code,Unit_Price)</f>
        <v>5</v>
      </c>
      <c r="M2105" s="3">
        <f>'Transaction Data'!$F2105*'Transaction Data'!$K2105</f>
        <v>195</v>
      </c>
      <c r="N2105" s="3">
        <f>'Transaction Data'!$F2105*'Transaction Data'!$L2105</f>
        <v>325</v>
      </c>
      <c r="O2105" s="3">
        <f>'Transaction Data'!$N2105-'Transaction Data'!$M2105</f>
        <v>130</v>
      </c>
      <c r="P2105" s="2">
        <f>DATEDIF('Transaction Data'!$D2105,'Transaction Data'!$A2105,"y")</f>
        <v>32</v>
      </c>
      <c r="Q2105" s="2" t="str">
        <f>FLOOR('Transaction Data'!$P2105,15)&amp;"-"&amp;FLOOR('Transaction Data'!$P2105,15)+14</f>
        <v>30-44</v>
      </c>
      <c r="R2105" s="2" t="str">
        <f>IF('Transaction Data'!$L2105&lt;=10,"Less Expensive","Expensive")</f>
        <v>Less Expensive</v>
      </c>
      <c r="S2105" s="4">
        <f>WEEKDAY('Transaction Data'!$A2105)</f>
        <v>3</v>
      </c>
      <c r="T2105" s="2" t="str">
        <f>IF(WEEKDAY('Transaction Data'!$A2105,2)&lt;6,"Weekday","Weekend")</f>
        <v>Weekday</v>
      </c>
    </row>
    <row r="2106" ht="15.75" customHeight="1">
      <c r="A2106" s="1">
        <v>45378.0</v>
      </c>
      <c r="B2106" s="2" t="s">
        <v>2064</v>
      </c>
      <c r="C2106" s="2" t="s">
        <v>54</v>
      </c>
      <c r="D2106" s="1">
        <v>25112.0</v>
      </c>
      <c r="E2106" s="2" t="s">
        <v>27</v>
      </c>
      <c r="F2106" s="2">
        <v>243.0</v>
      </c>
      <c r="G2106" s="2" t="s">
        <v>60</v>
      </c>
      <c r="H2106" s="2" t="s">
        <v>34</v>
      </c>
      <c r="I2106" s="2" t="s">
        <v>25</v>
      </c>
      <c r="J2106" s="2" t="str">
        <f t="array" ref="J2106">XLOOKUP('Transaction Data'!$G2106,Product_Code,Biscuit_Brand)</f>
        <v>Peanut Butter Bites</v>
      </c>
      <c r="K2106" s="2">
        <f t="array" ref="K2106">XLOOKUP('Transaction Data'!$G2106,Product_Code,Cost)</f>
        <v>5</v>
      </c>
      <c r="L2106" s="2">
        <f t="array" ref="L2106">XLOOKUP('Transaction Data'!$G2106,Product_Code,Unit_Price)</f>
        <v>7</v>
      </c>
      <c r="M2106" s="3">
        <f>'Transaction Data'!$F2106*'Transaction Data'!$K2106</f>
        <v>1215</v>
      </c>
      <c r="N2106" s="3">
        <f>'Transaction Data'!$F2106*'Transaction Data'!$L2106</f>
        <v>1701</v>
      </c>
      <c r="O2106" s="3">
        <f>'Transaction Data'!$N2106-'Transaction Data'!$M2106</f>
        <v>486</v>
      </c>
      <c r="P2106" s="2">
        <f>DATEDIF('Transaction Data'!$D2106,'Transaction Data'!$A2106,"y")</f>
        <v>55</v>
      </c>
      <c r="Q2106" s="2" t="str">
        <f>FLOOR('Transaction Data'!$P2106,15)&amp;"-"&amp;FLOOR('Transaction Data'!$P2106,15)+14</f>
        <v>45-59</v>
      </c>
      <c r="R2106" s="2" t="str">
        <f>IF('Transaction Data'!$L2106&lt;=10,"Less Expensive","Expensive")</f>
        <v>Less Expensive</v>
      </c>
      <c r="S2106" s="4">
        <f>WEEKDAY('Transaction Data'!$A2106)</f>
        <v>4</v>
      </c>
      <c r="T2106" s="2" t="str">
        <f>IF(WEEKDAY('Transaction Data'!$A2106,2)&lt;6,"Weekday","Weekend")</f>
        <v>Weekday</v>
      </c>
    </row>
    <row r="2107" ht="15.75" customHeight="1">
      <c r="A2107" s="1">
        <v>45416.0</v>
      </c>
      <c r="B2107" s="2" t="s">
        <v>2065</v>
      </c>
      <c r="C2107" s="2" t="s">
        <v>65</v>
      </c>
      <c r="D2107" s="1">
        <v>17920.0</v>
      </c>
      <c r="E2107" s="2" t="s">
        <v>22</v>
      </c>
      <c r="F2107" s="2">
        <v>253.0</v>
      </c>
      <c r="G2107" s="2" t="s">
        <v>33</v>
      </c>
      <c r="H2107" s="2" t="s">
        <v>24</v>
      </c>
      <c r="I2107" s="2" t="s">
        <v>25</v>
      </c>
      <c r="J2107" s="2" t="str">
        <f t="array" ref="J2107">XLOOKUP('Transaction Data'!$G2107,Product_Code,Biscuit_Brand)</f>
        <v>Caramel Biscuits</v>
      </c>
      <c r="K2107" s="2">
        <f t="array" ref="K2107">XLOOKUP('Transaction Data'!$G2107,Product_Code,Cost)</f>
        <v>18</v>
      </c>
      <c r="L2107" s="2">
        <f t="array" ref="L2107">XLOOKUP('Transaction Data'!$G2107,Product_Code,Unit_Price)</f>
        <v>22</v>
      </c>
      <c r="M2107" s="3">
        <f>'Transaction Data'!$F2107*'Transaction Data'!$K2107</f>
        <v>4554</v>
      </c>
      <c r="N2107" s="3">
        <f>'Transaction Data'!$F2107*'Transaction Data'!$L2107</f>
        <v>5566</v>
      </c>
      <c r="O2107" s="3">
        <f>'Transaction Data'!$N2107-'Transaction Data'!$M2107</f>
        <v>1012</v>
      </c>
      <c r="P2107" s="2">
        <f>DATEDIF('Transaction Data'!$D2107,'Transaction Data'!$A2107,"y")</f>
        <v>75</v>
      </c>
      <c r="Q2107" s="2" t="str">
        <f>FLOOR('Transaction Data'!$P2107,15)&amp;"-"&amp;FLOOR('Transaction Data'!$P2107,15)+14</f>
        <v>75-89</v>
      </c>
      <c r="R2107" s="2" t="str">
        <f>IF('Transaction Data'!$L2107&lt;=10,"Less Expensive","Expensive")</f>
        <v>Expensive</v>
      </c>
      <c r="S2107" s="4">
        <f>WEEKDAY('Transaction Data'!$A2107)</f>
        <v>7</v>
      </c>
      <c r="T2107" s="2" t="str">
        <f>IF(WEEKDAY('Transaction Data'!$A2107,2)&lt;6,"Weekday","Weekend")</f>
        <v>Weekend</v>
      </c>
    </row>
    <row r="2108" ht="15.75" customHeight="1">
      <c r="A2108" s="1">
        <v>45436.0</v>
      </c>
      <c r="B2108" s="2" t="s">
        <v>2066</v>
      </c>
      <c r="C2108" s="2" t="s">
        <v>72</v>
      </c>
      <c r="D2108" s="1">
        <v>23560.0</v>
      </c>
      <c r="E2108" s="2" t="s">
        <v>63</v>
      </c>
      <c r="F2108" s="2">
        <v>331.0</v>
      </c>
      <c r="G2108" s="2" t="s">
        <v>48</v>
      </c>
      <c r="H2108" s="2" t="s">
        <v>42</v>
      </c>
      <c r="I2108" s="2" t="s">
        <v>25</v>
      </c>
      <c r="J2108" s="2" t="str">
        <f t="array" ref="J2108">XLOOKUP('Transaction Data'!$G2108,Product_Code,Biscuit_Brand)</f>
        <v>Lemon Crisps</v>
      </c>
      <c r="K2108" s="2">
        <f t="array" ref="K2108">XLOOKUP('Transaction Data'!$G2108,Product_Code,Cost)</f>
        <v>7</v>
      </c>
      <c r="L2108" s="2">
        <f t="array" ref="L2108">XLOOKUP('Transaction Data'!$G2108,Product_Code,Unit_Price)</f>
        <v>9</v>
      </c>
      <c r="M2108" s="3">
        <f>'Transaction Data'!$F2108*'Transaction Data'!$K2108</f>
        <v>2317</v>
      </c>
      <c r="N2108" s="3">
        <f>'Transaction Data'!$F2108*'Transaction Data'!$L2108</f>
        <v>2979</v>
      </c>
      <c r="O2108" s="3">
        <f>'Transaction Data'!$N2108-'Transaction Data'!$M2108</f>
        <v>662</v>
      </c>
      <c r="P2108" s="2">
        <f>DATEDIF('Transaction Data'!$D2108,'Transaction Data'!$A2108,"y")</f>
        <v>59</v>
      </c>
      <c r="Q2108" s="2" t="str">
        <f>FLOOR('Transaction Data'!$P2108,15)&amp;"-"&amp;FLOOR('Transaction Data'!$P2108,15)+14</f>
        <v>45-59</v>
      </c>
      <c r="R2108" s="2" t="str">
        <f>IF('Transaction Data'!$L2108&lt;=10,"Less Expensive","Expensive")</f>
        <v>Less Expensive</v>
      </c>
      <c r="S2108" s="4">
        <f>WEEKDAY('Transaction Data'!$A2108)</f>
        <v>6</v>
      </c>
      <c r="T2108" s="2" t="str">
        <f>IF(WEEKDAY('Transaction Data'!$A2108,2)&lt;6,"Weekday","Weekend")</f>
        <v>Weekday</v>
      </c>
    </row>
    <row r="2109" ht="15.75" customHeight="1">
      <c r="A2109" s="1">
        <v>45457.0</v>
      </c>
      <c r="B2109" s="2" t="s">
        <v>2067</v>
      </c>
      <c r="C2109" s="2" t="s">
        <v>54</v>
      </c>
      <c r="D2109" s="1">
        <v>26715.0</v>
      </c>
      <c r="E2109" s="2" t="s">
        <v>22</v>
      </c>
      <c r="F2109" s="2">
        <v>131.0</v>
      </c>
      <c r="G2109" s="2" t="s">
        <v>55</v>
      </c>
      <c r="H2109" s="2" t="s">
        <v>45</v>
      </c>
      <c r="I2109" s="2" t="s">
        <v>25</v>
      </c>
      <c r="J2109" s="2" t="str">
        <f t="array" ref="J2109">XLOOKUP('Transaction Data'!$G2109,Product_Code,Biscuit_Brand)</f>
        <v>Vanilla Wafers</v>
      </c>
      <c r="K2109" s="2">
        <f t="array" ref="K2109">XLOOKUP('Transaction Data'!$G2109,Product_Code,Cost)</f>
        <v>18</v>
      </c>
      <c r="L2109" s="2">
        <f t="array" ref="L2109">XLOOKUP('Transaction Data'!$G2109,Product_Code,Unit_Price)</f>
        <v>36</v>
      </c>
      <c r="M2109" s="3">
        <f>'Transaction Data'!$F2109*'Transaction Data'!$K2109</f>
        <v>2358</v>
      </c>
      <c r="N2109" s="3">
        <f>'Transaction Data'!$F2109*'Transaction Data'!$L2109</f>
        <v>4716</v>
      </c>
      <c r="O2109" s="3">
        <f>'Transaction Data'!$N2109-'Transaction Data'!$M2109</f>
        <v>2358</v>
      </c>
      <c r="P2109" s="2">
        <f>DATEDIF('Transaction Data'!$D2109,'Transaction Data'!$A2109,"y")</f>
        <v>51</v>
      </c>
      <c r="Q2109" s="2" t="str">
        <f>FLOOR('Transaction Data'!$P2109,15)&amp;"-"&amp;FLOOR('Transaction Data'!$P2109,15)+14</f>
        <v>45-59</v>
      </c>
      <c r="R2109" s="2" t="str">
        <f>IF('Transaction Data'!$L2109&lt;=10,"Less Expensive","Expensive")</f>
        <v>Expensive</v>
      </c>
      <c r="S2109" s="4">
        <f>WEEKDAY('Transaction Data'!$A2109)</f>
        <v>6</v>
      </c>
      <c r="T2109" s="2" t="str">
        <f>IF(WEEKDAY('Transaction Data'!$A2109,2)&lt;6,"Weekday","Weekend")</f>
        <v>Weekday</v>
      </c>
    </row>
    <row r="2110" ht="15.75" customHeight="1">
      <c r="A2110" s="1">
        <v>45447.0</v>
      </c>
      <c r="B2110" s="2" t="s">
        <v>2068</v>
      </c>
      <c r="C2110" s="2" t="s">
        <v>47</v>
      </c>
      <c r="D2110" s="1">
        <v>23077.0</v>
      </c>
      <c r="E2110" s="2" t="s">
        <v>63</v>
      </c>
      <c r="F2110" s="2">
        <v>290.0</v>
      </c>
      <c r="G2110" s="2" t="s">
        <v>60</v>
      </c>
      <c r="H2110" s="2" t="s">
        <v>24</v>
      </c>
      <c r="I2110" s="2" t="s">
        <v>25</v>
      </c>
      <c r="J2110" s="2" t="str">
        <f t="array" ref="J2110">XLOOKUP('Transaction Data'!$G2110,Product_Code,Biscuit_Brand)</f>
        <v>Peanut Butter Bites</v>
      </c>
      <c r="K2110" s="2">
        <f t="array" ref="K2110">XLOOKUP('Transaction Data'!$G2110,Product_Code,Cost)</f>
        <v>5</v>
      </c>
      <c r="L2110" s="2">
        <f t="array" ref="L2110">XLOOKUP('Transaction Data'!$G2110,Product_Code,Unit_Price)</f>
        <v>7</v>
      </c>
      <c r="M2110" s="3">
        <f>'Transaction Data'!$F2110*'Transaction Data'!$K2110</f>
        <v>1450</v>
      </c>
      <c r="N2110" s="3">
        <f>'Transaction Data'!$F2110*'Transaction Data'!$L2110</f>
        <v>2030</v>
      </c>
      <c r="O2110" s="3">
        <f>'Transaction Data'!$N2110-'Transaction Data'!$M2110</f>
        <v>580</v>
      </c>
      <c r="P2110" s="2">
        <f>DATEDIF('Transaction Data'!$D2110,'Transaction Data'!$A2110,"y")</f>
        <v>61</v>
      </c>
      <c r="Q2110" s="2" t="str">
        <f>FLOOR('Transaction Data'!$P2110,15)&amp;"-"&amp;FLOOR('Transaction Data'!$P2110,15)+14</f>
        <v>60-74</v>
      </c>
      <c r="R2110" s="2" t="str">
        <f>IF('Transaction Data'!$L2110&lt;=10,"Less Expensive","Expensive")</f>
        <v>Less Expensive</v>
      </c>
      <c r="S2110" s="4">
        <f>WEEKDAY('Transaction Data'!$A2110)</f>
        <v>3</v>
      </c>
      <c r="T2110" s="2" t="str">
        <f>IF(WEEKDAY('Transaction Data'!$A2110,2)&lt;6,"Weekday","Weekend")</f>
        <v>Weekday</v>
      </c>
    </row>
    <row r="2111" ht="15.75" customHeight="1">
      <c r="A2111" s="1">
        <v>45374.0</v>
      </c>
      <c r="B2111" s="2" t="s">
        <v>2069</v>
      </c>
      <c r="C2111" s="2" t="s">
        <v>51</v>
      </c>
      <c r="D2111" s="1">
        <v>24196.0</v>
      </c>
      <c r="E2111" s="2" t="s">
        <v>63</v>
      </c>
      <c r="F2111" s="2">
        <v>392.0</v>
      </c>
      <c r="G2111" s="2" t="s">
        <v>60</v>
      </c>
      <c r="H2111" s="2" t="s">
        <v>29</v>
      </c>
      <c r="I2111" s="2" t="s">
        <v>25</v>
      </c>
      <c r="J2111" s="2" t="str">
        <f t="array" ref="J2111">XLOOKUP('Transaction Data'!$G2111,Product_Code,Biscuit_Brand)</f>
        <v>Peanut Butter Bites</v>
      </c>
      <c r="K2111" s="2">
        <f t="array" ref="K2111">XLOOKUP('Transaction Data'!$G2111,Product_Code,Cost)</f>
        <v>5</v>
      </c>
      <c r="L2111" s="2">
        <f t="array" ref="L2111">XLOOKUP('Transaction Data'!$G2111,Product_Code,Unit_Price)</f>
        <v>7</v>
      </c>
      <c r="M2111" s="3">
        <f>'Transaction Data'!$F2111*'Transaction Data'!$K2111</f>
        <v>1960</v>
      </c>
      <c r="N2111" s="3">
        <f>'Transaction Data'!$F2111*'Transaction Data'!$L2111</f>
        <v>2744</v>
      </c>
      <c r="O2111" s="3">
        <f>'Transaction Data'!$N2111-'Transaction Data'!$M2111</f>
        <v>784</v>
      </c>
      <c r="P2111" s="2">
        <f>DATEDIF('Transaction Data'!$D2111,'Transaction Data'!$A2111,"y")</f>
        <v>57</v>
      </c>
      <c r="Q2111" s="2" t="str">
        <f>FLOOR('Transaction Data'!$P2111,15)&amp;"-"&amp;FLOOR('Transaction Data'!$P2111,15)+14</f>
        <v>45-59</v>
      </c>
      <c r="R2111" s="2" t="str">
        <f>IF('Transaction Data'!$L2111&lt;=10,"Less Expensive","Expensive")</f>
        <v>Less Expensive</v>
      </c>
      <c r="S2111" s="4">
        <f>WEEKDAY('Transaction Data'!$A2111)</f>
        <v>7</v>
      </c>
      <c r="T2111" s="2" t="str">
        <f>IF(WEEKDAY('Transaction Data'!$A2111,2)&lt;6,"Weekday","Weekend")</f>
        <v>Weekend</v>
      </c>
    </row>
    <row r="2112" ht="15.75" customHeight="1">
      <c r="A2112" s="1">
        <v>45460.0</v>
      </c>
      <c r="B2112" s="2" t="s">
        <v>2070</v>
      </c>
      <c r="C2112" s="2" t="s">
        <v>21</v>
      </c>
      <c r="D2112" s="1">
        <v>22005.0</v>
      </c>
      <c r="E2112" s="2" t="s">
        <v>27</v>
      </c>
      <c r="F2112" s="2">
        <v>118.0</v>
      </c>
      <c r="G2112" s="2" t="s">
        <v>44</v>
      </c>
      <c r="H2112" s="2" t="s">
        <v>42</v>
      </c>
      <c r="I2112" s="2" t="s">
        <v>25</v>
      </c>
      <c r="J2112" s="2" t="str">
        <f t="array" ref="J2112">XLOOKUP('Transaction Data'!$G2112,Product_Code,Biscuit_Brand)</f>
        <v>Butter Crunch</v>
      </c>
      <c r="K2112" s="2">
        <f t="array" ref="K2112">XLOOKUP('Transaction Data'!$G2112,Product_Code,Cost)</f>
        <v>10</v>
      </c>
      <c r="L2112" s="2">
        <f t="array" ref="L2112">XLOOKUP('Transaction Data'!$G2112,Product_Code,Unit_Price)</f>
        <v>11</v>
      </c>
      <c r="M2112" s="3">
        <f>'Transaction Data'!$F2112*'Transaction Data'!$K2112</f>
        <v>1180</v>
      </c>
      <c r="N2112" s="3">
        <f>'Transaction Data'!$F2112*'Transaction Data'!$L2112</f>
        <v>1298</v>
      </c>
      <c r="O2112" s="3">
        <f>'Transaction Data'!$N2112-'Transaction Data'!$M2112</f>
        <v>118</v>
      </c>
      <c r="P2112" s="2">
        <f>DATEDIF('Transaction Data'!$D2112,'Transaction Data'!$A2112,"y")</f>
        <v>64</v>
      </c>
      <c r="Q2112" s="2" t="str">
        <f>FLOOR('Transaction Data'!$P2112,15)&amp;"-"&amp;FLOOR('Transaction Data'!$P2112,15)+14</f>
        <v>60-74</v>
      </c>
      <c r="R2112" s="2" t="str">
        <f>IF('Transaction Data'!$L2112&lt;=10,"Less Expensive","Expensive")</f>
        <v>Expensive</v>
      </c>
      <c r="S2112" s="4">
        <f>WEEKDAY('Transaction Data'!$A2112)</f>
        <v>2</v>
      </c>
      <c r="T2112" s="2" t="str">
        <f>IF(WEEKDAY('Transaction Data'!$A2112,2)&lt;6,"Weekday","Weekend")</f>
        <v>Weekday</v>
      </c>
    </row>
    <row r="2113" ht="15.75" customHeight="1">
      <c r="A2113" s="1">
        <v>45422.0</v>
      </c>
      <c r="B2113" s="2" t="s">
        <v>2071</v>
      </c>
      <c r="C2113" s="2" t="s">
        <v>69</v>
      </c>
      <c r="D2113" s="1">
        <v>21762.0</v>
      </c>
      <c r="E2113" s="2" t="s">
        <v>37</v>
      </c>
      <c r="F2113" s="2">
        <v>324.0</v>
      </c>
      <c r="G2113" s="2" t="s">
        <v>23</v>
      </c>
      <c r="H2113" s="2" t="s">
        <v>45</v>
      </c>
      <c r="I2113" s="2" t="s">
        <v>25</v>
      </c>
      <c r="J2113" s="2" t="str">
        <f t="array" ref="J2113">XLOOKUP('Transaction Data'!$G2113,Product_Code,Biscuit_Brand)</f>
        <v>Cinnamon Swirls</v>
      </c>
      <c r="K2113" s="2">
        <f t="array" ref="K2113">XLOOKUP('Transaction Data'!$G2113,Product_Code,Cost)</f>
        <v>10</v>
      </c>
      <c r="L2113" s="2">
        <f t="array" ref="L2113">XLOOKUP('Transaction Data'!$G2113,Product_Code,Unit_Price)</f>
        <v>14</v>
      </c>
      <c r="M2113" s="3">
        <f>'Transaction Data'!$F2113*'Transaction Data'!$K2113</f>
        <v>3240</v>
      </c>
      <c r="N2113" s="3">
        <f>'Transaction Data'!$F2113*'Transaction Data'!$L2113</f>
        <v>4536</v>
      </c>
      <c r="O2113" s="3">
        <f>'Transaction Data'!$N2113-'Transaction Data'!$M2113</f>
        <v>1296</v>
      </c>
      <c r="P2113" s="2">
        <f>DATEDIF('Transaction Data'!$D2113,'Transaction Data'!$A2113,"y")</f>
        <v>64</v>
      </c>
      <c r="Q2113" s="2" t="str">
        <f>FLOOR('Transaction Data'!$P2113,15)&amp;"-"&amp;FLOOR('Transaction Data'!$P2113,15)+14</f>
        <v>60-74</v>
      </c>
      <c r="R2113" s="2" t="str">
        <f>IF('Transaction Data'!$L2113&lt;=10,"Less Expensive","Expensive")</f>
        <v>Expensive</v>
      </c>
      <c r="S2113" s="4">
        <f>WEEKDAY('Transaction Data'!$A2113)</f>
        <v>6</v>
      </c>
      <c r="T2113" s="2" t="str">
        <f>IF(WEEKDAY('Transaction Data'!$A2113,2)&lt;6,"Weekday","Weekend")</f>
        <v>Weekday</v>
      </c>
    </row>
    <row r="2114" ht="15.75" customHeight="1">
      <c r="A2114" s="1">
        <v>45435.0</v>
      </c>
      <c r="B2114" s="2" t="s">
        <v>2072</v>
      </c>
      <c r="C2114" s="2" t="s">
        <v>65</v>
      </c>
      <c r="D2114" s="1">
        <v>23174.0</v>
      </c>
      <c r="E2114" s="2" t="s">
        <v>22</v>
      </c>
      <c r="F2114" s="2">
        <v>199.0</v>
      </c>
      <c r="G2114" s="2" t="s">
        <v>33</v>
      </c>
      <c r="H2114" s="2" t="s">
        <v>24</v>
      </c>
      <c r="I2114" s="2" t="s">
        <v>25</v>
      </c>
      <c r="J2114" s="2" t="str">
        <f t="array" ref="J2114">XLOOKUP('Transaction Data'!$G2114,Product_Code,Biscuit_Brand)</f>
        <v>Caramel Biscuits</v>
      </c>
      <c r="K2114" s="2">
        <f t="array" ref="K2114">XLOOKUP('Transaction Data'!$G2114,Product_Code,Cost)</f>
        <v>18</v>
      </c>
      <c r="L2114" s="2">
        <f t="array" ref="L2114">XLOOKUP('Transaction Data'!$G2114,Product_Code,Unit_Price)</f>
        <v>22</v>
      </c>
      <c r="M2114" s="3">
        <f>'Transaction Data'!$F2114*'Transaction Data'!$K2114</f>
        <v>3582</v>
      </c>
      <c r="N2114" s="3">
        <f>'Transaction Data'!$F2114*'Transaction Data'!$L2114</f>
        <v>4378</v>
      </c>
      <c r="O2114" s="3">
        <f>'Transaction Data'!$N2114-'Transaction Data'!$M2114</f>
        <v>796</v>
      </c>
      <c r="P2114" s="2">
        <f>DATEDIF('Transaction Data'!$D2114,'Transaction Data'!$A2114,"y")</f>
        <v>60</v>
      </c>
      <c r="Q2114" s="2" t="str">
        <f>FLOOR('Transaction Data'!$P2114,15)&amp;"-"&amp;FLOOR('Transaction Data'!$P2114,15)+14</f>
        <v>60-74</v>
      </c>
      <c r="R2114" s="2" t="str">
        <f>IF('Transaction Data'!$L2114&lt;=10,"Less Expensive","Expensive")</f>
        <v>Expensive</v>
      </c>
      <c r="S2114" s="4">
        <f>WEEKDAY('Transaction Data'!$A2114)</f>
        <v>5</v>
      </c>
      <c r="T2114" s="2" t="str">
        <f>IF(WEEKDAY('Transaction Data'!$A2114,2)&lt;6,"Weekday","Weekend")</f>
        <v>Weekday</v>
      </c>
    </row>
    <row r="2115" ht="15.75" customHeight="1">
      <c r="A2115" s="1">
        <v>45397.0</v>
      </c>
      <c r="B2115" s="2" t="s">
        <v>2073</v>
      </c>
      <c r="C2115" s="2" t="s">
        <v>72</v>
      </c>
      <c r="D2115" s="1">
        <v>30137.0</v>
      </c>
      <c r="E2115" s="2" t="s">
        <v>37</v>
      </c>
      <c r="F2115" s="2">
        <v>219.0</v>
      </c>
      <c r="G2115" s="2" t="s">
        <v>57</v>
      </c>
      <c r="H2115" s="2" t="s">
        <v>29</v>
      </c>
      <c r="I2115" s="2" t="s">
        <v>25</v>
      </c>
      <c r="J2115" s="2" t="str">
        <f t="array" ref="J2115">XLOOKUP('Transaction Data'!$G2115,Product_Code,Biscuit_Brand)</f>
        <v>Oatmeal Cookies</v>
      </c>
      <c r="K2115" s="2">
        <f t="array" ref="K2115">XLOOKUP('Transaction Data'!$G2115,Product_Code,Cost)</f>
        <v>19</v>
      </c>
      <c r="L2115" s="2">
        <f t="array" ref="L2115">XLOOKUP('Transaction Data'!$G2115,Product_Code,Unit_Price)</f>
        <v>23</v>
      </c>
      <c r="M2115" s="3">
        <f>'Transaction Data'!$F2115*'Transaction Data'!$K2115</f>
        <v>4161</v>
      </c>
      <c r="N2115" s="3">
        <f>'Transaction Data'!$F2115*'Transaction Data'!$L2115</f>
        <v>5037</v>
      </c>
      <c r="O2115" s="3">
        <f>'Transaction Data'!$N2115-'Transaction Data'!$M2115</f>
        <v>876</v>
      </c>
      <c r="P2115" s="2">
        <f>DATEDIF('Transaction Data'!$D2115,'Transaction Data'!$A2115,"y")</f>
        <v>41</v>
      </c>
      <c r="Q2115" s="2" t="str">
        <f>FLOOR('Transaction Data'!$P2115,15)&amp;"-"&amp;FLOOR('Transaction Data'!$P2115,15)+14</f>
        <v>30-44</v>
      </c>
      <c r="R2115" s="2" t="str">
        <f>IF('Transaction Data'!$L2115&lt;=10,"Less Expensive","Expensive")</f>
        <v>Expensive</v>
      </c>
      <c r="S2115" s="4">
        <f>WEEKDAY('Transaction Data'!$A2115)</f>
        <v>2</v>
      </c>
      <c r="T2115" s="2" t="str">
        <f>IF(WEEKDAY('Transaction Data'!$A2115,2)&lt;6,"Weekday","Weekend")</f>
        <v>Weekday</v>
      </c>
    </row>
    <row r="2116" ht="15.75" customHeight="1">
      <c r="A2116" s="1">
        <v>45345.0</v>
      </c>
      <c r="B2116" s="2" t="s">
        <v>2074</v>
      </c>
      <c r="C2116" s="2" t="s">
        <v>41</v>
      </c>
      <c r="D2116" s="1">
        <v>33218.0</v>
      </c>
      <c r="E2116" s="2" t="s">
        <v>27</v>
      </c>
      <c r="F2116" s="2">
        <v>438.0</v>
      </c>
      <c r="G2116" s="2" t="s">
        <v>33</v>
      </c>
      <c r="H2116" s="2" t="s">
        <v>29</v>
      </c>
      <c r="I2116" s="2" t="s">
        <v>25</v>
      </c>
      <c r="J2116" s="2" t="str">
        <f t="array" ref="J2116">XLOOKUP('Transaction Data'!$G2116,Product_Code,Biscuit_Brand)</f>
        <v>Caramel Biscuits</v>
      </c>
      <c r="K2116" s="2">
        <f t="array" ref="K2116">XLOOKUP('Transaction Data'!$G2116,Product_Code,Cost)</f>
        <v>18</v>
      </c>
      <c r="L2116" s="2">
        <f t="array" ref="L2116">XLOOKUP('Transaction Data'!$G2116,Product_Code,Unit_Price)</f>
        <v>22</v>
      </c>
      <c r="M2116" s="3">
        <f>'Transaction Data'!$F2116*'Transaction Data'!$K2116</f>
        <v>7884</v>
      </c>
      <c r="N2116" s="3">
        <f>'Transaction Data'!$F2116*'Transaction Data'!$L2116</f>
        <v>9636</v>
      </c>
      <c r="O2116" s="3">
        <f>'Transaction Data'!$N2116-'Transaction Data'!$M2116</f>
        <v>1752</v>
      </c>
      <c r="P2116" s="2">
        <f>DATEDIF('Transaction Data'!$D2116,'Transaction Data'!$A2116,"y")</f>
        <v>33</v>
      </c>
      <c r="Q2116" s="2" t="str">
        <f>FLOOR('Transaction Data'!$P2116,15)&amp;"-"&amp;FLOOR('Transaction Data'!$P2116,15)+14</f>
        <v>30-44</v>
      </c>
      <c r="R2116" s="2" t="str">
        <f>IF('Transaction Data'!$L2116&lt;=10,"Less Expensive","Expensive")</f>
        <v>Expensive</v>
      </c>
      <c r="S2116" s="4">
        <f>WEEKDAY('Transaction Data'!$A2116)</f>
        <v>6</v>
      </c>
      <c r="T2116" s="2" t="str">
        <f>IF(WEEKDAY('Transaction Data'!$A2116,2)&lt;6,"Weekday","Weekend")</f>
        <v>Weekday</v>
      </c>
    </row>
    <row r="2117" ht="15.75" customHeight="1">
      <c r="A2117" s="1">
        <v>45389.0</v>
      </c>
      <c r="B2117" s="2" t="s">
        <v>2075</v>
      </c>
      <c r="C2117" s="2" t="s">
        <v>41</v>
      </c>
      <c r="D2117" s="1">
        <v>20533.0</v>
      </c>
      <c r="E2117" s="2" t="s">
        <v>37</v>
      </c>
      <c r="F2117" s="2">
        <v>151.0</v>
      </c>
      <c r="G2117" s="2" t="s">
        <v>55</v>
      </c>
      <c r="H2117" s="2" t="s">
        <v>34</v>
      </c>
      <c r="I2117" s="2" t="s">
        <v>25</v>
      </c>
      <c r="J2117" s="2" t="str">
        <f t="array" ref="J2117">XLOOKUP('Transaction Data'!$G2117,Product_Code,Biscuit_Brand)</f>
        <v>Vanilla Wafers</v>
      </c>
      <c r="K2117" s="2">
        <f t="array" ref="K2117">XLOOKUP('Transaction Data'!$G2117,Product_Code,Cost)</f>
        <v>18</v>
      </c>
      <c r="L2117" s="2">
        <f t="array" ref="L2117">XLOOKUP('Transaction Data'!$G2117,Product_Code,Unit_Price)</f>
        <v>36</v>
      </c>
      <c r="M2117" s="3">
        <f>'Transaction Data'!$F2117*'Transaction Data'!$K2117</f>
        <v>2718</v>
      </c>
      <c r="N2117" s="3">
        <f>'Transaction Data'!$F2117*'Transaction Data'!$L2117</f>
        <v>5436</v>
      </c>
      <c r="O2117" s="3">
        <f>'Transaction Data'!$N2117-'Transaction Data'!$M2117</f>
        <v>2718</v>
      </c>
      <c r="P2117" s="2">
        <f>DATEDIF('Transaction Data'!$D2117,'Transaction Data'!$A2117,"y")</f>
        <v>68</v>
      </c>
      <c r="Q2117" s="2" t="str">
        <f>FLOOR('Transaction Data'!$P2117,15)&amp;"-"&amp;FLOOR('Transaction Data'!$P2117,15)+14</f>
        <v>60-74</v>
      </c>
      <c r="R2117" s="2" t="str">
        <f>IF('Transaction Data'!$L2117&lt;=10,"Less Expensive","Expensive")</f>
        <v>Expensive</v>
      </c>
      <c r="S2117" s="4">
        <f>WEEKDAY('Transaction Data'!$A2117)</f>
        <v>1</v>
      </c>
      <c r="T2117" s="2" t="str">
        <f>IF(WEEKDAY('Transaction Data'!$A2117,2)&lt;6,"Weekday","Weekend")</f>
        <v>Weekend</v>
      </c>
    </row>
    <row r="2118" ht="15.75" customHeight="1">
      <c r="A2118" s="1">
        <v>45416.0</v>
      </c>
      <c r="B2118" s="2" t="s">
        <v>2076</v>
      </c>
      <c r="C2118" s="2" t="s">
        <v>32</v>
      </c>
      <c r="D2118" s="1">
        <v>25231.0</v>
      </c>
      <c r="E2118" s="2" t="s">
        <v>37</v>
      </c>
      <c r="F2118" s="2">
        <v>422.0</v>
      </c>
      <c r="G2118" s="2" t="s">
        <v>28</v>
      </c>
      <c r="H2118" s="2" t="s">
        <v>24</v>
      </c>
      <c r="I2118" s="2" t="s">
        <v>25</v>
      </c>
      <c r="J2118" s="2" t="str">
        <f t="array" ref="J2118">XLOOKUP('Transaction Data'!$G2118,Product_Code,Biscuit_Brand)</f>
        <v>Shortbread</v>
      </c>
      <c r="K2118" s="2">
        <f t="array" ref="K2118">XLOOKUP('Transaction Data'!$G2118,Product_Code,Cost)</f>
        <v>10</v>
      </c>
      <c r="L2118" s="2">
        <f t="array" ref="L2118">XLOOKUP('Transaction Data'!$G2118,Product_Code,Unit_Price)</f>
        <v>45</v>
      </c>
      <c r="M2118" s="3">
        <f>'Transaction Data'!$F2118*'Transaction Data'!$K2118</f>
        <v>4220</v>
      </c>
      <c r="N2118" s="3">
        <f>'Transaction Data'!$F2118*'Transaction Data'!$L2118</f>
        <v>18990</v>
      </c>
      <c r="O2118" s="3">
        <f>'Transaction Data'!$N2118-'Transaction Data'!$M2118</f>
        <v>14770</v>
      </c>
      <c r="P2118" s="2">
        <f>DATEDIF('Transaction Data'!$D2118,'Transaction Data'!$A2118,"y")</f>
        <v>55</v>
      </c>
      <c r="Q2118" s="2" t="str">
        <f>FLOOR('Transaction Data'!$P2118,15)&amp;"-"&amp;FLOOR('Transaction Data'!$P2118,15)+14</f>
        <v>45-59</v>
      </c>
      <c r="R2118" s="2" t="str">
        <f>IF('Transaction Data'!$L2118&lt;=10,"Less Expensive","Expensive")</f>
        <v>Expensive</v>
      </c>
      <c r="S2118" s="4">
        <f>WEEKDAY('Transaction Data'!$A2118)</f>
        <v>7</v>
      </c>
      <c r="T2118" s="2" t="str">
        <f>IF(WEEKDAY('Transaction Data'!$A2118,2)&lt;6,"Weekday","Weekend")</f>
        <v>Weekend</v>
      </c>
    </row>
    <row r="2119" ht="15.75" customHeight="1">
      <c r="A2119" s="1">
        <v>45477.0</v>
      </c>
      <c r="B2119" s="2" t="s">
        <v>2077</v>
      </c>
      <c r="C2119" s="2" t="s">
        <v>54</v>
      </c>
      <c r="D2119" s="1">
        <v>34267.0</v>
      </c>
      <c r="E2119" s="2" t="s">
        <v>37</v>
      </c>
      <c r="F2119" s="2">
        <v>181.0</v>
      </c>
      <c r="G2119" s="2" t="s">
        <v>33</v>
      </c>
      <c r="H2119" s="2" t="s">
        <v>42</v>
      </c>
      <c r="I2119" s="2" t="s">
        <v>25</v>
      </c>
      <c r="J2119" s="2" t="str">
        <f t="array" ref="J2119">XLOOKUP('Transaction Data'!$G2119,Product_Code,Biscuit_Brand)</f>
        <v>Caramel Biscuits</v>
      </c>
      <c r="K2119" s="2">
        <f t="array" ref="K2119">XLOOKUP('Transaction Data'!$G2119,Product_Code,Cost)</f>
        <v>18</v>
      </c>
      <c r="L2119" s="2">
        <f t="array" ref="L2119">XLOOKUP('Transaction Data'!$G2119,Product_Code,Unit_Price)</f>
        <v>22</v>
      </c>
      <c r="M2119" s="3">
        <f>'Transaction Data'!$F2119*'Transaction Data'!$K2119</f>
        <v>3258</v>
      </c>
      <c r="N2119" s="3">
        <f>'Transaction Data'!$F2119*'Transaction Data'!$L2119</f>
        <v>3982</v>
      </c>
      <c r="O2119" s="3">
        <f>'Transaction Data'!$N2119-'Transaction Data'!$M2119</f>
        <v>724</v>
      </c>
      <c r="P2119" s="2">
        <f>DATEDIF('Transaction Data'!$D2119,'Transaction Data'!$A2119,"y")</f>
        <v>30</v>
      </c>
      <c r="Q2119" s="2" t="str">
        <f>FLOOR('Transaction Data'!$P2119,15)&amp;"-"&amp;FLOOR('Transaction Data'!$P2119,15)+14</f>
        <v>30-44</v>
      </c>
      <c r="R2119" s="2" t="str">
        <f>IF('Transaction Data'!$L2119&lt;=10,"Less Expensive","Expensive")</f>
        <v>Expensive</v>
      </c>
      <c r="S2119" s="4">
        <f>WEEKDAY('Transaction Data'!$A2119)</f>
        <v>5</v>
      </c>
      <c r="T2119" s="2" t="str">
        <f>IF(WEEKDAY('Transaction Data'!$A2119,2)&lt;6,"Weekday","Weekend")</f>
        <v>Weekday</v>
      </c>
    </row>
    <row r="2120" ht="15.75" customHeight="1">
      <c r="A2120" s="1">
        <v>45407.0</v>
      </c>
      <c r="B2120" s="2" t="s">
        <v>2078</v>
      </c>
      <c r="C2120" s="2" t="s">
        <v>72</v>
      </c>
      <c r="D2120" s="1">
        <v>16071.0</v>
      </c>
      <c r="E2120" s="2" t="s">
        <v>37</v>
      </c>
      <c r="F2120" s="2">
        <v>85.0</v>
      </c>
      <c r="G2120" s="2" t="s">
        <v>44</v>
      </c>
      <c r="H2120" s="2" t="s">
        <v>45</v>
      </c>
      <c r="I2120" s="2" t="s">
        <v>25</v>
      </c>
      <c r="J2120" s="2" t="str">
        <f t="array" ref="J2120">XLOOKUP('Transaction Data'!$G2120,Product_Code,Biscuit_Brand)</f>
        <v>Butter Crunch</v>
      </c>
      <c r="K2120" s="2">
        <f t="array" ref="K2120">XLOOKUP('Transaction Data'!$G2120,Product_Code,Cost)</f>
        <v>10</v>
      </c>
      <c r="L2120" s="2">
        <f t="array" ref="L2120">XLOOKUP('Transaction Data'!$G2120,Product_Code,Unit_Price)</f>
        <v>11</v>
      </c>
      <c r="M2120" s="3">
        <f>'Transaction Data'!$F2120*'Transaction Data'!$K2120</f>
        <v>850</v>
      </c>
      <c r="N2120" s="3">
        <f>'Transaction Data'!$F2120*'Transaction Data'!$L2120</f>
        <v>935</v>
      </c>
      <c r="O2120" s="3">
        <f>'Transaction Data'!$N2120-'Transaction Data'!$M2120</f>
        <v>85</v>
      </c>
      <c r="P2120" s="2">
        <f>DATEDIF('Transaction Data'!$D2120,'Transaction Data'!$A2120,"y")</f>
        <v>80</v>
      </c>
      <c r="Q2120" s="2" t="str">
        <f>FLOOR('Transaction Data'!$P2120,15)&amp;"-"&amp;FLOOR('Transaction Data'!$P2120,15)+14</f>
        <v>75-89</v>
      </c>
      <c r="R2120" s="2" t="str">
        <f>IF('Transaction Data'!$L2120&lt;=10,"Less Expensive","Expensive")</f>
        <v>Expensive</v>
      </c>
      <c r="S2120" s="4">
        <f>WEEKDAY('Transaction Data'!$A2120)</f>
        <v>5</v>
      </c>
      <c r="T2120" s="2" t="str">
        <f>IF(WEEKDAY('Transaction Data'!$A2120,2)&lt;6,"Weekday","Weekend")</f>
        <v>Weekday</v>
      </c>
    </row>
    <row r="2121" ht="15.75" customHeight="1">
      <c r="A2121" s="1">
        <v>45431.0</v>
      </c>
      <c r="B2121" s="2" t="s">
        <v>2079</v>
      </c>
      <c r="C2121" s="2" t="s">
        <v>78</v>
      </c>
      <c r="D2121" s="1">
        <v>35995.0</v>
      </c>
      <c r="E2121" s="2" t="s">
        <v>37</v>
      </c>
      <c r="F2121" s="2">
        <v>126.0</v>
      </c>
      <c r="G2121" s="2" t="s">
        <v>28</v>
      </c>
      <c r="H2121" s="2" t="s">
        <v>24</v>
      </c>
      <c r="I2121" s="2" t="s">
        <v>25</v>
      </c>
      <c r="J2121" s="2" t="str">
        <f t="array" ref="J2121">XLOOKUP('Transaction Data'!$G2121,Product_Code,Biscuit_Brand)</f>
        <v>Shortbread</v>
      </c>
      <c r="K2121" s="2">
        <f t="array" ref="K2121">XLOOKUP('Transaction Data'!$G2121,Product_Code,Cost)</f>
        <v>10</v>
      </c>
      <c r="L2121" s="2">
        <f t="array" ref="L2121">XLOOKUP('Transaction Data'!$G2121,Product_Code,Unit_Price)</f>
        <v>45</v>
      </c>
      <c r="M2121" s="3">
        <f>'Transaction Data'!$F2121*'Transaction Data'!$K2121</f>
        <v>1260</v>
      </c>
      <c r="N2121" s="3">
        <f>'Transaction Data'!$F2121*'Transaction Data'!$L2121</f>
        <v>5670</v>
      </c>
      <c r="O2121" s="3">
        <f>'Transaction Data'!$N2121-'Transaction Data'!$M2121</f>
        <v>4410</v>
      </c>
      <c r="P2121" s="2">
        <f>DATEDIF('Transaction Data'!$D2121,'Transaction Data'!$A2121,"y")</f>
        <v>25</v>
      </c>
      <c r="Q2121" s="2" t="str">
        <f>FLOOR('Transaction Data'!$P2121,15)&amp;"-"&amp;FLOOR('Transaction Data'!$P2121,15)+14</f>
        <v>15-29</v>
      </c>
      <c r="R2121" s="2" t="str">
        <f>IF('Transaction Data'!$L2121&lt;=10,"Less Expensive","Expensive")</f>
        <v>Expensive</v>
      </c>
      <c r="S2121" s="4">
        <f>WEEKDAY('Transaction Data'!$A2121)</f>
        <v>1</v>
      </c>
      <c r="T2121" s="2" t="str">
        <f>IF(WEEKDAY('Transaction Data'!$A2121,2)&lt;6,"Weekday","Weekend")</f>
        <v>Weekend</v>
      </c>
    </row>
    <row r="2122" ht="15.75" customHeight="1">
      <c r="A2122" s="1">
        <v>45503.0</v>
      </c>
      <c r="B2122" s="2" t="s">
        <v>2080</v>
      </c>
      <c r="C2122" s="2" t="s">
        <v>51</v>
      </c>
      <c r="D2122" s="1">
        <v>38110.0</v>
      </c>
      <c r="E2122" s="2" t="s">
        <v>63</v>
      </c>
      <c r="F2122" s="2">
        <v>73.0</v>
      </c>
      <c r="G2122" s="2" t="s">
        <v>60</v>
      </c>
      <c r="H2122" s="2" t="s">
        <v>29</v>
      </c>
      <c r="I2122" s="2" t="s">
        <v>25</v>
      </c>
      <c r="J2122" s="2" t="str">
        <f t="array" ref="J2122">XLOOKUP('Transaction Data'!$G2122,Product_Code,Biscuit_Brand)</f>
        <v>Peanut Butter Bites</v>
      </c>
      <c r="K2122" s="2">
        <f t="array" ref="K2122">XLOOKUP('Transaction Data'!$G2122,Product_Code,Cost)</f>
        <v>5</v>
      </c>
      <c r="L2122" s="2">
        <f t="array" ref="L2122">XLOOKUP('Transaction Data'!$G2122,Product_Code,Unit_Price)</f>
        <v>7</v>
      </c>
      <c r="M2122" s="3">
        <f>'Transaction Data'!$F2122*'Transaction Data'!$K2122</f>
        <v>365</v>
      </c>
      <c r="N2122" s="3">
        <f>'Transaction Data'!$F2122*'Transaction Data'!$L2122</f>
        <v>511</v>
      </c>
      <c r="O2122" s="3">
        <f>'Transaction Data'!$N2122-'Transaction Data'!$M2122</f>
        <v>146</v>
      </c>
      <c r="P2122" s="2">
        <f>DATEDIF('Transaction Data'!$D2122,'Transaction Data'!$A2122,"y")</f>
        <v>20</v>
      </c>
      <c r="Q2122" s="2" t="str">
        <f>FLOOR('Transaction Data'!$P2122,15)&amp;"-"&amp;FLOOR('Transaction Data'!$P2122,15)+14</f>
        <v>15-29</v>
      </c>
      <c r="R2122" s="2" t="str">
        <f>IF('Transaction Data'!$L2122&lt;=10,"Less Expensive","Expensive")</f>
        <v>Less Expensive</v>
      </c>
      <c r="S2122" s="4">
        <f>WEEKDAY('Transaction Data'!$A2122)</f>
        <v>3</v>
      </c>
      <c r="T2122" s="2" t="str">
        <f>IF(WEEKDAY('Transaction Data'!$A2122,2)&lt;6,"Weekday","Weekend")</f>
        <v>Weekday</v>
      </c>
    </row>
    <row r="2123" ht="15.75" customHeight="1">
      <c r="A2123" s="1">
        <v>45480.0</v>
      </c>
      <c r="B2123" s="2" t="s">
        <v>2081</v>
      </c>
      <c r="C2123" s="2" t="s">
        <v>47</v>
      </c>
      <c r="D2123" s="1">
        <v>34897.0</v>
      </c>
      <c r="E2123" s="2" t="s">
        <v>22</v>
      </c>
      <c r="F2123" s="2">
        <v>246.0</v>
      </c>
      <c r="G2123" s="2" t="s">
        <v>55</v>
      </c>
      <c r="H2123" s="2" t="s">
        <v>42</v>
      </c>
      <c r="I2123" s="2" t="s">
        <v>25</v>
      </c>
      <c r="J2123" s="2" t="str">
        <f t="array" ref="J2123">XLOOKUP('Transaction Data'!$G2123,Product_Code,Biscuit_Brand)</f>
        <v>Vanilla Wafers</v>
      </c>
      <c r="K2123" s="2">
        <f t="array" ref="K2123">XLOOKUP('Transaction Data'!$G2123,Product_Code,Cost)</f>
        <v>18</v>
      </c>
      <c r="L2123" s="2">
        <f t="array" ref="L2123">XLOOKUP('Transaction Data'!$G2123,Product_Code,Unit_Price)</f>
        <v>36</v>
      </c>
      <c r="M2123" s="3">
        <f>'Transaction Data'!$F2123*'Transaction Data'!$K2123</f>
        <v>4428</v>
      </c>
      <c r="N2123" s="3">
        <f>'Transaction Data'!$F2123*'Transaction Data'!$L2123</f>
        <v>8856</v>
      </c>
      <c r="O2123" s="3">
        <f>'Transaction Data'!$N2123-'Transaction Data'!$M2123</f>
        <v>4428</v>
      </c>
      <c r="P2123" s="2">
        <f>DATEDIF('Transaction Data'!$D2123,'Transaction Data'!$A2123,"y")</f>
        <v>28</v>
      </c>
      <c r="Q2123" s="2" t="str">
        <f>FLOOR('Transaction Data'!$P2123,15)&amp;"-"&amp;FLOOR('Transaction Data'!$P2123,15)+14</f>
        <v>15-29</v>
      </c>
      <c r="R2123" s="2" t="str">
        <f>IF('Transaction Data'!$L2123&lt;=10,"Less Expensive","Expensive")</f>
        <v>Expensive</v>
      </c>
      <c r="S2123" s="4">
        <f>WEEKDAY('Transaction Data'!$A2123)</f>
        <v>1</v>
      </c>
      <c r="T2123" s="2" t="str">
        <f>IF(WEEKDAY('Transaction Data'!$A2123,2)&lt;6,"Weekday","Weekend")</f>
        <v>Weekend</v>
      </c>
    </row>
    <row r="2124" ht="15.75" customHeight="1">
      <c r="A2124" s="1">
        <v>45345.0</v>
      </c>
      <c r="B2124" s="2" t="s">
        <v>2082</v>
      </c>
      <c r="C2124" s="2" t="s">
        <v>41</v>
      </c>
      <c r="D2124" s="1">
        <v>16613.0</v>
      </c>
      <c r="E2124" s="2" t="s">
        <v>37</v>
      </c>
      <c r="F2124" s="2">
        <v>354.0</v>
      </c>
      <c r="G2124" s="2" t="s">
        <v>33</v>
      </c>
      <c r="H2124" s="2" t="s">
        <v>45</v>
      </c>
      <c r="I2124" s="2" t="s">
        <v>25</v>
      </c>
      <c r="J2124" s="2" t="str">
        <f t="array" ref="J2124">XLOOKUP('Transaction Data'!$G2124,Product_Code,Biscuit_Brand)</f>
        <v>Caramel Biscuits</v>
      </c>
      <c r="K2124" s="2">
        <f t="array" ref="K2124">XLOOKUP('Transaction Data'!$G2124,Product_Code,Cost)</f>
        <v>18</v>
      </c>
      <c r="L2124" s="2">
        <f t="array" ref="L2124">XLOOKUP('Transaction Data'!$G2124,Product_Code,Unit_Price)</f>
        <v>22</v>
      </c>
      <c r="M2124" s="3">
        <f>'Transaction Data'!$F2124*'Transaction Data'!$K2124</f>
        <v>6372</v>
      </c>
      <c r="N2124" s="3">
        <f>'Transaction Data'!$F2124*'Transaction Data'!$L2124</f>
        <v>7788</v>
      </c>
      <c r="O2124" s="3">
        <f>'Transaction Data'!$N2124-'Transaction Data'!$M2124</f>
        <v>1416</v>
      </c>
      <c r="P2124" s="2">
        <f>DATEDIF('Transaction Data'!$D2124,'Transaction Data'!$A2124,"y")</f>
        <v>78</v>
      </c>
      <c r="Q2124" s="2" t="str">
        <f>FLOOR('Transaction Data'!$P2124,15)&amp;"-"&amp;FLOOR('Transaction Data'!$P2124,15)+14</f>
        <v>75-89</v>
      </c>
      <c r="R2124" s="2" t="str">
        <f>IF('Transaction Data'!$L2124&lt;=10,"Less Expensive","Expensive")</f>
        <v>Expensive</v>
      </c>
      <c r="S2124" s="4">
        <f>WEEKDAY('Transaction Data'!$A2124)</f>
        <v>6</v>
      </c>
      <c r="T2124" s="2" t="str">
        <f>IF(WEEKDAY('Transaction Data'!$A2124,2)&lt;6,"Weekday","Weekend")</f>
        <v>Weekday</v>
      </c>
    </row>
    <row r="2125" ht="15.75" customHeight="1">
      <c r="A2125" s="1">
        <v>45346.0</v>
      </c>
      <c r="B2125" s="2" t="s">
        <v>2083</v>
      </c>
      <c r="C2125" s="2" t="s">
        <v>21</v>
      </c>
      <c r="D2125" s="1">
        <v>32660.0</v>
      </c>
      <c r="E2125" s="2" t="s">
        <v>63</v>
      </c>
      <c r="F2125" s="2">
        <v>143.0</v>
      </c>
      <c r="G2125" s="2" t="s">
        <v>48</v>
      </c>
      <c r="H2125" s="2" t="s">
        <v>24</v>
      </c>
      <c r="I2125" s="2" t="s">
        <v>25</v>
      </c>
      <c r="J2125" s="2" t="str">
        <f t="array" ref="J2125">XLOOKUP('Transaction Data'!$G2125,Product_Code,Biscuit_Brand)</f>
        <v>Lemon Crisps</v>
      </c>
      <c r="K2125" s="2">
        <f t="array" ref="K2125">XLOOKUP('Transaction Data'!$G2125,Product_Code,Cost)</f>
        <v>7</v>
      </c>
      <c r="L2125" s="2">
        <f t="array" ref="L2125">XLOOKUP('Transaction Data'!$G2125,Product_Code,Unit_Price)</f>
        <v>9</v>
      </c>
      <c r="M2125" s="3">
        <f>'Transaction Data'!$F2125*'Transaction Data'!$K2125</f>
        <v>1001</v>
      </c>
      <c r="N2125" s="3">
        <f>'Transaction Data'!$F2125*'Transaction Data'!$L2125</f>
        <v>1287</v>
      </c>
      <c r="O2125" s="3">
        <f>'Transaction Data'!$N2125-'Transaction Data'!$M2125</f>
        <v>286</v>
      </c>
      <c r="P2125" s="2">
        <f>DATEDIF('Transaction Data'!$D2125,'Transaction Data'!$A2125,"y")</f>
        <v>34</v>
      </c>
      <c r="Q2125" s="2" t="str">
        <f>FLOOR('Transaction Data'!$P2125,15)&amp;"-"&amp;FLOOR('Transaction Data'!$P2125,15)+14</f>
        <v>30-44</v>
      </c>
      <c r="R2125" s="2" t="str">
        <f>IF('Transaction Data'!$L2125&lt;=10,"Less Expensive","Expensive")</f>
        <v>Less Expensive</v>
      </c>
      <c r="S2125" s="4">
        <f>WEEKDAY('Transaction Data'!$A2125)</f>
        <v>7</v>
      </c>
      <c r="T2125" s="2" t="str">
        <f>IF(WEEKDAY('Transaction Data'!$A2125,2)&lt;6,"Weekday","Weekend")</f>
        <v>Weekend</v>
      </c>
    </row>
    <row r="2126" ht="15.75" customHeight="1">
      <c r="A2126" s="1">
        <v>45440.0</v>
      </c>
      <c r="B2126" s="2" t="s">
        <v>2084</v>
      </c>
      <c r="C2126" s="2" t="s">
        <v>65</v>
      </c>
      <c r="D2126" s="1">
        <v>27949.0</v>
      </c>
      <c r="E2126" s="2" t="s">
        <v>27</v>
      </c>
      <c r="F2126" s="2">
        <v>317.0</v>
      </c>
      <c r="G2126" s="2" t="s">
        <v>57</v>
      </c>
      <c r="H2126" s="2" t="s">
        <v>29</v>
      </c>
      <c r="I2126" s="2" t="s">
        <v>25</v>
      </c>
      <c r="J2126" s="2" t="str">
        <f t="array" ref="J2126">XLOOKUP('Transaction Data'!$G2126,Product_Code,Biscuit_Brand)</f>
        <v>Oatmeal Cookies</v>
      </c>
      <c r="K2126" s="2">
        <f t="array" ref="K2126">XLOOKUP('Transaction Data'!$G2126,Product_Code,Cost)</f>
        <v>19</v>
      </c>
      <c r="L2126" s="2">
        <f t="array" ref="L2126">XLOOKUP('Transaction Data'!$G2126,Product_Code,Unit_Price)</f>
        <v>23</v>
      </c>
      <c r="M2126" s="3">
        <f>'Transaction Data'!$F2126*'Transaction Data'!$K2126</f>
        <v>6023</v>
      </c>
      <c r="N2126" s="3">
        <f>'Transaction Data'!$F2126*'Transaction Data'!$L2126</f>
        <v>7291</v>
      </c>
      <c r="O2126" s="3">
        <f>'Transaction Data'!$N2126-'Transaction Data'!$M2126</f>
        <v>1268</v>
      </c>
      <c r="P2126" s="2">
        <f>DATEDIF('Transaction Data'!$D2126,'Transaction Data'!$A2126,"y")</f>
        <v>47</v>
      </c>
      <c r="Q2126" s="2" t="str">
        <f>FLOOR('Transaction Data'!$P2126,15)&amp;"-"&amp;FLOOR('Transaction Data'!$P2126,15)+14</f>
        <v>45-59</v>
      </c>
      <c r="R2126" s="2" t="str">
        <f>IF('Transaction Data'!$L2126&lt;=10,"Less Expensive","Expensive")</f>
        <v>Expensive</v>
      </c>
      <c r="S2126" s="4">
        <f>WEEKDAY('Transaction Data'!$A2126)</f>
        <v>3</v>
      </c>
      <c r="T2126" s="2" t="str">
        <f>IF(WEEKDAY('Transaction Data'!$A2126,2)&lt;6,"Weekday","Weekend")</f>
        <v>Weekday</v>
      </c>
    </row>
    <row r="2127" ht="15.75" customHeight="1">
      <c r="A2127" s="1">
        <v>45295.0</v>
      </c>
      <c r="B2127" s="2" t="s">
        <v>2085</v>
      </c>
      <c r="C2127" s="2" t="s">
        <v>47</v>
      </c>
      <c r="D2127" s="1">
        <v>36654.0</v>
      </c>
      <c r="E2127" s="2" t="s">
        <v>37</v>
      </c>
      <c r="F2127" s="2">
        <v>209.0</v>
      </c>
      <c r="G2127" s="2" t="s">
        <v>55</v>
      </c>
      <c r="H2127" s="2" t="s">
        <v>29</v>
      </c>
      <c r="I2127" s="2" t="s">
        <v>25</v>
      </c>
      <c r="J2127" s="2" t="str">
        <f t="array" ref="J2127">XLOOKUP('Transaction Data'!$G2127,Product_Code,Biscuit_Brand)</f>
        <v>Vanilla Wafers</v>
      </c>
      <c r="K2127" s="2">
        <f t="array" ref="K2127">XLOOKUP('Transaction Data'!$G2127,Product_Code,Cost)</f>
        <v>18</v>
      </c>
      <c r="L2127" s="2">
        <f t="array" ref="L2127">XLOOKUP('Transaction Data'!$G2127,Product_Code,Unit_Price)</f>
        <v>36</v>
      </c>
      <c r="M2127" s="3">
        <f>'Transaction Data'!$F2127*'Transaction Data'!$K2127</f>
        <v>3762</v>
      </c>
      <c r="N2127" s="3">
        <f>'Transaction Data'!$F2127*'Transaction Data'!$L2127</f>
        <v>7524</v>
      </c>
      <c r="O2127" s="3">
        <f>'Transaction Data'!$N2127-'Transaction Data'!$M2127</f>
        <v>3762</v>
      </c>
      <c r="P2127" s="2">
        <f>DATEDIF('Transaction Data'!$D2127,'Transaction Data'!$A2127,"y")</f>
        <v>23</v>
      </c>
      <c r="Q2127" s="2" t="str">
        <f>FLOOR('Transaction Data'!$P2127,15)&amp;"-"&amp;FLOOR('Transaction Data'!$P2127,15)+14</f>
        <v>15-29</v>
      </c>
      <c r="R2127" s="2" t="str">
        <f>IF('Transaction Data'!$L2127&lt;=10,"Less Expensive","Expensive")</f>
        <v>Expensive</v>
      </c>
      <c r="S2127" s="4">
        <f>WEEKDAY('Transaction Data'!$A2127)</f>
        <v>5</v>
      </c>
      <c r="T2127" s="2" t="str">
        <f>IF(WEEKDAY('Transaction Data'!$A2127,2)&lt;6,"Weekday","Weekend")</f>
        <v>Weekday</v>
      </c>
    </row>
    <row r="2128" ht="15.75" customHeight="1">
      <c r="A2128" s="1">
        <v>45377.0</v>
      </c>
      <c r="B2128" s="2" t="s">
        <v>2086</v>
      </c>
      <c r="C2128" s="2" t="s">
        <v>47</v>
      </c>
      <c r="D2128" s="1">
        <v>19227.0</v>
      </c>
      <c r="E2128" s="2" t="s">
        <v>27</v>
      </c>
      <c r="F2128" s="2">
        <v>221.0</v>
      </c>
      <c r="G2128" s="2" t="s">
        <v>60</v>
      </c>
      <c r="H2128" s="2" t="s">
        <v>34</v>
      </c>
      <c r="I2128" s="2" t="s">
        <v>25</v>
      </c>
      <c r="J2128" s="2" t="str">
        <f t="array" ref="J2128">XLOOKUP('Transaction Data'!$G2128,Product_Code,Biscuit_Brand)</f>
        <v>Peanut Butter Bites</v>
      </c>
      <c r="K2128" s="2">
        <f t="array" ref="K2128">XLOOKUP('Transaction Data'!$G2128,Product_Code,Cost)</f>
        <v>5</v>
      </c>
      <c r="L2128" s="2">
        <f t="array" ref="L2128">XLOOKUP('Transaction Data'!$G2128,Product_Code,Unit_Price)</f>
        <v>7</v>
      </c>
      <c r="M2128" s="3">
        <f>'Transaction Data'!$F2128*'Transaction Data'!$K2128</f>
        <v>1105</v>
      </c>
      <c r="N2128" s="3">
        <f>'Transaction Data'!$F2128*'Transaction Data'!$L2128</f>
        <v>1547</v>
      </c>
      <c r="O2128" s="3">
        <f>'Transaction Data'!$N2128-'Transaction Data'!$M2128</f>
        <v>442</v>
      </c>
      <c r="P2128" s="2">
        <f>DATEDIF('Transaction Data'!$D2128,'Transaction Data'!$A2128,"y")</f>
        <v>71</v>
      </c>
      <c r="Q2128" s="2" t="str">
        <f>FLOOR('Transaction Data'!$P2128,15)&amp;"-"&amp;FLOOR('Transaction Data'!$P2128,15)+14</f>
        <v>60-74</v>
      </c>
      <c r="R2128" s="2" t="str">
        <f>IF('Transaction Data'!$L2128&lt;=10,"Less Expensive","Expensive")</f>
        <v>Less Expensive</v>
      </c>
      <c r="S2128" s="4">
        <f>WEEKDAY('Transaction Data'!$A2128)</f>
        <v>3</v>
      </c>
      <c r="T2128" s="2" t="str">
        <f>IF(WEEKDAY('Transaction Data'!$A2128,2)&lt;6,"Weekday","Weekend")</f>
        <v>Weekday</v>
      </c>
    </row>
    <row r="2129" ht="15.75" customHeight="1">
      <c r="A2129" s="1">
        <v>45336.0</v>
      </c>
      <c r="B2129" s="2" t="s">
        <v>2087</v>
      </c>
      <c r="C2129" s="2" t="s">
        <v>41</v>
      </c>
      <c r="D2129" s="1">
        <v>23852.0</v>
      </c>
      <c r="E2129" s="2" t="s">
        <v>22</v>
      </c>
      <c r="F2129" s="2">
        <v>25.0</v>
      </c>
      <c r="G2129" s="2" t="s">
        <v>28</v>
      </c>
      <c r="H2129" s="2" t="s">
        <v>24</v>
      </c>
      <c r="I2129" s="2" t="s">
        <v>25</v>
      </c>
      <c r="J2129" s="2" t="str">
        <f t="array" ref="J2129">XLOOKUP('Transaction Data'!$G2129,Product_Code,Biscuit_Brand)</f>
        <v>Shortbread</v>
      </c>
      <c r="K2129" s="2">
        <f t="array" ref="K2129">XLOOKUP('Transaction Data'!$G2129,Product_Code,Cost)</f>
        <v>10</v>
      </c>
      <c r="L2129" s="2">
        <f t="array" ref="L2129">XLOOKUP('Transaction Data'!$G2129,Product_Code,Unit_Price)</f>
        <v>45</v>
      </c>
      <c r="M2129" s="3">
        <f>'Transaction Data'!$F2129*'Transaction Data'!$K2129</f>
        <v>250</v>
      </c>
      <c r="N2129" s="3">
        <f>'Transaction Data'!$F2129*'Transaction Data'!$L2129</f>
        <v>1125</v>
      </c>
      <c r="O2129" s="3">
        <f>'Transaction Data'!$N2129-'Transaction Data'!$M2129</f>
        <v>875</v>
      </c>
      <c r="P2129" s="2">
        <f>DATEDIF('Transaction Data'!$D2129,'Transaction Data'!$A2129,"y")</f>
        <v>58</v>
      </c>
      <c r="Q2129" s="2" t="str">
        <f>FLOOR('Transaction Data'!$P2129,15)&amp;"-"&amp;FLOOR('Transaction Data'!$P2129,15)+14</f>
        <v>45-59</v>
      </c>
      <c r="R2129" s="2" t="str">
        <f>IF('Transaction Data'!$L2129&lt;=10,"Less Expensive","Expensive")</f>
        <v>Expensive</v>
      </c>
      <c r="S2129" s="4">
        <f>WEEKDAY('Transaction Data'!$A2129)</f>
        <v>4</v>
      </c>
      <c r="T2129" s="2" t="str">
        <f>IF(WEEKDAY('Transaction Data'!$A2129,2)&lt;6,"Weekday","Weekend")</f>
        <v>Weekday</v>
      </c>
    </row>
    <row r="2130" ht="15.75" customHeight="1">
      <c r="A2130" s="1">
        <v>45444.0</v>
      </c>
      <c r="B2130" s="2" t="s">
        <v>2088</v>
      </c>
      <c r="C2130" s="2" t="s">
        <v>69</v>
      </c>
      <c r="D2130" s="1">
        <v>36904.0</v>
      </c>
      <c r="E2130" s="2" t="s">
        <v>22</v>
      </c>
      <c r="F2130" s="2">
        <v>171.0</v>
      </c>
      <c r="G2130" s="2" t="s">
        <v>61</v>
      </c>
      <c r="H2130" s="2" t="s">
        <v>42</v>
      </c>
      <c r="I2130" s="2" t="s">
        <v>25</v>
      </c>
      <c r="J2130" s="2" t="str">
        <f t="array" ref="J2130">XLOOKUP('Transaction Data'!$G2130,Product_Code,Biscuit_Brand)</f>
        <v>Choco Delight</v>
      </c>
      <c r="K2130" s="2">
        <f t="array" ref="K2130">XLOOKUP('Transaction Data'!$G2130,Product_Code,Cost)</f>
        <v>3</v>
      </c>
      <c r="L2130" s="2">
        <f t="array" ref="L2130">XLOOKUP('Transaction Data'!$G2130,Product_Code,Unit_Price)</f>
        <v>5</v>
      </c>
      <c r="M2130" s="3">
        <f>'Transaction Data'!$F2130*'Transaction Data'!$K2130</f>
        <v>513</v>
      </c>
      <c r="N2130" s="3">
        <f>'Transaction Data'!$F2130*'Transaction Data'!$L2130</f>
        <v>855</v>
      </c>
      <c r="O2130" s="3">
        <f>'Transaction Data'!$N2130-'Transaction Data'!$M2130</f>
        <v>342</v>
      </c>
      <c r="P2130" s="2">
        <f>DATEDIF('Transaction Data'!$D2130,'Transaction Data'!$A2130,"y")</f>
        <v>23</v>
      </c>
      <c r="Q2130" s="2" t="str">
        <f>FLOOR('Transaction Data'!$P2130,15)&amp;"-"&amp;FLOOR('Transaction Data'!$P2130,15)+14</f>
        <v>15-29</v>
      </c>
      <c r="R2130" s="2" t="str">
        <f>IF('Transaction Data'!$L2130&lt;=10,"Less Expensive","Expensive")</f>
        <v>Less Expensive</v>
      </c>
      <c r="S2130" s="4">
        <f>WEEKDAY('Transaction Data'!$A2130)</f>
        <v>7</v>
      </c>
      <c r="T2130" s="2" t="str">
        <f>IF(WEEKDAY('Transaction Data'!$A2130,2)&lt;6,"Weekday","Weekend")</f>
        <v>Weekend</v>
      </c>
    </row>
    <row r="2131" ht="15.75" customHeight="1">
      <c r="A2131" s="1">
        <v>45480.0</v>
      </c>
      <c r="B2131" s="2" t="s">
        <v>2089</v>
      </c>
      <c r="C2131" s="2" t="s">
        <v>41</v>
      </c>
      <c r="D2131" s="1">
        <v>23649.0</v>
      </c>
      <c r="E2131" s="2" t="s">
        <v>22</v>
      </c>
      <c r="F2131" s="2">
        <v>104.0</v>
      </c>
      <c r="G2131" s="2" t="s">
        <v>61</v>
      </c>
      <c r="H2131" s="2" t="s">
        <v>45</v>
      </c>
      <c r="I2131" s="2" t="s">
        <v>25</v>
      </c>
      <c r="J2131" s="2" t="str">
        <f t="array" ref="J2131">XLOOKUP('Transaction Data'!$G2131,Product_Code,Biscuit_Brand)</f>
        <v>Choco Delight</v>
      </c>
      <c r="K2131" s="2">
        <f t="array" ref="K2131">XLOOKUP('Transaction Data'!$G2131,Product_Code,Cost)</f>
        <v>3</v>
      </c>
      <c r="L2131" s="2">
        <f t="array" ref="L2131">XLOOKUP('Transaction Data'!$G2131,Product_Code,Unit_Price)</f>
        <v>5</v>
      </c>
      <c r="M2131" s="3">
        <f>'Transaction Data'!$F2131*'Transaction Data'!$K2131</f>
        <v>312</v>
      </c>
      <c r="N2131" s="3">
        <f>'Transaction Data'!$F2131*'Transaction Data'!$L2131</f>
        <v>520</v>
      </c>
      <c r="O2131" s="3">
        <f>'Transaction Data'!$N2131-'Transaction Data'!$M2131</f>
        <v>208</v>
      </c>
      <c r="P2131" s="2">
        <f>DATEDIF('Transaction Data'!$D2131,'Transaction Data'!$A2131,"y")</f>
        <v>59</v>
      </c>
      <c r="Q2131" s="2" t="str">
        <f>FLOOR('Transaction Data'!$P2131,15)&amp;"-"&amp;FLOOR('Transaction Data'!$P2131,15)+14</f>
        <v>45-59</v>
      </c>
      <c r="R2131" s="2" t="str">
        <f>IF('Transaction Data'!$L2131&lt;=10,"Less Expensive","Expensive")</f>
        <v>Less Expensive</v>
      </c>
      <c r="S2131" s="4">
        <f>WEEKDAY('Transaction Data'!$A2131)</f>
        <v>1</v>
      </c>
      <c r="T2131" s="2" t="str">
        <f>IF(WEEKDAY('Transaction Data'!$A2131,2)&lt;6,"Weekday","Weekend")</f>
        <v>Weekend</v>
      </c>
    </row>
    <row r="2132" ht="15.75" customHeight="1">
      <c r="A2132" s="1">
        <v>45376.0</v>
      </c>
      <c r="B2132" s="2" t="s">
        <v>2090</v>
      </c>
      <c r="C2132" s="2" t="s">
        <v>65</v>
      </c>
      <c r="D2132" s="1">
        <v>34354.0</v>
      </c>
      <c r="E2132" s="2" t="s">
        <v>63</v>
      </c>
      <c r="F2132" s="2">
        <v>32.0</v>
      </c>
      <c r="G2132" s="2" t="s">
        <v>61</v>
      </c>
      <c r="H2132" s="2" t="s">
        <v>24</v>
      </c>
      <c r="I2132" s="2" t="s">
        <v>25</v>
      </c>
      <c r="J2132" s="2" t="str">
        <f t="array" ref="J2132">XLOOKUP('Transaction Data'!$G2132,Product_Code,Biscuit_Brand)</f>
        <v>Choco Delight</v>
      </c>
      <c r="K2132" s="2">
        <f t="array" ref="K2132">XLOOKUP('Transaction Data'!$G2132,Product_Code,Cost)</f>
        <v>3</v>
      </c>
      <c r="L2132" s="2">
        <f t="array" ref="L2132">XLOOKUP('Transaction Data'!$G2132,Product_Code,Unit_Price)</f>
        <v>5</v>
      </c>
      <c r="M2132" s="3">
        <f>'Transaction Data'!$F2132*'Transaction Data'!$K2132</f>
        <v>96</v>
      </c>
      <c r="N2132" s="3">
        <f>'Transaction Data'!$F2132*'Transaction Data'!$L2132</f>
        <v>160</v>
      </c>
      <c r="O2132" s="3">
        <f>'Transaction Data'!$N2132-'Transaction Data'!$M2132</f>
        <v>64</v>
      </c>
      <c r="P2132" s="2">
        <f>DATEDIF('Transaction Data'!$D2132,'Transaction Data'!$A2132,"y")</f>
        <v>30</v>
      </c>
      <c r="Q2132" s="2" t="str">
        <f>FLOOR('Transaction Data'!$P2132,15)&amp;"-"&amp;FLOOR('Transaction Data'!$P2132,15)+14</f>
        <v>30-44</v>
      </c>
      <c r="R2132" s="2" t="str">
        <f>IF('Transaction Data'!$L2132&lt;=10,"Less Expensive","Expensive")</f>
        <v>Less Expensive</v>
      </c>
      <c r="S2132" s="4">
        <f>WEEKDAY('Transaction Data'!$A2132)</f>
        <v>2</v>
      </c>
      <c r="T2132" s="2" t="str">
        <f>IF(WEEKDAY('Transaction Data'!$A2132,2)&lt;6,"Weekday","Weekend")</f>
        <v>Weekday</v>
      </c>
    </row>
    <row r="2133" ht="15.75" customHeight="1">
      <c r="A2133" s="1">
        <v>45428.0</v>
      </c>
      <c r="B2133" s="2" t="s">
        <v>2091</v>
      </c>
      <c r="C2133" s="2" t="s">
        <v>54</v>
      </c>
      <c r="D2133" s="1">
        <v>36576.0</v>
      </c>
      <c r="E2133" s="2" t="s">
        <v>37</v>
      </c>
      <c r="F2133" s="2">
        <v>362.0</v>
      </c>
      <c r="G2133" s="2" t="s">
        <v>60</v>
      </c>
      <c r="H2133" s="2" t="s">
        <v>29</v>
      </c>
      <c r="I2133" s="2" t="s">
        <v>25</v>
      </c>
      <c r="J2133" s="2" t="str">
        <f t="array" ref="J2133">XLOOKUP('Transaction Data'!$G2133,Product_Code,Biscuit_Brand)</f>
        <v>Peanut Butter Bites</v>
      </c>
      <c r="K2133" s="2">
        <f t="array" ref="K2133">XLOOKUP('Transaction Data'!$G2133,Product_Code,Cost)</f>
        <v>5</v>
      </c>
      <c r="L2133" s="2">
        <f t="array" ref="L2133">XLOOKUP('Transaction Data'!$G2133,Product_Code,Unit_Price)</f>
        <v>7</v>
      </c>
      <c r="M2133" s="3">
        <f>'Transaction Data'!$F2133*'Transaction Data'!$K2133</f>
        <v>1810</v>
      </c>
      <c r="N2133" s="3">
        <f>'Transaction Data'!$F2133*'Transaction Data'!$L2133</f>
        <v>2534</v>
      </c>
      <c r="O2133" s="3">
        <f>'Transaction Data'!$N2133-'Transaction Data'!$M2133</f>
        <v>724</v>
      </c>
      <c r="P2133" s="2">
        <f>DATEDIF('Transaction Data'!$D2133,'Transaction Data'!$A2133,"y")</f>
        <v>24</v>
      </c>
      <c r="Q2133" s="2" t="str">
        <f>FLOOR('Transaction Data'!$P2133,15)&amp;"-"&amp;FLOOR('Transaction Data'!$P2133,15)+14</f>
        <v>15-29</v>
      </c>
      <c r="R2133" s="2" t="str">
        <f>IF('Transaction Data'!$L2133&lt;=10,"Less Expensive","Expensive")</f>
        <v>Less Expensive</v>
      </c>
      <c r="S2133" s="4">
        <f>WEEKDAY('Transaction Data'!$A2133)</f>
        <v>5</v>
      </c>
      <c r="T2133" s="2" t="str">
        <f>IF(WEEKDAY('Transaction Data'!$A2133,2)&lt;6,"Weekday","Weekend")</f>
        <v>Weekday</v>
      </c>
    </row>
    <row r="2134" ht="15.75" customHeight="1">
      <c r="A2134" s="1">
        <v>45444.0</v>
      </c>
      <c r="B2134" s="2" t="s">
        <v>2092</v>
      </c>
      <c r="C2134" s="2" t="s">
        <v>32</v>
      </c>
      <c r="D2134" s="1">
        <v>26061.0</v>
      </c>
      <c r="E2134" s="2" t="s">
        <v>37</v>
      </c>
      <c r="F2134" s="2">
        <v>486.0</v>
      </c>
      <c r="G2134" s="2" t="s">
        <v>23</v>
      </c>
      <c r="H2134" s="2" t="s">
        <v>42</v>
      </c>
      <c r="I2134" s="2" t="s">
        <v>30</v>
      </c>
      <c r="J2134" s="2" t="str">
        <f t="array" ref="J2134">XLOOKUP('Transaction Data'!$G2134,Product_Code,Biscuit_Brand)</f>
        <v>Cinnamon Swirls</v>
      </c>
      <c r="K2134" s="2">
        <f t="array" ref="K2134">XLOOKUP('Transaction Data'!$G2134,Product_Code,Cost)</f>
        <v>10</v>
      </c>
      <c r="L2134" s="2">
        <f t="array" ref="L2134">XLOOKUP('Transaction Data'!$G2134,Product_Code,Unit_Price)</f>
        <v>14</v>
      </c>
      <c r="M2134" s="3">
        <f>'Transaction Data'!$F2134*'Transaction Data'!$K2134</f>
        <v>4860</v>
      </c>
      <c r="N2134" s="3">
        <f>'Transaction Data'!$F2134*'Transaction Data'!$L2134</f>
        <v>6804</v>
      </c>
      <c r="O2134" s="3">
        <f>'Transaction Data'!$N2134-'Transaction Data'!$M2134</f>
        <v>1944</v>
      </c>
      <c r="P2134" s="2">
        <f>DATEDIF('Transaction Data'!$D2134,'Transaction Data'!$A2134,"y")</f>
        <v>53</v>
      </c>
      <c r="Q2134" s="2" t="str">
        <f>FLOOR('Transaction Data'!$P2134,15)&amp;"-"&amp;FLOOR('Transaction Data'!$P2134,15)+14</f>
        <v>45-59</v>
      </c>
      <c r="R2134" s="2" t="str">
        <f>IF('Transaction Data'!$L2134&lt;=10,"Less Expensive","Expensive")</f>
        <v>Expensive</v>
      </c>
      <c r="S2134" s="4">
        <f>WEEKDAY('Transaction Data'!$A2134)</f>
        <v>7</v>
      </c>
      <c r="T2134" s="2" t="str">
        <f>IF(WEEKDAY('Transaction Data'!$A2134,2)&lt;6,"Weekday","Weekend")</f>
        <v>Weekend</v>
      </c>
    </row>
    <row r="2135" ht="15.75" customHeight="1">
      <c r="A2135" s="1">
        <v>45431.0</v>
      </c>
      <c r="B2135" s="2" t="s">
        <v>2093</v>
      </c>
      <c r="C2135" s="2" t="s">
        <v>51</v>
      </c>
      <c r="D2135" s="1">
        <v>25231.0</v>
      </c>
      <c r="E2135" s="2" t="s">
        <v>27</v>
      </c>
      <c r="F2135" s="2">
        <v>444.0</v>
      </c>
      <c r="G2135" s="2" t="s">
        <v>38</v>
      </c>
      <c r="H2135" s="2" t="s">
        <v>45</v>
      </c>
      <c r="I2135" s="2" t="s">
        <v>25</v>
      </c>
      <c r="J2135" s="2" t="str">
        <f t="array" ref="J2135">XLOOKUP('Transaction Data'!$G2135,Product_Code,Biscuit_Brand)</f>
        <v>Ginger Snaps</v>
      </c>
      <c r="K2135" s="2">
        <f t="array" ref="K2135">XLOOKUP('Transaction Data'!$G2135,Product_Code,Cost)</f>
        <v>14</v>
      </c>
      <c r="L2135" s="2">
        <f t="array" ref="L2135">XLOOKUP('Transaction Data'!$G2135,Product_Code,Unit_Price)</f>
        <v>28</v>
      </c>
      <c r="M2135" s="3">
        <f>'Transaction Data'!$F2135*'Transaction Data'!$K2135</f>
        <v>6216</v>
      </c>
      <c r="N2135" s="3">
        <f>'Transaction Data'!$F2135*'Transaction Data'!$L2135</f>
        <v>12432</v>
      </c>
      <c r="O2135" s="3">
        <f>'Transaction Data'!$N2135-'Transaction Data'!$M2135</f>
        <v>6216</v>
      </c>
      <c r="P2135" s="2">
        <f>DATEDIF('Transaction Data'!$D2135,'Transaction Data'!$A2135,"y")</f>
        <v>55</v>
      </c>
      <c r="Q2135" s="2" t="str">
        <f>FLOOR('Transaction Data'!$P2135,15)&amp;"-"&amp;FLOOR('Transaction Data'!$P2135,15)+14</f>
        <v>45-59</v>
      </c>
      <c r="R2135" s="2" t="str">
        <f>IF('Transaction Data'!$L2135&lt;=10,"Less Expensive","Expensive")</f>
        <v>Expensive</v>
      </c>
      <c r="S2135" s="4">
        <f>WEEKDAY('Transaction Data'!$A2135)</f>
        <v>1</v>
      </c>
      <c r="T2135" s="2" t="str">
        <f>IF(WEEKDAY('Transaction Data'!$A2135,2)&lt;6,"Weekday","Weekend")</f>
        <v>Weekend</v>
      </c>
    </row>
    <row r="2136" ht="15.75" customHeight="1">
      <c r="A2136" s="1">
        <v>45398.0</v>
      </c>
      <c r="B2136" s="2" t="s">
        <v>2094</v>
      </c>
      <c r="C2136" s="2" t="s">
        <v>51</v>
      </c>
      <c r="D2136" s="1">
        <v>27955.0</v>
      </c>
      <c r="E2136" s="2" t="s">
        <v>37</v>
      </c>
      <c r="F2136" s="2">
        <v>381.0</v>
      </c>
      <c r="G2136" s="2" t="s">
        <v>57</v>
      </c>
      <c r="H2136" s="2" t="s">
        <v>24</v>
      </c>
      <c r="I2136" s="2" t="s">
        <v>25</v>
      </c>
      <c r="J2136" s="2" t="str">
        <f t="array" ref="J2136">XLOOKUP('Transaction Data'!$G2136,Product_Code,Biscuit_Brand)</f>
        <v>Oatmeal Cookies</v>
      </c>
      <c r="K2136" s="2">
        <f t="array" ref="K2136">XLOOKUP('Transaction Data'!$G2136,Product_Code,Cost)</f>
        <v>19</v>
      </c>
      <c r="L2136" s="2">
        <f t="array" ref="L2136">XLOOKUP('Transaction Data'!$G2136,Product_Code,Unit_Price)</f>
        <v>23</v>
      </c>
      <c r="M2136" s="3">
        <f>'Transaction Data'!$F2136*'Transaction Data'!$K2136</f>
        <v>7239</v>
      </c>
      <c r="N2136" s="3">
        <f>'Transaction Data'!$F2136*'Transaction Data'!$L2136</f>
        <v>8763</v>
      </c>
      <c r="O2136" s="3">
        <f>'Transaction Data'!$N2136-'Transaction Data'!$M2136</f>
        <v>1524</v>
      </c>
      <c r="P2136" s="2">
        <f>DATEDIF('Transaction Data'!$D2136,'Transaction Data'!$A2136,"y")</f>
        <v>47</v>
      </c>
      <c r="Q2136" s="2" t="str">
        <f>FLOOR('Transaction Data'!$P2136,15)&amp;"-"&amp;FLOOR('Transaction Data'!$P2136,15)+14</f>
        <v>45-59</v>
      </c>
      <c r="R2136" s="2" t="str">
        <f>IF('Transaction Data'!$L2136&lt;=10,"Less Expensive","Expensive")</f>
        <v>Expensive</v>
      </c>
      <c r="S2136" s="4">
        <f>WEEKDAY('Transaction Data'!$A2136)</f>
        <v>3</v>
      </c>
      <c r="T2136" s="2" t="str">
        <f>IF(WEEKDAY('Transaction Data'!$A2136,2)&lt;6,"Weekday","Weekend")</f>
        <v>Weekday</v>
      </c>
    </row>
    <row r="2137" ht="15.75" customHeight="1">
      <c r="A2137" s="1">
        <v>45437.0</v>
      </c>
      <c r="B2137" s="2" t="s">
        <v>2095</v>
      </c>
      <c r="C2137" s="2" t="s">
        <v>69</v>
      </c>
      <c r="D2137" s="1">
        <v>21245.0</v>
      </c>
      <c r="E2137" s="2" t="s">
        <v>27</v>
      </c>
      <c r="F2137" s="2">
        <v>427.0</v>
      </c>
      <c r="G2137" s="2" t="s">
        <v>33</v>
      </c>
      <c r="H2137" s="2" t="s">
        <v>29</v>
      </c>
      <c r="I2137" s="2" t="s">
        <v>25</v>
      </c>
      <c r="J2137" s="2" t="str">
        <f t="array" ref="J2137">XLOOKUP('Transaction Data'!$G2137,Product_Code,Biscuit_Brand)</f>
        <v>Caramel Biscuits</v>
      </c>
      <c r="K2137" s="2">
        <f t="array" ref="K2137">XLOOKUP('Transaction Data'!$G2137,Product_Code,Cost)</f>
        <v>18</v>
      </c>
      <c r="L2137" s="2">
        <f t="array" ref="L2137">XLOOKUP('Transaction Data'!$G2137,Product_Code,Unit_Price)</f>
        <v>22</v>
      </c>
      <c r="M2137" s="3">
        <f>'Transaction Data'!$F2137*'Transaction Data'!$K2137</f>
        <v>7686</v>
      </c>
      <c r="N2137" s="3">
        <f>'Transaction Data'!$F2137*'Transaction Data'!$L2137</f>
        <v>9394</v>
      </c>
      <c r="O2137" s="3">
        <f>'Transaction Data'!$N2137-'Transaction Data'!$M2137</f>
        <v>1708</v>
      </c>
      <c r="P2137" s="2">
        <f>DATEDIF('Transaction Data'!$D2137,'Transaction Data'!$A2137,"y")</f>
        <v>66</v>
      </c>
      <c r="Q2137" s="2" t="str">
        <f>FLOOR('Transaction Data'!$P2137,15)&amp;"-"&amp;FLOOR('Transaction Data'!$P2137,15)+14</f>
        <v>60-74</v>
      </c>
      <c r="R2137" s="2" t="str">
        <f>IF('Transaction Data'!$L2137&lt;=10,"Less Expensive","Expensive")</f>
        <v>Expensive</v>
      </c>
      <c r="S2137" s="4">
        <f>WEEKDAY('Transaction Data'!$A2137)</f>
        <v>7</v>
      </c>
      <c r="T2137" s="2" t="str">
        <f>IF(WEEKDAY('Transaction Data'!$A2137,2)&lt;6,"Weekday","Weekend")</f>
        <v>Weekend</v>
      </c>
    </row>
    <row r="2138" ht="15.75" customHeight="1">
      <c r="A2138" s="1">
        <v>45390.0</v>
      </c>
      <c r="B2138" s="2" t="s">
        <v>1955</v>
      </c>
      <c r="C2138" s="2" t="s">
        <v>54</v>
      </c>
      <c r="D2138" s="1">
        <v>27113.0</v>
      </c>
      <c r="E2138" s="2" t="s">
        <v>22</v>
      </c>
      <c r="F2138" s="2">
        <v>17.0</v>
      </c>
      <c r="G2138" s="2" t="s">
        <v>28</v>
      </c>
      <c r="H2138" s="2" t="s">
        <v>29</v>
      </c>
      <c r="I2138" s="2" t="s">
        <v>30</v>
      </c>
      <c r="J2138" s="2" t="str">
        <f t="array" ref="J2138">XLOOKUP('Transaction Data'!$G2138,Product_Code,Biscuit_Brand)</f>
        <v>Shortbread</v>
      </c>
      <c r="K2138" s="2">
        <f t="array" ref="K2138">XLOOKUP('Transaction Data'!$G2138,Product_Code,Cost)</f>
        <v>10</v>
      </c>
      <c r="L2138" s="2">
        <f t="array" ref="L2138">XLOOKUP('Transaction Data'!$G2138,Product_Code,Unit_Price)</f>
        <v>45</v>
      </c>
      <c r="M2138" s="3">
        <f>'Transaction Data'!$F2138*'Transaction Data'!$K2138</f>
        <v>170</v>
      </c>
      <c r="N2138" s="3">
        <f>'Transaction Data'!$F2138*'Transaction Data'!$L2138</f>
        <v>765</v>
      </c>
      <c r="O2138" s="3">
        <f>'Transaction Data'!$N2138-'Transaction Data'!$M2138</f>
        <v>595</v>
      </c>
      <c r="P2138" s="2">
        <f>DATEDIF('Transaction Data'!$D2138,'Transaction Data'!$A2138,"y")</f>
        <v>50</v>
      </c>
      <c r="Q2138" s="2" t="str">
        <f>FLOOR('Transaction Data'!$P2138,15)&amp;"-"&amp;FLOOR('Transaction Data'!$P2138,15)+14</f>
        <v>45-59</v>
      </c>
      <c r="R2138" s="2" t="str">
        <f>IF('Transaction Data'!$L2138&lt;=10,"Less Expensive","Expensive")</f>
        <v>Expensive</v>
      </c>
      <c r="S2138" s="4">
        <f>WEEKDAY('Transaction Data'!$A2138)</f>
        <v>2</v>
      </c>
      <c r="T2138" s="2" t="str">
        <f>IF(WEEKDAY('Transaction Data'!$A2138,2)&lt;6,"Weekday","Weekend")</f>
        <v>Weekday</v>
      </c>
    </row>
    <row r="2139" ht="15.75" customHeight="1">
      <c r="A2139" s="1">
        <v>45434.0</v>
      </c>
      <c r="B2139" s="2" t="s">
        <v>2096</v>
      </c>
      <c r="C2139" s="2" t="s">
        <v>72</v>
      </c>
      <c r="D2139" s="1">
        <v>30093.0</v>
      </c>
      <c r="E2139" s="2" t="s">
        <v>22</v>
      </c>
      <c r="F2139" s="2">
        <v>132.0</v>
      </c>
      <c r="G2139" s="2" t="s">
        <v>60</v>
      </c>
      <c r="H2139" s="2" t="s">
        <v>34</v>
      </c>
      <c r="I2139" s="2" t="s">
        <v>30</v>
      </c>
      <c r="J2139" s="2" t="str">
        <f t="array" ref="J2139">XLOOKUP('Transaction Data'!$G2139,Product_Code,Biscuit_Brand)</f>
        <v>Peanut Butter Bites</v>
      </c>
      <c r="K2139" s="2">
        <f t="array" ref="K2139">XLOOKUP('Transaction Data'!$G2139,Product_Code,Cost)</f>
        <v>5</v>
      </c>
      <c r="L2139" s="2">
        <f t="array" ref="L2139">XLOOKUP('Transaction Data'!$G2139,Product_Code,Unit_Price)</f>
        <v>7</v>
      </c>
      <c r="M2139" s="3">
        <f>'Transaction Data'!$F2139*'Transaction Data'!$K2139</f>
        <v>660</v>
      </c>
      <c r="N2139" s="3">
        <f>'Transaction Data'!$F2139*'Transaction Data'!$L2139</f>
        <v>924</v>
      </c>
      <c r="O2139" s="3">
        <f>'Transaction Data'!$N2139-'Transaction Data'!$M2139</f>
        <v>264</v>
      </c>
      <c r="P2139" s="2">
        <f>DATEDIF('Transaction Data'!$D2139,'Transaction Data'!$A2139,"y")</f>
        <v>42</v>
      </c>
      <c r="Q2139" s="2" t="str">
        <f>FLOOR('Transaction Data'!$P2139,15)&amp;"-"&amp;FLOOR('Transaction Data'!$P2139,15)+14</f>
        <v>30-44</v>
      </c>
      <c r="R2139" s="2" t="str">
        <f>IF('Transaction Data'!$L2139&lt;=10,"Less Expensive","Expensive")</f>
        <v>Less Expensive</v>
      </c>
      <c r="S2139" s="4">
        <f>WEEKDAY('Transaction Data'!$A2139)</f>
        <v>4</v>
      </c>
      <c r="T2139" s="2" t="str">
        <f>IF(WEEKDAY('Transaction Data'!$A2139,2)&lt;6,"Weekday","Weekend")</f>
        <v>Weekday</v>
      </c>
    </row>
    <row r="2140" ht="15.75" customHeight="1">
      <c r="A2140" s="1">
        <v>45410.0</v>
      </c>
      <c r="B2140" s="2" t="s">
        <v>2097</v>
      </c>
      <c r="C2140" s="2" t="s">
        <v>32</v>
      </c>
      <c r="D2140" s="1">
        <v>28765.0</v>
      </c>
      <c r="E2140" s="2" t="s">
        <v>22</v>
      </c>
      <c r="F2140" s="2">
        <v>141.0</v>
      </c>
      <c r="G2140" s="2" t="s">
        <v>48</v>
      </c>
      <c r="H2140" s="2" t="s">
        <v>24</v>
      </c>
      <c r="I2140" s="2" t="s">
        <v>25</v>
      </c>
      <c r="J2140" s="2" t="str">
        <f t="array" ref="J2140">XLOOKUP('Transaction Data'!$G2140,Product_Code,Biscuit_Brand)</f>
        <v>Lemon Crisps</v>
      </c>
      <c r="K2140" s="2">
        <f t="array" ref="K2140">XLOOKUP('Transaction Data'!$G2140,Product_Code,Cost)</f>
        <v>7</v>
      </c>
      <c r="L2140" s="2">
        <f t="array" ref="L2140">XLOOKUP('Transaction Data'!$G2140,Product_Code,Unit_Price)</f>
        <v>9</v>
      </c>
      <c r="M2140" s="3">
        <f>'Transaction Data'!$F2140*'Transaction Data'!$K2140</f>
        <v>987</v>
      </c>
      <c r="N2140" s="3">
        <f>'Transaction Data'!$F2140*'Transaction Data'!$L2140</f>
        <v>1269</v>
      </c>
      <c r="O2140" s="3">
        <f>'Transaction Data'!$N2140-'Transaction Data'!$M2140</f>
        <v>282</v>
      </c>
      <c r="P2140" s="2">
        <f>DATEDIF('Transaction Data'!$D2140,'Transaction Data'!$A2140,"y")</f>
        <v>45</v>
      </c>
      <c r="Q2140" s="2" t="str">
        <f>FLOOR('Transaction Data'!$P2140,15)&amp;"-"&amp;FLOOR('Transaction Data'!$P2140,15)+14</f>
        <v>45-59</v>
      </c>
      <c r="R2140" s="2" t="str">
        <f>IF('Transaction Data'!$L2140&lt;=10,"Less Expensive","Expensive")</f>
        <v>Less Expensive</v>
      </c>
      <c r="S2140" s="4">
        <f>WEEKDAY('Transaction Data'!$A2140)</f>
        <v>1</v>
      </c>
      <c r="T2140" s="2" t="str">
        <f>IF(WEEKDAY('Transaction Data'!$A2140,2)&lt;6,"Weekday","Weekend")</f>
        <v>Weekend</v>
      </c>
    </row>
    <row r="2141" ht="15.75" customHeight="1">
      <c r="A2141" s="1">
        <v>45429.0</v>
      </c>
      <c r="B2141" s="2" t="s">
        <v>2098</v>
      </c>
      <c r="C2141" s="2" t="s">
        <v>21</v>
      </c>
      <c r="D2141" s="1">
        <v>15973.0</v>
      </c>
      <c r="E2141" s="2" t="s">
        <v>27</v>
      </c>
      <c r="F2141" s="2">
        <v>100.0</v>
      </c>
      <c r="G2141" s="2" t="s">
        <v>60</v>
      </c>
      <c r="H2141" s="2" t="s">
        <v>42</v>
      </c>
      <c r="I2141" s="2" t="s">
        <v>25</v>
      </c>
      <c r="J2141" s="2" t="str">
        <f t="array" ref="J2141">XLOOKUP('Transaction Data'!$G2141,Product_Code,Biscuit_Brand)</f>
        <v>Peanut Butter Bites</v>
      </c>
      <c r="K2141" s="2">
        <f t="array" ref="K2141">XLOOKUP('Transaction Data'!$G2141,Product_Code,Cost)</f>
        <v>5</v>
      </c>
      <c r="L2141" s="2">
        <f t="array" ref="L2141">XLOOKUP('Transaction Data'!$G2141,Product_Code,Unit_Price)</f>
        <v>7</v>
      </c>
      <c r="M2141" s="3">
        <f>'Transaction Data'!$F2141*'Transaction Data'!$K2141</f>
        <v>500</v>
      </c>
      <c r="N2141" s="3">
        <f>'Transaction Data'!$F2141*'Transaction Data'!$L2141</f>
        <v>700</v>
      </c>
      <c r="O2141" s="3">
        <f>'Transaction Data'!$N2141-'Transaction Data'!$M2141</f>
        <v>200</v>
      </c>
      <c r="P2141" s="2">
        <f>DATEDIF('Transaction Data'!$D2141,'Transaction Data'!$A2141,"y")</f>
        <v>80</v>
      </c>
      <c r="Q2141" s="2" t="str">
        <f>FLOOR('Transaction Data'!$P2141,15)&amp;"-"&amp;FLOOR('Transaction Data'!$P2141,15)+14</f>
        <v>75-89</v>
      </c>
      <c r="R2141" s="2" t="str">
        <f>IF('Transaction Data'!$L2141&lt;=10,"Less Expensive","Expensive")</f>
        <v>Less Expensive</v>
      </c>
      <c r="S2141" s="4">
        <f>WEEKDAY('Transaction Data'!$A2141)</f>
        <v>6</v>
      </c>
      <c r="T2141" s="2" t="str">
        <f>IF(WEEKDAY('Transaction Data'!$A2141,2)&lt;6,"Weekday","Weekend")</f>
        <v>Weekday</v>
      </c>
    </row>
    <row r="2142" ht="15.75" customHeight="1">
      <c r="A2142" s="1">
        <v>45345.0</v>
      </c>
      <c r="B2142" s="2" t="s">
        <v>2099</v>
      </c>
      <c r="C2142" s="2" t="s">
        <v>78</v>
      </c>
      <c r="D2142" s="1">
        <v>31894.0</v>
      </c>
      <c r="E2142" s="2" t="s">
        <v>63</v>
      </c>
      <c r="F2142" s="2">
        <v>367.0</v>
      </c>
      <c r="G2142" s="2" t="s">
        <v>61</v>
      </c>
      <c r="H2142" s="2" t="s">
        <v>45</v>
      </c>
      <c r="I2142" s="2" t="s">
        <v>30</v>
      </c>
      <c r="J2142" s="2" t="str">
        <f t="array" ref="J2142">XLOOKUP('Transaction Data'!$G2142,Product_Code,Biscuit_Brand)</f>
        <v>Choco Delight</v>
      </c>
      <c r="K2142" s="2">
        <f t="array" ref="K2142">XLOOKUP('Transaction Data'!$G2142,Product_Code,Cost)</f>
        <v>3</v>
      </c>
      <c r="L2142" s="2">
        <f t="array" ref="L2142">XLOOKUP('Transaction Data'!$G2142,Product_Code,Unit_Price)</f>
        <v>5</v>
      </c>
      <c r="M2142" s="3">
        <f>'Transaction Data'!$F2142*'Transaction Data'!$K2142</f>
        <v>1101</v>
      </c>
      <c r="N2142" s="3">
        <f>'Transaction Data'!$F2142*'Transaction Data'!$L2142</f>
        <v>1835</v>
      </c>
      <c r="O2142" s="3">
        <f>'Transaction Data'!$N2142-'Transaction Data'!$M2142</f>
        <v>734</v>
      </c>
      <c r="P2142" s="2">
        <f>DATEDIF('Transaction Data'!$D2142,'Transaction Data'!$A2142,"y")</f>
        <v>36</v>
      </c>
      <c r="Q2142" s="2" t="str">
        <f>FLOOR('Transaction Data'!$P2142,15)&amp;"-"&amp;FLOOR('Transaction Data'!$P2142,15)+14</f>
        <v>30-44</v>
      </c>
      <c r="R2142" s="2" t="str">
        <f>IF('Transaction Data'!$L2142&lt;=10,"Less Expensive","Expensive")</f>
        <v>Less Expensive</v>
      </c>
      <c r="S2142" s="4">
        <f>WEEKDAY('Transaction Data'!$A2142)</f>
        <v>6</v>
      </c>
      <c r="T2142" s="2" t="str">
        <f>IF(WEEKDAY('Transaction Data'!$A2142,2)&lt;6,"Weekday","Weekend")</f>
        <v>Weekday</v>
      </c>
    </row>
    <row r="2143" ht="15.75" customHeight="1">
      <c r="A2143" s="1">
        <v>45419.0</v>
      </c>
      <c r="B2143" s="2" t="s">
        <v>2100</v>
      </c>
      <c r="C2143" s="2" t="s">
        <v>32</v>
      </c>
      <c r="D2143" s="1">
        <v>22103.0</v>
      </c>
      <c r="E2143" s="2" t="s">
        <v>22</v>
      </c>
      <c r="F2143" s="2">
        <v>56.0</v>
      </c>
      <c r="G2143" s="2" t="s">
        <v>55</v>
      </c>
      <c r="H2143" s="2" t="s">
        <v>24</v>
      </c>
      <c r="I2143" s="2" t="s">
        <v>25</v>
      </c>
      <c r="J2143" s="2" t="str">
        <f t="array" ref="J2143">XLOOKUP('Transaction Data'!$G2143,Product_Code,Biscuit_Brand)</f>
        <v>Vanilla Wafers</v>
      </c>
      <c r="K2143" s="2">
        <f t="array" ref="K2143">XLOOKUP('Transaction Data'!$G2143,Product_Code,Cost)</f>
        <v>18</v>
      </c>
      <c r="L2143" s="2">
        <f t="array" ref="L2143">XLOOKUP('Transaction Data'!$G2143,Product_Code,Unit_Price)</f>
        <v>36</v>
      </c>
      <c r="M2143" s="3">
        <f>'Transaction Data'!$F2143*'Transaction Data'!$K2143</f>
        <v>1008</v>
      </c>
      <c r="N2143" s="3">
        <f>'Transaction Data'!$F2143*'Transaction Data'!$L2143</f>
        <v>2016</v>
      </c>
      <c r="O2143" s="3">
        <f>'Transaction Data'!$N2143-'Transaction Data'!$M2143</f>
        <v>1008</v>
      </c>
      <c r="P2143" s="2">
        <f>DATEDIF('Transaction Data'!$D2143,'Transaction Data'!$A2143,"y")</f>
        <v>63</v>
      </c>
      <c r="Q2143" s="2" t="str">
        <f>FLOOR('Transaction Data'!$P2143,15)&amp;"-"&amp;FLOOR('Transaction Data'!$P2143,15)+14</f>
        <v>60-74</v>
      </c>
      <c r="R2143" s="2" t="str">
        <f>IF('Transaction Data'!$L2143&lt;=10,"Less Expensive","Expensive")</f>
        <v>Expensive</v>
      </c>
      <c r="S2143" s="4">
        <f>WEEKDAY('Transaction Data'!$A2143)</f>
        <v>3</v>
      </c>
      <c r="T2143" s="2" t="str">
        <f>IF(WEEKDAY('Transaction Data'!$A2143,2)&lt;6,"Weekday","Weekend")</f>
        <v>Weekday</v>
      </c>
    </row>
    <row r="2144" ht="15.75" customHeight="1">
      <c r="A2144" s="1">
        <v>45453.0</v>
      </c>
      <c r="B2144" s="2" t="s">
        <v>2101</v>
      </c>
      <c r="C2144" s="2" t="s">
        <v>32</v>
      </c>
      <c r="D2144" s="1">
        <v>30785.0</v>
      </c>
      <c r="E2144" s="2" t="s">
        <v>27</v>
      </c>
      <c r="F2144" s="2">
        <v>422.0</v>
      </c>
      <c r="G2144" s="2" t="s">
        <v>28</v>
      </c>
      <c r="H2144" s="2" t="s">
        <v>29</v>
      </c>
      <c r="I2144" s="2" t="s">
        <v>25</v>
      </c>
      <c r="J2144" s="2" t="str">
        <f t="array" ref="J2144">XLOOKUP('Transaction Data'!$G2144,Product_Code,Biscuit_Brand)</f>
        <v>Shortbread</v>
      </c>
      <c r="K2144" s="2">
        <f t="array" ref="K2144">XLOOKUP('Transaction Data'!$G2144,Product_Code,Cost)</f>
        <v>10</v>
      </c>
      <c r="L2144" s="2">
        <f t="array" ref="L2144">XLOOKUP('Transaction Data'!$G2144,Product_Code,Unit_Price)</f>
        <v>45</v>
      </c>
      <c r="M2144" s="3">
        <f>'Transaction Data'!$F2144*'Transaction Data'!$K2144</f>
        <v>4220</v>
      </c>
      <c r="N2144" s="3">
        <f>'Transaction Data'!$F2144*'Transaction Data'!$L2144</f>
        <v>18990</v>
      </c>
      <c r="O2144" s="3">
        <f>'Transaction Data'!$N2144-'Transaction Data'!$M2144</f>
        <v>14770</v>
      </c>
      <c r="P2144" s="2">
        <f>DATEDIF('Transaction Data'!$D2144,'Transaction Data'!$A2144,"y")</f>
        <v>40</v>
      </c>
      <c r="Q2144" s="2" t="str">
        <f>FLOOR('Transaction Data'!$P2144,15)&amp;"-"&amp;FLOOR('Transaction Data'!$P2144,15)+14</f>
        <v>30-44</v>
      </c>
      <c r="R2144" s="2" t="str">
        <f>IF('Transaction Data'!$L2144&lt;=10,"Less Expensive","Expensive")</f>
        <v>Expensive</v>
      </c>
      <c r="S2144" s="4">
        <f>WEEKDAY('Transaction Data'!$A2144)</f>
        <v>2</v>
      </c>
      <c r="T2144" s="2" t="str">
        <f>IF(WEEKDAY('Transaction Data'!$A2144,2)&lt;6,"Weekday","Weekend")</f>
        <v>Weekday</v>
      </c>
    </row>
    <row r="2145" ht="15.75" customHeight="1">
      <c r="A2145" s="1">
        <v>45373.0</v>
      </c>
      <c r="B2145" s="2" t="s">
        <v>2102</v>
      </c>
      <c r="C2145" s="2" t="s">
        <v>78</v>
      </c>
      <c r="D2145" s="1">
        <v>28840.0</v>
      </c>
      <c r="E2145" s="2" t="s">
        <v>27</v>
      </c>
      <c r="F2145" s="2">
        <v>385.0</v>
      </c>
      <c r="G2145" s="2" t="s">
        <v>48</v>
      </c>
      <c r="H2145" s="2" t="s">
        <v>42</v>
      </c>
      <c r="I2145" s="2" t="s">
        <v>25</v>
      </c>
      <c r="J2145" s="2" t="str">
        <f t="array" ref="J2145">XLOOKUP('Transaction Data'!$G2145,Product_Code,Biscuit_Brand)</f>
        <v>Lemon Crisps</v>
      </c>
      <c r="K2145" s="2">
        <f t="array" ref="K2145">XLOOKUP('Transaction Data'!$G2145,Product_Code,Cost)</f>
        <v>7</v>
      </c>
      <c r="L2145" s="2">
        <f t="array" ref="L2145">XLOOKUP('Transaction Data'!$G2145,Product_Code,Unit_Price)</f>
        <v>9</v>
      </c>
      <c r="M2145" s="3">
        <f>'Transaction Data'!$F2145*'Transaction Data'!$K2145</f>
        <v>2695</v>
      </c>
      <c r="N2145" s="3">
        <f>'Transaction Data'!$F2145*'Transaction Data'!$L2145</f>
        <v>3465</v>
      </c>
      <c r="O2145" s="3">
        <f>'Transaction Data'!$N2145-'Transaction Data'!$M2145</f>
        <v>770</v>
      </c>
      <c r="P2145" s="2">
        <f>DATEDIF('Transaction Data'!$D2145,'Transaction Data'!$A2145,"y")</f>
        <v>45</v>
      </c>
      <c r="Q2145" s="2" t="str">
        <f>FLOOR('Transaction Data'!$P2145,15)&amp;"-"&amp;FLOOR('Transaction Data'!$P2145,15)+14</f>
        <v>45-59</v>
      </c>
      <c r="R2145" s="2" t="str">
        <f>IF('Transaction Data'!$L2145&lt;=10,"Less Expensive","Expensive")</f>
        <v>Less Expensive</v>
      </c>
      <c r="S2145" s="4">
        <f>WEEKDAY('Transaction Data'!$A2145)</f>
        <v>6</v>
      </c>
      <c r="T2145" s="2" t="str">
        <f>IF(WEEKDAY('Transaction Data'!$A2145,2)&lt;6,"Weekday","Weekend")</f>
        <v>Weekday</v>
      </c>
    </row>
    <row r="2146" ht="15.75" customHeight="1">
      <c r="A2146" s="1">
        <v>45480.0</v>
      </c>
      <c r="B2146" s="2" t="s">
        <v>2103</v>
      </c>
      <c r="C2146" s="2" t="s">
        <v>41</v>
      </c>
      <c r="D2146" s="1">
        <v>33039.0</v>
      </c>
      <c r="E2146" s="2" t="s">
        <v>27</v>
      </c>
      <c r="F2146" s="2">
        <v>387.0</v>
      </c>
      <c r="G2146" s="2" t="s">
        <v>28</v>
      </c>
      <c r="H2146" s="2" t="s">
        <v>45</v>
      </c>
      <c r="I2146" s="2" t="s">
        <v>25</v>
      </c>
      <c r="J2146" s="2" t="str">
        <f t="array" ref="J2146">XLOOKUP('Transaction Data'!$G2146,Product_Code,Biscuit_Brand)</f>
        <v>Shortbread</v>
      </c>
      <c r="K2146" s="2">
        <f t="array" ref="K2146">XLOOKUP('Transaction Data'!$G2146,Product_Code,Cost)</f>
        <v>10</v>
      </c>
      <c r="L2146" s="2">
        <f t="array" ref="L2146">XLOOKUP('Transaction Data'!$G2146,Product_Code,Unit_Price)</f>
        <v>45</v>
      </c>
      <c r="M2146" s="3">
        <f>'Transaction Data'!$F2146*'Transaction Data'!$K2146</f>
        <v>3870</v>
      </c>
      <c r="N2146" s="3">
        <f>'Transaction Data'!$F2146*'Transaction Data'!$L2146</f>
        <v>17415</v>
      </c>
      <c r="O2146" s="3">
        <f>'Transaction Data'!$N2146-'Transaction Data'!$M2146</f>
        <v>13545</v>
      </c>
      <c r="P2146" s="2">
        <f>DATEDIF('Transaction Data'!$D2146,'Transaction Data'!$A2146,"y")</f>
        <v>34</v>
      </c>
      <c r="Q2146" s="2" t="str">
        <f>FLOOR('Transaction Data'!$P2146,15)&amp;"-"&amp;FLOOR('Transaction Data'!$P2146,15)+14</f>
        <v>30-44</v>
      </c>
      <c r="R2146" s="2" t="str">
        <f>IF('Transaction Data'!$L2146&lt;=10,"Less Expensive","Expensive")</f>
        <v>Expensive</v>
      </c>
      <c r="S2146" s="4">
        <f>WEEKDAY('Transaction Data'!$A2146)</f>
        <v>1</v>
      </c>
      <c r="T2146" s="2" t="str">
        <f>IF(WEEKDAY('Transaction Data'!$A2146,2)&lt;6,"Weekday","Weekend")</f>
        <v>Weekend</v>
      </c>
    </row>
    <row r="2147" ht="15.75" customHeight="1">
      <c r="A2147" s="1">
        <v>45317.0</v>
      </c>
      <c r="B2147" s="2" t="s">
        <v>2104</v>
      </c>
      <c r="C2147" s="2" t="s">
        <v>41</v>
      </c>
      <c r="D2147" s="1">
        <v>28698.0</v>
      </c>
      <c r="E2147" s="2" t="s">
        <v>22</v>
      </c>
      <c r="F2147" s="2">
        <v>284.0</v>
      </c>
      <c r="G2147" s="2" t="s">
        <v>33</v>
      </c>
      <c r="H2147" s="2" t="s">
        <v>24</v>
      </c>
      <c r="I2147" s="2" t="s">
        <v>25</v>
      </c>
      <c r="J2147" s="2" t="str">
        <f t="array" ref="J2147">XLOOKUP('Transaction Data'!$G2147,Product_Code,Biscuit_Brand)</f>
        <v>Caramel Biscuits</v>
      </c>
      <c r="K2147" s="2">
        <f t="array" ref="K2147">XLOOKUP('Transaction Data'!$G2147,Product_Code,Cost)</f>
        <v>18</v>
      </c>
      <c r="L2147" s="2">
        <f t="array" ref="L2147">XLOOKUP('Transaction Data'!$G2147,Product_Code,Unit_Price)</f>
        <v>22</v>
      </c>
      <c r="M2147" s="3">
        <f>'Transaction Data'!$F2147*'Transaction Data'!$K2147</f>
        <v>5112</v>
      </c>
      <c r="N2147" s="3">
        <f>'Transaction Data'!$F2147*'Transaction Data'!$L2147</f>
        <v>6248</v>
      </c>
      <c r="O2147" s="3">
        <f>'Transaction Data'!$N2147-'Transaction Data'!$M2147</f>
        <v>1136</v>
      </c>
      <c r="P2147" s="2">
        <f>DATEDIF('Transaction Data'!$D2147,'Transaction Data'!$A2147,"y")</f>
        <v>45</v>
      </c>
      <c r="Q2147" s="2" t="str">
        <f>FLOOR('Transaction Data'!$P2147,15)&amp;"-"&amp;FLOOR('Transaction Data'!$P2147,15)+14</f>
        <v>45-59</v>
      </c>
      <c r="R2147" s="2" t="str">
        <f>IF('Transaction Data'!$L2147&lt;=10,"Less Expensive","Expensive")</f>
        <v>Expensive</v>
      </c>
      <c r="S2147" s="4">
        <f>WEEKDAY('Transaction Data'!$A2147)</f>
        <v>6</v>
      </c>
      <c r="T2147" s="2" t="str">
        <f>IF(WEEKDAY('Transaction Data'!$A2147,2)&lt;6,"Weekday","Weekend")</f>
        <v>Weekday</v>
      </c>
    </row>
    <row r="2148" ht="15.75" customHeight="1">
      <c r="A2148" s="1">
        <v>45304.0</v>
      </c>
      <c r="B2148" s="2" t="s">
        <v>2105</v>
      </c>
      <c r="C2148" s="2" t="s">
        <v>69</v>
      </c>
      <c r="D2148" s="1">
        <v>24369.0</v>
      </c>
      <c r="E2148" s="2" t="s">
        <v>37</v>
      </c>
      <c r="F2148" s="2">
        <v>108.0</v>
      </c>
      <c r="G2148" s="2" t="s">
        <v>55</v>
      </c>
      <c r="H2148" s="2" t="s">
        <v>29</v>
      </c>
      <c r="I2148" s="2" t="s">
        <v>25</v>
      </c>
      <c r="J2148" s="2" t="str">
        <f t="array" ref="J2148">XLOOKUP('Transaction Data'!$G2148,Product_Code,Biscuit_Brand)</f>
        <v>Vanilla Wafers</v>
      </c>
      <c r="K2148" s="2">
        <f t="array" ref="K2148">XLOOKUP('Transaction Data'!$G2148,Product_Code,Cost)</f>
        <v>18</v>
      </c>
      <c r="L2148" s="2">
        <f t="array" ref="L2148">XLOOKUP('Transaction Data'!$G2148,Product_Code,Unit_Price)</f>
        <v>36</v>
      </c>
      <c r="M2148" s="3">
        <f>'Transaction Data'!$F2148*'Transaction Data'!$K2148</f>
        <v>1944</v>
      </c>
      <c r="N2148" s="3">
        <f>'Transaction Data'!$F2148*'Transaction Data'!$L2148</f>
        <v>3888</v>
      </c>
      <c r="O2148" s="3">
        <f>'Transaction Data'!$N2148-'Transaction Data'!$M2148</f>
        <v>1944</v>
      </c>
      <c r="P2148" s="2">
        <f>DATEDIF('Transaction Data'!$D2148,'Transaction Data'!$A2148,"y")</f>
        <v>57</v>
      </c>
      <c r="Q2148" s="2" t="str">
        <f>FLOOR('Transaction Data'!$P2148,15)&amp;"-"&amp;FLOOR('Transaction Data'!$P2148,15)+14</f>
        <v>45-59</v>
      </c>
      <c r="R2148" s="2" t="str">
        <f>IF('Transaction Data'!$L2148&lt;=10,"Less Expensive","Expensive")</f>
        <v>Expensive</v>
      </c>
      <c r="S2148" s="4">
        <f>WEEKDAY('Transaction Data'!$A2148)</f>
        <v>7</v>
      </c>
      <c r="T2148" s="2" t="str">
        <f>IF(WEEKDAY('Transaction Data'!$A2148,2)&lt;6,"Weekday","Weekend")</f>
        <v>Weekend</v>
      </c>
    </row>
    <row r="2149" ht="15.75" customHeight="1">
      <c r="A2149" s="1">
        <v>45321.0</v>
      </c>
      <c r="B2149" s="2" t="s">
        <v>2106</v>
      </c>
      <c r="C2149" s="2" t="s">
        <v>65</v>
      </c>
      <c r="D2149" s="1">
        <v>38442.0</v>
      </c>
      <c r="E2149" s="2" t="s">
        <v>27</v>
      </c>
      <c r="F2149" s="2">
        <v>185.0</v>
      </c>
      <c r="G2149" s="2" t="s">
        <v>60</v>
      </c>
      <c r="H2149" s="2" t="s">
        <v>29</v>
      </c>
      <c r="I2149" s="2" t="s">
        <v>25</v>
      </c>
      <c r="J2149" s="2" t="str">
        <f t="array" ref="J2149">XLOOKUP('Transaction Data'!$G2149,Product_Code,Biscuit_Brand)</f>
        <v>Peanut Butter Bites</v>
      </c>
      <c r="K2149" s="2">
        <f t="array" ref="K2149">XLOOKUP('Transaction Data'!$G2149,Product_Code,Cost)</f>
        <v>5</v>
      </c>
      <c r="L2149" s="2">
        <f t="array" ref="L2149">XLOOKUP('Transaction Data'!$G2149,Product_Code,Unit_Price)</f>
        <v>7</v>
      </c>
      <c r="M2149" s="3">
        <f>'Transaction Data'!$F2149*'Transaction Data'!$K2149</f>
        <v>925</v>
      </c>
      <c r="N2149" s="3">
        <f>'Transaction Data'!$F2149*'Transaction Data'!$L2149</f>
        <v>1295</v>
      </c>
      <c r="O2149" s="3">
        <f>'Transaction Data'!$N2149-'Transaction Data'!$M2149</f>
        <v>370</v>
      </c>
      <c r="P2149" s="2">
        <f>DATEDIF('Transaction Data'!$D2149,'Transaction Data'!$A2149,"y")</f>
        <v>18</v>
      </c>
      <c r="Q2149" s="2" t="str">
        <f>FLOOR('Transaction Data'!$P2149,15)&amp;"-"&amp;FLOOR('Transaction Data'!$P2149,15)+14</f>
        <v>15-29</v>
      </c>
      <c r="R2149" s="2" t="str">
        <f>IF('Transaction Data'!$L2149&lt;=10,"Less Expensive","Expensive")</f>
        <v>Less Expensive</v>
      </c>
      <c r="S2149" s="4">
        <f>WEEKDAY('Transaction Data'!$A2149)</f>
        <v>3</v>
      </c>
      <c r="T2149" s="2" t="str">
        <f>IF(WEEKDAY('Transaction Data'!$A2149,2)&lt;6,"Weekday","Weekend")</f>
        <v>Weekday</v>
      </c>
    </row>
    <row r="2150" ht="15.75" customHeight="1">
      <c r="A2150" s="1">
        <v>45457.0</v>
      </c>
      <c r="B2150" s="2" t="s">
        <v>2107</v>
      </c>
      <c r="C2150" s="2" t="s">
        <v>51</v>
      </c>
      <c r="D2150" s="1">
        <v>16316.0</v>
      </c>
      <c r="E2150" s="2" t="s">
        <v>27</v>
      </c>
      <c r="F2150" s="2">
        <v>420.0</v>
      </c>
      <c r="G2150" s="2" t="s">
        <v>38</v>
      </c>
      <c r="H2150" s="2" t="s">
        <v>34</v>
      </c>
      <c r="I2150" s="2" t="s">
        <v>25</v>
      </c>
      <c r="J2150" s="2" t="str">
        <f t="array" ref="J2150">XLOOKUP('Transaction Data'!$G2150,Product_Code,Biscuit_Brand)</f>
        <v>Ginger Snaps</v>
      </c>
      <c r="K2150" s="2">
        <f t="array" ref="K2150">XLOOKUP('Transaction Data'!$G2150,Product_Code,Cost)</f>
        <v>14</v>
      </c>
      <c r="L2150" s="2">
        <f t="array" ref="L2150">XLOOKUP('Transaction Data'!$G2150,Product_Code,Unit_Price)</f>
        <v>28</v>
      </c>
      <c r="M2150" s="3">
        <f>'Transaction Data'!$F2150*'Transaction Data'!$K2150</f>
        <v>5880</v>
      </c>
      <c r="N2150" s="3">
        <f>'Transaction Data'!$F2150*'Transaction Data'!$L2150</f>
        <v>11760</v>
      </c>
      <c r="O2150" s="3">
        <f>'Transaction Data'!$N2150-'Transaction Data'!$M2150</f>
        <v>5880</v>
      </c>
      <c r="P2150" s="2">
        <f>DATEDIF('Transaction Data'!$D2150,'Transaction Data'!$A2150,"y")</f>
        <v>79</v>
      </c>
      <c r="Q2150" s="2" t="str">
        <f>FLOOR('Transaction Data'!$P2150,15)&amp;"-"&amp;FLOOR('Transaction Data'!$P2150,15)+14</f>
        <v>75-89</v>
      </c>
      <c r="R2150" s="2" t="str">
        <f>IF('Transaction Data'!$L2150&lt;=10,"Less Expensive","Expensive")</f>
        <v>Expensive</v>
      </c>
      <c r="S2150" s="4">
        <f>WEEKDAY('Transaction Data'!$A2150)</f>
        <v>6</v>
      </c>
      <c r="T2150" s="2" t="str">
        <f>IF(WEEKDAY('Transaction Data'!$A2150,2)&lt;6,"Weekday","Weekend")</f>
        <v>Weekday</v>
      </c>
    </row>
    <row r="2151" ht="15.75" customHeight="1">
      <c r="A2151" s="1">
        <v>45358.0</v>
      </c>
      <c r="B2151" s="2" t="s">
        <v>2108</v>
      </c>
      <c r="C2151" s="2" t="s">
        <v>21</v>
      </c>
      <c r="D2151" s="1">
        <v>18369.0</v>
      </c>
      <c r="E2151" s="2" t="s">
        <v>63</v>
      </c>
      <c r="F2151" s="2">
        <v>100.0</v>
      </c>
      <c r="G2151" s="2" t="s">
        <v>28</v>
      </c>
      <c r="H2151" s="2" t="s">
        <v>24</v>
      </c>
      <c r="I2151" s="2" t="s">
        <v>25</v>
      </c>
      <c r="J2151" s="2" t="str">
        <f t="array" ref="J2151">XLOOKUP('Transaction Data'!$G2151,Product_Code,Biscuit_Brand)</f>
        <v>Shortbread</v>
      </c>
      <c r="K2151" s="2">
        <f t="array" ref="K2151">XLOOKUP('Transaction Data'!$G2151,Product_Code,Cost)</f>
        <v>10</v>
      </c>
      <c r="L2151" s="2">
        <f t="array" ref="L2151">XLOOKUP('Transaction Data'!$G2151,Product_Code,Unit_Price)</f>
        <v>45</v>
      </c>
      <c r="M2151" s="3">
        <f>'Transaction Data'!$F2151*'Transaction Data'!$K2151</f>
        <v>1000</v>
      </c>
      <c r="N2151" s="3">
        <f>'Transaction Data'!$F2151*'Transaction Data'!$L2151</f>
        <v>4500</v>
      </c>
      <c r="O2151" s="3">
        <f>'Transaction Data'!$N2151-'Transaction Data'!$M2151</f>
        <v>3500</v>
      </c>
      <c r="P2151" s="2">
        <f>DATEDIF('Transaction Data'!$D2151,'Transaction Data'!$A2151,"y")</f>
        <v>73</v>
      </c>
      <c r="Q2151" s="2" t="str">
        <f>FLOOR('Transaction Data'!$P2151,15)&amp;"-"&amp;FLOOR('Transaction Data'!$P2151,15)+14</f>
        <v>60-74</v>
      </c>
      <c r="R2151" s="2" t="str">
        <f>IF('Transaction Data'!$L2151&lt;=10,"Less Expensive","Expensive")</f>
        <v>Expensive</v>
      </c>
      <c r="S2151" s="4">
        <f>WEEKDAY('Transaction Data'!$A2151)</f>
        <v>5</v>
      </c>
      <c r="T2151" s="2" t="str">
        <f>IF(WEEKDAY('Transaction Data'!$A2151,2)&lt;6,"Weekday","Weekend")</f>
        <v>Weekday</v>
      </c>
    </row>
    <row r="2152" ht="15.75" customHeight="1">
      <c r="A2152" s="1">
        <v>45420.0</v>
      </c>
      <c r="B2152" s="2" t="s">
        <v>2109</v>
      </c>
      <c r="C2152" s="2" t="s">
        <v>65</v>
      </c>
      <c r="D2152" s="1">
        <v>37374.0</v>
      </c>
      <c r="E2152" s="2" t="s">
        <v>22</v>
      </c>
      <c r="F2152" s="2">
        <v>280.0</v>
      </c>
      <c r="G2152" s="2" t="s">
        <v>55</v>
      </c>
      <c r="H2152" s="2" t="s">
        <v>42</v>
      </c>
      <c r="I2152" s="2" t="s">
        <v>25</v>
      </c>
      <c r="J2152" s="2" t="str">
        <f t="array" ref="J2152">XLOOKUP('Transaction Data'!$G2152,Product_Code,Biscuit_Brand)</f>
        <v>Vanilla Wafers</v>
      </c>
      <c r="K2152" s="2">
        <f t="array" ref="K2152">XLOOKUP('Transaction Data'!$G2152,Product_Code,Cost)</f>
        <v>18</v>
      </c>
      <c r="L2152" s="2">
        <f t="array" ref="L2152">XLOOKUP('Transaction Data'!$G2152,Product_Code,Unit_Price)</f>
        <v>36</v>
      </c>
      <c r="M2152" s="3">
        <f>'Transaction Data'!$F2152*'Transaction Data'!$K2152</f>
        <v>5040</v>
      </c>
      <c r="N2152" s="3">
        <f>'Transaction Data'!$F2152*'Transaction Data'!$L2152</f>
        <v>10080</v>
      </c>
      <c r="O2152" s="3">
        <f>'Transaction Data'!$N2152-'Transaction Data'!$M2152</f>
        <v>5040</v>
      </c>
      <c r="P2152" s="2">
        <f>DATEDIF('Transaction Data'!$D2152,'Transaction Data'!$A2152,"y")</f>
        <v>22</v>
      </c>
      <c r="Q2152" s="2" t="str">
        <f>FLOOR('Transaction Data'!$P2152,15)&amp;"-"&amp;FLOOR('Transaction Data'!$P2152,15)+14</f>
        <v>15-29</v>
      </c>
      <c r="R2152" s="2" t="str">
        <f>IF('Transaction Data'!$L2152&lt;=10,"Less Expensive","Expensive")</f>
        <v>Expensive</v>
      </c>
      <c r="S2152" s="4">
        <f>WEEKDAY('Transaction Data'!$A2152)</f>
        <v>4</v>
      </c>
      <c r="T2152" s="2" t="str">
        <f>IF(WEEKDAY('Transaction Data'!$A2152,2)&lt;6,"Weekday","Weekend")</f>
        <v>Weekday</v>
      </c>
    </row>
    <row r="2153" ht="15.75" customHeight="1">
      <c r="A2153" s="1">
        <v>45326.0</v>
      </c>
      <c r="B2153" s="2" t="s">
        <v>2110</v>
      </c>
      <c r="C2153" s="2" t="s">
        <v>41</v>
      </c>
      <c r="D2153" s="1">
        <v>27731.0</v>
      </c>
      <c r="E2153" s="2" t="s">
        <v>22</v>
      </c>
      <c r="F2153" s="2">
        <v>420.0</v>
      </c>
      <c r="G2153" s="2" t="s">
        <v>33</v>
      </c>
      <c r="H2153" s="2" t="s">
        <v>45</v>
      </c>
      <c r="I2153" s="2" t="s">
        <v>25</v>
      </c>
      <c r="J2153" s="2" t="str">
        <f t="array" ref="J2153">XLOOKUP('Transaction Data'!$G2153,Product_Code,Biscuit_Brand)</f>
        <v>Caramel Biscuits</v>
      </c>
      <c r="K2153" s="2">
        <f t="array" ref="K2153">XLOOKUP('Transaction Data'!$G2153,Product_Code,Cost)</f>
        <v>18</v>
      </c>
      <c r="L2153" s="2">
        <f t="array" ref="L2153">XLOOKUP('Transaction Data'!$G2153,Product_Code,Unit_Price)</f>
        <v>22</v>
      </c>
      <c r="M2153" s="3">
        <f>'Transaction Data'!$F2153*'Transaction Data'!$K2153</f>
        <v>7560</v>
      </c>
      <c r="N2153" s="3">
        <f>'Transaction Data'!$F2153*'Transaction Data'!$L2153</f>
        <v>9240</v>
      </c>
      <c r="O2153" s="3">
        <f>'Transaction Data'!$N2153-'Transaction Data'!$M2153</f>
        <v>1680</v>
      </c>
      <c r="P2153" s="2">
        <f>DATEDIF('Transaction Data'!$D2153,'Transaction Data'!$A2153,"y")</f>
        <v>48</v>
      </c>
      <c r="Q2153" s="2" t="str">
        <f>FLOOR('Transaction Data'!$P2153,15)&amp;"-"&amp;FLOOR('Transaction Data'!$P2153,15)+14</f>
        <v>45-59</v>
      </c>
      <c r="R2153" s="2" t="str">
        <f>IF('Transaction Data'!$L2153&lt;=10,"Less Expensive","Expensive")</f>
        <v>Expensive</v>
      </c>
      <c r="S2153" s="4">
        <f>WEEKDAY('Transaction Data'!$A2153)</f>
        <v>1</v>
      </c>
      <c r="T2153" s="2" t="str">
        <f>IF(WEEKDAY('Transaction Data'!$A2153,2)&lt;6,"Weekday","Weekend")</f>
        <v>Weekend</v>
      </c>
    </row>
    <row r="2154" ht="15.75" customHeight="1">
      <c r="A2154" s="1">
        <v>45482.0</v>
      </c>
      <c r="B2154" s="2" t="s">
        <v>2111</v>
      </c>
      <c r="C2154" s="2" t="s">
        <v>72</v>
      </c>
      <c r="D2154" s="1">
        <v>27876.0</v>
      </c>
      <c r="E2154" s="2" t="s">
        <v>63</v>
      </c>
      <c r="F2154" s="2">
        <v>361.0</v>
      </c>
      <c r="G2154" s="2" t="s">
        <v>61</v>
      </c>
      <c r="H2154" s="2" t="s">
        <v>24</v>
      </c>
      <c r="I2154" s="2" t="s">
        <v>25</v>
      </c>
      <c r="J2154" s="2" t="str">
        <f t="array" ref="J2154">XLOOKUP('Transaction Data'!$G2154,Product_Code,Biscuit_Brand)</f>
        <v>Choco Delight</v>
      </c>
      <c r="K2154" s="2">
        <f t="array" ref="K2154">XLOOKUP('Transaction Data'!$G2154,Product_Code,Cost)</f>
        <v>3</v>
      </c>
      <c r="L2154" s="2">
        <f t="array" ref="L2154">XLOOKUP('Transaction Data'!$G2154,Product_Code,Unit_Price)</f>
        <v>5</v>
      </c>
      <c r="M2154" s="3">
        <f>'Transaction Data'!$F2154*'Transaction Data'!$K2154</f>
        <v>1083</v>
      </c>
      <c r="N2154" s="3">
        <f>'Transaction Data'!$F2154*'Transaction Data'!$L2154</f>
        <v>1805</v>
      </c>
      <c r="O2154" s="3">
        <f>'Transaction Data'!$N2154-'Transaction Data'!$M2154</f>
        <v>722</v>
      </c>
      <c r="P2154" s="2">
        <f>DATEDIF('Transaction Data'!$D2154,'Transaction Data'!$A2154,"y")</f>
        <v>48</v>
      </c>
      <c r="Q2154" s="2" t="str">
        <f>FLOOR('Transaction Data'!$P2154,15)&amp;"-"&amp;FLOOR('Transaction Data'!$P2154,15)+14</f>
        <v>45-59</v>
      </c>
      <c r="R2154" s="2" t="str">
        <f>IF('Transaction Data'!$L2154&lt;=10,"Less Expensive","Expensive")</f>
        <v>Less Expensive</v>
      </c>
      <c r="S2154" s="4">
        <f>WEEKDAY('Transaction Data'!$A2154)</f>
        <v>3</v>
      </c>
      <c r="T2154" s="2" t="str">
        <f>IF(WEEKDAY('Transaction Data'!$A2154,2)&lt;6,"Weekday","Weekend")</f>
        <v>Weekday</v>
      </c>
    </row>
    <row r="2155" ht="15.75" customHeight="1">
      <c r="A2155" s="1">
        <v>45487.0</v>
      </c>
      <c r="B2155" s="2" t="s">
        <v>2112</v>
      </c>
      <c r="C2155" s="2" t="s">
        <v>65</v>
      </c>
      <c r="D2155" s="1">
        <v>35207.0</v>
      </c>
      <c r="E2155" s="2" t="s">
        <v>37</v>
      </c>
      <c r="F2155" s="2">
        <v>33.0</v>
      </c>
      <c r="G2155" s="2" t="s">
        <v>55</v>
      </c>
      <c r="H2155" s="2" t="s">
        <v>29</v>
      </c>
      <c r="I2155" s="2" t="s">
        <v>25</v>
      </c>
      <c r="J2155" s="2" t="str">
        <f t="array" ref="J2155">XLOOKUP('Transaction Data'!$G2155,Product_Code,Biscuit_Brand)</f>
        <v>Vanilla Wafers</v>
      </c>
      <c r="K2155" s="2">
        <f t="array" ref="K2155">XLOOKUP('Transaction Data'!$G2155,Product_Code,Cost)</f>
        <v>18</v>
      </c>
      <c r="L2155" s="2">
        <f t="array" ref="L2155">XLOOKUP('Transaction Data'!$G2155,Product_Code,Unit_Price)</f>
        <v>36</v>
      </c>
      <c r="M2155" s="3">
        <f>'Transaction Data'!$F2155*'Transaction Data'!$K2155</f>
        <v>594</v>
      </c>
      <c r="N2155" s="3">
        <f>'Transaction Data'!$F2155*'Transaction Data'!$L2155</f>
        <v>1188</v>
      </c>
      <c r="O2155" s="3">
        <f>'Transaction Data'!$N2155-'Transaction Data'!$M2155</f>
        <v>594</v>
      </c>
      <c r="P2155" s="2">
        <f>DATEDIF('Transaction Data'!$D2155,'Transaction Data'!$A2155,"y")</f>
        <v>28</v>
      </c>
      <c r="Q2155" s="2" t="str">
        <f>FLOOR('Transaction Data'!$P2155,15)&amp;"-"&amp;FLOOR('Transaction Data'!$P2155,15)+14</f>
        <v>15-29</v>
      </c>
      <c r="R2155" s="2" t="str">
        <f>IF('Transaction Data'!$L2155&lt;=10,"Less Expensive","Expensive")</f>
        <v>Expensive</v>
      </c>
      <c r="S2155" s="4">
        <f>WEEKDAY('Transaction Data'!$A2155)</f>
        <v>1</v>
      </c>
      <c r="T2155" s="2" t="str">
        <f>IF(WEEKDAY('Transaction Data'!$A2155,2)&lt;6,"Weekday","Weekend")</f>
        <v>Weekend</v>
      </c>
    </row>
    <row r="2156" ht="15.75" customHeight="1">
      <c r="A2156" s="1">
        <v>45334.0</v>
      </c>
      <c r="B2156" s="2" t="s">
        <v>2113</v>
      </c>
      <c r="C2156" s="2" t="s">
        <v>65</v>
      </c>
      <c r="D2156" s="1">
        <v>34440.0</v>
      </c>
      <c r="E2156" s="2" t="s">
        <v>37</v>
      </c>
      <c r="F2156" s="2">
        <v>305.0</v>
      </c>
      <c r="G2156" s="2" t="s">
        <v>48</v>
      </c>
      <c r="H2156" s="2" t="s">
        <v>42</v>
      </c>
      <c r="I2156" s="2" t="s">
        <v>25</v>
      </c>
      <c r="J2156" s="2" t="str">
        <f t="array" ref="J2156">XLOOKUP('Transaction Data'!$G2156,Product_Code,Biscuit_Brand)</f>
        <v>Lemon Crisps</v>
      </c>
      <c r="K2156" s="2">
        <f t="array" ref="K2156">XLOOKUP('Transaction Data'!$G2156,Product_Code,Cost)</f>
        <v>7</v>
      </c>
      <c r="L2156" s="2">
        <f t="array" ref="L2156">XLOOKUP('Transaction Data'!$G2156,Product_Code,Unit_Price)</f>
        <v>9</v>
      </c>
      <c r="M2156" s="3">
        <f>'Transaction Data'!$F2156*'Transaction Data'!$K2156</f>
        <v>2135</v>
      </c>
      <c r="N2156" s="3">
        <f>'Transaction Data'!$F2156*'Transaction Data'!$L2156</f>
        <v>2745</v>
      </c>
      <c r="O2156" s="3">
        <f>'Transaction Data'!$N2156-'Transaction Data'!$M2156</f>
        <v>610</v>
      </c>
      <c r="P2156" s="2">
        <f>DATEDIF('Transaction Data'!$D2156,'Transaction Data'!$A2156,"y")</f>
        <v>29</v>
      </c>
      <c r="Q2156" s="2" t="str">
        <f>FLOOR('Transaction Data'!$P2156,15)&amp;"-"&amp;FLOOR('Transaction Data'!$P2156,15)+14</f>
        <v>15-29</v>
      </c>
      <c r="R2156" s="2" t="str">
        <f>IF('Transaction Data'!$L2156&lt;=10,"Less Expensive","Expensive")</f>
        <v>Less Expensive</v>
      </c>
      <c r="S2156" s="4">
        <f>WEEKDAY('Transaction Data'!$A2156)</f>
        <v>2</v>
      </c>
      <c r="T2156" s="2" t="str">
        <f>IF(WEEKDAY('Transaction Data'!$A2156,2)&lt;6,"Weekday","Weekend")</f>
        <v>Weekday</v>
      </c>
    </row>
    <row r="2157" ht="15.75" customHeight="1">
      <c r="A2157" s="1">
        <v>45450.0</v>
      </c>
      <c r="B2157" s="2" t="s">
        <v>2114</v>
      </c>
      <c r="C2157" s="2" t="s">
        <v>69</v>
      </c>
      <c r="D2157" s="1">
        <v>25624.0</v>
      </c>
      <c r="E2157" s="2" t="s">
        <v>37</v>
      </c>
      <c r="F2157" s="2">
        <v>391.0</v>
      </c>
      <c r="G2157" s="2" t="s">
        <v>48</v>
      </c>
      <c r="H2157" s="2" t="s">
        <v>45</v>
      </c>
      <c r="I2157" s="2" t="s">
        <v>25</v>
      </c>
      <c r="J2157" s="2" t="str">
        <f t="array" ref="J2157">XLOOKUP('Transaction Data'!$G2157,Product_Code,Biscuit_Brand)</f>
        <v>Lemon Crisps</v>
      </c>
      <c r="K2157" s="2">
        <f t="array" ref="K2157">XLOOKUP('Transaction Data'!$G2157,Product_Code,Cost)</f>
        <v>7</v>
      </c>
      <c r="L2157" s="2">
        <f t="array" ref="L2157">XLOOKUP('Transaction Data'!$G2157,Product_Code,Unit_Price)</f>
        <v>9</v>
      </c>
      <c r="M2157" s="3">
        <f>'Transaction Data'!$F2157*'Transaction Data'!$K2157</f>
        <v>2737</v>
      </c>
      <c r="N2157" s="3">
        <f>'Transaction Data'!$F2157*'Transaction Data'!$L2157</f>
        <v>3519</v>
      </c>
      <c r="O2157" s="3">
        <f>'Transaction Data'!$N2157-'Transaction Data'!$M2157</f>
        <v>782</v>
      </c>
      <c r="P2157" s="2">
        <f>DATEDIF('Transaction Data'!$D2157,'Transaction Data'!$A2157,"y")</f>
        <v>54</v>
      </c>
      <c r="Q2157" s="2" t="str">
        <f>FLOOR('Transaction Data'!$P2157,15)&amp;"-"&amp;FLOOR('Transaction Data'!$P2157,15)+14</f>
        <v>45-59</v>
      </c>
      <c r="R2157" s="2" t="str">
        <f>IF('Transaction Data'!$L2157&lt;=10,"Less Expensive","Expensive")</f>
        <v>Less Expensive</v>
      </c>
      <c r="S2157" s="4">
        <f>WEEKDAY('Transaction Data'!$A2157)</f>
        <v>6</v>
      </c>
      <c r="T2157" s="2" t="str">
        <f>IF(WEEKDAY('Transaction Data'!$A2157,2)&lt;6,"Weekday","Weekend")</f>
        <v>Weekday</v>
      </c>
    </row>
    <row r="2158" ht="15.75" customHeight="1">
      <c r="A2158" s="1">
        <v>45305.0</v>
      </c>
      <c r="B2158" s="2" t="s">
        <v>2115</v>
      </c>
      <c r="C2158" s="2" t="s">
        <v>32</v>
      </c>
      <c r="D2158" s="1">
        <v>26076.0</v>
      </c>
      <c r="E2158" s="2" t="s">
        <v>27</v>
      </c>
      <c r="F2158" s="2">
        <v>190.0</v>
      </c>
      <c r="G2158" s="2" t="s">
        <v>33</v>
      </c>
      <c r="H2158" s="2" t="s">
        <v>24</v>
      </c>
      <c r="I2158" s="2" t="s">
        <v>25</v>
      </c>
      <c r="J2158" s="2" t="str">
        <f t="array" ref="J2158">XLOOKUP('Transaction Data'!$G2158,Product_Code,Biscuit_Brand)</f>
        <v>Caramel Biscuits</v>
      </c>
      <c r="K2158" s="2">
        <f t="array" ref="K2158">XLOOKUP('Transaction Data'!$G2158,Product_Code,Cost)</f>
        <v>18</v>
      </c>
      <c r="L2158" s="2">
        <f t="array" ref="L2158">XLOOKUP('Transaction Data'!$G2158,Product_Code,Unit_Price)</f>
        <v>22</v>
      </c>
      <c r="M2158" s="3">
        <f>'Transaction Data'!$F2158*'Transaction Data'!$K2158</f>
        <v>3420</v>
      </c>
      <c r="N2158" s="3">
        <f>'Transaction Data'!$F2158*'Transaction Data'!$L2158</f>
        <v>4180</v>
      </c>
      <c r="O2158" s="3">
        <f>'Transaction Data'!$N2158-'Transaction Data'!$M2158</f>
        <v>760</v>
      </c>
      <c r="P2158" s="2">
        <f>DATEDIF('Transaction Data'!$D2158,'Transaction Data'!$A2158,"y")</f>
        <v>52</v>
      </c>
      <c r="Q2158" s="2" t="str">
        <f>FLOOR('Transaction Data'!$P2158,15)&amp;"-"&amp;FLOOR('Transaction Data'!$P2158,15)+14</f>
        <v>45-59</v>
      </c>
      <c r="R2158" s="2" t="str">
        <f>IF('Transaction Data'!$L2158&lt;=10,"Less Expensive","Expensive")</f>
        <v>Expensive</v>
      </c>
      <c r="S2158" s="4">
        <f>WEEKDAY('Transaction Data'!$A2158)</f>
        <v>1</v>
      </c>
      <c r="T2158" s="2" t="str">
        <f>IF(WEEKDAY('Transaction Data'!$A2158,2)&lt;6,"Weekday","Weekend")</f>
        <v>Weekend</v>
      </c>
    </row>
    <row r="2159" ht="15.75" customHeight="1">
      <c r="A2159" s="1">
        <v>45451.0</v>
      </c>
      <c r="B2159" s="2" t="s">
        <v>2116</v>
      </c>
      <c r="C2159" s="2" t="s">
        <v>78</v>
      </c>
      <c r="D2159" s="1">
        <v>31158.0</v>
      </c>
      <c r="E2159" s="2" t="s">
        <v>27</v>
      </c>
      <c r="F2159" s="2">
        <v>384.0</v>
      </c>
      <c r="G2159" s="2" t="s">
        <v>57</v>
      </c>
      <c r="H2159" s="2" t="s">
        <v>29</v>
      </c>
      <c r="I2159" s="2" t="s">
        <v>25</v>
      </c>
      <c r="J2159" s="2" t="str">
        <f t="array" ref="J2159">XLOOKUP('Transaction Data'!$G2159,Product_Code,Biscuit_Brand)</f>
        <v>Oatmeal Cookies</v>
      </c>
      <c r="K2159" s="2">
        <f t="array" ref="K2159">XLOOKUP('Transaction Data'!$G2159,Product_Code,Cost)</f>
        <v>19</v>
      </c>
      <c r="L2159" s="2">
        <f t="array" ref="L2159">XLOOKUP('Transaction Data'!$G2159,Product_Code,Unit_Price)</f>
        <v>23</v>
      </c>
      <c r="M2159" s="3">
        <f>'Transaction Data'!$F2159*'Transaction Data'!$K2159</f>
        <v>7296</v>
      </c>
      <c r="N2159" s="3">
        <f>'Transaction Data'!$F2159*'Transaction Data'!$L2159</f>
        <v>8832</v>
      </c>
      <c r="O2159" s="3">
        <f>'Transaction Data'!$N2159-'Transaction Data'!$M2159</f>
        <v>1536</v>
      </c>
      <c r="P2159" s="2">
        <f>DATEDIF('Transaction Data'!$D2159,'Transaction Data'!$A2159,"y")</f>
        <v>39</v>
      </c>
      <c r="Q2159" s="2" t="str">
        <f>FLOOR('Transaction Data'!$P2159,15)&amp;"-"&amp;FLOOR('Transaction Data'!$P2159,15)+14</f>
        <v>30-44</v>
      </c>
      <c r="R2159" s="2" t="str">
        <f>IF('Transaction Data'!$L2159&lt;=10,"Less Expensive","Expensive")</f>
        <v>Expensive</v>
      </c>
      <c r="S2159" s="4">
        <f>WEEKDAY('Transaction Data'!$A2159)</f>
        <v>7</v>
      </c>
      <c r="T2159" s="2" t="str">
        <f>IF(WEEKDAY('Transaction Data'!$A2159,2)&lt;6,"Weekday","Weekend")</f>
        <v>Weekend</v>
      </c>
    </row>
    <row r="2160" ht="15.75" customHeight="1">
      <c r="A2160" s="1">
        <v>45352.0</v>
      </c>
      <c r="B2160" s="2" t="s">
        <v>2117</v>
      </c>
      <c r="C2160" s="2" t="s">
        <v>41</v>
      </c>
      <c r="D2160" s="1">
        <v>29854.0</v>
      </c>
      <c r="E2160" s="2" t="s">
        <v>63</v>
      </c>
      <c r="F2160" s="2">
        <v>442.0</v>
      </c>
      <c r="G2160" s="2" t="s">
        <v>38</v>
      </c>
      <c r="H2160" s="2" t="s">
        <v>29</v>
      </c>
      <c r="I2160" s="2" t="s">
        <v>25</v>
      </c>
      <c r="J2160" s="2" t="str">
        <f t="array" ref="J2160">XLOOKUP('Transaction Data'!$G2160,Product_Code,Biscuit_Brand)</f>
        <v>Ginger Snaps</v>
      </c>
      <c r="K2160" s="2">
        <f t="array" ref="K2160">XLOOKUP('Transaction Data'!$G2160,Product_Code,Cost)</f>
        <v>14</v>
      </c>
      <c r="L2160" s="2">
        <f t="array" ref="L2160">XLOOKUP('Transaction Data'!$G2160,Product_Code,Unit_Price)</f>
        <v>28</v>
      </c>
      <c r="M2160" s="3">
        <f>'Transaction Data'!$F2160*'Transaction Data'!$K2160</f>
        <v>6188</v>
      </c>
      <c r="N2160" s="3">
        <f>'Transaction Data'!$F2160*'Transaction Data'!$L2160</f>
        <v>12376</v>
      </c>
      <c r="O2160" s="3">
        <f>'Transaction Data'!$N2160-'Transaction Data'!$M2160</f>
        <v>6188</v>
      </c>
      <c r="P2160" s="2">
        <f>DATEDIF('Transaction Data'!$D2160,'Transaction Data'!$A2160,"y")</f>
        <v>42</v>
      </c>
      <c r="Q2160" s="2" t="str">
        <f>FLOOR('Transaction Data'!$P2160,15)&amp;"-"&amp;FLOOR('Transaction Data'!$P2160,15)+14</f>
        <v>30-44</v>
      </c>
      <c r="R2160" s="2" t="str">
        <f>IF('Transaction Data'!$L2160&lt;=10,"Less Expensive","Expensive")</f>
        <v>Expensive</v>
      </c>
      <c r="S2160" s="4">
        <f>WEEKDAY('Transaction Data'!$A2160)</f>
        <v>6</v>
      </c>
      <c r="T2160" s="2" t="str">
        <f>IF(WEEKDAY('Transaction Data'!$A2160,2)&lt;6,"Weekday","Weekend")</f>
        <v>Weekday</v>
      </c>
    </row>
    <row r="2161" ht="15.75" customHeight="1">
      <c r="A2161" s="1">
        <v>45307.0</v>
      </c>
      <c r="B2161" s="2" t="s">
        <v>2118</v>
      </c>
      <c r="C2161" s="2" t="s">
        <v>21</v>
      </c>
      <c r="D2161" s="1">
        <v>27281.0</v>
      </c>
      <c r="E2161" s="2" t="s">
        <v>63</v>
      </c>
      <c r="F2161" s="2">
        <v>235.0</v>
      </c>
      <c r="G2161" s="2" t="s">
        <v>61</v>
      </c>
      <c r="H2161" s="2" t="s">
        <v>34</v>
      </c>
      <c r="I2161" s="2" t="s">
        <v>25</v>
      </c>
      <c r="J2161" s="2" t="str">
        <f t="array" ref="J2161">XLOOKUP('Transaction Data'!$G2161,Product_Code,Biscuit_Brand)</f>
        <v>Choco Delight</v>
      </c>
      <c r="K2161" s="2">
        <f t="array" ref="K2161">XLOOKUP('Transaction Data'!$G2161,Product_Code,Cost)</f>
        <v>3</v>
      </c>
      <c r="L2161" s="2">
        <f t="array" ref="L2161">XLOOKUP('Transaction Data'!$G2161,Product_Code,Unit_Price)</f>
        <v>5</v>
      </c>
      <c r="M2161" s="3">
        <f>'Transaction Data'!$F2161*'Transaction Data'!$K2161</f>
        <v>705</v>
      </c>
      <c r="N2161" s="3">
        <f>'Transaction Data'!$F2161*'Transaction Data'!$L2161</f>
        <v>1175</v>
      </c>
      <c r="O2161" s="3">
        <f>'Transaction Data'!$N2161-'Transaction Data'!$M2161</f>
        <v>470</v>
      </c>
      <c r="P2161" s="2">
        <f>DATEDIF('Transaction Data'!$D2161,'Transaction Data'!$A2161,"y")</f>
        <v>49</v>
      </c>
      <c r="Q2161" s="2" t="str">
        <f>FLOOR('Transaction Data'!$P2161,15)&amp;"-"&amp;FLOOR('Transaction Data'!$P2161,15)+14</f>
        <v>45-59</v>
      </c>
      <c r="R2161" s="2" t="str">
        <f>IF('Transaction Data'!$L2161&lt;=10,"Less Expensive","Expensive")</f>
        <v>Less Expensive</v>
      </c>
      <c r="S2161" s="4">
        <f>WEEKDAY('Transaction Data'!$A2161)</f>
        <v>3</v>
      </c>
      <c r="T2161" s="2" t="str">
        <f>IF(WEEKDAY('Transaction Data'!$A2161,2)&lt;6,"Weekday","Weekend")</f>
        <v>Weekday</v>
      </c>
    </row>
    <row r="2162" ht="15.75" customHeight="1">
      <c r="A2162" s="1">
        <v>45403.0</v>
      </c>
      <c r="B2162" s="2" t="s">
        <v>2119</v>
      </c>
      <c r="C2162" s="2" t="s">
        <v>65</v>
      </c>
      <c r="D2162" s="1">
        <v>23917.0</v>
      </c>
      <c r="E2162" s="2" t="s">
        <v>27</v>
      </c>
      <c r="F2162" s="2">
        <v>30.0</v>
      </c>
      <c r="G2162" s="2" t="s">
        <v>60</v>
      </c>
      <c r="H2162" s="2" t="s">
        <v>24</v>
      </c>
      <c r="I2162" s="2" t="s">
        <v>25</v>
      </c>
      <c r="J2162" s="2" t="str">
        <f t="array" ref="J2162">XLOOKUP('Transaction Data'!$G2162,Product_Code,Biscuit_Brand)</f>
        <v>Peanut Butter Bites</v>
      </c>
      <c r="K2162" s="2">
        <f t="array" ref="K2162">XLOOKUP('Transaction Data'!$G2162,Product_Code,Cost)</f>
        <v>5</v>
      </c>
      <c r="L2162" s="2">
        <f t="array" ref="L2162">XLOOKUP('Transaction Data'!$G2162,Product_Code,Unit_Price)</f>
        <v>7</v>
      </c>
      <c r="M2162" s="3">
        <f>'Transaction Data'!$F2162*'Transaction Data'!$K2162</f>
        <v>150</v>
      </c>
      <c r="N2162" s="3">
        <f>'Transaction Data'!$F2162*'Transaction Data'!$L2162</f>
        <v>210</v>
      </c>
      <c r="O2162" s="3">
        <f>'Transaction Data'!$N2162-'Transaction Data'!$M2162</f>
        <v>60</v>
      </c>
      <c r="P2162" s="2">
        <f>DATEDIF('Transaction Data'!$D2162,'Transaction Data'!$A2162,"y")</f>
        <v>58</v>
      </c>
      <c r="Q2162" s="2" t="str">
        <f>FLOOR('Transaction Data'!$P2162,15)&amp;"-"&amp;FLOOR('Transaction Data'!$P2162,15)+14</f>
        <v>45-59</v>
      </c>
      <c r="R2162" s="2" t="str">
        <f>IF('Transaction Data'!$L2162&lt;=10,"Less Expensive","Expensive")</f>
        <v>Less Expensive</v>
      </c>
      <c r="S2162" s="4">
        <f>WEEKDAY('Transaction Data'!$A2162)</f>
        <v>1</v>
      </c>
      <c r="T2162" s="2" t="str">
        <f>IF(WEEKDAY('Transaction Data'!$A2162,2)&lt;6,"Weekday","Weekend")</f>
        <v>Weekend</v>
      </c>
    </row>
    <row r="2163" ht="15.75" customHeight="1">
      <c r="A2163" s="1">
        <v>45390.0</v>
      </c>
      <c r="B2163" s="2" t="s">
        <v>2120</v>
      </c>
      <c r="C2163" s="2" t="s">
        <v>69</v>
      </c>
      <c r="D2163" s="1">
        <v>30117.0</v>
      </c>
      <c r="E2163" s="2" t="s">
        <v>63</v>
      </c>
      <c r="F2163" s="2">
        <v>493.0</v>
      </c>
      <c r="G2163" s="2" t="s">
        <v>23</v>
      </c>
      <c r="H2163" s="2" t="s">
        <v>42</v>
      </c>
      <c r="I2163" s="2" t="s">
        <v>25</v>
      </c>
      <c r="J2163" s="2" t="str">
        <f t="array" ref="J2163">XLOOKUP('Transaction Data'!$G2163,Product_Code,Biscuit_Brand)</f>
        <v>Cinnamon Swirls</v>
      </c>
      <c r="K2163" s="2">
        <f t="array" ref="K2163">XLOOKUP('Transaction Data'!$G2163,Product_Code,Cost)</f>
        <v>10</v>
      </c>
      <c r="L2163" s="2">
        <f t="array" ref="L2163">XLOOKUP('Transaction Data'!$G2163,Product_Code,Unit_Price)</f>
        <v>14</v>
      </c>
      <c r="M2163" s="3">
        <f>'Transaction Data'!$F2163*'Transaction Data'!$K2163</f>
        <v>4930</v>
      </c>
      <c r="N2163" s="3">
        <f>'Transaction Data'!$F2163*'Transaction Data'!$L2163</f>
        <v>6902</v>
      </c>
      <c r="O2163" s="3">
        <f>'Transaction Data'!$N2163-'Transaction Data'!$M2163</f>
        <v>1972</v>
      </c>
      <c r="P2163" s="2">
        <f>DATEDIF('Transaction Data'!$D2163,'Transaction Data'!$A2163,"y")</f>
        <v>41</v>
      </c>
      <c r="Q2163" s="2" t="str">
        <f>FLOOR('Transaction Data'!$P2163,15)&amp;"-"&amp;FLOOR('Transaction Data'!$P2163,15)+14</f>
        <v>30-44</v>
      </c>
      <c r="R2163" s="2" t="str">
        <f>IF('Transaction Data'!$L2163&lt;=10,"Less Expensive","Expensive")</f>
        <v>Expensive</v>
      </c>
      <c r="S2163" s="4">
        <f>WEEKDAY('Transaction Data'!$A2163)</f>
        <v>2</v>
      </c>
      <c r="T2163" s="2" t="str">
        <f>IF(WEEKDAY('Transaction Data'!$A2163,2)&lt;6,"Weekday","Weekend")</f>
        <v>Weekday</v>
      </c>
    </row>
    <row r="2164" ht="15.75" customHeight="1">
      <c r="A2164" s="1">
        <v>45359.0</v>
      </c>
      <c r="B2164" s="2" t="s">
        <v>2121</v>
      </c>
      <c r="C2164" s="2" t="s">
        <v>78</v>
      </c>
      <c r="D2164" s="1">
        <v>24151.0</v>
      </c>
      <c r="E2164" s="2" t="s">
        <v>22</v>
      </c>
      <c r="F2164" s="2">
        <v>98.0</v>
      </c>
      <c r="G2164" s="2" t="s">
        <v>28</v>
      </c>
      <c r="H2164" s="2" t="s">
        <v>45</v>
      </c>
      <c r="I2164" s="2" t="s">
        <v>25</v>
      </c>
      <c r="J2164" s="2" t="str">
        <f t="array" ref="J2164">XLOOKUP('Transaction Data'!$G2164,Product_Code,Biscuit_Brand)</f>
        <v>Shortbread</v>
      </c>
      <c r="K2164" s="2">
        <f t="array" ref="K2164">XLOOKUP('Transaction Data'!$G2164,Product_Code,Cost)</f>
        <v>10</v>
      </c>
      <c r="L2164" s="2">
        <f t="array" ref="L2164">XLOOKUP('Transaction Data'!$G2164,Product_Code,Unit_Price)</f>
        <v>45</v>
      </c>
      <c r="M2164" s="3">
        <f>'Transaction Data'!$F2164*'Transaction Data'!$K2164</f>
        <v>980</v>
      </c>
      <c r="N2164" s="3">
        <f>'Transaction Data'!$F2164*'Transaction Data'!$L2164</f>
        <v>4410</v>
      </c>
      <c r="O2164" s="3">
        <f>'Transaction Data'!$N2164-'Transaction Data'!$M2164</f>
        <v>3430</v>
      </c>
      <c r="P2164" s="2">
        <f>DATEDIF('Transaction Data'!$D2164,'Transaction Data'!$A2164,"y")</f>
        <v>58</v>
      </c>
      <c r="Q2164" s="2" t="str">
        <f>FLOOR('Transaction Data'!$P2164,15)&amp;"-"&amp;FLOOR('Transaction Data'!$P2164,15)+14</f>
        <v>45-59</v>
      </c>
      <c r="R2164" s="2" t="str">
        <f>IF('Transaction Data'!$L2164&lt;=10,"Less Expensive","Expensive")</f>
        <v>Expensive</v>
      </c>
      <c r="S2164" s="4">
        <f>WEEKDAY('Transaction Data'!$A2164)</f>
        <v>6</v>
      </c>
      <c r="T2164" s="2" t="str">
        <f>IF(WEEKDAY('Transaction Data'!$A2164,2)&lt;6,"Weekday","Weekend")</f>
        <v>Weekday</v>
      </c>
    </row>
    <row r="2165" ht="15.75" customHeight="1">
      <c r="A2165" s="1">
        <v>45371.0</v>
      </c>
      <c r="B2165" s="2" t="s">
        <v>2122</v>
      </c>
      <c r="C2165" s="2" t="s">
        <v>54</v>
      </c>
      <c r="D2165" s="1">
        <v>19386.0</v>
      </c>
      <c r="E2165" s="2" t="s">
        <v>22</v>
      </c>
      <c r="F2165" s="2">
        <v>396.0</v>
      </c>
      <c r="G2165" s="2" t="s">
        <v>33</v>
      </c>
      <c r="H2165" s="2" t="s">
        <v>24</v>
      </c>
      <c r="I2165" s="2" t="s">
        <v>25</v>
      </c>
      <c r="J2165" s="2" t="str">
        <f t="array" ref="J2165">XLOOKUP('Transaction Data'!$G2165,Product_Code,Biscuit_Brand)</f>
        <v>Caramel Biscuits</v>
      </c>
      <c r="K2165" s="2">
        <f t="array" ref="K2165">XLOOKUP('Transaction Data'!$G2165,Product_Code,Cost)</f>
        <v>18</v>
      </c>
      <c r="L2165" s="2">
        <f t="array" ref="L2165">XLOOKUP('Transaction Data'!$G2165,Product_Code,Unit_Price)</f>
        <v>22</v>
      </c>
      <c r="M2165" s="3">
        <f>'Transaction Data'!$F2165*'Transaction Data'!$K2165</f>
        <v>7128</v>
      </c>
      <c r="N2165" s="3">
        <f>'Transaction Data'!$F2165*'Transaction Data'!$L2165</f>
        <v>8712</v>
      </c>
      <c r="O2165" s="3">
        <f>'Transaction Data'!$N2165-'Transaction Data'!$M2165</f>
        <v>1584</v>
      </c>
      <c r="P2165" s="2">
        <f>DATEDIF('Transaction Data'!$D2165,'Transaction Data'!$A2165,"y")</f>
        <v>71</v>
      </c>
      <c r="Q2165" s="2" t="str">
        <f>FLOOR('Transaction Data'!$P2165,15)&amp;"-"&amp;FLOOR('Transaction Data'!$P2165,15)+14</f>
        <v>60-74</v>
      </c>
      <c r="R2165" s="2" t="str">
        <f>IF('Transaction Data'!$L2165&lt;=10,"Less Expensive","Expensive")</f>
        <v>Expensive</v>
      </c>
      <c r="S2165" s="4">
        <f>WEEKDAY('Transaction Data'!$A2165)</f>
        <v>4</v>
      </c>
      <c r="T2165" s="2" t="str">
        <f>IF(WEEKDAY('Transaction Data'!$A2165,2)&lt;6,"Weekday","Weekend")</f>
        <v>Weekday</v>
      </c>
    </row>
    <row r="2166" ht="15.75" customHeight="1">
      <c r="A2166" s="1">
        <v>45322.0</v>
      </c>
      <c r="B2166" s="2" t="s">
        <v>2123</v>
      </c>
      <c r="C2166" s="2" t="s">
        <v>21</v>
      </c>
      <c r="D2166" s="1">
        <v>25988.0</v>
      </c>
      <c r="E2166" s="2" t="s">
        <v>63</v>
      </c>
      <c r="F2166" s="2">
        <v>140.0</v>
      </c>
      <c r="G2166" s="2" t="s">
        <v>33</v>
      </c>
      <c r="H2166" s="2" t="s">
        <v>29</v>
      </c>
      <c r="I2166" s="2" t="s">
        <v>25</v>
      </c>
      <c r="J2166" s="2" t="str">
        <f t="array" ref="J2166">XLOOKUP('Transaction Data'!$G2166,Product_Code,Biscuit_Brand)</f>
        <v>Caramel Biscuits</v>
      </c>
      <c r="K2166" s="2">
        <f t="array" ref="K2166">XLOOKUP('Transaction Data'!$G2166,Product_Code,Cost)</f>
        <v>18</v>
      </c>
      <c r="L2166" s="2">
        <f t="array" ref="L2166">XLOOKUP('Transaction Data'!$G2166,Product_Code,Unit_Price)</f>
        <v>22</v>
      </c>
      <c r="M2166" s="3">
        <f>'Transaction Data'!$F2166*'Transaction Data'!$K2166</f>
        <v>2520</v>
      </c>
      <c r="N2166" s="3">
        <f>'Transaction Data'!$F2166*'Transaction Data'!$L2166</f>
        <v>3080</v>
      </c>
      <c r="O2166" s="3">
        <f>'Transaction Data'!$N2166-'Transaction Data'!$M2166</f>
        <v>560</v>
      </c>
      <c r="P2166" s="2">
        <f>DATEDIF('Transaction Data'!$D2166,'Transaction Data'!$A2166,"y")</f>
        <v>52</v>
      </c>
      <c r="Q2166" s="2" t="str">
        <f>FLOOR('Transaction Data'!$P2166,15)&amp;"-"&amp;FLOOR('Transaction Data'!$P2166,15)+14</f>
        <v>45-59</v>
      </c>
      <c r="R2166" s="2" t="str">
        <f>IF('Transaction Data'!$L2166&lt;=10,"Less Expensive","Expensive")</f>
        <v>Expensive</v>
      </c>
      <c r="S2166" s="4">
        <f>WEEKDAY('Transaction Data'!$A2166)</f>
        <v>4</v>
      </c>
      <c r="T2166" s="2" t="str">
        <f>IF(WEEKDAY('Transaction Data'!$A2166,2)&lt;6,"Weekday","Weekend")</f>
        <v>Weekday</v>
      </c>
    </row>
    <row r="2167" ht="15.75" customHeight="1">
      <c r="A2167" s="1">
        <v>45494.0</v>
      </c>
      <c r="B2167" s="2" t="s">
        <v>2124</v>
      </c>
      <c r="C2167" s="2" t="s">
        <v>72</v>
      </c>
      <c r="D2167" s="1">
        <v>27672.0</v>
      </c>
      <c r="E2167" s="2" t="s">
        <v>37</v>
      </c>
      <c r="F2167" s="2">
        <v>271.0</v>
      </c>
      <c r="G2167" s="2" t="s">
        <v>23</v>
      </c>
      <c r="H2167" s="2" t="s">
        <v>42</v>
      </c>
      <c r="I2167" s="2" t="s">
        <v>25</v>
      </c>
      <c r="J2167" s="2" t="str">
        <f t="array" ref="J2167">XLOOKUP('Transaction Data'!$G2167,Product_Code,Biscuit_Brand)</f>
        <v>Cinnamon Swirls</v>
      </c>
      <c r="K2167" s="2">
        <f t="array" ref="K2167">XLOOKUP('Transaction Data'!$G2167,Product_Code,Cost)</f>
        <v>10</v>
      </c>
      <c r="L2167" s="2">
        <f t="array" ref="L2167">XLOOKUP('Transaction Data'!$G2167,Product_Code,Unit_Price)</f>
        <v>14</v>
      </c>
      <c r="M2167" s="3">
        <f>'Transaction Data'!$F2167*'Transaction Data'!$K2167</f>
        <v>2710</v>
      </c>
      <c r="N2167" s="3">
        <f>'Transaction Data'!$F2167*'Transaction Data'!$L2167</f>
        <v>3794</v>
      </c>
      <c r="O2167" s="3">
        <f>'Transaction Data'!$N2167-'Transaction Data'!$M2167</f>
        <v>1084</v>
      </c>
      <c r="P2167" s="2">
        <f>DATEDIF('Transaction Data'!$D2167,'Transaction Data'!$A2167,"y")</f>
        <v>48</v>
      </c>
      <c r="Q2167" s="2" t="str">
        <f>FLOOR('Transaction Data'!$P2167,15)&amp;"-"&amp;FLOOR('Transaction Data'!$P2167,15)+14</f>
        <v>45-59</v>
      </c>
      <c r="R2167" s="2" t="str">
        <f>IF('Transaction Data'!$L2167&lt;=10,"Less Expensive","Expensive")</f>
        <v>Expensive</v>
      </c>
      <c r="S2167" s="4">
        <f>WEEKDAY('Transaction Data'!$A2167)</f>
        <v>1</v>
      </c>
      <c r="T2167" s="2" t="str">
        <f>IF(WEEKDAY('Transaction Data'!$A2167,2)&lt;6,"Weekday","Weekend")</f>
        <v>Weekend</v>
      </c>
    </row>
    <row r="2168" ht="15.75" customHeight="1">
      <c r="A2168" s="1">
        <v>45415.0</v>
      </c>
      <c r="B2168" s="2" t="s">
        <v>2125</v>
      </c>
      <c r="C2168" s="2" t="s">
        <v>47</v>
      </c>
      <c r="D2168" s="1">
        <v>16589.0</v>
      </c>
      <c r="E2168" s="2" t="s">
        <v>22</v>
      </c>
      <c r="F2168" s="2">
        <v>362.0</v>
      </c>
      <c r="G2168" s="2" t="s">
        <v>60</v>
      </c>
      <c r="H2168" s="2" t="s">
        <v>45</v>
      </c>
      <c r="I2168" s="2" t="s">
        <v>25</v>
      </c>
      <c r="J2168" s="2" t="str">
        <f t="array" ref="J2168">XLOOKUP('Transaction Data'!$G2168,Product_Code,Biscuit_Brand)</f>
        <v>Peanut Butter Bites</v>
      </c>
      <c r="K2168" s="2">
        <f t="array" ref="K2168">XLOOKUP('Transaction Data'!$G2168,Product_Code,Cost)</f>
        <v>5</v>
      </c>
      <c r="L2168" s="2">
        <f t="array" ref="L2168">XLOOKUP('Transaction Data'!$G2168,Product_Code,Unit_Price)</f>
        <v>7</v>
      </c>
      <c r="M2168" s="3">
        <f>'Transaction Data'!$F2168*'Transaction Data'!$K2168</f>
        <v>1810</v>
      </c>
      <c r="N2168" s="3">
        <f>'Transaction Data'!$F2168*'Transaction Data'!$L2168</f>
        <v>2534</v>
      </c>
      <c r="O2168" s="3">
        <f>'Transaction Data'!$N2168-'Transaction Data'!$M2168</f>
        <v>724</v>
      </c>
      <c r="P2168" s="2">
        <f>DATEDIF('Transaction Data'!$D2168,'Transaction Data'!$A2168,"y")</f>
        <v>78</v>
      </c>
      <c r="Q2168" s="2" t="str">
        <f>FLOOR('Transaction Data'!$P2168,15)&amp;"-"&amp;FLOOR('Transaction Data'!$P2168,15)+14</f>
        <v>75-89</v>
      </c>
      <c r="R2168" s="2" t="str">
        <f>IF('Transaction Data'!$L2168&lt;=10,"Less Expensive","Expensive")</f>
        <v>Less Expensive</v>
      </c>
      <c r="S2168" s="4">
        <f>WEEKDAY('Transaction Data'!$A2168)</f>
        <v>6</v>
      </c>
      <c r="T2168" s="2" t="str">
        <f>IF(WEEKDAY('Transaction Data'!$A2168,2)&lt;6,"Weekday","Weekend")</f>
        <v>Weekday</v>
      </c>
    </row>
    <row r="2169" ht="15.75" customHeight="1">
      <c r="A2169" s="1">
        <v>45360.0</v>
      </c>
      <c r="B2169" s="2" t="s">
        <v>2126</v>
      </c>
      <c r="C2169" s="2" t="s">
        <v>78</v>
      </c>
      <c r="D2169" s="1">
        <v>20660.0</v>
      </c>
      <c r="E2169" s="2" t="s">
        <v>63</v>
      </c>
      <c r="F2169" s="2">
        <v>60.0</v>
      </c>
      <c r="G2169" s="2" t="s">
        <v>60</v>
      </c>
      <c r="H2169" s="2" t="s">
        <v>24</v>
      </c>
      <c r="I2169" s="2" t="s">
        <v>25</v>
      </c>
      <c r="J2169" s="2" t="str">
        <f t="array" ref="J2169">XLOOKUP('Transaction Data'!$G2169,Product_Code,Biscuit_Brand)</f>
        <v>Peanut Butter Bites</v>
      </c>
      <c r="K2169" s="2">
        <f t="array" ref="K2169">XLOOKUP('Transaction Data'!$G2169,Product_Code,Cost)</f>
        <v>5</v>
      </c>
      <c r="L2169" s="2">
        <f t="array" ref="L2169">XLOOKUP('Transaction Data'!$G2169,Product_Code,Unit_Price)</f>
        <v>7</v>
      </c>
      <c r="M2169" s="3">
        <f>'Transaction Data'!$F2169*'Transaction Data'!$K2169</f>
        <v>300</v>
      </c>
      <c r="N2169" s="3">
        <f>'Transaction Data'!$F2169*'Transaction Data'!$L2169</f>
        <v>420</v>
      </c>
      <c r="O2169" s="3">
        <f>'Transaction Data'!$N2169-'Transaction Data'!$M2169</f>
        <v>120</v>
      </c>
      <c r="P2169" s="2">
        <f>DATEDIF('Transaction Data'!$D2169,'Transaction Data'!$A2169,"y")</f>
        <v>67</v>
      </c>
      <c r="Q2169" s="2" t="str">
        <f>FLOOR('Transaction Data'!$P2169,15)&amp;"-"&amp;FLOOR('Transaction Data'!$P2169,15)+14</f>
        <v>60-74</v>
      </c>
      <c r="R2169" s="2" t="str">
        <f>IF('Transaction Data'!$L2169&lt;=10,"Less Expensive","Expensive")</f>
        <v>Less Expensive</v>
      </c>
      <c r="S2169" s="4">
        <f>WEEKDAY('Transaction Data'!$A2169)</f>
        <v>7</v>
      </c>
      <c r="T2169" s="2" t="str">
        <f>IF(WEEKDAY('Transaction Data'!$A2169,2)&lt;6,"Weekday","Weekend")</f>
        <v>Weekend</v>
      </c>
    </row>
    <row r="2170" ht="15.75" customHeight="1">
      <c r="A2170" s="1">
        <v>45482.0</v>
      </c>
      <c r="B2170" s="2" t="s">
        <v>2127</v>
      </c>
      <c r="C2170" s="2" t="s">
        <v>32</v>
      </c>
      <c r="D2170" s="1">
        <v>26035.0</v>
      </c>
      <c r="E2170" s="2" t="s">
        <v>37</v>
      </c>
      <c r="F2170" s="2">
        <v>164.0</v>
      </c>
      <c r="G2170" s="2" t="s">
        <v>48</v>
      </c>
      <c r="H2170" s="2" t="s">
        <v>29</v>
      </c>
      <c r="I2170" s="2" t="s">
        <v>25</v>
      </c>
      <c r="J2170" s="2" t="str">
        <f t="array" ref="J2170">XLOOKUP('Transaction Data'!$G2170,Product_Code,Biscuit_Brand)</f>
        <v>Lemon Crisps</v>
      </c>
      <c r="K2170" s="2">
        <f t="array" ref="K2170">XLOOKUP('Transaction Data'!$G2170,Product_Code,Cost)</f>
        <v>7</v>
      </c>
      <c r="L2170" s="2">
        <f t="array" ref="L2170">XLOOKUP('Transaction Data'!$G2170,Product_Code,Unit_Price)</f>
        <v>9</v>
      </c>
      <c r="M2170" s="3">
        <f>'Transaction Data'!$F2170*'Transaction Data'!$K2170</f>
        <v>1148</v>
      </c>
      <c r="N2170" s="3">
        <f>'Transaction Data'!$F2170*'Transaction Data'!$L2170</f>
        <v>1476</v>
      </c>
      <c r="O2170" s="3">
        <f>'Transaction Data'!$N2170-'Transaction Data'!$M2170</f>
        <v>328</v>
      </c>
      <c r="P2170" s="2">
        <f>DATEDIF('Transaction Data'!$D2170,'Transaction Data'!$A2170,"y")</f>
        <v>53</v>
      </c>
      <c r="Q2170" s="2" t="str">
        <f>FLOOR('Transaction Data'!$P2170,15)&amp;"-"&amp;FLOOR('Transaction Data'!$P2170,15)+14</f>
        <v>45-59</v>
      </c>
      <c r="R2170" s="2" t="str">
        <f>IF('Transaction Data'!$L2170&lt;=10,"Less Expensive","Expensive")</f>
        <v>Less Expensive</v>
      </c>
      <c r="S2170" s="4">
        <f>WEEKDAY('Transaction Data'!$A2170)</f>
        <v>3</v>
      </c>
      <c r="T2170" s="2" t="str">
        <f>IF(WEEKDAY('Transaction Data'!$A2170,2)&lt;6,"Weekday","Weekend")</f>
        <v>Weekday</v>
      </c>
    </row>
    <row r="2171" ht="15.75" customHeight="1">
      <c r="A2171" s="1">
        <v>45401.0</v>
      </c>
      <c r="B2171" s="2" t="s">
        <v>2128</v>
      </c>
      <c r="C2171" s="2" t="s">
        <v>51</v>
      </c>
      <c r="D2171" s="1">
        <v>26082.0</v>
      </c>
      <c r="E2171" s="2" t="s">
        <v>22</v>
      </c>
      <c r="F2171" s="2">
        <v>147.0</v>
      </c>
      <c r="G2171" s="2" t="s">
        <v>60</v>
      </c>
      <c r="H2171" s="2" t="s">
        <v>29</v>
      </c>
      <c r="I2171" s="2" t="s">
        <v>25</v>
      </c>
      <c r="J2171" s="2" t="str">
        <f t="array" ref="J2171">XLOOKUP('Transaction Data'!$G2171,Product_Code,Biscuit_Brand)</f>
        <v>Peanut Butter Bites</v>
      </c>
      <c r="K2171" s="2">
        <f t="array" ref="K2171">XLOOKUP('Transaction Data'!$G2171,Product_Code,Cost)</f>
        <v>5</v>
      </c>
      <c r="L2171" s="2">
        <f t="array" ref="L2171">XLOOKUP('Transaction Data'!$G2171,Product_Code,Unit_Price)</f>
        <v>7</v>
      </c>
      <c r="M2171" s="3">
        <f>'Transaction Data'!$F2171*'Transaction Data'!$K2171</f>
        <v>735</v>
      </c>
      <c r="N2171" s="3">
        <f>'Transaction Data'!$F2171*'Transaction Data'!$L2171</f>
        <v>1029</v>
      </c>
      <c r="O2171" s="3">
        <f>'Transaction Data'!$N2171-'Transaction Data'!$M2171</f>
        <v>294</v>
      </c>
      <c r="P2171" s="2">
        <f>DATEDIF('Transaction Data'!$D2171,'Transaction Data'!$A2171,"y")</f>
        <v>52</v>
      </c>
      <c r="Q2171" s="2" t="str">
        <f>FLOOR('Transaction Data'!$P2171,15)&amp;"-"&amp;FLOOR('Transaction Data'!$P2171,15)+14</f>
        <v>45-59</v>
      </c>
      <c r="R2171" s="2" t="str">
        <f>IF('Transaction Data'!$L2171&lt;=10,"Less Expensive","Expensive")</f>
        <v>Less Expensive</v>
      </c>
      <c r="S2171" s="4">
        <f>WEEKDAY('Transaction Data'!$A2171)</f>
        <v>6</v>
      </c>
      <c r="T2171" s="2" t="str">
        <f>IF(WEEKDAY('Transaction Data'!$A2171,2)&lt;6,"Weekday","Weekend")</f>
        <v>Weekday</v>
      </c>
    </row>
    <row r="2172" ht="15.75" customHeight="1">
      <c r="A2172" s="1">
        <v>45324.0</v>
      </c>
      <c r="B2172" s="2" t="s">
        <v>2129</v>
      </c>
      <c r="C2172" s="2" t="s">
        <v>41</v>
      </c>
      <c r="D2172" s="1">
        <v>18961.0</v>
      </c>
      <c r="E2172" s="2" t="s">
        <v>63</v>
      </c>
      <c r="F2172" s="2">
        <v>331.0</v>
      </c>
      <c r="G2172" s="2" t="s">
        <v>33</v>
      </c>
      <c r="H2172" s="2" t="s">
        <v>34</v>
      </c>
      <c r="I2172" s="2" t="s">
        <v>25</v>
      </c>
      <c r="J2172" s="2" t="str">
        <f t="array" ref="J2172">XLOOKUP('Transaction Data'!$G2172,Product_Code,Biscuit_Brand)</f>
        <v>Caramel Biscuits</v>
      </c>
      <c r="K2172" s="2">
        <f t="array" ref="K2172">XLOOKUP('Transaction Data'!$G2172,Product_Code,Cost)</f>
        <v>18</v>
      </c>
      <c r="L2172" s="2">
        <f t="array" ref="L2172">XLOOKUP('Transaction Data'!$G2172,Product_Code,Unit_Price)</f>
        <v>22</v>
      </c>
      <c r="M2172" s="3">
        <f>'Transaction Data'!$F2172*'Transaction Data'!$K2172</f>
        <v>5958</v>
      </c>
      <c r="N2172" s="3">
        <f>'Transaction Data'!$F2172*'Transaction Data'!$L2172</f>
        <v>7282</v>
      </c>
      <c r="O2172" s="3">
        <f>'Transaction Data'!$N2172-'Transaction Data'!$M2172</f>
        <v>1324</v>
      </c>
      <c r="P2172" s="2">
        <f>DATEDIF('Transaction Data'!$D2172,'Transaction Data'!$A2172,"y")</f>
        <v>72</v>
      </c>
      <c r="Q2172" s="2" t="str">
        <f>FLOOR('Transaction Data'!$P2172,15)&amp;"-"&amp;FLOOR('Transaction Data'!$P2172,15)+14</f>
        <v>60-74</v>
      </c>
      <c r="R2172" s="2" t="str">
        <f>IF('Transaction Data'!$L2172&lt;=10,"Less Expensive","Expensive")</f>
        <v>Expensive</v>
      </c>
      <c r="S2172" s="4">
        <f>WEEKDAY('Transaction Data'!$A2172)</f>
        <v>6</v>
      </c>
      <c r="T2172" s="2" t="str">
        <f>IF(WEEKDAY('Transaction Data'!$A2172,2)&lt;6,"Weekday","Weekend")</f>
        <v>Weekday</v>
      </c>
    </row>
    <row r="2173" ht="15.75" customHeight="1">
      <c r="A2173" s="1">
        <v>45323.0</v>
      </c>
      <c r="B2173" s="2" t="s">
        <v>2130</v>
      </c>
      <c r="C2173" s="2" t="s">
        <v>54</v>
      </c>
      <c r="D2173" s="1">
        <v>25610.0</v>
      </c>
      <c r="E2173" s="2" t="s">
        <v>22</v>
      </c>
      <c r="F2173" s="2">
        <v>444.0</v>
      </c>
      <c r="G2173" s="2" t="s">
        <v>28</v>
      </c>
      <c r="H2173" s="2" t="s">
        <v>24</v>
      </c>
      <c r="I2173" s="2" t="s">
        <v>25</v>
      </c>
      <c r="J2173" s="2" t="str">
        <f t="array" ref="J2173">XLOOKUP('Transaction Data'!$G2173,Product_Code,Biscuit_Brand)</f>
        <v>Shortbread</v>
      </c>
      <c r="K2173" s="2">
        <f t="array" ref="K2173">XLOOKUP('Transaction Data'!$G2173,Product_Code,Cost)</f>
        <v>10</v>
      </c>
      <c r="L2173" s="2">
        <f t="array" ref="L2173">XLOOKUP('Transaction Data'!$G2173,Product_Code,Unit_Price)</f>
        <v>45</v>
      </c>
      <c r="M2173" s="3">
        <f>'Transaction Data'!$F2173*'Transaction Data'!$K2173</f>
        <v>4440</v>
      </c>
      <c r="N2173" s="3">
        <f>'Transaction Data'!$F2173*'Transaction Data'!$L2173</f>
        <v>19980</v>
      </c>
      <c r="O2173" s="3">
        <f>'Transaction Data'!$N2173-'Transaction Data'!$M2173</f>
        <v>15540</v>
      </c>
      <c r="P2173" s="2">
        <f>DATEDIF('Transaction Data'!$D2173,'Transaction Data'!$A2173,"y")</f>
        <v>53</v>
      </c>
      <c r="Q2173" s="2" t="str">
        <f>FLOOR('Transaction Data'!$P2173,15)&amp;"-"&amp;FLOOR('Transaction Data'!$P2173,15)+14</f>
        <v>45-59</v>
      </c>
      <c r="R2173" s="2" t="str">
        <f>IF('Transaction Data'!$L2173&lt;=10,"Less Expensive","Expensive")</f>
        <v>Expensive</v>
      </c>
      <c r="S2173" s="4">
        <f>WEEKDAY('Transaction Data'!$A2173)</f>
        <v>5</v>
      </c>
      <c r="T2173" s="2" t="str">
        <f>IF(WEEKDAY('Transaction Data'!$A2173,2)&lt;6,"Weekday","Weekend")</f>
        <v>Weekday</v>
      </c>
    </row>
    <row r="2174" ht="15.75" customHeight="1">
      <c r="A2174" s="1">
        <v>45488.0</v>
      </c>
      <c r="B2174" s="2" t="s">
        <v>2131</v>
      </c>
      <c r="C2174" s="2" t="s">
        <v>69</v>
      </c>
      <c r="D2174" s="1">
        <v>37024.0</v>
      </c>
      <c r="E2174" s="2" t="s">
        <v>22</v>
      </c>
      <c r="F2174" s="2">
        <v>165.0</v>
      </c>
      <c r="G2174" s="2" t="s">
        <v>48</v>
      </c>
      <c r="H2174" s="2" t="s">
        <v>42</v>
      </c>
      <c r="I2174" s="2" t="s">
        <v>25</v>
      </c>
      <c r="J2174" s="2" t="str">
        <f t="array" ref="J2174">XLOOKUP('Transaction Data'!$G2174,Product_Code,Biscuit_Brand)</f>
        <v>Lemon Crisps</v>
      </c>
      <c r="K2174" s="2">
        <f t="array" ref="K2174">XLOOKUP('Transaction Data'!$G2174,Product_Code,Cost)</f>
        <v>7</v>
      </c>
      <c r="L2174" s="2">
        <f t="array" ref="L2174">XLOOKUP('Transaction Data'!$G2174,Product_Code,Unit_Price)</f>
        <v>9</v>
      </c>
      <c r="M2174" s="3">
        <f>'Transaction Data'!$F2174*'Transaction Data'!$K2174</f>
        <v>1155</v>
      </c>
      <c r="N2174" s="3">
        <f>'Transaction Data'!$F2174*'Transaction Data'!$L2174</f>
        <v>1485</v>
      </c>
      <c r="O2174" s="3">
        <f>'Transaction Data'!$N2174-'Transaction Data'!$M2174</f>
        <v>330</v>
      </c>
      <c r="P2174" s="2">
        <f>DATEDIF('Transaction Data'!$D2174,'Transaction Data'!$A2174,"y")</f>
        <v>23</v>
      </c>
      <c r="Q2174" s="2" t="str">
        <f>FLOOR('Transaction Data'!$P2174,15)&amp;"-"&amp;FLOOR('Transaction Data'!$P2174,15)+14</f>
        <v>15-29</v>
      </c>
      <c r="R2174" s="2" t="str">
        <f>IF('Transaction Data'!$L2174&lt;=10,"Less Expensive","Expensive")</f>
        <v>Less Expensive</v>
      </c>
      <c r="S2174" s="4">
        <f>WEEKDAY('Transaction Data'!$A2174)</f>
        <v>2</v>
      </c>
      <c r="T2174" s="2" t="str">
        <f>IF(WEEKDAY('Transaction Data'!$A2174,2)&lt;6,"Weekday","Weekend")</f>
        <v>Weekday</v>
      </c>
    </row>
    <row r="2175" ht="15.75" customHeight="1">
      <c r="A2175" s="1">
        <v>45390.0</v>
      </c>
      <c r="B2175" s="2" t="s">
        <v>2132</v>
      </c>
      <c r="C2175" s="2" t="s">
        <v>54</v>
      </c>
      <c r="D2175" s="1">
        <v>29487.0</v>
      </c>
      <c r="E2175" s="2" t="s">
        <v>63</v>
      </c>
      <c r="F2175" s="2">
        <v>336.0</v>
      </c>
      <c r="G2175" s="2" t="s">
        <v>28</v>
      </c>
      <c r="H2175" s="2" t="s">
        <v>45</v>
      </c>
      <c r="I2175" s="2" t="s">
        <v>25</v>
      </c>
      <c r="J2175" s="2" t="str">
        <f t="array" ref="J2175">XLOOKUP('Transaction Data'!$G2175,Product_Code,Biscuit_Brand)</f>
        <v>Shortbread</v>
      </c>
      <c r="K2175" s="2">
        <f t="array" ref="K2175">XLOOKUP('Transaction Data'!$G2175,Product_Code,Cost)</f>
        <v>10</v>
      </c>
      <c r="L2175" s="2">
        <f t="array" ref="L2175">XLOOKUP('Transaction Data'!$G2175,Product_Code,Unit_Price)</f>
        <v>45</v>
      </c>
      <c r="M2175" s="3">
        <f>'Transaction Data'!$F2175*'Transaction Data'!$K2175</f>
        <v>3360</v>
      </c>
      <c r="N2175" s="3">
        <f>'Transaction Data'!$F2175*'Transaction Data'!$L2175</f>
        <v>15120</v>
      </c>
      <c r="O2175" s="3">
        <f>'Transaction Data'!$N2175-'Transaction Data'!$M2175</f>
        <v>11760</v>
      </c>
      <c r="P2175" s="2">
        <f>DATEDIF('Transaction Data'!$D2175,'Transaction Data'!$A2175,"y")</f>
        <v>43</v>
      </c>
      <c r="Q2175" s="2" t="str">
        <f>FLOOR('Transaction Data'!$P2175,15)&amp;"-"&amp;FLOOR('Transaction Data'!$P2175,15)+14</f>
        <v>30-44</v>
      </c>
      <c r="R2175" s="2" t="str">
        <f>IF('Transaction Data'!$L2175&lt;=10,"Less Expensive","Expensive")</f>
        <v>Expensive</v>
      </c>
      <c r="S2175" s="4">
        <f>WEEKDAY('Transaction Data'!$A2175)</f>
        <v>2</v>
      </c>
      <c r="T2175" s="2" t="str">
        <f>IF(WEEKDAY('Transaction Data'!$A2175,2)&lt;6,"Weekday","Weekend")</f>
        <v>Weekday</v>
      </c>
    </row>
    <row r="2176" ht="15.75" customHeight="1">
      <c r="A2176" s="1">
        <v>45415.0</v>
      </c>
      <c r="B2176" s="2" t="s">
        <v>2133</v>
      </c>
      <c r="C2176" s="2" t="s">
        <v>54</v>
      </c>
      <c r="D2176" s="1">
        <v>36992.0</v>
      </c>
      <c r="E2176" s="2" t="s">
        <v>63</v>
      </c>
      <c r="F2176" s="2">
        <v>203.0</v>
      </c>
      <c r="G2176" s="2" t="s">
        <v>61</v>
      </c>
      <c r="H2176" s="2" t="s">
        <v>24</v>
      </c>
      <c r="I2176" s="2" t="s">
        <v>25</v>
      </c>
      <c r="J2176" s="2" t="str">
        <f t="array" ref="J2176">XLOOKUP('Transaction Data'!$G2176,Product_Code,Biscuit_Brand)</f>
        <v>Choco Delight</v>
      </c>
      <c r="K2176" s="2">
        <f t="array" ref="K2176">XLOOKUP('Transaction Data'!$G2176,Product_Code,Cost)</f>
        <v>3</v>
      </c>
      <c r="L2176" s="2">
        <f t="array" ref="L2176">XLOOKUP('Transaction Data'!$G2176,Product_Code,Unit_Price)</f>
        <v>5</v>
      </c>
      <c r="M2176" s="3">
        <f>'Transaction Data'!$F2176*'Transaction Data'!$K2176</f>
        <v>609</v>
      </c>
      <c r="N2176" s="3">
        <f>'Transaction Data'!$F2176*'Transaction Data'!$L2176</f>
        <v>1015</v>
      </c>
      <c r="O2176" s="3">
        <f>'Transaction Data'!$N2176-'Transaction Data'!$M2176</f>
        <v>406</v>
      </c>
      <c r="P2176" s="2">
        <f>DATEDIF('Transaction Data'!$D2176,'Transaction Data'!$A2176,"y")</f>
        <v>23</v>
      </c>
      <c r="Q2176" s="2" t="str">
        <f>FLOOR('Transaction Data'!$P2176,15)&amp;"-"&amp;FLOOR('Transaction Data'!$P2176,15)+14</f>
        <v>15-29</v>
      </c>
      <c r="R2176" s="2" t="str">
        <f>IF('Transaction Data'!$L2176&lt;=10,"Less Expensive","Expensive")</f>
        <v>Less Expensive</v>
      </c>
      <c r="S2176" s="4">
        <f>WEEKDAY('Transaction Data'!$A2176)</f>
        <v>6</v>
      </c>
      <c r="T2176" s="2" t="str">
        <f>IF(WEEKDAY('Transaction Data'!$A2176,2)&lt;6,"Weekday","Weekend")</f>
        <v>Weekday</v>
      </c>
    </row>
    <row r="2177" ht="15.75" customHeight="1">
      <c r="A2177" s="1">
        <v>45303.0</v>
      </c>
      <c r="B2177" s="2" t="s">
        <v>2134</v>
      </c>
      <c r="C2177" s="2" t="s">
        <v>51</v>
      </c>
      <c r="D2177" s="1">
        <v>32811.0</v>
      </c>
      <c r="E2177" s="2" t="s">
        <v>27</v>
      </c>
      <c r="F2177" s="2">
        <v>183.0</v>
      </c>
      <c r="G2177" s="2" t="s">
        <v>44</v>
      </c>
      <c r="H2177" s="2" t="s">
        <v>29</v>
      </c>
      <c r="I2177" s="2" t="s">
        <v>25</v>
      </c>
      <c r="J2177" s="2" t="str">
        <f t="array" ref="J2177">XLOOKUP('Transaction Data'!$G2177,Product_Code,Biscuit_Brand)</f>
        <v>Butter Crunch</v>
      </c>
      <c r="K2177" s="2">
        <f t="array" ref="K2177">XLOOKUP('Transaction Data'!$G2177,Product_Code,Cost)</f>
        <v>10</v>
      </c>
      <c r="L2177" s="2">
        <f t="array" ref="L2177">XLOOKUP('Transaction Data'!$G2177,Product_Code,Unit_Price)</f>
        <v>11</v>
      </c>
      <c r="M2177" s="3">
        <f>'Transaction Data'!$F2177*'Transaction Data'!$K2177</f>
        <v>1830</v>
      </c>
      <c r="N2177" s="3">
        <f>'Transaction Data'!$F2177*'Transaction Data'!$L2177</f>
        <v>2013</v>
      </c>
      <c r="O2177" s="3">
        <f>'Transaction Data'!$N2177-'Transaction Data'!$M2177</f>
        <v>183</v>
      </c>
      <c r="P2177" s="2">
        <f>DATEDIF('Transaction Data'!$D2177,'Transaction Data'!$A2177,"y")</f>
        <v>34</v>
      </c>
      <c r="Q2177" s="2" t="str">
        <f>FLOOR('Transaction Data'!$P2177,15)&amp;"-"&amp;FLOOR('Transaction Data'!$P2177,15)+14</f>
        <v>30-44</v>
      </c>
      <c r="R2177" s="2" t="str">
        <f>IF('Transaction Data'!$L2177&lt;=10,"Less Expensive","Expensive")</f>
        <v>Expensive</v>
      </c>
      <c r="S2177" s="4">
        <f>WEEKDAY('Transaction Data'!$A2177)</f>
        <v>6</v>
      </c>
      <c r="T2177" s="2" t="str">
        <f>IF(WEEKDAY('Transaction Data'!$A2177,2)&lt;6,"Weekday","Weekend")</f>
        <v>Weekday</v>
      </c>
    </row>
    <row r="2178" ht="15.75" customHeight="1">
      <c r="A2178" s="1">
        <v>45442.0</v>
      </c>
      <c r="B2178" s="2" t="s">
        <v>2135</v>
      </c>
      <c r="C2178" s="2" t="s">
        <v>32</v>
      </c>
      <c r="D2178" s="1">
        <v>20606.0</v>
      </c>
      <c r="E2178" s="2" t="s">
        <v>27</v>
      </c>
      <c r="F2178" s="2">
        <v>178.0</v>
      </c>
      <c r="G2178" s="2" t="s">
        <v>33</v>
      </c>
      <c r="H2178" s="2" t="s">
        <v>42</v>
      </c>
      <c r="I2178" s="2" t="s">
        <v>25</v>
      </c>
      <c r="J2178" s="2" t="str">
        <f t="array" ref="J2178">XLOOKUP('Transaction Data'!$G2178,Product_Code,Biscuit_Brand)</f>
        <v>Caramel Biscuits</v>
      </c>
      <c r="K2178" s="2">
        <f t="array" ref="K2178">XLOOKUP('Transaction Data'!$G2178,Product_Code,Cost)</f>
        <v>18</v>
      </c>
      <c r="L2178" s="2">
        <f t="array" ref="L2178">XLOOKUP('Transaction Data'!$G2178,Product_Code,Unit_Price)</f>
        <v>22</v>
      </c>
      <c r="M2178" s="3">
        <f>'Transaction Data'!$F2178*'Transaction Data'!$K2178</f>
        <v>3204</v>
      </c>
      <c r="N2178" s="3">
        <f>'Transaction Data'!$F2178*'Transaction Data'!$L2178</f>
        <v>3916</v>
      </c>
      <c r="O2178" s="3">
        <f>'Transaction Data'!$N2178-'Transaction Data'!$M2178</f>
        <v>712</v>
      </c>
      <c r="P2178" s="2">
        <f>DATEDIF('Transaction Data'!$D2178,'Transaction Data'!$A2178,"y")</f>
        <v>67</v>
      </c>
      <c r="Q2178" s="2" t="str">
        <f>FLOOR('Transaction Data'!$P2178,15)&amp;"-"&amp;FLOOR('Transaction Data'!$P2178,15)+14</f>
        <v>60-74</v>
      </c>
      <c r="R2178" s="2" t="str">
        <f>IF('Transaction Data'!$L2178&lt;=10,"Less Expensive","Expensive")</f>
        <v>Expensive</v>
      </c>
      <c r="S2178" s="4">
        <f>WEEKDAY('Transaction Data'!$A2178)</f>
        <v>5</v>
      </c>
      <c r="T2178" s="2" t="str">
        <f>IF(WEEKDAY('Transaction Data'!$A2178,2)&lt;6,"Weekday","Weekend")</f>
        <v>Weekday</v>
      </c>
    </row>
    <row r="2179" ht="15.75" customHeight="1">
      <c r="A2179" s="1">
        <v>45331.0</v>
      </c>
      <c r="B2179" s="2" t="s">
        <v>2136</v>
      </c>
      <c r="C2179" s="2" t="s">
        <v>41</v>
      </c>
      <c r="D2179" s="1">
        <v>30763.0</v>
      </c>
      <c r="E2179" s="2" t="s">
        <v>63</v>
      </c>
      <c r="F2179" s="2">
        <v>126.0</v>
      </c>
      <c r="G2179" s="2" t="s">
        <v>33</v>
      </c>
      <c r="H2179" s="2" t="s">
        <v>45</v>
      </c>
      <c r="I2179" s="2" t="s">
        <v>25</v>
      </c>
      <c r="J2179" s="2" t="str">
        <f t="array" ref="J2179">XLOOKUP('Transaction Data'!$G2179,Product_Code,Biscuit_Brand)</f>
        <v>Caramel Biscuits</v>
      </c>
      <c r="K2179" s="2">
        <f t="array" ref="K2179">XLOOKUP('Transaction Data'!$G2179,Product_Code,Cost)</f>
        <v>18</v>
      </c>
      <c r="L2179" s="2">
        <f t="array" ref="L2179">XLOOKUP('Transaction Data'!$G2179,Product_Code,Unit_Price)</f>
        <v>22</v>
      </c>
      <c r="M2179" s="3">
        <f>'Transaction Data'!$F2179*'Transaction Data'!$K2179</f>
        <v>2268</v>
      </c>
      <c r="N2179" s="3">
        <f>'Transaction Data'!$F2179*'Transaction Data'!$L2179</f>
        <v>2772</v>
      </c>
      <c r="O2179" s="3">
        <f>'Transaction Data'!$N2179-'Transaction Data'!$M2179</f>
        <v>504</v>
      </c>
      <c r="P2179" s="2">
        <f>DATEDIF('Transaction Data'!$D2179,'Transaction Data'!$A2179,"y")</f>
        <v>39</v>
      </c>
      <c r="Q2179" s="2" t="str">
        <f>FLOOR('Transaction Data'!$P2179,15)&amp;"-"&amp;FLOOR('Transaction Data'!$P2179,15)+14</f>
        <v>30-44</v>
      </c>
      <c r="R2179" s="2" t="str">
        <f>IF('Transaction Data'!$L2179&lt;=10,"Less Expensive","Expensive")</f>
        <v>Expensive</v>
      </c>
      <c r="S2179" s="4">
        <f>WEEKDAY('Transaction Data'!$A2179)</f>
        <v>6</v>
      </c>
      <c r="T2179" s="2" t="str">
        <f>IF(WEEKDAY('Transaction Data'!$A2179,2)&lt;6,"Weekday","Weekend")</f>
        <v>Weekday</v>
      </c>
    </row>
    <row r="2180" ht="15.75" customHeight="1">
      <c r="A2180" s="1">
        <v>45426.0</v>
      </c>
      <c r="B2180" s="2" t="s">
        <v>2137</v>
      </c>
      <c r="C2180" s="2" t="s">
        <v>21</v>
      </c>
      <c r="D2180" s="1">
        <v>38514.0</v>
      </c>
      <c r="E2180" s="2" t="s">
        <v>37</v>
      </c>
      <c r="F2180" s="2">
        <v>321.0</v>
      </c>
      <c r="G2180" s="2" t="s">
        <v>48</v>
      </c>
      <c r="H2180" s="2" t="s">
        <v>24</v>
      </c>
      <c r="I2180" s="2" t="s">
        <v>25</v>
      </c>
      <c r="J2180" s="2" t="str">
        <f t="array" ref="J2180">XLOOKUP('Transaction Data'!$G2180,Product_Code,Biscuit_Brand)</f>
        <v>Lemon Crisps</v>
      </c>
      <c r="K2180" s="2">
        <f t="array" ref="K2180">XLOOKUP('Transaction Data'!$G2180,Product_Code,Cost)</f>
        <v>7</v>
      </c>
      <c r="L2180" s="2">
        <f t="array" ref="L2180">XLOOKUP('Transaction Data'!$G2180,Product_Code,Unit_Price)</f>
        <v>9</v>
      </c>
      <c r="M2180" s="3">
        <f>'Transaction Data'!$F2180*'Transaction Data'!$K2180</f>
        <v>2247</v>
      </c>
      <c r="N2180" s="3">
        <f>'Transaction Data'!$F2180*'Transaction Data'!$L2180</f>
        <v>2889</v>
      </c>
      <c r="O2180" s="3">
        <f>'Transaction Data'!$N2180-'Transaction Data'!$M2180</f>
        <v>642</v>
      </c>
      <c r="P2180" s="2">
        <f>DATEDIF('Transaction Data'!$D2180,'Transaction Data'!$A2180,"y")</f>
        <v>18</v>
      </c>
      <c r="Q2180" s="2" t="str">
        <f>FLOOR('Transaction Data'!$P2180,15)&amp;"-"&amp;FLOOR('Transaction Data'!$P2180,15)+14</f>
        <v>15-29</v>
      </c>
      <c r="R2180" s="2" t="str">
        <f>IF('Transaction Data'!$L2180&lt;=10,"Less Expensive","Expensive")</f>
        <v>Less Expensive</v>
      </c>
      <c r="S2180" s="4">
        <f>WEEKDAY('Transaction Data'!$A2180)</f>
        <v>3</v>
      </c>
      <c r="T2180" s="2" t="str">
        <f>IF(WEEKDAY('Transaction Data'!$A2180,2)&lt;6,"Weekday","Weekend")</f>
        <v>Weekday</v>
      </c>
    </row>
    <row r="2181" ht="15.75" customHeight="1">
      <c r="A2181" s="1">
        <v>45351.0</v>
      </c>
      <c r="B2181" s="2" t="s">
        <v>2138</v>
      </c>
      <c r="C2181" s="2" t="s">
        <v>54</v>
      </c>
      <c r="D2181" s="1">
        <v>30478.0</v>
      </c>
      <c r="E2181" s="2" t="s">
        <v>63</v>
      </c>
      <c r="F2181" s="2">
        <v>451.0</v>
      </c>
      <c r="G2181" s="2" t="s">
        <v>44</v>
      </c>
      <c r="H2181" s="2" t="s">
        <v>29</v>
      </c>
      <c r="I2181" s="2" t="s">
        <v>25</v>
      </c>
      <c r="J2181" s="2" t="str">
        <f t="array" ref="J2181">XLOOKUP('Transaction Data'!$G2181,Product_Code,Biscuit_Brand)</f>
        <v>Butter Crunch</v>
      </c>
      <c r="K2181" s="2">
        <f t="array" ref="K2181">XLOOKUP('Transaction Data'!$G2181,Product_Code,Cost)</f>
        <v>10</v>
      </c>
      <c r="L2181" s="2">
        <f t="array" ref="L2181">XLOOKUP('Transaction Data'!$G2181,Product_Code,Unit_Price)</f>
        <v>11</v>
      </c>
      <c r="M2181" s="3">
        <f>'Transaction Data'!$F2181*'Transaction Data'!$K2181</f>
        <v>4510</v>
      </c>
      <c r="N2181" s="3">
        <f>'Transaction Data'!$F2181*'Transaction Data'!$L2181</f>
        <v>4961</v>
      </c>
      <c r="O2181" s="3">
        <f>'Transaction Data'!$N2181-'Transaction Data'!$M2181</f>
        <v>451</v>
      </c>
      <c r="P2181" s="2">
        <f>DATEDIF('Transaction Data'!$D2181,'Transaction Data'!$A2181,"y")</f>
        <v>40</v>
      </c>
      <c r="Q2181" s="2" t="str">
        <f>FLOOR('Transaction Data'!$P2181,15)&amp;"-"&amp;FLOOR('Transaction Data'!$P2181,15)+14</f>
        <v>30-44</v>
      </c>
      <c r="R2181" s="2" t="str">
        <f>IF('Transaction Data'!$L2181&lt;=10,"Less Expensive","Expensive")</f>
        <v>Expensive</v>
      </c>
      <c r="S2181" s="4">
        <f>WEEKDAY('Transaction Data'!$A2181)</f>
        <v>5</v>
      </c>
      <c r="T2181" s="2" t="str">
        <f>IF(WEEKDAY('Transaction Data'!$A2181,2)&lt;6,"Weekday","Weekend")</f>
        <v>Weekday</v>
      </c>
    </row>
    <row r="2182" ht="15.75" customHeight="1">
      <c r="A2182" s="1">
        <v>45453.0</v>
      </c>
      <c r="B2182" s="2" t="s">
        <v>2139</v>
      </c>
      <c r="C2182" s="2" t="s">
        <v>54</v>
      </c>
      <c r="D2182" s="1">
        <v>30054.0</v>
      </c>
      <c r="E2182" s="2" t="s">
        <v>22</v>
      </c>
      <c r="F2182" s="2">
        <v>378.0</v>
      </c>
      <c r="G2182" s="2" t="s">
        <v>38</v>
      </c>
      <c r="H2182" s="2" t="s">
        <v>29</v>
      </c>
      <c r="I2182" s="2" t="s">
        <v>25</v>
      </c>
      <c r="J2182" s="2" t="str">
        <f t="array" ref="J2182">XLOOKUP('Transaction Data'!$G2182,Product_Code,Biscuit_Brand)</f>
        <v>Ginger Snaps</v>
      </c>
      <c r="K2182" s="2">
        <f t="array" ref="K2182">XLOOKUP('Transaction Data'!$G2182,Product_Code,Cost)</f>
        <v>14</v>
      </c>
      <c r="L2182" s="2">
        <f t="array" ref="L2182">XLOOKUP('Transaction Data'!$G2182,Product_Code,Unit_Price)</f>
        <v>28</v>
      </c>
      <c r="M2182" s="3">
        <f>'Transaction Data'!$F2182*'Transaction Data'!$K2182</f>
        <v>5292</v>
      </c>
      <c r="N2182" s="3">
        <f>'Transaction Data'!$F2182*'Transaction Data'!$L2182</f>
        <v>10584</v>
      </c>
      <c r="O2182" s="3">
        <f>'Transaction Data'!$N2182-'Transaction Data'!$M2182</f>
        <v>5292</v>
      </c>
      <c r="P2182" s="2">
        <f>DATEDIF('Transaction Data'!$D2182,'Transaction Data'!$A2182,"y")</f>
        <v>42</v>
      </c>
      <c r="Q2182" s="2" t="str">
        <f>FLOOR('Transaction Data'!$P2182,15)&amp;"-"&amp;FLOOR('Transaction Data'!$P2182,15)+14</f>
        <v>30-44</v>
      </c>
      <c r="R2182" s="2" t="str">
        <f>IF('Transaction Data'!$L2182&lt;=10,"Less Expensive","Expensive")</f>
        <v>Expensive</v>
      </c>
      <c r="S2182" s="4">
        <f>WEEKDAY('Transaction Data'!$A2182)</f>
        <v>2</v>
      </c>
      <c r="T2182" s="2" t="str">
        <f>IF(WEEKDAY('Transaction Data'!$A2182,2)&lt;6,"Weekday","Weekend")</f>
        <v>Weekday</v>
      </c>
    </row>
    <row r="2183" ht="15.75" customHeight="1">
      <c r="A2183" s="1">
        <v>45399.0</v>
      </c>
      <c r="B2183" s="2" t="s">
        <v>2140</v>
      </c>
      <c r="C2183" s="2" t="s">
        <v>54</v>
      </c>
      <c r="D2183" s="1">
        <v>27287.0</v>
      </c>
      <c r="E2183" s="2" t="s">
        <v>27</v>
      </c>
      <c r="F2183" s="2">
        <v>31.0</v>
      </c>
      <c r="G2183" s="2" t="s">
        <v>48</v>
      </c>
      <c r="H2183" s="2" t="s">
        <v>34</v>
      </c>
      <c r="I2183" s="2" t="s">
        <v>25</v>
      </c>
      <c r="J2183" s="2" t="str">
        <f t="array" ref="J2183">XLOOKUP('Transaction Data'!$G2183,Product_Code,Biscuit_Brand)</f>
        <v>Lemon Crisps</v>
      </c>
      <c r="K2183" s="2">
        <f t="array" ref="K2183">XLOOKUP('Transaction Data'!$G2183,Product_Code,Cost)</f>
        <v>7</v>
      </c>
      <c r="L2183" s="2">
        <f t="array" ref="L2183">XLOOKUP('Transaction Data'!$G2183,Product_Code,Unit_Price)</f>
        <v>9</v>
      </c>
      <c r="M2183" s="3">
        <f>'Transaction Data'!$F2183*'Transaction Data'!$K2183</f>
        <v>217</v>
      </c>
      <c r="N2183" s="3">
        <f>'Transaction Data'!$F2183*'Transaction Data'!$L2183</f>
        <v>279</v>
      </c>
      <c r="O2183" s="3">
        <f>'Transaction Data'!$N2183-'Transaction Data'!$M2183</f>
        <v>62</v>
      </c>
      <c r="P2183" s="2">
        <f>DATEDIF('Transaction Data'!$D2183,'Transaction Data'!$A2183,"y")</f>
        <v>49</v>
      </c>
      <c r="Q2183" s="2" t="str">
        <f>FLOOR('Transaction Data'!$P2183,15)&amp;"-"&amp;FLOOR('Transaction Data'!$P2183,15)+14</f>
        <v>45-59</v>
      </c>
      <c r="R2183" s="2" t="str">
        <f>IF('Transaction Data'!$L2183&lt;=10,"Less Expensive","Expensive")</f>
        <v>Less Expensive</v>
      </c>
      <c r="S2183" s="4">
        <f>WEEKDAY('Transaction Data'!$A2183)</f>
        <v>4</v>
      </c>
      <c r="T2183" s="2" t="str">
        <f>IF(WEEKDAY('Transaction Data'!$A2183,2)&lt;6,"Weekday","Weekend")</f>
        <v>Weekday</v>
      </c>
    </row>
    <row r="2184" ht="15.75" customHeight="1">
      <c r="A2184" s="1">
        <v>45342.0</v>
      </c>
      <c r="B2184" s="2" t="s">
        <v>2141</v>
      </c>
      <c r="C2184" s="2" t="s">
        <v>21</v>
      </c>
      <c r="D2184" s="1">
        <v>23729.0</v>
      </c>
      <c r="E2184" s="2" t="s">
        <v>22</v>
      </c>
      <c r="F2184" s="2">
        <v>220.0</v>
      </c>
      <c r="G2184" s="2" t="s">
        <v>44</v>
      </c>
      <c r="H2184" s="2" t="s">
        <v>24</v>
      </c>
      <c r="I2184" s="2" t="s">
        <v>25</v>
      </c>
      <c r="J2184" s="2" t="str">
        <f t="array" ref="J2184">XLOOKUP('Transaction Data'!$G2184,Product_Code,Biscuit_Brand)</f>
        <v>Butter Crunch</v>
      </c>
      <c r="K2184" s="2">
        <f t="array" ref="K2184">XLOOKUP('Transaction Data'!$G2184,Product_Code,Cost)</f>
        <v>10</v>
      </c>
      <c r="L2184" s="2">
        <f t="array" ref="L2184">XLOOKUP('Transaction Data'!$G2184,Product_Code,Unit_Price)</f>
        <v>11</v>
      </c>
      <c r="M2184" s="3">
        <f>'Transaction Data'!$F2184*'Transaction Data'!$K2184</f>
        <v>2200</v>
      </c>
      <c r="N2184" s="3">
        <f>'Transaction Data'!$F2184*'Transaction Data'!$L2184</f>
        <v>2420</v>
      </c>
      <c r="O2184" s="3">
        <f>'Transaction Data'!$N2184-'Transaction Data'!$M2184</f>
        <v>220</v>
      </c>
      <c r="P2184" s="2">
        <f>DATEDIF('Transaction Data'!$D2184,'Transaction Data'!$A2184,"y")</f>
        <v>59</v>
      </c>
      <c r="Q2184" s="2" t="str">
        <f>FLOOR('Transaction Data'!$P2184,15)&amp;"-"&amp;FLOOR('Transaction Data'!$P2184,15)+14</f>
        <v>45-59</v>
      </c>
      <c r="R2184" s="2" t="str">
        <f>IF('Transaction Data'!$L2184&lt;=10,"Less Expensive","Expensive")</f>
        <v>Expensive</v>
      </c>
      <c r="S2184" s="4">
        <f>WEEKDAY('Transaction Data'!$A2184)</f>
        <v>3</v>
      </c>
      <c r="T2184" s="2" t="str">
        <f>IF(WEEKDAY('Transaction Data'!$A2184,2)&lt;6,"Weekday","Weekend")</f>
        <v>Weekday</v>
      </c>
    </row>
    <row r="2185" ht="15.75" customHeight="1">
      <c r="A2185" s="1">
        <v>45317.0</v>
      </c>
      <c r="B2185" s="2" t="s">
        <v>2142</v>
      </c>
      <c r="C2185" s="2" t="s">
        <v>54</v>
      </c>
      <c r="D2185" s="1">
        <v>32773.0</v>
      </c>
      <c r="E2185" s="2" t="s">
        <v>63</v>
      </c>
      <c r="F2185" s="2">
        <v>318.0</v>
      </c>
      <c r="G2185" s="2" t="s">
        <v>23</v>
      </c>
      <c r="H2185" s="2" t="s">
        <v>42</v>
      </c>
      <c r="I2185" s="2" t="s">
        <v>25</v>
      </c>
      <c r="J2185" s="2" t="str">
        <f t="array" ref="J2185">XLOOKUP('Transaction Data'!$G2185,Product_Code,Biscuit_Brand)</f>
        <v>Cinnamon Swirls</v>
      </c>
      <c r="K2185" s="2">
        <f t="array" ref="K2185">XLOOKUP('Transaction Data'!$G2185,Product_Code,Cost)</f>
        <v>10</v>
      </c>
      <c r="L2185" s="2">
        <f t="array" ref="L2185">XLOOKUP('Transaction Data'!$G2185,Product_Code,Unit_Price)</f>
        <v>14</v>
      </c>
      <c r="M2185" s="3">
        <f>'Transaction Data'!$F2185*'Transaction Data'!$K2185</f>
        <v>3180</v>
      </c>
      <c r="N2185" s="3">
        <f>'Transaction Data'!$F2185*'Transaction Data'!$L2185</f>
        <v>4452</v>
      </c>
      <c r="O2185" s="3">
        <f>'Transaction Data'!$N2185-'Transaction Data'!$M2185</f>
        <v>1272</v>
      </c>
      <c r="P2185" s="2">
        <f>DATEDIF('Transaction Data'!$D2185,'Transaction Data'!$A2185,"y")</f>
        <v>34</v>
      </c>
      <c r="Q2185" s="2" t="str">
        <f>FLOOR('Transaction Data'!$P2185,15)&amp;"-"&amp;FLOOR('Transaction Data'!$P2185,15)+14</f>
        <v>30-44</v>
      </c>
      <c r="R2185" s="2" t="str">
        <f>IF('Transaction Data'!$L2185&lt;=10,"Less Expensive","Expensive")</f>
        <v>Expensive</v>
      </c>
      <c r="S2185" s="4">
        <f>WEEKDAY('Transaction Data'!$A2185)</f>
        <v>6</v>
      </c>
      <c r="T2185" s="2" t="str">
        <f>IF(WEEKDAY('Transaction Data'!$A2185,2)&lt;6,"Weekday","Weekend")</f>
        <v>Weekday</v>
      </c>
    </row>
    <row r="2186" ht="15.75" customHeight="1">
      <c r="A2186" s="1">
        <v>45308.0</v>
      </c>
      <c r="B2186" s="2" t="s">
        <v>2143</v>
      </c>
      <c r="C2186" s="2" t="s">
        <v>32</v>
      </c>
      <c r="D2186" s="1">
        <v>36978.0</v>
      </c>
      <c r="E2186" s="2" t="s">
        <v>22</v>
      </c>
      <c r="F2186" s="2">
        <v>112.0</v>
      </c>
      <c r="G2186" s="2" t="s">
        <v>38</v>
      </c>
      <c r="H2186" s="2" t="s">
        <v>45</v>
      </c>
      <c r="I2186" s="2" t="s">
        <v>25</v>
      </c>
      <c r="J2186" s="2" t="str">
        <f t="array" ref="J2186">XLOOKUP('Transaction Data'!$G2186,Product_Code,Biscuit_Brand)</f>
        <v>Ginger Snaps</v>
      </c>
      <c r="K2186" s="2">
        <f t="array" ref="K2186">XLOOKUP('Transaction Data'!$G2186,Product_Code,Cost)</f>
        <v>14</v>
      </c>
      <c r="L2186" s="2">
        <f t="array" ref="L2186">XLOOKUP('Transaction Data'!$G2186,Product_Code,Unit_Price)</f>
        <v>28</v>
      </c>
      <c r="M2186" s="3">
        <f>'Transaction Data'!$F2186*'Transaction Data'!$K2186</f>
        <v>1568</v>
      </c>
      <c r="N2186" s="3">
        <f>'Transaction Data'!$F2186*'Transaction Data'!$L2186</f>
        <v>3136</v>
      </c>
      <c r="O2186" s="3">
        <f>'Transaction Data'!$N2186-'Transaction Data'!$M2186</f>
        <v>1568</v>
      </c>
      <c r="P2186" s="2">
        <f>DATEDIF('Transaction Data'!$D2186,'Transaction Data'!$A2186,"y")</f>
        <v>22</v>
      </c>
      <c r="Q2186" s="2" t="str">
        <f>FLOOR('Transaction Data'!$P2186,15)&amp;"-"&amp;FLOOR('Transaction Data'!$P2186,15)+14</f>
        <v>15-29</v>
      </c>
      <c r="R2186" s="2" t="str">
        <f>IF('Transaction Data'!$L2186&lt;=10,"Less Expensive","Expensive")</f>
        <v>Expensive</v>
      </c>
      <c r="S2186" s="4">
        <f>WEEKDAY('Transaction Data'!$A2186)</f>
        <v>4</v>
      </c>
      <c r="T2186" s="2" t="str">
        <f>IF(WEEKDAY('Transaction Data'!$A2186,2)&lt;6,"Weekday","Weekend")</f>
        <v>Weekday</v>
      </c>
    </row>
    <row r="2187" ht="15.75" customHeight="1">
      <c r="A2187" s="1">
        <v>45477.0</v>
      </c>
      <c r="B2187" s="2" t="s">
        <v>2144</v>
      </c>
      <c r="C2187" s="2" t="s">
        <v>41</v>
      </c>
      <c r="D2187" s="1">
        <v>22459.0</v>
      </c>
      <c r="E2187" s="2" t="s">
        <v>37</v>
      </c>
      <c r="F2187" s="2">
        <v>176.0</v>
      </c>
      <c r="G2187" s="2" t="s">
        <v>48</v>
      </c>
      <c r="H2187" s="2" t="s">
        <v>24</v>
      </c>
      <c r="I2187" s="2" t="s">
        <v>25</v>
      </c>
      <c r="J2187" s="2" t="str">
        <f t="array" ref="J2187">XLOOKUP('Transaction Data'!$G2187,Product_Code,Biscuit_Brand)</f>
        <v>Lemon Crisps</v>
      </c>
      <c r="K2187" s="2">
        <f t="array" ref="K2187">XLOOKUP('Transaction Data'!$G2187,Product_Code,Cost)</f>
        <v>7</v>
      </c>
      <c r="L2187" s="2">
        <f t="array" ref="L2187">XLOOKUP('Transaction Data'!$G2187,Product_Code,Unit_Price)</f>
        <v>9</v>
      </c>
      <c r="M2187" s="3">
        <f>'Transaction Data'!$F2187*'Transaction Data'!$K2187</f>
        <v>1232</v>
      </c>
      <c r="N2187" s="3">
        <f>'Transaction Data'!$F2187*'Transaction Data'!$L2187</f>
        <v>1584</v>
      </c>
      <c r="O2187" s="3">
        <f>'Transaction Data'!$N2187-'Transaction Data'!$M2187</f>
        <v>352</v>
      </c>
      <c r="P2187" s="2">
        <f>DATEDIF('Transaction Data'!$D2187,'Transaction Data'!$A2187,"y")</f>
        <v>63</v>
      </c>
      <c r="Q2187" s="2" t="str">
        <f>FLOOR('Transaction Data'!$P2187,15)&amp;"-"&amp;FLOOR('Transaction Data'!$P2187,15)+14</f>
        <v>60-74</v>
      </c>
      <c r="R2187" s="2" t="str">
        <f>IF('Transaction Data'!$L2187&lt;=10,"Less Expensive","Expensive")</f>
        <v>Less Expensive</v>
      </c>
      <c r="S2187" s="4">
        <f>WEEKDAY('Transaction Data'!$A2187)</f>
        <v>5</v>
      </c>
      <c r="T2187" s="2" t="str">
        <f>IF(WEEKDAY('Transaction Data'!$A2187,2)&lt;6,"Weekday","Weekend")</f>
        <v>Weekday</v>
      </c>
    </row>
    <row r="2188" ht="15.75" customHeight="1">
      <c r="A2188" s="1">
        <v>45301.0</v>
      </c>
      <c r="B2188" s="2" t="s">
        <v>2145</v>
      </c>
      <c r="C2188" s="2" t="s">
        <v>69</v>
      </c>
      <c r="D2188" s="1">
        <v>31363.0</v>
      </c>
      <c r="E2188" s="2" t="s">
        <v>22</v>
      </c>
      <c r="F2188" s="2">
        <v>147.0</v>
      </c>
      <c r="G2188" s="2" t="s">
        <v>60</v>
      </c>
      <c r="H2188" s="2" t="s">
        <v>29</v>
      </c>
      <c r="I2188" s="2" t="s">
        <v>25</v>
      </c>
      <c r="J2188" s="2" t="str">
        <f t="array" ref="J2188">XLOOKUP('Transaction Data'!$G2188,Product_Code,Biscuit_Brand)</f>
        <v>Peanut Butter Bites</v>
      </c>
      <c r="K2188" s="2">
        <f t="array" ref="K2188">XLOOKUP('Transaction Data'!$G2188,Product_Code,Cost)</f>
        <v>5</v>
      </c>
      <c r="L2188" s="2">
        <f t="array" ref="L2188">XLOOKUP('Transaction Data'!$G2188,Product_Code,Unit_Price)</f>
        <v>7</v>
      </c>
      <c r="M2188" s="3">
        <f>'Transaction Data'!$F2188*'Transaction Data'!$K2188</f>
        <v>735</v>
      </c>
      <c r="N2188" s="3">
        <f>'Transaction Data'!$F2188*'Transaction Data'!$L2188</f>
        <v>1029</v>
      </c>
      <c r="O2188" s="3">
        <f>'Transaction Data'!$N2188-'Transaction Data'!$M2188</f>
        <v>294</v>
      </c>
      <c r="P2188" s="2">
        <f>DATEDIF('Transaction Data'!$D2188,'Transaction Data'!$A2188,"y")</f>
        <v>38</v>
      </c>
      <c r="Q2188" s="2" t="str">
        <f>FLOOR('Transaction Data'!$P2188,15)&amp;"-"&amp;FLOOR('Transaction Data'!$P2188,15)+14</f>
        <v>30-44</v>
      </c>
      <c r="R2188" s="2" t="str">
        <f>IF('Transaction Data'!$L2188&lt;=10,"Less Expensive","Expensive")</f>
        <v>Less Expensive</v>
      </c>
      <c r="S2188" s="4">
        <f>WEEKDAY('Transaction Data'!$A2188)</f>
        <v>4</v>
      </c>
      <c r="T2188" s="2" t="str">
        <f>IF(WEEKDAY('Transaction Data'!$A2188,2)&lt;6,"Weekday","Weekend")</f>
        <v>Weekday</v>
      </c>
    </row>
    <row r="2189" ht="15.75" customHeight="1">
      <c r="A2189" s="1">
        <v>45439.0</v>
      </c>
      <c r="B2189" s="2" t="s">
        <v>2146</v>
      </c>
      <c r="C2189" s="2" t="s">
        <v>51</v>
      </c>
      <c r="D2189" s="1">
        <v>24791.0</v>
      </c>
      <c r="E2189" s="2" t="s">
        <v>37</v>
      </c>
      <c r="F2189" s="2">
        <v>58.0</v>
      </c>
      <c r="G2189" s="2" t="s">
        <v>33</v>
      </c>
      <c r="H2189" s="2" t="s">
        <v>42</v>
      </c>
      <c r="I2189" s="2" t="s">
        <v>25</v>
      </c>
      <c r="J2189" s="2" t="str">
        <f t="array" ref="J2189">XLOOKUP('Transaction Data'!$G2189,Product_Code,Biscuit_Brand)</f>
        <v>Caramel Biscuits</v>
      </c>
      <c r="K2189" s="2">
        <f t="array" ref="K2189">XLOOKUP('Transaction Data'!$G2189,Product_Code,Cost)</f>
        <v>18</v>
      </c>
      <c r="L2189" s="2">
        <f t="array" ref="L2189">XLOOKUP('Transaction Data'!$G2189,Product_Code,Unit_Price)</f>
        <v>22</v>
      </c>
      <c r="M2189" s="3">
        <f>'Transaction Data'!$F2189*'Transaction Data'!$K2189</f>
        <v>1044</v>
      </c>
      <c r="N2189" s="3">
        <f>'Transaction Data'!$F2189*'Transaction Data'!$L2189</f>
        <v>1276</v>
      </c>
      <c r="O2189" s="3">
        <f>'Transaction Data'!$N2189-'Transaction Data'!$M2189</f>
        <v>232</v>
      </c>
      <c r="P2189" s="2">
        <f>DATEDIF('Transaction Data'!$D2189,'Transaction Data'!$A2189,"y")</f>
        <v>56</v>
      </c>
      <c r="Q2189" s="2" t="str">
        <f>FLOOR('Transaction Data'!$P2189,15)&amp;"-"&amp;FLOOR('Transaction Data'!$P2189,15)+14</f>
        <v>45-59</v>
      </c>
      <c r="R2189" s="2" t="str">
        <f>IF('Transaction Data'!$L2189&lt;=10,"Less Expensive","Expensive")</f>
        <v>Expensive</v>
      </c>
      <c r="S2189" s="4">
        <f>WEEKDAY('Transaction Data'!$A2189)</f>
        <v>2</v>
      </c>
      <c r="T2189" s="2" t="str">
        <f>IF(WEEKDAY('Transaction Data'!$A2189,2)&lt;6,"Weekday","Weekend")</f>
        <v>Weekday</v>
      </c>
    </row>
    <row r="2190" ht="15.75" customHeight="1">
      <c r="A2190" s="1">
        <v>45496.0</v>
      </c>
      <c r="B2190" s="2" t="s">
        <v>2147</v>
      </c>
      <c r="C2190" s="2" t="s">
        <v>47</v>
      </c>
      <c r="D2190" s="1">
        <v>25821.0</v>
      </c>
      <c r="E2190" s="2" t="s">
        <v>27</v>
      </c>
      <c r="F2190" s="2">
        <v>176.0</v>
      </c>
      <c r="G2190" s="2" t="s">
        <v>28</v>
      </c>
      <c r="H2190" s="2" t="s">
        <v>45</v>
      </c>
      <c r="I2190" s="2" t="s">
        <v>25</v>
      </c>
      <c r="J2190" s="2" t="str">
        <f t="array" ref="J2190">XLOOKUP('Transaction Data'!$G2190,Product_Code,Biscuit_Brand)</f>
        <v>Shortbread</v>
      </c>
      <c r="K2190" s="2">
        <f t="array" ref="K2190">XLOOKUP('Transaction Data'!$G2190,Product_Code,Cost)</f>
        <v>10</v>
      </c>
      <c r="L2190" s="2">
        <f t="array" ref="L2190">XLOOKUP('Transaction Data'!$G2190,Product_Code,Unit_Price)</f>
        <v>45</v>
      </c>
      <c r="M2190" s="3">
        <f>'Transaction Data'!$F2190*'Transaction Data'!$K2190</f>
        <v>1760</v>
      </c>
      <c r="N2190" s="3">
        <f>'Transaction Data'!$F2190*'Transaction Data'!$L2190</f>
        <v>7920</v>
      </c>
      <c r="O2190" s="3">
        <f>'Transaction Data'!$N2190-'Transaction Data'!$M2190</f>
        <v>6160</v>
      </c>
      <c r="P2190" s="2">
        <f>DATEDIF('Transaction Data'!$D2190,'Transaction Data'!$A2190,"y")</f>
        <v>53</v>
      </c>
      <c r="Q2190" s="2" t="str">
        <f>FLOOR('Transaction Data'!$P2190,15)&amp;"-"&amp;FLOOR('Transaction Data'!$P2190,15)+14</f>
        <v>45-59</v>
      </c>
      <c r="R2190" s="2" t="str">
        <f>IF('Transaction Data'!$L2190&lt;=10,"Less Expensive","Expensive")</f>
        <v>Expensive</v>
      </c>
      <c r="S2190" s="4">
        <f>WEEKDAY('Transaction Data'!$A2190)</f>
        <v>3</v>
      </c>
      <c r="T2190" s="2" t="str">
        <f>IF(WEEKDAY('Transaction Data'!$A2190,2)&lt;6,"Weekday","Weekend")</f>
        <v>Weekday</v>
      </c>
    </row>
    <row r="2191" ht="15.75" customHeight="1">
      <c r="A2191" s="1">
        <v>45491.0</v>
      </c>
      <c r="B2191" s="2" t="s">
        <v>2148</v>
      </c>
      <c r="C2191" s="2" t="s">
        <v>72</v>
      </c>
      <c r="D2191" s="1">
        <v>32293.0</v>
      </c>
      <c r="E2191" s="2" t="s">
        <v>37</v>
      </c>
      <c r="F2191" s="2">
        <v>397.0</v>
      </c>
      <c r="G2191" s="2" t="s">
        <v>28</v>
      </c>
      <c r="H2191" s="2" t="s">
        <v>24</v>
      </c>
      <c r="I2191" s="2" t="s">
        <v>25</v>
      </c>
      <c r="J2191" s="2" t="str">
        <f t="array" ref="J2191">XLOOKUP('Transaction Data'!$G2191,Product_Code,Biscuit_Brand)</f>
        <v>Shortbread</v>
      </c>
      <c r="K2191" s="2">
        <f t="array" ref="K2191">XLOOKUP('Transaction Data'!$G2191,Product_Code,Cost)</f>
        <v>10</v>
      </c>
      <c r="L2191" s="2">
        <f t="array" ref="L2191">XLOOKUP('Transaction Data'!$G2191,Product_Code,Unit_Price)</f>
        <v>45</v>
      </c>
      <c r="M2191" s="3">
        <f>'Transaction Data'!$F2191*'Transaction Data'!$K2191</f>
        <v>3970</v>
      </c>
      <c r="N2191" s="3">
        <f>'Transaction Data'!$F2191*'Transaction Data'!$L2191</f>
        <v>17865</v>
      </c>
      <c r="O2191" s="3">
        <f>'Transaction Data'!$N2191-'Transaction Data'!$M2191</f>
        <v>13895</v>
      </c>
      <c r="P2191" s="2">
        <f>DATEDIF('Transaction Data'!$D2191,'Transaction Data'!$A2191,"y")</f>
        <v>36</v>
      </c>
      <c r="Q2191" s="2" t="str">
        <f>FLOOR('Transaction Data'!$P2191,15)&amp;"-"&amp;FLOOR('Transaction Data'!$P2191,15)+14</f>
        <v>30-44</v>
      </c>
      <c r="R2191" s="2" t="str">
        <f>IF('Transaction Data'!$L2191&lt;=10,"Less Expensive","Expensive")</f>
        <v>Expensive</v>
      </c>
      <c r="S2191" s="4">
        <f>WEEKDAY('Transaction Data'!$A2191)</f>
        <v>5</v>
      </c>
      <c r="T2191" s="2" t="str">
        <f>IF(WEEKDAY('Transaction Data'!$A2191,2)&lt;6,"Weekday","Weekend")</f>
        <v>Weekday</v>
      </c>
    </row>
    <row r="2192" ht="15.75" customHeight="1">
      <c r="A2192" s="1">
        <v>45437.0</v>
      </c>
      <c r="B2192" s="2" t="s">
        <v>2149</v>
      </c>
      <c r="C2192" s="2" t="s">
        <v>65</v>
      </c>
      <c r="D2192" s="1">
        <v>30811.0</v>
      </c>
      <c r="E2192" s="2" t="s">
        <v>37</v>
      </c>
      <c r="F2192" s="2">
        <v>179.0</v>
      </c>
      <c r="G2192" s="2" t="s">
        <v>38</v>
      </c>
      <c r="H2192" s="2" t="s">
        <v>29</v>
      </c>
      <c r="I2192" s="2" t="s">
        <v>25</v>
      </c>
      <c r="J2192" s="2" t="str">
        <f t="array" ref="J2192">XLOOKUP('Transaction Data'!$G2192,Product_Code,Biscuit_Brand)</f>
        <v>Ginger Snaps</v>
      </c>
      <c r="K2192" s="2">
        <f t="array" ref="K2192">XLOOKUP('Transaction Data'!$G2192,Product_Code,Cost)</f>
        <v>14</v>
      </c>
      <c r="L2192" s="2">
        <f t="array" ref="L2192">XLOOKUP('Transaction Data'!$G2192,Product_Code,Unit_Price)</f>
        <v>28</v>
      </c>
      <c r="M2192" s="3">
        <f>'Transaction Data'!$F2192*'Transaction Data'!$K2192</f>
        <v>2506</v>
      </c>
      <c r="N2192" s="3">
        <f>'Transaction Data'!$F2192*'Transaction Data'!$L2192</f>
        <v>5012</v>
      </c>
      <c r="O2192" s="3">
        <f>'Transaction Data'!$N2192-'Transaction Data'!$M2192</f>
        <v>2506</v>
      </c>
      <c r="P2192" s="2">
        <f>DATEDIF('Transaction Data'!$D2192,'Transaction Data'!$A2192,"y")</f>
        <v>40</v>
      </c>
      <c r="Q2192" s="2" t="str">
        <f>FLOOR('Transaction Data'!$P2192,15)&amp;"-"&amp;FLOOR('Transaction Data'!$P2192,15)+14</f>
        <v>30-44</v>
      </c>
      <c r="R2192" s="2" t="str">
        <f>IF('Transaction Data'!$L2192&lt;=10,"Less Expensive","Expensive")</f>
        <v>Expensive</v>
      </c>
      <c r="S2192" s="4">
        <f>WEEKDAY('Transaction Data'!$A2192)</f>
        <v>7</v>
      </c>
      <c r="T2192" s="2" t="str">
        <f>IF(WEEKDAY('Transaction Data'!$A2192,2)&lt;6,"Weekday","Weekend")</f>
        <v>Weekend</v>
      </c>
    </row>
    <row r="2193" ht="15.75" customHeight="1">
      <c r="A2193" s="1">
        <v>45410.0</v>
      </c>
      <c r="B2193" s="2" t="s">
        <v>2150</v>
      </c>
      <c r="C2193" s="2" t="s">
        <v>65</v>
      </c>
      <c r="D2193" s="1">
        <v>29762.0</v>
      </c>
      <c r="E2193" s="2" t="s">
        <v>37</v>
      </c>
      <c r="F2193" s="2">
        <v>94.0</v>
      </c>
      <c r="G2193" s="2" t="s">
        <v>33</v>
      </c>
      <c r="H2193" s="2" t="s">
        <v>29</v>
      </c>
      <c r="I2193" s="2" t="s">
        <v>25</v>
      </c>
      <c r="J2193" s="2" t="str">
        <f t="array" ref="J2193">XLOOKUP('Transaction Data'!$G2193,Product_Code,Biscuit_Brand)</f>
        <v>Caramel Biscuits</v>
      </c>
      <c r="K2193" s="2">
        <f t="array" ref="K2193">XLOOKUP('Transaction Data'!$G2193,Product_Code,Cost)</f>
        <v>18</v>
      </c>
      <c r="L2193" s="2">
        <f t="array" ref="L2193">XLOOKUP('Transaction Data'!$G2193,Product_Code,Unit_Price)</f>
        <v>22</v>
      </c>
      <c r="M2193" s="3">
        <f>'Transaction Data'!$F2193*'Transaction Data'!$K2193</f>
        <v>1692</v>
      </c>
      <c r="N2193" s="3">
        <f>'Transaction Data'!$F2193*'Transaction Data'!$L2193</f>
        <v>2068</v>
      </c>
      <c r="O2193" s="3">
        <f>'Transaction Data'!$N2193-'Transaction Data'!$M2193</f>
        <v>376</v>
      </c>
      <c r="P2193" s="2">
        <f>DATEDIF('Transaction Data'!$D2193,'Transaction Data'!$A2193,"y")</f>
        <v>42</v>
      </c>
      <c r="Q2193" s="2" t="str">
        <f>FLOOR('Transaction Data'!$P2193,15)&amp;"-"&amp;FLOOR('Transaction Data'!$P2193,15)+14</f>
        <v>30-44</v>
      </c>
      <c r="R2193" s="2" t="str">
        <f>IF('Transaction Data'!$L2193&lt;=10,"Less Expensive","Expensive")</f>
        <v>Expensive</v>
      </c>
      <c r="S2193" s="4">
        <f>WEEKDAY('Transaction Data'!$A2193)</f>
        <v>1</v>
      </c>
      <c r="T2193" s="2" t="str">
        <f>IF(WEEKDAY('Transaction Data'!$A2193,2)&lt;6,"Weekday","Weekend")</f>
        <v>Weekend</v>
      </c>
    </row>
    <row r="2194" ht="15.75" customHeight="1">
      <c r="A2194" s="1">
        <v>45416.0</v>
      </c>
      <c r="B2194" s="2" t="s">
        <v>2151</v>
      </c>
      <c r="C2194" s="2" t="s">
        <v>65</v>
      </c>
      <c r="D2194" s="1">
        <v>36473.0</v>
      </c>
      <c r="E2194" s="2" t="s">
        <v>63</v>
      </c>
      <c r="F2194" s="2">
        <v>293.0</v>
      </c>
      <c r="G2194" s="2" t="s">
        <v>61</v>
      </c>
      <c r="H2194" s="2" t="s">
        <v>34</v>
      </c>
      <c r="I2194" s="2" t="s">
        <v>25</v>
      </c>
      <c r="J2194" s="2" t="str">
        <f t="array" ref="J2194">XLOOKUP('Transaction Data'!$G2194,Product_Code,Biscuit_Brand)</f>
        <v>Choco Delight</v>
      </c>
      <c r="K2194" s="2">
        <f t="array" ref="K2194">XLOOKUP('Transaction Data'!$G2194,Product_Code,Cost)</f>
        <v>3</v>
      </c>
      <c r="L2194" s="2">
        <f t="array" ref="L2194">XLOOKUP('Transaction Data'!$G2194,Product_Code,Unit_Price)</f>
        <v>5</v>
      </c>
      <c r="M2194" s="3">
        <f>'Transaction Data'!$F2194*'Transaction Data'!$K2194</f>
        <v>879</v>
      </c>
      <c r="N2194" s="3">
        <f>'Transaction Data'!$F2194*'Transaction Data'!$L2194</f>
        <v>1465</v>
      </c>
      <c r="O2194" s="3">
        <f>'Transaction Data'!$N2194-'Transaction Data'!$M2194</f>
        <v>586</v>
      </c>
      <c r="P2194" s="2">
        <f>DATEDIF('Transaction Data'!$D2194,'Transaction Data'!$A2194,"y")</f>
        <v>24</v>
      </c>
      <c r="Q2194" s="2" t="str">
        <f>FLOOR('Transaction Data'!$P2194,15)&amp;"-"&amp;FLOOR('Transaction Data'!$P2194,15)+14</f>
        <v>15-29</v>
      </c>
      <c r="R2194" s="2" t="str">
        <f>IF('Transaction Data'!$L2194&lt;=10,"Less Expensive","Expensive")</f>
        <v>Less Expensive</v>
      </c>
      <c r="S2194" s="4">
        <f>WEEKDAY('Transaction Data'!$A2194)</f>
        <v>7</v>
      </c>
      <c r="T2194" s="2" t="str">
        <f>IF(WEEKDAY('Transaction Data'!$A2194,2)&lt;6,"Weekday","Weekend")</f>
        <v>Weekend</v>
      </c>
    </row>
    <row r="2195" ht="15.75" customHeight="1">
      <c r="A2195" s="1">
        <v>45442.0</v>
      </c>
      <c r="B2195" s="2" t="s">
        <v>2152</v>
      </c>
      <c r="C2195" s="2" t="s">
        <v>47</v>
      </c>
      <c r="D2195" s="1">
        <v>29021.0</v>
      </c>
      <c r="E2195" s="2" t="s">
        <v>27</v>
      </c>
      <c r="F2195" s="2">
        <v>119.0</v>
      </c>
      <c r="G2195" s="2" t="s">
        <v>61</v>
      </c>
      <c r="H2195" s="2" t="s">
        <v>24</v>
      </c>
      <c r="I2195" s="2" t="s">
        <v>25</v>
      </c>
      <c r="J2195" s="2" t="str">
        <f t="array" ref="J2195">XLOOKUP('Transaction Data'!$G2195,Product_Code,Biscuit_Brand)</f>
        <v>Choco Delight</v>
      </c>
      <c r="K2195" s="2">
        <f t="array" ref="K2195">XLOOKUP('Transaction Data'!$G2195,Product_Code,Cost)</f>
        <v>3</v>
      </c>
      <c r="L2195" s="2">
        <f t="array" ref="L2195">XLOOKUP('Transaction Data'!$G2195,Product_Code,Unit_Price)</f>
        <v>5</v>
      </c>
      <c r="M2195" s="3">
        <f>'Transaction Data'!$F2195*'Transaction Data'!$K2195</f>
        <v>357</v>
      </c>
      <c r="N2195" s="3">
        <f>'Transaction Data'!$F2195*'Transaction Data'!$L2195</f>
        <v>595</v>
      </c>
      <c r="O2195" s="3">
        <f>'Transaction Data'!$N2195-'Transaction Data'!$M2195</f>
        <v>238</v>
      </c>
      <c r="P2195" s="2">
        <f>DATEDIF('Transaction Data'!$D2195,'Transaction Data'!$A2195,"y")</f>
        <v>44</v>
      </c>
      <c r="Q2195" s="2" t="str">
        <f>FLOOR('Transaction Data'!$P2195,15)&amp;"-"&amp;FLOOR('Transaction Data'!$P2195,15)+14</f>
        <v>30-44</v>
      </c>
      <c r="R2195" s="2" t="str">
        <f>IF('Transaction Data'!$L2195&lt;=10,"Less Expensive","Expensive")</f>
        <v>Less Expensive</v>
      </c>
      <c r="S2195" s="4">
        <f>WEEKDAY('Transaction Data'!$A2195)</f>
        <v>5</v>
      </c>
      <c r="T2195" s="2" t="str">
        <f>IF(WEEKDAY('Transaction Data'!$A2195,2)&lt;6,"Weekday","Weekend")</f>
        <v>Weekday</v>
      </c>
    </row>
    <row r="2196" ht="15.75" customHeight="1">
      <c r="A2196" s="1">
        <v>45410.0</v>
      </c>
      <c r="B2196" s="2" t="s">
        <v>2153</v>
      </c>
      <c r="C2196" s="2" t="s">
        <v>72</v>
      </c>
      <c r="D2196" s="1">
        <v>17576.0</v>
      </c>
      <c r="E2196" s="2" t="s">
        <v>22</v>
      </c>
      <c r="F2196" s="2">
        <v>128.0</v>
      </c>
      <c r="G2196" s="2" t="s">
        <v>23</v>
      </c>
      <c r="H2196" s="2" t="s">
        <v>42</v>
      </c>
      <c r="I2196" s="2" t="s">
        <v>25</v>
      </c>
      <c r="J2196" s="2" t="str">
        <f t="array" ref="J2196">XLOOKUP('Transaction Data'!$G2196,Product_Code,Biscuit_Brand)</f>
        <v>Cinnamon Swirls</v>
      </c>
      <c r="K2196" s="2">
        <f t="array" ref="K2196">XLOOKUP('Transaction Data'!$G2196,Product_Code,Cost)</f>
        <v>10</v>
      </c>
      <c r="L2196" s="2">
        <f t="array" ref="L2196">XLOOKUP('Transaction Data'!$G2196,Product_Code,Unit_Price)</f>
        <v>14</v>
      </c>
      <c r="M2196" s="3">
        <f>'Transaction Data'!$F2196*'Transaction Data'!$K2196</f>
        <v>1280</v>
      </c>
      <c r="N2196" s="3">
        <f>'Transaction Data'!$F2196*'Transaction Data'!$L2196</f>
        <v>1792</v>
      </c>
      <c r="O2196" s="3">
        <f>'Transaction Data'!$N2196-'Transaction Data'!$M2196</f>
        <v>512</v>
      </c>
      <c r="P2196" s="2">
        <f>DATEDIF('Transaction Data'!$D2196,'Transaction Data'!$A2196,"y")</f>
        <v>76</v>
      </c>
      <c r="Q2196" s="2" t="str">
        <f>FLOOR('Transaction Data'!$P2196,15)&amp;"-"&amp;FLOOR('Transaction Data'!$P2196,15)+14</f>
        <v>75-89</v>
      </c>
      <c r="R2196" s="2" t="str">
        <f>IF('Transaction Data'!$L2196&lt;=10,"Less Expensive","Expensive")</f>
        <v>Expensive</v>
      </c>
      <c r="S2196" s="4">
        <f>WEEKDAY('Transaction Data'!$A2196)</f>
        <v>1</v>
      </c>
      <c r="T2196" s="2" t="str">
        <f>IF(WEEKDAY('Transaction Data'!$A2196,2)&lt;6,"Weekday","Weekend")</f>
        <v>Weekend</v>
      </c>
    </row>
    <row r="2197" ht="15.75" customHeight="1">
      <c r="A2197" s="1">
        <v>45443.0</v>
      </c>
      <c r="B2197" s="2" t="s">
        <v>2154</v>
      </c>
      <c r="C2197" s="2" t="s">
        <v>51</v>
      </c>
      <c r="D2197" s="1">
        <v>17322.0</v>
      </c>
      <c r="E2197" s="2" t="s">
        <v>27</v>
      </c>
      <c r="F2197" s="2">
        <v>117.0</v>
      </c>
      <c r="G2197" s="2" t="s">
        <v>57</v>
      </c>
      <c r="H2197" s="2" t="s">
        <v>45</v>
      </c>
      <c r="I2197" s="2" t="s">
        <v>25</v>
      </c>
      <c r="J2197" s="2" t="str">
        <f t="array" ref="J2197">XLOOKUP('Transaction Data'!$G2197,Product_Code,Biscuit_Brand)</f>
        <v>Oatmeal Cookies</v>
      </c>
      <c r="K2197" s="2">
        <f t="array" ref="K2197">XLOOKUP('Transaction Data'!$G2197,Product_Code,Cost)</f>
        <v>19</v>
      </c>
      <c r="L2197" s="2">
        <f t="array" ref="L2197">XLOOKUP('Transaction Data'!$G2197,Product_Code,Unit_Price)</f>
        <v>23</v>
      </c>
      <c r="M2197" s="3">
        <f>'Transaction Data'!$F2197*'Transaction Data'!$K2197</f>
        <v>2223</v>
      </c>
      <c r="N2197" s="3">
        <f>'Transaction Data'!$F2197*'Transaction Data'!$L2197</f>
        <v>2691</v>
      </c>
      <c r="O2197" s="3">
        <f>'Transaction Data'!$N2197-'Transaction Data'!$M2197</f>
        <v>468</v>
      </c>
      <c r="P2197" s="2">
        <f>DATEDIF('Transaction Data'!$D2197,'Transaction Data'!$A2197,"y")</f>
        <v>76</v>
      </c>
      <c r="Q2197" s="2" t="str">
        <f>FLOOR('Transaction Data'!$P2197,15)&amp;"-"&amp;FLOOR('Transaction Data'!$P2197,15)+14</f>
        <v>75-89</v>
      </c>
      <c r="R2197" s="2" t="str">
        <f>IF('Transaction Data'!$L2197&lt;=10,"Less Expensive","Expensive")</f>
        <v>Expensive</v>
      </c>
      <c r="S2197" s="4">
        <f>WEEKDAY('Transaction Data'!$A2197)</f>
        <v>6</v>
      </c>
      <c r="T2197" s="2" t="str">
        <f>IF(WEEKDAY('Transaction Data'!$A2197,2)&lt;6,"Weekday","Weekend")</f>
        <v>Weekday</v>
      </c>
    </row>
    <row r="2198" ht="15.75" customHeight="1">
      <c r="A2198" s="1">
        <v>45303.0</v>
      </c>
      <c r="B2198" s="2" t="s">
        <v>2155</v>
      </c>
      <c r="C2198" s="2" t="s">
        <v>65</v>
      </c>
      <c r="D2198" s="1">
        <v>16775.0</v>
      </c>
      <c r="E2198" s="2" t="s">
        <v>27</v>
      </c>
      <c r="F2198" s="2">
        <v>122.0</v>
      </c>
      <c r="G2198" s="2" t="s">
        <v>38</v>
      </c>
      <c r="H2198" s="2" t="s">
        <v>24</v>
      </c>
      <c r="I2198" s="2" t="s">
        <v>25</v>
      </c>
      <c r="J2198" s="2" t="str">
        <f t="array" ref="J2198">XLOOKUP('Transaction Data'!$G2198,Product_Code,Biscuit_Brand)</f>
        <v>Ginger Snaps</v>
      </c>
      <c r="K2198" s="2">
        <f t="array" ref="K2198">XLOOKUP('Transaction Data'!$G2198,Product_Code,Cost)</f>
        <v>14</v>
      </c>
      <c r="L2198" s="2">
        <f t="array" ref="L2198">XLOOKUP('Transaction Data'!$G2198,Product_Code,Unit_Price)</f>
        <v>28</v>
      </c>
      <c r="M2198" s="3">
        <f>'Transaction Data'!$F2198*'Transaction Data'!$K2198</f>
        <v>1708</v>
      </c>
      <c r="N2198" s="3">
        <f>'Transaction Data'!$F2198*'Transaction Data'!$L2198</f>
        <v>3416</v>
      </c>
      <c r="O2198" s="3">
        <f>'Transaction Data'!$N2198-'Transaction Data'!$M2198</f>
        <v>1708</v>
      </c>
      <c r="P2198" s="2">
        <f>DATEDIF('Transaction Data'!$D2198,'Transaction Data'!$A2198,"y")</f>
        <v>78</v>
      </c>
      <c r="Q2198" s="2" t="str">
        <f>FLOOR('Transaction Data'!$P2198,15)&amp;"-"&amp;FLOOR('Transaction Data'!$P2198,15)+14</f>
        <v>75-89</v>
      </c>
      <c r="R2198" s="2" t="str">
        <f>IF('Transaction Data'!$L2198&lt;=10,"Less Expensive","Expensive")</f>
        <v>Expensive</v>
      </c>
      <c r="S2198" s="4">
        <f>WEEKDAY('Transaction Data'!$A2198)</f>
        <v>6</v>
      </c>
      <c r="T2198" s="2" t="str">
        <f>IF(WEEKDAY('Transaction Data'!$A2198,2)&lt;6,"Weekday","Weekend")</f>
        <v>Weekday</v>
      </c>
    </row>
    <row r="2199" ht="15.75" customHeight="1">
      <c r="A2199" s="1">
        <v>45420.0</v>
      </c>
      <c r="B2199" s="2" t="s">
        <v>2156</v>
      </c>
      <c r="C2199" s="2" t="s">
        <v>51</v>
      </c>
      <c r="D2199" s="1">
        <v>38443.0</v>
      </c>
      <c r="E2199" s="2" t="s">
        <v>63</v>
      </c>
      <c r="F2199" s="2">
        <v>348.0</v>
      </c>
      <c r="G2199" s="2" t="s">
        <v>44</v>
      </c>
      <c r="H2199" s="2" t="s">
        <v>29</v>
      </c>
      <c r="I2199" s="2" t="s">
        <v>25</v>
      </c>
      <c r="J2199" s="2" t="str">
        <f t="array" ref="J2199">XLOOKUP('Transaction Data'!$G2199,Product_Code,Biscuit_Brand)</f>
        <v>Butter Crunch</v>
      </c>
      <c r="K2199" s="2">
        <f t="array" ref="K2199">XLOOKUP('Transaction Data'!$G2199,Product_Code,Cost)</f>
        <v>10</v>
      </c>
      <c r="L2199" s="2">
        <f t="array" ref="L2199">XLOOKUP('Transaction Data'!$G2199,Product_Code,Unit_Price)</f>
        <v>11</v>
      </c>
      <c r="M2199" s="3">
        <f>'Transaction Data'!$F2199*'Transaction Data'!$K2199</f>
        <v>3480</v>
      </c>
      <c r="N2199" s="3">
        <f>'Transaction Data'!$F2199*'Transaction Data'!$L2199</f>
        <v>3828</v>
      </c>
      <c r="O2199" s="3">
        <f>'Transaction Data'!$N2199-'Transaction Data'!$M2199</f>
        <v>348</v>
      </c>
      <c r="P2199" s="2">
        <f>DATEDIF('Transaction Data'!$D2199,'Transaction Data'!$A2199,"y")</f>
        <v>19</v>
      </c>
      <c r="Q2199" s="2" t="str">
        <f>FLOOR('Transaction Data'!$P2199,15)&amp;"-"&amp;FLOOR('Transaction Data'!$P2199,15)+14</f>
        <v>15-29</v>
      </c>
      <c r="R2199" s="2" t="str">
        <f>IF('Transaction Data'!$L2199&lt;=10,"Less Expensive","Expensive")</f>
        <v>Expensive</v>
      </c>
      <c r="S2199" s="4">
        <f>WEEKDAY('Transaction Data'!$A2199)</f>
        <v>4</v>
      </c>
      <c r="T2199" s="2" t="str">
        <f>IF(WEEKDAY('Transaction Data'!$A2199,2)&lt;6,"Weekday","Weekend")</f>
        <v>Weekday</v>
      </c>
    </row>
    <row r="2200" ht="15.75" customHeight="1">
      <c r="A2200" s="1">
        <v>45374.0</v>
      </c>
      <c r="B2200" s="2" t="s">
        <v>2157</v>
      </c>
      <c r="C2200" s="2" t="s">
        <v>47</v>
      </c>
      <c r="D2200" s="1">
        <v>17301.0</v>
      </c>
      <c r="E2200" s="2" t="s">
        <v>37</v>
      </c>
      <c r="F2200" s="2">
        <v>14.0</v>
      </c>
      <c r="G2200" s="2" t="s">
        <v>44</v>
      </c>
      <c r="H2200" s="2" t="s">
        <v>42</v>
      </c>
      <c r="I2200" s="2" t="s">
        <v>25</v>
      </c>
      <c r="J2200" s="2" t="str">
        <f t="array" ref="J2200">XLOOKUP('Transaction Data'!$G2200,Product_Code,Biscuit_Brand)</f>
        <v>Butter Crunch</v>
      </c>
      <c r="K2200" s="2">
        <f t="array" ref="K2200">XLOOKUP('Transaction Data'!$G2200,Product_Code,Cost)</f>
        <v>10</v>
      </c>
      <c r="L2200" s="2">
        <f t="array" ref="L2200">XLOOKUP('Transaction Data'!$G2200,Product_Code,Unit_Price)</f>
        <v>11</v>
      </c>
      <c r="M2200" s="3">
        <f>'Transaction Data'!$F2200*'Transaction Data'!$K2200</f>
        <v>140</v>
      </c>
      <c r="N2200" s="3">
        <f>'Transaction Data'!$F2200*'Transaction Data'!$L2200</f>
        <v>154</v>
      </c>
      <c r="O2200" s="3">
        <f>'Transaction Data'!$N2200-'Transaction Data'!$M2200</f>
        <v>14</v>
      </c>
      <c r="P2200" s="2">
        <f>DATEDIF('Transaction Data'!$D2200,'Transaction Data'!$A2200,"y")</f>
        <v>76</v>
      </c>
      <c r="Q2200" s="2" t="str">
        <f>FLOOR('Transaction Data'!$P2200,15)&amp;"-"&amp;FLOOR('Transaction Data'!$P2200,15)+14</f>
        <v>75-89</v>
      </c>
      <c r="R2200" s="2" t="str">
        <f>IF('Transaction Data'!$L2200&lt;=10,"Less Expensive","Expensive")</f>
        <v>Expensive</v>
      </c>
      <c r="S2200" s="4">
        <f>WEEKDAY('Transaction Data'!$A2200)</f>
        <v>7</v>
      </c>
      <c r="T2200" s="2" t="str">
        <f>IF(WEEKDAY('Transaction Data'!$A2200,2)&lt;6,"Weekday","Weekend")</f>
        <v>Weekend</v>
      </c>
    </row>
    <row r="2201" ht="15.75" customHeight="1">
      <c r="A2201" s="1">
        <v>45476.0</v>
      </c>
      <c r="B2201" s="2" t="s">
        <v>2158</v>
      </c>
      <c r="C2201" s="2" t="s">
        <v>69</v>
      </c>
      <c r="D2201" s="1">
        <v>28569.0</v>
      </c>
      <c r="E2201" s="2" t="s">
        <v>37</v>
      </c>
      <c r="F2201" s="2">
        <v>290.0</v>
      </c>
      <c r="G2201" s="2" t="s">
        <v>28</v>
      </c>
      <c r="H2201" s="2" t="s">
        <v>45</v>
      </c>
      <c r="I2201" s="2" t="s">
        <v>25</v>
      </c>
      <c r="J2201" s="2" t="str">
        <f t="array" ref="J2201">XLOOKUP('Transaction Data'!$G2201,Product_Code,Biscuit_Brand)</f>
        <v>Shortbread</v>
      </c>
      <c r="K2201" s="2">
        <f t="array" ref="K2201">XLOOKUP('Transaction Data'!$G2201,Product_Code,Cost)</f>
        <v>10</v>
      </c>
      <c r="L2201" s="2">
        <f t="array" ref="L2201">XLOOKUP('Transaction Data'!$G2201,Product_Code,Unit_Price)</f>
        <v>45</v>
      </c>
      <c r="M2201" s="3">
        <f>'Transaction Data'!$F2201*'Transaction Data'!$K2201</f>
        <v>2900</v>
      </c>
      <c r="N2201" s="3">
        <f>'Transaction Data'!$F2201*'Transaction Data'!$L2201</f>
        <v>13050</v>
      </c>
      <c r="O2201" s="3">
        <f>'Transaction Data'!$N2201-'Transaction Data'!$M2201</f>
        <v>10150</v>
      </c>
      <c r="P2201" s="2">
        <f>DATEDIF('Transaction Data'!$D2201,'Transaction Data'!$A2201,"y")</f>
        <v>46</v>
      </c>
      <c r="Q2201" s="2" t="str">
        <f>FLOOR('Transaction Data'!$P2201,15)&amp;"-"&amp;FLOOR('Transaction Data'!$P2201,15)+14</f>
        <v>45-59</v>
      </c>
      <c r="R2201" s="2" t="str">
        <f>IF('Transaction Data'!$L2201&lt;=10,"Less Expensive","Expensive")</f>
        <v>Expensive</v>
      </c>
      <c r="S2201" s="4">
        <f>WEEKDAY('Transaction Data'!$A2201)</f>
        <v>4</v>
      </c>
      <c r="T2201" s="2" t="str">
        <f>IF(WEEKDAY('Transaction Data'!$A2201,2)&lt;6,"Weekday","Weekend")</f>
        <v>Weekday</v>
      </c>
    </row>
    <row r="2202" ht="15.75" customHeight="1">
      <c r="A2202" s="1">
        <v>45473.0</v>
      </c>
      <c r="B2202" s="2" t="s">
        <v>2159</v>
      </c>
      <c r="C2202" s="2" t="s">
        <v>78</v>
      </c>
      <c r="D2202" s="1">
        <v>27755.0</v>
      </c>
      <c r="E2202" s="2" t="s">
        <v>37</v>
      </c>
      <c r="F2202" s="2">
        <v>370.0</v>
      </c>
      <c r="G2202" s="2" t="s">
        <v>48</v>
      </c>
      <c r="H2202" s="2" t="s">
        <v>24</v>
      </c>
      <c r="I2202" s="2" t="s">
        <v>25</v>
      </c>
      <c r="J2202" s="2" t="str">
        <f t="array" ref="J2202">XLOOKUP('Transaction Data'!$G2202,Product_Code,Biscuit_Brand)</f>
        <v>Lemon Crisps</v>
      </c>
      <c r="K2202" s="2">
        <f t="array" ref="K2202">XLOOKUP('Transaction Data'!$G2202,Product_Code,Cost)</f>
        <v>7</v>
      </c>
      <c r="L2202" s="2">
        <f t="array" ref="L2202">XLOOKUP('Transaction Data'!$G2202,Product_Code,Unit_Price)</f>
        <v>9</v>
      </c>
      <c r="M2202" s="3">
        <f>'Transaction Data'!$F2202*'Transaction Data'!$K2202</f>
        <v>2590</v>
      </c>
      <c r="N2202" s="3">
        <f>'Transaction Data'!$F2202*'Transaction Data'!$L2202</f>
        <v>3330</v>
      </c>
      <c r="O2202" s="3">
        <f>'Transaction Data'!$N2202-'Transaction Data'!$M2202</f>
        <v>740</v>
      </c>
      <c r="P2202" s="2">
        <f>DATEDIF('Transaction Data'!$D2202,'Transaction Data'!$A2202,"y")</f>
        <v>48</v>
      </c>
      <c r="Q2202" s="2" t="str">
        <f>FLOOR('Transaction Data'!$P2202,15)&amp;"-"&amp;FLOOR('Transaction Data'!$P2202,15)+14</f>
        <v>45-59</v>
      </c>
      <c r="R2202" s="2" t="str">
        <f>IF('Transaction Data'!$L2202&lt;=10,"Less Expensive","Expensive")</f>
        <v>Less Expensive</v>
      </c>
      <c r="S2202" s="4">
        <f>WEEKDAY('Transaction Data'!$A2202)</f>
        <v>1</v>
      </c>
      <c r="T2202" s="2" t="str">
        <f>IF(WEEKDAY('Transaction Data'!$A2202,2)&lt;6,"Weekday","Weekend")</f>
        <v>Weekend</v>
      </c>
    </row>
    <row r="2203" ht="15.75" customHeight="1">
      <c r="A2203" s="1">
        <v>45457.0</v>
      </c>
      <c r="B2203" s="2" t="s">
        <v>2160</v>
      </c>
      <c r="C2203" s="2" t="s">
        <v>54</v>
      </c>
      <c r="D2203" s="1">
        <v>32720.0</v>
      </c>
      <c r="E2203" s="2" t="s">
        <v>22</v>
      </c>
      <c r="F2203" s="2">
        <v>400.0</v>
      </c>
      <c r="G2203" s="2" t="s">
        <v>61</v>
      </c>
      <c r="H2203" s="2" t="s">
        <v>29</v>
      </c>
      <c r="I2203" s="2" t="s">
        <v>25</v>
      </c>
      <c r="J2203" s="2" t="str">
        <f t="array" ref="J2203">XLOOKUP('Transaction Data'!$G2203,Product_Code,Biscuit_Brand)</f>
        <v>Choco Delight</v>
      </c>
      <c r="K2203" s="2">
        <f t="array" ref="K2203">XLOOKUP('Transaction Data'!$G2203,Product_Code,Cost)</f>
        <v>3</v>
      </c>
      <c r="L2203" s="2">
        <f t="array" ref="L2203">XLOOKUP('Transaction Data'!$G2203,Product_Code,Unit_Price)</f>
        <v>5</v>
      </c>
      <c r="M2203" s="3">
        <f>'Transaction Data'!$F2203*'Transaction Data'!$K2203</f>
        <v>1200</v>
      </c>
      <c r="N2203" s="3">
        <f>'Transaction Data'!$F2203*'Transaction Data'!$L2203</f>
        <v>2000</v>
      </c>
      <c r="O2203" s="3">
        <f>'Transaction Data'!$N2203-'Transaction Data'!$M2203</f>
        <v>800</v>
      </c>
      <c r="P2203" s="2">
        <f>DATEDIF('Transaction Data'!$D2203,'Transaction Data'!$A2203,"y")</f>
        <v>34</v>
      </c>
      <c r="Q2203" s="2" t="str">
        <f>FLOOR('Transaction Data'!$P2203,15)&amp;"-"&amp;FLOOR('Transaction Data'!$P2203,15)+14</f>
        <v>30-44</v>
      </c>
      <c r="R2203" s="2" t="str">
        <f>IF('Transaction Data'!$L2203&lt;=10,"Less Expensive","Expensive")</f>
        <v>Less Expensive</v>
      </c>
      <c r="S2203" s="4">
        <f>WEEKDAY('Transaction Data'!$A2203)</f>
        <v>6</v>
      </c>
      <c r="T2203" s="2" t="str">
        <f>IF(WEEKDAY('Transaction Data'!$A2203,2)&lt;6,"Weekday","Weekend")</f>
        <v>Weekday</v>
      </c>
    </row>
    <row r="2204" ht="15.75" customHeight="1">
      <c r="A2204" s="1">
        <v>45474.0</v>
      </c>
      <c r="B2204" s="2" t="s">
        <v>2161</v>
      </c>
      <c r="C2204" s="2" t="s">
        <v>72</v>
      </c>
      <c r="D2204" s="1">
        <v>22154.0</v>
      </c>
      <c r="E2204" s="2" t="s">
        <v>27</v>
      </c>
      <c r="F2204" s="2">
        <v>125.0</v>
      </c>
      <c r="G2204" s="2" t="s">
        <v>23</v>
      </c>
      <c r="H2204" s="2" t="s">
        <v>29</v>
      </c>
      <c r="I2204" s="2" t="s">
        <v>25</v>
      </c>
      <c r="J2204" s="2" t="str">
        <f t="array" ref="J2204">XLOOKUP('Transaction Data'!$G2204,Product_Code,Biscuit_Brand)</f>
        <v>Cinnamon Swirls</v>
      </c>
      <c r="K2204" s="2">
        <f t="array" ref="K2204">XLOOKUP('Transaction Data'!$G2204,Product_Code,Cost)</f>
        <v>10</v>
      </c>
      <c r="L2204" s="2">
        <f t="array" ref="L2204">XLOOKUP('Transaction Data'!$G2204,Product_Code,Unit_Price)</f>
        <v>14</v>
      </c>
      <c r="M2204" s="3">
        <f>'Transaction Data'!$F2204*'Transaction Data'!$K2204</f>
        <v>1250</v>
      </c>
      <c r="N2204" s="3">
        <f>'Transaction Data'!$F2204*'Transaction Data'!$L2204</f>
        <v>1750</v>
      </c>
      <c r="O2204" s="3">
        <f>'Transaction Data'!$N2204-'Transaction Data'!$M2204</f>
        <v>500</v>
      </c>
      <c r="P2204" s="2">
        <f>DATEDIF('Transaction Data'!$D2204,'Transaction Data'!$A2204,"y")</f>
        <v>63</v>
      </c>
      <c r="Q2204" s="2" t="str">
        <f>FLOOR('Transaction Data'!$P2204,15)&amp;"-"&amp;FLOOR('Transaction Data'!$P2204,15)+14</f>
        <v>60-74</v>
      </c>
      <c r="R2204" s="2" t="str">
        <f>IF('Transaction Data'!$L2204&lt;=10,"Less Expensive","Expensive")</f>
        <v>Expensive</v>
      </c>
      <c r="S2204" s="4">
        <f>WEEKDAY('Transaction Data'!$A2204)</f>
        <v>2</v>
      </c>
      <c r="T2204" s="2" t="str">
        <f>IF(WEEKDAY('Transaction Data'!$A2204,2)&lt;6,"Weekday","Weekend")</f>
        <v>Weekday</v>
      </c>
    </row>
    <row r="2205" ht="15.75" customHeight="1">
      <c r="A2205" s="1">
        <v>45497.0</v>
      </c>
      <c r="B2205" s="2" t="s">
        <v>2162</v>
      </c>
      <c r="C2205" s="2" t="s">
        <v>47</v>
      </c>
      <c r="D2205" s="1">
        <v>23515.0</v>
      </c>
      <c r="E2205" s="2" t="s">
        <v>37</v>
      </c>
      <c r="F2205" s="2">
        <v>239.0</v>
      </c>
      <c r="G2205" s="2" t="s">
        <v>61</v>
      </c>
      <c r="H2205" s="2" t="s">
        <v>34</v>
      </c>
      <c r="I2205" s="2" t="s">
        <v>25</v>
      </c>
      <c r="J2205" s="2" t="str">
        <f t="array" ref="J2205">XLOOKUP('Transaction Data'!$G2205,Product_Code,Biscuit_Brand)</f>
        <v>Choco Delight</v>
      </c>
      <c r="K2205" s="2">
        <f t="array" ref="K2205">XLOOKUP('Transaction Data'!$G2205,Product_Code,Cost)</f>
        <v>3</v>
      </c>
      <c r="L2205" s="2">
        <f t="array" ref="L2205">XLOOKUP('Transaction Data'!$G2205,Product_Code,Unit_Price)</f>
        <v>5</v>
      </c>
      <c r="M2205" s="3">
        <f>'Transaction Data'!$F2205*'Transaction Data'!$K2205</f>
        <v>717</v>
      </c>
      <c r="N2205" s="3">
        <f>'Transaction Data'!$F2205*'Transaction Data'!$L2205</f>
        <v>1195</v>
      </c>
      <c r="O2205" s="3">
        <f>'Transaction Data'!$N2205-'Transaction Data'!$M2205</f>
        <v>478</v>
      </c>
      <c r="P2205" s="2">
        <f>DATEDIF('Transaction Data'!$D2205,'Transaction Data'!$A2205,"y")</f>
        <v>60</v>
      </c>
      <c r="Q2205" s="2" t="str">
        <f>FLOOR('Transaction Data'!$P2205,15)&amp;"-"&amp;FLOOR('Transaction Data'!$P2205,15)+14</f>
        <v>60-74</v>
      </c>
      <c r="R2205" s="2" t="str">
        <f>IF('Transaction Data'!$L2205&lt;=10,"Less Expensive","Expensive")</f>
        <v>Less Expensive</v>
      </c>
      <c r="S2205" s="4">
        <f>WEEKDAY('Transaction Data'!$A2205)</f>
        <v>4</v>
      </c>
      <c r="T2205" s="2" t="str">
        <f>IF(WEEKDAY('Transaction Data'!$A2205,2)&lt;6,"Weekday","Weekend")</f>
        <v>Weekday</v>
      </c>
    </row>
    <row r="2206" ht="15.75" customHeight="1">
      <c r="A2206" s="1">
        <v>45395.0</v>
      </c>
      <c r="B2206" s="2" t="s">
        <v>2163</v>
      </c>
      <c r="C2206" s="2" t="s">
        <v>72</v>
      </c>
      <c r="D2206" s="1">
        <v>22757.0</v>
      </c>
      <c r="E2206" s="2" t="s">
        <v>22</v>
      </c>
      <c r="F2206" s="2">
        <v>53.0</v>
      </c>
      <c r="G2206" s="2" t="s">
        <v>38</v>
      </c>
      <c r="H2206" s="2" t="s">
        <v>24</v>
      </c>
      <c r="I2206" s="2" t="s">
        <v>25</v>
      </c>
      <c r="J2206" s="2" t="str">
        <f t="array" ref="J2206">XLOOKUP('Transaction Data'!$G2206,Product_Code,Biscuit_Brand)</f>
        <v>Ginger Snaps</v>
      </c>
      <c r="K2206" s="2">
        <f t="array" ref="K2206">XLOOKUP('Transaction Data'!$G2206,Product_Code,Cost)</f>
        <v>14</v>
      </c>
      <c r="L2206" s="2">
        <f t="array" ref="L2206">XLOOKUP('Transaction Data'!$G2206,Product_Code,Unit_Price)</f>
        <v>28</v>
      </c>
      <c r="M2206" s="3">
        <f>'Transaction Data'!$F2206*'Transaction Data'!$K2206</f>
        <v>742</v>
      </c>
      <c r="N2206" s="3">
        <f>'Transaction Data'!$F2206*'Transaction Data'!$L2206</f>
        <v>1484</v>
      </c>
      <c r="O2206" s="3">
        <f>'Transaction Data'!$N2206-'Transaction Data'!$M2206</f>
        <v>742</v>
      </c>
      <c r="P2206" s="2">
        <f>DATEDIF('Transaction Data'!$D2206,'Transaction Data'!$A2206,"y")</f>
        <v>61</v>
      </c>
      <c r="Q2206" s="2" t="str">
        <f>FLOOR('Transaction Data'!$P2206,15)&amp;"-"&amp;FLOOR('Transaction Data'!$P2206,15)+14</f>
        <v>60-74</v>
      </c>
      <c r="R2206" s="2" t="str">
        <f>IF('Transaction Data'!$L2206&lt;=10,"Less Expensive","Expensive")</f>
        <v>Expensive</v>
      </c>
      <c r="S2206" s="4">
        <f>WEEKDAY('Transaction Data'!$A2206)</f>
        <v>7</v>
      </c>
      <c r="T2206" s="2" t="str">
        <f>IF(WEEKDAY('Transaction Data'!$A2206,2)&lt;6,"Weekday","Weekend")</f>
        <v>Weekend</v>
      </c>
    </row>
    <row r="2207" ht="15.75" customHeight="1">
      <c r="A2207" s="1">
        <v>45393.0</v>
      </c>
      <c r="B2207" s="2" t="s">
        <v>2164</v>
      </c>
      <c r="C2207" s="2" t="s">
        <v>32</v>
      </c>
      <c r="D2207" s="1">
        <v>26033.0</v>
      </c>
      <c r="E2207" s="2" t="s">
        <v>22</v>
      </c>
      <c r="F2207" s="2">
        <v>310.0</v>
      </c>
      <c r="G2207" s="2" t="s">
        <v>23</v>
      </c>
      <c r="H2207" s="2" t="s">
        <v>42</v>
      </c>
      <c r="I2207" s="2" t="s">
        <v>25</v>
      </c>
      <c r="J2207" s="2" t="str">
        <f t="array" ref="J2207">XLOOKUP('Transaction Data'!$G2207,Product_Code,Biscuit_Brand)</f>
        <v>Cinnamon Swirls</v>
      </c>
      <c r="K2207" s="2">
        <f t="array" ref="K2207">XLOOKUP('Transaction Data'!$G2207,Product_Code,Cost)</f>
        <v>10</v>
      </c>
      <c r="L2207" s="2">
        <f t="array" ref="L2207">XLOOKUP('Transaction Data'!$G2207,Product_Code,Unit_Price)</f>
        <v>14</v>
      </c>
      <c r="M2207" s="3">
        <f>'Transaction Data'!$F2207*'Transaction Data'!$K2207</f>
        <v>3100</v>
      </c>
      <c r="N2207" s="3">
        <f>'Transaction Data'!$F2207*'Transaction Data'!$L2207</f>
        <v>4340</v>
      </c>
      <c r="O2207" s="3">
        <f>'Transaction Data'!$N2207-'Transaction Data'!$M2207</f>
        <v>1240</v>
      </c>
      <c r="P2207" s="2">
        <f>DATEDIF('Transaction Data'!$D2207,'Transaction Data'!$A2207,"y")</f>
        <v>53</v>
      </c>
      <c r="Q2207" s="2" t="str">
        <f>FLOOR('Transaction Data'!$P2207,15)&amp;"-"&amp;FLOOR('Transaction Data'!$P2207,15)+14</f>
        <v>45-59</v>
      </c>
      <c r="R2207" s="2" t="str">
        <f>IF('Transaction Data'!$L2207&lt;=10,"Less Expensive","Expensive")</f>
        <v>Expensive</v>
      </c>
      <c r="S2207" s="4">
        <f>WEEKDAY('Transaction Data'!$A2207)</f>
        <v>5</v>
      </c>
      <c r="T2207" s="2" t="str">
        <f>IF(WEEKDAY('Transaction Data'!$A2207,2)&lt;6,"Weekday","Weekend")</f>
        <v>Weekday</v>
      </c>
    </row>
    <row r="2208" ht="15.75" customHeight="1">
      <c r="A2208" s="1">
        <v>45306.0</v>
      </c>
      <c r="B2208" s="2" t="s">
        <v>2165</v>
      </c>
      <c r="C2208" s="2" t="s">
        <v>65</v>
      </c>
      <c r="D2208" s="1">
        <v>18126.0</v>
      </c>
      <c r="E2208" s="2" t="s">
        <v>37</v>
      </c>
      <c r="F2208" s="2">
        <v>483.0</v>
      </c>
      <c r="G2208" s="2" t="s">
        <v>48</v>
      </c>
      <c r="H2208" s="2" t="s">
        <v>45</v>
      </c>
      <c r="I2208" s="2" t="s">
        <v>25</v>
      </c>
      <c r="J2208" s="2" t="str">
        <f t="array" ref="J2208">XLOOKUP('Transaction Data'!$G2208,Product_Code,Biscuit_Brand)</f>
        <v>Lemon Crisps</v>
      </c>
      <c r="K2208" s="2">
        <f t="array" ref="K2208">XLOOKUP('Transaction Data'!$G2208,Product_Code,Cost)</f>
        <v>7</v>
      </c>
      <c r="L2208" s="2">
        <f t="array" ref="L2208">XLOOKUP('Transaction Data'!$G2208,Product_Code,Unit_Price)</f>
        <v>9</v>
      </c>
      <c r="M2208" s="3">
        <f>'Transaction Data'!$F2208*'Transaction Data'!$K2208</f>
        <v>3381</v>
      </c>
      <c r="N2208" s="3">
        <f>'Transaction Data'!$F2208*'Transaction Data'!$L2208</f>
        <v>4347</v>
      </c>
      <c r="O2208" s="3">
        <f>'Transaction Data'!$N2208-'Transaction Data'!$M2208</f>
        <v>966</v>
      </c>
      <c r="P2208" s="2">
        <f>DATEDIF('Transaction Data'!$D2208,'Transaction Data'!$A2208,"y")</f>
        <v>74</v>
      </c>
      <c r="Q2208" s="2" t="str">
        <f>FLOOR('Transaction Data'!$P2208,15)&amp;"-"&amp;FLOOR('Transaction Data'!$P2208,15)+14</f>
        <v>60-74</v>
      </c>
      <c r="R2208" s="2" t="str">
        <f>IF('Transaction Data'!$L2208&lt;=10,"Less Expensive","Expensive")</f>
        <v>Less Expensive</v>
      </c>
      <c r="S2208" s="4">
        <f>WEEKDAY('Transaction Data'!$A2208)</f>
        <v>2</v>
      </c>
      <c r="T2208" s="2" t="str">
        <f>IF(WEEKDAY('Transaction Data'!$A2208,2)&lt;6,"Weekday","Weekend")</f>
        <v>Weekday</v>
      </c>
    </row>
    <row r="2209" ht="15.75" customHeight="1">
      <c r="A2209" s="1">
        <v>45323.0</v>
      </c>
      <c r="B2209" s="2" t="s">
        <v>2166</v>
      </c>
      <c r="C2209" s="2" t="s">
        <v>41</v>
      </c>
      <c r="D2209" s="1">
        <v>19421.0</v>
      </c>
      <c r="E2209" s="2" t="s">
        <v>37</v>
      </c>
      <c r="F2209" s="2">
        <v>430.0</v>
      </c>
      <c r="G2209" s="2" t="s">
        <v>33</v>
      </c>
      <c r="H2209" s="2" t="s">
        <v>24</v>
      </c>
      <c r="I2209" s="2" t="s">
        <v>25</v>
      </c>
      <c r="J2209" s="2" t="str">
        <f t="array" ref="J2209">XLOOKUP('Transaction Data'!$G2209,Product_Code,Biscuit_Brand)</f>
        <v>Caramel Biscuits</v>
      </c>
      <c r="K2209" s="2">
        <f t="array" ref="K2209">XLOOKUP('Transaction Data'!$G2209,Product_Code,Cost)</f>
        <v>18</v>
      </c>
      <c r="L2209" s="2">
        <f t="array" ref="L2209">XLOOKUP('Transaction Data'!$G2209,Product_Code,Unit_Price)</f>
        <v>22</v>
      </c>
      <c r="M2209" s="3">
        <f>'Transaction Data'!$F2209*'Transaction Data'!$K2209</f>
        <v>7740</v>
      </c>
      <c r="N2209" s="3">
        <f>'Transaction Data'!$F2209*'Transaction Data'!$L2209</f>
        <v>9460</v>
      </c>
      <c r="O2209" s="3">
        <f>'Transaction Data'!$N2209-'Transaction Data'!$M2209</f>
        <v>1720</v>
      </c>
      <c r="P2209" s="2">
        <f>DATEDIF('Transaction Data'!$D2209,'Transaction Data'!$A2209,"y")</f>
        <v>70</v>
      </c>
      <c r="Q2209" s="2" t="str">
        <f>FLOOR('Transaction Data'!$P2209,15)&amp;"-"&amp;FLOOR('Transaction Data'!$P2209,15)+14</f>
        <v>60-74</v>
      </c>
      <c r="R2209" s="2" t="str">
        <f>IF('Transaction Data'!$L2209&lt;=10,"Less Expensive","Expensive")</f>
        <v>Expensive</v>
      </c>
      <c r="S2209" s="4">
        <f>WEEKDAY('Transaction Data'!$A2209)</f>
        <v>5</v>
      </c>
      <c r="T2209" s="2" t="str">
        <f>IF(WEEKDAY('Transaction Data'!$A2209,2)&lt;6,"Weekday","Weekend")</f>
        <v>Weekday</v>
      </c>
    </row>
    <row r="2210" ht="15.75" customHeight="1">
      <c r="A2210" s="1">
        <v>45487.0</v>
      </c>
      <c r="B2210" s="2" t="s">
        <v>2167</v>
      </c>
      <c r="C2210" s="2" t="s">
        <v>41</v>
      </c>
      <c r="D2210" s="1">
        <v>30206.0</v>
      </c>
      <c r="E2210" s="2" t="s">
        <v>63</v>
      </c>
      <c r="F2210" s="2">
        <v>128.0</v>
      </c>
      <c r="G2210" s="2" t="s">
        <v>55</v>
      </c>
      <c r="H2210" s="2" t="s">
        <v>29</v>
      </c>
      <c r="I2210" s="2" t="s">
        <v>25</v>
      </c>
      <c r="J2210" s="2" t="str">
        <f t="array" ref="J2210">XLOOKUP('Transaction Data'!$G2210,Product_Code,Biscuit_Brand)</f>
        <v>Vanilla Wafers</v>
      </c>
      <c r="K2210" s="2">
        <f t="array" ref="K2210">XLOOKUP('Transaction Data'!$G2210,Product_Code,Cost)</f>
        <v>18</v>
      </c>
      <c r="L2210" s="2">
        <f t="array" ref="L2210">XLOOKUP('Transaction Data'!$G2210,Product_Code,Unit_Price)</f>
        <v>36</v>
      </c>
      <c r="M2210" s="3">
        <f>'Transaction Data'!$F2210*'Transaction Data'!$K2210</f>
        <v>2304</v>
      </c>
      <c r="N2210" s="3">
        <f>'Transaction Data'!$F2210*'Transaction Data'!$L2210</f>
        <v>4608</v>
      </c>
      <c r="O2210" s="3">
        <f>'Transaction Data'!$N2210-'Transaction Data'!$M2210</f>
        <v>2304</v>
      </c>
      <c r="P2210" s="2">
        <f>DATEDIF('Transaction Data'!$D2210,'Transaction Data'!$A2210,"y")</f>
        <v>41</v>
      </c>
      <c r="Q2210" s="2" t="str">
        <f>FLOOR('Transaction Data'!$P2210,15)&amp;"-"&amp;FLOOR('Transaction Data'!$P2210,15)+14</f>
        <v>30-44</v>
      </c>
      <c r="R2210" s="2" t="str">
        <f>IF('Transaction Data'!$L2210&lt;=10,"Less Expensive","Expensive")</f>
        <v>Expensive</v>
      </c>
      <c r="S2210" s="4">
        <f>WEEKDAY('Transaction Data'!$A2210)</f>
        <v>1</v>
      </c>
      <c r="T2210" s="2" t="str">
        <f>IF(WEEKDAY('Transaction Data'!$A2210,2)&lt;6,"Weekday","Weekend")</f>
        <v>Weekend</v>
      </c>
    </row>
    <row r="2211" ht="15.75" customHeight="1">
      <c r="A2211" s="1">
        <v>45292.0</v>
      </c>
      <c r="B2211" s="2" t="s">
        <v>2168</v>
      </c>
      <c r="C2211" s="2" t="s">
        <v>72</v>
      </c>
      <c r="D2211" s="1">
        <v>24916.0</v>
      </c>
      <c r="E2211" s="2" t="s">
        <v>63</v>
      </c>
      <c r="F2211" s="2">
        <v>15.0</v>
      </c>
      <c r="G2211" s="2" t="s">
        <v>57</v>
      </c>
      <c r="H2211" s="2" t="s">
        <v>42</v>
      </c>
      <c r="I2211" s="2" t="s">
        <v>30</v>
      </c>
      <c r="J2211" s="2" t="str">
        <f t="array" ref="J2211">XLOOKUP('Transaction Data'!$G2211,Product_Code,Biscuit_Brand)</f>
        <v>Oatmeal Cookies</v>
      </c>
      <c r="K2211" s="2">
        <f t="array" ref="K2211">XLOOKUP('Transaction Data'!$G2211,Product_Code,Cost)</f>
        <v>19</v>
      </c>
      <c r="L2211" s="2">
        <f t="array" ref="L2211">XLOOKUP('Transaction Data'!$G2211,Product_Code,Unit_Price)</f>
        <v>23</v>
      </c>
      <c r="M2211" s="3">
        <f>'Transaction Data'!$F2211*'Transaction Data'!$K2211</f>
        <v>285</v>
      </c>
      <c r="N2211" s="3">
        <f>'Transaction Data'!$F2211*'Transaction Data'!$L2211</f>
        <v>345</v>
      </c>
      <c r="O2211" s="3">
        <f>'Transaction Data'!$N2211-'Transaction Data'!$M2211</f>
        <v>60</v>
      </c>
      <c r="P2211" s="2">
        <f>DATEDIF('Transaction Data'!$D2211,'Transaction Data'!$A2211,"y")</f>
        <v>55</v>
      </c>
      <c r="Q2211" s="2" t="str">
        <f>FLOOR('Transaction Data'!$P2211,15)&amp;"-"&amp;FLOOR('Transaction Data'!$P2211,15)+14</f>
        <v>45-59</v>
      </c>
      <c r="R2211" s="2" t="str">
        <f>IF('Transaction Data'!$L2211&lt;=10,"Less Expensive","Expensive")</f>
        <v>Expensive</v>
      </c>
      <c r="S2211" s="4">
        <f>WEEKDAY('Transaction Data'!$A2211)</f>
        <v>2</v>
      </c>
      <c r="T2211" s="2" t="str">
        <f>IF(WEEKDAY('Transaction Data'!$A2211,2)&lt;6,"Weekday","Weekend")</f>
        <v>Weekday</v>
      </c>
    </row>
    <row r="2212" ht="15.75" customHeight="1">
      <c r="A2212" s="1">
        <v>45459.0</v>
      </c>
      <c r="B2212" s="2" t="s">
        <v>2169</v>
      </c>
      <c r="C2212" s="2" t="s">
        <v>69</v>
      </c>
      <c r="D2212" s="1">
        <v>35987.0</v>
      </c>
      <c r="E2212" s="2" t="s">
        <v>27</v>
      </c>
      <c r="F2212" s="2">
        <v>181.0</v>
      </c>
      <c r="G2212" s="2" t="s">
        <v>38</v>
      </c>
      <c r="H2212" s="2" t="s">
        <v>45</v>
      </c>
      <c r="I2212" s="2" t="s">
        <v>25</v>
      </c>
      <c r="J2212" s="2" t="str">
        <f t="array" ref="J2212">XLOOKUP('Transaction Data'!$G2212,Product_Code,Biscuit_Brand)</f>
        <v>Ginger Snaps</v>
      </c>
      <c r="K2212" s="2">
        <f t="array" ref="K2212">XLOOKUP('Transaction Data'!$G2212,Product_Code,Cost)</f>
        <v>14</v>
      </c>
      <c r="L2212" s="2">
        <f t="array" ref="L2212">XLOOKUP('Transaction Data'!$G2212,Product_Code,Unit_Price)</f>
        <v>28</v>
      </c>
      <c r="M2212" s="3">
        <f>'Transaction Data'!$F2212*'Transaction Data'!$K2212</f>
        <v>2534</v>
      </c>
      <c r="N2212" s="3">
        <f>'Transaction Data'!$F2212*'Transaction Data'!$L2212</f>
        <v>5068</v>
      </c>
      <c r="O2212" s="3">
        <f>'Transaction Data'!$N2212-'Transaction Data'!$M2212</f>
        <v>2534</v>
      </c>
      <c r="P2212" s="2">
        <f>DATEDIF('Transaction Data'!$D2212,'Transaction Data'!$A2212,"y")</f>
        <v>25</v>
      </c>
      <c r="Q2212" s="2" t="str">
        <f>FLOOR('Transaction Data'!$P2212,15)&amp;"-"&amp;FLOOR('Transaction Data'!$P2212,15)+14</f>
        <v>15-29</v>
      </c>
      <c r="R2212" s="2" t="str">
        <f>IF('Transaction Data'!$L2212&lt;=10,"Less Expensive","Expensive")</f>
        <v>Expensive</v>
      </c>
      <c r="S2212" s="4">
        <f>WEEKDAY('Transaction Data'!$A2212)</f>
        <v>1</v>
      </c>
      <c r="T2212" s="2" t="str">
        <f>IF(WEEKDAY('Transaction Data'!$A2212,2)&lt;6,"Weekday","Weekend")</f>
        <v>Weekend</v>
      </c>
    </row>
    <row r="2213" ht="15.75" customHeight="1">
      <c r="A2213" s="1">
        <v>45307.0</v>
      </c>
      <c r="B2213" s="2" t="s">
        <v>2170</v>
      </c>
      <c r="C2213" s="2" t="s">
        <v>47</v>
      </c>
      <c r="D2213" s="1">
        <v>16892.0</v>
      </c>
      <c r="E2213" s="2" t="s">
        <v>27</v>
      </c>
      <c r="F2213" s="2">
        <v>78.0</v>
      </c>
      <c r="G2213" s="2" t="s">
        <v>38</v>
      </c>
      <c r="H2213" s="2" t="s">
        <v>24</v>
      </c>
      <c r="I2213" s="2" t="s">
        <v>25</v>
      </c>
      <c r="J2213" s="2" t="str">
        <f t="array" ref="J2213">XLOOKUP('Transaction Data'!$G2213,Product_Code,Biscuit_Brand)</f>
        <v>Ginger Snaps</v>
      </c>
      <c r="K2213" s="2">
        <f t="array" ref="K2213">XLOOKUP('Transaction Data'!$G2213,Product_Code,Cost)</f>
        <v>14</v>
      </c>
      <c r="L2213" s="2">
        <f t="array" ref="L2213">XLOOKUP('Transaction Data'!$G2213,Product_Code,Unit_Price)</f>
        <v>28</v>
      </c>
      <c r="M2213" s="3">
        <f>'Transaction Data'!$F2213*'Transaction Data'!$K2213</f>
        <v>1092</v>
      </c>
      <c r="N2213" s="3">
        <f>'Transaction Data'!$F2213*'Transaction Data'!$L2213</f>
        <v>2184</v>
      </c>
      <c r="O2213" s="3">
        <f>'Transaction Data'!$N2213-'Transaction Data'!$M2213</f>
        <v>1092</v>
      </c>
      <c r="P2213" s="2">
        <f>DATEDIF('Transaction Data'!$D2213,'Transaction Data'!$A2213,"y")</f>
        <v>77</v>
      </c>
      <c r="Q2213" s="2" t="str">
        <f>FLOOR('Transaction Data'!$P2213,15)&amp;"-"&amp;FLOOR('Transaction Data'!$P2213,15)+14</f>
        <v>75-89</v>
      </c>
      <c r="R2213" s="2" t="str">
        <f>IF('Transaction Data'!$L2213&lt;=10,"Less Expensive","Expensive")</f>
        <v>Expensive</v>
      </c>
      <c r="S2213" s="4">
        <f>WEEKDAY('Transaction Data'!$A2213)</f>
        <v>3</v>
      </c>
      <c r="T2213" s="2" t="str">
        <f>IF(WEEKDAY('Transaction Data'!$A2213,2)&lt;6,"Weekday","Weekend")</f>
        <v>Weekday</v>
      </c>
    </row>
    <row r="2214" ht="15.75" customHeight="1">
      <c r="A2214" s="1">
        <v>45353.0</v>
      </c>
      <c r="B2214" s="2" t="s">
        <v>2171</v>
      </c>
      <c r="C2214" s="2" t="s">
        <v>41</v>
      </c>
      <c r="D2214" s="1">
        <v>36883.0</v>
      </c>
      <c r="E2214" s="2" t="s">
        <v>37</v>
      </c>
      <c r="F2214" s="2">
        <v>341.0</v>
      </c>
      <c r="G2214" s="2" t="s">
        <v>33</v>
      </c>
      <c r="H2214" s="2" t="s">
        <v>29</v>
      </c>
      <c r="I2214" s="2" t="s">
        <v>25</v>
      </c>
      <c r="J2214" s="2" t="str">
        <f t="array" ref="J2214">XLOOKUP('Transaction Data'!$G2214,Product_Code,Biscuit_Brand)</f>
        <v>Caramel Biscuits</v>
      </c>
      <c r="K2214" s="2">
        <f t="array" ref="K2214">XLOOKUP('Transaction Data'!$G2214,Product_Code,Cost)</f>
        <v>18</v>
      </c>
      <c r="L2214" s="2">
        <f t="array" ref="L2214">XLOOKUP('Transaction Data'!$G2214,Product_Code,Unit_Price)</f>
        <v>22</v>
      </c>
      <c r="M2214" s="3">
        <f>'Transaction Data'!$F2214*'Transaction Data'!$K2214</f>
        <v>6138</v>
      </c>
      <c r="N2214" s="3">
        <f>'Transaction Data'!$F2214*'Transaction Data'!$L2214</f>
        <v>7502</v>
      </c>
      <c r="O2214" s="3">
        <f>'Transaction Data'!$N2214-'Transaction Data'!$M2214</f>
        <v>1364</v>
      </c>
      <c r="P2214" s="2">
        <f>DATEDIF('Transaction Data'!$D2214,'Transaction Data'!$A2214,"y")</f>
        <v>23</v>
      </c>
      <c r="Q2214" s="2" t="str">
        <f>FLOOR('Transaction Data'!$P2214,15)&amp;"-"&amp;FLOOR('Transaction Data'!$P2214,15)+14</f>
        <v>15-29</v>
      </c>
      <c r="R2214" s="2" t="str">
        <f>IF('Transaction Data'!$L2214&lt;=10,"Less Expensive","Expensive")</f>
        <v>Expensive</v>
      </c>
      <c r="S2214" s="4">
        <f>WEEKDAY('Transaction Data'!$A2214)</f>
        <v>7</v>
      </c>
      <c r="T2214" s="2" t="str">
        <f>IF(WEEKDAY('Transaction Data'!$A2214,2)&lt;6,"Weekday","Weekend")</f>
        <v>Weekend</v>
      </c>
    </row>
    <row r="2215" ht="15.75" customHeight="1">
      <c r="A2215" s="1">
        <v>45456.0</v>
      </c>
      <c r="B2215" s="2" t="s">
        <v>2172</v>
      </c>
      <c r="C2215" s="2" t="s">
        <v>72</v>
      </c>
      <c r="D2215" s="1">
        <v>36599.0</v>
      </c>
      <c r="E2215" s="2" t="s">
        <v>22</v>
      </c>
      <c r="F2215" s="2">
        <v>88.0</v>
      </c>
      <c r="G2215" s="2" t="s">
        <v>60</v>
      </c>
      <c r="H2215" s="2" t="s">
        <v>29</v>
      </c>
      <c r="I2215" s="2" t="s">
        <v>25</v>
      </c>
      <c r="J2215" s="2" t="str">
        <f t="array" ref="J2215">XLOOKUP('Transaction Data'!$G2215,Product_Code,Biscuit_Brand)</f>
        <v>Peanut Butter Bites</v>
      </c>
      <c r="K2215" s="2">
        <f t="array" ref="K2215">XLOOKUP('Transaction Data'!$G2215,Product_Code,Cost)</f>
        <v>5</v>
      </c>
      <c r="L2215" s="2">
        <f t="array" ref="L2215">XLOOKUP('Transaction Data'!$G2215,Product_Code,Unit_Price)</f>
        <v>7</v>
      </c>
      <c r="M2215" s="3">
        <f>'Transaction Data'!$F2215*'Transaction Data'!$K2215</f>
        <v>440</v>
      </c>
      <c r="N2215" s="3">
        <f>'Transaction Data'!$F2215*'Transaction Data'!$L2215</f>
        <v>616</v>
      </c>
      <c r="O2215" s="3">
        <f>'Transaction Data'!$N2215-'Transaction Data'!$M2215</f>
        <v>176</v>
      </c>
      <c r="P2215" s="2">
        <f>DATEDIF('Transaction Data'!$D2215,'Transaction Data'!$A2215,"y")</f>
        <v>24</v>
      </c>
      <c r="Q2215" s="2" t="str">
        <f>FLOOR('Transaction Data'!$P2215,15)&amp;"-"&amp;FLOOR('Transaction Data'!$P2215,15)+14</f>
        <v>15-29</v>
      </c>
      <c r="R2215" s="2" t="str">
        <f>IF('Transaction Data'!$L2215&lt;=10,"Less Expensive","Expensive")</f>
        <v>Less Expensive</v>
      </c>
      <c r="S2215" s="4">
        <f>WEEKDAY('Transaction Data'!$A2215)</f>
        <v>5</v>
      </c>
      <c r="T2215" s="2" t="str">
        <f>IF(WEEKDAY('Transaction Data'!$A2215,2)&lt;6,"Weekday","Weekend")</f>
        <v>Weekday</v>
      </c>
    </row>
    <row r="2216" ht="15.75" customHeight="1">
      <c r="A2216" s="1">
        <v>45293.0</v>
      </c>
      <c r="B2216" s="2" t="s">
        <v>1858</v>
      </c>
      <c r="C2216" s="2" t="s">
        <v>78</v>
      </c>
      <c r="D2216" s="1">
        <v>34405.0</v>
      </c>
      <c r="E2216" s="2" t="s">
        <v>22</v>
      </c>
      <c r="F2216" s="2">
        <v>438.0</v>
      </c>
      <c r="G2216" s="2" t="s">
        <v>33</v>
      </c>
      <c r="H2216" s="2" t="s">
        <v>34</v>
      </c>
      <c r="I2216" s="2" t="s">
        <v>25</v>
      </c>
      <c r="J2216" s="2" t="str">
        <f t="array" ref="J2216">XLOOKUP('Transaction Data'!$G2216,Product_Code,Biscuit_Brand)</f>
        <v>Caramel Biscuits</v>
      </c>
      <c r="K2216" s="2">
        <f t="array" ref="K2216">XLOOKUP('Transaction Data'!$G2216,Product_Code,Cost)</f>
        <v>18</v>
      </c>
      <c r="L2216" s="2">
        <f t="array" ref="L2216">XLOOKUP('Transaction Data'!$G2216,Product_Code,Unit_Price)</f>
        <v>22</v>
      </c>
      <c r="M2216" s="3">
        <f>'Transaction Data'!$F2216*'Transaction Data'!$K2216</f>
        <v>7884</v>
      </c>
      <c r="N2216" s="3">
        <f>'Transaction Data'!$F2216*'Transaction Data'!$L2216</f>
        <v>9636</v>
      </c>
      <c r="O2216" s="3">
        <f>'Transaction Data'!$N2216-'Transaction Data'!$M2216</f>
        <v>1752</v>
      </c>
      <c r="P2216" s="2">
        <f>DATEDIF('Transaction Data'!$D2216,'Transaction Data'!$A2216,"y")</f>
        <v>29</v>
      </c>
      <c r="Q2216" s="2" t="str">
        <f>FLOOR('Transaction Data'!$P2216,15)&amp;"-"&amp;FLOOR('Transaction Data'!$P2216,15)+14</f>
        <v>15-29</v>
      </c>
      <c r="R2216" s="2" t="str">
        <f>IF('Transaction Data'!$L2216&lt;=10,"Less Expensive","Expensive")</f>
        <v>Expensive</v>
      </c>
      <c r="S2216" s="4">
        <f>WEEKDAY('Transaction Data'!$A2216)</f>
        <v>3</v>
      </c>
      <c r="T2216" s="2" t="str">
        <f>IF(WEEKDAY('Transaction Data'!$A2216,2)&lt;6,"Weekday","Weekend")</f>
        <v>Weekday</v>
      </c>
    </row>
    <row r="2217" ht="15.75" customHeight="1">
      <c r="A2217" s="1">
        <v>45413.0</v>
      </c>
      <c r="B2217" s="2" t="s">
        <v>2173</v>
      </c>
      <c r="C2217" s="2" t="s">
        <v>47</v>
      </c>
      <c r="D2217" s="1">
        <v>18555.0</v>
      </c>
      <c r="E2217" s="2" t="s">
        <v>37</v>
      </c>
      <c r="F2217" s="2">
        <v>468.0</v>
      </c>
      <c r="G2217" s="2" t="s">
        <v>48</v>
      </c>
      <c r="H2217" s="2" t="s">
        <v>24</v>
      </c>
      <c r="I2217" s="2" t="s">
        <v>25</v>
      </c>
      <c r="J2217" s="2" t="str">
        <f t="array" ref="J2217">XLOOKUP('Transaction Data'!$G2217,Product_Code,Biscuit_Brand)</f>
        <v>Lemon Crisps</v>
      </c>
      <c r="K2217" s="2">
        <f t="array" ref="K2217">XLOOKUP('Transaction Data'!$G2217,Product_Code,Cost)</f>
        <v>7</v>
      </c>
      <c r="L2217" s="2">
        <f t="array" ref="L2217">XLOOKUP('Transaction Data'!$G2217,Product_Code,Unit_Price)</f>
        <v>9</v>
      </c>
      <c r="M2217" s="3">
        <f>'Transaction Data'!$F2217*'Transaction Data'!$K2217</f>
        <v>3276</v>
      </c>
      <c r="N2217" s="3">
        <f>'Transaction Data'!$F2217*'Transaction Data'!$L2217</f>
        <v>4212</v>
      </c>
      <c r="O2217" s="3">
        <f>'Transaction Data'!$N2217-'Transaction Data'!$M2217</f>
        <v>936</v>
      </c>
      <c r="P2217" s="2">
        <f>DATEDIF('Transaction Data'!$D2217,'Transaction Data'!$A2217,"y")</f>
        <v>73</v>
      </c>
      <c r="Q2217" s="2" t="str">
        <f>FLOOR('Transaction Data'!$P2217,15)&amp;"-"&amp;FLOOR('Transaction Data'!$P2217,15)+14</f>
        <v>60-74</v>
      </c>
      <c r="R2217" s="2" t="str">
        <f>IF('Transaction Data'!$L2217&lt;=10,"Less Expensive","Expensive")</f>
        <v>Less Expensive</v>
      </c>
      <c r="S2217" s="4">
        <f>WEEKDAY('Transaction Data'!$A2217)</f>
        <v>4</v>
      </c>
      <c r="T2217" s="2" t="str">
        <f>IF(WEEKDAY('Transaction Data'!$A2217,2)&lt;6,"Weekday","Weekend")</f>
        <v>Weekday</v>
      </c>
    </row>
    <row r="2218" ht="15.75" customHeight="1">
      <c r="A2218" s="1">
        <v>45429.0</v>
      </c>
      <c r="B2218" s="2" t="s">
        <v>2174</v>
      </c>
      <c r="C2218" s="2" t="s">
        <v>41</v>
      </c>
      <c r="D2218" s="1">
        <v>21473.0</v>
      </c>
      <c r="E2218" s="2" t="s">
        <v>63</v>
      </c>
      <c r="F2218" s="2">
        <v>291.0</v>
      </c>
      <c r="G2218" s="2" t="s">
        <v>23</v>
      </c>
      <c r="H2218" s="2" t="s">
        <v>42</v>
      </c>
      <c r="I2218" s="2" t="s">
        <v>25</v>
      </c>
      <c r="J2218" s="2" t="str">
        <f t="array" ref="J2218">XLOOKUP('Transaction Data'!$G2218,Product_Code,Biscuit_Brand)</f>
        <v>Cinnamon Swirls</v>
      </c>
      <c r="K2218" s="2">
        <f t="array" ref="K2218">XLOOKUP('Transaction Data'!$G2218,Product_Code,Cost)</f>
        <v>10</v>
      </c>
      <c r="L2218" s="2">
        <f t="array" ref="L2218">XLOOKUP('Transaction Data'!$G2218,Product_Code,Unit_Price)</f>
        <v>14</v>
      </c>
      <c r="M2218" s="3">
        <f>'Transaction Data'!$F2218*'Transaction Data'!$K2218</f>
        <v>2910</v>
      </c>
      <c r="N2218" s="3">
        <f>'Transaction Data'!$F2218*'Transaction Data'!$L2218</f>
        <v>4074</v>
      </c>
      <c r="O2218" s="3">
        <f>'Transaction Data'!$N2218-'Transaction Data'!$M2218</f>
        <v>1164</v>
      </c>
      <c r="P2218" s="2">
        <f>DATEDIF('Transaction Data'!$D2218,'Transaction Data'!$A2218,"y")</f>
        <v>65</v>
      </c>
      <c r="Q2218" s="2" t="str">
        <f>FLOOR('Transaction Data'!$P2218,15)&amp;"-"&amp;FLOOR('Transaction Data'!$P2218,15)+14</f>
        <v>60-74</v>
      </c>
      <c r="R2218" s="2" t="str">
        <f>IF('Transaction Data'!$L2218&lt;=10,"Less Expensive","Expensive")</f>
        <v>Expensive</v>
      </c>
      <c r="S2218" s="4">
        <f>WEEKDAY('Transaction Data'!$A2218)</f>
        <v>6</v>
      </c>
      <c r="T2218" s="2" t="str">
        <f>IF(WEEKDAY('Transaction Data'!$A2218,2)&lt;6,"Weekday","Weekend")</f>
        <v>Weekday</v>
      </c>
    </row>
    <row r="2219" ht="15.75" customHeight="1">
      <c r="A2219" s="1">
        <v>45488.0</v>
      </c>
      <c r="B2219" s="2" t="s">
        <v>2175</v>
      </c>
      <c r="C2219" s="2" t="s">
        <v>51</v>
      </c>
      <c r="D2219" s="1">
        <v>28163.0</v>
      </c>
      <c r="E2219" s="2" t="s">
        <v>27</v>
      </c>
      <c r="F2219" s="2">
        <v>367.0</v>
      </c>
      <c r="G2219" s="2" t="s">
        <v>44</v>
      </c>
      <c r="H2219" s="2" t="s">
        <v>45</v>
      </c>
      <c r="I2219" s="2" t="s">
        <v>25</v>
      </c>
      <c r="J2219" s="2" t="str">
        <f t="array" ref="J2219">XLOOKUP('Transaction Data'!$G2219,Product_Code,Biscuit_Brand)</f>
        <v>Butter Crunch</v>
      </c>
      <c r="K2219" s="2">
        <f t="array" ref="K2219">XLOOKUP('Transaction Data'!$G2219,Product_Code,Cost)</f>
        <v>10</v>
      </c>
      <c r="L2219" s="2">
        <f t="array" ref="L2219">XLOOKUP('Transaction Data'!$G2219,Product_Code,Unit_Price)</f>
        <v>11</v>
      </c>
      <c r="M2219" s="3">
        <f>'Transaction Data'!$F2219*'Transaction Data'!$K2219</f>
        <v>3670</v>
      </c>
      <c r="N2219" s="3">
        <f>'Transaction Data'!$F2219*'Transaction Data'!$L2219</f>
        <v>4037</v>
      </c>
      <c r="O2219" s="3">
        <f>'Transaction Data'!$N2219-'Transaction Data'!$M2219</f>
        <v>367</v>
      </c>
      <c r="P2219" s="2">
        <f>DATEDIF('Transaction Data'!$D2219,'Transaction Data'!$A2219,"y")</f>
        <v>47</v>
      </c>
      <c r="Q2219" s="2" t="str">
        <f>FLOOR('Transaction Data'!$P2219,15)&amp;"-"&amp;FLOOR('Transaction Data'!$P2219,15)+14</f>
        <v>45-59</v>
      </c>
      <c r="R2219" s="2" t="str">
        <f>IF('Transaction Data'!$L2219&lt;=10,"Less Expensive","Expensive")</f>
        <v>Expensive</v>
      </c>
      <c r="S2219" s="4">
        <f>WEEKDAY('Transaction Data'!$A2219)</f>
        <v>2</v>
      </c>
      <c r="T2219" s="2" t="str">
        <f>IF(WEEKDAY('Transaction Data'!$A2219,2)&lt;6,"Weekday","Weekend")</f>
        <v>Weekday</v>
      </c>
    </row>
    <row r="2220" ht="15.75" customHeight="1">
      <c r="A2220" s="1">
        <v>45394.0</v>
      </c>
      <c r="B2220" s="2" t="s">
        <v>2176</v>
      </c>
      <c r="C2220" s="2" t="s">
        <v>54</v>
      </c>
      <c r="D2220" s="1">
        <v>37926.0</v>
      </c>
      <c r="E2220" s="2" t="s">
        <v>37</v>
      </c>
      <c r="F2220" s="2">
        <v>387.0</v>
      </c>
      <c r="G2220" s="2" t="s">
        <v>28</v>
      </c>
      <c r="H2220" s="2" t="s">
        <v>24</v>
      </c>
      <c r="I2220" s="2" t="s">
        <v>25</v>
      </c>
      <c r="J2220" s="2" t="str">
        <f t="array" ref="J2220">XLOOKUP('Transaction Data'!$G2220,Product_Code,Biscuit_Brand)</f>
        <v>Shortbread</v>
      </c>
      <c r="K2220" s="2">
        <f t="array" ref="K2220">XLOOKUP('Transaction Data'!$G2220,Product_Code,Cost)</f>
        <v>10</v>
      </c>
      <c r="L2220" s="2">
        <f t="array" ref="L2220">XLOOKUP('Transaction Data'!$G2220,Product_Code,Unit_Price)</f>
        <v>45</v>
      </c>
      <c r="M2220" s="3">
        <f>'Transaction Data'!$F2220*'Transaction Data'!$K2220</f>
        <v>3870</v>
      </c>
      <c r="N2220" s="3">
        <f>'Transaction Data'!$F2220*'Transaction Data'!$L2220</f>
        <v>17415</v>
      </c>
      <c r="O2220" s="3">
        <f>'Transaction Data'!$N2220-'Transaction Data'!$M2220</f>
        <v>13545</v>
      </c>
      <c r="P2220" s="2">
        <f>DATEDIF('Transaction Data'!$D2220,'Transaction Data'!$A2220,"y")</f>
        <v>20</v>
      </c>
      <c r="Q2220" s="2" t="str">
        <f>FLOOR('Transaction Data'!$P2220,15)&amp;"-"&amp;FLOOR('Transaction Data'!$P2220,15)+14</f>
        <v>15-29</v>
      </c>
      <c r="R2220" s="2" t="str">
        <f>IF('Transaction Data'!$L2220&lt;=10,"Less Expensive","Expensive")</f>
        <v>Expensive</v>
      </c>
      <c r="S2220" s="4">
        <f>WEEKDAY('Transaction Data'!$A2220)</f>
        <v>6</v>
      </c>
      <c r="T2220" s="2" t="str">
        <f>IF(WEEKDAY('Transaction Data'!$A2220,2)&lt;6,"Weekday","Weekend")</f>
        <v>Weekday</v>
      </c>
    </row>
    <row r="2221" ht="15.75" customHeight="1">
      <c r="A2221" s="1">
        <v>45299.0</v>
      </c>
      <c r="B2221" s="2" t="s">
        <v>2177</v>
      </c>
      <c r="C2221" s="2" t="s">
        <v>69</v>
      </c>
      <c r="D2221" s="1">
        <v>17782.0</v>
      </c>
      <c r="E2221" s="2" t="s">
        <v>27</v>
      </c>
      <c r="F2221" s="2">
        <v>66.0</v>
      </c>
      <c r="G2221" s="2" t="s">
        <v>57</v>
      </c>
      <c r="H2221" s="2" t="s">
        <v>29</v>
      </c>
      <c r="I2221" s="2" t="s">
        <v>25</v>
      </c>
      <c r="J2221" s="2" t="str">
        <f t="array" ref="J2221">XLOOKUP('Transaction Data'!$G2221,Product_Code,Biscuit_Brand)</f>
        <v>Oatmeal Cookies</v>
      </c>
      <c r="K2221" s="2">
        <f t="array" ref="K2221">XLOOKUP('Transaction Data'!$G2221,Product_Code,Cost)</f>
        <v>19</v>
      </c>
      <c r="L2221" s="2">
        <f t="array" ref="L2221">XLOOKUP('Transaction Data'!$G2221,Product_Code,Unit_Price)</f>
        <v>23</v>
      </c>
      <c r="M2221" s="3">
        <f>'Transaction Data'!$F2221*'Transaction Data'!$K2221</f>
        <v>1254</v>
      </c>
      <c r="N2221" s="3">
        <f>'Transaction Data'!$F2221*'Transaction Data'!$L2221</f>
        <v>1518</v>
      </c>
      <c r="O2221" s="3">
        <f>'Transaction Data'!$N2221-'Transaction Data'!$M2221</f>
        <v>264</v>
      </c>
      <c r="P2221" s="2">
        <f>DATEDIF('Transaction Data'!$D2221,'Transaction Data'!$A2221,"y")</f>
        <v>75</v>
      </c>
      <c r="Q2221" s="2" t="str">
        <f>FLOOR('Transaction Data'!$P2221,15)&amp;"-"&amp;FLOOR('Transaction Data'!$P2221,15)+14</f>
        <v>75-89</v>
      </c>
      <c r="R2221" s="2" t="str">
        <f>IF('Transaction Data'!$L2221&lt;=10,"Less Expensive","Expensive")</f>
        <v>Expensive</v>
      </c>
      <c r="S2221" s="4">
        <f>WEEKDAY('Transaction Data'!$A2221)</f>
        <v>2</v>
      </c>
      <c r="T2221" s="2" t="str">
        <f>IF(WEEKDAY('Transaction Data'!$A2221,2)&lt;6,"Weekday","Weekend")</f>
        <v>Weekday</v>
      </c>
    </row>
    <row r="2222" ht="15.75" customHeight="1">
      <c r="A2222" s="1">
        <v>45471.0</v>
      </c>
      <c r="B2222" s="2" t="s">
        <v>2178</v>
      </c>
      <c r="C2222" s="2" t="s">
        <v>72</v>
      </c>
      <c r="D2222" s="1">
        <v>38016.0</v>
      </c>
      <c r="E2222" s="2" t="s">
        <v>27</v>
      </c>
      <c r="F2222" s="2">
        <v>286.0</v>
      </c>
      <c r="G2222" s="2" t="s">
        <v>38</v>
      </c>
      <c r="H2222" s="2" t="s">
        <v>42</v>
      </c>
      <c r="I2222" s="2" t="s">
        <v>25</v>
      </c>
      <c r="J2222" s="2" t="str">
        <f t="array" ref="J2222">XLOOKUP('Transaction Data'!$G2222,Product_Code,Biscuit_Brand)</f>
        <v>Ginger Snaps</v>
      </c>
      <c r="K2222" s="2">
        <f t="array" ref="K2222">XLOOKUP('Transaction Data'!$G2222,Product_Code,Cost)</f>
        <v>14</v>
      </c>
      <c r="L2222" s="2">
        <f t="array" ref="L2222">XLOOKUP('Transaction Data'!$G2222,Product_Code,Unit_Price)</f>
        <v>28</v>
      </c>
      <c r="M2222" s="3">
        <f>'Transaction Data'!$F2222*'Transaction Data'!$K2222</f>
        <v>4004</v>
      </c>
      <c r="N2222" s="3">
        <f>'Transaction Data'!$F2222*'Transaction Data'!$L2222</f>
        <v>8008</v>
      </c>
      <c r="O2222" s="3">
        <f>'Transaction Data'!$N2222-'Transaction Data'!$M2222</f>
        <v>4004</v>
      </c>
      <c r="P2222" s="2">
        <f>DATEDIF('Transaction Data'!$D2222,'Transaction Data'!$A2222,"y")</f>
        <v>20</v>
      </c>
      <c r="Q2222" s="2" t="str">
        <f>FLOOR('Transaction Data'!$P2222,15)&amp;"-"&amp;FLOOR('Transaction Data'!$P2222,15)+14</f>
        <v>15-29</v>
      </c>
      <c r="R2222" s="2" t="str">
        <f>IF('Transaction Data'!$L2222&lt;=10,"Less Expensive","Expensive")</f>
        <v>Expensive</v>
      </c>
      <c r="S2222" s="4">
        <f>WEEKDAY('Transaction Data'!$A2222)</f>
        <v>6</v>
      </c>
      <c r="T2222" s="2" t="str">
        <f>IF(WEEKDAY('Transaction Data'!$A2222,2)&lt;6,"Weekday","Weekend")</f>
        <v>Weekday</v>
      </c>
    </row>
    <row r="2223" ht="15.75" customHeight="1">
      <c r="A2223" s="1">
        <v>45383.0</v>
      </c>
      <c r="B2223" s="2" t="s">
        <v>2179</v>
      </c>
      <c r="C2223" s="2" t="s">
        <v>51</v>
      </c>
      <c r="D2223" s="1">
        <v>17816.0</v>
      </c>
      <c r="E2223" s="2" t="s">
        <v>27</v>
      </c>
      <c r="F2223" s="2">
        <v>407.0</v>
      </c>
      <c r="G2223" s="2" t="s">
        <v>55</v>
      </c>
      <c r="H2223" s="2" t="s">
        <v>45</v>
      </c>
      <c r="I2223" s="2" t="s">
        <v>25</v>
      </c>
      <c r="J2223" s="2" t="str">
        <f t="array" ref="J2223">XLOOKUP('Transaction Data'!$G2223,Product_Code,Biscuit_Brand)</f>
        <v>Vanilla Wafers</v>
      </c>
      <c r="K2223" s="2">
        <f t="array" ref="K2223">XLOOKUP('Transaction Data'!$G2223,Product_Code,Cost)</f>
        <v>18</v>
      </c>
      <c r="L2223" s="2">
        <f t="array" ref="L2223">XLOOKUP('Transaction Data'!$G2223,Product_Code,Unit_Price)</f>
        <v>36</v>
      </c>
      <c r="M2223" s="3">
        <f>'Transaction Data'!$F2223*'Transaction Data'!$K2223</f>
        <v>7326</v>
      </c>
      <c r="N2223" s="3">
        <f>'Transaction Data'!$F2223*'Transaction Data'!$L2223</f>
        <v>14652</v>
      </c>
      <c r="O2223" s="3">
        <f>'Transaction Data'!$N2223-'Transaction Data'!$M2223</f>
        <v>7326</v>
      </c>
      <c r="P2223" s="2">
        <f>DATEDIF('Transaction Data'!$D2223,'Transaction Data'!$A2223,"y")</f>
        <v>75</v>
      </c>
      <c r="Q2223" s="2" t="str">
        <f>FLOOR('Transaction Data'!$P2223,15)&amp;"-"&amp;FLOOR('Transaction Data'!$P2223,15)+14</f>
        <v>75-89</v>
      </c>
      <c r="R2223" s="2" t="str">
        <f>IF('Transaction Data'!$L2223&lt;=10,"Less Expensive","Expensive")</f>
        <v>Expensive</v>
      </c>
      <c r="S2223" s="4">
        <f>WEEKDAY('Transaction Data'!$A2223)</f>
        <v>2</v>
      </c>
      <c r="T2223" s="2" t="str">
        <f>IF(WEEKDAY('Transaction Data'!$A2223,2)&lt;6,"Weekday","Weekend")</f>
        <v>Weekday</v>
      </c>
    </row>
    <row r="2224" ht="15.75" customHeight="1">
      <c r="A2224" s="1">
        <v>45401.0</v>
      </c>
      <c r="B2224" s="2" t="s">
        <v>2180</v>
      </c>
      <c r="C2224" s="2" t="s">
        <v>32</v>
      </c>
      <c r="D2224" s="1">
        <v>36456.0</v>
      </c>
      <c r="E2224" s="2" t="s">
        <v>37</v>
      </c>
      <c r="F2224" s="2">
        <v>247.0</v>
      </c>
      <c r="G2224" s="2" t="s">
        <v>38</v>
      </c>
      <c r="H2224" s="2" t="s">
        <v>24</v>
      </c>
      <c r="I2224" s="2" t="s">
        <v>30</v>
      </c>
      <c r="J2224" s="2" t="str">
        <f t="array" ref="J2224">XLOOKUP('Transaction Data'!$G2224,Product_Code,Biscuit_Brand)</f>
        <v>Ginger Snaps</v>
      </c>
      <c r="K2224" s="2">
        <f t="array" ref="K2224">XLOOKUP('Transaction Data'!$G2224,Product_Code,Cost)</f>
        <v>14</v>
      </c>
      <c r="L2224" s="2">
        <f t="array" ref="L2224">XLOOKUP('Transaction Data'!$G2224,Product_Code,Unit_Price)</f>
        <v>28</v>
      </c>
      <c r="M2224" s="3">
        <f>'Transaction Data'!$F2224*'Transaction Data'!$K2224</f>
        <v>3458</v>
      </c>
      <c r="N2224" s="3">
        <f>'Transaction Data'!$F2224*'Transaction Data'!$L2224</f>
        <v>6916</v>
      </c>
      <c r="O2224" s="3">
        <f>'Transaction Data'!$N2224-'Transaction Data'!$M2224</f>
        <v>3458</v>
      </c>
      <c r="P2224" s="2">
        <f>DATEDIF('Transaction Data'!$D2224,'Transaction Data'!$A2224,"y")</f>
        <v>24</v>
      </c>
      <c r="Q2224" s="2" t="str">
        <f>FLOOR('Transaction Data'!$P2224,15)&amp;"-"&amp;FLOOR('Transaction Data'!$P2224,15)+14</f>
        <v>15-29</v>
      </c>
      <c r="R2224" s="2" t="str">
        <f>IF('Transaction Data'!$L2224&lt;=10,"Less Expensive","Expensive")</f>
        <v>Expensive</v>
      </c>
      <c r="S2224" s="4">
        <f>WEEKDAY('Transaction Data'!$A2224)</f>
        <v>6</v>
      </c>
      <c r="T2224" s="2" t="str">
        <f>IF(WEEKDAY('Transaction Data'!$A2224,2)&lt;6,"Weekday","Weekend")</f>
        <v>Weekday</v>
      </c>
    </row>
    <row r="2225" ht="15.75" customHeight="1">
      <c r="A2225" s="1">
        <v>45449.0</v>
      </c>
      <c r="B2225" s="2" t="s">
        <v>2181</v>
      </c>
      <c r="C2225" s="2" t="s">
        <v>78</v>
      </c>
      <c r="D2225" s="1">
        <v>37928.0</v>
      </c>
      <c r="E2225" s="2" t="s">
        <v>37</v>
      </c>
      <c r="F2225" s="2">
        <v>239.0</v>
      </c>
      <c r="G2225" s="2" t="s">
        <v>48</v>
      </c>
      <c r="H2225" s="2" t="s">
        <v>29</v>
      </c>
      <c r="I2225" s="2" t="s">
        <v>25</v>
      </c>
      <c r="J2225" s="2" t="str">
        <f t="array" ref="J2225">XLOOKUP('Transaction Data'!$G2225,Product_Code,Biscuit_Brand)</f>
        <v>Lemon Crisps</v>
      </c>
      <c r="K2225" s="2">
        <f t="array" ref="K2225">XLOOKUP('Transaction Data'!$G2225,Product_Code,Cost)</f>
        <v>7</v>
      </c>
      <c r="L2225" s="2">
        <f t="array" ref="L2225">XLOOKUP('Transaction Data'!$G2225,Product_Code,Unit_Price)</f>
        <v>9</v>
      </c>
      <c r="M2225" s="3">
        <f>'Transaction Data'!$F2225*'Transaction Data'!$K2225</f>
        <v>1673</v>
      </c>
      <c r="N2225" s="3">
        <f>'Transaction Data'!$F2225*'Transaction Data'!$L2225</f>
        <v>2151</v>
      </c>
      <c r="O2225" s="3">
        <f>'Transaction Data'!$N2225-'Transaction Data'!$M2225</f>
        <v>478</v>
      </c>
      <c r="P2225" s="2">
        <f>DATEDIF('Transaction Data'!$D2225,'Transaction Data'!$A2225,"y")</f>
        <v>20</v>
      </c>
      <c r="Q2225" s="2" t="str">
        <f>FLOOR('Transaction Data'!$P2225,15)&amp;"-"&amp;FLOOR('Transaction Data'!$P2225,15)+14</f>
        <v>15-29</v>
      </c>
      <c r="R2225" s="2" t="str">
        <f>IF('Transaction Data'!$L2225&lt;=10,"Less Expensive","Expensive")</f>
        <v>Less Expensive</v>
      </c>
      <c r="S2225" s="4">
        <f>WEEKDAY('Transaction Data'!$A2225)</f>
        <v>5</v>
      </c>
      <c r="T2225" s="2" t="str">
        <f>IF(WEEKDAY('Transaction Data'!$A2225,2)&lt;6,"Weekday","Weekend")</f>
        <v>Weekday</v>
      </c>
    </row>
    <row r="2226" ht="15.75" customHeight="1">
      <c r="A2226" s="1">
        <v>45362.0</v>
      </c>
      <c r="B2226" s="2" t="s">
        <v>2182</v>
      </c>
      <c r="C2226" s="2" t="s">
        <v>21</v>
      </c>
      <c r="D2226" s="1">
        <v>17544.0</v>
      </c>
      <c r="E2226" s="2" t="s">
        <v>63</v>
      </c>
      <c r="F2226" s="2">
        <v>276.0</v>
      </c>
      <c r="G2226" s="2" t="s">
        <v>57</v>
      </c>
      <c r="H2226" s="2" t="s">
        <v>29</v>
      </c>
      <c r="I2226" s="2" t="s">
        <v>25</v>
      </c>
      <c r="J2226" s="2" t="str">
        <f t="array" ref="J2226">XLOOKUP('Transaction Data'!$G2226,Product_Code,Biscuit_Brand)</f>
        <v>Oatmeal Cookies</v>
      </c>
      <c r="K2226" s="2">
        <f t="array" ref="K2226">XLOOKUP('Transaction Data'!$G2226,Product_Code,Cost)</f>
        <v>19</v>
      </c>
      <c r="L2226" s="2">
        <f t="array" ref="L2226">XLOOKUP('Transaction Data'!$G2226,Product_Code,Unit_Price)</f>
        <v>23</v>
      </c>
      <c r="M2226" s="3">
        <f>'Transaction Data'!$F2226*'Transaction Data'!$K2226</f>
        <v>5244</v>
      </c>
      <c r="N2226" s="3">
        <f>'Transaction Data'!$F2226*'Transaction Data'!$L2226</f>
        <v>6348</v>
      </c>
      <c r="O2226" s="3">
        <f>'Transaction Data'!$N2226-'Transaction Data'!$M2226</f>
        <v>1104</v>
      </c>
      <c r="P2226" s="2">
        <f>DATEDIF('Transaction Data'!$D2226,'Transaction Data'!$A2226,"y")</f>
        <v>76</v>
      </c>
      <c r="Q2226" s="2" t="str">
        <f>FLOOR('Transaction Data'!$P2226,15)&amp;"-"&amp;FLOOR('Transaction Data'!$P2226,15)+14</f>
        <v>75-89</v>
      </c>
      <c r="R2226" s="2" t="str">
        <f>IF('Transaction Data'!$L2226&lt;=10,"Less Expensive","Expensive")</f>
        <v>Expensive</v>
      </c>
      <c r="S2226" s="4">
        <f>WEEKDAY('Transaction Data'!$A2226)</f>
        <v>2</v>
      </c>
      <c r="T2226" s="2" t="str">
        <f>IF(WEEKDAY('Transaction Data'!$A2226,2)&lt;6,"Weekday","Weekend")</f>
        <v>Weekday</v>
      </c>
    </row>
    <row r="2227" ht="15.75" customHeight="1">
      <c r="A2227" s="1">
        <v>45361.0</v>
      </c>
      <c r="B2227" s="2" t="s">
        <v>2183</v>
      </c>
      <c r="C2227" s="2" t="s">
        <v>69</v>
      </c>
      <c r="D2227" s="1">
        <v>23203.0</v>
      </c>
      <c r="E2227" s="2" t="s">
        <v>27</v>
      </c>
      <c r="F2227" s="2">
        <v>372.0</v>
      </c>
      <c r="G2227" s="2" t="s">
        <v>60</v>
      </c>
      <c r="H2227" s="2" t="s">
        <v>34</v>
      </c>
      <c r="I2227" s="2" t="s">
        <v>25</v>
      </c>
      <c r="J2227" s="2" t="str">
        <f t="array" ref="J2227">XLOOKUP('Transaction Data'!$G2227,Product_Code,Biscuit_Brand)</f>
        <v>Peanut Butter Bites</v>
      </c>
      <c r="K2227" s="2">
        <f t="array" ref="K2227">XLOOKUP('Transaction Data'!$G2227,Product_Code,Cost)</f>
        <v>5</v>
      </c>
      <c r="L2227" s="2">
        <f t="array" ref="L2227">XLOOKUP('Transaction Data'!$G2227,Product_Code,Unit_Price)</f>
        <v>7</v>
      </c>
      <c r="M2227" s="3">
        <f>'Transaction Data'!$F2227*'Transaction Data'!$K2227</f>
        <v>1860</v>
      </c>
      <c r="N2227" s="3">
        <f>'Transaction Data'!$F2227*'Transaction Data'!$L2227</f>
        <v>2604</v>
      </c>
      <c r="O2227" s="3">
        <f>'Transaction Data'!$N2227-'Transaction Data'!$M2227</f>
        <v>744</v>
      </c>
      <c r="P2227" s="2">
        <f>DATEDIF('Transaction Data'!$D2227,'Transaction Data'!$A2227,"y")</f>
        <v>60</v>
      </c>
      <c r="Q2227" s="2" t="str">
        <f>FLOOR('Transaction Data'!$P2227,15)&amp;"-"&amp;FLOOR('Transaction Data'!$P2227,15)+14</f>
        <v>60-74</v>
      </c>
      <c r="R2227" s="2" t="str">
        <f>IF('Transaction Data'!$L2227&lt;=10,"Less Expensive","Expensive")</f>
        <v>Less Expensive</v>
      </c>
      <c r="S2227" s="4">
        <f>WEEKDAY('Transaction Data'!$A2227)</f>
        <v>1</v>
      </c>
      <c r="T2227" s="2" t="str">
        <f>IF(WEEKDAY('Transaction Data'!$A2227,2)&lt;6,"Weekday","Weekend")</f>
        <v>Weekend</v>
      </c>
    </row>
    <row r="2228" ht="15.75" customHeight="1">
      <c r="A2228" s="1">
        <v>45419.0</v>
      </c>
      <c r="B2228" s="2" t="s">
        <v>2184</v>
      </c>
      <c r="C2228" s="2" t="s">
        <v>41</v>
      </c>
      <c r="D2228" s="1">
        <v>21350.0</v>
      </c>
      <c r="E2228" s="2" t="s">
        <v>22</v>
      </c>
      <c r="F2228" s="2">
        <v>317.0</v>
      </c>
      <c r="G2228" s="2" t="s">
        <v>44</v>
      </c>
      <c r="H2228" s="2" t="s">
        <v>24</v>
      </c>
      <c r="I2228" s="2" t="s">
        <v>25</v>
      </c>
      <c r="J2228" s="2" t="str">
        <f t="array" ref="J2228">XLOOKUP('Transaction Data'!$G2228,Product_Code,Biscuit_Brand)</f>
        <v>Butter Crunch</v>
      </c>
      <c r="K2228" s="2">
        <f t="array" ref="K2228">XLOOKUP('Transaction Data'!$G2228,Product_Code,Cost)</f>
        <v>10</v>
      </c>
      <c r="L2228" s="2">
        <f t="array" ref="L2228">XLOOKUP('Transaction Data'!$G2228,Product_Code,Unit_Price)</f>
        <v>11</v>
      </c>
      <c r="M2228" s="3">
        <f>'Transaction Data'!$F2228*'Transaction Data'!$K2228</f>
        <v>3170</v>
      </c>
      <c r="N2228" s="3">
        <f>'Transaction Data'!$F2228*'Transaction Data'!$L2228</f>
        <v>3487</v>
      </c>
      <c r="O2228" s="3">
        <f>'Transaction Data'!$N2228-'Transaction Data'!$M2228</f>
        <v>317</v>
      </c>
      <c r="P2228" s="2">
        <f>DATEDIF('Transaction Data'!$D2228,'Transaction Data'!$A2228,"y")</f>
        <v>65</v>
      </c>
      <c r="Q2228" s="2" t="str">
        <f>FLOOR('Transaction Data'!$P2228,15)&amp;"-"&amp;FLOOR('Transaction Data'!$P2228,15)+14</f>
        <v>60-74</v>
      </c>
      <c r="R2228" s="2" t="str">
        <f>IF('Transaction Data'!$L2228&lt;=10,"Less Expensive","Expensive")</f>
        <v>Expensive</v>
      </c>
      <c r="S2228" s="4">
        <f>WEEKDAY('Transaction Data'!$A2228)</f>
        <v>3</v>
      </c>
      <c r="T2228" s="2" t="str">
        <f>IF(WEEKDAY('Transaction Data'!$A2228,2)&lt;6,"Weekday","Weekend")</f>
        <v>Weekday</v>
      </c>
    </row>
    <row r="2229" ht="15.75" customHeight="1">
      <c r="A2229" s="1">
        <v>45442.0</v>
      </c>
      <c r="B2229" s="2" t="s">
        <v>2185</v>
      </c>
      <c r="C2229" s="2" t="s">
        <v>21</v>
      </c>
      <c r="D2229" s="1">
        <v>22779.0</v>
      </c>
      <c r="E2229" s="2" t="s">
        <v>22</v>
      </c>
      <c r="F2229" s="2">
        <v>348.0</v>
      </c>
      <c r="G2229" s="2" t="s">
        <v>55</v>
      </c>
      <c r="H2229" s="2" t="s">
        <v>42</v>
      </c>
      <c r="I2229" s="2" t="s">
        <v>25</v>
      </c>
      <c r="J2229" s="2" t="str">
        <f t="array" ref="J2229">XLOOKUP('Transaction Data'!$G2229,Product_Code,Biscuit_Brand)</f>
        <v>Vanilla Wafers</v>
      </c>
      <c r="K2229" s="2">
        <f t="array" ref="K2229">XLOOKUP('Transaction Data'!$G2229,Product_Code,Cost)</f>
        <v>18</v>
      </c>
      <c r="L2229" s="2">
        <f t="array" ref="L2229">XLOOKUP('Transaction Data'!$G2229,Product_Code,Unit_Price)</f>
        <v>36</v>
      </c>
      <c r="M2229" s="3">
        <f>'Transaction Data'!$F2229*'Transaction Data'!$K2229</f>
        <v>6264</v>
      </c>
      <c r="N2229" s="3">
        <f>'Transaction Data'!$F2229*'Transaction Data'!$L2229</f>
        <v>12528</v>
      </c>
      <c r="O2229" s="3">
        <f>'Transaction Data'!$N2229-'Transaction Data'!$M2229</f>
        <v>6264</v>
      </c>
      <c r="P2229" s="2">
        <f>DATEDIF('Transaction Data'!$D2229,'Transaction Data'!$A2229,"y")</f>
        <v>62</v>
      </c>
      <c r="Q2229" s="2" t="str">
        <f>FLOOR('Transaction Data'!$P2229,15)&amp;"-"&amp;FLOOR('Transaction Data'!$P2229,15)+14</f>
        <v>60-74</v>
      </c>
      <c r="R2229" s="2" t="str">
        <f>IF('Transaction Data'!$L2229&lt;=10,"Less Expensive","Expensive")</f>
        <v>Expensive</v>
      </c>
      <c r="S2229" s="4">
        <f>WEEKDAY('Transaction Data'!$A2229)</f>
        <v>5</v>
      </c>
      <c r="T2229" s="2" t="str">
        <f>IF(WEEKDAY('Transaction Data'!$A2229,2)&lt;6,"Weekday","Weekend")</f>
        <v>Weekday</v>
      </c>
    </row>
    <row r="2230" ht="15.75" customHeight="1">
      <c r="A2230" s="1">
        <v>45377.0</v>
      </c>
      <c r="B2230" s="2" t="s">
        <v>2186</v>
      </c>
      <c r="C2230" s="2" t="s">
        <v>78</v>
      </c>
      <c r="D2230" s="1">
        <v>20698.0</v>
      </c>
      <c r="E2230" s="2" t="s">
        <v>22</v>
      </c>
      <c r="F2230" s="2">
        <v>198.0</v>
      </c>
      <c r="G2230" s="2" t="s">
        <v>48</v>
      </c>
      <c r="H2230" s="2" t="s">
        <v>45</v>
      </c>
      <c r="I2230" s="2" t="s">
        <v>25</v>
      </c>
      <c r="J2230" s="2" t="str">
        <f t="array" ref="J2230">XLOOKUP('Transaction Data'!$G2230,Product_Code,Biscuit_Brand)</f>
        <v>Lemon Crisps</v>
      </c>
      <c r="K2230" s="2">
        <f t="array" ref="K2230">XLOOKUP('Transaction Data'!$G2230,Product_Code,Cost)</f>
        <v>7</v>
      </c>
      <c r="L2230" s="2">
        <f t="array" ref="L2230">XLOOKUP('Transaction Data'!$G2230,Product_Code,Unit_Price)</f>
        <v>9</v>
      </c>
      <c r="M2230" s="3">
        <f>'Transaction Data'!$F2230*'Transaction Data'!$K2230</f>
        <v>1386</v>
      </c>
      <c r="N2230" s="3">
        <f>'Transaction Data'!$F2230*'Transaction Data'!$L2230</f>
        <v>1782</v>
      </c>
      <c r="O2230" s="3">
        <f>'Transaction Data'!$N2230-'Transaction Data'!$M2230</f>
        <v>396</v>
      </c>
      <c r="P2230" s="2">
        <f>DATEDIF('Transaction Data'!$D2230,'Transaction Data'!$A2230,"y")</f>
        <v>67</v>
      </c>
      <c r="Q2230" s="2" t="str">
        <f>FLOOR('Transaction Data'!$P2230,15)&amp;"-"&amp;FLOOR('Transaction Data'!$P2230,15)+14</f>
        <v>60-74</v>
      </c>
      <c r="R2230" s="2" t="str">
        <f>IF('Transaction Data'!$L2230&lt;=10,"Less Expensive","Expensive")</f>
        <v>Less Expensive</v>
      </c>
      <c r="S2230" s="4">
        <f>WEEKDAY('Transaction Data'!$A2230)</f>
        <v>3</v>
      </c>
      <c r="T2230" s="2" t="str">
        <f>IF(WEEKDAY('Transaction Data'!$A2230,2)&lt;6,"Weekday","Weekend")</f>
        <v>Weekday</v>
      </c>
    </row>
    <row r="2231" ht="15.75" customHeight="1">
      <c r="A2231" s="1">
        <v>45347.0</v>
      </c>
      <c r="B2231" s="2" t="s">
        <v>2187</v>
      </c>
      <c r="C2231" s="2" t="s">
        <v>65</v>
      </c>
      <c r="D2231" s="1">
        <v>18774.0</v>
      </c>
      <c r="E2231" s="2" t="s">
        <v>63</v>
      </c>
      <c r="F2231" s="2">
        <v>232.0</v>
      </c>
      <c r="G2231" s="2" t="s">
        <v>44</v>
      </c>
      <c r="H2231" s="2" t="s">
        <v>24</v>
      </c>
      <c r="I2231" s="2" t="s">
        <v>25</v>
      </c>
      <c r="J2231" s="2" t="str">
        <f t="array" ref="J2231">XLOOKUP('Transaction Data'!$G2231,Product_Code,Biscuit_Brand)</f>
        <v>Butter Crunch</v>
      </c>
      <c r="K2231" s="2">
        <f t="array" ref="K2231">XLOOKUP('Transaction Data'!$G2231,Product_Code,Cost)</f>
        <v>10</v>
      </c>
      <c r="L2231" s="2">
        <f t="array" ref="L2231">XLOOKUP('Transaction Data'!$G2231,Product_Code,Unit_Price)</f>
        <v>11</v>
      </c>
      <c r="M2231" s="3">
        <f>'Transaction Data'!$F2231*'Transaction Data'!$K2231</f>
        <v>2320</v>
      </c>
      <c r="N2231" s="3">
        <f>'Transaction Data'!$F2231*'Transaction Data'!$L2231</f>
        <v>2552</v>
      </c>
      <c r="O2231" s="3">
        <f>'Transaction Data'!$N2231-'Transaction Data'!$M2231</f>
        <v>232</v>
      </c>
      <c r="P2231" s="2">
        <f>DATEDIF('Transaction Data'!$D2231,'Transaction Data'!$A2231,"y")</f>
        <v>72</v>
      </c>
      <c r="Q2231" s="2" t="str">
        <f>FLOOR('Transaction Data'!$P2231,15)&amp;"-"&amp;FLOOR('Transaction Data'!$P2231,15)+14</f>
        <v>60-74</v>
      </c>
      <c r="R2231" s="2" t="str">
        <f>IF('Transaction Data'!$L2231&lt;=10,"Less Expensive","Expensive")</f>
        <v>Expensive</v>
      </c>
      <c r="S2231" s="4">
        <f>WEEKDAY('Transaction Data'!$A2231)</f>
        <v>1</v>
      </c>
      <c r="T2231" s="2" t="str">
        <f>IF(WEEKDAY('Transaction Data'!$A2231,2)&lt;6,"Weekday","Weekend")</f>
        <v>Weekend</v>
      </c>
    </row>
    <row r="2232" ht="15.75" customHeight="1">
      <c r="A2232" s="1">
        <v>45320.0</v>
      </c>
      <c r="B2232" s="2" t="s">
        <v>2188</v>
      </c>
      <c r="C2232" s="2" t="s">
        <v>51</v>
      </c>
      <c r="D2232" s="1">
        <v>34578.0</v>
      </c>
      <c r="E2232" s="2" t="s">
        <v>22</v>
      </c>
      <c r="F2232" s="2">
        <v>422.0</v>
      </c>
      <c r="G2232" s="2" t="s">
        <v>44</v>
      </c>
      <c r="H2232" s="2" t="s">
        <v>29</v>
      </c>
      <c r="I2232" s="2" t="s">
        <v>25</v>
      </c>
      <c r="J2232" s="2" t="str">
        <f t="array" ref="J2232">XLOOKUP('Transaction Data'!$G2232,Product_Code,Biscuit_Brand)</f>
        <v>Butter Crunch</v>
      </c>
      <c r="K2232" s="2">
        <f t="array" ref="K2232">XLOOKUP('Transaction Data'!$G2232,Product_Code,Cost)</f>
        <v>10</v>
      </c>
      <c r="L2232" s="2">
        <f t="array" ref="L2232">XLOOKUP('Transaction Data'!$G2232,Product_Code,Unit_Price)</f>
        <v>11</v>
      </c>
      <c r="M2232" s="3">
        <f>'Transaction Data'!$F2232*'Transaction Data'!$K2232</f>
        <v>4220</v>
      </c>
      <c r="N2232" s="3">
        <f>'Transaction Data'!$F2232*'Transaction Data'!$L2232</f>
        <v>4642</v>
      </c>
      <c r="O2232" s="3">
        <f>'Transaction Data'!$N2232-'Transaction Data'!$M2232</f>
        <v>422</v>
      </c>
      <c r="P2232" s="2">
        <f>DATEDIF('Transaction Data'!$D2232,'Transaction Data'!$A2232,"y")</f>
        <v>29</v>
      </c>
      <c r="Q2232" s="2" t="str">
        <f>FLOOR('Transaction Data'!$P2232,15)&amp;"-"&amp;FLOOR('Transaction Data'!$P2232,15)+14</f>
        <v>15-29</v>
      </c>
      <c r="R2232" s="2" t="str">
        <f>IF('Transaction Data'!$L2232&lt;=10,"Less Expensive","Expensive")</f>
        <v>Expensive</v>
      </c>
      <c r="S2232" s="4">
        <f>WEEKDAY('Transaction Data'!$A2232)</f>
        <v>2</v>
      </c>
      <c r="T2232" s="2" t="str">
        <f>IF(WEEKDAY('Transaction Data'!$A2232,2)&lt;6,"Weekday","Weekend")</f>
        <v>Weekday</v>
      </c>
    </row>
    <row r="2233" ht="15.75" customHeight="1">
      <c r="A2233" s="1">
        <v>45348.0</v>
      </c>
      <c r="B2233" s="2" t="s">
        <v>2189</v>
      </c>
      <c r="C2233" s="2" t="s">
        <v>78</v>
      </c>
      <c r="D2233" s="1">
        <v>19660.0</v>
      </c>
      <c r="E2233" s="2" t="s">
        <v>63</v>
      </c>
      <c r="F2233" s="2">
        <v>197.0</v>
      </c>
      <c r="G2233" s="2" t="s">
        <v>48</v>
      </c>
      <c r="H2233" s="2" t="s">
        <v>42</v>
      </c>
      <c r="I2233" s="2" t="s">
        <v>25</v>
      </c>
      <c r="J2233" s="2" t="str">
        <f t="array" ref="J2233">XLOOKUP('Transaction Data'!$G2233,Product_Code,Biscuit_Brand)</f>
        <v>Lemon Crisps</v>
      </c>
      <c r="K2233" s="2">
        <f t="array" ref="K2233">XLOOKUP('Transaction Data'!$G2233,Product_Code,Cost)</f>
        <v>7</v>
      </c>
      <c r="L2233" s="2">
        <f t="array" ref="L2233">XLOOKUP('Transaction Data'!$G2233,Product_Code,Unit_Price)</f>
        <v>9</v>
      </c>
      <c r="M2233" s="3">
        <f>'Transaction Data'!$F2233*'Transaction Data'!$K2233</f>
        <v>1379</v>
      </c>
      <c r="N2233" s="3">
        <f>'Transaction Data'!$F2233*'Transaction Data'!$L2233</f>
        <v>1773</v>
      </c>
      <c r="O2233" s="3">
        <f>'Transaction Data'!$N2233-'Transaction Data'!$M2233</f>
        <v>394</v>
      </c>
      <c r="P2233" s="2">
        <f>DATEDIF('Transaction Data'!$D2233,'Transaction Data'!$A2233,"y")</f>
        <v>70</v>
      </c>
      <c r="Q2233" s="2" t="str">
        <f>FLOOR('Transaction Data'!$P2233,15)&amp;"-"&amp;FLOOR('Transaction Data'!$P2233,15)+14</f>
        <v>60-74</v>
      </c>
      <c r="R2233" s="2" t="str">
        <f>IF('Transaction Data'!$L2233&lt;=10,"Less Expensive","Expensive")</f>
        <v>Less Expensive</v>
      </c>
      <c r="S2233" s="4">
        <f>WEEKDAY('Transaction Data'!$A2233)</f>
        <v>2</v>
      </c>
      <c r="T2233" s="2" t="str">
        <f>IF(WEEKDAY('Transaction Data'!$A2233,2)&lt;6,"Weekday","Weekend")</f>
        <v>Weekday</v>
      </c>
    </row>
    <row r="2234" ht="15.75" customHeight="1">
      <c r="A2234" s="1">
        <v>45293.0</v>
      </c>
      <c r="B2234" s="2" t="s">
        <v>2004</v>
      </c>
      <c r="C2234" s="2" t="s">
        <v>47</v>
      </c>
      <c r="D2234" s="1">
        <v>22852.0</v>
      </c>
      <c r="E2234" s="2" t="s">
        <v>22</v>
      </c>
      <c r="F2234" s="2">
        <v>456.0</v>
      </c>
      <c r="G2234" s="2" t="s">
        <v>57</v>
      </c>
      <c r="H2234" s="2" t="s">
        <v>45</v>
      </c>
      <c r="I2234" s="2" t="s">
        <v>25</v>
      </c>
      <c r="J2234" s="2" t="str">
        <f t="array" ref="J2234">XLOOKUP('Transaction Data'!$G2234,Product_Code,Biscuit_Brand)</f>
        <v>Oatmeal Cookies</v>
      </c>
      <c r="K2234" s="2">
        <f t="array" ref="K2234">XLOOKUP('Transaction Data'!$G2234,Product_Code,Cost)</f>
        <v>19</v>
      </c>
      <c r="L2234" s="2">
        <f t="array" ref="L2234">XLOOKUP('Transaction Data'!$G2234,Product_Code,Unit_Price)</f>
        <v>23</v>
      </c>
      <c r="M2234" s="3">
        <f>'Transaction Data'!$F2234*'Transaction Data'!$K2234</f>
        <v>8664</v>
      </c>
      <c r="N2234" s="3">
        <f>'Transaction Data'!$F2234*'Transaction Data'!$L2234</f>
        <v>10488</v>
      </c>
      <c r="O2234" s="3">
        <f>'Transaction Data'!$N2234-'Transaction Data'!$M2234</f>
        <v>1824</v>
      </c>
      <c r="P2234" s="2">
        <f>DATEDIF('Transaction Data'!$D2234,'Transaction Data'!$A2234,"y")</f>
        <v>61</v>
      </c>
      <c r="Q2234" s="2" t="str">
        <f>FLOOR('Transaction Data'!$P2234,15)&amp;"-"&amp;FLOOR('Transaction Data'!$P2234,15)+14</f>
        <v>60-74</v>
      </c>
      <c r="R2234" s="2" t="str">
        <f>IF('Transaction Data'!$L2234&lt;=10,"Less Expensive","Expensive")</f>
        <v>Expensive</v>
      </c>
      <c r="S2234" s="4">
        <f>WEEKDAY('Transaction Data'!$A2234)</f>
        <v>3</v>
      </c>
      <c r="T2234" s="2" t="str">
        <f>IF(WEEKDAY('Transaction Data'!$A2234,2)&lt;6,"Weekday","Weekend")</f>
        <v>Weekday</v>
      </c>
    </row>
    <row r="2235" ht="15.75" customHeight="1">
      <c r="A2235" s="1">
        <v>45375.0</v>
      </c>
      <c r="B2235" s="2" t="s">
        <v>2190</v>
      </c>
      <c r="C2235" s="2" t="s">
        <v>69</v>
      </c>
      <c r="D2235" s="1">
        <v>29001.0</v>
      </c>
      <c r="E2235" s="2" t="s">
        <v>22</v>
      </c>
      <c r="F2235" s="2">
        <v>94.0</v>
      </c>
      <c r="G2235" s="2" t="s">
        <v>55</v>
      </c>
      <c r="H2235" s="2" t="s">
        <v>24</v>
      </c>
      <c r="I2235" s="2" t="s">
        <v>25</v>
      </c>
      <c r="J2235" s="2" t="str">
        <f t="array" ref="J2235">XLOOKUP('Transaction Data'!$G2235,Product_Code,Biscuit_Brand)</f>
        <v>Vanilla Wafers</v>
      </c>
      <c r="K2235" s="2">
        <f t="array" ref="K2235">XLOOKUP('Transaction Data'!$G2235,Product_Code,Cost)</f>
        <v>18</v>
      </c>
      <c r="L2235" s="2">
        <f t="array" ref="L2235">XLOOKUP('Transaction Data'!$G2235,Product_Code,Unit_Price)</f>
        <v>36</v>
      </c>
      <c r="M2235" s="3">
        <f>'Transaction Data'!$F2235*'Transaction Data'!$K2235</f>
        <v>1692</v>
      </c>
      <c r="N2235" s="3">
        <f>'Transaction Data'!$F2235*'Transaction Data'!$L2235</f>
        <v>3384</v>
      </c>
      <c r="O2235" s="3">
        <f>'Transaction Data'!$N2235-'Transaction Data'!$M2235</f>
        <v>1692</v>
      </c>
      <c r="P2235" s="2">
        <f>DATEDIF('Transaction Data'!$D2235,'Transaction Data'!$A2235,"y")</f>
        <v>44</v>
      </c>
      <c r="Q2235" s="2" t="str">
        <f>FLOOR('Transaction Data'!$P2235,15)&amp;"-"&amp;FLOOR('Transaction Data'!$P2235,15)+14</f>
        <v>30-44</v>
      </c>
      <c r="R2235" s="2" t="str">
        <f>IF('Transaction Data'!$L2235&lt;=10,"Less Expensive","Expensive")</f>
        <v>Expensive</v>
      </c>
      <c r="S2235" s="4">
        <f>WEEKDAY('Transaction Data'!$A2235)</f>
        <v>1</v>
      </c>
      <c r="T2235" s="2" t="str">
        <f>IF(WEEKDAY('Transaction Data'!$A2235,2)&lt;6,"Weekday","Weekend")</f>
        <v>Weekend</v>
      </c>
    </row>
    <row r="2236" ht="15.75" customHeight="1">
      <c r="A2236" s="1">
        <v>45329.0</v>
      </c>
      <c r="B2236" s="2" t="s">
        <v>2191</v>
      </c>
      <c r="C2236" s="2" t="s">
        <v>54</v>
      </c>
      <c r="D2236" s="1">
        <v>19215.0</v>
      </c>
      <c r="E2236" s="2" t="s">
        <v>27</v>
      </c>
      <c r="F2236" s="2">
        <v>147.0</v>
      </c>
      <c r="G2236" s="2" t="s">
        <v>28</v>
      </c>
      <c r="H2236" s="2" t="s">
        <v>29</v>
      </c>
      <c r="I2236" s="2" t="s">
        <v>25</v>
      </c>
      <c r="J2236" s="2" t="str">
        <f t="array" ref="J2236">XLOOKUP('Transaction Data'!$G2236,Product_Code,Biscuit_Brand)</f>
        <v>Shortbread</v>
      </c>
      <c r="K2236" s="2">
        <f t="array" ref="K2236">XLOOKUP('Transaction Data'!$G2236,Product_Code,Cost)</f>
        <v>10</v>
      </c>
      <c r="L2236" s="2">
        <f t="array" ref="L2236">XLOOKUP('Transaction Data'!$G2236,Product_Code,Unit_Price)</f>
        <v>45</v>
      </c>
      <c r="M2236" s="3">
        <f>'Transaction Data'!$F2236*'Transaction Data'!$K2236</f>
        <v>1470</v>
      </c>
      <c r="N2236" s="3">
        <f>'Transaction Data'!$F2236*'Transaction Data'!$L2236</f>
        <v>6615</v>
      </c>
      <c r="O2236" s="3">
        <f>'Transaction Data'!$N2236-'Transaction Data'!$M2236</f>
        <v>5145</v>
      </c>
      <c r="P2236" s="2">
        <f>DATEDIF('Transaction Data'!$D2236,'Transaction Data'!$A2236,"y")</f>
        <v>71</v>
      </c>
      <c r="Q2236" s="2" t="str">
        <f>FLOOR('Transaction Data'!$P2236,15)&amp;"-"&amp;FLOOR('Transaction Data'!$P2236,15)+14</f>
        <v>60-74</v>
      </c>
      <c r="R2236" s="2" t="str">
        <f>IF('Transaction Data'!$L2236&lt;=10,"Less Expensive","Expensive")</f>
        <v>Expensive</v>
      </c>
      <c r="S2236" s="4">
        <f>WEEKDAY('Transaction Data'!$A2236)</f>
        <v>4</v>
      </c>
      <c r="T2236" s="2" t="str">
        <f>IF(WEEKDAY('Transaction Data'!$A2236,2)&lt;6,"Weekday","Weekend")</f>
        <v>Weekday</v>
      </c>
    </row>
    <row r="2237" ht="15.75" customHeight="1">
      <c r="A2237" s="1">
        <v>45293.0</v>
      </c>
      <c r="B2237" s="2" t="s">
        <v>2192</v>
      </c>
      <c r="C2237" s="2" t="s">
        <v>47</v>
      </c>
      <c r="D2237" s="1">
        <v>17120.0</v>
      </c>
      <c r="E2237" s="2" t="s">
        <v>37</v>
      </c>
      <c r="F2237" s="2">
        <v>351.0</v>
      </c>
      <c r="G2237" s="2" t="s">
        <v>23</v>
      </c>
      <c r="H2237" s="2" t="s">
        <v>29</v>
      </c>
      <c r="I2237" s="2" t="s">
        <v>25</v>
      </c>
      <c r="J2237" s="2" t="str">
        <f t="array" ref="J2237">XLOOKUP('Transaction Data'!$G2237,Product_Code,Biscuit_Brand)</f>
        <v>Cinnamon Swirls</v>
      </c>
      <c r="K2237" s="2">
        <f t="array" ref="K2237">XLOOKUP('Transaction Data'!$G2237,Product_Code,Cost)</f>
        <v>10</v>
      </c>
      <c r="L2237" s="2">
        <f t="array" ref="L2237">XLOOKUP('Transaction Data'!$G2237,Product_Code,Unit_Price)</f>
        <v>14</v>
      </c>
      <c r="M2237" s="3">
        <f>'Transaction Data'!$F2237*'Transaction Data'!$K2237</f>
        <v>3510</v>
      </c>
      <c r="N2237" s="3">
        <f>'Transaction Data'!$F2237*'Transaction Data'!$L2237</f>
        <v>4914</v>
      </c>
      <c r="O2237" s="3">
        <f>'Transaction Data'!$N2237-'Transaction Data'!$M2237</f>
        <v>1404</v>
      </c>
      <c r="P2237" s="2">
        <f>DATEDIF('Transaction Data'!$D2237,'Transaction Data'!$A2237,"y")</f>
        <v>77</v>
      </c>
      <c r="Q2237" s="2" t="str">
        <f>FLOOR('Transaction Data'!$P2237,15)&amp;"-"&amp;FLOOR('Transaction Data'!$P2237,15)+14</f>
        <v>75-89</v>
      </c>
      <c r="R2237" s="2" t="str">
        <f>IF('Transaction Data'!$L2237&lt;=10,"Less Expensive","Expensive")</f>
        <v>Expensive</v>
      </c>
      <c r="S2237" s="4">
        <f>WEEKDAY('Transaction Data'!$A2237)</f>
        <v>3</v>
      </c>
      <c r="T2237" s="2" t="str">
        <f>IF(WEEKDAY('Transaction Data'!$A2237,2)&lt;6,"Weekday","Weekend")</f>
        <v>Weekday</v>
      </c>
    </row>
    <row r="2238" ht="15.75" customHeight="1">
      <c r="A2238" s="1">
        <v>45408.0</v>
      </c>
      <c r="B2238" s="2" t="s">
        <v>2193</v>
      </c>
      <c r="C2238" s="2" t="s">
        <v>54</v>
      </c>
      <c r="D2238" s="1">
        <v>16829.0</v>
      </c>
      <c r="E2238" s="2" t="s">
        <v>27</v>
      </c>
      <c r="F2238" s="2">
        <v>56.0</v>
      </c>
      <c r="G2238" s="2" t="s">
        <v>60</v>
      </c>
      <c r="H2238" s="2" t="s">
        <v>34</v>
      </c>
      <c r="I2238" s="2" t="s">
        <v>25</v>
      </c>
      <c r="J2238" s="2" t="str">
        <f t="array" ref="J2238">XLOOKUP('Transaction Data'!$G2238,Product_Code,Biscuit_Brand)</f>
        <v>Peanut Butter Bites</v>
      </c>
      <c r="K2238" s="2">
        <f t="array" ref="K2238">XLOOKUP('Transaction Data'!$G2238,Product_Code,Cost)</f>
        <v>5</v>
      </c>
      <c r="L2238" s="2">
        <f t="array" ref="L2238">XLOOKUP('Transaction Data'!$G2238,Product_Code,Unit_Price)</f>
        <v>7</v>
      </c>
      <c r="M2238" s="3">
        <f>'Transaction Data'!$F2238*'Transaction Data'!$K2238</f>
        <v>280</v>
      </c>
      <c r="N2238" s="3">
        <f>'Transaction Data'!$F2238*'Transaction Data'!$L2238</f>
        <v>392</v>
      </c>
      <c r="O2238" s="3">
        <f>'Transaction Data'!$N2238-'Transaction Data'!$M2238</f>
        <v>112</v>
      </c>
      <c r="P2238" s="2">
        <f>DATEDIF('Transaction Data'!$D2238,'Transaction Data'!$A2238,"y")</f>
        <v>78</v>
      </c>
      <c r="Q2238" s="2" t="str">
        <f>FLOOR('Transaction Data'!$P2238,15)&amp;"-"&amp;FLOOR('Transaction Data'!$P2238,15)+14</f>
        <v>75-89</v>
      </c>
      <c r="R2238" s="2" t="str">
        <f>IF('Transaction Data'!$L2238&lt;=10,"Less Expensive","Expensive")</f>
        <v>Less Expensive</v>
      </c>
      <c r="S2238" s="4">
        <f>WEEKDAY('Transaction Data'!$A2238)</f>
        <v>6</v>
      </c>
      <c r="T2238" s="2" t="str">
        <f>IF(WEEKDAY('Transaction Data'!$A2238,2)&lt;6,"Weekday","Weekend")</f>
        <v>Weekday</v>
      </c>
    </row>
    <row r="2239" ht="15.75" customHeight="1">
      <c r="A2239" s="1">
        <v>45356.0</v>
      </c>
      <c r="B2239" s="2" t="s">
        <v>2194</v>
      </c>
      <c r="C2239" s="2" t="s">
        <v>69</v>
      </c>
      <c r="D2239" s="1">
        <v>27850.0</v>
      </c>
      <c r="E2239" s="2" t="s">
        <v>27</v>
      </c>
      <c r="F2239" s="2">
        <v>364.0</v>
      </c>
      <c r="G2239" s="2" t="s">
        <v>60</v>
      </c>
      <c r="H2239" s="2" t="s">
        <v>24</v>
      </c>
      <c r="I2239" s="2" t="s">
        <v>25</v>
      </c>
      <c r="J2239" s="2" t="str">
        <f t="array" ref="J2239">XLOOKUP('Transaction Data'!$G2239,Product_Code,Biscuit_Brand)</f>
        <v>Peanut Butter Bites</v>
      </c>
      <c r="K2239" s="2">
        <f t="array" ref="K2239">XLOOKUP('Transaction Data'!$G2239,Product_Code,Cost)</f>
        <v>5</v>
      </c>
      <c r="L2239" s="2">
        <f t="array" ref="L2239">XLOOKUP('Transaction Data'!$G2239,Product_Code,Unit_Price)</f>
        <v>7</v>
      </c>
      <c r="M2239" s="3">
        <f>'Transaction Data'!$F2239*'Transaction Data'!$K2239</f>
        <v>1820</v>
      </c>
      <c r="N2239" s="3">
        <f>'Transaction Data'!$F2239*'Transaction Data'!$L2239</f>
        <v>2548</v>
      </c>
      <c r="O2239" s="3">
        <f>'Transaction Data'!$N2239-'Transaction Data'!$M2239</f>
        <v>728</v>
      </c>
      <c r="P2239" s="2">
        <f>DATEDIF('Transaction Data'!$D2239,'Transaction Data'!$A2239,"y")</f>
        <v>47</v>
      </c>
      <c r="Q2239" s="2" t="str">
        <f>FLOOR('Transaction Data'!$P2239,15)&amp;"-"&amp;FLOOR('Transaction Data'!$P2239,15)+14</f>
        <v>45-59</v>
      </c>
      <c r="R2239" s="2" t="str">
        <f>IF('Transaction Data'!$L2239&lt;=10,"Less Expensive","Expensive")</f>
        <v>Less Expensive</v>
      </c>
      <c r="S2239" s="4">
        <f>WEEKDAY('Transaction Data'!$A2239)</f>
        <v>3</v>
      </c>
      <c r="T2239" s="2" t="str">
        <f>IF(WEEKDAY('Transaction Data'!$A2239,2)&lt;6,"Weekday","Weekend")</f>
        <v>Weekday</v>
      </c>
    </row>
    <row r="2240" ht="15.75" customHeight="1">
      <c r="A2240" s="1">
        <v>45377.0</v>
      </c>
      <c r="B2240" s="2" t="s">
        <v>2195</v>
      </c>
      <c r="C2240" s="2" t="s">
        <v>21</v>
      </c>
      <c r="D2240" s="1">
        <v>30659.0</v>
      </c>
      <c r="E2240" s="2" t="s">
        <v>37</v>
      </c>
      <c r="F2240" s="2">
        <v>50.0</v>
      </c>
      <c r="G2240" s="2" t="s">
        <v>48</v>
      </c>
      <c r="H2240" s="2" t="s">
        <v>42</v>
      </c>
      <c r="I2240" s="2" t="s">
        <v>25</v>
      </c>
      <c r="J2240" s="2" t="str">
        <f t="array" ref="J2240">XLOOKUP('Transaction Data'!$G2240,Product_Code,Biscuit_Brand)</f>
        <v>Lemon Crisps</v>
      </c>
      <c r="K2240" s="2">
        <f t="array" ref="K2240">XLOOKUP('Transaction Data'!$G2240,Product_Code,Cost)</f>
        <v>7</v>
      </c>
      <c r="L2240" s="2">
        <f t="array" ref="L2240">XLOOKUP('Transaction Data'!$G2240,Product_Code,Unit_Price)</f>
        <v>9</v>
      </c>
      <c r="M2240" s="3">
        <f>'Transaction Data'!$F2240*'Transaction Data'!$K2240</f>
        <v>350</v>
      </c>
      <c r="N2240" s="3">
        <f>'Transaction Data'!$F2240*'Transaction Data'!$L2240</f>
        <v>450</v>
      </c>
      <c r="O2240" s="3">
        <f>'Transaction Data'!$N2240-'Transaction Data'!$M2240</f>
        <v>100</v>
      </c>
      <c r="P2240" s="2">
        <f>DATEDIF('Transaction Data'!$D2240,'Transaction Data'!$A2240,"y")</f>
        <v>40</v>
      </c>
      <c r="Q2240" s="2" t="str">
        <f>FLOOR('Transaction Data'!$P2240,15)&amp;"-"&amp;FLOOR('Transaction Data'!$P2240,15)+14</f>
        <v>30-44</v>
      </c>
      <c r="R2240" s="2" t="str">
        <f>IF('Transaction Data'!$L2240&lt;=10,"Less Expensive","Expensive")</f>
        <v>Less Expensive</v>
      </c>
      <c r="S2240" s="4">
        <f>WEEKDAY('Transaction Data'!$A2240)</f>
        <v>3</v>
      </c>
      <c r="T2240" s="2" t="str">
        <f>IF(WEEKDAY('Transaction Data'!$A2240,2)&lt;6,"Weekday","Weekend")</f>
        <v>Weekday</v>
      </c>
    </row>
    <row r="2241" ht="15.75" customHeight="1">
      <c r="A2241" s="1">
        <v>45371.0</v>
      </c>
      <c r="B2241" s="2" t="s">
        <v>2196</v>
      </c>
      <c r="C2241" s="2" t="s">
        <v>47</v>
      </c>
      <c r="D2241" s="1">
        <v>37358.0</v>
      </c>
      <c r="E2241" s="2" t="s">
        <v>22</v>
      </c>
      <c r="F2241" s="2">
        <v>238.0</v>
      </c>
      <c r="G2241" s="2" t="s">
        <v>28</v>
      </c>
      <c r="H2241" s="2" t="s">
        <v>45</v>
      </c>
      <c r="I2241" s="2" t="s">
        <v>25</v>
      </c>
      <c r="J2241" s="2" t="str">
        <f t="array" ref="J2241">XLOOKUP('Transaction Data'!$G2241,Product_Code,Biscuit_Brand)</f>
        <v>Shortbread</v>
      </c>
      <c r="K2241" s="2">
        <f t="array" ref="K2241">XLOOKUP('Transaction Data'!$G2241,Product_Code,Cost)</f>
        <v>10</v>
      </c>
      <c r="L2241" s="2">
        <f t="array" ref="L2241">XLOOKUP('Transaction Data'!$G2241,Product_Code,Unit_Price)</f>
        <v>45</v>
      </c>
      <c r="M2241" s="3">
        <f>'Transaction Data'!$F2241*'Transaction Data'!$K2241</f>
        <v>2380</v>
      </c>
      <c r="N2241" s="3">
        <f>'Transaction Data'!$F2241*'Transaction Data'!$L2241</f>
        <v>10710</v>
      </c>
      <c r="O2241" s="3">
        <f>'Transaction Data'!$N2241-'Transaction Data'!$M2241</f>
        <v>8330</v>
      </c>
      <c r="P2241" s="2">
        <f>DATEDIF('Transaction Data'!$D2241,'Transaction Data'!$A2241,"y")</f>
        <v>21</v>
      </c>
      <c r="Q2241" s="2" t="str">
        <f>FLOOR('Transaction Data'!$P2241,15)&amp;"-"&amp;FLOOR('Transaction Data'!$P2241,15)+14</f>
        <v>15-29</v>
      </c>
      <c r="R2241" s="2" t="str">
        <f>IF('Transaction Data'!$L2241&lt;=10,"Less Expensive","Expensive")</f>
        <v>Expensive</v>
      </c>
      <c r="S2241" s="4">
        <f>WEEKDAY('Transaction Data'!$A2241)</f>
        <v>4</v>
      </c>
      <c r="T2241" s="2" t="str">
        <f>IF(WEEKDAY('Transaction Data'!$A2241,2)&lt;6,"Weekday","Weekend")</f>
        <v>Weekday</v>
      </c>
    </row>
    <row r="2242" ht="15.75" customHeight="1">
      <c r="A2242" s="1">
        <v>45457.0</v>
      </c>
      <c r="B2242" s="2" t="s">
        <v>2197</v>
      </c>
      <c r="C2242" s="2" t="s">
        <v>51</v>
      </c>
      <c r="D2242" s="1">
        <v>31200.0</v>
      </c>
      <c r="E2242" s="2" t="s">
        <v>37</v>
      </c>
      <c r="F2242" s="2">
        <v>409.0</v>
      </c>
      <c r="G2242" s="2" t="s">
        <v>28</v>
      </c>
      <c r="H2242" s="2" t="s">
        <v>24</v>
      </c>
      <c r="I2242" s="2" t="s">
        <v>25</v>
      </c>
      <c r="J2242" s="2" t="str">
        <f t="array" ref="J2242">XLOOKUP('Transaction Data'!$G2242,Product_Code,Biscuit_Brand)</f>
        <v>Shortbread</v>
      </c>
      <c r="K2242" s="2">
        <f t="array" ref="K2242">XLOOKUP('Transaction Data'!$G2242,Product_Code,Cost)</f>
        <v>10</v>
      </c>
      <c r="L2242" s="2">
        <f t="array" ref="L2242">XLOOKUP('Transaction Data'!$G2242,Product_Code,Unit_Price)</f>
        <v>45</v>
      </c>
      <c r="M2242" s="3">
        <f>'Transaction Data'!$F2242*'Transaction Data'!$K2242</f>
        <v>4090</v>
      </c>
      <c r="N2242" s="3">
        <f>'Transaction Data'!$F2242*'Transaction Data'!$L2242</f>
        <v>18405</v>
      </c>
      <c r="O2242" s="3">
        <f>'Transaction Data'!$N2242-'Transaction Data'!$M2242</f>
        <v>14315</v>
      </c>
      <c r="P2242" s="2">
        <f>DATEDIF('Transaction Data'!$D2242,'Transaction Data'!$A2242,"y")</f>
        <v>39</v>
      </c>
      <c r="Q2242" s="2" t="str">
        <f>FLOOR('Transaction Data'!$P2242,15)&amp;"-"&amp;FLOOR('Transaction Data'!$P2242,15)+14</f>
        <v>30-44</v>
      </c>
      <c r="R2242" s="2" t="str">
        <f>IF('Transaction Data'!$L2242&lt;=10,"Less Expensive","Expensive")</f>
        <v>Expensive</v>
      </c>
      <c r="S2242" s="4">
        <f>WEEKDAY('Transaction Data'!$A2242)</f>
        <v>6</v>
      </c>
      <c r="T2242" s="2" t="str">
        <f>IF(WEEKDAY('Transaction Data'!$A2242,2)&lt;6,"Weekday","Weekend")</f>
        <v>Weekday</v>
      </c>
    </row>
    <row r="2243" ht="15.75" customHeight="1">
      <c r="A2243" s="1">
        <v>45303.0</v>
      </c>
      <c r="B2243" s="2" t="s">
        <v>2198</v>
      </c>
      <c r="C2243" s="2" t="s">
        <v>51</v>
      </c>
      <c r="D2243" s="1">
        <v>27879.0</v>
      </c>
      <c r="E2243" s="2" t="s">
        <v>27</v>
      </c>
      <c r="F2243" s="2">
        <v>425.0</v>
      </c>
      <c r="G2243" s="2" t="s">
        <v>23</v>
      </c>
      <c r="H2243" s="2" t="s">
        <v>29</v>
      </c>
      <c r="I2243" s="2" t="s">
        <v>25</v>
      </c>
      <c r="J2243" s="2" t="str">
        <f t="array" ref="J2243">XLOOKUP('Transaction Data'!$G2243,Product_Code,Biscuit_Brand)</f>
        <v>Cinnamon Swirls</v>
      </c>
      <c r="K2243" s="2">
        <f t="array" ref="K2243">XLOOKUP('Transaction Data'!$G2243,Product_Code,Cost)</f>
        <v>10</v>
      </c>
      <c r="L2243" s="2">
        <f t="array" ref="L2243">XLOOKUP('Transaction Data'!$G2243,Product_Code,Unit_Price)</f>
        <v>14</v>
      </c>
      <c r="M2243" s="3">
        <f>'Transaction Data'!$F2243*'Transaction Data'!$K2243</f>
        <v>4250</v>
      </c>
      <c r="N2243" s="3">
        <f>'Transaction Data'!$F2243*'Transaction Data'!$L2243</f>
        <v>5950</v>
      </c>
      <c r="O2243" s="3">
        <f>'Transaction Data'!$N2243-'Transaction Data'!$M2243</f>
        <v>1700</v>
      </c>
      <c r="P2243" s="2">
        <f>DATEDIF('Transaction Data'!$D2243,'Transaction Data'!$A2243,"y")</f>
        <v>47</v>
      </c>
      <c r="Q2243" s="2" t="str">
        <f>FLOOR('Transaction Data'!$P2243,15)&amp;"-"&amp;FLOOR('Transaction Data'!$P2243,15)+14</f>
        <v>45-59</v>
      </c>
      <c r="R2243" s="2" t="str">
        <f>IF('Transaction Data'!$L2243&lt;=10,"Less Expensive","Expensive")</f>
        <v>Expensive</v>
      </c>
      <c r="S2243" s="4">
        <f>WEEKDAY('Transaction Data'!$A2243)</f>
        <v>6</v>
      </c>
      <c r="T2243" s="2" t="str">
        <f>IF(WEEKDAY('Transaction Data'!$A2243,2)&lt;6,"Weekday","Weekend")</f>
        <v>Weekday</v>
      </c>
    </row>
    <row r="2244" ht="15.75" customHeight="1">
      <c r="A2244" s="1">
        <v>45447.0</v>
      </c>
      <c r="B2244" s="2" t="s">
        <v>2199</v>
      </c>
      <c r="C2244" s="2" t="s">
        <v>41</v>
      </c>
      <c r="D2244" s="1">
        <v>21603.0</v>
      </c>
      <c r="E2244" s="2" t="s">
        <v>63</v>
      </c>
      <c r="F2244" s="2">
        <v>123.0</v>
      </c>
      <c r="G2244" s="2" t="s">
        <v>57</v>
      </c>
      <c r="H2244" s="2" t="s">
        <v>42</v>
      </c>
      <c r="I2244" s="2" t="s">
        <v>25</v>
      </c>
      <c r="J2244" s="2" t="str">
        <f t="array" ref="J2244">XLOOKUP('Transaction Data'!$G2244,Product_Code,Biscuit_Brand)</f>
        <v>Oatmeal Cookies</v>
      </c>
      <c r="K2244" s="2">
        <f t="array" ref="K2244">XLOOKUP('Transaction Data'!$G2244,Product_Code,Cost)</f>
        <v>19</v>
      </c>
      <c r="L2244" s="2">
        <f t="array" ref="L2244">XLOOKUP('Transaction Data'!$G2244,Product_Code,Unit_Price)</f>
        <v>23</v>
      </c>
      <c r="M2244" s="3">
        <f>'Transaction Data'!$F2244*'Transaction Data'!$K2244</f>
        <v>2337</v>
      </c>
      <c r="N2244" s="3">
        <f>'Transaction Data'!$F2244*'Transaction Data'!$L2244</f>
        <v>2829</v>
      </c>
      <c r="O2244" s="3">
        <f>'Transaction Data'!$N2244-'Transaction Data'!$M2244</f>
        <v>492</v>
      </c>
      <c r="P2244" s="2">
        <f>DATEDIF('Transaction Data'!$D2244,'Transaction Data'!$A2244,"y")</f>
        <v>65</v>
      </c>
      <c r="Q2244" s="2" t="str">
        <f>FLOOR('Transaction Data'!$P2244,15)&amp;"-"&amp;FLOOR('Transaction Data'!$P2244,15)+14</f>
        <v>60-74</v>
      </c>
      <c r="R2244" s="2" t="str">
        <f>IF('Transaction Data'!$L2244&lt;=10,"Less Expensive","Expensive")</f>
        <v>Expensive</v>
      </c>
      <c r="S2244" s="4">
        <f>WEEKDAY('Transaction Data'!$A2244)</f>
        <v>3</v>
      </c>
      <c r="T2244" s="2" t="str">
        <f>IF(WEEKDAY('Transaction Data'!$A2244,2)&lt;6,"Weekday","Weekend")</f>
        <v>Weekday</v>
      </c>
    </row>
    <row r="2245" ht="15.75" customHeight="1">
      <c r="A2245" s="1">
        <v>45455.0</v>
      </c>
      <c r="B2245" s="2" t="s">
        <v>2200</v>
      </c>
      <c r="C2245" s="2" t="s">
        <v>32</v>
      </c>
      <c r="D2245" s="1">
        <v>30773.0</v>
      </c>
      <c r="E2245" s="2" t="s">
        <v>63</v>
      </c>
      <c r="F2245" s="2">
        <v>62.0</v>
      </c>
      <c r="G2245" s="2" t="s">
        <v>28</v>
      </c>
      <c r="H2245" s="2" t="s">
        <v>45</v>
      </c>
      <c r="I2245" s="2" t="s">
        <v>25</v>
      </c>
      <c r="J2245" s="2" t="str">
        <f t="array" ref="J2245">XLOOKUP('Transaction Data'!$G2245,Product_Code,Biscuit_Brand)</f>
        <v>Shortbread</v>
      </c>
      <c r="K2245" s="2">
        <f t="array" ref="K2245">XLOOKUP('Transaction Data'!$G2245,Product_Code,Cost)</f>
        <v>10</v>
      </c>
      <c r="L2245" s="2">
        <f t="array" ref="L2245">XLOOKUP('Transaction Data'!$G2245,Product_Code,Unit_Price)</f>
        <v>45</v>
      </c>
      <c r="M2245" s="3">
        <f>'Transaction Data'!$F2245*'Transaction Data'!$K2245</f>
        <v>620</v>
      </c>
      <c r="N2245" s="3">
        <f>'Transaction Data'!$F2245*'Transaction Data'!$L2245</f>
        <v>2790</v>
      </c>
      <c r="O2245" s="3">
        <f>'Transaction Data'!$N2245-'Transaction Data'!$M2245</f>
        <v>2170</v>
      </c>
      <c r="P2245" s="2">
        <f>DATEDIF('Transaction Data'!$D2245,'Transaction Data'!$A2245,"y")</f>
        <v>40</v>
      </c>
      <c r="Q2245" s="2" t="str">
        <f>FLOOR('Transaction Data'!$P2245,15)&amp;"-"&amp;FLOOR('Transaction Data'!$P2245,15)+14</f>
        <v>30-44</v>
      </c>
      <c r="R2245" s="2" t="str">
        <f>IF('Transaction Data'!$L2245&lt;=10,"Less Expensive","Expensive")</f>
        <v>Expensive</v>
      </c>
      <c r="S2245" s="4">
        <f>WEEKDAY('Transaction Data'!$A2245)</f>
        <v>4</v>
      </c>
      <c r="T2245" s="2" t="str">
        <f>IF(WEEKDAY('Transaction Data'!$A2245,2)&lt;6,"Weekday","Weekend")</f>
        <v>Weekday</v>
      </c>
    </row>
    <row r="2246" ht="15.75" customHeight="1">
      <c r="A2246" s="1">
        <v>45296.0</v>
      </c>
      <c r="B2246" s="2" t="s">
        <v>2201</v>
      </c>
      <c r="C2246" s="2" t="s">
        <v>21</v>
      </c>
      <c r="D2246" s="1">
        <v>34220.0</v>
      </c>
      <c r="E2246" s="2" t="s">
        <v>37</v>
      </c>
      <c r="F2246" s="2">
        <v>378.0</v>
      </c>
      <c r="G2246" s="2" t="s">
        <v>38</v>
      </c>
      <c r="H2246" s="2" t="s">
        <v>24</v>
      </c>
      <c r="I2246" s="2" t="s">
        <v>25</v>
      </c>
      <c r="J2246" s="2" t="str">
        <f t="array" ref="J2246">XLOOKUP('Transaction Data'!$G2246,Product_Code,Biscuit_Brand)</f>
        <v>Ginger Snaps</v>
      </c>
      <c r="K2246" s="2">
        <f t="array" ref="K2246">XLOOKUP('Transaction Data'!$G2246,Product_Code,Cost)</f>
        <v>14</v>
      </c>
      <c r="L2246" s="2">
        <f t="array" ref="L2246">XLOOKUP('Transaction Data'!$G2246,Product_Code,Unit_Price)</f>
        <v>28</v>
      </c>
      <c r="M2246" s="3">
        <f>'Transaction Data'!$F2246*'Transaction Data'!$K2246</f>
        <v>5292</v>
      </c>
      <c r="N2246" s="3">
        <f>'Transaction Data'!$F2246*'Transaction Data'!$L2246</f>
        <v>10584</v>
      </c>
      <c r="O2246" s="3">
        <f>'Transaction Data'!$N2246-'Transaction Data'!$M2246</f>
        <v>5292</v>
      </c>
      <c r="P2246" s="2">
        <f>DATEDIF('Transaction Data'!$D2246,'Transaction Data'!$A2246,"y")</f>
        <v>30</v>
      </c>
      <c r="Q2246" s="2" t="str">
        <f>FLOOR('Transaction Data'!$P2246,15)&amp;"-"&amp;FLOOR('Transaction Data'!$P2246,15)+14</f>
        <v>30-44</v>
      </c>
      <c r="R2246" s="2" t="str">
        <f>IF('Transaction Data'!$L2246&lt;=10,"Less Expensive","Expensive")</f>
        <v>Expensive</v>
      </c>
      <c r="S2246" s="4">
        <f>WEEKDAY('Transaction Data'!$A2246)</f>
        <v>6</v>
      </c>
      <c r="T2246" s="2" t="str">
        <f>IF(WEEKDAY('Transaction Data'!$A2246,2)&lt;6,"Weekday","Weekend")</f>
        <v>Weekday</v>
      </c>
    </row>
    <row r="2247" ht="15.75" customHeight="1">
      <c r="A2247" s="1">
        <v>45491.0</v>
      </c>
      <c r="B2247" s="2" t="s">
        <v>2202</v>
      </c>
      <c r="C2247" s="2" t="s">
        <v>41</v>
      </c>
      <c r="D2247" s="1">
        <v>38178.0</v>
      </c>
      <c r="E2247" s="2" t="s">
        <v>37</v>
      </c>
      <c r="F2247" s="2">
        <v>428.0</v>
      </c>
      <c r="G2247" s="2" t="s">
        <v>23</v>
      </c>
      <c r="H2247" s="2" t="s">
        <v>29</v>
      </c>
      <c r="I2247" s="2" t="s">
        <v>25</v>
      </c>
      <c r="J2247" s="2" t="str">
        <f t="array" ref="J2247">XLOOKUP('Transaction Data'!$G2247,Product_Code,Biscuit_Brand)</f>
        <v>Cinnamon Swirls</v>
      </c>
      <c r="K2247" s="2">
        <f t="array" ref="K2247">XLOOKUP('Transaction Data'!$G2247,Product_Code,Cost)</f>
        <v>10</v>
      </c>
      <c r="L2247" s="2">
        <f t="array" ref="L2247">XLOOKUP('Transaction Data'!$G2247,Product_Code,Unit_Price)</f>
        <v>14</v>
      </c>
      <c r="M2247" s="3">
        <f>'Transaction Data'!$F2247*'Transaction Data'!$K2247</f>
        <v>4280</v>
      </c>
      <c r="N2247" s="3">
        <f>'Transaction Data'!$F2247*'Transaction Data'!$L2247</f>
        <v>5992</v>
      </c>
      <c r="O2247" s="3">
        <f>'Transaction Data'!$N2247-'Transaction Data'!$M2247</f>
        <v>1712</v>
      </c>
      <c r="P2247" s="2">
        <f>DATEDIF('Transaction Data'!$D2247,'Transaction Data'!$A2247,"y")</f>
        <v>20</v>
      </c>
      <c r="Q2247" s="2" t="str">
        <f>FLOOR('Transaction Data'!$P2247,15)&amp;"-"&amp;FLOOR('Transaction Data'!$P2247,15)+14</f>
        <v>15-29</v>
      </c>
      <c r="R2247" s="2" t="str">
        <f>IF('Transaction Data'!$L2247&lt;=10,"Less Expensive","Expensive")</f>
        <v>Expensive</v>
      </c>
      <c r="S2247" s="4">
        <f>WEEKDAY('Transaction Data'!$A2247)</f>
        <v>5</v>
      </c>
      <c r="T2247" s="2" t="str">
        <f>IF(WEEKDAY('Transaction Data'!$A2247,2)&lt;6,"Weekday","Weekend")</f>
        <v>Weekday</v>
      </c>
    </row>
    <row r="2248" ht="15.75" customHeight="1">
      <c r="A2248" s="1">
        <v>45349.0</v>
      </c>
      <c r="B2248" s="2" t="s">
        <v>2203</v>
      </c>
      <c r="C2248" s="2" t="s">
        <v>41</v>
      </c>
      <c r="D2248" s="1">
        <v>24037.0</v>
      </c>
      <c r="E2248" s="2" t="s">
        <v>22</v>
      </c>
      <c r="F2248" s="2">
        <v>319.0</v>
      </c>
      <c r="G2248" s="2" t="s">
        <v>48</v>
      </c>
      <c r="H2248" s="2" t="s">
        <v>29</v>
      </c>
      <c r="I2248" s="2" t="s">
        <v>25</v>
      </c>
      <c r="J2248" s="2" t="str">
        <f t="array" ref="J2248">XLOOKUP('Transaction Data'!$G2248,Product_Code,Biscuit_Brand)</f>
        <v>Lemon Crisps</v>
      </c>
      <c r="K2248" s="2">
        <f t="array" ref="K2248">XLOOKUP('Transaction Data'!$G2248,Product_Code,Cost)</f>
        <v>7</v>
      </c>
      <c r="L2248" s="2">
        <f t="array" ref="L2248">XLOOKUP('Transaction Data'!$G2248,Product_Code,Unit_Price)</f>
        <v>9</v>
      </c>
      <c r="M2248" s="3">
        <f>'Transaction Data'!$F2248*'Transaction Data'!$K2248</f>
        <v>2233</v>
      </c>
      <c r="N2248" s="3">
        <f>'Transaction Data'!$F2248*'Transaction Data'!$L2248</f>
        <v>2871</v>
      </c>
      <c r="O2248" s="3">
        <f>'Transaction Data'!$N2248-'Transaction Data'!$M2248</f>
        <v>638</v>
      </c>
      <c r="P2248" s="2">
        <f>DATEDIF('Transaction Data'!$D2248,'Transaction Data'!$A2248,"y")</f>
        <v>58</v>
      </c>
      <c r="Q2248" s="2" t="str">
        <f>FLOOR('Transaction Data'!$P2248,15)&amp;"-"&amp;FLOOR('Transaction Data'!$P2248,15)+14</f>
        <v>45-59</v>
      </c>
      <c r="R2248" s="2" t="str">
        <f>IF('Transaction Data'!$L2248&lt;=10,"Less Expensive","Expensive")</f>
        <v>Less Expensive</v>
      </c>
      <c r="S2248" s="4">
        <f>WEEKDAY('Transaction Data'!$A2248)</f>
        <v>3</v>
      </c>
      <c r="T2248" s="2" t="str">
        <f>IF(WEEKDAY('Transaction Data'!$A2248,2)&lt;6,"Weekday","Weekend")</f>
        <v>Weekday</v>
      </c>
    </row>
    <row r="2249" ht="15.75" customHeight="1">
      <c r="A2249" s="1">
        <v>45392.0</v>
      </c>
      <c r="B2249" s="2" t="s">
        <v>2204</v>
      </c>
      <c r="C2249" s="2" t="s">
        <v>54</v>
      </c>
      <c r="D2249" s="1">
        <v>30887.0</v>
      </c>
      <c r="E2249" s="2" t="s">
        <v>22</v>
      </c>
      <c r="F2249" s="2">
        <v>131.0</v>
      </c>
      <c r="G2249" s="2" t="s">
        <v>38</v>
      </c>
      <c r="H2249" s="2" t="s">
        <v>34</v>
      </c>
      <c r="I2249" s="2" t="s">
        <v>25</v>
      </c>
      <c r="J2249" s="2" t="str">
        <f t="array" ref="J2249">XLOOKUP('Transaction Data'!$G2249,Product_Code,Biscuit_Brand)</f>
        <v>Ginger Snaps</v>
      </c>
      <c r="K2249" s="2">
        <f t="array" ref="K2249">XLOOKUP('Transaction Data'!$G2249,Product_Code,Cost)</f>
        <v>14</v>
      </c>
      <c r="L2249" s="2">
        <f t="array" ref="L2249">XLOOKUP('Transaction Data'!$G2249,Product_Code,Unit_Price)</f>
        <v>28</v>
      </c>
      <c r="M2249" s="3">
        <f>'Transaction Data'!$F2249*'Transaction Data'!$K2249</f>
        <v>1834</v>
      </c>
      <c r="N2249" s="3">
        <f>'Transaction Data'!$F2249*'Transaction Data'!$L2249</f>
        <v>3668</v>
      </c>
      <c r="O2249" s="3">
        <f>'Transaction Data'!$N2249-'Transaction Data'!$M2249</f>
        <v>1834</v>
      </c>
      <c r="P2249" s="2">
        <f>DATEDIF('Transaction Data'!$D2249,'Transaction Data'!$A2249,"y")</f>
        <v>39</v>
      </c>
      <c r="Q2249" s="2" t="str">
        <f>FLOOR('Transaction Data'!$P2249,15)&amp;"-"&amp;FLOOR('Transaction Data'!$P2249,15)+14</f>
        <v>30-44</v>
      </c>
      <c r="R2249" s="2" t="str">
        <f>IF('Transaction Data'!$L2249&lt;=10,"Less Expensive","Expensive")</f>
        <v>Expensive</v>
      </c>
      <c r="S2249" s="4">
        <f>WEEKDAY('Transaction Data'!$A2249)</f>
        <v>4</v>
      </c>
      <c r="T2249" s="2" t="str">
        <f>IF(WEEKDAY('Transaction Data'!$A2249,2)&lt;6,"Weekday","Weekend")</f>
        <v>Weekday</v>
      </c>
    </row>
    <row r="2250" ht="15.75" customHeight="1">
      <c r="A2250" s="1">
        <v>45478.0</v>
      </c>
      <c r="B2250" s="2" t="s">
        <v>2205</v>
      </c>
      <c r="C2250" s="2" t="s">
        <v>47</v>
      </c>
      <c r="D2250" s="1">
        <v>33933.0</v>
      </c>
      <c r="E2250" s="2" t="s">
        <v>37</v>
      </c>
      <c r="F2250" s="2">
        <v>176.0</v>
      </c>
      <c r="G2250" s="2" t="s">
        <v>57</v>
      </c>
      <c r="H2250" s="2" t="s">
        <v>24</v>
      </c>
      <c r="I2250" s="2" t="s">
        <v>25</v>
      </c>
      <c r="J2250" s="2" t="str">
        <f t="array" ref="J2250">XLOOKUP('Transaction Data'!$G2250,Product_Code,Biscuit_Brand)</f>
        <v>Oatmeal Cookies</v>
      </c>
      <c r="K2250" s="2">
        <f t="array" ref="K2250">XLOOKUP('Transaction Data'!$G2250,Product_Code,Cost)</f>
        <v>19</v>
      </c>
      <c r="L2250" s="2">
        <f t="array" ref="L2250">XLOOKUP('Transaction Data'!$G2250,Product_Code,Unit_Price)</f>
        <v>23</v>
      </c>
      <c r="M2250" s="3">
        <f>'Transaction Data'!$F2250*'Transaction Data'!$K2250</f>
        <v>3344</v>
      </c>
      <c r="N2250" s="3">
        <f>'Transaction Data'!$F2250*'Transaction Data'!$L2250</f>
        <v>4048</v>
      </c>
      <c r="O2250" s="3">
        <f>'Transaction Data'!$N2250-'Transaction Data'!$M2250</f>
        <v>704</v>
      </c>
      <c r="P2250" s="2">
        <f>DATEDIF('Transaction Data'!$D2250,'Transaction Data'!$A2250,"y")</f>
        <v>31</v>
      </c>
      <c r="Q2250" s="2" t="str">
        <f>FLOOR('Transaction Data'!$P2250,15)&amp;"-"&amp;FLOOR('Transaction Data'!$P2250,15)+14</f>
        <v>30-44</v>
      </c>
      <c r="R2250" s="2" t="str">
        <f>IF('Transaction Data'!$L2250&lt;=10,"Less Expensive","Expensive")</f>
        <v>Expensive</v>
      </c>
      <c r="S2250" s="4">
        <f>WEEKDAY('Transaction Data'!$A2250)</f>
        <v>6</v>
      </c>
      <c r="T2250" s="2" t="str">
        <f>IF(WEEKDAY('Transaction Data'!$A2250,2)&lt;6,"Weekday","Weekend")</f>
        <v>Weekday</v>
      </c>
    </row>
    <row r="2251" ht="15.75" customHeight="1">
      <c r="A2251" s="1">
        <v>45418.0</v>
      </c>
      <c r="B2251" s="2" t="s">
        <v>2206</v>
      </c>
      <c r="C2251" s="2" t="s">
        <v>69</v>
      </c>
      <c r="D2251" s="1">
        <v>33468.0</v>
      </c>
      <c r="E2251" s="2" t="s">
        <v>63</v>
      </c>
      <c r="F2251" s="2">
        <v>298.0</v>
      </c>
      <c r="G2251" s="2" t="s">
        <v>44</v>
      </c>
      <c r="H2251" s="2" t="s">
        <v>42</v>
      </c>
      <c r="I2251" s="2" t="s">
        <v>25</v>
      </c>
      <c r="J2251" s="2" t="str">
        <f t="array" ref="J2251">XLOOKUP('Transaction Data'!$G2251,Product_Code,Biscuit_Brand)</f>
        <v>Butter Crunch</v>
      </c>
      <c r="K2251" s="2">
        <f t="array" ref="K2251">XLOOKUP('Transaction Data'!$G2251,Product_Code,Cost)</f>
        <v>10</v>
      </c>
      <c r="L2251" s="2">
        <f t="array" ref="L2251">XLOOKUP('Transaction Data'!$G2251,Product_Code,Unit_Price)</f>
        <v>11</v>
      </c>
      <c r="M2251" s="3">
        <f>'Transaction Data'!$F2251*'Transaction Data'!$K2251</f>
        <v>2980</v>
      </c>
      <c r="N2251" s="3">
        <f>'Transaction Data'!$F2251*'Transaction Data'!$L2251</f>
        <v>3278</v>
      </c>
      <c r="O2251" s="3">
        <f>'Transaction Data'!$N2251-'Transaction Data'!$M2251</f>
        <v>298</v>
      </c>
      <c r="P2251" s="2">
        <f>DATEDIF('Transaction Data'!$D2251,'Transaction Data'!$A2251,"y")</f>
        <v>32</v>
      </c>
      <c r="Q2251" s="2" t="str">
        <f>FLOOR('Transaction Data'!$P2251,15)&amp;"-"&amp;FLOOR('Transaction Data'!$P2251,15)+14</f>
        <v>30-44</v>
      </c>
      <c r="R2251" s="2" t="str">
        <f>IF('Transaction Data'!$L2251&lt;=10,"Less Expensive","Expensive")</f>
        <v>Expensive</v>
      </c>
      <c r="S2251" s="4">
        <f>WEEKDAY('Transaction Data'!$A2251)</f>
        <v>2</v>
      </c>
      <c r="T2251" s="2" t="str">
        <f>IF(WEEKDAY('Transaction Data'!$A2251,2)&lt;6,"Weekday","Weekend")</f>
        <v>Weekday</v>
      </c>
    </row>
    <row r="2252" ht="15.75" customHeight="1">
      <c r="A2252" s="1">
        <v>45347.0</v>
      </c>
      <c r="B2252" s="2" t="s">
        <v>2207</v>
      </c>
      <c r="C2252" s="2" t="s">
        <v>41</v>
      </c>
      <c r="D2252" s="1">
        <v>16429.0</v>
      </c>
      <c r="E2252" s="2" t="s">
        <v>63</v>
      </c>
      <c r="F2252" s="2">
        <v>254.0</v>
      </c>
      <c r="G2252" s="2" t="s">
        <v>44</v>
      </c>
      <c r="H2252" s="2" t="s">
        <v>45</v>
      </c>
      <c r="I2252" s="2" t="s">
        <v>25</v>
      </c>
      <c r="J2252" s="2" t="str">
        <f t="array" ref="J2252">XLOOKUP('Transaction Data'!$G2252,Product_Code,Biscuit_Brand)</f>
        <v>Butter Crunch</v>
      </c>
      <c r="K2252" s="2">
        <f t="array" ref="K2252">XLOOKUP('Transaction Data'!$G2252,Product_Code,Cost)</f>
        <v>10</v>
      </c>
      <c r="L2252" s="2">
        <f t="array" ref="L2252">XLOOKUP('Transaction Data'!$G2252,Product_Code,Unit_Price)</f>
        <v>11</v>
      </c>
      <c r="M2252" s="3">
        <f>'Transaction Data'!$F2252*'Transaction Data'!$K2252</f>
        <v>2540</v>
      </c>
      <c r="N2252" s="3">
        <f>'Transaction Data'!$F2252*'Transaction Data'!$L2252</f>
        <v>2794</v>
      </c>
      <c r="O2252" s="3">
        <f>'Transaction Data'!$N2252-'Transaction Data'!$M2252</f>
        <v>254</v>
      </c>
      <c r="P2252" s="2">
        <f>DATEDIF('Transaction Data'!$D2252,'Transaction Data'!$A2252,"y")</f>
        <v>79</v>
      </c>
      <c r="Q2252" s="2" t="str">
        <f>FLOOR('Transaction Data'!$P2252,15)&amp;"-"&amp;FLOOR('Transaction Data'!$P2252,15)+14</f>
        <v>75-89</v>
      </c>
      <c r="R2252" s="2" t="str">
        <f>IF('Transaction Data'!$L2252&lt;=10,"Less Expensive","Expensive")</f>
        <v>Expensive</v>
      </c>
      <c r="S2252" s="4">
        <f>WEEKDAY('Transaction Data'!$A2252)</f>
        <v>1</v>
      </c>
      <c r="T2252" s="2" t="str">
        <f>IF(WEEKDAY('Transaction Data'!$A2252,2)&lt;6,"Weekday","Weekend")</f>
        <v>Weekend</v>
      </c>
    </row>
    <row r="2253" ht="15.75" customHeight="1">
      <c r="A2253" s="1">
        <v>45420.0</v>
      </c>
      <c r="B2253" s="2" t="s">
        <v>2208</v>
      </c>
      <c r="C2253" s="2" t="s">
        <v>54</v>
      </c>
      <c r="D2253" s="1">
        <v>37394.0</v>
      </c>
      <c r="E2253" s="2" t="s">
        <v>37</v>
      </c>
      <c r="F2253" s="2">
        <v>41.0</v>
      </c>
      <c r="G2253" s="2" t="s">
        <v>55</v>
      </c>
      <c r="H2253" s="2" t="s">
        <v>24</v>
      </c>
      <c r="I2253" s="2" t="s">
        <v>25</v>
      </c>
      <c r="J2253" s="2" t="str">
        <f t="array" ref="J2253">XLOOKUP('Transaction Data'!$G2253,Product_Code,Biscuit_Brand)</f>
        <v>Vanilla Wafers</v>
      </c>
      <c r="K2253" s="2">
        <f t="array" ref="K2253">XLOOKUP('Transaction Data'!$G2253,Product_Code,Cost)</f>
        <v>18</v>
      </c>
      <c r="L2253" s="2">
        <f t="array" ref="L2253">XLOOKUP('Transaction Data'!$G2253,Product_Code,Unit_Price)</f>
        <v>36</v>
      </c>
      <c r="M2253" s="3">
        <f>'Transaction Data'!$F2253*'Transaction Data'!$K2253</f>
        <v>738</v>
      </c>
      <c r="N2253" s="3">
        <f>'Transaction Data'!$F2253*'Transaction Data'!$L2253</f>
        <v>1476</v>
      </c>
      <c r="O2253" s="3">
        <f>'Transaction Data'!$N2253-'Transaction Data'!$M2253</f>
        <v>738</v>
      </c>
      <c r="P2253" s="2">
        <f>DATEDIF('Transaction Data'!$D2253,'Transaction Data'!$A2253,"y")</f>
        <v>21</v>
      </c>
      <c r="Q2253" s="2" t="str">
        <f>FLOOR('Transaction Data'!$P2253,15)&amp;"-"&amp;FLOOR('Transaction Data'!$P2253,15)+14</f>
        <v>15-29</v>
      </c>
      <c r="R2253" s="2" t="str">
        <f>IF('Transaction Data'!$L2253&lt;=10,"Less Expensive","Expensive")</f>
        <v>Expensive</v>
      </c>
      <c r="S2253" s="4">
        <f>WEEKDAY('Transaction Data'!$A2253)</f>
        <v>4</v>
      </c>
      <c r="T2253" s="2" t="str">
        <f>IF(WEEKDAY('Transaction Data'!$A2253,2)&lt;6,"Weekday","Weekend")</f>
        <v>Weekday</v>
      </c>
    </row>
    <row r="2254" ht="15.75" customHeight="1">
      <c r="A2254" s="1">
        <v>45365.0</v>
      </c>
      <c r="B2254" s="2" t="s">
        <v>2209</v>
      </c>
      <c r="C2254" s="2" t="s">
        <v>72</v>
      </c>
      <c r="D2254" s="1">
        <v>31622.0</v>
      </c>
      <c r="E2254" s="2" t="s">
        <v>37</v>
      </c>
      <c r="F2254" s="2">
        <v>278.0</v>
      </c>
      <c r="G2254" s="2" t="s">
        <v>38</v>
      </c>
      <c r="H2254" s="2" t="s">
        <v>29</v>
      </c>
      <c r="I2254" s="2" t="s">
        <v>25</v>
      </c>
      <c r="J2254" s="2" t="str">
        <f t="array" ref="J2254">XLOOKUP('Transaction Data'!$G2254,Product_Code,Biscuit_Brand)</f>
        <v>Ginger Snaps</v>
      </c>
      <c r="K2254" s="2">
        <f t="array" ref="K2254">XLOOKUP('Transaction Data'!$G2254,Product_Code,Cost)</f>
        <v>14</v>
      </c>
      <c r="L2254" s="2">
        <f t="array" ref="L2254">XLOOKUP('Transaction Data'!$G2254,Product_Code,Unit_Price)</f>
        <v>28</v>
      </c>
      <c r="M2254" s="3">
        <f>'Transaction Data'!$F2254*'Transaction Data'!$K2254</f>
        <v>3892</v>
      </c>
      <c r="N2254" s="3">
        <f>'Transaction Data'!$F2254*'Transaction Data'!$L2254</f>
        <v>7784</v>
      </c>
      <c r="O2254" s="3">
        <f>'Transaction Data'!$N2254-'Transaction Data'!$M2254</f>
        <v>3892</v>
      </c>
      <c r="P2254" s="2">
        <f>DATEDIF('Transaction Data'!$D2254,'Transaction Data'!$A2254,"y")</f>
        <v>37</v>
      </c>
      <c r="Q2254" s="2" t="str">
        <f>FLOOR('Transaction Data'!$P2254,15)&amp;"-"&amp;FLOOR('Transaction Data'!$P2254,15)+14</f>
        <v>30-44</v>
      </c>
      <c r="R2254" s="2" t="str">
        <f>IF('Transaction Data'!$L2254&lt;=10,"Less Expensive","Expensive")</f>
        <v>Expensive</v>
      </c>
      <c r="S2254" s="4">
        <f>WEEKDAY('Transaction Data'!$A2254)</f>
        <v>5</v>
      </c>
      <c r="T2254" s="2" t="str">
        <f>IF(WEEKDAY('Transaction Data'!$A2254,2)&lt;6,"Weekday","Weekend")</f>
        <v>Weekday</v>
      </c>
    </row>
    <row r="2255" ht="15.75" customHeight="1">
      <c r="A2255" s="1">
        <v>45390.0</v>
      </c>
      <c r="B2255" s="2" t="s">
        <v>2210</v>
      </c>
      <c r="C2255" s="2" t="s">
        <v>78</v>
      </c>
      <c r="D2255" s="1">
        <v>20049.0</v>
      </c>
      <c r="E2255" s="2" t="s">
        <v>27</v>
      </c>
      <c r="F2255" s="2">
        <v>285.0</v>
      </c>
      <c r="G2255" s="2" t="s">
        <v>60</v>
      </c>
      <c r="H2255" s="2" t="s">
        <v>42</v>
      </c>
      <c r="I2255" s="2" t="s">
        <v>25</v>
      </c>
      <c r="J2255" s="2" t="str">
        <f t="array" ref="J2255">XLOOKUP('Transaction Data'!$G2255,Product_Code,Biscuit_Brand)</f>
        <v>Peanut Butter Bites</v>
      </c>
      <c r="K2255" s="2">
        <f t="array" ref="K2255">XLOOKUP('Transaction Data'!$G2255,Product_Code,Cost)</f>
        <v>5</v>
      </c>
      <c r="L2255" s="2">
        <f t="array" ref="L2255">XLOOKUP('Transaction Data'!$G2255,Product_Code,Unit_Price)</f>
        <v>7</v>
      </c>
      <c r="M2255" s="3">
        <f>'Transaction Data'!$F2255*'Transaction Data'!$K2255</f>
        <v>1425</v>
      </c>
      <c r="N2255" s="3">
        <f>'Transaction Data'!$F2255*'Transaction Data'!$L2255</f>
        <v>1995</v>
      </c>
      <c r="O2255" s="3">
        <f>'Transaction Data'!$N2255-'Transaction Data'!$M2255</f>
        <v>570</v>
      </c>
      <c r="P2255" s="2">
        <f>DATEDIF('Transaction Data'!$D2255,'Transaction Data'!$A2255,"y")</f>
        <v>69</v>
      </c>
      <c r="Q2255" s="2" t="str">
        <f>FLOOR('Transaction Data'!$P2255,15)&amp;"-"&amp;FLOOR('Transaction Data'!$P2255,15)+14</f>
        <v>60-74</v>
      </c>
      <c r="R2255" s="2" t="str">
        <f>IF('Transaction Data'!$L2255&lt;=10,"Less Expensive","Expensive")</f>
        <v>Less Expensive</v>
      </c>
      <c r="S2255" s="4">
        <f>WEEKDAY('Transaction Data'!$A2255)</f>
        <v>2</v>
      </c>
      <c r="T2255" s="2" t="str">
        <f>IF(WEEKDAY('Transaction Data'!$A2255,2)&lt;6,"Weekday","Weekend")</f>
        <v>Weekday</v>
      </c>
    </row>
    <row r="2256" ht="15.75" customHeight="1">
      <c r="A2256" s="1">
        <v>45438.0</v>
      </c>
      <c r="B2256" s="2" t="s">
        <v>2211</v>
      </c>
      <c r="C2256" s="2" t="s">
        <v>51</v>
      </c>
      <c r="D2256" s="1">
        <v>33368.0</v>
      </c>
      <c r="E2256" s="2" t="s">
        <v>63</v>
      </c>
      <c r="F2256" s="2">
        <v>125.0</v>
      </c>
      <c r="G2256" s="2" t="s">
        <v>23</v>
      </c>
      <c r="H2256" s="2" t="s">
        <v>45</v>
      </c>
      <c r="I2256" s="2" t="s">
        <v>25</v>
      </c>
      <c r="J2256" s="2" t="str">
        <f t="array" ref="J2256">XLOOKUP('Transaction Data'!$G2256,Product_Code,Biscuit_Brand)</f>
        <v>Cinnamon Swirls</v>
      </c>
      <c r="K2256" s="2">
        <f t="array" ref="K2256">XLOOKUP('Transaction Data'!$G2256,Product_Code,Cost)</f>
        <v>10</v>
      </c>
      <c r="L2256" s="2">
        <f t="array" ref="L2256">XLOOKUP('Transaction Data'!$G2256,Product_Code,Unit_Price)</f>
        <v>14</v>
      </c>
      <c r="M2256" s="3">
        <f>'Transaction Data'!$F2256*'Transaction Data'!$K2256</f>
        <v>1250</v>
      </c>
      <c r="N2256" s="3">
        <f>'Transaction Data'!$F2256*'Transaction Data'!$L2256</f>
        <v>1750</v>
      </c>
      <c r="O2256" s="3">
        <f>'Transaction Data'!$N2256-'Transaction Data'!$M2256</f>
        <v>500</v>
      </c>
      <c r="P2256" s="2">
        <f>DATEDIF('Transaction Data'!$D2256,'Transaction Data'!$A2256,"y")</f>
        <v>33</v>
      </c>
      <c r="Q2256" s="2" t="str">
        <f>FLOOR('Transaction Data'!$P2256,15)&amp;"-"&amp;FLOOR('Transaction Data'!$P2256,15)+14</f>
        <v>30-44</v>
      </c>
      <c r="R2256" s="2" t="str">
        <f>IF('Transaction Data'!$L2256&lt;=10,"Less Expensive","Expensive")</f>
        <v>Expensive</v>
      </c>
      <c r="S2256" s="4">
        <f>WEEKDAY('Transaction Data'!$A2256)</f>
        <v>1</v>
      </c>
      <c r="T2256" s="2" t="str">
        <f>IF(WEEKDAY('Transaction Data'!$A2256,2)&lt;6,"Weekday","Weekend")</f>
        <v>Weekend</v>
      </c>
    </row>
    <row r="2257" ht="15.75" customHeight="1">
      <c r="A2257" s="1">
        <v>45479.0</v>
      </c>
      <c r="B2257" s="2" t="s">
        <v>2212</v>
      </c>
      <c r="C2257" s="2" t="s">
        <v>72</v>
      </c>
      <c r="D2257" s="1">
        <v>18057.0</v>
      </c>
      <c r="E2257" s="2" t="s">
        <v>37</v>
      </c>
      <c r="F2257" s="2">
        <v>349.0</v>
      </c>
      <c r="G2257" s="2" t="s">
        <v>61</v>
      </c>
      <c r="H2257" s="2" t="s">
        <v>24</v>
      </c>
      <c r="I2257" s="2" t="s">
        <v>25</v>
      </c>
      <c r="J2257" s="2" t="str">
        <f t="array" ref="J2257">XLOOKUP('Transaction Data'!$G2257,Product_Code,Biscuit_Brand)</f>
        <v>Choco Delight</v>
      </c>
      <c r="K2257" s="2">
        <f t="array" ref="K2257">XLOOKUP('Transaction Data'!$G2257,Product_Code,Cost)</f>
        <v>3</v>
      </c>
      <c r="L2257" s="2">
        <f t="array" ref="L2257">XLOOKUP('Transaction Data'!$G2257,Product_Code,Unit_Price)</f>
        <v>5</v>
      </c>
      <c r="M2257" s="3">
        <f>'Transaction Data'!$F2257*'Transaction Data'!$K2257</f>
        <v>1047</v>
      </c>
      <c r="N2257" s="3">
        <f>'Transaction Data'!$F2257*'Transaction Data'!$L2257</f>
        <v>1745</v>
      </c>
      <c r="O2257" s="3">
        <f>'Transaction Data'!$N2257-'Transaction Data'!$M2257</f>
        <v>698</v>
      </c>
      <c r="P2257" s="2">
        <f>DATEDIF('Transaction Data'!$D2257,'Transaction Data'!$A2257,"y")</f>
        <v>75</v>
      </c>
      <c r="Q2257" s="2" t="str">
        <f>FLOOR('Transaction Data'!$P2257,15)&amp;"-"&amp;FLOOR('Transaction Data'!$P2257,15)+14</f>
        <v>75-89</v>
      </c>
      <c r="R2257" s="2" t="str">
        <f>IF('Transaction Data'!$L2257&lt;=10,"Less Expensive","Expensive")</f>
        <v>Less Expensive</v>
      </c>
      <c r="S2257" s="4">
        <f>WEEKDAY('Transaction Data'!$A2257)</f>
        <v>7</v>
      </c>
      <c r="T2257" s="2" t="str">
        <f>IF(WEEKDAY('Transaction Data'!$A2257,2)&lt;6,"Weekday","Weekend")</f>
        <v>Weekend</v>
      </c>
    </row>
    <row r="2258" ht="15.75" customHeight="1">
      <c r="A2258" s="1">
        <v>45364.0</v>
      </c>
      <c r="B2258" s="2" t="s">
        <v>2213</v>
      </c>
      <c r="C2258" s="2" t="s">
        <v>72</v>
      </c>
      <c r="D2258" s="1">
        <v>16229.0</v>
      </c>
      <c r="E2258" s="2" t="s">
        <v>22</v>
      </c>
      <c r="F2258" s="2">
        <v>209.0</v>
      </c>
      <c r="G2258" s="2" t="s">
        <v>28</v>
      </c>
      <c r="H2258" s="2" t="s">
        <v>29</v>
      </c>
      <c r="I2258" s="2" t="s">
        <v>25</v>
      </c>
      <c r="J2258" s="2" t="str">
        <f t="array" ref="J2258">XLOOKUP('Transaction Data'!$G2258,Product_Code,Biscuit_Brand)</f>
        <v>Shortbread</v>
      </c>
      <c r="K2258" s="2">
        <f t="array" ref="K2258">XLOOKUP('Transaction Data'!$G2258,Product_Code,Cost)</f>
        <v>10</v>
      </c>
      <c r="L2258" s="2">
        <f t="array" ref="L2258">XLOOKUP('Transaction Data'!$G2258,Product_Code,Unit_Price)</f>
        <v>45</v>
      </c>
      <c r="M2258" s="3">
        <f>'Transaction Data'!$F2258*'Transaction Data'!$K2258</f>
        <v>2090</v>
      </c>
      <c r="N2258" s="3">
        <f>'Transaction Data'!$F2258*'Transaction Data'!$L2258</f>
        <v>9405</v>
      </c>
      <c r="O2258" s="3">
        <f>'Transaction Data'!$N2258-'Transaction Data'!$M2258</f>
        <v>7315</v>
      </c>
      <c r="P2258" s="2">
        <f>DATEDIF('Transaction Data'!$D2258,'Transaction Data'!$A2258,"y")</f>
        <v>79</v>
      </c>
      <c r="Q2258" s="2" t="str">
        <f>FLOOR('Transaction Data'!$P2258,15)&amp;"-"&amp;FLOOR('Transaction Data'!$P2258,15)+14</f>
        <v>75-89</v>
      </c>
      <c r="R2258" s="2" t="str">
        <f>IF('Transaction Data'!$L2258&lt;=10,"Less Expensive","Expensive")</f>
        <v>Expensive</v>
      </c>
      <c r="S2258" s="4">
        <f>WEEKDAY('Transaction Data'!$A2258)</f>
        <v>4</v>
      </c>
      <c r="T2258" s="2" t="str">
        <f>IF(WEEKDAY('Transaction Data'!$A2258,2)&lt;6,"Weekday","Weekend")</f>
        <v>Weekday</v>
      </c>
    </row>
    <row r="2259" ht="15.75" customHeight="1">
      <c r="A2259" s="1">
        <v>45384.0</v>
      </c>
      <c r="B2259" s="2" t="s">
        <v>2214</v>
      </c>
      <c r="C2259" s="2" t="s">
        <v>21</v>
      </c>
      <c r="D2259" s="1">
        <v>24857.0</v>
      </c>
      <c r="E2259" s="2" t="s">
        <v>22</v>
      </c>
      <c r="F2259" s="2">
        <v>140.0</v>
      </c>
      <c r="G2259" s="2" t="s">
        <v>28</v>
      </c>
      <c r="H2259" s="2" t="s">
        <v>29</v>
      </c>
      <c r="I2259" s="2" t="s">
        <v>25</v>
      </c>
      <c r="J2259" s="2" t="str">
        <f t="array" ref="J2259">XLOOKUP('Transaction Data'!$G2259,Product_Code,Biscuit_Brand)</f>
        <v>Shortbread</v>
      </c>
      <c r="K2259" s="2">
        <f t="array" ref="K2259">XLOOKUP('Transaction Data'!$G2259,Product_Code,Cost)</f>
        <v>10</v>
      </c>
      <c r="L2259" s="2">
        <f t="array" ref="L2259">XLOOKUP('Transaction Data'!$G2259,Product_Code,Unit_Price)</f>
        <v>45</v>
      </c>
      <c r="M2259" s="3">
        <f>'Transaction Data'!$F2259*'Transaction Data'!$K2259</f>
        <v>1400</v>
      </c>
      <c r="N2259" s="3">
        <f>'Transaction Data'!$F2259*'Transaction Data'!$L2259</f>
        <v>6300</v>
      </c>
      <c r="O2259" s="3">
        <f>'Transaction Data'!$N2259-'Transaction Data'!$M2259</f>
        <v>4900</v>
      </c>
      <c r="P2259" s="2">
        <f>DATEDIF('Transaction Data'!$D2259,'Transaction Data'!$A2259,"y")</f>
        <v>56</v>
      </c>
      <c r="Q2259" s="2" t="str">
        <f>FLOOR('Transaction Data'!$P2259,15)&amp;"-"&amp;FLOOR('Transaction Data'!$P2259,15)+14</f>
        <v>45-59</v>
      </c>
      <c r="R2259" s="2" t="str">
        <f>IF('Transaction Data'!$L2259&lt;=10,"Less Expensive","Expensive")</f>
        <v>Expensive</v>
      </c>
      <c r="S2259" s="4">
        <f>WEEKDAY('Transaction Data'!$A2259)</f>
        <v>3</v>
      </c>
      <c r="T2259" s="2" t="str">
        <f>IF(WEEKDAY('Transaction Data'!$A2259,2)&lt;6,"Weekday","Weekend")</f>
        <v>Weekday</v>
      </c>
    </row>
    <row r="2260" ht="15.75" customHeight="1">
      <c r="A2260" s="1">
        <v>45302.0</v>
      </c>
      <c r="B2260" s="2" t="s">
        <v>2215</v>
      </c>
      <c r="C2260" s="2" t="s">
        <v>32</v>
      </c>
      <c r="D2260" s="1">
        <v>17484.0</v>
      </c>
      <c r="E2260" s="2" t="s">
        <v>27</v>
      </c>
      <c r="F2260" s="2">
        <v>312.0</v>
      </c>
      <c r="G2260" s="2" t="s">
        <v>57</v>
      </c>
      <c r="H2260" s="2" t="s">
        <v>34</v>
      </c>
      <c r="I2260" s="2" t="s">
        <v>25</v>
      </c>
      <c r="J2260" s="2" t="str">
        <f t="array" ref="J2260">XLOOKUP('Transaction Data'!$G2260,Product_Code,Biscuit_Brand)</f>
        <v>Oatmeal Cookies</v>
      </c>
      <c r="K2260" s="2">
        <f t="array" ref="K2260">XLOOKUP('Transaction Data'!$G2260,Product_Code,Cost)</f>
        <v>19</v>
      </c>
      <c r="L2260" s="2">
        <f t="array" ref="L2260">XLOOKUP('Transaction Data'!$G2260,Product_Code,Unit_Price)</f>
        <v>23</v>
      </c>
      <c r="M2260" s="3">
        <f>'Transaction Data'!$F2260*'Transaction Data'!$K2260</f>
        <v>5928</v>
      </c>
      <c r="N2260" s="3">
        <f>'Transaction Data'!$F2260*'Transaction Data'!$L2260</f>
        <v>7176</v>
      </c>
      <c r="O2260" s="3">
        <f>'Transaction Data'!$N2260-'Transaction Data'!$M2260</f>
        <v>1248</v>
      </c>
      <c r="P2260" s="2">
        <f>DATEDIF('Transaction Data'!$D2260,'Transaction Data'!$A2260,"y")</f>
        <v>76</v>
      </c>
      <c r="Q2260" s="2" t="str">
        <f>FLOOR('Transaction Data'!$P2260,15)&amp;"-"&amp;FLOOR('Transaction Data'!$P2260,15)+14</f>
        <v>75-89</v>
      </c>
      <c r="R2260" s="2" t="str">
        <f>IF('Transaction Data'!$L2260&lt;=10,"Less Expensive","Expensive")</f>
        <v>Expensive</v>
      </c>
      <c r="S2260" s="4">
        <f>WEEKDAY('Transaction Data'!$A2260)</f>
        <v>5</v>
      </c>
      <c r="T2260" s="2" t="str">
        <f>IF(WEEKDAY('Transaction Data'!$A2260,2)&lt;6,"Weekday","Weekend")</f>
        <v>Weekday</v>
      </c>
    </row>
    <row r="2261" ht="15.75" customHeight="1">
      <c r="A2261" s="1">
        <v>45433.0</v>
      </c>
      <c r="B2261" s="2" t="s">
        <v>2216</v>
      </c>
      <c r="C2261" s="2" t="s">
        <v>69</v>
      </c>
      <c r="D2261" s="1">
        <v>29542.0</v>
      </c>
      <c r="E2261" s="2" t="s">
        <v>27</v>
      </c>
      <c r="F2261" s="2">
        <v>286.0</v>
      </c>
      <c r="G2261" s="2" t="s">
        <v>60</v>
      </c>
      <c r="H2261" s="2" t="s">
        <v>24</v>
      </c>
      <c r="I2261" s="2" t="s">
        <v>25</v>
      </c>
      <c r="J2261" s="2" t="str">
        <f t="array" ref="J2261">XLOOKUP('Transaction Data'!$G2261,Product_Code,Biscuit_Brand)</f>
        <v>Peanut Butter Bites</v>
      </c>
      <c r="K2261" s="2">
        <f t="array" ref="K2261">XLOOKUP('Transaction Data'!$G2261,Product_Code,Cost)</f>
        <v>5</v>
      </c>
      <c r="L2261" s="2">
        <f t="array" ref="L2261">XLOOKUP('Transaction Data'!$G2261,Product_Code,Unit_Price)</f>
        <v>7</v>
      </c>
      <c r="M2261" s="3">
        <f>'Transaction Data'!$F2261*'Transaction Data'!$K2261</f>
        <v>1430</v>
      </c>
      <c r="N2261" s="3">
        <f>'Transaction Data'!$F2261*'Transaction Data'!$L2261</f>
        <v>2002</v>
      </c>
      <c r="O2261" s="3">
        <f>'Transaction Data'!$N2261-'Transaction Data'!$M2261</f>
        <v>572</v>
      </c>
      <c r="P2261" s="2">
        <f>DATEDIF('Transaction Data'!$D2261,'Transaction Data'!$A2261,"y")</f>
        <v>43</v>
      </c>
      <c r="Q2261" s="2" t="str">
        <f>FLOOR('Transaction Data'!$P2261,15)&amp;"-"&amp;FLOOR('Transaction Data'!$P2261,15)+14</f>
        <v>30-44</v>
      </c>
      <c r="R2261" s="2" t="str">
        <f>IF('Transaction Data'!$L2261&lt;=10,"Less Expensive","Expensive")</f>
        <v>Less Expensive</v>
      </c>
      <c r="S2261" s="4">
        <f>WEEKDAY('Transaction Data'!$A2261)</f>
        <v>3</v>
      </c>
      <c r="T2261" s="2" t="str">
        <f>IF(WEEKDAY('Transaction Data'!$A2261,2)&lt;6,"Weekday","Weekend")</f>
        <v>Weekday</v>
      </c>
    </row>
    <row r="2262" ht="15.75" customHeight="1">
      <c r="A2262" s="1">
        <v>45362.0</v>
      </c>
      <c r="B2262" s="2" t="s">
        <v>2217</v>
      </c>
      <c r="C2262" s="2" t="s">
        <v>41</v>
      </c>
      <c r="D2262" s="1">
        <v>18011.0</v>
      </c>
      <c r="E2262" s="2" t="s">
        <v>22</v>
      </c>
      <c r="F2262" s="2">
        <v>249.0</v>
      </c>
      <c r="G2262" s="2" t="s">
        <v>28</v>
      </c>
      <c r="H2262" s="2" t="s">
        <v>42</v>
      </c>
      <c r="I2262" s="2" t="s">
        <v>25</v>
      </c>
      <c r="J2262" s="2" t="str">
        <f t="array" ref="J2262">XLOOKUP('Transaction Data'!$G2262,Product_Code,Biscuit_Brand)</f>
        <v>Shortbread</v>
      </c>
      <c r="K2262" s="2">
        <f t="array" ref="K2262">XLOOKUP('Transaction Data'!$G2262,Product_Code,Cost)</f>
        <v>10</v>
      </c>
      <c r="L2262" s="2">
        <f t="array" ref="L2262">XLOOKUP('Transaction Data'!$G2262,Product_Code,Unit_Price)</f>
        <v>45</v>
      </c>
      <c r="M2262" s="3">
        <f>'Transaction Data'!$F2262*'Transaction Data'!$K2262</f>
        <v>2490</v>
      </c>
      <c r="N2262" s="3">
        <f>'Transaction Data'!$F2262*'Transaction Data'!$L2262</f>
        <v>11205</v>
      </c>
      <c r="O2262" s="3">
        <f>'Transaction Data'!$N2262-'Transaction Data'!$M2262</f>
        <v>8715</v>
      </c>
      <c r="P2262" s="2">
        <f>DATEDIF('Transaction Data'!$D2262,'Transaction Data'!$A2262,"y")</f>
        <v>74</v>
      </c>
      <c r="Q2262" s="2" t="str">
        <f>FLOOR('Transaction Data'!$P2262,15)&amp;"-"&amp;FLOOR('Transaction Data'!$P2262,15)+14</f>
        <v>60-74</v>
      </c>
      <c r="R2262" s="2" t="str">
        <f>IF('Transaction Data'!$L2262&lt;=10,"Less Expensive","Expensive")</f>
        <v>Expensive</v>
      </c>
      <c r="S2262" s="4">
        <f>WEEKDAY('Transaction Data'!$A2262)</f>
        <v>2</v>
      </c>
      <c r="T2262" s="2" t="str">
        <f>IF(WEEKDAY('Transaction Data'!$A2262,2)&lt;6,"Weekday","Weekend")</f>
        <v>Weekday</v>
      </c>
    </row>
    <row r="2263" ht="15.75" customHeight="1">
      <c r="A2263" s="1">
        <v>45395.0</v>
      </c>
      <c r="B2263" s="2" t="s">
        <v>2218</v>
      </c>
      <c r="C2263" s="2" t="s">
        <v>78</v>
      </c>
      <c r="D2263" s="1">
        <v>28922.0</v>
      </c>
      <c r="E2263" s="2" t="s">
        <v>37</v>
      </c>
      <c r="F2263" s="2">
        <v>288.0</v>
      </c>
      <c r="G2263" s="2" t="s">
        <v>38</v>
      </c>
      <c r="H2263" s="2" t="s">
        <v>45</v>
      </c>
      <c r="I2263" s="2" t="s">
        <v>25</v>
      </c>
      <c r="J2263" s="2" t="str">
        <f t="array" ref="J2263">XLOOKUP('Transaction Data'!$G2263,Product_Code,Biscuit_Brand)</f>
        <v>Ginger Snaps</v>
      </c>
      <c r="K2263" s="2">
        <f t="array" ref="K2263">XLOOKUP('Transaction Data'!$G2263,Product_Code,Cost)</f>
        <v>14</v>
      </c>
      <c r="L2263" s="2">
        <f t="array" ref="L2263">XLOOKUP('Transaction Data'!$G2263,Product_Code,Unit_Price)</f>
        <v>28</v>
      </c>
      <c r="M2263" s="3">
        <f>'Transaction Data'!$F2263*'Transaction Data'!$K2263</f>
        <v>4032</v>
      </c>
      <c r="N2263" s="3">
        <f>'Transaction Data'!$F2263*'Transaction Data'!$L2263</f>
        <v>8064</v>
      </c>
      <c r="O2263" s="3">
        <f>'Transaction Data'!$N2263-'Transaction Data'!$M2263</f>
        <v>4032</v>
      </c>
      <c r="P2263" s="2">
        <f>DATEDIF('Transaction Data'!$D2263,'Transaction Data'!$A2263,"y")</f>
        <v>45</v>
      </c>
      <c r="Q2263" s="2" t="str">
        <f>FLOOR('Transaction Data'!$P2263,15)&amp;"-"&amp;FLOOR('Transaction Data'!$P2263,15)+14</f>
        <v>45-59</v>
      </c>
      <c r="R2263" s="2" t="str">
        <f>IF('Transaction Data'!$L2263&lt;=10,"Less Expensive","Expensive")</f>
        <v>Expensive</v>
      </c>
      <c r="S2263" s="4">
        <f>WEEKDAY('Transaction Data'!$A2263)</f>
        <v>7</v>
      </c>
      <c r="T2263" s="2" t="str">
        <f>IF(WEEKDAY('Transaction Data'!$A2263,2)&lt;6,"Weekday","Weekend")</f>
        <v>Weekend</v>
      </c>
    </row>
    <row r="2264" ht="15.75" customHeight="1">
      <c r="A2264" s="1">
        <v>45297.0</v>
      </c>
      <c r="B2264" s="2" t="s">
        <v>2219</v>
      </c>
      <c r="C2264" s="2" t="s">
        <v>47</v>
      </c>
      <c r="D2264" s="1">
        <v>23159.0</v>
      </c>
      <c r="E2264" s="2" t="s">
        <v>63</v>
      </c>
      <c r="F2264" s="2">
        <v>74.0</v>
      </c>
      <c r="G2264" s="2" t="s">
        <v>33</v>
      </c>
      <c r="H2264" s="2" t="s">
        <v>24</v>
      </c>
      <c r="I2264" s="2" t="s">
        <v>25</v>
      </c>
      <c r="J2264" s="2" t="str">
        <f t="array" ref="J2264">XLOOKUP('Transaction Data'!$G2264,Product_Code,Biscuit_Brand)</f>
        <v>Caramel Biscuits</v>
      </c>
      <c r="K2264" s="2">
        <f t="array" ref="K2264">XLOOKUP('Transaction Data'!$G2264,Product_Code,Cost)</f>
        <v>18</v>
      </c>
      <c r="L2264" s="2">
        <f t="array" ref="L2264">XLOOKUP('Transaction Data'!$G2264,Product_Code,Unit_Price)</f>
        <v>22</v>
      </c>
      <c r="M2264" s="3">
        <f>'Transaction Data'!$F2264*'Transaction Data'!$K2264</f>
        <v>1332</v>
      </c>
      <c r="N2264" s="3">
        <f>'Transaction Data'!$F2264*'Transaction Data'!$L2264</f>
        <v>1628</v>
      </c>
      <c r="O2264" s="3">
        <f>'Transaction Data'!$N2264-'Transaction Data'!$M2264</f>
        <v>296</v>
      </c>
      <c r="P2264" s="2">
        <f>DATEDIF('Transaction Data'!$D2264,'Transaction Data'!$A2264,"y")</f>
        <v>60</v>
      </c>
      <c r="Q2264" s="2" t="str">
        <f>FLOOR('Transaction Data'!$P2264,15)&amp;"-"&amp;FLOOR('Transaction Data'!$P2264,15)+14</f>
        <v>60-74</v>
      </c>
      <c r="R2264" s="2" t="str">
        <f>IF('Transaction Data'!$L2264&lt;=10,"Less Expensive","Expensive")</f>
        <v>Expensive</v>
      </c>
      <c r="S2264" s="4">
        <f>WEEKDAY('Transaction Data'!$A2264)</f>
        <v>7</v>
      </c>
      <c r="T2264" s="2" t="str">
        <f>IF(WEEKDAY('Transaction Data'!$A2264,2)&lt;6,"Weekday","Weekend")</f>
        <v>Weekend</v>
      </c>
    </row>
    <row r="2265" ht="15.75" customHeight="1">
      <c r="A2265" s="1">
        <v>45384.0</v>
      </c>
      <c r="B2265" s="2" t="s">
        <v>2220</v>
      </c>
      <c r="C2265" s="2" t="s">
        <v>69</v>
      </c>
      <c r="D2265" s="1">
        <v>33866.0</v>
      </c>
      <c r="E2265" s="2" t="s">
        <v>22</v>
      </c>
      <c r="F2265" s="2">
        <v>330.0</v>
      </c>
      <c r="G2265" s="2" t="s">
        <v>28</v>
      </c>
      <c r="H2265" s="2" t="s">
        <v>29</v>
      </c>
      <c r="I2265" s="2" t="s">
        <v>25</v>
      </c>
      <c r="J2265" s="2" t="str">
        <f t="array" ref="J2265">XLOOKUP('Transaction Data'!$G2265,Product_Code,Biscuit_Brand)</f>
        <v>Shortbread</v>
      </c>
      <c r="K2265" s="2">
        <f t="array" ref="K2265">XLOOKUP('Transaction Data'!$G2265,Product_Code,Cost)</f>
        <v>10</v>
      </c>
      <c r="L2265" s="2">
        <f t="array" ref="L2265">XLOOKUP('Transaction Data'!$G2265,Product_Code,Unit_Price)</f>
        <v>45</v>
      </c>
      <c r="M2265" s="3">
        <f>'Transaction Data'!$F2265*'Transaction Data'!$K2265</f>
        <v>3300</v>
      </c>
      <c r="N2265" s="3">
        <f>'Transaction Data'!$F2265*'Transaction Data'!$L2265</f>
        <v>14850</v>
      </c>
      <c r="O2265" s="3">
        <f>'Transaction Data'!$N2265-'Transaction Data'!$M2265</f>
        <v>11550</v>
      </c>
      <c r="P2265" s="2">
        <f>DATEDIF('Transaction Data'!$D2265,'Transaction Data'!$A2265,"y")</f>
        <v>31</v>
      </c>
      <c r="Q2265" s="2" t="str">
        <f>FLOOR('Transaction Data'!$P2265,15)&amp;"-"&amp;FLOOR('Transaction Data'!$P2265,15)+14</f>
        <v>30-44</v>
      </c>
      <c r="R2265" s="2" t="str">
        <f>IF('Transaction Data'!$L2265&lt;=10,"Less Expensive","Expensive")</f>
        <v>Expensive</v>
      </c>
      <c r="S2265" s="4">
        <f>WEEKDAY('Transaction Data'!$A2265)</f>
        <v>3</v>
      </c>
      <c r="T2265" s="2" t="str">
        <f>IF(WEEKDAY('Transaction Data'!$A2265,2)&lt;6,"Weekday","Weekend")</f>
        <v>Weekday</v>
      </c>
    </row>
    <row r="2266" ht="15.75" customHeight="1">
      <c r="A2266" s="1">
        <v>45302.0</v>
      </c>
      <c r="B2266" s="2" t="s">
        <v>2221</v>
      </c>
      <c r="C2266" s="2" t="s">
        <v>72</v>
      </c>
      <c r="D2266" s="1">
        <v>27679.0</v>
      </c>
      <c r="E2266" s="2" t="s">
        <v>22</v>
      </c>
      <c r="F2266" s="2">
        <v>371.0</v>
      </c>
      <c r="G2266" s="2" t="s">
        <v>55</v>
      </c>
      <c r="H2266" s="2" t="s">
        <v>42</v>
      </c>
      <c r="I2266" s="2" t="s">
        <v>25</v>
      </c>
      <c r="J2266" s="2" t="str">
        <f t="array" ref="J2266">XLOOKUP('Transaction Data'!$G2266,Product_Code,Biscuit_Brand)</f>
        <v>Vanilla Wafers</v>
      </c>
      <c r="K2266" s="2">
        <f t="array" ref="K2266">XLOOKUP('Transaction Data'!$G2266,Product_Code,Cost)</f>
        <v>18</v>
      </c>
      <c r="L2266" s="2">
        <f t="array" ref="L2266">XLOOKUP('Transaction Data'!$G2266,Product_Code,Unit_Price)</f>
        <v>36</v>
      </c>
      <c r="M2266" s="3">
        <f>'Transaction Data'!$F2266*'Transaction Data'!$K2266</f>
        <v>6678</v>
      </c>
      <c r="N2266" s="3">
        <f>'Transaction Data'!$F2266*'Transaction Data'!$L2266</f>
        <v>13356</v>
      </c>
      <c r="O2266" s="3">
        <f>'Transaction Data'!$N2266-'Transaction Data'!$M2266</f>
        <v>6678</v>
      </c>
      <c r="P2266" s="2">
        <f>DATEDIF('Transaction Data'!$D2266,'Transaction Data'!$A2266,"y")</f>
        <v>48</v>
      </c>
      <c r="Q2266" s="2" t="str">
        <f>FLOOR('Transaction Data'!$P2266,15)&amp;"-"&amp;FLOOR('Transaction Data'!$P2266,15)+14</f>
        <v>45-59</v>
      </c>
      <c r="R2266" s="2" t="str">
        <f>IF('Transaction Data'!$L2266&lt;=10,"Less Expensive","Expensive")</f>
        <v>Expensive</v>
      </c>
      <c r="S2266" s="4">
        <f>WEEKDAY('Transaction Data'!$A2266)</f>
        <v>5</v>
      </c>
      <c r="T2266" s="2" t="str">
        <f>IF(WEEKDAY('Transaction Data'!$A2266,2)&lt;6,"Weekday","Weekend")</f>
        <v>Weekday</v>
      </c>
    </row>
    <row r="2267" ht="15.75" customHeight="1">
      <c r="A2267" s="1">
        <v>45399.0</v>
      </c>
      <c r="B2267" s="2" t="s">
        <v>2222</v>
      </c>
      <c r="C2267" s="2" t="s">
        <v>69</v>
      </c>
      <c r="D2267" s="1">
        <v>29767.0</v>
      </c>
      <c r="E2267" s="2" t="s">
        <v>22</v>
      </c>
      <c r="F2267" s="2">
        <v>261.0</v>
      </c>
      <c r="G2267" s="2" t="s">
        <v>48</v>
      </c>
      <c r="H2267" s="2" t="s">
        <v>45</v>
      </c>
      <c r="I2267" s="2" t="s">
        <v>25</v>
      </c>
      <c r="J2267" s="2" t="str">
        <f t="array" ref="J2267">XLOOKUP('Transaction Data'!$G2267,Product_Code,Biscuit_Brand)</f>
        <v>Lemon Crisps</v>
      </c>
      <c r="K2267" s="2">
        <f t="array" ref="K2267">XLOOKUP('Transaction Data'!$G2267,Product_Code,Cost)</f>
        <v>7</v>
      </c>
      <c r="L2267" s="2">
        <f t="array" ref="L2267">XLOOKUP('Transaction Data'!$G2267,Product_Code,Unit_Price)</f>
        <v>9</v>
      </c>
      <c r="M2267" s="3">
        <f>'Transaction Data'!$F2267*'Transaction Data'!$K2267</f>
        <v>1827</v>
      </c>
      <c r="N2267" s="3">
        <f>'Transaction Data'!$F2267*'Transaction Data'!$L2267</f>
        <v>2349</v>
      </c>
      <c r="O2267" s="3">
        <f>'Transaction Data'!$N2267-'Transaction Data'!$M2267</f>
        <v>522</v>
      </c>
      <c r="P2267" s="2">
        <f>DATEDIF('Transaction Data'!$D2267,'Transaction Data'!$A2267,"y")</f>
        <v>42</v>
      </c>
      <c r="Q2267" s="2" t="str">
        <f>FLOOR('Transaction Data'!$P2267,15)&amp;"-"&amp;FLOOR('Transaction Data'!$P2267,15)+14</f>
        <v>30-44</v>
      </c>
      <c r="R2267" s="2" t="str">
        <f>IF('Transaction Data'!$L2267&lt;=10,"Less Expensive","Expensive")</f>
        <v>Less Expensive</v>
      </c>
      <c r="S2267" s="4">
        <f>WEEKDAY('Transaction Data'!$A2267)</f>
        <v>4</v>
      </c>
      <c r="T2267" s="2" t="str">
        <f>IF(WEEKDAY('Transaction Data'!$A2267,2)&lt;6,"Weekday","Weekend")</f>
        <v>Weekday</v>
      </c>
    </row>
    <row r="2268" ht="15.75" customHeight="1">
      <c r="A2268" s="1">
        <v>45327.0</v>
      </c>
      <c r="B2268" s="2" t="s">
        <v>2223</v>
      </c>
      <c r="C2268" s="2" t="s">
        <v>78</v>
      </c>
      <c r="D2268" s="1">
        <v>18571.0</v>
      </c>
      <c r="E2268" s="2" t="s">
        <v>63</v>
      </c>
      <c r="F2268" s="2">
        <v>316.0</v>
      </c>
      <c r="G2268" s="2" t="s">
        <v>55</v>
      </c>
      <c r="H2268" s="2" t="s">
        <v>24</v>
      </c>
      <c r="I2268" s="2" t="s">
        <v>25</v>
      </c>
      <c r="J2268" s="2" t="str">
        <f t="array" ref="J2268">XLOOKUP('Transaction Data'!$G2268,Product_Code,Biscuit_Brand)</f>
        <v>Vanilla Wafers</v>
      </c>
      <c r="K2268" s="2">
        <f t="array" ref="K2268">XLOOKUP('Transaction Data'!$G2268,Product_Code,Cost)</f>
        <v>18</v>
      </c>
      <c r="L2268" s="2">
        <f t="array" ref="L2268">XLOOKUP('Transaction Data'!$G2268,Product_Code,Unit_Price)</f>
        <v>36</v>
      </c>
      <c r="M2268" s="3">
        <f>'Transaction Data'!$F2268*'Transaction Data'!$K2268</f>
        <v>5688</v>
      </c>
      <c r="N2268" s="3">
        <f>'Transaction Data'!$F2268*'Transaction Data'!$L2268</f>
        <v>11376</v>
      </c>
      <c r="O2268" s="3">
        <f>'Transaction Data'!$N2268-'Transaction Data'!$M2268</f>
        <v>5688</v>
      </c>
      <c r="P2268" s="2">
        <f>DATEDIF('Transaction Data'!$D2268,'Transaction Data'!$A2268,"y")</f>
        <v>73</v>
      </c>
      <c r="Q2268" s="2" t="str">
        <f>FLOOR('Transaction Data'!$P2268,15)&amp;"-"&amp;FLOOR('Transaction Data'!$P2268,15)+14</f>
        <v>60-74</v>
      </c>
      <c r="R2268" s="2" t="str">
        <f>IF('Transaction Data'!$L2268&lt;=10,"Less Expensive","Expensive")</f>
        <v>Expensive</v>
      </c>
      <c r="S2268" s="4">
        <f>WEEKDAY('Transaction Data'!$A2268)</f>
        <v>2</v>
      </c>
      <c r="T2268" s="2" t="str">
        <f>IF(WEEKDAY('Transaction Data'!$A2268,2)&lt;6,"Weekday","Weekend")</f>
        <v>Weekday</v>
      </c>
    </row>
    <row r="2269" ht="15.75" customHeight="1">
      <c r="A2269" s="1">
        <v>45488.0</v>
      </c>
      <c r="B2269" s="2" t="s">
        <v>2224</v>
      </c>
      <c r="C2269" s="2" t="s">
        <v>69</v>
      </c>
      <c r="D2269" s="1">
        <v>34002.0</v>
      </c>
      <c r="E2269" s="2" t="s">
        <v>27</v>
      </c>
      <c r="F2269" s="2">
        <v>17.0</v>
      </c>
      <c r="G2269" s="2" t="s">
        <v>33</v>
      </c>
      <c r="H2269" s="2" t="s">
        <v>29</v>
      </c>
      <c r="I2269" s="2" t="s">
        <v>30</v>
      </c>
      <c r="J2269" s="2" t="str">
        <f t="array" ref="J2269">XLOOKUP('Transaction Data'!$G2269,Product_Code,Biscuit_Brand)</f>
        <v>Caramel Biscuits</v>
      </c>
      <c r="K2269" s="2">
        <f t="array" ref="K2269">XLOOKUP('Transaction Data'!$G2269,Product_Code,Cost)</f>
        <v>18</v>
      </c>
      <c r="L2269" s="2">
        <f t="array" ref="L2269">XLOOKUP('Transaction Data'!$G2269,Product_Code,Unit_Price)</f>
        <v>22</v>
      </c>
      <c r="M2269" s="3">
        <f>'Transaction Data'!$F2269*'Transaction Data'!$K2269</f>
        <v>306</v>
      </c>
      <c r="N2269" s="3">
        <f>'Transaction Data'!$F2269*'Transaction Data'!$L2269</f>
        <v>374</v>
      </c>
      <c r="O2269" s="3">
        <f>'Transaction Data'!$N2269-'Transaction Data'!$M2269</f>
        <v>68</v>
      </c>
      <c r="P2269" s="2">
        <f>DATEDIF('Transaction Data'!$D2269,'Transaction Data'!$A2269,"y")</f>
        <v>31</v>
      </c>
      <c r="Q2269" s="2" t="str">
        <f>FLOOR('Transaction Data'!$P2269,15)&amp;"-"&amp;FLOOR('Transaction Data'!$P2269,15)+14</f>
        <v>30-44</v>
      </c>
      <c r="R2269" s="2" t="str">
        <f>IF('Transaction Data'!$L2269&lt;=10,"Less Expensive","Expensive")</f>
        <v>Expensive</v>
      </c>
      <c r="S2269" s="4">
        <f>WEEKDAY('Transaction Data'!$A2269)</f>
        <v>2</v>
      </c>
      <c r="T2269" s="2" t="str">
        <f>IF(WEEKDAY('Transaction Data'!$A2269,2)&lt;6,"Weekday","Weekend")</f>
        <v>Weekday</v>
      </c>
    </row>
    <row r="2270" ht="15.75" customHeight="1">
      <c r="A2270" s="1">
        <v>45494.0</v>
      </c>
      <c r="B2270" s="2" t="s">
        <v>2225</v>
      </c>
      <c r="C2270" s="2" t="s">
        <v>21</v>
      </c>
      <c r="D2270" s="1">
        <v>34691.0</v>
      </c>
      <c r="E2270" s="2" t="s">
        <v>63</v>
      </c>
      <c r="F2270" s="2">
        <v>349.0</v>
      </c>
      <c r="G2270" s="2" t="s">
        <v>61</v>
      </c>
      <c r="H2270" s="2" t="s">
        <v>29</v>
      </c>
      <c r="I2270" s="2" t="s">
        <v>25</v>
      </c>
      <c r="J2270" s="2" t="str">
        <f t="array" ref="J2270">XLOOKUP('Transaction Data'!$G2270,Product_Code,Biscuit_Brand)</f>
        <v>Choco Delight</v>
      </c>
      <c r="K2270" s="2">
        <f t="array" ref="K2270">XLOOKUP('Transaction Data'!$G2270,Product_Code,Cost)</f>
        <v>3</v>
      </c>
      <c r="L2270" s="2">
        <f t="array" ref="L2270">XLOOKUP('Transaction Data'!$G2270,Product_Code,Unit_Price)</f>
        <v>5</v>
      </c>
      <c r="M2270" s="3">
        <f>'Transaction Data'!$F2270*'Transaction Data'!$K2270</f>
        <v>1047</v>
      </c>
      <c r="N2270" s="3">
        <f>'Transaction Data'!$F2270*'Transaction Data'!$L2270</f>
        <v>1745</v>
      </c>
      <c r="O2270" s="3">
        <f>'Transaction Data'!$N2270-'Transaction Data'!$M2270</f>
        <v>698</v>
      </c>
      <c r="P2270" s="2">
        <f>DATEDIF('Transaction Data'!$D2270,'Transaction Data'!$A2270,"y")</f>
        <v>29</v>
      </c>
      <c r="Q2270" s="2" t="str">
        <f>FLOOR('Transaction Data'!$P2270,15)&amp;"-"&amp;FLOOR('Transaction Data'!$P2270,15)+14</f>
        <v>15-29</v>
      </c>
      <c r="R2270" s="2" t="str">
        <f>IF('Transaction Data'!$L2270&lt;=10,"Less Expensive","Expensive")</f>
        <v>Less Expensive</v>
      </c>
      <c r="S2270" s="4">
        <f>WEEKDAY('Transaction Data'!$A2270)</f>
        <v>1</v>
      </c>
      <c r="T2270" s="2" t="str">
        <f>IF(WEEKDAY('Transaction Data'!$A2270,2)&lt;6,"Weekday","Weekend")</f>
        <v>Weekend</v>
      </c>
    </row>
    <row r="2271" ht="15.75" customHeight="1">
      <c r="A2271" s="1">
        <v>45346.0</v>
      </c>
      <c r="B2271" s="2" t="s">
        <v>2226</v>
      </c>
      <c r="C2271" s="2" t="s">
        <v>41</v>
      </c>
      <c r="D2271" s="1">
        <v>32761.0</v>
      </c>
      <c r="E2271" s="2" t="s">
        <v>22</v>
      </c>
      <c r="F2271" s="2">
        <v>149.0</v>
      </c>
      <c r="G2271" s="2" t="s">
        <v>57</v>
      </c>
      <c r="H2271" s="2" t="s">
        <v>34</v>
      </c>
      <c r="I2271" s="2" t="s">
        <v>25</v>
      </c>
      <c r="J2271" s="2" t="str">
        <f t="array" ref="J2271">XLOOKUP('Transaction Data'!$G2271,Product_Code,Biscuit_Brand)</f>
        <v>Oatmeal Cookies</v>
      </c>
      <c r="K2271" s="2">
        <f t="array" ref="K2271">XLOOKUP('Transaction Data'!$G2271,Product_Code,Cost)</f>
        <v>19</v>
      </c>
      <c r="L2271" s="2">
        <f t="array" ref="L2271">XLOOKUP('Transaction Data'!$G2271,Product_Code,Unit_Price)</f>
        <v>23</v>
      </c>
      <c r="M2271" s="3">
        <f>'Transaction Data'!$F2271*'Transaction Data'!$K2271</f>
        <v>2831</v>
      </c>
      <c r="N2271" s="3">
        <f>'Transaction Data'!$F2271*'Transaction Data'!$L2271</f>
        <v>3427</v>
      </c>
      <c r="O2271" s="3">
        <f>'Transaction Data'!$N2271-'Transaction Data'!$M2271</f>
        <v>596</v>
      </c>
      <c r="P2271" s="2">
        <f>DATEDIF('Transaction Data'!$D2271,'Transaction Data'!$A2271,"y")</f>
        <v>34</v>
      </c>
      <c r="Q2271" s="2" t="str">
        <f>FLOOR('Transaction Data'!$P2271,15)&amp;"-"&amp;FLOOR('Transaction Data'!$P2271,15)+14</f>
        <v>30-44</v>
      </c>
      <c r="R2271" s="2" t="str">
        <f>IF('Transaction Data'!$L2271&lt;=10,"Less Expensive","Expensive")</f>
        <v>Expensive</v>
      </c>
      <c r="S2271" s="4">
        <f>WEEKDAY('Transaction Data'!$A2271)</f>
        <v>7</v>
      </c>
      <c r="T2271" s="2" t="str">
        <f>IF(WEEKDAY('Transaction Data'!$A2271,2)&lt;6,"Weekday","Weekend")</f>
        <v>Weekend</v>
      </c>
    </row>
    <row r="2272" ht="15.75" customHeight="1">
      <c r="A2272" s="1">
        <v>45345.0</v>
      </c>
      <c r="B2272" s="2" t="s">
        <v>2227</v>
      </c>
      <c r="C2272" s="2" t="s">
        <v>72</v>
      </c>
      <c r="D2272" s="1">
        <v>36020.0</v>
      </c>
      <c r="E2272" s="2" t="s">
        <v>37</v>
      </c>
      <c r="F2272" s="2">
        <v>95.0</v>
      </c>
      <c r="G2272" s="2" t="s">
        <v>48</v>
      </c>
      <c r="H2272" s="2" t="s">
        <v>24</v>
      </c>
      <c r="I2272" s="2" t="s">
        <v>25</v>
      </c>
      <c r="J2272" s="2" t="str">
        <f t="array" ref="J2272">XLOOKUP('Transaction Data'!$G2272,Product_Code,Biscuit_Brand)</f>
        <v>Lemon Crisps</v>
      </c>
      <c r="K2272" s="2">
        <f t="array" ref="K2272">XLOOKUP('Transaction Data'!$G2272,Product_Code,Cost)</f>
        <v>7</v>
      </c>
      <c r="L2272" s="2">
        <f t="array" ref="L2272">XLOOKUP('Transaction Data'!$G2272,Product_Code,Unit_Price)</f>
        <v>9</v>
      </c>
      <c r="M2272" s="3">
        <f>'Transaction Data'!$F2272*'Transaction Data'!$K2272</f>
        <v>665</v>
      </c>
      <c r="N2272" s="3">
        <f>'Transaction Data'!$F2272*'Transaction Data'!$L2272</f>
        <v>855</v>
      </c>
      <c r="O2272" s="3">
        <f>'Transaction Data'!$N2272-'Transaction Data'!$M2272</f>
        <v>190</v>
      </c>
      <c r="P2272" s="2">
        <f>DATEDIF('Transaction Data'!$D2272,'Transaction Data'!$A2272,"y")</f>
        <v>25</v>
      </c>
      <c r="Q2272" s="2" t="str">
        <f>FLOOR('Transaction Data'!$P2272,15)&amp;"-"&amp;FLOOR('Transaction Data'!$P2272,15)+14</f>
        <v>15-29</v>
      </c>
      <c r="R2272" s="2" t="str">
        <f>IF('Transaction Data'!$L2272&lt;=10,"Less Expensive","Expensive")</f>
        <v>Less Expensive</v>
      </c>
      <c r="S2272" s="4">
        <f>WEEKDAY('Transaction Data'!$A2272)</f>
        <v>6</v>
      </c>
      <c r="T2272" s="2" t="str">
        <f>IF(WEEKDAY('Transaction Data'!$A2272,2)&lt;6,"Weekday","Weekend")</f>
        <v>Weekday</v>
      </c>
    </row>
    <row r="2273" ht="15.75" customHeight="1">
      <c r="A2273" s="1">
        <v>45396.0</v>
      </c>
      <c r="B2273" s="2" t="s">
        <v>2228</v>
      </c>
      <c r="C2273" s="2" t="s">
        <v>72</v>
      </c>
      <c r="D2273" s="1">
        <v>16238.0</v>
      </c>
      <c r="E2273" s="2" t="s">
        <v>22</v>
      </c>
      <c r="F2273" s="2">
        <v>72.0</v>
      </c>
      <c r="G2273" s="2" t="s">
        <v>38</v>
      </c>
      <c r="H2273" s="2" t="s">
        <v>42</v>
      </c>
      <c r="I2273" s="2" t="s">
        <v>25</v>
      </c>
      <c r="J2273" s="2" t="str">
        <f t="array" ref="J2273">XLOOKUP('Transaction Data'!$G2273,Product_Code,Biscuit_Brand)</f>
        <v>Ginger Snaps</v>
      </c>
      <c r="K2273" s="2">
        <f t="array" ref="K2273">XLOOKUP('Transaction Data'!$G2273,Product_Code,Cost)</f>
        <v>14</v>
      </c>
      <c r="L2273" s="2">
        <f t="array" ref="L2273">XLOOKUP('Transaction Data'!$G2273,Product_Code,Unit_Price)</f>
        <v>28</v>
      </c>
      <c r="M2273" s="3">
        <f>'Transaction Data'!$F2273*'Transaction Data'!$K2273</f>
        <v>1008</v>
      </c>
      <c r="N2273" s="3">
        <f>'Transaction Data'!$F2273*'Transaction Data'!$L2273</f>
        <v>2016</v>
      </c>
      <c r="O2273" s="3">
        <f>'Transaction Data'!$N2273-'Transaction Data'!$M2273</f>
        <v>1008</v>
      </c>
      <c r="P2273" s="2">
        <f>DATEDIF('Transaction Data'!$D2273,'Transaction Data'!$A2273,"y")</f>
        <v>79</v>
      </c>
      <c r="Q2273" s="2" t="str">
        <f>FLOOR('Transaction Data'!$P2273,15)&amp;"-"&amp;FLOOR('Transaction Data'!$P2273,15)+14</f>
        <v>75-89</v>
      </c>
      <c r="R2273" s="2" t="str">
        <f>IF('Transaction Data'!$L2273&lt;=10,"Less Expensive","Expensive")</f>
        <v>Expensive</v>
      </c>
      <c r="S2273" s="4">
        <f>WEEKDAY('Transaction Data'!$A2273)</f>
        <v>1</v>
      </c>
      <c r="T2273" s="2" t="str">
        <f>IF(WEEKDAY('Transaction Data'!$A2273,2)&lt;6,"Weekday","Weekend")</f>
        <v>Weekend</v>
      </c>
    </row>
    <row r="2274" ht="15.75" customHeight="1">
      <c r="A2274" s="1">
        <v>45388.0</v>
      </c>
      <c r="B2274" s="2" t="s">
        <v>2229</v>
      </c>
      <c r="C2274" s="2" t="s">
        <v>32</v>
      </c>
      <c r="D2274" s="1">
        <v>30221.0</v>
      </c>
      <c r="E2274" s="2" t="s">
        <v>63</v>
      </c>
      <c r="F2274" s="2">
        <v>362.0</v>
      </c>
      <c r="G2274" s="2" t="s">
        <v>28</v>
      </c>
      <c r="H2274" s="2" t="s">
        <v>45</v>
      </c>
      <c r="I2274" s="2" t="s">
        <v>25</v>
      </c>
      <c r="J2274" s="2" t="str">
        <f t="array" ref="J2274">XLOOKUP('Transaction Data'!$G2274,Product_Code,Biscuit_Brand)</f>
        <v>Shortbread</v>
      </c>
      <c r="K2274" s="2">
        <f t="array" ref="K2274">XLOOKUP('Transaction Data'!$G2274,Product_Code,Cost)</f>
        <v>10</v>
      </c>
      <c r="L2274" s="2">
        <f t="array" ref="L2274">XLOOKUP('Transaction Data'!$G2274,Product_Code,Unit_Price)</f>
        <v>45</v>
      </c>
      <c r="M2274" s="3">
        <f>'Transaction Data'!$F2274*'Transaction Data'!$K2274</f>
        <v>3620</v>
      </c>
      <c r="N2274" s="3">
        <f>'Transaction Data'!$F2274*'Transaction Data'!$L2274</f>
        <v>16290</v>
      </c>
      <c r="O2274" s="3">
        <f>'Transaction Data'!$N2274-'Transaction Data'!$M2274</f>
        <v>12670</v>
      </c>
      <c r="P2274" s="2">
        <f>DATEDIF('Transaction Data'!$D2274,'Transaction Data'!$A2274,"y")</f>
        <v>41</v>
      </c>
      <c r="Q2274" s="2" t="str">
        <f>FLOOR('Transaction Data'!$P2274,15)&amp;"-"&amp;FLOOR('Transaction Data'!$P2274,15)+14</f>
        <v>30-44</v>
      </c>
      <c r="R2274" s="2" t="str">
        <f>IF('Transaction Data'!$L2274&lt;=10,"Less Expensive","Expensive")</f>
        <v>Expensive</v>
      </c>
      <c r="S2274" s="4">
        <f>WEEKDAY('Transaction Data'!$A2274)</f>
        <v>7</v>
      </c>
      <c r="T2274" s="2" t="str">
        <f>IF(WEEKDAY('Transaction Data'!$A2274,2)&lt;6,"Weekday","Weekend")</f>
        <v>Weekend</v>
      </c>
    </row>
    <row r="2275" ht="15.75" customHeight="1">
      <c r="A2275" s="1">
        <v>45366.0</v>
      </c>
      <c r="B2275" s="2" t="s">
        <v>2230</v>
      </c>
      <c r="C2275" s="2" t="s">
        <v>41</v>
      </c>
      <c r="D2275" s="1">
        <v>17330.0</v>
      </c>
      <c r="E2275" s="2" t="s">
        <v>22</v>
      </c>
      <c r="F2275" s="2">
        <v>65.0</v>
      </c>
      <c r="G2275" s="2" t="s">
        <v>28</v>
      </c>
      <c r="H2275" s="2" t="s">
        <v>24</v>
      </c>
      <c r="I2275" s="2" t="s">
        <v>25</v>
      </c>
      <c r="J2275" s="2" t="str">
        <f t="array" ref="J2275">XLOOKUP('Transaction Data'!$G2275,Product_Code,Biscuit_Brand)</f>
        <v>Shortbread</v>
      </c>
      <c r="K2275" s="2">
        <f t="array" ref="K2275">XLOOKUP('Transaction Data'!$G2275,Product_Code,Cost)</f>
        <v>10</v>
      </c>
      <c r="L2275" s="2">
        <f t="array" ref="L2275">XLOOKUP('Transaction Data'!$G2275,Product_Code,Unit_Price)</f>
        <v>45</v>
      </c>
      <c r="M2275" s="3">
        <f>'Transaction Data'!$F2275*'Transaction Data'!$K2275</f>
        <v>650</v>
      </c>
      <c r="N2275" s="3">
        <f>'Transaction Data'!$F2275*'Transaction Data'!$L2275</f>
        <v>2925</v>
      </c>
      <c r="O2275" s="3">
        <f>'Transaction Data'!$N2275-'Transaction Data'!$M2275</f>
        <v>2275</v>
      </c>
      <c r="P2275" s="2">
        <f>DATEDIF('Transaction Data'!$D2275,'Transaction Data'!$A2275,"y")</f>
        <v>76</v>
      </c>
      <c r="Q2275" s="2" t="str">
        <f>FLOOR('Transaction Data'!$P2275,15)&amp;"-"&amp;FLOOR('Transaction Data'!$P2275,15)+14</f>
        <v>75-89</v>
      </c>
      <c r="R2275" s="2" t="str">
        <f>IF('Transaction Data'!$L2275&lt;=10,"Less Expensive","Expensive")</f>
        <v>Expensive</v>
      </c>
      <c r="S2275" s="4">
        <f>WEEKDAY('Transaction Data'!$A2275)</f>
        <v>6</v>
      </c>
      <c r="T2275" s="2" t="str">
        <f>IF(WEEKDAY('Transaction Data'!$A2275,2)&lt;6,"Weekday","Weekend")</f>
        <v>Weekday</v>
      </c>
    </row>
    <row r="2276" ht="15.75" customHeight="1">
      <c r="A2276" s="1">
        <v>45361.0</v>
      </c>
      <c r="B2276" s="2" t="s">
        <v>2231</v>
      </c>
      <c r="C2276" s="2" t="s">
        <v>41</v>
      </c>
      <c r="D2276" s="1">
        <v>24713.0</v>
      </c>
      <c r="E2276" s="2" t="s">
        <v>37</v>
      </c>
      <c r="F2276" s="2">
        <v>54.0</v>
      </c>
      <c r="G2276" s="2" t="s">
        <v>57</v>
      </c>
      <c r="H2276" s="2" t="s">
        <v>29</v>
      </c>
      <c r="I2276" s="2" t="s">
        <v>25</v>
      </c>
      <c r="J2276" s="2" t="str">
        <f t="array" ref="J2276">XLOOKUP('Transaction Data'!$G2276,Product_Code,Biscuit_Brand)</f>
        <v>Oatmeal Cookies</v>
      </c>
      <c r="K2276" s="2">
        <f t="array" ref="K2276">XLOOKUP('Transaction Data'!$G2276,Product_Code,Cost)</f>
        <v>19</v>
      </c>
      <c r="L2276" s="2">
        <f t="array" ref="L2276">XLOOKUP('Transaction Data'!$G2276,Product_Code,Unit_Price)</f>
        <v>23</v>
      </c>
      <c r="M2276" s="3">
        <f>'Transaction Data'!$F2276*'Transaction Data'!$K2276</f>
        <v>1026</v>
      </c>
      <c r="N2276" s="3">
        <f>'Transaction Data'!$F2276*'Transaction Data'!$L2276</f>
        <v>1242</v>
      </c>
      <c r="O2276" s="3">
        <f>'Transaction Data'!$N2276-'Transaction Data'!$M2276</f>
        <v>216</v>
      </c>
      <c r="P2276" s="2">
        <f>DATEDIF('Transaction Data'!$D2276,'Transaction Data'!$A2276,"y")</f>
        <v>56</v>
      </c>
      <c r="Q2276" s="2" t="str">
        <f>FLOOR('Transaction Data'!$P2276,15)&amp;"-"&amp;FLOOR('Transaction Data'!$P2276,15)+14</f>
        <v>45-59</v>
      </c>
      <c r="R2276" s="2" t="str">
        <f>IF('Transaction Data'!$L2276&lt;=10,"Less Expensive","Expensive")</f>
        <v>Expensive</v>
      </c>
      <c r="S2276" s="4">
        <f>WEEKDAY('Transaction Data'!$A2276)</f>
        <v>1</v>
      </c>
      <c r="T2276" s="2" t="str">
        <f>IF(WEEKDAY('Transaction Data'!$A2276,2)&lt;6,"Weekday","Weekend")</f>
        <v>Weekend</v>
      </c>
    </row>
    <row r="2277" ht="15.75" customHeight="1">
      <c r="A2277" s="1">
        <v>45495.0</v>
      </c>
      <c r="B2277" s="2" t="s">
        <v>2232</v>
      </c>
      <c r="C2277" s="2" t="s">
        <v>54</v>
      </c>
      <c r="D2277" s="1">
        <v>17430.0</v>
      </c>
      <c r="E2277" s="2" t="s">
        <v>63</v>
      </c>
      <c r="F2277" s="2">
        <v>27.0</v>
      </c>
      <c r="G2277" s="2" t="s">
        <v>60</v>
      </c>
      <c r="H2277" s="2" t="s">
        <v>42</v>
      </c>
      <c r="I2277" s="2" t="s">
        <v>25</v>
      </c>
      <c r="J2277" s="2" t="str">
        <f t="array" ref="J2277">XLOOKUP('Transaction Data'!$G2277,Product_Code,Biscuit_Brand)</f>
        <v>Peanut Butter Bites</v>
      </c>
      <c r="K2277" s="2">
        <f t="array" ref="K2277">XLOOKUP('Transaction Data'!$G2277,Product_Code,Cost)</f>
        <v>5</v>
      </c>
      <c r="L2277" s="2">
        <f t="array" ref="L2277">XLOOKUP('Transaction Data'!$G2277,Product_Code,Unit_Price)</f>
        <v>7</v>
      </c>
      <c r="M2277" s="3">
        <f>'Transaction Data'!$F2277*'Transaction Data'!$K2277</f>
        <v>135</v>
      </c>
      <c r="N2277" s="3">
        <f>'Transaction Data'!$F2277*'Transaction Data'!$L2277</f>
        <v>189</v>
      </c>
      <c r="O2277" s="3">
        <f>'Transaction Data'!$N2277-'Transaction Data'!$M2277</f>
        <v>54</v>
      </c>
      <c r="P2277" s="2">
        <f>DATEDIF('Transaction Data'!$D2277,'Transaction Data'!$A2277,"y")</f>
        <v>76</v>
      </c>
      <c r="Q2277" s="2" t="str">
        <f>FLOOR('Transaction Data'!$P2277,15)&amp;"-"&amp;FLOOR('Transaction Data'!$P2277,15)+14</f>
        <v>75-89</v>
      </c>
      <c r="R2277" s="2" t="str">
        <f>IF('Transaction Data'!$L2277&lt;=10,"Less Expensive","Expensive")</f>
        <v>Less Expensive</v>
      </c>
      <c r="S2277" s="4">
        <f>WEEKDAY('Transaction Data'!$A2277)</f>
        <v>2</v>
      </c>
      <c r="T2277" s="2" t="str">
        <f>IF(WEEKDAY('Transaction Data'!$A2277,2)&lt;6,"Weekday","Weekend")</f>
        <v>Weekday</v>
      </c>
    </row>
    <row r="2278" ht="15.75" customHeight="1">
      <c r="A2278" s="1">
        <v>45302.0</v>
      </c>
      <c r="B2278" s="2" t="s">
        <v>2233</v>
      </c>
      <c r="C2278" s="2" t="s">
        <v>21</v>
      </c>
      <c r="D2278" s="1">
        <v>29951.0</v>
      </c>
      <c r="E2278" s="2" t="s">
        <v>63</v>
      </c>
      <c r="F2278" s="2">
        <v>323.0</v>
      </c>
      <c r="G2278" s="2" t="s">
        <v>33</v>
      </c>
      <c r="H2278" s="2" t="s">
        <v>45</v>
      </c>
      <c r="I2278" s="2" t="s">
        <v>25</v>
      </c>
      <c r="J2278" s="2" t="str">
        <f t="array" ref="J2278">XLOOKUP('Transaction Data'!$G2278,Product_Code,Biscuit_Brand)</f>
        <v>Caramel Biscuits</v>
      </c>
      <c r="K2278" s="2">
        <f t="array" ref="K2278">XLOOKUP('Transaction Data'!$G2278,Product_Code,Cost)</f>
        <v>18</v>
      </c>
      <c r="L2278" s="2">
        <f t="array" ref="L2278">XLOOKUP('Transaction Data'!$G2278,Product_Code,Unit_Price)</f>
        <v>22</v>
      </c>
      <c r="M2278" s="3">
        <f>'Transaction Data'!$F2278*'Transaction Data'!$K2278</f>
        <v>5814</v>
      </c>
      <c r="N2278" s="3">
        <f>'Transaction Data'!$F2278*'Transaction Data'!$L2278</f>
        <v>7106</v>
      </c>
      <c r="O2278" s="3">
        <f>'Transaction Data'!$N2278-'Transaction Data'!$M2278</f>
        <v>1292</v>
      </c>
      <c r="P2278" s="2">
        <f>DATEDIF('Transaction Data'!$D2278,'Transaction Data'!$A2278,"y")</f>
        <v>42</v>
      </c>
      <c r="Q2278" s="2" t="str">
        <f>FLOOR('Transaction Data'!$P2278,15)&amp;"-"&amp;FLOOR('Transaction Data'!$P2278,15)+14</f>
        <v>30-44</v>
      </c>
      <c r="R2278" s="2" t="str">
        <f>IF('Transaction Data'!$L2278&lt;=10,"Less Expensive","Expensive")</f>
        <v>Expensive</v>
      </c>
      <c r="S2278" s="4">
        <f>WEEKDAY('Transaction Data'!$A2278)</f>
        <v>5</v>
      </c>
      <c r="T2278" s="2" t="str">
        <f>IF(WEEKDAY('Transaction Data'!$A2278,2)&lt;6,"Weekday","Weekend")</f>
        <v>Weekday</v>
      </c>
    </row>
    <row r="2279" ht="15.75" customHeight="1">
      <c r="A2279" s="1">
        <v>45379.0</v>
      </c>
      <c r="B2279" s="2" t="s">
        <v>2234</v>
      </c>
      <c r="C2279" s="2" t="s">
        <v>21</v>
      </c>
      <c r="D2279" s="1">
        <v>35833.0</v>
      </c>
      <c r="E2279" s="2" t="s">
        <v>37</v>
      </c>
      <c r="F2279" s="2">
        <v>470.0</v>
      </c>
      <c r="G2279" s="2" t="s">
        <v>60</v>
      </c>
      <c r="H2279" s="2" t="s">
        <v>24</v>
      </c>
      <c r="I2279" s="2" t="s">
        <v>25</v>
      </c>
      <c r="J2279" s="2" t="str">
        <f t="array" ref="J2279">XLOOKUP('Transaction Data'!$G2279,Product_Code,Biscuit_Brand)</f>
        <v>Peanut Butter Bites</v>
      </c>
      <c r="K2279" s="2">
        <f t="array" ref="K2279">XLOOKUP('Transaction Data'!$G2279,Product_Code,Cost)</f>
        <v>5</v>
      </c>
      <c r="L2279" s="2">
        <f t="array" ref="L2279">XLOOKUP('Transaction Data'!$G2279,Product_Code,Unit_Price)</f>
        <v>7</v>
      </c>
      <c r="M2279" s="3">
        <f>'Transaction Data'!$F2279*'Transaction Data'!$K2279</f>
        <v>2350</v>
      </c>
      <c r="N2279" s="3">
        <f>'Transaction Data'!$F2279*'Transaction Data'!$L2279</f>
        <v>3290</v>
      </c>
      <c r="O2279" s="3">
        <f>'Transaction Data'!$N2279-'Transaction Data'!$M2279</f>
        <v>940</v>
      </c>
      <c r="P2279" s="2">
        <f>DATEDIF('Transaction Data'!$D2279,'Transaction Data'!$A2279,"y")</f>
        <v>26</v>
      </c>
      <c r="Q2279" s="2" t="str">
        <f>FLOOR('Transaction Data'!$P2279,15)&amp;"-"&amp;FLOOR('Transaction Data'!$P2279,15)+14</f>
        <v>15-29</v>
      </c>
      <c r="R2279" s="2" t="str">
        <f>IF('Transaction Data'!$L2279&lt;=10,"Less Expensive","Expensive")</f>
        <v>Less Expensive</v>
      </c>
      <c r="S2279" s="4">
        <f>WEEKDAY('Transaction Data'!$A2279)</f>
        <v>5</v>
      </c>
      <c r="T2279" s="2" t="str">
        <f>IF(WEEKDAY('Transaction Data'!$A2279,2)&lt;6,"Weekday","Weekend")</f>
        <v>Weekday</v>
      </c>
    </row>
    <row r="2280" ht="15.75" customHeight="1">
      <c r="A2280" s="1">
        <v>45426.0</v>
      </c>
      <c r="B2280" s="2" t="s">
        <v>2235</v>
      </c>
      <c r="C2280" s="2" t="s">
        <v>54</v>
      </c>
      <c r="D2280" s="1">
        <v>33233.0</v>
      </c>
      <c r="E2280" s="2" t="s">
        <v>22</v>
      </c>
      <c r="F2280" s="2">
        <v>330.0</v>
      </c>
      <c r="G2280" s="2" t="s">
        <v>44</v>
      </c>
      <c r="H2280" s="2" t="s">
        <v>29</v>
      </c>
      <c r="I2280" s="2" t="s">
        <v>25</v>
      </c>
      <c r="J2280" s="2" t="str">
        <f t="array" ref="J2280">XLOOKUP('Transaction Data'!$G2280,Product_Code,Biscuit_Brand)</f>
        <v>Butter Crunch</v>
      </c>
      <c r="K2280" s="2">
        <f t="array" ref="K2280">XLOOKUP('Transaction Data'!$G2280,Product_Code,Cost)</f>
        <v>10</v>
      </c>
      <c r="L2280" s="2">
        <f t="array" ref="L2280">XLOOKUP('Transaction Data'!$G2280,Product_Code,Unit_Price)</f>
        <v>11</v>
      </c>
      <c r="M2280" s="3">
        <f>'Transaction Data'!$F2280*'Transaction Data'!$K2280</f>
        <v>3300</v>
      </c>
      <c r="N2280" s="3">
        <f>'Transaction Data'!$F2280*'Transaction Data'!$L2280</f>
        <v>3630</v>
      </c>
      <c r="O2280" s="3">
        <f>'Transaction Data'!$N2280-'Transaction Data'!$M2280</f>
        <v>330</v>
      </c>
      <c r="P2280" s="2">
        <f>DATEDIF('Transaction Data'!$D2280,'Transaction Data'!$A2280,"y")</f>
        <v>33</v>
      </c>
      <c r="Q2280" s="2" t="str">
        <f>FLOOR('Transaction Data'!$P2280,15)&amp;"-"&amp;FLOOR('Transaction Data'!$P2280,15)+14</f>
        <v>30-44</v>
      </c>
      <c r="R2280" s="2" t="str">
        <f>IF('Transaction Data'!$L2280&lt;=10,"Less Expensive","Expensive")</f>
        <v>Expensive</v>
      </c>
      <c r="S2280" s="4">
        <f>WEEKDAY('Transaction Data'!$A2280)</f>
        <v>3</v>
      </c>
      <c r="T2280" s="2" t="str">
        <f>IF(WEEKDAY('Transaction Data'!$A2280,2)&lt;6,"Weekday","Weekend")</f>
        <v>Weekday</v>
      </c>
    </row>
    <row r="2281" ht="15.75" customHeight="1">
      <c r="A2281" s="1">
        <v>45468.0</v>
      </c>
      <c r="B2281" s="2" t="s">
        <v>2236</v>
      </c>
      <c r="C2281" s="2" t="s">
        <v>65</v>
      </c>
      <c r="D2281" s="1">
        <v>35512.0</v>
      </c>
      <c r="E2281" s="2" t="s">
        <v>27</v>
      </c>
      <c r="F2281" s="2">
        <v>181.0</v>
      </c>
      <c r="G2281" s="2" t="s">
        <v>23</v>
      </c>
      <c r="H2281" s="2" t="s">
        <v>29</v>
      </c>
      <c r="I2281" s="2" t="s">
        <v>25</v>
      </c>
      <c r="J2281" s="2" t="str">
        <f t="array" ref="J2281">XLOOKUP('Transaction Data'!$G2281,Product_Code,Biscuit_Brand)</f>
        <v>Cinnamon Swirls</v>
      </c>
      <c r="K2281" s="2">
        <f t="array" ref="K2281">XLOOKUP('Transaction Data'!$G2281,Product_Code,Cost)</f>
        <v>10</v>
      </c>
      <c r="L2281" s="2">
        <f t="array" ref="L2281">XLOOKUP('Transaction Data'!$G2281,Product_Code,Unit_Price)</f>
        <v>14</v>
      </c>
      <c r="M2281" s="3">
        <f>'Transaction Data'!$F2281*'Transaction Data'!$K2281</f>
        <v>1810</v>
      </c>
      <c r="N2281" s="3">
        <f>'Transaction Data'!$F2281*'Transaction Data'!$L2281</f>
        <v>2534</v>
      </c>
      <c r="O2281" s="3">
        <f>'Transaction Data'!$N2281-'Transaction Data'!$M2281</f>
        <v>724</v>
      </c>
      <c r="P2281" s="2">
        <f>DATEDIF('Transaction Data'!$D2281,'Transaction Data'!$A2281,"y")</f>
        <v>27</v>
      </c>
      <c r="Q2281" s="2" t="str">
        <f>FLOOR('Transaction Data'!$P2281,15)&amp;"-"&amp;FLOOR('Transaction Data'!$P2281,15)+14</f>
        <v>15-29</v>
      </c>
      <c r="R2281" s="2" t="str">
        <f>IF('Transaction Data'!$L2281&lt;=10,"Less Expensive","Expensive")</f>
        <v>Expensive</v>
      </c>
      <c r="S2281" s="4">
        <f>WEEKDAY('Transaction Data'!$A2281)</f>
        <v>3</v>
      </c>
      <c r="T2281" s="2" t="str">
        <f>IF(WEEKDAY('Transaction Data'!$A2281,2)&lt;6,"Weekday","Weekend")</f>
        <v>Weekday</v>
      </c>
    </row>
    <row r="2282" ht="15.75" customHeight="1">
      <c r="A2282" s="1">
        <v>45408.0</v>
      </c>
      <c r="B2282" s="2" t="s">
        <v>2237</v>
      </c>
      <c r="C2282" s="2" t="s">
        <v>54</v>
      </c>
      <c r="D2282" s="1">
        <v>24886.0</v>
      </c>
      <c r="E2282" s="2" t="s">
        <v>22</v>
      </c>
      <c r="F2282" s="2">
        <v>71.0</v>
      </c>
      <c r="G2282" s="2" t="s">
        <v>33</v>
      </c>
      <c r="H2282" s="2" t="s">
        <v>34</v>
      </c>
      <c r="I2282" s="2" t="s">
        <v>25</v>
      </c>
      <c r="J2282" s="2" t="str">
        <f t="array" ref="J2282">XLOOKUP('Transaction Data'!$G2282,Product_Code,Biscuit_Brand)</f>
        <v>Caramel Biscuits</v>
      </c>
      <c r="K2282" s="2">
        <f t="array" ref="K2282">XLOOKUP('Transaction Data'!$G2282,Product_Code,Cost)</f>
        <v>18</v>
      </c>
      <c r="L2282" s="2">
        <f t="array" ref="L2282">XLOOKUP('Transaction Data'!$G2282,Product_Code,Unit_Price)</f>
        <v>22</v>
      </c>
      <c r="M2282" s="3">
        <f>'Transaction Data'!$F2282*'Transaction Data'!$K2282</f>
        <v>1278</v>
      </c>
      <c r="N2282" s="3">
        <f>'Transaction Data'!$F2282*'Transaction Data'!$L2282</f>
        <v>1562</v>
      </c>
      <c r="O2282" s="3">
        <f>'Transaction Data'!$N2282-'Transaction Data'!$M2282</f>
        <v>284</v>
      </c>
      <c r="P2282" s="2">
        <f>DATEDIF('Transaction Data'!$D2282,'Transaction Data'!$A2282,"y")</f>
        <v>56</v>
      </c>
      <c r="Q2282" s="2" t="str">
        <f>FLOOR('Transaction Data'!$P2282,15)&amp;"-"&amp;FLOOR('Transaction Data'!$P2282,15)+14</f>
        <v>45-59</v>
      </c>
      <c r="R2282" s="2" t="str">
        <f>IF('Transaction Data'!$L2282&lt;=10,"Less Expensive","Expensive")</f>
        <v>Expensive</v>
      </c>
      <c r="S2282" s="4">
        <f>WEEKDAY('Transaction Data'!$A2282)</f>
        <v>6</v>
      </c>
      <c r="T2282" s="2" t="str">
        <f>IF(WEEKDAY('Transaction Data'!$A2282,2)&lt;6,"Weekday","Weekend")</f>
        <v>Weekday</v>
      </c>
    </row>
    <row r="2283" ht="15.75" customHeight="1">
      <c r="A2283" s="1">
        <v>45300.0</v>
      </c>
      <c r="B2283" s="2" t="s">
        <v>2238</v>
      </c>
      <c r="C2283" s="2" t="s">
        <v>51</v>
      </c>
      <c r="D2283" s="1">
        <v>23946.0</v>
      </c>
      <c r="E2283" s="2" t="s">
        <v>27</v>
      </c>
      <c r="F2283" s="2">
        <v>455.0</v>
      </c>
      <c r="G2283" s="2" t="s">
        <v>57</v>
      </c>
      <c r="H2283" s="2" t="s">
        <v>24</v>
      </c>
      <c r="I2283" s="2" t="s">
        <v>25</v>
      </c>
      <c r="J2283" s="2" t="str">
        <f t="array" ref="J2283">XLOOKUP('Transaction Data'!$G2283,Product_Code,Biscuit_Brand)</f>
        <v>Oatmeal Cookies</v>
      </c>
      <c r="K2283" s="2">
        <f t="array" ref="K2283">XLOOKUP('Transaction Data'!$G2283,Product_Code,Cost)</f>
        <v>19</v>
      </c>
      <c r="L2283" s="2">
        <f t="array" ref="L2283">XLOOKUP('Transaction Data'!$G2283,Product_Code,Unit_Price)</f>
        <v>23</v>
      </c>
      <c r="M2283" s="3">
        <f>'Transaction Data'!$F2283*'Transaction Data'!$K2283</f>
        <v>8645</v>
      </c>
      <c r="N2283" s="3">
        <f>'Transaction Data'!$F2283*'Transaction Data'!$L2283</f>
        <v>10465</v>
      </c>
      <c r="O2283" s="3">
        <f>'Transaction Data'!$N2283-'Transaction Data'!$M2283</f>
        <v>1820</v>
      </c>
      <c r="P2283" s="2">
        <f>DATEDIF('Transaction Data'!$D2283,'Transaction Data'!$A2283,"y")</f>
        <v>58</v>
      </c>
      <c r="Q2283" s="2" t="str">
        <f>FLOOR('Transaction Data'!$P2283,15)&amp;"-"&amp;FLOOR('Transaction Data'!$P2283,15)+14</f>
        <v>45-59</v>
      </c>
      <c r="R2283" s="2" t="str">
        <f>IF('Transaction Data'!$L2283&lt;=10,"Less Expensive","Expensive")</f>
        <v>Expensive</v>
      </c>
      <c r="S2283" s="4">
        <f>WEEKDAY('Transaction Data'!$A2283)</f>
        <v>3</v>
      </c>
      <c r="T2283" s="2" t="str">
        <f>IF(WEEKDAY('Transaction Data'!$A2283,2)&lt;6,"Weekday","Weekend")</f>
        <v>Weekday</v>
      </c>
    </row>
    <row r="2284" ht="15.75" customHeight="1">
      <c r="A2284" s="1">
        <v>45345.0</v>
      </c>
      <c r="B2284" s="2" t="s">
        <v>2239</v>
      </c>
      <c r="C2284" s="2" t="s">
        <v>54</v>
      </c>
      <c r="D2284" s="1">
        <v>19046.0</v>
      </c>
      <c r="E2284" s="2" t="s">
        <v>37</v>
      </c>
      <c r="F2284" s="2">
        <v>449.0</v>
      </c>
      <c r="G2284" s="2" t="s">
        <v>44</v>
      </c>
      <c r="H2284" s="2" t="s">
        <v>42</v>
      </c>
      <c r="I2284" s="2" t="s">
        <v>25</v>
      </c>
      <c r="J2284" s="2" t="str">
        <f t="array" ref="J2284">XLOOKUP('Transaction Data'!$G2284,Product_Code,Biscuit_Brand)</f>
        <v>Butter Crunch</v>
      </c>
      <c r="K2284" s="2">
        <f t="array" ref="K2284">XLOOKUP('Transaction Data'!$G2284,Product_Code,Cost)</f>
        <v>10</v>
      </c>
      <c r="L2284" s="2">
        <f t="array" ref="L2284">XLOOKUP('Transaction Data'!$G2284,Product_Code,Unit_Price)</f>
        <v>11</v>
      </c>
      <c r="M2284" s="3">
        <f>'Transaction Data'!$F2284*'Transaction Data'!$K2284</f>
        <v>4490</v>
      </c>
      <c r="N2284" s="3">
        <f>'Transaction Data'!$F2284*'Transaction Data'!$L2284</f>
        <v>4939</v>
      </c>
      <c r="O2284" s="3">
        <f>'Transaction Data'!$N2284-'Transaction Data'!$M2284</f>
        <v>449</v>
      </c>
      <c r="P2284" s="2">
        <f>DATEDIF('Transaction Data'!$D2284,'Transaction Data'!$A2284,"y")</f>
        <v>72</v>
      </c>
      <c r="Q2284" s="2" t="str">
        <f>FLOOR('Transaction Data'!$P2284,15)&amp;"-"&amp;FLOOR('Transaction Data'!$P2284,15)+14</f>
        <v>60-74</v>
      </c>
      <c r="R2284" s="2" t="str">
        <f>IF('Transaction Data'!$L2284&lt;=10,"Less Expensive","Expensive")</f>
        <v>Expensive</v>
      </c>
      <c r="S2284" s="4">
        <f>WEEKDAY('Transaction Data'!$A2284)</f>
        <v>6</v>
      </c>
      <c r="T2284" s="2" t="str">
        <f>IF(WEEKDAY('Transaction Data'!$A2284,2)&lt;6,"Weekday","Weekend")</f>
        <v>Weekday</v>
      </c>
    </row>
    <row r="2285" ht="15.75" customHeight="1">
      <c r="A2285" s="1">
        <v>45343.0</v>
      </c>
      <c r="B2285" s="2" t="s">
        <v>2240</v>
      </c>
      <c r="C2285" s="2" t="s">
        <v>47</v>
      </c>
      <c r="D2285" s="1">
        <v>32126.0</v>
      </c>
      <c r="E2285" s="2" t="s">
        <v>37</v>
      </c>
      <c r="F2285" s="2">
        <v>366.0</v>
      </c>
      <c r="G2285" s="2" t="s">
        <v>44</v>
      </c>
      <c r="H2285" s="2" t="s">
        <v>45</v>
      </c>
      <c r="I2285" s="2" t="s">
        <v>25</v>
      </c>
      <c r="J2285" s="2" t="str">
        <f t="array" ref="J2285">XLOOKUP('Transaction Data'!$G2285,Product_Code,Biscuit_Brand)</f>
        <v>Butter Crunch</v>
      </c>
      <c r="K2285" s="2">
        <f t="array" ref="K2285">XLOOKUP('Transaction Data'!$G2285,Product_Code,Cost)</f>
        <v>10</v>
      </c>
      <c r="L2285" s="2">
        <f t="array" ref="L2285">XLOOKUP('Transaction Data'!$G2285,Product_Code,Unit_Price)</f>
        <v>11</v>
      </c>
      <c r="M2285" s="3">
        <f>'Transaction Data'!$F2285*'Transaction Data'!$K2285</f>
        <v>3660</v>
      </c>
      <c r="N2285" s="3">
        <f>'Transaction Data'!$F2285*'Transaction Data'!$L2285</f>
        <v>4026</v>
      </c>
      <c r="O2285" s="3">
        <f>'Transaction Data'!$N2285-'Transaction Data'!$M2285</f>
        <v>366</v>
      </c>
      <c r="P2285" s="2">
        <f>DATEDIF('Transaction Data'!$D2285,'Transaction Data'!$A2285,"y")</f>
        <v>36</v>
      </c>
      <c r="Q2285" s="2" t="str">
        <f>FLOOR('Transaction Data'!$P2285,15)&amp;"-"&amp;FLOOR('Transaction Data'!$P2285,15)+14</f>
        <v>30-44</v>
      </c>
      <c r="R2285" s="2" t="str">
        <f>IF('Transaction Data'!$L2285&lt;=10,"Less Expensive","Expensive")</f>
        <v>Expensive</v>
      </c>
      <c r="S2285" s="4">
        <f>WEEKDAY('Transaction Data'!$A2285)</f>
        <v>4</v>
      </c>
      <c r="T2285" s="2" t="str">
        <f>IF(WEEKDAY('Transaction Data'!$A2285,2)&lt;6,"Weekday","Weekend")</f>
        <v>Weekday</v>
      </c>
    </row>
    <row r="2286" ht="15.75" customHeight="1">
      <c r="A2286" s="1">
        <v>45371.0</v>
      </c>
      <c r="B2286" s="2" t="s">
        <v>765</v>
      </c>
      <c r="C2286" s="2" t="s">
        <v>47</v>
      </c>
      <c r="D2286" s="1">
        <v>34730.0</v>
      </c>
      <c r="E2286" s="2" t="s">
        <v>63</v>
      </c>
      <c r="F2286" s="2">
        <v>452.0</v>
      </c>
      <c r="G2286" s="2" t="s">
        <v>48</v>
      </c>
      <c r="H2286" s="2" t="s">
        <v>24</v>
      </c>
      <c r="I2286" s="2" t="s">
        <v>25</v>
      </c>
      <c r="J2286" s="2" t="str">
        <f t="array" ref="J2286">XLOOKUP('Transaction Data'!$G2286,Product_Code,Biscuit_Brand)</f>
        <v>Lemon Crisps</v>
      </c>
      <c r="K2286" s="2">
        <f t="array" ref="K2286">XLOOKUP('Transaction Data'!$G2286,Product_Code,Cost)</f>
        <v>7</v>
      </c>
      <c r="L2286" s="2">
        <f t="array" ref="L2286">XLOOKUP('Transaction Data'!$G2286,Product_Code,Unit_Price)</f>
        <v>9</v>
      </c>
      <c r="M2286" s="3">
        <f>'Transaction Data'!$F2286*'Transaction Data'!$K2286</f>
        <v>3164</v>
      </c>
      <c r="N2286" s="3">
        <f>'Transaction Data'!$F2286*'Transaction Data'!$L2286</f>
        <v>4068</v>
      </c>
      <c r="O2286" s="3">
        <f>'Transaction Data'!$N2286-'Transaction Data'!$M2286</f>
        <v>904</v>
      </c>
      <c r="P2286" s="2">
        <f>DATEDIF('Transaction Data'!$D2286,'Transaction Data'!$A2286,"y")</f>
        <v>29</v>
      </c>
      <c r="Q2286" s="2" t="str">
        <f>FLOOR('Transaction Data'!$P2286,15)&amp;"-"&amp;FLOOR('Transaction Data'!$P2286,15)+14</f>
        <v>15-29</v>
      </c>
      <c r="R2286" s="2" t="str">
        <f>IF('Transaction Data'!$L2286&lt;=10,"Less Expensive","Expensive")</f>
        <v>Less Expensive</v>
      </c>
      <c r="S2286" s="4">
        <f>WEEKDAY('Transaction Data'!$A2286)</f>
        <v>4</v>
      </c>
      <c r="T2286" s="2" t="str">
        <f>IF(WEEKDAY('Transaction Data'!$A2286,2)&lt;6,"Weekday","Weekend")</f>
        <v>Weekday</v>
      </c>
    </row>
    <row r="2287" ht="15.75" customHeight="1">
      <c r="A2287" s="1">
        <v>45495.0</v>
      </c>
      <c r="B2287" s="2" t="s">
        <v>2241</v>
      </c>
      <c r="C2287" s="2" t="s">
        <v>72</v>
      </c>
      <c r="D2287" s="1">
        <v>29617.0</v>
      </c>
      <c r="E2287" s="2" t="s">
        <v>37</v>
      </c>
      <c r="F2287" s="2">
        <v>42.0</v>
      </c>
      <c r="G2287" s="2" t="s">
        <v>44</v>
      </c>
      <c r="H2287" s="2" t="s">
        <v>29</v>
      </c>
      <c r="I2287" s="2" t="s">
        <v>25</v>
      </c>
      <c r="J2287" s="2" t="str">
        <f t="array" ref="J2287">XLOOKUP('Transaction Data'!$G2287,Product_Code,Biscuit_Brand)</f>
        <v>Butter Crunch</v>
      </c>
      <c r="K2287" s="2">
        <f t="array" ref="K2287">XLOOKUP('Transaction Data'!$G2287,Product_Code,Cost)</f>
        <v>10</v>
      </c>
      <c r="L2287" s="2">
        <f t="array" ref="L2287">XLOOKUP('Transaction Data'!$G2287,Product_Code,Unit_Price)</f>
        <v>11</v>
      </c>
      <c r="M2287" s="3">
        <f>'Transaction Data'!$F2287*'Transaction Data'!$K2287</f>
        <v>420</v>
      </c>
      <c r="N2287" s="3">
        <f>'Transaction Data'!$F2287*'Transaction Data'!$L2287</f>
        <v>462</v>
      </c>
      <c r="O2287" s="3">
        <f>'Transaction Data'!$N2287-'Transaction Data'!$M2287</f>
        <v>42</v>
      </c>
      <c r="P2287" s="2">
        <f>DATEDIF('Transaction Data'!$D2287,'Transaction Data'!$A2287,"y")</f>
        <v>43</v>
      </c>
      <c r="Q2287" s="2" t="str">
        <f>FLOOR('Transaction Data'!$P2287,15)&amp;"-"&amp;FLOOR('Transaction Data'!$P2287,15)+14</f>
        <v>30-44</v>
      </c>
      <c r="R2287" s="2" t="str">
        <f>IF('Transaction Data'!$L2287&lt;=10,"Less Expensive","Expensive")</f>
        <v>Expensive</v>
      </c>
      <c r="S2287" s="4">
        <f>WEEKDAY('Transaction Data'!$A2287)</f>
        <v>2</v>
      </c>
      <c r="T2287" s="2" t="str">
        <f>IF(WEEKDAY('Transaction Data'!$A2287,2)&lt;6,"Weekday","Weekend")</f>
        <v>Weekday</v>
      </c>
    </row>
    <row r="2288" ht="15.75" customHeight="1">
      <c r="A2288" s="1">
        <v>45453.0</v>
      </c>
      <c r="B2288" s="2" t="s">
        <v>2242</v>
      </c>
      <c r="C2288" s="2" t="s">
        <v>32</v>
      </c>
      <c r="D2288" s="1">
        <v>36004.0</v>
      </c>
      <c r="E2288" s="2" t="s">
        <v>22</v>
      </c>
      <c r="F2288" s="2">
        <v>261.0</v>
      </c>
      <c r="G2288" s="2" t="s">
        <v>38</v>
      </c>
      <c r="H2288" s="2" t="s">
        <v>42</v>
      </c>
      <c r="I2288" s="2" t="s">
        <v>25</v>
      </c>
      <c r="J2288" s="2" t="str">
        <f t="array" ref="J2288">XLOOKUP('Transaction Data'!$G2288,Product_Code,Biscuit_Brand)</f>
        <v>Ginger Snaps</v>
      </c>
      <c r="K2288" s="2">
        <f t="array" ref="K2288">XLOOKUP('Transaction Data'!$G2288,Product_Code,Cost)</f>
        <v>14</v>
      </c>
      <c r="L2288" s="2">
        <f t="array" ref="L2288">XLOOKUP('Transaction Data'!$G2288,Product_Code,Unit_Price)</f>
        <v>28</v>
      </c>
      <c r="M2288" s="3">
        <f>'Transaction Data'!$F2288*'Transaction Data'!$K2288</f>
        <v>3654</v>
      </c>
      <c r="N2288" s="3">
        <f>'Transaction Data'!$F2288*'Transaction Data'!$L2288</f>
        <v>7308</v>
      </c>
      <c r="O2288" s="3">
        <f>'Transaction Data'!$N2288-'Transaction Data'!$M2288</f>
        <v>3654</v>
      </c>
      <c r="P2288" s="2">
        <f>DATEDIF('Transaction Data'!$D2288,'Transaction Data'!$A2288,"y")</f>
        <v>25</v>
      </c>
      <c r="Q2288" s="2" t="str">
        <f>FLOOR('Transaction Data'!$P2288,15)&amp;"-"&amp;FLOOR('Transaction Data'!$P2288,15)+14</f>
        <v>15-29</v>
      </c>
      <c r="R2288" s="2" t="str">
        <f>IF('Transaction Data'!$L2288&lt;=10,"Less Expensive","Expensive")</f>
        <v>Expensive</v>
      </c>
      <c r="S2288" s="4">
        <f>WEEKDAY('Transaction Data'!$A2288)</f>
        <v>2</v>
      </c>
      <c r="T2288" s="2" t="str">
        <f>IF(WEEKDAY('Transaction Data'!$A2288,2)&lt;6,"Weekday","Weekend")</f>
        <v>Weekday</v>
      </c>
    </row>
    <row r="2289" ht="15.75" customHeight="1">
      <c r="A2289" s="1">
        <v>45408.0</v>
      </c>
      <c r="B2289" s="2" t="s">
        <v>2243</v>
      </c>
      <c r="C2289" s="2" t="s">
        <v>65</v>
      </c>
      <c r="D2289" s="1">
        <v>30470.0</v>
      </c>
      <c r="E2289" s="2" t="s">
        <v>63</v>
      </c>
      <c r="F2289" s="2">
        <v>388.0</v>
      </c>
      <c r="G2289" s="2" t="s">
        <v>55</v>
      </c>
      <c r="H2289" s="2" t="s">
        <v>45</v>
      </c>
      <c r="I2289" s="2" t="s">
        <v>25</v>
      </c>
      <c r="J2289" s="2" t="str">
        <f t="array" ref="J2289">XLOOKUP('Transaction Data'!$G2289,Product_Code,Biscuit_Brand)</f>
        <v>Vanilla Wafers</v>
      </c>
      <c r="K2289" s="2">
        <f t="array" ref="K2289">XLOOKUP('Transaction Data'!$G2289,Product_Code,Cost)</f>
        <v>18</v>
      </c>
      <c r="L2289" s="2">
        <f t="array" ref="L2289">XLOOKUP('Transaction Data'!$G2289,Product_Code,Unit_Price)</f>
        <v>36</v>
      </c>
      <c r="M2289" s="3">
        <f>'Transaction Data'!$F2289*'Transaction Data'!$K2289</f>
        <v>6984</v>
      </c>
      <c r="N2289" s="3">
        <f>'Transaction Data'!$F2289*'Transaction Data'!$L2289</f>
        <v>13968</v>
      </c>
      <c r="O2289" s="3">
        <f>'Transaction Data'!$N2289-'Transaction Data'!$M2289</f>
        <v>6984</v>
      </c>
      <c r="P2289" s="2">
        <f>DATEDIF('Transaction Data'!$D2289,'Transaction Data'!$A2289,"y")</f>
        <v>40</v>
      </c>
      <c r="Q2289" s="2" t="str">
        <f>FLOOR('Transaction Data'!$P2289,15)&amp;"-"&amp;FLOOR('Transaction Data'!$P2289,15)+14</f>
        <v>30-44</v>
      </c>
      <c r="R2289" s="2" t="str">
        <f>IF('Transaction Data'!$L2289&lt;=10,"Less Expensive","Expensive")</f>
        <v>Expensive</v>
      </c>
      <c r="S2289" s="4">
        <f>WEEKDAY('Transaction Data'!$A2289)</f>
        <v>6</v>
      </c>
      <c r="T2289" s="2" t="str">
        <f>IF(WEEKDAY('Transaction Data'!$A2289,2)&lt;6,"Weekday","Weekend")</f>
        <v>Weekday</v>
      </c>
    </row>
    <row r="2290" ht="15.75" customHeight="1">
      <c r="A2290" s="1">
        <v>45355.0</v>
      </c>
      <c r="B2290" s="2" t="s">
        <v>2244</v>
      </c>
      <c r="C2290" s="2" t="s">
        <v>41</v>
      </c>
      <c r="D2290" s="1">
        <v>33151.0</v>
      </c>
      <c r="E2290" s="2" t="s">
        <v>37</v>
      </c>
      <c r="F2290" s="2">
        <v>357.0</v>
      </c>
      <c r="G2290" s="2" t="s">
        <v>23</v>
      </c>
      <c r="H2290" s="2" t="s">
        <v>24</v>
      </c>
      <c r="I2290" s="2" t="s">
        <v>25</v>
      </c>
      <c r="J2290" s="2" t="str">
        <f t="array" ref="J2290">XLOOKUP('Transaction Data'!$G2290,Product_Code,Biscuit_Brand)</f>
        <v>Cinnamon Swirls</v>
      </c>
      <c r="K2290" s="2">
        <f t="array" ref="K2290">XLOOKUP('Transaction Data'!$G2290,Product_Code,Cost)</f>
        <v>10</v>
      </c>
      <c r="L2290" s="2">
        <f t="array" ref="L2290">XLOOKUP('Transaction Data'!$G2290,Product_Code,Unit_Price)</f>
        <v>14</v>
      </c>
      <c r="M2290" s="3">
        <f>'Transaction Data'!$F2290*'Transaction Data'!$K2290</f>
        <v>3570</v>
      </c>
      <c r="N2290" s="3">
        <f>'Transaction Data'!$F2290*'Transaction Data'!$L2290</f>
        <v>4998</v>
      </c>
      <c r="O2290" s="3">
        <f>'Transaction Data'!$N2290-'Transaction Data'!$M2290</f>
        <v>1428</v>
      </c>
      <c r="P2290" s="2">
        <f>DATEDIF('Transaction Data'!$D2290,'Transaction Data'!$A2290,"y")</f>
        <v>33</v>
      </c>
      <c r="Q2290" s="2" t="str">
        <f>FLOOR('Transaction Data'!$P2290,15)&amp;"-"&amp;FLOOR('Transaction Data'!$P2290,15)+14</f>
        <v>30-44</v>
      </c>
      <c r="R2290" s="2" t="str">
        <f>IF('Transaction Data'!$L2290&lt;=10,"Less Expensive","Expensive")</f>
        <v>Expensive</v>
      </c>
      <c r="S2290" s="4">
        <f>WEEKDAY('Transaction Data'!$A2290)</f>
        <v>2</v>
      </c>
      <c r="T2290" s="2" t="str">
        <f>IF(WEEKDAY('Transaction Data'!$A2290,2)&lt;6,"Weekday","Weekend")</f>
        <v>Weekday</v>
      </c>
    </row>
    <row r="2291" ht="15.75" customHeight="1">
      <c r="A2291" s="1">
        <v>45500.0</v>
      </c>
      <c r="B2291" s="2" t="s">
        <v>2245</v>
      </c>
      <c r="C2291" s="2" t="s">
        <v>51</v>
      </c>
      <c r="D2291" s="1">
        <v>23649.0</v>
      </c>
      <c r="E2291" s="2" t="s">
        <v>37</v>
      </c>
      <c r="F2291" s="2">
        <v>319.0</v>
      </c>
      <c r="G2291" s="2" t="s">
        <v>28</v>
      </c>
      <c r="H2291" s="2" t="s">
        <v>29</v>
      </c>
      <c r="I2291" s="2" t="s">
        <v>25</v>
      </c>
      <c r="J2291" s="2" t="str">
        <f t="array" ref="J2291">XLOOKUP('Transaction Data'!$G2291,Product_Code,Biscuit_Brand)</f>
        <v>Shortbread</v>
      </c>
      <c r="K2291" s="2">
        <f t="array" ref="K2291">XLOOKUP('Transaction Data'!$G2291,Product_Code,Cost)</f>
        <v>10</v>
      </c>
      <c r="L2291" s="2">
        <f t="array" ref="L2291">XLOOKUP('Transaction Data'!$G2291,Product_Code,Unit_Price)</f>
        <v>45</v>
      </c>
      <c r="M2291" s="3">
        <f>'Transaction Data'!$F2291*'Transaction Data'!$K2291</f>
        <v>3190</v>
      </c>
      <c r="N2291" s="3">
        <f>'Transaction Data'!$F2291*'Transaction Data'!$L2291</f>
        <v>14355</v>
      </c>
      <c r="O2291" s="3">
        <f>'Transaction Data'!$N2291-'Transaction Data'!$M2291</f>
        <v>11165</v>
      </c>
      <c r="P2291" s="2">
        <f>DATEDIF('Transaction Data'!$D2291,'Transaction Data'!$A2291,"y")</f>
        <v>59</v>
      </c>
      <c r="Q2291" s="2" t="str">
        <f>FLOOR('Transaction Data'!$P2291,15)&amp;"-"&amp;FLOOR('Transaction Data'!$P2291,15)+14</f>
        <v>45-59</v>
      </c>
      <c r="R2291" s="2" t="str">
        <f>IF('Transaction Data'!$L2291&lt;=10,"Less Expensive","Expensive")</f>
        <v>Expensive</v>
      </c>
      <c r="S2291" s="4">
        <f>WEEKDAY('Transaction Data'!$A2291)</f>
        <v>7</v>
      </c>
      <c r="T2291" s="2" t="str">
        <f>IF(WEEKDAY('Transaction Data'!$A2291,2)&lt;6,"Weekday","Weekend")</f>
        <v>Weekend</v>
      </c>
    </row>
    <row r="2292" ht="15.75" customHeight="1">
      <c r="A2292" s="1">
        <v>45404.0</v>
      </c>
      <c r="B2292" s="2" t="s">
        <v>2246</v>
      </c>
      <c r="C2292" s="2" t="s">
        <v>41</v>
      </c>
      <c r="D2292" s="1">
        <v>29922.0</v>
      </c>
      <c r="E2292" s="2" t="s">
        <v>27</v>
      </c>
      <c r="F2292" s="2">
        <v>313.0</v>
      </c>
      <c r="G2292" s="2" t="s">
        <v>33</v>
      </c>
      <c r="H2292" s="2" t="s">
        <v>29</v>
      </c>
      <c r="I2292" s="2" t="s">
        <v>25</v>
      </c>
      <c r="J2292" s="2" t="str">
        <f t="array" ref="J2292">XLOOKUP('Transaction Data'!$G2292,Product_Code,Biscuit_Brand)</f>
        <v>Caramel Biscuits</v>
      </c>
      <c r="K2292" s="2">
        <f t="array" ref="K2292">XLOOKUP('Transaction Data'!$G2292,Product_Code,Cost)</f>
        <v>18</v>
      </c>
      <c r="L2292" s="2">
        <f t="array" ref="L2292">XLOOKUP('Transaction Data'!$G2292,Product_Code,Unit_Price)</f>
        <v>22</v>
      </c>
      <c r="M2292" s="3">
        <f>'Transaction Data'!$F2292*'Transaction Data'!$K2292</f>
        <v>5634</v>
      </c>
      <c r="N2292" s="3">
        <f>'Transaction Data'!$F2292*'Transaction Data'!$L2292</f>
        <v>6886</v>
      </c>
      <c r="O2292" s="3">
        <f>'Transaction Data'!$N2292-'Transaction Data'!$M2292</f>
        <v>1252</v>
      </c>
      <c r="P2292" s="2">
        <f>DATEDIF('Transaction Data'!$D2292,'Transaction Data'!$A2292,"y")</f>
        <v>42</v>
      </c>
      <c r="Q2292" s="2" t="str">
        <f>FLOOR('Transaction Data'!$P2292,15)&amp;"-"&amp;FLOOR('Transaction Data'!$P2292,15)+14</f>
        <v>30-44</v>
      </c>
      <c r="R2292" s="2" t="str">
        <f>IF('Transaction Data'!$L2292&lt;=10,"Less Expensive","Expensive")</f>
        <v>Expensive</v>
      </c>
      <c r="S2292" s="4">
        <f>WEEKDAY('Transaction Data'!$A2292)</f>
        <v>2</v>
      </c>
      <c r="T2292" s="2" t="str">
        <f>IF(WEEKDAY('Transaction Data'!$A2292,2)&lt;6,"Weekday","Weekend")</f>
        <v>Weekday</v>
      </c>
    </row>
    <row r="2293" ht="15.75" customHeight="1">
      <c r="A2293" s="1">
        <v>45499.0</v>
      </c>
      <c r="B2293" s="2" t="s">
        <v>2247</v>
      </c>
      <c r="C2293" s="2" t="s">
        <v>21</v>
      </c>
      <c r="D2293" s="1">
        <v>20896.0</v>
      </c>
      <c r="E2293" s="2" t="s">
        <v>37</v>
      </c>
      <c r="F2293" s="2">
        <v>496.0</v>
      </c>
      <c r="G2293" s="2" t="s">
        <v>48</v>
      </c>
      <c r="H2293" s="2" t="s">
        <v>34</v>
      </c>
      <c r="I2293" s="2" t="s">
        <v>25</v>
      </c>
      <c r="J2293" s="2" t="str">
        <f t="array" ref="J2293">XLOOKUP('Transaction Data'!$G2293,Product_Code,Biscuit_Brand)</f>
        <v>Lemon Crisps</v>
      </c>
      <c r="K2293" s="2">
        <f t="array" ref="K2293">XLOOKUP('Transaction Data'!$G2293,Product_Code,Cost)</f>
        <v>7</v>
      </c>
      <c r="L2293" s="2">
        <f t="array" ref="L2293">XLOOKUP('Transaction Data'!$G2293,Product_Code,Unit_Price)</f>
        <v>9</v>
      </c>
      <c r="M2293" s="3">
        <f>'Transaction Data'!$F2293*'Transaction Data'!$K2293</f>
        <v>3472</v>
      </c>
      <c r="N2293" s="3">
        <f>'Transaction Data'!$F2293*'Transaction Data'!$L2293</f>
        <v>4464</v>
      </c>
      <c r="O2293" s="3">
        <f>'Transaction Data'!$N2293-'Transaction Data'!$M2293</f>
        <v>992</v>
      </c>
      <c r="P2293" s="2">
        <f>DATEDIF('Transaction Data'!$D2293,'Transaction Data'!$A2293,"y")</f>
        <v>67</v>
      </c>
      <c r="Q2293" s="2" t="str">
        <f>FLOOR('Transaction Data'!$P2293,15)&amp;"-"&amp;FLOOR('Transaction Data'!$P2293,15)+14</f>
        <v>60-74</v>
      </c>
      <c r="R2293" s="2" t="str">
        <f>IF('Transaction Data'!$L2293&lt;=10,"Less Expensive","Expensive")</f>
        <v>Less Expensive</v>
      </c>
      <c r="S2293" s="4">
        <f>WEEKDAY('Transaction Data'!$A2293)</f>
        <v>6</v>
      </c>
      <c r="T2293" s="2" t="str">
        <f>IF(WEEKDAY('Transaction Data'!$A2293,2)&lt;6,"Weekday","Weekend")</f>
        <v>Weekday</v>
      </c>
    </row>
    <row r="2294" ht="15.75" customHeight="1">
      <c r="A2294" s="1">
        <v>45406.0</v>
      </c>
      <c r="B2294" s="2" t="s">
        <v>2248</v>
      </c>
      <c r="C2294" s="2" t="s">
        <v>41</v>
      </c>
      <c r="D2294" s="1">
        <v>30356.0</v>
      </c>
      <c r="E2294" s="2" t="s">
        <v>27</v>
      </c>
      <c r="F2294" s="2">
        <v>253.0</v>
      </c>
      <c r="G2294" s="2" t="s">
        <v>38</v>
      </c>
      <c r="H2294" s="2" t="s">
        <v>24</v>
      </c>
      <c r="I2294" s="2" t="s">
        <v>25</v>
      </c>
      <c r="J2294" s="2" t="str">
        <f t="array" ref="J2294">XLOOKUP('Transaction Data'!$G2294,Product_Code,Biscuit_Brand)</f>
        <v>Ginger Snaps</v>
      </c>
      <c r="K2294" s="2">
        <f t="array" ref="K2294">XLOOKUP('Transaction Data'!$G2294,Product_Code,Cost)</f>
        <v>14</v>
      </c>
      <c r="L2294" s="2">
        <f t="array" ref="L2294">XLOOKUP('Transaction Data'!$G2294,Product_Code,Unit_Price)</f>
        <v>28</v>
      </c>
      <c r="M2294" s="3">
        <f>'Transaction Data'!$F2294*'Transaction Data'!$K2294</f>
        <v>3542</v>
      </c>
      <c r="N2294" s="3">
        <f>'Transaction Data'!$F2294*'Transaction Data'!$L2294</f>
        <v>7084</v>
      </c>
      <c r="O2294" s="3">
        <f>'Transaction Data'!$N2294-'Transaction Data'!$M2294</f>
        <v>3542</v>
      </c>
      <c r="P2294" s="2">
        <f>DATEDIF('Transaction Data'!$D2294,'Transaction Data'!$A2294,"y")</f>
        <v>41</v>
      </c>
      <c r="Q2294" s="2" t="str">
        <f>FLOOR('Transaction Data'!$P2294,15)&amp;"-"&amp;FLOOR('Transaction Data'!$P2294,15)+14</f>
        <v>30-44</v>
      </c>
      <c r="R2294" s="2" t="str">
        <f>IF('Transaction Data'!$L2294&lt;=10,"Less Expensive","Expensive")</f>
        <v>Expensive</v>
      </c>
      <c r="S2294" s="4">
        <f>WEEKDAY('Transaction Data'!$A2294)</f>
        <v>4</v>
      </c>
      <c r="T2294" s="2" t="str">
        <f>IF(WEEKDAY('Transaction Data'!$A2294,2)&lt;6,"Weekday","Weekend")</f>
        <v>Weekday</v>
      </c>
    </row>
    <row r="2295" ht="15.75" customHeight="1">
      <c r="A2295" s="1">
        <v>45482.0</v>
      </c>
      <c r="B2295" s="2" t="s">
        <v>2249</v>
      </c>
      <c r="C2295" s="2" t="s">
        <v>51</v>
      </c>
      <c r="D2295" s="1">
        <v>21136.0</v>
      </c>
      <c r="E2295" s="2" t="s">
        <v>63</v>
      </c>
      <c r="F2295" s="2">
        <v>406.0</v>
      </c>
      <c r="G2295" s="2" t="s">
        <v>33</v>
      </c>
      <c r="H2295" s="2" t="s">
        <v>42</v>
      </c>
      <c r="I2295" s="2" t="s">
        <v>30</v>
      </c>
      <c r="J2295" s="2" t="str">
        <f t="array" ref="J2295">XLOOKUP('Transaction Data'!$G2295,Product_Code,Biscuit_Brand)</f>
        <v>Caramel Biscuits</v>
      </c>
      <c r="K2295" s="2">
        <f t="array" ref="K2295">XLOOKUP('Transaction Data'!$G2295,Product_Code,Cost)</f>
        <v>18</v>
      </c>
      <c r="L2295" s="2">
        <f t="array" ref="L2295">XLOOKUP('Transaction Data'!$G2295,Product_Code,Unit_Price)</f>
        <v>22</v>
      </c>
      <c r="M2295" s="3">
        <f>'Transaction Data'!$F2295*'Transaction Data'!$K2295</f>
        <v>7308</v>
      </c>
      <c r="N2295" s="3">
        <f>'Transaction Data'!$F2295*'Transaction Data'!$L2295</f>
        <v>8932</v>
      </c>
      <c r="O2295" s="3">
        <f>'Transaction Data'!$N2295-'Transaction Data'!$M2295</f>
        <v>1624</v>
      </c>
      <c r="P2295" s="2">
        <f>DATEDIF('Transaction Data'!$D2295,'Transaction Data'!$A2295,"y")</f>
        <v>66</v>
      </c>
      <c r="Q2295" s="2" t="str">
        <f>FLOOR('Transaction Data'!$P2295,15)&amp;"-"&amp;FLOOR('Transaction Data'!$P2295,15)+14</f>
        <v>60-74</v>
      </c>
      <c r="R2295" s="2" t="str">
        <f>IF('Transaction Data'!$L2295&lt;=10,"Less Expensive","Expensive")</f>
        <v>Expensive</v>
      </c>
      <c r="S2295" s="4">
        <f>WEEKDAY('Transaction Data'!$A2295)</f>
        <v>3</v>
      </c>
      <c r="T2295" s="2" t="str">
        <f>IF(WEEKDAY('Transaction Data'!$A2295,2)&lt;6,"Weekday","Weekend")</f>
        <v>Weekday</v>
      </c>
    </row>
    <row r="2296" ht="15.75" customHeight="1">
      <c r="A2296" s="1">
        <v>45370.0</v>
      </c>
      <c r="B2296" s="2" t="s">
        <v>2250</v>
      </c>
      <c r="C2296" s="2" t="s">
        <v>32</v>
      </c>
      <c r="D2296" s="1">
        <v>24957.0</v>
      </c>
      <c r="E2296" s="2" t="s">
        <v>27</v>
      </c>
      <c r="F2296" s="2">
        <v>423.0</v>
      </c>
      <c r="G2296" s="2" t="s">
        <v>28</v>
      </c>
      <c r="H2296" s="2" t="s">
        <v>45</v>
      </c>
      <c r="I2296" s="2" t="s">
        <v>25</v>
      </c>
      <c r="J2296" s="2" t="str">
        <f t="array" ref="J2296">XLOOKUP('Transaction Data'!$G2296,Product_Code,Biscuit_Brand)</f>
        <v>Shortbread</v>
      </c>
      <c r="K2296" s="2">
        <f t="array" ref="K2296">XLOOKUP('Transaction Data'!$G2296,Product_Code,Cost)</f>
        <v>10</v>
      </c>
      <c r="L2296" s="2">
        <f t="array" ref="L2296">XLOOKUP('Transaction Data'!$G2296,Product_Code,Unit_Price)</f>
        <v>45</v>
      </c>
      <c r="M2296" s="3">
        <f>'Transaction Data'!$F2296*'Transaction Data'!$K2296</f>
        <v>4230</v>
      </c>
      <c r="N2296" s="3">
        <f>'Transaction Data'!$F2296*'Transaction Data'!$L2296</f>
        <v>19035</v>
      </c>
      <c r="O2296" s="3">
        <f>'Transaction Data'!$N2296-'Transaction Data'!$M2296</f>
        <v>14805</v>
      </c>
      <c r="P2296" s="2">
        <f>DATEDIF('Transaction Data'!$D2296,'Transaction Data'!$A2296,"y")</f>
        <v>55</v>
      </c>
      <c r="Q2296" s="2" t="str">
        <f>FLOOR('Transaction Data'!$P2296,15)&amp;"-"&amp;FLOOR('Transaction Data'!$P2296,15)+14</f>
        <v>45-59</v>
      </c>
      <c r="R2296" s="2" t="str">
        <f>IF('Transaction Data'!$L2296&lt;=10,"Less Expensive","Expensive")</f>
        <v>Expensive</v>
      </c>
      <c r="S2296" s="4">
        <f>WEEKDAY('Transaction Data'!$A2296)</f>
        <v>3</v>
      </c>
      <c r="T2296" s="2" t="str">
        <f>IF(WEEKDAY('Transaction Data'!$A2296,2)&lt;6,"Weekday","Weekend")</f>
        <v>Weekday</v>
      </c>
    </row>
    <row r="2297" ht="15.75" customHeight="1">
      <c r="A2297" s="1">
        <v>45489.0</v>
      </c>
      <c r="B2297" s="2" t="s">
        <v>2251</v>
      </c>
      <c r="C2297" s="2" t="s">
        <v>32</v>
      </c>
      <c r="D2297" s="1">
        <v>38410.0</v>
      </c>
      <c r="E2297" s="2" t="s">
        <v>27</v>
      </c>
      <c r="F2297" s="2">
        <v>121.0</v>
      </c>
      <c r="G2297" s="2" t="s">
        <v>61</v>
      </c>
      <c r="H2297" s="2" t="s">
        <v>24</v>
      </c>
      <c r="I2297" s="2" t="s">
        <v>25</v>
      </c>
      <c r="J2297" s="2" t="str">
        <f t="array" ref="J2297">XLOOKUP('Transaction Data'!$G2297,Product_Code,Biscuit_Brand)</f>
        <v>Choco Delight</v>
      </c>
      <c r="K2297" s="2">
        <f t="array" ref="K2297">XLOOKUP('Transaction Data'!$G2297,Product_Code,Cost)</f>
        <v>3</v>
      </c>
      <c r="L2297" s="2">
        <f t="array" ref="L2297">XLOOKUP('Transaction Data'!$G2297,Product_Code,Unit_Price)</f>
        <v>5</v>
      </c>
      <c r="M2297" s="3">
        <f>'Transaction Data'!$F2297*'Transaction Data'!$K2297</f>
        <v>363</v>
      </c>
      <c r="N2297" s="3">
        <f>'Transaction Data'!$F2297*'Transaction Data'!$L2297</f>
        <v>605</v>
      </c>
      <c r="O2297" s="3">
        <f>'Transaction Data'!$N2297-'Transaction Data'!$M2297</f>
        <v>242</v>
      </c>
      <c r="P2297" s="2">
        <f>DATEDIF('Transaction Data'!$D2297,'Transaction Data'!$A2297,"y")</f>
        <v>19</v>
      </c>
      <c r="Q2297" s="2" t="str">
        <f>FLOOR('Transaction Data'!$P2297,15)&amp;"-"&amp;FLOOR('Transaction Data'!$P2297,15)+14</f>
        <v>15-29</v>
      </c>
      <c r="R2297" s="2" t="str">
        <f>IF('Transaction Data'!$L2297&lt;=10,"Less Expensive","Expensive")</f>
        <v>Less Expensive</v>
      </c>
      <c r="S2297" s="4">
        <f>WEEKDAY('Transaction Data'!$A2297)</f>
        <v>3</v>
      </c>
      <c r="T2297" s="2" t="str">
        <f>IF(WEEKDAY('Transaction Data'!$A2297,2)&lt;6,"Weekday","Weekend")</f>
        <v>Weekday</v>
      </c>
    </row>
    <row r="2298" ht="15.75" customHeight="1">
      <c r="A2298" s="1">
        <v>45300.0</v>
      </c>
      <c r="B2298" s="2" t="s">
        <v>2252</v>
      </c>
      <c r="C2298" s="2" t="s">
        <v>51</v>
      </c>
      <c r="D2298" s="1">
        <v>37539.0</v>
      </c>
      <c r="E2298" s="2" t="s">
        <v>22</v>
      </c>
      <c r="F2298" s="2">
        <v>203.0</v>
      </c>
      <c r="G2298" s="2" t="s">
        <v>38</v>
      </c>
      <c r="H2298" s="2" t="s">
        <v>29</v>
      </c>
      <c r="I2298" s="2" t="s">
        <v>25</v>
      </c>
      <c r="J2298" s="2" t="str">
        <f t="array" ref="J2298">XLOOKUP('Transaction Data'!$G2298,Product_Code,Biscuit_Brand)</f>
        <v>Ginger Snaps</v>
      </c>
      <c r="K2298" s="2">
        <f t="array" ref="K2298">XLOOKUP('Transaction Data'!$G2298,Product_Code,Cost)</f>
        <v>14</v>
      </c>
      <c r="L2298" s="2">
        <f t="array" ref="L2298">XLOOKUP('Transaction Data'!$G2298,Product_Code,Unit_Price)</f>
        <v>28</v>
      </c>
      <c r="M2298" s="3">
        <f>'Transaction Data'!$F2298*'Transaction Data'!$K2298</f>
        <v>2842</v>
      </c>
      <c r="N2298" s="3">
        <f>'Transaction Data'!$F2298*'Transaction Data'!$L2298</f>
        <v>5684</v>
      </c>
      <c r="O2298" s="3">
        <f>'Transaction Data'!$N2298-'Transaction Data'!$M2298</f>
        <v>2842</v>
      </c>
      <c r="P2298" s="2">
        <f>DATEDIF('Transaction Data'!$D2298,'Transaction Data'!$A2298,"y")</f>
        <v>21</v>
      </c>
      <c r="Q2298" s="2" t="str">
        <f>FLOOR('Transaction Data'!$P2298,15)&amp;"-"&amp;FLOOR('Transaction Data'!$P2298,15)+14</f>
        <v>15-29</v>
      </c>
      <c r="R2298" s="2" t="str">
        <f>IF('Transaction Data'!$L2298&lt;=10,"Less Expensive","Expensive")</f>
        <v>Expensive</v>
      </c>
      <c r="S2298" s="4">
        <f>WEEKDAY('Transaction Data'!$A2298)</f>
        <v>3</v>
      </c>
      <c r="T2298" s="2" t="str">
        <f>IF(WEEKDAY('Transaction Data'!$A2298,2)&lt;6,"Weekday","Weekend")</f>
        <v>Weekday</v>
      </c>
    </row>
    <row r="2299" ht="15.75" customHeight="1">
      <c r="A2299" s="1">
        <v>45430.0</v>
      </c>
      <c r="B2299" s="2" t="s">
        <v>2253</v>
      </c>
      <c r="C2299" s="2" t="s">
        <v>47</v>
      </c>
      <c r="D2299" s="1">
        <v>28598.0</v>
      </c>
      <c r="E2299" s="2" t="s">
        <v>22</v>
      </c>
      <c r="F2299" s="2">
        <v>360.0</v>
      </c>
      <c r="G2299" s="2" t="s">
        <v>23</v>
      </c>
      <c r="H2299" s="2" t="s">
        <v>42</v>
      </c>
      <c r="I2299" s="2" t="s">
        <v>30</v>
      </c>
      <c r="J2299" s="2" t="str">
        <f t="array" ref="J2299">XLOOKUP('Transaction Data'!$G2299,Product_Code,Biscuit_Brand)</f>
        <v>Cinnamon Swirls</v>
      </c>
      <c r="K2299" s="2">
        <f t="array" ref="K2299">XLOOKUP('Transaction Data'!$G2299,Product_Code,Cost)</f>
        <v>10</v>
      </c>
      <c r="L2299" s="2">
        <f t="array" ref="L2299">XLOOKUP('Transaction Data'!$G2299,Product_Code,Unit_Price)</f>
        <v>14</v>
      </c>
      <c r="M2299" s="3">
        <f>'Transaction Data'!$F2299*'Transaction Data'!$K2299</f>
        <v>3600</v>
      </c>
      <c r="N2299" s="3">
        <f>'Transaction Data'!$F2299*'Transaction Data'!$L2299</f>
        <v>5040</v>
      </c>
      <c r="O2299" s="3">
        <f>'Transaction Data'!$N2299-'Transaction Data'!$M2299</f>
        <v>1440</v>
      </c>
      <c r="P2299" s="2">
        <f>DATEDIF('Transaction Data'!$D2299,'Transaction Data'!$A2299,"y")</f>
        <v>46</v>
      </c>
      <c r="Q2299" s="2" t="str">
        <f>FLOOR('Transaction Data'!$P2299,15)&amp;"-"&amp;FLOOR('Transaction Data'!$P2299,15)+14</f>
        <v>45-59</v>
      </c>
      <c r="R2299" s="2" t="str">
        <f>IF('Transaction Data'!$L2299&lt;=10,"Less Expensive","Expensive")</f>
        <v>Expensive</v>
      </c>
      <c r="S2299" s="4">
        <f>WEEKDAY('Transaction Data'!$A2299)</f>
        <v>7</v>
      </c>
      <c r="T2299" s="2" t="str">
        <f>IF(WEEKDAY('Transaction Data'!$A2299,2)&lt;6,"Weekday","Weekend")</f>
        <v>Weekend</v>
      </c>
    </row>
    <row r="2300" ht="15.75" customHeight="1">
      <c r="A2300" s="1">
        <v>45323.0</v>
      </c>
      <c r="B2300" s="2" t="s">
        <v>2254</v>
      </c>
      <c r="C2300" s="2" t="s">
        <v>32</v>
      </c>
      <c r="D2300" s="1">
        <v>23433.0</v>
      </c>
      <c r="E2300" s="2" t="s">
        <v>22</v>
      </c>
      <c r="F2300" s="2">
        <v>242.0</v>
      </c>
      <c r="G2300" s="2" t="s">
        <v>38</v>
      </c>
      <c r="H2300" s="2" t="s">
        <v>45</v>
      </c>
      <c r="I2300" s="2" t="s">
        <v>25</v>
      </c>
      <c r="J2300" s="2" t="str">
        <f t="array" ref="J2300">XLOOKUP('Transaction Data'!$G2300,Product_Code,Biscuit_Brand)</f>
        <v>Ginger Snaps</v>
      </c>
      <c r="K2300" s="2">
        <f t="array" ref="K2300">XLOOKUP('Transaction Data'!$G2300,Product_Code,Cost)</f>
        <v>14</v>
      </c>
      <c r="L2300" s="2">
        <f t="array" ref="L2300">XLOOKUP('Transaction Data'!$G2300,Product_Code,Unit_Price)</f>
        <v>28</v>
      </c>
      <c r="M2300" s="3">
        <f>'Transaction Data'!$F2300*'Transaction Data'!$K2300</f>
        <v>3388</v>
      </c>
      <c r="N2300" s="3">
        <f>'Transaction Data'!$F2300*'Transaction Data'!$L2300</f>
        <v>6776</v>
      </c>
      <c r="O2300" s="3">
        <f>'Transaction Data'!$N2300-'Transaction Data'!$M2300</f>
        <v>3388</v>
      </c>
      <c r="P2300" s="2">
        <f>DATEDIF('Transaction Data'!$D2300,'Transaction Data'!$A2300,"y")</f>
        <v>59</v>
      </c>
      <c r="Q2300" s="2" t="str">
        <f>FLOOR('Transaction Data'!$P2300,15)&amp;"-"&amp;FLOOR('Transaction Data'!$P2300,15)+14</f>
        <v>45-59</v>
      </c>
      <c r="R2300" s="2" t="str">
        <f>IF('Transaction Data'!$L2300&lt;=10,"Less Expensive","Expensive")</f>
        <v>Expensive</v>
      </c>
      <c r="S2300" s="4">
        <f>WEEKDAY('Transaction Data'!$A2300)</f>
        <v>5</v>
      </c>
      <c r="T2300" s="2" t="str">
        <f>IF(WEEKDAY('Transaction Data'!$A2300,2)&lt;6,"Weekday","Weekend")</f>
        <v>Weekday</v>
      </c>
    </row>
    <row r="2301" ht="15.75" customHeight="1">
      <c r="A2301" s="1">
        <v>45327.0</v>
      </c>
      <c r="B2301" s="2" t="s">
        <v>2255</v>
      </c>
      <c r="C2301" s="2" t="s">
        <v>32</v>
      </c>
      <c r="D2301" s="1">
        <v>35325.0</v>
      </c>
      <c r="E2301" s="2" t="s">
        <v>22</v>
      </c>
      <c r="F2301" s="2">
        <v>292.0</v>
      </c>
      <c r="G2301" s="2" t="s">
        <v>38</v>
      </c>
      <c r="H2301" s="2" t="s">
        <v>24</v>
      </c>
      <c r="I2301" s="2" t="s">
        <v>25</v>
      </c>
      <c r="J2301" s="2" t="str">
        <f t="array" ref="J2301">XLOOKUP('Transaction Data'!$G2301,Product_Code,Biscuit_Brand)</f>
        <v>Ginger Snaps</v>
      </c>
      <c r="K2301" s="2">
        <f t="array" ref="K2301">XLOOKUP('Transaction Data'!$G2301,Product_Code,Cost)</f>
        <v>14</v>
      </c>
      <c r="L2301" s="2">
        <f t="array" ref="L2301">XLOOKUP('Transaction Data'!$G2301,Product_Code,Unit_Price)</f>
        <v>28</v>
      </c>
      <c r="M2301" s="3">
        <f>'Transaction Data'!$F2301*'Transaction Data'!$K2301</f>
        <v>4088</v>
      </c>
      <c r="N2301" s="3">
        <f>'Transaction Data'!$F2301*'Transaction Data'!$L2301</f>
        <v>8176</v>
      </c>
      <c r="O2301" s="3">
        <f>'Transaction Data'!$N2301-'Transaction Data'!$M2301</f>
        <v>4088</v>
      </c>
      <c r="P2301" s="2">
        <f>DATEDIF('Transaction Data'!$D2301,'Transaction Data'!$A2301,"y")</f>
        <v>27</v>
      </c>
      <c r="Q2301" s="2" t="str">
        <f>FLOOR('Transaction Data'!$P2301,15)&amp;"-"&amp;FLOOR('Transaction Data'!$P2301,15)+14</f>
        <v>15-29</v>
      </c>
      <c r="R2301" s="2" t="str">
        <f>IF('Transaction Data'!$L2301&lt;=10,"Less Expensive","Expensive")</f>
        <v>Expensive</v>
      </c>
      <c r="S2301" s="4">
        <f>WEEKDAY('Transaction Data'!$A2301)</f>
        <v>2</v>
      </c>
      <c r="T2301" s="2" t="str">
        <f>IF(WEEKDAY('Transaction Data'!$A2301,2)&lt;6,"Weekday","Weekend")</f>
        <v>Weekday</v>
      </c>
    </row>
    <row r="2302" ht="15.75" customHeight="1">
      <c r="A2302" s="1">
        <v>45369.0</v>
      </c>
      <c r="B2302" s="2" t="s">
        <v>2256</v>
      </c>
      <c r="C2302" s="2" t="s">
        <v>69</v>
      </c>
      <c r="D2302" s="1">
        <v>22037.0</v>
      </c>
      <c r="E2302" s="2" t="s">
        <v>37</v>
      </c>
      <c r="F2302" s="2">
        <v>370.0</v>
      </c>
      <c r="G2302" s="2" t="s">
        <v>44</v>
      </c>
      <c r="H2302" s="2" t="s">
        <v>29</v>
      </c>
      <c r="I2302" s="2" t="s">
        <v>25</v>
      </c>
      <c r="J2302" s="2" t="str">
        <f t="array" ref="J2302">XLOOKUP('Transaction Data'!$G2302,Product_Code,Biscuit_Brand)</f>
        <v>Butter Crunch</v>
      </c>
      <c r="K2302" s="2">
        <f t="array" ref="K2302">XLOOKUP('Transaction Data'!$G2302,Product_Code,Cost)</f>
        <v>10</v>
      </c>
      <c r="L2302" s="2">
        <f t="array" ref="L2302">XLOOKUP('Transaction Data'!$G2302,Product_Code,Unit_Price)</f>
        <v>11</v>
      </c>
      <c r="M2302" s="3">
        <f>'Transaction Data'!$F2302*'Transaction Data'!$K2302</f>
        <v>3700</v>
      </c>
      <c r="N2302" s="3">
        <f>'Transaction Data'!$F2302*'Transaction Data'!$L2302</f>
        <v>4070</v>
      </c>
      <c r="O2302" s="3">
        <f>'Transaction Data'!$N2302-'Transaction Data'!$M2302</f>
        <v>370</v>
      </c>
      <c r="P2302" s="2">
        <f>DATEDIF('Transaction Data'!$D2302,'Transaction Data'!$A2302,"y")</f>
        <v>63</v>
      </c>
      <c r="Q2302" s="2" t="str">
        <f>FLOOR('Transaction Data'!$P2302,15)&amp;"-"&amp;FLOOR('Transaction Data'!$P2302,15)+14</f>
        <v>60-74</v>
      </c>
      <c r="R2302" s="2" t="str">
        <f>IF('Transaction Data'!$L2302&lt;=10,"Less Expensive","Expensive")</f>
        <v>Expensive</v>
      </c>
      <c r="S2302" s="4">
        <f>WEEKDAY('Transaction Data'!$A2302)</f>
        <v>2</v>
      </c>
      <c r="T2302" s="2" t="str">
        <f>IF(WEEKDAY('Transaction Data'!$A2302,2)&lt;6,"Weekday","Weekend")</f>
        <v>Weekday</v>
      </c>
    </row>
    <row r="2303" ht="15.75" customHeight="1">
      <c r="A2303" s="1">
        <v>45348.0</v>
      </c>
      <c r="B2303" s="2" t="s">
        <v>2257</v>
      </c>
      <c r="C2303" s="2" t="s">
        <v>78</v>
      </c>
      <c r="D2303" s="1">
        <v>29192.0</v>
      </c>
      <c r="E2303" s="2" t="s">
        <v>63</v>
      </c>
      <c r="F2303" s="2">
        <v>273.0</v>
      </c>
      <c r="G2303" s="2" t="s">
        <v>55</v>
      </c>
      <c r="H2303" s="2" t="s">
        <v>29</v>
      </c>
      <c r="I2303" s="2" t="s">
        <v>25</v>
      </c>
      <c r="J2303" s="2" t="str">
        <f t="array" ref="J2303">XLOOKUP('Transaction Data'!$G2303,Product_Code,Biscuit_Brand)</f>
        <v>Vanilla Wafers</v>
      </c>
      <c r="K2303" s="2">
        <f t="array" ref="K2303">XLOOKUP('Transaction Data'!$G2303,Product_Code,Cost)</f>
        <v>18</v>
      </c>
      <c r="L2303" s="2">
        <f t="array" ref="L2303">XLOOKUP('Transaction Data'!$G2303,Product_Code,Unit_Price)</f>
        <v>36</v>
      </c>
      <c r="M2303" s="3">
        <f>'Transaction Data'!$F2303*'Transaction Data'!$K2303</f>
        <v>4914</v>
      </c>
      <c r="N2303" s="3">
        <f>'Transaction Data'!$F2303*'Transaction Data'!$L2303</f>
        <v>9828</v>
      </c>
      <c r="O2303" s="3">
        <f>'Transaction Data'!$N2303-'Transaction Data'!$M2303</f>
        <v>4914</v>
      </c>
      <c r="P2303" s="2">
        <f>DATEDIF('Transaction Data'!$D2303,'Transaction Data'!$A2303,"y")</f>
        <v>44</v>
      </c>
      <c r="Q2303" s="2" t="str">
        <f>FLOOR('Transaction Data'!$P2303,15)&amp;"-"&amp;FLOOR('Transaction Data'!$P2303,15)+14</f>
        <v>30-44</v>
      </c>
      <c r="R2303" s="2" t="str">
        <f>IF('Transaction Data'!$L2303&lt;=10,"Less Expensive","Expensive")</f>
        <v>Expensive</v>
      </c>
      <c r="S2303" s="4">
        <f>WEEKDAY('Transaction Data'!$A2303)</f>
        <v>2</v>
      </c>
      <c r="T2303" s="2" t="str">
        <f>IF(WEEKDAY('Transaction Data'!$A2303,2)&lt;6,"Weekday","Weekend")</f>
        <v>Weekday</v>
      </c>
    </row>
    <row r="2304" ht="15.75" customHeight="1">
      <c r="A2304" s="1">
        <v>45320.0</v>
      </c>
      <c r="B2304" s="2" t="s">
        <v>2258</v>
      </c>
      <c r="C2304" s="2" t="s">
        <v>69</v>
      </c>
      <c r="D2304" s="1">
        <v>30111.0</v>
      </c>
      <c r="E2304" s="2" t="s">
        <v>22</v>
      </c>
      <c r="F2304" s="2">
        <v>182.0</v>
      </c>
      <c r="G2304" s="2" t="s">
        <v>48</v>
      </c>
      <c r="H2304" s="2" t="s">
        <v>34</v>
      </c>
      <c r="I2304" s="2" t="s">
        <v>25</v>
      </c>
      <c r="J2304" s="2" t="str">
        <f t="array" ref="J2304">XLOOKUP('Transaction Data'!$G2304,Product_Code,Biscuit_Brand)</f>
        <v>Lemon Crisps</v>
      </c>
      <c r="K2304" s="2">
        <f t="array" ref="K2304">XLOOKUP('Transaction Data'!$G2304,Product_Code,Cost)</f>
        <v>7</v>
      </c>
      <c r="L2304" s="2">
        <f t="array" ref="L2304">XLOOKUP('Transaction Data'!$G2304,Product_Code,Unit_Price)</f>
        <v>9</v>
      </c>
      <c r="M2304" s="3">
        <f>'Transaction Data'!$F2304*'Transaction Data'!$K2304</f>
        <v>1274</v>
      </c>
      <c r="N2304" s="3">
        <f>'Transaction Data'!$F2304*'Transaction Data'!$L2304</f>
        <v>1638</v>
      </c>
      <c r="O2304" s="3">
        <f>'Transaction Data'!$N2304-'Transaction Data'!$M2304</f>
        <v>364</v>
      </c>
      <c r="P2304" s="2">
        <f>DATEDIF('Transaction Data'!$D2304,'Transaction Data'!$A2304,"y")</f>
        <v>41</v>
      </c>
      <c r="Q2304" s="2" t="str">
        <f>FLOOR('Transaction Data'!$P2304,15)&amp;"-"&amp;FLOOR('Transaction Data'!$P2304,15)+14</f>
        <v>30-44</v>
      </c>
      <c r="R2304" s="2" t="str">
        <f>IF('Transaction Data'!$L2304&lt;=10,"Less Expensive","Expensive")</f>
        <v>Less Expensive</v>
      </c>
      <c r="S2304" s="4">
        <f>WEEKDAY('Transaction Data'!$A2304)</f>
        <v>2</v>
      </c>
      <c r="T2304" s="2" t="str">
        <f>IF(WEEKDAY('Transaction Data'!$A2304,2)&lt;6,"Weekday","Weekend")</f>
        <v>Weekday</v>
      </c>
    </row>
    <row r="2305" ht="15.75" customHeight="1">
      <c r="A2305" s="1">
        <v>45386.0</v>
      </c>
      <c r="B2305" s="2" t="s">
        <v>2259</v>
      </c>
      <c r="C2305" s="2" t="s">
        <v>78</v>
      </c>
      <c r="D2305" s="1">
        <v>30651.0</v>
      </c>
      <c r="E2305" s="2" t="s">
        <v>22</v>
      </c>
      <c r="F2305" s="2">
        <v>277.0</v>
      </c>
      <c r="G2305" s="2" t="s">
        <v>61</v>
      </c>
      <c r="H2305" s="2" t="s">
        <v>24</v>
      </c>
      <c r="I2305" s="2" t="s">
        <v>25</v>
      </c>
      <c r="J2305" s="2" t="str">
        <f t="array" ref="J2305">XLOOKUP('Transaction Data'!$G2305,Product_Code,Biscuit_Brand)</f>
        <v>Choco Delight</v>
      </c>
      <c r="K2305" s="2">
        <f t="array" ref="K2305">XLOOKUP('Transaction Data'!$G2305,Product_Code,Cost)</f>
        <v>3</v>
      </c>
      <c r="L2305" s="2">
        <f t="array" ref="L2305">XLOOKUP('Transaction Data'!$G2305,Product_Code,Unit_Price)</f>
        <v>5</v>
      </c>
      <c r="M2305" s="3">
        <f>'Transaction Data'!$F2305*'Transaction Data'!$K2305</f>
        <v>831</v>
      </c>
      <c r="N2305" s="3">
        <f>'Transaction Data'!$F2305*'Transaction Data'!$L2305</f>
        <v>1385</v>
      </c>
      <c r="O2305" s="3">
        <f>'Transaction Data'!$N2305-'Transaction Data'!$M2305</f>
        <v>554</v>
      </c>
      <c r="P2305" s="2">
        <f>DATEDIF('Transaction Data'!$D2305,'Transaction Data'!$A2305,"y")</f>
        <v>40</v>
      </c>
      <c r="Q2305" s="2" t="str">
        <f>FLOOR('Transaction Data'!$P2305,15)&amp;"-"&amp;FLOOR('Transaction Data'!$P2305,15)+14</f>
        <v>30-44</v>
      </c>
      <c r="R2305" s="2" t="str">
        <f>IF('Transaction Data'!$L2305&lt;=10,"Less Expensive","Expensive")</f>
        <v>Less Expensive</v>
      </c>
      <c r="S2305" s="4">
        <f>WEEKDAY('Transaction Data'!$A2305)</f>
        <v>5</v>
      </c>
      <c r="T2305" s="2" t="str">
        <f>IF(WEEKDAY('Transaction Data'!$A2305,2)&lt;6,"Weekday","Weekend")</f>
        <v>Weekday</v>
      </c>
    </row>
    <row r="2306" ht="15.75" customHeight="1">
      <c r="A2306" s="1">
        <v>45334.0</v>
      </c>
      <c r="B2306" s="2" t="s">
        <v>2260</v>
      </c>
      <c r="C2306" s="2" t="s">
        <v>51</v>
      </c>
      <c r="D2306" s="1">
        <v>37593.0</v>
      </c>
      <c r="E2306" s="2" t="s">
        <v>37</v>
      </c>
      <c r="F2306" s="2">
        <v>128.0</v>
      </c>
      <c r="G2306" s="2" t="s">
        <v>33</v>
      </c>
      <c r="H2306" s="2" t="s">
        <v>42</v>
      </c>
      <c r="I2306" s="2" t="s">
        <v>25</v>
      </c>
      <c r="J2306" s="2" t="str">
        <f t="array" ref="J2306">XLOOKUP('Transaction Data'!$G2306,Product_Code,Biscuit_Brand)</f>
        <v>Caramel Biscuits</v>
      </c>
      <c r="K2306" s="2">
        <f t="array" ref="K2306">XLOOKUP('Transaction Data'!$G2306,Product_Code,Cost)</f>
        <v>18</v>
      </c>
      <c r="L2306" s="2">
        <f t="array" ref="L2306">XLOOKUP('Transaction Data'!$G2306,Product_Code,Unit_Price)</f>
        <v>22</v>
      </c>
      <c r="M2306" s="3">
        <f>'Transaction Data'!$F2306*'Transaction Data'!$K2306</f>
        <v>2304</v>
      </c>
      <c r="N2306" s="3">
        <f>'Transaction Data'!$F2306*'Transaction Data'!$L2306</f>
        <v>2816</v>
      </c>
      <c r="O2306" s="3">
        <f>'Transaction Data'!$N2306-'Transaction Data'!$M2306</f>
        <v>512</v>
      </c>
      <c r="P2306" s="2">
        <f>DATEDIF('Transaction Data'!$D2306,'Transaction Data'!$A2306,"y")</f>
        <v>21</v>
      </c>
      <c r="Q2306" s="2" t="str">
        <f>FLOOR('Transaction Data'!$P2306,15)&amp;"-"&amp;FLOOR('Transaction Data'!$P2306,15)+14</f>
        <v>15-29</v>
      </c>
      <c r="R2306" s="2" t="str">
        <f>IF('Transaction Data'!$L2306&lt;=10,"Less Expensive","Expensive")</f>
        <v>Expensive</v>
      </c>
      <c r="S2306" s="4">
        <f>WEEKDAY('Transaction Data'!$A2306)</f>
        <v>2</v>
      </c>
      <c r="T2306" s="2" t="str">
        <f>IF(WEEKDAY('Transaction Data'!$A2306,2)&lt;6,"Weekday","Weekend")</f>
        <v>Weekday</v>
      </c>
    </row>
    <row r="2307" ht="15.75" customHeight="1">
      <c r="A2307" s="1">
        <v>45376.0</v>
      </c>
      <c r="B2307" s="2" t="s">
        <v>171</v>
      </c>
      <c r="C2307" s="2" t="s">
        <v>51</v>
      </c>
      <c r="D2307" s="1">
        <v>29926.0</v>
      </c>
      <c r="E2307" s="2" t="s">
        <v>22</v>
      </c>
      <c r="F2307" s="2">
        <v>309.0</v>
      </c>
      <c r="G2307" s="2" t="s">
        <v>61</v>
      </c>
      <c r="H2307" s="2" t="s">
        <v>45</v>
      </c>
      <c r="I2307" s="2" t="s">
        <v>25</v>
      </c>
      <c r="J2307" s="2" t="str">
        <f t="array" ref="J2307">XLOOKUP('Transaction Data'!$G2307,Product_Code,Biscuit_Brand)</f>
        <v>Choco Delight</v>
      </c>
      <c r="K2307" s="2">
        <f t="array" ref="K2307">XLOOKUP('Transaction Data'!$G2307,Product_Code,Cost)</f>
        <v>3</v>
      </c>
      <c r="L2307" s="2">
        <f t="array" ref="L2307">XLOOKUP('Transaction Data'!$G2307,Product_Code,Unit_Price)</f>
        <v>5</v>
      </c>
      <c r="M2307" s="3">
        <f>'Transaction Data'!$F2307*'Transaction Data'!$K2307</f>
        <v>927</v>
      </c>
      <c r="N2307" s="3">
        <f>'Transaction Data'!$F2307*'Transaction Data'!$L2307</f>
        <v>1545</v>
      </c>
      <c r="O2307" s="3">
        <f>'Transaction Data'!$N2307-'Transaction Data'!$M2307</f>
        <v>618</v>
      </c>
      <c r="P2307" s="2">
        <f>DATEDIF('Transaction Data'!$D2307,'Transaction Data'!$A2307,"y")</f>
        <v>42</v>
      </c>
      <c r="Q2307" s="2" t="str">
        <f>FLOOR('Transaction Data'!$P2307,15)&amp;"-"&amp;FLOOR('Transaction Data'!$P2307,15)+14</f>
        <v>30-44</v>
      </c>
      <c r="R2307" s="2" t="str">
        <f>IF('Transaction Data'!$L2307&lt;=10,"Less Expensive","Expensive")</f>
        <v>Less Expensive</v>
      </c>
      <c r="S2307" s="4">
        <f>WEEKDAY('Transaction Data'!$A2307)</f>
        <v>2</v>
      </c>
      <c r="T2307" s="2" t="str">
        <f>IF(WEEKDAY('Transaction Data'!$A2307,2)&lt;6,"Weekday","Weekend")</f>
        <v>Weekday</v>
      </c>
    </row>
    <row r="2308" ht="15.75" customHeight="1">
      <c r="A2308" s="1">
        <v>45380.0</v>
      </c>
      <c r="B2308" s="2" t="s">
        <v>2261</v>
      </c>
      <c r="C2308" s="2" t="s">
        <v>32</v>
      </c>
      <c r="D2308" s="1">
        <v>20533.0</v>
      </c>
      <c r="E2308" s="2" t="s">
        <v>37</v>
      </c>
      <c r="F2308" s="2">
        <v>274.0</v>
      </c>
      <c r="G2308" s="2" t="s">
        <v>28</v>
      </c>
      <c r="H2308" s="2" t="s">
        <v>24</v>
      </c>
      <c r="I2308" s="2" t="s">
        <v>25</v>
      </c>
      <c r="J2308" s="2" t="str">
        <f t="array" ref="J2308">XLOOKUP('Transaction Data'!$G2308,Product_Code,Biscuit_Brand)</f>
        <v>Shortbread</v>
      </c>
      <c r="K2308" s="2">
        <f t="array" ref="K2308">XLOOKUP('Transaction Data'!$G2308,Product_Code,Cost)</f>
        <v>10</v>
      </c>
      <c r="L2308" s="2">
        <f t="array" ref="L2308">XLOOKUP('Transaction Data'!$G2308,Product_Code,Unit_Price)</f>
        <v>45</v>
      </c>
      <c r="M2308" s="3">
        <f>'Transaction Data'!$F2308*'Transaction Data'!$K2308</f>
        <v>2740</v>
      </c>
      <c r="N2308" s="3">
        <f>'Transaction Data'!$F2308*'Transaction Data'!$L2308</f>
        <v>12330</v>
      </c>
      <c r="O2308" s="3">
        <f>'Transaction Data'!$N2308-'Transaction Data'!$M2308</f>
        <v>9590</v>
      </c>
      <c r="P2308" s="2">
        <f>DATEDIF('Transaction Data'!$D2308,'Transaction Data'!$A2308,"y")</f>
        <v>68</v>
      </c>
      <c r="Q2308" s="2" t="str">
        <f>FLOOR('Transaction Data'!$P2308,15)&amp;"-"&amp;FLOOR('Transaction Data'!$P2308,15)+14</f>
        <v>60-74</v>
      </c>
      <c r="R2308" s="2" t="str">
        <f>IF('Transaction Data'!$L2308&lt;=10,"Less Expensive","Expensive")</f>
        <v>Expensive</v>
      </c>
      <c r="S2308" s="4">
        <f>WEEKDAY('Transaction Data'!$A2308)</f>
        <v>6</v>
      </c>
      <c r="T2308" s="2" t="str">
        <f>IF(WEEKDAY('Transaction Data'!$A2308,2)&lt;6,"Weekday","Weekend")</f>
        <v>Weekday</v>
      </c>
    </row>
    <row r="2309" ht="15.75" customHeight="1">
      <c r="A2309" s="1">
        <v>45459.0</v>
      </c>
      <c r="B2309" s="2" t="s">
        <v>2262</v>
      </c>
      <c r="C2309" s="2" t="s">
        <v>54</v>
      </c>
      <c r="D2309" s="1">
        <v>17320.0</v>
      </c>
      <c r="E2309" s="2" t="s">
        <v>63</v>
      </c>
      <c r="F2309" s="2">
        <v>58.0</v>
      </c>
      <c r="G2309" s="2" t="s">
        <v>38</v>
      </c>
      <c r="H2309" s="2" t="s">
        <v>29</v>
      </c>
      <c r="I2309" s="2" t="s">
        <v>25</v>
      </c>
      <c r="J2309" s="2" t="str">
        <f t="array" ref="J2309">XLOOKUP('Transaction Data'!$G2309,Product_Code,Biscuit_Brand)</f>
        <v>Ginger Snaps</v>
      </c>
      <c r="K2309" s="2">
        <f t="array" ref="K2309">XLOOKUP('Transaction Data'!$G2309,Product_Code,Cost)</f>
        <v>14</v>
      </c>
      <c r="L2309" s="2">
        <f t="array" ref="L2309">XLOOKUP('Transaction Data'!$G2309,Product_Code,Unit_Price)</f>
        <v>28</v>
      </c>
      <c r="M2309" s="3">
        <f>'Transaction Data'!$F2309*'Transaction Data'!$K2309</f>
        <v>812</v>
      </c>
      <c r="N2309" s="3">
        <f>'Transaction Data'!$F2309*'Transaction Data'!$L2309</f>
        <v>1624</v>
      </c>
      <c r="O2309" s="3">
        <f>'Transaction Data'!$N2309-'Transaction Data'!$M2309</f>
        <v>812</v>
      </c>
      <c r="P2309" s="2">
        <f>DATEDIF('Transaction Data'!$D2309,'Transaction Data'!$A2309,"y")</f>
        <v>77</v>
      </c>
      <c r="Q2309" s="2" t="str">
        <f>FLOOR('Transaction Data'!$P2309,15)&amp;"-"&amp;FLOOR('Transaction Data'!$P2309,15)+14</f>
        <v>75-89</v>
      </c>
      <c r="R2309" s="2" t="str">
        <f>IF('Transaction Data'!$L2309&lt;=10,"Less Expensive","Expensive")</f>
        <v>Expensive</v>
      </c>
      <c r="S2309" s="4">
        <f>WEEKDAY('Transaction Data'!$A2309)</f>
        <v>1</v>
      </c>
      <c r="T2309" s="2" t="str">
        <f>IF(WEEKDAY('Transaction Data'!$A2309,2)&lt;6,"Weekday","Weekend")</f>
        <v>Weekend</v>
      </c>
    </row>
    <row r="2310" ht="15.75" customHeight="1">
      <c r="A2310" s="1">
        <v>45430.0</v>
      </c>
      <c r="B2310" s="2" t="s">
        <v>2263</v>
      </c>
      <c r="C2310" s="2" t="s">
        <v>54</v>
      </c>
      <c r="D2310" s="1">
        <v>33981.0</v>
      </c>
      <c r="E2310" s="2" t="s">
        <v>37</v>
      </c>
      <c r="F2310" s="2">
        <v>436.0</v>
      </c>
      <c r="G2310" s="2" t="s">
        <v>38</v>
      </c>
      <c r="H2310" s="2" t="s">
        <v>42</v>
      </c>
      <c r="I2310" s="2" t="s">
        <v>25</v>
      </c>
      <c r="J2310" s="2" t="str">
        <f t="array" ref="J2310">XLOOKUP('Transaction Data'!$G2310,Product_Code,Biscuit_Brand)</f>
        <v>Ginger Snaps</v>
      </c>
      <c r="K2310" s="2">
        <f t="array" ref="K2310">XLOOKUP('Transaction Data'!$G2310,Product_Code,Cost)</f>
        <v>14</v>
      </c>
      <c r="L2310" s="2">
        <f t="array" ref="L2310">XLOOKUP('Transaction Data'!$G2310,Product_Code,Unit_Price)</f>
        <v>28</v>
      </c>
      <c r="M2310" s="3">
        <f>'Transaction Data'!$F2310*'Transaction Data'!$K2310</f>
        <v>6104</v>
      </c>
      <c r="N2310" s="3">
        <f>'Transaction Data'!$F2310*'Transaction Data'!$L2310</f>
        <v>12208</v>
      </c>
      <c r="O2310" s="3">
        <f>'Transaction Data'!$N2310-'Transaction Data'!$M2310</f>
        <v>6104</v>
      </c>
      <c r="P2310" s="2">
        <f>DATEDIF('Transaction Data'!$D2310,'Transaction Data'!$A2310,"y")</f>
        <v>31</v>
      </c>
      <c r="Q2310" s="2" t="str">
        <f>FLOOR('Transaction Data'!$P2310,15)&amp;"-"&amp;FLOOR('Transaction Data'!$P2310,15)+14</f>
        <v>30-44</v>
      </c>
      <c r="R2310" s="2" t="str">
        <f>IF('Transaction Data'!$L2310&lt;=10,"Less Expensive","Expensive")</f>
        <v>Expensive</v>
      </c>
      <c r="S2310" s="4">
        <f>WEEKDAY('Transaction Data'!$A2310)</f>
        <v>7</v>
      </c>
      <c r="T2310" s="2" t="str">
        <f>IF(WEEKDAY('Transaction Data'!$A2310,2)&lt;6,"Weekday","Weekend")</f>
        <v>Weekend</v>
      </c>
    </row>
    <row r="2311" ht="15.75" customHeight="1">
      <c r="A2311" s="1">
        <v>45449.0</v>
      </c>
      <c r="B2311" s="2" t="s">
        <v>2264</v>
      </c>
      <c r="C2311" s="2" t="s">
        <v>51</v>
      </c>
      <c r="D2311" s="1">
        <v>17639.0</v>
      </c>
      <c r="E2311" s="2" t="s">
        <v>37</v>
      </c>
      <c r="F2311" s="2">
        <v>292.0</v>
      </c>
      <c r="G2311" s="2" t="s">
        <v>60</v>
      </c>
      <c r="H2311" s="2" t="s">
        <v>45</v>
      </c>
      <c r="I2311" s="2" t="s">
        <v>25</v>
      </c>
      <c r="J2311" s="2" t="str">
        <f t="array" ref="J2311">XLOOKUP('Transaction Data'!$G2311,Product_Code,Biscuit_Brand)</f>
        <v>Peanut Butter Bites</v>
      </c>
      <c r="K2311" s="2">
        <f t="array" ref="K2311">XLOOKUP('Transaction Data'!$G2311,Product_Code,Cost)</f>
        <v>5</v>
      </c>
      <c r="L2311" s="2">
        <f t="array" ref="L2311">XLOOKUP('Transaction Data'!$G2311,Product_Code,Unit_Price)</f>
        <v>7</v>
      </c>
      <c r="M2311" s="3">
        <f>'Transaction Data'!$F2311*'Transaction Data'!$K2311</f>
        <v>1460</v>
      </c>
      <c r="N2311" s="3">
        <f>'Transaction Data'!$F2311*'Transaction Data'!$L2311</f>
        <v>2044</v>
      </c>
      <c r="O2311" s="3">
        <f>'Transaction Data'!$N2311-'Transaction Data'!$M2311</f>
        <v>584</v>
      </c>
      <c r="P2311" s="2">
        <f>DATEDIF('Transaction Data'!$D2311,'Transaction Data'!$A2311,"y")</f>
        <v>76</v>
      </c>
      <c r="Q2311" s="2" t="str">
        <f>FLOOR('Transaction Data'!$P2311,15)&amp;"-"&amp;FLOOR('Transaction Data'!$P2311,15)+14</f>
        <v>75-89</v>
      </c>
      <c r="R2311" s="2" t="str">
        <f>IF('Transaction Data'!$L2311&lt;=10,"Less Expensive","Expensive")</f>
        <v>Less Expensive</v>
      </c>
      <c r="S2311" s="4">
        <f>WEEKDAY('Transaction Data'!$A2311)</f>
        <v>5</v>
      </c>
      <c r="T2311" s="2" t="str">
        <f>IF(WEEKDAY('Transaction Data'!$A2311,2)&lt;6,"Weekday","Weekend")</f>
        <v>Weekday</v>
      </c>
    </row>
    <row r="2312" ht="15.75" customHeight="1">
      <c r="A2312" s="1">
        <v>45331.0</v>
      </c>
      <c r="B2312" s="2" t="s">
        <v>2265</v>
      </c>
      <c r="C2312" s="2" t="s">
        <v>78</v>
      </c>
      <c r="D2312" s="1">
        <v>30675.0</v>
      </c>
      <c r="E2312" s="2" t="s">
        <v>22</v>
      </c>
      <c r="F2312" s="2">
        <v>284.0</v>
      </c>
      <c r="G2312" s="2" t="s">
        <v>61</v>
      </c>
      <c r="H2312" s="2" t="s">
        <v>24</v>
      </c>
      <c r="I2312" s="2" t="s">
        <v>30</v>
      </c>
      <c r="J2312" s="2" t="str">
        <f t="array" ref="J2312">XLOOKUP('Transaction Data'!$G2312,Product_Code,Biscuit_Brand)</f>
        <v>Choco Delight</v>
      </c>
      <c r="K2312" s="2">
        <f t="array" ref="K2312">XLOOKUP('Transaction Data'!$G2312,Product_Code,Cost)</f>
        <v>3</v>
      </c>
      <c r="L2312" s="2">
        <f t="array" ref="L2312">XLOOKUP('Transaction Data'!$G2312,Product_Code,Unit_Price)</f>
        <v>5</v>
      </c>
      <c r="M2312" s="3">
        <f>'Transaction Data'!$F2312*'Transaction Data'!$K2312</f>
        <v>852</v>
      </c>
      <c r="N2312" s="3">
        <f>'Transaction Data'!$F2312*'Transaction Data'!$L2312</f>
        <v>1420</v>
      </c>
      <c r="O2312" s="3">
        <f>'Transaction Data'!$N2312-'Transaction Data'!$M2312</f>
        <v>568</v>
      </c>
      <c r="P2312" s="2">
        <f>DATEDIF('Transaction Data'!$D2312,'Transaction Data'!$A2312,"y")</f>
        <v>40</v>
      </c>
      <c r="Q2312" s="2" t="str">
        <f>FLOOR('Transaction Data'!$P2312,15)&amp;"-"&amp;FLOOR('Transaction Data'!$P2312,15)+14</f>
        <v>30-44</v>
      </c>
      <c r="R2312" s="2" t="str">
        <f>IF('Transaction Data'!$L2312&lt;=10,"Less Expensive","Expensive")</f>
        <v>Less Expensive</v>
      </c>
      <c r="S2312" s="4">
        <f>WEEKDAY('Transaction Data'!$A2312)</f>
        <v>6</v>
      </c>
      <c r="T2312" s="2" t="str">
        <f>IF(WEEKDAY('Transaction Data'!$A2312,2)&lt;6,"Weekday","Weekend")</f>
        <v>Weekday</v>
      </c>
    </row>
    <row r="2313" ht="15.75" customHeight="1">
      <c r="A2313" s="1">
        <v>45465.0</v>
      </c>
      <c r="B2313" s="2" t="s">
        <v>2266</v>
      </c>
      <c r="C2313" s="2" t="s">
        <v>54</v>
      </c>
      <c r="D2313" s="1">
        <v>24549.0</v>
      </c>
      <c r="E2313" s="2" t="s">
        <v>37</v>
      </c>
      <c r="F2313" s="2">
        <v>481.0</v>
      </c>
      <c r="G2313" s="2" t="s">
        <v>57</v>
      </c>
      <c r="H2313" s="2" t="s">
        <v>29</v>
      </c>
      <c r="I2313" s="2" t="s">
        <v>25</v>
      </c>
      <c r="J2313" s="2" t="str">
        <f t="array" ref="J2313">XLOOKUP('Transaction Data'!$G2313,Product_Code,Biscuit_Brand)</f>
        <v>Oatmeal Cookies</v>
      </c>
      <c r="K2313" s="2">
        <f t="array" ref="K2313">XLOOKUP('Transaction Data'!$G2313,Product_Code,Cost)</f>
        <v>19</v>
      </c>
      <c r="L2313" s="2">
        <f t="array" ref="L2313">XLOOKUP('Transaction Data'!$G2313,Product_Code,Unit_Price)</f>
        <v>23</v>
      </c>
      <c r="M2313" s="3">
        <f>'Transaction Data'!$F2313*'Transaction Data'!$K2313</f>
        <v>9139</v>
      </c>
      <c r="N2313" s="3">
        <f>'Transaction Data'!$F2313*'Transaction Data'!$L2313</f>
        <v>11063</v>
      </c>
      <c r="O2313" s="3">
        <f>'Transaction Data'!$N2313-'Transaction Data'!$M2313</f>
        <v>1924</v>
      </c>
      <c r="P2313" s="2">
        <f>DATEDIF('Transaction Data'!$D2313,'Transaction Data'!$A2313,"y")</f>
        <v>57</v>
      </c>
      <c r="Q2313" s="2" t="str">
        <f>FLOOR('Transaction Data'!$P2313,15)&amp;"-"&amp;FLOOR('Transaction Data'!$P2313,15)+14</f>
        <v>45-59</v>
      </c>
      <c r="R2313" s="2" t="str">
        <f>IF('Transaction Data'!$L2313&lt;=10,"Less Expensive","Expensive")</f>
        <v>Expensive</v>
      </c>
      <c r="S2313" s="4">
        <f>WEEKDAY('Transaction Data'!$A2313)</f>
        <v>7</v>
      </c>
      <c r="T2313" s="2" t="str">
        <f>IF(WEEKDAY('Transaction Data'!$A2313,2)&lt;6,"Weekday","Weekend")</f>
        <v>Weekend</v>
      </c>
    </row>
    <row r="2314" ht="15.75" customHeight="1">
      <c r="A2314" s="1">
        <v>45358.0</v>
      </c>
      <c r="B2314" s="2" t="s">
        <v>2267</v>
      </c>
      <c r="C2314" s="2" t="s">
        <v>32</v>
      </c>
      <c r="D2314" s="1">
        <v>35192.0</v>
      </c>
      <c r="E2314" s="2" t="s">
        <v>22</v>
      </c>
      <c r="F2314" s="2">
        <v>19.0</v>
      </c>
      <c r="G2314" s="2" t="s">
        <v>55</v>
      </c>
      <c r="H2314" s="2" t="s">
        <v>29</v>
      </c>
      <c r="I2314" s="2" t="s">
        <v>25</v>
      </c>
      <c r="J2314" s="2" t="str">
        <f t="array" ref="J2314">XLOOKUP('Transaction Data'!$G2314,Product_Code,Biscuit_Brand)</f>
        <v>Vanilla Wafers</v>
      </c>
      <c r="K2314" s="2">
        <f t="array" ref="K2314">XLOOKUP('Transaction Data'!$G2314,Product_Code,Cost)</f>
        <v>18</v>
      </c>
      <c r="L2314" s="2">
        <f t="array" ref="L2314">XLOOKUP('Transaction Data'!$G2314,Product_Code,Unit_Price)</f>
        <v>36</v>
      </c>
      <c r="M2314" s="3">
        <f>'Transaction Data'!$F2314*'Transaction Data'!$K2314</f>
        <v>342</v>
      </c>
      <c r="N2314" s="3">
        <f>'Transaction Data'!$F2314*'Transaction Data'!$L2314</f>
        <v>684</v>
      </c>
      <c r="O2314" s="3">
        <f>'Transaction Data'!$N2314-'Transaction Data'!$M2314</f>
        <v>342</v>
      </c>
      <c r="P2314" s="2">
        <f>DATEDIF('Transaction Data'!$D2314,'Transaction Data'!$A2314,"y")</f>
        <v>27</v>
      </c>
      <c r="Q2314" s="2" t="str">
        <f>FLOOR('Transaction Data'!$P2314,15)&amp;"-"&amp;FLOOR('Transaction Data'!$P2314,15)+14</f>
        <v>15-29</v>
      </c>
      <c r="R2314" s="2" t="str">
        <f>IF('Transaction Data'!$L2314&lt;=10,"Less Expensive","Expensive")</f>
        <v>Expensive</v>
      </c>
      <c r="S2314" s="4">
        <f>WEEKDAY('Transaction Data'!$A2314)</f>
        <v>5</v>
      </c>
      <c r="T2314" s="2" t="str">
        <f>IF(WEEKDAY('Transaction Data'!$A2314,2)&lt;6,"Weekday","Weekend")</f>
        <v>Weekday</v>
      </c>
    </row>
    <row r="2315" ht="15.75" customHeight="1">
      <c r="A2315" s="1">
        <v>45366.0</v>
      </c>
      <c r="B2315" s="2" t="s">
        <v>2268</v>
      </c>
      <c r="C2315" s="2" t="s">
        <v>51</v>
      </c>
      <c r="D2315" s="1">
        <v>31147.0</v>
      </c>
      <c r="E2315" s="2" t="s">
        <v>63</v>
      </c>
      <c r="F2315" s="2">
        <v>301.0</v>
      </c>
      <c r="G2315" s="2" t="s">
        <v>28</v>
      </c>
      <c r="H2315" s="2" t="s">
        <v>34</v>
      </c>
      <c r="I2315" s="2" t="s">
        <v>25</v>
      </c>
      <c r="J2315" s="2" t="str">
        <f t="array" ref="J2315">XLOOKUP('Transaction Data'!$G2315,Product_Code,Biscuit_Brand)</f>
        <v>Shortbread</v>
      </c>
      <c r="K2315" s="2">
        <f t="array" ref="K2315">XLOOKUP('Transaction Data'!$G2315,Product_Code,Cost)</f>
        <v>10</v>
      </c>
      <c r="L2315" s="2">
        <f t="array" ref="L2315">XLOOKUP('Transaction Data'!$G2315,Product_Code,Unit_Price)</f>
        <v>45</v>
      </c>
      <c r="M2315" s="3">
        <f>'Transaction Data'!$F2315*'Transaction Data'!$K2315</f>
        <v>3010</v>
      </c>
      <c r="N2315" s="3">
        <f>'Transaction Data'!$F2315*'Transaction Data'!$L2315</f>
        <v>13545</v>
      </c>
      <c r="O2315" s="3">
        <f>'Transaction Data'!$N2315-'Transaction Data'!$M2315</f>
        <v>10535</v>
      </c>
      <c r="P2315" s="2">
        <f>DATEDIF('Transaction Data'!$D2315,'Transaction Data'!$A2315,"y")</f>
        <v>38</v>
      </c>
      <c r="Q2315" s="2" t="str">
        <f>FLOOR('Transaction Data'!$P2315,15)&amp;"-"&amp;FLOOR('Transaction Data'!$P2315,15)+14</f>
        <v>30-44</v>
      </c>
      <c r="R2315" s="2" t="str">
        <f>IF('Transaction Data'!$L2315&lt;=10,"Less Expensive","Expensive")</f>
        <v>Expensive</v>
      </c>
      <c r="S2315" s="4">
        <f>WEEKDAY('Transaction Data'!$A2315)</f>
        <v>6</v>
      </c>
      <c r="T2315" s="2" t="str">
        <f>IF(WEEKDAY('Transaction Data'!$A2315,2)&lt;6,"Weekday","Weekend")</f>
        <v>Weekday</v>
      </c>
    </row>
    <row r="2316" ht="15.75" customHeight="1">
      <c r="A2316" s="1">
        <v>45376.0</v>
      </c>
      <c r="B2316" s="2" t="s">
        <v>2269</v>
      </c>
      <c r="C2316" s="2" t="s">
        <v>54</v>
      </c>
      <c r="D2316" s="1">
        <v>27529.0</v>
      </c>
      <c r="E2316" s="2" t="s">
        <v>27</v>
      </c>
      <c r="F2316" s="2">
        <v>37.0</v>
      </c>
      <c r="G2316" s="2" t="s">
        <v>23</v>
      </c>
      <c r="H2316" s="2" t="s">
        <v>24</v>
      </c>
      <c r="I2316" s="2" t="s">
        <v>25</v>
      </c>
      <c r="J2316" s="2" t="str">
        <f t="array" ref="J2316">XLOOKUP('Transaction Data'!$G2316,Product_Code,Biscuit_Brand)</f>
        <v>Cinnamon Swirls</v>
      </c>
      <c r="K2316" s="2">
        <f t="array" ref="K2316">XLOOKUP('Transaction Data'!$G2316,Product_Code,Cost)</f>
        <v>10</v>
      </c>
      <c r="L2316" s="2">
        <f t="array" ref="L2316">XLOOKUP('Transaction Data'!$G2316,Product_Code,Unit_Price)</f>
        <v>14</v>
      </c>
      <c r="M2316" s="3">
        <f>'Transaction Data'!$F2316*'Transaction Data'!$K2316</f>
        <v>370</v>
      </c>
      <c r="N2316" s="3">
        <f>'Transaction Data'!$F2316*'Transaction Data'!$L2316</f>
        <v>518</v>
      </c>
      <c r="O2316" s="3">
        <f>'Transaction Data'!$N2316-'Transaction Data'!$M2316</f>
        <v>148</v>
      </c>
      <c r="P2316" s="2">
        <f>DATEDIF('Transaction Data'!$D2316,'Transaction Data'!$A2316,"y")</f>
        <v>48</v>
      </c>
      <c r="Q2316" s="2" t="str">
        <f>FLOOR('Transaction Data'!$P2316,15)&amp;"-"&amp;FLOOR('Transaction Data'!$P2316,15)+14</f>
        <v>45-59</v>
      </c>
      <c r="R2316" s="2" t="str">
        <f>IF('Transaction Data'!$L2316&lt;=10,"Less Expensive","Expensive")</f>
        <v>Expensive</v>
      </c>
      <c r="S2316" s="4">
        <f>WEEKDAY('Transaction Data'!$A2316)</f>
        <v>2</v>
      </c>
      <c r="T2316" s="2" t="str">
        <f>IF(WEEKDAY('Transaction Data'!$A2316,2)&lt;6,"Weekday","Weekend")</f>
        <v>Weekday</v>
      </c>
    </row>
    <row r="2317" ht="15.75" customHeight="1">
      <c r="A2317" s="1">
        <v>45408.0</v>
      </c>
      <c r="B2317" s="2" t="s">
        <v>2270</v>
      </c>
      <c r="C2317" s="2" t="s">
        <v>65</v>
      </c>
      <c r="D2317" s="1">
        <v>37894.0</v>
      </c>
      <c r="E2317" s="2" t="s">
        <v>63</v>
      </c>
      <c r="F2317" s="2">
        <v>483.0</v>
      </c>
      <c r="G2317" s="2" t="s">
        <v>57</v>
      </c>
      <c r="H2317" s="2" t="s">
        <v>42</v>
      </c>
      <c r="I2317" s="2" t="s">
        <v>25</v>
      </c>
      <c r="J2317" s="2" t="str">
        <f t="array" ref="J2317">XLOOKUP('Transaction Data'!$G2317,Product_Code,Biscuit_Brand)</f>
        <v>Oatmeal Cookies</v>
      </c>
      <c r="K2317" s="2">
        <f t="array" ref="K2317">XLOOKUP('Transaction Data'!$G2317,Product_Code,Cost)</f>
        <v>19</v>
      </c>
      <c r="L2317" s="2">
        <f t="array" ref="L2317">XLOOKUP('Transaction Data'!$G2317,Product_Code,Unit_Price)</f>
        <v>23</v>
      </c>
      <c r="M2317" s="3">
        <f>'Transaction Data'!$F2317*'Transaction Data'!$K2317</f>
        <v>9177</v>
      </c>
      <c r="N2317" s="3">
        <f>'Transaction Data'!$F2317*'Transaction Data'!$L2317</f>
        <v>11109</v>
      </c>
      <c r="O2317" s="3">
        <f>'Transaction Data'!$N2317-'Transaction Data'!$M2317</f>
        <v>1932</v>
      </c>
      <c r="P2317" s="2">
        <f>DATEDIF('Transaction Data'!$D2317,'Transaction Data'!$A2317,"y")</f>
        <v>20</v>
      </c>
      <c r="Q2317" s="2" t="str">
        <f>FLOOR('Transaction Data'!$P2317,15)&amp;"-"&amp;FLOOR('Transaction Data'!$P2317,15)+14</f>
        <v>15-29</v>
      </c>
      <c r="R2317" s="2" t="str">
        <f>IF('Transaction Data'!$L2317&lt;=10,"Less Expensive","Expensive")</f>
        <v>Expensive</v>
      </c>
      <c r="S2317" s="4">
        <f>WEEKDAY('Transaction Data'!$A2317)</f>
        <v>6</v>
      </c>
      <c r="T2317" s="2" t="str">
        <f>IF(WEEKDAY('Transaction Data'!$A2317,2)&lt;6,"Weekday","Weekend")</f>
        <v>Weekday</v>
      </c>
    </row>
    <row r="2318" ht="15.75" customHeight="1">
      <c r="A2318" s="1">
        <v>45440.0</v>
      </c>
      <c r="B2318" s="2" t="s">
        <v>2271</v>
      </c>
      <c r="C2318" s="2" t="s">
        <v>69</v>
      </c>
      <c r="D2318" s="1">
        <v>22792.0</v>
      </c>
      <c r="E2318" s="2" t="s">
        <v>22</v>
      </c>
      <c r="F2318" s="2">
        <v>407.0</v>
      </c>
      <c r="G2318" s="2" t="s">
        <v>60</v>
      </c>
      <c r="H2318" s="2" t="s">
        <v>45</v>
      </c>
      <c r="I2318" s="2" t="s">
        <v>25</v>
      </c>
      <c r="J2318" s="2" t="str">
        <f t="array" ref="J2318">XLOOKUP('Transaction Data'!$G2318,Product_Code,Biscuit_Brand)</f>
        <v>Peanut Butter Bites</v>
      </c>
      <c r="K2318" s="2">
        <f t="array" ref="K2318">XLOOKUP('Transaction Data'!$G2318,Product_Code,Cost)</f>
        <v>5</v>
      </c>
      <c r="L2318" s="2">
        <f t="array" ref="L2318">XLOOKUP('Transaction Data'!$G2318,Product_Code,Unit_Price)</f>
        <v>7</v>
      </c>
      <c r="M2318" s="3">
        <f>'Transaction Data'!$F2318*'Transaction Data'!$K2318</f>
        <v>2035</v>
      </c>
      <c r="N2318" s="3">
        <f>'Transaction Data'!$F2318*'Transaction Data'!$L2318</f>
        <v>2849</v>
      </c>
      <c r="O2318" s="3">
        <f>'Transaction Data'!$N2318-'Transaction Data'!$M2318</f>
        <v>814</v>
      </c>
      <c r="P2318" s="2">
        <f>DATEDIF('Transaction Data'!$D2318,'Transaction Data'!$A2318,"y")</f>
        <v>62</v>
      </c>
      <c r="Q2318" s="2" t="str">
        <f>FLOOR('Transaction Data'!$P2318,15)&amp;"-"&amp;FLOOR('Transaction Data'!$P2318,15)+14</f>
        <v>60-74</v>
      </c>
      <c r="R2318" s="2" t="str">
        <f>IF('Transaction Data'!$L2318&lt;=10,"Less Expensive","Expensive")</f>
        <v>Less Expensive</v>
      </c>
      <c r="S2318" s="4">
        <f>WEEKDAY('Transaction Data'!$A2318)</f>
        <v>3</v>
      </c>
      <c r="T2318" s="2" t="str">
        <f>IF(WEEKDAY('Transaction Data'!$A2318,2)&lt;6,"Weekday","Weekend")</f>
        <v>Weekday</v>
      </c>
    </row>
    <row r="2319" ht="15.75" customHeight="1">
      <c r="A2319" s="1">
        <v>45318.0</v>
      </c>
      <c r="B2319" s="2" t="s">
        <v>2272</v>
      </c>
      <c r="C2319" s="2" t="s">
        <v>69</v>
      </c>
      <c r="D2319" s="1">
        <v>25850.0</v>
      </c>
      <c r="E2319" s="2" t="s">
        <v>22</v>
      </c>
      <c r="F2319" s="2">
        <v>428.0</v>
      </c>
      <c r="G2319" s="2" t="s">
        <v>61</v>
      </c>
      <c r="H2319" s="2" t="s">
        <v>24</v>
      </c>
      <c r="I2319" s="2" t="s">
        <v>25</v>
      </c>
      <c r="J2319" s="2" t="str">
        <f t="array" ref="J2319">XLOOKUP('Transaction Data'!$G2319,Product_Code,Biscuit_Brand)</f>
        <v>Choco Delight</v>
      </c>
      <c r="K2319" s="2">
        <f t="array" ref="K2319">XLOOKUP('Transaction Data'!$G2319,Product_Code,Cost)</f>
        <v>3</v>
      </c>
      <c r="L2319" s="2">
        <f t="array" ref="L2319">XLOOKUP('Transaction Data'!$G2319,Product_Code,Unit_Price)</f>
        <v>5</v>
      </c>
      <c r="M2319" s="3">
        <f>'Transaction Data'!$F2319*'Transaction Data'!$K2319</f>
        <v>1284</v>
      </c>
      <c r="N2319" s="3">
        <f>'Transaction Data'!$F2319*'Transaction Data'!$L2319</f>
        <v>2140</v>
      </c>
      <c r="O2319" s="3">
        <f>'Transaction Data'!$N2319-'Transaction Data'!$M2319</f>
        <v>856</v>
      </c>
      <c r="P2319" s="2">
        <f>DATEDIF('Transaction Data'!$D2319,'Transaction Data'!$A2319,"y")</f>
        <v>53</v>
      </c>
      <c r="Q2319" s="2" t="str">
        <f>FLOOR('Transaction Data'!$P2319,15)&amp;"-"&amp;FLOOR('Transaction Data'!$P2319,15)+14</f>
        <v>45-59</v>
      </c>
      <c r="R2319" s="2" t="str">
        <f>IF('Transaction Data'!$L2319&lt;=10,"Less Expensive","Expensive")</f>
        <v>Less Expensive</v>
      </c>
      <c r="S2319" s="4">
        <f>WEEKDAY('Transaction Data'!$A2319)</f>
        <v>7</v>
      </c>
      <c r="T2319" s="2" t="str">
        <f>IF(WEEKDAY('Transaction Data'!$A2319,2)&lt;6,"Weekday","Weekend")</f>
        <v>Weekend</v>
      </c>
    </row>
    <row r="2320" ht="15.75" customHeight="1">
      <c r="A2320" s="1">
        <v>45492.0</v>
      </c>
      <c r="B2320" s="2" t="s">
        <v>2273</v>
      </c>
      <c r="C2320" s="2" t="s">
        <v>72</v>
      </c>
      <c r="D2320" s="1">
        <v>36373.0</v>
      </c>
      <c r="E2320" s="2" t="s">
        <v>63</v>
      </c>
      <c r="F2320" s="2">
        <v>196.0</v>
      </c>
      <c r="G2320" s="2" t="s">
        <v>23</v>
      </c>
      <c r="H2320" s="2" t="s">
        <v>29</v>
      </c>
      <c r="I2320" s="2" t="s">
        <v>25</v>
      </c>
      <c r="J2320" s="2" t="str">
        <f t="array" ref="J2320">XLOOKUP('Transaction Data'!$G2320,Product_Code,Biscuit_Brand)</f>
        <v>Cinnamon Swirls</v>
      </c>
      <c r="K2320" s="2">
        <f t="array" ref="K2320">XLOOKUP('Transaction Data'!$G2320,Product_Code,Cost)</f>
        <v>10</v>
      </c>
      <c r="L2320" s="2">
        <f t="array" ref="L2320">XLOOKUP('Transaction Data'!$G2320,Product_Code,Unit_Price)</f>
        <v>14</v>
      </c>
      <c r="M2320" s="3">
        <f>'Transaction Data'!$F2320*'Transaction Data'!$K2320</f>
        <v>1960</v>
      </c>
      <c r="N2320" s="3">
        <f>'Transaction Data'!$F2320*'Transaction Data'!$L2320</f>
        <v>2744</v>
      </c>
      <c r="O2320" s="3">
        <f>'Transaction Data'!$N2320-'Transaction Data'!$M2320</f>
        <v>784</v>
      </c>
      <c r="P2320" s="2">
        <f>DATEDIF('Transaction Data'!$D2320,'Transaction Data'!$A2320,"y")</f>
        <v>24</v>
      </c>
      <c r="Q2320" s="2" t="str">
        <f>FLOOR('Transaction Data'!$P2320,15)&amp;"-"&amp;FLOOR('Transaction Data'!$P2320,15)+14</f>
        <v>15-29</v>
      </c>
      <c r="R2320" s="2" t="str">
        <f>IF('Transaction Data'!$L2320&lt;=10,"Less Expensive","Expensive")</f>
        <v>Expensive</v>
      </c>
      <c r="S2320" s="4">
        <f>WEEKDAY('Transaction Data'!$A2320)</f>
        <v>6</v>
      </c>
      <c r="T2320" s="2" t="str">
        <f>IF(WEEKDAY('Transaction Data'!$A2320,2)&lt;6,"Weekday","Weekend")</f>
        <v>Weekday</v>
      </c>
    </row>
    <row r="2321" ht="15.75" customHeight="1">
      <c r="A2321" s="1">
        <v>45473.0</v>
      </c>
      <c r="B2321" s="2" t="s">
        <v>2274</v>
      </c>
      <c r="C2321" s="2" t="s">
        <v>65</v>
      </c>
      <c r="D2321" s="1">
        <v>23005.0</v>
      </c>
      <c r="E2321" s="2" t="s">
        <v>63</v>
      </c>
      <c r="F2321" s="2">
        <v>373.0</v>
      </c>
      <c r="G2321" s="2" t="s">
        <v>55</v>
      </c>
      <c r="H2321" s="2" t="s">
        <v>42</v>
      </c>
      <c r="I2321" s="2" t="s">
        <v>25</v>
      </c>
      <c r="J2321" s="2" t="str">
        <f t="array" ref="J2321">XLOOKUP('Transaction Data'!$G2321,Product_Code,Biscuit_Brand)</f>
        <v>Vanilla Wafers</v>
      </c>
      <c r="K2321" s="2">
        <f t="array" ref="K2321">XLOOKUP('Transaction Data'!$G2321,Product_Code,Cost)</f>
        <v>18</v>
      </c>
      <c r="L2321" s="2">
        <f t="array" ref="L2321">XLOOKUP('Transaction Data'!$G2321,Product_Code,Unit_Price)</f>
        <v>36</v>
      </c>
      <c r="M2321" s="3">
        <f>'Transaction Data'!$F2321*'Transaction Data'!$K2321</f>
        <v>6714</v>
      </c>
      <c r="N2321" s="3">
        <f>'Transaction Data'!$F2321*'Transaction Data'!$L2321</f>
        <v>13428</v>
      </c>
      <c r="O2321" s="3">
        <f>'Transaction Data'!$N2321-'Transaction Data'!$M2321</f>
        <v>6714</v>
      </c>
      <c r="P2321" s="2">
        <f>DATEDIF('Transaction Data'!$D2321,'Transaction Data'!$A2321,"y")</f>
        <v>61</v>
      </c>
      <c r="Q2321" s="2" t="str">
        <f>FLOOR('Transaction Data'!$P2321,15)&amp;"-"&amp;FLOOR('Transaction Data'!$P2321,15)+14</f>
        <v>60-74</v>
      </c>
      <c r="R2321" s="2" t="str">
        <f>IF('Transaction Data'!$L2321&lt;=10,"Less Expensive","Expensive")</f>
        <v>Expensive</v>
      </c>
      <c r="S2321" s="4">
        <f>WEEKDAY('Transaction Data'!$A2321)</f>
        <v>1</v>
      </c>
      <c r="T2321" s="2" t="str">
        <f>IF(WEEKDAY('Transaction Data'!$A2321,2)&lt;6,"Weekday","Weekend")</f>
        <v>Weekend</v>
      </c>
    </row>
    <row r="2322" ht="15.75" customHeight="1">
      <c r="A2322" s="1">
        <v>45364.0</v>
      </c>
      <c r="B2322" s="2" t="s">
        <v>2275</v>
      </c>
      <c r="C2322" s="2" t="s">
        <v>41</v>
      </c>
      <c r="D2322" s="1">
        <v>26948.0</v>
      </c>
      <c r="E2322" s="2" t="s">
        <v>27</v>
      </c>
      <c r="F2322" s="2">
        <v>469.0</v>
      </c>
      <c r="G2322" s="2" t="s">
        <v>33</v>
      </c>
      <c r="H2322" s="2" t="s">
        <v>45</v>
      </c>
      <c r="I2322" s="2" t="s">
        <v>25</v>
      </c>
      <c r="J2322" s="2" t="str">
        <f t="array" ref="J2322">XLOOKUP('Transaction Data'!$G2322,Product_Code,Biscuit_Brand)</f>
        <v>Caramel Biscuits</v>
      </c>
      <c r="K2322" s="2">
        <f t="array" ref="K2322">XLOOKUP('Transaction Data'!$G2322,Product_Code,Cost)</f>
        <v>18</v>
      </c>
      <c r="L2322" s="2">
        <f t="array" ref="L2322">XLOOKUP('Transaction Data'!$G2322,Product_Code,Unit_Price)</f>
        <v>22</v>
      </c>
      <c r="M2322" s="3">
        <f>'Transaction Data'!$F2322*'Transaction Data'!$K2322</f>
        <v>8442</v>
      </c>
      <c r="N2322" s="3">
        <f>'Transaction Data'!$F2322*'Transaction Data'!$L2322</f>
        <v>10318</v>
      </c>
      <c r="O2322" s="3">
        <f>'Transaction Data'!$N2322-'Transaction Data'!$M2322</f>
        <v>1876</v>
      </c>
      <c r="P2322" s="2">
        <f>DATEDIF('Transaction Data'!$D2322,'Transaction Data'!$A2322,"y")</f>
        <v>50</v>
      </c>
      <c r="Q2322" s="2" t="str">
        <f>FLOOR('Transaction Data'!$P2322,15)&amp;"-"&amp;FLOOR('Transaction Data'!$P2322,15)+14</f>
        <v>45-59</v>
      </c>
      <c r="R2322" s="2" t="str">
        <f>IF('Transaction Data'!$L2322&lt;=10,"Less Expensive","Expensive")</f>
        <v>Expensive</v>
      </c>
      <c r="S2322" s="4">
        <f>WEEKDAY('Transaction Data'!$A2322)</f>
        <v>4</v>
      </c>
      <c r="T2322" s="2" t="str">
        <f>IF(WEEKDAY('Transaction Data'!$A2322,2)&lt;6,"Weekday","Weekend")</f>
        <v>Weekday</v>
      </c>
    </row>
    <row r="2323" ht="15.75" customHeight="1">
      <c r="A2323" s="1">
        <v>45503.0</v>
      </c>
      <c r="B2323" s="2" t="s">
        <v>2276</v>
      </c>
      <c r="C2323" s="2" t="s">
        <v>41</v>
      </c>
      <c r="D2323" s="1">
        <v>35705.0</v>
      </c>
      <c r="E2323" s="2" t="s">
        <v>63</v>
      </c>
      <c r="F2323" s="2">
        <v>243.0</v>
      </c>
      <c r="G2323" s="2" t="s">
        <v>55</v>
      </c>
      <c r="H2323" s="2" t="s">
        <v>24</v>
      </c>
      <c r="I2323" s="2" t="s">
        <v>25</v>
      </c>
      <c r="J2323" s="2" t="str">
        <f t="array" ref="J2323">XLOOKUP('Transaction Data'!$G2323,Product_Code,Biscuit_Brand)</f>
        <v>Vanilla Wafers</v>
      </c>
      <c r="K2323" s="2">
        <f t="array" ref="K2323">XLOOKUP('Transaction Data'!$G2323,Product_Code,Cost)</f>
        <v>18</v>
      </c>
      <c r="L2323" s="2">
        <f t="array" ref="L2323">XLOOKUP('Transaction Data'!$G2323,Product_Code,Unit_Price)</f>
        <v>36</v>
      </c>
      <c r="M2323" s="3">
        <f>'Transaction Data'!$F2323*'Transaction Data'!$K2323</f>
        <v>4374</v>
      </c>
      <c r="N2323" s="3">
        <f>'Transaction Data'!$F2323*'Transaction Data'!$L2323</f>
        <v>8748</v>
      </c>
      <c r="O2323" s="3">
        <f>'Transaction Data'!$N2323-'Transaction Data'!$M2323</f>
        <v>4374</v>
      </c>
      <c r="P2323" s="2">
        <f>DATEDIF('Transaction Data'!$D2323,'Transaction Data'!$A2323,"y")</f>
        <v>26</v>
      </c>
      <c r="Q2323" s="2" t="str">
        <f>FLOOR('Transaction Data'!$P2323,15)&amp;"-"&amp;FLOOR('Transaction Data'!$P2323,15)+14</f>
        <v>15-29</v>
      </c>
      <c r="R2323" s="2" t="str">
        <f>IF('Transaction Data'!$L2323&lt;=10,"Less Expensive","Expensive")</f>
        <v>Expensive</v>
      </c>
      <c r="S2323" s="4">
        <f>WEEKDAY('Transaction Data'!$A2323)</f>
        <v>3</v>
      </c>
      <c r="T2323" s="2" t="str">
        <f>IF(WEEKDAY('Transaction Data'!$A2323,2)&lt;6,"Weekday","Weekend")</f>
        <v>Weekday</v>
      </c>
    </row>
    <row r="2324" ht="15.75" customHeight="1">
      <c r="A2324" s="1">
        <v>45346.0</v>
      </c>
      <c r="B2324" s="2" t="s">
        <v>31</v>
      </c>
      <c r="C2324" s="2" t="s">
        <v>69</v>
      </c>
      <c r="D2324" s="1">
        <v>26520.0</v>
      </c>
      <c r="E2324" s="2" t="s">
        <v>27</v>
      </c>
      <c r="F2324" s="2">
        <v>354.0</v>
      </c>
      <c r="G2324" s="2" t="s">
        <v>55</v>
      </c>
      <c r="H2324" s="2" t="s">
        <v>29</v>
      </c>
      <c r="I2324" s="2" t="s">
        <v>25</v>
      </c>
      <c r="J2324" s="2" t="str">
        <f t="array" ref="J2324">XLOOKUP('Transaction Data'!$G2324,Product_Code,Biscuit_Brand)</f>
        <v>Vanilla Wafers</v>
      </c>
      <c r="K2324" s="2">
        <f t="array" ref="K2324">XLOOKUP('Transaction Data'!$G2324,Product_Code,Cost)</f>
        <v>18</v>
      </c>
      <c r="L2324" s="2">
        <f t="array" ref="L2324">XLOOKUP('Transaction Data'!$G2324,Product_Code,Unit_Price)</f>
        <v>36</v>
      </c>
      <c r="M2324" s="3">
        <f>'Transaction Data'!$F2324*'Transaction Data'!$K2324</f>
        <v>6372</v>
      </c>
      <c r="N2324" s="3">
        <f>'Transaction Data'!$F2324*'Transaction Data'!$L2324</f>
        <v>12744</v>
      </c>
      <c r="O2324" s="3">
        <f>'Transaction Data'!$N2324-'Transaction Data'!$M2324</f>
        <v>6372</v>
      </c>
      <c r="P2324" s="2">
        <f>DATEDIF('Transaction Data'!$D2324,'Transaction Data'!$A2324,"y")</f>
        <v>51</v>
      </c>
      <c r="Q2324" s="2" t="str">
        <f>FLOOR('Transaction Data'!$P2324,15)&amp;"-"&amp;FLOOR('Transaction Data'!$P2324,15)+14</f>
        <v>45-59</v>
      </c>
      <c r="R2324" s="2" t="str">
        <f>IF('Transaction Data'!$L2324&lt;=10,"Less Expensive","Expensive")</f>
        <v>Expensive</v>
      </c>
      <c r="S2324" s="4">
        <f>WEEKDAY('Transaction Data'!$A2324)</f>
        <v>7</v>
      </c>
      <c r="T2324" s="2" t="str">
        <f>IF(WEEKDAY('Transaction Data'!$A2324,2)&lt;6,"Weekday","Weekend")</f>
        <v>Weekend</v>
      </c>
    </row>
    <row r="2325" ht="15.75" customHeight="1">
      <c r="A2325" s="1">
        <v>45315.0</v>
      </c>
      <c r="B2325" s="2" t="s">
        <v>2277</v>
      </c>
      <c r="C2325" s="2" t="s">
        <v>51</v>
      </c>
      <c r="D2325" s="1">
        <v>18878.0</v>
      </c>
      <c r="E2325" s="2" t="s">
        <v>37</v>
      </c>
      <c r="F2325" s="2">
        <v>266.0</v>
      </c>
      <c r="G2325" s="2" t="s">
        <v>55</v>
      </c>
      <c r="H2325" s="2" t="s">
        <v>29</v>
      </c>
      <c r="I2325" s="2" t="s">
        <v>25</v>
      </c>
      <c r="J2325" s="2" t="str">
        <f t="array" ref="J2325">XLOOKUP('Transaction Data'!$G2325,Product_Code,Biscuit_Brand)</f>
        <v>Vanilla Wafers</v>
      </c>
      <c r="K2325" s="2">
        <f t="array" ref="K2325">XLOOKUP('Transaction Data'!$G2325,Product_Code,Cost)</f>
        <v>18</v>
      </c>
      <c r="L2325" s="2">
        <f t="array" ref="L2325">XLOOKUP('Transaction Data'!$G2325,Product_Code,Unit_Price)</f>
        <v>36</v>
      </c>
      <c r="M2325" s="3">
        <f>'Transaction Data'!$F2325*'Transaction Data'!$K2325</f>
        <v>4788</v>
      </c>
      <c r="N2325" s="3">
        <f>'Transaction Data'!$F2325*'Transaction Data'!$L2325</f>
        <v>9576</v>
      </c>
      <c r="O2325" s="3">
        <f>'Transaction Data'!$N2325-'Transaction Data'!$M2325</f>
        <v>4788</v>
      </c>
      <c r="P2325" s="2">
        <f>DATEDIF('Transaction Data'!$D2325,'Transaction Data'!$A2325,"y")</f>
        <v>72</v>
      </c>
      <c r="Q2325" s="2" t="str">
        <f>FLOOR('Transaction Data'!$P2325,15)&amp;"-"&amp;FLOOR('Transaction Data'!$P2325,15)+14</f>
        <v>60-74</v>
      </c>
      <c r="R2325" s="2" t="str">
        <f>IF('Transaction Data'!$L2325&lt;=10,"Less Expensive","Expensive")</f>
        <v>Expensive</v>
      </c>
      <c r="S2325" s="4">
        <f>WEEKDAY('Transaction Data'!$A2325)</f>
        <v>4</v>
      </c>
      <c r="T2325" s="2" t="str">
        <f>IF(WEEKDAY('Transaction Data'!$A2325,2)&lt;6,"Weekday","Weekend")</f>
        <v>Weekday</v>
      </c>
    </row>
    <row r="2326" ht="15.75" customHeight="1">
      <c r="A2326" s="1">
        <v>45485.0</v>
      </c>
      <c r="B2326" s="2" t="s">
        <v>2278</v>
      </c>
      <c r="C2326" s="2" t="s">
        <v>65</v>
      </c>
      <c r="D2326" s="1">
        <v>28488.0</v>
      </c>
      <c r="E2326" s="2" t="s">
        <v>27</v>
      </c>
      <c r="F2326" s="2">
        <v>107.0</v>
      </c>
      <c r="G2326" s="2" t="s">
        <v>60</v>
      </c>
      <c r="H2326" s="2" t="s">
        <v>34</v>
      </c>
      <c r="I2326" s="2" t="s">
        <v>25</v>
      </c>
      <c r="J2326" s="2" t="str">
        <f t="array" ref="J2326">XLOOKUP('Transaction Data'!$G2326,Product_Code,Biscuit_Brand)</f>
        <v>Peanut Butter Bites</v>
      </c>
      <c r="K2326" s="2">
        <f t="array" ref="K2326">XLOOKUP('Transaction Data'!$G2326,Product_Code,Cost)</f>
        <v>5</v>
      </c>
      <c r="L2326" s="2">
        <f t="array" ref="L2326">XLOOKUP('Transaction Data'!$G2326,Product_Code,Unit_Price)</f>
        <v>7</v>
      </c>
      <c r="M2326" s="3">
        <f>'Transaction Data'!$F2326*'Transaction Data'!$K2326</f>
        <v>535</v>
      </c>
      <c r="N2326" s="3">
        <f>'Transaction Data'!$F2326*'Transaction Data'!$L2326</f>
        <v>749</v>
      </c>
      <c r="O2326" s="3">
        <f>'Transaction Data'!$N2326-'Transaction Data'!$M2326</f>
        <v>214</v>
      </c>
      <c r="P2326" s="2">
        <f>DATEDIF('Transaction Data'!$D2326,'Transaction Data'!$A2326,"y")</f>
        <v>46</v>
      </c>
      <c r="Q2326" s="2" t="str">
        <f>FLOOR('Transaction Data'!$P2326,15)&amp;"-"&amp;FLOOR('Transaction Data'!$P2326,15)+14</f>
        <v>45-59</v>
      </c>
      <c r="R2326" s="2" t="str">
        <f>IF('Transaction Data'!$L2326&lt;=10,"Less Expensive","Expensive")</f>
        <v>Less Expensive</v>
      </c>
      <c r="S2326" s="4">
        <f>WEEKDAY('Transaction Data'!$A2326)</f>
        <v>6</v>
      </c>
      <c r="T2326" s="2" t="str">
        <f>IF(WEEKDAY('Transaction Data'!$A2326,2)&lt;6,"Weekday","Weekend")</f>
        <v>Weekday</v>
      </c>
    </row>
    <row r="2327" ht="15.75" customHeight="1">
      <c r="A2327" s="1">
        <v>45335.0</v>
      </c>
      <c r="B2327" s="2" t="s">
        <v>2279</v>
      </c>
      <c r="C2327" s="2" t="s">
        <v>21</v>
      </c>
      <c r="D2327" s="1">
        <v>34816.0</v>
      </c>
      <c r="E2327" s="2" t="s">
        <v>63</v>
      </c>
      <c r="F2327" s="2">
        <v>321.0</v>
      </c>
      <c r="G2327" s="2" t="s">
        <v>28</v>
      </c>
      <c r="H2327" s="2" t="s">
        <v>24</v>
      </c>
      <c r="I2327" s="2" t="s">
        <v>25</v>
      </c>
      <c r="J2327" s="2" t="str">
        <f t="array" ref="J2327">XLOOKUP('Transaction Data'!$G2327,Product_Code,Biscuit_Brand)</f>
        <v>Shortbread</v>
      </c>
      <c r="K2327" s="2">
        <f t="array" ref="K2327">XLOOKUP('Transaction Data'!$G2327,Product_Code,Cost)</f>
        <v>10</v>
      </c>
      <c r="L2327" s="2">
        <f t="array" ref="L2327">XLOOKUP('Transaction Data'!$G2327,Product_Code,Unit_Price)</f>
        <v>45</v>
      </c>
      <c r="M2327" s="3">
        <f>'Transaction Data'!$F2327*'Transaction Data'!$K2327</f>
        <v>3210</v>
      </c>
      <c r="N2327" s="3">
        <f>'Transaction Data'!$F2327*'Transaction Data'!$L2327</f>
        <v>14445</v>
      </c>
      <c r="O2327" s="3">
        <f>'Transaction Data'!$N2327-'Transaction Data'!$M2327</f>
        <v>11235</v>
      </c>
      <c r="P2327" s="2">
        <f>DATEDIF('Transaction Data'!$D2327,'Transaction Data'!$A2327,"y")</f>
        <v>28</v>
      </c>
      <c r="Q2327" s="2" t="str">
        <f>FLOOR('Transaction Data'!$P2327,15)&amp;"-"&amp;FLOOR('Transaction Data'!$P2327,15)+14</f>
        <v>15-29</v>
      </c>
      <c r="R2327" s="2" t="str">
        <f>IF('Transaction Data'!$L2327&lt;=10,"Less Expensive","Expensive")</f>
        <v>Expensive</v>
      </c>
      <c r="S2327" s="4">
        <f>WEEKDAY('Transaction Data'!$A2327)</f>
        <v>3</v>
      </c>
      <c r="T2327" s="2" t="str">
        <f>IF(WEEKDAY('Transaction Data'!$A2327,2)&lt;6,"Weekday","Weekend")</f>
        <v>Weekday</v>
      </c>
    </row>
    <row r="2328" ht="15.75" customHeight="1">
      <c r="A2328" s="1">
        <v>45402.0</v>
      </c>
      <c r="B2328" s="2" t="s">
        <v>2280</v>
      </c>
      <c r="C2328" s="2" t="s">
        <v>51</v>
      </c>
      <c r="D2328" s="1">
        <v>33513.0</v>
      </c>
      <c r="E2328" s="2" t="s">
        <v>37</v>
      </c>
      <c r="F2328" s="2">
        <v>299.0</v>
      </c>
      <c r="G2328" s="2" t="s">
        <v>23</v>
      </c>
      <c r="H2328" s="2" t="s">
        <v>42</v>
      </c>
      <c r="I2328" s="2" t="s">
        <v>25</v>
      </c>
      <c r="J2328" s="2" t="str">
        <f t="array" ref="J2328">XLOOKUP('Transaction Data'!$G2328,Product_Code,Biscuit_Brand)</f>
        <v>Cinnamon Swirls</v>
      </c>
      <c r="K2328" s="2">
        <f t="array" ref="K2328">XLOOKUP('Transaction Data'!$G2328,Product_Code,Cost)</f>
        <v>10</v>
      </c>
      <c r="L2328" s="2">
        <f t="array" ref="L2328">XLOOKUP('Transaction Data'!$G2328,Product_Code,Unit_Price)</f>
        <v>14</v>
      </c>
      <c r="M2328" s="3">
        <f>'Transaction Data'!$F2328*'Transaction Data'!$K2328</f>
        <v>2990</v>
      </c>
      <c r="N2328" s="3">
        <f>'Transaction Data'!$F2328*'Transaction Data'!$L2328</f>
        <v>4186</v>
      </c>
      <c r="O2328" s="3">
        <f>'Transaction Data'!$N2328-'Transaction Data'!$M2328</f>
        <v>1196</v>
      </c>
      <c r="P2328" s="2">
        <f>DATEDIF('Transaction Data'!$D2328,'Transaction Data'!$A2328,"y")</f>
        <v>32</v>
      </c>
      <c r="Q2328" s="2" t="str">
        <f>FLOOR('Transaction Data'!$P2328,15)&amp;"-"&amp;FLOOR('Transaction Data'!$P2328,15)+14</f>
        <v>30-44</v>
      </c>
      <c r="R2328" s="2" t="str">
        <f>IF('Transaction Data'!$L2328&lt;=10,"Less Expensive","Expensive")</f>
        <v>Expensive</v>
      </c>
      <c r="S2328" s="4">
        <f>WEEKDAY('Transaction Data'!$A2328)</f>
        <v>7</v>
      </c>
      <c r="T2328" s="2" t="str">
        <f>IF(WEEKDAY('Transaction Data'!$A2328,2)&lt;6,"Weekday","Weekend")</f>
        <v>Weekend</v>
      </c>
    </row>
    <row r="2329" ht="15.75" customHeight="1">
      <c r="A2329" s="1">
        <v>45404.0</v>
      </c>
      <c r="B2329" s="2" t="s">
        <v>2281</v>
      </c>
      <c r="C2329" s="2" t="s">
        <v>41</v>
      </c>
      <c r="D2329" s="1">
        <v>37992.0</v>
      </c>
      <c r="E2329" s="2" t="s">
        <v>63</v>
      </c>
      <c r="F2329" s="2">
        <v>211.0</v>
      </c>
      <c r="G2329" s="2" t="s">
        <v>61</v>
      </c>
      <c r="H2329" s="2" t="s">
        <v>45</v>
      </c>
      <c r="I2329" s="2" t="s">
        <v>25</v>
      </c>
      <c r="J2329" s="2" t="str">
        <f t="array" ref="J2329">XLOOKUP('Transaction Data'!$G2329,Product_Code,Biscuit_Brand)</f>
        <v>Choco Delight</v>
      </c>
      <c r="K2329" s="2">
        <f t="array" ref="K2329">XLOOKUP('Transaction Data'!$G2329,Product_Code,Cost)</f>
        <v>3</v>
      </c>
      <c r="L2329" s="2">
        <f t="array" ref="L2329">XLOOKUP('Transaction Data'!$G2329,Product_Code,Unit_Price)</f>
        <v>5</v>
      </c>
      <c r="M2329" s="3">
        <f>'Transaction Data'!$F2329*'Transaction Data'!$K2329</f>
        <v>633</v>
      </c>
      <c r="N2329" s="3">
        <f>'Transaction Data'!$F2329*'Transaction Data'!$L2329</f>
        <v>1055</v>
      </c>
      <c r="O2329" s="3">
        <f>'Transaction Data'!$N2329-'Transaction Data'!$M2329</f>
        <v>422</v>
      </c>
      <c r="P2329" s="2">
        <f>DATEDIF('Transaction Data'!$D2329,'Transaction Data'!$A2329,"y")</f>
        <v>20</v>
      </c>
      <c r="Q2329" s="2" t="str">
        <f>FLOOR('Transaction Data'!$P2329,15)&amp;"-"&amp;FLOOR('Transaction Data'!$P2329,15)+14</f>
        <v>15-29</v>
      </c>
      <c r="R2329" s="2" t="str">
        <f>IF('Transaction Data'!$L2329&lt;=10,"Less Expensive","Expensive")</f>
        <v>Less Expensive</v>
      </c>
      <c r="S2329" s="4">
        <f>WEEKDAY('Transaction Data'!$A2329)</f>
        <v>2</v>
      </c>
      <c r="T2329" s="2" t="str">
        <f>IF(WEEKDAY('Transaction Data'!$A2329,2)&lt;6,"Weekday","Weekend")</f>
        <v>Weekday</v>
      </c>
    </row>
    <row r="2330" ht="15.75" customHeight="1">
      <c r="A2330" s="1">
        <v>45427.0</v>
      </c>
      <c r="B2330" s="2" t="s">
        <v>2282</v>
      </c>
      <c r="C2330" s="2" t="s">
        <v>65</v>
      </c>
      <c r="D2330" s="1">
        <v>29955.0</v>
      </c>
      <c r="E2330" s="2" t="s">
        <v>27</v>
      </c>
      <c r="F2330" s="2">
        <v>60.0</v>
      </c>
      <c r="G2330" s="2" t="s">
        <v>55</v>
      </c>
      <c r="H2330" s="2" t="s">
        <v>24</v>
      </c>
      <c r="I2330" s="2" t="s">
        <v>25</v>
      </c>
      <c r="J2330" s="2" t="str">
        <f t="array" ref="J2330">XLOOKUP('Transaction Data'!$G2330,Product_Code,Biscuit_Brand)</f>
        <v>Vanilla Wafers</v>
      </c>
      <c r="K2330" s="2">
        <f t="array" ref="K2330">XLOOKUP('Transaction Data'!$G2330,Product_Code,Cost)</f>
        <v>18</v>
      </c>
      <c r="L2330" s="2">
        <f t="array" ref="L2330">XLOOKUP('Transaction Data'!$G2330,Product_Code,Unit_Price)</f>
        <v>36</v>
      </c>
      <c r="M2330" s="3">
        <f>'Transaction Data'!$F2330*'Transaction Data'!$K2330</f>
        <v>1080</v>
      </c>
      <c r="N2330" s="3">
        <f>'Transaction Data'!$F2330*'Transaction Data'!$L2330</f>
        <v>2160</v>
      </c>
      <c r="O2330" s="3">
        <f>'Transaction Data'!$N2330-'Transaction Data'!$M2330</f>
        <v>1080</v>
      </c>
      <c r="P2330" s="2">
        <f>DATEDIF('Transaction Data'!$D2330,'Transaction Data'!$A2330,"y")</f>
        <v>42</v>
      </c>
      <c r="Q2330" s="2" t="str">
        <f>FLOOR('Transaction Data'!$P2330,15)&amp;"-"&amp;FLOOR('Transaction Data'!$P2330,15)+14</f>
        <v>30-44</v>
      </c>
      <c r="R2330" s="2" t="str">
        <f>IF('Transaction Data'!$L2330&lt;=10,"Less Expensive","Expensive")</f>
        <v>Expensive</v>
      </c>
      <c r="S2330" s="4">
        <f>WEEKDAY('Transaction Data'!$A2330)</f>
        <v>4</v>
      </c>
      <c r="T2330" s="2" t="str">
        <f>IF(WEEKDAY('Transaction Data'!$A2330,2)&lt;6,"Weekday","Weekend")</f>
        <v>Weekday</v>
      </c>
    </row>
    <row r="2331" ht="15.75" customHeight="1">
      <c r="A2331" s="1">
        <v>45481.0</v>
      </c>
      <c r="B2331" s="2" t="s">
        <v>2283</v>
      </c>
      <c r="C2331" s="2" t="s">
        <v>54</v>
      </c>
      <c r="D2331" s="1">
        <v>24773.0</v>
      </c>
      <c r="E2331" s="2" t="s">
        <v>63</v>
      </c>
      <c r="F2331" s="2">
        <v>364.0</v>
      </c>
      <c r="G2331" s="2" t="s">
        <v>38</v>
      </c>
      <c r="H2331" s="2" t="s">
        <v>29</v>
      </c>
      <c r="I2331" s="2" t="s">
        <v>25</v>
      </c>
      <c r="J2331" s="2" t="str">
        <f t="array" ref="J2331">XLOOKUP('Transaction Data'!$G2331,Product_Code,Biscuit_Brand)</f>
        <v>Ginger Snaps</v>
      </c>
      <c r="K2331" s="2">
        <f t="array" ref="K2331">XLOOKUP('Transaction Data'!$G2331,Product_Code,Cost)</f>
        <v>14</v>
      </c>
      <c r="L2331" s="2">
        <f t="array" ref="L2331">XLOOKUP('Transaction Data'!$G2331,Product_Code,Unit_Price)</f>
        <v>28</v>
      </c>
      <c r="M2331" s="3">
        <f>'Transaction Data'!$F2331*'Transaction Data'!$K2331</f>
        <v>5096</v>
      </c>
      <c r="N2331" s="3">
        <f>'Transaction Data'!$F2331*'Transaction Data'!$L2331</f>
        <v>10192</v>
      </c>
      <c r="O2331" s="3">
        <f>'Transaction Data'!$N2331-'Transaction Data'!$M2331</f>
        <v>5096</v>
      </c>
      <c r="P2331" s="2">
        <f>DATEDIF('Transaction Data'!$D2331,'Transaction Data'!$A2331,"y")</f>
        <v>56</v>
      </c>
      <c r="Q2331" s="2" t="str">
        <f>FLOOR('Transaction Data'!$P2331,15)&amp;"-"&amp;FLOOR('Transaction Data'!$P2331,15)+14</f>
        <v>45-59</v>
      </c>
      <c r="R2331" s="2" t="str">
        <f>IF('Transaction Data'!$L2331&lt;=10,"Less Expensive","Expensive")</f>
        <v>Expensive</v>
      </c>
      <c r="S2331" s="4">
        <f>WEEKDAY('Transaction Data'!$A2331)</f>
        <v>2</v>
      </c>
      <c r="T2331" s="2" t="str">
        <f>IF(WEEKDAY('Transaction Data'!$A2331,2)&lt;6,"Weekday","Weekend")</f>
        <v>Weekday</v>
      </c>
    </row>
    <row r="2332" ht="15.75" customHeight="1">
      <c r="A2332" s="1">
        <v>45353.0</v>
      </c>
      <c r="B2332" s="2" t="s">
        <v>2284</v>
      </c>
      <c r="C2332" s="2" t="s">
        <v>54</v>
      </c>
      <c r="D2332" s="1">
        <v>23430.0</v>
      </c>
      <c r="E2332" s="2" t="s">
        <v>63</v>
      </c>
      <c r="F2332" s="2">
        <v>408.0</v>
      </c>
      <c r="G2332" s="2" t="s">
        <v>61</v>
      </c>
      <c r="H2332" s="2" t="s">
        <v>42</v>
      </c>
      <c r="I2332" s="2" t="s">
        <v>25</v>
      </c>
      <c r="J2332" s="2" t="str">
        <f t="array" ref="J2332">XLOOKUP('Transaction Data'!$G2332,Product_Code,Biscuit_Brand)</f>
        <v>Choco Delight</v>
      </c>
      <c r="K2332" s="2">
        <f t="array" ref="K2332">XLOOKUP('Transaction Data'!$G2332,Product_Code,Cost)</f>
        <v>3</v>
      </c>
      <c r="L2332" s="2">
        <f t="array" ref="L2332">XLOOKUP('Transaction Data'!$G2332,Product_Code,Unit_Price)</f>
        <v>5</v>
      </c>
      <c r="M2332" s="3">
        <f>'Transaction Data'!$F2332*'Transaction Data'!$K2332</f>
        <v>1224</v>
      </c>
      <c r="N2332" s="3">
        <f>'Transaction Data'!$F2332*'Transaction Data'!$L2332</f>
        <v>2040</v>
      </c>
      <c r="O2332" s="3">
        <f>'Transaction Data'!$N2332-'Transaction Data'!$M2332</f>
        <v>816</v>
      </c>
      <c r="P2332" s="2">
        <f>DATEDIF('Transaction Data'!$D2332,'Transaction Data'!$A2332,"y")</f>
        <v>60</v>
      </c>
      <c r="Q2332" s="2" t="str">
        <f>FLOOR('Transaction Data'!$P2332,15)&amp;"-"&amp;FLOOR('Transaction Data'!$P2332,15)+14</f>
        <v>60-74</v>
      </c>
      <c r="R2332" s="2" t="str">
        <f>IF('Transaction Data'!$L2332&lt;=10,"Less Expensive","Expensive")</f>
        <v>Less Expensive</v>
      </c>
      <c r="S2332" s="4">
        <f>WEEKDAY('Transaction Data'!$A2332)</f>
        <v>7</v>
      </c>
      <c r="T2332" s="2" t="str">
        <f>IF(WEEKDAY('Transaction Data'!$A2332,2)&lt;6,"Weekday","Weekend")</f>
        <v>Weekend</v>
      </c>
    </row>
    <row r="2333" ht="15.75" customHeight="1">
      <c r="A2333" s="1">
        <v>45305.0</v>
      </c>
      <c r="B2333" s="2" t="s">
        <v>2285</v>
      </c>
      <c r="C2333" s="2" t="s">
        <v>32</v>
      </c>
      <c r="D2333" s="1">
        <v>38259.0</v>
      </c>
      <c r="E2333" s="2" t="s">
        <v>27</v>
      </c>
      <c r="F2333" s="2">
        <v>126.0</v>
      </c>
      <c r="G2333" s="2" t="s">
        <v>33</v>
      </c>
      <c r="H2333" s="2" t="s">
        <v>45</v>
      </c>
      <c r="I2333" s="2" t="s">
        <v>25</v>
      </c>
      <c r="J2333" s="2" t="str">
        <f t="array" ref="J2333">XLOOKUP('Transaction Data'!$G2333,Product_Code,Biscuit_Brand)</f>
        <v>Caramel Biscuits</v>
      </c>
      <c r="K2333" s="2">
        <f t="array" ref="K2333">XLOOKUP('Transaction Data'!$G2333,Product_Code,Cost)</f>
        <v>18</v>
      </c>
      <c r="L2333" s="2">
        <f t="array" ref="L2333">XLOOKUP('Transaction Data'!$G2333,Product_Code,Unit_Price)</f>
        <v>22</v>
      </c>
      <c r="M2333" s="3">
        <f>'Transaction Data'!$F2333*'Transaction Data'!$K2333</f>
        <v>2268</v>
      </c>
      <c r="N2333" s="3">
        <f>'Transaction Data'!$F2333*'Transaction Data'!$L2333</f>
        <v>2772</v>
      </c>
      <c r="O2333" s="3">
        <f>'Transaction Data'!$N2333-'Transaction Data'!$M2333</f>
        <v>504</v>
      </c>
      <c r="P2333" s="2">
        <f>DATEDIF('Transaction Data'!$D2333,'Transaction Data'!$A2333,"y")</f>
        <v>19</v>
      </c>
      <c r="Q2333" s="2" t="str">
        <f>FLOOR('Transaction Data'!$P2333,15)&amp;"-"&amp;FLOOR('Transaction Data'!$P2333,15)+14</f>
        <v>15-29</v>
      </c>
      <c r="R2333" s="2" t="str">
        <f>IF('Transaction Data'!$L2333&lt;=10,"Less Expensive","Expensive")</f>
        <v>Expensive</v>
      </c>
      <c r="S2333" s="4">
        <f>WEEKDAY('Transaction Data'!$A2333)</f>
        <v>1</v>
      </c>
      <c r="T2333" s="2" t="str">
        <f>IF(WEEKDAY('Transaction Data'!$A2333,2)&lt;6,"Weekday","Weekend")</f>
        <v>Weekend</v>
      </c>
    </row>
    <row r="2334" ht="15.75" customHeight="1">
      <c r="A2334" s="1">
        <v>45399.0</v>
      </c>
      <c r="B2334" s="2" t="s">
        <v>2286</v>
      </c>
      <c r="C2334" s="2" t="s">
        <v>54</v>
      </c>
      <c r="D2334" s="1">
        <v>19122.0</v>
      </c>
      <c r="E2334" s="2" t="s">
        <v>37</v>
      </c>
      <c r="F2334" s="2">
        <v>357.0</v>
      </c>
      <c r="G2334" s="2" t="s">
        <v>33</v>
      </c>
      <c r="H2334" s="2" t="s">
        <v>24</v>
      </c>
      <c r="I2334" s="2" t="s">
        <v>25</v>
      </c>
      <c r="J2334" s="2" t="str">
        <f t="array" ref="J2334">XLOOKUP('Transaction Data'!$G2334,Product_Code,Biscuit_Brand)</f>
        <v>Caramel Biscuits</v>
      </c>
      <c r="K2334" s="2">
        <f t="array" ref="K2334">XLOOKUP('Transaction Data'!$G2334,Product_Code,Cost)</f>
        <v>18</v>
      </c>
      <c r="L2334" s="2">
        <f t="array" ref="L2334">XLOOKUP('Transaction Data'!$G2334,Product_Code,Unit_Price)</f>
        <v>22</v>
      </c>
      <c r="M2334" s="3">
        <f>'Transaction Data'!$F2334*'Transaction Data'!$K2334</f>
        <v>6426</v>
      </c>
      <c r="N2334" s="3">
        <f>'Transaction Data'!$F2334*'Transaction Data'!$L2334</f>
        <v>7854</v>
      </c>
      <c r="O2334" s="3">
        <f>'Transaction Data'!$N2334-'Transaction Data'!$M2334</f>
        <v>1428</v>
      </c>
      <c r="P2334" s="2">
        <f>DATEDIF('Transaction Data'!$D2334,'Transaction Data'!$A2334,"y")</f>
        <v>71</v>
      </c>
      <c r="Q2334" s="2" t="str">
        <f>FLOOR('Transaction Data'!$P2334,15)&amp;"-"&amp;FLOOR('Transaction Data'!$P2334,15)+14</f>
        <v>60-74</v>
      </c>
      <c r="R2334" s="2" t="str">
        <f>IF('Transaction Data'!$L2334&lt;=10,"Less Expensive","Expensive")</f>
        <v>Expensive</v>
      </c>
      <c r="S2334" s="4">
        <f>WEEKDAY('Transaction Data'!$A2334)</f>
        <v>4</v>
      </c>
      <c r="T2334" s="2" t="str">
        <f>IF(WEEKDAY('Transaction Data'!$A2334,2)&lt;6,"Weekday","Weekend")</f>
        <v>Weekday</v>
      </c>
    </row>
    <row r="2335" ht="15.75" customHeight="1">
      <c r="A2335" s="1">
        <v>45327.0</v>
      </c>
      <c r="B2335" s="2" t="s">
        <v>2287</v>
      </c>
      <c r="C2335" s="2" t="s">
        <v>51</v>
      </c>
      <c r="D2335" s="1">
        <v>27511.0</v>
      </c>
      <c r="E2335" s="2" t="s">
        <v>22</v>
      </c>
      <c r="F2335" s="2">
        <v>277.0</v>
      </c>
      <c r="G2335" s="2" t="s">
        <v>48</v>
      </c>
      <c r="H2335" s="2" t="s">
        <v>29</v>
      </c>
      <c r="I2335" s="2" t="s">
        <v>25</v>
      </c>
      <c r="J2335" s="2" t="str">
        <f t="array" ref="J2335">XLOOKUP('Transaction Data'!$G2335,Product_Code,Biscuit_Brand)</f>
        <v>Lemon Crisps</v>
      </c>
      <c r="K2335" s="2">
        <f t="array" ref="K2335">XLOOKUP('Transaction Data'!$G2335,Product_Code,Cost)</f>
        <v>7</v>
      </c>
      <c r="L2335" s="2">
        <f t="array" ref="L2335">XLOOKUP('Transaction Data'!$G2335,Product_Code,Unit_Price)</f>
        <v>9</v>
      </c>
      <c r="M2335" s="3">
        <f>'Transaction Data'!$F2335*'Transaction Data'!$K2335</f>
        <v>1939</v>
      </c>
      <c r="N2335" s="3">
        <f>'Transaction Data'!$F2335*'Transaction Data'!$L2335</f>
        <v>2493</v>
      </c>
      <c r="O2335" s="3">
        <f>'Transaction Data'!$N2335-'Transaction Data'!$M2335</f>
        <v>554</v>
      </c>
      <c r="P2335" s="2">
        <f>DATEDIF('Transaction Data'!$D2335,'Transaction Data'!$A2335,"y")</f>
        <v>48</v>
      </c>
      <c r="Q2335" s="2" t="str">
        <f>FLOOR('Transaction Data'!$P2335,15)&amp;"-"&amp;FLOOR('Transaction Data'!$P2335,15)+14</f>
        <v>45-59</v>
      </c>
      <c r="R2335" s="2" t="str">
        <f>IF('Transaction Data'!$L2335&lt;=10,"Less Expensive","Expensive")</f>
        <v>Less Expensive</v>
      </c>
      <c r="S2335" s="4">
        <f>WEEKDAY('Transaction Data'!$A2335)</f>
        <v>2</v>
      </c>
      <c r="T2335" s="2" t="str">
        <f>IF(WEEKDAY('Transaction Data'!$A2335,2)&lt;6,"Weekday","Weekend")</f>
        <v>Weekday</v>
      </c>
    </row>
    <row r="2336" ht="15.75" customHeight="1">
      <c r="A2336" s="1">
        <v>45465.0</v>
      </c>
      <c r="B2336" s="2" t="s">
        <v>2288</v>
      </c>
      <c r="C2336" s="2" t="s">
        <v>32</v>
      </c>
      <c r="D2336" s="1">
        <v>22477.0</v>
      </c>
      <c r="E2336" s="2" t="s">
        <v>63</v>
      </c>
      <c r="F2336" s="2">
        <v>198.0</v>
      </c>
      <c r="G2336" s="2" t="s">
        <v>57</v>
      </c>
      <c r="H2336" s="2" t="s">
        <v>29</v>
      </c>
      <c r="I2336" s="2" t="s">
        <v>30</v>
      </c>
      <c r="J2336" s="2" t="str">
        <f t="array" ref="J2336">XLOOKUP('Transaction Data'!$G2336,Product_Code,Biscuit_Brand)</f>
        <v>Oatmeal Cookies</v>
      </c>
      <c r="K2336" s="2">
        <f t="array" ref="K2336">XLOOKUP('Transaction Data'!$G2336,Product_Code,Cost)</f>
        <v>19</v>
      </c>
      <c r="L2336" s="2">
        <f t="array" ref="L2336">XLOOKUP('Transaction Data'!$G2336,Product_Code,Unit_Price)</f>
        <v>23</v>
      </c>
      <c r="M2336" s="3">
        <f>'Transaction Data'!$F2336*'Transaction Data'!$K2336</f>
        <v>3762</v>
      </c>
      <c r="N2336" s="3">
        <f>'Transaction Data'!$F2336*'Transaction Data'!$L2336</f>
        <v>4554</v>
      </c>
      <c r="O2336" s="3">
        <f>'Transaction Data'!$N2336-'Transaction Data'!$M2336</f>
        <v>792</v>
      </c>
      <c r="P2336" s="2">
        <f>DATEDIF('Transaction Data'!$D2336,'Transaction Data'!$A2336,"y")</f>
        <v>62</v>
      </c>
      <c r="Q2336" s="2" t="str">
        <f>FLOOR('Transaction Data'!$P2336,15)&amp;"-"&amp;FLOOR('Transaction Data'!$P2336,15)+14</f>
        <v>60-74</v>
      </c>
      <c r="R2336" s="2" t="str">
        <f>IF('Transaction Data'!$L2336&lt;=10,"Less Expensive","Expensive")</f>
        <v>Expensive</v>
      </c>
      <c r="S2336" s="4">
        <f>WEEKDAY('Transaction Data'!$A2336)</f>
        <v>7</v>
      </c>
      <c r="T2336" s="2" t="str">
        <f>IF(WEEKDAY('Transaction Data'!$A2336,2)&lt;6,"Weekday","Weekend")</f>
        <v>Weekend</v>
      </c>
    </row>
    <row r="2337" ht="15.75" customHeight="1">
      <c r="A2337" s="1">
        <v>45447.0</v>
      </c>
      <c r="B2337" s="2" t="s">
        <v>2289</v>
      </c>
      <c r="C2337" s="2" t="s">
        <v>51</v>
      </c>
      <c r="D2337" s="1">
        <v>27440.0</v>
      </c>
      <c r="E2337" s="2" t="s">
        <v>37</v>
      </c>
      <c r="F2337" s="2">
        <v>263.0</v>
      </c>
      <c r="G2337" s="2" t="s">
        <v>38</v>
      </c>
      <c r="H2337" s="2" t="s">
        <v>34</v>
      </c>
      <c r="I2337" s="2" t="s">
        <v>25</v>
      </c>
      <c r="J2337" s="2" t="str">
        <f t="array" ref="J2337">XLOOKUP('Transaction Data'!$G2337,Product_Code,Biscuit_Brand)</f>
        <v>Ginger Snaps</v>
      </c>
      <c r="K2337" s="2">
        <f t="array" ref="K2337">XLOOKUP('Transaction Data'!$G2337,Product_Code,Cost)</f>
        <v>14</v>
      </c>
      <c r="L2337" s="2">
        <f t="array" ref="L2337">XLOOKUP('Transaction Data'!$G2337,Product_Code,Unit_Price)</f>
        <v>28</v>
      </c>
      <c r="M2337" s="3">
        <f>'Transaction Data'!$F2337*'Transaction Data'!$K2337</f>
        <v>3682</v>
      </c>
      <c r="N2337" s="3">
        <f>'Transaction Data'!$F2337*'Transaction Data'!$L2337</f>
        <v>7364</v>
      </c>
      <c r="O2337" s="3">
        <f>'Transaction Data'!$N2337-'Transaction Data'!$M2337</f>
        <v>3682</v>
      </c>
      <c r="P2337" s="2">
        <f>DATEDIF('Transaction Data'!$D2337,'Transaction Data'!$A2337,"y")</f>
        <v>49</v>
      </c>
      <c r="Q2337" s="2" t="str">
        <f>FLOOR('Transaction Data'!$P2337,15)&amp;"-"&amp;FLOOR('Transaction Data'!$P2337,15)+14</f>
        <v>45-59</v>
      </c>
      <c r="R2337" s="2" t="str">
        <f>IF('Transaction Data'!$L2337&lt;=10,"Less Expensive","Expensive")</f>
        <v>Expensive</v>
      </c>
      <c r="S2337" s="4">
        <f>WEEKDAY('Transaction Data'!$A2337)</f>
        <v>3</v>
      </c>
      <c r="T2337" s="2" t="str">
        <f>IF(WEEKDAY('Transaction Data'!$A2337,2)&lt;6,"Weekday","Weekend")</f>
        <v>Weekday</v>
      </c>
    </row>
    <row r="2338" ht="15.75" customHeight="1">
      <c r="A2338" s="1">
        <v>45456.0</v>
      </c>
      <c r="B2338" s="2" t="s">
        <v>2290</v>
      </c>
      <c r="C2338" s="2" t="s">
        <v>54</v>
      </c>
      <c r="D2338" s="1">
        <v>35291.0</v>
      </c>
      <c r="E2338" s="2" t="s">
        <v>27</v>
      </c>
      <c r="F2338" s="2">
        <v>184.0</v>
      </c>
      <c r="G2338" s="2" t="s">
        <v>33</v>
      </c>
      <c r="H2338" s="2" t="s">
        <v>24</v>
      </c>
      <c r="I2338" s="2" t="s">
        <v>30</v>
      </c>
      <c r="J2338" s="2" t="str">
        <f t="array" ref="J2338">XLOOKUP('Transaction Data'!$G2338,Product_Code,Biscuit_Brand)</f>
        <v>Caramel Biscuits</v>
      </c>
      <c r="K2338" s="2">
        <f t="array" ref="K2338">XLOOKUP('Transaction Data'!$G2338,Product_Code,Cost)</f>
        <v>18</v>
      </c>
      <c r="L2338" s="2">
        <f t="array" ref="L2338">XLOOKUP('Transaction Data'!$G2338,Product_Code,Unit_Price)</f>
        <v>22</v>
      </c>
      <c r="M2338" s="3">
        <f>'Transaction Data'!$F2338*'Transaction Data'!$K2338</f>
        <v>3312</v>
      </c>
      <c r="N2338" s="3">
        <f>'Transaction Data'!$F2338*'Transaction Data'!$L2338</f>
        <v>4048</v>
      </c>
      <c r="O2338" s="3">
        <f>'Transaction Data'!$N2338-'Transaction Data'!$M2338</f>
        <v>736</v>
      </c>
      <c r="P2338" s="2">
        <f>DATEDIF('Transaction Data'!$D2338,'Transaction Data'!$A2338,"y")</f>
        <v>27</v>
      </c>
      <c r="Q2338" s="2" t="str">
        <f>FLOOR('Transaction Data'!$P2338,15)&amp;"-"&amp;FLOOR('Transaction Data'!$P2338,15)+14</f>
        <v>15-29</v>
      </c>
      <c r="R2338" s="2" t="str">
        <f>IF('Transaction Data'!$L2338&lt;=10,"Less Expensive","Expensive")</f>
        <v>Expensive</v>
      </c>
      <c r="S2338" s="4">
        <f>WEEKDAY('Transaction Data'!$A2338)</f>
        <v>5</v>
      </c>
      <c r="T2338" s="2" t="str">
        <f>IF(WEEKDAY('Transaction Data'!$A2338,2)&lt;6,"Weekday","Weekend")</f>
        <v>Weekday</v>
      </c>
    </row>
    <row r="2339" ht="15.75" customHeight="1">
      <c r="A2339" s="1">
        <v>45337.0</v>
      </c>
      <c r="B2339" s="2" t="s">
        <v>2291</v>
      </c>
      <c r="C2339" s="2" t="s">
        <v>21</v>
      </c>
      <c r="D2339" s="1">
        <v>23843.0</v>
      </c>
      <c r="E2339" s="2" t="s">
        <v>27</v>
      </c>
      <c r="F2339" s="2">
        <v>316.0</v>
      </c>
      <c r="G2339" s="2" t="s">
        <v>48</v>
      </c>
      <c r="H2339" s="2" t="s">
        <v>42</v>
      </c>
      <c r="I2339" s="2" t="s">
        <v>25</v>
      </c>
      <c r="J2339" s="2" t="str">
        <f t="array" ref="J2339">XLOOKUP('Transaction Data'!$G2339,Product_Code,Biscuit_Brand)</f>
        <v>Lemon Crisps</v>
      </c>
      <c r="K2339" s="2">
        <f t="array" ref="K2339">XLOOKUP('Transaction Data'!$G2339,Product_Code,Cost)</f>
        <v>7</v>
      </c>
      <c r="L2339" s="2">
        <f t="array" ref="L2339">XLOOKUP('Transaction Data'!$G2339,Product_Code,Unit_Price)</f>
        <v>9</v>
      </c>
      <c r="M2339" s="3">
        <f>'Transaction Data'!$F2339*'Transaction Data'!$K2339</f>
        <v>2212</v>
      </c>
      <c r="N2339" s="3">
        <f>'Transaction Data'!$F2339*'Transaction Data'!$L2339</f>
        <v>2844</v>
      </c>
      <c r="O2339" s="3">
        <f>'Transaction Data'!$N2339-'Transaction Data'!$M2339</f>
        <v>632</v>
      </c>
      <c r="P2339" s="2">
        <f>DATEDIF('Transaction Data'!$D2339,'Transaction Data'!$A2339,"y")</f>
        <v>58</v>
      </c>
      <c r="Q2339" s="2" t="str">
        <f>FLOOR('Transaction Data'!$P2339,15)&amp;"-"&amp;FLOOR('Transaction Data'!$P2339,15)+14</f>
        <v>45-59</v>
      </c>
      <c r="R2339" s="2" t="str">
        <f>IF('Transaction Data'!$L2339&lt;=10,"Less Expensive","Expensive")</f>
        <v>Less Expensive</v>
      </c>
      <c r="S2339" s="4">
        <f>WEEKDAY('Transaction Data'!$A2339)</f>
        <v>5</v>
      </c>
      <c r="T2339" s="2" t="str">
        <f>IF(WEEKDAY('Transaction Data'!$A2339,2)&lt;6,"Weekday","Weekend")</f>
        <v>Weekday</v>
      </c>
    </row>
    <row r="2340" ht="15.75" customHeight="1">
      <c r="A2340" s="1">
        <v>45504.0</v>
      </c>
      <c r="B2340" s="2" t="s">
        <v>2292</v>
      </c>
      <c r="C2340" s="2" t="s">
        <v>65</v>
      </c>
      <c r="D2340" s="1">
        <v>29151.0</v>
      </c>
      <c r="E2340" s="2" t="s">
        <v>63</v>
      </c>
      <c r="F2340" s="2">
        <v>86.0</v>
      </c>
      <c r="G2340" s="2" t="s">
        <v>57</v>
      </c>
      <c r="H2340" s="2" t="s">
        <v>45</v>
      </c>
      <c r="I2340" s="2" t="s">
        <v>25</v>
      </c>
      <c r="J2340" s="2" t="str">
        <f t="array" ref="J2340">XLOOKUP('Transaction Data'!$G2340,Product_Code,Biscuit_Brand)</f>
        <v>Oatmeal Cookies</v>
      </c>
      <c r="K2340" s="2">
        <f t="array" ref="K2340">XLOOKUP('Transaction Data'!$G2340,Product_Code,Cost)</f>
        <v>19</v>
      </c>
      <c r="L2340" s="2">
        <f t="array" ref="L2340">XLOOKUP('Transaction Data'!$G2340,Product_Code,Unit_Price)</f>
        <v>23</v>
      </c>
      <c r="M2340" s="3">
        <f>'Transaction Data'!$F2340*'Transaction Data'!$K2340</f>
        <v>1634</v>
      </c>
      <c r="N2340" s="3">
        <f>'Transaction Data'!$F2340*'Transaction Data'!$L2340</f>
        <v>1978</v>
      </c>
      <c r="O2340" s="3">
        <f>'Transaction Data'!$N2340-'Transaction Data'!$M2340</f>
        <v>344</v>
      </c>
      <c r="P2340" s="2">
        <f>DATEDIF('Transaction Data'!$D2340,'Transaction Data'!$A2340,"y")</f>
        <v>44</v>
      </c>
      <c r="Q2340" s="2" t="str">
        <f>FLOOR('Transaction Data'!$P2340,15)&amp;"-"&amp;FLOOR('Transaction Data'!$P2340,15)+14</f>
        <v>30-44</v>
      </c>
      <c r="R2340" s="2" t="str">
        <f>IF('Transaction Data'!$L2340&lt;=10,"Less Expensive","Expensive")</f>
        <v>Expensive</v>
      </c>
      <c r="S2340" s="4">
        <f>WEEKDAY('Transaction Data'!$A2340)</f>
        <v>4</v>
      </c>
      <c r="T2340" s="2" t="str">
        <f>IF(WEEKDAY('Transaction Data'!$A2340,2)&lt;6,"Weekday","Weekend")</f>
        <v>Weekday</v>
      </c>
    </row>
    <row r="2341" ht="15.75" customHeight="1">
      <c r="A2341" s="1">
        <v>45407.0</v>
      </c>
      <c r="B2341" s="2" t="s">
        <v>2293</v>
      </c>
      <c r="C2341" s="2" t="s">
        <v>32</v>
      </c>
      <c r="D2341" s="1">
        <v>21651.0</v>
      </c>
      <c r="E2341" s="2" t="s">
        <v>63</v>
      </c>
      <c r="F2341" s="2">
        <v>113.0</v>
      </c>
      <c r="G2341" s="2" t="s">
        <v>60</v>
      </c>
      <c r="H2341" s="2" t="s">
        <v>24</v>
      </c>
      <c r="I2341" s="2" t="s">
        <v>25</v>
      </c>
      <c r="J2341" s="2" t="str">
        <f t="array" ref="J2341">XLOOKUP('Transaction Data'!$G2341,Product_Code,Biscuit_Brand)</f>
        <v>Peanut Butter Bites</v>
      </c>
      <c r="K2341" s="2">
        <f t="array" ref="K2341">XLOOKUP('Transaction Data'!$G2341,Product_Code,Cost)</f>
        <v>5</v>
      </c>
      <c r="L2341" s="2">
        <f t="array" ref="L2341">XLOOKUP('Transaction Data'!$G2341,Product_Code,Unit_Price)</f>
        <v>7</v>
      </c>
      <c r="M2341" s="3">
        <f>'Transaction Data'!$F2341*'Transaction Data'!$K2341</f>
        <v>565</v>
      </c>
      <c r="N2341" s="3">
        <f>'Transaction Data'!$F2341*'Transaction Data'!$L2341</f>
        <v>791</v>
      </c>
      <c r="O2341" s="3">
        <f>'Transaction Data'!$N2341-'Transaction Data'!$M2341</f>
        <v>226</v>
      </c>
      <c r="P2341" s="2">
        <f>DATEDIF('Transaction Data'!$D2341,'Transaction Data'!$A2341,"y")</f>
        <v>65</v>
      </c>
      <c r="Q2341" s="2" t="str">
        <f>FLOOR('Transaction Data'!$P2341,15)&amp;"-"&amp;FLOOR('Transaction Data'!$P2341,15)+14</f>
        <v>60-74</v>
      </c>
      <c r="R2341" s="2" t="str">
        <f>IF('Transaction Data'!$L2341&lt;=10,"Less Expensive","Expensive")</f>
        <v>Less Expensive</v>
      </c>
      <c r="S2341" s="4">
        <f>WEEKDAY('Transaction Data'!$A2341)</f>
        <v>5</v>
      </c>
      <c r="T2341" s="2" t="str">
        <f>IF(WEEKDAY('Transaction Data'!$A2341,2)&lt;6,"Weekday","Weekend")</f>
        <v>Weekday</v>
      </c>
    </row>
    <row r="2342" ht="15.75" customHeight="1">
      <c r="A2342" s="1">
        <v>45407.0</v>
      </c>
      <c r="B2342" s="2" t="s">
        <v>2294</v>
      </c>
      <c r="C2342" s="2" t="s">
        <v>54</v>
      </c>
      <c r="D2342" s="1">
        <v>16037.0</v>
      </c>
      <c r="E2342" s="2" t="s">
        <v>63</v>
      </c>
      <c r="F2342" s="2">
        <v>500.0</v>
      </c>
      <c r="G2342" s="2" t="s">
        <v>57</v>
      </c>
      <c r="H2342" s="2" t="s">
        <v>29</v>
      </c>
      <c r="I2342" s="2" t="s">
        <v>25</v>
      </c>
      <c r="J2342" s="2" t="str">
        <f t="array" ref="J2342">XLOOKUP('Transaction Data'!$G2342,Product_Code,Biscuit_Brand)</f>
        <v>Oatmeal Cookies</v>
      </c>
      <c r="K2342" s="2">
        <f t="array" ref="K2342">XLOOKUP('Transaction Data'!$G2342,Product_Code,Cost)</f>
        <v>19</v>
      </c>
      <c r="L2342" s="2">
        <f t="array" ref="L2342">XLOOKUP('Transaction Data'!$G2342,Product_Code,Unit_Price)</f>
        <v>23</v>
      </c>
      <c r="M2342" s="3">
        <f>'Transaction Data'!$F2342*'Transaction Data'!$K2342</f>
        <v>9500</v>
      </c>
      <c r="N2342" s="3">
        <f>'Transaction Data'!$F2342*'Transaction Data'!$L2342</f>
        <v>11500</v>
      </c>
      <c r="O2342" s="3">
        <f>'Transaction Data'!$N2342-'Transaction Data'!$M2342</f>
        <v>2000</v>
      </c>
      <c r="P2342" s="2">
        <f>DATEDIF('Transaction Data'!$D2342,'Transaction Data'!$A2342,"y")</f>
        <v>80</v>
      </c>
      <c r="Q2342" s="2" t="str">
        <f>FLOOR('Transaction Data'!$P2342,15)&amp;"-"&amp;FLOOR('Transaction Data'!$P2342,15)+14</f>
        <v>75-89</v>
      </c>
      <c r="R2342" s="2" t="str">
        <f>IF('Transaction Data'!$L2342&lt;=10,"Less Expensive","Expensive")</f>
        <v>Expensive</v>
      </c>
      <c r="S2342" s="4">
        <f>WEEKDAY('Transaction Data'!$A2342)</f>
        <v>5</v>
      </c>
      <c r="T2342" s="2" t="str">
        <f>IF(WEEKDAY('Transaction Data'!$A2342,2)&lt;6,"Weekday","Weekend")</f>
        <v>Weekday</v>
      </c>
    </row>
    <row r="2343" ht="15.75" customHeight="1">
      <c r="A2343" s="1">
        <v>45459.0</v>
      </c>
      <c r="B2343" s="2" t="s">
        <v>2295</v>
      </c>
      <c r="C2343" s="2" t="s">
        <v>54</v>
      </c>
      <c r="D2343" s="1">
        <v>26994.0</v>
      </c>
      <c r="E2343" s="2" t="s">
        <v>22</v>
      </c>
      <c r="F2343" s="2">
        <v>97.0</v>
      </c>
      <c r="G2343" s="2" t="s">
        <v>48</v>
      </c>
      <c r="H2343" s="2" t="s">
        <v>42</v>
      </c>
      <c r="I2343" s="2" t="s">
        <v>25</v>
      </c>
      <c r="J2343" s="2" t="str">
        <f t="array" ref="J2343">XLOOKUP('Transaction Data'!$G2343,Product_Code,Biscuit_Brand)</f>
        <v>Lemon Crisps</v>
      </c>
      <c r="K2343" s="2">
        <f t="array" ref="K2343">XLOOKUP('Transaction Data'!$G2343,Product_Code,Cost)</f>
        <v>7</v>
      </c>
      <c r="L2343" s="2">
        <f t="array" ref="L2343">XLOOKUP('Transaction Data'!$G2343,Product_Code,Unit_Price)</f>
        <v>9</v>
      </c>
      <c r="M2343" s="3">
        <f>'Transaction Data'!$F2343*'Transaction Data'!$K2343</f>
        <v>679</v>
      </c>
      <c r="N2343" s="3">
        <f>'Transaction Data'!$F2343*'Transaction Data'!$L2343</f>
        <v>873</v>
      </c>
      <c r="O2343" s="3">
        <f>'Transaction Data'!$N2343-'Transaction Data'!$M2343</f>
        <v>194</v>
      </c>
      <c r="P2343" s="2">
        <f>DATEDIF('Transaction Data'!$D2343,'Transaction Data'!$A2343,"y")</f>
        <v>50</v>
      </c>
      <c r="Q2343" s="2" t="str">
        <f>FLOOR('Transaction Data'!$P2343,15)&amp;"-"&amp;FLOOR('Transaction Data'!$P2343,15)+14</f>
        <v>45-59</v>
      </c>
      <c r="R2343" s="2" t="str">
        <f>IF('Transaction Data'!$L2343&lt;=10,"Less Expensive","Expensive")</f>
        <v>Less Expensive</v>
      </c>
      <c r="S2343" s="4">
        <f>WEEKDAY('Transaction Data'!$A2343)</f>
        <v>1</v>
      </c>
      <c r="T2343" s="2" t="str">
        <f>IF(WEEKDAY('Transaction Data'!$A2343,2)&lt;6,"Weekday","Weekend")</f>
        <v>Weekend</v>
      </c>
    </row>
    <row r="2344" ht="15.75" customHeight="1">
      <c r="A2344" s="1">
        <v>45440.0</v>
      </c>
      <c r="B2344" s="2" t="s">
        <v>2296</v>
      </c>
      <c r="C2344" s="2" t="s">
        <v>32</v>
      </c>
      <c r="D2344" s="1">
        <v>19596.0</v>
      </c>
      <c r="E2344" s="2" t="s">
        <v>37</v>
      </c>
      <c r="F2344" s="2">
        <v>120.0</v>
      </c>
      <c r="G2344" s="2" t="s">
        <v>28</v>
      </c>
      <c r="H2344" s="2" t="s">
        <v>45</v>
      </c>
      <c r="I2344" s="2" t="s">
        <v>25</v>
      </c>
      <c r="J2344" s="2" t="str">
        <f t="array" ref="J2344">XLOOKUP('Transaction Data'!$G2344,Product_Code,Biscuit_Brand)</f>
        <v>Shortbread</v>
      </c>
      <c r="K2344" s="2">
        <f t="array" ref="K2344">XLOOKUP('Transaction Data'!$G2344,Product_Code,Cost)</f>
        <v>10</v>
      </c>
      <c r="L2344" s="2">
        <f t="array" ref="L2344">XLOOKUP('Transaction Data'!$G2344,Product_Code,Unit_Price)</f>
        <v>45</v>
      </c>
      <c r="M2344" s="3">
        <f>'Transaction Data'!$F2344*'Transaction Data'!$K2344</f>
        <v>1200</v>
      </c>
      <c r="N2344" s="3">
        <f>'Transaction Data'!$F2344*'Transaction Data'!$L2344</f>
        <v>5400</v>
      </c>
      <c r="O2344" s="3">
        <f>'Transaction Data'!$N2344-'Transaction Data'!$M2344</f>
        <v>4200</v>
      </c>
      <c r="P2344" s="2">
        <f>DATEDIF('Transaction Data'!$D2344,'Transaction Data'!$A2344,"y")</f>
        <v>70</v>
      </c>
      <c r="Q2344" s="2" t="str">
        <f>FLOOR('Transaction Data'!$P2344,15)&amp;"-"&amp;FLOOR('Transaction Data'!$P2344,15)+14</f>
        <v>60-74</v>
      </c>
      <c r="R2344" s="2" t="str">
        <f>IF('Transaction Data'!$L2344&lt;=10,"Less Expensive","Expensive")</f>
        <v>Expensive</v>
      </c>
      <c r="S2344" s="4">
        <f>WEEKDAY('Transaction Data'!$A2344)</f>
        <v>3</v>
      </c>
      <c r="T2344" s="2" t="str">
        <f>IF(WEEKDAY('Transaction Data'!$A2344,2)&lt;6,"Weekday","Weekend")</f>
        <v>Weekday</v>
      </c>
    </row>
    <row r="2345" ht="15.75" customHeight="1">
      <c r="A2345" s="1">
        <v>45323.0</v>
      </c>
      <c r="B2345" s="2" t="s">
        <v>2297</v>
      </c>
      <c r="C2345" s="2" t="s">
        <v>41</v>
      </c>
      <c r="D2345" s="1">
        <v>26791.0</v>
      </c>
      <c r="E2345" s="2" t="s">
        <v>27</v>
      </c>
      <c r="F2345" s="2">
        <v>400.0</v>
      </c>
      <c r="G2345" s="2" t="s">
        <v>33</v>
      </c>
      <c r="H2345" s="2" t="s">
        <v>24</v>
      </c>
      <c r="I2345" s="2" t="s">
        <v>25</v>
      </c>
      <c r="J2345" s="2" t="str">
        <f t="array" ref="J2345">XLOOKUP('Transaction Data'!$G2345,Product_Code,Biscuit_Brand)</f>
        <v>Caramel Biscuits</v>
      </c>
      <c r="K2345" s="2">
        <f t="array" ref="K2345">XLOOKUP('Transaction Data'!$G2345,Product_Code,Cost)</f>
        <v>18</v>
      </c>
      <c r="L2345" s="2">
        <f t="array" ref="L2345">XLOOKUP('Transaction Data'!$G2345,Product_Code,Unit_Price)</f>
        <v>22</v>
      </c>
      <c r="M2345" s="3">
        <f>'Transaction Data'!$F2345*'Transaction Data'!$K2345</f>
        <v>7200</v>
      </c>
      <c r="N2345" s="3">
        <f>'Transaction Data'!$F2345*'Transaction Data'!$L2345</f>
        <v>8800</v>
      </c>
      <c r="O2345" s="3">
        <f>'Transaction Data'!$N2345-'Transaction Data'!$M2345</f>
        <v>1600</v>
      </c>
      <c r="P2345" s="2">
        <f>DATEDIF('Transaction Data'!$D2345,'Transaction Data'!$A2345,"y")</f>
        <v>50</v>
      </c>
      <c r="Q2345" s="2" t="str">
        <f>FLOOR('Transaction Data'!$P2345,15)&amp;"-"&amp;FLOOR('Transaction Data'!$P2345,15)+14</f>
        <v>45-59</v>
      </c>
      <c r="R2345" s="2" t="str">
        <f>IF('Transaction Data'!$L2345&lt;=10,"Less Expensive","Expensive")</f>
        <v>Expensive</v>
      </c>
      <c r="S2345" s="4">
        <f>WEEKDAY('Transaction Data'!$A2345)</f>
        <v>5</v>
      </c>
      <c r="T2345" s="2" t="str">
        <f>IF(WEEKDAY('Transaction Data'!$A2345,2)&lt;6,"Weekday","Weekend")</f>
        <v>Weekday</v>
      </c>
    </row>
    <row r="2346" ht="15.75" customHeight="1">
      <c r="A2346" s="1">
        <v>45344.0</v>
      </c>
      <c r="B2346" s="2" t="s">
        <v>2298</v>
      </c>
      <c r="C2346" s="2" t="s">
        <v>41</v>
      </c>
      <c r="D2346" s="1">
        <v>31924.0</v>
      </c>
      <c r="E2346" s="2" t="s">
        <v>37</v>
      </c>
      <c r="F2346" s="2">
        <v>374.0</v>
      </c>
      <c r="G2346" s="2" t="s">
        <v>44</v>
      </c>
      <c r="H2346" s="2" t="s">
        <v>29</v>
      </c>
      <c r="I2346" s="2" t="s">
        <v>25</v>
      </c>
      <c r="J2346" s="2" t="str">
        <f t="array" ref="J2346">XLOOKUP('Transaction Data'!$G2346,Product_Code,Biscuit_Brand)</f>
        <v>Butter Crunch</v>
      </c>
      <c r="K2346" s="2">
        <f t="array" ref="K2346">XLOOKUP('Transaction Data'!$G2346,Product_Code,Cost)</f>
        <v>10</v>
      </c>
      <c r="L2346" s="2">
        <f t="array" ref="L2346">XLOOKUP('Transaction Data'!$G2346,Product_Code,Unit_Price)</f>
        <v>11</v>
      </c>
      <c r="M2346" s="3">
        <f>'Transaction Data'!$F2346*'Transaction Data'!$K2346</f>
        <v>3740</v>
      </c>
      <c r="N2346" s="3">
        <f>'Transaction Data'!$F2346*'Transaction Data'!$L2346</f>
        <v>4114</v>
      </c>
      <c r="O2346" s="3">
        <f>'Transaction Data'!$N2346-'Transaction Data'!$M2346</f>
        <v>374</v>
      </c>
      <c r="P2346" s="2">
        <f>DATEDIF('Transaction Data'!$D2346,'Transaction Data'!$A2346,"y")</f>
        <v>36</v>
      </c>
      <c r="Q2346" s="2" t="str">
        <f>FLOOR('Transaction Data'!$P2346,15)&amp;"-"&amp;FLOOR('Transaction Data'!$P2346,15)+14</f>
        <v>30-44</v>
      </c>
      <c r="R2346" s="2" t="str">
        <f>IF('Transaction Data'!$L2346&lt;=10,"Less Expensive","Expensive")</f>
        <v>Expensive</v>
      </c>
      <c r="S2346" s="4">
        <f>WEEKDAY('Transaction Data'!$A2346)</f>
        <v>5</v>
      </c>
      <c r="T2346" s="2" t="str">
        <f>IF(WEEKDAY('Transaction Data'!$A2346,2)&lt;6,"Weekday","Weekend")</f>
        <v>Weekday</v>
      </c>
    </row>
    <row r="2347" ht="15.75" customHeight="1">
      <c r="A2347" s="1">
        <v>45503.0</v>
      </c>
      <c r="B2347" s="2" t="s">
        <v>2299</v>
      </c>
      <c r="C2347" s="2" t="s">
        <v>41</v>
      </c>
      <c r="D2347" s="1">
        <v>36885.0</v>
      </c>
      <c r="E2347" s="2" t="s">
        <v>63</v>
      </c>
      <c r="F2347" s="2">
        <v>244.0</v>
      </c>
      <c r="G2347" s="2" t="s">
        <v>23</v>
      </c>
      <c r="H2347" s="2" t="s">
        <v>29</v>
      </c>
      <c r="I2347" s="2" t="s">
        <v>25</v>
      </c>
      <c r="J2347" s="2" t="str">
        <f t="array" ref="J2347">XLOOKUP('Transaction Data'!$G2347,Product_Code,Biscuit_Brand)</f>
        <v>Cinnamon Swirls</v>
      </c>
      <c r="K2347" s="2">
        <f t="array" ref="K2347">XLOOKUP('Transaction Data'!$G2347,Product_Code,Cost)</f>
        <v>10</v>
      </c>
      <c r="L2347" s="2">
        <f t="array" ref="L2347">XLOOKUP('Transaction Data'!$G2347,Product_Code,Unit_Price)</f>
        <v>14</v>
      </c>
      <c r="M2347" s="3">
        <f>'Transaction Data'!$F2347*'Transaction Data'!$K2347</f>
        <v>2440</v>
      </c>
      <c r="N2347" s="3">
        <f>'Transaction Data'!$F2347*'Transaction Data'!$L2347</f>
        <v>3416</v>
      </c>
      <c r="O2347" s="3">
        <f>'Transaction Data'!$N2347-'Transaction Data'!$M2347</f>
        <v>976</v>
      </c>
      <c r="P2347" s="2">
        <f>DATEDIF('Transaction Data'!$D2347,'Transaction Data'!$A2347,"y")</f>
        <v>23</v>
      </c>
      <c r="Q2347" s="2" t="str">
        <f>FLOOR('Transaction Data'!$P2347,15)&amp;"-"&amp;FLOOR('Transaction Data'!$P2347,15)+14</f>
        <v>15-29</v>
      </c>
      <c r="R2347" s="2" t="str">
        <f>IF('Transaction Data'!$L2347&lt;=10,"Less Expensive","Expensive")</f>
        <v>Expensive</v>
      </c>
      <c r="S2347" s="4">
        <f>WEEKDAY('Transaction Data'!$A2347)</f>
        <v>3</v>
      </c>
      <c r="T2347" s="2" t="str">
        <f>IF(WEEKDAY('Transaction Data'!$A2347,2)&lt;6,"Weekday","Weekend")</f>
        <v>Weekday</v>
      </c>
    </row>
    <row r="2348" ht="15.75" customHeight="1">
      <c r="A2348" s="1">
        <v>45436.0</v>
      </c>
      <c r="B2348" s="2" t="s">
        <v>2300</v>
      </c>
      <c r="C2348" s="2" t="s">
        <v>41</v>
      </c>
      <c r="D2348" s="1">
        <v>16897.0</v>
      </c>
      <c r="E2348" s="2" t="s">
        <v>63</v>
      </c>
      <c r="F2348" s="2">
        <v>108.0</v>
      </c>
      <c r="G2348" s="2" t="s">
        <v>33</v>
      </c>
      <c r="H2348" s="2" t="s">
        <v>34</v>
      </c>
      <c r="I2348" s="2" t="s">
        <v>25</v>
      </c>
      <c r="J2348" s="2" t="str">
        <f t="array" ref="J2348">XLOOKUP('Transaction Data'!$G2348,Product_Code,Biscuit_Brand)</f>
        <v>Caramel Biscuits</v>
      </c>
      <c r="K2348" s="2">
        <f t="array" ref="K2348">XLOOKUP('Transaction Data'!$G2348,Product_Code,Cost)</f>
        <v>18</v>
      </c>
      <c r="L2348" s="2">
        <f t="array" ref="L2348">XLOOKUP('Transaction Data'!$G2348,Product_Code,Unit_Price)</f>
        <v>22</v>
      </c>
      <c r="M2348" s="3">
        <f>'Transaction Data'!$F2348*'Transaction Data'!$K2348</f>
        <v>1944</v>
      </c>
      <c r="N2348" s="3">
        <f>'Transaction Data'!$F2348*'Transaction Data'!$L2348</f>
        <v>2376</v>
      </c>
      <c r="O2348" s="3">
        <f>'Transaction Data'!$N2348-'Transaction Data'!$M2348</f>
        <v>432</v>
      </c>
      <c r="P2348" s="2">
        <f>DATEDIF('Transaction Data'!$D2348,'Transaction Data'!$A2348,"y")</f>
        <v>78</v>
      </c>
      <c r="Q2348" s="2" t="str">
        <f>FLOOR('Transaction Data'!$P2348,15)&amp;"-"&amp;FLOOR('Transaction Data'!$P2348,15)+14</f>
        <v>75-89</v>
      </c>
      <c r="R2348" s="2" t="str">
        <f>IF('Transaction Data'!$L2348&lt;=10,"Less Expensive","Expensive")</f>
        <v>Expensive</v>
      </c>
      <c r="S2348" s="4">
        <f>WEEKDAY('Transaction Data'!$A2348)</f>
        <v>6</v>
      </c>
      <c r="T2348" s="2" t="str">
        <f>IF(WEEKDAY('Transaction Data'!$A2348,2)&lt;6,"Weekday","Weekend")</f>
        <v>Weekday</v>
      </c>
    </row>
    <row r="2349" ht="15.75" customHeight="1">
      <c r="A2349" s="1">
        <v>45361.0</v>
      </c>
      <c r="B2349" s="2" t="s">
        <v>2301</v>
      </c>
      <c r="C2349" s="2" t="s">
        <v>21</v>
      </c>
      <c r="D2349" s="1">
        <v>31062.0</v>
      </c>
      <c r="E2349" s="2" t="s">
        <v>37</v>
      </c>
      <c r="F2349" s="2">
        <v>208.0</v>
      </c>
      <c r="G2349" s="2" t="s">
        <v>33</v>
      </c>
      <c r="H2349" s="2" t="s">
        <v>24</v>
      </c>
      <c r="I2349" s="2" t="s">
        <v>25</v>
      </c>
      <c r="J2349" s="2" t="str">
        <f t="array" ref="J2349">XLOOKUP('Transaction Data'!$G2349,Product_Code,Biscuit_Brand)</f>
        <v>Caramel Biscuits</v>
      </c>
      <c r="K2349" s="2">
        <f t="array" ref="K2349">XLOOKUP('Transaction Data'!$G2349,Product_Code,Cost)</f>
        <v>18</v>
      </c>
      <c r="L2349" s="2">
        <f t="array" ref="L2349">XLOOKUP('Transaction Data'!$G2349,Product_Code,Unit_Price)</f>
        <v>22</v>
      </c>
      <c r="M2349" s="3">
        <f>'Transaction Data'!$F2349*'Transaction Data'!$K2349</f>
        <v>3744</v>
      </c>
      <c r="N2349" s="3">
        <f>'Transaction Data'!$F2349*'Transaction Data'!$L2349</f>
        <v>4576</v>
      </c>
      <c r="O2349" s="3">
        <f>'Transaction Data'!$N2349-'Transaction Data'!$M2349</f>
        <v>832</v>
      </c>
      <c r="P2349" s="2">
        <f>DATEDIF('Transaction Data'!$D2349,'Transaction Data'!$A2349,"y")</f>
        <v>39</v>
      </c>
      <c r="Q2349" s="2" t="str">
        <f>FLOOR('Transaction Data'!$P2349,15)&amp;"-"&amp;FLOOR('Transaction Data'!$P2349,15)+14</f>
        <v>30-44</v>
      </c>
      <c r="R2349" s="2" t="str">
        <f>IF('Transaction Data'!$L2349&lt;=10,"Less Expensive","Expensive")</f>
        <v>Expensive</v>
      </c>
      <c r="S2349" s="4">
        <f>WEEKDAY('Transaction Data'!$A2349)</f>
        <v>1</v>
      </c>
      <c r="T2349" s="2" t="str">
        <f>IF(WEEKDAY('Transaction Data'!$A2349,2)&lt;6,"Weekday","Weekend")</f>
        <v>Weekend</v>
      </c>
    </row>
    <row r="2350" ht="15.75" customHeight="1">
      <c r="A2350" s="1">
        <v>45421.0</v>
      </c>
      <c r="B2350" s="2" t="s">
        <v>2302</v>
      </c>
      <c r="C2350" s="2" t="s">
        <v>51</v>
      </c>
      <c r="D2350" s="1">
        <v>18101.0</v>
      </c>
      <c r="E2350" s="2" t="s">
        <v>37</v>
      </c>
      <c r="F2350" s="2">
        <v>289.0</v>
      </c>
      <c r="G2350" s="2" t="s">
        <v>60</v>
      </c>
      <c r="H2350" s="2" t="s">
        <v>42</v>
      </c>
      <c r="I2350" s="2" t="s">
        <v>25</v>
      </c>
      <c r="J2350" s="2" t="str">
        <f t="array" ref="J2350">XLOOKUP('Transaction Data'!$G2350,Product_Code,Biscuit_Brand)</f>
        <v>Peanut Butter Bites</v>
      </c>
      <c r="K2350" s="2">
        <f t="array" ref="K2350">XLOOKUP('Transaction Data'!$G2350,Product_Code,Cost)</f>
        <v>5</v>
      </c>
      <c r="L2350" s="2">
        <f t="array" ref="L2350">XLOOKUP('Transaction Data'!$G2350,Product_Code,Unit_Price)</f>
        <v>7</v>
      </c>
      <c r="M2350" s="3">
        <f>'Transaction Data'!$F2350*'Transaction Data'!$K2350</f>
        <v>1445</v>
      </c>
      <c r="N2350" s="3">
        <f>'Transaction Data'!$F2350*'Transaction Data'!$L2350</f>
        <v>2023</v>
      </c>
      <c r="O2350" s="3">
        <f>'Transaction Data'!$N2350-'Transaction Data'!$M2350</f>
        <v>578</v>
      </c>
      <c r="P2350" s="2">
        <f>DATEDIF('Transaction Data'!$D2350,'Transaction Data'!$A2350,"y")</f>
        <v>74</v>
      </c>
      <c r="Q2350" s="2" t="str">
        <f>FLOOR('Transaction Data'!$P2350,15)&amp;"-"&amp;FLOOR('Transaction Data'!$P2350,15)+14</f>
        <v>60-74</v>
      </c>
      <c r="R2350" s="2" t="str">
        <f>IF('Transaction Data'!$L2350&lt;=10,"Less Expensive","Expensive")</f>
        <v>Less Expensive</v>
      </c>
      <c r="S2350" s="4">
        <f>WEEKDAY('Transaction Data'!$A2350)</f>
        <v>5</v>
      </c>
      <c r="T2350" s="2" t="str">
        <f>IF(WEEKDAY('Transaction Data'!$A2350,2)&lt;6,"Weekday","Weekend")</f>
        <v>Weekday</v>
      </c>
    </row>
    <row r="2351" ht="15.75" customHeight="1">
      <c r="A2351" s="1">
        <v>45456.0</v>
      </c>
      <c r="B2351" s="2" t="s">
        <v>2303</v>
      </c>
      <c r="C2351" s="2" t="s">
        <v>78</v>
      </c>
      <c r="D2351" s="1">
        <v>21161.0</v>
      </c>
      <c r="E2351" s="2" t="s">
        <v>27</v>
      </c>
      <c r="F2351" s="2">
        <v>270.0</v>
      </c>
      <c r="G2351" s="2" t="s">
        <v>23</v>
      </c>
      <c r="H2351" s="2" t="s">
        <v>45</v>
      </c>
      <c r="I2351" s="2" t="s">
        <v>25</v>
      </c>
      <c r="J2351" s="2" t="str">
        <f t="array" ref="J2351">XLOOKUP('Transaction Data'!$G2351,Product_Code,Biscuit_Brand)</f>
        <v>Cinnamon Swirls</v>
      </c>
      <c r="K2351" s="2">
        <f t="array" ref="K2351">XLOOKUP('Transaction Data'!$G2351,Product_Code,Cost)</f>
        <v>10</v>
      </c>
      <c r="L2351" s="2">
        <f t="array" ref="L2351">XLOOKUP('Transaction Data'!$G2351,Product_Code,Unit_Price)</f>
        <v>14</v>
      </c>
      <c r="M2351" s="3">
        <f>'Transaction Data'!$F2351*'Transaction Data'!$K2351</f>
        <v>2700</v>
      </c>
      <c r="N2351" s="3">
        <f>'Transaction Data'!$F2351*'Transaction Data'!$L2351</f>
        <v>3780</v>
      </c>
      <c r="O2351" s="3">
        <f>'Transaction Data'!$N2351-'Transaction Data'!$M2351</f>
        <v>1080</v>
      </c>
      <c r="P2351" s="2">
        <f>DATEDIF('Transaction Data'!$D2351,'Transaction Data'!$A2351,"y")</f>
        <v>66</v>
      </c>
      <c r="Q2351" s="2" t="str">
        <f>FLOOR('Transaction Data'!$P2351,15)&amp;"-"&amp;FLOOR('Transaction Data'!$P2351,15)+14</f>
        <v>60-74</v>
      </c>
      <c r="R2351" s="2" t="str">
        <f>IF('Transaction Data'!$L2351&lt;=10,"Less Expensive","Expensive")</f>
        <v>Expensive</v>
      </c>
      <c r="S2351" s="4">
        <f>WEEKDAY('Transaction Data'!$A2351)</f>
        <v>5</v>
      </c>
      <c r="T2351" s="2" t="str">
        <f>IF(WEEKDAY('Transaction Data'!$A2351,2)&lt;6,"Weekday","Weekend")</f>
        <v>Weekday</v>
      </c>
    </row>
    <row r="2352" ht="15.75" customHeight="1">
      <c r="A2352" s="1">
        <v>45346.0</v>
      </c>
      <c r="B2352" s="2" t="s">
        <v>2304</v>
      </c>
      <c r="C2352" s="2" t="s">
        <v>21</v>
      </c>
      <c r="D2352" s="1">
        <v>35304.0</v>
      </c>
      <c r="E2352" s="2" t="s">
        <v>37</v>
      </c>
      <c r="F2352" s="2">
        <v>18.0</v>
      </c>
      <c r="G2352" s="2" t="s">
        <v>33</v>
      </c>
      <c r="H2352" s="2" t="s">
        <v>24</v>
      </c>
      <c r="I2352" s="2" t="s">
        <v>25</v>
      </c>
      <c r="J2352" s="2" t="str">
        <f t="array" ref="J2352">XLOOKUP('Transaction Data'!$G2352,Product_Code,Biscuit_Brand)</f>
        <v>Caramel Biscuits</v>
      </c>
      <c r="K2352" s="2">
        <f t="array" ref="K2352">XLOOKUP('Transaction Data'!$G2352,Product_Code,Cost)</f>
        <v>18</v>
      </c>
      <c r="L2352" s="2">
        <f t="array" ref="L2352">XLOOKUP('Transaction Data'!$G2352,Product_Code,Unit_Price)</f>
        <v>22</v>
      </c>
      <c r="M2352" s="3">
        <f>'Transaction Data'!$F2352*'Transaction Data'!$K2352</f>
        <v>324</v>
      </c>
      <c r="N2352" s="3">
        <f>'Transaction Data'!$F2352*'Transaction Data'!$L2352</f>
        <v>396</v>
      </c>
      <c r="O2352" s="3">
        <f>'Transaction Data'!$N2352-'Transaction Data'!$M2352</f>
        <v>72</v>
      </c>
      <c r="P2352" s="2">
        <f>DATEDIF('Transaction Data'!$D2352,'Transaction Data'!$A2352,"y")</f>
        <v>27</v>
      </c>
      <c r="Q2352" s="2" t="str">
        <f>FLOOR('Transaction Data'!$P2352,15)&amp;"-"&amp;FLOOR('Transaction Data'!$P2352,15)+14</f>
        <v>15-29</v>
      </c>
      <c r="R2352" s="2" t="str">
        <f>IF('Transaction Data'!$L2352&lt;=10,"Less Expensive","Expensive")</f>
        <v>Expensive</v>
      </c>
      <c r="S2352" s="4">
        <f>WEEKDAY('Transaction Data'!$A2352)</f>
        <v>7</v>
      </c>
      <c r="T2352" s="2" t="str">
        <f>IF(WEEKDAY('Transaction Data'!$A2352,2)&lt;6,"Weekday","Weekend")</f>
        <v>Weekend</v>
      </c>
    </row>
    <row r="2353" ht="15.75" customHeight="1">
      <c r="A2353" s="1">
        <v>45457.0</v>
      </c>
      <c r="B2353" s="2" t="s">
        <v>31</v>
      </c>
      <c r="C2353" s="2" t="s">
        <v>32</v>
      </c>
      <c r="D2353" s="1">
        <v>38531.0</v>
      </c>
      <c r="E2353" s="2" t="s">
        <v>37</v>
      </c>
      <c r="F2353" s="2">
        <v>393.0</v>
      </c>
      <c r="G2353" s="2" t="s">
        <v>23</v>
      </c>
      <c r="H2353" s="2" t="s">
        <v>29</v>
      </c>
      <c r="I2353" s="2" t="s">
        <v>25</v>
      </c>
      <c r="J2353" s="2" t="str">
        <f t="array" ref="J2353">XLOOKUP('Transaction Data'!$G2353,Product_Code,Biscuit_Brand)</f>
        <v>Cinnamon Swirls</v>
      </c>
      <c r="K2353" s="2">
        <f t="array" ref="K2353">XLOOKUP('Transaction Data'!$G2353,Product_Code,Cost)</f>
        <v>10</v>
      </c>
      <c r="L2353" s="2">
        <f t="array" ref="L2353">XLOOKUP('Transaction Data'!$G2353,Product_Code,Unit_Price)</f>
        <v>14</v>
      </c>
      <c r="M2353" s="3">
        <f>'Transaction Data'!$F2353*'Transaction Data'!$K2353</f>
        <v>3930</v>
      </c>
      <c r="N2353" s="3">
        <f>'Transaction Data'!$F2353*'Transaction Data'!$L2353</f>
        <v>5502</v>
      </c>
      <c r="O2353" s="3">
        <f>'Transaction Data'!$N2353-'Transaction Data'!$M2353</f>
        <v>1572</v>
      </c>
      <c r="P2353" s="2">
        <f>DATEDIF('Transaction Data'!$D2353,'Transaction Data'!$A2353,"y")</f>
        <v>18</v>
      </c>
      <c r="Q2353" s="2" t="str">
        <f>FLOOR('Transaction Data'!$P2353,15)&amp;"-"&amp;FLOOR('Transaction Data'!$P2353,15)+14</f>
        <v>15-29</v>
      </c>
      <c r="R2353" s="2" t="str">
        <f>IF('Transaction Data'!$L2353&lt;=10,"Less Expensive","Expensive")</f>
        <v>Expensive</v>
      </c>
      <c r="S2353" s="4">
        <f>WEEKDAY('Transaction Data'!$A2353)</f>
        <v>6</v>
      </c>
      <c r="T2353" s="2" t="str">
        <f>IF(WEEKDAY('Transaction Data'!$A2353,2)&lt;6,"Weekday","Weekend")</f>
        <v>Weekday</v>
      </c>
    </row>
    <row r="2354" ht="15.75" customHeight="1">
      <c r="A2354" s="1">
        <v>45449.0</v>
      </c>
      <c r="B2354" s="2" t="s">
        <v>36</v>
      </c>
      <c r="C2354" s="2" t="s">
        <v>21</v>
      </c>
      <c r="D2354" s="1">
        <v>25723.0</v>
      </c>
      <c r="E2354" s="2" t="s">
        <v>27</v>
      </c>
      <c r="F2354" s="2">
        <v>80.0</v>
      </c>
      <c r="G2354" s="2" t="s">
        <v>23</v>
      </c>
      <c r="H2354" s="2" t="s">
        <v>42</v>
      </c>
      <c r="I2354" s="2" t="s">
        <v>25</v>
      </c>
      <c r="J2354" s="2" t="str">
        <f t="array" ref="J2354">XLOOKUP('Transaction Data'!$G2354,Product_Code,Biscuit_Brand)</f>
        <v>Cinnamon Swirls</v>
      </c>
      <c r="K2354" s="2">
        <f t="array" ref="K2354">XLOOKUP('Transaction Data'!$G2354,Product_Code,Cost)</f>
        <v>10</v>
      </c>
      <c r="L2354" s="2">
        <f t="array" ref="L2354">XLOOKUP('Transaction Data'!$G2354,Product_Code,Unit_Price)</f>
        <v>14</v>
      </c>
      <c r="M2354" s="3">
        <f>'Transaction Data'!$F2354*'Transaction Data'!$K2354</f>
        <v>800</v>
      </c>
      <c r="N2354" s="3">
        <f>'Transaction Data'!$F2354*'Transaction Data'!$L2354</f>
        <v>1120</v>
      </c>
      <c r="O2354" s="3">
        <f>'Transaction Data'!$N2354-'Transaction Data'!$M2354</f>
        <v>320</v>
      </c>
      <c r="P2354" s="2">
        <f>DATEDIF('Transaction Data'!$D2354,'Transaction Data'!$A2354,"y")</f>
        <v>54</v>
      </c>
      <c r="Q2354" s="2" t="str">
        <f>FLOOR('Transaction Data'!$P2354,15)&amp;"-"&amp;FLOOR('Transaction Data'!$P2354,15)+14</f>
        <v>45-59</v>
      </c>
      <c r="R2354" s="2" t="str">
        <f>IF('Transaction Data'!$L2354&lt;=10,"Less Expensive","Expensive")</f>
        <v>Expensive</v>
      </c>
      <c r="S2354" s="4">
        <f>WEEKDAY('Transaction Data'!$A2354)</f>
        <v>5</v>
      </c>
      <c r="T2354" s="2" t="str">
        <f>IF(WEEKDAY('Transaction Data'!$A2354,2)&lt;6,"Weekday","Weekend")</f>
        <v>Weekday</v>
      </c>
    </row>
    <row r="2355" ht="15.75" customHeight="1">
      <c r="A2355" s="1">
        <v>45327.0</v>
      </c>
      <c r="B2355" s="2" t="s">
        <v>2305</v>
      </c>
      <c r="C2355" s="2" t="s">
        <v>72</v>
      </c>
      <c r="D2355" s="1">
        <v>28747.0</v>
      </c>
      <c r="E2355" s="2" t="s">
        <v>37</v>
      </c>
      <c r="F2355" s="2">
        <v>309.0</v>
      </c>
      <c r="G2355" s="2" t="s">
        <v>55</v>
      </c>
      <c r="H2355" s="2" t="s">
        <v>45</v>
      </c>
      <c r="I2355" s="2" t="s">
        <v>25</v>
      </c>
      <c r="J2355" s="2" t="str">
        <f t="array" ref="J2355">XLOOKUP('Transaction Data'!$G2355,Product_Code,Biscuit_Brand)</f>
        <v>Vanilla Wafers</v>
      </c>
      <c r="K2355" s="2">
        <f t="array" ref="K2355">XLOOKUP('Transaction Data'!$G2355,Product_Code,Cost)</f>
        <v>18</v>
      </c>
      <c r="L2355" s="2">
        <f t="array" ref="L2355">XLOOKUP('Transaction Data'!$G2355,Product_Code,Unit_Price)</f>
        <v>36</v>
      </c>
      <c r="M2355" s="3">
        <f>'Transaction Data'!$F2355*'Transaction Data'!$K2355</f>
        <v>5562</v>
      </c>
      <c r="N2355" s="3">
        <f>'Transaction Data'!$F2355*'Transaction Data'!$L2355</f>
        <v>11124</v>
      </c>
      <c r="O2355" s="3">
        <f>'Transaction Data'!$N2355-'Transaction Data'!$M2355</f>
        <v>5562</v>
      </c>
      <c r="P2355" s="2">
        <f>DATEDIF('Transaction Data'!$D2355,'Transaction Data'!$A2355,"y")</f>
        <v>45</v>
      </c>
      <c r="Q2355" s="2" t="str">
        <f>FLOOR('Transaction Data'!$P2355,15)&amp;"-"&amp;FLOOR('Transaction Data'!$P2355,15)+14</f>
        <v>45-59</v>
      </c>
      <c r="R2355" s="2" t="str">
        <f>IF('Transaction Data'!$L2355&lt;=10,"Less Expensive","Expensive")</f>
        <v>Expensive</v>
      </c>
      <c r="S2355" s="4">
        <f>WEEKDAY('Transaction Data'!$A2355)</f>
        <v>2</v>
      </c>
      <c r="T2355" s="2" t="str">
        <f>IF(WEEKDAY('Transaction Data'!$A2355,2)&lt;6,"Weekday","Weekend")</f>
        <v>Weekday</v>
      </c>
    </row>
    <row r="2356" ht="15.75" customHeight="1">
      <c r="A2356" s="1">
        <v>45385.0</v>
      </c>
      <c r="B2356" s="2" t="s">
        <v>2306</v>
      </c>
      <c r="C2356" s="2" t="s">
        <v>69</v>
      </c>
      <c r="D2356" s="1">
        <v>21281.0</v>
      </c>
      <c r="E2356" s="2" t="s">
        <v>22</v>
      </c>
      <c r="F2356" s="2">
        <v>494.0</v>
      </c>
      <c r="G2356" s="2" t="s">
        <v>44</v>
      </c>
      <c r="H2356" s="2" t="s">
        <v>24</v>
      </c>
      <c r="I2356" s="2" t="s">
        <v>25</v>
      </c>
      <c r="J2356" s="2" t="str">
        <f t="array" ref="J2356">XLOOKUP('Transaction Data'!$G2356,Product_Code,Biscuit_Brand)</f>
        <v>Butter Crunch</v>
      </c>
      <c r="K2356" s="2">
        <f t="array" ref="K2356">XLOOKUP('Transaction Data'!$G2356,Product_Code,Cost)</f>
        <v>10</v>
      </c>
      <c r="L2356" s="2">
        <f t="array" ref="L2356">XLOOKUP('Transaction Data'!$G2356,Product_Code,Unit_Price)</f>
        <v>11</v>
      </c>
      <c r="M2356" s="3">
        <f>'Transaction Data'!$F2356*'Transaction Data'!$K2356</f>
        <v>4940</v>
      </c>
      <c r="N2356" s="3">
        <f>'Transaction Data'!$F2356*'Transaction Data'!$L2356</f>
        <v>5434</v>
      </c>
      <c r="O2356" s="3">
        <f>'Transaction Data'!$N2356-'Transaction Data'!$M2356</f>
        <v>494</v>
      </c>
      <c r="P2356" s="2">
        <f>DATEDIF('Transaction Data'!$D2356,'Transaction Data'!$A2356,"y")</f>
        <v>65</v>
      </c>
      <c r="Q2356" s="2" t="str">
        <f>FLOOR('Transaction Data'!$P2356,15)&amp;"-"&amp;FLOOR('Transaction Data'!$P2356,15)+14</f>
        <v>60-74</v>
      </c>
      <c r="R2356" s="2" t="str">
        <f>IF('Transaction Data'!$L2356&lt;=10,"Less Expensive","Expensive")</f>
        <v>Expensive</v>
      </c>
      <c r="S2356" s="4">
        <f>WEEKDAY('Transaction Data'!$A2356)</f>
        <v>4</v>
      </c>
      <c r="T2356" s="2" t="str">
        <f>IF(WEEKDAY('Transaction Data'!$A2356,2)&lt;6,"Weekday","Weekend")</f>
        <v>Weekday</v>
      </c>
    </row>
    <row r="2357" ht="15.75" customHeight="1">
      <c r="A2357" s="1">
        <v>45371.0</v>
      </c>
      <c r="B2357" s="2" t="s">
        <v>31</v>
      </c>
      <c r="C2357" s="2" t="s">
        <v>32</v>
      </c>
      <c r="D2357" s="1">
        <v>35345.0</v>
      </c>
      <c r="E2357" s="2" t="s">
        <v>27</v>
      </c>
      <c r="F2357" s="2">
        <v>187.0</v>
      </c>
      <c r="G2357" s="2" t="s">
        <v>61</v>
      </c>
      <c r="H2357" s="2" t="s">
        <v>29</v>
      </c>
      <c r="I2357" s="2" t="s">
        <v>25</v>
      </c>
      <c r="J2357" s="2" t="str">
        <f t="array" ref="J2357">XLOOKUP('Transaction Data'!$G2357,Product_Code,Biscuit_Brand)</f>
        <v>Choco Delight</v>
      </c>
      <c r="K2357" s="2">
        <f t="array" ref="K2357">XLOOKUP('Transaction Data'!$G2357,Product_Code,Cost)</f>
        <v>3</v>
      </c>
      <c r="L2357" s="2">
        <f t="array" ref="L2357">XLOOKUP('Transaction Data'!$G2357,Product_Code,Unit_Price)</f>
        <v>5</v>
      </c>
      <c r="M2357" s="3">
        <f>'Transaction Data'!$F2357*'Transaction Data'!$K2357</f>
        <v>561</v>
      </c>
      <c r="N2357" s="3">
        <f>'Transaction Data'!$F2357*'Transaction Data'!$L2357</f>
        <v>935</v>
      </c>
      <c r="O2357" s="3">
        <f>'Transaction Data'!$N2357-'Transaction Data'!$M2357</f>
        <v>374</v>
      </c>
      <c r="P2357" s="2">
        <f>DATEDIF('Transaction Data'!$D2357,'Transaction Data'!$A2357,"y")</f>
        <v>27</v>
      </c>
      <c r="Q2357" s="2" t="str">
        <f>FLOOR('Transaction Data'!$P2357,15)&amp;"-"&amp;FLOOR('Transaction Data'!$P2357,15)+14</f>
        <v>15-29</v>
      </c>
      <c r="R2357" s="2" t="str">
        <f>IF('Transaction Data'!$L2357&lt;=10,"Less Expensive","Expensive")</f>
        <v>Less Expensive</v>
      </c>
      <c r="S2357" s="4">
        <f>WEEKDAY('Transaction Data'!$A2357)</f>
        <v>4</v>
      </c>
      <c r="T2357" s="2" t="str">
        <f>IF(WEEKDAY('Transaction Data'!$A2357,2)&lt;6,"Weekday","Weekend")</f>
        <v>Weekday</v>
      </c>
    </row>
    <row r="2358" ht="15.75" customHeight="1">
      <c r="A2358" s="1">
        <v>45473.0</v>
      </c>
      <c r="B2358" s="2" t="s">
        <v>36</v>
      </c>
      <c r="C2358" s="2" t="s">
        <v>21</v>
      </c>
      <c r="D2358" s="1">
        <v>30929.0</v>
      </c>
      <c r="E2358" s="2" t="s">
        <v>22</v>
      </c>
      <c r="F2358" s="2">
        <v>73.0</v>
      </c>
      <c r="G2358" s="2" t="s">
        <v>23</v>
      </c>
      <c r="H2358" s="2" t="s">
        <v>29</v>
      </c>
      <c r="I2358" s="2" t="s">
        <v>25</v>
      </c>
      <c r="J2358" s="2" t="str">
        <f t="array" ref="J2358">XLOOKUP('Transaction Data'!$G2358,Product_Code,Biscuit_Brand)</f>
        <v>Cinnamon Swirls</v>
      </c>
      <c r="K2358" s="2">
        <f t="array" ref="K2358">XLOOKUP('Transaction Data'!$G2358,Product_Code,Cost)</f>
        <v>10</v>
      </c>
      <c r="L2358" s="2">
        <f t="array" ref="L2358">XLOOKUP('Transaction Data'!$G2358,Product_Code,Unit_Price)</f>
        <v>14</v>
      </c>
      <c r="M2358" s="3">
        <f>'Transaction Data'!$F2358*'Transaction Data'!$K2358</f>
        <v>730</v>
      </c>
      <c r="N2358" s="3">
        <f>'Transaction Data'!$F2358*'Transaction Data'!$L2358</f>
        <v>1022</v>
      </c>
      <c r="O2358" s="3">
        <f>'Transaction Data'!$N2358-'Transaction Data'!$M2358</f>
        <v>292</v>
      </c>
      <c r="P2358" s="2">
        <f>DATEDIF('Transaction Data'!$D2358,'Transaction Data'!$A2358,"y")</f>
        <v>39</v>
      </c>
      <c r="Q2358" s="2" t="str">
        <f>FLOOR('Transaction Data'!$P2358,15)&amp;"-"&amp;FLOOR('Transaction Data'!$P2358,15)+14</f>
        <v>30-44</v>
      </c>
      <c r="R2358" s="2" t="str">
        <f>IF('Transaction Data'!$L2358&lt;=10,"Less Expensive","Expensive")</f>
        <v>Expensive</v>
      </c>
      <c r="S2358" s="4">
        <f>WEEKDAY('Transaction Data'!$A2358)</f>
        <v>1</v>
      </c>
      <c r="T2358" s="2" t="str">
        <f>IF(WEEKDAY('Transaction Data'!$A2358,2)&lt;6,"Weekday","Weekend")</f>
        <v>Weekend</v>
      </c>
    </row>
    <row r="2359" ht="15.75" customHeight="1">
      <c r="A2359" s="1">
        <v>45384.0</v>
      </c>
      <c r="B2359" s="2" t="s">
        <v>2307</v>
      </c>
      <c r="C2359" s="2" t="s">
        <v>69</v>
      </c>
      <c r="D2359" s="1">
        <v>25042.0</v>
      </c>
      <c r="E2359" s="2" t="s">
        <v>37</v>
      </c>
      <c r="F2359" s="2">
        <v>159.0</v>
      </c>
      <c r="G2359" s="2" t="s">
        <v>61</v>
      </c>
      <c r="H2359" s="2" t="s">
        <v>34</v>
      </c>
      <c r="I2359" s="2" t="s">
        <v>25</v>
      </c>
      <c r="J2359" s="2" t="str">
        <f t="array" ref="J2359">XLOOKUP('Transaction Data'!$G2359,Product_Code,Biscuit_Brand)</f>
        <v>Choco Delight</v>
      </c>
      <c r="K2359" s="2">
        <f t="array" ref="K2359">XLOOKUP('Transaction Data'!$G2359,Product_Code,Cost)</f>
        <v>3</v>
      </c>
      <c r="L2359" s="2">
        <f t="array" ref="L2359">XLOOKUP('Transaction Data'!$G2359,Product_Code,Unit_Price)</f>
        <v>5</v>
      </c>
      <c r="M2359" s="3">
        <f>'Transaction Data'!$F2359*'Transaction Data'!$K2359</f>
        <v>477</v>
      </c>
      <c r="N2359" s="3">
        <f>'Transaction Data'!$F2359*'Transaction Data'!$L2359</f>
        <v>795</v>
      </c>
      <c r="O2359" s="3">
        <f>'Transaction Data'!$N2359-'Transaction Data'!$M2359</f>
        <v>318</v>
      </c>
      <c r="P2359" s="2">
        <f>DATEDIF('Transaction Data'!$D2359,'Transaction Data'!$A2359,"y")</f>
        <v>55</v>
      </c>
      <c r="Q2359" s="2" t="str">
        <f>FLOOR('Transaction Data'!$P2359,15)&amp;"-"&amp;FLOOR('Transaction Data'!$P2359,15)+14</f>
        <v>45-59</v>
      </c>
      <c r="R2359" s="2" t="str">
        <f>IF('Transaction Data'!$L2359&lt;=10,"Less Expensive","Expensive")</f>
        <v>Less Expensive</v>
      </c>
      <c r="S2359" s="4">
        <f>WEEKDAY('Transaction Data'!$A2359)</f>
        <v>3</v>
      </c>
      <c r="T2359" s="2" t="str">
        <f>IF(WEEKDAY('Transaction Data'!$A2359,2)&lt;6,"Weekday","Weekend")</f>
        <v>Weekday</v>
      </c>
    </row>
    <row r="2360" ht="15.75" customHeight="1">
      <c r="A2360" s="1">
        <v>45455.0</v>
      </c>
      <c r="B2360" s="2" t="s">
        <v>2308</v>
      </c>
      <c r="C2360" s="2" t="s">
        <v>47</v>
      </c>
      <c r="D2360" s="1">
        <v>16264.0</v>
      </c>
      <c r="E2360" s="2" t="s">
        <v>63</v>
      </c>
      <c r="F2360" s="2">
        <v>347.0</v>
      </c>
      <c r="G2360" s="2" t="s">
        <v>23</v>
      </c>
      <c r="H2360" s="2" t="s">
        <v>24</v>
      </c>
      <c r="I2360" s="2" t="s">
        <v>25</v>
      </c>
      <c r="J2360" s="2" t="str">
        <f t="array" ref="J2360">XLOOKUP('Transaction Data'!$G2360,Product_Code,Biscuit_Brand)</f>
        <v>Cinnamon Swirls</v>
      </c>
      <c r="K2360" s="2">
        <f t="array" ref="K2360">XLOOKUP('Transaction Data'!$G2360,Product_Code,Cost)</f>
        <v>10</v>
      </c>
      <c r="L2360" s="2">
        <f t="array" ref="L2360">XLOOKUP('Transaction Data'!$G2360,Product_Code,Unit_Price)</f>
        <v>14</v>
      </c>
      <c r="M2360" s="3">
        <f>'Transaction Data'!$F2360*'Transaction Data'!$K2360</f>
        <v>3470</v>
      </c>
      <c r="N2360" s="3">
        <f>'Transaction Data'!$F2360*'Transaction Data'!$L2360</f>
        <v>4858</v>
      </c>
      <c r="O2360" s="3">
        <f>'Transaction Data'!$N2360-'Transaction Data'!$M2360</f>
        <v>1388</v>
      </c>
      <c r="P2360" s="2">
        <f>DATEDIF('Transaction Data'!$D2360,'Transaction Data'!$A2360,"y")</f>
        <v>79</v>
      </c>
      <c r="Q2360" s="2" t="str">
        <f>FLOOR('Transaction Data'!$P2360,15)&amp;"-"&amp;FLOOR('Transaction Data'!$P2360,15)+14</f>
        <v>75-89</v>
      </c>
      <c r="R2360" s="2" t="str">
        <f>IF('Transaction Data'!$L2360&lt;=10,"Less Expensive","Expensive")</f>
        <v>Expensive</v>
      </c>
      <c r="S2360" s="4">
        <f>WEEKDAY('Transaction Data'!$A2360)</f>
        <v>4</v>
      </c>
      <c r="T2360" s="2" t="str">
        <f>IF(WEEKDAY('Transaction Data'!$A2360,2)&lt;6,"Weekday","Weekend")</f>
        <v>Weekday</v>
      </c>
    </row>
    <row r="2361" ht="15.75" customHeight="1">
      <c r="A2361" s="1">
        <v>45309.0</v>
      </c>
      <c r="B2361" s="2" t="s">
        <v>2309</v>
      </c>
      <c r="C2361" s="2" t="s">
        <v>69</v>
      </c>
      <c r="D2361" s="1">
        <v>26462.0</v>
      </c>
      <c r="E2361" s="2" t="s">
        <v>27</v>
      </c>
      <c r="F2361" s="2">
        <v>352.0</v>
      </c>
      <c r="G2361" s="2" t="s">
        <v>38</v>
      </c>
      <c r="H2361" s="2" t="s">
        <v>42</v>
      </c>
      <c r="I2361" s="2" t="s">
        <v>25</v>
      </c>
      <c r="J2361" s="2" t="str">
        <f t="array" ref="J2361">XLOOKUP('Transaction Data'!$G2361,Product_Code,Biscuit_Brand)</f>
        <v>Ginger Snaps</v>
      </c>
      <c r="K2361" s="2">
        <f t="array" ref="K2361">XLOOKUP('Transaction Data'!$G2361,Product_Code,Cost)</f>
        <v>14</v>
      </c>
      <c r="L2361" s="2">
        <f t="array" ref="L2361">XLOOKUP('Transaction Data'!$G2361,Product_Code,Unit_Price)</f>
        <v>28</v>
      </c>
      <c r="M2361" s="3">
        <f>'Transaction Data'!$F2361*'Transaction Data'!$K2361</f>
        <v>4928</v>
      </c>
      <c r="N2361" s="3">
        <f>'Transaction Data'!$F2361*'Transaction Data'!$L2361</f>
        <v>9856</v>
      </c>
      <c r="O2361" s="3">
        <f>'Transaction Data'!$N2361-'Transaction Data'!$M2361</f>
        <v>4928</v>
      </c>
      <c r="P2361" s="2">
        <f>DATEDIF('Transaction Data'!$D2361,'Transaction Data'!$A2361,"y")</f>
        <v>51</v>
      </c>
      <c r="Q2361" s="2" t="str">
        <f>FLOOR('Transaction Data'!$P2361,15)&amp;"-"&amp;FLOOR('Transaction Data'!$P2361,15)+14</f>
        <v>45-59</v>
      </c>
      <c r="R2361" s="2" t="str">
        <f>IF('Transaction Data'!$L2361&lt;=10,"Less Expensive","Expensive")</f>
        <v>Expensive</v>
      </c>
      <c r="S2361" s="4">
        <f>WEEKDAY('Transaction Data'!$A2361)</f>
        <v>5</v>
      </c>
      <c r="T2361" s="2" t="str">
        <f>IF(WEEKDAY('Transaction Data'!$A2361,2)&lt;6,"Weekday","Weekend")</f>
        <v>Weekday</v>
      </c>
    </row>
    <row r="2362" ht="15.75" customHeight="1">
      <c r="A2362" s="1">
        <v>45492.0</v>
      </c>
      <c r="B2362" s="2" t="s">
        <v>31</v>
      </c>
      <c r="C2362" s="2" t="s">
        <v>32</v>
      </c>
      <c r="D2362" s="1">
        <v>25806.0</v>
      </c>
      <c r="E2362" s="2" t="s">
        <v>22</v>
      </c>
      <c r="F2362" s="2">
        <v>490.0</v>
      </c>
      <c r="G2362" s="2" t="s">
        <v>33</v>
      </c>
      <c r="H2362" s="2" t="s">
        <v>45</v>
      </c>
      <c r="I2362" s="2" t="s">
        <v>25</v>
      </c>
      <c r="J2362" s="2" t="str">
        <f t="array" ref="J2362">XLOOKUP('Transaction Data'!$G2362,Product_Code,Biscuit_Brand)</f>
        <v>Caramel Biscuits</v>
      </c>
      <c r="K2362" s="2">
        <f t="array" ref="K2362">XLOOKUP('Transaction Data'!$G2362,Product_Code,Cost)</f>
        <v>18</v>
      </c>
      <c r="L2362" s="2">
        <f t="array" ref="L2362">XLOOKUP('Transaction Data'!$G2362,Product_Code,Unit_Price)</f>
        <v>22</v>
      </c>
      <c r="M2362" s="3">
        <f>'Transaction Data'!$F2362*'Transaction Data'!$K2362</f>
        <v>8820</v>
      </c>
      <c r="N2362" s="3">
        <f>'Transaction Data'!$F2362*'Transaction Data'!$L2362</f>
        <v>10780</v>
      </c>
      <c r="O2362" s="3">
        <f>'Transaction Data'!$N2362-'Transaction Data'!$M2362</f>
        <v>1960</v>
      </c>
      <c r="P2362" s="2">
        <f>DATEDIF('Transaction Data'!$D2362,'Transaction Data'!$A2362,"y")</f>
        <v>53</v>
      </c>
      <c r="Q2362" s="2" t="str">
        <f>FLOOR('Transaction Data'!$P2362,15)&amp;"-"&amp;FLOOR('Transaction Data'!$P2362,15)+14</f>
        <v>45-59</v>
      </c>
      <c r="R2362" s="2" t="str">
        <f>IF('Transaction Data'!$L2362&lt;=10,"Less Expensive","Expensive")</f>
        <v>Expensive</v>
      </c>
      <c r="S2362" s="4">
        <f>WEEKDAY('Transaction Data'!$A2362)</f>
        <v>6</v>
      </c>
      <c r="T2362" s="2" t="str">
        <f>IF(WEEKDAY('Transaction Data'!$A2362,2)&lt;6,"Weekday","Weekend")</f>
        <v>Weekday</v>
      </c>
    </row>
    <row r="2363" ht="15.75" customHeight="1">
      <c r="A2363" s="1">
        <v>45459.0</v>
      </c>
      <c r="B2363" s="2" t="s">
        <v>36</v>
      </c>
      <c r="C2363" s="2" t="s">
        <v>21</v>
      </c>
      <c r="D2363" s="1">
        <v>17112.0</v>
      </c>
      <c r="E2363" s="2" t="s">
        <v>37</v>
      </c>
      <c r="F2363" s="2">
        <v>406.0</v>
      </c>
      <c r="G2363" s="2" t="s">
        <v>44</v>
      </c>
      <c r="H2363" s="2" t="s">
        <v>24</v>
      </c>
      <c r="I2363" s="2" t="s">
        <v>25</v>
      </c>
      <c r="J2363" s="2" t="str">
        <f t="array" ref="J2363">XLOOKUP('Transaction Data'!$G2363,Product_Code,Biscuit_Brand)</f>
        <v>Butter Crunch</v>
      </c>
      <c r="K2363" s="2">
        <f t="array" ref="K2363">XLOOKUP('Transaction Data'!$G2363,Product_Code,Cost)</f>
        <v>10</v>
      </c>
      <c r="L2363" s="2">
        <f t="array" ref="L2363">XLOOKUP('Transaction Data'!$G2363,Product_Code,Unit_Price)</f>
        <v>11</v>
      </c>
      <c r="M2363" s="3">
        <f>'Transaction Data'!$F2363*'Transaction Data'!$K2363</f>
        <v>4060</v>
      </c>
      <c r="N2363" s="3">
        <f>'Transaction Data'!$F2363*'Transaction Data'!$L2363</f>
        <v>4466</v>
      </c>
      <c r="O2363" s="3">
        <f>'Transaction Data'!$N2363-'Transaction Data'!$M2363</f>
        <v>406</v>
      </c>
      <c r="P2363" s="2">
        <f>DATEDIF('Transaction Data'!$D2363,'Transaction Data'!$A2363,"y")</f>
        <v>77</v>
      </c>
      <c r="Q2363" s="2" t="str">
        <f>FLOOR('Transaction Data'!$P2363,15)&amp;"-"&amp;FLOOR('Transaction Data'!$P2363,15)+14</f>
        <v>75-89</v>
      </c>
      <c r="R2363" s="2" t="str">
        <f>IF('Transaction Data'!$L2363&lt;=10,"Less Expensive","Expensive")</f>
        <v>Expensive</v>
      </c>
      <c r="S2363" s="4">
        <f>WEEKDAY('Transaction Data'!$A2363)</f>
        <v>1</v>
      </c>
      <c r="T2363" s="2" t="str">
        <f>IF(WEEKDAY('Transaction Data'!$A2363,2)&lt;6,"Weekday","Weekend")</f>
        <v>Weekend</v>
      </c>
    </row>
    <row r="2364" ht="15.75" customHeight="1">
      <c r="A2364" s="1">
        <v>45373.0</v>
      </c>
      <c r="B2364" s="2" t="s">
        <v>31</v>
      </c>
      <c r="C2364" s="2" t="s">
        <v>32</v>
      </c>
      <c r="D2364" s="1">
        <v>25695.0</v>
      </c>
      <c r="E2364" s="2" t="s">
        <v>37</v>
      </c>
      <c r="F2364" s="2">
        <v>395.0</v>
      </c>
      <c r="G2364" s="2" t="s">
        <v>28</v>
      </c>
      <c r="H2364" s="2" t="s">
        <v>29</v>
      </c>
      <c r="I2364" s="2" t="s">
        <v>25</v>
      </c>
      <c r="J2364" s="2" t="str">
        <f t="array" ref="J2364">XLOOKUP('Transaction Data'!$G2364,Product_Code,Biscuit_Brand)</f>
        <v>Shortbread</v>
      </c>
      <c r="K2364" s="2">
        <f t="array" ref="K2364">XLOOKUP('Transaction Data'!$G2364,Product_Code,Cost)</f>
        <v>10</v>
      </c>
      <c r="L2364" s="2">
        <f t="array" ref="L2364">XLOOKUP('Transaction Data'!$G2364,Product_Code,Unit_Price)</f>
        <v>45</v>
      </c>
      <c r="M2364" s="3">
        <f>'Transaction Data'!$F2364*'Transaction Data'!$K2364</f>
        <v>3950</v>
      </c>
      <c r="N2364" s="3">
        <f>'Transaction Data'!$F2364*'Transaction Data'!$L2364</f>
        <v>17775</v>
      </c>
      <c r="O2364" s="3">
        <f>'Transaction Data'!$N2364-'Transaction Data'!$M2364</f>
        <v>13825</v>
      </c>
      <c r="P2364" s="2">
        <f>DATEDIF('Transaction Data'!$D2364,'Transaction Data'!$A2364,"y")</f>
        <v>53</v>
      </c>
      <c r="Q2364" s="2" t="str">
        <f>FLOOR('Transaction Data'!$P2364,15)&amp;"-"&amp;FLOOR('Transaction Data'!$P2364,15)+14</f>
        <v>45-59</v>
      </c>
      <c r="R2364" s="2" t="str">
        <f>IF('Transaction Data'!$L2364&lt;=10,"Less Expensive","Expensive")</f>
        <v>Expensive</v>
      </c>
      <c r="S2364" s="4">
        <f>WEEKDAY('Transaction Data'!$A2364)</f>
        <v>6</v>
      </c>
      <c r="T2364" s="2" t="str">
        <f>IF(WEEKDAY('Transaction Data'!$A2364,2)&lt;6,"Weekday","Weekend")</f>
        <v>Weekday</v>
      </c>
    </row>
    <row r="2365" ht="15.75" customHeight="1">
      <c r="A2365" s="1">
        <v>45412.0</v>
      </c>
      <c r="B2365" s="2" t="s">
        <v>36</v>
      </c>
      <c r="C2365" s="2" t="s">
        <v>21</v>
      </c>
      <c r="D2365" s="1">
        <v>15946.0</v>
      </c>
      <c r="E2365" s="2" t="s">
        <v>63</v>
      </c>
      <c r="F2365" s="2">
        <v>86.0</v>
      </c>
      <c r="G2365" s="2" t="s">
        <v>60</v>
      </c>
      <c r="H2365" s="2" t="s">
        <v>42</v>
      </c>
      <c r="I2365" s="2" t="s">
        <v>25</v>
      </c>
      <c r="J2365" s="2" t="str">
        <f t="array" ref="J2365">XLOOKUP('Transaction Data'!$G2365,Product_Code,Biscuit_Brand)</f>
        <v>Peanut Butter Bites</v>
      </c>
      <c r="K2365" s="2">
        <f t="array" ref="K2365">XLOOKUP('Transaction Data'!$G2365,Product_Code,Cost)</f>
        <v>5</v>
      </c>
      <c r="L2365" s="2">
        <f t="array" ref="L2365">XLOOKUP('Transaction Data'!$G2365,Product_Code,Unit_Price)</f>
        <v>7</v>
      </c>
      <c r="M2365" s="3">
        <f>'Transaction Data'!$F2365*'Transaction Data'!$K2365</f>
        <v>430</v>
      </c>
      <c r="N2365" s="3">
        <f>'Transaction Data'!$F2365*'Transaction Data'!$L2365</f>
        <v>602</v>
      </c>
      <c r="O2365" s="3">
        <f>'Transaction Data'!$N2365-'Transaction Data'!$M2365</f>
        <v>172</v>
      </c>
      <c r="P2365" s="2">
        <f>DATEDIF('Transaction Data'!$D2365,'Transaction Data'!$A2365,"y")</f>
        <v>80</v>
      </c>
      <c r="Q2365" s="2" t="str">
        <f>FLOOR('Transaction Data'!$P2365,15)&amp;"-"&amp;FLOOR('Transaction Data'!$P2365,15)+14</f>
        <v>75-89</v>
      </c>
      <c r="R2365" s="2" t="str">
        <f>IF('Transaction Data'!$L2365&lt;=10,"Less Expensive","Expensive")</f>
        <v>Less Expensive</v>
      </c>
      <c r="S2365" s="4">
        <f>WEEKDAY('Transaction Data'!$A2365)</f>
        <v>3</v>
      </c>
      <c r="T2365" s="2" t="str">
        <f>IF(WEEKDAY('Transaction Data'!$A2365,2)&lt;6,"Weekday","Weekend")</f>
        <v>Weekday</v>
      </c>
    </row>
    <row r="2366" ht="15.75" customHeight="1">
      <c r="A2366" s="1">
        <v>45324.0</v>
      </c>
      <c r="B2366" s="2" t="s">
        <v>2310</v>
      </c>
      <c r="C2366" s="2" t="s">
        <v>21</v>
      </c>
      <c r="D2366" s="1">
        <v>35252.0</v>
      </c>
      <c r="E2366" s="2" t="s">
        <v>37</v>
      </c>
      <c r="F2366" s="2">
        <v>494.0</v>
      </c>
      <c r="G2366" s="2" t="s">
        <v>44</v>
      </c>
      <c r="H2366" s="2" t="s">
        <v>45</v>
      </c>
      <c r="I2366" s="2" t="s">
        <v>25</v>
      </c>
      <c r="J2366" s="2" t="str">
        <f t="array" ref="J2366">XLOOKUP('Transaction Data'!$G2366,Product_Code,Biscuit_Brand)</f>
        <v>Butter Crunch</v>
      </c>
      <c r="K2366" s="2">
        <f t="array" ref="K2366">XLOOKUP('Transaction Data'!$G2366,Product_Code,Cost)</f>
        <v>10</v>
      </c>
      <c r="L2366" s="2">
        <f t="array" ref="L2366">XLOOKUP('Transaction Data'!$G2366,Product_Code,Unit_Price)</f>
        <v>11</v>
      </c>
      <c r="M2366" s="3">
        <f>'Transaction Data'!$F2366*'Transaction Data'!$K2366</f>
        <v>4940</v>
      </c>
      <c r="N2366" s="3">
        <f>'Transaction Data'!$F2366*'Transaction Data'!$L2366</f>
        <v>5434</v>
      </c>
      <c r="O2366" s="3">
        <f>'Transaction Data'!$N2366-'Transaction Data'!$M2366</f>
        <v>494</v>
      </c>
      <c r="P2366" s="2">
        <f>DATEDIF('Transaction Data'!$D2366,'Transaction Data'!$A2366,"y")</f>
        <v>27</v>
      </c>
      <c r="Q2366" s="2" t="str">
        <f>FLOOR('Transaction Data'!$P2366,15)&amp;"-"&amp;FLOOR('Transaction Data'!$P2366,15)+14</f>
        <v>15-29</v>
      </c>
      <c r="R2366" s="2" t="str">
        <f>IF('Transaction Data'!$L2366&lt;=10,"Less Expensive","Expensive")</f>
        <v>Expensive</v>
      </c>
      <c r="S2366" s="4">
        <f>WEEKDAY('Transaction Data'!$A2366)</f>
        <v>6</v>
      </c>
      <c r="T2366" s="2" t="str">
        <f>IF(WEEKDAY('Transaction Data'!$A2366,2)&lt;6,"Weekday","Weekend")</f>
        <v>Weekday</v>
      </c>
    </row>
    <row r="2367" ht="15.75" customHeight="1">
      <c r="A2367" s="1">
        <v>45377.0</v>
      </c>
      <c r="B2367" s="2" t="s">
        <v>2311</v>
      </c>
      <c r="C2367" s="2" t="s">
        <v>78</v>
      </c>
      <c r="D2367" s="1">
        <v>24778.0</v>
      </c>
      <c r="E2367" s="2" t="s">
        <v>27</v>
      </c>
      <c r="F2367" s="2">
        <v>260.0</v>
      </c>
      <c r="G2367" s="2" t="s">
        <v>44</v>
      </c>
      <c r="H2367" s="2" t="s">
        <v>24</v>
      </c>
      <c r="I2367" s="2" t="s">
        <v>25</v>
      </c>
      <c r="J2367" s="2" t="str">
        <f t="array" ref="J2367">XLOOKUP('Transaction Data'!$G2367,Product_Code,Biscuit_Brand)</f>
        <v>Butter Crunch</v>
      </c>
      <c r="K2367" s="2">
        <f t="array" ref="K2367">XLOOKUP('Transaction Data'!$G2367,Product_Code,Cost)</f>
        <v>10</v>
      </c>
      <c r="L2367" s="2">
        <f t="array" ref="L2367">XLOOKUP('Transaction Data'!$G2367,Product_Code,Unit_Price)</f>
        <v>11</v>
      </c>
      <c r="M2367" s="3">
        <f>'Transaction Data'!$F2367*'Transaction Data'!$K2367</f>
        <v>2600</v>
      </c>
      <c r="N2367" s="3">
        <f>'Transaction Data'!$F2367*'Transaction Data'!$L2367</f>
        <v>2860</v>
      </c>
      <c r="O2367" s="3">
        <f>'Transaction Data'!$N2367-'Transaction Data'!$M2367</f>
        <v>260</v>
      </c>
      <c r="P2367" s="2">
        <f>DATEDIF('Transaction Data'!$D2367,'Transaction Data'!$A2367,"y")</f>
        <v>56</v>
      </c>
      <c r="Q2367" s="2" t="str">
        <f>FLOOR('Transaction Data'!$P2367,15)&amp;"-"&amp;FLOOR('Transaction Data'!$P2367,15)+14</f>
        <v>45-59</v>
      </c>
      <c r="R2367" s="2" t="str">
        <f>IF('Transaction Data'!$L2367&lt;=10,"Less Expensive","Expensive")</f>
        <v>Expensive</v>
      </c>
      <c r="S2367" s="4">
        <f>WEEKDAY('Transaction Data'!$A2367)</f>
        <v>3</v>
      </c>
      <c r="T2367" s="2" t="str">
        <f>IF(WEEKDAY('Transaction Data'!$A2367,2)&lt;6,"Weekday","Weekend")</f>
        <v>Weekday</v>
      </c>
    </row>
    <row r="2368" ht="15.75" customHeight="1">
      <c r="A2368" s="1">
        <v>45327.0</v>
      </c>
      <c r="B2368" s="2" t="s">
        <v>36</v>
      </c>
      <c r="C2368" s="2" t="s">
        <v>21</v>
      </c>
      <c r="D2368" s="1">
        <v>18235.0</v>
      </c>
      <c r="E2368" s="2" t="s">
        <v>22</v>
      </c>
      <c r="F2368" s="2">
        <v>256.0</v>
      </c>
      <c r="G2368" s="2" t="s">
        <v>60</v>
      </c>
      <c r="H2368" s="2" t="s">
        <v>29</v>
      </c>
      <c r="I2368" s="2" t="s">
        <v>25</v>
      </c>
      <c r="J2368" s="2" t="str">
        <f t="array" ref="J2368">XLOOKUP('Transaction Data'!$G2368,Product_Code,Biscuit_Brand)</f>
        <v>Peanut Butter Bites</v>
      </c>
      <c r="K2368" s="2">
        <f t="array" ref="K2368">XLOOKUP('Transaction Data'!$G2368,Product_Code,Cost)</f>
        <v>5</v>
      </c>
      <c r="L2368" s="2">
        <f t="array" ref="L2368">XLOOKUP('Transaction Data'!$G2368,Product_Code,Unit_Price)</f>
        <v>7</v>
      </c>
      <c r="M2368" s="3">
        <f>'Transaction Data'!$F2368*'Transaction Data'!$K2368</f>
        <v>1280</v>
      </c>
      <c r="N2368" s="3">
        <f>'Transaction Data'!$F2368*'Transaction Data'!$L2368</f>
        <v>1792</v>
      </c>
      <c r="O2368" s="3">
        <f>'Transaction Data'!$N2368-'Transaction Data'!$M2368</f>
        <v>512</v>
      </c>
      <c r="P2368" s="2">
        <f>DATEDIF('Transaction Data'!$D2368,'Transaction Data'!$A2368,"y")</f>
        <v>74</v>
      </c>
      <c r="Q2368" s="2" t="str">
        <f>FLOOR('Transaction Data'!$P2368,15)&amp;"-"&amp;FLOOR('Transaction Data'!$P2368,15)+14</f>
        <v>60-74</v>
      </c>
      <c r="R2368" s="2" t="str">
        <f>IF('Transaction Data'!$L2368&lt;=10,"Less Expensive","Expensive")</f>
        <v>Less Expensive</v>
      </c>
      <c r="S2368" s="4">
        <f>WEEKDAY('Transaction Data'!$A2368)</f>
        <v>2</v>
      </c>
      <c r="T2368" s="2" t="str">
        <f>IF(WEEKDAY('Transaction Data'!$A2368,2)&lt;6,"Weekday","Weekend")</f>
        <v>Weekday</v>
      </c>
    </row>
    <row r="2369" ht="15.75" customHeight="1">
      <c r="A2369" s="1">
        <v>45405.0</v>
      </c>
      <c r="B2369" s="2" t="s">
        <v>40</v>
      </c>
      <c r="C2369" s="2" t="s">
        <v>41</v>
      </c>
      <c r="D2369" s="1">
        <v>23533.0</v>
      </c>
      <c r="E2369" s="2" t="s">
        <v>63</v>
      </c>
      <c r="F2369" s="2">
        <v>162.0</v>
      </c>
      <c r="G2369" s="2" t="s">
        <v>48</v>
      </c>
      <c r="H2369" s="2" t="s">
        <v>29</v>
      </c>
      <c r="I2369" s="2" t="s">
        <v>30</v>
      </c>
      <c r="J2369" s="2" t="str">
        <f t="array" ref="J2369">XLOOKUP('Transaction Data'!$G2369,Product_Code,Biscuit_Brand)</f>
        <v>Lemon Crisps</v>
      </c>
      <c r="K2369" s="2">
        <f t="array" ref="K2369">XLOOKUP('Transaction Data'!$G2369,Product_Code,Cost)</f>
        <v>7</v>
      </c>
      <c r="L2369" s="2">
        <f t="array" ref="L2369">XLOOKUP('Transaction Data'!$G2369,Product_Code,Unit_Price)</f>
        <v>9</v>
      </c>
      <c r="M2369" s="3">
        <f>'Transaction Data'!$F2369*'Transaction Data'!$K2369</f>
        <v>1134</v>
      </c>
      <c r="N2369" s="3">
        <f>'Transaction Data'!$F2369*'Transaction Data'!$L2369</f>
        <v>1458</v>
      </c>
      <c r="O2369" s="3">
        <f>'Transaction Data'!$N2369-'Transaction Data'!$M2369</f>
        <v>324</v>
      </c>
      <c r="P2369" s="2">
        <f>DATEDIF('Transaction Data'!$D2369,'Transaction Data'!$A2369,"y")</f>
        <v>59</v>
      </c>
      <c r="Q2369" s="2" t="str">
        <f>FLOOR('Transaction Data'!$P2369,15)&amp;"-"&amp;FLOOR('Transaction Data'!$P2369,15)+14</f>
        <v>45-59</v>
      </c>
      <c r="R2369" s="2" t="str">
        <f>IF('Transaction Data'!$L2369&lt;=10,"Less Expensive","Expensive")</f>
        <v>Less Expensive</v>
      </c>
      <c r="S2369" s="4">
        <f>WEEKDAY('Transaction Data'!$A2369)</f>
        <v>3</v>
      </c>
      <c r="T2369" s="2" t="str">
        <f>IF(WEEKDAY('Transaction Data'!$A2369,2)&lt;6,"Weekday","Weekend")</f>
        <v>Weekday</v>
      </c>
    </row>
    <row r="2370" ht="15.75" customHeight="1">
      <c r="A2370" s="1">
        <v>45328.0</v>
      </c>
      <c r="B2370" s="2" t="s">
        <v>446</v>
      </c>
      <c r="C2370" s="2" t="s">
        <v>47</v>
      </c>
      <c r="D2370" s="1">
        <v>26154.0</v>
      </c>
      <c r="E2370" s="2" t="s">
        <v>27</v>
      </c>
      <c r="F2370" s="2">
        <v>324.0</v>
      </c>
      <c r="G2370" s="2" t="s">
        <v>55</v>
      </c>
      <c r="H2370" s="2" t="s">
        <v>34</v>
      </c>
      <c r="I2370" s="2" t="s">
        <v>25</v>
      </c>
      <c r="J2370" s="2" t="str">
        <f t="array" ref="J2370">XLOOKUP('Transaction Data'!$G2370,Product_Code,Biscuit_Brand)</f>
        <v>Vanilla Wafers</v>
      </c>
      <c r="K2370" s="2">
        <f t="array" ref="K2370">XLOOKUP('Transaction Data'!$G2370,Product_Code,Cost)</f>
        <v>18</v>
      </c>
      <c r="L2370" s="2">
        <f t="array" ref="L2370">XLOOKUP('Transaction Data'!$G2370,Product_Code,Unit_Price)</f>
        <v>36</v>
      </c>
      <c r="M2370" s="3">
        <f>'Transaction Data'!$F2370*'Transaction Data'!$K2370</f>
        <v>5832</v>
      </c>
      <c r="N2370" s="3">
        <f>'Transaction Data'!$F2370*'Transaction Data'!$L2370</f>
        <v>11664</v>
      </c>
      <c r="O2370" s="3">
        <f>'Transaction Data'!$N2370-'Transaction Data'!$M2370</f>
        <v>5832</v>
      </c>
      <c r="P2370" s="2">
        <f>DATEDIF('Transaction Data'!$D2370,'Transaction Data'!$A2370,"y")</f>
        <v>52</v>
      </c>
      <c r="Q2370" s="2" t="str">
        <f>FLOOR('Transaction Data'!$P2370,15)&amp;"-"&amp;FLOOR('Transaction Data'!$P2370,15)+14</f>
        <v>45-59</v>
      </c>
      <c r="R2370" s="2" t="str">
        <f>IF('Transaction Data'!$L2370&lt;=10,"Less Expensive","Expensive")</f>
        <v>Expensive</v>
      </c>
      <c r="S2370" s="4">
        <f>WEEKDAY('Transaction Data'!$A2370)</f>
        <v>3</v>
      </c>
      <c r="T2370" s="2" t="str">
        <f>IF(WEEKDAY('Transaction Data'!$A2370,2)&lt;6,"Weekday","Weekend")</f>
        <v>Weekday</v>
      </c>
    </row>
    <row r="2371" ht="15.75" customHeight="1">
      <c r="A2371" s="1">
        <v>45378.0</v>
      </c>
      <c r="B2371" s="2" t="s">
        <v>36</v>
      </c>
      <c r="C2371" s="2" t="s">
        <v>21</v>
      </c>
      <c r="D2371" s="1">
        <v>30906.0</v>
      </c>
      <c r="E2371" s="2" t="s">
        <v>63</v>
      </c>
      <c r="F2371" s="2">
        <v>489.0</v>
      </c>
      <c r="G2371" s="2" t="s">
        <v>61</v>
      </c>
      <c r="H2371" s="2" t="s">
        <v>24</v>
      </c>
      <c r="I2371" s="2" t="s">
        <v>25</v>
      </c>
      <c r="J2371" s="2" t="str">
        <f t="array" ref="J2371">XLOOKUP('Transaction Data'!$G2371,Product_Code,Biscuit_Brand)</f>
        <v>Choco Delight</v>
      </c>
      <c r="K2371" s="2">
        <f t="array" ref="K2371">XLOOKUP('Transaction Data'!$G2371,Product_Code,Cost)</f>
        <v>3</v>
      </c>
      <c r="L2371" s="2">
        <f t="array" ref="L2371">XLOOKUP('Transaction Data'!$G2371,Product_Code,Unit_Price)</f>
        <v>5</v>
      </c>
      <c r="M2371" s="3">
        <f>'Transaction Data'!$F2371*'Transaction Data'!$K2371</f>
        <v>1467</v>
      </c>
      <c r="N2371" s="3">
        <f>'Transaction Data'!$F2371*'Transaction Data'!$L2371</f>
        <v>2445</v>
      </c>
      <c r="O2371" s="3">
        <f>'Transaction Data'!$N2371-'Transaction Data'!$M2371</f>
        <v>978</v>
      </c>
      <c r="P2371" s="2">
        <f>DATEDIF('Transaction Data'!$D2371,'Transaction Data'!$A2371,"y")</f>
        <v>39</v>
      </c>
      <c r="Q2371" s="2" t="str">
        <f>FLOOR('Transaction Data'!$P2371,15)&amp;"-"&amp;FLOOR('Transaction Data'!$P2371,15)+14</f>
        <v>30-44</v>
      </c>
      <c r="R2371" s="2" t="str">
        <f>IF('Transaction Data'!$L2371&lt;=10,"Less Expensive","Expensive")</f>
        <v>Less Expensive</v>
      </c>
      <c r="S2371" s="4">
        <f>WEEKDAY('Transaction Data'!$A2371)</f>
        <v>4</v>
      </c>
      <c r="T2371" s="2" t="str">
        <f>IF(WEEKDAY('Transaction Data'!$A2371,2)&lt;6,"Weekday","Weekend")</f>
        <v>Weekday</v>
      </c>
    </row>
    <row r="2372" ht="15.75" customHeight="1">
      <c r="A2372" s="1">
        <v>45328.0</v>
      </c>
      <c r="B2372" s="2" t="s">
        <v>40</v>
      </c>
      <c r="C2372" s="2" t="s">
        <v>41</v>
      </c>
      <c r="D2372" s="1">
        <v>38916.0</v>
      </c>
      <c r="E2372" s="2" t="s">
        <v>22</v>
      </c>
      <c r="F2372" s="2">
        <v>497.0</v>
      </c>
      <c r="G2372" s="2" t="s">
        <v>28</v>
      </c>
      <c r="H2372" s="2" t="s">
        <v>42</v>
      </c>
      <c r="I2372" s="2" t="s">
        <v>30</v>
      </c>
      <c r="J2372" s="2" t="str">
        <f t="array" ref="J2372">XLOOKUP('Transaction Data'!$G2372,Product_Code,Biscuit_Brand)</f>
        <v>Shortbread</v>
      </c>
      <c r="K2372" s="2">
        <f t="array" ref="K2372">XLOOKUP('Transaction Data'!$G2372,Product_Code,Cost)</f>
        <v>10</v>
      </c>
      <c r="L2372" s="2">
        <f t="array" ref="L2372">XLOOKUP('Transaction Data'!$G2372,Product_Code,Unit_Price)</f>
        <v>45</v>
      </c>
      <c r="M2372" s="3">
        <f>'Transaction Data'!$F2372*'Transaction Data'!$K2372</f>
        <v>4970</v>
      </c>
      <c r="N2372" s="3">
        <f>'Transaction Data'!$F2372*'Transaction Data'!$L2372</f>
        <v>22365</v>
      </c>
      <c r="O2372" s="3">
        <f>'Transaction Data'!$N2372-'Transaction Data'!$M2372</f>
        <v>17395</v>
      </c>
      <c r="P2372" s="2">
        <f>DATEDIF('Transaction Data'!$D2372,'Transaction Data'!$A2372,"y")</f>
        <v>17</v>
      </c>
      <c r="Q2372" s="2" t="str">
        <f>FLOOR('Transaction Data'!$P2372,15)&amp;"-"&amp;FLOOR('Transaction Data'!$P2372,15)+14</f>
        <v>15-29</v>
      </c>
      <c r="R2372" s="2" t="str">
        <f>IF('Transaction Data'!$L2372&lt;=10,"Less Expensive","Expensive")</f>
        <v>Expensive</v>
      </c>
      <c r="S2372" s="4">
        <f>WEEKDAY('Transaction Data'!$A2372)</f>
        <v>3</v>
      </c>
      <c r="T2372" s="2" t="str">
        <f>IF(WEEKDAY('Transaction Data'!$A2372,2)&lt;6,"Weekday","Weekend")</f>
        <v>Weekday</v>
      </c>
    </row>
    <row r="2373" ht="15.75" customHeight="1">
      <c r="A2373" s="1">
        <v>45312.0</v>
      </c>
      <c r="B2373" s="2" t="s">
        <v>2312</v>
      </c>
      <c r="C2373" s="2" t="s">
        <v>41</v>
      </c>
      <c r="D2373" s="1">
        <v>33222.0</v>
      </c>
      <c r="E2373" s="2" t="s">
        <v>27</v>
      </c>
      <c r="F2373" s="2">
        <v>178.0</v>
      </c>
      <c r="G2373" s="2" t="s">
        <v>38</v>
      </c>
      <c r="H2373" s="2" t="s">
        <v>45</v>
      </c>
      <c r="I2373" s="2" t="s">
        <v>25</v>
      </c>
      <c r="J2373" s="2" t="str">
        <f t="array" ref="J2373">XLOOKUP('Transaction Data'!$G2373,Product_Code,Biscuit_Brand)</f>
        <v>Ginger Snaps</v>
      </c>
      <c r="K2373" s="2">
        <f t="array" ref="K2373">XLOOKUP('Transaction Data'!$G2373,Product_Code,Cost)</f>
        <v>14</v>
      </c>
      <c r="L2373" s="2">
        <f t="array" ref="L2373">XLOOKUP('Transaction Data'!$G2373,Product_Code,Unit_Price)</f>
        <v>28</v>
      </c>
      <c r="M2373" s="3">
        <f>'Transaction Data'!$F2373*'Transaction Data'!$K2373</f>
        <v>2492</v>
      </c>
      <c r="N2373" s="3">
        <f>'Transaction Data'!$F2373*'Transaction Data'!$L2373</f>
        <v>4984</v>
      </c>
      <c r="O2373" s="3">
        <f>'Transaction Data'!$N2373-'Transaction Data'!$M2373</f>
        <v>2492</v>
      </c>
      <c r="P2373" s="2">
        <f>DATEDIF('Transaction Data'!$D2373,'Transaction Data'!$A2373,"y")</f>
        <v>33</v>
      </c>
      <c r="Q2373" s="2" t="str">
        <f>FLOOR('Transaction Data'!$P2373,15)&amp;"-"&amp;FLOOR('Transaction Data'!$P2373,15)+14</f>
        <v>30-44</v>
      </c>
      <c r="R2373" s="2" t="str">
        <f>IF('Transaction Data'!$L2373&lt;=10,"Less Expensive","Expensive")</f>
        <v>Expensive</v>
      </c>
      <c r="S2373" s="4">
        <f>WEEKDAY('Transaction Data'!$A2373)</f>
        <v>1</v>
      </c>
      <c r="T2373" s="2" t="str">
        <f>IF(WEEKDAY('Transaction Data'!$A2373,2)&lt;6,"Weekday","Weekend")</f>
        <v>Weekend</v>
      </c>
    </row>
    <row r="2374" ht="15.75" customHeight="1">
      <c r="A2374" s="1">
        <v>45493.0</v>
      </c>
      <c r="B2374" s="2" t="s">
        <v>2313</v>
      </c>
      <c r="C2374" s="2" t="s">
        <v>65</v>
      </c>
      <c r="D2374" s="1">
        <v>20031.0</v>
      </c>
      <c r="E2374" s="2" t="s">
        <v>27</v>
      </c>
      <c r="F2374" s="2">
        <v>58.0</v>
      </c>
      <c r="G2374" s="2" t="s">
        <v>60</v>
      </c>
      <c r="H2374" s="2" t="s">
        <v>24</v>
      </c>
      <c r="I2374" s="2" t="s">
        <v>25</v>
      </c>
      <c r="J2374" s="2" t="str">
        <f t="array" ref="J2374">XLOOKUP('Transaction Data'!$G2374,Product_Code,Biscuit_Brand)</f>
        <v>Peanut Butter Bites</v>
      </c>
      <c r="K2374" s="2">
        <f t="array" ref="K2374">XLOOKUP('Transaction Data'!$G2374,Product_Code,Cost)</f>
        <v>5</v>
      </c>
      <c r="L2374" s="2">
        <f t="array" ref="L2374">XLOOKUP('Transaction Data'!$G2374,Product_Code,Unit_Price)</f>
        <v>7</v>
      </c>
      <c r="M2374" s="3">
        <f>'Transaction Data'!$F2374*'Transaction Data'!$K2374</f>
        <v>290</v>
      </c>
      <c r="N2374" s="3">
        <f>'Transaction Data'!$F2374*'Transaction Data'!$L2374</f>
        <v>406</v>
      </c>
      <c r="O2374" s="3">
        <f>'Transaction Data'!$N2374-'Transaction Data'!$M2374</f>
        <v>116</v>
      </c>
      <c r="P2374" s="2">
        <f>DATEDIF('Transaction Data'!$D2374,'Transaction Data'!$A2374,"y")</f>
        <v>69</v>
      </c>
      <c r="Q2374" s="2" t="str">
        <f>FLOOR('Transaction Data'!$P2374,15)&amp;"-"&amp;FLOOR('Transaction Data'!$P2374,15)+14</f>
        <v>60-74</v>
      </c>
      <c r="R2374" s="2" t="str">
        <f>IF('Transaction Data'!$L2374&lt;=10,"Less Expensive","Expensive")</f>
        <v>Less Expensive</v>
      </c>
      <c r="S2374" s="4">
        <f>WEEKDAY('Transaction Data'!$A2374)</f>
        <v>7</v>
      </c>
      <c r="T2374" s="2" t="str">
        <f>IF(WEEKDAY('Transaction Data'!$A2374,2)&lt;6,"Weekday","Weekend")</f>
        <v>Weekend</v>
      </c>
    </row>
    <row r="2375" ht="15.75" customHeight="1">
      <c r="A2375" s="1">
        <v>45477.0</v>
      </c>
      <c r="B2375" s="2" t="s">
        <v>2314</v>
      </c>
      <c r="C2375" s="2" t="s">
        <v>41</v>
      </c>
      <c r="D2375" s="1">
        <v>22374.0</v>
      </c>
      <c r="E2375" s="2" t="s">
        <v>37</v>
      </c>
      <c r="F2375" s="2">
        <v>89.0</v>
      </c>
      <c r="G2375" s="2" t="s">
        <v>48</v>
      </c>
      <c r="H2375" s="2" t="s">
        <v>29</v>
      </c>
      <c r="I2375" s="2" t="s">
        <v>25</v>
      </c>
      <c r="J2375" s="2" t="str">
        <f t="array" ref="J2375">XLOOKUP('Transaction Data'!$G2375,Product_Code,Biscuit_Brand)</f>
        <v>Lemon Crisps</v>
      </c>
      <c r="K2375" s="2">
        <f t="array" ref="K2375">XLOOKUP('Transaction Data'!$G2375,Product_Code,Cost)</f>
        <v>7</v>
      </c>
      <c r="L2375" s="2">
        <f t="array" ref="L2375">XLOOKUP('Transaction Data'!$G2375,Product_Code,Unit_Price)</f>
        <v>9</v>
      </c>
      <c r="M2375" s="3">
        <f>'Transaction Data'!$F2375*'Transaction Data'!$K2375</f>
        <v>623</v>
      </c>
      <c r="N2375" s="3">
        <f>'Transaction Data'!$F2375*'Transaction Data'!$L2375</f>
        <v>801</v>
      </c>
      <c r="O2375" s="3">
        <f>'Transaction Data'!$N2375-'Transaction Data'!$M2375</f>
        <v>178</v>
      </c>
      <c r="P2375" s="2">
        <f>DATEDIF('Transaction Data'!$D2375,'Transaction Data'!$A2375,"y")</f>
        <v>63</v>
      </c>
      <c r="Q2375" s="2" t="str">
        <f>FLOOR('Transaction Data'!$P2375,15)&amp;"-"&amp;FLOOR('Transaction Data'!$P2375,15)+14</f>
        <v>60-74</v>
      </c>
      <c r="R2375" s="2" t="str">
        <f>IF('Transaction Data'!$L2375&lt;=10,"Less Expensive","Expensive")</f>
        <v>Less Expensive</v>
      </c>
      <c r="S2375" s="4">
        <f>WEEKDAY('Transaction Data'!$A2375)</f>
        <v>5</v>
      </c>
      <c r="T2375" s="2" t="str">
        <f>IF(WEEKDAY('Transaction Data'!$A2375,2)&lt;6,"Weekday","Weekend")</f>
        <v>Weekday</v>
      </c>
    </row>
    <row r="2376" ht="15.75" customHeight="1">
      <c r="A2376" s="1">
        <v>45338.0</v>
      </c>
      <c r="B2376" s="2" t="s">
        <v>36</v>
      </c>
      <c r="C2376" s="2" t="s">
        <v>21</v>
      </c>
      <c r="D2376" s="1">
        <v>15994.0</v>
      </c>
      <c r="E2376" s="2" t="s">
        <v>22</v>
      </c>
      <c r="F2376" s="2">
        <v>348.0</v>
      </c>
      <c r="G2376" s="2" t="s">
        <v>33</v>
      </c>
      <c r="H2376" s="2" t="s">
        <v>42</v>
      </c>
      <c r="I2376" s="2" t="s">
        <v>25</v>
      </c>
      <c r="J2376" s="2" t="str">
        <f t="array" ref="J2376">XLOOKUP('Transaction Data'!$G2376,Product_Code,Biscuit_Brand)</f>
        <v>Caramel Biscuits</v>
      </c>
      <c r="K2376" s="2">
        <f t="array" ref="K2376">XLOOKUP('Transaction Data'!$G2376,Product_Code,Cost)</f>
        <v>18</v>
      </c>
      <c r="L2376" s="2">
        <f t="array" ref="L2376">XLOOKUP('Transaction Data'!$G2376,Product_Code,Unit_Price)</f>
        <v>22</v>
      </c>
      <c r="M2376" s="3">
        <f>'Transaction Data'!$F2376*'Transaction Data'!$K2376</f>
        <v>6264</v>
      </c>
      <c r="N2376" s="3">
        <f>'Transaction Data'!$F2376*'Transaction Data'!$L2376</f>
        <v>7656</v>
      </c>
      <c r="O2376" s="3">
        <f>'Transaction Data'!$N2376-'Transaction Data'!$M2376</f>
        <v>1392</v>
      </c>
      <c r="P2376" s="2">
        <f>DATEDIF('Transaction Data'!$D2376,'Transaction Data'!$A2376,"y")</f>
        <v>80</v>
      </c>
      <c r="Q2376" s="2" t="str">
        <f>FLOOR('Transaction Data'!$P2376,15)&amp;"-"&amp;FLOOR('Transaction Data'!$P2376,15)+14</f>
        <v>75-89</v>
      </c>
      <c r="R2376" s="2" t="str">
        <f>IF('Transaction Data'!$L2376&lt;=10,"Less Expensive","Expensive")</f>
        <v>Expensive</v>
      </c>
      <c r="S2376" s="4">
        <f>WEEKDAY('Transaction Data'!$A2376)</f>
        <v>6</v>
      </c>
      <c r="T2376" s="2" t="str">
        <f>IF(WEEKDAY('Transaction Data'!$A2376,2)&lt;6,"Weekday","Weekend")</f>
        <v>Weekday</v>
      </c>
    </row>
    <row r="2377" ht="15.75" customHeight="1">
      <c r="A2377" s="1">
        <v>45483.0</v>
      </c>
      <c r="B2377" s="2" t="s">
        <v>40</v>
      </c>
      <c r="C2377" s="2" t="s">
        <v>41</v>
      </c>
      <c r="D2377" s="1">
        <v>35337.0</v>
      </c>
      <c r="E2377" s="2" t="s">
        <v>27</v>
      </c>
      <c r="F2377" s="2">
        <v>99.0</v>
      </c>
      <c r="G2377" s="2" t="s">
        <v>33</v>
      </c>
      <c r="H2377" s="2" t="s">
        <v>45</v>
      </c>
      <c r="I2377" s="2" t="s">
        <v>30</v>
      </c>
      <c r="J2377" s="2" t="str">
        <f t="array" ref="J2377">XLOOKUP('Transaction Data'!$G2377,Product_Code,Biscuit_Brand)</f>
        <v>Caramel Biscuits</v>
      </c>
      <c r="K2377" s="2">
        <f t="array" ref="K2377">XLOOKUP('Transaction Data'!$G2377,Product_Code,Cost)</f>
        <v>18</v>
      </c>
      <c r="L2377" s="2">
        <f t="array" ref="L2377">XLOOKUP('Transaction Data'!$G2377,Product_Code,Unit_Price)</f>
        <v>22</v>
      </c>
      <c r="M2377" s="3">
        <f>'Transaction Data'!$F2377*'Transaction Data'!$K2377</f>
        <v>1782</v>
      </c>
      <c r="N2377" s="3">
        <f>'Transaction Data'!$F2377*'Transaction Data'!$L2377</f>
        <v>2178</v>
      </c>
      <c r="O2377" s="3">
        <f>'Transaction Data'!$N2377-'Transaction Data'!$M2377</f>
        <v>396</v>
      </c>
      <c r="P2377" s="2">
        <f>DATEDIF('Transaction Data'!$D2377,'Transaction Data'!$A2377,"y")</f>
        <v>27</v>
      </c>
      <c r="Q2377" s="2" t="str">
        <f>FLOOR('Transaction Data'!$P2377,15)&amp;"-"&amp;FLOOR('Transaction Data'!$P2377,15)+14</f>
        <v>15-29</v>
      </c>
      <c r="R2377" s="2" t="str">
        <f>IF('Transaction Data'!$L2377&lt;=10,"Less Expensive","Expensive")</f>
        <v>Expensive</v>
      </c>
      <c r="S2377" s="4">
        <f>WEEKDAY('Transaction Data'!$A2377)</f>
        <v>4</v>
      </c>
      <c r="T2377" s="2" t="str">
        <f>IF(WEEKDAY('Transaction Data'!$A2377,2)&lt;6,"Weekday","Weekend")</f>
        <v>Weekday</v>
      </c>
    </row>
    <row r="2378" ht="15.75" customHeight="1">
      <c r="A2378" s="1">
        <v>45443.0</v>
      </c>
      <c r="B2378" s="2" t="s">
        <v>2315</v>
      </c>
      <c r="C2378" s="2" t="s">
        <v>47</v>
      </c>
      <c r="D2378" s="1">
        <v>22901.0</v>
      </c>
      <c r="E2378" s="2" t="s">
        <v>27</v>
      </c>
      <c r="F2378" s="2">
        <v>293.0</v>
      </c>
      <c r="G2378" s="2" t="s">
        <v>44</v>
      </c>
      <c r="H2378" s="2" t="s">
        <v>24</v>
      </c>
      <c r="I2378" s="2" t="s">
        <v>25</v>
      </c>
      <c r="J2378" s="2" t="str">
        <f t="array" ref="J2378">XLOOKUP('Transaction Data'!$G2378,Product_Code,Biscuit_Brand)</f>
        <v>Butter Crunch</v>
      </c>
      <c r="K2378" s="2">
        <f t="array" ref="K2378">XLOOKUP('Transaction Data'!$G2378,Product_Code,Cost)</f>
        <v>10</v>
      </c>
      <c r="L2378" s="2">
        <f t="array" ref="L2378">XLOOKUP('Transaction Data'!$G2378,Product_Code,Unit_Price)</f>
        <v>11</v>
      </c>
      <c r="M2378" s="3">
        <f>'Transaction Data'!$F2378*'Transaction Data'!$K2378</f>
        <v>2930</v>
      </c>
      <c r="N2378" s="3">
        <f>'Transaction Data'!$F2378*'Transaction Data'!$L2378</f>
        <v>3223</v>
      </c>
      <c r="O2378" s="3">
        <f>'Transaction Data'!$N2378-'Transaction Data'!$M2378</f>
        <v>293</v>
      </c>
      <c r="P2378" s="2">
        <f>DATEDIF('Transaction Data'!$D2378,'Transaction Data'!$A2378,"y")</f>
        <v>61</v>
      </c>
      <c r="Q2378" s="2" t="str">
        <f>FLOOR('Transaction Data'!$P2378,15)&amp;"-"&amp;FLOOR('Transaction Data'!$P2378,15)+14</f>
        <v>60-74</v>
      </c>
      <c r="R2378" s="2" t="str">
        <f>IF('Transaction Data'!$L2378&lt;=10,"Less Expensive","Expensive")</f>
        <v>Expensive</v>
      </c>
      <c r="S2378" s="4">
        <f>WEEKDAY('Transaction Data'!$A2378)</f>
        <v>6</v>
      </c>
      <c r="T2378" s="2" t="str">
        <f>IF(WEEKDAY('Transaction Data'!$A2378,2)&lt;6,"Weekday","Weekend")</f>
        <v>Weekday</v>
      </c>
    </row>
    <row r="2379" ht="15.75" customHeight="1">
      <c r="A2379" s="1">
        <v>45325.0</v>
      </c>
      <c r="B2379" s="2" t="s">
        <v>36</v>
      </c>
      <c r="C2379" s="2" t="s">
        <v>21</v>
      </c>
      <c r="D2379" s="1">
        <v>34829.0</v>
      </c>
      <c r="E2379" s="2" t="s">
        <v>27</v>
      </c>
      <c r="F2379" s="2">
        <v>452.0</v>
      </c>
      <c r="G2379" s="2" t="s">
        <v>57</v>
      </c>
      <c r="H2379" s="2" t="s">
        <v>29</v>
      </c>
      <c r="I2379" s="2" t="s">
        <v>25</v>
      </c>
      <c r="J2379" s="2" t="str">
        <f t="array" ref="J2379">XLOOKUP('Transaction Data'!$G2379,Product_Code,Biscuit_Brand)</f>
        <v>Oatmeal Cookies</v>
      </c>
      <c r="K2379" s="2">
        <f t="array" ref="K2379">XLOOKUP('Transaction Data'!$G2379,Product_Code,Cost)</f>
        <v>19</v>
      </c>
      <c r="L2379" s="2">
        <f t="array" ref="L2379">XLOOKUP('Transaction Data'!$G2379,Product_Code,Unit_Price)</f>
        <v>23</v>
      </c>
      <c r="M2379" s="3">
        <f>'Transaction Data'!$F2379*'Transaction Data'!$K2379</f>
        <v>8588</v>
      </c>
      <c r="N2379" s="3">
        <f>'Transaction Data'!$F2379*'Transaction Data'!$L2379</f>
        <v>10396</v>
      </c>
      <c r="O2379" s="3">
        <f>'Transaction Data'!$N2379-'Transaction Data'!$M2379</f>
        <v>1808</v>
      </c>
      <c r="P2379" s="2">
        <f>DATEDIF('Transaction Data'!$D2379,'Transaction Data'!$A2379,"y")</f>
        <v>28</v>
      </c>
      <c r="Q2379" s="2" t="str">
        <f>FLOOR('Transaction Data'!$P2379,15)&amp;"-"&amp;FLOOR('Transaction Data'!$P2379,15)+14</f>
        <v>15-29</v>
      </c>
      <c r="R2379" s="2" t="str">
        <f>IF('Transaction Data'!$L2379&lt;=10,"Less Expensive","Expensive")</f>
        <v>Expensive</v>
      </c>
      <c r="S2379" s="4">
        <f>WEEKDAY('Transaction Data'!$A2379)</f>
        <v>7</v>
      </c>
      <c r="T2379" s="2" t="str">
        <f>IF(WEEKDAY('Transaction Data'!$A2379,2)&lt;6,"Weekday","Weekend")</f>
        <v>Weekend</v>
      </c>
    </row>
    <row r="2380" ht="15.75" customHeight="1">
      <c r="A2380" s="1">
        <v>45337.0</v>
      </c>
      <c r="B2380" s="2" t="s">
        <v>40</v>
      </c>
      <c r="C2380" s="2" t="s">
        <v>41</v>
      </c>
      <c r="D2380" s="1">
        <v>36347.0</v>
      </c>
      <c r="E2380" s="2" t="s">
        <v>63</v>
      </c>
      <c r="F2380" s="2">
        <v>126.0</v>
      </c>
      <c r="G2380" s="2" t="s">
        <v>28</v>
      </c>
      <c r="H2380" s="2" t="s">
        <v>29</v>
      </c>
      <c r="I2380" s="2" t="s">
        <v>30</v>
      </c>
      <c r="J2380" s="2" t="str">
        <f t="array" ref="J2380">XLOOKUP('Transaction Data'!$G2380,Product_Code,Biscuit_Brand)</f>
        <v>Shortbread</v>
      </c>
      <c r="K2380" s="2">
        <f t="array" ref="K2380">XLOOKUP('Transaction Data'!$G2380,Product_Code,Cost)</f>
        <v>10</v>
      </c>
      <c r="L2380" s="2">
        <f t="array" ref="L2380">XLOOKUP('Transaction Data'!$G2380,Product_Code,Unit_Price)</f>
        <v>45</v>
      </c>
      <c r="M2380" s="3">
        <f>'Transaction Data'!$F2380*'Transaction Data'!$K2380</f>
        <v>1260</v>
      </c>
      <c r="N2380" s="3">
        <f>'Transaction Data'!$F2380*'Transaction Data'!$L2380</f>
        <v>5670</v>
      </c>
      <c r="O2380" s="3">
        <f>'Transaction Data'!$N2380-'Transaction Data'!$M2380</f>
        <v>4410</v>
      </c>
      <c r="P2380" s="2">
        <f>DATEDIF('Transaction Data'!$D2380,'Transaction Data'!$A2380,"y")</f>
        <v>24</v>
      </c>
      <c r="Q2380" s="2" t="str">
        <f>FLOOR('Transaction Data'!$P2380,15)&amp;"-"&amp;FLOOR('Transaction Data'!$P2380,15)+14</f>
        <v>15-29</v>
      </c>
      <c r="R2380" s="2" t="str">
        <f>IF('Transaction Data'!$L2380&lt;=10,"Less Expensive","Expensive")</f>
        <v>Expensive</v>
      </c>
      <c r="S2380" s="4">
        <f>WEEKDAY('Transaction Data'!$A2380)</f>
        <v>5</v>
      </c>
      <c r="T2380" s="2" t="str">
        <f>IF(WEEKDAY('Transaction Data'!$A2380,2)&lt;6,"Weekday","Weekend")</f>
        <v>Weekday</v>
      </c>
    </row>
    <row r="2381" ht="15.75" customHeight="1">
      <c r="A2381" s="1">
        <v>45354.0</v>
      </c>
      <c r="B2381" s="2" t="s">
        <v>2316</v>
      </c>
      <c r="C2381" s="2" t="s">
        <v>51</v>
      </c>
      <c r="D2381" s="1">
        <v>25014.0</v>
      </c>
      <c r="E2381" s="2" t="s">
        <v>27</v>
      </c>
      <c r="F2381" s="2">
        <v>474.0</v>
      </c>
      <c r="G2381" s="2" t="s">
        <v>38</v>
      </c>
      <c r="H2381" s="2" t="s">
        <v>34</v>
      </c>
      <c r="I2381" s="2" t="s">
        <v>25</v>
      </c>
      <c r="J2381" s="2" t="str">
        <f t="array" ref="J2381">XLOOKUP('Transaction Data'!$G2381,Product_Code,Biscuit_Brand)</f>
        <v>Ginger Snaps</v>
      </c>
      <c r="K2381" s="2">
        <f t="array" ref="K2381">XLOOKUP('Transaction Data'!$G2381,Product_Code,Cost)</f>
        <v>14</v>
      </c>
      <c r="L2381" s="2">
        <f t="array" ref="L2381">XLOOKUP('Transaction Data'!$G2381,Product_Code,Unit_Price)</f>
        <v>28</v>
      </c>
      <c r="M2381" s="3">
        <f>'Transaction Data'!$F2381*'Transaction Data'!$K2381</f>
        <v>6636</v>
      </c>
      <c r="N2381" s="3">
        <f>'Transaction Data'!$F2381*'Transaction Data'!$L2381</f>
        <v>13272</v>
      </c>
      <c r="O2381" s="3">
        <f>'Transaction Data'!$N2381-'Transaction Data'!$M2381</f>
        <v>6636</v>
      </c>
      <c r="P2381" s="2">
        <f>DATEDIF('Transaction Data'!$D2381,'Transaction Data'!$A2381,"y")</f>
        <v>55</v>
      </c>
      <c r="Q2381" s="2" t="str">
        <f>FLOOR('Transaction Data'!$P2381,15)&amp;"-"&amp;FLOOR('Transaction Data'!$P2381,15)+14</f>
        <v>45-59</v>
      </c>
      <c r="R2381" s="2" t="str">
        <f>IF('Transaction Data'!$L2381&lt;=10,"Less Expensive","Expensive")</f>
        <v>Expensive</v>
      </c>
      <c r="S2381" s="4">
        <f>WEEKDAY('Transaction Data'!$A2381)</f>
        <v>1</v>
      </c>
      <c r="T2381" s="2" t="str">
        <f>IF(WEEKDAY('Transaction Data'!$A2381,2)&lt;6,"Weekday","Weekend")</f>
        <v>Weekend</v>
      </c>
    </row>
    <row r="2382" ht="15.75" customHeight="1">
      <c r="A2382" s="1">
        <v>45366.0</v>
      </c>
      <c r="B2382" s="2" t="s">
        <v>2317</v>
      </c>
      <c r="C2382" s="2" t="s">
        <v>21</v>
      </c>
      <c r="D2382" s="1">
        <v>36069.0</v>
      </c>
      <c r="E2382" s="2" t="s">
        <v>22</v>
      </c>
      <c r="F2382" s="2">
        <v>362.0</v>
      </c>
      <c r="G2382" s="2" t="s">
        <v>48</v>
      </c>
      <c r="H2382" s="2" t="s">
        <v>24</v>
      </c>
      <c r="I2382" s="2" t="s">
        <v>25</v>
      </c>
      <c r="J2382" s="2" t="str">
        <f t="array" ref="J2382">XLOOKUP('Transaction Data'!$G2382,Product_Code,Biscuit_Brand)</f>
        <v>Lemon Crisps</v>
      </c>
      <c r="K2382" s="2">
        <f t="array" ref="K2382">XLOOKUP('Transaction Data'!$G2382,Product_Code,Cost)</f>
        <v>7</v>
      </c>
      <c r="L2382" s="2">
        <f t="array" ref="L2382">XLOOKUP('Transaction Data'!$G2382,Product_Code,Unit_Price)</f>
        <v>9</v>
      </c>
      <c r="M2382" s="3">
        <f>'Transaction Data'!$F2382*'Transaction Data'!$K2382</f>
        <v>2534</v>
      </c>
      <c r="N2382" s="3">
        <f>'Transaction Data'!$F2382*'Transaction Data'!$L2382</f>
        <v>3258</v>
      </c>
      <c r="O2382" s="3">
        <f>'Transaction Data'!$N2382-'Transaction Data'!$M2382</f>
        <v>724</v>
      </c>
      <c r="P2382" s="2">
        <f>DATEDIF('Transaction Data'!$D2382,'Transaction Data'!$A2382,"y")</f>
        <v>25</v>
      </c>
      <c r="Q2382" s="2" t="str">
        <f>FLOOR('Transaction Data'!$P2382,15)&amp;"-"&amp;FLOOR('Transaction Data'!$P2382,15)+14</f>
        <v>15-29</v>
      </c>
      <c r="R2382" s="2" t="str">
        <f>IF('Transaction Data'!$L2382&lt;=10,"Less Expensive","Expensive")</f>
        <v>Less Expensive</v>
      </c>
      <c r="S2382" s="4">
        <f>WEEKDAY('Transaction Data'!$A2382)</f>
        <v>6</v>
      </c>
      <c r="T2382" s="2" t="str">
        <f>IF(WEEKDAY('Transaction Data'!$A2382,2)&lt;6,"Weekday","Weekend")</f>
        <v>Weekday</v>
      </c>
    </row>
    <row r="2383" ht="15.75" customHeight="1">
      <c r="A2383" s="1">
        <v>45389.0</v>
      </c>
      <c r="B2383" s="2" t="s">
        <v>305</v>
      </c>
      <c r="C2383" s="2" t="s">
        <v>21</v>
      </c>
      <c r="D2383" s="1">
        <v>35031.0</v>
      </c>
      <c r="E2383" s="2" t="s">
        <v>63</v>
      </c>
      <c r="F2383" s="2">
        <v>77.0</v>
      </c>
      <c r="G2383" s="2" t="s">
        <v>61</v>
      </c>
      <c r="H2383" s="2" t="s">
        <v>42</v>
      </c>
      <c r="I2383" s="2" t="s">
        <v>25</v>
      </c>
      <c r="J2383" s="2" t="str">
        <f t="array" ref="J2383">XLOOKUP('Transaction Data'!$G2383,Product_Code,Biscuit_Brand)</f>
        <v>Choco Delight</v>
      </c>
      <c r="K2383" s="2">
        <f t="array" ref="K2383">XLOOKUP('Transaction Data'!$G2383,Product_Code,Cost)</f>
        <v>3</v>
      </c>
      <c r="L2383" s="2">
        <f t="array" ref="L2383">XLOOKUP('Transaction Data'!$G2383,Product_Code,Unit_Price)</f>
        <v>5</v>
      </c>
      <c r="M2383" s="3">
        <f>'Transaction Data'!$F2383*'Transaction Data'!$K2383</f>
        <v>231</v>
      </c>
      <c r="N2383" s="3">
        <f>'Transaction Data'!$F2383*'Transaction Data'!$L2383</f>
        <v>385</v>
      </c>
      <c r="O2383" s="3">
        <f>'Transaction Data'!$N2383-'Transaction Data'!$M2383</f>
        <v>154</v>
      </c>
      <c r="P2383" s="2">
        <f>DATEDIF('Transaction Data'!$D2383,'Transaction Data'!$A2383,"y")</f>
        <v>28</v>
      </c>
      <c r="Q2383" s="2" t="str">
        <f>FLOOR('Transaction Data'!$P2383,15)&amp;"-"&amp;FLOOR('Transaction Data'!$P2383,15)+14</f>
        <v>15-29</v>
      </c>
      <c r="R2383" s="2" t="str">
        <f>IF('Transaction Data'!$L2383&lt;=10,"Less Expensive","Expensive")</f>
        <v>Less Expensive</v>
      </c>
      <c r="S2383" s="4">
        <f>WEEKDAY('Transaction Data'!$A2383)</f>
        <v>1</v>
      </c>
      <c r="T2383" s="2" t="str">
        <f>IF(WEEKDAY('Transaction Data'!$A2383,2)&lt;6,"Weekday","Weekend")</f>
        <v>Weekend</v>
      </c>
    </row>
    <row r="2384" ht="15.75" customHeight="1">
      <c r="A2384" s="1">
        <v>45487.0</v>
      </c>
      <c r="B2384" s="2" t="s">
        <v>2318</v>
      </c>
      <c r="C2384" s="2" t="s">
        <v>21</v>
      </c>
      <c r="D2384" s="1">
        <v>31497.0</v>
      </c>
      <c r="E2384" s="2" t="s">
        <v>27</v>
      </c>
      <c r="F2384" s="2">
        <v>303.0</v>
      </c>
      <c r="G2384" s="2" t="s">
        <v>33</v>
      </c>
      <c r="H2384" s="2" t="s">
        <v>45</v>
      </c>
      <c r="I2384" s="2" t="s">
        <v>25</v>
      </c>
      <c r="J2384" s="2" t="str">
        <f t="array" ref="J2384">XLOOKUP('Transaction Data'!$G2384,Product_Code,Biscuit_Brand)</f>
        <v>Caramel Biscuits</v>
      </c>
      <c r="K2384" s="2">
        <f t="array" ref="K2384">XLOOKUP('Transaction Data'!$G2384,Product_Code,Cost)</f>
        <v>18</v>
      </c>
      <c r="L2384" s="2">
        <f t="array" ref="L2384">XLOOKUP('Transaction Data'!$G2384,Product_Code,Unit_Price)</f>
        <v>22</v>
      </c>
      <c r="M2384" s="3">
        <f>'Transaction Data'!$F2384*'Transaction Data'!$K2384</f>
        <v>5454</v>
      </c>
      <c r="N2384" s="3">
        <f>'Transaction Data'!$F2384*'Transaction Data'!$L2384</f>
        <v>6666</v>
      </c>
      <c r="O2384" s="3">
        <f>'Transaction Data'!$N2384-'Transaction Data'!$M2384</f>
        <v>1212</v>
      </c>
      <c r="P2384" s="2">
        <f>DATEDIF('Transaction Data'!$D2384,'Transaction Data'!$A2384,"y")</f>
        <v>38</v>
      </c>
      <c r="Q2384" s="2" t="str">
        <f>FLOOR('Transaction Data'!$P2384,15)&amp;"-"&amp;FLOOR('Transaction Data'!$P2384,15)+14</f>
        <v>30-44</v>
      </c>
      <c r="R2384" s="2" t="str">
        <f>IF('Transaction Data'!$L2384&lt;=10,"Less Expensive","Expensive")</f>
        <v>Expensive</v>
      </c>
      <c r="S2384" s="4">
        <f>WEEKDAY('Transaction Data'!$A2384)</f>
        <v>1</v>
      </c>
      <c r="T2384" s="2" t="str">
        <f>IF(WEEKDAY('Transaction Data'!$A2384,2)&lt;6,"Weekday","Weekend")</f>
        <v>Weekend</v>
      </c>
    </row>
    <row r="2385" ht="15.75" customHeight="1">
      <c r="A2385" s="1">
        <v>45365.0</v>
      </c>
      <c r="B2385" s="2" t="s">
        <v>2319</v>
      </c>
      <c r="C2385" s="2" t="s">
        <v>32</v>
      </c>
      <c r="D2385" s="1">
        <v>31623.0</v>
      </c>
      <c r="E2385" s="2" t="s">
        <v>37</v>
      </c>
      <c r="F2385" s="2">
        <v>10.0</v>
      </c>
      <c r="G2385" s="2" t="s">
        <v>44</v>
      </c>
      <c r="H2385" s="2" t="s">
        <v>24</v>
      </c>
      <c r="I2385" s="2" t="s">
        <v>25</v>
      </c>
      <c r="J2385" s="2" t="str">
        <f t="array" ref="J2385">XLOOKUP('Transaction Data'!$G2385,Product_Code,Biscuit_Brand)</f>
        <v>Butter Crunch</v>
      </c>
      <c r="K2385" s="2">
        <f t="array" ref="K2385">XLOOKUP('Transaction Data'!$G2385,Product_Code,Cost)</f>
        <v>10</v>
      </c>
      <c r="L2385" s="2">
        <f t="array" ref="L2385">XLOOKUP('Transaction Data'!$G2385,Product_Code,Unit_Price)</f>
        <v>11</v>
      </c>
      <c r="M2385" s="3">
        <f>'Transaction Data'!$F2385*'Transaction Data'!$K2385</f>
        <v>100</v>
      </c>
      <c r="N2385" s="3">
        <f>'Transaction Data'!$F2385*'Transaction Data'!$L2385</f>
        <v>110</v>
      </c>
      <c r="O2385" s="3">
        <f>'Transaction Data'!$N2385-'Transaction Data'!$M2385</f>
        <v>10</v>
      </c>
      <c r="P2385" s="2">
        <f>DATEDIF('Transaction Data'!$D2385,'Transaction Data'!$A2385,"y")</f>
        <v>37</v>
      </c>
      <c r="Q2385" s="2" t="str">
        <f>FLOOR('Transaction Data'!$P2385,15)&amp;"-"&amp;FLOOR('Transaction Data'!$P2385,15)+14</f>
        <v>30-44</v>
      </c>
      <c r="R2385" s="2" t="str">
        <f>IF('Transaction Data'!$L2385&lt;=10,"Less Expensive","Expensive")</f>
        <v>Expensive</v>
      </c>
      <c r="S2385" s="4">
        <f>WEEKDAY('Transaction Data'!$A2385)</f>
        <v>5</v>
      </c>
      <c r="T2385" s="2" t="str">
        <f>IF(WEEKDAY('Transaction Data'!$A2385,2)&lt;6,"Weekday","Weekend")</f>
        <v>Weekday</v>
      </c>
    </row>
    <row r="2386" ht="15.75" customHeight="1">
      <c r="A2386" s="1">
        <v>45321.0</v>
      </c>
      <c r="B2386" s="2" t="s">
        <v>2320</v>
      </c>
      <c r="C2386" s="2" t="s">
        <v>54</v>
      </c>
      <c r="D2386" s="1">
        <v>25749.0</v>
      </c>
      <c r="E2386" s="2" t="s">
        <v>27</v>
      </c>
      <c r="F2386" s="2">
        <v>85.0</v>
      </c>
      <c r="G2386" s="2" t="s">
        <v>60</v>
      </c>
      <c r="H2386" s="2" t="s">
        <v>29</v>
      </c>
      <c r="I2386" s="2" t="s">
        <v>25</v>
      </c>
      <c r="J2386" s="2" t="str">
        <f t="array" ref="J2386">XLOOKUP('Transaction Data'!$G2386,Product_Code,Biscuit_Brand)</f>
        <v>Peanut Butter Bites</v>
      </c>
      <c r="K2386" s="2">
        <f t="array" ref="K2386">XLOOKUP('Transaction Data'!$G2386,Product_Code,Cost)</f>
        <v>5</v>
      </c>
      <c r="L2386" s="2">
        <f t="array" ref="L2386">XLOOKUP('Transaction Data'!$G2386,Product_Code,Unit_Price)</f>
        <v>7</v>
      </c>
      <c r="M2386" s="3">
        <f>'Transaction Data'!$F2386*'Transaction Data'!$K2386</f>
        <v>425</v>
      </c>
      <c r="N2386" s="3">
        <f>'Transaction Data'!$F2386*'Transaction Data'!$L2386</f>
        <v>595</v>
      </c>
      <c r="O2386" s="3">
        <f>'Transaction Data'!$N2386-'Transaction Data'!$M2386</f>
        <v>170</v>
      </c>
      <c r="P2386" s="2">
        <f>DATEDIF('Transaction Data'!$D2386,'Transaction Data'!$A2386,"y")</f>
        <v>53</v>
      </c>
      <c r="Q2386" s="2" t="str">
        <f>FLOOR('Transaction Data'!$P2386,15)&amp;"-"&amp;FLOOR('Transaction Data'!$P2386,15)+14</f>
        <v>45-59</v>
      </c>
      <c r="R2386" s="2" t="str">
        <f>IF('Transaction Data'!$L2386&lt;=10,"Less Expensive","Expensive")</f>
        <v>Less Expensive</v>
      </c>
      <c r="S2386" s="4">
        <f>WEEKDAY('Transaction Data'!$A2386)</f>
        <v>3</v>
      </c>
      <c r="T2386" s="2" t="str">
        <f>IF(WEEKDAY('Transaction Data'!$A2386,2)&lt;6,"Weekday","Weekend")</f>
        <v>Weekday</v>
      </c>
    </row>
    <row r="2387" ht="15.75" customHeight="1">
      <c r="A2387" s="1">
        <v>45503.0</v>
      </c>
      <c r="B2387" s="2" t="s">
        <v>2321</v>
      </c>
      <c r="C2387" s="2" t="s">
        <v>41</v>
      </c>
      <c r="D2387" s="1">
        <v>27430.0</v>
      </c>
      <c r="E2387" s="2" t="s">
        <v>22</v>
      </c>
      <c r="F2387" s="2">
        <v>15.0</v>
      </c>
      <c r="G2387" s="2" t="s">
        <v>44</v>
      </c>
      <c r="H2387" s="2" t="s">
        <v>42</v>
      </c>
      <c r="I2387" s="2" t="s">
        <v>25</v>
      </c>
      <c r="J2387" s="2" t="str">
        <f t="array" ref="J2387">XLOOKUP('Transaction Data'!$G2387,Product_Code,Biscuit_Brand)</f>
        <v>Butter Crunch</v>
      </c>
      <c r="K2387" s="2">
        <f t="array" ref="K2387">XLOOKUP('Transaction Data'!$G2387,Product_Code,Cost)</f>
        <v>10</v>
      </c>
      <c r="L2387" s="2">
        <f t="array" ref="L2387">XLOOKUP('Transaction Data'!$G2387,Product_Code,Unit_Price)</f>
        <v>11</v>
      </c>
      <c r="M2387" s="3">
        <f>'Transaction Data'!$F2387*'Transaction Data'!$K2387</f>
        <v>150</v>
      </c>
      <c r="N2387" s="3">
        <f>'Transaction Data'!$F2387*'Transaction Data'!$L2387</f>
        <v>165</v>
      </c>
      <c r="O2387" s="3">
        <f>'Transaction Data'!$N2387-'Transaction Data'!$M2387</f>
        <v>15</v>
      </c>
      <c r="P2387" s="2">
        <f>DATEDIF('Transaction Data'!$D2387,'Transaction Data'!$A2387,"y")</f>
        <v>49</v>
      </c>
      <c r="Q2387" s="2" t="str">
        <f>FLOOR('Transaction Data'!$P2387,15)&amp;"-"&amp;FLOOR('Transaction Data'!$P2387,15)+14</f>
        <v>45-59</v>
      </c>
      <c r="R2387" s="2" t="str">
        <f>IF('Transaction Data'!$L2387&lt;=10,"Less Expensive","Expensive")</f>
        <v>Expensive</v>
      </c>
      <c r="S2387" s="4">
        <f>WEEKDAY('Transaction Data'!$A2387)</f>
        <v>3</v>
      </c>
      <c r="T2387" s="2" t="str">
        <f>IF(WEEKDAY('Transaction Data'!$A2387,2)&lt;6,"Weekday","Weekend")</f>
        <v>Weekday</v>
      </c>
    </row>
    <row r="2388" ht="15.75" customHeight="1">
      <c r="A2388" s="1">
        <v>45299.0</v>
      </c>
      <c r="B2388" s="2" t="s">
        <v>2322</v>
      </c>
      <c r="C2388" s="2" t="s">
        <v>72</v>
      </c>
      <c r="D2388" s="1">
        <v>24567.0</v>
      </c>
      <c r="E2388" s="2" t="s">
        <v>27</v>
      </c>
      <c r="F2388" s="2">
        <v>19.0</v>
      </c>
      <c r="G2388" s="2" t="s">
        <v>23</v>
      </c>
      <c r="H2388" s="2" t="s">
        <v>45</v>
      </c>
      <c r="I2388" s="2" t="s">
        <v>25</v>
      </c>
      <c r="J2388" s="2" t="str">
        <f t="array" ref="J2388">XLOOKUP('Transaction Data'!$G2388,Product_Code,Biscuit_Brand)</f>
        <v>Cinnamon Swirls</v>
      </c>
      <c r="K2388" s="2">
        <f t="array" ref="K2388">XLOOKUP('Transaction Data'!$G2388,Product_Code,Cost)</f>
        <v>10</v>
      </c>
      <c r="L2388" s="2">
        <f t="array" ref="L2388">XLOOKUP('Transaction Data'!$G2388,Product_Code,Unit_Price)</f>
        <v>14</v>
      </c>
      <c r="M2388" s="3">
        <f>'Transaction Data'!$F2388*'Transaction Data'!$K2388</f>
        <v>190</v>
      </c>
      <c r="N2388" s="3">
        <f>'Transaction Data'!$F2388*'Transaction Data'!$L2388</f>
        <v>266</v>
      </c>
      <c r="O2388" s="3">
        <f>'Transaction Data'!$N2388-'Transaction Data'!$M2388</f>
        <v>76</v>
      </c>
      <c r="P2388" s="2">
        <f>DATEDIF('Transaction Data'!$D2388,'Transaction Data'!$A2388,"y")</f>
        <v>56</v>
      </c>
      <c r="Q2388" s="2" t="str">
        <f>FLOOR('Transaction Data'!$P2388,15)&amp;"-"&amp;FLOOR('Transaction Data'!$P2388,15)+14</f>
        <v>45-59</v>
      </c>
      <c r="R2388" s="2" t="str">
        <f>IF('Transaction Data'!$L2388&lt;=10,"Less Expensive","Expensive")</f>
        <v>Expensive</v>
      </c>
      <c r="S2388" s="4">
        <f>WEEKDAY('Transaction Data'!$A2388)</f>
        <v>2</v>
      </c>
      <c r="T2388" s="2" t="str">
        <f>IF(WEEKDAY('Transaction Data'!$A2388,2)&lt;6,"Weekday","Weekend")</f>
        <v>Weekday</v>
      </c>
    </row>
    <row r="2389" ht="15.75" customHeight="1">
      <c r="A2389" s="1">
        <v>45456.0</v>
      </c>
      <c r="B2389" s="2" t="s">
        <v>2323</v>
      </c>
      <c r="C2389" s="2" t="s">
        <v>54</v>
      </c>
      <c r="D2389" s="1">
        <v>27176.0</v>
      </c>
      <c r="E2389" s="2" t="s">
        <v>27</v>
      </c>
      <c r="F2389" s="2">
        <v>368.0</v>
      </c>
      <c r="G2389" s="2" t="s">
        <v>23</v>
      </c>
      <c r="H2389" s="2" t="s">
        <v>24</v>
      </c>
      <c r="I2389" s="2" t="s">
        <v>30</v>
      </c>
      <c r="J2389" s="2" t="str">
        <f t="array" ref="J2389">XLOOKUP('Transaction Data'!$G2389,Product_Code,Biscuit_Brand)</f>
        <v>Cinnamon Swirls</v>
      </c>
      <c r="K2389" s="2">
        <f t="array" ref="K2389">XLOOKUP('Transaction Data'!$G2389,Product_Code,Cost)</f>
        <v>10</v>
      </c>
      <c r="L2389" s="2">
        <f t="array" ref="L2389">XLOOKUP('Transaction Data'!$G2389,Product_Code,Unit_Price)</f>
        <v>14</v>
      </c>
      <c r="M2389" s="3">
        <f>'Transaction Data'!$F2389*'Transaction Data'!$K2389</f>
        <v>3680</v>
      </c>
      <c r="N2389" s="3">
        <f>'Transaction Data'!$F2389*'Transaction Data'!$L2389</f>
        <v>5152</v>
      </c>
      <c r="O2389" s="3">
        <f>'Transaction Data'!$N2389-'Transaction Data'!$M2389</f>
        <v>1472</v>
      </c>
      <c r="P2389" s="2">
        <f>DATEDIF('Transaction Data'!$D2389,'Transaction Data'!$A2389,"y")</f>
        <v>50</v>
      </c>
      <c r="Q2389" s="2" t="str">
        <f>FLOOR('Transaction Data'!$P2389,15)&amp;"-"&amp;FLOOR('Transaction Data'!$P2389,15)+14</f>
        <v>45-59</v>
      </c>
      <c r="R2389" s="2" t="str">
        <f>IF('Transaction Data'!$L2389&lt;=10,"Less Expensive","Expensive")</f>
        <v>Expensive</v>
      </c>
      <c r="S2389" s="4">
        <f>WEEKDAY('Transaction Data'!$A2389)</f>
        <v>5</v>
      </c>
      <c r="T2389" s="2" t="str">
        <f>IF(WEEKDAY('Transaction Data'!$A2389,2)&lt;6,"Weekday","Weekend")</f>
        <v>Weekday</v>
      </c>
    </row>
    <row r="2390" ht="15.75" customHeight="1">
      <c r="A2390" s="1">
        <v>45375.0</v>
      </c>
      <c r="B2390" s="2" t="s">
        <v>2324</v>
      </c>
      <c r="C2390" s="2" t="s">
        <v>47</v>
      </c>
      <c r="D2390" s="1">
        <v>20462.0</v>
      </c>
      <c r="E2390" s="2" t="s">
        <v>63</v>
      </c>
      <c r="F2390" s="2">
        <v>373.0</v>
      </c>
      <c r="G2390" s="2" t="s">
        <v>38</v>
      </c>
      <c r="H2390" s="2" t="s">
        <v>29</v>
      </c>
      <c r="I2390" s="2" t="s">
        <v>25</v>
      </c>
      <c r="J2390" s="2" t="str">
        <f t="array" ref="J2390">XLOOKUP('Transaction Data'!$G2390,Product_Code,Biscuit_Brand)</f>
        <v>Ginger Snaps</v>
      </c>
      <c r="K2390" s="2">
        <f t="array" ref="K2390">XLOOKUP('Transaction Data'!$G2390,Product_Code,Cost)</f>
        <v>14</v>
      </c>
      <c r="L2390" s="2">
        <f t="array" ref="L2390">XLOOKUP('Transaction Data'!$G2390,Product_Code,Unit_Price)</f>
        <v>28</v>
      </c>
      <c r="M2390" s="3">
        <f>'Transaction Data'!$F2390*'Transaction Data'!$K2390</f>
        <v>5222</v>
      </c>
      <c r="N2390" s="3">
        <f>'Transaction Data'!$F2390*'Transaction Data'!$L2390</f>
        <v>10444</v>
      </c>
      <c r="O2390" s="3">
        <f>'Transaction Data'!$N2390-'Transaction Data'!$M2390</f>
        <v>5222</v>
      </c>
      <c r="P2390" s="2">
        <f>DATEDIF('Transaction Data'!$D2390,'Transaction Data'!$A2390,"y")</f>
        <v>68</v>
      </c>
      <c r="Q2390" s="2" t="str">
        <f>FLOOR('Transaction Data'!$P2390,15)&amp;"-"&amp;FLOOR('Transaction Data'!$P2390,15)+14</f>
        <v>60-74</v>
      </c>
      <c r="R2390" s="2" t="str">
        <f>IF('Transaction Data'!$L2390&lt;=10,"Less Expensive","Expensive")</f>
        <v>Expensive</v>
      </c>
      <c r="S2390" s="4">
        <f>WEEKDAY('Transaction Data'!$A2390)</f>
        <v>1</v>
      </c>
      <c r="T2390" s="2" t="str">
        <f>IF(WEEKDAY('Transaction Data'!$A2390,2)&lt;6,"Weekday","Weekend")</f>
        <v>Weekend</v>
      </c>
    </row>
    <row r="2391" ht="15.75" customHeight="1">
      <c r="A2391" s="1">
        <v>45439.0</v>
      </c>
      <c r="B2391" s="2" t="s">
        <v>2325</v>
      </c>
      <c r="C2391" s="2" t="s">
        <v>65</v>
      </c>
      <c r="D2391" s="1">
        <v>25967.0</v>
      </c>
      <c r="E2391" s="2" t="s">
        <v>37</v>
      </c>
      <c r="F2391" s="2">
        <v>123.0</v>
      </c>
      <c r="G2391" s="2" t="s">
        <v>60</v>
      </c>
      <c r="H2391" s="2" t="s">
        <v>29</v>
      </c>
      <c r="I2391" s="2" t="s">
        <v>25</v>
      </c>
      <c r="J2391" s="2" t="str">
        <f t="array" ref="J2391">XLOOKUP('Transaction Data'!$G2391,Product_Code,Biscuit_Brand)</f>
        <v>Peanut Butter Bites</v>
      </c>
      <c r="K2391" s="2">
        <f t="array" ref="K2391">XLOOKUP('Transaction Data'!$G2391,Product_Code,Cost)</f>
        <v>5</v>
      </c>
      <c r="L2391" s="2">
        <f t="array" ref="L2391">XLOOKUP('Transaction Data'!$G2391,Product_Code,Unit_Price)</f>
        <v>7</v>
      </c>
      <c r="M2391" s="3">
        <f>'Transaction Data'!$F2391*'Transaction Data'!$K2391</f>
        <v>615</v>
      </c>
      <c r="N2391" s="3">
        <f>'Transaction Data'!$F2391*'Transaction Data'!$L2391</f>
        <v>861</v>
      </c>
      <c r="O2391" s="3">
        <f>'Transaction Data'!$N2391-'Transaction Data'!$M2391</f>
        <v>246</v>
      </c>
      <c r="P2391" s="2">
        <f>DATEDIF('Transaction Data'!$D2391,'Transaction Data'!$A2391,"y")</f>
        <v>53</v>
      </c>
      <c r="Q2391" s="2" t="str">
        <f>FLOOR('Transaction Data'!$P2391,15)&amp;"-"&amp;FLOOR('Transaction Data'!$P2391,15)+14</f>
        <v>45-59</v>
      </c>
      <c r="R2391" s="2" t="str">
        <f>IF('Transaction Data'!$L2391&lt;=10,"Less Expensive","Expensive")</f>
        <v>Less Expensive</v>
      </c>
      <c r="S2391" s="4">
        <f>WEEKDAY('Transaction Data'!$A2391)</f>
        <v>2</v>
      </c>
      <c r="T2391" s="2" t="str">
        <f>IF(WEEKDAY('Transaction Data'!$A2391,2)&lt;6,"Weekday","Weekend")</f>
        <v>Weekday</v>
      </c>
    </row>
    <row r="2392" ht="15.75" customHeight="1">
      <c r="A2392" s="1">
        <v>45418.0</v>
      </c>
      <c r="B2392" s="2" t="s">
        <v>2326</v>
      </c>
      <c r="C2392" s="2" t="s">
        <v>78</v>
      </c>
      <c r="D2392" s="1">
        <v>29332.0</v>
      </c>
      <c r="E2392" s="2" t="s">
        <v>27</v>
      </c>
      <c r="F2392" s="2">
        <v>312.0</v>
      </c>
      <c r="G2392" s="2" t="s">
        <v>38</v>
      </c>
      <c r="H2392" s="2" t="s">
        <v>34</v>
      </c>
      <c r="I2392" s="2" t="s">
        <v>25</v>
      </c>
      <c r="J2392" s="2" t="str">
        <f t="array" ref="J2392">XLOOKUP('Transaction Data'!$G2392,Product_Code,Biscuit_Brand)</f>
        <v>Ginger Snaps</v>
      </c>
      <c r="K2392" s="2">
        <f t="array" ref="K2392">XLOOKUP('Transaction Data'!$G2392,Product_Code,Cost)</f>
        <v>14</v>
      </c>
      <c r="L2392" s="2">
        <f t="array" ref="L2392">XLOOKUP('Transaction Data'!$G2392,Product_Code,Unit_Price)</f>
        <v>28</v>
      </c>
      <c r="M2392" s="3">
        <f>'Transaction Data'!$F2392*'Transaction Data'!$K2392</f>
        <v>4368</v>
      </c>
      <c r="N2392" s="3">
        <f>'Transaction Data'!$F2392*'Transaction Data'!$L2392</f>
        <v>8736</v>
      </c>
      <c r="O2392" s="3">
        <f>'Transaction Data'!$N2392-'Transaction Data'!$M2392</f>
        <v>4368</v>
      </c>
      <c r="P2392" s="2">
        <f>DATEDIF('Transaction Data'!$D2392,'Transaction Data'!$A2392,"y")</f>
        <v>44</v>
      </c>
      <c r="Q2392" s="2" t="str">
        <f>FLOOR('Transaction Data'!$P2392,15)&amp;"-"&amp;FLOOR('Transaction Data'!$P2392,15)+14</f>
        <v>30-44</v>
      </c>
      <c r="R2392" s="2" t="str">
        <f>IF('Transaction Data'!$L2392&lt;=10,"Less Expensive","Expensive")</f>
        <v>Expensive</v>
      </c>
      <c r="S2392" s="4">
        <f>WEEKDAY('Transaction Data'!$A2392)</f>
        <v>2</v>
      </c>
      <c r="T2392" s="2" t="str">
        <f>IF(WEEKDAY('Transaction Data'!$A2392,2)&lt;6,"Weekday","Weekend")</f>
        <v>Weekday</v>
      </c>
    </row>
    <row r="2393" ht="15.75" customHeight="1">
      <c r="A2393" s="1">
        <v>45452.0</v>
      </c>
      <c r="B2393" s="2" t="s">
        <v>2327</v>
      </c>
      <c r="C2393" s="2" t="s">
        <v>54</v>
      </c>
      <c r="D2393" s="1">
        <v>38870.0</v>
      </c>
      <c r="E2393" s="2" t="s">
        <v>22</v>
      </c>
      <c r="F2393" s="2">
        <v>360.0</v>
      </c>
      <c r="G2393" s="2" t="s">
        <v>28</v>
      </c>
      <c r="H2393" s="2" t="s">
        <v>24</v>
      </c>
      <c r="I2393" s="2" t="s">
        <v>25</v>
      </c>
      <c r="J2393" s="2" t="str">
        <f t="array" ref="J2393">XLOOKUP('Transaction Data'!$G2393,Product_Code,Biscuit_Brand)</f>
        <v>Shortbread</v>
      </c>
      <c r="K2393" s="2">
        <f t="array" ref="K2393">XLOOKUP('Transaction Data'!$G2393,Product_Code,Cost)</f>
        <v>10</v>
      </c>
      <c r="L2393" s="2">
        <f t="array" ref="L2393">XLOOKUP('Transaction Data'!$G2393,Product_Code,Unit_Price)</f>
        <v>45</v>
      </c>
      <c r="M2393" s="3">
        <f>'Transaction Data'!$F2393*'Transaction Data'!$K2393</f>
        <v>3600</v>
      </c>
      <c r="N2393" s="3">
        <f>'Transaction Data'!$F2393*'Transaction Data'!$L2393</f>
        <v>16200</v>
      </c>
      <c r="O2393" s="3">
        <f>'Transaction Data'!$N2393-'Transaction Data'!$M2393</f>
        <v>12600</v>
      </c>
      <c r="P2393" s="2">
        <f>DATEDIF('Transaction Data'!$D2393,'Transaction Data'!$A2393,"y")</f>
        <v>18</v>
      </c>
      <c r="Q2393" s="2" t="str">
        <f>FLOOR('Transaction Data'!$P2393,15)&amp;"-"&amp;FLOOR('Transaction Data'!$P2393,15)+14</f>
        <v>15-29</v>
      </c>
      <c r="R2393" s="2" t="str">
        <f>IF('Transaction Data'!$L2393&lt;=10,"Less Expensive","Expensive")</f>
        <v>Expensive</v>
      </c>
      <c r="S2393" s="4">
        <f>WEEKDAY('Transaction Data'!$A2393)</f>
        <v>1</v>
      </c>
      <c r="T2393" s="2" t="str">
        <f>IF(WEEKDAY('Transaction Data'!$A2393,2)&lt;6,"Weekday","Weekend")</f>
        <v>Weekend</v>
      </c>
    </row>
    <row r="2394" ht="15.75" customHeight="1">
      <c r="A2394" s="1">
        <v>45295.0</v>
      </c>
      <c r="B2394" s="2" t="s">
        <v>2328</v>
      </c>
      <c r="C2394" s="2" t="s">
        <v>41</v>
      </c>
      <c r="D2394" s="1">
        <v>21701.0</v>
      </c>
      <c r="E2394" s="2" t="s">
        <v>22</v>
      </c>
      <c r="F2394" s="2">
        <v>191.0</v>
      </c>
      <c r="G2394" s="2" t="s">
        <v>60</v>
      </c>
      <c r="H2394" s="2" t="s">
        <v>42</v>
      </c>
      <c r="I2394" s="2" t="s">
        <v>25</v>
      </c>
      <c r="J2394" s="2" t="str">
        <f t="array" ref="J2394">XLOOKUP('Transaction Data'!$G2394,Product_Code,Biscuit_Brand)</f>
        <v>Peanut Butter Bites</v>
      </c>
      <c r="K2394" s="2">
        <f t="array" ref="K2394">XLOOKUP('Transaction Data'!$G2394,Product_Code,Cost)</f>
        <v>5</v>
      </c>
      <c r="L2394" s="2">
        <f t="array" ref="L2394">XLOOKUP('Transaction Data'!$G2394,Product_Code,Unit_Price)</f>
        <v>7</v>
      </c>
      <c r="M2394" s="3">
        <f>'Transaction Data'!$F2394*'Transaction Data'!$K2394</f>
        <v>955</v>
      </c>
      <c r="N2394" s="3">
        <f>'Transaction Data'!$F2394*'Transaction Data'!$L2394</f>
        <v>1337</v>
      </c>
      <c r="O2394" s="3">
        <f>'Transaction Data'!$N2394-'Transaction Data'!$M2394</f>
        <v>382</v>
      </c>
      <c r="P2394" s="2">
        <f>DATEDIF('Transaction Data'!$D2394,'Transaction Data'!$A2394,"y")</f>
        <v>64</v>
      </c>
      <c r="Q2394" s="2" t="str">
        <f>FLOOR('Transaction Data'!$P2394,15)&amp;"-"&amp;FLOOR('Transaction Data'!$P2394,15)+14</f>
        <v>60-74</v>
      </c>
      <c r="R2394" s="2" t="str">
        <f>IF('Transaction Data'!$L2394&lt;=10,"Less Expensive","Expensive")</f>
        <v>Less Expensive</v>
      </c>
      <c r="S2394" s="4">
        <f>WEEKDAY('Transaction Data'!$A2394)</f>
        <v>5</v>
      </c>
      <c r="T2394" s="2" t="str">
        <f>IF(WEEKDAY('Transaction Data'!$A2394,2)&lt;6,"Weekday","Weekend")</f>
        <v>Weekday</v>
      </c>
    </row>
    <row r="2395" ht="15.75" customHeight="1">
      <c r="A2395" s="1">
        <v>45357.0</v>
      </c>
      <c r="B2395" s="2" t="s">
        <v>2329</v>
      </c>
      <c r="C2395" s="2" t="s">
        <v>32</v>
      </c>
      <c r="D2395" s="1">
        <v>32563.0</v>
      </c>
      <c r="E2395" s="2" t="s">
        <v>63</v>
      </c>
      <c r="F2395" s="2">
        <v>359.0</v>
      </c>
      <c r="G2395" s="2" t="s">
        <v>23</v>
      </c>
      <c r="H2395" s="2" t="s">
        <v>45</v>
      </c>
      <c r="I2395" s="2" t="s">
        <v>25</v>
      </c>
      <c r="J2395" s="2" t="str">
        <f t="array" ref="J2395">XLOOKUP('Transaction Data'!$G2395,Product_Code,Biscuit_Brand)</f>
        <v>Cinnamon Swirls</v>
      </c>
      <c r="K2395" s="2">
        <f t="array" ref="K2395">XLOOKUP('Transaction Data'!$G2395,Product_Code,Cost)</f>
        <v>10</v>
      </c>
      <c r="L2395" s="2">
        <f t="array" ref="L2395">XLOOKUP('Transaction Data'!$G2395,Product_Code,Unit_Price)</f>
        <v>14</v>
      </c>
      <c r="M2395" s="3">
        <f>'Transaction Data'!$F2395*'Transaction Data'!$K2395</f>
        <v>3590</v>
      </c>
      <c r="N2395" s="3">
        <f>'Transaction Data'!$F2395*'Transaction Data'!$L2395</f>
        <v>5026</v>
      </c>
      <c r="O2395" s="3">
        <f>'Transaction Data'!$N2395-'Transaction Data'!$M2395</f>
        <v>1436</v>
      </c>
      <c r="P2395" s="2">
        <f>DATEDIF('Transaction Data'!$D2395,'Transaction Data'!$A2395,"y")</f>
        <v>35</v>
      </c>
      <c r="Q2395" s="2" t="str">
        <f>FLOOR('Transaction Data'!$P2395,15)&amp;"-"&amp;FLOOR('Transaction Data'!$P2395,15)+14</f>
        <v>30-44</v>
      </c>
      <c r="R2395" s="2" t="str">
        <f>IF('Transaction Data'!$L2395&lt;=10,"Less Expensive","Expensive")</f>
        <v>Expensive</v>
      </c>
      <c r="S2395" s="4">
        <f>WEEKDAY('Transaction Data'!$A2395)</f>
        <v>4</v>
      </c>
      <c r="T2395" s="2" t="str">
        <f>IF(WEEKDAY('Transaction Data'!$A2395,2)&lt;6,"Weekday","Weekend")</f>
        <v>Weekday</v>
      </c>
    </row>
    <row r="2396" ht="15.75" customHeight="1">
      <c r="A2396" s="1">
        <v>45367.0</v>
      </c>
      <c r="B2396" s="2" t="s">
        <v>2330</v>
      </c>
      <c r="C2396" s="2" t="s">
        <v>54</v>
      </c>
      <c r="D2396" s="1">
        <v>23104.0</v>
      </c>
      <c r="E2396" s="2" t="s">
        <v>37</v>
      </c>
      <c r="F2396" s="2">
        <v>413.0</v>
      </c>
      <c r="G2396" s="2" t="s">
        <v>55</v>
      </c>
      <c r="H2396" s="2" t="s">
        <v>24</v>
      </c>
      <c r="I2396" s="2" t="s">
        <v>25</v>
      </c>
      <c r="J2396" s="2" t="str">
        <f t="array" ref="J2396">XLOOKUP('Transaction Data'!$G2396,Product_Code,Biscuit_Brand)</f>
        <v>Vanilla Wafers</v>
      </c>
      <c r="K2396" s="2">
        <f t="array" ref="K2396">XLOOKUP('Transaction Data'!$G2396,Product_Code,Cost)</f>
        <v>18</v>
      </c>
      <c r="L2396" s="2">
        <f t="array" ref="L2396">XLOOKUP('Transaction Data'!$G2396,Product_Code,Unit_Price)</f>
        <v>36</v>
      </c>
      <c r="M2396" s="3">
        <f>'Transaction Data'!$F2396*'Transaction Data'!$K2396</f>
        <v>7434</v>
      </c>
      <c r="N2396" s="3">
        <f>'Transaction Data'!$F2396*'Transaction Data'!$L2396</f>
        <v>14868</v>
      </c>
      <c r="O2396" s="3">
        <f>'Transaction Data'!$N2396-'Transaction Data'!$M2396</f>
        <v>7434</v>
      </c>
      <c r="P2396" s="2">
        <f>DATEDIF('Transaction Data'!$D2396,'Transaction Data'!$A2396,"y")</f>
        <v>60</v>
      </c>
      <c r="Q2396" s="2" t="str">
        <f>FLOOR('Transaction Data'!$P2396,15)&amp;"-"&amp;FLOOR('Transaction Data'!$P2396,15)+14</f>
        <v>60-74</v>
      </c>
      <c r="R2396" s="2" t="str">
        <f>IF('Transaction Data'!$L2396&lt;=10,"Less Expensive","Expensive")</f>
        <v>Expensive</v>
      </c>
      <c r="S2396" s="4">
        <f>WEEKDAY('Transaction Data'!$A2396)</f>
        <v>7</v>
      </c>
      <c r="T2396" s="2" t="str">
        <f>IF(WEEKDAY('Transaction Data'!$A2396,2)&lt;6,"Weekday","Weekend")</f>
        <v>Weekend</v>
      </c>
    </row>
    <row r="2397" ht="15.75" customHeight="1">
      <c r="A2397" s="1">
        <v>45393.0</v>
      </c>
      <c r="B2397" s="2" t="s">
        <v>2331</v>
      </c>
      <c r="C2397" s="2" t="s">
        <v>41</v>
      </c>
      <c r="D2397" s="1">
        <v>19732.0</v>
      </c>
      <c r="E2397" s="2" t="s">
        <v>22</v>
      </c>
      <c r="F2397" s="2">
        <v>142.0</v>
      </c>
      <c r="G2397" s="2" t="s">
        <v>61</v>
      </c>
      <c r="H2397" s="2" t="s">
        <v>29</v>
      </c>
      <c r="I2397" s="2" t="s">
        <v>25</v>
      </c>
      <c r="J2397" s="2" t="str">
        <f t="array" ref="J2397">XLOOKUP('Transaction Data'!$G2397,Product_Code,Biscuit_Brand)</f>
        <v>Choco Delight</v>
      </c>
      <c r="K2397" s="2">
        <f t="array" ref="K2397">XLOOKUP('Transaction Data'!$G2397,Product_Code,Cost)</f>
        <v>3</v>
      </c>
      <c r="L2397" s="2">
        <f t="array" ref="L2397">XLOOKUP('Transaction Data'!$G2397,Product_Code,Unit_Price)</f>
        <v>5</v>
      </c>
      <c r="M2397" s="3">
        <f>'Transaction Data'!$F2397*'Transaction Data'!$K2397</f>
        <v>426</v>
      </c>
      <c r="N2397" s="3">
        <f>'Transaction Data'!$F2397*'Transaction Data'!$L2397</f>
        <v>710</v>
      </c>
      <c r="O2397" s="3">
        <f>'Transaction Data'!$N2397-'Transaction Data'!$M2397</f>
        <v>284</v>
      </c>
      <c r="P2397" s="2">
        <f>DATEDIF('Transaction Data'!$D2397,'Transaction Data'!$A2397,"y")</f>
        <v>70</v>
      </c>
      <c r="Q2397" s="2" t="str">
        <f>FLOOR('Transaction Data'!$P2397,15)&amp;"-"&amp;FLOOR('Transaction Data'!$P2397,15)+14</f>
        <v>60-74</v>
      </c>
      <c r="R2397" s="2" t="str">
        <f>IF('Transaction Data'!$L2397&lt;=10,"Less Expensive","Expensive")</f>
        <v>Less Expensive</v>
      </c>
      <c r="S2397" s="4">
        <f>WEEKDAY('Transaction Data'!$A2397)</f>
        <v>5</v>
      </c>
      <c r="T2397" s="2" t="str">
        <f>IF(WEEKDAY('Transaction Data'!$A2397,2)&lt;6,"Weekday","Weekend")</f>
        <v>Weekday</v>
      </c>
    </row>
    <row r="2398" ht="15.75" customHeight="1">
      <c r="A2398" s="1">
        <v>45391.0</v>
      </c>
      <c r="B2398" s="2" t="s">
        <v>2332</v>
      </c>
      <c r="C2398" s="2" t="s">
        <v>65</v>
      </c>
      <c r="D2398" s="1">
        <v>19880.0</v>
      </c>
      <c r="E2398" s="2" t="s">
        <v>37</v>
      </c>
      <c r="F2398" s="2">
        <v>272.0</v>
      </c>
      <c r="G2398" s="2" t="s">
        <v>38</v>
      </c>
      <c r="H2398" s="2" t="s">
        <v>42</v>
      </c>
      <c r="I2398" s="2" t="s">
        <v>25</v>
      </c>
      <c r="J2398" s="2" t="str">
        <f t="array" ref="J2398">XLOOKUP('Transaction Data'!$G2398,Product_Code,Biscuit_Brand)</f>
        <v>Ginger Snaps</v>
      </c>
      <c r="K2398" s="2">
        <f t="array" ref="K2398">XLOOKUP('Transaction Data'!$G2398,Product_Code,Cost)</f>
        <v>14</v>
      </c>
      <c r="L2398" s="2">
        <f t="array" ref="L2398">XLOOKUP('Transaction Data'!$G2398,Product_Code,Unit_Price)</f>
        <v>28</v>
      </c>
      <c r="M2398" s="3">
        <f>'Transaction Data'!$F2398*'Transaction Data'!$K2398</f>
        <v>3808</v>
      </c>
      <c r="N2398" s="3">
        <f>'Transaction Data'!$F2398*'Transaction Data'!$L2398</f>
        <v>7616</v>
      </c>
      <c r="O2398" s="3">
        <f>'Transaction Data'!$N2398-'Transaction Data'!$M2398</f>
        <v>3808</v>
      </c>
      <c r="P2398" s="2">
        <f>DATEDIF('Transaction Data'!$D2398,'Transaction Data'!$A2398,"y")</f>
        <v>69</v>
      </c>
      <c r="Q2398" s="2" t="str">
        <f>FLOOR('Transaction Data'!$P2398,15)&amp;"-"&amp;FLOOR('Transaction Data'!$P2398,15)+14</f>
        <v>60-74</v>
      </c>
      <c r="R2398" s="2" t="str">
        <f>IF('Transaction Data'!$L2398&lt;=10,"Less Expensive","Expensive")</f>
        <v>Expensive</v>
      </c>
      <c r="S2398" s="4">
        <f>WEEKDAY('Transaction Data'!$A2398)</f>
        <v>3</v>
      </c>
      <c r="T2398" s="2" t="str">
        <f>IF(WEEKDAY('Transaction Data'!$A2398,2)&lt;6,"Weekday","Weekend")</f>
        <v>Weekday</v>
      </c>
    </row>
    <row r="2399" ht="15.75" customHeight="1">
      <c r="A2399" s="1">
        <v>45466.0</v>
      </c>
      <c r="B2399" s="2" t="s">
        <v>2333</v>
      </c>
      <c r="C2399" s="2" t="s">
        <v>69</v>
      </c>
      <c r="D2399" s="1">
        <v>34603.0</v>
      </c>
      <c r="E2399" s="2" t="s">
        <v>63</v>
      </c>
      <c r="F2399" s="2">
        <v>117.0</v>
      </c>
      <c r="G2399" s="2" t="s">
        <v>57</v>
      </c>
      <c r="H2399" s="2" t="s">
        <v>45</v>
      </c>
      <c r="I2399" s="2" t="s">
        <v>25</v>
      </c>
      <c r="J2399" s="2" t="str">
        <f t="array" ref="J2399">XLOOKUP('Transaction Data'!$G2399,Product_Code,Biscuit_Brand)</f>
        <v>Oatmeal Cookies</v>
      </c>
      <c r="K2399" s="2">
        <f t="array" ref="K2399">XLOOKUP('Transaction Data'!$G2399,Product_Code,Cost)</f>
        <v>19</v>
      </c>
      <c r="L2399" s="2">
        <f t="array" ref="L2399">XLOOKUP('Transaction Data'!$G2399,Product_Code,Unit_Price)</f>
        <v>23</v>
      </c>
      <c r="M2399" s="3">
        <f>'Transaction Data'!$F2399*'Transaction Data'!$K2399</f>
        <v>2223</v>
      </c>
      <c r="N2399" s="3">
        <f>'Transaction Data'!$F2399*'Transaction Data'!$L2399</f>
        <v>2691</v>
      </c>
      <c r="O2399" s="3">
        <f>'Transaction Data'!$N2399-'Transaction Data'!$M2399</f>
        <v>468</v>
      </c>
      <c r="P2399" s="2">
        <f>DATEDIF('Transaction Data'!$D2399,'Transaction Data'!$A2399,"y")</f>
        <v>29</v>
      </c>
      <c r="Q2399" s="2" t="str">
        <f>FLOOR('Transaction Data'!$P2399,15)&amp;"-"&amp;FLOOR('Transaction Data'!$P2399,15)+14</f>
        <v>15-29</v>
      </c>
      <c r="R2399" s="2" t="str">
        <f>IF('Transaction Data'!$L2399&lt;=10,"Less Expensive","Expensive")</f>
        <v>Expensive</v>
      </c>
      <c r="S2399" s="4">
        <f>WEEKDAY('Transaction Data'!$A2399)</f>
        <v>1</v>
      </c>
      <c r="T2399" s="2" t="str">
        <f>IF(WEEKDAY('Transaction Data'!$A2399,2)&lt;6,"Weekday","Weekend")</f>
        <v>Weekend</v>
      </c>
    </row>
    <row r="2400" ht="15.75" customHeight="1">
      <c r="A2400" s="1">
        <v>45466.0</v>
      </c>
      <c r="B2400" s="2" t="s">
        <v>2334</v>
      </c>
      <c r="C2400" s="2" t="s">
        <v>51</v>
      </c>
      <c r="D2400" s="1">
        <v>31543.0</v>
      </c>
      <c r="E2400" s="2" t="s">
        <v>27</v>
      </c>
      <c r="F2400" s="2">
        <v>60.0</v>
      </c>
      <c r="G2400" s="2" t="s">
        <v>38</v>
      </c>
      <c r="H2400" s="2" t="s">
        <v>24</v>
      </c>
      <c r="I2400" s="2" t="s">
        <v>25</v>
      </c>
      <c r="J2400" s="2" t="str">
        <f t="array" ref="J2400">XLOOKUP('Transaction Data'!$G2400,Product_Code,Biscuit_Brand)</f>
        <v>Ginger Snaps</v>
      </c>
      <c r="K2400" s="2">
        <f t="array" ref="K2400">XLOOKUP('Transaction Data'!$G2400,Product_Code,Cost)</f>
        <v>14</v>
      </c>
      <c r="L2400" s="2">
        <f t="array" ref="L2400">XLOOKUP('Transaction Data'!$G2400,Product_Code,Unit_Price)</f>
        <v>28</v>
      </c>
      <c r="M2400" s="3">
        <f>'Transaction Data'!$F2400*'Transaction Data'!$K2400</f>
        <v>840</v>
      </c>
      <c r="N2400" s="3">
        <f>'Transaction Data'!$F2400*'Transaction Data'!$L2400</f>
        <v>1680</v>
      </c>
      <c r="O2400" s="3">
        <f>'Transaction Data'!$N2400-'Transaction Data'!$M2400</f>
        <v>840</v>
      </c>
      <c r="P2400" s="2">
        <f>DATEDIF('Transaction Data'!$D2400,'Transaction Data'!$A2400,"y")</f>
        <v>38</v>
      </c>
      <c r="Q2400" s="2" t="str">
        <f>FLOOR('Transaction Data'!$P2400,15)&amp;"-"&amp;FLOOR('Transaction Data'!$P2400,15)+14</f>
        <v>30-44</v>
      </c>
      <c r="R2400" s="2" t="str">
        <f>IF('Transaction Data'!$L2400&lt;=10,"Less Expensive","Expensive")</f>
        <v>Expensive</v>
      </c>
      <c r="S2400" s="4">
        <f>WEEKDAY('Transaction Data'!$A2400)</f>
        <v>1</v>
      </c>
      <c r="T2400" s="2" t="str">
        <f>IF(WEEKDAY('Transaction Data'!$A2400,2)&lt;6,"Weekday","Weekend")</f>
        <v>Weekend</v>
      </c>
    </row>
    <row r="2401" ht="15.75" customHeight="1">
      <c r="A2401" s="1">
        <v>45488.0</v>
      </c>
      <c r="B2401" s="2" t="s">
        <v>2335</v>
      </c>
      <c r="C2401" s="2" t="s">
        <v>51</v>
      </c>
      <c r="D2401" s="1">
        <v>28758.0</v>
      </c>
      <c r="E2401" s="2" t="s">
        <v>37</v>
      </c>
      <c r="F2401" s="2">
        <v>149.0</v>
      </c>
      <c r="G2401" s="2" t="s">
        <v>55</v>
      </c>
      <c r="H2401" s="2" t="s">
        <v>29</v>
      </c>
      <c r="I2401" s="2" t="s">
        <v>30</v>
      </c>
      <c r="J2401" s="2" t="str">
        <f t="array" ref="J2401">XLOOKUP('Transaction Data'!$G2401,Product_Code,Biscuit_Brand)</f>
        <v>Vanilla Wafers</v>
      </c>
      <c r="K2401" s="2">
        <f t="array" ref="K2401">XLOOKUP('Transaction Data'!$G2401,Product_Code,Cost)</f>
        <v>18</v>
      </c>
      <c r="L2401" s="2">
        <f t="array" ref="L2401">XLOOKUP('Transaction Data'!$G2401,Product_Code,Unit_Price)</f>
        <v>36</v>
      </c>
      <c r="M2401" s="3">
        <f>'Transaction Data'!$F2401*'Transaction Data'!$K2401</f>
        <v>2682</v>
      </c>
      <c r="N2401" s="3">
        <f>'Transaction Data'!$F2401*'Transaction Data'!$L2401</f>
        <v>5364</v>
      </c>
      <c r="O2401" s="3">
        <f>'Transaction Data'!$N2401-'Transaction Data'!$M2401</f>
        <v>2682</v>
      </c>
      <c r="P2401" s="2">
        <f>DATEDIF('Transaction Data'!$D2401,'Transaction Data'!$A2401,"y")</f>
        <v>45</v>
      </c>
      <c r="Q2401" s="2" t="str">
        <f>FLOOR('Transaction Data'!$P2401,15)&amp;"-"&amp;FLOOR('Transaction Data'!$P2401,15)+14</f>
        <v>45-59</v>
      </c>
      <c r="R2401" s="2" t="str">
        <f>IF('Transaction Data'!$L2401&lt;=10,"Less Expensive","Expensive")</f>
        <v>Expensive</v>
      </c>
      <c r="S2401" s="4">
        <f>WEEKDAY('Transaction Data'!$A2401)</f>
        <v>2</v>
      </c>
      <c r="T2401" s="2" t="str">
        <f>IF(WEEKDAY('Transaction Data'!$A2401,2)&lt;6,"Weekday","Weekend")</f>
        <v>Weekday</v>
      </c>
    </row>
    <row r="2402" ht="15.75" customHeight="1">
      <c r="A2402" s="1">
        <v>45476.0</v>
      </c>
      <c r="B2402" s="2" t="s">
        <v>2336</v>
      </c>
      <c r="C2402" s="2" t="s">
        <v>72</v>
      </c>
      <c r="D2402" s="1">
        <v>36127.0</v>
      </c>
      <c r="E2402" s="2" t="s">
        <v>37</v>
      </c>
      <c r="F2402" s="2">
        <v>328.0</v>
      </c>
      <c r="G2402" s="2" t="s">
        <v>57</v>
      </c>
      <c r="H2402" s="2" t="s">
        <v>29</v>
      </c>
      <c r="I2402" s="2" t="s">
        <v>25</v>
      </c>
      <c r="J2402" s="2" t="str">
        <f t="array" ref="J2402">XLOOKUP('Transaction Data'!$G2402,Product_Code,Biscuit_Brand)</f>
        <v>Oatmeal Cookies</v>
      </c>
      <c r="K2402" s="2">
        <f t="array" ref="K2402">XLOOKUP('Transaction Data'!$G2402,Product_Code,Cost)</f>
        <v>19</v>
      </c>
      <c r="L2402" s="2">
        <f t="array" ref="L2402">XLOOKUP('Transaction Data'!$G2402,Product_Code,Unit_Price)</f>
        <v>23</v>
      </c>
      <c r="M2402" s="3">
        <f>'Transaction Data'!$F2402*'Transaction Data'!$K2402</f>
        <v>6232</v>
      </c>
      <c r="N2402" s="3">
        <f>'Transaction Data'!$F2402*'Transaction Data'!$L2402</f>
        <v>7544</v>
      </c>
      <c r="O2402" s="3">
        <f>'Transaction Data'!$N2402-'Transaction Data'!$M2402</f>
        <v>1312</v>
      </c>
      <c r="P2402" s="2">
        <f>DATEDIF('Transaction Data'!$D2402,'Transaction Data'!$A2402,"y")</f>
        <v>25</v>
      </c>
      <c r="Q2402" s="2" t="str">
        <f>FLOOR('Transaction Data'!$P2402,15)&amp;"-"&amp;FLOOR('Transaction Data'!$P2402,15)+14</f>
        <v>15-29</v>
      </c>
      <c r="R2402" s="2" t="str">
        <f>IF('Transaction Data'!$L2402&lt;=10,"Less Expensive","Expensive")</f>
        <v>Expensive</v>
      </c>
      <c r="S2402" s="4">
        <f>WEEKDAY('Transaction Data'!$A2402)</f>
        <v>4</v>
      </c>
      <c r="T2402" s="2" t="str">
        <f>IF(WEEKDAY('Transaction Data'!$A2402,2)&lt;6,"Weekday","Weekend")</f>
        <v>Weekday</v>
      </c>
    </row>
    <row r="2403" ht="15.75" customHeight="1">
      <c r="A2403" s="1">
        <v>45402.0</v>
      </c>
      <c r="B2403" s="2" t="s">
        <v>2337</v>
      </c>
      <c r="C2403" s="2" t="s">
        <v>47</v>
      </c>
      <c r="D2403" s="1">
        <v>19478.0</v>
      </c>
      <c r="E2403" s="2" t="s">
        <v>27</v>
      </c>
      <c r="F2403" s="2">
        <v>69.0</v>
      </c>
      <c r="G2403" s="2" t="s">
        <v>38</v>
      </c>
      <c r="H2403" s="2" t="s">
        <v>34</v>
      </c>
      <c r="I2403" s="2" t="s">
        <v>25</v>
      </c>
      <c r="J2403" s="2" t="str">
        <f t="array" ref="J2403">XLOOKUP('Transaction Data'!$G2403,Product_Code,Biscuit_Brand)</f>
        <v>Ginger Snaps</v>
      </c>
      <c r="K2403" s="2">
        <f t="array" ref="K2403">XLOOKUP('Transaction Data'!$G2403,Product_Code,Cost)</f>
        <v>14</v>
      </c>
      <c r="L2403" s="2">
        <f t="array" ref="L2403">XLOOKUP('Transaction Data'!$G2403,Product_Code,Unit_Price)</f>
        <v>28</v>
      </c>
      <c r="M2403" s="3">
        <f>'Transaction Data'!$F2403*'Transaction Data'!$K2403</f>
        <v>966</v>
      </c>
      <c r="N2403" s="3">
        <f>'Transaction Data'!$F2403*'Transaction Data'!$L2403</f>
        <v>1932</v>
      </c>
      <c r="O2403" s="3">
        <f>'Transaction Data'!$N2403-'Transaction Data'!$M2403</f>
        <v>966</v>
      </c>
      <c r="P2403" s="2">
        <f>DATEDIF('Transaction Data'!$D2403,'Transaction Data'!$A2403,"y")</f>
        <v>70</v>
      </c>
      <c r="Q2403" s="2" t="str">
        <f>FLOOR('Transaction Data'!$P2403,15)&amp;"-"&amp;FLOOR('Transaction Data'!$P2403,15)+14</f>
        <v>60-74</v>
      </c>
      <c r="R2403" s="2" t="str">
        <f>IF('Transaction Data'!$L2403&lt;=10,"Less Expensive","Expensive")</f>
        <v>Expensive</v>
      </c>
      <c r="S2403" s="4">
        <f>WEEKDAY('Transaction Data'!$A2403)</f>
        <v>7</v>
      </c>
      <c r="T2403" s="2" t="str">
        <f>IF(WEEKDAY('Transaction Data'!$A2403,2)&lt;6,"Weekday","Weekend")</f>
        <v>Weekend</v>
      </c>
    </row>
    <row r="2404" ht="15.75" customHeight="1">
      <c r="A2404" s="1">
        <v>45399.0</v>
      </c>
      <c r="B2404" s="2" t="s">
        <v>2338</v>
      </c>
      <c r="C2404" s="2" t="s">
        <v>51</v>
      </c>
      <c r="D2404" s="1">
        <v>36057.0</v>
      </c>
      <c r="E2404" s="2" t="s">
        <v>22</v>
      </c>
      <c r="F2404" s="2">
        <v>221.0</v>
      </c>
      <c r="G2404" s="2" t="s">
        <v>28</v>
      </c>
      <c r="H2404" s="2" t="s">
        <v>24</v>
      </c>
      <c r="I2404" s="2" t="s">
        <v>25</v>
      </c>
      <c r="J2404" s="2" t="str">
        <f t="array" ref="J2404">XLOOKUP('Transaction Data'!$G2404,Product_Code,Biscuit_Brand)</f>
        <v>Shortbread</v>
      </c>
      <c r="K2404" s="2">
        <f t="array" ref="K2404">XLOOKUP('Transaction Data'!$G2404,Product_Code,Cost)</f>
        <v>10</v>
      </c>
      <c r="L2404" s="2">
        <f t="array" ref="L2404">XLOOKUP('Transaction Data'!$G2404,Product_Code,Unit_Price)</f>
        <v>45</v>
      </c>
      <c r="M2404" s="3">
        <f>'Transaction Data'!$F2404*'Transaction Data'!$K2404</f>
        <v>2210</v>
      </c>
      <c r="N2404" s="3">
        <f>'Transaction Data'!$F2404*'Transaction Data'!$L2404</f>
        <v>9945</v>
      </c>
      <c r="O2404" s="3">
        <f>'Transaction Data'!$N2404-'Transaction Data'!$M2404</f>
        <v>7735</v>
      </c>
      <c r="P2404" s="2">
        <f>DATEDIF('Transaction Data'!$D2404,'Transaction Data'!$A2404,"y")</f>
        <v>25</v>
      </c>
      <c r="Q2404" s="2" t="str">
        <f>FLOOR('Transaction Data'!$P2404,15)&amp;"-"&amp;FLOOR('Transaction Data'!$P2404,15)+14</f>
        <v>15-29</v>
      </c>
      <c r="R2404" s="2" t="str">
        <f>IF('Transaction Data'!$L2404&lt;=10,"Less Expensive","Expensive")</f>
        <v>Expensive</v>
      </c>
      <c r="S2404" s="4">
        <f>WEEKDAY('Transaction Data'!$A2404)</f>
        <v>4</v>
      </c>
      <c r="T2404" s="2" t="str">
        <f>IF(WEEKDAY('Transaction Data'!$A2404,2)&lt;6,"Weekday","Weekend")</f>
        <v>Weekday</v>
      </c>
    </row>
    <row r="2405" ht="15.75" customHeight="1">
      <c r="A2405" s="1">
        <v>45297.0</v>
      </c>
      <c r="B2405" s="2" t="s">
        <v>2339</v>
      </c>
      <c r="C2405" s="2" t="s">
        <v>21</v>
      </c>
      <c r="D2405" s="1">
        <v>34095.0</v>
      </c>
      <c r="E2405" s="2" t="s">
        <v>37</v>
      </c>
      <c r="F2405" s="2">
        <v>471.0</v>
      </c>
      <c r="G2405" s="2" t="s">
        <v>33</v>
      </c>
      <c r="H2405" s="2" t="s">
        <v>42</v>
      </c>
      <c r="I2405" s="2" t="s">
        <v>25</v>
      </c>
      <c r="J2405" s="2" t="str">
        <f t="array" ref="J2405">XLOOKUP('Transaction Data'!$G2405,Product_Code,Biscuit_Brand)</f>
        <v>Caramel Biscuits</v>
      </c>
      <c r="K2405" s="2">
        <f t="array" ref="K2405">XLOOKUP('Transaction Data'!$G2405,Product_Code,Cost)</f>
        <v>18</v>
      </c>
      <c r="L2405" s="2">
        <f t="array" ref="L2405">XLOOKUP('Transaction Data'!$G2405,Product_Code,Unit_Price)</f>
        <v>22</v>
      </c>
      <c r="M2405" s="3">
        <f>'Transaction Data'!$F2405*'Transaction Data'!$K2405</f>
        <v>8478</v>
      </c>
      <c r="N2405" s="3">
        <f>'Transaction Data'!$F2405*'Transaction Data'!$L2405</f>
        <v>10362</v>
      </c>
      <c r="O2405" s="3">
        <f>'Transaction Data'!$N2405-'Transaction Data'!$M2405</f>
        <v>1884</v>
      </c>
      <c r="P2405" s="2">
        <f>DATEDIF('Transaction Data'!$D2405,'Transaction Data'!$A2405,"y")</f>
        <v>30</v>
      </c>
      <c r="Q2405" s="2" t="str">
        <f>FLOOR('Transaction Data'!$P2405,15)&amp;"-"&amp;FLOOR('Transaction Data'!$P2405,15)+14</f>
        <v>30-44</v>
      </c>
      <c r="R2405" s="2" t="str">
        <f>IF('Transaction Data'!$L2405&lt;=10,"Less Expensive","Expensive")</f>
        <v>Expensive</v>
      </c>
      <c r="S2405" s="4">
        <f>WEEKDAY('Transaction Data'!$A2405)</f>
        <v>7</v>
      </c>
      <c r="T2405" s="2" t="str">
        <f>IF(WEEKDAY('Transaction Data'!$A2405,2)&lt;6,"Weekday","Weekend")</f>
        <v>Weekend</v>
      </c>
    </row>
    <row r="2406" ht="15.75" customHeight="1">
      <c r="A2406" s="1">
        <v>45429.0</v>
      </c>
      <c r="B2406" s="2" t="s">
        <v>2340</v>
      </c>
      <c r="C2406" s="2" t="s">
        <v>54</v>
      </c>
      <c r="D2406" s="1">
        <v>30088.0</v>
      </c>
      <c r="E2406" s="2" t="s">
        <v>22</v>
      </c>
      <c r="F2406" s="2">
        <v>16.0</v>
      </c>
      <c r="G2406" s="2" t="s">
        <v>61</v>
      </c>
      <c r="H2406" s="2" t="s">
        <v>45</v>
      </c>
      <c r="I2406" s="2" t="s">
        <v>25</v>
      </c>
      <c r="J2406" s="2" t="str">
        <f t="array" ref="J2406">XLOOKUP('Transaction Data'!$G2406,Product_Code,Biscuit_Brand)</f>
        <v>Choco Delight</v>
      </c>
      <c r="K2406" s="2">
        <f t="array" ref="K2406">XLOOKUP('Transaction Data'!$G2406,Product_Code,Cost)</f>
        <v>3</v>
      </c>
      <c r="L2406" s="2">
        <f t="array" ref="L2406">XLOOKUP('Transaction Data'!$G2406,Product_Code,Unit_Price)</f>
        <v>5</v>
      </c>
      <c r="M2406" s="3">
        <f>'Transaction Data'!$F2406*'Transaction Data'!$K2406</f>
        <v>48</v>
      </c>
      <c r="N2406" s="3">
        <f>'Transaction Data'!$F2406*'Transaction Data'!$L2406</f>
        <v>80</v>
      </c>
      <c r="O2406" s="3">
        <f>'Transaction Data'!$N2406-'Transaction Data'!$M2406</f>
        <v>32</v>
      </c>
      <c r="P2406" s="2">
        <f>DATEDIF('Transaction Data'!$D2406,'Transaction Data'!$A2406,"y")</f>
        <v>42</v>
      </c>
      <c r="Q2406" s="2" t="str">
        <f>FLOOR('Transaction Data'!$P2406,15)&amp;"-"&amp;FLOOR('Transaction Data'!$P2406,15)+14</f>
        <v>30-44</v>
      </c>
      <c r="R2406" s="2" t="str">
        <f>IF('Transaction Data'!$L2406&lt;=10,"Less Expensive","Expensive")</f>
        <v>Less Expensive</v>
      </c>
      <c r="S2406" s="4">
        <f>WEEKDAY('Transaction Data'!$A2406)</f>
        <v>6</v>
      </c>
      <c r="T2406" s="2" t="str">
        <f>IF(WEEKDAY('Transaction Data'!$A2406,2)&lt;6,"Weekday","Weekend")</f>
        <v>Weekday</v>
      </c>
    </row>
    <row r="2407" ht="15.75" customHeight="1">
      <c r="A2407" s="1">
        <v>45403.0</v>
      </c>
      <c r="B2407" s="2" t="s">
        <v>2341</v>
      </c>
      <c r="C2407" s="2" t="s">
        <v>72</v>
      </c>
      <c r="D2407" s="1">
        <v>16553.0</v>
      </c>
      <c r="E2407" s="2" t="s">
        <v>27</v>
      </c>
      <c r="F2407" s="2">
        <v>420.0</v>
      </c>
      <c r="G2407" s="2" t="s">
        <v>33</v>
      </c>
      <c r="H2407" s="2" t="s">
        <v>24</v>
      </c>
      <c r="I2407" s="2" t="s">
        <v>25</v>
      </c>
      <c r="J2407" s="2" t="str">
        <f t="array" ref="J2407">XLOOKUP('Transaction Data'!$G2407,Product_Code,Biscuit_Brand)</f>
        <v>Caramel Biscuits</v>
      </c>
      <c r="K2407" s="2">
        <f t="array" ref="K2407">XLOOKUP('Transaction Data'!$G2407,Product_Code,Cost)</f>
        <v>18</v>
      </c>
      <c r="L2407" s="2">
        <f t="array" ref="L2407">XLOOKUP('Transaction Data'!$G2407,Product_Code,Unit_Price)</f>
        <v>22</v>
      </c>
      <c r="M2407" s="3">
        <f>'Transaction Data'!$F2407*'Transaction Data'!$K2407</f>
        <v>7560</v>
      </c>
      <c r="N2407" s="3">
        <f>'Transaction Data'!$F2407*'Transaction Data'!$L2407</f>
        <v>9240</v>
      </c>
      <c r="O2407" s="3">
        <f>'Transaction Data'!$N2407-'Transaction Data'!$M2407</f>
        <v>1680</v>
      </c>
      <c r="P2407" s="2">
        <f>DATEDIF('Transaction Data'!$D2407,'Transaction Data'!$A2407,"y")</f>
        <v>78</v>
      </c>
      <c r="Q2407" s="2" t="str">
        <f>FLOOR('Transaction Data'!$P2407,15)&amp;"-"&amp;FLOOR('Transaction Data'!$P2407,15)+14</f>
        <v>75-89</v>
      </c>
      <c r="R2407" s="2" t="str">
        <f>IF('Transaction Data'!$L2407&lt;=10,"Less Expensive","Expensive")</f>
        <v>Expensive</v>
      </c>
      <c r="S2407" s="4">
        <f>WEEKDAY('Transaction Data'!$A2407)</f>
        <v>1</v>
      </c>
      <c r="T2407" s="2" t="str">
        <f>IF(WEEKDAY('Transaction Data'!$A2407,2)&lt;6,"Weekday","Weekend")</f>
        <v>Weekend</v>
      </c>
    </row>
    <row r="2408" ht="15.75" customHeight="1">
      <c r="A2408" s="1">
        <v>45307.0</v>
      </c>
      <c r="B2408" s="2" t="s">
        <v>2342</v>
      </c>
      <c r="C2408" s="2" t="s">
        <v>54</v>
      </c>
      <c r="D2408" s="1">
        <v>27595.0</v>
      </c>
      <c r="E2408" s="2" t="s">
        <v>63</v>
      </c>
      <c r="F2408" s="2">
        <v>276.0</v>
      </c>
      <c r="G2408" s="2" t="s">
        <v>44</v>
      </c>
      <c r="H2408" s="2" t="s">
        <v>29</v>
      </c>
      <c r="I2408" s="2" t="s">
        <v>25</v>
      </c>
      <c r="J2408" s="2" t="str">
        <f t="array" ref="J2408">XLOOKUP('Transaction Data'!$G2408,Product_Code,Biscuit_Brand)</f>
        <v>Butter Crunch</v>
      </c>
      <c r="K2408" s="2">
        <f t="array" ref="K2408">XLOOKUP('Transaction Data'!$G2408,Product_Code,Cost)</f>
        <v>10</v>
      </c>
      <c r="L2408" s="2">
        <f t="array" ref="L2408">XLOOKUP('Transaction Data'!$G2408,Product_Code,Unit_Price)</f>
        <v>11</v>
      </c>
      <c r="M2408" s="3">
        <f>'Transaction Data'!$F2408*'Transaction Data'!$K2408</f>
        <v>2760</v>
      </c>
      <c r="N2408" s="3">
        <f>'Transaction Data'!$F2408*'Transaction Data'!$L2408</f>
        <v>3036</v>
      </c>
      <c r="O2408" s="3">
        <f>'Transaction Data'!$N2408-'Transaction Data'!$M2408</f>
        <v>276</v>
      </c>
      <c r="P2408" s="2">
        <f>DATEDIF('Transaction Data'!$D2408,'Transaction Data'!$A2408,"y")</f>
        <v>48</v>
      </c>
      <c r="Q2408" s="2" t="str">
        <f>FLOOR('Transaction Data'!$P2408,15)&amp;"-"&amp;FLOOR('Transaction Data'!$P2408,15)+14</f>
        <v>45-59</v>
      </c>
      <c r="R2408" s="2" t="str">
        <f>IF('Transaction Data'!$L2408&lt;=10,"Less Expensive","Expensive")</f>
        <v>Expensive</v>
      </c>
      <c r="S2408" s="4">
        <f>WEEKDAY('Transaction Data'!$A2408)</f>
        <v>3</v>
      </c>
      <c r="T2408" s="2" t="str">
        <f>IF(WEEKDAY('Transaction Data'!$A2408,2)&lt;6,"Weekday","Weekend")</f>
        <v>Weekday</v>
      </c>
    </row>
    <row r="2409" ht="15.75" customHeight="1">
      <c r="A2409" s="1">
        <v>45448.0</v>
      </c>
      <c r="B2409" s="2" t="s">
        <v>2343</v>
      </c>
      <c r="C2409" s="2" t="s">
        <v>51</v>
      </c>
      <c r="D2409" s="1">
        <v>25376.0</v>
      </c>
      <c r="E2409" s="2" t="s">
        <v>63</v>
      </c>
      <c r="F2409" s="2">
        <v>450.0</v>
      </c>
      <c r="G2409" s="2" t="s">
        <v>57</v>
      </c>
      <c r="H2409" s="2" t="s">
        <v>42</v>
      </c>
      <c r="I2409" s="2" t="s">
        <v>25</v>
      </c>
      <c r="J2409" s="2" t="str">
        <f t="array" ref="J2409">XLOOKUP('Transaction Data'!$G2409,Product_Code,Biscuit_Brand)</f>
        <v>Oatmeal Cookies</v>
      </c>
      <c r="K2409" s="2">
        <f t="array" ref="K2409">XLOOKUP('Transaction Data'!$G2409,Product_Code,Cost)</f>
        <v>19</v>
      </c>
      <c r="L2409" s="2">
        <f t="array" ref="L2409">XLOOKUP('Transaction Data'!$G2409,Product_Code,Unit_Price)</f>
        <v>23</v>
      </c>
      <c r="M2409" s="3">
        <f>'Transaction Data'!$F2409*'Transaction Data'!$K2409</f>
        <v>8550</v>
      </c>
      <c r="N2409" s="3">
        <f>'Transaction Data'!$F2409*'Transaction Data'!$L2409</f>
        <v>10350</v>
      </c>
      <c r="O2409" s="3">
        <f>'Transaction Data'!$N2409-'Transaction Data'!$M2409</f>
        <v>1800</v>
      </c>
      <c r="P2409" s="2">
        <f>DATEDIF('Transaction Data'!$D2409,'Transaction Data'!$A2409,"y")</f>
        <v>54</v>
      </c>
      <c r="Q2409" s="2" t="str">
        <f>FLOOR('Transaction Data'!$P2409,15)&amp;"-"&amp;FLOOR('Transaction Data'!$P2409,15)+14</f>
        <v>45-59</v>
      </c>
      <c r="R2409" s="2" t="str">
        <f>IF('Transaction Data'!$L2409&lt;=10,"Less Expensive","Expensive")</f>
        <v>Expensive</v>
      </c>
      <c r="S2409" s="4">
        <f>WEEKDAY('Transaction Data'!$A2409)</f>
        <v>4</v>
      </c>
      <c r="T2409" s="2" t="str">
        <f>IF(WEEKDAY('Transaction Data'!$A2409,2)&lt;6,"Weekday","Weekend")</f>
        <v>Weekday</v>
      </c>
    </row>
    <row r="2410" ht="15.75" customHeight="1">
      <c r="A2410" s="1">
        <v>45471.0</v>
      </c>
      <c r="B2410" s="2" t="s">
        <v>2344</v>
      </c>
      <c r="C2410" s="2" t="s">
        <v>32</v>
      </c>
      <c r="D2410" s="1">
        <v>26191.0</v>
      </c>
      <c r="E2410" s="2" t="s">
        <v>27</v>
      </c>
      <c r="F2410" s="2">
        <v>499.0</v>
      </c>
      <c r="G2410" s="2" t="s">
        <v>38</v>
      </c>
      <c r="H2410" s="2" t="s">
        <v>45</v>
      </c>
      <c r="I2410" s="2" t="s">
        <v>25</v>
      </c>
      <c r="J2410" s="2" t="str">
        <f t="array" ref="J2410">XLOOKUP('Transaction Data'!$G2410,Product_Code,Biscuit_Brand)</f>
        <v>Ginger Snaps</v>
      </c>
      <c r="K2410" s="2">
        <f t="array" ref="K2410">XLOOKUP('Transaction Data'!$G2410,Product_Code,Cost)</f>
        <v>14</v>
      </c>
      <c r="L2410" s="2">
        <f t="array" ref="L2410">XLOOKUP('Transaction Data'!$G2410,Product_Code,Unit_Price)</f>
        <v>28</v>
      </c>
      <c r="M2410" s="3">
        <f>'Transaction Data'!$F2410*'Transaction Data'!$K2410</f>
        <v>6986</v>
      </c>
      <c r="N2410" s="3">
        <f>'Transaction Data'!$F2410*'Transaction Data'!$L2410</f>
        <v>13972</v>
      </c>
      <c r="O2410" s="3">
        <f>'Transaction Data'!$N2410-'Transaction Data'!$M2410</f>
        <v>6986</v>
      </c>
      <c r="P2410" s="2">
        <f>DATEDIF('Transaction Data'!$D2410,'Transaction Data'!$A2410,"y")</f>
        <v>52</v>
      </c>
      <c r="Q2410" s="2" t="str">
        <f>FLOOR('Transaction Data'!$P2410,15)&amp;"-"&amp;FLOOR('Transaction Data'!$P2410,15)+14</f>
        <v>45-59</v>
      </c>
      <c r="R2410" s="2" t="str">
        <f>IF('Transaction Data'!$L2410&lt;=10,"Less Expensive","Expensive")</f>
        <v>Expensive</v>
      </c>
      <c r="S2410" s="4">
        <f>WEEKDAY('Transaction Data'!$A2410)</f>
        <v>6</v>
      </c>
      <c r="T2410" s="2" t="str">
        <f>IF(WEEKDAY('Transaction Data'!$A2410,2)&lt;6,"Weekday","Weekend")</f>
        <v>Weekday</v>
      </c>
    </row>
    <row r="2411" ht="15.75" customHeight="1">
      <c r="A2411" s="1">
        <v>45467.0</v>
      </c>
      <c r="B2411" s="2" t="s">
        <v>2345</v>
      </c>
      <c r="C2411" s="2" t="s">
        <v>41</v>
      </c>
      <c r="D2411" s="1">
        <v>38664.0</v>
      </c>
      <c r="E2411" s="2" t="s">
        <v>37</v>
      </c>
      <c r="F2411" s="2">
        <v>162.0</v>
      </c>
      <c r="G2411" s="2" t="s">
        <v>55</v>
      </c>
      <c r="H2411" s="2" t="s">
        <v>24</v>
      </c>
      <c r="I2411" s="2" t="s">
        <v>25</v>
      </c>
      <c r="J2411" s="2" t="str">
        <f t="array" ref="J2411">XLOOKUP('Transaction Data'!$G2411,Product_Code,Biscuit_Brand)</f>
        <v>Vanilla Wafers</v>
      </c>
      <c r="K2411" s="2">
        <f t="array" ref="K2411">XLOOKUP('Transaction Data'!$G2411,Product_Code,Cost)</f>
        <v>18</v>
      </c>
      <c r="L2411" s="2">
        <f t="array" ref="L2411">XLOOKUP('Transaction Data'!$G2411,Product_Code,Unit_Price)</f>
        <v>36</v>
      </c>
      <c r="M2411" s="3">
        <f>'Transaction Data'!$F2411*'Transaction Data'!$K2411</f>
        <v>2916</v>
      </c>
      <c r="N2411" s="3">
        <f>'Transaction Data'!$F2411*'Transaction Data'!$L2411</f>
        <v>5832</v>
      </c>
      <c r="O2411" s="3">
        <f>'Transaction Data'!$N2411-'Transaction Data'!$M2411</f>
        <v>2916</v>
      </c>
      <c r="P2411" s="2">
        <f>DATEDIF('Transaction Data'!$D2411,'Transaction Data'!$A2411,"y")</f>
        <v>18</v>
      </c>
      <c r="Q2411" s="2" t="str">
        <f>FLOOR('Transaction Data'!$P2411,15)&amp;"-"&amp;FLOOR('Transaction Data'!$P2411,15)+14</f>
        <v>15-29</v>
      </c>
      <c r="R2411" s="2" t="str">
        <f>IF('Transaction Data'!$L2411&lt;=10,"Less Expensive","Expensive")</f>
        <v>Expensive</v>
      </c>
      <c r="S2411" s="4">
        <f>WEEKDAY('Transaction Data'!$A2411)</f>
        <v>2</v>
      </c>
      <c r="T2411" s="2" t="str">
        <f>IF(WEEKDAY('Transaction Data'!$A2411,2)&lt;6,"Weekday","Weekend")</f>
        <v>Weekday</v>
      </c>
    </row>
    <row r="2412" ht="15.75" customHeight="1">
      <c r="A2412" s="1">
        <v>45405.0</v>
      </c>
      <c r="B2412" s="2" t="s">
        <v>2346</v>
      </c>
      <c r="C2412" s="2" t="s">
        <v>65</v>
      </c>
      <c r="D2412" s="1">
        <v>34836.0</v>
      </c>
      <c r="E2412" s="2" t="s">
        <v>37</v>
      </c>
      <c r="F2412" s="2">
        <v>36.0</v>
      </c>
      <c r="G2412" s="2" t="s">
        <v>55</v>
      </c>
      <c r="H2412" s="2" t="s">
        <v>29</v>
      </c>
      <c r="I2412" s="2" t="s">
        <v>25</v>
      </c>
      <c r="J2412" s="2" t="str">
        <f t="array" ref="J2412">XLOOKUP('Transaction Data'!$G2412,Product_Code,Biscuit_Brand)</f>
        <v>Vanilla Wafers</v>
      </c>
      <c r="K2412" s="2">
        <f t="array" ref="K2412">XLOOKUP('Transaction Data'!$G2412,Product_Code,Cost)</f>
        <v>18</v>
      </c>
      <c r="L2412" s="2">
        <f t="array" ref="L2412">XLOOKUP('Transaction Data'!$G2412,Product_Code,Unit_Price)</f>
        <v>36</v>
      </c>
      <c r="M2412" s="3">
        <f>'Transaction Data'!$F2412*'Transaction Data'!$K2412</f>
        <v>648</v>
      </c>
      <c r="N2412" s="3">
        <f>'Transaction Data'!$F2412*'Transaction Data'!$L2412</f>
        <v>1296</v>
      </c>
      <c r="O2412" s="3">
        <f>'Transaction Data'!$N2412-'Transaction Data'!$M2412</f>
        <v>648</v>
      </c>
      <c r="P2412" s="2">
        <f>DATEDIF('Transaction Data'!$D2412,'Transaction Data'!$A2412,"y")</f>
        <v>28</v>
      </c>
      <c r="Q2412" s="2" t="str">
        <f>FLOOR('Transaction Data'!$P2412,15)&amp;"-"&amp;FLOOR('Transaction Data'!$P2412,15)+14</f>
        <v>15-29</v>
      </c>
      <c r="R2412" s="2" t="str">
        <f>IF('Transaction Data'!$L2412&lt;=10,"Less Expensive","Expensive")</f>
        <v>Expensive</v>
      </c>
      <c r="S2412" s="4">
        <f>WEEKDAY('Transaction Data'!$A2412)</f>
        <v>3</v>
      </c>
      <c r="T2412" s="2" t="str">
        <f>IF(WEEKDAY('Transaction Data'!$A2412,2)&lt;6,"Weekday","Weekend")</f>
        <v>Weekday</v>
      </c>
    </row>
    <row r="2413" ht="15.75" customHeight="1">
      <c r="A2413" s="1">
        <v>45486.0</v>
      </c>
      <c r="B2413" s="2" t="s">
        <v>2347</v>
      </c>
      <c r="C2413" s="2" t="s">
        <v>69</v>
      </c>
      <c r="D2413" s="1">
        <v>34709.0</v>
      </c>
      <c r="E2413" s="2" t="s">
        <v>63</v>
      </c>
      <c r="F2413" s="2">
        <v>357.0</v>
      </c>
      <c r="G2413" s="2" t="s">
        <v>57</v>
      </c>
      <c r="H2413" s="2" t="s">
        <v>29</v>
      </c>
      <c r="I2413" s="2" t="s">
        <v>25</v>
      </c>
      <c r="J2413" s="2" t="str">
        <f t="array" ref="J2413">XLOOKUP('Transaction Data'!$G2413,Product_Code,Biscuit_Brand)</f>
        <v>Oatmeal Cookies</v>
      </c>
      <c r="K2413" s="2">
        <f t="array" ref="K2413">XLOOKUP('Transaction Data'!$G2413,Product_Code,Cost)</f>
        <v>19</v>
      </c>
      <c r="L2413" s="2">
        <f t="array" ref="L2413">XLOOKUP('Transaction Data'!$G2413,Product_Code,Unit_Price)</f>
        <v>23</v>
      </c>
      <c r="M2413" s="3">
        <f>'Transaction Data'!$F2413*'Transaction Data'!$K2413</f>
        <v>6783</v>
      </c>
      <c r="N2413" s="3">
        <f>'Transaction Data'!$F2413*'Transaction Data'!$L2413</f>
        <v>8211</v>
      </c>
      <c r="O2413" s="3">
        <f>'Transaction Data'!$N2413-'Transaction Data'!$M2413</f>
        <v>1428</v>
      </c>
      <c r="P2413" s="2">
        <f>DATEDIF('Transaction Data'!$D2413,'Transaction Data'!$A2413,"y")</f>
        <v>29</v>
      </c>
      <c r="Q2413" s="2" t="str">
        <f>FLOOR('Transaction Data'!$P2413,15)&amp;"-"&amp;FLOOR('Transaction Data'!$P2413,15)+14</f>
        <v>15-29</v>
      </c>
      <c r="R2413" s="2" t="str">
        <f>IF('Transaction Data'!$L2413&lt;=10,"Less Expensive","Expensive")</f>
        <v>Expensive</v>
      </c>
      <c r="S2413" s="4">
        <f>WEEKDAY('Transaction Data'!$A2413)</f>
        <v>7</v>
      </c>
      <c r="T2413" s="2" t="str">
        <f>IF(WEEKDAY('Transaction Data'!$A2413,2)&lt;6,"Weekday","Weekend")</f>
        <v>Weekend</v>
      </c>
    </row>
    <row r="2414" ht="15.75" customHeight="1">
      <c r="A2414" s="1">
        <v>45396.0</v>
      </c>
      <c r="B2414" s="2" t="s">
        <v>2348</v>
      </c>
      <c r="C2414" s="2" t="s">
        <v>51</v>
      </c>
      <c r="D2414" s="1">
        <v>16423.0</v>
      </c>
      <c r="E2414" s="2" t="s">
        <v>37</v>
      </c>
      <c r="F2414" s="2">
        <v>372.0</v>
      </c>
      <c r="G2414" s="2" t="s">
        <v>23</v>
      </c>
      <c r="H2414" s="2" t="s">
        <v>34</v>
      </c>
      <c r="I2414" s="2" t="s">
        <v>25</v>
      </c>
      <c r="J2414" s="2" t="str">
        <f t="array" ref="J2414">XLOOKUP('Transaction Data'!$G2414,Product_Code,Biscuit_Brand)</f>
        <v>Cinnamon Swirls</v>
      </c>
      <c r="K2414" s="2">
        <f t="array" ref="K2414">XLOOKUP('Transaction Data'!$G2414,Product_Code,Cost)</f>
        <v>10</v>
      </c>
      <c r="L2414" s="2">
        <f t="array" ref="L2414">XLOOKUP('Transaction Data'!$G2414,Product_Code,Unit_Price)</f>
        <v>14</v>
      </c>
      <c r="M2414" s="3">
        <f>'Transaction Data'!$F2414*'Transaction Data'!$K2414</f>
        <v>3720</v>
      </c>
      <c r="N2414" s="3">
        <f>'Transaction Data'!$F2414*'Transaction Data'!$L2414</f>
        <v>5208</v>
      </c>
      <c r="O2414" s="3">
        <f>'Transaction Data'!$N2414-'Transaction Data'!$M2414</f>
        <v>1488</v>
      </c>
      <c r="P2414" s="2">
        <f>DATEDIF('Transaction Data'!$D2414,'Transaction Data'!$A2414,"y")</f>
        <v>79</v>
      </c>
      <c r="Q2414" s="2" t="str">
        <f>FLOOR('Transaction Data'!$P2414,15)&amp;"-"&amp;FLOOR('Transaction Data'!$P2414,15)+14</f>
        <v>75-89</v>
      </c>
      <c r="R2414" s="2" t="str">
        <f>IF('Transaction Data'!$L2414&lt;=10,"Less Expensive","Expensive")</f>
        <v>Expensive</v>
      </c>
      <c r="S2414" s="4">
        <f>WEEKDAY('Transaction Data'!$A2414)</f>
        <v>1</v>
      </c>
      <c r="T2414" s="2" t="str">
        <f>IF(WEEKDAY('Transaction Data'!$A2414,2)&lt;6,"Weekday","Weekend")</f>
        <v>Weekend</v>
      </c>
    </row>
    <row r="2415" ht="15.75" customHeight="1">
      <c r="A2415" s="1">
        <v>45346.0</v>
      </c>
      <c r="B2415" s="2" t="s">
        <v>2349</v>
      </c>
      <c r="C2415" s="2" t="s">
        <v>21</v>
      </c>
      <c r="D2415" s="1">
        <v>33721.0</v>
      </c>
      <c r="E2415" s="2" t="s">
        <v>63</v>
      </c>
      <c r="F2415" s="2">
        <v>271.0</v>
      </c>
      <c r="G2415" s="2" t="s">
        <v>38</v>
      </c>
      <c r="H2415" s="2" t="s">
        <v>24</v>
      </c>
      <c r="I2415" s="2" t="s">
        <v>25</v>
      </c>
      <c r="J2415" s="2" t="str">
        <f t="array" ref="J2415">XLOOKUP('Transaction Data'!$G2415,Product_Code,Biscuit_Brand)</f>
        <v>Ginger Snaps</v>
      </c>
      <c r="K2415" s="2">
        <f t="array" ref="K2415">XLOOKUP('Transaction Data'!$G2415,Product_Code,Cost)</f>
        <v>14</v>
      </c>
      <c r="L2415" s="2">
        <f t="array" ref="L2415">XLOOKUP('Transaction Data'!$G2415,Product_Code,Unit_Price)</f>
        <v>28</v>
      </c>
      <c r="M2415" s="3">
        <f>'Transaction Data'!$F2415*'Transaction Data'!$K2415</f>
        <v>3794</v>
      </c>
      <c r="N2415" s="3">
        <f>'Transaction Data'!$F2415*'Transaction Data'!$L2415</f>
        <v>7588</v>
      </c>
      <c r="O2415" s="3">
        <f>'Transaction Data'!$N2415-'Transaction Data'!$M2415</f>
        <v>3794</v>
      </c>
      <c r="P2415" s="2">
        <f>DATEDIF('Transaction Data'!$D2415,'Transaction Data'!$A2415,"y")</f>
        <v>31</v>
      </c>
      <c r="Q2415" s="2" t="str">
        <f>FLOOR('Transaction Data'!$P2415,15)&amp;"-"&amp;FLOOR('Transaction Data'!$P2415,15)+14</f>
        <v>30-44</v>
      </c>
      <c r="R2415" s="2" t="str">
        <f>IF('Transaction Data'!$L2415&lt;=10,"Less Expensive","Expensive")</f>
        <v>Expensive</v>
      </c>
      <c r="S2415" s="4">
        <f>WEEKDAY('Transaction Data'!$A2415)</f>
        <v>7</v>
      </c>
      <c r="T2415" s="2" t="str">
        <f>IF(WEEKDAY('Transaction Data'!$A2415,2)&lt;6,"Weekday","Weekend")</f>
        <v>Weekend</v>
      </c>
    </row>
    <row r="2416" ht="15.75" customHeight="1">
      <c r="A2416" s="1">
        <v>45341.0</v>
      </c>
      <c r="B2416" s="2" t="s">
        <v>2350</v>
      </c>
      <c r="C2416" s="2" t="s">
        <v>78</v>
      </c>
      <c r="D2416" s="1">
        <v>31524.0</v>
      </c>
      <c r="E2416" s="2" t="s">
        <v>27</v>
      </c>
      <c r="F2416" s="2">
        <v>211.0</v>
      </c>
      <c r="G2416" s="2" t="s">
        <v>38</v>
      </c>
      <c r="H2416" s="2" t="s">
        <v>42</v>
      </c>
      <c r="I2416" s="2" t="s">
        <v>25</v>
      </c>
      <c r="J2416" s="2" t="str">
        <f t="array" ref="J2416">XLOOKUP('Transaction Data'!$G2416,Product_Code,Biscuit_Brand)</f>
        <v>Ginger Snaps</v>
      </c>
      <c r="K2416" s="2">
        <f t="array" ref="K2416">XLOOKUP('Transaction Data'!$G2416,Product_Code,Cost)</f>
        <v>14</v>
      </c>
      <c r="L2416" s="2">
        <f t="array" ref="L2416">XLOOKUP('Transaction Data'!$G2416,Product_Code,Unit_Price)</f>
        <v>28</v>
      </c>
      <c r="M2416" s="3">
        <f>'Transaction Data'!$F2416*'Transaction Data'!$K2416</f>
        <v>2954</v>
      </c>
      <c r="N2416" s="3">
        <f>'Transaction Data'!$F2416*'Transaction Data'!$L2416</f>
        <v>5908</v>
      </c>
      <c r="O2416" s="3">
        <f>'Transaction Data'!$N2416-'Transaction Data'!$M2416</f>
        <v>2954</v>
      </c>
      <c r="P2416" s="2">
        <f>DATEDIF('Transaction Data'!$D2416,'Transaction Data'!$A2416,"y")</f>
        <v>37</v>
      </c>
      <c r="Q2416" s="2" t="str">
        <f>FLOOR('Transaction Data'!$P2416,15)&amp;"-"&amp;FLOOR('Transaction Data'!$P2416,15)+14</f>
        <v>30-44</v>
      </c>
      <c r="R2416" s="2" t="str">
        <f>IF('Transaction Data'!$L2416&lt;=10,"Less Expensive","Expensive")</f>
        <v>Expensive</v>
      </c>
      <c r="S2416" s="4">
        <f>WEEKDAY('Transaction Data'!$A2416)</f>
        <v>2</v>
      </c>
      <c r="T2416" s="2" t="str">
        <f>IF(WEEKDAY('Transaction Data'!$A2416,2)&lt;6,"Weekday","Weekend")</f>
        <v>Weekday</v>
      </c>
    </row>
    <row r="2417" ht="15.75" customHeight="1">
      <c r="A2417" s="1">
        <v>45447.0</v>
      </c>
      <c r="B2417" s="2" t="s">
        <v>2351</v>
      </c>
      <c r="C2417" s="2" t="s">
        <v>65</v>
      </c>
      <c r="D2417" s="1">
        <v>33500.0</v>
      </c>
      <c r="E2417" s="2" t="s">
        <v>27</v>
      </c>
      <c r="F2417" s="2">
        <v>300.0</v>
      </c>
      <c r="G2417" s="2" t="s">
        <v>28</v>
      </c>
      <c r="H2417" s="2" t="s">
        <v>45</v>
      </c>
      <c r="I2417" s="2" t="s">
        <v>25</v>
      </c>
      <c r="J2417" s="2" t="str">
        <f t="array" ref="J2417">XLOOKUP('Transaction Data'!$G2417,Product_Code,Biscuit_Brand)</f>
        <v>Shortbread</v>
      </c>
      <c r="K2417" s="2">
        <f t="array" ref="K2417">XLOOKUP('Transaction Data'!$G2417,Product_Code,Cost)</f>
        <v>10</v>
      </c>
      <c r="L2417" s="2">
        <f t="array" ref="L2417">XLOOKUP('Transaction Data'!$G2417,Product_Code,Unit_Price)</f>
        <v>45</v>
      </c>
      <c r="M2417" s="3">
        <f>'Transaction Data'!$F2417*'Transaction Data'!$K2417</f>
        <v>3000</v>
      </c>
      <c r="N2417" s="3">
        <f>'Transaction Data'!$F2417*'Transaction Data'!$L2417</f>
        <v>13500</v>
      </c>
      <c r="O2417" s="3">
        <f>'Transaction Data'!$N2417-'Transaction Data'!$M2417</f>
        <v>10500</v>
      </c>
      <c r="P2417" s="2">
        <f>DATEDIF('Transaction Data'!$D2417,'Transaction Data'!$A2417,"y")</f>
        <v>32</v>
      </c>
      <c r="Q2417" s="2" t="str">
        <f>FLOOR('Transaction Data'!$P2417,15)&amp;"-"&amp;FLOOR('Transaction Data'!$P2417,15)+14</f>
        <v>30-44</v>
      </c>
      <c r="R2417" s="2" t="str">
        <f>IF('Transaction Data'!$L2417&lt;=10,"Less Expensive","Expensive")</f>
        <v>Expensive</v>
      </c>
      <c r="S2417" s="4">
        <f>WEEKDAY('Transaction Data'!$A2417)</f>
        <v>3</v>
      </c>
      <c r="T2417" s="2" t="str">
        <f>IF(WEEKDAY('Transaction Data'!$A2417,2)&lt;6,"Weekday","Weekend")</f>
        <v>Weekday</v>
      </c>
    </row>
    <row r="2418" ht="15.75" customHeight="1">
      <c r="A2418" s="1">
        <v>45436.0</v>
      </c>
      <c r="B2418" s="2" t="s">
        <v>2352</v>
      </c>
      <c r="C2418" s="2" t="s">
        <v>78</v>
      </c>
      <c r="D2418" s="1">
        <v>35370.0</v>
      </c>
      <c r="E2418" s="2" t="s">
        <v>22</v>
      </c>
      <c r="F2418" s="2">
        <v>76.0</v>
      </c>
      <c r="G2418" s="2" t="s">
        <v>60</v>
      </c>
      <c r="H2418" s="2" t="s">
        <v>24</v>
      </c>
      <c r="I2418" s="2" t="s">
        <v>25</v>
      </c>
      <c r="J2418" s="2" t="str">
        <f t="array" ref="J2418">XLOOKUP('Transaction Data'!$G2418,Product_Code,Biscuit_Brand)</f>
        <v>Peanut Butter Bites</v>
      </c>
      <c r="K2418" s="2">
        <f t="array" ref="K2418">XLOOKUP('Transaction Data'!$G2418,Product_Code,Cost)</f>
        <v>5</v>
      </c>
      <c r="L2418" s="2">
        <f t="array" ref="L2418">XLOOKUP('Transaction Data'!$G2418,Product_Code,Unit_Price)</f>
        <v>7</v>
      </c>
      <c r="M2418" s="3">
        <f>'Transaction Data'!$F2418*'Transaction Data'!$K2418</f>
        <v>380</v>
      </c>
      <c r="N2418" s="3">
        <f>'Transaction Data'!$F2418*'Transaction Data'!$L2418</f>
        <v>532</v>
      </c>
      <c r="O2418" s="3">
        <f>'Transaction Data'!$N2418-'Transaction Data'!$M2418</f>
        <v>152</v>
      </c>
      <c r="P2418" s="2">
        <f>DATEDIF('Transaction Data'!$D2418,'Transaction Data'!$A2418,"y")</f>
        <v>27</v>
      </c>
      <c r="Q2418" s="2" t="str">
        <f>FLOOR('Transaction Data'!$P2418,15)&amp;"-"&amp;FLOOR('Transaction Data'!$P2418,15)+14</f>
        <v>15-29</v>
      </c>
      <c r="R2418" s="2" t="str">
        <f>IF('Transaction Data'!$L2418&lt;=10,"Less Expensive","Expensive")</f>
        <v>Less Expensive</v>
      </c>
      <c r="S2418" s="4">
        <f>WEEKDAY('Transaction Data'!$A2418)</f>
        <v>6</v>
      </c>
      <c r="T2418" s="2" t="str">
        <f>IF(WEEKDAY('Transaction Data'!$A2418,2)&lt;6,"Weekday","Weekend")</f>
        <v>Weekday</v>
      </c>
    </row>
    <row r="2419" ht="15.75" customHeight="1">
      <c r="A2419" s="1">
        <v>45423.0</v>
      </c>
      <c r="B2419" s="2" t="s">
        <v>2353</v>
      </c>
      <c r="C2419" s="2" t="s">
        <v>21</v>
      </c>
      <c r="D2419" s="1">
        <v>22438.0</v>
      </c>
      <c r="E2419" s="2" t="s">
        <v>37</v>
      </c>
      <c r="F2419" s="2">
        <v>41.0</v>
      </c>
      <c r="G2419" s="2" t="s">
        <v>44</v>
      </c>
      <c r="H2419" s="2" t="s">
        <v>29</v>
      </c>
      <c r="I2419" s="2" t="s">
        <v>25</v>
      </c>
      <c r="J2419" s="2" t="str">
        <f t="array" ref="J2419">XLOOKUP('Transaction Data'!$G2419,Product_Code,Biscuit_Brand)</f>
        <v>Butter Crunch</v>
      </c>
      <c r="K2419" s="2">
        <f t="array" ref="K2419">XLOOKUP('Transaction Data'!$G2419,Product_Code,Cost)</f>
        <v>10</v>
      </c>
      <c r="L2419" s="2">
        <f t="array" ref="L2419">XLOOKUP('Transaction Data'!$G2419,Product_Code,Unit_Price)</f>
        <v>11</v>
      </c>
      <c r="M2419" s="3">
        <f>'Transaction Data'!$F2419*'Transaction Data'!$K2419</f>
        <v>410</v>
      </c>
      <c r="N2419" s="3">
        <f>'Transaction Data'!$F2419*'Transaction Data'!$L2419</f>
        <v>451</v>
      </c>
      <c r="O2419" s="3">
        <f>'Transaction Data'!$N2419-'Transaction Data'!$M2419</f>
        <v>41</v>
      </c>
      <c r="P2419" s="2">
        <f>DATEDIF('Transaction Data'!$D2419,'Transaction Data'!$A2419,"y")</f>
        <v>62</v>
      </c>
      <c r="Q2419" s="2" t="str">
        <f>FLOOR('Transaction Data'!$P2419,15)&amp;"-"&amp;FLOOR('Transaction Data'!$P2419,15)+14</f>
        <v>60-74</v>
      </c>
      <c r="R2419" s="2" t="str">
        <f>IF('Transaction Data'!$L2419&lt;=10,"Less Expensive","Expensive")</f>
        <v>Expensive</v>
      </c>
      <c r="S2419" s="4">
        <f>WEEKDAY('Transaction Data'!$A2419)</f>
        <v>7</v>
      </c>
      <c r="T2419" s="2" t="str">
        <f>IF(WEEKDAY('Transaction Data'!$A2419,2)&lt;6,"Weekday","Weekend")</f>
        <v>Weekend</v>
      </c>
    </row>
    <row r="2420" ht="15.75" customHeight="1">
      <c r="A2420" s="1">
        <v>45314.0</v>
      </c>
      <c r="B2420" s="2" t="s">
        <v>2354</v>
      </c>
      <c r="C2420" s="2" t="s">
        <v>47</v>
      </c>
      <c r="D2420" s="1">
        <v>23437.0</v>
      </c>
      <c r="E2420" s="2" t="s">
        <v>27</v>
      </c>
      <c r="F2420" s="2">
        <v>460.0</v>
      </c>
      <c r="G2420" s="2" t="s">
        <v>60</v>
      </c>
      <c r="H2420" s="2" t="s">
        <v>42</v>
      </c>
      <c r="I2420" s="2" t="s">
        <v>30</v>
      </c>
      <c r="J2420" s="2" t="str">
        <f t="array" ref="J2420">XLOOKUP('Transaction Data'!$G2420,Product_Code,Biscuit_Brand)</f>
        <v>Peanut Butter Bites</v>
      </c>
      <c r="K2420" s="2">
        <f t="array" ref="K2420">XLOOKUP('Transaction Data'!$G2420,Product_Code,Cost)</f>
        <v>5</v>
      </c>
      <c r="L2420" s="2">
        <f t="array" ref="L2420">XLOOKUP('Transaction Data'!$G2420,Product_Code,Unit_Price)</f>
        <v>7</v>
      </c>
      <c r="M2420" s="3">
        <f>'Transaction Data'!$F2420*'Transaction Data'!$K2420</f>
        <v>2300</v>
      </c>
      <c r="N2420" s="3">
        <f>'Transaction Data'!$F2420*'Transaction Data'!$L2420</f>
        <v>3220</v>
      </c>
      <c r="O2420" s="3">
        <f>'Transaction Data'!$N2420-'Transaction Data'!$M2420</f>
        <v>920</v>
      </c>
      <c r="P2420" s="2">
        <f>DATEDIF('Transaction Data'!$D2420,'Transaction Data'!$A2420,"y")</f>
        <v>59</v>
      </c>
      <c r="Q2420" s="2" t="str">
        <f>FLOOR('Transaction Data'!$P2420,15)&amp;"-"&amp;FLOOR('Transaction Data'!$P2420,15)+14</f>
        <v>45-59</v>
      </c>
      <c r="R2420" s="2" t="str">
        <f>IF('Transaction Data'!$L2420&lt;=10,"Less Expensive","Expensive")</f>
        <v>Less Expensive</v>
      </c>
      <c r="S2420" s="4">
        <f>WEEKDAY('Transaction Data'!$A2420)</f>
        <v>3</v>
      </c>
      <c r="T2420" s="2" t="str">
        <f>IF(WEEKDAY('Transaction Data'!$A2420,2)&lt;6,"Weekday","Weekend")</f>
        <v>Weekday</v>
      </c>
    </row>
    <row r="2421" ht="15.75" customHeight="1">
      <c r="A2421" s="1">
        <v>45465.0</v>
      </c>
      <c r="B2421" s="2" t="s">
        <v>2355</v>
      </c>
      <c r="C2421" s="2" t="s">
        <v>32</v>
      </c>
      <c r="D2421" s="1">
        <v>16706.0</v>
      </c>
      <c r="E2421" s="2" t="s">
        <v>63</v>
      </c>
      <c r="F2421" s="2">
        <v>171.0</v>
      </c>
      <c r="G2421" s="2" t="s">
        <v>48</v>
      </c>
      <c r="H2421" s="2" t="s">
        <v>45</v>
      </c>
      <c r="I2421" s="2" t="s">
        <v>25</v>
      </c>
      <c r="J2421" s="2" t="str">
        <f t="array" ref="J2421">XLOOKUP('Transaction Data'!$G2421,Product_Code,Biscuit_Brand)</f>
        <v>Lemon Crisps</v>
      </c>
      <c r="K2421" s="2">
        <f t="array" ref="K2421">XLOOKUP('Transaction Data'!$G2421,Product_Code,Cost)</f>
        <v>7</v>
      </c>
      <c r="L2421" s="2">
        <f t="array" ref="L2421">XLOOKUP('Transaction Data'!$G2421,Product_Code,Unit_Price)</f>
        <v>9</v>
      </c>
      <c r="M2421" s="3">
        <f>'Transaction Data'!$F2421*'Transaction Data'!$K2421</f>
        <v>1197</v>
      </c>
      <c r="N2421" s="3">
        <f>'Transaction Data'!$F2421*'Transaction Data'!$L2421</f>
        <v>1539</v>
      </c>
      <c r="O2421" s="3">
        <f>'Transaction Data'!$N2421-'Transaction Data'!$M2421</f>
        <v>342</v>
      </c>
      <c r="P2421" s="2">
        <f>DATEDIF('Transaction Data'!$D2421,'Transaction Data'!$A2421,"y")</f>
        <v>78</v>
      </c>
      <c r="Q2421" s="2" t="str">
        <f>FLOOR('Transaction Data'!$P2421,15)&amp;"-"&amp;FLOOR('Transaction Data'!$P2421,15)+14</f>
        <v>75-89</v>
      </c>
      <c r="R2421" s="2" t="str">
        <f>IF('Transaction Data'!$L2421&lt;=10,"Less Expensive","Expensive")</f>
        <v>Less Expensive</v>
      </c>
      <c r="S2421" s="4">
        <f>WEEKDAY('Transaction Data'!$A2421)</f>
        <v>7</v>
      </c>
      <c r="T2421" s="2" t="str">
        <f>IF(WEEKDAY('Transaction Data'!$A2421,2)&lt;6,"Weekday","Weekend")</f>
        <v>Weekend</v>
      </c>
    </row>
    <row r="2422" ht="15.75" customHeight="1">
      <c r="A2422" s="1">
        <v>45445.0</v>
      </c>
      <c r="B2422" s="2" t="s">
        <v>2356</v>
      </c>
      <c r="C2422" s="2" t="s">
        <v>72</v>
      </c>
      <c r="D2422" s="1">
        <v>25863.0</v>
      </c>
      <c r="E2422" s="2" t="s">
        <v>22</v>
      </c>
      <c r="F2422" s="2">
        <v>361.0</v>
      </c>
      <c r="G2422" s="2" t="s">
        <v>61</v>
      </c>
      <c r="H2422" s="2" t="s">
        <v>24</v>
      </c>
      <c r="I2422" s="2" t="s">
        <v>25</v>
      </c>
      <c r="J2422" s="2" t="str">
        <f t="array" ref="J2422">XLOOKUP('Transaction Data'!$G2422,Product_Code,Biscuit_Brand)</f>
        <v>Choco Delight</v>
      </c>
      <c r="K2422" s="2">
        <f t="array" ref="K2422">XLOOKUP('Transaction Data'!$G2422,Product_Code,Cost)</f>
        <v>3</v>
      </c>
      <c r="L2422" s="2">
        <f t="array" ref="L2422">XLOOKUP('Transaction Data'!$G2422,Product_Code,Unit_Price)</f>
        <v>5</v>
      </c>
      <c r="M2422" s="3">
        <f>'Transaction Data'!$F2422*'Transaction Data'!$K2422</f>
        <v>1083</v>
      </c>
      <c r="N2422" s="3">
        <f>'Transaction Data'!$F2422*'Transaction Data'!$L2422</f>
        <v>1805</v>
      </c>
      <c r="O2422" s="3">
        <f>'Transaction Data'!$N2422-'Transaction Data'!$M2422</f>
        <v>722</v>
      </c>
      <c r="P2422" s="2">
        <f>DATEDIF('Transaction Data'!$D2422,'Transaction Data'!$A2422,"y")</f>
        <v>53</v>
      </c>
      <c r="Q2422" s="2" t="str">
        <f>FLOOR('Transaction Data'!$P2422,15)&amp;"-"&amp;FLOOR('Transaction Data'!$P2422,15)+14</f>
        <v>45-59</v>
      </c>
      <c r="R2422" s="2" t="str">
        <f>IF('Transaction Data'!$L2422&lt;=10,"Less Expensive","Expensive")</f>
        <v>Less Expensive</v>
      </c>
      <c r="S2422" s="4">
        <f>WEEKDAY('Transaction Data'!$A2422)</f>
        <v>1</v>
      </c>
      <c r="T2422" s="2" t="str">
        <f>IF(WEEKDAY('Transaction Data'!$A2422,2)&lt;6,"Weekday","Weekend")</f>
        <v>Weekend</v>
      </c>
    </row>
    <row r="2423" ht="15.75" customHeight="1">
      <c r="A2423" s="1">
        <v>45477.0</v>
      </c>
      <c r="B2423" s="2" t="s">
        <v>2357</v>
      </c>
      <c r="C2423" s="2" t="s">
        <v>41</v>
      </c>
      <c r="D2423" s="1">
        <v>21207.0</v>
      </c>
      <c r="E2423" s="2" t="s">
        <v>63</v>
      </c>
      <c r="F2423" s="2">
        <v>450.0</v>
      </c>
      <c r="G2423" s="2" t="s">
        <v>61</v>
      </c>
      <c r="H2423" s="2" t="s">
        <v>29</v>
      </c>
      <c r="I2423" s="2" t="s">
        <v>25</v>
      </c>
      <c r="J2423" s="2" t="str">
        <f t="array" ref="J2423">XLOOKUP('Transaction Data'!$G2423,Product_Code,Biscuit_Brand)</f>
        <v>Choco Delight</v>
      </c>
      <c r="K2423" s="2">
        <f t="array" ref="K2423">XLOOKUP('Transaction Data'!$G2423,Product_Code,Cost)</f>
        <v>3</v>
      </c>
      <c r="L2423" s="2">
        <f t="array" ref="L2423">XLOOKUP('Transaction Data'!$G2423,Product_Code,Unit_Price)</f>
        <v>5</v>
      </c>
      <c r="M2423" s="3">
        <f>'Transaction Data'!$F2423*'Transaction Data'!$K2423</f>
        <v>1350</v>
      </c>
      <c r="N2423" s="3">
        <f>'Transaction Data'!$F2423*'Transaction Data'!$L2423</f>
        <v>2250</v>
      </c>
      <c r="O2423" s="3">
        <f>'Transaction Data'!$N2423-'Transaction Data'!$M2423</f>
        <v>900</v>
      </c>
      <c r="P2423" s="2">
        <f>DATEDIF('Transaction Data'!$D2423,'Transaction Data'!$A2423,"y")</f>
        <v>66</v>
      </c>
      <c r="Q2423" s="2" t="str">
        <f>FLOOR('Transaction Data'!$P2423,15)&amp;"-"&amp;FLOOR('Transaction Data'!$P2423,15)+14</f>
        <v>60-74</v>
      </c>
      <c r="R2423" s="2" t="str">
        <f>IF('Transaction Data'!$L2423&lt;=10,"Less Expensive","Expensive")</f>
        <v>Less Expensive</v>
      </c>
      <c r="S2423" s="4">
        <f>WEEKDAY('Transaction Data'!$A2423)</f>
        <v>5</v>
      </c>
      <c r="T2423" s="2" t="str">
        <f>IF(WEEKDAY('Transaction Data'!$A2423,2)&lt;6,"Weekday","Weekend")</f>
        <v>Weekday</v>
      </c>
    </row>
    <row r="2424" ht="15.75" customHeight="1">
      <c r="A2424" s="1">
        <v>45396.0</v>
      </c>
      <c r="B2424" s="2" t="s">
        <v>2358</v>
      </c>
      <c r="C2424" s="2" t="s">
        <v>78</v>
      </c>
      <c r="D2424" s="1">
        <v>29218.0</v>
      </c>
      <c r="E2424" s="2" t="s">
        <v>37</v>
      </c>
      <c r="F2424" s="2">
        <v>24.0</v>
      </c>
      <c r="G2424" s="2" t="s">
        <v>38</v>
      </c>
      <c r="H2424" s="2" t="s">
        <v>29</v>
      </c>
      <c r="I2424" s="2" t="s">
        <v>25</v>
      </c>
      <c r="J2424" s="2" t="str">
        <f t="array" ref="J2424">XLOOKUP('Transaction Data'!$G2424,Product_Code,Biscuit_Brand)</f>
        <v>Ginger Snaps</v>
      </c>
      <c r="K2424" s="2">
        <f t="array" ref="K2424">XLOOKUP('Transaction Data'!$G2424,Product_Code,Cost)</f>
        <v>14</v>
      </c>
      <c r="L2424" s="2">
        <f t="array" ref="L2424">XLOOKUP('Transaction Data'!$G2424,Product_Code,Unit_Price)</f>
        <v>28</v>
      </c>
      <c r="M2424" s="3">
        <f>'Transaction Data'!$F2424*'Transaction Data'!$K2424</f>
        <v>336</v>
      </c>
      <c r="N2424" s="3">
        <f>'Transaction Data'!$F2424*'Transaction Data'!$L2424</f>
        <v>672</v>
      </c>
      <c r="O2424" s="3">
        <f>'Transaction Data'!$N2424-'Transaction Data'!$M2424</f>
        <v>336</v>
      </c>
      <c r="P2424" s="2">
        <f>DATEDIF('Transaction Data'!$D2424,'Transaction Data'!$A2424,"y")</f>
        <v>44</v>
      </c>
      <c r="Q2424" s="2" t="str">
        <f>FLOOR('Transaction Data'!$P2424,15)&amp;"-"&amp;FLOOR('Transaction Data'!$P2424,15)+14</f>
        <v>30-44</v>
      </c>
      <c r="R2424" s="2" t="str">
        <f>IF('Transaction Data'!$L2424&lt;=10,"Less Expensive","Expensive")</f>
        <v>Expensive</v>
      </c>
      <c r="S2424" s="4">
        <f>WEEKDAY('Transaction Data'!$A2424)</f>
        <v>1</v>
      </c>
      <c r="T2424" s="2" t="str">
        <f>IF(WEEKDAY('Transaction Data'!$A2424,2)&lt;6,"Weekday","Weekend")</f>
        <v>Weekend</v>
      </c>
    </row>
    <row r="2425" ht="15.75" customHeight="1">
      <c r="A2425" s="1">
        <v>45328.0</v>
      </c>
      <c r="B2425" s="2" t="s">
        <v>2359</v>
      </c>
      <c r="C2425" s="2" t="s">
        <v>72</v>
      </c>
      <c r="D2425" s="1">
        <v>37116.0</v>
      </c>
      <c r="E2425" s="2" t="s">
        <v>63</v>
      </c>
      <c r="F2425" s="2">
        <v>29.0</v>
      </c>
      <c r="G2425" s="2" t="s">
        <v>60</v>
      </c>
      <c r="H2425" s="2" t="s">
        <v>34</v>
      </c>
      <c r="I2425" s="2" t="s">
        <v>25</v>
      </c>
      <c r="J2425" s="2" t="str">
        <f t="array" ref="J2425">XLOOKUP('Transaction Data'!$G2425,Product_Code,Biscuit_Brand)</f>
        <v>Peanut Butter Bites</v>
      </c>
      <c r="K2425" s="2">
        <f t="array" ref="K2425">XLOOKUP('Transaction Data'!$G2425,Product_Code,Cost)</f>
        <v>5</v>
      </c>
      <c r="L2425" s="2">
        <f t="array" ref="L2425">XLOOKUP('Transaction Data'!$G2425,Product_Code,Unit_Price)</f>
        <v>7</v>
      </c>
      <c r="M2425" s="3">
        <f>'Transaction Data'!$F2425*'Transaction Data'!$K2425</f>
        <v>145</v>
      </c>
      <c r="N2425" s="3">
        <f>'Transaction Data'!$F2425*'Transaction Data'!$L2425</f>
        <v>203</v>
      </c>
      <c r="O2425" s="3">
        <f>'Transaction Data'!$N2425-'Transaction Data'!$M2425</f>
        <v>58</v>
      </c>
      <c r="P2425" s="2">
        <f>DATEDIF('Transaction Data'!$D2425,'Transaction Data'!$A2425,"y")</f>
        <v>22</v>
      </c>
      <c r="Q2425" s="2" t="str">
        <f>FLOOR('Transaction Data'!$P2425,15)&amp;"-"&amp;FLOOR('Transaction Data'!$P2425,15)+14</f>
        <v>15-29</v>
      </c>
      <c r="R2425" s="2" t="str">
        <f>IF('Transaction Data'!$L2425&lt;=10,"Less Expensive","Expensive")</f>
        <v>Less Expensive</v>
      </c>
      <c r="S2425" s="4">
        <f>WEEKDAY('Transaction Data'!$A2425)</f>
        <v>3</v>
      </c>
      <c r="T2425" s="2" t="str">
        <f>IF(WEEKDAY('Transaction Data'!$A2425,2)&lt;6,"Weekday","Weekend")</f>
        <v>Weekday</v>
      </c>
    </row>
    <row r="2426" ht="15.75" customHeight="1">
      <c r="A2426" s="1">
        <v>45330.0</v>
      </c>
      <c r="B2426" s="2" t="s">
        <v>2360</v>
      </c>
      <c r="C2426" s="2" t="s">
        <v>65</v>
      </c>
      <c r="D2426" s="1">
        <v>22191.0</v>
      </c>
      <c r="E2426" s="2" t="s">
        <v>63</v>
      </c>
      <c r="F2426" s="2">
        <v>83.0</v>
      </c>
      <c r="G2426" s="2" t="s">
        <v>28</v>
      </c>
      <c r="H2426" s="2" t="s">
        <v>24</v>
      </c>
      <c r="I2426" s="2" t="s">
        <v>25</v>
      </c>
      <c r="J2426" s="2" t="str">
        <f t="array" ref="J2426">XLOOKUP('Transaction Data'!$G2426,Product_Code,Biscuit_Brand)</f>
        <v>Shortbread</v>
      </c>
      <c r="K2426" s="2">
        <f t="array" ref="K2426">XLOOKUP('Transaction Data'!$G2426,Product_Code,Cost)</f>
        <v>10</v>
      </c>
      <c r="L2426" s="2">
        <f t="array" ref="L2426">XLOOKUP('Transaction Data'!$G2426,Product_Code,Unit_Price)</f>
        <v>45</v>
      </c>
      <c r="M2426" s="3">
        <f>'Transaction Data'!$F2426*'Transaction Data'!$K2426</f>
        <v>830</v>
      </c>
      <c r="N2426" s="3">
        <f>'Transaction Data'!$F2426*'Transaction Data'!$L2426</f>
        <v>3735</v>
      </c>
      <c r="O2426" s="3">
        <f>'Transaction Data'!$N2426-'Transaction Data'!$M2426</f>
        <v>2905</v>
      </c>
      <c r="P2426" s="2">
        <f>DATEDIF('Transaction Data'!$D2426,'Transaction Data'!$A2426,"y")</f>
        <v>63</v>
      </c>
      <c r="Q2426" s="2" t="str">
        <f>FLOOR('Transaction Data'!$P2426,15)&amp;"-"&amp;FLOOR('Transaction Data'!$P2426,15)+14</f>
        <v>60-74</v>
      </c>
      <c r="R2426" s="2" t="str">
        <f>IF('Transaction Data'!$L2426&lt;=10,"Less Expensive","Expensive")</f>
        <v>Expensive</v>
      </c>
      <c r="S2426" s="4">
        <f>WEEKDAY('Transaction Data'!$A2426)</f>
        <v>5</v>
      </c>
      <c r="T2426" s="2" t="str">
        <f>IF(WEEKDAY('Transaction Data'!$A2426,2)&lt;6,"Weekday","Weekend")</f>
        <v>Weekday</v>
      </c>
    </row>
    <row r="2427" ht="15.75" customHeight="1">
      <c r="A2427" s="1">
        <v>45361.0</v>
      </c>
      <c r="B2427" s="2" t="s">
        <v>2361</v>
      </c>
      <c r="C2427" s="2" t="s">
        <v>78</v>
      </c>
      <c r="D2427" s="1">
        <v>19768.0</v>
      </c>
      <c r="E2427" s="2" t="s">
        <v>37</v>
      </c>
      <c r="F2427" s="2">
        <v>33.0</v>
      </c>
      <c r="G2427" s="2" t="s">
        <v>44</v>
      </c>
      <c r="H2427" s="2" t="s">
        <v>42</v>
      </c>
      <c r="I2427" s="2" t="s">
        <v>25</v>
      </c>
      <c r="J2427" s="2" t="str">
        <f t="array" ref="J2427">XLOOKUP('Transaction Data'!$G2427,Product_Code,Biscuit_Brand)</f>
        <v>Butter Crunch</v>
      </c>
      <c r="K2427" s="2">
        <f t="array" ref="K2427">XLOOKUP('Transaction Data'!$G2427,Product_Code,Cost)</f>
        <v>10</v>
      </c>
      <c r="L2427" s="2">
        <f t="array" ref="L2427">XLOOKUP('Transaction Data'!$G2427,Product_Code,Unit_Price)</f>
        <v>11</v>
      </c>
      <c r="M2427" s="3">
        <f>'Transaction Data'!$F2427*'Transaction Data'!$K2427</f>
        <v>330</v>
      </c>
      <c r="N2427" s="3">
        <f>'Transaction Data'!$F2427*'Transaction Data'!$L2427</f>
        <v>363</v>
      </c>
      <c r="O2427" s="3">
        <f>'Transaction Data'!$N2427-'Transaction Data'!$M2427</f>
        <v>33</v>
      </c>
      <c r="P2427" s="2">
        <f>DATEDIF('Transaction Data'!$D2427,'Transaction Data'!$A2427,"y")</f>
        <v>70</v>
      </c>
      <c r="Q2427" s="2" t="str">
        <f>FLOOR('Transaction Data'!$P2427,15)&amp;"-"&amp;FLOOR('Transaction Data'!$P2427,15)+14</f>
        <v>60-74</v>
      </c>
      <c r="R2427" s="2" t="str">
        <f>IF('Transaction Data'!$L2427&lt;=10,"Less Expensive","Expensive")</f>
        <v>Expensive</v>
      </c>
      <c r="S2427" s="4">
        <f>WEEKDAY('Transaction Data'!$A2427)</f>
        <v>1</v>
      </c>
      <c r="T2427" s="2" t="str">
        <f>IF(WEEKDAY('Transaction Data'!$A2427,2)&lt;6,"Weekday","Weekend")</f>
        <v>Weekend</v>
      </c>
    </row>
    <row r="2428" ht="15.75" customHeight="1">
      <c r="A2428" s="1">
        <v>45410.0</v>
      </c>
      <c r="B2428" s="2" t="s">
        <v>2362</v>
      </c>
      <c r="C2428" s="2" t="s">
        <v>54</v>
      </c>
      <c r="D2428" s="1">
        <v>31453.0</v>
      </c>
      <c r="E2428" s="2" t="s">
        <v>22</v>
      </c>
      <c r="F2428" s="2">
        <v>331.0</v>
      </c>
      <c r="G2428" s="2" t="s">
        <v>23</v>
      </c>
      <c r="H2428" s="2" t="s">
        <v>45</v>
      </c>
      <c r="I2428" s="2" t="s">
        <v>25</v>
      </c>
      <c r="J2428" s="2" t="str">
        <f t="array" ref="J2428">XLOOKUP('Transaction Data'!$G2428,Product_Code,Biscuit_Brand)</f>
        <v>Cinnamon Swirls</v>
      </c>
      <c r="K2428" s="2">
        <f t="array" ref="K2428">XLOOKUP('Transaction Data'!$G2428,Product_Code,Cost)</f>
        <v>10</v>
      </c>
      <c r="L2428" s="2">
        <f t="array" ref="L2428">XLOOKUP('Transaction Data'!$G2428,Product_Code,Unit_Price)</f>
        <v>14</v>
      </c>
      <c r="M2428" s="3">
        <f>'Transaction Data'!$F2428*'Transaction Data'!$K2428</f>
        <v>3310</v>
      </c>
      <c r="N2428" s="3">
        <f>'Transaction Data'!$F2428*'Transaction Data'!$L2428</f>
        <v>4634</v>
      </c>
      <c r="O2428" s="3">
        <f>'Transaction Data'!$N2428-'Transaction Data'!$M2428</f>
        <v>1324</v>
      </c>
      <c r="P2428" s="2">
        <f>DATEDIF('Transaction Data'!$D2428,'Transaction Data'!$A2428,"y")</f>
        <v>38</v>
      </c>
      <c r="Q2428" s="2" t="str">
        <f>FLOOR('Transaction Data'!$P2428,15)&amp;"-"&amp;FLOOR('Transaction Data'!$P2428,15)+14</f>
        <v>30-44</v>
      </c>
      <c r="R2428" s="2" t="str">
        <f>IF('Transaction Data'!$L2428&lt;=10,"Less Expensive","Expensive")</f>
        <v>Expensive</v>
      </c>
      <c r="S2428" s="4">
        <f>WEEKDAY('Transaction Data'!$A2428)</f>
        <v>1</v>
      </c>
      <c r="T2428" s="2" t="str">
        <f>IF(WEEKDAY('Transaction Data'!$A2428,2)&lt;6,"Weekday","Weekend")</f>
        <v>Weekend</v>
      </c>
    </row>
    <row r="2429" ht="15.75" customHeight="1">
      <c r="A2429" s="1">
        <v>45355.0</v>
      </c>
      <c r="B2429" s="2" t="s">
        <v>2363</v>
      </c>
      <c r="C2429" s="2" t="s">
        <v>54</v>
      </c>
      <c r="D2429" s="1">
        <v>27174.0</v>
      </c>
      <c r="E2429" s="2" t="s">
        <v>37</v>
      </c>
      <c r="F2429" s="2">
        <v>26.0</v>
      </c>
      <c r="G2429" s="2" t="s">
        <v>48</v>
      </c>
      <c r="H2429" s="2" t="s">
        <v>24</v>
      </c>
      <c r="I2429" s="2" t="s">
        <v>25</v>
      </c>
      <c r="J2429" s="2" t="str">
        <f t="array" ref="J2429">XLOOKUP('Transaction Data'!$G2429,Product_Code,Biscuit_Brand)</f>
        <v>Lemon Crisps</v>
      </c>
      <c r="K2429" s="2">
        <f t="array" ref="K2429">XLOOKUP('Transaction Data'!$G2429,Product_Code,Cost)</f>
        <v>7</v>
      </c>
      <c r="L2429" s="2">
        <f t="array" ref="L2429">XLOOKUP('Transaction Data'!$G2429,Product_Code,Unit_Price)</f>
        <v>9</v>
      </c>
      <c r="M2429" s="3">
        <f>'Transaction Data'!$F2429*'Transaction Data'!$K2429</f>
        <v>182</v>
      </c>
      <c r="N2429" s="3">
        <f>'Transaction Data'!$F2429*'Transaction Data'!$L2429</f>
        <v>234</v>
      </c>
      <c r="O2429" s="3">
        <f>'Transaction Data'!$N2429-'Transaction Data'!$M2429</f>
        <v>52</v>
      </c>
      <c r="P2429" s="2">
        <f>DATEDIF('Transaction Data'!$D2429,'Transaction Data'!$A2429,"y")</f>
        <v>49</v>
      </c>
      <c r="Q2429" s="2" t="str">
        <f>FLOOR('Transaction Data'!$P2429,15)&amp;"-"&amp;FLOOR('Transaction Data'!$P2429,15)+14</f>
        <v>45-59</v>
      </c>
      <c r="R2429" s="2" t="str">
        <f>IF('Transaction Data'!$L2429&lt;=10,"Less Expensive","Expensive")</f>
        <v>Less Expensive</v>
      </c>
      <c r="S2429" s="4">
        <f>WEEKDAY('Transaction Data'!$A2429)</f>
        <v>2</v>
      </c>
      <c r="T2429" s="2" t="str">
        <f>IF(WEEKDAY('Transaction Data'!$A2429,2)&lt;6,"Weekday","Weekend")</f>
        <v>Weekday</v>
      </c>
    </row>
    <row r="2430" ht="15.75" customHeight="1">
      <c r="A2430" s="1">
        <v>45416.0</v>
      </c>
      <c r="B2430" s="2" t="s">
        <v>2364</v>
      </c>
      <c r="C2430" s="2" t="s">
        <v>51</v>
      </c>
      <c r="D2430" s="1">
        <v>34664.0</v>
      </c>
      <c r="E2430" s="2" t="s">
        <v>37</v>
      </c>
      <c r="F2430" s="2">
        <v>379.0</v>
      </c>
      <c r="G2430" s="2" t="s">
        <v>57</v>
      </c>
      <c r="H2430" s="2" t="s">
        <v>29</v>
      </c>
      <c r="I2430" s="2" t="s">
        <v>25</v>
      </c>
      <c r="J2430" s="2" t="str">
        <f t="array" ref="J2430">XLOOKUP('Transaction Data'!$G2430,Product_Code,Biscuit_Brand)</f>
        <v>Oatmeal Cookies</v>
      </c>
      <c r="K2430" s="2">
        <f t="array" ref="K2430">XLOOKUP('Transaction Data'!$G2430,Product_Code,Cost)</f>
        <v>19</v>
      </c>
      <c r="L2430" s="2">
        <f t="array" ref="L2430">XLOOKUP('Transaction Data'!$G2430,Product_Code,Unit_Price)</f>
        <v>23</v>
      </c>
      <c r="M2430" s="3">
        <f>'Transaction Data'!$F2430*'Transaction Data'!$K2430</f>
        <v>7201</v>
      </c>
      <c r="N2430" s="3">
        <f>'Transaction Data'!$F2430*'Transaction Data'!$L2430</f>
        <v>8717</v>
      </c>
      <c r="O2430" s="3">
        <f>'Transaction Data'!$N2430-'Transaction Data'!$M2430</f>
        <v>1516</v>
      </c>
      <c r="P2430" s="2">
        <f>DATEDIF('Transaction Data'!$D2430,'Transaction Data'!$A2430,"y")</f>
        <v>29</v>
      </c>
      <c r="Q2430" s="2" t="str">
        <f>FLOOR('Transaction Data'!$P2430,15)&amp;"-"&amp;FLOOR('Transaction Data'!$P2430,15)+14</f>
        <v>15-29</v>
      </c>
      <c r="R2430" s="2" t="str">
        <f>IF('Transaction Data'!$L2430&lt;=10,"Less Expensive","Expensive")</f>
        <v>Expensive</v>
      </c>
      <c r="S2430" s="4">
        <f>WEEKDAY('Transaction Data'!$A2430)</f>
        <v>7</v>
      </c>
      <c r="T2430" s="2" t="str">
        <f>IF(WEEKDAY('Transaction Data'!$A2430,2)&lt;6,"Weekday","Weekend")</f>
        <v>Weekend</v>
      </c>
    </row>
    <row r="2431" ht="15.75" customHeight="1">
      <c r="A2431" s="1">
        <v>45293.0</v>
      </c>
      <c r="B2431" s="2" t="s">
        <v>2365</v>
      </c>
      <c r="C2431" s="2" t="s">
        <v>72</v>
      </c>
      <c r="D2431" s="1">
        <v>36736.0</v>
      </c>
      <c r="E2431" s="2" t="s">
        <v>22</v>
      </c>
      <c r="F2431" s="2">
        <v>491.0</v>
      </c>
      <c r="G2431" s="2" t="s">
        <v>61</v>
      </c>
      <c r="H2431" s="2" t="s">
        <v>42</v>
      </c>
      <c r="I2431" s="2" t="s">
        <v>25</v>
      </c>
      <c r="J2431" s="2" t="str">
        <f t="array" ref="J2431">XLOOKUP('Transaction Data'!$G2431,Product_Code,Biscuit_Brand)</f>
        <v>Choco Delight</v>
      </c>
      <c r="K2431" s="2">
        <f t="array" ref="K2431">XLOOKUP('Transaction Data'!$G2431,Product_Code,Cost)</f>
        <v>3</v>
      </c>
      <c r="L2431" s="2">
        <f t="array" ref="L2431">XLOOKUP('Transaction Data'!$G2431,Product_Code,Unit_Price)</f>
        <v>5</v>
      </c>
      <c r="M2431" s="3">
        <f>'Transaction Data'!$F2431*'Transaction Data'!$K2431</f>
        <v>1473</v>
      </c>
      <c r="N2431" s="3">
        <f>'Transaction Data'!$F2431*'Transaction Data'!$L2431</f>
        <v>2455</v>
      </c>
      <c r="O2431" s="3">
        <f>'Transaction Data'!$N2431-'Transaction Data'!$M2431</f>
        <v>982</v>
      </c>
      <c r="P2431" s="2">
        <f>DATEDIF('Transaction Data'!$D2431,'Transaction Data'!$A2431,"y")</f>
        <v>23</v>
      </c>
      <c r="Q2431" s="2" t="str">
        <f>FLOOR('Transaction Data'!$P2431,15)&amp;"-"&amp;FLOOR('Transaction Data'!$P2431,15)+14</f>
        <v>15-29</v>
      </c>
      <c r="R2431" s="2" t="str">
        <f>IF('Transaction Data'!$L2431&lt;=10,"Less Expensive","Expensive")</f>
        <v>Less Expensive</v>
      </c>
      <c r="S2431" s="4">
        <f>WEEKDAY('Transaction Data'!$A2431)</f>
        <v>3</v>
      </c>
      <c r="T2431" s="2" t="str">
        <f>IF(WEEKDAY('Transaction Data'!$A2431,2)&lt;6,"Weekday","Weekend")</f>
        <v>Weekday</v>
      </c>
    </row>
    <row r="2432" ht="15.75" customHeight="1">
      <c r="A2432" s="1">
        <v>45479.0</v>
      </c>
      <c r="B2432" s="2" t="s">
        <v>2366</v>
      </c>
      <c r="C2432" s="2" t="s">
        <v>65</v>
      </c>
      <c r="D2432" s="1">
        <v>37176.0</v>
      </c>
      <c r="E2432" s="2" t="s">
        <v>37</v>
      </c>
      <c r="F2432" s="2">
        <v>26.0</v>
      </c>
      <c r="G2432" s="2" t="s">
        <v>33</v>
      </c>
      <c r="H2432" s="2" t="s">
        <v>45</v>
      </c>
      <c r="I2432" s="2" t="s">
        <v>25</v>
      </c>
      <c r="J2432" s="2" t="str">
        <f t="array" ref="J2432">XLOOKUP('Transaction Data'!$G2432,Product_Code,Biscuit_Brand)</f>
        <v>Caramel Biscuits</v>
      </c>
      <c r="K2432" s="2">
        <f t="array" ref="K2432">XLOOKUP('Transaction Data'!$G2432,Product_Code,Cost)</f>
        <v>18</v>
      </c>
      <c r="L2432" s="2">
        <f t="array" ref="L2432">XLOOKUP('Transaction Data'!$G2432,Product_Code,Unit_Price)</f>
        <v>22</v>
      </c>
      <c r="M2432" s="3">
        <f>'Transaction Data'!$F2432*'Transaction Data'!$K2432</f>
        <v>468</v>
      </c>
      <c r="N2432" s="3">
        <f>'Transaction Data'!$F2432*'Transaction Data'!$L2432</f>
        <v>572</v>
      </c>
      <c r="O2432" s="3">
        <f>'Transaction Data'!$N2432-'Transaction Data'!$M2432</f>
        <v>104</v>
      </c>
      <c r="P2432" s="2">
        <f>DATEDIF('Transaction Data'!$D2432,'Transaction Data'!$A2432,"y")</f>
        <v>22</v>
      </c>
      <c r="Q2432" s="2" t="str">
        <f>FLOOR('Transaction Data'!$P2432,15)&amp;"-"&amp;FLOOR('Transaction Data'!$P2432,15)+14</f>
        <v>15-29</v>
      </c>
      <c r="R2432" s="2" t="str">
        <f>IF('Transaction Data'!$L2432&lt;=10,"Less Expensive","Expensive")</f>
        <v>Expensive</v>
      </c>
      <c r="S2432" s="4">
        <f>WEEKDAY('Transaction Data'!$A2432)</f>
        <v>7</v>
      </c>
      <c r="T2432" s="2" t="str">
        <f>IF(WEEKDAY('Transaction Data'!$A2432,2)&lt;6,"Weekday","Weekend")</f>
        <v>Weekend</v>
      </c>
    </row>
    <row r="2433" ht="15.75" customHeight="1">
      <c r="A2433" s="1">
        <v>45457.0</v>
      </c>
      <c r="B2433" s="2" t="s">
        <v>2367</v>
      </c>
      <c r="C2433" s="2" t="s">
        <v>47</v>
      </c>
      <c r="D2433" s="1">
        <v>27051.0</v>
      </c>
      <c r="E2433" s="2" t="s">
        <v>63</v>
      </c>
      <c r="F2433" s="2">
        <v>309.0</v>
      </c>
      <c r="G2433" s="2" t="s">
        <v>38</v>
      </c>
      <c r="H2433" s="2" t="s">
        <v>24</v>
      </c>
      <c r="I2433" s="2" t="s">
        <v>25</v>
      </c>
      <c r="J2433" s="2" t="str">
        <f t="array" ref="J2433">XLOOKUP('Transaction Data'!$G2433,Product_Code,Biscuit_Brand)</f>
        <v>Ginger Snaps</v>
      </c>
      <c r="K2433" s="2">
        <f t="array" ref="K2433">XLOOKUP('Transaction Data'!$G2433,Product_Code,Cost)</f>
        <v>14</v>
      </c>
      <c r="L2433" s="2">
        <f t="array" ref="L2433">XLOOKUP('Transaction Data'!$G2433,Product_Code,Unit_Price)</f>
        <v>28</v>
      </c>
      <c r="M2433" s="3">
        <f>'Transaction Data'!$F2433*'Transaction Data'!$K2433</f>
        <v>4326</v>
      </c>
      <c r="N2433" s="3">
        <f>'Transaction Data'!$F2433*'Transaction Data'!$L2433</f>
        <v>8652</v>
      </c>
      <c r="O2433" s="3">
        <f>'Transaction Data'!$N2433-'Transaction Data'!$M2433</f>
        <v>4326</v>
      </c>
      <c r="P2433" s="2">
        <f>DATEDIF('Transaction Data'!$D2433,'Transaction Data'!$A2433,"y")</f>
        <v>50</v>
      </c>
      <c r="Q2433" s="2" t="str">
        <f>FLOOR('Transaction Data'!$P2433,15)&amp;"-"&amp;FLOOR('Transaction Data'!$P2433,15)+14</f>
        <v>45-59</v>
      </c>
      <c r="R2433" s="2" t="str">
        <f>IF('Transaction Data'!$L2433&lt;=10,"Less Expensive","Expensive")</f>
        <v>Expensive</v>
      </c>
      <c r="S2433" s="4">
        <f>WEEKDAY('Transaction Data'!$A2433)</f>
        <v>6</v>
      </c>
      <c r="T2433" s="2" t="str">
        <f>IF(WEEKDAY('Transaction Data'!$A2433,2)&lt;6,"Weekday","Weekend")</f>
        <v>Weekday</v>
      </c>
    </row>
    <row r="2434" ht="15.75" customHeight="1">
      <c r="A2434" s="1">
        <v>45494.0</v>
      </c>
      <c r="B2434" s="2" t="s">
        <v>2368</v>
      </c>
      <c r="C2434" s="2" t="s">
        <v>41</v>
      </c>
      <c r="D2434" s="1">
        <v>33484.0</v>
      </c>
      <c r="E2434" s="2" t="s">
        <v>22</v>
      </c>
      <c r="F2434" s="2">
        <v>154.0</v>
      </c>
      <c r="G2434" s="2" t="s">
        <v>48</v>
      </c>
      <c r="H2434" s="2" t="s">
        <v>29</v>
      </c>
      <c r="I2434" s="2" t="s">
        <v>25</v>
      </c>
      <c r="J2434" s="2" t="str">
        <f t="array" ref="J2434">XLOOKUP('Transaction Data'!$G2434,Product_Code,Biscuit_Brand)</f>
        <v>Lemon Crisps</v>
      </c>
      <c r="K2434" s="2">
        <f t="array" ref="K2434">XLOOKUP('Transaction Data'!$G2434,Product_Code,Cost)</f>
        <v>7</v>
      </c>
      <c r="L2434" s="2">
        <f t="array" ref="L2434">XLOOKUP('Transaction Data'!$G2434,Product_Code,Unit_Price)</f>
        <v>9</v>
      </c>
      <c r="M2434" s="3">
        <f>'Transaction Data'!$F2434*'Transaction Data'!$K2434</f>
        <v>1078</v>
      </c>
      <c r="N2434" s="3">
        <f>'Transaction Data'!$F2434*'Transaction Data'!$L2434</f>
        <v>1386</v>
      </c>
      <c r="O2434" s="3">
        <f>'Transaction Data'!$N2434-'Transaction Data'!$M2434</f>
        <v>308</v>
      </c>
      <c r="P2434" s="2">
        <f>DATEDIF('Transaction Data'!$D2434,'Transaction Data'!$A2434,"y")</f>
        <v>32</v>
      </c>
      <c r="Q2434" s="2" t="str">
        <f>FLOOR('Transaction Data'!$P2434,15)&amp;"-"&amp;FLOOR('Transaction Data'!$P2434,15)+14</f>
        <v>30-44</v>
      </c>
      <c r="R2434" s="2" t="str">
        <f>IF('Transaction Data'!$L2434&lt;=10,"Less Expensive","Expensive")</f>
        <v>Less Expensive</v>
      </c>
      <c r="S2434" s="4">
        <f>WEEKDAY('Transaction Data'!$A2434)</f>
        <v>1</v>
      </c>
      <c r="T2434" s="2" t="str">
        <f>IF(WEEKDAY('Transaction Data'!$A2434,2)&lt;6,"Weekday","Weekend")</f>
        <v>Weekend</v>
      </c>
    </row>
    <row r="2435" ht="15.75" customHeight="1">
      <c r="A2435" s="1">
        <v>45316.0</v>
      </c>
      <c r="B2435" s="2" t="s">
        <v>2369</v>
      </c>
      <c r="C2435" s="2" t="s">
        <v>78</v>
      </c>
      <c r="D2435" s="1">
        <v>27540.0</v>
      </c>
      <c r="E2435" s="2" t="s">
        <v>22</v>
      </c>
      <c r="F2435" s="2">
        <v>200.0</v>
      </c>
      <c r="G2435" s="2" t="s">
        <v>33</v>
      </c>
      <c r="H2435" s="2" t="s">
        <v>29</v>
      </c>
      <c r="I2435" s="2" t="s">
        <v>25</v>
      </c>
      <c r="J2435" s="2" t="str">
        <f t="array" ref="J2435">XLOOKUP('Transaction Data'!$G2435,Product_Code,Biscuit_Brand)</f>
        <v>Caramel Biscuits</v>
      </c>
      <c r="K2435" s="2">
        <f t="array" ref="K2435">XLOOKUP('Transaction Data'!$G2435,Product_Code,Cost)</f>
        <v>18</v>
      </c>
      <c r="L2435" s="2">
        <f t="array" ref="L2435">XLOOKUP('Transaction Data'!$G2435,Product_Code,Unit_Price)</f>
        <v>22</v>
      </c>
      <c r="M2435" s="3">
        <f>'Transaction Data'!$F2435*'Transaction Data'!$K2435</f>
        <v>3600</v>
      </c>
      <c r="N2435" s="3">
        <f>'Transaction Data'!$F2435*'Transaction Data'!$L2435</f>
        <v>4400</v>
      </c>
      <c r="O2435" s="3">
        <f>'Transaction Data'!$N2435-'Transaction Data'!$M2435</f>
        <v>800</v>
      </c>
      <c r="P2435" s="2">
        <f>DATEDIF('Transaction Data'!$D2435,'Transaction Data'!$A2435,"y")</f>
        <v>48</v>
      </c>
      <c r="Q2435" s="2" t="str">
        <f>FLOOR('Transaction Data'!$P2435,15)&amp;"-"&amp;FLOOR('Transaction Data'!$P2435,15)+14</f>
        <v>45-59</v>
      </c>
      <c r="R2435" s="2" t="str">
        <f>IF('Transaction Data'!$L2435&lt;=10,"Less Expensive","Expensive")</f>
        <v>Expensive</v>
      </c>
      <c r="S2435" s="4">
        <f>WEEKDAY('Transaction Data'!$A2435)</f>
        <v>5</v>
      </c>
      <c r="T2435" s="2" t="str">
        <f>IF(WEEKDAY('Transaction Data'!$A2435,2)&lt;6,"Weekday","Weekend")</f>
        <v>Weekday</v>
      </c>
    </row>
    <row r="2436" ht="15.75" customHeight="1">
      <c r="A2436" s="1">
        <v>45390.0</v>
      </c>
      <c r="B2436" s="2" t="s">
        <v>2370</v>
      </c>
      <c r="C2436" s="2" t="s">
        <v>65</v>
      </c>
      <c r="D2436" s="1">
        <v>32008.0</v>
      </c>
      <c r="E2436" s="2" t="s">
        <v>37</v>
      </c>
      <c r="F2436" s="2">
        <v>500.0</v>
      </c>
      <c r="G2436" s="2" t="s">
        <v>38</v>
      </c>
      <c r="H2436" s="2" t="s">
        <v>34</v>
      </c>
      <c r="I2436" s="2" t="s">
        <v>30</v>
      </c>
      <c r="J2436" s="2" t="str">
        <f t="array" ref="J2436">XLOOKUP('Transaction Data'!$G2436,Product_Code,Biscuit_Brand)</f>
        <v>Ginger Snaps</v>
      </c>
      <c r="K2436" s="2">
        <f t="array" ref="K2436">XLOOKUP('Transaction Data'!$G2436,Product_Code,Cost)</f>
        <v>14</v>
      </c>
      <c r="L2436" s="2">
        <f t="array" ref="L2436">XLOOKUP('Transaction Data'!$G2436,Product_Code,Unit_Price)</f>
        <v>28</v>
      </c>
      <c r="M2436" s="3">
        <f>'Transaction Data'!$F2436*'Transaction Data'!$K2436</f>
        <v>7000</v>
      </c>
      <c r="N2436" s="3">
        <f>'Transaction Data'!$F2436*'Transaction Data'!$L2436</f>
        <v>14000</v>
      </c>
      <c r="O2436" s="3">
        <f>'Transaction Data'!$N2436-'Transaction Data'!$M2436</f>
        <v>7000</v>
      </c>
      <c r="P2436" s="2">
        <f>DATEDIF('Transaction Data'!$D2436,'Transaction Data'!$A2436,"y")</f>
        <v>36</v>
      </c>
      <c r="Q2436" s="2" t="str">
        <f>FLOOR('Transaction Data'!$P2436,15)&amp;"-"&amp;FLOOR('Transaction Data'!$P2436,15)+14</f>
        <v>30-44</v>
      </c>
      <c r="R2436" s="2" t="str">
        <f>IF('Transaction Data'!$L2436&lt;=10,"Less Expensive","Expensive")</f>
        <v>Expensive</v>
      </c>
      <c r="S2436" s="4">
        <f>WEEKDAY('Transaction Data'!$A2436)</f>
        <v>2</v>
      </c>
      <c r="T2436" s="2" t="str">
        <f>IF(WEEKDAY('Transaction Data'!$A2436,2)&lt;6,"Weekday","Weekend")</f>
        <v>Weekday</v>
      </c>
    </row>
    <row r="2437" ht="15.75" customHeight="1">
      <c r="A2437" s="1">
        <v>45412.0</v>
      </c>
      <c r="B2437" s="2" t="s">
        <v>2371</v>
      </c>
      <c r="C2437" s="2" t="s">
        <v>21</v>
      </c>
      <c r="D2437" s="1">
        <v>28339.0</v>
      </c>
      <c r="E2437" s="2" t="s">
        <v>63</v>
      </c>
      <c r="F2437" s="2">
        <v>229.0</v>
      </c>
      <c r="G2437" s="2" t="s">
        <v>48</v>
      </c>
      <c r="H2437" s="2" t="s">
        <v>24</v>
      </c>
      <c r="I2437" s="2" t="s">
        <v>25</v>
      </c>
      <c r="J2437" s="2" t="str">
        <f t="array" ref="J2437">XLOOKUP('Transaction Data'!$G2437,Product_Code,Biscuit_Brand)</f>
        <v>Lemon Crisps</v>
      </c>
      <c r="K2437" s="2">
        <f t="array" ref="K2437">XLOOKUP('Transaction Data'!$G2437,Product_Code,Cost)</f>
        <v>7</v>
      </c>
      <c r="L2437" s="2">
        <f t="array" ref="L2437">XLOOKUP('Transaction Data'!$G2437,Product_Code,Unit_Price)</f>
        <v>9</v>
      </c>
      <c r="M2437" s="3">
        <f>'Transaction Data'!$F2437*'Transaction Data'!$K2437</f>
        <v>1603</v>
      </c>
      <c r="N2437" s="3">
        <f>'Transaction Data'!$F2437*'Transaction Data'!$L2437</f>
        <v>2061</v>
      </c>
      <c r="O2437" s="3">
        <f>'Transaction Data'!$N2437-'Transaction Data'!$M2437</f>
        <v>458</v>
      </c>
      <c r="P2437" s="2">
        <f>DATEDIF('Transaction Data'!$D2437,'Transaction Data'!$A2437,"y")</f>
        <v>46</v>
      </c>
      <c r="Q2437" s="2" t="str">
        <f>FLOOR('Transaction Data'!$P2437,15)&amp;"-"&amp;FLOOR('Transaction Data'!$P2437,15)+14</f>
        <v>45-59</v>
      </c>
      <c r="R2437" s="2" t="str">
        <f>IF('Transaction Data'!$L2437&lt;=10,"Less Expensive","Expensive")</f>
        <v>Less Expensive</v>
      </c>
      <c r="S2437" s="4">
        <f>WEEKDAY('Transaction Data'!$A2437)</f>
        <v>3</v>
      </c>
      <c r="T2437" s="2" t="str">
        <f>IF(WEEKDAY('Transaction Data'!$A2437,2)&lt;6,"Weekday","Weekend")</f>
        <v>Weekday</v>
      </c>
    </row>
    <row r="2438" ht="15.75" customHeight="1">
      <c r="A2438" s="1">
        <v>45463.0</v>
      </c>
      <c r="B2438" s="2" t="s">
        <v>2372</v>
      </c>
      <c r="C2438" s="2" t="s">
        <v>65</v>
      </c>
      <c r="D2438" s="1">
        <v>37267.0</v>
      </c>
      <c r="E2438" s="2" t="s">
        <v>63</v>
      </c>
      <c r="F2438" s="2">
        <v>453.0</v>
      </c>
      <c r="G2438" s="2" t="s">
        <v>57</v>
      </c>
      <c r="H2438" s="2" t="s">
        <v>42</v>
      </c>
      <c r="I2438" s="2" t="s">
        <v>25</v>
      </c>
      <c r="J2438" s="2" t="str">
        <f t="array" ref="J2438">XLOOKUP('Transaction Data'!$G2438,Product_Code,Biscuit_Brand)</f>
        <v>Oatmeal Cookies</v>
      </c>
      <c r="K2438" s="2">
        <f t="array" ref="K2438">XLOOKUP('Transaction Data'!$G2438,Product_Code,Cost)</f>
        <v>19</v>
      </c>
      <c r="L2438" s="2">
        <f t="array" ref="L2438">XLOOKUP('Transaction Data'!$G2438,Product_Code,Unit_Price)</f>
        <v>23</v>
      </c>
      <c r="M2438" s="3">
        <f>'Transaction Data'!$F2438*'Transaction Data'!$K2438</f>
        <v>8607</v>
      </c>
      <c r="N2438" s="3">
        <f>'Transaction Data'!$F2438*'Transaction Data'!$L2438</f>
        <v>10419</v>
      </c>
      <c r="O2438" s="3">
        <f>'Transaction Data'!$N2438-'Transaction Data'!$M2438</f>
        <v>1812</v>
      </c>
      <c r="P2438" s="2">
        <f>DATEDIF('Transaction Data'!$D2438,'Transaction Data'!$A2438,"y")</f>
        <v>22</v>
      </c>
      <c r="Q2438" s="2" t="str">
        <f>FLOOR('Transaction Data'!$P2438,15)&amp;"-"&amp;FLOOR('Transaction Data'!$P2438,15)+14</f>
        <v>15-29</v>
      </c>
      <c r="R2438" s="2" t="str">
        <f>IF('Transaction Data'!$L2438&lt;=10,"Less Expensive","Expensive")</f>
        <v>Expensive</v>
      </c>
      <c r="S2438" s="4">
        <f>WEEKDAY('Transaction Data'!$A2438)</f>
        <v>5</v>
      </c>
      <c r="T2438" s="2" t="str">
        <f>IF(WEEKDAY('Transaction Data'!$A2438,2)&lt;6,"Weekday","Weekend")</f>
        <v>Weekday</v>
      </c>
    </row>
    <row r="2439" ht="15.75" customHeight="1">
      <c r="A2439" s="1">
        <v>45296.0</v>
      </c>
      <c r="B2439" s="2" t="s">
        <v>1376</v>
      </c>
      <c r="C2439" s="2" t="s">
        <v>54</v>
      </c>
      <c r="D2439" s="1">
        <v>23967.0</v>
      </c>
      <c r="E2439" s="2" t="s">
        <v>27</v>
      </c>
      <c r="F2439" s="2">
        <v>233.0</v>
      </c>
      <c r="G2439" s="2" t="s">
        <v>55</v>
      </c>
      <c r="H2439" s="2" t="s">
        <v>45</v>
      </c>
      <c r="I2439" s="2" t="s">
        <v>30</v>
      </c>
      <c r="J2439" s="2" t="str">
        <f t="array" ref="J2439">XLOOKUP('Transaction Data'!$G2439,Product_Code,Biscuit_Brand)</f>
        <v>Vanilla Wafers</v>
      </c>
      <c r="K2439" s="2">
        <f t="array" ref="K2439">XLOOKUP('Transaction Data'!$G2439,Product_Code,Cost)</f>
        <v>18</v>
      </c>
      <c r="L2439" s="2">
        <f t="array" ref="L2439">XLOOKUP('Transaction Data'!$G2439,Product_Code,Unit_Price)</f>
        <v>36</v>
      </c>
      <c r="M2439" s="3">
        <f>'Transaction Data'!$F2439*'Transaction Data'!$K2439</f>
        <v>4194</v>
      </c>
      <c r="N2439" s="3">
        <f>'Transaction Data'!$F2439*'Transaction Data'!$L2439</f>
        <v>8388</v>
      </c>
      <c r="O2439" s="3">
        <f>'Transaction Data'!$N2439-'Transaction Data'!$M2439</f>
        <v>4194</v>
      </c>
      <c r="P2439" s="2">
        <f>DATEDIF('Transaction Data'!$D2439,'Transaction Data'!$A2439,"y")</f>
        <v>58</v>
      </c>
      <c r="Q2439" s="2" t="str">
        <f>FLOOR('Transaction Data'!$P2439,15)&amp;"-"&amp;FLOOR('Transaction Data'!$P2439,15)+14</f>
        <v>45-59</v>
      </c>
      <c r="R2439" s="2" t="str">
        <f>IF('Transaction Data'!$L2439&lt;=10,"Less Expensive","Expensive")</f>
        <v>Expensive</v>
      </c>
      <c r="S2439" s="4">
        <f>WEEKDAY('Transaction Data'!$A2439)</f>
        <v>6</v>
      </c>
      <c r="T2439" s="2" t="str">
        <f>IF(WEEKDAY('Transaction Data'!$A2439,2)&lt;6,"Weekday","Weekend")</f>
        <v>Weekday</v>
      </c>
    </row>
    <row r="2440" ht="15.75" customHeight="1">
      <c r="A2440" s="1">
        <v>45463.0</v>
      </c>
      <c r="B2440" s="2" t="s">
        <v>2373</v>
      </c>
      <c r="C2440" s="2" t="s">
        <v>47</v>
      </c>
      <c r="D2440" s="1">
        <v>30250.0</v>
      </c>
      <c r="E2440" s="2" t="s">
        <v>22</v>
      </c>
      <c r="F2440" s="2">
        <v>148.0</v>
      </c>
      <c r="G2440" s="2" t="s">
        <v>57</v>
      </c>
      <c r="H2440" s="2" t="s">
        <v>24</v>
      </c>
      <c r="I2440" s="2" t="s">
        <v>25</v>
      </c>
      <c r="J2440" s="2" t="str">
        <f t="array" ref="J2440">XLOOKUP('Transaction Data'!$G2440,Product_Code,Biscuit_Brand)</f>
        <v>Oatmeal Cookies</v>
      </c>
      <c r="K2440" s="2">
        <f t="array" ref="K2440">XLOOKUP('Transaction Data'!$G2440,Product_Code,Cost)</f>
        <v>19</v>
      </c>
      <c r="L2440" s="2">
        <f t="array" ref="L2440">XLOOKUP('Transaction Data'!$G2440,Product_Code,Unit_Price)</f>
        <v>23</v>
      </c>
      <c r="M2440" s="3">
        <f>'Transaction Data'!$F2440*'Transaction Data'!$K2440</f>
        <v>2812</v>
      </c>
      <c r="N2440" s="3">
        <f>'Transaction Data'!$F2440*'Transaction Data'!$L2440</f>
        <v>3404</v>
      </c>
      <c r="O2440" s="3">
        <f>'Transaction Data'!$N2440-'Transaction Data'!$M2440</f>
        <v>592</v>
      </c>
      <c r="P2440" s="2">
        <f>DATEDIF('Transaction Data'!$D2440,'Transaction Data'!$A2440,"y")</f>
        <v>41</v>
      </c>
      <c r="Q2440" s="2" t="str">
        <f>FLOOR('Transaction Data'!$P2440,15)&amp;"-"&amp;FLOOR('Transaction Data'!$P2440,15)+14</f>
        <v>30-44</v>
      </c>
      <c r="R2440" s="2" t="str">
        <f>IF('Transaction Data'!$L2440&lt;=10,"Less Expensive","Expensive")</f>
        <v>Expensive</v>
      </c>
      <c r="S2440" s="4">
        <f>WEEKDAY('Transaction Data'!$A2440)</f>
        <v>5</v>
      </c>
      <c r="T2440" s="2" t="str">
        <f>IF(WEEKDAY('Transaction Data'!$A2440,2)&lt;6,"Weekday","Weekend")</f>
        <v>Weekday</v>
      </c>
    </row>
    <row r="2441" ht="15.75" customHeight="1">
      <c r="A2441" s="1">
        <v>45426.0</v>
      </c>
      <c r="B2441" s="2" t="s">
        <v>2374</v>
      </c>
      <c r="C2441" s="2" t="s">
        <v>65</v>
      </c>
      <c r="D2441" s="1">
        <v>32344.0</v>
      </c>
      <c r="E2441" s="2" t="s">
        <v>37</v>
      </c>
      <c r="F2441" s="2">
        <v>368.0</v>
      </c>
      <c r="G2441" s="2" t="s">
        <v>28</v>
      </c>
      <c r="H2441" s="2" t="s">
        <v>29</v>
      </c>
      <c r="I2441" s="2" t="s">
        <v>25</v>
      </c>
      <c r="J2441" s="2" t="str">
        <f t="array" ref="J2441">XLOOKUP('Transaction Data'!$G2441,Product_Code,Biscuit_Brand)</f>
        <v>Shortbread</v>
      </c>
      <c r="K2441" s="2">
        <f t="array" ref="K2441">XLOOKUP('Transaction Data'!$G2441,Product_Code,Cost)</f>
        <v>10</v>
      </c>
      <c r="L2441" s="2">
        <f t="array" ref="L2441">XLOOKUP('Transaction Data'!$G2441,Product_Code,Unit_Price)</f>
        <v>45</v>
      </c>
      <c r="M2441" s="3">
        <f>'Transaction Data'!$F2441*'Transaction Data'!$K2441</f>
        <v>3680</v>
      </c>
      <c r="N2441" s="3">
        <f>'Transaction Data'!$F2441*'Transaction Data'!$L2441</f>
        <v>16560</v>
      </c>
      <c r="O2441" s="3">
        <f>'Transaction Data'!$N2441-'Transaction Data'!$M2441</f>
        <v>12880</v>
      </c>
      <c r="P2441" s="2">
        <f>DATEDIF('Transaction Data'!$D2441,'Transaction Data'!$A2441,"y")</f>
        <v>35</v>
      </c>
      <c r="Q2441" s="2" t="str">
        <f>FLOOR('Transaction Data'!$P2441,15)&amp;"-"&amp;FLOOR('Transaction Data'!$P2441,15)+14</f>
        <v>30-44</v>
      </c>
      <c r="R2441" s="2" t="str">
        <f>IF('Transaction Data'!$L2441&lt;=10,"Less Expensive","Expensive")</f>
        <v>Expensive</v>
      </c>
      <c r="S2441" s="4">
        <f>WEEKDAY('Transaction Data'!$A2441)</f>
        <v>3</v>
      </c>
      <c r="T2441" s="2" t="str">
        <f>IF(WEEKDAY('Transaction Data'!$A2441,2)&lt;6,"Weekday","Weekend")</f>
        <v>Weekday</v>
      </c>
    </row>
    <row r="2442" ht="15.75" customHeight="1">
      <c r="A2442" s="1">
        <v>45380.0</v>
      </c>
      <c r="B2442" s="2" t="s">
        <v>2375</v>
      </c>
      <c r="C2442" s="2" t="s">
        <v>65</v>
      </c>
      <c r="D2442" s="1">
        <v>27045.0</v>
      </c>
      <c r="E2442" s="2" t="s">
        <v>27</v>
      </c>
      <c r="F2442" s="2">
        <v>193.0</v>
      </c>
      <c r="G2442" s="2" t="s">
        <v>57</v>
      </c>
      <c r="H2442" s="2" t="s">
        <v>42</v>
      </c>
      <c r="I2442" s="2" t="s">
        <v>25</v>
      </c>
      <c r="J2442" s="2" t="str">
        <f t="array" ref="J2442">XLOOKUP('Transaction Data'!$G2442,Product_Code,Biscuit_Brand)</f>
        <v>Oatmeal Cookies</v>
      </c>
      <c r="K2442" s="2">
        <f t="array" ref="K2442">XLOOKUP('Transaction Data'!$G2442,Product_Code,Cost)</f>
        <v>19</v>
      </c>
      <c r="L2442" s="2">
        <f t="array" ref="L2442">XLOOKUP('Transaction Data'!$G2442,Product_Code,Unit_Price)</f>
        <v>23</v>
      </c>
      <c r="M2442" s="3">
        <f>'Transaction Data'!$F2442*'Transaction Data'!$K2442</f>
        <v>3667</v>
      </c>
      <c r="N2442" s="3">
        <f>'Transaction Data'!$F2442*'Transaction Data'!$L2442</f>
        <v>4439</v>
      </c>
      <c r="O2442" s="3">
        <f>'Transaction Data'!$N2442-'Transaction Data'!$M2442</f>
        <v>772</v>
      </c>
      <c r="P2442" s="2">
        <f>DATEDIF('Transaction Data'!$D2442,'Transaction Data'!$A2442,"y")</f>
        <v>50</v>
      </c>
      <c r="Q2442" s="2" t="str">
        <f>FLOOR('Transaction Data'!$P2442,15)&amp;"-"&amp;FLOOR('Transaction Data'!$P2442,15)+14</f>
        <v>45-59</v>
      </c>
      <c r="R2442" s="2" t="str">
        <f>IF('Transaction Data'!$L2442&lt;=10,"Less Expensive","Expensive")</f>
        <v>Expensive</v>
      </c>
      <c r="S2442" s="4">
        <f>WEEKDAY('Transaction Data'!$A2442)</f>
        <v>6</v>
      </c>
      <c r="T2442" s="2" t="str">
        <f>IF(WEEKDAY('Transaction Data'!$A2442,2)&lt;6,"Weekday","Weekend")</f>
        <v>Weekday</v>
      </c>
    </row>
    <row r="2443" ht="15.75" customHeight="1">
      <c r="A2443" s="1">
        <v>45465.0</v>
      </c>
      <c r="B2443" s="2" t="s">
        <v>2376</v>
      </c>
      <c r="C2443" s="2" t="s">
        <v>78</v>
      </c>
      <c r="D2443" s="1">
        <v>35542.0</v>
      </c>
      <c r="E2443" s="2" t="s">
        <v>37</v>
      </c>
      <c r="F2443" s="2">
        <v>405.0</v>
      </c>
      <c r="G2443" s="2" t="s">
        <v>61</v>
      </c>
      <c r="H2443" s="2" t="s">
        <v>45</v>
      </c>
      <c r="I2443" s="2" t="s">
        <v>25</v>
      </c>
      <c r="J2443" s="2" t="str">
        <f t="array" ref="J2443">XLOOKUP('Transaction Data'!$G2443,Product_Code,Biscuit_Brand)</f>
        <v>Choco Delight</v>
      </c>
      <c r="K2443" s="2">
        <f t="array" ref="K2443">XLOOKUP('Transaction Data'!$G2443,Product_Code,Cost)</f>
        <v>3</v>
      </c>
      <c r="L2443" s="2">
        <f t="array" ref="L2443">XLOOKUP('Transaction Data'!$G2443,Product_Code,Unit_Price)</f>
        <v>5</v>
      </c>
      <c r="M2443" s="3">
        <f>'Transaction Data'!$F2443*'Transaction Data'!$K2443</f>
        <v>1215</v>
      </c>
      <c r="N2443" s="3">
        <f>'Transaction Data'!$F2443*'Transaction Data'!$L2443</f>
        <v>2025</v>
      </c>
      <c r="O2443" s="3">
        <f>'Transaction Data'!$N2443-'Transaction Data'!$M2443</f>
        <v>810</v>
      </c>
      <c r="P2443" s="2">
        <f>DATEDIF('Transaction Data'!$D2443,'Transaction Data'!$A2443,"y")</f>
        <v>27</v>
      </c>
      <c r="Q2443" s="2" t="str">
        <f>FLOOR('Transaction Data'!$P2443,15)&amp;"-"&amp;FLOOR('Transaction Data'!$P2443,15)+14</f>
        <v>15-29</v>
      </c>
      <c r="R2443" s="2" t="str">
        <f>IF('Transaction Data'!$L2443&lt;=10,"Less Expensive","Expensive")</f>
        <v>Less Expensive</v>
      </c>
      <c r="S2443" s="4">
        <f>WEEKDAY('Transaction Data'!$A2443)</f>
        <v>7</v>
      </c>
      <c r="T2443" s="2" t="str">
        <f>IF(WEEKDAY('Transaction Data'!$A2443,2)&lt;6,"Weekday","Weekend")</f>
        <v>Weekend</v>
      </c>
    </row>
    <row r="2444" ht="15.75" customHeight="1">
      <c r="A2444" s="1">
        <v>45472.0</v>
      </c>
      <c r="B2444" s="2" t="s">
        <v>2377</v>
      </c>
      <c r="C2444" s="2" t="s">
        <v>69</v>
      </c>
      <c r="D2444" s="1">
        <v>32801.0</v>
      </c>
      <c r="E2444" s="2" t="s">
        <v>27</v>
      </c>
      <c r="F2444" s="2">
        <v>19.0</v>
      </c>
      <c r="G2444" s="2" t="s">
        <v>23</v>
      </c>
      <c r="H2444" s="2" t="s">
        <v>24</v>
      </c>
      <c r="I2444" s="2" t="s">
        <v>25</v>
      </c>
      <c r="J2444" s="2" t="str">
        <f t="array" ref="J2444">XLOOKUP('Transaction Data'!$G2444,Product_Code,Biscuit_Brand)</f>
        <v>Cinnamon Swirls</v>
      </c>
      <c r="K2444" s="2">
        <f t="array" ref="K2444">XLOOKUP('Transaction Data'!$G2444,Product_Code,Cost)</f>
        <v>10</v>
      </c>
      <c r="L2444" s="2">
        <f t="array" ref="L2444">XLOOKUP('Transaction Data'!$G2444,Product_Code,Unit_Price)</f>
        <v>14</v>
      </c>
      <c r="M2444" s="3">
        <f>'Transaction Data'!$F2444*'Transaction Data'!$K2444</f>
        <v>190</v>
      </c>
      <c r="N2444" s="3">
        <f>'Transaction Data'!$F2444*'Transaction Data'!$L2444</f>
        <v>266</v>
      </c>
      <c r="O2444" s="3">
        <f>'Transaction Data'!$N2444-'Transaction Data'!$M2444</f>
        <v>76</v>
      </c>
      <c r="P2444" s="2">
        <f>DATEDIF('Transaction Data'!$D2444,'Transaction Data'!$A2444,"y")</f>
        <v>34</v>
      </c>
      <c r="Q2444" s="2" t="str">
        <f>FLOOR('Transaction Data'!$P2444,15)&amp;"-"&amp;FLOOR('Transaction Data'!$P2444,15)+14</f>
        <v>30-44</v>
      </c>
      <c r="R2444" s="2" t="str">
        <f>IF('Transaction Data'!$L2444&lt;=10,"Less Expensive","Expensive")</f>
        <v>Expensive</v>
      </c>
      <c r="S2444" s="4">
        <f>WEEKDAY('Transaction Data'!$A2444)</f>
        <v>7</v>
      </c>
      <c r="T2444" s="2" t="str">
        <f>IF(WEEKDAY('Transaction Data'!$A2444,2)&lt;6,"Weekday","Weekend")</f>
        <v>Weekend</v>
      </c>
    </row>
    <row r="2445" ht="15.75" customHeight="1">
      <c r="A2445" s="1">
        <v>45353.0</v>
      </c>
      <c r="B2445" s="2" t="s">
        <v>2378</v>
      </c>
      <c r="C2445" s="2" t="s">
        <v>21</v>
      </c>
      <c r="D2445" s="1">
        <v>32844.0</v>
      </c>
      <c r="E2445" s="2" t="s">
        <v>37</v>
      </c>
      <c r="F2445" s="2">
        <v>87.0</v>
      </c>
      <c r="G2445" s="2" t="s">
        <v>55</v>
      </c>
      <c r="H2445" s="2" t="s">
        <v>29</v>
      </c>
      <c r="I2445" s="2" t="s">
        <v>25</v>
      </c>
      <c r="J2445" s="2" t="str">
        <f t="array" ref="J2445">XLOOKUP('Transaction Data'!$G2445,Product_Code,Biscuit_Brand)</f>
        <v>Vanilla Wafers</v>
      </c>
      <c r="K2445" s="2">
        <f t="array" ref="K2445">XLOOKUP('Transaction Data'!$G2445,Product_Code,Cost)</f>
        <v>18</v>
      </c>
      <c r="L2445" s="2">
        <f t="array" ref="L2445">XLOOKUP('Transaction Data'!$G2445,Product_Code,Unit_Price)</f>
        <v>36</v>
      </c>
      <c r="M2445" s="3">
        <f>'Transaction Data'!$F2445*'Transaction Data'!$K2445</f>
        <v>1566</v>
      </c>
      <c r="N2445" s="3">
        <f>'Transaction Data'!$F2445*'Transaction Data'!$L2445</f>
        <v>3132</v>
      </c>
      <c r="O2445" s="3">
        <f>'Transaction Data'!$N2445-'Transaction Data'!$M2445</f>
        <v>1566</v>
      </c>
      <c r="P2445" s="2">
        <f>DATEDIF('Transaction Data'!$D2445,'Transaction Data'!$A2445,"y")</f>
        <v>34</v>
      </c>
      <c r="Q2445" s="2" t="str">
        <f>FLOOR('Transaction Data'!$P2445,15)&amp;"-"&amp;FLOOR('Transaction Data'!$P2445,15)+14</f>
        <v>30-44</v>
      </c>
      <c r="R2445" s="2" t="str">
        <f>IF('Transaction Data'!$L2445&lt;=10,"Less Expensive","Expensive")</f>
        <v>Expensive</v>
      </c>
      <c r="S2445" s="4">
        <f>WEEKDAY('Transaction Data'!$A2445)</f>
        <v>7</v>
      </c>
      <c r="T2445" s="2" t="str">
        <f>IF(WEEKDAY('Transaction Data'!$A2445,2)&lt;6,"Weekday","Weekend")</f>
        <v>Weekend</v>
      </c>
    </row>
    <row r="2446" ht="15.75" customHeight="1">
      <c r="A2446" s="1">
        <v>45461.0</v>
      </c>
      <c r="B2446" s="2" t="s">
        <v>2379</v>
      </c>
      <c r="C2446" s="2" t="s">
        <v>32</v>
      </c>
      <c r="D2446" s="1">
        <v>16038.0</v>
      </c>
      <c r="E2446" s="2" t="s">
        <v>63</v>
      </c>
      <c r="F2446" s="2">
        <v>329.0</v>
      </c>
      <c r="G2446" s="2" t="s">
        <v>48</v>
      </c>
      <c r="H2446" s="2" t="s">
        <v>29</v>
      </c>
      <c r="I2446" s="2" t="s">
        <v>25</v>
      </c>
      <c r="J2446" s="2" t="str">
        <f t="array" ref="J2446">XLOOKUP('Transaction Data'!$G2446,Product_Code,Biscuit_Brand)</f>
        <v>Lemon Crisps</v>
      </c>
      <c r="K2446" s="2">
        <f t="array" ref="K2446">XLOOKUP('Transaction Data'!$G2446,Product_Code,Cost)</f>
        <v>7</v>
      </c>
      <c r="L2446" s="2">
        <f t="array" ref="L2446">XLOOKUP('Transaction Data'!$G2446,Product_Code,Unit_Price)</f>
        <v>9</v>
      </c>
      <c r="M2446" s="3">
        <f>'Transaction Data'!$F2446*'Transaction Data'!$K2446</f>
        <v>2303</v>
      </c>
      <c r="N2446" s="3">
        <f>'Transaction Data'!$F2446*'Transaction Data'!$L2446</f>
        <v>2961</v>
      </c>
      <c r="O2446" s="3">
        <f>'Transaction Data'!$N2446-'Transaction Data'!$M2446</f>
        <v>658</v>
      </c>
      <c r="P2446" s="2">
        <f>DATEDIF('Transaction Data'!$D2446,'Transaction Data'!$A2446,"y")</f>
        <v>80</v>
      </c>
      <c r="Q2446" s="2" t="str">
        <f>FLOOR('Transaction Data'!$P2446,15)&amp;"-"&amp;FLOOR('Transaction Data'!$P2446,15)+14</f>
        <v>75-89</v>
      </c>
      <c r="R2446" s="2" t="str">
        <f>IF('Transaction Data'!$L2446&lt;=10,"Less Expensive","Expensive")</f>
        <v>Less Expensive</v>
      </c>
      <c r="S2446" s="4">
        <f>WEEKDAY('Transaction Data'!$A2446)</f>
        <v>3</v>
      </c>
      <c r="T2446" s="2" t="str">
        <f>IF(WEEKDAY('Transaction Data'!$A2446,2)&lt;6,"Weekday","Weekend")</f>
        <v>Weekday</v>
      </c>
    </row>
    <row r="2447" ht="15.75" customHeight="1">
      <c r="A2447" s="1">
        <v>45330.0</v>
      </c>
      <c r="B2447" s="2" t="s">
        <v>2380</v>
      </c>
      <c r="C2447" s="2" t="s">
        <v>51</v>
      </c>
      <c r="D2447" s="1">
        <v>38112.0</v>
      </c>
      <c r="E2447" s="2" t="s">
        <v>22</v>
      </c>
      <c r="F2447" s="2">
        <v>229.0</v>
      </c>
      <c r="G2447" s="2" t="s">
        <v>60</v>
      </c>
      <c r="H2447" s="2" t="s">
        <v>34</v>
      </c>
      <c r="I2447" s="2" t="s">
        <v>25</v>
      </c>
      <c r="J2447" s="2" t="str">
        <f t="array" ref="J2447">XLOOKUP('Transaction Data'!$G2447,Product_Code,Biscuit_Brand)</f>
        <v>Peanut Butter Bites</v>
      </c>
      <c r="K2447" s="2">
        <f t="array" ref="K2447">XLOOKUP('Transaction Data'!$G2447,Product_Code,Cost)</f>
        <v>5</v>
      </c>
      <c r="L2447" s="2">
        <f t="array" ref="L2447">XLOOKUP('Transaction Data'!$G2447,Product_Code,Unit_Price)</f>
        <v>7</v>
      </c>
      <c r="M2447" s="3">
        <f>'Transaction Data'!$F2447*'Transaction Data'!$K2447</f>
        <v>1145</v>
      </c>
      <c r="N2447" s="3">
        <f>'Transaction Data'!$F2447*'Transaction Data'!$L2447</f>
        <v>1603</v>
      </c>
      <c r="O2447" s="3">
        <f>'Transaction Data'!$N2447-'Transaction Data'!$M2447</f>
        <v>458</v>
      </c>
      <c r="P2447" s="2">
        <f>DATEDIF('Transaction Data'!$D2447,'Transaction Data'!$A2447,"y")</f>
        <v>19</v>
      </c>
      <c r="Q2447" s="2" t="str">
        <f>FLOOR('Transaction Data'!$P2447,15)&amp;"-"&amp;FLOOR('Transaction Data'!$P2447,15)+14</f>
        <v>15-29</v>
      </c>
      <c r="R2447" s="2" t="str">
        <f>IF('Transaction Data'!$L2447&lt;=10,"Less Expensive","Expensive")</f>
        <v>Less Expensive</v>
      </c>
      <c r="S2447" s="4">
        <f>WEEKDAY('Transaction Data'!$A2447)</f>
        <v>5</v>
      </c>
      <c r="T2447" s="2" t="str">
        <f>IF(WEEKDAY('Transaction Data'!$A2447,2)&lt;6,"Weekday","Weekend")</f>
        <v>Weekday</v>
      </c>
    </row>
    <row r="2448" ht="15.75" customHeight="1">
      <c r="A2448" s="1">
        <v>45504.0</v>
      </c>
      <c r="B2448" s="2" t="s">
        <v>2381</v>
      </c>
      <c r="C2448" s="2" t="s">
        <v>72</v>
      </c>
      <c r="D2448" s="1">
        <v>28094.0</v>
      </c>
      <c r="E2448" s="2" t="s">
        <v>37</v>
      </c>
      <c r="F2448" s="2">
        <v>243.0</v>
      </c>
      <c r="G2448" s="2" t="s">
        <v>28</v>
      </c>
      <c r="H2448" s="2" t="s">
        <v>24</v>
      </c>
      <c r="I2448" s="2" t="s">
        <v>30</v>
      </c>
      <c r="J2448" s="2" t="str">
        <f t="array" ref="J2448">XLOOKUP('Transaction Data'!$G2448,Product_Code,Biscuit_Brand)</f>
        <v>Shortbread</v>
      </c>
      <c r="K2448" s="2">
        <f t="array" ref="K2448">XLOOKUP('Transaction Data'!$G2448,Product_Code,Cost)</f>
        <v>10</v>
      </c>
      <c r="L2448" s="2">
        <f t="array" ref="L2448">XLOOKUP('Transaction Data'!$G2448,Product_Code,Unit_Price)</f>
        <v>45</v>
      </c>
      <c r="M2448" s="3">
        <f>'Transaction Data'!$F2448*'Transaction Data'!$K2448</f>
        <v>2430</v>
      </c>
      <c r="N2448" s="3">
        <f>'Transaction Data'!$F2448*'Transaction Data'!$L2448</f>
        <v>10935</v>
      </c>
      <c r="O2448" s="3">
        <f>'Transaction Data'!$N2448-'Transaction Data'!$M2448</f>
        <v>8505</v>
      </c>
      <c r="P2448" s="2">
        <f>DATEDIF('Transaction Data'!$D2448,'Transaction Data'!$A2448,"y")</f>
        <v>47</v>
      </c>
      <c r="Q2448" s="2" t="str">
        <f>FLOOR('Transaction Data'!$P2448,15)&amp;"-"&amp;FLOOR('Transaction Data'!$P2448,15)+14</f>
        <v>45-59</v>
      </c>
      <c r="R2448" s="2" t="str">
        <f>IF('Transaction Data'!$L2448&lt;=10,"Less Expensive","Expensive")</f>
        <v>Expensive</v>
      </c>
      <c r="S2448" s="4">
        <f>WEEKDAY('Transaction Data'!$A2448)</f>
        <v>4</v>
      </c>
      <c r="T2448" s="2" t="str">
        <f>IF(WEEKDAY('Transaction Data'!$A2448,2)&lt;6,"Weekday","Weekend")</f>
        <v>Weekday</v>
      </c>
    </row>
    <row r="2449" ht="15.75" customHeight="1">
      <c r="A2449" s="1">
        <v>45454.0</v>
      </c>
      <c r="B2449" s="2" t="s">
        <v>2382</v>
      </c>
      <c r="C2449" s="2" t="s">
        <v>32</v>
      </c>
      <c r="D2449" s="1">
        <v>17071.0</v>
      </c>
      <c r="E2449" s="2" t="s">
        <v>37</v>
      </c>
      <c r="F2449" s="2">
        <v>256.0</v>
      </c>
      <c r="G2449" s="2" t="s">
        <v>44</v>
      </c>
      <c r="H2449" s="2" t="s">
        <v>42</v>
      </c>
      <c r="I2449" s="2" t="s">
        <v>25</v>
      </c>
      <c r="J2449" s="2" t="str">
        <f t="array" ref="J2449">XLOOKUP('Transaction Data'!$G2449,Product_Code,Biscuit_Brand)</f>
        <v>Butter Crunch</v>
      </c>
      <c r="K2449" s="2">
        <f t="array" ref="K2449">XLOOKUP('Transaction Data'!$G2449,Product_Code,Cost)</f>
        <v>10</v>
      </c>
      <c r="L2449" s="2">
        <f t="array" ref="L2449">XLOOKUP('Transaction Data'!$G2449,Product_Code,Unit_Price)</f>
        <v>11</v>
      </c>
      <c r="M2449" s="3">
        <f>'Transaction Data'!$F2449*'Transaction Data'!$K2449</f>
        <v>2560</v>
      </c>
      <c r="N2449" s="3">
        <f>'Transaction Data'!$F2449*'Transaction Data'!$L2449</f>
        <v>2816</v>
      </c>
      <c r="O2449" s="3">
        <f>'Transaction Data'!$N2449-'Transaction Data'!$M2449</f>
        <v>256</v>
      </c>
      <c r="P2449" s="2">
        <f>DATEDIF('Transaction Data'!$D2449,'Transaction Data'!$A2449,"y")</f>
        <v>77</v>
      </c>
      <c r="Q2449" s="2" t="str">
        <f>FLOOR('Transaction Data'!$P2449,15)&amp;"-"&amp;FLOOR('Transaction Data'!$P2449,15)+14</f>
        <v>75-89</v>
      </c>
      <c r="R2449" s="2" t="str">
        <f>IF('Transaction Data'!$L2449&lt;=10,"Less Expensive","Expensive")</f>
        <v>Expensive</v>
      </c>
      <c r="S2449" s="4">
        <f>WEEKDAY('Transaction Data'!$A2449)</f>
        <v>3</v>
      </c>
      <c r="T2449" s="2" t="str">
        <f>IF(WEEKDAY('Transaction Data'!$A2449,2)&lt;6,"Weekday","Weekend")</f>
        <v>Weekday</v>
      </c>
    </row>
    <row r="2450" ht="15.75" customHeight="1">
      <c r="A2450" s="1">
        <v>45503.0</v>
      </c>
      <c r="B2450" s="2" t="s">
        <v>2383</v>
      </c>
      <c r="C2450" s="2" t="s">
        <v>54</v>
      </c>
      <c r="D2450" s="1">
        <v>31903.0</v>
      </c>
      <c r="E2450" s="2" t="s">
        <v>27</v>
      </c>
      <c r="F2450" s="2">
        <v>382.0</v>
      </c>
      <c r="G2450" s="2" t="s">
        <v>60</v>
      </c>
      <c r="H2450" s="2" t="s">
        <v>45</v>
      </c>
      <c r="I2450" s="2" t="s">
        <v>25</v>
      </c>
      <c r="J2450" s="2" t="str">
        <f t="array" ref="J2450">XLOOKUP('Transaction Data'!$G2450,Product_Code,Biscuit_Brand)</f>
        <v>Peanut Butter Bites</v>
      </c>
      <c r="K2450" s="2">
        <f t="array" ref="K2450">XLOOKUP('Transaction Data'!$G2450,Product_Code,Cost)</f>
        <v>5</v>
      </c>
      <c r="L2450" s="2">
        <f t="array" ref="L2450">XLOOKUP('Transaction Data'!$G2450,Product_Code,Unit_Price)</f>
        <v>7</v>
      </c>
      <c r="M2450" s="3">
        <f>'Transaction Data'!$F2450*'Transaction Data'!$K2450</f>
        <v>1910</v>
      </c>
      <c r="N2450" s="3">
        <f>'Transaction Data'!$F2450*'Transaction Data'!$L2450</f>
        <v>2674</v>
      </c>
      <c r="O2450" s="3">
        <f>'Transaction Data'!$N2450-'Transaction Data'!$M2450</f>
        <v>764</v>
      </c>
      <c r="P2450" s="2">
        <f>DATEDIF('Transaction Data'!$D2450,'Transaction Data'!$A2450,"y")</f>
        <v>37</v>
      </c>
      <c r="Q2450" s="2" t="str">
        <f>FLOOR('Transaction Data'!$P2450,15)&amp;"-"&amp;FLOOR('Transaction Data'!$P2450,15)+14</f>
        <v>30-44</v>
      </c>
      <c r="R2450" s="2" t="str">
        <f>IF('Transaction Data'!$L2450&lt;=10,"Less Expensive","Expensive")</f>
        <v>Less Expensive</v>
      </c>
      <c r="S2450" s="4">
        <f>WEEKDAY('Transaction Data'!$A2450)</f>
        <v>3</v>
      </c>
      <c r="T2450" s="2" t="str">
        <f>IF(WEEKDAY('Transaction Data'!$A2450,2)&lt;6,"Weekday","Weekend")</f>
        <v>Weekday</v>
      </c>
    </row>
    <row r="2451" ht="15.75" customHeight="1">
      <c r="A2451" s="1">
        <v>45359.0</v>
      </c>
      <c r="B2451" s="2" t="s">
        <v>2384</v>
      </c>
      <c r="C2451" s="2" t="s">
        <v>47</v>
      </c>
      <c r="D2451" s="1">
        <v>16842.0</v>
      </c>
      <c r="E2451" s="2" t="s">
        <v>22</v>
      </c>
      <c r="F2451" s="2">
        <v>86.0</v>
      </c>
      <c r="G2451" s="2" t="s">
        <v>28</v>
      </c>
      <c r="H2451" s="2" t="s">
        <v>24</v>
      </c>
      <c r="I2451" s="2" t="s">
        <v>30</v>
      </c>
      <c r="J2451" s="2" t="str">
        <f t="array" ref="J2451">XLOOKUP('Transaction Data'!$G2451,Product_Code,Biscuit_Brand)</f>
        <v>Shortbread</v>
      </c>
      <c r="K2451" s="2">
        <f t="array" ref="K2451">XLOOKUP('Transaction Data'!$G2451,Product_Code,Cost)</f>
        <v>10</v>
      </c>
      <c r="L2451" s="2">
        <f t="array" ref="L2451">XLOOKUP('Transaction Data'!$G2451,Product_Code,Unit_Price)</f>
        <v>45</v>
      </c>
      <c r="M2451" s="3">
        <f>'Transaction Data'!$F2451*'Transaction Data'!$K2451</f>
        <v>860</v>
      </c>
      <c r="N2451" s="3">
        <f>'Transaction Data'!$F2451*'Transaction Data'!$L2451</f>
        <v>3870</v>
      </c>
      <c r="O2451" s="3">
        <f>'Transaction Data'!$N2451-'Transaction Data'!$M2451</f>
        <v>3010</v>
      </c>
      <c r="P2451" s="2">
        <f>DATEDIF('Transaction Data'!$D2451,'Transaction Data'!$A2451,"y")</f>
        <v>78</v>
      </c>
      <c r="Q2451" s="2" t="str">
        <f>FLOOR('Transaction Data'!$P2451,15)&amp;"-"&amp;FLOOR('Transaction Data'!$P2451,15)+14</f>
        <v>75-89</v>
      </c>
      <c r="R2451" s="2" t="str">
        <f>IF('Transaction Data'!$L2451&lt;=10,"Less Expensive","Expensive")</f>
        <v>Expensive</v>
      </c>
      <c r="S2451" s="4">
        <f>WEEKDAY('Transaction Data'!$A2451)</f>
        <v>6</v>
      </c>
      <c r="T2451" s="2" t="str">
        <f>IF(WEEKDAY('Transaction Data'!$A2451,2)&lt;6,"Weekday","Weekend")</f>
        <v>Weekday</v>
      </c>
    </row>
    <row r="2452" ht="15.75" customHeight="1">
      <c r="A2452" s="1">
        <v>45466.0</v>
      </c>
      <c r="B2452" s="2" t="s">
        <v>2385</v>
      </c>
      <c r="C2452" s="2" t="s">
        <v>47</v>
      </c>
      <c r="D2452" s="1">
        <v>28174.0</v>
      </c>
      <c r="E2452" s="2" t="s">
        <v>27</v>
      </c>
      <c r="F2452" s="2">
        <v>394.0</v>
      </c>
      <c r="G2452" s="2" t="s">
        <v>61</v>
      </c>
      <c r="H2452" s="2" t="s">
        <v>29</v>
      </c>
      <c r="I2452" s="2" t="s">
        <v>25</v>
      </c>
      <c r="J2452" s="2" t="str">
        <f t="array" ref="J2452">XLOOKUP('Transaction Data'!$G2452,Product_Code,Biscuit_Brand)</f>
        <v>Choco Delight</v>
      </c>
      <c r="K2452" s="2">
        <f t="array" ref="K2452">XLOOKUP('Transaction Data'!$G2452,Product_Code,Cost)</f>
        <v>3</v>
      </c>
      <c r="L2452" s="2">
        <f t="array" ref="L2452">XLOOKUP('Transaction Data'!$G2452,Product_Code,Unit_Price)</f>
        <v>5</v>
      </c>
      <c r="M2452" s="3">
        <f>'Transaction Data'!$F2452*'Transaction Data'!$K2452</f>
        <v>1182</v>
      </c>
      <c r="N2452" s="3">
        <f>'Transaction Data'!$F2452*'Transaction Data'!$L2452</f>
        <v>1970</v>
      </c>
      <c r="O2452" s="3">
        <f>'Transaction Data'!$N2452-'Transaction Data'!$M2452</f>
        <v>788</v>
      </c>
      <c r="P2452" s="2">
        <f>DATEDIF('Transaction Data'!$D2452,'Transaction Data'!$A2452,"y")</f>
        <v>47</v>
      </c>
      <c r="Q2452" s="2" t="str">
        <f>FLOOR('Transaction Data'!$P2452,15)&amp;"-"&amp;FLOOR('Transaction Data'!$P2452,15)+14</f>
        <v>45-59</v>
      </c>
      <c r="R2452" s="2" t="str">
        <f>IF('Transaction Data'!$L2452&lt;=10,"Less Expensive","Expensive")</f>
        <v>Less Expensive</v>
      </c>
      <c r="S2452" s="4">
        <f>WEEKDAY('Transaction Data'!$A2452)</f>
        <v>1</v>
      </c>
      <c r="T2452" s="2" t="str">
        <f>IF(WEEKDAY('Transaction Data'!$A2452,2)&lt;6,"Weekday","Weekend")</f>
        <v>Weekend</v>
      </c>
    </row>
    <row r="2453" ht="15.75" customHeight="1">
      <c r="A2453" s="1">
        <v>45373.0</v>
      </c>
      <c r="B2453" s="2" t="s">
        <v>2386</v>
      </c>
      <c r="C2453" s="2" t="s">
        <v>51</v>
      </c>
      <c r="D2453" s="1">
        <v>38189.0</v>
      </c>
      <c r="E2453" s="2" t="s">
        <v>22</v>
      </c>
      <c r="F2453" s="2">
        <v>159.0</v>
      </c>
      <c r="G2453" s="2" t="s">
        <v>33</v>
      </c>
      <c r="H2453" s="2" t="s">
        <v>42</v>
      </c>
      <c r="I2453" s="2" t="s">
        <v>25</v>
      </c>
      <c r="J2453" s="2" t="str">
        <f t="array" ref="J2453">XLOOKUP('Transaction Data'!$G2453,Product_Code,Biscuit_Brand)</f>
        <v>Caramel Biscuits</v>
      </c>
      <c r="K2453" s="2">
        <f t="array" ref="K2453">XLOOKUP('Transaction Data'!$G2453,Product_Code,Cost)</f>
        <v>18</v>
      </c>
      <c r="L2453" s="2">
        <f t="array" ref="L2453">XLOOKUP('Transaction Data'!$G2453,Product_Code,Unit_Price)</f>
        <v>22</v>
      </c>
      <c r="M2453" s="3">
        <f>'Transaction Data'!$F2453*'Transaction Data'!$K2453</f>
        <v>2862</v>
      </c>
      <c r="N2453" s="3">
        <f>'Transaction Data'!$F2453*'Transaction Data'!$L2453</f>
        <v>3498</v>
      </c>
      <c r="O2453" s="3">
        <f>'Transaction Data'!$N2453-'Transaction Data'!$M2453</f>
        <v>636</v>
      </c>
      <c r="P2453" s="2">
        <f>DATEDIF('Transaction Data'!$D2453,'Transaction Data'!$A2453,"y")</f>
        <v>19</v>
      </c>
      <c r="Q2453" s="2" t="str">
        <f>FLOOR('Transaction Data'!$P2453,15)&amp;"-"&amp;FLOOR('Transaction Data'!$P2453,15)+14</f>
        <v>15-29</v>
      </c>
      <c r="R2453" s="2" t="str">
        <f>IF('Transaction Data'!$L2453&lt;=10,"Less Expensive","Expensive")</f>
        <v>Expensive</v>
      </c>
      <c r="S2453" s="4">
        <f>WEEKDAY('Transaction Data'!$A2453)</f>
        <v>6</v>
      </c>
      <c r="T2453" s="2" t="str">
        <f>IF(WEEKDAY('Transaction Data'!$A2453,2)&lt;6,"Weekday","Weekend")</f>
        <v>Weekday</v>
      </c>
    </row>
    <row r="2454" ht="15.75" customHeight="1">
      <c r="A2454" s="1">
        <v>45346.0</v>
      </c>
      <c r="B2454" s="2" t="s">
        <v>2387</v>
      </c>
      <c r="C2454" s="2" t="s">
        <v>21</v>
      </c>
      <c r="D2454" s="1">
        <v>33008.0</v>
      </c>
      <c r="E2454" s="2" t="s">
        <v>63</v>
      </c>
      <c r="F2454" s="2">
        <v>140.0</v>
      </c>
      <c r="G2454" s="2" t="s">
        <v>55</v>
      </c>
      <c r="H2454" s="2" t="s">
        <v>45</v>
      </c>
      <c r="I2454" s="2" t="s">
        <v>25</v>
      </c>
      <c r="J2454" s="2" t="str">
        <f t="array" ref="J2454">XLOOKUP('Transaction Data'!$G2454,Product_Code,Biscuit_Brand)</f>
        <v>Vanilla Wafers</v>
      </c>
      <c r="K2454" s="2">
        <f t="array" ref="K2454">XLOOKUP('Transaction Data'!$G2454,Product_Code,Cost)</f>
        <v>18</v>
      </c>
      <c r="L2454" s="2">
        <f t="array" ref="L2454">XLOOKUP('Transaction Data'!$G2454,Product_Code,Unit_Price)</f>
        <v>36</v>
      </c>
      <c r="M2454" s="3">
        <f>'Transaction Data'!$F2454*'Transaction Data'!$K2454</f>
        <v>2520</v>
      </c>
      <c r="N2454" s="3">
        <f>'Transaction Data'!$F2454*'Transaction Data'!$L2454</f>
        <v>5040</v>
      </c>
      <c r="O2454" s="3">
        <f>'Transaction Data'!$N2454-'Transaction Data'!$M2454</f>
        <v>2520</v>
      </c>
      <c r="P2454" s="2">
        <f>DATEDIF('Transaction Data'!$D2454,'Transaction Data'!$A2454,"y")</f>
        <v>33</v>
      </c>
      <c r="Q2454" s="2" t="str">
        <f>FLOOR('Transaction Data'!$P2454,15)&amp;"-"&amp;FLOOR('Transaction Data'!$P2454,15)+14</f>
        <v>30-44</v>
      </c>
      <c r="R2454" s="2" t="str">
        <f>IF('Transaction Data'!$L2454&lt;=10,"Less Expensive","Expensive")</f>
        <v>Expensive</v>
      </c>
      <c r="S2454" s="4">
        <f>WEEKDAY('Transaction Data'!$A2454)</f>
        <v>7</v>
      </c>
      <c r="T2454" s="2" t="str">
        <f>IF(WEEKDAY('Transaction Data'!$A2454,2)&lt;6,"Weekday","Weekend")</f>
        <v>Weekend</v>
      </c>
    </row>
    <row r="2455" ht="15.75" customHeight="1">
      <c r="A2455" s="1">
        <v>45295.0</v>
      </c>
      <c r="B2455" s="2" t="s">
        <v>2388</v>
      </c>
      <c r="C2455" s="2" t="s">
        <v>21</v>
      </c>
      <c r="D2455" s="1">
        <v>17880.0</v>
      </c>
      <c r="E2455" s="2" t="s">
        <v>37</v>
      </c>
      <c r="F2455" s="2">
        <v>225.0</v>
      </c>
      <c r="G2455" s="2" t="s">
        <v>28</v>
      </c>
      <c r="H2455" s="2" t="s">
        <v>24</v>
      </c>
      <c r="I2455" s="2" t="s">
        <v>25</v>
      </c>
      <c r="J2455" s="2" t="str">
        <f t="array" ref="J2455">XLOOKUP('Transaction Data'!$G2455,Product_Code,Biscuit_Brand)</f>
        <v>Shortbread</v>
      </c>
      <c r="K2455" s="2">
        <f t="array" ref="K2455">XLOOKUP('Transaction Data'!$G2455,Product_Code,Cost)</f>
        <v>10</v>
      </c>
      <c r="L2455" s="2">
        <f t="array" ref="L2455">XLOOKUP('Transaction Data'!$G2455,Product_Code,Unit_Price)</f>
        <v>45</v>
      </c>
      <c r="M2455" s="3">
        <f>'Transaction Data'!$F2455*'Transaction Data'!$K2455</f>
        <v>2250</v>
      </c>
      <c r="N2455" s="3">
        <f>'Transaction Data'!$F2455*'Transaction Data'!$L2455</f>
        <v>10125</v>
      </c>
      <c r="O2455" s="3">
        <f>'Transaction Data'!$N2455-'Transaction Data'!$M2455</f>
        <v>7875</v>
      </c>
      <c r="P2455" s="2">
        <f>DATEDIF('Transaction Data'!$D2455,'Transaction Data'!$A2455,"y")</f>
        <v>75</v>
      </c>
      <c r="Q2455" s="2" t="str">
        <f>FLOOR('Transaction Data'!$P2455,15)&amp;"-"&amp;FLOOR('Transaction Data'!$P2455,15)+14</f>
        <v>75-89</v>
      </c>
      <c r="R2455" s="2" t="str">
        <f>IF('Transaction Data'!$L2455&lt;=10,"Less Expensive","Expensive")</f>
        <v>Expensive</v>
      </c>
      <c r="S2455" s="4">
        <f>WEEKDAY('Transaction Data'!$A2455)</f>
        <v>5</v>
      </c>
      <c r="T2455" s="2" t="str">
        <f>IF(WEEKDAY('Transaction Data'!$A2455,2)&lt;6,"Weekday","Weekend")</f>
        <v>Weekday</v>
      </c>
    </row>
    <row r="2456" ht="15.75" customHeight="1">
      <c r="A2456" s="1">
        <v>45303.0</v>
      </c>
      <c r="B2456" s="2" t="s">
        <v>2389</v>
      </c>
      <c r="C2456" s="2" t="s">
        <v>65</v>
      </c>
      <c r="D2456" s="1">
        <v>35532.0</v>
      </c>
      <c r="E2456" s="2" t="s">
        <v>37</v>
      </c>
      <c r="F2456" s="2">
        <v>287.0</v>
      </c>
      <c r="G2456" s="2" t="s">
        <v>57</v>
      </c>
      <c r="H2456" s="2" t="s">
        <v>29</v>
      </c>
      <c r="I2456" s="2" t="s">
        <v>25</v>
      </c>
      <c r="J2456" s="2" t="str">
        <f t="array" ref="J2456">XLOOKUP('Transaction Data'!$G2456,Product_Code,Biscuit_Brand)</f>
        <v>Oatmeal Cookies</v>
      </c>
      <c r="K2456" s="2">
        <f t="array" ref="K2456">XLOOKUP('Transaction Data'!$G2456,Product_Code,Cost)</f>
        <v>19</v>
      </c>
      <c r="L2456" s="2">
        <f t="array" ref="L2456">XLOOKUP('Transaction Data'!$G2456,Product_Code,Unit_Price)</f>
        <v>23</v>
      </c>
      <c r="M2456" s="3">
        <f>'Transaction Data'!$F2456*'Transaction Data'!$K2456</f>
        <v>5453</v>
      </c>
      <c r="N2456" s="3">
        <f>'Transaction Data'!$F2456*'Transaction Data'!$L2456</f>
        <v>6601</v>
      </c>
      <c r="O2456" s="3">
        <f>'Transaction Data'!$N2456-'Transaction Data'!$M2456</f>
        <v>1148</v>
      </c>
      <c r="P2456" s="2">
        <f>DATEDIF('Transaction Data'!$D2456,'Transaction Data'!$A2456,"y")</f>
        <v>26</v>
      </c>
      <c r="Q2456" s="2" t="str">
        <f>FLOOR('Transaction Data'!$P2456,15)&amp;"-"&amp;FLOOR('Transaction Data'!$P2456,15)+14</f>
        <v>15-29</v>
      </c>
      <c r="R2456" s="2" t="str">
        <f>IF('Transaction Data'!$L2456&lt;=10,"Less Expensive","Expensive")</f>
        <v>Expensive</v>
      </c>
      <c r="S2456" s="4">
        <f>WEEKDAY('Transaction Data'!$A2456)</f>
        <v>6</v>
      </c>
      <c r="T2456" s="2" t="str">
        <f>IF(WEEKDAY('Transaction Data'!$A2456,2)&lt;6,"Weekday","Weekend")</f>
        <v>Weekday</v>
      </c>
    </row>
    <row r="2457" ht="15.75" customHeight="1">
      <c r="A2457" s="1">
        <v>45425.0</v>
      </c>
      <c r="B2457" s="2" t="s">
        <v>2390</v>
      </c>
      <c r="C2457" s="2" t="s">
        <v>54</v>
      </c>
      <c r="D2457" s="1">
        <v>35613.0</v>
      </c>
      <c r="E2457" s="2" t="s">
        <v>27</v>
      </c>
      <c r="F2457" s="2">
        <v>464.0</v>
      </c>
      <c r="G2457" s="2" t="s">
        <v>57</v>
      </c>
      <c r="H2457" s="2" t="s">
        <v>29</v>
      </c>
      <c r="I2457" s="2" t="s">
        <v>25</v>
      </c>
      <c r="J2457" s="2" t="str">
        <f t="array" ref="J2457">XLOOKUP('Transaction Data'!$G2457,Product_Code,Biscuit_Brand)</f>
        <v>Oatmeal Cookies</v>
      </c>
      <c r="K2457" s="2">
        <f t="array" ref="K2457">XLOOKUP('Transaction Data'!$G2457,Product_Code,Cost)</f>
        <v>19</v>
      </c>
      <c r="L2457" s="2">
        <f t="array" ref="L2457">XLOOKUP('Transaction Data'!$G2457,Product_Code,Unit_Price)</f>
        <v>23</v>
      </c>
      <c r="M2457" s="3">
        <f>'Transaction Data'!$F2457*'Transaction Data'!$K2457</f>
        <v>8816</v>
      </c>
      <c r="N2457" s="3">
        <f>'Transaction Data'!$F2457*'Transaction Data'!$L2457</f>
        <v>10672</v>
      </c>
      <c r="O2457" s="3">
        <f>'Transaction Data'!$N2457-'Transaction Data'!$M2457</f>
        <v>1856</v>
      </c>
      <c r="P2457" s="2">
        <f>DATEDIF('Transaction Data'!$D2457,'Transaction Data'!$A2457,"y")</f>
        <v>26</v>
      </c>
      <c r="Q2457" s="2" t="str">
        <f>FLOOR('Transaction Data'!$P2457,15)&amp;"-"&amp;FLOOR('Transaction Data'!$P2457,15)+14</f>
        <v>15-29</v>
      </c>
      <c r="R2457" s="2" t="str">
        <f>IF('Transaction Data'!$L2457&lt;=10,"Less Expensive","Expensive")</f>
        <v>Expensive</v>
      </c>
      <c r="S2457" s="4">
        <f>WEEKDAY('Transaction Data'!$A2457)</f>
        <v>2</v>
      </c>
      <c r="T2457" s="2" t="str">
        <f>IF(WEEKDAY('Transaction Data'!$A2457,2)&lt;6,"Weekday","Weekend")</f>
        <v>Weekday</v>
      </c>
    </row>
    <row r="2458" ht="15.75" customHeight="1">
      <c r="A2458" s="1">
        <v>45341.0</v>
      </c>
      <c r="B2458" s="2" t="s">
        <v>2391</v>
      </c>
      <c r="C2458" s="2" t="s">
        <v>72</v>
      </c>
      <c r="D2458" s="1">
        <v>27422.0</v>
      </c>
      <c r="E2458" s="2" t="s">
        <v>27</v>
      </c>
      <c r="F2458" s="2">
        <v>401.0</v>
      </c>
      <c r="G2458" s="2" t="s">
        <v>38</v>
      </c>
      <c r="H2458" s="2" t="s">
        <v>34</v>
      </c>
      <c r="I2458" s="2" t="s">
        <v>25</v>
      </c>
      <c r="J2458" s="2" t="str">
        <f t="array" ref="J2458">XLOOKUP('Transaction Data'!$G2458,Product_Code,Biscuit_Brand)</f>
        <v>Ginger Snaps</v>
      </c>
      <c r="K2458" s="2">
        <f t="array" ref="K2458">XLOOKUP('Transaction Data'!$G2458,Product_Code,Cost)</f>
        <v>14</v>
      </c>
      <c r="L2458" s="2">
        <f t="array" ref="L2458">XLOOKUP('Transaction Data'!$G2458,Product_Code,Unit_Price)</f>
        <v>28</v>
      </c>
      <c r="M2458" s="3">
        <f>'Transaction Data'!$F2458*'Transaction Data'!$K2458</f>
        <v>5614</v>
      </c>
      <c r="N2458" s="3">
        <f>'Transaction Data'!$F2458*'Transaction Data'!$L2458</f>
        <v>11228</v>
      </c>
      <c r="O2458" s="3">
        <f>'Transaction Data'!$N2458-'Transaction Data'!$M2458</f>
        <v>5614</v>
      </c>
      <c r="P2458" s="2">
        <f>DATEDIF('Transaction Data'!$D2458,'Transaction Data'!$A2458,"y")</f>
        <v>49</v>
      </c>
      <c r="Q2458" s="2" t="str">
        <f>FLOOR('Transaction Data'!$P2458,15)&amp;"-"&amp;FLOOR('Transaction Data'!$P2458,15)+14</f>
        <v>45-59</v>
      </c>
      <c r="R2458" s="2" t="str">
        <f>IF('Transaction Data'!$L2458&lt;=10,"Less Expensive","Expensive")</f>
        <v>Expensive</v>
      </c>
      <c r="S2458" s="4">
        <f>WEEKDAY('Transaction Data'!$A2458)</f>
        <v>2</v>
      </c>
      <c r="T2458" s="2" t="str">
        <f>IF(WEEKDAY('Transaction Data'!$A2458,2)&lt;6,"Weekday","Weekend")</f>
        <v>Weekday</v>
      </c>
    </row>
    <row r="2459" ht="15.75" customHeight="1">
      <c r="A2459" s="1">
        <v>45360.0</v>
      </c>
      <c r="B2459" s="2" t="s">
        <v>2392</v>
      </c>
      <c r="C2459" s="2" t="s">
        <v>72</v>
      </c>
      <c r="D2459" s="1">
        <v>34716.0</v>
      </c>
      <c r="E2459" s="2" t="s">
        <v>63</v>
      </c>
      <c r="F2459" s="2">
        <v>406.0</v>
      </c>
      <c r="G2459" s="2" t="s">
        <v>55</v>
      </c>
      <c r="H2459" s="2" t="s">
        <v>24</v>
      </c>
      <c r="I2459" s="2" t="s">
        <v>25</v>
      </c>
      <c r="J2459" s="2" t="str">
        <f t="array" ref="J2459">XLOOKUP('Transaction Data'!$G2459,Product_Code,Biscuit_Brand)</f>
        <v>Vanilla Wafers</v>
      </c>
      <c r="K2459" s="2">
        <f t="array" ref="K2459">XLOOKUP('Transaction Data'!$G2459,Product_Code,Cost)</f>
        <v>18</v>
      </c>
      <c r="L2459" s="2">
        <f t="array" ref="L2459">XLOOKUP('Transaction Data'!$G2459,Product_Code,Unit_Price)</f>
        <v>36</v>
      </c>
      <c r="M2459" s="3">
        <f>'Transaction Data'!$F2459*'Transaction Data'!$K2459</f>
        <v>7308</v>
      </c>
      <c r="N2459" s="3">
        <f>'Transaction Data'!$F2459*'Transaction Data'!$L2459</f>
        <v>14616</v>
      </c>
      <c r="O2459" s="3">
        <f>'Transaction Data'!$N2459-'Transaction Data'!$M2459</f>
        <v>7308</v>
      </c>
      <c r="P2459" s="2">
        <f>DATEDIF('Transaction Data'!$D2459,'Transaction Data'!$A2459,"y")</f>
        <v>29</v>
      </c>
      <c r="Q2459" s="2" t="str">
        <f>FLOOR('Transaction Data'!$P2459,15)&amp;"-"&amp;FLOOR('Transaction Data'!$P2459,15)+14</f>
        <v>15-29</v>
      </c>
      <c r="R2459" s="2" t="str">
        <f>IF('Transaction Data'!$L2459&lt;=10,"Less Expensive","Expensive")</f>
        <v>Expensive</v>
      </c>
      <c r="S2459" s="4">
        <f>WEEKDAY('Transaction Data'!$A2459)</f>
        <v>7</v>
      </c>
      <c r="T2459" s="2" t="str">
        <f>IF(WEEKDAY('Transaction Data'!$A2459,2)&lt;6,"Weekday","Weekend")</f>
        <v>Weekend</v>
      </c>
    </row>
    <row r="2460" ht="15.75" customHeight="1">
      <c r="A2460" s="1">
        <v>45424.0</v>
      </c>
      <c r="B2460" s="2" t="s">
        <v>2393</v>
      </c>
      <c r="C2460" s="2" t="s">
        <v>21</v>
      </c>
      <c r="D2460" s="1">
        <v>22488.0</v>
      </c>
      <c r="E2460" s="2" t="s">
        <v>37</v>
      </c>
      <c r="F2460" s="2">
        <v>392.0</v>
      </c>
      <c r="G2460" s="2" t="s">
        <v>61</v>
      </c>
      <c r="H2460" s="2" t="s">
        <v>42</v>
      </c>
      <c r="I2460" s="2" t="s">
        <v>25</v>
      </c>
      <c r="J2460" s="2" t="str">
        <f t="array" ref="J2460">XLOOKUP('Transaction Data'!$G2460,Product_Code,Biscuit_Brand)</f>
        <v>Choco Delight</v>
      </c>
      <c r="K2460" s="2">
        <f t="array" ref="K2460">XLOOKUP('Transaction Data'!$G2460,Product_Code,Cost)</f>
        <v>3</v>
      </c>
      <c r="L2460" s="2">
        <f t="array" ref="L2460">XLOOKUP('Transaction Data'!$G2460,Product_Code,Unit_Price)</f>
        <v>5</v>
      </c>
      <c r="M2460" s="3">
        <f>'Transaction Data'!$F2460*'Transaction Data'!$K2460</f>
        <v>1176</v>
      </c>
      <c r="N2460" s="3">
        <f>'Transaction Data'!$F2460*'Transaction Data'!$L2460</f>
        <v>1960</v>
      </c>
      <c r="O2460" s="3">
        <f>'Transaction Data'!$N2460-'Transaction Data'!$M2460</f>
        <v>784</v>
      </c>
      <c r="P2460" s="2">
        <f>DATEDIF('Transaction Data'!$D2460,'Transaction Data'!$A2460,"y")</f>
        <v>62</v>
      </c>
      <c r="Q2460" s="2" t="str">
        <f>FLOOR('Transaction Data'!$P2460,15)&amp;"-"&amp;FLOOR('Transaction Data'!$P2460,15)+14</f>
        <v>60-74</v>
      </c>
      <c r="R2460" s="2" t="str">
        <f>IF('Transaction Data'!$L2460&lt;=10,"Less Expensive","Expensive")</f>
        <v>Less Expensive</v>
      </c>
      <c r="S2460" s="4">
        <f>WEEKDAY('Transaction Data'!$A2460)</f>
        <v>1</v>
      </c>
      <c r="T2460" s="2" t="str">
        <f>IF(WEEKDAY('Transaction Data'!$A2460,2)&lt;6,"Weekday","Weekend")</f>
        <v>Weekend</v>
      </c>
    </row>
    <row r="2461" ht="15.75" customHeight="1">
      <c r="A2461" s="1">
        <v>45423.0</v>
      </c>
      <c r="B2461" s="2" t="s">
        <v>2394</v>
      </c>
      <c r="C2461" s="2" t="s">
        <v>47</v>
      </c>
      <c r="D2461" s="1">
        <v>29699.0</v>
      </c>
      <c r="E2461" s="2" t="s">
        <v>63</v>
      </c>
      <c r="F2461" s="2">
        <v>379.0</v>
      </c>
      <c r="G2461" s="2" t="s">
        <v>55</v>
      </c>
      <c r="H2461" s="2" t="s">
        <v>45</v>
      </c>
      <c r="I2461" s="2" t="s">
        <v>25</v>
      </c>
      <c r="J2461" s="2" t="str">
        <f t="array" ref="J2461">XLOOKUP('Transaction Data'!$G2461,Product_Code,Biscuit_Brand)</f>
        <v>Vanilla Wafers</v>
      </c>
      <c r="K2461" s="2">
        <f t="array" ref="K2461">XLOOKUP('Transaction Data'!$G2461,Product_Code,Cost)</f>
        <v>18</v>
      </c>
      <c r="L2461" s="2">
        <f t="array" ref="L2461">XLOOKUP('Transaction Data'!$G2461,Product_Code,Unit_Price)</f>
        <v>36</v>
      </c>
      <c r="M2461" s="3">
        <f>'Transaction Data'!$F2461*'Transaction Data'!$K2461</f>
        <v>6822</v>
      </c>
      <c r="N2461" s="3">
        <f>'Transaction Data'!$F2461*'Transaction Data'!$L2461</f>
        <v>13644</v>
      </c>
      <c r="O2461" s="3">
        <f>'Transaction Data'!$N2461-'Transaction Data'!$M2461</f>
        <v>6822</v>
      </c>
      <c r="P2461" s="2">
        <f>DATEDIF('Transaction Data'!$D2461,'Transaction Data'!$A2461,"y")</f>
        <v>43</v>
      </c>
      <c r="Q2461" s="2" t="str">
        <f>FLOOR('Transaction Data'!$P2461,15)&amp;"-"&amp;FLOOR('Transaction Data'!$P2461,15)+14</f>
        <v>30-44</v>
      </c>
      <c r="R2461" s="2" t="str">
        <f>IF('Transaction Data'!$L2461&lt;=10,"Less Expensive","Expensive")</f>
        <v>Expensive</v>
      </c>
      <c r="S2461" s="4">
        <f>WEEKDAY('Transaction Data'!$A2461)</f>
        <v>7</v>
      </c>
      <c r="T2461" s="2" t="str">
        <f>IF(WEEKDAY('Transaction Data'!$A2461,2)&lt;6,"Weekday","Weekend")</f>
        <v>Weekend</v>
      </c>
    </row>
    <row r="2462" ht="15.75" customHeight="1">
      <c r="A2462" s="1">
        <v>45310.0</v>
      </c>
      <c r="B2462" s="2" t="s">
        <v>2395</v>
      </c>
      <c r="C2462" s="2" t="s">
        <v>51</v>
      </c>
      <c r="D2462" s="1">
        <v>19189.0</v>
      </c>
      <c r="E2462" s="2" t="s">
        <v>27</v>
      </c>
      <c r="F2462" s="2">
        <v>210.0</v>
      </c>
      <c r="G2462" s="2" t="s">
        <v>61</v>
      </c>
      <c r="H2462" s="2" t="s">
        <v>24</v>
      </c>
      <c r="I2462" s="2" t="s">
        <v>25</v>
      </c>
      <c r="J2462" s="2" t="str">
        <f t="array" ref="J2462">XLOOKUP('Transaction Data'!$G2462,Product_Code,Biscuit_Brand)</f>
        <v>Choco Delight</v>
      </c>
      <c r="K2462" s="2">
        <f t="array" ref="K2462">XLOOKUP('Transaction Data'!$G2462,Product_Code,Cost)</f>
        <v>3</v>
      </c>
      <c r="L2462" s="2">
        <f t="array" ref="L2462">XLOOKUP('Transaction Data'!$G2462,Product_Code,Unit_Price)</f>
        <v>5</v>
      </c>
      <c r="M2462" s="3">
        <f>'Transaction Data'!$F2462*'Transaction Data'!$K2462</f>
        <v>630</v>
      </c>
      <c r="N2462" s="3">
        <f>'Transaction Data'!$F2462*'Transaction Data'!$L2462</f>
        <v>1050</v>
      </c>
      <c r="O2462" s="3">
        <f>'Transaction Data'!$N2462-'Transaction Data'!$M2462</f>
        <v>420</v>
      </c>
      <c r="P2462" s="2">
        <f>DATEDIF('Transaction Data'!$D2462,'Transaction Data'!$A2462,"y")</f>
        <v>71</v>
      </c>
      <c r="Q2462" s="2" t="str">
        <f>FLOOR('Transaction Data'!$P2462,15)&amp;"-"&amp;FLOOR('Transaction Data'!$P2462,15)+14</f>
        <v>60-74</v>
      </c>
      <c r="R2462" s="2" t="str">
        <f>IF('Transaction Data'!$L2462&lt;=10,"Less Expensive","Expensive")</f>
        <v>Less Expensive</v>
      </c>
      <c r="S2462" s="4">
        <f>WEEKDAY('Transaction Data'!$A2462)</f>
        <v>6</v>
      </c>
      <c r="T2462" s="2" t="str">
        <f>IF(WEEKDAY('Transaction Data'!$A2462,2)&lt;6,"Weekday","Weekend")</f>
        <v>Weekday</v>
      </c>
    </row>
    <row r="2463" ht="15.75" customHeight="1">
      <c r="A2463" s="1">
        <v>45304.0</v>
      </c>
      <c r="B2463" s="2" t="s">
        <v>2396</v>
      </c>
      <c r="C2463" s="2" t="s">
        <v>65</v>
      </c>
      <c r="D2463" s="1">
        <v>34596.0</v>
      </c>
      <c r="E2463" s="2" t="s">
        <v>37</v>
      </c>
      <c r="F2463" s="2">
        <v>132.0</v>
      </c>
      <c r="G2463" s="2" t="s">
        <v>57</v>
      </c>
      <c r="H2463" s="2" t="s">
        <v>29</v>
      </c>
      <c r="I2463" s="2" t="s">
        <v>25</v>
      </c>
      <c r="J2463" s="2" t="str">
        <f t="array" ref="J2463">XLOOKUP('Transaction Data'!$G2463,Product_Code,Biscuit_Brand)</f>
        <v>Oatmeal Cookies</v>
      </c>
      <c r="K2463" s="2">
        <f t="array" ref="K2463">XLOOKUP('Transaction Data'!$G2463,Product_Code,Cost)</f>
        <v>19</v>
      </c>
      <c r="L2463" s="2">
        <f t="array" ref="L2463">XLOOKUP('Transaction Data'!$G2463,Product_Code,Unit_Price)</f>
        <v>23</v>
      </c>
      <c r="M2463" s="3">
        <f>'Transaction Data'!$F2463*'Transaction Data'!$K2463</f>
        <v>2508</v>
      </c>
      <c r="N2463" s="3">
        <f>'Transaction Data'!$F2463*'Transaction Data'!$L2463</f>
        <v>3036</v>
      </c>
      <c r="O2463" s="3">
        <f>'Transaction Data'!$N2463-'Transaction Data'!$M2463</f>
        <v>528</v>
      </c>
      <c r="P2463" s="2">
        <f>DATEDIF('Transaction Data'!$D2463,'Transaction Data'!$A2463,"y")</f>
        <v>29</v>
      </c>
      <c r="Q2463" s="2" t="str">
        <f>FLOOR('Transaction Data'!$P2463,15)&amp;"-"&amp;FLOOR('Transaction Data'!$P2463,15)+14</f>
        <v>15-29</v>
      </c>
      <c r="R2463" s="2" t="str">
        <f>IF('Transaction Data'!$L2463&lt;=10,"Less Expensive","Expensive")</f>
        <v>Expensive</v>
      </c>
      <c r="S2463" s="4">
        <f>WEEKDAY('Transaction Data'!$A2463)</f>
        <v>7</v>
      </c>
      <c r="T2463" s="2" t="str">
        <f>IF(WEEKDAY('Transaction Data'!$A2463,2)&lt;6,"Weekday","Weekend")</f>
        <v>Weekend</v>
      </c>
    </row>
    <row r="2464" ht="15.75" customHeight="1">
      <c r="A2464" s="1">
        <v>45419.0</v>
      </c>
      <c r="B2464" s="2" t="s">
        <v>2397</v>
      </c>
      <c r="C2464" s="2" t="s">
        <v>69</v>
      </c>
      <c r="D2464" s="1">
        <v>16271.0</v>
      </c>
      <c r="E2464" s="2" t="s">
        <v>37</v>
      </c>
      <c r="F2464" s="2">
        <v>232.0</v>
      </c>
      <c r="G2464" s="2" t="s">
        <v>48</v>
      </c>
      <c r="H2464" s="2" t="s">
        <v>42</v>
      </c>
      <c r="I2464" s="2" t="s">
        <v>25</v>
      </c>
      <c r="J2464" s="2" t="str">
        <f t="array" ref="J2464">XLOOKUP('Transaction Data'!$G2464,Product_Code,Biscuit_Brand)</f>
        <v>Lemon Crisps</v>
      </c>
      <c r="K2464" s="2">
        <f t="array" ref="K2464">XLOOKUP('Transaction Data'!$G2464,Product_Code,Cost)</f>
        <v>7</v>
      </c>
      <c r="L2464" s="2">
        <f t="array" ref="L2464">XLOOKUP('Transaction Data'!$G2464,Product_Code,Unit_Price)</f>
        <v>9</v>
      </c>
      <c r="M2464" s="3">
        <f>'Transaction Data'!$F2464*'Transaction Data'!$K2464</f>
        <v>1624</v>
      </c>
      <c r="N2464" s="3">
        <f>'Transaction Data'!$F2464*'Transaction Data'!$L2464</f>
        <v>2088</v>
      </c>
      <c r="O2464" s="3">
        <f>'Transaction Data'!$N2464-'Transaction Data'!$M2464</f>
        <v>464</v>
      </c>
      <c r="P2464" s="2">
        <f>DATEDIF('Transaction Data'!$D2464,'Transaction Data'!$A2464,"y")</f>
        <v>79</v>
      </c>
      <c r="Q2464" s="2" t="str">
        <f>FLOOR('Transaction Data'!$P2464,15)&amp;"-"&amp;FLOOR('Transaction Data'!$P2464,15)+14</f>
        <v>75-89</v>
      </c>
      <c r="R2464" s="2" t="str">
        <f>IF('Transaction Data'!$L2464&lt;=10,"Less Expensive","Expensive")</f>
        <v>Less Expensive</v>
      </c>
      <c r="S2464" s="4">
        <f>WEEKDAY('Transaction Data'!$A2464)</f>
        <v>3</v>
      </c>
      <c r="T2464" s="2" t="str">
        <f>IF(WEEKDAY('Transaction Data'!$A2464,2)&lt;6,"Weekday","Weekend")</f>
        <v>Weekday</v>
      </c>
    </row>
    <row r="2465" ht="15.75" customHeight="1">
      <c r="A2465" s="1">
        <v>45292.0</v>
      </c>
      <c r="B2465" s="2" t="s">
        <v>2398</v>
      </c>
      <c r="C2465" s="2" t="s">
        <v>41</v>
      </c>
      <c r="D2465" s="1">
        <v>23655.0</v>
      </c>
      <c r="E2465" s="2" t="s">
        <v>63</v>
      </c>
      <c r="F2465" s="2">
        <v>349.0</v>
      </c>
      <c r="G2465" s="2" t="s">
        <v>61</v>
      </c>
      <c r="H2465" s="2" t="s">
        <v>45</v>
      </c>
      <c r="I2465" s="2" t="s">
        <v>25</v>
      </c>
      <c r="J2465" s="2" t="str">
        <f t="array" ref="J2465">XLOOKUP('Transaction Data'!$G2465,Product_Code,Biscuit_Brand)</f>
        <v>Choco Delight</v>
      </c>
      <c r="K2465" s="2">
        <f t="array" ref="K2465">XLOOKUP('Transaction Data'!$G2465,Product_Code,Cost)</f>
        <v>3</v>
      </c>
      <c r="L2465" s="2">
        <f t="array" ref="L2465">XLOOKUP('Transaction Data'!$G2465,Product_Code,Unit_Price)</f>
        <v>5</v>
      </c>
      <c r="M2465" s="3">
        <f>'Transaction Data'!$F2465*'Transaction Data'!$K2465</f>
        <v>1047</v>
      </c>
      <c r="N2465" s="3">
        <f>'Transaction Data'!$F2465*'Transaction Data'!$L2465</f>
        <v>1745</v>
      </c>
      <c r="O2465" s="3">
        <f>'Transaction Data'!$N2465-'Transaction Data'!$M2465</f>
        <v>698</v>
      </c>
      <c r="P2465" s="2">
        <f>DATEDIF('Transaction Data'!$D2465,'Transaction Data'!$A2465,"y")</f>
        <v>59</v>
      </c>
      <c r="Q2465" s="2" t="str">
        <f>FLOOR('Transaction Data'!$P2465,15)&amp;"-"&amp;FLOOR('Transaction Data'!$P2465,15)+14</f>
        <v>45-59</v>
      </c>
      <c r="R2465" s="2" t="str">
        <f>IF('Transaction Data'!$L2465&lt;=10,"Less Expensive","Expensive")</f>
        <v>Less Expensive</v>
      </c>
      <c r="S2465" s="4">
        <f>WEEKDAY('Transaction Data'!$A2465)</f>
        <v>2</v>
      </c>
      <c r="T2465" s="2" t="str">
        <f>IF(WEEKDAY('Transaction Data'!$A2465,2)&lt;6,"Weekday","Weekend")</f>
        <v>Weekday</v>
      </c>
    </row>
    <row r="2466" ht="15.75" customHeight="1">
      <c r="A2466" s="1">
        <v>45495.0</v>
      </c>
      <c r="B2466" s="2" t="s">
        <v>2399</v>
      </c>
      <c r="C2466" s="2" t="s">
        <v>78</v>
      </c>
      <c r="D2466" s="1">
        <v>17998.0</v>
      </c>
      <c r="E2466" s="2" t="s">
        <v>37</v>
      </c>
      <c r="F2466" s="2">
        <v>470.0</v>
      </c>
      <c r="G2466" s="2" t="s">
        <v>55</v>
      </c>
      <c r="H2466" s="2" t="s">
        <v>24</v>
      </c>
      <c r="I2466" s="2" t="s">
        <v>25</v>
      </c>
      <c r="J2466" s="2" t="str">
        <f t="array" ref="J2466">XLOOKUP('Transaction Data'!$G2466,Product_Code,Biscuit_Brand)</f>
        <v>Vanilla Wafers</v>
      </c>
      <c r="K2466" s="2">
        <f t="array" ref="K2466">XLOOKUP('Transaction Data'!$G2466,Product_Code,Cost)</f>
        <v>18</v>
      </c>
      <c r="L2466" s="2">
        <f t="array" ref="L2466">XLOOKUP('Transaction Data'!$G2466,Product_Code,Unit_Price)</f>
        <v>36</v>
      </c>
      <c r="M2466" s="3">
        <f>'Transaction Data'!$F2466*'Transaction Data'!$K2466</f>
        <v>8460</v>
      </c>
      <c r="N2466" s="3">
        <f>'Transaction Data'!$F2466*'Transaction Data'!$L2466</f>
        <v>16920</v>
      </c>
      <c r="O2466" s="3">
        <f>'Transaction Data'!$N2466-'Transaction Data'!$M2466</f>
        <v>8460</v>
      </c>
      <c r="P2466" s="2">
        <f>DATEDIF('Transaction Data'!$D2466,'Transaction Data'!$A2466,"y")</f>
        <v>75</v>
      </c>
      <c r="Q2466" s="2" t="str">
        <f>FLOOR('Transaction Data'!$P2466,15)&amp;"-"&amp;FLOOR('Transaction Data'!$P2466,15)+14</f>
        <v>75-89</v>
      </c>
      <c r="R2466" s="2" t="str">
        <f>IF('Transaction Data'!$L2466&lt;=10,"Less Expensive","Expensive")</f>
        <v>Expensive</v>
      </c>
      <c r="S2466" s="4">
        <f>WEEKDAY('Transaction Data'!$A2466)</f>
        <v>2</v>
      </c>
      <c r="T2466" s="2" t="str">
        <f>IF(WEEKDAY('Transaction Data'!$A2466,2)&lt;6,"Weekday","Weekend")</f>
        <v>Weekday</v>
      </c>
    </row>
    <row r="2467" ht="15.75" customHeight="1">
      <c r="A2467" s="1">
        <v>45370.0</v>
      </c>
      <c r="B2467" s="2" t="s">
        <v>2400</v>
      </c>
      <c r="C2467" s="2" t="s">
        <v>51</v>
      </c>
      <c r="D2467" s="1">
        <v>21418.0</v>
      </c>
      <c r="E2467" s="2" t="s">
        <v>37</v>
      </c>
      <c r="F2467" s="2">
        <v>479.0</v>
      </c>
      <c r="G2467" s="2" t="s">
        <v>28</v>
      </c>
      <c r="H2467" s="2" t="s">
        <v>29</v>
      </c>
      <c r="I2467" s="2" t="s">
        <v>25</v>
      </c>
      <c r="J2467" s="2" t="str">
        <f t="array" ref="J2467">XLOOKUP('Transaction Data'!$G2467,Product_Code,Biscuit_Brand)</f>
        <v>Shortbread</v>
      </c>
      <c r="K2467" s="2">
        <f t="array" ref="K2467">XLOOKUP('Transaction Data'!$G2467,Product_Code,Cost)</f>
        <v>10</v>
      </c>
      <c r="L2467" s="2">
        <f t="array" ref="L2467">XLOOKUP('Transaction Data'!$G2467,Product_Code,Unit_Price)</f>
        <v>45</v>
      </c>
      <c r="M2467" s="3">
        <f>'Transaction Data'!$F2467*'Transaction Data'!$K2467</f>
        <v>4790</v>
      </c>
      <c r="N2467" s="3">
        <f>'Transaction Data'!$F2467*'Transaction Data'!$L2467</f>
        <v>21555</v>
      </c>
      <c r="O2467" s="3">
        <f>'Transaction Data'!$N2467-'Transaction Data'!$M2467</f>
        <v>16765</v>
      </c>
      <c r="P2467" s="2">
        <f>DATEDIF('Transaction Data'!$D2467,'Transaction Data'!$A2467,"y")</f>
        <v>65</v>
      </c>
      <c r="Q2467" s="2" t="str">
        <f>FLOOR('Transaction Data'!$P2467,15)&amp;"-"&amp;FLOOR('Transaction Data'!$P2467,15)+14</f>
        <v>60-74</v>
      </c>
      <c r="R2467" s="2" t="str">
        <f>IF('Transaction Data'!$L2467&lt;=10,"Less Expensive","Expensive")</f>
        <v>Expensive</v>
      </c>
      <c r="S2467" s="4">
        <f>WEEKDAY('Transaction Data'!$A2467)</f>
        <v>3</v>
      </c>
      <c r="T2467" s="2" t="str">
        <f>IF(WEEKDAY('Transaction Data'!$A2467,2)&lt;6,"Weekday","Weekend")</f>
        <v>Weekday</v>
      </c>
    </row>
    <row r="2468" ht="15.75" customHeight="1">
      <c r="A2468" s="1">
        <v>45371.0</v>
      </c>
      <c r="B2468" s="2" t="s">
        <v>2401</v>
      </c>
      <c r="C2468" s="2" t="s">
        <v>21</v>
      </c>
      <c r="D2468" s="1">
        <v>25096.0</v>
      </c>
      <c r="E2468" s="2" t="s">
        <v>22</v>
      </c>
      <c r="F2468" s="2">
        <v>273.0</v>
      </c>
      <c r="G2468" s="2" t="s">
        <v>48</v>
      </c>
      <c r="H2468" s="2" t="s">
        <v>29</v>
      </c>
      <c r="I2468" s="2" t="s">
        <v>25</v>
      </c>
      <c r="J2468" s="2" t="str">
        <f t="array" ref="J2468">XLOOKUP('Transaction Data'!$G2468,Product_Code,Biscuit_Brand)</f>
        <v>Lemon Crisps</v>
      </c>
      <c r="K2468" s="2">
        <f t="array" ref="K2468">XLOOKUP('Transaction Data'!$G2468,Product_Code,Cost)</f>
        <v>7</v>
      </c>
      <c r="L2468" s="2">
        <f t="array" ref="L2468">XLOOKUP('Transaction Data'!$G2468,Product_Code,Unit_Price)</f>
        <v>9</v>
      </c>
      <c r="M2468" s="3">
        <f>'Transaction Data'!$F2468*'Transaction Data'!$K2468</f>
        <v>1911</v>
      </c>
      <c r="N2468" s="3">
        <f>'Transaction Data'!$F2468*'Transaction Data'!$L2468</f>
        <v>2457</v>
      </c>
      <c r="O2468" s="3">
        <f>'Transaction Data'!$N2468-'Transaction Data'!$M2468</f>
        <v>546</v>
      </c>
      <c r="P2468" s="2">
        <f>DATEDIF('Transaction Data'!$D2468,'Transaction Data'!$A2468,"y")</f>
        <v>55</v>
      </c>
      <c r="Q2468" s="2" t="str">
        <f>FLOOR('Transaction Data'!$P2468,15)&amp;"-"&amp;FLOOR('Transaction Data'!$P2468,15)+14</f>
        <v>45-59</v>
      </c>
      <c r="R2468" s="2" t="str">
        <f>IF('Transaction Data'!$L2468&lt;=10,"Less Expensive","Expensive")</f>
        <v>Less Expensive</v>
      </c>
      <c r="S2468" s="4">
        <f>WEEKDAY('Transaction Data'!$A2468)</f>
        <v>4</v>
      </c>
      <c r="T2468" s="2" t="str">
        <f>IF(WEEKDAY('Transaction Data'!$A2468,2)&lt;6,"Weekday","Weekend")</f>
        <v>Weekday</v>
      </c>
    </row>
    <row r="2469" ht="15.75" customHeight="1">
      <c r="A2469" s="1">
        <v>45348.0</v>
      </c>
      <c r="B2469" s="2" t="s">
        <v>2402</v>
      </c>
      <c r="C2469" s="2" t="s">
        <v>47</v>
      </c>
      <c r="D2469" s="1">
        <v>23380.0</v>
      </c>
      <c r="E2469" s="2" t="s">
        <v>37</v>
      </c>
      <c r="F2469" s="2">
        <v>409.0</v>
      </c>
      <c r="G2469" s="2" t="s">
        <v>28</v>
      </c>
      <c r="H2469" s="2" t="s">
        <v>34</v>
      </c>
      <c r="I2469" s="2" t="s">
        <v>25</v>
      </c>
      <c r="J2469" s="2" t="str">
        <f t="array" ref="J2469">XLOOKUP('Transaction Data'!$G2469,Product_Code,Biscuit_Brand)</f>
        <v>Shortbread</v>
      </c>
      <c r="K2469" s="2">
        <f t="array" ref="K2469">XLOOKUP('Transaction Data'!$G2469,Product_Code,Cost)</f>
        <v>10</v>
      </c>
      <c r="L2469" s="2">
        <f t="array" ref="L2469">XLOOKUP('Transaction Data'!$G2469,Product_Code,Unit_Price)</f>
        <v>45</v>
      </c>
      <c r="M2469" s="3">
        <f>'Transaction Data'!$F2469*'Transaction Data'!$K2469</f>
        <v>4090</v>
      </c>
      <c r="N2469" s="3">
        <f>'Transaction Data'!$F2469*'Transaction Data'!$L2469</f>
        <v>18405</v>
      </c>
      <c r="O2469" s="3">
        <f>'Transaction Data'!$N2469-'Transaction Data'!$M2469</f>
        <v>14315</v>
      </c>
      <c r="P2469" s="2">
        <f>DATEDIF('Transaction Data'!$D2469,'Transaction Data'!$A2469,"y")</f>
        <v>60</v>
      </c>
      <c r="Q2469" s="2" t="str">
        <f>FLOOR('Transaction Data'!$P2469,15)&amp;"-"&amp;FLOOR('Transaction Data'!$P2469,15)+14</f>
        <v>60-74</v>
      </c>
      <c r="R2469" s="2" t="str">
        <f>IF('Transaction Data'!$L2469&lt;=10,"Less Expensive","Expensive")</f>
        <v>Expensive</v>
      </c>
      <c r="S2469" s="4">
        <f>WEEKDAY('Transaction Data'!$A2469)</f>
        <v>2</v>
      </c>
      <c r="T2469" s="2" t="str">
        <f>IF(WEEKDAY('Transaction Data'!$A2469,2)&lt;6,"Weekday","Weekend")</f>
        <v>Weekday</v>
      </c>
    </row>
    <row r="2470" ht="15.75" customHeight="1">
      <c r="A2470" s="1">
        <v>45482.0</v>
      </c>
      <c r="B2470" s="2" t="s">
        <v>2403</v>
      </c>
      <c r="C2470" s="2" t="s">
        <v>65</v>
      </c>
      <c r="D2470" s="1">
        <v>25453.0</v>
      </c>
      <c r="E2470" s="2" t="s">
        <v>63</v>
      </c>
      <c r="F2470" s="2">
        <v>167.0</v>
      </c>
      <c r="G2470" s="2" t="s">
        <v>60</v>
      </c>
      <c r="H2470" s="2" t="s">
        <v>24</v>
      </c>
      <c r="I2470" s="2" t="s">
        <v>25</v>
      </c>
      <c r="J2470" s="2" t="str">
        <f t="array" ref="J2470">XLOOKUP('Transaction Data'!$G2470,Product_Code,Biscuit_Brand)</f>
        <v>Peanut Butter Bites</v>
      </c>
      <c r="K2470" s="2">
        <f t="array" ref="K2470">XLOOKUP('Transaction Data'!$G2470,Product_Code,Cost)</f>
        <v>5</v>
      </c>
      <c r="L2470" s="2">
        <f t="array" ref="L2470">XLOOKUP('Transaction Data'!$G2470,Product_Code,Unit_Price)</f>
        <v>7</v>
      </c>
      <c r="M2470" s="3">
        <f>'Transaction Data'!$F2470*'Transaction Data'!$K2470</f>
        <v>835</v>
      </c>
      <c r="N2470" s="3">
        <f>'Transaction Data'!$F2470*'Transaction Data'!$L2470</f>
        <v>1169</v>
      </c>
      <c r="O2470" s="3">
        <f>'Transaction Data'!$N2470-'Transaction Data'!$M2470</f>
        <v>334</v>
      </c>
      <c r="P2470" s="2">
        <f>DATEDIF('Transaction Data'!$D2470,'Transaction Data'!$A2470,"y")</f>
        <v>54</v>
      </c>
      <c r="Q2470" s="2" t="str">
        <f>FLOOR('Transaction Data'!$P2470,15)&amp;"-"&amp;FLOOR('Transaction Data'!$P2470,15)+14</f>
        <v>45-59</v>
      </c>
      <c r="R2470" s="2" t="str">
        <f>IF('Transaction Data'!$L2470&lt;=10,"Less Expensive","Expensive")</f>
        <v>Less Expensive</v>
      </c>
      <c r="S2470" s="4">
        <f>WEEKDAY('Transaction Data'!$A2470)</f>
        <v>3</v>
      </c>
      <c r="T2470" s="2" t="str">
        <f>IF(WEEKDAY('Transaction Data'!$A2470,2)&lt;6,"Weekday","Weekend")</f>
        <v>Weekday</v>
      </c>
    </row>
    <row r="2471" ht="15.75" customHeight="1">
      <c r="A2471" s="1">
        <v>45317.0</v>
      </c>
      <c r="B2471" s="2" t="s">
        <v>1922</v>
      </c>
      <c r="C2471" s="2" t="s">
        <v>32</v>
      </c>
      <c r="D2471" s="1">
        <v>29486.0</v>
      </c>
      <c r="E2471" s="2" t="s">
        <v>63</v>
      </c>
      <c r="F2471" s="2">
        <v>485.0</v>
      </c>
      <c r="G2471" s="2" t="s">
        <v>55</v>
      </c>
      <c r="H2471" s="2" t="s">
        <v>42</v>
      </c>
      <c r="I2471" s="2" t="s">
        <v>25</v>
      </c>
      <c r="J2471" s="2" t="str">
        <f t="array" ref="J2471">XLOOKUP('Transaction Data'!$G2471,Product_Code,Biscuit_Brand)</f>
        <v>Vanilla Wafers</v>
      </c>
      <c r="K2471" s="2">
        <f t="array" ref="K2471">XLOOKUP('Transaction Data'!$G2471,Product_Code,Cost)</f>
        <v>18</v>
      </c>
      <c r="L2471" s="2">
        <f t="array" ref="L2471">XLOOKUP('Transaction Data'!$G2471,Product_Code,Unit_Price)</f>
        <v>36</v>
      </c>
      <c r="M2471" s="3">
        <f>'Transaction Data'!$F2471*'Transaction Data'!$K2471</f>
        <v>8730</v>
      </c>
      <c r="N2471" s="3">
        <f>'Transaction Data'!$F2471*'Transaction Data'!$L2471</f>
        <v>17460</v>
      </c>
      <c r="O2471" s="3">
        <f>'Transaction Data'!$N2471-'Transaction Data'!$M2471</f>
        <v>8730</v>
      </c>
      <c r="P2471" s="2">
        <f>DATEDIF('Transaction Data'!$D2471,'Transaction Data'!$A2471,"y")</f>
        <v>43</v>
      </c>
      <c r="Q2471" s="2" t="str">
        <f>FLOOR('Transaction Data'!$P2471,15)&amp;"-"&amp;FLOOR('Transaction Data'!$P2471,15)+14</f>
        <v>30-44</v>
      </c>
      <c r="R2471" s="2" t="str">
        <f>IF('Transaction Data'!$L2471&lt;=10,"Less Expensive","Expensive")</f>
        <v>Expensive</v>
      </c>
      <c r="S2471" s="4">
        <f>WEEKDAY('Transaction Data'!$A2471)</f>
        <v>6</v>
      </c>
      <c r="T2471" s="2" t="str">
        <f>IF(WEEKDAY('Transaction Data'!$A2471,2)&lt;6,"Weekday","Weekend")</f>
        <v>Weekday</v>
      </c>
    </row>
    <row r="2472" ht="15.75" customHeight="1">
      <c r="A2472" s="1">
        <v>45367.0</v>
      </c>
      <c r="B2472" s="2" t="s">
        <v>2404</v>
      </c>
      <c r="C2472" s="2" t="s">
        <v>51</v>
      </c>
      <c r="D2472" s="1">
        <v>20893.0</v>
      </c>
      <c r="E2472" s="2" t="s">
        <v>63</v>
      </c>
      <c r="F2472" s="2">
        <v>32.0</v>
      </c>
      <c r="G2472" s="2" t="s">
        <v>44</v>
      </c>
      <c r="H2472" s="2" t="s">
        <v>45</v>
      </c>
      <c r="I2472" s="2" t="s">
        <v>25</v>
      </c>
      <c r="J2472" s="2" t="str">
        <f t="array" ref="J2472">XLOOKUP('Transaction Data'!$G2472,Product_Code,Biscuit_Brand)</f>
        <v>Butter Crunch</v>
      </c>
      <c r="K2472" s="2">
        <f t="array" ref="K2472">XLOOKUP('Transaction Data'!$G2472,Product_Code,Cost)</f>
        <v>10</v>
      </c>
      <c r="L2472" s="2">
        <f t="array" ref="L2472">XLOOKUP('Transaction Data'!$G2472,Product_Code,Unit_Price)</f>
        <v>11</v>
      </c>
      <c r="M2472" s="3">
        <f>'Transaction Data'!$F2472*'Transaction Data'!$K2472</f>
        <v>320</v>
      </c>
      <c r="N2472" s="3">
        <f>'Transaction Data'!$F2472*'Transaction Data'!$L2472</f>
        <v>352</v>
      </c>
      <c r="O2472" s="3">
        <f>'Transaction Data'!$N2472-'Transaction Data'!$M2472</f>
        <v>32</v>
      </c>
      <c r="P2472" s="2">
        <f>DATEDIF('Transaction Data'!$D2472,'Transaction Data'!$A2472,"y")</f>
        <v>67</v>
      </c>
      <c r="Q2472" s="2" t="str">
        <f>FLOOR('Transaction Data'!$P2472,15)&amp;"-"&amp;FLOOR('Transaction Data'!$P2472,15)+14</f>
        <v>60-74</v>
      </c>
      <c r="R2472" s="2" t="str">
        <f>IF('Transaction Data'!$L2472&lt;=10,"Less Expensive","Expensive")</f>
        <v>Expensive</v>
      </c>
      <c r="S2472" s="4">
        <f>WEEKDAY('Transaction Data'!$A2472)</f>
        <v>7</v>
      </c>
      <c r="T2472" s="2" t="str">
        <f>IF(WEEKDAY('Transaction Data'!$A2472,2)&lt;6,"Weekday","Weekend")</f>
        <v>Weekend</v>
      </c>
    </row>
    <row r="2473" ht="15.75" customHeight="1">
      <c r="A2473" s="1">
        <v>45458.0</v>
      </c>
      <c r="B2473" s="2" t="s">
        <v>2405</v>
      </c>
      <c r="C2473" s="2" t="s">
        <v>32</v>
      </c>
      <c r="D2473" s="1">
        <v>37435.0</v>
      </c>
      <c r="E2473" s="2" t="s">
        <v>27</v>
      </c>
      <c r="F2473" s="2">
        <v>393.0</v>
      </c>
      <c r="G2473" s="2" t="s">
        <v>57</v>
      </c>
      <c r="H2473" s="2" t="s">
        <v>24</v>
      </c>
      <c r="I2473" s="2" t="s">
        <v>25</v>
      </c>
      <c r="J2473" s="2" t="str">
        <f t="array" ref="J2473">XLOOKUP('Transaction Data'!$G2473,Product_Code,Biscuit_Brand)</f>
        <v>Oatmeal Cookies</v>
      </c>
      <c r="K2473" s="2">
        <f t="array" ref="K2473">XLOOKUP('Transaction Data'!$G2473,Product_Code,Cost)</f>
        <v>19</v>
      </c>
      <c r="L2473" s="2">
        <f t="array" ref="L2473">XLOOKUP('Transaction Data'!$G2473,Product_Code,Unit_Price)</f>
        <v>23</v>
      </c>
      <c r="M2473" s="3">
        <f>'Transaction Data'!$F2473*'Transaction Data'!$K2473</f>
        <v>7467</v>
      </c>
      <c r="N2473" s="3">
        <f>'Transaction Data'!$F2473*'Transaction Data'!$L2473</f>
        <v>9039</v>
      </c>
      <c r="O2473" s="3">
        <f>'Transaction Data'!$N2473-'Transaction Data'!$M2473</f>
        <v>1572</v>
      </c>
      <c r="P2473" s="2">
        <f>DATEDIF('Transaction Data'!$D2473,'Transaction Data'!$A2473,"y")</f>
        <v>21</v>
      </c>
      <c r="Q2473" s="2" t="str">
        <f>FLOOR('Transaction Data'!$P2473,15)&amp;"-"&amp;FLOOR('Transaction Data'!$P2473,15)+14</f>
        <v>15-29</v>
      </c>
      <c r="R2473" s="2" t="str">
        <f>IF('Transaction Data'!$L2473&lt;=10,"Less Expensive","Expensive")</f>
        <v>Expensive</v>
      </c>
      <c r="S2473" s="4">
        <f>WEEKDAY('Transaction Data'!$A2473)</f>
        <v>7</v>
      </c>
      <c r="T2473" s="2" t="str">
        <f>IF(WEEKDAY('Transaction Data'!$A2473,2)&lt;6,"Weekday","Weekend")</f>
        <v>Weekend</v>
      </c>
    </row>
    <row r="2474" ht="15.75" customHeight="1">
      <c r="A2474" s="1">
        <v>45385.0</v>
      </c>
      <c r="B2474" s="2" t="s">
        <v>2406</v>
      </c>
      <c r="C2474" s="2" t="s">
        <v>72</v>
      </c>
      <c r="D2474" s="1">
        <v>29327.0</v>
      </c>
      <c r="E2474" s="2" t="s">
        <v>22</v>
      </c>
      <c r="F2474" s="2">
        <v>355.0</v>
      </c>
      <c r="G2474" s="2" t="s">
        <v>55</v>
      </c>
      <c r="H2474" s="2" t="s">
        <v>29</v>
      </c>
      <c r="I2474" s="2" t="s">
        <v>25</v>
      </c>
      <c r="J2474" s="2" t="str">
        <f t="array" ref="J2474">XLOOKUP('Transaction Data'!$G2474,Product_Code,Biscuit_Brand)</f>
        <v>Vanilla Wafers</v>
      </c>
      <c r="K2474" s="2">
        <f t="array" ref="K2474">XLOOKUP('Transaction Data'!$G2474,Product_Code,Cost)</f>
        <v>18</v>
      </c>
      <c r="L2474" s="2">
        <f t="array" ref="L2474">XLOOKUP('Transaction Data'!$G2474,Product_Code,Unit_Price)</f>
        <v>36</v>
      </c>
      <c r="M2474" s="3">
        <f>'Transaction Data'!$F2474*'Transaction Data'!$K2474</f>
        <v>6390</v>
      </c>
      <c r="N2474" s="3">
        <f>'Transaction Data'!$F2474*'Transaction Data'!$L2474</f>
        <v>12780</v>
      </c>
      <c r="O2474" s="3">
        <f>'Transaction Data'!$N2474-'Transaction Data'!$M2474</f>
        <v>6390</v>
      </c>
      <c r="P2474" s="2">
        <f>DATEDIF('Transaction Data'!$D2474,'Transaction Data'!$A2474,"y")</f>
        <v>43</v>
      </c>
      <c r="Q2474" s="2" t="str">
        <f>FLOOR('Transaction Data'!$P2474,15)&amp;"-"&amp;FLOOR('Transaction Data'!$P2474,15)+14</f>
        <v>30-44</v>
      </c>
      <c r="R2474" s="2" t="str">
        <f>IF('Transaction Data'!$L2474&lt;=10,"Less Expensive","Expensive")</f>
        <v>Expensive</v>
      </c>
      <c r="S2474" s="4">
        <f>WEEKDAY('Transaction Data'!$A2474)</f>
        <v>4</v>
      </c>
      <c r="T2474" s="2" t="str">
        <f>IF(WEEKDAY('Transaction Data'!$A2474,2)&lt;6,"Weekday","Weekend")</f>
        <v>Weekday</v>
      </c>
    </row>
    <row r="2475" ht="15.75" customHeight="1">
      <c r="A2475" s="1">
        <v>45491.0</v>
      </c>
      <c r="B2475" s="2" t="s">
        <v>2407</v>
      </c>
      <c r="C2475" s="2" t="s">
        <v>72</v>
      </c>
      <c r="D2475" s="1">
        <v>37328.0</v>
      </c>
      <c r="E2475" s="2" t="s">
        <v>63</v>
      </c>
      <c r="F2475" s="2">
        <v>36.0</v>
      </c>
      <c r="G2475" s="2" t="s">
        <v>57</v>
      </c>
      <c r="H2475" s="2" t="s">
        <v>42</v>
      </c>
      <c r="I2475" s="2" t="s">
        <v>25</v>
      </c>
      <c r="J2475" s="2" t="str">
        <f t="array" ref="J2475">XLOOKUP('Transaction Data'!$G2475,Product_Code,Biscuit_Brand)</f>
        <v>Oatmeal Cookies</v>
      </c>
      <c r="K2475" s="2">
        <f t="array" ref="K2475">XLOOKUP('Transaction Data'!$G2475,Product_Code,Cost)</f>
        <v>19</v>
      </c>
      <c r="L2475" s="2">
        <f t="array" ref="L2475">XLOOKUP('Transaction Data'!$G2475,Product_Code,Unit_Price)</f>
        <v>23</v>
      </c>
      <c r="M2475" s="3">
        <f>'Transaction Data'!$F2475*'Transaction Data'!$K2475</f>
        <v>684</v>
      </c>
      <c r="N2475" s="3">
        <f>'Transaction Data'!$F2475*'Transaction Data'!$L2475</f>
        <v>828</v>
      </c>
      <c r="O2475" s="3">
        <f>'Transaction Data'!$N2475-'Transaction Data'!$M2475</f>
        <v>144</v>
      </c>
      <c r="P2475" s="2">
        <f>DATEDIF('Transaction Data'!$D2475,'Transaction Data'!$A2475,"y")</f>
        <v>22</v>
      </c>
      <c r="Q2475" s="2" t="str">
        <f>FLOOR('Transaction Data'!$P2475,15)&amp;"-"&amp;FLOOR('Transaction Data'!$P2475,15)+14</f>
        <v>15-29</v>
      </c>
      <c r="R2475" s="2" t="str">
        <f>IF('Transaction Data'!$L2475&lt;=10,"Less Expensive","Expensive")</f>
        <v>Expensive</v>
      </c>
      <c r="S2475" s="4">
        <f>WEEKDAY('Transaction Data'!$A2475)</f>
        <v>5</v>
      </c>
      <c r="T2475" s="2" t="str">
        <f>IF(WEEKDAY('Transaction Data'!$A2475,2)&lt;6,"Weekday","Weekend")</f>
        <v>Weekday</v>
      </c>
    </row>
    <row r="2476" ht="15.75" customHeight="1">
      <c r="A2476" s="1">
        <v>45485.0</v>
      </c>
      <c r="B2476" s="2" t="s">
        <v>2408</v>
      </c>
      <c r="C2476" s="2" t="s">
        <v>78</v>
      </c>
      <c r="D2476" s="1">
        <v>20842.0</v>
      </c>
      <c r="E2476" s="2" t="s">
        <v>22</v>
      </c>
      <c r="F2476" s="2">
        <v>60.0</v>
      </c>
      <c r="G2476" s="2" t="s">
        <v>61</v>
      </c>
      <c r="H2476" s="2" t="s">
        <v>45</v>
      </c>
      <c r="I2476" s="2" t="s">
        <v>25</v>
      </c>
      <c r="J2476" s="2" t="str">
        <f t="array" ref="J2476">XLOOKUP('Transaction Data'!$G2476,Product_Code,Biscuit_Brand)</f>
        <v>Choco Delight</v>
      </c>
      <c r="K2476" s="2">
        <f t="array" ref="K2476">XLOOKUP('Transaction Data'!$G2476,Product_Code,Cost)</f>
        <v>3</v>
      </c>
      <c r="L2476" s="2">
        <f t="array" ref="L2476">XLOOKUP('Transaction Data'!$G2476,Product_Code,Unit_Price)</f>
        <v>5</v>
      </c>
      <c r="M2476" s="3">
        <f>'Transaction Data'!$F2476*'Transaction Data'!$K2476</f>
        <v>180</v>
      </c>
      <c r="N2476" s="3">
        <f>'Transaction Data'!$F2476*'Transaction Data'!$L2476</f>
        <v>300</v>
      </c>
      <c r="O2476" s="3">
        <f>'Transaction Data'!$N2476-'Transaction Data'!$M2476</f>
        <v>120</v>
      </c>
      <c r="P2476" s="2">
        <f>DATEDIF('Transaction Data'!$D2476,'Transaction Data'!$A2476,"y")</f>
        <v>67</v>
      </c>
      <c r="Q2476" s="2" t="str">
        <f>FLOOR('Transaction Data'!$P2476,15)&amp;"-"&amp;FLOOR('Transaction Data'!$P2476,15)+14</f>
        <v>60-74</v>
      </c>
      <c r="R2476" s="2" t="str">
        <f>IF('Transaction Data'!$L2476&lt;=10,"Less Expensive","Expensive")</f>
        <v>Less Expensive</v>
      </c>
      <c r="S2476" s="4">
        <f>WEEKDAY('Transaction Data'!$A2476)</f>
        <v>6</v>
      </c>
      <c r="T2476" s="2" t="str">
        <f>IF(WEEKDAY('Transaction Data'!$A2476,2)&lt;6,"Weekday","Weekend")</f>
        <v>Weekday</v>
      </c>
    </row>
    <row r="2477" ht="15.75" customHeight="1">
      <c r="A2477" s="1">
        <v>45454.0</v>
      </c>
      <c r="B2477" s="2" t="s">
        <v>2409</v>
      </c>
      <c r="C2477" s="2" t="s">
        <v>65</v>
      </c>
      <c r="D2477" s="1">
        <v>24802.0</v>
      </c>
      <c r="E2477" s="2" t="s">
        <v>22</v>
      </c>
      <c r="F2477" s="2">
        <v>257.0</v>
      </c>
      <c r="G2477" s="2" t="s">
        <v>61</v>
      </c>
      <c r="H2477" s="2" t="s">
        <v>24</v>
      </c>
      <c r="I2477" s="2" t="s">
        <v>30</v>
      </c>
      <c r="J2477" s="2" t="str">
        <f t="array" ref="J2477">XLOOKUP('Transaction Data'!$G2477,Product_Code,Biscuit_Brand)</f>
        <v>Choco Delight</v>
      </c>
      <c r="K2477" s="2">
        <f t="array" ref="K2477">XLOOKUP('Transaction Data'!$G2477,Product_Code,Cost)</f>
        <v>3</v>
      </c>
      <c r="L2477" s="2">
        <f t="array" ref="L2477">XLOOKUP('Transaction Data'!$G2477,Product_Code,Unit_Price)</f>
        <v>5</v>
      </c>
      <c r="M2477" s="3">
        <f>'Transaction Data'!$F2477*'Transaction Data'!$K2477</f>
        <v>771</v>
      </c>
      <c r="N2477" s="3">
        <f>'Transaction Data'!$F2477*'Transaction Data'!$L2477</f>
        <v>1285</v>
      </c>
      <c r="O2477" s="3">
        <f>'Transaction Data'!$N2477-'Transaction Data'!$M2477</f>
        <v>514</v>
      </c>
      <c r="P2477" s="2">
        <f>DATEDIF('Transaction Data'!$D2477,'Transaction Data'!$A2477,"y")</f>
        <v>56</v>
      </c>
      <c r="Q2477" s="2" t="str">
        <f>FLOOR('Transaction Data'!$P2477,15)&amp;"-"&amp;FLOOR('Transaction Data'!$P2477,15)+14</f>
        <v>45-59</v>
      </c>
      <c r="R2477" s="2" t="str">
        <f>IF('Transaction Data'!$L2477&lt;=10,"Less Expensive","Expensive")</f>
        <v>Less Expensive</v>
      </c>
      <c r="S2477" s="4">
        <f>WEEKDAY('Transaction Data'!$A2477)</f>
        <v>3</v>
      </c>
      <c r="T2477" s="2" t="str">
        <f>IF(WEEKDAY('Transaction Data'!$A2477,2)&lt;6,"Weekday","Weekend")</f>
        <v>Weekday</v>
      </c>
    </row>
    <row r="2478" ht="15.75" customHeight="1">
      <c r="A2478" s="1">
        <v>45367.0</v>
      </c>
      <c r="B2478" s="2" t="s">
        <v>2410</v>
      </c>
      <c r="C2478" s="2" t="s">
        <v>41</v>
      </c>
      <c r="D2478" s="1">
        <v>17901.0</v>
      </c>
      <c r="E2478" s="2" t="s">
        <v>37</v>
      </c>
      <c r="F2478" s="2">
        <v>96.0</v>
      </c>
      <c r="G2478" s="2" t="s">
        <v>44</v>
      </c>
      <c r="H2478" s="2" t="s">
        <v>29</v>
      </c>
      <c r="I2478" s="2" t="s">
        <v>25</v>
      </c>
      <c r="J2478" s="2" t="str">
        <f t="array" ref="J2478">XLOOKUP('Transaction Data'!$G2478,Product_Code,Biscuit_Brand)</f>
        <v>Butter Crunch</v>
      </c>
      <c r="K2478" s="2">
        <f t="array" ref="K2478">XLOOKUP('Transaction Data'!$G2478,Product_Code,Cost)</f>
        <v>10</v>
      </c>
      <c r="L2478" s="2">
        <f t="array" ref="L2478">XLOOKUP('Transaction Data'!$G2478,Product_Code,Unit_Price)</f>
        <v>11</v>
      </c>
      <c r="M2478" s="3">
        <f>'Transaction Data'!$F2478*'Transaction Data'!$K2478</f>
        <v>960</v>
      </c>
      <c r="N2478" s="3">
        <f>'Transaction Data'!$F2478*'Transaction Data'!$L2478</f>
        <v>1056</v>
      </c>
      <c r="O2478" s="3">
        <f>'Transaction Data'!$N2478-'Transaction Data'!$M2478</f>
        <v>96</v>
      </c>
      <c r="P2478" s="2">
        <f>DATEDIF('Transaction Data'!$D2478,'Transaction Data'!$A2478,"y")</f>
        <v>75</v>
      </c>
      <c r="Q2478" s="2" t="str">
        <f>FLOOR('Transaction Data'!$P2478,15)&amp;"-"&amp;FLOOR('Transaction Data'!$P2478,15)+14</f>
        <v>75-89</v>
      </c>
      <c r="R2478" s="2" t="str">
        <f>IF('Transaction Data'!$L2478&lt;=10,"Less Expensive","Expensive")</f>
        <v>Expensive</v>
      </c>
      <c r="S2478" s="4">
        <f>WEEKDAY('Transaction Data'!$A2478)</f>
        <v>7</v>
      </c>
      <c r="T2478" s="2" t="str">
        <f>IF(WEEKDAY('Transaction Data'!$A2478,2)&lt;6,"Weekday","Weekend")</f>
        <v>Weekend</v>
      </c>
    </row>
    <row r="2479" ht="15.75" customHeight="1">
      <c r="A2479" s="1">
        <v>45398.0</v>
      </c>
      <c r="B2479" s="2" t="s">
        <v>2411</v>
      </c>
      <c r="C2479" s="2" t="s">
        <v>51</v>
      </c>
      <c r="D2479" s="1">
        <v>34343.0</v>
      </c>
      <c r="E2479" s="2" t="s">
        <v>37</v>
      </c>
      <c r="F2479" s="2">
        <v>271.0</v>
      </c>
      <c r="G2479" s="2" t="s">
        <v>48</v>
      </c>
      <c r="H2479" s="2" t="s">
        <v>29</v>
      </c>
      <c r="I2479" s="2" t="s">
        <v>25</v>
      </c>
      <c r="J2479" s="2" t="str">
        <f t="array" ref="J2479">XLOOKUP('Transaction Data'!$G2479,Product_Code,Biscuit_Brand)</f>
        <v>Lemon Crisps</v>
      </c>
      <c r="K2479" s="2">
        <f t="array" ref="K2479">XLOOKUP('Transaction Data'!$G2479,Product_Code,Cost)</f>
        <v>7</v>
      </c>
      <c r="L2479" s="2">
        <f t="array" ref="L2479">XLOOKUP('Transaction Data'!$G2479,Product_Code,Unit_Price)</f>
        <v>9</v>
      </c>
      <c r="M2479" s="3">
        <f>'Transaction Data'!$F2479*'Transaction Data'!$K2479</f>
        <v>1897</v>
      </c>
      <c r="N2479" s="3">
        <f>'Transaction Data'!$F2479*'Transaction Data'!$L2479</f>
        <v>2439</v>
      </c>
      <c r="O2479" s="3">
        <f>'Transaction Data'!$N2479-'Transaction Data'!$M2479</f>
        <v>542</v>
      </c>
      <c r="P2479" s="2">
        <f>DATEDIF('Transaction Data'!$D2479,'Transaction Data'!$A2479,"y")</f>
        <v>30</v>
      </c>
      <c r="Q2479" s="2" t="str">
        <f>FLOOR('Transaction Data'!$P2479,15)&amp;"-"&amp;FLOOR('Transaction Data'!$P2479,15)+14</f>
        <v>30-44</v>
      </c>
      <c r="R2479" s="2" t="str">
        <f>IF('Transaction Data'!$L2479&lt;=10,"Less Expensive","Expensive")</f>
        <v>Less Expensive</v>
      </c>
      <c r="S2479" s="4">
        <f>WEEKDAY('Transaction Data'!$A2479)</f>
        <v>3</v>
      </c>
      <c r="T2479" s="2" t="str">
        <f>IF(WEEKDAY('Transaction Data'!$A2479,2)&lt;6,"Weekday","Weekend")</f>
        <v>Weekday</v>
      </c>
    </row>
    <row r="2480" ht="15.75" customHeight="1">
      <c r="A2480" s="1">
        <v>45491.0</v>
      </c>
      <c r="B2480" s="2" t="s">
        <v>2412</v>
      </c>
      <c r="C2480" s="2" t="s">
        <v>78</v>
      </c>
      <c r="D2480" s="1">
        <v>16328.0</v>
      </c>
      <c r="E2480" s="2" t="s">
        <v>37</v>
      </c>
      <c r="F2480" s="2">
        <v>163.0</v>
      </c>
      <c r="G2480" s="2" t="s">
        <v>38</v>
      </c>
      <c r="H2480" s="2" t="s">
        <v>34</v>
      </c>
      <c r="I2480" s="2" t="s">
        <v>25</v>
      </c>
      <c r="J2480" s="2" t="str">
        <f t="array" ref="J2480">XLOOKUP('Transaction Data'!$G2480,Product_Code,Biscuit_Brand)</f>
        <v>Ginger Snaps</v>
      </c>
      <c r="K2480" s="2">
        <f t="array" ref="K2480">XLOOKUP('Transaction Data'!$G2480,Product_Code,Cost)</f>
        <v>14</v>
      </c>
      <c r="L2480" s="2">
        <f t="array" ref="L2480">XLOOKUP('Transaction Data'!$G2480,Product_Code,Unit_Price)</f>
        <v>28</v>
      </c>
      <c r="M2480" s="3">
        <f>'Transaction Data'!$F2480*'Transaction Data'!$K2480</f>
        <v>2282</v>
      </c>
      <c r="N2480" s="3">
        <f>'Transaction Data'!$F2480*'Transaction Data'!$L2480</f>
        <v>4564</v>
      </c>
      <c r="O2480" s="3">
        <f>'Transaction Data'!$N2480-'Transaction Data'!$M2480</f>
        <v>2282</v>
      </c>
      <c r="P2480" s="2">
        <f>DATEDIF('Transaction Data'!$D2480,'Transaction Data'!$A2480,"y")</f>
        <v>79</v>
      </c>
      <c r="Q2480" s="2" t="str">
        <f>FLOOR('Transaction Data'!$P2480,15)&amp;"-"&amp;FLOOR('Transaction Data'!$P2480,15)+14</f>
        <v>75-89</v>
      </c>
      <c r="R2480" s="2" t="str">
        <f>IF('Transaction Data'!$L2480&lt;=10,"Less Expensive","Expensive")</f>
        <v>Expensive</v>
      </c>
      <c r="S2480" s="4">
        <f>WEEKDAY('Transaction Data'!$A2480)</f>
        <v>5</v>
      </c>
      <c r="T2480" s="2" t="str">
        <f>IF(WEEKDAY('Transaction Data'!$A2480,2)&lt;6,"Weekday","Weekend")</f>
        <v>Weekday</v>
      </c>
    </row>
    <row r="2481" ht="15.75" customHeight="1">
      <c r="A2481" s="1">
        <v>45320.0</v>
      </c>
      <c r="B2481" s="2" t="s">
        <v>2413</v>
      </c>
      <c r="C2481" s="2" t="s">
        <v>47</v>
      </c>
      <c r="D2481" s="1">
        <v>23823.0</v>
      </c>
      <c r="E2481" s="2" t="s">
        <v>37</v>
      </c>
      <c r="F2481" s="2">
        <v>426.0</v>
      </c>
      <c r="G2481" s="2" t="s">
        <v>38</v>
      </c>
      <c r="H2481" s="2" t="s">
        <v>24</v>
      </c>
      <c r="I2481" s="2" t="s">
        <v>25</v>
      </c>
      <c r="J2481" s="2" t="str">
        <f t="array" ref="J2481">XLOOKUP('Transaction Data'!$G2481,Product_Code,Biscuit_Brand)</f>
        <v>Ginger Snaps</v>
      </c>
      <c r="K2481" s="2">
        <f t="array" ref="K2481">XLOOKUP('Transaction Data'!$G2481,Product_Code,Cost)</f>
        <v>14</v>
      </c>
      <c r="L2481" s="2">
        <f t="array" ref="L2481">XLOOKUP('Transaction Data'!$G2481,Product_Code,Unit_Price)</f>
        <v>28</v>
      </c>
      <c r="M2481" s="3">
        <f>'Transaction Data'!$F2481*'Transaction Data'!$K2481</f>
        <v>5964</v>
      </c>
      <c r="N2481" s="3">
        <f>'Transaction Data'!$F2481*'Transaction Data'!$L2481</f>
        <v>11928</v>
      </c>
      <c r="O2481" s="3">
        <f>'Transaction Data'!$N2481-'Transaction Data'!$M2481</f>
        <v>5964</v>
      </c>
      <c r="P2481" s="2">
        <f>DATEDIF('Transaction Data'!$D2481,'Transaction Data'!$A2481,"y")</f>
        <v>58</v>
      </c>
      <c r="Q2481" s="2" t="str">
        <f>FLOOR('Transaction Data'!$P2481,15)&amp;"-"&amp;FLOOR('Transaction Data'!$P2481,15)+14</f>
        <v>45-59</v>
      </c>
      <c r="R2481" s="2" t="str">
        <f>IF('Transaction Data'!$L2481&lt;=10,"Less Expensive","Expensive")</f>
        <v>Expensive</v>
      </c>
      <c r="S2481" s="4">
        <f>WEEKDAY('Transaction Data'!$A2481)</f>
        <v>2</v>
      </c>
      <c r="T2481" s="2" t="str">
        <f>IF(WEEKDAY('Transaction Data'!$A2481,2)&lt;6,"Weekday","Weekend")</f>
        <v>Weekday</v>
      </c>
    </row>
    <row r="2482" ht="15.75" customHeight="1">
      <c r="A2482" s="1">
        <v>45459.0</v>
      </c>
      <c r="B2482" s="2" t="s">
        <v>2414</v>
      </c>
      <c r="C2482" s="2" t="s">
        <v>65</v>
      </c>
      <c r="D2482" s="1">
        <v>25832.0</v>
      </c>
      <c r="E2482" s="2" t="s">
        <v>22</v>
      </c>
      <c r="F2482" s="2">
        <v>175.0</v>
      </c>
      <c r="G2482" s="2" t="s">
        <v>60</v>
      </c>
      <c r="H2482" s="2" t="s">
        <v>42</v>
      </c>
      <c r="I2482" s="2" t="s">
        <v>25</v>
      </c>
      <c r="J2482" s="2" t="str">
        <f t="array" ref="J2482">XLOOKUP('Transaction Data'!$G2482,Product_Code,Biscuit_Brand)</f>
        <v>Peanut Butter Bites</v>
      </c>
      <c r="K2482" s="2">
        <f t="array" ref="K2482">XLOOKUP('Transaction Data'!$G2482,Product_Code,Cost)</f>
        <v>5</v>
      </c>
      <c r="L2482" s="2">
        <f t="array" ref="L2482">XLOOKUP('Transaction Data'!$G2482,Product_Code,Unit_Price)</f>
        <v>7</v>
      </c>
      <c r="M2482" s="3">
        <f>'Transaction Data'!$F2482*'Transaction Data'!$K2482</f>
        <v>875</v>
      </c>
      <c r="N2482" s="3">
        <f>'Transaction Data'!$F2482*'Transaction Data'!$L2482</f>
        <v>1225</v>
      </c>
      <c r="O2482" s="3">
        <f>'Transaction Data'!$N2482-'Transaction Data'!$M2482</f>
        <v>350</v>
      </c>
      <c r="P2482" s="2">
        <f>DATEDIF('Transaction Data'!$D2482,'Transaction Data'!$A2482,"y")</f>
        <v>53</v>
      </c>
      <c r="Q2482" s="2" t="str">
        <f>FLOOR('Transaction Data'!$P2482,15)&amp;"-"&amp;FLOOR('Transaction Data'!$P2482,15)+14</f>
        <v>45-59</v>
      </c>
      <c r="R2482" s="2" t="str">
        <f>IF('Transaction Data'!$L2482&lt;=10,"Less Expensive","Expensive")</f>
        <v>Less Expensive</v>
      </c>
      <c r="S2482" s="4">
        <f>WEEKDAY('Transaction Data'!$A2482)</f>
        <v>1</v>
      </c>
      <c r="T2482" s="2" t="str">
        <f>IF(WEEKDAY('Transaction Data'!$A2482,2)&lt;6,"Weekday","Weekend")</f>
        <v>Weekend</v>
      </c>
    </row>
    <row r="2483" ht="15.75" customHeight="1">
      <c r="A2483" s="1">
        <v>45469.0</v>
      </c>
      <c r="B2483" s="2" t="s">
        <v>2415</v>
      </c>
      <c r="C2483" s="2" t="s">
        <v>51</v>
      </c>
      <c r="D2483" s="1">
        <v>26348.0</v>
      </c>
      <c r="E2483" s="2" t="s">
        <v>27</v>
      </c>
      <c r="F2483" s="2">
        <v>229.0</v>
      </c>
      <c r="G2483" s="2" t="s">
        <v>60</v>
      </c>
      <c r="H2483" s="2" t="s">
        <v>45</v>
      </c>
      <c r="I2483" s="2" t="s">
        <v>25</v>
      </c>
      <c r="J2483" s="2" t="str">
        <f t="array" ref="J2483">XLOOKUP('Transaction Data'!$G2483,Product_Code,Biscuit_Brand)</f>
        <v>Peanut Butter Bites</v>
      </c>
      <c r="K2483" s="2">
        <f t="array" ref="K2483">XLOOKUP('Transaction Data'!$G2483,Product_Code,Cost)</f>
        <v>5</v>
      </c>
      <c r="L2483" s="2">
        <f t="array" ref="L2483">XLOOKUP('Transaction Data'!$G2483,Product_Code,Unit_Price)</f>
        <v>7</v>
      </c>
      <c r="M2483" s="3">
        <f>'Transaction Data'!$F2483*'Transaction Data'!$K2483</f>
        <v>1145</v>
      </c>
      <c r="N2483" s="3">
        <f>'Transaction Data'!$F2483*'Transaction Data'!$L2483</f>
        <v>1603</v>
      </c>
      <c r="O2483" s="3">
        <f>'Transaction Data'!$N2483-'Transaction Data'!$M2483</f>
        <v>458</v>
      </c>
      <c r="P2483" s="2">
        <f>DATEDIF('Transaction Data'!$D2483,'Transaction Data'!$A2483,"y")</f>
        <v>52</v>
      </c>
      <c r="Q2483" s="2" t="str">
        <f>FLOOR('Transaction Data'!$P2483,15)&amp;"-"&amp;FLOOR('Transaction Data'!$P2483,15)+14</f>
        <v>45-59</v>
      </c>
      <c r="R2483" s="2" t="str">
        <f>IF('Transaction Data'!$L2483&lt;=10,"Less Expensive","Expensive")</f>
        <v>Less Expensive</v>
      </c>
      <c r="S2483" s="4">
        <f>WEEKDAY('Transaction Data'!$A2483)</f>
        <v>4</v>
      </c>
      <c r="T2483" s="2" t="str">
        <f>IF(WEEKDAY('Transaction Data'!$A2483,2)&lt;6,"Weekday","Weekend")</f>
        <v>Weekday</v>
      </c>
    </row>
    <row r="2484" ht="15.75" customHeight="1">
      <c r="A2484" s="1">
        <v>45306.0</v>
      </c>
      <c r="B2484" s="2" t="s">
        <v>2416</v>
      </c>
      <c r="C2484" s="2" t="s">
        <v>32</v>
      </c>
      <c r="D2484" s="1">
        <v>22881.0</v>
      </c>
      <c r="E2484" s="2" t="s">
        <v>22</v>
      </c>
      <c r="F2484" s="2">
        <v>383.0</v>
      </c>
      <c r="G2484" s="2" t="s">
        <v>48</v>
      </c>
      <c r="H2484" s="2" t="s">
        <v>24</v>
      </c>
      <c r="I2484" s="2" t="s">
        <v>25</v>
      </c>
      <c r="J2484" s="2" t="str">
        <f t="array" ref="J2484">XLOOKUP('Transaction Data'!$G2484,Product_Code,Biscuit_Brand)</f>
        <v>Lemon Crisps</v>
      </c>
      <c r="K2484" s="2">
        <f t="array" ref="K2484">XLOOKUP('Transaction Data'!$G2484,Product_Code,Cost)</f>
        <v>7</v>
      </c>
      <c r="L2484" s="2">
        <f t="array" ref="L2484">XLOOKUP('Transaction Data'!$G2484,Product_Code,Unit_Price)</f>
        <v>9</v>
      </c>
      <c r="M2484" s="3">
        <f>'Transaction Data'!$F2484*'Transaction Data'!$K2484</f>
        <v>2681</v>
      </c>
      <c r="N2484" s="3">
        <f>'Transaction Data'!$F2484*'Transaction Data'!$L2484</f>
        <v>3447</v>
      </c>
      <c r="O2484" s="3">
        <f>'Transaction Data'!$N2484-'Transaction Data'!$M2484</f>
        <v>766</v>
      </c>
      <c r="P2484" s="2">
        <f>DATEDIF('Transaction Data'!$D2484,'Transaction Data'!$A2484,"y")</f>
        <v>61</v>
      </c>
      <c r="Q2484" s="2" t="str">
        <f>FLOOR('Transaction Data'!$P2484,15)&amp;"-"&amp;FLOOR('Transaction Data'!$P2484,15)+14</f>
        <v>60-74</v>
      </c>
      <c r="R2484" s="2" t="str">
        <f>IF('Transaction Data'!$L2484&lt;=10,"Less Expensive","Expensive")</f>
        <v>Less Expensive</v>
      </c>
      <c r="S2484" s="4">
        <f>WEEKDAY('Transaction Data'!$A2484)</f>
        <v>2</v>
      </c>
      <c r="T2484" s="2" t="str">
        <f>IF(WEEKDAY('Transaction Data'!$A2484,2)&lt;6,"Weekday","Weekend")</f>
        <v>Weekday</v>
      </c>
    </row>
    <row r="2485" ht="15.75" customHeight="1">
      <c r="A2485" s="1">
        <v>45381.0</v>
      </c>
      <c r="B2485" s="2" t="s">
        <v>2417</v>
      </c>
      <c r="C2485" s="2" t="s">
        <v>32</v>
      </c>
      <c r="D2485" s="1">
        <v>37019.0</v>
      </c>
      <c r="E2485" s="2" t="s">
        <v>27</v>
      </c>
      <c r="F2485" s="2">
        <v>344.0</v>
      </c>
      <c r="G2485" s="2" t="s">
        <v>28</v>
      </c>
      <c r="H2485" s="2" t="s">
        <v>29</v>
      </c>
      <c r="I2485" s="2" t="s">
        <v>25</v>
      </c>
      <c r="J2485" s="2" t="str">
        <f t="array" ref="J2485">XLOOKUP('Transaction Data'!$G2485,Product_Code,Biscuit_Brand)</f>
        <v>Shortbread</v>
      </c>
      <c r="K2485" s="2">
        <f t="array" ref="K2485">XLOOKUP('Transaction Data'!$G2485,Product_Code,Cost)</f>
        <v>10</v>
      </c>
      <c r="L2485" s="2">
        <f t="array" ref="L2485">XLOOKUP('Transaction Data'!$G2485,Product_Code,Unit_Price)</f>
        <v>45</v>
      </c>
      <c r="M2485" s="3">
        <f>'Transaction Data'!$F2485*'Transaction Data'!$K2485</f>
        <v>3440</v>
      </c>
      <c r="N2485" s="3">
        <f>'Transaction Data'!$F2485*'Transaction Data'!$L2485</f>
        <v>15480</v>
      </c>
      <c r="O2485" s="3">
        <f>'Transaction Data'!$N2485-'Transaction Data'!$M2485</f>
        <v>12040</v>
      </c>
      <c r="P2485" s="2">
        <f>DATEDIF('Transaction Data'!$D2485,'Transaction Data'!$A2485,"y")</f>
        <v>22</v>
      </c>
      <c r="Q2485" s="2" t="str">
        <f>FLOOR('Transaction Data'!$P2485,15)&amp;"-"&amp;FLOOR('Transaction Data'!$P2485,15)+14</f>
        <v>15-29</v>
      </c>
      <c r="R2485" s="2" t="str">
        <f>IF('Transaction Data'!$L2485&lt;=10,"Less Expensive","Expensive")</f>
        <v>Expensive</v>
      </c>
      <c r="S2485" s="4">
        <f>WEEKDAY('Transaction Data'!$A2485)</f>
        <v>7</v>
      </c>
      <c r="T2485" s="2" t="str">
        <f>IF(WEEKDAY('Transaction Data'!$A2485,2)&lt;6,"Weekday","Weekend")</f>
        <v>Weekend</v>
      </c>
    </row>
    <row r="2486" ht="15.75" customHeight="1">
      <c r="A2486" s="1">
        <v>45388.0</v>
      </c>
      <c r="B2486" s="2" t="s">
        <v>2418</v>
      </c>
      <c r="C2486" s="2" t="s">
        <v>54</v>
      </c>
      <c r="D2486" s="1">
        <v>26181.0</v>
      </c>
      <c r="E2486" s="2" t="s">
        <v>22</v>
      </c>
      <c r="F2486" s="2">
        <v>278.0</v>
      </c>
      <c r="G2486" s="2" t="s">
        <v>44</v>
      </c>
      <c r="H2486" s="2" t="s">
        <v>42</v>
      </c>
      <c r="I2486" s="2" t="s">
        <v>25</v>
      </c>
      <c r="J2486" s="2" t="str">
        <f t="array" ref="J2486">XLOOKUP('Transaction Data'!$G2486,Product_Code,Biscuit_Brand)</f>
        <v>Butter Crunch</v>
      </c>
      <c r="K2486" s="2">
        <f t="array" ref="K2486">XLOOKUP('Transaction Data'!$G2486,Product_Code,Cost)</f>
        <v>10</v>
      </c>
      <c r="L2486" s="2">
        <f t="array" ref="L2486">XLOOKUP('Transaction Data'!$G2486,Product_Code,Unit_Price)</f>
        <v>11</v>
      </c>
      <c r="M2486" s="3">
        <f>'Transaction Data'!$F2486*'Transaction Data'!$K2486</f>
        <v>2780</v>
      </c>
      <c r="N2486" s="3">
        <f>'Transaction Data'!$F2486*'Transaction Data'!$L2486</f>
        <v>3058</v>
      </c>
      <c r="O2486" s="3">
        <f>'Transaction Data'!$N2486-'Transaction Data'!$M2486</f>
        <v>278</v>
      </c>
      <c r="P2486" s="2">
        <f>DATEDIF('Transaction Data'!$D2486,'Transaction Data'!$A2486,"y")</f>
        <v>52</v>
      </c>
      <c r="Q2486" s="2" t="str">
        <f>FLOOR('Transaction Data'!$P2486,15)&amp;"-"&amp;FLOOR('Transaction Data'!$P2486,15)+14</f>
        <v>45-59</v>
      </c>
      <c r="R2486" s="2" t="str">
        <f>IF('Transaction Data'!$L2486&lt;=10,"Less Expensive","Expensive")</f>
        <v>Expensive</v>
      </c>
      <c r="S2486" s="4">
        <f>WEEKDAY('Transaction Data'!$A2486)</f>
        <v>7</v>
      </c>
      <c r="T2486" s="2" t="str">
        <f>IF(WEEKDAY('Transaction Data'!$A2486,2)&lt;6,"Weekday","Weekend")</f>
        <v>Weekend</v>
      </c>
    </row>
    <row r="2487" ht="15.75" customHeight="1">
      <c r="A2487" s="1">
        <v>45340.0</v>
      </c>
      <c r="B2487" s="2" t="s">
        <v>2419</v>
      </c>
      <c r="C2487" s="2" t="s">
        <v>72</v>
      </c>
      <c r="D2487" s="1">
        <v>29167.0</v>
      </c>
      <c r="E2487" s="2" t="s">
        <v>27</v>
      </c>
      <c r="F2487" s="2">
        <v>132.0</v>
      </c>
      <c r="G2487" s="2" t="s">
        <v>23</v>
      </c>
      <c r="H2487" s="2" t="s">
        <v>45</v>
      </c>
      <c r="I2487" s="2" t="s">
        <v>25</v>
      </c>
      <c r="J2487" s="2" t="str">
        <f t="array" ref="J2487">XLOOKUP('Transaction Data'!$G2487,Product_Code,Biscuit_Brand)</f>
        <v>Cinnamon Swirls</v>
      </c>
      <c r="K2487" s="2">
        <f t="array" ref="K2487">XLOOKUP('Transaction Data'!$G2487,Product_Code,Cost)</f>
        <v>10</v>
      </c>
      <c r="L2487" s="2">
        <f t="array" ref="L2487">XLOOKUP('Transaction Data'!$G2487,Product_Code,Unit_Price)</f>
        <v>14</v>
      </c>
      <c r="M2487" s="3">
        <f>'Transaction Data'!$F2487*'Transaction Data'!$K2487</f>
        <v>1320</v>
      </c>
      <c r="N2487" s="3">
        <f>'Transaction Data'!$F2487*'Transaction Data'!$L2487</f>
        <v>1848</v>
      </c>
      <c r="O2487" s="3">
        <f>'Transaction Data'!$N2487-'Transaction Data'!$M2487</f>
        <v>528</v>
      </c>
      <c r="P2487" s="2">
        <f>DATEDIF('Transaction Data'!$D2487,'Transaction Data'!$A2487,"y")</f>
        <v>44</v>
      </c>
      <c r="Q2487" s="2" t="str">
        <f>FLOOR('Transaction Data'!$P2487,15)&amp;"-"&amp;FLOOR('Transaction Data'!$P2487,15)+14</f>
        <v>30-44</v>
      </c>
      <c r="R2487" s="2" t="str">
        <f>IF('Transaction Data'!$L2487&lt;=10,"Less Expensive","Expensive")</f>
        <v>Expensive</v>
      </c>
      <c r="S2487" s="4">
        <f>WEEKDAY('Transaction Data'!$A2487)</f>
        <v>1</v>
      </c>
      <c r="T2487" s="2" t="str">
        <f>IF(WEEKDAY('Transaction Data'!$A2487,2)&lt;6,"Weekday","Weekend")</f>
        <v>Weekend</v>
      </c>
    </row>
    <row r="2488" ht="15.75" customHeight="1">
      <c r="A2488" s="1">
        <v>45393.0</v>
      </c>
      <c r="B2488" s="2" t="s">
        <v>2420</v>
      </c>
      <c r="C2488" s="2" t="s">
        <v>78</v>
      </c>
      <c r="D2488" s="1">
        <v>34071.0</v>
      </c>
      <c r="E2488" s="2" t="s">
        <v>22</v>
      </c>
      <c r="F2488" s="2">
        <v>12.0</v>
      </c>
      <c r="G2488" s="2" t="s">
        <v>61</v>
      </c>
      <c r="H2488" s="2" t="s">
        <v>24</v>
      </c>
      <c r="I2488" s="2" t="s">
        <v>25</v>
      </c>
      <c r="J2488" s="2" t="str">
        <f t="array" ref="J2488">XLOOKUP('Transaction Data'!$G2488,Product_Code,Biscuit_Brand)</f>
        <v>Choco Delight</v>
      </c>
      <c r="K2488" s="2">
        <f t="array" ref="K2488">XLOOKUP('Transaction Data'!$G2488,Product_Code,Cost)</f>
        <v>3</v>
      </c>
      <c r="L2488" s="2">
        <f t="array" ref="L2488">XLOOKUP('Transaction Data'!$G2488,Product_Code,Unit_Price)</f>
        <v>5</v>
      </c>
      <c r="M2488" s="3">
        <f>'Transaction Data'!$F2488*'Transaction Data'!$K2488</f>
        <v>36</v>
      </c>
      <c r="N2488" s="3">
        <f>'Transaction Data'!$F2488*'Transaction Data'!$L2488</f>
        <v>60</v>
      </c>
      <c r="O2488" s="3">
        <f>'Transaction Data'!$N2488-'Transaction Data'!$M2488</f>
        <v>24</v>
      </c>
      <c r="P2488" s="2">
        <f>DATEDIF('Transaction Data'!$D2488,'Transaction Data'!$A2488,"y")</f>
        <v>30</v>
      </c>
      <c r="Q2488" s="2" t="str">
        <f>FLOOR('Transaction Data'!$P2488,15)&amp;"-"&amp;FLOOR('Transaction Data'!$P2488,15)+14</f>
        <v>30-44</v>
      </c>
      <c r="R2488" s="2" t="str">
        <f>IF('Transaction Data'!$L2488&lt;=10,"Less Expensive","Expensive")</f>
        <v>Less Expensive</v>
      </c>
      <c r="S2488" s="4">
        <f>WEEKDAY('Transaction Data'!$A2488)</f>
        <v>5</v>
      </c>
      <c r="T2488" s="2" t="str">
        <f>IF(WEEKDAY('Transaction Data'!$A2488,2)&lt;6,"Weekday","Weekend")</f>
        <v>Weekday</v>
      </c>
    </row>
    <row r="2489" ht="15.75" customHeight="1">
      <c r="A2489" s="1">
        <v>45436.0</v>
      </c>
      <c r="B2489" s="2" t="s">
        <v>2421</v>
      </c>
      <c r="C2489" s="2" t="s">
        <v>72</v>
      </c>
      <c r="D2489" s="1">
        <v>26896.0</v>
      </c>
      <c r="E2489" s="2" t="s">
        <v>22</v>
      </c>
      <c r="F2489" s="2">
        <v>413.0</v>
      </c>
      <c r="G2489" s="2" t="s">
        <v>33</v>
      </c>
      <c r="H2489" s="2" t="s">
        <v>29</v>
      </c>
      <c r="I2489" s="2" t="s">
        <v>25</v>
      </c>
      <c r="J2489" s="2" t="str">
        <f t="array" ref="J2489">XLOOKUP('Transaction Data'!$G2489,Product_Code,Biscuit_Brand)</f>
        <v>Caramel Biscuits</v>
      </c>
      <c r="K2489" s="2">
        <f t="array" ref="K2489">XLOOKUP('Transaction Data'!$G2489,Product_Code,Cost)</f>
        <v>18</v>
      </c>
      <c r="L2489" s="2">
        <f t="array" ref="L2489">XLOOKUP('Transaction Data'!$G2489,Product_Code,Unit_Price)</f>
        <v>22</v>
      </c>
      <c r="M2489" s="3">
        <f>'Transaction Data'!$F2489*'Transaction Data'!$K2489</f>
        <v>7434</v>
      </c>
      <c r="N2489" s="3">
        <f>'Transaction Data'!$F2489*'Transaction Data'!$L2489</f>
        <v>9086</v>
      </c>
      <c r="O2489" s="3">
        <f>'Transaction Data'!$N2489-'Transaction Data'!$M2489</f>
        <v>1652</v>
      </c>
      <c r="P2489" s="2">
        <f>DATEDIF('Transaction Data'!$D2489,'Transaction Data'!$A2489,"y")</f>
        <v>50</v>
      </c>
      <c r="Q2489" s="2" t="str">
        <f>FLOOR('Transaction Data'!$P2489,15)&amp;"-"&amp;FLOOR('Transaction Data'!$P2489,15)+14</f>
        <v>45-59</v>
      </c>
      <c r="R2489" s="2" t="str">
        <f>IF('Transaction Data'!$L2489&lt;=10,"Less Expensive","Expensive")</f>
        <v>Expensive</v>
      </c>
      <c r="S2489" s="4">
        <f>WEEKDAY('Transaction Data'!$A2489)</f>
        <v>6</v>
      </c>
      <c r="T2489" s="2" t="str">
        <f>IF(WEEKDAY('Transaction Data'!$A2489,2)&lt;6,"Weekday","Weekend")</f>
        <v>Weekday</v>
      </c>
    </row>
    <row r="2490" ht="15.75" customHeight="1">
      <c r="A2490" s="1">
        <v>45392.0</v>
      </c>
      <c r="B2490" s="2" t="s">
        <v>2422</v>
      </c>
      <c r="C2490" s="2" t="s">
        <v>65</v>
      </c>
      <c r="D2490" s="1">
        <v>23205.0</v>
      </c>
      <c r="E2490" s="2" t="s">
        <v>37</v>
      </c>
      <c r="F2490" s="2">
        <v>362.0</v>
      </c>
      <c r="G2490" s="2" t="s">
        <v>55</v>
      </c>
      <c r="H2490" s="2" t="s">
        <v>29</v>
      </c>
      <c r="I2490" s="2" t="s">
        <v>25</v>
      </c>
      <c r="J2490" s="2" t="str">
        <f t="array" ref="J2490">XLOOKUP('Transaction Data'!$G2490,Product_Code,Biscuit_Brand)</f>
        <v>Vanilla Wafers</v>
      </c>
      <c r="K2490" s="2">
        <f t="array" ref="K2490">XLOOKUP('Transaction Data'!$G2490,Product_Code,Cost)</f>
        <v>18</v>
      </c>
      <c r="L2490" s="2">
        <f t="array" ref="L2490">XLOOKUP('Transaction Data'!$G2490,Product_Code,Unit_Price)</f>
        <v>36</v>
      </c>
      <c r="M2490" s="3">
        <f>'Transaction Data'!$F2490*'Transaction Data'!$K2490</f>
        <v>6516</v>
      </c>
      <c r="N2490" s="3">
        <f>'Transaction Data'!$F2490*'Transaction Data'!$L2490</f>
        <v>13032</v>
      </c>
      <c r="O2490" s="3">
        <f>'Transaction Data'!$N2490-'Transaction Data'!$M2490</f>
        <v>6516</v>
      </c>
      <c r="P2490" s="2">
        <f>DATEDIF('Transaction Data'!$D2490,'Transaction Data'!$A2490,"y")</f>
        <v>60</v>
      </c>
      <c r="Q2490" s="2" t="str">
        <f>FLOOR('Transaction Data'!$P2490,15)&amp;"-"&amp;FLOOR('Transaction Data'!$P2490,15)+14</f>
        <v>60-74</v>
      </c>
      <c r="R2490" s="2" t="str">
        <f>IF('Transaction Data'!$L2490&lt;=10,"Less Expensive","Expensive")</f>
        <v>Expensive</v>
      </c>
      <c r="S2490" s="4">
        <f>WEEKDAY('Transaction Data'!$A2490)</f>
        <v>4</v>
      </c>
      <c r="T2490" s="2" t="str">
        <f>IF(WEEKDAY('Transaction Data'!$A2490,2)&lt;6,"Weekday","Weekend")</f>
        <v>Weekday</v>
      </c>
    </row>
    <row r="2491" ht="15.75" customHeight="1">
      <c r="A2491" s="1">
        <v>45418.0</v>
      </c>
      <c r="B2491" s="2" t="s">
        <v>2423</v>
      </c>
      <c r="C2491" s="2" t="s">
        <v>65</v>
      </c>
      <c r="D2491" s="1">
        <v>18161.0</v>
      </c>
      <c r="E2491" s="2" t="s">
        <v>37</v>
      </c>
      <c r="F2491" s="2">
        <v>92.0</v>
      </c>
      <c r="G2491" s="2" t="s">
        <v>61</v>
      </c>
      <c r="H2491" s="2" t="s">
        <v>34</v>
      </c>
      <c r="I2491" s="2" t="s">
        <v>25</v>
      </c>
      <c r="J2491" s="2" t="str">
        <f t="array" ref="J2491">XLOOKUP('Transaction Data'!$G2491,Product_Code,Biscuit_Brand)</f>
        <v>Choco Delight</v>
      </c>
      <c r="K2491" s="2">
        <f t="array" ref="K2491">XLOOKUP('Transaction Data'!$G2491,Product_Code,Cost)</f>
        <v>3</v>
      </c>
      <c r="L2491" s="2">
        <f t="array" ref="L2491">XLOOKUP('Transaction Data'!$G2491,Product_Code,Unit_Price)</f>
        <v>5</v>
      </c>
      <c r="M2491" s="3">
        <f>'Transaction Data'!$F2491*'Transaction Data'!$K2491</f>
        <v>276</v>
      </c>
      <c r="N2491" s="3">
        <f>'Transaction Data'!$F2491*'Transaction Data'!$L2491</f>
        <v>460</v>
      </c>
      <c r="O2491" s="3">
        <f>'Transaction Data'!$N2491-'Transaction Data'!$M2491</f>
        <v>184</v>
      </c>
      <c r="P2491" s="2">
        <f>DATEDIF('Transaction Data'!$D2491,'Transaction Data'!$A2491,"y")</f>
        <v>74</v>
      </c>
      <c r="Q2491" s="2" t="str">
        <f>FLOOR('Transaction Data'!$P2491,15)&amp;"-"&amp;FLOOR('Transaction Data'!$P2491,15)+14</f>
        <v>60-74</v>
      </c>
      <c r="R2491" s="2" t="str">
        <f>IF('Transaction Data'!$L2491&lt;=10,"Less Expensive","Expensive")</f>
        <v>Less Expensive</v>
      </c>
      <c r="S2491" s="4">
        <f>WEEKDAY('Transaction Data'!$A2491)</f>
        <v>2</v>
      </c>
      <c r="T2491" s="2" t="str">
        <f>IF(WEEKDAY('Transaction Data'!$A2491,2)&lt;6,"Weekday","Weekend")</f>
        <v>Weekday</v>
      </c>
    </row>
    <row r="2492" ht="15.75" customHeight="1">
      <c r="A2492" s="1">
        <v>45383.0</v>
      </c>
      <c r="B2492" s="2" t="s">
        <v>2424</v>
      </c>
      <c r="C2492" s="2" t="s">
        <v>54</v>
      </c>
      <c r="D2492" s="1">
        <v>36209.0</v>
      </c>
      <c r="E2492" s="2" t="s">
        <v>37</v>
      </c>
      <c r="F2492" s="2">
        <v>432.0</v>
      </c>
      <c r="G2492" s="2" t="s">
        <v>33</v>
      </c>
      <c r="H2492" s="2" t="s">
        <v>24</v>
      </c>
      <c r="I2492" s="2" t="s">
        <v>25</v>
      </c>
      <c r="J2492" s="2" t="str">
        <f t="array" ref="J2492">XLOOKUP('Transaction Data'!$G2492,Product_Code,Biscuit_Brand)</f>
        <v>Caramel Biscuits</v>
      </c>
      <c r="K2492" s="2">
        <f t="array" ref="K2492">XLOOKUP('Transaction Data'!$G2492,Product_Code,Cost)</f>
        <v>18</v>
      </c>
      <c r="L2492" s="2">
        <f t="array" ref="L2492">XLOOKUP('Transaction Data'!$G2492,Product_Code,Unit_Price)</f>
        <v>22</v>
      </c>
      <c r="M2492" s="3">
        <f>'Transaction Data'!$F2492*'Transaction Data'!$K2492</f>
        <v>7776</v>
      </c>
      <c r="N2492" s="3">
        <f>'Transaction Data'!$F2492*'Transaction Data'!$L2492</f>
        <v>9504</v>
      </c>
      <c r="O2492" s="3">
        <f>'Transaction Data'!$N2492-'Transaction Data'!$M2492</f>
        <v>1728</v>
      </c>
      <c r="P2492" s="2">
        <f>DATEDIF('Transaction Data'!$D2492,'Transaction Data'!$A2492,"y")</f>
        <v>25</v>
      </c>
      <c r="Q2492" s="2" t="str">
        <f>FLOOR('Transaction Data'!$P2492,15)&amp;"-"&amp;FLOOR('Transaction Data'!$P2492,15)+14</f>
        <v>15-29</v>
      </c>
      <c r="R2492" s="2" t="str">
        <f>IF('Transaction Data'!$L2492&lt;=10,"Less Expensive","Expensive")</f>
        <v>Expensive</v>
      </c>
      <c r="S2492" s="4">
        <f>WEEKDAY('Transaction Data'!$A2492)</f>
        <v>2</v>
      </c>
      <c r="T2492" s="2" t="str">
        <f>IF(WEEKDAY('Transaction Data'!$A2492,2)&lt;6,"Weekday","Weekend")</f>
        <v>Weekday</v>
      </c>
    </row>
    <row r="2493" ht="15.75" customHeight="1">
      <c r="A2493" s="1">
        <v>45319.0</v>
      </c>
      <c r="B2493" s="2" t="s">
        <v>2425</v>
      </c>
      <c r="C2493" s="2" t="s">
        <v>69</v>
      </c>
      <c r="D2493" s="1">
        <v>29760.0</v>
      </c>
      <c r="E2493" s="2" t="s">
        <v>37</v>
      </c>
      <c r="F2493" s="2">
        <v>279.0</v>
      </c>
      <c r="G2493" s="2" t="s">
        <v>48</v>
      </c>
      <c r="H2493" s="2" t="s">
        <v>42</v>
      </c>
      <c r="I2493" s="2" t="s">
        <v>25</v>
      </c>
      <c r="J2493" s="2" t="str">
        <f t="array" ref="J2493">XLOOKUP('Transaction Data'!$G2493,Product_Code,Biscuit_Brand)</f>
        <v>Lemon Crisps</v>
      </c>
      <c r="K2493" s="2">
        <f t="array" ref="K2493">XLOOKUP('Transaction Data'!$G2493,Product_Code,Cost)</f>
        <v>7</v>
      </c>
      <c r="L2493" s="2">
        <f t="array" ref="L2493">XLOOKUP('Transaction Data'!$G2493,Product_Code,Unit_Price)</f>
        <v>9</v>
      </c>
      <c r="M2493" s="3">
        <f>'Transaction Data'!$F2493*'Transaction Data'!$K2493</f>
        <v>1953</v>
      </c>
      <c r="N2493" s="3">
        <f>'Transaction Data'!$F2493*'Transaction Data'!$L2493</f>
        <v>2511</v>
      </c>
      <c r="O2493" s="3">
        <f>'Transaction Data'!$N2493-'Transaction Data'!$M2493</f>
        <v>558</v>
      </c>
      <c r="P2493" s="2">
        <f>DATEDIF('Transaction Data'!$D2493,'Transaction Data'!$A2493,"y")</f>
        <v>42</v>
      </c>
      <c r="Q2493" s="2" t="str">
        <f>FLOOR('Transaction Data'!$P2493,15)&amp;"-"&amp;FLOOR('Transaction Data'!$P2493,15)+14</f>
        <v>30-44</v>
      </c>
      <c r="R2493" s="2" t="str">
        <f>IF('Transaction Data'!$L2493&lt;=10,"Less Expensive","Expensive")</f>
        <v>Less Expensive</v>
      </c>
      <c r="S2493" s="4">
        <f>WEEKDAY('Transaction Data'!$A2493)</f>
        <v>1</v>
      </c>
      <c r="T2493" s="2" t="str">
        <f>IF(WEEKDAY('Transaction Data'!$A2493,2)&lt;6,"Weekday","Weekend")</f>
        <v>Weekend</v>
      </c>
    </row>
    <row r="2494" ht="15.75" customHeight="1">
      <c r="A2494" s="1">
        <v>45482.0</v>
      </c>
      <c r="B2494" s="2" t="s">
        <v>2426</v>
      </c>
      <c r="C2494" s="2" t="s">
        <v>51</v>
      </c>
      <c r="D2494" s="1">
        <v>32219.0</v>
      </c>
      <c r="E2494" s="2" t="s">
        <v>27</v>
      </c>
      <c r="F2494" s="2">
        <v>49.0</v>
      </c>
      <c r="G2494" s="2" t="s">
        <v>33</v>
      </c>
      <c r="H2494" s="2" t="s">
        <v>45</v>
      </c>
      <c r="I2494" s="2" t="s">
        <v>25</v>
      </c>
      <c r="J2494" s="2" t="str">
        <f t="array" ref="J2494">XLOOKUP('Transaction Data'!$G2494,Product_Code,Biscuit_Brand)</f>
        <v>Caramel Biscuits</v>
      </c>
      <c r="K2494" s="2">
        <f t="array" ref="K2494">XLOOKUP('Transaction Data'!$G2494,Product_Code,Cost)</f>
        <v>18</v>
      </c>
      <c r="L2494" s="2">
        <f t="array" ref="L2494">XLOOKUP('Transaction Data'!$G2494,Product_Code,Unit_Price)</f>
        <v>22</v>
      </c>
      <c r="M2494" s="3">
        <f>'Transaction Data'!$F2494*'Transaction Data'!$K2494</f>
        <v>882</v>
      </c>
      <c r="N2494" s="3">
        <f>'Transaction Data'!$F2494*'Transaction Data'!$L2494</f>
        <v>1078</v>
      </c>
      <c r="O2494" s="3">
        <f>'Transaction Data'!$N2494-'Transaction Data'!$M2494</f>
        <v>196</v>
      </c>
      <c r="P2494" s="2">
        <f>DATEDIF('Transaction Data'!$D2494,'Transaction Data'!$A2494,"y")</f>
        <v>36</v>
      </c>
      <c r="Q2494" s="2" t="str">
        <f>FLOOR('Transaction Data'!$P2494,15)&amp;"-"&amp;FLOOR('Transaction Data'!$P2494,15)+14</f>
        <v>30-44</v>
      </c>
      <c r="R2494" s="2" t="str">
        <f>IF('Transaction Data'!$L2494&lt;=10,"Less Expensive","Expensive")</f>
        <v>Expensive</v>
      </c>
      <c r="S2494" s="4">
        <f>WEEKDAY('Transaction Data'!$A2494)</f>
        <v>3</v>
      </c>
      <c r="T2494" s="2" t="str">
        <f>IF(WEEKDAY('Transaction Data'!$A2494,2)&lt;6,"Weekday","Weekend")</f>
        <v>Weekday</v>
      </c>
    </row>
    <row r="2495" ht="15.75" customHeight="1">
      <c r="A2495" s="1">
        <v>45375.0</v>
      </c>
      <c r="B2495" s="2" t="s">
        <v>2427</v>
      </c>
      <c r="C2495" s="2" t="s">
        <v>54</v>
      </c>
      <c r="D2495" s="1">
        <v>16256.0</v>
      </c>
      <c r="E2495" s="2" t="s">
        <v>63</v>
      </c>
      <c r="F2495" s="2">
        <v>422.0</v>
      </c>
      <c r="G2495" s="2" t="s">
        <v>60</v>
      </c>
      <c r="H2495" s="2" t="s">
        <v>24</v>
      </c>
      <c r="I2495" s="2" t="s">
        <v>25</v>
      </c>
      <c r="J2495" s="2" t="str">
        <f t="array" ref="J2495">XLOOKUP('Transaction Data'!$G2495,Product_Code,Biscuit_Brand)</f>
        <v>Peanut Butter Bites</v>
      </c>
      <c r="K2495" s="2">
        <f t="array" ref="K2495">XLOOKUP('Transaction Data'!$G2495,Product_Code,Cost)</f>
        <v>5</v>
      </c>
      <c r="L2495" s="2">
        <f t="array" ref="L2495">XLOOKUP('Transaction Data'!$G2495,Product_Code,Unit_Price)</f>
        <v>7</v>
      </c>
      <c r="M2495" s="3">
        <f>'Transaction Data'!$F2495*'Transaction Data'!$K2495</f>
        <v>2110</v>
      </c>
      <c r="N2495" s="3">
        <f>'Transaction Data'!$F2495*'Transaction Data'!$L2495</f>
        <v>2954</v>
      </c>
      <c r="O2495" s="3">
        <f>'Transaction Data'!$N2495-'Transaction Data'!$M2495</f>
        <v>844</v>
      </c>
      <c r="P2495" s="2">
        <f>DATEDIF('Transaction Data'!$D2495,'Transaction Data'!$A2495,"y")</f>
        <v>79</v>
      </c>
      <c r="Q2495" s="2" t="str">
        <f>FLOOR('Transaction Data'!$P2495,15)&amp;"-"&amp;FLOOR('Transaction Data'!$P2495,15)+14</f>
        <v>75-89</v>
      </c>
      <c r="R2495" s="2" t="str">
        <f>IF('Transaction Data'!$L2495&lt;=10,"Less Expensive","Expensive")</f>
        <v>Less Expensive</v>
      </c>
      <c r="S2495" s="4">
        <f>WEEKDAY('Transaction Data'!$A2495)</f>
        <v>1</v>
      </c>
      <c r="T2495" s="2" t="str">
        <f>IF(WEEKDAY('Transaction Data'!$A2495,2)&lt;6,"Weekday","Weekend")</f>
        <v>Weekend</v>
      </c>
    </row>
    <row r="2496" ht="15.75" customHeight="1">
      <c r="A2496" s="1">
        <v>45493.0</v>
      </c>
      <c r="B2496" s="2" t="s">
        <v>2428</v>
      </c>
      <c r="C2496" s="2" t="s">
        <v>47</v>
      </c>
      <c r="D2496" s="1">
        <v>24227.0</v>
      </c>
      <c r="E2496" s="2" t="s">
        <v>37</v>
      </c>
      <c r="F2496" s="2">
        <v>200.0</v>
      </c>
      <c r="G2496" s="2" t="s">
        <v>60</v>
      </c>
      <c r="H2496" s="2" t="s">
        <v>29</v>
      </c>
      <c r="I2496" s="2" t="s">
        <v>25</v>
      </c>
      <c r="J2496" s="2" t="str">
        <f t="array" ref="J2496">XLOOKUP('Transaction Data'!$G2496,Product_Code,Biscuit_Brand)</f>
        <v>Peanut Butter Bites</v>
      </c>
      <c r="K2496" s="2">
        <f t="array" ref="K2496">XLOOKUP('Transaction Data'!$G2496,Product_Code,Cost)</f>
        <v>5</v>
      </c>
      <c r="L2496" s="2">
        <f t="array" ref="L2496">XLOOKUP('Transaction Data'!$G2496,Product_Code,Unit_Price)</f>
        <v>7</v>
      </c>
      <c r="M2496" s="3">
        <f>'Transaction Data'!$F2496*'Transaction Data'!$K2496</f>
        <v>1000</v>
      </c>
      <c r="N2496" s="3">
        <f>'Transaction Data'!$F2496*'Transaction Data'!$L2496</f>
        <v>1400</v>
      </c>
      <c r="O2496" s="3">
        <f>'Transaction Data'!$N2496-'Transaction Data'!$M2496</f>
        <v>400</v>
      </c>
      <c r="P2496" s="2">
        <f>DATEDIF('Transaction Data'!$D2496,'Transaction Data'!$A2496,"y")</f>
        <v>58</v>
      </c>
      <c r="Q2496" s="2" t="str">
        <f>FLOOR('Transaction Data'!$P2496,15)&amp;"-"&amp;FLOOR('Transaction Data'!$P2496,15)+14</f>
        <v>45-59</v>
      </c>
      <c r="R2496" s="2" t="str">
        <f>IF('Transaction Data'!$L2496&lt;=10,"Less Expensive","Expensive")</f>
        <v>Less Expensive</v>
      </c>
      <c r="S2496" s="4">
        <f>WEEKDAY('Transaction Data'!$A2496)</f>
        <v>7</v>
      </c>
      <c r="T2496" s="2" t="str">
        <f>IF(WEEKDAY('Transaction Data'!$A2496,2)&lt;6,"Weekday","Weekend")</f>
        <v>Weekend</v>
      </c>
    </row>
    <row r="2497" ht="15.75" customHeight="1">
      <c r="A2497" s="1">
        <v>45337.0</v>
      </c>
      <c r="B2497" s="2" t="s">
        <v>2429</v>
      </c>
      <c r="C2497" s="2" t="s">
        <v>32</v>
      </c>
      <c r="D2497" s="1">
        <v>28746.0</v>
      </c>
      <c r="E2497" s="2" t="s">
        <v>37</v>
      </c>
      <c r="F2497" s="2">
        <v>302.0</v>
      </c>
      <c r="G2497" s="2" t="s">
        <v>23</v>
      </c>
      <c r="H2497" s="2" t="s">
        <v>42</v>
      </c>
      <c r="I2497" s="2" t="s">
        <v>25</v>
      </c>
      <c r="J2497" s="2" t="str">
        <f t="array" ref="J2497">XLOOKUP('Transaction Data'!$G2497,Product_Code,Biscuit_Brand)</f>
        <v>Cinnamon Swirls</v>
      </c>
      <c r="K2497" s="2">
        <f t="array" ref="K2497">XLOOKUP('Transaction Data'!$G2497,Product_Code,Cost)</f>
        <v>10</v>
      </c>
      <c r="L2497" s="2">
        <f t="array" ref="L2497">XLOOKUP('Transaction Data'!$G2497,Product_Code,Unit_Price)</f>
        <v>14</v>
      </c>
      <c r="M2497" s="3">
        <f>'Transaction Data'!$F2497*'Transaction Data'!$K2497</f>
        <v>3020</v>
      </c>
      <c r="N2497" s="3">
        <f>'Transaction Data'!$F2497*'Transaction Data'!$L2497</f>
        <v>4228</v>
      </c>
      <c r="O2497" s="3">
        <f>'Transaction Data'!$N2497-'Transaction Data'!$M2497</f>
        <v>1208</v>
      </c>
      <c r="P2497" s="2">
        <f>DATEDIF('Transaction Data'!$D2497,'Transaction Data'!$A2497,"y")</f>
        <v>45</v>
      </c>
      <c r="Q2497" s="2" t="str">
        <f>FLOOR('Transaction Data'!$P2497,15)&amp;"-"&amp;FLOOR('Transaction Data'!$P2497,15)+14</f>
        <v>45-59</v>
      </c>
      <c r="R2497" s="2" t="str">
        <f>IF('Transaction Data'!$L2497&lt;=10,"Less Expensive","Expensive")</f>
        <v>Expensive</v>
      </c>
      <c r="S2497" s="4">
        <f>WEEKDAY('Transaction Data'!$A2497)</f>
        <v>5</v>
      </c>
      <c r="T2497" s="2" t="str">
        <f>IF(WEEKDAY('Transaction Data'!$A2497,2)&lt;6,"Weekday","Weekend")</f>
        <v>Weekday</v>
      </c>
    </row>
    <row r="2498" ht="15.75" customHeight="1">
      <c r="A2498" s="1">
        <v>45419.0</v>
      </c>
      <c r="B2498" s="2" t="s">
        <v>2430</v>
      </c>
      <c r="C2498" s="2" t="s">
        <v>51</v>
      </c>
      <c r="D2498" s="1">
        <v>33143.0</v>
      </c>
      <c r="E2498" s="2" t="s">
        <v>63</v>
      </c>
      <c r="F2498" s="2">
        <v>460.0</v>
      </c>
      <c r="G2498" s="2" t="s">
        <v>60</v>
      </c>
      <c r="H2498" s="2" t="s">
        <v>45</v>
      </c>
      <c r="I2498" s="2" t="s">
        <v>25</v>
      </c>
      <c r="J2498" s="2" t="str">
        <f t="array" ref="J2498">XLOOKUP('Transaction Data'!$G2498,Product_Code,Biscuit_Brand)</f>
        <v>Peanut Butter Bites</v>
      </c>
      <c r="K2498" s="2">
        <f t="array" ref="K2498">XLOOKUP('Transaction Data'!$G2498,Product_Code,Cost)</f>
        <v>5</v>
      </c>
      <c r="L2498" s="2">
        <f t="array" ref="L2498">XLOOKUP('Transaction Data'!$G2498,Product_Code,Unit_Price)</f>
        <v>7</v>
      </c>
      <c r="M2498" s="3">
        <f>'Transaction Data'!$F2498*'Transaction Data'!$K2498</f>
        <v>2300</v>
      </c>
      <c r="N2498" s="3">
        <f>'Transaction Data'!$F2498*'Transaction Data'!$L2498</f>
        <v>3220</v>
      </c>
      <c r="O2498" s="3">
        <f>'Transaction Data'!$N2498-'Transaction Data'!$M2498</f>
        <v>920</v>
      </c>
      <c r="P2498" s="2">
        <f>DATEDIF('Transaction Data'!$D2498,'Transaction Data'!$A2498,"y")</f>
        <v>33</v>
      </c>
      <c r="Q2498" s="2" t="str">
        <f>FLOOR('Transaction Data'!$P2498,15)&amp;"-"&amp;FLOOR('Transaction Data'!$P2498,15)+14</f>
        <v>30-44</v>
      </c>
      <c r="R2498" s="2" t="str">
        <f>IF('Transaction Data'!$L2498&lt;=10,"Less Expensive","Expensive")</f>
        <v>Less Expensive</v>
      </c>
      <c r="S2498" s="4">
        <f>WEEKDAY('Transaction Data'!$A2498)</f>
        <v>3</v>
      </c>
      <c r="T2498" s="2" t="str">
        <f>IF(WEEKDAY('Transaction Data'!$A2498,2)&lt;6,"Weekday","Weekend")</f>
        <v>Weekday</v>
      </c>
    </row>
    <row r="2499" ht="15.75" customHeight="1">
      <c r="A2499" s="1">
        <v>45433.0</v>
      </c>
      <c r="B2499" s="2" t="s">
        <v>2431</v>
      </c>
      <c r="C2499" s="2" t="s">
        <v>21</v>
      </c>
      <c r="D2499" s="1">
        <v>19880.0</v>
      </c>
      <c r="E2499" s="2" t="s">
        <v>27</v>
      </c>
      <c r="F2499" s="2">
        <v>252.0</v>
      </c>
      <c r="G2499" s="2" t="s">
        <v>55</v>
      </c>
      <c r="H2499" s="2" t="s">
        <v>24</v>
      </c>
      <c r="I2499" s="2" t="s">
        <v>25</v>
      </c>
      <c r="J2499" s="2" t="str">
        <f t="array" ref="J2499">XLOOKUP('Transaction Data'!$G2499,Product_Code,Biscuit_Brand)</f>
        <v>Vanilla Wafers</v>
      </c>
      <c r="K2499" s="2">
        <f t="array" ref="K2499">XLOOKUP('Transaction Data'!$G2499,Product_Code,Cost)</f>
        <v>18</v>
      </c>
      <c r="L2499" s="2">
        <f t="array" ref="L2499">XLOOKUP('Transaction Data'!$G2499,Product_Code,Unit_Price)</f>
        <v>36</v>
      </c>
      <c r="M2499" s="3">
        <f>'Transaction Data'!$F2499*'Transaction Data'!$K2499</f>
        <v>4536</v>
      </c>
      <c r="N2499" s="3">
        <f>'Transaction Data'!$F2499*'Transaction Data'!$L2499</f>
        <v>9072</v>
      </c>
      <c r="O2499" s="3">
        <f>'Transaction Data'!$N2499-'Transaction Data'!$M2499</f>
        <v>4536</v>
      </c>
      <c r="P2499" s="2">
        <f>DATEDIF('Transaction Data'!$D2499,'Transaction Data'!$A2499,"y")</f>
        <v>69</v>
      </c>
      <c r="Q2499" s="2" t="str">
        <f>FLOOR('Transaction Data'!$P2499,15)&amp;"-"&amp;FLOOR('Transaction Data'!$P2499,15)+14</f>
        <v>60-74</v>
      </c>
      <c r="R2499" s="2" t="str">
        <f>IF('Transaction Data'!$L2499&lt;=10,"Less Expensive","Expensive")</f>
        <v>Expensive</v>
      </c>
      <c r="S2499" s="4">
        <f>WEEKDAY('Transaction Data'!$A2499)</f>
        <v>3</v>
      </c>
      <c r="T2499" s="2" t="str">
        <f>IF(WEEKDAY('Transaction Data'!$A2499,2)&lt;6,"Weekday","Weekend")</f>
        <v>Weekday</v>
      </c>
    </row>
    <row r="2500" ht="15.75" customHeight="1">
      <c r="A2500" s="1">
        <v>45424.0</v>
      </c>
      <c r="B2500" s="2" t="s">
        <v>1447</v>
      </c>
      <c r="C2500" s="2" t="s">
        <v>47</v>
      </c>
      <c r="D2500" s="1">
        <v>23822.0</v>
      </c>
      <c r="E2500" s="2" t="s">
        <v>63</v>
      </c>
      <c r="F2500" s="2">
        <v>114.0</v>
      </c>
      <c r="G2500" s="2" t="s">
        <v>38</v>
      </c>
      <c r="H2500" s="2" t="s">
        <v>29</v>
      </c>
      <c r="I2500" s="2" t="s">
        <v>30</v>
      </c>
      <c r="J2500" s="2" t="str">
        <f t="array" ref="J2500">XLOOKUP('Transaction Data'!$G2500,Product_Code,Biscuit_Brand)</f>
        <v>Ginger Snaps</v>
      </c>
      <c r="K2500" s="2">
        <f t="array" ref="K2500">XLOOKUP('Transaction Data'!$G2500,Product_Code,Cost)</f>
        <v>14</v>
      </c>
      <c r="L2500" s="2">
        <f t="array" ref="L2500">XLOOKUP('Transaction Data'!$G2500,Product_Code,Unit_Price)</f>
        <v>28</v>
      </c>
      <c r="M2500" s="3">
        <f>'Transaction Data'!$F2500*'Transaction Data'!$K2500</f>
        <v>1596</v>
      </c>
      <c r="N2500" s="3">
        <f>'Transaction Data'!$F2500*'Transaction Data'!$L2500</f>
        <v>3192</v>
      </c>
      <c r="O2500" s="3">
        <f>'Transaction Data'!$N2500-'Transaction Data'!$M2500</f>
        <v>1596</v>
      </c>
      <c r="P2500" s="2">
        <f>DATEDIF('Transaction Data'!$D2500,'Transaction Data'!$A2500,"y")</f>
        <v>59</v>
      </c>
      <c r="Q2500" s="2" t="str">
        <f>FLOOR('Transaction Data'!$P2500,15)&amp;"-"&amp;FLOOR('Transaction Data'!$P2500,15)+14</f>
        <v>45-59</v>
      </c>
      <c r="R2500" s="2" t="str">
        <f>IF('Transaction Data'!$L2500&lt;=10,"Less Expensive","Expensive")</f>
        <v>Expensive</v>
      </c>
      <c r="S2500" s="4">
        <f>WEEKDAY('Transaction Data'!$A2500)</f>
        <v>1</v>
      </c>
      <c r="T2500" s="2" t="str">
        <f>IF(WEEKDAY('Transaction Data'!$A2500,2)&lt;6,"Weekday","Weekend")</f>
        <v>Weekend</v>
      </c>
    </row>
    <row r="2501" ht="15.75" customHeight="1">
      <c r="A2501" s="1">
        <v>45492.0</v>
      </c>
      <c r="B2501" s="2" t="s">
        <v>2432</v>
      </c>
      <c r="C2501" s="2" t="s">
        <v>54</v>
      </c>
      <c r="D2501" s="1">
        <v>17957.0</v>
      </c>
      <c r="E2501" s="2" t="s">
        <v>37</v>
      </c>
      <c r="F2501" s="2">
        <v>459.0</v>
      </c>
      <c r="G2501" s="2" t="s">
        <v>23</v>
      </c>
      <c r="H2501" s="2" t="s">
        <v>29</v>
      </c>
      <c r="I2501" s="2" t="s">
        <v>25</v>
      </c>
      <c r="J2501" s="2" t="str">
        <f t="array" ref="J2501">XLOOKUP('Transaction Data'!$G2501,Product_Code,Biscuit_Brand)</f>
        <v>Cinnamon Swirls</v>
      </c>
      <c r="K2501" s="2">
        <f t="array" ref="K2501">XLOOKUP('Transaction Data'!$G2501,Product_Code,Cost)</f>
        <v>10</v>
      </c>
      <c r="L2501" s="2">
        <f t="array" ref="L2501">XLOOKUP('Transaction Data'!$G2501,Product_Code,Unit_Price)</f>
        <v>14</v>
      </c>
      <c r="M2501" s="3">
        <f>'Transaction Data'!$F2501*'Transaction Data'!$K2501</f>
        <v>4590</v>
      </c>
      <c r="N2501" s="3">
        <f>'Transaction Data'!$F2501*'Transaction Data'!$L2501</f>
        <v>6426</v>
      </c>
      <c r="O2501" s="3">
        <f>'Transaction Data'!$N2501-'Transaction Data'!$M2501</f>
        <v>1836</v>
      </c>
      <c r="P2501" s="2">
        <f>DATEDIF('Transaction Data'!$D2501,'Transaction Data'!$A2501,"y")</f>
        <v>75</v>
      </c>
      <c r="Q2501" s="2" t="str">
        <f>FLOOR('Transaction Data'!$P2501,15)&amp;"-"&amp;FLOOR('Transaction Data'!$P2501,15)+14</f>
        <v>75-89</v>
      </c>
      <c r="R2501" s="2" t="str">
        <f>IF('Transaction Data'!$L2501&lt;=10,"Less Expensive","Expensive")</f>
        <v>Expensive</v>
      </c>
      <c r="S2501" s="4">
        <f>WEEKDAY('Transaction Data'!$A2501)</f>
        <v>6</v>
      </c>
      <c r="T2501" s="2" t="str">
        <f>IF(WEEKDAY('Transaction Data'!$A2501,2)&lt;6,"Weekday","Weekend")</f>
        <v>Weekday</v>
      </c>
    </row>
    <row r="2502" ht="15.75" customHeight="1">
      <c r="A2502" s="1">
        <v>45500.0</v>
      </c>
      <c r="B2502" s="2" t="s">
        <v>2433</v>
      </c>
      <c r="C2502" s="2" t="s">
        <v>65</v>
      </c>
      <c r="D2502" s="1">
        <v>26887.0</v>
      </c>
      <c r="E2502" s="2" t="s">
        <v>63</v>
      </c>
      <c r="F2502" s="2">
        <v>225.0</v>
      </c>
      <c r="G2502" s="2" t="s">
        <v>60</v>
      </c>
      <c r="H2502" s="2" t="s">
        <v>34</v>
      </c>
      <c r="I2502" s="2" t="s">
        <v>25</v>
      </c>
      <c r="J2502" s="2" t="str">
        <f t="array" ref="J2502">XLOOKUP('Transaction Data'!$G2502,Product_Code,Biscuit_Brand)</f>
        <v>Peanut Butter Bites</v>
      </c>
      <c r="K2502" s="2">
        <f t="array" ref="K2502">XLOOKUP('Transaction Data'!$G2502,Product_Code,Cost)</f>
        <v>5</v>
      </c>
      <c r="L2502" s="2">
        <f t="array" ref="L2502">XLOOKUP('Transaction Data'!$G2502,Product_Code,Unit_Price)</f>
        <v>7</v>
      </c>
      <c r="M2502" s="3">
        <f>'Transaction Data'!$F2502*'Transaction Data'!$K2502</f>
        <v>1125</v>
      </c>
      <c r="N2502" s="3">
        <f>'Transaction Data'!$F2502*'Transaction Data'!$L2502</f>
        <v>1575</v>
      </c>
      <c r="O2502" s="3">
        <f>'Transaction Data'!$N2502-'Transaction Data'!$M2502</f>
        <v>450</v>
      </c>
      <c r="P2502" s="2">
        <f>DATEDIF('Transaction Data'!$D2502,'Transaction Data'!$A2502,"y")</f>
        <v>50</v>
      </c>
      <c r="Q2502" s="2" t="str">
        <f>FLOOR('Transaction Data'!$P2502,15)&amp;"-"&amp;FLOOR('Transaction Data'!$P2502,15)+14</f>
        <v>45-59</v>
      </c>
      <c r="R2502" s="2" t="str">
        <f>IF('Transaction Data'!$L2502&lt;=10,"Less Expensive","Expensive")</f>
        <v>Less Expensive</v>
      </c>
      <c r="S2502" s="4">
        <f>WEEKDAY('Transaction Data'!$A2502)</f>
        <v>7</v>
      </c>
      <c r="T2502" s="2" t="str">
        <f>IF(WEEKDAY('Transaction Data'!$A2502,2)&lt;6,"Weekday","Weekend")</f>
        <v>Weekend</v>
      </c>
    </row>
    <row r="2503" ht="15.75" customHeight="1">
      <c r="A2503" s="1">
        <v>45299.0</v>
      </c>
      <c r="B2503" s="2" t="s">
        <v>2434</v>
      </c>
      <c r="C2503" s="2" t="s">
        <v>54</v>
      </c>
      <c r="D2503" s="1">
        <v>21357.0</v>
      </c>
      <c r="E2503" s="2" t="s">
        <v>27</v>
      </c>
      <c r="F2503" s="2">
        <v>143.0</v>
      </c>
      <c r="G2503" s="2" t="s">
        <v>23</v>
      </c>
      <c r="H2503" s="2" t="s">
        <v>24</v>
      </c>
      <c r="I2503" s="2" t="s">
        <v>25</v>
      </c>
      <c r="J2503" s="2" t="str">
        <f t="array" ref="J2503">XLOOKUP('Transaction Data'!$G2503,Product_Code,Biscuit_Brand)</f>
        <v>Cinnamon Swirls</v>
      </c>
      <c r="K2503" s="2">
        <f t="array" ref="K2503">XLOOKUP('Transaction Data'!$G2503,Product_Code,Cost)</f>
        <v>10</v>
      </c>
      <c r="L2503" s="2">
        <f t="array" ref="L2503">XLOOKUP('Transaction Data'!$G2503,Product_Code,Unit_Price)</f>
        <v>14</v>
      </c>
      <c r="M2503" s="3">
        <f>'Transaction Data'!$F2503*'Transaction Data'!$K2503</f>
        <v>1430</v>
      </c>
      <c r="N2503" s="3">
        <f>'Transaction Data'!$F2503*'Transaction Data'!$L2503</f>
        <v>2002</v>
      </c>
      <c r="O2503" s="3">
        <f>'Transaction Data'!$N2503-'Transaction Data'!$M2503</f>
        <v>572</v>
      </c>
      <c r="P2503" s="2">
        <f>DATEDIF('Transaction Data'!$D2503,'Transaction Data'!$A2503,"y")</f>
        <v>65</v>
      </c>
      <c r="Q2503" s="2" t="str">
        <f>FLOOR('Transaction Data'!$P2503,15)&amp;"-"&amp;FLOOR('Transaction Data'!$P2503,15)+14</f>
        <v>60-74</v>
      </c>
      <c r="R2503" s="2" t="str">
        <f>IF('Transaction Data'!$L2503&lt;=10,"Less Expensive","Expensive")</f>
        <v>Expensive</v>
      </c>
      <c r="S2503" s="4">
        <f>WEEKDAY('Transaction Data'!$A2503)</f>
        <v>2</v>
      </c>
      <c r="T2503" s="2" t="str">
        <f>IF(WEEKDAY('Transaction Data'!$A2503,2)&lt;6,"Weekday","Weekend")</f>
        <v>Weekday</v>
      </c>
    </row>
    <row r="2504" ht="15.75" customHeight="1">
      <c r="A2504" s="1">
        <v>45470.0</v>
      </c>
      <c r="B2504" s="2" t="s">
        <v>2435</v>
      </c>
      <c r="C2504" s="2" t="s">
        <v>47</v>
      </c>
      <c r="D2504" s="1">
        <v>38381.0</v>
      </c>
      <c r="E2504" s="2" t="s">
        <v>27</v>
      </c>
      <c r="F2504" s="2">
        <v>252.0</v>
      </c>
      <c r="G2504" s="2" t="s">
        <v>23</v>
      </c>
      <c r="H2504" s="2" t="s">
        <v>42</v>
      </c>
      <c r="I2504" s="2" t="s">
        <v>25</v>
      </c>
      <c r="J2504" s="2" t="str">
        <f t="array" ref="J2504">XLOOKUP('Transaction Data'!$G2504,Product_Code,Biscuit_Brand)</f>
        <v>Cinnamon Swirls</v>
      </c>
      <c r="K2504" s="2">
        <f t="array" ref="K2504">XLOOKUP('Transaction Data'!$G2504,Product_Code,Cost)</f>
        <v>10</v>
      </c>
      <c r="L2504" s="2">
        <f t="array" ref="L2504">XLOOKUP('Transaction Data'!$G2504,Product_Code,Unit_Price)</f>
        <v>14</v>
      </c>
      <c r="M2504" s="3">
        <f>'Transaction Data'!$F2504*'Transaction Data'!$K2504</f>
        <v>2520</v>
      </c>
      <c r="N2504" s="3">
        <f>'Transaction Data'!$F2504*'Transaction Data'!$L2504</f>
        <v>3528</v>
      </c>
      <c r="O2504" s="3">
        <f>'Transaction Data'!$N2504-'Transaction Data'!$M2504</f>
        <v>1008</v>
      </c>
      <c r="P2504" s="2">
        <f>DATEDIF('Transaction Data'!$D2504,'Transaction Data'!$A2504,"y")</f>
        <v>19</v>
      </c>
      <c r="Q2504" s="2" t="str">
        <f>FLOOR('Transaction Data'!$P2504,15)&amp;"-"&amp;FLOOR('Transaction Data'!$P2504,15)+14</f>
        <v>15-29</v>
      </c>
      <c r="R2504" s="2" t="str">
        <f>IF('Transaction Data'!$L2504&lt;=10,"Less Expensive","Expensive")</f>
        <v>Expensive</v>
      </c>
      <c r="S2504" s="4">
        <f>WEEKDAY('Transaction Data'!$A2504)</f>
        <v>5</v>
      </c>
      <c r="T2504" s="2" t="str">
        <f>IF(WEEKDAY('Transaction Data'!$A2504,2)&lt;6,"Weekday","Weekend")</f>
        <v>Weekday</v>
      </c>
    </row>
    <row r="2505" ht="15.75" customHeight="1">
      <c r="A2505" s="1">
        <v>45426.0</v>
      </c>
      <c r="B2505" s="2" t="s">
        <v>2436</v>
      </c>
      <c r="C2505" s="2" t="s">
        <v>21</v>
      </c>
      <c r="D2505" s="1">
        <v>33103.0</v>
      </c>
      <c r="E2505" s="2" t="s">
        <v>22</v>
      </c>
      <c r="F2505" s="2">
        <v>244.0</v>
      </c>
      <c r="G2505" s="2" t="s">
        <v>48</v>
      </c>
      <c r="H2505" s="2" t="s">
        <v>45</v>
      </c>
      <c r="I2505" s="2" t="s">
        <v>25</v>
      </c>
      <c r="J2505" s="2" t="str">
        <f t="array" ref="J2505">XLOOKUP('Transaction Data'!$G2505,Product_Code,Biscuit_Brand)</f>
        <v>Lemon Crisps</v>
      </c>
      <c r="K2505" s="2">
        <f t="array" ref="K2505">XLOOKUP('Transaction Data'!$G2505,Product_Code,Cost)</f>
        <v>7</v>
      </c>
      <c r="L2505" s="2">
        <f t="array" ref="L2505">XLOOKUP('Transaction Data'!$G2505,Product_Code,Unit_Price)</f>
        <v>9</v>
      </c>
      <c r="M2505" s="3">
        <f>'Transaction Data'!$F2505*'Transaction Data'!$K2505</f>
        <v>1708</v>
      </c>
      <c r="N2505" s="3">
        <f>'Transaction Data'!$F2505*'Transaction Data'!$L2505</f>
        <v>2196</v>
      </c>
      <c r="O2505" s="3">
        <f>'Transaction Data'!$N2505-'Transaction Data'!$M2505</f>
        <v>488</v>
      </c>
      <c r="P2505" s="2">
        <f>DATEDIF('Transaction Data'!$D2505,'Transaction Data'!$A2505,"y")</f>
        <v>33</v>
      </c>
      <c r="Q2505" s="2" t="str">
        <f>FLOOR('Transaction Data'!$P2505,15)&amp;"-"&amp;FLOOR('Transaction Data'!$P2505,15)+14</f>
        <v>30-44</v>
      </c>
      <c r="R2505" s="2" t="str">
        <f>IF('Transaction Data'!$L2505&lt;=10,"Less Expensive","Expensive")</f>
        <v>Less Expensive</v>
      </c>
      <c r="S2505" s="4">
        <f>WEEKDAY('Transaction Data'!$A2505)</f>
        <v>3</v>
      </c>
      <c r="T2505" s="2" t="str">
        <f>IF(WEEKDAY('Transaction Data'!$A2505,2)&lt;6,"Weekday","Weekend")</f>
        <v>Weekday</v>
      </c>
    </row>
    <row r="2506" ht="15.75" customHeight="1">
      <c r="A2506" s="1">
        <v>45340.0</v>
      </c>
      <c r="B2506" s="2" t="s">
        <v>2437</v>
      </c>
      <c r="C2506" s="2" t="s">
        <v>47</v>
      </c>
      <c r="D2506" s="1">
        <v>15955.0</v>
      </c>
      <c r="E2506" s="2" t="s">
        <v>22</v>
      </c>
      <c r="F2506" s="2">
        <v>326.0</v>
      </c>
      <c r="G2506" s="2" t="s">
        <v>55</v>
      </c>
      <c r="H2506" s="2" t="s">
        <v>24</v>
      </c>
      <c r="I2506" s="2" t="s">
        <v>25</v>
      </c>
      <c r="J2506" s="2" t="str">
        <f t="array" ref="J2506">XLOOKUP('Transaction Data'!$G2506,Product_Code,Biscuit_Brand)</f>
        <v>Vanilla Wafers</v>
      </c>
      <c r="K2506" s="2">
        <f t="array" ref="K2506">XLOOKUP('Transaction Data'!$G2506,Product_Code,Cost)</f>
        <v>18</v>
      </c>
      <c r="L2506" s="2">
        <f t="array" ref="L2506">XLOOKUP('Transaction Data'!$G2506,Product_Code,Unit_Price)</f>
        <v>36</v>
      </c>
      <c r="M2506" s="3">
        <f>'Transaction Data'!$F2506*'Transaction Data'!$K2506</f>
        <v>5868</v>
      </c>
      <c r="N2506" s="3">
        <f>'Transaction Data'!$F2506*'Transaction Data'!$L2506</f>
        <v>11736</v>
      </c>
      <c r="O2506" s="3">
        <f>'Transaction Data'!$N2506-'Transaction Data'!$M2506</f>
        <v>5868</v>
      </c>
      <c r="P2506" s="2">
        <f>DATEDIF('Transaction Data'!$D2506,'Transaction Data'!$A2506,"y")</f>
        <v>80</v>
      </c>
      <c r="Q2506" s="2" t="str">
        <f>FLOOR('Transaction Data'!$P2506,15)&amp;"-"&amp;FLOOR('Transaction Data'!$P2506,15)+14</f>
        <v>75-89</v>
      </c>
      <c r="R2506" s="2" t="str">
        <f>IF('Transaction Data'!$L2506&lt;=10,"Less Expensive","Expensive")</f>
        <v>Expensive</v>
      </c>
      <c r="S2506" s="4">
        <f>WEEKDAY('Transaction Data'!$A2506)</f>
        <v>1</v>
      </c>
      <c r="T2506" s="2" t="str">
        <f>IF(WEEKDAY('Transaction Data'!$A2506,2)&lt;6,"Weekday","Weekend")</f>
        <v>Weekend</v>
      </c>
    </row>
    <row r="2507" ht="15.75" customHeight="1">
      <c r="A2507" s="1">
        <v>45469.0</v>
      </c>
      <c r="B2507" s="2" t="s">
        <v>2114</v>
      </c>
      <c r="C2507" s="2" t="s">
        <v>47</v>
      </c>
      <c r="D2507" s="1">
        <v>35274.0</v>
      </c>
      <c r="E2507" s="2" t="s">
        <v>27</v>
      </c>
      <c r="F2507" s="2">
        <v>406.0</v>
      </c>
      <c r="G2507" s="2" t="s">
        <v>48</v>
      </c>
      <c r="H2507" s="2" t="s">
        <v>29</v>
      </c>
      <c r="I2507" s="2" t="s">
        <v>25</v>
      </c>
      <c r="J2507" s="2" t="str">
        <f t="array" ref="J2507">XLOOKUP('Transaction Data'!$G2507,Product_Code,Biscuit_Brand)</f>
        <v>Lemon Crisps</v>
      </c>
      <c r="K2507" s="2">
        <f t="array" ref="K2507">XLOOKUP('Transaction Data'!$G2507,Product_Code,Cost)</f>
        <v>7</v>
      </c>
      <c r="L2507" s="2">
        <f t="array" ref="L2507">XLOOKUP('Transaction Data'!$G2507,Product_Code,Unit_Price)</f>
        <v>9</v>
      </c>
      <c r="M2507" s="3">
        <f>'Transaction Data'!$F2507*'Transaction Data'!$K2507</f>
        <v>2842</v>
      </c>
      <c r="N2507" s="3">
        <f>'Transaction Data'!$F2507*'Transaction Data'!$L2507</f>
        <v>3654</v>
      </c>
      <c r="O2507" s="3">
        <f>'Transaction Data'!$N2507-'Transaction Data'!$M2507</f>
        <v>812</v>
      </c>
      <c r="P2507" s="2">
        <f>DATEDIF('Transaction Data'!$D2507,'Transaction Data'!$A2507,"y")</f>
        <v>27</v>
      </c>
      <c r="Q2507" s="2" t="str">
        <f>FLOOR('Transaction Data'!$P2507,15)&amp;"-"&amp;FLOOR('Transaction Data'!$P2507,15)+14</f>
        <v>15-29</v>
      </c>
      <c r="R2507" s="2" t="str">
        <f>IF('Transaction Data'!$L2507&lt;=10,"Less Expensive","Expensive")</f>
        <v>Less Expensive</v>
      </c>
      <c r="S2507" s="4">
        <f>WEEKDAY('Transaction Data'!$A2507)</f>
        <v>4</v>
      </c>
      <c r="T2507" s="2" t="str">
        <f>IF(WEEKDAY('Transaction Data'!$A2507,2)&lt;6,"Weekday","Weekend")</f>
        <v>Weekday</v>
      </c>
    </row>
    <row r="2508" ht="15.75" customHeight="1">
      <c r="A2508" s="1">
        <v>45303.0</v>
      </c>
      <c r="B2508" s="2" t="s">
        <v>2438</v>
      </c>
      <c r="C2508" s="2" t="s">
        <v>65</v>
      </c>
      <c r="D2508" s="1">
        <v>26831.0</v>
      </c>
      <c r="E2508" s="2" t="s">
        <v>22</v>
      </c>
      <c r="F2508" s="2">
        <v>314.0</v>
      </c>
      <c r="G2508" s="2" t="s">
        <v>57</v>
      </c>
      <c r="H2508" s="2" t="s">
        <v>42</v>
      </c>
      <c r="I2508" s="2" t="s">
        <v>25</v>
      </c>
      <c r="J2508" s="2" t="str">
        <f t="array" ref="J2508">XLOOKUP('Transaction Data'!$G2508,Product_Code,Biscuit_Brand)</f>
        <v>Oatmeal Cookies</v>
      </c>
      <c r="K2508" s="2">
        <f t="array" ref="K2508">XLOOKUP('Transaction Data'!$G2508,Product_Code,Cost)</f>
        <v>19</v>
      </c>
      <c r="L2508" s="2">
        <f t="array" ref="L2508">XLOOKUP('Transaction Data'!$G2508,Product_Code,Unit_Price)</f>
        <v>23</v>
      </c>
      <c r="M2508" s="3">
        <f>'Transaction Data'!$F2508*'Transaction Data'!$K2508</f>
        <v>5966</v>
      </c>
      <c r="N2508" s="3">
        <f>'Transaction Data'!$F2508*'Transaction Data'!$L2508</f>
        <v>7222</v>
      </c>
      <c r="O2508" s="3">
        <f>'Transaction Data'!$N2508-'Transaction Data'!$M2508</f>
        <v>1256</v>
      </c>
      <c r="P2508" s="2">
        <f>DATEDIF('Transaction Data'!$D2508,'Transaction Data'!$A2508,"y")</f>
        <v>50</v>
      </c>
      <c r="Q2508" s="2" t="str">
        <f>FLOOR('Transaction Data'!$P2508,15)&amp;"-"&amp;FLOOR('Transaction Data'!$P2508,15)+14</f>
        <v>45-59</v>
      </c>
      <c r="R2508" s="2" t="str">
        <f>IF('Transaction Data'!$L2508&lt;=10,"Less Expensive","Expensive")</f>
        <v>Expensive</v>
      </c>
      <c r="S2508" s="4">
        <f>WEEKDAY('Transaction Data'!$A2508)</f>
        <v>6</v>
      </c>
      <c r="T2508" s="2" t="str">
        <f>IF(WEEKDAY('Transaction Data'!$A2508,2)&lt;6,"Weekday","Weekend")</f>
        <v>Weekday</v>
      </c>
    </row>
    <row r="2509" ht="15.75" customHeight="1">
      <c r="A2509" s="1">
        <v>45438.0</v>
      </c>
      <c r="B2509" s="2" t="s">
        <v>2439</v>
      </c>
      <c r="C2509" s="2" t="s">
        <v>69</v>
      </c>
      <c r="D2509" s="1">
        <v>36119.0</v>
      </c>
      <c r="E2509" s="2" t="s">
        <v>22</v>
      </c>
      <c r="F2509" s="2">
        <v>347.0</v>
      </c>
      <c r="G2509" s="2" t="s">
        <v>33</v>
      </c>
      <c r="H2509" s="2" t="s">
        <v>45</v>
      </c>
      <c r="I2509" s="2" t="s">
        <v>25</v>
      </c>
      <c r="J2509" s="2" t="str">
        <f t="array" ref="J2509">XLOOKUP('Transaction Data'!$G2509,Product_Code,Biscuit_Brand)</f>
        <v>Caramel Biscuits</v>
      </c>
      <c r="K2509" s="2">
        <f t="array" ref="K2509">XLOOKUP('Transaction Data'!$G2509,Product_Code,Cost)</f>
        <v>18</v>
      </c>
      <c r="L2509" s="2">
        <f t="array" ref="L2509">XLOOKUP('Transaction Data'!$G2509,Product_Code,Unit_Price)</f>
        <v>22</v>
      </c>
      <c r="M2509" s="3">
        <f>'Transaction Data'!$F2509*'Transaction Data'!$K2509</f>
        <v>6246</v>
      </c>
      <c r="N2509" s="3">
        <f>'Transaction Data'!$F2509*'Transaction Data'!$L2509</f>
        <v>7634</v>
      </c>
      <c r="O2509" s="3">
        <f>'Transaction Data'!$N2509-'Transaction Data'!$M2509</f>
        <v>1388</v>
      </c>
      <c r="P2509" s="2">
        <f>DATEDIF('Transaction Data'!$D2509,'Transaction Data'!$A2509,"y")</f>
        <v>25</v>
      </c>
      <c r="Q2509" s="2" t="str">
        <f>FLOOR('Transaction Data'!$P2509,15)&amp;"-"&amp;FLOOR('Transaction Data'!$P2509,15)+14</f>
        <v>15-29</v>
      </c>
      <c r="R2509" s="2" t="str">
        <f>IF('Transaction Data'!$L2509&lt;=10,"Less Expensive","Expensive")</f>
        <v>Expensive</v>
      </c>
      <c r="S2509" s="4">
        <f>WEEKDAY('Transaction Data'!$A2509)</f>
        <v>1</v>
      </c>
      <c r="T2509" s="2" t="str">
        <f>IF(WEEKDAY('Transaction Data'!$A2509,2)&lt;6,"Weekday","Weekend")</f>
        <v>Weekend</v>
      </c>
    </row>
    <row r="2510" ht="15.75" customHeight="1">
      <c r="A2510" s="1">
        <v>45482.0</v>
      </c>
      <c r="B2510" s="2" t="s">
        <v>2440</v>
      </c>
      <c r="C2510" s="2" t="s">
        <v>65</v>
      </c>
      <c r="D2510" s="1">
        <v>36023.0</v>
      </c>
      <c r="E2510" s="2" t="s">
        <v>63</v>
      </c>
      <c r="F2510" s="2">
        <v>268.0</v>
      </c>
      <c r="G2510" s="2" t="s">
        <v>44</v>
      </c>
      <c r="H2510" s="2" t="s">
        <v>24</v>
      </c>
      <c r="I2510" s="2" t="s">
        <v>25</v>
      </c>
      <c r="J2510" s="2" t="str">
        <f t="array" ref="J2510">XLOOKUP('Transaction Data'!$G2510,Product_Code,Biscuit_Brand)</f>
        <v>Butter Crunch</v>
      </c>
      <c r="K2510" s="2">
        <f t="array" ref="K2510">XLOOKUP('Transaction Data'!$G2510,Product_Code,Cost)</f>
        <v>10</v>
      </c>
      <c r="L2510" s="2">
        <f t="array" ref="L2510">XLOOKUP('Transaction Data'!$G2510,Product_Code,Unit_Price)</f>
        <v>11</v>
      </c>
      <c r="M2510" s="3">
        <f>'Transaction Data'!$F2510*'Transaction Data'!$K2510</f>
        <v>2680</v>
      </c>
      <c r="N2510" s="3">
        <f>'Transaction Data'!$F2510*'Transaction Data'!$L2510</f>
        <v>2948</v>
      </c>
      <c r="O2510" s="3">
        <f>'Transaction Data'!$N2510-'Transaction Data'!$M2510</f>
        <v>268</v>
      </c>
      <c r="P2510" s="2">
        <f>DATEDIF('Transaction Data'!$D2510,'Transaction Data'!$A2510,"y")</f>
        <v>25</v>
      </c>
      <c r="Q2510" s="2" t="str">
        <f>FLOOR('Transaction Data'!$P2510,15)&amp;"-"&amp;FLOOR('Transaction Data'!$P2510,15)+14</f>
        <v>15-29</v>
      </c>
      <c r="R2510" s="2" t="str">
        <f>IF('Transaction Data'!$L2510&lt;=10,"Less Expensive","Expensive")</f>
        <v>Expensive</v>
      </c>
      <c r="S2510" s="4">
        <f>WEEKDAY('Transaction Data'!$A2510)</f>
        <v>3</v>
      </c>
      <c r="T2510" s="2" t="str">
        <f>IF(WEEKDAY('Transaction Data'!$A2510,2)&lt;6,"Weekday","Weekend")</f>
        <v>Weekday</v>
      </c>
    </row>
    <row r="2511" ht="15.75" customHeight="1">
      <c r="A2511" s="1">
        <v>45388.0</v>
      </c>
      <c r="B2511" s="2" t="s">
        <v>2441</v>
      </c>
      <c r="C2511" s="2" t="s">
        <v>21</v>
      </c>
      <c r="D2511" s="1">
        <v>16046.0</v>
      </c>
      <c r="E2511" s="2" t="s">
        <v>37</v>
      </c>
      <c r="F2511" s="2">
        <v>223.0</v>
      </c>
      <c r="G2511" s="2" t="s">
        <v>38</v>
      </c>
      <c r="H2511" s="2" t="s">
        <v>29</v>
      </c>
      <c r="I2511" s="2" t="s">
        <v>25</v>
      </c>
      <c r="J2511" s="2" t="str">
        <f t="array" ref="J2511">XLOOKUP('Transaction Data'!$G2511,Product_Code,Biscuit_Brand)</f>
        <v>Ginger Snaps</v>
      </c>
      <c r="K2511" s="2">
        <f t="array" ref="K2511">XLOOKUP('Transaction Data'!$G2511,Product_Code,Cost)</f>
        <v>14</v>
      </c>
      <c r="L2511" s="2">
        <f t="array" ref="L2511">XLOOKUP('Transaction Data'!$G2511,Product_Code,Unit_Price)</f>
        <v>28</v>
      </c>
      <c r="M2511" s="3">
        <f>'Transaction Data'!$F2511*'Transaction Data'!$K2511</f>
        <v>3122</v>
      </c>
      <c r="N2511" s="3">
        <f>'Transaction Data'!$F2511*'Transaction Data'!$L2511</f>
        <v>6244</v>
      </c>
      <c r="O2511" s="3">
        <f>'Transaction Data'!$N2511-'Transaction Data'!$M2511</f>
        <v>3122</v>
      </c>
      <c r="P2511" s="2">
        <f>DATEDIF('Transaction Data'!$D2511,'Transaction Data'!$A2511,"y")</f>
        <v>80</v>
      </c>
      <c r="Q2511" s="2" t="str">
        <f>FLOOR('Transaction Data'!$P2511,15)&amp;"-"&amp;FLOOR('Transaction Data'!$P2511,15)+14</f>
        <v>75-89</v>
      </c>
      <c r="R2511" s="2" t="str">
        <f>IF('Transaction Data'!$L2511&lt;=10,"Less Expensive","Expensive")</f>
        <v>Expensive</v>
      </c>
      <c r="S2511" s="4">
        <f>WEEKDAY('Transaction Data'!$A2511)</f>
        <v>7</v>
      </c>
      <c r="T2511" s="2" t="str">
        <f>IF(WEEKDAY('Transaction Data'!$A2511,2)&lt;6,"Weekday","Weekend")</f>
        <v>Weekend</v>
      </c>
    </row>
    <row r="2512" ht="15.75" customHeight="1">
      <c r="A2512" s="1">
        <v>45307.0</v>
      </c>
      <c r="B2512" s="2" t="s">
        <v>2442</v>
      </c>
      <c r="C2512" s="2" t="s">
        <v>69</v>
      </c>
      <c r="D2512" s="1">
        <v>17996.0</v>
      </c>
      <c r="E2512" s="2" t="s">
        <v>63</v>
      </c>
      <c r="F2512" s="2">
        <v>359.0</v>
      </c>
      <c r="G2512" s="2" t="s">
        <v>55</v>
      </c>
      <c r="H2512" s="2" t="s">
        <v>29</v>
      </c>
      <c r="I2512" s="2" t="s">
        <v>25</v>
      </c>
      <c r="J2512" s="2" t="str">
        <f t="array" ref="J2512">XLOOKUP('Transaction Data'!$G2512,Product_Code,Biscuit_Brand)</f>
        <v>Vanilla Wafers</v>
      </c>
      <c r="K2512" s="2">
        <f t="array" ref="K2512">XLOOKUP('Transaction Data'!$G2512,Product_Code,Cost)</f>
        <v>18</v>
      </c>
      <c r="L2512" s="2">
        <f t="array" ref="L2512">XLOOKUP('Transaction Data'!$G2512,Product_Code,Unit_Price)</f>
        <v>36</v>
      </c>
      <c r="M2512" s="3">
        <f>'Transaction Data'!$F2512*'Transaction Data'!$K2512</f>
        <v>6462</v>
      </c>
      <c r="N2512" s="3">
        <f>'Transaction Data'!$F2512*'Transaction Data'!$L2512</f>
        <v>12924</v>
      </c>
      <c r="O2512" s="3">
        <f>'Transaction Data'!$N2512-'Transaction Data'!$M2512</f>
        <v>6462</v>
      </c>
      <c r="P2512" s="2">
        <f>DATEDIF('Transaction Data'!$D2512,'Transaction Data'!$A2512,"y")</f>
        <v>74</v>
      </c>
      <c r="Q2512" s="2" t="str">
        <f>FLOOR('Transaction Data'!$P2512,15)&amp;"-"&amp;FLOOR('Transaction Data'!$P2512,15)+14</f>
        <v>60-74</v>
      </c>
      <c r="R2512" s="2" t="str">
        <f>IF('Transaction Data'!$L2512&lt;=10,"Less Expensive","Expensive")</f>
        <v>Expensive</v>
      </c>
      <c r="S2512" s="4">
        <f>WEEKDAY('Transaction Data'!$A2512)</f>
        <v>3</v>
      </c>
      <c r="T2512" s="2" t="str">
        <f>IF(WEEKDAY('Transaction Data'!$A2512,2)&lt;6,"Weekday","Weekend")</f>
        <v>Weekday</v>
      </c>
    </row>
    <row r="2513" ht="15.75" customHeight="1">
      <c r="A2513" s="1">
        <v>45336.0</v>
      </c>
      <c r="B2513" s="2" t="s">
        <v>2443</v>
      </c>
      <c r="C2513" s="2" t="s">
        <v>65</v>
      </c>
      <c r="D2513" s="1">
        <v>35672.0</v>
      </c>
      <c r="E2513" s="2" t="s">
        <v>63</v>
      </c>
      <c r="F2513" s="2">
        <v>223.0</v>
      </c>
      <c r="G2513" s="2" t="s">
        <v>57</v>
      </c>
      <c r="H2513" s="2" t="s">
        <v>34</v>
      </c>
      <c r="I2513" s="2" t="s">
        <v>25</v>
      </c>
      <c r="J2513" s="2" t="str">
        <f t="array" ref="J2513">XLOOKUP('Transaction Data'!$G2513,Product_Code,Biscuit_Brand)</f>
        <v>Oatmeal Cookies</v>
      </c>
      <c r="K2513" s="2">
        <f t="array" ref="K2513">XLOOKUP('Transaction Data'!$G2513,Product_Code,Cost)</f>
        <v>19</v>
      </c>
      <c r="L2513" s="2">
        <f t="array" ref="L2513">XLOOKUP('Transaction Data'!$G2513,Product_Code,Unit_Price)</f>
        <v>23</v>
      </c>
      <c r="M2513" s="3">
        <f>'Transaction Data'!$F2513*'Transaction Data'!$K2513</f>
        <v>4237</v>
      </c>
      <c r="N2513" s="3">
        <f>'Transaction Data'!$F2513*'Transaction Data'!$L2513</f>
        <v>5129</v>
      </c>
      <c r="O2513" s="3">
        <f>'Transaction Data'!$N2513-'Transaction Data'!$M2513</f>
        <v>892</v>
      </c>
      <c r="P2513" s="2">
        <f>DATEDIF('Transaction Data'!$D2513,'Transaction Data'!$A2513,"y")</f>
        <v>26</v>
      </c>
      <c r="Q2513" s="2" t="str">
        <f>FLOOR('Transaction Data'!$P2513,15)&amp;"-"&amp;FLOOR('Transaction Data'!$P2513,15)+14</f>
        <v>15-29</v>
      </c>
      <c r="R2513" s="2" t="str">
        <f>IF('Transaction Data'!$L2513&lt;=10,"Less Expensive","Expensive")</f>
        <v>Expensive</v>
      </c>
      <c r="S2513" s="4">
        <f>WEEKDAY('Transaction Data'!$A2513)</f>
        <v>4</v>
      </c>
      <c r="T2513" s="2" t="str">
        <f>IF(WEEKDAY('Transaction Data'!$A2513,2)&lt;6,"Weekday","Weekend")</f>
        <v>Weekday</v>
      </c>
    </row>
    <row r="2514" ht="15.75" customHeight="1">
      <c r="A2514" s="1">
        <v>45424.0</v>
      </c>
      <c r="B2514" s="2" t="s">
        <v>2444</v>
      </c>
      <c r="C2514" s="2" t="s">
        <v>47</v>
      </c>
      <c r="D2514" s="1">
        <v>26558.0</v>
      </c>
      <c r="E2514" s="2" t="s">
        <v>37</v>
      </c>
      <c r="F2514" s="2">
        <v>455.0</v>
      </c>
      <c r="G2514" s="2" t="s">
        <v>60</v>
      </c>
      <c r="H2514" s="2" t="s">
        <v>24</v>
      </c>
      <c r="I2514" s="2" t="s">
        <v>25</v>
      </c>
      <c r="J2514" s="2" t="str">
        <f t="array" ref="J2514">XLOOKUP('Transaction Data'!$G2514,Product_Code,Biscuit_Brand)</f>
        <v>Peanut Butter Bites</v>
      </c>
      <c r="K2514" s="2">
        <f t="array" ref="K2514">XLOOKUP('Transaction Data'!$G2514,Product_Code,Cost)</f>
        <v>5</v>
      </c>
      <c r="L2514" s="2">
        <f t="array" ref="L2514">XLOOKUP('Transaction Data'!$G2514,Product_Code,Unit_Price)</f>
        <v>7</v>
      </c>
      <c r="M2514" s="3">
        <f>'Transaction Data'!$F2514*'Transaction Data'!$K2514</f>
        <v>2275</v>
      </c>
      <c r="N2514" s="3">
        <f>'Transaction Data'!$F2514*'Transaction Data'!$L2514</f>
        <v>3185</v>
      </c>
      <c r="O2514" s="3">
        <f>'Transaction Data'!$N2514-'Transaction Data'!$M2514</f>
        <v>910</v>
      </c>
      <c r="P2514" s="2">
        <f>DATEDIF('Transaction Data'!$D2514,'Transaction Data'!$A2514,"y")</f>
        <v>51</v>
      </c>
      <c r="Q2514" s="2" t="str">
        <f>FLOOR('Transaction Data'!$P2514,15)&amp;"-"&amp;FLOOR('Transaction Data'!$P2514,15)+14</f>
        <v>45-59</v>
      </c>
      <c r="R2514" s="2" t="str">
        <f>IF('Transaction Data'!$L2514&lt;=10,"Less Expensive","Expensive")</f>
        <v>Less Expensive</v>
      </c>
      <c r="S2514" s="4">
        <f>WEEKDAY('Transaction Data'!$A2514)</f>
        <v>1</v>
      </c>
      <c r="T2514" s="2" t="str">
        <f>IF(WEEKDAY('Transaction Data'!$A2514,2)&lt;6,"Weekday","Weekend")</f>
        <v>Weekend</v>
      </c>
    </row>
    <row r="2515" ht="15.75" customHeight="1">
      <c r="A2515" s="1">
        <v>45325.0</v>
      </c>
      <c r="B2515" s="2" t="s">
        <v>2445</v>
      </c>
      <c r="C2515" s="2" t="s">
        <v>72</v>
      </c>
      <c r="D2515" s="1">
        <v>26964.0</v>
      </c>
      <c r="E2515" s="2" t="s">
        <v>37</v>
      </c>
      <c r="F2515" s="2">
        <v>67.0</v>
      </c>
      <c r="G2515" s="2" t="s">
        <v>48</v>
      </c>
      <c r="H2515" s="2" t="s">
        <v>42</v>
      </c>
      <c r="I2515" s="2" t="s">
        <v>25</v>
      </c>
      <c r="J2515" s="2" t="str">
        <f t="array" ref="J2515">XLOOKUP('Transaction Data'!$G2515,Product_Code,Biscuit_Brand)</f>
        <v>Lemon Crisps</v>
      </c>
      <c r="K2515" s="2">
        <f t="array" ref="K2515">XLOOKUP('Transaction Data'!$G2515,Product_Code,Cost)</f>
        <v>7</v>
      </c>
      <c r="L2515" s="2">
        <f t="array" ref="L2515">XLOOKUP('Transaction Data'!$G2515,Product_Code,Unit_Price)</f>
        <v>9</v>
      </c>
      <c r="M2515" s="3">
        <f>'Transaction Data'!$F2515*'Transaction Data'!$K2515</f>
        <v>469</v>
      </c>
      <c r="N2515" s="3">
        <f>'Transaction Data'!$F2515*'Transaction Data'!$L2515</f>
        <v>603</v>
      </c>
      <c r="O2515" s="3">
        <f>'Transaction Data'!$N2515-'Transaction Data'!$M2515</f>
        <v>134</v>
      </c>
      <c r="P2515" s="2">
        <f>DATEDIF('Transaction Data'!$D2515,'Transaction Data'!$A2515,"y")</f>
        <v>50</v>
      </c>
      <c r="Q2515" s="2" t="str">
        <f>FLOOR('Transaction Data'!$P2515,15)&amp;"-"&amp;FLOOR('Transaction Data'!$P2515,15)+14</f>
        <v>45-59</v>
      </c>
      <c r="R2515" s="2" t="str">
        <f>IF('Transaction Data'!$L2515&lt;=10,"Less Expensive","Expensive")</f>
        <v>Less Expensive</v>
      </c>
      <c r="S2515" s="4">
        <f>WEEKDAY('Transaction Data'!$A2515)</f>
        <v>7</v>
      </c>
      <c r="T2515" s="2" t="str">
        <f>IF(WEEKDAY('Transaction Data'!$A2515,2)&lt;6,"Weekday","Weekend")</f>
        <v>Weekend</v>
      </c>
    </row>
    <row r="2516" ht="15.75" customHeight="1">
      <c r="A2516" s="1">
        <v>45446.0</v>
      </c>
      <c r="B2516" s="2" t="s">
        <v>2446</v>
      </c>
      <c r="C2516" s="2" t="s">
        <v>32</v>
      </c>
      <c r="D2516" s="1">
        <v>32451.0</v>
      </c>
      <c r="E2516" s="2" t="s">
        <v>27</v>
      </c>
      <c r="F2516" s="2">
        <v>383.0</v>
      </c>
      <c r="G2516" s="2" t="s">
        <v>55</v>
      </c>
      <c r="H2516" s="2" t="s">
        <v>45</v>
      </c>
      <c r="I2516" s="2" t="s">
        <v>25</v>
      </c>
      <c r="J2516" s="2" t="str">
        <f t="array" ref="J2516">XLOOKUP('Transaction Data'!$G2516,Product_Code,Biscuit_Brand)</f>
        <v>Vanilla Wafers</v>
      </c>
      <c r="K2516" s="2">
        <f t="array" ref="K2516">XLOOKUP('Transaction Data'!$G2516,Product_Code,Cost)</f>
        <v>18</v>
      </c>
      <c r="L2516" s="2">
        <f t="array" ref="L2516">XLOOKUP('Transaction Data'!$G2516,Product_Code,Unit_Price)</f>
        <v>36</v>
      </c>
      <c r="M2516" s="3">
        <f>'Transaction Data'!$F2516*'Transaction Data'!$K2516</f>
        <v>6894</v>
      </c>
      <c r="N2516" s="3">
        <f>'Transaction Data'!$F2516*'Transaction Data'!$L2516</f>
        <v>13788</v>
      </c>
      <c r="O2516" s="3">
        <f>'Transaction Data'!$N2516-'Transaction Data'!$M2516</f>
        <v>6894</v>
      </c>
      <c r="P2516" s="2">
        <f>DATEDIF('Transaction Data'!$D2516,'Transaction Data'!$A2516,"y")</f>
        <v>35</v>
      </c>
      <c r="Q2516" s="2" t="str">
        <f>FLOOR('Transaction Data'!$P2516,15)&amp;"-"&amp;FLOOR('Transaction Data'!$P2516,15)+14</f>
        <v>30-44</v>
      </c>
      <c r="R2516" s="2" t="str">
        <f>IF('Transaction Data'!$L2516&lt;=10,"Less Expensive","Expensive")</f>
        <v>Expensive</v>
      </c>
      <c r="S2516" s="4">
        <f>WEEKDAY('Transaction Data'!$A2516)</f>
        <v>2</v>
      </c>
      <c r="T2516" s="2" t="str">
        <f>IF(WEEKDAY('Transaction Data'!$A2516,2)&lt;6,"Weekday","Weekend")</f>
        <v>Weekday</v>
      </c>
    </row>
    <row r="2517" ht="15.75" customHeight="1">
      <c r="A2517" s="1">
        <v>45420.0</v>
      </c>
      <c r="B2517" s="2" t="s">
        <v>2447</v>
      </c>
      <c r="C2517" s="2" t="s">
        <v>65</v>
      </c>
      <c r="D2517" s="1">
        <v>28534.0</v>
      </c>
      <c r="E2517" s="2" t="s">
        <v>27</v>
      </c>
      <c r="F2517" s="2">
        <v>306.0</v>
      </c>
      <c r="G2517" s="2" t="s">
        <v>48</v>
      </c>
      <c r="H2517" s="2" t="s">
        <v>24</v>
      </c>
      <c r="I2517" s="2" t="s">
        <v>25</v>
      </c>
      <c r="J2517" s="2" t="str">
        <f t="array" ref="J2517">XLOOKUP('Transaction Data'!$G2517,Product_Code,Biscuit_Brand)</f>
        <v>Lemon Crisps</v>
      </c>
      <c r="K2517" s="2">
        <f t="array" ref="K2517">XLOOKUP('Transaction Data'!$G2517,Product_Code,Cost)</f>
        <v>7</v>
      </c>
      <c r="L2517" s="2">
        <f t="array" ref="L2517">XLOOKUP('Transaction Data'!$G2517,Product_Code,Unit_Price)</f>
        <v>9</v>
      </c>
      <c r="M2517" s="3">
        <f>'Transaction Data'!$F2517*'Transaction Data'!$K2517</f>
        <v>2142</v>
      </c>
      <c r="N2517" s="3">
        <f>'Transaction Data'!$F2517*'Transaction Data'!$L2517</f>
        <v>2754</v>
      </c>
      <c r="O2517" s="3">
        <f>'Transaction Data'!$N2517-'Transaction Data'!$M2517</f>
        <v>612</v>
      </c>
      <c r="P2517" s="2">
        <f>DATEDIF('Transaction Data'!$D2517,'Transaction Data'!$A2517,"y")</f>
        <v>46</v>
      </c>
      <c r="Q2517" s="2" t="str">
        <f>FLOOR('Transaction Data'!$P2517,15)&amp;"-"&amp;FLOOR('Transaction Data'!$P2517,15)+14</f>
        <v>45-59</v>
      </c>
      <c r="R2517" s="2" t="str">
        <f>IF('Transaction Data'!$L2517&lt;=10,"Less Expensive","Expensive")</f>
        <v>Less Expensive</v>
      </c>
      <c r="S2517" s="4">
        <f>WEEKDAY('Transaction Data'!$A2517)</f>
        <v>4</v>
      </c>
      <c r="T2517" s="2" t="str">
        <f>IF(WEEKDAY('Transaction Data'!$A2517,2)&lt;6,"Weekday","Weekend")</f>
        <v>Weekday</v>
      </c>
    </row>
    <row r="2518" ht="15.75" customHeight="1">
      <c r="A2518" s="1">
        <v>45451.0</v>
      </c>
      <c r="B2518" s="2" t="s">
        <v>2448</v>
      </c>
      <c r="C2518" s="2" t="s">
        <v>51</v>
      </c>
      <c r="D2518" s="1">
        <v>23299.0</v>
      </c>
      <c r="E2518" s="2" t="s">
        <v>22</v>
      </c>
      <c r="F2518" s="2">
        <v>142.0</v>
      </c>
      <c r="G2518" s="2" t="s">
        <v>60</v>
      </c>
      <c r="H2518" s="2" t="s">
        <v>29</v>
      </c>
      <c r="I2518" s="2" t="s">
        <v>25</v>
      </c>
      <c r="J2518" s="2" t="str">
        <f t="array" ref="J2518">XLOOKUP('Transaction Data'!$G2518,Product_Code,Biscuit_Brand)</f>
        <v>Peanut Butter Bites</v>
      </c>
      <c r="K2518" s="2">
        <f t="array" ref="K2518">XLOOKUP('Transaction Data'!$G2518,Product_Code,Cost)</f>
        <v>5</v>
      </c>
      <c r="L2518" s="2">
        <f t="array" ref="L2518">XLOOKUP('Transaction Data'!$G2518,Product_Code,Unit_Price)</f>
        <v>7</v>
      </c>
      <c r="M2518" s="3">
        <f>'Transaction Data'!$F2518*'Transaction Data'!$K2518</f>
        <v>710</v>
      </c>
      <c r="N2518" s="3">
        <f>'Transaction Data'!$F2518*'Transaction Data'!$L2518</f>
        <v>994</v>
      </c>
      <c r="O2518" s="3">
        <f>'Transaction Data'!$N2518-'Transaction Data'!$M2518</f>
        <v>284</v>
      </c>
      <c r="P2518" s="2">
        <f>DATEDIF('Transaction Data'!$D2518,'Transaction Data'!$A2518,"y")</f>
        <v>60</v>
      </c>
      <c r="Q2518" s="2" t="str">
        <f>FLOOR('Transaction Data'!$P2518,15)&amp;"-"&amp;FLOOR('Transaction Data'!$P2518,15)+14</f>
        <v>60-74</v>
      </c>
      <c r="R2518" s="2" t="str">
        <f>IF('Transaction Data'!$L2518&lt;=10,"Less Expensive","Expensive")</f>
        <v>Less Expensive</v>
      </c>
      <c r="S2518" s="4">
        <f>WEEKDAY('Transaction Data'!$A2518)</f>
        <v>7</v>
      </c>
      <c r="T2518" s="2" t="str">
        <f>IF(WEEKDAY('Transaction Data'!$A2518,2)&lt;6,"Weekday","Weekend")</f>
        <v>Weekend</v>
      </c>
    </row>
    <row r="2519" ht="15.75" customHeight="1">
      <c r="A2519" s="1">
        <v>45305.0</v>
      </c>
      <c r="B2519" s="2" t="s">
        <v>2449</v>
      </c>
      <c r="C2519" s="2" t="s">
        <v>69</v>
      </c>
      <c r="D2519" s="1">
        <v>37634.0</v>
      </c>
      <c r="E2519" s="2" t="s">
        <v>37</v>
      </c>
      <c r="F2519" s="2">
        <v>196.0</v>
      </c>
      <c r="G2519" s="2" t="s">
        <v>61</v>
      </c>
      <c r="H2519" s="2" t="s">
        <v>42</v>
      </c>
      <c r="I2519" s="2" t="s">
        <v>25</v>
      </c>
      <c r="J2519" s="2" t="str">
        <f t="array" ref="J2519">XLOOKUP('Transaction Data'!$G2519,Product_Code,Biscuit_Brand)</f>
        <v>Choco Delight</v>
      </c>
      <c r="K2519" s="2">
        <f t="array" ref="K2519">XLOOKUP('Transaction Data'!$G2519,Product_Code,Cost)</f>
        <v>3</v>
      </c>
      <c r="L2519" s="2">
        <f t="array" ref="L2519">XLOOKUP('Transaction Data'!$G2519,Product_Code,Unit_Price)</f>
        <v>5</v>
      </c>
      <c r="M2519" s="3">
        <f>'Transaction Data'!$F2519*'Transaction Data'!$K2519</f>
        <v>588</v>
      </c>
      <c r="N2519" s="3">
        <f>'Transaction Data'!$F2519*'Transaction Data'!$L2519</f>
        <v>980</v>
      </c>
      <c r="O2519" s="3">
        <f>'Transaction Data'!$N2519-'Transaction Data'!$M2519</f>
        <v>392</v>
      </c>
      <c r="P2519" s="2">
        <f>DATEDIF('Transaction Data'!$D2519,'Transaction Data'!$A2519,"y")</f>
        <v>21</v>
      </c>
      <c r="Q2519" s="2" t="str">
        <f>FLOOR('Transaction Data'!$P2519,15)&amp;"-"&amp;FLOOR('Transaction Data'!$P2519,15)+14</f>
        <v>15-29</v>
      </c>
      <c r="R2519" s="2" t="str">
        <f>IF('Transaction Data'!$L2519&lt;=10,"Less Expensive","Expensive")</f>
        <v>Less Expensive</v>
      </c>
      <c r="S2519" s="4">
        <f>WEEKDAY('Transaction Data'!$A2519)</f>
        <v>1</v>
      </c>
      <c r="T2519" s="2" t="str">
        <f>IF(WEEKDAY('Transaction Data'!$A2519,2)&lt;6,"Weekday","Weekend")</f>
        <v>Weekend</v>
      </c>
    </row>
    <row r="2520" ht="15.75" customHeight="1">
      <c r="A2520" s="1">
        <v>45459.0</v>
      </c>
      <c r="B2520" s="2" t="s">
        <v>2450</v>
      </c>
      <c r="C2520" s="2" t="s">
        <v>69</v>
      </c>
      <c r="D2520" s="1">
        <v>19948.0</v>
      </c>
      <c r="E2520" s="2" t="s">
        <v>27</v>
      </c>
      <c r="F2520" s="2">
        <v>352.0</v>
      </c>
      <c r="G2520" s="2" t="s">
        <v>23</v>
      </c>
      <c r="H2520" s="2" t="s">
        <v>45</v>
      </c>
      <c r="I2520" s="2" t="s">
        <v>25</v>
      </c>
      <c r="J2520" s="2" t="str">
        <f t="array" ref="J2520">XLOOKUP('Transaction Data'!$G2520,Product_Code,Biscuit_Brand)</f>
        <v>Cinnamon Swirls</v>
      </c>
      <c r="K2520" s="2">
        <f t="array" ref="K2520">XLOOKUP('Transaction Data'!$G2520,Product_Code,Cost)</f>
        <v>10</v>
      </c>
      <c r="L2520" s="2">
        <f t="array" ref="L2520">XLOOKUP('Transaction Data'!$G2520,Product_Code,Unit_Price)</f>
        <v>14</v>
      </c>
      <c r="M2520" s="3">
        <f>'Transaction Data'!$F2520*'Transaction Data'!$K2520</f>
        <v>3520</v>
      </c>
      <c r="N2520" s="3">
        <f>'Transaction Data'!$F2520*'Transaction Data'!$L2520</f>
        <v>4928</v>
      </c>
      <c r="O2520" s="3">
        <f>'Transaction Data'!$N2520-'Transaction Data'!$M2520</f>
        <v>1408</v>
      </c>
      <c r="P2520" s="2">
        <f>DATEDIF('Transaction Data'!$D2520,'Transaction Data'!$A2520,"y")</f>
        <v>69</v>
      </c>
      <c r="Q2520" s="2" t="str">
        <f>FLOOR('Transaction Data'!$P2520,15)&amp;"-"&amp;FLOOR('Transaction Data'!$P2520,15)+14</f>
        <v>60-74</v>
      </c>
      <c r="R2520" s="2" t="str">
        <f>IF('Transaction Data'!$L2520&lt;=10,"Less Expensive","Expensive")</f>
        <v>Expensive</v>
      </c>
      <c r="S2520" s="4">
        <f>WEEKDAY('Transaction Data'!$A2520)</f>
        <v>1</v>
      </c>
      <c r="T2520" s="2" t="str">
        <f>IF(WEEKDAY('Transaction Data'!$A2520,2)&lt;6,"Weekday","Weekend")</f>
        <v>Weekend</v>
      </c>
    </row>
    <row r="2521" ht="15.75" customHeight="1">
      <c r="A2521" s="1">
        <v>45322.0</v>
      </c>
      <c r="B2521" s="2" t="s">
        <v>2451</v>
      </c>
      <c r="C2521" s="2" t="s">
        <v>32</v>
      </c>
      <c r="D2521" s="1">
        <v>36056.0</v>
      </c>
      <c r="E2521" s="2" t="s">
        <v>63</v>
      </c>
      <c r="F2521" s="2">
        <v>343.0</v>
      </c>
      <c r="G2521" s="2" t="s">
        <v>57</v>
      </c>
      <c r="H2521" s="2" t="s">
        <v>24</v>
      </c>
      <c r="I2521" s="2" t="s">
        <v>25</v>
      </c>
      <c r="J2521" s="2" t="str">
        <f t="array" ref="J2521">XLOOKUP('Transaction Data'!$G2521,Product_Code,Biscuit_Brand)</f>
        <v>Oatmeal Cookies</v>
      </c>
      <c r="K2521" s="2">
        <f t="array" ref="K2521">XLOOKUP('Transaction Data'!$G2521,Product_Code,Cost)</f>
        <v>19</v>
      </c>
      <c r="L2521" s="2">
        <f t="array" ref="L2521">XLOOKUP('Transaction Data'!$G2521,Product_Code,Unit_Price)</f>
        <v>23</v>
      </c>
      <c r="M2521" s="3">
        <f>'Transaction Data'!$F2521*'Transaction Data'!$K2521</f>
        <v>6517</v>
      </c>
      <c r="N2521" s="3">
        <f>'Transaction Data'!$F2521*'Transaction Data'!$L2521</f>
        <v>7889</v>
      </c>
      <c r="O2521" s="3">
        <f>'Transaction Data'!$N2521-'Transaction Data'!$M2521</f>
        <v>1372</v>
      </c>
      <c r="P2521" s="2">
        <f>DATEDIF('Transaction Data'!$D2521,'Transaction Data'!$A2521,"y")</f>
        <v>25</v>
      </c>
      <c r="Q2521" s="2" t="str">
        <f>FLOOR('Transaction Data'!$P2521,15)&amp;"-"&amp;FLOOR('Transaction Data'!$P2521,15)+14</f>
        <v>15-29</v>
      </c>
      <c r="R2521" s="2" t="str">
        <f>IF('Transaction Data'!$L2521&lt;=10,"Less Expensive","Expensive")</f>
        <v>Expensive</v>
      </c>
      <c r="S2521" s="4">
        <f>WEEKDAY('Transaction Data'!$A2521)</f>
        <v>4</v>
      </c>
      <c r="T2521" s="2" t="str">
        <f>IF(WEEKDAY('Transaction Data'!$A2521,2)&lt;6,"Weekday","Weekend")</f>
        <v>Weekday</v>
      </c>
    </row>
    <row r="2522" ht="15.75" customHeight="1">
      <c r="A2522" s="1">
        <v>45480.0</v>
      </c>
      <c r="B2522" s="2" t="s">
        <v>2452</v>
      </c>
      <c r="C2522" s="2" t="s">
        <v>78</v>
      </c>
      <c r="D2522" s="1">
        <v>27320.0</v>
      </c>
      <c r="E2522" s="2" t="s">
        <v>37</v>
      </c>
      <c r="F2522" s="2">
        <v>444.0</v>
      </c>
      <c r="G2522" s="2" t="s">
        <v>57</v>
      </c>
      <c r="H2522" s="2" t="s">
        <v>29</v>
      </c>
      <c r="I2522" s="2" t="s">
        <v>25</v>
      </c>
      <c r="J2522" s="2" t="str">
        <f t="array" ref="J2522">XLOOKUP('Transaction Data'!$G2522,Product_Code,Biscuit_Brand)</f>
        <v>Oatmeal Cookies</v>
      </c>
      <c r="K2522" s="2">
        <f t="array" ref="K2522">XLOOKUP('Transaction Data'!$G2522,Product_Code,Cost)</f>
        <v>19</v>
      </c>
      <c r="L2522" s="2">
        <f t="array" ref="L2522">XLOOKUP('Transaction Data'!$G2522,Product_Code,Unit_Price)</f>
        <v>23</v>
      </c>
      <c r="M2522" s="3">
        <f>'Transaction Data'!$F2522*'Transaction Data'!$K2522</f>
        <v>8436</v>
      </c>
      <c r="N2522" s="3">
        <f>'Transaction Data'!$F2522*'Transaction Data'!$L2522</f>
        <v>10212</v>
      </c>
      <c r="O2522" s="3">
        <f>'Transaction Data'!$N2522-'Transaction Data'!$M2522</f>
        <v>1776</v>
      </c>
      <c r="P2522" s="2">
        <f>DATEDIF('Transaction Data'!$D2522,'Transaction Data'!$A2522,"y")</f>
        <v>49</v>
      </c>
      <c r="Q2522" s="2" t="str">
        <f>FLOOR('Transaction Data'!$P2522,15)&amp;"-"&amp;FLOOR('Transaction Data'!$P2522,15)+14</f>
        <v>45-59</v>
      </c>
      <c r="R2522" s="2" t="str">
        <f>IF('Transaction Data'!$L2522&lt;=10,"Less Expensive","Expensive")</f>
        <v>Expensive</v>
      </c>
      <c r="S2522" s="4">
        <f>WEEKDAY('Transaction Data'!$A2522)</f>
        <v>1</v>
      </c>
      <c r="T2522" s="2" t="str">
        <f>IF(WEEKDAY('Transaction Data'!$A2522,2)&lt;6,"Weekday","Weekend")</f>
        <v>Weekend</v>
      </c>
    </row>
    <row r="2523" ht="15.75" customHeight="1">
      <c r="A2523" s="1">
        <v>45312.0</v>
      </c>
      <c r="B2523" s="2" t="s">
        <v>2453</v>
      </c>
      <c r="C2523" s="2" t="s">
        <v>72</v>
      </c>
      <c r="D2523" s="1">
        <v>34431.0</v>
      </c>
      <c r="E2523" s="2" t="s">
        <v>27</v>
      </c>
      <c r="F2523" s="2">
        <v>327.0</v>
      </c>
      <c r="G2523" s="2" t="s">
        <v>23</v>
      </c>
      <c r="H2523" s="2" t="s">
        <v>29</v>
      </c>
      <c r="I2523" s="2" t="s">
        <v>25</v>
      </c>
      <c r="J2523" s="2" t="str">
        <f t="array" ref="J2523">XLOOKUP('Transaction Data'!$G2523,Product_Code,Biscuit_Brand)</f>
        <v>Cinnamon Swirls</v>
      </c>
      <c r="K2523" s="2">
        <f t="array" ref="K2523">XLOOKUP('Transaction Data'!$G2523,Product_Code,Cost)</f>
        <v>10</v>
      </c>
      <c r="L2523" s="2">
        <f t="array" ref="L2523">XLOOKUP('Transaction Data'!$G2523,Product_Code,Unit_Price)</f>
        <v>14</v>
      </c>
      <c r="M2523" s="3">
        <f>'Transaction Data'!$F2523*'Transaction Data'!$K2523</f>
        <v>3270</v>
      </c>
      <c r="N2523" s="3">
        <f>'Transaction Data'!$F2523*'Transaction Data'!$L2523</f>
        <v>4578</v>
      </c>
      <c r="O2523" s="3">
        <f>'Transaction Data'!$N2523-'Transaction Data'!$M2523</f>
        <v>1308</v>
      </c>
      <c r="P2523" s="2">
        <f>DATEDIF('Transaction Data'!$D2523,'Transaction Data'!$A2523,"y")</f>
        <v>29</v>
      </c>
      <c r="Q2523" s="2" t="str">
        <f>FLOOR('Transaction Data'!$P2523,15)&amp;"-"&amp;FLOOR('Transaction Data'!$P2523,15)+14</f>
        <v>15-29</v>
      </c>
      <c r="R2523" s="2" t="str">
        <f>IF('Transaction Data'!$L2523&lt;=10,"Less Expensive","Expensive")</f>
        <v>Expensive</v>
      </c>
      <c r="S2523" s="4">
        <f>WEEKDAY('Transaction Data'!$A2523)</f>
        <v>1</v>
      </c>
      <c r="T2523" s="2" t="str">
        <f>IF(WEEKDAY('Transaction Data'!$A2523,2)&lt;6,"Weekday","Weekend")</f>
        <v>Weekend</v>
      </c>
    </row>
    <row r="2524" ht="15.75" customHeight="1">
      <c r="A2524" s="1">
        <v>45364.0</v>
      </c>
      <c r="B2524" s="2" t="s">
        <v>2454</v>
      </c>
      <c r="C2524" s="2" t="s">
        <v>78</v>
      </c>
      <c r="D2524" s="1">
        <v>19949.0</v>
      </c>
      <c r="E2524" s="2" t="s">
        <v>22</v>
      </c>
      <c r="F2524" s="2">
        <v>225.0</v>
      </c>
      <c r="G2524" s="2" t="s">
        <v>60</v>
      </c>
      <c r="H2524" s="2" t="s">
        <v>34</v>
      </c>
      <c r="I2524" s="2" t="s">
        <v>25</v>
      </c>
      <c r="J2524" s="2" t="str">
        <f t="array" ref="J2524">XLOOKUP('Transaction Data'!$G2524,Product_Code,Biscuit_Brand)</f>
        <v>Peanut Butter Bites</v>
      </c>
      <c r="K2524" s="2">
        <f t="array" ref="K2524">XLOOKUP('Transaction Data'!$G2524,Product_Code,Cost)</f>
        <v>5</v>
      </c>
      <c r="L2524" s="2">
        <f t="array" ref="L2524">XLOOKUP('Transaction Data'!$G2524,Product_Code,Unit_Price)</f>
        <v>7</v>
      </c>
      <c r="M2524" s="3">
        <f>'Transaction Data'!$F2524*'Transaction Data'!$K2524</f>
        <v>1125</v>
      </c>
      <c r="N2524" s="3">
        <f>'Transaction Data'!$F2524*'Transaction Data'!$L2524</f>
        <v>1575</v>
      </c>
      <c r="O2524" s="3">
        <f>'Transaction Data'!$N2524-'Transaction Data'!$M2524</f>
        <v>450</v>
      </c>
      <c r="P2524" s="2">
        <f>DATEDIF('Transaction Data'!$D2524,'Transaction Data'!$A2524,"y")</f>
        <v>69</v>
      </c>
      <c r="Q2524" s="2" t="str">
        <f>FLOOR('Transaction Data'!$P2524,15)&amp;"-"&amp;FLOOR('Transaction Data'!$P2524,15)+14</f>
        <v>60-74</v>
      </c>
      <c r="R2524" s="2" t="str">
        <f>IF('Transaction Data'!$L2524&lt;=10,"Less Expensive","Expensive")</f>
        <v>Less Expensive</v>
      </c>
      <c r="S2524" s="4">
        <f>WEEKDAY('Transaction Data'!$A2524)</f>
        <v>4</v>
      </c>
      <c r="T2524" s="2" t="str">
        <f>IF(WEEKDAY('Transaction Data'!$A2524,2)&lt;6,"Weekday","Weekend")</f>
        <v>Weekday</v>
      </c>
    </row>
    <row r="2525" ht="15.75" customHeight="1">
      <c r="A2525" s="1">
        <v>45329.0</v>
      </c>
      <c r="B2525" s="2" t="s">
        <v>2455</v>
      </c>
      <c r="C2525" s="2" t="s">
        <v>21</v>
      </c>
      <c r="D2525" s="1">
        <v>28138.0</v>
      </c>
      <c r="E2525" s="2" t="s">
        <v>63</v>
      </c>
      <c r="F2525" s="2">
        <v>374.0</v>
      </c>
      <c r="G2525" s="2" t="s">
        <v>28</v>
      </c>
      <c r="H2525" s="2" t="s">
        <v>24</v>
      </c>
      <c r="I2525" s="2" t="s">
        <v>25</v>
      </c>
      <c r="J2525" s="2" t="str">
        <f t="array" ref="J2525">XLOOKUP('Transaction Data'!$G2525,Product_Code,Biscuit_Brand)</f>
        <v>Shortbread</v>
      </c>
      <c r="K2525" s="2">
        <f t="array" ref="K2525">XLOOKUP('Transaction Data'!$G2525,Product_Code,Cost)</f>
        <v>10</v>
      </c>
      <c r="L2525" s="2">
        <f t="array" ref="L2525">XLOOKUP('Transaction Data'!$G2525,Product_Code,Unit_Price)</f>
        <v>45</v>
      </c>
      <c r="M2525" s="3">
        <f>'Transaction Data'!$F2525*'Transaction Data'!$K2525</f>
        <v>3740</v>
      </c>
      <c r="N2525" s="3">
        <f>'Transaction Data'!$F2525*'Transaction Data'!$L2525</f>
        <v>16830</v>
      </c>
      <c r="O2525" s="3">
        <f>'Transaction Data'!$N2525-'Transaction Data'!$M2525</f>
        <v>13090</v>
      </c>
      <c r="P2525" s="2">
        <f>DATEDIF('Transaction Data'!$D2525,'Transaction Data'!$A2525,"y")</f>
        <v>47</v>
      </c>
      <c r="Q2525" s="2" t="str">
        <f>FLOOR('Transaction Data'!$P2525,15)&amp;"-"&amp;FLOOR('Transaction Data'!$P2525,15)+14</f>
        <v>45-59</v>
      </c>
      <c r="R2525" s="2" t="str">
        <f>IF('Transaction Data'!$L2525&lt;=10,"Less Expensive","Expensive")</f>
        <v>Expensive</v>
      </c>
      <c r="S2525" s="4">
        <f>WEEKDAY('Transaction Data'!$A2525)</f>
        <v>4</v>
      </c>
      <c r="T2525" s="2" t="str">
        <f>IF(WEEKDAY('Transaction Data'!$A2525,2)&lt;6,"Weekday","Weekend")</f>
        <v>Weekday</v>
      </c>
    </row>
    <row r="2526" ht="15.75" customHeight="1">
      <c r="A2526" s="1">
        <v>45451.0</v>
      </c>
      <c r="B2526" s="2" t="s">
        <v>2456</v>
      </c>
      <c r="C2526" s="2" t="s">
        <v>65</v>
      </c>
      <c r="D2526" s="1">
        <v>18745.0</v>
      </c>
      <c r="E2526" s="2" t="s">
        <v>37</v>
      </c>
      <c r="F2526" s="2">
        <v>19.0</v>
      </c>
      <c r="G2526" s="2" t="s">
        <v>23</v>
      </c>
      <c r="H2526" s="2" t="s">
        <v>42</v>
      </c>
      <c r="I2526" s="2" t="s">
        <v>25</v>
      </c>
      <c r="J2526" s="2" t="str">
        <f t="array" ref="J2526">XLOOKUP('Transaction Data'!$G2526,Product_Code,Biscuit_Brand)</f>
        <v>Cinnamon Swirls</v>
      </c>
      <c r="K2526" s="2">
        <f t="array" ref="K2526">XLOOKUP('Transaction Data'!$G2526,Product_Code,Cost)</f>
        <v>10</v>
      </c>
      <c r="L2526" s="2">
        <f t="array" ref="L2526">XLOOKUP('Transaction Data'!$G2526,Product_Code,Unit_Price)</f>
        <v>14</v>
      </c>
      <c r="M2526" s="3">
        <f>'Transaction Data'!$F2526*'Transaction Data'!$K2526</f>
        <v>190</v>
      </c>
      <c r="N2526" s="3">
        <f>'Transaction Data'!$F2526*'Transaction Data'!$L2526</f>
        <v>266</v>
      </c>
      <c r="O2526" s="3">
        <f>'Transaction Data'!$N2526-'Transaction Data'!$M2526</f>
        <v>76</v>
      </c>
      <c r="P2526" s="2">
        <f>DATEDIF('Transaction Data'!$D2526,'Transaction Data'!$A2526,"y")</f>
        <v>73</v>
      </c>
      <c r="Q2526" s="2" t="str">
        <f>FLOOR('Transaction Data'!$P2526,15)&amp;"-"&amp;FLOOR('Transaction Data'!$P2526,15)+14</f>
        <v>60-74</v>
      </c>
      <c r="R2526" s="2" t="str">
        <f>IF('Transaction Data'!$L2526&lt;=10,"Less Expensive","Expensive")</f>
        <v>Expensive</v>
      </c>
      <c r="S2526" s="4">
        <f>WEEKDAY('Transaction Data'!$A2526)</f>
        <v>7</v>
      </c>
      <c r="T2526" s="2" t="str">
        <f>IF(WEEKDAY('Transaction Data'!$A2526,2)&lt;6,"Weekday","Weekend")</f>
        <v>Weekend</v>
      </c>
    </row>
    <row r="2527" ht="15.75" customHeight="1">
      <c r="A2527" s="1">
        <v>45473.0</v>
      </c>
      <c r="B2527" s="2" t="s">
        <v>2457</v>
      </c>
      <c r="C2527" s="2" t="s">
        <v>78</v>
      </c>
      <c r="D2527" s="1">
        <v>38045.0</v>
      </c>
      <c r="E2527" s="2" t="s">
        <v>63</v>
      </c>
      <c r="F2527" s="2">
        <v>311.0</v>
      </c>
      <c r="G2527" s="2" t="s">
        <v>28</v>
      </c>
      <c r="H2527" s="2" t="s">
        <v>45</v>
      </c>
      <c r="I2527" s="2" t="s">
        <v>25</v>
      </c>
      <c r="J2527" s="2" t="str">
        <f t="array" ref="J2527">XLOOKUP('Transaction Data'!$G2527,Product_Code,Biscuit_Brand)</f>
        <v>Shortbread</v>
      </c>
      <c r="K2527" s="2">
        <f t="array" ref="K2527">XLOOKUP('Transaction Data'!$G2527,Product_Code,Cost)</f>
        <v>10</v>
      </c>
      <c r="L2527" s="2">
        <f t="array" ref="L2527">XLOOKUP('Transaction Data'!$G2527,Product_Code,Unit_Price)</f>
        <v>45</v>
      </c>
      <c r="M2527" s="3">
        <f>'Transaction Data'!$F2527*'Transaction Data'!$K2527</f>
        <v>3110</v>
      </c>
      <c r="N2527" s="3">
        <f>'Transaction Data'!$F2527*'Transaction Data'!$L2527</f>
        <v>13995</v>
      </c>
      <c r="O2527" s="3">
        <f>'Transaction Data'!$N2527-'Transaction Data'!$M2527</f>
        <v>10885</v>
      </c>
      <c r="P2527" s="2">
        <f>DATEDIF('Transaction Data'!$D2527,'Transaction Data'!$A2527,"y")</f>
        <v>20</v>
      </c>
      <c r="Q2527" s="2" t="str">
        <f>FLOOR('Transaction Data'!$P2527,15)&amp;"-"&amp;FLOOR('Transaction Data'!$P2527,15)+14</f>
        <v>15-29</v>
      </c>
      <c r="R2527" s="2" t="str">
        <f>IF('Transaction Data'!$L2527&lt;=10,"Less Expensive","Expensive")</f>
        <v>Expensive</v>
      </c>
      <c r="S2527" s="4">
        <f>WEEKDAY('Transaction Data'!$A2527)</f>
        <v>1</v>
      </c>
      <c r="T2527" s="2" t="str">
        <f>IF(WEEKDAY('Transaction Data'!$A2527,2)&lt;6,"Weekday","Weekend")</f>
        <v>Weekend</v>
      </c>
    </row>
    <row r="2528" ht="15.75" customHeight="1">
      <c r="A2528" s="1">
        <v>45316.0</v>
      </c>
      <c r="B2528" s="2" t="s">
        <v>2458</v>
      </c>
      <c r="C2528" s="2" t="s">
        <v>41</v>
      </c>
      <c r="D2528" s="1">
        <v>16851.0</v>
      </c>
      <c r="E2528" s="2" t="s">
        <v>63</v>
      </c>
      <c r="F2528" s="2">
        <v>82.0</v>
      </c>
      <c r="G2528" s="2" t="s">
        <v>60</v>
      </c>
      <c r="H2528" s="2" t="s">
        <v>24</v>
      </c>
      <c r="I2528" s="2" t="s">
        <v>25</v>
      </c>
      <c r="J2528" s="2" t="str">
        <f t="array" ref="J2528">XLOOKUP('Transaction Data'!$G2528,Product_Code,Biscuit_Brand)</f>
        <v>Peanut Butter Bites</v>
      </c>
      <c r="K2528" s="2">
        <f t="array" ref="K2528">XLOOKUP('Transaction Data'!$G2528,Product_Code,Cost)</f>
        <v>5</v>
      </c>
      <c r="L2528" s="2">
        <f t="array" ref="L2528">XLOOKUP('Transaction Data'!$G2528,Product_Code,Unit_Price)</f>
        <v>7</v>
      </c>
      <c r="M2528" s="3">
        <f>'Transaction Data'!$F2528*'Transaction Data'!$K2528</f>
        <v>410</v>
      </c>
      <c r="N2528" s="3">
        <f>'Transaction Data'!$F2528*'Transaction Data'!$L2528</f>
        <v>574</v>
      </c>
      <c r="O2528" s="3">
        <f>'Transaction Data'!$N2528-'Transaction Data'!$M2528</f>
        <v>164</v>
      </c>
      <c r="P2528" s="2">
        <f>DATEDIF('Transaction Data'!$D2528,'Transaction Data'!$A2528,"y")</f>
        <v>77</v>
      </c>
      <c r="Q2528" s="2" t="str">
        <f>FLOOR('Transaction Data'!$P2528,15)&amp;"-"&amp;FLOOR('Transaction Data'!$P2528,15)+14</f>
        <v>75-89</v>
      </c>
      <c r="R2528" s="2" t="str">
        <f>IF('Transaction Data'!$L2528&lt;=10,"Less Expensive","Expensive")</f>
        <v>Less Expensive</v>
      </c>
      <c r="S2528" s="4">
        <f>WEEKDAY('Transaction Data'!$A2528)</f>
        <v>5</v>
      </c>
      <c r="T2528" s="2" t="str">
        <f>IF(WEEKDAY('Transaction Data'!$A2528,2)&lt;6,"Weekday","Weekend")</f>
        <v>Weekday</v>
      </c>
    </row>
    <row r="2529" ht="15.75" customHeight="1">
      <c r="A2529" s="1">
        <v>45364.0</v>
      </c>
      <c r="B2529" s="2" t="s">
        <v>2459</v>
      </c>
      <c r="C2529" s="2" t="s">
        <v>65</v>
      </c>
      <c r="D2529" s="1">
        <v>30828.0</v>
      </c>
      <c r="E2529" s="2" t="s">
        <v>37</v>
      </c>
      <c r="F2529" s="2">
        <v>61.0</v>
      </c>
      <c r="G2529" s="2" t="s">
        <v>57</v>
      </c>
      <c r="H2529" s="2" t="s">
        <v>29</v>
      </c>
      <c r="I2529" s="2" t="s">
        <v>25</v>
      </c>
      <c r="J2529" s="2" t="str">
        <f t="array" ref="J2529">XLOOKUP('Transaction Data'!$G2529,Product_Code,Biscuit_Brand)</f>
        <v>Oatmeal Cookies</v>
      </c>
      <c r="K2529" s="2">
        <f t="array" ref="K2529">XLOOKUP('Transaction Data'!$G2529,Product_Code,Cost)</f>
        <v>19</v>
      </c>
      <c r="L2529" s="2">
        <f t="array" ref="L2529">XLOOKUP('Transaction Data'!$G2529,Product_Code,Unit_Price)</f>
        <v>23</v>
      </c>
      <c r="M2529" s="3">
        <f>'Transaction Data'!$F2529*'Transaction Data'!$K2529</f>
        <v>1159</v>
      </c>
      <c r="N2529" s="3">
        <f>'Transaction Data'!$F2529*'Transaction Data'!$L2529</f>
        <v>1403</v>
      </c>
      <c r="O2529" s="3">
        <f>'Transaction Data'!$N2529-'Transaction Data'!$M2529</f>
        <v>244</v>
      </c>
      <c r="P2529" s="2">
        <f>DATEDIF('Transaction Data'!$D2529,'Transaction Data'!$A2529,"y")</f>
        <v>39</v>
      </c>
      <c r="Q2529" s="2" t="str">
        <f>FLOOR('Transaction Data'!$P2529,15)&amp;"-"&amp;FLOOR('Transaction Data'!$P2529,15)+14</f>
        <v>30-44</v>
      </c>
      <c r="R2529" s="2" t="str">
        <f>IF('Transaction Data'!$L2529&lt;=10,"Less Expensive","Expensive")</f>
        <v>Expensive</v>
      </c>
      <c r="S2529" s="4">
        <f>WEEKDAY('Transaction Data'!$A2529)</f>
        <v>4</v>
      </c>
      <c r="T2529" s="2" t="str">
        <f>IF(WEEKDAY('Transaction Data'!$A2529,2)&lt;6,"Weekday","Weekend")</f>
        <v>Weekday</v>
      </c>
    </row>
    <row r="2530" ht="15.75" customHeight="1">
      <c r="A2530" s="1">
        <v>45476.0</v>
      </c>
      <c r="B2530" s="2" t="s">
        <v>2460</v>
      </c>
      <c r="C2530" s="2" t="s">
        <v>21</v>
      </c>
      <c r="D2530" s="1">
        <v>37079.0</v>
      </c>
      <c r="E2530" s="2" t="s">
        <v>63</v>
      </c>
      <c r="F2530" s="2">
        <v>299.0</v>
      </c>
      <c r="G2530" s="2" t="s">
        <v>28</v>
      </c>
      <c r="H2530" s="2" t="s">
        <v>42</v>
      </c>
      <c r="I2530" s="2" t="s">
        <v>30</v>
      </c>
      <c r="J2530" s="2" t="str">
        <f t="array" ref="J2530">XLOOKUP('Transaction Data'!$G2530,Product_Code,Biscuit_Brand)</f>
        <v>Shortbread</v>
      </c>
      <c r="K2530" s="2">
        <f t="array" ref="K2530">XLOOKUP('Transaction Data'!$G2530,Product_Code,Cost)</f>
        <v>10</v>
      </c>
      <c r="L2530" s="2">
        <f t="array" ref="L2530">XLOOKUP('Transaction Data'!$G2530,Product_Code,Unit_Price)</f>
        <v>45</v>
      </c>
      <c r="M2530" s="3">
        <f>'Transaction Data'!$F2530*'Transaction Data'!$K2530</f>
        <v>2990</v>
      </c>
      <c r="N2530" s="3">
        <f>'Transaction Data'!$F2530*'Transaction Data'!$L2530</f>
        <v>13455</v>
      </c>
      <c r="O2530" s="3">
        <f>'Transaction Data'!$N2530-'Transaction Data'!$M2530</f>
        <v>10465</v>
      </c>
      <c r="P2530" s="2">
        <f>DATEDIF('Transaction Data'!$D2530,'Transaction Data'!$A2530,"y")</f>
        <v>22</v>
      </c>
      <c r="Q2530" s="2" t="str">
        <f>FLOOR('Transaction Data'!$P2530,15)&amp;"-"&amp;FLOOR('Transaction Data'!$P2530,15)+14</f>
        <v>15-29</v>
      </c>
      <c r="R2530" s="2" t="str">
        <f>IF('Transaction Data'!$L2530&lt;=10,"Less Expensive","Expensive")</f>
        <v>Expensive</v>
      </c>
      <c r="S2530" s="4">
        <f>WEEKDAY('Transaction Data'!$A2530)</f>
        <v>4</v>
      </c>
      <c r="T2530" s="2" t="str">
        <f>IF(WEEKDAY('Transaction Data'!$A2530,2)&lt;6,"Weekday","Weekend")</f>
        <v>Weekday</v>
      </c>
    </row>
    <row r="2531" ht="15.75" customHeight="1">
      <c r="A2531" s="1">
        <v>45426.0</v>
      </c>
      <c r="B2531" s="2" t="s">
        <v>2461</v>
      </c>
      <c r="C2531" s="2" t="s">
        <v>41</v>
      </c>
      <c r="D2531" s="1">
        <v>32410.0</v>
      </c>
      <c r="E2531" s="2" t="s">
        <v>27</v>
      </c>
      <c r="F2531" s="2">
        <v>124.0</v>
      </c>
      <c r="G2531" s="2" t="s">
        <v>28</v>
      </c>
      <c r="H2531" s="2" t="s">
        <v>45</v>
      </c>
      <c r="I2531" s="2" t="s">
        <v>25</v>
      </c>
      <c r="J2531" s="2" t="str">
        <f t="array" ref="J2531">XLOOKUP('Transaction Data'!$G2531,Product_Code,Biscuit_Brand)</f>
        <v>Shortbread</v>
      </c>
      <c r="K2531" s="2">
        <f t="array" ref="K2531">XLOOKUP('Transaction Data'!$G2531,Product_Code,Cost)</f>
        <v>10</v>
      </c>
      <c r="L2531" s="2">
        <f t="array" ref="L2531">XLOOKUP('Transaction Data'!$G2531,Product_Code,Unit_Price)</f>
        <v>45</v>
      </c>
      <c r="M2531" s="3">
        <f>'Transaction Data'!$F2531*'Transaction Data'!$K2531</f>
        <v>1240</v>
      </c>
      <c r="N2531" s="3">
        <f>'Transaction Data'!$F2531*'Transaction Data'!$L2531</f>
        <v>5580</v>
      </c>
      <c r="O2531" s="3">
        <f>'Transaction Data'!$N2531-'Transaction Data'!$M2531</f>
        <v>4340</v>
      </c>
      <c r="P2531" s="2">
        <f>DATEDIF('Transaction Data'!$D2531,'Transaction Data'!$A2531,"y")</f>
        <v>35</v>
      </c>
      <c r="Q2531" s="2" t="str">
        <f>FLOOR('Transaction Data'!$P2531,15)&amp;"-"&amp;FLOOR('Transaction Data'!$P2531,15)+14</f>
        <v>30-44</v>
      </c>
      <c r="R2531" s="2" t="str">
        <f>IF('Transaction Data'!$L2531&lt;=10,"Less Expensive","Expensive")</f>
        <v>Expensive</v>
      </c>
      <c r="S2531" s="4">
        <f>WEEKDAY('Transaction Data'!$A2531)</f>
        <v>3</v>
      </c>
      <c r="T2531" s="2" t="str">
        <f>IF(WEEKDAY('Transaction Data'!$A2531,2)&lt;6,"Weekday","Weekend")</f>
        <v>Weekday</v>
      </c>
    </row>
    <row r="2532" ht="15.75" customHeight="1">
      <c r="A2532" s="1">
        <v>45422.0</v>
      </c>
      <c r="B2532" s="2" t="s">
        <v>2462</v>
      </c>
      <c r="C2532" s="2" t="s">
        <v>54</v>
      </c>
      <c r="D2532" s="1">
        <v>22670.0</v>
      </c>
      <c r="E2532" s="2" t="s">
        <v>22</v>
      </c>
      <c r="F2532" s="2">
        <v>477.0</v>
      </c>
      <c r="G2532" s="2" t="s">
        <v>38</v>
      </c>
      <c r="H2532" s="2" t="s">
        <v>24</v>
      </c>
      <c r="I2532" s="2" t="s">
        <v>25</v>
      </c>
      <c r="J2532" s="2" t="str">
        <f t="array" ref="J2532">XLOOKUP('Transaction Data'!$G2532,Product_Code,Biscuit_Brand)</f>
        <v>Ginger Snaps</v>
      </c>
      <c r="K2532" s="2">
        <f t="array" ref="K2532">XLOOKUP('Transaction Data'!$G2532,Product_Code,Cost)</f>
        <v>14</v>
      </c>
      <c r="L2532" s="2">
        <f t="array" ref="L2532">XLOOKUP('Transaction Data'!$G2532,Product_Code,Unit_Price)</f>
        <v>28</v>
      </c>
      <c r="M2532" s="3">
        <f>'Transaction Data'!$F2532*'Transaction Data'!$K2532</f>
        <v>6678</v>
      </c>
      <c r="N2532" s="3">
        <f>'Transaction Data'!$F2532*'Transaction Data'!$L2532</f>
        <v>13356</v>
      </c>
      <c r="O2532" s="3">
        <f>'Transaction Data'!$N2532-'Transaction Data'!$M2532</f>
        <v>6678</v>
      </c>
      <c r="P2532" s="2">
        <f>DATEDIF('Transaction Data'!$D2532,'Transaction Data'!$A2532,"y")</f>
        <v>62</v>
      </c>
      <c r="Q2532" s="2" t="str">
        <f>FLOOR('Transaction Data'!$P2532,15)&amp;"-"&amp;FLOOR('Transaction Data'!$P2532,15)+14</f>
        <v>60-74</v>
      </c>
      <c r="R2532" s="2" t="str">
        <f>IF('Transaction Data'!$L2532&lt;=10,"Less Expensive","Expensive")</f>
        <v>Expensive</v>
      </c>
      <c r="S2532" s="4">
        <f>WEEKDAY('Transaction Data'!$A2532)</f>
        <v>6</v>
      </c>
      <c r="T2532" s="2" t="str">
        <f>IF(WEEKDAY('Transaction Data'!$A2532,2)&lt;6,"Weekday","Weekend")</f>
        <v>Weekday</v>
      </c>
    </row>
    <row r="2533" ht="15.75" customHeight="1">
      <c r="A2533" s="1">
        <v>45295.0</v>
      </c>
      <c r="B2533" s="2" t="s">
        <v>2463</v>
      </c>
      <c r="C2533" s="2" t="s">
        <v>41</v>
      </c>
      <c r="D2533" s="1">
        <v>29744.0</v>
      </c>
      <c r="E2533" s="2" t="s">
        <v>27</v>
      </c>
      <c r="F2533" s="2">
        <v>183.0</v>
      </c>
      <c r="G2533" s="2" t="s">
        <v>48</v>
      </c>
      <c r="H2533" s="2" t="s">
        <v>29</v>
      </c>
      <c r="I2533" s="2" t="s">
        <v>25</v>
      </c>
      <c r="J2533" s="2" t="str">
        <f t="array" ref="J2533">XLOOKUP('Transaction Data'!$G2533,Product_Code,Biscuit_Brand)</f>
        <v>Lemon Crisps</v>
      </c>
      <c r="K2533" s="2">
        <f t="array" ref="K2533">XLOOKUP('Transaction Data'!$G2533,Product_Code,Cost)</f>
        <v>7</v>
      </c>
      <c r="L2533" s="2">
        <f t="array" ref="L2533">XLOOKUP('Transaction Data'!$G2533,Product_Code,Unit_Price)</f>
        <v>9</v>
      </c>
      <c r="M2533" s="3">
        <f>'Transaction Data'!$F2533*'Transaction Data'!$K2533</f>
        <v>1281</v>
      </c>
      <c r="N2533" s="3">
        <f>'Transaction Data'!$F2533*'Transaction Data'!$L2533</f>
        <v>1647</v>
      </c>
      <c r="O2533" s="3">
        <f>'Transaction Data'!$N2533-'Transaction Data'!$M2533</f>
        <v>366</v>
      </c>
      <c r="P2533" s="2">
        <f>DATEDIF('Transaction Data'!$D2533,'Transaction Data'!$A2533,"y")</f>
        <v>42</v>
      </c>
      <c r="Q2533" s="2" t="str">
        <f>FLOOR('Transaction Data'!$P2533,15)&amp;"-"&amp;FLOOR('Transaction Data'!$P2533,15)+14</f>
        <v>30-44</v>
      </c>
      <c r="R2533" s="2" t="str">
        <f>IF('Transaction Data'!$L2533&lt;=10,"Less Expensive","Expensive")</f>
        <v>Less Expensive</v>
      </c>
      <c r="S2533" s="4">
        <f>WEEKDAY('Transaction Data'!$A2533)</f>
        <v>5</v>
      </c>
      <c r="T2533" s="2" t="str">
        <f>IF(WEEKDAY('Transaction Data'!$A2533,2)&lt;6,"Weekday","Weekend")</f>
        <v>Weekday</v>
      </c>
    </row>
    <row r="2534" ht="15.75" customHeight="1">
      <c r="A2534" s="1">
        <v>45353.0</v>
      </c>
      <c r="B2534" s="2" t="s">
        <v>2464</v>
      </c>
      <c r="C2534" s="2" t="s">
        <v>78</v>
      </c>
      <c r="D2534" s="1">
        <v>21734.0</v>
      </c>
      <c r="E2534" s="2" t="s">
        <v>63</v>
      </c>
      <c r="F2534" s="2">
        <v>20.0</v>
      </c>
      <c r="G2534" s="2" t="s">
        <v>28</v>
      </c>
      <c r="H2534" s="2" t="s">
        <v>29</v>
      </c>
      <c r="I2534" s="2" t="s">
        <v>25</v>
      </c>
      <c r="J2534" s="2" t="str">
        <f t="array" ref="J2534">XLOOKUP('Transaction Data'!$G2534,Product_Code,Biscuit_Brand)</f>
        <v>Shortbread</v>
      </c>
      <c r="K2534" s="2">
        <f t="array" ref="K2534">XLOOKUP('Transaction Data'!$G2534,Product_Code,Cost)</f>
        <v>10</v>
      </c>
      <c r="L2534" s="2">
        <f t="array" ref="L2534">XLOOKUP('Transaction Data'!$G2534,Product_Code,Unit_Price)</f>
        <v>45</v>
      </c>
      <c r="M2534" s="3">
        <f>'Transaction Data'!$F2534*'Transaction Data'!$K2534</f>
        <v>200</v>
      </c>
      <c r="N2534" s="3">
        <f>'Transaction Data'!$F2534*'Transaction Data'!$L2534</f>
        <v>900</v>
      </c>
      <c r="O2534" s="3">
        <f>'Transaction Data'!$N2534-'Transaction Data'!$M2534</f>
        <v>700</v>
      </c>
      <c r="P2534" s="2">
        <f>DATEDIF('Transaction Data'!$D2534,'Transaction Data'!$A2534,"y")</f>
        <v>64</v>
      </c>
      <c r="Q2534" s="2" t="str">
        <f>FLOOR('Transaction Data'!$P2534,15)&amp;"-"&amp;FLOOR('Transaction Data'!$P2534,15)+14</f>
        <v>60-74</v>
      </c>
      <c r="R2534" s="2" t="str">
        <f>IF('Transaction Data'!$L2534&lt;=10,"Less Expensive","Expensive")</f>
        <v>Expensive</v>
      </c>
      <c r="S2534" s="4">
        <f>WEEKDAY('Transaction Data'!$A2534)</f>
        <v>7</v>
      </c>
      <c r="T2534" s="2" t="str">
        <f>IF(WEEKDAY('Transaction Data'!$A2534,2)&lt;6,"Weekday","Weekend")</f>
        <v>Weekend</v>
      </c>
    </row>
    <row r="2535" ht="15.75" customHeight="1">
      <c r="A2535" s="1">
        <v>45375.0</v>
      </c>
      <c r="B2535" s="2" t="s">
        <v>2465</v>
      </c>
      <c r="C2535" s="2" t="s">
        <v>21</v>
      </c>
      <c r="D2535" s="1">
        <v>19462.0</v>
      </c>
      <c r="E2535" s="2" t="s">
        <v>63</v>
      </c>
      <c r="F2535" s="2">
        <v>485.0</v>
      </c>
      <c r="G2535" s="2" t="s">
        <v>28</v>
      </c>
      <c r="H2535" s="2" t="s">
        <v>34</v>
      </c>
      <c r="I2535" s="2" t="s">
        <v>25</v>
      </c>
      <c r="J2535" s="2" t="str">
        <f t="array" ref="J2535">XLOOKUP('Transaction Data'!$G2535,Product_Code,Biscuit_Brand)</f>
        <v>Shortbread</v>
      </c>
      <c r="K2535" s="2">
        <f t="array" ref="K2535">XLOOKUP('Transaction Data'!$G2535,Product_Code,Cost)</f>
        <v>10</v>
      </c>
      <c r="L2535" s="2">
        <f t="array" ref="L2535">XLOOKUP('Transaction Data'!$G2535,Product_Code,Unit_Price)</f>
        <v>45</v>
      </c>
      <c r="M2535" s="3">
        <f>'Transaction Data'!$F2535*'Transaction Data'!$K2535</f>
        <v>4850</v>
      </c>
      <c r="N2535" s="3">
        <f>'Transaction Data'!$F2535*'Transaction Data'!$L2535</f>
        <v>21825</v>
      </c>
      <c r="O2535" s="3">
        <f>'Transaction Data'!$N2535-'Transaction Data'!$M2535</f>
        <v>16975</v>
      </c>
      <c r="P2535" s="2">
        <f>DATEDIF('Transaction Data'!$D2535,'Transaction Data'!$A2535,"y")</f>
        <v>70</v>
      </c>
      <c r="Q2535" s="2" t="str">
        <f>FLOOR('Transaction Data'!$P2535,15)&amp;"-"&amp;FLOOR('Transaction Data'!$P2535,15)+14</f>
        <v>60-74</v>
      </c>
      <c r="R2535" s="2" t="str">
        <f>IF('Transaction Data'!$L2535&lt;=10,"Less Expensive","Expensive")</f>
        <v>Expensive</v>
      </c>
      <c r="S2535" s="4">
        <f>WEEKDAY('Transaction Data'!$A2535)</f>
        <v>1</v>
      </c>
      <c r="T2535" s="2" t="str">
        <f>IF(WEEKDAY('Transaction Data'!$A2535,2)&lt;6,"Weekday","Weekend")</f>
        <v>Weekend</v>
      </c>
    </row>
    <row r="2536" ht="15.75" customHeight="1">
      <c r="A2536" s="1">
        <v>45353.0</v>
      </c>
      <c r="B2536" s="2" t="s">
        <v>2466</v>
      </c>
      <c r="C2536" s="2" t="s">
        <v>51</v>
      </c>
      <c r="D2536" s="1">
        <v>34616.0</v>
      </c>
      <c r="E2536" s="2" t="s">
        <v>37</v>
      </c>
      <c r="F2536" s="2">
        <v>389.0</v>
      </c>
      <c r="G2536" s="2" t="s">
        <v>57</v>
      </c>
      <c r="H2536" s="2" t="s">
        <v>24</v>
      </c>
      <c r="I2536" s="2" t="s">
        <v>25</v>
      </c>
      <c r="J2536" s="2" t="str">
        <f t="array" ref="J2536">XLOOKUP('Transaction Data'!$G2536,Product_Code,Biscuit_Brand)</f>
        <v>Oatmeal Cookies</v>
      </c>
      <c r="K2536" s="2">
        <f t="array" ref="K2536">XLOOKUP('Transaction Data'!$G2536,Product_Code,Cost)</f>
        <v>19</v>
      </c>
      <c r="L2536" s="2">
        <f t="array" ref="L2536">XLOOKUP('Transaction Data'!$G2536,Product_Code,Unit_Price)</f>
        <v>23</v>
      </c>
      <c r="M2536" s="3">
        <f>'Transaction Data'!$F2536*'Transaction Data'!$K2536</f>
        <v>7391</v>
      </c>
      <c r="N2536" s="3">
        <f>'Transaction Data'!$F2536*'Transaction Data'!$L2536</f>
        <v>8947</v>
      </c>
      <c r="O2536" s="3">
        <f>'Transaction Data'!$N2536-'Transaction Data'!$M2536</f>
        <v>1556</v>
      </c>
      <c r="P2536" s="2">
        <f>DATEDIF('Transaction Data'!$D2536,'Transaction Data'!$A2536,"y")</f>
        <v>29</v>
      </c>
      <c r="Q2536" s="2" t="str">
        <f>FLOOR('Transaction Data'!$P2536,15)&amp;"-"&amp;FLOOR('Transaction Data'!$P2536,15)+14</f>
        <v>15-29</v>
      </c>
      <c r="R2536" s="2" t="str">
        <f>IF('Transaction Data'!$L2536&lt;=10,"Less Expensive","Expensive")</f>
        <v>Expensive</v>
      </c>
      <c r="S2536" s="4">
        <f>WEEKDAY('Transaction Data'!$A2536)</f>
        <v>7</v>
      </c>
      <c r="T2536" s="2" t="str">
        <f>IF(WEEKDAY('Transaction Data'!$A2536,2)&lt;6,"Weekday","Weekend")</f>
        <v>Weekend</v>
      </c>
    </row>
    <row r="2537" ht="15.75" customHeight="1">
      <c r="A2537" s="1">
        <v>45434.0</v>
      </c>
      <c r="B2537" s="2" t="s">
        <v>2467</v>
      </c>
      <c r="C2537" s="2" t="s">
        <v>78</v>
      </c>
      <c r="D2537" s="1">
        <v>19229.0</v>
      </c>
      <c r="E2537" s="2" t="s">
        <v>37</v>
      </c>
      <c r="F2537" s="2">
        <v>205.0</v>
      </c>
      <c r="G2537" s="2" t="s">
        <v>57</v>
      </c>
      <c r="H2537" s="2" t="s">
        <v>42</v>
      </c>
      <c r="I2537" s="2" t="s">
        <v>25</v>
      </c>
      <c r="J2537" s="2" t="str">
        <f t="array" ref="J2537">XLOOKUP('Transaction Data'!$G2537,Product_Code,Biscuit_Brand)</f>
        <v>Oatmeal Cookies</v>
      </c>
      <c r="K2537" s="2">
        <f t="array" ref="K2537">XLOOKUP('Transaction Data'!$G2537,Product_Code,Cost)</f>
        <v>19</v>
      </c>
      <c r="L2537" s="2">
        <f t="array" ref="L2537">XLOOKUP('Transaction Data'!$G2537,Product_Code,Unit_Price)</f>
        <v>23</v>
      </c>
      <c r="M2537" s="3">
        <f>'Transaction Data'!$F2537*'Transaction Data'!$K2537</f>
        <v>3895</v>
      </c>
      <c r="N2537" s="3">
        <f>'Transaction Data'!$F2537*'Transaction Data'!$L2537</f>
        <v>4715</v>
      </c>
      <c r="O2537" s="3">
        <f>'Transaction Data'!$N2537-'Transaction Data'!$M2537</f>
        <v>820</v>
      </c>
      <c r="P2537" s="2">
        <f>DATEDIF('Transaction Data'!$D2537,'Transaction Data'!$A2537,"y")</f>
        <v>71</v>
      </c>
      <c r="Q2537" s="2" t="str">
        <f>FLOOR('Transaction Data'!$P2537,15)&amp;"-"&amp;FLOOR('Transaction Data'!$P2537,15)+14</f>
        <v>60-74</v>
      </c>
      <c r="R2537" s="2" t="str">
        <f>IF('Transaction Data'!$L2537&lt;=10,"Less Expensive","Expensive")</f>
        <v>Expensive</v>
      </c>
      <c r="S2537" s="4">
        <f>WEEKDAY('Transaction Data'!$A2537)</f>
        <v>4</v>
      </c>
      <c r="T2537" s="2" t="str">
        <f>IF(WEEKDAY('Transaction Data'!$A2537,2)&lt;6,"Weekday","Weekend")</f>
        <v>Weekday</v>
      </c>
    </row>
    <row r="2538" ht="15.75" customHeight="1">
      <c r="A2538" s="1">
        <v>45379.0</v>
      </c>
      <c r="B2538" s="2" t="s">
        <v>2468</v>
      </c>
      <c r="C2538" s="2" t="s">
        <v>47</v>
      </c>
      <c r="D2538" s="1">
        <v>38836.0</v>
      </c>
      <c r="E2538" s="2" t="s">
        <v>37</v>
      </c>
      <c r="F2538" s="2">
        <v>419.0</v>
      </c>
      <c r="G2538" s="2" t="s">
        <v>61</v>
      </c>
      <c r="H2538" s="2" t="s">
        <v>45</v>
      </c>
      <c r="I2538" s="2" t="s">
        <v>25</v>
      </c>
      <c r="J2538" s="2" t="str">
        <f t="array" ref="J2538">XLOOKUP('Transaction Data'!$G2538,Product_Code,Biscuit_Brand)</f>
        <v>Choco Delight</v>
      </c>
      <c r="K2538" s="2">
        <f t="array" ref="K2538">XLOOKUP('Transaction Data'!$G2538,Product_Code,Cost)</f>
        <v>3</v>
      </c>
      <c r="L2538" s="2">
        <f t="array" ref="L2538">XLOOKUP('Transaction Data'!$G2538,Product_Code,Unit_Price)</f>
        <v>5</v>
      </c>
      <c r="M2538" s="3">
        <f>'Transaction Data'!$F2538*'Transaction Data'!$K2538</f>
        <v>1257</v>
      </c>
      <c r="N2538" s="3">
        <f>'Transaction Data'!$F2538*'Transaction Data'!$L2538</f>
        <v>2095</v>
      </c>
      <c r="O2538" s="3">
        <f>'Transaction Data'!$N2538-'Transaction Data'!$M2538</f>
        <v>838</v>
      </c>
      <c r="P2538" s="2">
        <f>DATEDIF('Transaction Data'!$D2538,'Transaction Data'!$A2538,"y")</f>
        <v>17</v>
      </c>
      <c r="Q2538" s="2" t="str">
        <f>FLOOR('Transaction Data'!$P2538,15)&amp;"-"&amp;FLOOR('Transaction Data'!$P2538,15)+14</f>
        <v>15-29</v>
      </c>
      <c r="R2538" s="2" t="str">
        <f>IF('Transaction Data'!$L2538&lt;=10,"Less Expensive","Expensive")</f>
        <v>Less Expensive</v>
      </c>
      <c r="S2538" s="4">
        <f>WEEKDAY('Transaction Data'!$A2538)</f>
        <v>5</v>
      </c>
      <c r="T2538" s="2" t="str">
        <f>IF(WEEKDAY('Transaction Data'!$A2538,2)&lt;6,"Weekday","Weekend")</f>
        <v>Weekday</v>
      </c>
    </row>
    <row r="2539" ht="15.75" customHeight="1">
      <c r="A2539" s="1">
        <v>45336.0</v>
      </c>
      <c r="B2539" s="2" t="s">
        <v>2469</v>
      </c>
      <c r="C2539" s="2" t="s">
        <v>72</v>
      </c>
      <c r="D2539" s="1">
        <v>23067.0</v>
      </c>
      <c r="E2539" s="2" t="s">
        <v>22</v>
      </c>
      <c r="F2539" s="2">
        <v>84.0</v>
      </c>
      <c r="G2539" s="2" t="s">
        <v>44</v>
      </c>
      <c r="H2539" s="2" t="s">
        <v>24</v>
      </c>
      <c r="I2539" s="2" t="s">
        <v>25</v>
      </c>
      <c r="J2539" s="2" t="str">
        <f t="array" ref="J2539">XLOOKUP('Transaction Data'!$G2539,Product_Code,Biscuit_Brand)</f>
        <v>Butter Crunch</v>
      </c>
      <c r="K2539" s="2">
        <f t="array" ref="K2539">XLOOKUP('Transaction Data'!$G2539,Product_Code,Cost)</f>
        <v>10</v>
      </c>
      <c r="L2539" s="2">
        <f t="array" ref="L2539">XLOOKUP('Transaction Data'!$G2539,Product_Code,Unit_Price)</f>
        <v>11</v>
      </c>
      <c r="M2539" s="3">
        <f>'Transaction Data'!$F2539*'Transaction Data'!$K2539</f>
        <v>840</v>
      </c>
      <c r="N2539" s="3">
        <f>'Transaction Data'!$F2539*'Transaction Data'!$L2539</f>
        <v>924</v>
      </c>
      <c r="O2539" s="3">
        <f>'Transaction Data'!$N2539-'Transaction Data'!$M2539</f>
        <v>84</v>
      </c>
      <c r="P2539" s="2">
        <f>DATEDIF('Transaction Data'!$D2539,'Transaction Data'!$A2539,"y")</f>
        <v>60</v>
      </c>
      <c r="Q2539" s="2" t="str">
        <f>FLOOR('Transaction Data'!$P2539,15)&amp;"-"&amp;FLOOR('Transaction Data'!$P2539,15)+14</f>
        <v>60-74</v>
      </c>
      <c r="R2539" s="2" t="str">
        <f>IF('Transaction Data'!$L2539&lt;=10,"Less Expensive","Expensive")</f>
        <v>Expensive</v>
      </c>
      <c r="S2539" s="4">
        <f>WEEKDAY('Transaction Data'!$A2539)</f>
        <v>4</v>
      </c>
      <c r="T2539" s="2" t="str">
        <f>IF(WEEKDAY('Transaction Data'!$A2539,2)&lt;6,"Weekday","Weekend")</f>
        <v>Weekday</v>
      </c>
    </row>
    <row r="2540" ht="15.75" customHeight="1">
      <c r="A2540" s="1">
        <v>45344.0</v>
      </c>
      <c r="B2540" s="2" t="s">
        <v>2470</v>
      </c>
      <c r="C2540" s="2" t="s">
        <v>41</v>
      </c>
      <c r="D2540" s="1">
        <v>16745.0</v>
      </c>
      <c r="E2540" s="2" t="s">
        <v>37</v>
      </c>
      <c r="F2540" s="2">
        <v>95.0</v>
      </c>
      <c r="G2540" s="2" t="s">
        <v>23</v>
      </c>
      <c r="H2540" s="2" t="s">
        <v>29</v>
      </c>
      <c r="I2540" s="2" t="s">
        <v>25</v>
      </c>
      <c r="J2540" s="2" t="str">
        <f t="array" ref="J2540">XLOOKUP('Transaction Data'!$G2540,Product_Code,Biscuit_Brand)</f>
        <v>Cinnamon Swirls</v>
      </c>
      <c r="K2540" s="2">
        <f t="array" ref="K2540">XLOOKUP('Transaction Data'!$G2540,Product_Code,Cost)</f>
        <v>10</v>
      </c>
      <c r="L2540" s="2">
        <f t="array" ref="L2540">XLOOKUP('Transaction Data'!$G2540,Product_Code,Unit_Price)</f>
        <v>14</v>
      </c>
      <c r="M2540" s="3">
        <f>'Transaction Data'!$F2540*'Transaction Data'!$K2540</f>
        <v>950</v>
      </c>
      <c r="N2540" s="3">
        <f>'Transaction Data'!$F2540*'Transaction Data'!$L2540</f>
        <v>1330</v>
      </c>
      <c r="O2540" s="3">
        <f>'Transaction Data'!$N2540-'Transaction Data'!$M2540</f>
        <v>380</v>
      </c>
      <c r="P2540" s="2">
        <f>DATEDIF('Transaction Data'!$D2540,'Transaction Data'!$A2540,"y")</f>
        <v>78</v>
      </c>
      <c r="Q2540" s="2" t="str">
        <f>FLOOR('Transaction Data'!$P2540,15)&amp;"-"&amp;FLOOR('Transaction Data'!$P2540,15)+14</f>
        <v>75-89</v>
      </c>
      <c r="R2540" s="2" t="str">
        <f>IF('Transaction Data'!$L2540&lt;=10,"Less Expensive","Expensive")</f>
        <v>Expensive</v>
      </c>
      <c r="S2540" s="4">
        <f>WEEKDAY('Transaction Data'!$A2540)</f>
        <v>5</v>
      </c>
      <c r="T2540" s="2" t="str">
        <f>IF(WEEKDAY('Transaction Data'!$A2540,2)&lt;6,"Weekday","Weekend")</f>
        <v>Weekday</v>
      </c>
    </row>
    <row r="2541" ht="15.75" customHeight="1">
      <c r="A2541" s="1">
        <v>45486.0</v>
      </c>
      <c r="B2541" s="2" t="s">
        <v>2471</v>
      </c>
      <c r="C2541" s="2" t="s">
        <v>32</v>
      </c>
      <c r="D2541" s="1">
        <v>33172.0</v>
      </c>
      <c r="E2541" s="2" t="s">
        <v>63</v>
      </c>
      <c r="F2541" s="2">
        <v>375.0</v>
      </c>
      <c r="G2541" s="2" t="s">
        <v>38</v>
      </c>
      <c r="H2541" s="2" t="s">
        <v>42</v>
      </c>
      <c r="I2541" s="2" t="s">
        <v>25</v>
      </c>
      <c r="J2541" s="2" t="str">
        <f t="array" ref="J2541">XLOOKUP('Transaction Data'!$G2541,Product_Code,Biscuit_Brand)</f>
        <v>Ginger Snaps</v>
      </c>
      <c r="K2541" s="2">
        <f t="array" ref="K2541">XLOOKUP('Transaction Data'!$G2541,Product_Code,Cost)</f>
        <v>14</v>
      </c>
      <c r="L2541" s="2">
        <f t="array" ref="L2541">XLOOKUP('Transaction Data'!$G2541,Product_Code,Unit_Price)</f>
        <v>28</v>
      </c>
      <c r="M2541" s="3">
        <f>'Transaction Data'!$F2541*'Transaction Data'!$K2541</f>
        <v>5250</v>
      </c>
      <c r="N2541" s="3">
        <f>'Transaction Data'!$F2541*'Transaction Data'!$L2541</f>
        <v>10500</v>
      </c>
      <c r="O2541" s="3">
        <f>'Transaction Data'!$N2541-'Transaction Data'!$M2541</f>
        <v>5250</v>
      </c>
      <c r="P2541" s="2">
        <f>DATEDIF('Transaction Data'!$D2541,'Transaction Data'!$A2541,"y")</f>
        <v>33</v>
      </c>
      <c r="Q2541" s="2" t="str">
        <f>FLOOR('Transaction Data'!$P2541,15)&amp;"-"&amp;FLOOR('Transaction Data'!$P2541,15)+14</f>
        <v>30-44</v>
      </c>
      <c r="R2541" s="2" t="str">
        <f>IF('Transaction Data'!$L2541&lt;=10,"Less Expensive","Expensive")</f>
        <v>Expensive</v>
      </c>
      <c r="S2541" s="4">
        <f>WEEKDAY('Transaction Data'!$A2541)</f>
        <v>7</v>
      </c>
      <c r="T2541" s="2" t="str">
        <f>IF(WEEKDAY('Transaction Data'!$A2541,2)&lt;6,"Weekday","Weekend")</f>
        <v>Weekend</v>
      </c>
    </row>
    <row r="2542" ht="15.75" customHeight="1">
      <c r="A2542" s="1">
        <v>45491.0</v>
      </c>
      <c r="B2542" s="2" t="s">
        <v>2472</v>
      </c>
      <c r="C2542" s="2" t="s">
        <v>47</v>
      </c>
      <c r="D2542" s="1">
        <v>21230.0</v>
      </c>
      <c r="E2542" s="2" t="s">
        <v>37</v>
      </c>
      <c r="F2542" s="2">
        <v>299.0</v>
      </c>
      <c r="G2542" s="2" t="s">
        <v>28</v>
      </c>
      <c r="H2542" s="2" t="s">
        <v>45</v>
      </c>
      <c r="I2542" s="2" t="s">
        <v>25</v>
      </c>
      <c r="J2542" s="2" t="str">
        <f t="array" ref="J2542">XLOOKUP('Transaction Data'!$G2542,Product_Code,Biscuit_Brand)</f>
        <v>Shortbread</v>
      </c>
      <c r="K2542" s="2">
        <f t="array" ref="K2542">XLOOKUP('Transaction Data'!$G2542,Product_Code,Cost)</f>
        <v>10</v>
      </c>
      <c r="L2542" s="2">
        <f t="array" ref="L2542">XLOOKUP('Transaction Data'!$G2542,Product_Code,Unit_Price)</f>
        <v>45</v>
      </c>
      <c r="M2542" s="3">
        <f>'Transaction Data'!$F2542*'Transaction Data'!$K2542</f>
        <v>2990</v>
      </c>
      <c r="N2542" s="3">
        <f>'Transaction Data'!$F2542*'Transaction Data'!$L2542</f>
        <v>13455</v>
      </c>
      <c r="O2542" s="3">
        <f>'Transaction Data'!$N2542-'Transaction Data'!$M2542</f>
        <v>10465</v>
      </c>
      <c r="P2542" s="2">
        <f>DATEDIF('Transaction Data'!$D2542,'Transaction Data'!$A2542,"y")</f>
        <v>66</v>
      </c>
      <c r="Q2542" s="2" t="str">
        <f>FLOOR('Transaction Data'!$P2542,15)&amp;"-"&amp;FLOOR('Transaction Data'!$P2542,15)+14</f>
        <v>60-74</v>
      </c>
      <c r="R2542" s="2" t="str">
        <f>IF('Transaction Data'!$L2542&lt;=10,"Less Expensive","Expensive")</f>
        <v>Expensive</v>
      </c>
      <c r="S2542" s="4">
        <f>WEEKDAY('Transaction Data'!$A2542)</f>
        <v>5</v>
      </c>
      <c r="T2542" s="2" t="str">
        <f>IF(WEEKDAY('Transaction Data'!$A2542,2)&lt;6,"Weekday","Weekend")</f>
        <v>Weekday</v>
      </c>
    </row>
    <row r="2543" ht="15.75" customHeight="1">
      <c r="A2543" s="1">
        <v>45358.0</v>
      </c>
      <c r="B2543" s="2" t="s">
        <v>2473</v>
      </c>
      <c r="C2543" s="2" t="s">
        <v>47</v>
      </c>
      <c r="D2543" s="1">
        <v>27951.0</v>
      </c>
      <c r="E2543" s="2" t="s">
        <v>63</v>
      </c>
      <c r="F2543" s="2">
        <v>315.0</v>
      </c>
      <c r="G2543" s="2" t="s">
        <v>55</v>
      </c>
      <c r="H2543" s="2" t="s">
        <v>24</v>
      </c>
      <c r="I2543" s="2" t="s">
        <v>25</v>
      </c>
      <c r="J2543" s="2" t="str">
        <f t="array" ref="J2543">XLOOKUP('Transaction Data'!$G2543,Product_Code,Biscuit_Brand)</f>
        <v>Vanilla Wafers</v>
      </c>
      <c r="K2543" s="2">
        <f t="array" ref="K2543">XLOOKUP('Transaction Data'!$G2543,Product_Code,Cost)</f>
        <v>18</v>
      </c>
      <c r="L2543" s="2">
        <f t="array" ref="L2543">XLOOKUP('Transaction Data'!$G2543,Product_Code,Unit_Price)</f>
        <v>36</v>
      </c>
      <c r="M2543" s="3">
        <f>'Transaction Data'!$F2543*'Transaction Data'!$K2543</f>
        <v>5670</v>
      </c>
      <c r="N2543" s="3">
        <f>'Transaction Data'!$F2543*'Transaction Data'!$L2543</f>
        <v>11340</v>
      </c>
      <c r="O2543" s="3">
        <f>'Transaction Data'!$N2543-'Transaction Data'!$M2543</f>
        <v>5670</v>
      </c>
      <c r="P2543" s="2">
        <f>DATEDIF('Transaction Data'!$D2543,'Transaction Data'!$A2543,"y")</f>
        <v>47</v>
      </c>
      <c r="Q2543" s="2" t="str">
        <f>FLOOR('Transaction Data'!$P2543,15)&amp;"-"&amp;FLOOR('Transaction Data'!$P2543,15)+14</f>
        <v>45-59</v>
      </c>
      <c r="R2543" s="2" t="str">
        <f>IF('Transaction Data'!$L2543&lt;=10,"Less Expensive","Expensive")</f>
        <v>Expensive</v>
      </c>
      <c r="S2543" s="4">
        <f>WEEKDAY('Transaction Data'!$A2543)</f>
        <v>5</v>
      </c>
      <c r="T2543" s="2" t="str">
        <f>IF(WEEKDAY('Transaction Data'!$A2543,2)&lt;6,"Weekday","Weekend")</f>
        <v>Weekday</v>
      </c>
    </row>
    <row r="2544" ht="15.75" customHeight="1">
      <c r="A2544" s="1">
        <v>45470.0</v>
      </c>
      <c r="B2544" s="2" t="s">
        <v>2474</v>
      </c>
      <c r="C2544" s="2" t="s">
        <v>65</v>
      </c>
      <c r="D2544" s="1">
        <v>16900.0</v>
      </c>
      <c r="E2544" s="2" t="s">
        <v>37</v>
      </c>
      <c r="F2544" s="2">
        <v>211.0</v>
      </c>
      <c r="G2544" s="2" t="s">
        <v>60</v>
      </c>
      <c r="H2544" s="2" t="s">
        <v>29</v>
      </c>
      <c r="I2544" s="2" t="s">
        <v>25</v>
      </c>
      <c r="J2544" s="2" t="str">
        <f t="array" ref="J2544">XLOOKUP('Transaction Data'!$G2544,Product_Code,Biscuit_Brand)</f>
        <v>Peanut Butter Bites</v>
      </c>
      <c r="K2544" s="2">
        <f t="array" ref="K2544">XLOOKUP('Transaction Data'!$G2544,Product_Code,Cost)</f>
        <v>5</v>
      </c>
      <c r="L2544" s="2">
        <f t="array" ref="L2544">XLOOKUP('Transaction Data'!$G2544,Product_Code,Unit_Price)</f>
        <v>7</v>
      </c>
      <c r="M2544" s="3">
        <f>'Transaction Data'!$F2544*'Transaction Data'!$K2544</f>
        <v>1055</v>
      </c>
      <c r="N2544" s="3">
        <f>'Transaction Data'!$F2544*'Transaction Data'!$L2544</f>
        <v>1477</v>
      </c>
      <c r="O2544" s="3">
        <f>'Transaction Data'!$N2544-'Transaction Data'!$M2544</f>
        <v>422</v>
      </c>
      <c r="P2544" s="2">
        <f>DATEDIF('Transaction Data'!$D2544,'Transaction Data'!$A2544,"y")</f>
        <v>78</v>
      </c>
      <c r="Q2544" s="2" t="str">
        <f>FLOOR('Transaction Data'!$P2544,15)&amp;"-"&amp;FLOOR('Transaction Data'!$P2544,15)+14</f>
        <v>75-89</v>
      </c>
      <c r="R2544" s="2" t="str">
        <f>IF('Transaction Data'!$L2544&lt;=10,"Less Expensive","Expensive")</f>
        <v>Less Expensive</v>
      </c>
      <c r="S2544" s="4">
        <f>WEEKDAY('Transaction Data'!$A2544)</f>
        <v>5</v>
      </c>
      <c r="T2544" s="2" t="str">
        <f>IF(WEEKDAY('Transaction Data'!$A2544,2)&lt;6,"Weekday","Weekend")</f>
        <v>Weekday</v>
      </c>
    </row>
    <row r="2545" ht="15.75" customHeight="1">
      <c r="A2545" s="1">
        <v>45495.0</v>
      </c>
      <c r="B2545" s="2" t="s">
        <v>2475</v>
      </c>
      <c r="C2545" s="2" t="s">
        <v>69</v>
      </c>
      <c r="D2545" s="1">
        <v>20883.0</v>
      </c>
      <c r="E2545" s="2" t="s">
        <v>37</v>
      </c>
      <c r="F2545" s="2">
        <v>391.0</v>
      </c>
      <c r="G2545" s="2" t="s">
        <v>55</v>
      </c>
      <c r="H2545" s="2" t="s">
        <v>29</v>
      </c>
      <c r="I2545" s="2" t="s">
        <v>25</v>
      </c>
      <c r="J2545" s="2" t="str">
        <f t="array" ref="J2545">XLOOKUP('Transaction Data'!$G2545,Product_Code,Biscuit_Brand)</f>
        <v>Vanilla Wafers</v>
      </c>
      <c r="K2545" s="2">
        <f t="array" ref="K2545">XLOOKUP('Transaction Data'!$G2545,Product_Code,Cost)</f>
        <v>18</v>
      </c>
      <c r="L2545" s="2">
        <f t="array" ref="L2545">XLOOKUP('Transaction Data'!$G2545,Product_Code,Unit_Price)</f>
        <v>36</v>
      </c>
      <c r="M2545" s="3">
        <f>'Transaction Data'!$F2545*'Transaction Data'!$K2545</f>
        <v>7038</v>
      </c>
      <c r="N2545" s="3">
        <f>'Transaction Data'!$F2545*'Transaction Data'!$L2545</f>
        <v>14076</v>
      </c>
      <c r="O2545" s="3">
        <f>'Transaction Data'!$N2545-'Transaction Data'!$M2545</f>
        <v>7038</v>
      </c>
      <c r="P2545" s="2">
        <f>DATEDIF('Transaction Data'!$D2545,'Transaction Data'!$A2545,"y")</f>
        <v>67</v>
      </c>
      <c r="Q2545" s="2" t="str">
        <f>FLOOR('Transaction Data'!$P2545,15)&amp;"-"&amp;FLOOR('Transaction Data'!$P2545,15)+14</f>
        <v>60-74</v>
      </c>
      <c r="R2545" s="2" t="str">
        <f>IF('Transaction Data'!$L2545&lt;=10,"Less Expensive","Expensive")</f>
        <v>Expensive</v>
      </c>
      <c r="S2545" s="4">
        <f>WEEKDAY('Transaction Data'!$A2545)</f>
        <v>2</v>
      </c>
      <c r="T2545" s="2" t="str">
        <f>IF(WEEKDAY('Transaction Data'!$A2545,2)&lt;6,"Weekday","Weekend")</f>
        <v>Weekday</v>
      </c>
    </row>
    <row r="2546" ht="15.75" customHeight="1">
      <c r="A2546" s="1">
        <v>45412.0</v>
      </c>
      <c r="B2546" s="2" t="s">
        <v>1224</v>
      </c>
      <c r="C2546" s="2" t="s">
        <v>72</v>
      </c>
      <c r="D2546" s="1">
        <v>28269.0</v>
      </c>
      <c r="E2546" s="2" t="s">
        <v>37</v>
      </c>
      <c r="F2546" s="2">
        <v>366.0</v>
      </c>
      <c r="G2546" s="2" t="s">
        <v>48</v>
      </c>
      <c r="H2546" s="2" t="s">
        <v>34</v>
      </c>
      <c r="I2546" s="2" t="s">
        <v>25</v>
      </c>
      <c r="J2546" s="2" t="str">
        <f t="array" ref="J2546">XLOOKUP('Transaction Data'!$G2546,Product_Code,Biscuit_Brand)</f>
        <v>Lemon Crisps</v>
      </c>
      <c r="K2546" s="2">
        <f t="array" ref="K2546">XLOOKUP('Transaction Data'!$G2546,Product_Code,Cost)</f>
        <v>7</v>
      </c>
      <c r="L2546" s="2">
        <f t="array" ref="L2546">XLOOKUP('Transaction Data'!$G2546,Product_Code,Unit_Price)</f>
        <v>9</v>
      </c>
      <c r="M2546" s="3">
        <f>'Transaction Data'!$F2546*'Transaction Data'!$K2546</f>
        <v>2562</v>
      </c>
      <c r="N2546" s="3">
        <f>'Transaction Data'!$F2546*'Transaction Data'!$L2546</f>
        <v>3294</v>
      </c>
      <c r="O2546" s="3">
        <f>'Transaction Data'!$N2546-'Transaction Data'!$M2546</f>
        <v>732</v>
      </c>
      <c r="P2546" s="2">
        <f>DATEDIF('Transaction Data'!$D2546,'Transaction Data'!$A2546,"y")</f>
        <v>46</v>
      </c>
      <c r="Q2546" s="2" t="str">
        <f>FLOOR('Transaction Data'!$P2546,15)&amp;"-"&amp;FLOOR('Transaction Data'!$P2546,15)+14</f>
        <v>45-59</v>
      </c>
      <c r="R2546" s="2" t="str">
        <f>IF('Transaction Data'!$L2546&lt;=10,"Less Expensive","Expensive")</f>
        <v>Less Expensive</v>
      </c>
      <c r="S2546" s="4">
        <f>WEEKDAY('Transaction Data'!$A2546)</f>
        <v>3</v>
      </c>
      <c r="T2546" s="2" t="str">
        <f>IF(WEEKDAY('Transaction Data'!$A2546,2)&lt;6,"Weekday","Weekend")</f>
        <v>Weekday</v>
      </c>
    </row>
    <row r="2547" ht="15.75" customHeight="1">
      <c r="A2547" s="1">
        <v>45413.0</v>
      </c>
      <c r="B2547" s="2" t="s">
        <v>2476</v>
      </c>
      <c r="C2547" s="2" t="s">
        <v>41</v>
      </c>
      <c r="D2547" s="1">
        <v>29574.0</v>
      </c>
      <c r="E2547" s="2" t="s">
        <v>22</v>
      </c>
      <c r="F2547" s="2">
        <v>397.0</v>
      </c>
      <c r="G2547" s="2" t="s">
        <v>23</v>
      </c>
      <c r="H2547" s="2" t="s">
        <v>24</v>
      </c>
      <c r="I2547" s="2" t="s">
        <v>25</v>
      </c>
      <c r="J2547" s="2" t="str">
        <f t="array" ref="J2547">XLOOKUP('Transaction Data'!$G2547,Product_Code,Biscuit_Brand)</f>
        <v>Cinnamon Swirls</v>
      </c>
      <c r="K2547" s="2">
        <f t="array" ref="K2547">XLOOKUP('Transaction Data'!$G2547,Product_Code,Cost)</f>
        <v>10</v>
      </c>
      <c r="L2547" s="2">
        <f t="array" ref="L2547">XLOOKUP('Transaction Data'!$G2547,Product_Code,Unit_Price)</f>
        <v>14</v>
      </c>
      <c r="M2547" s="3">
        <f>'Transaction Data'!$F2547*'Transaction Data'!$K2547</f>
        <v>3970</v>
      </c>
      <c r="N2547" s="3">
        <f>'Transaction Data'!$F2547*'Transaction Data'!$L2547</f>
        <v>5558</v>
      </c>
      <c r="O2547" s="3">
        <f>'Transaction Data'!$N2547-'Transaction Data'!$M2547</f>
        <v>1588</v>
      </c>
      <c r="P2547" s="2">
        <f>DATEDIF('Transaction Data'!$D2547,'Transaction Data'!$A2547,"y")</f>
        <v>43</v>
      </c>
      <c r="Q2547" s="2" t="str">
        <f>FLOOR('Transaction Data'!$P2547,15)&amp;"-"&amp;FLOOR('Transaction Data'!$P2547,15)+14</f>
        <v>30-44</v>
      </c>
      <c r="R2547" s="2" t="str">
        <f>IF('Transaction Data'!$L2547&lt;=10,"Less Expensive","Expensive")</f>
        <v>Expensive</v>
      </c>
      <c r="S2547" s="4">
        <f>WEEKDAY('Transaction Data'!$A2547)</f>
        <v>4</v>
      </c>
      <c r="T2547" s="2" t="str">
        <f>IF(WEEKDAY('Transaction Data'!$A2547,2)&lt;6,"Weekday","Weekend")</f>
        <v>Weekday</v>
      </c>
    </row>
    <row r="2548" ht="15.75" customHeight="1">
      <c r="A2548" s="1">
        <v>45457.0</v>
      </c>
      <c r="B2548" s="2" t="s">
        <v>2477</v>
      </c>
      <c r="C2548" s="2" t="s">
        <v>72</v>
      </c>
      <c r="D2548" s="1">
        <v>29994.0</v>
      </c>
      <c r="E2548" s="2" t="s">
        <v>37</v>
      </c>
      <c r="F2548" s="2">
        <v>33.0</v>
      </c>
      <c r="G2548" s="2" t="s">
        <v>61</v>
      </c>
      <c r="H2548" s="2" t="s">
        <v>42</v>
      </c>
      <c r="I2548" s="2" t="s">
        <v>25</v>
      </c>
      <c r="J2548" s="2" t="str">
        <f t="array" ref="J2548">XLOOKUP('Transaction Data'!$G2548,Product_Code,Biscuit_Brand)</f>
        <v>Choco Delight</v>
      </c>
      <c r="K2548" s="2">
        <f t="array" ref="K2548">XLOOKUP('Transaction Data'!$G2548,Product_Code,Cost)</f>
        <v>3</v>
      </c>
      <c r="L2548" s="2">
        <f t="array" ref="L2548">XLOOKUP('Transaction Data'!$G2548,Product_Code,Unit_Price)</f>
        <v>5</v>
      </c>
      <c r="M2548" s="3">
        <f>'Transaction Data'!$F2548*'Transaction Data'!$K2548</f>
        <v>99</v>
      </c>
      <c r="N2548" s="3">
        <f>'Transaction Data'!$F2548*'Transaction Data'!$L2548</f>
        <v>165</v>
      </c>
      <c r="O2548" s="3">
        <f>'Transaction Data'!$N2548-'Transaction Data'!$M2548</f>
        <v>66</v>
      </c>
      <c r="P2548" s="2">
        <f>DATEDIF('Transaction Data'!$D2548,'Transaction Data'!$A2548,"y")</f>
        <v>42</v>
      </c>
      <c r="Q2548" s="2" t="str">
        <f>FLOOR('Transaction Data'!$P2548,15)&amp;"-"&amp;FLOOR('Transaction Data'!$P2548,15)+14</f>
        <v>30-44</v>
      </c>
      <c r="R2548" s="2" t="str">
        <f>IF('Transaction Data'!$L2548&lt;=10,"Less Expensive","Expensive")</f>
        <v>Less Expensive</v>
      </c>
      <c r="S2548" s="4">
        <f>WEEKDAY('Transaction Data'!$A2548)</f>
        <v>6</v>
      </c>
      <c r="T2548" s="2" t="str">
        <f>IF(WEEKDAY('Transaction Data'!$A2548,2)&lt;6,"Weekday","Weekend")</f>
        <v>Weekday</v>
      </c>
    </row>
    <row r="2549" ht="15.75" customHeight="1">
      <c r="A2549" s="1">
        <v>45361.0</v>
      </c>
      <c r="B2549" s="2" t="s">
        <v>2478</v>
      </c>
      <c r="C2549" s="2" t="s">
        <v>32</v>
      </c>
      <c r="D2549" s="1">
        <v>26525.0</v>
      </c>
      <c r="E2549" s="2" t="s">
        <v>27</v>
      </c>
      <c r="F2549" s="2">
        <v>95.0</v>
      </c>
      <c r="G2549" s="2" t="s">
        <v>61</v>
      </c>
      <c r="H2549" s="2" t="s">
        <v>45</v>
      </c>
      <c r="I2549" s="2" t="s">
        <v>25</v>
      </c>
      <c r="J2549" s="2" t="str">
        <f t="array" ref="J2549">XLOOKUP('Transaction Data'!$G2549,Product_Code,Biscuit_Brand)</f>
        <v>Choco Delight</v>
      </c>
      <c r="K2549" s="2">
        <f t="array" ref="K2549">XLOOKUP('Transaction Data'!$G2549,Product_Code,Cost)</f>
        <v>3</v>
      </c>
      <c r="L2549" s="2">
        <f t="array" ref="L2549">XLOOKUP('Transaction Data'!$G2549,Product_Code,Unit_Price)</f>
        <v>5</v>
      </c>
      <c r="M2549" s="3">
        <f>'Transaction Data'!$F2549*'Transaction Data'!$K2549</f>
        <v>285</v>
      </c>
      <c r="N2549" s="3">
        <f>'Transaction Data'!$F2549*'Transaction Data'!$L2549</f>
        <v>475</v>
      </c>
      <c r="O2549" s="3">
        <f>'Transaction Data'!$N2549-'Transaction Data'!$M2549</f>
        <v>190</v>
      </c>
      <c r="P2549" s="2">
        <f>DATEDIF('Transaction Data'!$D2549,'Transaction Data'!$A2549,"y")</f>
        <v>51</v>
      </c>
      <c r="Q2549" s="2" t="str">
        <f>FLOOR('Transaction Data'!$P2549,15)&amp;"-"&amp;FLOOR('Transaction Data'!$P2549,15)+14</f>
        <v>45-59</v>
      </c>
      <c r="R2549" s="2" t="str">
        <f>IF('Transaction Data'!$L2549&lt;=10,"Less Expensive","Expensive")</f>
        <v>Less Expensive</v>
      </c>
      <c r="S2549" s="4">
        <f>WEEKDAY('Transaction Data'!$A2549)</f>
        <v>1</v>
      </c>
      <c r="T2549" s="2" t="str">
        <f>IF(WEEKDAY('Transaction Data'!$A2549,2)&lt;6,"Weekday","Weekend")</f>
        <v>Weekend</v>
      </c>
    </row>
    <row r="2550" ht="15.75" customHeight="1">
      <c r="A2550" s="1">
        <v>45483.0</v>
      </c>
      <c r="B2550" s="2" t="s">
        <v>2479</v>
      </c>
      <c r="C2550" s="2" t="s">
        <v>72</v>
      </c>
      <c r="D2550" s="1">
        <v>36071.0</v>
      </c>
      <c r="E2550" s="2" t="s">
        <v>27</v>
      </c>
      <c r="F2550" s="2">
        <v>483.0</v>
      </c>
      <c r="G2550" s="2" t="s">
        <v>23</v>
      </c>
      <c r="H2550" s="2" t="s">
        <v>24</v>
      </c>
      <c r="I2550" s="2" t="s">
        <v>25</v>
      </c>
      <c r="J2550" s="2" t="str">
        <f t="array" ref="J2550">XLOOKUP('Transaction Data'!$G2550,Product_Code,Biscuit_Brand)</f>
        <v>Cinnamon Swirls</v>
      </c>
      <c r="K2550" s="2">
        <f t="array" ref="K2550">XLOOKUP('Transaction Data'!$G2550,Product_Code,Cost)</f>
        <v>10</v>
      </c>
      <c r="L2550" s="2">
        <f t="array" ref="L2550">XLOOKUP('Transaction Data'!$G2550,Product_Code,Unit_Price)</f>
        <v>14</v>
      </c>
      <c r="M2550" s="3">
        <f>'Transaction Data'!$F2550*'Transaction Data'!$K2550</f>
        <v>4830</v>
      </c>
      <c r="N2550" s="3">
        <f>'Transaction Data'!$F2550*'Transaction Data'!$L2550</f>
        <v>6762</v>
      </c>
      <c r="O2550" s="3">
        <f>'Transaction Data'!$N2550-'Transaction Data'!$M2550</f>
        <v>1932</v>
      </c>
      <c r="P2550" s="2">
        <f>DATEDIF('Transaction Data'!$D2550,'Transaction Data'!$A2550,"y")</f>
        <v>25</v>
      </c>
      <c r="Q2550" s="2" t="str">
        <f>FLOOR('Transaction Data'!$P2550,15)&amp;"-"&amp;FLOOR('Transaction Data'!$P2550,15)+14</f>
        <v>15-29</v>
      </c>
      <c r="R2550" s="2" t="str">
        <f>IF('Transaction Data'!$L2550&lt;=10,"Less Expensive","Expensive")</f>
        <v>Expensive</v>
      </c>
      <c r="S2550" s="4">
        <f>WEEKDAY('Transaction Data'!$A2550)</f>
        <v>4</v>
      </c>
      <c r="T2550" s="2" t="str">
        <f>IF(WEEKDAY('Transaction Data'!$A2550,2)&lt;6,"Weekday","Weekend")</f>
        <v>Weekday</v>
      </c>
    </row>
    <row r="2551" ht="15.75" customHeight="1">
      <c r="A2551" s="1">
        <v>45298.0</v>
      </c>
      <c r="B2551" s="2" t="s">
        <v>2480</v>
      </c>
      <c r="C2551" s="2" t="s">
        <v>32</v>
      </c>
      <c r="D2551" s="1">
        <v>27658.0</v>
      </c>
      <c r="E2551" s="2" t="s">
        <v>63</v>
      </c>
      <c r="F2551" s="2">
        <v>48.0</v>
      </c>
      <c r="G2551" s="2" t="s">
        <v>38</v>
      </c>
      <c r="H2551" s="2" t="s">
        <v>29</v>
      </c>
      <c r="I2551" s="2" t="s">
        <v>25</v>
      </c>
      <c r="J2551" s="2" t="str">
        <f t="array" ref="J2551">XLOOKUP('Transaction Data'!$G2551,Product_Code,Biscuit_Brand)</f>
        <v>Ginger Snaps</v>
      </c>
      <c r="K2551" s="2">
        <f t="array" ref="K2551">XLOOKUP('Transaction Data'!$G2551,Product_Code,Cost)</f>
        <v>14</v>
      </c>
      <c r="L2551" s="2">
        <f t="array" ref="L2551">XLOOKUP('Transaction Data'!$G2551,Product_Code,Unit_Price)</f>
        <v>28</v>
      </c>
      <c r="M2551" s="3">
        <f>'Transaction Data'!$F2551*'Transaction Data'!$K2551</f>
        <v>672</v>
      </c>
      <c r="N2551" s="3">
        <f>'Transaction Data'!$F2551*'Transaction Data'!$L2551</f>
        <v>1344</v>
      </c>
      <c r="O2551" s="3">
        <f>'Transaction Data'!$N2551-'Transaction Data'!$M2551</f>
        <v>672</v>
      </c>
      <c r="P2551" s="2">
        <f>DATEDIF('Transaction Data'!$D2551,'Transaction Data'!$A2551,"y")</f>
        <v>48</v>
      </c>
      <c r="Q2551" s="2" t="str">
        <f>FLOOR('Transaction Data'!$P2551,15)&amp;"-"&amp;FLOOR('Transaction Data'!$P2551,15)+14</f>
        <v>45-59</v>
      </c>
      <c r="R2551" s="2" t="str">
        <f>IF('Transaction Data'!$L2551&lt;=10,"Less Expensive","Expensive")</f>
        <v>Expensive</v>
      </c>
      <c r="S2551" s="4">
        <f>WEEKDAY('Transaction Data'!$A2551)</f>
        <v>1</v>
      </c>
      <c r="T2551" s="2" t="str">
        <f>IF(WEEKDAY('Transaction Data'!$A2551,2)&lt;6,"Weekday","Weekend")</f>
        <v>Weekend</v>
      </c>
    </row>
    <row r="2552" ht="15.75" customHeight="1">
      <c r="A2552" s="1">
        <v>45336.0</v>
      </c>
      <c r="B2552" s="2" t="s">
        <v>2481</v>
      </c>
      <c r="C2552" s="2" t="s">
        <v>41</v>
      </c>
      <c r="D2552" s="1">
        <v>32429.0</v>
      </c>
      <c r="E2552" s="2" t="s">
        <v>63</v>
      </c>
      <c r="F2552" s="2">
        <v>362.0</v>
      </c>
      <c r="G2552" s="2" t="s">
        <v>61</v>
      </c>
      <c r="H2552" s="2" t="s">
        <v>42</v>
      </c>
      <c r="I2552" s="2" t="s">
        <v>25</v>
      </c>
      <c r="J2552" s="2" t="str">
        <f t="array" ref="J2552">XLOOKUP('Transaction Data'!$G2552,Product_Code,Biscuit_Brand)</f>
        <v>Choco Delight</v>
      </c>
      <c r="K2552" s="2">
        <f t="array" ref="K2552">XLOOKUP('Transaction Data'!$G2552,Product_Code,Cost)</f>
        <v>3</v>
      </c>
      <c r="L2552" s="2">
        <f t="array" ref="L2552">XLOOKUP('Transaction Data'!$G2552,Product_Code,Unit_Price)</f>
        <v>5</v>
      </c>
      <c r="M2552" s="3">
        <f>'Transaction Data'!$F2552*'Transaction Data'!$K2552</f>
        <v>1086</v>
      </c>
      <c r="N2552" s="3">
        <f>'Transaction Data'!$F2552*'Transaction Data'!$L2552</f>
        <v>1810</v>
      </c>
      <c r="O2552" s="3">
        <f>'Transaction Data'!$N2552-'Transaction Data'!$M2552</f>
        <v>724</v>
      </c>
      <c r="P2552" s="2">
        <f>DATEDIF('Transaction Data'!$D2552,'Transaction Data'!$A2552,"y")</f>
        <v>35</v>
      </c>
      <c r="Q2552" s="2" t="str">
        <f>FLOOR('Transaction Data'!$P2552,15)&amp;"-"&amp;FLOOR('Transaction Data'!$P2552,15)+14</f>
        <v>30-44</v>
      </c>
      <c r="R2552" s="2" t="str">
        <f>IF('Transaction Data'!$L2552&lt;=10,"Less Expensive","Expensive")</f>
        <v>Less Expensive</v>
      </c>
      <c r="S2552" s="4">
        <f>WEEKDAY('Transaction Data'!$A2552)</f>
        <v>4</v>
      </c>
      <c r="T2552" s="2" t="str">
        <f>IF(WEEKDAY('Transaction Data'!$A2552,2)&lt;6,"Weekday","Weekend")</f>
        <v>Weekday</v>
      </c>
    </row>
    <row r="2553" ht="15.75" customHeight="1">
      <c r="A2553" s="1">
        <v>45396.0</v>
      </c>
      <c r="B2553" s="2" t="s">
        <v>2482</v>
      </c>
      <c r="C2553" s="2" t="s">
        <v>72</v>
      </c>
      <c r="D2553" s="1">
        <v>32892.0</v>
      </c>
      <c r="E2553" s="2" t="s">
        <v>63</v>
      </c>
      <c r="F2553" s="2">
        <v>120.0</v>
      </c>
      <c r="G2553" s="2" t="s">
        <v>38</v>
      </c>
      <c r="H2553" s="2" t="s">
        <v>45</v>
      </c>
      <c r="I2553" s="2" t="s">
        <v>25</v>
      </c>
      <c r="J2553" s="2" t="str">
        <f t="array" ref="J2553">XLOOKUP('Transaction Data'!$G2553,Product_Code,Biscuit_Brand)</f>
        <v>Ginger Snaps</v>
      </c>
      <c r="K2553" s="2">
        <f t="array" ref="K2553">XLOOKUP('Transaction Data'!$G2553,Product_Code,Cost)</f>
        <v>14</v>
      </c>
      <c r="L2553" s="2">
        <f t="array" ref="L2553">XLOOKUP('Transaction Data'!$G2553,Product_Code,Unit_Price)</f>
        <v>28</v>
      </c>
      <c r="M2553" s="3">
        <f>'Transaction Data'!$F2553*'Transaction Data'!$K2553</f>
        <v>1680</v>
      </c>
      <c r="N2553" s="3">
        <f>'Transaction Data'!$F2553*'Transaction Data'!$L2553</f>
        <v>3360</v>
      </c>
      <c r="O2553" s="3">
        <f>'Transaction Data'!$N2553-'Transaction Data'!$M2553</f>
        <v>1680</v>
      </c>
      <c r="P2553" s="2">
        <f>DATEDIF('Transaction Data'!$D2553,'Transaction Data'!$A2553,"y")</f>
        <v>34</v>
      </c>
      <c r="Q2553" s="2" t="str">
        <f>FLOOR('Transaction Data'!$P2553,15)&amp;"-"&amp;FLOOR('Transaction Data'!$P2553,15)+14</f>
        <v>30-44</v>
      </c>
      <c r="R2553" s="2" t="str">
        <f>IF('Transaction Data'!$L2553&lt;=10,"Less Expensive","Expensive")</f>
        <v>Expensive</v>
      </c>
      <c r="S2553" s="4">
        <f>WEEKDAY('Transaction Data'!$A2553)</f>
        <v>1</v>
      </c>
      <c r="T2553" s="2" t="str">
        <f>IF(WEEKDAY('Transaction Data'!$A2553,2)&lt;6,"Weekday","Weekend")</f>
        <v>Weekend</v>
      </c>
    </row>
    <row r="2554" ht="15.75" customHeight="1">
      <c r="A2554" s="1">
        <v>45292.0</v>
      </c>
      <c r="B2554" s="2" t="s">
        <v>2483</v>
      </c>
      <c r="C2554" s="2" t="s">
        <v>47</v>
      </c>
      <c r="D2554" s="1">
        <v>31137.0</v>
      </c>
      <c r="E2554" s="2" t="s">
        <v>63</v>
      </c>
      <c r="F2554" s="2">
        <v>38.0</v>
      </c>
      <c r="G2554" s="2" t="s">
        <v>23</v>
      </c>
      <c r="H2554" s="2" t="s">
        <v>24</v>
      </c>
      <c r="I2554" s="2" t="s">
        <v>25</v>
      </c>
      <c r="J2554" s="2" t="str">
        <f t="array" ref="J2554">XLOOKUP('Transaction Data'!$G2554,Product_Code,Biscuit_Brand)</f>
        <v>Cinnamon Swirls</v>
      </c>
      <c r="K2554" s="2">
        <f t="array" ref="K2554">XLOOKUP('Transaction Data'!$G2554,Product_Code,Cost)</f>
        <v>10</v>
      </c>
      <c r="L2554" s="2">
        <f t="array" ref="L2554">XLOOKUP('Transaction Data'!$G2554,Product_Code,Unit_Price)</f>
        <v>14</v>
      </c>
      <c r="M2554" s="3">
        <f>'Transaction Data'!$F2554*'Transaction Data'!$K2554</f>
        <v>380</v>
      </c>
      <c r="N2554" s="3">
        <f>'Transaction Data'!$F2554*'Transaction Data'!$L2554</f>
        <v>532</v>
      </c>
      <c r="O2554" s="3">
        <f>'Transaction Data'!$N2554-'Transaction Data'!$M2554</f>
        <v>152</v>
      </c>
      <c r="P2554" s="2">
        <f>DATEDIF('Transaction Data'!$D2554,'Transaction Data'!$A2554,"y")</f>
        <v>38</v>
      </c>
      <c r="Q2554" s="2" t="str">
        <f>FLOOR('Transaction Data'!$P2554,15)&amp;"-"&amp;FLOOR('Transaction Data'!$P2554,15)+14</f>
        <v>30-44</v>
      </c>
      <c r="R2554" s="2" t="str">
        <f>IF('Transaction Data'!$L2554&lt;=10,"Less Expensive","Expensive")</f>
        <v>Expensive</v>
      </c>
      <c r="S2554" s="4">
        <f>WEEKDAY('Transaction Data'!$A2554)</f>
        <v>2</v>
      </c>
      <c r="T2554" s="2" t="str">
        <f>IF(WEEKDAY('Transaction Data'!$A2554,2)&lt;6,"Weekday","Weekend")</f>
        <v>Weekday</v>
      </c>
    </row>
    <row r="2555" ht="15.75" customHeight="1">
      <c r="A2555" s="1">
        <v>45324.0</v>
      </c>
      <c r="B2555" s="2" t="s">
        <v>2484</v>
      </c>
      <c r="C2555" s="2" t="s">
        <v>47</v>
      </c>
      <c r="D2555" s="1">
        <v>34245.0</v>
      </c>
      <c r="E2555" s="2" t="s">
        <v>37</v>
      </c>
      <c r="F2555" s="2">
        <v>48.0</v>
      </c>
      <c r="G2555" s="2" t="s">
        <v>57</v>
      </c>
      <c r="H2555" s="2" t="s">
        <v>29</v>
      </c>
      <c r="I2555" s="2" t="s">
        <v>25</v>
      </c>
      <c r="J2555" s="2" t="str">
        <f t="array" ref="J2555">XLOOKUP('Transaction Data'!$G2555,Product_Code,Biscuit_Brand)</f>
        <v>Oatmeal Cookies</v>
      </c>
      <c r="K2555" s="2">
        <f t="array" ref="K2555">XLOOKUP('Transaction Data'!$G2555,Product_Code,Cost)</f>
        <v>19</v>
      </c>
      <c r="L2555" s="2">
        <f t="array" ref="L2555">XLOOKUP('Transaction Data'!$G2555,Product_Code,Unit_Price)</f>
        <v>23</v>
      </c>
      <c r="M2555" s="3">
        <f>'Transaction Data'!$F2555*'Transaction Data'!$K2555</f>
        <v>912</v>
      </c>
      <c r="N2555" s="3">
        <f>'Transaction Data'!$F2555*'Transaction Data'!$L2555</f>
        <v>1104</v>
      </c>
      <c r="O2555" s="3">
        <f>'Transaction Data'!$N2555-'Transaction Data'!$M2555</f>
        <v>192</v>
      </c>
      <c r="P2555" s="2">
        <f>DATEDIF('Transaction Data'!$D2555,'Transaction Data'!$A2555,"y")</f>
        <v>30</v>
      </c>
      <c r="Q2555" s="2" t="str">
        <f>FLOOR('Transaction Data'!$P2555,15)&amp;"-"&amp;FLOOR('Transaction Data'!$P2555,15)+14</f>
        <v>30-44</v>
      </c>
      <c r="R2555" s="2" t="str">
        <f>IF('Transaction Data'!$L2555&lt;=10,"Less Expensive","Expensive")</f>
        <v>Expensive</v>
      </c>
      <c r="S2555" s="4">
        <f>WEEKDAY('Transaction Data'!$A2555)</f>
        <v>6</v>
      </c>
      <c r="T2555" s="2" t="str">
        <f>IF(WEEKDAY('Transaction Data'!$A2555,2)&lt;6,"Weekday","Weekend")</f>
        <v>Weekday</v>
      </c>
    </row>
    <row r="2556" ht="15.75" customHeight="1">
      <c r="A2556" s="1">
        <v>45371.0</v>
      </c>
      <c r="B2556" s="2" t="s">
        <v>2485</v>
      </c>
      <c r="C2556" s="2" t="s">
        <v>41</v>
      </c>
      <c r="D2556" s="1">
        <v>36988.0</v>
      </c>
      <c r="E2556" s="2" t="s">
        <v>37</v>
      </c>
      <c r="F2556" s="2">
        <v>202.0</v>
      </c>
      <c r="G2556" s="2" t="s">
        <v>57</v>
      </c>
      <c r="H2556" s="2" t="s">
        <v>29</v>
      </c>
      <c r="I2556" s="2" t="s">
        <v>25</v>
      </c>
      <c r="J2556" s="2" t="str">
        <f t="array" ref="J2556">XLOOKUP('Transaction Data'!$G2556,Product_Code,Biscuit_Brand)</f>
        <v>Oatmeal Cookies</v>
      </c>
      <c r="K2556" s="2">
        <f t="array" ref="K2556">XLOOKUP('Transaction Data'!$G2556,Product_Code,Cost)</f>
        <v>19</v>
      </c>
      <c r="L2556" s="2">
        <f t="array" ref="L2556">XLOOKUP('Transaction Data'!$G2556,Product_Code,Unit_Price)</f>
        <v>23</v>
      </c>
      <c r="M2556" s="3">
        <f>'Transaction Data'!$F2556*'Transaction Data'!$K2556</f>
        <v>3838</v>
      </c>
      <c r="N2556" s="3">
        <f>'Transaction Data'!$F2556*'Transaction Data'!$L2556</f>
        <v>4646</v>
      </c>
      <c r="O2556" s="3">
        <f>'Transaction Data'!$N2556-'Transaction Data'!$M2556</f>
        <v>808</v>
      </c>
      <c r="P2556" s="2">
        <f>DATEDIF('Transaction Data'!$D2556,'Transaction Data'!$A2556,"y")</f>
        <v>22</v>
      </c>
      <c r="Q2556" s="2" t="str">
        <f>FLOOR('Transaction Data'!$P2556,15)&amp;"-"&amp;FLOOR('Transaction Data'!$P2556,15)+14</f>
        <v>15-29</v>
      </c>
      <c r="R2556" s="2" t="str">
        <f>IF('Transaction Data'!$L2556&lt;=10,"Less Expensive","Expensive")</f>
        <v>Expensive</v>
      </c>
      <c r="S2556" s="4">
        <f>WEEKDAY('Transaction Data'!$A2556)</f>
        <v>4</v>
      </c>
      <c r="T2556" s="2" t="str">
        <f>IF(WEEKDAY('Transaction Data'!$A2556,2)&lt;6,"Weekday","Weekend")</f>
        <v>Weekday</v>
      </c>
    </row>
    <row r="2557" ht="15.75" customHeight="1">
      <c r="A2557" s="1">
        <v>45369.0</v>
      </c>
      <c r="B2557" s="2" t="s">
        <v>2486</v>
      </c>
      <c r="C2557" s="2" t="s">
        <v>72</v>
      </c>
      <c r="D2557" s="1">
        <v>16559.0</v>
      </c>
      <c r="E2557" s="2" t="s">
        <v>27</v>
      </c>
      <c r="F2557" s="2">
        <v>179.0</v>
      </c>
      <c r="G2557" s="2" t="s">
        <v>55</v>
      </c>
      <c r="H2557" s="2" t="s">
        <v>34</v>
      </c>
      <c r="I2557" s="2" t="s">
        <v>25</v>
      </c>
      <c r="J2557" s="2" t="str">
        <f t="array" ref="J2557">XLOOKUP('Transaction Data'!$G2557,Product_Code,Biscuit_Brand)</f>
        <v>Vanilla Wafers</v>
      </c>
      <c r="K2557" s="2">
        <f t="array" ref="K2557">XLOOKUP('Transaction Data'!$G2557,Product_Code,Cost)</f>
        <v>18</v>
      </c>
      <c r="L2557" s="2">
        <f t="array" ref="L2557">XLOOKUP('Transaction Data'!$G2557,Product_Code,Unit_Price)</f>
        <v>36</v>
      </c>
      <c r="M2557" s="3">
        <f>'Transaction Data'!$F2557*'Transaction Data'!$K2557</f>
        <v>3222</v>
      </c>
      <c r="N2557" s="3">
        <f>'Transaction Data'!$F2557*'Transaction Data'!$L2557</f>
        <v>6444</v>
      </c>
      <c r="O2557" s="3">
        <f>'Transaction Data'!$N2557-'Transaction Data'!$M2557</f>
        <v>3222</v>
      </c>
      <c r="P2557" s="2">
        <f>DATEDIF('Transaction Data'!$D2557,'Transaction Data'!$A2557,"y")</f>
        <v>78</v>
      </c>
      <c r="Q2557" s="2" t="str">
        <f>FLOOR('Transaction Data'!$P2557,15)&amp;"-"&amp;FLOOR('Transaction Data'!$P2557,15)+14</f>
        <v>75-89</v>
      </c>
      <c r="R2557" s="2" t="str">
        <f>IF('Transaction Data'!$L2557&lt;=10,"Less Expensive","Expensive")</f>
        <v>Expensive</v>
      </c>
      <c r="S2557" s="4">
        <f>WEEKDAY('Transaction Data'!$A2557)</f>
        <v>2</v>
      </c>
      <c r="T2557" s="2" t="str">
        <f>IF(WEEKDAY('Transaction Data'!$A2557,2)&lt;6,"Weekday","Weekend")</f>
        <v>Weekday</v>
      </c>
    </row>
    <row r="2558" ht="15.75" customHeight="1">
      <c r="A2558" s="1">
        <v>45328.0</v>
      </c>
      <c r="B2558" s="2" t="s">
        <v>2487</v>
      </c>
      <c r="C2558" s="2" t="s">
        <v>65</v>
      </c>
      <c r="D2558" s="1">
        <v>29678.0</v>
      </c>
      <c r="E2558" s="2" t="s">
        <v>22</v>
      </c>
      <c r="F2558" s="2">
        <v>366.0</v>
      </c>
      <c r="G2558" s="2" t="s">
        <v>55</v>
      </c>
      <c r="H2558" s="2" t="s">
        <v>24</v>
      </c>
      <c r="I2558" s="2" t="s">
        <v>25</v>
      </c>
      <c r="J2558" s="2" t="str">
        <f t="array" ref="J2558">XLOOKUP('Transaction Data'!$G2558,Product_Code,Biscuit_Brand)</f>
        <v>Vanilla Wafers</v>
      </c>
      <c r="K2558" s="2">
        <f t="array" ref="K2558">XLOOKUP('Transaction Data'!$G2558,Product_Code,Cost)</f>
        <v>18</v>
      </c>
      <c r="L2558" s="2">
        <f t="array" ref="L2558">XLOOKUP('Transaction Data'!$G2558,Product_Code,Unit_Price)</f>
        <v>36</v>
      </c>
      <c r="M2558" s="3">
        <f>'Transaction Data'!$F2558*'Transaction Data'!$K2558</f>
        <v>6588</v>
      </c>
      <c r="N2558" s="3">
        <f>'Transaction Data'!$F2558*'Transaction Data'!$L2558</f>
        <v>13176</v>
      </c>
      <c r="O2558" s="3">
        <f>'Transaction Data'!$N2558-'Transaction Data'!$M2558</f>
        <v>6588</v>
      </c>
      <c r="P2558" s="2">
        <f>DATEDIF('Transaction Data'!$D2558,'Transaction Data'!$A2558,"y")</f>
        <v>42</v>
      </c>
      <c r="Q2558" s="2" t="str">
        <f>FLOOR('Transaction Data'!$P2558,15)&amp;"-"&amp;FLOOR('Transaction Data'!$P2558,15)+14</f>
        <v>30-44</v>
      </c>
      <c r="R2558" s="2" t="str">
        <f>IF('Transaction Data'!$L2558&lt;=10,"Less Expensive","Expensive")</f>
        <v>Expensive</v>
      </c>
      <c r="S2558" s="4">
        <f>WEEKDAY('Transaction Data'!$A2558)</f>
        <v>3</v>
      </c>
      <c r="T2558" s="2" t="str">
        <f>IF(WEEKDAY('Transaction Data'!$A2558,2)&lt;6,"Weekday","Weekend")</f>
        <v>Weekday</v>
      </c>
    </row>
    <row r="2559" ht="15.75" customHeight="1">
      <c r="A2559" s="1">
        <v>45502.0</v>
      </c>
      <c r="B2559" s="2" t="s">
        <v>736</v>
      </c>
      <c r="C2559" s="2" t="s">
        <v>54</v>
      </c>
      <c r="D2559" s="1">
        <v>18378.0</v>
      </c>
      <c r="E2559" s="2" t="s">
        <v>37</v>
      </c>
      <c r="F2559" s="2">
        <v>289.0</v>
      </c>
      <c r="G2559" s="2" t="s">
        <v>48</v>
      </c>
      <c r="H2559" s="2" t="s">
        <v>42</v>
      </c>
      <c r="I2559" s="2" t="s">
        <v>25</v>
      </c>
      <c r="J2559" s="2" t="str">
        <f t="array" ref="J2559">XLOOKUP('Transaction Data'!$G2559,Product_Code,Biscuit_Brand)</f>
        <v>Lemon Crisps</v>
      </c>
      <c r="K2559" s="2">
        <f t="array" ref="K2559">XLOOKUP('Transaction Data'!$G2559,Product_Code,Cost)</f>
        <v>7</v>
      </c>
      <c r="L2559" s="2">
        <f t="array" ref="L2559">XLOOKUP('Transaction Data'!$G2559,Product_Code,Unit_Price)</f>
        <v>9</v>
      </c>
      <c r="M2559" s="3">
        <f>'Transaction Data'!$F2559*'Transaction Data'!$K2559</f>
        <v>2023</v>
      </c>
      <c r="N2559" s="3">
        <f>'Transaction Data'!$F2559*'Transaction Data'!$L2559</f>
        <v>2601</v>
      </c>
      <c r="O2559" s="3">
        <f>'Transaction Data'!$N2559-'Transaction Data'!$M2559</f>
        <v>578</v>
      </c>
      <c r="P2559" s="2">
        <f>DATEDIF('Transaction Data'!$D2559,'Transaction Data'!$A2559,"y")</f>
        <v>74</v>
      </c>
      <c r="Q2559" s="2" t="str">
        <f>FLOOR('Transaction Data'!$P2559,15)&amp;"-"&amp;FLOOR('Transaction Data'!$P2559,15)+14</f>
        <v>60-74</v>
      </c>
      <c r="R2559" s="2" t="str">
        <f>IF('Transaction Data'!$L2559&lt;=10,"Less Expensive","Expensive")</f>
        <v>Less Expensive</v>
      </c>
      <c r="S2559" s="4">
        <f>WEEKDAY('Transaction Data'!$A2559)</f>
        <v>2</v>
      </c>
      <c r="T2559" s="2" t="str">
        <f>IF(WEEKDAY('Transaction Data'!$A2559,2)&lt;6,"Weekday","Weekend")</f>
        <v>Weekday</v>
      </c>
    </row>
    <row r="2560" ht="15.75" customHeight="1">
      <c r="A2560" s="1">
        <v>45450.0</v>
      </c>
      <c r="B2560" s="2" t="s">
        <v>2488</v>
      </c>
      <c r="C2560" s="2" t="s">
        <v>65</v>
      </c>
      <c r="D2560" s="1">
        <v>24922.0</v>
      </c>
      <c r="E2560" s="2" t="s">
        <v>22</v>
      </c>
      <c r="F2560" s="2">
        <v>455.0</v>
      </c>
      <c r="G2560" s="2" t="s">
        <v>44</v>
      </c>
      <c r="H2560" s="2" t="s">
        <v>45</v>
      </c>
      <c r="I2560" s="2" t="s">
        <v>25</v>
      </c>
      <c r="J2560" s="2" t="str">
        <f t="array" ref="J2560">XLOOKUP('Transaction Data'!$G2560,Product_Code,Biscuit_Brand)</f>
        <v>Butter Crunch</v>
      </c>
      <c r="K2560" s="2">
        <f t="array" ref="K2560">XLOOKUP('Transaction Data'!$G2560,Product_Code,Cost)</f>
        <v>10</v>
      </c>
      <c r="L2560" s="2">
        <f t="array" ref="L2560">XLOOKUP('Transaction Data'!$G2560,Product_Code,Unit_Price)</f>
        <v>11</v>
      </c>
      <c r="M2560" s="3">
        <f>'Transaction Data'!$F2560*'Transaction Data'!$K2560</f>
        <v>4550</v>
      </c>
      <c r="N2560" s="3">
        <f>'Transaction Data'!$F2560*'Transaction Data'!$L2560</f>
        <v>5005</v>
      </c>
      <c r="O2560" s="3">
        <f>'Transaction Data'!$N2560-'Transaction Data'!$M2560</f>
        <v>455</v>
      </c>
      <c r="P2560" s="2">
        <f>DATEDIF('Transaction Data'!$D2560,'Transaction Data'!$A2560,"y")</f>
        <v>56</v>
      </c>
      <c r="Q2560" s="2" t="str">
        <f>FLOOR('Transaction Data'!$P2560,15)&amp;"-"&amp;FLOOR('Transaction Data'!$P2560,15)+14</f>
        <v>45-59</v>
      </c>
      <c r="R2560" s="2" t="str">
        <f>IF('Transaction Data'!$L2560&lt;=10,"Less Expensive","Expensive")</f>
        <v>Expensive</v>
      </c>
      <c r="S2560" s="4">
        <f>WEEKDAY('Transaction Data'!$A2560)</f>
        <v>6</v>
      </c>
      <c r="T2560" s="2" t="str">
        <f>IF(WEEKDAY('Transaction Data'!$A2560,2)&lt;6,"Weekday","Weekend")</f>
        <v>Weekday</v>
      </c>
    </row>
    <row r="2561" ht="15.75" customHeight="1">
      <c r="A2561" s="1">
        <v>45484.0</v>
      </c>
      <c r="B2561" s="2" t="s">
        <v>2489</v>
      </c>
      <c r="C2561" s="2" t="s">
        <v>51</v>
      </c>
      <c r="D2561" s="1">
        <v>26813.0</v>
      </c>
      <c r="E2561" s="2" t="s">
        <v>63</v>
      </c>
      <c r="F2561" s="2">
        <v>88.0</v>
      </c>
      <c r="G2561" s="2" t="s">
        <v>48</v>
      </c>
      <c r="H2561" s="2" t="s">
        <v>24</v>
      </c>
      <c r="I2561" s="2" t="s">
        <v>25</v>
      </c>
      <c r="J2561" s="2" t="str">
        <f t="array" ref="J2561">XLOOKUP('Transaction Data'!$G2561,Product_Code,Biscuit_Brand)</f>
        <v>Lemon Crisps</v>
      </c>
      <c r="K2561" s="2">
        <f t="array" ref="K2561">XLOOKUP('Transaction Data'!$G2561,Product_Code,Cost)</f>
        <v>7</v>
      </c>
      <c r="L2561" s="2">
        <f t="array" ref="L2561">XLOOKUP('Transaction Data'!$G2561,Product_Code,Unit_Price)</f>
        <v>9</v>
      </c>
      <c r="M2561" s="3">
        <f>'Transaction Data'!$F2561*'Transaction Data'!$K2561</f>
        <v>616</v>
      </c>
      <c r="N2561" s="3">
        <f>'Transaction Data'!$F2561*'Transaction Data'!$L2561</f>
        <v>792</v>
      </c>
      <c r="O2561" s="3">
        <f>'Transaction Data'!$N2561-'Transaction Data'!$M2561</f>
        <v>176</v>
      </c>
      <c r="P2561" s="2">
        <f>DATEDIF('Transaction Data'!$D2561,'Transaction Data'!$A2561,"y")</f>
        <v>51</v>
      </c>
      <c r="Q2561" s="2" t="str">
        <f>FLOOR('Transaction Data'!$P2561,15)&amp;"-"&amp;FLOOR('Transaction Data'!$P2561,15)+14</f>
        <v>45-59</v>
      </c>
      <c r="R2561" s="2" t="str">
        <f>IF('Transaction Data'!$L2561&lt;=10,"Less Expensive","Expensive")</f>
        <v>Less Expensive</v>
      </c>
      <c r="S2561" s="4">
        <f>WEEKDAY('Transaction Data'!$A2561)</f>
        <v>5</v>
      </c>
      <c r="T2561" s="2" t="str">
        <f>IF(WEEKDAY('Transaction Data'!$A2561,2)&lt;6,"Weekday","Weekend")</f>
        <v>Weekday</v>
      </c>
    </row>
    <row r="2562" ht="15.75" customHeight="1">
      <c r="A2562" s="1">
        <v>45445.0</v>
      </c>
      <c r="B2562" s="2" t="s">
        <v>718</v>
      </c>
      <c r="C2562" s="2" t="s">
        <v>65</v>
      </c>
      <c r="D2562" s="1">
        <v>26810.0</v>
      </c>
      <c r="E2562" s="2" t="s">
        <v>22</v>
      </c>
      <c r="F2562" s="2">
        <v>256.0</v>
      </c>
      <c r="G2562" s="2" t="s">
        <v>33</v>
      </c>
      <c r="H2562" s="2" t="s">
        <v>29</v>
      </c>
      <c r="I2562" s="2" t="s">
        <v>25</v>
      </c>
      <c r="J2562" s="2" t="str">
        <f t="array" ref="J2562">XLOOKUP('Transaction Data'!$G2562,Product_Code,Biscuit_Brand)</f>
        <v>Caramel Biscuits</v>
      </c>
      <c r="K2562" s="2">
        <f t="array" ref="K2562">XLOOKUP('Transaction Data'!$G2562,Product_Code,Cost)</f>
        <v>18</v>
      </c>
      <c r="L2562" s="2">
        <f t="array" ref="L2562">XLOOKUP('Transaction Data'!$G2562,Product_Code,Unit_Price)</f>
        <v>22</v>
      </c>
      <c r="M2562" s="3">
        <f>'Transaction Data'!$F2562*'Transaction Data'!$K2562</f>
        <v>4608</v>
      </c>
      <c r="N2562" s="3">
        <f>'Transaction Data'!$F2562*'Transaction Data'!$L2562</f>
        <v>5632</v>
      </c>
      <c r="O2562" s="3">
        <f>'Transaction Data'!$N2562-'Transaction Data'!$M2562</f>
        <v>1024</v>
      </c>
      <c r="P2562" s="2">
        <f>DATEDIF('Transaction Data'!$D2562,'Transaction Data'!$A2562,"y")</f>
        <v>51</v>
      </c>
      <c r="Q2562" s="2" t="str">
        <f>FLOOR('Transaction Data'!$P2562,15)&amp;"-"&amp;FLOOR('Transaction Data'!$P2562,15)+14</f>
        <v>45-59</v>
      </c>
      <c r="R2562" s="2" t="str">
        <f>IF('Transaction Data'!$L2562&lt;=10,"Less Expensive","Expensive")</f>
        <v>Expensive</v>
      </c>
      <c r="S2562" s="4">
        <f>WEEKDAY('Transaction Data'!$A2562)</f>
        <v>1</v>
      </c>
      <c r="T2562" s="2" t="str">
        <f>IF(WEEKDAY('Transaction Data'!$A2562,2)&lt;6,"Weekday","Weekend")</f>
        <v>Weekend</v>
      </c>
    </row>
    <row r="2563" ht="15.75" customHeight="1">
      <c r="A2563" s="1">
        <v>45390.0</v>
      </c>
      <c r="B2563" s="2" t="s">
        <v>2490</v>
      </c>
      <c r="C2563" s="2" t="s">
        <v>41</v>
      </c>
      <c r="D2563" s="1">
        <v>34228.0</v>
      </c>
      <c r="E2563" s="2" t="s">
        <v>27</v>
      </c>
      <c r="F2563" s="2">
        <v>403.0</v>
      </c>
      <c r="G2563" s="2" t="s">
        <v>44</v>
      </c>
      <c r="H2563" s="2" t="s">
        <v>42</v>
      </c>
      <c r="I2563" s="2" t="s">
        <v>25</v>
      </c>
      <c r="J2563" s="2" t="str">
        <f t="array" ref="J2563">XLOOKUP('Transaction Data'!$G2563,Product_Code,Biscuit_Brand)</f>
        <v>Butter Crunch</v>
      </c>
      <c r="K2563" s="2">
        <f t="array" ref="K2563">XLOOKUP('Transaction Data'!$G2563,Product_Code,Cost)</f>
        <v>10</v>
      </c>
      <c r="L2563" s="2">
        <f t="array" ref="L2563">XLOOKUP('Transaction Data'!$G2563,Product_Code,Unit_Price)</f>
        <v>11</v>
      </c>
      <c r="M2563" s="3">
        <f>'Transaction Data'!$F2563*'Transaction Data'!$K2563</f>
        <v>4030</v>
      </c>
      <c r="N2563" s="3">
        <f>'Transaction Data'!$F2563*'Transaction Data'!$L2563</f>
        <v>4433</v>
      </c>
      <c r="O2563" s="3">
        <f>'Transaction Data'!$N2563-'Transaction Data'!$M2563</f>
        <v>403</v>
      </c>
      <c r="P2563" s="2">
        <f>DATEDIF('Transaction Data'!$D2563,'Transaction Data'!$A2563,"y")</f>
        <v>30</v>
      </c>
      <c r="Q2563" s="2" t="str">
        <f>FLOOR('Transaction Data'!$P2563,15)&amp;"-"&amp;FLOOR('Transaction Data'!$P2563,15)+14</f>
        <v>30-44</v>
      </c>
      <c r="R2563" s="2" t="str">
        <f>IF('Transaction Data'!$L2563&lt;=10,"Less Expensive","Expensive")</f>
        <v>Expensive</v>
      </c>
      <c r="S2563" s="4">
        <f>WEEKDAY('Transaction Data'!$A2563)</f>
        <v>2</v>
      </c>
      <c r="T2563" s="2" t="str">
        <f>IF(WEEKDAY('Transaction Data'!$A2563,2)&lt;6,"Weekday","Weekend")</f>
        <v>Weekday</v>
      </c>
    </row>
    <row r="2564" ht="15.75" customHeight="1">
      <c r="A2564" s="1">
        <v>45309.0</v>
      </c>
      <c r="B2564" s="2" t="s">
        <v>2491</v>
      </c>
      <c r="C2564" s="2" t="s">
        <v>78</v>
      </c>
      <c r="D2564" s="1">
        <v>23245.0</v>
      </c>
      <c r="E2564" s="2" t="s">
        <v>27</v>
      </c>
      <c r="F2564" s="2">
        <v>18.0</v>
      </c>
      <c r="G2564" s="2" t="s">
        <v>60</v>
      </c>
      <c r="H2564" s="2" t="s">
        <v>45</v>
      </c>
      <c r="I2564" s="2" t="s">
        <v>25</v>
      </c>
      <c r="J2564" s="2" t="str">
        <f t="array" ref="J2564">XLOOKUP('Transaction Data'!$G2564,Product_Code,Biscuit_Brand)</f>
        <v>Peanut Butter Bites</v>
      </c>
      <c r="K2564" s="2">
        <f t="array" ref="K2564">XLOOKUP('Transaction Data'!$G2564,Product_Code,Cost)</f>
        <v>5</v>
      </c>
      <c r="L2564" s="2">
        <f t="array" ref="L2564">XLOOKUP('Transaction Data'!$G2564,Product_Code,Unit_Price)</f>
        <v>7</v>
      </c>
      <c r="M2564" s="3">
        <f>'Transaction Data'!$F2564*'Transaction Data'!$K2564</f>
        <v>90</v>
      </c>
      <c r="N2564" s="3">
        <f>'Transaction Data'!$F2564*'Transaction Data'!$L2564</f>
        <v>126</v>
      </c>
      <c r="O2564" s="3">
        <f>'Transaction Data'!$N2564-'Transaction Data'!$M2564</f>
        <v>36</v>
      </c>
      <c r="P2564" s="2">
        <f>DATEDIF('Transaction Data'!$D2564,'Transaction Data'!$A2564,"y")</f>
        <v>60</v>
      </c>
      <c r="Q2564" s="2" t="str">
        <f>FLOOR('Transaction Data'!$P2564,15)&amp;"-"&amp;FLOOR('Transaction Data'!$P2564,15)+14</f>
        <v>60-74</v>
      </c>
      <c r="R2564" s="2" t="str">
        <f>IF('Transaction Data'!$L2564&lt;=10,"Less Expensive","Expensive")</f>
        <v>Less Expensive</v>
      </c>
      <c r="S2564" s="4">
        <f>WEEKDAY('Transaction Data'!$A2564)</f>
        <v>5</v>
      </c>
      <c r="T2564" s="2" t="str">
        <f>IF(WEEKDAY('Transaction Data'!$A2564,2)&lt;6,"Weekday","Weekend")</f>
        <v>Weekday</v>
      </c>
    </row>
    <row r="2565" ht="15.75" customHeight="1">
      <c r="A2565" s="1">
        <v>45406.0</v>
      </c>
      <c r="B2565" s="2" t="s">
        <v>2492</v>
      </c>
      <c r="C2565" s="2" t="s">
        <v>72</v>
      </c>
      <c r="D2565" s="1">
        <v>21287.0</v>
      </c>
      <c r="E2565" s="2" t="s">
        <v>22</v>
      </c>
      <c r="F2565" s="2">
        <v>488.0</v>
      </c>
      <c r="G2565" s="2" t="s">
        <v>60</v>
      </c>
      <c r="H2565" s="2" t="s">
        <v>24</v>
      </c>
      <c r="I2565" s="2" t="s">
        <v>25</v>
      </c>
      <c r="J2565" s="2" t="str">
        <f t="array" ref="J2565">XLOOKUP('Transaction Data'!$G2565,Product_Code,Biscuit_Brand)</f>
        <v>Peanut Butter Bites</v>
      </c>
      <c r="K2565" s="2">
        <f t="array" ref="K2565">XLOOKUP('Transaction Data'!$G2565,Product_Code,Cost)</f>
        <v>5</v>
      </c>
      <c r="L2565" s="2">
        <f t="array" ref="L2565">XLOOKUP('Transaction Data'!$G2565,Product_Code,Unit_Price)</f>
        <v>7</v>
      </c>
      <c r="M2565" s="3">
        <f>'Transaction Data'!$F2565*'Transaction Data'!$K2565</f>
        <v>2440</v>
      </c>
      <c r="N2565" s="3">
        <f>'Transaction Data'!$F2565*'Transaction Data'!$L2565</f>
        <v>3416</v>
      </c>
      <c r="O2565" s="3">
        <f>'Transaction Data'!$N2565-'Transaction Data'!$M2565</f>
        <v>976</v>
      </c>
      <c r="P2565" s="2">
        <f>DATEDIF('Transaction Data'!$D2565,'Transaction Data'!$A2565,"y")</f>
        <v>66</v>
      </c>
      <c r="Q2565" s="2" t="str">
        <f>FLOOR('Transaction Data'!$P2565,15)&amp;"-"&amp;FLOOR('Transaction Data'!$P2565,15)+14</f>
        <v>60-74</v>
      </c>
      <c r="R2565" s="2" t="str">
        <f>IF('Transaction Data'!$L2565&lt;=10,"Less Expensive","Expensive")</f>
        <v>Less Expensive</v>
      </c>
      <c r="S2565" s="4">
        <f>WEEKDAY('Transaction Data'!$A2565)</f>
        <v>4</v>
      </c>
      <c r="T2565" s="2" t="str">
        <f>IF(WEEKDAY('Transaction Data'!$A2565,2)&lt;6,"Weekday","Weekend")</f>
        <v>Weekday</v>
      </c>
    </row>
    <row r="2566" ht="15.75" customHeight="1">
      <c r="A2566" s="1">
        <v>45432.0</v>
      </c>
      <c r="B2566" s="2" t="s">
        <v>2493</v>
      </c>
      <c r="C2566" s="2" t="s">
        <v>65</v>
      </c>
      <c r="D2566" s="1">
        <v>27128.0</v>
      </c>
      <c r="E2566" s="2" t="s">
        <v>22</v>
      </c>
      <c r="F2566" s="2">
        <v>18.0</v>
      </c>
      <c r="G2566" s="2" t="s">
        <v>44</v>
      </c>
      <c r="H2566" s="2" t="s">
        <v>29</v>
      </c>
      <c r="I2566" s="2" t="s">
        <v>25</v>
      </c>
      <c r="J2566" s="2" t="str">
        <f t="array" ref="J2566">XLOOKUP('Transaction Data'!$G2566,Product_Code,Biscuit_Brand)</f>
        <v>Butter Crunch</v>
      </c>
      <c r="K2566" s="2">
        <f t="array" ref="K2566">XLOOKUP('Transaction Data'!$G2566,Product_Code,Cost)</f>
        <v>10</v>
      </c>
      <c r="L2566" s="2">
        <f t="array" ref="L2566">XLOOKUP('Transaction Data'!$G2566,Product_Code,Unit_Price)</f>
        <v>11</v>
      </c>
      <c r="M2566" s="3">
        <f>'Transaction Data'!$F2566*'Transaction Data'!$K2566</f>
        <v>180</v>
      </c>
      <c r="N2566" s="3">
        <f>'Transaction Data'!$F2566*'Transaction Data'!$L2566</f>
        <v>198</v>
      </c>
      <c r="O2566" s="3">
        <f>'Transaction Data'!$N2566-'Transaction Data'!$M2566</f>
        <v>18</v>
      </c>
      <c r="P2566" s="2">
        <f>DATEDIF('Transaction Data'!$D2566,'Transaction Data'!$A2566,"y")</f>
        <v>50</v>
      </c>
      <c r="Q2566" s="2" t="str">
        <f>FLOOR('Transaction Data'!$P2566,15)&amp;"-"&amp;FLOOR('Transaction Data'!$P2566,15)+14</f>
        <v>45-59</v>
      </c>
      <c r="R2566" s="2" t="str">
        <f>IF('Transaction Data'!$L2566&lt;=10,"Less Expensive","Expensive")</f>
        <v>Expensive</v>
      </c>
      <c r="S2566" s="4">
        <f>WEEKDAY('Transaction Data'!$A2566)</f>
        <v>2</v>
      </c>
      <c r="T2566" s="2" t="str">
        <f>IF(WEEKDAY('Transaction Data'!$A2566,2)&lt;6,"Weekday","Weekend")</f>
        <v>Weekday</v>
      </c>
    </row>
    <row r="2567" ht="15.75" customHeight="1">
      <c r="A2567" s="1">
        <v>45444.0</v>
      </c>
      <c r="B2567" s="2" t="s">
        <v>2494</v>
      </c>
      <c r="C2567" s="2" t="s">
        <v>65</v>
      </c>
      <c r="D2567" s="1">
        <v>30396.0</v>
      </c>
      <c r="E2567" s="2" t="s">
        <v>37</v>
      </c>
      <c r="F2567" s="2">
        <v>138.0</v>
      </c>
      <c r="G2567" s="2" t="s">
        <v>57</v>
      </c>
      <c r="H2567" s="2" t="s">
        <v>29</v>
      </c>
      <c r="I2567" s="2" t="s">
        <v>25</v>
      </c>
      <c r="J2567" s="2" t="str">
        <f t="array" ref="J2567">XLOOKUP('Transaction Data'!$G2567,Product_Code,Biscuit_Brand)</f>
        <v>Oatmeal Cookies</v>
      </c>
      <c r="K2567" s="2">
        <f t="array" ref="K2567">XLOOKUP('Transaction Data'!$G2567,Product_Code,Cost)</f>
        <v>19</v>
      </c>
      <c r="L2567" s="2">
        <f t="array" ref="L2567">XLOOKUP('Transaction Data'!$G2567,Product_Code,Unit_Price)</f>
        <v>23</v>
      </c>
      <c r="M2567" s="3">
        <f>'Transaction Data'!$F2567*'Transaction Data'!$K2567</f>
        <v>2622</v>
      </c>
      <c r="N2567" s="3">
        <f>'Transaction Data'!$F2567*'Transaction Data'!$L2567</f>
        <v>3174</v>
      </c>
      <c r="O2567" s="3">
        <f>'Transaction Data'!$N2567-'Transaction Data'!$M2567</f>
        <v>552</v>
      </c>
      <c r="P2567" s="2">
        <f>DATEDIF('Transaction Data'!$D2567,'Transaction Data'!$A2567,"y")</f>
        <v>41</v>
      </c>
      <c r="Q2567" s="2" t="str">
        <f>FLOOR('Transaction Data'!$P2567,15)&amp;"-"&amp;FLOOR('Transaction Data'!$P2567,15)+14</f>
        <v>30-44</v>
      </c>
      <c r="R2567" s="2" t="str">
        <f>IF('Transaction Data'!$L2567&lt;=10,"Less Expensive","Expensive")</f>
        <v>Expensive</v>
      </c>
      <c r="S2567" s="4">
        <f>WEEKDAY('Transaction Data'!$A2567)</f>
        <v>7</v>
      </c>
      <c r="T2567" s="2" t="str">
        <f>IF(WEEKDAY('Transaction Data'!$A2567,2)&lt;6,"Weekday","Weekend")</f>
        <v>Weekend</v>
      </c>
    </row>
    <row r="2568" ht="15.75" customHeight="1">
      <c r="A2568" s="1">
        <v>45490.0</v>
      </c>
      <c r="B2568" s="2" t="s">
        <v>2495</v>
      </c>
      <c r="C2568" s="2" t="s">
        <v>47</v>
      </c>
      <c r="D2568" s="1">
        <v>25907.0</v>
      </c>
      <c r="E2568" s="2" t="s">
        <v>63</v>
      </c>
      <c r="F2568" s="2">
        <v>457.0</v>
      </c>
      <c r="G2568" s="2" t="s">
        <v>23</v>
      </c>
      <c r="H2568" s="2" t="s">
        <v>34</v>
      </c>
      <c r="I2568" s="2" t="s">
        <v>25</v>
      </c>
      <c r="J2568" s="2" t="str">
        <f t="array" ref="J2568">XLOOKUP('Transaction Data'!$G2568,Product_Code,Biscuit_Brand)</f>
        <v>Cinnamon Swirls</v>
      </c>
      <c r="K2568" s="2">
        <f t="array" ref="K2568">XLOOKUP('Transaction Data'!$G2568,Product_Code,Cost)</f>
        <v>10</v>
      </c>
      <c r="L2568" s="2">
        <f t="array" ref="L2568">XLOOKUP('Transaction Data'!$G2568,Product_Code,Unit_Price)</f>
        <v>14</v>
      </c>
      <c r="M2568" s="3">
        <f>'Transaction Data'!$F2568*'Transaction Data'!$K2568</f>
        <v>4570</v>
      </c>
      <c r="N2568" s="3">
        <f>'Transaction Data'!$F2568*'Transaction Data'!$L2568</f>
        <v>6398</v>
      </c>
      <c r="O2568" s="3">
        <f>'Transaction Data'!$N2568-'Transaction Data'!$M2568</f>
        <v>1828</v>
      </c>
      <c r="P2568" s="2">
        <f>DATEDIF('Transaction Data'!$D2568,'Transaction Data'!$A2568,"y")</f>
        <v>53</v>
      </c>
      <c r="Q2568" s="2" t="str">
        <f>FLOOR('Transaction Data'!$P2568,15)&amp;"-"&amp;FLOOR('Transaction Data'!$P2568,15)+14</f>
        <v>45-59</v>
      </c>
      <c r="R2568" s="2" t="str">
        <f>IF('Transaction Data'!$L2568&lt;=10,"Less Expensive","Expensive")</f>
        <v>Expensive</v>
      </c>
      <c r="S2568" s="4">
        <f>WEEKDAY('Transaction Data'!$A2568)</f>
        <v>4</v>
      </c>
      <c r="T2568" s="2" t="str">
        <f>IF(WEEKDAY('Transaction Data'!$A2568,2)&lt;6,"Weekday","Weekend")</f>
        <v>Weekday</v>
      </c>
    </row>
    <row r="2569" ht="15.75" customHeight="1">
      <c r="A2569" s="1">
        <v>45406.0</v>
      </c>
      <c r="B2569" s="2" t="s">
        <v>2496</v>
      </c>
      <c r="C2569" s="2" t="s">
        <v>32</v>
      </c>
      <c r="D2569" s="1">
        <v>29720.0</v>
      </c>
      <c r="E2569" s="2" t="s">
        <v>22</v>
      </c>
      <c r="F2569" s="2">
        <v>222.0</v>
      </c>
      <c r="G2569" s="2" t="s">
        <v>28</v>
      </c>
      <c r="H2569" s="2" t="s">
        <v>24</v>
      </c>
      <c r="I2569" s="2" t="s">
        <v>25</v>
      </c>
      <c r="J2569" s="2" t="str">
        <f t="array" ref="J2569">XLOOKUP('Transaction Data'!$G2569,Product_Code,Biscuit_Brand)</f>
        <v>Shortbread</v>
      </c>
      <c r="K2569" s="2">
        <f t="array" ref="K2569">XLOOKUP('Transaction Data'!$G2569,Product_Code,Cost)</f>
        <v>10</v>
      </c>
      <c r="L2569" s="2">
        <f t="array" ref="L2569">XLOOKUP('Transaction Data'!$G2569,Product_Code,Unit_Price)</f>
        <v>45</v>
      </c>
      <c r="M2569" s="3">
        <f>'Transaction Data'!$F2569*'Transaction Data'!$K2569</f>
        <v>2220</v>
      </c>
      <c r="N2569" s="3">
        <f>'Transaction Data'!$F2569*'Transaction Data'!$L2569</f>
        <v>9990</v>
      </c>
      <c r="O2569" s="3">
        <f>'Transaction Data'!$N2569-'Transaction Data'!$M2569</f>
        <v>7770</v>
      </c>
      <c r="P2569" s="2">
        <f>DATEDIF('Transaction Data'!$D2569,'Transaction Data'!$A2569,"y")</f>
        <v>42</v>
      </c>
      <c r="Q2569" s="2" t="str">
        <f>FLOOR('Transaction Data'!$P2569,15)&amp;"-"&amp;FLOOR('Transaction Data'!$P2569,15)+14</f>
        <v>30-44</v>
      </c>
      <c r="R2569" s="2" t="str">
        <f>IF('Transaction Data'!$L2569&lt;=10,"Less Expensive","Expensive")</f>
        <v>Expensive</v>
      </c>
      <c r="S2569" s="4">
        <f>WEEKDAY('Transaction Data'!$A2569)</f>
        <v>4</v>
      </c>
      <c r="T2569" s="2" t="str">
        <f>IF(WEEKDAY('Transaction Data'!$A2569,2)&lt;6,"Weekday","Weekend")</f>
        <v>Weekday</v>
      </c>
    </row>
    <row r="2570" ht="15.75" customHeight="1">
      <c r="A2570" s="1">
        <v>45414.0</v>
      </c>
      <c r="B2570" s="2" t="s">
        <v>2497</v>
      </c>
      <c r="C2570" s="2" t="s">
        <v>51</v>
      </c>
      <c r="D2570" s="1">
        <v>32413.0</v>
      </c>
      <c r="E2570" s="2" t="s">
        <v>27</v>
      </c>
      <c r="F2570" s="2">
        <v>64.0</v>
      </c>
      <c r="G2570" s="2" t="s">
        <v>48</v>
      </c>
      <c r="H2570" s="2" t="s">
        <v>42</v>
      </c>
      <c r="I2570" s="2" t="s">
        <v>25</v>
      </c>
      <c r="J2570" s="2" t="str">
        <f t="array" ref="J2570">XLOOKUP('Transaction Data'!$G2570,Product_Code,Biscuit_Brand)</f>
        <v>Lemon Crisps</v>
      </c>
      <c r="K2570" s="2">
        <f t="array" ref="K2570">XLOOKUP('Transaction Data'!$G2570,Product_Code,Cost)</f>
        <v>7</v>
      </c>
      <c r="L2570" s="2">
        <f t="array" ref="L2570">XLOOKUP('Transaction Data'!$G2570,Product_Code,Unit_Price)</f>
        <v>9</v>
      </c>
      <c r="M2570" s="3">
        <f>'Transaction Data'!$F2570*'Transaction Data'!$K2570</f>
        <v>448</v>
      </c>
      <c r="N2570" s="3">
        <f>'Transaction Data'!$F2570*'Transaction Data'!$L2570</f>
        <v>576</v>
      </c>
      <c r="O2570" s="3">
        <f>'Transaction Data'!$N2570-'Transaction Data'!$M2570</f>
        <v>128</v>
      </c>
      <c r="P2570" s="2">
        <f>DATEDIF('Transaction Data'!$D2570,'Transaction Data'!$A2570,"y")</f>
        <v>35</v>
      </c>
      <c r="Q2570" s="2" t="str">
        <f>FLOOR('Transaction Data'!$P2570,15)&amp;"-"&amp;FLOOR('Transaction Data'!$P2570,15)+14</f>
        <v>30-44</v>
      </c>
      <c r="R2570" s="2" t="str">
        <f>IF('Transaction Data'!$L2570&lt;=10,"Less Expensive","Expensive")</f>
        <v>Less Expensive</v>
      </c>
      <c r="S2570" s="4">
        <f>WEEKDAY('Transaction Data'!$A2570)</f>
        <v>5</v>
      </c>
      <c r="T2570" s="2" t="str">
        <f>IF(WEEKDAY('Transaction Data'!$A2570,2)&lt;6,"Weekday","Weekend")</f>
        <v>Weekday</v>
      </c>
    </row>
    <row r="2571" ht="15.75" customHeight="1">
      <c r="A2571" s="1">
        <v>45309.0</v>
      </c>
      <c r="B2571" s="2" t="s">
        <v>2498</v>
      </c>
      <c r="C2571" s="2" t="s">
        <v>21</v>
      </c>
      <c r="D2571" s="1">
        <v>21367.0</v>
      </c>
      <c r="E2571" s="2" t="s">
        <v>37</v>
      </c>
      <c r="F2571" s="2">
        <v>302.0</v>
      </c>
      <c r="G2571" s="2" t="s">
        <v>60</v>
      </c>
      <c r="H2571" s="2" t="s">
        <v>45</v>
      </c>
      <c r="I2571" s="2" t="s">
        <v>25</v>
      </c>
      <c r="J2571" s="2" t="str">
        <f t="array" ref="J2571">XLOOKUP('Transaction Data'!$G2571,Product_Code,Biscuit_Brand)</f>
        <v>Peanut Butter Bites</v>
      </c>
      <c r="K2571" s="2">
        <f t="array" ref="K2571">XLOOKUP('Transaction Data'!$G2571,Product_Code,Cost)</f>
        <v>5</v>
      </c>
      <c r="L2571" s="2">
        <f t="array" ref="L2571">XLOOKUP('Transaction Data'!$G2571,Product_Code,Unit_Price)</f>
        <v>7</v>
      </c>
      <c r="M2571" s="3">
        <f>'Transaction Data'!$F2571*'Transaction Data'!$K2571</f>
        <v>1510</v>
      </c>
      <c r="N2571" s="3">
        <f>'Transaction Data'!$F2571*'Transaction Data'!$L2571</f>
        <v>2114</v>
      </c>
      <c r="O2571" s="3">
        <f>'Transaction Data'!$N2571-'Transaction Data'!$M2571</f>
        <v>604</v>
      </c>
      <c r="P2571" s="2">
        <f>DATEDIF('Transaction Data'!$D2571,'Transaction Data'!$A2571,"y")</f>
        <v>65</v>
      </c>
      <c r="Q2571" s="2" t="str">
        <f>FLOOR('Transaction Data'!$P2571,15)&amp;"-"&amp;FLOOR('Transaction Data'!$P2571,15)+14</f>
        <v>60-74</v>
      </c>
      <c r="R2571" s="2" t="str">
        <f>IF('Transaction Data'!$L2571&lt;=10,"Less Expensive","Expensive")</f>
        <v>Less Expensive</v>
      </c>
      <c r="S2571" s="4">
        <f>WEEKDAY('Transaction Data'!$A2571)</f>
        <v>5</v>
      </c>
      <c r="T2571" s="2" t="str">
        <f>IF(WEEKDAY('Transaction Data'!$A2571,2)&lt;6,"Weekday","Weekend")</f>
        <v>Weekday</v>
      </c>
    </row>
    <row r="2572" ht="15.75" customHeight="1">
      <c r="A2572" s="1">
        <v>45335.0</v>
      </c>
      <c r="B2572" s="2" t="s">
        <v>2499</v>
      </c>
      <c r="C2572" s="2" t="s">
        <v>72</v>
      </c>
      <c r="D2572" s="1">
        <v>34718.0</v>
      </c>
      <c r="E2572" s="2" t="s">
        <v>63</v>
      </c>
      <c r="F2572" s="2">
        <v>159.0</v>
      </c>
      <c r="G2572" s="2" t="s">
        <v>33</v>
      </c>
      <c r="H2572" s="2" t="s">
        <v>24</v>
      </c>
      <c r="I2572" s="2" t="s">
        <v>25</v>
      </c>
      <c r="J2572" s="2" t="str">
        <f t="array" ref="J2572">XLOOKUP('Transaction Data'!$G2572,Product_Code,Biscuit_Brand)</f>
        <v>Caramel Biscuits</v>
      </c>
      <c r="K2572" s="2">
        <f t="array" ref="K2572">XLOOKUP('Transaction Data'!$G2572,Product_Code,Cost)</f>
        <v>18</v>
      </c>
      <c r="L2572" s="2">
        <f t="array" ref="L2572">XLOOKUP('Transaction Data'!$G2572,Product_Code,Unit_Price)</f>
        <v>22</v>
      </c>
      <c r="M2572" s="3">
        <f>'Transaction Data'!$F2572*'Transaction Data'!$K2572</f>
        <v>2862</v>
      </c>
      <c r="N2572" s="3">
        <f>'Transaction Data'!$F2572*'Transaction Data'!$L2572</f>
        <v>3498</v>
      </c>
      <c r="O2572" s="3">
        <f>'Transaction Data'!$N2572-'Transaction Data'!$M2572</f>
        <v>636</v>
      </c>
      <c r="P2572" s="2">
        <f>DATEDIF('Transaction Data'!$D2572,'Transaction Data'!$A2572,"y")</f>
        <v>29</v>
      </c>
      <c r="Q2572" s="2" t="str">
        <f>FLOOR('Transaction Data'!$P2572,15)&amp;"-"&amp;FLOOR('Transaction Data'!$P2572,15)+14</f>
        <v>15-29</v>
      </c>
      <c r="R2572" s="2" t="str">
        <f>IF('Transaction Data'!$L2572&lt;=10,"Less Expensive","Expensive")</f>
        <v>Expensive</v>
      </c>
      <c r="S2572" s="4">
        <f>WEEKDAY('Transaction Data'!$A2572)</f>
        <v>3</v>
      </c>
      <c r="T2572" s="2" t="str">
        <f>IF(WEEKDAY('Transaction Data'!$A2572,2)&lt;6,"Weekday","Weekend")</f>
        <v>Weekday</v>
      </c>
    </row>
    <row r="2573" ht="15.75" customHeight="1">
      <c r="A2573" s="1">
        <v>45377.0</v>
      </c>
      <c r="B2573" s="2" t="s">
        <v>2500</v>
      </c>
      <c r="C2573" s="2" t="s">
        <v>51</v>
      </c>
      <c r="D2573" s="1">
        <v>17733.0</v>
      </c>
      <c r="E2573" s="2" t="s">
        <v>27</v>
      </c>
      <c r="F2573" s="2">
        <v>292.0</v>
      </c>
      <c r="G2573" s="2" t="s">
        <v>38</v>
      </c>
      <c r="H2573" s="2" t="s">
        <v>29</v>
      </c>
      <c r="I2573" s="2" t="s">
        <v>25</v>
      </c>
      <c r="J2573" s="2" t="str">
        <f t="array" ref="J2573">XLOOKUP('Transaction Data'!$G2573,Product_Code,Biscuit_Brand)</f>
        <v>Ginger Snaps</v>
      </c>
      <c r="K2573" s="2">
        <f t="array" ref="K2573">XLOOKUP('Transaction Data'!$G2573,Product_Code,Cost)</f>
        <v>14</v>
      </c>
      <c r="L2573" s="2">
        <f t="array" ref="L2573">XLOOKUP('Transaction Data'!$G2573,Product_Code,Unit_Price)</f>
        <v>28</v>
      </c>
      <c r="M2573" s="3">
        <f>'Transaction Data'!$F2573*'Transaction Data'!$K2573</f>
        <v>4088</v>
      </c>
      <c r="N2573" s="3">
        <f>'Transaction Data'!$F2573*'Transaction Data'!$L2573</f>
        <v>8176</v>
      </c>
      <c r="O2573" s="3">
        <f>'Transaction Data'!$N2573-'Transaction Data'!$M2573</f>
        <v>4088</v>
      </c>
      <c r="P2573" s="2">
        <f>DATEDIF('Transaction Data'!$D2573,'Transaction Data'!$A2573,"y")</f>
        <v>75</v>
      </c>
      <c r="Q2573" s="2" t="str">
        <f>FLOOR('Transaction Data'!$P2573,15)&amp;"-"&amp;FLOOR('Transaction Data'!$P2573,15)+14</f>
        <v>75-89</v>
      </c>
      <c r="R2573" s="2" t="str">
        <f>IF('Transaction Data'!$L2573&lt;=10,"Less Expensive","Expensive")</f>
        <v>Expensive</v>
      </c>
      <c r="S2573" s="4">
        <f>WEEKDAY('Transaction Data'!$A2573)</f>
        <v>3</v>
      </c>
      <c r="T2573" s="2" t="str">
        <f>IF(WEEKDAY('Transaction Data'!$A2573,2)&lt;6,"Weekday","Weekend")</f>
        <v>Weekday</v>
      </c>
    </row>
    <row r="2574" ht="15.75" customHeight="1">
      <c r="A2574" s="1">
        <v>45332.0</v>
      </c>
      <c r="B2574" s="2" t="s">
        <v>2501</v>
      </c>
      <c r="C2574" s="2" t="s">
        <v>65</v>
      </c>
      <c r="D2574" s="1">
        <v>25865.0</v>
      </c>
      <c r="E2574" s="2" t="s">
        <v>22</v>
      </c>
      <c r="F2574" s="2">
        <v>230.0</v>
      </c>
      <c r="G2574" s="2" t="s">
        <v>57</v>
      </c>
      <c r="H2574" s="2" t="s">
        <v>42</v>
      </c>
      <c r="I2574" s="2" t="s">
        <v>25</v>
      </c>
      <c r="J2574" s="2" t="str">
        <f t="array" ref="J2574">XLOOKUP('Transaction Data'!$G2574,Product_Code,Biscuit_Brand)</f>
        <v>Oatmeal Cookies</v>
      </c>
      <c r="K2574" s="2">
        <f t="array" ref="K2574">XLOOKUP('Transaction Data'!$G2574,Product_Code,Cost)</f>
        <v>19</v>
      </c>
      <c r="L2574" s="2">
        <f t="array" ref="L2574">XLOOKUP('Transaction Data'!$G2574,Product_Code,Unit_Price)</f>
        <v>23</v>
      </c>
      <c r="M2574" s="3">
        <f>'Transaction Data'!$F2574*'Transaction Data'!$K2574</f>
        <v>4370</v>
      </c>
      <c r="N2574" s="3">
        <f>'Transaction Data'!$F2574*'Transaction Data'!$L2574</f>
        <v>5290</v>
      </c>
      <c r="O2574" s="3">
        <f>'Transaction Data'!$N2574-'Transaction Data'!$M2574</f>
        <v>920</v>
      </c>
      <c r="P2574" s="2">
        <f>DATEDIF('Transaction Data'!$D2574,'Transaction Data'!$A2574,"y")</f>
        <v>53</v>
      </c>
      <c r="Q2574" s="2" t="str">
        <f>FLOOR('Transaction Data'!$P2574,15)&amp;"-"&amp;FLOOR('Transaction Data'!$P2574,15)+14</f>
        <v>45-59</v>
      </c>
      <c r="R2574" s="2" t="str">
        <f>IF('Transaction Data'!$L2574&lt;=10,"Less Expensive","Expensive")</f>
        <v>Expensive</v>
      </c>
      <c r="S2574" s="4">
        <f>WEEKDAY('Transaction Data'!$A2574)</f>
        <v>7</v>
      </c>
      <c r="T2574" s="2" t="str">
        <f>IF(WEEKDAY('Transaction Data'!$A2574,2)&lt;6,"Weekday","Weekend")</f>
        <v>Weekend</v>
      </c>
    </row>
    <row r="2575" ht="15.75" customHeight="1">
      <c r="A2575" s="1">
        <v>45481.0</v>
      </c>
      <c r="B2575" s="2" t="s">
        <v>2502</v>
      </c>
      <c r="C2575" s="2" t="s">
        <v>69</v>
      </c>
      <c r="D2575" s="1">
        <v>25614.0</v>
      </c>
      <c r="E2575" s="2" t="s">
        <v>27</v>
      </c>
      <c r="F2575" s="2">
        <v>137.0</v>
      </c>
      <c r="G2575" s="2" t="s">
        <v>23</v>
      </c>
      <c r="H2575" s="2" t="s">
        <v>45</v>
      </c>
      <c r="I2575" s="2" t="s">
        <v>25</v>
      </c>
      <c r="J2575" s="2" t="str">
        <f t="array" ref="J2575">XLOOKUP('Transaction Data'!$G2575,Product_Code,Biscuit_Brand)</f>
        <v>Cinnamon Swirls</v>
      </c>
      <c r="K2575" s="2">
        <f t="array" ref="K2575">XLOOKUP('Transaction Data'!$G2575,Product_Code,Cost)</f>
        <v>10</v>
      </c>
      <c r="L2575" s="2">
        <f t="array" ref="L2575">XLOOKUP('Transaction Data'!$G2575,Product_Code,Unit_Price)</f>
        <v>14</v>
      </c>
      <c r="M2575" s="3">
        <f>'Transaction Data'!$F2575*'Transaction Data'!$K2575</f>
        <v>1370</v>
      </c>
      <c r="N2575" s="3">
        <f>'Transaction Data'!$F2575*'Transaction Data'!$L2575</f>
        <v>1918</v>
      </c>
      <c r="O2575" s="3">
        <f>'Transaction Data'!$N2575-'Transaction Data'!$M2575</f>
        <v>548</v>
      </c>
      <c r="P2575" s="2">
        <f>DATEDIF('Transaction Data'!$D2575,'Transaction Data'!$A2575,"y")</f>
        <v>54</v>
      </c>
      <c r="Q2575" s="2" t="str">
        <f>FLOOR('Transaction Data'!$P2575,15)&amp;"-"&amp;FLOOR('Transaction Data'!$P2575,15)+14</f>
        <v>45-59</v>
      </c>
      <c r="R2575" s="2" t="str">
        <f>IF('Transaction Data'!$L2575&lt;=10,"Less Expensive","Expensive")</f>
        <v>Expensive</v>
      </c>
      <c r="S2575" s="4">
        <f>WEEKDAY('Transaction Data'!$A2575)</f>
        <v>2</v>
      </c>
      <c r="T2575" s="2" t="str">
        <f>IF(WEEKDAY('Transaction Data'!$A2575,2)&lt;6,"Weekday","Weekend")</f>
        <v>Weekday</v>
      </c>
    </row>
    <row r="2576" ht="15.75" customHeight="1">
      <c r="A2576" s="1">
        <v>45399.0</v>
      </c>
      <c r="B2576" s="2" t="s">
        <v>2503</v>
      </c>
      <c r="C2576" s="2" t="s">
        <v>65</v>
      </c>
      <c r="D2576" s="1">
        <v>24938.0</v>
      </c>
      <c r="E2576" s="2" t="s">
        <v>27</v>
      </c>
      <c r="F2576" s="2">
        <v>470.0</v>
      </c>
      <c r="G2576" s="2" t="s">
        <v>33</v>
      </c>
      <c r="H2576" s="2" t="s">
        <v>24</v>
      </c>
      <c r="I2576" s="2" t="s">
        <v>25</v>
      </c>
      <c r="J2576" s="2" t="str">
        <f t="array" ref="J2576">XLOOKUP('Transaction Data'!$G2576,Product_Code,Biscuit_Brand)</f>
        <v>Caramel Biscuits</v>
      </c>
      <c r="K2576" s="2">
        <f t="array" ref="K2576">XLOOKUP('Transaction Data'!$G2576,Product_Code,Cost)</f>
        <v>18</v>
      </c>
      <c r="L2576" s="2">
        <f t="array" ref="L2576">XLOOKUP('Transaction Data'!$G2576,Product_Code,Unit_Price)</f>
        <v>22</v>
      </c>
      <c r="M2576" s="3">
        <f>'Transaction Data'!$F2576*'Transaction Data'!$K2576</f>
        <v>8460</v>
      </c>
      <c r="N2576" s="3">
        <f>'Transaction Data'!$F2576*'Transaction Data'!$L2576</f>
        <v>10340</v>
      </c>
      <c r="O2576" s="3">
        <f>'Transaction Data'!$N2576-'Transaction Data'!$M2576</f>
        <v>1880</v>
      </c>
      <c r="P2576" s="2">
        <f>DATEDIF('Transaction Data'!$D2576,'Transaction Data'!$A2576,"y")</f>
        <v>56</v>
      </c>
      <c r="Q2576" s="2" t="str">
        <f>FLOOR('Transaction Data'!$P2576,15)&amp;"-"&amp;FLOOR('Transaction Data'!$P2576,15)+14</f>
        <v>45-59</v>
      </c>
      <c r="R2576" s="2" t="str">
        <f>IF('Transaction Data'!$L2576&lt;=10,"Less Expensive","Expensive")</f>
        <v>Expensive</v>
      </c>
      <c r="S2576" s="4">
        <f>WEEKDAY('Transaction Data'!$A2576)</f>
        <v>4</v>
      </c>
      <c r="T2576" s="2" t="str">
        <f>IF(WEEKDAY('Transaction Data'!$A2576,2)&lt;6,"Weekday","Weekend")</f>
        <v>Weekday</v>
      </c>
    </row>
    <row r="2577" ht="15.75" customHeight="1">
      <c r="A2577" s="1">
        <v>45307.0</v>
      </c>
      <c r="B2577" s="2" t="s">
        <v>2504</v>
      </c>
      <c r="C2577" s="2" t="s">
        <v>51</v>
      </c>
      <c r="D2577" s="1">
        <v>24433.0</v>
      </c>
      <c r="E2577" s="2" t="s">
        <v>37</v>
      </c>
      <c r="F2577" s="2">
        <v>230.0</v>
      </c>
      <c r="G2577" s="2" t="s">
        <v>48</v>
      </c>
      <c r="H2577" s="2" t="s">
        <v>29</v>
      </c>
      <c r="I2577" s="2" t="s">
        <v>30</v>
      </c>
      <c r="J2577" s="2" t="str">
        <f t="array" ref="J2577">XLOOKUP('Transaction Data'!$G2577,Product_Code,Biscuit_Brand)</f>
        <v>Lemon Crisps</v>
      </c>
      <c r="K2577" s="2">
        <f t="array" ref="K2577">XLOOKUP('Transaction Data'!$G2577,Product_Code,Cost)</f>
        <v>7</v>
      </c>
      <c r="L2577" s="2">
        <f t="array" ref="L2577">XLOOKUP('Transaction Data'!$G2577,Product_Code,Unit_Price)</f>
        <v>9</v>
      </c>
      <c r="M2577" s="3">
        <f>'Transaction Data'!$F2577*'Transaction Data'!$K2577</f>
        <v>1610</v>
      </c>
      <c r="N2577" s="3">
        <f>'Transaction Data'!$F2577*'Transaction Data'!$L2577</f>
        <v>2070</v>
      </c>
      <c r="O2577" s="3">
        <f>'Transaction Data'!$N2577-'Transaction Data'!$M2577</f>
        <v>460</v>
      </c>
      <c r="P2577" s="2">
        <f>DATEDIF('Transaction Data'!$D2577,'Transaction Data'!$A2577,"y")</f>
        <v>57</v>
      </c>
      <c r="Q2577" s="2" t="str">
        <f>FLOOR('Transaction Data'!$P2577,15)&amp;"-"&amp;FLOOR('Transaction Data'!$P2577,15)+14</f>
        <v>45-59</v>
      </c>
      <c r="R2577" s="2" t="str">
        <f>IF('Transaction Data'!$L2577&lt;=10,"Less Expensive","Expensive")</f>
        <v>Less Expensive</v>
      </c>
      <c r="S2577" s="4">
        <f>WEEKDAY('Transaction Data'!$A2577)</f>
        <v>3</v>
      </c>
      <c r="T2577" s="2" t="str">
        <f>IF(WEEKDAY('Transaction Data'!$A2577,2)&lt;6,"Weekday","Weekend")</f>
        <v>Weekday</v>
      </c>
    </row>
    <row r="2578" ht="15.75" customHeight="1">
      <c r="A2578" s="1">
        <v>45382.0</v>
      </c>
      <c r="B2578" s="2" t="s">
        <v>2505</v>
      </c>
      <c r="C2578" s="2" t="s">
        <v>54</v>
      </c>
      <c r="D2578" s="1">
        <v>19978.0</v>
      </c>
      <c r="E2578" s="2" t="s">
        <v>22</v>
      </c>
      <c r="F2578" s="2">
        <v>310.0</v>
      </c>
      <c r="G2578" s="2" t="s">
        <v>38</v>
      </c>
      <c r="H2578" s="2" t="s">
        <v>29</v>
      </c>
      <c r="I2578" s="2" t="s">
        <v>25</v>
      </c>
      <c r="J2578" s="2" t="str">
        <f t="array" ref="J2578">XLOOKUP('Transaction Data'!$G2578,Product_Code,Biscuit_Brand)</f>
        <v>Ginger Snaps</v>
      </c>
      <c r="K2578" s="2">
        <f t="array" ref="K2578">XLOOKUP('Transaction Data'!$G2578,Product_Code,Cost)</f>
        <v>14</v>
      </c>
      <c r="L2578" s="2">
        <f t="array" ref="L2578">XLOOKUP('Transaction Data'!$G2578,Product_Code,Unit_Price)</f>
        <v>28</v>
      </c>
      <c r="M2578" s="3">
        <f>'Transaction Data'!$F2578*'Transaction Data'!$K2578</f>
        <v>4340</v>
      </c>
      <c r="N2578" s="3">
        <f>'Transaction Data'!$F2578*'Transaction Data'!$L2578</f>
        <v>8680</v>
      </c>
      <c r="O2578" s="3">
        <f>'Transaction Data'!$N2578-'Transaction Data'!$M2578</f>
        <v>4340</v>
      </c>
      <c r="P2578" s="2">
        <f>DATEDIF('Transaction Data'!$D2578,'Transaction Data'!$A2578,"y")</f>
        <v>69</v>
      </c>
      <c r="Q2578" s="2" t="str">
        <f>FLOOR('Transaction Data'!$P2578,15)&amp;"-"&amp;FLOOR('Transaction Data'!$P2578,15)+14</f>
        <v>60-74</v>
      </c>
      <c r="R2578" s="2" t="str">
        <f>IF('Transaction Data'!$L2578&lt;=10,"Less Expensive","Expensive")</f>
        <v>Expensive</v>
      </c>
      <c r="S2578" s="4">
        <f>WEEKDAY('Transaction Data'!$A2578)</f>
        <v>1</v>
      </c>
      <c r="T2578" s="2" t="str">
        <f>IF(WEEKDAY('Transaction Data'!$A2578,2)&lt;6,"Weekday","Weekend")</f>
        <v>Weekend</v>
      </c>
    </row>
    <row r="2579" ht="15.75" customHeight="1">
      <c r="A2579" s="1">
        <v>45312.0</v>
      </c>
      <c r="B2579" s="2" t="s">
        <v>2506</v>
      </c>
      <c r="C2579" s="2" t="s">
        <v>32</v>
      </c>
      <c r="D2579" s="1">
        <v>35070.0</v>
      </c>
      <c r="E2579" s="2" t="s">
        <v>27</v>
      </c>
      <c r="F2579" s="2">
        <v>451.0</v>
      </c>
      <c r="G2579" s="2" t="s">
        <v>60</v>
      </c>
      <c r="H2579" s="2" t="s">
        <v>34</v>
      </c>
      <c r="I2579" s="2" t="s">
        <v>25</v>
      </c>
      <c r="J2579" s="2" t="str">
        <f t="array" ref="J2579">XLOOKUP('Transaction Data'!$G2579,Product_Code,Biscuit_Brand)</f>
        <v>Peanut Butter Bites</v>
      </c>
      <c r="K2579" s="2">
        <f t="array" ref="K2579">XLOOKUP('Transaction Data'!$G2579,Product_Code,Cost)</f>
        <v>5</v>
      </c>
      <c r="L2579" s="2">
        <f t="array" ref="L2579">XLOOKUP('Transaction Data'!$G2579,Product_Code,Unit_Price)</f>
        <v>7</v>
      </c>
      <c r="M2579" s="3">
        <f>'Transaction Data'!$F2579*'Transaction Data'!$K2579</f>
        <v>2255</v>
      </c>
      <c r="N2579" s="3">
        <f>'Transaction Data'!$F2579*'Transaction Data'!$L2579</f>
        <v>3157</v>
      </c>
      <c r="O2579" s="3">
        <f>'Transaction Data'!$N2579-'Transaction Data'!$M2579</f>
        <v>902</v>
      </c>
      <c r="P2579" s="2">
        <f>DATEDIF('Transaction Data'!$D2579,'Transaction Data'!$A2579,"y")</f>
        <v>28</v>
      </c>
      <c r="Q2579" s="2" t="str">
        <f>FLOOR('Transaction Data'!$P2579,15)&amp;"-"&amp;FLOOR('Transaction Data'!$P2579,15)+14</f>
        <v>15-29</v>
      </c>
      <c r="R2579" s="2" t="str">
        <f>IF('Transaction Data'!$L2579&lt;=10,"Less Expensive","Expensive")</f>
        <v>Less Expensive</v>
      </c>
      <c r="S2579" s="4">
        <f>WEEKDAY('Transaction Data'!$A2579)</f>
        <v>1</v>
      </c>
      <c r="T2579" s="2" t="str">
        <f>IF(WEEKDAY('Transaction Data'!$A2579,2)&lt;6,"Weekday","Weekend")</f>
        <v>Weekend</v>
      </c>
    </row>
    <row r="2580" ht="15.75" customHeight="1">
      <c r="A2580" s="1">
        <v>45320.0</v>
      </c>
      <c r="B2580" s="2" t="s">
        <v>2507</v>
      </c>
      <c r="C2580" s="2" t="s">
        <v>78</v>
      </c>
      <c r="D2580" s="1">
        <v>16246.0</v>
      </c>
      <c r="E2580" s="2" t="s">
        <v>27</v>
      </c>
      <c r="F2580" s="2">
        <v>273.0</v>
      </c>
      <c r="G2580" s="2" t="s">
        <v>55</v>
      </c>
      <c r="H2580" s="2" t="s">
        <v>24</v>
      </c>
      <c r="I2580" s="2" t="s">
        <v>25</v>
      </c>
      <c r="J2580" s="2" t="str">
        <f t="array" ref="J2580">XLOOKUP('Transaction Data'!$G2580,Product_Code,Biscuit_Brand)</f>
        <v>Vanilla Wafers</v>
      </c>
      <c r="K2580" s="2">
        <f t="array" ref="K2580">XLOOKUP('Transaction Data'!$G2580,Product_Code,Cost)</f>
        <v>18</v>
      </c>
      <c r="L2580" s="2">
        <f t="array" ref="L2580">XLOOKUP('Transaction Data'!$G2580,Product_Code,Unit_Price)</f>
        <v>36</v>
      </c>
      <c r="M2580" s="3">
        <f>'Transaction Data'!$F2580*'Transaction Data'!$K2580</f>
        <v>4914</v>
      </c>
      <c r="N2580" s="3">
        <f>'Transaction Data'!$F2580*'Transaction Data'!$L2580</f>
        <v>9828</v>
      </c>
      <c r="O2580" s="3">
        <f>'Transaction Data'!$N2580-'Transaction Data'!$M2580</f>
        <v>4914</v>
      </c>
      <c r="P2580" s="2">
        <f>DATEDIF('Transaction Data'!$D2580,'Transaction Data'!$A2580,"y")</f>
        <v>79</v>
      </c>
      <c r="Q2580" s="2" t="str">
        <f>FLOOR('Transaction Data'!$P2580,15)&amp;"-"&amp;FLOOR('Transaction Data'!$P2580,15)+14</f>
        <v>75-89</v>
      </c>
      <c r="R2580" s="2" t="str">
        <f>IF('Transaction Data'!$L2580&lt;=10,"Less Expensive","Expensive")</f>
        <v>Expensive</v>
      </c>
      <c r="S2580" s="4">
        <f>WEEKDAY('Transaction Data'!$A2580)</f>
        <v>2</v>
      </c>
      <c r="T2580" s="2" t="str">
        <f>IF(WEEKDAY('Transaction Data'!$A2580,2)&lt;6,"Weekday","Weekend")</f>
        <v>Weekday</v>
      </c>
    </row>
    <row r="2581" ht="15.75" customHeight="1">
      <c r="A2581" s="1">
        <v>45499.0</v>
      </c>
      <c r="B2581" s="2" t="s">
        <v>2508</v>
      </c>
      <c r="C2581" s="2" t="s">
        <v>41</v>
      </c>
      <c r="D2581" s="1">
        <v>32682.0</v>
      </c>
      <c r="E2581" s="2" t="s">
        <v>37</v>
      </c>
      <c r="F2581" s="2">
        <v>84.0</v>
      </c>
      <c r="G2581" s="2" t="s">
        <v>38</v>
      </c>
      <c r="H2581" s="2" t="s">
        <v>42</v>
      </c>
      <c r="I2581" s="2" t="s">
        <v>25</v>
      </c>
      <c r="J2581" s="2" t="str">
        <f t="array" ref="J2581">XLOOKUP('Transaction Data'!$G2581,Product_Code,Biscuit_Brand)</f>
        <v>Ginger Snaps</v>
      </c>
      <c r="K2581" s="2">
        <f t="array" ref="K2581">XLOOKUP('Transaction Data'!$G2581,Product_Code,Cost)</f>
        <v>14</v>
      </c>
      <c r="L2581" s="2">
        <f t="array" ref="L2581">XLOOKUP('Transaction Data'!$G2581,Product_Code,Unit_Price)</f>
        <v>28</v>
      </c>
      <c r="M2581" s="3">
        <f>'Transaction Data'!$F2581*'Transaction Data'!$K2581</f>
        <v>1176</v>
      </c>
      <c r="N2581" s="3">
        <f>'Transaction Data'!$F2581*'Transaction Data'!$L2581</f>
        <v>2352</v>
      </c>
      <c r="O2581" s="3">
        <f>'Transaction Data'!$N2581-'Transaction Data'!$M2581</f>
        <v>1176</v>
      </c>
      <c r="P2581" s="2">
        <f>DATEDIF('Transaction Data'!$D2581,'Transaction Data'!$A2581,"y")</f>
        <v>35</v>
      </c>
      <c r="Q2581" s="2" t="str">
        <f>FLOOR('Transaction Data'!$P2581,15)&amp;"-"&amp;FLOOR('Transaction Data'!$P2581,15)+14</f>
        <v>30-44</v>
      </c>
      <c r="R2581" s="2" t="str">
        <f>IF('Transaction Data'!$L2581&lt;=10,"Less Expensive","Expensive")</f>
        <v>Expensive</v>
      </c>
      <c r="S2581" s="4">
        <f>WEEKDAY('Transaction Data'!$A2581)</f>
        <v>6</v>
      </c>
      <c r="T2581" s="2" t="str">
        <f>IF(WEEKDAY('Transaction Data'!$A2581,2)&lt;6,"Weekday","Weekend")</f>
        <v>Weekday</v>
      </c>
    </row>
    <row r="2582" ht="15.75" customHeight="1">
      <c r="A2582" s="1">
        <v>45393.0</v>
      </c>
      <c r="B2582" s="2" t="s">
        <v>2509</v>
      </c>
      <c r="C2582" s="2" t="s">
        <v>32</v>
      </c>
      <c r="D2582" s="1">
        <v>24242.0</v>
      </c>
      <c r="E2582" s="2" t="s">
        <v>63</v>
      </c>
      <c r="F2582" s="2">
        <v>147.0</v>
      </c>
      <c r="G2582" s="2" t="s">
        <v>61</v>
      </c>
      <c r="H2582" s="2" t="s">
        <v>45</v>
      </c>
      <c r="I2582" s="2" t="s">
        <v>25</v>
      </c>
      <c r="J2582" s="2" t="str">
        <f t="array" ref="J2582">XLOOKUP('Transaction Data'!$G2582,Product_Code,Biscuit_Brand)</f>
        <v>Choco Delight</v>
      </c>
      <c r="K2582" s="2">
        <f t="array" ref="K2582">XLOOKUP('Transaction Data'!$G2582,Product_Code,Cost)</f>
        <v>3</v>
      </c>
      <c r="L2582" s="2">
        <f t="array" ref="L2582">XLOOKUP('Transaction Data'!$G2582,Product_Code,Unit_Price)</f>
        <v>5</v>
      </c>
      <c r="M2582" s="3">
        <f>'Transaction Data'!$F2582*'Transaction Data'!$K2582</f>
        <v>441</v>
      </c>
      <c r="N2582" s="3">
        <f>'Transaction Data'!$F2582*'Transaction Data'!$L2582</f>
        <v>735</v>
      </c>
      <c r="O2582" s="3">
        <f>'Transaction Data'!$N2582-'Transaction Data'!$M2582</f>
        <v>294</v>
      </c>
      <c r="P2582" s="2">
        <f>DATEDIF('Transaction Data'!$D2582,'Transaction Data'!$A2582,"y")</f>
        <v>57</v>
      </c>
      <c r="Q2582" s="2" t="str">
        <f>FLOOR('Transaction Data'!$P2582,15)&amp;"-"&amp;FLOOR('Transaction Data'!$P2582,15)+14</f>
        <v>45-59</v>
      </c>
      <c r="R2582" s="2" t="str">
        <f>IF('Transaction Data'!$L2582&lt;=10,"Less Expensive","Expensive")</f>
        <v>Less Expensive</v>
      </c>
      <c r="S2582" s="4">
        <f>WEEKDAY('Transaction Data'!$A2582)</f>
        <v>5</v>
      </c>
      <c r="T2582" s="2" t="str">
        <f>IF(WEEKDAY('Transaction Data'!$A2582,2)&lt;6,"Weekday","Weekend")</f>
        <v>Weekday</v>
      </c>
    </row>
    <row r="2583" ht="15.75" customHeight="1">
      <c r="A2583" s="1">
        <v>45348.0</v>
      </c>
      <c r="B2583" s="2" t="s">
        <v>2510</v>
      </c>
      <c r="C2583" s="2" t="s">
        <v>21</v>
      </c>
      <c r="D2583" s="1">
        <v>35774.0</v>
      </c>
      <c r="E2583" s="2" t="s">
        <v>22</v>
      </c>
      <c r="F2583" s="2">
        <v>219.0</v>
      </c>
      <c r="G2583" s="2" t="s">
        <v>33</v>
      </c>
      <c r="H2583" s="2" t="s">
        <v>24</v>
      </c>
      <c r="I2583" s="2" t="s">
        <v>25</v>
      </c>
      <c r="J2583" s="2" t="str">
        <f t="array" ref="J2583">XLOOKUP('Transaction Data'!$G2583,Product_Code,Biscuit_Brand)</f>
        <v>Caramel Biscuits</v>
      </c>
      <c r="K2583" s="2">
        <f t="array" ref="K2583">XLOOKUP('Transaction Data'!$G2583,Product_Code,Cost)</f>
        <v>18</v>
      </c>
      <c r="L2583" s="2">
        <f t="array" ref="L2583">XLOOKUP('Transaction Data'!$G2583,Product_Code,Unit_Price)</f>
        <v>22</v>
      </c>
      <c r="M2583" s="3">
        <f>'Transaction Data'!$F2583*'Transaction Data'!$K2583</f>
        <v>3942</v>
      </c>
      <c r="N2583" s="3">
        <f>'Transaction Data'!$F2583*'Transaction Data'!$L2583</f>
        <v>4818</v>
      </c>
      <c r="O2583" s="3">
        <f>'Transaction Data'!$N2583-'Transaction Data'!$M2583</f>
        <v>876</v>
      </c>
      <c r="P2583" s="2">
        <f>DATEDIF('Transaction Data'!$D2583,'Transaction Data'!$A2583,"y")</f>
        <v>26</v>
      </c>
      <c r="Q2583" s="2" t="str">
        <f>FLOOR('Transaction Data'!$P2583,15)&amp;"-"&amp;FLOOR('Transaction Data'!$P2583,15)+14</f>
        <v>15-29</v>
      </c>
      <c r="R2583" s="2" t="str">
        <f>IF('Transaction Data'!$L2583&lt;=10,"Less Expensive","Expensive")</f>
        <v>Expensive</v>
      </c>
      <c r="S2583" s="4">
        <f>WEEKDAY('Transaction Data'!$A2583)</f>
        <v>2</v>
      </c>
      <c r="T2583" s="2" t="str">
        <f>IF(WEEKDAY('Transaction Data'!$A2583,2)&lt;6,"Weekday","Weekend")</f>
        <v>Weekday</v>
      </c>
    </row>
    <row r="2584" ht="15.75" customHeight="1">
      <c r="A2584" s="1">
        <v>45466.0</v>
      </c>
      <c r="B2584" s="2" t="s">
        <v>735</v>
      </c>
      <c r="C2584" s="2" t="s">
        <v>41</v>
      </c>
      <c r="D2584" s="1">
        <v>29342.0</v>
      </c>
      <c r="E2584" s="2" t="s">
        <v>63</v>
      </c>
      <c r="F2584" s="2">
        <v>312.0</v>
      </c>
      <c r="G2584" s="2" t="s">
        <v>28</v>
      </c>
      <c r="H2584" s="2" t="s">
        <v>29</v>
      </c>
      <c r="I2584" s="2" t="s">
        <v>25</v>
      </c>
      <c r="J2584" s="2" t="str">
        <f t="array" ref="J2584">XLOOKUP('Transaction Data'!$G2584,Product_Code,Biscuit_Brand)</f>
        <v>Shortbread</v>
      </c>
      <c r="K2584" s="2">
        <f t="array" ref="K2584">XLOOKUP('Transaction Data'!$G2584,Product_Code,Cost)</f>
        <v>10</v>
      </c>
      <c r="L2584" s="2">
        <f t="array" ref="L2584">XLOOKUP('Transaction Data'!$G2584,Product_Code,Unit_Price)</f>
        <v>45</v>
      </c>
      <c r="M2584" s="3">
        <f>'Transaction Data'!$F2584*'Transaction Data'!$K2584</f>
        <v>3120</v>
      </c>
      <c r="N2584" s="3">
        <f>'Transaction Data'!$F2584*'Transaction Data'!$L2584</f>
        <v>14040</v>
      </c>
      <c r="O2584" s="3">
        <f>'Transaction Data'!$N2584-'Transaction Data'!$M2584</f>
        <v>10920</v>
      </c>
      <c r="P2584" s="2">
        <f>DATEDIF('Transaction Data'!$D2584,'Transaction Data'!$A2584,"y")</f>
        <v>44</v>
      </c>
      <c r="Q2584" s="2" t="str">
        <f>FLOOR('Transaction Data'!$P2584,15)&amp;"-"&amp;FLOOR('Transaction Data'!$P2584,15)+14</f>
        <v>30-44</v>
      </c>
      <c r="R2584" s="2" t="str">
        <f>IF('Transaction Data'!$L2584&lt;=10,"Less Expensive","Expensive")</f>
        <v>Expensive</v>
      </c>
      <c r="S2584" s="4">
        <f>WEEKDAY('Transaction Data'!$A2584)</f>
        <v>1</v>
      </c>
      <c r="T2584" s="2" t="str">
        <f>IF(WEEKDAY('Transaction Data'!$A2584,2)&lt;6,"Weekday","Weekend")</f>
        <v>Weekend</v>
      </c>
    </row>
    <row r="2585" ht="15.75" customHeight="1">
      <c r="A2585" s="1">
        <v>45354.0</v>
      </c>
      <c r="B2585" s="2" t="s">
        <v>2511</v>
      </c>
      <c r="C2585" s="2" t="s">
        <v>32</v>
      </c>
      <c r="D2585" s="1">
        <v>24343.0</v>
      </c>
      <c r="E2585" s="2" t="s">
        <v>63</v>
      </c>
      <c r="F2585" s="2">
        <v>318.0</v>
      </c>
      <c r="G2585" s="2" t="s">
        <v>28</v>
      </c>
      <c r="H2585" s="2" t="s">
        <v>42</v>
      </c>
      <c r="I2585" s="2" t="s">
        <v>25</v>
      </c>
      <c r="J2585" s="2" t="str">
        <f t="array" ref="J2585">XLOOKUP('Transaction Data'!$G2585,Product_Code,Biscuit_Brand)</f>
        <v>Shortbread</v>
      </c>
      <c r="K2585" s="2">
        <f t="array" ref="K2585">XLOOKUP('Transaction Data'!$G2585,Product_Code,Cost)</f>
        <v>10</v>
      </c>
      <c r="L2585" s="2">
        <f t="array" ref="L2585">XLOOKUP('Transaction Data'!$G2585,Product_Code,Unit_Price)</f>
        <v>45</v>
      </c>
      <c r="M2585" s="3">
        <f>'Transaction Data'!$F2585*'Transaction Data'!$K2585</f>
        <v>3180</v>
      </c>
      <c r="N2585" s="3">
        <f>'Transaction Data'!$F2585*'Transaction Data'!$L2585</f>
        <v>14310</v>
      </c>
      <c r="O2585" s="3">
        <f>'Transaction Data'!$N2585-'Transaction Data'!$M2585</f>
        <v>11130</v>
      </c>
      <c r="P2585" s="2">
        <f>DATEDIF('Transaction Data'!$D2585,'Transaction Data'!$A2585,"y")</f>
        <v>57</v>
      </c>
      <c r="Q2585" s="2" t="str">
        <f>FLOOR('Transaction Data'!$P2585,15)&amp;"-"&amp;FLOOR('Transaction Data'!$P2585,15)+14</f>
        <v>45-59</v>
      </c>
      <c r="R2585" s="2" t="str">
        <f>IF('Transaction Data'!$L2585&lt;=10,"Less Expensive","Expensive")</f>
        <v>Expensive</v>
      </c>
      <c r="S2585" s="4">
        <f>WEEKDAY('Transaction Data'!$A2585)</f>
        <v>1</v>
      </c>
      <c r="T2585" s="2" t="str">
        <f>IF(WEEKDAY('Transaction Data'!$A2585,2)&lt;6,"Weekday","Weekend")</f>
        <v>Weekend</v>
      </c>
    </row>
    <row r="2586" ht="15.75" customHeight="1">
      <c r="A2586" s="1">
        <v>45299.0</v>
      </c>
      <c r="B2586" s="2" t="s">
        <v>2512</v>
      </c>
      <c r="C2586" s="2" t="s">
        <v>72</v>
      </c>
      <c r="D2586" s="1">
        <v>38128.0</v>
      </c>
      <c r="E2586" s="2" t="s">
        <v>37</v>
      </c>
      <c r="F2586" s="2">
        <v>368.0</v>
      </c>
      <c r="G2586" s="2" t="s">
        <v>61</v>
      </c>
      <c r="H2586" s="2" t="s">
        <v>45</v>
      </c>
      <c r="I2586" s="2" t="s">
        <v>25</v>
      </c>
      <c r="J2586" s="2" t="str">
        <f t="array" ref="J2586">XLOOKUP('Transaction Data'!$G2586,Product_Code,Biscuit_Brand)</f>
        <v>Choco Delight</v>
      </c>
      <c r="K2586" s="2">
        <f t="array" ref="K2586">XLOOKUP('Transaction Data'!$G2586,Product_Code,Cost)</f>
        <v>3</v>
      </c>
      <c r="L2586" s="2">
        <f t="array" ref="L2586">XLOOKUP('Transaction Data'!$G2586,Product_Code,Unit_Price)</f>
        <v>5</v>
      </c>
      <c r="M2586" s="3">
        <f>'Transaction Data'!$F2586*'Transaction Data'!$K2586</f>
        <v>1104</v>
      </c>
      <c r="N2586" s="3">
        <f>'Transaction Data'!$F2586*'Transaction Data'!$L2586</f>
        <v>1840</v>
      </c>
      <c r="O2586" s="3">
        <f>'Transaction Data'!$N2586-'Transaction Data'!$M2586</f>
        <v>736</v>
      </c>
      <c r="P2586" s="2">
        <f>DATEDIF('Transaction Data'!$D2586,'Transaction Data'!$A2586,"y")</f>
        <v>19</v>
      </c>
      <c r="Q2586" s="2" t="str">
        <f>FLOOR('Transaction Data'!$P2586,15)&amp;"-"&amp;FLOOR('Transaction Data'!$P2586,15)+14</f>
        <v>15-29</v>
      </c>
      <c r="R2586" s="2" t="str">
        <f>IF('Transaction Data'!$L2586&lt;=10,"Less Expensive","Expensive")</f>
        <v>Less Expensive</v>
      </c>
      <c r="S2586" s="4">
        <f>WEEKDAY('Transaction Data'!$A2586)</f>
        <v>2</v>
      </c>
      <c r="T2586" s="2" t="str">
        <f>IF(WEEKDAY('Transaction Data'!$A2586,2)&lt;6,"Weekday","Weekend")</f>
        <v>Weekday</v>
      </c>
    </row>
    <row r="2587" ht="15.75" customHeight="1">
      <c r="A2587" s="1">
        <v>45360.0</v>
      </c>
      <c r="B2587" s="2" t="s">
        <v>2513</v>
      </c>
      <c r="C2587" s="2" t="s">
        <v>32</v>
      </c>
      <c r="D2587" s="1">
        <v>24351.0</v>
      </c>
      <c r="E2587" s="2" t="s">
        <v>37</v>
      </c>
      <c r="F2587" s="2">
        <v>14.0</v>
      </c>
      <c r="G2587" s="2" t="s">
        <v>33</v>
      </c>
      <c r="H2587" s="2" t="s">
        <v>24</v>
      </c>
      <c r="I2587" s="2" t="s">
        <v>25</v>
      </c>
      <c r="J2587" s="2" t="str">
        <f t="array" ref="J2587">XLOOKUP('Transaction Data'!$G2587,Product_Code,Biscuit_Brand)</f>
        <v>Caramel Biscuits</v>
      </c>
      <c r="K2587" s="2">
        <f t="array" ref="K2587">XLOOKUP('Transaction Data'!$G2587,Product_Code,Cost)</f>
        <v>18</v>
      </c>
      <c r="L2587" s="2">
        <f t="array" ref="L2587">XLOOKUP('Transaction Data'!$G2587,Product_Code,Unit_Price)</f>
        <v>22</v>
      </c>
      <c r="M2587" s="3">
        <f>'Transaction Data'!$F2587*'Transaction Data'!$K2587</f>
        <v>252</v>
      </c>
      <c r="N2587" s="3">
        <f>'Transaction Data'!$F2587*'Transaction Data'!$L2587</f>
        <v>308</v>
      </c>
      <c r="O2587" s="3">
        <f>'Transaction Data'!$N2587-'Transaction Data'!$M2587</f>
        <v>56</v>
      </c>
      <c r="P2587" s="2">
        <f>DATEDIF('Transaction Data'!$D2587,'Transaction Data'!$A2587,"y")</f>
        <v>57</v>
      </c>
      <c r="Q2587" s="2" t="str">
        <f>FLOOR('Transaction Data'!$P2587,15)&amp;"-"&amp;FLOOR('Transaction Data'!$P2587,15)+14</f>
        <v>45-59</v>
      </c>
      <c r="R2587" s="2" t="str">
        <f>IF('Transaction Data'!$L2587&lt;=10,"Less Expensive","Expensive")</f>
        <v>Expensive</v>
      </c>
      <c r="S2587" s="4">
        <f>WEEKDAY('Transaction Data'!$A2587)</f>
        <v>7</v>
      </c>
      <c r="T2587" s="2" t="str">
        <f>IF(WEEKDAY('Transaction Data'!$A2587,2)&lt;6,"Weekday","Weekend")</f>
        <v>Weekend</v>
      </c>
    </row>
    <row r="2588" ht="15.75" customHeight="1">
      <c r="A2588" s="1">
        <v>45420.0</v>
      </c>
      <c r="B2588" s="2" t="s">
        <v>2514</v>
      </c>
      <c r="C2588" s="2" t="s">
        <v>21</v>
      </c>
      <c r="D2588" s="1">
        <v>23303.0</v>
      </c>
      <c r="E2588" s="2" t="s">
        <v>27</v>
      </c>
      <c r="F2588" s="2">
        <v>179.0</v>
      </c>
      <c r="G2588" s="2" t="s">
        <v>48</v>
      </c>
      <c r="H2588" s="2" t="s">
        <v>29</v>
      </c>
      <c r="I2588" s="2" t="s">
        <v>25</v>
      </c>
      <c r="J2588" s="2" t="str">
        <f t="array" ref="J2588">XLOOKUP('Transaction Data'!$G2588,Product_Code,Biscuit_Brand)</f>
        <v>Lemon Crisps</v>
      </c>
      <c r="K2588" s="2">
        <f t="array" ref="K2588">XLOOKUP('Transaction Data'!$G2588,Product_Code,Cost)</f>
        <v>7</v>
      </c>
      <c r="L2588" s="2">
        <f t="array" ref="L2588">XLOOKUP('Transaction Data'!$G2588,Product_Code,Unit_Price)</f>
        <v>9</v>
      </c>
      <c r="M2588" s="3">
        <f>'Transaction Data'!$F2588*'Transaction Data'!$K2588</f>
        <v>1253</v>
      </c>
      <c r="N2588" s="3">
        <f>'Transaction Data'!$F2588*'Transaction Data'!$L2588</f>
        <v>1611</v>
      </c>
      <c r="O2588" s="3">
        <f>'Transaction Data'!$N2588-'Transaction Data'!$M2588</f>
        <v>358</v>
      </c>
      <c r="P2588" s="2">
        <f>DATEDIF('Transaction Data'!$D2588,'Transaction Data'!$A2588,"y")</f>
        <v>60</v>
      </c>
      <c r="Q2588" s="2" t="str">
        <f>FLOOR('Transaction Data'!$P2588,15)&amp;"-"&amp;FLOOR('Transaction Data'!$P2588,15)+14</f>
        <v>60-74</v>
      </c>
      <c r="R2588" s="2" t="str">
        <f>IF('Transaction Data'!$L2588&lt;=10,"Less Expensive","Expensive")</f>
        <v>Less Expensive</v>
      </c>
      <c r="S2588" s="4">
        <f>WEEKDAY('Transaction Data'!$A2588)</f>
        <v>4</v>
      </c>
      <c r="T2588" s="2" t="str">
        <f>IF(WEEKDAY('Transaction Data'!$A2588,2)&lt;6,"Weekday","Weekend")</f>
        <v>Weekday</v>
      </c>
    </row>
    <row r="2589" ht="15.75" customHeight="1">
      <c r="A2589" s="1">
        <v>45424.0</v>
      </c>
      <c r="B2589" s="2" t="s">
        <v>2515</v>
      </c>
      <c r="C2589" s="2" t="s">
        <v>65</v>
      </c>
      <c r="D2589" s="1">
        <v>29655.0</v>
      </c>
      <c r="E2589" s="2" t="s">
        <v>27</v>
      </c>
      <c r="F2589" s="2">
        <v>191.0</v>
      </c>
      <c r="G2589" s="2" t="s">
        <v>28</v>
      </c>
      <c r="H2589" s="2" t="s">
        <v>29</v>
      </c>
      <c r="I2589" s="2" t="s">
        <v>25</v>
      </c>
      <c r="J2589" s="2" t="str">
        <f t="array" ref="J2589">XLOOKUP('Transaction Data'!$G2589,Product_Code,Biscuit_Brand)</f>
        <v>Shortbread</v>
      </c>
      <c r="K2589" s="2">
        <f t="array" ref="K2589">XLOOKUP('Transaction Data'!$G2589,Product_Code,Cost)</f>
        <v>10</v>
      </c>
      <c r="L2589" s="2">
        <f t="array" ref="L2589">XLOOKUP('Transaction Data'!$G2589,Product_Code,Unit_Price)</f>
        <v>45</v>
      </c>
      <c r="M2589" s="3">
        <f>'Transaction Data'!$F2589*'Transaction Data'!$K2589</f>
        <v>1910</v>
      </c>
      <c r="N2589" s="3">
        <f>'Transaction Data'!$F2589*'Transaction Data'!$L2589</f>
        <v>8595</v>
      </c>
      <c r="O2589" s="3">
        <f>'Transaction Data'!$N2589-'Transaction Data'!$M2589</f>
        <v>6685</v>
      </c>
      <c r="P2589" s="2">
        <f>DATEDIF('Transaction Data'!$D2589,'Transaction Data'!$A2589,"y")</f>
        <v>43</v>
      </c>
      <c r="Q2589" s="2" t="str">
        <f>FLOOR('Transaction Data'!$P2589,15)&amp;"-"&amp;FLOOR('Transaction Data'!$P2589,15)+14</f>
        <v>30-44</v>
      </c>
      <c r="R2589" s="2" t="str">
        <f>IF('Transaction Data'!$L2589&lt;=10,"Less Expensive","Expensive")</f>
        <v>Expensive</v>
      </c>
      <c r="S2589" s="4">
        <f>WEEKDAY('Transaction Data'!$A2589)</f>
        <v>1</v>
      </c>
      <c r="T2589" s="2" t="str">
        <f>IF(WEEKDAY('Transaction Data'!$A2589,2)&lt;6,"Weekday","Weekend")</f>
        <v>Weekend</v>
      </c>
    </row>
    <row r="2590" ht="15.75" customHeight="1">
      <c r="A2590" s="1">
        <v>45492.0</v>
      </c>
      <c r="B2590" s="2" t="s">
        <v>2516</v>
      </c>
      <c r="C2590" s="2" t="s">
        <v>69</v>
      </c>
      <c r="D2590" s="1">
        <v>23205.0</v>
      </c>
      <c r="E2590" s="2" t="s">
        <v>37</v>
      </c>
      <c r="F2590" s="2">
        <v>458.0</v>
      </c>
      <c r="G2590" s="2" t="s">
        <v>48</v>
      </c>
      <c r="H2590" s="2" t="s">
        <v>34</v>
      </c>
      <c r="I2590" s="2" t="s">
        <v>25</v>
      </c>
      <c r="J2590" s="2" t="str">
        <f t="array" ref="J2590">XLOOKUP('Transaction Data'!$G2590,Product_Code,Biscuit_Brand)</f>
        <v>Lemon Crisps</v>
      </c>
      <c r="K2590" s="2">
        <f t="array" ref="K2590">XLOOKUP('Transaction Data'!$G2590,Product_Code,Cost)</f>
        <v>7</v>
      </c>
      <c r="L2590" s="2">
        <f t="array" ref="L2590">XLOOKUP('Transaction Data'!$G2590,Product_Code,Unit_Price)</f>
        <v>9</v>
      </c>
      <c r="M2590" s="3">
        <f>'Transaction Data'!$F2590*'Transaction Data'!$K2590</f>
        <v>3206</v>
      </c>
      <c r="N2590" s="3">
        <f>'Transaction Data'!$F2590*'Transaction Data'!$L2590</f>
        <v>4122</v>
      </c>
      <c r="O2590" s="3">
        <f>'Transaction Data'!$N2590-'Transaction Data'!$M2590</f>
        <v>916</v>
      </c>
      <c r="P2590" s="2">
        <f>DATEDIF('Transaction Data'!$D2590,'Transaction Data'!$A2590,"y")</f>
        <v>61</v>
      </c>
      <c r="Q2590" s="2" t="str">
        <f>FLOOR('Transaction Data'!$P2590,15)&amp;"-"&amp;FLOOR('Transaction Data'!$P2590,15)+14</f>
        <v>60-74</v>
      </c>
      <c r="R2590" s="2" t="str">
        <f>IF('Transaction Data'!$L2590&lt;=10,"Less Expensive","Expensive")</f>
        <v>Less Expensive</v>
      </c>
      <c r="S2590" s="4">
        <f>WEEKDAY('Transaction Data'!$A2590)</f>
        <v>6</v>
      </c>
      <c r="T2590" s="2" t="str">
        <f>IF(WEEKDAY('Transaction Data'!$A2590,2)&lt;6,"Weekday","Weekend")</f>
        <v>Weekday</v>
      </c>
    </row>
    <row r="2591" ht="15.75" customHeight="1">
      <c r="A2591" s="1">
        <v>45354.0</v>
      </c>
      <c r="B2591" s="2" t="s">
        <v>2517</v>
      </c>
      <c r="C2591" s="2" t="s">
        <v>72</v>
      </c>
      <c r="D2591" s="1">
        <v>34862.0</v>
      </c>
      <c r="E2591" s="2" t="s">
        <v>63</v>
      </c>
      <c r="F2591" s="2">
        <v>402.0</v>
      </c>
      <c r="G2591" s="2" t="s">
        <v>23</v>
      </c>
      <c r="H2591" s="2" t="s">
        <v>24</v>
      </c>
      <c r="I2591" s="2" t="s">
        <v>25</v>
      </c>
      <c r="J2591" s="2" t="str">
        <f t="array" ref="J2591">XLOOKUP('Transaction Data'!$G2591,Product_Code,Biscuit_Brand)</f>
        <v>Cinnamon Swirls</v>
      </c>
      <c r="K2591" s="2">
        <f t="array" ref="K2591">XLOOKUP('Transaction Data'!$G2591,Product_Code,Cost)</f>
        <v>10</v>
      </c>
      <c r="L2591" s="2">
        <f t="array" ref="L2591">XLOOKUP('Transaction Data'!$G2591,Product_Code,Unit_Price)</f>
        <v>14</v>
      </c>
      <c r="M2591" s="3">
        <f>'Transaction Data'!$F2591*'Transaction Data'!$K2591</f>
        <v>4020</v>
      </c>
      <c r="N2591" s="3">
        <f>'Transaction Data'!$F2591*'Transaction Data'!$L2591</f>
        <v>5628</v>
      </c>
      <c r="O2591" s="3">
        <f>'Transaction Data'!$N2591-'Transaction Data'!$M2591</f>
        <v>1608</v>
      </c>
      <c r="P2591" s="2">
        <f>DATEDIF('Transaction Data'!$D2591,'Transaction Data'!$A2591,"y")</f>
        <v>28</v>
      </c>
      <c r="Q2591" s="2" t="str">
        <f>FLOOR('Transaction Data'!$P2591,15)&amp;"-"&amp;FLOOR('Transaction Data'!$P2591,15)+14</f>
        <v>15-29</v>
      </c>
      <c r="R2591" s="2" t="str">
        <f>IF('Transaction Data'!$L2591&lt;=10,"Less Expensive","Expensive")</f>
        <v>Expensive</v>
      </c>
      <c r="S2591" s="4">
        <f>WEEKDAY('Transaction Data'!$A2591)</f>
        <v>1</v>
      </c>
      <c r="T2591" s="2" t="str">
        <f>IF(WEEKDAY('Transaction Data'!$A2591,2)&lt;6,"Weekday","Weekend")</f>
        <v>Weekend</v>
      </c>
    </row>
    <row r="2592" ht="15.75" customHeight="1">
      <c r="A2592" s="1">
        <v>45313.0</v>
      </c>
      <c r="B2592" s="2" t="s">
        <v>2518</v>
      </c>
      <c r="C2592" s="2" t="s">
        <v>41</v>
      </c>
      <c r="D2592" s="1">
        <v>31566.0</v>
      </c>
      <c r="E2592" s="2" t="s">
        <v>37</v>
      </c>
      <c r="F2592" s="2">
        <v>486.0</v>
      </c>
      <c r="G2592" s="2" t="s">
        <v>61</v>
      </c>
      <c r="H2592" s="2" t="s">
        <v>42</v>
      </c>
      <c r="I2592" s="2" t="s">
        <v>25</v>
      </c>
      <c r="J2592" s="2" t="str">
        <f t="array" ref="J2592">XLOOKUP('Transaction Data'!$G2592,Product_Code,Biscuit_Brand)</f>
        <v>Choco Delight</v>
      </c>
      <c r="K2592" s="2">
        <f t="array" ref="K2592">XLOOKUP('Transaction Data'!$G2592,Product_Code,Cost)</f>
        <v>3</v>
      </c>
      <c r="L2592" s="2">
        <f t="array" ref="L2592">XLOOKUP('Transaction Data'!$G2592,Product_Code,Unit_Price)</f>
        <v>5</v>
      </c>
      <c r="M2592" s="3">
        <f>'Transaction Data'!$F2592*'Transaction Data'!$K2592</f>
        <v>1458</v>
      </c>
      <c r="N2592" s="3">
        <f>'Transaction Data'!$F2592*'Transaction Data'!$L2592</f>
        <v>2430</v>
      </c>
      <c r="O2592" s="3">
        <f>'Transaction Data'!$N2592-'Transaction Data'!$M2592</f>
        <v>972</v>
      </c>
      <c r="P2592" s="2">
        <f>DATEDIF('Transaction Data'!$D2592,'Transaction Data'!$A2592,"y")</f>
        <v>37</v>
      </c>
      <c r="Q2592" s="2" t="str">
        <f>FLOOR('Transaction Data'!$P2592,15)&amp;"-"&amp;FLOOR('Transaction Data'!$P2592,15)+14</f>
        <v>30-44</v>
      </c>
      <c r="R2592" s="2" t="str">
        <f>IF('Transaction Data'!$L2592&lt;=10,"Less Expensive","Expensive")</f>
        <v>Less Expensive</v>
      </c>
      <c r="S2592" s="4">
        <f>WEEKDAY('Transaction Data'!$A2592)</f>
        <v>2</v>
      </c>
      <c r="T2592" s="2" t="str">
        <f>IF(WEEKDAY('Transaction Data'!$A2592,2)&lt;6,"Weekday","Weekend")</f>
        <v>Weekday</v>
      </c>
    </row>
    <row r="2593" ht="15.75" customHeight="1">
      <c r="A2593" s="1">
        <v>45342.0</v>
      </c>
      <c r="B2593" s="2" t="s">
        <v>2519</v>
      </c>
      <c r="C2593" s="2" t="s">
        <v>78</v>
      </c>
      <c r="D2593" s="1">
        <v>24610.0</v>
      </c>
      <c r="E2593" s="2" t="s">
        <v>27</v>
      </c>
      <c r="F2593" s="2">
        <v>185.0</v>
      </c>
      <c r="G2593" s="2" t="s">
        <v>48</v>
      </c>
      <c r="H2593" s="2" t="s">
        <v>45</v>
      </c>
      <c r="I2593" s="2" t="s">
        <v>25</v>
      </c>
      <c r="J2593" s="2" t="str">
        <f t="array" ref="J2593">XLOOKUP('Transaction Data'!$G2593,Product_Code,Biscuit_Brand)</f>
        <v>Lemon Crisps</v>
      </c>
      <c r="K2593" s="2">
        <f t="array" ref="K2593">XLOOKUP('Transaction Data'!$G2593,Product_Code,Cost)</f>
        <v>7</v>
      </c>
      <c r="L2593" s="2">
        <f t="array" ref="L2593">XLOOKUP('Transaction Data'!$G2593,Product_Code,Unit_Price)</f>
        <v>9</v>
      </c>
      <c r="M2593" s="3">
        <f>'Transaction Data'!$F2593*'Transaction Data'!$K2593</f>
        <v>1295</v>
      </c>
      <c r="N2593" s="3">
        <f>'Transaction Data'!$F2593*'Transaction Data'!$L2593</f>
        <v>1665</v>
      </c>
      <c r="O2593" s="3">
        <f>'Transaction Data'!$N2593-'Transaction Data'!$M2593</f>
        <v>370</v>
      </c>
      <c r="P2593" s="2">
        <f>DATEDIF('Transaction Data'!$D2593,'Transaction Data'!$A2593,"y")</f>
        <v>56</v>
      </c>
      <c r="Q2593" s="2" t="str">
        <f>FLOOR('Transaction Data'!$P2593,15)&amp;"-"&amp;FLOOR('Transaction Data'!$P2593,15)+14</f>
        <v>45-59</v>
      </c>
      <c r="R2593" s="2" t="str">
        <f>IF('Transaction Data'!$L2593&lt;=10,"Less Expensive","Expensive")</f>
        <v>Less Expensive</v>
      </c>
      <c r="S2593" s="4">
        <f>WEEKDAY('Transaction Data'!$A2593)</f>
        <v>3</v>
      </c>
      <c r="T2593" s="2" t="str">
        <f>IF(WEEKDAY('Transaction Data'!$A2593,2)&lt;6,"Weekday","Weekend")</f>
        <v>Weekday</v>
      </c>
    </row>
    <row r="2594" ht="15.75" customHeight="1">
      <c r="A2594" s="1">
        <v>45480.0</v>
      </c>
      <c r="B2594" s="2" t="s">
        <v>2520</v>
      </c>
      <c r="C2594" s="2" t="s">
        <v>21</v>
      </c>
      <c r="D2594" s="1">
        <v>34171.0</v>
      </c>
      <c r="E2594" s="2" t="s">
        <v>27</v>
      </c>
      <c r="F2594" s="2">
        <v>64.0</v>
      </c>
      <c r="G2594" s="2" t="s">
        <v>57</v>
      </c>
      <c r="H2594" s="2" t="s">
        <v>24</v>
      </c>
      <c r="I2594" s="2" t="s">
        <v>25</v>
      </c>
      <c r="J2594" s="2" t="str">
        <f t="array" ref="J2594">XLOOKUP('Transaction Data'!$G2594,Product_Code,Biscuit_Brand)</f>
        <v>Oatmeal Cookies</v>
      </c>
      <c r="K2594" s="2">
        <f t="array" ref="K2594">XLOOKUP('Transaction Data'!$G2594,Product_Code,Cost)</f>
        <v>19</v>
      </c>
      <c r="L2594" s="2">
        <f t="array" ref="L2594">XLOOKUP('Transaction Data'!$G2594,Product_Code,Unit_Price)</f>
        <v>23</v>
      </c>
      <c r="M2594" s="3">
        <f>'Transaction Data'!$F2594*'Transaction Data'!$K2594</f>
        <v>1216</v>
      </c>
      <c r="N2594" s="3">
        <f>'Transaction Data'!$F2594*'Transaction Data'!$L2594</f>
        <v>1472</v>
      </c>
      <c r="O2594" s="3">
        <f>'Transaction Data'!$N2594-'Transaction Data'!$M2594</f>
        <v>256</v>
      </c>
      <c r="P2594" s="2">
        <f>DATEDIF('Transaction Data'!$D2594,'Transaction Data'!$A2594,"y")</f>
        <v>30</v>
      </c>
      <c r="Q2594" s="2" t="str">
        <f>FLOOR('Transaction Data'!$P2594,15)&amp;"-"&amp;FLOOR('Transaction Data'!$P2594,15)+14</f>
        <v>30-44</v>
      </c>
      <c r="R2594" s="2" t="str">
        <f>IF('Transaction Data'!$L2594&lt;=10,"Less Expensive","Expensive")</f>
        <v>Expensive</v>
      </c>
      <c r="S2594" s="4">
        <f>WEEKDAY('Transaction Data'!$A2594)</f>
        <v>1</v>
      </c>
      <c r="T2594" s="2" t="str">
        <f>IF(WEEKDAY('Transaction Data'!$A2594,2)&lt;6,"Weekday","Weekend")</f>
        <v>Weekend</v>
      </c>
    </row>
    <row r="2595" ht="15.75" customHeight="1">
      <c r="A2595" s="1">
        <v>45325.0</v>
      </c>
      <c r="B2595" s="2" t="s">
        <v>2521</v>
      </c>
      <c r="C2595" s="2" t="s">
        <v>65</v>
      </c>
      <c r="D2595" s="1">
        <v>32350.0</v>
      </c>
      <c r="E2595" s="2" t="s">
        <v>37</v>
      </c>
      <c r="F2595" s="2">
        <v>111.0</v>
      </c>
      <c r="G2595" s="2" t="s">
        <v>55</v>
      </c>
      <c r="H2595" s="2" t="s">
        <v>29</v>
      </c>
      <c r="I2595" s="2" t="s">
        <v>25</v>
      </c>
      <c r="J2595" s="2" t="str">
        <f t="array" ref="J2595">XLOOKUP('Transaction Data'!$G2595,Product_Code,Biscuit_Brand)</f>
        <v>Vanilla Wafers</v>
      </c>
      <c r="K2595" s="2">
        <f t="array" ref="K2595">XLOOKUP('Transaction Data'!$G2595,Product_Code,Cost)</f>
        <v>18</v>
      </c>
      <c r="L2595" s="2">
        <f t="array" ref="L2595">XLOOKUP('Transaction Data'!$G2595,Product_Code,Unit_Price)</f>
        <v>36</v>
      </c>
      <c r="M2595" s="3">
        <f>'Transaction Data'!$F2595*'Transaction Data'!$K2595</f>
        <v>1998</v>
      </c>
      <c r="N2595" s="3">
        <f>'Transaction Data'!$F2595*'Transaction Data'!$L2595</f>
        <v>3996</v>
      </c>
      <c r="O2595" s="3">
        <f>'Transaction Data'!$N2595-'Transaction Data'!$M2595</f>
        <v>1998</v>
      </c>
      <c r="P2595" s="2">
        <f>DATEDIF('Transaction Data'!$D2595,'Transaction Data'!$A2595,"y")</f>
        <v>35</v>
      </c>
      <c r="Q2595" s="2" t="str">
        <f>FLOOR('Transaction Data'!$P2595,15)&amp;"-"&amp;FLOOR('Transaction Data'!$P2595,15)+14</f>
        <v>30-44</v>
      </c>
      <c r="R2595" s="2" t="str">
        <f>IF('Transaction Data'!$L2595&lt;=10,"Less Expensive","Expensive")</f>
        <v>Expensive</v>
      </c>
      <c r="S2595" s="4">
        <f>WEEKDAY('Transaction Data'!$A2595)</f>
        <v>7</v>
      </c>
      <c r="T2595" s="2" t="str">
        <f>IF(WEEKDAY('Transaction Data'!$A2595,2)&lt;6,"Weekday","Weekend")</f>
        <v>Weekend</v>
      </c>
    </row>
    <row r="2596" ht="15.75" customHeight="1">
      <c r="A2596" s="1">
        <v>45387.0</v>
      </c>
      <c r="B2596" s="2" t="s">
        <v>2522</v>
      </c>
      <c r="C2596" s="2" t="s">
        <v>72</v>
      </c>
      <c r="D2596" s="1">
        <v>17435.0</v>
      </c>
      <c r="E2596" s="2" t="s">
        <v>63</v>
      </c>
      <c r="F2596" s="2">
        <v>72.0</v>
      </c>
      <c r="G2596" s="2" t="s">
        <v>48</v>
      </c>
      <c r="H2596" s="2" t="s">
        <v>42</v>
      </c>
      <c r="I2596" s="2" t="s">
        <v>25</v>
      </c>
      <c r="J2596" s="2" t="str">
        <f t="array" ref="J2596">XLOOKUP('Transaction Data'!$G2596,Product_Code,Biscuit_Brand)</f>
        <v>Lemon Crisps</v>
      </c>
      <c r="K2596" s="2">
        <f t="array" ref="K2596">XLOOKUP('Transaction Data'!$G2596,Product_Code,Cost)</f>
        <v>7</v>
      </c>
      <c r="L2596" s="2">
        <f t="array" ref="L2596">XLOOKUP('Transaction Data'!$G2596,Product_Code,Unit_Price)</f>
        <v>9</v>
      </c>
      <c r="M2596" s="3">
        <f>'Transaction Data'!$F2596*'Transaction Data'!$K2596</f>
        <v>504</v>
      </c>
      <c r="N2596" s="3">
        <f>'Transaction Data'!$F2596*'Transaction Data'!$L2596</f>
        <v>648</v>
      </c>
      <c r="O2596" s="3">
        <f>'Transaction Data'!$N2596-'Transaction Data'!$M2596</f>
        <v>144</v>
      </c>
      <c r="P2596" s="2">
        <f>DATEDIF('Transaction Data'!$D2596,'Transaction Data'!$A2596,"y")</f>
        <v>76</v>
      </c>
      <c r="Q2596" s="2" t="str">
        <f>FLOOR('Transaction Data'!$P2596,15)&amp;"-"&amp;FLOOR('Transaction Data'!$P2596,15)+14</f>
        <v>75-89</v>
      </c>
      <c r="R2596" s="2" t="str">
        <f>IF('Transaction Data'!$L2596&lt;=10,"Less Expensive","Expensive")</f>
        <v>Less Expensive</v>
      </c>
      <c r="S2596" s="4">
        <f>WEEKDAY('Transaction Data'!$A2596)</f>
        <v>6</v>
      </c>
      <c r="T2596" s="2" t="str">
        <f>IF(WEEKDAY('Transaction Data'!$A2596,2)&lt;6,"Weekday","Weekend")</f>
        <v>Weekday</v>
      </c>
    </row>
    <row r="2597" ht="15.75" customHeight="1">
      <c r="A2597" s="1">
        <v>45456.0</v>
      </c>
      <c r="B2597" s="2" t="s">
        <v>2523</v>
      </c>
      <c r="C2597" s="2" t="s">
        <v>54</v>
      </c>
      <c r="D2597" s="1">
        <v>33260.0</v>
      </c>
      <c r="E2597" s="2" t="s">
        <v>22</v>
      </c>
      <c r="F2597" s="2">
        <v>473.0</v>
      </c>
      <c r="G2597" s="2" t="s">
        <v>38</v>
      </c>
      <c r="H2597" s="2" t="s">
        <v>45</v>
      </c>
      <c r="I2597" s="2" t="s">
        <v>25</v>
      </c>
      <c r="J2597" s="2" t="str">
        <f t="array" ref="J2597">XLOOKUP('Transaction Data'!$G2597,Product_Code,Biscuit_Brand)</f>
        <v>Ginger Snaps</v>
      </c>
      <c r="K2597" s="2">
        <f t="array" ref="K2597">XLOOKUP('Transaction Data'!$G2597,Product_Code,Cost)</f>
        <v>14</v>
      </c>
      <c r="L2597" s="2">
        <f t="array" ref="L2597">XLOOKUP('Transaction Data'!$G2597,Product_Code,Unit_Price)</f>
        <v>28</v>
      </c>
      <c r="M2597" s="3">
        <f>'Transaction Data'!$F2597*'Transaction Data'!$K2597</f>
        <v>6622</v>
      </c>
      <c r="N2597" s="3">
        <f>'Transaction Data'!$F2597*'Transaction Data'!$L2597</f>
        <v>13244</v>
      </c>
      <c r="O2597" s="3">
        <f>'Transaction Data'!$N2597-'Transaction Data'!$M2597</f>
        <v>6622</v>
      </c>
      <c r="P2597" s="2">
        <f>DATEDIF('Transaction Data'!$D2597,'Transaction Data'!$A2597,"y")</f>
        <v>33</v>
      </c>
      <c r="Q2597" s="2" t="str">
        <f>FLOOR('Transaction Data'!$P2597,15)&amp;"-"&amp;FLOOR('Transaction Data'!$P2597,15)+14</f>
        <v>30-44</v>
      </c>
      <c r="R2597" s="2" t="str">
        <f>IF('Transaction Data'!$L2597&lt;=10,"Less Expensive","Expensive")</f>
        <v>Expensive</v>
      </c>
      <c r="S2597" s="4">
        <f>WEEKDAY('Transaction Data'!$A2597)</f>
        <v>5</v>
      </c>
      <c r="T2597" s="2" t="str">
        <f>IF(WEEKDAY('Transaction Data'!$A2597,2)&lt;6,"Weekday","Weekend")</f>
        <v>Weekday</v>
      </c>
    </row>
    <row r="2598" ht="15.75" customHeight="1">
      <c r="A2598" s="1">
        <v>45476.0</v>
      </c>
      <c r="B2598" s="2" t="s">
        <v>2524</v>
      </c>
      <c r="C2598" s="2" t="s">
        <v>69</v>
      </c>
      <c r="D2598" s="1">
        <v>19411.0</v>
      </c>
      <c r="E2598" s="2" t="s">
        <v>37</v>
      </c>
      <c r="F2598" s="2">
        <v>466.0</v>
      </c>
      <c r="G2598" s="2" t="s">
        <v>57</v>
      </c>
      <c r="H2598" s="2" t="s">
        <v>24</v>
      </c>
      <c r="I2598" s="2" t="s">
        <v>25</v>
      </c>
      <c r="J2598" s="2" t="str">
        <f t="array" ref="J2598">XLOOKUP('Transaction Data'!$G2598,Product_Code,Biscuit_Brand)</f>
        <v>Oatmeal Cookies</v>
      </c>
      <c r="K2598" s="2">
        <f t="array" ref="K2598">XLOOKUP('Transaction Data'!$G2598,Product_Code,Cost)</f>
        <v>19</v>
      </c>
      <c r="L2598" s="2">
        <f t="array" ref="L2598">XLOOKUP('Transaction Data'!$G2598,Product_Code,Unit_Price)</f>
        <v>23</v>
      </c>
      <c r="M2598" s="3">
        <f>'Transaction Data'!$F2598*'Transaction Data'!$K2598</f>
        <v>8854</v>
      </c>
      <c r="N2598" s="3">
        <f>'Transaction Data'!$F2598*'Transaction Data'!$L2598</f>
        <v>10718</v>
      </c>
      <c r="O2598" s="3">
        <f>'Transaction Data'!$N2598-'Transaction Data'!$M2598</f>
        <v>1864</v>
      </c>
      <c r="P2598" s="2">
        <f>DATEDIF('Transaction Data'!$D2598,'Transaction Data'!$A2598,"y")</f>
        <v>71</v>
      </c>
      <c r="Q2598" s="2" t="str">
        <f>FLOOR('Transaction Data'!$P2598,15)&amp;"-"&amp;FLOOR('Transaction Data'!$P2598,15)+14</f>
        <v>60-74</v>
      </c>
      <c r="R2598" s="2" t="str">
        <f>IF('Transaction Data'!$L2598&lt;=10,"Less Expensive","Expensive")</f>
        <v>Expensive</v>
      </c>
      <c r="S2598" s="4">
        <f>WEEKDAY('Transaction Data'!$A2598)</f>
        <v>4</v>
      </c>
      <c r="T2598" s="2" t="str">
        <f>IF(WEEKDAY('Transaction Data'!$A2598,2)&lt;6,"Weekday","Weekend")</f>
        <v>Weekday</v>
      </c>
    </row>
    <row r="2599" ht="15.75" customHeight="1">
      <c r="A2599" s="1">
        <v>45420.0</v>
      </c>
      <c r="B2599" s="2" t="s">
        <v>2525</v>
      </c>
      <c r="C2599" s="2" t="s">
        <v>51</v>
      </c>
      <c r="D2599" s="1">
        <v>23104.0</v>
      </c>
      <c r="E2599" s="2" t="s">
        <v>22</v>
      </c>
      <c r="F2599" s="2">
        <v>289.0</v>
      </c>
      <c r="G2599" s="2" t="s">
        <v>38</v>
      </c>
      <c r="H2599" s="2" t="s">
        <v>29</v>
      </c>
      <c r="I2599" s="2" t="s">
        <v>25</v>
      </c>
      <c r="J2599" s="2" t="str">
        <f t="array" ref="J2599">XLOOKUP('Transaction Data'!$G2599,Product_Code,Biscuit_Brand)</f>
        <v>Ginger Snaps</v>
      </c>
      <c r="K2599" s="2">
        <f t="array" ref="K2599">XLOOKUP('Transaction Data'!$G2599,Product_Code,Cost)</f>
        <v>14</v>
      </c>
      <c r="L2599" s="2">
        <f t="array" ref="L2599">XLOOKUP('Transaction Data'!$G2599,Product_Code,Unit_Price)</f>
        <v>28</v>
      </c>
      <c r="M2599" s="3">
        <f>'Transaction Data'!$F2599*'Transaction Data'!$K2599</f>
        <v>4046</v>
      </c>
      <c r="N2599" s="3">
        <f>'Transaction Data'!$F2599*'Transaction Data'!$L2599</f>
        <v>8092</v>
      </c>
      <c r="O2599" s="3">
        <f>'Transaction Data'!$N2599-'Transaction Data'!$M2599</f>
        <v>4046</v>
      </c>
      <c r="P2599" s="2">
        <f>DATEDIF('Transaction Data'!$D2599,'Transaction Data'!$A2599,"y")</f>
        <v>61</v>
      </c>
      <c r="Q2599" s="2" t="str">
        <f>FLOOR('Transaction Data'!$P2599,15)&amp;"-"&amp;FLOOR('Transaction Data'!$P2599,15)+14</f>
        <v>60-74</v>
      </c>
      <c r="R2599" s="2" t="str">
        <f>IF('Transaction Data'!$L2599&lt;=10,"Less Expensive","Expensive")</f>
        <v>Expensive</v>
      </c>
      <c r="S2599" s="4">
        <f>WEEKDAY('Transaction Data'!$A2599)</f>
        <v>4</v>
      </c>
      <c r="T2599" s="2" t="str">
        <f>IF(WEEKDAY('Transaction Data'!$A2599,2)&lt;6,"Weekday","Weekend")</f>
        <v>Weekday</v>
      </c>
    </row>
    <row r="2600" ht="15.75" customHeight="1">
      <c r="A2600" s="1">
        <v>45443.0</v>
      </c>
      <c r="B2600" s="2" t="s">
        <v>2526</v>
      </c>
      <c r="C2600" s="2" t="s">
        <v>32</v>
      </c>
      <c r="D2600" s="1">
        <v>24236.0</v>
      </c>
      <c r="E2600" s="2" t="s">
        <v>37</v>
      </c>
      <c r="F2600" s="2">
        <v>229.0</v>
      </c>
      <c r="G2600" s="2" t="s">
        <v>48</v>
      </c>
      <c r="H2600" s="2" t="s">
        <v>29</v>
      </c>
      <c r="I2600" s="2" t="s">
        <v>25</v>
      </c>
      <c r="J2600" s="2" t="str">
        <f t="array" ref="J2600">XLOOKUP('Transaction Data'!$G2600,Product_Code,Biscuit_Brand)</f>
        <v>Lemon Crisps</v>
      </c>
      <c r="K2600" s="2">
        <f t="array" ref="K2600">XLOOKUP('Transaction Data'!$G2600,Product_Code,Cost)</f>
        <v>7</v>
      </c>
      <c r="L2600" s="2">
        <f t="array" ref="L2600">XLOOKUP('Transaction Data'!$G2600,Product_Code,Unit_Price)</f>
        <v>9</v>
      </c>
      <c r="M2600" s="3">
        <f>'Transaction Data'!$F2600*'Transaction Data'!$K2600</f>
        <v>1603</v>
      </c>
      <c r="N2600" s="3">
        <f>'Transaction Data'!$F2600*'Transaction Data'!$L2600</f>
        <v>2061</v>
      </c>
      <c r="O2600" s="3">
        <f>'Transaction Data'!$N2600-'Transaction Data'!$M2600</f>
        <v>458</v>
      </c>
      <c r="P2600" s="2">
        <f>DATEDIF('Transaction Data'!$D2600,'Transaction Data'!$A2600,"y")</f>
        <v>58</v>
      </c>
      <c r="Q2600" s="2" t="str">
        <f>FLOOR('Transaction Data'!$P2600,15)&amp;"-"&amp;FLOOR('Transaction Data'!$P2600,15)+14</f>
        <v>45-59</v>
      </c>
      <c r="R2600" s="2" t="str">
        <f>IF('Transaction Data'!$L2600&lt;=10,"Less Expensive","Expensive")</f>
        <v>Less Expensive</v>
      </c>
      <c r="S2600" s="4">
        <f>WEEKDAY('Transaction Data'!$A2600)</f>
        <v>6</v>
      </c>
      <c r="T2600" s="2" t="str">
        <f>IF(WEEKDAY('Transaction Data'!$A2600,2)&lt;6,"Weekday","Weekend")</f>
        <v>Weekday</v>
      </c>
    </row>
    <row r="2601" ht="15.75" customHeight="1">
      <c r="A2601" s="1">
        <v>45401.0</v>
      </c>
      <c r="B2601" s="2" t="s">
        <v>2527</v>
      </c>
      <c r="C2601" s="2" t="s">
        <v>65</v>
      </c>
      <c r="D2601" s="1">
        <v>36859.0</v>
      </c>
      <c r="E2601" s="2" t="s">
        <v>27</v>
      </c>
      <c r="F2601" s="2">
        <v>232.0</v>
      </c>
      <c r="G2601" s="2" t="s">
        <v>61</v>
      </c>
      <c r="H2601" s="2" t="s">
        <v>34</v>
      </c>
      <c r="I2601" s="2" t="s">
        <v>25</v>
      </c>
      <c r="J2601" s="2" t="str">
        <f t="array" ref="J2601">XLOOKUP('Transaction Data'!$G2601,Product_Code,Biscuit_Brand)</f>
        <v>Choco Delight</v>
      </c>
      <c r="K2601" s="2">
        <f t="array" ref="K2601">XLOOKUP('Transaction Data'!$G2601,Product_Code,Cost)</f>
        <v>3</v>
      </c>
      <c r="L2601" s="2">
        <f t="array" ref="L2601">XLOOKUP('Transaction Data'!$G2601,Product_Code,Unit_Price)</f>
        <v>5</v>
      </c>
      <c r="M2601" s="3">
        <f>'Transaction Data'!$F2601*'Transaction Data'!$K2601</f>
        <v>696</v>
      </c>
      <c r="N2601" s="3">
        <f>'Transaction Data'!$F2601*'Transaction Data'!$L2601</f>
        <v>1160</v>
      </c>
      <c r="O2601" s="3">
        <f>'Transaction Data'!$N2601-'Transaction Data'!$M2601</f>
        <v>464</v>
      </c>
      <c r="P2601" s="2">
        <f>DATEDIF('Transaction Data'!$D2601,'Transaction Data'!$A2601,"y")</f>
        <v>23</v>
      </c>
      <c r="Q2601" s="2" t="str">
        <f>FLOOR('Transaction Data'!$P2601,15)&amp;"-"&amp;FLOOR('Transaction Data'!$P2601,15)+14</f>
        <v>15-29</v>
      </c>
      <c r="R2601" s="2" t="str">
        <f>IF('Transaction Data'!$L2601&lt;=10,"Less Expensive","Expensive")</f>
        <v>Less Expensive</v>
      </c>
      <c r="S2601" s="4">
        <f>WEEKDAY('Transaction Data'!$A2601)</f>
        <v>6</v>
      </c>
      <c r="T2601" s="2" t="str">
        <f>IF(WEEKDAY('Transaction Data'!$A2601,2)&lt;6,"Weekday","Weekend")</f>
        <v>Weekday</v>
      </c>
    </row>
    <row r="2602" ht="15.75" customHeight="1">
      <c r="A2602" s="1">
        <v>45293.0</v>
      </c>
      <c r="B2602" s="2" t="s">
        <v>2528</v>
      </c>
      <c r="C2602" s="2" t="s">
        <v>21</v>
      </c>
      <c r="D2602" s="1">
        <v>33679.0</v>
      </c>
      <c r="E2602" s="2" t="s">
        <v>27</v>
      </c>
      <c r="F2602" s="2">
        <v>12.0</v>
      </c>
      <c r="G2602" s="2" t="s">
        <v>61</v>
      </c>
      <c r="H2602" s="2" t="s">
        <v>24</v>
      </c>
      <c r="I2602" s="2" t="s">
        <v>25</v>
      </c>
      <c r="J2602" s="2" t="str">
        <f t="array" ref="J2602">XLOOKUP('Transaction Data'!$G2602,Product_Code,Biscuit_Brand)</f>
        <v>Choco Delight</v>
      </c>
      <c r="K2602" s="2">
        <f t="array" ref="K2602">XLOOKUP('Transaction Data'!$G2602,Product_Code,Cost)</f>
        <v>3</v>
      </c>
      <c r="L2602" s="2">
        <f t="array" ref="L2602">XLOOKUP('Transaction Data'!$G2602,Product_Code,Unit_Price)</f>
        <v>5</v>
      </c>
      <c r="M2602" s="3">
        <f>'Transaction Data'!$F2602*'Transaction Data'!$K2602</f>
        <v>36</v>
      </c>
      <c r="N2602" s="3">
        <f>'Transaction Data'!$F2602*'Transaction Data'!$L2602</f>
        <v>60</v>
      </c>
      <c r="O2602" s="3">
        <f>'Transaction Data'!$N2602-'Transaction Data'!$M2602</f>
        <v>24</v>
      </c>
      <c r="P2602" s="2">
        <f>DATEDIF('Transaction Data'!$D2602,'Transaction Data'!$A2602,"y")</f>
        <v>31</v>
      </c>
      <c r="Q2602" s="2" t="str">
        <f>FLOOR('Transaction Data'!$P2602,15)&amp;"-"&amp;FLOOR('Transaction Data'!$P2602,15)+14</f>
        <v>30-44</v>
      </c>
      <c r="R2602" s="2" t="str">
        <f>IF('Transaction Data'!$L2602&lt;=10,"Less Expensive","Expensive")</f>
        <v>Less Expensive</v>
      </c>
      <c r="S2602" s="4">
        <f>WEEKDAY('Transaction Data'!$A2602)</f>
        <v>3</v>
      </c>
      <c r="T2602" s="2" t="str">
        <f>IF(WEEKDAY('Transaction Data'!$A2602,2)&lt;6,"Weekday","Weekend")</f>
        <v>Weekday</v>
      </c>
    </row>
    <row r="2603" ht="15.75" customHeight="1">
      <c r="A2603" s="1">
        <v>45459.0</v>
      </c>
      <c r="B2603" s="2" t="s">
        <v>2529</v>
      </c>
      <c r="C2603" s="2" t="s">
        <v>78</v>
      </c>
      <c r="D2603" s="1">
        <v>25318.0</v>
      </c>
      <c r="E2603" s="2" t="s">
        <v>63</v>
      </c>
      <c r="F2603" s="2">
        <v>185.0</v>
      </c>
      <c r="G2603" s="2" t="s">
        <v>48</v>
      </c>
      <c r="H2603" s="2" t="s">
        <v>42</v>
      </c>
      <c r="I2603" s="2" t="s">
        <v>25</v>
      </c>
      <c r="J2603" s="2" t="str">
        <f t="array" ref="J2603">XLOOKUP('Transaction Data'!$G2603,Product_Code,Biscuit_Brand)</f>
        <v>Lemon Crisps</v>
      </c>
      <c r="K2603" s="2">
        <f t="array" ref="K2603">XLOOKUP('Transaction Data'!$G2603,Product_Code,Cost)</f>
        <v>7</v>
      </c>
      <c r="L2603" s="2">
        <f t="array" ref="L2603">XLOOKUP('Transaction Data'!$G2603,Product_Code,Unit_Price)</f>
        <v>9</v>
      </c>
      <c r="M2603" s="3">
        <f>'Transaction Data'!$F2603*'Transaction Data'!$K2603</f>
        <v>1295</v>
      </c>
      <c r="N2603" s="3">
        <f>'Transaction Data'!$F2603*'Transaction Data'!$L2603</f>
        <v>1665</v>
      </c>
      <c r="O2603" s="3">
        <f>'Transaction Data'!$N2603-'Transaction Data'!$M2603</f>
        <v>370</v>
      </c>
      <c r="P2603" s="2">
        <f>DATEDIF('Transaction Data'!$D2603,'Transaction Data'!$A2603,"y")</f>
        <v>55</v>
      </c>
      <c r="Q2603" s="2" t="str">
        <f>FLOOR('Transaction Data'!$P2603,15)&amp;"-"&amp;FLOOR('Transaction Data'!$P2603,15)+14</f>
        <v>45-59</v>
      </c>
      <c r="R2603" s="2" t="str">
        <f>IF('Transaction Data'!$L2603&lt;=10,"Less Expensive","Expensive")</f>
        <v>Less Expensive</v>
      </c>
      <c r="S2603" s="4">
        <f>WEEKDAY('Transaction Data'!$A2603)</f>
        <v>1</v>
      </c>
      <c r="T2603" s="2" t="str">
        <f>IF(WEEKDAY('Transaction Data'!$A2603,2)&lt;6,"Weekday","Weekend")</f>
        <v>Weekend</v>
      </c>
    </row>
    <row r="2604" ht="15.75" customHeight="1">
      <c r="A2604" s="1">
        <v>45326.0</v>
      </c>
      <c r="B2604" s="2" t="s">
        <v>2530</v>
      </c>
      <c r="C2604" s="2" t="s">
        <v>78</v>
      </c>
      <c r="D2604" s="1">
        <v>37326.0</v>
      </c>
      <c r="E2604" s="2" t="s">
        <v>22</v>
      </c>
      <c r="F2604" s="2">
        <v>190.0</v>
      </c>
      <c r="G2604" s="2" t="s">
        <v>38</v>
      </c>
      <c r="H2604" s="2" t="s">
        <v>45</v>
      </c>
      <c r="I2604" s="2" t="s">
        <v>25</v>
      </c>
      <c r="J2604" s="2" t="str">
        <f t="array" ref="J2604">XLOOKUP('Transaction Data'!$G2604,Product_Code,Biscuit_Brand)</f>
        <v>Ginger Snaps</v>
      </c>
      <c r="K2604" s="2">
        <f t="array" ref="K2604">XLOOKUP('Transaction Data'!$G2604,Product_Code,Cost)</f>
        <v>14</v>
      </c>
      <c r="L2604" s="2">
        <f t="array" ref="L2604">XLOOKUP('Transaction Data'!$G2604,Product_Code,Unit_Price)</f>
        <v>28</v>
      </c>
      <c r="M2604" s="3">
        <f>'Transaction Data'!$F2604*'Transaction Data'!$K2604</f>
        <v>2660</v>
      </c>
      <c r="N2604" s="3">
        <f>'Transaction Data'!$F2604*'Transaction Data'!$L2604</f>
        <v>5320</v>
      </c>
      <c r="O2604" s="3">
        <f>'Transaction Data'!$N2604-'Transaction Data'!$M2604</f>
        <v>2660</v>
      </c>
      <c r="P2604" s="2">
        <f>DATEDIF('Transaction Data'!$D2604,'Transaction Data'!$A2604,"y")</f>
        <v>21</v>
      </c>
      <c r="Q2604" s="2" t="str">
        <f>FLOOR('Transaction Data'!$P2604,15)&amp;"-"&amp;FLOOR('Transaction Data'!$P2604,15)+14</f>
        <v>15-29</v>
      </c>
      <c r="R2604" s="2" t="str">
        <f>IF('Transaction Data'!$L2604&lt;=10,"Less Expensive","Expensive")</f>
        <v>Expensive</v>
      </c>
      <c r="S2604" s="4">
        <f>WEEKDAY('Transaction Data'!$A2604)</f>
        <v>1</v>
      </c>
      <c r="T2604" s="2" t="str">
        <f>IF(WEEKDAY('Transaction Data'!$A2604,2)&lt;6,"Weekday","Weekend")</f>
        <v>Weekend</v>
      </c>
    </row>
    <row r="2605" ht="15.75" customHeight="1">
      <c r="A2605" s="1">
        <v>45491.0</v>
      </c>
      <c r="B2605" s="2" t="s">
        <v>2531</v>
      </c>
      <c r="C2605" s="2" t="s">
        <v>47</v>
      </c>
      <c r="D2605" s="1">
        <v>24960.0</v>
      </c>
      <c r="E2605" s="2" t="s">
        <v>63</v>
      </c>
      <c r="F2605" s="2">
        <v>405.0</v>
      </c>
      <c r="G2605" s="2" t="s">
        <v>57</v>
      </c>
      <c r="H2605" s="2" t="s">
        <v>24</v>
      </c>
      <c r="I2605" s="2" t="s">
        <v>25</v>
      </c>
      <c r="J2605" s="2" t="str">
        <f t="array" ref="J2605">XLOOKUP('Transaction Data'!$G2605,Product_Code,Biscuit_Brand)</f>
        <v>Oatmeal Cookies</v>
      </c>
      <c r="K2605" s="2">
        <f t="array" ref="K2605">XLOOKUP('Transaction Data'!$G2605,Product_Code,Cost)</f>
        <v>19</v>
      </c>
      <c r="L2605" s="2">
        <f t="array" ref="L2605">XLOOKUP('Transaction Data'!$G2605,Product_Code,Unit_Price)</f>
        <v>23</v>
      </c>
      <c r="M2605" s="3">
        <f>'Transaction Data'!$F2605*'Transaction Data'!$K2605</f>
        <v>7695</v>
      </c>
      <c r="N2605" s="3">
        <f>'Transaction Data'!$F2605*'Transaction Data'!$L2605</f>
        <v>9315</v>
      </c>
      <c r="O2605" s="3">
        <f>'Transaction Data'!$N2605-'Transaction Data'!$M2605</f>
        <v>1620</v>
      </c>
      <c r="P2605" s="2">
        <f>DATEDIF('Transaction Data'!$D2605,'Transaction Data'!$A2605,"y")</f>
        <v>56</v>
      </c>
      <c r="Q2605" s="2" t="str">
        <f>FLOOR('Transaction Data'!$P2605,15)&amp;"-"&amp;FLOOR('Transaction Data'!$P2605,15)+14</f>
        <v>45-59</v>
      </c>
      <c r="R2605" s="2" t="str">
        <f>IF('Transaction Data'!$L2605&lt;=10,"Less Expensive","Expensive")</f>
        <v>Expensive</v>
      </c>
      <c r="S2605" s="4">
        <f>WEEKDAY('Transaction Data'!$A2605)</f>
        <v>5</v>
      </c>
      <c r="T2605" s="2" t="str">
        <f>IF(WEEKDAY('Transaction Data'!$A2605,2)&lt;6,"Weekday","Weekend")</f>
        <v>Weekday</v>
      </c>
    </row>
    <row r="2606" ht="15.75" customHeight="1">
      <c r="A2606" s="1">
        <v>45446.0</v>
      </c>
      <c r="B2606" s="2" t="s">
        <v>2532</v>
      </c>
      <c r="C2606" s="2" t="s">
        <v>65</v>
      </c>
      <c r="D2606" s="1">
        <v>33238.0</v>
      </c>
      <c r="E2606" s="2" t="s">
        <v>37</v>
      </c>
      <c r="F2606" s="2">
        <v>442.0</v>
      </c>
      <c r="G2606" s="2" t="s">
        <v>33</v>
      </c>
      <c r="H2606" s="2" t="s">
        <v>29</v>
      </c>
      <c r="I2606" s="2" t="s">
        <v>25</v>
      </c>
      <c r="J2606" s="2" t="str">
        <f t="array" ref="J2606">XLOOKUP('Transaction Data'!$G2606,Product_Code,Biscuit_Brand)</f>
        <v>Caramel Biscuits</v>
      </c>
      <c r="K2606" s="2">
        <f t="array" ref="K2606">XLOOKUP('Transaction Data'!$G2606,Product_Code,Cost)</f>
        <v>18</v>
      </c>
      <c r="L2606" s="2">
        <f t="array" ref="L2606">XLOOKUP('Transaction Data'!$G2606,Product_Code,Unit_Price)</f>
        <v>22</v>
      </c>
      <c r="M2606" s="3">
        <f>'Transaction Data'!$F2606*'Transaction Data'!$K2606</f>
        <v>7956</v>
      </c>
      <c r="N2606" s="3">
        <f>'Transaction Data'!$F2606*'Transaction Data'!$L2606</f>
        <v>9724</v>
      </c>
      <c r="O2606" s="3">
        <f>'Transaction Data'!$N2606-'Transaction Data'!$M2606</f>
        <v>1768</v>
      </c>
      <c r="P2606" s="2">
        <f>DATEDIF('Transaction Data'!$D2606,'Transaction Data'!$A2606,"y")</f>
        <v>33</v>
      </c>
      <c r="Q2606" s="2" t="str">
        <f>FLOOR('Transaction Data'!$P2606,15)&amp;"-"&amp;FLOOR('Transaction Data'!$P2606,15)+14</f>
        <v>30-44</v>
      </c>
      <c r="R2606" s="2" t="str">
        <f>IF('Transaction Data'!$L2606&lt;=10,"Less Expensive","Expensive")</f>
        <v>Expensive</v>
      </c>
      <c r="S2606" s="4">
        <f>WEEKDAY('Transaction Data'!$A2606)</f>
        <v>2</v>
      </c>
      <c r="T2606" s="2" t="str">
        <f>IF(WEEKDAY('Transaction Data'!$A2606,2)&lt;6,"Weekday","Weekend")</f>
        <v>Weekday</v>
      </c>
    </row>
    <row r="2607" ht="15.75" customHeight="1">
      <c r="A2607" s="1">
        <v>45474.0</v>
      </c>
      <c r="B2607" s="2" t="s">
        <v>2533</v>
      </c>
      <c r="C2607" s="2" t="s">
        <v>65</v>
      </c>
      <c r="D2607" s="1">
        <v>16105.0</v>
      </c>
      <c r="E2607" s="2" t="s">
        <v>27</v>
      </c>
      <c r="F2607" s="2">
        <v>460.0</v>
      </c>
      <c r="G2607" s="2" t="s">
        <v>28</v>
      </c>
      <c r="H2607" s="2" t="s">
        <v>42</v>
      </c>
      <c r="I2607" s="2" t="s">
        <v>25</v>
      </c>
      <c r="J2607" s="2" t="str">
        <f t="array" ref="J2607">XLOOKUP('Transaction Data'!$G2607,Product_Code,Biscuit_Brand)</f>
        <v>Shortbread</v>
      </c>
      <c r="K2607" s="2">
        <f t="array" ref="K2607">XLOOKUP('Transaction Data'!$G2607,Product_Code,Cost)</f>
        <v>10</v>
      </c>
      <c r="L2607" s="2">
        <f t="array" ref="L2607">XLOOKUP('Transaction Data'!$G2607,Product_Code,Unit_Price)</f>
        <v>45</v>
      </c>
      <c r="M2607" s="3">
        <f>'Transaction Data'!$F2607*'Transaction Data'!$K2607</f>
        <v>4600</v>
      </c>
      <c r="N2607" s="3">
        <f>'Transaction Data'!$F2607*'Transaction Data'!$L2607</f>
        <v>20700</v>
      </c>
      <c r="O2607" s="3">
        <f>'Transaction Data'!$N2607-'Transaction Data'!$M2607</f>
        <v>16100</v>
      </c>
      <c r="P2607" s="2">
        <f>DATEDIF('Transaction Data'!$D2607,'Transaction Data'!$A2607,"y")</f>
        <v>80</v>
      </c>
      <c r="Q2607" s="2" t="str">
        <f>FLOOR('Transaction Data'!$P2607,15)&amp;"-"&amp;FLOOR('Transaction Data'!$P2607,15)+14</f>
        <v>75-89</v>
      </c>
      <c r="R2607" s="2" t="str">
        <f>IF('Transaction Data'!$L2607&lt;=10,"Less Expensive","Expensive")</f>
        <v>Expensive</v>
      </c>
      <c r="S2607" s="4">
        <f>WEEKDAY('Transaction Data'!$A2607)</f>
        <v>2</v>
      </c>
      <c r="T2607" s="2" t="str">
        <f>IF(WEEKDAY('Transaction Data'!$A2607,2)&lt;6,"Weekday","Weekend")</f>
        <v>Weekday</v>
      </c>
    </row>
    <row r="2608" ht="15.75" customHeight="1">
      <c r="A2608" s="1">
        <v>45443.0</v>
      </c>
      <c r="B2608" s="2" t="s">
        <v>2534</v>
      </c>
      <c r="C2608" s="2" t="s">
        <v>54</v>
      </c>
      <c r="D2608" s="1">
        <v>37095.0</v>
      </c>
      <c r="E2608" s="2" t="s">
        <v>22</v>
      </c>
      <c r="F2608" s="2">
        <v>355.0</v>
      </c>
      <c r="G2608" s="2" t="s">
        <v>57</v>
      </c>
      <c r="H2608" s="2" t="s">
        <v>45</v>
      </c>
      <c r="I2608" s="2" t="s">
        <v>25</v>
      </c>
      <c r="J2608" s="2" t="str">
        <f t="array" ref="J2608">XLOOKUP('Transaction Data'!$G2608,Product_Code,Biscuit_Brand)</f>
        <v>Oatmeal Cookies</v>
      </c>
      <c r="K2608" s="2">
        <f t="array" ref="K2608">XLOOKUP('Transaction Data'!$G2608,Product_Code,Cost)</f>
        <v>19</v>
      </c>
      <c r="L2608" s="2">
        <f t="array" ref="L2608">XLOOKUP('Transaction Data'!$G2608,Product_Code,Unit_Price)</f>
        <v>23</v>
      </c>
      <c r="M2608" s="3">
        <f>'Transaction Data'!$F2608*'Transaction Data'!$K2608</f>
        <v>6745</v>
      </c>
      <c r="N2608" s="3">
        <f>'Transaction Data'!$F2608*'Transaction Data'!$L2608</f>
        <v>8165</v>
      </c>
      <c r="O2608" s="3">
        <f>'Transaction Data'!$N2608-'Transaction Data'!$M2608</f>
        <v>1420</v>
      </c>
      <c r="P2608" s="2">
        <f>DATEDIF('Transaction Data'!$D2608,'Transaction Data'!$A2608,"y")</f>
        <v>22</v>
      </c>
      <c r="Q2608" s="2" t="str">
        <f>FLOOR('Transaction Data'!$P2608,15)&amp;"-"&amp;FLOOR('Transaction Data'!$P2608,15)+14</f>
        <v>15-29</v>
      </c>
      <c r="R2608" s="2" t="str">
        <f>IF('Transaction Data'!$L2608&lt;=10,"Less Expensive","Expensive")</f>
        <v>Expensive</v>
      </c>
      <c r="S2608" s="4">
        <f>WEEKDAY('Transaction Data'!$A2608)</f>
        <v>6</v>
      </c>
      <c r="T2608" s="2" t="str">
        <f>IF(WEEKDAY('Transaction Data'!$A2608,2)&lt;6,"Weekday","Weekend")</f>
        <v>Weekday</v>
      </c>
    </row>
    <row r="2609" ht="15.75" customHeight="1">
      <c r="A2609" s="1">
        <v>45401.0</v>
      </c>
      <c r="B2609" s="2" t="s">
        <v>2535</v>
      </c>
      <c r="C2609" s="2" t="s">
        <v>51</v>
      </c>
      <c r="D2609" s="1">
        <v>20497.0</v>
      </c>
      <c r="E2609" s="2" t="s">
        <v>63</v>
      </c>
      <c r="F2609" s="2">
        <v>371.0</v>
      </c>
      <c r="G2609" s="2" t="s">
        <v>60</v>
      </c>
      <c r="H2609" s="2" t="s">
        <v>24</v>
      </c>
      <c r="I2609" s="2" t="s">
        <v>25</v>
      </c>
      <c r="J2609" s="2" t="str">
        <f t="array" ref="J2609">XLOOKUP('Transaction Data'!$G2609,Product_Code,Biscuit_Brand)</f>
        <v>Peanut Butter Bites</v>
      </c>
      <c r="K2609" s="2">
        <f t="array" ref="K2609">XLOOKUP('Transaction Data'!$G2609,Product_Code,Cost)</f>
        <v>5</v>
      </c>
      <c r="L2609" s="2">
        <f t="array" ref="L2609">XLOOKUP('Transaction Data'!$G2609,Product_Code,Unit_Price)</f>
        <v>7</v>
      </c>
      <c r="M2609" s="3">
        <f>'Transaction Data'!$F2609*'Transaction Data'!$K2609</f>
        <v>1855</v>
      </c>
      <c r="N2609" s="3">
        <f>'Transaction Data'!$F2609*'Transaction Data'!$L2609</f>
        <v>2597</v>
      </c>
      <c r="O2609" s="3">
        <f>'Transaction Data'!$N2609-'Transaction Data'!$M2609</f>
        <v>742</v>
      </c>
      <c r="P2609" s="2">
        <f>DATEDIF('Transaction Data'!$D2609,'Transaction Data'!$A2609,"y")</f>
        <v>68</v>
      </c>
      <c r="Q2609" s="2" t="str">
        <f>FLOOR('Transaction Data'!$P2609,15)&amp;"-"&amp;FLOOR('Transaction Data'!$P2609,15)+14</f>
        <v>60-74</v>
      </c>
      <c r="R2609" s="2" t="str">
        <f>IF('Transaction Data'!$L2609&lt;=10,"Less Expensive","Expensive")</f>
        <v>Less Expensive</v>
      </c>
      <c r="S2609" s="4">
        <f>WEEKDAY('Transaction Data'!$A2609)</f>
        <v>6</v>
      </c>
      <c r="T2609" s="2" t="str">
        <f>IF(WEEKDAY('Transaction Data'!$A2609,2)&lt;6,"Weekday","Weekend")</f>
        <v>Weekday</v>
      </c>
    </row>
    <row r="2610" ht="15.75" customHeight="1">
      <c r="A2610" s="1">
        <v>45494.0</v>
      </c>
      <c r="B2610" s="2" t="s">
        <v>2536</v>
      </c>
      <c r="C2610" s="2" t="s">
        <v>32</v>
      </c>
      <c r="D2610" s="1">
        <v>25382.0</v>
      </c>
      <c r="E2610" s="2" t="s">
        <v>22</v>
      </c>
      <c r="F2610" s="2">
        <v>142.0</v>
      </c>
      <c r="G2610" s="2" t="s">
        <v>55</v>
      </c>
      <c r="H2610" s="2" t="s">
        <v>29</v>
      </c>
      <c r="I2610" s="2" t="s">
        <v>25</v>
      </c>
      <c r="J2610" s="2" t="str">
        <f t="array" ref="J2610">XLOOKUP('Transaction Data'!$G2610,Product_Code,Biscuit_Brand)</f>
        <v>Vanilla Wafers</v>
      </c>
      <c r="K2610" s="2">
        <f t="array" ref="K2610">XLOOKUP('Transaction Data'!$G2610,Product_Code,Cost)</f>
        <v>18</v>
      </c>
      <c r="L2610" s="2">
        <f t="array" ref="L2610">XLOOKUP('Transaction Data'!$G2610,Product_Code,Unit_Price)</f>
        <v>36</v>
      </c>
      <c r="M2610" s="3">
        <f>'Transaction Data'!$F2610*'Transaction Data'!$K2610</f>
        <v>2556</v>
      </c>
      <c r="N2610" s="3">
        <f>'Transaction Data'!$F2610*'Transaction Data'!$L2610</f>
        <v>5112</v>
      </c>
      <c r="O2610" s="3">
        <f>'Transaction Data'!$N2610-'Transaction Data'!$M2610</f>
        <v>2556</v>
      </c>
      <c r="P2610" s="2">
        <f>DATEDIF('Transaction Data'!$D2610,'Transaction Data'!$A2610,"y")</f>
        <v>55</v>
      </c>
      <c r="Q2610" s="2" t="str">
        <f>FLOOR('Transaction Data'!$P2610,15)&amp;"-"&amp;FLOOR('Transaction Data'!$P2610,15)+14</f>
        <v>45-59</v>
      </c>
      <c r="R2610" s="2" t="str">
        <f>IF('Transaction Data'!$L2610&lt;=10,"Less Expensive","Expensive")</f>
        <v>Expensive</v>
      </c>
      <c r="S2610" s="4">
        <f>WEEKDAY('Transaction Data'!$A2610)</f>
        <v>1</v>
      </c>
      <c r="T2610" s="2" t="str">
        <f>IF(WEEKDAY('Transaction Data'!$A2610,2)&lt;6,"Weekday","Weekend")</f>
        <v>Weekend</v>
      </c>
    </row>
    <row r="2611" ht="15.75" customHeight="1">
      <c r="A2611" s="1">
        <v>45487.0</v>
      </c>
      <c r="B2611" s="2" t="s">
        <v>2537</v>
      </c>
      <c r="C2611" s="2" t="s">
        <v>65</v>
      </c>
      <c r="D2611" s="1">
        <v>26795.0</v>
      </c>
      <c r="E2611" s="2" t="s">
        <v>22</v>
      </c>
      <c r="F2611" s="2">
        <v>63.0</v>
      </c>
      <c r="G2611" s="2" t="s">
        <v>61</v>
      </c>
      <c r="H2611" s="2" t="s">
        <v>29</v>
      </c>
      <c r="I2611" s="2" t="s">
        <v>25</v>
      </c>
      <c r="J2611" s="2" t="str">
        <f t="array" ref="J2611">XLOOKUP('Transaction Data'!$G2611,Product_Code,Biscuit_Brand)</f>
        <v>Choco Delight</v>
      </c>
      <c r="K2611" s="2">
        <f t="array" ref="K2611">XLOOKUP('Transaction Data'!$G2611,Product_Code,Cost)</f>
        <v>3</v>
      </c>
      <c r="L2611" s="2">
        <f t="array" ref="L2611">XLOOKUP('Transaction Data'!$G2611,Product_Code,Unit_Price)</f>
        <v>5</v>
      </c>
      <c r="M2611" s="3">
        <f>'Transaction Data'!$F2611*'Transaction Data'!$K2611</f>
        <v>189</v>
      </c>
      <c r="N2611" s="3">
        <f>'Transaction Data'!$F2611*'Transaction Data'!$L2611</f>
        <v>315</v>
      </c>
      <c r="O2611" s="3">
        <f>'Transaction Data'!$N2611-'Transaction Data'!$M2611</f>
        <v>126</v>
      </c>
      <c r="P2611" s="2">
        <f>DATEDIF('Transaction Data'!$D2611,'Transaction Data'!$A2611,"y")</f>
        <v>51</v>
      </c>
      <c r="Q2611" s="2" t="str">
        <f>FLOOR('Transaction Data'!$P2611,15)&amp;"-"&amp;FLOOR('Transaction Data'!$P2611,15)+14</f>
        <v>45-59</v>
      </c>
      <c r="R2611" s="2" t="str">
        <f>IF('Transaction Data'!$L2611&lt;=10,"Less Expensive","Expensive")</f>
        <v>Less Expensive</v>
      </c>
      <c r="S2611" s="4">
        <f>WEEKDAY('Transaction Data'!$A2611)</f>
        <v>1</v>
      </c>
      <c r="T2611" s="2" t="str">
        <f>IF(WEEKDAY('Transaction Data'!$A2611,2)&lt;6,"Weekday","Weekend")</f>
        <v>Weekend</v>
      </c>
    </row>
    <row r="2612" ht="15.75" customHeight="1">
      <c r="A2612" s="1">
        <v>45373.0</v>
      </c>
      <c r="B2612" s="2" t="s">
        <v>2538</v>
      </c>
      <c r="C2612" s="2" t="s">
        <v>54</v>
      </c>
      <c r="D2612" s="1">
        <v>22668.0</v>
      </c>
      <c r="E2612" s="2" t="s">
        <v>63</v>
      </c>
      <c r="F2612" s="2">
        <v>122.0</v>
      </c>
      <c r="G2612" s="2" t="s">
        <v>23</v>
      </c>
      <c r="H2612" s="2" t="s">
        <v>34</v>
      </c>
      <c r="I2612" s="2" t="s">
        <v>25</v>
      </c>
      <c r="J2612" s="2" t="str">
        <f t="array" ref="J2612">XLOOKUP('Transaction Data'!$G2612,Product_Code,Biscuit_Brand)</f>
        <v>Cinnamon Swirls</v>
      </c>
      <c r="K2612" s="2">
        <f t="array" ref="K2612">XLOOKUP('Transaction Data'!$G2612,Product_Code,Cost)</f>
        <v>10</v>
      </c>
      <c r="L2612" s="2">
        <f t="array" ref="L2612">XLOOKUP('Transaction Data'!$G2612,Product_Code,Unit_Price)</f>
        <v>14</v>
      </c>
      <c r="M2612" s="3">
        <f>'Transaction Data'!$F2612*'Transaction Data'!$K2612</f>
        <v>1220</v>
      </c>
      <c r="N2612" s="3">
        <f>'Transaction Data'!$F2612*'Transaction Data'!$L2612</f>
        <v>1708</v>
      </c>
      <c r="O2612" s="3">
        <f>'Transaction Data'!$N2612-'Transaction Data'!$M2612</f>
        <v>488</v>
      </c>
      <c r="P2612" s="2">
        <f>DATEDIF('Transaction Data'!$D2612,'Transaction Data'!$A2612,"y")</f>
        <v>62</v>
      </c>
      <c r="Q2612" s="2" t="str">
        <f>FLOOR('Transaction Data'!$P2612,15)&amp;"-"&amp;FLOOR('Transaction Data'!$P2612,15)+14</f>
        <v>60-74</v>
      </c>
      <c r="R2612" s="2" t="str">
        <f>IF('Transaction Data'!$L2612&lt;=10,"Less Expensive","Expensive")</f>
        <v>Expensive</v>
      </c>
      <c r="S2612" s="4">
        <f>WEEKDAY('Transaction Data'!$A2612)</f>
        <v>6</v>
      </c>
      <c r="T2612" s="2" t="str">
        <f>IF(WEEKDAY('Transaction Data'!$A2612,2)&lt;6,"Weekday","Weekend")</f>
        <v>Weekday</v>
      </c>
    </row>
    <row r="2613" ht="15.75" customHeight="1">
      <c r="A2613" s="1">
        <v>45343.0</v>
      </c>
      <c r="B2613" s="2" t="s">
        <v>2539</v>
      </c>
      <c r="C2613" s="2" t="s">
        <v>51</v>
      </c>
      <c r="D2613" s="1">
        <v>24377.0</v>
      </c>
      <c r="E2613" s="2" t="s">
        <v>37</v>
      </c>
      <c r="F2613" s="2">
        <v>73.0</v>
      </c>
      <c r="G2613" s="2" t="s">
        <v>60</v>
      </c>
      <c r="H2613" s="2" t="s">
        <v>24</v>
      </c>
      <c r="I2613" s="2" t="s">
        <v>25</v>
      </c>
      <c r="J2613" s="2" t="str">
        <f t="array" ref="J2613">XLOOKUP('Transaction Data'!$G2613,Product_Code,Biscuit_Brand)</f>
        <v>Peanut Butter Bites</v>
      </c>
      <c r="K2613" s="2">
        <f t="array" ref="K2613">XLOOKUP('Transaction Data'!$G2613,Product_Code,Cost)</f>
        <v>5</v>
      </c>
      <c r="L2613" s="2">
        <f t="array" ref="L2613">XLOOKUP('Transaction Data'!$G2613,Product_Code,Unit_Price)</f>
        <v>7</v>
      </c>
      <c r="M2613" s="3">
        <f>'Transaction Data'!$F2613*'Transaction Data'!$K2613</f>
        <v>365</v>
      </c>
      <c r="N2613" s="3">
        <f>'Transaction Data'!$F2613*'Transaction Data'!$L2613</f>
        <v>511</v>
      </c>
      <c r="O2613" s="3">
        <f>'Transaction Data'!$N2613-'Transaction Data'!$M2613</f>
        <v>146</v>
      </c>
      <c r="P2613" s="2">
        <f>DATEDIF('Transaction Data'!$D2613,'Transaction Data'!$A2613,"y")</f>
        <v>57</v>
      </c>
      <c r="Q2613" s="2" t="str">
        <f>FLOOR('Transaction Data'!$P2613,15)&amp;"-"&amp;FLOOR('Transaction Data'!$P2613,15)+14</f>
        <v>45-59</v>
      </c>
      <c r="R2613" s="2" t="str">
        <f>IF('Transaction Data'!$L2613&lt;=10,"Less Expensive","Expensive")</f>
        <v>Less Expensive</v>
      </c>
      <c r="S2613" s="4">
        <f>WEEKDAY('Transaction Data'!$A2613)</f>
        <v>4</v>
      </c>
      <c r="T2613" s="2" t="str">
        <f>IF(WEEKDAY('Transaction Data'!$A2613,2)&lt;6,"Weekday","Weekend")</f>
        <v>Weekday</v>
      </c>
    </row>
    <row r="2614" ht="15.75" customHeight="1">
      <c r="A2614" s="1">
        <v>45449.0</v>
      </c>
      <c r="B2614" s="2" t="s">
        <v>2540</v>
      </c>
      <c r="C2614" s="2" t="s">
        <v>69</v>
      </c>
      <c r="D2614" s="1">
        <v>28119.0</v>
      </c>
      <c r="E2614" s="2" t="s">
        <v>37</v>
      </c>
      <c r="F2614" s="2">
        <v>62.0</v>
      </c>
      <c r="G2614" s="2" t="s">
        <v>55</v>
      </c>
      <c r="H2614" s="2" t="s">
        <v>42</v>
      </c>
      <c r="I2614" s="2" t="s">
        <v>25</v>
      </c>
      <c r="J2614" s="2" t="str">
        <f t="array" ref="J2614">XLOOKUP('Transaction Data'!$G2614,Product_Code,Biscuit_Brand)</f>
        <v>Vanilla Wafers</v>
      </c>
      <c r="K2614" s="2">
        <f t="array" ref="K2614">XLOOKUP('Transaction Data'!$G2614,Product_Code,Cost)</f>
        <v>18</v>
      </c>
      <c r="L2614" s="2">
        <f t="array" ref="L2614">XLOOKUP('Transaction Data'!$G2614,Product_Code,Unit_Price)</f>
        <v>36</v>
      </c>
      <c r="M2614" s="3">
        <f>'Transaction Data'!$F2614*'Transaction Data'!$K2614</f>
        <v>1116</v>
      </c>
      <c r="N2614" s="3">
        <f>'Transaction Data'!$F2614*'Transaction Data'!$L2614</f>
        <v>2232</v>
      </c>
      <c r="O2614" s="3">
        <f>'Transaction Data'!$N2614-'Transaction Data'!$M2614</f>
        <v>1116</v>
      </c>
      <c r="P2614" s="2">
        <f>DATEDIF('Transaction Data'!$D2614,'Transaction Data'!$A2614,"y")</f>
        <v>47</v>
      </c>
      <c r="Q2614" s="2" t="str">
        <f>FLOOR('Transaction Data'!$P2614,15)&amp;"-"&amp;FLOOR('Transaction Data'!$P2614,15)+14</f>
        <v>45-59</v>
      </c>
      <c r="R2614" s="2" t="str">
        <f>IF('Transaction Data'!$L2614&lt;=10,"Less Expensive","Expensive")</f>
        <v>Expensive</v>
      </c>
      <c r="S2614" s="4">
        <f>WEEKDAY('Transaction Data'!$A2614)</f>
        <v>5</v>
      </c>
      <c r="T2614" s="2" t="str">
        <f>IF(WEEKDAY('Transaction Data'!$A2614,2)&lt;6,"Weekday","Weekend")</f>
        <v>Weekday</v>
      </c>
    </row>
    <row r="2615" ht="15.75" customHeight="1">
      <c r="A2615" s="1">
        <v>45366.0</v>
      </c>
      <c r="B2615" s="2" t="s">
        <v>2541</v>
      </c>
      <c r="C2615" s="2" t="s">
        <v>21</v>
      </c>
      <c r="D2615" s="1">
        <v>23728.0</v>
      </c>
      <c r="E2615" s="2" t="s">
        <v>22</v>
      </c>
      <c r="F2615" s="2">
        <v>26.0</v>
      </c>
      <c r="G2615" s="2" t="s">
        <v>28</v>
      </c>
      <c r="H2615" s="2" t="s">
        <v>45</v>
      </c>
      <c r="I2615" s="2" t="s">
        <v>25</v>
      </c>
      <c r="J2615" s="2" t="str">
        <f t="array" ref="J2615">XLOOKUP('Transaction Data'!$G2615,Product_Code,Biscuit_Brand)</f>
        <v>Shortbread</v>
      </c>
      <c r="K2615" s="2">
        <f t="array" ref="K2615">XLOOKUP('Transaction Data'!$G2615,Product_Code,Cost)</f>
        <v>10</v>
      </c>
      <c r="L2615" s="2">
        <f t="array" ref="L2615">XLOOKUP('Transaction Data'!$G2615,Product_Code,Unit_Price)</f>
        <v>45</v>
      </c>
      <c r="M2615" s="3">
        <f>'Transaction Data'!$F2615*'Transaction Data'!$K2615</f>
        <v>260</v>
      </c>
      <c r="N2615" s="3">
        <f>'Transaction Data'!$F2615*'Transaction Data'!$L2615</f>
        <v>1170</v>
      </c>
      <c r="O2615" s="3">
        <f>'Transaction Data'!$N2615-'Transaction Data'!$M2615</f>
        <v>910</v>
      </c>
      <c r="P2615" s="2">
        <f>DATEDIF('Transaction Data'!$D2615,'Transaction Data'!$A2615,"y")</f>
        <v>59</v>
      </c>
      <c r="Q2615" s="2" t="str">
        <f>FLOOR('Transaction Data'!$P2615,15)&amp;"-"&amp;FLOOR('Transaction Data'!$P2615,15)+14</f>
        <v>45-59</v>
      </c>
      <c r="R2615" s="2" t="str">
        <f>IF('Transaction Data'!$L2615&lt;=10,"Less Expensive","Expensive")</f>
        <v>Expensive</v>
      </c>
      <c r="S2615" s="4">
        <f>WEEKDAY('Transaction Data'!$A2615)</f>
        <v>6</v>
      </c>
      <c r="T2615" s="2" t="str">
        <f>IF(WEEKDAY('Transaction Data'!$A2615,2)&lt;6,"Weekday","Weekend")</f>
        <v>Weekday</v>
      </c>
    </row>
    <row r="2616" ht="15.75" customHeight="1">
      <c r="A2616" s="1">
        <v>45503.0</v>
      </c>
      <c r="B2616" s="2" t="s">
        <v>2101</v>
      </c>
      <c r="C2616" s="2" t="s">
        <v>65</v>
      </c>
      <c r="D2616" s="1">
        <v>18259.0</v>
      </c>
      <c r="E2616" s="2" t="s">
        <v>63</v>
      </c>
      <c r="F2616" s="2">
        <v>37.0</v>
      </c>
      <c r="G2616" s="2" t="s">
        <v>44</v>
      </c>
      <c r="H2616" s="2" t="s">
        <v>24</v>
      </c>
      <c r="I2616" s="2" t="s">
        <v>25</v>
      </c>
      <c r="J2616" s="2" t="str">
        <f t="array" ref="J2616">XLOOKUP('Transaction Data'!$G2616,Product_Code,Biscuit_Brand)</f>
        <v>Butter Crunch</v>
      </c>
      <c r="K2616" s="2">
        <f t="array" ref="K2616">XLOOKUP('Transaction Data'!$G2616,Product_Code,Cost)</f>
        <v>10</v>
      </c>
      <c r="L2616" s="2">
        <f t="array" ref="L2616">XLOOKUP('Transaction Data'!$G2616,Product_Code,Unit_Price)</f>
        <v>11</v>
      </c>
      <c r="M2616" s="3">
        <f>'Transaction Data'!$F2616*'Transaction Data'!$K2616</f>
        <v>370</v>
      </c>
      <c r="N2616" s="3">
        <f>'Transaction Data'!$F2616*'Transaction Data'!$L2616</f>
        <v>407</v>
      </c>
      <c r="O2616" s="3">
        <f>'Transaction Data'!$N2616-'Transaction Data'!$M2616</f>
        <v>37</v>
      </c>
      <c r="P2616" s="2">
        <f>DATEDIF('Transaction Data'!$D2616,'Transaction Data'!$A2616,"y")</f>
        <v>74</v>
      </c>
      <c r="Q2616" s="2" t="str">
        <f>FLOOR('Transaction Data'!$P2616,15)&amp;"-"&amp;FLOOR('Transaction Data'!$P2616,15)+14</f>
        <v>60-74</v>
      </c>
      <c r="R2616" s="2" t="str">
        <f>IF('Transaction Data'!$L2616&lt;=10,"Less Expensive","Expensive")</f>
        <v>Expensive</v>
      </c>
      <c r="S2616" s="4">
        <f>WEEKDAY('Transaction Data'!$A2616)</f>
        <v>3</v>
      </c>
      <c r="T2616" s="2" t="str">
        <f>IF(WEEKDAY('Transaction Data'!$A2616,2)&lt;6,"Weekday","Weekend")</f>
        <v>Weekday</v>
      </c>
    </row>
    <row r="2617" ht="15.75" customHeight="1">
      <c r="A2617" s="1">
        <v>45362.0</v>
      </c>
      <c r="B2617" s="2" t="s">
        <v>1331</v>
      </c>
      <c r="C2617" s="2" t="s">
        <v>54</v>
      </c>
      <c r="D2617" s="1">
        <v>16548.0</v>
      </c>
      <c r="E2617" s="2" t="s">
        <v>27</v>
      </c>
      <c r="F2617" s="2">
        <v>237.0</v>
      </c>
      <c r="G2617" s="2" t="s">
        <v>57</v>
      </c>
      <c r="H2617" s="2" t="s">
        <v>29</v>
      </c>
      <c r="I2617" s="2" t="s">
        <v>25</v>
      </c>
      <c r="J2617" s="2" t="str">
        <f t="array" ref="J2617">XLOOKUP('Transaction Data'!$G2617,Product_Code,Biscuit_Brand)</f>
        <v>Oatmeal Cookies</v>
      </c>
      <c r="K2617" s="2">
        <f t="array" ref="K2617">XLOOKUP('Transaction Data'!$G2617,Product_Code,Cost)</f>
        <v>19</v>
      </c>
      <c r="L2617" s="2">
        <f t="array" ref="L2617">XLOOKUP('Transaction Data'!$G2617,Product_Code,Unit_Price)</f>
        <v>23</v>
      </c>
      <c r="M2617" s="3">
        <f>'Transaction Data'!$F2617*'Transaction Data'!$K2617</f>
        <v>4503</v>
      </c>
      <c r="N2617" s="3">
        <f>'Transaction Data'!$F2617*'Transaction Data'!$L2617</f>
        <v>5451</v>
      </c>
      <c r="O2617" s="3">
        <f>'Transaction Data'!$N2617-'Transaction Data'!$M2617</f>
        <v>948</v>
      </c>
      <c r="P2617" s="2">
        <f>DATEDIF('Transaction Data'!$D2617,'Transaction Data'!$A2617,"y")</f>
        <v>78</v>
      </c>
      <c r="Q2617" s="2" t="str">
        <f>FLOOR('Transaction Data'!$P2617,15)&amp;"-"&amp;FLOOR('Transaction Data'!$P2617,15)+14</f>
        <v>75-89</v>
      </c>
      <c r="R2617" s="2" t="str">
        <f>IF('Transaction Data'!$L2617&lt;=10,"Less Expensive","Expensive")</f>
        <v>Expensive</v>
      </c>
      <c r="S2617" s="4">
        <f>WEEKDAY('Transaction Data'!$A2617)</f>
        <v>2</v>
      </c>
      <c r="T2617" s="2" t="str">
        <f>IF(WEEKDAY('Transaction Data'!$A2617,2)&lt;6,"Weekday","Weekend")</f>
        <v>Weekday</v>
      </c>
    </row>
    <row r="2618" ht="15.75" customHeight="1">
      <c r="A2618" s="1">
        <v>45494.0</v>
      </c>
      <c r="B2618" s="2" t="s">
        <v>2542</v>
      </c>
      <c r="C2618" s="2" t="s">
        <v>65</v>
      </c>
      <c r="D2618" s="1">
        <v>24031.0</v>
      </c>
      <c r="E2618" s="2" t="s">
        <v>22</v>
      </c>
      <c r="F2618" s="2">
        <v>330.0</v>
      </c>
      <c r="G2618" s="2" t="s">
        <v>38</v>
      </c>
      <c r="H2618" s="2" t="s">
        <v>42</v>
      </c>
      <c r="I2618" s="2" t="s">
        <v>25</v>
      </c>
      <c r="J2618" s="2" t="str">
        <f t="array" ref="J2618">XLOOKUP('Transaction Data'!$G2618,Product_Code,Biscuit_Brand)</f>
        <v>Ginger Snaps</v>
      </c>
      <c r="K2618" s="2">
        <f t="array" ref="K2618">XLOOKUP('Transaction Data'!$G2618,Product_Code,Cost)</f>
        <v>14</v>
      </c>
      <c r="L2618" s="2">
        <f t="array" ref="L2618">XLOOKUP('Transaction Data'!$G2618,Product_Code,Unit_Price)</f>
        <v>28</v>
      </c>
      <c r="M2618" s="3">
        <f>'Transaction Data'!$F2618*'Transaction Data'!$K2618</f>
        <v>4620</v>
      </c>
      <c r="N2618" s="3">
        <f>'Transaction Data'!$F2618*'Transaction Data'!$L2618</f>
        <v>9240</v>
      </c>
      <c r="O2618" s="3">
        <f>'Transaction Data'!$N2618-'Transaction Data'!$M2618</f>
        <v>4620</v>
      </c>
      <c r="P2618" s="2">
        <f>DATEDIF('Transaction Data'!$D2618,'Transaction Data'!$A2618,"y")</f>
        <v>58</v>
      </c>
      <c r="Q2618" s="2" t="str">
        <f>FLOOR('Transaction Data'!$P2618,15)&amp;"-"&amp;FLOOR('Transaction Data'!$P2618,15)+14</f>
        <v>45-59</v>
      </c>
      <c r="R2618" s="2" t="str">
        <f>IF('Transaction Data'!$L2618&lt;=10,"Less Expensive","Expensive")</f>
        <v>Expensive</v>
      </c>
      <c r="S2618" s="4">
        <f>WEEKDAY('Transaction Data'!$A2618)</f>
        <v>1</v>
      </c>
      <c r="T2618" s="2" t="str">
        <f>IF(WEEKDAY('Transaction Data'!$A2618,2)&lt;6,"Weekday","Weekend")</f>
        <v>Weekend</v>
      </c>
    </row>
    <row r="2619" ht="15.75" customHeight="1">
      <c r="A2619" s="1">
        <v>45375.0</v>
      </c>
      <c r="B2619" s="2" t="s">
        <v>2543</v>
      </c>
      <c r="C2619" s="2" t="s">
        <v>47</v>
      </c>
      <c r="D2619" s="1">
        <v>22748.0</v>
      </c>
      <c r="E2619" s="2" t="s">
        <v>37</v>
      </c>
      <c r="F2619" s="2">
        <v>331.0</v>
      </c>
      <c r="G2619" s="2" t="s">
        <v>38</v>
      </c>
      <c r="H2619" s="2" t="s">
        <v>45</v>
      </c>
      <c r="I2619" s="2" t="s">
        <v>25</v>
      </c>
      <c r="J2619" s="2" t="str">
        <f t="array" ref="J2619">XLOOKUP('Transaction Data'!$G2619,Product_Code,Biscuit_Brand)</f>
        <v>Ginger Snaps</v>
      </c>
      <c r="K2619" s="2">
        <f t="array" ref="K2619">XLOOKUP('Transaction Data'!$G2619,Product_Code,Cost)</f>
        <v>14</v>
      </c>
      <c r="L2619" s="2">
        <f t="array" ref="L2619">XLOOKUP('Transaction Data'!$G2619,Product_Code,Unit_Price)</f>
        <v>28</v>
      </c>
      <c r="M2619" s="3">
        <f>'Transaction Data'!$F2619*'Transaction Data'!$K2619</f>
        <v>4634</v>
      </c>
      <c r="N2619" s="3">
        <f>'Transaction Data'!$F2619*'Transaction Data'!$L2619</f>
        <v>9268</v>
      </c>
      <c r="O2619" s="3">
        <f>'Transaction Data'!$N2619-'Transaction Data'!$M2619</f>
        <v>4634</v>
      </c>
      <c r="P2619" s="2">
        <f>DATEDIF('Transaction Data'!$D2619,'Transaction Data'!$A2619,"y")</f>
        <v>61</v>
      </c>
      <c r="Q2619" s="2" t="str">
        <f>FLOOR('Transaction Data'!$P2619,15)&amp;"-"&amp;FLOOR('Transaction Data'!$P2619,15)+14</f>
        <v>60-74</v>
      </c>
      <c r="R2619" s="2" t="str">
        <f>IF('Transaction Data'!$L2619&lt;=10,"Less Expensive","Expensive")</f>
        <v>Expensive</v>
      </c>
      <c r="S2619" s="4">
        <f>WEEKDAY('Transaction Data'!$A2619)</f>
        <v>1</v>
      </c>
      <c r="T2619" s="2" t="str">
        <f>IF(WEEKDAY('Transaction Data'!$A2619,2)&lt;6,"Weekday","Weekend")</f>
        <v>Weekend</v>
      </c>
    </row>
    <row r="2620" ht="15.75" customHeight="1">
      <c r="A2620" s="1">
        <v>45324.0</v>
      </c>
      <c r="B2620" s="2" t="s">
        <v>2544</v>
      </c>
      <c r="C2620" s="2" t="s">
        <v>69</v>
      </c>
      <c r="D2620" s="1">
        <v>21576.0</v>
      </c>
      <c r="E2620" s="2" t="s">
        <v>37</v>
      </c>
      <c r="F2620" s="2">
        <v>283.0</v>
      </c>
      <c r="G2620" s="2" t="s">
        <v>61</v>
      </c>
      <c r="H2620" s="2" t="s">
        <v>24</v>
      </c>
      <c r="I2620" s="2" t="s">
        <v>25</v>
      </c>
      <c r="J2620" s="2" t="str">
        <f t="array" ref="J2620">XLOOKUP('Transaction Data'!$G2620,Product_Code,Biscuit_Brand)</f>
        <v>Choco Delight</v>
      </c>
      <c r="K2620" s="2">
        <f t="array" ref="K2620">XLOOKUP('Transaction Data'!$G2620,Product_Code,Cost)</f>
        <v>3</v>
      </c>
      <c r="L2620" s="2">
        <f t="array" ref="L2620">XLOOKUP('Transaction Data'!$G2620,Product_Code,Unit_Price)</f>
        <v>5</v>
      </c>
      <c r="M2620" s="3">
        <f>'Transaction Data'!$F2620*'Transaction Data'!$K2620</f>
        <v>849</v>
      </c>
      <c r="N2620" s="3">
        <f>'Transaction Data'!$F2620*'Transaction Data'!$L2620</f>
        <v>1415</v>
      </c>
      <c r="O2620" s="3">
        <f>'Transaction Data'!$N2620-'Transaction Data'!$M2620</f>
        <v>566</v>
      </c>
      <c r="P2620" s="2">
        <f>DATEDIF('Transaction Data'!$D2620,'Transaction Data'!$A2620,"y")</f>
        <v>65</v>
      </c>
      <c r="Q2620" s="2" t="str">
        <f>FLOOR('Transaction Data'!$P2620,15)&amp;"-"&amp;FLOOR('Transaction Data'!$P2620,15)+14</f>
        <v>60-74</v>
      </c>
      <c r="R2620" s="2" t="str">
        <f>IF('Transaction Data'!$L2620&lt;=10,"Less Expensive","Expensive")</f>
        <v>Less Expensive</v>
      </c>
      <c r="S2620" s="4">
        <f>WEEKDAY('Transaction Data'!$A2620)</f>
        <v>6</v>
      </c>
      <c r="T2620" s="2" t="str">
        <f>IF(WEEKDAY('Transaction Data'!$A2620,2)&lt;6,"Weekday","Weekend")</f>
        <v>Weekday</v>
      </c>
    </row>
    <row r="2621" ht="15.75" customHeight="1">
      <c r="A2621" s="1">
        <v>45457.0</v>
      </c>
      <c r="B2621" s="2" t="s">
        <v>2545</v>
      </c>
      <c r="C2621" s="2" t="s">
        <v>41</v>
      </c>
      <c r="D2621" s="1">
        <v>26475.0</v>
      </c>
      <c r="E2621" s="2" t="s">
        <v>27</v>
      </c>
      <c r="F2621" s="2">
        <v>24.0</v>
      </c>
      <c r="G2621" s="2" t="s">
        <v>23</v>
      </c>
      <c r="H2621" s="2" t="s">
        <v>29</v>
      </c>
      <c r="I2621" s="2" t="s">
        <v>25</v>
      </c>
      <c r="J2621" s="2" t="str">
        <f t="array" ref="J2621">XLOOKUP('Transaction Data'!$G2621,Product_Code,Biscuit_Brand)</f>
        <v>Cinnamon Swirls</v>
      </c>
      <c r="K2621" s="2">
        <f t="array" ref="K2621">XLOOKUP('Transaction Data'!$G2621,Product_Code,Cost)</f>
        <v>10</v>
      </c>
      <c r="L2621" s="2">
        <f t="array" ref="L2621">XLOOKUP('Transaction Data'!$G2621,Product_Code,Unit_Price)</f>
        <v>14</v>
      </c>
      <c r="M2621" s="3">
        <f>'Transaction Data'!$F2621*'Transaction Data'!$K2621</f>
        <v>240</v>
      </c>
      <c r="N2621" s="3">
        <f>'Transaction Data'!$F2621*'Transaction Data'!$L2621</f>
        <v>336</v>
      </c>
      <c r="O2621" s="3">
        <f>'Transaction Data'!$N2621-'Transaction Data'!$M2621</f>
        <v>96</v>
      </c>
      <c r="P2621" s="2">
        <f>DATEDIF('Transaction Data'!$D2621,'Transaction Data'!$A2621,"y")</f>
        <v>51</v>
      </c>
      <c r="Q2621" s="2" t="str">
        <f>FLOOR('Transaction Data'!$P2621,15)&amp;"-"&amp;FLOOR('Transaction Data'!$P2621,15)+14</f>
        <v>45-59</v>
      </c>
      <c r="R2621" s="2" t="str">
        <f>IF('Transaction Data'!$L2621&lt;=10,"Less Expensive","Expensive")</f>
        <v>Expensive</v>
      </c>
      <c r="S2621" s="4">
        <f>WEEKDAY('Transaction Data'!$A2621)</f>
        <v>6</v>
      </c>
      <c r="T2621" s="2" t="str">
        <f>IF(WEEKDAY('Transaction Data'!$A2621,2)&lt;6,"Weekday","Weekend")</f>
        <v>Weekday</v>
      </c>
    </row>
    <row r="2622" ht="15.75" customHeight="1">
      <c r="A2622" s="1">
        <v>45431.0</v>
      </c>
      <c r="B2622" s="2" t="s">
        <v>2546</v>
      </c>
      <c r="C2622" s="2" t="s">
        <v>78</v>
      </c>
      <c r="D2622" s="1">
        <v>34210.0</v>
      </c>
      <c r="E2622" s="2" t="s">
        <v>27</v>
      </c>
      <c r="F2622" s="2">
        <v>82.0</v>
      </c>
      <c r="G2622" s="2" t="s">
        <v>57</v>
      </c>
      <c r="H2622" s="2" t="s">
        <v>29</v>
      </c>
      <c r="I2622" s="2" t="s">
        <v>25</v>
      </c>
      <c r="J2622" s="2" t="str">
        <f t="array" ref="J2622">XLOOKUP('Transaction Data'!$G2622,Product_Code,Biscuit_Brand)</f>
        <v>Oatmeal Cookies</v>
      </c>
      <c r="K2622" s="2">
        <f t="array" ref="K2622">XLOOKUP('Transaction Data'!$G2622,Product_Code,Cost)</f>
        <v>19</v>
      </c>
      <c r="L2622" s="2">
        <f t="array" ref="L2622">XLOOKUP('Transaction Data'!$G2622,Product_Code,Unit_Price)</f>
        <v>23</v>
      </c>
      <c r="M2622" s="3">
        <f>'Transaction Data'!$F2622*'Transaction Data'!$K2622</f>
        <v>1558</v>
      </c>
      <c r="N2622" s="3">
        <f>'Transaction Data'!$F2622*'Transaction Data'!$L2622</f>
        <v>1886</v>
      </c>
      <c r="O2622" s="3">
        <f>'Transaction Data'!$N2622-'Transaction Data'!$M2622</f>
        <v>328</v>
      </c>
      <c r="P2622" s="2">
        <f>DATEDIF('Transaction Data'!$D2622,'Transaction Data'!$A2622,"y")</f>
        <v>30</v>
      </c>
      <c r="Q2622" s="2" t="str">
        <f>FLOOR('Transaction Data'!$P2622,15)&amp;"-"&amp;FLOOR('Transaction Data'!$P2622,15)+14</f>
        <v>30-44</v>
      </c>
      <c r="R2622" s="2" t="str">
        <f>IF('Transaction Data'!$L2622&lt;=10,"Less Expensive","Expensive")</f>
        <v>Expensive</v>
      </c>
      <c r="S2622" s="4">
        <f>WEEKDAY('Transaction Data'!$A2622)</f>
        <v>1</v>
      </c>
      <c r="T2622" s="2" t="str">
        <f>IF(WEEKDAY('Transaction Data'!$A2622,2)&lt;6,"Weekday","Weekend")</f>
        <v>Weekend</v>
      </c>
    </row>
    <row r="2623" ht="15.75" customHeight="1">
      <c r="A2623" s="1">
        <v>45414.0</v>
      </c>
      <c r="B2623" s="2" t="s">
        <v>2547</v>
      </c>
      <c r="C2623" s="2" t="s">
        <v>41</v>
      </c>
      <c r="D2623" s="1">
        <v>33780.0</v>
      </c>
      <c r="E2623" s="2" t="s">
        <v>63</v>
      </c>
      <c r="F2623" s="2">
        <v>496.0</v>
      </c>
      <c r="G2623" s="2" t="s">
        <v>60</v>
      </c>
      <c r="H2623" s="2" t="s">
        <v>34</v>
      </c>
      <c r="I2623" s="2" t="s">
        <v>25</v>
      </c>
      <c r="J2623" s="2" t="str">
        <f t="array" ref="J2623">XLOOKUP('Transaction Data'!$G2623,Product_Code,Biscuit_Brand)</f>
        <v>Peanut Butter Bites</v>
      </c>
      <c r="K2623" s="2">
        <f t="array" ref="K2623">XLOOKUP('Transaction Data'!$G2623,Product_Code,Cost)</f>
        <v>5</v>
      </c>
      <c r="L2623" s="2">
        <f t="array" ref="L2623">XLOOKUP('Transaction Data'!$G2623,Product_Code,Unit_Price)</f>
        <v>7</v>
      </c>
      <c r="M2623" s="3">
        <f>'Transaction Data'!$F2623*'Transaction Data'!$K2623</f>
        <v>2480</v>
      </c>
      <c r="N2623" s="3">
        <f>'Transaction Data'!$F2623*'Transaction Data'!$L2623</f>
        <v>3472</v>
      </c>
      <c r="O2623" s="3">
        <f>'Transaction Data'!$N2623-'Transaction Data'!$M2623</f>
        <v>992</v>
      </c>
      <c r="P2623" s="2">
        <f>DATEDIF('Transaction Data'!$D2623,'Transaction Data'!$A2623,"y")</f>
        <v>31</v>
      </c>
      <c r="Q2623" s="2" t="str">
        <f>FLOOR('Transaction Data'!$P2623,15)&amp;"-"&amp;FLOOR('Transaction Data'!$P2623,15)+14</f>
        <v>30-44</v>
      </c>
      <c r="R2623" s="2" t="str">
        <f>IF('Transaction Data'!$L2623&lt;=10,"Less Expensive","Expensive")</f>
        <v>Less Expensive</v>
      </c>
      <c r="S2623" s="4">
        <f>WEEKDAY('Transaction Data'!$A2623)</f>
        <v>5</v>
      </c>
      <c r="T2623" s="2" t="str">
        <f>IF(WEEKDAY('Transaction Data'!$A2623,2)&lt;6,"Weekday","Weekend")</f>
        <v>Weekday</v>
      </c>
    </row>
    <row r="2624" ht="15.75" customHeight="1">
      <c r="A2624" s="1">
        <v>45430.0</v>
      </c>
      <c r="B2624" s="2" t="s">
        <v>2548</v>
      </c>
      <c r="C2624" s="2" t="s">
        <v>69</v>
      </c>
      <c r="D2624" s="1">
        <v>22751.0</v>
      </c>
      <c r="E2624" s="2" t="s">
        <v>22</v>
      </c>
      <c r="F2624" s="2">
        <v>147.0</v>
      </c>
      <c r="G2624" s="2" t="s">
        <v>57</v>
      </c>
      <c r="H2624" s="2" t="s">
        <v>24</v>
      </c>
      <c r="I2624" s="2" t="s">
        <v>25</v>
      </c>
      <c r="J2624" s="2" t="str">
        <f t="array" ref="J2624">XLOOKUP('Transaction Data'!$G2624,Product_Code,Biscuit_Brand)</f>
        <v>Oatmeal Cookies</v>
      </c>
      <c r="K2624" s="2">
        <f t="array" ref="K2624">XLOOKUP('Transaction Data'!$G2624,Product_Code,Cost)</f>
        <v>19</v>
      </c>
      <c r="L2624" s="2">
        <f t="array" ref="L2624">XLOOKUP('Transaction Data'!$G2624,Product_Code,Unit_Price)</f>
        <v>23</v>
      </c>
      <c r="M2624" s="3">
        <f>'Transaction Data'!$F2624*'Transaction Data'!$K2624</f>
        <v>2793</v>
      </c>
      <c r="N2624" s="3">
        <f>'Transaction Data'!$F2624*'Transaction Data'!$L2624</f>
        <v>3381</v>
      </c>
      <c r="O2624" s="3">
        <f>'Transaction Data'!$N2624-'Transaction Data'!$M2624</f>
        <v>588</v>
      </c>
      <c r="P2624" s="2">
        <f>DATEDIF('Transaction Data'!$D2624,'Transaction Data'!$A2624,"y")</f>
        <v>62</v>
      </c>
      <c r="Q2624" s="2" t="str">
        <f>FLOOR('Transaction Data'!$P2624,15)&amp;"-"&amp;FLOOR('Transaction Data'!$P2624,15)+14</f>
        <v>60-74</v>
      </c>
      <c r="R2624" s="2" t="str">
        <f>IF('Transaction Data'!$L2624&lt;=10,"Less Expensive","Expensive")</f>
        <v>Expensive</v>
      </c>
      <c r="S2624" s="4">
        <f>WEEKDAY('Transaction Data'!$A2624)</f>
        <v>7</v>
      </c>
      <c r="T2624" s="2" t="str">
        <f>IF(WEEKDAY('Transaction Data'!$A2624,2)&lt;6,"Weekday","Weekend")</f>
        <v>Weekend</v>
      </c>
    </row>
    <row r="2625" ht="15.75" customHeight="1">
      <c r="A2625" s="1">
        <v>45359.0</v>
      </c>
      <c r="B2625" s="2" t="s">
        <v>1526</v>
      </c>
      <c r="C2625" s="2" t="s">
        <v>32</v>
      </c>
      <c r="D2625" s="1">
        <v>20599.0</v>
      </c>
      <c r="E2625" s="2" t="s">
        <v>22</v>
      </c>
      <c r="F2625" s="2">
        <v>307.0</v>
      </c>
      <c r="G2625" s="2" t="s">
        <v>55</v>
      </c>
      <c r="H2625" s="2" t="s">
        <v>42</v>
      </c>
      <c r="I2625" s="2" t="s">
        <v>25</v>
      </c>
      <c r="J2625" s="2" t="str">
        <f t="array" ref="J2625">XLOOKUP('Transaction Data'!$G2625,Product_Code,Biscuit_Brand)</f>
        <v>Vanilla Wafers</v>
      </c>
      <c r="K2625" s="2">
        <f t="array" ref="K2625">XLOOKUP('Transaction Data'!$G2625,Product_Code,Cost)</f>
        <v>18</v>
      </c>
      <c r="L2625" s="2">
        <f t="array" ref="L2625">XLOOKUP('Transaction Data'!$G2625,Product_Code,Unit_Price)</f>
        <v>36</v>
      </c>
      <c r="M2625" s="3">
        <f>'Transaction Data'!$F2625*'Transaction Data'!$K2625</f>
        <v>5526</v>
      </c>
      <c r="N2625" s="3">
        <f>'Transaction Data'!$F2625*'Transaction Data'!$L2625</f>
        <v>11052</v>
      </c>
      <c r="O2625" s="3">
        <f>'Transaction Data'!$N2625-'Transaction Data'!$M2625</f>
        <v>5526</v>
      </c>
      <c r="P2625" s="2">
        <f>DATEDIF('Transaction Data'!$D2625,'Transaction Data'!$A2625,"y")</f>
        <v>67</v>
      </c>
      <c r="Q2625" s="2" t="str">
        <f>FLOOR('Transaction Data'!$P2625,15)&amp;"-"&amp;FLOOR('Transaction Data'!$P2625,15)+14</f>
        <v>60-74</v>
      </c>
      <c r="R2625" s="2" t="str">
        <f>IF('Transaction Data'!$L2625&lt;=10,"Less Expensive","Expensive")</f>
        <v>Expensive</v>
      </c>
      <c r="S2625" s="4">
        <f>WEEKDAY('Transaction Data'!$A2625)</f>
        <v>6</v>
      </c>
      <c r="T2625" s="2" t="str">
        <f>IF(WEEKDAY('Transaction Data'!$A2625,2)&lt;6,"Weekday","Weekend")</f>
        <v>Weekday</v>
      </c>
    </row>
    <row r="2626" ht="15.75" customHeight="1">
      <c r="A2626" s="1">
        <v>45466.0</v>
      </c>
      <c r="B2626" s="2" t="s">
        <v>2549</v>
      </c>
      <c r="C2626" s="2" t="s">
        <v>41</v>
      </c>
      <c r="D2626" s="1">
        <v>31799.0</v>
      </c>
      <c r="E2626" s="2" t="s">
        <v>22</v>
      </c>
      <c r="F2626" s="2">
        <v>253.0</v>
      </c>
      <c r="G2626" s="2" t="s">
        <v>23</v>
      </c>
      <c r="H2626" s="2" t="s">
        <v>45</v>
      </c>
      <c r="I2626" s="2" t="s">
        <v>25</v>
      </c>
      <c r="J2626" s="2" t="str">
        <f t="array" ref="J2626">XLOOKUP('Transaction Data'!$G2626,Product_Code,Biscuit_Brand)</f>
        <v>Cinnamon Swirls</v>
      </c>
      <c r="K2626" s="2">
        <f t="array" ref="K2626">XLOOKUP('Transaction Data'!$G2626,Product_Code,Cost)</f>
        <v>10</v>
      </c>
      <c r="L2626" s="2">
        <f t="array" ref="L2626">XLOOKUP('Transaction Data'!$G2626,Product_Code,Unit_Price)</f>
        <v>14</v>
      </c>
      <c r="M2626" s="3">
        <f>'Transaction Data'!$F2626*'Transaction Data'!$K2626</f>
        <v>2530</v>
      </c>
      <c r="N2626" s="3">
        <f>'Transaction Data'!$F2626*'Transaction Data'!$L2626</f>
        <v>3542</v>
      </c>
      <c r="O2626" s="3">
        <f>'Transaction Data'!$N2626-'Transaction Data'!$M2626</f>
        <v>1012</v>
      </c>
      <c r="P2626" s="2">
        <f>DATEDIF('Transaction Data'!$D2626,'Transaction Data'!$A2626,"y")</f>
        <v>37</v>
      </c>
      <c r="Q2626" s="2" t="str">
        <f>FLOOR('Transaction Data'!$P2626,15)&amp;"-"&amp;FLOOR('Transaction Data'!$P2626,15)+14</f>
        <v>30-44</v>
      </c>
      <c r="R2626" s="2" t="str">
        <f>IF('Transaction Data'!$L2626&lt;=10,"Less Expensive","Expensive")</f>
        <v>Expensive</v>
      </c>
      <c r="S2626" s="4">
        <f>WEEKDAY('Transaction Data'!$A2626)</f>
        <v>1</v>
      </c>
      <c r="T2626" s="2" t="str">
        <f>IF(WEEKDAY('Transaction Data'!$A2626,2)&lt;6,"Weekday","Weekend")</f>
        <v>Weekend</v>
      </c>
    </row>
    <row r="2627" ht="15.75" customHeight="1">
      <c r="A2627" s="1">
        <v>45344.0</v>
      </c>
      <c r="B2627" s="2" t="s">
        <v>2550</v>
      </c>
      <c r="C2627" s="2" t="s">
        <v>41</v>
      </c>
      <c r="D2627" s="1">
        <v>38719.0</v>
      </c>
      <c r="E2627" s="2" t="s">
        <v>22</v>
      </c>
      <c r="F2627" s="2">
        <v>461.0</v>
      </c>
      <c r="G2627" s="2" t="s">
        <v>48</v>
      </c>
      <c r="H2627" s="2" t="s">
        <v>24</v>
      </c>
      <c r="I2627" s="2" t="s">
        <v>25</v>
      </c>
      <c r="J2627" s="2" t="str">
        <f t="array" ref="J2627">XLOOKUP('Transaction Data'!$G2627,Product_Code,Biscuit_Brand)</f>
        <v>Lemon Crisps</v>
      </c>
      <c r="K2627" s="2">
        <f t="array" ref="K2627">XLOOKUP('Transaction Data'!$G2627,Product_Code,Cost)</f>
        <v>7</v>
      </c>
      <c r="L2627" s="2">
        <f t="array" ref="L2627">XLOOKUP('Transaction Data'!$G2627,Product_Code,Unit_Price)</f>
        <v>9</v>
      </c>
      <c r="M2627" s="3">
        <f>'Transaction Data'!$F2627*'Transaction Data'!$K2627</f>
        <v>3227</v>
      </c>
      <c r="N2627" s="3">
        <f>'Transaction Data'!$F2627*'Transaction Data'!$L2627</f>
        <v>4149</v>
      </c>
      <c r="O2627" s="3">
        <f>'Transaction Data'!$N2627-'Transaction Data'!$M2627</f>
        <v>922</v>
      </c>
      <c r="P2627" s="2">
        <f>DATEDIF('Transaction Data'!$D2627,'Transaction Data'!$A2627,"y")</f>
        <v>18</v>
      </c>
      <c r="Q2627" s="2" t="str">
        <f>FLOOR('Transaction Data'!$P2627,15)&amp;"-"&amp;FLOOR('Transaction Data'!$P2627,15)+14</f>
        <v>15-29</v>
      </c>
      <c r="R2627" s="2" t="str">
        <f>IF('Transaction Data'!$L2627&lt;=10,"Less Expensive","Expensive")</f>
        <v>Less Expensive</v>
      </c>
      <c r="S2627" s="4">
        <f>WEEKDAY('Transaction Data'!$A2627)</f>
        <v>5</v>
      </c>
      <c r="T2627" s="2" t="str">
        <f>IF(WEEKDAY('Transaction Data'!$A2627,2)&lt;6,"Weekday","Weekend")</f>
        <v>Weekday</v>
      </c>
    </row>
    <row r="2628" ht="15.75" customHeight="1">
      <c r="A2628" s="1">
        <v>45468.0</v>
      </c>
      <c r="B2628" s="2" t="s">
        <v>2551</v>
      </c>
      <c r="C2628" s="2" t="s">
        <v>47</v>
      </c>
      <c r="D2628" s="1">
        <v>37262.0</v>
      </c>
      <c r="E2628" s="2" t="s">
        <v>27</v>
      </c>
      <c r="F2628" s="2">
        <v>187.0</v>
      </c>
      <c r="G2628" s="2" t="s">
        <v>61</v>
      </c>
      <c r="H2628" s="2" t="s">
        <v>29</v>
      </c>
      <c r="I2628" s="2" t="s">
        <v>25</v>
      </c>
      <c r="J2628" s="2" t="str">
        <f t="array" ref="J2628">XLOOKUP('Transaction Data'!$G2628,Product_Code,Biscuit_Brand)</f>
        <v>Choco Delight</v>
      </c>
      <c r="K2628" s="2">
        <f t="array" ref="K2628">XLOOKUP('Transaction Data'!$G2628,Product_Code,Cost)</f>
        <v>3</v>
      </c>
      <c r="L2628" s="2">
        <f t="array" ref="L2628">XLOOKUP('Transaction Data'!$G2628,Product_Code,Unit_Price)</f>
        <v>5</v>
      </c>
      <c r="M2628" s="3">
        <f>'Transaction Data'!$F2628*'Transaction Data'!$K2628</f>
        <v>561</v>
      </c>
      <c r="N2628" s="3">
        <f>'Transaction Data'!$F2628*'Transaction Data'!$L2628</f>
        <v>935</v>
      </c>
      <c r="O2628" s="3">
        <f>'Transaction Data'!$N2628-'Transaction Data'!$M2628</f>
        <v>374</v>
      </c>
      <c r="P2628" s="2">
        <f>DATEDIF('Transaction Data'!$D2628,'Transaction Data'!$A2628,"y")</f>
        <v>22</v>
      </c>
      <c r="Q2628" s="2" t="str">
        <f>FLOOR('Transaction Data'!$P2628,15)&amp;"-"&amp;FLOOR('Transaction Data'!$P2628,15)+14</f>
        <v>15-29</v>
      </c>
      <c r="R2628" s="2" t="str">
        <f>IF('Transaction Data'!$L2628&lt;=10,"Less Expensive","Expensive")</f>
        <v>Less Expensive</v>
      </c>
      <c r="S2628" s="4">
        <f>WEEKDAY('Transaction Data'!$A2628)</f>
        <v>3</v>
      </c>
      <c r="T2628" s="2" t="str">
        <f>IF(WEEKDAY('Transaction Data'!$A2628,2)&lt;6,"Weekday","Weekend")</f>
        <v>Weekday</v>
      </c>
    </row>
    <row r="2629" ht="15.75" customHeight="1">
      <c r="A2629" s="1">
        <v>45297.0</v>
      </c>
      <c r="B2629" s="2" t="s">
        <v>2552</v>
      </c>
      <c r="C2629" s="2" t="s">
        <v>47</v>
      </c>
      <c r="D2629" s="1">
        <v>36608.0</v>
      </c>
      <c r="E2629" s="2" t="s">
        <v>37</v>
      </c>
      <c r="F2629" s="2">
        <v>117.0</v>
      </c>
      <c r="G2629" s="2" t="s">
        <v>48</v>
      </c>
      <c r="H2629" s="2" t="s">
        <v>42</v>
      </c>
      <c r="I2629" s="2" t="s">
        <v>25</v>
      </c>
      <c r="J2629" s="2" t="str">
        <f t="array" ref="J2629">XLOOKUP('Transaction Data'!$G2629,Product_Code,Biscuit_Brand)</f>
        <v>Lemon Crisps</v>
      </c>
      <c r="K2629" s="2">
        <f t="array" ref="K2629">XLOOKUP('Transaction Data'!$G2629,Product_Code,Cost)</f>
        <v>7</v>
      </c>
      <c r="L2629" s="2">
        <f t="array" ref="L2629">XLOOKUP('Transaction Data'!$G2629,Product_Code,Unit_Price)</f>
        <v>9</v>
      </c>
      <c r="M2629" s="3">
        <f>'Transaction Data'!$F2629*'Transaction Data'!$K2629</f>
        <v>819</v>
      </c>
      <c r="N2629" s="3">
        <f>'Transaction Data'!$F2629*'Transaction Data'!$L2629</f>
        <v>1053</v>
      </c>
      <c r="O2629" s="3">
        <f>'Transaction Data'!$N2629-'Transaction Data'!$M2629</f>
        <v>234</v>
      </c>
      <c r="P2629" s="2">
        <f>DATEDIF('Transaction Data'!$D2629,'Transaction Data'!$A2629,"y")</f>
        <v>23</v>
      </c>
      <c r="Q2629" s="2" t="str">
        <f>FLOOR('Transaction Data'!$P2629,15)&amp;"-"&amp;FLOOR('Transaction Data'!$P2629,15)+14</f>
        <v>15-29</v>
      </c>
      <c r="R2629" s="2" t="str">
        <f>IF('Transaction Data'!$L2629&lt;=10,"Less Expensive","Expensive")</f>
        <v>Less Expensive</v>
      </c>
      <c r="S2629" s="4">
        <f>WEEKDAY('Transaction Data'!$A2629)</f>
        <v>7</v>
      </c>
      <c r="T2629" s="2" t="str">
        <f>IF(WEEKDAY('Transaction Data'!$A2629,2)&lt;6,"Weekday","Weekend")</f>
        <v>Weekend</v>
      </c>
    </row>
    <row r="2630" ht="15.75" customHeight="1">
      <c r="A2630" s="1">
        <v>45413.0</v>
      </c>
      <c r="B2630" s="2" t="s">
        <v>2553</v>
      </c>
      <c r="C2630" s="2" t="s">
        <v>32</v>
      </c>
      <c r="D2630" s="1">
        <v>21510.0</v>
      </c>
      <c r="E2630" s="2" t="s">
        <v>27</v>
      </c>
      <c r="F2630" s="2">
        <v>500.0</v>
      </c>
      <c r="G2630" s="2" t="s">
        <v>23</v>
      </c>
      <c r="H2630" s="2" t="s">
        <v>45</v>
      </c>
      <c r="I2630" s="2" t="s">
        <v>25</v>
      </c>
      <c r="J2630" s="2" t="str">
        <f t="array" ref="J2630">XLOOKUP('Transaction Data'!$G2630,Product_Code,Biscuit_Brand)</f>
        <v>Cinnamon Swirls</v>
      </c>
      <c r="K2630" s="2">
        <f t="array" ref="K2630">XLOOKUP('Transaction Data'!$G2630,Product_Code,Cost)</f>
        <v>10</v>
      </c>
      <c r="L2630" s="2">
        <f t="array" ref="L2630">XLOOKUP('Transaction Data'!$G2630,Product_Code,Unit_Price)</f>
        <v>14</v>
      </c>
      <c r="M2630" s="3">
        <f>'Transaction Data'!$F2630*'Transaction Data'!$K2630</f>
        <v>5000</v>
      </c>
      <c r="N2630" s="3">
        <f>'Transaction Data'!$F2630*'Transaction Data'!$L2630</f>
        <v>7000</v>
      </c>
      <c r="O2630" s="3">
        <f>'Transaction Data'!$N2630-'Transaction Data'!$M2630</f>
        <v>2000</v>
      </c>
      <c r="P2630" s="2">
        <f>DATEDIF('Transaction Data'!$D2630,'Transaction Data'!$A2630,"y")</f>
        <v>65</v>
      </c>
      <c r="Q2630" s="2" t="str">
        <f>FLOOR('Transaction Data'!$P2630,15)&amp;"-"&amp;FLOOR('Transaction Data'!$P2630,15)+14</f>
        <v>60-74</v>
      </c>
      <c r="R2630" s="2" t="str">
        <f>IF('Transaction Data'!$L2630&lt;=10,"Less Expensive","Expensive")</f>
        <v>Expensive</v>
      </c>
      <c r="S2630" s="4">
        <f>WEEKDAY('Transaction Data'!$A2630)</f>
        <v>4</v>
      </c>
      <c r="T2630" s="2" t="str">
        <f>IF(WEEKDAY('Transaction Data'!$A2630,2)&lt;6,"Weekday","Weekend")</f>
        <v>Weekday</v>
      </c>
    </row>
    <row r="2631" ht="15.75" customHeight="1">
      <c r="A2631" s="1">
        <v>45325.0</v>
      </c>
      <c r="B2631" s="2" t="s">
        <v>2554</v>
      </c>
      <c r="C2631" s="2" t="s">
        <v>72</v>
      </c>
      <c r="D2631" s="1">
        <v>34924.0</v>
      </c>
      <c r="E2631" s="2" t="s">
        <v>37</v>
      </c>
      <c r="F2631" s="2">
        <v>173.0</v>
      </c>
      <c r="G2631" s="2" t="s">
        <v>28</v>
      </c>
      <c r="H2631" s="2" t="s">
        <v>24</v>
      </c>
      <c r="I2631" s="2" t="s">
        <v>30</v>
      </c>
      <c r="J2631" s="2" t="str">
        <f t="array" ref="J2631">XLOOKUP('Transaction Data'!$G2631,Product_Code,Biscuit_Brand)</f>
        <v>Shortbread</v>
      </c>
      <c r="K2631" s="2">
        <f t="array" ref="K2631">XLOOKUP('Transaction Data'!$G2631,Product_Code,Cost)</f>
        <v>10</v>
      </c>
      <c r="L2631" s="2">
        <f t="array" ref="L2631">XLOOKUP('Transaction Data'!$G2631,Product_Code,Unit_Price)</f>
        <v>45</v>
      </c>
      <c r="M2631" s="3">
        <f>'Transaction Data'!$F2631*'Transaction Data'!$K2631</f>
        <v>1730</v>
      </c>
      <c r="N2631" s="3">
        <f>'Transaction Data'!$F2631*'Transaction Data'!$L2631</f>
        <v>7785</v>
      </c>
      <c r="O2631" s="3">
        <f>'Transaction Data'!$N2631-'Transaction Data'!$M2631</f>
        <v>6055</v>
      </c>
      <c r="P2631" s="2">
        <f>DATEDIF('Transaction Data'!$D2631,'Transaction Data'!$A2631,"y")</f>
        <v>28</v>
      </c>
      <c r="Q2631" s="2" t="str">
        <f>FLOOR('Transaction Data'!$P2631,15)&amp;"-"&amp;FLOOR('Transaction Data'!$P2631,15)+14</f>
        <v>15-29</v>
      </c>
      <c r="R2631" s="2" t="str">
        <f>IF('Transaction Data'!$L2631&lt;=10,"Less Expensive","Expensive")</f>
        <v>Expensive</v>
      </c>
      <c r="S2631" s="4">
        <f>WEEKDAY('Transaction Data'!$A2631)</f>
        <v>7</v>
      </c>
      <c r="T2631" s="2" t="str">
        <f>IF(WEEKDAY('Transaction Data'!$A2631,2)&lt;6,"Weekday","Weekend")</f>
        <v>Weekend</v>
      </c>
    </row>
    <row r="2632" ht="15.75" customHeight="1">
      <c r="A2632" s="1">
        <v>45407.0</v>
      </c>
      <c r="B2632" s="2" t="s">
        <v>2555</v>
      </c>
      <c r="C2632" s="2" t="s">
        <v>21</v>
      </c>
      <c r="D2632" s="1">
        <v>22684.0</v>
      </c>
      <c r="E2632" s="2" t="s">
        <v>27</v>
      </c>
      <c r="F2632" s="2">
        <v>404.0</v>
      </c>
      <c r="G2632" s="2" t="s">
        <v>61</v>
      </c>
      <c r="H2632" s="2" t="s">
        <v>29</v>
      </c>
      <c r="I2632" s="2" t="s">
        <v>25</v>
      </c>
      <c r="J2632" s="2" t="str">
        <f t="array" ref="J2632">XLOOKUP('Transaction Data'!$G2632,Product_Code,Biscuit_Brand)</f>
        <v>Choco Delight</v>
      </c>
      <c r="K2632" s="2">
        <f t="array" ref="K2632">XLOOKUP('Transaction Data'!$G2632,Product_Code,Cost)</f>
        <v>3</v>
      </c>
      <c r="L2632" s="2">
        <f t="array" ref="L2632">XLOOKUP('Transaction Data'!$G2632,Product_Code,Unit_Price)</f>
        <v>5</v>
      </c>
      <c r="M2632" s="3">
        <f>'Transaction Data'!$F2632*'Transaction Data'!$K2632</f>
        <v>1212</v>
      </c>
      <c r="N2632" s="3">
        <f>'Transaction Data'!$F2632*'Transaction Data'!$L2632</f>
        <v>2020</v>
      </c>
      <c r="O2632" s="3">
        <f>'Transaction Data'!$N2632-'Transaction Data'!$M2632</f>
        <v>808</v>
      </c>
      <c r="P2632" s="2">
        <f>DATEDIF('Transaction Data'!$D2632,'Transaction Data'!$A2632,"y")</f>
        <v>62</v>
      </c>
      <c r="Q2632" s="2" t="str">
        <f>FLOOR('Transaction Data'!$P2632,15)&amp;"-"&amp;FLOOR('Transaction Data'!$P2632,15)+14</f>
        <v>60-74</v>
      </c>
      <c r="R2632" s="2" t="str">
        <f>IF('Transaction Data'!$L2632&lt;=10,"Less Expensive","Expensive")</f>
        <v>Less Expensive</v>
      </c>
      <c r="S2632" s="4">
        <f>WEEKDAY('Transaction Data'!$A2632)</f>
        <v>5</v>
      </c>
      <c r="T2632" s="2" t="str">
        <f>IF(WEEKDAY('Transaction Data'!$A2632,2)&lt;6,"Weekday","Weekend")</f>
        <v>Weekday</v>
      </c>
    </row>
    <row r="2633" ht="15.75" customHeight="1">
      <c r="A2633" s="1">
        <v>45484.0</v>
      </c>
      <c r="B2633" s="2" t="s">
        <v>2556</v>
      </c>
      <c r="C2633" s="2" t="s">
        <v>72</v>
      </c>
      <c r="D2633" s="1">
        <v>29381.0</v>
      </c>
      <c r="E2633" s="2" t="s">
        <v>63</v>
      </c>
      <c r="F2633" s="2">
        <v>162.0</v>
      </c>
      <c r="G2633" s="2" t="s">
        <v>57</v>
      </c>
      <c r="H2633" s="2" t="s">
        <v>29</v>
      </c>
      <c r="I2633" s="2" t="s">
        <v>25</v>
      </c>
      <c r="J2633" s="2" t="str">
        <f t="array" ref="J2633">XLOOKUP('Transaction Data'!$G2633,Product_Code,Biscuit_Brand)</f>
        <v>Oatmeal Cookies</v>
      </c>
      <c r="K2633" s="2">
        <f t="array" ref="K2633">XLOOKUP('Transaction Data'!$G2633,Product_Code,Cost)</f>
        <v>19</v>
      </c>
      <c r="L2633" s="2">
        <f t="array" ref="L2633">XLOOKUP('Transaction Data'!$G2633,Product_Code,Unit_Price)</f>
        <v>23</v>
      </c>
      <c r="M2633" s="3">
        <f>'Transaction Data'!$F2633*'Transaction Data'!$K2633</f>
        <v>3078</v>
      </c>
      <c r="N2633" s="3">
        <f>'Transaction Data'!$F2633*'Transaction Data'!$L2633</f>
        <v>3726</v>
      </c>
      <c r="O2633" s="3">
        <f>'Transaction Data'!$N2633-'Transaction Data'!$M2633</f>
        <v>648</v>
      </c>
      <c r="P2633" s="2">
        <f>DATEDIF('Transaction Data'!$D2633,'Transaction Data'!$A2633,"y")</f>
        <v>44</v>
      </c>
      <c r="Q2633" s="2" t="str">
        <f>FLOOR('Transaction Data'!$P2633,15)&amp;"-"&amp;FLOOR('Transaction Data'!$P2633,15)+14</f>
        <v>30-44</v>
      </c>
      <c r="R2633" s="2" t="str">
        <f>IF('Transaction Data'!$L2633&lt;=10,"Less Expensive","Expensive")</f>
        <v>Expensive</v>
      </c>
      <c r="S2633" s="4">
        <f>WEEKDAY('Transaction Data'!$A2633)</f>
        <v>5</v>
      </c>
      <c r="T2633" s="2" t="str">
        <f>IF(WEEKDAY('Transaction Data'!$A2633,2)&lt;6,"Weekday","Weekend")</f>
        <v>Weekday</v>
      </c>
    </row>
    <row r="2634" ht="15.75" customHeight="1">
      <c r="A2634" s="1">
        <v>45372.0</v>
      </c>
      <c r="B2634" s="2" t="s">
        <v>2557</v>
      </c>
      <c r="C2634" s="2" t="s">
        <v>21</v>
      </c>
      <c r="D2634" s="1">
        <v>32378.0</v>
      </c>
      <c r="E2634" s="2" t="s">
        <v>27</v>
      </c>
      <c r="F2634" s="2">
        <v>393.0</v>
      </c>
      <c r="G2634" s="2" t="s">
        <v>44</v>
      </c>
      <c r="H2634" s="2" t="s">
        <v>34</v>
      </c>
      <c r="I2634" s="2" t="s">
        <v>25</v>
      </c>
      <c r="J2634" s="2" t="str">
        <f t="array" ref="J2634">XLOOKUP('Transaction Data'!$G2634,Product_Code,Biscuit_Brand)</f>
        <v>Butter Crunch</v>
      </c>
      <c r="K2634" s="2">
        <f t="array" ref="K2634">XLOOKUP('Transaction Data'!$G2634,Product_Code,Cost)</f>
        <v>10</v>
      </c>
      <c r="L2634" s="2">
        <f t="array" ref="L2634">XLOOKUP('Transaction Data'!$G2634,Product_Code,Unit_Price)</f>
        <v>11</v>
      </c>
      <c r="M2634" s="3">
        <f>'Transaction Data'!$F2634*'Transaction Data'!$K2634</f>
        <v>3930</v>
      </c>
      <c r="N2634" s="3">
        <f>'Transaction Data'!$F2634*'Transaction Data'!$L2634</f>
        <v>4323</v>
      </c>
      <c r="O2634" s="3">
        <f>'Transaction Data'!$N2634-'Transaction Data'!$M2634</f>
        <v>393</v>
      </c>
      <c r="P2634" s="2">
        <f>DATEDIF('Transaction Data'!$D2634,'Transaction Data'!$A2634,"y")</f>
        <v>35</v>
      </c>
      <c r="Q2634" s="2" t="str">
        <f>FLOOR('Transaction Data'!$P2634,15)&amp;"-"&amp;FLOOR('Transaction Data'!$P2634,15)+14</f>
        <v>30-44</v>
      </c>
      <c r="R2634" s="2" t="str">
        <f>IF('Transaction Data'!$L2634&lt;=10,"Less Expensive","Expensive")</f>
        <v>Expensive</v>
      </c>
      <c r="S2634" s="4">
        <f>WEEKDAY('Transaction Data'!$A2634)</f>
        <v>5</v>
      </c>
      <c r="T2634" s="2" t="str">
        <f>IF(WEEKDAY('Transaction Data'!$A2634,2)&lt;6,"Weekday","Weekend")</f>
        <v>Weekday</v>
      </c>
    </row>
    <row r="2635" ht="15.75" customHeight="1">
      <c r="A2635" s="1">
        <v>45317.0</v>
      </c>
      <c r="B2635" s="2" t="s">
        <v>2558</v>
      </c>
      <c r="C2635" s="2" t="s">
        <v>32</v>
      </c>
      <c r="D2635" s="1">
        <v>19571.0</v>
      </c>
      <c r="E2635" s="2" t="s">
        <v>63</v>
      </c>
      <c r="F2635" s="2">
        <v>451.0</v>
      </c>
      <c r="G2635" s="2" t="s">
        <v>23</v>
      </c>
      <c r="H2635" s="2" t="s">
        <v>24</v>
      </c>
      <c r="I2635" s="2" t="s">
        <v>25</v>
      </c>
      <c r="J2635" s="2" t="str">
        <f t="array" ref="J2635">XLOOKUP('Transaction Data'!$G2635,Product_Code,Biscuit_Brand)</f>
        <v>Cinnamon Swirls</v>
      </c>
      <c r="K2635" s="2">
        <f t="array" ref="K2635">XLOOKUP('Transaction Data'!$G2635,Product_Code,Cost)</f>
        <v>10</v>
      </c>
      <c r="L2635" s="2">
        <f t="array" ref="L2635">XLOOKUP('Transaction Data'!$G2635,Product_Code,Unit_Price)</f>
        <v>14</v>
      </c>
      <c r="M2635" s="3">
        <f>'Transaction Data'!$F2635*'Transaction Data'!$K2635</f>
        <v>4510</v>
      </c>
      <c r="N2635" s="3">
        <f>'Transaction Data'!$F2635*'Transaction Data'!$L2635</f>
        <v>6314</v>
      </c>
      <c r="O2635" s="3">
        <f>'Transaction Data'!$N2635-'Transaction Data'!$M2635</f>
        <v>1804</v>
      </c>
      <c r="P2635" s="2">
        <f>DATEDIF('Transaction Data'!$D2635,'Transaction Data'!$A2635,"y")</f>
        <v>70</v>
      </c>
      <c r="Q2635" s="2" t="str">
        <f>FLOOR('Transaction Data'!$P2635,15)&amp;"-"&amp;FLOOR('Transaction Data'!$P2635,15)+14</f>
        <v>60-74</v>
      </c>
      <c r="R2635" s="2" t="str">
        <f>IF('Transaction Data'!$L2635&lt;=10,"Less Expensive","Expensive")</f>
        <v>Expensive</v>
      </c>
      <c r="S2635" s="4">
        <f>WEEKDAY('Transaction Data'!$A2635)</f>
        <v>6</v>
      </c>
      <c r="T2635" s="2" t="str">
        <f>IF(WEEKDAY('Transaction Data'!$A2635,2)&lt;6,"Weekday","Weekend")</f>
        <v>Weekday</v>
      </c>
    </row>
    <row r="2636" ht="15.75" customHeight="1">
      <c r="A2636" s="1">
        <v>45453.0</v>
      </c>
      <c r="B2636" s="2" t="s">
        <v>2559</v>
      </c>
      <c r="C2636" s="2" t="s">
        <v>72</v>
      </c>
      <c r="D2636" s="1">
        <v>31743.0</v>
      </c>
      <c r="E2636" s="2" t="s">
        <v>63</v>
      </c>
      <c r="F2636" s="2">
        <v>151.0</v>
      </c>
      <c r="G2636" s="2" t="s">
        <v>60</v>
      </c>
      <c r="H2636" s="2" t="s">
        <v>42</v>
      </c>
      <c r="I2636" s="2" t="s">
        <v>25</v>
      </c>
      <c r="J2636" s="2" t="str">
        <f t="array" ref="J2636">XLOOKUP('Transaction Data'!$G2636,Product_Code,Biscuit_Brand)</f>
        <v>Peanut Butter Bites</v>
      </c>
      <c r="K2636" s="2">
        <f t="array" ref="K2636">XLOOKUP('Transaction Data'!$G2636,Product_Code,Cost)</f>
        <v>5</v>
      </c>
      <c r="L2636" s="2">
        <f t="array" ref="L2636">XLOOKUP('Transaction Data'!$G2636,Product_Code,Unit_Price)</f>
        <v>7</v>
      </c>
      <c r="M2636" s="3">
        <f>'Transaction Data'!$F2636*'Transaction Data'!$K2636</f>
        <v>755</v>
      </c>
      <c r="N2636" s="3">
        <f>'Transaction Data'!$F2636*'Transaction Data'!$L2636</f>
        <v>1057</v>
      </c>
      <c r="O2636" s="3">
        <f>'Transaction Data'!$N2636-'Transaction Data'!$M2636</f>
        <v>302</v>
      </c>
      <c r="P2636" s="2">
        <f>DATEDIF('Transaction Data'!$D2636,'Transaction Data'!$A2636,"y")</f>
        <v>37</v>
      </c>
      <c r="Q2636" s="2" t="str">
        <f>FLOOR('Transaction Data'!$P2636,15)&amp;"-"&amp;FLOOR('Transaction Data'!$P2636,15)+14</f>
        <v>30-44</v>
      </c>
      <c r="R2636" s="2" t="str">
        <f>IF('Transaction Data'!$L2636&lt;=10,"Less Expensive","Expensive")</f>
        <v>Less Expensive</v>
      </c>
      <c r="S2636" s="4">
        <f>WEEKDAY('Transaction Data'!$A2636)</f>
        <v>2</v>
      </c>
      <c r="T2636" s="2" t="str">
        <f>IF(WEEKDAY('Transaction Data'!$A2636,2)&lt;6,"Weekday","Weekend")</f>
        <v>Weekday</v>
      </c>
    </row>
    <row r="2637" ht="15.75" customHeight="1">
      <c r="A2637" s="1">
        <v>45404.0</v>
      </c>
      <c r="B2637" s="2" t="s">
        <v>2560</v>
      </c>
      <c r="C2637" s="2" t="s">
        <v>72</v>
      </c>
      <c r="D2637" s="1">
        <v>23414.0</v>
      </c>
      <c r="E2637" s="2" t="s">
        <v>22</v>
      </c>
      <c r="F2637" s="2">
        <v>147.0</v>
      </c>
      <c r="G2637" s="2" t="s">
        <v>38</v>
      </c>
      <c r="H2637" s="2" t="s">
        <v>45</v>
      </c>
      <c r="I2637" s="2" t="s">
        <v>25</v>
      </c>
      <c r="J2637" s="2" t="str">
        <f t="array" ref="J2637">XLOOKUP('Transaction Data'!$G2637,Product_Code,Biscuit_Brand)</f>
        <v>Ginger Snaps</v>
      </c>
      <c r="K2637" s="2">
        <f t="array" ref="K2637">XLOOKUP('Transaction Data'!$G2637,Product_Code,Cost)</f>
        <v>14</v>
      </c>
      <c r="L2637" s="2">
        <f t="array" ref="L2637">XLOOKUP('Transaction Data'!$G2637,Product_Code,Unit_Price)</f>
        <v>28</v>
      </c>
      <c r="M2637" s="3">
        <f>'Transaction Data'!$F2637*'Transaction Data'!$K2637</f>
        <v>2058</v>
      </c>
      <c r="N2637" s="3">
        <f>'Transaction Data'!$F2637*'Transaction Data'!$L2637</f>
        <v>4116</v>
      </c>
      <c r="O2637" s="3">
        <f>'Transaction Data'!$N2637-'Transaction Data'!$M2637</f>
        <v>2058</v>
      </c>
      <c r="P2637" s="2">
        <f>DATEDIF('Transaction Data'!$D2637,'Transaction Data'!$A2637,"y")</f>
        <v>60</v>
      </c>
      <c r="Q2637" s="2" t="str">
        <f>FLOOR('Transaction Data'!$P2637,15)&amp;"-"&amp;FLOOR('Transaction Data'!$P2637,15)+14</f>
        <v>60-74</v>
      </c>
      <c r="R2637" s="2" t="str">
        <f>IF('Transaction Data'!$L2637&lt;=10,"Less Expensive","Expensive")</f>
        <v>Expensive</v>
      </c>
      <c r="S2637" s="4">
        <f>WEEKDAY('Transaction Data'!$A2637)</f>
        <v>2</v>
      </c>
      <c r="T2637" s="2" t="str">
        <f>IF(WEEKDAY('Transaction Data'!$A2637,2)&lt;6,"Weekday","Weekend")</f>
        <v>Weekday</v>
      </c>
    </row>
    <row r="2638" ht="15.75" customHeight="1">
      <c r="A2638" s="1">
        <v>45316.0</v>
      </c>
      <c r="B2638" s="2" t="s">
        <v>2561</v>
      </c>
      <c r="C2638" s="2" t="s">
        <v>54</v>
      </c>
      <c r="D2638" s="1">
        <v>29961.0</v>
      </c>
      <c r="E2638" s="2" t="s">
        <v>37</v>
      </c>
      <c r="F2638" s="2">
        <v>146.0</v>
      </c>
      <c r="G2638" s="2" t="s">
        <v>61</v>
      </c>
      <c r="H2638" s="2" t="s">
        <v>24</v>
      </c>
      <c r="I2638" s="2" t="s">
        <v>25</v>
      </c>
      <c r="J2638" s="2" t="str">
        <f t="array" ref="J2638">XLOOKUP('Transaction Data'!$G2638,Product_Code,Biscuit_Brand)</f>
        <v>Choco Delight</v>
      </c>
      <c r="K2638" s="2">
        <f t="array" ref="K2638">XLOOKUP('Transaction Data'!$G2638,Product_Code,Cost)</f>
        <v>3</v>
      </c>
      <c r="L2638" s="2">
        <f t="array" ref="L2638">XLOOKUP('Transaction Data'!$G2638,Product_Code,Unit_Price)</f>
        <v>5</v>
      </c>
      <c r="M2638" s="3">
        <f>'Transaction Data'!$F2638*'Transaction Data'!$K2638</f>
        <v>438</v>
      </c>
      <c r="N2638" s="3">
        <f>'Transaction Data'!$F2638*'Transaction Data'!$L2638</f>
        <v>730</v>
      </c>
      <c r="O2638" s="3">
        <f>'Transaction Data'!$N2638-'Transaction Data'!$M2638</f>
        <v>292</v>
      </c>
      <c r="P2638" s="2">
        <f>DATEDIF('Transaction Data'!$D2638,'Transaction Data'!$A2638,"y")</f>
        <v>42</v>
      </c>
      <c r="Q2638" s="2" t="str">
        <f>FLOOR('Transaction Data'!$P2638,15)&amp;"-"&amp;FLOOR('Transaction Data'!$P2638,15)+14</f>
        <v>30-44</v>
      </c>
      <c r="R2638" s="2" t="str">
        <f>IF('Transaction Data'!$L2638&lt;=10,"Less Expensive","Expensive")</f>
        <v>Less Expensive</v>
      </c>
      <c r="S2638" s="4">
        <f>WEEKDAY('Transaction Data'!$A2638)</f>
        <v>5</v>
      </c>
      <c r="T2638" s="2" t="str">
        <f>IF(WEEKDAY('Transaction Data'!$A2638,2)&lt;6,"Weekday","Weekend")</f>
        <v>Weekday</v>
      </c>
    </row>
    <row r="2639" ht="15.75" customHeight="1">
      <c r="A2639" s="1">
        <v>45450.0</v>
      </c>
      <c r="B2639" s="2" t="s">
        <v>2562</v>
      </c>
      <c r="C2639" s="2" t="s">
        <v>54</v>
      </c>
      <c r="D2639" s="1">
        <v>22895.0</v>
      </c>
      <c r="E2639" s="2" t="s">
        <v>37</v>
      </c>
      <c r="F2639" s="2">
        <v>88.0</v>
      </c>
      <c r="G2639" s="2" t="s">
        <v>33</v>
      </c>
      <c r="H2639" s="2" t="s">
        <v>29</v>
      </c>
      <c r="I2639" s="2" t="s">
        <v>25</v>
      </c>
      <c r="J2639" s="2" t="str">
        <f t="array" ref="J2639">XLOOKUP('Transaction Data'!$G2639,Product_Code,Biscuit_Brand)</f>
        <v>Caramel Biscuits</v>
      </c>
      <c r="K2639" s="2">
        <f t="array" ref="K2639">XLOOKUP('Transaction Data'!$G2639,Product_Code,Cost)</f>
        <v>18</v>
      </c>
      <c r="L2639" s="2">
        <f t="array" ref="L2639">XLOOKUP('Transaction Data'!$G2639,Product_Code,Unit_Price)</f>
        <v>22</v>
      </c>
      <c r="M2639" s="3">
        <f>'Transaction Data'!$F2639*'Transaction Data'!$K2639</f>
        <v>1584</v>
      </c>
      <c r="N2639" s="3">
        <f>'Transaction Data'!$F2639*'Transaction Data'!$L2639</f>
        <v>1936</v>
      </c>
      <c r="O2639" s="3">
        <f>'Transaction Data'!$N2639-'Transaction Data'!$M2639</f>
        <v>352</v>
      </c>
      <c r="P2639" s="2">
        <f>DATEDIF('Transaction Data'!$D2639,'Transaction Data'!$A2639,"y")</f>
        <v>61</v>
      </c>
      <c r="Q2639" s="2" t="str">
        <f>FLOOR('Transaction Data'!$P2639,15)&amp;"-"&amp;FLOOR('Transaction Data'!$P2639,15)+14</f>
        <v>60-74</v>
      </c>
      <c r="R2639" s="2" t="str">
        <f>IF('Transaction Data'!$L2639&lt;=10,"Less Expensive","Expensive")</f>
        <v>Expensive</v>
      </c>
      <c r="S2639" s="4">
        <f>WEEKDAY('Transaction Data'!$A2639)</f>
        <v>6</v>
      </c>
      <c r="T2639" s="2" t="str">
        <f>IF(WEEKDAY('Transaction Data'!$A2639,2)&lt;6,"Weekday","Weekend")</f>
        <v>Weekday</v>
      </c>
    </row>
    <row r="2640" ht="15.75" customHeight="1">
      <c r="A2640" s="1">
        <v>45313.0</v>
      </c>
      <c r="B2640" s="2" t="s">
        <v>2563</v>
      </c>
      <c r="C2640" s="2" t="s">
        <v>41</v>
      </c>
      <c r="D2640" s="1">
        <v>37428.0</v>
      </c>
      <c r="E2640" s="2" t="s">
        <v>27</v>
      </c>
      <c r="F2640" s="2">
        <v>380.0</v>
      </c>
      <c r="G2640" s="2" t="s">
        <v>33</v>
      </c>
      <c r="H2640" s="2" t="s">
        <v>42</v>
      </c>
      <c r="I2640" s="2" t="s">
        <v>25</v>
      </c>
      <c r="J2640" s="2" t="str">
        <f t="array" ref="J2640">XLOOKUP('Transaction Data'!$G2640,Product_Code,Biscuit_Brand)</f>
        <v>Caramel Biscuits</v>
      </c>
      <c r="K2640" s="2">
        <f t="array" ref="K2640">XLOOKUP('Transaction Data'!$G2640,Product_Code,Cost)</f>
        <v>18</v>
      </c>
      <c r="L2640" s="2">
        <f t="array" ref="L2640">XLOOKUP('Transaction Data'!$G2640,Product_Code,Unit_Price)</f>
        <v>22</v>
      </c>
      <c r="M2640" s="3">
        <f>'Transaction Data'!$F2640*'Transaction Data'!$K2640</f>
        <v>6840</v>
      </c>
      <c r="N2640" s="3">
        <f>'Transaction Data'!$F2640*'Transaction Data'!$L2640</f>
        <v>8360</v>
      </c>
      <c r="O2640" s="3">
        <f>'Transaction Data'!$N2640-'Transaction Data'!$M2640</f>
        <v>1520</v>
      </c>
      <c r="P2640" s="2">
        <f>DATEDIF('Transaction Data'!$D2640,'Transaction Data'!$A2640,"y")</f>
        <v>21</v>
      </c>
      <c r="Q2640" s="2" t="str">
        <f>FLOOR('Transaction Data'!$P2640,15)&amp;"-"&amp;FLOOR('Transaction Data'!$P2640,15)+14</f>
        <v>15-29</v>
      </c>
      <c r="R2640" s="2" t="str">
        <f>IF('Transaction Data'!$L2640&lt;=10,"Less Expensive","Expensive")</f>
        <v>Expensive</v>
      </c>
      <c r="S2640" s="4">
        <f>WEEKDAY('Transaction Data'!$A2640)</f>
        <v>2</v>
      </c>
      <c r="T2640" s="2" t="str">
        <f>IF(WEEKDAY('Transaction Data'!$A2640,2)&lt;6,"Weekday","Weekend")</f>
        <v>Weekday</v>
      </c>
    </row>
    <row r="2641" ht="15.75" customHeight="1">
      <c r="A2641" s="1">
        <v>45321.0</v>
      </c>
      <c r="B2641" s="2" t="s">
        <v>2564</v>
      </c>
      <c r="C2641" s="2" t="s">
        <v>69</v>
      </c>
      <c r="D2641" s="1">
        <v>38595.0</v>
      </c>
      <c r="E2641" s="2" t="s">
        <v>22</v>
      </c>
      <c r="F2641" s="2">
        <v>118.0</v>
      </c>
      <c r="G2641" s="2" t="s">
        <v>61</v>
      </c>
      <c r="H2641" s="2" t="s">
        <v>45</v>
      </c>
      <c r="I2641" s="2" t="s">
        <v>25</v>
      </c>
      <c r="J2641" s="2" t="str">
        <f t="array" ref="J2641">XLOOKUP('Transaction Data'!$G2641,Product_Code,Biscuit_Brand)</f>
        <v>Choco Delight</v>
      </c>
      <c r="K2641" s="2">
        <f t="array" ref="K2641">XLOOKUP('Transaction Data'!$G2641,Product_Code,Cost)</f>
        <v>3</v>
      </c>
      <c r="L2641" s="2">
        <f t="array" ref="L2641">XLOOKUP('Transaction Data'!$G2641,Product_Code,Unit_Price)</f>
        <v>5</v>
      </c>
      <c r="M2641" s="3">
        <f>'Transaction Data'!$F2641*'Transaction Data'!$K2641</f>
        <v>354</v>
      </c>
      <c r="N2641" s="3">
        <f>'Transaction Data'!$F2641*'Transaction Data'!$L2641</f>
        <v>590</v>
      </c>
      <c r="O2641" s="3">
        <f>'Transaction Data'!$N2641-'Transaction Data'!$M2641</f>
        <v>236</v>
      </c>
      <c r="P2641" s="2">
        <f>DATEDIF('Transaction Data'!$D2641,'Transaction Data'!$A2641,"y")</f>
        <v>18</v>
      </c>
      <c r="Q2641" s="2" t="str">
        <f>FLOOR('Transaction Data'!$P2641,15)&amp;"-"&amp;FLOOR('Transaction Data'!$P2641,15)+14</f>
        <v>15-29</v>
      </c>
      <c r="R2641" s="2" t="str">
        <f>IF('Transaction Data'!$L2641&lt;=10,"Less Expensive","Expensive")</f>
        <v>Less Expensive</v>
      </c>
      <c r="S2641" s="4">
        <f>WEEKDAY('Transaction Data'!$A2641)</f>
        <v>3</v>
      </c>
      <c r="T2641" s="2" t="str">
        <f>IF(WEEKDAY('Transaction Data'!$A2641,2)&lt;6,"Weekday","Weekend")</f>
        <v>Weekday</v>
      </c>
    </row>
    <row r="2642" ht="15.75" customHeight="1">
      <c r="A2642" s="1">
        <v>45395.0</v>
      </c>
      <c r="B2642" s="2" t="s">
        <v>2565</v>
      </c>
      <c r="C2642" s="2" t="s">
        <v>65</v>
      </c>
      <c r="D2642" s="1">
        <v>25693.0</v>
      </c>
      <c r="E2642" s="2" t="s">
        <v>63</v>
      </c>
      <c r="F2642" s="2">
        <v>153.0</v>
      </c>
      <c r="G2642" s="2" t="s">
        <v>23</v>
      </c>
      <c r="H2642" s="2" t="s">
        <v>24</v>
      </c>
      <c r="I2642" s="2" t="s">
        <v>25</v>
      </c>
      <c r="J2642" s="2" t="str">
        <f t="array" ref="J2642">XLOOKUP('Transaction Data'!$G2642,Product_Code,Biscuit_Brand)</f>
        <v>Cinnamon Swirls</v>
      </c>
      <c r="K2642" s="2">
        <f t="array" ref="K2642">XLOOKUP('Transaction Data'!$G2642,Product_Code,Cost)</f>
        <v>10</v>
      </c>
      <c r="L2642" s="2">
        <f t="array" ref="L2642">XLOOKUP('Transaction Data'!$G2642,Product_Code,Unit_Price)</f>
        <v>14</v>
      </c>
      <c r="M2642" s="3">
        <f>'Transaction Data'!$F2642*'Transaction Data'!$K2642</f>
        <v>1530</v>
      </c>
      <c r="N2642" s="3">
        <f>'Transaction Data'!$F2642*'Transaction Data'!$L2642</f>
        <v>2142</v>
      </c>
      <c r="O2642" s="3">
        <f>'Transaction Data'!$N2642-'Transaction Data'!$M2642</f>
        <v>612</v>
      </c>
      <c r="P2642" s="2">
        <f>DATEDIF('Transaction Data'!$D2642,'Transaction Data'!$A2642,"y")</f>
        <v>53</v>
      </c>
      <c r="Q2642" s="2" t="str">
        <f>FLOOR('Transaction Data'!$P2642,15)&amp;"-"&amp;FLOOR('Transaction Data'!$P2642,15)+14</f>
        <v>45-59</v>
      </c>
      <c r="R2642" s="2" t="str">
        <f>IF('Transaction Data'!$L2642&lt;=10,"Less Expensive","Expensive")</f>
        <v>Expensive</v>
      </c>
      <c r="S2642" s="4">
        <f>WEEKDAY('Transaction Data'!$A2642)</f>
        <v>7</v>
      </c>
      <c r="T2642" s="2" t="str">
        <f>IF(WEEKDAY('Transaction Data'!$A2642,2)&lt;6,"Weekday","Weekend")</f>
        <v>Weekend</v>
      </c>
    </row>
    <row r="2643" ht="15.75" customHeight="1">
      <c r="A2643" s="1">
        <v>45372.0</v>
      </c>
      <c r="B2643" s="2" t="s">
        <v>2566</v>
      </c>
      <c r="C2643" s="2" t="s">
        <v>32</v>
      </c>
      <c r="D2643" s="1">
        <v>29587.0</v>
      </c>
      <c r="E2643" s="2" t="s">
        <v>27</v>
      </c>
      <c r="F2643" s="2">
        <v>265.0</v>
      </c>
      <c r="G2643" s="2" t="s">
        <v>61</v>
      </c>
      <c r="H2643" s="2" t="s">
        <v>29</v>
      </c>
      <c r="I2643" s="2" t="s">
        <v>25</v>
      </c>
      <c r="J2643" s="2" t="str">
        <f t="array" ref="J2643">XLOOKUP('Transaction Data'!$G2643,Product_Code,Biscuit_Brand)</f>
        <v>Choco Delight</v>
      </c>
      <c r="K2643" s="2">
        <f t="array" ref="K2643">XLOOKUP('Transaction Data'!$G2643,Product_Code,Cost)</f>
        <v>3</v>
      </c>
      <c r="L2643" s="2">
        <f t="array" ref="L2643">XLOOKUP('Transaction Data'!$G2643,Product_Code,Unit_Price)</f>
        <v>5</v>
      </c>
      <c r="M2643" s="3">
        <f>'Transaction Data'!$F2643*'Transaction Data'!$K2643</f>
        <v>795</v>
      </c>
      <c r="N2643" s="3">
        <f>'Transaction Data'!$F2643*'Transaction Data'!$L2643</f>
        <v>1325</v>
      </c>
      <c r="O2643" s="3">
        <f>'Transaction Data'!$N2643-'Transaction Data'!$M2643</f>
        <v>530</v>
      </c>
      <c r="P2643" s="2">
        <f>DATEDIF('Transaction Data'!$D2643,'Transaction Data'!$A2643,"y")</f>
        <v>43</v>
      </c>
      <c r="Q2643" s="2" t="str">
        <f>FLOOR('Transaction Data'!$P2643,15)&amp;"-"&amp;FLOOR('Transaction Data'!$P2643,15)+14</f>
        <v>30-44</v>
      </c>
      <c r="R2643" s="2" t="str">
        <f>IF('Transaction Data'!$L2643&lt;=10,"Less Expensive","Expensive")</f>
        <v>Less Expensive</v>
      </c>
      <c r="S2643" s="4">
        <f>WEEKDAY('Transaction Data'!$A2643)</f>
        <v>5</v>
      </c>
      <c r="T2643" s="2" t="str">
        <f>IF(WEEKDAY('Transaction Data'!$A2643,2)&lt;6,"Weekday","Weekend")</f>
        <v>Weekday</v>
      </c>
    </row>
    <row r="2644" ht="15.75" customHeight="1">
      <c r="A2644" s="1">
        <v>45355.0</v>
      </c>
      <c r="B2644" s="2" t="s">
        <v>2567</v>
      </c>
      <c r="C2644" s="2" t="s">
        <v>47</v>
      </c>
      <c r="D2644" s="1">
        <v>18234.0</v>
      </c>
      <c r="E2644" s="2" t="s">
        <v>27</v>
      </c>
      <c r="F2644" s="2">
        <v>315.0</v>
      </c>
      <c r="G2644" s="2" t="s">
        <v>28</v>
      </c>
      <c r="H2644" s="2" t="s">
        <v>29</v>
      </c>
      <c r="I2644" s="2" t="s">
        <v>25</v>
      </c>
      <c r="J2644" s="2" t="str">
        <f t="array" ref="J2644">XLOOKUP('Transaction Data'!$G2644,Product_Code,Biscuit_Brand)</f>
        <v>Shortbread</v>
      </c>
      <c r="K2644" s="2">
        <f t="array" ref="K2644">XLOOKUP('Transaction Data'!$G2644,Product_Code,Cost)</f>
        <v>10</v>
      </c>
      <c r="L2644" s="2">
        <f t="array" ref="L2644">XLOOKUP('Transaction Data'!$G2644,Product_Code,Unit_Price)</f>
        <v>45</v>
      </c>
      <c r="M2644" s="3">
        <f>'Transaction Data'!$F2644*'Transaction Data'!$K2644</f>
        <v>3150</v>
      </c>
      <c r="N2644" s="3">
        <f>'Transaction Data'!$F2644*'Transaction Data'!$L2644</f>
        <v>14175</v>
      </c>
      <c r="O2644" s="3">
        <f>'Transaction Data'!$N2644-'Transaction Data'!$M2644</f>
        <v>11025</v>
      </c>
      <c r="P2644" s="2">
        <f>DATEDIF('Transaction Data'!$D2644,'Transaction Data'!$A2644,"y")</f>
        <v>74</v>
      </c>
      <c r="Q2644" s="2" t="str">
        <f>FLOOR('Transaction Data'!$P2644,15)&amp;"-"&amp;FLOOR('Transaction Data'!$P2644,15)+14</f>
        <v>60-74</v>
      </c>
      <c r="R2644" s="2" t="str">
        <f>IF('Transaction Data'!$L2644&lt;=10,"Less Expensive","Expensive")</f>
        <v>Expensive</v>
      </c>
      <c r="S2644" s="4">
        <f>WEEKDAY('Transaction Data'!$A2644)</f>
        <v>2</v>
      </c>
      <c r="T2644" s="2" t="str">
        <f>IF(WEEKDAY('Transaction Data'!$A2644,2)&lt;6,"Weekday","Weekend")</f>
        <v>Weekday</v>
      </c>
    </row>
    <row r="2645" ht="15.75" customHeight="1">
      <c r="A2645" s="1">
        <v>45400.0</v>
      </c>
      <c r="B2645" s="2" t="s">
        <v>2568</v>
      </c>
      <c r="C2645" s="2" t="s">
        <v>54</v>
      </c>
      <c r="D2645" s="1">
        <v>22157.0</v>
      </c>
      <c r="E2645" s="2" t="s">
        <v>22</v>
      </c>
      <c r="F2645" s="2">
        <v>279.0</v>
      </c>
      <c r="G2645" s="2" t="s">
        <v>33</v>
      </c>
      <c r="H2645" s="2" t="s">
        <v>34</v>
      </c>
      <c r="I2645" s="2" t="s">
        <v>25</v>
      </c>
      <c r="J2645" s="2" t="str">
        <f t="array" ref="J2645">XLOOKUP('Transaction Data'!$G2645,Product_Code,Biscuit_Brand)</f>
        <v>Caramel Biscuits</v>
      </c>
      <c r="K2645" s="2">
        <f t="array" ref="K2645">XLOOKUP('Transaction Data'!$G2645,Product_Code,Cost)</f>
        <v>18</v>
      </c>
      <c r="L2645" s="2">
        <f t="array" ref="L2645">XLOOKUP('Transaction Data'!$G2645,Product_Code,Unit_Price)</f>
        <v>22</v>
      </c>
      <c r="M2645" s="3">
        <f>'Transaction Data'!$F2645*'Transaction Data'!$K2645</f>
        <v>5022</v>
      </c>
      <c r="N2645" s="3">
        <f>'Transaction Data'!$F2645*'Transaction Data'!$L2645</f>
        <v>6138</v>
      </c>
      <c r="O2645" s="3">
        <f>'Transaction Data'!$N2645-'Transaction Data'!$M2645</f>
        <v>1116</v>
      </c>
      <c r="P2645" s="2">
        <f>DATEDIF('Transaction Data'!$D2645,'Transaction Data'!$A2645,"y")</f>
        <v>63</v>
      </c>
      <c r="Q2645" s="2" t="str">
        <f>FLOOR('Transaction Data'!$P2645,15)&amp;"-"&amp;FLOOR('Transaction Data'!$P2645,15)+14</f>
        <v>60-74</v>
      </c>
      <c r="R2645" s="2" t="str">
        <f>IF('Transaction Data'!$L2645&lt;=10,"Less Expensive","Expensive")</f>
        <v>Expensive</v>
      </c>
      <c r="S2645" s="4">
        <f>WEEKDAY('Transaction Data'!$A2645)</f>
        <v>5</v>
      </c>
      <c r="T2645" s="2" t="str">
        <f>IF(WEEKDAY('Transaction Data'!$A2645,2)&lt;6,"Weekday","Weekend")</f>
        <v>Weekday</v>
      </c>
    </row>
    <row r="2646" ht="15.75" customHeight="1">
      <c r="A2646" s="1">
        <v>45309.0</v>
      </c>
      <c r="B2646" s="2" t="s">
        <v>2569</v>
      </c>
      <c r="C2646" s="2" t="s">
        <v>47</v>
      </c>
      <c r="D2646" s="1">
        <v>16273.0</v>
      </c>
      <c r="E2646" s="2" t="s">
        <v>37</v>
      </c>
      <c r="F2646" s="2">
        <v>52.0</v>
      </c>
      <c r="G2646" s="2" t="s">
        <v>23</v>
      </c>
      <c r="H2646" s="2" t="s">
        <v>24</v>
      </c>
      <c r="I2646" s="2" t="s">
        <v>25</v>
      </c>
      <c r="J2646" s="2" t="str">
        <f t="array" ref="J2646">XLOOKUP('Transaction Data'!$G2646,Product_Code,Biscuit_Brand)</f>
        <v>Cinnamon Swirls</v>
      </c>
      <c r="K2646" s="2">
        <f t="array" ref="K2646">XLOOKUP('Transaction Data'!$G2646,Product_Code,Cost)</f>
        <v>10</v>
      </c>
      <c r="L2646" s="2">
        <f t="array" ref="L2646">XLOOKUP('Transaction Data'!$G2646,Product_Code,Unit_Price)</f>
        <v>14</v>
      </c>
      <c r="M2646" s="3">
        <f>'Transaction Data'!$F2646*'Transaction Data'!$K2646</f>
        <v>520</v>
      </c>
      <c r="N2646" s="3">
        <f>'Transaction Data'!$F2646*'Transaction Data'!$L2646</f>
        <v>728</v>
      </c>
      <c r="O2646" s="3">
        <f>'Transaction Data'!$N2646-'Transaction Data'!$M2646</f>
        <v>208</v>
      </c>
      <c r="P2646" s="2">
        <f>DATEDIF('Transaction Data'!$D2646,'Transaction Data'!$A2646,"y")</f>
        <v>79</v>
      </c>
      <c r="Q2646" s="2" t="str">
        <f>FLOOR('Transaction Data'!$P2646,15)&amp;"-"&amp;FLOOR('Transaction Data'!$P2646,15)+14</f>
        <v>75-89</v>
      </c>
      <c r="R2646" s="2" t="str">
        <f>IF('Transaction Data'!$L2646&lt;=10,"Less Expensive","Expensive")</f>
        <v>Expensive</v>
      </c>
      <c r="S2646" s="4">
        <f>WEEKDAY('Transaction Data'!$A2646)</f>
        <v>5</v>
      </c>
      <c r="T2646" s="2" t="str">
        <f>IF(WEEKDAY('Transaction Data'!$A2646,2)&lt;6,"Weekday","Weekend")</f>
        <v>Weekday</v>
      </c>
    </row>
    <row r="2647" ht="15.75" customHeight="1">
      <c r="A2647" s="1">
        <v>45338.0</v>
      </c>
      <c r="B2647" s="2" t="s">
        <v>2570</v>
      </c>
      <c r="C2647" s="2" t="s">
        <v>21</v>
      </c>
      <c r="D2647" s="1">
        <v>35501.0</v>
      </c>
      <c r="E2647" s="2" t="s">
        <v>22</v>
      </c>
      <c r="F2647" s="2">
        <v>165.0</v>
      </c>
      <c r="G2647" s="2" t="s">
        <v>55</v>
      </c>
      <c r="H2647" s="2" t="s">
        <v>42</v>
      </c>
      <c r="I2647" s="2" t="s">
        <v>25</v>
      </c>
      <c r="J2647" s="2" t="str">
        <f t="array" ref="J2647">XLOOKUP('Transaction Data'!$G2647,Product_Code,Biscuit_Brand)</f>
        <v>Vanilla Wafers</v>
      </c>
      <c r="K2647" s="2">
        <f t="array" ref="K2647">XLOOKUP('Transaction Data'!$G2647,Product_Code,Cost)</f>
        <v>18</v>
      </c>
      <c r="L2647" s="2">
        <f t="array" ref="L2647">XLOOKUP('Transaction Data'!$G2647,Product_Code,Unit_Price)</f>
        <v>36</v>
      </c>
      <c r="M2647" s="3">
        <f>'Transaction Data'!$F2647*'Transaction Data'!$K2647</f>
        <v>2970</v>
      </c>
      <c r="N2647" s="3">
        <f>'Transaction Data'!$F2647*'Transaction Data'!$L2647</f>
        <v>5940</v>
      </c>
      <c r="O2647" s="3">
        <f>'Transaction Data'!$N2647-'Transaction Data'!$M2647</f>
        <v>2970</v>
      </c>
      <c r="P2647" s="2">
        <f>DATEDIF('Transaction Data'!$D2647,'Transaction Data'!$A2647,"y")</f>
        <v>26</v>
      </c>
      <c r="Q2647" s="2" t="str">
        <f>FLOOR('Transaction Data'!$P2647,15)&amp;"-"&amp;FLOOR('Transaction Data'!$P2647,15)+14</f>
        <v>15-29</v>
      </c>
      <c r="R2647" s="2" t="str">
        <f>IF('Transaction Data'!$L2647&lt;=10,"Less Expensive","Expensive")</f>
        <v>Expensive</v>
      </c>
      <c r="S2647" s="4">
        <f>WEEKDAY('Transaction Data'!$A2647)</f>
        <v>6</v>
      </c>
      <c r="T2647" s="2" t="str">
        <f>IF(WEEKDAY('Transaction Data'!$A2647,2)&lt;6,"Weekday","Weekend")</f>
        <v>Weekday</v>
      </c>
    </row>
    <row r="2648" ht="15.75" customHeight="1">
      <c r="A2648" s="1">
        <v>45406.0</v>
      </c>
      <c r="B2648" s="2" t="s">
        <v>2571</v>
      </c>
      <c r="C2648" s="2" t="s">
        <v>47</v>
      </c>
      <c r="D2648" s="1">
        <v>25826.0</v>
      </c>
      <c r="E2648" s="2" t="s">
        <v>27</v>
      </c>
      <c r="F2648" s="2">
        <v>428.0</v>
      </c>
      <c r="G2648" s="2" t="s">
        <v>38</v>
      </c>
      <c r="H2648" s="2" t="s">
        <v>45</v>
      </c>
      <c r="I2648" s="2" t="s">
        <v>25</v>
      </c>
      <c r="J2648" s="2" t="str">
        <f t="array" ref="J2648">XLOOKUP('Transaction Data'!$G2648,Product_Code,Biscuit_Brand)</f>
        <v>Ginger Snaps</v>
      </c>
      <c r="K2648" s="2">
        <f t="array" ref="K2648">XLOOKUP('Transaction Data'!$G2648,Product_Code,Cost)</f>
        <v>14</v>
      </c>
      <c r="L2648" s="2">
        <f t="array" ref="L2648">XLOOKUP('Transaction Data'!$G2648,Product_Code,Unit_Price)</f>
        <v>28</v>
      </c>
      <c r="M2648" s="3">
        <f>'Transaction Data'!$F2648*'Transaction Data'!$K2648</f>
        <v>5992</v>
      </c>
      <c r="N2648" s="3">
        <f>'Transaction Data'!$F2648*'Transaction Data'!$L2648</f>
        <v>11984</v>
      </c>
      <c r="O2648" s="3">
        <f>'Transaction Data'!$N2648-'Transaction Data'!$M2648</f>
        <v>5992</v>
      </c>
      <c r="P2648" s="2">
        <f>DATEDIF('Transaction Data'!$D2648,'Transaction Data'!$A2648,"y")</f>
        <v>53</v>
      </c>
      <c r="Q2648" s="2" t="str">
        <f>FLOOR('Transaction Data'!$P2648,15)&amp;"-"&amp;FLOOR('Transaction Data'!$P2648,15)+14</f>
        <v>45-59</v>
      </c>
      <c r="R2648" s="2" t="str">
        <f>IF('Transaction Data'!$L2648&lt;=10,"Less Expensive","Expensive")</f>
        <v>Expensive</v>
      </c>
      <c r="S2648" s="4">
        <f>WEEKDAY('Transaction Data'!$A2648)</f>
        <v>4</v>
      </c>
      <c r="T2648" s="2" t="str">
        <f>IF(WEEKDAY('Transaction Data'!$A2648,2)&lt;6,"Weekday","Weekend")</f>
        <v>Weekday</v>
      </c>
    </row>
    <row r="2649" ht="15.75" customHeight="1">
      <c r="A2649" s="1">
        <v>45366.0</v>
      </c>
      <c r="B2649" s="2" t="s">
        <v>2572</v>
      </c>
      <c r="C2649" s="2" t="s">
        <v>32</v>
      </c>
      <c r="D2649" s="1">
        <v>16283.0</v>
      </c>
      <c r="E2649" s="2" t="s">
        <v>22</v>
      </c>
      <c r="F2649" s="2">
        <v>152.0</v>
      </c>
      <c r="G2649" s="2" t="s">
        <v>28</v>
      </c>
      <c r="H2649" s="2" t="s">
        <v>24</v>
      </c>
      <c r="I2649" s="2" t="s">
        <v>25</v>
      </c>
      <c r="J2649" s="2" t="str">
        <f t="array" ref="J2649">XLOOKUP('Transaction Data'!$G2649,Product_Code,Biscuit_Brand)</f>
        <v>Shortbread</v>
      </c>
      <c r="K2649" s="2">
        <f t="array" ref="K2649">XLOOKUP('Transaction Data'!$G2649,Product_Code,Cost)</f>
        <v>10</v>
      </c>
      <c r="L2649" s="2">
        <f t="array" ref="L2649">XLOOKUP('Transaction Data'!$G2649,Product_Code,Unit_Price)</f>
        <v>45</v>
      </c>
      <c r="M2649" s="3">
        <f>'Transaction Data'!$F2649*'Transaction Data'!$K2649</f>
        <v>1520</v>
      </c>
      <c r="N2649" s="3">
        <f>'Transaction Data'!$F2649*'Transaction Data'!$L2649</f>
        <v>6840</v>
      </c>
      <c r="O2649" s="3">
        <f>'Transaction Data'!$N2649-'Transaction Data'!$M2649</f>
        <v>5320</v>
      </c>
      <c r="P2649" s="2">
        <f>DATEDIF('Transaction Data'!$D2649,'Transaction Data'!$A2649,"y")</f>
        <v>79</v>
      </c>
      <c r="Q2649" s="2" t="str">
        <f>FLOOR('Transaction Data'!$P2649,15)&amp;"-"&amp;FLOOR('Transaction Data'!$P2649,15)+14</f>
        <v>75-89</v>
      </c>
      <c r="R2649" s="2" t="str">
        <f>IF('Transaction Data'!$L2649&lt;=10,"Less Expensive","Expensive")</f>
        <v>Expensive</v>
      </c>
      <c r="S2649" s="4">
        <f>WEEKDAY('Transaction Data'!$A2649)</f>
        <v>6</v>
      </c>
      <c r="T2649" s="2" t="str">
        <f>IF(WEEKDAY('Transaction Data'!$A2649,2)&lt;6,"Weekday","Weekend")</f>
        <v>Weekday</v>
      </c>
    </row>
    <row r="2650" ht="15.75" customHeight="1">
      <c r="A2650" s="1">
        <v>45443.0</v>
      </c>
      <c r="B2650" s="2" t="s">
        <v>446</v>
      </c>
      <c r="C2650" s="2" t="s">
        <v>72</v>
      </c>
      <c r="D2650" s="1">
        <v>21079.0</v>
      </c>
      <c r="E2650" s="2" t="s">
        <v>63</v>
      </c>
      <c r="F2650" s="2">
        <v>177.0</v>
      </c>
      <c r="G2650" s="2" t="s">
        <v>33</v>
      </c>
      <c r="H2650" s="2" t="s">
        <v>29</v>
      </c>
      <c r="I2650" s="2" t="s">
        <v>25</v>
      </c>
      <c r="J2650" s="2" t="str">
        <f t="array" ref="J2650">XLOOKUP('Transaction Data'!$G2650,Product_Code,Biscuit_Brand)</f>
        <v>Caramel Biscuits</v>
      </c>
      <c r="K2650" s="2">
        <f t="array" ref="K2650">XLOOKUP('Transaction Data'!$G2650,Product_Code,Cost)</f>
        <v>18</v>
      </c>
      <c r="L2650" s="2">
        <f t="array" ref="L2650">XLOOKUP('Transaction Data'!$G2650,Product_Code,Unit_Price)</f>
        <v>22</v>
      </c>
      <c r="M2650" s="3">
        <f>'Transaction Data'!$F2650*'Transaction Data'!$K2650</f>
        <v>3186</v>
      </c>
      <c r="N2650" s="3">
        <f>'Transaction Data'!$F2650*'Transaction Data'!$L2650</f>
        <v>3894</v>
      </c>
      <c r="O2650" s="3">
        <f>'Transaction Data'!$N2650-'Transaction Data'!$M2650</f>
        <v>708</v>
      </c>
      <c r="P2650" s="2">
        <f>DATEDIF('Transaction Data'!$D2650,'Transaction Data'!$A2650,"y")</f>
        <v>66</v>
      </c>
      <c r="Q2650" s="2" t="str">
        <f>FLOOR('Transaction Data'!$P2650,15)&amp;"-"&amp;FLOOR('Transaction Data'!$P2650,15)+14</f>
        <v>60-74</v>
      </c>
      <c r="R2650" s="2" t="str">
        <f>IF('Transaction Data'!$L2650&lt;=10,"Less Expensive","Expensive")</f>
        <v>Expensive</v>
      </c>
      <c r="S2650" s="4">
        <f>WEEKDAY('Transaction Data'!$A2650)</f>
        <v>6</v>
      </c>
      <c r="T2650" s="2" t="str">
        <f>IF(WEEKDAY('Transaction Data'!$A2650,2)&lt;6,"Weekday","Weekend")</f>
        <v>Weekday</v>
      </c>
    </row>
    <row r="2651" ht="15.75" customHeight="1">
      <c r="A2651" s="1">
        <v>45463.0</v>
      </c>
      <c r="B2651" s="2" t="s">
        <v>2573</v>
      </c>
      <c r="C2651" s="2" t="s">
        <v>78</v>
      </c>
      <c r="D2651" s="1">
        <v>20768.0</v>
      </c>
      <c r="E2651" s="2" t="s">
        <v>22</v>
      </c>
      <c r="F2651" s="2">
        <v>405.0</v>
      </c>
      <c r="G2651" s="2" t="s">
        <v>57</v>
      </c>
      <c r="H2651" s="2" t="s">
        <v>42</v>
      </c>
      <c r="I2651" s="2" t="s">
        <v>25</v>
      </c>
      <c r="J2651" s="2" t="str">
        <f t="array" ref="J2651">XLOOKUP('Transaction Data'!$G2651,Product_Code,Biscuit_Brand)</f>
        <v>Oatmeal Cookies</v>
      </c>
      <c r="K2651" s="2">
        <f t="array" ref="K2651">XLOOKUP('Transaction Data'!$G2651,Product_Code,Cost)</f>
        <v>19</v>
      </c>
      <c r="L2651" s="2">
        <f t="array" ref="L2651">XLOOKUP('Transaction Data'!$G2651,Product_Code,Unit_Price)</f>
        <v>23</v>
      </c>
      <c r="M2651" s="3">
        <f>'Transaction Data'!$F2651*'Transaction Data'!$K2651</f>
        <v>7695</v>
      </c>
      <c r="N2651" s="3">
        <f>'Transaction Data'!$F2651*'Transaction Data'!$L2651</f>
        <v>9315</v>
      </c>
      <c r="O2651" s="3">
        <f>'Transaction Data'!$N2651-'Transaction Data'!$M2651</f>
        <v>1620</v>
      </c>
      <c r="P2651" s="2">
        <f>DATEDIF('Transaction Data'!$D2651,'Transaction Data'!$A2651,"y")</f>
        <v>67</v>
      </c>
      <c r="Q2651" s="2" t="str">
        <f>FLOOR('Transaction Data'!$P2651,15)&amp;"-"&amp;FLOOR('Transaction Data'!$P2651,15)+14</f>
        <v>60-74</v>
      </c>
      <c r="R2651" s="2" t="str">
        <f>IF('Transaction Data'!$L2651&lt;=10,"Less Expensive","Expensive")</f>
        <v>Expensive</v>
      </c>
      <c r="S2651" s="4">
        <f>WEEKDAY('Transaction Data'!$A2651)</f>
        <v>5</v>
      </c>
      <c r="T2651" s="2" t="str">
        <f>IF(WEEKDAY('Transaction Data'!$A2651,2)&lt;6,"Weekday","Weekend")</f>
        <v>Weekday</v>
      </c>
    </row>
    <row r="2652" ht="15.75" customHeight="1">
      <c r="A2652" s="1">
        <v>45386.0</v>
      </c>
      <c r="B2652" s="2" t="s">
        <v>2574</v>
      </c>
      <c r="C2652" s="2" t="s">
        <v>54</v>
      </c>
      <c r="D2652" s="1">
        <v>34387.0</v>
      </c>
      <c r="E2652" s="2" t="s">
        <v>37</v>
      </c>
      <c r="F2652" s="2">
        <v>235.0</v>
      </c>
      <c r="G2652" s="2" t="s">
        <v>28</v>
      </c>
      <c r="H2652" s="2" t="s">
        <v>45</v>
      </c>
      <c r="I2652" s="2" t="s">
        <v>25</v>
      </c>
      <c r="J2652" s="2" t="str">
        <f t="array" ref="J2652">XLOOKUP('Transaction Data'!$G2652,Product_Code,Biscuit_Brand)</f>
        <v>Shortbread</v>
      </c>
      <c r="K2652" s="2">
        <f t="array" ref="K2652">XLOOKUP('Transaction Data'!$G2652,Product_Code,Cost)</f>
        <v>10</v>
      </c>
      <c r="L2652" s="2">
        <f t="array" ref="L2652">XLOOKUP('Transaction Data'!$G2652,Product_Code,Unit_Price)</f>
        <v>45</v>
      </c>
      <c r="M2652" s="3">
        <f>'Transaction Data'!$F2652*'Transaction Data'!$K2652</f>
        <v>2350</v>
      </c>
      <c r="N2652" s="3">
        <f>'Transaction Data'!$F2652*'Transaction Data'!$L2652</f>
        <v>10575</v>
      </c>
      <c r="O2652" s="3">
        <f>'Transaction Data'!$N2652-'Transaction Data'!$M2652</f>
        <v>8225</v>
      </c>
      <c r="P2652" s="2">
        <f>DATEDIF('Transaction Data'!$D2652,'Transaction Data'!$A2652,"y")</f>
        <v>30</v>
      </c>
      <c r="Q2652" s="2" t="str">
        <f>FLOOR('Transaction Data'!$P2652,15)&amp;"-"&amp;FLOOR('Transaction Data'!$P2652,15)+14</f>
        <v>30-44</v>
      </c>
      <c r="R2652" s="2" t="str">
        <f>IF('Transaction Data'!$L2652&lt;=10,"Less Expensive","Expensive")</f>
        <v>Expensive</v>
      </c>
      <c r="S2652" s="4">
        <f>WEEKDAY('Transaction Data'!$A2652)</f>
        <v>5</v>
      </c>
      <c r="T2652" s="2" t="str">
        <f>IF(WEEKDAY('Transaction Data'!$A2652,2)&lt;6,"Weekday","Weekend")</f>
        <v>Weekday</v>
      </c>
    </row>
    <row r="2653" ht="15.75" customHeight="1">
      <c r="A2653" s="1">
        <v>45323.0</v>
      </c>
      <c r="B2653" s="2" t="s">
        <v>2575</v>
      </c>
      <c r="C2653" s="2" t="s">
        <v>47</v>
      </c>
      <c r="D2653" s="1">
        <v>19784.0</v>
      </c>
      <c r="E2653" s="2" t="s">
        <v>63</v>
      </c>
      <c r="F2653" s="2">
        <v>412.0</v>
      </c>
      <c r="G2653" s="2" t="s">
        <v>38</v>
      </c>
      <c r="H2653" s="2" t="s">
        <v>24</v>
      </c>
      <c r="I2653" s="2" t="s">
        <v>25</v>
      </c>
      <c r="J2653" s="2" t="str">
        <f t="array" ref="J2653">XLOOKUP('Transaction Data'!$G2653,Product_Code,Biscuit_Brand)</f>
        <v>Ginger Snaps</v>
      </c>
      <c r="K2653" s="2">
        <f t="array" ref="K2653">XLOOKUP('Transaction Data'!$G2653,Product_Code,Cost)</f>
        <v>14</v>
      </c>
      <c r="L2653" s="2">
        <f t="array" ref="L2653">XLOOKUP('Transaction Data'!$G2653,Product_Code,Unit_Price)</f>
        <v>28</v>
      </c>
      <c r="M2653" s="3">
        <f>'Transaction Data'!$F2653*'Transaction Data'!$K2653</f>
        <v>5768</v>
      </c>
      <c r="N2653" s="3">
        <f>'Transaction Data'!$F2653*'Transaction Data'!$L2653</f>
        <v>11536</v>
      </c>
      <c r="O2653" s="3">
        <f>'Transaction Data'!$N2653-'Transaction Data'!$M2653</f>
        <v>5768</v>
      </c>
      <c r="P2653" s="2">
        <f>DATEDIF('Transaction Data'!$D2653,'Transaction Data'!$A2653,"y")</f>
        <v>69</v>
      </c>
      <c r="Q2653" s="2" t="str">
        <f>FLOOR('Transaction Data'!$P2653,15)&amp;"-"&amp;FLOOR('Transaction Data'!$P2653,15)+14</f>
        <v>60-74</v>
      </c>
      <c r="R2653" s="2" t="str">
        <f>IF('Transaction Data'!$L2653&lt;=10,"Less Expensive","Expensive")</f>
        <v>Expensive</v>
      </c>
      <c r="S2653" s="4">
        <f>WEEKDAY('Transaction Data'!$A2653)</f>
        <v>5</v>
      </c>
      <c r="T2653" s="2" t="str">
        <f>IF(WEEKDAY('Transaction Data'!$A2653,2)&lt;6,"Weekday","Weekend")</f>
        <v>Weekday</v>
      </c>
    </row>
    <row r="2654" ht="15.75" customHeight="1">
      <c r="A2654" s="1">
        <v>45331.0</v>
      </c>
      <c r="B2654" s="2" t="s">
        <v>2576</v>
      </c>
      <c r="C2654" s="2" t="s">
        <v>41</v>
      </c>
      <c r="D2654" s="1">
        <v>37295.0</v>
      </c>
      <c r="E2654" s="2" t="s">
        <v>63</v>
      </c>
      <c r="F2654" s="2">
        <v>309.0</v>
      </c>
      <c r="G2654" s="2" t="s">
        <v>60</v>
      </c>
      <c r="H2654" s="2" t="s">
        <v>29</v>
      </c>
      <c r="I2654" s="2" t="s">
        <v>25</v>
      </c>
      <c r="J2654" s="2" t="str">
        <f t="array" ref="J2654">XLOOKUP('Transaction Data'!$G2654,Product_Code,Biscuit_Brand)</f>
        <v>Peanut Butter Bites</v>
      </c>
      <c r="K2654" s="2">
        <f t="array" ref="K2654">XLOOKUP('Transaction Data'!$G2654,Product_Code,Cost)</f>
        <v>5</v>
      </c>
      <c r="L2654" s="2">
        <f t="array" ref="L2654">XLOOKUP('Transaction Data'!$G2654,Product_Code,Unit_Price)</f>
        <v>7</v>
      </c>
      <c r="M2654" s="3">
        <f>'Transaction Data'!$F2654*'Transaction Data'!$K2654</f>
        <v>1545</v>
      </c>
      <c r="N2654" s="3">
        <f>'Transaction Data'!$F2654*'Transaction Data'!$L2654</f>
        <v>2163</v>
      </c>
      <c r="O2654" s="3">
        <f>'Transaction Data'!$N2654-'Transaction Data'!$M2654</f>
        <v>618</v>
      </c>
      <c r="P2654" s="2">
        <f>DATEDIF('Transaction Data'!$D2654,'Transaction Data'!$A2654,"y")</f>
        <v>22</v>
      </c>
      <c r="Q2654" s="2" t="str">
        <f>FLOOR('Transaction Data'!$P2654,15)&amp;"-"&amp;FLOOR('Transaction Data'!$P2654,15)+14</f>
        <v>15-29</v>
      </c>
      <c r="R2654" s="2" t="str">
        <f>IF('Transaction Data'!$L2654&lt;=10,"Less Expensive","Expensive")</f>
        <v>Less Expensive</v>
      </c>
      <c r="S2654" s="4">
        <f>WEEKDAY('Transaction Data'!$A2654)</f>
        <v>6</v>
      </c>
      <c r="T2654" s="2" t="str">
        <f>IF(WEEKDAY('Transaction Data'!$A2654,2)&lt;6,"Weekday","Weekend")</f>
        <v>Weekday</v>
      </c>
    </row>
    <row r="2655" ht="15.75" customHeight="1">
      <c r="A2655" s="1">
        <v>45415.0</v>
      </c>
      <c r="B2655" s="2" t="s">
        <v>2577</v>
      </c>
      <c r="C2655" s="2" t="s">
        <v>72</v>
      </c>
      <c r="D2655" s="1">
        <v>24344.0</v>
      </c>
      <c r="E2655" s="2" t="s">
        <v>63</v>
      </c>
      <c r="F2655" s="2">
        <v>306.0</v>
      </c>
      <c r="G2655" s="2" t="s">
        <v>55</v>
      </c>
      <c r="H2655" s="2" t="s">
        <v>29</v>
      </c>
      <c r="I2655" s="2" t="s">
        <v>25</v>
      </c>
      <c r="J2655" s="2" t="str">
        <f t="array" ref="J2655">XLOOKUP('Transaction Data'!$G2655,Product_Code,Biscuit_Brand)</f>
        <v>Vanilla Wafers</v>
      </c>
      <c r="K2655" s="2">
        <f t="array" ref="K2655">XLOOKUP('Transaction Data'!$G2655,Product_Code,Cost)</f>
        <v>18</v>
      </c>
      <c r="L2655" s="2">
        <f t="array" ref="L2655">XLOOKUP('Transaction Data'!$G2655,Product_Code,Unit_Price)</f>
        <v>36</v>
      </c>
      <c r="M2655" s="3">
        <f>'Transaction Data'!$F2655*'Transaction Data'!$K2655</f>
        <v>5508</v>
      </c>
      <c r="N2655" s="3">
        <f>'Transaction Data'!$F2655*'Transaction Data'!$L2655</f>
        <v>11016</v>
      </c>
      <c r="O2655" s="3">
        <f>'Transaction Data'!$N2655-'Transaction Data'!$M2655</f>
        <v>5508</v>
      </c>
      <c r="P2655" s="2">
        <f>DATEDIF('Transaction Data'!$D2655,'Transaction Data'!$A2655,"y")</f>
        <v>57</v>
      </c>
      <c r="Q2655" s="2" t="str">
        <f>FLOOR('Transaction Data'!$P2655,15)&amp;"-"&amp;FLOOR('Transaction Data'!$P2655,15)+14</f>
        <v>45-59</v>
      </c>
      <c r="R2655" s="2" t="str">
        <f>IF('Transaction Data'!$L2655&lt;=10,"Less Expensive","Expensive")</f>
        <v>Expensive</v>
      </c>
      <c r="S2655" s="4">
        <f>WEEKDAY('Transaction Data'!$A2655)</f>
        <v>6</v>
      </c>
      <c r="T2655" s="2" t="str">
        <f>IF(WEEKDAY('Transaction Data'!$A2655,2)&lt;6,"Weekday","Weekend")</f>
        <v>Weekday</v>
      </c>
    </row>
    <row r="2656" ht="15.75" customHeight="1">
      <c r="A2656" s="1">
        <v>45390.0</v>
      </c>
      <c r="B2656" s="2" t="s">
        <v>2578</v>
      </c>
      <c r="C2656" s="2" t="s">
        <v>21</v>
      </c>
      <c r="D2656" s="1">
        <v>18540.0</v>
      </c>
      <c r="E2656" s="2" t="s">
        <v>63</v>
      </c>
      <c r="F2656" s="2">
        <v>481.0</v>
      </c>
      <c r="G2656" s="2" t="s">
        <v>60</v>
      </c>
      <c r="H2656" s="2" t="s">
        <v>34</v>
      </c>
      <c r="I2656" s="2" t="s">
        <v>25</v>
      </c>
      <c r="J2656" s="2" t="str">
        <f t="array" ref="J2656">XLOOKUP('Transaction Data'!$G2656,Product_Code,Biscuit_Brand)</f>
        <v>Peanut Butter Bites</v>
      </c>
      <c r="K2656" s="2">
        <f t="array" ref="K2656">XLOOKUP('Transaction Data'!$G2656,Product_Code,Cost)</f>
        <v>5</v>
      </c>
      <c r="L2656" s="2">
        <f t="array" ref="L2656">XLOOKUP('Transaction Data'!$G2656,Product_Code,Unit_Price)</f>
        <v>7</v>
      </c>
      <c r="M2656" s="3">
        <f>'Transaction Data'!$F2656*'Transaction Data'!$K2656</f>
        <v>2405</v>
      </c>
      <c r="N2656" s="3">
        <f>'Transaction Data'!$F2656*'Transaction Data'!$L2656</f>
        <v>3367</v>
      </c>
      <c r="O2656" s="3">
        <f>'Transaction Data'!$N2656-'Transaction Data'!$M2656</f>
        <v>962</v>
      </c>
      <c r="P2656" s="2">
        <f>DATEDIF('Transaction Data'!$D2656,'Transaction Data'!$A2656,"y")</f>
        <v>73</v>
      </c>
      <c r="Q2656" s="2" t="str">
        <f>FLOOR('Transaction Data'!$P2656,15)&amp;"-"&amp;FLOOR('Transaction Data'!$P2656,15)+14</f>
        <v>60-74</v>
      </c>
      <c r="R2656" s="2" t="str">
        <f>IF('Transaction Data'!$L2656&lt;=10,"Less Expensive","Expensive")</f>
        <v>Less Expensive</v>
      </c>
      <c r="S2656" s="4">
        <f>WEEKDAY('Transaction Data'!$A2656)</f>
        <v>2</v>
      </c>
      <c r="T2656" s="2" t="str">
        <f>IF(WEEKDAY('Transaction Data'!$A2656,2)&lt;6,"Weekday","Weekend")</f>
        <v>Weekday</v>
      </c>
    </row>
    <row r="2657" ht="15.75" customHeight="1">
      <c r="A2657" s="1">
        <v>45451.0</v>
      </c>
      <c r="B2657" s="2" t="s">
        <v>2579</v>
      </c>
      <c r="C2657" s="2" t="s">
        <v>54</v>
      </c>
      <c r="D2657" s="1">
        <v>25733.0</v>
      </c>
      <c r="E2657" s="2" t="s">
        <v>63</v>
      </c>
      <c r="F2657" s="2">
        <v>38.0</v>
      </c>
      <c r="G2657" s="2" t="s">
        <v>23</v>
      </c>
      <c r="H2657" s="2" t="s">
        <v>24</v>
      </c>
      <c r="I2657" s="2" t="s">
        <v>25</v>
      </c>
      <c r="J2657" s="2" t="str">
        <f t="array" ref="J2657">XLOOKUP('Transaction Data'!$G2657,Product_Code,Biscuit_Brand)</f>
        <v>Cinnamon Swirls</v>
      </c>
      <c r="K2657" s="2">
        <f t="array" ref="K2657">XLOOKUP('Transaction Data'!$G2657,Product_Code,Cost)</f>
        <v>10</v>
      </c>
      <c r="L2657" s="2">
        <f t="array" ref="L2657">XLOOKUP('Transaction Data'!$G2657,Product_Code,Unit_Price)</f>
        <v>14</v>
      </c>
      <c r="M2657" s="3">
        <f>'Transaction Data'!$F2657*'Transaction Data'!$K2657</f>
        <v>380</v>
      </c>
      <c r="N2657" s="3">
        <f>'Transaction Data'!$F2657*'Transaction Data'!$L2657</f>
        <v>532</v>
      </c>
      <c r="O2657" s="3">
        <f>'Transaction Data'!$N2657-'Transaction Data'!$M2657</f>
        <v>152</v>
      </c>
      <c r="P2657" s="2">
        <f>DATEDIF('Transaction Data'!$D2657,'Transaction Data'!$A2657,"y")</f>
        <v>53</v>
      </c>
      <c r="Q2657" s="2" t="str">
        <f>FLOOR('Transaction Data'!$P2657,15)&amp;"-"&amp;FLOOR('Transaction Data'!$P2657,15)+14</f>
        <v>45-59</v>
      </c>
      <c r="R2657" s="2" t="str">
        <f>IF('Transaction Data'!$L2657&lt;=10,"Less Expensive","Expensive")</f>
        <v>Expensive</v>
      </c>
      <c r="S2657" s="4">
        <f>WEEKDAY('Transaction Data'!$A2657)</f>
        <v>7</v>
      </c>
      <c r="T2657" s="2" t="str">
        <f>IF(WEEKDAY('Transaction Data'!$A2657,2)&lt;6,"Weekday","Weekend")</f>
        <v>Weekend</v>
      </c>
    </row>
    <row r="2658" ht="15.75" customHeight="1">
      <c r="A2658" s="1">
        <v>45442.0</v>
      </c>
      <c r="B2658" s="2" t="s">
        <v>2580</v>
      </c>
      <c r="C2658" s="2" t="s">
        <v>32</v>
      </c>
      <c r="D2658" s="1">
        <v>28571.0</v>
      </c>
      <c r="E2658" s="2" t="s">
        <v>37</v>
      </c>
      <c r="F2658" s="2">
        <v>83.0</v>
      </c>
      <c r="G2658" s="2" t="s">
        <v>55</v>
      </c>
      <c r="H2658" s="2" t="s">
        <v>42</v>
      </c>
      <c r="I2658" s="2" t="s">
        <v>25</v>
      </c>
      <c r="J2658" s="2" t="str">
        <f t="array" ref="J2658">XLOOKUP('Transaction Data'!$G2658,Product_Code,Biscuit_Brand)</f>
        <v>Vanilla Wafers</v>
      </c>
      <c r="K2658" s="2">
        <f t="array" ref="K2658">XLOOKUP('Transaction Data'!$G2658,Product_Code,Cost)</f>
        <v>18</v>
      </c>
      <c r="L2658" s="2">
        <f t="array" ref="L2658">XLOOKUP('Transaction Data'!$G2658,Product_Code,Unit_Price)</f>
        <v>36</v>
      </c>
      <c r="M2658" s="3">
        <f>'Transaction Data'!$F2658*'Transaction Data'!$K2658</f>
        <v>1494</v>
      </c>
      <c r="N2658" s="3">
        <f>'Transaction Data'!$F2658*'Transaction Data'!$L2658</f>
        <v>2988</v>
      </c>
      <c r="O2658" s="3">
        <f>'Transaction Data'!$N2658-'Transaction Data'!$M2658</f>
        <v>1494</v>
      </c>
      <c r="P2658" s="2">
        <f>DATEDIF('Transaction Data'!$D2658,'Transaction Data'!$A2658,"y")</f>
        <v>46</v>
      </c>
      <c r="Q2658" s="2" t="str">
        <f>FLOOR('Transaction Data'!$P2658,15)&amp;"-"&amp;FLOOR('Transaction Data'!$P2658,15)+14</f>
        <v>45-59</v>
      </c>
      <c r="R2658" s="2" t="str">
        <f>IF('Transaction Data'!$L2658&lt;=10,"Less Expensive","Expensive")</f>
        <v>Expensive</v>
      </c>
      <c r="S2658" s="4">
        <f>WEEKDAY('Transaction Data'!$A2658)</f>
        <v>5</v>
      </c>
      <c r="T2658" s="2" t="str">
        <f>IF(WEEKDAY('Transaction Data'!$A2658,2)&lt;6,"Weekday","Weekend")</f>
        <v>Weekday</v>
      </c>
    </row>
    <row r="2659" ht="15.75" customHeight="1">
      <c r="A2659" s="1">
        <v>45298.0</v>
      </c>
      <c r="B2659" s="2" t="s">
        <v>2581</v>
      </c>
      <c r="C2659" s="2" t="s">
        <v>54</v>
      </c>
      <c r="D2659" s="1">
        <v>19496.0</v>
      </c>
      <c r="E2659" s="2" t="s">
        <v>37</v>
      </c>
      <c r="F2659" s="2">
        <v>104.0</v>
      </c>
      <c r="G2659" s="2" t="s">
        <v>48</v>
      </c>
      <c r="H2659" s="2" t="s">
        <v>45</v>
      </c>
      <c r="I2659" s="2" t="s">
        <v>25</v>
      </c>
      <c r="J2659" s="2" t="str">
        <f t="array" ref="J2659">XLOOKUP('Transaction Data'!$G2659,Product_Code,Biscuit_Brand)</f>
        <v>Lemon Crisps</v>
      </c>
      <c r="K2659" s="2">
        <f t="array" ref="K2659">XLOOKUP('Transaction Data'!$G2659,Product_Code,Cost)</f>
        <v>7</v>
      </c>
      <c r="L2659" s="2">
        <f t="array" ref="L2659">XLOOKUP('Transaction Data'!$G2659,Product_Code,Unit_Price)</f>
        <v>9</v>
      </c>
      <c r="M2659" s="3">
        <f>'Transaction Data'!$F2659*'Transaction Data'!$K2659</f>
        <v>728</v>
      </c>
      <c r="N2659" s="3">
        <f>'Transaction Data'!$F2659*'Transaction Data'!$L2659</f>
        <v>936</v>
      </c>
      <c r="O2659" s="3">
        <f>'Transaction Data'!$N2659-'Transaction Data'!$M2659</f>
        <v>208</v>
      </c>
      <c r="P2659" s="2">
        <f>DATEDIF('Transaction Data'!$D2659,'Transaction Data'!$A2659,"y")</f>
        <v>70</v>
      </c>
      <c r="Q2659" s="2" t="str">
        <f>FLOOR('Transaction Data'!$P2659,15)&amp;"-"&amp;FLOOR('Transaction Data'!$P2659,15)+14</f>
        <v>60-74</v>
      </c>
      <c r="R2659" s="2" t="str">
        <f>IF('Transaction Data'!$L2659&lt;=10,"Less Expensive","Expensive")</f>
        <v>Less Expensive</v>
      </c>
      <c r="S2659" s="4">
        <f>WEEKDAY('Transaction Data'!$A2659)</f>
        <v>1</v>
      </c>
      <c r="T2659" s="2" t="str">
        <f>IF(WEEKDAY('Transaction Data'!$A2659,2)&lt;6,"Weekday","Weekend")</f>
        <v>Weekend</v>
      </c>
    </row>
    <row r="2660" ht="15.75" customHeight="1">
      <c r="A2660" s="1">
        <v>45349.0</v>
      </c>
      <c r="B2660" s="2" t="s">
        <v>2582</v>
      </c>
      <c r="C2660" s="2" t="s">
        <v>78</v>
      </c>
      <c r="D2660" s="1">
        <v>34568.0</v>
      </c>
      <c r="E2660" s="2" t="s">
        <v>22</v>
      </c>
      <c r="F2660" s="2">
        <v>91.0</v>
      </c>
      <c r="G2660" s="2" t="s">
        <v>44</v>
      </c>
      <c r="H2660" s="2" t="s">
        <v>24</v>
      </c>
      <c r="I2660" s="2" t="s">
        <v>25</v>
      </c>
      <c r="J2660" s="2" t="str">
        <f t="array" ref="J2660">XLOOKUP('Transaction Data'!$G2660,Product_Code,Biscuit_Brand)</f>
        <v>Butter Crunch</v>
      </c>
      <c r="K2660" s="2">
        <f t="array" ref="K2660">XLOOKUP('Transaction Data'!$G2660,Product_Code,Cost)</f>
        <v>10</v>
      </c>
      <c r="L2660" s="2">
        <f t="array" ref="L2660">XLOOKUP('Transaction Data'!$G2660,Product_Code,Unit_Price)</f>
        <v>11</v>
      </c>
      <c r="M2660" s="3">
        <f>'Transaction Data'!$F2660*'Transaction Data'!$K2660</f>
        <v>910</v>
      </c>
      <c r="N2660" s="3">
        <f>'Transaction Data'!$F2660*'Transaction Data'!$L2660</f>
        <v>1001</v>
      </c>
      <c r="O2660" s="3">
        <f>'Transaction Data'!$N2660-'Transaction Data'!$M2660</f>
        <v>91</v>
      </c>
      <c r="P2660" s="2">
        <f>DATEDIF('Transaction Data'!$D2660,'Transaction Data'!$A2660,"y")</f>
        <v>29</v>
      </c>
      <c r="Q2660" s="2" t="str">
        <f>FLOOR('Transaction Data'!$P2660,15)&amp;"-"&amp;FLOOR('Transaction Data'!$P2660,15)+14</f>
        <v>15-29</v>
      </c>
      <c r="R2660" s="2" t="str">
        <f>IF('Transaction Data'!$L2660&lt;=10,"Less Expensive","Expensive")</f>
        <v>Expensive</v>
      </c>
      <c r="S2660" s="4">
        <f>WEEKDAY('Transaction Data'!$A2660)</f>
        <v>3</v>
      </c>
      <c r="T2660" s="2" t="str">
        <f>IF(WEEKDAY('Transaction Data'!$A2660,2)&lt;6,"Weekday","Weekend")</f>
        <v>Weekday</v>
      </c>
    </row>
    <row r="2661" ht="15.75" customHeight="1">
      <c r="A2661" s="1">
        <v>45331.0</v>
      </c>
      <c r="B2661" s="2" t="s">
        <v>2583</v>
      </c>
      <c r="C2661" s="2" t="s">
        <v>41</v>
      </c>
      <c r="D2661" s="1">
        <v>37794.0</v>
      </c>
      <c r="E2661" s="2" t="s">
        <v>63</v>
      </c>
      <c r="F2661" s="2">
        <v>154.0</v>
      </c>
      <c r="G2661" s="2" t="s">
        <v>28</v>
      </c>
      <c r="H2661" s="2" t="s">
        <v>29</v>
      </c>
      <c r="I2661" s="2" t="s">
        <v>25</v>
      </c>
      <c r="J2661" s="2" t="str">
        <f t="array" ref="J2661">XLOOKUP('Transaction Data'!$G2661,Product_Code,Biscuit_Brand)</f>
        <v>Shortbread</v>
      </c>
      <c r="K2661" s="2">
        <f t="array" ref="K2661">XLOOKUP('Transaction Data'!$G2661,Product_Code,Cost)</f>
        <v>10</v>
      </c>
      <c r="L2661" s="2">
        <f t="array" ref="L2661">XLOOKUP('Transaction Data'!$G2661,Product_Code,Unit_Price)</f>
        <v>45</v>
      </c>
      <c r="M2661" s="3">
        <f>'Transaction Data'!$F2661*'Transaction Data'!$K2661</f>
        <v>1540</v>
      </c>
      <c r="N2661" s="3">
        <f>'Transaction Data'!$F2661*'Transaction Data'!$L2661</f>
        <v>6930</v>
      </c>
      <c r="O2661" s="3">
        <f>'Transaction Data'!$N2661-'Transaction Data'!$M2661</f>
        <v>5390</v>
      </c>
      <c r="P2661" s="2">
        <f>DATEDIF('Transaction Data'!$D2661,'Transaction Data'!$A2661,"y")</f>
        <v>20</v>
      </c>
      <c r="Q2661" s="2" t="str">
        <f>FLOOR('Transaction Data'!$P2661,15)&amp;"-"&amp;FLOOR('Transaction Data'!$P2661,15)+14</f>
        <v>15-29</v>
      </c>
      <c r="R2661" s="2" t="str">
        <f>IF('Transaction Data'!$L2661&lt;=10,"Less Expensive","Expensive")</f>
        <v>Expensive</v>
      </c>
      <c r="S2661" s="4">
        <f>WEEKDAY('Transaction Data'!$A2661)</f>
        <v>6</v>
      </c>
      <c r="T2661" s="2" t="str">
        <f>IF(WEEKDAY('Transaction Data'!$A2661,2)&lt;6,"Weekday","Weekend")</f>
        <v>Weekday</v>
      </c>
    </row>
    <row r="2662" ht="15.75" customHeight="1">
      <c r="A2662" s="1">
        <v>45482.0</v>
      </c>
      <c r="B2662" s="2" t="s">
        <v>2584</v>
      </c>
      <c r="C2662" s="2" t="s">
        <v>69</v>
      </c>
      <c r="D2662" s="1">
        <v>34935.0</v>
      </c>
      <c r="E2662" s="2" t="s">
        <v>22</v>
      </c>
      <c r="F2662" s="2">
        <v>130.0</v>
      </c>
      <c r="G2662" s="2" t="s">
        <v>57</v>
      </c>
      <c r="H2662" s="2" t="s">
        <v>42</v>
      </c>
      <c r="I2662" s="2" t="s">
        <v>25</v>
      </c>
      <c r="J2662" s="2" t="str">
        <f t="array" ref="J2662">XLOOKUP('Transaction Data'!$G2662,Product_Code,Biscuit_Brand)</f>
        <v>Oatmeal Cookies</v>
      </c>
      <c r="K2662" s="2">
        <f t="array" ref="K2662">XLOOKUP('Transaction Data'!$G2662,Product_Code,Cost)</f>
        <v>19</v>
      </c>
      <c r="L2662" s="2">
        <f t="array" ref="L2662">XLOOKUP('Transaction Data'!$G2662,Product_Code,Unit_Price)</f>
        <v>23</v>
      </c>
      <c r="M2662" s="3">
        <f>'Transaction Data'!$F2662*'Transaction Data'!$K2662</f>
        <v>2470</v>
      </c>
      <c r="N2662" s="3">
        <f>'Transaction Data'!$F2662*'Transaction Data'!$L2662</f>
        <v>2990</v>
      </c>
      <c r="O2662" s="3">
        <f>'Transaction Data'!$N2662-'Transaction Data'!$M2662</f>
        <v>520</v>
      </c>
      <c r="P2662" s="2">
        <f>DATEDIF('Transaction Data'!$D2662,'Transaction Data'!$A2662,"y")</f>
        <v>28</v>
      </c>
      <c r="Q2662" s="2" t="str">
        <f>FLOOR('Transaction Data'!$P2662,15)&amp;"-"&amp;FLOOR('Transaction Data'!$P2662,15)+14</f>
        <v>15-29</v>
      </c>
      <c r="R2662" s="2" t="str">
        <f>IF('Transaction Data'!$L2662&lt;=10,"Less Expensive","Expensive")</f>
        <v>Expensive</v>
      </c>
      <c r="S2662" s="4">
        <f>WEEKDAY('Transaction Data'!$A2662)</f>
        <v>3</v>
      </c>
      <c r="T2662" s="2" t="str">
        <f>IF(WEEKDAY('Transaction Data'!$A2662,2)&lt;6,"Weekday","Weekend")</f>
        <v>Weekday</v>
      </c>
    </row>
    <row r="2663" ht="15.75" customHeight="1">
      <c r="A2663" s="1">
        <v>45445.0</v>
      </c>
      <c r="B2663" s="2" t="s">
        <v>2585</v>
      </c>
      <c r="C2663" s="2" t="s">
        <v>65</v>
      </c>
      <c r="D2663" s="1">
        <v>18272.0</v>
      </c>
      <c r="E2663" s="2" t="s">
        <v>63</v>
      </c>
      <c r="F2663" s="2">
        <v>58.0</v>
      </c>
      <c r="G2663" s="2" t="s">
        <v>28</v>
      </c>
      <c r="H2663" s="2" t="s">
        <v>45</v>
      </c>
      <c r="I2663" s="2" t="s">
        <v>25</v>
      </c>
      <c r="J2663" s="2" t="str">
        <f t="array" ref="J2663">XLOOKUP('Transaction Data'!$G2663,Product_Code,Biscuit_Brand)</f>
        <v>Shortbread</v>
      </c>
      <c r="K2663" s="2">
        <f t="array" ref="K2663">XLOOKUP('Transaction Data'!$G2663,Product_Code,Cost)</f>
        <v>10</v>
      </c>
      <c r="L2663" s="2">
        <f t="array" ref="L2663">XLOOKUP('Transaction Data'!$G2663,Product_Code,Unit_Price)</f>
        <v>45</v>
      </c>
      <c r="M2663" s="3">
        <f>'Transaction Data'!$F2663*'Transaction Data'!$K2663</f>
        <v>580</v>
      </c>
      <c r="N2663" s="3">
        <f>'Transaction Data'!$F2663*'Transaction Data'!$L2663</f>
        <v>2610</v>
      </c>
      <c r="O2663" s="3">
        <f>'Transaction Data'!$N2663-'Transaction Data'!$M2663</f>
        <v>2030</v>
      </c>
      <c r="P2663" s="2">
        <f>DATEDIF('Transaction Data'!$D2663,'Transaction Data'!$A2663,"y")</f>
        <v>74</v>
      </c>
      <c r="Q2663" s="2" t="str">
        <f>FLOOR('Transaction Data'!$P2663,15)&amp;"-"&amp;FLOOR('Transaction Data'!$P2663,15)+14</f>
        <v>60-74</v>
      </c>
      <c r="R2663" s="2" t="str">
        <f>IF('Transaction Data'!$L2663&lt;=10,"Less Expensive","Expensive")</f>
        <v>Expensive</v>
      </c>
      <c r="S2663" s="4">
        <f>WEEKDAY('Transaction Data'!$A2663)</f>
        <v>1</v>
      </c>
      <c r="T2663" s="2" t="str">
        <f>IF(WEEKDAY('Transaction Data'!$A2663,2)&lt;6,"Weekday","Weekend")</f>
        <v>Weekend</v>
      </c>
    </row>
    <row r="2664" ht="15.75" customHeight="1">
      <c r="A2664" s="1">
        <v>45436.0</v>
      </c>
      <c r="B2664" s="2" t="s">
        <v>2586</v>
      </c>
      <c r="C2664" s="2" t="s">
        <v>65</v>
      </c>
      <c r="D2664" s="1">
        <v>29207.0</v>
      </c>
      <c r="E2664" s="2" t="s">
        <v>63</v>
      </c>
      <c r="F2664" s="2">
        <v>424.0</v>
      </c>
      <c r="G2664" s="2" t="s">
        <v>57</v>
      </c>
      <c r="H2664" s="2" t="s">
        <v>24</v>
      </c>
      <c r="I2664" s="2" t="s">
        <v>25</v>
      </c>
      <c r="J2664" s="2" t="str">
        <f t="array" ref="J2664">XLOOKUP('Transaction Data'!$G2664,Product_Code,Biscuit_Brand)</f>
        <v>Oatmeal Cookies</v>
      </c>
      <c r="K2664" s="2">
        <f t="array" ref="K2664">XLOOKUP('Transaction Data'!$G2664,Product_Code,Cost)</f>
        <v>19</v>
      </c>
      <c r="L2664" s="2">
        <f t="array" ref="L2664">XLOOKUP('Transaction Data'!$G2664,Product_Code,Unit_Price)</f>
        <v>23</v>
      </c>
      <c r="M2664" s="3">
        <f>'Transaction Data'!$F2664*'Transaction Data'!$K2664</f>
        <v>8056</v>
      </c>
      <c r="N2664" s="3">
        <f>'Transaction Data'!$F2664*'Transaction Data'!$L2664</f>
        <v>9752</v>
      </c>
      <c r="O2664" s="3">
        <f>'Transaction Data'!$N2664-'Transaction Data'!$M2664</f>
        <v>1696</v>
      </c>
      <c r="P2664" s="2">
        <f>DATEDIF('Transaction Data'!$D2664,'Transaction Data'!$A2664,"y")</f>
        <v>44</v>
      </c>
      <c r="Q2664" s="2" t="str">
        <f>FLOOR('Transaction Data'!$P2664,15)&amp;"-"&amp;FLOOR('Transaction Data'!$P2664,15)+14</f>
        <v>30-44</v>
      </c>
      <c r="R2664" s="2" t="str">
        <f>IF('Transaction Data'!$L2664&lt;=10,"Less Expensive","Expensive")</f>
        <v>Expensive</v>
      </c>
      <c r="S2664" s="4">
        <f>WEEKDAY('Transaction Data'!$A2664)</f>
        <v>6</v>
      </c>
      <c r="T2664" s="2" t="str">
        <f>IF(WEEKDAY('Transaction Data'!$A2664,2)&lt;6,"Weekday","Weekend")</f>
        <v>Weekday</v>
      </c>
    </row>
    <row r="2665" ht="15.75" customHeight="1">
      <c r="A2665" s="1">
        <v>45350.0</v>
      </c>
      <c r="B2665" s="2" t="s">
        <v>2587</v>
      </c>
      <c r="C2665" s="2" t="s">
        <v>21</v>
      </c>
      <c r="D2665" s="1">
        <v>28803.0</v>
      </c>
      <c r="E2665" s="2" t="s">
        <v>37</v>
      </c>
      <c r="F2665" s="2">
        <v>54.0</v>
      </c>
      <c r="G2665" s="2" t="s">
        <v>60</v>
      </c>
      <c r="H2665" s="2" t="s">
        <v>29</v>
      </c>
      <c r="I2665" s="2" t="s">
        <v>25</v>
      </c>
      <c r="J2665" s="2" t="str">
        <f t="array" ref="J2665">XLOOKUP('Transaction Data'!$G2665,Product_Code,Biscuit_Brand)</f>
        <v>Peanut Butter Bites</v>
      </c>
      <c r="K2665" s="2">
        <f t="array" ref="K2665">XLOOKUP('Transaction Data'!$G2665,Product_Code,Cost)</f>
        <v>5</v>
      </c>
      <c r="L2665" s="2">
        <f t="array" ref="L2665">XLOOKUP('Transaction Data'!$G2665,Product_Code,Unit_Price)</f>
        <v>7</v>
      </c>
      <c r="M2665" s="3">
        <f>'Transaction Data'!$F2665*'Transaction Data'!$K2665</f>
        <v>270</v>
      </c>
      <c r="N2665" s="3">
        <f>'Transaction Data'!$F2665*'Transaction Data'!$L2665</f>
        <v>378</v>
      </c>
      <c r="O2665" s="3">
        <f>'Transaction Data'!$N2665-'Transaction Data'!$M2665</f>
        <v>108</v>
      </c>
      <c r="P2665" s="2">
        <f>DATEDIF('Transaction Data'!$D2665,'Transaction Data'!$A2665,"y")</f>
        <v>45</v>
      </c>
      <c r="Q2665" s="2" t="str">
        <f>FLOOR('Transaction Data'!$P2665,15)&amp;"-"&amp;FLOOR('Transaction Data'!$P2665,15)+14</f>
        <v>45-59</v>
      </c>
      <c r="R2665" s="2" t="str">
        <f>IF('Transaction Data'!$L2665&lt;=10,"Less Expensive","Expensive")</f>
        <v>Less Expensive</v>
      </c>
      <c r="S2665" s="4">
        <f>WEEKDAY('Transaction Data'!$A2665)</f>
        <v>4</v>
      </c>
      <c r="T2665" s="2" t="str">
        <f>IF(WEEKDAY('Transaction Data'!$A2665,2)&lt;6,"Weekday","Weekend")</f>
        <v>Weekday</v>
      </c>
    </row>
    <row r="2666" ht="15.75" customHeight="1">
      <c r="A2666" s="1">
        <v>45292.0</v>
      </c>
      <c r="B2666" s="2" t="s">
        <v>2588</v>
      </c>
      <c r="C2666" s="2" t="s">
        <v>21</v>
      </c>
      <c r="D2666" s="1">
        <v>19455.0</v>
      </c>
      <c r="E2666" s="2" t="s">
        <v>27</v>
      </c>
      <c r="F2666" s="2">
        <v>463.0</v>
      </c>
      <c r="G2666" s="2" t="s">
        <v>55</v>
      </c>
      <c r="H2666" s="2" t="s">
        <v>29</v>
      </c>
      <c r="I2666" s="2" t="s">
        <v>25</v>
      </c>
      <c r="J2666" s="2" t="str">
        <f t="array" ref="J2666">XLOOKUP('Transaction Data'!$G2666,Product_Code,Biscuit_Brand)</f>
        <v>Vanilla Wafers</v>
      </c>
      <c r="K2666" s="2">
        <f t="array" ref="K2666">XLOOKUP('Transaction Data'!$G2666,Product_Code,Cost)</f>
        <v>18</v>
      </c>
      <c r="L2666" s="2">
        <f t="array" ref="L2666">XLOOKUP('Transaction Data'!$G2666,Product_Code,Unit_Price)</f>
        <v>36</v>
      </c>
      <c r="M2666" s="3">
        <f>'Transaction Data'!$F2666*'Transaction Data'!$K2666</f>
        <v>8334</v>
      </c>
      <c r="N2666" s="3">
        <f>'Transaction Data'!$F2666*'Transaction Data'!$L2666</f>
        <v>16668</v>
      </c>
      <c r="O2666" s="3">
        <f>'Transaction Data'!$N2666-'Transaction Data'!$M2666</f>
        <v>8334</v>
      </c>
      <c r="P2666" s="2">
        <f>DATEDIF('Transaction Data'!$D2666,'Transaction Data'!$A2666,"y")</f>
        <v>70</v>
      </c>
      <c r="Q2666" s="2" t="str">
        <f>FLOOR('Transaction Data'!$P2666,15)&amp;"-"&amp;FLOOR('Transaction Data'!$P2666,15)+14</f>
        <v>60-74</v>
      </c>
      <c r="R2666" s="2" t="str">
        <f>IF('Transaction Data'!$L2666&lt;=10,"Less Expensive","Expensive")</f>
        <v>Expensive</v>
      </c>
      <c r="S2666" s="4">
        <f>WEEKDAY('Transaction Data'!$A2666)</f>
        <v>2</v>
      </c>
      <c r="T2666" s="2" t="str">
        <f>IF(WEEKDAY('Transaction Data'!$A2666,2)&lt;6,"Weekday","Weekend")</f>
        <v>Weekday</v>
      </c>
    </row>
    <row r="2667" ht="15.75" customHeight="1">
      <c r="A2667" s="1">
        <v>45413.0</v>
      </c>
      <c r="B2667" s="2" t="s">
        <v>2589</v>
      </c>
      <c r="C2667" s="2" t="s">
        <v>54</v>
      </c>
      <c r="D2667" s="1">
        <v>23146.0</v>
      </c>
      <c r="E2667" s="2" t="s">
        <v>63</v>
      </c>
      <c r="F2667" s="2">
        <v>498.0</v>
      </c>
      <c r="G2667" s="2" t="s">
        <v>33</v>
      </c>
      <c r="H2667" s="2" t="s">
        <v>34</v>
      </c>
      <c r="I2667" s="2" t="s">
        <v>25</v>
      </c>
      <c r="J2667" s="2" t="str">
        <f t="array" ref="J2667">XLOOKUP('Transaction Data'!$G2667,Product_Code,Biscuit_Brand)</f>
        <v>Caramel Biscuits</v>
      </c>
      <c r="K2667" s="2">
        <f t="array" ref="K2667">XLOOKUP('Transaction Data'!$G2667,Product_Code,Cost)</f>
        <v>18</v>
      </c>
      <c r="L2667" s="2">
        <f t="array" ref="L2667">XLOOKUP('Transaction Data'!$G2667,Product_Code,Unit_Price)</f>
        <v>22</v>
      </c>
      <c r="M2667" s="3">
        <f>'Transaction Data'!$F2667*'Transaction Data'!$K2667</f>
        <v>8964</v>
      </c>
      <c r="N2667" s="3">
        <f>'Transaction Data'!$F2667*'Transaction Data'!$L2667</f>
        <v>10956</v>
      </c>
      <c r="O2667" s="3">
        <f>'Transaction Data'!$N2667-'Transaction Data'!$M2667</f>
        <v>1992</v>
      </c>
      <c r="P2667" s="2">
        <f>DATEDIF('Transaction Data'!$D2667,'Transaction Data'!$A2667,"y")</f>
        <v>60</v>
      </c>
      <c r="Q2667" s="2" t="str">
        <f>FLOOR('Transaction Data'!$P2667,15)&amp;"-"&amp;FLOOR('Transaction Data'!$P2667,15)+14</f>
        <v>60-74</v>
      </c>
      <c r="R2667" s="2" t="str">
        <f>IF('Transaction Data'!$L2667&lt;=10,"Less Expensive","Expensive")</f>
        <v>Expensive</v>
      </c>
      <c r="S2667" s="4">
        <f>WEEKDAY('Transaction Data'!$A2667)</f>
        <v>4</v>
      </c>
      <c r="T2667" s="2" t="str">
        <f>IF(WEEKDAY('Transaction Data'!$A2667,2)&lt;6,"Weekday","Weekend")</f>
        <v>Weekday</v>
      </c>
    </row>
    <row r="2668" ht="15.75" customHeight="1">
      <c r="A2668" s="1">
        <v>45361.0</v>
      </c>
      <c r="B2668" s="2" t="s">
        <v>2590</v>
      </c>
      <c r="C2668" s="2" t="s">
        <v>78</v>
      </c>
      <c r="D2668" s="1">
        <v>20187.0</v>
      </c>
      <c r="E2668" s="2" t="s">
        <v>37</v>
      </c>
      <c r="F2668" s="2">
        <v>269.0</v>
      </c>
      <c r="G2668" s="2" t="s">
        <v>55</v>
      </c>
      <c r="H2668" s="2" t="s">
        <v>24</v>
      </c>
      <c r="I2668" s="2" t="s">
        <v>25</v>
      </c>
      <c r="J2668" s="2" t="str">
        <f t="array" ref="J2668">XLOOKUP('Transaction Data'!$G2668,Product_Code,Biscuit_Brand)</f>
        <v>Vanilla Wafers</v>
      </c>
      <c r="K2668" s="2">
        <f t="array" ref="K2668">XLOOKUP('Transaction Data'!$G2668,Product_Code,Cost)</f>
        <v>18</v>
      </c>
      <c r="L2668" s="2">
        <f t="array" ref="L2668">XLOOKUP('Transaction Data'!$G2668,Product_Code,Unit_Price)</f>
        <v>36</v>
      </c>
      <c r="M2668" s="3">
        <f>'Transaction Data'!$F2668*'Transaction Data'!$K2668</f>
        <v>4842</v>
      </c>
      <c r="N2668" s="3">
        <f>'Transaction Data'!$F2668*'Transaction Data'!$L2668</f>
        <v>9684</v>
      </c>
      <c r="O2668" s="3">
        <f>'Transaction Data'!$N2668-'Transaction Data'!$M2668</f>
        <v>4842</v>
      </c>
      <c r="P2668" s="2">
        <f>DATEDIF('Transaction Data'!$D2668,'Transaction Data'!$A2668,"y")</f>
        <v>68</v>
      </c>
      <c r="Q2668" s="2" t="str">
        <f>FLOOR('Transaction Data'!$P2668,15)&amp;"-"&amp;FLOOR('Transaction Data'!$P2668,15)+14</f>
        <v>60-74</v>
      </c>
      <c r="R2668" s="2" t="str">
        <f>IF('Transaction Data'!$L2668&lt;=10,"Less Expensive","Expensive")</f>
        <v>Expensive</v>
      </c>
      <c r="S2668" s="4">
        <f>WEEKDAY('Transaction Data'!$A2668)</f>
        <v>1</v>
      </c>
      <c r="T2668" s="2" t="str">
        <f>IF(WEEKDAY('Transaction Data'!$A2668,2)&lt;6,"Weekday","Weekend")</f>
        <v>Weekend</v>
      </c>
    </row>
    <row r="2669" ht="15.75" customHeight="1">
      <c r="A2669" s="1">
        <v>45403.0</v>
      </c>
      <c r="B2669" s="2" t="s">
        <v>2591</v>
      </c>
      <c r="C2669" s="2" t="s">
        <v>21</v>
      </c>
      <c r="D2669" s="1">
        <v>27567.0</v>
      </c>
      <c r="E2669" s="2" t="s">
        <v>27</v>
      </c>
      <c r="F2669" s="2">
        <v>185.0</v>
      </c>
      <c r="G2669" s="2" t="s">
        <v>48</v>
      </c>
      <c r="H2669" s="2" t="s">
        <v>42</v>
      </c>
      <c r="I2669" s="2" t="s">
        <v>25</v>
      </c>
      <c r="J2669" s="2" t="str">
        <f t="array" ref="J2669">XLOOKUP('Transaction Data'!$G2669,Product_Code,Biscuit_Brand)</f>
        <v>Lemon Crisps</v>
      </c>
      <c r="K2669" s="2">
        <f t="array" ref="K2669">XLOOKUP('Transaction Data'!$G2669,Product_Code,Cost)</f>
        <v>7</v>
      </c>
      <c r="L2669" s="2">
        <f t="array" ref="L2669">XLOOKUP('Transaction Data'!$G2669,Product_Code,Unit_Price)</f>
        <v>9</v>
      </c>
      <c r="M2669" s="3">
        <f>'Transaction Data'!$F2669*'Transaction Data'!$K2669</f>
        <v>1295</v>
      </c>
      <c r="N2669" s="3">
        <f>'Transaction Data'!$F2669*'Transaction Data'!$L2669</f>
        <v>1665</v>
      </c>
      <c r="O2669" s="3">
        <f>'Transaction Data'!$N2669-'Transaction Data'!$M2669</f>
        <v>370</v>
      </c>
      <c r="P2669" s="2">
        <f>DATEDIF('Transaction Data'!$D2669,'Transaction Data'!$A2669,"y")</f>
        <v>48</v>
      </c>
      <c r="Q2669" s="2" t="str">
        <f>FLOOR('Transaction Data'!$P2669,15)&amp;"-"&amp;FLOOR('Transaction Data'!$P2669,15)+14</f>
        <v>45-59</v>
      </c>
      <c r="R2669" s="2" t="str">
        <f>IF('Transaction Data'!$L2669&lt;=10,"Less Expensive","Expensive")</f>
        <v>Less Expensive</v>
      </c>
      <c r="S2669" s="4">
        <f>WEEKDAY('Transaction Data'!$A2669)</f>
        <v>1</v>
      </c>
      <c r="T2669" s="2" t="str">
        <f>IF(WEEKDAY('Transaction Data'!$A2669,2)&lt;6,"Weekday","Weekend")</f>
        <v>Weekend</v>
      </c>
    </row>
    <row r="2670" ht="15.75" customHeight="1">
      <c r="A2670" s="1">
        <v>45501.0</v>
      </c>
      <c r="B2670" s="2" t="s">
        <v>2592</v>
      </c>
      <c r="C2670" s="2" t="s">
        <v>54</v>
      </c>
      <c r="D2670" s="1">
        <v>22012.0</v>
      </c>
      <c r="E2670" s="2" t="s">
        <v>27</v>
      </c>
      <c r="F2670" s="2">
        <v>389.0</v>
      </c>
      <c r="G2670" s="2" t="s">
        <v>48</v>
      </c>
      <c r="H2670" s="2" t="s">
        <v>45</v>
      </c>
      <c r="I2670" s="2" t="s">
        <v>25</v>
      </c>
      <c r="J2670" s="2" t="str">
        <f t="array" ref="J2670">XLOOKUP('Transaction Data'!$G2670,Product_Code,Biscuit_Brand)</f>
        <v>Lemon Crisps</v>
      </c>
      <c r="K2670" s="2">
        <f t="array" ref="K2670">XLOOKUP('Transaction Data'!$G2670,Product_Code,Cost)</f>
        <v>7</v>
      </c>
      <c r="L2670" s="2">
        <f t="array" ref="L2670">XLOOKUP('Transaction Data'!$G2670,Product_Code,Unit_Price)</f>
        <v>9</v>
      </c>
      <c r="M2670" s="3">
        <f>'Transaction Data'!$F2670*'Transaction Data'!$K2670</f>
        <v>2723</v>
      </c>
      <c r="N2670" s="3">
        <f>'Transaction Data'!$F2670*'Transaction Data'!$L2670</f>
        <v>3501</v>
      </c>
      <c r="O2670" s="3">
        <f>'Transaction Data'!$N2670-'Transaction Data'!$M2670</f>
        <v>778</v>
      </c>
      <c r="P2670" s="2">
        <f>DATEDIF('Transaction Data'!$D2670,'Transaction Data'!$A2670,"y")</f>
        <v>64</v>
      </c>
      <c r="Q2670" s="2" t="str">
        <f>FLOOR('Transaction Data'!$P2670,15)&amp;"-"&amp;FLOOR('Transaction Data'!$P2670,15)+14</f>
        <v>60-74</v>
      </c>
      <c r="R2670" s="2" t="str">
        <f>IF('Transaction Data'!$L2670&lt;=10,"Less Expensive","Expensive")</f>
        <v>Less Expensive</v>
      </c>
      <c r="S2670" s="4">
        <f>WEEKDAY('Transaction Data'!$A2670)</f>
        <v>1</v>
      </c>
      <c r="T2670" s="2" t="str">
        <f>IF(WEEKDAY('Transaction Data'!$A2670,2)&lt;6,"Weekday","Weekend")</f>
        <v>Weekend</v>
      </c>
    </row>
    <row r="2671" ht="15.75" customHeight="1">
      <c r="A2671" s="1">
        <v>45430.0</v>
      </c>
      <c r="B2671" s="2" t="s">
        <v>2593</v>
      </c>
      <c r="C2671" s="2" t="s">
        <v>32</v>
      </c>
      <c r="D2671" s="1">
        <v>20509.0</v>
      </c>
      <c r="E2671" s="2" t="s">
        <v>37</v>
      </c>
      <c r="F2671" s="2">
        <v>74.0</v>
      </c>
      <c r="G2671" s="2" t="s">
        <v>60</v>
      </c>
      <c r="H2671" s="2" t="s">
        <v>24</v>
      </c>
      <c r="I2671" s="2" t="s">
        <v>25</v>
      </c>
      <c r="J2671" s="2" t="str">
        <f t="array" ref="J2671">XLOOKUP('Transaction Data'!$G2671,Product_Code,Biscuit_Brand)</f>
        <v>Peanut Butter Bites</v>
      </c>
      <c r="K2671" s="2">
        <f t="array" ref="K2671">XLOOKUP('Transaction Data'!$G2671,Product_Code,Cost)</f>
        <v>5</v>
      </c>
      <c r="L2671" s="2">
        <f t="array" ref="L2671">XLOOKUP('Transaction Data'!$G2671,Product_Code,Unit_Price)</f>
        <v>7</v>
      </c>
      <c r="M2671" s="3">
        <f>'Transaction Data'!$F2671*'Transaction Data'!$K2671</f>
        <v>370</v>
      </c>
      <c r="N2671" s="3">
        <f>'Transaction Data'!$F2671*'Transaction Data'!$L2671</f>
        <v>518</v>
      </c>
      <c r="O2671" s="3">
        <f>'Transaction Data'!$N2671-'Transaction Data'!$M2671</f>
        <v>148</v>
      </c>
      <c r="P2671" s="2">
        <f>DATEDIF('Transaction Data'!$D2671,'Transaction Data'!$A2671,"y")</f>
        <v>68</v>
      </c>
      <c r="Q2671" s="2" t="str">
        <f>FLOOR('Transaction Data'!$P2671,15)&amp;"-"&amp;FLOOR('Transaction Data'!$P2671,15)+14</f>
        <v>60-74</v>
      </c>
      <c r="R2671" s="2" t="str">
        <f>IF('Transaction Data'!$L2671&lt;=10,"Less Expensive","Expensive")</f>
        <v>Less Expensive</v>
      </c>
      <c r="S2671" s="4">
        <f>WEEKDAY('Transaction Data'!$A2671)</f>
        <v>7</v>
      </c>
      <c r="T2671" s="2" t="str">
        <f>IF(WEEKDAY('Transaction Data'!$A2671,2)&lt;6,"Weekday","Weekend")</f>
        <v>Weekend</v>
      </c>
    </row>
    <row r="2672" ht="15.75" customHeight="1">
      <c r="A2672" s="1">
        <v>45339.0</v>
      </c>
      <c r="B2672" s="2" t="s">
        <v>2594</v>
      </c>
      <c r="C2672" s="2" t="s">
        <v>32</v>
      </c>
      <c r="D2672" s="1">
        <v>36405.0</v>
      </c>
      <c r="E2672" s="2" t="s">
        <v>37</v>
      </c>
      <c r="F2672" s="2">
        <v>152.0</v>
      </c>
      <c r="G2672" s="2" t="s">
        <v>28</v>
      </c>
      <c r="H2672" s="2" t="s">
        <v>29</v>
      </c>
      <c r="I2672" s="2" t="s">
        <v>25</v>
      </c>
      <c r="J2672" s="2" t="str">
        <f t="array" ref="J2672">XLOOKUP('Transaction Data'!$G2672,Product_Code,Biscuit_Brand)</f>
        <v>Shortbread</v>
      </c>
      <c r="K2672" s="2">
        <f t="array" ref="K2672">XLOOKUP('Transaction Data'!$G2672,Product_Code,Cost)</f>
        <v>10</v>
      </c>
      <c r="L2672" s="2">
        <f t="array" ref="L2672">XLOOKUP('Transaction Data'!$G2672,Product_Code,Unit_Price)</f>
        <v>45</v>
      </c>
      <c r="M2672" s="3">
        <f>'Transaction Data'!$F2672*'Transaction Data'!$K2672</f>
        <v>1520</v>
      </c>
      <c r="N2672" s="3">
        <f>'Transaction Data'!$F2672*'Transaction Data'!$L2672</f>
        <v>6840</v>
      </c>
      <c r="O2672" s="3">
        <f>'Transaction Data'!$N2672-'Transaction Data'!$M2672</f>
        <v>5320</v>
      </c>
      <c r="P2672" s="2">
        <f>DATEDIF('Transaction Data'!$D2672,'Transaction Data'!$A2672,"y")</f>
        <v>24</v>
      </c>
      <c r="Q2672" s="2" t="str">
        <f>FLOOR('Transaction Data'!$P2672,15)&amp;"-"&amp;FLOOR('Transaction Data'!$P2672,15)+14</f>
        <v>15-29</v>
      </c>
      <c r="R2672" s="2" t="str">
        <f>IF('Transaction Data'!$L2672&lt;=10,"Less Expensive","Expensive")</f>
        <v>Expensive</v>
      </c>
      <c r="S2672" s="4">
        <f>WEEKDAY('Transaction Data'!$A2672)</f>
        <v>7</v>
      </c>
      <c r="T2672" s="2" t="str">
        <f>IF(WEEKDAY('Transaction Data'!$A2672,2)&lt;6,"Weekday","Weekend")</f>
        <v>Weekend</v>
      </c>
    </row>
    <row r="2673" ht="15.75" customHeight="1">
      <c r="A2673" s="1">
        <v>45380.0</v>
      </c>
      <c r="B2673" s="2" t="s">
        <v>2595</v>
      </c>
      <c r="C2673" s="2" t="s">
        <v>32</v>
      </c>
      <c r="D2673" s="1">
        <v>33894.0</v>
      </c>
      <c r="E2673" s="2" t="s">
        <v>22</v>
      </c>
      <c r="F2673" s="2">
        <v>394.0</v>
      </c>
      <c r="G2673" s="2" t="s">
        <v>44</v>
      </c>
      <c r="H2673" s="2" t="s">
        <v>42</v>
      </c>
      <c r="I2673" s="2" t="s">
        <v>25</v>
      </c>
      <c r="J2673" s="2" t="str">
        <f t="array" ref="J2673">XLOOKUP('Transaction Data'!$G2673,Product_Code,Biscuit_Brand)</f>
        <v>Butter Crunch</v>
      </c>
      <c r="K2673" s="2">
        <f t="array" ref="K2673">XLOOKUP('Transaction Data'!$G2673,Product_Code,Cost)</f>
        <v>10</v>
      </c>
      <c r="L2673" s="2">
        <f t="array" ref="L2673">XLOOKUP('Transaction Data'!$G2673,Product_Code,Unit_Price)</f>
        <v>11</v>
      </c>
      <c r="M2673" s="3">
        <f>'Transaction Data'!$F2673*'Transaction Data'!$K2673</f>
        <v>3940</v>
      </c>
      <c r="N2673" s="3">
        <f>'Transaction Data'!$F2673*'Transaction Data'!$L2673</f>
        <v>4334</v>
      </c>
      <c r="O2673" s="3">
        <f>'Transaction Data'!$N2673-'Transaction Data'!$M2673</f>
        <v>394</v>
      </c>
      <c r="P2673" s="2">
        <f>DATEDIF('Transaction Data'!$D2673,'Transaction Data'!$A2673,"y")</f>
        <v>31</v>
      </c>
      <c r="Q2673" s="2" t="str">
        <f>FLOOR('Transaction Data'!$P2673,15)&amp;"-"&amp;FLOOR('Transaction Data'!$P2673,15)+14</f>
        <v>30-44</v>
      </c>
      <c r="R2673" s="2" t="str">
        <f>IF('Transaction Data'!$L2673&lt;=10,"Less Expensive","Expensive")</f>
        <v>Expensive</v>
      </c>
      <c r="S2673" s="4">
        <f>WEEKDAY('Transaction Data'!$A2673)</f>
        <v>6</v>
      </c>
      <c r="T2673" s="2" t="str">
        <f>IF(WEEKDAY('Transaction Data'!$A2673,2)&lt;6,"Weekday","Weekend")</f>
        <v>Weekday</v>
      </c>
    </row>
    <row r="2674" ht="15.75" customHeight="1">
      <c r="A2674" s="1">
        <v>45359.0</v>
      </c>
      <c r="B2674" s="2" t="s">
        <v>2596</v>
      </c>
      <c r="C2674" s="2" t="s">
        <v>78</v>
      </c>
      <c r="D2674" s="1">
        <v>17688.0</v>
      </c>
      <c r="E2674" s="2" t="s">
        <v>27</v>
      </c>
      <c r="F2674" s="2">
        <v>191.0</v>
      </c>
      <c r="G2674" s="2" t="s">
        <v>61</v>
      </c>
      <c r="H2674" s="2" t="s">
        <v>45</v>
      </c>
      <c r="I2674" s="2" t="s">
        <v>25</v>
      </c>
      <c r="J2674" s="2" t="str">
        <f t="array" ref="J2674">XLOOKUP('Transaction Data'!$G2674,Product_Code,Biscuit_Brand)</f>
        <v>Choco Delight</v>
      </c>
      <c r="K2674" s="2">
        <f t="array" ref="K2674">XLOOKUP('Transaction Data'!$G2674,Product_Code,Cost)</f>
        <v>3</v>
      </c>
      <c r="L2674" s="2">
        <f t="array" ref="L2674">XLOOKUP('Transaction Data'!$G2674,Product_Code,Unit_Price)</f>
        <v>5</v>
      </c>
      <c r="M2674" s="3">
        <f>'Transaction Data'!$F2674*'Transaction Data'!$K2674</f>
        <v>573</v>
      </c>
      <c r="N2674" s="3">
        <f>'Transaction Data'!$F2674*'Transaction Data'!$L2674</f>
        <v>955</v>
      </c>
      <c r="O2674" s="3">
        <f>'Transaction Data'!$N2674-'Transaction Data'!$M2674</f>
        <v>382</v>
      </c>
      <c r="P2674" s="2">
        <f>DATEDIF('Transaction Data'!$D2674,'Transaction Data'!$A2674,"y")</f>
        <v>75</v>
      </c>
      <c r="Q2674" s="2" t="str">
        <f>FLOOR('Transaction Data'!$P2674,15)&amp;"-"&amp;FLOOR('Transaction Data'!$P2674,15)+14</f>
        <v>75-89</v>
      </c>
      <c r="R2674" s="2" t="str">
        <f>IF('Transaction Data'!$L2674&lt;=10,"Less Expensive","Expensive")</f>
        <v>Less Expensive</v>
      </c>
      <c r="S2674" s="4">
        <f>WEEKDAY('Transaction Data'!$A2674)</f>
        <v>6</v>
      </c>
      <c r="T2674" s="2" t="str">
        <f>IF(WEEKDAY('Transaction Data'!$A2674,2)&lt;6,"Weekday","Weekend")</f>
        <v>Weekday</v>
      </c>
    </row>
    <row r="2675" ht="15.75" customHeight="1">
      <c r="A2675" s="1">
        <v>45422.0</v>
      </c>
      <c r="B2675" s="2" t="s">
        <v>2597</v>
      </c>
      <c r="C2675" s="2" t="s">
        <v>72</v>
      </c>
      <c r="D2675" s="1">
        <v>31783.0</v>
      </c>
      <c r="E2675" s="2" t="s">
        <v>37</v>
      </c>
      <c r="F2675" s="2">
        <v>395.0</v>
      </c>
      <c r="G2675" s="2" t="s">
        <v>48</v>
      </c>
      <c r="H2675" s="2" t="s">
        <v>24</v>
      </c>
      <c r="I2675" s="2" t="s">
        <v>25</v>
      </c>
      <c r="J2675" s="2" t="str">
        <f t="array" ref="J2675">XLOOKUP('Transaction Data'!$G2675,Product_Code,Biscuit_Brand)</f>
        <v>Lemon Crisps</v>
      </c>
      <c r="K2675" s="2">
        <f t="array" ref="K2675">XLOOKUP('Transaction Data'!$G2675,Product_Code,Cost)</f>
        <v>7</v>
      </c>
      <c r="L2675" s="2">
        <f t="array" ref="L2675">XLOOKUP('Transaction Data'!$G2675,Product_Code,Unit_Price)</f>
        <v>9</v>
      </c>
      <c r="M2675" s="3">
        <f>'Transaction Data'!$F2675*'Transaction Data'!$K2675</f>
        <v>2765</v>
      </c>
      <c r="N2675" s="3">
        <f>'Transaction Data'!$F2675*'Transaction Data'!$L2675</f>
        <v>3555</v>
      </c>
      <c r="O2675" s="3">
        <f>'Transaction Data'!$N2675-'Transaction Data'!$M2675</f>
        <v>790</v>
      </c>
      <c r="P2675" s="2">
        <f>DATEDIF('Transaction Data'!$D2675,'Transaction Data'!$A2675,"y")</f>
        <v>37</v>
      </c>
      <c r="Q2675" s="2" t="str">
        <f>FLOOR('Transaction Data'!$P2675,15)&amp;"-"&amp;FLOOR('Transaction Data'!$P2675,15)+14</f>
        <v>30-44</v>
      </c>
      <c r="R2675" s="2" t="str">
        <f>IF('Transaction Data'!$L2675&lt;=10,"Less Expensive","Expensive")</f>
        <v>Less Expensive</v>
      </c>
      <c r="S2675" s="4">
        <f>WEEKDAY('Transaction Data'!$A2675)</f>
        <v>6</v>
      </c>
      <c r="T2675" s="2" t="str">
        <f>IF(WEEKDAY('Transaction Data'!$A2675,2)&lt;6,"Weekday","Weekend")</f>
        <v>Weekday</v>
      </c>
    </row>
    <row r="2676" ht="15.75" customHeight="1">
      <c r="A2676" s="1">
        <v>45311.0</v>
      </c>
      <c r="B2676" s="2" t="s">
        <v>2598</v>
      </c>
      <c r="C2676" s="2" t="s">
        <v>65</v>
      </c>
      <c r="D2676" s="1">
        <v>30248.0</v>
      </c>
      <c r="E2676" s="2" t="s">
        <v>22</v>
      </c>
      <c r="F2676" s="2">
        <v>181.0</v>
      </c>
      <c r="G2676" s="2" t="s">
        <v>55</v>
      </c>
      <c r="H2676" s="2" t="s">
        <v>29</v>
      </c>
      <c r="I2676" s="2" t="s">
        <v>25</v>
      </c>
      <c r="J2676" s="2" t="str">
        <f t="array" ref="J2676">XLOOKUP('Transaction Data'!$G2676,Product_Code,Biscuit_Brand)</f>
        <v>Vanilla Wafers</v>
      </c>
      <c r="K2676" s="2">
        <f t="array" ref="K2676">XLOOKUP('Transaction Data'!$G2676,Product_Code,Cost)</f>
        <v>18</v>
      </c>
      <c r="L2676" s="2">
        <f t="array" ref="L2676">XLOOKUP('Transaction Data'!$G2676,Product_Code,Unit_Price)</f>
        <v>36</v>
      </c>
      <c r="M2676" s="3">
        <f>'Transaction Data'!$F2676*'Transaction Data'!$K2676</f>
        <v>3258</v>
      </c>
      <c r="N2676" s="3">
        <f>'Transaction Data'!$F2676*'Transaction Data'!$L2676</f>
        <v>6516</v>
      </c>
      <c r="O2676" s="3">
        <f>'Transaction Data'!$N2676-'Transaction Data'!$M2676</f>
        <v>3258</v>
      </c>
      <c r="P2676" s="2">
        <f>DATEDIF('Transaction Data'!$D2676,'Transaction Data'!$A2676,"y")</f>
        <v>41</v>
      </c>
      <c r="Q2676" s="2" t="str">
        <f>FLOOR('Transaction Data'!$P2676,15)&amp;"-"&amp;FLOOR('Transaction Data'!$P2676,15)+14</f>
        <v>30-44</v>
      </c>
      <c r="R2676" s="2" t="str">
        <f>IF('Transaction Data'!$L2676&lt;=10,"Less Expensive","Expensive")</f>
        <v>Expensive</v>
      </c>
      <c r="S2676" s="4">
        <f>WEEKDAY('Transaction Data'!$A2676)</f>
        <v>7</v>
      </c>
      <c r="T2676" s="2" t="str">
        <f>IF(WEEKDAY('Transaction Data'!$A2676,2)&lt;6,"Weekday","Weekend")</f>
        <v>Weekend</v>
      </c>
    </row>
    <row r="2677" ht="15.75" customHeight="1">
      <c r="A2677" s="1">
        <v>45362.0</v>
      </c>
      <c r="B2677" s="2" t="s">
        <v>2599</v>
      </c>
      <c r="C2677" s="2" t="s">
        <v>78</v>
      </c>
      <c r="D2677" s="1">
        <v>22995.0</v>
      </c>
      <c r="E2677" s="2" t="s">
        <v>22</v>
      </c>
      <c r="F2677" s="2">
        <v>495.0</v>
      </c>
      <c r="G2677" s="2" t="s">
        <v>28</v>
      </c>
      <c r="H2677" s="2" t="s">
        <v>29</v>
      </c>
      <c r="I2677" s="2" t="s">
        <v>25</v>
      </c>
      <c r="J2677" s="2" t="str">
        <f t="array" ref="J2677">XLOOKUP('Transaction Data'!$G2677,Product_Code,Biscuit_Brand)</f>
        <v>Shortbread</v>
      </c>
      <c r="K2677" s="2">
        <f t="array" ref="K2677">XLOOKUP('Transaction Data'!$G2677,Product_Code,Cost)</f>
        <v>10</v>
      </c>
      <c r="L2677" s="2">
        <f t="array" ref="L2677">XLOOKUP('Transaction Data'!$G2677,Product_Code,Unit_Price)</f>
        <v>45</v>
      </c>
      <c r="M2677" s="3">
        <f>'Transaction Data'!$F2677*'Transaction Data'!$K2677</f>
        <v>4950</v>
      </c>
      <c r="N2677" s="3">
        <f>'Transaction Data'!$F2677*'Transaction Data'!$L2677</f>
        <v>22275</v>
      </c>
      <c r="O2677" s="3">
        <f>'Transaction Data'!$N2677-'Transaction Data'!$M2677</f>
        <v>17325</v>
      </c>
      <c r="P2677" s="2">
        <f>DATEDIF('Transaction Data'!$D2677,'Transaction Data'!$A2677,"y")</f>
        <v>61</v>
      </c>
      <c r="Q2677" s="2" t="str">
        <f>FLOOR('Transaction Data'!$P2677,15)&amp;"-"&amp;FLOOR('Transaction Data'!$P2677,15)+14</f>
        <v>60-74</v>
      </c>
      <c r="R2677" s="2" t="str">
        <f>IF('Transaction Data'!$L2677&lt;=10,"Less Expensive","Expensive")</f>
        <v>Expensive</v>
      </c>
      <c r="S2677" s="4">
        <f>WEEKDAY('Transaction Data'!$A2677)</f>
        <v>2</v>
      </c>
      <c r="T2677" s="2" t="str">
        <f>IF(WEEKDAY('Transaction Data'!$A2677,2)&lt;6,"Weekday","Weekend")</f>
        <v>Weekday</v>
      </c>
    </row>
    <row r="2678" ht="15.75" customHeight="1">
      <c r="A2678" s="1">
        <v>45370.0</v>
      </c>
      <c r="B2678" s="2" t="s">
        <v>2600</v>
      </c>
      <c r="C2678" s="2" t="s">
        <v>69</v>
      </c>
      <c r="D2678" s="1">
        <v>33816.0</v>
      </c>
      <c r="E2678" s="2" t="s">
        <v>22</v>
      </c>
      <c r="F2678" s="2">
        <v>165.0</v>
      </c>
      <c r="G2678" s="2" t="s">
        <v>44</v>
      </c>
      <c r="H2678" s="2" t="s">
        <v>34</v>
      </c>
      <c r="I2678" s="2" t="s">
        <v>25</v>
      </c>
      <c r="J2678" s="2" t="str">
        <f t="array" ref="J2678">XLOOKUP('Transaction Data'!$G2678,Product_Code,Biscuit_Brand)</f>
        <v>Butter Crunch</v>
      </c>
      <c r="K2678" s="2">
        <f t="array" ref="K2678">XLOOKUP('Transaction Data'!$G2678,Product_Code,Cost)</f>
        <v>10</v>
      </c>
      <c r="L2678" s="2">
        <f t="array" ref="L2678">XLOOKUP('Transaction Data'!$G2678,Product_Code,Unit_Price)</f>
        <v>11</v>
      </c>
      <c r="M2678" s="3">
        <f>'Transaction Data'!$F2678*'Transaction Data'!$K2678</f>
        <v>1650</v>
      </c>
      <c r="N2678" s="3">
        <f>'Transaction Data'!$F2678*'Transaction Data'!$L2678</f>
        <v>1815</v>
      </c>
      <c r="O2678" s="3">
        <f>'Transaction Data'!$N2678-'Transaction Data'!$M2678</f>
        <v>165</v>
      </c>
      <c r="P2678" s="2">
        <f>DATEDIF('Transaction Data'!$D2678,'Transaction Data'!$A2678,"y")</f>
        <v>31</v>
      </c>
      <c r="Q2678" s="2" t="str">
        <f>FLOOR('Transaction Data'!$P2678,15)&amp;"-"&amp;FLOOR('Transaction Data'!$P2678,15)+14</f>
        <v>30-44</v>
      </c>
      <c r="R2678" s="2" t="str">
        <f>IF('Transaction Data'!$L2678&lt;=10,"Less Expensive","Expensive")</f>
        <v>Expensive</v>
      </c>
      <c r="S2678" s="4">
        <f>WEEKDAY('Transaction Data'!$A2678)</f>
        <v>3</v>
      </c>
      <c r="T2678" s="2" t="str">
        <f>IF(WEEKDAY('Transaction Data'!$A2678,2)&lt;6,"Weekday","Weekend")</f>
        <v>Weekday</v>
      </c>
    </row>
    <row r="2679" ht="15.75" customHeight="1">
      <c r="A2679" s="1">
        <v>45338.0</v>
      </c>
      <c r="B2679" s="2" t="s">
        <v>2601</v>
      </c>
      <c r="C2679" s="2" t="s">
        <v>51</v>
      </c>
      <c r="D2679" s="1">
        <v>23425.0</v>
      </c>
      <c r="E2679" s="2" t="s">
        <v>27</v>
      </c>
      <c r="F2679" s="2">
        <v>16.0</v>
      </c>
      <c r="G2679" s="2" t="s">
        <v>55</v>
      </c>
      <c r="H2679" s="2" t="s">
        <v>24</v>
      </c>
      <c r="I2679" s="2" t="s">
        <v>30</v>
      </c>
      <c r="J2679" s="2" t="str">
        <f t="array" ref="J2679">XLOOKUP('Transaction Data'!$G2679,Product_Code,Biscuit_Brand)</f>
        <v>Vanilla Wafers</v>
      </c>
      <c r="K2679" s="2">
        <f t="array" ref="K2679">XLOOKUP('Transaction Data'!$G2679,Product_Code,Cost)</f>
        <v>18</v>
      </c>
      <c r="L2679" s="2">
        <f t="array" ref="L2679">XLOOKUP('Transaction Data'!$G2679,Product_Code,Unit_Price)</f>
        <v>36</v>
      </c>
      <c r="M2679" s="3">
        <f>'Transaction Data'!$F2679*'Transaction Data'!$K2679</f>
        <v>288</v>
      </c>
      <c r="N2679" s="3">
        <f>'Transaction Data'!$F2679*'Transaction Data'!$L2679</f>
        <v>576</v>
      </c>
      <c r="O2679" s="3">
        <f>'Transaction Data'!$N2679-'Transaction Data'!$M2679</f>
        <v>288</v>
      </c>
      <c r="P2679" s="2">
        <f>DATEDIF('Transaction Data'!$D2679,'Transaction Data'!$A2679,"y")</f>
        <v>59</v>
      </c>
      <c r="Q2679" s="2" t="str">
        <f>FLOOR('Transaction Data'!$P2679,15)&amp;"-"&amp;FLOOR('Transaction Data'!$P2679,15)+14</f>
        <v>45-59</v>
      </c>
      <c r="R2679" s="2" t="str">
        <f>IF('Transaction Data'!$L2679&lt;=10,"Less Expensive","Expensive")</f>
        <v>Expensive</v>
      </c>
      <c r="S2679" s="4">
        <f>WEEKDAY('Transaction Data'!$A2679)</f>
        <v>6</v>
      </c>
      <c r="T2679" s="2" t="str">
        <f>IF(WEEKDAY('Transaction Data'!$A2679,2)&lt;6,"Weekday","Weekend")</f>
        <v>Weekday</v>
      </c>
    </row>
    <row r="2680" ht="15.75" customHeight="1">
      <c r="A2680" s="1">
        <v>45317.0</v>
      </c>
      <c r="B2680" s="2" t="s">
        <v>2602</v>
      </c>
      <c r="C2680" s="2" t="s">
        <v>54</v>
      </c>
      <c r="D2680" s="1">
        <v>31853.0</v>
      </c>
      <c r="E2680" s="2" t="s">
        <v>37</v>
      </c>
      <c r="F2680" s="2">
        <v>174.0</v>
      </c>
      <c r="G2680" s="2" t="s">
        <v>44</v>
      </c>
      <c r="H2680" s="2" t="s">
        <v>42</v>
      </c>
      <c r="I2680" s="2" t="s">
        <v>25</v>
      </c>
      <c r="J2680" s="2" t="str">
        <f t="array" ref="J2680">XLOOKUP('Transaction Data'!$G2680,Product_Code,Biscuit_Brand)</f>
        <v>Butter Crunch</v>
      </c>
      <c r="K2680" s="2">
        <f t="array" ref="K2680">XLOOKUP('Transaction Data'!$G2680,Product_Code,Cost)</f>
        <v>10</v>
      </c>
      <c r="L2680" s="2">
        <f t="array" ref="L2680">XLOOKUP('Transaction Data'!$G2680,Product_Code,Unit_Price)</f>
        <v>11</v>
      </c>
      <c r="M2680" s="3">
        <f>'Transaction Data'!$F2680*'Transaction Data'!$K2680</f>
        <v>1740</v>
      </c>
      <c r="N2680" s="3">
        <f>'Transaction Data'!$F2680*'Transaction Data'!$L2680</f>
        <v>1914</v>
      </c>
      <c r="O2680" s="3">
        <f>'Transaction Data'!$N2680-'Transaction Data'!$M2680</f>
        <v>174</v>
      </c>
      <c r="P2680" s="2">
        <f>DATEDIF('Transaction Data'!$D2680,'Transaction Data'!$A2680,"y")</f>
        <v>36</v>
      </c>
      <c r="Q2680" s="2" t="str">
        <f>FLOOR('Transaction Data'!$P2680,15)&amp;"-"&amp;FLOOR('Transaction Data'!$P2680,15)+14</f>
        <v>30-44</v>
      </c>
      <c r="R2680" s="2" t="str">
        <f>IF('Transaction Data'!$L2680&lt;=10,"Less Expensive","Expensive")</f>
        <v>Expensive</v>
      </c>
      <c r="S2680" s="4">
        <f>WEEKDAY('Transaction Data'!$A2680)</f>
        <v>6</v>
      </c>
      <c r="T2680" s="2" t="str">
        <f>IF(WEEKDAY('Transaction Data'!$A2680,2)&lt;6,"Weekday","Weekend")</f>
        <v>Weekday</v>
      </c>
    </row>
    <row r="2681" ht="15.75" customHeight="1">
      <c r="A2681" s="1">
        <v>45458.0</v>
      </c>
      <c r="B2681" s="2" t="s">
        <v>2603</v>
      </c>
      <c r="C2681" s="2" t="s">
        <v>78</v>
      </c>
      <c r="D2681" s="1">
        <v>31929.0</v>
      </c>
      <c r="E2681" s="2" t="s">
        <v>37</v>
      </c>
      <c r="F2681" s="2">
        <v>137.0</v>
      </c>
      <c r="G2681" s="2" t="s">
        <v>55</v>
      </c>
      <c r="H2681" s="2" t="s">
        <v>45</v>
      </c>
      <c r="I2681" s="2" t="s">
        <v>25</v>
      </c>
      <c r="J2681" s="2" t="str">
        <f t="array" ref="J2681">XLOOKUP('Transaction Data'!$G2681,Product_Code,Biscuit_Brand)</f>
        <v>Vanilla Wafers</v>
      </c>
      <c r="K2681" s="2">
        <f t="array" ref="K2681">XLOOKUP('Transaction Data'!$G2681,Product_Code,Cost)</f>
        <v>18</v>
      </c>
      <c r="L2681" s="2">
        <f t="array" ref="L2681">XLOOKUP('Transaction Data'!$G2681,Product_Code,Unit_Price)</f>
        <v>36</v>
      </c>
      <c r="M2681" s="3">
        <f>'Transaction Data'!$F2681*'Transaction Data'!$K2681</f>
        <v>2466</v>
      </c>
      <c r="N2681" s="3">
        <f>'Transaction Data'!$F2681*'Transaction Data'!$L2681</f>
        <v>4932</v>
      </c>
      <c r="O2681" s="3">
        <f>'Transaction Data'!$N2681-'Transaction Data'!$M2681</f>
        <v>2466</v>
      </c>
      <c r="P2681" s="2">
        <f>DATEDIF('Transaction Data'!$D2681,'Transaction Data'!$A2681,"y")</f>
        <v>37</v>
      </c>
      <c r="Q2681" s="2" t="str">
        <f>FLOOR('Transaction Data'!$P2681,15)&amp;"-"&amp;FLOOR('Transaction Data'!$P2681,15)+14</f>
        <v>30-44</v>
      </c>
      <c r="R2681" s="2" t="str">
        <f>IF('Transaction Data'!$L2681&lt;=10,"Less Expensive","Expensive")</f>
        <v>Expensive</v>
      </c>
      <c r="S2681" s="4">
        <f>WEEKDAY('Transaction Data'!$A2681)</f>
        <v>7</v>
      </c>
      <c r="T2681" s="2" t="str">
        <f>IF(WEEKDAY('Transaction Data'!$A2681,2)&lt;6,"Weekday","Weekend")</f>
        <v>Weekend</v>
      </c>
    </row>
    <row r="2682" ht="15.75" customHeight="1">
      <c r="A2682" s="1">
        <v>45487.0</v>
      </c>
      <c r="B2682" s="2" t="s">
        <v>2604</v>
      </c>
      <c r="C2682" s="2" t="s">
        <v>47</v>
      </c>
      <c r="D2682" s="1">
        <v>35632.0</v>
      </c>
      <c r="E2682" s="2" t="s">
        <v>27</v>
      </c>
      <c r="F2682" s="2">
        <v>279.0</v>
      </c>
      <c r="G2682" s="2" t="s">
        <v>44</v>
      </c>
      <c r="H2682" s="2" t="s">
        <v>24</v>
      </c>
      <c r="I2682" s="2" t="s">
        <v>25</v>
      </c>
      <c r="J2682" s="2" t="str">
        <f t="array" ref="J2682">XLOOKUP('Transaction Data'!$G2682,Product_Code,Biscuit_Brand)</f>
        <v>Butter Crunch</v>
      </c>
      <c r="K2682" s="2">
        <f t="array" ref="K2682">XLOOKUP('Transaction Data'!$G2682,Product_Code,Cost)</f>
        <v>10</v>
      </c>
      <c r="L2682" s="2">
        <f t="array" ref="L2682">XLOOKUP('Transaction Data'!$G2682,Product_Code,Unit_Price)</f>
        <v>11</v>
      </c>
      <c r="M2682" s="3">
        <f>'Transaction Data'!$F2682*'Transaction Data'!$K2682</f>
        <v>2790</v>
      </c>
      <c r="N2682" s="3">
        <f>'Transaction Data'!$F2682*'Transaction Data'!$L2682</f>
        <v>3069</v>
      </c>
      <c r="O2682" s="3">
        <f>'Transaction Data'!$N2682-'Transaction Data'!$M2682</f>
        <v>279</v>
      </c>
      <c r="P2682" s="2">
        <f>DATEDIF('Transaction Data'!$D2682,'Transaction Data'!$A2682,"y")</f>
        <v>26</v>
      </c>
      <c r="Q2682" s="2" t="str">
        <f>FLOOR('Transaction Data'!$P2682,15)&amp;"-"&amp;FLOOR('Transaction Data'!$P2682,15)+14</f>
        <v>15-29</v>
      </c>
      <c r="R2682" s="2" t="str">
        <f>IF('Transaction Data'!$L2682&lt;=10,"Less Expensive","Expensive")</f>
        <v>Expensive</v>
      </c>
      <c r="S2682" s="4">
        <f>WEEKDAY('Transaction Data'!$A2682)</f>
        <v>1</v>
      </c>
      <c r="T2682" s="2" t="str">
        <f>IF(WEEKDAY('Transaction Data'!$A2682,2)&lt;6,"Weekday","Weekend")</f>
        <v>Weekend</v>
      </c>
    </row>
    <row r="2683" ht="15.75" customHeight="1">
      <c r="A2683" s="1">
        <v>45388.0</v>
      </c>
      <c r="B2683" s="2" t="s">
        <v>2605</v>
      </c>
      <c r="C2683" s="2" t="s">
        <v>78</v>
      </c>
      <c r="D2683" s="1">
        <v>31430.0</v>
      </c>
      <c r="E2683" s="2" t="s">
        <v>27</v>
      </c>
      <c r="F2683" s="2">
        <v>14.0</v>
      </c>
      <c r="G2683" s="2" t="s">
        <v>60</v>
      </c>
      <c r="H2683" s="2" t="s">
        <v>29</v>
      </c>
      <c r="I2683" s="2" t="s">
        <v>25</v>
      </c>
      <c r="J2683" s="2" t="str">
        <f t="array" ref="J2683">XLOOKUP('Transaction Data'!$G2683,Product_Code,Biscuit_Brand)</f>
        <v>Peanut Butter Bites</v>
      </c>
      <c r="K2683" s="2">
        <f t="array" ref="K2683">XLOOKUP('Transaction Data'!$G2683,Product_Code,Cost)</f>
        <v>5</v>
      </c>
      <c r="L2683" s="2">
        <f t="array" ref="L2683">XLOOKUP('Transaction Data'!$G2683,Product_Code,Unit_Price)</f>
        <v>7</v>
      </c>
      <c r="M2683" s="3">
        <f>'Transaction Data'!$F2683*'Transaction Data'!$K2683</f>
        <v>70</v>
      </c>
      <c r="N2683" s="3">
        <f>'Transaction Data'!$F2683*'Transaction Data'!$L2683</f>
        <v>98</v>
      </c>
      <c r="O2683" s="3">
        <f>'Transaction Data'!$N2683-'Transaction Data'!$M2683</f>
        <v>28</v>
      </c>
      <c r="P2683" s="2">
        <f>DATEDIF('Transaction Data'!$D2683,'Transaction Data'!$A2683,"y")</f>
        <v>38</v>
      </c>
      <c r="Q2683" s="2" t="str">
        <f>FLOOR('Transaction Data'!$P2683,15)&amp;"-"&amp;FLOOR('Transaction Data'!$P2683,15)+14</f>
        <v>30-44</v>
      </c>
      <c r="R2683" s="2" t="str">
        <f>IF('Transaction Data'!$L2683&lt;=10,"Less Expensive","Expensive")</f>
        <v>Less Expensive</v>
      </c>
      <c r="S2683" s="4">
        <f>WEEKDAY('Transaction Data'!$A2683)</f>
        <v>7</v>
      </c>
      <c r="T2683" s="2" t="str">
        <f>IF(WEEKDAY('Transaction Data'!$A2683,2)&lt;6,"Weekday","Weekend")</f>
        <v>Weekend</v>
      </c>
    </row>
    <row r="2684" ht="15.75" customHeight="1">
      <c r="A2684" s="1">
        <v>45328.0</v>
      </c>
      <c r="B2684" s="2" t="s">
        <v>2606</v>
      </c>
      <c r="C2684" s="2" t="s">
        <v>47</v>
      </c>
      <c r="D2684" s="1">
        <v>35721.0</v>
      </c>
      <c r="E2684" s="2" t="s">
        <v>22</v>
      </c>
      <c r="F2684" s="2">
        <v>424.0</v>
      </c>
      <c r="G2684" s="2" t="s">
        <v>44</v>
      </c>
      <c r="H2684" s="2" t="s">
        <v>42</v>
      </c>
      <c r="I2684" s="2" t="s">
        <v>25</v>
      </c>
      <c r="J2684" s="2" t="str">
        <f t="array" ref="J2684">XLOOKUP('Transaction Data'!$G2684,Product_Code,Biscuit_Brand)</f>
        <v>Butter Crunch</v>
      </c>
      <c r="K2684" s="2">
        <f t="array" ref="K2684">XLOOKUP('Transaction Data'!$G2684,Product_Code,Cost)</f>
        <v>10</v>
      </c>
      <c r="L2684" s="2">
        <f t="array" ref="L2684">XLOOKUP('Transaction Data'!$G2684,Product_Code,Unit_Price)</f>
        <v>11</v>
      </c>
      <c r="M2684" s="3">
        <f>'Transaction Data'!$F2684*'Transaction Data'!$K2684</f>
        <v>4240</v>
      </c>
      <c r="N2684" s="3">
        <f>'Transaction Data'!$F2684*'Transaction Data'!$L2684</f>
        <v>4664</v>
      </c>
      <c r="O2684" s="3">
        <f>'Transaction Data'!$N2684-'Transaction Data'!$M2684</f>
        <v>424</v>
      </c>
      <c r="P2684" s="2">
        <f>DATEDIF('Transaction Data'!$D2684,'Transaction Data'!$A2684,"y")</f>
        <v>26</v>
      </c>
      <c r="Q2684" s="2" t="str">
        <f>FLOOR('Transaction Data'!$P2684,15)&amp;"-"&amp;FLOOR('Transaction Data'!$P2684,15)+14</f>
        <v>15-29</v>
      </c>
      <c r="R2684" s="2" t="str">
        <f>IF('Transaction Data'!$L2684&lt;=10,"Less Expensive","Expensive")</f>
        <v>Expensive</v>
      </c>
      <c r="S2684" s="4">
        <f>WEEKDAY('Transaction Data'!$A2684)</f>
        <v>3</v>
      </c>
      <c r="T2684" s="2" t="str">
        <f>IF(WEEKDAY('Transaction Data'!$A2684,2)&lt;6,"Weekday","Weekend")</f>
        <v>Weekday</v>
      </c>
    </row>
    <row r="2685" ht="15.75" customHeight="1">
      <c r="A2685" s="1">
        <v>45489.0</v>
      </c>
      <c r="B2685" s="2" t="s">
        <v>2278</v>
      </c>
      <c r="C2685" s="2" t="s">
        <v>51</v>
      </c>
      <c r="D2685" s="1">
        <v>22683.0</v>
      </c>
      <c r="E2685" s="2" t="s">
        <v>27</v>
      </c>
      <c r="F2685" s="2">
        <v>394.0</v>
      </c>
      <c r="G2685" s="2" t="s">
        <v>48</v>
      </c>
      <c r="H2685" s="2" t="s">
        <v>45</v>
      </c>
      <c r="I2685" s="2" t="s">
        <v>25</v>
      </c>
      <c r="J2685" s="2" t="str">
        <f t="array" ref="J2685">XLOOKUP('Transaction Data'!$G2685,Product_Code,Biscuit_Brand)</f>
        <v>Lemon Crisps</v>
      </c>
      <c r="K2685" s="2">
        <f t="array" ref="K2685">XLOOKUP('Transaction Data'!$G2685,Product_Code,Cost)</f>
        <v>7</v>
      </c>
      <c r="L2685" s="2">
        <f t="array" ref="L2685">XLOOKUP('Transaction Data'!$G2685,Product_Code,Unit_Price)</f>
        <v>9</v>
      </c>
      <c r="M2685" s="3">
        <f>'Transaction Data'!$F2685*'Transaction Data'!$K2685</f>
        <v>2758</v>
      </c>
      <c r="N2685" s="3">
        <f>'Transaction Data'!$F2685*'Transaction Data'!$L2685</f>
        <v>3546</v>
      </c>
      <c r="O2685" s="3">
        <f>'Transaction Data'!$N2685-'Transaction Data'!$M2685</f>
        <v>788</v>
      </c>
      <c r="P2685" s="2">
        <f>DATEDIF('Transaction Data'!$D2685,'Transaction Data'!$A2685,"y")</f>
        <v>62</v>
      </c>
      <c r="Q2685" s="2" t="str">
        <f>FLOOR('Transaction Data'!$P2685,15)&amp;"-"&amp;FLOOR('Transaction Data'!$P2685,15)+14</f>
        <v>60-74</v>
      </c>
      <c r="R2685" s="2" t="str">
        <f>IF('Transaction Data'!$L2685&lt;=10,"Less Expensive","Expensive")</f>
        <v>Less Expensive</v>
      </c>
      <c r="S2685" s="4">
        <f>WEEKDAY('Transaction Data'!$A2685)</f>
        <v>3</v>
      </c>
      <c r="T2685" s="2" t="str">
        <f>IF(WEEKDAY('Transaction Data'!$A2685,2)&lt;6,"Weekday","Weekend")</f>
        <v>Weekday</v>
      </c>
    </row>
    <row r="2686" ht="15.75" customHeight="1">
      <c r="A2686" s="1">
        <v>45487.0</v>
      </c>
      <c r="B2686" s="2" t="s">
        <v>2607</v>
      </c>
      <c r="C2686" s="2" t="s">
        <v>21</v>
      </c>
      <c r="D2686" s="1">
        <v>18462.0</v>
      </c>
      <c r="E2686" s="2" t="s">
        <v>22</v>
      </c>
      <c r="F2686" s="2">
        <v>225.0</v>
      </c>
      <c r="G2686" s="2" t="s">
        <v>57</v>
      </c>
      <c r="H2686" s="2" t="s">
        <v>24</v>
      </c>
      <c r="I2686" s="2" t="s">
        <v>25</v>
      </c>
      <c r="J2686" s="2" t="str">
        <f t="array" ref="J2686">XLOOKUP('Transaction Data'!$G2686,Product_Code,Biscuit_Brand)</f>
        <v>Oatmeal Cookies</v>
      </c>
      <c r="K2686" s="2">
        <f t="array" ref="K2686">XLOOKUP('Transaction Data'!$G2686,Product_Code,Cost)</f>
        <v>19</v>
      </c>
      <c r="L2686" s="2">
        <f t="array" ref="L2686">XLOOKUP('Transaction Data'!$G2686,Product_Code,Unit_Price)</f>
        <v>23</v>
      </c>
      <c r="M2686" s="3">
        <f>'Transaction Data'!$F2686*'Transaction Data'!$K2686</f>
        <v>4275</v>
      </c>
      <c r="N2686" s="3">
        <f>'Transaction Data'!$F2686*'Transaction Data'!$L2686</f>
        <v>5175</v>
      </c>
      <c r="O2686" s="3">
        <f>'Transaction Data'!$N2686-'Transaction Data'!$M2686</f>
        <v>900</v>
      </c>
      <c r="P2686" s="2">
        <f>DATEDIF('Transaction Data'!$D2686,'Transaction Data'!$A2686,"y")</f>
        <v>73</v>
      </c>
      <c r="Q2686" s="2" t="str">
        <f>FLOOR('Transaction Data'!$P2686,15)&amp;"-"&amp;FLOOR('Transaction Data'!$P2686,15)+14</f>
        <v>60-74</v>
      </c>
      <c r="R2686" s="2" t="str">
        <f>IF('Transaction Data'!$L2686&lt;=10,"Less Expensive","Expensive")</f>
        <v>Expensive</v>
      </c>
      <c r="S2686" s="4">
        <f>WEEKDAY('Transaction Data'!$A2686)</f>
        <v>1</v>
      </c>
      <c r="T2686" s="2" t="str">
        <f>IF(WEEKDAY('Transaction Data'!$A2686,2)&lt;6,"Weekday","Weekend")</f>
        <v>Weekend</v>
      </c>
    </row>
    <row r="2687" ht="15.75" customHeight="1">
      <c r="A2687" s="1">
        <v>45432.0</v>
      </c>
      <c r="B2687" s="2" t="s">
        <v>2608</v>
      </c>
      <c r="C2687" s="2" t="s">
        <v>51</v>
      </c>
      <c r="D2687" s="1">
        <v>27351.0</v>
      </c>
      <c r="E2687" s="2" t="s">
        <v>27</v>
      </c>
      <c r="F2687" s="2">
        <v>251.0</v>
      </c>
      <c r="G2687" s="2" t="s">
        <v>61</v>
      </c>
      <c r="H2687" s="2" t="s">
        <v>29</v>
      </c>
      <c r="I2687" s="2" t="s">
        <v>25</v>
      </c>
      <c r="J2687" s="2" t="str">
        <f t="array" ref="J2687">XLOOKUP('Transaction Data'!$G2687,Product_Code,Biscuit_Brand)</f>
        <v>Choco Delight</v>
      </c>
      <c r="K2687" s="2">
        <f t="array" ref="K2687">XLOOKUP('Transaction Data'!$G2687,Product_Code,Cost)</f>
        <v>3</v>
      </c>
      <c r="L2687" s="2">
        <f t="array" ref="L2687">XLOOKUP('Transaction Data'!$G2687,Product_Code,Unit_Price)</f>
        <v>5</v>
      </c>
      <c r="M2687" s="3">
        <f>'Transaction Data'!$F2687*'Transaction Data'!$K2687</f>
        <v>753</v>
      </c>
      <c r="N2687" s="3">
        <f>'Transaction Data'!$F2687*'Transaction Data'!$L2687</f>
        <v>1255</v>
      </c>
      <c r="O2687" s="3">
        <f>'Transaction Data'!$N2687-'Transaction Data'!$M2687</f>
        <v>502</v>
      </c>
      <c r="P2687" s="2">
        <f>DATEDIF('Transaction Data'!$D2687,'Transaction Data'!$A2687,"y")</f>
        <v>49</v>
      </c>
      <c r="Q2687" s="2" t="str">
        <f>FLOOR('Transaction Data'!$P2687,15)&amp;"-"&amp;FLOOR('Transaction Data'!$P2687,15)+14</f>
        <v>45-59</v>
      </c>
      <c r="R2687" s="2" t="str">
        <f>IF('Transaction Data'!$L2687&lt;=10,"Less Expensive","Expensive")</f>
        <v>Less Expensive</v>
      </c>
      <c r="S2687" s="4">
        <f>WEEKDAY('Transaction Data'!$A2687)</f>
        <v>2</v>
      </c>
      <c r="T2687" s="2" t="str">
        <f>IF(WEEKDAY('Transaction Data'!$A2687,2)&lt;6,"Weekday","Weekend")</f>
        <v>Weekday</v>
      </c>
    </row>
    <row r="2688" ht="15.75" customHeight="1">
      <c r="A2688" s="1">
        <v>45322.0</v>
      </c>
      <c r="B2688" s="2" t="s">
        <v>2609</v>
      </c>
      <c r="C2688" s="2" t="s">
        <v>32</v>
      </c>
      <c r="D2688" s="1">
        <v>23412.0</v>
      </c>
      <c r="E2688" s="2" t="s">
        <v>63</v>
      </c>
      <c r="F2688" s="2">
        <v>201.0</v>
      </c>
      <c r="G2688" s="2" t="s">
        <v>38</v>
      </c>
      <c r="H2688" s="2" t="s">
        <v>29</v>
      </c>
      <c r="I2688" s="2" t="s">
        <v>25</v>
      </c>
      <c r="J2688" s="2" t="str">
        <f t="array" ref="J2688">XLOOKUP('Transaction Data'!$G2688,Product_Code,Biscuit_Brand)</f>
        <v>Ginger Snaps</v>
      </c>
      <c r="K2688" s="2">
        <f t="array" ref="K2688">XLOOKUP('Transaction Data'!$G2688,Product_Code,Cost)</f>
        <v>14</v>
      </c>
      <c r="L2688" s="2">
        <f t="array" ref="L2688">XLOOKUP('Transaction Data'!$G2688,Product_Code,Unit_Price)</f>
        <v>28</v>
      </c>
      <c r="M2688" s="3">
        <f>'Transaction Data'!$F2688*'Transaction Data'!$K2688</f>
        <v>2814</v>
      </c>
      <c r="N2688" s="3">
        <f>'Transaction Data'!$F2688*'Transaction Data'!$L2688</f>
        <v>5628</v>
      </c>
      <c r="O2688" s="3">
        <f>'Transaction Data'!$N2688-'Transaction Data'!$M2688</f>
        <v>2814</v>
      </c>
      <c r="P2688" s="2">
        <f>DATEDIF('Transaction Data'!$D2688,'Transaction Data'!$A2688,"y")</f>
        <v>59</v>
      </c>
      <c r="Q2688" s="2" t="str">
        <f>FLOOR('Transaction Data'!$P2688,15)&amp;"-"&amp;FLOOR('Transaction Data'!$P2688,15)+14</f>
        <v>45-59</v>
      </c>
      <c r="R2688" s="2" t="str">
        <f>IF('Transaction Data'!$L2688&lt;=10,"Less Expensive","Expensive")</f>
        <v>Expensive</v>
      </c>
      <c r="S2688" s="4">
        <f>WEEKDAY('Transaction Data'!$A2688)</f>
        <v>4</v>
      </c>
      <c r="T2688" s="2" t="str">
        <f>IF(WEEKDAY('Transaction Data'!$A2688,2)&lt;6,"Weekday","Weekend")</f>
        <v>Weekday</v>
      </c>
    </row>
    <row r="2689" ht="15.75" customHeight="1">
      <c r="A2689" s="1">
        <v>45434.0</v>
      </c>
      <c r="B2689" s="2" t="s">
        <v>2610</v>
      </c>
      <c r="C2689" s="2" t="s">
        <v>32</v>
      </c>
      <c r="D2689" s="1">
        <v>34215.0</v>
      </c>
      <c r="E2689" s="2" t="s">
        <v>27</v>
      </c>
      <c r="F2689" s="2">
        <v>236.0</v>
      </c>
      <c r="G2689" s="2" t="s">
        <v>57</v>
      </c>
      <c r="H2689" s="2" t="s">
        <v>34</v>
      </c>
      <c r="I2689" s="2" t="s">
        <v>25</v>
      </c>
      <c r="J2689" s="2" t="str">
        <f t="array" ref="J2689">XLOOKUP('Transaction Data'!$G2689,Product_Code,Biscuit_Brand)</f>
        <v>Oatmeal Cookies</v>
      </c>
      <c r="K2689" s="2">
        <f t="array" ref="K2689">XLOOKUP('Transaction Data'!$G2689,Product_Code,Cost)</f>
        <v>19</v>
      </c>
      <c r="L2689" s="2">
        <f t="array" ref="L2689">XLOOKUP('Transaction Data'!$G2689,Product_Code,Unit_Price)</f>
        <v>23</v>
      </c>
      <c r="M2689" s="3">
        <f>'Transaction Data'!$F2689*'Transaction Data'!$K2689</f>
        <v>4484</v>
      </c>
      <c r="N2689" s="3">
        <f>'Transaction Data'!$F2689*'Transaction Data'!$L2689</f>
        <v>5428</v>
      </c>
      <c r="O2689" s="3">
        <f>'Transaction Data'!$N2689-'Transaction Data'!$M2689</f>
        <v>944</v>
      </c>
      <c r="P2689" s="2">
        <f>DATEDIF('Transaction Data'!$D2689,'Transaction Data'!$A2689,"y")</f>
        <v>30</v>
      </c>
      <c r="Q2689" s="2" t="str">
        <f>FLOOR('Transaction Data'!$P2689,15)&amp;"-"&amp;FLOOR('Transaction Data'!$P2689,15)+14</f>
        <v>30-44</v>
      </c>
      <c r="R2689" s="2" t="str">
        <f>IF('Transaction Data'!$L2689&lt;=10,"Less Expensive","Expensive")</f>
        <v>Expensive</v>
      </c>
      <c r="S2689" s="4">
        <f>WEEKDAY('Transaction Data'!$A2689)</f>
        <v>4</v>
      </c>
      <c r="T2689" s="2" t="str">
        <f>IF(WEEKDAY('Transaction Data'!$A2689,2)&lt;6,"Weekday","Weekend")</f>
        <v>Weekday</v>
      </c>
    </row>
    <row r="2690" ht="15.75" customHeight="1">
      <c r="A2690" s="1">
        <v>45415.0</v>
      </c>
      <c r="B2690" s="2" t="s">
        <v>2611</v>
      </c>
      <c r="C2690" s="2" t="s">
        <v>65</v>
      </c>
      <c r="D2690" s="1">
        <v>32887.0</v>
      </c>
      <c r="E2690" s="2" t="s">
        <v>27</v>
      </c>
      <c r="F2690" s="2">
        <v>114.0</v>
      </c>
      <c r="G2690" s="2" t="s">
        <v>44</v>
      </c>
      <c r="H2690" s="2" t="s">
        <v>24</v>
      </c>
      <c r="I2690" s="2" t="s">
        <v>25</v>
      </c>
      <c r="J2690" s="2" t="str">
        <f t="array" ref="J2690">XLOOKUP('Transaction Data'!$G2690,Product_Code,Biscuit_Brand)</f>
        <v>Butter Crunch</v>
      </c>
      <c r="K2690" s="2">
        <f t="array" ref="K2690">XLOOKUP('Transaction Data'!$G2690,Product_Code,Cost)</f>
        <v>10</v>
      </c>
      <c r="L2690" s="2">
        <f t="array" ref="L2690">XLOOKUP('Transaction Data'!$G2690,Product_Code,Unit_Price)</f>
        <v>11</v>
      </c>
      <c r="M2690" s="3">
        <f>'Transaction Data'!$F2690*'Transaction Data'!$K2690</f>
        <v>1140</v>
      </c>
      <c r="N2690" s="3">
        <f>'Transaction Data'!$F2690*'Transaction Data'!$L2690</f>
        <v>1254</v>
      </c>
      <c r="O2690" s="3">
        <f>'Transaction Data'!$N2690-'Transaction Data'!$M2690</f>
        <v>114</v>
      </c>
      <c r="P2690" s="2">
        <f>DATEDIF('Transaction Data'!$D2690,'Transaction Data'!$A2690,"y")</f>
        <v>34</v>
      </c>
      <c r="Q2690" s="2" t="str">
        <f>FLOOR('Transaction Data'!$P2690,15)&amp;"-"&amp;FLOOR('Transaction Data'!$P2690,15)+14</f>
        <v>30-44</v>
      </c>
      <c r="R2690" s="2" t="str">
        <f>IF('Transaction Data'!$L2690&lt;=10,"Less Expensive","Expensive")</f>
        <v>Expensive</v>
      </c>
      <c r="S2690" s="4">
        <f>WEEKDAY('Transaction Data'!$A2690)</f>
        <v>6</v>
      </c>
      <c r="T2690" s="2" t="str">
        <f>IF(WEEKDAY('Transaction Data'!$A2690,2)&lt;6,"Weekday","Weekend")</f>
        <v>Weekday</v>
      </c>
    </row>
    <row r="2691" ht="15.75" customHeight="1">
      <c r="A2691" s="1">
        <v>45417.0</v>
      </c>
      <c r="B2691" s="2" t="s">
        <v>2612</v>
      </c>
      <c r="C2691" s="2" t="s">
        <v>69</v>
      </c>
      <c r="D2691" s="1">
        <v>18991.0</v>
      </c>
      <c r="E2691" s="2" t="s">
        <v>37</v>
      </c>
      <c r="F2691" s="2">
        <v>114.0</v>
      </c>
      <c r="G2691" s="2" t="s">
        <v>38</v>
      </c>
      <c r="H2691" s="2" t="s">
        <v>42</v>
      </c>
      <c r="I2691" s="2" t="s">
        <v>25</v>
      </c>
      <c r="J2691" s="2" t="str">
        <f t="array" ref="J2691">XLOOKUP('Transaction Data'!$G2691,Product_Code,Biscuit_Brand)</f>
        <v>Ginger Snaps</v>
      </c>
      <c r="K2691" s="2">
        <f t="array" ref="K2691">XLOOKUP('Transaction Data'!$G2691,Product_Code,Cost)</f>
        <v>14</v>
      </c>
      <c r="L2691" s="2">
        <f t="array" ref="L2691">XLOOKUP('Transaction Data'!$G2691,Product_Code,Unit_Price)</f>
        <v>28</v>
      </c>
      <c r="M2691" s="3">
        <f>'Transaction Data'!$F2691*'Transaction Data'!$K2691</f>
        <v>1596</v>
      </c>
      <c r="N2691" s="3">
        <f>'Transaction Data'!$F2691*'Transaction Data'!$L2691</f>
        <v>3192</v>
      </c>
      <c r="O2691" s="3">
        <f>'Transaction Data'!$N2691-'Transaction Data'!$M2691</f>
        <v>1596</v>
      </c>
      <c r="P2691" s="2">
        <f>DATEDIF('Transaction Data'!$D2691,'Transaction Data'!$A2691,"y")</f>
        <v>72</v>
      </c>
      <c r="Q2691" s="2" t="str">
        <f>FLOOR('Transaction Data'!$P2691,15)&amp;"-"&amp;FLOOR('Transaction Data'!$P2691,15)+14</f>
        <v>60-74</v>
      </c>
      <c r="R2691" s="2" t="str">
        <f>IF('Transaction Data'!$L2691&lt;=10,"Less Expensive","Expensive")</f>
        <v>Expensive</v>
      </c>
      <c r="S2691" s="4">
        <f>WEEKDAY('Transaction Data'!$A2691)</f>
        <v>1</v>
      </c>
      <c r="T2691" s="2" t="str">
        <f>IF(WEEKDAY('Transaction Data'!$A2691,2)&lt;6,"Weekday","Weekend")</f>
        <v>Weekend</v>
      </c>
    </row>
    <row r="2692" ht="15.75" customHeight="1">
      <c r="A2692" s="1">
        <v>45364.0</v>
      </c>
      <c r="B2692" s="2" t="s">
        <v>2613</v>
      </c>
      <c r="C2692" s="2" t="s">
        <v>21</v>
      </c>
      <c r="D2692" s="1">
        <v>35220.0</v>
      </c>
      <c r="E2692" s="2" t="s">
        <v>27</v>
      </c>
      <c r="F2692" s="2">
        <v>447.0</v>
      </c>
      <c r="G2692" s="2" t="s">
        <v>44</v>
      </c>
      <c r="H2692" s="2" t="s">
        <v>45</v>
      </c>
      <c r="I2692" s="2" t="s">
        <v>25</v>
      </c>
      <c r="J2692" s="2" t="str">
        <f t="array" ref="J2692">XLOOKUP('Transaction Data'!$G2692,Product_Code,Biscuit_Brand)</f>
        <v>Butter Crunch</v>
      </c>
      <c r="K2692" s="2">
        <f t="array" ref="K2692">XLOOKUP('Transaction Data'!$G2692,Product_Code,Cost)</f>
        <v>10</v>
      </c>
      <c r="L2692" s="2">
        <f t="array" ref="L2692">XLOOKUP('Transaction Data'!$G2692,Product_Code,Unit_Price)</f>
        <v>11</v>
      </c>
      <c r="M2692" s="3">
        <f>'Transaction Data'!$F2692*'Transaction Data'!$K2692</f>
        <v>4470</v>
      </c>
      <c r="N2692" s="3">
        <f>'Transaction Data'!$F2692*'Transaction Data'!$L2692</f>
        <v>4917</v>
      </c>
      <c r="O2692" s="3">
        <f>'Transaction Data'!$N2692-'Transaction Data'!$M2692</f>
        <v>447</v>
      </c>
      <c r="P2692" s="2">
        <f>DATEDIF('Transaction Data'!$D2692,'Transaction Data'!$A2692,"y")</f>
        <v>27</v>
      </c>
      <c r="Q2692" s="2" t="str">
        <f>FLOOR('Transaction Data'!$P2692,15)&amp;"-"&amp;FLOOR('Transaction Data'!$P2692,15)+14</f>
        <v>15-29</v>
      </c>
      <c r="R2692" s="2" t="str">
        <f>IF('Transaction Data'!$L2692&lt;=10,"Less Expensive","Expensive")</f>
        <v>Expensive</v>
      </c>
      <c r="S2692" s="4">
        <f>WEEKDAY('Transaction Data'!$A2692)</f>
        <v>4</v>
      </c>
      <c r="T2692" s="2" t="str">
        <f>IF(WEEKDAY('Transaction Data'!$A2692,2)&lt;6,"Weekday","Weekend")</f>
        <v>Weekday</v>
      </c>
    </row>
    <row r="2693" ht="15.75" customHeight="1">
      <c r="A2693" s="1">
        <v>45316.0</v>
      </c>
      <c r="B2693" s="2" t="s">
        <v>2614</v>
      </c>
      <c r="C2693" s="2" t="s">
        <v>78</v>
      </c>
      <c r="D2693" s="1">
        <v>21225.0</v>
      </c>
      <c r="E2693" s="2" t="s">
        <v>37</v>
      </c>
      <c r="F2693" s="2">
        <v>40.0</v>
      </c>
      <c r="G2693" s="2" t="s">
        <v>38</v>
      </c>
      <c r="H2693" s="2" t="s">
        <v>24</v>
      </c>
      <c r="I2693" s="2" t="s">
        <v>25</v>
      </c>
      <c r="J2693" s="2" t="str">
        <f t="array" ref="J2693">XLOOKUP('Transaction Data'!$G2693,Product_Code,Biscuit_Brand)</f>
        <v>Ginger Snaps</v>
      </c>
      <c r="K2693" s="2">
        <f t="array" ref="K2693">XLOOKUP('Transaction Data'!$G2693,Product_Code,Cost)</f>
        <v>14</v>
      </c>
      <c r="L2693" s="2">
        <f t="array" ref="L2693">XLOOKUP('Transaction Data'!$G2693,Product_Code,Unit_Price)</f>
        <v>28</v>
      </c>
      <c r="M2693" s="3">
        <f>'Transaction Data'!$F2693*'Transaction Data'!$K2693</f>
        <v>560</v>
      </c>
      <c r="N2693" s="3">
        <f>'Transaction Data'!$F2693*'Transaction Data'!$L2693</f>
        <v>1120</v>
      </c>
      <c r="O2693" s="3">
        <f>'Transaction Data'!$N2693-'Transaction Data'!$M2693</f>
        <v>560</v>
      </c>
      <c r="P2693" s="2">
        <f>DATEDIF('Transaction Data'!$D2693,'Transaction Data'!$A2693,"y")</f>
        <v>65</v>
      </c>
      <c r="Q2693" s="2" t="str">
        <f>FLOOR('Transaction Data'!$P2693,15)&amp;"-"&amp;FLOOR('Transaction Data'!$P2693,15)+14</f>
        <v>60-74</v>
      </c>
      <c r="R2693" s="2" t="str">
        <f>IF('Transaction Data'!$L2693&lt;=10,"Less Expensive","Expensive")</f>
        <v>Expensive</v>
      </c>
      <c r="S2693" s="4">
        <f>WEEKDAY('Transaction Data'!$A2693)</f>
        <v>5</v>
      </c>
      <c r="T2693" s="2" t="str">
        <f>IF(WEEKDAY('Transaction Data'!$A2693,2)&lt;6,"Weekday","Weekend")</f>
        <v>Weekday</v>
      </c>
    </row>
    <row r="2694" ht="15.75" customHeight="1">
      <c r="A2694" s="1">
        <v>45337.0</v>
      </c>
      <c r="B2694" s="2" t="s">
        <v>2615</v>
      </c>
      <c r="C2694" s="2" t="s">
        <v>54</v>
      </c>
      <c r="D2694" s="1">
        <v>31743.0</v>
      </c>
      <c r="E2694" s="2" t="s">
        <v>22</v>
      </c>
      <c r="F2694" s="2">
        <v>369.0</v>
      </c>
      <c r="G2694" s="2" t="s">
        <v>57</v>
      </c>
      <c r="H2694" s="2" t="s">
        <v>29</v>
      </c>
      <c r="I2694" s="2" t="s">
        <v>25</v>
      </c>
      <c r="J2694" s="2" t="str">
        <f t="array" ref="J2694">XLOOKUP('Transaction Data'!$G2694,Product_Code,Biscuit_Brand)</f>
        <v>Oatmeal Cookies</v>
      </c>
      <c r="K2694" s="2">
        <f t="array" ref="K2694">XLOOKUP('Transaction Data'!$G2694,Product_Code,Cost)</f>
        <v>19</v>
      </c>
      <c r="L2694" s="2">
        <f t="array" ref="L2694">XLOOKUP('Transaction Data'!$G2694,Product_Code,Unit_Price)</f>
        <v>23</v>
      </c>
      <c r="M2694" s="3">
        <f>'Transaction Data'!$F2694*'Transaction Data'!$K2694</f>
        <v>7011</v>
      </c>
      <c r="N2694" s="3">
        <f>'Transaction Data'!$F2694*'Transaction Data'!$L2694</f>
        <v>8487</v>
      </c>
      <c r="O2694" s="3">
        <f>'Transaction Data'!$N2694-'Transaction Data'!$M2694</f>
        <v>1476</v>
      </c>
      <c r="P2694" s="2">
        <f>DATEDIF('Transaction Data'!$D2694,'Transaction Data'!$A2694,"y")</f>
        <v>37</v>
      </c>
      <c r="Q2694" s="2" t="str">
        <f>FLOOR('Transaction Data'!$P2694,15)&amp;"-"&amp;FLOOR('Transaction Data'!$P2694,15)+14</f>
        <v>30-44</v>
      </c>
      <c r="R2694" s="2" t="str">
        <f>IF('Transaction Data'!$L2694&lt;=10,"Less Expensive","Expensive")</f>
        <v>Expensive</v>
      </c>
      <c r="S2694" s="4">
        <f>WEEKDAY('Transaction Data'!$A2694)</f>
        <v>5</v>
      </c>
      <c r="T2694" s="2" t="str">
        <f>IF(WEEKDAY('Transaction Data'!$A2694,2)&lt;6,"Weekday","Weekend")</f>
        <v>Weekday</v>
      </c>
    </row>
    <row r="2695" ht="15.75" customHeight="1">
      <c r="A2695" s="1">
        <v>45314.0</v>
      </c>
      <c r="B2695" s="2" t="s">
        <v>2616</v>
      </c>
      <c r="C2695" s="2" t="s">
        <v>47</v>
      </c>
      <c r="D2695" s="1">
        <v>31871.0</v>
      </c>
      <c r="E2695" s="2" t="s">
        <v>37</v>
      </c>
      <c r="F2695" s="2">
        <v>188.0</v>
      </c>
      <c r="G2695" s="2" t="s">
        <v>38</v>
      </c>
      <c r="H2695" s="2" t="s">
        <v>42</v>
      </c>
      <c r="I2695" s="2" t="s">
        <v>25</v>
      </c>
      <c r="J2695" s="2" t="str">
        <f t="array" ref="J2695">XLOOKUP('Transaction Data'!$G2695,Product_Code,Biscuit_Brand)</f>
        <v>Ginger Snaps</v>
      </c>
      <c r="K2695" s="2">
        <f t="array" ref="K2695">XLOOKUP('Transaction Data'!$G2695,Product_Code,Cost)</f>
        <v>14</v>
      </c>
      <c r="L2695" s="2">
        <f t="array" ref="L2695">XLOOKUP('Transaction Data'!$G2695,Product_Code,Unit_Price)</f>
        <v>28</v>
      </c>
      <c r="M2695" s="3">
        <f>'Transaction Data'!$F2695*'Transaction Data'!$K2695</f>
        <v>2632</v>
      </c>
      <c r="N2695" s="3">
        <f>'Transaction Data'!$F2695*'Transaction Data'!$L2695</f>
        <v>5264</v>
      </c>
      <c r="O2695" s="3">
        <f>'Transaction Data'!$N2695-'Transaction Data'!$M2695</f>
        <v>2632</v>
      </c>
      <c r="P2695" s="2">
        <f>DATEDIF('Transaction Data'!$D2695,'Transaction Data'!$A2695,"y")</f>
        <v>36</v>
      </c>
      <c r="Q2695" s="2" t="str">
        <f>FLOOR('Transaction Data'!$P2695,15)&amp;"-"&amp;FLOOR('Transaction Data'!$P2695,15)+14</f>
        <v>30-44</v>
      </c>
      <c r="R2695" s="2" t="str">
        <f>IF('Transaction Data'!$L2695&lt;=10,"Less Expensive","Expensive")</f>
        <v>Expensive</v>
      </c>
      <c r="S2695" s="4">
        <f>WEEKDAY('Transaction Data'!$A2695)</f>
        <v>3</v>
      </c>
      <c r="T2695" s="2" t="str">
        <f>IF(WEEKDAY('Transaction Data'!$A2695,2)&lt;6,"Weekday","Weekend")</f>
        <v>Weekday</v>
      </c>
    </row>
    <row r="2696" ht="15.75" customHeight="1">
      <c r="A2696" s="1">
        <v>45370.0</v>
      </c>
      <c r="B2696" s="2" t="s">
        <v>2617</v>
      </c>
      <c r="C2696" s="2" t="s">
        <v>65</v>
      </c>
      <c r="D2696" s="1">
        <v>18245.0</v>
      </c>
      <c r="E2696" s="2" t="s">
        <v>63</v>
      </c>
      <c r="F2696" s="2">
        <v>289.0</v>
      </c>
      <c r="G2696" s="2" t="s">
        <v>44</v>
      </c>
      <c r="H2696" s="2" t="s">
        <v>45</v>
      </c>
      <c r="I2696" s="2" t="s">
        <v>25</v>
      </c>
      <c r="J2696" s="2" t="str">
        <f t="array" ref="J2696">XLOOKUP('Transaction Data'!$G2696,Product_Code,Biscuit_Brand)</f>
        <v>Butter Crunch</v>
      </c>
      <c r="K2696" s="2">
        <f t="array" ref="K2696">XLOOKUP('Transaction Data'!$G2696,Product_Code,Cost)</f>
        <v>10</v>
      </c>
      <c r="L2696" s="2">
        <f t="array" ref="L2696">XLOOKUP('Transaction Data'!$G2696,Product_Code,Unit_Price)</f>
        <v>11</v>
      </c>
      <c r="M2696" s="3">
        <f>'Transaction Data'!$F2696*'Transaction Data'!$K2696</f>
        <v>2890</v>
      </c>
      <c r="N2696" s="3">
        <f>'Transaction Data'!$F2696*'Transaction Data'!$L2696</f>
        <v>3179</v>
      </c>
      <c r="O2696" s="3">
        <f>'Transaction Data'!$N2696-'Transaction Data'!$M2696</f>
        <v>289</v>
      </c>
      <c r="P2696" s="2">
        <f>DATEDIF('Transaction Data'!$D2696,'Transaction Data'!$A2696,"y")</f>
        <v>74</v>
      </c>
      <c r="Q2696" s="2" t="str">
        <f>FLOOR('Transaction Data'!$P2696,15)&amp;"-"&amp;FLOOR('Transaction Data'!$P2696,15)+14</f>
        <v>60-74</v>
      </c>
      <c r="R2696" s="2" t="str">
        <f>IF('Transaction Data'!$L2696&lt;=10,"Less Expensive","Expensive")</f>
        <v>Expensive</v>
      </c>
      <c r="S2696" s="4">
        <f>WEEKDAY('Transaction Data'!$A2696)</f>
        <v>3</v>
      </c>
      <c r="T2696" s="2" t="str">
        <f>IF(WEEKDAY('Transaction Data'!$A2696,2)&lt;6,"Weekday","Weekend")</f>
        <v>Weekday</v>
      </c>
    </row>
    <row r="2697" ht="15.75" customHeight="1">
      <c r="A2697" s="1">
        <v>45503.0</v>
      </c>
      <c r="B2697" s="2" t="s">
        <v>2021</v>
      </c>
      <c r="C2697" s="2" t="s">
        <v>78</v>
      </c>
      <c r="D2697" s="1">
        <v>31634.0</v>
      </c>
      <c r="E2697" s="2" t="s">
        <v>63</v>
      </c>
      <c r="F2697" s="2">
        <v>74.0</v>
      </c>
      <c r="G2697" s="2" t="s">
        <v>48</v>
      </c>
      <c r="H2697" s="2" t="s">
        <v>24</v>
      </c>
      <c r="I2697" s="2" t="s">
        <v>25</v>
      </c>
      <c r="J2697" s="2" t="str">
        <f t="array" ref="J2697">XLOOKUP('Transaction Data'!$G2697,Product_Code,Biscuit_Brand)</f>
        <v>Lemon Crisps</v>
      </c>
      <c r="K2697" s="2">
        <f t="array" ref="K2697">XLOOKUP('Transaction Data'!$G2697,Product_Code,Cost)</f>
        <v>7</v>
      </c>
      <c r="L2697" s="2">
        <f t="array" ref="L2697">XLOOKUP('Transaction Data'!$G2697,Product_Code,Unit_Price)</f>
        <v>9</v>
      </c>
      <c r="M2697" s="3">
        <f>'Transaction Data'!$F2697*'Transaction Data'!$K2697</f>
        <v>518</v>
      </c>
      <c r="N2697" s="3">
        <f>'Transaction Data'!$F2697*'Transaction Data'!$L2697</f>
        <v>666</v>
      </c>
      <c r="O2697" s="3">
        <f>'Transaction Data'!$N2697-'Transaction Data'!$M2697</f>
        <v>148</v>
      </c>
      <c r="P2697" s="2">
        <f>DATEDIF('Transaction Data'!$D2697,'Transaction Data'!$A2697,"y")</f>
        <v>37</v>
      </c>
      <c r="Q2697" s="2" t="str">
        <f>FLOOR('Transaction Data'!$P2697,15)&amp;"-"&amp;FLOOR('Transaction Data'!$P2697,15)+14</f>
        <v>30-44</v>
      </c>
      <c r="R2697" s="2" t="str">
        <f>IF('Transaction Data'!$L2697&lt;=10,"Less Expensive","Expensive")</f>
        <v>Less Expensive</v>
      </c>
      <c r="S2697" s="4">
        <f>WEEKDAY('Transaction Data'!$A2697)</f>
        <v>3</v>
      </c>
      <c r="T2697" s="2" t="str">
        <f>IF(WEEKDAY('Transaction Data'!$A2697,2)&lt;6,"Weekday","Weekend")</f>
        <v>Weekday</v>
      </c>
    </row>
    <row r="2698" ht="15.75" customHeight="1">
      <c r="A2698" s="1">
        <v>45409.0</v>
      </c>
      <c r="B2698" s="2" t="s">
        <v>2618</v>
      </c>
      <c r="C2698" s="2" t="s">
        <v>54</v>
      </c>
      <c r="D2698" s="1">
        <v>34542.0</v>
      </c>
      <c r="E2698" s="2" t="s">
        <v>63</v>
      </c>
      <c r="F2698" s="2">
        <v>157.0</v>
      </c>
      <c r="G2698" s="2" t="s">
        <v>33</v>
      </c>
      <c r="H2698" s="2" t="s">
        <v>29</v>
      </c>
      <c r="I2698" s="2" t="s">
        <v>25</v>
      </c>
      <c r="J2698" s="2" t="str">
        <f t="array" ref="J2698">XLOOKUP('Transaction Data'!$G2698,Product_Code,Biscuit_Brand)</f>
        <v>Caramel Biscuits</v>
      </c>
      <c r="K2698" s="2">
        <f t="array" ref="K2698">XLOOKUP('Transaction Data'!$G2698,Product_Code,Cost)</f>
        <v>18</v>
      </c>
      <c r="L2698" s="2">
        <f t="array" ref="L2698">XLOOKUP('Transaction Data'!$G2698,Product_Code,Unit_Price)</f>
        <v>22</v>
      </c>
      <c r="M2698" s="3">
        <f>'Transaction Data'!$F2698*'Transaction Data'!$K2698</f>
        <v>2826</v>
      </c>
      <c r="N2698" s="3">
        <f>'Transaction Data'!$F2698*'Transaction Data'!$L2698</f>
        <v>3454</v>
      </c>
      <c r="O2698" s="3">
        <f>'Transaction Data'!$N2698-'Transaction Data'!$M2698</f>
        <v>628</v>
      </c>
      <c r="P2698" s="2">
        <f>DATEDIF('Transaction Data'!$D2698,'Transaction Data'!$A2698,"y")</f>
        <v>29</v>
      </c>
      <c r="Q2698" s="2" t="str">
        <f>FLOOR('Transaction Data'!$P2698,15)&amp;"-"&amp;FLOOR('Transaction Data'!$P2698,15)+14</f>
        <v>15-29</v>
      </c>
      <c r="R2698" s="2" t="str">
        <f>IF('Transaction Data'!$L2698&lt;=10,"Less Expensive","Expensive")</f>
        <v>Expensive</v>
      </c>
      <c r="S2698" s="4">
        <f>WEEKDAY('Transaction Data'!$A2698)</f>
        <v>7</v>
      </c>
      <c r="T2698" s="2" t="str">
        <f>IF(WEEKDAY('Transaction Data'!$A2698,2)&lt;6,"Weekday","Weekend")</f>
        <v>Weekend</v>
      </c>
    </row>
    <row r="2699" ht="15.75" customHeight="1">
      <c r="A2699" s="1">
        <v>45426.0</v>
      </c>
      <c r="B2699" s="2" t="s">
        <v>2619</v>
      </c>
      <c r="C2699" s="2" t="s">
        <v>32</v>
      </c>
      <c r="D2699" s="1">
        <v>20889.0</v>
      </c>
      <c r="E2699" s="2" t="s">
        <v>37</v>
      </c>
      <c r="F2699" s="2">
        <v>64.0</v>
      </c>
      <c r="G2699" s="2" t="s">
        <v>60</v>
      </c>
      <c r="H2699" s="2" t="s">
        <v>29</v>
      </c>
      <c r="I2699" s="2" t="s">
        <v>25</v>
      </c>
      <c r="J2699" s="2" t="str">
        <f t="array" ref="J2699">XLOOKUP('Transaction Data'!$G2699,Product_Code,Biscuit_Brand)</f>
        <v>Peanut Butter Bites</v>
      </c>
      <c r="K2699" s="2">
        <f t="array" ref="K2699">XLOOKUP('Transaction Data'!$G2699,Product_Code,Cost)</f>
        <v>5</v>
      </c>
      <c r="L2699" s="2">
        <f t="array" ref="L2699">XLOOKUP('Transaction Data'!$G2699,Product_Code,Unit_Price)</f>
        <v>7</v>
      </c>
      <c r="M2699" s="3">
        <f>'Transaction Data'!$F2699*'Transaction Data'!$K2699</f>
        <v>320</v>
      </c>
      <c r="N2699" s="3">
        <f>'Transaction Data'!$F2699*'Transaction Data'!$L2699</f>
        <v>448</v>
      </c>
      <c r="O2699" s="3">
        <f>'Transaction Data'!$N2699-'Transaction Data'!$M2699</f>
        <v>128</v>
      </c>
      <c r="P2699" s="2">
        <f>DATEDIF('Transaction Data'!$D2699,'Transaction Data'!$A2699,"y")</f>
        <v>67</v>
      </c>
      <c r="Q2699" s="2" t="str">
        <f>FLOOR('Transaction Data'!$P2699,15)&amp;"-"&amp;FLOOR('Transaction Data'!$P2699,15)+14</f>
        <v>60-74</v>
      </c>
      <c r="R2699" s="2" t="str">
        <f>IF('Transaction Data'!$L2699&lt;=10,"Less Expensive","Expensive")</f>
        <v>Less Expensive</v>
      </c>
      <c r="S2699" s="4">
        <f>WEEKDAY('Transaction Data'!$A2699)</f>
        <v>3</v>
      </c>
      <c r="T2699" s="2" t="str">
        <f>IF(WEEKDAY('Transaction Data'!$A2699,2)&lt;6,"Weekday","Weekend")</f>
        <v>Weekday</v>
      </c>
    </row>
    <row r="2700" ht="15.75" customHeight="1">
      <c r="A2700" s="1">
        <v>45365.0</v>
      </c>
      <c r="B2700" s="2" t="s">
        <v>2620</v>
      </c>
      <c r="C2700" s="2" t="s">
        <v>54</v>
      </c>
      <c r="D2700" s="1">
        <v>33285.0</v>
      </c>
      <c r="E2700" s="2" t="s">
        <v>63</v>
      </c>
      <c r="F2700" s="2">
        <v>224.0</v>
      </c>
      <c r="G2700" s="2" t="s">
        <v>44</v>
      </c>
      <c r="H2700" s="2" t="s">
        <v>34</v>
      </c>
      <c r="I2700" s="2" t="s">
        <v>30</v>
      </c>
      <c r="J2700" s="2" t="str">
        <f t="array" ref="J2700">XLOOKUP('Transaction Data'!$G2700,Product_Code,Biscuit_Brand)</f>
        <v>Butter Crunch</v>
      </c>
      <c r="K2700" s="2">
        <f t="array" ref="K2700">XLOOKUP('Transaction Data'!$G2700,Product_Code,Cost)</f>
        <v>10</v>
      </c>
      <c r="L2700" s="2">
        <f t="array" ref="L2700">XLOOKUP('Transaction Data'!$G2700,Product_Code,Unit_Price)</f>
        <v>11</v>
      </c>
      <c r="M2700" s="3">
        <f>'Transaction Data'!$F2700*'Transaction Data'!$K2700</f>
        <v>2240</v>
      </c>
      <c r="N2700" s="3">
        <f>'Transaction Data'!$F2700*'Transaction Data'!$L2700</f>
        <v>2464</v>
      </c>
      <c r="O2700" s="3">
        <f>'Transaction Data'!$N2700-'Transaction Data'!$M2700</f>
        <v>224</v>
      </c>
      <c r="P2700" s="2">
        <f>DATEDIF('Transaction Data'!$D2700,'Transaction Data'!$A2700,"y")</f>
        <v>33</v>
      </c>
      <c r="Q2700" s="2" t="str">
        <f>FLOOR('Transaction Data'!$P2700,15)&amp;"-"&amp;FLOOR('Transaction Data'!$P2700,15)+14</f>
        <v>30-44</v>
      </c>
      <c r="R2700" s="2" t="str">
        <f>IF('Transaction Data'!$L2700&lt;=10,"Less Expensive","Expensive")</f>
        <v>Expensive</v>
      </c>
      <c r="S2700" s="4">
        <f>WEEKDAY('Transaction Data'!$A2700)</f>
        <v>5</v>
      </c>
      <c r="T2700" s="2" t="str">
        <f>IF(WEEKDAY('Transaction Data'!$A2700,2)&lt;6,"Weekday","Weekend")</f>
        <v>Weekday</v>
      </c>
    </row>
    <row r="2701" ht="15.75" customHeight="1">
      <c r="A2701" s="1">
        <v>45396.0</v>
      </c>
      <c r="B2701" s="2" t="s">
        <v>2621</v>
      </c>
      <c r="C2701" s="2" t="s">
        <v>54</v>
      </c>
      <c r="D2701" s="1">
        <v>28453.0</v>
      </c>
      <c r="E2701" s="2" t="s">
        <v>37</v>
      </c>
      <c r="F2701" s="2">
        <v>123.0</v>
      </c>
      <c r="G2701" s="2" t="s">
        <v>33</v>
      </c>
      <c r="H2701" s="2" t="s">
        <v>24</v>
      </c>
      <c r="I2701" s="2" t="s">
        <v>25</v>
      </c>
      <c r="J2701" s="2" t="str">
        <f t="array" ref="J2701">XLOOKUP('Transaction Data'!$G2701,Product_Code,Biscuit_Brand)</f>
        <v>Caramel Biscuits</v>
      </c>
      <c r="K2701" s="2">
        <f t="array" ref="K2701">XLOOKUP('Transaction Data'!$G2701,Product_Code,Cost)</f>
        <v>18</v>
      </c>
      <c r="L2701" s="2">
        <f t="array" ref="L2701">XLOOKUP('Transaction Data'!$G2701,Product_Code,Unit_Price)</f>
        <v>22</v>
      </c>
      <c r="M2701" s="3">
        <f>'Transaction Data'!$F2701*'Transaction Data'!$K2701</f>
        <v>2214</v>
      </c>
      <c r="N2701" s="3">
        <f>'Transaction Data'!$F2701*'Transaction Data'!$L2701</f>
        <v>2706</v>
      </c>
      <c r="O2701" s="3">
        <f>'Transaction Data'!$N2701-'Transaction Data'!$M2701</f>
        <v>492</v>
      </c>
      <c r="P2701" s="2">
        <f>DATEDIF('Transaction Data'!$D2701,'Transaction Data'!$A2701,"y")</f>
        <v>46</v>
      </c>
      <c r="Q2701" s="2" t="str">
        <f>FLOOR('Transaction Data'!$P2701,15)&amp;"-"&amp;FLOOR('Transaction Data'!$P2701,15)+14</f>
        <v>45-59</v>
      </c>
      <c r="R2701" s="2" t="str">
        <f>IF('Transaction Data'!$L2701&lt;=10,"Less Expensive","Expensive")</f>
        <v>Expensive</v>
      </c>
      <c r="S2701" s="4">
        <f>WEEKDAY('Transaction Data'!$A2701)</f>
        <v>1</v>
      </c>
      <c r="T2701" s="2" t="str">
        <f>IF(WEEKDAY('Transaction Data'!$A2701,2)&lt;6,"Weekday","Weekend")</f>
        <v>Weekend</v>
      </c>
    </row>
    <row r="2702" ht="15.75" customHeight="1">
      <c r="A2702" s="1">
        <v>45479.0</v>
      </c>
      <c r="B2702" s="2" t="s">
        <v>2622</v>
      </c>
      <c r="C2702" s="2" t="s">
        <v>47</v>
      </c>
      <c r="D2702" s="1">
        <v>30436.0</v>
      </c>
      <c r="E2702" s="2" t="s">
        <v>27</v>
      </c>
      <c r="F2702" s="2">
        <v>141.0</v>
      </c>
      <c r="G2702" s="2" t="s">
        <v>23</v>
      </c>
      <c r="H2702" s="2" t="s">
        <v>42</v>
      </c>
      <c r="I2702" s="2" t="s">
        <v>25</v>
      </c>
      <c r="J2702" s="2" t="str">
        <f t="array" ref="J2702">XLOOKUP('Transaction Data'!$G2702,Product_Code,Biscuit_Brand)</f>
        <v>Cinnamon Swirls</v>
      </c>
      <c r="K2702" s="2">
        <f t="array" ref="K2702">XLOOKUP('Transaction Data'!$G2702,Product_Code,Cost)</f>
        <v>10</v>
      </c>
      <c r="L2702" s="2">
        <f t="array" ref="L2702">XLOOKUP('Transaction Data'!$G2702,Product_Code,Unit_Price)</f>
        <v>14</v>
      </c>
      <c r="M2702" s="3">
        <f>'Transaction Data'!$F2702*'Transaction Data'!$K2702</f>
        <v>1410</v>
      </c>
      <c r="N2702" s="3">
        <f>'Transaction Data'!$F2702*'Transaction Data'!$L2702</f>
        <v>1974</v>
      </c>
      <c r="O2702" s="3">
        <f>'Transaction Data'!$N2702-'Transaction Data'!$M2702</f>
        <v>564</v>
      </c>
      <c r="P2702" s="2">
        <f>DATEDIF('Transaction Data'!$D2702,'Transaction Data'!$A2702,"y")</f>
        <v>41</v>
      </c>
      <c r="Q2702" s="2" t="str">
        <f>FLOOR('Transaction Data'!$P2702,15)&amp;"-"&amp;FLOOR('Transaction Data'!$P2702,15)+14</f>
        <v>30-44</v>
      </c>
      <c r="R2702" s="2" t="str">
        <f>IF('Transaction Data'!$L2702&lt;=10,"Less Expensive","Expensive")</f>
        <v>Expensive</v>
      </c>
      <c r="S2702" s="4">
        <f>WEEKDAY('Transaction Data'!$A2702)</f>
        <v>7</v>
      </c>
      <c r="T2702" s="2" t="str">
        <f>IF(WEEKDAY('Transaction Data'!$A2702,2)&lt;6,"Weekday","Weekend")</f>
        <v>Weekend</v>
      </c>
    </row>
    <row r="2703" ht="15.75" customHeight="1">
      <c r="A2703" s="1">
        <v>45406.0</v>
      </c>
      <c r="B2703" s="2" t="s">
        <v>2623</v>
      </c>
      <c r="C2703" s="2" t="s">
        <v>72</v>
      </c>
      <c r="D2703" s="1">
        <v>37742.0</v>
      </c>
      <c r="E2703" s="2" t="s">
        <v>22</v>
      </c>
      <c r="F2703" s="2">
        <v>82.0</v>
      </c>
      <c r="G2703" s="2" t="s">
        <v>23</v>
      </c>
      <c r="H2703" s="2" t="s">
        <v>45</v>
      </c>
      <c r="I2703" s="2" t="s">
        <v>25</v>
      </c>
      <c r="J2703" s="2" t="str">
        <f t="array" ref="J2703">XLOOKUP('Transaction Data'!$G2703,Product_Code,Biscuit_Brand)</f>
        <v>Cinnamon Swirls</v>
      </c>
      <c r="K2703" s="2">
        <f t="array" ref="K2703">XLOOKUP('Transaction Data'!$G2703,Product_Code,Cost)</f>
        <v>10</v>
      </c>
      <c r="L2703" s="2">
        <f t="array" ref="L2703">XLOOKUP('Transaction Data'!$G2703,Product_Code,Unit_Price)</f>
        <v>14</v>
      </c>
      <c r="M2703" s="3">
        <f>'Transaction Data'!$F2703*'Transaction Data'!$K2703</f>
        <v>820</v>
      </c>
      <c r="N2703" s="3">
        <f>'Transaction Data'!$F2703*'Transaction Data'!$L2703</f>
        <v>1148</v>
      </c>
      <c r="O2703" s="3">
        <f>'Transaction Data'!$N2703-'Transaction Data'!$M2703</f>
        <v>328</v>
      </c>
      <c r="P2703" s="2">
        <f>DATEDIF('Transaction Data'!$D2703,'Transaction Data'!$A2703,"y")</f>
        <v>20</v>
      </c>
      <c r="Q2703" s="2" t="str">
        <f>FLOOR('Transaction Data'!$P2703,15)&amp;"-"&amp;FLOOR('Transaction Data'!$P2703,15)+14</f>
        <v>15-29</v>
      </c>
      <c r="R2703" s="2" t="str">
        <f>IF('Transaction Data'!$L2703&lt;=10,"Less Expensive","Expensive")</f>
        <v>Expensive</v>
      </c>
      <c r="S2703" s="4">
        <f>WEEKDAY('Transaction Data'!$A2703)</f>
        <v>4</v>
      </c>
      <c r="T2703" s="2" t="str">
        <f>IF(WEEKDAY('Transaction Data'!$A2703,2)&lt;6,"Weekday","Weekend")</f>
        <v>Weekday</v>
      </c>
    </row>
    <row r="2704" ht="15.75" customHeight="1">
      <c r="A2704" s="1">
        <v>45405.0</v>
      </c>
      <c r="B2704" s="2" t="s">
        <v>2624</v>
      </c>
      <c r="C2704" s="2" t="s">
        <v>54</v>
      </c>
      <c r="D2704" s="1">
        <v>19967.0</v>
      </c>
      <c r="E2704" s="2" t="s">
        <v>37</v>
      </c>
      <c r="F2704" s="2">
        <v>208.0</v>
      </c>
      <c r="G2704" s="2" t="s">
        <v>48</v>
      </c>
      <c r="H2704" s="2" t="s">
        <v>24</v>
      </c>
      <c r="I2704" s="2" t="s">
        <v>25</v>
      </c>
      <c r="J2704" s="2" t="str">
        <f t="array" ref="J2704">XLOOKUP('Transaction Data'!$G2704,Product_Code,Biscuit_Brand)</f>
        <v>Lemon Crisps</v>
      </c>
      <c r="K2704" s="2">
        <f t="array" ref="K2704">XLOOKUP('Transaction Data'!$G2704,Product_Code,Cost)</f>
        <v>7</v>
      </c>
      <c r="L2704" s="2">
        <f t="array" ref="L2704">XLOOKUP('Transaction Data'!$G2704,Product_Code,Unit_Price)</f>
        <v>9</v>
      </c>
      <c r="M2704" s="3">
        <f>'Transaction Data'!$F2704*'Transaction Data'!$K2704</f>
        <v>1456</v>
      </c>
      <c r="N2704" s="3">
        <f>'Transaction Data'!$F2704*'Transaction Data'!$L2704</f>
        <v>1872</v>
      </c>
      <c r="O2704" s="3">
        <f>'Transaction Data'!$N2704-'Transaction Data'!$M2704</f>
        <v>416</v>
      </c>
      <c r="P2704" s="2">
        <f>DATEDIF('Transaction Data'!$D2704,'Transaction Data'!$A2704,"y")</f>
        <v>69</v>
      </c>
      <c r="Q2704" s="2" t="str">
        <f>FLOOR('Transaction Data'!$P2704,15)&amp;"-"&amp;FLOOR('Transaction Data'!$P2704,15)+14</f>
        <v>60-74</v>
      </c>
      <c r="R2704" s="2" t="str">
        <f>IF('Transaction Data'!$L2704&lt;=10,"Less Expensive","Expensive")</f>
        <v>Less Expensive</v>
      </c>
      <c r="S2704" s="4">
        <f>WEEKDAY('Transaction Data'!$A2704)</f>
        <v>3</v>
      </c>
      <c r="T2704" s="2" t="str">
        <f>IF(WEEKDAY('Transaction Data'!$A2704,2)&lt;6,"Weekday","Weekend")</f>
        <v>Weekday</v>
      </c>
    </row>
    <row r="2705" ht="15.75" customHeight="1">
      <c r="A2705" s="1">
        <v>45491.0</v>
      </c>
      <c r="B2705" s="2" t="s">
        <v>2625</v>
      </c>
      <c r="C2705" s="2" t="s">
        <v>21</v>
      </c>
      <c r="D2705" s="1">
        <v>23264.0</v>
      </c>
      <c r="E2705" s="2" t="s">
        <v>27</v>
      </c>
      <c r="F2705" s="2">
        <v>170.0</v>
      </c>
      <c r="G2705" s="2" t="s">
        <v>60</v>
      </c>
      <c r="H2705" s="2" t="s">
        <v>29</v>
      </c>
      <c r="I2705" s="2" t="s">
        <v>25</v>
      </c>
      <c r="J2705" s="2" t="str">
        <f t="array" ref="J2705">XLOOKUP('Transaction Data'!$G2705,Product_Code,Biscuit_Brand)</f>
        <v>Peanut Butter Bites</v>
      </c>
      <c r="K2705" s="2">
        <f t="array" ref="K2705">XLOOKUP('Transaction Data'!$G2705,Product_Code,Cost)</f>
        <v>5</v>
      </c>
      <c r="L2705" s="2">
        <f t="array" ref="L2705">XLOOKUP('Transaction Data'!$G2705,Product_Code,Unit_Price)</f>
        <v>7</v>
      </c>
      <c r="M2705" s="3">
        <f>'Transaction Data'!$F2705*'Transaction Data'!$K2705</f>
        <v>850</v>
      </c>
      <c r="N2705" s="3">
        <f>'Transaction Data'!$F2705*'Transaction Data'!$L2705</f>
        <v>1190</v>
      </c>
      <c r="O2705" s="3">
        <f>'Transaction Data'!$N2705-'Transaction Data'!$M2705</f>
        <v>340</v>
      </c>
      <c r="P2705" s="2">
        <f>DATEDIF('Transaction Data'!$D2705,'Transaction Data'!$A2705,"y")</f>
        <v>60</v>
      </c>
      <c r="Q2705" s="2" t="str">
        <f>FLOOR('Transaction Data'!$P2705,15)&amp;"-"&amp;FLOOR('Transaction Data'!$P2705,15)+14</f>
        <v>60-74</v>
      </c>
      <c r="R2705" s="2" t="str">
        <f>IF('Transaction Data'!$L2705&lt;=10,"Less Expensive","Expensive")</f>
        <v>Less Expensive</v>
      </c>
      <c r="S2705" s="4">
        <f>WEEKDAY('Transaction Data'!$A2705)</f>
        <v>5</v>
      </c>
      <c r="T2705" s="2" t="str">
        <f>IF(WEEKDAY('Transaction Data'!$A2705,2)&lt;6,"Weekday","Weekend")</f>
        <v>Weekday</v>
      </c>
    </row>
    <row r="2706" ht="15.75" customHeight="1">
      <c r="A2706" s="1">
        <v>45503.0</v>
      </c>
      <c r="B2706" s="2" t="s">
        <v>2626</v>
      </c>
      <c r="C2706" s="2" t="s">
        <v>54</v>
      </c>
      <c r="D2706" s="1">
        <v>22919.0</v>
      </c>
      <c r="E2706" s="2" t="s">
        <v>63</v>
      </c>
      <c r="F2706" s="2">
        <v>18.0</v>
      </c>
      <c r="G2706" s="2" t="s">
        <v>60</v>
      </c>
      <c r="H2706" s="2" t="s">
        <v>42</v>
      </c>
      <c r="I2706" s="2" t="s">
        <v>25</v>
      </c>
      <c r="J2706" s="2" t="str">
        <f t="array" ref="J2706">XLOOKUP('Transaction Data'!$G2706,Product_Code,Biscuit_Brand)</f>
        <v>Peanut Butter Bites</v>
      </c>
      <c r="K2706" s="2">
        <f t="array" ref="K2706">XLOOKUP('Transaction Data'!$G2706,Product_Code,Cost)</f>
        <v>5</v>
      </c>
      <c r="L2706" s="2">
        <f t="array" ref="L2706">XLOOKUP('Transaction Data'!$G2706,Product_Code,Unit_Price)</f>
        <v>7</v>
      </c>
      <c r="M2706" s="3">
        <f>'Transaction Data'!$F2706*'Transaction Data'!$K2706</f>
        <v>90</v>
      </c>
      <c r="N2706" s="3">
        <f>'Transaction Data'!$F2706*'Transaction Data'!$L2706</f>
        <v>126</v>
      </c>
      <c r="O2706" s="3">
        <f>'Transaction Data'!$N2706-'Transaction Data'!$M2706</f>
        <v>36</v>
      </c>
      <c r="P2706" s="2">
        <f>DATEDIF('Transaction Data'!$D2706,'Transaction Data'!$A2706,"y")</f>
        <v>61</v>
      </c>
      <c r="Q2706" s="2" t="str">
        <f>FLOOR('Transaction Data'!$P2706,15)&amp;"-"&amp;FLOOR('Transaction Data'!$P2706,15)+14</f>
        <v>60-74</v>
      </c>
      <c r="R2706" s="2" t="str">
        <f>IF('Transaction Data'!$L2706&lt;=10,"Less Expensive","Expensive")</f>
        <v>Less Expensive</v>
      </c>
      <c r="S2706" s="4">
        <f>WEEKDAY('Transaction Data'!$A2706)</f>
        <v>3</v>
      </c>
      <c r="T2706" s="2" t="str">
        <f>IF(WEEKDAY('Transaction Data'!$A2706,2)&lt;6,"Weekday","Weekend")</f>
        <v>Weekday</v>
      </c>
    </row>
    <row r="2707" ht="15.75" customHeight="1">
      <c r="A2707" s="1">
        <v>45417.0</v>
      </c>
      <c r="B2707" s="2" t="s">
        <v>2627</v>
      </c>
      <c r="C2707" s="2" t="s">
        <v>47</v>
      </c>
      <c r="D2707" s="1">
        <v>18434.0</v>
      </c>
      <c r="E2707" s="2" t="s">
        <v>22</v>
      </c>
      <c r="F2707" s="2">
        <v>175.0</v>
      </c>
      <c r="G2707" s="2" t="s">
        <v>55</v>
      </c>
      <c r="H2707" s="2" t="s">
        <v>45</v>
      </c>
      <c r="I2707" s="2" t="s">
        <v>25</v>
      </c>
      <c r="J2707" s="2" t="str">
        <f t="array" ref="J2707">XLOOKUP('Transaction Data'!$G2707,Product_Code,Biscuit_Brand)</f>
        <v>Vanilla Wafers</v>
      </c>
      <c r="K2707" s="2">
        <f t="array" ref="K2707">XLOOKUP('Transaction Data'!$G2707,Product_Code,Cost)</f>
        <v>18</v>
      </c>
      <c r="L2707" s="2">
        <f t="array" ref="L2707">XLOOKUP('Transaction Data'!$G2707,Product_Code,Unit_Price)</f>
        <v>36</v>
      </c>
      <c r="M2707" s="3">
        <f>'Transaction Data'!$F2707*'Transaction Data'!$K2707</f>
        <v>3150</v>
      </c>
      <c r="N2707" s="3">
        <f>'Transaction Data'!$F2707*'Transaction Data'!$L2707</f>
        <v>6300</v>
      </c>
      <c r="O2707" s="3">
        <f>'Transaction Data'!$N2707-'Transaction Data'!$M2707</f>
        <v>3150</v>
      </c>
      <c r="P2707" s="2">
        <f>DATEDIF('Transaction Data'!$D2707,'Transaction Data'!$A2707,"y")</f>
        <v>73</v>
      </c>
      <c r="Q2707" s="2" t="str">
        <f>FLOOR('Transaction Data'!$P2707,15)&amp;"-"&amp;FLOOR('Transaction Data'!$P2707,15)+14</f>
        <v>60-74</v>
      </c>
      <c r="R2707" s="2" t="str">
        <f>IF('Transaction Data'!$L2707&lt;=10,"Less Expensive","Expensive")</f>
        <v>Expensive</v>
      </c>
      <c r="S2707" s="4">
        <f>WEEKDAY('Transaction Data'!$A2707)</f>
        <v>1</v>
      </c>
      <c r="T2707" s="2" t="str">
        <f>IF(WEEKDAY('Transaction Data'!$A2707,2)&lt;6,"Weekday","Weekend")</f>
        <v>Weekend</v>
      </c>
    </row>
    <row r="2708" ht="15.75" customHeight="1">
      <c r="A2708" s="1">
        <v>45338.0</v>
      </c>
      <c r="B2708" s="2" t="s">
        <v>2628</v>
      </c>
      <c r="C2708" s="2" t="s">
        <v>78</v>
      </c>
      <c r="D2708" s="1">
        <v>34607.0</v>
      </c>
      <c r="E2708" s="2" t="s">
        <v>22</v>
      </c>
      <c r="F2708" s="2">
        <v>169.0</v>
      </c>
      <c r="G2708" s="2" t="s">
        <v>23</v>
      </c>
      <c r="H2708" s="2" t="s">
        <v>24</v>
      </c>
      <c r="I2708" s="2" t="s">
        <v>25</v>
      </c>
      <c r="J2708" s="2" t="str">
        <f t="array" ref="J2708">XLOOKUP('Transaction Data'!$G2708,Product_Code,Biscuit_Brand)</f>
        <v>Cinnamon Swirls</v>
      </c>
      <c r="K2708" s="2">
        <f t="array" ref="K2708">XLOOKUP('Transaction Data'!$G2708,Product_Code,Cost)</f>
        <v>10</v>
      </c>
      <c r="L2708" s="2">
        <f t="array" ref="L2708">XLOOKUP('Transaction Data'!$G2708,Product_Code,Unit_Price)</f>
        <v>14</v>
      </c>
      <c r="M2708" s="3">
        <f>'Transaction Data'!$F2708*'Transaction Data'!$K2708</f>
        <v>1690</v>
      </c>
      <c r="N2708" s="3">
        <f>'Transaction Data'!$F2708*'Transaction Data'!$L2708</f>
        <v>2366</v>
      </c>
      <c r="O2708" s="3">
        <f>'Transaction Data'!$N2708-'Transaction Data'!$M2708</f>
        <v>676</v>
      </c>
      <c r="P2708" s="2">
        <f>DATEDIF('Transaction Data'!$D2708,'Transaction Data'!$A2708,"y")</f>
        <v>29</v>
      </c>
      <c r="Q2708" s="2" t="str">
        <f>FLOOR('Transaction Data'!$P2708,15)&amp;"-"&amp;FLOOR('Transaction Data'!$P2708,15)+14</f>
        <v>15-29</v>
      </c>
      <c r="R2708" s="2" t="str">
        <f>IF('Transaction Data'!$L2708&lt;=10,"Less Expensive","Expensive")</f>
        <v>Expensive</v>
      </c>
      <c r="S2708" s="4">
        <f>WEEKDAY('Transaction Data'!$A2708)</f>
        <v>6</v>
      </c>
      <c r="T2708" s="2" t="str">
        <f>IF(WEEKDAY('Transaction Data'!$A2708,2)&lt;6,"Weekday","Weekend")</f>
        <v>Weekday</v>
      </c>
    </row>
    <row r="2709" ht="15.75" customHeight="1">
      <c r="A2709" s="1">
        <v>45315.0</v>
      </c>
      <c r="B2709" s="2" t="s">
        <v>2629</v>
      </c>
      <c r="C2709" s="2" t="s">
        <v>54</v>
      </c>
      <c r="D2709" s="1">
        <v>30251.0</v>
      </c>
      <c r="E2709" s="2" t="s">
        <v>63</v>
      </c>
      <c r="F2709" s="2">
        <v>38.0</v>
      </c>
      <c r="G2709" s="2" t="s">
        <v>44</v>
      </c>
      <c r="H2709" s="2" t="s">
        <v>29</v>
      </c>
      <c r="I2709" s="2" t="s">
        <v>25</v>
      </c>
      <c r="J2709" s="2" t="str">
        <f t="array" ref="J2709">XLOOKUP('Transaction Data'!$G2709,Product_Code,Biscuit_Brand)</f>
        <v>Butter Crunch</v>
      </c>
      <c r="K2709" s="2">
        <f t="array" ref="K2709">XLOOKUP('Transaction Data'!$G2709,Product_Code,Cost)</f>
        <v>10</v>
      </c>
      <c r="L2709" s="2">
        <f t="array" ref="L2709">XLOOKUP('Transaction Data'!$G2709,Product_Code,Unit_Price)</f>
        <v>11</v>
      </c>
      <c r="M2709" s="3">
        <f>'Transaction Data'!$F2709*'Transaction Data'!$K2709</f>
        <v>380</v>
      </c>
      <c r="N2709" s="3">
        <f>'Transaction Data'!$F2709*'Transaction Data'!$L2709</f>
        <v>418</v>
      </c>
      <c r="O2709" s="3">
        <f>'Transaction Data'!$N2709-'Transaction Data'!$M2709</f>
        <v>38</v>
      </c>
      <c r="P2709" s="2">
        <f>DATEDIF('Transaction Data'!$D2709,'Transaction Data'!$A2709,"y")</f>
        <v>41</v>
      </c>
      <c r="Q2709" s="2" t="str">
        <f>FLOOR('Transaction Data'!$P2709,15)&amp;"-"&amp;FLOOR('Transaction Data'!$P2709,15)+14</f>
        <v>30-44</v>
      </c>
      <c r="R2709" s="2" t="str">
        <f>IF('Transaction Data'!$L2709&lt;=10,"Less Expensive","Expensive")</f>
        <v>Expensive</v>
      </c>
      <c r="S2709" s="4">
        <f>WEEKDAY('Transaction Data'!$A2709)</f>
        <v>4</v>
      </c>
      <c r="T2709" s="2" t="str">
        <f>IF(WEEKDAY('Transaction Data'!$A2709,2)&lt;6,"Weekday","Weekend")</f>
        <v>Weekday</v>
      </c>
    </row>
    <row r="2710" ht="15.75" customHeight="1">
      <c r="A2710" s="1">
        <v>45329.0</v>
      </c>
      <c r="B2710" s="2" t="s">
        <v>2630</v>
      </c>
      <c r="C2710" s="2" t="s">
        <v>69</v>
      </c>
      <c r="D2710" s="1">
        <v>27111.0</v>
      </c>
      <c r="E2710" s="2" t="s">
        <v>63</v>
      </c>
      <c r="F2710" s="2">
        <v>73.0</v>
      </c>
      <c r="G2710" s="2" t="s">
        <v>55</v>
      </c>
      <c r="H2710" s="2" t="s">
        <v>29</v>
      </c>
      <c r="I2710" s="2" t="s">
        <v>25</v>
      </c>
      <c r="J2710" s="2" t="str">
        <f t="array" ref="J2710">XLOOKUP('Transaction Data'!$G2710,Product_Code,Biscuit_Brand)</f>
        <v>Vanilla Wafers</v>
      </c>
      <c r="K2710" s="2">
        <f t="array" ref="K2710">XLOOKUP('Transaction Data'!$G2710,Product_Code,Cost)</f>
        <v>18</v>
      </c>
      <c r="L2710" s="2">
        <f t="array" ref="L2710">XLOOKUP('Transaction Data'!$G2710,Product_Code,Unit_Price)</f>
        <v>36</v>
      </c>
      <c r="M2710" s="3">
        <f>'Transaction Data'!$F2710*'Transaction Data'!$K2710</f>
        <v>1314</v>
      </c>
      <c r="N2710" s="3">
        <f>'Transaction Data'!$F2710*'Transaction Data'!$L2710</f>
        <v>2628</v>
      </c>
      <c r="O2710" s="3">
        <f>'Transaction Data'!$N2710-'Transaction Data'!$M2710</f>
        <v>1314</v>
      </c>
      <c r="P2710" s="2">
        <f>DATEDIF('Transaction Data'!$D2710,'Transaction Data'!$A2710,"y")</f>
        <v>49</v>
      </c>
      <c r="Q2710" s="2" t="str">
        <f>FLOOR('Transaction Data'!$P2710,15)&amp;"-"&amp;FLOOR('Transaction Data'!$P2710,15)+14</f>
        <v>45-59</v>
      </c>
      <c r="R2710" s="2" t="str">
        <f>IF('Transaction Data'!$L2710&lt;=10,"Less Expensive","Expensive")</f>
        <v>Expensive</v>
      </c>
      <c r="S2710" s="4">
        <f>WEEKDAY('Transaction Data'!$A2710)</f>
        <v>4</v>
      </c>
      <c r="T2710" s="2" t="str">
        <f>IF(WEEKDAY('Transaction Data'!$A2710,2)&lt;6,"Weekday","Weekend")</f>
        <v>Weekday</v>
      </c>
    </row>
    <row r="2711" ht="15.75" customHeight="1">
      <c r="A2711" s="1">
        <v>45399.0</v>
      </c>
      <c r="B2711" s="2" t="s">
        <v>2631</v>
      </c>
      <c r="C2711" s="2" t="s">
        <v>51</v>
      </c>
      <c r="D2711" s="1">
        <v>38682.0</v>
      </c>
      <c r="E2711" s="2" t="s">
        <v>22</v>
      </c>
      <c r="F2711" s="2">
        <v>467.0</v>
      </c>
      <c r="G2711" s="2" t="s">
        <v>61</v>
      </c>
      <c r="H2711" s="2" t="s">
        <v>34</v>
      </c>
      <c r="I2711" s="2" t="s">
        <v>25</v>
      </c>
      <c r="J2711" s="2" t="str">
        <f t="array" ref="J2711">XLOOKUP('Transaction Data'!$G2711,Product_Code,Biscuit_Brand)</f>
        <v>Choco Delight</v>
      </c>
      <c r="K2711" s="2">
        <f t="array" ref="K2711">XLOOKUP('Transaction Data'!$G2711,Product_Code,Cost)</f>
        <v>3</v>
      </c>
      <c r="L2711" s="2">
        <f t="array" ref="L2711">XLOOKUP('Transaction Data'!$G2711,Product_Code,Unit_Price)</f>
        <v>5</v>
      </c>
      <c r="M2711" s="3">
        <f>'Transaction Data'!$F2711*'Transaction Data'!$K2711</f>
        <v>1401</v>
      </c>
      <c r="N2711" s="3">
        <f>'Transaction Data'!$F2711*'Transaction Data'!$L2711</f>
        <v>2335</v>
      </c>
      <c r="O2711" s="3">
        <f>'Transaction Data'!$N2711-'Transaction Data'!$M2711</f>
        <v>934</v>
      </c>
      <c r="P2711" s="2">
        <f>DATEDIF('Transaction Data'!$D2711,'Transaction Data'!$A2711,"y")</f>
        <v>18</v>
      </c>
      <c r="Q2711" s="2" t="str">
        <f>FLOOR('Transaction Data'!$P2711,15)&amp;"-"&amp;FLOOR('Transaction Data'!$P2711,15)+14</f>
        <v>15-29</v>
      </c>
      <c r="R2711" s="2" t="str">
        <f>IF('Transaction Data'!$L2711&lt;=10,"Less Expensive","Expensive")</f>
        <v>Less Expensive</v>
      </c>
      <c r="S2711" s="4">
        <f>WEEKDAY('Transaction Data'!$A2711)</f>
        <v>4</v>
      </c>
      <c r="T2711" s="2" t="str">
        <f>IF(WEEKDAY('Transaction Data'!$A2711,2)&lt;6,"Weekday","Weekend")</f>
        <v>Weekday</v>
      </c>
    </row>
    <row r="2712" ht="15.75" customHeight="1">
      <c r="A2712" s="1">
        <v>45408.0</v>
      </c>
      <c r="B2712" s="2" t="s">
        <v>2632</v>
      </c>
      <c r="C2712" s="2" t="s">
        <v>69</v>
      </c>
      <c r="D2712" s="1">
        <v>25372.0</v>
      </c>
      <c r="E2712" s="2" t="s">
        <v>63</v>
      </c>
      <c r="F2712" s="2">
        <v>218.0</v>
      </c>
      <c r="G2712" s="2" t="s">
        <v>48</v>
      </c>
      <c r="H2712" s="2" t="s">
        <v>24</v>
      </c>
      <c r="I2712" s="2" t="s">
        <v>30</v>
      </c>
      <c r="J2712" s="2" t="str">
        <f t="array" ref="J2712">XLOOKUP('Transaction Data'!$G2712,Product_Code,Biscuit_Brand)</f>
        <v>Lemon Crisps</v>
      </c>
      <c r="K2712" s="2">
        <f t="array" ref="K2712">XLOOKUP('Transaction Data'!$G2712,Product_Code,Cost)</f>
        <v>7</v>
      </c>
      <c r="L2712" s="2">
        <f t="array" ref="L2712">XLOOKUP('Transaction Data'!$G2712,Product_Code,Unit_Price)</f>
        <v>9</v>
      </c>
      <c r="M2712" s="3">
        <f>'Transaction Data'!$F2712*'Transaction Data'!$K2712</f>
        <v>1526</v>
      </c>
      <c r="N2712" s="3">
        <f>'Transaction Data'!$F2712*'Transaction Data'!$L2712</f>
        <v>1962</v>
      </c>
      <c r="O2712" s="3">
        <f>'Transaction Data'!$N2712-'Transaction Data'!$M2712</f>
        <v>436</v>
      </c>
      <c r="P2712" s="2">
        <f>DATEDIF('Transaction Data'!$D2712,'Transaction Data'!$A2712,"y")</f>
        <v>54</v>
      </c>
      <c r="Q2712" s="2" t="str">
        <f>FLOOR('Transaction Data'!$P2712,15)&amp;"-"&amp;FLOOR('Transaction Data'!$P2712,15)+14</f>
        <v>45-59</v>
      </c>
      <c r="R2712" s="2" t="str">
        <f>IF('Transaction Data'!$L2712&lt;=10,"Less Expensive","Expensive")</f>
        <v>Less Expensive</v>
      </c>
      <c r="S2712" s="4">
        <f>WEEKDAY('Transaction Data'!$A2712)</f>
        <v>6</v>
      </c>
      <c r="T2712" s="2" t="str">
        <f>IF(WEEKDAY('Transaction Data'!$A2712,2)&lt;6,"Weekday","Weekend")</f>
        <v>Weekday</v>
      </c>
    </row>
    <row r="2713" ht="15.75" customHeight="1">
      <c r="A2713" s="1">
        <v>45439.0</v>
      </c>
      <c r="B2713" s="2" t="s">
        <v>2633</v>
      </c>
      <c r="C2713" s="2" t="s">
        <v>47</v>
      </c>
      <c r="D2713" s="1">
        <v>31550.0</v>
      </c>
      <c r="E2713" s="2" t="s">
        <v>63</v>
      </c>
      <c r="F2713" s="2">
        <v>391.0</v>
      </c>
      <c r="G2713" s="2" t="s">
        <v>38</v>
      </c>
      <c r="H2713" s="2" t="s">
        <v>42</v>
      </c>
      <c r="I2713" s="2" t="s">
        <v>25</v>
      </c>
      <c r="J2713" s="2" t="str">
        <f t="array" ref="J2713">XLOOKUP('Transaction Data'!$G2713,Product_Code,Biscuit_Brand)</f>
        <v>Ginger Snaps</v>
      </c>
      <c r="K2713" s="2">
        <f t="array" ref="K2713">XLOOKUP('Transaction Data'!$G2713,Product_Code,Cost)</f>
        <v>14</v>
      </c>
      <c r="L2713" s="2">
        <f t="array" ref="L2713">XLOOKUP('Transaction Data'!$G2713,Product_Code,Unit_Price)</f>
        <v>28</v>
      </c>
      <c r="M2713" s="3">
        <f>'Transaction Data'!$F2713*'Transaction Data'!$K2713</f>
        <v>5474</v>
      </c>
      <c r="N2713" s="3">
        <f>'Transaction Data'!$F2713*'Transaction Data'!$L2713</f>
        <v>10948</v>
      </c>
      <c r="O2713" s="3">
        <f>'Transaction Data'!$N2713-'Transaction Data'!$M2713</f>
        <v>5474</v>
      </c>
      <c r="P2713" s="2">
        <f>DATEDIF('Transaction Data'!$D2713,'Transaction Data'!$A2713,"y")</f>
        <v>38</v>
      </c>
      <c r="Q2713" s="2" t="str">
        <f>FLOOR('Transaction Data'!$P2713,15)&amp;"-"&amp;FLOOR('Transaction Data'!$P2713,15)+14</f>
        <v>30-44</v>
      </c>
      <c r="R2713" s="2" t="str">
        <f>IF('Transaction Data'!$L2713&lt;=10,"Less Expensive","Expensive")</f>
        <v>Expensive</v>
      </c>
      <c r="S2713" s="4">
        <f>WEEKDAY('Transaction Data'!$A2713)</f>
        <v>2</v>
      </c>
      <c r="T2713" s="2" t="str">
        <f>IF(WEEKDAY('Transaction Data'!$A2713,2)&lt;6,"Weekday","Weekend")</f>
        <v>Weekday</v>
      </c>
    </row>
    <row r="2714" ht="15.75" customHeight="1">
      <c r="A2714" s="1">
        <v>45484.0</v>
      </c>
      <c r="B2714" s="2" t="s">
        <v>2634</v>
      </c>
      <c r="C2714" s="2" t="s">
        <v>78</v>
      </c>
      <c r="D2714" s="1">
        <v>18875.0</v>
      </c>
      <c r="E2714" s="2" t="s">
        <v>37</v>
      </c>
      <c r="F2714" s="2">
        <v>434.0</v>
      </c>
      <c r="G2714" s="2" t="s">
        <v>28</v>
      </c>
      <c r="H2714" s="2" t="s">
        <v>45</v>
      </c>
      <c r="I2714" s="2" t="s">
        <v>25</v>
      </c>
      <c r="J2714" s="2" t="str">
        <f t="array" ref="J2714">XLOOKUP('Transaction Data'!$G2714,Product_Code,Biscuit_Brand)</f>
        <v>Shortbread</v>
      </c>
      <c r="K2714" s="2">
        <f t="array" ref="K2714">XLOOKUP('Transaction Data'!$G2714,Product_Code,Cost)</f>
        <v>10</v>
      </c>
      <c r="L2714" s="2">
        <f t="array" ref="L2714">XLOOKUP('Transaction Data'!$G2714,Product_Code,Unit_Price)</f>
        <v>45</v>
      </c>
      <c r="M2714" s="3">
        <f>'Transaction Data'!$F2714*'Transaction Data'!$K2714</f>
        <v>4340</v>
      </c>
      <c r="N2714" s="3">
        <f>'Transaction Data'!$F2714*'Transaction Data'!$L2714</f>
        <v>19530</v>
      </c>
      <c r="O2714" s="3">
        <f>'Transaction Data'!$N2714-'Transaction Data'!$M2714</f>
        <v>15190</v>
      </c>
      <c r="P2714" s="2">
        <f>DATEDIF('Transaction Data'!$D2714,'Transaction Data'!$A2714,"y")</f>
        <v>72</v>
      </c>
      <c r="Q2714" s="2" t="str">
        <f>FLOOR('Transaction Data'!$P2714,15)&amp;"-"&amp;FLOOR('Transaction Data'!$P2714,15)+14</f>
        <v>60-74</v>
      </c>
      <c r="R2714" s="2" t="str">
        <f>IF('Transaction Data'!$L2714&lt;=10,"Less Expensive","Expensive")</f>
        <v>Expensive</v>
      </c>
      <c r="S2714" s="4">
        <f>WEEKDAY('Transaction Data'!$A2714)</f>
        <v>5</v>
      </c>
      <c r="T2714" s="2" t="str">
        <f>IF(WEEKDAY('Transaction Data'!$A2714,2)&lt;6,"Weekday","Weekend")</f>
        <v>Weekday</v>
      </c>
    </row>
    <row r="2715" ht="15.75" customHeight="1">
      <c r="A2715" s="1">
        <v>45313.0</v>
      </c>
      <c r="B2715" s="2" t="s">
        <v>2635</v>
      </c>
      <c r="C2715" s="2" t="s">
        <v>65</v>
      </c>
      <c r="D2715" s="1">
        <v>35753.0</v>
      </c>
      <c r="E2715" s="2" t="s">
        <v>63</v>
      </c>
      <c r="F2715" s="2">
        <v>469.0</v>
      </c>
      <c r="G2715" s="2" t="s">
        <v>23</v>
      </c>
      <c r="H2715" s="2" t="s">
        <v>24</v>
      </c>
      <c r="I2715" s="2" t="s">
        <v>25</v>
      </c>
      <c r="J2715" s="2" t="str">
        <f t="array" ref="J2715">XLOOKUP('Transaction Data'!$G2715,Product_Code,Biscuit_Brand)</f>
        <v>Cinnamon Swirls</v>
      </c>
      <c r="K2715" s="2">
        <f t="array" ref="K2715">XLOOKUP('Transaction Data'!$G2715,Product_Code,Cost)</f>
        <v>10</v>
      </c>
      <c r="L2715" s="2">
        <f t="array" ref="L2715">XLOOKUP('Transaction Data'!$G2715,Product_Code,Unit_Price)</f>
        <v>14</v>
      </c>
      <c r="M2715" s="3">
        <f>'Transaction Data'!$F2715*'Transaction Data'!$K2715</f>
        <v>4690</v>
      </c>
      <c r="N2715" s="3">
        <f>'Transaction Data'!$F2715*'Transaction Data'!$L2715</f>
        <v>6566</v>
      </c>
      <c r="O2715" s="3">
        <f>'Transaction Data'!$N2715-'Transaction Data'!$M2715</f>
        <v>1876</v>
      </c>
      <c r="P2715" s="2">
        <f>DATEDIF('Transaction Data'!$D2715,'Transaction Data'!$A2715,"y")</f>
        <v>26</v>
      </c>
      <c r="Q2715" s="2" t="str">
        <f>FLOOR('Transaction Data'!$P2715,15)&amp;"-"&amp;FLOOR('Transaction Data'!$P2715,15)+14</f>
        <v>15-29</v>
      </c>
      <c r="R2715" s="2" t="str">
        <f>IF('Transaction Data'!$L2715&lt;=10,"Less Expensive","Expensive")</f>
        <v>Expensive</v>
      </c>
      <c r="S2715" s="4">
        <f>WEEKDAY('Transaction Data'!$A2715)</f>
        <v>2</v>
      </c>
      <c r="T2715" s="2" t="str">
        <f>IF(WEEKDAY('Transaction Data'!$A2715,2)&lt;6,"Weekday","Weekend")</f>
        <v>Weekday</v>
      </c>
    </row>
    <row r="2716" ht="15.75" customHeight="1">
      <c r="A2716" s="1">
        <v>45453.0</v>
      </c>
      <c r="B2716" s="2" t="s">
        <v>1591</v>
      </c>
      <c r="C2716" s="2" t="s">
        <v>51</v>
      </c>
      <c r="D2716" s="1">
        <v>16759.0</v>
      </c>
      <c r="E2716" s="2" t="s">
        <v>27</v>
      </c>
      <c r="F2716" s="2">
        <v>294.0</v>
      </c>
      <c r="G2716" s="2" t="s">
        <v>23</v>
      </c>
      <c r="H2716" s="2" t="s">
        <v>29</v>
      </c>
      <c r="I2716" s="2" t="s">
        <v>25</v>
      </c>
      <c r="J2716" s="2" t="str">
        <f t="array" ref="J2716">XLOOKUP('Transaction Data'!$G2716,Product_Code,Biscuit_Brand)</f>
        <v>Cinnamon Swirls</v>
      </c>
      <c r="K2716" s="2">
        <f t="array" ref="K2716">XLOOKUP('Transaction Data'!$G2716,Product_Code,Cost)</f>
        <v>10</v>
      </c>
      <c r="L2716" s="2">
        <f t="array" ref="L2716">XLOOKUP('Transaction Data'!$G2716,Product_Code,Unit_Price)</f>
        <v>14</v>
      </c>
      <c r="M2716" s="3">
        <f>'Transaction Data'!$F2716*'Transaction Data'!$K2716</f>
        <v>2940</v>
      </c>
      <c r="N2716" s="3">
        <f>'Transaction Data'!$F2716*'Transaction Data'!$L2716</f>
        <v>4116</v>
      </c>
      <c r="O2716" s="3">
        <f>'Transaction Data'!$N2716-'Transaction Data'!$M2716</f>
        <v>1176</v>
      </c>
      <c r="P2716" s="2">
        <f>DATEDIF('Transaction Data'!$D2716,'Transaction Data'!$A2716,"y")</f>
        <v>78</v>
      </c>
      <c r="Q2716" s="2" t="str">
        <f>FLOOR('Transaction Data'!$P2716,15)&amp;"-"&amp;FLOOR('Transaction Data'!$P2716,15)+14</f>
        <v>75-89</v>
      </c>
      <c r="R2716" s="2" t="str">
        <f>IF('Transaction Data'!$L2716&lt;=10,"Less Expensive","Expensive")</f>
        <v>Expensive</v>
      </c>
      <c r="S2716" s="4">
        <f>WEEKDAY('Transaction Data'!$A2716)</f>
        <v>2</v>
      </c>
      <c r="T2716" s="2" t="str">
        <f>IF(WEEKDAY('Transaction Data'!$A2716,2)&lt;6,"Weekday","Weekend")</f>
        <v>Weekday</v>
      </c>
    </row>
    <row r="2717" ht="15.75" customHeight="1">
      <c r="A2717" s="1">
        <v>45421.0</v>
      </c>
      <c r="B2717" s="2" t="s">
        <v>2636</v>
      </c>
      <c r="C2717" s="2" t="s">
        <v>72</v>
      </c>
      <c r="D2717" s="1">
        <v>35666.0</v>
      </c>
      <c r="E2717" s="2" t="s">
        <v>37</v>
      </c>
      <c r="F2717" s="2">
        <v>484.0</v>
      </c>
      <c r="G2717" s="2" t="s">
        <v>33</v>
      </c>
      <c r="H2717" s="2" t="s">
        <v>42</v>
      </c>
      <c r="I2717" s="2" t="s">
        <v>25</v>
      </c>
      <c r="J2717" s="2" t="str">
        <f t="array" ref="J2717">XLOOKUP('Transaction Data'!$G2717,Product_Code,Biscuit_Brand)</f>
        <v>Caramel Biscuits</v>
      </c>
      <c r="K2717" s="2">
        <f t="array" ref="K2717">XLOOKUP('Transaction Data'!$G2717,Product_Code,Cost)</f>
        <v>18</v>
      </c>
      <c r="L2717" s="2">
        <f t="array" ref="L2717">XLOOKUP('Transaction Data'!$G2717,Product_Code,Unit_Price)</f>
        <v>22</v>
      </c>
      <c r="M2717" s="3">
        <f>'Transaction Data'!$F2717*'Transaction Data'!$K2717</f>
        <v>8712</v>
      </c>
      <c r="N2717" s="3">
        <f>'Transaction Data'!$F2717*'Transaction Data'!$L2717</f>
        <v>10648</v>
      </c>
      <c r="O2717" s="3">
        <f>'Transaction Data'!$N2717-'Transaction Data'!$M2717</f>
        <v>1936</v>
      </c>
      <c r="P2717" s="2">
        <f>DATEDIF('Transaction Data'!$D2717,'Transaction Data'!$A2717,"y")</f>
        <v>26</v>
      </c>
      <c r="Q2717" s="2" t="str">
        <f>FLOOR('Transaction Data'!$P2717,15)&amp;"-"&amp;FLOOR('Transaction Data'!$P2717,15)+14</f>
        <v>15-29</v>
      </c>
      <c r="R2717" s="2" t="str">
        <f>IF('Transaction Data'!$L2717&lt;=10,"Less Expensive","Expensive")</f>
        <v>Expensive</v>
      </c>
      <c r="S2717" s="4">
        <f>WEEKDAY('Transaction Data'!$A2717)</f>
        <v>5</v>
      </c>
      <c r="T2717" s="2" t="str">
        <f>IF(WEEKDAY('Transaction Data'!$A2717,2)&lt;6,"Weekday","Weekend")</f>
        <v>Weekday</v>
      </c>
    </row>
    <row r="2718" ht="15.75" customHeight="1">
      <c r="A2718" s="1">
        <v>45320.0</v>
      </c>
      <c r="B2718" s="2" t="s">
        <v>2637</v>
      </c>
      <c r="C2718" s="2" t="s">
        <v>21</v>
      </c>
      <c r="D2718" s="1">
        <v>21898.0</v>
      </c>
      <c r="E2718" s="2" t="s">
        <v>27</v>
      </c>
      <c r="F2718" s="2">
        <v>130.0</v>
      </c>
      <c r="G2718" s="2" t="s">
        <v>60</v>
      </c>
      <c r="H2718" s="2" t="s">
        <v>45</v>
      </c>
      <c r="I2718" s="2" t="s">
        <v>25</v>
      </c>
      <c r="J2718" s="2" t="str">
        <f t="array" ref="J2718">XLOOKUP('Transaction Data'!$G2718,Product_Code,Biscuit_Brand)</f>
        <v>Peanut Butter Bites</v>
      </c>
      <c r="K2718" s="2">
        <f t="array" ref="K2718">XLOOKUP('Transaction Data'!$G2718,Product_Code,Cost)</f>
        <v>5</v>
      </c>
      <c r="L2718" s="2">
        <f t="array" ref="L2718">XLOOKUP('Transaction Data'!$G2718,Product_Code,Unit_Price)</f>
        <v>7</v>
      </c>
      <c r="M2718" s="3">
        <f>'Transaction Data'!$F2718*'Transaction Data'!$K2718</f>
        <v>650</v>
      </c>
      <c r="N2718" s="3">
        <f>'Transaction Data'!$F2718*'Transaction Data'!$L2718</f>
        <v>910</v>
      </c>
      <c r="O2718" s="3">
        <f>'Transaction Data'!$N2718-'Transaction Data'!$M2718</f>
        <v>260</v>
      </c>
      <c r="P2718" s="2">
        <f>DATEDIF('Transaction Data'!$D2718,'Transaction Data'!$A2718,"y")</f>
        <v>64</v>
      </c>
      <c r="Q2718" s="2" t="str">
        <f>FLOOR('Transaction Data'!$P2718,15)&amp;"-"&amp;FLOOR('Transaction Data'!$P2718,15)+14</f>
        <v>60-74</v>
      </c>
      <c r="R2718" s="2" t="str">
        <f>IF('Transaction Data'!$L2718&lt;=10,"Less Expensive","Expensive")</f>
        <v>Less Expensive</v>
      </c>
      <c r="S2718" s="4">
        <f>WEEKDAY('Transaction Data'!$A2718)</f>
        <v>2</v>
      </c>
      <c r="T2718" s="2" t="str">
        <f>IF(WEEKDAY('Transaction Data'!$A2718,2)&lt;6,"Weekday","Weekend")</f>
        <v>Weekday</v>
      </c>
    </row>
    <row r="2719" ht="15.75" customHeight="1">
      <c r="A2719" s="1">
        <v>45442.0</v>
      </c>
      <c r="B2719" s="2" t="s">
        <v>2638</v>
      </c>
      <c r="C2719" s="2" t="s">
        <v>65</v>
      </c>
      <c r="D2719" s="1">
        <v>26432.0</v>
      </c>
      <c r="E2719" s="2" t="s">
        <v>27</v>
      </c>
      <c r="F2719" s="2">
        <v>100.0</v>
      </c>
      <c r="G2719" s="2" t="s">
        <v>55</v>
      </c>
      <c r="H2719" s="2" t="s">
        <v>24</v>
      </c>
      <c r="I2719" s="2" t="s">
        <v>25</v>
      </c>
      <c r="J2719" s="2" t="str">
        <f t="array" ref="J2719">XLOOKUP('Transaction Data'!$G2719,Product_Code,Biscuit_Brand)</f>
        <v>Vanilla Wafers</v>
      </c>
      <c r="K2719" s="2">
        <f t="array" ref="K2719">XLOOKUP('Transaction Data'!$G2719,Product_Code,Cost)</f>
        <v>18</v>
      </c>
      <c r="L2719" s="2">
        <f t="array" ref="L2719">XLOOKUP('Transaction Data'!$G2719,Product_Code,Unit_Price)</f>
        <v>36</v>
      </c>
      <c r="M2719" s="3">
        <f>'Transaction Data'!$F2719*'Transaction Data'!$K2719</f>
        <v>1800</v>
      </c>
      <c r="N2719" s="3">
        <f>'Transaction Data'!$F2719*'Transaction Data'!$L2719</f>
        <v>3600</v>
      </c>
      <c r="O2719" s="3">
        <f>'Transaction Data'!$N2719-'Transaction Data'!$M2719</f>
        <v>1800</v>
      </c>
      <c r="P2719" s="2">
        <f>DATEDIF('Transaction Data'!$D2719,'Transaction Data'!$A2719,"y")</f>
        <v>52</v>
      </c>
      <c r="Q2719" s="2" t="str">
        <f>FLOOR('Transaction Data'!$P2719,15)&amp;"-"&amp;FLOOR('Transaction Data'!$P2719,15)+14</f>
        <v>45-59</v>
      </c>
      <c r="R2719" s="2" t="str">
        <f>IF('Transaction Data'!$L2719&lt;=10,"Less Expensive","Expensive")</f>
        <v>Expensive</v>
      </c>
      <c r="S2719" s="4">
        <f>WEEKDAY('Transaction Data'!$A2719)</f>
        <v>5</v>
      </c>
      <c r="T2719" s="2" t="str">
        <f>IF(WEEKDAY('Transaction Data'!$A2719,2)&lt;6,"Weekday","Weekend")</f>
        <v>Weekday</v>
      </c>
    </row>
    <row r="2720" ht="15.75" customHeight="1">
      <c r="A2720" s="1">
        <v>45388.0</v>
      </c>
      <c r="B2720" s="2" t="s">
        <v>2639</v>
      </c>
      <c r="C2720" s="2" t="s">
        <v>32</v>
      </c>
      <c r="D2720" s="1">
        <v>29136.0</v>
      </c>
      <c r="E2720" s="2" t="s">
        <v>22</v>
      </c>
      <c r="F2720" s="2">
        <v>35.0</v>
      </c>
      <c r="G2720" s="2" t="s">
        <v>28</v>
      </c>
      <c r="H2720" s="2" t="s">
        <v>29</v>
      </c>
      <c r="I2720" s="2" t="s">
        <v>25</v>
      </c>
      <c r="J2720" s="2" t="str">
        <f t="array" ref="J2720">XLOOKUP('Transaction Data'!$G2720,Product_Code,Biscuit_Brand)</f>
        <v>Shortbread</v>
      </c>
      <c r="K2720" s="2">
        <f t="array" ref="K2720">XLOOKUP('Transaction Data'!$G2720,Product_Code,Cost)</f>
        <v>10</v>
      </c>
      <c r="L2720" s="2">
        <f t="array" ref="L2720">XLOOKUP('Transaction Data'!$G2720,Product_Code,Unit_Price)</f>
        <v>45</v>
      </c>
      <c r="M2720" s="3">
        <f>'Transaction Data'!$F2720*'Transaction Data'!$K2720</f>
        <v>350</v>
      </c>
      <c r="N2720" s="3">
        <f>'Transaction Data'!$F2720*'Transaction Data'!$L2720</f>
        <v>1575</v>
      </c>
      <c r="O2720" s="3">
        <f>'Transaction Data'!$N2720-'Transaction Data'!$M2720</f>
        <v>1225</v>
      </c>
      <c r="P2720" s="2">
        <f>DATEDIF('Transaction Data'!$D2720,'Transaction Data'!$A2720,"y")</f>
        <v>44</v>
      </c>
      <c r="Q2720" s="2" t="str">
        <f>FLOOR('Transaction Data'!$P2720,15)&amp;"-"&amp;FLOOR('Transaction Data'!$P2720,15)+14</f>
        <v>30-44</v>
      </c>
      <c r="R2720" s="2" t="str">
        <f>IF('Transaction Data'!$L2720&lt;=10,"Less Expensive","Expensive")</f>
        <v>Expensive</v>
      </c>
      <c r="S2720" s="4">
        <f>WEEKDAY('Transaction Data'!$A2720)</f>
        <v>7</v>
      </c>
      <c r="T2720" s="2" t="str">
        <f>IF(WEEKDAY('Transaction Data'!$A2720,2)&lt;6,"Weekday","Weekend")</f>
        <v>Weekend</v>
      </c>
    </row>
    <row r="2721" ht="15.75" customHeight="1">
      <c r="A2721" s="1">
        <v>45350.0</v>
      </c>
      <c r="B2721" s="2" t="s">
        <v>2640</v>
      </c>
      <c r="C2721" s="2" t="s">
        <v>32</v>
      </c>
      <c r="D2721" s="1">
        <v>17623.0</v>
      </c>
      <c r="E2721" s="2" t="s">
        <v>63</v>
      </c>
      <c r="F2721" s="2">
        <v>315.0</v>
      </c>
      <c r="G2721" s="2" t="s">
        <v>57</v>
      </c>
      <c r="H2721" s="2" t="s">
        <v>29</v>
      </c>
      <c r="I2721" s="2" t="s">
        <v>25</v>
      </c>
      <c r="J2721" s="2" t="str">
        <f t="array" ref="J2721">XLOOKUP('Transaction Data'!$G2721,Product_Code,Biscuit_Brand)</f>
        <v>Oatmeal Cookies</v>
      </c>
      <c r="K2721" s="2">
        <f t="array" ref="K2721">XLOOKUP('Transaction Data'!$G2721,Product_Code,Cost)</f>
        <v>19</v>
      </c>
      <c r="L2721" s="2">
        <f t="array" ref="L2721">XLOOKUP('Transaction Data'!$G2721,Product_Code,Unit_Price)</f>
        <v>23</v>
      </c>
      <c r="M2721" s="3">
        <f>'Transaction Data'!$F2721*'Transaction Data'!$K2721</f>
        <v>5985</v>
      </c>
      <c r="N2721" s="3">
        <f>'Transaction Data'!$F2721*'Transaction Data'!$L2721</f>
        <v>7245</v>
      </c>
      <c r="O2721" s="3">
        <f>'Transaction Data'!$N2721-'Transaction Data'!$M2721</f>
        <v>1260</v>
      </c>
      <c r="P2721" s="2">
        <f>DATEDIF('Transaction Data'!$D2721,'Transaction Data'!$A2721,"y")</f>
        <v>75</v>
      </c>
      <c r="Q2721" s="2" t="str">
        <f>FLOOR('Transaction Data'!$P2721,15)&amp;"-"&amp;FLOOR('Transaction Data'!$P2721,15)+14</f>
        <v>75-89</v>
      </c>
      <c r="R2721" s="2" t="str">
        <f>IF('Transaction Data'!$L2721&lt;=10,"Less Expensive","Expensive")</f>
        <v>Expensive</v>
      </c>
      <c r="S2721" s="4">
        <f>WEEKDAY('Transaction Data'!$A2721)</f>
        <v>4</v>
      </c>
      <c r="T2721" s="2" t="str">
        <f>IF(WEEKDAY('Transaction Data'!$A2721,2)&lt;6,"Weekday","Weekend")</f>
        <v>Weekday</v>
      </c>
    </row>
    <row r="2722" ht="15.75" customHeight="1">
      <c r="A2722" s="1">
        <v>45457.0</v>
      </c>
      <c r="B2722" s="2" t="s">
        <v>2641</v>
      </c>
      <c r="C2722" s="2" t="s">
        <v>51</v>
      </c>
      <c r="D2722" s="1">
        <v>22281.0</v>
      </c>
      <c r="E2722" s="2" t="s">
        <v>37</v>
      </c>
      <c r="F2722" s="2">
        <v>463.0</v>
      </c>
      <c r="G2722" s="2" t="s">
        <v>55</v>
      </c>
      <c r="H2722" s="2" t="s">
        <v>34</v>
      </c>
      <c r="I2722" s="2" t="s">
        <v>25</v>
      </c>
      <c r="J2722" s="2" t="str">
        <f t="array" ref="J2722">XLOOKUP('Transaction Data'!$G2722,Product_Code,Biscuit_Brand)</f>
        <v>Vanilla Wafers</v>
      </c>
      <c r="K2722" s="2">
        <f t="array" ref="K2722">XLOOKUP('Transaction Data'!$G2722,Product_Code,Cost)</f>
        <v>18</v>
      </c>
      <c r="L2722" s="2">
        <f t="array" ref="L2722">XLOOKUP('Transaction Data'!$G2722,Product_Code,Unit_Price)</f>
        <v>36</v>
      </c>
      <c r="M2722" s="3">
        <f>'Transaction Data'!$F2722*'Transaction Data'!$K2722</f>
        <v>8334</v>
      </c>
      <c r="N2722" s="3">
        <f>'Transaction Data'!$F2722*'Transaction Data'!$L2722</f>
        <v>16668</v>
      </c>
      <c r="O2722" s="3">
        <f>'Transaction Data'!$N2722-'Transaction Data'!$M2722</f>
        <v>8334</v>
      </c>
      <c r="P2722" s="2">
        <f>DATEDIF('Transaction Data'!$D2722,'Transaction Data'!$A2722,"y")</f>
        <v>63</v>
      </c>
      <c r="Q2722" s="2" t="str">
        <f>FLOOR('Transaction Data'!$P2722,15)&amp;"-"&amp;FLOOR('Transaction Data'!$P2722,15)+14</f>
        <v>60-74</v>
      </c>
      <c r="R2722" s="2" t="str">
        <f>IF('Transaction Data'!$L2722&lt;=10,"Less Expensive","Expensive")</f>
        <v>Expensive</v>
      </c>
      <c r="S2722" s="4">
        <f>WEEKDAY('Transaction Data'!$A2722)</f>
        <v>6</v>
      </c>
      <c r="T2722" s="2" t="str">
        <f>IF(WEEKDAY('Transaction Data'!$A2722,2)&lt;6,"Weekday","Weekend")</f>
        <v>Weekday</v>
      </c>
    </row>
    <row r="2723" ht="15.75" customHeight="1">
      <c r="A2723" s="1">
        <v>45357.0</v>
      </c>
      <c r="B2723" s="2" t="s">
        <v>1106</v>
      </c>
      <c r="C2723" s="2" t="s">
        <v>41</v>
      </c>
      <c r="D2723" s="1">
        <v>32899.0</v>
      </c>
      <c r="E2723" s="2" t="s">
        <v>37</v>
      </c>
      <c r="F2723" s="2">
        <v>283.0</v>
      </c>
      <c r="G2723" s="2" t="s">
        <v>57</v>
      </c>
      <c r="H2723" s="2" t="s">
        <v>24</v>
      </c>
      <c r="I2723" s="2" t="s">
        <v>25</v>
      </c>
      <c r="J2723" s="2" t="str">
        <f t="array" ref="J2723">XLOOKUP('Transaction Data'!$G2723,Product_Code,Biscuit_Brand)</f>
        <v>Oatmeal Cookies</v>
      </c>
      <c r="K2723" s="2">
        <f t="array" ref="K2723">XLOOKUP('Transaction Data'!$G2723,Product_Code,Cost)</f>
        <v>19</v>
      </c>
      <c r="L2723" s="2">
        <f t="array" ref="L2723">XLOOKUP('Transaction Data'!$G2723,Product_Code,Unit_Price)</f>
        <v>23</v>
      </c>
      <c r="M2723" s="3">
        <f>'Transaction Data'!$F2723*'Transaction Data'!$K2723</f>
        <v>5377</v>
      </c>
      <c r="N2723" s="3">
        <f>'Transaction Data'!$F2723*'Transaction Data'!$L2723</f>
        <v>6509</v>
      </c>
      <c r="O2723" s="3">
        <f>'Transaction Data'!$N2723-'Transaction Data'!$M2723</f>
        <v>1132</v>
      </c>
      <c r="P2723" s="2">
        <f>DATEDIF('Transaction Data'!$D2723,'Transaction Data'!$A2723,"y")</f>
        <v>34</v>
      </c>
      <c r="Q2723" s="2" t="str">
        <f>FLOOR('Transaction Data'!$P2723,15)&amp;"-"&amp;FLOOR('Transaction Data'!$P2723,15)+14</f>
        <v>30-44</v>
      </c>
      <c r="R2723" s="2" t="str">
        <f>IF('Transaction Data'!$L2723&lt;=10,"Less Expensive","Expensive")</f>
        <v>Expensive</v>
      </c>
      <c r="S2723" s="4">
        <f>WEEKDAY('Transaction Data'!$A2723)</f>
        <v>4</v>
      </c>
      <c r="T2723" s="2" t="str">
        <f>IF(WEEKDAY('Transaction Data'!$A2723,2)&lt;6,"Weekday","Weekend")</f>
        <v>Weekday</v>
      </c>
    </row>
    <row r="2724" ht="15.75" customHeight="1">
      <c r="A2724" s="1">
        <v>45427.0</v>
      </c>
      <c r="B2724" s="2" t="s">
        <v>2642</v>
      </c>
      <c r="C2724" s="2" t="s">
        <v>69</v>
      </c>
      <c r="D2724" s="1">
        <v>32515.0</v>
      </c>
      <c r="E2724" s="2" t="s">
        <v>22</v>
      </c>
      <c r="F2724" s="2">
        <v>223.0</v>
      </c>
      <c r="G2724" s="2" t="s">
        <v>33</v>
      </c>
      <c r="H2724" s="2" t="s">
        <v>42</v>
      </c>
      <c r="I2724" s="2" t="s">
        <v>25</v>
      </c>
      <c r="J2724" s="2" t="str">
        <f t="array" ref="J2724">XLOOKUP('Transaction Data'!$G2724,Product_Code,Biscuit_Brand)</f>
        <v>Caramel Biscuits</v>
      </c>
      <c r="K2724" s="2">
        <f t="array" ref="K2724">XLOOKUP('Transaction Data'!$G2724,Product_Code,Cost)</f>
        <v>18</v>
      </c>
      <c r="L2724" s="2">
        <f t="array" ref="L2724">XLOOKUP('Transaction Data'!$G2724,Product_Code,Unit_Price)</f>
        <v>22</v>
      </c>
      <c r="M2724" s="3">
        <f>'Transaction Data'!$F2724*'Transaction Data'!$K2724</f>
        <v>4014</v>
      </c>
      <c r="N2724" s="3">
        <f>'Transaction Data'!$F2724*'Transaction Data'!$L2724</f>
        <v>4906</v>
      </c>
      <c r="O2724" s="3">
        <f>'Transaction Data'!$N2724-'Transaction Data'!$M2724</f>
        <v>892</v>
      </c>
      <c r="P2724" s="2">
        <f>DATEDIF('Transaction Data'!$D2724,'Transaction Data'!$A2724,"y")</f>
        <v>35</v>
      </c>
      <c r="Q2724" s="2" t="str">
        <f>FLOOR('Transaction Data'!$P2724,15)&amp;"-"&amp;FLOOR('Transaction Data'!$P2724,15)+14</f>
        <v>30-44</v>
      </c>
      <c r="R2724" s="2" t="str">
        <f>IF('Transaction Data'!$L2724&lt;=10,"Less Expensive","Expensive")</f>
        <v>Expensive</v>
      </c>
      <c r="S2724" s="4">
        <f>WEEKDAY('Transaction Data'!$A2724)</f>
        <v>4</v>
      </c>
      <c r="T2724" s="2" t="str">
        <f>IF(WEEKDAY('Transaction Data'!$A2724,2)&lt;6,"Weekday","Weekend")</f>
        <v>Weekday</v>
      </c>
    </row>
    <row r="2725" ht="15.75" customHeight="1">
      <c r="A2725" s="1">
        <v>45295.0</v>
      </c>
      <c r="B2725" s="2" t="s">
        <v>2643</v>
      </c>
      <c r="C2725" s="2" t="s">
        <v>47</v>
      </c>
      <c r="D2725" s="1">
        <v>21672.0</v>
      </c>
      <c r="E2725" s="2" t="s">
        <v>27</v>
      </c>
      <c r="F2725" s="2">
        <v>94.0</v>
      </c>
      <c r="G2725" s="2" t="s">
        <v>57</v>
      </c>
      <c r="H2725" s="2" t="s">
        <v>45</v>
      </c>
      <c r="I2725" s="2" t="s">
        <v>25</v>
      </c>
      <c r="J2725" s="2" t="str">
        <f t="array" ref="J2725">XLOOKUP('Transaction Data'!$G2725,Product_Code,Biscuit_Brand)</f>
        <v>Oatmeal Cookies</v>
      </c>
      <c r="K2725" s="2">
        <f t="array" ref="K2725">XLOOKUP('Transaction Data'!$G2725,Product_Code,Cost)</f>
        <v>19</v>
      </c>
      <c r="L2725" s="2">
        <f t="array" ref="L2725">XLOOKUP('Transaction Data'!$G2725,Product_Code,Unit_Price)</f>
        <v>23</v>
      </c>
      <c r="M2725" s="3">
        <f>'Transaction Data'!$F2725*'Transaction Data'!$K2725</f>
        <v>1786</v>
      </c>
      <c r="N2725" s="3">
        <f>'Transaction Data'!$F2725*'Transaction Data'!$L2725</f>
        <v>2162</v>
      </c>
      <c r="O2725" s="3">
        <f>'Transaction Data'!$N2725-'Transaction Data'!$M2725</f>
        <v>376</v>
      </c>
      <c r="P2725" s="2">
        <f>DATEDIF('Transaction Data'!$D2725,'Transaction Data'!$A2725,"y")</f>
        <v>64</v>
      </c>
      <c r="Q2725" s="2" t="str">
        <f>FLOOR('Transaction Data'!$P2725,15)&amp;"-"&amp;FLOOR('Transaction Data'!$P2725,15)+14</f>
        <v>60-74</v>
      </c>
      <c r="R2725" s="2" t="str">
        <f>IF('Transaction Data'!$L2725&lt;=10,"Less Expensive","Expensive")</f>
        <v>Expensive</v>
      </c>
      <c r="S2725" s="4">
        <f>WEEKDAY('Transaction Data'!$A2725)</f>
        <v>5</v>
      </c>
      <c r="T2725" s="2" t="str">
        <f>IF(WEEKDAY('Transaction Data'!$A2725,2)&lt;6,"Weekday","Weekend")</f>
        <v>Weekday</v>
      </c>
    </row>
    <row r="2726" ht="15.75" customHeight="1">
      <c r="A2726" s="1">
        <v>45465.0</v>
      </c>
      <c r="B2726" s="2" t="s">
        <v>2644</v>
      </c>
      <c r="C2726" s="2" t="s">
        <v>32</v>
      </c>
      <c r="D2726" s="1">
        <v>19714.0</v>
      </c>
      <c r="E2726" s="2" t="s">
        <v>27</v>
      </c>
      <c r="F2726" s="2">
        <v>369.0</v>
      </c>
      <c r="G2726" s="2" t="s">
        <v>28</v>
      </c>
      <c r="H2726" s="2" t="s">
        <v>24</v>
      </c>
      <c r="I2726" s="2" t="s">
        <v>25</v>
      </c>
      <c r="J2726" s="2" t="str">
        <f t="array" ref="J2726">XLOOKUP('Transaction Data'!$G2726,Product_Code,Biscuit_Brand)</f>
        <v>Shortbread</v>
      </c>
      <c r="K2726" s="2">
        <f t="array" ref="K2726">XLOOKUP('Transaction Data'!$G2726,Product_Code,Cost)</f>
        <v>10</v>
      </c>
      <c r="L2726" s="2">
        <f t="array" ref="L2726">XLOOKUP('Transaction Data'!$G2726,Product_Code,Unit_Price)</f>
        <v>45</v>
      </c>
      <c r="M2726" s="3">
        <f>'Transaction Data'!$F2726*'Transaction Data'!$K2726</f>
        <v>3690</v>
      </c>
      <c r="N2726" s="3">
        <f>'Transaction Data'!$F2726*'Transaction Data'!$L2726</f>
        <v>16605</v>
      </c>
      <c r="O2726" s="3">
        <f>'Transaction Data'!$N2726-'Transaction Data'!$M2726</f>
        <v>12915</v>
      </c>
      <c r="P2726" s="2">
        <f>DATEDIF('Transaction Data'!$D2726,'Transaction Data'!$A2726,"y")</f>
        <v>70</v>
      </c>
      <c r="Q2726" s="2" t="str">
        <f>FLOOR('Transaction Data'!$P2726,15)&amp;"-"&amp;FLOOR('Transaction Data'!$P2726,15)+14</f>
        <v>60-74</v>
      </c>
      <c r="R2726" s="2" t="str">
        <f>IF('Transaction Data'!$L2726&lt;=10,"Less Expensive","Expensive")</f>
        <v>Expensive</v>
      </c>
      <c r="S2726" s="4">
        <f>WEEKDAY('Transaction Data'!$A2726)</f>
        <v>7</v>
      </c>
      <c r="T2726" s="2" t="str">
        <f>IF(WEEKDAY('Transaction Data'!$A2726,2)&lt;6,"Weekday","Weekend")</f>
        <v>Weekend</v>
      </c>
    </row>
    <row r="2727" ht="15.75" customHeight="1">
      <c r="A2727" s="1">
        <v>45294.0</v>
      </c>
      <c r="B2727" s="2" t="s">
        <v>2645</v>
      </c>
      <c r="C2727" s="2" t="s">
        <v>41</v>
      </c>
      <c r="D2727" s="1">
        <v>16881.0</v>
      </c>
      <c r="E2727" s="2" t="s">
        <v>27</v>
      </c>
      <c r="F2727" s="2">
        <v>212.0</v>
      </c>
      <c r="G2727" s="2" t="s">
        <v>28</v>
      </c>
      <c r="H2727" s="2" t="s">
        <v>29</v>
      </c>
      <c r="I2727" s="2" t="s">
        <v>25</v>
      </c>
      <c r="J2727" s="2" t="str">
        <f t="array" ref="J2727">XLOOKUP('Transaction Data'!$G2727,Product_Code,Biscuit_Brand)</f>
        <v>Shortbread</v>
      </c>
      <c r="K2727" s="2">
        <f t="array" ref="K2727">XLOOKUP('Transaction Data'!$G2727,Product_Code,Cost)</f>
        <v>10</v>
      </c>
      <c r="L2727" s="2">
        <f t="array" ref="L2727">XLOOKUP('Transaction Data'!$G2727,Product_Code,Unit_Price)</f>
        <v>45</v>
      </c>
      <c r="M2727" s="3">
        <f>'Transaction Data'!$F2727*'Transaction Data'!$K2727</f>
        <v>2120</v>
      </c>
      <c r="N2727" s="3">
        <f>'Transaction Data'!$F2727*'Transaction Data'!$L2727</f>
        <v>9540</v>
      </c>
      <c r="O2727" s="3">
        <f>'Transaction Data'!$N2727-'Transaction Data'!$M2727</f>
        <v>7420</v>
      </c>
      <c r="P2727" s="2">
        <f>DATEDIF('Transaction Data'!$D2727,'Transaction Data'!$A2727,"y")</f>
        <v>77</v>
      </c>
      <c r="Q2727" s="2" t="str">
        <f>FLOOR('Transaction Data'!$P2727,15)&amp;"-"&amp;FLOOR('Transaction Data'!$P2727,15)+14</f>
        <v>75-89</v>
      </c>
      <c r="R2727" s="2" t="str">
        <f>IF('Transaction Data'!$L2727&lt;=10,"Less Expensive","Expensive")</f>
        <v>Expensive</v>
      </c>
      <c r="S2727" s="4">
        <f>WEEKDAY('Transaction Data'!$A2727)</f>
        <v>4</v>
      </c>
      <c r="T2727" s="2" t="str">
        <f>IF(WEEKDAY('Transaction Data'!$A2727,2)&lt;6,"Weekday","Weekend")</f>
        <v>Weekday</v>
      </c>
    </row>
    <row r="2728" ht="15.75" customHeight="1">
      <c r="A2728" s="1">
        <v>45367.0</v>
      </c>
      <c r="B2728" s="2" t="s">
        <v>2646</v>
      </c>
      <c r="C2728" s="2" t="s">
        <v>65</v>
      </c>
      <c r="D2728" s="1">
        <v>38311.0</v>
      </c>
      <c r="E2728" s="2" t="s">
        <v>27</v>
      </c>
      <c r="F2728" s="2">
        <v>477.0</v>
      </c>
      <c r="G2728" s="2" t="s">
        <v>44</v>
      </c>
      <c r="H2728" s="2" t="s">
        <v>42</v>
      </c>
      <c r="I2728" s="2" t="s">
        <v>25</v>
      </c>
      <c r="J2728" s="2" t="str">
        <f t="array" ref="J2728">XLOOKUP('Transaction Data'!$G2728,Product_Code,Biscuit_Brand)</f>
        <v>Butter Crunch</v>
      </c>
      <c r="K2728" s="2">
        <f t="array" ref="K2728">XLOOKUP('Transaction Data'!$G2728,Product_Code,Cost)</f>
        <v>10</v>
      </c>
      <c r="L2728" s="2">
        <f t="array" ref="L2728">XLOOKUP('Transaction Data'!$G2728,Product_Code,Unit_Price)</f>
        <v>11</v>
      </c>
      <c r="M2728" s="3">
        <f>'Transaction Data'!$F2728*'Transaction Data'!$K2728</f>
        <v>4770</v>
      </c>
      <c r="N2728" s="3">
        <f>'Transaction Data'!$F2728*'Transaction Data'!$L2728</f>
        <v>5247</v>
      </c>
      <c r="O2728" s="3">
        <f>'Transaction Data'!$N2728-'Transaction Data'!$M2728</f>
        <v>477</v>
      </c>
      <c r="P2728" s="2">
        <f>DATEDIF('Transaction Data'!$D2728,'Transaction Data'!$A2728,"y")</f>
        <v>19</v>
      </c>
      <c r="Q2728" s="2" t="str">
        <f>FLOOR('Transaction Data'!$P2728,15)&amp;"-"&amp;FLOOR('Transaction Data'!$P2728,15)+14</f>
        <v>15-29</v>
      </c>
      <c r="R2728" s="2" t="str">
        <f>IF('Transaction Data'!$L2728&lt;=10,"Less Expensive","Expensive")</f>
        <v>Expensive</v>
      </c>
      <c r="S2728" s="4">
        <f>WEEKDAY('Transaction Data'!$A2728)</f>
        <v>7</v>
      </c>
      <c r="T2728" s="2" t="str">
        <f>IF(WEEKDAY('Transaction Data'!$A2728,2)&lt;6,"Weekday","Weekend")</f>
        <v>Weekend</v>
      </c>
    </row>
    <row r="2729" ht="15.75" customHeight="1">
      <c r="A2729" s="1">
        <v>45422.0</v>
      </c>
      <c r="B2729" s="2" t="s">
        <v>2647</v>
      </c>
      <c r="C2729" s="2" t="s">
        <v>21</v>
      </c>
      <c r="D2729" s="1">
        <v>37030.0</v>
      </c>
      <c r="E2729" s="2" t="s">
        <v>37</v>
      </c>
      <c r="F2729" s="2">
        <v>432.0</v>
      </c>
      <c r="G2729" s="2" t="s">
        <v>60</v>
      </c>
      <c r="H2729" s="2" t="s">
        <v>45</v>
      </c>
      <c r="I2729" s="2" t="s">
        <v>25</v>
      </c>
      <c r="J2729" s="2" t="str">
        <f t="array" ref="J2729">XLOOKUP('Transaction Data'!$G2729,Product_Code,Biscuit_Brand)</f>
        <v>Peanut Butter Bites</v>
      </c>
      <c r="K2729" s="2">
        <f t="array" ref="K2729">XLOOKUP('Transaction Data'!$G2729,Product_Code,Cost)</f>
        <v>5</v>
      </c>
      <c r="L2729" s="2">
        <f t="array" ref="L2729">XLOOKUP('Transaction Data'!$G2729,Product_Code,Unit_Price)</f>
        <v>7</v>
      </c>
      <c r="M2729" s="3">
        <f>'Transaction Data'!$F2729*'Transaction Data'!$K2729</f>
        <v>2160</v>
      </c>
      <c r="N2729" s="3">
        <f>'Transaction Data'!$F2729*'Transaction Data'!$L2729</f>
        <v>3024</v>
      </c>
      <c r="O2729" s="3">
        <f>'Transaction Data'!$N2729-'Transaction Data'!$M2729</f>
        <v>864</v>
      </c>
      <c r="P2729" s="2">
        <f>DATEDIF('Transaction Data'!$D2729,'Transaction Data'!$A2729,"y")</f>
        <v>22</v>
      </c>
      <c r="Q2729" s="2" t="str">
        <f>FLOOR('Transaction Data'!$P2729,15)&amp;"-"&amp;FLOOR('Transaction Data'!$P2729,15)+14</f>
        <v>15-29</v>
      </c>
      <c r="R2729" s="2" t="str">
        <f>IF('Transaction Data'!$L2729&lt;=10,"Less Expensive","Expensive")</f>
        <v>Less Expensive</v>
      </c>
      <c r="S2729" s="4">
        <f>WEEKDAY('Transaction Data'!$A2729)</f>
        <v>6</v>
      </c>
      <c r="T2729" s="2" t="str">
        <f>IF(WEEKDAY('Transaction Data'!$A2729,2)&lt;6,"Weekday","Weekend")</f>
        <v>Weekday</v>
      </c>
    </row>
    <row r="2730" ht="15.75" customHeight="1">
      <c r="A2730" s="1">
        <v>45499.0</v>
      </c>
      <c r="B2730" s="2" t="s">
        <v>2648</v>
      </c>
      <c r="C2730" s="2" t="s">
        <v>32</v>
      </c>
      <c r="D2730" s="1">
        <v>23288.0</v>
      </c>
      <c r="E2730" s="2" t="s">
        <v>63</v>
      </c>
      <c r="F2730" s="2">
        <v>262.0</v>
      </c>
      <c r="G2730" s="2" t="s">
        <v>28</v>
      </c>
      <c r="H2730" s="2" t="s">
        <v>24</v>
      </c>
      <c r="I2730" s="2" t="s">
        <v>25</v>
      </c>
      <c r="J2730" s="2" t="str">
        <f t="array" ref="J2730">XLOOKUP('Transaction Data'!$G2730,Product_Code,Biscuit_Brand)</f>
        <v>Shortbread</v>
      </c>
      <c r="K2730" s="2">
        <f t="array" ref="K2730">XLOOKUP('Transaction Data'!$G2730,Product_Code,Cost)</f>
        <v>10</v>
      </c>
      <c r="L2730" s="2">
        <f t="array" ref="L2730">XLOOKUP('Transaction Data'!$G2730,Product_Code,Unit_Price)</f>
        <v>45</v>
      </c>
      <c r="M2730" s="3">
        <f>'Transaction Data'!$F2730*'Transaction Data'!$K2730</f>
        <v>2620</v>
      </c>
      <c r="N2730" s="3">
        <f>'Transaction Data'!$F2730*'Transaction Data'!$L2730</f>
        <v>11790</v>
      </c>
      <c r="O2730" s="3">
        <f>'Transaction Data'!$N2730-'Transaction Data'!$M2730</f>
        <v>9170</v>
      </c>
      <c r="P2730" s="2">
        <f>DATEDIF('Transaction Data'!$D2730,'Transaction Data'!$A2730,"y")</f>
        <v>60</v>
      </c>
      <c r="Q2730" s="2" t="str">
        <f>FLOOR('Transaction Data'!$P2730,15)&amp;"-"&amp;FLOOR('Transaction Data'!$P2730,15)+14</f>
        <v>60-74</v>
      </c>
      <c r="R2730" s="2" t="str">
        <f>IF('Transaction Data'!$L2730&lt;=10,"Less Expensive","Expensive")</f>
        <v>Expensive</v>
      </c>
      <c r="S2730" s="4">
        <f>WEEKDAY('Transaction Data'!$A2730)</f>
        <v>6</v>
      </c>
      <c r="T2730" s="2" t="str">
        <f>IF(WEEKDAY('Transaction Data'!$A2730,2)&lt;6,"Weekday","Weekend")</f>
        <v>Weekday</v>
      </c>
    </row>
    <row r="2731" ht="15.75" customHeight="1">
      <c r="A2731" s="1">
        <v>45305.0</v>
      </c>
      <c r="B2731" s="2" t="s">
        <v>2649</v>
      </c>
      <c r="C2731" s="2" t="s">
        <v>72</v>
      </c>
      <c r="D2731" s="1">
        <v>37256.0</v>
      </c>
      <c r="E2731" s="2" t="s">
        <v>27</v>
      </c>
      <c r="F2731" s="2">
        <v>16.0</v>
      </c>
      <c r="G2731" s="2" t="s">
        <v>38</v>
      </c>
      <c r="H2731" s="2" t="s">
        <v>29</v>
      </c>
      <c r="I2731" s="2" t="s">
        <v>25</v>
      </c>
      <c r="J2731" s="2" t="str">
        <f t="array" ref="J2731">XLOOKUP('Transaction Data'!$G2731,Product_Code,Biscuit_Brand)</f>
        <v>Ginger Snaps</v>
      </c>
      <c r="K2731" s="2">
        <f t="array" ref="K2731">XLOOKUP('Transaction Data'!$G2731,Product_Code,Cost)</f>
        <v>14</v>
      </c>
      <c r="L2731" s="2">
        <f t="array" ref="L2731">XLOOKUP('Transaction Data'!$G2731,Product_Code,Unit_Price)</f>
        <v>28</v>
      </c>
      <c r="M2731" s="3">
        <f>'Transaction Data'!$F2731*'Transaction Data'!$K2731</f>
        <v>224</v>
      </c>
      <c r="N2731" s="3">
        <f>'Transaction Data'!$F2731*'Transaction Data'!$L2731</f>
        <v>448</v>
      </c>
      <c r="O2731" s="3">
        <f>'Transaction Data'!$N2731-'Transaction Data'!$M2731</f>
        <v>224</v>
      </c>
      <c r="P2731" s="2">
        <f>DATEDIF('Transaction Data'!$D2731,'Transaction Data'!$A2731,"y")</f>
        <v>22</v>
      </c>
      <c r="Q2731" s="2" t="str">
        <f>FLOOR('Transaction Data'!$P2731,15)&amp;"-"&amp;FLOOR('Transaction Data'!$P2731,15)+14</f>
        <v>15-29</v>
      </c>
      <c r="R2731" s="2" t="str">
        <f>IF('Transaction Data'!$L2731&lt;=10,"Less Expensive","Expensive")</f>
        <v>Expensive</v>
      </c>
      <c r="S2731" s="4">
        <f>WEEKDAY('Transaction Data'!$A2731)</f>
        <v>1</v>
      </c>
      <c r="T2731" s="2" t="str">
        <f>IF(WEEKDAY('Transaction Data'!$A2731,2)&lt;6,"Weekday","Weekend")</f>
        <v>Weekend</v>
      </c>
    </row>
    <row r="2732" ht="15.75" customHeight="1">
      <c r="A2732" s="1">
        <v>45310.0</v>
      </c>
      <c r="B2732" s="2" t="s">
        <v>2650</v>
      </c>
      <c r="C2732" s="2" t="s">
        <v>47</v>
      </c>
      <c r="D2732" s="1">
        <v>23168.0</v>
      </c>
      <c r="E2732" s="2" t="s">
        <v>27</v>
      </c>
      <c r="F2732" s="2">
        <v>175.0</v>
      </c>
      <c r="G2732" s="2" t="s">
        <v>28</v>
      </c>
      <c r="H2732" s="2" t="s">
        <v>29</v>
      </c>
      <c r="I2732" s="2" t="s">
        <v>25</v>
      </c>
      <c r="J2732" s="2" t="str">
        <f t="array" ref="J2732">XLOOKUP('Transaction Data'!$G2732,Product_Code,Biscuit_Brand)</f>
        <v>Shortbread</v>
      </c>
      <c r="K2732" s="2">
        <f t="array" ref="K2732">XLOOKUP('Transaction Data'!$G2732,Product_Code,Cost)</f>
        <v>10</v>
      </c>
      <c r="L2732" s="2">
        <f t="array" ref="L2732">XLOOKUP('Transaction Data'!$G2732,Product_Code,Unit_Price)</f>
        <v>45</v>
      </c>
      <c r="M2732" s="3">
        <f>'Transaction Data'!$F2732*'Transaction Data'!$K2732</f>
        <v>1750</v>
      </c>
      <c r="N2732" s="3">
        <f>'Transaction Data'!$F2732*'Transaction Data'!$L2732</f>
        <v>7875</v>
      </c>
      <c r="O2732" s="3">
        <f>'Transaction Data'!$N2732-'Transaction Data'!$M2732</f>
        <v>6125</v>
      </c>
      <c r="P2732" s="2">
        <f>DATEDIF('Transaction Data'!$D2732,'Transaction Data'!$A2732,"y")</f>
        <v>60</v>
      </c>
      <c r="Q2732" s="2" t="str">
        <f>FLOOR('Transaction Data'!$P2732,15)&amp;"-"&amp;FLOOR('Transaction Data'!$P2732,15)+14</f>
        <v>60-74</v>
      </c>
      <c r="R2732" s="2" t="str">
        <f>IF('Transaction Data'!$L2732&lt;=10,"Less Expensive","Expensive")</f>
        <v>Expensive</v>
      </c>
      <c r="S2732" s="4">
        <f>WEEKDAY('Transaction Data'!$A2732)</f>
        <v>6</v>
      </c>
      <c r="T2732" s="2" t="str">
        <f>IF(WEEKDAY('Transaction Data'!$A2732,2)&lt;6,"Weekday","Weekend")</f>
        <v>Weekday</v>
      </c>
    </row>
    <row r="2733" ht="15.75" customHeight="1">
      <c r="A2733" s="1">
        <v>45301.0</v>
      </c>
      <c r="B2733" s="2" t="s">
        <v>2651</v>
      </c>
      <c r="C2733" s="2" t="s">
        <v>51</v>
      </c>
      <c r="D2733" s="1">
        <v>25535.0</v>
      </c>
      <c r="E2733" s="2" t="s">
        <v>63</v>
      </c>
      <c r="F2733" s="2">
        <v>267.0</v>
      </c>
      <c r="G2733" s="2" t="s">
        <v>60</v>
      </c>
      <c r="H2733" s="2" t="s">
        <v>34</v>
      </c>
      <c r="I2733" s="2" t="s">
        <v>25</v>
      </c>
      <c r="J2733" s="2" t="str">
        <f t="array" ref="J2733">XLOOKUP('Transaction Data'!$G2733,Product_Code,Biscuit_Brand)</f>
        <v>Peanut Butter Bites</v>
      </c>
      <c r="K2733" s="2">
        <f t="array" ref="K2733">XLOOKUP('Transaction Data'!$G2733,Product_Code,Cost)</f>
        <v>5</v>
      </c>
      <c r="L2733" s="2">
        <f t="array" ref="L2733">XLOOKUP('Transaction Data'!$G2733,Product_Code,Unit_Price)</f>
        <v>7</v>
      </c>
      <c r="M2733" s="3">
        <f>'Transaction Data'!$F2733*'Transaction Data'!$K2733</f>
        <v>1335</v>
      </c>
      <c r="N2733" s="3">
        <f>'Transaction Data'!$F2733*'Transaction Data'!$L2733</f>
        <v>1869</v>
      </c>
      <c r="O2733" s="3">
        <f>'Transaction Data'!$N2733-'Transaction Data'!$M2733</f>
        <v>534</v>
      </c>
      <c r="P2733" s="2">
        <f>DATEDIF('Transaction Data'!$D2733,'Transaction Data'!$A2733,"y")</f>
        <v>54</v>
      </c>
      <c r="Q2733" s="2" t="str">
        <f>FLOOR('Transaction Data'!$P2733,15)&amp;"-"&amp;FLOOR('Transaction Data'!$P2733,15)+14</f>
        <v>45-59</v>
      </c>
      <c r="R2733" s="2" t="str">
        <f>IF('Transaction Data'!$L2733&lt;=10,"Less Expensive","Expensive")</f>
        <v>Less Expensive</v>
      </c>
      <c r="S2733" s="4">
        <f>WEEKDAY('Transaction Data'!$A2733)</f>
        <v>4</v>
      </c>
      <c r="T2733" s="2" t="str">
        <f>IF(WEEKDAY('Transaction Data'!$A2733,2)&lt;6,"Weekday","Weekend")</f>
        <v>Weekday</v>
      </c>
    </row>
    <row r="2734" ht="15.75" customHeight="1">
      <c r="A2734" s="1">
        <v>45321.0</v>
      </c>
      <c r="B2734" s="2" t="s">
        <v>2652</v>
      </c>
      <c r="C2734" s="2" t="s">
        <v>51</v>
      </c>
      <c r="D2734" s="1">
        <v>28671.0</v>
      </c>
      <c r="E2734" s="2" t="s">
        <v>37</v>
      </c>
      <c r="F2734" s="2">
        <v>451.0</v>
      </c>
      <c r="G2734" s="2" t="s">
        <v>60</v>
      </c>
      <c r="H2734" s="2" t="s">
        <v>24</v>
      </c>
      <c r="I2734" s="2" t="s">
        <v>25</v>
      </c>
      <c r="J2734" s="2" t="str">
        <f t="array" ref="J2734">XLOOKUP('Transaction Data'!$G2734,Product_Code,Biscuit_Brand)</f>
        <v>Peanut Butter Bites</v>
      </c>
      <c r="K2734" s="2">
        <f t="array" ref="K2734">XLOOKUP('Transaction Data'!$G2734,Product_Code,Cost)</f>
        <v>5</v>
      </c>
      <c r="L2734" s="2">
        <f t="array" ref="L2734">XLOOKUP('Transaction Data'!$G2734,Product_Code,Unit_Price)</f>
        <v>7</v>
      </c>
      <c r="M2734" s="3">
        <f>'Transaction Data'!$F2734*'Transaction Data'!$K2734</f>
        <v>2255</v>
      </c>
      <c r="N2734" s="3">
        <f>'Transaction Data'!$F2734*'Transaction Data'!$L2734</f>
        <v>3157</v>
      </c>
      <c r="O2734" s="3">
        <f>'Transaction Data'!$N2734-'Transaction Data'!$M2734</f>
        <v>902</v>
      </c>
      <c r="P2734" s="2">
        <f>DATEDIF('Transaction Data'!$D2734,'Transaction Data'!$A2734,"y")</f>
        <v>45</v>
      </c>
      <c r="Q2734" s="2" t="str">
        <f>FLOOR('Transaction Data'!$P2734,15)&amp;"-"&amp;FLOOR('Transaction Data'!$P2734,15)+14</f>
        <v>45-59</v>
      </c>
      <c r="R2734" s="2" t="str">
        <f>IF('Transaction Data'!$L2734&lt;=10,"Less Expensive","Expensive")</f>
        <v>Less Expensive</v>
      </c>
      <c r="S2734" s="4">
        <f>WEEKDAY('Transaction Data'!$A2734)</f>
        <v>3</v>
      </c>
      <c r="T2734" s="2" t="str">
        <f>IF(WEEKDAY('Transaction Data'!$A2734,2)&lt;6,"Weekday","Weekend")</f>
        <v>Weekday</v>
      </c>
    </row>
    <row r="2735" ht="15.75" customHeight="1">
      <c r="A2735" s="1">
        <v>45413.0</v>
      </c>
      <c r="B2735" s="2" t="s">
        <v>2653</v>
      </c>
      <c r="C2735" s="2" t="s">
        <v>54</v>
      </c>
      <c r="D2735" s="1">
        <v>37940.0</v>
      </c>
      <c r="E2735" s="2" t="s">
        <v>63</v>
      </c>
      <c r="F2735" s="2">
        <v>136.0</v>
      </c>
      <c r="G2735" s="2" t="s">
        <v>55</v>
      </c>
      <c r="H2735" s="2" t="s">
        <v>42</v>
      </c>
      <c r="I2735" s="2" t="s">
        <v>25</v>
      </c>
      <c r="J2735" s="2" t="str">
        <f t="array" ref="J2735">XLOOKUP('Transaction Data'!$G2735,Product_Code,Biscuit_Brand)</f>
        <v>Vanilla Wafers</v>
      </c>
      <c r="K2735" s="2">
        <f t="array" ref="K2735">XLOOKUP('Transaction Data'!$G2735,Product_Code,Cost)</f>
        <v>18</v>
      </c>
      <c r="L2735" s="2">
        <f t="array" ref="L2735">XLOOKUP('Transaction Data'!$G2735,Product_Code,Unit_Price)</f>
        <v>36</v>
      </c>
      <c r="M2735" s="3">
        <f>'Transaction Data'!$F2735*'Transaction Data'!$K2735</f>
        <v>2448</v>
      </c>
      <c r="N2735" s="3">
        <f>'Transaction Data'!$F2735*'Transaction Data'!$L2735</f>
        <v>4896</v>
      </c>
      <c r="O2735" s="3">
        <f>'Transaction Data'!$N2735-'Transaction Data'!$M2735</f>
        <v>2448</v>
      </c>
      <c r="P2735" s="2">
        <f>DATEDIF('Transaction Data'!$D2735,'Transaction Data'!$A2735,"y")</f>
        <v>20</v>
      </c>
      <c r="Q2735" s="2" t="str">
        <f>FLOOR('Transaction Data'!$P2735,15)&amp;"-"&amp;FLOOR('Transaction Data'!$P2735,15)+14</f>
        <v>15-29</v>
      </c>
      <c r="R2735" s="2" t="str">
        <f>IF('Transaction Data'!$L2735&lt;=10,"Less Expensive","Expensive")</f>
        <v>Expensive</v>
      </c>
      <c r="S2735" s="4">
        <f>WEEKDAY('Transaction Data'!$A2735)</f>
        <v>4</v>
      </c>
      <c r="T2735" s="2" t="str">
        <f>IF(WEEKDAY('Transaction Data'!$A2735,2)&lt;6,"Weekday","Weekend")</f>
        <v>Weekday</v>
      </c>
    </row>
    <row r="2736" ht="15.75" customHeight="1">
      <c r="A2736" s="1">
        <v>45394.0</v>
      </c>
      <c r="B2736" s="2" t="s">
        <v>2654</v>
      </c>
      <c r="C2736" s="2" t="s">
        <v>78</v>
      </c>
      <c r="D2736" s="1">
        <v>17823.0</v>
      </c>
      <c r="E2736" s="2" t="s">
        <v>27</v>
      </c>
      <c r="F2736" s="2">
        <v>435.0</v>
      </c>
      <c r="G2736" s="2" t="s">
        <v>23</v>
      </c>
      <c r="H2736" s="2" t="s">
        <v>45</v>
      </c>
      <c r="I2736" s="2" t="s">
        <v>25</v>
      </c>
      <c r="J2736" s="2" t="str">
        <f t="array" ref="J2736">XLOOKUP('Transaction Data'!$G2736,Product_Code,Biscuit_Brand)</f>
        <v>Cinnamon Swirls</v>
      </c>
      <c r="K2736" s="2">
        <f t="array" ref="K2736">XLOOKUP('Transaction Data'!$G2736,Product_Code,Cost)</f>
        <v>10</v>
      </c>
      <c r="L2736" s="2">
        <f t="array" ref="L2736">XLOOKUP('Transaction Data'!$G2736,Product_Code,Unit_Price)</f>
        <v>14</v>
      </c>
      <c r="M2736" s="3">
        <f>'Transaction Data'!$F2736*'Transaction Data'!$K2736</f>
        <v>4350</v>
      </c>
      <c r="N2736" s="3">
        <f>'Transaction Data'!$F2736*'Transaction Data'!$L2736</f>
        <v>6090</v>
      </c>
      <c r="O2736" s="3">
        <f>'Transaction Data'!$N2736-'Transaction Data'!$M2736</f>
        <v>1740</v>
      </c>
      <c r="P2736" s="2">
        <f>DATEDIF('Transaction Data'!$D2736,'Transaction Data'!$A2736,"y")</f>
        <v>75</v>
      </c>
      <c r="Q2736" s="2" t="str">
        <f>FLOOR('Transaction Data'!$P2736,15)&amp;"-"&amp;FLOOR('Transaction Data'!$P2736,15)+14</f>
        <v>75-89</v>
      </c>
      <c r="R2736" s="2" t="str">
        <f>IF('Transaction Data'!$L2736&lt;=10,"Less Expensive","Expensive")</f>
        <v>Expensive</v>
      </c>
      <c r="S2736" s="4">
        <f>WEEKDAY('Transaction Data'!$A2736)</f>
        <v>6</v>
      </c>
      <c r="T2736" s="2" t="str">
        <f>IF(WEEKDAY('Transaction Data'!$A2736,2)&lt;6,"Weekday","Weekend")</f>
        <v>Weekday</v>
      </c>
    </row>
    <row r="2737" ht="15.75" customHeight="1">
      <c r="A2737" s="1">
        <v>45501.0</v>
      </c>
      <c r="B2737" s="2" t="s">
        <v>2655</v>
      </c>
      <c r="C2737" s="2" t="s">
        <v>65</v>
      </c>
      <c r="D2737" s="1">
        <v>28242.0</v>
      </c>
      <c r="E2737" s="2" t="s">
        <v>27</v>
      </c>
      <c r="F2737" s="2">
        <v>32.0</v>
      </c>
      <c r="G2737" s="2" t="s">
        <v>55</v>
      </c>
      <c r="H2737" s="2" t="s">
        <v>24</v>
      </c>
      <c r="I2737" s="2" t="s">
        <v>25</v>
      </c>
      <c r="J2737" s="2" t="str">
        <f t="array" ref="J2737">XLOOKUP('Transaction Data'!$G2737,Product_Code,Biscuit_Brand)</f>
        <v>Vanilla Wafers</v>
      </c>
      <c r="K2737" s="2">
        <f t="array" ref="K2737">XLOOKUP('Transaction Data'!$G2737,Product_Code,Cost)</f>
        <v>18</v>
      </c>
      <c r="L2737" s="2">
        <f t="array" ref="L2737">XLOOKUP('Transaction Data'!$G2737,Product_Code,Unit_Price)</f>
        <v>36</v>
      </c>
      <c r="M2737" s="3">
        <f>'Transaction Data'!$F2737*'Transaction Data'!$K2737</f>
        <v>576</v>
      </c>
      <c r="N2737" s="3">
        <f>'Transaction Data'!$F2737*'Transaction Data'!$L2737</f>
        <v>1152</v>
      </c>
      <c r="O2737" s="3">
        <f>'Transaction Data'!$N2737-'Transaction Data'!$M2737</f>
        <v>576</v>
      </c>
      <c r="P2737" s="2">
        <f>DATEDIF('Transaction Data'!$D2737,'Transaction Data'!$A2737,"y")</f>
        <v>47</v>
      </c>
      <c r="Q2737" s="2" t="str">
        <f>FLOOR('Transaction Data'!$P2737,15)&amp;"-"&amp;FLOOR('Transaction Data'!$P2737,15)+14</f>
        <v>45-59</v>
      </c>
      <c r="R2737" s="2" t="str">
        <f>IF('Transaction Data'!$L2737&lt;=10,"Less Expensive","Expensive")</f>
        <v>Expensive</v>
      </c>
      <c r="S2737" s="4">
        <f>WEEKDAY('Transaction Data'!$A2737)</f>
        <v>1</v>
      </c>
      <c r="T2737" s="2" t="str">
        <f>IF(WEEKDAY('Transaction Data'!$A2737,2)&lt;6,"Weekday","Weekend")</f>
        <v>Weekend</v>
      </c>
    </row>
    <row r="2738" ht="15.75" customHeight="1">
      <c r="A2738" s="1">
        <v>45435.0</v>
      </c>
      <c r="B2738" s="2" t="s">
        <v>2656</v>
      </c>
      <c r="C2738" s="2" t="s">
        <v>78</v>
      </c>
      <c r="D2738" s="1">
        <v>37629.0</v>
      </c>
      <c r="E2738" s="2" t="s">
        <v>63</v>
      </c>
      <c r="F2738" s="2">
        <v>243.0</v>
      </c>
      <c r="G2738" s="2" t="s">
        <v>28</v>
      </c>
      <c r="H2738" s="2" t="s">
        <v>29</v>
      </c>
      <c r="I2738" s="2" t="s">
        <v>25</v>
      </c>
      <c r="J2738" s="2" t="str">
        <f t="array" ref="J2738">XLOOKUP('Transaction Data'!$G2738,Product_Code,Biscuit_Brand)</f>
        <v>Shortbread</v>
      </c>
      <c r="K2738" s="2">
        <f t="array" ref="K2738">XLOOKUP('Transaction Data'!$G2738,Product_Code,Cost)</f>
        <v>10</v>
      </c>
      <c r="L2738" s="2">
        <f t="array" ref="L2738">XLOOKUP('Transaction Data'!$G2738,Product_Code,Unit_Price)</f>
        <v>45</v>
      </c>
      <c r="M2738" s="3">
        <f>'Transaction Data'!$F2738*'Transaction Data'!$K2738</f>
        <v>2430</v>
      </c>
      <c r="N2738" s="3">
        <f>'Transaction Data'!$F2738*'Transaction Data'!$L2738</f>
        <v>10935</v>
      </c>
      <c r="O2738" s="3">
        <f>'Transaction Data'!$N2738-'Transaction Data'!$M2738</f>
        <v>8505</v>
      </c>
      <c r="P2738" s="2">
        <f>DATEDIF('Transaction Data'!$D2738,'Transaction Data'!$A2738,"y")</f>
        <v>21</v>
      </c>
      <c r="Q2738" s="2" t="str">
        <f>FLOOR('Transaction Data'!$P2738,15)&amp;"-"&amp;FLOOR('Transaction Data'!$P2738,15)+14</f>
        <v>15-29</v>
      </c>
      <c r="R2738" s="2" t="str">
        <f>IF('Transaction Data'!$L2738&lt;=10,"Less Expensive","Expensive")</f>
        <v>Expensive</v>
      </c>
      <c r="S2738" s="4">
        <f>WEEKDAY('Transaction Data'!$A2738)</f>
        <v>5</v>
      </c>
      <c r="T2738" s="2" t="str">
        <f>IF(WEEKDAY('Transaction Data'!$A2738,2)&lt;6,"Weekday","Weekend")</f>
        <v>Weekday</v>
      </c>
    </row>
    <row r="2739" ht="15.75" customHeight="1">
      <c r="A2739" s="1">
        <v>45444.0</v>
      </c>
      <c r="B2739" s="2" t="s">
        <v>2657</v>
      </c>
      <c r="C2739" s="2" t="s">
        <v>69</v>
      </c>
      <c r="D2739" s="1">
        <v>18954.0</v>
      </c>
      <c r="E2739" s="2" t="s">
        <v>22</v>
      </c>
      <c r="F2739" s="2">
        <v>84.0</v>
      </c>
      <c r="G2739" s="2" t="s">
        <v>28</v>
      </c>
      <c r="H2739" s="2" t="s">
        <v>42</v>
      </c>
      <c r="I2739" s="2" t="s">
        <v>25</v>
      </c>
      <c r="J2739" s="2" t="str">
        <f t="array" ref="J2739">XLOOKUP('Transaction Data'!$G2739,Product_Code,Biscuit_Brand)</f>
        <v>Shortbread</v>
      </c>
      <c r="K2739" s="2">
        <f t="array" ref="K2739">XLOOKUP('Transaction Data'!$G2739,Product_Code,Cost)</f>
        <v>10</v>
      </c>
      <c r="L2739" s="2">
        <f t="array" ref="L2739">XLOOKUP('Transaction Data'!$G2739,Product_Code,Unit_Price)</f>
        <v>45</v>
      </c>
      <c r="M2739" s="3">
        <f>'Transaction Data'!$F2739*'Transaction Data'!$K2739</f>
        <v>840</v>
      </c>
      <c r="N2739" s="3">
        <f>'Transaction Data'!$F2739*'Transaction Data'!$L2739</f>
        <v>3780</v>
      </c>
      <c r="O2739" s="3">
        <f>'Transaction Data'!$N2739-'Transaction Data'!$M2739</f>
        <v>2940</v>
      </c>
      <c r="P2739" s="2">
        <f>DATEDIF('Transaction Data'!$D2739,'Transaction Data'!$A2739,"y")</f>
        <v>72</v>
      </c>
      <c r="Q2739" s="2" t="str">
        <f>FLOOR('Transaction Data'!$P2739,15)&amp;"-"&amp;FLOOR('Transaction Data'!$P2739,15)+14</f>
        <v>60-74</v>
      </c>
      <c r="R2739" s="2" t="str">
        <f>IF('Transaction Data'!$L2739&lt;=10,"Less Expensive","Expensive")</f>
        <v>Expensive</v>
      </c>
      <c r="S2739" s="4">
        <f>WEEKDAY('Transaction Data'!$A2739)</f>
        <v>7</v>
      </c>
      <c r="T2739" s="2" t="str">
        <f>IF(WEEKDAY('Transaction Data'!$A2739,2)&lt;6,"Weekday","Weekend")</f>
        <v>Weekend</v>
      </c>
    </row>
    <row r="2740" ht="15.75" customHeight="1">
      <c r="A2740" s="1">
        <v>45351.0</v>
      </c>
      <c r="B2740" s="2" t="s">
        <v>2658</v>
      </c>
      <c r="C2740" s="2" t="s">
        <v>69</v>
      </c>
      <c r="D2740" s="1">
        <v>35676.0</v>
      </c>
      <c r="E2740" s="2" t="s">
        <v>63</v>
      </c>
      <c r="F2740" s="2">
        <v>423.0</v>
      </c>
      <c r="G2740" s="2" t="s">
        <v>55</v>
      </c>
      <c r="H2740" s="2" t="s">
        <v>45</v>
      </c>
      <c r="I2740" s="2" t="s">
        <v>25</v>
      </c>
      <c r="J2740" s="2" t="str">
        <f t="array" ref="J2740">XLOOKUP('Transaction Data'!$G2740,Product_Code,Biscuit_Brand)</f>
        <v>Vanilla Wafers</v>
      </c>
      <c r="K2740" s="2">
        <f t="array" ref="K2740">XLOOKUP('Transaction Data'!$G2740,Product_Code,Cost)</f>
        <v>18</v>
      </c>
      <c r="L2740" s="2">
        <f t="array" ref="L2740">XLOOKUP('Transaction Data'!$G2740,Product_Code,Unit_Price)</f>
        <v>36</v>
      </c>
      <c r="M2740" s="3">
        <f>'Transaction Data'!$F2740*'Transaction Data'!$K2740</f>
        <v>7614</v>
      </c>
      <c r="N2740" s="3">
        <f>'Transaction Data'!$F2740*'Transaction Data'!$L2740</f>
        <v>15228</v>
      </c>
      <c r="O2740" s="3">
        <f>'Transaction Data'!$N2740-'Transaction Data'!$M2740</f>
        <v>7614</v>
      </c>
      <c r="P2740" s="2">
        <f>DATEDIF('Transaction Data'!$D2740,'Transaction Data'!$A2740,"y")</f>
        <v>26</v>
      </c>
      <c r="Q2740" s="2" t="str">
        <f>FLOOR('Transaction Data'!$P2740,15)&amp;"-"&amp;FLOOR('Transaction Data'!$P2740,15)+14</f>
        <v>15-29</v>
      </c>
      <c r="R2740" s="2" t="str">
        <f>IF('Transaction Data'!$L2740&lt;=10,"Less Expensive","Expensive")</f>
        <v>Expensive</v>
      </c>
      <c r="S2740" s="4">
        <f>WEEKDAY('Transaction Data'!$A2740)</f>
        <v>5</v>
      </c>
      <c r="T2740" s="2" t="str">
        <f>IF(WEEKDAY('Transaction Data'!$A2740,2)&lt;6,"Weekday","Weekend")</f>
        <v>Weekday</v>
      </c>
    </row>
    <row r="2741" ht="15.75" customHeight="1">
      <c r="A2741" s="1">
        <v>45433.0</v>
      </c>
      <c r="B2741" s="2" t="s">
        <v>2659</v>
      </c>
      <c r="C2741" s="2" t="s">
        <v>47</v>
      </c>
      <c r="D2741" s="1">
        <v>33700.0</v>
      </c>
      <c r="E2741" s="2" t="s">
        <v>22</v>
      </c>
      <c r="F2741" s="2">
        <v>424.0</v>
      </c>
      <c r="G2741" s="2" t="s">
        <v>60</v>
      </c>
      <c r="H2741" s="2" t="s">
        <v>24</v>
      </c>
      <c r="I2741" s="2" t="s">
        <v>25</v>
      </c>
      <c r="J2741" s="2" t="str">
        <f t="array" ref="J2741">XLOOKUP('Transaction Data'!$G2741,Product_Code,Biscuit_Brand)</f>
        <v>Peanut Butter Bites</v>
      </c>
      <c r="K2741" s="2">
        <f t="array" ref="K2741">XLOOKUP('Transaction Data'!$G2741,Product_Code,Cost)</f>
        <v>5</v>
      </c>
      <c r="L2741" s="2">
        <f t="array" ref="L2741">XLOOKUP('Transaction Data'!$G2741,Product_Code,Unit_Price)</f>
        <v>7</v>
      </c>
      <c r="M2741" s="3">
        <f>'Transaction Data'!$F2741*'Transaction Data'!$K2741</f>
        <v>2120</v>
      </c>
      <c r="N2741" s="3">
        <f>'Transaction Data'!$F2741*'Transaction Data'!$L2741</f>
        <v>2968</v>
      </c>
      <c r="O2741" s="3">
        <f>'Transaction Data'!$N2741-'Transaction Data'!$M2741</f>
        <v>848</v>
      </c>
      <c r="P2741" s="2">
        <f>DATEDIF('Transaction Data'!$D2741,'Transaction Data'!$A2741,"y")</f>
        <v>32</v>
      </c>
      <c r="Q2741" s="2" t="str">
        <f>FLOOR('Transaction Data'!$P2741,15)&amp;"-"&amp;FLOOR('Transaction Data'!$P2741,15)+14</f>
        <v>30-44</v>
      </c>
      <c r="R2741" s="2" t="str">
        <f>IF('Transaction Data'!$L2741&lt;=10,"Less Expensive","Expensive")</f>
        <v>Less Expensive</v>
      </c>
      <c r="S2741" s="4">
        <f>WEEKDAY('Transaction Data'!$A2741)</f>
        <v>3</v>
      </c>
      <c r="T2741" s="2" t="str">
        <f>IF(WEEKDAY('Transaction Data'!$A2741,2)&lt;6,"Weekday","Weekend")</f>
        <v>Weekday</v>
      </c>
    </row>
    <row r="2742" ht="15.75" customHeight="1">
      <c r="A2742" s="1">
        <v>45318.0</v>
      </c>
      <c r="B2742" s="2" t="s">
        <v>2660</v>
      </c>
      <c r="C2742" s="2" t="s">
        <v>21</v>
      </c>
      <c r="D2742" s="1">
        <v>36918.0</v>
      </c>
      <c r="E2742" s="2" t="s">
        <v>63</v>
      </c>
      <c r="F2742" s="2">
        <v>217.0</v>
      </c>
      <c r="G2742" s="2" t="s">
        <v>55</v>
      </c>
      <c r="H2742" s="2" t="s">
        <v>29</v>
      </c>
      <c r="I2742" s="2" t="s">
        <v>25</v>
      </c>
      <c r="J2742" s="2" t="str">
        <f t="array" ref="J2742">XLOOKUP('Transaction Data'!$G2742,Product_Code,Biscuit_Brand)</f>
        <v>Vanilla Wafers</v>
      </c>
      <c r="K2742" s="2">
        <f t="array" ref="K2742">XLOOKUP('Transaction Data'!$G2742,Product_Code,Cost)</f>
        <v>18</v>
      </c>
      <c r="L2742" s="2">
        <f t="array" ref="L2742">XLOOKUP('Transaction Data'!$G2742,Product_Code,Unit_Price)</f>
        <v>36</v>
      </c>
      <c r="M2742" s="3">
        <f>'Transaction Data'!$F2742*'Transaction Data'!$K2742</f>
        <v>3906</v>
      </c>
      <c r="N2742" s="3">
        <f>'Transaction Data'!$F2742*'Transaction Data'!$L2742</f>
        <v>7812</v>
      </c>
      <c r="O2742" s="3">
        <f>'Transaction Data'!$N2742-'Transaction Data'!$M2742</f>
        <v>3906</v>
      </c>
      <c r="P2742" s="2">
        <f>DATEDIF('Transaction Data'!$D2742,'Transaction Data'!$A2742,"y")</f>
        <v>23</v>
      </c>
      <c r="Q2742" s="2" t="str">
        <f>FLOOR('Transaction Data'!$P2742,15)&amp;"-"&amp;FLOOR('Transaction Data'!$P2742,15)+14</f>
        <v>15-29</v>
      </c>
      <c r="R2742" s="2" t="str">
        <f>IF('Transaction Data'!$L2742&lt;=10,"Less Expensive","Expensive")</f>
        <v>Expensive</v>
      </c>
      <c r="S2742" s="4">
        <f>WEEKDAY('Transaction Data'!$A2742)</f>
        <v>7</v>
      </c>
      <c r="T2742" s="2" t="str">
        <f>IF(WEEKDAY('Transaction Data'!$A2742,2)&lt;6,"Weekday","Weekend")</f>
        <v>Weekend</v>
      </c>
    </row>
    <row r="2743" ht="15.75" customHeight="1">
      <c r="A2743" s="1">
        <v>45413.0</v>
      </c>
      <c r="B2743" s="2" t="s">
        <v>2661</v>
      </c>
      <c r="C2743" s="2" t="s">
        <v>54</v>
      </c>
      <c r="D2743" s="1">
        <v>22188.0</v>
      </c>
      <c r="E2743" s="2" t="s">
        <v>27</v>
      </c>
      <c r="F2743" s="2">
        <v>240.0</v>
      </c>
      <c r="G2743" s="2" t="s">
        <v>57</v>
      </c>
      <c r="H2743" s="2" t="s">
        <v>29</v>
      </c>
      <c r="I2743" s="2" t="s">
        <v>25</v>
      </c>
      <c r="J2743" s="2" t="str">
        <f t="array" ref="J2743">XLOOKUP('Transaction Data'!$G2743,Product_Code,Biscuit_Brand)</f>
        <v>Oatmeal Cookies</v>
      </c>
      <c r="K2743" s="2">
        <f t="array" ref="K2743">XLOOKUP('Transaction Data'!$G2743,Product_Code,Cost)</f>
        <v>19</v>
      </c>
      <c r="L2743" s="2">
        <f t="array" ref="L2743">XLOOKUP('Transaction Data'!$G2743,Product_Code,Unit_Price)</f>
        <v>23</v>
      </c>
      <c r="M2743" s="3">
        <f>'Transaction Data'!$F2743*'Transaction Data'!$K2743</f>
        <v>4560</v>
      </c>
      <c r="N2743" s="3">
        <f>'Transaction Data'!$F2743*'Transaction Data'!$L2743</f>
        <v>5520</v>
      </c>
      <c r="O2743" s="3">
        <f>'Transaction Data'!$N2743-'Transaction Data'!$M2743</f>
        <v>960</v>
      </c>
      <c r="P2743" s="2">
        <f>DATEDIF('Transaction Data'!$D2743,'Transaction Data'!$A2743,"y")</f>
        <v>63</v>
      </c>
      <c r="Q2743" s="2" t="str">
        <f>FLOOR('Transaction Data'!$P2743,15)&amp;"-"&amp;FLOOR('Transaction Data'!$P2743,15)+14</f>
        <v>60-74</v>
      </c>
      <c r="R2743" s="2" t="str">
        <f>IF('Transaction Data'!$L2743&lt;=10,"Less Expensive","Expensive")</f>
        <v>Expensive</v>
      </c>
      <c r="S2743" s="4">
        <f>WEEKDAY('Transaction Data'!$A2743)</f>
        <v>4</v>
      </c>
      <c r="T2743" s="2" t="str">
        <f>IF(WEEKDAY('Transaction Data'!$A2743,2)&lt;6,"Weekday","Weekend")</f>
        <v>Weekday</v>
      </c>
    </row>
    <row r="2744" ht="15.75" customHeight="1">
      <c r="A2744" s="1">
        <v>45410.0</v>
      </c>
      <c r="B2744" s="2" t="s">
        <v>2662</v>
      </c>
      <c r="C2744" s="2" t="s">
        <v>47</v>
      </c>
      <c r="D2744" s="1">
        <v>21313.0</v>
      </c>
      <c r="E2744" s="2" t="s">
        <v>27</v>
      </c>
      <c r="F2744" s="2">
        <v>352.0</v>
      </c>
      <c r="G2744" s="2" t="s">
        <v>55</v>
      </c>
      <c r="H2744" s="2" t="s">
        <v>34</v>
      </c>
      <c r="I2744" s="2" t="s">
        <v>25</v>
      </c>
      <c r="J2744" s="2" t="str">
        <f t="array" ref="J2744">XLOOKUP('Transaction Data'!$G2744,Product_Code,Biscuit_Brand)</f>
        <v>Vanilla Wafers</v>
      </c>
      <c r="K2744" s="2">
        <f t="array" ref="K2744">XLOOKUP('Transaction Data'!$G2744,Product_Code,Cost)</f>
        <v>18</v>
      </c>
      <c r="L2744" s="2">
        <f t="array" ref="L2744">XLOOKUP('Transaction Data'!$G2744,Product_Code,Unit_Price)</f>
        <v>36</v>
      </c>
      <c r="M2744" s="3">
        <f>'Transaction Data'!$F2744*'Transaction Data'!$K2744</f>
        <v>6336</v>
      </c>
      <c r="N2744" s="3">
        <f>'Transaction Data'!$F2744*'Transaction Data'!$L2744</f>
        <v>12672</v>
      </c>
      <c r="O2744" s="3">
        <f>'Transaction Data'!$N2744-'Transaction Data'!$M2744</f>
        <v>6336</v>
      </c>
      <c r="P2744" s="2">
        <f>DATEDIF('Transaction Data'!$D2744,'Transaction Data'!$A2744,"y")</f>
        <v>65</v>
      </c>
      <c r="Q2744" s="2" t="str">
        <f>FLOOR('Transaction Data'!$P2744,15)&amp;"-"&amp;FLOOR('Transaction Data'!$P2744,15)+14</f>
        <v>60-74</v>
      </c>
      <c r="R2744" s="2" t="str">
        <f>IF('Transaction Data'!$L2744&lt;=10,"Less Expensive","Expensive")</f>
        <v>Expensive</v>
      </c>
      <c r="S2744" s="4">
        <f>WEEKDAY('Transaction Data'!$A2744)</f>
        <v>1</v>
      </c>
      <c r="T2744" s="2" t="str">
        <f>IF(WEEKDAY('Transaction Data'!$A2744,2)&lt;6,"Weekday","Weekend")</f>
        <v>Weekend</v>
      </c>
    </row>
    <row r="2745" ht="15.75" customHeight="1">
      <c r="A2745" s="1">
        <v>45371.0</v>
      </c>
      <c r="B2745" s="2" t="s">
        <v>2663</v>
      </c>
      <c r="C2745" s="2" t="s">
        <v>47</v>
      </c>
      <c r="D2745" s="1">
        <v>27414.0</v>
      </c>
      <c r="E2745" s="2" t="s">
        <v>63</v>
      </c>
      <c r="F2745" s="2">
        <v>59.0</v>
      </c>
      <c r="G2745" s="2" t="s">
        <v>33</v>
      </c>
      <c r="H2745" s="2" t="s">
        <v>24</v>
      </c>
      <c r="I2745" s="2" t="s">
        <v>25</v>
      </c>
      <c r="J2745" s="2" t="str">
        <f t="array" ref="J2745">XLOOKUP('Transaction Data'!$G2745,Product_Code,Biscuit_Brand)</f>
        <v>Caramel Biscuits</v>
      </c>
      <c r="K2745" s="2">
        <f t="array" ref="K2745">XLOOKUP('Transaction Data'!$G2745,Product_Code,Cost)</f>
        <v>18</v>
      </c>
      <c r="L2745" s="2">
        <f t="array" ref="L2745">XLOOKUP('Transaction Data'!$G2745,Product_Code,Unit_Price)</f>
        <v>22</v>
      </c>
      <c r="M2745" s="3">
        <f>'Transaction Data'!$F2745*'Transaction Data'!$K2745</f>
        <v>1062</v>
      </c>
      <c r="N2745" s="3">
        <f>'Transaction Data'!$F2745*'Transaction Data'!$L2745</f>
        <v>1298</v>
      </c>
      <c r="O2745" s="3">
        <f>'Transaction Data'!$N2745-'Transaction Data'!$M2745</f>
        <v>236</v>
      </c>
      <c r="P2745" s="2">
        <f>DATEDIF('Transaction Data'!$D2745,'Transaction Data'!$A2745,"y")</f>
        <v>49</v>
      </c>
      <c r="Q2745" s="2" t="str">
        <f>FLOOR('Transaction Data'!$P2745,15)&amp;"-"&amp;FLOOR('Transaction Data'!$P2745,15)+14</f>
        <v>45-59</v>
      </c>
      <c r="R2745" s="2" t="str">
        <f>IF('Transaction Data'!$L2745&lt;=10,"Less Expensive","Expensive")</f>
        <v>Expensive</v>
      </c>
      <c r="S2745" s="4">
        <f>WEEKDAY('Transaction Data'!$A2745)</f>
        <v>4</v>
      </c>
      <c r="T2745" s="2" t="str">
        <f>IF(WEEKDAY('Transaction Data'!$A2745,2)&lt;6,"Weekday","Weekend")</f>
        <v>Weekday</v>
      </c>
    </row>
    <row r="2746" ht="15.75" customHeight="1">
      <c r="A2746" s="1">
        <v>45323.0</v>
      </c>
      <c r="B2746" s="2" t="s">
        <v>2664</v>
      </c>
      <c r="C2746" s="2" t="s">
        <v>21</v>
      </c>
      <c r="D2746" s="1">
        <v>34937.0</v>
      </c>
      <c r="E2746" s="2" t="s">
        <v>37</v>
      </c>
      <c r="F2746" s="2">
        <v>437.0</v>
      </c>
      <c r="G2746" s="2" t="s">
        <v>28</v>
      </c>
      <c r="H2746" s="2" t="s">
        <v>42</v>
      </c>
      <c r="I2746" s="2" t="s">
        <v>25</v>
      </c>
      <c r="J2746" s="2" t="str">
        <f t="array" ref="J2746">XLOOKUP('Transaction Data'!$G2746,Product_Code,Biscuit_Brand)</f>
        <v>Shortbread</v>
      </c>
      <c r="K2746" s="2">
        <f t="array" ref="K2746">XLOOKUP('Transaction Data'!$G2746,Product_Code,Cost)</f>
        <v>10</v>
      </c>
      <c r="L2746" s="2">
        <f t="array" ref="L2746">XLOOKUP('Transaction Data'!$G2746,Product_Code,Unit_Price)</f>
        <v>45</v>
      </c>
      <c r="M2746" s="3">
        <f>'Transaction Data'!$F2746*'Transaction Data'!$K2746</f>
        <v>4370</v>
      </c>
      <c r="N2746" s="3">
        <f>'Transaction Data'!$F2746*'Transaction Data'!$L2746</f>
        <v>19665</v>
      </c>
      <c r="O2746" s="3">
        <f>'Transaction Data'!$N2746-'Transaction Data'!$M2746</f>
        <v>15295</v>
      </c>
      <c r="P2746" s="2">
        <f>DATEDIF('Transaction Data'!$D2746,'Transaction Data'!$A2746,"y")</f>
        <v>28</v>
      </c>
      <c r="Q2746" s="2" t="str">
        <f>FLOOR('Transaction Data'!$P2746,15)&amp;"-"&amp;FLOOR('Transaction Data'!$P2746,15)+14</f>
        <v>15-29</v>
      </c>
      <c r="R2746" s="2" t="str">
        <f>IF('Transaction Data'!$L2746&lt;=10,"Less Expensive","Expensive")</f>
        <v>Expensive</v>
      </c>
      <c r="S2746" s="4">
        <f>WEEKDAY('Transaction Data'!$A2746)</f>
        <v>5</v>
      </c>
      <c r="T2746" s="2" t="str">
        <f>IF(WEEKDAY('Transaction Data'!$A2746,2)&lt;6,"Weekday","Weekend")</f>
        <v>Weekday</v>
      </c>
    </row>
    <row r="2747" ht="15.75" customHeight="1">
      <c r="A2747" s="1">
        <v>45493.0</v>
      </c>
      <c r="B2747" s="2" t="s">
        <v>2665</v>
      </c>
      <c r="C2747" s="2" t="s">
        <v>69</v>
      </c>
      <c r="D2747" s="1">
        <v>27658.0</v>
      </c>
      <c r="E2747" s="2" t="s">
        <v>22</v>
      </c>
      <c r="F2747" s="2">
        <v>361.0</v>
      </c>
      <c r="G2747" s="2" t="s">
        <v>44</v>
      </c>
      <c r="H2747" s="2" t="s">
        <v>45</v>
      </c>
      <c r="I2747" s="2" t="s">
        <v>25</v>
      </c>
      <c r="J2747" s="2" t="str">
        <f t="array" ref="J2747">XLOOKUP('Transaction Data'!$G2747,Product_Code,Biscuit_Brand)</f>
        <v>Butter Crunch</v>
      </c>
      <c r="K2747" s="2">
        <f t="array" ref="K2747">XLOOKUP('Transaction Data'!$G2747,Product_Code,Cost)</f>
        <v>10</v>
      </c>
      <c r="L2747" s="2">
        <f t="array" ref="L2747">XLOOKUP('Transaction Data'!$G2747,Product_Code,Unit_Price)</f>
        <v>11</v>
      </c>
      <c r="M2747" s="3">
        <f>'Transaction Data'!$F2747*'Transaction Data'!$K2747</f>
        <v>3610</v>
      </c>
      <c r="N2747" s="3">
        <f>'Transaction Data'!$F2747*'Transaction Data'!$L2747</f>
        <v>3971</v>
      </c>
      <c r="O2747" s="3">
        <f>'Transaction Data'!$N2747-'Transaction Data'!$M2747</f>
        <v>361</v>
      </c>
      <c r="P2747" s="2">
        <f>DATEDIF('Transaction Data'!$D2747,'Transaction Data'!$A2747,"y")</f>
        <v>48</v>
      </c>
      <c r="Q2747" s="2" t="str">
        <f>FLOOR('Transaction Data'!$P2747,15)&amp;"-"&amp;FLOOR('Transaction Data'!$P2747,15)+14</f>
        <v>45-59</v>
      </c>
      <c r="R2747" s="2" t="str">
        <f>IF('Transaction Data'!$L2747&lt;=10,"Less Expensive","Expensive")</f>
        <v>Expensive</v>
      </c>
      <c r="S2747" s="4">
        <f>WEEKDAY('Transaction Data'!$A2747)</f>
        <v>7</v>
      </c>
      <c r="T2747" s="2" t="str">
        <f>IF(WEEKDAY('Transaction Data'!$A2747,2)&lt;6,"Weekday","Weekend")</f>
        <v>Weekend</v>
      </c>
    </row>
    <row r="2748" ht="15.75" customHeight="1">
      <c r="A2748" s="1">
        <v>45376.0</v>
      </c>
      <c r="B2748" s="2" t="s">
        <v>2666</v>
      </c>
      <c r="C2748" s="2" t="s">
        <v>78</v>
      </c>
      <c r="D2748" s="1">
        <v>35917.0</v>
      </c>
      <c r="E2748" s="2" t="s">
        <v>22</v>
      </c>
      <c r="F2748" s="2">
        <v>203.0</v>
      </c>
      <c r="G2748" s="2" t="s">
        <v>38</v>
      </c>
      <c r="H2748" s="2" t="s">
        <v>24</v>
      </c>
      <c r="I2748" s="2" t="s">
        <v>25</v>
      </c>
      <c r="J2748" s="2" t="str">
        <f t="array" ref="J2748">XLOOKUP('Transaction Data'!$G2748,Product_Code,Biscuit_Brand)</f>
        <v>Ginger Snaps</v>
      </c>
      <c r="K2748" s="2">
        <f t="array" ref="K2748">XLOOKUP('Transaction Data'!$G2748,Product_Code,Cost)</f>
        <v>14</v>
      </c>
      <c r="L2748" s="2">
        <f t="array" ref="L2748">XLOOKUP('Transaction Data'!$G2748,Product_Code,Unit_Price)</f>
        <v>28</v>
      </c>
      <c r="M2748" s="3">
        <f>'Transaction Data'!$F2748*'Transaction Data'!$K2748</f>
        <v>2842</v>
      </c>
      <c r="N2748" s="3">
        <f>'Transaction Data'!$F2748*'Transaction Data'!$L2748</f>
        <v>5684</v>
      </c>
      <c r="O2748" s="3">
        <f>'Transaction Data'!$N2748-'Transaction Data'!$M2748</f>
        <v>2842</v>
      </c>
      <c r="P2748" s="2">
        <f>DATEDIF('Transaction Data'!$D2748,'Transaction Data'!$A2748,"y")</f>
        <v>25</v>
      </c>
      <c r="Q2748" s="2" t="str">
        <f>FLOOR('Transaction Data'!$P2748,15)&amp;"-"&amp;FLOOR('Transaction Data'!$P2748,15)+14</f>
        <v>15-29</v>
      </c>
      <c r="R2748" s="2" t="str">
        <f>IF('Transaction Data'!$L2748&lt;=10,"Less Expensive","Expensive")</f>
        <v>Expensive</v>
      </c>
      <c r="S2748" s="4">
        <f>WEEKDAY('Transaction Data'!$A2748)</f>
        <v>2</v>
      </c>
      <c r="T2748" s="2" t="str">
        <f>IF(WEEKDAY('Transaction Data'!$A2748,2)&lt;6,"Weekday","Weekend")</f>
        <v>Weekday</v>
      </c>
    </row>
    <row r="2749" ht="15.75" customHeight="1">
      <c r="A2749" s="1">
        <v>45497.0</v>
      </c>
      <c r="B2749" s="2" t="s">
        <v>2667</v>
      </c>
      <c r="C2749" s="2" t="s">
        <v>65</v>
      </c>
      <c r="D2749" s="1">
        <v>22657.0</v>
      </c>
      <c r="E2749" s="2" t="s">
        <v>37</v>
      </c>
      <c r="F2749" s="2">
        <v>111.0</v>
      </c>
      <c r="G2749" s="2" t="s">
        <v>60</v>
      </c>
      <c r="H2749" s="2" t="s">
        <v>29</v>
      </c>
      <c r="I2749" s="2" t="s">
        <v>25</v>
      </c>
      <c r="J2749" s="2" t="str">
        <f t="array" ref="J2749">XLOOKUP('Transaction Data'!$G2749,Product_Code,Biscuit_Brand)</f>
        <v>Peanut Butter Bites</v>
      </c>
      <c r="K2749" s="2">
        <f t="array" ref="K2749">XLOOKUP('Transaction Data'!$G2749,Product_Code,Cost)</f>
        <v>5</v>
      </c>
      <c r="L2749" s="2">
        <f t="array" ref="L2749">XLOOKUP('Transaction Data'!$G2749,Product_Code,Unit_Price)</f>
        <v>7</v>
      </c>
      <c r="M2749" s="3">
        <f>'Transaction Data'!$F2749*'Transaction Data'!$K2749</f>
        <v>555</v>
      </c>
      <c r="N2749" s="3">
        <f>'Transaction Data'!$F2749*'Transaction Data'!$L2749</f>
        <v>777</v>
      </c>
      <c r="O2749" s="3">
        <f>'Transaction Data'!$N2749-'Transaction Data'!$M2749</f>
        <v>222</v>
      </c>
      <c r="P2749" s="2">
        <f>DATEDIF('Transaction Data'!$D2749,'Transaction Data'!$A2749,"y")</f>
        <v>62</v>
      </c>
      <c r="Q2749" s="2" t="str">
        <f>FLOOR('Transaction Data'!$P2749,15)&amp;"-"&amp;FLOOR('Transaction Data'!$P2749,15)+14</f>
        <v>60-74</v>
      </c>
      <c r="R2749" s="2" t="str">
        <f>IF('Transaction Data'!$L2749&lt;=10,"Less Expensive","Expensive")</f>
        <v>Less Expensive</v>
      </c>
      <c r="S2749" s="4">
        <f>WEEKDAY('Transaction Data'!$A2749)</f>
        <v>4</v>
      </c>
      <c r="T2749" s="2" t="str">
        <f>IF(WEEKDAY('Transaction Data'!$A2749,2)&lt;6,"Weekday","Weekend")</f>
        <v>Weekday</v>
      </c>
    </row>
    <row r="2750" ht="15.75" customHeight="1">
      <c r="A2750" s="1">
        <v>45321.0</v>
      </c>
      <c r="B2750" s="2" t="s">
        <v>2668</v>
      </c>
      <c r="C2750" s="2" t="s">
        <v>32</v>
      </c>
      <c r="D2750" s="1">
        <v>26702.0</v>
      </c>
      <c r="E2750" s="2" t="s">
        <v>63</v>
      </c>
      <c r="F2750" s="2">
        <v>23.0</v>
      </c>
      <c r="G2750" s="2" t="s">
        <v>48</v>
      </c>
      <c r="H2750" s="2" t="s">
        <v>42</v>
      </c>
      <c r="I2750" s="2" t="s">
        <v>25</v>
      </c>
      <c r="J2750" s="2" t="str">
        <f t="array" ref="J2750">XLOOKUP('Transaction Data'!$G2750,Product_Code,Biscuit_Brand)</f>
        <v>Lemon Crisps</v>
      </c>
      <c r="K2750" s="2">
        <f t="array" ref="K2750">XLOOKUP('Transaction Data'!$G2750,Product_Code,Cost)</f>
        <v>7</v>
      </c>
      <c r="L2750" s="2">
        <f t="array" ref="L2750">XLOOKUP('Transaction Data'!$G2750,Product_Code,Unit_Price)</f>
        <v>9</v>
      </c>
      <c r="M2750" s="3">
        <f>'Transaction Data'!$F2750*'Transaction Data'!$K2750</f>
        <v>161</v>
      </c>
      <c r="N2750" s="3">
        <f>'Transaction Data'!$F2750*'Transaction Data'!$L2750</f>
        <v>207</v>
      </c>
      <c r="O2750" s="3">
        <f>'Transaction Data'!$N2750-'Transaction Data'!$M2750</f>
        <v>46</v>
      </c>
      <c r="P2750" s="2">
        <f>DATEDIF('Transaction Data'!$D2750,'Transaction Data'!$A2750,"y")</f>
        <v>50</v>
      </c>
      <c r="Q2750" s="2" t="str">
        <f>FLOOR('Transaction Data'!$P2750,15)&amp;"-"&amp;FLOOR('Transaction Data'!$P2750,15)+14</f>
        <v>45-59</v>
      </c>
      <c r="R2750" s="2" t="str">
        <f>IF('Transaction Data'!$L2750&lt;=10,"Less Expensive","Expensive")</f>
        <v>Less Expensive</v>
      </c>
      <c r="S2750" s="4">
        <f>WEEKDAY('Transaction Data'!$A2750)</f>
        <v>3</v>
      </c>
      <c r="T2750" s="2" t="str">
        <f>IF(WEEKDAY('Transaction Data'!$A2750,2)&lt;6,"Weekday","Weekend")</f>
        <v>Weekday</v>
      </c>
    </row>
    <row r="2751" ht="15.75" customHeight="1">
      <c r="A2751" s="1">
        <v>45389.0</v>
      </c>
      <c r="B2751" s="2" t="s">
        <v>2669</v>
      </c>
      <c r="C2751" s="2" t="s">
        <v>72</v>
      </c>
      <c r="D2751" s="1">
        <v>31193.0</v>
      </c>
      <c r="E2751" s="2" t="s">
        <v>63</v>
      </c>
      <c r="F2751" s="2">
        <v>224.0</v>
      </c>
      <c r="G2751" s="2" t="s">
        <v>23</v>
      </c>
      <c r="H2751" s="2" t="s">
        <v>45</v>
      </c>
      <c r="I2751" s="2" t="s">
        <v>25</v>
      </c>
      <c r="J2751" s="2" t="str">
        <f t="array" ref="J2751">XLOOKUP('Transaction Data'!$G2751,Product_Code,Biscuit_Brand)</f>
        <v>Cinnamon Swirls</v>
      </c>
      <c r="K2751" s="2">
        <f t="array" ref="K2751">XLOOKUP('Transaction Data'!$G2751,Product_Code,Cost)</f>
        <v>10</v>
      </c>
      <c r="L2751" s="2">
        <f t="array" ref="L2751">XLOOKUP('Transaction Data'!$G2751,Product_Code,Unit_Price)</f>
        <v>14</v>
      </c>
      <c r="M2751" s="3">
        <f>'Transaction Data'!$F2751*'Transaction Data'!$K2751</f>
        <v>2240</v>
      </c>
      <c r="N2751" s="3">
        <f>'Transaction Data'!$F2751*'Transaction Data'!$L2751</f>
        <v>3136</v>
      </c>
      <c r="O2751" s="3">
        <f>'Transaction Data'!$N2751-'Transaction Data'!$M2751</f>
        <v>896</v>
      </c>
      <c r="P2751" s="2">
        <f>DATEDIF('Transaction Data'!$D2751,'Transaction Data'!$A2751,"y")</f>
        <v>38</v>
      </c>
      <c r="Q2751" s="2" t="str">
        <f>FLOOR('Transaction Data'!$P2751,15)&amp;"-"&amp;FLOOR('Transaction Data'!$P2751,15)+14</f>
        <v>30-44</v>
      </c>
      <c r="R2751" s="2" t="str">
        <f>IF('Transaction Data'!$L2751&lt;=10,"Less Expensive","Expensive")</f>
        <v>Expensive</v>
      </c>
      <c r="S2751" s="4">
        <f>WEEKDAY('Transaction Data'!$A2751)</f>
        <v>1</v>
      </c>
      <c r="T2751" s="2" t="str">
        <f>IF(WEEKDAY('Transaction Data'!$A2751,2)&lt;6,"Weekday","Weekend")</f>
        <v>Weekend</v>
      </c>
    </row>
    <row r="2752" ht="15.75" customHeight="1">
      <c r="A2752" s="1">
        <v>45344.0</v>
      </c>
      <c r="B2752" s="2" t="s">
        <v>2670</v>
      </c>
      <c r="C2752" s="2" t="s">
        <v>54</v>
      </c>
      <c r="D2752" s="1">
        <v>31415.0</v>
      </c>
      <c r="E2752" s="2" t="s">
        <v>37</v>
      </c>
      <c r="F2752" s="2">
        <v>271.0</v>
      </c>
      <c r="G2752" s="2" t="s">
        <v>44</v>
      </c>
      <c r="H2752" s="2" t="s">
        <v>24</v>
      </c>
      <c r="I2752" s="2" t="s">
        <v>25</v>
      </c>
      <c r="J2752" s="2" t="str">
        <f t="array" ref="J2752">XLOOKUP('Transaction Data'!$G2752,Product_Code,Biscuit_Brand)</f>
        <v>Butter Crunch</v>
      </c>
      <c r="K2752" s="2">
        <f t="array" ref="K2752">XLOOKUP('Transaction Data'!$G2752,Product_Code,Cost)</f>
        <v>10</v>
      </c>
      <c r="L2752" s="2">
        <f t="array" ref="L2752">XLOOKUP('Transaction Data'!$G2752,Product_Code,Unit_Price)</f>
        <v>11</v>
      </c>
      <c r="M2752" s="3">
        <f>'Transaction Data'!$F2752*'Transaction Data'!$K2752</f>
        <v>2710</v>
      </c>
      <c r="N2752" s="3">
        <f>'Transaction Data'!$F2752*'Transaction Data'!$L2752</f>
        <v>2981</v>
      </c>
      <c r="O2752" s="3">
        <f>'Transaction Data'!$N2752-'Transaction Data'!$M2752</f>
        <v>271</v>
      </c>
      <c r="P2752" s="2">
        <f>DATEDIF('Transaction Data'!$D2752,'Transaction Data'!$A2752,"y")</f>
        <v>38</v>
      </c>
      <c r="Q2752" s="2" t="str">
        <f>FLOOR('Transaction Data'!$P2752,15)&amp;"-"&amp;FLOOR('Transaction Data'!$P2752,15)+14</f>
        <v>30-44</v>
      </c>
      <c r="R2752" s="2" t="str">
        <f>IF('Transaction Data'!$L2752&lt;=10,"Less Expensive","Expensive")</f>
        <v>Expensive</v>
      </c>
      <c r="S2752" s="4">
        <f>WEEKDAY('Transaction Data'!$A2752)</f>
        <v>5</v>
      </c>
      <c r="T2752" s="2" t="str">
        <f>IF(WEEKDAY('Transaction Data'!$A2752,2)&lt;6,"Weekday","Weekend")</f>
        <v>Weekday</v>
      </c>
    </row>
    <row r="2753" ht="15.75" customHeight="1">
      <c r="A2753" s="1">
        <v>45334.0</v>
      </c>
      <c r="B2753" s="2" t="s">
        <v>2671</v>
      </c>
      <c r="C2753" s="2" t="s">
        <v>41</v>
      </c>
      <c r="D2753" s="1">
        <v>32671.0</v>
      </c>
      <c r="E2753" s="2" t="s">
        <v>27</v>
      </c>
      <c r="F2753" s="2">
        <v>27.0</v>
      </c>
      <c r="G2753" s="2" t="s">
        <v>23</v>
      </c>
      <c r="H2753" s="2" t="s">
        <v>29</v>
      </c>
      <c r="I2753" s="2" t="s">
        <v>25</v>
      </c>
      <c r="J2753" s="2" t="str">
        <f t="array" ref="J2753">XLOOKUP('Transaction Data'!$G2753,Product_Code,Biscuit_Brand)</f>
        <v>Cinnamon Swirls</v>
      </c>
      <c r="K2753" s="2">
        <f t="array" ref="K2753">XLOOKUP('Transaction Data'!$G2753,Product_Code,Cost)</f>
        <v>10</v>
      </c>
      <c r="L2753" s="2">
        <f t="array" ref="L2753">XLOOKUP('Transaction Data'!$G2753,Product_Code,Unit_Price)</f>
        <v>14</v>
      </c>
      <c r="M2753" s="3">
        <f>'Transaction Data'!$F2753*'Transaction Data'!$K2753</f>
        <v>270</v>
      </c>
      <c r="N2753" s="3">
        <f>'Transaction Data'!$F2753*'Transaction Data'!$L2753</f>
        <v>378</v>
      </c>
      <c r="O2753" s="3">
        <f>'Transaction Data'!$N2753-'Transaction Data'!$M2753</f>
        <v>108</v>
      </c>
      <c r="P2753" s="2">
        <f>DATEDIF('Transaction Data'!$D2753,'Transaction Data'!$A2753,"y")</f>
        <v>34</v>
      </c>
      <c r="Q2753" s="2" t="str">
        <f>FLOOR('Transaction Data'!$P2753,15)&amp;"-"&amp;FLOOR('Transaction Data'!$P2753,15)+14</f>
        <v>30-44</v>
      </c>
      <c r="R2753" s="2" t="str">
        <f>IF('Transaction Data'!$L2753&lt;=10,"Less Expensive","Expensive")</f>
        <v>Expensive</v>
      </c>
      <c r="S2753" s="4">
        <f>WEEKDAY('Transaction Data'!$A2753)</f>
        <v>2</v>
      </c>
      <c r="T2753" s="2" t="str">
        <f>IF(WEEKDAY('Transaction Data'!$A2753,2)&lt;6,"Weekday","Weekend")</f>
        <v>Weekday</v>
      </c>
    </row>
    <row r="2754" ht="15.75" customHeight="1">
      <c r="A2754" s="1">
        <v>45335.0</v>
      </c>
      <c r="B2754" s="2" t="s">
        <v>2672</v>
      </c>
      <c r="C2754" s="2" t="s">
        <v>41</v>
      </c>
      <c r="D2754" s="1">
        <v>28888.0</v>
      </c>
      <c r="E2754" s="2" t="s">
        <v>37</v>
      </c>
      <c r="F2754" s="2">
        <v>243.0</v>
      </c>
      <c r="G2754" s="2" t="s">
        <v>60</v>
      </c>
      <c r="H2754" s="2" t="s">
        <v>29</v>
      </c>
      <c r="I2754" s="2" t="s">
        <v>25</v>
      </c>
      <c r="J2754" s="2" t="str">
        <f t="array" ref="J2754">XLOOKUP('Transaction Data'!$G2754,Product_Code,Biscuit_Brand)</f>
        <v>Peanut Butter Bites</v>
      </c>
      <c r="K2754" s="2">
        <f t="array" ref="K2754">XLOOKUP('Transaction Data'!$G2754,Product_Code,Cost)</f>
        <v>5</v>
      </c>
      <c r="L2754" s="2">
        <f t="array" ref="L2754">XLOOKUP('Transaction Data'!$G2754,Product_Code,Unit_Price)</f>
        <v>7</v>
      </c>
      <c r="M2754" s="3">
        <f>'Transaction Data'!$F2754*'Transaction Data'!$K2754</f>
        <v>1215</v>
      </c>
      <c r="N2754" s="3">
        <f>'Transaction Data'!$F2754*'Transaction Data'!$L2754</f>
        <v>1701</v>
      </c>
      <c r="O2754" s="3">
        <f>'Transaction Data'!$N2754-'Transaction Data'!$M2754</f>
        <v>486</v>
      </c>
      <c r="P2754" s="2">
        <f>DATEDIF('Transaction Data'!$D2754,'Transaction Data'!$A2754,"y")</f>
        <v>45</v>
      </c>
      <c r="Q2754" s="2" t="str">
        <f>FLOOR('Transaction Data'!$P2754,15)&amp;"-"&amp;FLOOR('Transaction Data'!$P2754,15)+14</f>
        <v>45-59</v>
      </c>
      <c r="R2754" s="2" t="str">
        <f>IF('Transaction Data'!$L2754&lt;=10,"Less Expensive","Expensive")</f>
        <v>Less Expensive</v>
      </c>
      <c r="S2754" s="4">
        <f>WEEKDAY('Transaction Data'!$A2754)</f>
        <v>3</v>
      </c>
      <c r="T2754" s="2" t="str">
        <f>IF(WEEKDAY('Transaction Data'!$A2754,2)&lt;6,"Weekday","Weekend")</f>
        <v>Weekday</v>
      </c>
    </row>
    <row r="2755" ht="15.75" customHeight="1">
      <c r="A2755" s="1">
        <v>45418.0</v>
      </c>
      <c r="B2755" s="2" t="s">
        <v>2673</v>
      </c>
      <c r="C2755" s="2" t="s">
        <v>47</v>
      </c>
      <c r="D2755" s="1">
        <v>38784.0</v>
      </c>
      <c r="E2755" s="2" t="s">
        <v>63</v>
      </c>
      <c r="F2755" s="2">
        <v>18.0</v>
      </c>
      <c r="G2755" s="2" t="s">
        <v>28</v>
      </c>
      <c r="H2755" s="2" t="s">
        <v>34</v>
      </c>
      <c r="I2755" s="2" t="s">
        <v>25</v>
      </c>
      <c r="J2755" s="2" t="str">
        <f t="array" ref="J2755">XLOOKUP('Transaction Data'!$G2755,Product_Code,Biscuit_Brand)</f>
        <v>Shortbread</v>
      </c>
      <c r="K2755" s="2">
        <f t="array" ref="K2755">XLOOKUP('Transaction Data'!$G2755,Product_Code,Cost)</f>
        <v>10</v>
      </c>
      <c r="L2755" s="2">
        <f t="array" ref="L2755">XLOOKUP('Transaction Data'!$G2755,Product_Code,Unit_Price)</f>
        <v>45</v>
      </c>
      <c r="M2755" s="3">
        <f>'Transaction Data'!$F2755*'Transaction Data'!$K2755</f>
        <v>180</v>
      </c>
      <c r="N2755" s="3">
        <f>'Transaction Data'!$F2755*'Transaction Data'!$L2755</f>
        <v>810</v>
      </c>
      <c r="O2755" s="3">
        <f>'Transaction Data'!$N2755-'Transaction Data'!$M2755</f>
        <v>630</v>
      </c>
      <c r="P2755" s="2">
        <f>DATEDIF('Transaction Data'!$D2755,'Transaction Data'!$A2755,"y")</f>
        <v>18</v>
      </c>
      <c r="Q2755" s="2" t="str">
        <f>FLOOR('Transaction Data'!$P2755,15)&amp;"-"&amp;FLOOR('Transaction Data'!$P2755,15)+14</f>
        <v>15-29</v>
      </c>
      <c r="R2755" s="2" t="str">
        <f>IF('Transaction Data'!$L2755&lt;=10,"Less Expensive","Expensive")</f>
        <v>Expensive</v>
      </c>
      <c r="S2755" s="4">
        <f>WEEKDAY('Transaction Data'!$A2755)</f>
        <v>2</v>
      </c>
      <c r="T2755" s="2" t="str">
        <f>IF(WEEKDAY('Transaction Data'!$A2755,2)&lt;6,"Weekday","Weekend")</f>
        <v>Weekday</v>
      </c>
    </row>
    <row r="2756" ht="15.75" customHeight="1">
      <c r="A2756" s="1">
        <v>45362.0</v>
      </c>
      <c r="B2756" s="2" t="s">
        <v>2674</v>
      </c>
      <c r="C2756" s="2" t="s">
        <v>47</v>
      </c>
      <c r="D2756" s="1">
        <v>29246.0</v>
      </c>
      <c r="E2756" s="2" t="s">
        <v>27</v>
      </c>
      <c r="F2756" s="2">
        <v>283.0</v>
      </c>
      <c r="G2756" s="2" t="s">
        <v>28</v>
      </c>
      <c r="H2756" s="2" t="s">
        <v>24</v>
      </c>
      <c r="I2756" s="2" t="s">
        <v>25</v>
      </c>
      <c r="J2756" s="2" t="str">
        <f t="array" ref="J2756">XLOOKUP('Transaction Data'!$G2756,Product_Code,Biscuit_Brand)</f>
        <v>Shortbread</v>
      </c>
      <c r="K2756" s="2">
        <f t="array" ref="K2756">XLOOKUP('Transaction Data'!$G2756,Product_Code,Cost)</f>
        <v>10</v>
      </c>
      <c r="L2756" s="2">
        <f t="array" ref="L2756">XLOOKUP('Transaction Data'!$G2756,Product_Code,Unit_Price)</f>
        <v>45</v>
      </c>
      <c r="M2756" s="3">
        <f>'Transaction Data'!$F2756*'Transaction Data'!$K2756</f>
        <v>2830</v>
      </c>
      <c r="N2756" s="3">
        <f>'Transaction Data'!$F2756*'Transaction Data'!$L2756</f>
        <v>12735</v>
      </c>
      <c r="O2756" s="3">
        <f>'Transaction Data'!$N2756-'Transaction Data'!$M2756</f>
        <v>9905</v>
      </c>
      <c r="P2756" s="2">
        <f>DATEDIF('Transaction Data'!$D2756,'Transaction Data'!$A2756,"y")</f>
        <v>44</v>
      </c>
      <c r="Q2756" s="2" t="str">
        <f>FLOOR('Transaction Data'!$P2756,15)&amp;"-"&amp;FLOOR('Transaction Data'!$P2756,15)+14</f>
        <v>30-44</v>
      </c>
      <c r="R2756" s="2" t="str">
        <f>IF('Transaction Data'!$L2756&lt;=10,"Less Expensive","Expensive")</f>
        <v>Expensive</v>
      </c>
      <c r="S2756" s="4">
        <f>WEEKDAY('Transaction Data'!$A2756)</f>
        <v>2</v>
      </c>
      <c r="T2756" s="2" t="str">
        <f>IF(WEEKDAY('Transaction Data'!$A2756,2)&lt;6,"Weekday","Weekend")</f>
        <v>Weekday</v>
      </c>
    </row>
    <row r="2757" ht="15.75" customHeight="1">
      <c r="A2757" s="1">
        <v>45369.0</v>
      </c>
      <c r="B2757" s="2" t="s">
        <v>2675</v>
      </c>
      <c r="C2757" s="2" t="s">
        <v>47</v>
      </c>
      <c r="D2757" s="1">
        <v>16815.0</v>
      </c>
      <c r="E2757" s="2" t="s">
        <v>22</v>
      </c>
      <c r="F2757" s="2">
        <v>254.0</v>
      </c>
      <c r="G2757" s="2" t="s">
        <v>28</v>
      </c>
      <c r="H2757" s="2" t="s">
        <v>42</v>
      </c>
      <c r="I2757" s="2" t="s">
        <v>25</v>
      </c>
      <c r="J2757" s="2" t="str">
        <f t="array" ref="J2757">XLOOKUP('Transaction Data'!$G2757,Product_Code,Biscuit_Brand)</f>
        <v>Shortbread</v>
      </c>
      <c r="K2757" s="2">
        <f t="array" ref="K2757">XLOOKUP('Transaction Data'!$G2757,Product_Code,Cost)</f>
        <v>10</v>
      </c>
      <c r="L2757" s="2">
        <f t="array" ref="L2757">XLOOKUP('Transaction Data'!$G2757,Product_Code,Unit_Price)</f>
        <v>45</v>
      </c>
      <c r="M2757" s="3">
        <f>'Transaction Data'!$F2757*'Transaction Data'!$K2757</f>
        <v>2540</v>
      </c>
      <c r="N2757" s="3">
        <f>'Transaction Data'!$F2757*'Transaction Data'!$L2757</f>
        <v>11430</v>
      </c>
      <c r="O2757" s="3">
        <f>'Transaction Data'!$N2757-'Transaction Data'!$M2757</f>
        <v>8890</v>
      </c>
      <c r="P2757" s="2">
        <f>DATEDIF('Transaction Data'!$D2757,'Transaction Data'!$A2757,"y")</f>
        <v>78</v>
      </c>
      <c r="Q2757" s="2" t="str">
        <f>FLOOR('Transaction Data'!$P2757,15)&amp;"-"&amp;FLOOR('Transaction Data'!$P2757,15)+14</f>
        <v>75-89</v>
      </c>
      <c r="R2757" s="2" t="str">
        <f>IF('Transaction Data'!$L2757&lt;=10,"Less Expensive","Expensive")</f>
        <v>Expensive</v>
      </c>
      <c r="S2757" s="4">
        <f>WEEKDAY('Transaction Data'!$A2757)</f>
        <v>2</v>
      </c>
      <c r="T2757" s="2" t="str">
        <f>IF(WEEKDAY('Transaction Data'!$A2757,2)&lt;6,"Weekday","Weekend")</f>
        <v>Weekday</v>
      </c>
    </row>
    <row r="2758" ht="15.75" customHeight="1">
      <c r="A2758" s="1">
        <v>45368.0</v>
      </c>
      <c r="B2758" s="2" t="s">
        <v>2676</v>
      </c>
      <c r="C2758" s="2" t="s">
        <v>72</v>
      </c>
      <c r="D2758" s="1">
        <v>38639.0</v>
      </c>
      <c r="E2758" s="2" t="s">
        <v>22</v>
      </c>
      <c r="F2758" s="2">
        <v>115.0</v>
      </c>
      <c r="G2758" s="2" t="s">
        <v>61</v>
      </c>
      <c r="H2758" s="2" t="s">
        <v>45</v>
      </c>
      <c r="I2758" s="2" t="s">
        <v>25</v>
      </c>
      <c r="J2758" s="2" t="str">
        <f t="array" ref="J2758">XLOOKUP('Transaction Data'!$G2758,Product_Code,Biscuit_Brand)</f>
        <v>Choco Delight</v>
      </c>
      <c r="K2758" s="2">
        <f t="array" ref="K2758">XLOOKUP('Transaction Data'!$G2758,Product_Code,Cost)</f>
        <v>3</v>
      </c>
      <c r="L2758" s="2">
        <f t="array" ref="L2758">XLOOKUP('Transaction Data'!$G2758,Product_Code,Unit_Price)</f>
        <v>5</v>
      </c>
      <c r="M2758" s="3">
        <f>'Transaction Data'!$F2758*'Transaction Data'!$K2758</f>
        <v>345</v>
      </c>
      <c r="N2758" s="3">
        <f>'Transaction Data'!$F2758*'Transaction Data'!$L2758</f>
        <v>575</v>
      </c>
      <c r="O2758" s="3">
        <f>'Transaction Data'!$N2758-'Transaction Data'!$M2758</f>
        <v>230</v>
      </c>
      <c r="P2758" s="2">
        <f>DATEDIF('Transaction Data'!$D2758,'Transaction Data'!$A2758,"y")</f>
        <v>18</v>
      </c>
      <c r="Q2758" s="2" t="str">
        <f>FLOOR('Transaction Data'!$P2758,15)&amp;"-"&amp;FLOOR('Transaction Data'!$P2758,15)+14</f>
        <v>15-29</v>
      </c>
      <c r="R2758" s="2" t="str">
        <f>IF('Transaction Data'!$L2758&lt;=10,"Less Expensive","Expensive")</f>
        <v>Less Expensive</v>
      </c>
      <c r="S2758" s="4">
        <f>WEEKDAY('Transaction Data'!$A2758)</f>
        <v>1</v>
      </c>
      <c r="T2758" s="2" t="str">
        <f>IF(WEEKDAY('Transaction Data'!$A2758,2)&lt;6,"Weekday","Weekend")</f>
        <v>Weekend</v>
      </c>
    </row>
    <row r="2759" ht="15.75" customHeight="1">
      <c r="A2759" s="1">
        <v>45351.0</v>
      </c>
      <c r="B2759" s="2" t="s">
        <v>2677</v>
      </c>
      <c r="C2759" s="2" t="s">
        <v>47</v>
      </c>
      <c r="D2759" s="1">
        <v>36246.0</v>
      </c>
      <c r="E2759" s="2" t="s">
        <v>37</v>
      </c>
      <c r="F2759" s="2">
        <v>415.0</v>
      </c>
      <c r="G2759" s="2" t="s">
        <v>57</v>
      </c>
      <c r="H2759" s="2" t="s">
        <v>24</v>
      </c>
      <c r="I2759" s="2" t="s">
        <v>25</v>
      </c>
      <c r="J2759" s="2" t="str">
        <f t="array" ref="J2759">XLOOKUP('Transaction Data'!$G2759,Product_Code,Biscuit_Brand)</f>
        <v>Oatmeal Cookies</v>
      </c>
      <c r="K2759" s="2">
        <f t="array" ref="K2759">XLOOKUP('Transaction Data'!$G2759,Product_Code,Cost)</f>
        <v>19</v>
      </c>
      <c r="L2759" s="2">
        <f t="array" ref="L2759">XLOOKUP('Transaction Data'!$G2759,Product_Code,Unit_Price)</f>
        <v>23</v>
      </c>
      <c r="M2759" s="3">
        <f>'Transaction Data'!$F2759*'Transaction Data'!$K2759</f>
        <v>7885</v>
      </c>
      <c r="N2759" s="3">
        <f>'Transaction Data'!$F2759*'Transaction Data'!$L2759</f>
        <v>9545</v>
      </c>
      <c r="O2759" s="3">
        <f>'Transaction Data'!$N2759-'Transaction Data'!$M2759</f>
        <v>1660</v>
      </c>
      <c r="P2759" s="2">
        <f>DATEDIF('Transaction Data'!$D2759,'Transaction Data'!$A2759,"y")</f>
        <v>24</v>
      </c>
      <c r="Q2759" s="2" t="str">
        <f>FLOOR('Transaction Data'!$P2759,15)&amp;"-"&amp;FLOOR('Transaction Data'!$P2759,15)+14</f>
        <v>15-29</v>
      </c>
      <c r="R2759" s="2" t="str">
        <f>IF('Transaction Data'!$L2759&lt;=10,"Less Expensive","Expensive")</f>
        <v>Expensive</v>
      </c>
      <c r="S2759" s="4">
        <f>WEEKDAY('Transaction Data'!$A2759)</f>
        <v>5</v>
      </c>
      <c r="T2759" s="2" t="str">
        <f>IF(WEEKDAY('Transaction Data'!$A2759,2)&lt;6,"Weekday","Weekend")</f>
        <v>Weekday</v>
      </c>
    </row>
    <row r="2760" ht="15.75" customHeight="1">
      <c r="A2760" s="1">
        <v>45308.0</v>
      </c>
      <c r="B2760" s="2" t="s">
        <v>2678</v>
      </c>
      <c r="C2760" s="2" t="s">
        <v>72</v>
      </c>
      <c r="D2760" s="1">
        <v>26617.0</v>
      </c>
      <c r="E2760" s="2" t="s">
        <v>63</v>
      </c>
      <c r="F2760" s="2">
        <v>298.0</v>
      </c>
      <c r="G2760" s="2" t="s">
        <v>33</v>
      </c>
      <c r="H2760" s="2" t="s">
        <v>29</v>
      </c>
      <c r="I2760" s="2" t="s">
        <v>25</v>
      </c>
      <c r="J2760" s="2" t="str">
        <f t="array" ref="J2760">XLOOKUP('Transaction Data'!$G2760,Product_Code,Biscuit_Brand)</f>
        <v>Caramel Biscuits</v>
      </c>
      <c r="K2760" s="2">
        <f t="array" ref="K2760">XLOOKUP('Transaction Data'!$G2760,Product_Code,Cost)</f>
        <v>18</v>
      </c>
      <c r="L2760" s="2">
        <f t="array" ref="L2760">XLOOKUP('Transaction Data'!$G2760,Product_Code,Unit_Price)</f>
        <v>22</v>
      </c>
      <c r="M2760" s="3">
        <f>'Transaction Data'!$F2760*'Transaction Data'!$K2760</f>
        <v>5364</v>
      </c>
      <c r="N2760" s="3">
        <f>'Transaction Data'!$F2760*'Transaction Data'!$L2760</f>
        <v>6556</v>
      </c>
      <c r="O2760" s="3">
        <f>'Transaction Data'!$N2760-'Transaction Data'!$M2760</f>
        <v>1192</v>
      </c>
      <c r="P2760" s="2">
        <f>DATEDIF('Transaction Data'!$D2760,'Transaction Data'!$A2760,"y")</f>
        <v>51</v>
      </c>
      <c r="Q2760" s="2" t="str">
        <f>FLOOR('Transaction Data'!$P2760,15)&amp;"-"&amp;FLOOR('Transaction Data'!$P2760,15)+14</f>
        <v>45-59</v>
      </c>
      <c r="R2760" s="2" t="str">
        <f>IF('Transaction Data'!$L2760&lt;=10,"Less Expensive","Expensive")</f>
        <v>Expensive</v>
      </c>
      <c r="S2760" s="4">
        <f>WEEKDAY('Transaction Data'!$A2760)</f>
        <v>4</v>
      </c>
      <c r="T2760" s="2" t="str">
        <f>IF(WEEKDAY('Transaction Data'!$A2760,2)&lt;6,"Weekday","Weekend")</f>
        <v>Weekday</v>
      </c>
    </row>
    <row r="2761" ht="15.75" customHeight="1">
      <c r="A2761" s="1">
        <v>45495.0</v>
      </c>
      <c r="B2761" s="2" t="s">
        <v>2679</v>
      </c>
      <c r="C2761" s="2" t="s">
        <v>41</v>
      </c>
      <c r="D2761" s="1">
        <v>35243.0</v>
      </c>
      <c r="E2761" s="2" t="s">
        <v>27</v>
      </c>
      <c r="F2761" s="2">
        <v>222.0</v>
      </c>
      <c r="G2761" s="2" t="s">
        <v>23</v>
      </c>
      <c r="H2761" s="2" t="s">
        <v>42</v>
      </c>
      <c r="I2761" s="2" t="s">
        <v>25</v>
      </c>
      <c r="J2761" s="2" t="str">
        <f t="array" ref="J2761">XLOOKUP('Transaction Data'!$G2761,Product_Code,Biscuit_Brand)</f>
        <v>Cinnamon Swirls</v>
      </c>
      <c r="K2761" s="2">
        <f t="array" ref="K2761">XLOOKUP('Transaction Data'!$G2761,Product_Code,Cost)</f>
        <v>10</v>
      </c>
      <c r="L2761" s="2">
        <f t="array" ref="L2761">XLOOKUP('Transaction Data'!$G2761,Product_Code,Unit_Price)</f>
        <v>14</v>
      </c>
      <c r="M2761" s="3">
        <f>'Transaction Data'!$F2761*'Transaction Data'!$K2761</f>
        <v>2220</v>
      </c>
      <c r="N2761" s="3">
        <f>'Transaction Data'!$F2761*'Transaction Data'!$L2761</f>
        <v>3108</v>
      </c>
      <c r="O2761" s="3">
        <f>'Transaction Data'!$N2761-'Transaction Data'!$M2761</f>
        <v>888</v>
      </c>
      <c r="P2761" s="2">
        <f>DATEDIF('Transaction Data'!$D2761,'Transaction Data'!$A2761,"y")</f>
        <v>28</v>
      </c>
      <c r="Q2761" s="2" t="str">
        <f>FLOOR('Transaction Data'!$P2761,15)&amp;"-"&amp;FLOOR('Transaction Data'!$P2761,15)+14</f>
        <v>15-29</v>
      </c>
      <c r="R2761" s="2" t="str">
        <f>IF('Transaction Data'!$L2761&lt;=10,"Less Expensive","Expensive")</f>
        <v>Expensive</v>
      </c>
      <c r="S2761" s="4">
        <f>WEEKDAY('Transaction Data'!$A2761)</f>
        <v>2</v>
      </c>
      <c r="T2761" s="2" t="str">
        <f>IF(WEEKDAY('Transaction Data'!$A2761,2)&lt;6,"Weekday","Weekend")</f>
        <v>Weekday</v>
      </c>
    </row>
    <row r="2762" ht="15.75" customHeight="1">
      <c r="A2762" s="1">
        <v>45322.0</v>
      </c>
      <c r="B2762" s="2" t="s">
        <v>2680</v>
      </c>
      <c r="C2762" s="2" t="s">
        <v>21</v>
      </c>
      <c r="D2762" s="1">
        <v>33143.0</v>
      </c>
      <c r="E2762" s="2" t="s">
        <v>63</v>
      </c>
      <c r="F2762" s="2">
        <v>196.0</v>
      </c>
      <c r="G2762" s="2" t="s">
        <v>33</v>
      </c>
      <c r="H2762" s="2" t="s">
        <v>45</v>
      </c>
      <c r="I2762" s="2" t="s">
        <v>25</v>
      </c>
      <c r="J2762" s="2" t="str">
        <f t="array" ref="J2762">XLOOKUP('Transaction Data'!$G2762,Product_Code,Biscuit_Brand)</f>
        <v>Caramel Biscuits</v>
      </c>
      <c r="K2762" s="2">
        <f t="array" ref="K2762">XLOOKUP('Transaction Data'!$G2762,Product_Code,Cost)</f>
        <v>18</v>
      </c>
      <c r="L2762" s="2">
        <f t="array" ref="L2762">XLOOKUP('Transaction Data'!$G2762,Product_Code,Unit_Price)</f>
        <v>22</v>
      </c>
      <c r="M2762" s="3">
        <f>'Transaction Data'!$F2762*'Transaction Data'!$K2762</f>
        <v>3528</v>
      </c>
      <c r="N2762" s="3">
        <f>'Transaction Data'!$F2762*'Transaction Data'!$L2762</f>
        <v>4312</v>
      </c>
      <c r="O2762" s="3">
        <f>'Transaction Data'!$N2762-'Transaction Data'!$M2762</f>
        <v>784</v>
      </c>
      <c r="P2762" s="2">
        <f>DATEDIF('Transaction Data'!$D2762,'Transaction Data'!$A2762,"y")</f>
        <v>33</v>
      </c>
      <c r="Q2762" s="2" t="str">
        <f>FLOOR('Transaction Data'!$P2762,15)&amp;"-"&amp;FLOOR('Transaction Data'!$P2762,15)+14</f>
        <v>30-44</v>
      </c>
      <c r="R2762" s="2" t="str">
        <f>IF('Transaction Data'!$L2762&lt;=10,"Less Expensive","Expensive")</f>
        <v>Expensive</v>
      </c>
      <c r="S2762" s="4">
        <f>WEEKDAY('Transaction Data'!$A2762)</f>
        <v>4</v>
      </c>
      <c r="T2762" s="2" t="str">
        <f>IF(WEEKDAY('Transaction Data'!$A2762,2)&lt;6,"Weekday","Weekend")</f>
        <v>Weekday</v>
      </c>
    </row>
    <row r="2763" ht="15.75" customHeight="1">
      <c r="A2763" s="1">
        <v>45440.0</v>
      </c>
      <c r="B2763" s="2" t="s">
        <v>2681</v>
      </c>
      <c r="C2763" s="2" t="s">
        <v>54</v>
      </c>
      <c r="D2763" s="1">
        <v>22824.0</v>
      </c>
      <c r="E2763" s="2" t="s">
        <v>22</v>
      </c>
      <c r="F2763" s="2">
        <v>356.0</v>
      </c>
      <c r="G2763" s="2" t="s">
        <v>23</v>
      </c>
      <c r="H2763" s="2" t="s">
        <v>24</v>
      </c>
      <c r="I2763" s="2" t="s">
        <v>25</v>
      </c>
      <c r="J2763" s="2" t="str">
        <f t="array" ref="J2763">XLOOKUP('Transaction Data'!$G2763,Product_Code,Biscuit_Brand)</f>
        <v>Cinnamon Swirls</v>
      </c>
      <c r="K2763" s="2">
        <f t="array" ref="K2763">XLOOKUP('Transaction Data'!$G2763,Product_Code,Cost)</f>
        <v>10</v>
      </c>
      <c r="L2763" s="2">
        <f t="array" ref="L2763">XLOOKUP('Transaction Data'!$G2763,Product_Code,Unit_Price)</f>
        <v>14</v>
      </c>
      <c r="M2763" s="3">
        <f>'Transaction Data'!$F2763*'Transaction Data'!$K2763</f>
        <v>3560</v>
      </c>
      <c r="N2763" s="3">
        <f>'Transaction Data'!$F2763*'Transaction Data'!$L2763</f>
        <v>4984</v>
      </c>
      <c r="O2763" s="3">
        <f>'Transaction Data'!$N2763-'Transaction Data'!$M2763</f>
        <v>1424</v>
      </c>
      <c r="P2763" s="2">
        <f>DATEDIF('Transaction Data'!$D2763,'Transaction Data'!$A2763,"y")</f>
        <v>61</v>
      </c>
      <c r="Q2763" s="2" t="str">
        <f>FLOOR('Transaction Data'!$P2763,15)&amp;"-"&amp;FLOOR('Transaction Data'!$P2763,15)+14</f>
        <v>60-74</v>
      </c>
      <c r="R2763" s="2" t="str">
        <f>IF('Transaction Data'!$L2763&lt;=10,"Less Expensive","Expensive")</f>
        <v>Expensive</v>
      </c>
      <c r="S2763" s="4">
        <f>WEEKDAY('Transaction Data'!$A2763)</f>
        <v>3</v>
      </c>
      <c r="T2763" s="2" t="str">
        <f>IF(WEEKDAY('Transaction Data'!$A2763,2)&lt;6,"Weekday","Weekend")</f>
        <v>Weekday</v>
      </c>
    </row>
    <row r="2764" ht="15.75" customHeight="1">
      <c r="A2764" s="1">
        <v>45476.0</v>
      </c>
      <c r="B2764" s="2" t="s">
        <v>2682</v>
      </c>
      <c r="C2764" s="2" t="s">
        <v>32</v>
      </c>
      <c r="D2764" s="1">
        <v>23499.0</v>
      </c>
      <c r="E2764" s="2" t="s">
        <v>37</v>
      </c>
      <c r="F2764" s="2">
        <v>48.0</v>
      </c>
      <c r="G2764" s="2" t="s">
        <v>61</v>
      </c>
      <c r="H2764" s="2" t="s">
        <v>29</v>
      </c>
      <c r="I2764" s="2" t="s">
        <v>25</v>
      </c>
      <c r="J2764" s="2" t="str">
        <f t="array" ref="J2764">XLOOKUP('Transaction Data'!$G2764,Product_Code,Biscuit_Brand)</f>
        <v>Choco Delight</v>
      </c>
      <c r="K2764" s="2">
        <f t="array" ref="K2764">XLOOKUP('Transaction Data'!$G2764,Product_Code,Cost)</f>
        <v>3</v>
      </c>
      <c r="L2764" s="2">
        <f t="array" ref="L2764">XLOOKUP('Transaction Data'!$G2764,Product_Code,Unit_Price)</f>
        <v>5</v>
      </c>
      <c r="M2764" s="3">
        <f>'Transaction Data'!$F2764*'Transaction Data'!$K2764</f>
        <v>144</v>
      </c>
      <c r="N2764" s="3">
        <f>'Transaction Data'!$F2764*'Transaction Data'!$L2764</f>
        <v>240</v>
      </c>
      <c r="O2764" s="3">
        <f>'Transaction Data'!$N2764-'Transaction Data'!$M2764</f>
        <v>96</v>
      </c>
      <c r="P2764" s="2">
        <f>DATEDIF('Transaction Data'!$D2764,'Transaction Data'!$A2764,"y")</f>
        <v>60</v>
      </c>
      <c r="Q2764" s="2" t="str">
        <f>FLOOR('Transaction Data'!$P2764,15)&amp;"-"&amp;FLOOR('Transaction Data'!$P2764,15)+14</f>
        <v>60-74</v>
      </c>
      <c r="R2764" s="2" t="str">
        <f>IF('Transaction Data'!$L2764&lt;=10,"Less Expensive","Expensive")</f>
        <v>Less Expensive</v>
      </c>
      <c r="S2764" s="4">
        <f>WEEKDAY('Transaction Data'!$A2764)</f>
        <v>4</v>
      </c>
      <c r="T2764" s="2" t="str">
        <f>IF(WEEKDAY('Transaction Data'!$A2764,2)&lt;6,"Weekday","Weekend")</f>
        <v>Weekday</v>
      </c>
    </row>
    <row r="2765" ht="15.75" customHeight="1">
      <c r="A2765" s="1">
        <v>45487.0</v>
      </c>
      <c r="B2765" s="2" t="s">
        <v>2683</v>
      </c>
      <c r="C2765" s="2" t="s">
        <v>41</v>
      </c>
      <c r="D2765" s="1">
        <v>24867.0</v>
      </c>
      <c r="E2765" s="2" t="s">
        <v>63</v>
      </c>
      <c r="F2765" s="2">
        <v>56.0</v>
      </c>
      <c r="G2765" s="2" t="s">
        <v>33</v>
      </c>
      <c r="H2765" s="2" t="s">
        <v>29</v>
      </c>
      <c r="I2765" s="2" t="s">
        <v>25</v>
      </c>
      <c r="J2765" s="2" t="str">
        <f t="array" ref="J2765">XLOOKUP('Transaction Data'!$G2765,Product_Code,Biscuit_Brand)</f>
        <v>Caramel Biscuits</v>
      </c>
      <c r="K2765" s="2">
        <f t="array" ref="K2765">XLOOKUP('Transaction Data'!$G2765,Product_Code,Cost)</f>
        <v>18</v>
      </c>
      <c r="L2765" s="2">
        <f t="array" ref="L2765">XLOOKUP('Transaction Data'!$G2765,Product_Code,Unit_Price)</f>
        <v>22</v>
      </c>
      <c r="M2765" s="3">
        <f>'Transaction Data'!$F2765*'Transaction Data'!$K2765</f>
        <v>1008</v>
      </c>
      <c r="N2765" s="3">
        <f>'Transaction Data'!$F2765*'Transaction Data'!$L2765</f>
        <v>1232</v>
      </c>
      <c r="O2765" s="3">
        <f>'Transaction Data'!$N2765-'Transaction Data'!$M2765</f>
        <v>224</v>
      </c>
      <c r="P2765" s="2">
        <f>DATEDIF('Transaction Data'!$D2765,'Transaction Data'!$A2765,"y")</f>
        <v>56</v>
      </c>
      <c r="Q2765" s="2" t="str">
        <f>FLOOR('Transaction Data'!$P2765,15)&amp;"-"&amp;FLOOR('Transaction Data'!$P2765,15)+14</f>
        <v>45-59</v>
      </c>
      <c r="R2765" s="2" t="str">
        <f>IF('Transaction Data'!$L2765&lt;=10,"Less Expensive","Expensive")</f>
        <v>Expensive</v>
      </c>
      <c r="S2765" s="4">
        <f>WEEKDAY('Transaction Data'!$A2765)</f>
        <v>1</v>
      </c>
      <c r="T2765" s="2" t="str">
        <f>IF(WEEKDAY('Transaction Data'!$A2765,2)&lt;6,"Weekday","Weekend")</f>
        <v>Weekend</v>
      </c>
    </row>
    <row r="2766" ht="15.75" customHeight="1">
      <c r="A2766" s="1">
        <v>45462.0</v>
      </c>
      <c r="B2766" s="2" t="s">
        <v>1925</v>
      </c>
      <c r="C2766" s="2" t="s">
        <v>21</v>
      </c>
      <c r="D2766" s="1">
        <v>23346.0</v>
      </c>
      <c r="E2766" s="2" t="s">
        <v>37</v>
      </c>
      <c r="F2766" s="2">
        <v>145.0</v>
      </c>
      <c r="G2766" s="2" t="s">
        <v>57</v>
      </c>
      <c r="H2766" s="2" t="s">
        <v>34</v>
      </c>
      <c r="I2766" s="2" t="s">
        <v>25</v>
      </c>
      <c r="J2766" s="2" t="str">
        <f t="array" ref="J2766">XLOOKUP('Transaction Data'!$G2766,Product_Code,Biscuit_Brand)</f>
        <v>Oatmeal Cookies</v>
      </c>
      <c r="K2766" s="2">
        <f t="array" ref="K2766">XLOOKUP('Transaction Data'!$G2766,Product_Code,Cost)</f>
        <v>19</v>
      </c>
      <c r="L2766" s="2">
        <f t="array" ref="L2766">XLOOKUP('Transaction Data'!$G2766,Product_Code,Unit_Price)</f>
        <v>23</v>
      </c>
      <c r="M2766" s="3">
        <f>'Transaction Data'!$F2766*'Transaction Data'!$K2766</f>
        <v>2755</v>
      </c>
      <c r="N2766" s="3">
        <f>'Transaction Data'!$F2766*'Transaction Data'!$L2766</f>
        <v>3335</v>
      </c>
      <c r="O2766" s="3">
        <f>'Transaction Data'!$N2766-'Transaction Data'!$M2766</f>
        <v>580</v>
      </c>
      <c r="P2766" s="2">
        <f>DATEDIF('Transaction Data'!$D2766,'Transaction Data'!$A2766,"y")</f>
        <v>60</v>
      </c>
      <c r="Q2766" s="2" t="str">
        <f>FLOOR('Transaction Data'!$P2766,15)&amp;"-"&amp;FLOOR('Transaction Data'!$P2766,15)+14</f>
        <v>60-74</v>
      </c>
      <c r="R2766" s="2" t="str">
        <f>IF('Transaction Data'!$L2766&lt;=10,"Less Expensive","Expensive")</f>
        <v>Expensive</v>
      </c>
      <c r="S2766" s="4">
        <f>WEEKDAY('Transaction Data'!$A2766)</f>
        <v>4</v>
      </c>
      <c r="T2766" s="2" t="str">
        <f>IF(WEEKDAY('Transaction Data'!$A2766,2)&lt;6,"Weekday","Weekend")</f>
        <v>Weekday</v>
      </c>
    </row>
    <row r="2767" ht="15.75" customHeight="1">
      <c r="A2767" s="1">
        <v>45499.0</v>
      </c>
      <c r="B2767" s="2" t="s">
        <v>2684</v>
      </c>
      <c r="C2767" s="2" t="s">
        <v>51</v>
      </c>
      <c r="D2767" s="1">
        <v>30199.0</v>
      </c>
      <c r="E2767" s="2" t="s">
        <v>37</v>
      </c>
      <c r="F2767" s="2">
        <v>363.0</v>
      </c>
      <c r="G2767" s="2" t="s">
        <v>55</v>
      </c>
      <c r="H2767" s="2" t="s">
        <v>24</v>
      </c>
      <c r="I2767" s="2" t="s">
        <v>25</v>
      </c>
      <c r="J2767" s="2" t="str">
        <f t="array" ref="J2767">XLOOKUP('Transaction Data'!$G2767,Product_Code,Biscuit_Brand)</f>
        <v>Vanilla Wafers</v>
      </c>
      <c r="K2767" s="2">
        <f t="array" ref="K2767">XLOOKUP('Transaction Data'!$G2767,Product_Code,Cost)</f>
        <v>18</v>
      </c>
      <c r="L2767" s="2">
        <f t="array" ref="L2767">XLOOKUP('Transaction Data'!$G2767,Product_Code,Unit_Price)</f>
        <v>36</v>
      </c>
      <c r="M2767" s="3">
        <f>'Transaction Data'!$F2767*'Transaction Data'!$K2767</f>
        <v>6534</v>
      </c>
      <c r="N2767" s="3">
        <f>'Transaction Data'!$F2767*'Transaction Data'!$L2767</f>
        <v>13068</v>
      </c>
      <c r="O2767" s="3">
        <f>'Transaction Data'!$N2767-'Transaction Data'!$M2767</f>
        <v>6534</v>
      </c>
      <c r="P2767" s="2">
        <f>DATEDIF('Transaction Data'!$D2767,'Transaction Data'!$A2767,"y")</f>
        <v>41</v>
      </c>
      <c r="Q2767" s="2" t="str">
        <f>FLOOR('Transaction Data'!$P2767,15)&amp;"-"&amp;FLOOR('Transaction Data'!$P2767,15)+14</f>
        <v>30-44</v>
      </c>
      <c r="R2767" s="2" t="str">
        <f>IF('Transaction Data'!$L2767&lt;=10,"Less Expensive","Expensive")</f>
        <v>Expensive</v>
      </c>
      <c r="S2767" s="4">
        <f>WEEKDAY('Transaction Data'!$A2767)</f>
        <v>6</v>
      </c>
      <c r="T2767" s="2" t="str">
        <f>IF(WEEKDAY('Transaction Data'!$A2767,2)&lt;6,"Weekday","Weekend")</f>
        <v>Weekday</v>
      </c>
    </row>
    <row r="2768" ht="15.75" customHeight="1">
      <c r="A2768" s="1">
        <v>45487.0</v>
      </c>
      <c r="B2768" s="2" t="s">
        <v>2685</v>
      </c>
      <c r="C2768" s="2" t="s">
        <v>54</v>
      </c>
      <c r="D2768" s="1">
        <v>25722.0</v>
      </c>
      <c r="E2768" s="2" t="s">
        <v>22</v>
      </c>
      <c r="F2768" s="2">
        <v>24.0</v>
      </c>
      <c r="G2768" s="2" t="s">
        <v>23</v>
      </c>
      <c r="H2768" s="2" t="s">
        <v>42</v>
      </c>
      <c r="I2768" s="2" t="s">
        <v>25</v>
      </c>
      <c r="J2768" s="2" t="str">
        <f t="array" ref="J2768">XLOOKUP('Transaction Data'!$G2768,Product_Code,Biscuit_Brand)</f>
        <v>Cinnamon Swirls</v>
      </c>
      <c r="K2768" s="2">
        <f t="array" ref="K2768">XLOOKUP('Transaction Data'!$G2768,Product_Code,Cost)</f>
        <v>10</v>
      </c>
      <c r="L2768" s="2">
        <f t="array" ref="L2768">XLOOKUP('Transaction Data'!$G2768,Product_Code,Unit_Price)</f>
        <v>14</v>
      </c>
      <c r="M2768" s="3">
        <f>'Transaction Data'!$F2768*'Transaction Data'!$K2768</f>
        <v>240</v>
      </c>
      <c r="N2768" s="3">
        <f>'Transaction Data'!$F2768*'Transaction Data'!$L2768</f>
        <v>336</v>
      </c>
      <c r="O2768" s="3">
        <f>'Transaction Data'!$N2768-'Transaction Data'!$M2768</f>
        <v>96</v>
      </c>
      <c r="P2768" s="2">
        <f>DATEDIF('Transaction Data'!$D2768,'Transaction Data'!$A2768,"y")</f>
        <v>54</v>
      </c>
      <c r="Q2768" s="2" t="str">
        <f>FLOOR('Transaction Data'!$P2768,15)&amp;"-"&amp;FLOOR('Transaction Data'!$P2768,15)+14</f>
        <v>45-59</v>
      </c>
      <c r="R2768" s="2" t="str">
        <f>IF('Transaction Data'!$L2768&lt;=10,"Less Expensive","Expensive")</f>
        <v>Expensive</v>
      </c>
      <c r="S2768" s="4">
        <f>WEEKDAY('Transaction Data'!$A2768)</f>
        <v>1</v>
      </c>
      <c r="T2768" s="2" t="str">
        <f>IF(WEEKDAY('Transaction Data'!$A2768,2)&lt;6,"Weekday","Weekend")</f>
        <v>Weekend</v>
      </c>
    </row>
    <row r="2769" ht="15.75" customHeight="1">
      <c r="A2769" s="1">
        <v>45371.0</v>
      </c>
      <c r="B2769" s="2" t="s">
        <v>1222</v>
      </c>
      <c r="C2769" s="2" t="s">
        <v>41</v>
      </c>
      <c r="D2769" s="1">
        <v>25918.0</v>
      </c>
      <c r="E2769" s="2" t="s">
        <v>37</v>
      </c>
      <c r="F2769" s="2">
        <v>238.0</v>
      </c>
      <c r="G2769" s="2" t="s">
        <v>28</v>
      </c>
      <c r="H2769" s="2" t="s">
        <v>45</v>
      </c>
      <c r="I2769" s="2" t="s">
        <v>25</v>
      </c>
      <c r="J2769" s="2" t="str">
        <f t="array" ref="J2769">XLOOKUP('Transaction Data'!$G2769,Product_Code,Biscuit_Brand)</f>
        <v>Shortbread</v>
      </c>
      <c r="K2769" s="2">
        <f t="array" ref="K2769">XLOOKUP('Transaction Data'!$G2769,Product_Code,Cost)</f>
        <v>10</v>
      </c>
      <c r="L2769" s="2">
        <f t="array" ref="L2769">XLOOKUP('Transaction Data'!$G2769,Product_Code,Unit_Price)</f>
        <v>45</v>
      </c>
      <c r="M2769" s="3">
        <f>'Transaction Data'!$F2769*'Transaction Data'!$K2769</f>
        <v>2380</v>
      </c>
      <c r="N2769" s="3">
        <f>'Transaction Data'!$F2769*'Transaction Data'!$L2769</f>
        <v>10710</v>
      </c>
      <c r="O2769" s="3">
        <f>'Transaction Data'!$N2769-'Transaction Data'!$M2769</f>
        <v>8330</v>
      </c>
      <c r="P2769" s="2">
        <f>DATEDIF('Transaction Data'!$D2769,'Transaction Data'!$A2769,"y")</f>
        <v>53</v>
      </c>
      <c r="Q2769" s="2" t="str">
        <f>FLOOR('Transaction Data'!$P2769,15)&amp;"-"&amp;FLOOR('Transaction Data'!$P2769,15)+14</f>
        <v>45-59</v>
      </c>
      <c r="R2769" s="2" t="str">
        <f>IF('Transaction Data'!$L2769&lt;=10,"Less Expensive","Expensive")</f>
        <v>Expensive</v>
      </c>
      <c r="S2769" s="4">
        <f>WEEKDAY('Transaction Data'!$A2769)</f>
        <v>4</v>
      </c>
      <c r="T2769" s="2" t="str">
        <f>IF(WEEKDAY('Transaction Data'!$A2769,2)&lt;6,"Weekday","Weekend")</f>
        <v>Weekday</v>
      </c>
    </row>
    <row r="2770" ht="15.75" customHeight="1">
      <c r="A2770" s="1">
        <v>45404.0</v>
      </c>
      <c r="B2770" s="2" t="s">
        <v>2686</v>
      </c>
      <c r="C2770" s="2" t="s">
        <v>47</v>
      </c>
      <c r="D2770" s="1">
        <v>19699.0</v>
      </c>
      <c r="E2770" s="2" t="s">
        <v>63</v>
      </c>
      <c r="F2770" s="2">
        <v>419.0</v>
      </c>
      <c r="G2770" s="2" t="s">
        <v>60</v>
      </c>
      <c r="H2770" s="2" t="s">
        <v>24</v>
      </c>
      <c r="I2770" s="2" t="s">
        <v>25</v>
      </c>
      <c r="J2770" s="2" t="str">
        <f t="array" ref="J2770">XLOOKUP('Transaction Data'!$G2770,Product_Code,Biscuit_Brand)</f>
        <v>Peanut Butter Bites</v>
      </c>
      <c r="K2770" s="2">
        <f t="array" ref="K2770">XLOOKUP('Transaction Data'!$G2770,Product_Code,Cost)</f>
        <v>5</v>
      </c>
      <c r="L2770" s="2">
        <f t="array" ref="L2770">XLOOKUP('Transaction Data'!$G2770,Product_Code,Unit_Price)</f>
        <v>7</v>
      </c>
      <c r="M2770" s="3">
        <f>'Transaction Data'!$F2770*'Transaction Data'!$K2770</f>
        <v>2095</v>
      </c>
      <c r="N2770" s="3">
        <f>'Transaction Data'!$F2770*'Transaction Data'!$L2770</f>
        <v>2933</v>
      </c>
      <c r="O2770" s="3">
        <f>'Transaction Data'!$N2770-'Transaction Data'!$M2770</f>
        <v>838</v>
      </c>
      <c r="P2770" s="2">
        <f>DATEDIF('Transaction Data'!$D2770,'Transaction Data'!$A2770,"y")</f>
        <v>70</v>
      </c>
      <c r="Q2770" s="2" t="str">
        <f>FLOOR('Transaction Data'!$P2770,15)&amp;"-"&amp;FLOOR('Transaction Data'!$P2770,15)+14</f>
        <v>60-74</v>
      </c>
      <c r="R2770" s="2" t="str">
        <f>IF('Transaction Data'!$L2770&lt;=10,"Less Expensive","Expensive")</f>
        <v>Less Expensive</v>
      </c>
      <c r="S2770" s="4">
        <f>WEEKDAY('Transaction Data'!$A2770)</f>
        <v>2</v>
      </c>
      <c r="T2770" s="2" t="str">
        <f>IF(WEEKDAY('Transaction Data'!$A2770,2)&lt;6,"Weekday","Weekend")</f>
        <v>Weekday</v>
      </c>
    </row>
    <row r="2771" ht="15.75" customHeight="1">
      <c r="A2771" s="1">
        <v>45297.0</v>
      </c>
      <c r="B2771" s="2" t="s">
        <v>2687</v>
      </c>
      <c r="C2771" s="2" t="s">
        <v>32</v>
      </c>
      <c r="D2771" s="1">
        <v>31708.0</v>
      </c>
      <c r="E2771" s="2" t="s">
        <v>63</v>
      </c>
      <c r="F2771" s="2">
        <v>100.0</v>
      </c>
      <c r="G2771" s="2" t="s">
        <v>61</v>
      </c>
      <c r="H2771" s="2" t="s">
        <v>29</v>
      </c>
      <c r="I2771" s="2" t="s">
        <v>25</v>
      </c>
      <c r="J2771" s="2" t="str">
        <f t="array" ref="J2771">XLOOKUP('Transaction Data'!$G2771,Product_Code,Biscuit_Brand)</f>
        <v>Choco Delight</v>
      </c>
      <c r="K2771" s="2">
        <f t="array" ref="K2771">XLOOKUP('Transaction Data'!$G2771,Product_Code,Cost)</f>
        <v>3</v>
      </c>
      <c r="L2771" s="2">
        <f t="array" ref="L2771">XLOOKUP('Transaction Data'!$G2771,Product_Code,Unit_Price)</f>
        <v>5</v>
      </c>
      <c r="M2771" s="3">
        <f>'Transaction Data'!$F2771*'Transaction Data'!$K2771</f>
        <v>300</v>
      </c>
      <c r="N2771" s="3">
        <f>'Transaction Data'!$F2771*'Transaction Data'!$L2771</f>
        <v>500</v>
      </c>
      <c r="O2771" s="3">
        <f>'Transaction Data'!$N2771-'Transaction Data'!$M2771</f>
        <v>200</v>
      </c>
      <c r="P2771" s="2">
        <f>DATEDIF('Transaction Data'!$D2771,'Transaction Data'!$A2771,"y")</f>
        <v>37</v>
      </c>
      <c r="Q2771" s="2" t="str">
        <f>FLOOR('Transaction Data'!$P2771,15)&amp;"-"&amp;FLOOR('Transaction Data'!$P2771,15)+14</f>
        <v>30-44</v>
      </c>
      <c r="R2771" s="2" t="str">
        <f>IF('Transaction Data'!$L2771&lt;=10,"Less Expensive","Expensive")</f>
        <v>Less Expensive</v>
      </c>
      <c r="S2771" s="4">
        <f>WEEKDAY('Transaction Data'!$A2771)</f>
        <v>7</v>
      </c>
      <c r="T2771" s="2" t="str">
        <f>IF(WEEKDAY('Transaction Data'!$A2771,2)&lt;6,"Weekday","Weekend")</f>
        <v>Weekend</v>
      </c>
    </row>
    <row r="2772" ht="15.75" customHeight="1">
      <c r="A2772" s="1">
        <v>45387.0</v>
      </c>
      <c r="B2772" s="2" t="s">
        <v>2688</v>
      </c>
      <c r="C2772" s="2" t="s">
        <v>21</v>
      </c>
      <c r="D2772" s="1">
        <v>20402.0</v>
      </c>
      <c r="E2772" s="2" t="s">
        <v>22</v>
      </c>
      <c r="F2772" s="2">
        <v>295.0</v>
      </c>
      <c r="G2772" s="2" t="s">
        <v>57</v>
      </c>
      <c r="H2772" s="2" t="s">
        <v>42</v>
      </c>
      <c r="I2772" s="2" t="s">
        <v>25</v>
      </c>
      <c r="J2772" s="2" t="str">
        <f t="array" ref="J2772">XLOOKUP('Transaction Data'!$G2772,Product_Code,Biscuit_Brand)</f>
        <v>Oatmeal Cookies</v>
      </c>
      <c r="K2772" s="2">
        <f t="array" ref="K2772">XLOOKUP('Transaction Data'!$G2772,Product_Code,Cost)</f>
        <v>19</v>
      </c>
      <c r="L2772" s="2">
        <f t="array" ref="L2772">XLOOKUP('Transaction Data'!$G2772,Product_Code,Unit_Price)</f>
        <v>23</v>
      </c>
      <c r="M2772" s="3">
        <f>'Transaction Data'!$F2772*'Transaction Data'!$K2772</f>
        <v>5605</v>
      </c>
      <c r="N2772" s="3">
        <f>'Transaction Data'!$F2772*'Transaction Data'!$L2772</f>
        <v>6785</v>
      </c>
      <c r="O2772" s="3">
        <f>'Transaction Data'!$N2772-'Transaction Data'!$M2772</f>
        <v>1180</v>
      </c>
      <c r="P2772" s="2">
        <f>DATEDIF('Transaction Data'!$D2772,'Transaction Data'!$A2772,"y")</f>
        <v>68</v>
      </c>
      <c r="Q2772" s="2" t="str">
        <f>FLOOR('Transaction Data'!$P2772,15)&amp;"-"&amp;FLOOR('Transaction Data'!$P2772,15)+14</f>
        <v>60-74</v>
      </c>
      <c r="R2772" s="2" t="str">
        <f>IF('Transaction Data'!$L2772&lt;=10,"Less Expensive","Expensive")</f>
        <v>Expensive</v>
      </c>
      <c r="S2772" s="4">
        <f>WEEKDAY('Transaction Data'!$A2772)</f>
        <v>6</v>
      </c>
      <c r="T2772" s="2" t="str">
        <f>IF(WEEKDAY('Transaction Data'!$A2772,2)&lt;6,"Weekday","Weekend")</f>
        <v>Weekday</v>
      </c>
    </row>
    <row r="2773" ht="15.75" customHeight="1">
      <c r="A2773" s="1">
        <v>45424.0</v>
      </c>
      <c r="B2773" s="2" t="s">
        <v>2689</v>
      </c>
      <c r="C2773" s="2" t="s">
        <v>72</v>
      </c>
      <c r="D2773" s="1">
        <v>23206.0</v>
      </c>
      <c r="E2773" s="2" t="s">
        <v>22</v>
      </c>
      <c r="F2773" s="2">
        <v>115.0</v>
      </c>
      <c r="G2773" s="2" t="s">
        <v>38</v>
      </c>
      <c r="H2773" s="2" t="s">
        <v>45</v>
      </c>
      <c r="I2773" s="2" t="s">
        <v>25</v>
      </c>
      <c r="J2773" s="2" t="str">
        <f t="array" ref="J2773">XLOOKUP('Transaction Data'!$G2773,Product_Code,Biscuit_Brand)</f>
        <v>Ginger Snaps</v>
      </c>
      <c r="K2773" s="2">
        <f t="array" ref="K2773">XLOOKUP('Transaction Data'!$G2773,Product_Code,Cost)</f>
        <v>14</v>
      </c>
      <c r="L2773" s="2">
        <f t="array" ref="L2773">XLOOKUP('Transaction Data'!$G2773,Product_Code,Unit_Price)</f>
        <v>28</v>
      </c>
      <c r="M2773" s="3">
        <f>'Transaction Data'!$F2773*'Transaction Data'!$K2773</f>
        <v>1610</v>
      </c>
      <c r="N2773" s="3">
        <f>'Transaction Data'!$F2773*'Transaction Data'!$L2773</f>
        <v>3220</v>
      </c>
      <c r="O2773" s="3">
        <f>'Transaction Data'!$N2773-'Transaction Data'!$M2773</f>
        <v>1610</v>
      </c>
      <c r="P2773" s="2">
        <f>DATEDIF('Transaction Data'!$D2773,'Transaction Data'!$A2773,"y")</f>
        <v>60</v>
      </c>
      <c r="Q2773" s="2" t="str">
        <f>FLOOR('Transaction Data'!$P2773,15)&amp;"-"&amp;FLOOR('Transaction Data'!$P2773,15)+14</f>
        <v>60-74</v>
      </c>
      <c r="R2773" s="2" t="str">
        <f>IF('Transaction Data'!$L2773&lt;=10,"Less Expensive","Expensive")</f>
        <v>Expensive</v>
      </c>
      <c r="S2773" s="4">
        <f>WEEKDAY('Transaction Data'!$A2773)</f>
        <v>1</v>
      </c>
      <c r="T2773" s="2" t="str">
        <f>IF(WEEKDAY('Transaction Data'!$A2773,2)&lt;6,"Weekday","Weekend")</f>
        <v>Weekend</v>
      </c>
    </row>
    <row r="2774" ht="15.75" customHeight="1">
      <c r="A2774" s="1">
        <v>45485.0</v>
      </c>
      <c r="B2774" s="2" t="s">
        <v>2690</v>
      </c>
      <c r="C2774" s="2" t="s">
        <v>72</v>
      </c>
      <c r="D2774" s="1">
        <v>34385.0</v>
      </c>
      <c r="E2774" s="2" t="s">
        <v>63</v>
      </c>
      <c r="F2774" s="2">
        <v>305.0</v>
      </c>
      <c r="G2774" s="2" t="s">
        <v>23</v>
      </c>
      <c r="H2774" s="2" t="s">
        <v>24</v>
      </c>
      <c r="I2774" s="2" t="s">
        <v>25</v>
      </c>
      <c r="J2774" s="2" t="str">
        <f t="array" ref="J2774">XLOOKUP('Transaction Data'!$G2774,Product_Code,Biscuit_Brand)</f>
        <v>Cinnamon Swirls</v>
      </c>
      <c r="K2774" s="2">
        <f t="array" ref="K2774">XLOOKUP('Transaction Data'!$G2774,Product_Code,Cost)</f>
        <v>10</v>
      </c>
      <c r="L2774" s="2">
        <f t="array" ref="L2774">XLOOKUP('Transaction Data'!$G2774,Product_Code,Unit_Price)</f>
        <v>14</v>
      </c>
      <c r="M2774" s="3">
        <f>'Transaction Data'!$F2774*'Transaction Data'!$K2774</f>
        <v>3050</v>
      </c>
      <c r="N2774" s="3">
        <f>'Transaction Data'!$F2774*'Transaction Data'!$L2774</f>
        <v>4270</v>
      </c>
      <c r="O2774" s="3">
        <f>'Transaction Data'!$N2774-'Transaction Data'!$M2774</f>
        <v>1220</v>
      </c>
      <c r="P2774" s="2">
        <f>DATEDIF('Transaction Data'!$D2774,'Transaction Data'!$A2774,"y")</f>
        <v>30</v>
      </c>
      <c r="Q2774" s="2" t="str">
        <f>FLOOR('Transaction Data'!$P2774,15)&amp;"-"&amp;FLOOR('Transaction Data'!$P2774,15)+14</f>
        <v>30-44</v>
      </c>
      <c r="R2774" s="2" t="str">
        <f>IF('Transaction Data'!$L2774&lt;=10,"Less Expensive","Expensive")</f>
        <v>Expensive</v>
      </c>
      <c r="S2774" s="4">
        <f>WEEKDAY('Transaction Data'!$A2774)</f>
        <v>6</v>
      </c>
      <c r="T2774" s="2" t="str">
        <f>IF(WEEKDAY('Transaction Data'!$A2774,2)&lt;6,"Weekday","Weekend")</f>
        <v>Weekday</v>
      </c>
    </row>
    <row r="2775" ht="15.75" customHeight="1">
      <c r="A2775" s="1">
        <v>45381.0</v>
      </c>
      <c r="B2775" s="2" t="s">
        <v>2691</v>
      </c>
      <c r="C2775" s="2" t="s">
        <v>21</v>
      </c>
      <c r="D2775" s="1">
        <v>30915.0</v>
      </c>
      <c r="E2775" s="2" t="s">
        <v>37</v>
      </c>
      <c r="F2775" s="2">
        <v>315.0</v>
      </c>
      <c r="G2775" s="2" t="s">
        <v>57</v>
      </c>
      <c r="H2775" s="2" t="s">
        <v>29</v>
      </c>
      <c r="I2775" s="2" t="s">
        <v>25</v>
      </c>
      <c r="J2775" s="2" t="str">
        <f t="array" ref="J2775">XLOOKUP('Transaction Data'!$G2775,Product_Code,Biscuit_Brand)</f>
        <v>Oatmeal Cookies</v>
      </c>
      <c r="K2775" s="2">
        <f t="array" ref="K2775">XLOOKUP('Transaction Data'!$G2775,Product_Code,Cost)</f>
        <v>19</v>
      </c>
      <c r="L2775" s="2">
        <f t="array" ref="L2775">XLOOKUP('Transaction Data'!$G2775,Product_Code,Unit_Price)</f>
        <v>23</v>
      </c>
      <c r="M2775" s="3">
        <f>'Transaction Data'!$F2775*'Transaction Data'!$K2775</f>
        <v>5985</v>
      </c>
      <c r="N2775" s="3">
        <f>'Transaction Data'!$F2775*'Transaction Data'!$L2775</f>
        <v>7245</v>
      </c>
      <c r="O2775" s="3">
        <f>'Transaction Data'!$N2775-'Transaction Data'!$M2775</f>
        <v>1260</v>
      </c>
      <c r="P2775" s="2">
        <f>DATEDIF('Transaction Data'!$D2775,'Transaction Data'!$A2775,"y")</f>
        <v>39</v>
      </c>
      <c r="Q2775" s="2" t="str">
        <f>FLOOR('Transaction Data'!$P2775,15)&amp;"-"&amp;FLOOR('Transaction Data'!$P2775,15)+14</f>
        <v>30-44</v>
      </c>
      <c r="R2775" s="2" t="str">
        <f>IF('Transaction Data'!$L2775&lt;=10,"Less Expensive","Expensive")</f>
        <v>Expensive</v>
      </c>
      <c r="S2775" s="4">
        <f>WEEKDAY('Transaction Data'!$A2775)</f>
        <v>7</v>
      </c>
      <c r="T2775" s="2" t="str">
        <f>IF(WEEKDAY('Transaction Data'!$A2775,2)&lt;6,"Weekday","Weekend")</f>
        <v>Weekend</v>
      </c>
    </row>
    <row r="2776" ht="15.75" customHeight="1">
      <c r="A2776" s="1">
        <v>45354.0</v>
      </c>
      <c r="B2776" s="2" t="s">
        <v>301</v>
      </c>
      <c r="C2776" s="2" t="s">
        <v>32</v>
      </c>
      <c r="D2776" s="1">
        <v>26891.0</v>
      </c>
      <c r="E2776" s="2" t="s">
        <v>22</v>
      </c>
      <c r="F2776" s="2">
        <v>156.0</v>
      </c>
      <c r="G2776" s="2" t="s">
        <v>28</v>
      </c>
      <c r="H2776" s="2" t="s">
        <v>29</v>
      </c>
      <c r="I2776" s="2" t="s">
        <v>25</v>
      </c>
      <c r="J2776" s="2" t="str">
        <f t="array" ref="J2776">XLOOKUP('Transaction Data'!$G2776,Product_Code,Biscuit_Brand)</f>
        <v>Shortbread</v>
      </c>
      <c r="K2776" s="2">
        <f t="array" ref="K2776">XLOOKUP('Transaction Data'!$G2776,Product_Code,Cost)</f>
        <v>10</v>
      </c>
      <c r="L2776" s="2">
        <f t="array" ref="L2776">XLOOKUP('Transaction Data'!$G2776,Product_Code,Unit_Price)</f>
        <v>45</v>
      </c>
      <c r="M2776" s="3">
        <f>'Transaction Data'!$F2776*'Transaction Data'!$K2776</f>
        <v>1560</v>
      </c>
      <c r="N2776" s="3">
        <f>'Transaction Data'!$F2776*'Transaction Data'!$L2776</f>
        <v>7020</v>
      </c>
      <c r="O2776" s="3">
        <f>'Transaction Data'!$N2776-'Transaction Data'!$M2776</f>
        <v>5460</v>
      </c>
      <c r="P2776" s="2">
        <f>DATEDIF('Transaction Data'!$D2776,'Transaction Data'!$A2776,"y")</f>
        <v>50</v>
      </c>
      <c r="Q2776" s="2" t="str">
        <f>FLOOR('Transaction Data'!$P2776,15)&amp;"-"&amp;FLOOR('Transaction Data'!$P2776,15)+14</f>
        <v>45-59</v>
      </c>
      <c r="R2776" s="2" t="str">
        <f>IF('Transaction Data'!$L2776&lt;=10,"Less Expensive","Expensive")</f>
        <v>Expensive</v>
      </c>
      <c r="S2776" s="4">
        <f>WEEKDAY('Transaction Data'!$A2776)</f>
        <v>1</v>
      </c>
      <c r="T2776" s="2" t="str">
        <f>IF(WEEKDAY('Transaction Data'!$A2776,2)&lt;6,"Weekday","Weekend")</f>
        <v>Weekend</v>
      </c>
    </row>
    <row r="2777" ht="15.75" customHeight="1">
      <c r="A2777" s="1">
        <v>45423.0</v>
      </c>
      <c r="B2777" s="2" t="s">
        <v>2692</v>
      </c>
      <c r="C2777" s="2" t="s">
        <v>41</v>
      </c>
      <c r="D2777" s="1">
        <v>23946.0</v>
      </c>
      <c r="E2777" s="2" t="s">
        <v>37</v>
      </c>
      <c r="F2777" s="2">
        <v>441.0</v>
      </c>
      <c r="G2777" s="2" t="s">
        <v>60</v>
      </c>
      <c r="H2777" s="2" t="s">
        <v>34</v>
      </c>
      <c r="I2777" s="2" t="s">
        <v>25</v>
      </c>
      <c r="J2777" s="2" t="str">
        <f t="array" ref="J2777">XLOOKUP('Transaction Data'!$G2777,Product_Code,Biscuit_Brand)</f>
        <v>Peanut Butter Bites</v>
      </c>
      <c r="K2777" s="2">
        <f t="array" ref="K2777">XLOOKUP('Transaction Data'!$G2777,Product_Code,Cost)</f>
        <v>5</v>
      </c>
      <c r="L2777" s="2">
        <f t="array" ref="L2777">XLOOKUP('Transaction Data'!$G2777,Product_Code,Unit_Price)</f>
        <v>7</v>
      </c>
      <c r="M2777" s="3">
        <f>'Transaction Data'!$F2777*'Transaction Data'!$K2777</f>
        <v>2205</v>
      </c>
      <c r="N2777" s="3">
        <f>'Transaction Data'!$F2777*'Transaction Data'!$L2777</f>
        <v>3087</v>
      </c>
      <c r="O2777" s="3">
        <f>'Transaction Data'!$N2777-'Transaction Data'!$M2777</f>
        <v>882</v>
      </c>
      <c r="P2777" s="2">
        <f>DATEDIF('Transaction Data'!$D2777,'Transaction Data'!$A2777,"y")</f>
        <v>58</v>
      </c>
      <c r="Q2777" s="2" t="str">
        <f>FLOOR('Transaction Data'!$P2777,15)&amp;"-"&amp;FLOOR('Transaction Data'!$P2777,15)+14</f>
        <v>45-59</v>
      </c>
      <c r="R2777" s="2" t="str">
        <f>IF('Transaction Data'!$L2777&lt;=10,"Less Expensive","Expensive")</f>
        <v>Less Expensive</v>
      </c>
      <c r="S2777" s="4">
        <f>WEEKDAY('Transaction Data'!$A2777)</f>
        <v>7</v>
      </c>
      <c r="T2777" s="2" t="str">
        <f>IF(WEEKDAY('Transaction Data'!$A2777,2)&lt;6,"Weekday","Weekend")</f>
        <v>Weekend</v>
      </c>
    </row>
    <row r="2778" ht="15.75" customHeight="1">
      <c r="A2778" s="1">
        <v>45390.0</v>
      </c>
      <c r="B2778" s="2" t="s">
        <v>2693</v>
      </c>
      <c r="C2778" s="2" t="s">
        <v>21</v>
      </c>
      <c r="D2778" s="1">
        <v>37814.0</v>
      </c>
      <c r="E2778" s="2" t="s">
        <v>22</v>
      </c>
      <c r="F2778" s="2">
        <v>64.0</v>
      </c>
      <c r="G2778" s="2" t="s">
        <v>33</v>
      </c>
      <c r="H2778" s="2" t="s">
        <v>24</v>
      </c>
      <c r="I2778" s="2" t="s">
        <v>25</v>
      </c>
      <c r="J2778" s="2" t="str">
        <f t="array" ref="J2778">XLOOKUP('Transaction Data'!$G2778,Product_Code,Biscuit_Brand)</f>
        <v>Caramel Biscuits</v>
      </c>
      <c r="K2778" s="2">
        <f t="array" ref="K2778">XLOOKUP('Transaction Data'!$G2778,Product_Code,Cost)</f>
        <v>18</v>
      </c>
      <c r="L2778" s="2">
        <f t="array" ref="L2778">XLOOKUP('Transaction Data'!$G2778,Product_Code,Unit_Price)</f>
        <v>22</v>
      </c>
      <c r="M2778" s="3">
        <f>'Transaction Data'!$F2778*'Transaction Data'!$K2778</f>
        <v>1152</v>
      </c>
      <c r="N2778" s="3">
        <f>'Transaction Data'!$F2778*'Transaction Data'!$L2778</f>
        <v>1408</v>
      </c>
      <c r="O2778" s="3">
        <f>'Transaction Data'!$N2778-'Transaction Data'!$M2778</f>
        <v>256</v>
      </c>
      <c r="P2778" s="2">
        <f>DATEDIF('Transaction Data'!$D2778,'Transaction Data'!$A2778,"y")</f>
        <v>20</v>
      </c>
      <c r="Q2778" s="2" t="str">
        <f>FLOOR('Transaction Data'!$P2778,15)&amp;"-"&amp;FLOOR('Transaction Data'!$P2778,15)+14</f>
        <v>15-29</v>
      </c>
      <c r="R2778" s="2" t="str">
        <f>IF('Transaction Data'!$L2778&lt;=10,"Less Expensive","Expensive")</f>
        <v>Expensive</v>
      </c>
      <c r="S2778" s="4">
        <f>WEEKDAY('Transaction Data'!$A2778)</f>
        <v>2</v>
      </c>
      <c r="T2778" s="2" t="str">
        <f>IF(WEEKDAY('Transaction Data'!$A2778,2)&lt;6,"Weekday","Weekend")</f>
        <v>Weekday</v>
      </c>
    </row>
    <row r="2779" ht="15.75" customHeight="1">
      <c r="A2779" s="1">
        <v>45504.0</v>
      </c>
      <c r="B2779" s="2" t="s">
        <v>2694</v>
      </c>
      <c r="C2779" s="2" t="s">
        <v>41</v>
      </c>
      <c r="D2779" s="1">
        <v>28340.0</v>
      </c>
      <c r="E2779" s="2" t="s">
        <v>27</v>
      </c>
      <c r="F2779" s="2">
        <v>433.0</v>
      </c>
      <c r="G2779" s="2" t="s">
        <v>61</v>
      </c>
      <c r="H2779" s="2" t="s">
        <v>42</v>
      </c>
      <c r="I2779" s="2" t="s">
        <v>25</v>
      </c>
      <c r="J2779" s="2" t="str">
        <f t="array" ref="J2779">XLOOKUP('Transaction Data'!$G2779,Product_Code,Biscuit_Brand)</f>
        <v>Choco Delight</v>
      </c>
      <c r="K2779" s="2">
        <f t="array" ref="K2779">XLOOKUP('Transaction Data'!$G2779,Product_Code,Cost)</f>
        <v>3</v>
      </c>
      <c r="L2779" s="2">
        <f t="array" ref="L2779">XLOOKUP('Transaction Data'!$G2779,Product_Code,Unit_Price)</f>
        <v>5</v>
      </c>
      <c r="M2779" s="3">
        <f>'Transaction Data'!$F2779*'Transaction Data'!$K2779</f>
        <v>1299</v>
      </c>
      <c r="N2779" s="3">
        <f>'Transaction Data'!$F2779*'Transaction Data'!$L2779</f>
        <v>2165</v>
      </c>
      <c r="O2779" s="3">
        <f>'Transaction Data'!$N2779-'Transaction Data'!$M2779</f>
        <v>866</v>
      </c>
      <c r="P2779" s="2">
        <f>DATEDIF('Transaction Data'!$D2779,'Transaction Data'!$A2779,"y")</f>
        <v>46</v>
      </c>
      <c r="Q2779" s="2" t="str">
        <f>FLOOR('Transaction Data'!$P2779,15)&amp;"-"&amp;FLOOR('Transaction Data'!$P2779,15)+14</f>
        <v>45-59</v>
      </c>
      <c r="R2779" s="2" t="str">
        <f>IF('Transaction Data'!$L2779&lt;=10,"Less Expensive","Expensive")</f>
        <v>Less Expensive</v>
      </c>
      <c r="S2779" s="4">
        <f>WEEKDAY('Transaction Data'!$A2779)</f>
        <v>4</v>
      </c>
      <c r="T2779" s="2" t="str">
        <f>IF(WEEKDAY('Transaction Data'!$A2779,2)&lt;6,"Weekday","Weekend")</f>
        <v>Weekday</v>
      </c>
    </row>
    <row r="2780" ht="15.75" customHeight="1">
      <c r="A2780" s="1">
        <v>45403.0</v>
      </c>
      <c r="B2780" s="2" t="s">
        <v>2695</v>
      </c>
      <c r="C2780" s="2" t="s">
        <v>47</v>
      </c>
      <c r="D2780" s="1">
        <v>30056.0</v>
      </c>
      <c r="E2780" s="2" t="s">
        <v>27</v>
      </c>
      <c r="F2780" s="2">
        <v>466.0</v>
      </c>
      <c r="G2780" s="2" t="s">
        <v>57</v>
      </c>
      <c r="H2780" s="2" t="s">
        <v>45</v>
      </c>
      <c r="I2780" s="2" t="s">
        <v>25</v>
      </c>
      <c r="J2780" s="2" t="str">
        <f t="array" ref="J2780">XLOOKUP('Transaction Data'!$G2780,Product_Code,Biscuit_Brand)</f>
        <v>Oatmeal Cookies</v>
      </c>
      <c r="K2780" s="2">
        <f t="array" ref="K2780">XLOOKUP('Transaction Data'!$G2780,Product_Code,Cost)</f>
        <v>19</v>
      </c>
      <c r="L2780" s="2">
        <f t="array" ref="L2780">XLOOKUP('Transaction Data'!$G2780,Product_Code,Unit_Price)</f>
        <v>23</v>
      </c>
      <c r="M2780" s="3">
        <f>'Transaction Data'!$F2780*'Transaction Data'!$K2780</f>
        <v>8854</v>
      </c>
      <c r="N2780" s="3">
        <f>'Transaction Data'!$F2780*'Transaction Data'!$L2780</f>
        <v>10718</v>
      </c>
      <c r="O2780" s="3">
        <f>'Transaction Data'!$N2780-'Transaction Data'!$M2780</f>
        <v>1864</v>
      </c>
      <c r="P2780" s="2">
        <f>DATEDIF('Transaction Data'!$D2780,'Transaction Data'!$A2780,"y")</f>
        <v>42</v>
      </c>
      <c r="Q2780" s="2" t="str">
        <f>FLOOR('Transaction Data'!$P2780,15)&amp;"-"&amp;FLOOR('Transaction Data'!$P2780,15)+14</f>
        <v>30-44</v>
      </c>
      <c r="R2780" s="2" t="str">
        <f>IF('Transaction Data'!$L2780&lt;=10,"Less Expensive","Expensive")</f>
        <v>Expensive</v>
      </c>
      <c r="S2780" s="4">
        <f>WEEKDAY('Transaction Data'!$A2780)</f>
        <v>1</v>
      </c>
      <c r="T2780" s="2" t="str">
        <f>IF(WEEKDAY('Transaction Data'!$A2780,2)&lt;6,"Weekday","Weekend")</f>
        <v>Weekend</v>
      </c>
    </row>
    <row r="2781" ht="15.75" customHeight="1">
      <c r="A2781" s="1">
        <v>45482.0</v>
      </c>
      <c r="B2781" s="2" t="s">
        <v>2696</v>
      </c>
      <c r="C2781" s="2" t="s">
        <v>41</v>
      </c>
      <c r="D2781" s="1">
        <v>19727.0</v>
      </c>
      <c r="E2781" s="2" t="s">
        <v>27</v>
      </c>
      <c r="F2781" s="2">
        <v>289.0</v>
      </c>
      <c r="G2781" s="2" t="s">
        <v>57</v>
      </c>
      <c r="H2781" s="2" t="s">
        <v>24</v>
      </c>
      <c r="I2781" s="2" t="s">
        <v>25</v>
      </c>
      <c r="J2781" s="2" t="str">
        <f t="array" ref="J2781">XLOOKUP('Transaction Data'!$G2781,Product_Code,Biscuit_Brand)</f>
        <v>Oatmeal Cookies</v>
      </c>
      <c r="K2781" s="2">
        <f t="array" ref="K2781">XLOOKUP('Transaction Data'!$G2781,Product_Code,Cost)</f>
        <v>19</v>
      </c>
      <c r="L2781" s="2">
        <f t="array" ref="L2781">XLOOKUP('Transaction Data'!$G2781,Product_Code,Unit_Price)</f>
        <v>23</v>
      </c>
      <c r="M2781" s="3">
        <f>'Transaction Data'!$F2781*'Transaction Data'!$K2781</f>
        <v>5491</v>
      </c>
      <c r="N2781" s="3">
        <f>'Transaction Data'!$F2781*'Transaction Data'!$L2781</f>
        <v>6647</v>
      </c>
      <c r="O2781" s="3">
        <f>'Transaction Data'!$N2781-'Transaction Data'!$M2781</f>
        <v>1156</v>
      </c>
      <c r="P2781" s="2">
        <f>DATEDIF('Transaction Data'!$D2781,'Transaction Data'!$A2781,"y")</f>
        <v>70</v>
      </c>
      <c r="Q2781" s="2" t="str">
        <f>FLOOR('Transaction Data'!$P2781,15)&amp;"-"&amp;FLOOR('Transaction Data'!$P2781,15)+14</f>
        <v>60-74</v>
      </c>
      <c r="R2781" s="2" t="str">
        <f>IF('Transaction Data'!$L2781&lt;=10,"Less Expensive","Expensive")</f>
        <v>Expensive</v>
      </c>
      <c r="S2781" s="4">
        <f>WEEKDAY('Transaction Data'!$A2781)</f>
        <v>3</v>
      </c>
      <c r="T2781" s="2" t="str">
        <f>IF(WEEKDAY('Transaction Data'!$A2781,2)&lt;6,"Weekday","Weekend")</f>
        <v>Weekday</v>
      </c>
    </row>
    <row r="2782" ht="15.75" customHeight="1">
      <c r="A2782" s="1">
        <v>45398.0</v>
      </c>
      <c r="B2782" s="2" t="s">
        <v>2697</v>
      </c>
      <c r="C2782" s="2" t="s">
        <v>69</v>
      </c>
      <c r="D2782" s="1">
        <v>16762.0</v>
      </c>
      <c r="E2782" s="2" t="s">
        <v>27</v>
      </c>
      <c r="F2782" s="2">
        <v>446.0</v>
      </c>
      <c r="G2782" s="2" t="s">
        <v>57</v>
      </c>
      <c r="H2782" s="2" t="s">
        <v>29</v>
      </c>
      <c r="I2782" s="2" t="s">
        <v>30</v>
      </c>
      <c r="J2782" s="2" t="str">
        <f t="array" ref="J2782">XLOOKUP('Transaction Data'!$G2782,Product_Code,Biscuit_Brand)</f>
        <v>Oatmeal Cookies</v>
      </c>
      <c r="K2782" s="2">
        <f t="array" ref="K2782">XLOOKUP('Transaction Data'!$G2782,Product_Code,Cost)</f>
        <v>19</v>
      </c>
      <c r="L2782" s="2">
        <f t="array" ref="L2782">XLOOKUP('Transaction Data'!$G2782,Product_Code,Unit_Price)</f>
        <v>23</v>
      </c>
      <c r="M2782" s="3">
        <f>'Transaction Data'!$F2782*'Transaction Data'!$K2782</f>
        <v>8474</v>
      </c>
      <c r="N2782" s="3">
        <f>'Transaction Data'!$F2782*'Transaction Data'!$L2782</f>
        <v>10258</v>
      </c>
      <c r="O2782" s="3">
        <f>'Transaction Data'!$N2782-'Transaction Data'!$M2782</f>
        <v>1784</v>
      </c>
      <c r="P2782" s="2">
        <f>DATEDIF('Transaction Data'!$D2782,'Transaction Data'!$A2782,"y")</f>
        <v>78</v>
      </c>
      <c r="Q2782" s="2" t="str">
        <f>FLOOR('Transaction Data'!$P2782,15)&amp;"-"&amp;FLOOR('Transaction Data'!$P2782,15)+14</f>
        <v>75-89</v>
      </c>
      <c r="R2782" s="2" t="str">
        <f>IF('Transaction Data'!$L2782&lt;=10,"Less Expensive","Expensive")</f>
        <v>Expensive</v>
      </c>
      <c r="S2782" s="4">
        <f>WEEKDAY('Transaction Data'!$A2782)</f>
        <v>3</v>
      </c>
      <c r="T2782" s="2" t="str">
        <f>IF(WEEKDAY('Transaction Data'!$A2782,2)&lt;6,"Weekday","Weekend")</f>
        <v>Weekday</v>
      </c>
    </row>
    <row r="2783" ht="15.75" customHeight="1">
      <c r="A2783" s="1">
        <v>45303.0</v>
      </c>
      <c r="B2783" s="2" t="s">
        <v>2698</v>
      </c>
      <c r="C2783" s="2" t="s">
        <v>51</v>
      </c>
      <c r="D2783" s="1">
        <v>34063.0</v>
      </c>
      <c r="E2783" s="2" t="s">
        <v>63</v>
      </c>
      <c r="F2783" s="2">
        <v>412.0</v>
      </c>
      <c r="G2783" s="2" t="s">
        <v>23</v>
      </c>
      <c r="H2783" s="2" t="s">
        <v>42</v>
      </c>
      <c r="I2783" s="2" t="s">
        <v>25</v>
      </c>
      <c r="J2783" s="2" t="str">
        <f t="array" ref="J2783">XLOOKUP('Transaction Data'!$G2783,Product_Code,Biscuit_Brand)</f>
        <v>Cinnamon Swirls</v>
      </c>
      <c r="K2783" s="2">
        <f t="array" ref="K2783">XLOOKUP('Transaction Data'!$G2783,Product_Code,Cost)</f>
        <v>10</v>
      </c>
      <c r="L2783" s="2">
        <f t="array" ref="L2783">XLOOKUP('Transaction Data'!$G2783,Product_Code,Unit_Price)</f>
        <v>14</v>
      </c>
      <c r="M2783" s="3">
        <f>'Transaction Data'!$F2783*'Transaction Data'!$K2783</f>
        <v>4120</v>
      </c>
      <c r="N2783" s="3">
        <f>'Transaction Data'!$F2783*'Transaction Data'!$L2783</f>
        <v>5768</v>
      </c>
      <c r="O2783" s="3">
        <f>'Transaction Data'!$N2783-'Transaction Data'!$M2783</f>
        <v>1648</v>
      </c>
      <c r="P2783" s="2">
        <f>DATEDIF('Transaction Data'!$D2783,'Transaction Data'!$A2783,"y")</f>
        <v>30</v>
      </c>
      <c r="Q2783" s="2" t="str">
        <f>FLOOR('Transaction Data'!$P2783,15)&amp;"-"&amp;FLOOR('Transaction Data'!$P2783,15)+14</f>
        <v>30-44</v>
      </c>
      <c r="R2783" s="2" t="str">
        <f>IF('Transaction Data'!$L2783&lt;=10,"Less Expensive","Expensive")</f>
        <v>Expensive</v>
      </c>
      <c r="S2783" s="4">
        <f>WEEKDAY('Transaction Data'!$A2783)</f>
        <v>6</v>
      </c>
      <c r="T2783" s="2" t="str">
        <f>IF(WEEKDAY('Transaction Data'!$A2783,2)&lt;6,"Weekday","Weekend")</f>
        <v>Weekday</v>
      </c>
    </row>
    <row r="2784" ht="15.75" customHeight="1">
      <c r="A2784" s="1">
        <v>45500.0</v>
      </c>
      <c r="B2784" s="2" t="s">
        <v>2699</v>
      </c>
      <c r="C2784" s="2" t="s">
        <v>54</v>
      </c>
      <c r="D2784" s="1">
        <v>23291.0</v>
      </c>
      <c r="E2784" s="2" t="s">
        <v>63</v>
      </c>
      <c r="F2784" s="2">
        <v>392.0</v>
      </c>
      <c r="G2784" s="2" t="s">
        <v>38</v>
      </c>
      <c r="H2784" s="2" t="s">
        <v>45</v>
      </c>
      <c r="I2784" s="2" t="s">
        <v>25</v>
      </c>
      <c r="J2784" s="2" t="str">
        <f t="array" ref="J2784">XLOOKUP('Transaction Data'!$G2784,Product_Code,Biscuit_Brand)</f>
        <v>Ginger Snaps</v>
      </c>
      <c r="K2784" s="2">
        <f t="array" ref="K2784">XLOOKUP('Transaction Data'!$G2784,Product_Code,Cost)</f>
        <v>14</v>
      </c>
      <c r="L2784" s="2">
        <f t="array" ref="L2784">XLOOKUP('Transaction Data'!$G2784,Product_Code,Unit_Price)</f>
        <v>28</v>
      </c>
      <c r="M2784" s="3">
        <f>'Transaction Data'!$F2784*'Transaction Data'!$K2784</f>
        <v>5488</v>
      </c>
      <c r="N2784" s="3">
        <f>'Transaction Data'!$F2784*'Transaction Data'!$L2784</f>
        <v>10976</v>
      </c>
      <c r="O2784" s="3">
        <f>'Transaction Data'!$N2784-'Transaction Data'!$M2784</f>
        <v>5488</v>
      </c>
      <c r="P2784" s="2">
        <f>DATEDIF('Transaction Data'!$D2784,'Transaction Data'!$A2784,"y")</f>
        <v>60</v>
      </c>
      <c r="Q2784" s="2" t="str">
        <f>FLOOR('Transaction Data'!$P2784,15)&amp;"-"&amp;FLOOR('Transaction Data'!$P2784,15)+14</f>
        <v>60-74</v>
      </c>
      <c r="R2784" s="2" t="str">
        <f>IF('Transaction Data'!$L2784&lt;=10,"Less Expensive","Expensive")</f>
        <v>Expensive</v>
      </c>
      <c r="S2784" s="4">
        <f>WEEKDAY('Transaction Data'!$A2784)</f>
        <v>7</v>
      </c>
      <c r="T2784" s="2" t="str">
        <f>IF(WEEKDAY('Transaction Data'!$A2784,2)&lt;6,"Weekday","Weekend")</f>
        <v>Weekend</v>
      </c>
    </row>
    <row r="2785" ht="15.75" customHeight="1">
      <c r="A2785" s="1">
        <v>45301.0</v>
      </c>
      <c r="B2785" s="2" t="s">
        <v>2700</v>
      </c>
      <c r="C2785" s="2" t="s">
        <v>21</v>
      </c>
      <c r="D2785" s="1">
        <v>18819.0</v>
      </c>
      <c r="E2785" s="2" t="s">
        <v>63</v>
      </c>
      <c r="F2785" s="2">
        <v>430.0</v>
      </c>
      <c r="G2785" s="2" t="s">
        <v>55</v>
      </c>
      <c r="H2785" s="2" t="s">
        <v>24</v>
      </c>
      <c r="I2785" s="2" t="s">
        <v>25</v>
      </c>
      <c r="J2785" s="2" t="str">
        <f t="array" ref="J2785">XLOOKUP('Transaction Data'!$G2785,Product_Code,Biscuit_Brand)</f>
        <v>Vanilla Wafers</v>
      </c>
      <c r="K2785" s="2">
        <f t="array" ref="K2785">XLOOKUP('Transaction Data'!$G2785,Product_Code,Cost)</f>
        <v>18</v>
      </c>
      <c r="L2785" s="2">
        <f t="array" ref="L2785">XLOOKUP('Transaction Data'!$G2785,Product_Code,Unit_Price)</f>
        <v>36</v>
      </c>
      <c r="M2785" s="3">
        <f>'Transaction Data'!$F2785*'Transaction Data'!$K2785</f>
        <v>7740</v>
      </c>
      <c r="N2785" s="3">
        <f>'Transaction Data'!$F2785*'Transaction Data'!$L2785</f>
        <v>15480</v>
      </c>
      <c r="O2785" s="3">
        <f>'Transaction Data'!$N2785-'Transaction Data'!$M2785</f>
        <v>7740</v>
      </c>
      <c r="P2785" s="2">
        <f>DATEDIF('Transaction Data'!$D2785,'Transaction Data'!$A2785,"y")</f>
        <v>72</v>
      </c>
      <c r="Q2785" s="2" t="str">
        <f>FLOOR('Transaction Data'!$P2785,15)&amp;"-"&amp;FLOOR('Transaction Data'!$P2785,15)+14</f>
        <v>60-74</v>
      </c>
      <c r="R2785" s="2" t="str">
        <f>IF('Transaction Data'!$L2785&lt;=10,"Less Expensive","Expensive")</f>
        <v>Expensive</v>
      </c>
      <c r="S2785" s="4">
        <f>WEEKDAY('Transaction Data'!$A2785)</f>
        <v>4</v>
      </c>
      <c r="T2785" s="2" t="str">
        <f>IF(WEEKDAY('Transaction Data'!$A2785,2)&lt;6,"Weekday","Weekend")</f>
        <v>Weekday</v>
      </c>
    </row>
    <row r="2786" ht="15.75" customHeight="1">
      <c r="A2786" s="1">
        <v>45395.0</v>
      </c>
      <c r="B2786" s="2" t="s">
        <v>2701</v>
      </c>
      <c r="C2786" s="2" t="s">
        <v>65</v>
      </c>
      <c r="D2786" s="1">
        <v>37303.0</v>
      </c>
      <c r="E2786" s="2" t="s">
        <v>27</v>
      </c>
      <c r="F2786" s="2">
        <v>409.0</v>
      </c>
      <c r="G2786" s="2" t="s">
        <v>33</v>
      </c>
      <c r="H2786" s="2" t="s">
        <v>29</v>
      </c>
      <c r="I2786" s="2" t="s">
        <v>25</v>
      </c>
      <c r="J2786" s="2" t="str">
        <f t="array" ref="J2786">XLOOKUP('Transaction Data'!$G2786,Product_Code,Biscuit_Brand)</f>
        <v>Caramel Biscuits</v>
      </c>
      <c r="K2786" s="2">
        <f t="array" ref="K2786">XLOOKUP('Transaction Data'!$G2786,Product_Code,Cost)</f>
        <v>18</v>
      </c>
      <c r="L2786" s="2">
        <f t="array" ref="L2786">XLOOKUP('Transaction Data'!$G2786,Product_Code,Unit_Price)</f>
        <v>22</v>
      </c>
      <c r="M2786" s="3">
        <f>'Transaction Data'!$F2786*'Transaction Data'!$K2786</f>
        <v>7362</v>
      </c>
      <c r="N2786" s="3">
        <f>'Transaction Data'!$F2786*'Transaction Data'!$L2786</f>
        <v>8998</v>
      </c>
      <c r="O2786" s="3">
        <f>'Transaction Data'!$N2786-'Transaction Data'!$M2786</f>
        <v>1636</v>
      </c>
      <c r="P2786" s="2">
        <f>DATEDIF('Transaction Data'!$D2786,'Transaction Data'!$A2786,"y")</f>
        <v>22</v>
      </c>
      <c r="Q2786" s="2" t="str">
        <f>FLOOR('Transaction Data'!$P2786,15)&amp;"-"&amp;FLOOR('Transaction Data'!$P2786,15)+14</f>
        <v>15-29</v>
      </c>
      <c r="R2786" s="2" t="str">
        <f>IF('Transaction Data'!$L2786&lt;=10,"Less Expensive","Expensive")</f>
        <v>Expensive</v>
      </c>
      <c r="S2786" s="4">
        <f>WEEKDAY('Transaction Data'!$A2786)</f>
        <v>7</v>
      </c>
      <c r="T2786" s="2" t="str">
        <f>IF(WEEKDAY('Transaction Data'!$A2786,2)&lt;6,"Weekday","Weekend")</f>
        <v>Weekend</v>
      </c>
    </row>
    <row r="2787" ht="15.75" customHeight="1">
      <c r="A2787" s="1">
        <v>45490.0</v>
      </c>
      <c r="B2787" s="2" t="s">
        <v>2702</v>
      </c>
      <c r="C2787" s="2" t="s">
        <v>32</v>
      </c>
      <c r="D2787" s="1">
        <v>37671.0</v>
      </c>
      <c r="E2787" s="2" t="s">
        <v>37</v>
      </c>
      <c r="F2787" s="2">
        <v>425.0</v>
      </c>
      <c r="G2787" s="2" t="s">
        <v>57</v>
      </c>
      <c r="H2787" s="2" t="s">
        <v>29</v>
      </c>
      <c r="I2787" s="2" t="s">
        <v>25</v>
      </c>
      <c r="J2787" s="2" t="str">
        <f t="array" ref="J2787">XLOOKUP('Transaction Data'!$G2787,Product_Code,Biscuit_Brand)</f>
        <v>Oatmeal Cookies</v>
      </c>
      <c r="K2787" s="2">
        <f t="array" ref="K2787">XLOOKUP('Transaction Data'!$G2787,Product_Code,Cost)</f>
        <v>19</v>
      </c>
      <c r="L2787" s="2">
        <f t="array" ref="L2787">XLOOKUP('Transaction Data'!$G2787,Product_Code,Unit_Price)</f>
        <v>23</v>
      </c>
      <c r="M2787" s="3">
        <f>'Transaction Data'!$F2787*'Transaction Data'!$K2787</f>
        <v>8075</v>
      </c>
      <c r="N2787" s="3">
        <f>'Transaction Data'!$F2787*'Transaction Data'!$L2787</f>
        <v>9775</v>
      </c>
      <c r="O2787" s="3">
        <f>'Transaction Data'!$N2787-'Transaction Data'!$M2787</f>
        <v>1700</v>
      </c>
      <c r="P2787" s="2">
        <f>DATEDIF('Transaction Data'!$D2787,'Transaction Data'!$A2787,"y")</f>
        <v>21</v>
      </c>
      <c r="Q2787" s="2" t="str">
        <f>FLOOR('Transaction Data'!$P2787,15)&amp;"-"&amp;FLOOR('Transaction Data'!$P2787,15)+14</f>
        <v>15-29</v>
      </c>
      <c r="R2787" s="2" t="str">
        <f>IF('Transaction Data'!$L2787&lt;=10,"Less Expensive","Expensive")</f>
        <v>Expensive</v>
      </c>
      <c r="S2787" s="4">
        <f>WEEKDAY('Transaction Data'!$A2787)</f>
        <v>4</v>
      </c>
      <c r="T2787" s="2" t="str">
        <f>IF(WEEKDAY('Transaction Data'!$A2787,2)&lt;6,"Weekday","Weekend")</f>
        <v>Weekday</v>
      </c>
    </row>
    <row r="2788" ht="15.75" customHeight="1">
      <c r="A2788" s="1">
        <v>45329.0</v>
      </c>
      <c r="B2788" s="2" t="s">
        <v>2703</v>
      </c>
      <c r="C2788" s="2" t="s">
        <v>41</v>
      </c>
      <c r="D2788" s="1">
        <v>32027.0</v>
      </c>
      <c r="E2788" s="2" t="s">
        <v>63</v>
      </c>
      <c r="F2788" s="2">
        <v>93.0</v>
      </c>
      <c r="G2788" s="2" t="s">
        <v>57</v>
      </c>
      <c r="H2788" s="2" t="s">
        <v>34</v>
      </c>
      <c r="I2788" s="2" t="s">
        <v>25</v>
      </c>
      <c r="J2788" s="2" t="str">
        <f t="array" ref="J2788">XLOOKUP('Transaction Data'!$G2788,Product_Code,Biscuit_Brand)</f>
        <v>Oatmeal Cookies</v>
      </c>
      <c r="K2788" s="2">
        <f t="array" ref="K2788">XLOOKUP('Transaction Data'!$G2788,Product_Code,Cost)</f>
        <v>19</v>
      </c>
      <c r="L2788" s="2">
        <f t="array" ref="L2788">XLOOKUP('Transaction Data'!$G2788,Product_Code,Unit_Price)</f>
        <v>23</v>
      </c>
      <c r="M2788" s="3">
        <f>'Transaction Data'!$F2788*'Transaction Data'!$K2788</f>
        <v>1767</v>
      </c>
      <c r="N2788" s="3">
        <f>'Transaction Data'!$F2788*'Transaction Data'!$L2788</f>
        <v>2139</v>
      </c>
      <c r="O2788" s="3">
        <f>'Transaction Data'!$N2788-'Transaction Data'!$M2788</f>
        <v>372</v>
      </c>
      <c r="P2788" s="2">
        <f>DATEDIF('Transaction Data'!$D2788,'Transaction Data'!$A2788,"y")</f>
        <v>36</v>
      </c>
      <c r="Q2788" s="2" t="str">
        <f>FLOOR('Transaction Data'!$P2788,15)&amp;"-"&amp;FLOOR('Transaction Data'!$P2788,15)+14</f>
        <v>30-44</v>
      </c>
      <c r="R2788" s="2" t="str">
        <f>IF('Transaction Data'!$L2788&lt;=10,"Less Expensive","Expensive")</f>
        <v>Expensive</v>
      </c>
      <c r="S2788" s="4">
        <f>WEEKDAY('Transaction Data'!$A2788)</f>
        <v>4</v>
      </c>
      <c r="T2788" s="2" t="str">
        <f>IF(WEEKDAY('Transaction Data'!$A2788,2)&lt;6,"Weekday","Weekend")</f>
        <v>Weekday</v>
      </c>
    </row>
    <row r="2789" ht="15.75" customHeight="1">
      <c r="A2789" s="1">
        <v>45346.0</v>
      </c>
      <c r="B2789" s="2" t="s">
        <v>2704</v>
      </c>
      <c r="C2789" s="2" t="s">
        <v>51</v>
      </c>
      <c r="D2789" s="1">
        <v>35751.0</v>
      </c>
      <c r="E2789" s="2" t="s">
        <v>27</v>
      </c>
      <c r="F2789" s="2">
        <v>430.0</v>
      </c>
      <c r="G2789" s="2" t="s">
        <v>48</v>
      </c>
      <c r="H2789" s="2" t="s">
        <v>24</v>
      </c>
      <c r="I2789" s="2" t="s">
        <v>25</v>
      </c>
      <c r="J2789" s="2" t="str">
        <f t="array" ref="J2789">XLOOKUP('Transaction Data'!$G2789,Product_Code,Biscuit_Brand)</f>
        <v>Lemon Crisps</v>
      </c>
      <c r="K2789" s="2">
        <f t="array" ref="K2789">XLOOKUP('Transaction Data'!$G2789,Product_Code,Cost)</f>
        <v>7</v>
      </c>
      <c r="L2789" s="2">
        <f t="array" ref="L2789">XLOOKUP('Transaction Data'!$G2789,Product_Code,Unit_Price)</f>
        <v>9</v>
      </c>
      <c r="M2789" s="3">
        <f>'Transaction Data'!$F2789*'Transaction Data'!$K2789</f>
        <v>3010</v>
      </c>
      <c r="N2789" s="3">
        <f>'Transaction Data'!$F2789*'Transaction Data'!$L2789</f>
        <v>3870</v>
      </c>
      <c r="O2789" s="3">
        <f>'Transaction Data'!$N2789-'Transaction Data'!$M2789</f>
        <v>860</v>
      </c>
      <c r="P2789" s="2">
        <f>DATEDIF('Transaction Data'!$D2789,'Transaction Data'!$A2789,"y")</f>
        <v>26</v>
      </c>
      <c r="Q2789" s="2" t="str">
        <f>FLOOR('Transaction Data'!$P2789,15)&amp;"-"&amp;FLOOR('Transaction Data'!$P2789,15)+14</f>
        <v>15-29</v>
      </c>
      <c r="R2789" s="2" t="str">
        <f>IF('Transaction Data'!$L2789&lt;=10,"Less Expensive","Expensive")</f>
        <v>Less Expensive</v>
      </c>
      <c r="S2789" s="4">
        <f>WEEKDAY('Transaction Data'!$A2789)</f>
        <v>7</v>
      </c>
      <c r="T2789" s="2" t="str">
        <f>IF(WEEKDAY('Transaction Data'!$A2789,2)&lt;6,"Weekday","Weekend")</f>
        <v>Weekend</v>
      </c>
    </row>
    <row r="2790" ht="15.75" customHeight="1">
      <c r="A2790" s="1">
        <v>45463.0</v>
      </c>
      <c r="B2790" s="2" t="s">
        <v>2705</v>
      </c>
      <c r="C2790" s="2" t="s">
        <v>41</v>
      </c>
      <c r="D2790" s="1">
        <v>35778.0</v>
      </c>
      <c r="E2790" s="2" t="s">
        <v>37</v>
      </c>
      <c r="F2790" s="2">
        <v>35.0</v>
      </c>
      <c r="G2790" s="2" t="s">
        <v>48</v>
      </c>
      <c r="H2790" s="2" t="s">
        <v>42</v>
      </c>
      <c r="I2790" s="2" t="s">
        <v>25</v>
      </c>
      <c r="J2790" s="2" t="str">
        <f t="array" ref="J2790">XLOOKUP('Transaction Data'!$G2790,Product_Code,Biscuit_Brand)</f>
        <v>Lemon Crisps</v>
      </c>
      <c r="K2790" s="2">
        <f t="array" ref="K2790">XLOOKUP('Transaction Data'!$G2790,Product_Code,Cost)</f>
        <v>7</v>
      </c>
      <c r="L2790" s="2">
        <f t="array" ref="L2790">XLOOKUP('Transaction Data'!$G2790,Product_Code,Unit_Price)</f>
        <v>9</v>
      </c>
      <c r="M2790" s="3">
        <f>'Transaction Data'!$F2790*'Transaction Data'!$K2790</f>
        <v>245</v>
      </c>
      <c r="N2790" s="3">
        <f>'Transaction Data'!$F2790*'Transaction Data'!$L2790</f>
        <v>315</v>
      </c>
      <c r="O2790" s="3">
        <f>'Transaction Data'!$N2790-'Transaction Data'!$M2790</f>
        <v>70</v>
      </c>
      <c r="P2790" s="2">
        <f>DATEDIF('Transaction Data'!$D2790,'Transaction Data'!$A2790,"y")</f>
        <v>26</v>
      </c>
      <c r="Q2790" s="2" t="str">
        <f>FLOOR('Transaction Data'!$P2790,15)&amp;"-"&amp;FLOOR('Transaction Data'!$P2790,15)+14</f>
        <v>15-29</v>
      </c>
      <c r="R2790" s="2" t="str">
        <f>IF('Transaction Data'!$L2790&lt;=10,"Less Expensive","Expensive")</f>
        <v>Less Expensive</v>
      </c>
      <c r="S2790" s="4">
        <f>WEEKDAY('Transaction Data'!$A2790)</f>
        <v>5</v>
      </c>
      <c r="T2790" s="2" t="str">
        <f>IF(WEEKDAY('Transaction Data'!$A2790,2)&lt;6,"Weekday","Weekend")</f>
        <v>Weekday</v>
      </c>
    </row>
    <row r="2791" ht="15.75" customHeight="1">
      <c r="A2791" s="1">
        <v>45458.0</v>
      </c>
      <c r="B2791" s="2" t="s">
        <v>2706</v>
      </c>
      <c r="C2791" s="2" t="s">
        <v>69</v>
      </c>
      <c r="D2791" s="1">
        <v>36010.0</v>
      </c>
      <c r="E2791" s="2" t="s">
        <v>22</v>
      </c>
      <c r="F2791" s="2">
        <v>394.0</v>
      </c>
      <c r="G2791" s="2" t="s">
        <v>33</v>
      </c>
      <c r="H2791" s="2" t="s">
        <v>45</v>
      </c>
      <c r="I2791" s="2" t="s">
        <v>30</v>
      </c>
      <c r="J2791" s="2" t="str">
        <f t="array" ref="J2791">XLOOKUP('Transaction Data'!$G2791,Product_Code,Biscuit_Brand)</f>
        <v>Caramel Biscuits</v>
      </c>
      <c r="K2791" s="2">
        <f t="array" ref="K2791">XLOOKUP('Transaction Data'!$G2791,Product_Code,Cost)</f>
        <v>18</v>
      </c>
      <c r="L2791" s="2">
        <f t="array" ref="L2791">XLOOKUP('Transaction Data'!$G2791,Product_Code,Unit_Price)</f>
        <v>22</v>
      </c>
      <c r="M2791" s="3">
        <f>'Transaction Data'!$F2791*'Transaction Data'!$K2791</f>
        <v>7092</v>
      </c>
      <c r="N2791" s="3">
        <f>'Transaction Data'!$F2791*'Transaction Data'!$L2791</f>
        <v>8668</v>
      </c>
      <c r="O2791" s="3">
        <f>'Transaction Data'!$N2791-'Transaction Data'!$M2791</f>
        <v>1576</v>
      </c>
      <c r="P2791" s="2">
        <f>DATEDIF('Transaction Data'!$D2791,'Transaction Data'!$A2791,"y")</f>
        <v>25</v>
      </c>
      <c r="Q2791" s="2" t="str">
        <f>FLOOR('Transaction Data'!$P2791,15)&amp;"-"&amp;FLOOR('Transaction Data'!$P2791,15)+14</f>
        <v>15-29</v>
      </c>
      <c r="R2791" s="2" t="str">
        <f>IF('Transaction Data'!$L2791&lt;=10,"Less Expensive","Expensive")</f>
        <v>Expensive</v>
      </c>
      <c r="S2791" s="4">
        <f>WEEKDAY('Transaction Data'!$A2791)</f>
        <v>7</v>
      </c>
      <c r="T2791" s="2" t="str">
        <f>IF(WEEKDAY('Transaction Data'!$A2791,2)&lt;6,"Weekday","Weekend")</f>
        <v>Weekend</v>
      </c>
    </row>
    <row r="2792" ht="15.75" customHeight="1">
      <c r="A2792" s="1">
        <v>45391.0</v>
      </c>
      <c r="B2792" s="2" t="s">
        <v>2707</v>
      </c>
      <c r="C2792" s="2" t="s">
        <v>54</v>
      </c>
      <c r="D2792" s="1">
        <v>16077.0</v>
      </c>
      <c r="E2792" s="2" t="s">
        <v>27</v>
      </c>
      <c r="F2792" s="2">
        <v>374.0</v>
      </c>
      <c r="G2792" s="2" t="s">
        <v>57</v>
      </c>
      <c r="H2792" s="2" t="s">
        <v>24</v>
      </c>
      <c r="I2792" s="2" t="s">
        <v>25</v>
      </c>
      <c r="J2792" s="2" t="str">
        <f t="array" ref="J2792">XLOOKUP('Transaction Data'!$G2792,Product_Code,Biscuit_Brand)</f>
        <v>Oatmeal Cookies</v>
      </c>
      <c r="K2792" s="2">
        <f t="array" ref="K2792">XLOOKUP('Transaction Data'!$G2792,Product_Code,Cost)</f>
        <v>19</v>
      </c>
      <c r="L2792" s="2">
        <f t="array" ref="L2792">XLOOKUP('Transaction Data'!$G2792,Product_Code,Unit_Price)</f>
        <v>23</v>
      </c>
      <c r="M2792" s="3">
        <f>'Transaction Data'!$F2792*'Transaction Data'!$K2792</f>
        <v>7106</v>
      </c>
      <c r="N2792" s="3">
        <f>'Transaction Data'!$F2792*'Transaction Data'!$L2792</f>
        <v>8602</v>
      </c>
      <c r="O2792" s="3">
        <f>'Transaction Data'!$N2792-'Transaction Data'!$M2792</f>
        <v>1496</v>
      </c>
      <c r="P2792" s="2">
        <f>DATEDIF('Transaction Data'!$D2792,'Transaction Data'!$A2792,"y")</f>
        <v>80</v>
      </c>
      <c r="Q2792" s="2" t="str">
        <f>FLOOR('Transaction Data'!$P2792,15)&amp;"-"&amp;FLOOR('Transaction Data'!$P2792,15)+14</f>
        <v>75-89</v>
      </c>
      <c r="R2792" s="2" t="str">
        <f>IF('Transaction Data'!$L2792&lt;=10,"Less Expensive","Expensive")</f>
        <v>Expensive</v>
      </c>
      <c r="S2792" s="4">
        <f>WEEKDAY('Transaction Data'!$A2792)</f>
        <v>3</v>
      </c>
      <c r="T2792" s="2" t="str">
        <f>IF(WEEKDAY('Transaction Data'!$A2792,2)&lt;6,"Weekday","Weekend")</f>
        <v>Weekday</v>
      </c>
    </row>
    <row r="2793" ht="15.75" customHeight="1">
      <c r="A2793" s="1">
        <v>45419.0</v>
      </c>
      <c r="B2793" s="2" t="s">
        <v>2708</v>
      </c>
      <c r="C2793" s="2" t="s">
        <v>41</v>
      </c>
      <c r="D2793" s="1">
        <v>29329.0</v>
      </c>
      <c r="E2793" s="2" t="s">
        <v>63</v>
      </c>
      <c r="F2793" s="2">
        <v>32.0</v>
      </c>
      <c r="G2793" s="2" t="s">
        <v>23</v>
      </c>
      <c r="H2793" s="2" t="s">
        <v>29</v>
      </c>
      <c r="I2793" s="2" t="s">
        <v>25</v>
      </c>
      <c r="J2793" s="2" t="str">
        <f t="array" ref="J2793">XLOOKUP('Transaction Data'!$G2793,Product_Code,Biscuit_Brand)</f>
        <v>Cinnamon Swirls</v>
      </c>
      <c r="K2793" s="2">
        <f t="array" ref="K2793">XLOOKUP('Transaction Data'!$G2793,Product_Code,Cost)</f>
        <v>10</v>
      </c>
      <c r="L2793" s="2">
        <f t="array" ref="L2793">XLOOKUP('Transaction Data'!$G2793,Product_Code,Unit_Price)</f>
        <v>14</v>
      </c>
      <c r="M2793" s="3">
        <f>'Transaction Data'!$F2793*'Transaction Data'!$K2793</f>
        <v>320</v>
      </c>
      <c r="N2793" s="3">
        <f>'Transaction Data'!$F2793*'Transaction Data'!$L2793</f>
        <v>448</v>
      </c>
      <c r="O2793" s="3">
        <f>'Transaction Data'!$N2793-'Transaction Data'!$M2793</f>
        <v>128</v>
      </c>
      <c r="P2793" s="2">
        <f>DATEDIF('Transaction Data'!$D2793,'Transaction Data'!$A2793,"y")</f>
        <v>44</v>
      </c>
      <c r="Q2793" s="2" t="str">
        <f>FLOOR('Transaction Data'!$P2793,15)&amp;"-"&amp;FLOOR('Transaction Data'!$P2793,15)+14</f>
        <v>30-44</v>
      </c>
      <c r="R2793" s="2" t="str">
        <f>IF('Transaction Data'!$L2793&lt;=10,"Less Expensive","Expensive")</f>
        <v>Expensive</v>
      </c>
      <c r="S2793" s="4">
        <f>WEEKDAY('Transaction Data'!$A2793)</f>
        <v>3</v>
      </c>
      <c r="T2793" s="2" t="str">
        <f>IF(WEEKDAY('Transaction Data'!$A2793,2)&lt;6,"Weekday","Weekend")</f>
        <v>Weekday</v>
      </c>
    </row>
    <row r="2794" ht="15.75" customHeight="1">
      <c r="A2794" s="1">
        <v>45327.0</v>
      </c>
      <c r="B2794" s="2" t="s">
        <v>2709</v>
      </c>
      <c r="C2794" s="2" t="s">
        <v>51</v>
      </c>
      <c r="D2794" s="1">
        <v>25057.0</v>
      </c>
      <c r="E2794" s="2" t="s">
        <v>37</v>
      </c>
      <c r="F2794" s="2">
        <v>426.0</v>
      </c>
      <c r="G2794" s="2" t="s">
        <v>48</v>
      </c>
      <c r="H2794" s="2" t="s">
        <v>42</v>
      </c>
      <c r="I2794" s="2" t="s">
        <v>25</v>
      </c>
      <c r="J2794" s="2" t="str">
        <f t="array" ref="J2794">XLOOKUP('Transaction Data'!$G2794,Product_Code,Biscuit_Brand)</f>
        <v>Lemon Crisps</v>
      </c>
      <c r="K2794" s="2">
        <f t="array" ref="K2794">XLOOKUP('Transaction Data'!$G2794,Product_Code,Cost)</f>
        <v>7</v>
      </c>
      <c r="L2794" s="2">
        <f t="array" ref="L2794">XLOOKUP('Transaction Data'!$G2794,Product_Code,Unit_Price)</f>
        <v>9</v>
      </c>
      <c r="M2794" s="3">
        <f>'Transaction Data'!$F2794*'Transaction Data'!$K2794</f>
        <v>2982</v>
      </c>
      <c r="N2794" s="3">
        <f>'Transaction Data'!$F2794*'Transaction Data'!$L2794</f>
        <v>3834</v>
      </c>
      <c r="O2794" s="3">
        <f>'Transaction Data'!$N2794-'Transaction Data'!$M2794</f>
        <v>852</v>
      </c>
      <c r="P2794" s="2">
        <f>DATEDIF('Transaction Data'!$D2794,'Transaction Data'!$A2794,"y")</f>
        <v>55</v>
      </c>
      <c r="Q2794" s="2" t="str">
        <f>FLOOR('Transaction Data'!$P2794,15)&amp;"-"&amp;FLOOR('Transaction Data'!$P2794,15)+14</f>
        <v>45-59</v>
      </c>
      <c r="R2794" s="2" t="str">
        <f>IF('Transaction Data'!$L2794&lt;=10,"Less Expensive","Expensive")</f>
        <v>Less Expensive</v>
      </c>
      <c r="S2794" s="4">
        <f>WEEKDAY('Transaction Data'!$A2794)</f>
        <v>2</v>
      </c>
      <c r="T2794" s="2" t="str">
        <f>IF(WEEKDAY('Transaction Data'!$A2794,2)&lt;6,"Weekday","Weekend")</f>
        <v>Weekday</v>
      </c>
    </row>
    <row r="2795" ht="15.75" customHeight="1">
      <c r="A2795" s="1">
        <v>45339.0</v>
      </c>
      <c r="B2795" s="2" t="s">
        <v>2710</v>
      </c>
      <c r="C2795" s="2" t="s">
        <v>41</v>
      </c>
      <c r="D2795" s="1">
        <v>23918.0</v>
      </c>
      <c r="E2795" s="2" t="s">
        <v>63</v>
      </c>
      <c r="F2795" s="2">
        <v>222.0</v>
      </c>
      <c r="G2795" s="2" t="s">
        <v>57</v>
      </c>
      <c r="H2795" s="2" t="s">
        <v>45</v>
      </c>
      <c r="I2795" s="2" t="s">
        <v>25</v>
      </c>
      <c r="J2795" s="2" t="str">
        <f t="array" ref="J2795">XLOOKUP('Transaction Data'!$G2795,Product_Code,Biscuit_Brand)</f>
        <v>Oatmeal Cookies</v>
      </c>
      <c r="K2795" s="2">
        <f t="array" ref="K2795">XLOOKUP('Transaction Data'!$G2795,Product_Code,Cost)</f>
        <v>19</v>
      </c>
      <c r="L2795" s="2">
        <f t="array" ref="L2795">XLOOKUP('Transaction Data'!$G2795,Product_Code,Unit_Price)</f>
        <v>23</v>
      </c>
      <c r="M2795" s="3">
        <f>'Transaction Data'!$F2795*'Transaction Data'!$K2795</f>
        <v>4218</v>
      </c>
      <c r="N2795" s="3">
        <f>'Transaction Data'!$F2795*'Transaction Data'!$L2795</f>
        <v>5106</v>
      </c>
      <c r="O2795" s="3">
        <f>'Transaction Data'!$N2795-'Transaction Data'!$M2795</f>
        <v>888</v>
      </c>
      <c r="P2795" s="2">
        <f>DATEDIF('Transaction Data'!$D2795,'Transaction Data'!$A2795,"y")</f>
        <v>58</v>
      </c>
      <c r="Q2795" s="2" t="str">
        <f>FLOOR('Transaction Data'!$P2795,15)&amp;"-"&amp;FLOOR('Transaction Data'!$P2795,15)+14</f>
        <v>45-59</v>
      </c>
      <c r="R2795" s="2" t="str">
        <f>IF('Transaction Data'!$L2795&lt;=10,"Less Expensive","Expensive")</f>
        <v>Expensive</v>
      </c>
      <c r="S2795" s="4">
        <f>WEEKDAY('Transaction Data'!$A2795)</f>
        <v>7</v>
      </c>
      <c r="T2795" s="2" t="str">
        <f>IF(WEEKDAY('Transaction Data'!$A2795,2)&lt;6,"Weekday","Weekend")</f>
        <v>Weekend</v>
      </c>
    </row>
    <row r="2796" ht="15.75" customHeight="1">
      <c r="A2796" s="1">
        <v>45469.0</v>
      </c>
      <c r="B2796" s="2" t="s">
        <v>2711</v>
      </c>
      <c r="C2796" s="2" t="s">
        <v>41</v>
      </c>
      <c r="D2796" s="1">
        <v>33513.0</v>
      </c>
      <c r="E2796" s="2" t="s">
        <v>27</v>
      </c>
      <c r="F2796" s="2">
        <v>356.0</v>
      </c>
      <c r="G2796" s="2" t="s">
        <v>23</v>
      </c>
      <c r="H2796" s="2" t="s">
        <v>24</v>
      </c>
      <c r="I2796" s="2" t="s">
        <v>25</v>
      </c>
      <c r="J2796" s="2" t="str">
        <f t="array" ref="J2796">XLOOKUP('Transaction Data'!$G2796,Product_Code,Biscuit_Brand)</f>
        <v>Cinnamon Swirls</v>
      </c>
      <c r="K2796" s="2">
        <f t="array" ref="K2796">XLOOKUP('Transaction Data'!$G2796,Product_Code,Cost)</f>
        <v>10</v>
      </c>
      <c r="L2796" s="2">
        <f t="array" ref="L2796">XLOOKUP('Transaction Data'!$G2796,Product_Code,Unit_Price)</f>
        <v>14</v>
      </c>
      <c r="M2796" s="3">
        <f>'Transaction Data'!$F2796*'Transaction Data'!$K2796</f>
        <v>3560</v>
      </c>
      <c r="N2796" s="3">
        <f>'Transaction Data'!$F2796*'Transaction Data'!$L2796</f>
        <v>4984</v>
      </c>
      <c r="O2796" s="3">
        <f>'Transaction Data'!$N2796-'Transaction Data'!$M2796</f>
        <v>1424</v>
      </c>
      <c r="P2796" s="2">
        <f>DATEDIF('Transaction Data'!$D2796,'Transaction Data'!$A2796,"y")</f>
        <v>32</v>
      </c>
      <c r="Q2796" s="2" t="str">
        <f>FLOOR('Transaction Data'!$P2796,15)&amp;"-"&amp;FLOOR('Transaction Data'!$P2796,15)+14</f>
        <v>30-44</v>
      </c>
      <c r="R2796" s="2" t="str">
        <f>IF('Transaction Data'!$L2796&lt;=10,"Less Expensive","Expensive")</f>
        <v>Expensive</v>
      </c>
      <c r="S2796" s="4">
        <f>WEEKDAY('Transaction Data'!$A2796)</f>
        <v>4</v>
      </c>
      <c r="T2796" s="2" t="str">
        <f>IF(WEEKDAY('Transaction Data'!$A2796,2)&lt;6,"Weekday","Weekend")</f>
        <v>Weekday</v>
      </c>
    </row>
    <row r="2797" ht="15.75" customHeight="1">
      <c r="A2797" s="1">
        <v>45333.0</v>
      </c>
      <c r="B2797" s="2" t="s">
        <v>2712</v>
      </c>
      <c r="C2797" s="2" t="s">
        <v>41</v>
      </c>
      <c r="D2797" s="1">
        <v>23563.0</v>
      </c>
      <c r="E2797" s="2" t="s">
        <v>22</v>
      </c>
      <c r="F2797" s="2">
        <v>314.0</v>
      </c>
      <c r="G2797" s="2" t="s">
        <v>60</v>
      </c>
      <c r="H2797" s="2" t="s">
        <v>29</v>
      </c>
      <c r="I2797" s="2" t="s">
        <v>25</v>
      </c>
      <c r="J2797" s="2" t="str">
        <f t="array" ref="J2797">XLOOKUP('Transaction Data'!$G2797,Product_Code,Biscuit_Brand)</f>
        <v>Peanut Butter Bites</v>
      </c>
      <c r="K2797" s="2">
        <f t="array" ref="K2797">XLOOKUP('Transaction Data'!$G2797,Product_Code,Cost)</f>
        <v>5</v>
      </c>
      <c r="L2797" s="2">
        <f t="array" ref="L2797">XLOOKUP('Transaction Data'!$G2797,Product_Code,Unit_Price)</f>
        <v>7</v>
      </c>
      <c r="M2797" s="3">
        <f>'Transaction Data'!$F2797*'Transaction Data'!$K2797</f>
        <v>1570</v>
      </c>
      <c r="N2797" s="3">
        <f>'Transaction Data'!$F2797*'Transaction Data'!$L2797</f>
        <v>2198</v>
      </c>
      <c r="O2797" s="3">
        <f>'Transaction Data'!$N2797-'Transaction Data'!$M2797</f>
        <v>628</v>
      </c>
      <c r="P2797" s="2">
        <f>DATEDIF('Transaction Data'!$D2797,'Transaction Data'!$A2797,"y")</f>
        <v>59</v>
      </c>
      <c r="Q2797" s="2" t="str">
        <f>FLOOR('Transaction Data'!$P2797,15)&amp;"-"&amp;FLOOR('Transaction Data'!$P2797,15)+14</f>
        <v>45-59</v>
      </c>
      <c r="R2797" s="2" t="str">
        <f>IF('Transaction Data'!$L2797&lt;=10,"Less Expensive","Expensive")</f>
        <v>Less Expensive</v>
      </c>
      <c r="S2797" s="4">
        <f>WEEKDAY('Transaction Data'!$A2797)</f>
        <v>1</v>
      </c>
      <c r="T2797" s="2" t="str">
        <f>IF(WEEKDAY('Transaction Data'!$A2797,2)&lt;6,"Weekday","Weekend")</f>
        <v>Weekend</v>
      </c>
    </row>
    <row r="2798" ht="15.75" customHeight="1">
      <c r="A2798" s="1">
        <v>45464.0</v>
      </c>
      <c r="B2798" s="2" t="s">
        <v>2713</v>
      </c>
      <c r="C2798" s="2" t="s">
        <v>47</v>
      </c>
      <c r="D2798" s="1">
        <v>20725.0</v>
      </c>
      <c r="E2798" s="2" t="s">
        <v>37</v>
      </c>
      <c r="F2798" s="2">
        <v>127.0</v>
      </c>
      <c r="G2798" s="2" t="s">
        <v>28</v>
      </c>
      <c r="H2798" s="2" t="s">
        <v>29</v>
      </c>
      <c r="I2798" s="2" t="s">
        <v>25</v>
      </c>
      <c r="J2798" s="2" t="str">
        <f t="array" ref="J2798">XLOOKUP('Transaction Data'!$G2798,Product_Code,Biscuit_Brand)</f>
        <v>Shortbread</v>
      </c>
      <c r="K2798" s="2">
        <f t="array" ref="K2798">XLOOKUP('Transaction Data'!$G2798,Product_Code,Cost)</f>
        <v>10</v>
      </c>
      <c r="L2798" s="2">
        <f t="array" ref="L2798">XLOOKUP('Transaction Data'!$G2798,Product_Code,Unit_Price)</f>
        <v>45</v>
      </c>
      <c r="M2798" s="3">
        <f>'Transaction Data'!$F2798*'Transaction Data'!$K2798</f>
        <v>1270</v>
      </c>
      <c r="N2798" s="3">
        <f>'Transaction Data'!$F2798*'Transaction Data'!$L2798</f>
        <v>5715</v>
      </c>
      <c r="O2798" s="3">
        <f>'Transaction Data'!$N2798-'Transaction Data'!$M2798</f>
        <v>4445</v>
      </c>
      <c r="P2798" s="2">
        <f>DATEDIF('Transaction Data'!$D2798,'Transaction Data'!$A2798,"y")</f>
        <v>67</v>
      </c>
      <c r="Q2798" s="2" t="str">
        <f>FLOOR('Transaction Data'!$P2798,15)&amp;"-"&amp;FLOOR('Transaction Data'!$P2798,15)+14</f>
        <v>60-74</v>
      </c>
      <c r="R2798" s="2" t="str">
        <f>IF('Transaction Data'!$L2798&lt;=10,"Less Expensive","Expensive")</f>
        <v>Expensive</v>
      </c>
      <c r="S2798" s="4">
        <f>WEEKDAY('Transaction Data'!$A2798)</f>
        <v>6</v>
      </c>
      <c r="T2798" s="2" t="str">
        <f>IF(WEEKDAY('Transaction Data'!$A2798,2)&lt;6,"Weekday","Weekend")</f>
        <v>Weekday</v>
      </c>
    </row>
    <row r="2799" ht="15.75" customHeight="1">
      <c r="A2799" s="1">
        <v>45364.0</v>
      </c>
      <c r="B2799" s="2" t="s">
        <v>2714</v>
      </c>
      <c r="C2799" s="2" t="s">
        <v>21</v>
      </c>
      <c r="D2799" s="1">
        <v>18649.0</v>
      </c>
      <c r="E2799" s="2" t="s">
        <v>63</v>
      </c>
      <c r="F2799" s="2">
        <v>393.0</v>
      </c>
      <c r="G2799" s="2" t="s">
        <v>60</v>
      </c>
      <c r="H2799" s="2" t="s">
        <v>34</v>
      </c>
      <c r="I2799" s="2" t="s">
        <v>25</v>
      </c>
      <c r="J2799" s="2" t="str">
        <f t="array" ref="J2799">XLOOKUP('Transaction Data'!$G2799,Product_Code,Biscuit_Brand)</f>
        <v>Peanut Butter Bites</v>
      </c>
      <c r="K2799" s="2">
        <f t="array" ref="K2799">XLOOKUP('Transaction Data'!$G2799,Product_Code,Cost)</f>
        <v>5</v>
      </c>
      <c r="L2799" s="2">
        <f t="array" ref="L2799">XLOOKUP('Transaction Data'!$G2799,Product_Code,Unit_Price)</f>
        <v>7</v>
      </c>
      <c r="M2799" s="3">
        <f>'Transaction Data'!$F2799*'Transaction Data'!$K2799</f>
        <v>1965</v>
      </c>
      <c r="N2799" s="3">
        <f>'Transaction Data'!$F2799*'Transaction Data'!$L2799</f>
        <v>2751</v>
      </c>
      <c r="O2799" s="3">
        <f>'Transaction Data'!$N2799-'Transaction Data'!$M2799</f>
        <v>786</v>
      </c>
      <c r="P2799" s="2">
        <f>DATEDIF('Transaction Data'!$D2799,'Transaction Data'!$A2799,"y")</f>
        <v>73</v>
      </c>
      <c r="Q2799" s="2" t="str">
        <f>FLOOR('Transaction Data'!$P2799,15)&amp;"-"&amp;FLOOR('Transaction Data'!$P2799,15)+14</f>
        <v>60-74</v>
      </c>
      <c r="R2799" s="2" t="str">
        <f>IF('Transaction Data'!$L2799&lt;=10,"Less Expensive","Expensive")</f>
        <v>Less Expensive</v>
      </c>
      <c r="S2799" s="4">
        <f>WEEKDAY('Transaction Data'!$A2799)</f>
        <v>4</v>
      </c>
      <c r="T2799" s="2" t="str">
        <f>IF(WEEKDAY('Transaction Data'!$A2799,2)&lt;6,"Weekday","Weekend")</f>
        <v>Weekday</v>
      </c>
    </row>
    <row r="2800" ht="15.75" customHeight="1">
      <c r="A2800" s="1">
        <v>45301.0</v>
      </c>
      <c r="B2800" s="2" t="s">
        <v>2715</v>
      </c>
      <c r="C2800" s="2" t="s">
        <v>78</v>
      </c>
      <c r="D2800" s="1">
        <v>18630.0</v>
      </c>
      <c r="E2800" s="2" t="s">
        <v>37</v>
      </c>
      <c r="F2800" s="2">
        <v>176.0</v>
      </c>
      <c r="G2800" s="2" t="s">
        <v>28</v>
      </c>
      <c r="H2800" s="2" t="s">
        <v>24</v>
      </c>
      <c r="I2800" s="2" t="s">
        <v>25</v>
      </c>
      <c r="J2800" s="2" t="str">
        <f t="array" ref="J2800">XLOOKUP('Transaction Data'!$G2800,Product_Code,Biscuit_Brand)</f>
        <v>Shortbread</v>
      </c>
      <c r="K2800" s="2">
        <f t="array" ref="K2800">XLOOKUP('Transaction Data'!$G2800,Product_Code,Cost)</f>
        <v>10</v>
      </c>
      <c r="L2800" s="2">
        <f t="array" ref="L2800">XLOOKUP('Transaction Data'!$G2800,Product_Code,Unit_Price)</f>
        <v>45</v>
      </c>
      <c r="M2800" s="3">
        <f>'Transaction Data'!$F2800*'Transaction Data'!$K2800</f>
        <v>1760</v>
      </c>
      <c r="N2800" s="3">
        <f>'Transaction Data'!$F2800*'Transaction Data'!$L2800</f>
        <v>7920</v>
      </c>
      <c r="O2800" s="3">
        <f>'Transaction Data'!$N2800-'Transaction Data'!$M2800</f>
        <v>6160</v>
      </c>
      <c r="P2800" s="2">
        <f>DATEDIF('Transaction Data'!$D2800,'Transaction Data'!$A2800,"y")</f>
        <v>73</v>
      </c>
      <c r="Q2800" s="2" t="str">
        <f>FLOOR('Transaction Data'!$P2800,15)&amp;"-"&amp;FLOOR('Transaction Data'!$P2800,15)+14</f>
        <v>60-74</v>
      </c>
      <c r="R2800" s="2" t="str">
        <f>IF('Transaction Data'!$L2800&lt;=10,"Less Expensive","Expensive")</f>
        <v>Expensive</v>
      </c>
      <c r="S2800" s="4">
        <f>WEEKDAY('Transaction Data'!$A2800)</f>
        <v>4</v>
      </c>
      <c r="T2800" s="2" t="str">
        <f>IF(WEEKDAY('Transaction Data'!$A2800,2)&lt;6,"Weekday","Weekend")</f>
        <v>Weekday</v>
      </c>
    </row>
    <row r="2801" ht="15.75" customHeight="1">
      <c r="A2801" s="1">
        <v>45448.0</v>
      </c>
      <c r="B2801" s="2" t="s">
        <v>2716</v>
      </c>
      <c r="C2801" s="2" t="s">
        <v>54</v>
      </c>
      <c r="D2801" s="1">
        <v>21449.0</v>
      </c>
      <c r="E2801" s="2" t="s">
        <v>37</v>
      </c>
      <c r="F2801" s="2">
        <v>418.0</v>
      </c>
      <c r="G2801" s="2" t="s">
        <v>48</v>
      </c>
      <c r="H2801" s="2" t="s">
        <v>42</v>
      </c>
      <c r="I2801" s="2" t="s">
        <v>25</v>
      </c>
      <c r="J2801" s="2" t="str">
        <f t="array" ref="J2801">XLOOKUP('Transaction Data'!$G2801,Product_Code,Biscuit_Brand)</f>
        <v>Lemon Crisps</v>
      </c>
      <c r="K2801" s="2">
        <f t="array" ref="K2801">XLOOKUP('Transaction Data'!$G2801,Product_Code,Cost)</f>
        <v>7</v>
      </c>
      <c r="L2801" s="2">
        <f t="array" ref="L2801">XLOOKUP('Transaction Data'!$G2801,Product_Code,Unit_Price)</f>
        <v>9</v>
      </c>
      <c r="M2801" s="3">
        <f>'Transaction Data'!$F2801*'Transaction Data'!$K2801</f>
        <v>2926</v>
      </c>
      <c r="N2801" s="3">
        <f>'Transaction Data'!$F2801*'Transaction Data'!$L2801</f>
        <v>3762</v>
      </c>
      <c r="O2801" s="3">
        <f>'Transaction Data'!$N2801-'Transaction Data'!$M2801</f>
        <v>836</v>
      </c>
      <c r="P2801" s="2">
        <f>DATEDIF('Transaction Data'!$D2801,'Transaction Data'!$A2801,"y")</f>
        <v>65</v>
      </c>
      <c r="Q2801" s="2" t="str">
        <f>FLOOR('Transaction Data'!$P2801,15)&amp;"-"&amp;FLOOR('Transaction Data'!$P2801,15)+14</f>
        <v>60-74</v>
      </c>
      <c r="R2801" s="2" t="str">
        <f>IF('Transaction Data'!$L2801&lt;=10,"Less Expensive","Expensive")</f>
        <v>Less Expensive</v>
      </c>
      <c r="S2801" s="4">
        <f>WEEKDAY('Transaction Data'!$A2801)</f>
        <v>4</v>
      </c>
      <c r="T2801" s="2" t="str">
        <f>IF(WEEKDAY('Transaction Data'!$A2801,2)&lt;6,"Weekday","Weekend")</f>
        <v>Weekday</v>
      </c>
    </row>
    <row r="2802" ht="15.75" customHeight="1">
      <c r="A2802" s="1">
        <v>45456.0</v>
      </c>
      <c r="B2802" s="2" t="s">
        <v>2717</v>
      </c>
      <c r="C2802" s="2" t="s">
        <v>72</v>
      </c>
      <c r="D2802" s="1">
        <v>21065.0</v>
      </c>
      <c r="E2802" s="2" t="s">
        <v>22</v>
      </c>
      <c r="F2802" s="2">
        <v>387.0</v>
      </c>
      <c r="G2802" s="2" t="s">
        <v>33</v>
      </c>
      <c r="H2802" s="2" t="s">
        <v>45</v>
      </c>
      <c r="I2802" s="2" t="s">
        <v>25</v>
      </c>
      <c r="J2802" s="2" t="str">
        <f t="array" ref="J2802">XLOOKUP('Transaction Data'!$G2802,Product_Code,Biscuit_Brand)</f>
        <v>Caramel Biscuits</v>
      </c>
      <c r="K2802" s="2">
        <f t="array" ref="K2802">XLOOKUP('Transaction Data'!$G2802,Product_Code,Cost)</f>
        <v>18</v>
      </c>
      <c r="L2802" s="2">
        <f t="array" ref="L2802">XLOOKUP('Transaction Data'!$G2802,Product_Code,Unit_Price)</f>
        <v>22</v>
      </c>
      <c r="M2802" s="3">
        <f>'Transaction Data'!$F2802*'Transaction Data'!$K2802</f>
        <v>6966</v>
      </c>
      <c r="N2802" s="3">
        <f>'Transaction Data'!$F2802*'Transaction Data'!$L2802</f>
        <v>8514</v>
      </c>
      <c r="O2802" s="3">
        <f>'Transaction Data'!$N2802-'Transaction Data'!$M2802</f>
        <v>1548</v>
      </c>
      <c r="P2802" s="2">
        <f>DATEDIF('Transaction Data'!$D2802,'Transaction Data'!$A2802,"y")</f>
        <v>66</v>
      </c>
      <c r="Q2802" s="2" t="str">
        <f>FLOOR('Transaction Data'!$P2802,15)&amp;"-"&amp;FLOOR('Transaction Data'!$P2802,15)+14</f>
        <v>60-74</v>
      </c>
      <c r="R2802" s="2" t="str">
        <f>IF('Transaction Data'!$L2802&lt;=10,"Less Expensive","Expensive")</f>
        <v>Expensive</v>
      </c>
      <c r="S2802" s="4">
        <f>WEEKDAY('Transaction Data'!$A2802)</f>
        <v>5</v>
      </c>
      <c r="T2802" s="2" t="str">
        <f>IF(WEEKDAY('Transaction Data'!$A2802,2)&lt;6,"Weekday","Weekend")</f>
        <v>Weekday</v>
      </c>
    </row>
    <row r="2803" ht="15.75" customHeight="1">
      <c r="A2803" s="1">
        <v>45292.0</v>
      </c>
      <c r="B2803" s="2" t="s">
        <v>2718</v>
      </c>
      <c r="C2803" s="2" t="s">
        <v>47</v>
      </c>
      <c r="D2803" s="1">
        <v>28187.0</v>
      </c>
      <c r="E2803" s="2" t="s">
        <v>37</v>
      </c>
      <c r="F2803" s="2">
        <v>298.0</v>
      </c>
      <c r="G2803" s="2" t="s">
        <v>44</v>
      </c>
      <c r="H2803" s="2" t="s">
        <v>24</v>
      </c>
      <c r="I2803" s="2" t="s">
        <v>25</v>
      </c>
      <c r="J2803" s="2" t="str">
        <f t="array" ref="J2803">XLOOKUP('Transaction Data'!$G2803,Product_Code,Biscuit_Brand)</f>
        <v>Butter Crunch</v>
      </c>
      <c r="K2803" s="2">
        <f t="array" ref="K2803">XLOOKUP('Transaction Data'!$G2803,Product_Code,Cost)</f>
        <v>10</v>
      </c>
      <c r="L2803" s="2">
        <f t="array" ref="L2803">XLOOKUP('Transaction Data'!$G2803,Product_Code,Unit_Price)</f>
        <v>11</v>
      </c>
      <c r="M2803" s="3">
        <f>'Transaction Data'!$F2803*'Transaction Data'!$K2803</f>
        <v>2980</v>
      </c>
      <c r="N2803" s="3">
        <f>'Transaction Data'!$F2803*'Transaction Data'!$L2803</f>
        <v>3278</v>
      </c>
      <c r="O2803" s="3">
        <f>'Transaction Data'!$N2803-'Transaction Data'!$M2803</f>
        <v>298</v>
      </c>
      <c r="P2803" s="2">
        <f>DATEDIF('Transaction Data'!$D2803,'Transaction Data'!$A2803,"y")</f>
        <v>46</v>
      </c>
      <c r="Q2803" s="2" t="str">
        <f>FLOOR('Transaction Data'!$P2803,15)&amp;"-"&amp;FLOOR('Transaction Data'!$P2803,15)+14</f>
        <v>45-59</v>
      </c>
      <c r="R2803" s="2" t="str">
        <f>IF('Transaction Data'!$L2803&lt;=10,"Less Expensive","Expensive")</f>
        <v>Expensive</v>
      </c>
      <c r="S2803" s="4">
        <f>WEEKDAY('Transaction Data'!$A2803)</f>
        <v>2</v>
      </c>
      <c r="T2803" s="2" t="str">
        <f>IF(WEEKDAY('Transaction Data'!$A2803,2)&lt;6,"Weekday","Weekend")</f>
        <v>Weekday</v>
      </c>
    </row>
    <row r="2804" ht="15.75" customHeight="1">
      <c r="A2804" s="1">
        <v>45365.0</v>
      </c>
      <c r="B2804" s="2" t="s">
        <v>2719</v>
      </c>
      <c r="C2804" s="2" t="s">
        <v>47</v>
      </c>
      <c r="D2804" s="1">
        <v>21212.0</v>
      </c>
      <c r="E2804" s="2" t="s">
        <v>37</v>
      </c>
      <c r="F2804" s="2">
        <v>319.0</v>
      </c>
      <c r="G2804" s="2" t="s">
        <v>23</v>
      </c>
      <c r="H2804" s="2" t="s">
        <v>29</v>
      </c>
      <c r="I2804" s="2" t="s">
        <v>25</v>
      </c>
      <c r="J2804" s="2" t="str">
        <f t="array" ref="J2804">XLOOKUP('Transaction Data'!$G2804,Product_Code,Biscuit_Brand)</f>
        <v>Cinnamon Swirls</v>
      </c>
      <c r="K2804" s="2">
        <f t="array" ref="K2804">XLOOKUP('Transaction Data'!$G2804,Product_Code,Cost)</f>
        <v>10</v>
      </c>
      <c r="L2804" s="2">
        <f t="array" ref="L2804">XLOOKUP('Transaction Data'!$G2804,Product_Code,Unit_Price)</f>
        <v>14</v>
      </c>
      <c r="M2804" s="3">
        <f>'Transaction Data'!$F2804*'Transaction Data'!$K2804</f>
        <v>3190</v>
      </c>
      <c r="N2804" s="3">
        <f>'Transaction Data'!$F2804*'Transaction Data'!$L2804</f>
        <v>4466</v>
      </c>
      <c r="O2804" s="3">
        <f>'Transaction Data'!$N2804-'Transaction Data'!$M2804</f>
        <v>1276</v>
      </c>
      <c r="P2804" s="2">
        <f>DATEDIF('Transaction Data'!$D2804,'Transaction Data'!$A2804,"y")</f>
        <v>66</v>
      </c>
      <c r="Q2804" s="2" t="str">
        <f>FLOOR('Transaction Data'!$P2804,15)&amp;"-"&amp;FLOOR('Transaction Data'!$P2804,15)+14</f>
        <v>60-74</v>
      </c>
      <c r="R2804" s="2" t="str">
        <f>IF('Transaction Data'!$L2804&lt;=10,"Less Expensive","Expensive")</f>
        <v>Expensive</v>
      </c>
      <c r="S2804" s="4">
        <f>WEEKDAY('Transaction Data'!$A2804)</f>
        <v>5</v>
      </c>
      <c r="T2804" s="2" t="str">
        <f>IF(WEEKDAY('Transaction Data'!$A2804,2)&lt;6,"Weekday","Weekend")</f>
        <v>Weekday</v>
      </c>
    </row>
    <row r="2805" ht="15.75" customHeight="1">
      <c r="A2805" s="1">
        <v>45315.0</v>
      </c>
      <c r="B2805" s="2" t="s">
        <v>2720</v>
      </c>
      <c r="C2805" s="2" t="s">
        <v>51</v>
      </c>
      <c r="D2805" s="1">
        <v>24159.0</v>
      </c>
      <c r="E2805" s="2" t="s">
        <v>63</v>
      </c>
      <c r="F2805" s="2">
        <v>479.0</v>
      </c>
      <c r="G2805" s="2" t="s">
        <v>28</v>
      </c>
      <c r="H2805" s="2" t="s">
        <v>42</v>
      </c>
      <c r="I2805" s="2" t="s">
        <v>25</v>
      </c>
      <c r="J2805" s="2" t="str">
        <f t="array" ref="J2805">XLOOKUP('Transaction Data'!$G2805,Product_Code,Biscuit_Brand)</f>
        <v>Shortbread</v>
      </c>
      <c r="K2805" s="2">
        <f t="array" ref="K2805">XLOOKUP('Transaction Data'!$G2805,Product_Code,Cost)</f>
        <v>10</v>
      </c>
      <c r="L2805" s="2">
        <f t="array" ref="L2805">XLOOKUP('Transaction Data'!$G2805,Product_Code,Unit_Price)</f>
        <v>45</v>
      </c>
      <c r="M2805" s="3">
        <f>'Transaction Data'!$F2805*'Transaction Data'!$K2805</f>
        <v>4790</v>
      </c>
      <c r="N2805" s="3">
        <f>'Transaction Data'!$F2805*'Transaction Data'!$L2805</f>
        <v>21555</v>
      </c>
      <c r="O2805" s="3">
        <f>'Transaction Data'!$N2805-'Transaction Data'!$M2805</f>
        <v>16765</v>
      </c>
      <c r="P2805" s="2">
        <f>DATEDIF('Transaction Data'!$D2805,'Transaction Data'!$A2805,"y")</f>
        <v>57</v>
      </c>
      <c r="Q2805" s="2" t="str">
        <f>FLOOR('Transaction Data'!$P2805,15)&amp;"-"&amp;FLOOR('Transaction Data'!$P2805,15)+14</f>
        <v>45-59</v>
      </c>
      <c r="R2805" s="2" t="str">
        <f>IF('Transaction Data'!$L2805&lt;=10,"Less Expensive","Expensive")</f>
        <v>Expensive</v>
      </c>
      <c r="S2805" s="4">
        <f>WEEKDAY('Transaction Data'!$A2805)</f>
        <v>4</v>
      </c>
      <c r="T2805" s="2" t="str">
        <f>IF(WEEKDAY('Transaction Data'!$A2805,2)&lt;6,"Weekday","Weekend")</f>
        <v>Weekday</v>
      </c>
    </row>
    <row r="2806" ht="15.75" customHeight="1">
      <c r="A2806" s="1">
        <v>45327.0</v>
      </c>
      <c r="B2806" s="2" t="s">
        <v>2721</v>
      </c>
      <c r="C2806" s="2" t="s">
        <v>65</v>
      </c>
      <c r="D2806" s="1">
        <v>22661.0</v>
      </c>
      <c r="E2806" s="2" t="s">
        <v>22</v>
      </c>
      <c r="F2806" s="2">
        <v>298.0</v>
      </c>
      <c r="G2806" s="2" t="s">
        <v>23</v>
      </c>
      <c r="H2806" s="2" t="s">
        <v>45</v>
      </c>
      <c r="I2806" s="2" t="s">
        <v>25</v>
      </c>
      <c r="J2806" s="2" t="str">
        <f t="array" ref="J2806">XLOOKUP('Transaction Data'!$G2806,Product_Code,Biscuit_Brand)</f>
        <v>Cinnamon Swirls</v>
      </c>
      <c r="K2806" s="2">
        <f t="array" ref="K2806">XLOOKUP('Transaction Data'!$G2806,Product_Code,Cost)</f>
        <v>10</v>
      </c>
      <c r="L2806" s="2">
        <f t="array" ref="L2806">XLOOKUP('Transaction Data'!$G2806,Product_Code,Unit_Price)</f>
        <v>14</v>
      </c>
      <c r="M2806" s="3">
        <f>'Transaction Data'!$F2806*'Transaction Data'!$K2806</f>
        <v>2980</v>
      </c>
      <c r="N2806" s="3">
        <f>'Transaction Data'!$F2806*'Transaction Data'!$L2806</f>
        <v>4172</v>
      </c>
      <c r="O2806" s="3">
        <f>'Transaction Data'!$N2806-'Transaction Data'!$M2806</f>
        <v>1192</v>
      </c>
      <c r="P2806" s="2">
        <f>DATEDIF('Transaction Data'!$D2806,'Transaction Data'!$A2806,"y")</f>
        <v>62</v>
      </c>
      <c r="Q2806" s="2" t="str">
        <f>FLOOR('Transaction Data'!$P2806,15)&amp;"-"&amp;FLOOR('Transaction Data'!$P2806,15)+14</f>
        <v>60-74</v>
      </c>
      <c r="R2806" s="2" t="str">
        <f>IF('Transaction Data'!$L2806&lt;=10,"Less Expensive","Expensive")</f>
        <v>Expensive</v>
      </c>
      <c r="S2806" s="4">
        <f>WEEKDAY('Transaction Data'!$A2806)</f>
        <v>2</v>
      </c>
      <c r="T2806" s="2" t="str">
        <f>IF(WEEKDAY('Transaction Data'!$A2806,2)&lt;6,"Weekday","Weekend")</f>
        <v>Weekday</v>
      </c>
    </row>
    <row r="2807" ht="15.75" customHeight="1">
      <c r="A2807" s="1">
        <v>45368.0</v>
      </c>
      <c r="B2807" s="2" t="s">
        <v>2722</v>
      </c>
      <c r="C2807" s="2" t="s">
        <v>72</v>
      </c>
      <c r="D2807" s="1">
        <v>37418.0</v>
      </c>
      <c r="E2807" s="2" t="s">
        <v>37</v>
      </c>
      <c r="F2807" s="2">
        <v>135.0</v>
      </c>
      <c r="G2807" s="2" t="s">
        <v>38</v>
      </c>
      <c r="H2807" s="2" t="s">
        <v>24</v>
      </c>
      <c r="I2807" s="2" t="s">
        <v>25</v>
      </c>
      <c r="J2807" s="2" t="str">
        <f t="array" ref="J2807">XLOOKUP('Transaction Data'!$G2807,Product_Code,Biscuit_Brand)</f>
        <v>Ginger Snaps</v>
      </c>
      <c r="K2807" s="2">
        <f t="array" ref="K2807">XLOOKUP('Transaction Data'!$G2807,Product_Code,Cost)</f>
        <v>14</v>
      </c>
      <c r="L2807" s="2">
        <f t="array" ref="L2807">XLOOKUP('Transaction Data'!$G2807,Product_Code,Unit_Price)</f>
        <v>28</v>
      </c>
      <c r="M2807" s="3">
        <f>'Transaction Data'!$F2807*'Transaction Data'!$K2807</f>
        <v>1890</v>
      </c>
      <c r="N2807" s="3">
        <f>'Transaction Data'!$F2807*'Transaction Data'!$L2807</f>
        <v>3780</v>
      </c>
      <c r="O2807" s="3">
        <f>'Transaction Data'!$N2807-'Transaction Data'!$M2807</f>
        <v>1890</v>
      </c>
      <c r="P2807" s="2">
        <f>DATEDIF('Transaction Data'!$D2807,'Transaction Data'!$A2807,"y")</f>
        <v>21</v>
      </c>
      <c r="Q2807" s="2" t="str">
        <f>FLOOR('Transaction Data'!$P2807,15)&amp;"-"&amp;FLOOR('Transaction Data'!$P2807,15)+14</f>
        <v>15-29</v>
      </c>
      <c r="R2807" s="2" t="str">
        <f>IF('Transaction Data'!$L2807&lt;=10,"Less Expensive","Expensive")</f>
        <v>Expensive</v>
      </c>
      <c r="S2807" s="4">
        <f>WEEKDAY('Transaction Data'!$A2807)</f>
        <v>1</v>
      </c>
      <c r="T2807" s="2" t="str">
        <f>IF(WEEKDAY('Transaction Data'!$A2807,2)&lt;6,"Weekday","Weekend")</f>
        <v>Weekend</v>
      </c>
    </row>
    <row r="2808" ht="15.75" customHeight="1">
      <c r="A2808" s="1">
        <v>45480.0</v>
      </c>
      <c r="B2808" s="2" t="s">
        <v>2723</v>
      </c>
      <c r="C2808" s="2" t="s">
        <v>47</v>
      </c>
      <c r="D2808" s="1">
        <v>25810.0</v>
      </c>
      <c r="E2808" s="2" t="s">
        <v>37</v>
      </c>
      <c r="F2808" s="2">
        <v>364.0</v>
      </c>
      <c r="G2808" s="2" t="s">
        <v>48</v>
      </c>
      <c r="H2808" s="2" t="s">
        <v>29</v>
      </c>
      <c r="I2808" s="2" t="s">
        <v>25</v>
      </c>
      <c r="J2808" s="2" t="str">
        <f t="array" ref="J2808">XLOOKUP('Transaction Data'!$G2808,Product_Code,Biscuit_Brand)</f>
        <v>Lemon Crisps</v>
      </c>
      <c r="K2808" s="2">
        <f t="array" ref="K2808">XLOOKUP('Transaction Data'!$G2808,Product_Code,Cost)</f>
        <v>7</v>
      </c>
      <c r="L2808" s="2">
        <f t="array" ref="L2808">XLOOKUP('Transaction Data'!$G2808,Product_Code,Unit_Price)</f>
        <v>9</v>
      </c>
      <c r="M2808" s="3">
        <f>'Transaction Data'!$F2808*'Transaction Data'!$K2808</f>
        <v>2548</v>
      </c>
      <c r="N2808" s="3">
        <f>'Transaction Data'!$F2808*'Transaction Data'!$L2808</f>
        <v>3276</v>
      </c>
      <c r="O2808" s="3">
        <f>'Transaction Data'!$N2808-'Transaction Data'!$M2808</f>
        <v>728</v>
      </c>
      <c r="P2808" s="2">
        <f>DATEDIF('Transaction Data'!$D2808,'Transaction Data'!$A2808,"y")</f>
        <v>53</v>
      </c>
      <c r="Q2808" s="2" t="str">
        <f>FLOOR('Transaction Data'!$P2808,15)&amp;"-"&amp;FLOOR('Transaction Data'!$P2808,15)+14</f>
        <v>45-59</v>
      </c>
      <c r="R2808" s="2" t="str">
        <f>IF('Transaction Data'!$L2808&lt;=10,"Less Expensive","Expensive")</f>
        <v>Less Expensive</v>
      </c>
      <c r="S2808" s="4">
        <f>WEEKDAY('Transaction Data'!$A2808)</f>
        <v>1</v>
      </c>
      <c r="T2808" s="2" t="str">
        <f>IF(WEEKDAY('Transaction Data'!$A2808,2)&lt;6,"Weekday","Weekend")</f>
        <v>Weekend</v>
      </c>
    </row>
    <row r="2809" ht="15.75" customHeight="1">
      <c r="A2809" s="1">
        <v>45375.0</v>
      </c>
      <c r="B2809" s="2" t="s">
        <v>2724</v>
      </c>
      <c r="C2809" s="2" t="s">
        <v>47</v>
      </c>
      <c r="D2809" s="1">
        <v>37968.0</v>
      </c>
      <c r="E2809" s="2" t="s">
        <v>63</v>
      </c>
      <c r="F2809" s="2">
        <v>403.0</v>
      </c>
      <c r="G2809" s="2" t="s">
        <v>57</v>
      </c>
      <c r="H2809" s="2" t="s">
        <v>29</v>
      </c>
      <c r="I2809" s="2" t="s">
        <v>25</v>
      </c>
      <c r="J2809" s="2" t="str">
        <f t="array" ref="J2809">XLOOKUP('Transaction Data'!$G2809,Product_Code,Biscuit_Brand)</f>
        <v>Oatmeal Cookies</v>
      </c>
      <c r="K2809" s="2">
        <f t="array" ref="K2809">XLOOKUP('Transaction Data'!$G2809,Product_Code,Cost)</f>
        <v>19</v>
      </c>
      <c r="L2809" s="2">
        <f t="array" ref="L2809">XLOOKUP('Transaction Data'!$G2809,Product_Code,Unit_Price)</f>
        <v>23</v>
      </c>
      <c r="M2809" s="3">
        <f>'Transaction Data'!$F2809*'Transaction Data'!$K2809</f>
        <v>7657</v>
      </c>
      <c r="N2809" s="3">
        <f>'Transaction Data'!$F2809*'Transaction Data'!$L2809</f>
        <v>9269</v>
      </c>
      <c r="O2809" s="3">
        <f>'Transaction Data'!$N2809-'Transaction Data'!$M2809</f>
        <v>1612</v>
      </c>
      <c r="P2809" s="2">
        <f>DATEDIF('Transaction Data'!$D2809,'Transaction Data'!$A2809,"y")</f>
        <v>20</v>
      </c>
      <c r="Q2809" s="2" t="str">
        <f>FLOOR('Transaction Data'!$P2809,15)&amp;"-"&amp;FLOOR('Transaction Data'!$P2809,15)+14</f>
        <v>15-29</v>
      </c>
      <c r="R2809" s="2" t="str">
        <f>IF('Transaction Data'!$L2809&lt;=10,"Less Expensive","Expensive")</f>
        <v>Expensive</v>
      </c>
      <c r="S2809" s="4">
        <f>WEEKDAY('Transaction Data'!$A2809)</f>
        <v>1</v>
      </c>
      <c r="T2809" s="2" t="str">
        <f>IF(WEEKDAY('Transaction Data'!$A2809,2)&lt;6,"Weekday","Weekend")</f>
        <v>Weekend</v>
      </c>
    </row>
    <row r="2810" ht="15.75" customHeight="1">
      <c r="A2810" s="1">
        <v>45495.0</v>
      </c>
      <c r="B2810" s="2" t="s">
        <v>2725</v>
      </c>
      <c r="C2810" s="2" t="s">
        <v>41</v>
      </c>
      <c r="D2810" s="1">
        <v>20971.0</v>
      </c>
      <c r="E2810" s="2" t="s">
        <v>63</v>
      </c>
      <c r="F2810" s="2">
        <v>290.0</v>
      </c>
      <c r="G2810" s="2" t="s">
        <v>28</v>
      </c>
      <c r="H2810" s="2" t="s">
        <v>34</v>
      </c>
      <c r="I2810" s="2" t="s">
        <v>25</v>
      </c>
      <c r="J2810" s="2" t="str">
        <f t="array" ref="J2810">XLOOKUP('Transaction Data'!$G2810,Product_Code,Biscuit_Brand)</f>
        <v>Shortbread</v>
      </c>
      <c r="K2810" s="2">
        <f t="array" ref="K2810">XLOOKUP('Transaction Data'!$G2810,Product_Code,Cost)</f>
        <v>10</v>
      </c>
      <c r="L2810" s="2">
        <f t="array" ref="L2810">XLOOKUP('Transaction Data'!$G2810,Product_Code,Unit_Price)</f>
        <v>45</v>
      </c>
      <c r="M2810" s="3">
        <f>'Transaction Data'!$F2810*'Transaction Data'!$K2810</f>
        <v>2900</v>
      </c>
      <c r="N2810" s="3">
        <f>'Transaction Data'!$F2810*'Transaction Data'!$L2810</f>
        <v>13050</v>
      </c>
      <c r="O2810" s="3">
        <f>'Transaction Data'!$N2810-'Transaction Data'!$M2810</f>
        <v>10150</v>
      </c>
      <c r="P2810" s="2">
        <f>DATEDIF('Transaction Data'!$D2810,'Transaction Data'!$A2810,"y")</f>
        <v>67</v>
      </c>
      <c r="Q2810" s="2" t="str">
        <f>FLOOR('Transaction Data'!$P2810,15)&amp;"-"&amp;FLOOR('Transaction Data'!$P2810,15)+14</f>
        <v>60-74</v>
      </c>
      <c r="R2810" s="2" t="str">
        <f>IF('Transaction Data'!$L2810&lt;=10,"Less Expensive","Expensive")</f>
        <v>Expensive</v>
      </c>
      <c r="S2810" s="4">
        <f>WEEKDAY('Transaction Data'!$A2810)</f>
        <v>2</v>
      </c>
      <c r="T2810" s="2" t="str">
        <f>IF(WEEKDAY('Transaction Data'!$A2810,2)&lt;6,"Weekday","Weekend")</f>
        <v>Weekday</v>
      </c>
    </row>
    <row r="2811" ht="15.75" customHeight="1">
      <c r="A2811" s="1">
        <v>45417.0</v>
      </c>
      <c r="B2811" s="2" t="s">
        <v>2726</v>
      </c>
      <c r="C2811" s="2" t="s">
        <v>65</v>
      </c>
      <c r="D2811" s="1">
        <v>24455.0</v>
      </c>
      <c r="E2811" s="2" t="s">
        <v>22</v>
      </c>
      <c r="F2811" s="2">
        <v>388.0</v>
      </c>
      <c r="G2811" s="2" t="s">
        <v>44</v>
      </c>
      <c r="H2811" s="2" t="s">
        <v>24</v>
      </c>
      <c r="I2811" s="2" t="s">
        <v>25</v>
      </c>
      <c r="J2811" s="2" t="str">
        <f t="array" ref="J2811">XLOOKUP('Transaction Data'!$G2811,Product_Code,Biscuit_Brand)</f>
        <v>Butter Crunch</v>
      </c>
      <c r="K2811" s="2">
        <f t="array" ref="K2811">XLOOKUP('Transaction Data'!$G2811,Product_Code,Cost)</f>
        <v>10</v>
      </c>
      <c r="L2811" s="2">
        <f t="array" ref="L2811">XLOOKUP('Transaction Data'!$G2811,Product_Code,Unit_Price)</f>
        <v>11</v>
      </c>
      <c r="M2811" s="3">
        <f>'Transaction Data'!$F2811*'Transaction Data'!$K2811</f>
        <v>3880</v>
      </c>
      <c r="N2811" s="3">
        <f>'Transaction Data'!$F2811*'Transaction Data'!$L2811</f>
        <v>4268</v>
      </c>
      <c r="O2811" s="3">
        <f>'Transaction Data'!$N2811-'Transaction Data'!$M2811</f>
        <v>388</v>
      </c>
      <c r="P2811" s="2">
        <f>DATEDIF('Transaction Data'!$D2811,'Transaction Data'!$A2811,"y")</f>
        <v>57</v>
      </c>
      <c r="Q2811" s="2" t="str">
        <f>FLOOR('Transaction Data'!$P2811,15)&amp;"-"&amp;FLOOR('Transaction Data'!$P2811,15)+14</f>
        <v>45-59</v>
      </c>
      <c r="R2811" s="2" t="str">
        <f>IF('Transaction Data'!$L2811&lt;=10,"Less Expensive","Expensive")</f>
        <v>Expensive</v>
      </c>
      <c r="S2811" s="4">
        <f>WEEKDAY('Transaction Data'!$A2811)</f>
        <v>1</v>
      </c>
      <c r="T2811" s="2" t="str">
        <f>IF(WEEKDAY('Transaction Data'!$A2811,2)&lt;6,"Weekday","Weekend")</f>
        <v>Weekend</v>
      </c>
    </row>
    <row r="2812" ht="15.75" customHeight="1">
      <c r="A2812" s="1">
        <v>45373.0</v>
      </c>
      <c r="B2812" s="2" t="s">
        <v>2727</v>
      </c>
      <c r="C2812" s="2" t="s">
        <v>78</v>
      </c>
      <c r="D2812" s="1">
        <v>31058.0</v>
      </c>
      <c r="E2812" s="2" t="s">
        <v>22</v>
      </c>
      <c r="F2812" s="2">
        <v>78.0</v>
      </c>
      <c r="G2812" s="2" t="s">
        <v>33</v>
      </c>
      <c r="H2812" s="2" t="s">
        <v>42</v>
      </c>
      <c r="I2812" s="2" t="s">
        <v>25</v>
      </c>
      <c r="J2812" s="2" t="str">
        <f t="array" ref="J2812">XLOOKUP('Transaction Data'!$G2812,Product_Code,Biscuit_Brand)</f>
        <v>Caramel Biscuits</v>
      </c>
      <c r="K2812" s="2">
        <f t="array" ref="K2812">XLOOKUP('Transaction Data'!$G2812,Product_Code,Cost)</f>
        <v>18</v>
      </c>
      <c r="L2812" s="2">
        <f t="array" ref="L2812">XLOOKUP('Transaction Data'!$G2812,Product_Code,Unit_Price)</f>
        <v>22</v>
      </c>
      <c r="M2812" s="3">
        <f>'Transaction Data'!$F2812*'Transaction Data'!$K2812</f>
        <v>1404</v>
      </c>
      <c r="N2812" s="3">
        <f>'Transaction Data'!$F2812*'Transaction Data'!$L2812</f>
        <v>1716</v>
      </c>
      <c r="O2812" s="3">
        <f>'Transaction Data'!$N2812-'Transaction Data'!$M2812</f>
        <v>312</v>
      </c>
      <c r="P2812" s="2">
        <f>DATEDIF('Transaction Data'!$D2812,'Transaction Data'!$A2812,"y")</f>
        <v>39</v>
      </c>
      <c r="Q2812" s="2" t="str">
        <f>FLOOR('Transaction Data'!$P2812,15)&amp;"-"&amp;FLOOR('Transaction Data'!$P2812,15)+14</f>
        <v>30-44</v>
      </c>
      <c r="R2812" s="2" t="str">
        <f>IF('Transaction Data'!$L2812&lt;=10,"Less Expensive","Expensive")</f>
        <v>Expensive</v>
      </c>
      <c r="S2812" s="4">
        <f>WEEKDAY('Transaction Data'!$A2812)</f>
        <v>6</v>
      </c>
      <c r="T2812" s="2" t="str">
        <f>IF(WEEKDAY('Transaction Data'!$A2812,2)&lt;6,"Weekday","Weekend")</f>
        <v>Weekday</v>
      </c>
    </row>
    <row r="2813" ht="15.75" customHeight="1">
      <c r="A2813" s="1">
        <v>45390.0</v>
      </c>
      <c r="B2813" s="2" t="s">
        <v>2728</v>
      </c>
      <c r="C2813" s="2" t="s">
        <v>72</v>
      </c>
      <c r="D2813" s="1">
        <v>22983.0</v>
      </c>
      <c r="E2813" s="2" t="s">
        <v>27</v>
      </c>
      <c r="F2813" s="2">
        <v>391.0</v>
      </c>
      <c r="G2813" s="2" t="s">
        <v>33</v>
      </c>
      <c r="H2813" s="2" t="s">
        <v>45</v>
      </c>
      <c r="I2813" s="2" t="s">
        <v>25</v>
      </c>
      <c r="J2813" s="2" t="str">
        <f t="array" ref="J2813">XLOOKUP('Transaction Data'!$G2813,Product_Code,Biscuit_Brand)</f>
        <v>Caramel Biscuits</v>
      </c>
      <c r="K2813" s="2">
        <f t="array" ref="K2813">XLOOKUP('Transaction Data'!$G2813,Product_Code,Cost)</f>
        <v>18</v>
      </c>
      <c r="L2813" s="2">
        <f t="array" ref="L2813">XLOOKUP('Transaction Data'!$G2813,Product_Code,Unit_Price)</f>
        <v>22</v>
      </c>
      <c r="M2813" s="3">
        <f>'Transaction Data'!$F2813*'Transaction Data'!$K2813</f>
        <v>7038</v>
      </c>
      <c r="N2813" s="3">
        <f>'Transaction Data'!$F2813*'Transaction Data'!$L2813</f>
        <v>8602</v>
      </c>
      <c r="O2813" s="3">
        <f>'Transaction Data'!$N2813-'Transaction Data'!$M2813</f>
        <v>1564</v>
      </c>
      <c r="P2813" s="2">
        <f>DATEDIF('Transaction Data'!$D2813,'Transaction Data'!$A2813,"y")</f>
        <v>61</v>
      </c>
      <c r="Q2813" s="2" t="str">
        <f>FLOOR('Transaction Data'!$P2813,15)&amp;"-"&amp;FLOOR('Transaction Data'!$P2813,15)+14</f>
        <v>60-74</v>
      </c>
      <c r="R2813" s="2" t="str">
        <f>IF('Transaction Data'!$L2813&lt;=10,"Less Expensive","Expensive")</f>
        <v>Expensive</v>
      </c>
      <c r="S2813" s="4">
        <f>WEEKDAY('Transaction Data'!$A2813)</f>
        <v>2</v>
      </c>
      <c r="T2813" s="2" t="str">
        <f>IF(WEEKDAY('Transaction Data'!$A2813,2)&lt;6,"Weekday","Weekend")</f>
        <v>Weekday</v>
      </c>
    </row>
    <row r="2814" ht="15.75" customHeight="1">
      <c r="A2814" s="1">
        <v>45437.0</v>
      </c>
      <c r="B2814" s="2" t="s">
        <v>2729</v>
      </c>
      <c r="C2814" s="2" t="s">
        <v>78</v>
      </c>
      <c r="D2814" s="1">
        <v>30828.0</v>
      </c>
      <c r="E2814" s="2" t="s">
        <v>27</v>
      </c>
      <c r="F2814" s="2">
        <v>318.0</v>
      </c>
      <c r="G2814" s="2" t="s">
        <v>33</v>
      </c>
      <c r="H2814" s="2" t="s">
        <v>24</v>
      </c>
      <c r="I2814" s="2" t="s">
        <v>25</v>
      </c>
      <c r="J2814" s="2" t="str">
        <f t="array" ref="J2814">XLOOKUP('Transaction Data'!$G2814,Product_Code,Biscuit_Brand)</f>
        <v>Caramel Biscuits</v>
      </c>
      <c r="K2814" s="2">
        <f t="array" ref="K2814">XLOOKUP('Transaction Data'!$G2814,Product_Code,Cost)</f>
        <v>18</v>
      </c>
      <c r="L2814" s="2">
        <f t="array" ref="L2814">XLOOKUP('Transaction Data'!$G2814,Product_Code,Unit_Price)</f>
        <v>22</v>
      </c>
      <c r="M2814" s="3">
        <f>'Transaction Data'!$F2814*'Transaction Data'!$K2814</f>
        <v>5724</v>
      </c>
      <c r="N2814" s="3">
        <f>'Transaction Data'!$F2814*'Transaction Data'!$L2814</f>
        <v>6996</v>
      </c>
      <c r="O2814" s="3">
        <f>'Transaction Data'!$N2814-'Transaction Data'!$M2814</f>
        <v>1272</v>
      </c>
      <c r="P2814" s="2">
        <f>DATEDIF('Transaction Data'!$D2814,'Transaction Data'!$A2814,"y")</f>
        <v>39</v>
      </c>
      <c r="Q2814" s="2" t="str">
        <f>FLOOR('Transaction Data'!$P2814,15)&amp;"-"&amp;FLOOR('Transaction Data'!$P2814,15)+14</f>
        <v>30-44</v>
      </c>
      <c r="R2814" s="2" t="str">
        <f>IF('Transaction Data'!$L2814&lt;=10,"Less Expensive","Expensive")</f>
        <v>Expensive</v>
      </c>
      <c r="S2814" s="4">
        <f>WEEKDAY('Transaction Data'!$A2814)</f>
        <v>7</v>
      </c>
      <c r="T2814" s="2" t="str">
        <f>IF(WEEKDAY('Transaction Data'!$A2814,2)&lt;6,"Weekday","Weekend")</f>
        <v>Weekend</v>
      </c>
    </row>
    <row r="2815" ht="15.75" customHeight="1">
      <c r="A2815" s="1">
        <v>45336.0</v>
      </c>
      <c r="B2815" s="2" t="s">
        <v>2730</v>
      </c>
      <c r="C2815" s="2" t="s">
        <v>69</v>
      </c>
      <c r="D2815" s="1">
        <v>20175.0</v>
      </c>
      <c r="E2815" s="2" t="s">
        <v>63</v>
      </c>
      <c r="F2815" s="2">
        <v>330.0</v>
      </c>
      <c r="G2815" s="2" t="s">
        <v>44</v>
      </c>
      <c r="H2815" s="2" t="s">
        <v>29</v>
      </c>
      <c r="I2815" s="2" t="s">
        <v>25</v>
      </c>
      <c r="J2815" s="2" t="str">
        <f t="array" ref="J2815">XLOOKUP('Transaction Data'!$G2815,Product_Code,Biscuit_Brand)</f>
        <v>Butter Crunch</v>
      </c>
      <c r="K2815" s="2">
        <f t="array" ref="K2815">XLOOKUP('Transaction Data'!$G2815,Product_Code,Cost)</f>
        <v>10</v>
      </c>
      <c r="L2815" s="2">
        <f t="array" ref="L2815">XLOOKUP('Transaction Data'!$G2815,Product_Code,Unit_Price)</f>
        <v>11</v>
      </c>
      <c r="M2815" s="3">
        <f>'Transaction Data'!$F2815*'Transaction Data'!$K2815</f>
        <v>3300</v>
      </c>
      <c r="N2815" s="3">
        <f>'Transaction Data'!$F2815*'Transaction Data'!$L2815</f>
        <v>3630</v>
      </c>
      <c r="O2815" s="3">
        <f>'Transaction Data'!$N2815-'Transaction Data'!$M2815</f>
        <v>330</v>
      </c>
      <c r="P2815" s="2">
        <f>DATEDIF('Transaction Data'!$D2815,'Transaction Data'!$A2815,"y")</f>
        <v>68</v>
      </c>
      <c r="Q2815" s="2" t="str">
        <f>FLOOR('Transaction Data'!$P2815,15)&amp;"-"&amp;FLOOR('Transaction Data'!$P2815,15)+14</f>
        <v>60-74</v>
      </c>
      <c r="R2815" s="2" t="str">
        <f>IF('Transaction Data'!$L2815&lt;=10,"Less Expensive","Expensive")</f>
        <v>Expensive</v>
      </c>
      <c r="S2815" s="4">
        <f>WEEKDAY('Transaction Data'!$A2815)</f>
        <v>4</v>
      </c>
      <c r="T2815" s="2" t="str">
        <f>IF(WEEKDAY('Transaction Data'!$A2815,2)&lt;6,"Weekday","Weekend")</f>
        <v>Weekday</v>
      </c>
    </row>
    <row r="2816" ht="15.75" customHeight="1">
      <c r="A2816" s="1">
        <v>45316.0</v>
      </c>
      <c r="B2816" s="2" t="s">
        <v>2731</v>
      </c>
      <c r="C2816" s="2" t="s">
        <v>69</v>
      </c>
      <c r="D2816" s="1">
        <v>29823.0</v>
      </c>
      <c r="E2816" s="2" t="s">
        <v>37</v>
      </c>
      <c r="F2816" s="2">
        <v>22.0</v>
      </c>
      <c r="G2816" s="2" t="s">
        <v>48</v>
      </c>
      <c r="H2816" s="2" t="s">
        <v>42</v>
      </c>
      <c r="I2816" s="2" t="s">
        <v>25</v>
      </c>
      <c r="J2816" s="2" t="str">
        <f t="array" ref="J2816">XLOOKUP('Transaction Data'!$G2816,Product_Code,Biscuit_Brand)</f>
        <v>Lemon Crisps</v>
      </c>
      <c r="K2816" s="2">
        <f t="array" ref="K2816">XLOOKUP('Transaction Data'!$G2816,Product_Code,Cost)</f>
        <v>7</v>
      </c>
      <c r="L2816" s="2">
        <f t="array" ref="L2816">XLOOKUP('Transaction Data'!$G2816,Product_Code,Unit_Price)</f>
        <v>9</v>
      </c>
      <c r="M2816" s="3">
        <f>'Transaction Data'!$F2816*'Transaction Data'!$K2816</f>
        <v>154</v>
      </c>
      <c r="N2816" s="3">
        <f>'Transaction Data'!$F2816*'Transaction Data'!$L2816</f>
        <v>198</v>
      </c>
      <c r="O2816" s="3">
        <f>'Transaction Data'!$N2816-'Transaction Data'!$M2816</f>
        <v>44</v>
      </c>
      <c r="P2816" s="2">
        <f>DATEDIF('Transaction Data'!$D2816,'Transaction Data'!$A2816,"y")</f>
        <v>42</v>
      </c>
      <c r="Q2816" s="2" t="str">
        <f>FLOOR('Transaction Data'!$P2816,15)&amp;"-"&amp;FLOOR('Transaction Data'!$P2816,15)+14</f>
        <v>30-44</v>
      </c>
      <c r="R2816" s="2" t="str">
        <f>IF('Transaction Data'!$L2816&lt;=10,"Less Expensive","Expensive")</f>
        <v>Less Expensive</v>
      </c>
      <c r="S2816" s="4">
        <f>WEEKDAY('Transaction Data'!$A2816)</f>
        <v>5</v>
      </c>
      <c r="T2816" s="2" t="str">
        <f>IF(WEEKDAY('Transaction Data'!$A2816,2)&lt;6,"Weekday","Weekend")</f>
        <v>Weekday</v>
      </c>
    </row>
    <row r="2817" ht="15.75" customHeight="1">
      <c r="A2817" s="1">
        <v>45469.0</v>
      </c>
      <c r="B2817" s="2" t="s">
        <v>2732</v>
      </c>
      <c r="C2817" s="2" t="s">
        <v>32</v>
      </c>
      <c r="D2817" s="1">
        <v>30984.0</v>
      </c>
      <c r="E2817" s="2" t="s">
        <v>27</v>
      </c>
      <c r="F2817" s="2">
        <v>35.0</v>
      </c>
      <c r="G2817" s="2" t="s">
        <v>33</v>
      </c>
      <c r="H2817" s="2" t="s">
        <v>45</v>
      </c>
      <c r="I2817" s="2" t="s">
        <v>25</v>
      </c>
      <c r="J2817" s="2" t="str">
        <f t="array" ref="J2817">XLOOKUP('Transaction Data'!$G2817,Product_Code,Biscuit_Brand)</f>
        <v>Caramel Biscuits</v>
      </c>
      <c r="K2817" s="2">
        <f t="array" ref="K2817">XLOOKUP('Transaction Data'!$G2817,Product_Code,Cost)</f>
        <v>18</v>
      </c>
      <c r="L2817" s="2">
        <f t="array" ref="L2817">XLOOKUP('Transaction Data'!$G2817,Product_Code,Unit_Price)</f>
        <v>22</v>
      </c>
      <c r="M2817" s="3">
        <f>'Transaction Data'!$F2817*'Transaction Data'!$K2817</f>
        <v>630</v>
      </c>
      <c r="N2817" s="3">
        <f>'Transaction Data'!$F2817*'Transaction Data'!$L2817</f>
        <v>770</v>
      </c>
      <c r="O2817" s="3">
        <f>'Transaction Data'!$N2817-'Transaction Data'!$M2817</f>
        <v>140</v>
      </c>
      <c r="P2817" s="2">
        <f>DATEDIF('Transaction Data'!$D2817,'Transaction Data'!$A2817,"y")</f>
        <v>39</v>
      </c>
      <c r="Q2817" s="2" t="str">
        <f>FLOOR('Transaction Data'!$P2817,15)&amp;"-"&amp;FLOOR('Transaction Data'!$P2817,15)+14</f>
        <v>30-44</v>
      </c>
      <c r="R2817" s="2" t="str">
        <f>IF('Transaction Data'!$L2817&lt;=10,"Less Expensive","Expensive")</f>
        <v>Expensive</v>
      </c>
      <c r="S2817" s="4">
        <f>WEEKDAY('Transaction Data'!$A2817)</f>
        <v>4</v>
      </c>
      <c r="T2817" s="2" t="str">
        <f>IF(WEEKDAY('Transaction Data'!$A2817,2)&lt;6,"Weekday","Weekend")</f>
        <v>Weekday</v>
      </c>
    </row>
    <row r="2818" ht="15.75" customHeight="1">
      <c r="A2818" s="1">
        <v>45410.0</v>
      </c>
      <c r="B2818" s="2" t="s">
        <v>2733</v>
      </c>
      <c r="C2818" s="2" t="s">
        <v>41</v>
      </c>
      <c r="D2818" s="1">
        <v>21682.0</v>
      </c>
      <c r="E2818" s="2" t="s">
        <v>37</v>
      </c>
      <c r="F2818" s="2">
        <v>161.0</v>
      </c>
      <c r="G2818" s="2" t="s">
        <v>28</v>
      </c>
      <c r="H2818" s="2" t="s">
        <v>24</v>
      </c>
      <c r="I2818" s="2" t="s">
        <v>25</v>
      </c>
      <c r="J2818" s="2" t="str">
        <f t="array" ref="J2818">XLOOKUP('Transaction Data'!$G2818,Product_Code,Biscuit_Brand)</f>
        <v>Shortbread</v>
      </c>
      <c r="K2818" s="2">
        <f t="array" ref="K2818">XLOOKUP('Transaction Data'!$G2818,Product_Code,Cost)</f>
        <v>10</v>
      </c>
      <c r="L2818" s="2">
        <f t="array" ref="L2818">XLOOKUP('Transaction Data'!$G2818,Product_Code,Unit_Price)</f>
        <v>45</v>
      </c>
      <c r="M2818" s="3">
        <f>'Transaction Data'!$F2818*'Transaction Data'!$K2818</f>
        <v>1610</v>
      </c>
      <c r="N2818" s="3">
        <f>'Transaction Data'!$F2818*'Transaction Data'!$L2818</f>
        <v>7245</v>
      </c>
      <c r="O2818" s="3">
        <f>'Transaction Data'!$N2818-'Transaction Data'!$M2818</f>
        <v>5635</v>
      </c>
      <c r="P2818" s="2">
        <f>DATEDIF('Transaction Data'!$D2818,'Transaction Data'!$A2818,"y")</f>
        <v>64</v>
      </c>
      <c r="Q2818" s="2" t="str">
        <f>FLOOR('Transaction Data'!$P2818,15)&amp;"-"&amp;FLOOR('Transaction Data'!$P2818,15)+14</f>
        <v>60-74</v>
      </c>
      <c r="R2818" s="2" t="str">
        <f>IF('Transaction Data'!$L2818&lt;=10,"Less Expensive","Expensive")</f>
        <v>Expensive</v>
      </c>
      <c r="S2818" s="4">
        <f>WEEKDAY('Transaction Data'!$A2818)</f>
        <v>1</v>
      </c>
      <c r="T2818" s="2" t="str">
        <f>IF(WEEKDAY('Transaction Data'!$A2818,2)&lt;6,"Weekday","Weekend")</f>
        <v>Weekend</v>
      </c>
    </row>
    <row r="2819" ht="15.75" customHeight="1">
      <c r="A2819" s="1">
        <v>45469.0</v>
      </c>
      <c r="B2819" s="2" t="s">
        <v>2734</v>
      </c>
      <c r="C2819" s="2" t="s">
        <v>47</v>
      </c>
      <c r="D2819" s="1">
        <v>33965.0</v>
      </c>
      <c r="E2819" s="2" t="s">
        <v>37</v>
      </c>
      <c r="F2819" s="2">
        <v>224.0</v>
      </c>
      <c r="G2819" s="2" t="s">
        <v>55</v>
      </c>
      <c r="H2819" s="2" t="s">
        <v>29</v>
      </c>
      <c r="I2819" s="2" t="s">
        <v>25</v>
      </c>
      <c r="J2819" s="2" t="str">
        <f t="array" ref="J2819">XLOOKUP('Transaction Data'!$G2819,Product_Code,Biscuit_Brand)</f>
        <v>Vanilla Wafers</v>
      </c>
      <c r="K2819" s="2">
        <f t="array" ref="K2819">XLOOKUP('Transaction Data'!$G2819,Product_Code,Cost)</f>
        <v>18</v>
      </c>
      <c r="L2819" s="2">
        <f t="array" ref="L2819">XLOOKUP('Transaction Data'!$G2819,Product_Code,Unit_Price)</f>
        <v>36</v>
      </c>
      <c r="M2819" s="3">
        <f>'Transaction Data'!$F2819*'Transaction Data'!$K2819</f>
        <v>4032</v>
      </c>
      <c r="N2819" s="3">
        <f>'Transaction Data'!$F2819*'Transaction Data'!$L2819</f>
        <v>8064</v>
      </c>
      <c r="O2819" s="3">
        <f>'Transaction Data'!$N2819-'Transaction Data'!$M2819</f>
        <v>4032</v>
      </c>
      <c r="P2819" s="2">
        <f>DATEDIF('Transaction Data'!$D2819,'Transaction Data'!$A2819,"y")</f>
        <v>31</v>
      </c>
      <c r="Q2819" s="2" t="str">
        <f>FLOOR('Transaction Data'!$P2819,15)&amp;"-"&amp;FLOOR('Transaction Data'!$P2819,15)+14</f>
        <v>30-44</v>
      </c>
      <c r="R2819" s="2" t="str">
        <f>IF('Transaction Data'!$L2819&lt;=10,"Less Expensive","Expensive")</f>
        <v>Expensive</v>
      </c>
      <c r="S2819" s="4">
        <f>WEEKDAY('Transaction Data'!$A2819)</f>
        <v>4</v>
      </c>
      <c r="T2819" s="2" t="str">
        <f>IF(WEEKDAY('Transaction Data'!$A2819,2)&lt;6,"Weekday","Weekend")</f>
        <v>Weekday</v>
      </c>
    </row>
    <row r="2820" ht="15.75" customHeight="1">
      <c r="A2820" s="1">
        <v>45363.0</v>
      </c>
      <c r="B2820" s="2" t="s">
        <v>2735</v>
      </c>
      <c r="C2820" s="2" t="s">
        <v>41</v>
      </c>
      <c r="D2820" s="1">
        <v>31968.0</v>
      </c>
      <c r="E2820" s="2" t="s">
        <v>37</v>
      </c>
      <c r="F2820" s="2">
        <v>191.0</v>
      </c>
      <c r="G2820" s="2" t="s">
        <v>55</v>
      </c>
      <c r="H2820" s="2" t="s">
        <v>29</v>
      </c>
      <c r="I2820" s="2" t="s">
        <v>25</v>
      </c>
      <c r="J2820" s="2" t="str">
        <f t="array" ref="J2820">XLOOKUP('Transaction Data'!$G2820,Product_Code,Biscuit_Brand)</f>
        <v>Vanilla Wafers</v>
      </c>
      <c r="K2820" s="2">
        <f t="array" ref="K2820">XLOOKUP('Transaction Data'!$G2820,Product_Code,Cost)</f>
        <v>18</v>
      </c>
      <c r="L2820" s="2">
        <f t="array" ref="L2820">XLOOKUP('Transaction Data'!$G2820,Product_Code,Unit_Price)</f>
        <v>36</v>
      </c>
      <c r="M2820" s="3">
        <f>'Transaction Data'!$F2820*'Transaction Data'!$K2820</f>
        <v>3438</v>
      </c>
      <c r="N2820" s="3">
        <f>'Transaction Data'!$F2820*'Transaction Data'!$L2820</f>
        <v>6876</v>
      </c>
      <c r="O2820" s="3">
        <f>'Transaction Data'!$N2820-'Transaction Data'!$M2820</f>
        <v>3438</v>
      </c>
      <c r="P2820" s="2">
        <f>DATEDIF('Transaction Data'!$D2820,'Transaction Data'!$A2820,"y")</f>
        <v>36</v>
      </c>
      <c r="Q2820" s="2" t="str">
        <f>FLOOR('Transaction Data'!$P2820,15)&amp;"-"&amp;FLOOR('Transaction Data'!$P2820,15)+14</f>
        <v>30-44</v>
      </c>
      <c r="R2820" s="2" t="str">
        <f>IF('Transaction Data'!$L2820&lt;=10,"Less Expensive","Expensive")</f>
        <v>Expensive</v>
      </c>
      <c r="S2820" s="4">
        <f>WEEKDAY('Transaction Data'!$A2820)</f>
        <v>3</v>
      </c>
      <c r="T2820" s="2" t="str">
        <f>IF(WEEKDAY('Transaction Data'!$A2820,2)&lt;6,"Weekday","Weekend")</f>
        <v>Weekday</v>
      </c>
    </row>
    <row r="2821" ht="15.75" customHeight="1">
      <c r="A2821" s="1">
        <v>45434.0</v>
      </c>
      <c r="B2821" s="2" t="s">
        <v>2736</v>
      </c>
      <c r="C2821" s="2" t="s">
        <v>65</v>
      </c>
      <c r="D2821" s="1">
        <v>17337.0</v>
      </c>
      <c r="E2821" s="2" t="s">
        <v>27</v>
      </c>
      <c r="F2821" s="2">
        <v>28.0</v>
      </c>
      <c r="G2821" s="2" t="s">
        <v>28</v>
      </c>
      <c r="H2821" s="2" t="s">
        <v>34</v>
      </c>
      <c r="I2821" s="2" t="s">
        <v>25</v>
      </c>
      <c r="J2821" s="2" t="str">
        <f t="array" ref="J2821">XLOOKUP('Transaction Data'!$G2821,Product_Code,Biscuit_Brand)</f>
        <v>Shortbread</v>
      </c>
      <c r="K2821" s="2">
        <f t="array" ref="K2821">XLOOKUP('Transaction Data'!$G2821,Product_Code,Cost)</f>
        <v>10</v>
      </c>
      <c r="L2821" s="2">
        <f t="array" ref="L2821">XLOOKUP('Transaction Data'!$G2821,Product_Code,Unit_Price)</f>
        <v>45</v>
      </c>
      <c r="M2821" s="3">
        <f>'Transaction Data'!$F2821*'Transaction Data'!$K2821</f>
        <v>280</v>
      </c>
      <c r="N2821" s="3">
        <f>'Transaction Data'!$F2821*'Transaction Data'!$L2821</f>
        <v>1260</v>
      </c>
      <c r="O2821" s="3">
        <f>'Transaction Data'!$N2821-'Transaction Data'!$M2821</f>
        <v>980</v>
      </c>
      <c r="P2821" s="2">
        <f>DATEDIF('Transaction Data'!$D2821,'Transaction Data'!$A2821,"y")</f>
        <v>76</v>
      </c>
      <c r="Q2821" s="2" t="str">
        <f>FLOOR('Transaction Data'!$P2821,15)&amp;"-"&amp;FLOOR('Transaction Data'!$P2821,15)+14</f>
        <v>75-89</v>
      </c>
      <c r="R2821" s="2" t="str">
        <f>IF('Transaction Data'!$L2821&lt;=10,"Less Expensive","Expensive")</f>
        <v>Expensive</v>
      </c>
      <c r="S2821" s="4">
        <f>WEEKDAY('Transaction Data'!$A2821)</f>
        <v>4</v>
      </c>
      <c r="T2821" s="2" t="str">
        <f>IF(WEEKDAY('Transaction Data'!$A2821,2)&lt;6,"Weekday","Weekend")</f>
        <v>Weekday</v>
      </c>
    </row>
    <row r="2822" ht="15.75" customHeight="1">
      <c r="A2822" s="1">
        <v>45329.0</v>
      </c>
      <c r="B2822" s="2" t="s">
        <v>2737</v>
      </c>
      <c r="C2822" s="2" t="s">
        <v>51</v>
      </c>
      <c r="D2822" s="1">
        <v>29743.0</v>
      </c>
      <c r="E2822" s="2" t="s">
        <v>63</v>
      </c>
      <c r="F2822" s="2">
        <v>450.0</v>
      </c>
      <c r="G2822" s="2" t="s">
        <v>48</v>
      </c>
      <c r="H2822" s="2" t="s">
        <v>24</v>
      </c>
      <c r="I2822" s="2" t="s">
        <v>25</v>
      </c>
      <c r="J2822" s="2" t="str">
        <f t="array" ref="J2822">XLOOKUP('Transaction Data'!$G2822,Product_Code,Biscuit_Brand)</f>
        <v>Lemon Crisps</v>
      </c>
      <c r="K2822" s="2">
        <f t="array" ref="K2822">XLOOKUP('Transaction Data'!$G2822,Product_Code,Cost)</f>
        <v>7</v>
      </c>
      <c r="L2822" s="2">
        <f t="array" ref="L2822">XLOOKUP('Transaction Data'!$G2822,Product_Code,Unit_Price)</f>
        <v>9</v>
      </c>
      <c r="M2822" s="3">
        <f>'Transaction Data'!$F2822*'Transaction Data'!$K2822</f>
        <v>3150</v>
      </c>
      <c r="N2822" s="3">
        <f>'Transaction Data'!$F2822*'Transaction Data'!$L2822</f>
        <v>4050</v>
      </c>
      <c r="O2822" s="3">
        <f>'Transaction Data'!$N2822-'Transaction Data'!$M2822</f>
        <v>900</v>
      </c>
      <c r="P2822" s="2">
        <f>DATEDIF('Transaction Data'!$D2822,'Transaction Data'!$A2822,"y")</f>
        <v>42</v>
      </c>
      <c r="Q2822" s="2" t="str">
        <f>FLOOR('Transaction Data'!$P2822,15)&amp;"-"&amp;FLOOR('Transaction Data'!$P2822,15)+14</f>
        <v>30-44</v>
      </c>
      <c r="R2822" s="2" t="str">
        <f>IF('Transaction Data'!$L2822&lt;=10,"Less Expensive","Expensive")</f>
        <v>Less Expensive</v>
      </c>
      <c r="S2822" s="4">
        <f>WEEKDAY('Transaction Data'!$A2822)</f>
        <v>4</v>
      </c>
      <c r="T2822" s="2" t="str">
        <f>IF(WEEKDAY('Transaction Data'!$A2822,2)&lt;6,"Weekday","Weekend")</f>
        <v>Weekday</v>
      </c>
    </row>
    <row r="2823" ht="15.75" customHeight="1">
      <c r="A2823" s="1">
        <v>45479.0</v>
      </c>
      <c r="B2823" s="2" t="s">
        <v>2738</v>
      </c>
      <c r="C2823" s="2" t="s">
        <v>21</v>
      </c>
      <c r="D2823" s="1">
        <v>25074.0</v>
      </c>
      <c r="E2823" s="2" t="s">
        <v>22</v>
      </c>
      <c r="F2823" s="2">
        <v>112.0</v>
      </c>
      <c r="G2823" s="2" t="s">
        <v>23</v>
      </c>
      <c r="H2823" s="2" t="s">
        <v>42</v>
      </c>
      <c r="I2823" s="2" t="s">
        <v>25</v>
      </c>
      <c r="J2823" s="2" t="str">
        <f t="array" ref="J2823">XLOOKUP('Transaction Data'!$G2823,Product_Code,Biscuit_Brand)</f>
        <v>Cinnamon Swirls</v>
      </c>
      <c r="K2823" s="2">
        <f t="array" ref="K2823">XLOOKUP('Transaction Data'!$G2823,Product_Code,Cost)</f>
        <v>10</v>
      </c>
      <c r="L2823" s="2">
        <f t="array" ref="L2823">XLOOKUP('Transaction Data'!$G2823,Product_Code,Unit_Price)</f>
        <v>14</v>
      </c>
      <c r="M2823" s="3">
        <f>'Transaction Data'!$F2823*'Transaction Data'!$K2823</f>
        <v>1120</v>
      </c>
      <c r="N2823" s="3">
        <f>'Transaction Data'!$F2823*'Transaction Data'!$L2823</f>
        <v>1568</v>
      </c>
      <c r="O2823" s="3">
        <f>'Transaction Data'!$N2823-'Transaction Data'!$M2823</f>
        <v>448</v>
      </c>
      <c r="P2823" s="2">
        <f>DATEDIF('Transaction Data'!$D2823,'Transaction Data'!$A2823,"y")</f>
        <v>55</v>
      </c>
      <c r="Q2823" s="2" t="str">
        <f>FLOOR('Transaction Data'!$P2823,15)&amp;"-"&amp;FLOOR('Transaction Data'!$P2823,15)+14</f>
        <v>45-59</v>
      </c>
      <c r="R2823" s="2" t="str">
        <f>IF('Transaction Data'!$L2823&lt;=10,"Less Expensive","Expensive")</f>
        <v>Expensive</v>
      </c>
      <c r="S2823" s="4">
        <f>WEEKDAY('Transaction Data'!$A2823)</f>
        <v>7</v>
      </c>
      <c r="T2823" s="2" t="str">
        <f>IF(WEEKDAY('Transaction Data'!$A2823,2)&lt;6,"Weekday","Weekend")</f>
        <v>Weekend</v>
      </c>
    </row>
    <row r="2824" ht="15.75" customHeight="1">
      <c r="A2824" s="1">
        <v>45358.0</v>
      </c>
      <c r="B2824" s="2" t="s">
        <v>2739</v>
      </c>
      <c r="C2824" s="2" t="s">
        <v>72</v>
      </c>
      <c r="D2824" s="1">
        <v>18713.0</v>
      </c>
      <c r="E2824" s="2" t="s">
        <v>63</v>
      </c>
      <c r="F2824" s="2">
        <v>434.0</v>
      </c>
      <c r="G2824" s="2" t="s">
        <v>38</v>
      </c>
      <c r="H2824" s="2" t="s">
        <v>45</v>
      </c>
      <c r="I2824" s="2" t="s">
        <v>25</v>
      </c>
      <c r="J2824" s="2" t="str">
        <f t="array" ref="J2824">XLOOKUP('Transaction Data'!$G2824,Product_Code,Biscuit_Brand)</f>
        <v>Ginger Snaps</v>
      </c>
      <c r="K2824" s="2">
        <f t="array" ref="K2824">XLOOKUP('Transaction Data'!$G2824,Product_Code,Cost)</f>
        <v>14</v>
      </c>
      <c r="L2824" s="2">
        <f t="array" ref="L2824">XLOOKUP('Transaction Data'!$G2824,Product_Code,Unit_Price)</f>
        <v>28</v>
      </c>
      <c r="M2824" s="3">
        <f>'Transaction Data'!$F2824*'Transaction Data'!$K2824</f>
        <v>6076</v>
      </c>
      <c r="N2824" s="3">
        <f>'Transaction Data'!$F2824*'Transaction Data'!$L2824</f>
        <v>12152</v>
      </c>
      <c r="O2824" s="3">
        <f>'Transaction Data'!$N2824-'Transaction Data'!$M2824</f>
        <v>6076</v>
      </c>
      <c r="P2824" s="2">
        <f>DATEDIF('Transaction Data'!$D2824,'Transaction Data'!$A2824,"y")</f>
        <v>72</v>
      </c>
      <c r="Q2824" s="2" t="str">
        <f>FLOOR('Transaction Data'!$P2824,15)&amp;"-"&amp;FLOOR('Transaction Data'!$P2824,15)+14</f>
        <v>60-74</v>
      </c>
      <c r="R2824" s="2" t="str">
        <f>IF('Transaction Data'!$L2824&lt;=10,"Less Expensive","Expensive")</f>
        <v>Expensive</v>
      </c>
      <c r="S2824" s="4">
        <f>WEEKDAY('Transaction Data'!$A2824)</f>
        <v>5</v>
      </c>
      <c r="T2824" s="2" t="str">
        <f>IF(WEEKDAY('Transaction Data'!$A2824,2)&lt;6,"Weekday","Weekend")</f>
        <v>Weekday</v>
      </c>
    </row>
    <row r="2825" ht="15.75" customHeight="1">
      <c r="A2825" s="1">
        <v>45484.0</v>
      </c>
      <c r="B2825" s="2" t="s">
        <v>2740</v>
      </c>
      <c r="C2825" s="2" t="s">
        <v>69</v>
      </c>
      <c r="D2825" s="1">
        <v>35472.0</v>
      </c>
      <c r="E2825" s="2" t="s">
        <v>63</v>
      </c>
      <c r="F2825" s="2">
        <v>287.0</v>
      </c>
      <c r="G2825" s="2" t="s">
        <v>55</v>
      </c>
      <c r="H2825" s="2" t="s">
        <v>24</v>
      </c>
      <c r="I2825" s="2" t="s">
        <v>25</v>
      </c>
      <c r="J2825" s="2" t="str">
        <f t="array" ref="J2825">XLOOKUP('Transaction Data'!$G2825,Product_Code,Biscuit_Brand)</f>
        <v>Vanilla Wafers</v>
      </c>
      <c r="K2825" s="2">
        <f t="array" ref="K2825">XLOOKUP('Transaction Data'!$G2825,Product_Code,Cost)</f>
        <v>18</v>
      </c>
      <c r="L2825" s="2">
        <f t="array" ref="L2825">XLOOKUP('Transaction Data'!$G2825,Product_Code,Unit_Price)</f>
        <v>36</v>
      </c>
      <c r="M2825" s="3">
        <f>'Transaction Data'!$F2825*'Transaction Data'!$K2825</f>
        <v>5166</v>
      </c>
      <c r="N2825" s="3">
        <f>'Transaction Data'!$F2825*'Transaction Data'!$L2825</f>
        <v>10332</v>
      </c>
      <c r="O2825" s="3">
        <f>'Transaction Data'!$N2825-'Transaction Data'!$M2825</f>
        <v>5166</v>
      </c>
      <c r="P2825" s="2">
        <f>DATEDIF('Transaction Data'!$D2825,'Transaction Data'!$A2825,"y")</f>
        <v>27</v>
      </c>
      <c r="Q2825" s="2" t="str">
        <f>FLOOR('Transaction Data'!$P2825,15)&amp;"-"&amp;FLOOR('Transaction Data'!$P2825,15)+14</f>
        <v>15-29</v>
      </c>
      <c r="R2825" s="2" t="str">
        <f>IF('Transaction Data'!$L2825&lt;=10,"Less Expensive","Expensive")</f>
        <v>Expensive</v>
      </c>
      <c r="S2825" s="4">
        <f>WEEKDAY('Transaction Data'!$A2825)</f>
        <v>5</v>
      </c>
      <c r="T2825" s="2" t="str">
        <f>IF(WEEKDAY('Transaction Data'!$A2825,2)&lt;6,"Weekday","Weekend")</f>
        <v>Weekday</v>
      </c>
    </row>
    <row r="2826" ht="15.75" customHeight="1">
      <c r="A2826" s="1">
        <v>45293.0</v>
      </c>
      <c r="B2826" s="2" t="s">
        <v>2741</v>
      </c>
      <c r="C2826" s="2" t="s">
        <v>69</v>
      </c>
      <c r="D2826" s="1">
        <v>22852.0</v>
      </c>
      <c r="E2826" s="2" t="s">
        <v>37</v>
      </c>
      <c r="F2826" s="2">
        <v>76.0</v>
      </c>
      <c r="G2826" s="2" t="s">
        <v>57</v>
      </c>
      <c r="H2826" s="2" t="s">
        <v>29</v>
      </c>
      <c r="I2826" s="2" t="s">
        <v>25</v>
      </c>
      <c r="J2826" s="2" t="str">
        <f t="array" ref="J2826">XLOOKUP('Transaction Data'!$G2826,Product_Code,Biscuit_Brand)</f>
        <v>Oatmeal Cookies</v>
      </c>
      <c r="K2826" s="2">
        <f t="array" ref="K2826">XLOOKUP('Transaction Data'!$G2826,Product_Code,Cost)</f>
        <v>19</v>
      </c>
      <c r="L2826" s="2">
        <f t="array" ref="L2826">XLOOKUP('Transaction Data'!$G2826,Product_Code,Unit_Price)</f>
        <v>23</v>
      </c>
      <c r="M2826" s="3">
        <f>'Transaction Data'!$F2826*'Transaction Data'!$K2826</f>
        <v>1444</v>
      </c>
      <c r="N2826" s="3">
        <f>'Transaction Data'!$F2826*'Transaction Data'!$L2826</f>
        <v>1748</v>
      </c>
      <c r="O2826" s="3">
        <f>'Transaction Data'!$N2826-'Transaction Data'!$M2826</f>
        <v>304</v>
      </c>
      <c r="P2826" s="2">
        <f>DATEDIF('Transaction Data'!$D2826,'Transaction Data'!$A2826,"y")</f>
        <v>61</v>
      </c>
      <c r="Q2826" s="2" t="str">
        <f>FLOOR('Transaction Data'!$P2826,15)&amp;"-"&amp;FLOOR('Transaction Data'!$P2826,15)+14</f>
        <v>60-74</v>
      </c>
      <c r="R2826" s="2" t="str">
        <f>IF('Transaction Data'!$L2826&lt;=10,"Less Expensive","Expensive")</f>
        <v>Expensive</v>
      </c>
      <c r="S2826" s="4">
        <f>WEEKDAY('Transaction Data'!$A2826)</f>
        <v>3</v>
      </c>
      <c r="T2826" s="2" t="str">
        <f>IF(WEEKDAY('Transaction Data'!$A2826,2)&lt;6,"Weekday","Weekend")</f>
        <v>Weekday</v>
      </c>
    </row>
    <row r="2827" ht="15.75" customHeight="1">
      <c r="A2827" s="1">
        <v>45438.0</v>
      </c>
      <c r="B2827" s="2" t="s">
        <v>2742</v>
      </c>
      <c r="C2827" s="2" t="s">
        <v>78</v>
      </c>
      <c r="D2827" s="1">
        <v>19510.0</v>
      </c>
      <c r="E2827" s="2" t="s">
        <v>63</v>
      </c>
      <c r="F2827" s="2">
        <v>417.0</v>
      </c>
      <c r="G2827" s="2" t="s">
        <v>61</v>
      </c>
      <c r="H2827" s="2" t="s">
        <v>42</v>
      </c>
      <c r="I2827" s="2" t="s">
        <v>25</v>
      </c>
      <c r="J2827" s="2" t="str">
        <f t="array" ref="J2827">XLOOKUP('Transaction Data'!$G2827,Product_Code,Biscuit_Brand)</f>
        <v>Choco Delight</v>
      </c>
      <c r="K2827" s="2">
        <f t="array" ref="K2827">XLOOKUP('Transaction Data'!$G2827,Product_Code,Cost)</f>
        <v>3</v>
      </c>
      <c r="L2827" s="2">
        <f t="array" ref="L2827">XLOOKUP('Transaction Data'!$G2827,Product_Code,Unit_Price)</f>
        <v>5</v>
      </c>
      <c r="M2827" s="3">
        <f>'Transaction Data'!$F2827*'Transaction Data'!$K2827</f>
        <v>1251</v>
      </c>
      <c r="N2827" s="3">
        <f>'Transaction Data'!$F2827*'Transaction Data'!$L2827</f>
        <v>2085</v>
      </c>
      <c r="O2827" s="3">
        <f>'Transaction Data'!$N2827-'Transaction Data'!$M2827</f>
        <v>834</v>
      </c>
      <c r="P2827" s="2">
        <f>DATEDIF('Transaction Data'!$D2827,'Transaction Data'!$A2827,"y")</f>
        <v>70</v>
      </c>
      <c r="Q2827" s="2" t="str">
        <f>FLOOR('Transaction Data'!$P2827,15)&amp;"-"&amp;FLOOR('Transaction Data'!$P2827,15)+14</f>
        <v>60-74</v>
      </c>
      <c r="R2827" s="2" t="str">
        <f>IF('Transaction Data'!$L2827&lt;=10,"Less Expensive","Expensive")</f>
        <v>Less Expensive</v>
      </c>
      <c r="S2827" s="4">
        <f>WEEKDAY('Transaction Data'!$A2827)</f>
        <v>1</v>
      </c>
      <c r="T2827" s="2" t="str">
        <f>IF(WEEKDAY('Transaction Data'!$A2827,2)&lt;6,"Weekday","Weekend")</f>
        <v>Weekend</v>
      </c>
    </row>
    <row r="2828" ht="15.75" customHeight="1">
      <c r="A2828" s="1">
        <v>45319.0</v>
      </c>
      <c r="B2828" s="2" t="s">
        <v>2743</v>
      </c>
      <c r="C2828" s="2" t="s">
        <v>21</v>
      </c>
      <c r="D2828" s="1">
        <v>28424.0</v>
      </c>
      <c r="E2828" s="2" t="s">
        <v>63</v>
      </c>
      <c r="F2828" s="2">
        <v>318.0</v>
      </c>
      <c r="G2828" s="2" t="s">
        <v>61</v>
      </c>
      <c r="H2828" s="2" t="s">
        <v>45</v>
      </c>
      <c r="I2828" s="2" t="s">
        <v>25</v>
      </c>
      <c r="J2828" s="2" t="str">
        <f t="array" ref="J2828">XLOOKUP('Transaction Data'!$G2828,Product_Code,Biscuit_Brand)</f>
        <v>Choco Delight</v>
      </c>
      <c r="K2828" s="2">
        <f t="array" ref="K2828">XLOOKUP('Transaction Data'!$G2828,Product_Code,Cost)</f>
        <v>3</v>
      </c>
      <c r="L2828" s="2">
        <f t="array" ref="L2828">XLOOKUP('Transaction Data'!$G2828,Product_Code,Unit_Price)</f>
        <v>5</v>
      </c>
      <c r="M2828" s="3">
        <f>'Transaction Data'!$F2828*'Transaction Data'!$K2828</f>
        <v>954</v>
      </c>
      <c r="N2828" s="3">
        <f>'Transaction Data'!$F2828*'Transaction Data'!$L2828</f>
        <v>1590</v>
      </c>
      <c r="O2828" s="3">
        <f>'Transaction Data'!$N2828-'Transaction Data'!$M2828</f>
        <v>636</v>
      </c>
      <c r="P2828" s="2">
        <f>DATEDIF('Transaction Data'!$D2828,'Transaction Data'!$A2828,"y")</f>
        <v>46</v>
      </c>
      <c r="Q2828" s="2" t="str">
        <f>FLOOR('Transaction Data'!$P2828,15)&amp;"-"&amp;FLOOR('Transaction Data'!$P2828,15)+14</f>
        <v>45-59</v>
      </c>
      <c r="R2828" s="2" t="str">
        <f>IF('Transaction Data'!$L2828&lt;=10,"Less Expensive","Expensive")</f>
        <v>Less Expensive</v>
      </c>
      <c r="S2828" s="4">
        <f>WEEKDAY('Transaction Data'!$A2828)</f>
        <v>1</v>
      </c>
      <c r="T2828" s="2" t="str">
        <f>IF(WEEKDAY('Transaction Data'!$A2828,2)&lt;6,"Weekday","Weekend")</f>
        <v>Weekend</v>
      </c>
    </row>
    <row r="2829" ht="15.75" customHeight="1">
      <c r="A2829" s="1">
        <v>45389.0</v>
      </c>
      <c r="B2829" s="2" t="s">
        <v>2744</v>
      </c>
      <c r="C2829" s="2" t="s">
        <v>78</v>
      </c>
      <c r="D2829" s="1">
        <v>28603.0</v>
      </c>
      <c r="E2829" s="2" t="s">
        <v>63</v>
      </c>
      <c r="F2829" s="2">
        <v>202.0</v>
      </c>
      <c r="G2829" s="2" t="s">
        <v>23</v>
      </c>
      <c r="H2829" s="2" t="s">
        <v>24</v>
      </c>
      <c r="I2829" s="2" t="s">
        <v>25</v>
      </c>
      <c r="J2829" s="2" t="str">
        <f t="array" ref="J2829">XLOOKUP('Transaction Data'!$G2829,Product_Code,Biscuit_Brand)</f>
        <v>Cinnamon Swirls</v>
      </c>
      <c r="K2829" s="2">
        <f t="array" ref="K2829">XLOOKUP('Transaction Data'!$G2829,Product_Code,Cost)</f>
        <v>10</v>
      </c>
      <c r="L2829" s="2">
        <f t="array" ref="L2829">XLOOKUP('Transaction Data'!$G2829,Product_Code,Unit_Price)</f>
        <v>14</v>
      </c>
      <c r="M2829" s="3">
        <f>'Transaction Data'!$F2829*'Transaction Data'!$K2829</f>
        <v>2020</v>
      </c>
      <c r="N2829" s="3">
        <f>'Transaction Data'!$F2829*'Transaction Data'!$L2829</f>
        <v>2828</v>
      </c>
      <c r="O2829" s="3">
        <f>'Transaction Data'!$N2829-'Transaction Data'!$M2829</f>
        <v>808</v>
      </c>
      <c r="P2829" s="2">
        <f>DATEDIF('Transaction Data'!$D2829,'Transaction Data'!$A2829,"y")</f>
        <v>45</v>
      </c>
      <c r="Q2829" s="2" t="str">
        <f>FLOOR('Transaction Data'!$P2829,15)&amp;"-"&amp;FLOOR('Transaction Data'!$P2829,15)+14</f>
        <v>45-59</v>
      </c>
      <c r="R2829" s="2" t="str">
        <f>IF('Transaction Data'!$L2829&lt;=10,"Less Expensive","Expensive")</f>
        <v>Expensive</v>
      </c>
      <c r="S2829" s="4">
        <f>WEEKDAY('Transaction Data'!$A2829)</f>
        <v>1</v>
      </c>
      <c r="T2829" s="2" t="str">
        <f>IF(WEEKDAY('Transaction Data'!$A2829,2)&lt;6,"Weekday","Weekend")</f>
        <v>Weekend</v>
      </c>
    </row>
    <row r="2830" ht="15.75" customHeight="1">
      <c r="A2830" s="1">
        <v>45361.0</v>
      </c>
      <c r="B2830" s="2" t="s">
        <v>2745</v>
      </c>
      <c r="C2830" s="2" t="s">
        <v>32</v>
      </c>
      <c r="D2830" s="1">
        <v>29424.0</v>
      </c>
      <c r="E2830" s="2" t="s">
        <v>27</v>
      </c>
      <c r="F2830" s="2">
        <v>400.0</v>
      </c>
      <c r="G2830" s="2" t="s">
        <v>55</v>
      </c>
      <c r="H2830" s="2" t="s">
        <v>29</v>
      </c>
      <c r="I2830" s="2" t="s">
        <v>25</v>
      </c>
      <c r="J2830" s="2" t="str">
        <f t="array" ref="J2830">XLOOKUP('Transaction Data'!$G2830,Product_Code,Biscuit_Brand)</f>
        <v>Vanilla Wafers</v>
      </c>
      <c r="K2830" s="2">
        <f t="array" ref="K2830">XLOOKUP('Transaction Data'!$G2830,Product_Code,Cost)</f>
        <v>18</v>
      </c>
      <c r="L2830" s="2">
        <f t="array" ref="L2830">XLOOKUP('Transaction Data'!$G2830,Product_Code,Unit_Price)</f>
        <v>36</v>
      </c>
      <c r="M2830" s="3">
        <f>'Transaction Data'!$F2830*'Transaction Data'!$K2830</f>
        <v>7200</v>
      </c>
      <c r="N2830" s="3">
        <f>'Transaction Data'!$F2830*'Transaction Data'!$L2830</f>
        <v>14400</v>
      </c>
      <c r="O2830" s="3">
        <f>'Transaction Data'!$N2830-'Transaction Data'!$M2830</f>
        <v>7200</v>
      </c>
      <c r="P2830" s="2">
        <f>DATEDIF('Transaction Data'!$D2830,'Transaction Data'!$A2830,"y")</f>
        <v>43</v>
      </c>
      <c r="Q2830" s="2" t="str">
        <f>FLOOR('Transaction Data'!$P2830,15)&amp;"-"&amp;FLOOR('Transaction Data'!$P2830,15)+14</f>
        <v>30-44</v>
      </c>
      <c r="R2830" s="2" t="str">
        <f>IF('Transaction Data'!$L2830&lt;=10,"Less Expensive","Expensive")</f>
        <v>Expensive</v>
      </c>
      <c r="S2830" s="4">
        <f>WEEKDAY('Transaction Data'!$A2830)</f>
        <v>1</v>
      </c>
      <c r="T2830" s="2" t="str">
        <f>IF(WEEKDAY('Transaction Data'!$A2830,2)&lt;6,"Weekday","Weekend")</f>
        <v>Weekend</v>
      </c>
    </row>
    <row r="2831" ht="15.75" customHeight="1">
      <c r="A2831" s="1">
        <v>45465.0</v>
      </c>
      <c r="B2831" s="2" t="s">
        <v>2746</v>
      </c>
      <c r="C2831" s="2" t="s">
        <v>69</v>
      </c>
      <c r="D2831" s="1">
        <v>38804.0</v>
      </c>
      <c r="E2831" s="2" t="s">
        <v>63</v>
      </c>
      <c r="F2831" s="2">
        <v>292.0</v>
      </c>
      <c r="G2831" s="2" t="s">
        <v>55</v>
      </c>
      <c r="H2831" s="2" t="s">
        <v>29</v>
      </c>
      <c r="I2831" s="2" t="s">
        <v>25</v>
      </c>
      <c r="J2831" s="2" t="str">
        <f t="array" ref="J2831">XLOOKUP('Transaction Data'!$G2831,Product_Code,Biscuit_Brand)</f>
        <v>Vanilla Wafers</v>
      </c>
      <c r="K2831" s="2">
        <f t="array" ref="K2831">XLOOKUP('Transaction Data'!$G2831,Product_Code,Cost)</f>
        <v>18</v>
      </c>
      <c r="L2831" s="2">
        <f t="array" ref="L2831">XLOOKUP('Transaction Data'!$G2831,Product_Code,Unit_Price)</f>
        <v>36</v>
      </c>
      <c r="M2831" s="3">
        <f>'Transaction Data'!$F2831*'Transaction Data'!$K2831</f>
        <v>5256</v>
      </c>
      <c r="N2831" s="3">
        <f>'Transaction Data'!$F2831*'Transaction Data'!$L2831</f>
        <v>10512</v>
      </c>
      <c r="O2831" s="3">
        <f>'Transaction Data'!$N2831-'Transaction Data'!$M2831</f>
        <v>5256</v>
      </c>
      <c r="P2831" s="2">
        <f>DATEDIF('Transaction Data'!$D2831,'Transaction Data'!$A2831,"y")</f>
        <v>18</v>
      </c>
      <c r="Q2831" s="2" t="str">
        <f>FLOOR('Transaction Data'!$P2831,15)&amp;"-"&amp;FLOOR('Transaction Data'!$P2831,15)+14</f>
        <v>15-29</v>
      </c>
      <c r="R2831" s="2" t="str">
        <f>IF('Transaction Data'!$L2831&lt;=10,"Less Expensive","Expensive")</f>
        <v>Expensive</v>
      </c>
      <c r="S2831" s="4">
        <f>WEEKDAY('Transaction Data'!$A2831)</f>
        <v>7</v>
      </c>
      <c r="T2831" s="2" t="str">
        <f>IF(WEEKDAY('Transaction Data'!$A2831,2)&lt;6,"Weekday","Weekend")</f>
        <v>Weekend</v>
      </c>
    </row>
    <row r="2832" ht="15.75" customHeight="1">
      <c r="A2832" s="1">
        <v>45413.0</v>
      </c>
      <c r="B2832" s="2" t="s">
        <v>2747</v>
      </c>
      <c r="C2832" s="2" t="s">
        <v>65</v>
      </c>
      <c r="D2832" s="1">
        <v>37489.0</v>
      </c>
      <c r="E2832" s="2" t="s">
        <v>22</v>
      </c>
      <c r="F2832" s="2">
        <v>316.0</v>
      </c>
      <c r="G2832" s="2" t="s">
        <v>61</v>
      </c>
      <c r="H2832" s="2" t="s">
        <v>34</v>
      </c>
      <c r="I2832" s="2" t="s">
        <v>25</v>
      </c>
      <c r="J2832" s="2" t="str">
        <f t="array" ref="J2832">XLOOKUP('Transaction Data'!$G2832,Product_Code,Biscuit_Brand)</f>
        <v>Choco Delight</v>
      </c>
      <c r="K2832" s="2">
        <f t="array" ref="K2832">XLOOKUP('Transaction Data'!$G2832,Product_Code,Cost)</f>
        <v>3</v>
      </c>
      <c r="L2832" s="2">
        <f t="array" ref="L2832">XLOOKUP('Transaction Data'!$G2832,Product_Code,Unit_Price)</f>
        <v>5</v>
      </c>
      <c r="M2832" s="3">
        <f>'Transaction Data'!$F2832*'Transaction Data'!$K2832</f>
        <v>948</v>
      </c>
      <c r="N2832" s="3">
        <f>'Transaction Data'!$F2832*'Transaction Data'!$L2832</f>
        <v>1580</v>
      </c>
      <c r="O2832" s="3">
        <f>'Transaction Data'!$N2832-'Transaction Data'!$M2832</f>
        <v>632</v>
      </c>
      <c r="P2832" s="2">
        <f>DATEDIF('Transaction Data'!$D2832,'Transaction Data'!$A2832,"y")</f>
        <v>21</v>
      </c>
      <c r="Q2832" s="2" t="str">
        <f>FLOOR('Transaction Data'!$P2832,15)&amp;"-"&amp;FLOOR('Transaction Data'!$P2832,15)+14</f>
        <v>15-29</v>
      </c>
      <c r="R2832" s="2" t="str">
        <f>IF('Transaction Data'!$L2832&lt;=10,"Less Expensive","Expensive")</f>
        <v>Less Expensive</v>
      </c>
      <c r="S2832" s="4">
        <f>WEEKDAY('Transaction Data'!$A2832)</f>
        <v>4</v>
      </c>
      <c r="T2832" s="2" t="str">
        <f>IF(WEEKDAY('Transaction Data'!$A2832,2)&lt;6,"Weekday","Weekend")</f>
        <v>Weekday</v>
      </c>
    </row>
    <row r="2833" ht="15.75" customHeight="1">
      <c r="A2833" s="1">
        <v>45396.0</v>
      </c>
      <c r="B2833" s="2" t="s">
        <v>2748</v>
      </c>
      <c r="C2833" s="2" t="s">
        <v>51</v>
      </c>
      <c r="D2833" s="1">
        <v>26879.0</v>
      </c>
      <c r="E2833" s="2" t="s">
        <v>63</v>
      </c>
      <c r="F2833" s="2">
        <v>178.0</v>
      </c>
      <c r="G2833" s="2" t="s">
        <v>38</v>
      </c>
      <c r="H2833" s="2" t="s">
        <v>24</v>
      </c>
      <c r="I2833" s="2" t="s">
        <v>25</v>
      </c>
      <c r="J2833" s="2" t="str">
        <f t="array" ref="J2833">XLOOKUP('Transaction Data'!$G2833,Product_Code,Biscuit_Brand)</f>
        <v>Ginger Snaps</v>
      </c>
      <c r="K2833" s="2">
        <f t="array" ref="K2833">XLOOKUP('Transaction Data'!$G2833,Product_Code,Cost)</f>
        <v>14</v>
      </c>
      <c r="L2833" s="2">
        <f t="array" ref="L2833">XLOOKUP('Transaction Data'!$G2833,Product_Code,Unit_Price)</f>
        <v>28</v>
      </c>
      <c r="M2833" s="3">
        <f>'Transaction Data'!$F2833*'Transaction Data'!$K2833</f>
        <v>2492</v>
      </c>
      <c r="N2833" s="3">
        <f>'Transaction Data'!$F2833*'Transaction Data'!$L2833</f>
        <v>4984</v>
      </c>
      <c r="O2833" s="3">
        <f>'Transaction Data'!$N2833-'Transaction Data'!$M2833</f>
        <v>2492</v>
      </c>
      <c r="P2833" s="2">
        <f>DATEDIF('Transaction Data'!$D2833,'Transaction Data'!$A2833,"y")</f>
        <v>50</v>
      </c>
      <c r="Q2833" s="2" t="str">
        <f>FLOOR('Transaction Data'!$P2833,15)&amp;"-"&amp;FLOOR('Transaction Data'!$P2833,15)+14</f>
        <v>45-59</v>
      </c>
      <c r="R2833" s="2" t="str">
        <f>IF('Transaction Data'!$L2833&lt;=10,"Less Expensive","Expensive")</f>
        <v>Expensive</v>
      </c>
      <c r="S2833" s="4">
        <f>WEEKDAY('Transaction Data'!$A2833)</f>
        <v>1</v>
      </c>
      <c r="T2833" s="2" t="str">
        <f>IF(WEEKDAY('Transaction Data'!$A2833,2)&lt;6,"Weekday","Weekend")</f>
        <v>Weekend</v>
      </c>
    </row>
    <row r="2834" ht="15.75" customHeight="1">
      <c r="A2834" s="1">
        <v>45402.0</v>
      </c>
      <c r="B2834" s="2" t="s">
        <v>2749</v>
      </c>
      <c r="C2834" s="2" t="s">
        <v>72</v>
      </c>
      <c r="D2834" s="1">
        <v>15955.0</v>
      </c>
      <c r="E2834" s="2" t="s">
        <v>37</v>
      </c>
      <c r="F2834" s="2">
        <v>184.0</v>
      </c>
      <c r="G2834" s="2" t="s">
        <v>33</v>
      </c>
      <c r="H2834" s="2" t="s">
        <v>42</v>
      </c>
      <c r="I2834" s="2" t="s">
        <v>25</v>
      </c>
      <c r="J2834" s="2" t="str">
        <f t="array" ref="J2834">XLOOKUP('Transaction Data'!$G2834,Product_Code,Biscuit_Brand)</f>
        <v>Caramel Biscuits</v>
      </c>
      <c r="K2834" s="2">
        <f t="array" ref="K2834">XLOOKUP('Transaction Data'!$G2834,Product_Code,Cost)</f>
        <v>18</v>
      </c>
      <c r="L2834" s="2">
        <f t="array" ref="L2834">XLOOKUP('Transaction Data'!$G2834,Product_Code,Unit_Price)</f>
        <v>22</v>
      </c>
      <c r="M2834" s="3">
        <f>'Transaction Data'!$F2834*'Transaction Data'!$K2834</f>
        <v>3312</v>
      </c>
      <c r="N2834" s="3">
        <f>'Transaction Data'!$F2834*'Transaction Data'!$L2834</f>
        <v>4048</v>
      </c>
      <c r="O2834" s="3">
        <f>'Transaction Data'!$N2834-'Transaction Data'!$M2834</f>
        <v>736</v>
      </c>
      <c r="P2834" s="2">
        <f>DATEDIF('Transaction Data'!$D2834,'Transaction Data'!$A2834,"y")</f>
        <v>80</v>
      </c>
      <c r="Q2834" s="2" t="str">
        <f>FLOOR('Transaction Data'!$P2834,15)&amp;"-"&amp;FLOOR('Transaction Data'!$P2834,15)+14</f>
        <v>75-89</v>
      </c>
      <c r="R2834" s="2" t="str">
        <f>IF('Transaction Data'!$L2834&lt;=10,"Less Expensive","Expensive")</f>
        <v>Expensive</v>
      </c>
      <c r="S2834" s="4">
        <f>WEEKDAY('Transaction Data'!$A2834)</f>
        <v>7</v>
      </c>
      <c r="T2834" s="2" t="str">
        <f>IF(WEEKDAY('Transaction Data'!$A2834,2)&lt;6,"Weekday","Weekend")</f>
        <v>Weekend</v>
      </c>
    </row>
    <row r="2835" ht="15.75" customHeight="1">
      <c r="A2835" s="1">
        <v>45500.0</v>
      </c>
      <c r="B2835" s="2" t="s">
        <v>2750</v>
      </c>
      <c r="C2835" s="2" t="s">
        <v>78</v>
      </c>
      <c r="D2835" s="1">
        <v>20503.0</v>
      </c>
      <c r="E2835" s="2" t="s">
        <v>63</v>
      </c>
      <c r="F2835" s="2">
        <v>170.0</v>
      </c>
      <c r="G2835" s="2" t="s">
        <v>60</v>
      </c>
      <c r="H2835" s="2" t="s">
        <v>45</v>
      </c>
      <c r="I2835" s="2" t="s">
        <v>25</v>
      </c>
      <c r="J2835" s="2" t="str">
        <f t="array" ref="J2835">XLOOKUP('Transaction Data'!$G2835,Product_Code,Biscuit_Brand)</f>
        <v>Peanut Butter Bites</v>
      </c>
      <c r="K2835" s="2">
        <f t="array" ref="K2835">XLOOKUP('Transaction Data'!$G2835,Product_Code,Cost)</f>
        <v>5</v>
      </c>
      <c r="L2835" s="2">
        <f t="array" ref="L2835">XLOOKUP('Transaction Data'!$G2835,Product_Code,Unit_Price)</f>
        <v>7</v>
      </c>
      <c r="M2835" s="3">
        <f>'Transaction Data'!$F2835*'Transaction Data'!$K2835</f>
        <v>850</v>
      </c>
      <c r="N2835" s="3">
        <f>'Transaction Data'!$F2835*'Transaction Data'!$L2835</f>
        <v>1190</v>
      </c>
      <c r="O2835" s="3">
        <f>'Transaction Data'!$N2835-'Transaction Data'!$M2835</f>
        <v>340</v>
      </c>
      <c r="P2835" s="2">
        <f>DATEDIF('Transaction Data'!$D2835,'Transaction Data'!$A2835,"y")</f>
        <v>68</v>
      </c>
      <c r="Q2835" s="2" t="str">
        <f>FLOOR('Transaction Data'!$P2835,15)&amp;"-"&amp;FLOOR('Transaction Data'!$P2835,15)+14</f>
        <v>60-74</v>
      </c>
      <c r="R2835" s="2" t="str">
        <f>IF('Transaction Data'!$L2835&lt;=10,"Less Expensive","Expensive")</f>
        <v>Less Expensive</v>
      </c>
      <c r="S2835" s="4">
        <f>WEEKDAY('Transaction Data'!$A2835)</f>
        <v>7</v>
      </c>
      <c r="T2835" s="2" t="str">
        <f>IF(WEEKDAY('Transaction Data'!$A2835,2)&lt;6,"Weekday","Weekend")</f>
        <v>Weekend</v>
      </c>
    </row>
    <row r="2836" ht="15.75" customHeight="1">
      <c r="A2836" s="1">
        <v>45436.0</v>
      </c>
      <c r="B2836" s="2" t="s">
        <v>2751</v>
      </c>
      <c r="C2836" s="2" t="s">
        <v>47</v>
      </c>
      <c r="D2836" s="1">
        <v>25706.0</v>
      </c>
      <c r="E2836" s="2" t="s">
        <v>63</v>
      </c>
      <c r="F2836" s="2">
        <v>113.0</v>
      </c>
      <c r="G2836" s="2" t="s">
        <v>61</v>
      </c>
      <c r="H2836" s="2" t="s">
        <v>24</v>
      </c>
      <c r="I2836" s="2" t="s">
        <v>25</v>
      </c>
      <c r="J2836" s="2" t="str">
        <f t="array" ref="J2836">XLOOKUP('Transaction Data'!$G2836,Product_Code,Biscuit_Brand)</f>
        <v>Choco Delight</v>
      </c>
      <c r="K2836" s="2">
        <f t="array" ref="K2836">XLOOKUP('Transaction Data'!$G2836,Product_Code,Cost)</f>
        <v>3</v>
      </c>
      <c r="L2836" s="2">
        <f t="array" ref="L2836">XLOOKUP('Transaction Data'!$G2836,Product_Code,Unit_Price)</f>
        <v>5</v>
      </c>
      <c r="M2836" s="3">
        <f>'Transaction Data'!$F2836*'Transaction Data'!$K2836</f>
        <v>339</v>
      </c>
      <c r="N2836" s="3">
        <f>'Transaction Data'!$F2836*'Transaction Data'!$L2836</f>
        <v>565</v>
      </c>
      <c r="O2836" s="3">
        <f>'Transaction Data'!$N2836-'Transaction Data'!$M2836</f>
        <v>226</v>
      </c>
      <c r="P2836" s="2">
        <f>DATEDIF('Transaction Data'!$D2836,'Transaction Data'!$A2836,"y")</f>
        <v>54</v>
      </c>
      <c r="Q2836" s="2" t="str">
        <f>FLOOR('Transaction Data'!$P2836,15)&amp;"-"&amp;FLOOR('Transaction Data'!$P2836,15)+14</f>
        <v>45-59</v>
      </c>
      <c r="R2836" s="2" t="str">
        <f>IF('Transaction Data'!$L2836&lt;=10,"Less Expensive","Expensive")</f>
        <v>Less Expensive</v>
      </c>
      <c r="S2836" s="4">
        <f>WEEKDAY('Transaction Data'!$A2836)</f>
        <v>6</v>
      </c>
      <c r="T2836" s="2" t="str">
        <f>IF(WEEKDAY('Transaction Data'!$A2836,2)&lt;6,"Weekday","Weekend")</f>
        <v>Weekday</v>
      </c>
    </row>
    <row r="2837" ht="15.75" customHeight="1">
      <c r="A2837" s="1">
        <v>45325.0</v>
      </c>
      <c r="B2837" s="2" t="s">
        <v>2752</v>
      </c>
      <c r="C2837" s="2" t="s">
        <v>32</v>
      </c>
      <c r="D2837" s="1">
        <v>16260.0</v>
      </c>
      <c r="E2837" s="2" t="s">
        <v>63</v>
      </c>
      <c r="F2837" s="2">
        <v>145.0</v>
      </c>
      <c r="G2837" s="2" t="s">
        <v>23</v>
      </c>
      <c r="H2837" s="2" t="s">
        <v>29</v>
      </c>
      <c r="I2837" s="2" t="s">
        <v>25</v>
      </c>
      <c r="J2837" s="2" t="str">
        <f t="array" ref="J2837">XLOOKUP('Transaction Data'!$G2837,Product_Code,Biscuit_Brand)</f>
        <v>Cinnamon Swirls</v>
      </c>
      <c r="K2837" s="2">
        <f t="array" ref="K2837">XLOOKUP('Transaction Data'!$G2837,Product_Code,Cost)</f>
        <v>10</v>
      </c>
      <c r="L2837" s="2">
        <f t="array" ref="L2837">XLOOKUP('Transaction Data'!$G2837,Product_Code,Unit_Price)</f>
        <v>14</v>
      </c>
      <c r="M2837" s="3">
        <f>'Transaction Data'!$F2837*'Transaction Data'!$K2837</f>
        <v>1450</v>
      </c>
      <c r="N2837" s="3">
        <f>'Transaction Data'!$F2837*'Transaction Data'!$L2837</f>
        <v>2030</v>
      </c>
      <c r="O2837" s="3">
        <f>'Transaction Data'!$N2837-'Transaction Data'!$M2837</f>
        <v>580</v>
      </c>
      <c r="P2837" s="2">
        <f>DATEDIF('Transaction Data'!$D2837,'Transaction Data'!$A2837,"y")</f>
        <v>79</v>
      </c>
      <c r="Q2837" s="2" t="str">
        <f>FLOOR('Transaction Data'!$P2837,15)&amp;"-"&amp;FLOOR('Transaction Data'!$P2837,15)+14</f>
        <v>75-89</v>
      </c>
      <c r="R2837" s="2" t="str">
        <f>IF('Transaction Data'!$L2837&lt;=10,"Less Expensive","Expensive")</f>
        <v>Expensive</v>
      </c>
      <c r="S2837" s="4">
        <f>WEEKDAY('Transaction Data'!$A2837)</f>
        <v>7</v>
      </c>
      <c r="T2837" s="2" t="str">
        <f>IF(WEEKDAY('Transaction Data'!$A2837,2)&lt;6,"Weekday","Weekend")</f>
        <v>Weekend</v>
      </c>
    </row>
    <row r="2838" ht="15.75" customHeight="1">
      <c r="A2838" s="1">
        <v>45437.0</v>
      </c>
      <c r="B2838" s="2" t="s">
        <v>2753</v>
      </c>
      <c r="C2838" s="2" t="s">
        <v>32</v>
      </c>
      <c r="D2838" s="1">
        <v>22762.0</v>
      </c>
      <c r="E2838" s="2" t="s">
        <v>63</v>
      </c>
      <c r="F2838" s="2">
        <v>106.0</v>
      </c>
      <c r="G2838" s="2" t="s">
        <v>48</v>
      </c>
      <c r="H2838" s="2" t="s">
        <v>42</v>
      </c>
      <c r="I2838" s="2" t="s">
        <v>25</v>
      </c>
      <c r="J2838" s="2" t="str">
        <f t="array" ref="J2838">XLOOKUP('Transaction Data'!$G2838,Product_Code,Biscuit_Brand)</f>
        <v>Lemon Crisps</v>
      </c>
      <c r="K2838" s="2">
        <f t="array" ref="K2838">XLOOKUP('Transaction Data'!$G2838,Product_Code,Cost)</f>
        <v>7</v>
      </c>
      <c r="L2838" s="2">
        <f t="array" ref="L2838">XLOOKUP('Transaction Data'!$G2838,Product_Code,Unit_Price)</f>
        <v>9</v>
      </c>
      <c r="M2838" s="3">
        <f>'Transaction Data'!$F2838*'Transaction Data'!$K2838</f>
        <v>742</v>
      </c>
      <c r="N2838" s="3">
        <f>'Transaction Data'!$F2838*'Transaction Data'!$L2838</f>
        <v>954</v>
      </c>
      <c r="O2838" s="3">
        <f>'Transaction Data'!$N2838-'Transaction Data'!$M2838</f>
        <v>212</v>
      </c>
      <c r="P2838" s="2">
        <f>DATEDIF('Transaction Data'!$D2838,'Transaction Data'!$A2838,"y")</f>
        <v>62</v>
      </c>
      <c r="Q2838" s="2" t="str">
        <f>FLOOR('Transaction Data'!$P2838,15)&amp;"-"&amp;FLOOR('Transaction Data'!$P2838,15)+14</f>
        <v>60-74</v>
      </c>
      <c r="R2838" s="2" t="str">
        <f>IF('Transaction Data'!$L2838&lt;=10,"Less Expensive","Expensive")</f>
        <v>Less Expensive</v>
      </c>
      <c r="S2838" s="4">
        <f>WEEKDAY('Transaction Data'!$A2838)</f>
        <v>7</v>
      </c>
      <c r="T2838" s="2" t="str">
        <f>IF(WEEKDAY('Transaction Data'!$A2838,2)&lt;6,"Weekday","Weekend")</f>
        <v>Weekend</v>
      </c>
    </row>
    <row r="2839" ht="15.75" customHeight="1">
      <c r="A2839" s="1">
        <v>45431.0</v>
      </c>
      <c r="B2839" s="2" t="s">
        <v>2754</v>
      </c>
      <c r="C2839" s="2" t="s">
        <v>21</v>
      </c>
      <c r="D2839" s="1">
        <v>23537.0</v>
      </c>
      <c r="E2839" s="2" t="s">
        <v>27</v>
      </c>
      <c r="F2839" s="2">
        <v>89.0</v>
      </c>
      <c r="G2839" s="2" t="s">
        <v>33</v>
      </c>
      <c r="H2839" s="2" t="s">
        <v>45</v>
      </c>
      <c r="I2839" s="2" t="s">
        <v>25</v>
      </c>
      <c r="J2839" s="2" t="str">
        <f t="array" ref="J2839">XLOOKUP('Transaction Data'!$G2839,Product_Code,Biscuit_Brand)</f>
        <v>Caramel Biscuits</v>
      </c>
      <c r="K2839" s="2">
        <f t="array" ref="K2839">XLOOKUP('Transaction Data'!$G2839,Product_Code,Cost)</f>
        <v>18</v>
      </c>
      <c r="L2839" s="2">
        <f t="array" ref="L2839">XLOOKUP('Transaction Data'!$G2839,Product_Code,Unit_Price)</f>
        <v>22</v>
      </c>
      <c r="M2839" s="3">
        <f>'Transaction Data'!$F2839*'Transaction Data'!$K2839</f>
        <v>1602</v>
      </c>
      <c r="N2839" s="3">
        <f>'Transaction Data'!$F2839*'Transaction Data'!$L2839</f>
        <v>1958</v>
      </c>
      <c r="O2839" s="3">
        <f>'Transaction Data'!$N2839-'Transaction Data'!$M2839</f>
        <v>356</v>
      </c>
      <c r="P2839" s="2">
        <f>DATEDIF('Transaction Data'!$D2839,'Transaction Data'!$A2839,"y")</f>
        <v>59</v>
      </c>
      <c r="Q2839" s="2" t="str">
        <f>FLOOR('Transaction Data'!$P2839,15)&amp;"-"&amp;FLOOR('Transaction Data'!$P2839,15)+14</f>
        <v>45-59</v>
      </c>
      <c r="R2839" s="2" t="str">
        <f>IF('Transaction Data'!$L2839&lt;=10,"Less Expensive","Expensive")</f>
        <v>Expensive</v>
      </c>
      <c r="S2839" s="4">
        <f>WEEKDAY('Transaction Data'!$A2839)</f>
        <v>1</v>
      </c>
      <c r="T2839" s="2" t="str">
        <f>IF(WEEKDAY('Transaction Data'!$A2839,2)&lt;6,"Weekday","Weekend")</f>
        <v>Weekend</v>
      </c>
    </row>
    <row r="2840" ht="15.75" customHeight="1">
      <c r="A2840" s="1">
        <v>45350.0</v>
      </c>
      <c r="B2840" s="2" t="s">
        <v>2755</v>
      </c>
      <c r="C2840" s="2" t="s">
        <v>41</v>
      </c>
      <c r="D2840" s="1">
        <v>23035.0</v>
      </c>
      <c r="E2840" s="2" t="s">
        <v>22</v>
      </c>
      <c r="F2840" s="2">
        <v>211.0</v>
      </c>
      <c r="G2840" s="2" t="s">
        <v>55</v>
      </c>
      <c r="H2840" s="2" t="s">
        <v>24</v>
      </c>
      <c r="I2840" s="2" t="s">
        <v>25</v>
      </c>
      <c r="J2840" s="2" t="str">
        <f t="array" ref="J2840">XLOOKUP('Transaction Data'!$G2840,Product_Code,Biscuit_Brand)</f>
        <v>Vanilla Wafers</v>
      </c>
      <c r="K2840" s="2">
        <f t="array" ref="K2840">XLOOKUP('Transaction Data'!$G2840,Product_Code,Cost)</f>
        <v>18</v>
      </c>
      <c r="L2840" s="2">
        <f t="array" ref="L2840">XLOOKUP('Transaction Data'!$G2840,Product_Code,Unit_Price)</f>
        <v>36</v>
      </c>
      <c r="M2840" s="3">
        <f>'Transaction Data'!$F2840*'Transaction Data'!$K2840</f>
        <v>3798</v>
      </c>
      <c r="N2840" s="3">
        <f>'Transaction Data'!$F2840*'Transaction Data'!$L2840</f>
        <v>7596</v>
      </c>
      <c r="O2840" s="3">
        <f>'Transaction Data'!$N2840-'Transaction Data'!$M2840</f>
        <v>3798</v>
      </c>
      <c r="P2840" s="2">
        <f>DATEDIF('Transaction Data'!$D2840,'Transaction Data'!$A2840,"y")</f>
        <v>61</v>
      </c>
      <c r="Q2840" s="2" t="str">
        <f>FLOOR('Transaction Data'!$P2840,15)&amp;"-"&amp;FLOOR('Transaction Data'!$P2840,15)+14</f>
        <v>60-74</v>
      </c>
      <c r="R2840" s="2" t="str">
        <f>IF('Transaction Data'!$L2840&lt;=10,"Less Expensive","Expensive")</f>
        <v>Expensive</v>
      </c>
      <c r="S2840" s="4">
        <f>WEEKDAY('Transaction Data'!$A2840)</f>
        <v>4</v>
      </c>
      <c r="T2840" s="2" t="str">
        <f>IF(WEEKDAY('Transaction Data'!$A2840,2)&lt;6,"Weekday","Weekend")</f>
        <v>Weekday</v>
      </c>
    </row>
    <row r="2841" ht="15.75" customHeight="1">
      <c r="A2841" s="1">
        <v>45384.0</v>
      </c>
      <c r="B2841" s="2" t="s">
        <v>2756</v>
      </c>
      <c r="C2841" s="2" t="s">
        <v>32</v>
      </c>
      <c r="D2841" s="1">
        <v>36723.0</v>
      </c>
      <c r="E2841" s="2" t="s">
        <v>37</v>
      </c>
      <c r="F2841" s="2">
        <v>110.0</v>
      </c>
      <c r="G2841" s="2" t="s">
        <v>33</v>
      </c>
      <c r="H2841" s="2" t="s">
        <v>29</v>
      </c>
      <c r="I2841" s="2" t="s">
        <v>25</v>
      </c>
      <c r="J2841" s="2" t="str">
        <f t="array" ref="J2841">XLOOKUP('Transaction Data'!$G2841,Product_Code,Biscuit_Brand)</f>
        <v>Caramel Biscuits</v>
      </c>
      <c r="K2841" s="2">
        <f t="array" ref="K2841">XLOOKUP('Transaction Data'!$G2841,Product_Code,Cost)</f>
        <v>18</v>
      </c>
      <c r="L2841" s="2">
        <f t="array" ref="L2841">XLOOKUP('Transaction Data'!$G2841,Product_Code,Unit_Price)</f>
        <v>22</v>
      </c>
      <c r="M2841" s="3">
        <f>'Transaction Data'!$F2841*'Transaction Data'!$K2841</f>
        <v>1980</v>
      </c>
      <c r="N2841" s="3">
        <f>'Transaction Data'!$F2841*'Transaction Data'!$L2841</f>
        <v>2420</v>
      </c>
      <c r="O2841" s="3">
        <f>'Transaction Data'!$N2841-'Transaction Data'!$M2841</f>
        <v>440</v>
      </c>
      <c r="P2841" s="2">
        <f>DATEDIF('Transaction Data'!$D2841,'Transaction Data'!$A2841,"y")</f>
        <v>23</v>
      </c>
      <c r="Q2841" s="2" t="str">
        <f>FLOOR('Transaction Data'!$P2841,15)&amp;"-"&amp;FLOOR('Transaction Data'!$P2841,15)+14</f>
        <v>15-29</v>
      </c>
      <c r="R2841" s="2" t="str">
        <f>IF('Transaction Data'!$L2841&lt;=10,"Less Expensive","Expensive")</f>
        <v>Expensive</v>
      </c>
      <c r="S2841" s="4">
        <f>WEEKDAY('Transaction Data'!$A2841)</f>
        <v>3</v>
      </c>
      <c r="T2841" s="2" t="str">
        <f>IF(WEEKDAY('Transaction Data'!$A2841,2)&lt;6,"Weekday","Weekend")</f>
        <v>Weekday</v>
      </c>
    </row>
    <row r="2842" ht="15.75" customHeight="1">
      <c r="A2842" s="1">
        <v>45369.0</v>
      </c>
      <c r="B2842" s="2" t="s">
        <v>2757</v>
      </c>
      <c r="C2842" s="2" t="s">
        <v>69</v>
      </c>
      <c r="D2842" s="1">
        <v>31099.0</v>
      </c>
      <c r="E2842" s="2" t="s">
        <v>37</v>
      </c>
      <c r="F2842" s="2">
        <v>172.0</v>
      </c>
      <c r="G2842" s="2" t="s">
        <v>48</v>
      </c>
      <c r="H2842" s="2" t="s">
        <v>29</v>
      </c>
      <c r="I2842" s="2" t="s">
        <v>25</v>
      </c>
      <c r="J2842" s="2" t="str">
        <f t="array" ref="J2842">XLOOKUP('Transaction Data'!$G2842,Product_Code,Biscuit_Brand)</f>
        <v>Lemon Crisps</v>
      </c>
      <c r="K2842" s="2">
        <f t="array" ref="K2842">XLOOKUP('Transaction Data'!$G2842,Product_Code,Cost)</f>
        <v>7</v>
      </c>
      <c r="L2842" s="2">
        <f t="array" ref="L2842">XLOOKUP('Transaction Data'!$G2842,Product_Code,Unit_Price)</f>
        <v>9</v>
      </c>
      <c r="M2842" s="3">
        <f>'Transaction Data'!$F2842*'Transaction Data'!$K2842</f>
        <v>1204</v>
      </c>
      <c r="N2842" s="3">
        <f>'Transaction Data'!$F2842*'Transaction Data'!$L2842</f>
        <v>1548</v>
      </c>
      <c r="O2842" s="3">
        <f>'Transaction Data'!$N2842-'Transaction Data'!$M2842</f>
        <v>344</v>
      </c>
      <c r="P2842" s="2">
        <f>DATEDIF('Transaction Data'!$D2842,'Transaction Data'!$A2842,"y")</f>
        <v>39</v>
      </c>
      <c r="Q2842" s="2" t="str">
        <f>FLOOR('Transaction Data'!$P2842,15)&amp;"-"&amp;FLOOR('Transaction Data'!$P2842,15)+14</f>
        <v>30-44</v>
      </c>
      <c r="R2842" s="2" t="str">
        <f>IF('Transaction Data'!$L2842&lt;=10,"Less Expensive","Expensive")</f>
        <v>Less Expensive</v>
      </c>
      <c r="S2842" s="4">
        <f>WEEKDAY('Transaction Data'!$A2842)</f>
        <v>2</v>
      </c>
      <c r="T2842" s="2" t="str">
        <f>IF(WEEKDAY('Transaction Data'!$A2842,2)&lt;6,"Weekday","Weekend")</f>
        <v>Weekday</v>
      </c>
    </row>
    <row r="2843" ht="15.75" customHeight="1">
      <c r="A2843" s="1">
        <v>45318.0</v>
      </c>
      <c r="B2843" s="2" t="s">
        <v>2758</v>
      </c>
      <c r="C2843" s="2" t="s">
        <v>32</v>
      </c>
      <c r="D2843" s="1">
        <v>36598.0</v>
      </c>
      <c r="E2843" s="2" t="s">
        <v>37</v>
      </c>
      <c r="F2843" s="2">
        <v>303.0</v>
      </c>
      <c r="G2843" s="2" t="s">
        <v>48</v>
      </c>
      <c r="H2843" s="2" t="s">
        <v>34</v>
      </c>
      <c r="I2843" s="2" t="s">
        <v>25</v>
      </c>
      <c r="J2843" s="2" t="str">
        <f t="array" ref="J2843">XLOOKUP('Transaction Data'!$G2843,Product_Code,Biscuit_Brand)</f>
        <v>Lemon Crisps</v>
      </c>
      <c r="K2843" s="2">
        <f t="array" ref="K2843">XLOOKUP('Transaction Data'!$G2843,Product_Code,Cost)</f>
        <v>7</v>
      </c>
      <c r="L2843" s="2">
        <f t="array" ref="L2843">XLOOKUP('Transaction Data'!$G2843,Product_Code,Unit_Price)</f>
        <v>9</v>
      </c>
      <c r="M2843" s="3">
        <f>'Transaction Data'!$F2843*'Transaction Data'!$K2843</f>
        <v>2121</v>
      </c>
      <c r="N2843" s="3">
        <f>'Transaction Data'!$F2843*'Transaction Data'!$L2843</f>
        <v>2727</v>
      </c>
      <c r="O2843" s="3">
        <f>'Transaction Data'!$N2843-'Transaction Data'!$M2843</f>
        <v>606</v>
      </c>
      <c r="P2843" s="2">
        <f>DATEDIF('Transaction Data'!$D2843,'Transaction Data'!$A2843,"y")</f>
        <v>23</v>
      </c>
      <c r="Q2843" s="2" t="str">
        <f>FLOOR('Transaction Data'!$P2843,15)&amp;"-"&amp;FLOOR('Transaction Data'!$P2843,15)+14</f>
        <v>15-29</v>
      </c>
      <c r="R2843" s="2" t="str">
        <f>IF('Transaction Data'!$L2843&lt;=10,"Less Expensive","Expensive")</f>
        <v>Less Expensive</v>
      </c>
      <c r="S2843" s="4">
        <f>WEEKDAY('Transaction Data'!$A2843)</f>
        <v>7</v>
      </c>
      <c r="T2843" s="2" t="str">
        <f>IF(WEEKDAY('Transaction Data'!$A2843,2)&lt;6,"Weekday","Weekend")</f>
        <v>Weekend</v>
      </c>
    </row>
    <row r="2844" ht="15.75" customHeight="1">
      <c r="A2844" s="1">
        <v>45431.0</v>
      </c>
      <c r="B2844" s="2" t="s">
        <v>2759</v>
      </c>
      <c r="C2844" s="2" t="s">
        <v>72</v>
      </c>
      <c r="D2844" s="1">
        <v>35431.0</v>
      </c>
      <c r="E2844" s="2" t="s">
        <v>37</v>
      </c>
      <c r="F2844" s="2">
        <v>145.0</v>
      </c>
      <c r="G2844" s="2" t="s">
        <v>60</v>
      </c>
      <c r="H2844" s="2" t="s">
        <v>24</v>
      </c>
      <c r="I2844" s="2" t="s">
        <v>25</v>
      </c>
      <c r="J2844" s="2" t="str">
        <f t="array" ref="J2844">XLOOKUP('Transaction Data'!$G2844,Product_Code,Biscuit_Brand)</f>
        <v>Peanut Butter Bites</v>
      </c>
      <c r="K2844" s="2">
        <f t="array" ref="K2844">XLOOKUP('Transaction Data'!$G2844,Product_Code,Cost)</f>
        <v>5</v>
      </c>
      <c r="L2844" s="2">
        <f t="array" ref="L2844">XLOOKUP('Transaction Data'!$G2844,Product_Code,Unit_Price)</f>
        <v>7</v>
      </c>
      <c r="M2844" s="3">
        <f>'Transaction Data'!$F2844*'Transaction Data'!$K2844</f>
        <v>725</v>
      </c>
      <c r="N2844" s="3">
        <f>'Transaction Data'!$F2844*'Transaction Data'!$L2844</f>
        <v>1015</v>
      </c>
      <c r="O2844" s="3">
        <f>'Transaction Data'!$N2844-'Transaction Data'!$M2844</f>
        <v>290</v>
      </c>
      <c r="P2844" s="2">
        <f>DATEDIF('Transaction Data'!$D2844,'Transaction Data'!$A2844,"y")</f>
        <v>27</v>
      </c>
      <c r="Q2844" s="2" t="str">
        <f>FLOOR('Transaction Data'!$P2844,15)&amp;"-"&amp;FLOOR('Transaction Data'!$P2844,15)+14</f>
        <v>15-29</v>
      </c>
      <c r="R2844" s="2" t="str">
        <f>IF('Transaction Data'!$L2844&lt;=10,"Less Expensive","Expensive")</f>
        <v>Less Expensive</v>
      </c>
      <c r="S2844" s="4">
        <f>WEEKDAY('Transaction Data'!$A2844)</f>
        <v>1</v>
      </c>
      <c r="T2844" s="2" t="str">
        <f>IF(WEEKDAY('Transaction Data'!$A2844,2)&lt;6,"Weekday","Weekend")</f>
        <v>Weekend</v>
      </c>
    </row>
    <row r="2845" ht="15.75" customHeight="1">
      <c r="A2845" s="1">
        <v>45349.0</v>
      </c>
      <c r="B2845" s="2" t="s">
        <v>2760</v>
      </c>
      <c r="C2845" s="2" t="s">
        <v>21</v>
      </c>
      <c r="D2845" s="1">
        <v>24141.0</v>
      </c>
      <c r="E2845" s="2" t="s">
        <v>37</v>
      </c>
      <c r="F2845" s="2">
        <v>76.0</v>
      </c>
      <c r="G2845" s="2" t="s">
        <v>57</v>
      </c>
      <c r="H2845" s="2" t="s">
        <v>42</v>
      </c>
      <c r="I2845" s="2" t="s">
        <v>25</v>
      </c>
      <c r="J2845" s="2" t="str">
        <f t="array" ref="J2845">XLOOKUP('Transaction Data'!$G2845,Product_Code,Biscuit_Brand)</f>
        <v>Oatmeal Cookies</v>
      </c>
      <c r="K2845" s="2">
        <f t="array" ref="K2845">XLOOKUP('Transaction Data'!$G2845,Product_Code,Cost)</f>
        <v>19</v>
      </c>
      <c r="L2845" s="2">
        <f t="array" ref="L2845">XLOOKUP('Transaction Data'!$G2845,Product_Code,Unit_Price)</f>
        <v>23</v>
      </c>
      <c r="M2845" s="3">
        <f>'Transaction Data'!$F2845*'Transaction Data'!$K2845</f>
        <v>1444</v>
      </c>
      <c r="N2845" s="3">
        <f>'Transaction Data'!$F2845*'Transaction Data'!$L2845</f>
        <v>1748</v>
      </c>
      <c r="O2845" s="3">
        <f>'Transaction Data'!$N2845-'Transaction Data'!$M2845</f>
        <v>304</v>
      </c>
      <c r="P2845" s="2">
        <f>DATEDIF('Transaction Data'!$D2845,'Transaction Data'!$A2845,"y")</f>
        <v>58</v>
      </c>
      <c r="Q2845" s="2" t="str">
        <f>FLOOR('Transaction Data'!$P2845,15)&amp;"-"&amp;FLOOR('Transaction Data'!$P2845,15)+14</f>
        <v>45-59</v>
      </c>
      <c r="R2845" s="2" t="str">
        <f>IF('Transaction Data'!$L2845&lt;=10,"Less Expensive","Expensive")</f>
        <v>Expensive</v>
      </c>
      <c r="S2845" s="4">
        <f>WEEKDAY('Transaction Data'!$A2845)</f>
        <v>3</v>
      </c>
      <c r="T2845" s="2" t="str">
        <f>IF(WEEKDAY('Transaction Data'!$A2845,2)&lt;6,"Weekday","Weekend")</f>
        <v>Weekday</v>
      </c>
    </row>
    <row r="2846" ht="15.75" customHeight="1">
      <c r="A2846" s="1">
        <v>45443.0</v>
      </c>
      <c r="B2846" s="2" t="s">
        <v>2761</v>
      </c>
      <c r="C2846" s="2" t="s">
        <v>21</v>
      </c>
      <c r="D2846" s="1">
        <v>33713.0</v>
      </c>
      <c r="E2846" s="2" t="s">
        <v>27</v>
      </c>
      <c r="F2846" s="2">
        <v>260.0</v>
      </c>
      <c r="G2846" s="2" t="s">
        <v>44</v>
      </c>
      <c r="H2846" s="2" t="s">
        <v>45</v>
      </c>
      <c r="I2846" s="2" t="s">
        <v>25</v>
      </c>
      <c r="J2846" s="2" t="str">
        <f t="array" ref="J2846">XLOOKUP('Transaction Data'!$G2846,Product_Code,Biscuit_Brand)</f>
        <v>Butter Crunch</v>
      </c>
      <c r="K2846" s="2">
        <f t="array" ref="K2846">XLOOKUP('Transaction Data'!$G2846,Product_Code,Cost)</f>
        <v>10</v>
      </c>
      <c r="L2846" s="2">
        <f t="array" ref="L2846">XLOOKUP('Transaction Data'!$G2846,Product_Code,Unit_Price)</f>
        <v>11</v>
      </c>
      <c r="M2846" s="3">
        <f>'Transaction Data'!$F2846*'Transaction Data'!$K2846</f>
        <v>2600</v>
      </c>
      <c r="N2846" s="3">
        <f>'Transaction Data'!$F2846*'Transaction Data'!$L2846</f>
        <v>2860</v>
      </c>
      <c r="O2846" s="3">
        <f>'Transaction Data'!$N2846-'Transaction Data'!$M2846</f>
        <v>260</v>
      </c>
      <c r="P2846" s="2">
        <f>DATEDIF('Transaction Data'!$D2846,'Transaction Data'!$A2846,"y")</f>
        <v>32</v>
      </c>
      <c r="Q2846" s="2" t="str">
        <f>FLOOR('Transaction Data'!$P2846,15)&amp;"-"&amp;FLOOR('Transaction Data'!$P2846,15)+14</f>
        <v>30-44</v>
      </c>
      <c r="R2846" s="2" t="str">
        <f>IF('Transaction Data'!$L2846&lt;=10,"Less Expensive","Expensive")</f>
        <v>Expensive</v>
      </c>
      <c r="S2846" s="4">
        <f>WEEKDAY('Transaction Data'!$A2846)</f>
        <v>6</v>
      </c>
      <c r="T2846" s="2" t="str">
        <f>IF(WEEKDAY('Transaction Data'!$A2846,2)&lt;6,"Weekday","Weekend")</f>
        <v>Weekday</v>
      </c>
    </row>
    <row r="2847" ht="15.75" customHeight="1">
      <c r="A2847" s="1">
        <v>45479.0</v>
      </c>
      <c r="B2847" s="2" t="s">
        <v>2762</v>
      </c>
      <c r="C2847" s="2" t="s">
        <v>72</v>
      </c>
      <c r="D2847" s="1">
        <v>23357.0</v>
      </c>
      <c r="E2847" s="2" t="s">
        <v>63</v>
      </c>
      <c r="F2847" s="2">
        <v>380.0</v>
      </c>
      <c r="G2847" s="2" t="s">
        <v>23</v>
      </c>
      <c r="H2847" s="2" t="s">
        <v>24</v>
      </c>
      <c r="I2847" s="2" t="s">
        <v>25</v>
      </c>
      <c r="J2847" s="2" t="str">
        <f t="array" ref="J2847">XLOOKUP('Transaction Data'!$G2847,Product_Code,Biscuit_Brand)</f>
        <v>Cinnamon Swirls</v>
      </c>
      <c r="K2847" s="2">
        <f t="array" ref="K2847">XLOOKUP('Transaction Data'!$G2847,Product_Code,Cost)</f>
        <v>10</v>
      </c>
      <c r="L2847" s="2">
        <f t="array" ref="L2847">XLOOKUP('Transaction Data'!$G2847,Product_Code,Unit_Price)</f>
        <v>14</v>
      </c>
      <c r="M2847" s="3">
        <f>'Transaction Data'!$F2847*'Transaction Data'!$K2847</f>
        <v>3800</v>
      </c>
      <c r="N2847" s="3">
        <f>'Transaction Data'!$F2847*'Transaction Data'!$L2847</f>
        <v>5320</v>
      </c>
      <c r="O2847" s="3">
        <f>'Transaction Data'!$N2847-'Transaction Data'!$M2847</f>
        <v>1520</v>
      </c>
      <c r="P2847" s="2">
        <f>DATEDIF('Transaction Data'!$D2847,'Transaction Data'!$A2847,"y")</f>
        <v>60</v>
      </c>
      <c r="Q2847" s="2" t="str">
        <f>FLOOR('Transaction Data'!$P2847,15)&amp;"-"&amp;FLOOR('Transaction Data'!$P2847,15)+14</f>
        <v>60-74</v>
      </c>
      <c r="R2847" s="2" t="str">
        <f>IF('Transaction Data'!$L2847&lt;=10,"Less Expensive","Expensive")</f>
        <v>Expensive</v>
      </c>
      <c r="S2847" s="4">
        <f>WEEKDAY('Transaction Data'!$A2847)</f>
        <v>7</v>
      </c>
      <c r="T2847" s="2" t="str">
        <f>IF(WEEKDAY('Transaction Data'!$A2847,2)&lt;6,"Weekday","Weekend")</f>
        <v>Weekend</v>
      </c>
    </row>
    <row r="2848" ht="15.75" customHeight="1">
      <c r="A2848" s="1">
        <v>45501.0</v>
      </c>
      <c r="B2848" s="2" t="s">
        <v>2763</v>
      </c>
      <c r="C2848" s="2" t="s">
        <v>47</v>
      </c>
      <c r="D2848" s="1">
        <v>32720.0</v>
      </c>
      <c r="E2848" s="2" t="s">
        <v>63</v>
      </c>
      <c r="F2848" s="2">
        <v>43.0</v>
      </c>
      <c r="G2848" s="2" t="s">
        <v>23</v>
      </c>
      <c r="H2848" s="2" t="s">
        <v>29</v>
      </c>
      <c r="I2848" s="2" t="s">
        <v>25</v>
      </c>
      <c r="J2848" s="2" t="str">
        <f t="array" ref="J2848">XLOOKUP('Transaction Data'!$G2848,Product_Code,Biscuit_Brand)</f>
        <v>Cinnamon Swirls</v>
      </c>
      <c r="K2848" s="2">
        <f t="array" ref="K2848">XLOOKUP('Transaction Data'!$G2848,Product_Code,Cost)</f>
        <v>10</v>
      </c>
      <c r="L2848" s="2">
        <f t="array" ref="L2848">XLOOKUP('Transaction Data'!$G2848,Product_Code,Unit_Price)</f>
        <v>14</v>
      </c>
      <c r="M2848" s="3">
        <f>'Transaction Data'!$F2848*'Transaction Data'!$K2848</f>
        <v>430</v>
      </c>
      <c r="N2848" s="3">
        <f>'Transaction Data'!$F2848*'Transaction Data'!$L2848</f>
        <v>602</v>
      </c>
      <c r="O2848" s="3">
        <f>'Transaction Data'!$N2848-'Transaction Data'!$M2848</f>
        <v>172</v>
      </c>
      <c r="P2848" s="2">
        <f>DATEDIF('Transaction Data'!$D2848,'Transaction Data'!$A2848,"y")</f>
        <v>34</v>
      </c>
      <c r="Q2848" s="2" t="str">
        <f>FLOOR('Transaction Data'!$P2848,15)&amp;"-"&amp;FLOOR('Transaction Data'!$P2848,15)+14</f>
        <v>30-44</v>
      </c>
      <c r="R2848" s="2" t="str">
        <f>IF('Transaction Data'!$L2848&lt;=10,"Less Expensive","Expensive")</f>
        <v>Expensive</v>
      </c>
      <c r="S2848" s="4">
        <f>WEEKDAY('Transaction Data'!$A2848)</f>
        <v>1</v>
      </c>
      <c r="T2848" s="2" t="str">
        <f>IF(WEEKDAY('Transaction Data'!$A2848,2)&lt;6,"Weekday","Weekend")</f>
        <v>Weekend</v>
      </c>
    </row>
    <row r="2849" ht="15.75" customHeight="1">
      <c r="A2849" s="1">
        <v>45421.0</v>
      </c>
      <c r="B2849" s="2" t="s">
        <v>2764</v>
      </c>
      <c r="C2849" s="2" t="s">
        <v>51</v>
      </c>
      <c r="D2849" s="1">
        <v>26356.0</v>
      </c>
      <c r="E2849" s="2" t="s">
        <v>22</v>
      </c>
      <c r="F2849" s="2">
        <v>297.0</v>
      </c>
      <c r="G2849" s="2" t="s">
        <v>23</v>
      </c>
      <c r="H2849" s="2" t="s">
        <v>42</v>
      </c>
      <c r="I2849" s="2" t="s">
        <v>25</v>
      </c>
      <c r="J2849" s="2" t="str">
        <f t="array" ref="J2849">XLOOKUP('Transaction Data'!$G2849,Product_Code,Biscuit_Brand)</f>
        <v>Cinnamon Swirls</v>
      </c>
      <c r="K2849" s="2">
        <f t="array" ref="K2849">XLOOKUP('Transaction Data'!$G2849,Product_Code,Cost)</f>
        <v>10</v>
      </c>
      <c r="L2849" s="2">
        <f t="array" ref="L2849">XLOOKUP('Transaction Data'!$G2849,Product_Code,Unit_Price)</f>
        <v>14</v>
      </c>
      <c r="M2849" s="3">
        <f>'Transaction Data'!$F2849*'Transaction Data'!$K2849</f>
        <v>2970</v>
      </c>
      <c r="N2849" s="3">
        <f>'Transaction Data'!$F2849*'Transaction Data'!$L2849</f>
        <v>4158</v>
      </c>
      <c r="O2849" s="3">
        <f>'Transaction Data'!$N2849-'Transaction Data'!$M2849</f>
        <v>1188</v>
      </c>
      <c r="P2849" s="2">
        <f>DATEDIF('Transaction Data'!$D2849,'Transaction Data'!$A2849,"y")</f>
        <v>52</v>
      </c>
      <c r="Q2849" s="2" t="str">
        <f>FLOOR('Transaction Data'!$P2849,15)&amp;"-"&amp;FLOOR('Transaction Data'!$P2849,15)+14</f>
        <v>45-59</v>
      </c>
      <c r="R2849" s="2" t="str">
        <f>IF('Transaction Data'!$L2849&lt;=10,"Less Expensive","Expensive")</f>
        <v>Expensive</v>
      </c>
      <c r="S2849" s="4">
        <f>WEEKDAY('Transaction Data'!$A2849)</f>
        <v>5</v>
      </c>
      <c r="T2849" s="2" t="str">
        <f>IF(WEEKDAY('Transaction Data'!$A2849,2)&lt;6,"Weekday","Weekend")</f>
        <v>Weekday</v>
      </c>
    </row>
    <row r="2850" ht="15.75" customHeight="1">
      <c r="A2850" s="1">
        <v>45345.0</v>
      </c>
      <c r="B2850" s="2" t="s">
        <v>2765</v>
      </c>
      <c r="C2850" s="2" t="s">
        <v>21</v>
      </c>
      <c r="D2850" s="1">
        <v>27974.0</v>
      </c>
      <c r="E2850" s="2" t="s">
        <v>37</v>
      </c>
      <c r="F2850" s="2">
        <v>32.0</v>
      </c>
      <c r="G2850" s="2" t="s">
        <v>33</v>
      </c>
      <c r="H2850" s="2" t="s">
        <v>45</v>
      </c>
      <c r="I2850" s="2" t="s">
        <v>25</v>
      </c>
      <c r="J2850" s="2" t="str">
        <f t="array" ref="J2850">XLOOKUP('Transaction Data'!$G2850,Product_Code,Biscuit_Brand)</f>
        <v>Caramel Biscuits</v>
      </c>
      <c r="K2850" s="2">
        <f t="array" ref="K2850">XLOOKUP('Transaction Data'!$G2850,Product_Code,Cost)</f>
        <v>18</v>
      </c>
      <c r="L2850" s="2">
        <f t="array" ref="L2850">XLOOKUP('Transaction Data'!$G2850,Product_Code,Unit_Price)</f>
        <v>22</v>
      </c>
      <c r="M2850" s="3">
        <f>'Transaction Data'!$F2850*'Transaction Data'!$K2850</f>
        <v>576</v>
      </c>
      <c r="N2850" s="3">
        <f>'Transaction Data'!$F2850*'Transaction Data'!$L2850</f>
        <v>704</v>
      </c>
      <c r="O2850" s="3">
        <f>'Transaction Data'!$N2850-'Transaction Data'!$M2850</f>
        <v>128</v>
      </c>
      <c r="P2850" s="2">
        <f>DATEDIF('Transaction Data'!$D2850,'Transaction Data'!$A2850,"y")</f>
        <v>47</v>
      </c>
      <c r="Q2850" s="2" t="str">
        <f>FLOOR('Transaction Data'!$P2850,15)&amp;"-"&amp;FLOOR('Transaction Data'!$P2850,15)+14</f>
        <v>45-59</v>
      </c>
      <c r="R2850" s="2" t="str">
        <f>IF('Transaction Data'!$L2850&lt;=10,"Less Expensive","Expensive")</f>
        <v>Expensive</v>
      </c>
      <c r="S2850" s="4">
        <f>WEEKDAY('Transaction Data'!$A2850)</f>
        <v>6</v>
      </c>
      <c r="T2850" s="2" t="str">
        <f>IF(WEEKDAY('Transaction Data'!$A2850,2)&lt;6,"Weekday","Weekend")</f>
        <v>Weekday</v>
      </c>
    </row>
    <row r="2851" ht="15.75" customHeight="1">
      <c r="A2851" s="1">
        <v>45481.0</v>
      </c>
      <c r="B2851" s="2" t="s">
        <v>2766</v>
      </c>
      <c r="C2851" s="2" t="s">
        <v>72</v>
      </c>
      <c r="D2851" s="1">
        <v>31605.0</v>
      </c>
      <c r="E2851" s="2" t="s">
        <v>22</v>
      </c>
      <c r="F2851" s="2">
        <v>70.0</v>
      </c>
      <c r="G2851" s="2" t="s">
        <v>48</v>
      </c>
      <c r="H2851" s="2" t="s">
        <v>24</v>
      </c>
      <c r="I2851" s="2" t="s">
        <v>30</v>
      </c>
      <c r="J2851" s="2" t="str">
        <f t="array" ref="J2851">XLOOKUP('Transaction Data'!$G2851,Product_Code,Biscuit_Brand)</f>
        <v>Lemon Crisps</v>
      </c>
      <c r="K2851" s="2">
        <f t="array" ref="K2851">XLOOKUP('Transaction Data'!$G2851,Product_Code,Cost)</f>
        <v>7</v>
      </c>
      <c r="L2851" s="2">
        <f t="array" ref="L2851">XLOOKUP('Transaction Data'!$G2851,Product_Code,Unit_Price)</f>
        <v>9</v>
      </c>
      <c r="M2851" s="3">
        <f>'Transaction Data'!$F2851*'Transaction Data'!$K2851</f>
        <v>490</v>
      </c>
      <c r="N2851" s="3">
        <f>'Transaction Data'!$F2851*'Transaction Data'!$L2851</f>
        <v>630</v>
      </c>
      <c r="O2851" s="3">
        <f>'Transaction Data'!$N2851-'Transaction Data'!$M2851</f>
        <v>140</v>
      </c>
      <c r="P2851" s="2">
        <f>DATEDIF('Transaction Data'!$D2851,'Transaction Data'!$A2851,"y")</f>
        <v>37</v>
      </c>
      <c r="Q2851" s="2" t="str">
        <f>FLOOR('Transaction Data'!$P2851,15)&amp;"-"&amp;FLOOR('Transaction Data'!$P2851,15)+14</f>
        <v>30-44</v>
      </c>
      <c r="R2851" s="2" t="str">
        <f>IF('Transaction Data'!$L2851&lt;=10,"Less Expensive","Expensive")</f>
        <v>Less Expensive</v>
      </c>
      <c r="S2851" s="4">
        <f>WEEKDAY('Transaction Data'!$A2851)</f>
        <v>2</v>
      </c>
      <c r="T2851" s="2" t="str">
        <f>IF(WEEKDAY('Transaction Data'!$A2851,2)&lt;6,"Weekday","Weekend")</f>
        <v>Weekday</v>
      </c>
    </row>
    <row r="2852" ht="15.75" customHeight="1">
      <c r="A2852" s="1">
        <v>45445.0</v>
      </c>
      <c r="B2852" s="2" t="s">
        <v>2767</v>
      </c>
      <c r="C2852" s="2" t="s">
        <v>72</v>
      </c>
      <c r="D2852" s="1">
        <v>25584.0</v>
      </c>
      <c r="E2852" s="2" t="s">
        <v>37</v>
      </c>
      <c r="F2852" s="2">
        <v>191.0</v>
      </c>
      <c r="G2852" s="2" t="s">
        <v>60</v>
      </c>
      <c r="H2852" s="2" t="s">
        <v>29</v>
      </c>
      <c r="I2852" s="2" t="s">
        <v>25</v>
      </c>
      <c r="J2852" s="2" t="str">
        <f t="array" ref="J2852">XLOOKUP('Transaction Data'!$G2852,Product_Code,Biscuit_Brand)</f>
        <v>Peanut Butter Bites</v>
      </c>
      <c r="K2852" s="2">
        <f t="array" ref="K2852">XLOOKUP('Transaction Data'!$G2852,Product_Code,Cost)</f>
        <v>5</v>
      </c>
      <c r="L2852" s="2">
        <f t="array" ref="L2852">XLOOKUP('Transaction Data'!$G2852,Product_Code,Unit_Price)</f>
        <v>7</v>
      </c>
      <c r="M2852" s="3">
        <f>'Transaction Data'!$F2852*'Transaction Data'!$K2852</f>
        <v>955</v>
      </c>
      <c r="N2852" s="3">
        <f>'Transaction Data'!$F2852*'Transaction Data'!$L2852</f>
        <v>1337</v>
      </c>
      <c r="O2852" s="3">
        <f>'Transaction Data'!$N2852-'Transaction Data'!$M2852</f>
        <v>382</v>
      </c>
      <c r="P2852" s="2">
        <f>DATEDIF('Transaction Data'!$D2852,'Transaction Data'!$A2852,"y")</f>
        <v>54</v>
      </c>
      <c r="Q2852" s="2" t="str">
        <f>FLOOR('Transaction Data'!$P2852,15)&amp;"-"&amp;FLOOR('Transaction Data'!$P2852,15)+14</f>
        <v>45-59</v>
      </c>
      <c r="R2852" s="2" t="str">
        <f>IF('Transaction Data'!$L2852&lt;=10,"Less Expensive","Expensive")</f>
        <v>Less Expensive</v>
      </c>
      <c r="S2852" s="4">
        <f>WEEKDAY('Transaction Data'!$A2852)</f>
        <v>1</v>
      </c>
      <c r="T2852" s="2" t="str">
        <f>IF(WEEKDAY('Transaction Data'!$A2852,2)&lt;6,"Weekday","Weekend")</f>
        <v>Weekend</v>
      </c>
    </row>
    <row r="2853" ht="15.75" customHeight="1">
      <c r="A2853" s="1">
        <v>45413.0</v>
      </c>
      <c r="B2853" s="2" t="s">
        <v>2768</v>
      </c>
      <c r="C2853" s="2" t="s">
        <v>78</v>
      </c>
      <c r="D2853" s="1">
        <v>28858.0</v>
      </c>
      <c r="E2853" s="2" t="s">
        <v>27</v>
      </c>
      <c r="F2853" s="2">
        <v>376.0</v>
      </c>
      <c r="G2853" s="2" t="s">
        <v>28</v>
      </c>
      <c r="H2853" s="2" t="s">
        <v>29</v>
      </c>
      <c r="I2853" s="2" t="s">
        <v>25</v>
      </c>
      <c r="J2853" s="2" t="str">
        <f t="array" ref="J2853">XLOOKUP('Transaction Data'!$G2853,Product_Code,Biscuit_Brand)</f>
        <v>Shortbread</v>
      </c>
      <c r="K2853" s="2">
        <f t="array" ref="K2853">XLOOKUP('Transaction Data'!$G2853,Product_Code,Cost)</f>
        <v>10</v>
      </c>
      <c r="L2853" s="2">
        <f t="array" ref="L2853">XLOOKUP('Transaction Data'!$G2853,Product_Code,Unit_Price)</f>
        <v>45</v>
      </c>
      <c r="M2853" s="3">
        <f>'Transaction Data'!$F2853*'Transaction Data'!$K2853</f>
        <v>3760</v>
      </c>
      <c r="N2853" s="3">
        <f>'Transaction Data'!$F2853*'Transaction Data'!$L2853</f>
        <v>16920</v>
      </c>
      <c r="O2853" s="3">
        <f>'Transaction Data'!$N2853-'Transaction Data'!$M2853</f>
        <v>13160</v>
      </c>
      <c r="P2853" s="2">
        <f>DATEDIF('Transaction Data'!$D2853,'Transaction Data'!$A2853,"y")</f>
        <v>45</v>
      </c>
      <c r="Q2853" s="2" t="str">
        <f>FLOOR('Transaction Data'!$P2853,15)&amp;"-"&amp;FLOOR('Transaction Data'!$P2853,15)+14</f>
        <v>45-59</v>
      </c>
      <c r="R2853" s="2" t="str">
        <f>IF('Transaction Data'!$L2853&lt;=10,"Less Expensive","Expensive")</f>
        <v>Expensive</v>
      </c>
      <c r="S2853" s="4">
        <f>WEEKDAY('Transaction Data'!$A2853)</f>
        <v>4</v>
      </c>
      <c r="T2853" s="2" t="str">
        <f>IF(WEEKDAY('Transaction Data'!$A2853,2)&lt;6,"Weekday","Weekend")</f>
        <v>Weekday</v>
      </c>
    </row>
    <row r="2854" ht="15.75" customHeight="1">
      <c r="A2854" s="1">
        <v>45322.0</v>
      </c>
      <c r="B2854" s="2" t="s">
        <v>2769</v>
      </c>
      <c r="C2854" s="2" t="s">
        <v>47</v>
      </c>
      <c r="D2854" s="1">
        <v>23271.0</v>
      </c>
      <c r="E2854" s="2" t="s">
        <v>27</v>
      </c>
      <c r="F2854" s="2">
        <v>153.0</v>
      </c>
      <c r="G2854" s="2" t="s">
        <v>60</v>
      </c>
      <c r="H2854" s="2" t="s">
        <v>34</v>
      </c>
      <c r="I2854" s="2" t="s">
        <v>25</v>
      </c>
      <c r="J2854" s="2" t="str">
        <f t="array" ref="J2854">XLOOKUP('Transaction Data'!$G2854,Product_Code,Biscuit_Brand)</f>
        <v>Peanut Butter Bites</v>
      </c>
      <c r="K2854" s="2">
        <f t="array" ref="K2854">XLOOKUP('Transaction Data'!$G2854,Product_Code,Cost)</f>
        <v>5</v>
      </c>
      <c r="L2854" s="2">
        <f t="array" ref="L2854">XLOOKUP('Transaction Data'!$G2854,Product_Code,Unit_Price)</f>
        <v>7</v>
      </c>
      <c r="M2854" s="3">
        <f>'Transaction Data'!$F2854*'Transaction Data'!$K2854</f>
        <v>765</v>
      </c>
      <c r="N2854" s="3">
        <f>'Transaction Data'!$F2854*'Transaction Data'!$L2854</f>
        <v>1071</v>
      </c>
      <c r="O2854" s="3">
        <f>'Transaction Data'!$N2854-'Transaction Data'!$M2854</f>
        <v>306</v>
      </c>
      <c r="P2854" s="2">
        <f>DATEDIF('Transaction Data'!$D2854,'Transaction Data'!$A2854,"y")</f>
        <v>60</v>
      </c>
      <c r="Q2854" s="2" t="str">
        <f>FLOOR('Transaction Data'!$P2854,15)&amp;"-"&amp;FLOOR('Transaction Data'!$P2854,15)+14</f>
        <v>60-74</v>
      </c>
      <c r="R2854" s="2" t="str">
        <f>IF('Transaction Data'!$L2854&lt;=10,"Less Expensive","Expensive")</f>
        <v>Less Expensive</v>
      </c>
      <c r="S2854" s="4">
        <f>WEEKDAY('Transaction Data'!$A2854)</f>
        <v>4</v>
      </c>
      <c r="T2854" s="2" t="str">
        <f>IF(WEEKDAY('Transaction Data'!$A2854,2)&lt;6,"Weekday","Weekend")</f>
        <v>Weekday</v>
      </c>
    </row>
    <row r="2855" ht="15.75" customHeight="1">
      <c r="A2855" s="1">
        <v>45452.0</v>
      </c>
      <c r="B2855" s="2" t="s">
        <v>2770</v>
      </c>
      <c r="C2855" s="2" t="s">
        <v>41</v>
      </c>
      <c r="D2855" s="1">
        <v>17381.0</v>
      </c>
      <c r="E2855" s="2" t="s">
        <v>22</v>
      </c>
      <c r="F2855" s="2">
        <v>178.0</v>
      </c>
      <c r="G2855" s="2" t="s">
        <v>48</v>
      </c>
      <c r="H2855" s="2" t="s">
        <v>24</v>
      </c>
      <c r="I2855" s="2" t="s">
        <v>25</v>
      </c>
      <c r="J2855" s="2" t="str">
        <f t="array" ref="J2855">XLOOKUP('Transaction Data'!$G2855,Product_Code,Biscuit_Brand)</f>
        <v>Lemon Crisps</v>
      </c>
      <c r="K2855" s="2">
        <f t="array" ref="K2855">XLOOKUP('Transaction Data'!$G2855,Product_Code,Cost)</f>
        <v>7</v>
      </c>
      <c r="L2855" s="2">
        <f t="array" ref="L2855">XLOOKUP('Transaction Data'!$G2855,Product_Code,Unit_Price)</f>
        <v>9</v>
      </c>
      <c r="M2855" s="3">
        <f>'Transaction Data'!$F2855*'Transaction Data'!$K2855</f>
        <v>1246</v>
      </c>
      <c r="N2855" s="3">
        <f>'Transaction Data'!$F2855*'Transaction Data'!$L2855</f>
        <v>1602</v>
      </c>
      <c r="O2855" s="3">
        <f>'Transaction Data'!$N2855-'Transaction Data'!$M2855</f>
        <v>356</v>
      </c>
      <c r="P2855" s="2">
        <f>DATEDIF('Transaction Data'!$D2855,'Transaction Data'!$A2855,"y")</f>
        <v>76</v>
      </c>
      <c r="Q2855" s="2" t="str">
        <f>FLOOR('Transaction Data'!$P2855,15)&amp;"-"&amp;FLOOR('Transaction Data'!$P2855,15)+14</f>
        <v>75-89</v>
      </c>
      <c r="R2855" s="2" t="str">
        <f>IF('Transaction Data'!$L2855&lt;=10,"Less Expensive","Expensive")</f>
        <v>Less Expensive</v>
      </c>
      <c r="S2855" s="4">
        <f>WEEKDAY('Transaction Data'!$A2855)</f>
        <v>1</v>
      </c>
      <c r="T2855" s="2" t="str">
        <f>IF(WEEKDAY('Transaction Data'!$A2855,2)&lt;6,"Weekday","Weekend")</f>
        <v>Weekend</v>
      </c>
    </row>
    <row r="2856" ht="15.75" customHeight="1">
      <c r="A2856" s="1">
        <v>45422.0</v>
      </c>
      <c r="B2856" s="2" t="s">
        <v>2771</v>
      </c>
      <c r="C2856" s="2" t="s">
        <v>41</v>
      </c>
      <c r="D2856" s="1">
        <v>33774.0</v>
      </c>
      <c r="E2856" s="2" t="s">
        <v>37</v>
      </c>
      <c r="F2856" s="2">
        <v>234.0</v>
      </c>
      <c r="G2856" s="2" t="s">
        <v>60</v>
      </c>
      <c r="H2856" s="2" t="s">
        <v>42</v>
      </c>
      <c r="I2856" s="2" t="s">
        <v>25</v>
      </c>
      <c r="J2856" s="2" t="str">
        <f t="array" ref="J2856">XLOOKUP('Transaction Data'!$G2856,Product_Code,Biscuit_Brand)</f>
        <v>Peanut Butter Bites</v>
      </c>
      <c r="K2856" s="2">
        <f t="array" ref="K2856">XLOOKUP('Transaction Data'!$G2856,Product_Code,Cost)</f>
        <v>5</v>
      </c>
      <c r="L2856" s="2">
        <f t="array" ref="L2856">XLOOKUP('Transaction Data'!$G2856,Product_Code,Unit_Price)</f>
        <v>7</v>
      </c>
      <c r="M2856" s="3">
        <f>'Transaction Data'!$F2856*'Transaction Data'!$K2856</f>
        <v>1170</v>
      </c>
      <c r="N2856" s="3">
        <f>'Transaction Data'!$F2856*'Transaction Data'!$L2856</f>
        <v>1638</v>
      </c>
      <c r="O2856" s="3">
        <f>'Transaction Data'!$N2856-'Transaction Data'!$M2856</f>
        <v>468</v>
      </c>
      <c r="P2856" s="2">
        <f>DATEDIF('Transaction Data'!$D2856,'Transaction Data'!$A2856,"y")</f>
        <v>31</v>
      </c>
      <c r="Q2856" s="2" t="str">
        <f>FLOOR('Transaction Data'!$P2856,15)&amp;"-"&amp;FLOOR('Transaction Data'!$P2856,15)+14</f>
        <v>30-44</v>
      </c>
      <c r="R2856" s="2" t="str">
        <f>IF('Transaction Data'!$L2856&lt;=10,"Less Expensive","Expensive")</f>
        <v>Less Expensive</v>
      </c>
      <c r="S2856" s="4">
        <f>WEEKDAY('Transaction Data'!$A2856)</f>
        <v>6</v>
      </c>
      <c r="T2856" s="2" t="str">
        <f>IF(WEEKDAY('Transaction Data'!$A2856,2)&lt;6,"Weekday","Weekend")</f>
        <v>Weekday</v>
      </c>
    </row>
    <row r="2857" ht="15.75" customHeight="1">
      <c r="A2857" s="1">
        <v>45306.0</v>
      </c>
      <c r="B2857" s="2" t="s">
        <v>2772</v>
      </c>
      <c r="C2857" s="2" t="s">
        <v>47</v>
      </c>
      <c r="D2857" s="1">
        <v>37385.0</v>
      </c>
      <c r="E2857" s="2" t="s">
        <v>63</v>
      </c>
      <c r="F2857" s="2">
        <v>208.0</v>
      </c>
      <c r="G2857" s="2" t="s">
        <v>60</v>
      </c>
      <c r="H2857" s="2" t="s">
        <v>45</v>
      </c>
      <c r="I2857" s="2" t="s">
        <v>25</v>
      </c>
      <c r="J2857" s="2" t="str">
        <f t="array" ref="J2857">XLOOKUP('Transaction Data'!$G2857,Product_Code,Biscuit_Brand)</f>
        <v>Peanut Butter Bites</v>
      </c>
      <c r="K2857" s="2">
        <f t="array" ref="K2857">XLOOKUP('Transaction Data'!$G2857,Product_Code,Cost)</f>
        <v>5</v>
      </c>
      <c r="L2857" s="2">
        <f t="array" ref="L2857">XLOOKUP('Transaction Data'!$G2857,Product_Code,Unit_Price)</f>
        <v>7</v>
      </c>
      <c r="M2857" s="3">
        <f>'Transaction Data'!$F2857*'Transaction Data'!$K2857</f>
        <v>1040</v>
      </c>
      <c r="N2857" s="3">
        <f>'Transaction Data'!$F2857*'Transaction Data'!$L2857</f>
        <v>1456</v>
      </c>
      <c r="O2857" s="3">
        <f>'Transaction Data'!$N2857-'Transaction Data'!$M2857</f>
        <v>416</v>
      </c>
      <c r="P2857" s="2">
        <f>DATEDIF('Transaction Data'!$D2857,'Transaction Data'!$A2857,"y")</f>
        <v>21</v>
      </c>
      <c r="Q2857" s="2" t="str">
        <f>FLOOR('Transaction Data'!$P2857,15)&amp;"-"&amp;FLOOR('Transaction Data'!$P2857,15)+14</f>
        <v>15-29</v>
      </c>
      <c r="R2857" s="2" t="str">
        <f>IF('Transaction Data'!$L2857&lt;=10,"Less Expensive","Expensive")</f>
        <v>Less Expensive</v>
      </c>
      <c r="S2857" s="4">
        <f>WEEKDAY('Transaction Data'!$A2857)</f>
        <v>2</v>
      </c>
      <c r="T2857" s="2" t="str">
        <f>IF(WEEKDAY('Transaction Data'!$A2857,2)&lt;6,"Weekday","Weekend")</f>
        <v>Weekday</v>
      </c>
    </row>
    <row r="2858" ht="15.75" customHeight="1">
      <c r="A2858" s="1">
        <v>45435.0</v>
      </c>
      <c r="B2858" s="2" t="s">
        <v>2773</v>
      </c>
      <c r="C2858" s="2" t="s">
        <v>32</v>
      </c>
      <c r="D2858" s="1">
        <v>25374.0</v>
      </c>
      <c r="E2858" s="2" t="s">
        <v>37</v>
      </c>
      <c r="F2858" s="2">
        <v>488.0</v>
      </c>
      <c r="G2858" s="2" t="s">
        <v>48</v>
      </c>
      <c r="H2858" s="2" t="s">
        <v>24</v>
      </c>
      <c r="I2858" s="2" t="s">
        <v>25</v>
      </c>
      <c r="J2858" s="2" t="str">
        <f t="array" ref="J2858">XLOOKUP('Transaction Data'!$G2858,Product_Code,Biscuit_Brand)</f>
        <v>Lemon Crisps</v>
      </c>
      <c r="K2858" s="2">
        <f t="array" ref="K2858">XLOOKUP('Transaction Data'!$G2858,Product_Code,Cost)</f>
        <v>7</v>
      </c>
      <c r="L2858" s="2">
        <f t="array" ref="L2858">XLOOKUP('Transaction Data'!$G2858,Product_Code,Unit_Price)</f>
        <v>9</v>
      </c>
      <c r="M2858" s="3">
        <f>'Transaction Data'!$F2858*'Transaction Data'!$K2858</f>
        <v>3416</v>
      </c>
      <c r="N2858" s="3">
        <f>'Transaction Data'!$F2858*'Transaction Data'!$L2858</f>
        <v>4392</v>
      </c>
      <c r="O2858" s="3">
        <f>'Transaction Data'!$N2858-'Transaction Data'!$M2858</f>
        <v>976</v>
      </c>
      <c r="P2858" s="2">
        <f>DATEDIF('Transaction Data'!$D2858,'Transaction Data'!$A2858,"y")</f>
        <v>54</v>
      </c>
      <c r="Q2858" s="2" t="str">
        <f>FLOOR('Transaction Data'!$P2858,15)&amp;"-"&amp;FLOOR('Transaction Data'!$P2858,15)+14</f>
        <v>45-59</v>
      </c>
      <c r="R2858" s="2" t="str">
        <f>IF('Transaction Data'!$L2858&lt;=10,"Less Expensive","Expensive")</f>
        <v>Less Expensive</v>
      </c>
      <c r="S2858" s="4">
        <f>WEEKDAY('Transaction Data'!$A2858)</f>
        <v>5</v>
      </c>
      <c r="T2858" s="2" t="str">
        <f>IF(WEEKDAY('Transaction Data'!$A2858,2)&lt;6,"Weekday","Weekend")</f>
        <v>Weekday</v>
      </c>
    </row>
    <row r="2859" ht="15.75" customHeight="1">
      <c r="A2859" s="1">
        <v>45491.0</v>
      </c>
      <c r="B2859" s="2" t="s">
        <v>2774</v>
      </c>
      <c r="C2859" s="2" t="s">
        <v>41</v>
      </c>
      <c r="D2859" s="1">
        <v>28450.0</v>
      </c>
      <c r="E2859" s="2" t="s">
        <v>37</v>
      </c>
      <c r="F2859" s="2">
        <v>421.0</v>
      </c>
      <c r="G2859" s="2" t="s">
        <v>57</v>
      </c>
      <c r="H2859" s="2" t="s">
        <v>29</v>
      </c>
      <c r="I2859" s="2" t="s">
        <v>25</v>
      </c>
      <c r="J2859" s="2" t="str">
        <f t="array" ref="J2859">XLOOKUP('Transaction Data'!$G2859,Product_Code,Biscuit_Brand)</f>
        <v>Oatmeal Cookies</v>
      </c>
      <c r="K2859" s="2">
        <f t="array" ref="K2859">XLOOKUP('Transaction Data'!$G2859,Product_Code,Cost)</f>
        <v>19</v>
      </c>
      <c r="L2859" s="2">
        <f t="array" ref="L2859">XLOOKUP('Transaction Data'!$G2859,Product_Code,Unit_Price)</f>
        <v>23</v>
      </c>
      <c r="M2859" s="3">
        <f>'Transaction Data'!$F2859*'Transaction Data'!$K2859</f>
        <v>7999</v>
      </c>
      <c r="N2859" s="3">
        <f>'Transaction Data'!$F2859*'Transaction Data'!$L2859</f>
        <v>9683</v>
      </c>
      <c r="O2859" s="3">
        <f>'Transaction Data'!$N2859-'Transaction Data'!$M2859</f>
        <v>1684</v>
      </c>
      <c r="P2859" s="2">
        <f>DATEDIF('Transaction Data'!$D2859,'Transaction Data'!$A2859,"y")</f>
        <v>46</v>
      </c>
      <c r="Q2859" s="2" t="str">
        <f>FLOOR('Transaction Data'!$P2859,15)&amp;"-"&amp;FLOOR('Transaction Data'!$P2859,15)+14</f>
        <v>45-59</v>
      </c>
      <c r="R2859" s="2" t="str">
        <f>IF('Transaction Data'!$L2859&lt;=10,"Less Expensive","Expensive")</f>
        <v>Expensive</v>
      </c>
      <c r="S2859" s="4">
        <f>WEEKDAY('Transaction Data'!$A2859)</f>
        <v>5</v>
      </c>
      <c r="T2859" s="2" t="str">
        <f>IF(WEEKDAY('Transaction Data'!$A2859,2)&lt;6,"Weekday","Weekend")</f>
        <v>Weekday</v>
      </c>
    </row>
    <row r="2860" ht="15.75" customHeight="1">
      <c r="A2860" s="1">
        <v>45415.0</v>
      </c>
      <c r="B2860" s="2" t="s">
        <v>2775</v>
      </c>
      <c r="C2860" s="2" t="s">
        <v>41</v>
      </c>
      <c r="D2860" s="1">
        <v>17201.0</v>
      </c>
      <c r="E2860" s="2" t="s">
        <v>63</v>
      </c>
      <c r="F2860" s="2">
        <v>171.0</v>
      </c>
      <c r="G2860" s="2" t="s">
        <v>28</v>
      </c>
      <c r="H2860" s="2" t="s">
        <v>42</v>
      </c>
      <c r="I2860" s="2" t="s">
        <v>25</v>
      </c>
      <c r="J2860" s="2" t="str">
        <f t="array" ref="J2860">XLOOKUP('Transaction Data'!$G2860,Product_Code,Biscuit_Brand)</f>
        <v>Shortbread</v>
      </c>
      <c r="K2860" s="2">
        <f t="array" ref="K2860">XLOOKUP('Transaction Data'!$G2860,Product_Code,Cost)</f>
        <v>10</v>
      </c>
      <c r="L2860" s="2">
        <f t="array" ref="L2860">XLOOKUP('Transaction Data'!$G2860,Product_Code,Unit_Price)</f>
        <v>45</v>
      </c>
      <c r="M2860" s="3">
        <f>'Transaction Data'!$F2860*'Transaction Data'!$K2860</f>
        <v>1710</v>
      </c>
      <c r="N2860" s="3">
        <f>'Transaction Data'!$F2860*'Transaction Data'!$L2860</f>
        <v>7695</v>
      </c>
      <c r="O2860" s="3">
        <f>'Transaction Data'!$N2860-'Transaction Data'!$M2860</f>
        <v>5985</v>
      </c>
      <c r="P2860" s="2">
        <f>DATEDIF('Transaction Data'!$D2860,'Transaction Data'!$A2860,"y")</f>
        <v>77</v>
      </c>
      <c r="Q2860" s="2" t="str">
        <f>FLOOR('Transaction Data'!$P2860,15)&amp;"-"&amp;FLOOR('Transaction Data'!$P2860,15)+14</f>
        <v>75-89</v>
      </c>
      <c r="R2860" s="2" t="str">
        <f>IF('Transaction Data'!$L2860&lt;=10,"Less Expensive","Expensive")</f>
        <v>Expensive</v>
      </c>
      <c r="S2860" s="4">
        <f>WEEKDAY('Transaction Data'!$A2860)</f>
        <v>6</v>
      </c>
      <c r="T2860" s="2" t="str">
        <f>IF(WEEKDAY('Transaction Data'!$A2860,2)&lt;6,"Weekday","Weekend")</f>
        <v>Weekday</v>
      </c>
    </row>
    <row r="2861" ht="15.75" customHeight="1">
      <c r="A2861" s="1">
        <v>45439.0</v>
      </c>
      <c r="B2861" s="2" t="s">
        <v>2776</v>
      </c>
      <c r="C2861" s="2" t="s">
        <v>21</v>
      </c>
      <c r="D2861" s="1">
        <v>16910.0</v>
      </c>
      <c r="E2861" s="2" t="s">
        <v>27</v>
      </c>
      <c r="F2861" s="2">
        <v>198.0</v>
      </c>
      <c r="G2861" s="2" t="s">
        <v>38</v>
      </c>
      <c r="H2861" s="2" t="s">
        <v>45</v>
      </c>
      <c r="I2861" s="2" t="s">
        <v>25</v>
      </c>
      <c r="J2861" s="2" t="str">
        <f t="array" ref="J2861">XLOOKUP('Transaction Data'!$G2861,Product_Code,Biscuit_Brand)</f>
        <v>Ginger Snaps</v>
      </c>
      <c r="K2861" s="2">
        <f t="array" ref="K2861">XLOOKUP('Transaction Data'!$G2861,Product_Code,Cost)</f>
        <v>14</v>
      </c>
      <c r="L2861" s="2">
        <f t="array" ref="L2861">XLOOKUP('Transaction Data'!$G2861,Product_Code,Unit_Price)</f>
        <v>28</v>
      </c>
      <c r="M2861" s="3">
        <f>'Transaction Data'!$F2861*'Transaction Data'!$K2861</f>
        <v>2772</v>
      </c>
      <c r="N2861" s="3">
        <f>'Transaction Data'!$F2861*'Transaction Data'!$L2861</f>
        <v>5544</v>
      </c>
      <c r="O2861" s="3">
        <f>'Transaction Data'!$N2861-'Transaction Data'!$M2861</f>
        <v>2772</v>
      </c>
      <c r="P2861" s="2">
        <f>DATEDIF('Transaction Data'!$D2861,'Transaction Data'!$A2861,"y")</f>
        <v>78</v>
      </c>
      <c r="Q2861" s="2" t="str">
        <f>FLOOR('Transaction Data'!$P2861,15)&amp;"-"&amp;FLOOR('Transaction Data'!$P2861,15)+14</f>
        <v>75-89</v>
      </c>
      <c r="R2861" s="2" t="str">
        <f>IF('Transaction Data'!$L2861&lt;=10,"Less Expensive","Expensive")</f>
        <v>Expensive</v>
      </c>
      <c r="S2861" s="4">
        <f>WEEKDAY('Transaction Data'!$A2861)</f>
        <v>2</v>
      </c>
      <c r="T2861" s="2" t="str">
        <f>IF(WEEKDAY('Transaction Data'!$A2861,2)&lt;6,"Weekday","Weekend")</f>
        <v>Weekday</v>
      </c>
    </row>
    <row r="2862" ht="15.75" customHeight="1">
      <c r="A2862" s="1">
        <v>45313.0</v>
      </c>
      <c r="B2862" s="2" t="s">
        <v>2777</v>
      </c>
      <c r="C2862" s="2" t="s">
        <v>65</v>
      </c>
      <c r="D2862" s="1">
        <v>24728.0</v>
      </c>
      <c r="E2862" s="2" t="s">
        <v>37</v>
      </c>
      <c r="F2862" s="2">
        <v>65.0</v>
      </c>
      <c r="G2862" s="2" t="s">
        <v>48</v>
      </c>
      <c r="H2862" s="2" t="s">
        <v>24</v>
      </c>
      <c r="I2862" s="2" t="s">
        <v>25</v>
      </c>
      <c r="J2862" s="2" t="str">
        <f t="array" ref="J2862">XLOOKUP('Transaction Data'!$G2862,Product_Code,Biscuit_Brand)</f>
        <v>Lemon Crisps</v>
      </c>
      <c r="K2862" s="2">
        <f t="array" ref="K2862">XLOOKUP('Transaction Data'!$G2862,Product_Code,Cost)</f>
        <v>7</v>
      </c>
      <c r="L2862" s="2">
        <f t="array" ref="L2862">XLOOKUP('Transaction Data'!$G2862,Product_Code,Unit_Price)</f>
        <v>9</v>
      </c>
      <c r="M2862" s="3">
        <f>'Transaction Data'!$F2862*'Transaction Data'!$K2862</f>
        <v>455</v>
      </c>
      <c r="N2862" s="3">
        <f>'Transaction Data'!$F2862*'Transaction Data'!$L2862</f>
        <v>585</v>
      </c>
      <c r="O2862" s="3">
        <f>'Transaction Data'!$N2862-'Transaction Data'!$M2862</f>
        <v>130</v>
      </c>
      <c r="P2862" s="2">
        <f>DATEDIF('Transaction Data'!$D2862,'Transaction Data'!$A2862,"y")</f>
        <v>56</v>
      </c>
      <c r="Q2862" s="2" t="str">
        <f>FLOOR('Transaction Data'!$P2862,15)&amp;"-"&amp;FLOOR('Transaction Data'!$P2862,15)+14</f>
        <v>45-59</v>
      </c>
      <c r="R2862" s="2" t="str">
        <f>IF('Transaction Data'!$L2862&lt;=10,"Less Expensive","Expensive")</f>
        <v>Less Expensive</v>
      </c>
      <c r="S2862" s="4">
        <f>WEEKDAY('Transaction Data'!$A2862)</f>
        <v>2</v>
      </c>
      <c r="T2862" s="2" t="str">
        <f>IF(WEEKDAY('Transaction Data'!$A2862,2)&lt;6,"Weekday","Weekend")</f>
        <v>Weekday</v>
      </c>
    </row>
    <row r="2863" ht="15.75" customHeight="1">
      <c r="A2863" s="1">
        <v>45450.0</v>
      </c>
      <c r="B2863" s="2" t="s">
        <v>2778</v>
      </c>
      <c r="C2863" s="2" t="s">
        <v>78</v>
      </c>
      <c r="D2863" s="1">
        <v>33267.0</v>
      </c>
      <c r="E2863" s="2" t="s">
        <v>37</v>
      </c>
      <c r="F2863" s="2">
        <v>179.0</v>
      </c>
      <c r="G2863" s="2" t="s">
        <v>55</v>
      </c>
      <c r="H2863" s="2" t="s">
        <v>29</v>
      </c>
      <c r="I2863" s="2" t="s">
        <v>25</v>
      </c>
      <c r="J2863" s="2" t="str">
        <f t="array" ref="J2863">XLOOKUP('Transaction Data'!$G2863,Product_Code,Biscuit_Brand)</f>
        <v>Vanilla Wafers</v>
      </c>
      <c r="K2863" s="2">
        <f t="array" ref="K2863">XLOOKUP('Transaction Data'!$G2863,Product_Code,Cost)</f>
        <v>18</v>
      </c>
      <c r="L2863" s="2">
        <f t="array" ref="L2863">XLOOKUP('Transaction Data'!$G2863,Product_Code,Unit_Price)</f>
        <v>36</v>
      </c>
      <c r="M2863" s="3">
        <f>'Transaction Data'!$F2863*'Transaction Data'!$K2863</f>
        <v>3222</v>
      </c>
      <c r="N2863" s="3">
        <f>'Transaction Data'!$F2863*'Transaction Data'!$L2863</f>
        <v>6444</v>
      </c>
      <c r="O2863" s="3">
        <f>'Transaction Data'!$N2863-'Transaction Data'!$M2863</f>
        <v>3222</v>
      </c>
      <c r="P2863" s="2">
        <f>DATEDIF('Transaction Data'!$D2863,'Transaction Data'!$A2863,"y")</f>
        <v>33</v>
      </c>
      <c r="Q2863" s="2" t="str">
        <f>FLOOR('Transaction Data'!$P2863,15)&amp;"-"&amp;FLOOR('Transaction Data'!$P2863,15)+14</f>
        <v>30-44</v>
      </c>
      <c r="R2863" s="2" t="str">
        <f>IF('Transaction Data'!$L2863&lt;=10,"Less Expensive","Expensive")</f>
        <v>Expensive</v>
      </c>
      <c r="S2863" s="4">
        <f>WEEKDAY('Transaction Data'!$A2863)</f>
        <v>6</v>
      </c>
      <c r="T2863" s="2" t="str">
        <f>IF(WEEKDAY('Transaction Data'!$A2863,2)&lt;6,"Weekday","Weekend")</f>
        <v>Weekday</v>
      </c>
    </row>
    <row r="2864" ht="15.75" customHeight="1">
      <c r="A2864" s="1">
        <v>45365.0</v>
      </c>
      <c r="B2864" s="2" t="s">
        <v>2779</v>
      </c>
      <c r="C2864" s="2" t="s">
        <v>65</v>
      </c>
      <c r="D2864" s="1">
        <v>29254.0</v>
      </c>
      <c r="E2864" s="2" t="s">
        <v>27</v>
      </c>
      <c r="F2864" s="2">
        <v>157.0</v>
      </c>
      <c r="G2864" s="2" t="s">
        <v>48</v>
      </c>
      <c r="H2864" s="2" t="s">
        <v>29</v>
      </c>
      <c r="I2864" s="2" t="s">
        <v>25</v>
      </c>
      <c r="J2864" s="2" t="str">
        <f t="array" ref="J2864">XLOOKUP('Transaction Data'!$G2864,Product_Code,Biscuit_Brand)</f>
        <v>Lemon Crisps</v>
      </c>
      <c r="K2864" s="2">
        <f t="array" ref="K2864">XLOOKUP('Transaction Data'!$G2864,Product_Code,Cost)</f>
        <v>7</v>
      </c>
      <c r="L2864" s="2">
        <f t="array" ref="L2864">XLOOKUP('Transaction Data'!$G2864,Product_Code,Unit_Price)</f>
        <v>9</v>
      </c>
      <c r="M2864" s="3">
        <f>'Transaction Data'!$F2864*'Transaction Data'!$K2864</f>
        <v>1099</v>
      </c>
      <c r="N2864" s="3">
        <f>'Transaction Data'!$F2864*'Transaction Data'!$L2864</f>
        <v>1413</v>
      </c>
      <c r="O2864" s="3">
        <f>'Transaction Data'!$N2864-'Transaction Data'!$M2864</f>
        <v>314</v>
      </c>
      <c r="P2864" s="2">
        <f>DATEDIF('Transaction Data'!$D2864,'Transaction Data'!$A2864,"y")</f>
        <v>44</v>
      </c>
      <c r="Q2864" s="2" t="str">
        <f>FLOOR('Transaction Data'!$P2864,15)&amp;"-"&amp;FLOOR('Transaction Data'!$P2864,15)+14</f>
        <v>30-44</v>
      </c>
      <c r="R2864" s="2" t="str">
        <f>IF('Transaction Data'!$L2864&lt;=10,"Less Expensive","Expensive")</f>
        <v>Less Expensive</v>
      </c>
      <c r="S2864" s="4">
        <f>WEEKDAY('Transaction Data'!$A2864)</f>
        <v>5</v>
      </c>
      <c r="T2864" s="2" t="str">
        <f>IF(WEEKDAY('Transaction Data'!$A2864,2)&lt;6,"Weekday","Weekend")</f>
        <v>Weekday</v>
      </c>
    </row>
    <row r="2865" ht="15.75" customHeight="1">
      <c r="A2865" s="1">
        <v>45370.0</v>
      </c>
      <c r="B2865" s="2" t="s">
        <v>2780</v>
      </c>
      <c r="C2865" s="2" t="s">
        <v>47</v>
      </c>
      <c r="D2865" s="1">
        <v>23464.0</v>
      </c>
      <c r="E2865" s="2" t="s">
        <v>63</v>
      </c>
      <c r="F2865" s="2">
        <v>458.0</v>
      </c>
      <c r="G2865" s="2" t="s">
        <v>61</v>
      </c>
      <c r="H2865" s="2" t="s">
        <v>34</v>
      </c>
      <c r="I2865" s="2" t="s">
        <v>25</v>
      </c>
      <c r="J2865" s="2" t="str">
        <f t="array" ref="J2865">XLOOKUP('Transaction Data'!$G2865,Product_Code,Biscuit_Brand)</f>
        <v>Choco Delight</v>
      </c>
      <c r="K2865" s="2">
        <f t="array" ref="K2865">XLOOKUP('Transaction Data'!$G2865,Product_Code,Cost)</f>
        <v>3</v>
      </c>
      <c r="L2865" s="2">
        <f t="array" ref="L2865">XLOOKUP('Transaction Data'!$G2865,Product_Code,Unit_Price)</f>
        <v>5</v>
      </c>
      <c r="M2865" s="3">
        <f>'Transaction Data'!$F2865*'Transaction Data'!$K2865</f>
        <v>1374</v>
      </c>
      <c r="N2865" s="3">
        <f>'Transaction Data'!$F2865*'Transaction Data'!$L2865</f>
        <v>2290</v>
      </c>
      <c r="O2865" s="3">
        <f>'Transaction Data'!$N2865-'Transaction Data'!$M2865</f>
        <v>916</v>
      </c>
      <c r="P2865" s="2">
        <f>DATEDIF('Transaction Data'!$D2865,'Transaction Data'!$A2865,"y")</f>
        <v>59</v>
      </c>
      <c r="Q2865" s="2" t="str">
        <f>FLOOR('Transaction Data'!$P2865,15)&amp;"-"&amp;FLOOR('Transaction Data'!$P2865,15)+14</f>
        <v>45-59</v>
      </c>
      <c r="R2865" s="2" t="str">
        <f>IF('Transaction Data'!$L2865&lt;=10,"Less Expensive","Expensive")</f>
        <v>Less Expensive</v>
      </c>
      <c r="S2865" s="4">
        <f>WEEKDAY('Transaction Data'!$A2865)</f>
        <v>3</v>
      </c>
      <c r="T2865" s="2" t="str">
        <f>IF(WEEKDAY('Transaction Data'!$A2865,2)&lt;6,"Weekday","Weekend")</f>
        <v>Weekday</v>
      </c>
    </row>
    <row r="2866" ht="15.75" customHeight="1">
      <c r="A2866" s="1">
        <v>45329.0</v>
      </c>
      <c r="B2866" s="2" t="s">
        <v>2781</v>
      </c>
      <c r="C2866" s="2" t="s">
        <v>72</v>
      </c>
      <c r="D2866" s="1">
        <v>23971.0</v>
      </c>
      <c r="E2866" s="2" t="s">
        <v>22</v>
      </c>
      <c r="F2866" s="2">
        <v>441.0</v>
      </c>
      <c r="G2866" s="2" t="s">
        <v>44</v>
      </c>
      <c r="H2866" s="2" t="s">
        <v>24</v>
      </c>
      <c r="I2866" s="2" t="s">
        <v>25</v>
      </c>
      <c r="J2866" s="2" t="str">
        <f t="array" ref="J2866">XLOOKUP('Transaction Data'!$G2866,Product_Code,Biscuit_Brand)</f>
        <v>Butter Crunch</v>
      </c>
      <c r="K2866" s="2">
        <f t="array" ref="K2866">XLOOKUP('Transaction Data'!$G2866,Product_Code,Cost)</f>
        <v>10</v>
      </c>
      <c r="L2866" s="2">
        <f t="array" ref="L2866">XLOOKUP('Transaction Data'!$G2866,Product_Code,Unit_Price)</f>
        <v>11</v>
      </c>
      <c r="M2866" s="3">
        <f>'Transaction Data'!$F2866*'Transaction Data'!$K2866</f>
        <v>4410</v>
      </c>
      <c r="N2866" s="3">
        <f>'Transaction Data'!$F2866*'Transaction Data'!$L2866</f>
        <v>4851</v>
      </c>
      <c r="O2866" s="3">
        <f>'Transaction Data'!$N2866-'Transaction Data'!$M2866</f>
        <v>441</v>
      </c>
      <c r="P2866" s="2">
        <f>DATEDIF('Transaction Data'!$D2866,'Transaction Data'!$A2866,"y")</f>
        <v>58</v>
      </c>
      <c r="Q2866" s="2" t="str">
        <f>FLOOR('Transaction Data'!$P2866,15)&amp;"-"&amp;FLOOR('Transaction Data'!$P2866,15)+14</f>
        <v>45-59</v>
      </c>
      <c r="R2866" s="2" t="str">
        <f>IF('Transaction Data'!$L2866&lt;=10,"Less Expensive","Expensive")</f>
        <v>Expensive</v>
      </c>
      <c r="S2866" s="4">
        <f>WEEKDAY('Transaction Data'!$A2866)</f>
        <v>4</v>
      </c>
      <c r="T2866" s="2" t="str">
        <f>IF(WEEKDAY('Transaction Data'!$A2866,2)&lt;6,"Weekday","Weekend")</f>
        <v>Weekday</v>
      </c>
    </row>
    <row r="2867" ht="15.75" customHeight="1">
      <c r="A2867" s="1">
        <v>45425.0</v>
      </c>
      <c r="B2867" s="2" t="s">
        <v>2782</v>
      </c>
      <c r="C2867" s="2" t="s">
        <v>32</v>
      </c>
      <c r="D2867" s="1">
        <v>32824.0</v>
      </c>
      <c r="E2867" s="2" t="s">
        <v>22</v>
      </c>
      <c r="F2867" s="2">
        <v>280.0</v>
      </c>
      <c r="G2867" s="2" t="s">
        <v>55</v>
      </c>
      <c r="H2867" s="2" t="s">
        <v>42</v>
      </c>
      <c r="I2867" s="2" t="s">
        <v>25</v>
      </c>
      <c r="J2867" s="2" t="str">
        <f t="array" ref="J2867">XLOOKUP('Transaction Data'!$G2867,Product_Code,Biscuit_Brand)</f>
        <v>Vanilla Wafers</v>
      </c>
      <c r="K2867" s="2">
        <f t="array" ref="K2867">XLOOKUP('Transaction Data'!$G2867,Product_Code,Cost)</f>
        <v>18</v>
      </c>
      <c r="L2867" s="2">
        <f t="array" ref="L2867">XLOOKUP('Transaction Data'!$G2867,Product_Code,Unit_Price)</f>
        <v>36</v>
      </c>
      <c r="M2867" s="3">
        <f>'Transaction Data'!$F2867*'Transaction Data'!$K2867</f>
        <v>5040</v>
      </c>
      <c r="N2867" s="3">
        <f>'Transaction Data'!$F2867*'Transaction Data'!$L2867</f>
        <v>10080</v>
      </c>
      <c r="O2867" s="3">
        <f>'Transaction Data'!$N2867-'Transaction Data'!$M2867</f>
        <v>5040</v>
      </c>
      <c r="P2867" s="2">
        <f>DATEDIF('Transaction Data'!$D2867,'Transaction Data'!$A2867,"y")</f>
        <v>34</v>
      </c>
      <c r="Q2867" s="2" t="str">
        <f>FLOOR('Transaction Data'!$P2867,15)&amp;"-"&amp;FLOOR('Transaction Data'!$P2867,15)+14</f>
        <v>30-44</v>
      </c>
      <c r="R2867" s="2" t="str">
        <f>IF('Transaction Data'!$L2867&lt;=10,"Less Expensive","Expensive")</f>
        <v>Expensive</v>
      </c>
      <c r="S2867" s="4">
        <f>WEEKDAY('Transaction Data'!$A2867)</f>
        <v>2</v>
      </c>
      <c r="T2867" s="2" t="str">
        <f>IF(WEEKDAY('Transaction Data'!$A2867,2)&lt;6,"Weekday","Weekend")</f>
        <v>Weekday</v>
      </c>
    </row>
    <row r="2868" ht="15.75" customHeight="1">
      <c r="A2868" s="1">
        <v>45436.0</v>
      </c>
      <c r="B2868" s="2" t="s">
        <v>2783</v>
      </c>
      <c r="C2868" s="2" t="s">
        <v>47</v>
      </c>
      <c r="D2868" s="1">
        <v>16583.0</v>
      </c>
      <c r="E2868" s="2" t="s">
        <v>63</v>
      </c>
      <c r="F2868" s="2">
        <v>43.0</v>
      </c>
      <c r="G2868" s="2" t="s">
        <v>33</v>
      </c>
      <c r="H2868" s="2" t="s">
        <v>45</v>
      </c>
      <c r="I2868" s="2" t="s">
        <v>25</v>
      </c>
      <c r="J2868" s="2" t="str">
        <f t="array" ref="J2868">XLOOKUP('Transaction Data'!$G2868,Product_Code,Biscuit_Brand)</f>
        <v>Caramel Biscuits</v>
      </c>
      <c r="K2868" s="2">
        <f t="array" ref="K2868">XLOOKUP('Transaction Data'!$G2868,Product_Code,Cost)</f>
        <v>18</v>
      </c>
      <c r="L2868" s="2">
        <f t="array" ref="L2868">XLOOKUP('Transaction Data'!$G2868,Product_Code,Unit_Price)</f>
        <v>22</v>
      </c>
      <c r="M2868" s="3">
        <f>'Transaction Data'!$F2868*'Transaction Data'!$K2868</f>
        <v>774</v>
      </c>
      <c r="N2868" s="3">
        <f>'Transaction Data'!$F2868*'Transaction Data'!$L2868</f>
        <v>946</v>
      </c>
      <c r="O2868" s="3">
        <f>'Transaction Data'!$N2868-'Transaction Data'!$M2868</f>
        <v>172</v>
      </c>
      <c r="P2868" s="2">
        <f>DATEDIF('Transaction Data'!$D2868,'Transaction Data'!$A2868,"y")</f>
        <v>78</v>
      </c>
      <c r="Q2868" s="2" t="str">
        <f>FLOOR('Transaction Data'!$P2868,15)&amp;"-"&amp;FLOOR('Transaction Data'!$P2868,15)+14</f>
        <v>75-89</v>
      </c>
      <c r="R2868" s="2" t="str">
        <f>IF('Transaction Data'!$L2868&lt;=10,"Less Expensive","Expensive")</f>
        <v>Expensive</v>
      </c>
      <c r="S2868" s="4">
        <f>WEEKDAY('Transaction Data'!$A2868)</f>
        <v>6</v>
      </c>
      <c r="T2868" s="2" t="str">
        <f>IF(WEEKDAY('Transaction Data'!$A2868,2)&lt;6,"Weekday","Weekend")</f>
        <v>Weekday</v>
      </c>
    </row>
    <row r="2869" ht="15.75" customHeight="1">
      <c r="A2869" s="1">
        <v>45308.0</v>
      </c>
      <c r="B2869" s="2" t="s">
        <v>2784</v>
      </c>
      <c r="C2869" s="2" t="s">
        <v>72</v>
      </c>
      <c r="D2869" s="1">
        <v>29495.0</v>
      </c>
      <c r="E2869" s="2" t="s">
        <v>63</v>
      </c>
      <c r="F2869" s="2">
        <v>92.0</v>
      </c>
      <c r="G2869" s="2" t="s">
        <v>23</v>
      </c>
      <c r="H2869" s="2" t="s">
        <v>24</v>
      </c>
      <c r="I2869" s="2" t="s">
        <v>25</v>
      </c>
      <c r="J2869" s="2" t="str">
        <f t="array" ref="J2869">XLOOKUP('Transaction Data'!$G2869,Product_Code,Biscuit_Brand)</f>
        <v>Cinnamon Swirls</v>
      </c>
      <c r="K2869" s="2">
        <f t="array" ref="K2869">XLOOKUP('Transaction Data'!$G2869,Product_Code,Cost)</f>
        <v>10</v>
      </c>
      <c r="L2869" s="2">
        <f t="array" ref="L2869">XLOOKUP('Transaction Data'!$G2869,Product_Code,Unit_Price)</f>
        <v>14</v>
      </c>
      <c r="M2869" s="3">
        <f>'Transaction Data'!$F2869*'Transaction Data'!$K2869</f>
        <v>920</v>
      </c>
      <c r="N2869" s="3">
        <f>'Transaction Data'!$F2869*'Transaction Data'!$L2869</f>
        <v>1288</v>
      </c>
      <c r="O2869" s="3">
        <f>'Transaction Data'!$N2869-'Transaction Data'!$M2869</f>
        <v>368</v>
      </c>
      <c r="P2869" s="2">
        <f>DATEDIF('Transaction Data'!$D2869,'Transaction Data'!$A2869,"y")</f>
        <v>43</v>
      </c>
      <c r="Q2869" s="2" t="str">
        <f>FLOOR('Transaction Data'!$P2869,15)&amp;"-"&amp;FLOOR('Transaction Data'!$P2869,15)+14</f>
        <v>30-44</v>
      </c>
      <c r="R2869" s="2" t="str">
        <f>IF('Transaction Data'!$L2869&lt;=10,"Less Expensive","Expensive")</f>
        <v>Expensive</v>
      </c>
      <c r="S2869" s="4">
        <f>WEEKDAY('Transaction Data'!$A2869)</f>
        <v>4</v>
      </c>
      <c r="T2869" s="2" t="str">
        <f>IF(WEEKDAY('Transaction Data'!$A2869,2)&lt;6,"Weekday","Weekend")</f>
        <v>Weekday</v>
      </c>
    </row>
    <row r="2870" ht="15.75" customHeight="1">
      <c r="A2870" s="1">
        <v>45503.0</v>
      </c>
      <c r="B2870" s="2" t="s">
        <v>2785</v>
      </c>
      <c r="C2870" s="2" t="s">
        <v>51</v>
      </c>
      <c r="D2870" s="1">
        <v>25585.0</v>
      </c>
      <c r="E2870" s="2" t="s">
        <v>22</v>
      </c>
      <c r="F2870" s="2">
        <v>443.0</v>
      </c>
      <c r="G2870" s="2" t="s">
        <v>38</v>
      </c>
      <c r="H2870" s="2" t="s">
        <v>29</v>
      </c>
      <c r="I2870" s="2" t="s">
        <v>25</v>
      </c>
      <c r="J2870" s="2" t="str">
        <f t="array" ref="J2870">XLOOKUP('Transaction Data'!$G2870,Product_Code,Biscuit_Brand)</f>
        <v>Ginger Snaps</v>
      </c>
      <c r="K2870" s="2">
        <f t="array" ref="K2870">XLOOKUP('Transaction Data'!$G2870,Product_Code,Cost)</f>
        <v>14</v>
      </c>
      <c r="L2870" s="2">
        <f t="array" ref="L2870">XLOOKUP('Transaction Data'!$G2870,Product_Code,Unit_Price)</f>
        <v>28</v>
      </c>
      <c r="M2870" s="3">
        <f>'Transaction Data'!$F2870*'Transaction Data'!$K2870</f>
        <v>6202</v>
      </c>
      <c r="N2870" s="3">
        <f>'Transaction Data'!$F2870*'Transaction Data'!$L2870</f>
        <v>12404</v>
      </c>
      <c r="O2870" s="3">
        <f>'Transaction Data'!$N2870-'Transaction Data'!$M2870</f>
        <v>6202</v>
      </c>
      <c r="P2870" s="2">
        <f>DATEDIF('Transaction Data'!$D2870,'Transaction Data'!$A2870,"y")</f>
        <v>54</v>
      </c>
      <c r="Q2870" s="2" t="str">
        <f>FLOOR('Transaction Data'!$P2870,15)&amp;"-"&amp;FLOOR('Transaction Data'!$P2870,15)+14</f>
        <v>45-59</v>
      </c>
      <c r="R2870" s="2" t="str">
        <f>IF('Transaction Data'!$L2870&lt;=10,"Less Expensive","Expensive")</f>
        <v>Expensive</v>
      </c>
      <c r="S2870" s="4">
        <f>WEEKDAY('Transaction Data'!$A2870)</f>
        <v>3</v>
      </c>
      <c r="T2870" s="2" t="str">
        <f>IF(WEEKDAY('Transaction Data'!$A2870,2)&lt;6,"Weekday","Weekend")</f>
        <v>Weekday</v>
      </c>
    </row>
    <row r="2871" ht="15.75" customHeight="1">
      <c r="A2871" s="1">
        <v>45311.0</v>
      </c>
      <c r="B2871" s="2" t="s">
        <v>2786</v>
      </c>
      <c r="C2871" s="2" t="s">
        <v>69</v>
      </c>
      <c r="D2871" s="1">
        <v>37066.0</v>
      </c>
      <c r="E2871" s="2" t="s">
        <v>63</v>
      </c>
      <c r="F2871" s="2">
        <v>281.0</v>
      </c>
      <c r="G2871" s="2" t="s">
        <v>55</v>
      </c>
      <c r="H2871" s="2" t="s">
        <v>42</v>
      </c>
      <c r="I2871" s="2" t="s">
        <v>25</v>
      </c>
      <c r="J2871" s="2" t="str">
        <f t="array" ref="J2871">XLOOKUP('Transaction Data'!$G2871,Product_Code,Biscuit_Brand)</f>
        <v>Vanilla Wafers</v>
      </c>
      <c r="K2871" s="2">
        <f t="array" ref="K2871">XLOOKUP('Transaction Data'!$G2871,Product_Code,Cost)</f>
        <v>18</v>
      </c>
      <c r="L2871" s="2">
        <f t="array" ref="L2871">XLOOKUP('Transaction Data'!$G2871,Product_Code,Unit_Price)</f>
        <v>36</v>
      </c>
      <c r="M2871" s="3">
        <f>'Transaction Data'!$F2871*'Transaction Data'!$K2871</f>
        <v>5058</v>
      </c>
      <c r="N2871" s="3">
        <f>'Transaction Data'!$F2871*'Transaction Data'!$L2871</f>
        <v>10116</v>
      </c>
      <c r="O2871" s="3">
        <f>'Transaction Data'!$N2871-'Transaction Data'!$M2871</f>
        <v>5058</v>
      </c>
      <c r="P2871" s="2">
        <f>DATEDIF('Transaction Data'!$D2871,'Transaction Data'!$A2871,"y")</f>
        <v>22</v>
      </c>
      <c r="Q2871" s="2" t="str">
        <f>FLOOR('Transaction Data'!$P2871,15)&amp;"-"&amp;FLOOR('Transaction Data'!$P2871,15)+14</f>
        <v>15-29</v>
      </c>
      <c r="R2871" s="2" t="str">
        <f>IF('Transaction Data'!$L2871&lt;=10,"Less Expensive","Expensive")</f>
        <v>Expensive</v>
      </c>
      <c r="S2871" s="4">
        <f>WEEKDAY('Transaction Data'!$A2871)</f>
        <v>7</v>
      </c>
      <c r="T2871" s="2" t="str">
        <f>IF(WEEKDAY('Transaction Data'!$A2871,2)&lt;6,"Weekday","Weekend")</f>
        <v>Weekend</v>
      </c>
    </row>
    <row r="2872" ht="15.75" customHeight="1">
      <c r="A2872" s="1">
        <v>45323.0</v>
      </c>
      <c r="B2872" s="2" t="s">
        <v>2787</v>
      </c>
      <c r="C2872" s="2" t="s">
        <v>78</v>
      </c>
      <c r="D2872" s="1">
        <v>30739.0</v>
      </c>
      <c r="E2872" s="2" t="s">
        <v>63</v>
      </c>
      <c r="F2872" s="2">
        <v>36.0</v>
      </c>
      <c r="G2872" s="2" t="s">
        <v>48</v>
      </c>
      <c r="H2872" s="2" t="s">
        <v>45</v>
      </c>
      <c r="I2872" s="2" t="s">
        <v>25</v>
      </c>
      <c r="J2872" s="2" t="str">
        <f t="array" ref="J2872">XLOOKUP('Transaction Data'!$G2872,Product_Code,Biscuit_Brand)</f>
        <v>Lemon Crisps</v>
      </c>
      <c r="K2872" s="2">
        <f t="array" ref="K2872">XLOOKUP('Transaction Data'!$G2872,Product_Code,Cost)</f>
        <v>7</v>
      </c>
      <c r="L2872" s="2">
        <f t="array" ref="L2872">XLOOKUP('Transaction Data'!$G2872,Product_Code,Unit_Price)</f>
        <v>9</v>
      </c>
      <c r="M2872" s="3">
        <f>'Transaction Data'!$F2872*'Transaction Data'!$K2872</f>
        <v>252</v>
      </c>
      <c r="N2872" s="3">
        <f>'Transaction Data'!$F2872*'Transaction Data'!$L2872</f>
        <v>324</v>
      </c>
      <c r="O2872" s="3">
        <f>'Transaction Data'!$N2872-'Transaction Data'!$M2872</f>
        <v>72</v>
      </c>
      <c r="P2872" s="2">
        <f>DATEDIF('Transaction Data'!$D2872,'Transaction Data'!$A2872,"y")</f>
        <v>39</v>
      </c>
      <c r="Q2872" s="2" t="str">
        <f>FLOOR('Transaction Data'!$P2872,15)&amp;"-"&amp;FLOOR('Transaction Data'!$P2872,15)+14</f>
        <v>30-44</v>
      </c>
      <c r="R2872" s="2" t="str">
        <f>IF('Transaction Data'!$L2872&lt;=10,"Less Expensive","Expensive")</f>
        <v>Less Expensive</v>
      </c>
      <c r="S2872" s="4">
        <f>WEEKDAY('Transaction Data'!$A2872)</f>
        <v>5</v>
      </c>
      <c r="T2872" s="2" t="str">
        <f>IF(WEEKDAY('Transaction Data'!$A2872,2)&lt;6,"Weekday","Weekend")</f>
        <v>Weekday</v>
      </c>
    </row>
    <row r="2873" ht="15.75" customHeight="1">
      <c r="A2873" s="1">
        <v>45458.0</v>
      </c>
      <c r="B2873" s="2" t="s">
        <v>2788</v>
      </c>
      <c r="C2873" s="2" t="s">
        <v>65</v>
      </c>
      <c r="D2873" s="1">
        <v>30937.0</v>
      </c>
      <c r="E2873" s="2" t="s">
        <v>27</v>
      </c>
      <c r="F2873" s="2">
        <v>313.0</v>
      </c>
      <c r="G2873" s="2" t="s">
        <v>38</v>
      </c>
      <c r="H2873" s="2" t="s">
        <v>24</v>
      </c>
      <c r="I2873" s="2" t="s">
        <v>25</v>
      </c>
      <c r="J2873" s="2" t="str">
        <f t="array" ref="J2873">XLOOKUP('Transaction Data'!$G2873,Product_Code,Biscuit_Brand)</f>
        <v>Ginger Snaps</v>
      </c>
      <c r="K2873" s="2">
        <f t="array" ref="K2873">XLOOKUP('Transaction Data'!$G2873,Product_Code,Cost)</f>
        <v>14</v>
      </c>
      <c r="L2873" s="2">
        <f t="array" ref="L2873">XLOOKUP('Transaction Data'!$G2873,Product_Code,Unit_Price)</f>
        <v>28</v>
      </c>
      <c r="M2873" s="3">
        <f>'Transaction Data'!$F2873*'Transaction Data'!$K2873</f>
        <v>4382</v>
      </c>
      <c r="N2873" s="3">
        <f>'Transaction Data'!$F2873*'Transaction Data'!$L2873</f>
        <v>8764</v>
      </c>
      <c r="O2873" s="3">
        <f>'Transaction Data'!$N2873-'Transaction Data'!$M2873</f>
        <v>4382</v>
      </c>
      <c r="P2873" s="2">
        <f>DATEDIF('Transaction Data'!$D2873,'Transaction Data'!$A2873,"y")</f>
        <v>39</v>
      </c>
      <c r="Q2873" s="2" t="str">
        <f>FLOOR('Transaction Data'!$P2873,15)&amp;"-"&amp;FLOOR('Transaction Data'!$P2873,15)+14</f>
        <v>30-44</v>
      </c>
      <c r="R2873" s="2" t="str">
        <f>IF('Transaction Data'!$L2873&lt;=10,"Less Expensive","Expensive")</f>
        <v>Expensive</v>
      </c>
      <c r="S2873" s="4">
        <f>WEEKDAY('Transaction Data'!$A2873)</f>
        <v>7</v>
      </c>
      <c r="T2873" s="2" t="str">
        <f>IF(WEEKDAY('Transaction Data'!$A2873,2)&lt;6,"Weekday","Weekend")</f>
        <v>Weekend</v>
      </c>
    </row>
    <row r="2874" ht="15.75" customHeight="1">
      <c r="A2874" s="1">
        <v>45471.0</v>
      </c>
      <c r="B2874" s="2" t="s">
        <v>2789</v>
      </c>
      <c r="C2874" s="2" t="s">
        <v>65</v>
      </c>
      <c r="D2874" s="1">
        <v>28197.0</v>
      </c>
      <c r="E2874" s="2" t="s">
        <v>63</v>
      </c>
      <c r="F2874" s="2">
        <v>112.0</v>
      </c>
      <c r="G2874" s="2" t="s">
        <v>28</v>
      </c>
      <c r="H2874" s="2" t="s">
        <v>29</v>
      </c>
      <c r="I2874" s="2" t="s">
        <v>25</v>
      </c>
      <c r="J2874" s="2" t="str">
        <f t="array" ref="J2874">XLOOKUP('Transaction Data'!$G2874,Product_Code,Biscuit_Brand)</f>
        <v>Shortbread</v>
      </c>
      <c r="K2874" s="2">
        <f t="array" ref="K2874">XLOOKUP('Transaction Data'!$G2874,Product_Code,Cost)</f>
        <v>10</v>
      </c>
      <c r="L2874" s="2">
        <f t="array" ref="L2874">XLOOKUP('Transaction Data'!$G2874,Product_Code,Unit_Price)</f>
        <v>45</v>
      </c>
      <c r="M2874" s="3">
        <f>'Transaction Data'!$F2874*'Transaction Data'!$K2874</f>
        <v>1120</v>
      </c>
      <c r="N2874" s="3">
        <f>'Transaction Data'!$F2874*'Transaction Data'!$L2874</f>
        <v>5040</v>
      </c>
      <c r="O2874" s="3">
        <f>'Transaction Data'!$N2874-'Transaction Data'!$M2874</f>
        <v>3920</v>
      </c>
      <c r="P2874" s="2">
        <f>DATEDIF('Transaction Data'!$D2874,'Transaction Data'!$A2874,"y")</f>
        <v>47</v>
      </c>
      <c r="Q2874" s="2" t="str">
        <f>FLOOR('Transaction Data'!$P2874,15)&amp;"-"&amp;FLOOR('Transaction Data'!$P2874,15)+14</f>
        <v>45-59</v>
      </c>
      <c r="R2874" s="2" t="str">
        <f>IF('Transaction Data'!$L2874&lt;=10,"Less Expensive","Expensive")</f>
        <v>Expensive</v>
      </c>
      <c r="S2874" s="4">
        <f>WEEKDAY('Transaction Data'!$A2874)</f>
        <v>6</v>
      </c>
      <c r="T2874" s="2" t="str">
        <f>IF(WEEKDAY('Transaction Data'!$A2874,2)&lt;6,"Weekday","Weekend")</f>
        <v>Weekday</v>
      </c>
    </row>
    <row r="2875" ht="15.75" customHeight="1">
      <c r="A2875" s="1">
        <v>45302.0</v>
      </c>
      <c r="B2875" s="2" t="s">
        <v>2790</v>
      </c>
      <c r="C2875" s="2" t="s">
        <v>21</v>
      </c>
      <c r="D2875" s="1">
        <v>33309.0</v>
      </c>
      <c r="E2875" s="2" t="s">
        <v>22</v>
      </c>
      <c r="F2875" s="2">
        <v>83.0</v>
      </c>
      <c r="G2875" s="2" t="s">
        <v>55</v>
      </c>
      <c r="H2875" s="2" t="s">
        <v>29</v>
      </c>
      <c r="I2875" s="2" t="s">
        <v>25</v>
      </c>
      <c r="J2875" s="2" t="str">
        <f t="array" ref="J2875">XLOOKUP('Transaction Data'!$G2875,Product_Code,Biscuit_Brand)</f>
        <v>Vanilla Wafers</v>
      </c>
      <c r="K2875" s="2">
        <f t="array" ref="K2875">XLOOKUP('Transaction Data'!$G2875,Product_Code,Cost)</f>
        <v>18</v>
      </c>
      <c r="L2875" s="2">
        <f t="array" ref="L2875">XLOOKUP('Transaction Data'!$G2875,Product_Code,Unit_Price)</f>
        <v>36</v>
      </c>
      <c r="M2875" s="3">
        <f>'Transaction Data'!$F2875*'Transaction Data'!$K2875</f>
        <v>1494</v>
      </c>
      <c r="N2875" s="3">
        <f>'Transaction Data'!$F2875*'Transaction Data'!$L2875</f>
        <v>2988</v>
      </c>
      <c r="O2875" s="3">
        <f>'Transaction Data'!$N2875-'Transaction Data'!$M2875</f>
        <v>1494</v>
      </c>
      <c r="P2875" s="2">
        <f>DATEDIF('Transaction Data'!$D2875,'Transaction Data'!$A2875,"y")</f>
        <v>32</v>
      </c>
      <c r="Q2875" s="2" t="str">
        <f>FLOOR('Transaction Data'!$P2875,15)&amp;"-"&amp;FLOOR('Transaction Data'!$P2875,15)+14</f>
        <v>30-44</v>
      </c>
      <c r="R2875" s="2" t="str">
        <f>IF('Transaction Data'!$L2875&lt;=10,"Less Expensive","Expensive")</f>
        <v>Expensive</v>
      </c>
      <c r="S2875" s="4">
        <f>WEEKDAY('Transaction Data'!$A2875)</f>
        <v>5</v>
      </c>
      <c r="T2875" s="2" t="str">
        <f>IF(WEEKDAY('Transaction Data'!$A2875,2)&lt;6,"Weekday","Weekend")</f>
        <v>Weekday</v>
      </c>
    </row>
    <row r="2876" ht="15.75" customHeight="1">
      <c r="A2876" s="1">
        <v>45452.0</v>
      </c>
      <c r="B2876" s="2" t="s">
        <v>2791</v>
      </c>
      <c r="C2876" s="2" t="s">
        <v>32</v>
      </c>
      <c r="D2876" s="1">
        <v>19119.0</v>
      </c>
      <c r="E2876" s="2" t="s">
        <v>22</v>
      </c>
      <c r="F2876" s="2">
        <v>275.0</v>
      </c>
      <c r="G2876" s="2" t="s">
        <v>44</v>
      </c>
      <c r="H2876" s="2" t="s">
        <v>34</v>
      </c>
      <c r="I2876" s="2" t="s">
        <v>25</v>
      </c>
      <c r="J2876" s="2" t="str">
        <f t="array" ref="J2876">XLOOKUP('Transaction Data'!$G2876,Product_Code,Biscuit_Brand)</f>
        <v>Butter Crunch</v>
      </c>
      <c r="K2876" s="2">
        <f t="array" ref="K2876">XLOOKUP('Transaction Data'!$G2876,Product_Code,Cost)</f>
        <v>10</v>
      </c>
      <c r="L2876" s="2">
        <f t="array" ref="L2876">XLOOKUP('Transaction Data'!$G2876,Product_Code,Unit_Price)</f>
        <v>11</v>
      </c>
      <c r="M2876" s="3">
        <f>'Transaction Data'!$F2876*'Transaction Data'!$K2876</f>
        <v>2750</v>
      </c>
      <c r="N2876" s="3">
        <f>'Transaction Data'!$F2876*'Transaction Data'!$L2876</f>
        <v>3025</v>
      </c>
      <c r="O2876" s="3">
        <f>'Transaction Data'!$N2876-'Transaction Data'!$M2876</f>
        <v>275</v>
      </c>
      <c r="P2876" s="2">
        <f>DATEDIF('Transaction Data'!$D2876,'Transaction Data'!$A2876,"y")</f>
        <v>72</v>
      </c>
      <c r="Q2876" s="2" t="str">
        <f>FLOOR('Transaction Data'!$P2876,15)&amp;"-"&amp;FLOOR('Transaction Data'!$P2876,15)+14</f>
        <v>60-74</v>
      </c>
      <c r="R2876" s="2" t="str">
        <f>IF('Transaction Data'!$L2876&lt;=10,"Less Expensive","Expensive")</f>
        <v>Expensive</v>
      </c>
      <c r="S2876" s="4">
        <f>WEEKDAY('Transaction Data'!$A2876)</f>
        <v>1</v>
      </c>
      <c r="T2876" s="2" t="str">
        <f>IF(WEEKDAY('Transaction Data'!$A2876,2)&lt;6,"Weekday","Weekend")</f>
        <v>Weekend</v>
      </c>
    </row>
    <row r="2877" ht="15.75" customHeight="1">
      <c r="A2877" s="1">
        <v>45404.0</v>
      </c>
      <c r="B2877" s="2" t="s">
        <v>2792</v>
      </c>
      <c r="C2877" s="2" t="s">
        <v>69</v>
      </c>
      <c r="D2877" s="1">
        <v>35433.0</v>
      </c>
      <c r="E2877" s="2" t="s">
        <v>63</v>
      </c>
      <c r="F2877" s="2">
        <v>195.0</v>
      </c>
      <c r="G2877" s="2" t="s">
        <v>44</v>
      </c>
      <c r="H2877" s="2" t="s">
        <v>24</v>
      </c>
      <c r="I2877" s="2" t="s">
        <v>25</v>
      </c>
      <c r="J2877" s="2" t="str">
        <f t="array" ref="J2877">XLOOKUP('Transaction Data'!$G2877,Product_Code,Biscuit_Brand)</f>
        <v>Butter Crunch</v>
      </c>
      <c r="K2877" s="2">
        <f t="array" ref="K2877">XLOOKUP('Transaction Data'!$G2877,Product_Code,Cost)</f>
        <v>10</v>
      </c>
      <c r="L2877" s="2">
        <f t="array" ref="L2877">XLOOKUP('Transaction Data'!$G2877,Product_Code,Unit_Price)</f>
        <v>11</v>
      </c>
      <c r="M2877" s="3">
        <f>'Transaction Data'!$F2877*'Transaction Data'!$K2877</f>
        <v>1950</v>
      </c>
      <c r="N2877" s="3">
        <f>'Transaction Data'!$F2877*'Transaction Data'!$L2877</f>
        <v>2145</v>
      </c>
      <c r="O2877" s="3">
        <f>'Transaction Data'!$N2877-'Transaction Data'!$M2877</f>
        <v>195</v>
      </c>
      <c r="P2877" s="2">
        <f>DATEDIF('Transaction Data'!$D2877,'Transaction Data'!$A2877,"y")</f>
        <v>27</v>
      </c>
      <c r="Q2877" s="2" t="str">
        <f>FLOOR('Transaction Data'!$P2877,15)&amp;"-"&amp;FLOOR('Transaction Data'!$P2877,15)+14</f>
        <v>15-29</v>
      </c>
      <c r="R2877" s="2" t="str">
        <f>IF('Transaction Data'!$L2877&lt;=10,"Less Expensive","Expensive")</f>
        <v>Expensive</v>
      </c>
      <c r="S2877" s="4">
        <f>WEEKDAY('Transaction Data'!$A2877)</f>
        <v>2</v>
      </c>
      <c r="T2877" s="2" t="str">
        <f>IF(WEEKDAY('Transaction Data'!$A2877,2)&lt;6,"Weekday","Weekend")</f>
        <v>Weekday</v>
      </c>
    </row>
    <row r="2878" ht="15.75" customHeight="1">
      <c r="A2878" s="1">
        <v>45366.0</v>
      </c>
      <c r="B2878" s="2" t="s">
        <v>2793</v>
      </c>
      <c r="C2878" s="2" t="s">
        <v>54</v>
      </c>
      <c r="D2878" s="1">
        <v>38789.0</v>
      </c>
      <c r="E2878" s="2" t="s">
        <v>63</v>
      </c>
      <c r="F2878" s="2">
        <v>188.0</v>
      </c>
      <c r="G2878" s="2" t="s">
        <v>60</v>
      </c>
      <c r="H2878" s="2" t="s">
        <v>42</v>
      </c>
      <c r="I2878" s="2" t="s">
        <v>25</v>
      </c>
      <c r="J2878" s="2" t="str">
        <f t="array" ref="J2878">XLOOKUP('Transaction Data'!$G2878,Product_Code,Biscuit_Brand)</f>
        <v>Peanut Butter Bites</v>
      </c>
      <c r="K2878" s="2">
        <f t="array" ref="K2878">XLOOKUP('Transaction Data'!$G2878,Product_Code,Cost)</f>
        <v>5</v>
      </c>
      <c r="L2878" s="2">
        <f t="array" ref="L2878">XLOOKUP('Transaction Data'!$G2878,Product_Code,Unit_Price)</f>
        <v>7</v>
      </c>
      <c r="M2878" s="3">
        <f>'Transaction Data'!$F2878*'Transaction Data'!$K2878</f>
        <v>940</v>
      </c>
      <c r="N2878" s="3">
        <f>'Transaction Data'!$F2878*'Transaction Data'!$L2878</f>
        <v>1316</v>
      </c>
      <c r="O2878" s="3">
        <f>'Transaction Data'!$N2878-'Transaction Data'!$M2878</f>
        <v>376</v>
      </c>
      <c r="P2878" s="2">
        <f>DATEDIF('Transaction Data'!$D2878,'Transaction Data'!$A2878,"y")</f>
        <v>18</v>
      </c>
      <c r="Q2878" s="2" t="str">
        <f>FLOOR('Transaction Data'!$P2878,15)&amp;"-"&amp;FLOOR('Transaction Data'!$P2878,15)+14</f>
        <v>15-29</v>
      </c>
      <c r="R2878" s="2" t="str">
        <f>IF('Transaction Data'!$L2878&lt;=10,"Less Expensive","Expensive")</f>
        <v>Less Expensive</v>
      </c>
      <c r="S2878" s="4">
        <f>WEEKDAY('Transaction Data'!$A2878)</f>
        <v>6</v>
      </c>
      <c r="T2878" s="2" t="str">
        <f>IF(WEEKDAY('Transaction Data'!$A2878,2)&lt;6,"Weekday","Weekend")</f>
        <v>Weekday</v>
      </c>
    </row>
    <row r="2879" ht="15.75" customHeight="1">
      <c r="A2879" s="1">
        <v>45352.0</v>
      </c>
      <c r="B2879" s="2" t="s">
        <v>2794</v>
      </c>
      <c r="C2879" s="2" t="s">
        <v>78</v>
      </c>
      <c r="D2879" s="1">
        <v>16280.0</v>
      </c>
      <c r="E2879" s="2" t="s">
        <v>37</v>
      </c>
      <c r="F2879" s="2">
        <v>472.0</v>
      </c>
      <c r="G2879" s="2" t="s">
        <v>38</v>
      </c>
      <c r="H2879" s="2" t="s">
        <v>45</v>
      </c>
      <c r="I2879" s="2" t="s">
        <v>25</v>
      </c>
      <c r="J2879" s="2" t="str">
        <f t="array" ref="J2879">XLOOKUP('Transaction Data'!$G2879,Product_Code,Biscuit_Brand)</f>
        <v>Ginger Snaps</v>
      </c>
      <c r="K2879" s="2">
        <f t="array" ref="K2879">XLOOKUP('Transaction Data'!$G2879,Product_Code,Cost)</f>
        <v>14</v>
      </c>
      <c r="L2879" s="2">
        <f t="array" ref="L2879">XLOOKUP('Transaction Data'!$G2879,Product_Code,Unit_Price)</f>
        <v>28</v>
      </c>
      <c r="M2879" s="3">
        <f>'Transaction Data'!$F2879*'Transaction Data'!$K2879</f>
        <v>6608</v>
      </c>
      <c r="N2879" s="3">
        <f>'Transaction Data'!$F2879*'Transaction Data'!$L2879</f>
        <v>13216</v>
      </c>
      <c r="O2879" s="3">
        <f>'Transaction Data'!$N2879-'Transaction Data'!$M2879</f>
        <v>6608</v>
      </c>
      <c r="P2879" s="2">
        <f>DATEDIF('Transaction Data'!$D2879,'Transaction Data'!$A2879,"y")</f>
        <v>79</v>
      </c>
      <c r="Q2879" s="2" t="str">
        <f>FLOOR('Transaction Data'!$P2879,15)&amp;"-"&amp;FLOOR('Transaction Data'!$P2879,15)+14</f>
        <v>75-89</v>
      </c>
      <c r="R2879" s="2" t="str">
        <f>IF('Transaction Data'!$L2879&lt;=10,"Less Expensive","Expensive")</f>
        <v>Expensive</v>
      </c>
      <c r="S2879" s="4">
        <f>WEEKDAY('Transaction Data'!$A2879)</f>
        <v>6</v>
      </c>
      <c r="T2879" s="2" t="str">
        <f>IF(WEEKDAY('Transaction Data'!$A2879,2)&lt;6,"Weekday","Weekend")</f>
        <v>Weekday</v>
      </c>
    </row>
    <row r="2880" ht="15.75" customHeight="1">
      <c r="A2880" s="1">
        <v>45497.0</v>
      </c>
      <c r="B2880" s="2" t="s">
        <v>2795</v>
      </c>
      <c r="C2880" s="2" t="s">
        <v>54</v>
      </c>
      <c r="D2880" s="1">
        <v>22581.0</v>
      </c>
      <c r="E2880" s="2" t="s">
        <v>27</v>
      </c>
      <c r="F2880" s="2">
        <v>395.0</v>
      </c>
      <c r="G2880" s="2" t="s">
        <v>44</v>
      </c>
      <c r="H2880" s="2" t="s">
        <v>24</v>
      </c>
      <c r="I2880" s="2" t="s">
        <v>25</v>
      </c>
      <c r="J2880" s="2" t="str">
        <f t="array" ref="J2880">XLOOKUP('Transaction Data'!$G2880,Product_Code,Biscuit_Brand)</f>
        <v>Butter Crunch</v>
      </c>
      <c r="K2880" s="2">
        <f t="array" ref="K2880">XLOOKUP('Transaction Data'!$G2880,Product_Code,Cost)</f>
        <v>10</v>
      </c>
      <c r="L2880" s="2">
        <f t="array" ref="L2880">XLOOKUP('Transaction Data'!$G2880,Product_Code,Unit_Price)</f>
        <v>11</v>
      </c>
      <c r="M2880" s="3">
        <f>'Transaction Data'!$F2880*'Transaction Data'!$K2880</f>
        <v>3950</v>
      </c>
      <c r="N2880" s="3">
        <f>'Transaction Data'!$F2880*'Transaction Data'!$L2880</f>
        <v>4345</v>
      </c>
      <c r="O2880" s="3">
        <f>'Transaction Data'!$N2880-'Transaction Data'!$M2880</f>
        <v>395</v>
      </c>
      <c r="P2880" s="2">
        <f>DATEDIF('Transaction Data'!$D2880,'Transaction Data'!$A2880,"y")</f>
        <v>62</v>
      </c>
      <c r="Q2880" s="2" t="str">
        <f>FLOOR('Transaction Data'!$P2880,15)&amp;"-"&amp;FLOOR('Transaction Data'!$P2880,15)+14</f>
        <v>60-74</v>
      </c>
      <c r="R2880" s="2" t="str">
        <f>IF('Transaction Data'!$L2880&lt;=10,"Less Expensive","Expensive")</f>
        <v>Expensive</v>
      </c>
      <c r="S2880" s="4">
        <f>WEEKDAY('Transaction Data'!$A2880)</f>
        <v>4</v>
      </c>
      <c r="T2880" s="2" t="str">
        <f>IF(WEEKDAY('Transaction Data'!$A2880,2)&lt;6,"Weekday","Weekend")</f>
        <v>Weekday</v>
      </c>
    </row>
    <row r="2881" ht="15.75" customHeight="1">
      <c r="A2881" s="1">
        <v>45444.0</v>
      </c>
      <c r="B2881" s="2" t="s">
        <v>2796</v>
      </c>
      <c r="C2881" s="2" t="s">
        <v>21</v>
      </c>
      <c r="D2881" s="1">
        <v>24055.0</v>
      </c>
      <c r="E2881" s="2" t="s">
        <v>27</v>
      </c>
      <c r="F2881" s="2">
        <v>156.0</v>
      </c>
      <c r="G2881" s="2" t="s">
        <v>33</v>
      </c>
      <c r="H2881" s="2" t="s">
        <v>29</v>
      </c>
      <c r="I2881" s="2" t="s">
        <v>25</v>
      </c>
      <c r="J2881" s="2" t="str">
        <f t="array" ref="J2881">XLOOKUP('Transaction Data'!$G2881,Product_Code,Biscuit_Brand)</f>
        <v>Caramel Biscuits</v>
      </c>
      <c r="K2881" s="2">
        <f t="array" ref="K2881">XLOOKUP('Transaction Data'!$G2881,Product_Code,Cost)</f>
        <v>18</v>
      </c>
      <c r="L2881" s="2">
        <f t="array" ref="L2881">XLOOKUP('Transaction Data'!$G2881,Product_Code,Unit_Price)</f>
        <v>22</v>
      </c>
      <c r="M2881" s="3">
        <f>'Transaction Data'!$F2881*'Transaction Data'!$K2881</f>
        <v>2808</v>
      </c>
      <c r="N2881" s="3">
        <f>'Transaction Data'!$F2881*'Transaction Data'!$L2881</f>
        <v>3432</v>
      </c>
      <c r="O2881" s="3">
        <f>'Transaction Data'!$N2881-'Transaction Data'!$M2881</f>
        <v>624</v>
      </c>
      <c r="P2881" s="2">
        <f>DATEDIF('Transaction Data'!$D2881,'Transaction Data'!$A2881,"y")</f>
        <v>58</v>
      </c>
      <c r="Q2881" s="2" t="str">
        <f>FLOOR('Transaction Data'!$P2881,15)&amp;"-"&amp;FLOOR('Transaction Data'!$P2881,15)+14</f>
        <v>45-59</v>
      </c>
      <c r="R2881" s="2" t="str">
        <f>IF('Transaction Data'!$L2881&lt;=10,"Less Expensive","Expensive")</f>
        <v>Expensive</v>
      </c>
      <c r="S2881" s="4">
        <f>WEEKDAY('Transaction Data'!$A2881)</f>
        <v>7</v>
      </c>
      <c r="T2881" s="2" t="str">
        <f>IF(WEEKDAY('Transaction Data'!$A2881,2)&lt;6,"Weekday","Weekend")</f>
        <v>Weekend</v>
      </c>
    </row>
    <row r="2882" ht="15.75" customHeight="1">
      <c r="A2882" s="1">
        <v>45421.0</v>
      </c>
      <c r="B2882" s="2" t="s">
        <v>2797</v>
      </c>
      <c r="C2882" s="2" t="s">
        <v>54</v>
      </c>
      <c r="D2882" s="1">
        <v>24026.0</v>
      </c>
      <c r="E2882" s="2" t="s">
        <v>63</v>
      </c>
      <c r="F2882" s="2">
        <v>35.0</v>
      </c>
      <c r="G2882" s="2" t="s">
        <v>38</v>
      </c>
      <c r="H2882" s="2" t="s">
        <v>42</v>
      </c>
      <c r="I2882" s="2" t="s">
        <v>25</v>
      </c>
      <c r="J2882" s="2" t="str">
        <f t="array" ref="J2882">XLOOKUP('Transaction Data'!$G2882,Product_Code,Biscuit_Brand)</f>
        <v>Ginger Snaps</v>
      </c>
      <c r="K2882" s="2">
        <f t="array" ref="K2882">XLOOKUP('Transaction Data'!$G2882,Product_Code,Cost)</f>
        <v>14</v>
      </c>
      <c r="L2882" s="2">
        <f t="array" ref="L2882">XLOOKUP('Transaction Data'!$G2882,Product_Code,Unit_Price)</f>
        <v>28</v>
      </c>
      <c r="M2882" s="3">
        <f>'Transaction Data'!$F2882*'Transaction Data'!$K2882</f>
        <v>490</v>
      </c>
      <c r="N2882" s="3">
        <f>'Transaction Data'!$F2882*'Transaction Data'!$L2882</f>
        <v>980</v>
      </c>
      <c r="O2882" s="3">
        <f>'Transaction Data'!$N2882-'Transaction Data'!$M2882</f>
        <v>490</v>
      </c>
      <c r="P2882" s="2">
        <f>DATEDIF('Transaction Data'!$D2882,'Transaction Data'!$A2882,"y")</f>
        <v>58</v>
      </c>
      <c r="Q2882" s="2" t="str">
        <f>FLOOR('Transaction Data'!$P2882,15)&amp;"-"&amp;FLOOR('Transaction Data'!$P2882,15)+14</f>
        <v>45-59</v>
      </c>
      <c r="R2882" s="2" t="str">
        <f>IF('Transaction Data'!$L2882&lt;=10,"Less Expensive","Expensive")</f>
        <v>Expensive</v>
      </c>
      <c r="S2882" s="4">
        <f>WEEKDAY('Transaction Data'!$A2882)</f>
        <v>5</v>
      </c>
      <c r="T2882" s="2" t="str">
        <f>IF(WEEKDAY('Transaction Data'!$A2882,2)&lt;6,"Weekday","Weekend")</f>
        <v>Weekday</v>
      </c>
    </row>
    <row r="2883" ht="15.75" customHeight="1">
      <c r="A2883" s="1">
        <v>45468.0</v>
      </c>
      <c r="B2883" s="2" t="s">
        <v>2798</v>
      </c>
      <c r="C2883" s="2" t="s">
        <v>72</v>
      </c>
      <c r="D2883" s="1">
        <v>35175.0</v>
      </c>
      <c r="E2883" s="2" t="s">
        <v>63</v>
      </c>
      <c r="F2883" s="2">
        <v>495.0</v>
      </c>
      <c r="G2883" s="2" t="s">
        <v>61</v>
      </c>
      <c r="H2883" s="2" t="s">
        <v>45</v>
      </c>
      <c r="I2883" s="2" t="s">
        <v>25</v>
      </c>
      <c r="J2883" s="2" t="str">
        <f t="array" ref="J2883">XLOOKUP('Transaction Data'!$G2883,Product_Code,Biscuit_Brand)</f>
        <v>Choco Delight</v>
      </c>
      <c r="K2883" s="2">
        <f t="array" ref="K2883">XLOOKUP('Transaction Data'!$G2883,Product_Code,Cost)</f>
        <v>3</v>
      </c>
      <c r="L2883" s="2">
        <f t="array" ref="L2883">XLOOKUP('Transaction Data'!$G2883,Product_Code,Unit_Price)</f>
        <v>5</v>
      </c>
      <c r="M2883" s="3">
        <f>'Transaction Data'!$F2883*'Transaction Data'!$K2883</f>
        <v>1485</v>
      </c>
      <c r="N2883" s="3">
        <f>'Transaction Data'!$F2883*'Transaction Data'!$L2883</f>
        <v>2475</v>
      </c>
      <c r="O2883" s="3">
        <f>'Transaction Data'!$N2883-'Transaction Data'!$M2883</f>
        <v>990</v>
      </c>
      <c r="P2883" s="2">
        <f>DATEDIF('Transaction Data'!$D2883,'Transaction Data'!$A2883,"y")</f>
        <v>28</v>
      </c>
      <c r="Q2883" s="2" t="str">
        <f>FLOOR('Transaction Data'!$P2883,15)&amp;"-"&amp;FLOOR('Transaction Data'!$P2883,15)+14</f>
        <v>15-29</v>
      </c>
      <c r="R2883" s="2" t="str">
        <f>IF('Transaction Data'!$L2883&lt;=10,"Less Expensive","Expensive")</f>
        <v>Less Expensive</v>
      </c>
      <c r="S2883" s="4">
        <f>WEEKDAY('Transaction Data'!$A2883)</f>
        <v>3</v>
      </c>
      <c r="T2883" s="2" t="str">
        <f>IF(WEEKDAY('Transaction Data'!$A2883,2)&lt;6,"Weekday","Weekend")</f>
        <v>Weekday</v>
      </c>
    </row>
    <row r="2884" ht="15.75" customHeight="1">
      <c r="A2884" s="1">
        <v>45304.0</v>
      </c>
      <c r="B2884" s="2" t="s">
        <v>2799</v>
      </c>
      <c r="C2884" s="2" t="s">
        <v>47</v>
      </c>
      <c r="D2884" s="1">
        <v>18715.0</v>
      </c>
      <c r="E2884" s="2" t="s">
        <v>27</v>
      </c>
      <c r="F2884" s="2">
        <v>217.0</v>
      </c>
      <c r="G2884" s="2" t="s">
        <v>60</v>
      </c>
      <c r="H2884" s="2" t="s">
        <v>24</v>
      </c>
      <c r="I2884" s="2" t="s">
        <v>25</v>
      </c>
      <c r="J2884" s="2" t="str">
        <f t="array" ref="J2884">XLOOKUP('Transaction Data'!$G2884,Product_Code,Biscuit_Brand)</f>
        <v>Peanut Butter Bites</v>
      </c>
      <c r="K2884" s="2">
        <f t="array" ref="K2884">XLOOKUP('Transaction Data'!$G2884,Product_Code,Cost)</f>
        <v>5</v>
      </c>
      <c r="L2884" s="2">
        <f t="array" ref="L2884">XLOOKUP('Transaction Data'!$G2884,Product_Code,Unit_Price)</f>
        <v>7</v>
      </c>
      <c r="M2884" s="3">
        <f>'Transaction Data'!$F2884*'Transaction Data'!$K2884</f>
        <v>1085</v>
      </c>
      <c r="N2884" s="3">
        <f>'Transaction Data'!$F2884*'Transaction Data'!$L2884</f>
        <v>1519</v>
      </c>
      <c r="O2884" s="3">
        <f>'Transaction Data'!$N2884-'Transaction Data'!$M2884</f>
        <v>434</v>
      </c>
      <c r="P2884" s="2">
        <f>DATEDIF('Transaction Data'!$D2884,'Transaction Data'!$A2884,"y")</f>
        <v>72</v>
      </c>
      <c r="Q2884" s="2" t="str">
        <f>FLOOR('Transaction Data'!$P2884,15)&amp;"-"&amp;FLOOR('Transaction Data'!$P2884,15)+14</f>
        <v>60-74</v>
      </c>
      <c r="R2884" s="2" t="str">
        <f>IF('Transaction Data'!$L2884&lt;=10,"Less Expensive","Expensive")</f>
        <v>Less Expensive</v>
      </c>
      <c r="S2884" s="4">
        <f>WEEKDAY('Transaction Data'!$A2884)</f>
        <v>7</v>
      </c>
      <c r="T2884" s="2" t="str">
        <f>IF(WEEKDAY('Transaction Data'!$A2884,2)&lt;6,"Weekday","Weekend")</f>
        <v>Weekend</v>
      </c>
    </row>
    <row r="2885" ht="15.75" customHeight="1">
      <c r="A2885" s="1">
        <v>45296.0</v>
      </c>
      <c r="B2885" s="2" t="s">
        <v>368</v>
      </c>
      <c r="C2885" s="2" t="s">
        <v>78</v>
      </c>
      <c r="D2885" s="1">
        <v>33182.0</v>
      </c>
      <c r="E2885" s="2" t="s">
        <v>37</v>
      </c>
      <c r="F2885" s="2">
        <v>481.0</v>
      </c>
      <c r="G2885" s="2" t="s">
        <v>48</v>
      </c>
      <c r="H2885" s="2" t="s">
        <v>29</v>
      </c>
      <c r="I2885" s="2" t="s">
        <v>25</v>
      </c>
      <c r="J2885" s="2" t="str">
        <f t="array" ref="J2885">XLOOKUP('Transaction Data'!$G2885,Product_Code,Biscuit_Brand)</f>
        <v>Lemon Crisps</v>
      </c>
      <c r="K2885" s="2">
        <f t="array" ref="K2885">XLOOKUP('Transaction Data'!$G2885,Product_Code,Cost)</f>
        <v>7</v>
      </c>
      <c r="L2885" s="2">
        <f t="array" ref="L2885">XLOOKUP('Transaction Data'!$G2885,Product_Code,Unit_Price)</f>
        <v>9</v>
      </c>
      <c r="M2885" s="3">
        <f>'Transaction Data'!$F2885*'Transaction Data'!$K2885</f>
        <v>3367</v>
      </c>
      <c r="N2885" s="3">
        <f>'Transaction Data'!$F2885*'Transaction Data'!$L2885</f>
        <v>4329</v>
      </c>
      <c r="O2885" s="3">
        <f>'Transaction Data'!$N2885-'Transaction Data'!$M2885</f>
        <v>962</v>
      </c>
      <c r="P2885" s="2">
        <f>DATEDIF('Transaction Data'!$D2885,'Transaction Data'!$A2885,"y")</f>
        <v>33</v>
      </c>
      <c r="Q2885" s="2" t="str">
        <f>FLOOR('Transaction Data'!$P2885,15)&amp;"-"&amp;FLOOR('Transaction Data'!$P2885,15)+14</f>
        <v>30-44</v>
      </c>
      <c r="R2885" s="2" t="str">
        <f>IF('Transaction Data'!$L2885&lt;=10,"Less Expensive","Expensive")</f>
        <v>Less Expensive</v>
      </c>
      <c r="S2885" s="4">
        <f>WEEKDAY('Transaction Data'!$A2885)</f>
        <v>6</v>
      </c>
      <c r="T2885" s="2" t="str">
        <f>IF(WEEKDAY('Transaction Data'!$A2885,2)&lt;6,"Weekday","Weekend")</f>
        <v>Weekday</v>
      </c>
    </row>
    <row r="2886" ht="15.75" customHeight="1">
      <c r="A2886" s="1">
        <v>45350.0</v>
      </c>
      <c r="B2886" s="2" t="s">
        <v>2800</v>
      </c>
      <c r="C2886" s="2" t="s">
        <v>72</v>
      </c>
      <c r="D2886" s="1">
        <v>16984.0</v>
      </c>
      <c r="E2886" s="2" t="s">
        <v>37</v>
      </c>
      <c r="F2886" s="2">
        <v>215.0</v>
      </c>
      <c r="G2886" s="2" t="s">
        <v>61</v>
      </c>
      <c r="H2886" s="2" t="s">
        <v>29</v>
      </c>
      <c r="I2886" s="2" t="s">
        <v>25</v>
      </c>
      <c r="J2886" s="2" t="str">
        <f t="array" ref="J2886">XLOOKUP('Transaction Data'!$G2886,Product_Code,Biscuit_Brand)</f>
        <v>Choco Delight</v>
      </c>
      <c r="K2886" s="2">
        <f t="array" ref="K2886">XLOOKUP('Transaction Data'!$G2886,Product_Code,Cost)</f>
        <v>3</v>
      </c>
      <c r="L2886" s="2">
        <f t="array" ref="L2886">XLOOKUP('Transaction Data'!$G2886,Product_Code,Unit_Price)</f>
        <v>5</v>
      </c>
      <c r="M2886" s="3">
        <f>'Transaction Data'!$F2886*'Transaction Data'!$K2886</f>
        <v>645</v>
      </c>
      <c r="N2886" s="3">
        <f>'Transaction Data'!$F2886*'Transaction Data'!$L2886</f>
        <v>1075</v>
      </c>
      <c r="O2886" s="3">
        <f>'Transaction Data'!$N2886-'Transaction Data'!$M2886</f>
        <v>430</v>
      </c>
      <c r="P2886" s="2">
        <f>DATEDIF('Transaction Data'!$D2886,'Transaction Data'!$A2886,"y")</f>
        <v>77</v>
      </c>
      <c r="Q2886" s="2" t="str">
        <f>FLOOR('Transaction Data'!$P2886,15)&amp;"-"&amp;FLOOR('Transaction Data'!$P2886,15)+14</f>
        <v>75-89</v>
      </c>
      <c r="R2886" s="2" t="str">
        <f>IF('Transaction Data'!$L2886&lt;=10,"Less Expensive","Expensive")</f>
        <v>Less Expensive</v>
      </c>
      <c r="S2886" s="4">
        <f>WEEKDAY('Transaction Data'!$A2886)</f>
        <v>4</v>
      </c>
      <c r="T2886" s="2" t="str">
        <f>IF(WEEKDAY('Transaction Data'!$A2886,2)&lt;6,"Weekday","Weekend")</f>
        <v>Weekday</v>
      </c>
    </row>
    <row r="2887" ht="15.75" customHeight="1">
      <c r="A2887" s="1">
        <v>45407.0</v>
      </c>
      <c r="B2887" s="2" t="s">
        <v>2801</v>
      </c>
      <c r="C2887" s="2" t="s">
        <v>69</v>
      </c>
      <c r="D2887" s="1">
        <v>32053.0</v>
      </c>
      <c r="E2887" s="2" t="s">
        <v>27</v>
      </c>
      <c r="F2887" s="2">
        <v>11.0</v>
      </c>
      <c r="G2887" s="2" t="s">
        <v>61</v>
      </c>
      <c r="H2887" s="2" t="s">
        <v>34</v>
      </c>
      <c r="I2887" s="2" t="s">
        <v>25</v>
      </c>
      <c r="J2887" s="2" t="str">
        <f t="array" ref="J2887">XLOOKUP('Transaction Data'!$G2887,Product_Code,Biscuit_Brand)</f>
        <v>Choco Delight</v>
      </c>
      <c r="K2887" s="2">
        <f t="array" ref="K2887">XLOOKUP('Transaction Data'!$G2887,Product_Code,Cost)</f>
        <v>3</v>
      </c>
      <c r="L2887" s="2">
        <f t="array" ref="L2887">XLOOKUP('Transaction Data'!$G2887,Product_Code,Unit_Price)</f>
        <v>5</v>
      </c>
      <c r="M2887" s="3">
        <f>'Transaction Data'!$F2887*'Transaction Data'!$K2887</f>
        <v>33</v>
      </c>
      <c r="N2887" s="3">
        <f>'Transaction Data'!$F2887*'Transaction Data'!$L2887</f>
        <v>55</v>
      </c>
      <c r="O2887" s="3">
        <f>'Transaction Data'!$N2887-'Transaction Data'!$M2887</f>
        <v>22</v>
      </c>
      <c r="P2887" s="2">
        <f>DATEDIF('Transaction Data'!$D2887,'Transaction Data'!$A2887,"y")</f>
        <v>36</v>
      </c>
      <c r="Q2887" s="2" t="str">
        <f>FLOOR('Transaction Data'!$P2887,15)&amp;"-"&amp;FLOOR('Transaction Data'!$P2887,15)+14</f>
        <v>30-44</v>
      </c>
      <c r="R2887" s="2" t="str">
        <f>IF('Transaction Data'!$L2887&lt;=10,"Less Expensive","Expensive")</f>
        <v>Less Expensive</v>
      </c>
      <c r="S2887" s="4">
        <f>WEEKDAY('Transaction Data'!$A2887)</f>
        <v>5</v>
      </c>
      <c r="T2887" s="2" t="str">
        <f>IF(WEEKDAY('Transaction Data'!$A2887,2)&lt;6,"Weekday","Weekend")</f>
        <v>Weekday</v>
      </c>
    </row>
    <row r="2888" ht="15.75" customHeight="1">
      <c r="A2888" s="1">
        <v>45389.0</v>
      </c>
      <c r="B2888" s="2" t="s">
        <v>2802</v>
      </c>
      <c r="C2888" s="2" t="s">
        <v>72</v>
      </c>
      <c r="D2888" s="1">
        <v>32652.0</v>
      </c>
      <c r="E2888" s="2" t="s">
        <v>22</v>
      </c>
      <c r="F2888" s="2">
        <v>68.0</v>
      </c>
      <c r="G2888" s="2" t="s">
        <v>23</v>
      </c>
      <c r="H2888" s="2" t="s">
        <v>24</v>
      </c>
      <c r="I2888" s="2" t="s">
        <v>25</v>
      </c>
      <c r="J2888" s="2" t="str">
        <f t="array" ref="J2888">XLOOKUP('Transaction Data'!$G2888,Product_Code,Biscuit_Brand)</f>
        <v>Cinnamon Swirls</v>
      </c>
      <c r="K2888" s="2">
        <f t="array" ref="K2888">XLOOKUP('Transaction Data'!$G2888,Product_Code,Cost)</f>
        <v>10</v>
      </c>
      <c r="L2888" s="2">
        <f t="array" ref="L2888">XLOOKUP('Transaction Data'!$G2888,Product_Code,Unit_Price)</f>
        <v>14</v>
      </c>
      <c r="M2888" s="3">
        <f>'Transaction Data'!$F2888*'Transaction Data'!$K2888</f>
        <v>680</v>
      </c>
      <c r="N2888" s="3">
        <f>'Transaction Data'!$F2888*'Transaction Data'!$L2888</f>
        <v>952</v>
      </c>
      <c r="O2888" s="3">
        <f>'Transaction Data'!$N2888-'Transaction Data'!$M2888</f>
        <v>272</v>
      </c>
      <c r="P2888" s="2">
        <f>DATEDIF('Transaction Data'!$D2888,'Transaction Data'!$A2888,"y")</f>
        <v>34</v>
      </c>
      <c r="Q2888" s="2" t="str">
        <f>FLOOR('Transaction Data'!$P2888,15)&amp;"-"&amp;FLOOR('Transaction Data'!$P2888,15)+14</f>
        <v>30-44</v>
      </c>
      <c r="R2888" s="2" t="str">
        <f>IF('Transaction Data'!$L2888&lt;=10,"Less Expensive","Expensive")</f>
        <v>Expensive</v>
      </c>
      <c r="S2888" s="4">
        <f>WEEKDAY('Transaction Data'!$A2888)</f>
        <v>1</v>
      </c>
      <c r="T2888" s="2" t="str">
        <f>IF(WEEKDAY('Transaction Data'!$A2888,2)&lt;6,"Weekday","Weekend")</f>
        <v>Weekend</v>
      </c>
    </row>
    <row r="2889" ht="15.75" customHeight="1">
      <c r="A2889" s="1">
        <v>45404.0</v>
      </c>
      <c r="B2889" s="2" t="s">
        <v>2384</v>
      </c>
      <c r="C2889" s="2" t="s">
        <v>54</v>
      </c>
      <c r="D2889" s="1">
        <v>30268.0</v>
      </c>
      <c r="E2889" s="2" t="s">
        <v>22</v>
      </c>
      <c r="F2889" s="2">
        <v>33.0</v>
      </c>
      <c r="G2889" s="2" t="s">
        <v>38</v>
      </c>
      <c r="H2889" s="2" t="s">
        <v>42</v>
      </c>
      <c r="I2889" s="2" t="s">
        <v>30</v>
      </c>
      <c r="J2889" s="2" t="str">
        <f t="array" ref="J2889">XLOOKUP('Transaction Data'!$G2889,Product_Code,Biscuit_Brand)</f>
        <v>Ginger Snaps</v>
      </c>
      <c r="K2889" s="2">
        <f t="array" ref="K2889">XLOOKUP('Transaction Data'!$G2889,Product_Code,Cost)</f>
        <v>14</v>
      </c>
      <c r="L2889" s="2">
        <f t="array" ref="L2889">XLOOKUP('Transaction Data'!$G2889,Product_Code,Unit_Price)</f>
        <v>28</v>
      </c>
      <c r="M2889" s="3">
        <f>'Transaction Data'!$F2889*'Transaction Data'!$K2889</f>
        <v>462</v>
      </c>
      <c r="N2889" s="3">
        <f>'Transaction Data'!$F2889*'Transaction Data'!$L2889</f>
        <v>924</v>
      </c>
      <c r="O2889" s="3">
        <f>'Transaction Data'!$N2889-'Transaction Data'!$M2889</f>
        <v>462</v>
      </c>
      <c r="P2889" s="2">
        <f>DATEDIF('Transaction Data'!$D2889,'Transaction Data'!$A2889,"y")</f>
        <v>41</v>
      </c>
      <c r="Q2889" s="2" t="str">
        <f>FLOOR('Transaction Data'!$P2889,15)&amp;"-"&amp;FLOOR('Transaction Data'!$P2889,15)+14</f>
        <v>30-44</v>
      </c>
      <c r="R2889" s="2" t="str">
        <f>IF('Transaction Data'!$L2889&lt;=10,"Less Expensive","Expensive")</f>
        <v>Expensive</v>
      </c>
      <c r="S2889" s="4">
        <f>WEEKDAY('Transaction Data'!$A2889)</f>
        <v>2</v>
      </c>
      <c r="T2889" s="2" t="str">
        <f>IF(WEEKDAY('Transaction Data'!$A2889,2)&lt;6,"Weekday","Weekend")</f>
        <v>Weekday</v>
      </c>
    </row>
    <row r="2890" ht="15.75" customHeight="1">
      <c r="A2890" s="1">
        <v>45354.0</v>
      </c>
      <c r="B2890" s="2" t="s">
        <v>2803</v>
      </c>
      <c r="C2890" s="2" t="s">
        <v>69</v>
      </c>
      <c r="D2890" s="1">
        <v>32520.0</v>
      </c>
      <c r="E2890" s="2" t="s">
        <v>63</v>
      </c>
      <c r="F2890" s="2">
        <v>149.0</v>
      </c>
      <c r="G2890" s="2" t="s">
        <v>44</v>
      </c>
      <c r="H2890" s="2" t="s">
        <v>45</v>
      </c>
      <c r="I2890" s="2" t="s">
        <v>25</v>
      </c>
      <c r="J2890" s="2" t="str">
        <f t="array" ref="J2890">XLOOKUP('Transaction Data'!$G2890,Product_Code,Biscuit_Brand)</f>
        <v>Butter Crunch</v>
      </c>
      <c r="K2890" s="2">
        <f t="array" ref="K2890">XLOOKUP('Transaction Data'!$G2890,Product_Code,Cost)</f>
        <v>10</v>
      </c>
      <c r="L2890" s="2">
        <f t="array" ref="L2890">XLOOKUP('Transaction Data'!$G2890,Product_Code,Unit_Price)</f>
        <v>11</v>
      </c>
      <c r="M2890" s="3">
        <f>'Transaction Data'!$F2890*'Transaction Data'!$K2890</f>
        <v>1490</v>
      </c>
      <c r="N2890" s="3">
        <f>'Transaction Data'!$F2890*'Transaction Data'!$L2890</f>
        <v>1639</v>
      </c>
      <c r="O2890" s="3">
        <f>'Transaction Data'!$N2890-'Transaction Data'!$M2890</f>
        <v>149</v>
      </c>
      <c r="P2890" s="2">
        <f>DATEDIF('Transaction Data'!$D2890,'Transaction Data'!$A2890,"y")</f>
        <v>35</v>
      </c>
      <c r="Q2890" s="2" t="str">
        <f>FLOOR('Transaction Data'!$P2890,15)&amp;"-"&amp;FLOOR('Transaction Data'!$P2890,15)+14</f>
        <v>30-44</v>
      </c>
      <c r="R2890" s="2" t="str">
        <f>IF('Transaction Data'!$L2890&lt;=10,"Less Expensive","Expensive")</f>
        <v>Expensive</v>
      </c>
      <c r="S2890" s="4">
        <f>WEEKDAY('Transaction Data'!$A2890)</f>
        <v>1</v>
      </c>
      <c r="T2890" s="2" t="str">
        <f>IF(WEEKDAY('Transaction Data'!$A2890,2)&lt;6,"Weekday","Weekend")</f>
        <v>Weekend</v>
      </c>
    </row>
    <row r="2891" ht="15.75" customHeight="1">
      <c r="A2891" s="1">
        <v>45325.0</v>
      </c>
      <c r="B2891" s="2" t="s">
        <v>2804</v>
      </c>
      <c r="C2891" s="2" t="s">
        <v>32</v>
      </c>
      <c r="D2891" s="1">
        <v>33046.0</v>
      </c>
      <c r="E2891" s="2" t="s">
        <v>37</v>
      </c>
      <c r="F2891" s="2">
        <v>172.0</v>
      </c>
      <c r="G2891" s="2" t="s">
        <v>33</v>
      </c>
      <c r="H2891" s="2" t="s">
        <v>24</v>
      </c>
      <c r="I2891" s="2" t="s">
        <v>25</v>
      </c>
      <c r="J2891" s="2" t="str">
        <f t="array" ref="J2891">XLOOKUP('Transaction Data'!$G2891,Product_Code,Biscuit_Brand)</f>
        <v>Caramel Biscuits</v>
      </c>
      <c r="K2891" s="2">
        <f t="array" ref="K2891">XLOOKUP('Transaction Data'!$G2891,Product_Code,Cost)</f>
        <v>18</v>
      </c>
      <c r="L2891" s="2">
        <f t="array" ref="L2891">XLOOKUP('Transaction Data'!$G2891,Product_Code,Unit_Price)</f>
        <v>22</v>
      </c>
      <c r="M2891" s="3">
        <f>'Transaction Data'!$F2891*'Transaction Data'!$K2891</f>
        <v>3096</v>
      </c>
      <c r="N2891" s="3">
        <f>'Transaction Data'!$F2891*'Transaction Data'!$L2891</f>
        <v>3784</v>
      </c>
      <c r="O2891" s="3">
        <f>'Transaction Data'!$N2891-'Transaction Data'!$M2891</f>
        <v>688</v>
      </c>
      <c r="P2891" s="2">
        <f>DATEDIF('Transaction Data'!$D2891,'Transaction Data'!$A2891,"y")</f>
        <v>33</v>
      </c>
      <c r="Q2891" s="2" t="str">
        <f>FLOOR('Transaction Data'!$P2891,15)&amp;"-"&amp;FLOOR('Transaction Data'!$P2891,15)+14</f>
        <v>30-44</v>
      </c>
      <c r="R2891" s="2" t="str">
        <f>IF('Transaction Data'!$L2891&lt;=10,"Less Expensive","Expensive")</f>
        <v>Expensive</v>
      </c>
      <c r="S2891" s="4">
        <f>WEEKDAY('Transaction Data'!$A2891)</f>
        <v>7</v>
      </c>
      <c r="T2891" s="2" t="str">
        <f>IF(WEEKDAY('Transaction Data'!$A2891,2)&lt;6,"Weekday","Weekend")</f>
        <v>Weekend</v>
      </c>
    </row>
    <row r="2892" ht="15.75" customHeight="1">
      <c r="A2892" s="1">
        <v>45395.0</v>
      </c>
      <c r="B2892" s="2" t="s">
        <v>2805</v>
      </c>
      <c r="C2892" s="2" t="s">
        <v>72</v>
      </c>
      <c r="D2892" s="1">
        <v>25747.0</v>
      </c>
      <c r="E2892" s="2" t="s">
        <v>27</v>
      </c>
      <c r="F2892" s="2">
        <v>469.0</v>
      </c>
      <c r="G2892" s="2" t="s">
        <v>44</v>
      </c>
      <c r="H2892" s="2" t="s">
        <v>29</v>
      </c>
      <c r="I2892" s="2" t="s">
        <v>25</v>
      </c>
      <c r="J2892" s="2" t="str">
        <f t="array" ref="J2892">XLOOKUP('Transaction Data'!$G2892,Product_Code,Biscuit_Brand)</f>
        <v>Butter Crunch</v>
      </c>
      <c r="K2892" s="2">
        <f t="array" ref="K2892">XLOOKUP('Transaction Data'!$G2892,Product_Code,Cost)</f>
        <v>10</v>
      </c>
      <c r="L2892" s="2">
        <f t="array" ref="L2892">XLOOKUP('Transaction Data'!$G2892,Product_Code,Unit_Price)</f>
        <v>11</v>
      </c>
      <c r="M2892" s="3">
        <f>'Transaction Data'!$F2892*'Transaction Data'!$K2892</f>
        <v>4690</v>
      </c>
      <c r="N2892" s="3">
        <f>'Transaction Data'!$F2892*'Transaction Data'!$L2892</f>
        <v>5159</v>
      </c>
      <c r="O2892" s="3">
        <f>'Transaction Data'!$N2892-'Transaction Data'!$M2892</f>
        <v>469</v>
      </c>
      <c r="P2892" s="2">
        <f>DATEDIF('Transaction Data'!$D2892,'Transaction Data'!$A2892,"y")</f>
        <v>53</v>
      </c>
      <c r="Q2892" s="2" t="str">
        <f>FLOOR('Transaction Data'!$P2892,15)&amp;"-"&amp;FLOOR('Transaction Data'!$P2892,15)+14</f>
        <v>45-59</v>
      </c>
      <c r="R2892" s="2" t="str">
        <f>IF('Transaction Data'!$L2892&lt;=10,"Less Expensive","Expensive")</f>
        <v>Expensive</v>
      </c>
      <c r="S2892" s="4">
        <f>WEEKDAY('Transaction Data'!$A2892)</f>
        <v>7</v>
      </c>
      <c r="T2892" s="2" t="str">
        <f>IF(WEEKDAY('Transaction Data'!$A2892,2)&lt;6,"Weekday","Weekend")</f>
        <v>Weekend</v>
      </c>
    </row>
    <row r="2893" ht="15.75" customHeight="1">
      <c r="A2893" s="1">
        <v>45431.0</v>
      </c>
      <c r="B2893" s="2" t="s">
        <v>2806</v>
      </c>
      <c r="C2893" s="2" t="s">
        <v>72</v>
      </c>
      <c r="D2893" s="1">
        <v>32860.0</v>
      </c>
      <c r="E2893" s="2" t="s">
        <v>22</v>
      </c>
      <c r="F2893" s="2">
        <v>140.0</v>
      </c>
      <c r="G2893" s="2" t="s">
        <v>44</v>
      </c>
      <c r="H2893" s="2" t="s">
        <v>42</v>
      </c>
      <c r="I2893" s="2" t="s">
        <v>25</v>
      </c>
      <c r="J2893" s="2" t="str">
        <f t="array" ref="J2893">XLOOKUP('Transaction Data'!$G2893,Product_Code,Biscuit_Brand)</f>
        <v>Butter Crunch</v>
      </c>
      <c r="K2893" s="2">
        <f t="array" ref="K2893">XLOOKUP('Transaction Data'!$G2893,Product_Code,Cost)</f>
        <v>10</v>
      </c>
      <c r="L2893" s="2">
        <f t="array" ref="L2893">XLOOKUP('Transaction Data'!$G2893,Product_Code,Unit_Price)</f>
        <v>11</v>
      </c>
      <c r="M2893" s="3">
        <f>'Transaction Data'!$F2893*'Transaction Data'!$K2893</f>
        <v>1400</v>
      </c>
      <c r="N2893" s="3">
        <f>'Transaction Data'!$F2893*'Transaction Data'!$L2893</f>
        <v>1540</v>
      </c>
      <c r="O2893" s="3">
        <f>'Transaction Data'!$N2893-'Transaction Data'!$M2893</f>
        <v>140</v>
      </c>
      <c r="P2893" s="2">
        <f>DATEDIF('Transaction Data'!$D2893,'Transaction Data'!$A2893,"y")</f>
        <v>34</v>
      </c>
      <c r="Q2893" s="2" t="str">
        <f>FLOOR('Transaction Data'!$P2893,15)&amp;"-"&amp;FLOOR('Transaction Data'!$P2893,15)+14</f>
        <v>30-44</v>
      </c>
      <c r="R2893" s="2" t="str">
        <f>IF('Transaction Data'!$L2893&lt;=10,"Less Expensive","Expensive")</f>
        <v>Expensive</v>
      </c>
      <c r="S2893" s="4">
        <f>WEEKDAY('Transaction Data'!$A2893)</f>
        <v>1</v>
      </c>
      <c r="T2893" s="2" t="str">
        <f>IF(WEEKDAY('Transaction Data'!$A2893,2)&lt;6,"Weekday","Weekend")</f>
        <v>Weekend</v>
      </c>
    </row>
    <row r="2894" ht="15.75" customHeight="1">
      <c r="A2894" s="1">
        <v>45501.0</v>
      </c>
      <c r="B2894" s="2" t="s">
        <v>2807</v>
      </c>
      <c r="C2894" s="2" t="s">
        <v>21</v>
      </c>
      <c r="D2894" s="1">
        <v>19581.0</v>
      </c>
      <c r="E2894" s="2" t="s">
        <v>27</v>
      </c>
      <c r="F2894" s="2">
        <v>274.0</v>
      </c>
      <c r="G2894" s="2" t="s">
        <v>28</v>
      </c>
      <c r="H2894" s="2" t="s">
        <v>45</v>
      </c>
      <c r="I2894" s="2" t="s">
        <v>25</v>
      </c>
      <c r="J2894" s="2" t="str">
        <f t="array" ref="J2894">XLOOKUP('Transaction Data'!$G2894,Product_Code,Biscuit_Brand)</f>
        <v>Shortbread</v>
      </c>
      <c r="K2894" s="2">
        <f t="array" ref="K2894">XLOOKUP('Transaction Data'!$G2894,Product_Code,Cost)</f>
        <v>10</v>
      </c>
      <c r="L2894" s="2">
        <f t="array" ref="L2894">XLOOKUP('Transaction Data'!$G2894,Product_Code,Unit_Price)</f>
        <v>45</v>
      </c>
      <c r="M2894" s="3">
        <f>'Transaction Data'!$F2894*'Transaction Data'!$K2894</f>
        <v>2740</v>
      </c>
      <c r="N2894" s="3">
        <f>'Transaction Data'!$F2894*'Transaction Data'!$L2894</f>
        <v>12330</v>
      </c>
      <c r="O2894" s="3">
        <f>'Transaction Data'!$N2894-'Transaction Data'!$M2894</f>
        <v>9590</v>
      </c>
      <c r="P2894" s="2">
        <f>DATEDIF('Transaction Data'!$D2894,'Transaction Data'!$A2894,"y")</f>
        <v>70</v>
      </c>
      <c r="Q2894" s="2" t="str">
        <f>FLOOR('Transaction Data'!$P2894,15)&amp;"-"&amp;FLOOR('Transaction Data'!$P2894,15)+14</f>
        <v>60-74</v>
      </c>
      <c r="R2894" s="2" t="str">
        <f>IF('Transaction Data'!$L2894&lt;=10,"Less Expensive","Expensive")</f>
        <v>Expensive</v>
      </c>
      <c r="S2894" s="4">
        <f>WEEKDAY('Transaction Data'!$A2894)</f>
        <v>1</v>
      </c>
      <c r="T2894" s="2" t="str">
        <f>IF(WEEKDAY('Transaction Data'!$A2894,2)&lt;6,"Weekday","Weekend")</f>
        <v>Weekend</v>
      </c>
    </row>
    <row r="2895" ht="15.75" customHeight="1">
      <c r="A2895" s="1">
        <v>45472.0</v>
      </c>
      <c r="B2895" s="2" t="s">
        <v>2808</v>
      </c>
      <c r="C2895" s="2" t="s">
        <v>32</v>
      </c>
      <c r="D2895" s="1">
        <v>30960.0</v>
      </c>
      <c r="E2895" s="2" t="s">
        <v>37</v>
      </c>
      <c r="F2895" s="2">
        <v>67.0</v>
      </c>
      <c r="G2895" s="2" t="s">
        <v>48</v>
      </c>
      <c r="H2895" s="2" t="s">
        <v>24</v>
      </c>
      <c r="I2895" s="2" t="s">
        <v>25</v>
      </c>
      <c r="J2895" s="2" t="str">
        <f t="array" ref="J2895">XLOOKUP('Transaction Data'!$G2895,Product_Code,Biscuit_Brand)</f>
        <v>Lemon Crisps</v>
      </c>
      <c r="K2895" s="2">
        <f t="array" ref="K2895">XLOOKUP('Transaction Data'!$G2895,Product_Code,Cost)</f>
        <v>7</v>
      </c>
      <c r="L2895" s="2">
        <f t="array" ref="L2895">XLOOKUP('Transaction Data'!$G2895,Product_Code,Unit_Price)</f>
        <v>9</v>
      </c>
      <c r="M2895" s="3">
        <f>'Transaction Data'!$F2895*'Transaction Data'!$K2895</f>
        <v>469</v>
      </c>
      <c r="N2895" s="3">
        <f>'Transaction Data'!$F2895*'Transaction Data'!$L2895</f>
        <v>603</v>
      </c>
      <c r="O2895" s="3">
        <f>'Transaction Data'!$N2895-'Transaction Data'!$M2895</f>
        <v>134</v>
      </c>
      <c r="P2895" s="2">
        <f>DATEDIF('Transaction Data'!$D2895,'Transaction Data'!$A2895,"y")</f>
        <v>39</v>
      </c>
      <c r="Q2895" s="2" t="str">
        <f>FLOOR('Transaction Data'!$P2895,15)&amp;"-"&amp;FLOOR('Transaction Data'!$P2895,15)+14</f>
        <v>30-44</v>
      </c>
      <c r="R2895" s="2" t="str">
        <f>IF('Transaction Data'!$L2895&lt;=10,"Less Expensive","Expensive")</f>
        <v>Less Expensive</v>
      </c>
      <c r="S2895" s="4">
        <f>WEEKDAY('Transaction Data'!$A2895)</f>
        <v>7</v>
      </c>
      <c r="T2895" s="2" t="str">
        <f>IF(WEEKDAY('Transaction Data'!$A2895,2)&lt;6,"Weekday","Weekend")</f>
        <v>Weekend</v>
      </c>
    </row>
    <row r="2896" ht="15.75" customHeight="1">
      <c r="A2896" s="1">
        <v>45440.0</v>
      </c>
      <c r="B2896" s="2" t="s">
        <v>2809</v>
      </c>
      <c r="C2896" s="2" t="s">
        <v>32</v>
      </c>
      <c r="D2896" s="1">
        <v>22906.0</v>
      </c>
      <c r="E2896" s="2" t="s">
        <v>63</v>
      </c>
      <c r="F2896" s="2">
        <v>356.0</v>
      </c>
      <c r="G2896" s="2" t="s">
        <v>55</v>
      </c>
      <c r="H2896" s="2" t="s">
        <v>29</v>
      </c>
      <c r="I2896" s="2" t="s">
        <v>25</v>
      </c>
      <c r="J2896" s="2" t="str">
        <f t="array" ref="J2896">XLOOKUP('Transaction Data'!$G2896,Product_Code,Biscuit_Brand)</f>
        <v>Vanilla Wafers</v>
      </c>
      <c r="K2896" s="2">
        <f t="array" ref="K2896">XLOOKUP('Transaction Data'!$G2896,Product_Code,Cost)</f>
        <v>18</v>
      </c>
      <c r="L2896" s="2">
        <f t="array" ref="L2896">XLOOKUP('Transaction Data'!$G2896,Product_Code,Unit_Price)</f>
        <v>36</v>
      </c>
      <c r="M2896" s="3">
        <f>'Transaction Data'!$F2896*'Transaction Data'!$K2896</f>
        <v>6408</v>
      </c>
      <c r="N2896" s="3">
        <f>'Transaction Data'!$F2896*'Transaction Data'!$L2896</f>
        <v>12816</v>
      </c>
      <c r="O2896" s="3">
        <f>'Transaction Data'!$N2896-'Transaction Data'!$M2896</f>
        <v>6408</v>
      </c>
      <c r="P2896" s="2">
        <f>DATEDIF('Transaction Data'!$D2896,'Transaction Data'!$A2896,"y")</f>
        <v>61</v>
      </c>
      <c r="Q2896" s="2" t="str">
        <f>FLOOR('Transaction Data'!$P2896,15)&amp;"-"&amp;FLOOR('Transaction Data'!$P2896,15)+14</f>
        <v>60-74</v>
      </c>
      <c r="R2896" s="2" t="str">
        <f>IF('Transaction Data'!$L2896&lt;=10,"Less Expensive","Expensive")</f>
        <v>Expensive</v>
      </c>
      <c r="S2896" s="4">
        <f>WEEKDAY('Transaction Data'!$A2896)</f>
        <v>3</v>
      </c>
      <c r="T2896" s="2" t="str">
        <f>IF(WEEKDAY('Transaction Data'!$A2896,2)&lt;6,"Weekday","Weekend")</f>
        <v>Weekday</v>
      </c>
    </row>
    <row r="2897" ht="15.75" customHeight="1">
      <c r="A2897" s="1">
        <v>45340.0</v>
      </c>
      <c r="B2897" s="2" t="s">
        <v>2810</v>
      </c>
      <c r="C2897" s="2" t="s">
        <v>69</v>
      </c>
      <c r="D2897" s="1">
        <v>20429.0</v>
      </c>
      <c r="E2897" s="2" t="s">
        <v>27</v>
      </c>
      <c r="F2897" s="2">
        <v>489.0</v>
      </c>
      <c r="G2897" s="2" t="s">
        <v>33</v>
      </c>
      <c r="H2897" s="2" t="s">
        <v>29</v>
      </c>
      <c r="I2897" s="2" t="s">
        <v>25</v>
      </c>
      <c r="J2897" s="2" t="str">
        <f t="array" ref="J2897">XLOOKUP('Transaction Data'!$G2897,Product_Code,Biscuit_Brand)</f>
        <v>Caramel Biscuits</v>
      </c>
      <c r="K2897" s="2">
        <f t="array" ref="K2897">XLOOKUP('Transaction Data'!$G2897,Product_Code,Cost)</f>
        <v>18</v>
      </c>
      <c r="L2897" s="2">
        <f t="array" ref="L2897">XLOOKUP('Transaction Data'!$G2897,Product_Code,Unit_Price)</f>
        <v>22</v>
      </c>
      <c r="M2897" s="3">
        <f>'Transaction Data'!$F2897*'Transaction Data'!$K2897</f>
        <v>8802</v>
      </c>
      <c r="N2897" s="3">
        <f>'Transaction Data'!$F2897*'Transaction Data'!$L2897</f>
        <v>10758</v>
      </c>
      <c r="O2897" s="3">
        <f>'Transaction Data'!$N2897-'Transaction Data'!$M2897</f>
        <v>1956</v>
      </c>
      <c r="P2897" s="2">
        <f>DATEDIF('Transaction Data'!$D2897,'Transaction Data'!$A2897,"y")</f>
        <v>68</v>
      </c>
      <c r="Q2897" s="2" t="str">
        <f>FLOOR('Transaction Data'!$P2897,15)&amp;"-"&amp;FLOOR('Transaction Data'!$P2897,15)+14</f>
        <v>60-74</v>
      </c>
      <c r="R2897" s="2" t="str">
        <f>IF('Transaction Data'!$L2897&lt;=10,"Less Expensive","Expensive")</f>
        <v>Expensive</v>
      </c>
      <c r="S2897" s="4">
        <f>WEEKDAY('Transaction Data'!$A2897)</f>
        <v>1</v>
      </c>
      <c r="T2897" s="2" t="str">
        <f>IF(WEEKDAY('Transaction Data'!$A2897,2)&lt;6,"Weekday","Weekend")</f>
        <v>Weekend</v>
      </c>
    </row>
    <row r="2898" ht="15.75" customHeight="1">
      <c r="A2898" s="1">
        <v>45468.0</v>
      </c>
      <c r="B2898" s="2" t="s">
        <v>2811</v>
      </c>
      <c r="C2898" s="2" t="s">
        <v>41</v>
      </c>
      <c r="D2898" s="1">
        <v>30970.0</v>
      </c>
      <c r="E2898" s="2" t="s">
        <v>63</v>
      </c>
      <c r="F2898" s="2">
        <v>443.0</v>
      </c>
      <c r="G2898" s="2" t="s">
        <v>60</v>
      </c>
      <c r="H2898" s="2" t="s">
        <v>34</v>
      </c>
      <c r="I2898" s="2" t="s">
        <v>25</v>
      </c>
      <c r="J2898" s="2" t="str">
        <f t="array" ref="J2898">XLOOKUP('Transaction Data'!$G2898,Product_Code,Biscuit_Brand)</f>
        <v>Peanut Butter Bites</v>
      </c>
      <c r="K2898" s="2">
        <f t="array" ref="K2898">XLOOKUP('Transaction Data'!$G2898,Product_Code,Cost)</f>
        <v>5</v>
      </c>
      <c r="L2898" s="2">
        <f t="array" ref="L2898">XLOOKUP('Transaction Data'!$G2898,Product_Code,Unit_Price)</f>
        <v>7</v>
      </c>
      <c r="M2898" s="3">
        <f>'Transaction Data'!$F2898*'Transaction Data'!$K2898</f>
        <v>2215</v>
      </c>
      <c r="N2898" s="3">
        <f>'Transaction Data'!$F2898*'Transaction Data'!$L2898</f>
        <v>3101</v>
      </c>
      <c r="O2898" s="3">
        <f>'Transaction Data'!$N2898-'Transaction Data'!$M2898</f>
        <v>886</v>
      </c>
      <c r="P2898" s="2">
        <f>DATEDIF('Transaction Data'!$D2898,'Transaction Data'!$A2898,"y")</f>
        <v>39</v>
      </c>
      <c r="Q2898" s="2" t="str">
        <f>FLOOR('Transaction Data'!$P2898,15)&amp;"-"&amp;FLOOR('Transaction Data'!$P2898,15)+14</f>
        <v>30-44</v>
      </c>
      <c r="R2898" s="2" t="str">
        <f>IF('Transaction Data'!$L2898&lt;=10,"Less Expensive","Expensive")</f>
        <v>Less Expensive</v>
      </c>
      <c r="S2898" s="4">
        <f>WEEKDAY('Transaction Data'!$A2898)</f>
        <v>3</v>
      </c>
      <c r="T2898" s="2" t="str">
        <f>IF(WEEKDAY('Transaction Data'!$A2898,2)&lt;6,"Weekday","Weekend")</f>
        <v>Weekday</v>
      </c>
    </row>
    <row r="2899" ht="15.75" customHeight="1">
      <c r="A2899" s="1">
        <v>45383.0</v>
      </c>
      <c r="B2899" s="2" t="s">
        <v>2812</v>
      </c>
      <c r="C2899" s="2" t="s">
        <v>47</v>
      </c>
      <c r="D2899" s="1">
        <v>21880.0</v>
      </c>
      <c r="E2899" s="2" t="s">
        <v>37</v>
      </c>
      <c r="F2899" s="2">
        <v>474.0</v>
      </c>
      <c r="G2899" s="2" t="s">
        <v>38</v>
      </c>
      <c r="H2899" s="2" t="s">
        <v>24</v>
      </c>
      <c r="I2899" s="2" t="s">
        <v>25</v>
      </c>
      <c r="J2899" s="2" t="str">
        <f t="array" ref="J2899">XLOOKUP('Transaction Data'!$G2899,Product_Code,Biscuit_Brand)</f>
        <v>Ginger Snaps</v>
      </c>
      <c r="K2899" s="2">
        <f t="array" ref="K2899">XLOOKUP('Transaction Data'!$G2899,Product_Code,Cost)</f>
        <v>14</v>
      </c>
      <c r="L2899" s="2">
        <f t="array" ref="L2899">XLOOKUP('Transaction Data'!$G2899,Product_Code,Unit_Price)</f>
        <v>28</v>
      </c>
      <c r="M2899" s="3">
        <f>'Transaction Data'!$F2899*'Transaction Data'!$K2899</f>
        <v>6636</v>
      </c>
      <c r="N2899" s="3">
        <f>'Transaction Data'!$F2899*'Transaction Data'!$L2899</f>
        <v>13272</v>
      </c>
      <c r="O2899" s="3">
        <f>'Transaction Data'!$N2899-'Transaction Data'!$M2899</f>
        <v>6636</v>
      </c>
      <c r="P2899" s="2">
        <f>DATEDIF('Transaction Data'!$D2899,'Transaction Data'!$A2899,"y")</f>
        <v>64</v>
      </c>
      <c r="Q2899" s="2" t="str">
        <f>FLOOR('Transaction Data'!$P2899,15)&amp;"-"&amp;FLOOR('Transaction Data'!$P2899,15)+14</f>
        <v>60-74</v>
      </c>
      <c r="R2899" s="2" t="str">
        <f>IF('Transaction Data'!$L2899&lt;=10,"Less Expensive","Expensive")</f>
        <v>Expensive</v>
      </c>
      <c r="S2899" s="4">
        <f>WEEKDAY('Transaction Data'!$A2899)</f>
        <v>2</v>
      </c>
      <c r="T2899" s="2" t="str">
        <f>IF(WEEKDAY('Transaction Data'!$A2899,2)&lt;6,"Weekday","Weekend")</f>
        <v>Weekday</v>
      </c>
    </row>
    <row r="2900" ht="15.75" customHeight="1">
      <c r="A2900" s="1">
        <v>45337.0</v>
      </c>
      <c r="B2900" s="2" t="s">
        <v>762</v>
      </c>
      <c r="C2900" s="2" t="s">
        <v>51</v>
      </c>
      <c r="D2900" s="1">
        <v>24327.0</v>
      </c>
      <c r="E2900" s="2" t="s">
        <v>37</v>
      </c>
      <c r="F2900" s="2">
        <v>189.0</v>
      </c>
      <c r="G2900" s="2" t="s">
        <v>38</v>
      </c>
      <c r="H2900" s="2" t="s">
        <v>42</v>
      </c>
      <c r="I2900" s="2" t="s">
        <v>30</v>
      </c>
      <c r="J2900" s="2" t="str">
        <f t="array" ref="J2900">XLOOKUP('Transaction Data'!$G2900,Product_Code,Biscuit_Brand)</f>
        <v>Ginger Snaps</v>
      </c>
      <c r="K2900" s="2">
        <f t="array" ref="K2900">XLOOKUP('Transaction Data'!$G2900,Product_Code,Cost)</f>
        <v>14</v>
      </c>
      <c r="L2900" s="2">
        <f t="array" ref="L2900">XLOOKUP('Transaction Data'!$G2900,Product_Code,Unit_Price)</f>
        <v>28</v>
      </c>
      <c r="M2900" s="3">
        <f>'Transaction Data'!$F2900*'Transaction Data'!$K2900</f>
        <v>2646</v>
      </c>
      <c r="N2900" s="3">
        <f>'Transaction Data'!$F2900*'Transaction Data'!$L2900</f>
        <v>5292</v>
      </c>
      <c r="O2900" s="3">
        <f>'Transaction Data'!$N2900-'Transaction Data'!$M2900</f>
        <v>2646</v>
      </c>
      <c r="P2900" s="2">
        <f>DATEDIF('Transaction Data'!$D2900,'Transaction Data'!$A2900,"y")</f>
        <v>57</v>
      </c>
      <c r="Q2900" s="2" t="str">
        <f>FLOOR('Transaction Data'!$P2900,15)&amp;"-"&amp;FLOOR('Transaction Data'!$P2900,15)+14</f>
        <v>45-59</v>
      </c>
      <c r="R2900" s="2" t="str">
        <f>IF('Transaction Data'!$L2900&lt;=10,"Less Expensive","Expensive")</f>
        <v>Expensive</v>
      </c>
      <c r="S2900" s="4">
        <f>WEEKDAY('Transaction Data'!$A2900)</f>
        <v>5</v>
      </c>
      <c r="T2900" s="2" t="str">
        <f>IF(WEEKDAY('Transaction Data'!$A2900,2)&lt;6,"Weekday","Weekend")</f>
        <v>Weekday</v>
      </c>
    </row>
    <row r="2901" ht="15.75" customHeight="1">
      <c r="A2901" s="1">
        <v>45393.0</v>
      </c>
      <c r="B2901" s="2" t="s">
        <v>2813</v>
      </c>
      <c r="C2901" s="2" t="s">
        <v>65</v>
      </c>
      <c r="D2901" s="1">
        <v>34345.0</v>
      </c>
      <c r="E2901" s="2" t="s">
        <v>63</v>
      </c>
      <c r="F2901" s="2">
        <v>12.0</v>
      </c>
      <c r="G2901" s="2" t="s">
        <v>38</v>
      </c>
      <c r="H2901" s="2" t="s">
        <v>45</v>
      </c>
      <c r="I2901" s="2" t="s">
        <v>25</v>
      </c>
      <c r="J2901" s="2" t="str">
        <f t="array" ref="J2901">XLOOKUP('Transaction Data'!$G2901,Product_Code,Biscuit_Brand)</f>
        <v>Ginger Snaps</v>
      </c>
      <c r="K2901" s="2">
        <f t="array" ref="K2901">XLOOKUP('Transaction Data'!$G2901,Product_Code,Cost)</f>
        <v>14</v>
      </c>
      <c r="L2901" s="2">
        <f t="array" ref="L2901">XLOOKUP('Transaction Data'!$G2901,Product_Code,Unit_Price)</f>
        <v>28</v>
      </c>
      <c r="M2901" s="3">
        <f>'Transaction Data'!$F2901*'Transaction Data'!$K2901</f>
        <v>168</v>
      </c>
      <c r="N2901" s="3">
        <f>'Transaction Data'!$F2901*'Transaction Data'!$L2901</f>
        <v>336</v>
      </c>
      <c r="O2901" s="3">
        <f>'Transaction Data'!$N2901-'Transaction Data'!$M2901</f>
        <v>168</v>
      </c>
      <c r="P2901" s="2">
        <f>DATEDIF('Transaction Data'!$D2901,'Transaction Data'!$A2901,"y")</f>
        <v>30</v>
      </c>
      <c r="Q2901" s="2" t="str">
        <f>FLOOR('Transaction Data'!$P2901,15)&amp;"-"&amp;FLOOR('Transaction Data'!$P2901,15)+14</f>
        <v>30-44</v>
      </c>
      <c r="R2901" s="2" t="str">
        <f>IF('Transaction Data'!$L2901&lt;=10,"Less Expensive","Expensive")</f>
        <v>Expensive</v>
      </c>
      <c r="S2901" s="4">
        <f>WEEKDAY('Transaction Data'!$A2901)</f>
        <v>5</v>
      </c>
      <c r="T2901" s="2" t="str">
        <f>IF(WEEKDAY('Transaction Data'!$A2901,2)&lt;6,"Weekday","Weekend")</f>
        <v>Weekday</v>
      </c>
    </row>
    <row r="2902" ht="15.75" customHeight="1">
      <c r="A2902" s="1">
        <v>45332.0</v>
      </c>
      <c r="B2902" s="2" t="s">
        <v>2814</v>
      </c>
      <c r="C2902" s="2" t="s">
        <v>32</v>
      </c>
      <c r="D2902" s="1">
        <v>35120.0</v>
      </c>
      <c r="E2902" s="2" t="s">
        <v>27</v>
      </c>
      <c r="F2902" s="2">
        <v>300.0</v>
      </c>
      <c r="G2902" s="2" t="s">
        <v>60</v>
      </c>
      <c r="H2902" s="2" t="s">
        <v>24</v>
      </c>
      <c r="I2902" s="2" t="s">
        <v>25</v>
      </c>
      <c r="J2902" s="2" t="str">
        <f t="array" ref="J2902">XLOOKUP('Transaction Data'!$G2902,Product_Code,Biscuit_Brand)</f>
        <v>Peanut Butter Bites</v>
      </c>
      <c r="K2902" s="2">
        <f t="array" ref="K2902">XLOOKUP('Transaction Data'!$G2902,Product_Code,Cost)</f>
        <v>5</v>
      </c>
      <c r="L2902" s="2">
        <f t="array" ref="L2902">XLOOKUP('Transaction Data'!$G2902,Product_Code,Unit_Price)</f>
        <v>7</v>
      </c>
      <c r="M2902" s="3">
        <f>'Transaction Data'!$F2902*'Transaction Data'!$K2902</f>
        <v>1500</v>
      </c>
      <c r="N2902" s="3">
        <f>'Transaction Data'!$F2902*'Transaction Data'!$L2902</f>
        <v>2100</v>
      </c>
      <c r="O2902" s="3">
        <f>'Transaction Data'!$N2902-'Transaction Data'!$M2902</f>
        <v>600</v>
      </c>
      <c r="P2902" s="2">
        <f>DATEDIF('Transaction Data'!$D2902,'Transaction Data'!$A2902,"y")</f>
        <v>27</v>
      </c>
      <c r="Q2902" s="2" t="str">
        <f>FLOOR('Transaction Data'!$P2902,15)&amp;"-"&amp;FLOOR('Transaction Data'!$P2902,15)+14</f>
        <v>15-29</v>
      </c>
      <c r="R2902" s="2" t="str">
        <f>IF('Transaction Data'!$L2902&lt;=10,"Less Expensive","Expensive")</f>
        <v>Less Expensive</v>
      </c>
      <c r="S2902" s="4">
        <f>WEEKDAY('Transaction Data'!$A2902)</f>
        <v>7</v>
      </c>
      <c r="T2902" s="2" t="str">
        <f>IF(WEEKDAY('Transaction Data'!$A2902,2)&lt;6,"Weekday","Weekend")</f>
        <v>Weekend</v>
      </c>
    </row>
    <row r="2903" ht="15.75" customHeight="1">
      <c r="A2903" s="1">
        <v>45404.0</v>
      </c>
      <c r="B2903" s="2" t="s">
        <v>2815</v>
      </c>
      <c r="C2903" s="2" t="s">
        <v>41</v>
      </c>
      <c r="D2903" s="1">
        <v>25771.0</v>
      </c>
      <c r="E2903" s="2" t="s">
        <v>63</v>
      </c>
      <c r="F2903" s="2">
        <v>484.0</v>
      </c>
      <c r="G2903" s="2" t="s">
        <v>44</v>
      </c>
      <c r="H2903" s="2" t="s">
        <v>29</v>
      </c>
      <c r="I2903" s="2" t="s">
        <v>25</v>
      </c>
      <c r="J2903" s="2" t="str">
        <f t="array" ref="J2903">XLOOKUP('Transaction Data'!$G2903,Product_Code,Biscuit_Brand)</f>
        <v>Butter Crunch</v>
      </c>
      <c r="K2903" s="2">
        <f t="array" ref="K2903">XLOOKUP('Transaction Data'!$G2903,Product_Code,Cost)</f>
        <v>10</v>
      </c>
      <c r="L2903" s="2">
        <f t="array" ref="L2903">XLOOKUP('Transaction Data'!$G2903,Product_Code,Unit_Price)</f>
        <v>11</v>
      </c>
      <c r="M2903" s="3">
        <f>'Transaction Data'!$F2903*'Transaction Data'!$K2903</f>
        <v>4840</v>
      </c>
      <c r="N2903" s="3">
        <f>'Transaction Data'!$F2903*'Transaction Data'!$L2903</f>
        <v>5324</v>
      </c>
      <c r="O2903" s="3">
        <f>'Transaction Data'!$N2903-'Transaction Data'!$M2903</f>
        <v>484</v>
      </c>
      <c r="P2903" s="2">
        <f>DATEDIF('Transaction Data'!$D2903,'Transaction Data'!$A2903,"y")</f>
        <v>53</v>
      </c>
      <c r="Q2903" s="2" t="str">
        <f>FLOOR('Transaction Data'!$P2903,15)&amp;"-"&amp;FLOOR('Transaction Data'!$P2903,15)+14</f>
        <v>45-59</v>
      </c>
      <c r="R2903" s="2" t="str">
        <f>IF('Transaction Data'!$L2903&lt;=10,"Less Expensive","Expensive")</f>
        <v>Expensive</v>
      </c>
      <c r="S2903" s="4">
        <f>WEEKDAY('Transaction Data'!$A2903)</f>
        <v>2</v>
      </c>
      <c r="T2903" s="2" t="str">
        <f>IF(WEEKDAY('Transaction Data'!$A2903,2)&lt;6,"Weekday","Weekend")</f>
        <v>Weekday</v>
      </c>
    </row>
    <row r="2904" ht="15.75" customHeight="1">
      <c r="A2904" s="1">
        <v>45315.0</v>
      </c>
      <c r="B2904" s="2" t="s">
        <v>2816</v>
      </c>
      <c r="C2904" s="2" t="s">
        <v>72</v>
      </c>
      <c r="D2904" s="1">
        <v>29861.0</v>
      </c>
      <c r="E2904" s="2" t="s">
        <v>22</v>
      </c>
      <c r="F2904" s="2">
        <v>491.0</v>
      </c>
      <c r="G2904" s="2" t="s">
        <v>61</v>
      </c>
      <c r="H2904" s="2" t="s">
        <v>42</v>
      </c>
      <c r="I2904" s="2" t="s">
        <v>25</v>
      </c>
      <c r="J2904" s="2" t="str">
        <f t="array" ref="J2904">XLOOKUP('Transaction Data'!$G2904,Product_Code,Biscuit_Brand)</f>
        <v>Choco Delight</v>
      </c>
      <c r="K2904" s="2">
        <f t="array" ref="K2904">XLOOKUP('Transaction Data'!$G2904,Product_Code,Cost)</f>
        <v>3</v>
      </c>
      <c r="L2904" s="2">
        <f t="array" ref="L2904">XLOOKUP('Transaction Data'!$G2904,Product_Code,Unit_Price)</f>
        <v>5</v>
      </c>
      <c r="M2904" s="3">
        <f>'Transaction Data'!$F2904*'Transaction Data'!$K2904</f>
        <v>1473</v>
      </c>
      <c r="N2904" s="3">
        <f>'Transaction Data'!$F2904*'Transaction Data'!$L2904</f>
        <v>2455</v>
      </c>
      <c r="O2904" s="3">
        <f>'Transaction Data'!$N2904-'Transaction Data'!$M2904</f>
        <v>982</v>
      </c>
      <c r="P2904" s="2">
        <f>DATEDIF('Transaction Data'!$D2904,'Transaction Data'!$A2904,"y")</f>
        <v>42</v>
      </c>
      <c r="Q2904" s="2" t="str">
        <f>FLOOR('Transaction Data'!$P2904,15)&amp;"-"&amp;FLOOR('Transaction Data'!$P2904,15)+14</f>
        <v>30-44</v>
      </c>
      <c r="R2904" s="2" t="str">
        <f>IF('Transaction Data'!$L2904&lt;=10,"Less Expensive","Expensive")</f>
        <v>Less Expensive</v>
      </c>
      <c r="S2904" s="4">
        <f>WEEKDAY('Transaction Data'!$A2904)</f>
        <v>4</v>
      </c>
      <c r="T2904" s="2" t="str">
        <f>IF(WEEKDAY('Transaction Data'!$A2904,2)&lt;6,"Weekday","Weekend")</f>
        <v>Weekday</v>
      </c>
    </row>
    <row r="2905" ht="15.75" customHeight="1">
      <c r="A2905" s="1">
        <v>45306.0</v>
      </c>
      <c r="B2905" s="2" t="s">
        <v>2817</v>
      </c>
      <c r="C2905" s="2" t="s">
        <v>54</v>
      </c>
      <c r="D2905" s="1">
        <v>16634.0</v>
      </c>
      <c r="E2905" s="2" t="s">
        <v>37</v>
      </c>
      <c r="F2905" s="2">
        <v>14.0</v>
      </c>
      <c r="G2905" s="2" t="s">
        <v>28</v>
      </c>
      <c r="H2905" s="2" t="s">
        <v>45</v>
      </c>
      <c r="I2905" s="2" t="s">
        <v>25</v>
      </c>
      <c r="J2905" s="2" t="str">
        <f t="array" ref="J2905">XLOOKUP('Transaction Data'!$G2905,Product_Code,Biscuit_Brand)</f>
        <v>Shortbread</v>
      </c>
      <c r="K2905" s="2">
        <f t="array" ref="K2905">XLOOKUP('Transaction Data'!$G2905,Product_Code,Cost)</f>
        <v>10</v>
      </c>
      <c r="L2905" s="2">
        <f t="array" ref="L2905">XLOOKUP('Transaction Data'!$G2905,Product_Code,Unit_Price)</f>
        <v>45</v>
      </c>
      <c r="M2905" s="3">
        <f>'Transaction Data'!$F2905*'Transaction Data'!$K2905</f>
        <v>140</v>
      </c>
      <c r="N2905" s="3">
        <f>'Transaction Data'!$F2905*'Transaction Data'!$L2905</f>
        <v>630</v>
      </c>
      <c r="O2905" s="3">
        <f>'Transaction Data'!$N2905-'Transaction Data'!$M2905</f>
        <v>490</v>
      </c>
      <c r="P2905" s="2">
        <f>DATEDIF('Transaction Data'!$D2905,'Transaction Data'!$A2905,"y")</f>
        <v>78</v>
      </c>
      <c r="Q2905" s="2" t="str">
        <f>FLOOR('Transaction Data'!$P2905,15)&amp;"-"&amp;FLOOR('Transaction Data'!$P2905,15)+14</f>
        <v>75-89</v>
      </c>
      <c r="R2905" s="2" t="str">
        <f>IF('Transaction Data'!$L2905&lt;=10,"Less Expensive","Expensive")</f>
        <v>Expensive</v>
      </c>
      <c r="S2905" s="4">
        <f>WEEKDAY('Transaction Data'!$A2905)</f>
        <v>2</v>
      </c>
      <c r="T2905" s="2" t="str">
        <f>IF(WEEKDAY('Transaction Data'!$A2905,2)&lt;6,"Weekday","Weekend")</f>
        <v>Weekday</v>
      </c>
    </row>
    <row r="2906" ht="15.75" customHeight="1">
      <c r="A2906" s="1">
        <v>45398.0</v>
      </c>
      <c r="B2906" s="2" t="s">
        <v>2818</v>
      </c>
      <c r="C2906" s="2" t="s">
        <v>72</v>
      </c>
      <c r="D2906" s="1">
        <v>25557.0</v>
      </c>
      <c r="E2906" s="2" t="s">
        <v>37</v>
      </c>
      <c r="F2906" s="2">
        <v>329.0</v>
      </c>
      <c r="G2906" s="2" t="s">
        <v>23</v>
      </c>
      <c r="H2906" s="2" t="s">
        <v>24</v>
      </c>
      <c r="I2906" s="2" t="s">
        <v>25</v>
      </c>
      <c r="J2906" s="2" t="str">
        <f t="array" ref="J2906">XLOOKUP('Transaction Data'!$G2906,Product_Code,Biscuit_Brand)</f>
        <v>Cinnamon Swirls</v>
      </c>
      <c r="K2906" s="2">
        <f t="array" ref="K2906">XLOOKUP('Transaction Data'!$G2906,Product_Code,Cost)</f>
        <v>10</v>
      </c>
      <c r="L2906" s="2">
        <f t="array" ref="L2906">XLOOKUP('Transaction Data'!$G2906,Product_Code,Unit_Price)</f>
        <v>14</v>
      </c>
      <c r="M2906" s="3">
        <f>'Transaction Data'!$F2906*'Transaction Data'!$K2906</f>
        <v>3290</v>
      </c>
      <c r="N2906" s="3">
        <f>'Transaction Data'!$F2906*'Transaction Data'!$L2906</f>
        <v>4606</v>
      </c>
      <c r="O2906" s="3">
        <f>'Transaction Data'!$N2906-'Transaction Data'!$M2906</f>
        <v>1316</v>
      </c>
      <c r="P2906" s="2">
        <f>DATEDIF('Transaction Data'!$D2906,'Transaction Data'!$A2906,"y")</f>
        <v>54</v>
      </c>
      <c r="Q2906" s="2" t="str">
        <f>FLOOR('Transaction Data'!$P2906,15)&amp;"-"&amp;FLOOR('Transaction Data'!$P2906,15)+14</f>
        <v>45-59</v>
      </c>
      <c r="R2906" s="2" t="str">
        <f>IF('Transaction Data'!$L2906&lt;=10,"Less Expensive","Expensive")</f>
        <v>Expensive</v>
      </c>
      <c r="S2906" s="4">
        <f>WEEKDAY('Transaction Data'!$A2906)</f>
        <v>3</v>
      </c>
      <c r="T2906" s="2" t="str">
        <f>IF(WEEKDAY('Transaction Data'!$A2906,2)&lt;6,"Weekday","Weekend")</f>
        <v>Weekday</v>
      </c>
    </row>
    <row r="2907" ht="15.75" customHeight="1">
      <c r="A2907" s="1">
        <v>45393.0</v>
      </c>
      <c r="B2907" s="2" t="s">
        <v>2819</v>
      </c>
      <c r="C2907" s="2" t="s">
        <v>72</v>
      </c>
      <c r="D2907" s="1">
        <v>38237.0</v>
      </c>
      <c r="E2907" s="2" t="s">
        <v>63</v>
      </c>
      <c r="F2907" s="2">
        <v>234.0</v>
      </c>
      <c r="G2907" s="2" t="s">
        <v>61</v>
      </c>
      <c r="H2907" s="2" t="s">
        <v>29</v>
      </c>
      <c r="I2907" s="2" t="s">
        <v>25</v>
      </c>
      <c r="J2907" s="2" t="str">
        <f t="array" ref="J2907">XLOOKUP('Transaction Data'!$G2907,Product_Code,Biscuit_Brand)</f>
        <v>Choco Delight</v>
      </c>
      <c r="K2907" s="2">
        <f t="array" ref="K2907">XLOOKUP('Transaction Data'!$G2907,Product_Code,Cost)</f>
        <v>3</v>
      </c>
      <c r="L2907" s="2">
        <f t="array" ref="L2907">XLOOKUP('Transaction Data'!$G2907,Product_Code,Unit_Price)</f>
        <v>5</v>
      </c>
      <c r="M2907" s="3">
        <f>'Transaction Data'!$F2907*'Transaction Data'!$K2907</f>
        <v>702</v>
      </c>
      <c r="N2907" s="3">
        <f>'Transaction Data'!$F2907*'Transaction Data'!$L2907</f>
        <v>1170</v>
      </c>
      <c r="O2907" s="3">
        <f>'Transaction Data'!$N2907-'Transaction Data'!$M2907</f>
        <v>468</v>
      </c>
      <c r="P2907" s="2">
        <f>DATEDIF('Transaction Data'!$D2907,'Transaction Data'!$A2907,"y")</f>
        <v>19</v>
      </c>
      <c r="Q2907" s="2" t="str">
        <f>FLOOR('Transaction Data'!$P2907,15)&amp;"-"&amp;FLOOR('Transaction Data'!$P2907,15)+14</f>
        <v>15-29</v>
      </c>
      <c r="R2907" s="2" t="str">
        <f>IF('Transaction Data'!$L2907&lt;=10,"Less Expensive","Expensive")</f>
        <v>Less Expensive</v>
      </c>
      <c r="S2907" s="4">
        <f>WEEKDAY('Transaction Data'!$A2907)</f>
        <v>5</v>
      </c>
      <c r="T2907" s="2" t="str">
        <f>IF(WEEKDAY('Transaction Data'!$A2907,2)&lt;6,"Weekday","Weekend")</f>
        <v>Weekday</v>
      </c>
    </row>
    <row r="2908" ht="15.75" customHeight="1">
      <c r="A2908" s="1">
        <v>45299.0</v>
      </c>
      <c r="B2908" s="2" t="s">
        <v>2820</v>
      </c>
      <c r="C2908" s="2" t="s">
        <v>41</v>
      </c>
      <c r="D2908" s="1">
        <v>32436.0</v>
      </c>
      <c r="E2908" s="2" t="s">
        <v>63</v>
      </c>
      <c r="F2908" s="2">
        <v>92.0</v>
      </c>
      <c r="G2908" s="2" t="s">
        <v>23</v>
      </c>
      <c r="H2908" s="2" t="s">
        <v>29</v>
      </c>
      <c r="I2908" s="2" t="s">
        <v>25</v>
      </c>
      <c r="J2908" s="2" t="str">
        <f t="array" ref="J2908">XLOOKUP('Transaction Data'!$G2908,Product_Code,Biscuit_Brand)</f>
        <v>Cinnamon Swirls</v>
      </c>
      <c r="K2908" s="2">
        <f t="array" ref="K2908">XLOOKUP('Transaction Data'!$G2908,Product_Code,Cost)</f>
        <v>10</v>
      </c>
      <c r="L2908" s="2">
        <f t="array" ref="L2908">XLOOKUP('Transaction Data'!$G2908,Product_Code,Unit_Price)</f>
        <v>14</v>
      </c>
      <c r="M2908" s="3">
        <f>'Transaction Data'!$F2908*'Transaction Data'!$K2908</f>
        <v>920</v>
      </c>
      <c r="N2908" s="3">
        <f>'Transaction Data'!$F2908*'Transaction Data'!$L2908</f>
        <v>1288</v>
      </c>
      <c r="O2908" s="3">
        <f>'Transaction Data'!$N2908-'Transaction Data'!$M2908</f>
        <v>368</v>
      </c>
      <c r="P2908" s="2">
        <f>DATEDIF('Transaction Data'!$D2908,'Transaction Data'!$A2908,"y")</f>
        <v>35</v>
      </c>
      <c r="Q2908" s="2" t="str">
        <f>FLOOR('Transaction Data'!$P2908,15)&amp;"-"&amp;FLOOR('Transaction Data'!$P2908,15)+14</f>
        <v>30-44</v>
      </c>
      <c r="R2908" s="2" t="str">
        <f>IF('Transaction Data'!$L2908&lt;=10,"Less Expensive","Expensive")</f>
        <v>Expensive</v>
      </c>
      <c r="S2908" s="4">
        <f>WEEKDAY('Transaction Data'!$A2908)</f>
        <v>2</v>
      </c>
      <c r="T2908" s="2" t="str">
        <f>IF(WEEKDAY('Transaction Data'!$A2908,2)&lt;6,"Weekday","Weekend")</f>
        <v>Weekday</v>
      </c>
    </row>
    <row r="2909" ht="15.75" customHeight="1">
      <c r="A2909" s="1">
        <v>45337.0</v>
      </c>
      <c r="B2909" s="2" t="s">
        <v>2821</v>
      </c>
      <c r="C2909" s="2" t="s">
        <v>78</v>
      </c>
      <c r="D2909" s="1">
        <v>30858.0</v>
      </c>
      <c r="E2909" s="2" t="s">
        <v>27</v>
      </c>
      <c r="F2909" s="2">
        <v>475.0</v>
      </c>
      <c r="G2909" s="2" t="s">
        <v>23</v>
      </c>
      <c r="H2909" s="2" t="s">
        <v>34</v>
      </c>
      <c r="I2909" s="2" t="s">
        <v>25</v>
      </c>
      <c r="J2909" s="2" t="str">
        <f t="array" ref="J2909">XLOOKUP('Transaction Data'!$G2909,Product_Code,Biscuit_Brand)</f>
        <v>Cinnamon Swirls</v>
      </c>
      <c r="K2909" s="2">
        <f t="array" ref="K2909">XLOOKUP('Transaction Data'!$G2909,Product_Code,Cost)</f>
        <v>10</v>
      </c>
      <c r="L2909" s="2">
        <f t="array" ref="L2909">XLOOKUP('Transaction Data'!$G2909,Product_Code,Unit_Price)</f>
        <v>14</v>
      </c>
      <c r="M2909" s="3">
        <f>'Transaction Data'!$F2909*'Transaction Data'!$K2909</f>
        <v>4750</v>
      </c>
      <c r="N2909" s="3">
        <f>'Transaction Data'!$F2909*'Transaction Data'!$L2909</f>
        <v>6650</v>
      </c>
      <c r="O2909" s="3">
        <f>'Transaction Data'!$N2909-'Transaction Data'!$M2909</f>
        <v>1900</v>
      </c>
      <c r="P2909" s="2">
        <f>DATEDIF('Transaction Data'!$D2909,'Transaction Data'!$A2909,"y")</f>
        <v>39</v>
      </c>
      <c r="Q2909" s="2" t="str">
        <f>FLOOR('Transaction Data'!$P2909,15)&amp;"-"&amp;FLOOR('Transaction Data'!$P2909,15)+14</f>
        <v>30-44</v>
      </c>
      <c r="R2909" s="2" t="str">
        <f>IF('Transaction Data'!$L2909&lt;=10,"Less Expensive","Expensive")</f>
        <v>Expensive</v>
      </c>
      <c r="S2909" s="4">
        <f>WEEKDAY('Transaction Data'!$A2909)</f>
        <v>5</v>
      </c>
      <c r="T2909" s="2" t="str">
        <f>IF(WEEKDAY('Transaction Data'!$A2909,2)&lt;6,"Weekday","Weekend")</f>
        <v>Weekday</v>
      </c>
    </row>
    <row r="2910" ht="15.75" customHeight="1">
      <c r="A2910" s="1">
        <v>45302.0</v>
      </c>
      <c r="B2910" s="2" t="s">
        <v>2822</v>
      </c>
      <c r="C2910" s="2" t="s">
        <v>51</v>
      </c>
      <c r="D2910" s="1">
        <v>20790.0</v>
      </c>
      <c r="E2910" s="2" t="s">
        <v>63</v>
      </c>
      <c r="F2910" s="2">
        <v>447.0</v>
      </c>
      <c r="G2910" s="2" t="s">
        <v>48</v>
      </c>
      <c r="H2910" s="2" t="s">
        <v>24</v>
      </c>
      <c r="I2910" s="2" t="s">
        <v>25</v>
      </c>
      <c r="J2910" s="2" t="str">
        <f t="array" ref="J2910">XLOOKUP('Transaction Data'!$G2910,Product_Code,Biscuit_Brand)</f>
        <v>Lemon Crisps</v>
      </c>
      <c r="K2910" s="2">
        <f t="array" ref="K2910">XLOOKUP('Transaction Data'!$G2910,Product_Code,Cost)</f>
        <v>7</v>
      </c>
      <c r="L2910" s="2">
        <f t="array" ref="L2910">XLOOKUP('Transaction Data'!$G2910,Product_Code,Unit_Price)</f>
        <v>9</v>
      </c>
      <c r="M2910" s="3">
        <f>'Transaction Data'!$F2910*'Transaction Data'!$K2910</f>
        <v>3129</v>
      </c>
      <c r="N2910" s="3">
        <f>'Transaction Data'!$F2910*'Transaction Data'!$L2910</f>
        <v>4023</v>
      </c>
      <c r="O2910" s="3">
        <f>'Transaction Data'!$N2910-'Transaction Data'!$M2910</f>
        <v>894</v>
      </c>
      <c r="P2910" s="2">
        <f>DATEDIF('Transaction Data'!$D2910,'Transaction Data'!$A2910,"y")</f>
        <v>67</v>
      </c>
      <c r="Q2910" s="2" t="str">
        <f>FLOOR('Transaction Data'!$P2910,15)&amp;"-"&amp;FLOOR('Transaction Data'!$P2910,15)+14</f>
        <v>60-74</v>
      </c>
      <c r="R2910" s="2" t="str">
        <f>IF('Transaction Data'!$L2910&lt;=10,"Less Expensive","Expensive")</f>
        <v>Less Expensive</v>
      </c>
      <c r="S2910" s="4">
        <f>WEEKDAY('Transaction Data'!$A2910)</f>
        <v>5</v>
      </c>
      <c r="T2910" s="2" t="str">
        <f>IF(WEEKDAY('Transaction Data'!$A2910,2)&lt;6,"Weekday","Weekend")</f>
        <v>Weekday</v>
      </c>
    </row>
    <row r="2911" ht="15.75" customHeight="1">
      <c r="A2911" s="1">
        <v>45388.0</v>
      </c>
      <c r="B2911" s="2" t="s">
        <v>2823</v>
      </c>
      <c r="C2911" s="2" t="s">
        <v>21</v>
      </c>
      <c r="D2911" s="1">
        <v>23021.0</v>
      </c>
      <c r="E2911" s="2" t="s">
        <v>27</v>
      </c>
      <c r="F2911" s="2">
        <v>298.0</v>
      </c>
      <c r="G2911" s="2" t="s">
        <v>55</v>
      </c>
      <c r="H2911" s="2" t="s">
        <v>42</v>
      </c>
      <c r="I2911" s="2" t="s">
        <v>25</v>
      </c>
      <c r="J2911" s="2" t="str">
        <f t="array" ref="J2911">XLOOKUP('Transaction Data'!$G2911,Product_Code,Biscuit_Brand)</f>
        <v>Vanilla Wafers</v>
      </c>
      <c r="K2911" s="2">
        <f t="array" ref="K2911">XLOOKUP('Transaction Data'!$G2911,Product_Code,Cost)</f>
        <v>18</v>
      </c>
      <c r="L2911" s="2">
        <f t="array" ref="L2911">XLOOKUP('Transaction Data'!$G2911,Product_Code,Unit_Price)</f>
        <v>36</v>
      </c>
      <c r="M2911" s="3">
        <f>'Transaction Data'!$F2911*'Transaction Data'!$K2911</f>
        <v>5364</v>
      </c>
      <c r="N2911" s="3">
        <f>'Transaction Data'!$F2911*'Transaction Data'!$L2911</f>
        <v>10728</v>
      </c>
      <c r="O2911" s="3">
        <f>'Transaction Data'!$N2911-'Transaction Data'!$M2911</f>
        <v>5364</v>
      </c>
      <c r="P2911" s="2">
        <f>DATEDIF('Transaction Data'!$D2911,'Transaction Data'!$A2911,"y")</f>
        <v>61</v>
      </c>
      <c r="Q2911" s="2" t="str">
        <f>FLOOR('Transaction Data'!$P2911,15)&amp;"-"&amp;FLOOR('Transaction Data'!$P2911,15)+14</f>
        <v>60-74</v>
      </c>
      <c r="R2911" s="2" t="str">
        <f>IF('Transaction Data'!$L2911&lt;=10,"Less Expensive","Expensive")</f>
        <v>Expensive</v>
      </c>
      <c r="S2911" s="4">
        <f>WEEKDAY('Transaction Data'!$A2911)</f>
        <v>7</v>
      </c>
      <c r="T2911" s="2" t="str">
        <f>IF(WEEKDAY('Transaction Data'!$A2911,2)&lt;6,"Weekday","Weekend")</f>
        <v>Weekend</v>
      </c>
    </row>
    <row r="2912" ht="15.75" customHeight="1">
      <c r="A2912" s="1">
        <v>45445.0</v>
      </c>
      <c r="B2912" s="2" t="s">
        <v>2824</v>
      </c>
      <c r="C2912" s="2" t="s">
        <v>54</v>
      </c>
      <c r="D2912" s="1">
        <v>33785.0</v>
      </c>
      <c r="E2912" s="2" t="s">
        <v>22</v>
      </c>
      <c r="F2912" s="2">
        <v>142.0</v>
      </c>
      <c r="G2912" s="2" t="s">
        <v>61</v>
      </c>
      <c r="H2912" s="2" t="s">
        <v>45</v>
      </c>
      <c r="I2912" s="2" t="s">
        <v>25</v>
      </c>
      <c r="J2912" s="2" t="str">
        <f t="array" ref="J2912">XLOOKUP('Transaction Data'!$G2912,Product_Code,Biscuit_Brand)</f>
        <v>Choco Delight</v>
      </c>
      <c r="K2912" s="2">
        <f t="array" ref="K2912">XLOOKUP('Transaction Data'!$G2912,Product_Code,Cost)</f>
        <v>3</v>
      </c>
      <c r="L2912" s="2">
        <f t="array" ref="L2912">XLOOKUP('Transaction Data'!$G2912,Product_Code,Unit_Price)</f>
        <v>5</v>
      </c>
      <c r="M2912" s="3">
        <f>'Transaction Data'!$F2912*'Transaction Data'!$K2912</f>
        <v>426</v>
      </c>
      <c r="N2912" s="3">
        <f>'Transaction Data'!$F2912*'Transaction Data'!$L2912</f>
        <v>710</v>
      </c>
      <c r="O2912" s="3">
        <f>'Transaction Data'!$N2912-'Transaction Data'!$M2912</f>
        <v>284</v>
      </c>
      <c r="P2912" s="2">
        <f>DATEDIF('Transaction Data'!$D2912,'Transaction Data'!$A2912,"y")</f>
        <v>31</v>
      </c>
      <c r="Q2912" s="2" t="str">
        <f>FLOOR('Transaction Data'!$P2912,15)&amp;"-"&amp;FLOOR('Transaction Data'!$P2912,15)+14</f>
        <v>30-44</v>
      </c>
      <c r="R2912" s="2" t="str">
        <f>IF('Transaction Data'!$L2912&lt;=10,"Less Expensive","Expensive")</f>
        <v>Less Expensive</v>
      </c>
      <c r="S2912" s="4">
        <f>WEEKDAY('Transaction Data'!$A2912)</f>
        <v>1</v>
      </c>
      <c r="T2912" s="2" t="str">
        <f>IF(WEEKDAY('Transaction Data'!$A2912,2)&lt;6,"Weekday","Weekend")</f>
        <v>Weekend</v>
      </c>
    </row>
    <row r="2913" ht="15.75" customHeight="1">
      <c r="A2913" s="1">
        <v>45297.0</v>
      </c>
      <c r="B2913" s="2" t="s">
        <v>2825</v>
      </c>
      <c r="C2913" s="2" t="s">
        <v>69</v>
      </c>
      <c r="D2913" s="1">
        <v>29125.0</v>
      </c>
      <c r="E2913" s="2" t="s">
        <v>27</v>
      </c>
      <c r="F2913" s="2">
        <v>387.0</v>
      </c>
      <c r="G2913" s="2" t="s">
        <v>61</v>
      </c>
      <c r="H2913" s="2" t="s">
        <v>24</v>
      </c>
      <c r="I2913" s="2" t="s">
        <v>25</v>
      </c>
      <c r="J2913" s="2" t="str">
        <f t="array" ref="J2913">XLOOKUP('Transaction Data'!$G2913,Product_Code,Biscuit_Brand)</f>
        <v>Choco Delight</v>
      </c>
      <c r="K2913" s="2">
        <f t="array" ref="K2913">XLOOKUP('Transaction Data'!$G2913,Product_Code,Cost)</f>
        <v>3</v>
      </c>
      <c r="L2913" s="2">
        <f t="array" ref="L2913">XLOOKUP('Transaction Data'!$G2913,Product_Code,Unit_Price)</f>
        <v>5</v>
      </c>
      <c r="M2913" s="3">
        <f>'Transaction Data'!$F2913*'Transaction Data'!$K2913</f>
        <v>1161</v>
      </c>
      <c r="N2913" s="3">
        <f>'Transaction Data'!$F2913*'Transaction Data'!$L2913</f>
        <v>1935</v>
      </c>
      <c r="O2913" s="3">
        <f>'Transaction Data'!$N2913-'Transaction Data'!$M2913</f>
        <v>774</v>
      </c>
      <c r="P2913" s="2">
        <f>DATEDIF('Transaction Data'!$D2913,'Transaction Data'!$A2913,"y")</f>
        <v>44</v>
      </c>
      <c r="Q2913" s="2" t="str">
        <f>FLOOR('Transaction Data'!$P2913,15)&amp;"-"&amp;FLOOR('Transaction Data'!$P2913,15)+14</f>
        <v>30-44</v>
      </c>
      <c r="R2913" s="2" t="str">
        <f>IF('Transaction Data'!$L2913&lt;=10,"Less Expensive","Expensive")</f>
        <v>Less Expensive</v>
      </c>
      <c r="S2913" s="4">
        <f>WEEKDAY('Transaction Data'!$A2913)</f>
        <v>7</v>
      </c>
      <c r="T2913" s="2" t="str">
        <f>IF(WEEKDAY('Transaction Data'!$A2913,2)&lt;6,"Weekday","Weekend")</f>
        <v>Weekend</v>
      </c>
    </row>
    <row r="2914" ht="15.75" customHeight="1">
      <c r="A2914" s="1">
        <v>45492.0</v>
      </c>
      <c r="B2914" s="2" t="s">
        <v>2826</v>
      </c>
      <c r="C2914" s="2" t="s">
        <v>32</v>
      </c>
      <c r="D2914" s="1">
        <v>34082.0</v>
      </c>
      <c r="E2914" s="2" t="s">
        <v>63</v>
      </c>
      <c r="F2914" s="2">
        <v>214.0</v>
      </c>
      <c r="G2914" s="2" t="s">
        <v>44</v>
      </c>
      <c r="H2914" s="2" t="s">
        <v>29</v>
      </c>
      <c r="I2914" s="2" t="s">
        <v>25</v>
      </c>
      <c r="J2914" s="2" t="str">
        <f t="array" ref="J2914">XLOOKUP('Transaction Data'!$G2914,Product_Code,Biscuit_Brand)</f>
        <v>Butter Crunch</v>
      </c>
      <c r="K2914" s="2">
        <f t="array" ref="K2914">XLOOKUP('Transaction Data'!$G2914,Product_Code,Cost)</f>
        <v>10</v>
      </c>
      <c r="L2914" s="2">
        <f t="array" ref="L2914">XLOOKUP('Transaction Data'!$G2914,Product_Code,Unit_Price)</f>
        <v>11</v>
      </c>
      <c r="M2914" s="3">
        <f>'Transaction Data'!$F2914*'Transaction Data'!$K2914</f>
        <v>2140</v>
      </c>
      <c r="N2914" s="3">
        <f>'Transaction Data'!$F2914*'Transaction Data'!$L2914</f>
        <v>2354</v>
      </c>
      <c r="O2914" s="3">
        <f>'Transaction Data'!$N2914-'Transaction Data'!$M2914</f>
        <v>214</v>
      </c>
      <c r="P2914" s="2">
        <f>DATEDIF('Transaction Data'!$D2914,'Transaction Data'!$A2914,"y")</f>
        <v>31</v>
      </c>
      <c r="Q2914" s="2" t="str">
        <f>FLOOR('Transaction Data'!$P2914,15)&amp;"-"&amp;FLOOR('Transaction Data'!$P2914,15)+14</f>
        <v>30-44</v>
      </c>
      <c r="R2914" s="2" t="str">
        <f>IF('Transaction Data'!$L2914&lt;=10,"Less Expensive","Expensive")</f>
        <v>Expensive</v>
      </c>
      <c r="S2914" s="4">
        <f>WEEKDAY('Transaction Data'!$A2914)</f>
        <v>6</v>
      </c>
      <c r="T2914" s="2" t="str">
        <f>IF(WEEKDAY('Transaction Data'!$A2914,2)&lt;6,"Weekday","Weekend")</f>
        <v>Weekday</v>
      </c>
    </row>
    <row r="2915" ht="15.75" customHeight="1">
      <c r="A2915" s="1">
        <v>45365.0</v>
      </c>
      <c r="B2915" s="2" t="s">
        <v>2827</v>
      </c>
      <c r="C2915" s="2" t="s">
        <v>21</v>
      </c>
      <c r="D2915" s="1">
        <v>33801.0</v>
      </c>
      <c r="E2915" s="2" t="s">
        <v>37</v>
      </c>
      <c r="F2915" s="2">
        <v>202.0</v>
      </c>
      <c r="G2915" s="2" t="s">
        <v>23</v>
      </c>
      <c r="H2915" s="2" t="s">
        <v>42</v>
      </c>
      <c r="I2915" s="2" t="s">
        <v>25</v>
      </c>
      <c r="J2915" s="2" t="str">
        <f t="array" ref="J2915">XLOOKUP('Transaction Data'!$G2915,Product_Code,Biscuit_Brand)</f>
        <v>Cinnamon Swirls</v>
      </c>
      <c r="K2915" s="2">
        <f t="array" ref="K2915">XLOOKUP('Transaction Data'!$G2915,Product_Code,Cost)</f>
        <v>10</v>
      </c>
      <c r="L2915" s="2">
        <f t="array" ref="L2915">XLOOKUP('Transaction Data'!$G2915,Product_Code,Unit_Price)</f>
        <v>14</v>
      </c>
      <c r="M2915" s="3">
        <f>'Transaction Data'!$F2915*'Transaction Data'!$K2915</f>
        <v>2020</v>
      </c>
      <c r="N2915" s="3">
        <f>'Transaction Data'!$F2915*'Transaction Data'!$L2915</f>
        <v>2828</v>
      </c>
      <c r="O2915" s="3">
        <f>'Transaction Data'!$N2915-'Transaction Data'!$M2915</f>
        <v>808</v>
      </c>
      <c r="P2915" s="2">
        <f>DATEDIF('Transaction Data'!$D2915,'Transaction Data'!$A2915,"y")</f>
        <v>31</v>
      </c>
      <c r="Q2915" s="2" t="str">
        <f>FLOOR('Transaction Data'!$P2915,15)&amp;"-"&amp;FLOOR('Transaction Data'!$P2915,15)+14</f>
        <v>30-44</v>
      </c>
      <c r="R2915" s="2" t="str">
        <f>IF('Transaction Data'!$L2915&lt;=10,"Less Expensive","Expensive")</f>
        <v>Expensive</v>
      </c>
      <c r="S2915" s="4">
        <f>WEEKDAY('Transaction Data'!$A2915)</f>
        <v>5</v>
      </c>
      <c r="T2915" s="2" t="str">
        <f>IF(WEEKDAY('Transaction Data'!$A2915,2)&lt;6,"Weekday","Weekend")</f>
        <v>Weekday</v>
      </c>
    </row>
    <row r="2916" ht="15.75" customHeight="1">
      <c r="A2916" s="1">
        <v>45320.0</v>
      </c>
      <c r="B2916" s="2" t="s">
        <v>2828</v>
      </c>
      <c r="C2916" s="2" t="s">
        <v>65</v>
      </c>
      <c r="D2916" s="1">
        <v>21552.0</v>
      </c>
      <c r="E2916" s="2" t="s">
        <v>37</v>
      </c>
      <c r="F2916" s="2">
        <v>260.0</v>
      </c>
      <c r="G2916" s="2" t="s">
        <v>33</v>
      </c>
      <c r="H2916" s="2" t="s">
        <v>45</v>
      </c>
      <c r="I2916" s="2" t="s">
        <v>25</v>
      </c>
      <c r="J2916" s="2" t="str">
        <f t="array" ref="J2916">XLOOKUP('Transaction Data'!$G2916,Product_Code,Biscuit_Brand)</f>
        <v>Caramel Biscuits</v>
      </c>
      <c r="K2916" s="2">
        <f t="array" ref="K2916">XLOOKUP('Transaction Data'!$G2916,Product_Code,Cost)</f>
        <v>18</v>
      </c>
      <c r="L2916" s="2">
        <f t="array" ref="L2916">XLOOKUP('Transaction Data'!$G2916,Product_Code,Unit_Price)</f>
        <v>22</v>
      </c>
      <c r="M2916" s="3">
        <f>'Transaction Data'!$F2916*'Transaction Data'!$K2916</f>
        <v>4680</v>
      </c>
      <c r="N2916" s="3">
        <f>'Transaction Data'!$F2916*'Transaction Data'!$L2916</f>
        <v>5720</v>
      </c>
      <c r="O2916" s="3">
        <f>'Transaction Data'!$N2916-'Transaction Data'!$M2916</f>
        <v>1040</v>
      </c>
      <c r="P2916" s="2">
        <f>DATEDIF('Transaction Data'!$D2916,'Transaction Data'!$A2916,"y")</f>
        <v>65</v>
      </c>
      <c r="Q2916" s="2" t="str">
        <f>FLOOR('Transaction Data'!$P2916,15)&amp;"-"&amp;FLOOR('Transaction Data'!$P2916,15)+14</f>
        <v>60-74</v>
      </c>
      <c r="R2916" s="2" t="str">
        <f>IF('Transaction Data'!$L2916&lt;=10,"Less Expensive","Expensive")</f>
        <v>Expensive</v>
      </c>
      <c r="S2916" s="4">
        <f>WEEKDAY('Transaction Data'!$A2916)</f>
        <v>2</v>
      </c>
      <c r="T2916" s="2" t="str">
        <f>IF(WEEKDAY('Transaction Data'!$A2916,2)&lt;6,"Weekday","Weekend")</f>
        <v>Weekday</v>
      </c>
    </row>
    <row r="2917" ht="15.75" customHeight="1">
      <c r="A2917" s="1">
        <v>45421.0</v>
      </c>
      <c r="B2917" s="2" t="s">
        <v>2829</v>
      </c>
      <c r="C2917" s="2" t="s">
        <v>65</v>
      </c>
      <c r="D2917" s="1">
        <v>32134.0</v>
      </c>
      <c r="E2917" s="2" t="s">
        <v>27</v>
      </c>
      <c r="F2917" s="2">
        <v>414.0</v>
      </c>
      <c r="G2917" s="2" t="s">
        <v>48</v>
      </c>
      <c r="H2917" s="2" t="s">
        <v>24</v>
      </c>
      <c r="I2917" s="2" t="s">
        <v>25</v>
      </c>
      <c r="J2917" s="2" t="str">
        <f t="array" ref="J2917">XLOOKUP('Transaction Data'!$G2917,Product_Code,Biscuit_Brand)</f>
        <v>Lemon Crisps</v>
      </c>
      <c r="K2917" s="2">
        <f t="array" ref="K2917">XLOOKUP('Transaction Data'!$G2917,Product_Code,Cost)</f>
        <v>7</v>
      </c>
      <c r="L2917" s="2">
        <f t="array" ref="L2917">XLOOKUP('Transaction Data'!$G2917,Product_Code,Unit_Price)</f>
        <v>9</v>
      </c>
      <c r="M2917" s="3">
        <f>'Transaction Data'!$F2917*'Transaction Data'!$K2917</f>
        <v>2898</v>
      </c>
      <c r="N2917" s="3">
        <f>'Transaction Data'!$F2917*'Transaction Data'!$L2917</f>
        <v>3726</v>
      </c>
      <c r="O2917" s="3">
        <f>'Transaction Data'!$N2917-'Transaction Data'!$M2917</f>
        <v>828</v>
      </c>
      <c r="P2917" s="2">
        <f>DATEDIF('Transaction Data'!$D2917,'Transaction Data'!$A2917,"y")</f>
        <v>36</v>
      </c>
      <c r="Q2917" s="2" t="str">
        <f>FLOOR('Transaction Data'!$P2917,15)&amp;"-"&amp;FLOOR('Transaction Data'!$P2917,15)+14</f>
        <v>30-44</v>
      </c>
      <c r="R2917" s="2" t="str">
        <f>IF('Transaction Data'!$L2917&lt;=10,"Less Expensive","Expensive")</f>
        <v>Less Expensive</v>
      </c>
      <c r="S2917" s="4">
        <f>WEEKDAY('Transaction Data'!$A2917)</f>
        <v>5</v>
      </c>
      <c r="T2917" s="2" t="str">
        <f>IF(WEEKDAY('Transaction Data'!$A2917,2)&lt;6,"Weekday","Weekend")</f>
        <v>Weekday</v>
      </c>
    </row>
    <row r="2918" ht="15.75" customHeight="1">
      <c r="A2918" s="1">
        <v>45477.0</v>
      </c>
      <c r="B2918" s="2" t="s">
        <v>2830</v>
      </c>
      <c r="C2918" s="2" t="s">
        <v>51</v>
      </c>
      <c r="D2918" s="1">
        <v>21917.0</v>
      </c>
      <c r="E2918" s="2" t="s">
        <v>22</v>
      </c>
      <c r="F2918" s="2">
        <v>316.0</v>
      </c>
      <c r="G2918" s="2" t="s">
        <v>28</v>
      </c>
      <c r="H2918" s="2" t="s">
        <v>29</v>
      </c>
      <c r="I2918" s="2" t="s">
        <v>25</v>
      </c>
      <c r="J2918" s="2" t="str">
        <f t="array" ref="J2918">XLOOKUP('Transaction Data'!$G2918,Product_Code,Biscuit_Brand)</f>
        <v>Shortbread</v>
      </c>
      <c r="K2918" s="2">
        <f t="array" ref="K2918">XLOOKUP('Transaction Data'!$G2918,Product_Code,Cost)</f>
        <v>10</v>
      </c>
      <c r="L2918" s="2">
        <f t="array" ref="L2918">XLOOKUP('Transaction Data'!$G2918,Product_Code,Unit_Price)</f>
        <v>45</v>
      </c>
      <c r="M2918" s="3">
        <f>'Transaction Data'!$F2918*'Transaction Data'!$K2918</f>
        <v>3160</v>
      </c>
      <c r="N2918" s="3">
        <f>'Transaction Data'!$F2918*'Transaction Data'!$L2918</f>
        <v>14220</v>
      </c>
      <c r="O2918" s="3">
        <f>'Transaction Data'!$N2918-'Transaction Data'!$M2918</f>
        <v>11060</v>
      </c>
      <c r="P2918" s="2">
        <f>DATEDIF('Transaction Data'!$D2918,'Transaction Data'!$A2918,"y")</f>
        <v>64</v>
      </c>
      <c r="Q2918" s="2" t="str">
        <f>FLOOR('Transaction Data'!$P2918,15)&amp;"-"&amp;FLOOR('Transaction Data'!$P2918,15)+14</f>
        <v>60-74</v>
      </c>
      <c r="R2918" s="2" t="str">
        <f>IF('Transaction Data'!$L2918&lt;=10,"Less Expensive","Expensive")</f>
        <v>Expensive</v>
      </c>
      <c r="S2918" s="4">
        <f>WEEKDAY('Transaction Data'!$A2918)</f>
        <v>5</v>
      </c>
      <c r="T2918" s="2" t="str">
        <f>IF(WEEKDAY('Transaction Data'!$A2918,2)&lt;6,"Weekday","Weekend")</f>
        <v>Weekday</v>
      </c>
    </row>
    <row r="2919" ht="15.75" customHeight="1">
      <c r="A2919" s="1">
        <v>45367.0</v>
      </c>
      <c r="B2919" s="2" t="s">
        <v>2831</v>
      </c>
      <c r="C2919" s="2" t="s">
        <v>54</v>
      </c>
      <c r="D2919" s="1">
        <v>34806.0</v>
      </c>
      <c r="E2919" s="2" t="s">
        <v>63</v>
      </c>
      <c r="F2919" s="2">
        <v>125.0</v>
      </c>
      <c r="G2919" s="2" t="s">
        <v>33</v>
      </c>
      <c r="H2919" s="2" t="s">
        <v>29</v>
      </c>
      <c r="I2919" s="2" t="s">
        <v>25</v>
      </c>
      <c r="J2919" s="2" t="str">
        <f t="array" ref="J2919">XLOOKUP('Transaction Data'!$G2919,Product_Code,Biscuit_Brand)</f>
        <v>Caramel Biscuits</v>
      </c>
      <c r="K2919" s="2">
        <f t="array" ref="K2919">XLOOKUP('Transaction Data'!$G2919,Product_Code,Cost)</f>
        <v>18</v>
      </c>
      <c r="L2919" s="2">
        <f t="array" ref="L2919">XLOOKUP('Transaction Data'!$G2919,Product_Code,Unit_Price)</f>
        <v>22</v>
      </c>
      <c r="M2919" s="3">
        <f>'Transaction Data'!$F2919*'Transaction Data'!$K2919</f>
        <v>2250</v>
      </c>
      <c r="N2919" s="3">
        <f>'Transaction Data'!$F2919*'Transaction Data'!$L2919</f>
        <v>2750</v>
      </c>
      <c r="O2919" s="3">
        <f>'Transaction Data'!$N2919-'Transaction Data'!$M2919</f>
        <v>500</v>
      </c>
      <c r="P2919" s="2">
        <f>DATEDIF('Transaction Data'!$D2919,'Transaction Data'!$A2919,"y")</f>
        <v>28</v>
      </c>
      <c r="Q2919" s="2" t="str">
        <f>FLOOR('Transaction Data'!$P2919,15)&amp;"-"&amp;FLOOR('Transaction Data'!$P2919,15)+14</f>
        <v>15-29</v>
      </c>
      <c r="R2919" s="2" t="str">
        <f>IF('Transaction Data'!$L2919&lt;=10,"Less Expensive","Expensive")</f>
        <v>Expensive</v>
      </c>
      <c r="S2919" s="4">
        <f>WEEKDAY('Transaction Data'!$A2919)</f>
        <v>7</v>
      </c>
      <c r="T2919" s="2" t="str">
        <f>IF(WEEKDAY('Transaction Data'!$A2919,2)&lt;6,"Weekday","Weekend")</f>
        <v>Weekend</v>
      </c>
    </row>
    <row r="2920" ht="15.75" customHeight="1">
      <c r="A2920" s="1">
        <v>45342.0</v>
      </c>
      <c r="B2920" s="2" t="s">
        <v>2832</v>
      </c>
      <c r="C2920" s="2" t="s">
        <v>65</v>
      </c>
      <c r="D2920" s="1">
        <v>26428.0</v>
      </c>
      <c r="E2920" s="2" t="s">
        <v>22</v>
      </c>
      <c r="F2920" s="2">
        <v>463.0</v>
      </c>
      <c r="G2920" s="2" t="s">
        <v>55</v>
      </c>
      <c r="H2920" s="2" t="s">
        <v>34</v>
      </c>
      <c r="I2920" s="2" t="s">
        <v>25</v>
      </c>
      <c r="J2920" s="2" t="str">
        <f t="array" ref="J2920">XLOOKUP('Transaction Data'!$G2920,Product_Code,Biscuit_Brand)</f>
        <v>Vanilla Wafers</v>
      </c>
      <c r="K2920" s="2">
        <f t="array" ref="K2920">XLOOKUP('Transaction Data'!$G2920,Product_Code,Cost)</f>
        <v>18</v>
      </c>
      <c r="L2920" s="2">
        <f t="array" ref="L2920">XLOOKUP('Transaction Data'!$G2920,Product_Code,Unit_Price)</f>
        <v>36</v>
      </c>
      <c r="M2920" s="3">
        <f>'Transaction Data'!$F2920*'Transaction Data'!$K2920</f>
        <v>8334</v>
      </c>
      <c r="N2920" s="3">
        <f>'Transaction Data'!$F2920*'Transaction Data'!$L2920</f>
        <v>16668</v>
      </c>
      <c r="O2920" s="3">
        <f>'Transaction Data'!$N2920-'Transaction Data'!$M2920</f>
        <v>8334</v>
      </c>
      <c r="P2920" s="2">
        <f>DATEDIF('Transaction Data'!$D2920,'Transaction Data'!$A2920,"y")</f>
        <v>51</v>
      </c>
      <c r="Q2920" s="2" t="str">
        <f>FLOOR('Transaction Data'!$P2920,15)&amp;"-"&amp;FLOOR('Transaction Data'!$P2920,15)+14</f>
        <v>45-59</v>
      </c>
      <c r="R2920" s="2" t="str">
        <f>IF('Transaction Data'!$L2920&lt;=10,"Less Expensive","Expensive")</f>
        <v>Expensive</v>
      </c>
      <c r="S2920" s="4">
        <f>WEEKDAY('Transaction Data'!$A2920)</f>
        <v>3</v>
      </c>
      <c r="T2920" s="2" t="str">
        <f>IF(WEEKDAY('Transaction Data'!$A2920,2)&lt;6,"Weekday","Weekend")</f>
        <v>Weekday</v>
      </c>
    </row>
    <row r="2921" ht="15.75" customHeight="1">
      <c r="A2921" s="1">
        <v>45318.0</v>
      </c>
      <c r="B2921" s="2" t="s">
        <v>2833</v>
      </c>
      <c r="C2921" s="2" t="s">
        <v>47</v>
      </c>
      <c r="D2921" s="1">
        <v>17757.0</v>
      </c>
      <c r="E2921" s="2" t="s">
        <v>37</v>
      </c>
      <c r="F2921" s="2">
        <v>218.0</v>
      </c>
      <c r="G2921" s="2" t="s">
        <v>48</v>
      </c>
      <c r="H2921" s="2" t="s">
        <v>24</v>
      </c>
      <c r="I2921" s="2" t="s">
        <v>25</v>
      </c>
      <c r="J2921" s="2" t="str">
        <f t="array" ref="J2921">XLOOKUP('Transaction Data'!$G2921,Product_Code,Biscuit_Brand)</f>
        <v>Lemon Crisps</v>
      </c>
      <c r="K2921" s="2">
        <f t="array" ref="K2921">XLOOKUP('Transaction Data'!$G2921,Product_Code,Cost)</f>
        <v>7</v>
      </c>
      <c r="L2921" s="2">
        <f t="array" ref="L2921">XLOOKUP('Transaction Data'!$G2921,Product_Code,Unit_Price)</f>
        <v>9</v>
      </c>
      <c r="M2921" s="3">
        <f>'Transaction Data'!$F2921*'Transaction Data'!$K2921</f>
        <v>1526</v>
      </c>
      <c r="N2921" s="3">
        <f>'Transaction Data'!$F2921*'Transaction Data'!$L2921</f>
        <v>1962</v>
      </c>
      <c r="O2921" s="3">
        <f>'Transaction Data'!$N2921-'Transaction Data'!$M2921</f>
        <v>436</v>
      </c>
      <c r="P2921" s="2">
        <f>DATEDIF('Transaction Data'!$D2921,'Transaction Data'!$A2921,"y")</f>
        <v>75</v>
      </c>
      <c r="Q2921" s="2" t="str">
        <f>FLOOR('Transaction Data'!$P2921,15)&amp;"-"&amp;FLOOR('Transaction Data'!$P2921,15)+14</f>
        <v>75-89</v>
      </c>
      <c r="R2921" s="2" t="str">
        <f>IF('Transaction Data'!$L2921&lt;=10,"Less Expensive","Expensive")</f>
        <v>Less Expensive</v>
      </c>
      <c r="S2921" s="4">
        <f>WEEKDAY('Transaction Data'!$A2921)</f>
        <v>7</v>
      </c>
      <c r="T2921" s="2" t="str">
        <f>IF(WEEKDAY('Transaction Data'!$A2921,2)&lt;6,"Weekday","Weekend")</f>
        <v>Weekend</v>
      </c>
    </row>
    <row r="2922" ht="15.75" customHeight="1">
      <c r="A2922" s="1">
        <v>45437.0</v>
      </c>
      <c r="B2922" s="2" t="s">
        <v>2834</v>
      </c>
      <c r="C2922" s="2" t="s">
        <v>78</v>
      </c>
      <c r="D2922" s="1">
        <v>37980.0</v>
      </c>
      <c r="E2922" s="2" t="s">
        <v>37</v>
      </c>
      <c r="F2922" s="2">
        <v>269.0</v>
      </c>
      <c r="G2922" s="2" t="s">
        <v>57</v>
      </c>
      <c r="H2922" s="2" t="s">
        <v>42</v>
      </c>
      <c r="I2922" s="2" t="s">
        <v>25</v>
      </c>
      <c r="J2922" s="2" t="str">
        <f t="array" ref="J2922">XLOOKUP('Transaction Data'!$G2922,Product_Code,Biscuit_Brand)</f>
        <v>Oatmeal Cookies</v>
      </c>
      <c r="K2922" s="2">
        <f t="array" ref="K2922">XLOOKUP('Transaction Data'!$G2922,Product_Code,Cost)</f>
        <v>19</v>
      </c>
      <c r="L2922" s="2">
        <f t="array" ref="L2922">XLOOKUP('Transaction Data'!$G2922,Product_Code,Unit_Price)</f>
        <v>23</v>
      </c>
      <c r="M2922" s="3">
        <f>'Transaction Data'!$F2922*'Transaction Data'!$K2922</f>
        <v>5111</v>
      </c>
      <c r="N2922" s="3">
        <f>'Transaction Data'!$F2922*'Transaction Data'!$L2922</f>
        <v>6187</v>
      </c>
      <c r="O2922" s="3">
        <f>'Transaction Data'!$N2922-'Transaction Data'!$M2922</f>
        <v>1076</v>
      </c>
      <c r="P2922" s="2">
        <f>DATEDIF('Transaction Data'!$D2922,'Transaction Data'!$A2922,"y")</f>
        <v>20</v>
      </c>
      <c r="Q2922" s="2" t="str">
        <f>FLOOR('Transaction Data'!$P2922,15)&amp;"-"&amp;FLOOR('Transaction Data'!$P2922,15)+14</f>
        <v>15-29</v>
      </c>
      <c r="R2922" s="2" t="str">
        <f>IF('Transaction Data'!$L2922&lt;=10,"Less Expensive","Expensive")</f>
        <v>Expensive</v>
      </c>
      <c r="S2922" s="4">
        <f>WEEKDAY('Transaction Data'!$A2922)</f>
        <v>7</v>
      </c>
      <c r="T2922" s="2" t="str">
        <f>IF(WEEKDAY('Transaction Data'!$A2922,2)&lt;6,"Weekday","Weekend")</f>
        <v>Weekend</v>
      </c>
    </row>
    <row r="2923" ht="15.75" customHeight="1">
      <c r="A2923" s="1">
        <v>45425.0</v>
      </c>
      <c r="B2923" s="2" t="s">
        <v>2835</v>
      </c>
      <c r="C2923" s="2" t="s">
        <v>21</v>
      </c>
      <c r="D2923" s="1">
        <v>17314.0</v>
      </c>
      <c r="E2923" s="2" t="s">
        <v>63</v>
      </c>
      <c r="F2923" s="2">
        <v>477.0</v>
      </c>
      <c r="G2923" s="2" t="s">
        <v>60</v>
      </c>
      <c r="H2923" s="2" t="s">
        <v>45</v>
      </c>
      <c r="I2923" s="2" t="s">
        <v>25</v>
      </c>
      <c r="J2923" s="2" t="str">
        <f t="array" ref="J2923">XLOOKUP('Transaction Data'!$G2923,Product_Code,Biscuit_Brand)</f>
        <v>Peanut Butter Bites</v>
      </c>
      <c r="K2923" s="2">
        <f t="array" ref="K2923">XLOOKUP('Transaction Data'!$G2923,Product_Code,Cost)</f>
        <v>5</v>
      </c>
      <c r="L2923" s="2">
        <f t="array" ref="L2923">XLOOKUP('Transaction Data'!$G2923,Product_Code,Unit_Price)</f>
        <v>7</v>
      </c>
      <c r="M2923" s="3">
        <f>'Transaction Data'!$F2923*'Transaction Data'!$K2923</f>
        <v>2385</v>
      </c>
      <c r="N2923" s="3">
        <f>'Transaction Data'!$F2923*'Transaction Data'!$L2923</f>
        <v>3339</v>
      </c>
      <c r="O2923" s="3">
        <f>'Transaction Data'!$N2923-'Transaction Data'!$M2923</f>
        <v>954</v>
      </c>
      <c r="P2923" s="2">
        <f>DATEDIF('Transaction Data'!$D2923,'Transaction Data'!$A2923,"y")</f>
        <v>76</v>
      </c>
      <c r="Q2923" s="2" t="str">
        <f>FLOOR('Transaction Data'!$P2923,15)&amp;"-"&amp;FLOOR('Transaction Data'!$P2923,15)+14</f>
        <v>75-89</v>
      </c>
      <c r="R2923" s="2" t="str">
        <f>IF('Transaction Data'!$L2923&lt;=10,"Less Expensive","Expensive")</f>
        <v>Less Expensive</v>
      </c>
      <c r="S2923" s="4">
        <f>WEEKDAY('Transaction Data'!$A2923)</f>
        <v>2</v>
      </c>
      <c r="T2923" s="2" t="str">
        <f>IF(WEEKDAY('Transaction Data'!$A2923,2)&lt;6,"Weekday","Weekend")</f>
        <v>Weekday</v>
      </c>
    </row>
    <row r="2924" ht="15.75" customHeight="1">
      <c r="A2924" s="1">
        <v>45323.0</v>
      </c>
      <c r="B2924" s="2" t="s">
        <v>2836</v>
      </c>
      <c r="C2924" s="2" t="s">
        <v>72</v>
      </c>
      <c r="D2924" s="1">
        <v>25237.0</v>
      </c>
      <c r="E2924" s="2" t="s">
        <v>22</v>
      </c>
      <c r="F2924" s="2">
        <v>36.0</v>
      </c>
      <c r="G2924" s="2" t="s">
        <v>23</v>
      </c>
      <c r="H2924" s="2" t="s">
        <v>24</v>
      </c>
      <c r="I2924" s="2" t="s">
        <v>25</v>
      </c>
      <c r="J2924" s="2" t="str">
        <f t="array" ref="J2924">XLOOKUP('Transaction Data'!$G2924,Product_Code,Biscuit_Brand)</f>
        <v>Cinnamon Swirls</v>
      </c>
      <c r="K2924" s="2">
        <f t="array" ref="K2924">XLOOKUP('Transaction Data'!$G2924,Product_Code,Cost)</f>
        <v>10</v>
      </c>
      <c r="L2924" s="2">
        <f t="array" ref="L2924">XLOOKUP('Transaction Data'!$G2924,Product_Code,Unit_Price)</f>
        <v>14</v>
      </c>
      <c r="M2924" s="3">
        <f>'Transaction Data'!$F2924*'Transaction Data'!$K2924</f>
        <v>360</v>
      </c>
      <c r="N2924" s="3">
        <f>'Transaction Data'!$F2924*'Transaction Data'!$L2924</f>
        <v>504</v>
      </c>
      <c r="O2924" s="3">
        <f>'Transaction Data'!$N2924-'Transaction Data'!$M2924</f>
        <v>144</v>
      </c>
      <c r="P2924" s="2">
        <f>DATEDIF('Transaction Data'!$D2924,'Transaction Data'!$A2924,"y")</f>
        <v>54</v>
      </c>
      <c r="Q2924" s="2" t="str">
        <f>FLOOR('Transaction Data'!$P2924,15)&amp;"-"&amp;FLOOR('Transaction Data'!$P2924,15)+14</f>
        <v>45-59</v>
      </c>
      <c r="R2924" s="2" t="str">
        <f>IF('Transaction Data'!$L2924&lt;=10,"Less Expensive","Expensive")</f>
        <v>Expensive</v>
      </c>
      <c r="S2924" s="4">
        <f>WEEKDAY('Transaction Data'!$A2924)</f>
        <v>5</v>
      </c>
      <c r="T2924" s="2" t="str">
        <f>IF(WEEKDAY('Transaction Data'!$A2924,2)&lt;6,"Weekday","Weekend")</f>
        <v>Weekday</v>
      </c>
    </row>
    <row r="2925" ht="15.75" customHeight="1">
      <c r="A2925" s="1">
        <v>45353.0</v>
      </c>
      <c r="B2925" s="2" t="s">
        <v>2837</v>
      </c>
      <c r="C2925" s="2" t="s">
        <v>41</v>
      </c>
      <c r="D2925" s="1">
        <v>38537.0</v>
      </c>
      <c r="E2925" s="2" t="s">
        <v>27</v>
      </c>
      <c r="F2925" s="2">
        <v>409.0</v>
      </c>
      <c r="G2925" s="2" t="s">
        <v>44</v>
      </c>
      <c r="H2925" s="2" t="s">
        <v>29</v>
      </c>
      <c r="I2925" s="2" t="s">
        <v>25</v>
      </c>
      <c r="J2925" s="2" t="str">
        <f t="array" ref="J2925">XLOOKUP('Transaction Data'!$G2925,Product_Code,Biscuit_Brand)</f>
        <v>Butter Crunch</v>
      </c>
      <c r="K2925" s="2">
        <f t="array" ref="K2925">XLOOKUP('Transaction Data'!$G2925,Product_Code,Cost)</f>
        <v>10</v>
      </c>
      <c r="L2925" s="2">
        <f t="array" ref="L2925">XLOOKUP('Transaction Data'!$G2925,Product_Code,Unit_Price)</f>
        <v>11</v>
      </c>
      <c r="M2925" s="3">
        <f>'Transaction Data'!$F2925*'Transaction Data'!$K2925</f>
        <v>4090</v>
      </c>
      <c r="N2925" s="3">
        <f>'Transaction Data'!$F2925*'Transaction Data'!$L2925</f>
        <v>4499</v>
      </c>
      <c r="O2925" s="3">
        <f>'Transaction Data'!$N2925-'Transaction Data'!$M2925</f>
        <v>409</v>
      </c>
      <c r="P2925" s="2">
        <f>DATEDIF('Transaction Data'!$D2925,'Transaction Data'!$A2925,"y")</f>
        <v>18</v>
      </c>
      <c r="Q2925" s="2" t="str">
        <f>FLOOR('Transaction Data'!$P2925,15)&amp;"-"&amp;FLOOR('Transaction Data'!$P2925,15)+14</f>
        <v>15-29</v>
      </c>
      <c r="R2925" s="2" t="str">
        <f>IF('Transaction Data'!$L2925&lt;=10,"Less Expensive","Expensive")</f>
        <v>Expensive</v>
      </c>
      <c r="S2925" s="4">
        <f>WEEKDAY('Transaction Data'!$A2925)</f>
        <v>7</v>
      </c>
      <c r="T2925" s="2" t="str">
        <f>IF(WEEKDAY('Transaction Data'!$A2925,2)&lt;6,"Weekday","Weekend")</f>
        <v>Weekend</v>
      </c>
    </row>
    <row r="2926" ht="15.75" customHeight="1">
      <c r="A2926" s="1">
        <v>45428.0</v>
      </c>
      <c r="B2926" s="2" t="s">
        <v>2838</v>
      </c>
      <c r="C2926" s="2" t="s">
        <v>51</v>
      </c>
      <c r="D2926" s="1">
        <v>33871.0</v>
      </c>
      <c r="E2926" s="2" t="s">
        <v>27</v>
      </c>
      <c r="F2926" s="2">
        <v>342.0</v>
      </c>
      <c r="G2926" s="2" t="s">
        <v>60</v>
      </c>
      <c r="H2926" s="2" t="s">
        <v>42</v>
      </c>
      <c r="I2926" s="2" t="s">
        <v>25</v>
      </c>
      <c r="J2926" s="2" t="str">
        <f t="array" ref="J2926">XLOOKUP('Transaction Data'!$G2926,Product_Code,Biscuit_Brand)</f>
        <v>Peanut Butter Bites</v>
      </c>
      <c r="K2926" s="2">
        <f t="array" ref="K2926">XLOOKUP('Transaction Data'!$G2926,Product_Code,Cost)</f>
        <v>5</v>
      </c>
      <c r="L2926" s="2">
        <f t="array" ref="L2926">XLOOKUP('Transaction Data'!$G2926,Product_Code,Unit_Price)</f>
        <v>7</v>
      </c>
      <c r="M2926" s="3">
        <f>'Transaction Data'!$F2926*'Transaction Data'!$K2926</f>
        <v>1710</v>
      </c>
      <c r="N2926" s="3">
        <f>'Transaction Data'!$F2926*'Transaction Data'!$L2926</f>
        <v>2394</v>
      </c>
      <c r="O2926" s="3">
        <f>'Transaction Data'!$N2926-'Transaction Data'!$M2926</f>
        <v>684</v>
      </c>
      <c r="P2926" s="2">
        <f>DATEDIF('Transaction Data'!$D2926,'Transaction Data'!$A2926,"y")</f>
        <v>31</v>
      </c>
      <c r="Q2926" s="2" t="str">
        <f>FLOOR('Transaction Data'!$P2926,15)&amp;"-"&amp;FLOOR('Transaction Data'!$P2926,15)+14</f>
        <v>30-44</v>
      </c>
      <c r="R2926" s="2" t="str">
        <f>IF('Transaction Data'!$L2926&lt;=10,"Less Expensive","Expensive")</f>
        <v>Less Expensive</v>
      </c>
      <c r="S2926" s="4">
        <f>WEEKDAY('Transaction Data'!$A2926)</f>
        <v>5</v>
      </c>
      <c r="T2926" s="2" t="str">
        <f>IF(WEEKDAY('Transaction Data'!$A2926,2)&lt;6,"Weekday","Weekend")</f>
        <v>Weekday</v>
      </c>
    </row>
    <row r="2927" ht="15.75" customHeight="1">
      <c r="A2927" s="1">
        <v>45496.0</v>
      </c>
      <c r="B2927" s="2" t="s">
        <v>2839</v>
      </c>
      <c r="C2927" s="2" t="s">
        <v>69</v>
      </c>
      <c r="D2927" s="1">
        <v>23982.0</v>
      </c>
      <c r="E2927" s="2" t="s">
        <v>37</v>
      </c>
      <c r="F2927" s="2">
        <v>233.0</v>
      </c>
      <c r="G2927" s="2" t="s">
        <v>33</v>
      </c>
      <c r="H2927" s="2" t="s">
        <v>45</v>
      </c>
      <c r="I2927" s="2" t="s">
        <v>25</v>
      </c>
      <c r="J2927" s="2" t="str">
        <f t="array" ref="J2927">XLOOKUP('Transaction Data'!$G2927,Product_Code,Biscuit_Brand)</f>
        <v>Caramel Biscuits</v>
      </c>
      <c r="K2927" s="2">
        <f t="array" ref="K2927">XLOOKUP('Transaction Data'!$G2927,Product_Code,Cost)</f>
        <v>18</v>
      </c>
      <c r="L2927" s="2">
        <f t="array" ref="L2927">XLOOKUP('Transaction Data'!$G2927,Product_Code,Unit_Price)</f>
        <v>22</v>
      </c>
      <c r="M2927" s="3">
        <f>'Transaction Data'!$F2927*'Transaction Data'!$K2927</f>
        <v>4194</v>
      </c>
      <c r="N2927" s="3">
        <f>'Transaction Data'!$F2927*'Transaction Data'!$L2927</f>
        <v>5126</v>
      </c>
      <c r="O2927" s="3">
        <f>'Transaction Data'!$N2927-'Transaction Data'!$M2927</f>
        <v>932</v>
      </c>
      <c r="P2927" s="2">
        <f>DATEDIF('Transaction Data'!$D2927,'Transaction Data'!$A2927,"y")</f>
        <v>58</v>
      </c>
      <c r="Q2927" s="2" t="str">
        <f>FLOOR('Transaction Data'!$P2927,15)&amp;"-"&amp;FLOOR('Transaction Data'!$P2927,15)+14</f>
        <v>45-59</v>
      </c>
      <c r="R2927" s="2" t="str">
        <f>IF('Transaction Data'!$L2927&lt;=10,"Less Expensive","Expensive")</f>
        <v>Expensive</v>
      </c>
      <c r="S2927" s="4">
        <f>WEEKDAY('Transaction Data'!$A2927)</f>
        <v>3</v>
      </c>
      <c r="T2927" s="2" t="str">
        <f>IF(WEEKDAY('Transaction Data'!$A2927,2)&lt;6,"Weekday","Weekend")</f>
        <v>Weekday</v>
      </c>
    </row>
    <row r="2928" ht="15.75" customHeight="1">
      <c r="A2928" s="1">
        <v>45403.0</v>
      </c>
      <c r="B2928" s="2" t="s">
        <v>2840</v>
      </c>
      <c r="C2928" s="2" t="s">
        <v>54</v>
      </c>
      <c r="D2928" s="1">
        <v>24836.0</v>
      </c>
      <c r="E2928" s="2" t="s">
        <v>22</v>
      </c>
      <c r="F2928" s="2">
        <v>326.0</v>
      </c>
      <c r="G2928" s="2" t="s">
        <v>48</v>
      </c>
      <c r="H2928" s="2" t="s">
        <v>24</v>
      </c>
      <c r="I2928" s="2" t="s">
        <v>30</v>
      </c>
      <c r="J2928" s="2" t="str">
        <f t="array" ref="J2928">XLOOKUP('Transaction Data'!$G2928,Product_Code,Biscuit_Brand)</f>
        <v>Lemon Crisps</v>
      </c>
      <c r="K2928" s="2">
        <f t="array" ref="K2928">XLOOKUP('Transaction Data'!$G2928,Product_Code,Cost)</f>
        <v>7</v>
      </c>
      <c r="L2928" s="2">
        <f t="array" ref="L2928">XLOOKUP('Transaction Data'!$G2928,Product_Code,Unit_Price)</f>
        <v>9</v>
      </c>
      <c r="M2928" s="3">
        <f>'Transaction Data'!$F2928*'Transaction Data'!$K2928</f>
        <v>2282</v>
      </c>
      <c r="N2928" s="3">
        <f>'Transaction Data'!$F2928*'Transaction Data'!$L2928</f>
        <v>2934</v>
      </c>
      <c r="O2928" s="3">
        <f>'Transaction Data'!$N2928-'Transaction Data'!$M2928</f>
        <v>652</v>
      </c>
      <c r="P2928" s="2">
        <f>DATEDIF('Transaction Data'!$D2928,'Transaction Data'!$A2928,"y")</f>
        <v>56</v>
      </c>
      <c r="Q2928" s="2" t="str">
        <f>FLOOR('Transaction Data'!$P2928,15)&amp;"-"&amp;FLOOR('Transaction Data'!$P2928,15)+14</f>
        <v>45-59</v>
      </c>
      <c r="R2928" s="2" t="str">
        <f>IF('Transaction Data'!$L2928&lt;=10,"Less Expensive","Expensive")</f>
        <v>Less Expensive</v>
      </c>
      <c r="S2928" s="4">
        <f>WEEKDAY('Transaction Data'!$A2928)</f>
        <v>1</v>
      </c>
      <c r="T2928" s="2" t="str">
        <f>IF(WEEKDAY('Transaction Data'!$A2928,2)&lt;6,"Weekday","Weekend")</f>
        <v>Weekend</v>
      </c>
    </row>
    <row r="2929" ht="15.75" customHeight="1">
      <c r="A2929" s="1">
        <v>45323.0</v>
      </c>
      <c r="B2929" s="2" t="s">
        <v>2841</v>
      </c>
      <c r="C2929" s="2" t="s">
        <v>51</v>
      </c>
      <c r="D2929" s="1">
        <v>33583.0</v>
      </c>
      <c r="E2929" s="2" t="s">
        <v>37</v>
      </c>
      <c r="F2929" s="2">
        <v>254.0</v>
      </c>
      <c r="G2929" s="2" t="s">
        <v>38</v>
      </c>
      <c r="H2929" s="2" t="s">
        <v>29</v>
      </c>
      <c r="I2929" s="2" t="s">
        <v>25</v>
      </c>
      <c r="J2929" s="2" t="str">
        <f t="array" ref="J2929">XLOOKUP('Transaction Data'!$G2929,Product_Code,Biscuit_Brand)</f>
        <v>Ginger Snaps</v>
      </c>
      <c r="K2929" s="2">
        <f t="array" ref="K2929">XLOOKUP('Transaction Data'!$G2929,Product_Code,Cost)</f>
        <v>14</v>
      </c>
      <c r="L2929" s="2">
        <f t="array" ref="L2929">XLOOKUP('Transaction Data'!$G2929,Product_Code,Unit_Price)</f>
        <v>28</v>
      </c>
      <c r="M2929" s="3">
        <f>'Transaction Data'!$F2929*'Transaction Data'!$K2929</f>
        <v>3556</v>
      </c>
      <c r="N2929" s="3">
        <f>'Transaction Data'!$F2929*'Transaction Data'!$L2929</f>
        <v>7112</v>
      </c>
      <c r="O2929" s="3">
        <f>'Transaction Data'!$N2929-'Transaction Data'!$M2929</f>
        <v>3556</v>
      </c>
      <c r="P2929" s="2">
        <f>DATEDIF('Transaction Data'!$D2929,'Transaction Data'!$A2929,"y")</f>
        <v>32</v>
      </c>
      <c r="Q2929" s="2" t="str">
        <f>FLOOR('Transaction Data'!$P2929,15)&amp;"-"&amp;FLOOR('Transaction Data'!$P2929,15)+14</f>
        <v>30-44</v>
      </c>
      <c r="R2929" s="2" t="str">
        <f>IF('Transaction Data'!$L2929&lt;=10,"Less Expensive","Expensive")</f>
        <v>Expensive</v>
      </c>
      <c r="S2929" s="4">
        <f>WEEKDAY('Transaction Data'!$A2929)</f>
        <v>5</v>
      </c>
      <c r="T2929" s="2" t="str">
        <f>IF(WEEKDAY('Transaction Data'!$A2929,2)&lt;6,"Weekday","Weekend")</f>
        <v>Weekday</v>
      </c>
    </row>
    <row r="2930" ht="15.75" customHeight="1">
      <c r="A2930" s="1">
        <v>45298.0</v>
      </c>
      <c r="B2930" s="2" t="s">
        <v>2842</v>
      </c>
      <c r="C2930" s="2" t="s">
        <v>51</v>
      </c>
      <c r="D2930" s="1">
        <v>16138.0</v>
      </c>
      <c r="E2930" s="2" t="s">
        <v>27</v>
      </c>
      <c r="F2930" s="2">
        <v>249.0</v>
      </c>
      <c r="G2930" s="2" t="s">
        <v>28</v>
      </c>
      <c r="H2930" s="2" t="s">
        <v>29</v>
      </c>
      <c r="I2930" s="2" t="s">
        <v>25</v>
      </c>
      <c r="J2930" s="2" t="str">
        <f t="array" ref="J2930">XLOOKUP('Transaction Data'!$G2930,Product_Code,Biscuit_Brand)</f>
        <v>Shortbread</v>
      </c>
      <c r="K2930" s="2">
        <f t="array" ref="K2930">XLOOKUP('Transaction Data'!$G2930,Product_Code,Cost)</f>
        <v>10</v>
      </c>
      <c r="L2930" s="2">
        <f t="array" ref="L2930">XLOOKUP('Transaction Data'!$G2930,Product_Code,Unit_Price)</f>
        <v>45</v>
      </c>
      <c r="M2930" s="3">
        <f>'Transaction Data'!$F2930*'Transaction Data'!$K2930</f>
        <v>2490</v>
      </c>
      <c r="N2930" s="3">
        <f>'Transaction Data'!$F2930*'Transaction Data'!$L2930</f>
        <v>11205</v>
      </c>
      <c r="O2930" s="3">
        <f>'Transaction Data'!$N2930-'Transaction Data'!$M2930</f>
        <v>8715</v>
      </c>
      <c r="P2930" s="2">
        <f>DATEDIF('Transaction Data'!$D2930,'Transaction Data'!$A2930,"y")</f>
        <v>79</v>
      </c>
      <c r="Q2930" s="2" t="str">
        <f>FLOOR('Transaction Data'!$P2930,15)&amp;"-"&amp;FLOOR('Transaction Data'!$P2930,15)+14</f>
        <v>75-89</v>
      </c>
      <c r="R2930" s="2" t="str">
        <f>IF('Transaction Data'!$L2930&lt;=10,"Less Expensive","Expensive")</f>
        <v>Expensive</v>
      </c>
      <c r="S2930" s="4">
        <f>WEEKDAY('Transaction Data'!$A2930)</f>
        <v>1</v>
      </c>
      <c r="T2930" s="2" t="str">
        <f>IF(WEEKDAY('Transaction Data'!$A2930,2)&lt;6,"Weekday","Weekend")</f>
        <v>Weekend</v>
      </c>
    </row>
    <row r="2931" ht="15.75" customHeight="1">
      <c r="A2931" s="1">
        <v>45379.0</v>
      </c>
      <c r="B2931" s="2" t="s">
        <v>2843</v>
      </c>
      <c r="C2931" s="2" t="s">
        <v>47</v>
      </c>
      <c r="D2931" s="1">
        <v>22996.0</v>
      </c>
      <c r="E2931" s="2" t="s">
        <v>63</v>
      </c>
      <c r="F2931" s="2">
        <v>79.0</v>
      </c>
      <c r="G2931" s="2" t="s">
        <v>23</v>
      </c>
      <c r="H2931" s="2" t="s">
        <v>34</v>
      </c>
      <c r="I2931" s="2" t="s">
        <v>25</v>
      </c>
      <c r="J2931" s="2" t="str">
        <f t="array" ref="J2931">XLOOKUP('Transaction Data'!$G2931,Product_Code,Biscuit_Brand)</f>
        <v>Cinnamon Swirls</v>
      </c>
      <c r="K2931" s="2">
        <f t="array" ref="K2931">XLOOKUP('Transaction Data'!$G2931,Product_Code,Cost)</f>
        <v>10</v>
      </c>
      <c r="L2931" s="2">
        <f t="array" ref="L2931">XLOOKUP('Transaction Data'!$G2931,Product_Code,Unit_Price)</f>
        <v>14</v>
      </c>
      <c r="M2931" s="3">
        <f>'Transaction Data'!$F2931*'Transaction Data'!$K2931</f>
        <v>790</v>
      </c>
      <c r="N2931" s="3">
        <f>'Transaction Data'!$F2931*'Transaction Data'!$L2931</f>
        <v>1106</v>
      </c>
      <c r="O2931" s="3">
        <f>'Transaction Data'!$N2931-'Transaction Data'!$M2931</f>
        <v>316</v>
      </c>
      <c r="P2931" s="2">
        <f>DATEDIF('Transaction Data'!$D2931,'Transaction Data'!$A2931,"y")</f>
        <v>61</v>
      </c>
      <c r="Q2931" s="2" t="str">
        <f>FLOOR('Transaction Data'!$P2931,15)&amp;"-"&amp;FLOOR('Transaction Data'!$P2931,15)+14</f>
        <v>60-74</v>
      </c>
      <c r="R2931" s="2" t="str">
        <f>IF('Transaction Data'!$L2931&lt;=10,"Less Expensive","Expensive")</f>
        <v>Expensive</v>
      </c>
      <c r="S2931" s="4">
        <f>WEEKDAY('Transaction Data'!$A2931)</f>
        <v>5</v>
      </c>
      <c r="T2931" s="2" t="str">
        <f>IF(WEEKDAY('Transaction Data'!$A2931,2)&lt;6,"Weekday","Weekend")</f>
        <v>Weekday</v>
      </c>
    </row>
    <row r="2932" ht="15.75" customHeight="1">
      <c r="A2932" s="1">
        <v>45427.0</v>
      </c>
      <c r="B2932" s="2" t="s">
        <v>2352</v>
      </c>
      <c r="C2932" s="2" t="s">
        <v>69</v>
      </c>
      <c r="D2932" s="1">
        <v>27095.0</v>
      </c>
      <c r="E2932" s="2" t="s">
        <v>27</v>
      </c>
      <c r="F2932" s="2">
        <v>28.0</v>
      </c>
      <c r="G2932" s="2" t="s">
        <v>38</v>
      </c>
      <c r="H2932" s="2" t="s">
        <v>24</v>
      </c>
      <c r="I2932" s="2" t="s">
        <v>25</v>
      </c>
      <c r="J2932" s="2" t="str">
        <f t="array" ref="J2932">XLOOKUP('Transaction Data'!$G2932,Product_Code,Biscuit_Brand)</f>
        <v>Ginger Snaps</v>
      </c>
      <c r="K2932" s="2">
        <f t="array" ref="K2932">XLOOKUP('Transaction Data'!$G2932,Product_Code,Cost)</f>
        <v>14</v>
      </c>
      <c r="L2932" s="2">
        <f t="array" ref="L2932">XLOOKUP('Transaction Data'!$G2932,Product_Code,Unit_Price)</f>
        <v>28</v>
      </c>
      <c r="M2932" s="3">
        <f>'Transaction Data'!$F2932*'Transaction Data'!$K2932</f>
        <v>392</v>
      </c>
      <c r="N2932" s="3">
        <f>'Transaction Data'!$F2932*'Transaction Data'!$L2932</f>
        <v>784</v>
      </c>
      <c r="O2932" s="3">
        <f>'Transaction Data'!$N2932-'Transaction Data'!$M2932</f>
        <v>392</v>
      </c>
      <c r="P2932" s="2">
        <f>DATEDIF('Transaction Data'!$D2932,'Transaction Data'!$A2932,"y")</f>
        <v>50</v>
      </c>
      <c r="Q2932" s="2" t="str">
        <f>FLOOR('Transaction Data'!$P2932,15)&amp;"-"&amp;FLOOR('Transaction Data'!$P2932,15)+14</f>
        <v>45-59</v>
      </c>
      <c r="R2932" s="2" t="str">
        <f>IF('Transaction Data'!$L2932&lt;=10,"Less Expensive","Expensive")</f>
        <v>Expensive</v>
      </c>
      <c r="S2932" s="4">
        <f>WEEKDAY('Transaction Data'!$A2932)</f>
        <v>4</v>
      </c>
      <c r="T2932" s="2" t="str">
        <f>IF(WEEKDAY('Transaction Data'!$A2932,2)&lt;6,"Weekday","Weekend")</f>
        <v>Weekday</v>
      </c>
    </row>
    <row r="2933" ht="15.75" customHeight="1">
      <c r="A2933" s="1">
        <v>45415.0</v>
      </c>
      <c r="B2933" s="2" t="s">
        <v>2844</v>
      </c>
      <c r="C2933" s="2" t="s">
        <v>65</v>
      </c>
      <c r="D2933" s="1">
        <v>20984.0</v>
      </c>
      <c r="E2933" s="2" t="s">
        <v>27</v>
      </c>
      <c r="F2933" s="2">
        <v>380.0</v>
      </c>
      <c r="G2933" s="2" t="s">
        <v>48</v>
      </c>
      <c r="H2933" s="2" t="s">
        <v>42</v>
      </c>
      <c r="I2933" s="2" t="s">
        <v>25</v>
      </c>
      <c r="J2933" s="2" t="str">
        <f t="array" ref="J2933">XLOOKUP('Transaction Data'!$G2933,Product_Code,Biscuit_Brand)</f>
        <v>Lemon Crisps</v>
      </c>
      <c r="K2933" s="2">
        <f t="array" ref="K2933">XLOOKUP('Transaction Data'!$G2933,Product_Code,Cost)</f>
        <v>7</v>
      </c>
      <c r="L2933" s="2">
        <f t="array" ref="L2933">XLOOKUP('Transaction Data'!$G2933,Product_Code,Unit_Price)</f>
        <v>9</v>
      </c>
      <c r="M2933" s="3">
        <f>'Transaction Data'!$F2933*'Transaction Data'!$K2933</f>
        <v>2660</v>
      </c>
      <c r="N2933" s="3">
        <f>'Transaction Data'!$F2933*'Transaction Data'!$L2933</f>
        <v>3420</v>
      </c>
      <c r="O2933" s="3">
        <f>'Transaction Data'!$N2933-'Transaction Data'!$M2933</f>
        <v>760</v>
      </c>
      <c r="P2933" s="2">
        <f>DATEDIF('Transaction Data'!$D2933,'Transaction Data'!$A2933,"y")</f>
        <v>66</v>
      </c>
      <c r="Q2933" s="2" t="str">
        <f>FLOOR('Transaction Data'!$P2933,15)&amp;"-"&amp;FLOOR('Transaction Data'!$P2933,15)+14</f>
        <v>60-74</v>
      </c>
      <c r="R2933" s="2" t="str">
        <f>IF('Transaction Data'!$L2933&lt;=10,"Less Expensive","Expensive")</f>
        <v>Less Expensive</v>
      </c>
      <c r="S2933" s="4">
        <f>WEEKDAY('Transaction Data'!$A2933)</f>
        <v>6</v>
      </c>
      <c r="T2933" s="2" t="str">
        <f>IF(WEEKDAY('Transaction Data'!$A2933,2)&lt;6,"Weekday","Weekend")</f>
        <v>Weekday</v>
      </c>
    </row>
    <row r="2934" ht="15.75" customHeight="1">
      <c r="A2934" s="1">
        <v>45401.0</v>
      </c>
      <c r="B2934" s="2" t="s">
        <v>2845</v>
      </c>
      <c r="C2934" s="2" t="s">
        <v>78</v>
      </c>
      <c r="D2934" s="1">
        <v>17557.0</v>
      </c>
      <c r="E2934" s="2" t="s">
        <v>63</v>
      </c>
      <c r="F2934" s="2">
        <v>412.0</v>
      </c>
      <c r="G2934" s="2" t="s">
        <v>61</v>
      </c>
      <c r="H2934" s="2" t="s">
        <v>45</v>
      </c>
      <c r="I2934" s="2" t="s">
        <v>25</v>
      </c>
      <c r="J2934" s="2" t="str">
        <f t="array" ref="J2934">XLOOKUP('Transaction Data'!$G2934,Product_Code,Biscuit_Brand)</f>
        <v>Choco Delight</v>
      </c>
      <c r="K2934" s="2">
        <f t="array" ref="K2934">XLOOKUP('Transaction Data'!$G2934,Product_Code,Cost)</f>
        <v>3</v>
      </c>
      <c r="L2934" s="2">
        <f t="array" ref="L2934">XLOOKUP('Transaction Data'!$G2934,Product_Code,Unit_Price)</f>
        <v>5</v>
      </c>
      <c r="M2934" s="3">
        <f>'Transaction Data'!$F2934*'Transaction Data'!$K2934</f>
        <v>1236</v>
      </c>
      <c r="N2934" s="3">
        <f>'Transaction Data'!$F2934*'Transaction Data'!$L2934</f>
        <v>2060</v>
      </c>
      <c r="O2934" s="3">
        <f>'Transaction Data'!$N2934-'Transaction Data'!$M2934</f>
        <v>824</v>
      </c>
      <c r="P2934" s="2">
        <f>DATEDIF('Transaction Data'!$D2934,'Transaction Data'!$A2934,"y")</f>
        <v>76</v>
      </c>
      <c r="Q2934" s="2" t="str">
        <f>FLOOR('Transaction Data'!$P2934,15)&amp;"-"&amp;FLOOR('Transaction Data'!$P2934,15)+14</f>
        <v>75-89</v>
      </c>
      <c r="R2934" s="2" t="str">
        <f>IF('Transaction Data'!$L2934&lt;=10,"Less Expensive","Expensive")</f>
        <v>Less Expensive</v>
      </c>
      <c r="S2934" s="4">
        <f>WEEKDAY('Transaction Data'!$A2934)</f>
        <v>6</v>
      </c>
      <c r="T2934" s="2" t="str">
        <f>IF(WEEKDAY('Transaction Data'!$A2934,2)&lt;6,"Weekday","Weekend")</f>
        <v>Weekday</v>
      </c>
    </row>
    <row r="2935" ht="15.75" customHeight="1">
      <c r="A2935" s="1">
        <v>45302.0</v>
      </c>
      <c r="B2935" s="2" t="s">
        <v>365</v>
      </c>
      <c r="C2935" s="2" t="s">
        <v>69</v>
      </c>
      <c r="D2935" s="1">
        <v>21270.0</v>
      </c>
      <c r="E2935" s="2" t="s">
        <v>37</v>
      </c>
      <c r="F2935" s="2">
        <v>14.0</v>
      </c>
      <c r="G2935" s="2" t="s">
        <v>61</v>
      </c>
      <c r="H2935" s="2" t="s">
        <v>24</v>
      </c>
      <c r="I2935" s="2" t="s">
        <v>25</v>
      </c>
      <c r="J2935" s="2" t="str">
        <f t="array" ref="J2935">XLOOKUP('Transaction Data'!$G2935,Product_Code,Biscuit_Brand)</f>
        <v>Choco Delight</v>
      </c>
      <c r="K2935" s="2">
        <f t="array" ref="K2935">XLOOKUP('Transaction Data'!$G2935,Product_Code,Cost)</f>
        <v>3</v>
      </c>
      <c r="L2935" s="2">
        <f t="array" ref="L2935">XLOOKUP('Transaction Data'!$G2935,Product_Code,Unit_Price)</f>
        <v>5</v>
      </c>
      <c r="M2935" s="3">
        <f>'Transaction Data'!$F2935*'Transaction Data'!$K2935</f>
        <v>42</v>
      </c>
      <c r="N2935" s="3">
        <f>'Transaction Data'!$F2935*'Transaction Data'!$L2935</f>
        <v>70</v>
      </c>
      <c r="O2935" s="3">
        <f>'Transaction Data'!$N2935-'Transaction Data'!$M2935</f>
        <v>28</v>
      </c>
      <c r="P2935" s="2">
        <f>DATEDIF('Transaction Data'!$D2935,'Transaction Data'!$A2935,"y")</f>
        <v>65</v>
      </c>
      <c r="Q2935" s="2" t="str">
        <f>FLOOR('Transaction Data'!$P2935,15)&amp;"-"&amp;FLOOR('Transaction Data'!$P2935,15)+14</f>
        <v>60-74</v>
      </c>
      <c r="R2935" s="2" t="str">
        <f>IF('Transaction Data'!$L2935&lt;=10,"Less Expensive","Expensive")</f>
        <v>Less Expensive</v>
      </c>
      <c r="S2935" s="4">
        <f>WEEKDAY('Transaction Data'!$A2935)</f>
        <v>5</v>
      </c>
      <c r="T2935" s="2" t="str">
        <f>IF(WEEKDAY('Transaction Data'!$A2935,2)&lt;6,"Weekday","Weekend")</f>
        <v>Weekday</v>
      </c>
    </row>
    <row r="2936" ht="15.75" customHeight="1">
      <c r="A2936" s="1">
        <v>45451.0</v>
      </c>
      <c r="B2936" s="2" t="s">
        <v>2846</v>
      </c>
      <c r="C2936" s="2" t="s">
        <v>47</v>
      </c>
      <c r="D2936" s="1">
        <v>30125.0</v>
      </c>
      <c r="E2936" s="2" t="s">
        <v>27</v>
      </c>
      <c r="F2936" s="2">
        <v>421.0</v>
      </c>
      <c r="G2936" s="2" t="s">
        <v>33</v>
      </c>
      <c r="H2936" s="2" t="s">
        <v>29</v>
      </c>
      <c r="I2936" s="2" t="s">
        <v>25</v>
      </c>
      <c r="J2936" s="2" t="str">
        <f t="array" ref="J2936">XLOOKUP('Transaction Data'!$G2936,Product_Code,Biscuit_Brand)</f>
        <v>Caramel Biscuits</v>
      </c>
      <c r="K2936" s="2">
        <f t="array" ref="K2936">XLOOKUP('Transaction Data'!$G2936,Product_Code,Cost)</f>
        <v>18</v>
      </c>
      <c r="L2936" s="2">
        <f t="array" ref="L2936">XLOOKUP('Transaction Data'!$G2936,Product_Code,Unit_Price)</f>
        <v>22</v>
      </c>
      <c r="M2936" s="3">
        <f>'Transaction Data'!$F2936*'Transaction Data'!$K2936</f>
        <v>7578</v>
      </c>
      <c r="N2936" s="3">
        <f>'Transaction Data'!$F2936*'Transaction Data'!$L2936</f>
        <v>9262</v>
      </c>
      <c r="O2936" s="3">
        <f>'Transaction Data'!$N2936-'Transaction Data'!$M2936</f>
        <v>1684</v>
      </c>
      <c r="P2936" s="2">
        <f>DATEDIF('Transaction Data'!$D2936,'Transaction Data'!$A2936,"y")</f>
        <v>41</v>
      </c>
      <c r="Q2936" s="2" t="str">
        <f>FLOOR('Transaction Data'!$P2936,15)&amp;"-"&amp;FLOOR('Transaction Data'!$P2936,15)+14</f>
        <v>30-44</v>
      </c>
      <c r="R2936" s="2" t="str">
        <f>IF('Transaction Data'!$L2936&lt;=10,"Less Expensive","Expensive")</f>
        <v>Expensive</v>
      </c>
      <c r="S2936" s="4">
        <f>WEEKDAY('Transaction Data'!$A2936)</f>
        <v>7</v>
      </c>
      <c r="T2936" s="2" t="str">
        <f>IF(WEEKDAY('Transaction Data'!$A2936,2)&lt;6,"Weekday","Weekend")</f>
        <v>Weekend</v>
      </c>
    </row>
    <row r="2937" ht="15.75" customHeight="1">
      <c r="A2937" s="1">
        <v>45387.0</v>
      </c>
      <c r="B2937" s="2" t="s">
        <v>2847</v>
      </c>
      <c r="C2937" s="2" t="s">
        <v>41</v>
      </c>
      <c r="D2937" s="1">
        <v>21814.0</v>
      </c>
      <c r="E2937" s="2" t="s">
        <v>27</v>
      </c>
      <c r="F2937" s="2">
        <v>495.0</v>
      </c>
      <c r="G2937" s="2" t="s">
        <v>28</v>
      </c>
      <c r="H2937" s="2" t="s">
        <v>42</v>
      </c>
      <c r="I2937" s="2" t="s">
        <v>25</v>
      </c>
      <c r="J2937" s="2" t="str">
        <f t="array" ref="J2937">XLOOKUP('Transaction Data'!$G2937,Product_Code,Biscuit_Brand)</f>
        <v>Shortbread</v>
      </c>
      <c r="K2937" s="2">
        <f t="array" ref="K2937">XLOOKUP('Transaction Data'!$G2937,Product_Code,Cost)</f>
        <v>10</v>
      </c>
      <c r="L2937" s="2">
        <f t="array" ref="L2937">XLOOKUP('Transaction Data'!$G2937,Product_Code,Unit_Price)</f>
        <v>45</v>
      </c>
      <c r="M2937" s="3">
        <f>'Transaction Data'!$F2937*'Transaction Data'!$K2937</f>
        <v>4950</v>
      </c>
      <c r="N2937" s="3">
        <f>'Transaction Data'!$F2937*'Transaction Data'!$L2937</f>
        <v>22275</v>
      </c>
      <c r="O2937" s="3">
        <f>'Transaction Data'!$N2937-'Transaction Data'!$M2937</f>
        <v>17325</v>
      </c>
      <c r="P2937" s="2">
        <f>DATEDIF('Transaction Data'!$D2937,'Transaction Data'!$A2937,"y")</f>
        <v>64</v>
      </c>
      <c r="Q2937" s="2" t="str">
        <f>FLOOR('Transaction Data'!$P2937,15)&amp;"-"&amp;FLOOR('Transaction Data'!$P2937,15)+14</f>
        <v>60-74</v>
      </c>
      <c r="R2937" s="2" t="str">
        <f>IF('Transaction Data'!$L2937&lt;=10,"Less Expensive","Expensive")</f>
        <v>Expensive</v>
      </c>
      <c r="S2937" s="4">
        <f>WEEKDAY('Transaction Data'!$A2937)</f>
        <v>6</v>
      </c>
      <c r="T2937" s="2" t="str">
        <f>IF(WEEKDAY('Transaction Data'!$A2937,2)&lt;6,"Weekday","Weekend")</f>
        <v>Weekday</v>
      </c>
    </row>
    <row r="2938" ht="15.75" customHeight="1">
      <c r="A2938" s="1">
        <v>45352.0</v>
      </c>
      <c r="B2938" s="2" t="s">
        <v>2848</v>
      </c>
      <c r="C2938" s="2" t="s">
        <v>78</v>
      </c>
      <c r="D2938" s="1">
        <v>26474.0</v>
      </c>
      <c r="E2938" s="2" t="s">
        <v>27</v>
      </c>
      <c r="F2938" s="2">
        <v>341.0</v>
      </c>
      <c r="G2938" s="2" t="s">
        <v>38</v>
      </c>
      <c r="H2938" s="2" t="s">
        <v>45</v>
      </c>
      <c r="I2938" s="2" t="s">
        <v>25</v>
      </c>
      <c r="J2938" s="2" t="str">
        <f t="array" ref="J2938">XLOOKUP('Transaction Data'!$G2938,Product_Code,Biscuit_Brand)</f>
        <v>Ginger Snaps</v>
      </c>
      <c r="K2938" s="2">
        <f t="array" ref="K2938">XLOOKUP('Transaction Data'!$G2938,Product_Code,Cost)</f>
        <v>14</v>
      </c>
      <c r="L2938" s="2">
        <f t="array" ref="L2938">XLOOKUP('Transaction Data'!$G2938,Product_Code,Unit_Price)</f>
        <v>28</v>
      </c>
      <c r="M2938" s="3">
        <f>'Transaction Data'!$F2938*'Transaction Data'!$K2938</f>
        <v>4774</v>
      </c>
      <c r="N2938" s="3">
        <f>'Transaction Data'!$F2938*'Transaction Data'!$L2938</f>
        <v>9548</v>
      </c>
      <c r="O2938" s="3">
        <f>'Transaction Data'!$N2938-'Transaction Data'!$M2938</f>
        <v>4774</v>
      </c>
      <c r="P2938" s="2">
        <f>DATEDIF('Transaction Data'!$D2938,'Transaction Data'!$A2938,"y")</f>
        <v>51</v>
      </c>
      <c r="Q2938" s="2" t="str">
        <f>FLOOR('Transaction Data'!$P2938,15)&amp;"-"&amp;FLOOR('Transaction Data'!$P2938,15)+14</f>
        <v>45-59</v>
      </c>
      <c r="R2938" s="2" t="str">
        <f>IF('Transaction Data'!$L2938&lt;=10,"Less Expensive","Expensive")</f>
        <v>Expensive</v>
      </c>
      <c r="S2938" s="4">
        <f>WEEKDAY('Transaction Data'!$A2938)</f>
        <v>6</v>
      </c>
      <c r="T2938" s="2" t="str">
        <f>IF(WEEKDAY('Transaction Data'!$A2938,2)&lt;6,"Weekday","Weekend")</f>
        <v>Weekday</v>
      </c>
    </row>
    <row r="2939" ht="15.75" customHeight="1">
      <c r="A2939" s="1">
        <v>45307.0</v>
      </c>
      <c r="B2939" s="2" t="s">
        <v>2849</v>
      </c>
      <c r="C2939" s="2" t="s">
        <v>78</v>
      </c>
      <c r="D2939" s="1">
        <v>18169.0</v>
      </c>
      <c r="E2939" s="2" t="s">
        <v>22</v>
      </c>
      <c r="F2939" s="2">
        <v>452.0</v>
      </c>
      <c r="G2939" s="2" t="s">
        <v>28</v>
      </c>
      <c r="H2939" s="2" t="s">
        <v>24</v>
      </c>
      <c r="I2939" s="2" t="s">
        <v>25</v>
      </c>
      <c r="J2939" s="2" t="str">
        <f t="array" ref="J2939">XLOOKUP('Transaction Data'!$G2939,Product_Code,Biscuit_Brand)</f>
        <v>Shortbread</v>
      </c>
      <c r="K2939" s="2">
        <f t="array" ref="K2939">XLOOKUP('Transaction Data'!$G2939,Product_Code,Cost)</f>
        <v>10</v>
      </c>
      <c r="L2939" s="2">
        <f t="array" ref="L2939">XLOOKUP('Transaction Data'!$G2939,Product_Code,Unit_Price)</f>
        <v>45</v>
      </c>
      <c r="M2939" s="3">
        <f>'Transaction Data'!$F2939*'Transaction Data'!$K2939</f>
        <v>4520</v>
      </c>
      <c r="N2939" s="3">
        <f>'Transaction Data'!$F2939*'Transaction Data'!$L2939</f>
        <v>20340</v>
      </c>
      <c r="O2939" s="3">
        <f>'Transaction Data'!$N2939-'Transaction Data'!$M2939</f>
        <v>15820</v>
      </c>
      <c r="P2939" s="2">
        <f>DATEDIF('Transaction Data'!$D2939,'Transaction Data'!$A2939,"y")</f>
        <v>74</v>
      </c>
      <c r="Q2939" s="2" t="str">
        <f>FLOOR('Transaction Data'!$P2939,15)&amp;"-"&amp;FLOOR('Transaction Data'!$P2939,15)+14</f>
        <v>60-74</v>
      </c>
      <c r="R2939" s="2" t="str">
        <f>IF('Transaction Data'!$L2939&lt;=10,"Less Expensive","Expensive")</f>
        <v>Expensive</v>
      </c>
      <c r="S2939" s="4">
        <f>WEEKDAY('Transaction Data'!$A2939)</f>
        <v>3</v>
      </c>
      <c r="T2939" s="2" t="str">
        <f>IF(WEEKDAY('Transaction Data'!$A2939,2)&lt;6,"Weekday","Weekend")</f>
        <v>Weekday</v>
      </c>
    </row>
    <row r="2940" ht="15.75" customHeight="1">
      <c r="A2940" s="1">
        <v>45394.0</v>
      </c>
      <c r="B2940" s="2" t="s">
        <v>2850</v>
      </c>
      <c r="C2940" s="2" t="s">
        <v>47</v>
      </c>
      <c r="D2940" s="1">
        <v>17659.0</v>
      </c>
      <c r="E2940" s="2" t="s">
        <v>22</v>
      </c>
      <c r="F2940" s="2">
        <v>449.0</v>
      </c>
      <c r="G2940" s="2" t="s">
        <v>44</v>
      </c>
      <c r="H2940" s="2" t="s">
        <v>29</v>
      </c>
      <c r="I2940" s="2" t="s">
        <v>25</v>
      </c>
      <c r="J2940" s="2" t="str">
        <f t="array" ref="J2940">XLOOKUP('Transaction Data'!$G2940,Product_Code,Biscuit_Brand)</f>
        <v>Butter Crunch</v>
      </c>
      <c r="K2940" s="2">
        <f t="array" ref="K2940">XLOOKUP('Transaction Data'!$G2940,Product_Code,Cost)</f>
        <v>10</v>
      </c>
      <c r="L2940" s="2">
        <f t="array" ref="L2940">XLOOKUP('Transaction Data'!$G2940,Product_Code,Unit_Price)</f>
        <v>11</v>
      </c>
      <c r="M2940" s="3">
        <f>'Transaction Data'!$F2940*'Transaction Data'!$K2940</f>
        <v>4490</v>
      </c>
      <c r="N2940" s="3">
        <f>'Transaction Data'!$F2940*'Transaction Data'!$L2940</f>
        <v>4939</v>
      </c>
      <c r="O2940" s="3">
        <f>'Transaction Data'!$N2940-'Transaction Data'!$M2940</f>
        <v>449</v>
      </c>
      <c r="P2940" s="2">
        <f>DATEDIF('Transaction Data'!$D2940,'Transaction Data'!$A2940,"y")</f>
        <v>75</v>
      </c>
      <c r="Q2940" s="2" t="str">
        <f>FLOOR('Transaction Data'!$P2940,15)&amp;"-"&amp;FLOOR('Transaction Data'!$P2940,15)+14</f>
        <v>75-89</v>
      </c>
      <c r="R2940" s="2" t="str">
        <f>IF('Transaction Data'!$L2940&lt;=10,"Less Expensive","Expensive")</f>
        <v>Expensive</v>
      </c>
      <c r="S2940" s="4">
        <f>WEEKDAY('Transaction Data'!$A2940)</f>
        <v>6</v>
      </c>
      <c r="T2940" s="2" t="str">
        <f>IF(WEEKDAY('Transaction Data'!$A2940,2)&lt;6,"Weekday","Weekend")</f>
        <v>Weekday</v>
      </c>
    </row>
    <row r="2941" ht="15.75" customHeight="1">
      <c r="A2941" s="1">
        <v>45412.0</v>
      </c>
      <c r="B2941" s="2" t="s">
        <v>2851</v>
      </c>
      <c r="C2941" s="2" t="s">
        <v>51</v>
      </c>
      <c r="D2941" s="1">
        <v>35694.0</v>
      </c>
      <c r="E2941" s="2" t="s">
        <v>27</v>
      </c>
      <c r="F2941" s="2">
        <v>162.0</v>
      </c>
      <c r="G2941" s="2" t="s">
        <v>57</v>
      </c>
      <c r="H2941" s="2" t="s">
        <v>29</v>
      </c>
      <c r="I2941" s="2" t="s">
        <v>25</v>
      </c>
      <c r="J2941" s="2" t="str">
        <f t="array" ref="J2941">XLOOKUP('Transaction Data'!$G2941,Product_Code,Biscuit_Brand)</f>
        <v>Oatmeal Cookies</v>
      </c>
      <c r="K2941" s="2">
        <f t="array" ref="K2941">XLOOKUP('Transaction Data'!$G2941,Product_Code,Cost)</f>
        <v>19</v>
      </c>
      <c r="L2941" s="2">
        <f t="array" ref="L2941">XLOOKUP('Transaction Data'!$G2941,Product_Code,Unit_Price)</f>
        <v>23</v>
      </c>
      <c r="M2941" s="3">
        <f>'Transaction Data'!$F2941*'Transaction Data'!$K2941</f>
        <v>3078</v>
      </c>
      <c r="N2941" s="3">
        <f>'Transaction Data'!$F2941*'Transaction Data'!$L2941</f>
        <v>3726</v>
      </c>
      <c r="O2941" s="3">
        <f>'Transaction Data'!$N2941-'Transaction Data'!$M2941</f>
        <v>648</v>
      </c>
      <c r="P2941" s="2">
        <f>DATEDIF('Transaction Data'!$D2941,'Transaction Data'!$A2941,"y")</f>
        <v>26</v>
      </c>
      <c r="Q2941" s="2" t="str">
        <f>FLOOR('Transaction Data'!$P2941,15)&amp;"-"&amp;FLOOR('Transaction Data'!$P2941,15)+14</f>
        <v>15-29</v>
      </c>
      <c r="R2941" s="2" t="str">
        <f>IF('Transaction Data'!$L2941&lt;=10,"Less Expensive","Expensive")</f>
        <v>Expensive</v>
      </c>
      <c r="S2941" s="4">
        <f>WEEKDAY('Transaction Data'!$A2941)</f>
        <v>3</v>
      </c>
      <c r="T2941" s="2" t="str">
        <f>IF(WEEKDAY('Transaction Data'!$A2941,2)&lt;6,"Weekday","Weekend")</f>
        <v>Weekday</v>
      </c>
    </row>
    <row r="2942" ht="15.75" customHeight="1">
      <c r="A2942" s="1">
        <v>45411.0</v>
      </c>
      <c r="B2942" s="2" t="s">
        <v>2852</v>
      </c>
      <c r="C2942" s="2" t="s">
        <v>47</v>
      </c>
      <c r="D2942" s="1">
        <v>17694.0</v>
      </c>
      <c r="E2942" s="2" t="s">
        <v>27</v>
      </c>
      <c r="F2942" s="2">
        <v>11.0</v>
      </c>
      <c r="G2942" s="2" t="s">
        <v>28</v>
      </c>
      <c r="H2942" s="2" t="s">
        <v>34</v>
      </c>
      <c r="I2942" s="2" t="s">
        <v>25</v>
      </c>
      <c r="J2942" s="2" t="str">
        <f t="array" ref="J2942">XLOOKUP('Transaction Data'!$G2942,Product_Code,Biscuit_Brand)</f>
        <v>Shortbread</v>
      </c>
      <c r="K2942" s="2">
        <f t="array" ref="K2942">XLOOKUP('Transaction Data'!$G2942,Product_Code,Cost)</f>
        <v>10</v>
      </c>
      <c r="L2942" s="2">
        <f t="array" ref="L2942">XLOOKUP('Transaction Data'!$G2942,Product_Code,Unit_Price)</f>
        <v>45</v>
      </c>
      <c r="M2942" s="3">
        <f>'Transaction Data'!$F2942*'Transaction Data'!$K2942</f>
        <v>110</v>
      </c>
      <c r="N2942" s="3">
        <f>'Transaction Data'!$F2942*'Transaction Data'!$L2942</f>
        <v>495</v>
      </c>
      <c r="O2942" s="3">
        <f>'Transaction Data'!$N2942-'Transaction Data'!$M2942</f>
        <v>385</v>
      </c>
      <c r="P2942" s="2">
        <f>DATEDIF('Transaction Data'!$D2942,'Transaction Data'!$A2942,"y")</f>
        <v>75</v>
      </c>
      <c r="Q2942" s="2" t="str">
        <f>FLOOR('Transaction Data'!$P2942,15)&amp;"-"&amp;FLOOR('Transaction Data'!$P2942,15)+14</f>
        <v>75-89</v>
      </c>
      <c r="R2942" s="2" t="str">
        <f>IF('Transaction Data'!$L2942&lt;=10,"Less Expensive","Expensive")</f>
        <v>Expensive</v>
      </c>
      <c r="S2942" s="4">
        <f>WEEKDAY('Transaction Data'!$A2942)</f>
        <v>2</v>
      </c>
      <c r="T2942" s="2" t="str">
        <f>IF(WEEKDAY('Transaction Data'!$A2942,2)&lt;6,"Weekday","Weekend")</f>
        <v>Weekday</v>
      </c>
    </row>
    <row r="2943" ht="15.75" customHeight="1">
      <c r="A2943" s="1">
        <v>45436.0</v>
      </c>
      <c r="B2943" s="2" t="s">
        <v>2853</v>
      </c>
      <c r="C2943" s="2" t="s">
        <v>41</v>
      </c>
      <c r="D2943" s="1">
        <v>25732.0</v>
      </c>
      <c r="E2943" s="2" t="s">
        <v>37</v>
      </c>
      <c r="F2943" s="2">
        <v>188.0</v>
      </c>
      <c r="G2943" s="2" t="s">
        <v>55</v>
      </c>
      <c r="H2943" s="2" t="s">
        <v>24</v>
      </c>
      <c r="I2943" s="2" t="s">
        <v>25</v>
      </c>
      <c r="J2943" s="2" t="str">
        <f t="array" ref="J2943">XLOOKUP('Transaction Data'!$G2943,Product_Code,Biscuit_Brand)</f>
        <v>Vanilla Wafers</v>
      </c>
      <c r="K2943" s="2">
        <f t="array" ref="K2943">XLOOKUP('Transaction Data'!$G2943,Product_Code,Cost)</f>
        <v>18</v>
      </c>
      <c r="L2943" s="2">
        <f t="array" ref="L2943">XLOOKUP('Transaction Data'!$G2943,Product_Code,Unit_Price)</f>
        <v>36</v>
      </c>
      <c r="M2943" s="3">
        <f>'Transaction Data'!$F2943*'Transaction Data'!$K2943</f>
        <v>3384</v>
      </c>
      <c r="N2943" s="3">
        <f>'Transaction Data'!$F2943*'Transaction Data'!$L2943</f>
        <v>6768</v>
      </c>
      <c r="O2943" s="3">
        <f>'Transaction Data'!$N2943-'Transaction Data'!$M2943</f>
        <v>3384</v>
      </c>
      <c r="P2943" s="2">
        <f>DATEDIF('Transaction Data'!$D2943,'Transaction Data'!$A2943,"y")</f>
        <v>53</v>
      </c>
      <c r="Q2943" s="2" t="str">
        <f>FLOOR('Transaction Data'!$P2943,15)&amp;"-"&amp;FLOOR('Transaction Data'!$P2943,15)+14</f>
        <v>45-59</v>
      </c>
      <c r="R2943" s="2" t="str">
        <f>IF('Transaction Data'!$L2943&lt;=10,"Less Expensive","Expensive")</f>
        <v>Expensive</v>
      </c>
      <c r="S2943" s="4">
        <f>WEEKDAY('Transaction Data'!$A2943)</f>
        <v>6</v>
      </c>
      <c r="T2943" s="2" t="str">
        <f>IF(WEEKDAY('Transaction Data'!$A2943,2)&lt;6,"Weekday","Weekend")</f>
        <v>Weekday</v>
      </c>
    </row>
    <row r="2944" ht="15.75" customHeight="1">
      <c r="A2944" s="1">
        <v>45448.0</v>
      </c>
      <c r="B2944" s="2" t="s">
        <v>755</v>
      </c>
      <c r="C2944" s="2" t="s">
        <v>72</v>
      </c>
      <c r="D2944" s="1">
        <v>31599.0</v>
      </c>
      <c r="E2944" s="2" t="s">
        <v>27</v>
      </c>
      <c r="F2944" s="2">
        <v>262.0</v>
      </c>
      <c r="G2944" s="2" t="s">
        <v>44</v>
      </c>
      <c r="H2944" s="2" t="s">
        <v>42</v>
      </c>
      <c r="I2944" s="2" t="s">
        <v>25</v>
      </c>
      <c r="J2944" s="2" t="str">
        <f t="array" ref="J2944">XLOOKUP('Transaction Data'!$G2944,Product_Code,Biscuit_Brand)</f>
        <v>Butter Crunch</v>
      </c>
      <c r="K2944" s="2">
        <f t="array" ref="K2944">XLOOKUP('Transaction Data'!$G2944,Product_Code,Cost)</f>
        <v>10</v>
      </c>
      <c r="L2944" s="2">
        <f t="array" ref="L2944">XLOOKUP('Transaction Data'!$G2944,Product_Code,Unit_Price)</f>
        <v>11</v>
      </c>
      <c r="M2944" s="3">
        <f>'Transaction Data'!$F2944*'Transaction Data'!$K2944</f>
        <v>2620</v>
      </c>
      <c r="N2944" s="3">
        <f>'Transaction Data'!$F2944*'Transaction Data'!$L2944</f>
        <v>2882</v>
      </c>
      <c r="O2944" s="3">
        <f>'Transaction Data'!$N2944-'Transaction Data'!$M2944</f>
        <v>262</v>
      </c>
      <c r="P2944" s="2">
        <f>DATEDIF('Transaction Data'!$D2944,'Transaction Data'!$A2944,"y")</f>
        <v>37</v>
      </c>
      <c r="Q2944" s="2" t="str">
        <f>FLOOR('Transaction Data'!$P2944,15)&amp;"-"&amp;FLOOR('Transaction Data'!$P2944,15)+14</f>
        <v>30-44</v>
      </c>
      <c r="R2944" s="2" t="str">
        <f>IF('Transaction Data'!$L2944&lt;=10,"Less Expensive","Expensive")</f>
        <v>Expensive</v>
      </c>
      <c r="S2944" s="4">
        <f>WEEKDAY('Transaction Data'!$A2944)</f>
        <v>4</v>
      </c>
      <c r="T2944" s="2" t="str">
        <f>IF(WEEKDAY('Transaction Data'!$A2944,2)&lt;6,"Weekday","Weekend")</f>
        <v>Weekday</v>
      </c>
    </row>
    <row r="2945" ht="15.75" customHeight="1">
      <c r="A2945" s="1">
        <v>45390.0</v>
      </c>
      <c r="B2945" s="2" t="s">
        <v>2854</v>
      </c>
      <c r="C2945" s="2" t="s">
        <v>69</v>
      </c>
      <c r="D2945" s="1">
        <v>17763.0</v>
      </c>
      <c r="E2945" s="2" t="s">
        <v>27</v>
      </c>
      <c r="F2945" s="2">
        <v>418.0</v>
      </c>
      <c r="G2945" s="2" t="s">
        <v>38</v>
      </c>
      <c r="H2945" s="2" t="s">
        <v>45</v>
      </c>
      <c r="I2945" s="2" t="s">
        <v>25</v>
      </c>
      <c r="J2945" s="2" t="str">
        <f t="array" ref="J2945">XLOOKUP('Transaction Data'!$G2945,Product_Code,Biscuit_Brand)</f>
        <v>Ginger Snaps</v>
      </c>
      <c r="K2945" s="2">
        <f t="array" ref="K2945">XLOOKUP('Transaction Data'!$G2945,Product_Code,Cost)</f>
        <v>14</v>
      </c>
      <c r="L2945" s="2">
        <f t="array" ref="L2945">XLOOKUP('Transaction Data'!$G2945,Product_Code,Unit_Price)</f>
        <v>28</v>
      </c>
      <c r="M2945" s="3">
        <f>'Transaction Data'!$F2945*'Transaction Data'!$K2945</f>
        <v>5852</v>
      </c>
      <c r="N2945" s="3">
        <f>'Transaction Data'!$F2945*'Transaction Data'!$L2945</f>
        <v>11704</v>
      </c>
      <c r="O2945" s="3">
        <f>'Transaction Data'!$N2945-'Transaction Data'!$M2945</f>
        <v>5852</v>
      </c>
      <c r="P2945" s="2">
        <f>DATEDIF('Transaction Data'!$D2945,'Transaction Data'!$A2945,"y")</f>
        <v>75</v>
      </c>
      <c r="Q2945" s="2" t="str">
        <f>FLOOR('Transaction Data'!$P2945,15)&amp;"-"&amp;FLOOR('Transaction Data'!$P2945,15)+14</f>
        <v>75-89</v>
      </c>
      <c r="R2945" s="2" t="str">
        <f>IF('Transaction Data'!$L2945&lt;=10,"Less Expensive","Expensive")</f>
        <v>Expensive</v>
      </c>
      <c r="S2945" s="4">
        <f>WEEKDAY('Transaction Data'!$A2945)</f>
        <v>2</v>
      </c>
      <c r="T2945" s="2" t="str">
        <f>IF(WEEKDAY('Transaction Data'!$A2945,2)&lt;6,"Weekday","Weekend")</f>
        <v>Weekday</v>
      </c>
    </row>
    <row r="2946" ht="15.75" customHeight="1">
      <c r="A2946" s="1">
        <v>45490.0</v>
      </c>
      <c r="B2946" s="2" t="s">
        <v>2855</v>
      </c>
      <c r="C2946" s="2" t="s">
        <v>72</v>
      </c>
      <c r="D2946" s="1">
        <v>31576.0</v>
      </c>
      <c r="E2946" s="2" t="s">
        <v>22</v>
      </c>
      <c r="F2946" s="2">
        <v>444.0</v>
      </c>
      <c r="G2946" s="2" t="s">
        <v>28</v>
      </c>
      <c r="H2946" s="2" t="s">
        <v>24</v>
      </c>
      <c r="I2946" s="2" t="s">
        <v>25</v>
      </c>
      <c r="J2946" s="2" t="str">
        <f t="array" ref="J2946">XLOOKUP('Transaction Data'!$G2946,Product_Code,Biscuit_Brand)</f>
        <v>Shortbread</v>
      </c>
      <c r="K2946" s="2">
        <f t="array" ref="K2946">XLOOKUP('Transaction Data'!$G2946,Product_Code,Cost)</f>
        <v>10</v>
      </c>
      <c r="L2946" s="2">
        <f t="array" ref="L2946">XLOOKUP('Transaction Data'!$G2946,Product_Code,Unit_Price)</f>
        <v>45</v>
      </c>
      <c r="M2946" s="3">
        <f>'Transaction Data'!$F2946*'Transaction Data'!$K2946</f>
        <v>4440</v>
      </c>
      <c r="N2946" s="3">
        <f>'Transaction Data'!$F2946*'Transaction Data'!$L2946</f>
        <v>19980</v>
      </c>
      <c r="O2946" s="3">
        <f>'Transaction Data'!$N2946-'Transaction Data'!$M2946</f>
        <v>15540</v>
      </c>
      <c r="P2946" s="2">
        <f>DATEDIF('Transaction Data'!$D2946,'Transaction Data'!$A2946,"y")</f>
        <v>38</v>
      </c>
      <c r="Q2946" s="2" t="str">
        <f>FLOOR('Transaction Data'!$P2946,15)&amp;"-"&amp;FLOOR('Transaction Data'!$P2946,15)+14</f>
        <v>30-44</v>
      </c>
      <c r="R2946" s="2" t="str">
        <f>IF('Transaction Data'!$L2946&lt;=10,"Less Expensive","Expensive")</f>
        <v>Expensive</v>
      </c>
      <c r="S2946" s="4">
        <f>WEEKDAY('Transaction Data'!$A2946)</f>
        <v>4</v>
      </c>
      <c r="T2946" s="2" t="str">
        <f>IF(WEEKDAY('Transaction Data'!$A2946,2)&lt;6,"Weekday","Weekend")</f>
        <v>Weekday</v>
      </c>
    </row>
    <row r="2947" ht="15.75" customHeight="1">
      <c r="A2947" s="1">
        <v>45381.0</v>
      </c>
      <c r="B2947" s="2" t="s">
        <v>2856</v>
      </c>
      <c r="C2947" s="2" t="s">
        <v>72</v>
      </c>
      <c r="D2947" s="1">
        <v>38666.0</v>
      </c>
      <c r="E2947" s="2" t="s">
        <v>22</v>
      </c>
      <c r="F2947" s="2">
        <v>84.0</v>
      </c>
      <c r="G2947" s="2" t="s">
        <v>55</v>
      </c>
      <c r="H2947" s="2" t="s">
        <v>29</v>
      </c>
      <c r="I2947" s="2" t="s">
        <v>25</v>
      </c>
      <c r="J2947" s="2" t="str">
        <f t="array" ref="J2947">XLOOKUP('Transaction Data'!$G2947,Product_Code,Biscuit_Brand)</f>
        <v>Vanilla Wafers</v>
      </c>
      <c r="K2947" s="2">
        <f t="array" ref="K2947">XLOOKUP('Transaction Data'!$G2947,Product_Code,Cost)</f>
        <v>18</v>
      </c>
      <c r="L2947" s="2">
        <f t="array" ref="L2947">XLOOKUP('Transaction Data'!$G2947,Product_Code,Unit_Price)</f>
        <v>36</v>
      </c>
      <c r="M2947" s="3">
        <f>'Transaction Data'!$F2947*'Transaction Data'!$K2947</f>
        <v>1512</v>
      </c>
      <c r="N2947" s="3">
        <f>'Transaction Data'!$F2947*'Transaction Data'!$L2947</f>
        <v>3024</v>
      </c>
      <c r="O2947" s="3">
        <f>'Transaction Data'!$N2947-'Transaction Data'!$M2947</f>
        <v>1512</v>
      </c>
      <c r="P2947" s="2">
        <f>DATEDIF('Transaction Data'!$D2947,'Transaction Data'!$A2947,"y")</f>
        <v>18</v>
      </c>
      <c r="Q2947" s="2" t="str">
        <f>FLOOR('Transaction Data'!$P2947,15)&amp;"-"&amp;FLOOR('Transaction Data'!$P2947,15)+14</f>
        <v>15-29</v>
      </c>
      <c r="R2947" s="2" t="str">
        <f>IF('Transaction Data'!$L2947&lt;=10,"Less Expensive","Expensive")</f>
        <v>Expensive</v>
      </c>
      <c r="S2947" s="4">
        <f>WEEKDAY('Transaction Data'!$A2947)</f>
        <v>7</v>
      </c>
      <c r="T2947" s="2" t="str">
        <f>IF(WEEKDAY('Transaction Data'!$A2947,2)&lt;6,"Weekday","Weekend")</f>
        <v>Weekend</v>
      </c>
    </row>
    <row r="2948" ht="15.75" customHeight="1">
      <c r="A2948" s="1">
        <v>45430.0</v>
      </c>
      <c r="B2948" s="2" t="s">
        <v>2857</v>
      </c>
      <c r="C2948" s="2" t="s">
        <v>54</v>
      </c>
      <c r="D2948" s="1">
        <v>28086.0</v>
      </c>
      <c r="E2948" s="2" t="s">
        <v>22</v>
      </c>
      <c r="F2948" s="2">
        <v>446.0</v>
      </c>
      <c r="G2948" s="2" t="s">
        <v>61</v>
      </c>
      <c r="H2948" s="2" t="s">
        <v>42</v>
      </c>
      <c r="I2948" s="2" t="s">
        <v>25</v>
      </c>
      <c r="J2948" s="2" t="str">
        <f t="array" ref="J2948">XLOOKUP('Transaction Data'!$G2948,Product_Code,Biscuit_Brand)</f>
        <v>Choco Delight</v>
      </c>
      <c r="K2948" s="2">
        <f t="array" ref="K2948">XLOOKUP('Transaction Data'!$G2948,Product_Code,Cost)</f>
        <v>3</v>
      </c>
      <c r="L2948" s="2">
        <f t="array" ref="L2948">XLOOKUP('Transaction Data'!$G2948,Product_Code,Unit_Price)</f>
        <v>5</v>
      </c>
      <c r="M2948" s="3">
        <f>'Transaction Data'!$F2948*'Transaction Data'!$K2948</f>
        <v>1338</v>
      </c>
      <c r="N2948" s="3">
        <f>'Transaction Data'!$F2948*'Transaction Data'!$L2948</f>
        <v>2230</v>
      </c>
      <c r="O2948" s="3">
        <f>'Transaction Data'!$N2948-'Transaction Data'!$M2948</f>
        <v>892</v>
      </c>
      <c r="P2948" s="2">
        <f>DATEDIF('Transaction Data'!$D2948,'Transaction Data'!$A2948,"y")</f>
        <v>47</v>
      </c>
      <c r="Q2948" s="2" t="str">
        <f>FLOOR('Transaction Data'!$P2948,15)&amp;"-"&amp;FLOOR('Transaction Data'!$P2948,15)+14</f>
        <v>45-59</v>
      </c>
      <c r="R2948" s="2" t="str">
        <f>IF('Transaction Data'!$L2948&lt;=10,"Less Expensive","Expensive")</f>
        <v>Less Expensive</v>
      </c>
      <c r="S2948" s="4">
        <f>WEEKDAY('Transaction Data'!$A2948)</f>
        <v>7</v>
      </c>
      <c r="T2948" s="2" t="str">
        <f>IF(WEEKDAY('Transaction Data'!$A2948,2)&lt;6,"Weekday","Weekend")</f>
        <v>Weekend</v>
      </c>
    </row>
    <row r="2949" ht="15.75" customHeight="1">
      <c r="A2949" s="1">
        <v>45402.0</v>
      </c>
      <c r="B2949" s="2" t="s">
        <v>2858</v>
      </c>
      <c r="C2949" s="2" t="s">
        <v>78</v>
      </c>
      <c r="D2949" s="1">
        <v>35424.0</v>
      </c>
      <c r="E2949" s="2" t="s">
        <v>37</v>
      </c>
      <c r="F2949" s="2">
        <v>58.0</v>
      </c>
      <c r="G2949" s="2" t="s">
        <v>60</v>
      </c>
      <c r="H2949" s="2" t="s">
        <v>45</v>
      </c>
      <c r="I2949" s="2" t="s">
        <v>25</v>
      </c>
      <c r="J2949" s="2" t="str">
        <f t="array" ref="J2949">XLOOKUP('Transaction Data'!$G2949,Product_Code,Biscuit_Brand)</f>
        <v>Peanut Butter Bites</v>
      </c>
      <c r="K2949" s="2">
        <f t="array" ref="K2949">XLOOKUP('Transaction Data'!$G2949,Product_Code,Cost)</f>
        <v>5</v>
      </c>
      <c r="L2949" s="2">
        <f t="array" ref="L2949">XLOOKUP('Transaction Data'!$G2949,Product_Code,Unit_Price)</f>
        <v>7</v>
      </c>
      <c r="M2949" s="3">
        <f>'Transaction Data'!$F2949*'Transaction Data'!$K2949</f>
        <v>290</v>
      </c>
      <c r="N2949" s="3">
        <f>'Transaction Data'!$F2949*'Transaction Data'!$L2949</f>
        <v>406</v>
      </c>
      <c r="O2949" s="3">
        <f>'Transaction Data'!$N2949-'Transaction Data'!$M2949</f>
        <v>116</v>
      </c>
      <c r="P2949" s="2">
        <f>DATEDIF('Transaction Data'!$D2949,'Transaction Data'!$A2949,"y")</f>
        <v>27</v>
      </c>
      <c r="Q2949" s="2" t="str">
        <f>FLOOR('Transaction Data'!$P2949,15)&amp;"-"&amp;FLOOR('Transaction Data'!$P2949,15)+14</f>
        <v>15-29</v>
      </c>
      <c r="R2949" s="2" t="str">
        <f>IF('Transaction Data'!$L2949&lt;=10,"Less Expensive","Expensive")</f>
        <v>Less Expensive</v>
      </c>
      <c r="S2949" s="4">
        <f>WEEKDAY('Transaction Data'!$A2949)</f>
        <v>7</v>
      </c>
      <c r="T2949" s="2" t="str">
        <f>IF(WEEKDAY('Transaction Data'!$A2949,2)&lt;6,"Weekday","Weekend")</f>
        <v>Weekend</v>
      </c>
    </row>
    <row r="2950" ht="15.75" customHeight="1">
      <c r="A2950" s="1">
        <v>45450.0</v>
      </c>
      <c r="B2950" s="2" t="s">
        <v>2859</v>
      </c>
      <c r="C2950" s="2" t="s">
        <v>69</v>
      </c>
      <c r="D2950" s="1">
        <v>38233.0</v>
      </c>
      <c r="E2950" s="2" t="s">
        <v>27</v>
      </c>
      <c r="F2950" s="2">
        <v>332.0</v>
      </c>
      <c r="G2950" s="2" t="s">
        <v>60</v>
      </c>
      <c r="H2950" s="2" t="s">
        <v>24</v>
      </c>
      <c r="I2950" s="2" t="s">
        <v>25</v>
      </c>
      <c r="J2950" s="2" t="str">
        <f t="array" ref="J2950">XLOOKUP('Transaction Data'!$G2950,Product_Code,Biscuit_Brand)</f>
        <v>Peanut Butter Bites</v>
      </c>
      <c r="K2950" s="2">
        <f t="array" ref="K2950">XLOOKUP('Transaction Data'!$G2950,Product_Code,Cost)</f>
        <v>5</v>
      </c>
      <c r="L2950" s="2">
        <f t="array" ref="L2950">XLOOKUP('Transaction Data'!$G2950,Product_Code,Unit_Price)</f>
        <v>7</v>
      </c>
      <c r="M2950" s="3">
        <f>'Transaction Data'!$F2950*'Transaction Data'!$K2950</f>
        <v>1660</v>
      </c>
      <c r="N2950" s="3">
        <f>'Transaction Data'!$F2950*'Transaction Data'!$L2950</f>
        <v>2324</v>
      </c>
      <c r="O2950" s="3">
        <f>'Transaction Data'!$N2950-'Transaction Data'!$M2950</f>
        <v>664</v>
      </c>
      <c r="P2950" s="2">
        <f>DATEDIF('Transaction Data'!$D2950,'Transaction Data'!$A2950,"y")</f>
        <v>19</v>
      </c>
      <c r="Q2950" s="2" t="str">
        <f>FLOOR('Transaction Data'!$P2950,15)&amp;"-"&amp;FLOOR('Transaction Data'!$P2950,15)+14</f>
        <v>15-29</v>
      </c>
      <c r="R2950" s="2" t="str">
        <f>IF('Transaction Data'!$L2950&lt;=10,"Less Expensive","Expensive")</f>
        <v>Less Expensive</v>
      </c>
      <c r="S2950" s="4">
        <f>WEEKDAY('Transaction Data'!$A2950)</f>
        <v>6</v>
      </c>
      <c r="T2950" s="2" t="str">
        <f>IF(WEEKDAY('Transaction Data'!$A2950,2)&lt;6,"Weekday","Weekend")</f>
        <v>Weekday</v>
      </c>
    </row>
    <row r="2951" ht="15.75" customHeight="1">
      <c r="A2951" s="1">
        <v>45385.0</v>
      </c>
      <c r="B2951" s="2" t="s">
        <v>2860</v>
      </c>
      <c r="C2951" s="2" t="s">
        <v>65</v>
      </c>
      <c r="D2951" s="1">
        <v>31698.0</v>
      </c>
      <c r="E2951" s="2" t="s">
        <v>22</v>
      </c>
      <c r="F2951" s="2">
        <v>152.0</v>
      </c>
      <c r="G2951" s="2" t="s">
        <v>38</v>
      </c>
      <c r="H2951" s="2" t="s">
        <v>29</v>
      </c>
      <c r="I2951" s="2" t="s">
        <v>25</v>
      </c>
      <c r="J2951" s="2" t="str">
        <f t="array" ref="J2951">XLOOKUP('Transaction Data'!$G2951,Product_Code,Biscuit_Brand)</f>
        <v>Ginger Snaps</v>
      </c>
      <c r="K2951" s="2">
        <f t="array" ref="K2951">XLOOKUP('Transaction Data'!$G2951,Product_Code,Cost)</f>
        <v>14</v>
      </c>
      <c r="L2951" s="2">
        <f t="array" ref="L2951">XLOOKUP('Transaction Data'!$G2951,Product_Code,Unit_Price)</f>
        <v>28</v>
      </c>
      <c r="M2951" s="3">
        <f>'Transaction Data'!$F2951*'Transaction Data'!$K2951</f>
        <v>2128</v>
      </c>
      <c r="N2951" s="3">
        <f>'Transaction Data'!$F2951*'Transaction Data'!$L2951</f>
        <v>4256</v>
      </c>
      <c r="O2951" s="3">
        <f>'Transaction Data'!$N2951-'Transaction Data'!$M2951</f>
        <v>2128</v>
      </c>
      <c r="P2951" s="2">
        <f>DATEDIF('Transaction Data'!$D2951,'Transaction Data'!$A2951,"y")</f>
        <v>37</v>
      </c>
      <c r="Q2951" s="2" t="str">
        <f>FLOOR('Transaction Data'!$P2951,15)&amp;"-"&amp;FLOOR('Transaction Data'!$P2951,15)+14</f>
        <v>30-44</v>
      </c>
      <c r="R2951" s="2" t="str">
        <f>IF('Transaction Data'!$L2951&lt;=10,"Less Expensive","Expensive")</f>
        <v>Expensive</v>
      </c>
      <c r="S2951" s="4">
        <f>WEEKDAY('Transaction Data'!$A2951)</f>
        <v>4</v>
      </c>
      <c r="T2951" s="2" t="str">
        <f>IF(WEEKDAY('Transaction Data'!$A2951,2)&lt;6,"Weekday","Weekend")</f>
        <v>Weekday</v>
      </c>
    </row>
    <row r="2952" ht="15.75" customHeight="1">
      <c r="A2952" s="1">
        <v>45380.0</v>
      </c>
      <c r="B2952" s="2" t="s">
        <v>2222</v>
      </c>
      <c r="C2952" s="2" t="s">
        <v>54</v>
      </c>
      <c r="D2952" s="1">
        <v>22237.0</v>
      </c>
      <c r="E2952" s="2" t="s">
        <v>37</v>
      </c>
      <c r="F2952" s="2">
        <v>392.0</v>
      </c>
      <c r="G2952" s="2" t="s">
        <v>28</v>
      </c>
      <c r="H2952" s="2" t="s">
        <v>29</v>
      </c>
      <c r="I2952" s="2" t="s">
        <v>25</v>
      </c>
      <c r="J2952" s="2" t="str">
        <f t="array" ref="J2952">XLOOKUP('Transaction Data'!$G2952,Product_Code,Biscuit_Brand)</f>
        <v>Shortbread</v>
      </c>
      <c r="K2952" s="2">
        <f t="array" ref="K2952">XLOOKUP('Transaction Data'!$G2952,Product_Code,Cost)</f>
        <v>10</v>
      </c>
      <c r="L2952" s="2">
        <f t="array" ref="L2952">XLOOKUP('Transaction Data'!$G2952,Product_Code,Unit_Price)</f>
        <v>45</v>
      </c>
      <c r="M2952" s="3">
        <f>'Transaction Data'!$F2952*'Transaction Data'!$K2952</f>
        <v>3920</v>
      </c>
      <c r="N2952" s="3">
        <f>'Transaction Data'!$F2952*'Transaction Data'!$L2952</f>
        <v>17640</v>
      </c>
      <c r="O2952" s="3">
        <f>'Transaction Data'!$N2952-'Transaction Data'!$M2952</f>
        <v>13720</v>
      </c>
      <c r="P2952" s="2">
        <f>DATEDIF('Transaction Data'!$D2952,'Transaction Data'!$A2952,"y")</f>
        <v>63</v>
      </c>
      <c r="Q2952" s="2" t="str">
        <f>FLOOR('Transaction Data'!$P2952,15)&amp;"-"&amp;FLOOR('Transaction Data'!$P2952,15)+14</f>
        <v>60-74</v>
      </c>
      <c r="R2952" s="2" t="str">
        <f>IF('Transaction Data'!$L2952&lt;=10,"Less Expensive","Expensive")</f>
        <v>Expensive</v>
      </c>
      <c r="S2952" s="4">
        <f>WEEKDAY('Transaction Data'!$A2952)</f>
        <v>6</v>
      </c>
      <c r="T2952" s="2" t="str">
        <f>IF(WEEKDAY('Transaction Data'!$A2952,2)&lt;6,"Weekday","Weekend")</f>
        <v>Weekday</v>
      </c>
    </row>
    <row r="2953" ht="15.75" customHeight="1">
      <c r="A2953" s="1">
        <v>45306.0</v>
      </c>
      <c r="B2953" s="2" t="s">
        <v>2861</v>
      </c>
      <c r="C2953" s="2" t="s">
        <v>21</v>
      </c>
      <c r="D2953" s="1">
        <v>28981.0</v>
      </c>
      <c r="E2953" s="2" t="s">
        <v>27</v>
      </c>
      <c r="F2953" s="2">
        <v>340.0</v>
      </c>
      <c r="G2953" s="2" t="s">
        <v>38</v>
      </c>
      <c r="H2953" s="2" t="s">
        <v>34</v>
      </c>
      <c r="I2953" s="2" t="s">
        <v>25</v>
      </c>
      <c r="J2953" s="2" t="str">
        <f t="array" ref="J2953">XLOOKUP('Transaction Data'!$G2953,Product_Code,Biscuit_Brand)</f>
        <v>Ginger Snaps</v>
      </c>
      <c r="K2953" s="2">
        <f t="array" ref="K2953">XLOOKUP('Transaction Data'!$G2953,Product_Code,Cost)</f>
        <v>14</v>
      </c>
      <c r="L2953" s="2">
        <f t="array" ref="L2953">XLOOKUP('Transaction Data'!$G2953,Product_Code,Unit_Price)</f>
        <v>28</v>
      </c>
      <c r="M2953" s="3">
        <f>'Transaction Data'!$F2953*'Transaction Data'!$K2953</f>
        <v>4760</v>
      </c>
      <c r="N2953" s="3">
        <f>'Transaction Data'!$F2953*'Transaction Data'!$L2953</f>
        <v>9520</v>
      </c>
      <c r="O2953" s="3">
        <f>'Transaction Data'!$N2953-'Transaction Data'!$M2953</f>
        <v>4760</v>
      </c>
      <c r="P2953" s="2">
        <f>DATEDIF('Transaction Data'!$D2953,'Transaction Data'!$A2953,"y")</f>
        <v>44</v>
      </c>
      <c r="Q2953" s="2" t="str">
        <f>FLOOR('Transaction Data'!$P2953,15)&amp;"-"&amp;FLOOR('Transaction Data'!$P2953,15)+14</f>
        <v>30-44</v>
      </c>
      <c r="R2953" s="2" t="str">
        <f>IF('Transaction Data'!$L2953&lt;=10,"Less Expensive","Expensive")</f>
        <v>Expensive</v>
      </c>
      <c r="S2953" s="4">
        <f>WEEKDAY('Transaction Data'!$A2953)</f>
        <v>2</v>
      </c>
      <c r="T2953" s="2" t="str">
        <f>IF(WEEKDAY('Transaction Data'!$A2953,2)&lt;6,"Weekday","Weekend")</f>
        <v>Weekday</v>
      </c>
    </row>
    <row r="2954" ht="15.75" customHeight="1">
      <c r="A2954" s="1">
        <v>45298.0</v>
      </c>
      <c r="B2954" s="2" t="s">
        <v>843</v>
      </c>
      <c r="C2954" s="2" t="s">
        <v>54</v>
      </c>
      <c r="D2954" s="1">
        <v>38679.0</v>
      </c>
      <c r="E2954" s="2" t="s">
        <v>63</v>
      </c>
      <c r="F2954" s="2">
        <v>418.0</v>
      </c>
      <c r="G2954" s="2" t="s">
        <v>60</v>
      </c>
      <c r="H2954" s="2" t="s">
        <v>24</v>
      </c>
      <c r="I2954" s="2" t="s">
        <v>25</v>
      </c>
      <c r="J2954" s="2" t="str">
        <f t="array" ref="J2954">XLOOKUP('Transaction Data'!$G2954,Product_Code,Biscuit_Brand)</f>
        <v>Peanut Butter Bites</v>
      </c>
      <c r="K2954" s="2">
        <f t="array" ref="K2954">XLOOKUP('Transaction Data'!$G2954,Product_Code,Cost)</f>
        <v>5</v>
      </c>
      <c r="L2954" s="2">
        <f t="array" ref="L2954">XLOOKUP('Transaction Data'!$G2954,Product_Code,Unit_Price)</f>
        <v>7</v>
      </c>
      <c r="M2954" s="3">
        <f>'Transaction Data'!$F2954*'Transaction Data'!$K2954</f>
        <v>2090</v>
      </c>
      <c r="N2954" s="3">
        <f>'Transaction Data'!$F2954*'Transaction Data'!$L2954</f>
        <v>2926</v>
      </c>
      <c r="O2954" s="3">
        <f>'Transaction Data'!$N2954-'Transaction Data'!$M2954</f>
        <v>836</v>
      </c>
      <c r="P2954" s="2">
        <f>DATEDIF('Transaction Data'!$D2954,'Transaction Data'!$A2954,"y")</f>
        <v>18</v>
      </c>
      <c r="Q2954" s="2" t="str">
        <f>FLOOR('Transaction Data'!$P2954,15)&amp;"-"&amp;FLOOR('Transaction Data'!$P2954,15)+14</f>
        <v>15-29</v>
      </c>
      <c r="R2954" s="2" t="str">
        <f>IF('Transaction Data'!$L2954&lt;=10,"Less Expensive","Expensive")</f>
        <v>Less Expensive</v>
      </c>
      <c r="S2954" s="4">
        <f>WEEKDAY('Transaction Data'!$A2954)</f>
        <v>1</v>
      </c>
      <c r="T2954" s="2" t="str">
        <f>IF(WEEKDAY('Transaction Data'!$A2954,2)&lt;6,"Weekday","Weekend")</f>
        <v>Weekend</v>
      </c>
    </row>
    <row r="2955" ht="15.75" customHeight="1">
      <c r="A2955" s="1">
        <v>45442.0</v>
      </c>
      <c r="B2955" s="2" t="s">
        <v>2862</v>
      </c>
      <c r="C2955" s="2" t="s">
        <v>41</v>
      </c>
      <c r="D2955" s="1">
        <v>26081.0</v>
      </c>
      <c r="E2955" s="2" t="s">
        <v>27</v>
      </c>
      <c r="F2955" s="2">
        <v>13.0</v>
      </c>
      <c r="G2955" s="2" t="s">
        <v>57</v>
      </c>
      <c r="H2955" s="2" t="s">
        <v>42</v>
      </c>
      <c r="I2955" s="2" t="s">
        <v>25</v>
      </c>
      <c r="J2955" s="2" t="str">
        <f t="array" ref="J2955">XLOOKUP('Transaction Data'!$G2955,Product_Code,Biscuit_Brand)</f>
        <v>Oatmeal Cookies</v>
      </c>
      <c r="K2955" s="2">
        <f t="array" ref="K2955">XLOOKUP('Transaction Data'!$G2955,Product_Code,Cost)</f>
        <v>19</v>
      </c>
      <c r="L2955" s="2">
        <f t="array" ref="L2955">XLOOKUP('Transaction Data'!$G2955,Product_Code,Unit_Price)</f>
        <v>23</v>
      </c>
      <c r="M2955" s="3">
        <f>'Transaction Data'!$F2955*'Transaction Data'!$K2955</f>
        <v>247</v>
      </c>
      <c r="N2955" s="3">
        <f>'Transaction Data'!$F2955*'Transaction Data'!$L2955</f>
        <v>299</v>
      </c>
      <c r="O2955" s="3">
        <f>'Transaction Data'!$N2955-'Transaction Data'!$M2955</f>
        <v>52</v>
      </c>
      <c r="P2955" s="2">
        <f>DATEDIF('Transaction Data'!$D2955,'Transaction Data'!$A2955,"y")</f>
        <v>53</v>
      </c>
      <c r="Q2955" s="2" t="str">
        <f>FLOOR('Transaction Data'!$P2955,15)&amp;"-"&amp;FLOOR('Transaction Data'!$P2955,15)+14</f>
        <v>45-59</v>
      </c>
      <c r="R2955" s="2" t="str">
        <f>IF('Transaction Data'!$L2955&lt;=10,"Less Expensive","Expensive")</f>
        <v>Expensive</v>
      </c>
      <c r="S2955" s="4">
        <f>WEEKDAY('Transaction Data'!$A2955)</f>
        <v>5</v>
      </c>
      <c r="T2955" s="2" t="str">
        <f>IF(WEEKDAY('Transaction Data'!$A2955,2)&lt;6,"Weekday","Weekend")</f>
        <v>Weekday</v>
      </c>
    </row>
    <row r="2956" ht="15.75" customHeight="1">
      <c r="A2956" s="1">
        <v>45334.0</v>
      </c>
      <c r="B2956" s="2" t="s">
        <v>2863</v>
      </c>
      <c r="C2956" s="2" t="s">
        <v>21</v>
      </c>
      <c r="D2956" s="1">
        <v>35949.0</v>
      </c>
      <c r="E2956" s="2" t="s">
        <v>22</v>
      </c>
      <c r="F2956" s="2">
        <v>490.0</v>
      </c>
      <c r="G2956" s="2" t="s">
        <v>48</v>
      </c>
      <c r="H2956" s="2" t="s">
        <v>45</v>
      </c>
      <c r="I2956" s="2" t="s">
        <v>25</v>
      </c>
      <c r="J2956" s="2" t="str">
        <f t="array" ref="J2956">XLOOKUP('Transaction Data'!$G2956,Product_Code,Biscuit_Brand)</f>
        <v>Lemon Crisps</v>
      </c>
      <c r="K2956" s="2">
        <f t="array" ref="K2956">XLOOKUP('Transaction Data'!$G2956,Product_Code,Cost)</f>
        <v>7</v>
      </c>
      <c r="L2956" s="2">
        <f t="array" ref="L2956">XLOOKUP('Transaction Data'!$G2956,Product_Code,Unit_Price)</f>
        <v>9</v>
      </c>
      <c r="M2956" s="3">
        <f>'Transaction Data'!$F2956*'Transaction Data'!$K2956</f>
        <v>3430</v>
      </c>
      <c r="N2956" s="3">
        <f>'Transaction Data'!$F2956*'Transaction Data'!$L2956</f>
        <v>4410</v>
      </c>
      <c r="O2956" s="3">
        <f>'Transaction Data'!$N2956-'Transaction Data'!$M2956</f>
        <v>980</v>
      </c>
      <c r="P2956" s="2">
        <f>DATEDIF('Transaction Data'!$D2956,'Transaction Data'!$A2956,"y")</f>
        <v>25</v>
      </c>
      <c r="Q2956" s="2" t="str">
        <f>FLOOR('Transaction Data'!$P2956,15)&amp;"-"&amp;FLOOR('Transaction Data'!$P2956,15)+14</f>
        <v>15-29</v>
      </c>
      <c r="R2956" s="2" t="str">
        <f>IF('Transaction Data'!$L2956&lt;=10,"Less Expensive","Expensive")</f>
        <v>Less Expensive</v>
      </c>
      <c r="S2956" s="4">
        <f>WEEKDAY('Transaction Data'!$A2956)</f>
        <v>2</v>
      </c>
      <c r="T2956" s="2" t="str">
        <f>IF(WEEKDAY('Transaction Data'!$A2956,2)&lt;6,"Weekday","Weekend")</f>
        <v>Weekday</v>
      </c>
    </row>
    <row r="2957" ht="15.75" customHeight="1">
      <c r="A2957" s="1">
        <v>45501.0</v>
      </c>
      <c r="B2957" s="2" t="s">
        <v>2864</v>
      </c>
      <c r="C2957" s="2" t="s">
        <v>69</v>
      </c>
      <c r="D2957" s="1">
        <v>31078.0</v>
      </c>
      <c r="E2957" s="2" t="s">
        <v>27</v>
      </c>
      <c r="F2957" s="2">
        <v>285.0</v>
      </c>
      <c r="G2957" s="2" t="s">
        <v>48</v>
      </c>
      <c r="H2957" s="2" t="s">
        <v>24</v>
      </c>
      <c r="I2957" s="2" t="s">
        <v>25</v>
      </c>
      <c r="J2957" s="2" t="str">
        <f t="array" ref="J2957">XLOOKUP('Transaction Data'!$G2957,Product_Code,Biscuit_Brand)</f>
        <v>Lemon Crisps</v>
      </c>
      <c r="K2957" s="2">
        <f t="array" ref="K2957">XLOOKUP('Transaction Data'!$G2957,Product_Code,Cost)</f>
        <v>7</v>
      </c>
      <c r="L2957" s="2">
        <f t="array" ref="L2957">XLOOKUP('Transaction Data'!$G2957,Product_Code,Unit_Price)</f>
        <v>9</v>
      </c>
      <c r="M2957" s="3">
        <f>'Transaction Data'!$F2957*'Transaction Data'!$K2957</f>
        <v>1995</v>
      </c>
      <c r="N2957" s="3">
        <f>'Transaction Data'!$F2957*'Transaction Data'!$L2957</f>
        <v>2565</v>
      </c>
      <c r="O2957" s="3">
        <f>'Transaction Data'!$N2957-'Transaction Data'!$M2957</f>
        <v>570</v>
      </c>
      <c r="P2957" s="2">
        <f>DATEDIF('Transaction Data'!$D2957,'Transaction Data'!$A2957,"y")</f>
        <v>39</v>
      </c>
      <c r="Q2957" s="2" t="str">
        <f>FLOOR('Transaction Data'!$P2957,15)&amp;"-"&amp;FLOOR('Transaction Data'!$P2957,15)+14</f>
        <v>30-44</v>
      </c>
      <c r="R2957" s="2" t="str">
        <f>IF('Transaction Data'!$L2957&lt;=10,"Less Expensive","Expensive")</f>
        <v>Less Expensive</v>
      </c>
      <c r="S2957" s="4">
        <f>WEEKDAY('Transaction Data'!$A2957)</f>
        <v>1</v>
      </c>
      <c r="T2957" s="2" t="str">
        <f>IF(WEEKDAY('Transaction Data'!$A2957,2)&lt;6,"Weekday","Weekend")</f>
        <v>Weekend</v>
      </c>
    </row>
    <row r="2958" ht="15.75" customHeight="1">
      <c r="A2958" s="1">
        <v>45417.0</v>
      </c>
      <c r="B2958" s="2" t="s">
        <v>2865</v>
      </c>
      <c r="C2958" s="2" t="s">
        <v>54</v>
      </c>
      <c r="D2958" s="1">
        <v>26505.0</v>
      </c>
      <c r="E2958" s="2" t="s">
        <v>63</v>
      </c>
      <c r="F2958" s="2">
        <v>157.0</v>
      </c>
      <c r="G2958" s="2" t="s">
        <v>44</v>
      </c>
      <c r="H2958" s="2" t="s">
        <v>29</v>
      </c>
      <c r="I2958" s="2" t="s">
        <v>25</v>
      </c>
      <c r="J2958" s="2" t="str">
        <f t="array" ref="J2958">XLOOKUP('Transaction Data'!$G2958,Product_Code,Biscuit_Brand)</f>
        <v>Butter Crunch</v>
      </c>
      <c r="K2958" s="2">
        <f t="array" ref="K2958">XLOOKUP('Transaction Data'!$G2958,Product_Code,Cost)</f>
        <v>10</v>
      </c>
      <c r="L2958" s="2">
        <f t="array" ref="L2958">XLOOKUP('Transaction Data'!$G2958,Product_Code,Unit_Price)</f>
        <v>11</v>
      </c>
      <c r="M2958" s="3">
        <f>'Transaction Data'!$F2958*'Transaction Data'!$K2958</f>
        <v>1570</v>
      </c>
      <c r="N2958" s="3">
        <f>'Transaction Data'!$F2958*'Transaction Data'!$L2958</f>
        <v>1727</v>
      </c>
      <c r="O2958" s="3">
        <f>'Transaction Data'!$N2958-'Transaction Data'!$M2958</f>
        <v>157</v>
      </c>
      <c r="P2958" s="2">
        <f>DATEDIF('Transaction Data'!$D2958,'Transaction Data'!$A2958,"y")</f>
        <v>51</v>
      </c>
      <c r="Q2958" s="2" t="str">
        <f>FLOOR('Transaction Data'!$P2958,15)&amp;"-"&amp;FLOOR('Transaction Data'!$P2958,15)+14</f>
        <v>45-59</v>
      </c>
      <c r="R2958" s="2" t="str">
        <f>IF('Transaction Data'!$L2958&lt;=10,"Less Expensive","Expensive")</f>
        <v>Expensive</v>
      </c>
      <c r="S2958" s="4">
        <f>WEEKDAY('Transaction Data'!$A2958)</f>
        <v>1</v>
      </c>
      <c r="T2958" s="2" t="str">
        <f>IF(WEEKDAY('Transaction Data'!$A2958,2)&lt;6,"Weekday","Weekend")</f>
        <v>Weekend</v>
      </c>
    </row>
    <row r="2959" ht="15.75" customHeight="1">
      <c r="A2959" s="1">
        <v>45478.0</v>
      </c>
      <c r="B2959" s="2" t="s">
        <v>2866</v>
      </c>
      <c r="C2959" s="2" t="s">
        <v>21</v>
      </c>
      <c r="D2959" s="1">
        <v>25518.0</v>
      </c>
      <c r="E2959" s="2" t="s">
        <v>37</v>
      </c>
      <c r="F2959" s="2">
        <v>325.0</v>
      </c>
      <c r="G2959" s="2" t="s">
        <v>44</v>
      </c>
      <c r="H2959" s="2" t="s">
        <v>42</v>
      </c>
      <c r="I2959" s="2" t="s">
        <v>25</v>
      </c>
      <c r="J2959" s="2" t="str">
        <f t="array" ref="J2959">XLOOKUP('Transaction Data'!$G2959,Product_Code,Biscuit_Brand)</f>
        <v>Butter Crunch</v>
      </c>
      <c r="K2959" s="2">
        <f t="array" ref="K2959">XLOOKUP('Transaction Data'!$G2959,Product_Code,Cost)</f>
        <v>10</v>
      </c>
      <c r="L2959" s="2">
        <f t="array" ref="L2959">XLOOKUP('Transaction Data'!$G2959,Product_Code,Unit_Price)</f>
        <v>11</v>
      </c>
      <c r="M2959" s="3">
        <f>'Transaction Data'!$F2959*'Transaction Data'!$K2959</f>
        <v>3250</v>
      </c>
      <c r="N2959" s="3">
        <f>'Transaction Data'!$F2959*'Transaction Data'!$L2959</f>
        <v>3575</v>
      </c>
      <c r="O2959" s="3">
        <f>'Transaction Data'!$N2959-'Transaction Data'!$M2959</f>
        <v>325</v>
      </c>
      <c r="P2959" s="2">
        <f>DATEDIF('Transaction Data'!$D2959,'Transaction Data'!$A2959,"y")</f>
        <v>54</v>
      </c>
      <c r="Q2959" s="2" t="str">
        <f>FLOOR('Transaction Data'!$P2959,15)&amp;"-"&amp;FLOOR('Transaction Data'!$P2959,15)+14</f>
        <v>45-59</v>
      </c>
      <c r="R2959" s="2" t="str">
        <f>IF('Transaction Data'!$L2959&lt;=10,"Less Expensive","Expensive")</f>
        <v>Expensive</v>
      </c>
      <c r="S2959" s="4">
        <f>WEEKDAY('Transaction Data'!$A2959)</f>
        <v>6</v>
      </c>
      <c r="T2959" s="2" t="str">
        <f>IF(WEEKDAY('Transaction Data'!$A2959,2)&lt;6,"Weekday","Weekend")</f>
        <v>Weekday</v>
      </c>
    </row>
    <row r="2960" ht="15.75" customHeight="1">
      <c r="A2960" s="1">
        <v>45332.0</v>
      </c>
      <c r="B2960" s="2" t="s">
        <v>2867</v>
      </c>
      <c r="C2960" s="2" t="s">
        <v>51</v>
      </c>
      <c r="D2960" s="1">
        <v>22549.0</v>
      </c>
      <c r="E2960" s="2" t="s">
        <v>22</v>
      </c>
      <c r="F2960" s="2">
        <v>403.0</v>
      </c>
      <c r="G2960" s="2" t="s">
        <v>33</v>
      </c>
      <c r="H2960" s="2" t="s">
        <v>45</v>
      </c>
      <c r="I2960" s="2" t="s">
        <v>25</v>
      </c>
      <c r="J2960" s="2" t="str">
        <f t="array" ref="J2960">XLOOKUP('Transaction Data'!$G2960,Product_Code,Biscuit_Brand)</f>
        <v>Caramel Biscuits</v>
      </c>
      <c r="K2960" s="2">
        <f t="array" ref="K2960">XLOOKUP('Transaction Data'!$G2960,Product_Code,Cost)</f>
        <v>18</v>
      </c>
      <c r="L2960" s="2">
        <f t="array" ref="L2960">XLOOKUP('Transaction Data'!$G2960,Product_Code,Unit_Price)</f>
        <v>22</v>
      </c>
      <c r="M2960" s="3">
        <f>'Transaction Data'!$F2960*'Transaction Data'!$K2960</f>
        <v>7254</v>
      </c>
      <c r="N2960" s="3">
        <f>'Transaction Data'!$F2960*'Transaction Data'!$L2960</f>
        <v>8866</v>
      </c>
      <c r="O2960" s="3">
        <f>'Transaction Data'!$N2960-'Transaction Data'!$M2960</f>
        <v>1612</v>
      </c>
      <c r="P2960" s="2">
        <f>DATEDIF('Transaction Data'!$D2960,'Transaction Data'!$A2960,"y")</f>
        <v>62</v>
      </c>
      <c r="Q2960" s="2" t="str">
        <f>FLOOR('Transaction Data'!$P2960,15)&amp;"-"&amp;FLOOR('Transaction Data'!$P2960,15)+14</f>
        <v>60-74</v>
      </c>
      <c r="R2960" s="2" t="str">
        <f>IF('Transaction Data'!$L2960&lt;=10,"Less Expensive","Expensive")</f>
        <v>Expensive</v>
      </c>
      <c r="S2960" s="4">
        <f>WEEKDAY('Transaction Data'!$A2960)</f>
        <v>7</v>
      </c>
      <c r="T2960" s="2" t="str">
        <f>IF(WEEKDAY('Transaction Data'!$A2960,2)&lt;6,"Weekday","Weekend")</f>
        <v>Weekend</v>
      </c>
    </row>
    <row r="2961" ht="15.75" customHeight="1">
      <c r="A2961" s="1">
        <v>45331.0</v>
      </c>
      <c r="B2961" s="2" t="s">
        <v>2868</v>
      </c>
      <c r="C2961" s="2" t="s">
        <v>72</v>
      </c>
      <c r="D2961" s="1">
        <v>37014.0</v>
      </c>
      <c r="E2961" s="2" t="s">
        <v>63</v>
      </c>
      <c r="F2961" s="2">
        <v>135.0</v>
      </c>
      <c r="G2961" s="2" t="s">
        <v>33</v>
      </c>
      <c r="H2961" s="2" t="s">
        <v>24</v>
      </c>
      <c r="I2961" s="2" t="s">
        <v>25</v>
      </c>
      <c r="J2961" s="2" t="str">
        <f t="array" ref="J2961">XLOOKUP('Transaction Data'!$G2961,Product_Code,Biscuit_Brand)</f>
        <v>Caramel Biscuits</v>
      </c>
      <c r="K2961" s="2">
        <f t="array" ref="K2961">XLOOKUP('Transaction Data'!$G2961,Product_Code,Cost)</f>
        <v>18</v>
      </c>
      <c r="L2961" s="2">
        <f t="array" ref="L2961">XLOOKUP('Transaction Data'!$G2961,Product_Code,Unit_Price)</f>
        <v>22</v>
      </c>
      <c r="M2961" s="3">
        <f>'Transaction Data'!$F2961*'Transaction Data'!$K2961</f>
        <v>2430</v>
      </c>
      <c r="N2961" s="3">
        <f>'Transaction Data'!$F2961*'Transaction Data'!$L2961</f>
        <v>2970</v>
      </c>
      <c r="O2961" s="3">
        <f>'Transaction Data'!$N2961-'Transaction Data'!$M2961</f>
        <v>540</v>
      </c>
      <c r="P2961" s="2">
        <f>DATEDIF('Transaction Data'!$D2961,'Transaction Data'!$A2961,"y")</f>
        <v>22</v>
      </c>
      <c r="Q2961" s="2" t="str">
        <f>FLOOR('Transaction Data'!$P2961,15)&amp;"-"&amp;FLOOR('Transaction Data'!$P2961,15)+14</f>
        <v>15-29</v>
      </c>
      <c r="R2961" s="2" t="str">
        <f>IF('Transaction Data'!$L2961&lt;=10,"Less Expensive","Expensive")</f>
        <v>Expensive</v>
      </c>
      <c r="S2961" s="4">
        <f>WEEKDAY('Transaction Data'!$A2961)</f>
        <v>6</v>
      </c>
      <c r="T2961" s="2" t="str">
        <f>IF(WEEKDAY('Transaction Data'!$A2961,2)&lt;6,"Weekday","Weekend")</f>
        <v>Weekday</v>
      </c>
    </row>
    <row r="2962" ht="15.75" customHeight="1">
      <c r="A2962" s="1">
        <v>45496.0</v>
      </c>
      <c r="B2962" s="2" t="s">
        <v>2869</v>
      </c>
      <c r="C2962" s="2" t="s">
        <v>78</v>
      </c>
      <c r="D2962" s="1">
        <v>23958.0</v>
      </c>
      <c r="E2962" s="2" t="s">
        <v>63</v>
      </c>
      <c r="F2962" s="2">
        <v>73.0</v>
      </c>
      <c r="G2962" s="2" t="s">
        <v>48</v>
      </c>
      <c r="H2962" s="2" t="s">
        <v>29</v>
      </c>
      <c r="I2962" s="2" t="s">
        <v>25</v>
      </c>
      <c r="J2962" s="2" t="str">
        <f t="array" ref="J2962">XLOOKUP('Transaction Data'!$G2962,Product_Code,Biscuit_Brand)</f>
        <v>Lemon Crisps</v>
      </c>
      <c r="K2962" s="2">
        <f t="array" ref="K2962">XLOOKUP('Transaction Data'!$G2962,Product_Code,Cost)</f>
        <v>7</v>
      </c>
      <c r="L2962" s="2">
        <f t="array" ref="L2962">XLOOKUP('Transaction Data'!$G2962,Product_Code,Unit_Price)</f>
        <v>9</v>
      </c>
      <c r="M2962" s="3">
        <f>'Transaction Data'!$F2962*'Transaction Data'!$K2962</f>
        <v>511</v>
      </c>
      <c r="N2962" s="3">
        <f>'Transaction Data'!$F2962*'Transaction Data'!$L2962</f>
        <v>657</v>
      </c>
      <c r="O2962" s="3">
        <f>'Transaction Data'!$N2962-'Transaction Data'!$M2962</f>
        <v>146</v>
      </c>
      <c r="P2962" s="2">
        <f>DATEDIF('Transaction Data'!$D2962,'Transaction Data'!$A2962,"y")</f>
        <v>58</v>
      </c>
      <c r="Q2962" s="2" t="str">
        <f>FLOOR('Transaction Data'!$P2962,15)&amp;"-"&amp;FLOOR('Transaction Data'!$P2962,15)+14</f>
        <v>45-59</v>
      </c>
      <c r="R2962" s="2" t="str">
        <f>IF('Transaction Data'!$L2962&lt;=10,"Less Expensive","Expensive")</f>
        <v>Less Expensive</v>
      </c>
      <c r="S2962" s="4">
        <f>WEEKDAY('Transaction Data'!$A2962)</f>
        <v>3</v>
      </c>
      <c r="T2962" s="2" t="str">
        <f>IF(WEEKDAY('Transaction Data'!$A2962,2)&lt;6,"Weekday","Weekend")</f>
        <v>Weekday</v>
      </c>
    </row>
    <row r="2963" ht="15.75" customHeight="1">
      <c r="A2963" s="1">
        <v>45388.0</v>
      </c>
      <c r="B2963" s="2" t="s">
        <v>2870</v>
      </c>
      <c r="C2963" s="2" t="s">
        <v>51</v>
      </c>
      <c r="D2963" s="1">
        <v>31325.0</v>
      </c>
      <c r="E2963" s="2" t="s">
        <v>27</v>
      </c>
      <c r="F2963" s="2">
        <v>275.0</v>
      </c>
      <c r="G2963" s="2" t="s">
        <v>33</v>
      </c>
      <c r="H2963" s="2" t="s">
        <v>29</v>
      </c>
      <c r="I2963" s="2" t="s">
        <v>25</v>
      </c>
      <c r="J2963" s="2" t="str">
        <f t="array" ref="J2963">XLOOKUP('Transaction Data'!$G2963,Product_Code,Biscuit_Brand)</f>
        <v>Caramel Biscuits</v>
      </c>
      <c r="K2963" s="2">
        <f t="array" ref="K2963">XLOOKUP('Transaction Data'!$G2963,Product_Code,Cost)</f>
        <v>18</v>
      </c>
      <c r="L2963" s="2">
        <f t="array" ref="L2963">XLOOKUP('Transaction Data'!$G2963,Product_Code,Unit_Price)</f>
        <v>22</v>
      </c>
      <c r="M2963" s="3">
        <f>'Transaction Data'!$F2963*'Transaction Data'!$K2963</f>
        <v>4950</v>
      </c>
      <c r="N2963" s="3">
        <f>'Transaction Data'!$F2963*'Transaction Data'!$L2963</f>
        <v>6050</v>
      </c>
      <c r="O2963" s="3">
        <f>'Transaction Data'!$N2963-'Transaction Data'!$M2963</f>
        <v>1100</v>
      </c>
      <c r="P2963" s="2">
        <f>DATEDIF('Transaction Data'!$D2963,'Transaction Data'!$A2963,"y")</f>
        <v>38</v>
      </c>
      <c r="Q2963" s="2" t="str">
        <f>FLOOR('Transaction Data'!$P2963,15)&amp;"-"&amp;FLOOR('Transaction Data'!$P2963,15)+14</f>
        <v>30-44</v>
      </c>
      <c r="R2963" s="2" t="str">
        <f>IF('Transaction Data'!$L2963&lt;=10,"Less Expensive","Expensive")</f>
        <v>Expensive</v>
      </c>
      <c r="S2963" s="4">
        <f>WEEKDAY('Transaction Data'!$A2963)</f>
        <v>7</v>
      </c>
      <c r="T2963" s="2" t="str">
        <f>IF(WEEKDAY('Transaction Data'!$A2963,2)&lt;6,"Weekday","Weekend")</f>
        <v>Weekend</v>
      </c>
    </row>
    <row r="2964" ht="15.75" customHeight="1">
      <c r="A2964" s="1">
        <v>45386.0</v>
      </c>
      <c r="B2964" s="2" t="s">
        <v>2871</v>
      </c>
      <c r="C2964" s="2" t="s">
        <v>54</v>
      </c>
      <c r="D2964" s="1">
        <v>29318.0</v>
      </c>
      <c r="E2964" s="2" t="s">
        <v>63</v>
      </c>
      <c r="F2964" s="2">
        <v>308.0</v>
      </c>
      <c r="G2964" s="2" t="s">
        <v>60</v>
      </c>
      <c r="H2964" s="2" t="s">
        <v>34</v>
      </c>
      <c r="I2964" s="2" t="s">
        <v>25</v>
      </c>
      <c r="J2964" s="2" t="str">
        <f t="array" ref="J2964">XLOOKUP('Transaction Data'!$G2964,Product_Code,Biscuit_Brand)</f>
        <v>Peanut Butter Bites</v>
      </c>
      <c r="K2964" s="2">
        <f t="array" ref="K2964">XLOOKUP('Transaction Data'!$G2964,Product_Code,Cost)</f>
        <v>5</v>
      </c>
      <c r="L2964" s="2">
        <f t="array" ref="L2964">XLOOKUP('Transaction Data'!$G2964,Product_Code,Unit_Price)</f>
        <v>7</v>
      </c>
      <c r="M2964" s="3">
        <f>'Transaction Data'!$F2964*'Transaction Data'!$K2964</f>
        <v>1540</v>
      </c>
      <c r="N2964" s="3">
        <f>'Transaction Data'!$F2964*'Transaction Data'!$L2964</f>
        <v>2156</v>
      </c>
      <c r="O2964" s="3">
        <f>'Transaction Data'!$N2964-'Transaction Data'!$M2964</f>
        <v>616</v>
      </c>
      <c r="P2964" s="2">
        <f>DATEDIF('Transaction Data'!$D2964,'Transaction Data'!$A2964,"y")</f>
        <v>43</v>
      </c>
      <c r="Q2964" s="2" t="str">
        <f>FLOOR('Transaction Data'!$P2964,15)&amp;"-"&amp;FLOOR('Transaction Data'!$P2964,15)+14</f>
        <v>30-44</v>
      </c>
      <c r="R2964" s="2" t="str">
        <f>IF('Transaction Data'!$L2964&lt;=10,"Less Expensive","Expensive")</f>
        <v>Less Expensive</v>
      </c>
      <c r="S2964" s="4">
        <f>WEEKDAY('Transaction Data'!$A2964)</f>
        <v>5</v>
      </c>
      <c r="T2964" s="2" t="str">
        <f>IF(WEEKDAY('Transaction Data'!$A2964,2)&lt;6,"Weekday","Weekend")</f>
        <v>Weekday</v>
      </c>
    </row>
    <row r="2965" ht="15.75" customHeight="1">
      <c r="A2965" s="1">
        <v>45372.0</v>
      </c>
      <c r="B2965" s="2" t="s">
        <v>2872</v>
      </c>
      <c r="C2965" s="2" t="s">
        <v>69</v>
      </c>
      <c r="D2965" s="1">
        <v>37866.0</v>
      </c>
      <c r="E2965" s="2" t="s">
        <v>27</v>
      </c>
      <c r="F2965" s="2">
        <v>226.0</v>
      </c>
      <c r="G2965" s="2" t="s">
        <v>55</v>
      </c>
      <c r="H2965" s="2" t="s">
        <v>24</v>
      </c>
      <c r="I2965" s="2" t="s">
        <v>25</v>
      </c>
      <c r="J2965" s="2" t="str">
        <f t="array" ref="J2965">XLOOKUP('Transaction Data'!$G2965,Product_Code,Biscuit_Brand)</f>
        <v>Vanilla Wafers</v>
      </c>
      <c r="K2965" s="2">
        <f t="array" ref="K2965">XLOOKUP('Transaction Data'!$G2965,Product_Code,Cost)</f>
        <v>18</v>
      </c>
      <c r="L2965" s="2">
        <f t="array" ref="L2965">XLOOKUP('Transaction Data'!$G2965,Product_Code,Unit_Price)</f>
        <v>36</v>
      </c>
      <c r="M2965" s="3">
        <f>'Transaction Data'!$F2965*'Transaction Data'!$K2965</f>
        <v>4068</v>
      </c>
      <c r="N2965" s="3">
        <f>'Transaction Data'!$F2965*'Transaction Data'!$L2965</f>
        <v>8136</v>
      </c>
      <c r="O2965" s="3">
        <f>'Transaction Data'!$N2965-'Transaction Data'!$M2965</f>
        <v>4068</v>
      </c>
      <c r="P2965" s="2">
        <f>DATEDIF('Transaction Data'!$D2965,'Transaction Data'!$A2965,"y")</f>
        <v>20</v>
      </c>
      <c r="Q2965" s="2" t="str">
        <f>FLOOR('Transaction Data'!$P2965,15)&amp;"-"&amp;FLOOR('Transaction Data'!$P2965,15)+14</f>
        <v>15-29</v>
      </c>
      <c r="R2965" s="2" t="str">
        <f>IF('Transaction Data'!$L2965&lt;=10,"Less Expensive","Expensive")</f>
        <v>Expensive</v>
      </c>
      <c r="S2965" s="4">
        <f>WEEKDAY('Transaction Data'!$A2965)</f>
        <v>5</v>
      </c>
      <c r="T2965" s="2" t="str">
        <f>IF(WEEKDAY('Transaction Data'!$A2965,2)&lt;6,"Weekday","Weekend")</f>
        <v>Weekday</v>
      </c>
    </row>
    <row r="2966" ht="15.75" customHeight="1">
      <c r="A2966" s="1">
        <v>45317.0</v>
      </c>
      <c r="B2966" s="2" t="s">
        <v>2873</v>
      </c>
      <c r="C2966" s="2" t="s">
        <v>72</v>
      </c>
      <c r="D2966" s="1">
        <v>32870.0</v>
      </c>
      <c r="E2966" s="2" t="s">
        <v>63</v>
      </c>
      <c r="F2966" s="2">
        <v>449.0</v>
      </c>
      <c r="G2966" s="2" t="s">
        <v>60</v>
      </c>
      <c r="H2966" s="2" t="s">
        <v>42</v>
      </c>
      <c r="I2966" s="2" t="s">
        <v>25</v>
      </c>
      <c r="J2966" s="2" t="str">
        <f t="array" ref="J2966">XLOOKUP('Transaction Data'!$G2966,Product_Code,Biscuit_Brand)</f>
        <v>Peanut Butter Bites</v>
      </c>
      <c r="K2966" s="2">
        <f t="array" ref="K2966">XLOOKUP('Transaction Data'!$G2966,Product_Code,Cost)</f>
        <v>5</v>
      </c>
      <c r="L2966" s="2">
        <f t="array" ref="L2966">XLOOKUP('Transaction Data'!$G2966,Product_Code,Unit_Price)</f>
        <v>7</v>
      </c>
      <c r="M2966" s="3">
        <f>'Transaction Data'!$F2966*'Transaction Data'!$K2966</f>
        <v>2245</v>
      </c>
      <c r="N2966" s="3">
        <f>'Transaction Data'!$F2966*'Transaction Data'!$L2966</f>
        <v>3143</v>
      </c>
      <c r="O2966" s="3">
        <f>'Transaction Data'!$N2966-'Transaction Data'!$M2966</f>
        <v>898</v>
      </c>
      <c r="P2966" s="2">
        <f>DATEDIF('Transaction Data'!$D2966,'Transaction Data'!$A2966,"y")</f>
        <v>34</v>
      </c>
      <c r="Q2966" s="2" t="str">
        <f>FLOOR('Transaction Data'!$P2966,15)&amp;"-"&amp;FLOOR('Transaction Data'!$P2966,15)+14</f>
        <v>30-44</v>
      </c>
      <c r="R2966" s="2" t="str">
        <f>IF('Transaction Data'!$L2966&lt;=10,"Less Expensive","Expensive")</f>
        <v>Less Expensive</v>
      </c>
      <c r="S2966" s="4">
        <f>WEEKDAY('Transaction Data'!$A2966)</f>
        <v>6</v>
      </c>
      <c r="T2966" s="2" t="str">
        <f>IF(WEEKDAY('Transaction Data'!$A2966,2)&lt;6,"Weekday","Weekend")</f>
        <v>Weekday</v>
      </c>
    </row>
    <row r="2967" ht="15.75" customHeight="1">
      <c r="A2967" s="1">
        <v>45309.0</v>
      </c>
      <c r="B2967" s="2" t="s">
        <v>2874</v>
      </c>
      <c r="C2967" s="2" t="s">
        <v>47</v>
      </c>
      <c r="D2967" s="1">
        <v>28455.0</v>
      </c>
      <c r="E2967" s="2" t="s">
        <v>22</v>
      </c>
      <c r="F2967" s="2">
        <v>144.0</v>
      </c>
      <c r="G2967" s="2" t="s">
        <v>55</v>
      </c>
      <c r="H2967" s="2" t="s">
        <v>45</v>
      </c>
      <c r="I2967" s="2" t="s">
        <v>25</v>
      </c>
      <c r="J2967" s="2" t="str">
        <f t="array" ref="J2967">XLOOKUP('Transaction Data'!$G2967,Product_Code,Biscuit_Brand)</f>
        <v>Vanilla Wafers</v>
      </c>
      <c r="K2967" s="2">
        <f t="array" ref="K2967">XLOOKUP('Transaction Data'!$G2967,Product_Code,Cost)</f>
        <v>18</v>
      </c>
      <c r="L2967" s="2">
        <f t="array" ref="L2967">XLOOKUP('Transaction Data'!$G2967,Product_Code,Unit_Price)</f>
        <v>36</v>
      </c>
      <c r="M2967" s="3">
        <f>'Transaction Data'!$F2967*'Transaction Data'!$K2967</f>
        <v>2592</v>
      </c>
      <c r="N2967" s="3">
        <f>'Transaction Data'!$F2967*'Transaction Data'!$L2967</f>
        <v>5184</v>
      </c>
      <c r="O2967" s="3">
        <f>'Transaction Data'!$N2967-'Transaction Data'!$M2967</f>
        <v>2592</v>
      </c>
      <c r="P2967" s="2">
        <f>DATEDIF('Transaction Data'!$D2967,'Transaction Data'!$A2967,"y")</f>
        <v>46</v>
      </c>
      <c r="Q2967" s="2" t="str">
        <f>FLOOR('Transaction Data'!$P2967,15)&amp;"-"&amp;FLOOR('Transaction Data'!$P2967,15)+14</f>
        <v>45-59</v>
      </c>
      <c r="R2967" s="2" t="str">
        <f>IF('Transaction Data'!$L2967&lt;=10,"Less Expensive","Expensive")</f>
        <v>Expensive</v>
      </c>
      <c r="S2967" s="4">
        <f>WEEKDAY('Transaction Data'!$A2967)</f>
        <v>5</v>
      </c>
      <c r="T2967" s="2" t="str">
        <f>IF(WEEKDAY('Transaction Data'!$A2967,2)&lt;6,"Weekday","Weekend")</f>
        <v>Weekday</v>
      </c>
    </row>
    <row r="2968" ht="15.75" customHeight="1">
      <c r="A2968" s="1">
        <v>45449.0</v>
      </c>
      <c r="B2968" s="2" t="s">
        <v>2875</v>
      </c>
      <c r="C2968" s="2" t="s">
        <v>21</v>
      </c>
      <c r="D2968" s="1">
        <v>28327.0</v>
      </c>
      <c r="E2968" s="2" t="s">
        <v>27</v>
      </c>
      <c r="F2968" s="2">
        <v>119.0</v>
      </c>
      <c r="G2968" s="2" t="s">
        <v>33</v>
      </c>
      <c r="H2968" s="2" t="s">
        <v>24</v>
      </c>
      <c r="I2968" s="2" t="s">
        <v>25</v>
      </c>
      <c r="J2968" s="2" t="str">
        <f t="array" ref="J2968">XLOOKUP('Transaction Data'!$G2968,Product_Code,Biscuit_Brand)</f>
        <v>Caramel Biscuits</v>
      </c>
      <c r="K2968" s="2">
        <f t="array" ref="K2968">XLOOKUP('Transaction Data'!$G2968,Product_Code,Cost)</f>
        <v>18</v>
      </c>
      <c r="L2968" s="2">
        <f t="array" ref="L2968">XLOOKUP('Transaction Data'!$G2968,Product_Code,Unit_Price)</f>
        <v>22</v>
      </c>
      <c r="M2968" s="3">
        <f>'Transaction Data'!$F2968*'Transaction Data'!$K2968</f>
        <v>2142</v>
      </c>
      <c r="N2968" s="3">
        <f>'Transaction Data'!$F2968*'Transaction Data'!$L2968</f>
        <v>2618</v>
      </c>
      <c r="O2968" s="3">
        <f>'Transaction Data'!$N2968-'Transaction Data'!$M2968</f>
        <v>476</v>
      </c>
      <c r="P2968" s="2">
        <f>DATEDIF('Transaction Data'!$D2968,'Transaction Data'!$A2968,"y")</f>
        <v>46</v>
      </c>
      <c r="Q2968" s="2" t="str">
        <f>FLOOR('Transaction Data'!$P2968,15)&amp;"-"&amp;FLOOR('Transaction Data'!$P2968,15)+14</f>
        <v>45-59</v>
      </c>
      <c r="R2968" s="2" t="str">
        <f>IF('Transaction Data'!$L2968&lt;=10,"Less Expensive","Expensive")</f>
        <v>Expensive</v>
      </c>
      <c r="S2968" s="4">
        <f>WEEKDAY('Transaction Data'!$A2968)</f>
        <v>5</v>
      </c>
      <c r="T2968" s="2" t="str">
        <f>IF(WEEKDAY('Transaction Data'!$A2968,2)&lt;6,"Weekday","Weekend")</f>
        <v>Weekday</v>
      </c>
    </row>
    <row r="2969" ht="15.75" customHeight="1">
      <c r="A2969" s="1">
        <v>45438.0</v>
      </c>
      <c r="B2969" s="2" t="s">
        <v>2876</v>
      </c>
      <c r="C2969" s="2" t="s">
        <v>21</v>
      </c>
      <c r="D2969" s="1">
        <v>33352.0</v>
      </c>
      <c r="E2969" s="2" t="s">
        <v>22</v>
      </c>
      <c r="F2969" s="2">
        <v>79.0</v>
      </c>
      <c r="G2969" s="2" t="s">
        <v>60</v>
      </c>
      <c r="H2969" s="2" t="s">
        <v>29</v>
      </c>
      <c r="I2969" s="2" t="s">
        <v>25</v>
      </c>
      <c r="J2969" s="2" t="str">
        <f t="array" ref="J2969">XLOOKUP('Transaction Data'!$G2969,Product_Code,Biscuit_Brand)</f>
        <v>Peanut Butter Bites</v>
      </c>
      <c r="K2969" s="2">
        <f t="array" ref="K2969">XLOOKUP('Transaction Data'!$G2969,Product_Code,Cost)</f>
        <v>5</v>
      </c>
      <c r="L2969" s="2">
        <f t="array" ref="L2969">XLOOKUP('Transaction Data'!$G2969,Product_Code,Unit_Price)</f>
        <v>7</v>
      </c>
      <c r="M2969" s="3">
        <f>'Transaction Data'!$F2969*'Transaction Data'!$K2969</f>
        <v>395</v>
      </c>
      <c r="N2969" s="3">
        <f>'Transaction Data'!$F2969*'Transaction Data'!$L2969</f>
        <v>553</v>
      </c>
      <c r="O2969" s="3">
        <f>'Transaction Data'!$N2969-'Transaction Data'!$M2969</f>
        <v>158</v>
      </c>
      <c r="P2969" s="2">
        <f>DATEDIF('Transaction Data'!$D2969,'Transaction Data'!$A2969,"y")</f>
        <v>33</v>
      </c>
      <c r="Q2969" s="2" t="str">
        <f>FLOOR('Transaction Data'!$P2969,15)&amp;"-"&amp;FLOOR('Transaction Data'!$P2969,15)+14</f>
        <v>30-44</v>
      </c>
      <c r="R2969" s="2" t="str">
        <f>IF('Transaction Data'!$L2969&lt;=10,"Less Expensive","Expensive")</f>
        <v>Less Expensive</v>
      </c>
      <c r="S2969" s="4">
        <f>WEEKDAY('Transaction Data'!$A2969)</f>
        <v>1</v>
      </c>
      <c r="T2969" s="2" t="str">
        <f>IF(WEEKDAY('Transaction Data'!$A2969,2)&lt;6,"Weekday","Weekend")</f>
        <v>Weekend</v>
      </c>
    </row>
    <row r="2970" ht="15.75" customHeight="1">
      <c r="A2970" s="1">
        <v>45401.0</v>
      </c>
      <c r="B2970" s="2" t="s">
        <v>2877</v>
      </c>
      <c r="C2970" s="2" t="s">
        <v>32</v>
      </c>
      <c r="D2970" s="1">
        <v>26917.0</v>
      </c>
      <c r="E2970" s="2" t="s">
        <v>37</v>
      </c>
      <c r="F2970" s="2">
        <v>292.0</v>
      </c>
      <c r="G2970" s="2" t="s">
        <v>55</v>
      </c>
      <c r="H2970" s="2" t="s">
        <v>42</v>
      </c>
      <c r="I2970" s="2" t="s">
        <v>25</v>
      </c>
      <c r="J2970" s="2" t="str">
        <f t="array" ref="J2970">XLOOKUP('Transaction Data'!$G2970,Product_Code,Biscuit_Brand)</f>
        <v>Vanilla Wafers</v>
      </c>
      <c r="K2970" s="2">
        <f t="array" ref="K2970">XLOOKUP('Transaction Data'!$G2970,Product_Code,Cost)</f>
        <v>18</v>
      </c>
      <c r="L2970" s="2">
        <f t="array" ref="L2970">XLOOKUP('Transaction Data'!$G2970,Product_Code,Unit_Price)</f>
        <v>36</v>
      </c>
      <c r="M2970" s="3">
        <f>'Transaction Data'!$F2970*'Transaction Data'!$K2970</f>
        <v>5256</v>
      </c>
      <c r="N2970" s="3">
        <f>'Transaction Data'!$F2970*'Transaction Data'!$L2970</f>
        <v>10512</v>
      </c>
      <c r="O2970" s="3">
        <f>'Transaction Data'!$N2970-'Transaction Data'!$M2970</f>
        <v>5256</v>
      </c>
      <c r="P2970" s="2">
        <f>DATEDIF('Transaction Data'!$D2970,'Transaction Data'!$A2970,"y")</f>
        <v>50</v>
      </c>
      <c r="Q2970" s="2" t="str">
        <f>FLOOR('Transaction Data'!$P2970,15)&amp;"-"&amp;FLOOR('Transaction Data'!$P2970,15)+14</f>
        <v>45-59</v>
      </c>
      <c r="R2970" s="2" t="str">
        <f>IF('Transaction Data'!$L2970&lt;=10,"Less Expensive","Expensive")</f>
        <v>Expensive</v>
      </c>
      <c r="S2970" s="4">
        <f>WEEKDAY('Transaction Data'!$A2970)</f>
        <v>6</v>
      </c>
      <c r="T2970" s="2" t="str">
        <f>IF(WEEKDAY('Transaction Data'!$A2970,2)&lt;6,"Weekday","Weekend")</f>
        <v>Weekday</v>
      </c>
    </row>
    <row r="2971" ht="15.75" customHeight="1">
      <c r="A2971" s="1">
        <v>45314.0</v>
      </c>
      <c r="B2971" s="2" t="s">
        <v>2878</v>
      </c>
      <c r="C2971" s="2" t="s">
        <v>69</v>
      </c>
      <c r="D2971" s="1">
        <v>31330.0</v>
      </c>
      <c r="E2971" s="2" t="s">
        <v>37</v>
      </c>
      <c r="F2971" s="2">
        <v>462.0</v>
      </c>
      <c r="G2971" s="2" t="s">
        <v>38</v>
      </c>
      <c r="H2971" s="2" t="s">
        <v>45</v>
      </c>
      <c r="I2971" s="2" t="s">
        <v>25</v>
      </c>
      <c r="J2971" s="2" t="str">
        <f t="array" ref="J2971">XLOOKUP('Transaction Data'!$G2971,Product_Code,Biscuit_Brand)</f>
        <v>Ginger Snaps</v>
      </c>
      <c r="K2971" s="2">
        <f t="array" ref="K2971">XLOOKUP('Transaction Data'!$G2971,Product_Code,Cost)</f>
        <v>14</v>
      </c>
      <c r="L2971" s="2">
        <f t="array" ref="L2971">XLOOKUP('Transaction Data'!$G2971,Product_Code,Unit_Price)</f>
        <v>28</v>
      </c>
      <c r="M2971" s="3">
        <f>'Transaction Data'!$F2971*'Transaction Data'!$K2971</f>
        <v>6468</v>
      </c>
      <c r="N2971" s="3">
        <f>'Transaction Data'!$F2971*'Transaction Data'!$L2971</f>
        <v>12936</v>
      </c>
      <c r="O2971" s="3">
        <f>'Transaction Data'!$N2971-'Transaction Data'!$M2971</f>
        <v>6468</v>
      </c>
      <c r="P2971" s="2">
        <f>DATEDIF('Transaction Data'!$D2971,'Transaction Data'!$A2971,"y")</f>
        <v>38</v>
      </c>
      <c r="Q2971" s="2" t="str">
        <f>FLOOR('Transaction Data'!$P2971,15)&amp;"-"&amp;FLOOR('Transaction Data'!$P2971,15)+14</f>
        <v>30-44</v>
      </c>
      <c r="R2971" s="2" t="str">
        <f>IF('Transaction Data'!$L2971&lt;=10,"Less Expensive","Expensive")</f>
        <v>Expensive</v>
      </c>
      <c r="S2971" s="4">
        <f>WEEKDAY('Transaction Data'!$A2971)</f>
        <v>3</v>
      </c>
      <c r="T2971" s="2" t="str">
        <f>IF(WEEKDAY('Transaction Data'!$A2971,2)&lt;6,"Weekday","Weekend")</f>
        <v>Weekday</v>
      </c>
    </row>
    <row r="2972" ht="15.75" customHeight="1">
      <c r="A2972" s="1">
        <v>45350.0</v>
      </c>
      <c r="B2972" s="2" t="s">
        <v>2879</v>
      </c>
      <c r="C2972" s="2" t="s">
        <v>72</v>
      </c>
      <c r="D2972" s="1">
        <v>31145.0</v>
      </c>
      <c r="E2972" s="2" t="s">
        <v>22</v>
      </c>
      <c r="F2972" s="2">
        <v>101.0</v>
      </c>
      <c r="G2972" s="2" t="s">
        <v>57</v>
      </c>
      <c r="H2972" s="2" t="s">
        <v>24</v>
      </c>
      <c r="I2972" s="2" t="s">
        <v>25</v>
      </c>
      <c r="J2972" s="2" t="str">
        <f t="array" ref="J2972">XLOOKUP('Transaction Data'!$G2972,Product_Code,Biscuit_Brand)</f>
        <v>Oatmeal Cookies</v>
      </c>
      <c r="K2972" s="2">
        <f t="array" ref="K2972">XLOOKUP('Transaction Data'!$G2972,Product_Code,Cost)</f>
        <v>19</v>
      </c>
      <c r="L2972" s="2">
        <f t="array" ref="L2972">XLOOKUP('Transaction Data'!$G2972,Product_Code,Unit_Price)</f>
        <v>23</v>
      </c>
      <c r="M2972" s="3">
        <f>'Transaction Data'!$F2972*'Transaction Data'!$K2972</f>
        <v>1919</v>
      </c>
      <c r="N2972" s="3">
        <f>'Transaction Data'!$F2972*'Transaction Data'!$L2972</f>
        <v>2323</v>
      </c>
      <c r="O2972" s="3">
        <f>'Transaction Data'!$N2972-'Transaction Data'!$M2972</f>
        <v>404</v>
      </c>
      <c r="P2972" s="2">
        <f>DATEDIF('Transaction Data'!$D2972,'Transaction Data'!$A2972,"y")</f>
        <v>38</v>
      </c>
      <c r="Q2972" s="2" t="str">
        <f>FLOOR('Transaction Data'!$P2972,15)&amp;"-"&amp;FLOOR('Transaction Data'!$P2972,15)+14</f>
        <v>30-44</v>
      </c>
      <c r="R2972" s="2" t="str">
        <f>IF('Transaction Data'!$L2972&lt;=10,"Less Expensive","Expensive")</f>
        <v>Expensive</v>
      </c>
      <c r="S2972" s="4">
        <f>WEEKDAY('Transaction Data'!$A2972)</f>
        <v>4</v>
      </c>
      <c r="T2972" s="2" t="str">
        <f>IF(WEEKDAY('Transaction Data'!$A2972,2)&lt;6,"Weekday","Weekend")</f>
        <v>Weekday</v>
      </c>
    </row>
    <row r="2973" ht="15.75" customHeight="1">
      <c r="A2973" s="1">
        <v>45485.0</v>
      </c>
      <c r="B2973" s="2" t="s">
        <v>2880</v>
      </c>
      <c r="C2973" s="2" t="s">
        <v>78</v>
      </c>
      <c r="D2973" s="1">
        <v>38638.0</v>
      </c>
      <c r="E2973" s="2" t="s">
        <v>22</v>
      </c>
      <c r="F2973" s="2">
        <v>118.0</v>
      </c>
      <c r="G2973" s="2" t="s">
        <v>48</v>
      </c>
      <c r="H2973" s="2" t="s">
        <v>29</v>
      </c>
      <c r="I2973" s="2" t="s">
        <v>25</v>
      </c>
      <c r="J2973" s="2" t="str">
        <f t="array" ref="J2973">XLOOKUP('Transaction Data'!$G2973,Product_Code,Biscuit_Brand)</f>
        <v>Lemon Crisps</v>
      </c>
      <c r="K2973" s="2">
        <f t="array" ref="K2973">XLOOKUP('Transaction Data'!$G2973,Product_Code,Cost)</f>
        <v>7</v>
      </c>
      <c r="L2973" s="2">
        <f t="array" ref="L2973">XLOOKUP('Transaction Data'!$G2973,Product_Code,Unit_Price)</f>
        <v>9</v>
      </c>
      <c r="M2973" s="3">
        <f>'Transaction Data'!$F2973*'Transaction Data'!$K2973</f>
        <v>826</v>
      </c>
      <c r="N2973" s="3">
        <f>'Transaction Data'!$F2973*'Transaction Data'!$L2973</f>
        <v>1062</v>
      </c>
      <c r="O2973" s="3">
        <f>'Transaction Data'!$N2973-'Transaction Data'!$M2973</f>
        <v>236</v>
      </c>
      <c r="P2973" s="2">
        <f>DATEDIF('Transaction Data'!$D2973,'Transaction Data'!$A2973,"y")</f>
        <v>18</v>
      </c>
      <c r="Q2973" s="2" t="str">
        <f>FLOOR('Transaction Data'!$P2973,15)&amp;"-"&amp;FLOOR('Transaction Data'!$P2973,15)+14</f>
        <v>15-29</v>
      </c>
      <c r="R2973" s="2" t="str">
        <f>IF('Transaction Data'!$L2973&lt;=10,"Less Expensive","Expensive")</f>
        <v>Less Expensive</v>
      </c>
      <c r="S2973" s="4">
        <f>WEEKDAY('Transaction Data'!$A2973)</f>
        <v>6</v>
      </c>
      <c r="T2973" s="2" t="str">
        <f>IF(WEEKDAY('Transaction Data'!$A2973,2)&lt;6,"Weekday","Weekend")</f>
        <v>Weekday</v>
      </c>
    </row>
    <row r="2974" ht="15.75" customHeight="1">
      <c r="A2974" s="1">
        <v>45344.0</v>
      </c>
      <c r="B2974" s="2" t="s">
        <v>2881</v>
      </c>
      <c r="C2974" s="2" t="s">
        <v>47</v>
      </c>
      <c r="D2974" s="1">
        <v>38665.0</v>
      </c>
      <c r="E2974" s="2" t="s">
        <v>27</v>
      </c>
      <c r="F2974" s="2">
        <v>154.0</v>
      </c>
      <c r="G2974" s="2" t="s">
        <v>33</v>
      </c>
      <c r="H2974" s="2" t="s">
        <v>29</v>
      </c>
      <c r="I2974" s="2" t="s">
        <v>25</v>
      </c>
      <c r="J2974" s="2" t="str">
        <f t="array" ref="J2974">XLOOKUP('Transaction Data'!$G2974,Product_Code,Biscuit_Brand)</f>
        <v>Caramel Biscuits</v>
      </c>
      <c r="K2974" s="2">
        <f t="array" ref="K2974">XLOOKUP('Transaction Data'!$G2974,Product_Code,Cost)</f>
        <v>18</v>
      </c>
      <c r="L2974" s="2">
        <f t="array" ref="L2974">XLOOKUP('Transaction Data'!$G2974,Product_Code,Unit_Price)</f>
        <v>22</v>
      </c>
      <c r="M2974" s="3">
        <f>'Transaction Data'!$F2974*'Transaction Data'!$K2974</f>
        <v>2772</v>
      </c>
      <c r="N2974" s="3">
        <f>'Transaction Data'!$F2974*'Transaction Data'!$L2974</f>
        <v>3388</v>
      </c>
      <c r="O2974" s="3">
        <f>'Transaction Data'!$N2974-'Transaction Data'!$M2974</f>
        <v>616</v>
      </c>
      <c r="P2974" s="2">
        <f>DATEDIF('Transaction Data'!$D2974,'Transaction Data'!$A2974,"y")</f>
        <v>18</v>
      </c>
      <c r="Q2974" s="2" t="str">
        <f>FLOOR('Transaction Data'!$P2974,15)&amp;"-"&amp;FLOOR('Transaction Data'!$P2974,15)+14</f>
        <v>15-29</v>
      </c>
      <c r="R2974" s="2" t="str">
        <f>IF('Transaction Data'!$L2974&lt;=10,"Less Expensive","Expensive")</f>
        <v>Expensive</v>
      </c>
      <c r="S2974" s="4">
        <f>WEEKDAY('Transaction Data'!$A2974)</f>
        <v>5</v>
      </c>
      <c r="T2974" s="2" t="str">
        <f>IF(WEEKDAY('Transaction Data'!$A2974,2)&lt;6,"Weekday","Weekend")</f>
        <v>Weekday</v>
      </c>
    </row>
    <row r="2975" ht="15.75" customHeight="1">
      <c r="A2975" s="1">
        <v>45488.0</v>
      </c>
      <c r="B2975" s="2" t="s">
        <v>2882</v>
      </c>
      <c r="C2975" s="2" t="s">
        <v>32</v>
      </c>
      <c r="D2975" s="1">
        <v>31743.0</v>
      </c>
      <c r="E2975" s="2" t="s">
        <v>63</v>
      </c>
      <c r="F2975" s="2">
        <v>339.0</v>
      </c>
      <c r="G2975" s="2" t="s">
        <v>61</v>
      </c>
      <c r="H2975" s="2" t="s">
        <v>34</v>
      </c>
      <c r="I2975" s="2" t="s">
        <v>25</v>
      </c>
      <c r="J2975" s="2" t="str">
        <f t="array" ref="J2975">XLOOKUP('Transaction Data'!$G2975,Product_Code,Biscuit_Brand)</f>
        <v>Choco Delight</v>
      </c>
      <c r="K2975" s="2">
        <f t="array" ref="K2975">XLOOKUP('Transaction Data'!$G2975,Product_Code,Cost)</f>
        <v>3</v>
      </c>
      <c r="L2975" s="2">
        <f t="array" ref="L2975">XLOOKUP('Transaction Data'!$G2975,Product_Code,Unit_Price)</f>
        <v>5</v>
      </c>
      <c r="M2975" s="3">
        <f>'Transaction Data'!$F2975*'Transaction Data'!$K2975</f>
        <v>1017</v>
      </c>
      <c r="N2975" s="3">
        <f>'Transaction Data'!$F2975*'Transaction Data'!$L2975</f>
        <v>1695</v>
      </c>
      <c r="O2975" s="3">
        <f>'Transaction Data'!$N2975-'Transaction Data'!$M2975</f>
        <v>678</v>
      </c>
      <c r="P2975" s="2">
        <f>DATEDIF('Transaction Data'!$D2975,'Transaction Data'!$A2975,"y")</f>
        <v>37</v>
      </c>
      <c r="Q2975" s="2" t="str">
        <f>FLOOR('Transaction Data'!$P2975,15)&amp;"-"&amp;FLOOR('Transaction Data'!$P2975,15)+14</f>
        <v>30-44</v>
      </c>
      <c r="R2975" s="2" t="str">
        <f>IF('Transaction Data'!$L2975&lt;=10,"Less Expensive","Expensive")</f>
        <v>Less Expensive</v>
      </c>
      <c r="S2975" s="4">
        <f>WEEKDAY('Transaction Data'!$A2975)</f>
        <v>2</v>
      </c>
      <c r="T2975" s="2" t="str">
        <f>IF(WEEKDAY('Transaction Data'!$A2975,2)&lt;6,"Weekday","Weekend")</f>
        <v>Weekday</v>
      </c>
    </row>
    <row r="2976" ht="15.75" customHeight="1">
      <c r="A2976" s="1">
        <v>45466.0</v>
      </c>
      <c r="B2976" s="2" t="s">
        <v>2883</v>
      </c>
      <c r="C2976" s="2" t="s">
        <v>69</v>
      </c>
      <c r="D2976" s="1">
        <v>31966.0</v>
      </c>
      <c r="E2976" s="2" t="s">
        <v>37</v>
      </c>
      <c r="F2976" s="2">
        <v>375.0</v>
      </c>
      <c r="G2976" s="2" t="s">
        <v>33</v>
      </c>
      <c r="H2976" s="2" t="s">
        <v>24</v>
      </c>
      <c r="I2976" s="2" t="s">
        <v>25</v>
      </c>
      <c r="J2976" s="2" t="str">
        <f t="array" ref="J2976">XLOOKUP('Transaction Data'!$G2976,Product_Code,Biscuit_Brand)</f>
        <v>Caramel Biscuits</v>
      </c>
      <c r="K2976" s="2">
        <f t="array" ref="K2976">XLOOKUP('Transaction Data'!$G2976,Product_Code,Cost)</f>
        <v>18</v>
      </c>
      <c r="L2976" s="2">
        <f t="array" ref="L2976">XLOOKUP('Transaction Data'!$G2976,Product_Code,Unit_Price)</f>
        <v>22</v>
      </c>
      <c r="M2976" s="3">
        <f>'Transaction Data'!$F2976*'Transaction Data'!$K2976</f>
        <v>6750</v>
      </c>
      <c r="N2976" s="3">
        <f>'Transaction Data'!$F2976*'Transaction Data'!$L2976</f>
        <v>8250</v>
      </c>
      <c r="O2976" s="3">
        <f>'Transaction Data'!$N2976-'Transaction Data'!$M2976</f>
        <v>1500</v>
      </c>
      <c r="P2976" s="2">
        <f>DATEDIF('Transaction Data'!$D2976,'Transaction Data'!$A2976,"y")</f>
        <v>36</v>
      </c>
      <c r="Q2976" s="2" t="str">
        <f>FLOOR('Transaction Data'!$P2976,15)&amp;"-"&amp;FLOOR('Transaction Data'!$P2976,15)+14</f>
        <v>30-44</v>
      </c>
      <c r="R2976" s="2" t="str">
        <f>IF('Transaction Data'!$L2976&lt;=10,"Less Expensive","Expensive")</f>
        <v>Expensive</v>
      </c>
      <c r="S2976" s="4">
        <f>WEEKDAY('Transaction Data'!$A2976)</f>
        <v>1</v>
      </c>
      <c r="T2976" s="2" t="str">
        <f>IF(WEEKDAY('Transaction Data'!$A2976,2)&lt;6,"Weekday","Weekend")</f>
        <v>Weekend</v>
      </c>
    </row>
    <row r="2977" ht="15.75" customHeight="1">
      <c r="A2977" s="1">
        <v>45317.0</v>
      </c>
      <c r="B2977" s="2" t="s">
        <v>2884</v>
      </c>
      <c r="C2977" s="2" t="s">
        <v>32</v>
      </c>
      <c r="D2977" s="1">
        <v>18993.0</v>
      </c>
      <c r="E2977" s="2" t="s">
        <v>22</v>
      </c>
      <c r="F2977" s="2">
        <v>231.0</v>
      </c>
      <c r="G2977" s="2" t="s">
        <v>23</v>
      </c>
      <c r="H2977" s="2" t="s">
        <v>42</v>
      </c>
      <c r="I2977" s="2" t="s">
        <v>25</v>
      </c>
      <c r="J2977" s="2" t="str">
        <f t="array" ref="J2977">XLOOKUP('Transaction Data'!$G2977,Product_Code,Biscuit_Brand)</f>
        <v>Cinnamon Swirls</v>
      </c>
      <c r="K2977" s="2">
        <f t="array" ref="K2977">XLOOKUP('Transaction Data'!$G2977,Product_Code,Cost)</f>
        <v>10</v>
      </c>
      <c r="L2977" s="2">
        <f t="array" ref="L2977">XLOOKUP('Transaction Data'!$G2977,Product_Code,Unit_Price)</f>
        <v>14</v>
      </c>
      <c r="M2977" s="3">
        <f>'Transaction Data'!$F2977*'Transaction Data'!$K2977</f>
        <v>2310</v>
      </c>
      <c r="N2977" s="3">
        <f>'Transaction Data'!$F2977*'Transaction Data'!$L2977</f>
        <v>3234</v>
      </c>
      <c r="O2977" s="3">
        <f>'Transaction Data'!$N2977-'Transaction Data'!$M2977</f>
        <v>924</v>
      </c>
      <c r="P2977" s="2">
        <f>DATEDIF('Transaction Data'!$D2977,'Transaction Data'!$A2977,"y")</f>
        <v>72</v>
      </c>
      <c r="Q2977" s="2" t="str">
        <f>FLOOR('Transaction Data'!$P2977,15)&amp;"-"&amp;FLOOR('Transaction Data'!$P2977,15)+14</f>
        <v>60-74</v>
      </c>
      <c r="R2977" s="2" t="str">
        <f>IF('Transaction Data'!$L2977&lt;=10,"Less Expensive","Expensive")</f>
        <v>Expensive</v>
      </c>
      <c r="S2977" s="4">
        <f>WEEKDAY('Transaction Data'!$A2977)</f>
        <v>6</v>
      </c>
      <c r="T2977" s="2" t="str">
        <f>IF(WEEKDAY('Transaction Data'!$A2977,2)&lt;6,"Weekday","Weekend")</f>
        <v>Weekday</v>
      </c>
    </row>
    <row r="2978" ht="15.75" customHeight="1">
      <c r="A2978" s="1">
        <v>45421.0</v>
      </c>
      <c r="B2978" s="2" t="s">
        <v>2885</v>
      </c>
      <c r="C2978" s="2" t="s">
        <v>47</v>
      </c>
      <c r="D2978" s="1">
        <v>16906.0</v>
      </c>
      <c r="E2978" s="2" t="s">
        <v>22</v>
      </c>
      <c r="F2978" s="2">
        <v>219.0</v>
      </c>
      <c r="G2978" s="2" t="s">
        <v>57</v>
      </c>
      <c r="H2978" s="2" t="s">
        <v>45</v>
      </c>
      <c r="I2978" s="2" t="s">
        <v>25</v>
      </c>
      <c r="J2978" s="2" t="str">
        <f t="array" ref="J2978">XLOOKUP('Transaction Data'!$G2978,Product_Code,Biscuit_Brand)</f>
        <v>Oatmeal Cookies</v>
      </c>
      <c r="K2978" s="2">
        <f t="array" ref="K2978">XLOOKUP('Transaction Data'!$G2978,Product_Code,Cost)</f>
        <v>19</v>
      </c>
      <c r="L2978" s="2">
        <f t="array" ref="L2978">XLOOKUP('Transaction Data'!$G2978,Product_Code,Unit_Price)</f>
        <v>23</v>
      </c>
      <c r="M2978" s="3">
        <f>'Transaction Data'!$F2978*'Transaction Data'!$K2978</f>
        <v>4161</v>
      </c>
      <c r="N2978" s="3">
        <f>'Transaction Data'!$F2978*'Transaction Data'!$L2978</f>
        <v>5037</v>
      </c>
      <c r="O2978" s="3">
        <f>'Transaction Data'!$N2978-'Transaction Data'!$M2978</f>
        <v>876</v>
      </c>
      <c r="P2978" s="2">
        <f>DATEDIF('Transaction Data'!$D2978,'Transaction Data'!$A2978,"y")</f>
        <v>78</v>
      </c>
      <c r="Q2978" s="2" t="str">
        <f>FLOOR('Transaction Data'!$P2978,15)&amp;"-"&amp;FLOOR('Transaction Data'!$P2978,15)+14</f>
        <v>75-89</v>
      </c>
      <c r="R2978" s="2" t="str">
        <f>IF('Transaction Data'!$L2978&lt;=10,"Less Expensive","Expensive")</f>
        <v>Expensive</v>
      </c>
      <c r="S2978" s="4">
        <f>WEEKDAY('Transaction Data'!$A2978)</f>
        <v>5</v>
      </c>
      <c r="T2978" s="2" t="str">
        <f>IF(WEEKDAY('Transaction Data'!$A2978,2)&lt;6,"Weekday","Weekend")</f>
        <v>Weekday</v>
      </c>
    </row>
    <row r="2979" ht="15.75" customHeight="1">
      <c r="A2979" s="1">
        <v>45355.0</v>
      </c>
      <c r="B2979" s="2" t="s">
        <v>2886</v>
      </c>
      <c r="C2979" s="2" t="s">
        <v>54</v>
      </c>
      <c r="D2979" s="1">
        <v>35027.0</v>
      </c>
      <c r="E2979" s="2" t="s">
        <v>63</v>
      </c>
      <c r="F2979" s="2">
        <v>336.0</v>
      </c>
      <c r="G2979" s="2" t="s">
        <v>61</v>
      </c>
      <c r="H2979" s="2" t="s">
        <v>24</v>
      </c>
      <c r="I2979" s="2" t="s">
        <v>25</v>
      </c>
      <c r="J2979" s="2" t="str">
        <f t="array" ref="J2979">XLOOKUP('Transaction Data'!$G2979,Product_Code,Biscuit_Brand)</f>
        <v>Choco Delight</v>
      </c>
      <c r="K2979" s="2">
        <f t="array" ref="K2979">XLOOKUP('Transaction Data'!$G2979,Product_Code,Cost)</f>
        <v>3</v>
      </c>
      <c r="L2979" s="2">
        <f t="array" ref="L2979">XLOOKUP('Transaction Data'!$G2979,Product_Code,Unit_Price)</f>
        <v>5</v>
      </c>
      <c r="M2979" s="3">
        <f>'Transaction Data'!$F2979*'Transaction Data'!$K2979</f>
        <v>1008</v>
      </c>
      <c r="N2979" s="3">
        <f>'Transaction Data'!$F2979*'Transaction Data'!$L2979</f>
        <v>1680</v>
      </c>
      <c r="O2979" s="3">
        <f>'Transaction Data'!$N2979-'Transaction Data'!$M2979</f>
        <v>672</v>
      </c>
      <c r="P2979" s="2">
        <f>DATEDIF('Transaction Data'!$D2979,'Transaction Data'!$A2979,"y")</f>
        <v>28</v>
      </c>
      <c r="Q2979" s="2" t="str">
        <f>FLOOR('Transaction Data'!$P2979,15)&amp;"-"&amp;FLOOR('Transaction Data'!$P2979,15)+14</f>
        <v>15-29</v>
      </c>
      <c r="R2979" s="2" t="str">
        <f>IF('Transaction Data'!$L2979&lt;=10,"Less Expensive","Expensive")</f>
        <v>Less Expensive</v>
      </c>
      <c r="S2979" s="4">
        <f>WEEKDAY('Transaction Data'!$A2979)</f>
        <v>2</v>
      </c>
      <c r="T2979" s="2" t="str">
        <f>IF(WEEKDAY('Transaction Data'!$A2979,2)&lt;6,"Weekday","Weekend")</f>
        <v>Weekday</v>
      </c>
    </row>
    <row r="2980" ht="15.75" customHeight="1">
      <c r="A2980" s="1">
        <v>45354.0</v>
      </c>
      <c r="B2980" s="2" t="s">
        <v>2887</v>
      </c>
      <c r="C2980" s="2" t="s">
        <v>21</v>
      </c>
      <c r="D2980" s="1">
        <v>21324.0</v>
      </c>
      <c r="E2980" s="2" t="s">
        <v>22</v>
      </c>
      <c r="F2980" s="2">
        <v>325.0</v>
      </c>
      <c r="G2980" s="2" t="s">
        <v>28</v>
      </c>
      <c r="H2980" s="2" t="s">
        <v>29</v>
      </c>
      <c r="I2980" s="2" t="s">
        <v>25</v>
      </c>
      <c r="J2980" s="2" t="str">
        <f t="array" ref="J2980">XLOOKUP('Transaction Data'!$G2980,Product_Code,Biscuit_Brand)</f>
        <v>Shortbread</v>
      </c>
      <c r="K2980" s="2">
        <f t="array" ref="K2980">XLOOKUP('Transaction Data'!$G2980,Product_Code,Cost)</f>
        <v>10</v>
      </c>
      <c r="L2980" s="2">
        <f t="array" ref="L2980">XLOOKUP('Transaction Data'!$G2980,Product_Code,Unit_Price)</f>
        <v>45</v>
      </c>
      <c r="M2980" s="3">
        <f>'Transaction Data'!$F2980*'Transaction Data'!$K2980</f>
        <v>3250</v>
      </c>
      <c r="N2980" s="3">
        <f>'Transaction Data'!$F2980*'Transaction Data'!$L2980</f>
        <v>14625</v>
      </c>
      <c r="O2980" s="3">
        <f>'Transaction Data'!$N2980-'Transaction Data'!$M2980</f>
        <v>11375</v>
      </c>
      <c r="P2980" s="2">
        <f>DATEDIF('Transaction Data'!$D2980,'Transaction Data'!$A2980,"y")</f>
        <v>65</v>
      </c>
      <c r="Q2980" s="2" t="str">
        <f>FLOOR('Transaction Data'!$P2980,15)&amp;"-"&amp;FLOOR('Transaction Data'!$P2980,15)+14</f>
        <v>60-74</v>
      </c>
      <c r="R2980" s="2" t="str">
        <f>IF('Transaction Data'!$L2980&lt;=10,"Less Expensive","Expensive")</f>
        <v>Expensive</v>
      </c>
      <c r="S2980" s="4">
        <f>WEEKDAY('Transaction Data'!$A2980)</f>
        <v>1</v>
      </c>
      <c r="T2980" s="2" t="str">
        <f>IF(WEEKDAY('Transaction Data'!$A2980,2)&lt;6,"Weekday","Weekend")</f>
        <v>Weekend</v>
      </c>
    </row>
    <row r="2981" ht="15.75" customHeight="1">
      <c r="A2981" s="1">
        <v>45337.0</v>
      </c>
      <c r="B2981" s="2" t="s">
        <v>2888</v>
      </c>
      <c r="C2981" s="2" t="s">
        <v>54</v>
      </c>
      <c r="D2981" s="1">
        <v>23814.0</v>
      </c>
      <c r="E2981" s="2" t="s">
        <v>63</v>
      </c>
      <c r="F2981" s="2">
        <v>279.0</v>
      </c>
      <c r="G2981" s="2" t="s">
        <v>61</v>
      </c>
      <c r="H2981" s="2" t="s">
        <v>42</v>
      </c>
      <c r="I2981" s="2" t="s">
        <v>25</v>
      </c>
      <c r="J2981" s="2" t="str">
        <f t="array" ref="J2981">XLOOKUP('Transaction Data'!$G2981,Product_Code,Biscuit_Brand)</f>
        <v>Choco Delight</v>
      </c>
      <c r="K2981" s="2">
        <f t="array" ref="K2981">XLOOKUP('Transaction Data'!$G2981,Product_Code,Cost)</f>
        <v>3</v>
      </c>
      <c r="L2981" s="2">
        <f t="array" ref="L2981">XLOOKUP('Transaction Data'!$G2981,Product_Code,Unit_Price)</f>
        <v>5</v>
      </c>
      <c r="M2981" s="3">
        <f>'Transaction Data'!$F2981*'Transaction Data'!$K2981</f>
        <v>837</v>
      </c>
      <c r="N2981" s="3">
        <f>'Transaction Data'!$F2981*'Transaction Data'!$L2981</f>
        <v>1395</v>
      </c>
      <c r="O2981" s="3">
        <f>'Transaction Data'!$N2981-'Transaction Data'!$M2981</f>
        <v>558</v>
      </c>
      <c r="P2981" s="2">
        <f>DATEDIF('Transaction Data'!$D2981,'Transaction Data'!$A2981,"y")</f>
        <v>58</v>
      </c>
      <c r="Q2981" s="2" t="str">
        <f>FLOOR('Transaction Data'!$P2981,15)&amp;"-"&amp;FLOOR('Transaction Data'!$P2981,15)+14</f>
        <v>45-59</v>
      </c>
      <c r="R2981" s="2" t="str">
        <f>IF('Transaction Data'!$L2981&lt;=10,"Less Expensive","Expensive")</f>
        <v>Less Expensive</v>
      </c>
      <c r="S2981" s="4">
        <f>WEEKDAY('Transaction Data'!$A2981)</f>
        <v>5</v>
      </c>
      <c r="T2981" s="2" t="str">
        <f>IF(WEEKDAY('Transaction Data'!$A2981,2)&lt;6,"Weekday","Weekend")</f>
        <v>Weekday</v>
      </c>
    </row>
    <row r="2982" ht="15.75" customHeight="1">
      <c r="A2982" s="1">
        <v>45326.0</v>
      </c>
      <c r="B2982" s="2" t="s">
        <v>2889</v>
      </c>
      <c r="C2982" s="2" t="s">
        <v>78</v>
      </c>
      <c r="D2982" s="1">
        <v>16544.0</v>
      </c>
      <c r="E2982" s="2" t="s">
        <v>22</v>
      </c>
      <c r="F2982" s="2">
        <v>57.0</v>
      </c>
      <c r="G2982" s="2" t="s">
        <v>55</v>
      </c>
      <c r="H2982" s="2" t="s">
        <v>45</v>
      </c>
      <c r="I2982" s="2" t="s">
        <v>30</v>
      </c>
      <c r="J2982" s="2" t="str">
        <f t="array" ref="J2982">XLOOKUP('Transaction Data'!$G2982,Product_Code,Biscuit_Brand)</f>
        <v>Vanilla Wafers</v>
      </c>
      <c r="K2982" s="2">
        <f t="array" ref="K2982">XLOOKUP('Transaction Data'!$G2982,Product_Code,Cost)</f>
        <v>18</v>
      </c>
      <c r="L2982" s="2">
        <f t="array" ref="L2982">XLOOKUP('Transaction Data'!$G2982,Product_Code,Unit_Price)</f>
        <v>36</v>
      </c>
      <c r="M2982" s="3">
        <f>'Transaction Data'!$F2982*'Transaction Data'!$K2982</f>
        <v>1026</v>
      </c>
      <c r="N2982" s="3">
        <f>'Transaction Data'!$F2982*'Transaction Data'!$L2982</f>
        <v>2052</v>
      </c>
      <c r="O2982" s="3">
        <f>'Transaction Data'!$N2982-'Transaction Data'!$M2982</f>
        <v>1026</v>
      </c>
      <c r="P2982" s="2">
        <f>DATEDIF('Transaction Data'!$D2982,'Transaction Data'!$A2982,"y")</f>
        <v>78</v>
      </c>
      <c r="Q2982" s="2" t="str">
        <f>FLOOR('Transaction Data'!$P2982,15)&amp;"-"&amp;FLOOR('Transaction Data'!$P2982,15)+14</f>
        <v>75-89</v>
      </c>
      <c r="R2982" s="2" t="str">
        <f>IF('Transaction Data'!$L2982&lt;=10,"Less Expensive","Expensive")</f>
        <v>Expensive</v>
      </c>
      <c r="S2982" s="4">
        <f>WEEKDAY('Transaction Data'!$A2982)</f>
        <v>1</v>
      </c>
      <c r="T2982" s="2" t="str">
        <f>IF(WEEKDAY('Transaction Data'!$A2982,2)&lt;6,"Weekday","Weekend")</f>
        <v>Weekend</v>
      </c>
    </row>
    <row r="2983" ht="15.75" customHeight="1">
      <c r="A2983" s="1">
        <v>45417.0</v>
      </c>
      <c r="B2983" s="2" t="s">
        <v>2890</v>
      </c>
      <c r="C2983" s="2" t="s">
        <v>21</v>
      </c>
      <c r="D2983" s="1">
        <v>30611.0</v>
      </c>
      <c r="E2983" s="2" t="s">
        <v>22</v>
      </c>
      <c r="F2983" s="2">
        <v>224.0</v>
      </c>
      <c r="G2983" s="2" t="s">
        <v>60</v>
      </c>
      <c r="H2983" s="2" t="s">
        <v>24</v>
      </c>
      <c r="I2983" s="2" t="s">
        <v>25</v>
      </c>
      <c r="J2983" s="2" t="str">
        <f t="array" ref="J2983">XLOOKUP('Transaction Data'!$G2983,Product_Code,Biscuit_Brand)</f>
        <v>Peanut Butter Bites</v>
      </c>
      <c r="K2983" s="2">
        <f t="array" ref="K2983">XLOOKUP('Transaction Data'!$G2983,Product_Code,Cost)</f>
        <v>5</v>
      </c>
      <c r="L2983" s="2">
        <f t="array" ref="L2983">XLOOKUP('Transaction Data'!$G2983,Product_Code,Unit_Price)</f>
        <v>7</v>
      </c>
      <c r="M2983" s="3">
        <f>'Transaction Data'!$F2983*'Transaction Data'!$K2983</f>
        <v>1120</v>
      </c>
      <c r="N2983" s="3">
        <f>'Transaction Data'!$F2983*'Transaction Data'!$L2983</f>
        <v>1568</v>
      </c>
      <c r="O2983" s="3">
        <f>'Transaction Data'!$N2983-'Transaction Data'!$M2983</f>
        <v>448</v>
      </c>
      <c r="P2983" s="2">
        <f>DATEDIF('Transaction Data'!$D2983,'Transaction Data'!$A2983,"y")</f>
        <v>40</v>
      </c>
      <c r="Q2983" s="2" t="str">
        <f>FLOOR('Transaction Data'!$P2983,15)&amp;"-"&amp;FLOOR('Transaction Data'!$P2983,15)+14</f>
        <v>30-44</v>
      </c>
      <c r="R2983" s="2" t="str">
        <f>IF('Transaction Data'!$L2983&lt;=10,"Less Expensive","Expensive")</f>
        <v>Less Expensive</v>
      </c>
      <c r="S2983" s="4">
        <f>WEEKDAY('Transaction Data'!$A2983)</f>
        <v>1</v>
      </c>
      <c r="T2983" s="2" t="str">
        <f>IF(WEEKDAY('Transaction Data'!$A2983,2)&lt;6,"Weekday","Weekend")</f>
        <v>Weekend</v>
      </c>
    </row>
    <row r="2984" ht="15.75" customHeight="1">
      <c r="A2984" s="1">
        <v>45367.0</v>
      </c>
      <c r="B2984" s="2" t="s">
        <v>2891</v>
      </c>
      <c r="C2984" s="2" t="s">
        <v>32</v>
      </c>
      <c r="D2984" s="1">
        <v>16717.0</v>
      </c>
      <c r="E2984" s="2" t="s">
        <v>27</v>
      </c>
      <c r="F2984" s="2">
        <v>188.0</v>
      </c>
      <c r="G2984" s="2" t="s">
        <v>61</v>
      </c>
      <c r="H2984" s="2" t="s">
        <v>29</v>
      </c>
      <c r="I2984" s="2" t="s">
        <v>30</v>
      </c>
      <c r="J2984" s="2" t="str">
        <f t="array" ref="J2984">XLOOKUP('Transaction Data'!$G2984,Product_Code,Biscuit_Brand)</f>
        <v>Choco Delight</v>
      </c>
      <c r="K2984" s="2">
        <f t="array" ref="K2984">XLOOKUP('Transaction Data'!$G2984,Product_Code,Cost)</f>
        <v>3</v>
      </c>
      <c r="L2984" s="2">
        <f t="array" ref="L2984">XLOOKUP('Transaction Data'!$G2984,Product_Code,Unit_Price)</f>
        <v>5</v>
      </c>
      <c r="M2984" s="3">
        <f>'Transaction Data'!$F2984*'Transaction Data'!$K2984</f>
        <v>564</v>
      </c>
      <c r="N2984" s="3">
        <f>'Transaction Data'!$F2984*'Transaction Data'!$L2984</f>
        <v>940</v>
      </c>
      <c r="O2984" s="3">
        <f>'Transaction Data'!$N2984-'Transaction Data'!$M2984</f>
        <v>376</v>
      </c>
      <c r="P2984" s="2">
        <f>DATEDIF('Transaction Data'!$D2984,'Transaction Data'!$A2984,"y")</f>
        <v>78</v>
      </c>
      <c r="Q2984" s="2" t="str">
        <f>FLOOR('Transaction Data'!$P2984,15)&amp;"-"&amp;FLOOR('Transaction Data'!$P2984,15)+14</f>
        <v>75-89</v>
      </c>
      <c r="R2984" s="2" t="str">
        <f>IF('Transaction Data'!$L2984&lt;=10,"Less Expensive","Expensive")</f>
        <v>Less Expensive</v>
      </c>
      <c r="S2984" s="4">
        <f>WEEKDAY('Transaction Data'!$A2984)</f>
        <v>7</v>
      </c>
      <c r="T2984" s="2" t="str">
        <f>IF(WEEKDAY('Transaction Data'!$A2984,2)&lt;6,"Weekday","Weekend")</f>
        <v>Weekend</v>
      </c>
    </row>
    <row r="2985" ht="15.75" customHeight="1">
      <c r="A2985" s="1">
        <v>45414.0</v>
      </c>
      <c r="B2985" s="2" t="s">
        <v>2892</v>
      </c>
      <c r="C2985" s="2" t="s">
        <v>47</v>
      </c>
      <c r="D2985" s="1">
        <v>17344.0</v>
      </c>
      <c r="E2985" s="2" t="s">
        <v>63</v>
      </c>
      <c r="F2985" s="2">
        <v>270.0</v>
      </c>
      <c r="G2985" s="2" t="s">
        <v>28</v>
      </c>
      <c r="H2985" s="2" t="s">
        <v>29</v>
      </c>
      <c r="I2985" s="2" t="s">
        <v>25</v>
      </c>
      <c r="J2985" s="2" t="str">
        <f t="array" ref="J2985">XLOOKUP('Transaction Data'!$G2985,Product_Code,Biscuit_Brand)</f>
        <v>Shortbread</v>
      </c>
      <c r="K2985" s="2">
        <f t="array" ref="K2985">XLOOKUP('Transaction Data'!$G2985,Product_Code,Cost)</f>
        <v>10</v>
      </c>
      <c r="L2985" s="2">
        <f t="array" ref="L2985">XLOOKUP('Transaction Data'!$G2985,Product_Code,Unit_Price)</f>
        <v>45</v>
      </c>
      <c r="M2985" s="3">
        <f>'Transaction Data'!$F2985*'Transaction Data'!$K2985</f>
        <v>2700</v>
      </c>
      <c r="N2985" s="3">
        <f>'Transaction Data'!$F2985*'Transaction Data'!$L2985</f>
        <v>12150</v>
      </c>
      <c r="O2985" s="3">
        <f>'Transaction Data'!$N2985-'Transaction Data'!$M2985</f>
        <v>9450</v>
      </c>
      <c r="P2985" s="2">
        <f>DATEDIF('Transaction Data'!$D2985,'Transaction Data'!$A2985,"y")</f>
        <v>76</v>
      </c>
      <c r="Q2985" s="2" t="str">
        <f>FLOOR('Transaction Data'!$P2985,15)&amp;"-"&amp;FLOOR('Transaction Data'!$P2985,15)+14</f>
        <v>75-89</v>
      </c>
      <c r="R2985" s="2" t="str">
        <f>IF('Transaction Data'!$L2985&lt;=10,"Less Expensive","Expensive")</f>
        <v>Expensive</v>
      </c>
      <c r="S2985" s="4">
        <f>WEEKDAY('Transaction Data'!$A2985)</f>
        <v>5</v>
      </c>
      <c r="T2985" s="2" t="str">
        <f>IF(WEEKDAY('Transaction Data'!$A2985,2)&lt;6,"Weekday","Weekend")</f>
        <v>Weekday</v>
      </c>
    </row>
    <row r="2986" ht="15.75" customHeight="1">
      <c r="A2986" s="1">
        <v>45497.0</v>
      </c>
      <c r="B2986" s="2" t="s">
        <v>2893</v>
      </c>
      <c r="C2986" s="2" t="s">
        <v>78</v>
      </c>
      <c r="D2986" s="1">
        <v>29633.0</v>
      </c>
      <c r="E2986" s="2" t="s">
        <v>37</v>
      </c>
      <c r="F2986" s="2">
        <v>84.0</v>
      </c>
      <c r="G2986" s="2" t="s">
        <v>57</v>
      </c>
      <c r="H2986" s="2" t="s">
        <v>34</v>
      </c>
      <c r="I2986" s="2" t="s">
        <v>25</v>
      </c>
      <c r="J2986" s="2" t="str">
        <f t="array" ref="J2986">XLOOKUP('Transaction Data'!$G2986,Product_Code,Biscuit_Brand)</f>
        <v>Oatmeal Cookies</v>
      </c>
      <c r="K2986" s="2">
        <f t="array" ref="K2986">XLOOKUP('Transaction Data'!$G2986,Product_Code,Cost)</f>
        <v>19</v>
      </c>
      <c r="L2986" s="2">
        <f t="array" ref="L2986">XLOOKUP('Transaction Data'!$G2986,Product_Code,Unit_Price)</f>
        <v>23</v>
      </c>
      <c r="M2986" s="3">
        <f>'Transaction Data'!$F2986*'Transaction Data'!$K2986</f>
        <v>1596</v>
      </c>
      <c r="N2986" s="3">
        <f>'Transaction Data'!$F2986*'Transaction Data'!$L2986</f>
        <v>1932</v>
      </c>
      <c r="O2986" s="3">
        <f>'Transaction Data'!$N2986-'Transaction Data'!$M2986</f>
        <v>336</v>
      </c>
      <c r="P2986" s="2">
        <f>DATEDIF('Transaction Data'!$D2986,'Transaction Data'!$A2986,"y")</f>
        <v>43</v>
      </c>
      <c r="Q2986" s="2" t="str">
        <f>FLOOR('Transaction Data'!$P2986,15)&amp;"-"&amp;FLOOR('Transaction Data'!$P2986,15)+14</f>
        <v>30-44</v>
      </c>
      <c r="R2986" s="2" t="str">
        <f>IF('Transaction Data'!$L2986&lt;=10,"Less Expensive","Expensive")</f>
        <v>Expensive</v>
      </c>
      <c r="S2986" s="4">
        <f>WEEKDAY('Transaction Data'!$A2986)</f>
        <v>4</v>
      </c>
      <c r="T2986" s="2" t="str">
        <f>IF(WEEKDAY('Transaction Data'!$A2986,2)&lt;6,"Weekday","Weekend")</f>
        <v>Weekday</v>
      </c>
    </row>
    <row r="2987" ht="15.75" customHeight="1">
      <c r="A2987" s="1">
        <v>45412.0</v>
      </c>
      <c r="B2987" s="2" t="s">
        <v>2894</v>
      </c>
      <c r="C2987" s="2" t="s">
        <v>47</v>
      </c>
      <c r="D2987" s="1">
        <v>20160.0</v>
      </c>
      <c r="E2987" s="2" t="s">
        <v>63</v>
      </c>
      <c r="F2987" s="2">
        <v>324.0</v>
      </c>
      <c r="G2987" s="2" t="s">
        <v>33</v>
      </c>
      <c r="H2987" s="2" t="s">
        <v>24</v>
      </c>
      <c r="I2987" s="2" t="s">
        <v>25</v>
      </c>
      <c r="J2987" s="2" t="str">
        <f t="array" ref="J2987">XLOOKUP('Transaction Data'!$G2987,Product_Code,Biscuit_Brand)</f>
        <v>Caramel Biscuits</v>
      </c>
      <c r="K2987" s="2">
        <f t="array" ref="K2987">XLOOKUP('Transaction Data'!$G2987,Product_Code,Cost)</f>
        <v>18</v>
      </c>
      <c r="L2987" s="2">
        <f t="array" ref="L2987">XLOOKUP('Transaction Data'!$G2987,Product_Code,Unit_Price)</f>
        <v>22</v>
      </c>
      <c r="M2987" s="3">
        <f>'Transaction Data'!$F2987*'Transaction Data'!$K2987</f>
        <v>5832</v>
      </c>
      <c r="N2987" s="3">
        <f>'Transaction Data'!$F2987*'Transaction Data'!$L2987</f>
        <v>7128</v>
      </c>
      <c r="O2987" s="3">
        <f>'Transaction Data'!$N2987-'Transaction Data'!$M2987</f>
        <v>1296</v>
      </c>
      <c r="P2987" s="2">
        <f>DATEDIF('Transaction Data'!$D2987,'Transaction Data'!$A2987,"y")</f>
        <v>69</v>
      </c>
      <c r="Q2987" s="2" t="str">
        <f>FLOOR('Transaction Data'!$P2987,15)&amp;"-"&amp;FLOOR('Transaction Data'!$P2987,15)+14</f>
        <v>60-74</v>
      </c>
      <c r="R2987" s="2" t="str">
        <f>IF('Transaction Data'!$L2987&lt;=10,"Less Expensive","Expensive")</f>
        <v>Expensive</v>
      </c>
      <c r="S2987" s="4">
        <f>WEEKDAY('Transaction Data'!$A2987)</f>
        <v>3</v>
      </c>
      <c r="T2987" s="2" t="str">
        <f>IF(WEEKDAY('Transaction Data'!$A2987,2)&lt;6,"Weekday","Weekend")</f>
        <v>Weekday</v>
      </c>
    </row>
    <row r="2988" ht="15.75" customHeight="1">
      <c r="A2988" s="1">
        <v>45442.0</v>
      </c>
      <c r="B2988" s="2" t="s">
        <v>2895</v>
      </c>
      <c r="C2988" s="2" t="s">
        <v>54</v>
      </c>
      <c r="D2988" s="1">
        <v>27298.0</v>
      </c>
      <c r="E2988" s="2" t="s">
        <v>27</v>
      </c>
      <c r="F2988" s="2">
        <v>482.0</v>
      </c>
      <c r="G2988" s="2" t="s">
        <v>55</v>
      </c>
      <c r="H2988" s="2" t="s">
        <v>42</v>
      </c>
      <c r="I2988" s="2" t="s">
        <v>25</v>
      </c>
      <c r="J2988" s="2" t="str">
        <f t="array" ref="J2988">XLOOKUP('Transaction Data'!$G2988,Product_Code,Biscuit_Brand)</f>
        <v>Vanilla Wafers</v>
      </c>
      <c r="K2988" s="2">
        <f t="array" ref="K2988">XLOOKUP('Transaction Data'!$G2988,Product_Code,Cost)</f>
        <v>18</v>
      </c>
      <c r="L2988" s="2">
        <f t="array" ref="L2988">XLOOKUP('Transaction Data'!$G2988,Product_Code,Unit_Price)</f>
        <v>36</v>
      </c>
      <c r="M2988" s="3">
        <f>'Transaction Data'!$F2988*'Transaction Data'!$K2988</f>
        <v>8676</v>
      </c>
      <c r="N2988" s="3">
        <f>'Transaction Data'!$F2988*'Transaction Data'!$L2988</f>
        <v>17352</v>
      </c>
      <c r="O2988" s="3">
        <f>'Transaction Data'!$N2988-'Transaction Data'!$M2988</f>
        <v>8676</v>
      </c>
      <c r="P2988" s="2">
        <f>DATEDIF('Transaction Data'!$D2988,'Transaction Data'!$A2988,"y")</f>
        <v>49</v>
      </c>
      <c r="Q2988" s="2" t="str">
        <f>FLOOR('Transaction Data'!$P2988,15)&amp;"-"&amp;FLOOR('Transaction Data'!$P2988,15)+14</f>
        <v>45-59</v>
      </c>
      <c r="R2988" s="2" t="str">
        <f>IF('Transaction Data'!$L2988&lt;=10,"Less Expensive","Expensive")</f>
        <v>Expensive</v>
      </c>
      <c r="S2988" s="4">
        <f>WEEKDAY('Transaction Data'!$A2988)</f>
        <v>5</v>
      </c>
      <c r="T2988" s="2" t="str">
        <f>IF(WEEKDAY('Transaction Data'!$A2988,2)&lt;6,"Weekday","Weekend")</f>
        <v>Weekday</v>
      </c>
    </row>
    <row r="2989" ht="15.75" customHeight="1">
      <c r="A2989" s="1">
        <v>45394.0</v>
      </c>
      <c r="B2989" s="2" t="s">
        <v>2896</v>
      </c>
      <c r="C2989" s="2" t="s">
        <v>69</v>
      </c>
      <c r="D2989" s="1">
        <v>18532.0</v>
      </c>
      <c r="E2989" s="2" t="s">
        <v>27</v>
      </c>
      <c r="F2989" s="2">
        <v>97.0</v>
      </c>
      <c r="G2989" s="2" t="s">
        <v>57</v>
      </c>
      <c r="H2989" s="2" t="s">
        <v>45</v>
      </c>
      <c r="I2989" s="2" t="s">
        <v>25</v>
      </c>
      <c r="J2989" s="2" t="str">
        <f t="array" ref="J2989">XLOOKUP('Transaction Data'!$G2989,Product_Code,Biscuit_Brand)</f>
        <v>Oatmeal Cookies</v>
      </c>
      <c r="K2989" s="2">
        <f t="array" ref="K2989">XLOOKUP('Transaction Data'!$G2989,Product_Code,Cost)</f>
        <v>19</v>
      </c>
      <c r="L2989" s="2">
        <f t="array" ref="L2989">XLOOKUP('Transaction Data'!$G2989,Product_Code,Unit_Price)</f>
        <v>23</v>
      </c>
      <c r="M2989" s="3">
        <f>'Transaction Data'!$F2989*'Transaction Data'!$K2989</f>
        <v>1843</v>
      </c>
      <c r="N2989" s="3">
        <f>'Transaction Data'!$F2989*'Transaction Data'!$L2989</f>
        <v>2231</v>
      </c>
      <c r="O2989" s="3">
        <f>'Transaction Data'!$N2989-'Transaction Data'!$M2989</f>
        <v>388</v>
      </c>
      <c r="P2989" s="2">
        <f>DATEDIF('Transaction Data'!$D2989,'Transaction Data'!$A2989,"y")</f>
        <v>73</v>
      </c>
      <c r="Q2989" s="2" t="str">
        <f>FLOOR('Transaction Data'!$P2989,15)&amp;"-"&amp;FLOOR('Transaction Data'!$P2989,15)+14</f>
        <v>60-74</v>
      </c>
      <c r="R2989" s="2" t="str">
        <f>IF('Transaction Data'!$L2989&lt;=10,"Less Expensive","Expensive")</f>
        <v>Expensive</v>
      </c>
      <c r="S2989" s="4">
        <f>WEEKDAY('Transaction Data'!$A2989)</f>
        <v>6</v>
      </c>
      <c r="T2989" s="2" t="str">
        <f>IF(WEEKDAY('Transaction Data'!$A2989,2)&lt;6,"Weekday","Weekend")</f>
        <v>Weekday</v>
      </c>
    </row>
    <row r="2990" ht="15.75" customHeight="1">
      <c r="A2990" s="1">
        <v>45306.0</v>
      </c>
      <c r="B2990" s="2" t="s">
        <v>2897</v>
      </c>
      <c r="C2990" s="2" t="s">
        <v>47</v>
      </c>
      <c r="D2990" s="1">
        <v>36111.0</v>
      </c>
      <c r="E2990" s="2" t="s">
        <v>27</v>
      </c>
      <c r="F2990" s="2">
        <v>282.0</v>
      </c>
      <c r="G2990" s="2" t="s">
        <v>60</v>
      </c>
      <c r="H2990" s="2" t="s">
        <v>24</v>
      </c>
      <c r="I2990" s="2" t="s">
        <v>25</v>
      </c>
      <c r="J2990" s="2" t="str">
        <f t="array" ref="J2990">XLOOKUP('Transaction Data'!$G2990,Product_Code,Biscuit_Brand)</f>
        <v>Peanut Butter Bites</v>
      </c>
      <c r="K2990" s="2">
        <f t="array" ref="K2990">XLOOKUP('Transaction Data'!$G2990,Product_Code,Cost)</f>
        <v>5</v>
      </c>
      <c r="L2990" s="2">
        <f t="array" ref="L2990">XLOOKUP('Transaction Data'!$G2990,Product_Code,Unit_Price)</f>
        <v>7</v>
      </c>
      <c r="M2990" s="3">
        <f>'Transaction Data'!$F2990*'Transaction Data'!$K2990</f>
        <v>1410</v>
      </c>
      <c r="N2990" s="3">
        <f>'Transaction Data'!$F2990*'Transaction Data'!$L2990</f>
        <v>1974</v>
      </c>
      <c r="O2990" s="3">
        <f>'Transaction Data'!$N2990-'Transaction Data'!$M2990</f>
        <v>564</v>
      </c>
      <c r="P2990" s="2">
        <f>DATEDIF('Transaction Data'!$D2990,'Transaction Data'!$A2990,"y")</f>
        <v>25</v>
      </c>
      <c r="Q2990" s="2" t="str">
        <f>FLOOR('Transaction Data'!$P2990,15)&amp;"-"&amp;FLOOR('Transaction Data'!$P2990,15)+14</f>
        <v>15-29</v>
      </c>
      <c r="R2990" s="2" t="str">
        <f>IF('Transaction Data'!$L2990&lt;=10,"Less Expensive","Expensive")</f>
        <v>Less Expensive</v>
      </c>
      <c r="S2990" s="4">
        <f>WEEKDAY('Transaction Data'!$A2990)</f>
        <v>2</v>
      </c>
      <c r="T2990" s="2" t="str">
        <f>IF(WEEKDAY('Transaction Data'!$A2990,2)&lt;6,"Weekday","Weekend")</f>
        <v>Weekday</v>
      </c>
    </row>
    <row r="2991" ht="15.75" customHeight="1">
      <c r="A2991" s="1">
        <v>45371.0</v>
      </c>
      <c r="B2991" s="2" t="s">
        <v>2898</v>
      </c>
      <c r="C2991" s="2" t="s">
        <v>21</v>
      </c>
      <c r="D2991" s="1">
        <v>31220.0</v>
      </c>
      <c r="E2991" s="2" t="s">
        <v>37</v>
      </c>
      <c r="F2991" s="2">
        <v>296.0</v>
      </c>
      <c r="G2991" s="2" t="s">
        <v>57</v>
      </c>
      <c r="H2991" s="2" t="s">
        <v>29</v>
      </c>
      <c r="I2991" s="2" t="s">
        <v>25</v>
      </c>
      <c r="J2991" s="2" t="str">
        <f t="array" ref="J2991">XLOOKUP('Transaction Data'!$G2991,Product_Code,Biscuit_Brand)</f>
        <v>Oatmeal Cookies</v>
      </c>
      <c r="K2991" s="2">
        <f t="array" ref="K2991">XLOOKUP('Transaction Data'!$G2991,Product_Code,Cost)</f>
        <v>19</v>
      </c>
      <c r="L2991" s="2">
        <f t="array" ref="L2991">XLOOKUP('Transaction Data'!$G2991,Product_Code,Unit_Price)</f>
        <v>23</v>
      </c>
      <c r="M2991" s="3">
        <f>'Transaction Data'!$F2991*'Transaction Data'!$K2991</f>
        <v>5624</v>
      </c>
      <c r="N2991" s="3">
        <f>'Transaction Data'!$F2991*'Transaction Data'!$L2991</f>
        <v>6808</v>
      </c>
      <c r="O2991" s="3">
        <f>'Transaction Data'!$N2991-'Transaction Data'!$M2991</f>
        <v>1184</v>
      </c>
      <c r="P2991" s="2">
        <f>DATEDIF('Transaction Data'!$D2991,'Transaction Data'!$A2991,"y")</f>
        <v>38</v>
      </c>
      <c r="Q2991" s="2" t="str">
        <f>FLOOR('Transaction Data'!$P2991,15)&amp;"-"&amp;FLOOR('Transaction Data'!$P2991,15)+14</f>
        <v>30-44</v>
      </c>
      <c r="R2991" s="2" t="str">
        <f>IF('Transaction Data'!$L2991&lt;=10,"Less Expensive","Expensive")</f>
        <v>Expensive</v>
      </c>
      <c r="S2991" s="4">
        <f>WEEKDAY('Transaction Data'!$A2991)</f>
        <v>4</v>
      </c>
      <c r="T2991" s="2" t="str">
        <f>IF(WEEKDAY('Transaction Data'!$A2991,2)&lt;6,"Weekday","Weekend")</f>
        <v>Weekday</v>
      </c>
    </row>
    <row r="2992" ht="15.75" customHeight="1">
      <c r="A2992" s="1">
        <v>45358.0</v>
      </c>
      <c r="B2992" s="2" t="s">
        <v>2899</v>
      </c>
      <c r="C2992" s="2" t="s">
        <v>47</v>
      </c>
      <c r="D2992" s="1">
        <v>36177.0</v>
      </c>
      <c r="E2992" s="2" t="s">
        <v>22</v>
      </c>
      <c r="F2992" s="2">
        <v>49.0</v>
      </c>
      <c r="G2992" s="2" t="s">
        <v>48</v>
      </c>
      <c r="H2992" s="2" t="s">
        <v>42</v>
      </c>
      <c r="I2992" s="2" t="s">
        <v>25</v>
      </c>
      <c r="J2992" s="2" t="str">
        <f t="array" ref="J2992">XLOOKUP('Transaction Data'!$G2992,Product_Code,Biscuit_Brand)</f>
        <v>Lemon Crisps</v>
      </c>
      <c r="K2992" s="2">
        <f t="array" ref="K2992">XLOOKUP('Transaction Data'!$G2992,Product_Code,Cost)</f>
        <v>7</v>
      </c>
      <c r="L2992" s="2">
        <f t="array" ref="L2992">XLOOKUP('Transaction Data'!$G2992,Product_Code,Unit_Price)</f>
        <v>9</v>
      </c>
      <c r="M2992" s="3">
        <f>'Transaction Data'!$F2992*'Transaction Data'!$K2992</f>
        <v>343</v>
      </c>
      <c r="N2992" s="3">
        <f>'Transaction Data'!$F2992*'Transaction Data'!$L2992</f>
        <v>441</v>
      </c>
      <c r="O2992" s="3">
        <f>'Transaction Data'!$N2992-'Transaction Data'!$M2992</f>
        <v>98</v>
      </c>
      <c r="P2992" s="2">
        <f>DATEDIF('Transaction Data'!$D2992,'Transaction Data'!$A2992,"y")</f>
        <v>25</v>
      </c>
      <c r="Q2992" s="2" t="str">
        <f>FLOOR('Transaction Data'!$P2992,15)&amp;"-"&amp;FLOOR('Transaction Data'!$P2992,15)+14</f>
        <v>15-29</v>
      </c>
      <c r="R2992" s="2" t="str">
        <f>IF('Transaction Data'!$L2992&lt;=10,"Less Expensive","Expensive")</f>
        <v>Less Expensive</v>
      </c>
      <c r="S2992" s="4">
        <f>WEEKDAY('Transaction Data'!$A2992)</f>
        <v>5</v>
      </c>
      <c r="T2992" s="2" t="str">
        <f>IF(WEEKDAY('Transaction Data'!$A2992,2)&lt;6,"Weekday","Weekend")</f>
        <v>Weekday</v>
      </c>
    </row>
    <row r="2993" ht="15.75" customHeight="1">
      <c r="A2993" s="1">
        <v>45471.0</v>
      </c>
      <c r="B2993" s="2" t="s">
        <v>2900</v>
      </c>
      <c r="C2993" s="2" t="s">
        <v>41</v>
      </c>
      <c r="D2993" s="1">
        <v>21520.0</v>
      </c>
      <c r="E2993" s="2" t="s">
        <v>22</v>
      </c>
      <c r="F2993" s="2">
        <v>258.0</v>
      </c>
      <c r="G2993" s="2" t="s">
        <v>55</v>
      </c>
      <c r="H2993" s="2" t="s">
        <v>45</v>
      </c>
      <c r="I2993" s="2" t="s">
        <v>25</v>
      </c>
      <c r="J2993" s="2" t="str">
        <f t="array" ref="J2993">XLOOKUP('Transaction Data'!$G2993,Product_Code,Biscuit_Brand)</f>
        <v>Vanilla Wafers</v>
      </c>
      <c r="K2993" s="2">
        <f t="array" ref="K2993">XLOOKUP('Transaction Data'!$G2993,Product_Code,Cost)</f>
        <v>18</v>
      </c>
      <c r="L2993" s="2">
        <f t="array" ref="L2993">XLOOKUP('Transaction Data'!$G2993,Product_Code,Unit_Price)</f>
        <v>36</v>
      </c>
      <c r="M2993" s="3">
        <f>'Transaction Data'!$F2993*'Transaction Data'!$K2993</f>
        <v>4644</v>
      </c>
      <c r="N2993" s="3">
        <f>'Transaction Data'!$F2993*'Transaction Data'!$L2993</f>
        <v>9288</v>
      </c>
      <c r="O2993" s="3">
        <f>'Transaction Data'!$N2993-'Transaction Data'!$M2993</f>
        <v>4644</v>
      </c>
      <c r="P2993" s="2">
        <f>DATEDIF('Transaction Data'!$D2993,'Transaction Data'!$A2993,"y")</f>
        <v>65</v>
      </c>
      <c r="Q2993" s="2" t="str">
        <f>FLOOR('Transaction Data'!$P2993,15)&amp;"-"&amp;FLOOR('Transaction Data'!$P2993,15)+14</f>
        <v>60-74</v>
      </c>
      <c r="R2993" s="2" t="str">
        <f>IF('Transaction Data'!$L2993&lt;=10,"Less Expensive","Expensive")</f>
        <v>Expensive</v>
      </c>
      <c r="S2993" s="4">
        <f>WEEKDAY('Transaction Data'!$A2993)</f>
        <v>6</v>
      </c>
      <c r="T2993" s="2" t="str">
        <f>IF(WEEKDAY('Transaction Data'!$A2993,2)&lt;6,"Weekday","Weekend")</f>
        <v>Weekday</v>
      </c>
    </row>
    <row r="2994" ht="15.75" customHeight="1">
      <c r="A2994" s="1">
        <v>45363.0</v>
      </c>
      <c r="B2994" s="2" t="s">
        <v>2901</v>
      </c>
      <c r="C2994" s="2" t="s">
        <v>72</v>
      </c>
      <c r="D2994" s="1">
        <v>27043.0</v>
      </c>
      <c r="E2994" s="2" t="s">
        <v>37</v>
      </c>
      <c r="F2994" s="2">
        <v>280.0</v>
      </c>
      <c r="G2994" s="2" t="s">
        <v>48</v>
      </c>
      <c r="H2994" s="2" t="s">
        <v>24</v>
      </c>
      <c r="I2994" s="2" t="s">
        <v>25</v>
      </c>
      <c r="J2994" s="2" t="str">
        <f t="array" ref="J2994">XLOOKUP('Transaction Data'!$G2994,Product_Code,Biscuit_Brand)</f>
        <v>Lemon Crisps</v>
      </c>
      <c r="K2994" s="2">
        <f t="array" ref="K2994">XLOOKUP('Transaction Data'!$G2994,Product_Code,Cost)</f>
        <v>7</v>
      </c>
      <c r="L2994" s="2">
        <f t="array" ref="L2994">XLOOKUP('Transaction Data'!$G2994,Product_Code,Unit_Price)</f>
        <v>9</v>
      </c>
      <c r="M2994" s="3">
        <f>'Transaction Data'!$F2994*'Transaction Data'!$K2994</f>
        <v>1960</v>
      </c>
      <c r="N2994" s="3">
        <f>'Transaction Data'!$F2994*'Transaction Data'!$L2994</f>
        <v>2520</v>
      </c>
      <c r="O2994" s="3">
        <f>'Transaction Data'!$N2994-'Transaction Data'!$M2994</f>
        <v>560</v>
      </c>
      <c r="P2994" s="2">
        <f>DATEDIF('Transaction Data'!$D2994,'Transaction Data'!$A2994,"y")</f>
        <v>50</v>
      </c>
      <c r="Q2994" s="2" t="str">
        <f>FLOOR('Transaction Data'!$P2994,15)&amp;"-"&amp;FLOOR('Transaction Data'!$P2994,15)+14</f>
        <v>45-59</v>
      </c>
      <c r="R2994" s="2" t="str">
        <f>IF('Transaction Data'!$L2994&lt;=10,"Less Expensive","Expensive")</f>
        <v>Less Expensive</v>
      </c>
      <c r="S2994" s="4">
        <f>WEEKDAY('Transaction Data'!$A2994)</f>
        <v>3</v>
      </c>
      <c r="T2994" s="2" t="str">
        <f>IF(WEEKDAY('Transaction Data'!$A2994,2)&lt;6,"Weekday","Weekend")</f>
        <v>Weekday</v>
      </c>
    </row>
    <row r="2995" ht="15.75" customHeight="1">
      <c r="A2995" s="1">
        <v>45423.0</v>
      </c>
      <c r="B2995" s="2" t="s">
        <v>2902</v>
      </c>
      <c r="C2995" s="2" t="s">
        <v>54</v>
      </c>
      <c r="D2995" s="1">
        <v>33929.0</v>
      </c>
      <c r="E2995" s="2" t="s">
        <v>63</v>
      </c>
      <c r="F2995" s="2">
        <v>405.0</v>
      </c>
      <c r="G2995" s="2" t="s">
        <v>60</v>
      </c>
      <c r="H2995" s="2" t="s">
        <v>29</v>
      </c>
      <c r="I2995" s="2" t="s">
        <v>25</v>
      </c>
      <c r="J2995" s="2" t="str">
        <f t="array" ref="J2995">XLOOKUP('Transaction Data'!$G2995,Product_Code,Biscuit_Brand)</f>
        <v>Peanut Butter Bites</v>
      </c>
      <c r="K2995" s="2">
        <f t="array" ref="K2995">XLOOKUP('Transaction Data'!$G2995,Product_Code,Cost)</f>
        <v>5</v>
      </c>
      <c r="L2995" s="2">
        <f t="array" ref="L2995">XLOOKUP('Transaction Data'!$G2995,Product_Code,Unit_Price)</f>
        <v>7</v>
      </c>
      <c r="M2995" s="3">
        <f>'Transaction Data'!$F2995*'Transaction Data'!$K2995</f>
        <v>2025</v>
      </c>
      <c r="N2995" s="3">
        <f>'Transaction Data'!$F2995*'Transaction Data'!$L2995</f>
        <v>2835</v>
      </c>
      <c r="O2995" s="3">
        <f>'Transaction Data'!$N2995-'Transaction Data'!$M2995</f>
        <v>810</v>
      </c>
      <c r="P2995" s="2">
        <f>DATEDIF('Transaction Data'!$D2995,'Transaction Data'!$A2995,"y")</f>
        <v>31</v>
      </c>
      <c r="Q2995" s="2" t="str">
        <f>FLOOR('Transaction Data'!$P2995,15)&amp;"-"&amp;FLOOR('Transaction Data'!$P2995,15)+14</f>
        <v>30-44</v>
      </c>
      <c r="R2995" s="2" t="str">
        <f>IF('Transaction Data'!$L2995&lt;=10,"Less Expensive","Expensive")</f>
        <v>Less Expensive</v>
      </c>
      <c r="S2995" s="4">
        <f>WEEKDAY('Transaction Data'!$A2995)</f>
        <v>7</v>
      </c>
      <c r="T2995" s="2" t="str">
        <f>IF(WEEKDAY('Transaction Data'!$A2995,2)&lt;6,"Weekday","Weekend")</f>
        <v>Weekend</v>
      </c>
    </row>
    <row r="2996" ht="15.75" customHeight="1">
      <c r="A2996" s="1">
        <v>45416.0</v>
      </c>
      <c r="B2996" s="2" t="s">
        <v>2903</v>
      </c>
      <c r="C2996" s="2" t="s">
        <v>51</v>
      </c>
      <c r="D2996" s="1">
        <v>33744.0</v>
      </c>
      <c r="E2996" s="2" t="s">
        <v>27</v>
      </c>
      <c r="F2996" s="2">
        <v>10.0</v>
      </c>
      <c r="G2996" s="2" t="s">
        <v>57</v>
      </c>
      <c r="H2996" s="2" t="s">
        <v>29</v>
      </c>
      <c r="I2996" s="2" t="s">
        <v>25</v>
      </c>
      <c r="J2996" s="2" t="str">
        <f t="array" ref="J2996">XLOOKUP('Transaction Data'!$G2996,Product_Code,Biscuit_Brand)</f>
        <v>Oatmeal Cookies</v>
      </c>
      <c r="K2996" s="2">
        <f t="array" ref="K2996">XLOOKUP('Transaction Data'!$G2996,Product_Code,Cost)</f>
        <v>19</v>
      </c>
      <c r="L2996" s="2">
        <f t="array" ref="L2996">XLOOKUP('Transaction Data'!$G2996,Product_Code,Unit_Price)</f>
        <v>23</v>
      </c>
      <c r="M2996" s="3">
        <f>'Transaction Data'!$F2996*'Transaction Data'!$K2996</f>
        <v>190</v>
      </c>
      <c r="N2996" s="3">
        <f>'Transaction Data'!$F2996*'Transaction Data'!$L2996</f>
        <v>230</v>
      </c>
      <c r="O2996" s="3">
        <f>'Transaction Data'!$N2996-'Transaction Data'!$M2996</f>
        <v>40</v>
      </c>
      <c r="P2996" s="2">
        <f>DATEDIF('Transaction Data'!$D2996,'Transaction Data'!$A2996,"y")</f>
        <v>31</v>
      </c>
      <c r="Q2996" s="2" t="str">
        <f>FLOOR('Transaction Data'!$P2996,15)&amp;"-"&amp;FLOOR('Transaction Data'!$P2996,15)+14</f>
        <v>30-44</v>
      </c>
      <c r="R2996" s="2" t="str">
        <f>IF('Transaction Data'!$L2996&lt;=10,"Less Expensive","Expensive")</f>
        <v>Expensive</v>
      </c>
      <c r="S2996" s="4">
        <f>WEEKDAY('Transaction Data'!$A2996)</f>
        <v>7</v>
      </c>
      <c r="T2996" s="2" t="str">
        <f>IF(WEEKDAY('Transaction Data'!$A2996,2)&lt;6,"Weekday","Weekend")</f>
        <v>Weekend</v>
      </c>
    </row>
    <row r="2997" ht="15.75" customHeight="1">
      <c r="A2997" s="1">
        <v>45352.0</v>
      </c>
      <c r="B2997" s="2" t="s">
        <v>2904</v>
      </c>
      <c r="C2997" s="2" t="s">
        <v>54</v>
      </c>
      <c r="D2997" s="1">
        <v>38718.0</v>
      </c>
      <c r="E2997" s="2" t="s">
        <v>22</v>
      </c>
      <c r="F2997" s="2">
        <v>399.0</v>
      </c>
      <c r="G2997" s="2" t="s">
        <v>61</v>
      </c>
      <c r="H2997" s="2" t="s">
        <v>34</v>
      </c>
      <c r="I2997" s="2" t="s">
        <v>25</v>
      </c>
      <c r="J2997" s="2" t="str">
        <f t="array" ref="J2997">XLOOKUP('Transaction Data'!$G2997,Product_Code,Biscuit_Brand)</f>
        <v>Choco Delight</v>
      </c>
      <c r="K2997" s="2">
        <f t="array" ref="K2997">XLOOKUP('Transaction Data'!$G2997,Product_Code,Cost)</f>
        <v>3</v>
      </c>
      <c r="L2997" s="2">
        <f t="array" ref="L2997">XLOOKUP('Transaction Data'!$G2997,Product_Code,Unit_Price)</f>
        <v>5</v>
      </c>
      <c r="M2997" s="3">
        <f>'Transaction Data'!$F2997*'Transaction Data'!$K2997</f>
        <v>1197</v>
      </c>
      <c r="N2997" s="3">
        <f>'Transaction Data'!$F2997*'Transaction Data'!$L2997</f>
        <v>1995</v>
      </c>
      <c r="O2997" s="3">
        <f>'Transaction Data'!$N2997-'Transaction Data'!$M2997</f>
        <v>798</v>
      </c>
      <c r="P2997" s="2">
        <f>DATEDIF('Transaction Data'!$D2997,'Transaction Data'!$A2997,"y")</f>
        <v>18</v>
      </c>
      <c r="Q2997" s="2" t="str">
        <f>FLOOR('Transaction Data'!$P2997,15)&amp;"-"&amp;FLOOR('Transaction Data'!$P2997,15)+14</f>
        <v>15-29</v>
      </c>
      <c r="R2997" s="2" t="str">
        <f>IF('Transaction Data'!$L2997&lt;=10,"Less Expensive","Expensive")</f>
        <v>Less Expensive</v>
      </c>
      <c r="S2997" s="4">
        <f>WEEKDAY('Transaction Data'!$A2997)</f>
        <v>6</v>
      </c>
      <c r="T2997" s="2" t="str">
        <f>IF(WEEKDAY('Transaction Data'!$A2997,2)&lt;6,"Weekday","Weekend")</f>
        <v>Weekday</v>
      </c>
    </row>
    <row r="2998" ht="15.75" customHeight="1">
      <c r="A2998" s="1">
        <v>45315.0</v>
      </c>
      <c r="B2998" s="2" t="s">
        <v>2905</v>
      </c>
      <c r="C2998" s="2" t="s">
        <v>21</v>
      </c>
      <c r="D2998" s="1">
        <v>19815.0</v>
      </c>
      <c r="E2998" s="2" t="s">
        <v>63</v>
      </c>
      <c r="F2998" s="2">
        <v>210.0</v>
      </c>
      <c r="G2998" s="2" t="s">
        <v>23</v>
      </c>
      <c r="H2998" s="2" t="s">
        <v>24</v>
      </c>
      <c r="I2998" s="2" t="s">
        <v>25</v>
      </c>
      <c r="J2998" s="2" t="str">
        <f t="array" ref="J2998">XLOOKUP('Transaction Data'!$G2998,Product_Code,Biscuit_Brand)</f>
        <v>Cinnamon Swirls</v>
      </c>
      <c r="K2998" s="2">
        <f t="array" ref="K2998">XLOOKUP('Transaction Data'!$G2998,Product_Code,Cost)</f>
        <v>10</v>
      </c>
      <c r="L2998" s="2">
        <f t="array" ref="L2998">XLOOKUP('Transaction Data'!$G2998,Product_Code,Unit_Price)</f>
        <v>14</v>
      </c>
      <c r="M2998" s="3">
        <f>'Transaction Data'!$F2998*'Transaction Data'!$K2998</f>
        <v>2100</v>
      </c>
      <c r="N2998" s="3">
        <f>'Transaction Data'!$F2998*'Transaction Data'!$L2998</f>
        <v>2940</v>
      </c>
      <c r="O2998" s="3">
        <f>'Transaction Data'!$N2998-'Transaction Data'!$M2998</f>
        <v>840</v>
      </c>
      <c r="P2998" s="2">
        <f>DATEDIF('Transaction Data'!$D2998,'Transaction Data'!$A2998,"y")</f>
        <v>69</v>
      </c>
      <c r="Q2998" s="2" t="str">
        <f>FLOOR('Transaction Data'!$P2998,15)&amp;"-"&amp;FLOOR('Transaction Data'!$P2998,15)+14</f>
        <v>60-74</v>
      </c>
      <c r="R2998" s="2" t="str">
        <f>IF('Transaction Data'!$L2998&lt;=10,"Less Expensive","Expensive")</f>
        <v>Expensive</v>
      </c>
      <c r="S2998" s="4">
        <f>WEEKDAY('Transaction Data'!$A2998)</f>
        <v>4</v>
      </c>
      <c r="T2998" s="2" t="str">
        <f>IF(WEEKDAY('Transaction Data'!$A2998,2)&lt;6,"Weekday","Weekend")</f>
        <v>Weekday</v>
      </c>
    </row>
    <row r="2999" ht="15.75" customHeight="1">
      <c r="A2999" s="1">
        <v>45482.0</v>
      </c>
      <c r="B2999" s="2" t="s">
        <v>2906</v>
      </c>
      <c r="C2999" s="2" t="s">
        <v>41</v>
      </c>
      <c r="D2999" s="1">
        <v>20951.0</v>
      </c>
      <c r="E2999" s="2" t="s">
        <v>27</v>
      </c>
      <c r="F2999" s="2">
        <v>203.0</v>
      </c>
      <c r="G2999" s="2" t="s">
        <v>48</v>
      </c>
      <c r="H2999" s="2" t="s">
        <v>42</v>
      </c>
      <c r="I2999" s="2" t="s">
        <v>25</v>
      </c>
      <c r="J2999" s="2" t="str">
        <f t="array" ref="J2999">XLOOKUP('Transaction Data'!$G2999,Product_Code,Biscuit_Brand)</f>
        <v>Lemon Crisps</v>
      </c>
      <c r="K2999" s="2">
        <f t="array" ref="K2999">XLOOKUP('Transaction Data'!$G2999,Product_Code,Cost)</f>
        <v>7</v>
      </c>
      <c r="L2999" s="2">
        <f t="array" ref="L2999">XLOOKUP('Transaction Data'!$G2999,Product_Code,Unit_Price)</f>
        <v>9</v>
      </c>
      <c r="M2999" s="3">
        <f>'Transaction Data'!$F2999*'Transaction Data'!$K2999</f>
        <v>1421</v>
      </c>
      <c r="N2999" s="3">
        <f>'Transaction Data'!$F2999*'Transaction Data'!$L2999</f>
        <v>1827</v>
      </c>
      <c r="O2999" s="3">
        <f>'Transaction Data'!$N2999-'Transaction Data'!$M2999</f>
        <v>406</v>
      </c>
      <c r="P2999" s="2">
        <f>DATEDIF('Transaction Data'!$D2999,'Transaction Data'!$A2999,"y")</f>
        <v>67</v>
      </c>
      <c r="Q2999" s="2" t="str">
        <f>FLOOR('Transaction Data'!$P2999,15)&amp;"-"&amp;FLOOR('Transaction Data'!$P2999,15)+14</f>
        <v>60-74</v>
      </c>
      <c r="R2999" s="2" t="str">
        <f>IF('Transaction Data'!$L2999&lt;=10,"Less Expensive","Expensive")</f>
        <v>Less Expensive</v>
      </c>
      <c r="S2999" s="4">
        <f>WEEKDAY('Transaction Data'!$A2999)</f>
        <v>3</v>
      </c>
      <c r="T2999" s="2" t="str">
        <f>IF(WEEKDAY('Transaction Data'!$A2999,2)&lt;6,"Weekday","Weekend")</f>
        <v>Weekday</v>
      </c>
    </row>
    <row r="3000" ht="15.75" customHeight="1">
      <c r="A3000" s="1">
        <v>45311.0</v>
      </c>
      <c r="B3000" s="2" t="s">
        <v>2907</v>
      </c>
      <c r="C3000" s="2" t="s">
        <v>72</v>
      </c>
      <c r="D3000" s="1">
        <v>20371.0</v>
      </c>
      <c r="E3000" s="2" t="s">
        <v>22</v>
      </c>
      <c r="F3000" s="2">
        <v>113.0</v>
      </c>
      <c r="G3000" s="2" t="s">
        <v>48</v>
      </c>
      <c r="H3000" s="2" t="s">
        <v>45</v>
      </c>
      <c r="I3000" s="2" t="s">
        <v>25</v>
      </c>
      <c r="J3000" s="2" t="str">
        <f t="array" ref="J3000">XLOOKUP('Transaction Data'!$G3000,Product_Code,Biscuit_Brand)</f>
        <v>Lemon Crisps</v>
      </c>
      <c r="K3000" s="2">
        <f t="array" ref="K3000">XLOOKUP('Transaction Data'!$G3000,Product_Code,Cost)</f>
        <v>7</v>
      </c>
      <c r="L3000" s="2">
        <f t="array" ref="L3000">XLOOKUP('Transaction Data'!$G3000,Product_Code,Unit_Price)</f>
        <v>9</v>
      </c>
      <c r="M3000" s="3">
        <f>'Transaction Data'!$F3000*'Transaction Data'!$K3000</f>
        <v>791</v>
      </c>
      <c r="N3000" s="3">
        <f>'Transaction Data'!$F3000*'Transaction Data'!$L3000</f>
        <v>1017</v>
      </c>
      <c r="O3000" s="3">
        <f>'Transaction Data'!$N3000-'Transaction Data'!$M3000</f>
        <v>226</v>
      </c>
      <c r="P3000" s="2">
        <f>DATEDIF('Transaction Data'!$D3000,'Transaction Data'!$A3000,"y")</f>
        <v>68</v>
      </c>
      <c r="Q3000" s="2" t="str">
        <f>FLOOR('Transaction Data'!$P3000,15)&amp;"-"&amp;FLOOR('Transaction Data'!$P3000,15)+14</f>
        <v>60-74</v>
      </c>
      <c r="R3000" s="2" t="str">
        <f>IF('Transaction Data'!$L3000&lt;=10,"Less Expensive","Expensive")</f>
        <v>Less Expensive</v>
      </c>
      <c r="S3000" s="4">
        <f>WEEKDAY('Transaction Data'!$A3000)</f>
        <v>7</v>
      </c>
      <c r="T3000" s="2" t="str">
        <f>IF(WEEKDAY('Transaction Data'!$A3000,2)&lt;6,"Weekday","Weekend")</f>
        <v>Weekend</v>
      </c>
    </row>
    <row r="3001" ht="15.75" customHeight="1">
      <c r="A3001" s="1">
        <v>45431.0</v>
      </c>
      <c r="B3001" s="2" t="s">
        <v>2142</v>
      </c>
      <c r="C3001" s="2" t="s">
        <v>65</v>
      </c>
      <c r="D3001" s="1">
        <v>27104.0</v>
      </c>
      <c r="E3001" s="2" t="s">
        <v>22</v>
      </c>
      <c r="F3001" s="2">
        <v>51.0</v>
      </c>
      <c r="G3001" s="2" t="s">
        <v>55</v>
      </c>
      <c r="H3001" s="2" t="s">
        <v>24</v>
      </c>
      <c r="I3001" s="2" t="s">
        <v>25</v>
      </c>
      <c r="J3001" s="2" t="str">
        <f t="array" ref="J3001">XLOOKUP('Transaction Data'!$G3001,Product_Code,Biscuit_Brand)</f>
        <v>Vanilla Wafers</v>
      </c>
      <c r="K3001" s="2">
        <f t="array" ref="K3001">XLOOKUP('Transaction Data'!$G3001,Product_Code,Cost)</f>
        <v>18</v>
      </c>
      <c r="L3001" s="2">
        <f t="array" ref="L3001">XLOOKUP('Transaction Data'!$G3001,Product_Code,Unit_Price)</f>
        <v>36</v>
      </c>
      <c r="M3001" s="3">
        <f>'Transaction Data'!$F3001*'Transaction Data'!$K3001</f>
        <v>918</v>
      </c>
      <c r="N3001" s="3">
        <f>'Transaction Data'!$F3001*'Transaction Data'!$L3001</f>
        <v>1836</v>
      </c>
      <c r="O3001" s="3">
        <f>'Transaction Data'!$N3001-'Transaction Data'!$M3001</f>
        <v>918</v>
      </c>
      <c r="P3001" s="2">
        <f>DATEDIF('Transaction Data'!$D3001,'Transaction Data'!$A3001,"y")</f>
        <v>50</v>
      </c>
      <c r="Q3001" s="2" t="str">
        <f>FLOOR('Transaction Data'!$P3001,15)&amp;"-"&amp;FLOOR('Transaction Data'!$P3001,15)+14</f>
        <v>45-59</v>
      </c>
      <c r="R3001" s="2" t="str">
        <f>IF('Transaction Data'!$L3001&lt;=10,"Less Expensive","Expensive")</f>
        <v>Expensive</v>
      </c>
      <c r="S3001" s="4">
        <f>WEEKDAY('Transaction Data'!$A3001)</f>
        <v>1</v>
      </c>
      <c r="T3001" s="2" t="str">
        <f>IF(WEEKDAY('Transaction Data'!$A3001,2)&lt;6,"Weekday","Weekend")</f>
        <v>Weekend</v>
      </c>
    </row>
    <row r="3002" ht="15.75" customHeight="1">
      <c r="A3002" s="1">
        <v>45464.0</v>
      </c>
      <c r="B3002" s="2" t="s">
        <v>2908</v>
      </c>
      <c r="C3002" s="2" t="s">
        <v>72</v>
      </c>
      <c r="D3002" s="1">
        <v>20213.0</v>
      </c>
      <c r="E3002" s="2" t="s">
        <v>63</v>
      </c>
      <c r="F3002" s="2">
        <v>357.0</v>
      </c>
      <c r="G3002" s="2" t="s">
        <v>38</v>
      </c>
      <c r="H3002" s="2" t="s">
        <v>29</v>
      </c>
      <c r="I3002" s="2" t="s">
        <v>25</v>
      </c>
      <c r="J3002" s="2" t="str">
        <f t="array" ref="J3002">XLOOKUP('Transaction Data'!$G3002,Product_Code,Biscuit_Brand)</f>
        <v>Ginger Snaps</v>
      </c>
      <c r="K3002" s="2">
        <f t="array" ref="K3002">XLOOKUP('Transaction Data'!$G3002,Product_Code,Cost)</f>
        <v>14</v>
      </c>
      <c r="L3002" s="2">
        <f t="array" ref="L3002">XLOOKUP('Transaction Data'!$G3002,Product_Code,Unit_Price)</f>
        <v>28</v>
      </c>
      <c r="M3002" s="3">
        <f>'Transaction Data'!$F3002*'Transaction Data'!$K3002</f>
        <v>4998</v>
      </c>
      <c r="N3002" s="3">
        <f>'Transaction Data'!$F3002*'Transaction Data'!$L3002</f>
        <v>9996</v>
      </c>
      <c r="O3002" s="3">
        <f>'Transaction Data'!$N3002-'Transaction Data'!$M3002</f>
        <v>4998</v>
      </c>
      <c r="P3002" s="2">
        <f>DATEDIF('Transaction Data'!$D3002,'Transaction Data'!$A3002,"y")</f>
        <v>69</v>
      </c>
      <c r="Q3002" s="2" t="str">
        <f>FLOOR('Transaction Data'!$P3002,15)&amp;"-"&amp;FLOOR('Transaction Data'!$P3002,15)+14</f>
        <v>60-74</v>
      </c>
      <c r="R3002" s="2" t="str">
        <f>IF('Transaction Data'!$L3002&lt;=10,"Less Expensive","Expensive")</f>
        <v>Expensive</v>
      </c>
      <c r="S3002" s="4">
        <f>WEEKDAY('Transaction Data'!$A3002)</f>
        <v>6</v>
      </c>
      <c r="T3002" s="2" t="str">
        <f>IF(WEEKDAY('Transaction Data'!$A3002,2)&lt;6,"Weekday","Weekend")</f>
        <v>Weekday</v>
      </c>
    </row>
    <row r="3003" ht="15.75" customHeight="1">
      <c r="A3003" s="1">
        <v>45416.0</v>
      </c>
      <c r="B3003" s="2" t="s">
        <v>2909</v>
      </c>
      <c r="C3003" s="2" t="s">
        <v>78</v>
      </c>
      <c r="D3003" s="1">
        <v>38459.0</v>
      </c>
      <c r="E3003" s="2" t="s">
        <v>63</v>
      </c>
      <c r="F3003" s="2">
        <v>195.0</v>
      </c>
      <c r="G3003" s="2" t="s">
        <v>48</v>
      </c>
      <c r="H3003" s="2" t="s">
        <v>42</v>
      </c>
      <c r="I3003" s="2" t="s">
        <v>25</v>
      </c>
      <c r="J3003" s="2" t="str">
        <f t="array" ref="J3003">XLOOKUP('Transaction Data'!$G3003,Product_Code,Biscuit_Brand)</f>
        <v>Lemon Crisps</v>
      </c>
      <c r="K3003" s="2">
        <f t="array" ref="K3003">XLOOKUP('Transaction Data'!$G3003,Product_Code,Cost)</f>
        <v>7</v>
      </c>
      <c r="L3003" s="2">
        <f t="array" ref="L3003">XLOOKUP('Transaction Data'!$G3003,Product_Code,Unit_Price)</f>
        <v>9</v>
      </c>
      <c r="M3003" s="3">
        <f>'Transaction Data'!$F3003*'Transaction Data'!$K3003</f>
        <v>1365</v>
      </c>
      <c r="N3003" s="3">
        <f>'Transaction Data'!$F3003*'Transaction Data'!$L3003</f>
        <v>1755</v>
      </c>
      <c r="O3003" s="3">
        <f>'Transaction Data'!$N3003-'Transaction Data'!$M3003</f>
        <v>390</v>
      </c>
      <c r="P3003" s="2">
        <f>DATEDIF('Transaction Data'!$D3003,'Transaction Data'!$A3003,"y")</f>
        <v>19</v>
      </c>
      <c r="Q3003" s="2" t="str">
        <f>FLOOR('Transaction Data'!$P3003,15)&amp;"-"&amp;FLOOR('Transaction Data'!$P3003,15)+14</f>
        <v>15-29</v>
      </c>
      <c r="R3003" s="2" t="str">
        <f>IF('Transaction Data'!$L3003&lt;=10,"Less Expensive","Expensive")</f>
        <v>Less Expensive</v>
      </c>
      <c r="S3003" s="4">
        <f>WEEKDAY('Transaction Data'!$A3003)</f>
        <v>7</v>
      </c>
      <c r="T3003" s="2" t="str">
        <f>IF(WEEKDAY('Transaction Data'!$A3003,2)&lt;6,"Weekday","Weekend")</f>
        <v>Weekend</v>
      </c>
    </row>
    <row r="3004" ht="15.75" customHeight="1">
      <c r="A3004" s="1">
        <v>45300.0</v>
      </c>
      <c r="B3004" s="2" t="s">
        <v>438</v>
      </c>
      <c r="C3004" s="2" t="s">
        <v>72</v>
      </c>
      <c r="D3004" s="1">
        <v>28629.0</v>
      </c>
      <c r="E3004" s="2" t="s">
        <v>63</v>
      </c>
      <c r="F3004" s="2">
        <v>417.0</v>
      </c>
      <c r="G3004" s="2" t="s">
        <v>60</v>
      </c>
      <c r="H3004" s="2" t="s">
        <v>45</v>
      </c>
      <c r="I3004" s="2" t="s">
        <v>25</v>
      </c>
      <c r="J3004" s="2" t="str">
        <f t="array" ref="J3004">XLOOKUP('Transaction Data'!$G3004,Product_Code,Biscuit_Brand)</f>
        <v>Peanut Butter Bites</v>
      </c>
      <c r="K3004" s="2">
        <f t="array" ref="K3004">XLOOKUP('Transaction Data'!$G3004,Product_Code,Cost)</f>
        <v>5</v>
      </c>
      <c r="L3004" s="2">
        <f t="array" ref="L3004">XLOOKUP('Transaction Data'!$G3004,Product_Code,Unit_Price)</f>
        <v>7</v>
      </c>
      <c r="M3004" s="3">
        <f>'Transaction Data'!$F3004*'Transaction Data'!$K3004</f>
        <v>2085</v>
      </c>
      <c r="N3004" s="3">
        <f>'Transaction Data'!$F3004*'Transaction Data'!$L3004</f>
        <v>2919</v>
      </c>
      <c r="O3004" s="3">
        <f>'Transaction Data'!$N3004-'Transaction Data'!$M3004</f>
        <v>834</v>
      </c>
      <c r="P3004" s="2">
        <f>DATEDIF('Transaction Data'!$D3004,'Transaction Data'!$A3004,"y")</f>
        <v>45</v>
      </c>
      <c r="Q3004" s="2" t="str">
        <f>FLOOR('Transaction Data'!$P3004,15)&amp;"-"&amp;FLOOR('Transaction Data'!$P3004,15)+14</f>
        <v>45-59</v>
      </c>
      <c r="R3004" s="2" t="str">
        <f>IF('Transaction Data'!$L3004&lt;=10,"Less Expensive","Expensive")</f>
        <v>Less Expensive</v>
      </c>
      <c r="S3004" s="4">
        <f>WEEKDAY('Transaction Data'!$A3004)</f>
        <v>3</v>
      </c>
      <c r="T3004" s="2" t="str">
        <f>IF(WEEKDAY('Transaction Data'!$A3004,2)&lt;6,"Weekday","Weekend")</f>
        <v>Weekday</v>
      </c>
    </row>
    <row r="3005" ht="15.75" customHeight="1">
      <c r="A3005" s="1">
        <v>45457.0</v>
      </c>
      <c r="B3005" s="2" t="s">
        <v>2910</v>
      </c>
      <c r="C3005" s="2" t="s">
        <v>47</v>
      </c>
      <c r="D3005" s="1">
        <v>33951.0</v>
      </c>
      <c r="E3005" s="2" t="s">
        <v>63</v>
      </c>
      <c r="F3005" s="2">
        <v>159.0</v>
      </c>
      <c r="G3005" s="2" t="s">
        <v>33</v>
      </c>
      <c r="H3005" s="2" t="s">
        <v>24</v>
      </c>
      <c r="I3005" s="2" t="s">
        <v>25</v>
      </c>
      <c r="J3005" s="2" t="str">
        <f t="array" ref="J3005">XLOOKUP('Transaction Data'!$G3005,Product_Code,Biscuit_Brand)</f>
        <v>Caramel Biscuits</v>
      </c>
      <c r="K3005" s="2">
        <f t="array" ref="K3005">XLOOKUP('Transaction Data'!$G3005,Product_Code,Cost)</f>
        <v>18</v>
      </c>
      <c r="L3005" s="2">
        <f t="array" ref="L3005">XLOOKUP('Transaction Data'!$G3005,Product_Code,Unit_Price)</f>
        <v>22</v>
      </c>
      <c r="M3005" s="3">
        <f>'Transaction Data'!$F3005*'Transaction Data'!$K3005</f>
        <v>2862</v>
      </c>
      <c r="N3005" s="3">
        <f>'Transaction Data'!$F3005*'Transaction Data'!$L3005</f>
        <v>3498</v>
      </c>
      <c r="O3005" s="3">
        <f>'Transaction Data'!$N3005-'Transaction Data'!$M3005</f>
        <v>636</v>
      </c>
      <c r="P3005" s="2">
        <f>DATEDIF('Transaction Data'!$D3005,'Transaction Data'!$A3005,"y")</f>
        <v>31</v>
      </c>
      <c r="Q3005" s="2" t="str">
        <f>FLOOR('Transaction Data'!$P3005,15)&amp;"-"&amp;FLOOR('Transaction Data'!$P3005,15)+14</f>
        <v>30-44</v>
      </c>
      <c r="R3005" s="2" t="str">
        <f>IF('Transaction Data'!$L3005&lt;=10,"Less Expensive","Expensive")</f>
        <v>Expensive</v>
      </c>
      <c r="S3005" s="4">
        <f>WEEKDAY('Transaction Data'!$A3005)</f>
        <v>6</v>
      </c>
      <c r="T3005" s="2" t="str">
        <f>IF(WEEKDAY('Transaction Data'!$A3005,2)&lt;6,"Weekday","Weekend")</f>
        <v>Weekday</v>
      </c>
    </row>
    <row r="3006" ht="15.75" customHeight="1">
      <c r="A3006" s="1">
        <v>45320.0</v>
      </c>
      <c r="B3006" s="2" t="s">
        <v>2911</v>
      </c>
      <c r="C3006" s="2" t="s">
        <v>47</v>
      </c>
      <c r="D3006" s="1">
        <v>26626.0</v>
      </c>
      <c r="E3006" s="2" t="s">
        <v>22</v>
      </c>
      <c r="F3006" s="2">
        <v>409.0</v>
      </c>
      <c r="G3006" s="2" t="s">
        <v>55</v>
      </c>
      <c r="H3006" s="2" t="s">
        <v>29</v>
      </c>
      <c r="I3006" s="2" t="s">
        <v>25</v>
      </c>
      <c r="J3006" s="2" t="str">
        <f t="array" ref="J3006">XLOOKUP('Transaction Data'!$G3006,Product_Code,Biscuit_Brand)</f>
        <v>Vanilla Wafers</v>
      </c>
      <c r="K3006" s="2">
        <f t="array" ref="K3006">XLOOKUP('Transaction Data'!$G3006,Product_Code,Cost)</f>
        <v>18</v>
      </c>
      <c r="L3006" s="2">
        <f t="array" ref="L3006">XLOOKUP('Transaction Data'!$G3006,Product_Code,Unit_Price)</f>
        <v>36</v>
      </c>
      <c r="M3006" s="3">
        <f>'Transaction Data'!$F3006*'Transaction Data'!$K3006</f>
        <v>7362</v>
      </c>
      <c r="N3006" s="3">
        <f>'Transaction Data'!$F3006*'Transaction Data'!$L3006</f>
        <v>14724</v>
      </c>
      <c r="O3006" s="3">
        <f>'Transaction Data'!$N3006-'Transaction Data'!$M3006</f>
        <v>7362</v>
      </c>
      <c r="P3006" s="2">
        <f>DATEDIF('Transaction Data'!$D3006,'Transaction Data'!$A3006,"y")</f>
        <v>51</v>
      </c>
      <c r="Q3006" s="2" t="str">
        <f>FLOOR('Transaction Data'!$P3006,15)&amp;"-"&amp;FLOOR('Transaction Data'!$P3006,15)+14</f>
        <v>45-59</v>
      </c>
      <c r="R3006" s="2" t="str">
        <f>IF('Transaction Data'!$L3006&lt;=10,"Less Expensive","Expensive")</f>
        <v>Expensive</v>
      </c>
      <c r="S3006" s="4">
        <f>WEEKDAY('Transaction Data'!$A3006)</f>
        <v>2</v>
      </c>
      <c r="T3006" s="2" t="str">
        <f>IF(WEEKDAY('Transaction Data'!$A3006,2)&lt;6,"Weekday","Weekend")</f>
        <v>Weekday</v>
      </c>
    </row>
    <row r="3007" ht="15.75" customHeight="1">
      <c r="A3007" s="1">
        <v>45371.0</v>
      </c>
      <c r="B3007" s="2" t="s">
        <v>2912</v>
      </c>
      <c r="C3007" s="2" t="s">
        <v>41</v>
      </c>
      <c r="D3007" s="1">
        <v>37398.0</v>
      </c>
      <c r="E3007" s="2" t="s">
        <v>22</v>
      </c>
      <c r="F3007" s="2">
        <v>158.0</v>
      </c>
      <c r="G3007" s="2" t="s">
        <v>23</v>
      </c>
      <c r="H3007" s="2" t="s">
        <v>29</v>
      </c>
      <c r="I3007" s="2" t="s">
        <v>25</v>
      </c>
      <c r="J3007" s="2" t="str">
        <f t="array" ref="J3007">XLOOKUP('Transaction Data'!$G3007,Product_Code,Biscuit_Brand)</f>
        <v>Cinnamon Swirls</v>
      </c>
      <c r="K3007" s="2">
        <f t="array" ref="K3007">XLOOKUP('Transaction Data'!$G3007,Product_Code,Cost)</f>
        <v>10</v>
      </c>
      <c r="L3007" s="2">
        <f t="array" ref="L3007">XLOOKUP('Transaction Data'!$G3007,Product_Code,Unit_Price)</f>
        <v>14</v>
      </c>
      <c r="M3007" s="3">
        <f>'Transaction Data'!$F3007*'Transaction Data'!$K3007</f>
        <v>1580</v>
      </c>
      <c r="N3007" s="3">
        <f>'Transaction Data'!$F3007*'Transaction Data'!$L3007</f>
        <v>2212</v>
      </c>
      <c r="O3007" s="3">
        <f>'Transaction Data'!$N3007-'Transaction Data'!$M3007</f>
        <v>632</v>
      </c>
      <c r="P3007" s="2">
        <f>DATEDIF('Transaction Data'!$D3007,'Transaction Data'!$A3007,"y")</f>
        <v>21</v>
      </c>
      <c r="Q3007" s="2" t="str">
        <f>FLOOR('Transaction Data'!$P3007,15)&amp;"-"&amp;FLOOR('Transaction Data'!$P3007,15)+14</f>
        <v>15-29</v>
      </c>
      <c r="R3007" s="2" t="str">
        <f>IF('Transaction Data'!$L3007&lt;=10,"Less Expensive","Expensive")</f>
        <v>Expensive</v>
      </c>
      <c r="S3007" s="4">
        <f>WEEKDAY('Transaction Data'!$A3007)</f>
        <v>4</v>
      </c>
      <c r="T3007" s="2" t="str">
        <f>IF(WEEKDAY('Transaction Data'!$A3007,2)&lt;6,"Weekday","Weekend")</f>
        <v>Weekday</v>
      </c>
    </row>
    <row r="3008" ht="15.75" customHeight="1">
      <c r="A3008" s="1">
        <v>45369.0</v>
      </c>
      <c r="B3008" s="2" t="s">
        <v>2913</v>
      </c>
      <c r="C3008" s="2" t="s">
        <v>69</v>
      </c>
      <c r="D3008" s="1">
        <v>32548.0</v>
      </c>
      <c r="E3008" s="2" t="s">
        <v>22</v>
      </c>
      <c r="F3008" s="2">
        <v>47.0</v>
      </c>
      <c r="G3008" s="2" t="s">
        <v>44</v>
      </c>
      <c r="H3008" s="2" t="s">
        <v>34</v>
      </c>
      <c r="I3008" s="2" t="s">
        <v>25</v>
      </c>
      <c r="J3008" s="2" t="str">
        <f t="array" ref="J3008">XLOOKUP('Transaction Data'!$G3008,Product_Code,Biscuit_Brand)</f>
        <v>Butter Crunch</v>
      </c>
      <c r="K3008" s="2">
        <f t="array" ref="K3008">XLOOKUP('Transaction Data'!$G3008,Product_Code,Cost)</f>
        <v>10</v>
      </c>
      <c r="L3008" s="2">
        <f t="array" ref="L3008">XLOOKUP('Transaction Data'!$G3008,Product_Code,Unit_Price)</f>
        <v>11</v>
      </c>
      <c r="M3008" s="3">
        <f>'Transaction Data'!$F3008*'Transaction Data'!$K3008</f>
        <v>470</v>
      </c>
      <c r="N3008" s="3">
        <f>'Transaction Data'!$F3008*'Transaction Data'!$L3008</f>
        <v>517</v>
      </c>
      <c r="O3008" s="3">
        <f>'Transaction Data'!$N3008-'Transaction Data'!$M3008</f>
        <v>47</v>
      </c>
      <c r="P3008" s="2">
        <f>DATEDIF('Transaction Data'!$D3008,'Transaction Data'!$A3008,"y")</f>
        <v>35</v>
      </c>
      <c r="Q3008" s="2" t="str">
        <f>FLOOR('Transaction Data'!$P3008,15)&amp;"-"&amp;FLOOR('Transaction Data'!$P3008,15)+14</f>
        <v>30-44</v>
      </c>
      <c r="R3008" s="2" t="str">
        <f>IF('Transaction Data'!$L3008&lt;=10,"Less Expensive","Expensive")</f>
        <v>Expensive</v>
      </c>
      <c r="S3008" s="4">
        <f>WEEKDAY('Transaction Data'!$A3008)</f>
        <v>2</v>
      </c>
      <c r="T3008" s="2" t="str">
        <f>IF(WEEKDAY('Transaction Data'!$A3008,2)&lt;6,"Weekday","Weekend")</f>
        <v>Weekday</v>
      </c>
    </row>
    <row r="3009" ht="15.75" customHeight="1">
      <c r="A3009" s="1">
        <v>45337.0</v>
      </c>
      <c r="B3009" s="2" t="s">
        <v>2914</v>
      </c>
      <c r="C3009" s="2" t="s">
        <v>78</v>
      </c>
      <c r="D3009" s="1">
        <v>20537.0</v>
      </c>
      <c r="E3009" s="2" t="s">
        <v>63</v>
      </c>
      <c r="F3009" s="2">
        <v>146.0</v>
      </c>
      <c r="G3009" s="2" t="s">
        <v>48</v>
      </c>
      <c r="H3009" s="2" t="s">
        <v>24</v>
      </c>
      <c r="I3009" s="2" t="s">
        <v>25</v>
      </c>
      <c r="J3009" s="2" t="str">
        <f t="array" ref="J3009">XLOOKUP('Transaction Data'!$G3009,Product_Code,Biscuit_Brand)</f>
        <v>Lemon Crisps</v>
      </c>
      <c r="K3009" s="2">
        <f t="array" ref="K3009">XLOOKUP('Transaction Data'!$G3009,Product_Code,Cost)</f>
        <v>7</v>
      </c>
      <c r="L3009" s="2">
        <f t="array" ref="L3009">XLOOKUP('Transaction Data'!$G3009,Product_Code,Unit_Price)</f>
        <v>9</v>
      </c>
      <c r="M3009" s="3">
        <f>'Transaction Data'!$F3009*'Transaction Data'!$K3009</f>
        <v>1022</v>
      </c>
      <c r="N3009" s="3">
        <f>'Transaction Data'!$F3009*'Transaction Data'!$L3009</f>
        <v>1314</v>
      </c>
      <c r="O3009" s="3">
        <f>'Transaction Data'!$N3009-'Transaction Data'!$M3009</f>
        <v>292</v>
      </c>
      <c r="P3009" s="2">
        <f>DATEDIF('Transaction Data'!$D3009,'Transaction Data'!$A3009,"y")</f>
        <v>67</v>
      </c>
      <c r="Q3009" s="2" t="str">
        <f>FLOOR('Transaction Data'!$P3009,15)&amp;"-"&amp;FLOOR('Transaction Data'!$P3009,15)+14</f>
        <v>60-74</v>
      </c>
      <c r="R3009" s="2" t="str">
        <f>IF('Transaction Data'!$L3009&lt;=10,"Less Expensive","Expensive")</f>
        <v>Less Expensive</v>
      </c>
      <c r="S3009" s="4">
        <f>WEEKDAY('Transaction Data'!$A3009)</f>
        <v>5</v>
      </c>
      <c r="T3009" s="2" t="str">
        <f>IF(WEEKDAY('Transaction Data'!$A3009,2)&lt;6,"Weekday","Weekend")</f>
        <v>Weekday</v>
      </c>
    </row>
    <row r="3010" ht="15.75" customHeight="1">
      <c r="A3010" s="1">
        <v>45336.0</v>
      </c>
      <c r="B3010" s="2" t="s">
        <v>2915</v>
      </c>
      <c r="C3010" s="2" t="s">
        <v>51</v>
      </c>
      <c r="D3010" s="1">
        <v>25931.0</v>
      </c>
      <c r="E3010" s="2" t="s">
        <v>27</v>
      </c>
      <c r="F3010" s="2">
        <v>478.0</v>
      </c>
      <c r="G3010" s="2" t="s">
        <v>61</v>
      </c>
      <c r="H3010" s="2" t="s">
        <v>42</v>
      </c>
      <c r="I3010" s="2" t="s">
        <v>25</v>
      </c>
      <c r="J3010" s="2" t="str">
        <f t="array" ref="J3010">XLOOKUP('Transaction Data'!$G3010,Product_Code,Biscuit_Brand)</f>
        <v>Choco Delight</v>
      </c>
      <c r="K3010" s="2">
        <f t="array" ref="K3010">XLOOKUP('Transaction Data'!$G3010,Product_Code,Cost)</f>
        <v>3</v>
      </c>
      <c r="L3010" s="2">
        <f t="array" ref="L3010">XLOOKUP('Transaction Data'!$G3010,Product_Code,Unit_Price)</f>
        <v>5</v>
      </c>
      <c r="M3010" s="3">
        <f>'Transaction Data'!$F3010*'Transaction Data'!$K3010</f>
        <v>1434</v>
      </c>
      <c r="N3010" s="3">
        <f>'Transaction Data'!$F3010*'Transaction Data'!$L3010</f>
        <v>2390</v>
      </c>
      <c r="O3010" s="3">
        <f>'Transaction Data'!$N3010-'Transaction Data'!$M3010</f>
        <v>956</v>
      </c>
      <c r="P3010" s="2">
        <f>DATEDIF('Transaction Data'!$D3010,'Transaction Data'!$A3010,"y")</f>
        <v>53</v>
      </c>
      <c r="Q3010" s="2" t="str">
        <f>FLOOR('Transaction Data'!$P3010,15)&amp;"-"&amp;FLOOR('Transaction Data'!$P3010,15)+14</f>
        <v>45-59</v>
      </c>
      <c r="R3010" s="2" t="str">
        <f>IF('Transaction Data'!$L3010&lt;=10,"Less Expensive","Expensive")</f>
        <v>Less Expensive</v>
      </c>
      <c r="S3010" s="4">
        <f>WEEKDAY('Transaction Data'!$A3010)</f>
        <v>4</v>
      </c>
      <c r="T3010" s="2" t="str">
        <f>IF(WEEKDAY('Transaction Data'!$A3010,2)&lt;6,"Weekday","Weekend")</f>
        <v>Weekday</v>
      </c>
    </row>
    <row r="3011" ht="15.75" customHeight="1">
      <c r="A3011" s="1">
        <v>45499.0</v>
      </c>
      <c r="B3011" s="2" t="s">
        <v>2916</v>
      </c>
      <c r="C3011" s="2" t="s">
        <v>21</v>
      </c>
      <c r="D3011" s="1">
        <v>17060.0</v>
      </c>
      <c r="E3011" s="2" t="s">
        <v>37</v>
      </c>
      <c r="F3011" s="2">
        <v>366.0</v>
      </c>
      <c r="G3011" s="2" t="s">
        <v>38</v>
      </c>
      <c r="H3011" s="2" t="s">
        <v>45</v>
      </c>
      <c r="I3011" s="2" t="s">
        <v>25</v>
      </c>
      <c r="J3011" s="2" t="str">
        <f t="array" ref="J3011">XLOOKUP('Transaction Data'!$G3011,Product_Code,Biscuit_Brand)</f>
        <v>Ginger Snaps</v>
      </c>
      <c r="K3011" s="2">
        <f t="array" ref="K3011">XLOOKUP('Transaction Data'!$G3011,Product_Code,Cost)</f>
        <v>14</v>
      </c>
      <c r="L3011" s="2">
        <f t="array" ref="L3011">XLOOKUP('Transaction Data'!$G3011,Product_Code,Unit_Price)</f>
        <v>28</v>
      </c>
      <c r="M3011" s="3">
        <f>'Transaction Data'!$F3011*'Transaction Data'!$K3011</f>
        <v>5124</v>
      </c>
      <c r="N3011" s="3">
        <f>'Transaction Data'!$F3011*'Transaction Data'!$L3011</f>
        <v>10248</v>
      </c>
      <c r="O3011" s="3">
        <f>'Transaction Data'!$N3011-'Transaction Data'!$M3011</f>
        <v>5124</v>
      </c>
      <c r="P3011" s="2">
        <f>DATEDIF('Transaction Data'!$D3011,'Transaction Data'!$A3011,"y")</f>
        <v>77</v>
      </c>
      <c r="Q3011" s="2" t="str">
        <f>FLOOR('Transaction Data'!$P3011,15)&amp;"-"&amp;FLOOR('Transaction Data'!$P3011,15)+14</f>
        <v>75-89</v>
      </c>
      <c r="R3011" s="2" t="str">
        <f>IF('Transaction Data'!$L3011&lt;=10,"Less Expensive","Expensive")</f>
        <v>Expensive</v>
      </c>
      <c r="S3011" s="4">
        <f>WEEKDAY('Transaction Data'!$A3011)</f>
        <v>6</v>
      </c>
      <c r="T3011" s="2" t="str">
        <f>IF(WEEKDAY('Transaction Data'!$A3011,2)&lt;6,"Weekday","Weekend")</f>
        <v>Weekday</v>
      </c>
    </row>
    <row r="3012" ht="15.75" customHeight="1">
      <c r="A3012" s="1">
        <v>45332.0</v>
      </c>
      <c r="B3012" s="2" t="s">
        <v>2917</v>
      </c>
      <c r="C3012" s="2" t="s">
        <v>32</v>
      </c>
      <c r="D3012" s="1">
        <v>34578.0</v>
      </c>
      <c r="E3012" s="2" t="s">
        <v>27</v>
      </c>
      <c r="F3012" s="2">
        <v>179.0</v>
      </c>
      <c r="G3012" s="2" t="s">
        <v>33</v>
      </c>
      <c r="H3012" s="2" t="s">
        <v>24</v>
      </c>
      <c r="I3012" s="2" t="s">
        <v>25</v>
      </c>
      <c r="J3012" s="2" t="str">
        <f t="array" ref="J3012">XLOOKUP('Transaction Data'!$G3012,Product_Code,Biscuit_Brand)</f>
        <v>Caramel Biscuits</v>
      </c>
      <c r="K3012" s="2">
        <f t="array" ref="K3012">XLOOKUP('Transaction Data'!$G3012,Product_Code,Cost)</f>
        <v>18</v>
      </c>
      <c r="L3012" s="2">
        <f t="array" ref="L3012">XLOOKUP('Transaction Data'!$G3012,Product_Code,Unit_Price)</f>
        <v>22</v>
      </c>
      <c r="M3012" s="3">
        <f>'Transaction Data'!$F3012*'Transaction Data'!$K3012</f>
        <v>3222</v>
      </c>
      <c r="N3012" s="3">
        <f>'Transaction Data'!$F3012*'Transaction Data'!$L3012</f>
        <v>3938</v>
      </c>
      <c r="O3012" s="3">
        <f>'Transaction Data'!$N3012-'Transaction Data'!$M3012</f>
        <v>716</v>
      </c>
      <c r="P3012" s="2">
        <f>DATEDIF('Transaction Data'!$D3012,'Transaction Data'!$A3012,"y")</f>
        <v>29</v>
      </c>
      <c r="Q3012" s="2" t="str">
        <f>FLOOR('Transaction Data'!$P3012,15)&amp;"-"&amp;FLOOR('Transaction Data'!$P3012,15)+14</f>
        <v>15-29</v>
      </c>
      <c r="R3012" s="2" t="str">
        <f>IF('Transaction Data'!$L3012&lt;=10,"Less Expensive","Expensive")</f>
        <v>Expensive</v>
      </c>
      <c r="S3012" s="4">
        <f>WEEKDAY('Transaction Data'!$A3012)</f>
        <v>7</v>
      </c>
      <c r="T3012" s="2" t="str">
        <f>IF(WEEKDAY('Transaction Data'!$A3012,2)&lt;6,"Weekday","Weekend")</f>
        <v>Weekend</v>
      </c>
    </row>
    <row r="3013" ht="15.75" customHeight="1">
      <c r="A3013" s="1">
        <v>45372.0</v>
      </c>
      <c r="B3013" s="2" t="s">
        <v>2918</v>
      </c>
      <c r="C3013" s="2" t="s">
        <v>32</v>
      </c>
      <c r="D3013" s="1">
        <v>22480.0</v>
      </c>
      <c r="E3013" s="2" t="s">
        <v>22</v>
      </c>
      <c r="F3013" s="2">
        <v>467.0</v>
      </c>
      <c r="G3013" s="2" t="s">
        <v>48</v>
      </c>
      <c r="H3013" s="2" t="s">
        <v>29</v>
      </c>
      <c r="I3013" s="2" t="s">
        <v>25</v>
      </c>
      <c r="J3013" s="2" t="str">
        <f t="array" ref="J3013">XLOOKUP('Transaction Data'!$G3013,Product_Code,Biscuit_Brand)</f>
        <v>Lemon Crisps</v>
      </c>
      <c r="K3013" s="2">
        <f t="array" ref="K3013">XLOOKUP('Transaction Data'!$G3013,Product_Code,Cost)</f>
        <v>7</v>
      </c>
      <c r="L3013" s="2">
        <f t="array" ref="L3013">XLOOKUP('Transaction Data'!$G3013,Product_Code,Unit_Price)</f>
        <v>9</v>
      </c>
      <c r="M3013" s="3">
        <f>'Transaction Data'!$F3013*'Transaction Data'!$K3013</f>
        <v>3269</v>
      </c>
      <c r="N3013" s="3">
        <f>'Transaction Data'!$F3013*'Transaction Data'!$L3013</f>
        <v>4203</v>
      </c>
      <c r="O3013" s="3">
        <f>'Transaction Data'!$N3013-'Transaction Data'!$M3013</f>
        <v>934</v>
      </c>
      <c r="P3013" s="2">
        <f>DATEDIF('Transaction Data'!$D3013,'Transaction Data'!$A3013,"y")</f>
        <v>62</v>
      </c>
      <c r="Q3013" s="2" t="str">
        <f>FLOOR('Transaction Data'!$P3013,15)&amp;"-"&amp;FLOOR('Transaction Data'!$P3013,15)+14</f>
        <v>60-74</v>
      </c>
      <c r="R3013" s="2" t="str">
        <f>IF('Transaction Data'!$L3013&lt;=10,"Less Expensive","Expensive")</f>
        <v>Less Expensive</v>
      </c>
      <c r="S3013" s="4">
        <f>WEEKDAY('Transaction Data'!$A3013)</f>
        <v>5</v>
      </c>
      <c r="T3013" s="2" t="str">
        <f>IF(WEEKDAY('Transaction Data'!$A3013,2)&lt;6,"Weekday","Weekend")</f>
        <v>Weekday</v>
      </c>
    </row>
    <row r="3014" ht="15.75" customHeight="1">
      <c r="A3014" s="1">
        <v>45369.0</v>
      </c>
      <c r="B3014" s="2" t="s">
        <v>2919</v>
      </c>
      <c r="C3014" s="2" t="s">
        <v>78</v>
      </c>
      <c r="D3014" s="1">
        <v>20482.0</v>
      </c>
      <c r="E3014" s="2" t="s">
        <v>22</v>
      </c>
      <c r="F3014" s="2">
        <v>32.0</v>
      </c>
      <c r="G3014" s="2" t="s">
        <v>57</v>
      </c>
      <c r="H3014" s="2" t="s">
        <v>42</v>
      </c>
      <c r="I3014" s="2" t="s">
        <v>25</v>
      </c>
      <c r="J3014" s="2" t="str">
        <f t="array" ref="J3014">XLOOKUP('Transaction Data'!$G3014,Product_Code,Biscuit_Brand)</f>
        <v>Oatmeal Cookies</v>
      </c>
      <c r="K3014" s="2">
        <f t="array" ref="K3014">XLOOKUP('Transaction Data'!$G3014,Product_Code,Cost)</f>
        <v>19</v>
      </c>
      <c r="L3014" s="2">
        <f t="array" ref="L3014">XLOOKUP('Transaction Data'!$G3014,Product_Code,Unit_Price)</f>
        <v>23</v>
      </c>
      <c r="M3014" s="3">
        <f>'Transaction Data'!$F3014*'Transaction Data'!$K3014</f>
        <v>608</v>
      </c>
      <c r="N3014" s="3">
        <f>'Transaction Data'!$F3014*'Transaction Data'!$L3014</f>
        <v>736</v>
      </c>
      <c r="O3014" s="3">
        <f>'Transaction Data'!$N3014-'Transaction Data'!$M3014</f>
        <v>128</v>
      </c>
      <c r="P3014" s="2">
        <f>DATEDIF('Transaction Data'!$D3014,'Transaction Data'!$A3014,"y")</f>
        <v>68</v>
      </c>
      <c r="Q3014" s="2" t="str">
        <f>FLOOR('Transaction Data'!$P3014,15)&amp;"-"&amp;FLOOR('Transaction Data'!$P3014,15)+14</f>
        <v>60-74</v>
      </c>
      <c r="R3014" s="2" t="str">
        <f>IF('Transaction Data'!$L3014&lt;=10,"Less Expensive","Expensive")</f>
        <v>Expensive</v>
      </c>
      <c r="S3014" s="4">
        <f>WEEKDAY('Transaction Data'!$A3014)</f>
        <v>2</v>
      </c>
      <c r="T3014" s="2" t="str">
        <f>IF(WEEKDAY('Transaction Data'!$A3014,2)&lt;6,"Weekday","Weekend")</f>
        <v>Weekday</v>
      </c>
    </row>
    <row r="3015" ht="15.75" customHeight="1">
      <c r="A3015" s="1">
        <v>45376.0</v>
      </c>
      <c r="B3015" s="2" t="s">
        <v>2920</v>
      </c>
      <c r="C3015" s="2" t="s">
        <v>78</v>
      </c>
      <c r="D3015" s="1">
        <v>18473.0</v>
      </c>
      <c r="E3015" s="2" t="s">
        <v>27</v>
      </c>
      <c r="F3015" s="2">
        <v>285.0</v>
      </c>
      <c r="G3015" s="2" t="s">
        <v>38</v>
      </c>
      <c r="H3015" s="2" t="s">
        <v>45</v>
      </c>
      <c r="I3015" s="2" t="s">
        <v>25</v>
      </c>
      <c r="J3015" s="2" t="str">
        <f t="array" ref="J3015">XLOOKUP('Transaction Data'!$G3015,Product_Code,Biscuit_Brand)</f>
        <v>Ginger Snaps</v>
      </c>
      <c r="K3015" s="2">
        <f t="array" ref="K3015">XLOOKUP('Transaction Data'!$G3015,Product_Code,Cost)</f>
        <v>14</v>
      </c>
      <c r="L3015" s="2">
        <f t="array" ref="L3015">XLOOKUP('Transaction Data'!$G3015,Product_Code,Unit_Price)</f>
        <v>28</v>
      </c>
      <c r="M3015" s="3">
        <f>'Transaction Data'!$F3015*'Transaction Data'!$K3015</f>
        <v>3990</v>
      </c>
      <c r="N3015" s="3">
        <f>'Transaction Data'!$F3015*'Transaction Data'!$L3015</f>
        <v>7980</v>
      </c>
      <c r="O3015" s="3">
        <f>'Transaction Data'!$N3015-'Transaction Data'!$M3015</f>
        <v>3990</v>
      </c>
      <c r="P3015" s="2">
        <f>DATEDIF('Transaction Data'!$D3015,'Transaction Data'!$A3015,"y")</f>
        <v>73</v>
      </c>
      <c r="Q3015" s="2" t="str">
        <f>FLOOR('Transaction Data'!$P3015,15)&amp;"-"&amp;FLOOR('Transaction Data'!$P3015,15)+14</f>
        <v>60-74</v>
      </c>
      <c r="R3015" s="2" t="str">
        <f>IF('Transaction Data'!$L3015&lt;=10,"Less Expensive","Expensive")</f>
        <v>Expensive</v>
      </c>
      <c r="S3015" s="4">
        <f>WEEKDAY('Transaction Data'!$A3015)</f>
        <v>2</v>
      </c>
      <c r="T3015" s="2" t="str">
        <f>IF(WEEKDAY('Transaction Data'!$A3015,2)&lt;6,"Weekday","Weekend")</f>
        <v>Weekday</v>
      </c>
    </row>
    <row r="3016" ht="15.75" customHeight="1">
      <c r="A3016" s="1">
        <v>45486.0</v>
      </c>
      <c r="B3016" s="2" t="s">
        <v>2921</v>
      </c>
      <c r="C3016" s="2" t="s">
        <v>65</v>
      </c>
      <c r="D3016" s="1">
        <v>36844.0</v>
      </c>
      <c r="E3016" s="2" t="s">
        <v>27</v>
      </c>
      <c r="F3016" s="2">
        <v>428.0</v>
      </c>
      <c r="G3016" s="2" t="s">
        <v>55</v>
      </c>
      <c r="H3016" s="2" t="s">
        <v>24</v>
      </c>
      <c r="I3016" s="2" t="s">
        <v>25</v>
      </c>
      <c r="J3016" s="2" t="str">
        <f t="array" ref="J3016">XLOOKUP('Transaction Data'!$G3016,Product_Code,Biscuit_Brand)</f>
        <v>Vanilla Wafers</v>
      </c>
      <c r="K3016" s="2">
        <f t="array" ref="K3016">XLOOKUP('Transaction Data'!$G3016,Product_Code,Cost)</f>
        <v>18</v>
      </c>
      <c r="L3016" s="2">
        <f t="array" ref="L3016">XLOOKUP('Transaction Data'!$G3016,Product_Code,Unit_Price)</f>
        <v>36</v>
      </c>
      <c r="M3016" s="3">
        <f>'Transaction Data'!$F3016*'Transaction Data'!$K3016</f>
        <v>7704</v>
      </c>
      <c r="N3016" s="3">
        <f>'Transaction Data'!$F3016*'Transaction Data'!$L3016</f>
        <v>15408</v>
      </c>
      <c r="O3016" s="3">
        <f>'Transaction Data'!$N3016-'Transaction Data'!$M3016</f>
        <v>7704</v>
      </c>
      <c r="P3016" s="2">
        <f>DATEDIF('Transaction Data'!$D3016,'Transaction Data'!$A3016,"y")</f>
        <v>23</v>
      </c>
      <c r="Q3016" s="2" t="str">
        <f>FLOOR('Transaction Data'!$P3016,15)&amp;"-"&amp;FLOOR('Transaction Data'!$P3016,15)+14</f>
        <v>15-29</v>
      </c>
      <c r="R3016" s="2" t="str">
        <f>IF('Transaction Data'!$L3016&lt;=10,"Less Expensive","Expensive")</f>
        <v>Expensive</v>
      </c>
      <c r="S3016" s="4">
        <f>WEEKDAY('Transaction Data'!$A3016)</f>
        <v>7</v>
      </c>
      <c r="T3016" s="2" t="str">
        <f>IF(WEEKDAY('Transaction Data'!$A3016,2)&lt;6,"Weekday","Weekend")</f>
        <v>Weekend</v>
      </c>
    </row>
    <row r="3017" ht="15.75" customHeight="1">
      <c r="A3017" s="1">
        <v>45322.0</v>
      </c>
      <c r="B3017" s="2" t="s">
        <v>2922</v>
      </c>
      <c r="C3017" s="2" t="s">
        <v>69</v>
      </c>
      <c r="D3017" s="1">
        <v>26152.0</v>
      </c>
      <c r="E3017" s="2" t="s">
        <v>37</v>
      </c>
      <c r="F3017" s="2">
        <v>393.0</v>
      </c>
      <c r="G3017" s="2" t="s">
        <v>33</v>
      </c>
      <c r="H3017" s="2" t="s">
        <v>29</v>
      </c>
      <c r="I3017" s="2" t="s">
        <v>25</v>
      </c>
      <c r="J3017" s="2" t="str">
        <f t="array" ref="J3017">XLOOKUP('Transaction Data'!$G3017,Product_Code,Biscuit_Brand)</f>
        <v>Caramel Biscuits</v>
      </c>
      <c r="K3017" s="2">
        <f t="array" ref="K3017">XLOOKUP('Transaction Data'!$G3017,Product_Code,Cost)</f>
        <v>18</v>
      </c>
      <c r="L3017" s="2">
        <f t="array" ref="L3017">XLOOKUP('Transaction Data'!$G3017,Product_Code,Unit_Price)</f>
        <v>22</v>
      </c>
      <c r="M3017" s="3">
        <f>'Transaction Data'!$F3017*'Transaction Data'!$K3017</f>
        <v>7074</v>
      </c>
      <c r="N3017" s="3">
        <f>'Transaction Data'!$F3017*'Transaction Data'!$L3017</f>
        <v>8646</v>
      </c>
      <c r="O3017" s="3">
        <f>'Transaction Data'!$N3017-'Transaction Data'!$M3017</f>
        <v>1572</v>
      </c>
      <c r="P3017" s="2">
        <f>DATEDIF('Transaction Data'!$D3017,'Transaction Data'!$A3017,"y")</f>
        <v>52</v>
      </c>
      <c r="Q3017" s="2" t="str">
        <f>FLOOR('Transaction Data'!$P3017,15)&amp;"-"&amp;FLOOR('Transaction Data'!$P3017,15)+14</f>
        <v>45-59</v>
      </c>
      <c r="R3017" s="2" t="str">
        <f>IF('Transaction Data'!$L3017&lt;=10,"Less Expensive","Expensive")</f>
        <v>Expensive</v>
      </c>
      <c r="S3017" s="4">
        <f>WEEKDAY('Transaction Data'!$A3017)</f>
        <v>4</v>
      </c>
      <c r="T3017" s="2" t="str">
        <f>IF(WEEKDAY('Transaction Data'!$A3017,2)&lt;6,"Weekday","Weekend")</f>
        <v>Weekday</v>
      </c>
    </row>
    <row r="3018" ht="15.75" customHeight="1">
      <c r="A3018" s="1">
        <v>45472.0</v>
      </c>
      <c r="B3018" s="2" t="s">
        <v>2923</v>
      </c>
      <c r="C3018" s="2" t="s">
        <v>47</v>
      </c>
      <c r="D3018" s="1">
        <v>25295.0</v>
      </c>
      <c r="E3018" s="2" t="s">
        <v>22</v>
      </c>
      <c r="F3018" s="2">
        <v>405.0</v>
      </c>
      <c r="G3018" s="2" t="s">
        <v>28</v>
      </c>
      <c r="H3018" s="2" t="s">
        <v>29</v>
      </c>
      <c r="I3018" s="2" t="s">
        <v>25</v>
      </c>
      <c r="J3018" s="2" t="str">
        <f t="array" ref="J3018">XLOOKUP('Transaction Data'!$G3018,Product_Code,Biscuit_Brand)</f>
        <v>Shortbread</v>
      </c>
      <c r="K3018" s="2">
        <f t="array" ref="K3018">XLOOKUP('Transaction Data'!$G3018,Product_Code,Cost)</f>
        <v>10</v>
      </c>
      <c r="L3018" s="2">
        <f t="array" ref="L3018">XLOOKUP('Transaction Data'!$G3018,Product_Code,Unit_Price)</f>
        <v>45</v>
      </c>
      <c r="M3018" s="3">
        <f>'Transaction Data'!$F3018*'Transaction Data'!$K3018</f>
        <v>4050</v>
      </c>
      <c r="N3018" s="3">
        <f>'Transaction Data'!$F3018*'Transaction Data'!$L3018</f>
        <v>18225</v>
      </c>
      <c r="O3018" s="3">
        <f>'Transaction Data'!$N3018-'Transaction Data'!$M3018</f>
        <v>14175</v>
      </c>
      <c r="P3018" s="2">
        <f>DATEDIF('Transaction Data'!$D3018,'Transaction Data'!$A3018,"y")</f>
        <v>55</v>
      </c>
      <c r="Q3018" s="2" t="str">
        <f>FLOOR('Transaction Data'!$P3018,15)&amp;"-"&amp;FLOOR('Transaction Data'!$P3018,15)+14</f>
        <v>45-59</v>
      </c>
      <c r="R3018" s="2" t="str">
        <f>IF('Transaction Data'!$L3018&lt;=10,"Less Expensive","Expensive")</f>
        <v>Expensive</v>
      </c>
      <c r="S3018" s="4">
        <f>WEEKDAY('Transaction Data'!$A3018)</f>
        <v>7</v>
      </c>
      <c r="T3018" s="2" t="str">
        <f>IF(WEEKDAY('Transaction Data'!$A3018,2)&lt;6,"Weekday","Weekend")</f>
        <v>Weekend</v>
      </c>
    </row>
    <row r="3019" ht="15.75" customHeight="1">
      <c r="A3019" s="1">
        <v>45373.0</v>
      </c>
      <c r="B3019" s="2" t="s">
        <v>2924</v>
      </c>
      <c r="C3019" s="2" t="s">
        <v>65</v>
      </c>
      <c r="D3019" s="1">
        <v>25740.0</v>
      </c>
      <c r="E3019" s="2" t="s">
        <v>27</v>
      </c>
      <c r="F3019" s="2">
        <v>385.0</v>
      </c>
      <c r="G3019" s="2" t="s">
        <v>60</v>
      </c>
      <c r="H3019" s="2" t="s">
        <v>34</v>
      </c>
      <c r="I3019" s="2" t="s">
        <v>25</v>
      </c>
      <c r="J3019" s="2" t="str">
        <f t="array" ref="J3019">XLOOKUP('Transaction Data'!$G3019,Product_Code,Biscuit_Brand)</f>
        <v>Peanut Butter Bites</v>
      </c>
      <c r="K3019" s="2">
        <f t="array" ref="K3019">XLOOKUP('Transaction Data'!$G3019,Product_Code,Cost)</f>
        <v>5</v>
      </c>
      <c r="L3019" s="2">
        <f t="array" ref="L3019">XLOOKUP('Transaction Data'!$G3019,Product_Code,Unit_Price)</f>
        <v>7</v>
      </c>
      <c r="M3019" s="3">
        <f>'Transaction Data'!$F3019*'Transaction Data'!$K3019</f>
        <v>1925</v>
      </c>
      <c r="N3019" s="3">
        <f>'Transaction Data'!$F3019*'Transaction Data'!$L3019</f>
        <v>2695</v>
      </c>
      <c r="O3019" s="3">
        <f>'Transaction Data'!$N3019-'Transaction Data'!$M3019</f>
        <v>770</v>
      </c>
      <c r="P3019" s="2">
        <f>DATEDIF('Transaction Data'!$D3019,'Transaction Data'!$A3019,"y")</f>
        <v>53</v>
      </c>
      <c r="Q3019" s="2" t="str">
        <f>FLOOR('Transaction Data'!$P3019,15)&amp;"-"&amp;FLOOR('Transaction Data'!$P3019,15)+14</f>
        <v>45-59</v>
      </c>
      <c r="R3019" s="2" t="str">
        <f>IF('Transaction Data'!$L3019&lt;=10,"Less Expensive","Expensive")</f>
        <v>Less Expensive</v>
      </c>
      <c r="S3019" s="4">
        <f>WEEKDAY('Transaction Data'!$A3019)</f>
        <v>6</v>
      </c>
      <c r="T3019" s="2" t="str">
        <f>IF(WEEKDAY('Transaction Data'!$A3019,2)&lt;6,"Weekday","Weekend")</f>
        <v>Weekday</v>
      </c>
    </row>
    <row r="3020" ht="15.75" customHeight="1">
      <c r="A3020" s="1">
        <v>45439.0</v>
      </c>
      <c r="B3020" s="2" t="s">
        <v>2925</v>
      </c>
      <c r="C3020" s="2" t="s">
        <v>78</v>
      </c>
      <c r="D3020" s="1">
        <v>37343.0</v>
      </c>
      <c r="E3020" s="2" t="s">
        <v>22</v>
      </c>
      <c r="F3020" s="2">
        <v>73.0</v>
      </c>
      <c r="G3020" s="2" t="s">
        <v>48</v>
      </c>
      <c r="H3020" s="2" t="s">
        <v>24</v>
      </c>
      <c r="I3020" s="2" t="s">
        <v>25</v>
      </c>
      <c r="J3020" s="2" t="str">
        <f t="array" ref="J3020">XLOOKUP('Transaction Data'!$G3020,Product_Code,Biscuit_Brand)</f>
        <v>Lemon Crisps</v>
      </c>
      <c r="K3020" s="2">
        <f t="array" ref="K3020">XLOOKUP('Transaction Data'!$G3020,Product_Code,Cost)</f>
        <v>7</v>
      </c>
      <c r="L3020" s="2">
        <f t="array" ref="L3020">XLOOKUP('Transaction Data'!$G3020,Product_Code,Unit_Price)</f>
        <v>9</v>
      </c>
      <c r="M3020" s="3">
        <f>'Transaction Data'!$F3020*'Transaction Data'!$K3020</f>
        <v>511</v>
      </c>
      <c r="N3020" s="3">
        <f>'Transaction Data'!$F3020*'Transaction Data'!$L3020</f>
        <v>657</v>
      </c>
      <c r="O3020" s="3">
        <f>'Transaction Data'!$N3020-'Transaction Data'!$M3020</f>
        <v>146</v>
      </c>
      <c r="P3020" s="2">
        <f>DATEDIF('Transaction Data'!$D3020,'Transaction Data'!$A3020,"y")</f>
        <v>22</v>
      </c>
      <c r="Q3020" s="2" t="str">
        <f>FLOOR('Transaction Data'!$P3020,15)&amp;"-"&amp;FLOOR('Transaction Data'!$P3020,15)+14</f>
        <v>15-29</v>
      </c>
      <c r="R3020" s="2" t="str">
        <f>IF('Transaction Data'!$L3020&lt;=10,"Less Expensive","Expensive")</f>
        <v>Less Expensive</v>
      </c>
      <c r="S3020" s="4">
        <f>WEEKDAY('Transaction Data'!$A3020)</f>
        <v>2</v>
      </c>
      <c r="T3020" s="2" t="str">
        <f>IF(WEEKDAY('Transaction Data'!$A3020,2)&lt;6,"Weekday","Weekend")</f>
        <v>Weekday</v>
      </c>
    </row>
    <row r="3021" ht="15.75" customHeight="1">
      <c r="A3021" s="1">
        <v>45500.0</v>
      </c>
      <c r="B3021" s="2" t="s">
        <v>2926</v>
      </c>
      <c r="C3021" s="2" t="s">
        <v>41</v>
      </c>
      <c r="D3021" s="1">
        <v>23065.0</v>
      </c>
      <c r="E3021" s="2" t="s">
        <v>37</v>
      </c>
      <c r="F3021" s="2">
        <v>46.0</v>
      </c>
      <c r="G3021" s="2" t="s">
        <v>28</v>
      </c>
      <c r="H3021" s="2" t="s">
        <v>42</v>
      </c>
      <c r="I3021" s="2" t="s">
        <v>25</v>
      </c>
      <c r="J3021" s="2" t="str">
        <f t="array" ref="J3021">XLOOKUP('Transaction Data'!$G3021,Product_Code,Biscuit_Brand)</f>
        <v>Shortbread</v>
      </c>
      <c r="K3021" s="2">
        <f t="array" ref="K3021">XLOOKUP('Transaction Data'!$G3021,Product_Code,Cost)</f>
        <v>10</v>
      </c>
      <c r="L3021" s="2">
        <f t="array" ref="L3021">XLOOKUP('Transaction Data'!$G3021,Product_Code,Unit_Price)</f>
        <v>45</v>
      </c>
      <c r="M3021" s="3">
        <f>'Transaction Data'!$F3021*'Transaction Data'!$K3021</f>
        <v>460</v>
      </c>
      <c r="N3021" s="3">
        <f>'Transaction Data'!$F3021*'Transaction Data'!$L3021</f>
        <v>2070</v>
      </c>
      <c r="O3021" s="3">
        <f>'Transaction Data'!$N3021-'Transaction Data'!$M3021</f>
        <v>1610</v>
      </c>
      <c r="P3021" s="2">
        <f>DATEDIF('Transaction Data'!$D3021,'Transaction Data'!$A3021,"y")</f>
        <v>61</v>
      </c>
      <c r="Q3021" s="2" t="str">
        <f>FLOOR('Transaction Data'!$P3021,15)&amp;"-"&amp;FLOOR('Transaction Data'!$P3021,15)+14</f>
        <v>60-74</v>
      </c>
      <c r="R3021" s="2" t="str">
        <f>IF('Transaction Data'!$L3021&lt;=10,"Less Expensive","Expensive")</f>
        <v>Expensive</v>
      </c>
      <c r="S3021" s="4">
        <f>WEEKDAY('Transaction Data'!$A3021)</f>
        <v>7</v>
      </c>
      <c r="T3021" s="2" t="str">
        <f>IF(WEEKDAY('Transaction Data'!$A3021,2)&lt;6,"Weekday","Weekend")</f>
        <v>Weekend</v>
      </c>
    </row>
    <row r="3022" ht="15.75" customHeight="1">
      <c r="A3022" s="1">
        <v>45301.0</v>
      </c>
      <c r="B3022" s="2" t="s">
        <v>2927</v>
      </c>
      <c r="C3022" s="2" t="s">
        <v>69</v>
      </c>
      <c r="D3022" s="1">
        <v>19684.0</v>
      </c>
      <c r="E3022" s="2" t="s">
        <v>22</v>
      </c>
      <c r="F3022" s="2">
        <v>375.0</v>
      </c>
      <c r="G3022" s="2" t="s">
        <v>57</v>
      </c>
      <c r="H3022" s="2" t="s">
        <v>45</v>
      </c>
      <c r="I3022" s="2" t="s">
        <v>25</v>
      </c>
      <c r="J3022" s="2" t="str">
        <f t="array" ref="J3022">XLOOKUP('Transaction Data'!$G3022,Product_Code,Biscuit_Brand)</f>
        <v>Oatmeal Cookies</v>
      </c>
      <c r="K3022" s="2">
        <f t="array" ref="K3022">XLOOKUP('Transaction Data'!$G3022,Product_Code,Cost)</f>
        <v>19</v>
      </c>
      <c r="L3022" s="2">
        <f t="array" ref="L3022">XLOOKUP('Transaction Data'!$G3022,Product_Code,Unit_Price)</f>
        <v>23</v>
      </c>
      <c r="M3022" s="3">
        <f>'Transaction Data'!$F3022*'Transaction Data'!$K3022</f>
        <v>7125</v>
      </c>
      <c r="N3022" s="3">
        <f>'Transaction Data'!$F3022*'Transaction Data'!$L3022</f>
        <v>8625</v>
      </c>
      <c r="O3022" s="3">
        <f>'Transaction Data'!$N3022-'Transaction Data'!$M3022</f>
        <v>1500</v>
      </c>
      <c r="P3022" s="2">
        <f>DATEDIF('Transaction Data'!$D3022,'Transaction Data'!$A3022,"y")</f>
        <v>70</v>
      </c>
      <c r="Q3022" s="2" t="str">
        <f>FLOOR('Transaction Data'!$P3022,15)&amp;"-"&amp;FLOOR('Transaction Data'!$P3022,15)+14</f>
        <v>60-74</v>
      </c>
      <c r="R3022" s="2" t="str">
        <f>IF('Transaction Data'!$L3022&lt;=10,"Less Expensive","Expensive")</f>
        <v>Expensive</v>
      </c>
      <c r="S3022" s="4">
        <f>WEEKDAY('Transaction Data'!$A3022)</f>
        <v>4</v>
      </c>
      <c r="T3022" s="2" t="str">
        <f>IF(WEEKDAY('Transaction Data'!$A3022,2)&lt;6,"Weekday","Weekend")</f>
        <v>Weekday</v>
      </c>
    </row>
    <row r="3023" ht="15.75" customHeight="1">
      <c r="A3023" s="1">
        <v>45481.0</v>
      </c>
      <c r="B3023" s="2" t="s">
        <v>2928</v>
      </c>
      <c r="C3023" s="2" t="s">
        <v>69</v>
      </c>
      <c r="D3023" s="1">
        <v>21225.0</v>
      </c>
      <c r="E3023" s="2" t="s">
        <v>27</v>
      </c>
      <c r="F3023" s="2">
        <v>500.0</v>
      </c>
      <c r="G3023" s="2" t="s">
        <v>48</v>
      </c>
      <c r="H3023" s="2" t="s">
        <v>24</v>
      </c>
      <c r="I3023" s="2" t="s">
        <v>25</v>
      </c>
      <c r="J3023" s="2" t="str">
        <f t="array" ref="J3023">XLOOKUP('Transaction Data'!$G3023,Product_Code,Biscuit_Brand)</f>
        <v>Lemon Crisps</v>
      </c>
      <c r="K3023" s="2">
        <f t="array" ref="K3023">XLOOKUP('Transaction Data'!$G3023,Product_Code,Cost)</f>
        <v>7</v>
      </c>
      <c r="L3023" s="2">
        <f t="array" ref="L3023">XLOOKUP('Transaction Data'!$G3023,Product_Code,Unit_Price)</f>
        <v>9</v>
      </c>
      <c r="M3023" s="3">
        <f>'Transaction Data'!$F3023*'Transaction Data'!$K3023</f>
        <v>3500</v>
      </c>
      <c r="N3023" s="3">
        <f>'Transaction Data'!$F3023*'Transaction Data'!$L3023</f>
        <v>4500</v>
      </c>
      <c r="O3023" s="3">
        <f>'Transaction Data'!$N3023-'Transaction Data'!$M3023</f>
        <v>1000</v>
      </c>
      <c r="P3023" s="2">
        <f>DATEDIF('Transaction Data'!$D3023,'Transaction Data'!$A3023,"y")</f>
        <v>66</v>
      </c>
      <c r="Q3023" s="2" t="str">
        <f>FLOOR('Transaction Data'!$P3023,15)&amp;"-"&amp;FLOOR('Transaction Data'!$P3023,15)+14</f>
        <v>60-74</v>
      </c>
      <c r="R3023" s="2" t="str">
        <f>IF('Transaction Data'!$L3023&lt;=10,"Less Expensive","Expensive")</f>
        <v>Less Expensive</v>
      </c>
      <c r="S3023" s="4">
        <f>WEEKDAY('Transaction Data'!$A3023)</f>
        <v>2</v>
      </c>
      <c r="T3023" s="2" t="str">
        <f>IF(WEEKDAY('Transaction Data'!$A3023,2)&lt;6,"Weekday","Weekend")</f>
        <v>Weekday</v>
      </c>
    </row>
    <row r="3024" ht="15.75" customHeight="1">
      <c r="A3024" s="1">
        <v>45468.0</v>
      </c>
      <c r="B3024" s="2" t="s">
        <v>2929</v>
      </c>
      <c r="C3024" s="2" t="s">
        <v>47</v>
      </c>
      <c r="D3024" s="1">
        <v>20882.0</v>
      </c>
      <c r="E3024" s="2" t="s">
        <v>37</v>
      </c>
      <c r="F3024" s="2">
        <v>374.0</v>
      </c>
      <c r="G3024" s="2" t="s">
        <v>23</v>
      </c>
      <c r="H3024" s="2" t="s">
        <v>29</v>
      </c>
      <c r="I3024" s="2" t="s">
        <v>25</v>
      </c>
      <c r="J3024" s="2" t="str">
        <f t="array" ref="J3024">XLOOKUP('Transaction Data'!$G3024,Product_Code,Biscuit_Brand)</f>
        <v>Cinnamon Swirls</v>
      </c>
      <c r="K3024" s="2">
        <f t="array" ref="K3024">XLOOKUP('Transaction Data'!$G3024,Product_Code,Cost)</f>
        <v>10</v>
      </c>
      <c r="L3024" s="2">
        <f t="array" ref="L3024">XLOOKUP('Transaction Data'!$G3024,Product_Code,Unit_Price)</f>
        <v>14</v>
      </c>
      <c r="M3024" s="3">
        <f>'Transaction Data'!$F3024*'Transaction Data'!$K3024</f>
        <v>3740</v>
      </c>
      <c r="N3024" s="3">
        <f>'Transaction Data'!$F3024*'Transaction Data'!$L3024</f>
        <v>5236</v>
      </c>
      <c r="O3024" s="3">
        <f>'Transaction Data'!$N3024-'Transaction Data'!$M3024</f>
        <v>1496</v>
      </c>
      <c r="P3024" s="2">
        <f>DATEDIF('Transaction Data'!$D3024,'Transaction Data'!$A3024,"y")</f>
        <v>67</v>
      </c>
      <c r="Q3024" s="2" t="str">
        <f>FLOOR('Transaction Data'!$P3024,15)&amp;"-"&amp;FLOOR('Transaction Data'!$P3024,15)+14</f>
        <v>60-74</v>
      </c>
      <c r="R3024" s="2" t="str">
        <f>IF('Transaction Data'!$L3024&lt;=10,"Less Expensive","Expensive")</f>
        <v>Expensive</v>
      </c>
      <c r="S3024" s="4">
        <f>WEEKDAY('Transaction Data'!$A3024)</f>
        <v>3</v>
      </c>
      <c r="T3024" s="2" t="str">
        <f>IF(WEEKDAY('Transaction Data'!$A3024,2)&lt;6,"Weekday","Weekend")</f>
        <v>Weekday</v>
      </c>
    </row>
    <row r="3025" ht="15.75" customHeight="1">
      <c r="A3025" s="1">
        <v>45342.0</v>
      </c>
      <c r="B3025" s="2" t="s">
        <v>2930</v>
      </c>
      <c r="C3025" s="2" t="s">
        <v>21</v>
      </c>
      <c r="D3025" s="1">
        <v>21191.0</v>
      </c>
      <c r="E3025" s="2" t="s">
        <v>27</v>
      </c>
      <c r="F3025" s="2">
        <v>259.0</v>
      </c>
      <c r="G3025" s="2" t="s">
        <v>61</v>
      </c>
      <c r="H3025" s="2" t="s">
        <v>42</v>
      </c>
      <c r="I3025" s="2" t="s">
        <v>25</v>
      </c>
      <c r="J3025" s="2" t="str">
        <f t="array" ref="J3025">XLOOKUP('Transaction Data'!$G3025,Product_Code,Biscuit_Brand)</f>
        <v>Choco Delight</v>
      </c>
      <c r="K3025" s="2">
        <f t="array" ref="K3025">XLOOKUP('Transaction Data'!$G3025,Product_Code,Cost)</f>
        <v>3</v>
      </c>
      <c r="L3025" s="2">
        <f t="array" ref="L3025">XLOOKUP('Transaction Data'!$G3025,Product_Code,Unit_Price)</f>
        <v>5</v>
      </c>
      <c r="M3025" s="3">
        <f>'Transaction Data'!$F3025*'Transaction Data'!$K3025</f>
        <v>777</v>
      </c>
      <c r="N3025" s="3">
        <f>'Transaction Data'!$F3025*'Transaction Data'!$L3025</f>
        <v>1295</v>
      </c>
      <c r="O3025" s="3">
        <f>'Transaction Data'!$N3025-'Transaction Data'!$M3025</f>
        <v>518</v>
      </c>
      <c r="P3025" s="2">
        <f>DATEDIF('Transaction Data'!$D3025,'Transaction Data'!$A3025,"y")</f>
        <v>66</v>
      </c>
      <c r="Q3025" s="2" t="str">
        <f>FLOOR('Transaction Data'!$P3025,15)&amp;"-"&amp;FLOOR('Transaction Data'!$P3025,15)+14</f>
        <v>60-74</v>
      </c>
      <c r="R3025" s="2" t="str">
        <f>IF('Transaction Data'!$L3025&lt;=10,"Less Expensive","Expensive")</f>
        <v>Less Expensive</v>
      </c>
      <c r="S3025" s="4">
        <f>WEEKDAY('Transaction Data'!$A3025)</f>
        <v>3</v>
      </c>
      <c r="T3025" s="2" t="str">
        <f>IF(WEEKDAY('Transaction Data'!$A3025,2)&lt;6,"Weekday","Weekend")</f>
        <v>Weekday</v>
      </c>
    </row>
    <row r="3026" ht="15.75" customHeight="1">
      <c r="A3026" s="1">
        <v>45328.0</v>
      </c>
      <c r="B3026" s="2" t="s">
        <v>2931</v>
      </c>
      <c r="C3026" s="2" t="s">
        <v>32</v>
      </c>
      <c r="D3026" s="1">
        <v>37350.0</v>
      </c>
      <c r="E3026" s="2" t="s">
        <v>27</v>
      </c>
      <c r="F3026" s="2">
        <v>328.0</v>
      </c>
      <c r="G3026" s="2" t="s">
        <v>28</v>
      </c>
      <c r="H3026" s="2" t="s">
        <v>45</v>
      </c>
      <c r="I3026" s="2" t="s">
        <v>25</v>
      </c>
      <c r="J3026" s="2" t="str">
        <f t="array" ref="J3026">XLOOKUP('Transaction Data'!$G3026,Product_Code,Biscuit_Brand)</f>
        <v>Shortbread</v>
      </c>
      <c r="K3026" s="2">
        <f t="array" ref="K3026">XLOOKUP('Transaction Data'!$G3026,Product_Code,Cost)</f>
        <v>10</v>
      </c>
      <c r="L3026" s="2">
        <f t="array" ref="L3026">XLOOKUP('Transaction Data'!$G3026,Product_Code,Unit_Price)</f>
        <v>45</v>
      </c>
      <c r="M3026" s="3">
        <f>'Transaction Data'!$F3026*'Transaction Data'!$K3026</f>
        <v>3280</v>
      </c>
      <c r="N3026" s="3">
        <f>'Transaction Data'!$F3026*'Transaction Data'!$L3026</f>
        <v>14760</v>
      </c>
      <c r="O3026" s="3">
        <f>'Transaction Data'!$N3026-'Transaction Data'!$M3026</f>
        <v>11480</v>
      </c>
      <c r="P3026" s="2">
        <f>DATEDIF('Transaction Data'!$D3026,'Transaction Data'!$A3026,"y")</f>
        <v>21</v>
      </c>
      <c r="Q3026" s="2" t="str">
        <f>FLOOR('Transaction Data'!$P3026,15)&amp;"-"&amp;FLOOR('Transaction Data'!$P3026,15)+14</f>
        <v>15-29</v>
      </c>
      <c r="R3026" s="2" t="str">
        <f>IF('Transaction Data'!$L3026&lt;=10,"Less Expensive","Expensive")</f>
        <v>Expensive</v>
      </c>
      <c r="S3026" s="4">
        <f>WEEKDAY('Transaction Data'!$A3026)</f>
        <v>3</v>
      </c>
      <c r="T3026" s="2" t="str">
        <f>IF(WEEKDAY('Transaction Data'!$A3026,2)&lt;6,"Weekday","Weekend")</f>
        <v>Weekday</v>
      </c>
    </row>
    <row r="3027" ht="15.75" customHeight="1">
      <c r="A3027" s="1">
        <v>45339.0</v>
      </c>
      <c r="B3027" s="2" t="s">
        <v>2932</v>
      </c>
      <c r="C3027" s="2" t="s">
        <v>54</v>
      </c>
      <c r="D3027" s="1">
        <v>36835.0</v>
      </c>
      <c r="E3027" s="2" t="s">
        <v>27</v>
      </c>
      <c r="F3027" s="2">
        <v>469.0</v>
      </c>
      <c r="G3027" s="2" t="s">
        <v>38</v>
      </c>
      <c r="H3027" s="2" t="s">
        <v>24</v>
      </c>
      <c r="I3027" s="2" t="s">
        <v>25</v>
      </c>
      <c r="J3027" s="2" t="str">
        <f t="array" ref="J3027">XLOOKUP('Transaction Data'!$G3027,Product_Code,Biscuit_Brand)</f>
        <v>Ginger Snaps</v>
      </c>
      <c r="K3027" s="2">
        <f t="array" ref="K3027">XLOOKUP('Transaction Data'!$G3027,Product_Code,Cost)</f>
        <v>14</v>
      </c>
      <c r="L3027" s="2">
        <f t="array" ref="L3027">XLOOKUP('Transaction Data'!$G3027,Product_Code,Unit_Price)</f>
        <v>28</v>
      </c>
      <c r="M3027" s="3">
        <f>'Transaction Data'!$F3027*'Transaction Data'!$K3027</f>
        <v>6566</v>
      </c>
      <c r="N3027" s="3">
        <f>'Transaction Data'!$F3027*'Transaction Data'!$L3027</f>
        <v>13132</v>
      </c>
      <c r="O3027" s="3">
        <f>'Transaction Data'!$N3027-'Transaction Data'!$M3027</f>
        <v>6566</v>
      </c>
      <c r="P3027" s="2">
        <f>DATEDIF('Transaction Data'!$D3027,'Transaction Data'!$A3027,"y")</f>
        <v>23</v>
      </c>
      <c r="Q3027" s="2" t="str">
        <f>FLOOR('Transaction Data'!$P3027,15)&amp;"-"&amp;FLOOR('Transaction Data'!$P3027,15)+14</f>
        <v>15-29</v>
      </c>
      <c r="R3027" s="2" t="str">
        <f>IF('Transaction Data'!$L3027&lt;=10,"Less Expensive","Expensive")</f>
        <v>Expensive</v>
      </c>
      <c r="S3027" s="4">
        <f>WEEKDAY('Transaction Data'!$A3027)</f>
        <v>7</v>
      </c>
      <c r="T3027" s="2" t="str">
        <f>IF(WEEKDAY('Transaction Data'!$A3027,2)&lt;6,"Weekday","Weekend")</f>
        <v>Weekend</v>
      </c>
    </row>
    <row r="3028" ht="15.75" customHeight="1">
      <c r="A3028" s="1">
        <v>45431.0</v>
      </c>
      <c r="B3028" s="2" t="s">
        <v>2933</v>
      </c>
      <c r="C3028" s="2" t="s">
        <v>21</v>
      </c>
      <c r="D3028" s="1">
        <v>35232.0</v>
      </c>
      <c r="E3028" s="2" t="s">
        <v>63</v>
      </c>
      <c r="F3028" s="2">
        <v>144.0</v>
      </c>
      <c r="G3028" s="2" t="s">
        <v>33</v>
      </c>
      <c r="H3028" s="2" t="s">
        <v>29</v>
      </c>
      <c r="I3028" s="2" t="s">
        <v>25</v>
      </c>
      <c r="J3028" s="2" t="str">
        <f t="array" ref="J3028">XLOOKUP('Transaction Data'!$G3028,Product_Code,Biscuit_Brand)</f>
        <v>Caramel Biscuits</v>
      </c>
      <c r="K3028" s="2">
        <f t="array" ref="K3028">XLOOKUP('Transaction Data'!$G3028,Product_Code,Cost)</f>
        <v>18</v>
      </c>
      <c r="L3028" s="2">
        <f t="array" ref="L3028">XLOOKUP('Transaction Data'!$G3028,Product_Code,Unit_Price)</f>
        <v>22</v>
      </c>
      <c r="M3028" s="3">
        <f>'Transaction Data'!$F3028*'Transaction Data'!$K3028</f>
        <v>2592</v>
      </c>
      <c r="N3028" s="3">
        <f>'Transaction Data'!$F3028*'Transaction Data'!$L3028</f>
        <v>3168</v>
      </c>
      <c r="O3028" s="3">
        <f>'Transaction Data'!$N3028-'Transaction Data'!$M3028</f>
        <v>576</v>
      </c>
      <c r="P3028" s="2">
        <f>DATEDIF('Transaction Data'!$D3028,'Transaction Data'!$A3028,"y")</f>
        <v>27</v>
      </c>
      <c r="Q3028" s="2" t="str">
        <f>FLOOR('Transaction Data'!$P3028,15)&amp;"-"&amp;FLOOR('Transaction Data'!$P3028,15)+14</f>
        <v>15-29</v>
      </c>
      <c r="R3028" s="2" t="str">
        <f>IF('Transaction Data'!$L3028&lt;=10,"Less Expensive","Expensive")</f>
        <v>Expensive</v>
      </c>
      <c r="S3028" s="4">
        <f>WEEKDAY('Transaction Data'!$A3028)</f>
        <v>1</v>
      </c>
      <c r="T3028" s="2" t="str">
        <f>IF(WEEKDAY('Transaction Data'!$A3028,2)&lt;6,"Weekday","Weekend")</f>
        <v>Weekend</v>
      </c>
    </row>
    <row r="3029" ht="15.75" customHeight="1">
      <c r="A3029" s="1">
        <v>45438.0</v>
      </c>
      <c r="B3029" s="2" t="s">
        <v>2934</v>
      </c>
      <c r="C3029" s="2" t="s">
        <v>47</v>
      </c>
      <c r="D3029" s="1">
        <v>29389.0</v>
      </c>
      <c r="E3029" s="2" t="s">
        <v>63</v>
      </c>
      <c r="F3029" s="2">
        <v>417.0</v>
      </c>
      <c r="G3029" s="2" t="s">
        <v>48</v>
      </c>
      <c r="H3029" s="2" t="s">
        <v>29</v>
      </c>
      <c r="I3029" s="2" t="s">
        <v>25</v>
      </c>
      <c r="J3029" s="2" t="str">
        <f t="array" ref="J3029">XLOOKUP('Transaction Data'!$G3029,Product_Code,Biscuit_Brand)</f>
        <v>Lemon Crisps</v>
      </c>
      <c r="K3029" s="2">
        <f t="array" ref="K3029">XLOOKUP('Transaction Data'!$G3029,Product_Code,Cost)</f>
        <v>7</v>
      </c>
      <c r="L3029" s="2">
        <f t="array" ref="L3029">XLOOKUP('Transaction Data'!$G3029,Product_Code,Unit_Price)</f>
        <v>9</v>
      </c>
      <c r="M3029" s="3">
        <f>'Transaction Data'!$F3029*'Transaction Data'!$K3029</f>
        <v>2919</v>
      </c>
      <c r="N3029" s="3">
        <f>'Transaction Data'!$F3029*'Transaction Data'!$L3029</f>
        <v>3753</v>
      </c>
      <c r="O3029" s="3">
        <f>'Transaction Data'!$N3029-'Transaction Data'!$M3029</f>
        <v>834</v>
      </c>
      <c r="P3029" s="2">
        <f>DATEDIF('Transaction Data'!$D3029,'Transaction Data'!$A3029,"y")</f>
        <v>43</v>
      </c>
      <c r="Q3029" s="2" t="str">
        <f>FLOOR('Transaction Data'!$P3029,15)&amp;"-"&amp;FLOOR('Transaction Data'!$P3029,15)+14</f>
        <v>30-44</v>
      </c>
      <c r="R3029" s="2" t="str">
        <f>IF('Transaction Data'!$L3029&lt;=10,"Less Expensive","Expensive")</f>
        <v>Less Expensive</v>
      </c>
      <c r="S3029" s="4">
        <f>WEEKDAY('Transaction Data'!$A3029)</f>
        <v>1</v>
      </c>
      <c r="T3029" s="2" t="str">
        <f>IF(WEEKDAY('Transaction Data'!$A3029,2)&lt;6,"Weekday","Weekend")</f>
        <v>Weekend</v>
      </c>
    </row>
    <row r="3030" ht="15.75" customHeight="1">
      <c r="A3030" s="1">
        <v>45492.0</v>
      </c>
      <c r="B3030" s="2" t="s">
        <v>2935</v>
      </c>
      <c r="C3030" s="2" t="s">
        <v>32</v>
      </c>
      <c r="D3030" s="1">
        <v>36506.0</v>
      </c>
      <c r="E3030" s="2" t="s">
        <v>37</v>
      </c>
      <c r="F3030" s="2">
        <v>186.0</v>
      </c>
      <c r="G3030" s="2" t="s">
        <v>55</v>
      </c>
      <c r="H3030" s="2" t="s">
        <v>34</v>
      </c>
      <c r="I3030" s="2" t="s">
        <v>25</v>
      </c>
      <c r="J3030" s="2" t="str">
        <f t="array" ref="J3030">XLOOKUP('Transaction Data'!$G3030,Product_Code,Biscuit_Brand)</f>
        <v>Vanilla Wafers</v>
      </c>
      <c r="K3030" s="2">
        <f t="array" ref="K3030">XLOOKUP('Transaction Data'!$G3030,Product_Code,Cost)</f>
        <v>18</v>
      </c>
      <c r="L3030" s="2">
        <f t="array" ref="L3030">XLOOKUP('Transaction Data'!$G3030,Product_Code,Unit_Price)</f>
        <v>36</v>
      </c>
      <c r="M3030" s="3">
        <f>'Transaction Data'!$F3030*'Transaction Data'!$K3030</f>
        <v>3348</v>
      </c>
      <c r="N3030" s="3">
        <f>'Transaction Data'!$F3030*'Transaction Data'!$L3030</f>
        <v>6696</v>
      </c>
      <c r="O3030" s="3">
        <f>'Transaction Data'!$N3030-'Transaction Data'!$M3030</f>
        <v>3348</v>
      </c>
      <c r="P3030" s="2">
        <f>DATEDIF('Transaction Data'!$D3030,'Transaction Data'!$A3030,"y")</f>
        <v>24</v>
      </c>
      <c r="Q3030" s="2" t="str">
        <f>FLOOR('Transaction Data'!$P3030,15)&amp;"-"&amp;FLOOR('Transaction Data'!$P3030,15)+14</f>
        <v>15-29</v>
      </c>
      <c r="R3030" s="2" t="str">
        <f>IF('Transaction Data'!$L3030&lt;=10,"Less Expensive","Expensive")</f>
        <v>Expensive</v>
      </c>
      <c r="S3030" s="4">
        <f>WEEKDAY('Transaction Data'!$A3030)</f>
        <v>6</v>
      </c>
      <c r="T3030" s="2" t="str">
        <f>IF(WEEKDAY('Transaction Data'!$A3030,2)&lt;6,"Weekday","Weekend")</f>
        <v>Weekday</v>
      </c>
    </row>
    <row r="3031" ht="15.75" customHeight="1">
      <c r="A3031" s="1">
        <v>45328.0</v>
      </c>
      <c r="B3031" s="2" t="s">
        <v>2936</v>
      </c>
      <c r="C3031" s="2" t="s">
        <v>72</v>
      </c>
      <c r="D3031" s="1">
        <v>38491.0</v>
      </c>
      <c r="E3031" s="2" t="s">
        <v>37</v>
      </c>
      <c r="F3031" s="2">
        <v>404.0</v>
      </c>
      <c r="G3031" s="2" t="s">
        <v>55</v>
      </c>
      <c r="H3031" s="2" t="s">
        <v>24</v>
      </c>
      <c r="I3031" s="2" t="s">
        <v>25</v>
      </c>
      <c r="J3031" s="2" t="str">
        <f t="array" ref="J3031">XLOOKUP('Transaction Data'!$G3031,Product_Code,Biscuit_Brand)</f>
        <v>Vanilla Wafers</v>
      </c>
      <c r="K3031" s="2">
        <f t="array" ref="K3031">XLOOKUP('Transaction Data'!$G3031,Product_Code,Cost)</f>
        <v>18</v>
      </c>
      <c r="L3031" s="2">
        <f t="array" ref="L3031">XLOOKUP('Transaction Data'!$G3031,Product_Code,Unit_Price)</f>
        <v>36</v>
      </c>
      <c r="M3031" s="3">
        <f>'Transaction Data'!$F3031*'Transaction Data'!$K3031</f>
        <v>7272</v>
      </c>
      <c r="N3031" s="3">
        <f>'Transaction Data'!$F3031*'Transaction Data'!$L3031</f>
        <v>14544</v>
      </c>
      <c r="O3031" s="3">
        <f>'Transaction Data'!$N3031-'Transaction Data'!$M3031</f>
        <v>7272</v>
      </c>
      <c r="P3031" s="2">
        <f>DATEDIF('Transaction Data'!$D3031,'Transaction Data'!$A3031,"y")</f>
        <v>18</v>
      </c>
      <c r="Q3031" s="2" t="str">
        <f>FLOOR('Transaction Data'!$P3031,15)&amp;"-"&amp;FLOOR('Transaction Data'!$P3031,15)+14</f>
        <v>15-29</v>
      </c>
      <c r="R3031" s="2" t="str">
        <f>IF('Transaction Data'!$L3031&lt;=10,"Less Expensive","Expensive")</f>
        <v>Expensive</v>
      </c>
      <c r="S3031" s="4">
        <f>WEEKDAY('Transaction Data'!$A3031)</f>
        <v>3</v>
      </c>
      <c r="T3031" s="2" t="str">
        <f>IF(WEEKDAY('Transaction Data'!$A3031,2)&lt;6,"Weekday","Weekend")</f>
        <v>Weekday</v>
      </c>
    </row>
    <row r="3032" ht="15.75" customHeight="1">
      <c r="A3032" s="1">
        <v>45312.0</v>
      </c>
      <c r="B3032" s="2" t="s">
        <v>2937</v>
      </c>
      <c r="C3032" s="2" t="s">
        <v>47</v>
      </c>
      <c r="D3032" s="1">
        <v>20061.0</v>
      </c>
      <c r="E3032" s="2" t="s">
        <v>63</v>
      </c>
      <c r="F3032" s="2">
        <v>153.0</v>
      </c>
      <c r="G3032" s="2" t="s">
        <v>61</v>
      </c>
      <c r="H3032" s="2" t="s">
        <v>42</v>
      </c>
      <c r="I3032" s="2" t="s">
        <v>25</v>
      </c>
      <c r="J3032" s="2" t="str">
        <f t="array" ref="J3032">XLOOKUP('Transaction Data'!$G3032,Product_Code,Biscuit_Brand)</f>
        <v>Choco Delight</v>
      </c>
      <c r="K3032" s="2">
        <f t="array" ref="K3032">XLOOKUP('Transaction Data'!$G3032,Product_Code,Cost)</f>
        <v>3</v>
      </c>
      <c r="L3032" s="2">
        <f t="array" ref="L3032">XLOOKUP('Transaction Data'!$G3032,Product_Code,Unit_Price)</f>
        <v>5</v>
      </c>
      <c r="M3032" s="3">
        <f>'Transaction Data'!$F3032*'Transaction Data'!$K3032</f>
        <v>459</v>
      </c>
      <c r="N3032" s="3">
        <f>'Transaction Data'!$F3032*'Transaction Data'!$L3032</f>
        <v>765</v>
      </c>
      <c r="O3032" s="3">
        <f>'Transaction Data'!$N3032-'Transaction Data'!$M3032</f>
        <v>306</v>
      </c>
      <c r="P3032" s="2">
        <f>DATEDIF('Transaction Data'!$D3032,'Transaction Data'!$A3032,"y")</f>
        <v>69</v>
      </c>
      <c r="Q3032" s="2" t="str">
        <f>FLOOR('Transaction Data'!$P3032,15)&amp;"-"&amp;FLOOR('Transaction Data'!$P3032,15)+14</f>
        <v>60-74</v>
      </c>
      <c r="R3032" s="2" t="str">
        <f>IF('Transaction Data'!$L3032&lt;=10,"Less Expensive","Expensive")</f>
        <v>Less Expensive</v>
      </c>
      <c r="S3032" s="4">
        <f>WEEKDAY('Transaction Data'!$A3032)</f>
        <v>1</v>
      </c>
      <c r="T3032" s="2" t="str">
        <f>IF(WEEKDAY('Transaction Data'!$A3032,2)&lt;6,"Weekday","Weekend")</f>
        <v>Weekend</v>
      </c>
    </row>
    <row r="3033" ht="15.75" customHeight="1">
      <c r="A3033" s="1">
        <v>45375.0</v>
      </c>
      <c r="B3033" s="2" t="s">
        <v>2938</v>
      </c>
      <c r="C3033" s="2" t="s">
        <v>69</v>
      </c>
      <c r="D3033" s="1">
        <v>28803.0</v>
      </c>
      <c r="E3033" s="2" t="s">
        <v>27</v>
      </c>
      <c r="F3033" s="2">
        <v>129.0</v>
      </c>
      <c r="G3033" s="2" t="s">
        <v>44</v>
      </c>
      <c r="H3033" s="2" t="s">
        <v>45</v>
      </c>
      <c r="I3033" s="2" t="s">
        <v>25</v>
      </c>
      <c r="J3033" s="2" t="str">
        <f t="array" ref="J3033">XLOOKUP('Transaction Data'!$G3033,Product_Code,Biscuit_Brand)</f>
        <v>Butter Crunch</v>
      </c>
      <c r="K3033" s="2">
        <f t="array" ref="K3033">XLOOKUP('Transaction Data'!$G3033,Product_Code,Cost)</f>
        <v>10</v>
      </c>
      <c r="L3033" s="2">
        <f t="array" ref="L3033">XLOOKUP('Transaction Data'!$G3033,Product_Code,Unit_Price)</f>
        <v>11</v>
      </c>
      <c r="M3033" s="3">
        <f>'Transaction Data'!$F3033*'Transaction Data'!$K3033</f>
        <v>1290</v>
      </c>
      <c r="N3033" s="3">
        <f>'Transaction Data'!$F3033*'Transaction Data'!$L3033</f>
        <v>1419</v>
      </c>
      <c r="O3033" s="3">
        <f>'Transaction Data'!$N3033-'Transaction Data'!$M3033</f>
        <v>129</v>
      </c>
      <c r="P3033" s="2">
        <f>DATEDIF('Transaction Data'!$D3033,'Transaction Data'!$A3033,"y")</f>
        <v>45</v>
      </c>
      <c r="Q3033" s="2" t="str">
        <f>FLOOR('Transaction Data'!$P3033,15)&amp;"-"&amp;FLOOR('Transaction Data'!$P3033,15)+14</f>
        <v>45-59</v>
      </c>
      <c r="R3033" s="2" t="str">
        <f>IF('Transaction Data'!$L3033&lt;=10,"Less Expensive","Expensive")</f>
        <v>Expensive</v>
      </c>
      <c r="S3033" s="4">
        <f>WEEKDAY('Transaction Data'!$A3033)</f>
        <v>1</v>
      </c>
      <c r="T3033" s="2" t="str">
        <f>IF(WEEKDAY('Transaction Data'!$A3033,2)&lt;6,"Weekday","Weekend")</f>
        <v>Weekend</v>
      </c>
    </row>
    <row r="3034" ht="15.75" customHeight="1">
      <c r="A3034" s="1">
        <v>45498.0</v>
      </c>
      <c r="B3034" s="2" t="s">
        <v>2939</v>
      </c>
      <c r="C3034" s="2" t="s">
        <v>41</v>
      </c>
      <c r="D3034" s="1">
        <v>27031.0</v>
      </c>
      <c r="E3034" s="2" t="s">
        <v>63</v>
      </c>
      <c r="F3034" s="2">
        <v>332.0</v>
      </c>
      <c r="G3034" s="2" t="s">
        <v>61</v>
      </c>
      <c r="H3034" s="2" t="s">
        <v>24</v>
      </c>
      <c r="I3034" s="2" t="s">
        <v>25</v>
      </c>
      <c r="J3034" s="2" t="str">
        <f t="array" ref="J3034">XLOOKUP('Transaction Data'!$G3034,Product_Code,Biscuit_Brand)</f>
        <v>Choco Delight</v>
      </c>
      <c r="K3034" s="2">
        <f t="array" ref="K3034">XLOOKUP('Transaction Data'!$G3034,Product_Code,Cost)</f>
        <v>3</v>
      </c>
      <c r="L3034" s="2">
        <f t="array" ref="L3034">XLOOKUP('Transaction Data'!$G3034,Product_Code,Unit_Price)</f>
        <v>5</v>
      </c>
      <c r="M3034" s="3">
        <f>'Transaction Data'!$F3034*'Transaction Data'!$K3034</f>
        <v>996</v>
      </c>
      <c r="N3034" s="3">
        <f>'Transaction Data'!$F3034*'Transaction Data'!$L3034</f>
        <v>1660</v>
      </c>
      <c r="O3034" s="3">
        <f>'Transaction Data'!$N3034-'Transaction Data'!$M3034</f>
        <v>664</v>
      </c>
      <c r="P3034" s="2">
        <f>DATEDIF('Transaction Data'!$D3034,'Transaction Data'!$A3034,"y")</f>
        <v>50</v>
      </c>
      <c r="Q3034" s="2" t="str">
        <f>FLOOR('Transaction Data'!$P3034,15)&amp;"-"&amp;FLOOR('Transaction Data'!$P3034,15)+14</f>
        <v>45-59</v>
      </c>
      <c r="R3034" s="2" t="str">
        <f>IF('Transaction Data'!$L3034&lt;=10,"Less Expensive","Expensive")</f>
        <v>Less Expensive</v>
      </c>
      <c r="S3034" s="4">
        <f>WEEKDAY('Transaction Data'!$A3034)</f>
        <v>5</v>
      </c>
      <c r="T3034" s="2" t="str">
        <f>IF(WEEKDAY('Transaction Data'!$A3034,2)&lt;6,"Weekday","Weekend")</f>
        <v>Weekday</v>
      </c>
    </row>
    <row r="3035" ht="15.75" customHeight="1">
      <c r="A3035" s="1">
        <v>45394.0</v>
      </c>
      <c r="B3035" s="2" t="s">
        <v>2940</v>
      </c>
      <c r="C3035" s="2" t="s">
        <v>32</v>
      </c>
      <c r="D3035" s="1">
        <v>18764.0</v>
      </c>
      <c r="E3035" s="2" t="s">
        <v>37</v>
      </c>
      <c r="F3035" s="2">
        <v>398.0</v>
      </c>
      <c r="G3035" s="2" t="s">
        <v>61</v>
      </c>
      <c r="H3035" s="2" t="s">
        <v>29</v>
      </c>
      <c r="I3035" s="2" t="s">
        <v>25</v>
      </c>
      <c r="J3035" s="2" t="str">
        <f t="array" ref="J3035">XLOOKUP('Transaction Data'!$G3035,Product_Code,Biscuit_Brand)</f>
        <v>Choco Delight</v>
      </c>
      <c r="K3035" s="2">
        <f t="array" ref="K3035">XLOOKUP('Transaction Data'!$G3035,Product_Code,Cost)</f>
        <v>3</v>
      </c>
      <c r="L3035" s="2">
        <f t="array" ref="L3035">XLOOKUP('Transaction Data'!$G3035,Product_Code,Unit_Price)</f>
        <v>5</v>
      </c>
      <c r="M3035" s="3">
        <f>'Transaction Data'!$F3035*'Transaction Data'!$K3035</f>
        <v>1194</v>
      </c>
      <c r="N3035" s="3">
        <f>'Transaction Data'!$F3035*'Transaction Data'!$L3035</f>
        <v>1990</v>
      </c>
      <c r="O3035" s="3">
        <f>'Transaction Data'!$N3035-'Transaction Data'!$M3035</f>
        <v>796</v>
      </c>
      <c r="P3035" s="2">
        <f>DATEDIF('Transaction Data'!$D3035,'Transaction Data'!$A3035,"y")</f>
        <v>72</v>
      </c>
      <c r="Q3035" s="2" t="str">
        <f>FLOOR('Transaction Data'!$P3035,15)&amp;"-"&amp;FLOOR('Transaction Data'!$P3035,15)+14</f>
        <v>60-74</v>
      </c>
      <c r="R3035" s="2" t="str">
        <f>IF('Transaction Data'!$L3035&lt;=10,"Less Expensive","Expensive")</f>
        <v>Less Expensive</v>
      </c>
      <c r="S3035" s="4">
        <f>WEEKDAY('Transaction Data'!$A3035)</f>
        <v>6</v>
      </c>
      <c r="T3035" s="2" t="str">
        <f>IF(WEEKDAY('Transaction Data'!$A3035,2)&lt;6,"Weekday","Weekend")</f>
        <v>Weekday</v>
      </c>
    </row>
    <row r="3036" ht="15.75" customHeight="1">
      <c r="A3036" s="1">
        <v>45426.0</v>
      </c>
      <c r="B3036" s="2" t="s">
        <v>2941</v>
      </c>
      <c r="C3036" s="2" t="s">
        <v>47</v>
      </c>
      <c r="D3036" s="1">
        <v>35920.0</v>
      </c>
      <c r="E3036" s="2" t="s">
        <v>22</v>
      </c>
      <c r="F3036" s="2">
        <v>212.0</v>
      </c>
      <c r="G3036" s="2" t="s">
        <v>23</v>
      </c>
      <c r="H3036" s="2" t="s">
        <v>42</v>
      </c>
      <c r="I3036" s="2" t="s">
        <v>25</v>
      </c>
      <c r="J3036" s="2" t="str">
        <f t="array" ref="J3036">XLOOKUP('Transaction Data'!$G3036,Product_Code,Biscuit_Brand)</f>
        <v>Cinnamon Swirls</v>
      </c>
      <c r="K3036" s="2">
        <f t="array" ref="K3036">XLOOKUP('Transaction Data'!$G3036,Product_Code,Cost)</f>
        <v>10</v>
      </c>
      <c r="L3036" s="2">
        <f t="array" ref="L3036">XLOOKUP('Transaction Data'!$G3036,Product_Code,Unit_Price)</f>
        <v>14</v>
      </c>
      <c r="M3036" s="3">
        <f>'Transaction Data'!$F3036*'Transaction Data'!$K3036</f>
        <v>2120</v>
      </c>
      <c r="N3036" s="3">
        <f>'Transaction Data'!$F3036*'Transaction Data'!$L3036</f>
        <v>2968</v>
      </c>
      <c r="O3036" s="3">
        <f>'Transaction Data'!$N3036-'Transaction Data'!$M3036</f>
        <v>848</v>
      </c>
      <c r="P3036" s="2">
        <f>DATEDIF('Transaction Data'!$D3036,'Transaction Data'!$A3036,"y")</f>
        <v>26</v>
      </c>
      <c r="Q3036" s="2" t="str">
        <f>FLOOR('Transaction Data'!$P3036,15)&amp;"-"&amp;FLOOR('Transaction Data'!$P3036,15)+14</f>
        <v>15-29</v>
      </c>
      <c r="R3036" s="2" t="str">
        <f>IF('Transaction Data'!$L3036&lt;=10,"Less Expensive","Expensive")</f>
        <v>Expensive</v>
      </c>
      <c r="S3036" s="4">
        <f>WEEKDAY('Transaction Data'!$A3036)</f>
        <v>3</v>
      </c>
      <c r="T3036" s="2" t="str">
        <f>IF(WEEKDAY('Transaction Data'!$A3036,2)&lt;6,"Weekday","Weekend")</f>
        <v>Weekday</v>
      </c>
    </row>
    <row r="3037" ht="15.75" customHeight="1">
      <c r="A3037" s="1">
        <v>45464.0</v>
      </c>
      <c r="B3037" s="2" t="s">
        <v>2942</v>
      </c>
      <c r="C3037" s="2" t="s">
        <v>78</v>
      </c>
      <c r="D3037" s="1">
        <v>34614.0</v>
      </c>
      <c r="E3037" s="2" t="s">
        <v>22</v>
      </c>
      <c r="F3037" s="2">
        <v>85.0</v>
      </c>
      <c r="G3037" s="2" t="s">
        <v>44</v>
      </c>
      <c r="H3037" s="2" t="s">
        <v>45</v>
      </c>
      <c r="I3037" s="2" t="s">
        <v>25</v>
      </c>
      <c r="J3037" s="2" t="str">
        <f t="array" ref="J3037">XLOOKUP('Transaction Data'!$G3037,Product_Code,Biscuit_Brand)</f>
        <v>Butter Crunch</v>
      </c>
      <c r="K3037" s="2">
        <f t="array" ref="K3037">XLOOKUP('Transaction Data'!$G3037,Product_Code,Cost)</f>
        <v>10</v>
      </c>
      <c r="L3037" s="2">
        <f t="array" ref="L3037">XLOOKUP('Transaction Data'!$G3037,Product_Code,Unit_Price)</f>
        <v>11</v>
      </c>
      <c r="M3037" s="3">
        <f>'Transaction Data'!$F3037*'Transaction Data'!$K3037</f>
        <v>850</v>
      </c>
      <c r="N3037" s="3">
        <f>'Transaction Data'!$F3037*'Transaction Data'!$L3037</f>
        <v>935</v>
      </c>
      <c r="O3037" s="3">
        <f>'Transaction Data'!$N3037-'Transaction Data'!$M3037</f>
        <v>85</v>
      </c>
      <c r="P3037" s="2">
        <f>DATEDIF('Transaction Data'!$D3037,'Transaction Data'!$A3037,"y")</f>
        <v>29</v>
      </c>
      <c r="Q3037" s="2" t="str">
        <f>FLOOR('Transaction Data'!$P3037,15)&amp;"-"&amp;FLOOR('Transaction Data'!$P3037,15)+14</f>
        <v>15-29</v>
      </c>
      <c r="R3037" s="2" t="str">
        <f>IF('Transaction Data'!$L3037&lt;=10,"Less Expensive","Expensive")</f>
        <v>Expensive</v>
      </c>
      <c r="S3037" s="4">
        <f>WEEKDAY('Transaction Data'!$A3037)</f>
        <v>6</v>
      </c>
      <c r="T3037" s="2" t="str">
        <f>IF(WEEKDAY('Transaction Data'!$A3037,2)&lt;6,"Weekday","Weekend")</f>
        <v>Weekday</v>
      </c>
    </row>
    <row r="3038" ht="15.75" customHeight="1">
      <c r="A3038" s="1">
        <v>45333.0</v>
      </c>
      <c r="B3038" s="2" t="s">
        <v>2943</v>
      </c>
      <c r="C3038" s="2" t="s">
        <v>69</v>
      </c>
      <c r="D3038" s="1">
        <v>17142.0</v>
      </c>
      <c r="E3038" s="2" t="s">
        <v>22</v>
      </c>
      <c r="F3038" s="2">
        <v>81.0</v>
      </c>
      <c r="G3038" s="2" t="s">
        <v>44</v>
      </c>
      <c r="H3038" s="2" t="s">
        <v>24</v>
      </c>
      <c r="I3038" s="2" t="s">
        <v>25</v>
      </c>
      <c r="J3038" s="2" t="str">
        <f t="array" ref="J3038">XLOOKUP('Transaction Data'!$G3038,Product_Code,Biscuit_Brand)</f>
        <v>Butter Crunch</v>
      </c>
      <c r="K3038" s="2">
        <f t="array" ref="K3038">XLOOKUP('Transaction Data'!$G3038,Product_Code,Cost)</f>
        <v>10</v>
      </c>
      <c r="L3038" s="2">
        <f t="array" ref="L3038">XLOOKUP('Transaction Data'!$G3038,Product_Code,Unit_Price)</f>
        <v>11</v>
      </c>
      <c r="M3038" s="3">
        <f>'Transaction Data'!$F3038*'Transaction Data'!$K3038</f>
        <v>810</v>
      </c>
      <c r="N3038" s="3">
        <f>'Transaction Data'!$F3038*'Transaction Data'!$L3038</f>
        <v>891</v>
      </c>
      <c r="O3038" s="3">
        <f>'Transaction Data'!$N3038-'Transaction Data'!$M3038</f>
        <v>81</v>
      </c>
      <c r="P3038" s="2">
        <f>DATEDIF('Transaction Data'!$D3038,'Transaction Data'!$A3038,"y")</f>
        <v>77</v>
      </c>
      <c r="Q3038" s="2" t="str">
        <f>FLOOR('Transaction Data'!$P3038,15)&amp;"-"&amp;FLOOR('Transaction Data'!$P3038,15)+14</f>
        <v>75-89</v>
      </c>
      <c r="R3038" s="2" t="str">
        <f>IF('Transaction Data'!$L3038&lt;=10,"Less Expensive","Expensive")</f>
        <v>Expensive</v>
      </c>
      <c r="S3038" s="4">
        <f>WEEKDAY('Transaction Data'!$A3038)</f>
        <v>1</v>
      </c>
      <c r="T3038" s="2" t="str">
        <f>IF(WEEKDAY('Transaction Data'!$A3038,2)&lt;6,"Weekday","Weekend")</f>
        <v>Weekend</v>
      </c>
    </row>
    <row r="3039" ht="15.75" customHeight="1">
      <c r="A3039" s="1">
        <v>45430.0</v>
      </c>
      <c r="B3039" s="2" t="s">
        <v>2944</v>
      </c>
      <c r="C3039" s="2" t="s">
        <v>51</v>
      </c>
      <c r="D3039" s="1">
        <v>27261.0</v>
      </c>
      <c r="E3039" s="2" t="s">
        <v>63</v>
      </c>
      <c r="F3039" s="2">
        <v>170.0</v>
      </c>
      <c r="G3039" s="2" t="s">
        <v>48</v>
      </c>
      <c r="H3039" s="2" t="s">
        <v>29</v>
      </c>
      <c r="I3039" s="2" t="s">
        <v>25</v>
      </c>
      <c r="J3039" s="2" t="str">
        <f t="array" ref="J3039">XLOOKUP('Transaction Data'!$G3039,Product_Code,Biscuit_Brand)</f>
        <v>Lemon Crisps</v>
      </c>
      <c r="K3039" s="2">
        <f t="array" ref="K3039">XLOOKUP('Transaction Data'!$G3039,Product_Code,Cost)</f>
        <v>7</v>
      </c>
      <c r="L3039" s="2">
        <f t="array" ref="L3039">XLOOKUP('Transaction Data'!$G3039,Product_Code,Unit_Price)</f>
        <v>9</v>
      </c>
      <c r="M3039" s="3">
        <f>'Transaction Data'!$F3039*'Transaction Data'!$K3039</f>
        <v>1190</v>
      </c>
      <c r="N3039" s="3">
        <f>'Transaction Data'!$F3039*'Transaction Data'!$L3039</f>
        <v>1530</v>
      </c>
      <c r="O3039" s="3">
        <f>'Transaction Data'!$N3039-'Transaction Data'!$M3039</f>
        <v>340</v>
      </c>
      <c r="P3039" s="2">
        <f>DATEDIF('Transaction Data'!$D3039,'Transaction Data'!$A3039,"y")</f>
        <v>49</v>
      </c>
      <c r="Q3039" s="2" t="str">
        <f>FLOOR('Transaction Data'!$P3039,15)&amp;"-"&amp;FLOOR('Transaction Data'!$P3039,15)+14</f>
        <v>45-59</v>
      </c>
      <c r="R3039" s="2" t="str">
        <f>IF('Transaction Data'!$L3039&lt;=10,"Less Expensive","Expensive")</f>
        <v>Less Expensive</v>
      </c>
      <c r="S3039" s="4">
        <f>WEEKDAY('Transaction Data'!$A3039)</f>
        <v>7</v>
      </c>
      <c r="T3039" s="2" t="str">
        <f>IF(WEEKDAY('Transaction Data'!$A3039,2)&lt;6,"Weekday","Weekend")</f>
        <v>Weekend</v>
      </c>
    </row>
    <row r="3040" ht="15.75" customHeight="1">
      <c r="A3040" s="1">
        <v>45440.0</v>
      </c>
      <c r="B3040" s="2" t="s">
        <v>2945</v>
      </c>
      <c r="C3040" s="2" t="s">
        <v>69</v>
      </c>
      <c r="D3040" s="1">
        <v>35130.0</v>
      </c>
      <c r="E3040" s="2" t="s">
        <v>37</v>
      </c>
      <c r="F3040" s="2">
        <v>447.0</v>
      </c>
      <c r="G3040" s="2" t="s">
        <v>23</v>
      </c>
      <c r="H3040" s="2" t="s">
        <v>29</v>
      </c>
      <c r="I3040" s="2" t="s">
        <v>25</v>
      </c>
      <c r="J3040" s="2" t="str">
        <f t="array" ref="J3040">XLOOKUP('Transaction Data'!$G3040,Product_Code,Biscuit_Brand)</f>
        <v>Cinnamon Swirls</v>
      </c>
      <c r="K3040" s="2">
        <f t="array" ref="K3040">XLOOKUP('Transaction Data'!$G3040,Product_Code,Cost)</f>
        <v>10</v>
      </c>
      <c r="L3040" s="2">
        <f t="array" ref="L3040">XLOOKUP('Transaction Data'!$G3040,Product_Code,Unit_Price)</f>
        <v>14</v>
      </c>
      <c r="M3040" s="3">
        <f>'Transaction Data'!$F3040*'Transaction Data'!$K3040</f>
        <v>4470</v>
      </c>
      <c r="N3040" s="3">
        <f>'Transaction Data'!$F3040*'Transaction Data'!$L3040</f>
        <v>6258</v>
      </c>
      <c r="O3040" s="3">
        <f>'Transaction Data'!$N3040-'Transaction Data'!$M3040</f>
        <v>1788</v>
      </c>
      <c r="P3040" s="2">
        <f>DATEDIF('Transaction Data'!$D3040,'Transaction Data'!$A3040,"y")</f>
        <v>28</v>
      </c>
      <c r="Q3040" s="2" t="str">
        <f>FLOOR('Transaction Data'!$P3040,15)&amp;"-"&amp;FLOOR('Transaction Data'!$P3040,15)+14</f>
        <v>15-29</v>
      </c>
      <c r="R3040" s="2" t="str">
        <f>IF('Transaction Data'!$L3040&lt;=10,"Less Expensive","Expensive")</f>
        <v>Expensive</v>
      </c>
      <c r="S3040" s="4">
        <f>WEEKDAY('Transaction Data'!$A3040)</f>
        <v>3</v>
      </c>
      <c r="T3040" s="2" t="str">
        <f>IF(WEEKDAY('Transaction Data'!$A3040,2)&lt;6,"Weekday","Weekend")</f>
        <v>Weekday</v>
      </c>
    </row>
    <row r="3041" ht="15.75" customHeight="1">
      <c r="A3041" s="1">
        <v>45434.0</v>
      </c>
      <c r="B3041" s="2" t="s">
        <v>2946</v>
      </c>
      <c r="C3041" s="2" t="s">
        <v>72</v>
      </c>
      <c r="D3041" s="1">
        <v>37722.0</v>
      </c>
      <c r="E3041" s="2" t="s">
        <v>22</v>
      </c>
      <c r="F3041" s="2">
        <v>297.0</v>
      </c>
      <c r="G3041" s="2" t="s">
        <v>28</v>
      </c>
      <c r="H3041" s="2" t="s">
        <v>34</v>
      </c>
      <c r="I3041" s="2" t="s">
        <v>25</v>
      </c>
      <c r="J3041" s="2" t="str">
        <f t="array" ref="J3041">XLOOKUP('Transaction Data'!$G3041,Product_Code,Biscuit_Brand)</f>
        <v>Shortbread</v>
      </c>
      <c r="K3041" s="2">
        <f t="array" ref="K3041">XLOOKUP('Transaction Data'!$G3041,Product_Code,Cost)</f>
        <v>10</v>
      </c>
      <c r="L3041" s="2">
        <f t="array" ref="L3041">XLOOKUP('Transaction Data'!$G3041,Product_Code,Unit_Price)</f>
        <v>45</v>
      </c>
      <c r="M3041" s="3">
        <f>'Transaction Data'!$F3041*'Transaction Data'!$K3041</f>
        <v>2970</v>
      </c>
      <c r="N3041" s="3">
        <f>'Transaction Data'!$F3041*'Transaction Data'!$L3041</f>
        <v>13365</v>
      </c>
      <c r="O3041" s="3">
        <f>'Transaction Data'!$N3041-'Transaction Data'!$M3041</f>
        <v>10395</v>
      </c>
      <c r="P3041" s="2">
        <f>DATEDIF('Transaction Data'!$D3041,'Transaction Data'!$A3041,"y")</f>
        <v>21</v>
      </c>
      <c r="Q3041" s="2" t="str">
        <f>FLOOR('Transaction Data'!$P3041,15)&amp;"-"&amp;FLOOR('Transaction Data'!$P3041,15)+14</f>
        <v>15-29</v>
      </c>
      <c r="R3041" s="2" t="str">
        <f>IF('Transaction Data'!$L3041&lt;=10,"Less Expensive","Expensive")</f>
        <v>Expensive</v>
      </c>
      <c r="S3041" s="4">
        <f>WEEKDAY('Transaction Data'!$A3041)</f>
        <v>4</v>
      </c>
      <c r="T3041" s="2" t="str">
        <f>IF(WEEKDAY('Transaction Data'!$A3041,2)&lt;6,"Weekday","Weekend")</f>
        <v>Weekday</v>
      </c>
    </row>
    <row r="3042" ht="15.75" customHeight="1">
      <c r="A3042" s="1">
        <v>45318.0</v>
      </c>
      <c r="B3042" s="2" t="s">
        <v>2947</v>
      </c>
      <c r="C3042" s="2" t="s">
        <v>41</v>
      </c>
      <c r="D3042" s="1">
        <v>29802.0</v>
      </c>
      <c r="E3042" s="2" t="s">
        <v>22</v>
      </c>
      <c r="F3042" s="2">
        <v>55.0</v>
      </c>
      <c r="G3042" s="2" t="s">
        <v>57</v>
      </c>
      <c r="H3042" s="2" t="s">
        <v>24</v>
      </c>
      <c r="I3042" s="2" t="s">
        <v>25</v>
      </c>
      <c r="J3042" s="2" t="str">
        <f t="array" ref="J3042">XLOOKUP('Transaction Data'!$G3042,Product_Code,Biscuit_Brand)</f>
        <v>Oatmeal Cookies</v>
      </c>
      <c r="K3042" s="2">
        <f t="array" ref="K3042">XLOOKUP('Transaction Data'!$G3042,Product_Code,Cost)</f>
        <v>19</v>
      </c>
      <c r="L3042" s="2">
        <f t="array" ref="L3042">XLOOKUP('Transaction Data'!$G3042,Product_Code,Unit_Price)</f>
        <v>23</v>
      </c>
      <c r="M3042" s="3">
        <f>'Transaction Data'!$F3042*'Transaction Data'!$K3042</f>
        <v>1045</v>
      </c>
      <c r="N3042" s="3">
        <f>'Transaction Data'!$F3042*'Transaction Data'!$L3042</f>
        <v>1265</v>
      </c>
      <c r="O3042" s="3">
        <f>'Transaction Data'!$N3042-'Transaction Data'!$M3042</f>
        <v>220</v>
      </c>
      <c r="P3042" s="2">
        <f>DATEDIF('Transaction Data'!$D3042,'Transaction Data'!$A3042,"y")</f>
        <v>42</v>
      </c>
      <c r="Q3042" s="2" t="str">
        <f>FLOOR('Transaction Data'!$P3042,15)&amp;"-"&amp;FLOOR('Transaction Data'!$P3042,15)+14</f>
        <v>30-44</v>
      </c>
      <c r="R3042" s="2" t="str">
        <f>IF('Transaction Data'!$L3042&lt;=10,"Less Expensive","Expensive")</f>
        <v>Expensive</v>
      </c>
      <c r="S3042" s="4">
        <f>WEEKDAY('Transaction Data'!$A3042)</f>
        <v>7</v>
      </c>
      <c r="T3042" s="2" t="str">
        <f>IF(WEEKDAY('Transaction Data'!$A3042,2)&lt;6,"Weekday","Weekend")</f>
        <v>Weekend</v>
      </c>
    </row>
    <row r="3043" ht="15.75" customHeight="1">
      <c r="A3043" s="1">
        <v>45495.0</v>
      </c>
      <c r="B3043" s="2" t="s">
        <v>2948</v>
      </c>
      <c r="C3043" s="2" t="s">
        <v>21</v>
      </c>
      <c r="D3043" s="1">
        <v>19828.0</v>
      </c>
      <c r="E3043" s="2" t="s">
        <v>27</v>
      </c>
      <c r="F3043" s="2">
        <v>23.0</v>
      </c>
      <c r="G3043" s="2" t="s">
        <v>61</v>
      </c>
      <c r="H3043" s="2" t="s">
        <v>42</v>
      </c>
      <c r="I3043" s="2" t="s">
        <v>25</v>
      </c>
      <c r="J3043" s="2" t="str">
        <f t="array" ref="J3043">XLOOKUP('Transaction Data'!$G3043,Product_Code,Biscuit_Brand)</f>
        <v>Choco Delight</v>
      </c>
      <c r="K3043" s="2">
        <f t="array" ref="K3043">XLOOKUP('Transaction Data'!$G3043,Product_Code,Cost)</f>
        <v>3</v>
      </c>
      <c r="L3043" s="2">
        <f t="array" ref="L3043">XLOOKUP('Transaction Data'!$G3043,Product_Code,Unit_Price)</f>
        <v>5</v>
      </c>
      <c r="M3043" s="3">
        <f>'Transaction Data'!$F3043*'Transaction Data'!$K3043</f>
        <v>69</v>
      </c>
      <c r="N3043" s="3">
        <f>'Transaction Data'!$F3043*'Transaction Data'!$L3043</f>
        <v>115</v>
      </c>
      <c r="O3043" s="3">
        <f>'Transaction Data'!$N3043-'Transaction Data'!$M3043</f>
        <v>46</v>
      </c>
      <c r="P3043" s="2">
        <f>DATEDIF('Transaction Data'!$D3043,'Transaction Data'!$A3043,"y")</f>
        <v>70</v>
      </c>
      <c r="Q3043" s="2" t="str">
        <f>FLOOR('Transaction Data'!$P3043,15)&amp;"-"&amp;FLOOR('Transaction Data'!$P3043,15)+14</f>
        <v>60-74</v>
      </c>
      <c r="R3043" s="2" t="str">
        <f>IF('Transaction Data'!$L3043&lt;=10,"Less Expensive","Expensive")</f>
        <v>Less Expensive</v>
      </c>
      <c r="S3043" s="4">
        <f>WEEKDAY('Transaction Data'!$A3043)</f>
        <v>2</v>
      </c>
      <c r="T3043" s="2" t="str">
        <f>IF(WEEKDAY('Transaction Data'!$A3043,2)&lt;6,"Weekday","Weekend")</f>
        <v>Weekday</v>
      </c>
    </row>
    <row r="3044" ht="15.75" customHeight="1">
      <c r="A3044" s="1">
        <v>45386.0</v>
      </c>
      <c r="B3044" s="2" t="s">
        <v>2949</v>
      </c>
      <c r="C3044" s="2" t="s">
        <v>65</v>
      </c>
      <c r="D3044" s="1">
        <v>20268.0</v>
      </c>
      <c r="E3044" s="2" t="s">
        <v>27</v>
      </c>
      <c r="F3044" s="2">
        <v>349.0</v>
      </c>
      <c r="G3044" s="2" t="s">
        <v>44</v>
      </c>
      <c r="H3044" s="2" t="s">
        <v>45</v>
      </c>
      <c r="I3044" s="2" t="s">
        <v>25</v>
      </c>
      <c r="J3044" s="2" t="str">
        <f t="array" ref="J3044">XLOOKUP('Transaction Data'!$G3044,Product_Code,Biscuit_Brand)</f>
        <v>Butter Crunch</v>
      </c>
      <c r="K3044" s="2">
        <f t="array" ref="K3044">XLOOKUP('Transaction Data'!$G3044,Product_Code,Cost)</f>
        <v>10</v>
      </c>
      <c r="L3044" s="2">
        <f t="array" ref="L3044">XLOOKUP('Transaction Data'!$G3044,Product_Code,Unit_Price)</f>
        <v>11</v>
      </c>
      <c r="M3044" s="3">
        <f>'Transaction Data'!$F3044*'Transaction Data'!$K3044</f>
        <v>3490</v>
      </c>
      <c r="N3044" s="3">
        <f>'Transaction Data'!$F3044*'Transaction Data'!$L3044</f>
        <v>3839</v>
      </c>
      <c r="O3044" s="3">
        <f>'Transaction Data'!$N3044-'Transaction Data'!$M3044</f>
        <v>349</v>
      </c>
      <c r="P3044" s="2">
        <f>DATEDIF('Transaction Data'!$D3044,'Transaction Data'!$A3044,"y")</f>
        <v>68</v>
      </c>
      <c r="Q3044" s="2" t="str">
        <f>FLOOR('Transaction Data'!$P3044,15)&amp;"-"&amp;FLOOR('Transaction Data'!$P3044,15)+14</f>
        <v>60-74</v>
      </c>
      <c r="R3044" s="2" t="str">
        <f>IF('Transaction Data'!$L3044&lt;=10,"Less Expensive","Expensive")</f>
        <v>Expensive</v>
      </c>
      <c r="S3044" s="4">
        <f>WEEKDAY('Transaction Data'!$A3044)</f>
        <v>5</v>
      </c>
      <c r="T3044" s="2" t="str">
        <f>IF(WEEKDAY('Transaction Data'!$A3044,2)&lt;6,"Weekday","Weekend")</f>
        <v>Weekday</v>
      </c>
    </row>
    <row r="3045" ht="15.75" customHeight="1">
      <c r="A3045" s="1">
        <v>45432.0</v>
      </c>
      <c r="B3045" s="2" t="s">
        <v>2950</v>
      </c>
      <c r="C3045" s="2" t="s">
        <v>47</v>
      </c>
      <c r="D3045" s="1">
        <v>34441.0</v>
      </c>
      <c r="E3045" s="2" t="s">
        <v>63</v>
      </c>
      <c r="F3045" s="2">
        <v>30.0</v>
      </c>
      <c r="G3045" s="2" t="s">
        <v>33</v>
      </c>
      <c r="H3045" s="2" t="s">
        <v>24</v>
      </c>
      <c r="I3045" s="2" t="s">
        <v>25</v>
      </c>
      <c r="J3045" s="2" t="str">
        <f t="array" ref="J3045">XLOOKUP('Transaction Data'!$G3045,Product_Code,Biscuit_Brand)</f>
        <v>Caramel Biscuits</v>
      </c>
      <c r="K3045" s="2">
        <f t="array" ref="K3045">XLOOKUP('Transaction Data'!$G3045,Product_Code,Cost)</f>
        <v>18</v>
      </c>
      <c r="L3045" s="2">
        <f t="array" ref="L3045">XLOOKUP('Transaction Data'!$G3045,Product_Code,Unit_Price)</f>
        <v>22</v>
      </c>
      <c r="M3045" s="3">
        <f>'Transaction Data'!$F3045*'Transaction Data'!$K3045</f>
        <v>540</v>
      </c>
      <c r="N3045" s="3">
        <f>'Transaction Data'!$F3045*'Transaction Data'!$L3045</f>
        <v>660</v>
      </c>
      <c r="O3045" s="3">
        <f>'Transaction Data'!$N3045-'Transaction Data'!$M3045</f>
        <v>120</v>
      </c>
      <c r="P3045" s="2">
        <f>DATEDIF('Transaction Data'!$D3045,'Transaction Data'!$A3045,"y")</f>
        <v>30</v>
      </c>
      <c r="Q3045" s="2" t="str">
        <f>FLOOR('Transaction Data'!$P3045,15)&amp;"-"&amp;FLOOR('Transaction Data'!$P3045,15)+14</f>
        <v>30-44</v>
      </c>
      <c r="R3045" s="2" t="str">
        <f>IF('Transaction Data'!$L3045&lt;=10,"Less Expensive","Expensive")</f>
        <v>Expensive</v>
      </c>
      <c r="S3045" s="4">
        <f>WEEKDAY('Transaction Data'!$A3045)</f>
        <v>2</v>
      </c>
      <c r="T3045" s="2" t="str">
        <f>IF(WEEKDAY('Transaction Data'!$A3045,2)&lt;6,"Weekday","Weekend")</f>
        <v>Weekday</v>
      </c>
    </row>
    <row r="3046" ht="15.75" customHeight="1">
      <c r="A3046" s="1">
        <v>45442.0</v>
      </c>
      <c r="B3046" s="2" t="s">
        <v>2951</v>
      </c>
      <c r="C3046" s="2" t="s">
        <v>69</v>
      </c>
      <c r="D3046" s="1">
        <v>38174.0</v>
      </c>
      <c r="E3046" s="2" t="s">
        <v>27</v>
      </c>
      <c r="F3046" s="2">
        <v>88.0</v>
      </c>
      <c r="G3046" s="2" t="s">
        <v>55</v>
      </c>
      <c r="H3046" s="2" t="s">
        <v>29</v>
      </c>
      <c r="I3046" s="2" t="s">
        <v>25</v>
      </c>
      <c r="J3046" s="2" t="str">
        <f t="array" ref="J3046">XLOOKUP('Transaction Data'!$G3046,Product_Code,Biscuit_Brand)</f>
        <v>Vanilla Wafers</v>
      </c>
      <c r="K3046" s="2">
        <f t="array" ref="K3046">XLOOKUP('Transaction Data'!$G3046,Product_Code,Cost)</f>
        <v>18</v>
      </c>
      <c r="L3046" s="2">
        <f t="array" ref="L3046">XLOOKUP('Transaction Data'!$G3046,Product_Code,Unit_Price)</f>
        <v>36</v>
      </c>
      <c r="M3046" s="3">
        <f>'Transaction Data'!$F3046*'Transaction Data'!$K3046</f>
        <v>1584</v>
      </c>
      <c r="N3046" s="3">
        <f>'Transaction Data'!$F3046*'Transaction Data'!$L3046</f>
        <v>3168</v>
      </c>
      <c r="O3046" s="3">
        <f>'Transaction Data'!$N3046-'Transaction Data'!$M3046</f>
        <v>1584</v>
      </c>
      <c r="P3046" s="2">
        <f>DATEDIF('Transaction Data'!$D3046,'Transaction Data'!$A3046,"y")</f>
        <v>19</v>
      </c>
      <c r="Q3046" s="2" t="str">
        <f>FLOOR('Transaction Data'!$P3046,15)&amp;"-"&amp;FLOOR('Transaction Data'!$P3046,15)+14</f>
        <v>15-29</v>
      </c>
      <c r="R3046" s="2" t="str">
        <f>IF('Transaction Data'!$L3046&lt;=10,"Less Expensive","Expensive")</f>
        <v>Expensive</v>
      </c>
      <c r="S3046" s="4">
        <f>WEEKDAY('Transaction Data'!$A3046)</f>
        <v>5</v>
      </c>
      <c r="T3046" s="2" t="str">
        <f>IF(WEEKDAY('Transaction Data'!$A3046,2)&lt;6,"Weekday","Weekend")</f>
        <v>Weekday</v>
      </c>
    </row>
    <row r="3047" ht="15.75" customHeight="1">
      <c r="A3047" s="1">
        <v>45397.0</v>
      </c>
      <c r="B3047" s="2" t="s">
        <v>2952</v>
      </c>
      <c r="C3047" s="2" t="s">
        <v>69</v>
      </c>
      <c r="D3047" s="1">
        <v>21665.0</v>
      </c>
      <c r="E3047" s="2" t="s">
        <v>22</v>
      </c>
      <c r="F3047" s="2">
        <v>486.0</v>
      </c>
      <c r="G3047" s="2" t="s">
        <v>55</v>
      </c>
      <c r="H3047" s="2" t="s">
        <v>42</v>
      </c>
      <c r="I3047" s="2" t="s">
        <v>30</v>
      </c>
      <c r="J3047" s="2" t="str">
        <f t="array" ref="J3047">XLOOKUP('Transaction Data'!$G3047,Product_Code,Biscuit_Brand)</f>
        <v>Vanilla Wafers</v>
      </c>
      <c r="K3047" s="2">
        <f t="array" ref="K3047">XLOOKUP('Transaction Data'!$G3047,Product_Code,Cost)</f>
        <v>18</v>
      </c>
      <c r="L3047" s="2">
        <f t="array" ref="L3047">XLOOKUP('Transaction Data'!$G3047,Product_Code,Unit_Price)</f>
        <v>36</v>
      </c>
      <c r="M3047" s="3">
        <f>'Transaction Data'!$F3047*'Transaction Data'!$K3047</f>
        <v>8748</v>
      </c>
      <c r="N3047" s="3">
        <f>'Transaction Data'!$F3047*'Transaction Data'!$L3047</f>
        <v>17496</v>
      </c>
      <c r="O3047" s="3">
        <f>'Transaction Data'!$N3047-'Transaction Data'!$M3047</f>
        <v>8748</v>
      </c>
      <c r="P3047" s="2">
        <f>DATEDIF('Transaction Data'!$D3047,'Transaction Data'!$A3047,"y")</f>
        <v>64</v>
      </c>
      <c r="Q3047" s="2" t="str">
        <f>FLOOR('Transaction Data'!$P3047,15)&amp;"-"&amp;FLOOR('Transaction Data'!$P3047,15)+14</f>
        <v>60-74</v>
      </c>
      <c r="R3047" s="2" t="str">
        <f>IF('Transaction Data'!$L3047&lt;=10,"Less Expensive","Expensive")</f>
        <v>Expensive</v>
      </c>
      <c r="S3047" s="4">
        <f>WEEKDAY('Transaction Data'!$A3047)</f>
        <v>2</v>
      </c>
      <c r="T3047" s="2" t="str">
        <f>IF(WEEKDAY('Transaction Data'!$A3047,2)&lt;6,"Weekday","Weekend")</f>
        <v>Weekday</v>
      </c>
    </row>
    <row r="3048" ht="15.75" customHeight="1">
      <c r="A3048" s="1">
        <v>45479.0</v>
      </c>
      <c r="B3048" s="2" t="s">
        <v>36</v>
      </c>
      <c r="C3048" s="2" t="s">
        <v>21</v>
      </c>
      <c r="D3048" s="1">
        <v>37729.0</v>
      </c>
      <c r="E3048" s="2" t="s">
        <v>27</v>
      </c>
      <c r="F3048" s="2">
        <v>148.0</v>
      </c>
      <c r="G3048" s="2" t="s">
        <v>38</v>
      </c>
      <c r="H3048" s="2" t="s">
        <v>45</v>
      </c>
      <c r="I3048" s="2" t="s">
        <v>25</v>
      </c>
      <c r="J3048" s="2" t="str">
        <f t="array" ref="J3048">XLOOKUP('Transaction Data'!$G3048,Product_Code,Biscuit_Brand)</f>
        <v>Ginger Snaps</v>
      </c>
      <c r="K3048" s="2">
        <f t="array" ref="K3048">XLOOKUP('Transaction Data'!$G3048,Product_Code,Cost)</f>
        <v>14</v>
      </c>
      <c r="L3048" s="2">
        <f t="array" ref="L3048">XLOOKUP('Transaction Data'!$G3048,Product_Code,Unit_Price)</f>
        <v>28</v>
      </c>
      <c r="M3048" s="3">
        <f>'Transaction Data'!$F3048*'Transaction Data'!$K3048</f>
        <v>2072</v>
      </c>
      <c r="N3048" s="3">
        <f>'Transaction Data'!$F3048*'Transaction Data'!$L3048</f>
        <v>4144</v>
      </c>
      <c r="O3048" s="3">
        <f>'Transaction Data'!$N3048-'Transaction Data'!$M3048</f>
        <v>2072</v>
      </c>
      <c r="P3048" s="2">
        <f>DATEDIF('Transaction Data'!$D3048,'Transaction Data'!$A3048,"y")</f>
        <v>21</v>
      </c>
      <c r="Q3048" s="2" t="str">
        <f>FLOOR('Transaction Data'!$P3048,15)&amp;"-"&amp;FLOOR('Transaction Data'!$P3048,15)+14</f>
        <v>15-29</v>
      </c>
      <c r="R3048" s="2" t="str">
        <f>IF('Transaction Data'!$L3048&lt;=10,"Less Expensive","Expensive")</f>
        <v>Expensive</v>
      </c>
      <c r="S3048" s="4">
        <f>WEEKDAY('Transaction Data'!$A3048)</f>
        <v>7</v>
      </c>
      <c r="T3048" s="2" t="str">
        <f>IF(WEEKDAY('Transaction Data'!$A3048,2)&lt;6,"Weekday","Weekend")</f>
        <v>Weekend</v>
      </c>
    </row>
    <row r="3049" ht="15.75" customHeight="1">
      <c r="A3049" s="1">
        <v>45434.0</v>
      </c>
      <c r="B3049" s="2" t="s">
        <v>40</v>
      </c>
      <c r="C3049" s="2" t="s">
        <v>41</v>
      </c>
      <c r="D3049" s="1">
        <v>27692.0</v>
      </c>
      <c r="E3049" s="2" t="s">
        <v>63</v>
      </c>
      <c r="F3049" s="2">
        <v>452.0</v>
      </c>
      <c r="G3049" s="2" t="s">
        <v>48</v>
      </c>
      <c r="H3049" s="2" t="s">
        <v>24</v>
      </c>
      <c r="I3049" s="2" t="s">
        <v>30</v>
      </c>
      <c r="J3049" s="2" t="str">
        <f t="array" ref="J3049">XLOOKUP('Transaction Data'!$G3049,Product_Code,Biscuit_Brand)</f>
        <v>Lemon Crisps</v>
      </c>
      <c r="K3049" s="2">
        <f t="array" ref="K3049">XLOOKUP('Transaction Data'!$G3049,Product_Code,Cost)</f>
        <v>7</v>
      </c>
      <c r="L3049" s="2">
        <f t="array" ref="L3049">XLOOKUP('Transaction Data'!$G3049,Product_Code,Unit_Price)</f>
        <v>9</v>
      </c>
      <c r="M3049" s="3">
        <f>'Transaction Data'!$F3049*'Transaction Data'!$K3049</f>
        <v>3164</v>
      </c>
      <c r="N3049" s="3">
        <f>'Transaction Data'!$F3049*'Transaction Data'!$L3049</f>
        <v>4068</v>
      </c>
      <c r="O3049" s="3">
        <f>'Transaction Data'!$N3049-'Transaction Data'!$M3049</f>
        <v>904</v>
      </c>
      <c r="P3049" s="2">
        <f>DATEDIF('Transaction Data'!$D3049,'Transaction Data'!$A3049,"y")</f>
        <v>48</v>
      </c>
      <c r="Q3049" s="2" t="str">
        <f>FLOOR('Transaction Data'!$P3049,15)&amp;"-"&amp;FLOOR('Transaction Data'!$P3049,15)+14</f>
        <v>45-59</v>
      </c>
      <c r="R3049" s="2" t="str">
        <f>IF('Transaction Data'!$L3049&lt;=10,"Less Expensive","Expensive")</f>
        <v>Less Expensive</v>
      </c>
      <c r="S3049" s="4">
        <f>WEEKDAY('Transaction Data'!$A3049)</f>
        <v>4</v>
      </c>
      <c r="T3049" s="2" t="str">
        <f>IF(WEEKDAY('Transaction Data'!$A3049,2)&lt;6,"Weekday","Weekend")</f>
        <v>Weekday</v>
      </c>
    </row>
    <row r="3050" ht="15.75" customHeight="1">
      <c r="A3050" s="1">
        <v>45403.0</v>
      </c>
      <c r="B3050" s="2" t="s">
        <v>2953</v>
      </c>
      <c r="C3050" s="2" t="s">
        <v>54</v>
      </c>
      <c r="D3050" s="1">
        <v>22390.0</v>
      </c>
      <c r="E3050" s="2" t="s">
        <v>37</v>
      </c>
      <c r="F3050" s="2">
        <v>471.0</v>
      </c>
      <c r="G3050" s="2" t="s">
        <v>60</v>
      </c>
      <c r="H3050" s="2" t="s">
        <v>29</v>
      </c>
      <c r="I3050" s="2" t="s">
        <v>25</v>
      </c>
      <c r="J3050" s="2" t="str">
        <f t="array" ref="J3050">XLOOKUP('Transaction Data'!$G3050,Product_Code,Biscuit_Brand)</f>
        <v>Peanut Butter Bites</v>
      </c>
      <c r="K3050" s="2">
        <f t="array" ref="K3050">XLOOKUP('Transaction Data'!$G3050,Product_Code,Cost)</f>
        <v>5</v>
      </c>
      <c r="L3050" s="2">
        <f t="array" ref="L3050">XLOOKUP('Transaction Data'!$G3050,Product_Code,Unit_Price)</f>
        <v>7</v>
      </c>
      <c r="M3050" s="3">
        <f>'Transaction Data'!$F3050*'Transaction Data'!$K3050</f>
        <v>2355</v>
      </c>
      <c r="N3050" s="3">
        <f>'Transaction Data'!$F3050*'Transaction Data'!$L3050</f>
        <v>3297</v>
      </c>
      <c r="O3050" s="3">
        <f>'Transaction Data'!$N3050-'Transaction Data'!$M3050</f>
        <v>942</v>
      </c>
      <c r="P3050" s="2">
        <f>DATEDIF('Transaction Data'!$D3050,'Transaction Data'!$A3050,"y")</f>
        <v>63</v>
      </c>
      <c r="Q3050" s="2" t="str">
        <f>FLOOR('Transaction Data'!$P3050,15)&amp;"-"&amp;FLOOR('Transaction Data'!$P3050,15)+14</f>
        <v>60-74</v>
      </c>
      <c r="R3050" s="2" t="str">
        <f>IF('Transaction Data'!$L3050&lt;=10,"Less Expensive","Expensive")</f>
        <v>Less Expensive</v>
      </c>
      <c r="S3050" s="4">
        <f>WEEKDAY('Transaction Data'!$A3050)</f>
        <v>1</v>
      </c>
      <c r="T3050" s="2" t="str">
        <f>IF(WEEKDAY('Transaction Data'!$A3050,2)&lt;6,"Weekday","Weekend")</f>
        <v>Weekend</v>
      </c>
    </row>
    <row r="3051" ht="15.75" customHeight="1">
      <c r="A3051" s="1">
        <v>45322.0</v>
      </c>
      <c r="B3051" s="2" t="s">
        <v>36</v>
      </c>
      <c r="C3051" s="2" t="s">
        <v>21</v>
      </c>
      <c r="D3051" s="1">
        <v>18076.0</v>
      </c>
      <c r="E3051" s="2" t="s">
        <v>27</v>
      </c>
      <c r="F3051" s="2">
        <v>371.0</v>
      </c>
      <c r="G3051" s="2" t="s">
        <v>48</v>
      </c>
      <c r="H3051" s="2" t="s">
        <v>29</v>
      </c>
      <c r="I3051" s="2" t="s">
        <v>25</v>
      </c>
      <c r="J3051" s="2" t="str">
        <f t="array" ref="J3051">XLOOKUP('Transaction Data'!$G3051,Product_Code,Biscuit_Brand)</f>
        <v>Lemon Crisps</v>
      </c>
      <c r="K3051" s="2">
        <f t="array" ref="K3051">XLOOKUP('Transaction Data'!$G3051,Product_Code,Cost)</f>
        <v>7</v>
      </c>
      <c r="L3051" s="2">
        <f t="array" ref="L3051">XLOOKUP('Transaction Data'!$G3051,Product_Code,Unit_Price)</f>
        <v>9</v>
      </c>
      <c r="M3051" s="3">
        <f>'Transaction Data'!$F3051*'Transaction Data'!$K3051</f>
        <v>2597</v>
      </c>
      <c r="N3051" s="3">
        <f>'Transaction Data'!$F3051*'Transaction Data'!$L3051</f>
        <v>3339</v>
      </c>
      <c r="O3051" s="3">
        <f>'Transaction Data'!$N3051-'Transaction Data'!$M3051</f>
        <v>742</v>
      </c>
      <c r="P3051" s="2">
        <f>DATEDIF('Transaction Data'!$D3051,'Transaction Data'!$A3051,"y")</f>
        <v>74</v>
      </c>
      <c r="Q3051" s="2" t="str">
        <f>FLOOR('Transaction Data'!$P3051,15)&amp;"-"&amp;FLOOR('Transaction Data'!$P3051,15)+14</f>
        <v>60-74</v>
      </c>
      <c r="R3051" s="2" t="str">
        <f>IF('Transaction Data'!$L3051&lt;=10,"Less Expensive","Expensive")</f>
        <v>Less Expensive</v>
      </c>
      <c r="S3051" s="4">
        <f>WEEKDAY('Transaction Data'!$A3051)</f>
        <v>4</v>
      </c>
      <c r="T3051" s="2" t="str">
        <f>IF(WEEKDAY('Transaction Data'!$A3051,2)&lt;6,"Weekday","Weekend")</f>
        <v>Weekday</v>
      </c>
    </row>
    <row r="3052" ht="15.75" customHeight="1">
      <c r="A3052" s="1">
        <v>45500.0</v>
      </c>
      <c r="B3052" s="2" t="s">
        <v>40</v>
      </c>
      <c r="C3052" s="2" t="s">
        <v>41</v>
      </c>
      <c r="D3052" s="1">
        <v>17981.0</v>
      </c>
      <c r="E3052" s="2" t="s">
        <v>63</v>
      </c>
      <c r="F3052" s="2">
        <v>300.0</v>
      </c>
      <c r="G3052" s="2" t="s">
        <v>44</v>
      </c>
      <c r="H3052" s="2" t="s">
        <v>34</v>
      </c>
      <c r="I3052" s="2" t="s">
        <v>30</v>
      </c>
      <c r="J3052" s="2" t="str">
        <f t="array" ref="J3052">XLOOKUP('Transaction Data'!$G3052,Product_Code,Biscuit_Brand)</f>
        <v>Butter Crunch</v>
      </c>
      <c r="K3052" s="2">
        <f t="array" ref="K3052">XLOOKUP('Transaction Data'!$G3052,Product_Code,Cost)</f>
        <v>10</v>
      </c>
      <c r="L3052" s="2">
        <f t="array" ref="L3052">XLOOKUP('Transaction Data'!$G3052,Product_Code,Unit_Price)</f>
        <v>11</v>
      </c>
      <c r="M3052" s="3">
        <f>'Transaction Data'!$F3052*'Transaction Data'!$K3052</f>
        <v>3000</v>
      </c>
      <c r="N3052" s="3">
        <f>'Transaction Data'!$F3052*'Transaction Data'!$L3052</f>
        <v>3300</v>
      </c>
      <c r="O3052" s="3">
        <f>'Transaction Data'!$N3052-'Transaction Data'!$M3052</f>
        <v>300</v>
      </c>
      <c r="P3052" s="2">
        <f>DATEDIF('Transaction Data'!$D3052,'Transaction Data'!$A3052,"y")</f>
        <v>75</v>
      </c>
      <c r="Q3052" s="2" t="str">
        <f>FLOOR('Transaction Data'!$P3052,15)&amp;"-"&amp;FLOOR('Transaction Data'!$P3052,15)+14</f>
        <v>75-89</v>
      </c>
      <c r="R3052" s="2" t="str">
        <f>IF('Transaction Data'!$L3052&lt;=10,"Less Expensive","Expensive")</f>
        <v>Expensive</v>
      </c>
      <c r="S3052" s="4">
        <f>WEEKDAY('Transaction Data'!$A3052)</f>
        <v>7</v>
      </c>
      <c r="T3052" s="2" t="str">
        <f>IF(WEEKDAY('Transaction Data'!$A3052,2)&lt;6,"Weekday","Weekend")</f>
        <v>Weekend</v>
      </c>
    </row>
    <row r="3053" ht="15.75" customHeight="1">
      <c r="A3053" s="1">
        <v>45440.0</v>
      </c>
      <c r="B3053" s="2" t="s">
        <v>2954</v>
      </c>
      <c r="C3053" s="2" t="s">
        <v>69</v>
      </c>
      <c r="D3053" s="1">
        <v>21373.0</v>
      </c>
      <c r="E3053" s="2" t="s">
        <v>27</v>
      </c>
      <c r="F3053" s="2">
        <v>90.0</v>
      </c>
      <c r="G3053" s="2" t="s">
        <v>61</v>
      </c>
      <c r="H3053" s="2" t="s">
        <v>24</v>
      </c>
      <c r="I3053" s="2" t="s">
        <v>25</v>
      </c>
      <c r="J3053" s="2" t="str">
        <f t="array" ref="J3053">XLOOKUP('Transaction Data'!$G3053,Product_Code,Biscuit_Brand)</f>
        <v>Choco Delight</v>
      </c>
      <c r="K3053" s="2">
        <f t="array" ref="K3053">XLOOKUP('Transaction Data'!$G3053,Product_Code,Cost)</f>
        <v>3</v>
      </c>
      <c r="L3053" s="2">
        <f t="array" ref="L3053">XLOOKUP('Transaction Data'!$G3053,Product_Code,Unit_Price)</f>
        <v>5</v>
      </c>
      <c r="M3053" s="3">
        <f>'Transaction Data'!$F3053*'Transaction Data'!$K3053</f>
        <v>270</v>
      </c>
      <c r="N3053" s="3">
        <f>'Transaction Data'!$F3053*'Transaction Data'!$L3053</f>
        <v>450</v>
      </c>
      <c r="O3053" s="3">
        <f>'Transaction Data'!$N3053-'Transaction Data'!$M3053</f>
        <v>180</v>
      </c>
      <c r="P3053" s="2">
        <f>DATEDIF('Transaction Data'!$D3053,'Transaction Data'!$A3053,"y")</f>
        <v>65</v>
      </c>
      <c r="Q3053" s="2" t="str">
        <f>FLOOR('Transaction Data'!$P3053,15)&amp;"-"&amp;FLOOR('Transaction Data'!$P3053,15)+14</f>
        <v>60-74</v>
      </c>
      <c r="R3053" s="2" t="str">
        <f>IF('Transaction Data'!$L3053&lt;=10,"Less Expensive","Expensive")</f>
        <v>Less Expensive</v>
      </c>
      <c r="S3053" s="4">
        <f>WEEKDAY('Transaction Data'!$A3053)</f>
        <v>3</v>
      </c>
      <c r="T3053" s="2" t="str">
        <f>IF(WEEKDAY('Transaction Data'!$A3053,2)&lt;6,"Weekday","Weekend")</f>
        <v>Weekday</v>
      </c>
    </row>
    <row r="3054" ht="15.75" customHeight="1">
      <c r="A3054" s="1">
        <v>45429.0</v>
      </c>
      <c r="B3054" s="2" t="s">
        <v>2955</v>
      </c>
      <c r="C3054" s="2" t="s">
        <v>54</v>
      </c>
      <c r="D3054" s="1">
        <v>30617.0</v>
      </c>
      <c r="E3054" s="2" t="s">
        <v>63</v>
      </c>
      <c r="F3054" s="2">
        <v>430.0</v>
      </c>
      <c r="G3054" s="2" t="s">
        <v>57</v>
      </c>
      <c r="H3054" s="2" t="s">
        <v>42</v>
      </c>
      <c r="I3054" s="2" t="s">
        <v>25</v>
      </c>
      <c r="J3054" s="2" t="str">
        <f t="array" ref="J3054">XLOOKUP('Transaction Data'!$G3054,Product_Code,Biscuit_Brand)</f>
        <v>Oatmeal Cookies</v>
      </c>
      <c r="K3054" s="2">
        <f t="array" ref="K3054">XLOOKUP('Transaction Data'!$G3054,Product_Code,Cost)</f>
        <v>19</v>
      </c>
      <c r="L3054" s="2">
        <f t="array" ref="L3054">XLOOKUP('Transaction Data'!$G3054,Product_Code,Unit_Price)</f>
        <v>23</v>
      </c>
      <c r="M3054" s="3">
        <f>'Transaction Data'!$F3054*'Transaction Data'!$K3054</f>
        <v>8170</v>
      </c>
      <c r="N3054" s="3">
        <f>'Transaction Data'!$F3054*'Transaction Data'!$L3054</f>
        <v>9890</v>
      </c>
      <c r="O3054" s="3">
        <f>'Transaction Data'!$N3054-'Transaction Data'!$M3054</f>
        <v>1720</v>
      </c>
      <c r="P3054" s="2">
        <f>DATEDIF('Transaction Data'!$D3054,'Transaction Data'!$A3054,"y")</f>
        <v>40</v>
      </c>
      <c r="Q3054" s="2" t="str">
        <f>FLOOR('Transaction Data'!$P3054,15)&amp;"-"&amp;FLOOR('Transaction Data'!$P3054,15)+14</f>
        <v>30-44</v>
      </c>
      <c r="R3054" s="2" t="str">
        <f>IF('Transaction Data'!$L3054&lt;=10,"Less Expensive","Expensive")</f>
        <v>Expensive</v>
      </c>
      <c r="S3054" s="4">
        <f>WEEKDAY('Transaction Data'!$A3054)</f>
        <v>6</v>
      </c>
      <c r="T3054" s="2" t="str">
        <f>IF(WEEKDAY('Transaction Data'!$A3054,2)&lt;6,"Weekday","Weekend")</f>
        <v>Weekday</v>
      </c>
    </row>
    <row r="3055" ht="15.75" customHeight="1">
      <c r="A3055" s="1">
        <v>45441.0</v>
      </c>
      <c r="B3055" s="2" t="s">
        <v>36</v>
      </c>
      <c r="C3055" s="2" t="s">
        <v>21</v>
      </c>
      <c r="D3055" s="1">
        <v>35085.0</v>
      </c>
      <c r="E3055" s="2" t="s">
        <v>63</v>
      </c>
      <c r="F3055" s="2">
        <v>239.0</v>
      </c>
      <c r="G3055" s="2" t="s">
        <v>55</v>
      </c>
      <c r="H3055" s="2" t="s">
        <v>45</v>
      </c>
      <c r="I3055" s="2" t="s">
        <v>25</v>
      </c>
      <c r="J3055" s="2" t="str">
        <f t="array" ref="J3055">XLOOKUP('Transaction Data'!$G3055,Product_Code,Biscuit_Brand)</f>
        <v>Vanilla Wafers</v>
      </c>
      <c r="K3055" s="2">
        <f t="array" ref="K3055">XLOOKUP('Transaction Data'!$G3055,Product_Code,Cost)</f>
        <v>18</v>
      </c>
      <c r="L3055" s="2">
        <f t="array" ref="L3055">XLOOKUP('Transaction Data'!$G3055,Product_Code,Unit_Price)</f>
        <v>36</v>
      </c>
      <c r="M3055" s="3">
        <f>'Transaction Data'!$F3055*'Transaction Data'!$K3055</f>
        <v>4302</v>
      </c>
      <c r="N3055" s="3">
        <f>'Transaction Data'!$F3055*'Transaction Data'!$L3055</f>
        <v>8604</v>
      </c>
      <c r="O3055" s="3">
        <f>'Transaction Data'!$N3055-'Transaction Data'!$M3055</f>
        <v>4302</v>
      </c>
      <c r="P3055" s="2">
        <f>DATEDIF('Transaction Data'!$D3055,'Transaction Data'!$A3055,"y")</f>
        <v>28</v>
      </c>
      <c r="Q3055" s="2" t="str">
        <f>FLOOR('Transaction Data'!$P3055,15)&amp;"-"&amp;FLOOR('Transaction Data'!$P3055,15)+14</f>
        <v>15-29</v>
      </c>
      <c r="R3055" s="2" t="str">
        <f>IF('Transaction Data'!$L3055&lt;=10,"Less Expensive","Expensive")</f>
        <v>Expensive</v>
      </c>
      <c r="S3055" s="4">
        <f>WEEKDAY('Transaction Data'!$A3055)</f>
        <v>4</v>
      </c>
      <c r="T3055" s="2" t="str">
        <f>IF(WEEKDAY('Transaction Data'!$A3055,2)&lt;6,"Weekday","Weekend")</f>
        <v>Weekday</v>
      </c>
    </row>
    <row r="3056" ht="15.75" customHeight="1">
      <c r="A3056" s="1">
        <v>45469.0</v>
      </c>
      <c r="B3056" s="2" t="s">
        <v>40</v>
      </c>
      <c r="C3056" s="2" t="s">
        <v>41</v>
      </c>
      <c r="D3056" s="1">
        <v>31787.0</v>
      </c>
      <c r="E3056" s="2" t="s">
        <v>63</v>
      </c>
      <c r="F3056" s="2">
        <v>386.0</v>
      </c>
      <c r="G3056" s="2" t="s">
        <v>33</v>
      </c>
      <c r="H3056" s="2" t="s">
        <v>24</v>
      </c>
      <c r="I3056" s="2" t="s">
        <v>30</v>
      </c>
      <c r="J3056" s="2" t="str">
        <f t="array" ref="J3056">XLOOKUP('Transaction Data'!$G3056,Product_Code,Biscuit_Brand)</f>
        <v>Caramel Biscuits</v>
      </c>
      <c r="K3056" s="2">
        <f t="array" ref="K3056">XLOOKUP('Transaction Data'!$G3056,Product_Code,Cost)</f>
        <v>18</v>
      </c>
      <c r="L3056" s="2">
        <f t="array" ref="L3056">XLOOKUP('Transaction Data'!$G3056,Product_Code,Unit_Price)</f>
        <v>22</v>
      </c>
      <c r="M3056" s="3">
        <f>'Transaction Data'!$F3056*'Transaction Data'!$K3056</f>
        <v>6948</v>
      </c>
      <c r="N3056" s="3">
        <f>'Transaction Data'!$F3056*'Transaction Data'!$L3056</f>
        <v>8492</v>
      </c>
      <c r="O3056" s="3">
        <f>'Transaction Data'!$N3056-'Transaction Data'!$M3056</f>
        <v>1544</v>
      </c>
      <c r="P3056" s="2">
        <f>DATEDIF('Transaction Data'!$D3056,'Transaction Data'!$A3056,"y")</f>
        <v>37</v>
      </c>
      <c r="Q3056" s="2" t="str">
        <f>FLOOR('Transaction Data'!$P3056,15)&amp;"-"&amp;FLOOR('Transaction Data'!$P3056,15)+14</f>
        <v>30-44</v>
      </c>
      <c r="R3056" s="2" t="str">
        <f>IF('Transaction Data'!$L3056&lt;=10,"Less Expensive","Expensive")</f>
        <v>Expensive</v>
      </c>
      <c r="S3056" s="4">
        <f>WEEKDAY('Transaction Data'!$A3056)</f>
        <v>4</v>
      </c>
      <c r="T3056" s="2" t="str">
        <f>IF(WEEKDAY('Transaction Data'!$A3056,2)&lt;6,"Weekday","Weekend")</f>
        <v>Weekday</v>
      </c>
    </row>
    <row r="3057" ht="15.75" customHeight="1">
      <c r="A3057" s="1">
        <v>45312.0</v>
      </c>
      <c r="B3057" s="2" t="s">
        <v>2956</v>
      </c>
      <c r="C3057" s="2" t="s">
        <v>69</v>
      </c>
      <c r="D3057" s="1">
        <v>19264.0</v>
      </c>
      <c r="E3057" s="2" t="s">
        <v>27</v>
      </c>
      <c r="F3057" s="2">
        <v>460.0</v>
      </c>
      <c r="G3057" s="2" t="s">
        <v>33</v>
      </c>
      <c r="H3057" s="2" t="s">
        <v>29</v>
      </c>
      <c r="I3057" s="2" t="s">
        <v>25</v>
      </c>
      <c r="J3057" s="2" t="str">
        <f t="array" ref="J3057">XLOOKUP('Transaction Data'!$G3057,Product_Code,Biscuit_Brand)</f>
        <v>Caramel Biscuits</v>
      </c>
      <c r="K3057" s="2">
        <f t="array" ref="K3057">XLOOKUP('Transaction Data'!$G3057,Product_Code,Cost)</f>
        <v>18</v>
      </c>
      <c r="L3057" s="2">
        <f t="array" ref="L3057">XLOOKUP('Transaction Data'!$G3057,Product_Code,Unit_Price)</f>
        <v>22</v>
      </c>
      <c r="M3057" s="3">
        <f>'Transaction Data'!$F3057*'Transaction Data'!$K3057</f>
        <v>8280</v>
      </c>
      <c r="N3057" s="3">
        <f>'Transaction Data'!$F3057*'Transaction Data'!$L3057</f>
        <v>10120</v>
      </c>
      <c r="O3057" s="3">
        <f>'Transaction Data'!$N3057-'Transaction Data'!$M3057</f>
        <v>1840</v>
      </c>
      <c r="P3057" s="2">
        <f>DATEDIF('Transaction Data'!$D3057,'Transaction Data'!$A3057,"y")</f>
        <v>71</v>
      </c>
      <c r="Q3057" s="2" t="str">
        <f>FLOOR('Transaction Data'!$P3057,15)&amp;"-"&amp;FLOOR('Transaction Data'!$P3057,15)+14</f>
        <v>60-74</v>
      </c>
      <c r="R3057" s="2" t="str">
        <f>IF('Transaction Data'!$L3057&lt;=10,"Less Expensive","Expensive")</f>
        <v>Expensive</v>
      </c>
      <c r="S3057" s="4">
        <f>WEEKDAY('Transaction Data'!$A3057)</f>
        <v>1</v>
      </c>
      <c r="T3057" s="2" t="str">
        <f>IF(WEEKDAY('Transaction Data'!$A3057,2)&lt;6,"Weekday","Weekend")</f>
        <v>Weekend</v>
      </c>
    </row>
    <row r="3058" ht="15.75" customHeight="1">
      <c r="A3058" s="1">
        <v>45369.0</v>
      </c>
      <c r="B3058" s="2" t="s">
        <v>2957</v>
      </c>
      <c r="C3058" s="2" t="s">
        <v>47</v>
      </c>
      <c r="D3058" s="1">
        <v>18398.0</v>
      </c>
      <c r="E3058" s="2" t="s">
        <v>27</v>
      </c>
      <c r="F3058" s="2">
        <v>102.0</v>
      </c>
      <c r="G3058" s="2" t="s">
        <v>33</v>
      </c>
      <c r="H3058" s="2" t="s">
        <v>42</v>
      </c>
      <c r="I3058" s="2" t="s">
        <v>25</v>
      </c>
      <c r="J3058" s="2" t="str">
        <f t="array" ref="J3058">XLOOKUP('Transaction Data'!$G3058,Product_Code,Biscuit_Brand)</f>
        <v>Caramel Biscuits</v>
      </c>
      <c r="K3058" s="2">
        <f t="array" ref="K3058">XLOOKUP('Transaction Data'!$G3058,Product_Code,Cost)</f>
        <v>18</v>
      </c>
      <c r="L3058" s="2">
        <f t="array" ref="L3058">XLOOKUP('Transaction Data'!$G3058,Product_Code,Unit_Price)</f>
        <v>22</v>
      </c>
      <c r="M3058" s="3">
        <f>'Transaction Data'!$F3058*'Transaction Data'!$K3058</f>
        <v>1836</v>
      </c>
      <c r="N3058" s="3">
        <f>'Transaction Data'!$F3058*'Transaction Data'!$L3058</f>
        <v>2244</v>
      </c>
      <c r="O3058" s="3">
        <f>'Transaction Data'!$N3058-'Transaction Data'!$M3058</f>
        <v>408</v>
      </c>
      <c r="P3058" s="2">
        <f>DATEDIF('Transaction Data'!$D3058,'Transaction Data'!$A3058,"y")</f>
        <v>73</v>
      </c>
      <c r="Q3058" s="2" t="str">
        <f>FLOOR('Transaction Data'!$P3058,15)&amp;"-"&amp;FLOOR('Transaction Data'!$P3058,15)+14</f>
        <v>60-74</v>
      </c>
      <c r="R3058" s="2" t="str">
        <f>IF('Transaction Data'!$L3058&lt;=10,"Less Expensive","Expensive")</f>
        <v>Expensive</v>
      </c>
      <c r="S3058" s="4">
        <f>WEEKDAY('Transaction Data'!$A3058)</f>
        <v>2</v>
      </c>
      <c r="T3058" s="2" t="str">
        <f>IF(WEEKDAY('Transaction Data'!$A3058,2)&lt;6,"Weekday","Weekend")</f>
        <v>Weekday</v>
      </c>
    </row>
    <row r="3059" ht="15.75" customHeight="1">
      <c r="A3059" s="1">
        <v>45342.0</v>
      </c>
      <c r="B3059" s="2" t="s">
        <v>2958</v>
      </c>
      <c r="C3059" s="2" t="s">
        <v>21</v>
      </c>
      <c r="D3059" s="1">
        <v>24531.0</v>
      </c>
      <c r="E3059" s="2" t="s">
        <v>37</v>
      </c>
      <c r="F3059" s="2">
        <v>217.0</v>
      </c>
      <c r="G3059" s="2" t="s">
        <v>23</v>
      </c>
      <c r="H3059" s="2" t="s">
        <v>45</v>
      </c>
      <c r="I3059" s="2" t="s">
        <v>25</v>
      </c>
      <c r="J3059" s="2" t="str">
        <f t="array" ref="J3059">XLOOKUP('Transaction Data'!$G3059,Product_Code,Biscuit_Brand)</f>
        <v>Cinnamon Swirls</v>
      </c>
      <c r="K3059" s="2">
        <f t="array" ref="K3059">XLOOKUP('Transaction Data'!$G3059,Product_Code,Cost)</f>
        <v>10</v>
      </c>
      <c r="L3059" s="2">
        <f t="array" ref="L3059">XLOOKUP('Transaction Data'!$G3059,Product_Code,Unit_Price)</f>
        <v>14</v>
      </c>
      <c r="M3059" s="3">
        <f>'Transaction Data'!$F3059*'Transaction Data'!$K3059</f>
        <v>2170</v>
      </c>
      <c r="N3059" s="3">
        <f>'Transaction Data'!$F3059*'Transaction Data'!$L3059</f>
        <v>3038</v>
      </c>
      <c r="O3059" s="3">
        <f>'Transaction Data'!$N3059-'Transaction Data'!$M3059</f>
        <v>868</v>
      </c>
      <c r="P3059" s="2">
        <f>DATEDIF('Transaction Data'!$D3059,'Transaction Data'!$A3059,"y")</f>
        <v>56</v>
      </c>
      <c r="Q3059" s="2" t="str">
        <f>FLOOR('Transaction Data'!$P3059,15)&amp;"-"&amp;FLOOR('Transaction Data'!$P3059,15)+14</f>
        <v>45-59</v>
      </c>
      <c r="R3059" s="2" t="str">
        <f>IF('Transaction Data'!$L3059&lt;=10,"Less Expensive","Expensive")</f>
        <v>Expensive</v>
      </c>
      <c r="S3059" s="4">
        <f>WEEKDAY('Transaction Data'!$A3059)</f>
        <v>3</v>
      </c>
      <c r="T3059" s="2" t="str">
        <f>IF(WEEKDAY('Transaction Data'!$A3059,2)&lt;6,"Weekday","Weekend")</f>
        <v>Weekday</v>
      </c>
    </row>
    <row r="3060" ht="15.75" customHeight="1">
      <c r="A3060" s="1">
        <v>45328.0</v>
      </c>
      <c r="B3060" s="2" t="s">
        <v>2959</v>
      </c>
      <c r="C3060" s="2" t="s">
        <v>65</v>
      </c>
      <c r="D3060" s="1">
        <v>28624.0</v>
      </c>
      <c r="E3060" s="2" t="s">
        <v>27</v>
      </c>
      <c r="F3060" s="2">
        <v>355.0</v>
      </c>
      <c r="G3060" s="2" t="s">
        <v>33</v>
      </c>
      <c r="H3060" s="2" t="s">
        <v>24</v>
      </c>
      <c r="I3060" s="2" t="s">
        <v>25</v>
      </c>
      <c r="J3060" s="2" t="str">
        <f t="array" ref="J3060">XLOOKUP('Transaction Data'!$G3060,Product_Code,Biscuit_Brand)</f>
        <v>Caramel Biscuits</v>
      </c>
      <c r="K3060" s="2">
        <f t="array" ref="K3060">XLOOKUP('Transaction Data'!$G3060,Product_Code,Cost)</f>
        <v>18</v>
      </c>
      <c r="L3060" s="2">
        <f t="array" ref="L3060">XLOOKUP('Transaction Data'!$G3060,Product_Code,Unit_Price)</f>
        <v>22</v>
      </c>
      <c r="M3060" s="3">
        <f>'Transaction Data'!$F3060*'Transaction Data'!$K3060</f>
        <v>6390</v>
      </c>
      <c r="N3060" s="3">
        <f>'Transaction Data'!$F3060*'Transaction Data'!$L3060</f>
        <v>7810</v>
      </c>
      <c r="O3060" s="3">
        <f>'Transaction Data'!$N3060-'Transaction Data'!$M3060</f>
        <v>1420</v>
      </c>
      <c r="P3060" s="2">
        <f>DATEDIF('Transaction Data'!$D3060,'Transaction Data'!$A3060,"y")</f>
        <v>45</v>
      </c>
      <c r="Q3060" s="2" t="str">
        <f>FLOOR('Transaction Data'!$P3060,15)&amp;"-"&amp;FLOOR('Transaction Data'!$P3060,15)+14</f>
        <v>45-59</v>
      </c>
      <c r="R3060" s="2" t="str">
        <f>IF('Transaction Data'!$L3060&lt;=10,"Less Expensive","Expensive")</f>
        <v>Expensive</v>
      </c>
      <c r="S3060" s="4">
        <f>WEEKDAY('Transaction Data'!$A3060)</f>
        <v>3</v>
      </c>
      <c r="T3060" s="2" t="str">
        <f>IF(WEEKDAY('Transaction Data'!$A3060,2)&lt;6,"Weekday","Weekend")</f>
        <v>Weekday</v>
      </c>
    </row>
    <row r="3061" ht="15.75" customHeight="1">
      <c r="A3061" s="1">
        <v>45460.0</v>
      </c>
      <c r="B3061" s="2" t="s">
        <v>36</v>
      </c>
      <c r="C3061" s="2" t="s">
        <v>21</v>
      </c>
      <c r="D3061" s="1">
        <v>38488.0</v>
      </c>
      <c r="E3061" s="2" t="s">
        <v>63</v>
      </c>
      <c r="F3061" s="2">
        <v>439.0</v>
      </c>
      <c r="G3061" s="2" t="s">
        <v>23</v>
      </c>
      <c r="H3061" s="2" t="s">
        <v>29</v>
      </c>
      <c r="I3061" s="2" t="s">
        <v>25</v>
      </c>
      <c r="J3061" s="2" t="str">
        <f t="array" ref="J3061">XLOOKUP('Transaction Data'!$G3061,Product_Code,Biscuit_Brand)</f>
        <v>Cinnamon Swirls</v>
      </c>
      <c r="K3061" s="2">
        <f t="array" ref="K3061">XLOOKUP('Transaction Data'!$G3061,Product_Code,Cost)</f>
        <v>10</v>
      </c>
      <c r="L3061" s="2">
        <f t="array" ref="L3061">XLOOKUP('Transaction Data'!$G3061,Product_Code,Unit_Price)</f>
        <v>14</v>
      </c>
      <c r="M3061" s="3">
        <f>'Transaction Data'!$F3061*'Transaction Data'!$K3061</f>
        <v>4390</v>
      </c>
      <c r="N3061" s="3">
        <f>'Transaction Data'!$F3061*'Transaction Data'!$L3061</f>
        <v>6146</v>
      </c>
      <c r="O3061" s="3">
        <f>'Transaction Data'!$N3061-'Transaction Data'!$M3061</f>
        <v>1756</v>
      </c>
      <c r="P3061" s="2">
        <f>DATEDIF('Transaction Data'!$D3061,'Transaction Data'!$A3061,"y")</f>
        <v>19</v>
      </c>
      <c r="Q3061" s="2" t="str">
        <f>FLOOR('Transaction Data'!$P3061,15)&amp;"-"&amp;FLOOR('Transaction Data'!$P3061,15)+14</f>
        <v>15-29</v>
      </c>
      <c r="R3061" s="2" t="str">
        <f>IF('Transaction Data'!$L3061&lt;=10,"Less Expensive","Expensive")</f>
        <v>Expensive</v>
      </c>
      <c r="S3061" s="4">
        <f>WEEKDAY('Transaction Data'!$A3061)</f>
        <v>2</v>
      </c>
      <c r="T3061" s="2" t="str">
        <f>IF(WEEKDAY('Transaction Data'!$A3061,2)&lt;6,"Weekday","Weekend")</f>
        <v>Weekday</v>
      </c>
    </row>
    <row r="3062" ht="15.75" customHeight="1">
      <c r="A3062" s="1">
        <v>45393.0</v>
      </c>
      <c r="B3062" s="2" t="s">
        <v>40</v>
      </c>
      <c r="C3062" s="2" t="s">
        <v>41</v>
      </c>
      <c r="D3062" s="1">
        <v>33692.0</v>
      </c>
      <c r="E3062" s="2" t="s">
        <v>37</v>
      </c>
      <c r="F3062" s="2">
        <v>188.0</v>
      </c>
      <c r="G3062" s="2" t="s">
        <v>61</v>
      </c>
      <c r="H3062" s="2" t="s">
        <v>29</v>
      </c>
      <c r="I3062" s="2" t="s">
        <v>30</v>
      </c>
      <c r="J3062" s="2" t="str">
        <f t="array" ref="J3062">XLOOKUP('Transaction Data'!$G3062,Product_Code,Biscuit_Brand)</f>
        <v>Choco Delight</v>
      </c>
      <c r="K3062" s="2">
        <f t="array" ref="K3062">XLOOKUP('Transaction Data'!$G3062,Product_Code,Cost)</f>
        <v>3</v>
      </c>
      <c r="L3062" s="2">
        <f t="array" ref="L3062">XLOOKUP('Transaction Data'!$G3062,Product_Code,Unit_Price)</f>
        <v>5</v>
      </c>
      <c r="M3062" s="3">
        <f>'Transaction Data'!$F3062*'Transaction Data'!$K3062</f>
        <v>564</v>
      </c>
      <c r="N3062" s="3">
        <f>'Transaction Data'!$F3062*'Transaction Data'!$L3062</f>
        <v>940</v>
      </c>
      <c r="O3062" s="3">
        <f>'Transaction Data'!$N3062-'Transaction Data'!$M3062</f>
        <v>376</v>
      </c>
      <c r="P3062" s="2">
        <f>DATEDIF('Transaction Data'!$D3062,'Transaction Data'!$A3062,"y")</f>
        <v>32</v>
      </c>
      <c r="Q3062" s="2" t="str">
        <f>FLOOR('Transaction Data'!$P3062,15)&amp;"-"&amp;FLOOR('Transaction Data'!$P3062,15)+14</f>
        <v>30-44</v>
      </c>
      <c r="R3062" s="2" t="str">
        <f>IF('Transaction Data'!$L3062&lt;=10,"Less Expensive","Expensive")</f>
        <v>Less Expensive</v>
      </c>
      <c r="S3062" s="4">
        <f>WEEKDAY('Transaction Data'!$A3062)</f>
        <v>5</v>
      </c>
      <c r="T3062" s="2" t="str">
        <f>IF(WEEKDAY('Transaction Data'!$A3062,2)&lt;6,"Weekday","Weekend")</f>
        <v>Weekday</v>
      </c>
    </row>
    <row r="3063" ht="15.75" customHeight="1">
      <c r="A3063" s="1">
        <v>45439.0</v>
      </c>
      <c r="B3063" s="2" t="s">
        <v>2960</v>
      </c>
      <c r="C3063" s="2" t="s">
        <v>32</v>
      </c>
      <c r="D3063" s="1">
        <v>17947.0</v>
      </c>
      <c r="E3063" s="2" t="s">
        <v>27</v>
      </c>
      <c r="F3063" s="2">
        <v>452.0</v>
      </c>
      <c r="G3063" s="2" t="s">
        <v>57</v>
      </c>
      <c r="H3063" s="2" t="s">
        <v>34</v>
      </c>
      <c r="I3063" s="2" t="s">
        <v>25</v>
      </c>
      <c r="J3063" s="2" t="str">
        <f t="array" ref="J3063">XLOOKUP('Transaction Data'!$G3063,Product_Code,Biscuit_Brand)</f>
        <v>Oatmeal Cookies</v>
      </c>
      <c r="K3063" s="2">
        <f t="array" ref="K3063">XLOOKUP('Transaction Data'!$G3063,Product_Code,Cost)</f>
        <v>19</v>
      </c>
      <c r="L3063" s="2">
        <f t="array" ref="L3063">XLOOKUP('Transaction Data'!$G3063,Product_Code,Unit_Price)</f>
        <v>23</v>
      </c>
      <c r="M3063" s="3">
        <f>'Transaction Data'!$F3063*'Transaction Data'!$K3063</f>
        <v>8588</v>
      </c>
      <c r="N3063" s="3">
        <f>'Transaction Data'!$F3063*'Transaction Data'!$L3063</f>
        <v>10396</v>
      </c>
      <c r="O3063" s="3">
        <f>'Transaction Data'!$N3063-'Transaction Data'!$M3063</f>
        <v>1808</v>
      </c>
      <c r="P3063" s="2">
        <f>DATEDIF('Transaction Data'!$D3063,'Transaction Data'!$A3063,"y")</f>
        <v>75</v>
      </c>
      <c r="Q3063" s="2" t="str">
        <f>FLOOR('Transaction Data'!$P3063,15)&amp;"-"&amp;FLOOR('Transaction Data'!$P3063,15)+14</f>
        <v>75-89</v>
      </c>
      <c r="R3063" s="2" t="str">
        <f>IF('Transaction Data'!$L3063&lt;=10,"Less Expensive","Expensive")</f>
        <v>Expensive</v>
      </c>
      <c r="S3063" s="4">
        <f>WEEKDAY('Transaction Data'!$A3063)</f>
        <v>2</v>
      </c>
      <c r="T3063" s="2" t="str">
        <f>IF(WEEKDAY('Transaction Data'!$A3063,2)&lt;6,"Weekday","Weekend")</f>
        <v>Weekday</v>
      </c>
    </row>
    <row r="3064" ht="15.75" customHeight="1">
      <c r="A3064" s="1">
        <v>45484.0</v>
      </c>
      <c r="B3064" s="2" t="s">
        <v>2961</v>
      </c>
      <c r="C3064" s="2" t="s">
        <v>69</v>
      </c>
      <c r="D3064" s="1">
        <v>29191.0</v>
      </c>
      <c r="E3064" s="2" t="s">
        <v>37</v>
      </c>
      <c r="F3064" s="2">
        <v>165.0</v>
      </c>
      <c r="G3064" s="2" t="s">
        <v>23</v>
      </c>
      <c r="H3064" s="2" t="s">
        <v>24</v>
      </c>
      <c r="I3064" s="2" t="s">
        <v>25</v>
      </c>
      <c r="J3064" s="2" t="str">
        <f t="array" ref="J3064">XLOOKUP('Transaction Data'!$G3064,Product_Code,Biscuit_Brand)</f>
        <v>Cinnamon Swirls</v>
      </c>
      <c r="K3064" s="2">
        <f t="array" ref="K3064">XLOOKUP('Transaction Data'!$G3064,Product_Code,Cost)</f>
        <v>10</v>
      </c>
      <c r="L3064" s="2">
        <f t="array" ref="L3064">XLOOKUP('Transaction Data'!$G3064,Product_Code,Unit_Price)</f>
        <v>14</v>
      </c>
      <c r="M3064" s="3">
        <f>'Transaction Data'!$F3064*'Transaction Data'!$K3064</f>
        <v>1650</v>
      </c>
      <c r="N3064" s="3">
        <f>'Transaction Data'!$F3064*'Transaction Data'!$L3064</f>
        <v>2310</v>
      </c>
      <c r="O3064" s="3">
        <f>'Transaction Data'!$N3064-'Transaction Data'!$M3064</f>
        <v>660</v>
      </c>
      <c r="P3064" s="2">
        <f>DATEDIF('Transaction Data'!$D3064,'Transaction Data'!$A3064,"y")</f>
        <v>44</v>
      </c>
      <c r="Q3064" s="2" t="str">
        <f>FLOOR('Transaction Data'!$P3064,15)&amp;"-"&amp;FLOOR('Transaction Data'!$P3064,15)+14</f>
        <v>30-44</v>
      </c>
      <c r="R3064" s="2" t="str">
        <f>IF('Transaction Data'!$L3064&lt;=10,"Less Expensive","Expensive")</f>
        <v>Expensive</v>
      </c>
      <c r="S3064" s="4">
        <f>WEEKDAY('Transaction Data'!$A3064)</f>
        <v>5</v>
      </c>
      <c r="T3064" s="2" t="str">
        <f>IF(WEEKDAY('Transaction Data'!$A3064,2)&lt;6,"Weekday","Weekend")</f>
        <v>Weekday</v>
      </c>
    </row>
    <row r="3065" ht="15.75" customHeight="1">
      <c r="A3065" s="1">
        <v>45383.0</v>
      </c>
      <c r="B3065" s="2" t="s">
        <v>36</v>
      </c>
      <c r="C3065" s="2" t="s">
        <v>21</v>
      </c>
      <c r="D3065" s="1">
        <v>30281.0</v>
      </c>
      <c r="E3065" s="2" t="s">
        <v>22</v>
      </c>
      <c r="F3065" s="2">
        <v>218.0</v>
      </c>
      <c r="G3065" s="2" t="s">
        <v>23</v>
      </c>
      <c r="H3065" s="2" t="s">
        <v>42</v>
      </c>
      <c r="I3065" s="2" t="s">
        <v>25</v>
      </c>
      <c r="J3065" s="2" t="str">
        <f t="array" ref="J3065">XLOOKUP('Transaction Data'!$G3065,Product_Code,Biscuit_Brand)</f>
        <v>Cinnamon Swirls</v>
      </c>
      <c r="K3065" s="2">
        <f t="array" ref="K3065">XLOOKUP('Transaction Data'!$G3065,Product_Code,Cost)</f>
        <v>10</v>
      </c>
      <c r="L3065" s="2">
        <f t="array" ref="L3065">XLOOKUP('Transaction Data'!$G3065,Product_Code,Unit_Price)</f>
        <v>14</v>
      </c>
      <c r="M3065" s="3">
        <f>'Transaction Data'!$F3065*'Transaction Data'!$K3065</f>
        <v>2180</v>
      </c>
      <c r="N3065" s="3">
        <f>'Transaction Data'!$F3065*'Transaction Data'!$L3065</f>
        <v>3052</v>
      </c>
      <c r="O3065" s="3">
        <f>'Transaction Data'!$N3065-'Transaction Data'!$M3065</f>
        <v>872</v>
      </c>
      <c r="P3065" s="2">
        <f>DATEDIF('Transaction Data'!$D3065,'Transaction Data'!$A3065,"y")</f>
        <v>41</v>
      </c>
      <c r="Q3065" s="2" t="str">
        <f>FLOOR('Transaction Data'!$P3065,15)&amp;"-"&amp;FLOOR('Transaction Data'!$P3065,15)+14</f>
        <v>30-44</v>
      </c>
      <c r="R3065" s="2" t="str">
        <f>IF('Transaction Data'!$L3065&lt;=10,"Less Expensive","Expensive")</f>
        <v>Expensive</v>
      </c>
      <c r="S3065" s="4">
        <f>WEEKDAY('Transaction Data'!$A3065)</f>
        <v>2</v>
      </c>
      <c r="T3065" s="2" t="str">
        <f>IF(WEEKDAY('Transaction Data'!$A3065,2)&lt;6,"Weekday","Weekend")</f>
        <v>Weekday</v>
      </c>
    </row>
    <row r="3066" ht="15.75" customHeight="1">
      <c r="A3066" s="1">
        <v>45316.0</v>
      </c>
      <c r="B3066" s="2" t="s">
        <v>40</v>
      </c>
      <c r="C3066" s="2" t="s">
        <v>41</v>
      </c>
      <c r="D3066" s="1">
        <v>30048.0</v>
      </c>
      <c r="E3066" s="2" t="s">
        <v>27</v>
      </c>
      <c r="F3066" s="2">
        <v>27.0</v>
      </c>
      <c r="G3066" s="2" t="s">
        <v>60</v>
      </c>
      <c r="H3066" s="2" t="s">
        <v>45</v>
      </c>
      <c r="I3066" s="2" t="s">
        <v>30</v>
      </c>
      <c r="J3066" s="2" t="str">
        <f t="array" ref="J3066">XLOOKUP('Transaction Data'!$G3066,Product_Code,Biscuit_Brand)</f>
        <v>Peanut Butter Bites</v>
      </c>
      <c r="K3066" s="2">
        <f t="array" ref="K3066">XLOOKUP('Transaction Data'!$G3066,Product_Code,Cost)</f>
        <v>5</v>
      </c>
      <c r="L3066" s="2">
        <f t="array" ref="L3066">XLOOKUP('Transaction Data'!$G3066,Product_Code,Unit_Price)</f>
        <v>7</v>
      </c>
      <c r="M3066" s="3">
        <f>'Transaction Data'!$F3066*'Transaction Data'!$K3066</f>
        <v>135</v>
      </c>
      <c r="N3066" s="3">
        <f>'Transaction Data'!$F3066*'Transaction Data'!$L3066</f>
        <v>189</v>
      </c>
      <c r="O3066" s="3">
        <f>'Transaction Data'!$N3066-'Transaction Data'!$M3066</f>
        <v>54</v>
      </c>
      <c r="P3066" s="2">
        <f>DATEDIF('Transaction Data'!$D3066,'Transaction Data'!$A3066,"y")</f>
        <v>41</v>
      </c>
      <c r="Q3066" s="2" t="str">
        <f>FLOOR('Transaction Data'!$P3066,15)&amp;"-"&amp;FLOOR('Transaction Data'!$P3066,15)+14</f>
        <v>30-44</v>
      </c>
      <c r="R3066" s="2" t="str">
        <f>IF('Transaction Data'!$L3066&lt;=10,"Less Expensive","Expensive")</f>
        <v>Less Expensive</v>
      </c>
      <c r="S3066" s="4">
        <f>WEEKDAY('Transaction Data'!$A3066)</f>
        <v>5</v>
      </c>
      <c r="T3066" s="2" t="str">
        <f>IF(WEEKDAY('Transaction Data'!$A3066,2)&lt;6,"Weekday","Weekend")</f>
        <v>Weekday</v>
      </c>
    </row>
    <row r="3067" ht="15.75" customHeight="1">
      <c r="A3067" s="1">
        <v>45292.0</v>
      </c>
      <c r="B3067" s="2" t="s">
        <v>2962</v>
      </c>
      <c r="C3067" s="2" t="s">
        <v>65</v>
      </c>
      <c r="D3067" s="1">
        <v>28601.0</v>
      </c>
      <c r="E3067" s="2" t="s">
        <v>22</v>
      </c>
      <c r="F3067" s="2">
        <v>15.0</v>
      </c>
      <c r="G3067" s="2" t="s">
        <v>57</v>
      </c>
      <c r="H3067" s="2" t="s">
        <v>24</v>
      </c>
      <c r="I3067" s="2" t="s">
        <v>25</v>
      </c>
      <c r="J3067" s="2" t="str">
        <f t="array" ref="J3067">XLOOKUP('Transaction Data'!$G3067,Product_Code,Biscuit_Brand)</f>
        <v>Oatmeal Cookies</v>
      </c>
      <c r="K3067" s="2">
        <f t="array" ref="K3067">XLOOKUP('Transaction Data'!$G3067,Product_Code,Cost)</f>
        <v>19</v>
      </c>
      <c r="L3067" s="2">
        <f t="array" ref="L3067">XLOOKUP('Transaction Data'!$G3067,Product_Code,Unit_Price)</f>
        <v>23</v>
      </c>
      <c r="M3067" s="3">
        <f>'Transaction Data'!$F3067*'Transaction Data'!$K3067</f>
        <v>285</v>
      </c>
      <c r="N3067" s="3">
        <f>'Transaction Data'!$F3067*'Transaction Data'!$L3067</f>
        <v>345</v>
      </c>
      <c r="O3067" s="3">
        <f>'Transaction Data'!$N3067-'Transaction Data'!$M3067</f>
        <v>60</v>
      </c>
      <c r="P3067" s="2">
        <f>DATEDIF('Transaction Data'!$D3067,'Transaction Data'!$A3067,"y")</f>
        <v>45</v>
      </c>
      <c r="Q3067" s="2" t="str">
        <f>FLOOR('Transaction Data'!$P3067,15)&amp;"-"&amp;FLOOR('Transaction Data'!$P3067,15)+14</f>
        <v>45-59</v>
      </c>
      <c r="R3067" s="2" t="str">
        <f>IF('Transaction Data'!$L3067&lt;=10,"Less Expensive","Expensive")</f>
        <v>Expensive</v>
      </c>
      <c r="S3067" s="4">
        <f>WEEKDAY('Transaction Data'!$A3067)</f>
        <v>2</v>
      </c>
      <c r="T3067" s="2" t="str">
        <f>IF(WEEKDAY('Transaction Data'!$A3067,2)&lt;6,"Weekday","Weekend")</f>
        <v>Weekday</v>
      </c>
    </row>
    <row r="3068" ht="15.75" customHeight="1">
      <c r="A3068" s="1">
        <v>45394.0</v>
      </c>
      <c r="B3068" s="2" t="s">
        <v>2963</v>
      </c>
      <c r="C3068" s="2" t="s">
        <v>47</v>
      </c>
      <c r="D3068" s="1">
        <v>16097.0</v>
      </c>
      <c r="E3068" s="2" t="s">
        <v>37</v>
      </c>
      <c r="F3068" s="2">
        <v>126.0</v>
      </c>
      <c r="G3068" s="2" t="s">
        <v>33</v>
      </c>
      <c r="H3068" s="2" t="s">
        <v>29</v>
      </c>
      <c r="I3068" s="2" t="s">
        <v>25</v>
      </c>
      <c r="J3068" s="2" t="str">
        <f t="array" ref="J3068">XLOOKUP('Transaction Data'!$G3068,Product_Code,Biscuit_Brand)</f>
        <v>Caramel Biscuits</v>
      </c>
      <c r="K3068" s="2">
        <f t="array" ref="K3068">XLOOKUP('Transaction Data'!$G3068,Product_Code,Cost)</f>
        <v>18</v>
      </c>
      <c r="L3068" s="2">
        <f t="array" ref="L3068">XLOOKUP('Transaction Data'!$G3068,Product_Code,Unit_Price)</f>
        <v>22</v>
      </c>
      <c r="M3068" s="3">
        <f>'Transaction Data'!$F3068*'Transaction Data'!$K3068</f>
        <v>2268</v>
      </c>
      <c r="N3068" s="3">
        <f>'Transaction Data'!$F3068*'Transaction Data'!$L3068</f>
        <v>2772</v>
      </c>
      <c r="O3068" s="3">
        <f>'Transaction Data'!$N3068-'Transaction Data'!$M3068</f>
        <v>504</v>
      </c>
      <c r="P3068" s="2">
        <f>DATEDIF('Transaction Data'!$D3068,'Transaction Data'!$A3068,"y")</f>
        <v>80</v>
      </c>
      <c r="Q3068" s="2" t="str">
        <f>FLOOR('Transaction Data'!$P3068,15)&amp;"-"&amp;FLOOR('Transaction Data'!$P3068,15)+14</f>
        <v>75-89</v>
      </c>
      <c r="R3068" s="2" t="str">
        <f>IF('Transaction Data'!$L3068&lt;=10,"Less Expensive","Expensive")</f>
        <v>Expensive</v>
      </c>
      <c r="S3068" s="4">
        <f>WEEKDAY('Transaction Data'!$A3068)</f>
        <v>6</v>
      </c>
      <c r="T3068" s="2" t="str">
        <f>IF(WEEKDAY('Transaction Data'!$A3068,2)&lt;6,"Weekday","Weekend")</f>
        <v>Weekday</v>
      </c>
    </row>
    <row r="3069" ht="15.75" customHeight="1">
      <c r="A3069" s="1">
        <v>45372.0</v>
      </c>
      <c r="B3069" s="2" t="s">
        <v>2964</v>
      </c>
      <c r="C3069" s="2" t="s">
        <v>41</v>
      </c>
      <c r="D3069" s="1">
        <v>34891.0</v>
      </c>
      <c r="E3069" s="2" t="s">
        <v>63</v>
      </c>
      <c r="F3069" s="2">
        <v>169.0</v>
      </c>
      <c r="G3069" s="2" t="s">
        <v>38</v>
      </c>
      <c r="H3069" s="2" t="s">
        <v>42</v>
      </c>
      <c r="I3069" s="2" t="s">
        <v>25</v>
      </c>
      <c r="J3069" s="2" t="str">
        <f t="array" ref="J3069">XLOOKUP('Transaction Data'!$G3069,Product_Code,Biscuit_Brand)</f>
        <v>Ginger Snaps</v>
      </c>
      <c r="K3069" s="2">
        <f t="array" ref="K3069">XLOOKUP('Transaction Data'!$G3069,Product_Code,Cost)</f>
        <v>14</v>
      </c>
      <c r="L3069" s="2">
        <f t="array" ref="L3069">XLOOKUP('Transaction Data'!$G3069,Product_Code,Unit_Price)</f>
        <v>28</v>
      </c>
      <c r="M3069" s="3">
        <f>'Transaction Data'!$F3069*'Transaction Data'!$K3069</f>
        <v>2366</v>
      </c>
      <c r="N3069" s="3">
        <f>'Transaction Data'!$F3069*'Transaction Data'!$L3069</f>
        <v>4732</v>
      </c>
      <c r="O3069" s="3">
        <f>'Transaction Data'!$N3069-'Transaction Data'!$M3069</f>
        <v>2366</v>
      </c>
      <c r="P3069" s="2">
        <f>DATEDIF('Transaction Data'!$D3069,'Transaction Data'!$A3069,"y")</f>
        <v>28</v>
      </c>
      <c r="Q3069" s="2" t="str">
        <f>FLOOR('Transaction Data'!$P3069,15)&amp;"-"&amp;FLOOR('Transaction Data'!$P3069,15)+14</f>
        <v>15-29</v>
      </c>
      <c r="R3069" s="2" t="str">
        <f>IF('Transaction Data'!$L3069&lt;=10,"Less Expensive","Expensive")</f>
        <v>Expensive</v>
      </c>
      <c r="S3069" s="4">
        <f>WEEKDAY('Transaction Data'!$A3069)</f>
        <v>5</v>
      </c>
      <c r="T3069" s="2" t="str">
        <f>IF(WEEKDAY('Transaction Data'!$A3069,2)&lt;6,"Weekday","Weekend")</f>
        <v>Weekday</v>
      </c>
    </row>
    <row r="3070" ht="15.75" customHeight="1">
      <c r="A3070" s="1">
        <v>45499.0</v>
      </c>
      <c r="B3070" s="2" t="s">
        <v>2965</v>
      </c>
      <c r="C3070" s="2" t="s">
        <v>51</v>
      </c>
      <c r="D3070" s="1">
        <v>19799.0</v>
      </c>
      <c r="E3070" s="2" t="s">
        <v>37</v>
      </c>
      <c r="F3070" s="2">
        <v>401.0</v>
      </c>
      <c r="G3070" s="2" t="s">
        <v>61</v>
      </c>
      <c r="H3070" s="2" t="s">
        <v>45</v>
      </c>
      <c r="I3070" s="2" t="s">
        <v>25</v>
      </c>
      <c r="J3070" s="2" t="str">
        <f t="array" ref="J3070">XLOOKUP('Transaction Data'!$G3070,Product_Code,Biscuit_Brand)</f>
        <v>Choco Delight</v>
      </c>
      <c r="K3070" s="2">
        <f t="array" ref="K3070">XLOOKUP('Transaction Data'!$G3070,Product_Code,Cost)</f>
        <v>3</v>
      </c>
      <c r="L3070" s="2">
        <f t="array" ref="L3070">XLOOKUP('Transaction Data'!$G3070,Product_Code,Unit_Price)</f>
        <v>5</v>
      </c>
      <c r="M3070" s="3">
        <f>'Transaction Data'!$F3070*'Transaction Data'!$K3070</f>
        <v>1203</v>
      </c>
      <c r="N3070" s="3">
        <f>'Transaction Data'!$F3070*'Transaction Data'!$L3070</f>
        <v>2005</v>
      </c>
      <c r="O3070" s="3">
        <f>'Transaction Data'!$N3070-'Transaction Data'!$M3070</f>
        <v>802</v>
      </c>
      <c r="P3070" s="2">
        <f>DATEDIF('Transaction Data'!$D3070,'Transaction Data'!$A3070,"y")</f>
        <v>70</v>
      </c>
      <c r="Q3070" s="2" t="str">
        <f>FLOOR('Transaction Data'!$P3070,15)&amp;"-"&amp;FLOOR('Transaction Data'!$P3070,15)+14</f>
        <v>60-74</v>
      </c>
      <c r="R3070" s="2" t="str">
        <f>IF('Transaction Data'!$L3070&lt;=10,"Less Expensive","Expensive")</f>
        <v>Less Expensive</v>
      </c>
      <c r="S3070" s="4">
        <f>WEEKDAY('Transaction Data'!$A3070)</f>
        <v>6</v>
      </c>
      <c r="T3070" s="2" t="str">
        <f>IF(WEEKDAY('Transaction Data'!$A3070,2)&lt;6,"Weekday","Weekend")</f>
        <v>Weekday</v>
      </c>
    </row>
    <row r="3071" ht="15.75" customHeight="1">
      <c r="A3071" s="1">
        <v>45452.0</v>
      </c>
      <c r="B3071" s="2" t="s">
        <v>36</v>
      </c>
      <c r="C3071" s="2" t="s">
        <v>21</v>
      </c>
      <c r="D3071" s="1">
        <v>36648.0</v>
      </c>
      <c r="E3071" s="2" t="s">
        <v>22</v>
      </c>
      <c r="F3071" s="2">
        <v>166.0</v>
      </c>
      <c r="G3071" s="2" t="s">
        <v>33</v>
      </c>
      <c r="H3071" s="2" t="s">
        <v>24</v>
      </c>
      <c r="I3071" s="2" t="s">
        <v>25</v>
      </c>
      <c r="J3071" s="2" t="str">
        <f t="array" ref="J3071">XLOOKUP('Transaction Data'!$G3071,Product_Code,Biscuit_Brand)</f>
        <v>Caramel Biscuits</v>
      </c>
      <c r="K3071" s="2">
        <f t="array" ref="K3071">XLOOKUP('Transaction Data'!$G3071,Product_Code,Cost)</f>
        <v>18</v>
      </c>
      <c r="L3071" s="2">
        <f t="array" ref="L3071">XLOOKUP('Transaction Data'!$G3071,Product_Code,Unit_Price)</f>
        <v>22</v>
      </c>
      <c r="M3071" s="3">
        <f>'Transaction Data'!$F3071*'Transaction Data'!$K3071</f>
        <v>2988</v>
      </c>
      <c r="N3071" s="3">
        <f>'Transaction Data'!$F3071*'Transaction Data'!$L3071</f>
        <v>3652</v>
      </c>
      <c r="O3071" s="3">
        <f>'Transaction Data'!$N3071-'Transaction Data'!$M3071</f>
        <v>664</v>
      </c>
      <c r="P3071" s="2">
        <f>DATEDIF('Transaction Data'!$D3071,'Transaction Data'!$A3071,"y")</f>
        <v>24</v>
      </c>
      <c r="Q3071" s="2" t="str">
        <f>FLOOR('Transaction Data'!$P3071,15)&amp;"-"&amp;FLOOR('Transaction Data'!$P3071,15)+14</f>
        <v>15-29</v>
      </c>
      <c r="R3071" s="2" t="str">
        <f>IF('Transaction Data'!$L3071&lt;=10,"Less Expensive","Expensive")</f>
        <v>Expensive</v>
      </c>
      <c r="S3071" s="4">
        <f>WEEKDAY('Transaction Data'!$A3071)</f>
        <v>1</v>
      </c>
      <c r="T3071" s="2" t="str">
        <f>IF(WEEKDAY('Transaction Data'!$A3071,2)&lt;6,"Weekday","Weekend")</f>
        <v>Weekend</v>
      </c>
    </row>
    <row r="3072" ht="15.75" customHeight="1">
      <c r="A3072" s="1">
        <v>45365.0</v>
      </c>
      <c r="B3072" s="2" t="s">
        <v>40</v>
      </c>
      <c r="C3072" s="2" t="s">
        <v>41</v>
      </c>
      <c r="D3072" s="1">
        <v>31782.0</v>
      </c>
      <c r="E3072" s="2" t="s">
        <v>63</v>
      </c>
      <c r="F3072" s="2">
        <v>135.0</v>
      </c>
      <c r="G3072" s="2" t="s">
        <v>33</v>
      </c>
      <c r="H3072" s="2" t="s">
        <v>29</v>
      </c>
      <c r="I3072" s="2" t="s">
        <v>30</v>
      </c>
      <c r="J3072" s="2" t="str">
        <f t="array" ref="J3072">XLOOKUP('Transaction Data'!$G3072,Product_Code,Biscuit_Brand)</f>
        <v>Caramel Biscuits</v>
      </c>
      <c r="K3072" s="2">
        <f t="array" ref="K3072">XLOOKUP('Transaction Data'!$G3072,Product_Code,Cost)</f>
        <v>18</v>
      </c>
      <c r="L3072" s="2">
        <f t="array" ref="L3072">XLOOKUP('Transaction Data'!$G3072,Product_Code,Unit_Price)</f>
        <v>22</v>
      </c>
      <c r="M3072" s="3">
        <f>'Transaction Data'!$F3072*'Transaction Data'!$K3072</f>
        <v>2430</v>
      </c>
      <c r="N3072" s="3">
        <f>'Transaction Data'!$F3072*'Transaction Data'!$L3072</f>
        <v>2970</v>
      </c>
      <c r="O3072" s="3">
        <f>'Transaction Data'!$N3072-'Transaction Data'!$M3072</f>
        <v>540</v>
      </c>
      <c r="P3072" s="2">
        <f>DATEDIF('Transaction Data'!$D3072,'Transaction Data'!$A3072,"y")</f>
        <v>37</v>
      </c>
      <c r="Q3072" s="2" t="str">
        <f>FLOOR('Transaction Data'!$P3072,15)&amp;"-"&amp;FLOOR('Transaction Data'!$P3072,15)+14</f>
        <v>30-44</v>
      </c>
      <c r="R3072" s="2" t="str">
        <f>IF('Transaction Data'!$L3072&lt;=10,"Less Expensive","Expensive")</f>
        <v>Expensive</v>
      </c>
      <c r="S3072" s="4">
        <f>WEEKDAY('Transaction Data'!$A3072)</f>
        <v>5</v>
      </c>
      <c r="T3072" s="2" t="str">
        <f>IF(WEEKDAY('Transaction Data'!$A3072,2)&lt;6,"Weekday","Weekend")</f>
        <v>Weekday</v>
      </c>
    </row>
    <row r="3073" ht="15.75" customHeight="1">
      <c r="A3073" s="1">
        <v>45316.0</v>
      </c>
      <c r="B3073" s="2" t="s">
        <v>2966</v>
      </c>
      <c r="C3073" s="2" t="s">
        <v>54</v>
      </c>
      <c r="D3073" s="1">
        <v>37322.0</v>
      </c>
      <c r="E3073" s="2" t="s">
        <v>37</v>
      </c>
      <c r="F3073" s="2">
        <v>24.0</v>
      </c>
      <c r="G3073" s="2" t="s">
        <v>38</v>
      </c>
      <c r="H3073" s="2" t="s">
        <v>29</v>
      </c>
      <c r="I3073" s="2" t="s">
        <v>25</v>
      </c>
      <c r="J3073" s="2" t="str">
        <f t="array" ref="J3073">XLOOKUP('Transaction Data'!$G3073,Product_Code,Biscuit_Brand)</f>
        <v>Ginger Snaps</v>
      </c>
      <c r="K3073" s="2">
        <f t="array" ref="K3073">XLOOKUP('Transaction Data'!$G3073,Product_Code,Cost)</f>
        <v>14</v>
      </c>
      <c r="L3073" s="2">
        <f t="array" ref="L3073">XLOOKUP('Transaction Data'!$G3073,Product_Code,Unit_Price)</f>
        <v>28</v>
      </c>
      <c r="M3073" s="3">
        <f>'Transaction Data'!$F3073*'Transaction Data'!$K3073</f>
        <v>336</v>
      </c>
      <c r="N3073" s="3">
        <f>'Transaction Data'!$F3073*'Transaction Data'!$L3073</f>
        <v>672</v>
      </c>
      <c r="O3073" s="3">
        <f>'Transaction Data'!$N3073-'Transaction Data'!$M3073</f>
        <v>336</v>
      </c>
      <c r="P3073" s="2">
        <f>DATEDIF('Transaction Data'!$D3073,'Transaction Data'!$A3073,"y")</f>
        <v>21</v>
      </c>
      <c r="Q3073" s="2" t="str">
        <f>FLOOR('Transaction Data'!$P3073,15)&amp;"-"&amp;FLOOR('Transaction Data'!$P3073,15)+14</f>
        <v>15-29</v>
      </c>
      <c r="R3073" s="2" t="str">
        <f>IF('Transaction Data'!$L3073&lt;=10,"Less Expensive","Expensive")</f>
        <v>Expensive</v>
      </c>
      <c r="S3073" s="4">
        <f>WEEKDAY('Transaction Data'!$A3073)</f>
        <v>5</v>
      </c>
      <c r="T3073" s="2" t="str">
        <f>IF(WEEKDAY('Transaction Data'!$A3073,2)&lt;6,"Weekday","Weekend")</f>
        <v>Weekday</v>
      </c>
    </row>
    <row r="3074" ht="15.75" customHeight="1">
      <c r="A3074" s="1">
        <v>45361.0</v>
      </c>
      <c r="B3074" s="2" t="s">
        <v>2967</v>
      </c>
      <c r="C3074" s="2" t="s">
        <v>21</v>
      </c>
      <c r="D3074" s="1">
        <v>17996.0</v>
      </c>
      <c r="E3074" s="2" t="s">
        <v>37</v>
      </c>
      <c r="F3074" s="2">
        <v>242.0</v>
      </c>
      <c r="G3074" s="2" t="s">
        <v>61</v>
      </c>
      <c r="H3074" s="2" t="s">
        <v>34</v>
      </c>
      <c r="I3074" s="2" t="s">
        <v>25</v>
      </c>
      <c r="J3074" s="2" t="str">
        <f t="array" ref="J3074">XLOOKUP('Transaction Data'!$G3074,Product_Code,Biscuit_Brand)</f>
        <v>Choco Delight</v>
      </c>
      <c r="K3074" s="2">
        <f t="array" ref="K3074">XLOOKUP('Transaction Data'!$G3074,Product_Code,Cost)</f>
        <v>3</v>
      </c>
      <c r="L3074" s="2">
        <f t="array" ref="L3074">XLOOKUP('Transaction Data'!$G3074,Product_Code,Unit_Price)</f>
        <v>5</v>
      </c>
      <c r="M3074" s="3">
        <f>'Transaction Data'!$F3074*'Transaction Data'!$K3074</f>
        <v>726</v>
      </c>
      <c r="N3074" s="3">
        <f>'Transaction Data'!$F3074*'Transaction Data'!$L3074</f>
        <v>1210</v>
      </c>
      <c r="O3074" s="3">
        <f>'Transaction Data'!$N3074-'Transaction Data'!$M3074</f>
        <v>484</v>
      </c>
      <c r="P3074" s="2">
        <f>DATEDIF('Transaction Data'!$D3074,'Transaction Data'!$A3074,"y")</f>
        <v>74</v>
      </c>
      <c r="Q3074" s="2" t="str">
        <f>FLOOR('Transaction Data'!$P3074,15)&amp;"-"&amp;FLOOR('Transaction Data'!$P3074,15)+14</f>
        <v>60-74</v>
      </c>
      <c r="R3074" s="2" t="str">
        <f>IF('Transaction Data'!$L3074&lt;=10,"Less Expensive","Expensive")</f>
        <v>Less Expensive</v>
      </c>
      <c r="S3074" s="4">
        <f>WEEKDAY('Transaction Data'!$A3074)</f>
        <v>1</v>
      </c>
      <c r="T3074" s="2" t="str">
        <f>IF(WEEKDAY('Transaction Data'!$A3074,2)&lt;6,"Weekday","Weekend")</f>
        <v>Weekend</v>
      </c>
    </row>
    <row r="3075" ht="15.75" customHeight="1">
      <c r="A3075" s="1">
        <v>45419.0</v>
      </c>
      <c r="B3075" s="2" t="s">
        <v>36</v>
      </c>
      <c r="C3075" s="2" t="s">
        <v>21</v>
      </c>
      <c r="D3075" s="1">
        <v>33474.0</v>
      </c>
      <c r="E3075" s="2" t="s">
        <v>22</v>
      </c>
      <c r="F3075" s="2">
        <v>494.0</v>
      </c>
      <c r="G3075" s="2" t="s">
        <v>55</v>
      </c>
      <c r="H3075" s="2" t="s">
        <v>24</v>
      </c>
      <c r="I3075" s="2" t="s">
        <v>25</v>
      </c>
      <c r="J3075" s="2" t="str">
        <f t="array" ref="J3075">XLOOKUP('Transaction Data'!$G3075,Product_Code,Biscuit_Brand)</f>
        <v>Vanilla Wafers</v>
      </c>
      <c r="K3075" s="2">
        <f t="array" ref="K3075">XLOOKUP('Transaction Data'!$G3075,Product_Code,Cost)</f>
        <v>18</v>
      </c>
      <c r="L3075" s="2">
        <f t="array" ref="L3075">XLOOKUP('Transaction Data'!$G3075,Product_Code,Unit_Price)</f>
        <v>36</v>
      </c>
      <c r="M3075" s="3">
        <f>'Transaction Data'!$F3075*'Transaction Data'!$K3075</f>
        <v>8892</v>
      </c>
      <c r="N3075" s="3">
        <f>'Transaction Data'!$F3075*'Transaction Data'!$L3075</f>
        <v>17784</v>
      </c>
      <c r="O3075" s="3">
        <f>'Transaction Data'!$N3075-'Transaction Data'!$M3075</f>
        <v>8892</v>
      </c>
      <c r="P3075" s="2">
        <f>DATEDIF('Transaction Data'!$D3075,'Transaction Data'!$A3075,"y")</f>
        <v>32</v>
      </c>
      <c r="Q3075" s="2" t="str">
        <f>FLOOR('Transaction Data'!$P3075,15)&amp;"-"&amp;FLOOR('Transaction Data'!$P3075,15)+14</f>
        <v>30-44</v>
      </c>
      <c r="R3075" s="2" t="str">
        <f>IF('Transaction Data'!$L3075&lt;=10,"Less Expensive","Expensive")</f>
        <v>Expensive</v>
      </c>
      <c r="S3075" s="4">
        <f>WEEKDAY('Transaction Data'!$A3075)</f>
        <v>3</v>
      </c>
      <c r="T3075" s="2" t="str">
        <f>IF(WEEKDAY('Transaction Data'!$A3075,2)&lt;6,"Weekday","Weekend")</f>
        <v>Weekday</v>
      </c>
    </row>
    <row r="3076" ht="15.75" customHeight="1">
      <c r="A3076" s="1">
        <v>45482.0</v>
      </c>
      <c r="B3076" s="2" t="s">
        <v>40</v>
      </c>
      <c r="C3076" s="2" t="s">
        <v>41</v>
      </c>
      <c r="D3076" s="1">
        <v>17548.0</v>
      </c>
      <c r="E3076" s="2" t="s">
        <v>63</v>
      </c>
      <c r="F3076" s="2">
        <v>181.0</v>
      </c>
      <c r="G3076" s="2" t="s">
        <v>33</v>
      </c>
      <c r="H3076" s="2" t="s">
        <v>42</v>
      </c>
      <c r="I3076" s="2" t="s">
        <v>30</v>
      </c>
      <c r="J3076" s="2" t="str">
        <f t="array" ref="J3076">XLOOKUP('Transaction Data'!$G3076,Product_Code,Biscuit_Brand)</f>
        <v>Caramel Biscuits</v>
      </c>
      <c r="K3076" s="2">
        <f t="array" ref="K3076">XLOOKUP('Transaction Data'!$G3076,Product_Code,Cost)</f>
        <v>18</v>
      </c>
      <c r="L3076" s="2">
        <f t="array" ref="L3076">XLOOKUP('Transaction Data'!$G3076,Product_Code,Unit_Price)</f>
        <v>22</v>
      </c>
      <c r="M3076" s="3">
        <f>'Transaction Data'!$F3076*'Transaction Data'!$K3076</f>
        <v>3258</v>
      </c>
      <c r="N3076" s="3">
        <f>'Transaction Data'!$F3076*'Transaction Data'!$L3076</f>
        <v>3982</v>
      </c>
      <c r="O3076" s="3">
        <f>'Transaction Data'!$N3076-'Transaction Data'!$M3076</f>
        <v>724</v>
      </c>
      <c r="P3076" s="2">
        <f>DATEDIF('Transaction Data'!$D3076,'Transaction Data'!$A3076,"y")</f>
        <v>76</v>
      </c>
      <c r="Q3076" s="2" t="str">
        <f>FLOOR('Transaction Data'!$P3076,15)&amp;"-"&amp;FLOOR('Transaction Data'!$P3076,15)+14</f>
        <v>75-89</v>
      </c>
      <c r="R3076" s="2" t="str">
        <f>IF('Transaction Data'!$L3076&lt;=10,"Less Expensive","Expensive")</f>
        <v>Expensive</v>
      </c>
      <c r="S3076" s="4">
        <f>WEEKDAY('Transaction Data'!$A3076)</f>
        <v>3</v>
      </c>
      <c r="T3076" s="2" t="str">
        <f>IF(WEEKDAY('Transaction Data'!$A3076,2)&lt;6,"Weekday","Weekend")</f>
        <v>Weekday</v>
      </c>
    </row>
    <row r="3077" ht="15.75" customHeight="1">
      <c r="A3077" s="1">
        <v>45407.0</v>
      </c>
      <c r="B3077" s="2" t="s">
        <v>2968</v>
      </c>
      <c r="C3077" s="2" t="s">
        <v>41</v>
      </c>
      <c r="D3077" s="1">
        <v>25510.0</v>
      </c>
      <c r="E3077" s="2" t="s">
        <v>63</v>
      </c>
      <c r="F3077" s="2">
        <v>338.0</v>
      </c>
      <c r="G3077" s="2" t="s">
        <v>60</v>
      </c>
      <c r="H3077" s="2" t="s">
        <v>45</v>
      </c>
      <c r="I3077" s="2" t="s">
        <v>25</v>
      </c>
      <c r="J3077" s="2" t="str">
        <f t="array" ref="J3077">XLOOKUP('Transaction Data'!$G3077,Product_Code,Biscuit_Brand)</f>
        <v>Peanut Butter Bites</v>
      </c>
      <c r="K3077" s="2">
        <f t="array" ref="K3077">XLOOKUP('Transaction Data'!$G3077,Product_Code,Cost)</f>
        <v>5</v>
      </c>
      <c r="L3077" s="2">
        <f t="array" ref="L3077">XLOOKUP('Transaction Data'!$G3077,Product_Code,Unit_Price)</f>
        <v>7</v>
      </c>
      <c r="M3077" s="3">
        <f>'Transaction Data'!$F3077*'Transaction Data'!$K3077</f>
        <v>1690</v>
      </c>
      <c r="N3077" s="3">
        <f>'Transaction Data'!$F3077*'Transaction Data'!$L3077</f>
        <v>2366</v>
      </c>
      <c r="O3077" s="3">
        <f>'Transaction Data'!$N3077-'Transaction Data'!$M3077</f>
        <v>676</v>
      </c>
      <c r="P3077" s="2">
        <f>DATEDIF('Transaction Data'!$D3077,'Transaction Data'!$A3077,"y")</f>
        <v>54</v>
      </c>
      <c r="Q3077" s="2" t="str">
        <f>FLOOR('Transaction Data'!$P3077,15)&amp;"-"&amp;FLOOR('Transaction Data'!$P3077,15)+14</f>
        <v>45-59</v>
      </c>
      <c r="R3077" s="2" t="str">
        <f>IF('Transaction Data'!$L3077&lt;=10,"Less Expensive","Expensive")</f>
        <v>Less Expensive</v>
      </c>
      <c r="S3077" s="4">
        <f>WEEKDAY('Transaction Data'!$A3077)</f>
        <v>5</v>
      </c>
      <c r="T3077" s="2" t="str">
        <f>IF(WEEKDAY('Transaction Data'!$A3077,2)&lt;6,"Weekday","Weekend")</f>
        <v>Weekday</v>
      </c>
    </row>
    <row r="3078" ht="15.75" customHeight="1">
      <c r="A3078" s="1">
        <v>45325.0</v>
      </c>
      <c r="B3078" s="2" t="s">
        <v>36</v>
      </c>
      <c r="C3078" s="2" t="s">
        <v>21</v>
      </c>
      <c r="D3078" s="1">
        <v>31279.0</v>
      </c>
      <c r="E3078" s="2" t="s">
        <v>63</v>
      </c>
      <c r="F3078" s="2">
        <v>313.0</v>
      </c>
      <c r="G3078" s="2" t="s">
        <v>33</v>
      </c>
      <c r="H3078" s="2" t="s">
        <v>24</v>
      </c>
      <c r="I3078" s="2" t="s">
        <v>25</v>
      </c>
      <c r="J3078" s="2" t="str">
        <f t="array" ref="J3078">XLOOKUP('Transaction Data'!$G3078,Product_Code,Biscuit_Brand)</f>
        <v>Caramel Biscuits</v>
      </c>
      <c r="K3078" s="2">
        <f t="array" ref="K3078">XLOOKUP('Transaction Data'!$G3078,Product_Code,Cost)</f>
        <v>18</v>
      </c>
      <c r="L3078" s="2">
        <f t="array" ref="L3078">XLOOKUP('Transaction Data'!$G3078,Product_Code,Unit_Price)</f>
        <v>22</v>
      </c>
      <c r="M3078" s="3">
        <f>'Transaction Data'!$F3078*'Transaction Data'!$K3078</f>
        <v>5634</v>
      </c>
      <c r="N3078" s="3">
        <f>'Transaction Data'!$F3078*'Transaction Data'!$L3078</f>
        <v>6886</v>
      </c>
      <c r="O3078" s="3">
        <f>'Transaction Data'!$N3078-'Transaction Data'!$M3078</f>
        <v>1252</v>
      </c>
      <c r="P3078" s="2">
        <f>DATEDIF('Transaction Data'!$D3078,'Transaction Data'!$A3078,"y")</f>
        <v>38</v>
      </c>
      <c r="Q3078" s="2" t="str">
        <f>FLOOR('Transaction Data'!$P3078,15)&amp;"-"&amp;FLOOR('Transaction Data'!$P3078,15)+14</f>
        <v>30-44</v>
      </c>
      <c r="R3078" s="2" t="str">
        <f>IF('Transaction Data'!$L3078&lt;=10,"Less Expensive","Expensive")</f>
        <v>Expensive</v>
      </c>
      <c r="S3078" s="4">
        <f>WEEKDAY('Transaction Data'!$A3078)</f>
        <v>7</v>
      </c>
      <c r="T3078" s="2" t="str">
        <f>IF(WEEKDAY('Transaction Data'!$A3078,2)&lt;6,"Weekday","Weekend")</f>
        <v>Weekend</v>
      </c>
    </row>
    <row r="3079" ht="15.75" customHeight="1">
      <c r="A3079" s="1">
        <v>45428.0</v>
      </c>
      <c r="B3079" s="2" t="s">
        <v>40</v>
      </c>
      <c r="C3079" s="2" t="s">
        <v>41</v>
      </c>
      <c r="D3079" s="1">
        <v>24381.0</v>
      </c>
      <c r="E3079" s="2" t="s">
        <v>22</v>
      </c>
      <c r="F3079" s="2">
        <v>418.0</v>
      </c>
      <c r="G3079" s="2" t="s">
        <v>38</v>
      </c>
      <c r="H3079" s="2" t="s">
        <v>29</v>
      </c>
      <c r="I3079" s="2" t="s">
        <v>30</v>
      </c>
      <c r="J3079" s="2" t="str">
        <f t="array" ref="J3079">XLOOKUP('Transaction Data'!$G3079,Product_Code,Biscuit_Brand)</f>
        <v>Ginger Snaps</v>
      </c>
      <c r="K3079" s="2">
        <f t="array" ref="K3079">XLOOKUP('Transaction Data'!$G3079,Product_Code,Cost)</f>
        <v>14</v>
      </c>
      <c r="L3079" s="2">
        <f t="array" ref="L3079">XLOOKUP('Transaction Data'!$G3079,Product_Code,Unit_Price)</f>
        <v>28</v>
      </c>
      <c r="M3079" s="3">
        <f>'Transaction Data'!$F3079*'Transaction Data'!$K3079</f>
        <v>5852</v>
      </c>
      <c r="N3079" s="3">
        <f>'Transaction Data'!$F3079*'Transaction Data'!$L3079</f>
        <v>11704</v>
      </c>
      <c r="O3079" s="3">
        <f>'Transaction Data'!$N3079-'Transaction Data'!$M3079</f>
        <v>5852</v>
      </c>
      <c r="P3079" s="2">
        <f>DATEDIF('Transaction Data'!$D3079,'Transaction Data'!$A3079,"y")</f>
        <v>57</v>
      </c>
      <c r="Q3079" s="2" t="str">
        <f>FLOOR('Transaction Data'!$P3079,15)&amp;"-"&amp;FLOOR('Transaction Data'!$P3079,15)+14</f>
        <v>45-59</v>
      </c>
      <c r="R3079" s="2" t="str">
        <f>IF('Transaction Data'!$L3079&lt;=10,"Less Expensive","Expensive")</f>
        <v>Expensive</v>
      </c>
      <c r="S3079" s="4">
        <f>WEEKDAY('Transaction Data'!$A3079)</f>
        <v>5</v>
      </c>
      <c r="T3079" s="2" t="str">
        <f>IF(WEEKDAY('Transaction Data'!$A3079,2)&lt;6,"Weekday","Weekend")</f>
        <v>Weekday</v>
      </c>
    </row>
    <row r="3080" ht="15.75" customHeight="1">
      <c r="A3080" s="1">
        <v>45373.0</v>
      </c>
      <c r="B3080" s="2" t="s">
        <v>2969</v>
      </c>
      <c r="C3080" s="2" t="s">
        <v>72</v>
      </c>
      <c r="D3080" s="1">
        <v>35205.0</v>
      </c>
      <c r="E3080" s="2" t="s">
        <v>22</v>
      </c>
      <c r="F3080" s="2">
        <v>183.0</v>
      </c>
      <c r="G3080" s="2" t="s">
        <v>33</v>
      </c>
      <c r="H3080" s="2" t="s">
        <v>42</v>
      </c>
      <c r="I3080" s="2" t="s">
        <v>25</v>
      </c>
      <c r="J3080" s="2" t="str">
        <f t="array" ref="J3080">XLOOKUP('Transaction Data'!$G3080,Product_Code,Biscuit_Brand)</f>
        <v>Caramel Biscuits</v>
      </c>
      <c r="K3080" s="2">
        <f t="array" ref="K3080">XLOOKUP('Transaction Data'!$G3080,Product_Code,Cost)</f>
        <v>18</v>
      </c>
      <c r="L3080" s="2">
        <f t="array" ref="L3080">XLOOKUP('Transaction Data'!$G3080,Product_Code,Unit_Price)</f>
        <v>22</v>
      </c>
      <c r="M3080" s="3">
        <f>'Transaction Data'!$F3080*'Transaction Data'!$K3080</f>
        <v>3294</v>
      </c>
      <c r="N3080" s="3">
        <f>'Transaction Data'!$F3080*'Transaction Data'!$L3080</f>
        <v>4026</v>
      </c>
      <c r="O3080" s="3">
        <f>'Transaction Data'!$N3080-'Transaction Data'!$M3080</f>
        <v>732</v>
      </c>
      <c r="P3080" s="2">
        <f>DATEDIF('Transaction Data'!$D3080,'Transaction Data'!$A3080,"y")</f>
        <v>27</v>
      </c>
      <c r="Q3080" s="2" t="str">
        <f>FLOOR('Transaction Data'!$P3080,15)&amp;"-"&amp;FLOOR('Transaction Data'!$P3080,15)+14</f>
        <v>15-29</v>
      </c>
      <c r="R3080" s="2" t="str">
        <f>IF('Transaction Data'!$L3080&lt;=10,"Less Expensive","Expensive")</f>
        <v>Expensive</v>
      </c>
      <c r="S3080" s="4">
        <f>WEEKDAY('Transaction Data'!$A3080)</f>
        <v>6</v>
      </c>
      <c r="T3080" s="2" t="str">
        <f>IF(WEEKDAY('Transaction Data'!$A3080,2)&lt;6,"Weekday","Weekend")</f>
        <v>Weekday</v>
      </c>
    </row>
    <row r="3081" ht="15.75" customHeight="1">
      <c r="A3081" s="1">
        <v>45320.0</v>
      </c>
      <c r="B3081" s="2" t="s">
        <v>2970</v>
      </c>
      <c r="C3081" s="2" t="s">
        <v>21</v>
      </c>
      <c r="D3081" s="1">
        <v>17621.0</v>
      </c>
      <c r="E3081" s="2" t="s">
        <v>63</v>
      </c>
      <c r="F3081" s="2">
        <v>492.0</v>
      </c>
      <c r="G3081" s="2" t="s">
        <v>48</v>
      </c>
      <c r="H3081" s="2" t="s">
        <v>45</v>
      </c>
      <c r="I3081" s="2" t="s">
        <v>25</v>
      </c>
      <c r="J3081" s="2" t="str">
        <f t="array" ref="J3081">XLOOKUP('Transaction Data'!$G3081,Product_Code,Biscuit_Brand)</f>
        <v>Lemon Crisps</v>
      </c>
      <c r="K3081" s="2">
        <f t="array" ref="K3081">XLOOKUP('Transaction Data'!$G3081,Product_Code,Cost)</f>
        <v>7</v>
      </c>
      <c r="L3081" s="2">
        <f t="array" ref="L3081">XLOOKUP('Transaction Data'!$G3081,Product_Code,Unit_Price)</f>
        <v>9</v>
      </c>
      <c r="M3081" s="3">
        <f>'Transaction Data'!$F3081*'Transaction Data'!$K3081</f>
        <v>3444</v>
      </c>
      <c r="N3081" s="3">
        <f>'Transaction Data'!$F3081*'Transaction Data'!$L3081</f>
        <v>4428</v>
      </c>
      <c r="O3081" s="3">
        <f>'Transaction Data'!$N3081-'Transaction Data'!$M3081</f>
        <v>984</v>
      </c>
      <c r="P3081" s="2">
        <f>DATEDIF('Transaction Data'!$D3081,'Transaction Data'!$A3081,"y")</f>
        <v>75</v>
      </c>
      <c r="Q3081" s="2" t="str">
        <f>FLOOR('Transaction Data'!$P3081,15)&amp;"-"&amp;FLOOR('Transaction Data'!$P3081,15)+14</f>
        <v>75-89</v>
      </c>
      <c r="R3081" s="2" t="str">
        <f>IF('Transaction Data'!$L3081&lt;=10,"Less Expensive","Expensive")</f>
        <v>Less Expensive</v>
      </c>
      <c r="S3081" s="4">
        <f>WEEKDAY('Transaction Data'!$A3081)</f>
        <v>2</v>
      </c>
      <c r="T3081" s="2" t="str">
        <f>IF(WEEKDAY('Transaction Data'!$A3081,2)&lt;6,"Weekday","Weekend")</f>
        <v>Weekday</v>
      </c>
    </row>
    <row r="3082" ht="15.75" customHeight="1">
      <c r="A3082" s="1">
        <v>45433.0</v>
      </c>
      <c r="B3082" s="2" t="s">
        <v>40</v>
      </c>
      <c r="C3082" s="2" t="s">
        <v>41</v>
      </c>
      <c r="D3082" s="1">
        <v>32023.0</v>
      </c>
      <c r="E3082" s="2" t="s">
        <v>63</v>
      </c>
      <c r="F3082" s="2">
        <v>231.0</v>
      </c>
      <c r="G3082" s="2" t="s">
        <v>44</v>
      </c>
      <c r="H3082" s="2" t="s">
        <v>24</v>
      </c>
      <c r="I3082" s="2" t="s">
        <v>30</v>
      </c>
      <c r="J3082" s="2" t="str">
        <f t="array" ref="J3082">XLOOKUP('Transaction Data'!$G3082,Product_Code,Biscuit_Brand)</f>
        <v>Butter Crunch</v>
      </c>
      <c r="K3082" s="2">
        <f t="array" ref="K3082">XLOOKUP('Transaction Data'!$G3082,Product_Code,Cost)</f>
        <v>10</v>
      </c>
      <c r="L3082" s="2">
        <f t="array" ref="L3082">XLOOKUP('Transaction Data'!$G3082,Product_Code,Unit_Price)</f>
        <v>11</v>
      </c>
      <c r="M3082" s="3">
        <f>'Transaction Data'!$F3082*'Transaction Data'!$K3082</f>
        <v>2310</v>
      </c>
      <c r="N3082" s="3">
        <f>'Transaction Data'!$F3082*'Transaction Data'!$L3082</f>
        <v>2541</v>
      </c>
      <c r="O3082" s="3">
        <f>'Transaction Data'!$N3082-'Transaction Data'!$M3082</f>
        <v>231</v>
      </c>
      <c r="P3082" s="2">
        <f>DATEDIF('Transaction Data'!$D3082,'Transaction Data'!$A3082,"y")</f>
        <v>36</v>
      </c>
      <c r="Q3082" s="2" t="str">
        <f>FLOOR('Transaction Data'!$P3082,15)&amp;"-"&amp;FLOOR('Transaction Data'!$P3082,15)+14</f>
        <v>30-44</v>
      </c>
      <c r="R3082" s="2" t="str">
        <f>IF('Transaction Data'!$L3082&lt;=10,"Less Expensive","Expensive")</f>
        <v>Expensive</v>
      </c>
      <c r="S3082" s="4">
        <f>WEEKDAY('Transaction Data'!$A3082)</f>
        <v>3</v>
      </c>
      <c r="T3082" s="2" t="str">
        <f>IF(WEEKDAY('Transaction Data'!$A3082,2)&lt;6,"Weekday","Weekend")</f>
        <v>Weekday</v>
      </c>
    </row>
    <row r="3083" ht="15.75" customHeight="1">
      <c r="A3083" s="1">
        <v>45456.0</v>
      </c>
      <c r="B3083" s="2" t="s">
        <v>1150</v>
      </c>
      <c r="C3083" s="2" t="s">
        <v>47</v>
      </c>
      <c r="D3083" s="1">
        <v>24702.0</v>
      </c>
      <c r="E3083" s="2" t="s">
        <v>63</v>
      </c>
      <c r="F3083" s="2">
        <v>365.0</v>
      </c>
      <c r="G3083" s="2" t="s">
        <v>60</v>
      </c>
      <c r="H3083" s="2" t="s">
        <v>29</v>
      </c>
      <c r="I3083" s="2" t="s">
        <v>25</v>
      </c>
      <c r="J3083" s="2" t="str">
        <f t="array" ref="J3083">XLOOKUP('Transaction Data'!$G3083,Product_Code,Biscuit_Brand)</f>
        <v>Peanut Butter Bites</v>
      </c>
      <c r="K3083" s="2">
        <f t="array" ref="K3083">XLOOKUP('Transaction Data'!$G3083,Product_Code,Cost)</f>
        <v>5</v>
      </c>
      <c r="L3083" s="2">
        <f t="array" ref="L3083">XLOOKUP('Transaction Data'!$G3083,Product_Code,Unit_Price)</f>
        <v>7</v>
      </c>
      <c r="M3083" s="3">
        <f>'Transaction Data'!$F3083*'Transaction Data'!$K3083</f>
        <v>1825</v>
      </c>
      <c r="N3083" s="3">
        <f>'Transaction Data'!$F3083*'Transaction Data'!$L3083</f>
        <v>2555</v>
      </c>
      <c r="O3083" s="3">
        <f>'Transaction Data'!$N3083-'Transaction Data'!$M3083</f>
        <v>730</v>
      </c>
      <c r="P3083" s="2">
        <f>DATEDIF('Transaction Data'!$D3083,'Transaction Data'!$A3083,"y")</f>
        <v>56</v>
      </c>
      <c r="Q3083" s="2" t="str">
        <f>FLOOR('Transaction Data'!$P3083,15)&amp;"-"&amp;FLOOR('Transaction Data'!$P3083,15)+14</f>
        <v>45-59</v>
      </c>
      <c r="R3083" s="2" t="str">
        <f>IF('Transaction Data'!$L3083&lt;=10,"Less Expensive","Expensive")</f>
        <v>Less Expensive</v>
      </c>
      <c r="S3083" s="4">
        <f>WEEKDAY('Transaction Data'!$A3083)</f>
        <v>5</v>
      </c>
      <c r="T3083" s="2" t="str">
        <f>IF(WEEKDAY('Transaction Data'!$A3083,2)&lt;6,"Weekday","Weekend")</f>
        <v>Weekday</v>
      </c>
    </row>
    <row r="3084" ht="15.75" customHeight="1">
      <c r="A3084" s="1">
        <v>45311.0</v>
      </c>
      <c r="B3084" s="2" t="s">
        <v>1151</v>
      </c>
      <c r="C3084" s="2" t="s">
        <v>65</v>
      </c>
      <c r="D3084" s="1">
        <v>27536.0</v>
      </c>
      <c r="E3084" s="2" t="s">
        <v>37</v>
      </c>
      <c r="F3084" s="2">
        <v>339.0</v>
      </c>
      <c r="G3084" s="2" t="s">
        <v>38</v>
      </c>
      <c r="H3084" s="2" t="s">
        <v>29</v>
      </c>
      <c r="I3084" s="2" t="s">
        <v>25</v>
      </c>
      <c r="J3084" s="2" t="str">
        <f t="array" ref="J3084">XLOOKUP('Transaction Data'!$G3084,Product_Code,Biscuit_Brand)</f>
        <v>Ginger Snaps</v>
      </c>
      <c r="K3084" s="2">
        <f t="array" ref="K3084">XLOOKUP('Transaction Data'!$G3084,Product_Code,Cost)</f>
        <v>14</v>
      </c>
      <c r="L3084" s="2">
        <f t="array" ref="L3084">XLOOKUP('Transaction Data'!$G3084,Product_Code,Unit_Price)</f>
        <v>28</v>
      </c>
      <c r="M3084" s="3">
        <f>'Transaction Data'!$F3084*'Transaction Data'!$K3084</f>
        <v>4746</v>
      </c>
      <c r="N3084" s="3">
        <f>'Transaction Data'!$F3084*'Transaction Data'!$L3084</f>
        <v>9492</v>
      </c>
      <c r="O3084" s="3">
        <f>'Transaction Data'!$N3084-'Transaction Data'!$M3084</f>
        <v>4746</v>
      </c>
      <c r="P3084" s="2">
        <f>DATEDIF('Transaction Data'!$D3084,'Transaction Data'!$A3084,"y")</f>
        <v>48</v>
      </c>
      <c r="Q3084" s="2" t="str">
        <f>FLOOR('Transaction Data'!$P3084,15)&amp;"-"&amp;FLOOR('Transaction Data'!$P3084,15)+14</f>
        <v>45-59</v>
      </c>
      <c r="R3084" s="2" t="str">
        <f>IF('Transaction Data'!$L3084&lt;=10,"Less Expensive","Expensive")</f>
        <v>Expensive</v>
      </c>
      <c r="S3084" s="4">
        <f>WEEKDAY('Transaction Data'!$A3084)</f>
        <v>7</v>
      </c>
      <c r="T3084" s="2" t="str">
        <f>IF(WEEKDAY('Transaction Data'!$A3084,2)&lt;6,"Weekday","Weekend")</f>
        <v>Weekend</v>
      </c>
    </row>
    <row r="3085" ht="15.75" customHeight="1">
      <c r="A3085" s="1">
        <v>45452.0</v>
      </c>
      <c r="B3085" s="2" t="s">
        <v>531</v>
      </c>
      <c r="C3085" s="2" t="s">
        <v>72</v>
      </c>
      <c r="D3085" s="1">
        <v>33171.0</v>
      </c>
      <c r="E3085" s="2" t="s">
        <v>27</v>
      </c>
      <c r="F3085" s="2">
        <v>363.0</v>
      </c>
      <c r="G3085" s="2" t="s">
        <v>38</v>
      </c>
      <c r="H3085" s="2" t="s">
        <v>34</v>
      </c>
      <c r="I3085" s="2" t="s">
        <v>25</v>
      </c>
      <c r="J3085" s="2" t="str">
        <f t="array" ref="J3085">XLOOKUP('Transaction Data'!$G3085,Product_Code,Biscuit_Brand)</f>
        <v>Ginger Snaps</v>
      </c>
      <c r="K3085" s="2">
        <f t="array" ref="K3085">XLOOKUP('Transaction Data'!$G3085,Product_Code,Cost)</f>
        <v>14</v>
      </c>
      <c r="L3085" s="2">
        <f t="array" ref="L3085">XLOOKUP('Transaction Data'!$G3085,Product_Code,Unit_Price)</f>
        <v>28</v>
      </c>
      <c r="M3085" s="3">
        <f>'Transaction Data'!$F3085*'Transaction Data'!$K3085</f>
        <v>5082</v>
      </c>
      <c r="N3085" s="3">
        <f>'Transaction Data'!$F3085*'Transaction Data'!$L3085</f>
        <v>10164</v>
      </c>
      <c r="O3085" s="3">
        <f>'Transaction Data'!$N3085-'Transaction Data'!$M3085</f>
        <v>5082</v>
      </c>
      <c r="P3085" s="2">
        <f>DATEDIF('Transaction Data'!$D3085,'Transaction Data'!$A3085,"y")</f>
        <v>33</v>
      </c>
      <c r="Q3085" s="2" t="str">
        <f>FLOOR('Transaction Data'!$P3085,15)&amp;"-"&amp;FLOOR('Transaction Data'!$P3085,15)+14</f>
        <v>30-44</v>
      </c>
      <c r="R3085" s="2" t="str">
        <f>IF('Transaction Data'!$L3085&lt;=10,"Less Expensive","Expensive")</f>
        <v>Expensive</v>
      </c>
      <c r="S3085" s="4">
        <f>WEEKDAY('Transaction Data'!$A3085)</f>
        <v>1</v>
      </c>
      <c r="T3085" s="2" t="str">
        <f>IF(WEEKDAY('Transaction Data'!$A3085,2)&lt;6,"Weekday","Weekend")</f>
        <v>Weekend</v>
      </c>
    </row>
    <row r="3086" ht="15.75" customHeight="1">
      <c r="A3086" s="1">
        <v>45368.0</v>
      </c>
      <c r="B3086" s="2" t="s">
        <v>2971</v>
      </c>
      <c r="C3086" s="2" t="s">
        <v>32</v>
      </c>
      <c r="D3086" s="1">
        <v>33971.0</v>
      </c>
      <c r="E3086" s="2" t="s">
        <v>22</v>
      </c>
      <c r="F3086" s="2">
        <v>422.0</v>
      </c>
      <c r="G3086" s="2" t="s">
        <v>48</v>
      </c>
      <c r="H3086" s="2" t="s">
        <v>24</v>
      </c>
      <c r="I3086" s="2" t="s">
        <v>25</v>
      </c>
      <c r="J3086" s="2" t="str">
        <f t="array" ref="J3086">XLOOKUP('Transaction Data'!$G3086,Product_Code,Biscuit_Brand)</f>
        <v>Lemon Crisps</v>
      </c>
      <c r="K3086" s="2">
        <f t="array" ref="K3086">XLOOKUP('Transaction Data'!$G3086,Product_Code,Cost)</f>
        <v>7</v>
      </c>
      <c r="L3086" s="2">
        <f t="array" ref="L3086">XLOOKUP('Transaction Data'!$G3086,Product_Code,Unit_Price)</f>
        <v>9</v>
      </c>
      <c r="M3086" s="3">
        <f>'Transaction Data'!$F3086*'Transaction Data'!$K3086</f>
        <v>2954</v>
      </c>
      <c r="N3086" s="3">
        <f>'Transaction Data'!$F3086*'Transaction Data'!$L3086</f>
        <v>3798</v>
      </c>
      <c r="O3086" s="3">
        <f>'Transaction Data'!$N3086-'Transaction Data'!$M3086</f>
        <v>844</v>
      </c>
      <c r="P3086" s="2">
        <f>DATEDIF('Transaction Data'!$D3086,'Transaction Data'!$A3086,"y")</f>
        <v>31</v>
      </c>
      <c r="Q3086" s="2" t="str">
        <f>FLOOR('Transaction Data'!$P3086,15)&amp;"-"&amp;FLOOR('Transaction Data'!$P3086,15)+14</f>
        <v>30-44</v>
      </c>
      <c r="R3086" s="2" t="str">
        <f>IF('Transaction Data'!$L3086&lt;=10,"Less Expensive","Expensive")</f>
        <v>Less Expensive</v>
      </c>
      <c r="S3086" s="4">
        <f>WEEKDAY('Transaction Data'!$A3086)</f>
        <v>1</v>
      </c>
      <c r="T3086" s="2" t="str">
        <f>IF(WEEKDAY('Transaction Data'!$A3086,2)&lt;6,"Weekday","Weekend")</f>
        <v>Weekend</v>
      </c>
    </row>
    <row r="3087" ht="15.75" customHeight="1">
      <c r="A3087" s="1">
        <v>45332.0</v>
      </c>
      <c r="B3087" s="2" t="s">
        <v>40</v>
      </c>
      <c r="C3087" s="2" t="s">
        <v>41</v>
      </c>
      <c r="D3087" s="1">
        <v>20589.0</v>
      </c>
      <c r="E3087" s="2" t="s">
        <v>22</v>
      </c>
      <c r="F3087" s="2">
        <v>111.0</v>
      </c>
      <c r="G3087" s="2" t="s">
        <v>28</v>
      </c>
      <c r="H3087" s="2" t="s">
        <v>42</v>
      </c>
      <c r="I3087" s="2" t="s">
        <v>30</v>
      </c>
      <c r="J3087" s="2" t="str">
        <f t="array" ref="J3087">XLOOKUP('Transaction Data'!$G3087,Product_Code,Biscuit_Brand)</f>
        <v>Shortbread</v>
      </c>
      <c r="K3087" s="2">
        <f t="array" ref="K3087">XLOOKUP('Transaction Data'!$G3087,Product_Code,Cost)</f>
        <v>10</v>
      </c>
      <c r="L3087" s="2">
        <f t="array" ref="L3087">XLOOKUP('Transaction Data'!$G3087,Product_Code,Unit_Price)</f>
        <v>45</v>
      </c>
      <c r="M3087" s="3">
        <f>'Transaction Data'!$F3087*'Transaction Data'!$K3087</f>
        <v>1110</v>
      </c>
      <c r="N3087" s="3">
        <f>'Transaction Data'!$F3087*'Transaction Data'!$L3087</f>
        <v>4995</v>
      </c>
      <c r="O3087" s="3">
        <f>'Transaction Data'!$N3087-'Transaction Data'!$M3087</f>
        <v>3885</v>
      </c>
      <c r="P3087" s="2">
        <f>DATEDIF('Transaction Data'!$D3087,'Transaction Data'!$A3087,"y")</f>
        <v>67</v>
      </c>
      <c r="Q3087" s="2" t="str">
        <f>FLOOR('Transaction Data'!$P3087,15)&amp;"-"&amp;FLOOR('Transaction Data'!$P3087,15)+14</f>
        <v>60-74</v>
      </c>
      <c r="R3087" s="2" t="str">
        <f>IF('Transaction Data'!$L3087&lt;=10,"Less Expensive","Expensive")</f>
        <v>Expensive</v>
      </c>
      <c r="S3087" s="4">
        <f>WEEKDAY('Transaction Data'!$A3087)</f>
        <v>7</v>
      </c>
      <c r="T3087" s="2" t="str">
        <f>IF(WEEKDAY('Transaction Data'!$A3087,2)&lt;6,"Weekday","Weekend")</f>
        <v>Weekend</v>
      </c>
    </row>
    <row r="3088" ht="15.75" customHeight="1">
      <c r="A3088" s="1">
        <v>45501.0</v>
      </c>
      <c r="B3088" s="2" t="s">
        <v>1150</v>
      </c>
      <c r="C3088" s="2" t="s">
        <v>47</v>
      </c>
      <c r="D3088" s="1">
        <v>34546.0</v>
      </c>
      <c r="E3088" s="2" t="s">
        <v>27</v>
      </c>
      <c r="F3088" s="2">
        <v>218.0</v>
      </c>
      <c r="G3088" s="2" t="s">
        <v>55</v>
      </c>
      <c r="H3088" s="2" t="s">
        <v>45</v>
      </c>
      <c r="I3088" s="2" t="s">
        <v>25</v>
      </c>
      <c r="J3088" s="2" t="str">
        <f t="array" ref="J3088">XLOOKUP('Transaction Data'!$G3088,Product_Code,Biscuit_Brand)</f>
        <v>Vanilla Wafers</v>
      </c>
      <c r="K3088" s="2">
        <f t="array" ref="K3088">XLOOKUP('Transaction Data'!$G3088,Product_Code,Cost)</f>
        <v>18</v>
      </c>
      <c r="L3088" s="2">
        <f t="array" ref="L3088">XLOOKUP('Transaction Data'!$G3088,Product_Code,Unit_Price)</f>
        <v>36</v>
      </c>
      <c r="M3088" s="3">
        <f>'Transaction Data'!$F3088*'Transaction Data'!$K3088</f>
        <v>3924</v>
      </c>
      <c r="N3088" s="3">
        <f>'Transaction Data'!$F3088*'Transaction Data'!$L3088</f>
        <v>7848</v>
      </c>
      <c r="O3088" s="3">
        <f>'Transaction Data'!$N3088-'Transaction Data'!$M3088</f>
        <v>3924</v>
      </c>
      <c r="P3088" s="2">
        <f>DATEDIF('Transaction Data'!$D3088,'Transaction Data'!$A3088,"y")</f>
        <v>29</v>
      </c>
      <c r="Q3088" s="2" t="str">
        <f>FLOOR('Transaction Data'!$P3088,15)&amp;"-"&amp;FLOOR('Transaction Data'!$P3088,15)+14</f>
        <v>15-29</v>
      </c>
      <c r="R3088" s="2" t="str">
        <f>IF('Transaction Data'!$L3088&lt;=10,"Less Expensive","Expensive")</f>
        <v>Expensive</v>
      </c>
      <c r="S3088" s="4">
        <f>WEEKDAY('Transaction Data'!$A3088)</f>
        <v>1</v>
      </c>
      <c r="T3088" s="2" t="str">
        <f>IF(WEEKDAY('Transaction Data'!$A3088,2)&lt;6,"Weekday","Weekend")</f>
        <v>Weekend</v>
      </c>
    </row>
    <row r="3089" ht="15.75" customHeight="1">
      <c r="A3089" s="1">
        <v>45420.0</v>
      </c>
      <c r="B3089" s="2" t="s">
        <v>1151</v>
      </c>
      <c r="C3089" s="2" t="s">
        <v>65</v>
      </c>
      <c r="D3089" s="1">
        <v>29723.0</v>
      </c>
      <c r="E3089" s="2" t="s">
        <v>27</v>
      </c>
      <c r="F3089" s="2">
        <v>498.0</v>
      </c>
      <c r="G3089" s="2" t="s">
        <v>23</v>
      </c>
      <c r="H3089" s="2" t="s">
        <v>24</v>
      </c>
      <c r="I3089" s="2" t="s">
        <v>25</v>
      </c>
      <c r="J3089" s="2" t="str">
        <f t="array" ref="J3089">XLOOKUP('Transaction Data'!$G3089,Product_Code,Biscuit_Brand)</f>
        <v>Cinnamon Swirls</v>
      </c>
      <c r="K3089" s="2">
        <f t="array" ref="K3089">XLOOKUP('Transaction Data'!$G3089,Product_Code,Cost)</f>
        <v>10</v>
      </c>
      <c r="L3089" s="2">
        <f t="array" ref="L3089">XLOOKUP('Transaction Data'!$G3089,Product_Code,Unit_Price)</f>
        <v>14</v>
      </c>
      <c r="M3089" s="3">
        <f>'Transaction Data'!$F3089*'Transaction Data'!$K3089</f>
        <v>4980</v>
      </c>
      <c r="N3089" s="3">
        <f>'Transaction Data'!$F3089*'Transaction Data'!$L3089</f>
        <v>6972</v>
      </c>
      <c r="O3089" s="3">
        <f>'Transaction Data'!$N3089-'Transaction Data'!$M3089</f>
        <v>1992</v>
      </c>
      <c r="P3089" s="2">
        <f>DATEDIF('Transaction Data'!$D3089,'Transaction Data'!$A3089,"y")</f>
        <v>42</v>
      </c>
      <c r="Q3089" s="2" t="str">
        <f>FLOOR('Transaction Data'!$P3089,15)&amp;"-"&amp;FLOOR('Transaction Data'!$P3089,15)+14</f>
        <v>30-44</v>
      </c>
      <c r="R3089" s="2" t="str">
        <f>IF('Transaction Data'!$L3089&lt;=10,"Less Expensive","Expensive")</f>
        <v>Expensive</v>
      </c>
      <c r="S3089" s="4">
        <f>WEEKDAY('Transaction Data'!$A3089)</f>
        <v>4</v>
      </c>
      <c r="T3089" s="2" t="str">
        <f>IF(WEEKDAY('Transaction Data'!$A3089,2)&lt;6,"Weekday","Weekend")</f>
        <v>Weekday</v>
      </c>
    </row>
    <row r="3090" ht="15.75" customHeight="1">
      <c r="A3090" s="1">
        <v>45318.0</v>
      </c>
      <c r="B3090" s="2" t="s">
        <v>2972</v>
      </c>
      <c r="C3090" s="2" t="s">
        <v>65</v>
      </c>
      <c r="D3090" s="1">
        <v>22784.0</v>
      </c>
      <c r="E3090" s="2" t="s">
        <v>63</v>
      </c>
      <c r="F3090" s="2">
        <v>483.0</v>
      </c>
      <c r="G3090" s="2" t="s">
        <v>60</v>
      </c>
      <c r="H3090" s="2" t="s">
        <v>29</v>
      </c>
      <c r="I3090" s="2" t="s">
        <v>25</v>
      </c>
      <c r="J3090" s="2" t="str">
        <f t="array" ref="J3090">XLOOKUP('Transaction Data'!$G3090,Product_Code,Biscuit_Brand)</f>
        <v>Peanut Butter Bites</v>
      </c>
      <c r="K3090" s="2">
        <f t="array" ref="K3090">XLOOKUP('Transaction Data'!$G3090,Product_Code,Cost)</f>
        <v>5</v>
      </c>
      <c r="L3090" s="2">
        <f t="array" ref="L3090">XLOOKUP('Transaction Data'!$G3090,Product_Code,Unit_Price)</f>
        <v>7</v>
      </c>
      <c r="M3090" s="3">
        <f>'Transaction Data'!$F3090*'Transaction Data'!$K3090</f>
        <v>2415</v>
      </c>
      <c r="N3090" s="3">
        <f>'Transaction Data'!$F3090*'Transaction Data'!$L3090</f>
        <v>3381</v>
      </c>
      <c r="O3090" s="3">
        <f>'Transaction Data'!$N3090-'Transaction Data'!$M3090</f>
        <v>966</v>
      </c>
      <c r="P3090" s="2">
        <f>DATEDIF('Transaction Data'!$D3090,'Transaction Data'!$A3090,"y")</f>
        <v>61</v>
      </c>
      <c r="Q3090" s="2" t="str">
        <f>FLOOR('Transaction Data'!$P3090,15)&amp;"-"&amp;FLOOR('Transaction Data'!$P3090,15)+14</f>
        <v>60-74</v>
      </c>
      <c r="R3090" s="2" t="str">
        <f>IF('Transaction Data'!$L3090&lt;=10,"Less Expensive","Expensive")</f>
        <v>Less Expensive</v>
      </c>
      <c r="S3090" s="4">
        <f>WEEKDAY('Transaction Data'!$A3090)</f>
        <v>7</v>
      </c>
      <c r="T3090" s="2" t="str">
        <f>IF(WEEKDAY('Transaction Data'!$A3090,2)&lt;6,"Weekday","Weekend")</f>
        <v>Weekend</v>
      </c>
    </row>
    <row r="3091" ht="15.75" customHeight="1">
      <c r="A3091" s="1">
        <v>45305.0</v>
      </c>
      <c r="B3091" s="2" t="s">
        <v>40</v>
      </c>
      <c r="C3091" s="2" t="s">
        <v>41</v>
      </c>
      <c r="D3091" s="1">
        <v>31573.0</v>
      </c>
      <c r="E3091" s="2" t="s">
        <v>63</v>
      </c>
      <c r="F3091" s="2">
        <v>29.0</v>
      </c>
      <c r="G3091" s="2" t="s">
        <v>33</v>
      </c>
      <c r="H3091" s="2" t="s">
        <v>42</v>
      </c>
      <c r="I3091" s="2" t="s">
        <v>30</v>
      </c>
      <c r="J3091" s="2" t="str">
        <f t="array" ref="J3091">XLOOKUP('Transaction Data'!$G3091,Product_Code,Biscuit_Brand)</f>
        <v>Caramel Biscuits</v>
      </c>
      <c r="K3091" s="2">
        <f t="array" ref="K3091">XLOOKUP('Transaction Data'!$G3091,Product_Code,Cost)</f>
        <v>18</v>
      </c>
      <c r="L3091" s="2">
        <f t="array" ref="L3091">XLOOKUP('Transaction Data'!$G3091,Product_Code,Unit_Price)</f>
        <v>22</v>
      </c>
      <c r="M3091" s="3">
        <f>'Transaction Data'!$F3091*'Transaction Data'!$K3091</f>
        <v>522</v>
      </c>
      <c r="N3091" s="3">
        <f>'Transaction Data'!$F3091*'Transaction Data'!$L3091</f>
        <v>638</v>
      </c>
      <c r="O3091" s="3">
        <f>'Transaction Data'!$N3091-'Transaction Data'!$M3091</f>
        <v>116</v>
      </c>
      <c r="P3091" s="2">
        <f>DATEDIF('Transaction Data'!$D3091,'Transaction Data'!$A3091,"y")</f>
        <v>37</v>
      </c>
      <c r="Q3091" s="2" t="str">
        <f>FLOOR('Transaction Data'!$P3091,15)&amp;"-"&amp;FLOOR('Transaction Data'!$P3091,15)+14</f>
        <v>30-44</v>
      </c>
      <c r="R3091" s="2" t="str">
        <f>IF('Transaction Data'!$L3091&lt;=10,"Less Expensive","Expensive")</f>
        <v>Expensive</v>
      </c>
      <c r="S3091" s="4">
        <f>WEEKDAY('Transaction Data'!$A3091)</f>
        <v>1</v>
      </c>
      <c r="T3091" s="2" t="str">
        <f>IF(WEEKDAY('Transaction Data'!$A3091,2)&lt;6,"Weekday","Weekend")</f>
        <v>Weekend</v>
      </c>
    </row>
    <row r="3092" ht="15.75" customHeight="1">
      <c r="A3092" s="1">
        <v>45478.0</v>
      </c>
      <c r="B3092" s="2" t="s">
        <v>1150</v>
      </c>
      <c r="C3092" s="2" t="s">
        <v>47</v>
      </c>
      <c r="D3092" s="1">
        <v>23199.0</v>
      </c>
      <c r="E3092" s="2" t="s">
        <v>63</v>
      </c>
      <c r="F3092" s="2">
        <v>236.0</v>
      </c>
      <c r="G3092" s="2" t="s">
        <v>28</v>
      </c>
      <c r="H3092" s="2" t="s">
        <v>45</v>
      </c>
      <c r="I3092" s="2" t="s">
        <v>25</v>
      </c>
      <c r="J3092" s="2" t="str">
        <f t="array" ref="J3092">XLOOKUP('Transaction Data'!$G3092,Product_Code,Biscuit_Brand)</f>
        <v>Shortbread</v>
      </c>
      <c r="K3092" s="2">
        <f t="array" ref="K3092">XLOOKUP('Transaction Data'!$G3092,Product_Code,Cost)</f>
        <v>10</v>
      </c>
      <c r="L3092" s="2">
        <f t="array" ref="L3092">XLOOKUP('Transaction Data'!$G3092,Product_Code,Unit_Price)</f>
        <v>45</v>
      </c>
      <c r="M3092" s="3">
        <f>'Transaction Data'!$F3092*'Transaction Data'!$K3092</f>
        <v>2360</v>
      </c>
      <c r="N3092" s="3">
        <f>'Transaction Data'!$F3092*'Transaction Data'!$L3092</f>
        <v>10620</v>
      </c>
      <c r="O3092" s="3">
        <f>'Transaction Data'!$N3092-'Transaction Data'!$M3092</f>
        <v>8260</v>
      </c>
      <c r="P3092" s="2">
        <f>DATEDIF('Transaction Data'!$D3092,'Transaction Data'!$A3092,"y")</f>
        <v>60</v>
      </c>
      <c r="Q3092" s="2" t="str">
        <f>FLOOR('Transaction Data'!$P3092,15)&amp;"-"&amp;FLOOR('Transaction Data'!$P3092,15)+14</f>
        <v>60-74</v>
      </c>
      <c r="R3092" s="2" t="str">
        <f>IF('Transaction Data'!$L3092&lt;=10,"Less Expensive","Expensive")</f>
        <v>Expensive</v>
      </c>
      <c r="S3092" s="4">
        <f>WEEKDAY('Transaction Data'!$A3092)</f>
        <v>6</v>
      </c>
      <c r="T3092" s="2" t="str">
        <f>IF(WEEKDAY('Transaction Data'!$A3092,2)&lt;6,"Weekday","Weekend")</f>
        <v>Weekday</v>
      </c>
    </row>
    <row r="3093" ht="15.75" customHeight="1">
      <c r="A3093" s="1">
        <v>45417.0</v>
      </c>
      <c r="B3093" s="2" t="s">
        <v>1151</v>
      </c>
      <c r="C3093" s="2" t="s">
        <v>65</v>
      </c>
      <c r="D3093" s="1">
        <v>28347.0</v>
      </c>
      <c r="E3093" s="2" t="s">
        <v>63</v>
      </c>
      <c r="F3093" s="2">
        <v>405.0</v>
      </c>
      <c r="G3093" s="2" t="s">
        <v>23</v>
      </c>
      <c r="H3093" s="2" t="s">
        <v>24</v>
      </c>
      <c r="I3093" s="2" t="s">
        <v>25</v>
      </c>
      <c r="J3093" s="2" t="str">
        <f t="array" ref="J3093">XLOOKUP('Transaction Data'!$G3093,Product_Code,Biscuit_Brand)</f>
        <v>Cinnamon Swirls</v>
      </c>
      <c r="K3093" s="2">
        <f t="array" ref="K3093">XLOOKUP('Transaction Data'!$G3093,Product_Code,Cost)</f>
        <v>10</v>
      </c>
      <c r="L3093" s="2">
        <f t="array" ref="L3093">XLOOKUP('Transaction Data'!$G3093,Product_Code,Unit_Price)</f>
        <v>14</v>
      </c>
      <c r="M3093" s="3">
        <f>'Transaction Data'!$F3093*'Transaction Data'!$K3093</f>
        <v>4050</v>
      </c>
      <c r="N3093" s="3">
        <f>'Transaction Data'!$F3093*'Transaction Data'!$L3093</f>
        <v>5670</v>
      </c>
      <c r="O3093" s="3">
        <f>'Transaction Data'!$N3093-'Transaction Data'!$M3093</f>
        <v>1620</v>
      </c>
      <c r="P3093" s="2">
        <f>DATEDIF('Transaction Data'!$D3093,'Transaction Data'!$A3093,"y")</f>
        <v>46</v>
      </c>
      <c r="Q3093" s="2" t="str">
        <f>FLOOR('Transaction Data'!$P3093,15)&amp;"-"&amp;FLOOR('Transaction Data'!$P3093,15)+14</f>
        <v>45-59</v>
      </c>
      <c r="R3093" s="2" t="str">
        <f>IF('Transaction Data'!$L3093&lt;=10,"Less Expensive","Expensive")</f>
        <v>Expensive</v>
      </c>
      <c r="S3093" s="4">
        <f>WEEKDAY('Transaction Data'!$A3093)</f>
        <v>1</v>
      </c>
      <c r="T3093" s="2" t="str">
        <f>IF(WEEKDAY('Transaction Data'!$A3093,2)&lt;6,"Weekday","Weekend")</f>
        <v>Weekend</v>
      </c>
    </row>
    <row r="3094" ht="15.75" customHeight="1">
      <c r="A3094" s="1">
        <v>45470.0</v>
      </c>
      <c r="B3094" s="2" t="s">
        <v>40</v>
      </c>
      <c r="C3094" s="2" t="s">
        <v>41</v>
      </c>
      <c r="D3094" s="1">
        <v>32634.0</v>
      </c>
      <c r="E3094" s="2" t="s">
        <v>37</v>
      </c>
      <c r="F3094" s="2">
        <v>309.0</v>
      </c>
      <c r="G3094" s="2" t="s">
        <v>61</v>
      </c>
      <c r="H3094" s="2" t="s">
        <v>29</v>
      </c>
      <c r="I3094" s="2" t="s">
        <v>30</v>
      </c>
      <c r="J3094" s="2" t="str">
        <f t="array" ref="J3094">XLOOKUP('Transaction Data'!$G3094,Product_Code,Biscuit_Brand)</f>
        <v>Choco Delight</v>
      </c>
      <c r="K3094" s="2">
        <f t="array" ref="K3094">XLOOKUP('Transaction Data'!$G3094,Product_Code,Cost)</f>
        <v>3</v>
      </c>
      <c r="L3094" s="2">
        <f t="array" ref="L3094">XLOOKUP('Transaction Data'!$G3094,Product_Code,Unit_Price)</f>
        <v>5</v>
      </c>
      <c r="M3094" s="3">
        <f>'Transaction Data'!$F3094*'Transaction Data'!$K3094</f>
        <v>927</v>
      </c>
      <c r="N3094" s="3">
        <f>'Transaction Data'!$F3094*'Transaction Data'!$L3094</f>
        <v>1545</v>
      </c>
      <c r="O3094" s="3">
        <f>'Transaction Data'!$N3094-'Transaction Data'!$M3094</f>
        <v>618</v>
      </c>
      <c r="P3094" s="2">
        <f>DATEDIF('Transaction Data'!$D3094,'Transaction Data'!$A3094,"y")</f>
        <v>35</v>
      </c>
      <c r="Q3094" s="2" t="str">
        <f>FLOOR('Transaction Data'!$P3094,15)&amp;"-"&amp;FLOOR('Transaction Data'!$P3094,15)+14</f>
        <v>30-44</v>
      </c>
      <c r="R3094" s="2" t="str">
        <f>IF('Transaction Data'!$L3094&lt;=10,"Less Expensive","Expensive")</f>
        <v>Less Expensive</v>
      </c>
      <c r="S3094" s="4">
        <f>WEEKDAY('Transaction Data'!$A3094)</f>
        <v>5</v>
      </c>
      <c r="T3094" s="2" t="str">
        <f>IF(WEEKDAY('Transaction Data'!$A3094,2)&lt;6,"Weekday","Weekend")</f>
        <v>Weekday</v>
      </c>
    </row>
    <row r="3095" ht="15.75" customHeight="1">
      <c r="A3095" s="1">
        <v>45473.0</v>
      </c>
      <c r="B3095" s="2" t="s">
        <v>1150</v>
      </c>
      <c r="C3095" s="2" t="s">
        <v>47</v>
      </c>
      <c r="D3095" s="1">
        <v>38434.0</v>
      </c>
      <c r="E3095" s="2" t="s">
        <v>63</v>
      </c>
      <c r="F3095" s="2">
        <v>292.0</v>
      </c>
      <c r="G3095" s="2" t="s">
        <v>28</v>
      </c>
      <c r="H3095" s="2" t="s">
        <v>29</v>
      </c>
      <c r="I3095" s="2" t="s">
        <v>25</v>
      </c>
      <c r="J3095" s="2" t="str">
        <f t="array" ref="J3095">XLOOKUP('Transaction Data'!$G3095,Product_Code,Biscuit_Brand)</f>
        <v>Shortbread</v>
      </c>
      <c r="K3095" s="2">
        <f t="array" ref="K3095">XLOOKUP('Transaction Data'!$G3095,Product_Code,Cost)</f>
        <v>10</v>
      </c>
      <c r="L3095" s="2">
        <f t="array" ref="L3095">XLOOKUP('Transaction Data'!$G3095,Product_Code,Unit_Price)</f>
        <v>45</v>
      </c>
      <c r="M3095" s="3">
        <f>'Transaction Data'!$F3095*'Transaction Data'!$K3095</f>
        <v>2920</v>
      </c>
      <c r="N3095" s="3">
        <f>'Transaction Data'!$F3095*'Transaction Data'!$L3095</f>
        <v>13140</v>
      </c>
      <c r="O3095" s="3">
        <f>'Transaction Data'!$N3095-'Transaction Data'!$M3095</f>
        <v>10220</v>
      </c>
      <c r="P3095" s="2">
        <f>DATEDIF('Transaction Data'!$D3095,'Transaction Data'!$A3095,"y")</f>
        <v>19</v>
      </c>
      <c r="Q3095" s="2" t="str">
        <f>FLOOR('Transaction Data'!$P3095,15)&amp;"-"&amp;FLOOR('Transaction Data'!$P3095,15)+14</f>
        <v>15-29</v>
      </c>
      <c r="R3095" s="2" t="str">
        <f>IF('Transaction Data'!$L3095&lt;=10,"Less Expensive","Expensive")</f>
        <v>Expensive</v>
      </c>
      <c r="S3095" s="4">
        <f>WEEKDAY('Transaction Data'!$A3095)</f>
        <v>1</v>
      </c>
      <c r="T3095" s="2" t="str">
        <f>IF(WEEKDAY('Transaction Data'!$A3095,2)&lt;6,"Weekday","Weekend")</f>
        <v>Weekend</v>
      </c>
    </row>
    <row r="3096" ht="15.75" customHeight="1">
      <c r="A3096" s="1">
        <v>45495.0</v>
      </c>
      <c r="B3096" s="2" t="s">
        <v>1151</v>
      </c>
      <c r="C3096" s="2" t="s">
        <v>65</v>
      </c>
      <c r="D3096" s="1">
        <v>21486.0</v>
      </c>
      <c r="E3096" s="2" t="s">
        <v>27</v>
      </c>
      <c r="F3096" s="2">
        <v>305.0</v>
      </c>
      <c r="G3096" s="2" t="s">
        <v>61</v>
      </c>
      <c r="H3096" s="2" t="s">
        <v>34</v>
      </c>
      <c r="I3096" s="2" t="s">
        <v>25</v>
      </c>
      <c r="J3096" s="2" t="str">
        <f t="array" ref="J3096">XLOOKUP('Transaction Data'!$G3096,Product_Code,Biscuit_Brand)</f>
        <v>Choco Delight</v>
      </c>
      <c r="K3096" s="2">
        <f t="array" ref="K3096">XLOOKUP('Transaction Data'!$G3096,Product_Code,Cost)</f>
        <v>3</v>
      </c>
      <c r="L3096" s="2">
        <f t="array" ref="L3096">XLOOKUP('Transaction Data'!$G3096,Product_Code,Unit_Price)</f>
        <v>5</v>
      </c>
      <c r="M3096" s="3">
        <f>'Transaction Data'!$F3096*'Transaction Data'!$K3096</f>
        <v>915</v>
      </c>
      <c r="N3096" s="3">
        <f>'Transaction Data'!$F3096*'Transaction Data'!$L3096</f>
        <v>1525</v>
      </c>
      <c r="O3096" s="3">
        <f>'Transaction Data'!$N3096-'Transaction Data'!$M3096</f>
        <v>610</v>
      </c>
      <c r="P3096" s="2">
        <f>DATEDIF('Transaction Data'!$D3096,'Transaction Data'!$A3096,"y")</f>
        <v>65</v>
      </c>
      <c r="Q3096" s="2" t="str">
        <f>FLOOR('Transaction Data'!$P3096,15)&amp;"-"&amp;FLOOR('Transaction Data'!$P3096,15)+14</f>
        <v>60-74</v>
      </c>
      <c r="R3096" s="2" t="str">
        <f>IF('Transaction Data'!$L3096&lt;=10,"Less Expensive","Expensive")</f>
        <v>Less Expensive</v>
      </c>
      <c r="S3096" s="4">
        <f>WEEKDAY('Transaction Data'!$A3096)</f>
        <v>2</v>
      </c>
      <c r="T3096" s="2" t="str">
        <f>IF(WEEKDAY('Transaction Data'!$A3096,2)&lt;6,"Weekday","Weekend")</f>
        <v>Weekday</v>
      </c>
    </row>
    <row r="3097" ht="15.75" customHeight="1">
      <c r="A3097" s="1">
        <v>45383.0</v>
      </c>
      <c r="B3097" s="2" t="s">
        <v>2973</v>
      </c>
      <c r="C3097" s="2" t="s">
        <v>41</v>
      </c>
      <c r="D3097" s="1">
        <v>30096.0</v>
      </c>
      <c r="E3097" s="2" t="s">
        <v>63</v>
      </c>
      <c r="F3097" s="2">
        <v>89.0</v>
      </c>
      <c r="G3097" s="2" t="s">
        <v>61</v>
      </c>
      <c r="H3097" s="2" t="s">
        <v>24</v>
      </c>
      <c r="I3097" s="2" t="s">
        <v>25</v>
      </c>
      <c r="J3097" s="2" t="str">
        <f t="array" ref="J3097">XLOOKUP('Transaction Data'!$G3097,Product_Code,Biscuit_Brand)</f>
        <v>Choco Delight</v>
      </c>
      <c r="K3097" s="2">
        <f t="array" ref="K3097">XLOOKUP('Transaction Data'!$G3097,Product_Code,Cost)</f>
        <v>3</v>
      </c>
      <c r="L3097" s="2">
        <f t="array" ref="L3097">XLOOKUP('Transaction Data'!$G3097,Product_Code,Unit_Price)</f>
        <v>5</v>
      </c>
      <c r="M3097" s="3">
        <f>'Transaction Data'!$F3097*'Transaction Data'!$K3097</f>
        <v>267</v>
      </c>
      <c r="N3097" s="3">
        <f>'Transaction Data'!$F3097*'Transaction Data'!$L3097</f>
        <v>445</v>
      </c>
      <c r="O3097" s="3">
        <f>'Transaction Data'!$N3097-'Transaction Data'!$M3097</f>
        <v>178</v>
      </c>
      <c r="P3097" s="2">
        <f>DATEDIF('Transaction Data'!$D3097,'Transaction Data'!$A3097,"y")</f>
        <v>41</v>
      </c>
      <c r="Q3097" s="2" t="str">
        <f>FLOOR('Transaction Data'!$P3097,15)&amp;"-"&amp;FLOOR('Transaction Data'!$P3097,15)+14</f>
        <v>30-44</v>
      </c>
      <c r="R3097" s="2" t="str">
        <f>IF('Transaction Data'!$L3097&lt;=10,"Less Expensive","Expensive")</f>
        <v>Less Expensive</v>
      </c>
      <c r="S3097" s="4">
        <f>WEEKDAY('Transaction Data'!$A3097)</f>
        <v>2</v>
      </c>
      <c r="T3097" s="2" t="str">
        <f>IF(WEEKDAY('Transaction Data'!$A3097,2)&lt;6,"Weekday","Weekend")</f>
        <v>Weekday</v>
      </c>
    </row>
    <row r="3098" ht="15.75" customHeight="1">
      <c r="A3098" s="1">
        <v>45471.0</v>
      </c>
      <c r="B3098" s="2" t="s">
        <v>2974</v>
      </c>
      <c r="C3098" s="2" t="s">
        <v>41</v>
      </c>
      <c r="D3098" s="1">
        <v>18275.0</v>
      </c>
      <c r="E3098" s="2" t="s">
        <v>27</v>
      </c>
      <c r="F3098" s="2">
        <v>354.0</v>
      </c>
      <c r="G3098" s="2" t="s">
        <v>38</v>
      </c>
      <c r="H3098" s="2" t="s">
        <v>42</v>
      </c>
      <c r="I3098" s="2" t="s">
        <v>25</v>
      </c>
      <c r="J3098" s="2" t="str">
        <f t="array" ref="J3098">XLOOKUP('Transaction Data'!$G3098,Product_Code,Biscuit_Brand)</f>
        <v>Ginger Snaps</v>
      </c>
      <c r="K3098" s="2">
        <f t="array" ref="K3098">XLOOKUP('Transaction Data'!$G3098,Product_Code,Cost)</f>
        <v>14</v>
      </c>
      <c r="L3098" s="2">
        <f t="array" ref="L3098">XLOOKUP('Transaction Data'!$G3098,Product_Code,Unit_Price)</f>
        <v>28</v>
      </c>
      <c r="M3098" s="3">
        <f>'Transaction Data'!$F3098*'Transaction Data'!$K3098</f>
        <v>4956</v>
      </c>
      <c r="N3098" s="3">
        <f>'Transaction Data'!$F3098*'Transaction Data'!$L3098</f>
        <v>9912</v>
      </c>
      <c r="O3098" s="3">
        <f>'Transaction Data'!$N3098-'Transaction Data'!$M3098</f>
        <v>4956</v>
      </c>
      <c r="P3098" s="2">
        <f>DATEDIF('Transaction Data'!$D3098,'Transaction Data'!$A3098,"y")</f>
        <v>74</v>
      </c>
      <c r="Q3098" s="2" t="str">
        <f>FLOOR('Transaction Data'!$P3098,15)&amp;"-"&amp;FLOOR('Transaction Data'!$P3098,15)+14</f>
        <v>60-74</v>
      </c>
      <c r="R3098" s="2" t="str">
        <f>IF('Transaction Data'!$L3098&lt;=10,"Less Expensive","Expensive")</f>
        <v>Expensive</v>
      </c>
      <c r="S3098" s="4">
        <f>WEEKDAY('Transaction Data'!$A3098)</f>
        <v>6</v>
      </c>
      <c r="T3098" s="2" t="str">
        <f>IF(WEEKDAY('Transaction Data'!$A3098,2)&lt;6,"Weekday","Weekend")</f>
        <v>Weekday</v>
      </c>
    </row>
    <row r="3099" ht="15.75" customHeight="1">
      <c r="A3099" s="1">
        <v>45408.0</v>
      </c>
      <c r="B3099" s="2" t="s">
        <v>40</v>
      </c>
      <c r="C3099" s="2" t="s">
        <v>41</v>
      </c>
      <c r="D3099" s="1">
        <v>30024.0</v>
      </c>
      <c r="E3099" s="2" t="s">
        <v>63</v>
      </c>
      <c r="F3099" s="2">
        <v>476.0</v>
      </c>
      <c r="G3099" s="2" t="s">
        <v>61</v>
      </c>
      <c r="H3099" s="2" t="s">
        <v>45</v>
      </c>
      <c r="I3099" s="2" t="s">
        <v>30</v>
      </c>
      <c r="J3099" s="2" t="str">
        <f t="array" ref="J3099">XLOOKUP('Transaction Data'!$G3099,Product_Code,Biscuit_Brand)</f>
        <v>Choco Delight</v>
      </c>
      <c r="K3099" s="2">
        <f t="array" ref="K3099">XLOOKUP('Transaction Data'!$G3099,Product_Code,Cost)</f>
        <v>3</v>
      </c>
      <c r="L3099" s="2">
        <f t="array" ref="L3099">XLOOKUP('Transaction Data'!$G3099,Product_Code,Unit_Price)</f>
        <v>5</v>
      </c>
      <c r="M3099" s="3">
        <f>'Transaction Data'!$F3099*'Transaction Data'!$K3099</f>
        <v>1428</v>
      </c>
      <c r="N3099" s="3">
        <f>'Transaction Data'!$F3099*'Transaction Data'!$L3099</f>
        <v>2380</v>
      </c>
      <c r="O3099" s="3">
        <f>'Transaction Data'!$N3099-'Transaction Data'!$M3099</f>
        <v>952</v>
      </c>
      <c r="P3099" s="2">
        <f>DATEDIF('Transaction Data'!$D3099,'Transaction Data'!$A3099,"y")</f>
        <v>42</v>
      </c>
      <c r="Q3099" s="2" t="str">
        <f>FLOOR('Transaction Data'!$P3099,15)&amp;"-"&amp;FLOOR('Transaction Data'!$P3099,15)+14</f>
        <v>30-44</v>
      </c>
      <c r="R3099" s="2" t="str">
        <f>IF('Transaction Data'!$L3099&lt;=10,"Less Expensive","Expensive")</f>
        <v>Less Expensive</v>
      </c>
      <c r="S3099" s="4">
        <f>WEEKDAY('Transaction Data'!$A3099)</f>
        <v>6</v>
      </c>
      <c r="T3099" s="2" t="str">
        <f>IF(WEEKDAY('Transaction Data'!$A3099,2)&lt;6,"Weekday","Weekend")</f>
        <v>Weekday</v>
      </c>
    </row>
    <row r="3100" ht="15.75" customHeight="1">
      <c r="A3100" s="1">
        <v>45446.0</v>
      </c>
      <c r="B3100" s="2" t="s">
        <v>1150</v>
      </c>
      <c r="C3100" s="2" t="s">
        <v>47</v>
      </c>
      <c r="D3100" s="1">
        <v>29304.0</v>
      </c>
      <c r="E3100" s="2" t="s">
        <v>27</v>
      </c>
      <c r="F3100" s="2">
        <v>56.0</v>
      </c>
      <c r="G3100" s="2" t="s">
        <v>44</v>
      </c>
      <c r="H3100" s="2" t="s">
        <v>24</v>
      </c>
      <c r="I3100" s="2" t="s">
        <v>25</v>
      </c>
      <c r="J3100" s="2" t="str">
        <f t="array" ref="J3100">XLOOKUP('Transaction Data'!$G3100,Product_Code,Biscuit_Brand)</f>
        <v>Butter Crunch</v>
      </c>
      <c r="K3100" s="2">
        <f t="array" ref="K3100">XLOOKUP('Transaction Data'!$G3100,Product_Code,Cost)</f>
        <v>10</v>
      </c>
      <c r="L3100" s="2">
        <f t="array" ref="L3100">XLOOKUP('Transaction Data'!$G3100,Product_Code,Unit_Price)</f>
        <v>11</v>
      </c>
      <c r="M3100" s="3">
        <f>'Transaction Data'!$F3100*'Transaction Data'!$K3100</f>
        <v>560</v>
      </c>
      <c r="N3100" s="3">
        <f>'Transaction Data'!$F3100*'Transaction Data'!$L3100</f>
        <v>616</v>
      </c>
      <c r="O3100" s="3">
        <f>'Transaction Data'!$N3100-'Transaction Data'!$M3100</f>
        <v>56</v>
      </c>
      <c r="P3100" s="2">
        <f>DATEDIF('Transaction Data'!$D3100,'Transaction Data'!$A3100,"y")</f>
        <v>44</v>
      </c>
      <c r="Q3100" s="2" t="str">
        <f>FLOOR('Transaction Data'!$P3100,15)&amp;"-"&amp;FLOOR('Transaction Data'!$P3100,15)+14</f>
        <v>30-44</v>
      </c>
      <c r="R3100" s="2" t="str">
        <f>IF('Transaction Data'!$L3100&lt;=10,"Less Expensive","Expensive")</f>
        <v>Expensive</v>
      </c>
      <c r="S3100" s="4">
        <f>WEEKDAY('Transaction Data'!$A3100)</f>
        <v>2</v>
      </c>
      <c r="T3100" s="2" t="str">
        <f>IF(WEEKDAY('Transaction Data'!$A3100,2)&lt;6,"Weekday","Weekend")</f>
        <v>Weekday</v>
      </c>
    </row>
    <row r="3101" ht="15.75" customHeight="1">
      <c r="A3101" s="1">
        <v>45296.0</v>
      </c>
      <c r="B3101" s="2" t="s">
        <v>1151</v>
      </c>
      <c r="C3101" s="2" t="s">
        <v>65</v>
      </c>
      <c r="D3101" s="1">
        <v>17880.0</v>
      </c>
      <c r="E3101" s="2" t="s">
        <v>22</v>
      </c>
      <c r="F3101" s="2">
        <v>258.0</v>
      </c>
      <c r="G3101" s="2" t="s">
        <v>23</v>
      </c>
      <c r="H3101" s="2" t="s">
        <v>29</v>
      </c>
      <c r="I3101" s="2" t="s">
        <v>25</v>
      </c>
      <c r="J3101" s="2" t="str">
        <f t="array" ref="J3101">XLOOKUP('Transaction Data'!$G3101,Product_Code,Biscuit_Brand)</f>
        <v>Cinnamon Swirls</v>
      </c>
      <c r="K3101" s="2">
        <f t="array" ref="K3101">XLOOKUP('Transaction Data'!$G3101,Product_Code,Cost)</f>
        <v>10</v>
      </c>
      <c r="L3101" s="2">
        <f t="array" ref="L3101">XLOOKUP('Transaction Data'!$G3101,Product_Code,Unit_Price)</f>
        <v>14</v>
      </c>
      <c r="M3101" s="3">
        <f>'Transaction Data'!$F3101*'Transaction Data'!$K3101</f>
        <v>2580</v>
      </c>
      <c r="N3101" s="3">
        <f>'Transaction Data'!$F3101*'Transaction Data'!$L3101</f>
        <v>3612</v>
      </c>
      <c r="O3101" s="3">
        <f>'Transaction Data'!$N3101-'Transaction Data'!$M3101</f>
        <v>1032</v>
      </c>
      <c r="P3101" s="2">
        <f>DATEDIF('Transaction Data'!$D3101,'Transaction Data'!$A3101,"y")</f>
        <v>75</v>
      </c>
      <c r="Q3101" s="2" t="str">
        <f>FLOOR('Transaction Data'!$P3101,15)&amp;"-"&amp;FLOOR('Transaction Data'!$P3101,15)+14</f>
        <v>75-89</v>
      </c>
      <c r="R3101" s="2" t="str">
        <f>IF('Transaction Data'!$L3101&lt;=10,"Less Expensive","Expensive")</f>
        <v>Expensive</v>
      </c>
      <c r="S3101" s="4">
        <f>WEEKDAY('Transaction Data'!$A3101)</f>
        <v>6</v>
      </c>
      <c r="T3101" s="2" t="str">
        <f>IF(WEEKDAY('Transaction Data'!$A3101,2)&lt;6,"Weekday","Weekend")</f>
        <v>Weekday</v>
      </c>
    </row>
    <row r="3102" ht="15.75" customHeight="1">
      <c r="A3102" s="1">
        <v>45360.0</v>
      </c>
      <c r="B3102" s="2" t="s">
        <v>2975</v>
      </c>
      <c r="C3102" s="2" t="s">
        <v>65</v>
      </c>
      <c r="D3102" s="1">
        <v>35180.0</v>
      </c>
      <c r="E3102" s="2" t="s">
        <v>63</v>
      </c>
      <c r="F3102" s="2">
        <v>245.0</v>
      </c>
      <c r="G3102" s="2" t="s">
        <v>57</v>
      </c>
      <c r="H3102" s="2" t="s">
        <v>42</v>
      </c>
      <c r="I3102" s="2" t="s">
        <v>25</v>
      </c>
      <c r="J3102" s="2" t="str">
        <f t="array" ref="J3102">XLOOKUP('Transaction Data'!$G3102,Product_Code,Biscuit_Brand)</f>
        <v>Oatmeal Cookies</v>
      </c>
      <c r="K3102" s="2">
        <f t="array" ref="K3102">XLOOKUP('Transaction Data'!$G3102,Product_Code,Cost)</f>
        <v>19</v>
      </c>
      <c r="L3102" s="2">
        <f t="array" ref="L3102">XLOOKUP('Transaction Data'!$G3102,Product_Code,Unit_Price)</f>
        <v>23</v>
      </c>
      <c r="M3102" s="3">
        <f>'Transaction Data'!$F3102*'Transaction Data'!$K3102</f>
        <v>4655</v>
      </c>
      <c r="N3102" s="3">
        <f>'Transaction Data'!$F3102*'Transaction Data'!$L3102</f>
        <v>5635</v>
      </c>
      <c r="O3102" s="3">
        <f>'Transaction Data'!$N3102-'Transaction Data'!$M3102</f>
        <v>980</v>
      </c>
      <c r="P3102" s="2">
        <f>DATEDIF('Transaction Data'!$D3102,'Transaction Data'!$A3102,"y")</f>
        <v>27</v>
      </c>
      <c r="Q3102" s="2" t="str">
        <f>FLOOR('Transaction Data'!$P3102,15)&amp;"-"&amp;FLOOR('Transaction Data'!$P3102,15)+14</f>
        <v>15-29</v>
      </c>
      <c r="R3102" s="2" t="str">
        <f>IF('Transaction Data'!$L3102&lt;=10,"Less Expensive","Expensive")</f>
        <v>Expensive</v>
      </c>
      <c r="S3102" s="4">
        <f>WEEKDAY('Transaction Data'!$A3102)</f>
        <v>7</v>
      </c>
      <c r="T3102" s="2" t="str">
        <f>IF(WEEKDAY('Transaction Data'!$A3102,2)&lt;6,"Weekday","Weekend")</f>
        <v>Weekend</v>
      </c>
    </row>
    <row r="3103" ht="15.75" customHeight="1">
      <c r="A3103" s="1">
        <v>45442.0</v>
      </c>
      <c r="B3103" s="2" t="s">
        <v>2976</v>
      </c>
      <c r="C3103" s="2" t="s">
        <v>72</v>
      </c>
      <c r="D3103" s="1">
        <v>16827.0</v>
      </c>
      <c r="E3103" s="2" t="s">
        <v>27</v>
      </c>
      <c r="F3103" s="2">
        <v>452.0</v>
      </c>
      <c r="G3103" s="2" t="s">
        <v>57</v>
      </c>
      <c r="H3103" s="2" t="s">
        <v>45</v>
      </c>
      <c r="I3103" s="2" t="s">
        <v>25</v>
      </c>
      <c r="J3103" s="2" t="str">
        <f t="array" ref="J3103">XLOOKUP('Transaction Data'!$G3103,Product_Code,Biscuit_Brand)</f>
        <v>Oatmeal Cookies</v>
      </c>
      <c r="K3103" s="2">
        <f t="array" ref="K3103">XLOOKUP('Transaction Data'!$G3103,Product_Code,Cost)</f>
        <v>19</v>
      </c>
      <c r="L3103" s="2">
        <f t="array" ref="L3103">XLOOKUP('Transaction Data'!$G3103,Product_Code,Unit_Price)</f>
        <v>23</v>
      </c>
      <c r="M3103" s="3">
        <f>'Transaction Data'!$F3103*'Transaction Data'!$K3103</f>
        <v>8588</v>
      </c>
      <c r="N3103" s="3">
        <f>'Transaction Data'!$F3103*'Transaction Data'!$L3103</f>
        <v>10396</v>
      </c>
      <c r="O3103" s="3">
        <f>'Transaction Data'!$N3103-'Transaction Data'!$M3103</f>
        <v>1808</v>
      </c>
      <c r="P3103" s="2">
        <f>DATEDIF('Transaction Data'!$D3103,'Transaction Data'!$A3103,"y")</f>
        <v>78</v>
      </c>
      <c r="Q3103" s="2" t="str">
        <f>FLOOR('Transaction Data'!$P3103,15)&amp;"-"&amp;FLOOR('Transaction Data'!$P3103,15)+14</f>
        <v>75-89</v>
      </c>
      <c r="R3103" s="2" t="str">
        <f>IF('Transaction Data'!$L3103&lt;=10,"Less Expensive","Expensive")</f>
        <v>Expensive</v>
      </c>
      <c r="S3103" s="4">
        <f>WEEKDAY('Transaction Data'!$A3103)</f>
        <v>5</v>
      </c>
      <c r="T3103" s="2" t="str">
        <f>IF(WEEKDAY('Transaction Data'!$A3103,2)&lt;6,"Weekday","Weekend")</f>
        <v>Weekday</v>
      </c>
    </row>
    <row r="3104" ht="15.75" customHeight="1">
      <c r="A3104" s="1">
        <v>45392.0</v>
      </c>
      <c r="B3104" s="2" t="s">
        <v>40</v>
      </c>
      <c r="C3104" s="2" t="s">
        <v>41</v>
      </c>
      <c r="D3104" s="1">
        <v>16991.0</v>
      </c>
      <c r="E3104" s="2" t="s">
        <v>37</v>
      </c>
      <c r="F3104" s="2">
        <v>432.0</v>
      </c>
      <c r="G3104" s="2" t="s">
        <v>33</v>
      </c>
      <c r="H3104" s="2" t="s">
        <v>24</v>
      </c>
      <c r="I3104" s="2" t="s">
        <v>30</v>
      </c>
      <c r="J3104" s="2" t="str">
        <f t="array" ref="J3104">XLOOKUP('Transaction Data'!$G3104,Product_Code,Biscuit_Brand)</f>
        <v>Caramel Biscuits</v>
      </c>
      <c r="K3104" s="2">
        <f t="array" ref="K3104">XLOOKUP('Transaction Data'!$G3104,Product_Code,Cost)</f>
        <v>18</v>
      </c>
      <c r="L3104" s="2">
        <f t="array" ref="L3104">XLOOKUP('Transaction Data'!$G3104,Product_Code,Unit_Price)</f>
        <v>22</v>
      </c>
      <c r="M3104" s="3">
        <f>'Transaction Data'!$F3104*'Transaction Data'!$K3104</f>
        <v>7776</v>
      </c>
      <c r="N3104" s="3">
        <f>'Transaction Data'!$F3104*'Transaction Data'!$L3104</f>
        <v>9504</v>
      </c>
      <c r="O3104" s="3">
        <f>'Transaction Data'!$N3104-'Transaction Data'!$M3104</f>
        <v>1728</v>
      </c>
      <c r="P3104" s="2">
        <f>DATEDIF('Transaction Data'!$D3104,'Transaction Data'!$A3104,"y")</f>
        <v>77</v>
      </c>
      <c r="Q3104" s="2" t="str">
        <f>FLOOR('Transaction Data'!$P3104,15)&amp;"-"&amp;FLOOR('Transaction Data'!$P3104,15)+14</f>
        <v>75-89</v>
      </c>
      <c r="R3104" s="2" t="str">
        <f>IF('Transaction Data'!$L3104&lt;=10,"Less Expensive","Expensive")</f>
        <v>Expensive</v>
      </c>
      <c r="S3104" s="4">
        <f>WEEKDAY('Transaction Data'!$A3104)</f>
        <v>4</v>
      </c>
      <c r="T3104" s="2" t="str">
        <f>IF(WEEKDAY('Transaction Data'!$A3104,2)&lt;6,"Weekday","Weekend")</f>
        <v>Weekday</v>
      </c>
    </row>
    <row r="3105" ht="15.75" customHeight="1">
      <c r="A3105" s="1">
        <v>45482.0</v>
      </c>
      <c r="B3105" s="2" t="s">
        <v>1150</v>
      </c>
      <c r="C3105" s="2" t="s">
        <v>47</v>
      </c>
      <c r="D3105" s="1">
        <v>37999.0</v>
      </c>
      <c r="E3105" s="2" t="s">
        <v>63</v>
      </c>
      <c r="F3105" s="2">
        <v>133.0</v>
      </c>
      <c r="G3105" s="2" t="s">
        <v>23</v>
      </c>
      <c r="H3105" s="2" t="s">
        <v>29</v>
      </c>
      <c r="I3105" s="2" t="s">
        <v>25</v>
      </c>
      <c r="J3105" s="2" t="str">
        <f t="array" ref="J3105">XLOOKUP('Transaction Data'!$G3105,Product_Code,Biscuit_Brand)</f>
        <v>Cinnamon Swirls</v>
      </c>
      <c r="K3105" s="2">
        <f t="array" ref="K3105">XLOOKUP('Transaction Data'!$G3105,Product_Code,Cost)</f>
        <v>10</v>
      </c>
      <c r="L3105" s="2">
        <f t="array" ref="L3105">XLOOKUP('Transaction Data'!$G3105,Product_Code,Unit_Price)</f>
        <v>14</v>
      </c>
      <c r="M3105" s="3">
        <f>'Transaction Data'!$F3105*'Transaction Data'!$K3105</f>
        <v>1330</v>
      </c>
      <c r="N3105" s="3">
        <f>'Transaction Data'!$F3105*'Transaction Data'!$L3105</f>
        <v>1862</v>
      </c>
      <c r="O3105" s="3">
        <f>'Transaction Data'!$N3105-'Transaction Data'!$M3105</f>
        <v>532</v>
      </c>
      <c r="P3105" s="2">
        <f>DATEDIF('Transaction Data'!$D3105,'Transaction Data'!$A3105,"y")</f>
        <v>20</v>
      </c>
      <c r="Q3105" s="2" t="str">
        <f>FLOOR('Transaction Data'!$P3105,15)&amp;"-"&amp;FLOOR('Transaction Data'!$P3105,15)+14</f>
        <v>15-29</v>
      </c>
      <c r="R3105" s="2" t="str">
        <f>IF('Transaction Data'!$L3105&lt;=10,"Less Expensive","Expensive")</f>
        <v>Expensive</v>
      </c>
      <c r="S3105" s="4">
        <f>WEEKDAY('Transaction Data'!$A3105)</f>
        <v>3</v>
      </c>
      <c r="T3105" s="2" t="str">
        <f>IF(WEEKDAY('Transaction Data'!$A3105,2)&lt;6,"Weekday","Weekend")</f>
        <v>Weekday</v>
      </c>
    </row>
    <row r="3106" ht="15.75" customHeight="1">
      <c r="A3106" s="1">
        <v>45443.0</v>
      </c>
      <c r="B3106" s="2" t="s">
        <v>1151</v>
      </c>
      <c r="C3106" s="2" t="s">
        <v>65</v>
      </c>
      <c r="D3106" s="1">
        <v>22971.0</v>
      </c>
      <c r="E3106" s="2" t="s">
        <v>27</v>
      </c>
      <c r="F3106" s="2">
        <v>471.0</v>
      </c>
      <c r="G3106" s="2" t="s">
        <v>28</v>
      </c>
      <c r="H3106" s="2" t="s">
        <v>29</v>
      </c>
      <c r="I3106" s="2" t="s">
        <v>25</v>
      </c>
      <c r="J3106" s="2" t="str">
        <f t="array" ref="J3106">XLOOKUP('Transaction Data'!$G3106,Product_Code,Biscuit_Brand)</f>
        <v>Shortbread</v>
      </c>
      <c r="K3106" s="2">
        <f t="array" ref="K3106">XLOOKUP('Transaction Data'!$G3106,Product_Code,Cost)</f>
        <v>10</v>
      </c>
      <c r="L3106" s="2">
        <f t="array" ref="L3106">XLOOKUP('Transaction Data'!$G3106,Product_Code,Unit_Price)</f>
        <v>45</v>
      </c>
      <c r="M3106" s="3">
        <f>'Transaction Data'!$F3106*'Transaction Data'!$K3106</f>
        <v>4710</v>
      </c>
      <c r="N3106" s="3">
        <f>'Transaction Data'!$F3106*'Transaction Data'!$L3106</f>
        <v>21195</v>
      </c>
      <c r="O3106" s="3">
        <f>'Transaction Data'!$N3106-'Transaction Data'!$M3106</f>
        <v>16485</v>
      </c>
      <c r="P3106" s="2">
        <f>DATEDIF('Transaction Data'!$D3106,'Transaction Data'!$A3106,"y")</f>
        <v>61</v>
      </c>
      <c r="Q3106" s="2" t="str">
        <f>FLOOR('Transaction Data'!$P3106,15)&amp;"-"&amp;FLOOR('Transaction Data'!$P3106,15)+14</f>
        <v>60-74</v>
      </c>
      <c r="R3106" s="2" t="str">
        <f>IF('Transaction Data'!$L3106&lt;=10,"Less Expensive","Expensive")</f>
        <v>Expensive</v>
      </c>
      <c r="S3106" s="4">
        <f>WEEKDAY('Transaction Data'!$A3106)</f>
        <v>6</v>
      </c>
      <c r="T3106" s="2" t="str">
        <f>IF(WEEKDAY('Transaction Data'!$A3106,2)&lt;6,"Weekday","Weekend")</f>
        <v>Weekday</v>
      </c>
    </row>
    <row r="3107" ht="15.75" customHeight="1">
      <c r="A3107" s="1">
        <v>45340.0</v>
      </c>
      <c r="B3107" s="2" t="s">
        <v>2977</v>
      </c>
      <c r="C3107" s="2" t="s">
        <v>65</v>
      </c>
      <c r="D3107" s="1">
        <v>36019.0</v>
      </c>
      <c r="E3107" s="2" t="s">
        <v>27</v>
      </c>
      <c r="F3107" s="2">
        <v>397.0</v>
      </c>
      <c r="G3107" s="2" t="s">
        <v>38</v>
      </c>
      <c r="H3107" s="2" t="s">
        <v>34</v>
      </c>
      <c r="I3107" s="2" t="s">
        <v>25</v>
      </c>
      <c r="J3107" s="2" t="str">
        <f t="array" ref="J3107">XLOOKUP('Transaction Data'!$G3107,Product_Code,Biscuit_Brand)</f>
        <v>Ginger Snaps</v>
      </c>
      <c r="K3107" s="2">
        <f t="array" ref="K3107">XLOOKUP('Transaction Data'!$G3107,Product_Code,Cost)</f>
        <v>14</v>
      </c>
      <c r="L3107" s="2">
        <f t="array" ref="L3107">XLOOKUP('Transaction Data'!$G3107,Product_Code,Unit_Price)</f>
        <v>28</v>
      </c>
      <c r="M3107" s="3">
        <f>'Transaction Data'!$F3107*'Transaction Data'!$K3107</f>
        <v>5558</v>
      </c>
      <c r="N3107" s="3">
        <f>'Transaction Data'!$F3107*'Transaction Data'!$L3107</f>
        <v>11116</v>
      </c>
      <c r="O3107" s="3">
        <f>'Transaction Data'!$N3107-'Transaction Data'!$M3107</f>
        <v>5558</v>
      </c>
      <c r="P3107" s="2">
        <f>DATEDIF('Transaction Data'!$D3107,'Transaction Data'!$A3107,"y")</f>
        <v>25</v>
      </c>
      <c r="Q3107" s="2" t="str">
        <f>FLOOR('Transaction Data'!$P3107,15)&amp;"-"&amp;FLOOR('Transaction Data'!$P3107,15)+14</f>
        <v>15-29</v>
      </c>
      <c r="R3107" s="2" t="str">
        <f>IF('Transaction Data'!$L3107&lt;=10,"Less Expensive","Expensive")</f>
        <v>Expensive</v>
      </c>
      <c r="S3107" s="4">
        <f>WEEKDAY('Transaction Data'!$A3107)</f>
        <v>1</v>
      </c>
      <c r="T3107" s="2" t="str">
        <f>IF(WEEKDAY('Transaction Data'!$A3107,2)&lt;6,"Weekday","Weekend")</f>
        <v>Weekend</v>
      </c>
    </row>
    <row r="3108" ht="15.75" customHeight="1">
      <c r="A3108" s="1">
        <v>45393.0</v>
      </c>
      <c r="B3108" s="2" t="s">
        <v>2978</v>
      </c>
      <c r="C3108" s="2" t="s">
        <v>21</v>
      </c>
      <c r="D3108" s="1">
        <v>18915.0</v>
      </c>
      <c r="E3108" s="2" t="s">
        <v>27</v>
      </c>
      <c r="F3108" s="2">
        <v>374.0</v>
      </c>
      <c r="G3108" s="2" t="s">
        <v>61</v>
      </c>
      <c r="H3108" s="2" t="s">
        <v>24</v>
      </c>
      <c r="I3108" s="2" t="s">
        <v>25</v>
      </c>
      <c r="J3108" s="2" t="str">
        <f t="array" ref="J3108">XLOOKUP('Transaction Data'!$G3108,Product_Code,Biscuit_Brand)</f>
        <v>Choco Delight</v>
      </c>
      <c r="K3108" s="2">
        <f t="array" ref="K3108">XLOOKUP('Transaction Data'!$G3108,Product_Code,Cost)</f>
        <v>3</v>
      </c>
      <c r="L3108" s="2">
        <f t="array" ref="L3108">XLOOKUP('Transaction Data'!$G3108,Product_Code,Unit_Price)</f>
        <v>5</v>
      </c>
      <c r="M3108" s="3">
        <f>'Transaction Data'!$F3108*'Transaction Data'!$K3108</f>
        <v>1122</v>
      </c>
      <c r="N3108" s="3">
        <f>'Transaction Data'!$F3108*'Transaction Data'!$L3108</f>
        <v>1870</v>
      </c>
      <c r="O3108" s="3">
        <f>'Transaction Data'!$N3108-'Transaction Data'!$M3108</f>
        <v>748</v>
      </c>
      <c r="P3108" s="2">
        <f>DATEDIF('Transaction Data'!$D3108,'Transaction Data'!$A3108,"y")</f>
        <v>72</v>
      </c>
      <c r="Q3108" s="2" t="str">
        <f>FLOOR('Transaction Data'!$P3108,15)&amp;"-"&amp;FLOOR('Transaction Data'!$P3108,15)+14</f>
        <v>60-74</v>
      </c>
      <c r="R3108" s="2" t="str">
        <f>IF('Transaction Data'!$L3108&lt;=10,"Less Expensive","Expensive")</f>
        <v>Less Expensive</v>
      </c>
      <c r="S3108" s="4">
        <f>WEEKDAY('Transaction Data'!$A3108)</f>
        <v>5</v>
      </c>
      <c r="T3108" s="2" t="str">
        <f>IF(WEEKDAY('Transaction Data'!$A3108,2)&lt;6,"Weekday","Weekend")</f>
        <v>Weekday</v>
      </c>
    </row>
    <row r="3109" ht="15.75" customHeight="1">
      <c r="A3109" s="1">
        <v>45465.0</v>
      </c>
      <c r="B3109" s="2" t="s">
        <v>40</v>
      </c>
      <c r="C3109" s="2" t="s">
        <v>41</v>
      </c>
      <c r="D3109" s="1">
        <v>36686.0</v>
      </c>
      <c r="E3109" s="2" t="s">
        <v>37</v>
      </c>
      <c r="F3109" s="2">
        <v>254.0</v>
      </c>
      <c r="G3109" s="2" t="s">
        <v>28</v>
      </c>
      <c r="H3109" s="2" t="s">
        <v>42</v>
      </c>
      <c r="I3109" s="2" t="s">
        <v>30</v>
      </c>
      <c r="J3109" s="2" t="str">
        <f t="array" ref="J3109">XLOOKUP('Transaction Data'!$G3109,Product_Code,Biscuit_Brand)</f>
        <v>Shortbread</v>
      </c>
      <c r="K3109" s="2">
        <f t="array" ref="K3109">XLOOKUP('Transaction Data'!$G3109,Product_Code,Cost)</f>
        <v>10</v>
      </c>
      <c r="L3109" s="2">
        <f t="array" ref="L3109">XLOOKUP('Transaction Data'!$G3109,Product_Code,Unit_Price)</f>
        <v>45</v>
      </c>
      <c r="M3109" s="3">
        <f>'Transaction Data'!$F3109*'Transaction Data'!$K3109</f>
        <v>2540</v>
      </c>
      <c r="N3109" s="3">
        <f>'Transaction Data'!$F3109*'Transaction Data'!$L3109</f>
        <v>11430</v>
      </c>
      <c r="O3109" s="3">
        <f>'Transaction Data'!$N3109-'Transaction Data'!$M3109</f>
        <v>8890</v>
      </c>
      <c r="P3109" s="2">
        <f>DATEDIF('Transaction Data'!$D3109,'Transaction Data'!$A3109,"y")</f>
        <v>24</v>
      </c>
      <c r="Q3109" s="2" t="str">
        <f>FLOOR('Transaction Data'!$P3109,15)&amp;"-"&amp;FLOOR('Transaction Data'!$P3109,15)+14</f>
        <v>15-29</v>
      </c>
      <c r="R3109" s="2" t="str">
        <f>IF('Transaction Data'!$L3109&lt;=10,"Less Expensive","Expensive")</f>
        <v>Expensive</v>
      </c>
      <c r="S3109" s="4">
        <f>WEEKDAY('Transaction Data'!$A3109)</f>
        <v>7</v>
      </c>
      <c r="T3109" s="2" t="str">
        <f>IF(WEEKDAY('Transaction Data'!$A3109,2)&lt;6,"Weekday","Weekend")</f>
        <v>Weekend</v>
      </c>
    </row>
    <row r="3110" ht="15.75" customHeight="1">
      <c r="A3110" s="1">
        <v>45429.0</v>
      </c>
      <c r="B3110" s="2" t="s">
        <v>1150</v>
      </c>
      <c r="C3110" s="2" t="s">
        <v>47</v>
      </c>
      <c r="D3110" s="1">
        <v>33945.0</v>
      </c>
      <c r="E3110" s="2" t="s">
        <v>27</v>
      </c>
      <c r="F3110" s="2">
        <v>79.0</v>
      </c>
      <c r="G3110" s="2" t="s">
        <v>57</v>
      </c>
      <c r="H3110" s="2" t="s">
        <v>45</v>
      </c>
      <c r="I3110" s="2" t="s">
        <v>25</v>
      </c>
      <c r="J3110" s="2" t="str">
        <f t="array" ref="J3110">XLOOKUP('Transaction Data'!$G3110,Product_Code,Biscuit_Brand)</f>
        <v>Oatmeal Cookies</v>
      </c>
      <c r="K3110" s="2">
        <f t="array" ref="K3110">XLOOKUP('Transaction Data'!$G3110,Product_Code,Cost)</f>
        <v>19</v>
      </c>
      <c r="L3110" s="2">
        <f t="array" ref="L3110">XLOOKUP('Transaction Data'!$G3110,Product_Code,Unit_Price)</f>
        <v>23</v>
      </c>
      <c r="M3110" s="3">
        <f>'Transaction Data'!$F3110*'Transaction Data'!$K3110</f>
        <v>1501</v>
      </c>
      <c r="N3110" s="3">
        <f>'Transaction Data'!$F3110*'Transaction Data'!$L3110</f>
        <v>1817</v>
      </c>
      <c r="O3110" s="3">
        <f>'Transaction Data'!$N3110-'Transaction Data'!$M3110</f>
        <v>316</v>
      </c>
      <c r="P3110" s="2">
        <f>DATEDIF('Transaction Data'!$D3110,'Transaction Data'!$A3110,"y")</f>
        <v>31</v>
      </c>
      <c r="Q3110" s="2" t="str">
        <f>FLOOR('Transaction Data'!$P3110,15)&amp;"-"&amp;FLOOR('Transaction Data'!$P3110,15)+14</f>
        <v>30-44</v>
      </c>
      <c r="R3110" s="2" t="str">
        <f>IF('Transaction Data'!$L3110&lt;=10,"Less Expensive","Expensive")</f>
        <v>Expensive</v>
      </c>
      <c r="S3110" s="4">
        <f>WEEKDAY('Transaction Data'!$A3110)</f>
        <v>6</v>
      </c>
      <c r="T3110" s="2" t="str">
        <f>IF(WEEKDAY('Transaction Data'!$A3110,2)&lt;6,"Weekday","Weekend")</f>
        <v>Weekday</v>
      </c>
    </row>
    <row r="3111" ht="15.75" customHeight="1">
      <c r="A3111" s="1">
        <v>45346.0</v>
      </c>
      <c r="B3111" s="2" t="s">
        <v>1151</v>
      </c>
      <c r="C3111" s="2" t="s">
        <v>65</v>
      </c>
      <c r="D3111" s="1">
        <v>28032.0</v>
      </c>
      <c r="E3111" s="2" t="s">
        <v>37</v>
      </c>
      <c r="F3111" s="2">
        <v>16.0</v>
      </c>
      <c r="G3111" s="2" t="s">
        <v>38</v>
      </c>
      <c r="H3111" s="2" t="s">
        <v>24</v>
      </c>
      <c r="I3111" s="2" t="s">
        <v>25</v>
      </c>
      <c r="J3111" s="2" t="str">
        <f t="array" ref="J3111">XLOOKUP('Transaction Data'!$G3111,Product_Code,Biscuit_Brand)</f>
        <v>Ginger Snaps</v>
      </c>
      <c r="K3111" s="2">
        <f t="array" ref="K3111">XLOOKUP('Transaction Data'!$G3111,Product_Code,Cost)</f>
        <v>14</v>
      </c>
      <c r="L3111" s="2">
        <f t="array" ref="L3111">XLOOKUP('Transaction Data'!$G3111,Product_Code,Unit_Price)</f>
        <v>28</v>
      </c>
      <c r="M3111" s="3">
        <f>'Transaction Data'!$F3111*'Transaction Data'!$K3111</f>
        <v>224</v>
      </c>
      <c r="N3111" s="3">
        <f>'Transaction Data'!$F3111*'Transaction Data'!$L3111</f>
        <v>448</v>
      </c>
      <c r="O3111" s="3">
        <f>'Transaction Data'!$N3111-'Transaction Data'!$M3111</f>
        <v>224</v>
      </c>
      <c r="P3111" s="2">
        <f>DATEDIF('Transaction Data'!$D3111,'Transaction Data'!$A3111,"y")</f>
        <v>47</v>
      </c>
      <c r="Q3111" s="2" t="str">
        <f>FLOOR('Transaction Data'!$P3111,15)&amp;"-"&amp;FLOOR('Transaction Data'!$P3111,15)+14</f>
        <v>45-59</v>
      </c>
      <c r="R3111" s="2" t="str">
        <f>IF('Transaction Data'!$L3111&lt;=10,"Less Expensive","Expensive")</f>
        <v>Expensive</v>
      </c>
      <c r="S3111" s="4">
        <f>WEEKDAY('Transaction Data'!$A3111)</f>
        <v>7</v>
      </c>
      <c r="T3111" s="2" t="str">
        <f>IF(WEEKDAY('Transaction Data'!$A3111,2)&lt;6,"Weekday","Weekend")</f>
        <v>Weekend</v>
      </c>
    </row>
    <row r="3112" ht="15.75" customHeight="1">
      <c r="A3112" s="1">
        <v>45415.0</v>
      </c>
      <c r="B3112" s="2" t="s">
        <v>2979</v>
      </c>
      <c r="C3112" s="2" t="s">
        <v>21</v>
      </c>
      <c r="D3112" s="1">
        <v>35417.0</v>
      </c>
      <c r="E3112" s="2" t="s">
        <v>37</v>
      </c>
      <c r="F3112" s="2">
        <v>101.0</v>
      </c>
      <c r="G3112" s="2" t="s">
        <v>23</v>
      </c>
      <c r="H3112" s="2" t="s">
        <v>29</v>
      </c>
      <c r="I3112" s="2" t="s">
        <v>25</v>
      </c>
      <c r="J3112" s="2" t="str">
        <f t="array" ref="J3112">XLOOKUP('Transaction Data'!$G3112,Product_Code,Biscuit_Brand)</f>
        <v>Cinnamon Swirls</v>
      </c>
      <c r="K3112" s="2">
        <f t="array" ref="K3112">XLOOKUP('Transaction Data'!$G3112,Product_Code,Cost)</f>
        <v>10</v>
      </c>
      <c r="L3112" s="2">
        <f t="array" ref="L3112">XLOOKUP('Transaction Data'!$G3112,Product_Code,Unit_Price)</f>
        <v>14</v>
      </c>
      <c r="M3112" s="3">
        <f>'Transaction Data'!$F3112*'Transaction Data'!$K3112</f>
        <v>1010</v>
      </c>
      <c r="N3112" s="3">
        <f>'Transaction Data'!$F3112*'Transaction Data'!$L3112</f>
        <v>1414</v>
      </c>
      <c r="O3112" s="3">
        <f>'Transaction Data'!$N3112-'Transaction Data'!$M3112</f>
        <v>404</v>
      </c>
      <c r="P3112" s="2">
        <f>DATEDIF('Transaction Data'!$D3112,'Transaction Data'!$A3112,"y")</f>
        <v>27</v>
      </c>
      <c r="Q3112" s="2" t="str">
        <f>FLOOR('Transaction Data'!$P3112,15)&amp;"-"&amp;FLOOR('Transaction Data'!$P3112,15)+14</f>
        <v>15-29</v>
      </c>
      <c r="R3112" s="2" t="str">
        <f>IF('Transaction Data'!$L3112&lt;=10,"Less Expensive","Expensive")</f>
        <v>Expensive</v>
      </c>
      <c r="S3112" s="4">
        <f>WEEKDAY('Transaction Data'!$A3112)</f>
        <v>6</v>
      </c>
      <c r="T3112" s="2" t="str">
        <f>IF(WEEKDAY('Transaction Data'!$A3112,2)&lt;6,"Weekday","Weekend")</f>
        <v>Weekday</v>
      </c>
    </row>
    <row r="3113" ht="15.75" customHeight="1">
      <c r="A3113" s="1">
        <v>45344.0</v>
      </c>
      <c r="B3113" s="2" t="s">
        <v>2980</v>
      </c>
      <c r="C3113" s="2" t="s">
        <v>54</v>
      </c>
      <c r="D3113" s="1">
        <v>16363.0</v>
      </c>
      <c r="E3113" s="2" t="s">
        <v>22</v>
      </c>
      <c r="F3113" s="2">
        <v>497.0</v>
      </c>
      <c r="G3113" s="2" t="s">
        <v>61</v>
      </c>
      <c r="H3113" s="2" t="s">
        <v>42</v>
      </c>
      <c r="I3113" s="2" t="s">
        <v>25</v>
      </c>
      <c r="J3113" s="2" t="str">
        <f t="array" ref="J3113">XLOOKUP('Transaction Data'!$G3113,Product_Code,Biscuit_Brand)</f>
        <v>Choco Delight</v>
      </c>
      <c r="K3113" s="2">
        <f t="array" ref="K3113">XLOOKUP('Transaction Data'!$G3113,Product_Code,Cost)</f>
        <v>3</v>
      </c>
      <c r="L3113" s="2">
        <f t="array" ref="L3113">XLOOKUP('Transaction Data'!$G3113,Product_Code,Unit_Price)</f>
        <v>5</v>
      </c>
      <c r="M3113" s="3">
        <f>'Transaction Data'!$F3113*'Transaction Data'!$K3113</f>
        <v>1491</v>
      </c>
      <c r="N3113" s="3">
        <f>'Transaction Data'!$F3113*'Transaction Data'!$L3113</f>
        <v>2485</v>
      </c>
      <c r="O3113" s="3">
        <f>'Transaction Data'!$N3113-'Transaction Data'!$M3113</f>
        <v>994</v>
      </c>
      <c r="P3113" s="2">
        <f>DATEDIF('Transaction Data'!$D3113,'Transaction Data'!$A3113,"y")</f>
        <v>79</v>
      </c>
      <c r="Q3113" s="2" t="str">
        <f>FLOOR('Transaction Data'!$P3113,15)&amp;"-"&amp;FLOOR('Transaction Data'!$P3113,15)+14</f>
        <v>75-89</v>
      </c>
      <c r="R3113" s="2" t="str">
        <f>IF('Transaction Data'!$L3113&lt;=10,"Less Expensive","Expensive")</f>
        <v>Less Expensive</v>
      </c>
      <c r="S3113" s="4">
        <f>WEEKDAY('Transaction Data'!$A3113)</f>
        <v>5</v>
      </c>
      <c r="T3113" s="2" t="str">
        <f>IF(WEEKDAY('Transaction Data'!$A3113,2)&lt;6,"Weekday","Weekend")</f>
        <v>Weekday</v>
      </c>
    </row>
    <row r="3114" ht="15.75" customHeight="1">
      <c r="A3114" s="1">
        <v>45419.0</v>
      </c>
      <c r="B3114" s="2" t="s">
        <v>2981</v>
      </c>
      <c r="C3114" s="2" t="s">
        <v>72</v>
      </c>
      <c r="D3114" s="1">
        <v>28663.0</v>
      </c>
      <c r="E3114" s="2" t="s">
        <v>63</v>
      </c>
      <c r="F3114" s="2">
        <v>404.0</v>
      </c>
      <c r="G3114" s="2" t="s">
        <v>44</v>
      </c>
      <c r="H3114" s="2" t="s">
        <v>45</v>
      </c>
      <c r="I3114" s="2" t="s">
        <v>25</v>
      </c>
      <c r="J3114" s="2" t="str">
        <f t="array" ref="J3114">XLOOKUP('Transaction Data'!$G3114,Product_Code,Biscuit_Brand)</f>
        <v>Butter Crunch</v>
      </c>
      <c r="K3114" s="2">
        <f t="array" ref="K3114">XLOOKUP('Transaction Data'!$G3114,Product_Code,Cost)</f>
        <v>10</v>
      </c>
      <c r="L3114" s="2">
        <f t="array" ref="L3114">XLOOKUP('Transaction Data'!$G3114,Product_Code,Unit_Price)</f>
        <v>11</v>
      </c>
      <c r="M3114" s="3">
        <f>'Transaction Data'!$F3114*'Transaction Data'!$K3114</f>
        <v>4040</v>
      </c>
      <c r="N3114" s="3">
        <f>'Transaction Data'!$F3114*'Transaction Data'!$L3114</f>
        <v>4444</v>
      </c>
      <c r="O3114" s="3">
        <f>'Transaction Data'!$N3114-'Transaction Data'!$M3114</f>
        <v>404</v>
      </c>
      <c r="P3114" s="2">
        <f>DATEDIF('Transaction Data'!$D3114,'Transaction Data'!$A3114,"y")</f>
        <v>45</v>
      </c>
      <c r="Q3114" s="2" t="str">
        <f>FLOOR('Transaction Data'!$P3114,15)&amp;"-"&amp;FLOOR('Transaction Data'!$P3114,15)+14</f>
        <v>45-59</v>
      </c>
      <c r="R3114" s="2" t="str">
        <f>IF('Transaction Data'!$L3114&lt;=10,"Less Expensive","Expensive")</f>
        <v>Expensive</v>
      </c>
      <c r="S3114" s="4">
        <f>WEEKDAY('Transaction Data'!$A3114)</f>
        <v>3</v>
      </c>
      <c r="T3114" s="2" t="str">
        <f>IF(WEEKDAY('Transaction Data'!$A3114,2)&lt;6,"Weekday","Weekend")</f>
        <v>Weekday</v>
      </c>
    </row>
    <row r="3115" ht="15.75" customHeight="1">
      <c r="A3115" s="1">
        <v>45307.0</v>
      </c>
      <c r="B3115" s="2" t="s">
        <v>2982</v>
      </c>
      <c r="C3115" s="2" t="s">
        <v>72</v>
      </c>
      <c r="D3115" s="1">
        <v>38324.0</v>
      </c>
      <c r="E3115" s="2" t="s">
        <v>22</v>
      </c>
      <c r="F3115" s="2">
        <v>309.0</v>
      </c>
      <c r="G3115" s="2" t="s">
        <v>55</v>
      </c>
      <c r="H3115" s="2" t="s">
        <v>24</v>
      </c>
      <c r="I3115" s="2" t="s">
        <v>25</v>
      </c>
      <c r="J3115" s="2" t="str">
        <f t="array" ref="J3115">XLOOKUP('Transaction Data'!$G3115,Product_Code,Biscuit_Brand)</f>
        <v>Vanilla Wafers</v>
      </c>
      <c r="K3115" s="2">
        <f t="array" ref="K3115">XLOOKUP('Transaction Data'!$G3115,Product_Code,Cost)</f>
        <v>18</v>
      </c>
      <c r="L3115" s="2">
        <f t="array" ref="L3115">XLOOKUP('Transaction Data'!$G3115,Product_Code,Unit_Price)</f>
        <v>36</v>
      </c>
      <c r="M3115" s="3">
        <f>'Transaction Data'!$F3115*'Transaction Data'!$K3115</f>
        <v>5562</v>
      </c>
      <c r="N3115" s="3">
        <f>'Transaction Data'!$F3115*'Transaction Data'!$L3115</f>
        <v>11124</v>
      </c>
      <c r="O3115" s="3">
        <f>'Transaction Data'!$N3115-'Transaction Data'!$M3115</f>
        <v>5562</v>
      </c>
      <c r="P3115" s="2">
        <f>DATEDIF('Transaction Data'!$D3115,'Transaction Data'!$A3115,"y")</f>
        <v>19</v>
      </c>
      <c r="Q3115" s="2" t="str">
        <f>FLOOR('Transaction Data'!$P3115,15)&amp;"-"&amp;FLOOR('Transaction Data'!$P3115,15)+14</f>
        <v>15-29</v>
      </c>
      <c r="R3115" s="2" t="str">
        <f>IF('Transaction Data'!$L3115&lt;=10,"Less Expensive","Expensive")</f>
        <v>Expensive</v>
      </c>
      <c r="S3115" s="4">
        <f>WEEKDAY('Transaction Data'!$A3115)</f>
        <v>3</v>
      </c>
      <c r="T3115" s="2" t="str">
        <f>IF(WEEKDAY('Transaction Data'!$A3115,2)&lt;6,"Weekday","Weekend")</f>
        <v>Weekday</v>
      </c>
    </row>
    <row r="3116" ht="15.75" customHeight="1">
      <c r="A3116" s="1">
        <v>45464.0</v>
      </c>
      <c r="B3116" s="2" t="s">
        <v>2983</v>
      </c>
      <c r="C3116" s="2" t="s">
        <v>32</v>
      </c>
      <c r="D3116" s="1">
        <v>28875.0</v>
      </c>
      <c r="E3116" s="2" t="s">
        <v>63</v>
      </c>
      <c r="F3116" s="2">
        <v>345.0</v>
      </c>
      <c r="G3116" s="2" t="s">
        <v>60</v>
      </c>
      <c r="H3116" s="2" t="s">
        <v>29</v>
      </c>
      <c r="I3116" s="2" t="s">
        <v>25</v>
      </c>
      <c r="J3116" s="2" t="str">
        <f t="array" ref="J3116">XLOOKUP('Transaction Data'!$G3116,Product_Code,Biscuit_Brand)</f>
        <v>Peanut Butter Bites</v>
      </c>
      <c r="K3116" s="2">
        <f t="array" ref="K3116">XLOOKUP('Transaction Data'!$G3116,Product_Code,Cost)</f>
        <v>5</v>
      </c>
      <c r="L3116" s="2">
        <f t="array" ref="L3116">XLOOKUP('Transaction Data'!$G3116,Product_Code,Unit_Price)</f>
        <v>7</v>
      </c>
      <c r="M3116" s="3">
        <f>'Transaction Data'!$F3116*'Transaction Data'!$K3116</f>
        <v>1725</v>
      </c>
      <c r="N3116" s="3">
        <f>'Transaction Data'!$F3116*'Transaction Data'!$L3116</f>
        <v>2415</v>
      </c>
      <c r="O3116" s="3">
        <f>'Transaction Data'!$N3116-'Transaction Data'!$M3116</f>
        <v>690</v>
      </c>
      <c r="P3116" s="2">
        <f>DATEDIF('Transaction Data'!$D3116,'Transaction Data'!$A3116,"y")</f>
        <v>45</v>
      </c>
      <c r="Q3116" s="2" t="str">
        <f>FLOOR('Transaction Data'!$P3116,15)&amp;"-"&amp;FLOOR('Transaction Data'!$P3116,15)+14</f>
        <v>45-59</v>
      </c>
      <c r="R3116" s="2" t="str">
        <f>IF('Transaction Data'!$L3116&lt;=10,"Less Expensive","Expensive")</f>
        <v>Less Expensive</v>
      </c>
      <c r="S3116" s="4">
        <f>WEEKDAY('Transaction Data'!$A3116)</f>
        <v>6</v>
      </c>
      <c r="T3116" s="2" t="str">
        <f>IF(WEEKDAY('Transaction Data'!$A3116,2)&lt;6,"Weekday","Weekend")</f>
        <v>Weekday</v>
      </c>
    </row>
    <row r="3117" ht="15.75" customHeight="1">
      <c r="A3117" s="1">
        <v>45365.0</v>
      </c>
      <c r="B3117" s="2" t="s">
        <v>2984</v>
      </c>
      <c r="C3117" s="2" t="s">
        <v>47</v>
      </c>
      <c r="D3117" s="1">
        <v>31592.0</v>
      </c>
      <c r="E3117" s="2" t="s">
        <v>63</v>
      </c>
      <c r="F3117" s="2">
        <v>497.0</v>
      </c>
      <c r="G3117" s="2" t="s">
        <v>23</v>
      </c>
      <c r="H3117" s="2" t="s">
        <v>29</v>
      </c>
      <c r="I3117" s="2" t="s">
        <v>25</v>
      </c>
      <c r="J3117" s="2" t="str">
        <f t="array" ref="J3117">XLOOKUP('Transaction Data'!$G3117,Product_Code,Biscuit_Brand)</f>
        <v>Cinnamon Swirls</v>
      </c>
      <c r="K3117" s="2">
        <f t="array" ref="K3117">XLOOKUP('Transaction Data'!$G3117,Product_Code,Cost)</f>
        <v>10</v>
      </c>
      <c r="L3117" s="2">
        <f t="array" ref="L3117">XLOOKUP('Transaction Data'!$G3117,Product_Code,Unit_Price)</f>
        <v>14</v>
      </c>
      <c r="M3117" s="3">
        <f>'Transaction Data'!$F3117*'Transaction Data'!$K3117</f>
        <v>4970</v>
      </c>
      <c r="N3117" s="3">
        <f>'Transaction Data'!$F3117*'Transaction Data'!$L3117</f>
        <v>6958</v>
      </c>
      <c r="O3117" s="3">
        <f>'Transaction Data'!$N3117-'Transaction Data'!$M3117</f>
        <v>1988</v>
      </c>
      <c r="P3117" s="2">
        <f>DATEDIF('Transaction Data'!$D3117,'Transaction Data'!$A3117,"y")</f>
        <v>37</v>
      </c>
      <c r="Q3117" s="2" t="str">
        <f>FLOOR('Transaction Data'!$P3117,15)&amp;"-"&amp;FLOOR('Transaction Data'!$P3117,15)+14</f>
        <v>30-44</v>
      </c>
      <c r="R3117" s="2" t="str">
        <f>IF('Transaction Data'!$L3117&lt;=10,"Less Expensive","Expensive")</f>
        <v>Expensive</v>
      </c>
      <c r="S3117" s="4">
        <f>WEEKDAY('Transaction Data'!$A3117)</f>
        <v>5</v>
      </c>
      <c r="T3117" s="2" t="str">
        <f>IF(WEEKDAY('Transaction Data'!$A3117,2)&lt;6,"Weekday","Weekend")</f>
        <v>Weekday</v>
      </c>
    </row>
    <row r="3118" ht="15.75" customHeight="1">
      <c r="A3118" s="1">
        <v>45488.0</v>
      </c>
      <c r="B3118" s="2" t="s">
        <v>2985</v>
      </c>
      <c r="C3118" s="2" t="s">
        <v>65</v>
      </c>
      <c r="D3118" s="1">
        <v>16863.0</v>
      </c>
      <c r="E3118" s="2" t="s">
        <v>27</v>
      </c>
      <c r="F3118" s="2">
        <v>126.0</v>
      </c>
      <c r="G3118" s="2" t="s">
        <v>57</v>
      </c>
      <c r="H3118" s="2" t="s">
        <v>34</v>
      </c>
      <c r="I3118" s="2" t="s">
        <v>25</v>
      </c>
      <c r="J3118" s="2" t="str">
        <f t="array" ref="J3118">XLOOKUP('Transaction Data'!$G3118,Product_Code,Biscuit_Brand)</f>
        <v>Oatmeal Cookies</v>
      </c>
      <c r="K3118" s="2">
        <f t="array" ref="K3118">XLOOKUP('Transaction Data'!$G3118,Product_Code,Cost)</f>
        <v>19</v>
      </c>
      <c r="L3118" s="2">
        <f t="array" ref="L3118">XLOOKUP('Transaction Data'!$G3118,Product_Code,Unit_Price)</f>
        <v>23</v>
      </c>
      <c r="M3118" s="3">
        <f>'Transaction Data'!$F3118*'Transaction Data'!$K3118</f>
        <v>2394</v>
      </c>
      <c r="N3118" s="3">
        <f>'Transaction Data'!$F3118*'Transaction Data'!$L3118</f>
        <v>2898</v>
      </c>
      <c r="O3118" s="3">
        <f>'Transaction Data'!$N3118-'Transaction Data'!$M3118</f>
        <v>504</v>
      </c>
      <c r="P3118" s="2">
        <f>DATEDIF('Transaction Data'!$D3118,'Transaction Data'!$A3118,"y")</f>
        <v>78</v>
      </c>
      <c r="Q3118" s="2" t="str">
        <f>FLOOR('Transaction Data'!$P3118,15)&amp;"-"&amp;FLOOR('Transaction Data'!$P3118,15)+14</f>
        <v>75-89</v>
      </c>
      <c r="R3118" s="2" t="str">
        <f>IF('Transaction Data'!$L3118&lt;=10,"Less Expensive","Expensive")</f>
        <v>Expensive</v>
      </c>
      <c r="S3118" s="4">
        <f>WEEKDAY('Transaction Data'!$A3118)</f>
        <v>2</v>
      </c>
      <c r="T3118" s="2" t="str">
        <f>IF(WEEKDAY('Transaction Data'!$A3118,2)&lt;6,"Weekday","Weekend")</f>
        <v>Weekday</v>
      </c>
    </row>
    <row r="3119" ht="15.75" customHeight="1">
      <c r="A3119" s="1">
        <v>45497.0</v>
      </c>
      <c r="B3119" s="2" t="s">
        <v>197</v>
      </c>
      <c r="C3119" s="2" t="s">
        <v>51</v>
      </c>
      <c r="D3119" s="1">
        <v>29545.0</v>
      </c>
      <c r="E3119" s="2" t="s">
        <v>22</v>
      </c>
      <c r="F3119" s="2">
        <v>134.0</v>
      </c>
      <c r="G3119" s="2" t="s">
        <v>61</v>
      </c>
      <c r="H3119" s="2" t="s">
        <v>24</v>
      </c>
      <c r="I3119" s="2" t="s">
        <v>25</v>
      </c>
      <c r="J3119" s="2" t="str">
        <f t="array" ref="J3119">XLOOKUP('Transaction Data'!$G3119,Product_Code,Biscuit_Brand)</f>
        <v>Choco Delight</v>
      </c>
      <c r="K3119" s="2">
        <f t="array" ref="K3119">XLOOKUP('Transaction Data'!$G3119,Product_Code,Cost)</f>
        <v>3</v>
      </c>
      <c r="L3119" s="2">
        <f t="array" ref="L3119">XLOOKUP('Transaction Data'!$G3119,Product_Code,Unit_Price)</f>
        <v>5</v>
      </c>
      <c r="M3119" s="3">
        <f>'Transaction Data'!$F3119*'Transaction Data'!$K3119</f>
        <v>402</v>
      </c>
      <c r="N3119" s="3">
        <f>'Transaction Data'!$F3119*'Transaction Data'!$L3119</f>
        <v>670</v>
      </c>
      <c r="O3119" s="3">
        <f>'Transaction Data'!$N3119-'Transaction Data'!$M3119</f>
        <v>268</v>
      </c>
      <c r="P3119" s="2">
        <f>DATEDIF('Transaction Data'!$D3119,'Transaction Data'!$A3119,"y")</f>
        <v>43</v>
      </c>
      <c r="Q3119" s="2" t="str">
        <f>FLOOR('Transaction Data'!$P3119,15)&amp;"-"&amp;FLOOR('Transaction Data'!$P3119,15)+14</f>
        <v>30-44</v>
      </c>
      <c r="R3119" s="2" t="str">
        <f>IF('Transaction Data'!$L3119&lt;=10,"Less Expensive","Expensive")</f>
        <v>Less Expensive</v>
      </c>
      <c r="S3119" s="4">
        <f>WEEKDAY('Transaction Data'!$A3119)</f>
        <v>4</v>
      </c>
      <c r="T3119" s="2" t="str">
        <f>IF(WEEKDAY('Transaction Data'!$A3119,2)&lt;6,"Weekday","Weekend")</f>
        <v>Weekday</v>
      </c>
    </row>
    <row r="3120" ht="15.75" customHeight="1">
      <c r="A3120" s="1">
        <v>45433.0</v>
      </c>
      <c r="B3120" s="2" t="s">
        <v>2986</v>
      </c>
      <c r="C3120" s="2" t="s">
        <v>51</v>
      </c>
      <c r="D3120" s="1">
        <v>21112.0</v>
      </c>
      <c r="E3120" s="2" t="s">
        <v>27</v>
      </c>
      <c r="F3120" s="2">
        <v>214.0</v>
      </c>
      <c r="G3120" s="2" t="s">
        <v>57</v>
      </c>
      <c r="H3120" s="2" t="s">
        <v>42</v>
      </c>
      <c r="I3120" s="2" t="s">
        <v>25</v>
      </c>
      <c r="J3120" s="2" t="str">
        <f t="array" ref="J3120">XLOOKUP('Transaction Data'!$G3120,Product_Code,Biscuit_Brand)</f>
        <v>Oatmeal Cookies</v>
      </c>
      <c r="K3120" s="2">
        <f t="array" ref="K3120">XLOOKUP('Transaction Data'!$G3120,Product_Code,Cost)</f>
        <v>19</v>
      </c>
      <c r="L3120" s="2">
        <f t="array" ref="L3120">XLOOKUP('Transaction Data'!$G3120,Product_Code,Unit_Price)</f>
        <v>23</v>
      </c>
      <c r="M3120" s="3">
        <f>'Transaction Data'!$F3120*'Transaction Data'!$K3120</f>
        <v>4066</v>
      </c>
      <c r="N3120" s="3">
        <f>'Transaction Data'!$F3120*'Transaction Data'!$L3120</f>
        <v>4922</v>
      </c>
      <c r="O3120" s="3">
        <f>'Transaction Data'!$N3120-'Transaction Data'!$M3120</f>
        <v>856</v>
      </c>
      <c r="P3120" s="2">
        <f>DATEDIF('Transaction Data'!$D3120,'Transaction Data'!$A3120,"y")</f>
        <v>66</v>
      </c>
      <c r="Q3120" s="2" t="str">
        <f>FLOOR('Transaction Data'!$P3120,15)&amp;"-"&amp;FLOOR('Transaction Data'!$P3120,15)+14</f>
        <v>60-74</v>
      </c>
      <c r="R3120" s="2" t="str">
        <f>IF('Transaction Data'!$L3120&lt;=10,"Less Expensive","Expensive")</f>
        <v>Expensive</v>
      </c>
      <c r="S3120" s="4">
        <f>WEEKDAY('Transaction Data'!$A3120)</f>
        <v>3</v>
      </c>
      <c r="T3120" s="2" t="str">
        <f>IF(WEEKDAY('Transaction Data'!$A3120,2)&lt;6,"Weekday","Weekend")</f>
        <v>Weekday</v>
      </c>
    </row>
    <row r="3121" ht="15.75" customHeight="1">
      <c r="A3121" s="1">
        <v>45488.0</v>
      </c>
      <c r="B3121" s="2" t="s">
        <v>2987</v>
      </c>
      <c r="C3121" s="2" t="s">
        <v>72</v>
      </c>
      <c r="D3121" s="1">
        <v>17237.0</v>
      </c>
      <c r="E3121" s="2" t="s">
        <v>27</v>
      </c>
      <c r="F3121" s="2">
        <v>225.0</v>
      </c>
      <c r="G3121" s="2" t="s">
        <v>48</v>
      </c>
      <c r="H3121" s="2" t="s">
        <v>45</v>
      </c>
      <c r="I3121" s="2" t="s">
        <v>30</v>
      </c>
      <c r="J3121" s="2" t="str">
        <f t="array" ref="J3121">XLOOKUP('Transaction Data'!$G3121,Product_Code,Biscuit_Brand)</f>
        <v>Lemon Crisps</v>
      </c>
      <c r="K3121" s="2">
        <f t="array" ref="K3121">XLOOKUP('Transaction Data'!$G3121,Product_Code,Cost)</f>
        <v>7</v>
      </c>
      <c r="L3121" s="2">
        <f t="array" ref="L3121">XLOOKUP('Transaction Data'!$G3121,Product_Code,Unit_Price)</f>
        <v>9</v>
      </c>
      <c r="M3121" s="3">
        <f>'Transaction Data'!$F3121*'Transaction Data'!$K3121</f>
        <v>1575</v>
      </c>
      <c r="N3121" s="3">
        <f>'Transaction Data'!$F3121*'Transaction Data'!$L3121</f>
        <v>2025</v>
      </c>
      <c r="O3121" s="3">
        <f>'Transaction Data'!$N3121-'Transaction Data'!$M3121</f>
        <v>450</v>
      </c>
      <c r="P3121" s="2">
        <f>DATEDIF('Transaction Data'!$D3121,'Transaction Data'!$A3121,"y")</f>
        <v>77</v>
      </c>
      <c r="Q3121" s="2" t="str">
        <f>FLOOR('Transaction Data'!$P3121,15)&amp;"-"&amp;FLOOR('Transaction Data'!$P3121,15)+14</f>
        <v>75-89</v>
      </c>
      <c r="R3121" s="2" t="str">
        <f>IF('Transaction Data'!$L3121&lt;=10,"Less Expensive","Expensive")</f>
        <v>Less Expensive</v>
      </c>
      <c r="S3121" s="4">
        <f>WEEKDAY('Transaction Data'!$A3121)</f>
        <v>2</v>
      </c>
      <c r="T3121" s="2" t="str">
        <f>IF(WEEKDAY('Transaction Data'!$A3121,2)&lt;6,"Weekday","Weekend")</f>
        <v>Weekday</v>
      </c>
    </row>
    <row r="3122" ht="15.75" customHeight="1">
      <c r="A3122" s="1">
        <v>45431.0</v>
      </c>
      <c r="B3122" s="2" t="s">
        <v>2988</v>
      </c>
      <c r="C3122" s="2" t="s">
        <v>72</v>
      </c>
      <c r="D3122" s="1">
        <v>28120.0</v>
      </c>
      <c r="E3122" s="2" t="s">
        <v>63</v>
      </c>
      <c r="F3122" s="2">
        <v>188.0</v>
      </c>
      <c r="G3122" s="2" t="s">
        <v>44</v>
      </c>
      <c r="H3122" s="2" t="s">
        <v>24</v>
      </c>
      <c r="I3122" s="2" t="s">
        <v>25</v>
      </c>
      <c r="J3122" s="2" t="str">
        <f t="array" ref="J3122">XLOOKUP('Transaction Data'!$G3122,Product_Code,Biscuit_Brand)</f>
        <v>Butter Crunch</v>
      </c>
      <c r="K3122" s="2">
        <f t="array" ref="K3122">XLOOKUP('Transaction Data'!$G3122,Product_Code,Cost)</f>
        <v>10</v>
      </c>
      <c r="L3122" s="2">
        <f t="array" ref="L3122">XLOOKUP('Transaction Data'!$G3122,Product_Code,Unit_Price)</f>
        <v>11</v>
      </c>
      <c r="M3122" s="3">
        <f>'Transaction Data'!$F3122*'Transaction Data'!$K3122</f>
        <v>1880</v>
      </c>
      <c r="N3122" s="3">
        <f>'Transaction Data'!$F3122*'Transaction Data'!$L3122</f>
        <v>2068</v>
      </c>
      <c r="O3122" s="3">
        <f>'Transaction Data'!$N3122-'Transaction Data'!$M3122</f>
        <v>188</v>
      </c>
      <c r="P3122" s="2">
        <f>DATEDIF('Transaction Data'!$D3122,'Transaction Data'!$A3122,"y")</f>
        <v>47</v>
      </c>
      <c r="Q3122" s="2" t="str">
        <f>FLOOR('Transaction Data'!$P3122,15)&amp;"-"&amp;FLOOR('Transaction Data'!$P3122,15)+14</f>
        <v>45-59</v>
      </c>
      <c r="R3122" s="2" t="str">
        <f>IF('Transaction Data'!$L3122&lt;=10,"Less Expensive","Expensive")</f>
        <v>Expensive</v>
      </c>
      <c r="S3122" s="4">
        <f>WEEKDAY('Transaction Data'!$A3122)</f>
        <v>1</v>
      </c>
      <c r="T3122" s="2" t="str">
        <f>IF(WEEKDAY('Transaction Data'!$A3122,2)&lt;6,"Weekday","Weekend")</f>
        <v>Weekend</v>
      </c>
    </row>
    <row r="3123" ht="15.75" customHeight="1">
      <c r="A3123" s="1">
        <v>45455.0</v>
      </c>
      <c r="B3123" s="2" t="s">
        <v>2989</v>
      </c>
      <c r="C3123" s="2" t="s">
        <v>41</v>
      </c>
      <c r="D3123" s="1">
        <v>21874.0</v>
      </c>
      <c r="E3123" s="2" t="s">
        <v>27</v>
      </c>
      <c r="F3123" s="2">
        <v>177.0</v>
      </c>
      <c r="G3123" s="2" t="s">
        <v>33</v>
      </c>
      <c r="H3123" s="2" t="s">
        <v>29</v>
      </c>
      <c r="I3123" s="2" t="s">
        <v>25</v>
      </c>
      <c r="J3123" s="2" t="str">
        <f t="array" ref="J3123">XLOOKUP('Transaction Data'!$G3123,Product_Code,Biscuit_Brand)</f>
        <v>Caramel Biscuits</v>
      </c>
      <c r="K3123" s="2">
        <f t="array" ref="K3123">XLOOKUP('Transaction Data'!$G3123,Product_Code,Cost)</f>
        <v>18</v>
      </c>
      <c r="L3123" s="2">
        <f t="array" ref="L3123">XLOOKUP('Transaction Data'!$G3123,Product_Code,Unit_Price)</f>
        <v>22</v>
      </c>
      <c r="M3123" s="3">
        <f>'Transaction Data'!$F3123*'Transaction Data'!$K3123</f>
        <v>3186</v>
      </c>
      <c r="N3123" s="3">
        <f>'Transaction Data'!$F3123*'Transaction Data'!$L3123</f>
        <v>3894</v>
      </c>
      <c r="O3123" s="3">
        <f>'Transaction Data'!$N3123-'Transaction Data'!$M3123</f>
        <v>708</v>
      </c>
      <c r="P3123" s="2">
        <f>DATEDIF('Transaction Data'!$D3123,'Transaction Data'!$A3123,"y")</f>
        <v>64</v>
      </c>
      <c r="Q3123" s="2" t="str">
        <f>FLOOR('Transaction Data'!$P3123,15)&amp;"-"&amp;FLOOR('Transaction Data'!$P3123,15)+14</f>
        <v>60-74</v>
      </c>
      <c r="R3123" s="2" t="str">
        <f>IF('Transaction Data'!$L3123&lt;=10,"Less Expensive","Expensive")</f>
        <v>Expensive</v>
      </c>
      <c r="S3123" s="4">
        <f>WEEKDAY('Transaction Data'!$A3123)</f>
        <v>4</v>
      </c>
      <c r="T3123" s="2" t="str">
        <f>IF(WEEKDAY('Transaction Data'!$A3123,2)&lt;6,"Weekday","Weekend")</f>
        <v>Weekday</v>
      </c>
    </row>
    <row r="3124" ht="15.75" customHeight="1">
      <c r="A3124" s="1">
        <v>45428.0</v>
      </c>
      <c r="B3124" s="2" t="s">
        <v>2990</v>
      </c>
      <c r="C3124" s="2" t="s">
        <v>78</v>
      </c>
      <c r="D3124" s="1">
        <v>26535.0</v>
      </c>
      <c r="E3124" s="2" t="s">
        <v>27</v>
      </c>
      <c r="F3124" s="2">
        <v>344.0</v>
      </c>
      <c r="G3124" s="2" t="s">
        <v>57</v>
      </c>
      <c r="H3124" s="2" t="s">
        <v>42</v>
      </c>
      <c r="I3124" s="2" t="s">
        <v>25</v>
      </c>
      <c r="J3124" s="2" t="str">
        <f t="array" ref="J3124">XLOOKUP('Transaction Data'!$G3124,Product_Code,Biscuit_Brand)</f>
        <v>Oatmeal Cookies</v>
      </c>
      <c r="K3124" s="2">
        <f t="array" ref="K3124">XLOOKUP('Transaction Data'!$G3124,Product_Code,Cost)</f>
        <v>19</v>
      </c>
      <c r="L3124" s="2">
        <f t="array" ref="L3124">XLOOKUP('Transaction Data'!$G3124,Product_Code,Unit_Price)</f>
        <v>23</v>
      </c>
      <c r="M3124" s="3">
        <f>'Transaction Data'!$F3124*'Transaction Data'!$K3124</f>
        <v>6536</v>
      </c>
      <c r="N3124" s="3">
        <f>'Transaction Data'!$F3124*'Transaction Data'!$L3124</f>
        <v>7912</v>
      </c>
      <c r="O3124" s="3">
        <f>'Transaction Data'!$N3124-'Transaction Data'!$M3124</f>
        <v>1376</v>
      </c>
      <c r="P3124" s="2">
        <f>DATEDIF('Transaction Data'!$D3124,'Transaction Data'!$A3124,"y")</f>
        <v>51</v>
      </c>
      <c r="Q3124" s="2" t="str">
        <f>FLOOR('Transaction Data'!$P3124,15)&amp;"-"&amp;FLOOR('Transaction Data'!$P3124,15)+14</f>
        <v>45-59</v>
      </c>
      <c r="R3124" s="2" t="str">
        <f>IF('Transaction Data'!$L3124&lt;=10,"Less Expensive","Expensive")</f>
        <v>Expensive</v>
      </c>
      <c r="S3124" s="4">
        <f>WEEKDAY('Transaction Data'!$A3124)</f>
        <v>5</v>
      </c>
      <c r="T3124" s="2" t="str">
        <f>IF(WEEKDAY('Transaction Data'!$A3124,2)&lt;6,"Weekday","Weekend")</f>
        <v>Weekday</v>
      </c>
    </row>
    <row r="3125" ht="15.75" customHeight="1">
      <c r="A3125" s="1">
        <v>45300.0</v>
      </c>
      <c r="B3125" s="2" t="s">
        <v>2664</v>
      </c>
      <c r="C3125" s="2" t="s">
        <v>41</v>
      </c>
      <c r="D3125" s="1">
        <v>24810.0</v>
      </c>
      <c r="E3125" s="2" t="s">
        <v>27</v>
      </c>
      <c r="F3125" s="2">
        <v>447.0</v>
      </c>
      <c r="G3125" s="2" t="s">
        <v>38</v>
      </c>
      <c r="H3125" s="2" t="s">
        <v>45</v>
      </c>
      <c r="I3125" s="2" t="s">
        <v>25</v>
      </c>
      <c r="J3125" s="2" t="str">
        <f t="array" ref="J3125">XLOOKUP('Transaction Data'!$G3125,Product_Code,Biscuit_Brand)</f>
        <v>Ginger Snaps</v>
      </c>
      <c r="K3125" s="2">
        <f t="array" ref="K3125">XLOOKUP('Transaction Data'!$G3125,Product_Code,Cost)</f>
        <v>14</v>
      </c>
      <c r="L3125" s="2">
        <f t="array" ref="L3125">XLOOKUP('Transaction Data'!$G3125,Product_Code,Unit_Price)</f>
        <v>28</v>
      </c>
      <c r="M3125" s="3">
        <f>'Transaction Data'!$F3125*'Transaction Data'!$K3125</f>
        <v>6258</v>
      </c>
      <c r="N3125" s="3">
        <f>'Transaction Data'!$F3125*'Transaction Data'!$L3125</f>
        <v>12516</v>
      </c>
      <c r="O3125" s="3">
        <f>'Transaction Data'!$N3125-'Transaction Data'!$M3125</f>
        <v>6258</v>
      </c>
      <c r="P3125" s="2">
        <f>DATEDIF('Transaction Data'!$D3125,'Transaction Data'!$A3125,"y")</f>
        <v>56</v>
      </c>
      <c r="Q3125" s="2" t="str">
        <f>FLOOR('Transaction Data'!$P3125,15)&amp;"-"&amp;FLOOR('Transaction Data'!$P3125,15)+14</f>
        <v>45-59</v>
      </c>
      <c r="R3125" s="2" t="str">
        <f>IF('Transaction Data'!$L3125&lt;=10,"Less Expensive","Expensive")</f>
        <v>Expensive</v>
      </c>
      <c r="S3125" s="4">
        <f>WEEKDAY('Transaction Data'!$A3125)</f>
        <v>3</v>
      </c>
      <c r="T3125" s="2" t="str">
        <f>IF(WEEKDAY('Transaction Data'!$A3125,2)&lt;6,"Weekday","Weekend")</f>
        <v>Weekday</v>
      </c>
    </row>
    <row r="3126" ht="15.75" customHeight="1">
      <c r="A3126" s="1">
        <v>45353.0</v>
      </c>
      <c r="B3126" s="2" t="s">
        <v>2991</v>
      </c>
      <c r="C3126" s="2" t="s">
        <v>32</v>
      </c>
      <c r="D3126" s="1">
        <v>21449.0</v>
      </c>
      <c r="E3126" s="2" t="s">
        <v>27</v>
      </c>
      <c r="F3126" s="2">
        <v>130.0</v>
      </c>
      <c r="G3126" s="2" t="s">
        <v>57</v>
      </c>
      <c r="H3126" s="2" t="s">
        <v>24</v>
      </c>
      <c r="I3126" s="2" t="s">
        <v>25</v>
      </c>
      <c r="J3126" s="2" t="str">
        <f t="array" ref="J3126">XLOOKUP('Transaction Data'!$G3126,Product_Code,Biscuit_Brand)</f>
        <v>Oatmeal Cookies</v>
      </c>
      <c r="K3126" s="2">
        <f t="array" ref="K3126">XLOOKUP('Transaction Data'!$G3126,Product_Code,Cost)</f>
        <v>19</v>
      </c>
      <c r="L3126" s="2">
        <f t="array" ref="L3126">XLOOKUP('Transaction Data'!$G3126,Product_Code,Unit_Price)</f>
        <v>23</v>
      </c>
      <c r="M3126" s="3">
        <f>'Transaction Data'!$F3126*'Transaction Data'!$K3126</f>
        <v>2470</v>
      </c>
      <c r="N3126" s="3">
        <f>'Transaction Data'!$F3126*'Transaction Data'!$L3126</f>
        <v>2990</v>
      </c>
      <c r="O3126" s="3">
        <f>'Transaction Data'!$N3126-'Transaction Data'!$M3126</f>
        <v>520</v>
      </c>
      <c r="P3126" s="2">
        <f>DATEDIF('Transaction Data'!$D3126,'Transaction Data'!$A3126,"y")</f>
        <v>65</v>
      </c>
      <c r="Q3126" s="2" t="str">
        <f>FLOOR('Transaction Data'!$P3126,15)&amp;"-"&amp;FLOOR('Transaction Data'!$P3126,15)+14</f>
        <v>60-74</v>
      </c>
      <c r="R3126" s="2" t="str">
        <f>IF('Transaction Data'!$L3126&lt;=10,"Less Expensive","Expensive")</f>
        <v>Expensive</v>
      </c>
      <c r="S3126" s="4">
        <f>WEEKDAY('Transaction Data'!$A3126)</f>
        <v>7</v>
      </c>
      <c r="T3126" s="2" t="str">
        <f>IF(WEEKDAY('Transaction Data'!$A3126,2)&lt;6,"Weekday","Weekend")</f>
        <v>Weekend</v>
      </c>
    </row>
    <row r="3127" ht="15.75" customHeight="1">
      <c r="A3127" s="1">
        <v>45401.0</v>
      </c>
      <c r="B3127" s="2" t="s">
        <v>2992</v>
      </c>
      <c r="C3127" s="2" t="s">
        <v>47</v>
      </c>
      <c r="D3127" s="1">
        <v>27392.0</v>
      </c>
      <c r="E3127" s="2" t="s">
        <v>37</v>
      </c>
      <c r="F3127" s="2">
        <v>51.0</v>
      </c>
      <c r="G3127" s="2" t="s">
        <v>38</v>
      </c>
      <c r="H3127" s="2" t="s">
        <v>29</v>
      </c>
      <c r="I3127" s="2" t="s">
        <v>25</v>
      </c>
      <c r="J3127" s="2" t="str">
        <f t="array" ref="J3127">XLOOKUP('Transaction Data'!$G3127,Product_Code,Biscuit_Brand)</f>
        <v>Ginger Snaps</v>
      </c>
      <c r="K3127" s="2">
        <f t="array" ref="K3127">XLOOKUP('Transaction Data'!$G3127,Product_Code,Cost)</f>
        <v>14</v>
      </c>
      <c r="L3127" s="2">
        <f t="array" ref="L3127">XLOOKUP('Transaction Data'!$G3127,Product_Code,Unit_Price)</f>
        <v>28</v>
      </c>
      <c r="M3127" s="3">
        <f>'Transaction Data'!$F3127*'Transaction Data'!$K3127</f>
        <v>714</v>
      </c>
      <c r="N3127" s="3">
        <f>'Transaction Data'!$F3127*'Transaction Data'!$L3127</f>
        <v>1428</v>
      </c>
      <c r="O3127" s="3">
        <f>'Transaction Data'!$N3127-'Transaction Data'!$M3127</f>
        <v>714</v>
      </c>
      <c r="P3127" s="2">
        <f>DATEDIF('Transaction Data'!$D3127,'Transaction Data'!$A3127,"y")</f>
        <v>49</v>
      </c>
      <c r="Q3127" s="2" t="str">
        <f>FLOOR('Transaction Data'!$P3127,15)&amp;"-"&amp;FLOOR('Transaction Data'!$P3127,15)+14</f>
        <v>45-59</v>
      </c>
      <c r="R3127" s="2" t="str">
        <f>IF('Transaction Data'!$L3127&lt;=10,"Less Expensive","Expensive")</f>
        <v>Expensive</v>
      </c>
      <c r="S3127" s="4">
        <f>WEEKDAY('Transaction Data'!$A3127)</f>
        <v>6</v>
      </c>
      <c r="T3127" s="2" t="str">
        <f>IF(WEEKDAY('Transaction Data'!$A3127,2)&lt;6,"Weekday","Weekend")</f>
        <v>Weekday</v>
      </c>
    </row>
    <row r="3128" ht="15.75" customHeight="1">
      <c r="A3128" s="1">
        <v>45496.0</v>
      </c>
      <c r="B3128" s="2" t="s">
        <v>2993</v>
      </c>
      <c r="C3128" s="2" t="s">
        <v>54</v>
      </c>
      <c r="D3128" s="1">
        <v>32014.0</v>
      </c>
      <c r="E3128" s="2" t="s">
        <v>63</v>
      </c>
      <c r="F3128" s="2">
        <v>450.0</v>
      </c>
      <c r="G3128" s="2" t="s">
        <v>61</v>
      </c>
      <c r="H3128" s="2" t="s">
        <v>29</v>
      </c>
      <c r="I3128" s="2" t="s">
        <v>25</v>
      </c>
      <c r="J3128" s="2" t="str">
        <f t="array" ref="J3128">XLOOKUP('Transaction Data'!$G3128,Product_Code,Biscuit_Brand)</f>
        <v>Choco Delight</v>
      </c>
      <c r="K3128" s="2">
        <f t="array" ref="K3128">XLOOKUP('Transaction Data'!$G3128,Product_Code,Cost)</f>
        <v>3</v>
      </c>
      <c r="L3128" s="2">
        <f t="array" ref="L3128">XLOOKUP('Transaction Data'!$G3128,Product_Code,Unit_Price)</f>
        <v>5</v>
      </c>
      <c r="M3128" s="3">
        <f>'Transaction Data'!$F3128*'Transaction Data'!$K3128</f>
        <v>1350</v>
      </c>
      <c r="N3128" s="3">
        <f>'Transaction Data'!$F3128*'Transaction Data'!$L3128</f>
        <v>2250</v>
      </c>
      <c r="O3128" s="3">
        <f>'Transaction Data'!$N3128-'Transaction Data'!$M3128</f>
        <v>900</v>
      </c>
      <c r="P3128" s="2">
        <f>DATEDIF('Transaction Data'!$D3128,'Transaction Data'!$A3128,"y")</f>
        <v>36</v>
      </c>
      <c r="Q3128" s="2" t="str">
        <f>FLOOR('Transaction Data'!$P3128,15)&amp;"-"&amp;FLOOR('Transaction Data'!$P3128,15)+14</f>
        <v>30-44</v>
      </c>
      <c r="R3128" s="2" t="str">
        <f>IF('Transaction Data'!$L3128&lt;=10,"Less Expensive","Expensive")</f>
        <v>Less Expensive</v>
      </c>
      <c r="S3128" s="4">
        <f>WEEKDAY('Transaction Data'!$A3128)</f>
        <v>3</v>
      </c>
      <c r="T3128" s="2" t="str">
        <f>IF(WEEKDAY('Transaction Data'!$A3128,2)&lt;6,"Weekday","Weekend")</f>
        <v>Weekday</v>
      </c>
    </row>
    <row r="3129" ht="15.75" customHeight="1">
      <c r="A3129" s="1">
        <v>45462.0</v>
      </c>
      <c r="B3129" s="2" t="s">
        <v>2994</v>
      </c>
      <c r="C3129" s="2" t="s">
        <v>32</v>
      </c>
      <c r="D3129" s="1">
        <v>35927.0</v>
      </c>
      <c r="E3129" s="2" t="s">
        <v>27</v>
      </c>
      <c r="F3129" s="2">
        <v>395.0</v>
      </c>
      <c r="G3129" s="2" t="s">
        <v>60</v>
      </c>
      <c r="H3129" s="2" t="s">
        <v>34</v>
      </c>
      <c r="I3129" s="2" t="s">
        <v>30</v>
      </c>
      <c r="J3129" s="2" t="str">
        <f t="array" ref="J3129">XLOOKUP('Transaction Data'!$G3129,Product_Code,Biscuit_Brand)</f>
        <v>Peanut Butter Bites</v>
      </c>
      <c r="K3129" s="2">
        <f t="array" ref="K3129">XLOOKUP('Transaction Data'!$G3129,Product_Code,Cost)</f>
        <v>5</v>
      </c>
      <c r="L3129" s="2">
        <f t="array" ref="L3129">XLOOKUP('Transaction Data'!$G3129,Product_Code,Unit_Price)</f>
        <v>7</v>
      </c>
      <c r="M3129" s="3">
        <f>'Transaction Data'!$F3129*'Transaction Data'!$K3129</f>
        <v>1975</v>
      </c>
      <c r="N3129" s="3">
        <f>'Transaction Data'!$F3129*'Transaction Data'!$L3129</f>
        <v>2765</v>
      </c>
      <c r="O3129" s="3">
        <f>'Transaction Data'!$N3129-'Transaction Data'!$M3129</f>
        <v>790</v>
      </c>
      <c r="P3129" s="2">
        <f>DATEDIF('Transaction Data'!$D3129,'Transaction Data'!$A3129,"y")</f>
        <v>26</v>
      </c>
      <c r="Q3129" s="2" t="str">
        <f>FLOOR('Transaction Data'!$P3129,15)&amp;"-"&amp;FLOOR('Transaction Data'!$P3129,15)+14</f>
        <v>15-29</v>
      </c>
      <c r="R3129" s="2" t="str">
        <f>IF('Transaction Data'!$L3129&lt;=10,"Less Expensive","Expensive")</f>
        <v>Less Expensive</v>
      </c>
      <c r="S3129" s="4">
        <f>WEEKDAY('Transaction Data'!$A3129)</f>
        <v>4</v>
      </c>
      <c r="T3129" s="2" t="str">
        <f>IF(WEEKDAY('Transaction Data'!$A3129,2)&lt;6,"Weekday","Weekend")</f>
        <v>Weekday</v>
      </c>
    </row>
    <row r="3130" ht="15.75" customHeight="1">
      <c r="A3130" s="1">
        <v>45399.0</v>
      </c>
      <c r="B3130" s="2" t="s">
        <v>2995</v>
      </c>
      <c r="C3130" s="2" t="s">
        <v>78</v>
      </c>
      <c r="D3130" s="1">
        <v>29943.0</v>
      </c>
      <c r="E3130" s="2" t="s">
        <v>22</v>
      </c>
      <c r="F3130" s="2">
        <v>282.0</v>
      </c>
      <c r="G3130" s="2" t="s">
        <v>57</v>
      </c>
      <c r="H3130" s="2" t="s">
        <v>24</v>
      </c>
      <c r="I3130" s="2" t="s">
        <v>25</v>
      </c>
      <c r="J3130" s="2" t="str">
        <f t="array" ref="J3130">XLOOKUP('Transaction Data'!$G3130,Product_Code,Biscuit_Brand)</f>
        <v>Oatmeal Cookies</v>
      </c>
      <c r="K3130" s="2">
        <f t="array" ref="K3130">XLOOKUP('Transaction Data'!$G3130,Product_Code,Cost)</f>
        <v>19</v>
      </c>
      <c r="L3130" s="2">
        <f t="array" ref="L3130">XLOOKUP('Transaction Data'!$G3130,Product_Code,Unit_Price)</f>
        <v>23</v>
      </c>
      <c r="M3130" s="3">
        <f>'Transaction Data'!$F3130*'Transaction Data'!$K3130</f>
        <v>5358</v>
      </c>
      <c r="N3130" s="3">
        <f>'Transaction Data'!$F3130*'Transaction Data'!$L3130</f>
        <v>6486</v>
      </c>
      <c r="O3130" s="3">
        <f>'Transaction Data'!$N3130-'Transaction Data'!$M3130</f>
        <v>1128</v>
      </c>
      <c r="P3130" s="2">
        <f>DATEDIF('Transaction Data'!$D3130,'Transaction Data'!$A3130,"y")</f>
        <v>42</v>
      </c>
      <c r="Q3130" s="2" t="str">
        <f>FLOOR('Transaction Data'!$P3130,15)&amp;"-"&amp;FLOOR('Transaction Data'!$P3130,15)+14</f>
        <v>30-44</v>
      </c>
      <c r="R3130" s="2" t="str">
        <f>IF('Transaction Data'!$L3130&lt;=10,"Less Expensive","Expensive")</f>
        <v>Expensive</v>
      </c>
      <c r="S3130" s="4">
        <f>WEEKDAY('Transaction Data'!$A3130)</f>
        <v>4</v>
      </c>
      <c r="T3130" s="2" t="str">
        <f>IF(WEEKDAY('Transaction Data'!$A3130,2)&lt;6,"Weekday","Weekend")</f>
        <v>Weekday</v>
      </c>
    </row>
    <row r="3131" ht="15.75" customHeight="1">
      <c r="A3131" s="1">
        <v>45312.0</v>
      </c>
      <c r="B3131" s="2" t="s">
        <v>1808</v>
      </c>
      <c r="C3131" s="2" t="s">
        <v>72</v>
      </c>
      <c r="D3131" s="1">
        <v>20605.0</v>
      </c>
      <c r="E3131" s="2" t="s">
        <v>37</v>
      </c>
      <c r="F3131" s="2">
        <v>79.0</v>
      </c>
      <c r="G3131" s="2" t="s">
        <v>61</v>
      </c>
      <c r="H3131" s="2" t="s">
        <v>42</v>
      </c>
      <c r="I3131" s="2" t="s">
        <v>25</v>
      </c>
      <c r="J3131" s="2" t="str">
        <f t="array" ref="J3131">XLOOKUP('Transaction Data'!$G3131,Product_Code,Biscuit_Brand)</f>
        <v>Choco Delight</v>
      </c>
      <c r="K3131" s="2">
        <f t="array" ref="K3131">XLOOKUP('Transaction Data'!$G3131,Product_Code,Cost)</f>
        <v>3</v>
      </c>
      <c r="L3131" s="2">
        <f t="array" ref="L3131">XLOOKUP('Transaction Data'!$G3131,Product_Code,Unit_Price)</f>
        <v>5</v>
      </c>
      <c r="M3131" s="3">
        <f>'Transaction Data'!$F3131*'Transaction Data'!$K3131</f>
        <v>237</v>
      </c>
      <c r="N3131" s="3">
        <f>'Transaction Data'!$F3131*'Transaction Data'!$L3131</f>
        <v>395</v>
      </c>
      <c r="O3131" s="3">
        <f>'Transaction Data'!$N3131-'Transaction Data'!$M3131</f>
        <v>158</v>
      </c>
      <c r="P3131" s="2">
        <f>DATEDIF('Transaction Data'!$D3131,'Transaction Data'!$A3131,"y")</f>
        <v>67</v>
      </c>
      <c r="Q3131" s="2" t="str">
        <f>FLOOR('Transaction Data'!$P3131,15)&amp;"-"&amp;FLOOR('Transaction Data'!$P3131,15)+14</f>
        <v>60-74</v>
      </c>
      <c r="R3131" s="2" t="str">
        <f>IF('Transaction Data'!$L3131&lt;=10,"Less Expensive","Expensive")</f>
        <v>Less Expensive</v>
      </c>
      <c r="S3131" s="4">
        <f>WEEKDAY('Transaction Data'!$A3131)</f>
        <v>1</v>
      </c>
      <c r="T3131" s="2" t="str">
        <f>IF(WEEKDAY('Transaction Data'!$A3131,2)&lt;6,"Weekday","Weekend")</f>
        <v>Weekend</v>
      </c>
    </row>
    <row r="3132" ht="15.75" customHeight="1">
      <c r="A3132" s="1">
        <v>45322.0</v>
      </c>
      <c r="B3132" s="2" t="s">
        <v>2996</v>
      </c>
      <c r="C3132" s="2" t="s">
        <v>47</v>
      </c>
      <c r="D3132" s="1">
        <v>19730.0</v>
      </c>
      <c r="E3132" s="2" t="s">
        <v>37</v>
      </c>
      <c r="F3132" s="2">
        <v>217.0</v>
      </c>
      <c r="G3132" s="2" t="s">
        <v>28</v>
      </c>
      <c r="H3132" s="2" t="s">
        <v>45</v>
      </c>
      <c r="I3132" s="2" t="s">
        <v>25</v>
      </c>
      <c r="J3132" s="2" t="str">
        <f t="array" ref="J3132">XLOOKUP('Transaction Data'!$G3132,Product_Code,Biscuit_Brand)</f>
        <v>Shortbread</v>
      </c>
      <c r="K3132" s="2">
        <f t="array" ref="K3132">XLOOKUP('Transaction Data'!$G3132,Product_Code,Cost)</f>
        <v>10</v>
      </c>
      <c r="L3132" s="2">
        <f t="array" ref="L3132">XLOOKUP('Transaction Data'!$G3132,Product_Code,Unit_Price)</f>
        <v>45</v>
      </c>
      <c r="M3132" s="3">
        <f>'Transaction Data'!$F3132*'Transaction Data'!$K3132</f>
        <v>2170</v>
      </c>
      <c r="N3132" s="3">
        <f>'Transaction Data'!$F3132*'Transaction Data'!$L3132</f>
        <v>9765</v>
      </c>
      <c r="O3132" s="3">
        <f>'Transaction Data'!$N3132-'Transaction Data'!$M3132</f>
        <v>7595</v>
      </c>
      <c r="P3132" s="2">
        <f>DATEDIF('Transaction Data'!$D3132,'Transaction Data'!$A3132,"y")</f>
        <v>70</v>
      </c>
      <c r="Q3132" s="2" t="str">
        <f>FLOOR('Transaction Data'!$P3132,15)&amp;"-"&amp;FLOOR('Transaction Data'!$P3132,15)+14</f>
        <v>60-74</v>
      </c>
      <c r="R3132" s="2" t="str">
        <f>IF('Transaction Data'!$L3132&lt;=10,"Less Expensive","Expensive")</f>
        <v>Expensive</v>
      </c>
      <c r="S3132" s="4">
        <f>WEEKDAY('Transaction Data'!$A3132)</f>
        <v>4</v>
      </c>
      <c r="T3132" s="2" t="str">
        <f>IF(WEEKDAY('Transaction Data'!$A3132,2)&lt;6,"Weekday","Weekend")</f>
        <v>Weekday</v>
      </c>
    </row>
    <row r="3133" ht="15.75" customHeight="1">
      <c r="A3133" s="1">
        <v>45314.0</v>
      </c>
      <c r="B3133" s="2" t="s">
        <v>2997</v>
      </c>
      <c r="C3133" s="2" t="s">
        <v>65</v>
      </c>
      <c r="D3133" s="1">
        <v>38274.0</v>
      </c>
      <c r="E3133" s="2" t="s">
        <v>37</v>
      </c>
      <c r="F3133" s="2">
        <v>67.0</v>
      </c>
      <c r="G3133" s="2" t="s">
        <v>38</v>
      </c>
      <c r="H3133" s="2" t="s">
        <v>24</v>
      </c>
      <c r="I3133" s="2" t="s">
        <v>25</v>
      </c>
      <c r="J3133" s="2" t="str">
        <f t="array" ref="J3133">XLOOKUP('Transaction Data'!$G3133,Product_Code,Biscuit_Brand)</f>
        <v>Ginger Snaps</v>
      </c>
      <c r="K3133" s="2">
        <f t="array" ref="K3133">XLOOKUP('Transaction Data'!$G3133,Product_Code,Cost)</f>
        <v>14</v>
      </c>
      <c r="L3133" s="2">
        <f t="array" ref="L3133">XLOOKUP('Transaction Data'!$G3133,Product_Code,Unit_Price)</f>
        <v>28</v>
      </c>
      <c r="M3133" s="3">
        <f>'Transaction Data'!$F3133*'Transaction Data'!$K3133</f>
        <v>938</v>
      </c>
      <c r="N3133" s="3">
        <f>'Transaction Data'!$F3133*'Transaction Data'!$L3133</f>
        <v>1876</v>
      </c>
      <c r="O3133" s="3">
        <f>'Transaction Data'!$N3133-'Transaction Data'!$M3133</f>
        <v>938</v>
      </c>
      <c r="P3133" s="2">
        <f>DATEDIF('Transaction Data'!$D3133,'Transaction Data'!$A3133,"y")</f>
        <v>19</v>
      </c>
      <c r="Q3133" s="2" t="str">
        <f>FLOOR('Transaction Data'!$P3133,15)&amp;"-"&amp;FLOOR('Transaction Data'!$P3133,15)+14</f>
        <v>15-29</v>
      </c>
      <c r="R3133" s="2" t="str">
        <f>IF('Transaction Data'!$L3133&lt;=10,"Less Expensive","Expensive")</f>
        <v>Expensive</v>
      </c>
      <c r="S3133" s="4">
        <f>WEEKDAY('Transaction Data'!$A3133)</f>
        <v>3</v>
      </c>
      <c r="T3133" s="2" t="str">
        <f>IF(WEEKDAY('Transaction Data'!$A3133,2)&lt;6,"Weekday","Weekend")</f>
        <v>Weekday</v>
      </c>
    </row>
    <row r="3134" ht="15.75" customHeight="1">
      <c r="A3134" s="1">
        <v>45308.0</v>
      </c>
      <c r="B3134" s="2" t="s">
        <v>2998</v>
      </c>
      <c r="C3134" s="2" t="s">
        <v>69</v>
      </c>
      <c r="D3134" s="1">
        <v>27111.0</v>
      </c>
      <c r="E3134" s="2" t="s">
        <v>63</v>
      </c>
      <c r="F3134" s="2">
        <v>463.0</v>
      </c>
      <c r="G3134" s="2" t="s">
        <v>28</v>
      </c>
      <c r="H3134" s="2" t="s">
        <v>29</v>
      </c>
      <c r="I3134" s="2" t="s">
        <v>25</v>
      </c>
      <c r="J3134" s="2" t="str">
        <f t="array" ref="J3134">XLOOKUP('Transaction Data'!$G3134,Product_Code,Biscuit_Brand)</f>
        <v>Shortbread</v>
      </c>
      <c r="K3134" s="2">
        <f t="array" ref="K3134">XLOOKUP('Transaction Data'!$G3134,Product_Code,Cost)</f>
        <v>10</v>
      </c>
      <c r="L3134" s="2">
        <f t="array" ref="L3134">XLOOKUP('Transaction Data'!$G3134,Product_Code,Unit_Price)</f>
        <v>45</v>
      </c>
      <c r="M3134" s="3">
        <f>'Transaction Data'!$F3134*'Transaction Data'!$K3134</f>
        <v>4630</v>
      </c>
      <c r="N3134" s="3">
        <f>'Transaction Data'!$F3134*'Transaction Data'!$L3134</f>
        <v>20835</v>
      </c>
      <c r="O3134" s="3">
        <f>'Transaction Data'!$N3134-'Transaction Data'!$M3134</f>
        <v>16205</v>
      </c>
      <c r="P3134" s="2">
        <f>DATEDIF('Transaction Data'!$D3134,'Transaction Data'!$A3134,"y")</f>
        <v>49</v>
      </c>
      <c r="Q3134" s="2" t="str">
        <f>FLOOR('Transaction Data'!$P3134,15)&amp;"-"&amp;FLOOR('Transaction Data'!$P3134,15)+14</f>
        <v>45-59</v>
      </c>
      <c r="R3134" s="2" t="str">
        <f>IF('Transaction Data'!$L3134&lt;=10,"Less Expensive","Expensive")</f>
        <v>Expensive</v>
      </c>
      <c r="S3134" s="4">
        <f>WEEKDAY('Transaction Data'!$A3134)</f>
        <v>4</v>
      </c>
      <c r="T3134" s="2" t="str">
        <f>IF(WEEKDAY('Transaction Data'!$A3134,2)&lt;6,"Weekday","Weekend")</f>
        <v>Weekday</v>
      </c>
    </row>
    <row r="3135" ht="15.75" customHeight="1">
      <c r="A3135" s="1">
        <v>45405.0</v>
      </c>
      <c r="B3135" s="2" t="s">
        <v>2999</v>
      </c>
      <c r="C3135" s="2" t="s">
        <v>21</v>
      </c>
      <c r="D3135" s="1">
        <v>16426.0</v>
      </c>
      <c r="E3135" s="2" t="s">
        <v>22</v>
      </c>
      <c r="F3135" s="2">
        <v>373.0</v>
      </c>
      <c r="G3135" s="2" t="s">
        <v>60</v>
      </c>
      <c r="H3135" s="2" t="s">
        <v>42</v>
      </c>
      <c r="I3135" s="2" t="s">
        <v>25</v>
      </c>
      <c r="J3135" s="2" t="str">
        <f t="array" ref="J3135">XLOOKUP('Transaction Data'!$G3135,Product_Code,Biscuit_Brand)</f>
        <v>Peanut Butter Bites</v>
      </c>
      <c r="K3135" s="2">
        <f t="array" ref="K3135">XLOOKUP('Transaction Data'!$G3135,Product_Code,Cost)</f>
        <v>5</v>
      </c>
      <c r="L3135" s="2">
        <f t="array" ref="L3135">XLOOKUP('Transaction Data'!$G3135,Product_Code,Unit_Price)</f>
        <v>7</v>
      </c>
      <c r="M3135" s="3">
        <f>'Transaction Data'!$F3135*'Transaction Data'!$K3135</f>
        <v>1865</v>
      </c>
      <c r="N3135" s="3">
        <f>'Transaction Data'!$F3135*'Transaction Data'!$L3135</f>
        <v>2611</v>
      </c>
      <c r="O3135" s="3">
        <f>'Transaction Data'!$N3135-'Transaction Data'!$M3135</f>
        <v>746</v>
      </c>
      <c r="P3135" s="2">
        <f>DATEDIF('Transaction Data'!$D3135,'Transaction Data'!$A3135,"y")</f>
        <v>79</v>
      </c>
      <c r="Q3135" s="2" t="str">
        <f>FLOOR('Transaction Data'!$P3135,15)&amp;"-"&amp;FLOOR('Transaction Data'!$P3135,15)+14</f>
        <v>75-89</v>
      </c>
      <c r="R3135" s="2" t="str">
        <f>IF('Transaction Data'!$L3135&lt;=10,"Less Expensive","Expensive")</f>
        <v>Less Expensive</v>
      </c>
      <c r="S3135" s="4">
        <f>WEEKDAY('Transaction Data'!$A3135)</f>
        <v>3</v>
      </c>
      <c r="T3135" s="2" t="str">
        <f>IF(WEEKDAY('Transaction Data'!$A3135,2)&lt;6,"Weekday","Weekend")</f>
        <v>Weekday</v>
      </c>
    </row>
    <row r="3136" ht="15.75" customHeight="1">
      <c r="A3136" s="1">
        <v>45437.0</v>
      </c>
      <c r="B3136" s="2" t="s">
        <v>3000</v>
      </c>
      <c r="C3136" s="2" t="s">
        <v>65</v>
      </c>
      <c r="D3136" s="1">
        <v>24985.0</v>
      </c>
      <c r="E3136" s="2" t="s">
        <v>22</v>
      </c>
      <c r="F3136" s="2">
        <v>368.0</v>
      </c>
      <c r="G3136" s="2" t="s">
        <v>44</v>
      </c>
      <c r="H3136" s="2" t="s">
        <v>45</v>
      </c>
      <c r="I3136" s="2" t="s">
        <v>25</v>
      </c>
      <c r="J3136" s="2" t="str">
        <f t="array" ref="J3136">XLOOKUP('Transaction Data'!$G3136,Product_Code,Biscuit_Brand)</f>
        <v>Butter Crunch</v>
      </c>
      <c r="K3136" s="2">
        <f t="array" ref="K3136">XLOOKUP('Transaction Data'!$G3136,Product_Code,Cost)</f>
        <v>10</v>
      </c>
      <c r="L3136" s="2">
        <f t="array" ref="L3136">XLOOKUP('Transaction Data'!$G3136,Product_Code,Unit_Price)</f>
        <v>11</v>
      </c>
      <c r="M3136" s="3">
        <f>'Transaction Data'!$F3136*'Transaction Data'!$K3136</f>
        <v>3680</v>
      </c>
      <c r="N3136" s="3">
        <f>'Transaction Data'!$F3136*'Transaction Data'!$L3136</f>
        <v>4048</v>
      </c>
      <c r="O3136" s="3">
        <f>'Transaction Data'!$N3136-'Transaction Data'!$M3136</f>
        <v>368</v>
      </c>
      <c r="P3136" s="2">
        <f>DATEDIF('Transaction Data'!$D3136,'Transaction Data'!$A3136,"y")</f>
        <v>55</v>
      </c>
      <c r="Q3136" s="2" t="str">
        <f>FLOOR('Transaction Data'!$P3136,15)&amp;"-"&amp;FLOOR('Transaction Data'!$P3136,15)+14</f>
        <v>45-59</v>
      </c>
      <c r="R3136" s="2" t="str">
        <f>IF('Transaction Data'!$L3136&lt;=10,"Less Expensive","Expensive")</f>
        <v>Expensive</v>
      </c>
      <c r="S3136" s="4">
        <f>WEEKDAY('Transaction Data'!$A3136)</f>
        <v>7</v>
      </c>
      <c r="T3136" s="2" t="str">
        <f>IF(WEEKDAY('Transaction Data'!$A3136,2)&lt;6,"Weekday","Weekend")</f>
        <v>Weekend</v>
      </c>
    </row>
    <row r="3137" ht="15.75" customHeight="1">
      <c r="A3137" s="1">
        <v>45502.0</v>
      </c>
      <c r="B3137" s="2" t="s">
        <v>3001</v>
      </c>
      <c r="C3137" s="2" t="s">
        <v>78</v>
      </c>
      <c r="D3137" s="1">
        <v>20812.0</v>
      </c>
      <c r="E3137" s="2" t="s">
        <v>37</v>
      </c>
      <c r="F3137" s="2">
        <v>440.0</v>
      </c>
      <c r="G3137" s="2" t="s">
        <v>48</v>
      </c>
      <c r="H3137" s="2" t="s">
        <v>24</v>
      </c>
      <c r="I3137" s="2" t="s">
        <v>30</v>
      </c>
      <c r="J3137" s="2" t="str">
        <f t="array" ref="J3137">XLOOKUP('Transaction Data'!$G3137,Product_Code,Biscuit_Brand)</f>
        <v>Lemon Crisps</v>
      </c>
      <c r="K3137" s="2">
        <f t="array" ref="K3137">XLOOKUP('Transaction Data'!$G3137,Product_Code,Cost)</f>
        <v>7</v>
      </c>
      <c r="L3137" s="2">
        <f t="array" ref="L3137">XLOOKUP('Transaction Data'!$G3137,Product_Code,Unit_Price)</f>
        <v>9</v>
      </c>
      <c r="M3137" s="3">
        <f>'Transaction Data'!$F3137*'Transaction Data'!$K3137</f>
        <v>3080</v>
      </c>
      <c r="N3137" s="3">
        <f>'Transaction Data'!$F3137*'Transaction Data'!$L3137</f>
        <v>3960</v>
      </c>
      <c r="O3137" s="3">
        <f>'Transaction Data'!$N3137-'Transaction Data'!$M3137</f>
        <v>880</v>
      </c>
      <c r="P3137" s="2">
        <f>DATEDIF('Transaction Data'!$D3137,'Transaction Data'!$A3137,"y")</f>
        <v>67</v>
      </c>
      <c r="Q3137" s="2" t="str">
        <f>FLOOR('Transaction Data'!$P3137,15)&amp;"-"&amp;FLOOR('Transaction Data'!$P3137,15)+14</f>
        <v>60-74</v>
      </c>
      <c r="R3137" s="2" t="str">
        <f>IF('Transaction Data'!$L3137&lt;=10,"Less Expensive","Expensive")</f>
        <v>Less Expensive</v>
      </c>
      <c r="S3137" s="4">
        <f>WEEKDAY('Transaction Data'!$A3137)</f>
        <v>2</v>
      </c>
      <c r="T3137" s="2" t="str">
        <f>IF(WEEKDAY('Transaction Data'!$A3137,2)&lt;6,"Weekday","Weekend")</f>
        <v>Weekday</v>
      </c>
    </row>
    <row r="3138" ht="15.75" customHeight="1">
      <c r="A3138" s="1">
        <v>45375.0</v>
      </c>
      <c r="B3138" s="2" t="s">
        <v>3002</v>
      </c>
      <c r="C3138" s="2" t="s">
        <v>78</v>
      </c>
      <c r="D3138" s="1">
        <v>34105.0</v>
      </c>
      <c r="E3138" s="2" t="s">
        <v>22</v>
      </c>
      <c r="F3138" s="2">
        <v>352.0</v>
      </c>
      <c r="G3138" s="2" t="s">
        <v>48</v>
      </c>
      <c r="H3138" s="2" t="s">
        <v>29</v>
      </c>
      <c r="I3138" s="2" t="s">
        <v>25</v>
      </c>
      <c r="J3138" s="2" t="str">
        <f t="array" ref="J3138">XLOOKUP('Transaction Data'!$G3138,Product_Code,Biscuit_Brand)</f>
        <v>Lemon Crisps</v>
      </c>
      <c r="K3138" s="2">
        <f t="array" ref="K3138">XLOOKUP('Transaction Data'!$G3138,Product_Code,Cost)</f>
        <v>7</v>
      </c>
      <c r="L3138" s="2">
        <f t="array" ref="L3138">XLOOKUP('Transaction Data'!$G3138,Product_Code,Unit_Price)</f>
        <v>9</v>
      </c>
      <c r="M3138" s="3">
        <f>'Transaction Data'!$F3138*'Transaction Data'!$K3138</f>
        <v>2464</v>
      </c>
      <c r="N3138" s="3">
        <f>'Transaction Data'!$F3138*'Transaction Data'!$L3138</f>
        <v>3168</v>
      </c>
      <c r="O3138" s="3">
        <f>'Transaction Data'!$N3138-'Transaction Data'!$M3138</f>
        <v>704</v>
      </c>
      <c r="P3138" s="2">
        <f>DATEDIF('Transaction Data'!$D3138,'Transaction Data'!$A3138,"y")</f>
        <v>30</v>
      </c>
      <c r="Q3138" s="2" t="str">
        <f>FLOOR('Transaction Data'!$P3138,15)&amp;"-"&amp;FLOOR('Transaction Data'!$P3138,15)+14</f>
        <v>30-44</v>
      </c>
      <c r="R3138" s="2" t="str">
        <f>IF('Transaction Data'!$L3138&lt;=10,"Less Expensive","Expensive")</f>
        <v>Less Expensive</v>
      </c>
      <c r="S3138" s="4">
        <f>WEEKDAY('Transaction Data'!$A3138)</f>
        <v>1</v>
      </c>
      <c r="T3138" s="2" t="str">
        <f>IF(WEEKDAY('Transaction Data'!$A3138,2)&lt;6,"Weekday","Weekend")</f>
        <v>Weekend</v>
      </c>
    </row>
    <row r="3139" ht="15.75" customHeight="1">
      <c r="A3139" s="1">
        <v>45440.0</v>
      </c>
      <c r="B3139" s="2" t="s">
        <v>3003</v>
      </c>
      <c r="C3139" s="2" t="s">
        <v>54</v>
      </c>
      <c r="D3139" s="1">
        <v>38078.0</v>
      </c>
      <c r="E3139" s="2" t="s">
        <v>22</v>
      </c>
      <c r="F3139" s="2">
        <v>320.0</v>
      </c>
      <c r="G3139" s="2" t="s">
        <v>44</v>
      </c>
      <c r="H3139" s="2" t="s">
        <v>29</v>
      </c>
      <c r="I3139" s="2" t="s">
        <v>25</v>
      </c>
      <c r="J3139" s="2" t="str">
        <f t="array" ref="J3139">XLOOKUP('Transaction Data'!$G3139,Product_Code,Biscuit_Brand)</f>
        <v>Butter Crunch</v>
      </c>
      <c r="K3139" s="2">
        <f t="array" ref="K3139">XLOOKUP('Transaction Data'!$G3139,Product_Code,Cost)</f>
        <v>10</v>
      </c>
      <c r="L3139" s="2">
        <f t="array" ref="L3139">XLOOKUP('Transaction Data'!$G3139,Product_Code,Unit_Price)</f>
        <v>11</v>
      </c>
      <c r="M3139" s="3">
        <f>'Transaction Data'!$F3139*'Transaction Data'!$K3139</f>
        <v>3200</v>
      </c>
      <c r="N3139" s="3">
        <f>'Transaction Data'!$F3139*'Transaction Data'!$L3139</f>
        <v>3520</v>
      </c>
      <c r="O3139" s="3">
        <f>'Transaction Data'!$N3139-'Transaction Data'!$M3139</f>
        <v>320</v>
      </c>
      <c r="P3139" s="2">
        <f>DATEDIF('Transaction Data'!$D3139,'Transaction Data'!$A3139,"y")</f>
        <v>20</v>
      </c>
      <c r="Q3139" s="2" t="str">
        <f>FLOOR('Transaction Data'!$P3139,15)&amp;"-"&amp;FLOOR('Transaction Data'!$P3139,15)+14</f>
        <v>15-29</v>
      </c>
      <c r="R3139" s="2" t="str">
        <f>IF('Transaction Data'!$L3139&lt;=10,"Less Expensive","Expensive")</f>
        <v>Expensive</v>
      </c>
      <c r="S3139" s="4">
        <f>WEEKDAY('Transaction Data'!$A3139)</f>
        <v>3</v>
      </c>
      <c r="T3139" s="2" t="str">
        <f>IF(WEEKDAY('Transaction Data'!$A3139,2)&lt;6,"Weekday","Weekend")</f>
        <v>Weekday</v>
      </c>
    </row>
    <row r="3140" ht="15.75" customHeight="1">
      <c r="A3140" s="1">
        <v>45310.0</v>
      </c>
      <c r="B3140" s="2" t="s">
        <v>3004</v>
      </c>
      <c r="C3140" s="2" t="s">
        <v>78</v>
      </c>
      <c r="D3140" s="1">
        <v>34345.0</v>
      </c>
      <c r="E3140" s="2" t="s">
        <v>37</v>
      </c>
      <c r="F3140" s="2">
        <v>380.0</v>
      </c>
      <c r="G3140" s="2" t="s">
        <v>57</v>
      </c>
      <c r="H3140" s="2" t="s">
        <v>34</v>
      </c>
      <c r="I3140" s="2" t="s">
        <v>25</v>
      </c>
      <c r="J3140" s="2" t="str">
        <f t="array" ref="J3140">XLOOKUP('Transaction Data'!$G3140,Product_Code,Biscuit_Brand)</f>
        <v>Oatmeal Cookies</v>
      </c>
      <c r="K3140" s="2">
        <f t="array" ref="K3140">XLOOKUP('Transaction Data'!$G3140,Product_Code,Cost)</f>
        <v>19</v>
      </c>
      <c r="L3140" s="2">
        <f t="array" ref="L3140">XLOOKUP('Transaction Data'!$G3140,Product_Code,Unit_Price)</f>
        <v>23</v>
      </c>
      <c r="M3140" s="3">
        <f>'Transaction Data'!$F3140*'Transaction Data'!$K3140</f>
        <v>7220</v>
      </c>
      <c r="N3140" s="3">
        <f>'Transaction Data'!$F3140*'Transaction Data'!$L3140</f>
        <v>8740</v>
      </c>
      <c r="O3140" s="3">
        <f>'Transaction Data'!$N3140-'Transaction Data'!$M3140</f>
        <v>1520</v>
      </c>
      <c r="P3140" s="2">
        <f>DATEDIF('Transaction Data'!$D3140,'Transaction Data'!$A3140,"y")</f>
        <v>30</v>
      </c>
      <c r="Q3140" s="2" t="str">
        <f>FLOOR('Transaction Data'!$P3140,15)&amp;"-"&amp;FLOOR('Transaction Data'!$P3140,15)+14</f>
        <v>30-44</v>
      </c>
      <c r="R3140" s="2" t="str">
        <f>IF('Transaction Data'!$L3140&lt;=10,"Less Expensive","Expensive")</f>
        <v>Expensive</v>
      </c>
      <c r="S3140" s="4">
        <f>WEEKDAY('Transaction Data'!$A3140)</f>
        <v>6</v>
      </c>
      <c r="T3140" s="2" t="str">
        <f>IF(WEEKDAY('Transaction Data'!$A3140,2)&lt;6,"Weekday","Weekend")</f>
        <v>Weekday</v>
      </c>
    </row>
    <row r="3141" ht="15.75" customHeight="1">
      <c r="A3141" s="1">
        <v>45341.0</v>
      </c>
      <c r="B3141" s="2" t="s">
        <v>3005</v>
      </c>
      <c r="C3141" s="2" t="s">
        <v>51</v>
      </c>
      <c r="D3141" s="1">
        <v>22349.0</v>
      </c>
      <c r="E3141" s="2" t="s">
        <v>22</v>
      </c>
      <c r="F3141" s="2">
        <v>279.0</v>
      </c>
      <c r="G3141" s="2" t="s">
        <v>60</v>
      </c>
      <c r="H3141" s="2" t="s">
        <v>24</v>
      </c>
      <c r="I3141" s="2" t="s">
        <v>25</v>
      </c>
      <c r="J3141" s="2" t="str">
        <f t="array" ref="J3141">XLOOKUP('Transaction Data'!$G3141,Product_Code,Biscuit_Brand)</f>
        <v>Peanut Butter Bites</v>
      </c>
      <c r="K3141" s="2">
        <f t="array" ref="K3141">XLOOKUP('Transaction Data'!$G3141,Product_Code,Cost)</f>
        <v>5</v>
      </c>
      <c r="L3141" s="2">
        <f t="array" ref="L3141">XLOOKUP('Transaction Data'!$G3141,Product_Code,Unit_Price)</f>
        <v>7</v>
      </c>
      <c r="M3141" s="3">
        <f>'Transaction Data'!$F3141*'Transaction Data'!$K3141</f>
        <v>1395</v>
      </c>
      <c r="N3141" s="3">
        <f>'Transaction Data'!$F3141*'Transaction Data'!$L3141</f>
        <v>1953</v>
      </c>
      <c r="O3141" s="3">
        <f>'Transaction Data'!$N3141-'Transaction Data'!$M3141</f>
        <v>558</v>
      </c>
      <c r="P3141" s="2">
        <f>DATEDIF('Transaction Data'!$D3141,'Transaction Data'!$A3141,"y")</f>
        <v>62</v>
      </c>
      <c r="Q3141" s="2" t="str">
        <f>FLOOR('Transaction Data'!$P3141,15)&amp;"-"&amp;FLOOR('Transaction Data'!$P3141,15)+14</f>
        <v>60-74</v>
      </c>
      <c r="R3141" s="2" t="str">
        <f>IF('Transaction Data'!$L3141&lt;=10,"Less Expensive","Expensive")</f>
        <v>Less Expensive</v>
      </c>
      <c r="S3141" s="4">
        <f>WEEKDAY('Transaction Data'!$A3141)</f>
        <v>2</v>
      </c>
      <c r="T3141" s="2" t="str">
        <f>IF(WEEKDAY('Transaction Data'!$A3141,2)&lt;6,"Weekday","Weekend")</f>
        <v>Weekday</v>
      </c>
    </row>
    <row r="3142" ht="15.75" customHeight="1">
      <c r="A3142" s="1">
        <v>45444.0</v>
      </c>
      <c r="B3142" s="2" t="s">
        <v>3006</v>
      </c>
      <c r="C3142" s="2" t="s">
        <v>72</v>
      </c>
      <c r="D3142" s="1">
        <v>22795.0</v>
      </c>
      <c r="E3142" s="2" t="s">
        <v>27</v>
      </c>
      <c r="F3142" s="2">
        <v>477.0</v>
      </c>
      <c r="G3142" s="2" t="s">
        <v>28</v>
      </c>
      <c r="H3142" s="2" t="s">
        <v>42</v>
      </c>
      <c r="I3142" s="2" t="s">
        <v>25</v>
      </c>
      <c r="J3142" s="2" t="str">
        <f t="array" ref="J3142">XLOOKUP('Transaction Data'!$G3142,Product_Code,Biscuit_Brand)</f>
        <v>Shortbread</v>
      </c>
      <c r="K3142" s="2">
        <f t="array" ref="K3142">XLOOKUP('Transaction Data'!$G3142,Product_Code,Cost)</f>
        <v>10</v>
      </c>
      <c r="L3142" s="2">
        <f t="array" ref="L3142">XLOOKUP('Transaction Data'!$G3142,Product_Code,Unit_Price)</f>
        <v>45</v>
      </c>
      <c r="M3142" s="3">
        <f>'Transaction Data'!$F3142*'Transaction Data'!$K3142</f>
        <v>4770</v>
      </c>
      <c r="N3142" s="3">
        <f>'Transaction Data'!$F3142*'Transaction Data'!$L3142</f>
        <v>21465</v>
      </c>
      <c r="O3142" s="3">
        <f>'Transaction Data'!$N3142-'Transaction Data'!$M3142</f>
        <v>16695</v>
      </c>
      <c r="P3142" s="2">
        <f>DATEDIF('Transaction Data'!$D3142,'Transaction Data'!$A3142,"y")</f>
        <v>62</v>
      </c>
      <c r="Q3142" s="2" t="str">
        <f>FLOOR('Transaction Data'!$P3142,15)&amp;"-"&amp;FLOOR('Transaction Data'!$P3142,15)+14</f>
        <v>60-74</v>
      </c>
      <c r="R3142" s="2" t="str">
        <f>IF('Transaction Data'!$L3142&lt;=10,"Less Expensive","Expensive")</f>
        <v>Expensive</v>
      </c>
      <c r="S3142" s="4">
        <f>WEEKDAY('Transaction Data'!$A3142)</f>
        <v>7</v>
      </c>
      <c r="T3142" s="2" t="str">
        <f>IF(WEEKDAY('Transaction Data'!$A3142,2)&lt;6,"Weekday","Weekend")</f>
        <v>Weekend</v>
      </c>
    </row>
    <row r="3143" ht="15.75" customHeight="1">
      <c r="A3143" s="1">
        <v>45463.0</v>
      </c>
      <c r="B3143" s="2" t="s">
        <v>3007</v>
      </c>
      <c r="C3143" s="2" t="s">
        <v>78</v>
      </c>
      <c r="D3143" s="1">
        <v>20577.0</v>
      </c>
      <c r="E3143" s="2" t="s">
        <v>22</v>
      </c>
      <c r="F3143" s="2">
        <v>374.0</v>
      </c>
      <c r="G3143" s="2" t="s">
        <v>57</v>
      </c>
      <c r="H3143" s="2" t="s">
        <v>45</v>
      </c>
      <c r="I3143" s="2" t="s">
        <v>25</v>
      </c>
      <c r="J3143" s="2" t="str">
        <f t="array" ref="J3143">XLOOKUP('Transaction Data'!$G3143,Product_Code,Biscuit_Brand)</f>
        <v>Oatmeal Cookies</v>
      </c>
      <c r="K3143" s="2">
        <f t="array" ref="K3143">XLOOKUP('Transaction Data'!$G3143,Product_Code,Cost)</f>
        <v>19</v>
      </c>
      <c r="L3143" s="2">
        <f t="array" ref="L3143">XLOOKUP('Transaction Data'!$G3143,Product_Code,Unit_Price)</f>
        <v>23</v>
      </c>
      <c r="M3143" s="3">
        <f>'Transaction Data'!$F3143*'Transaction Data'!$K3143</f>
        <v>7106</v>
      </c>
      <c r="N3143" s="3">
        <f>'Transaction Data'!$F3143*'Transaction Data'!$L3143</f>
        <v>8602</v>
      </c>
      <c r="O3143" s="3">
        <f>'Transaction Data'!$N3143-'Transaction Data'!$M3143</f>
        <v>1496</v>
      </c>
      <c r="P3143" s="2">
        <f>DATEDIF('Transaction Data'!$D3143,'Transaction Data'!$A3143,"y")</f>
        <v>68</v>
      </c>
      <c r="Q3143" s="2" t="str">
        <f>FLOOR('Transaction Data'!$P3143,15)&amp;"-"&amp;FLOOR('Transaction Data'!$P3143,15)+14</f>
        <v>60-74</v>
      </c>
      <c r="R3143" s="2" t="str">
        <f>IF('Transaction Data'!$L3143&lt;=10,"Less Expensive","Expensive")</f>
        <v>Expensive</v>
      </c>
      <c r="S3143" s="4">
        <f>WEEKDAY('Transaction Data'!$A3143)</f>
        <v>5</v>
      </c>
      <c r="T3143" s="2" t="str">
        <f>IF(WEEKDAY('Transaction Data'!$A3143,2)&lt;6,"Weekday","Weekend")</f>
        <v>Weekday</v>
      </c>
    </row>
    <row r="3144" ht="15.75" customHeight="1">
      <c r="A3144" s="1">
        <v>45318.0</v>
      </c>
      <c r="B3144" s="2" t="s">
        <v>3008</v>
      </c>
      <c r="C3144" s="2" t="s">
        <v>41</v>
      </c>
      <c r="D3144" s="1">
        <v>23645.0</v>
      </c>
      <c r="E3144" s="2" t="s">
        <v>37</v>
      </c>
      <c r="F3144" s="2">
        <v>221.0</v>
      </c>
      <c r="G3144" s="2" t="s">
        <v>44</v>
      </c>
      <c r="H3144" s="2" t="s">
        <v>24</v>
      </c>
      <c r="I3144" s="2" t="s">
        <v>25</v>
      </c>
      <c r="J3144" s="2" t="str">
        <f t="array" ref="J3144">XLOOKUP('Transaction Data'!$G3144,Product_Code,Biscuit_Brand)</f>
        <v>Butter Crunch</v>
      </c>
      <c r="K3144" s="2">
        <f t="array" ref="K3144">XLOOKUP('Transaction Data'!$G3144,Product_Code,Cost)</f>
        <v>10</v>
      </c>
      <c r="L3144" s="2">
        <f t="array" ref="L3144">XLOOKUP('Transaction Data'!$G3144,Product_Code,Unit_Price)</f>
        <v>11</v>
      </c>
      <c r="M3144" s="3">
        <f>'Transaction Data'!$F3144*'Transaction Data'!$K3144</f>
        <v>2210</v>
      </c>
      <c r="N3144" s="3">
        <f>'Transaction Data'!$F3144*'Transaction Data'!$L3144</f>
        <v>2431</v>
      </c>
      <c r="O3144" s="3">
        <f>'Transaction Data'!$N3144-'Transaction Data'!$M3144</f>
        <v>221</v>
      </c>
      <c r="P3144" s="2">
        <f>DATEDIF('Transaction Data'!$D3144,'Transaction Data'!$A3144,"y")</f>
        <v>59</v>
      </c>
      <c r="Q3144" s="2" t="str">
        <f>FLOOR('Transaction Data'!$P3144,15)&amp;"-"&amp;FLOOR('Transaction Data'!$P3144,15)+14</f>
        <v>45-59</v>
      </c>
      <c r="R3144" s="2" t="str">
        <f>IF('Transaction Data'!$L3144&lt;=10,"Less Expensive","Expensive")</f>
        <v>Expensive</v>
      </c>
      <c r="S3144" s="4">
        <f>WEEKDAY('Transaction Data'!$A3144)</f>
        <v>7</v>
      </c>
      <c r="T3144" s="2" t="str">
        <f>IF(WEEKDAY('Transaction Data'!$A3144,2)&lt;6,"Weekday","Weekend")</f>
        <v>Weekend</v>
      </c>
    </row>
    <row r="3145" ht="15.75" customHeight="1">
      <c r="A3145" s="1">
        <v>45336.0</v>
      </c>
      <c r="B3145" s="2" t="s">
        <v>3009</v>
      </c>
      <c r="C3145" s="2" t="s">
        <v>41</v>
      </c>
      <c r="D3145" s="1">
        <v>36938.0</v>
      </c>
      <c r="E3145" s="2" t="s">
        <v>27</v>
      </c>
      <c r="F3145" s="2">
        <v>280.0</v>
      </c>
      <c r="G3145" s="2" t="s">
        <v>23</v>
      </c>
      <c r="H3145" s="2" t="s">
        <v>29</v>
      </c>
      <c r="I3145" s="2" t="s">
        <v>25</v>
      </c>
      <c r="J3145" s="2" t="str">
        <f t="array" ref="J3145">XLOOKUP('Transaction Data'!$G3145,Product_Code,Biscuit_Brand)</f>
        <v>Cinnamon Swirls</v>
      </c>
      <c r="K3145" s="2">
        <f t="array" ref="K3145">XLOOKUP('Transaction Data'!$G3145,Product_Code,Cost)</f>
        <v>10</v>
      </c>
      <c r="L3145" s="2">
        <f t="array" ref="L3145">XLOOKUP('Transaction Data'!$G3145,Product_Code,Unit_Price)</f>
        <v>14</v>
      </c>
      <c r="M3145" s="3">
        <f>'Transaction Data'!$F3145*'Transaction Data'!$K3145</f>
        <v>2800</v>
      </c>
      <c r="N3145" s="3">
        <f>'Transaction Data'!$F3145*'Transaction Data'!$L3145</f>
        <v>3920</v>
      </c>
      <c r="O3145" s="3">
        <f>'Transaction Data'!$N3145-'Transaction Data'!$M3145</f>
        <v>1120</v>
      </c>
      <c r="P3145" s="2">
        <f>DATEDIF('Transaction Data'!$D3145,'Transaction Data'!$A3145,"y")</f>
        <v>22</v>
      </c>
      <c r="Q3145" s="2" t="str">
        <f>FLOOR('Transaction Data'!$P3145,15)&amp;"-"&amp;FLOOR('Transaction Data'!$P3145,15)+14</f>
        <v>15-29</v>
      </c>
      <c r="R3145" s="2" t="str">
        <f>IF('Transaction Data'!$L3145&lt;=10,"Less Expensive","Expensive")</f>
        <v>Expensive</v>
      </c>
      <c r="S3145" s="4">
        <f>WEEKDAY('Transaction Data'!$A3145)</f>
        <v>4</v>
      </c>
      <c r="T3145" s="2" t="str">
        <f>IF(WEEKDAY('Transaction Data'!$A3145,2)&lt;6,"Weekday","Weekend")</f>
        <v>Weekday</v>
      </c>
    </row>
    <row r="3146" ht="15.75" customHeight="1">
      <c r="A3146" s="1">
        <v>45364.0</v>
      </c>
      <c r="B3146" s="2" t="s">
        <v>3010</v>
      </c>
      <c r="C3146" s="2" t="s">
        <v>51</v>
      </c>
      <c r="D3146" s="1">
        <v>32459.0</v>
      </c>
      <c r="E3146" s="2" t="s">
        <v>27</v>
      </c>
      <c r="F3146" s="2">
        <v>95.0</v>
      </c>
      <c r="G3146" s="2" t="s">
        <v>23</v>
      </c>
      <c r="H3146" s="2" t="s">
        <v>42</v>
      </c>
      <c r="I3146" s="2" t="s">
        <v>25</v>
      </c>
      <c r="J3146" s="2" t="str">
        <f t="array" ref="J3146">XLOOKUP('Transaction Data'!$G3146,Product_Code,Biscuit_Brand)</f>
        <v>Cinnamon Swirls</v>
      </c>
      <c r="K3146" s="2">
        <f t="array" ref="K3146">XLOOKUP('Transaction Data'!$G3146,Product_Code,Cost)</f>
        <v>10</v>
      </c>
      <c r="L3146" s="2">
        <f t="array" ref="L3146">XLOOKUP('Transaction Data'!$G3146,Product_Code,Unit_Price)</f>
        <v>14</v>
      </c>
      <c r="M3146" s="3">
        <f>'Transaction Data'!$F3146*'Transaction Data'!$K3146</f>
        <v>950</v>
      </c>
      <c r="N3146" s="3">
        <f>'Transaction Data'!$F3146*'Transaction Data'!$L3146</f>
        <v>1330</v>
      </c>
      <c r="O3146" s="3">
        <f>'Transaction Data'!$N3146-'Transaction Data'!$M3146</f>
        <v>380</v>
      </c>
      <c r="P3146" s="2">
        <f>DATEDIF('Transaction Data'!$D3146,'Transaction Data'!$A3146,"y")</f>
        <v>35</v>
      </c>
      <c r="Q3146" s="2" t="str">
        <f>FLOOR('Transaction Data'!$P3146,15)&amp;"-"&amp;FLOOR('Transaction Data'!$P3146,15)+14</f>
        <v>30-44</v>
      </c>
      <c r="R3146" s="2" t="str">
        <f>IF('Transaction Data'!$L3146&lt;=10,"Less Expensive","Expensive")</f>
        <v>Expensive</v>
      </c>
      <c r="S3146" s="4">
        <f>WEEKDAY('Transaction Data'!$A3146)</f>
        <v>4</v>
      </c>
      <c r="T3146" s="2" t="str">
        <f>IF(WEEKDAY('Transaction Data'!$A3146,2)&lt;6,"Weekday","Weekend")</f>
        <v>Weekday</v>
      </c>
    </row>
    <row r="3147" ht="15.75" customHeight="1">
      <c r="A3147" s="1">
        <v>45445.0</v>
      </c>
      <c r="B3147" s="2" t="s">
        <v>3011</v>
      </c>
      <c r="C3147" s="2" t="s">
        <v>65</v>
      </c>
      <c r="D3147" s="1">
        <v>30858.0</v>
      </c>
      <c r="E3147" s="2" t="s">
        <v>27</v>
      </c>
      <c r="F3147" s="2">
        <v>298.0</v>
      </c>
      <c r="G3147" s="2" t="s">
        <v>55</v>
      </c>
      <c r="H3147" s="2" t="s">
        <v>45</v>
      </c>
      <c r="I3147" s="2" t="s">
        <v>25</v>
      </c>
      <c r="J3147" s="2" t="str">
        <f t="array" ref="J3147">XLOOKUP('Transaction Data'!$G3147,Product_Code,Biscuit_Brand)</f>
        <v>Vanilla Wafers</v>
      </c>
      <c r="K3147" s="2">
        <f t="array" ref="K3147">XLOOKUP('Transaction Data'!$G3147,Product_Code,Cost)</f>
        <v>18</v>
      </c>
      <c r="L3147" s="2">
        <f t="array" ref="L3147">XLOOKUP('Transaction Data'!$G3147,Product_Code,Unit_Price)</f>
        <v>36</v>
      </c>
      <c r="M3147" s="3">
        <f>'Transaction Data'!$F3147*'Transaction Data'!$K3147</f>
        <v>5364</v>
      </c>
      <c r="N3147" s="3">
        <f>'Transaction Data'!$F3147*'Transaction Data'!$L3147</f>
        <v>10728</v>
      </c>
      <c r="O3147" s="3">
        <f>'Transaction Data'!$N3147-'Transaction Data'!$M3147</f>
        <v>5364</v>
      </c>
      <c r="P3147" s="2">
        <f>DATEDIF('Transaction Data'!$D3147,'Transaction Data'!$A3147,"y")</f>
        <v>39</v>
      </c>
      <c r="Q3147" s="2" t="str">
        <f>FLOOR('Transaction Data'!$P3147,15)&amp;"-"&amp;FLOOR('Transaction Data'!$P3147,15)+14</f>
        <v>30-44</v>
      </c>
      <c r="R3147" s="2" t="str">
        <f>IF('Transaction Data'!$L3147&lt;=10,"Less Expensive","Expensive")</f>
        <v>Expensive</v>
      </c>
      <c r="S3147" s="4">
        <f>WEEKDAY('Transaction Data'!$A3147)</f>
        <v>1</v>
      </c>
      <c r="T3147" s="2" t="str">
        <f>IF(WEEKDAY('Transaction Data'!$A3147,2)&lt;6,"Weekday","Weekend")</f>
        <v>Weekend</v>
      </c>
    </row>
    <row r="3148" ht="15.75" customHeight="1">
      <c r="A3148" s="1">
        <v>45373.0</v>
      </c>
      <c r="B3148" s="2" t="s">
        <v>3012</v>
      </c>
      <c r="C3148" s="2" t="s">
        <v>21</v>
      </c>
      <c r="D3148" s="1">
        <v>20971.0</v>
      </c>
      <c r="E3148" s="2" t="s">
        <v>22</v>
      </c>
      <c r="F3148" s="2">
        <v>352.0</v>
      </c>
      <c r="G3148" s="2" t="s">
        <v>23</v>
      </c>
      <c r="H3148" s="2" t="s">
        <v>24</v>
      </c>
      <c r="I3148" s="2" t="s">
        <v>25</v>
      </c>
      <c r="J3148" s="2" t="str">
        <f t="array" ref="J3148">XLOOKUP('Transaction Data'!$G3148,Product_Code,Biscuit_Brand)</f>
        <v>Cinnamon Swirls</v>
      </c>
      <c r="K3148" s="2">
        <f t="array" ref="K3148">XLOOKUP('Transaction Data'!$G3148,Product_Code,Cost)</f>
        <v>10</v>
      </c>
      <c r="L3148" s="2">
        <f t="array" ref="L3148">XLOOKUP('Transaction Data'!$G3148,Product_Code,Unit_Price)</f>
        <v>14</v>
      </c>
      <c r="M3148" s="3">
        <f>'Transaction Data'!$F3148*'Transaction Data'!$K3148</f>
        <v>3520</v>
      </c>
      <c r="N3148" s="3">
        <f>'Transaction Data'!$F3148*'Transaction Data'!$L3148</f>
        <v>4928</v>
      </c>
      <c r="O3148" s="3">
        <f>'Transaction Data'!$N3148-'Transaction Data'!$M3148</f>
        <v>1408</v>
      </c>
      <c r="P3148" s="2">
        <f>DATEDIF('Transaction Data'!$D3148,'Transaction Data'!$A3148,"y")</f>
        <v>66</v>
      </c>
      <c r="Q3148" s="2" t="str">
        <f>FLOOR('Transaction Data'!$P3148,15)&amp;"-"&amp;FLOOR('Transaction Data'!$P3148,15)+14</f>
        <v>60-74</v>
      </c>
      <c r="R3148" s="2" t="str">
        <f>IF('Transaction Data'!$L3148&lt;=10,"Less Expensive","Expensive")</f>
        <v>Expensive</v>
      </c>
      <c r="S3148" s="4">
        <f>WEEKDAY('Transaction Data'!$A3148)</f>
        <v>6</v>
      </c>
      <c r="T3148" s="2" t="str">
        <f>IF(WEEKDAY('Transaction Data'!$A3148,2)&lt;6,"Weekday","Weekend")</f>
        <v>Weekday</v>
      </c>
    </row>
    <row r="3149" ht="15.75" customHeight="1">
      <c r="A3149" s="1">
        <v>45354.0</v>
      </c>
      <c r="B3149" s="2" t="s">
        <v>3013</v>
      </c>
      <c r="C3149" s="2" t="s">
        <v>54</v>
      </c>
      <c r="D3149" s="1">
        <v>24662.0</v>
      </c>
      <c r="E3149" s="2" t="s">
        <v>22</v>
      </c>
      <c r="F3149" s="2">
        <v>158.0</v>
      </c>
      <c r="G3149" s="2" t="s">
        <v>57</v>
      </c>
      <c r="H3149" s="2" t="s">
        <v>29</v>
      </c>
      <c r="I3149" s="2" t="s">
        <v>25</v>
      </c>
      <c r="J3149" s="2" t="str">
        <f t="array" ref="J3149">XLOOKUP('Transaction Data'!$G3149,Product_Code,Biscuit_Brand)</f>
        <v>Oatmeal Cookies</v>
      </c>
      <c r="K3149" s="2">
        <f t="array" ref="K3149">XLOOKUP('Transaction Data'!$G3149,Product_Code,Cost)</f>
        <v>19</v>
      </c>
      <c r="L3149" s="2">
        <f t="array" ref="L3149">XLOOKUP('Transaction Data'!$G3149,Product_Code,Unit_Price)</f>
        <v>23</v>
      </c>
      <c r="M3149" s="3">
        <f>'Transaction Data'!$F3149*'Transaction Data'!$K3149</f>
        <v>3002</v>
      </c>
      <c r="N3149" s="3">
        <f>'Transaction Data'!$F3149*'Transaction Data'!$L3149</f>
        <v>3634</v>
      </c>
      <c r="O3149" s="3">
        <f>'Transaction Data'!$N3149-'Transaction Data'!$M3149</f>
        <v>632</v>
      </c>
      <c r="P3149" s="2">
        <f>DATEDIF('Transaction Data'!$D3149,'Transaction Data'!$A3149,"y")</f>
        <v>56</v>
      </c>
      <c r="Q3149" s="2" t="str">
        <f>FLOOR('Transaction Data'!$P3149,15)&amp;"-"&amp;FLOOR('Transaction Data'!$P3149,15)+14</f>
        <v>45-59</v>
      </c>
      <c r="R3149" s="2" t="str">
        <f>IF('Transaction Data'!$L3149&lt;=10,"Less Expensive","Expensive")</f>
        <v>Expensive</v>
      </c>
      <c r="S3149" s="4">
        <f>WEEKDAY('Transaction Data'!$A3149)</f>
        <v>1</v>
      </c>
      <c r="T3149" s="2" t="str">
        <f>IF(WEEKDAY('Transaction Data'!$A3149,2)&lt;6,"Weekday","Weekend")</f>
        <v>Weekend</v>
      </c>
    </row>
    <row r="3150" ht="15.75" customHeight="1">
      <c r="A3150" s="1">
        <v>45327.0</v>
      </c>
      <c r="B3150" s="2" t="s">
        <v>3014</v>
      </c>
      <c r="C3150" s="2" t="s">
        <v>51</v>
      </c>
      <c r="D3150" s="1">
        <v>32521.0</v>
      </c>
      <c r="E3150" s="2" t="s">
        <v>22</v>
      </c>
      <c r="F3150" s="2">
        <v>290.0</v>
      </c>
      <c r="G3150" s="2" t="s">
        <v>55</v>
      </c>
      <c r="H3150" s="2" t="s">
        <v>29</v>
      </c>
      <c r="I3150" s="2" t="s">
        <v>25</v>
      </c>
      <c r="J3150" s="2" t="str">
        <f t="array" ref="J3150">XLOOKUP('Transaction Data'!$G3150,Product_Code,Biscuit_Brand)</f>
        <v>Vanilla Wafers</v>
      </c>
      <c r="K3150" s="2">
        <f t="array" ref="K3150">XLOOKUP('Transaction Data'!$G3150,Product_Code,Cost)</f>
        <v>18</v>
      </c>
      <c r="L3150" s="2">
        <f t="array" ref="L3150">XLOOKUP('Transaction Data'!$G3150,Product_Code,Unit_Price)</f>
        <v>36</v>
      </c>
      <c r="M3150" s="3">
        <f>'Transaction Data'!$F3150*'Transaction Data'!$K3150</f>
        <v>5220</v>
      </c>
      <c r="N3150" s="3">
        <f>'Transaction Data'!$F3150*'Transaction Data'!$L3150</f>
        <v>10440</v>
      </c>
      <c r="O3150" s="3">
        <f>'Transaction Data'!$N3150-'Transaction Data'!$M3150</f>
        <v>5220</v>
      </c>
      <c r="P3150" s="2">
        <f>DATEDIF('Transaction Data'!$D3150,'Transaction Data'!$A3150,"y")</f>
        <v>35</v>
      </c>
      <c r="Q3150" s="2" t="str">
        <f>FLOOR('Transaction Data'!$P3150,15)&amp;"-"&amp;FLOOR('Transaction Data'!$P3150,15)+14</f>
        <v>30-44</v>
      </c>
      <c r="R3150" s="2" t="str">
        <f>IF('Transaction Data'!$L3150&lt;=10,"Less Expensive","Expensive")</f>
        <v>Expensive</v>
      </c>
      <c r="S3150" s="4">
        <f>WEEKDAY('Transaction Data'!$A3150)</f>
        <v>2</v>
      </c>
      <c r="T3150" s="2" t="str">
        <f>IF(WEEKDAY('Transaction Data'!$A3150,2)&lt;6,"Weekday","Weekend")</f>
        <v>Weekday</v>
      </c>
    </row>
    <row r="3151" ht="15.75" customHeight="1">
      <c r="A3151" s="1">
        <v>45366.0</v>
      </c>
      <c r="B3151" s="2" t="s">
        <v>3015</v>
      </c>
      <c r="C3151" s="2" t="s">
        <v>47</v>
      </c>
      <c r="D3151" s="1">
        <v>25000.0</v>
      </c>
      <c r="E3151" s="2" t="s">
        <v>37</v>
      </c>
      <c r="F3151" s="2">
        <v>47.0</v>
      </c>
      <c r="G3151" s="2" t="s">
        <v>33</v>
      </c>
      <c r="H3151" s="2" t="s">
        <v>34</v>
      </c>
      <c r="I3151" s="2" t="s">
        <v>25</v>
      </c>
      <c r="J3151" s="2" t="str">
        <f t="array" ref="J3151">XLOOKUP('Transaction Data'!$G3151,Product_Code,Biscuit_Brand)</f>
        <v>Caramel Biscuits</v>
      </c>
      <c r="K3151" s="2">
        <f t="array" ref="K3151">XLOOKUP('Transaction Data'!$G3151,Product_Code,Cost)</f>
        <v>18</v>
      </c>
      <c r="L3151" s="2">
        <f t="array" ref="L3151">XLOOKUP('Transaction Data'!$G3151,Product_Code,Unit_Price)</f>
        <v>22</v>
      </c>
      <c r="M3151" s="3">
        <f>'Transaction Data'!$F3151*'Transaction Data'!$K3151</f>
        <v>846</v>
      </c>
      <c r="N3151" s="3">
        <f>'Transaction Data'!$F3151*'Transaction Data'!$L3151</f>
        <v>1034</v>
      </c>
      <c r="O3151" s="3">
        <f>'Transaction Data'!$N3151-'Transaction Data'!$M3151</f>
        <v>188</v>
      </c>
      <c r="P3151" s="2">
        <f>DATEDIF('Transaction Data'!$D3151,'Transaction Data'!$A3151,"y")</f>
        <v>55</v>
      </c>
      <c r="Q3151" s="2" t="str">
        <f>FLOOR('Transaction Data'!$P3151,15)&amp;"-"&amp;FLOOR('Transaction Data'!$P3151,15)+14</f>
        <v>45-59</v>
      </c>
      <c r="R3151" s="2" t="str">
        <f>IF('Transaction Data'!$L3151&lt;=10,"Less Expensive","Expensive")</f>
        <v>Expensive</v>
      </c>
      <c r="S3151" s="4">
        <f>WEEKDAY('Transaction Data'!$A3151)</f>
        <v>6</v>
      </c>
      <c r="T3151" s="2" t="str">
        <f>IF(WEEKDAY('Transaction Data'!$A3151,2)&lt;6,"Weekday","Weekend")</f>
        <v>Weekday</v>
      </c>
    </row>
    <row r="3152" ht="15.75" customHeight="1">
      <c r="A3152" s="1">
        <v>45434.0</v>
      </c>
      <c r="B3152" s="2" t="s">
        <v>3016</v>
      </c>
      <c r="C3152" s="2" t="s">
        <v>21</v>
      </c>
      <c r="D3152" s="1">
        <v>20617.0</v>
      </c>
      <c r="E3152" s="2" t="s">
        <v>37</v>
      </c>
      <c r="F3152" s="2">
        <v>93.0</v>
      </c>
      <c r="G3152" s="2" t="s">
        <v>61</v>
      </c>
      <c r="H3152" s="2" t="s">
        <v>24</v>
      </c>
      <c r="I3152" s="2" t="s">
        <v>25</v>
      </c>
      <c r="J3152" s="2" t="str">
        <f t="array" ref="J3152">XLOOKUP('Transaction Data'!$G3152,Product_Code,Biscuit_Brand)</f>
        <v>Choco Delight</v>
      </c>
      <c r="K3152" s="2">
        <f t="array" ref="K3152">XLOOKUP('Transaction Data'!$G3152,Product_Code,Cost)</f>
        <v>3</v>
      </c>
      <c r="L3152" s="2">
        <f t="array" ref="L3152">XLOOKUP('Transaction Data'!$G3152,Product_Code,Unit_Price)</f>
        <v>5</v>
      </c>
      <c r="M3152" s="3">
        <f>'Transaction Data'!$F3152*'Transaction Data'!$K3152</f>
        <v>279</v>
      </c>
      <c r="N3152" s="3">
        <f>'Transaction Data'!$F3152*'Transaction Data'!$L3152</f>
        <v>465</v>
      </c>
      <c r="O3152" s="3">
        <f>'Transaction Data'!$N3152-'Transaction Data'!$M3152</f>
        <v>186</v>
      </c>
      <c r="P3152" s="2">
        <f>DATEDIF('Transaction Data'!$D3152,'Transaction Data'!$A3152,"y")</f>
        <v>67</v>
      </c>
      <c r="Q3152" s="2" t="str">
        <f>FLOOR('Transaction Data'!$P3152,15)&amp;"-"&amp;FLOOR('Transaction Data'!$P3152,15)+14</f>
        <v>60-74</v>
      </c>
      <c r="R3152" s="2" t="str">
        <f>IF('Transaction Data'!$L3152&lt;=10,"Less Expensive","Expensive")</f>
        <v>Less Expensive</v>
      </c>
      <c r="S3152" s="4">
        <f>WEEKDAY('Transaction Data'!$A3152)</f>
        <v>4</v>
      </c>
      <c r="T3152" s="2" t="str">
        <f>IF(WEEKDAY('Transaction Data'!$A3152,2)&lt;6,"Weekday","Weekend")</f>
        <v>Weekday</v>
      </c>
    </row>
    <row r="3153" ht="15.75" customHeight="1">
      <c r="A3153" s="1">
        <v>45368.0</v>
      </c>
      <c r="B3153" s="2" t="s">
        <v>3017</v>
      </c>
      <c r="C3153" s="2" t="s">
        <v>32</v>
      </c>
      <c r="D3153" s="1">
        <v>30954.0</v>
      </c>
      <c r="E3153" s="2" t="s">
        <v>22</v>
      </c>
      <c r="F3153" s="2">
        <v>460.0</v>
      </c>
      <c r="G3153" s="2" t="s">
        <v>44</v>
      </c>
      <c r="H3153" s="2" t="s">
        <v>42</v>
      </c>
      <c r="I3153" s="2" t="s">
        <v>25</v>
      </c>
      <c r="J3153" s="2" t="str">
        <f t="array" ref="J3153">XLOOKUP('Transaction Data'!$G3153,Product_Code,Biscuit_Brand)</f>
        <v>Butter Crunch</v>
      </c>
      <c r="K3153" s="2">
        <f t="array" ref="K3153">XLOOKUP('Transaction Data'!$G3153,Product_Code,Cost)</f>
        <v>10</v>
      </c>
      <c r="L3153" s="2">
        <f t="array" ref="L3153">XLOOKUP('Transaction Data'!$G3153,Product_Code,Unit_Price)</f>
        <v>11</v>
      </c>
      <c r="M3153" s="3">
        <f>'Transaction Data'!$F3153*'Transaction Data'!$K3153</f>
        <v>4600</v>
      </c>
      <c r="N3153" s="3">
        <f>'Transaction Data'!$F3153*'Transaction Data'!$L3153</f>
        <v>5060</v>
      </c>
      <c r="O3153" s="3">
        <f>'Transaction Data'!$N3153-'Transaction Data'!$M3153</f>
        <v>460</v>
      </c>
      <c r="P3153" s="2">
        <f>DATEDIF('Transaction Data'!$D3153,'Transaction Data'!$A3153,"y")</f>
        <v>39</v>
      </c>
      <c r="Q3153" s="2" t="str">
        <f>FLOOR('Transaction Data'!$P3153,15)&amp;"-"&amp;FLOOR('Transaction Data'!$P3153,15)+14</f>
        <v>30-44</v>
      </c>
      <c r="R3153" s="2" t="str">
        <f>IF('Transaction Data'!$L3153&lt;=10,"Less Expensive","Expensive")</f>
        <v>Expensive</v>
      </c>
      <c r="S3153" s="4">
        <f>WEEKDAY('Transaction Data'!$A3153)</f>
        <v>1</v>
      </c>
      <c r="T3153" s="2" t="str">
        <f>IF(WEEKDAY('Transaction Data'!$A3153,2)&lt;6,"Weekday","Weekend")</f>
        <v>Weekend</v>
      </c>
    </row>
    <row r="3154" ht="15.75" customHeight="1">
      <c r="A3154" s="1">
        <v>45307.0</v>
      </c>
      <c r="B3154" s="2" t="s">
        <v>3018</v>
      </c>
      <c r="C3154" s="2" t="s">
        <v>78</v>
      </c>
      <c r="D3154" s="1">
        <v>16048.0</v>
      </c>
      <c r="E3154" s="2" t="s">
        <v>37</v>
      </c>
      <c r="F3154" s="2">
        <v>287.0</v>
      </c>
      <c r="G3154" s="2" t="s">
        <v>57</v>
      </c>
      <c r="H3154" s="2" t="s">
        <v>45</v>
      </c>
      <c r="I3154" s="2" t="s">
        <v>25</v>
      </c>
      <c r="J3154" s="2" t="str">
        <f t="array" ref="J3154">XLOOKUP('Transaction Data'!$G3154,Product_Code,Biscuit_Brand)</f>
        <v>Oatmeal Cookies</v>
      </c>
      <c r="K3154" s="2">
        <f t="array" ref="K3154">XLOOKUP('Transaction Data'!$G3154,Product_Code,Cost)</f>
        <v>19</v>
      </c>
      <c r="L3154" s="2">
        <f t="array" ref="L3154">XLOOKUP('Transaction Data'!$G3154,Product_Code,Unit_Price)</f>
        <v>23</v>
      </c>
      <c r="M3154" s="3">
        <f>'Transaction Data'!$F3154*'Transaction Data'!$K3154</f>
        <v>5453</v>
      </c>
      <c r="N3154" s="3">
        <f>'Transaction Data'!$F3154*'Transaction Data'!$L3154</f>
        <v>6601</v>
      </c>
      <c r="O3154" s="3">
        <f>'Transaction Data'!$N3154-'Transaction Data'!$M3154</f>
        <v>1148</v>
      </c>
      <c r="P3154" s="2">
        <f>DATEDIF('Transaction Data'!$D3154,'Transaction Data'!$A3154,"y")</f>
        <v>80</v>
      </c>
      <c r="Q3154" s="2" t="str">
        <f>FLOOR('Transaction Data'!$P3154,15)&amp;"-"&amp;FLOOR('Transaction Data'!$P3154,15)+14</f>
        <v>75-89</v>
      </c>
      <c r="R3154" s="2" t="str">
        <f>IF('Transaction Data'!$L3154&lt;=10,"Less Expensive","Expensive")</f>
        <v>Expensive</v>
      </c>
      <c r="S3154" s="4">
        <f>WEEKDAY('Transaction Data'!$A3154)</f>
        <v>3</v>
      </c>
      <c r="T3154" s="2" t="str">
        <f>IF(WEEKDAY('Transaction Data'!$A3154,2)&lt;6,"Weekday","Weekend")</f>
        <v>Weekday</v>
      </c>
    </row>
    <row r="3155" ht="15.75" customHeight="1">
      <c r="A3155" s="1">
        <v>45424.0</v>
      </c>
      <c r="B3155" s="2" t="s">
        <v>3019</v>
      </c>
      <c r="C3155" s="2" t="s">
        <v>69</v>
      </c>
      <c r="D3155" s="1">
        <v>25466.0</v>
      </c>
      <c r="E3155" s="2" t="s">
        <v>27</v>
      </c>
      <c r="F3155" s="2">
        <v>186.0</v>
      </c>
      <c r="G3155" s="2" t="s">
        <v>33</v>
      </c>
      <c r="H3155" s="2" t="s">
        <v>24</v>
      </c>
      <c r="I3155" s="2" t="s">
        <v>25</v>
      </c>
      <c r="J3155" s="2" t="str">
        <f t="array" ref="J3155">XLOOKUP('Transaction Data'!$G3155,Product_Code,Biscuit_Brand)</f>
        <v>Caramel Biscuits</v>
      </c>
      <c r="K3155" s="2">
        <f t="array" ref="K3155">XLOOKUP('Transaction Data'!$G3155,Product_Code,Cost)</f>
        <v>18</v>
      </c>
      <c r="L3155" s="2">
        <f t="array" ref="L3155">XLOOKUP('Transaction Data'!$G3155,Product_Code,Unit_Price)</f>
        <v>22</v>
      </c>
      <c r="M3155" s="3">
        <f>'Transaction Data'!$F3155*'Transaction Data'!$K3155</f>
        <v>3348</v>
      </c>
      <c r="N3155" s="3">
        <f>'Transaction Data'!$F3155*'Transaction Data'!$L3155</f>
        <v>4092</v>
      </c>
      <c r="O3155" s="3">
        <f>'Transaction Data'!$N3155-'Transaction Data'!$M3155</f>
        <v>744</v>
      </c>
      <c r="P3155" s="2">
        <f>DATEDIF('Transaction Data'!$D3155,'Transaction Data'!$A3155,"y")</f>
        <v>54</v>
      </c>
      <c r="Q3155" s="2" t="str">
        <f>FLOOR('Transaction Data'!$P3155,15)&amp;"-"&amp;FLOOR('Transaction Data'!$P3155,15)+14</f>
        <v>45-59</v>
      </c>
      <c r="R3155" s="2" t="str">
        <f>IF('Transaction Data'!$L3155&lt;=10,"Less Expensive","Expensive")</f>
        <v>Expensive</v>
      </c>
      <c r="S3155" s="4">
        <f>WEEKDAY('Transaction Data'!$A3155)</f>
        <v>1</v>
      </c>
      <c r="T3155" s="2" t="str">
        <f>IF(WEEKDAY('Transaction Data'!$A3155,2)&lt;6,"Weekday","Weekend")</f>
        <v>Weekend</v>
      </c>
    </row>
    <row r="3156" ht="15.75" customHeight="1">
      <c r="A3156" s="1">
        <v>45486.0</v>
      </c>
      <c r="B3156" s="2" t="s">
        <v>3020</v>
      </c>
      <c r="C3156" s="2" t="s">
        <v>65</v>
      </c>
      <c r="D3156" s="1">
        <v>27993.0</v>
      </c>
      <c r="E3156" s="2" t="s">
        <v>22</v>
      </c>
      <c r="F3156" s="2">
        <v>276.0</v>
      </c>
      <c r="G3156" s="2" t="s">
        <v>60</v>
      </c>
      <c r="H3156" s="2" t="s">
        <v>29</v>
      </c>
      <c r="I3156" s="2" t="s">
        <v>25</v>
      </c>
      <c r="J3156" s="2" t="str">
        <f t="array" ref="J3156">XLOOKUP('Transaction Data'!$G3156,Product_Code,Biscuit_Brand)</f>
        <v>Peanut Butter Bites</v>
      </c>
      <c r="K3156" s="2">
        <f t="array" ref="K3156">XLOOKUP('Transaction Data'!$G3156,Product_Code,Cost)</f>
        <v>5</v>
      </c>
      <c r="L3156" s="2">
        <f t="array" ref="L3156">XLOOKUP('Transaction Data'!$G3156,Product_Code,Unit_Price)</f>
        <v>7</v>
      </c>
      <c r="M3156" s="3">
        <f>'Transaction Data'!$F3156*'Transaction Data'!$K3156</f>
        <v>1380</v>
      </c>
      <c r="N3156" s="3">
        <f>'Transaction Data'!$F3156*'Transaction Data'!$L3156</f>
        <v>1932</v>
      </c>
      <c r="O3156" s="3">
        <f>'Transaction Data'!$N3156-'Transaction Data'!$M3156</f>
        <v>552</v>
      </c>
      <c r="P3156" s="2">
        <f>DATEDIF('Transaction Data'!$D3156,'Transaction Data'!$A3156,"y")</f>
        <v>47</v>
      </c>
      <c r="Q3156" s="2" t="str">
        <f>FLOOR('Transaction Data'!$P3156,15)&amp;"-"&amp;FLOOR('Transaction Data'!$P3156,15)+14</f>
        <v>45-59</v>
      </c>
      <c r="R3156" s="2" t="str">
        <f>IF('Transaction Data'!$L3156&lt;=10,"Less Expensive","Expensive")</f>
        <v>Less Expensive</v>
      </c>
      <c r="S3156" s="4">
        <f>WEEKDAY('Transaction Data'!$A3156)</f>
        <v>7</v>
      </c>
      <c r="T3156" s="2" t="str">
        <f>IF(WEEKDAY('Transaction Data'!$A3156,2)&lt;6,"Weekday","Weekend")</f>
        <v>Weekend</v>
      </c>
    </row>
    <row r="3157" ht="15.75" customHeight="1">
      <c r="A3157" s="1">
        <v>45385.0</v>
      </c>
      <c r="B3157" s="2" t="s">
        <v>3021</v>
      </c>
      <c r="C3157" s="2" t="s">
        <v>47</v>
      </c>
      <c r="D3157" s="1">
        <v>27017.0</v>
      </c>
      <c r="E3157" s="2" t="s">
        <v>22</v>
      </c>
      <c r="F3157" s="2">
        <v>377.0</v>
      </c>
      <c r="G3157" s="2" t="s">
        <v>55</v>
      </c>
      <c r="H3157" s="2" t="s">
        <v>42</v>
      </c>
      <c r="I3157" s="2" t="s">
        <v>25</v>
      </c>
      <c r="J3157" s="2" t="str">
        <f t="array" ref="J3157">XLOOKUP('Transaction Data'!$G3157,Product_Code,Biscuit_Brand)</f>
        <v>Vanilla Wafers</v>
      </c>
      <c r="K3157" s="2">
        <f t="array" ref="K3157">XLOOKUP('Transaction Data'!$G3157,Product_Code,Cost)</f>
        <v>18</v>
      </c>
      <c r="L3157" s="2">
        <f t="array" ref="L3157">XLOOKUP('Transaction Data'!$G3157,Product_Code,Unit_Price)</f>
        <v>36</v>
      </c>
      <c r="M3157" s="3">
        <f>'Transaction Data'!$F3157*'Transaction Data'!$K3157</f>
        <v>6786</v>
      </c>
      <c r="N3157" s="3">
        <f>'Transaction Data'!$F3157*'Transaction Data'!$L3157</f>
        <v>13572</v>
      </c>
      <c r="O3157" s="3">
        <f>'Transaction Data'!$N3157-'Transaction Data'!$M3157</f>
        <v>6786</v>
      </c>
      <c r="P3157" s="2">
        <f>DATEDIF('Transaction Data'!$D3157,'Transaction Data'!$A3157,"y")</f>
        <v>50</v>
      </c>
      <c r="Q3157" s="2" t="str">
        <f>FLOOR('Transaction Data'!$P3157,15)&amp;"-"&amp;FLOOR('Transaction Data'!$P3157,15)+14</f>
        <v>45-59</v>
      </c>
      <c r="R3157" s="2" t="str">
        <f>IF('Transaction Data'!$L3157&lt;=10,"Less Expensive","Expensive")</f>
        <v>Expensive</v>
      </c>
      <c r="S3157" s="4">
        <f>WEEKDAY('Transaction Data'!$A3157)</f>
        <v>4</v>
      </c>
      <c r="T3157" s="2" t="str">
        <f>IF(WEEKDAY('Transaction Data'!$A3157,2)&lt;6,"Weekday","Weekend")</f>
        <v>Weekday</v>
      </c>
    </row>
    <row r="3158" ht="15.75" customHeight="1">
      <c r="A3158" s="1">
        <v>45316.0</v>
      </c>
      <c r="B3158" s="2" t="s">
        <v>3022</v>
      </c>
      <c r="C3158" s="2" t="s">
        <v>54</v>
      </c>
      <c r="D3158" s="1">
        <v>31903.0</v>
      </c>
      <c r="E3158" s="2" t="s">
        <v>22</v>
      </c>
      <c r="F3158" s="2">
        <v>402.0</v>
      </c>
      <c r="G3158" s="2" t="s">
        <v>55</v>
      </c>
      <c r="H3158" s="2" t="s">
        <v>45</v>
      </c>
      <c r="I3158" s="2" t="s">
        <v>25</v>
      </c>
      <c r="J3158" s="2" t="str">
        <f t="array" ref="J3158">XLOOKUP('Transaction Data'!$G3158,Product_Code,Biscuit_Brand)</f>
        <v>Vanilla Wafers</v>
      </c>
      <c r="K3158" s="2">
        <f t="array" ref="K3158">XLOOKUP('Transaction Data'!$G3158,Product_Code,Cost)</f>
        <v>18</v>
      </c>
      <c r="L3158" s="2">
        <f t="array" ref="L3158">XLOOKUP('Transaction Data'!$G3158,Product_Code,Unit_Price)</f>
        <v>36</v>
      </c>
      <c r="M3158" s="3">
        <f>'Transaction Data'!$F3158*'Transaction Data'!$K3158</f>
        <v>7236</v>
      </c>
      <c r="N3158" s="3">
        <f>'Transaction Data'!$F3158*'Transaction Data'!$L3158</f>
        <v>14472</v>
      </c>
      <c r="O3158" s="3">
        <f>'Transaction Data'!$N3158-'Transaction Data'!$M3158</f>
        <v>7236</v>
      </c>
      <c r="P3158" s="2">
        <f>DATEDIF('Transaction Data'!$D3158,'Transaction Data'!$A3158,"y")</f>
        <v>36</v>
      </c>
      <c r="Q3158" s="2" t="str">
        <f>FLOOR('Transaction Data'!$P3158,15)&amp;"-"&amp;FLOOR('Transaction Data'!$P3158,15)+14</f>
        <v>30-44</v>
      </c>
      <c r="R3158" s="2" t="str">
        <f>IF('Transaction Data'!$L3158&lt;=10,"Less Expensive","Expensive")</f>
        <v>Expensive</v>
      </c>
      <c r="S3158" s="4">
        <f>WEEKDAY('Transaction Data'!$A3158)</f>
        <v>5</v>
      </c>
      <c r="T3158" s="2" t="str">
        <f>IF(WEEKDAY('Transaction Data'!$A3158,2)&lt;6,"Weekday","Weekend")</f>
        <v>Weekday</v>
      </c>
    </row>
    <row r="3159" ht="15.75" customHeight="1">
      <c r="A3159" s="1">
        <v>45385.0</v>
      </c>
      <c r="B3159" s="2" t="s">
        <v>3023</v>
      </c>
      <c r="C3159" s="2" t="s">
        <v>72</v>
      </c>
      <c r="D3159" s="1">
        <v>17364.0</v>
      </c>
      <c r="E3159" s="2" t="s">
        <v>63</v>
      </c>
      <c r="F3159" s="2">
        <v>408.0</v>
      </c>
      <c r="G3159" s="2" t="s">
        <v>60</v>
      </c>
      <c r="H3159" s="2" t="s">
        <v>24</v>
      </c>
      <c r="I3159" s="2" t="s">
        <v>25</v>
      </c>
      <c r="J3159" s="2" t="str">
        <f t="array" ref="J3159">XLOOKUP('Transaction Data'!$G3159,Product_Code,Biscuit_Brand)</f>
        <v>Peanut Butter Bites</v>
      </c>
      <c r="K3159" s="2">
        <f t="array" ref="K3159">XLOOKUP('Transaction Data'!$G3159,Product_Code,Cost)</f>
        <v>5</v>
      </c>
      <c r="L3159" s="2">
        <f t="array" ref="L3159">XLOOKUP('Transaction Data'!$G3159,Product_Code,Unit_Price)</f>
        <v>7</v>
      </c>
      <c r="M3159" s="3">
        <f>'Transaction Data'!$F3159*'Transaction Data'!$K3159</f>
        <v>2040</v>
      </c>
      <c r="N3159" s="3">
        <f>'Transaction Data'!$F3159*'Transaction Data'!$L3159</f>
        <v>2856</v>
      </c>
      <c r="O3159" s="3">
        <f>'Transaction Data'!$N3159-'Transaction Data'!$M3159</f>
        <v>816</v>
      </c>
      <c r="P3159" s="2">
        <f>DATEDIF('Transaction Data'!$D3159,'Transaction Data'!$A3159,"y")</f>
        <v>76</v>
      </c>
      <c r="Q3159" s="2" t="str">
        <f>FLOOR('Transaction Data'!$P3159,15)&amp;"-"&amp;FLOOR('Transaction Data'!$P3159,15)+14</f>
        <v>75-89</v>
      </c>
      <c r="R3159" s="2" t="str">
        <f>IF('Transaction Data'!$L3159&lt;=10,"Less Expensive","Expensive")</f>
        <v>Less Expensive</v>
      </c>
      <c r="S3159" s="4">
        <f>WEEKDAY('Transaction Data'!$A3159)</f>
        <v>4</v>
      </c>
      <c r="T3159" s="2" t="str">
        <f>IF(WEEKDAY('Transaction Data'!$A3159,2)&lt;6,"Weekday","Weekend")</f>
        <v>Weekday</v>
      </c>
    </row>
    <row r="3160" ht="15.75" customHeight="1">
      <c r="A3160" s="1">
        <v>45337.0</v>
      </c>
      <c r="B3160" s="2" t="s">
        <v>3024</v>
      </c>
      <c r="C3160" s="2" t="s">
        <v>51</v>
      </c>
      <c r="D3160" s="1">
        <v>31665.0</v>
      </c>
      <c r="E3160" s="2" t="s">
        <v>63</v>
      </c>
      <c r="F3160" s="2">
        <v>299.0</v>
      </c>
      <c r="G3160" s="2" t="s">
        <v>38</v>
      </c>
      <c r="H3160" s="2" t="s">
        <v>29</v>
      </c>
      <c r="I3160" s="2" t="s">
        <v>25</v>
      </c>
      <c r="J3160" s="2" t="str">
        <f t="array" ref="J3160">XLOOKUP('Transaction Data'!$G3160,Product_Code,Biscuit_Brand)</f>
        <v>Ginger Snaps</v>
      </c>
      <c r="K3160" s="2">
        <f t="array" ref="K3160">XLOOKUP('Transaction Data'!$G3160,Product_Code,Cost)</f>
        <v>14</v>
      </c>
      <c r="L3160" s="2">
        <f t="array" ref="L3160">XLOOKUP('Transaction Data'!$G3160,Product_Code,Unit_Price)</f>
        <v>28</v>
      </c>
      <c r="M3160" s="3">
        <f>'Transaction Data'!$F3160*'Transaction Data'!$K3160</f>
        <v>4186</v>
      </c>
      <c r="N3160" s="3">
        <f>'Transaction Data'!$F3160*'Transaction Data'!$L3160</f>
        <v>8372</v>
      </c>
      <c r="O3160" s="3">
        <f>'Transaction Data'!$N3160-'Transaction Data'!$M3160</f>
        <v>4186</v>
      </c>
      <c r="P3160" s="2">
        <f>DATEDIF('Transaction Data'!$D3160,'Transaction Data'!$A3160,"y")</f>
        <v>37</v>
      </c>
      <c r="Q3160" s="2" t="str">
        <f>FLOOR('Transaction Data'!$P3160,15)&amp;"-"&amp;FLOOR('Transaction Data'!$P3160,15)+14</f>
        <v>30-44</v>
      </c>
      <c r="R3160" s="2" t="str">
        <f>IF('Transaction Data'!$L3160&lt;=10,"Less Expensive","Expensive")</f>
        <v>Expensive</v>
      </c>
      <c r="S3160" s="4">
        <f>WEEKDAY('Transaction Data'!$A3160)</f>
        <v>5</v>
      </c>
      <c r="T3160" s="2" t="str">
        <f>IF(WEEKDAY('Transaction Data'!$A3160,2)&lt;6,"Weekday","Weekend")</f>
        <v>Weekday</v>
      </c>
    </row>
    <row r="3161" ht="15.75" customHeight="1">
      <c r="A3161" s="1">
        <v>45293.0</v>
      </c>
      <c r="B3161" s="2" t="s">
        <v>3025</v>
      </c>
      <c r="C3161" s="2" t="s">
        <v>47</v>
      </c>
      <c r="D3161" s="1">
        <v>17133.0</v>
      </c>
      <c r="E3161" s="2" t="s">
        <v>27</v>
      </c>
      <c r="F3161" s="2">
        <v>471.0</v>
      </c>
      <c r="G3161" s="2" t="s">
        <v>33</v>
      </c>
      <c r="H3161" s="2" t="s">
        <v>29</v>
      </c>
      <c r="I3161" s="2" t="s">
        <v>25</v>
      </c>
      <c r="J3161" s="2" t="str">
        <f t="array" ref="J3161">XLOOKUP('Transaction Data'!$G3161,Product_Code,Biscuit_Brand)</f>
        <v>Caramel Biscuits</v>
      </c>
      <c r="K3161" s="2">
        <f t="array" ref="K3161">XLOOKUP('Transaction Data'!$G3161,Product_Code,Cost)</f>
        <v>18</v>
      </c>
      <c r="L3161" s="2">
        <f t="array" ref="L3161">XLOOKUP('Transaction Data'!$G3161,Product_Code,Unit_Price)</f>
        <v>22</v>
      </c>
      <c r="M3161" s="3">
        <f>'Transaction Data'!$F3161*'Transaction Data'!$K3161</f>
        <v>8478</v>
      </c>
      <c r="N3161" s="3">
        <f>'Transaction Data'!$F3161*'Transaction Data'!$L3161</f>
        <v>10362</v>
      </c>
      <c r="O3161" s="3">
        <f>'Transaction Data'!$N3161-'Transaction Data'!$M3161</f>
        <v>1884</v>
      </c>
      <c r="P3161" s="2">
        <f>DATEDIF('Transaction Data'!$D3161,'Transaction Data'!$A3161,"y")</f>
        <v>77</v>
      </c>
      <c r="Q3161" s="2" t="str">
        <f>FLOOR('Transaction Data'!$P3161,15)&amp;"-"&amp;FLOOR('Transaction Data'!$P3161,15)+14</f>
        <v>75-89</v>
      </c>
      <c r="R3161" s="2" t="str">
        <f>IF('Transaction Data'!$L3161&lt;=10,"Less Expensive","Expensive")</f>
        <v>Expensive</v>
      </c>
      <c r="S3161" s="4">
        <f>WEEKDAY('Transaction Data'!$A3161)</f>
        <v>3</v>
      </c>
      <c r="T3161" s="2" t="str">
        <f>IF(WEEKDAY('Transaction Data'!$A3161,2)&lt;6,"Weekday","Weekend")</f>
        <v>Weekday</v>
      </c>
    </row>
    <row r="3162" ht="15.75" customHeight="1">
      <c r="A3162" s="1">
        <v>45466.0</v>
      </c>
      <c r="B3162" s="2" t="s">
        <v>3026</v>
      </c>
      <c r="C3162" s="2" t="s">
        <v>32</v>
      </c>
      <c r="D3162" s="1">
        <v>35500.0</v>
      </c>
      <c r="E3162" s="2" t="s">
        <v>37</v>
      </c>
      <c r="F3162" s="2">
        <v>206.0</v>
      </c>
      <c r="G3162" s="2" t="s">
        <v>48</v>
      </c>
      <c r="H3162" s="2" t="s">
        <v>34</v>
      </c>
      <c r="I3162" s="2" t="s">
        <v>25</v>
      </c>
      <c r="J3162" s="2" t="str">
        <f t="array" ref="J3162">XLOOKUP('Transaction Data'!$G3162,Product_Code,Biscuit_Brand)</f>
        <v>Lemon Crisps</v>
      </c>
      <c r="K3162" s="2">
        <f t="array" ref="K3162">XLOOKUP('Transaction Data'!$G3162,Product_Code,Cost)</f>
        <v>7</v>
      </c>
      <c r="L3162" s="2">
        <f t="array" ref="L3162">XLOOKUP('Transaction Data'!$G3162,Product_Code,Unit_Price)</f>
        <v>9</v>
      </c>
      <c r="M3162" s="3">
        <f>'Transaction Data'!$F3162*'Transaction Data'!$K3162</f>
        <v>1442</v>
      </c>
      <c r="N3162" s="3">
        <f>'Transaction Data'!$F3162*'Transaction Data'!$L3162</f>
        <v>1854</v>
      </c>
      <c r="O3162" s="3">
        <f>'Transaction Data'!$N3162-'Transaction Data'!$M3162</f>
        <v>412</v>
      </c>
      <c r="P3162" s="2">
        <f>DATEDIF('Transaction Data'!$D3162,'Transaction Data'!$A3162,"y")</f>
        <v>27</v>
      </c>
      <c r="Q3162" s="2" t="str">
        <f>FLOOR('Transaction Data'!$P3162,15)&amp;"-"&amp;FLOOR('Transaction Data'!$P3162,15)+14</f>
        <v>15-29</v>
      </c>
      <c r="R3162" s="2" t="str">
        <f>IF('Transaction Data'!$L3162&lt;=10,"Less Expensive","Expensive")</f>
        <v>Less Expensive</v>
      </c>
      <c r="S3162" s="4">
        <f>WEEKDAY('Transaction Data'!$A3162)</f>
        <v>1</v>
      </c>
      <c r="T3162" s="2" t="str">
        <f>IF(WEEKDAY('Transaction Data'!$A3162,2)&lt;6,"Weekday","Weekend")</f>
        <v>Weekend</v>
      </c>
    </row>
    <row r="3163" ht="15.75" customHeight="1">
      <c r="A3163" s="1">
        <v>45474.0</v>
      </c>
      <c r="B3163" s="2" t="s">
        <v>3027</v>
      </c>
      <c r="C3163" s="2" t="s">
        <v>21</v>
      </c>
      <c r="D3163" s="1">
        <v>29325.0</v>
      </c>
      <c r="E3163" s="2" t="s">
        <v>27</v>
      </c>
      <c r="F3163" s="2">
        <v>378.0</v>
      </c>
      <c r="G3163" s="2" t="s">
        <v>33</v>
      </c>
      <c r="H3163" s="2" t="s">
        <v>24</v>
      </c>
      <c r="I3163" s="2" t="s">
        <v>25</v>
      </c>
      <c r="J3163" s="2" t="str">
        <f t="array" ref="J3163">XLOOKUP('Transaction Data'!$G3163,Product_Code,Biscuit_Brand)</f>
        <v>Caramel Biscuits</v>
      </c>
      <c r="K3163" s="2">
        <f t="array" ref="K3163">XLOOKUP('Transaction Data'!$G3163,Product_Code,Cost)</f>
        <v>18</v>
      </c>
      <c r="L3163" s="2">
        <f t="array" ref="L3163">XLOOKUP('Transaction Data'!$G3163,Product_Code,Unit_Price)</f>
        <v>22</v>
      </c>
      <c r="M3163" s="3">
        <f>'Transaction Data'!$F3163*'Transaction Data'!$K3163</f>
        <v>6804</v>
      </c>
      <c r="N3163" s="3">
        <f>'Transaction Data'!$F3163*'Transaction Data'!$L3163</f>
        <v>8316</v>
      </c>
      <c r="O3163" s="3">
        <f>'Transaction Data'!$N3163-'Transaction Data'!$M3163</f>
        <v>1512</v>
      </c>
      <c r="P3163" s="2">
        <f>DATEDIF('Transaction Data'!$D3163,'Transaction Data'!$A3163,"y")</f>
        <v>44</v>
      </c>
      <c r="Q3163" s="2" t="str">
        <f>FLOOR('Transaction Data'!$P3163,15)&amp;"-"&amp;FLOOR('Transaction Data'!$P3163,15)+14</f>
        <v>30-44</v>
      </c>
      <c r="R3163" s="2" t="str">
        <f>IF('Transaction Data'!$L3163&lt;=10,"Less Expensive","Expensive")</f>
        <v>Expensive</v>
      </c>
      <c r="S3163" s="4">
        <f>WEEKDAY('Transaction Data'!$A3163)</f>
        <v>2</v>
      </c>
      <c r="T3163" s="2" t="str">
        <f>IF(WEEKDAY('Transaction Data'!$A3163,2)&lt;6,"Weekday","Weekend")</f>
        <v>Weekday</v>
      </c>
    </row>
    <row r="3164" ht="15.75" customHeight="1">
      <c r="A3164" s="1">
        <v>45434.0</v>
      </c>
      <c r="B3164" s="2" t="s">
        <v>3028</v>
      </c>
      <c r="C3164" s="2" t="s">
        <v>21</v>
      </c>
      <c r="D3164" s="1">
        <v>18506.0</v>
      </c>
      <c r="E3164" s="2" t="s">
        <v>37</v>
      </c>
      <c r="F3164" s="2">
        <v>139.0</v>
      </c>
      <c r="G3164" s="2" t="s">
        <v>48</v>
      </c>
      <c r="H3164" s="2" t="s">
        <v>42</v>
      </c>
      <c r="I3164" s="2" t="s">
        <v>25</v>
      </c>
      <c r="J3164" s="2" t="str">
        <f t="array" ref="J3164">XLOOKUP('Transaction Data'!$G3164,Product_Code,Biscuit_Brand)</f>
        <v>Lemon Crisps</v>
      </c>
      <c r="K3164" s="2">
        <f t="array" ref="K3164">XLOOKUP('Transaction Data'!$G3164,Product_Code,Cost)</f>
        <v>7</v>
      </c>
      <c r="L3164" s="2">
        <f t="array" ref="L3164">XLOOKUP('Transaction Data'!$G3164,Product_Code,Unit_Price)</f>
        <v>9</v>
      </c>
      <c r="M3164" s="3">
        <f>'Transaction Data'!$F3164*'Transaction Data'!$K3164</f>
        <v>973</v>
      </c>
      <c r="N3164" s="3">
        <f>'Transaction Data'!$F3164*'Transaction Data'!$L3164</f>
        <v>1251</v>
      </c>
      <c r="O3164" s="3">
        <f>'Transaction Data'!$N3164-'Transaction Data'!$M3164</f>
        <v>278</v>
      </c>
      <c r="P3164" s="2">
        <f>DATEDIF('Transaction Data'!$D3164,'Transaction Data'!$A3164,"y")</f>
        <v>73</v>
      </c>
      <c r="Q3164" s="2" t="str">
        <f>FLOOR('Transaction Data'!$P3164,15)&amp;"-"&amp;FLOOR('Transaction Data'!$P3164,15)+14</f>
        <v>60-74</v>
      </c>
      <c r="R3164" s="2" t="str">
        <f>IF('Transaction Data'!$L3164&lt;=10,"Less Expensive","Expensive")</f>
        <v>Less Expensive</v>
      </c>
      <c r="S3164" s="4">
        <f>WEEKDAY('Transaction Data'!$A3164)</f>
        <v>4</v>
      </c>
      <c r="T3164" s="2" t="str">
        <f>IF(WEEKDAY('Transaction Data'!$A3164,2)&lt;6,"Weekday","Weekend")</f>
        <v>Weekday</v>
      </c>
    </row>
    <row r="3165" ht="15.75" customHeight="1">
      <c r="A3165" s="1">
        <v>45428.0</v>
      </c>
      <c r="B3165" s="2" t="s">
        <v>3029</v>
      </c>
      <c r="C3165" s="2" t="s">
        <v>32</v>
      </c>
      <c r="D3165" s="1">
        <v>23080.0</v>
      </c>
      <c r="E3165" s="2" t="s">
        <v>22</v>
      </c>
      <c r="F3165" s="2">
        <v>12.0</v>
      </c>
      <c r="G3165" s="2" t="s">
        <v>33</v>
      </c>
      <c r="H3165" s="2" t="s">
        <v>45</v>
      </c>
      <c r="I3165" s="2" t="s">
        <v>25</v>
      </c>
      <c r="J3165" s="2" t="str">
        <f t="array" ref="J3165">XLOOKUP('Transaction Data'!$G3165,Product_Code,Biscuit_Brand)</f>
        <v>Caramel Biscuits</v>
      </c>
      <c r="K3165" s="2">
        <f t="array" ref="K3165">XLOOKUP('Transaction Data'!$G3165,Product_Code,Cost)</f>
        <v>18</v>
      </c>
      <c r="L3165" s="2">
        <f t="array" ref="L3165">XLOOKUP('Transaction Data'!$G3165,Product_Code,Unit_Price)</f>
        <v>22</v>
      </c>
      <c r="M3165" s="3">
        <f>'Transaction Data'!$F3165*'Transaction Data'!$K3165</f>
        <v>216</v>
      </c>
      <c r="N3165" s="3">
        <f>'Transaction Data'!$F3165*'Transaction Data'!$L3165</f>
        <v>264</v>
      </c>
      <c r="O3165" s="3">
        <f>'Transaction Data'!$N3165-'Transaction Data'!$M3165</f>
        <v>48</v>
      </c>
      <c r="P3165" s="2">
        <f>DATEDIF('Transaction Data'!$D3165,'Transaction Data'!$A3165,"y")</f>
        <v>61</v>
      </c>
      <c r="Q3165" s="2" t="str">
        <f>FLOOR('Transaction Data'!$P3165,15)&amp;"-"&amp;FLOOR('Transaction Data'!$P3165,15)+14</f>
        <v>60-74</v>
      </c>
      <c r="R3165" s="2" t="str">
        <f>IF('Transaction Data'!$L3165&lt;=10,"Less Expensive","Expensive")</f>
        <v>Expensive</v>
      </c>
      <c r="S3165" s="4">
        <f>WEEKDAY('Transaction Data'!$A3165)</f>
        <v>5</v>
      </c>
      <c r="T3165" s="2" t="str">
        <f>IF(WEEKDAY('Transaction Data'!$A3165,2)&lt;6,"Weekday","Weekend")</f>
        <v>Weekday</v>
      </c>
    </row>
    <row r="3166" ht="15.75" customHeight="1">
      <c r="A3166" s="1">
        <v>45401.0</v>
      </c>
      <c r="B3166" s="2" t="s">
        <v>3030</v>
      </c>
      <c r="C3166" s="2" t="s">
        <v>51</v>
      </c>
      <c r="D3166" s="1">
        <v>17261.0</v>
      </c>
      <c r="E3166" s="2" t="s">
        <v>37</v>
      </c>
      <c r="F3166" s="2">
        <v>227.0</v>
      </c>
      <c r="G3166" s="2" t="s">
        <v>28</v>
      </c>
      <c r="H3166" s="2" t="s">
        <v>24</v>
      </c>
      <c r="I3166" s="2" t="s">
        <v>25</v>
      </c>
      <c r="J3166" s="2" t="str">
        <f t="array" ref="J3166">XLOOKUP('Transaction Data'!$G3166,Product_Code,Biscuit_Brand)</f>
        <v>Shortbread</v>
      </c>
      <c r="K3166" s="2">
        <f t="array" ref="K3166">XLOOKUP('Transaction Data'!$G3166,Product_Code,Cost)</f>
        <v>10</v>
      </c>
      <c r="L3166" s="2">
        <f t="array" ref="L3166">XLOOKUP('Transaction Data'!$G3166,Product_Code,Unit_Price)</f>
        <v>45</v>
      </c>
      <c r="M3166" s="3">
        <f>'Transaction Data'!$F3166*'Transaction Data'!$K3166</f>
        <v>2270</v>
      </c>
      <c r="N3166" s="3">
        <f>'Transaction Data'!$F3166*'Transaction Data'!$L3166</f>
        <v>10215</v>
      </c>
      <c r="O3166" s="3">
        <f>'Transaction Data'!$N3166-'Transaction Data'!$M3166</f>
        <v>7945</v>
      </c>
      <c r="P3166" s="2">
        <f>DATEDIF('Transaction Data'!$D3166,'Transaction Data'!$A3166,"y")</f>
        <v>77</v>
      </c>
      <c r="Q3166" s="2" t="str">
        <f>FLOOR('Transaction Data'!$P3166,15)&amp;"-"&amp;FLOOR('Transaction Data'!$P3166,15)+14</f>
        <v>75-89</v>
      </c>
      <c r="R3166" s="2" t="str">
        <f>IF('Transaction Data'!$L3166&lt;=10,"Less Expensive","Expensive")</f>
        <v>Expensive</v>
      </c>
      <c r="S3166" s="4">
        <f>WEEKDAY('Transaction Data'!$A3166)</f>
        <v>6</v>
      </c>
      <c r="T3166" s="2" t="str">
        <f>IF(WEEKDAY('Transaction Data'!$A3166,2)&lt;6,"Weekday","Weekend")</f>
        <v>Weekday</v>
      </c>
    </row>
    <row r="3167" ht="15.75" customHeight="1">
      <c r="A3167" s="1">
        <v>45342.0</v>
      </c>
      <c r="B3167" s="2" t="s">
        <v>3031</v>
      </c>
      <c r="C3167" s="2" t="s">
        <v>47</v>
      </c>
      <c r="D3167" s="1">
        <v>38107.0</v>
      </c>
      <c r="E3167" s="2" t="s">
        <v>22</v>
      </c>
      <c r="F3167" s="2">
        <v>362.0</v>
      </c>
      <c r="G3167" s="2" t="s">
        <v>28</v>
      </c>
      <c r="H3167" s="2" t="s">
        <v>29</v>
      </c>
      <c r="I3167" s="2" t="s">
        <v>25</v>
      </c>
      <c r="J3167" s="2" t="str">
        <f t="array" ref="J3167">XLOOKUP('Transaction Data'!$G3167,Product_Code,Biscuit_Brand)</f>
        <v>Shortbread</v>
      </c>
      <c r="K3167" s="2">
        <f t="array" ref="K3167">XLOOKUP('Transaction Data'!$G3167,Product_Code,Cost)</f>
        <v>10</v>
      </c>
      <c r="L3167" s="2">
        <f t="array" ref="L3167">XLOOKUP('Transaction Data'!$G3167,Product_Code,Unit_Price)</f>
        <v>45</v>
      </c>
      <c r="M3167" s="3">
        <f>'Transaction Data'!$F3167*'Transaction Data'!$K3167</f>
        <v>3620</v>
      </c>
      <c r="N3167" s="3">
        <f>'Transaction Data'!$F3167*'Transaction Data'!$L3167</f>
        <v>16290</v>
      </c>
      <c r="O3167" s="3">
        <f>'Transaction Data'!$N3167-'Transaction Data'!$M3167</f>
        <v>12670</v>
      </c>
      <c r="P3167" s="2">
        <f>DATEDIF('Transaction Data'!$D3167,'Transaction Data'!$A3167,"y")</f>
        <v>19</v>
      </c>
      <c r="Q3167" s="2" t="str">
        <f>FLOOR('Transaction Data'!$P3167,15)&amp;"-"&amp;FLOOR('Transaction Data'!$P3167,15)+14</f>
        <v>15-29</v>
      </c>
      <c r="R3167" s="2" t="str">
        <f>IF('Transaction Data'!$L3167&lt;=10,"Less Expensive","Expensive")</f>
        <v>Expensive</v>
      </c>
      <c r="S3167" s="4">
        <f>WEEKDAY('Transaction Data'!$A3167)</f>
        <v>3</v>
      </c>
      <c r="T3167" s="2" t="str">
        <f>IF(WEEKDAY('Transaction Data'!$A3167,2)&lt;6,"Weekday","Weekend")</f>
        <v>Weekday</v>
      </c>
    </row>
    <row r="3168" ht="15.75" customHeight="1">
      <c r="A3168" s="1">
        <v>45298.0</v>
      </c>
      <c r="B3168" s="2" t="s">
        <v>3032</v>
      </c>
      <c r="C3168" s="2" t="s">
        <v>65</v>
      </c>
      <c r="D3168" s="1">
        <v>22746.0</v>
      </c>
      <c r="E3168" s="2" t="s">
        <v>37</v>
      </c>
      <c r="F3168" s="2">
        <v>68.0</v>
      </c>
      <c r="G3168" s="2" t="s">
        <v>57</v>
      </c>
      <c r="H3168" s="2" t="s">
        <v>42</v>
      </c>
      <c r="I3168" s="2" t="s">
        <v>25</v>
      </c>
      <c r="J3168" s="2" t="str">
        <f t="array" ref="J3168">XLOOKUP('Transaction Data'!$G3168,Product_Code,Biscuit_Brand)</f>
        <v>Oatmeal Cookies</v>
      </c>
      <c r="K3168" s="2">
        <f t="array" ref="K3168">XLOOKUP('Transaction Data'!$G3168,Product_Code,Cost)</f>
        <v>19</v>
      </c>
      <c r="L3168" s="2">
        <f t="array" ref="L3168">XLOOKUP('Transaction Data'!$G3168,Product_Code,Unit_Price)</f>
        <v>23</v>
      </c>
      <c r="M3168" s="3">
        <f>'Transaction Data'!$F3168*'Transaction Data'!$K3168</f>
        <v>1292</v>
      </c>
      <c r="N3168" s="3">
        <f>'Transaction Data'!$F3168*'Transaction Data'!$L3168</f>
        <v>1564</v>
      </c>
      <c r="O3168" s="3">
        <f>'Transaction Data'!$N3168-'Transaction Data'!$M3168</f>
        <v>272</v>
      </c>
      <c r="P3168" s="2">
        <f>DATEDIF('Transaction Data'!$D3168,'Transaction Data'!$A3168,"y")</f>
        <v>61</v>
      </c>
      <c r="Q3168" s="2" t="str">
        <f>FLOOR('Transaction Data'!$P3168,15)&amp;"-"&amp;FLOOR('Transaction Data'!$P3168,15)+14</f>
        <v>60-74</v>
      </c>
      <c r="R3168" s="2" t="str">
        <f>IF('Transaction Data'!$L3168&lt;=10,"Less Expensive","Expensive")</f>
        <v>Expensive</v>
      </c>
      <c r="S3168" s="4">
        <f>WEEKDAY('Transaction Data'!$A3168)</f>
        <v>1</v>
      </c>
      <c r="T3168" s="2" t="str">
        <f>IF(WEEKDAY('Transaction Data'!$A3168,2)&lt;6,"Weekday","Weekend")</f>
        <v>Weekend</v>
      </c>
    </row>
    <row r="3169" ht="15.75" customHeight="1">
      <c r="A3169" s="1">
        <v>45359.0</v>
      </c>
      <c r="B3169" s="2" t="s">
        <v>3033</v>
      </c>
      <c r="C3169" s="2" t="s">
        <v>32</v>
      </c>
      <c r="D3169" s="1">
        <v>38516.0</v>
      </c>
      <c r="E3169" s="2" t="s">
        <v>63</v>
      </c>
      <c r="F3169" s="2">
        <v>450.0</v>
      </c>
      <c r="G3169" s="2" t="s">
        <v>60</v>
      </c>
      <c r="H3169" s="2" t="s">
        <v>45</v>
      </c>
      <c r="I3169" s="2" t="s">
        <v>25</v>
      </c>
      <c r="J3169" s="2" t="str">
        <f t="array" ref="J3169">XLOOKUP('Transaction Data'!$G3169,Product_Code,Biscuit_Brand)</f>
        <v>Peanut Butter Bites</v>
      </c>
      <c r="K3169" s="2">
        <f t="array" ref="K3169">XLOOKUP('Transaction Data'!$G3169,Product_Code,Cost)</f>
        <v>5</v>
      </c>
      <c r="L3169" s="2">
        <f t="array" ref="L3169">XLOOKUP('Transaction Data'!$G3169,Product_Code,Unit_Price)</f>
        <v>7</v>
      </c>
      <c r="M3169" s="3">
        <f>'Transaction Data'!$F3169*'Transaction Data'!$K3169</f>
        <v>2250</v>
      </c>
      <c r="N3169" s="3">
        <f>'Transaction Data'!$F3169*'Transaction Data'!$L3169</f>
        <v>3150</v>
      </c>
      <c r="O3169" s="3">
        <f>'Transaction Data'!$N3169-'Transaction Data'!$M3169</f>
        <v>900</v>
      </c>
      <c r="P3169" s="2">
        <f>DATEDIF('Transaction Data'!$D3169,'Transaction Data'!$A3169,"y")</f>
        <v>18</v>
      </c>
      <c r="Q3169" s="2" t="str">
        <f>FLOOR('Transaction Data'!$P3169,15)&amp;"-"&amp;FLOOR('Transaction Data'!$P3169,15)+14</f>
        <v>15-29</v>
      </c>
      <c r="R3169" s="2" t="str">
        <f>IF('Transaction Data'!$L3169&lt;=10,"Less Expensive","Expensive")</f>
        <v>Less Expensive</v>
      </c>
      <c r="S3169" s="4">
        <f>WEEKDAY('Transaction Data'!$A3169)</f>
        <v>6</v>
      </c>
      <c r="T3169" s="2" t="str">
        <f>IF(WEEKDAY('Transaction Data'!$A3169,2)&lt;6,"Weekday","Weekend")</f>
        <v>Weekday</v>
      </c>
    </row>
    <row r="3170" ht="15.75" customHeight="1">
      <c r="A3170" s="1">
        <v>45415.0</v>
      </c>
      <c r="B3170" s="2" t="s">
        <v>3034</v>
      </c>
      <c r="C3170" s="2" t="s">
        <v>32</v>
      </c>
      <c r="D3170" s="1">
        <v>20359.0</v>
      </c>
      <c r="E3170" s="2" t="s">
        <v>22</v>
      </c>
      <c r="F3170" s="2">
        <v>175.0</v>
      </c>
      <c r="G3170" s="2" t="s">
        <v>55</v>
      </c>
      <c r="H3170" s="2" t="s">
        <v>24</v>
      </c>
      <c r="I3170" s="2" t="s">
        <v>25</v>
      </c>
      <c r="J3170" s="2" t="str">
        <f t="array" ref="J3170">XLOOKUP('Transaction Data'!$G3170,Product_Code,Biscuit_Brand)</f>
        <v>Vanilla Wafers</v>
      </c>
      <c r="K3170" s="2">
        <f t="array" ref="K3170">XLOOKUP('Transaction Data'!$G3170,Product_Code,Cost)</f>
        <v>18</v>
      </c>
      <c r="L3170" s="2">
        <f t="array" ref="L3170">XLOOKUP('Transaction Data'!$G3170,Product_Code,Unit_Price)</f>
        <v>36</v>
      </c>
      <c r="M3170" s="3">
        <f>'Transaction Data'!$F3170*'Transaction Data'!$K3170</f>
        <v>3150</v>
      </c>
      <c r="N3170" s="3">
        <f>'Transaction Data'!$F3170*'Transaction Data'!$L3170</f>
        <v>6300</v>
      </c>
      <c r="O3170" s="3">
        <f>'Transaction Data'!$N3170-'Transaction Data'!$M3170</f>
        <v>3150</v>
      </c>
      <c r="P3170" s="2">
        <f>DATEDIF('Transaction Data'!$D3170,'Transaction Data'!$A3170,"y")</f>
        <v>68</v>
      </c>
      <c r="Q3170" s="2" t="str">
        <f>FLOOR('Transaction Data'!$P3170,15)&amp;"-"&amp;FLOOR('Transaction Data'!$P3170,15)+14</f>
        <v>60-74</v>
      </c>
      <c r="R3170" s="2" t="str">
        <f>IF('Transaction Data'!$L3170&lt;=10,"Less Expensive","Expensive")</f>
        <v>Expensive</v>
      </c>
      <c r="S3170" s="4">
        <f>WEEKDAY('Transaction Data'!$A3170)</f>
        <v>6</v>
      </c>
      <c r="T3170" s="2" t="str">
        <f>IF(WEEKDAY('Transaction Data'!$A3170,2)&lt;6,"Weekday","Weekend")</f>
        <v>Weekday</v>
      </c>
    </row>
    <row r="3171" ht="15.75" customHeight="1">
      <c r="A3171" s="1">
        <v>45382.0</v>
      </c>
      <c r="B3171" s="2" t="s">
        <v>1864</v>
      </c>
      <c r="C3171" s="2" t="s">
        <v>32</v>
      </c>
      <c r="D3171" s="1">
        <v>29427.0</v>
      </c>
      <c r="E3171" s="2" t="s">
        <v>63</v>
      </c>
      <c r="F3171" s="2">
        <v>421.0</v>
      </c>
      <c r="G3171" s="2" t="s">
        <v>33</v>
      </c>
      <c r="H3171" s="2" t="s">
        <v>29</v>
      </c>
      <c r="I3171" s="2" t="s">
        <v>30</v>
      </c>
      <c r="J3171" s="2" t="str">
        <f t="array" ref="J3171">XLOOKUP('Transaction Data'!$G3171,Product_Code,Biscuit_Brand)</f>
        <v>Caramel Biscuits</v>
      </c>
      <c r="K3171" s="2">
        <f t="array" ref="K3171">XLOOKUP('Transaction Data'!$G3171,Product_Code,Cost)</f>
        <v>18</v>
      </c>
      <c r="L3171" s="2">
        <f t="array" ref="L3171">XLOOKUP('Transaction Data'!$G3171,Product_Code,Unit_Price)</f>
        <v>22</v>
      </c>
      <c r="M3171" s="3">
        <f>'Transaction Data'!$F3171*'Transaction Data'!$K3171</f>
        <v>7578</v>
      </c>
      <c r="N3171" s="3">
        <f>'Transaction Data'!$F3171*'Transaction Data'!$L3171</f>
        <v>9262</v>
      </c>
      <c r="O3171" s="3">
        <f>'Transaction Data'!$N3171-'Transaction Data'!$M3171</f>
        <v>1684</v>
      </c>
      <c r="P3171" s="2">
        <f>DATEDIF('Transaction Data'!$D3171,'Transaction Data'!$A3171,"y")</f>
        <v>43</v>
      </c>
      <c r="Q3171" s="2" t="str">
        <f>FLOOR('Transaction Data'!$P3171,15)&amp;"-"&amp;FLOOR('Transaction Data'!$P3171,15)+14</f>
        <v>30-44</v>
      </c>
      <c r="R3171" s="2" t="str">
        <f>IF('Transaction Data'!$L3171&lt;=10,"Less Expensive","Expensive")</f>
        <v>Expensive</v>
      </c>
      <c r="S3171" s="4">
        <f>WEEKDAY('Transaction Data'!$A3171)</f>
        <v>1</v>
      </c>
      <c r="T3171" s="2" t="str">
        <f>IF(WEEKDAY('Transaction Data'!$A3171,2)&lt;6,"Weekday","Weekend")</f>
        <v>Weekend</v>
      </c>
    </row>
    <row r="3172" ht="15.75" customHeight="1">
      <c r="A3172" s="1">
        <v>45315.0</v>
      </c>
      <c r="B3172" s="2" t="s">
        <v>3035</v>
      </c>
      <c r="C3172" s="2" t="s">
        <v>54</v>
      </c>
      <c r="D3172" s="1">
        <v>26202.0</v>
      </c>
      <c r="E3172" s="2" t="s">
        <v>37</v>
      </c>
      <c r="F3172" s="2">
        <v>392.0</v>
      </c>
      <c r="G3172" s="2" t="s">
        <v>44</v>
      </c>
      <c r="H3172" s="2" t="s">
        <v>29</v>
      </c>
      <c r="I3172" s="2" t="s">
        <v>25</v>
      </c>
      <c r="J3172" s="2" t="str">
        <f t="array" ref="J3172">XLOOKUP('Transaction Data'!$G3172,Product_Code,Biscuit_Brand)</f>
        <v>Butter Crunch</v>
      </c>
      <c r="K3172" s="2">
        <f t="array" ref="K3172">XLOOKUP('Transaction Data'!$G3172,Product_Code,Cost)</f>
        <v>10</v>
      </c>
      <c r="L3172" s="2">
        <f t="array" ref="L3172">XLOOKUP('Transaction Data'!$G3172,Product_Code,Unit_Price)</f>
        <v>11</v>
      </c>
      <c r="M3172" s="3">
        <f>'Transaction Data'!$F3172*'Transaction Data'!$K3172</f>
        <v>3920</v>
      </c>
      <c r="N3172" s="3">
        <f>'Transaction Data'!$F3172*'Transaction Data'!$L3172</f>
        <v>4312</v>
      </c>
      <c r="O3172" s="3">
        <f>'Transaction Data'!$N3172-'Transaction Data'!$M3172</f>
        <v>392</v>
      </c>
      <c r="P3172" s="2">
        <f>DATEDIF('Transaction Data'!$D3172,'Transaction Data'!$A3172,"y")</f>
        <v>52</v>
      </c>
      <c r="Q3172" s="2" t="str">
        <f>FLOOR('Transaction Data'!$P3172,15)&amp;"-"&amp;FLOOR('Transaction Data'!$P3172,15)+14</f>
        <v>45-59</v>
      </c>
      <c r="R3172" s="2" t="str">
        <f>IF('Transaction Data'!$L3172&lt;=10,"Less Expensive","Expensive")</f>
        <v>Expensive</v>
      </c>
      <c r="S3172" s="4">
        <f>WEEKDAY('Transaction Data'!$A3172)</f>
        <v>4</v>
      </c>
      <c r="T3172" s="2" t="str">
        <f>IF(WEEKDAY('Transaction Data'!$A3172,2)&lt;6,"Weekday","Weekend")</f>
        <v>Weekday</v>
      </c>
    </row>
    <row r="3173" ht="15.75" customHeight="1">
      <c r="A3173" s="1">
        <v>45377.0</v>
      </c>
      <c r="B3173" s="2" t="s">
        <v>3036</v>
      </c>
      <c r="C3173" s="2" t="s">
        <v>72</v>
      </c>
      <c r="D3173" s="1">
        <v>28477.0</v>
      </c>
      <c r="E3173" s="2" t="s">
        <v>63</v>
      </c>
      <c r="F3173" s="2">
        <v>317.0</v>
      </c>
      <c r="G3173" s="2" t="s">
        <v>28</v>
      </c>
      <c r="H3173" s="2" t="s">
        <v>34</v>
      </c>
      <c r="I3173" s="2" t="s">
        <v>25</v>
      </c>
      <c r="J3173" s="2" t="str">
        <f t="array" ref="J3173">XLOOKUP('Transaction Data'!$G3173,Product_Code,Biscuit_Brand)</f>
        <v>Shortbread</v>
      </c>
      <c r="K3173" s="2">
        <f t="array" ref="K3173">XLOOKUP('Transaction Data'!$G3173,Product_Code,Cost)</f>
        <v>10</v>
      </c>
      <c r="L3173" s="2">
        <f t="array" ref="L3173">XLOOKUP('Transaction Data'!$G3173,Product_Code,Unit_Price)</f>
        <v>45</v>
      </c>
      <c r="M3173" s="3">
        <f>'Transaction Data'!$F3173*'Transaction Data'!$K3173</f>
        <v>3170</v>
      </c>
      <c r="N3173" s="3">
        <f>'Transaction Data'!$F3173*'Transaction Data'!$L3173</f>
        <v>14265</v>
      </c>
      <c r="O3173" s="3">
        <f>'Transaction Data'!$N3173-'Transaction Data'!$M3173</f>
        <v>11095</v>
      </c>
      <c r="P3173" s="2">
        <f>DATEDIF('Transaction Data'!$D3173,'Transaction Data'!$A3173,"y")</f>
        <v>46</v>
      </c>
      <c r="Q3173" s="2" t="str">
        <f>FLOOR('Transaction Data'!$P3173,15)&amp;"-"&amp;FLOOR('Transaction Data'!$P3173,15)+14</f>
        <v>45-59</v>
      </c>
      <c r="R3173" s="2" t="str">
        <f>IF('Transaction Data'!$L3173&lt;=10,"Less Expensive","Expensive")</f>
        <v>Expensive</v>
      </c>
      <c r="S3173" s="4">
        <f>WEEKDAY('Transaction Data'!$A3173)</f>
        <v>3</v>
      </c>
      <c r="T3173" s="2" t="str">
        <f>IF(WEEKDAY('Transaction Data'!$A3173,2)&lt;6,"Weekday","Weekend")</f>
        <v>Weekday</v>
      </c>
    </row>
    <row r="3174" ht="15.75" customHeight="1">
      <c r="A3174" s="1">
        <v>45489.0</v>
      </c>
      <c r="B3174" s="2" t="s">
        <v>3037</v>
      </c>
      <c r="C3174" s="2" t="s">
        <v>72</v>
      </c>
      <c r="D3174" s="1">
        <v>35521.0</v>
      </c>
      <c r="E3174" s="2" t="s">
        <v>37</v>
      </c>
      <c r="F3174" s="2">
        <v>14.0</v>
      </c>
      <c r="G3174" s="2" t="s">
        <v>23</v>
      </c>
      <c r="H3174" s="2" t="s">
        <v>24</v>
      </c>
      <c r="I3174" s="2" t="s">
        <v>25</v>
      </c>
      <c r="J3174" s="2" t="str">
        <f t="array" ref="J3174">XLOOKUP('Transaction Data'!$G3174,Product_Code,Biscuit_Brand)</f>
        <v>Cinnamon Swirls</v>
      </c>
      <c r="K3174" s="2">
        <f t="array" ref="K3174">XLOOKUP('Transaction Data'!$G3174,Product_Code,Cost)</f>
        <v>10</v>
      </c>
      <c r="L3174" s="2">
        <f t="array" ref="L3174">XLOOKUP('Transaction Data'!$G3174,Product_Code,Unit_Price)</f>
        <v>14</v>
      </c>
      <c r="M3174" s="3">
        <f>'Transaction Data'!$F3174*'Transaction Data'!$K3174</f>
        <v>140</v>
      </c>
      <c r="N3174" s="3">
        <f>'Transaction Data'!$F3174*'Transaction Data'!$L3174</f>
        <v>196</v>
      </c>
      <c r="O3174" s="3">
        <f>'Transaction Data'!$N3174-'Transaction Data'!$M3174</f>
        <v>56</v>
      </c>
      <c r="P3174" s="2">
        <f>DATEDIF('Transaction Data'!$D3174,'Transaction Data'!$A3174,"y")</f>
        <v>27</v>
      </c>
      <c r="Q3174" s="2" t="str">
        <f>FLOOR('Transaction Data'!$P3174,15)&amp;"-"&amp;FLOOR('Transaction Data'!$P3174,15)+14</f>
        <v>15-29</v>
      </c>
      <c r="R3174" s="2" t="str">
        <f>IF('Transaction Data'!$L3174&lt;=10,"Less Expensive","Expensive")</f>
        <v>Expensive</v>
      </c>
      <c r="S3174" s="4">
        <f>WEEKDAY('Transaction Data'!$A3174)</f>
        <v>3</v>
      </c>
      <c r="T3174" s="2" t="str">
        <f>IF(WEEKDAY('Transaction Data'!$A3174,2)&lt;6,"Weekday","Weekend")</f>
        <v>Weekday</v>
      </c>
    </row>
    <row r="3175" ht="15.75" customHeight="1">
      <c r="A3175" s="1">
        <v>45443.0</v>
      </c>
      <c r="B3175" s="2" t="s">
        <v>3038</v>
      </c>
      <c r="C3175" s="2" t="s">
        <v>51</v>
      </c>
      <c r="D3175" s="1">
        <v>30089.0</v>
      </c>
      <c r="E3175" s="2" t="s">
        <v>37</v>
      </c>
      <c r="F3175" s="2">
        <v>369.0</v>
      </c>
      <c r="G3175" s="2" t="s">
        <v>48</v>
      </c>
      <c r="H3175" s="2" t="s">
        <v>42</v>
      </c>
      <c r="I3175" s="2" t="s">
        <v>25</v>
      </c>
      <c r="J3175" s="2" t="str">
        <f t="array" ref="J3175">XLOOKUP('Transaction Data'!$G3175,Product_Code,Biscuit_Brand)</f>
        <v>Lemon Crisps</v>
      </c>
      <c r="K3175" s="2">
        <f t="array" ref="K3175">XLOOKUP('Transaction Data'!$G3175,Product_Code,Cost)</f>
        <v>7</v>
      </c>
      <c r="L3175" s="2">
        <f t="array" ref="L3175">XLOOKUP('Transaction Data'!$G3175,Product_Code,Unit_Price)</f>
        <v>9</v>
      </c>
      <c r="M3175" s="3">
        <f>'Transaction Data'!$F3175*'Transaction Data'!$K3175</f>
        <v>2583</v>
      </c>
      <c r="N3175" s="3">
        <f>'Transaction Data'!$F3175*'Transaction Data'!$L3175</f>
        <v>3321</v>
      </c>
      <c r="O3175" s="3">
        <f>'Transaction Data'!$N3175-'Transaction Data'!$M3175</f>
        <v>738</v>
      </c>
      <c r="P3175" s="2">
        <f>DATEDIF('Transaction Data'!$D3175,'Transaction Data'!$A3175,"y")</f>
        <v>42</v>
      </c>
      <c r="Q3175" s="2" t="str">
        <f>FLOOR('Transaction Data'!$P3175,15)&amp;"-"&amp;FLOOR('Transaction Data'!$P3175,15)+14</f>
        <v>30-44</v>
      </c>
      <c r="R3175" s="2" t="str">
        <f>IF('Transaction Data'!$L3175&lt;=10,"Less Expensive","Expensive")</f>
        <v>Less Expensive</v>
      </c>
      <c r="S3175" s="4">
        <f>WEEKDAY('Transaction Data'!$A3175)</f>
        <v>6</v>
      </c>
      <c r="T3175" s="2" t="str">
        <f>IF(WEEKDAY('Transaction Data'!$A3175,2)&lt;6,"Weekday","Weekend")</f>
        <v>Weekday</v>
      </c>
    </row>
    <row r="3176" ht="15.75" customHeight="1">
      <c r="A3176" s="1">
        <v>45294.0</v>
      </c>
      <c r="B3176" s="2" t="s">
        <v>3039</v>
      </c>
      <c r="C3176" s="2" t="s">
        <v>69</v>
      </c>
      <c r="D3176" s="1">
        <v>35185.0</v>
      </c>
      <c r="E3176" s="2" t="s">
        <v>22</v>
      </c>
      <c r="F3176" s="2">
        <v>378.0</v>
      </c>
      <c r="G3176" s="2" t="s">
        <v>28</v>
      </c>
      <c r="H3176" s="2" t="s">
        <v>45</v>
      </c>
      <c r="I3176" s="2" t="s">
        <v>25</v>
      </c>
      <c r="J3176" s="2" t="str">
        <f t="array" ref="J3176">XLOOKUP('Transaction Data'!$G3176,Product_Code,Biscuit_Brand)</f>
        <v>Shortbread</v>
      </c>
      <c r="K3176" s="2">
        <f t="array" ref="K3176">XLOOKUP('Transaction Data'!$G3176,Product_Code,Cost)</f>
        <v>10</v>
      </c>
      <c r="L3176" s="2">
        <f t="array" ref="L3176">XLOOKUP('Transaction Data'!$G3176,Product_Code,Unit_Price)</f>
        <v>45</v>
      </c>
      <c r="M3176" s="3">
        <f>'Transaction Data'!$F3176*'Transaction Data'!$K3176</f>
        <v>3780</v>
      </c>
      <c r="N3176" s="3">
        <f>'Transaction Data'!$F3176*'Transaction Data'!$L3176</f>
        <v>17010</v>
      </c>
      <c r="O3176" s="3">
        <f>'Transaction Data'!$N3176-'Transaction Data'!$M3176</f>
        <v>13230</v>
      </c>
      <c r="P3176" s="2">
        <f>DATEDIF('Transaction Data'!$D3176,'Transaction Data'!$A3176,"y")</f>
        <v>27</v>
      </c>
      <c r="Q3176" s="2" t="str">
        <f>FLOOR('Transaction Data'!$P3176,15)&amp;"-"&amp;FLOOR('Transaction Data'!$P3176,15)+14</f>
        <v>15-29</v>
      </c>
      <c r="R3176" s="2" t="str">
        <f>IF('Transaction Data'!$L3176&lt;=10,"Less Expensive","Expensive")</f>
        <v>Expensive</v>
      </c>
      <c r="S3176" s="4">
        <f>WEEKDAY('Transaction Data'!$A3176)</f>
        <v>4</v>
      </c>
      <c r="T3176" s="2" t="str">
        <f>IF(WEEKDAY('Transaction Data'!$A3176,2)&lt;6,"Weekday","Weekend")</f>
        <v>Weekday</v>
      </c>
    </row>
    <row r="3177" ht="15.75" customHeight="1">
      <c r="A3177" s="1">
        <v>45457.0</v>
      </c>
      <c r="B3177" s="2" t="s">
        <v>1808</v>
      </c>
      <c r="C3177" s="2" t="s">
        <v>47</v>
      </c>
      <c r="D3177" s="1">
        <v>20509.0</v>
      </c>
      <c r="E3177" s="2" t="s">
        <v>22</v>
      </c>
      <c r="F3177" s="2">
        <v>104.0</v>
      </c>
      <c r="G3177" s="2" t="s">
        <v>23</v>
      </c>
      <c r="H3177" s="2" t="s">
        <v>24</v>
      </c>
      <c r="I3177" s="2" t="s">
        <v>25</v>
      </c>
      <c r="J3177" s="2" t="str">
        <f t="array" ref="J3177">XLOOKUP('Transaction Data'!$G3177,Product_Code,Biscuit_Brand)</f>
        <v>Cinnamon Swirls</v>
      </c>
      <c r="K3177" s="2">
        <f t="array" ref="K3177">XLOOKUP('Transaction Data'!$G3177,Product_Code,Cost)</f>
        <v>10</v>
      </c>
      <c r="L3177" s="2">
        <f t="array" ref="L3177">XLOOKUP('Transaction Data'!$G3177,Product_Code,Unit_Price)</f>
        <v>14</v>
      </c>
      <c r="M3177" s="3">
        <f>'Transaction Data'!$F3177*'Transaction Data'!$K3177</f>
        <v>1040</v>
      </c>
      <c r="N3177" s="3">
        <f>'Transaction Data'!$F3177*'Transaction Data'!$L3177</f>
        <v>1456</v>
      </c>
      <c r="O3177" s="3">
        <f>'Transaction Data'!$N3177-'Transaction Data'!$M3177</f>
        <v>416</v>
      </c>
      <c r="P3177" s="2">
        <f>DATEDIF('Transaction Data'!$D3177,'Transaction Data'!$A3177,"y")</f>
        <v>68</v>
      </c>
      <c r="Q3177" s="2" t="str">
        <f>FLOOR('Transaction Data'!$P3177,15)&amp;"-"&amp;FLOOR('Transaction Data'!$P3177,15)+14</f>
        <v>60-74</v>
      </c>
      <c r="R3177" s="2" t="str">
        <f>IF('Transaction Data'!$L3177&lt;=10,"Less Expensive","Expensive")</f>
        <v>Expensive</v>
      </c>
      <c r="S3177" s="4">
        <f>WEEKDAY('Transaction Data'!$A3177)</f>
        <v>6</v>
      </c>
      <c r="T3177" s="2" t="str">
        <f>IF(WEEKDAY('Transaction Data'!$A3177,2)&lt;6,"Weekday","Weekend")</f>
        <v>Weekday</v>
      </c>
    </row>
    <row r="3178" ht="15.75" customHeight="1">
      <c r="A3178" s="1">
        <v>45500.0</v>
      </c>
      <c r="B3178" s="2" t="s">
        <v>3040</v>
      </c>
      <c r="C3178" s="2" t="s">
        <v>32</v>
      </c>
      <c r="D3178" s="1">
        <v>19995.0</v>
      </c>
      <c r="E3178" s="2" t="s">
        <v>27</v>
      </c>
      <c r="F3178" s="2">
        <v>373.0</v>
      </c>
      <c r="G3178" s="2" t="s">
        <v>60</v>
      </c>
      <c r="H3178" s="2" t="s">
        <v>29</v>
      </c>
      <c r="I3178" s="2" t="s">
        <v>25</v>
      </c>
      <c r="J3178" s="2" t="str">
        <f t="array" ref="J3178">XLOOKUP('Transaction Data'!$G3178,Product_Code,Biscuit_Brand)</f>
        <v>Peanut Butter Bites</v>
      </c>
      <c r="K3178" s="2">
        <f t="array" ref="K3178">XLOOKUP('Transaction Data'!$G3178,Product_Code,Cost)</f>
        <v>5</v>
      </c>
      <c r="L3178" s="2">
        <f t="array" ref="L3178">XLOOKUP('Transaction Data'!$G3178,Product_Code,Unit_Price)</f>
        <v>7</v>
      </c>
      <c r="M3178" s="3">
        <f>'Transaction Data'!$F3178*'Transaction Data'!$K3178</f>
        <v>1865</v>
      </c>
      <c r="N3178" s="3">
        <f>'Transaction Data'!$F3178*'Transaction Data'!$L3178</f>
        <v>2611</v>
      </c>
      <c r="O3178" s="3">
        <f>'Transaction Data'!$N3178-'Transaction Data'!$M3178</f>
        <v>746</v>
      </c>
      <c r="P3178" s="2">
        <f>DATEDIF('Transaction Data'!$D3178,'Transaction Data'!$A3178,"y")</f>
        <v>69</v>
      </c>
      <c r="Q3178" s="2" t="str">
        <f>FLOOR('Transaction Data'!$P3178,15)&amp;"-"&amp;FLOOR('Transaction Data'!$P3178,15)+14</f>
        <v>60-74</v>
      </c>
      <c r="R3178" s="2" t="str">
        <f>IF('Transaction Data'!$L3178&lt;=10,"Less Expensive","Expensive")</f>
        <v>Less Expensive</v>
      </c>
      <c r="S3178" s="4">
        <f>WEEKDAY('Transaction Data'!$A3178)</f>
        <v>7</v>
      </c>
      <c r="T3178" s="2" t="str">
        <f>IF(WEEKDAY('Transaction Data'!$A3178,2)&lt;6,"Weekday","Weekend")</f>
        <v>Weekend</v>
      </c>
    </row>
    <row r="3179" ht="15.75" customHeight="1">
      <c r="A3179" s="1">
        <v>45449.0</v>
      </c>
      <c r="B3179" s="2" t="s">
        <v>3041</v>
      </c>
      <c r="C3179" s="2" t="s">
        <v>65</v>
      </c>
      <c r="D3179" s="1">
        <v>18374.0</v>
      </c>
      <c r="E3179" s="2" t="s">
        <v>63</v>
      </c>
      <c r="F3179" s="2">
        <v>264.0</v>
      </c>
      <c r="G3179" s="2" t="s">
        <v>44</v>
      </c>
      <c r="H3179" s="2" t="s">
        <v>42</v>
      </c>
      <c r="I3179" s="2" t="s">
        <v>25</v>
      </c>
      <c r="J3179" s="2" t="str">
        <f t="array" ref="J3179">XLOOKUP('Transaction Data'!$G3179,Product_Code,Biscuit_Brand)</f>
        <v>Butter Crunch</v>
      </c>
      <c r="K3179" s="2">
        <f t="array" ref="K3179">XLOOKUP('Transaction Data'!$G3179,Product_Code,Cost)</f>
        <v>10</v>
      </c>
      <c r="L3179" s="2">
        <f t="array" ref="L3179">XLOOKUP('Transaction Data'!$G3179,Product_Code,Unit_Price)</f>
        <v>11</v>
      </c>
      <c r="M3179" s="3">
        <f>'Transaction Data'!$F3179*'Transaction Data'!$K3179</f>
        <v>2640</v>
      </c>
      <c r="N3179" s="3">
        <f>'Transaction Data'!$F3179*'Transaction Data'!$L3179</f>
        <v>2904</v>
      </c>
      <c r="O3179" s="3">
        <f>'Transaction Data'!$N3179-'Transaction Data'!$M3179</f>
        <v>264</v>
      </c>
      <c r="P3179" s="2">
        <f>DATEDIF('Transaction Data'!$D3179,'Transaction Data'!$A3179,"y")</f>
        <v>74</v>
      </c>
      <c r="Q3179" s="2" t="str">
        <f>FLOOR('Transaction Data'!$P3179,15)&amp;"-"&amp;FLOOR('Transaction Data'!$P3179,15)+14</f>
        <v>60-74</v>
      </c>
      <c r="R3179" s="2" t="str">
        <f>IF('Transaction Data'!$L3179&lt;=10,"Less Expensive","Expensive")</f>
        <v>Expensive</v>
      </c>
      <c r="S3179" s="4">
        <f>WEEKDAY('Transaction Data'!$A3179)</f>
        <v>5</v>
      </c>
      <c r="T3179" s="2" t="str">
        <f>IF(WEEKDAY('Transaction Data'!$A3179,2)&lt;6,"Weekday","Weekend")</f>
        <v>Weekday</v>
      </c>
    </row>
    <row r="3180" ht="15.75" customHeight="1">
      <c r="A3180" s="1">
        <v>45329.0</v>
      </c>
      <c r="B3180" s="2" t="s">
        <v>3042</v>
      </c>
      <c r="C3180" s="2" t="s">
        <v>54</v>
      </c>
      <c r="D3180" s="1">
        <v>34939.0</v>
      </c>
      <c r="E3180" s="2" t="s">
        <v>27</v>
      </c>
      <c r="F3180" s="2">
        <v>170.0</v>
      </c>
      <c r="G3180" s="2" t="s">
        <v>55</v>
      </c>
      <c r="H3180" s="2" t="s">
        <v>45</v>
      </c>
      <c r="I3180" s="2" t="s">
        <v>25</v>
      </c>
      <c r="J3180" s="2" t="str">
        <f t="array" ref="J3180">XLOOKUP('Transaction Data'!$G3180,Product_Code,Biscuit_Brand)</f>
        <v>Vanilla Wafers</v>
      </c>
      <c r="K3180" s="2">
        <f t="array" ref="K3180">XLOOKUP('Transaction Data'!$G3180,Product_Code,Cost)</f>
        <v>18</v>
      </c>
      <c r="L3180" s="2">
        <f t="array" ref="L3180">XLOOKUP('Transaction Data'!$G3180,Product_Code,Unit_Price)</f>
        <v>36</v>
      </c>
      <c r="M3180" s="3">
        <f>'Transaction Data'!$F3180*'Transaction Data'!$K3180</f>
        <v>3060</v>
      </c>
      <c r="N3180" s="3">
        <f>'Transaction Data'!$F3180*'Transaction Data'!$L3180</f>
        <v>6120</v>
      </c>
      <c r="O3180" s="3">
        <f>'Transaction Data'!$N3180-'Transaction Data'!$M3180</f>
        <v>3060</v>
      </c>
      <c r="P3180" s="2">
        <f>DATEDIF('Transaction Data'!$D3180,'Transaction Data'!$A3180,"y")</f>
        <v>28</v>
      </c>
      <c r="Q3180" s="2" t="str">
        <f>FLOOR('Transaction Data'!$P3180,15)&amp;"-"&amp;FLOOR('Transaction Data'!$P3180,15)+14</f>
        <v>15-29</v>
      </c>
      <c r="R3180" s="2" t="str">
        <f>IF('Transaction Data'!$L3180&lt;=10,"Less Expensive","Expensive")</f>
        <v>Expensive</v>
      </c>
      <c r="S3180" s="4">
        <f>WEEKDAY('Transaction Data'!$A3180)</f>
        <v>4</v>
      </c>
      <c r="T3180" s="2" t="str">
        <f>IF(WEEKDAY('Transaction Data'!$A3180,2)&lt;6,"Weekday","Weekend")</f>
        <v>Weekday</v>
      </c>
    </row>
    <row r="3181" ht="15.75" customHeight="1">
      <c r="A3181" s="1">
        <v>45446.0</v>
      </c>
      <c r="B3181" s="2" t="s">
        <v>3043</v>
      </c>
      <c r="C3181" s="2" t="s">
        <v>51</v>
      </c>
      <c r="D3181" s="1">
        <v>23056.0</v>
      </c>
      <c r="E3181" s="2" t="s">
        <v>22</v>
      </c>
      <c r="F3181" s="2">
        <v>214.0</v>
      </c>
      <c r="G3181" s="2" t="s">
        <v>33</v>
      </c>
      <c r="H3181" s="2" t="s">
        <v>24</v>
      </c>
      <c r="I3181" s="2" t="s">
        <v>25</v>
      </c>
      <c r="J3181" s="2" t="str">
        <f t="array" ref="J3181">XLOOKUP('Transaction Data'!$G3181,Product_Code,Biscuit_Brand)</f>
        <v>Caramel Biscuits</v>
      </c>
      <c r="K3181" s="2">
        <f t="array" ref="K3181">XLOOKUP('Transaction Data'!$G3181,Product_Code,Cost)</f>
        <v>18</v>
      </c>
      <c r="L3181" s="2">
        <f t="array" ref="L3181">XLOOKUP('Transaction Data'!$G3181,Product_Code,Unit_Price)</f>
        <v>22</v>
      </c>
      <c r="M3181" s="3">
        <f>'Transaction Data'!$F3181*'Transaction Data'!$K3181</f>
        <v>3852</v>
      </c>
      <c r="N3181" s="3">
        <f>'Transaction Data'!$F3181*'Transaction Data'!$L3181</f>
        <v>4708</v>
      </c>
      <c r="O3181" s="3">
        <f>'Transaction Data'!$N3181-'Transaction Data'!$M3181</f>
        <v>856</v>
      </c>
      <c r="P3181" s="2">
        <f>DATEDIF('Transaction Data'!$D3181,'Transaction Data'!$A3181,"y")</f>
        <v>61</v>
      </c>
      <c r="Q3181" s="2" t="str">
        <f>FLOOR('Transaction Data'!$P3181,15)&amp;"-"&amp;FLOOR('Transaction Data'!$P3181,15)+14</f>
        <v>60-74</v>
      </c>
      <c r="R3181" s="2" t="str">
        <f>IF('Transaction Data'!$L3181&lt;=10,"Less Expensive","Expensive")</f>
        <v>Expensive</v>
      </c>
      <c r="S3181" s="4">
        <f>WEEKDAY('Transaction Data'!$A3181)</f>
        <v>2</v>
      </c>
      <c r="T3181" s="2" t="str">
        <f>IF(WEEKDAY('Transaction Data'!$A3181,2)&lt;6,"Weekday","Weekend")</f>
        <v>Weekday</v>
      </c>
    </row>
    <row r="3182" ht="15.75" customHeight="1">
      <c r="A3182" s="1">
        <v>45504.0</v>
      </c>
      <c r="B3182" s="2" t="s">
        <v>3044</v>
      </c>
      <c r="C3182" s="2" t="s">
        <v>41</v>
      </c>
      <c r="D3182" s="1">
        <v>18512.0</v>
      </c>
      <c r="E3182" s="2" t="s">
        <v>37</v>
      </c>
      <c r="F3182" s="2">
        <v>110.0</v>
      </c>
      <c r="G3182" s="2" t="s">
        <v>57</v>
      </c>
      <c r="H3182" s="2" t="s">
        <v>29</v>
      </c>
      <c r="I3182" s="2" t="s">
        <v>25</v>
      </c>
      <c r="J3182" s="2" t="str">
        <f t="array" ref="J3182">XLOOKUP('Transaction Data'!$G3182,Product_Code,Biscuit_Brand)</f>
        <v>Oatmeal Cookies</v>
      </c>
      <c r="K3182" s="2">
        <f t="array" ref="K3182">XLOOKUP('Transaction Data'!$G3182,Product_Code,Cost)</f>
        <v>19</v>
      </c>
      <c r="L3182" s="2">
        <f t="array" ref="L3182">XLOOKUP('Transaction Data'!$G3182,Product_Code,Unit_Price)</f>
        <v>23</v>
      </c>
      <c r="M3182" s="3">
        <f>'Transaction Data'!$F3182*'Transaction Data'!$K3182</f>
        <v>2090</v>
      </c>
      <c r="N3182" s="3">
        <f>'Transaction Data'!$F3182*'Transaction Data'!$L3182</f>
        <v>2530</v>
      </c>
      <c r="O3182" s="3">
        <f>'Transaction Data'!$N3182-'Transaction Data'!$M3182</f>
        <v>440</v>
      </c>
      <c r="P3182" s="2">
        <f>DATEDIF('Transaction Data'!$D3182,'Transaction Data'!$A3182,"y")</f>
        <v>73</v>
      </c>
      <c r="Q3182" s="2" t="str">
        <f>FLOOR('Transaction Data'!$P3182,15)&amp;"-"&amp;FLOOR('Transaction Data'!$P3182,15)+14</f>
        <v>60-74</v>
      </c>
      <c r="R3182" s="2" t="str">
        <f>IF('Transaction Data'!$L3182&lt;=10,"Less Expensive","Expensive")</f>
        <v>Expensive</v>
      </c>
      <c r="S3182" s="4">
        <f>WEEKDAY('Transaction Data'!$A3182)</f>
        <v>4</v>
      </c>
      <c r="T3182" s="2" t="str">
        <f>IF(WEEKDAY('Transaction Data'!$A3182,2)&lt;6,"Weekday","Weekend")</f>
        <v>Weekday</v>
      </c>
    </row>
    <row r="3183" ht="15.75" customHeight="1">
      <c r="A3183" s="1">
        <v>45457.0</v>
      </c>
      <c r="B3183" s="2" t="s">
        <v>3045</v>
      </c>
      <c r="C3183" s="2" t="s">
        <v>21</v>
      </c>
      <c r="D3183" s="1">
        <v>38266.0</v>
      </c>
      <c r="E3183" s="2" t="s">
        <v>27</v>
      </c>
      <c r="F3183" s="2">
        <v>403.0</v>
      </c>
      <c r="G3183" s="2" t="s">
        <v>60</v>
      </c>
      <c r="H3183" s="2" t="s">
        <v>29</v>
      </c>
      <c r="I3183" s="2" t="s">
        <v>25</v>
      </c>
      <c r="J3183" s="2" t="str">
        <f t="array" ref="J3183">XLOOKUP('Transaction Data'!$G3183,Product_Code,Biscuit_Brand)</f>
        <v>Peanut Butter Bites</v>
      </c>
      <c r="K3183" s="2">
        <f t="array" ref="K3183">XLOOKUP('Transaction Data'!$G3183,Product_Code,Cost)</f>
        <v>5</v>
      </c>
      <c r="L3183" s="2">
        <f t="array" ref="L3183">XLOOKUP('Transaction Data'!$G3183,Product_Code,Unit_Price)</f>
        <v>7</v>
      </c>
      <c r="M3183" s="3">
        <f>'Transaction Data'!$F3183*'Transaction Data'!$K3183</f>
        <v>2015</v>
      </c>
      <c r="N3183" s="3">
        <f>'Transaction Data'!$F3183*'Transaction Data'!$L3183</f>
        <v>2821</v>
      </c>
      <c r="O3183" s="3">
        <f>'Transaction Data'!$N3183-'Transaction Data'!$M3183</f>
        <v>806</v>
      </c>
      <c r="P3183" s="2">
        <f>DATEDIF('Transaction Data'!$D3183,'Transaction Data'!$A3183,"y")</f>
        <v>19</v>
      </c>
      <c r="Q3183" s="2" t="str">
        <f>FLOOR('Transaction Data'!$P3183,15)&amp;"-"&amp;FLOOR('Transaction Data'!$P3183,15)+14</f>
        <v>15-29</v>
      </c>
      <c r="R3183" s="2" t="str">
        <f>IF('Transaction Data'!$L3183&lt;=10,"Less Expensive","Expensive")</f>
        <v>Less Expensive</v>
      </c>
      <c r="S3183" s="4">
        <f>WEEKDAY('Transaction Data'!$A3183)</f>
        <v>6</v>
      </c>
      <c r="T3183" s="2" t="str">
        <f>IF(WEEKDAY('Transaction Data'!$A3183,2)&lt;6,"Weekday","Weekend")</f>
        <v>Weekday</v>
      </c>
    </row>
    <row r="3184" ht="15.75" customHeight="1">
      <c r="A3184" s="1">
        <v>45334.0</v>
      </c>
      <c r="B3184" s="2" t="s">
        <v>3046</v>
      </c>
      <c r="C3184" s="2" t="s">
        <v>51</v>
      </c>
      <c r="D3184" s="1">
        <v>17179.0</v>
      </c>
      <c r="E3184" s="2" t="s">
        <v>63</v>
      </c>
      <c r="F3184" s="2">
        <v>331.0</v>
      </c>
      <c r="G3184" s="2" t="s">
        <v>60</v>
      </c>
      <c r="H3184" s="2" t="s">
        <v>34</v>
      </c>
      <c r="I3184" s="2" t="s">
        <v>25</v>
      </c>
      <c r="J3184" s="2" t="str">
        <f t="array" ref="J3184">XLOOKUP('Transaction Data'!$G3184,Product_Code,Biscuit_Brand)</f>
        <v>Peanut Butter Bites</v>
      </c>
      <c r="K3184" s="2">
        <f t="array" ref="K3184">XLOOKUP('Transaction Data'!$G3184,Product_Code,Cost)</f>
        <v>5</v>
      </c>
      <c r="L3184" s="2">
        <f t="array" ref="L3184">XLOOKUP('Transaction Data'!$G3184,Product_Code,Unit_Price)</f>
        <v>7</v>
      </c>
      <c r="M3184" s="3">
        <f>'Transaction Data'!$F3184*'Transaction Data'!$K3184</f>
        <v>1655</v>
      </c>
      <c r="N3184" s="3">
        <f>'Transaction Data'!$F3184*'Transaction Data'!$L3184</f>
        <v>2317</v>
      </c>
      <c r="O3184" s="3">
        <f>'Transaction Data'!$N3184-'Transaction Data'!$M3184</f>
        <v>662</v>
      </c>
      <c r="P3184" s="2">
        <f>DATEDIF('Transaction Data'!$D3184,'Transaction Data'!$A3184,"y")</f>
        <v>77</v>
      </c>
      <c r="Q3184" s="2" t="str">
        <f>FLOOR('Transaction Data'!$P3184,15)&amp;"-"&amp;FLOOR('Transaction Data'!$P3184,15)+14</f>
        <v>75-89</v>
      </c>
      <c r="R3184" s="2" t="str">
        <f>IF('Transaction Data'!$L3184&lt;=10,"Less Expensive","Expensive")</f>
        <v>Less Expensive</v>
      </c>
      <c r="S3184" s="4">
        <f>WEEKDAY('Transaction Data'!$A3184)</f>
        <v>2</v>
      </c>
      <c r="T3184" s="2" t="str">
        <f>IF(WEEKDAY('Transaction Data'!$A3184,2)&lt;6,"Weekday","Weekend")</f>
        <v>Weekday</v>
      </c>
    </row>
    <row r="3185" ht="15.75" customHeight="1">
      <c r="A3185" s="1">
        <v>45423.0</v>
      </c>
      <c r="B3185" s="2" t="s">
        <v>3047</v>
      </c>
      <c r="C3185" s="2" t="s">
        <v>78</v>
      </c>
      <c r="D3185" s="1">
        <v>32159.0</v>
      </c>
      <c r="E3185" s="2" t="s">
        <v>27</v>
      </c>
      <c r="F3185" s="2">
        <v>429.0</v>
      </c>
      <c r="G3185" s="2" t="s">
        <v>60</v>
      </c>
      <c r="H3185" s="2" t="s">
        <v>24</v>
      </c>
      <c r="I3185" s="2" t="s">
        <v>25</v>
      </c>
      <c r="J3185" s="2" t="str">
        <f t="array" ref="J3185">XLOOKUP('Transaction Data'!$G3185,Product_Code,Biscuit_Brand)</f>
        <v>Peanut Butter Bites</v>
      </c>
      <c r="K3185" s="2">
        <f t="array" ref="K3185">XLOOKUP('Transaction Data'!$G3185,Product_Code,Cost)</f>
        <v>5</v>
      </c>
      <c r="L3185" s="2">
        <f t="array" ref="L3185">XLOOKUP('Transaction Data'!$G3185,Product_Code,Unit_Price)</f>
        <v>7</v>
      </c>
      <c r="M3185" s="3">
        <f>'Transaction Data'!$F3185*'Transaction Data'!$K3185</f>
        <v>2145</v>
      </c>
      <c r="N3185" s="3">
        <f>'Transaction Data'!$F3185*'Transaction Data'!$L3185</f>
        <v>3003</v>
      </c>
      <c r="O3185" s="3">
        <f>'Transaction Data'!$N3185-'Transaction Data'!$M3185</f>
        <v>858</v>
      </c>
      <c r="P3185" s="2">
        <f>DATEDIF('Transaction Data'!$D3185,'Transaction Data'!$A3185,"y")</f>
        <v>36</v>
      </c>
      <c r="Q3185" s="2" t="str">
        <f>FLOOR('Transaction Data'!$P3185,15)&amp;"-"&amp;FLOOR('Transaction Data'!$P3185,15)+14</f>
        <v>30-44</v>
      </c>
      <c r="R3185" s="2" t="str">
        <f>IF('Transaction Data'!$L3185&lt;=10,"Less Expensive","Expensive")</f>
        <v>Less Expensive</v>
      </c>
      <c r="S3185" s="4">
        <f>WEEKDAY('Transaction Data'!$A3185)</f>
        <v>7</v>
      </c>
      <c r="T3185" s="2" t="str">
        <f>IF(WEEKDAY('Transaction Data'!$A3185,2)&lt;6,"Weekday","Weekend")</f>
        <v>Weekend</v>
      </c>
    </row>
    <row r="3186" ht="15.75" customHeight="1">
      <c r="A3186" s="1">
        <v>45366.0</v>
      </c>
      <c r="B3186" s="2" t="s">
        <v>3048</v>
      </c>
      <c r="C3186" s="2" t="s">
        <v>47</v>
      </c>
      <c r="D3186" s="1">
        <v>18486.0</v>
      </c>
      <c r="E3186" s="2" t="s">
        <v>27</v>
      </c>
      <c r="F3186" s="2">
        <v>31.0</v>
      </c>
      <c r="G3186" s="2" t="s">
        <v>28</v>
      </c>
      <c r="H3186" s="2" t="s">
        <v>24</v>
      </c>
      <c r="I3186" s="2" t="s">
        <v>25</v>
      </c>
      <c r="J3186" s="2" t="str">
        <f t="array" ref="J3186">XLOOKUP('Transaction Data'!$G3186,Product_Code,Biscuit_Brand)</f>
        <v>Shortbread</v>
      </c>
      <c r="K3186" s="2">
        <f t="array" ref="K3186">XLOOKUP('Transaction Data'!$G3186,Product_Code,Cost)</f>
        <v>10</v>
      </c>
      <c r="L3186" s="2">
        <f t="array" ref="L3186">XLOOKUP('Transaction Data'!$G3186,Product_Code,Unit_Price)</f>
        <v>45</v>
      </c>
      <c r="M3186" s="3">
        <f>'Transaction Data'!$F3186*'Transaction Data'!$K3186</f>
        <v>310</v>
      </c>
      <c r="N3186" s="3">
        <f>'Transaction Data'!$F3186*'Transaction Data'!$L3186</f>
        <v>1395</v>
      </c>
      <c r="O3186" s="3">
        <f>'Transaction Data'!$N3186-'Transaction Data'!$M3186</f>
        <v>1085</v>
      </c>
      <c r="P3186" s="2">
        <f>DATEDIF('Transaction Data'!$D3186,'Transaction Data'!$A3186,"y")</f>
        <v>73</v>
      </c>
      <c r="Q3186" s="2" t="str">
        <f>FLOOR('Transaction Data'!$P3186,15)&amp;"-"&amp;FLOOR('Transaction Data'!$P3186,15)+14</f>
        <v>60-74</v>
      </c>
      <c r="R3186" s="2" t="str">
        <f>IF('Transaction Data'!$L3186&lt;=10,"Less Expensive","Expensive")</f>
        <v>Expensive</v>
      </c>
      <c r="S3186" s="4">
        <f>WEEKDAY('Transaction Data'!$A3186)</f>
        <v>6</v>
      </c>
      <c r="T3186" s="2" t="str">
        <f>IF(WEEKDAY('Transaction Data'!$A3186,2)&lt;6,"Weekday","Weekend")</f>
        <v>Weekday</v>
      </c>
    </row>
    <row r="3187" ht="15.75" customHeight="1">
      <c r="A3187" s="1">
        <v>45295.0</v>
      </c>
      <c r="B3187" s="2" t="s">
        <v>3049</v>
      </c>
      <c r="C3187" s="2" t="s">
        <v>47</v>
      </c>
      <c r="D3187" s="1">
        <v>34750.0</v>
      </c>
      <c r="E3187" s="2" t="s">
        <v>37</v>
      </c>
      <c r="F3187" s="2">
        <v>482.0</v>
      </c>
      <c r="G3187" s="2" t="s">
        <v>44</v>
      </c>
      <c r="H3187" s="2" t="s">
        <v>29</v>
      </c>
      <c r="I3187" s="2" t="s">
        <v>25</v>
      </c>
      <c r="J3187" s="2" t="str">
        <f t="array" ref="J3187">XLOOKUP('Transaction Data'!$G3187,Product_Code,Biscuit_Brand)</f>
        <v>Butter Crunch</v>
      </c>
      <c r="K3187" s="2">
        <f t="array" ref="K3187">XLOOKUP('Transaction Data'!$G3187,Product_Code,Cost)</f>
        <v>10</v>
      </c>
      <c r="L3187" s="2">
        <f t="array" ref="L3187">XLOOKUP('Transaction Data'!$G3187,Product_Code,Unit_Price)</f>
        <v>11</v>
      </c>
      <c r="M3187" s="3">
        <f>'Transaction Data'!$F3187*'Transaction Data'!$K3187</f>
        <v>4820</v>
      </c>
      <c r="N3187" s="3">
        <f>'Transaction Data'!$F3187*'Transaction Data'!$L3187</f>
        <v>5302</v>
      </c>
      <c r="O3187" s="3">
        <f>'Transaction Data'!$N3187-'Transaction Data'!$M3187</f>
        <v>482</v>
      </c>
      <c r="P3187" s="2">
        <f>DATEDIF('Transaction Data'!$D3187,'Transaction Data'!$A3187,"y")</f>
        <v>28</v>
      </c>
      <c r="Q3187" s="2" t="str">
        <f>FLOOR('Transaction Data'!$P3187,15)&amp;"-"&amp;FLOOR('Transaction Data'!$P3187,15)+14</f>
        <v>15-29</v>
      </c>
      <c r="R3187" s="2" t="str">
        <f>IF('Transaction Data'!$L3187&lt;=10,"Less Expensive","Expensive")</f>
        <v>Expensive</v>
      </c>
      <c r="S3187" s="4">
        <f>WEEKDAY('Transaction Data'!$A3187)</f>
        <v>5</v>
      </c>
      <c r="T3187" s="2" t="str">
        <f>IF(WEEKDAY('Transaction Data'!$A3187,2)&lt;6,"Weekday","Weekend")</f>
        <v>Weekday</v>
      </c>
    </row>
    <row r="3188" ht="15.75" customHeight="1">
      <c r="A3188" s="1">
        <v>45437.0</v>
      </c>
      <c r="B3188" s="2" t="s">
        <v>3050</v>
      </c>
      <c r="C3188" s="2" t="s">
        <v>47</v>
      </c>
      <c r="D3188" s="1">
        <v>27896.0</v>
      </c>
      <c r="E3188" s="2" t="s">
        <v>37</v>
      </c>
      <c r="F3188" s="2">
        <v>292.0</v>
      </c>
      <c r="G3188" s="2" t="s">
        <v>55</v>
      </c>
      <c r="H3188" s="2" t="s">
        <v>34</v>
      </c>
      <c r="I3188" s="2" t="s">
        <v>25</v>
      </c>
      <c r="J3188" s="2" t="str">
        <f t="array" ref="J3188">XLOOKUP('Transaction Data'!$G3188,Product_Code,Biscuit_Brand)</f>
        <v>Vanilla Wafers</v>
      </c>
      <c r="K3188" s="2">
        <f t="array" ref="K3188">XLOOKUP('Transaction Data'!$G3188,Product_Code,Cost)</f>
        <v>18</v>
      </c>
      <c r="L3188" s="2">
        <f t="array" ref="L3188">XLOOKUP('Transaction Data'!$G3188,Product_Code,Unit_Price)</f>
        <v>36</v>
      </c>
      <c r="M3188" s="3">
        <f>'Transaction Data'!$F3188*'Transaction Data'!$K3188</f>
        <v>5256</v>
      </c>
      <c r="N3188" s="3">
        <f>'Transaction Data'!$F3188*'Transaction Data'!$L3188</f>
        <v>10512</v>
      </c>
      <c r="O3188" s="3">
        <f>'Transaction Data'!$N3188-'Transaction Data'!$M3188</f>
        <v>5256</v>
      </c>
      <c r="P3188" s="2">
        <f>DATEDIF('Transaction Data'!$D3188,'Transaction Data'!$A3188,"y")</f>
        <v>48</v>
      </c>
      <c r="Q3188" s="2" t="str">
        <f>FLOOR('Transaction Data'!$P3188,15)&amp;"-"&amp;FLOOR('Transaction Data'!$P3188,15)+14</f>
        <v>45-59</v>
      </c>
      <c r="R3188" s="2" t="str">
        <f>IF('Transaction Data'!$L3188&lt;=10,"Less Expensive","Expensive")</f>
        <v>Expensive</v>
      </c>
      <c r="S3188" s="4">
        <f>WEEKDAY('Transaction Data'!$A3188)</f>
        <v>7</v>
      </c>
      <c r="T3188" s="2" t="str">
        <f>IF(WEEKDAY('Transaction Data'!$A3188,2)&lt;6,"Weekday","Weekend")</f>
        <v>Weekend</v>
      </c>
    </row>
    <row r="3189" ht="15.75" customHeight="1">
      <c r="A3189" s="1">
        <v>45403.0</v>
      </c>
      <c r="B3189" s="2" t="s">
        <v>3051</v>
      </c>
      <c r="C3189" s="2" t="s">
        <v>32</v>
      </c>
      <c r="D3189" s="1">
        <v>21190.0</v>
      </c>
      <c r="E3189" s="2" t="s">
        <v>27</v>
      </c>
      <c r="F3189" s="2">
        <v>463.0</v>
      </c>
      <c r="G3189" s="2" t="s">
        <v>61</v>
      </c>
      <c r="H3189" s="2" t="s">
        <v>39</v>
      </c>
      <c r="I3189" s="2" t="s">
        <v>25</v>
      </c>
      <c r="J3189" s="2" t="str">
        <f t="array" ref="J3189">XLOOKUP('Transaction Data'!$G3189,Product_Code,Biscuit_Brand)</f>
        <v>Choco Delight</v>
      </c>
      <c r="K3189" s="2">
        <f t="array" ref="K3189">XLOOKUP('Transaction Data'!$G3189,Product_Code,Cost)</f>
        <v>3</v>
      </c>
      <c r="L3189" s="2">
        <f t="array" ref="L3189">XLOOKUP('Transaction Data'!$G3189,Product_Code,Unit_Price)</f>
        <v>5</v>
      </c>
      <c r="M3189" s="3">
        <f>'Transaction Data'!$F3189*'Transaction Data'!$K3189</f>
        <v>1389</v>
      </c>
      <c r="N3189" s="3">
        <f>'Transaction Data'!$F3189*'Transaction Data'!$L3189</f>
        <v>2315</v>
      </c>
      <c r="O3189" s="3">
        <f>'Transaction Data'!$N3189-'Transaction Data'!$M3189</f>
        <v>926</v>
      </c>
      <c r="P3189" s="2">
        <f>DATEDIF('Transaction Data'!$D3189,'Transaction Data'!$A3189,"y")</f>
        <v>66</v>
      </c>
      <c r="Q3189" s="2" t="str">
        <f>FLOOR('Transaction Data'!$P3189,15)&amp;"-"&amp;FLOOR('Transaction Data'!$P3189,15)+14</f>
        <v>60-74</v>
      </c>
      <c r="R3189" s="2" t="str">
        <f>IF('Transaction Data'!$L3189&lt;=10,"Less Expensive","Expensive")</f>
        <v>Less Expensive</v>
      </c>
      <c r="S3189" s="4">
        <f>WEEKDAY('Transaction Data'!$A3189)</f>
        <v>1</v>
      </c>
      <c r="T3189" s="2" t="str">
        <f>IF(WEEKDAY('Transaction Data'!$A3189,2)&lt;6,"Weekday","Weekend")</f>
        <v>Weekend</v>
      </c>
    </row>
    <row r="3190" ht="15.75" customHeight="1">
      <c r="A3190" s="1">
        <v>45407.0</v>
      </c>
      <c r="B3190" s="2" t="s">
        <v>3052</v>
      </c>
      <c r="C3190" s="2" t="s">
        <v>65</v>
      </c>
      <c r="D3190" s="1">
        <v>30566.0</v>
      </c>
      <c r="E3190" s="2" t="s">
        <v>22</v>
      </c>
      <c r="F3190" s="2">
        <v>470.0</v>
      </c>
      <c r="G3190" s="2" t="s">
        <v>48</v>
      </c>
      <c r="H3190" s="2" t="s">
        <v>42</v>
      </c>
      <c r="I3190" s="2" t="s">
        <v>25</v>
      </c>
      <c r="J3190" s="2" t="str">
        <f t="array" ref="J3190">XLOOKUP('Transaction Data'!$G3190,Product_Code,Biscuit_Brand)</f>
        <v>Lemon Crisps</v>
      </c>
      <c r="K3190" s="2">
        <f t="array" ref="K3190">XLOOKUP('Transaction Data'!$G3190,Product_Code,Cost)</f>
        <v>7</v>
      </c>
      <c r="L3190" s="2">
        <f t="array" ref="L3190">XLOOKUP('Transaction Data'!$G3190,Product_Code,Unit_Price)</f>
        <v>9</v>
      </c>
      <c r="M3190" s="3">
        <f>'Transaction Data'!$F3190*'Transaction Data'!$K3190</f>
        <v>3290</v>
      </c>
      <c r="N3190" s="3">
        <f>'Transaction Data'!$F3190*'Transaction Data'!$L3190</f>
        <v>4230</v>
      </c>
      <c r="O3190" s="3">
        <f>'Transaction Data'!$N3190-'Transaction Data'!$M3190</f>
        <v>940</v>
      </c>
      <c r="P3190" s="2">
        <f>DATEDIF('Transaction Data'!$D3190,'Transaction Data'!$A3190,"y")</f>
        <v>40</v>
      </c>
      <c r="Q3190" s="2" t="str">
        <f>FLOOR('Transaction Data'!$P3190,15)&amp;"-"&amp;FLOOR('Transaction Data'!$P3190,15)+14</f>
        <v>30-44</v>
      </c>
      <c r="R3190" s="2" t="str">
        <f>IF('Transaction Data'!$L3190&lt;=10,"Less Expensive","Expensive")</f>
        <v>Less Expensive</v>
      </c>
      <c r="S3190" s="4">
        <f>WEEKDAY('Transaction Data'!$A3190)</f>
        <v>5</v>
      </c>
      <c r="T3190" s="2" t="str">
        <f>IF(WEEKDAY('Transaction Data'!$A3190,2)&lt;6,"Weekday","Weekend")</f>
        <v>Weekday</v>
      </c>
    </row>
    <row r="3191" ht="15.75" customHeight="1">
      <c r="A3191" s="1">
        <v>45496.0</v>
      </c>
      <c r="B3191" s="2" t="s">
        <v>3053</v>
      </c>
      <c r="C3191" s="2" t="s">
        <v>65</v>
      </c>
      <c r="D3191" s="1">
        <v>37161.0</v>
      </c>
      <c r="E3191" s="2" t="s">
        <v>22</v>
      </c>
      <c r="F3191" s="2">
        <v>136.0</v>
      </c>
      <c r="G3191" s="2" t="s">
        <v>44</v>
      </c>
      <c r="H3191" s="2" t="s">
        <v>45</v>
      </c>
      <c r="I3191" s="2" t="s">
        <v>25</v>
      </c>
      <c r="J3191" s="2" t="str">
        <f t="array" ref="J3191">XLOOKUP('Transaction Data'!$G3191,Product_Code,Biscuit_Brand)</f>
        <v>Butter Crunch</v>
      </c>
      <c r="K3191" s="2">
        <f t="array" ref="K3191">XLOOKUP('Transaction Data'!$G3191,Product_Code,Cost)</f>
        <v>10</v>
      </c>
      <c r="L3191" s="2">
        <f t="array" ref="L3191">XLOOKUP('Transaction Data'!$G3191,Product_Code,Unit_Price)</f>
        <v>11</v>
      </c>
      <c r="M3191" s="3">
        <f>'Transaction Data'!$F3191*'Transaction Data'!$K3191</f>
        <v>1360</v>
      </c>
      <c r="N3191" s="3">
        <f>'Transaction Data'!$F3191*'Transaction Data'!$L3191</f>
        <v>1496</v>
      </c>
      <c r="O3191" s="3">
        <f>'Transaction Data'!$N3191-'Transaction Data'!$M3191</f>
        <v>136</v>
      </c>
      <c r="P3191" s="2">
        <f>DATEDIF('Transaction Data'!$D3191,'Transaction Data'!$A3191,"y")</f>
        <v>22</v>
      </c>
      <c r="Q3191" s="2" t="str">
        <f>FLOOR('Transaction Data'!$P3191,15)&amp;"-"&amp;FLOOR('Transaction Data'!$P3191,15)+14</f>
        <v>15-29</v>
      </c>
      <c r="R3191" s="2" t="str">
        <f>IF('Transaction Data'!$L3191&lt;=10,"Less Expensive","Expensive")</f>
        <v>Expensive</v>
      </c>
      <c r="S3191" s="4">
        <f>WEEKDAY('Transaction Data'!$A3191)</f>
        <v>3</v>
      </c>
      <c r="T3191" s="2" t="str">
        <f>IF(WEEKDAY('Transaction Data'!$A3191,2)&lt;6,"Weekday","Weekend")</f>
        <v>Weekday</v>
      </c>
    </row>
    <row r="3192" ht="15.75" customHeight="1">
      <c r="A3192" s="1">
        <v>45400.0</v>
      </c>
      <c r="B3192" s="2" t="s">
        <v>3054</v>
      </c>
      <c r="C3192" s="2" t="s">
        <v>78</v>
      </c>
      <c r="D3192" s="1">
        <v>19280.0</v>
      </c>
      <c r="E3192" s="2" t="s">
        <v>63</v>
      </c>
      <c r="F3192" s="2">
        <v>11.0</v>
      </c>
      <c r="G3192" s="2" t="s">
        <v>55</v>
      </c>
      <c r="H3192" s="2" t="s">
        <v>49</v>
      </c>
      <c r="I3192" s="2" t="s">
        <v>30</v>
      </c>
      <c r="J3192" s="2" t="str">
        <f t="array" ref="J3192">XLOOKUP('Transaction Data'!$G3192,Product_Code,Biscuit_Brand)</f>
        <v>Vanilla Wafers</v>
      </c>
      <c r="K3192" s="2">
        <f t="array" ref="K3192">XLOOKUP('Transaction Data'!$G3192,Product_Code,Cost)</f>
        <v>18</v>
      </c>
      <c r="L3192" s="2">
        <f t="array" ref="L3192">XLOOKUP('Transaction Data'!$G3192,Product_Code,Unit_Price)</f>
        <v>36</v>
      </c>
      <c r="M3192" s="3">
        <f>'Transaction Data'!$F3192*'Transaction Data'!$K3192</f>
        <v>198</v>
      </c>
      <c r="N3192" s="3">
        <f>'Transaction Data'!$F3192*'Transaction Data'!$L3192</f>
        <v>396</v>
      </c>
      <c r="O3192" s="3">
        <f>'Transaction Data'!$N3192-'Transaction Data'!$M3192</f>
        <v>198</v>
      </c>
      <c r="P3192" s="2">
        <f>DATEDIF('Transaction Data'!$D3192,'Transaction Data'!$A3192,"y")</f>
        <v>71</v>
      </c>
      <c r="Q3192" s="2" t="str">
        <f>FLOOR('Transaction Data'!$P3192,15)&amp;"-"&amp;FLOOR('Transaction Data'!$P3192,15)+14</f>
        <v>60-74</v>
      </c>
      <c r="R3192" s="2" t="str">
        <f>IF('Transaction Data'!$L3192&lt;=10,"Less Expensive","Expensive")</f>
        <v>Expensive</v>
      </c>
      <c r="S3192" s="4">
        <f>WEEKDAY('Transaction Data'!$A3192)</f>
        <v>5</v>
      </c>
      <c r="T3192" s="2" t="str">
        <f>IF(WEEKDAY('Transaction Data'!$A3192,2)&lt;6,"Weekday","Weekend")</f>
        <v>Weekday</v>
      </c>
    </row>
    <row r="3193" ht="15.75" customHeight="1">
      <c r="A3193" s="1">
        <v>45474.0</v>
      </c>
      <c r="B3193" s="2" t="s">
        <v>3055</v>
      </c>
      <c r="C3193" s="2" t="s">
        <v>32</v>
      </c>
      <c r="D3193" s="1">
        <v>34670.0</v>
      </c>
      <c r="E3193" s="2" t="s">
        <v>37</v>
      </c>
      <c r="F3193" s="2">
        <v>113.0</v>
      </c>
      <c r="G3193" s="2" t="s">
        <v>61</v>
      </c>
      <c r="H3193" s="2" t="s">
        <v>52</v>
      </c>
      <c r="I3193" s="2" t="s">
        <v>25</v>
      </c>
      <c r="J3193" s="2" t="str">
        <f t="array" ref="J3193">XLOOKUP('Transaction Data'!$G3193,Product_Code,Biscuit_Brand)</f>
        <v>Choco Delight</v>
      </c>
      <c r="K3193" s="2">
        <f t="array" ref="K3193">XLOOKUP('Transaction Data'!$G3193,Product_Code,Cost)</f>
        <v>3</v>
      </c>
      <c r="L3193" s="2">
        <f t="array" ref="L3193">XLOOKUP('Transaction Data'!$G3193,Product_Code,Unit_Price)</f>
        <v>5</v>
      </c>
      <c r="M3193" s="3">
        <f>'Transaction Data'!$F3193*'Transaction Data'!$K3193</f>
        <v>339</v>
      </c>
      <c r="N3193" s="3">
        <f>'Transaction Data'!$F3193*'Transaction Data'!$L3193</f>
        <v>565</v>
      </c>
      <c r="O3193" s="3">
        <f>'Transaction Data'!$N3193-'Transaction Data'!$M3193</f>
        <v>226</v>
      </c>
      <c r="P3193" s="2">
        <f>DATEDIF('Transaction Data'!$D3193,'Transaction Data'!$A3193,"y")</f>
        <v>29</v>
      </c>
      <c r="Q3193" s="2" t="str">
        <f>FLOOR('Transaction Data'!$P3193,15)&amp;"-"&amp;FLOOR('Transaction Data'!$P3193,15)+14</f>
        <v>15-29</v>
      </c>
      <c r="R3193" s="2" t="str">
        <f>IF('Transaction Data'!$L3193&lt;=10,"Less Expensive","Expensive")</f>
        <v>Less Expensive</v>
      </c>
      <c r="S3193" s="4">
        <f>WEEKDAY('Transaction Data'!$A3193)</f>
        <v>2</v>
      </c>
      <c r="T3193" s="2" t="str">
        <f>IF(WEEKDAY('Transaction Data'!$A3193,2)&lt;6,"Weekday","Weekend")</f>
        <v>Weekday</v>
      </c>
    </row>
    <row r="3194" ht="15.75" customHeight="1">
      <c r="A3194" s="1">
        <v>45344.0</v>
      </c>
      <c r="B3194" s="2" t="s">
        <v>3056</v>
      </c>
      <c r="C3194" s="2" t="s">
        <v>32</v>
      </c>
      <c r="D3194" s="1">
        <v>32034.0</v>
      </c>
      <c r="E3194" s="2" t="s">
        <v>22</v>
      </c>
      <c r="F3194" s="2">
        <v>471.0</v>
      </c>
      <c r="G3194" s="2" t="s">
        <v>55</v>
      </c>
      <c r="H3194" s="2" t="s">
        <v>24</v>
      </c>
      <c r="I3194" s="2" t="s">
        <v>25</v>
      </c>
      <c r="J3194" s="2" t="str">
        <f t="array" ref="J3194">XLOOKUP('Transaction Data'!$G3194,Product_Code,Biscuit_Brand)</f>
        <v>Vanilla Wafers</v>
      </c>
      <c r="K3194" s="2">
        <f t="array" ref="K3194">XLOOKUP('Transaction Data'!$G3194,Product_Code,Cost)</f>
        <v>18</v>
      </c>
      <c r="L3194" s="2">
        <f t="array" ref="L3194">XLOOKUP('Transaction Data'!$G3194,Product_Code,Unit_Price)</f>
        <v>36</v>
      </c>
      <c r="M3194" s="3">
        <f>'Transaction Data'!$F3194*'Transaction Data'!$K3194</f>
        <v>8478</v>
      </c>
      <c r="N3194" s="3">
        <f>'Transaction Data'!$F3194*'Transaction Data'!$L3194</f>
        <v>16956</v>
      </c>
      <c r="O3194" s="3">
        <f>'Transaction Data'!$N3194-'Transaction Data'!$M3194</f>
        <v>8478</v>
      </c>
      <c r="P3194" s="2">
        <f>DATEDIF('Transaction Data'!$D3194,'Transaction Data'!$A3194,"y")</f>
        <v>36</v>
      </c>
      <c r="Q3194" s="2" t="str">
        <f>FLOOR('Transaction Data'!$P3194,15)&amp;"-"&amp;FLOOR('Transaction Data'!$P3194,15)+14</f>
        <v>30-44</v>
      </c>
      <c r="R3194" s="2" t="str">
        <f>IF('Transaction Data'!$L3194&lt;=10,"Less Expensive","Expensive")</f>
        <v>Expensive</v>
      </c>
      <c r="S3194" s="4">
        <f>WEEKDAY('Transaction Data'!$A3194)</f>
        <v>5</v>
      </c>
      <c r="T3194" s="2" t="str">
        <f>IF(WEEKDAY('Transaction Data'!$A3194,2)&lt;6,"Weekday","Weekend")</f>
        <v>Weekday</v>
      </c>
    </row>
    <row r="3195" ht="15.75" customHeight="1">
      <c r="A3195" s="1">
        <v>45298.0</v>
      </c>
      <c r="B3195" s="2" t="s">
        <v>3057</v>
      </c>
      <c r="C3195" s="2" t="s">
        <v>78</v>
      </c>
      <c r="D3195" s="1">
        <v>37548.0</v>
      </c>
      <c r="E3195" s="2" t="s">
        <v>63</v>
      </c>
      <c r="F3195" s="2">
        <v>409.0</v>
      </c>
      <c r="G3195" s="2" t="s">
        <v>57</v>
      </c>
      <c r="H3195" s="2" t="s">
        <v>29</v>
      </c>
      <c r="I3195" s="2" t="s">
        <v>25</v>
      </c>
      <c r="J3195" s="2" t="str">
        <f t="array" ref="J3195">XLOOKUP('Transaction Data'!$G3195,Product_Code,Biscuit_Brand)</f>
        <v>Oatmeal Cookies</v>
      </c>
      <c r="K3195" s="2">
        <f t="array" ref="K3195">XLOOKUP('Transaction Data'!$G3195,Product_Code,Cost)</f>
        <v>19</v>
      </c>
      <c r="L3195" s="2">
        <f t="array" ref="L3195">XLOOKUP('Transaction Data'!$G3195,Product_Code,Unit_Price)</f>
        <v>23</v>
      </c>
      <c r="M3195" s="3">
        <f>'Transaction Data'!$F3195*'Transaction Data'!$K3195</f>
        <v>7771</v>
      </c>
      <c r="N3195" s="3">
        <f>'Transaction Data'!$F3195*'Transaction Data'!$L3195</f>
        <v>9407</v>
      </c>
      <c r="O3195" s="3">
        <f>'Transaction Data'!$N3195-'Transaction Data'!$M3195</f>
        <v>1636</v>
      </c>
      <c r="P3195" s="2">
        <f>DATEDIF('Transaction Data'!$D3195,'Transaction Data'!$A3195,"y")</f>
        <v>21</v>
      </c>
      <c r="Q3195" s="2" t="str">
        <f>FLOOR('Transaction Data'!$P3195,15)&amp;"-"&amp;FLOOR('Transaction Data'!$P3195,15)+14</f>
        <v>15-29</v>
      </c>
      <c r="R3195" s="2" t="str">
        <f>IF('Transaction Data'!$L3195&lt;=10,"Less Expensive","Expensive")</f>
        <v>Expensive</v>
      </c>
      <c r="S3195" s="4">
        <f>WEEKDAY('Transaction Data'!$A3195)</f>
        <v>1</v>
      </c>
      <c r="T3195" s="2" t="str">
        <f>IF(WEEKDAY('Transaction Data'!$A3195,2)&lt;6,"Weekday","Weekend")</f>
        <v>Weekend</v>
      </c>
    </row>
    <row r="3196" ht="15.75" customHeight="1">
      <c r="A3196" s="1">
        <v>45447.0</v>
      </c>
      <c r="B3196" s="2" t="s">
        <v>3058</v>
      </c>
      <c r="C3196" s="2" t="s">
        <v>32</v>
      </c>
      <c r="D3196" s="1">
        <v>31760.0</v>
      </c>
      <c r="E3196" s="2" t="s">
        <v>37</v>
      </c>
      <c r="F3196" s="2">
        <v>174.0</v>
      </c>
      <c r="G3196" s="2" t="s">
        <v>44</v>
      </c>
      <c r="H3196" s="2" t="s">
        <v>34</v>
      </c>
      <c r="I3196" s="2" t="s">
        <v>25</v>
      </c>
      <c r="J3196" s="2" t="str">
        <f t="array" ref="J3196">XLOOKUP('Transaction Data'!$G3196,Product_Code,Biscuit_Brand)</f>
        <v>Butter Crunch</v>
      </c>
      <c r="K3196" s="2">
        <f t="array" ref="K3196">XLOOKUP('Transaction Data'!$G3196,Product_Code,Cost)</f>
        <v>10</v>
      </c>
      <c r="L3196" s="2">
        <f t="array" ref="L3196">XLOOKUP('Transaction Data'!$G3196,Product_Code,Unit_Price)</f>
        <v>11</v>
      </c>
      <c r="M3196" s="3">
        <f>'Transaction Data'!$F3196*'Transaction Data'!$K3196</f>
        <v>1740</v>
      </c>
      <c r="N3196" s="3">
        <f>'Transaction Data'!$F3196*'Transaction Data'!$L3196</f>
        <v>1914</v>
      </c>
      <c r="O3196" s="3">
        <f>'Transaction Data'!$N3196-'Transaction Data'!$M3196</f>
        <v>174</v>
      </c>
      <c r="P3196" s="2">
        <f>DATEDIF('Transaction Data'!$D3196,'Transaction Data'!$A3196,"y")</f>
        <v>37</v>
      </c>
      <c r="Q3196" s="2" t="str">
        <f>FLOOR('Transaction Data'!$P3196,15)&amp;"-"&amp;FLOOR('Transaction Data'!$P3196,15)+14</f>
        <v>30-44</v>
      </c>
      <c r="R3196" s="2" t="str">
        <f>IF('Transaction Data'!$L3196&lt;=10,"Less Expensive","Expensive")</f>
        <v>Expensive</v>
      </c>
      <c r="S3196" s="4">
        <f>WEEKDAY('Transaction Data'!$A3196)</f>
        <v>3</v>
      </c>
      <c r="T3196" s="2" t="str">
        <f>IF(WEEKDAY('Transaction Data'!$A3196,2)&lt;6,"Weekday","Weekend")</f>
        <v>Weekday</v>
      </c>
    </row>
    <row r="3197" ht="15.75" customHeight="1">
      <c r="A3197" s="1">
        <v>45366.0</v>
      </c>
      <c r="B3197" s="2" t="s">
        <v>3059</v>
      </c>
      <c r="C3197" s="2" t="s">
        <v>69</v>
      </c>
      <c r="D3197" s="1">
        <v>24527.0</v>
      </c>
      <c r="E3197" s="2" t="s">
        <v>37</v>
      </c>
      <c r="F3197" s="2">
        <v>344.0</v>
      </c>
      <c r="G3197" s="2" t="s">
        <v>61</v>
      </c>
      <c r="H3197" s="2" t="s">
        <v>34</v>
      </c>
      <c r="I3197" s="2" t="s">
        <v>25</v>
      </c>
      <c r="J3197" s="2" t="str">
        <f t="array" ref="J3197">XLOOKUP('Transaction Data'!$G3197,Product_Code,Biscuit_Brand)</f>
        <v>Choco Delight</v>
      </c>
      <c r="K3197" s="2">
        <f t="array" ref="K3197">XLOOKUP('Transaction Data'!$G3197,Product_Code,Cost)</f>
        <v>3</v>
      </c>
      <c r="L3197" s="2">
        <f t="array" ref="L3197">XLOOKUP('Transaction Data'!$G3197,Product_Code,Unit_Price)</f>
        <v>5</v>
      </c>
      <c r="M3197" s="3">
        <f>'Transaction Data'!$F3197*'Transaction Data'!$K3197</f>
        <v>1032</v>
      </c>
      <c r="N3197" s="3">
        <f>'Transaction Data'!$F3197*'Transaction Data'!$L3197</f>
        <v>1720</v>
      </c>
      <c r="O3197" s="3">
        <f>'Transaction Data'!$N3197-'Transaction Data'!$M3197</f>
        <v>688</v>
      </c>
      <c r="P3197" s="2">
        <f>DATEDIF('Transaction Data'!$D3197,'Transaction Data'!$A3197,"y")</f>
        <v>57</v>
      </c>
      <c r="Q3197" s="2" t="str">
        <f>FLOOR('Transaction Data'!$P3197,15)&amp;"-"&amp;FLOOR('Transaction Data'!$P3197,15)+14</f>
        <v>45-59</v>
      </c>
      <c r="R3197" s="2" t="str">
        <f>IF('Transaction Data'!$L3197&lt;=10,"Less Expensive","Expensive")</f>
        <v>Less Expensive</v>
      </c>
      <c r="S3197" s="4">
        <f>WEEKDAY('Transaction Data'!$A3197)</f>
        <v>6</v>
      </c>
      <c r="T3197" s="2" t="str">
        <f>IF(WEEKDAY('Transaction Data'!$A3197,2)&lt;6,"Weekday","Weekend")</f>
        <v>Weekday</v>
      </c>
    </row>
    <row r="3198" ht="15.75" customHeight="1">
      <c r="A3198" s="1">
        <v>45316.0</v>
      </c>
      <c r="B3198" s="2" t="s">
        <v>3060</v>
      </c>
      <c r="C3198" s="2" t="s">
        <v>69</v>
      </c>
      <c r="D3198" s="1">
        <v>19642.0</v>
      </c>
      <c r="E3198" s="2" t="s">
        <v>27</v>
      </c>
      <c r="F3198" s="2">
        <v>12.0</v>
      </c>
      <c r="G3198" s="2" t="s">
        <v>60</v>
      </c>
      <c r="H3198" s="2" t="s">
        <v>39</v>
      </c>
      <c r="I3198" s="2" t="s">
        <v>25</v>
      </c>
      <c r="J3198" s="2" t="str">
        <f t="array" ref="J3198">XLOOKUP('Transaction Data'!$G3198,Product_Code,Biscuit_Brand)</f>
        <v>Peanut Butter Bites</v>
      </c>
      <c r="K3198" s="2">
        <f t="array" ref="K3198">XLOOKUP('Transaction Data'!$G3198,Product_Code,Cost)</f>
        <v>5</v>
      </c>
      <c r="L3198" s="2">
        <f t="array" ref="L3198">XLOOKUP('Transaction Data'!$G3198,Product_Code,Unit_Price)</f>
        <v>7</v>
      </c>
      <c r="M3198" s="3">
        <f>'Transaction Data'!$F3198*'Transaction Data'!$K3198</f>
        <v>60</v>
      </c>
      <c r="N3198" s="3">
        <f>'Transaction Data'!$F3198*'Transaction Data'!$L3198</f>
        <v>84</v>
      </c>
      <c r="O3198" s="3">
        <f>'Transaction Data'!$N3198-'Transaction Data'!$M3198</f>
        <v>24</v>
      </c>
      <c r="P3198" s="2">
        <f>DATEDIF('Transaction Data'!$D3198,'Transaction Data'!$A3198,"y")</f>
        <v>70</v>
      </c>
      <c r="Q3198" s="2" t="str">
        <f>FLOOR('Transaction Data'!$P3198,15)&amp;"-"&amp;FLOOR('Transaction Data'!$P3198,15)+14</f>
        <v>60-74</v>
      </c>
      <c r="R3198" s="2" t="str">
        <f>IF('Transaction Data'!$L3198&lt;=10,"Less Expensive","Expensive")</f>
        <v>Less Expensive</v>
      </c>
      <c r="S3198" s="4">
        <f>WEEKDAY('Transaction Data'!$A3198)</f>
        <v>5</v>
      </c>
      <c r="T3198" s="2" t="str">
        <f>IF(WEEKDAY('Transaction Data'!$A3198,2)&lt;6,"Weekday","Weekend")</f>
        <v>Weekday</v>
      </c>
    </row>
    <row r="3199" ht="15.75" customHeight="1">
      <c r="A3199" s="1">
        <v>45432.0</v>
      </c>
      <c r="B3199" s="2" t="s">
        <v>3061</v>
      </c>
      <c r="C3199" s="2" t="s">
        <v>21</v>
      </c>
      <c r="D3199" s="1">
        <v>24063.0</v>
      </c>
      <c r="E3199" s="2" t="s">
        <v>22</v>
      </c>
      <c r="F3199" s="2">
        <v>15.0</v>
      </c>
      <c r="G3199" s="2" t="s">
        <v>57</v>
      </c>
      <c r="H3199" s="2" t="s">
        <v>42</v>
      </c>
      <c r="I3199" s="2" t="s">
        <v>25</v>
      </c>
      <c r="J3199" s="2" t="str">
        <f t="array" ref="J3199">XLOOKUP('Transaction Data'!$G3199,Product_Code,Biscuit_Brand)</f>
        <v>Oatmeal Cookies</v>
      </c>
      <c r="K3199" s="2">
        <f t="array" ref="K3199">XLOOKUP('Transaction Data'!$G3199,Product_Code,Cost)</f>
        <v>19</v>
      </c>
      <c r="L3199" s="2">
        <f t="array" ref="L3199">XLOOKUP('Transaction Data'!$G3199,Product_Code,Unit_Price)</f>
        <v>23</v>
      </c>
      <c r="M3199" s="3">
        <f>'Transaction Data'!$F3199*'Transaction Data'!$K3199</f>
        <v>285</v>
      </c>
      <c r="N3199" s="3">
        <f>'Transaction Data'!$F3199*'Transaction Data'!$L3199</f>
        <v>345</v>
      </c>
      <c r="O3199" s="3">
        <f>'Transaction Data'!$N3199-'Transaction Data'!$M3199</f>
        <v>60</v>
      </c>
      <c r="P3199" s="2">
        <f>DATEDIF('Transaction Data'!$D3199,'Transaction Data'!$A3199,"y")</f>
        <v>58</v>
      </c>
      <c r="Q3199" s="2" t="str">
        <f>FLOOR('Transaction Data'!$P3199,15)&amp;"-"&amp;FLOOR('Transaction Data'!$P3199,15)+14</f>
        <v>45-59</v>
      </c>
      <c r="R3199" s="2" t="str">
        <f>IF('Transaction Data'!$L3199&lt;=10,"Less Expensive","Expensive")</f>
        <v>Expensive</v>
      </c>
      <c r="S3199" s="4">
        <f>WEEKDAY('Transaction Data'!$A3199)</f>
        <v>2</v>
      </c>
      <c r="T3199" s="2" t="str">
        <f>IF(WEEKDAY('Transaction Data'!$A3199,2)&lt;6,"Weekday","Weekend")</f>
        <v>Weekday</v>
      </c>
    </row>
    <row r="3200" ht="15.75" customHeight="1">
      <c r="A3200" s="1">
        <v>45491.0</v>
      </c>
      <c r="B3200" s="2" t="s">
        <v>3062</v>
      </c>
      <c r="C3200" s="2" t="s">
        <v>54</v>
      </c>
      <c r="D3200" s="1">
        <v>28705.0</v>
      </c>
      <c r="E3200" s="2" t="s">
        <v>27</v>
      </c>
      <c r="F3200" s="2">
        <v>324.0</v>
      </c>
      <c r="G3200" s="2" t="s">
        <v>57</v>
      </c>
      <c r="H3200" s="2" t="s">
        <v>45</v>
      </c>
      <c r="I3200" s="2" t="s">
        <v>25</v>
      </c>
      <c r="J3200" s="2" t="str">
        <f t="array" ref="J3200">XLOOKUP('Transaction Data'!$G3200,Product_Code,Biscuit_Brand)</f>
        <v>Oatmeal Cookies</v>
      </c>
      <c r="K3200" s="2">
        <f t="array" ref="K3200">XLOOKUP('Transaction Data'!$G3200,Product_Code,Cost)</f>
        <v>19</v>
      </c>
      <c r="L3200" s="2">
        <f t="array" ref="L3200">XLOOKUP('Transaction Data'!$G3200,Product_Code,Unit_Price)</f>
        <v>23</v>
      </c>
      <c r="M3200" s="3">
        <f>'Transaction Data'!$F3200*'Transaction Data'!$K3200</f>
        <v>6156</v>
      </c>
      <c r="N3200" s="3">
        <f>'Transaction Data'!$F3200*'Transaction Data'!$L3200</f>
        <v>7452</v>
      </c>
      <c r="O3200" s="3">
        <f>'Transaction Data'!$N3200-'Transaction Data'!$M3200</f>
        <v>1296</v>
      </c>
      <c r="P3200" s="2">
        <f>DATEDIF('Transaction Data'!$D3200,'Transaction Data'!$A3200,"y")</f>
        <v>45</v>
      </c>
      <c r="Q3200" s="2" t="str">
        <f>FLOOR('Transaction Data'!$P3200,15)&amp;"-"&amp;FLOOR('Transaction Data'!$P3200,15)+14</f>
        <v>45-59</v>
      </c>
      <c r="R3200" s="2" t="str">
        <f>IF('Transaction Data'!$L3200&lt;=10,"Less Expensive","Expensive")</f>
        <v>Expensive</v>
      </c>
      <c r="S3200" s="4">
        <f>WEEKDAY('Transaction Data'!$A3200)</f>
        <v>5</v>
      </c>
      <c r="T3200" s="2" t="str">
        <f>IF(WEEKDAY('Transaction Data'!$A3200,2)&lt;6,"Weekday","Weekend")</f>
        <v>Weekday</v>
      </c>
    </row>
    <row r="3201" ht="15.75" customHeight="1">
      <c r="A3201" s="1">
        <v>45328.0</v>
      </c>
      <c r="B3201" s="2" t="s">
        <v>3063</v>
      </c>
      <c r="C3201" s="2" t="s">
        <v>65</v>
      </c>
      <c r="D3201" s="1">
        <v>16602.0</v>
      </c>
      <c r="E3201" s="2" t="s">
        <v>22</v>
      </c>
      <c r="F3201" s="2">
        <v>50.0</v>
      </c>
      <c r="G3201" s="2" t="s">
        <v>28</v>
      </c>
      <c r="H3201" s="2" t="s">
        <v>49</v>
      </c>
      <c r="I3201" s="2" t="s">
        <v>25</v>
      </c>
      <c r="J3201" s="2" t="str">
        <f t="array" ref="J3201">XLOOKUP('Transaction Data'!$G3201,Product_Code,Biscuit_Brand)</f>
        <v>Shortbread</v>
      </c>
      <c r="K3201" s="2">
        <f t="array" ref="K3201">XLOOKUP('Transaction Data'!$G3201,Product_Code,Cost)</f>
        <v>10</v>
      </c>
      <c r="L3201" s="2">
        <f t="array" ref="L3201">XLOOKUP('Transaction Data'!$G3201,Product_Code,Unit_Price)</f>
        <v>45</v>
      </c>
      <c r="M3201" s="3">
        <f>'Transaction Data'!$F3201*'Transaction Data'!$K3201</f>
        <v>500</v>
      </c>
      <c r="N3201" s="3">
        <f>'Transaction Data'!$F3201*'Transaction Data'!$L3201</f>
        <v>2250</v>
      </c>
      <c r="O3201" s="3">
        <f>'Transaction Data'!$N3201-'Transaction Data'!$M3201</f>
        <v>1750</v>
      </c>
      <c r="P3201" s="2">
        <f>DATEDIF('Transaction Data'!$D3201,'Transaction Data'!$A3201,"y")</f>
        <v>78</v>
      </c>
      <c r="Q3201" s="2" t="str">
        <f>FLOOR('Transaction Data'!$P3201,15)&amp;"-"&amp;FLOOR('Transaction Data'!$P3201,15)+14</f>
        <v>75-89</v>
      </c>
      <c r="R3201" s="2" t="str">
        <f>IF('Transaction Data'!$L3201&lt;=10,"Less Expensive","Expensive")</f>
        <v>Expensive</v>
      </c>
      <c r="S3201" s="4">
        <f>WEEKDAY('Transaction Data'!$A3201)</f>
        <v>3</v>
      </c>
      <c r="T3201" s="2" t="str">
        <f>IF(WEEKDAY('Transaction Data'!$A3201,2)&lt;6,"Weekday","Weekend")</f>
        <v>Weekday</v>
      </c>
    </row>
    <row r="3202" ht="15.75" customHeight="1">
      <c r="A3202" s="1">
        <v>45310.0</v>
      </c>
      <c r="B3202" s="2" t="s">
        <v>3064</v>
      </c>
      <c r="C3202" s="2" t="s">
        <v>78</v>
      </c>
      <c r="D3202" s="1">
        <v>30156.0</v>
      </c>
      <c r="E3202" s="2" t="s">
        <v>22</v>
      </c>
      <c r="F3202" s="2">
        <v>174.0</v>
      </c>
      <c r="G3202" s="2" t="s">
        <v>48</v>
      </c>
      <c r="H3202" s="2" t="s">
        <v>52</v>
      </c>
      <c r="I3202" s="2" t="s">
        <v>25</v>
      </c>
      <c r="J3202" s="2" t="str">
        <f t="array" ref="J3202">XLOOKUP('Transaction Data'!$G3202,Product_Code,Biscuit_Brand)</f>
        <v>Lemon Crisps</v>
      </c>
      <c r="K3202" s="2">
        <f t="array" ref="K3202">XLOOKUP('Transaction Data'!$G3202,Product_Code,Cost)</f>
        <v>7</v>
      </c>
      <c r="L3202" s="2">
        <f t="array" ref="L3202">XLOOKUP('Transaction Data'!$G3202,Product_Code,Unit_Price)</f>
        <v>9</v>
      </c>
      <c r="M3202" s="3">
        <f>'Transaction Data'!$F3202*'Transaction Data'!$K3202</f>
        <v>1218</v>
      </c>
      <c r="N3202" s="3">
        <f>'Transaction Data'!$F3202*'Transaction Data'!$L3202</f>
        <v>1566</v>
      </c>
      <c r="O3202" s="3">
        <f>'Transaction Data'!$N3202-'Transaction Data'!$M3202</f>
        <v>348</v>
      </c>
      <c r="P3202" s="2">
        <f>DATEDIF('Transaction Data'!$D3202,'Transaction Data'!$A3202,"y")</f>
        <v>41</v>
      </c>
      <c r="Q3202" s="2" t="str">
        <f>FLOOR('Transaction Data'!$P3202,15)&amp;"-"&amp;FLOOR('Transaction Data'!$P3202,15)+14</f>
        <v>30-44</v>
      </c>
      <c r="R3202" s="2" t="str">
        <f>IF('Transaction Data'!$L3202&lt;=10,"Less Expensive","Expensive")</f>
        <v>Less Expensive</v>
      </c>
      <c r="S3202" s="4">
        <f>WEEKDAY('Transaction Data'!$A3202)</f>
        <v>6</v>
      </c>
      <c r="T3202" s="2" t="str">
        <f>IF(WEEKDAY('Transaction Data'!$A3202,2)&lt;6,"Weekday","Weekend")</f>
        <v>Weekday</v>
      </c>
    </row>
    <row r="3203" ht="15.75" customHeight="1">
      <c r="A3203" s="1">
        <v>45349.0</v>
      </c>
      <c r="B3203" s="2" t="s">
        <v>3065</v>
      </c>
      <c r="C3203" s="2" t="s">
        <v>51</v>
      </c>
      <c r="D3203" s="1">
        <v>24326.0</v>
      </c>
      <c r="E3203" s="2" t="s">
        <v>27</v>
      </c>
      <c r="F3203" s="2">
        <v>204.0</v>
      </c>
      <c r="G3203" s="2" t="s">
        <v>38</v>
      </c>
      <c r="H3203" s="2" t="s">
        <v>49</v>
      </c>
      <c r="I3203" s="2" t="s">
        <v>25</v>
      </c>
      <c r="J3203" s="2" t="str">
        <f t="array" ref="J3203">XLOOKUP('Transaction Data'!$G3203,Product_Code,Biscuit_Brand)</f>
        <v>Ginger Snaps</v>
      </c>
      <c r="K3203" s="2">
        <f t="array" ref="K3203">XLOOKUP('Transaction Data'!$G3203,Product_Code,Cost)</f>
        <v>14</v>
      </c>
      <c r="L3203" s="2">
        <f t="array" ref="L3203">XLOOKUP('Transaction Data'!$G3203,Product_Code,Unit_Price)</f>
        <v>28</v>
      </c>
      <c r="M3203" s="3">
        <f>'Transaction Data'!$F3203*'Transaction Data'!$K3203</f>
        <v>2856</v>
      </c>
      <c r="N3203" s="3">
        <f>'Transaction Data'!$F3203*'Transaction Data'!$L3203</f>
        <v>5712</v>
      </c>
      <c r="O3203" s="3">
        <f>'Transaction Data'!$N3203-'Transaction Data'!$M3203</f>
        <v>2856</v>
      </c>
      <c r="P3203" s="2">
        <f>DATEDIF('Transaction Data'!$D3203,'Transaction Data'!$A3203,"y")</f>
        <v>57</v>
      </c>
      <c r="Q3203" s="2" t="str">
        <f>FLOOR('Transaction Data'!$P3203,15)&amp;"-"&amp;FLOOR('Transaction Data'!$P3203,15)+14</f>
        <v>45-59</v>
      </c>
      <c r="R3203" s="2" t="str">
        <f>IF('Transaction Data'!$L3203&lt;=10,"Less Expensive","Expensive")</f>
        <v>Expensive</v>
      </c>
      <c r="S3203" s="4">
        <f>WEEKDAY('Transaction Data'!$A3203)</f>
        <v>3</v>
      </c>
      <c r="T3203" s="2" t="str">
        <f>IF(WEEKDAY('Transaction Data'!$A3203,2)&lt;6,"Weekday","Weekend")</f>
        <v>Weekday</v>
      </c>
    </row>
    <row r="3204" ht="15.75" customHeight="1">
      <c r="A3204" s="1">
        <v>45411.0</v>
      </c>
      <c r="B3204" s="2" t="s">
        <v>3066</v>
      </c>
      <c r="C3204" s="2" t="s">
        <v>51</v>
      </c>
      <c r="D3204" s="1">
        <v>36937.0</v>
      </c>
      <c r="E3204" s="2" t="s">
        <v>37</v>
      </c>
      <c r="F3204" s="2">
        <v>178.0</v>
      </c>
      <c r="G3204" s="2" t="s">
        <v>28</v>
      </c>
      <c r="H3204" s="2" t="s">
        <v>52</v>
      </c>
      <c r="I3204" s="2" t="s">
        <v>25</v>
      </c>
      <c r="J3204" s="2" t="str">
        <f t="array" ref="J3204">XLOOKUP('Transaction Data'!$G3204,Product_Code,Biscuit_Brand)</f>
        <v>Shortbread</v>
      </c>
      <c r="K3204" s="2">
        <f t="array" ref="K3204">XLOOKUP('Transaction Data'!$G3204,Product_Code,Cost)</f>
        <v>10</v>
      </c>
      <c r="L3204" s="2">
        <f t="array" ref="L3204">XLOOKUP('Transaction Data'!$G3204,Product_Code,Unit_Price)</f>
        <v>45</v>
      </c>
      <c r="M3204" s="3">
        <f>'Transaction Data'!$F3204*'Transaction Data'!$K3204</f>
        <v>1780</v>
      </c>
      <c r="N3204" s="3">
        <f>'Transaction Data'!$F3204*'Transaction Data'!$L3204</f>
        <v>8010</v>
      </c>
      <c r="O3204" s="3">
        <f>'Transaction Data'!$N3204-'Transaction Data'!$M3204</f>
        <v>6230</v>
      </c>
      <c r="P3204" s="2">
        <f>DATEDIF('Transaction Data'!$D3204,'Transaction Data'!$A3204,"y")</f>
        <v>23</v>
      </c>
      <c r="Q3204" s="2" t="str">
        <f>FLOOR('Transaction Data'!$P3204,15)&amp;"-"&amp;FLOOR('Transaction Data'!$P3204,15)+14</f>
        <v>15-29</v>
      </c>
      <c r="R3204" s="2" t="str">
        <f>IF('Transaction Data'!$L3204&lt;=10,"Less Expensive","Expensive")</f>
        <v>Expensive</v>
      </c>
      <c r="S3204" s="4">
        <f>WEEKDAY('Transaction Data'!$A3204)</f>
        <v>2</v>
      </c>
      <c r="T3204" s="2" t="str">
        <f>IF(WEEKDAY('Transaction Data'!$A3204,2)&lt;6,"Weekday","Weekend")</f>
        <v>Weekday</v>
      </c>
    </row>
    <row r="3205" ht="15.75" customHeight="1">
      <c r="A3205" s="1">
        <v>45482.0</v>
      </c>
      <c r="B3205" s="2" t="s">
        <v>3067</v>
      </c>
      <c r="C3205" s="2" t="s">
        <v>69</v>
      </c>
      <c r="D3205" s="1">
        <v>38909.0</v>
      </c>
      <c r="E3205" s="2" t="s">
        <v>63</v>
      </c>
      <c r="F3205" s="2">
        <v>137.0</v>
      </c>
      <c r="G3205" s="2" t="s">
        <v>33</v>
      </c>
      <c r="H3205" s="2" t="s">
        <v>52</v>
      </c>
      <c r="I3205" s="2" t="s">
        <v>25</v>
      </c>
      <c r="J3205" s="2" t="str">
        <f t="array" ref="J3205">XLOOKUP('Transaction Data'!$G3205,Product_Code,Biscuit_Brand)</f>
        <v>Caramel Biscuits</v>
      </c>
      <c r="K3205" s="2">
        <f t="array" ref="K3205">XLOOKUP('Transaction Data'!$G3205,Product_Code,Cost)</f>
        <v>18</v>
      </c>
      <c r="L3205" s="2">
        <f t="array" ref="L3205">XLOOKUP('Transaction Data'!$G3205,Product_Code,Unit_Price)</f>
        <v>22</v>
      </c>
      <c r="M3205" s="3">
        <f>'Transaction Data'!$F3205*'Transaction Data'!$K3205</f>
        <v>2466</v>
      </c>
      <c r="N3205" s="3">
        <f>'Transaction Data'!$F3205*'Transaction Data'!$L3205</f>
        <v>3014</v>
      </c>
      <c r="O3205" s="3">
        <f>'Transaction Data'!$N3205-'Transaction Data'!$M3205</f>
        <v>548</v>
      </c>
      <c r="P3205" s="2">
        <f>DATEDIF('Transaction Data'!$D3205,'Transaction Data'!$A3205,"y")</f>
        <v>17</v>
      </c>
      <c r="Q3205" s="2" t="str">
        <f>FLOOR('Transaction Data'!$P3205,15)&amp;"-"&amp;FLOOR('Transaction Data'!$P3205,15)+14</f>
        <v>15-29</v>
      </c>
      <c r="R3205" s="2" t="str">
        <f>IF('Transaction Data'!$L3205&lt;=10,"Less Expensive","Expensive")</f>
        <v>Expensive</v>
      </c>
      <c r="S3205" s="4">
        <f>WEEKDAY('Transaction Data'!$A3205)</f>
        <v>3</v>
      </c>
      <c r="T3205" s="2" t="str">
        <f>IF(WEEKDAY('Transaction Data'!$A3205,2)&lt;6,"Weekday","Weekend")</f>
        <v>Weekday</v>
      </c>
    </row>
    <row r="3206" ht="15.75" customHeight="1">
      <c r="A3206" s="1">
        <v>45479.0</v>
      </c>
      <c r="B3206" s="2" t="s">
        <v>3068</v>
      </c>
      <c r="C3206" s="2" t="s">
        <v>51</v>
      </c>
      <c r="D3206" s="1">
        <v>23742.0</v>
      </c>
      <c r="E3206" s="2" t="s">
        <v>63</v>
      </c>
      <c r="F3206" s="2">
        <v>119.0</v>
      </c>
      <c r="G3206" s="2" t="s">
        <v>61</v>
      </c>
      <c r="H3206" s="2" t="s">
        <v>45</v>
      </c>
      <c r="I3206" s="2" t="s">
        <v>25</v>
      </c>
      <c r="J3206" s="2" t="str">
        <f t="array" ref="J3206">XLOOKUP('Transaction Data'!$G3206,Product_Code,Biscuit_Brand)</f>
        <v>Choco Delight</v>
      </c>
      <c r="K3206" s="2">
        <f t="array" ref="K3206">XLOOKUP('Transaction Data'!$G3206,Product_Code,Cost)</f>
        <v>3</v>
      </c>
      <c r="L3206" s="2">
        <f t="array" ref="L3206">XLOOKUP('Transaction Data'!$G3206,Product_Code,Unit_Price)</f>
        <v>5</v>
      </c>
      <c r="M3206" s="3">
        <f>'Transaction Data'!$F3206*'Transaction Data'!$K3206</f>
        <v>357</v>
      </c>
      <c r="N3206" s="3">
        <f>'Transaction Data'!$F3206*'Transaction Data'!$L3206</f>
        <v>595</v>
      </c>
      <c r="O3206" s="3">
        <f>'Transaction Data'!$N3206-'Transaction Data'!$M3206</f>
        <v>238</v>
      </c>
      <c r="P3206" s="2">
        <f>DATEDIF('Transaction Data'!$D3206,'Transaction Data'!$A3206,"y")</f>
        <v>59</v>
      </c>
      <c r="Q3206" s="2" t="str">
        <f>FLOOR('Transaction Data'!$P3206,15)&amp;"-"&amp;FLOOR('Transaction Data'!$P3206,15)+14</f>
        <v>45-59</v>
      </c>
      <c r="R3206" s="2" t="str">
        <f>IF('Transaction Data'!$L3206&lt;=10,"Less Expensive","Expensive")</f>
        <v>Less Expensive</v>
      </c>
      <c r="S3206" s="4">
        <f>WEEKDAY('Transaction Data'!$A3206)</f>
        <v>7</v>
      </c>
      <c r="T3206" s="2" t="str">
        <f>IF(WEEKDAY('Transaction Data'!$A3206,2)&lt;6,"Weekday","Weekend")</f>
        <v>Weekend</v>
      </c>
    </row>
    <row r="3207" ht="15.75" customHeight="1">
      <c r="A3207" s="1">
        <v>45449.0</v>
      </c>
      <c r="B3207" s="2" t="s">
        <v>159</v>
      </c>
      <c r="C3207" s="2" t="s">
        <v>21</v>
      </c>
      <c r="D3207" s="1">
        <v>31550.0</v>
      </c>
      <c r="E3207" s="2" t="s">
        <v>22</v>
      </c>
      <c r="F3207" s="2">
        <v>11.0</v>
      </c>
      <c r="G3207" s="2" t="s">
        <v>55</v>
      </c>
      <c r="H3207" s="2" t="s">
        <v>49</v>
      </c>
      <c r="I3207" s="2" t="s">
        <v>25</v>
      </c>
      <c r="J3207" s="2" t="str">
        <f t="array" ref="J3207">XLOOKUP('Transaction Data'!$G3207,Product_Code,Biscuit_Brand)</f>
        <v>Vanilla Wafers</v>
      </c>
      <c r="K3207" s="2">
        <f t="array" ref="K3207">XLOOKUP('Transaction Data'!$G3207,Product_Code,Cost)</f>
        <v>18</v>
      </c>
      <c r="L3207" s="2">
        <f t="array" ref="L3207">XLOOKUP('Transaction Data'!$G3207,Product_Code,Unit_Price)</f>
        <v>36</v>
      </c>
      <c r="M3207" s="3">
        <f>'Transaction Data'!$F3207*'Transaction Data'!$K3207</f>
        <v>198</v>
      </c>
      <c r="N3207" s="3">
        <f>'Transaction Data'!$F3207*'Transaction Data'!$L3207</f>
        <v>396</v>
      </c>
      <c r="O3207" s="3">
        <f>'Transaction Data'!$N3207-'Transaction Data'!$M3207</f>
        <v>198</v>
      </c>
      <c r="P3207" s="2">
        <f>DATEDIF('Transaction Data'!$D3207,'Transaction Data'!$A3207,"y")</f>
        <v>38</v>
      </c>
      <c r="Q3207" s="2" t="str">
        <f>FLOOR('Transaction Data'!$P3207,15)&amp;"-"&amp;FLOOR('Transaction Data'!$P3207,15)+14</f>
        <v>30-44</v>
      </c>
      <c r="R3207" s="2" t="str">
        <f>IF('Transaction Data'!$L3207&lt;=10,"Less Expensive","Expensive")</f>
        <v>Expensive</v>
      </c>
      <c r="S3207" s="4">
        <f>WEEKDAY('Transaction Data'!$A3207)</f>
        <v>5</v>
      </c>
      <c r="T3207" s="2" t="str">
        <f>IF(WEEKDAY('Transaction Data'!$A3207,2)&lt;6,"Weekday","Weekend")</f>
        <v>Weekday</v>
      </c>
    </row>
    <row r="3208" ht="15.75" customHeight="1">
      <c r="A3208" s="1">
        <v>45335.0</v>
      </c>
      <c r="B3208" s="2" t="s">
        <v>3069</v>
      </c>
      <c r="C3208" s="2" t="s">
        <v>54</v>
      </c>
      <c r="D3208" s="1">
        <v>31119.0</v>
      </c>
      <c r="E3208" s="2" t="s">
        <v>37</v>
      </c>
      <c r="F3208" s="2">
        <v>194.0</v>
      </c>
      <c r="G3208" s="2" t="s">
        <v>33</v>
      </c>
      <c r="H3208" s="2" t="s">
        <v>52</v>
      </c>
      <c r="I3208" s="2" t="s">
        <v>30</v>
      </c>
      <c r="J3208" s="2" t="str">
        <f t="array" ref="J3208">XLOOKUP('Transaction Data'!$G3208,Product_Code,Biscuit_Brand)</f>
        <v>Caramel Biscuits</v>
      </c>
      <c r="K3208" s="2">
        <f t="array" ref="K3208">XLOOKUP('Transaction Data'!$G3208,Product_Code,Cost)</f>
        <v>18</v>
      </c>
      <c r="L3208" s="2">
        <f t="array" ref="L3208">XLOOKUP('Transaction Data'!$G3208,Product_Code,Unit_Price)</f>
        <v>22</v>
      </c>
      <c r="M3208" s="3">
        <f>'Transaction Data'!$F3208*'Transaction Data'!$K3208</f>
        <v>3492</v>
      </c>
      <c r="N3208" s="3">
        <f>'Transaction Data'!$F3208*'Transaction Data'!$L3208</f>
        <v>4268</v>
      </c>
      <c r="O3208" s="3">
        <f>'Transaction Data'!$N3208-'Transaction Data'!$M3208</f>
        <v>776</v>
      </c>
      <c r="P3208" s="2">
        <f>DATEDIF('Transaction Data'!$D3208,'Transaction Data'!$A3208,"y")</f>
        <v>38</v>
      </c>
      <c r="Q3208" s="2" t="str">
        <f>FLOOR('Transaction Data'!$P3208,15)&amp;"-"&amp;FLOOR('Transaction Data'!$P3208,15)+14</f>
        <v>30-44</v>
      </c>
      <c r="R3208" s="2" t="str">
        <f>IF('Transaction Data'!$L3208&lt;=10,"Less Expensive","Expensive")</f>
        <v>Expensive</v>
      </c>
      <c r="S3208" s="4">
        <f>WEEKDAY('Transaction Data'!$A3208)</f>
        <v>3</v>
      </c>
      <c r="T3208" s="2" t="str">
        <f>IF(WEEKDAY('Transaction Data'!$A3208,2)&lt;6,"Weekday","Weekend")</f>
        <v>Weekday</v>
      </c>
    </row>
    <row r="3209" ht="15.75" customHeight="1">
      <c r="A3209" s="1">
        <v>45332.0</v>
      </c>
      <c r="B3209" s="2" t="s">
        <v>3070</v>
      </c>
      <c r="C3209" s="2" t="s">
        <v>65</v>
      </c>
      <c r="D3209" s="1">
        <v>26240.0</v>
      </c>
      <c r="E3209" s="2" t="s">
        <v>22</v>
      </c>
      <c r="F3209" s="2">
        <v>318.0</v>
      </c>
      <c r="G3209" s="2" t="s">
        <v>55</v>
      </c>
      <c r="H3209" s="2" t="s">
        <v>49</v>
      </c>
      <c r="I3209" s="2" t="s">
        <v>25</v>
      </c>
      <c r="J3209" s="2" t="str">
        <f t="array" ref="J3209">XLOOKUP('Transaction Data'!$G3209,Product_Code,Biscuit_Brand)</f>
        <v>Vanilla Wafers</v>
      </c>
      <c r="K3209" s="2">
        <f t="array" ref="K3209">XLOOKUP('Transaction Data'!$G3209,Product_Code,Cost)</f>
        <v>18</v>
      </c>
      <c r="L3209" s="2">
        <f t="array" ref="L3209">XLOOKUP('Transaction Data'!$G3209,Product_Code,Unit_Price)</f>
        <v>36</v>
      </c>
      <c r="M3209" s="3">
        <f>'Transaction Data'!$F3209*'Transaction Data'!$K3209</f>
        <v>5724</v>
      </c>
      <c r="N3209" s="3">
        <f>'Transaction Data'!$F3209*'Transaction Data'!$L3209</f>
        <v>11448</v>
      </c>
      <c r="O3209" s="3">
        <f>'Transaction Data'!$N3209-'Transaction Data'!$M3209</f>
        <v>5724</v>
      </c>
      <c r="P3209" s="2">
        <f>DATEDIF('Transaction Data'!$D3209,'Transaction Data'!$A3209,"y")</f>
        <v>52</v>
      </c>
      <c r="Q3209" s="2" t="str">
        <f>FLOOR('Transaction Data'!$P3209,15)&amp;"-"&amp;FLOOR('Transaction Data'!$P3209,15)+14</f>
        <v>45-59</v>
      </c>
      <c r="R3209" s="2" t="str">
        <f>IF('Transaction Data'!$L3209&lt;=10,"Less Expensive","Expensive")</f>
        <v>Expensive</v>
      </c>
      <c r="S3209" s="4">
        <f>WEEKDAY('Transaction Data'!$A3209)</f>
        <v>7</v>
      </c>
      <c r="T3209" s="2" t="str">
        <f>IF(WEEKDAY('Transaction Data'!$A3209,2)&lt;6,"Weekday","Weekend")</f>
        <v>Weekend</v>
      </c>
    </row>
    <row r="3210" ht="15.75" customHeight="1">
      <c r="A3210" s="1">
        <v>45403.0</v>
      </c>
      <c r="B3210" s="2" t="s">
        <v>3071</v>
      </c>
      <c r="C3210" s="2" t="s">
        <v>69</v>
      </c>
      <c r="D3210" s="1">
        <v>34147.0</v>
      </c>
      <c r="E3210" s="2" t="s">
        <v>37</v>
      </c>
      <c r="F3210" s="2">
        <v>34.0</v>
      </c>
      <c r="G3210" s="2" t="s">
        <v>57</v>
      </c>
      <c r="H3210" s="2" t="s">
        <v>52</v>
      </c>
      <c r="I3210" s="2" t="s">
        <v>25</v>
      </c>
      <c r="J3210" s="2" t="str">
        <f t="array" ref="J3210">XLOOKUP('Transaction Data'!$G3210,Product_Code,Biscuit_Brand)</f>
        <v>Oatmeal Cookies</v>
      </c>
      <c r="K3210" s="2">
        <f t="array" ref="K3210">XLOOKUP('Transaction Data'!$G3210,Product_Code,Cost)</f>
        <v>19</v>
      </c>
      <c r="L3210" s="2">
        <f t="array" ref="L3210">XLOOKUP('Transaction Data'!$G3210,Product_Code,Unit_Price)</f>
        <v>23</v>
      </c>
      <c r="M3210" s="3">
        <f>'Transaction Data'!$F3210*'Transaction Data'!$K3210</f>
        <v>646</v>
      </c>
      <c r="N3210" s="3">
        <f>'Transaction Data'!$F3210*'Transaction Data'!$L3210</f>
        <v>782</v>
      </c>
      <c r="O3210" s="3">
        <f>'Transaction Data'!$N3210-'Transaction Data'!$M3210</f>
        <v>136</v>
      </c>
      <c r="P3210" s="2">
        <f>DATEDIF('Transaction Data'!$D3210,'Transaction Data'!$A3210,"y")</f>
        <v>30</v>
      </c>
      <c r="Q3210" s="2" t="str">
        <f>FLOOR('Transaction Data'!$P3210,15)&amp;"-"&amp;FLOOR('Transaction Data'!$P3210,15)+14</f>
        <v>30-44</v>
      </c>
      <c r="R3210" s="2" t="str">
        <f>IF('Transaction Data'!$L3210&lt;=10,"Less Expensive","Expensive")</f>
        <v>Expensive</v>
      </c>
      <c r="S3210" s="4">
        <f>WEEKDAY('Transaction Data'!$A3210)</f>
        <v>1</v>
      </c>
      <c r="T3210" s="2" t="str">
        <f>IF(WEEKDAY('Transaction Data'!$A3210,2)&lt;6,"Weekday","Weekend")</f>
        <v>Weekend</v>
      </c>
    </row>
    <row r="3211" ht="15.75" customHeight="1">
      <c r="A3211" s="1">
        <v>45361.0</v>
      </c>
      <c r="B3211" s="2" t="s">
        <v>3072</v>
      </c>
      <c r="C3211" s="2" t="s">
        <v>41</v>
      </c>
      <c r="D3211" s="1">
        <v>25479.0</v>
      </c>
      <c r="E3211" s="2" t="s">
        <v>37</v>
      </c>
      <c r="F3211" s="2">
        <v>250.0</v>
      </c>
      <c r="G3211" s="2" t="s">
        <v>33</v>
      </c>
      <c r="H3211" s="2" t="s">
        <v>34</v>
      </c>
      <c r="I3211" s="2" t="s">
        <v>25</v>
      </c>
      <c r="J3211" s="2" t="str">
        <f t="array" ref="J3211">XLOOKUP('Transaction Data'!$G3211,Product_Code,Biscuit_Brand)</f>
        <v>Caramel Biscuits</v>
      </c>
      <c r="K3211" s="2">
        <f t="array" ref="K3211">XLOOKUP('Transaction Data'!$G3211,Product_Code,Cost)</f>
        <v>18</v>
      </c>
      <c r="L3211" s="2">
        <f t="array" ref="L3211">XLOOKUP('Transaction Data'!$G3211,Product_Code,Unit_Price)</f>
        <v>22</v>
      </c>
      <c r="M3211" s="3">
        <f>'Transaction Data'!$F3211*'Transaction Data'!$K3211</f>
        <v>4500</v>
      </c>
      <c r="N3211" s="3">
        <f>'Transaction Data'!$F3211*'Transaction Data'!$L3211</f>
        <v>5500</v>
      </c>
      <c r="O3211" s="3">
        <f>'Transaction Data'!$N3211-'Transaction Data'!$M3211</f>
        <v>1000</v>
      </c>
      <c r="P3211" s="2">
        <f>DATEDIF('Transaction Data'!$D3211,'Transaction Data'!$A3211,"y")</f>
        <v>54</v>
      </c>
      <c r="Q3211" s="2" t="str">
        <f>FLOOR('Transaction Data'!$P3211,15)&amp;"-"&amp;FLOOR('Transaction Data'!$P3211,15)+14</f>
        <v>45-59</v>
      </c>
      <c r="R3211" s="2" t="str">
        <f>IF('Transaction Data'!$L3211&lt;=10,"Less Expensive","Expensive")</f>
        <v>Expensive</v>
      </c>
      <c r="S3211" s="4">
        <f>WEEKDAY('Transaction Data'!$A3211)</f>
        <v>1</v>
      </c>
      <c r="T3211" s="2" t="str">
        <f>IF(WEEKDAY('Transaction Data'!$A3211,2)&lt;6,"Weekday","Weekend")</f>
        <v>Weekend</v>
      </c>
    </row>
    <row r="3212" ht="15.75" customHeight="1">
      <c r="A3212" s="1">
        <v>45458.0</v>
      </c>
      <c r="B3212" s="2" t="s">
        <v>3073</v>
      </c>
      <c r="C3212" s="2" t="s">
        <v>69</v>
      </c>
      <c r="D3212" s="1">
        <v>27013.0</v>
      </c>
      <c r="E3212" s="2" t="s">
        <v>22</v>
      </c>
      <c r="F3212" s="2">
        <v>228.0</v>
      </c>
      <c r="G3212" s="2" t="s">
        <v>57</v>
      </c>
      <c r="H3212" s="2" t="s">
        <v>34</v>
      </c>
      <c r="I3212" s="2" t="s">
        <v>25</v>
      </c>
      <c r="J3212" s="2" t="str">
        <f t="array" ref="J3212">XLOOKUP('Transaction Data'!$G3212,Product_Code,Biscuit_Brand)</f>
        <v>Oatmeal Cookies</v>
      </c>
      <c r="K3212" s="2">
        <f t="array" ref="K3212">XLOOKUP('Transaction Data'!$G3212,Product_Code,Cost)</f>
        <v>19</v>
      </c>
      <c r="L3212" s="2">
        <f t="array" ref="L3212">XLOOKUP('Transaction Data'!$G3212,Product_Code,Unit_Price)</f>
        <v>23</v>
      </c>
      <c r="M3212" s="3">
        <f>'Transaction Data'!$F3212*'Transaction Data'!$K3212</f>
        <v>4332</v>
      </c>
      <c r="N3212" s="3">
        <f>'Transaction Data'!$F3212*'Transaction Data'!$L3212</f>
        <v>5244</v>
      </c>
      <c r="O3212" s="3">
        <f>'Transaction Data'!$N3212-'Transaction Data'!$M3212</f>
        <v>912</v>
      </c>
      <c r="P3212" s="2">
        <f>DATEDIF('Transaction Data'!$D3212,'Transaction Data'!$A3212,"y")</f>
        <v>50</v>
      </c>
      <c r="Q3212" s="2" t="str">
        <f>FLOOR('Transaction Data'!$P3212,15)&amp;"-"&amp;FLOOR('Transaction Data'!$P3212,15)+14</f>
        <v>45-59</v>
      </c>
      <c r="R3212" s="2" t="str">
        <f>IF('Transaction Data'!$L3212&lt;=10,"Less Expensive","Expensive")</f>
        <v>Expensive</v>
      </c>
      <c r="S3212" s="4">
        <f>WEEKDAY('Transaction Data'!$A3212)</f>
        <v>7</v>
      </c>
      <c r="T3212" s="2" t="str">
        <f>IF(WEEKDAY('Transaction Data'!$A3212,2)&lt;6,"Weekday","Weekend")</f>
        <v>Weekend</v>
      </c>
    </row>
    <row r="3213" ht="15.75" customHeight="1">
      <c r="A3213" s="1">
        <v>45444.0</v>
      </c>
      <c r="B3213" s="2" t="s">
        <v>3074</v>
      </c>
      <c r="C3213" s="2" t="s">
        <v>32</v>
      </c>
      <c r="D3213" s="1">
        <v>26763.0</v>
      </c>
      <c r="E3213" s="2" t="s">
        <v>63</v>
      </c>
      <c r="F3213" s="2">
        <v>456.0</v>
      </c>
      <c r="G3213" s="2" t="s">
        <v>28</v>
      </c>
      <c r="H3213" s="2" t="s">
        <v>39</v>
      </c>
      <c r="I3213" s="2" t="s">
        <v>25</v>
      </c>
      <c r="J3213" s="2" t="str">
        <f t="array" ref="J3213">XLOOKUP('Transaction Data'!$G3213,Product_Code,Biscuit_Brand)</f>
        <v>Shortbread</v>
      </c>
      <c r="K3213" s="2">
        <f t="array" ref="K3213">XLOOKUP('Transaction Data'!$G3213,Product_Code,Cost)</f>
        <v>10</v>
      </c>
      <c r="L3213" s="2">
        <f t="array" ref="L3213">XLOOKUP('Transaction Data'!$G3213,Product_Code,Unit_Price)</f>
        <v>45</v>
      </c>
      <c r="M3213" s="3">
        <f>'Transaction Data'!$F3213*'Transaction Data'!$K3213</f>
        <v>4560</v>
      </c>
      <c r="N3213" s="3">
        <f>'Transaction Data'!$F3213*'Transaction Data'!$L3213</f>
        <v>20520</v>
      </c>
      <c r="O3213" s="3">
        <f>'Transaction Data'!$N3213-'Transaction Data'!$M3213</f>
        <v>15960</v>
      </c>
      <c r="P3213" s="2">
        <f>DATEDIF('Transaction Data'!$D3213,'Transaction Data'!$A3213,"y")</f>
        <v>51</v>
      </c>
      <c r="Q3213" s="2" t="str">
        <f>FLOOR('Transaction Data'!$P3213,15)&amp;"-"&amp;FLOOR('Transaction Data'!$P3213,15)+14</f>
        <v>45-59</v>
      </c>
      <c r="R3213" s="2" t="str">
        <f>IF('Transaction Data'!$L3213&lt;=10,"Less Expensive","Expensive")</f>
        <v>Expensive</v>
      </c>
      <c r="S3213" s="4">
        <f>WEEKDAY('Transaction Data'!$A3213)</f>
        <v>7</v>
      </c>
      <c r="T3213" s="2" t="str">
        <f>IF(WEEKDAY('Transaction Data'!$A3213,2)&lt;6,"Weekday","Weekend")</f>
        <v>Weekend</v>
      </c>
    </row>
    <row r="3214" ht="15.75" customHeight="1">
      <c r="A3214" s="1">
        <v>45300.0</v>
      </c>
      <c r="B3214" s="2" t="s">
        <v>3075</v>
      </c>
      <c r="C3214" s="2" t="s">
        <v>41</v>
      </c>
      <c r="D3214" s="1">
        <v>28249.0</v>
      </c>
      <c r="E3214" s="2" t="s">
        <v>63</v>
      </c>
      <c r="F3214" s="2">
        <v>389.0</v>
      </c>
      <c r="G3214" s="2" t="s">
        <v>28</v>
      </c>
      <c r="H3214" s="2" t="s">
        <v>42</v>
      </c>
      <c r="I3214" s="2" t="s">
        <v>25</v>
      </c>
      <c r="J3214" s="2" t="str">
        <f t="array" ref="J3214">XLOOKUP('Transaction Data'!$G3214,Product_Code,Biscuit_Brand)</f>
        <v>Shortbread</v>
      </c>
      <c r="K3214" s="2">
        <f t="array" ref="K3214">XLOOKUP('Transaction Data'!$G3214,Product_Code,Cost)</f>
        <v>10</v>
      </c>
      <c r="L3214" s="2">
        <f t="array" ref="L3214">XLOOKUP('Transaction Data'!$G3214,Product_Code,Unit_Price)</f>
        <v>45</v>
      </c>
      <c r="M3214" s="3">
        <f>'Transaction Data'!$F3214*'Transaction Data'!$K3214</f>
        <v>3890</v>
      </c>
      <c r="N3214" s="3">
        <f>'Transaction Data'!$F3214*'Transaction Data'!$L3214</f>
        <v>17505</v>
      </c>
      <c r="O3214" s="3">
        <f>'Transaction Data'!$N3214-'Transaction Data'!$M3214</f>
        <v>13615</v>
      </c>
      <c r="P3214" s="2">
        <f>DATEDIF('Transaction Data'!$D3214,'Transaction Data'!$A3214,"y")</f>
        <v>46</v>
      </c>
      <c r="Q3214" s="2" t="str">
        <f>FLOOR('Transaction Data'!$P3214,15)&amp;"-"&amp;FLOOR('Transaction Data'!$P3214,15)+14</f>
        <v>45-59</v>
      </c>
      <c r="R3214" s="2" t="str">
        <f>IF('Transaction Data'!$L3214&lt;=10,"Less Expensive","Expensive")</f>
        <v>Expensive</v>
      </c>
      <c r="S3214" s="4">
        <f>WEEKDAY('Transaction Data'!$A3214)</f>
        <v>3</v>
      </c>
      <c r="T3214" s="2" t="str">
        <f>IF(WEEKDAY('Transaction Data'!$A3214,2)&lt;6,"Weekday","Weekend")</f>
        <v>Weekday</v>
      </c>
    </row>
    <row r="3215" ht="15.75" customHeight="1">
      <c r="A3215" s="1">
        <v>45495.0</v>
      </c>
      <c r="B3215" s="2" t="s">
        <v>3076</v>
      </c>
      <c r="C3215" s="2" t="s">
        <v>47</v>
      </c>
      <c r="D3215" s="1">
        <v>21489.0</v>
      </c>
      <c r="E3215" s="2" t="s">
        <v>37</v>
      </c>
      <c r="F3215" s="2">
        <v>231.0</v>
      </c>
      <c r="G3215" s="2" t="s">
        <v>60</v>
      </c>
      <c r="H3215" s="2" t="s">
        <v>45</v>
      </c>
      <c r="I3215" s="2" t="s">
        <v>25</v>
      </c>
      <c r="J3215" s="2" t="str">
        <f t="array" ref="J3215">XLOOKUP('Transaction Data'!$G3215,Product_Code,Biscuit_Brand)</f>
        <v>Peanut Butter Bites</v>
      </c>
      <c r="K3215" s="2">
        <f t="array" ref="K3215">XLOOKUP('Transaction Data'!$G3215,Product_Code,Cost)</f>
        <v>5</v>
      </c>
      <c r="L3215" s="2">
        <f t="array" ref="L3215">XLOOKUP('Transaction Data'!$G3215,Product_Code,Unit_Price)</f>
        <v>7</v>
      </c>
      <c r="M3215" s="3">
        <f>'Transaction Data'!$F3215*'Transaction Data'!$K3215</f>
        <v>1155</v>
      </c>
      <c r="N3215" s="3">
        <f>'Transaction Data'!$F3215*'Transaction Data'!$L3215</f>
        <v>1617</v>
      </c>
      <c r="O3215" s="3">
        <f>'Transaction Data'!$N3215-'Transaction Data'!$M3215</f>
        <v>462</v>
      </c>
      <c r="P3215" s="2">
        <f>DATEDIF('Transaction Data'!$D3215,'Transaction Data'!$A3215,"y")</f>
        <v>65</v>
      </c>
      <c r="Q3215" s="2" t="str">
        <f>FLOOR('Transaction Data'!$P3215,15)&amp;"-"&amp;FLOOR('Transaction Data'!$P3215,15)+14</f>
        <v>60-74</v>
      </c>
      <c r="R3215" s="2" t="str">
        <f>IF('Transaction Data'!$L3215&lt;=10,"Less Expensive","Expensive")</f>
        <v>Less Expensive</v>
      </c>
      <c r="S3215" s="4">
        <f>WEEKDAY('Transaction Data'!$A3215)</f>
        <v>2</v>
      </c>
      <c r="T3215" s="2" t="str">
        <f>IF(WEEKDAY('Transaction Data'!$A3215,2)&lt;6,"Weekday","Weekend")</f>
        <v>Weekday</v>
      </c>
    </row>
    <row r="3216" ht="15.75" customHeight="1">
      <c r="A3216" s="1">
        <v>45294.0</v>
      </c>
      <c r="B3216" s="2" t="s">
        <v>3077</v>
      </c>
      <c r="C3216" s="2" t="s">
        <v>41</v>
      </c>
      <c r="D3216" s="1">
        <v>37607.0</v>
      </c>
      <c r="E3216" s="2" t="s">
        <v>63</v>
      </c>
      <c r="F3216" s="2">
        <v>176.0</v>
      </c>
      <c r="G3216" s="2" t="s">
        <v>61</v>
      </c>
      <c r="H3216" s="2" t="s">
        <v>49</v>
      </c>
      <c r="I3216" s="2" t="s">
        <v>25</v>
      </c>
      <c r="J3216" s="2" t="str">
        <f t="array" ref="J3216">XLOOKUP('Transaction Data'!$G3216,Product_Code,Biscuit_Brand)</f>
        <v>Choco Delight</v>
      </c>
      <c r="K3216" s="2">
        <f t="array" ref="K3216">XLOOKUP('Transaction Data'!$G3216,Product_Code,Cost)</f>
        <v>3</v>
      </c>
      <c r="L3216" s="2">
        <f t="array" ref="L3216">XLOOKUP('Transaction Data'!$G3216,Product_Code,Unit_Price)</f>
        <v>5</v>
      </c>
      <c r="M3216" s="3">
        <f>'Transaction Data'!$F3216*'Transaction Data'!$K3216</f>
        <v>528</v>
      </c>
      <c r="N3216" s="3">
        <f>'Transaction Data'!$F3216*'Transaction Data'!$L3216</f>
        <v>880</v>
      </c>
      <c r="O3216" s="3">
        <f>'Transaction Data'!$N3216-'Transaction Data'!$M3216</f>
        <v>352</v>
      </c>
      <c r="P3216" s="2">
        <f>DATEDIF('Transaction Data'!$D3216,'Transaction Data'!$A3216,"y")</f>
        <v>21</v>
      </c>
      <c r="Q3216" s="2" t="str">
        <f>FLOOR('Transaction Data'!$P3216,15)&amp;"-"&amp;FLOOR('Transaction Data'!$P3216,15)+14</f>
        <v>15-29</v>
      </c>
      <c r="R3216" s="2" t="str">
        <f>IF('Transaction Data'!$L3216&lt;=10,"Less Expensive","Expensive")</f>
        <v>Less Expensive</v>
      </c>
      <c r="S3216" s="4">
        <f>WEEKDAY('Transaction Data'!$A3216)</f>
        <v>4</v>
      </c>
      <c r="T3216" s="2" t="str">
        <f>IF(WEEKDAY('Transaction Data'!$A3216,2)&lt;6,"Weekday","Weekend")</f>
        <v>Weekday</v>
      </c>
    </row>
    <row r="3217" ht="15.75" customHeight="1">
      <c r="A3217" s="1">
        <v>45476.0</v>
      </c>
      <c r="B3217" s="2" t="s">
        <v>3078</v>
      </c>
      <c r="C3217" s="2" t="s">
        <v>41</v>
      </c>
      <c r="D3217" s="1">
        <v>34614.0</v>
      </c>
      <c r="E3217" s="2" t="s">
        <v>37</v>
      </c>
      <c r="F3217" s="2">
        <v>122.0</v>
      </c>
      <c r="G3217" s="2" t="s">
        <v>55</v>
      </c>
      <c r="H3217" s="2" t="s">
        <v>52</v>
      </c>
      <c r="I3217" s="2" t="s">
        <v>25</v>
      </c>
      <c r="J3217" s="2" t="str">
        <f t="array" ref="J3217">XLOOKUP('Transaction Data'!$G3217,Product_Code,Biscuit_Brand)</f>
        <v>Vanilla Wafers</v>
      </c>
      <c r="K3217" s="2">
        <f t="array" ref="K3217">XLOOKUP('Transaction Data'!$G3217,Product_Code,Cost)</f>
        <v>18</v>
      </c>
      <c r="L3217" s="2">
        <f t="array" ref="L3217">XLOOKUP('Transaction Data'!$G3217,Product_Code,Unit_Price)</f>
        <v>36</v>
      </c>
      <c r="M3217" s="3">
        <f>'Transaction Data'!$F3217*'Transaction Data'!$K3217</f>
        <v>2196</v>
      </c>
      <c r="N3217" s="3">
        <f>'Transaction Data'!$F3217*'Transaction Data'!$L3217</f>
        <v>4392</v>
      </c>
      <c r="O3217" s="3">
        <f>'Transaction Data'!$N3217-'Transaction Data'!$M3217</f>
        <v>2196</v>
      </c>
      <c r="P3217" s="2">
        <f>DATEDIF('Transaction Data'!$D3217,'Transaction Data'!$A3217,"y")</f>
        <v>29</v>
      </c>
      <c r="Q3217" s="2" t="str">
        <f>FLOOR('Transaction Data'!$P3217,15)&amp;"-"&amp;FLOOR('Transaction Data'!$P3217,15)+14</f>
        <v>15-29</v>
      </c>
      <c r="R3217" s="2" t="str">
        <f>IF('Transaction Data'!$L3217&lt;=10,"Less Expensive","Expensive")</f>
        <v>Expensive</v>
      </c>
      <c r="S3217" s="4">
        <f>WEEKDAY('Transaction Data'!$A3217)</f>
        <v>4</v>
      </c>
      <c r="T3217" s="2" t="str">
        <f>IF(WEEKDAY('Transaction Data'!$A3217,2)&lt;6,"Weekday","Weekend")</f>
        <v>Weekday</v>
      </c>
    </row>
    <row r="3218" ht="15.75" customHeight="1">
      <c r="A3218" s="1">
        <v>45317.0</v>
      </c>
      <c r="B3218" s="2" t="s">
        <v>3079</v>
      </c>
      <c r="C3218" s="2" t="s">
        <v>41</v>
      </c>
      <c r="D3218" s="1">
        <v>18422.0</v>
      </c>
      <c r="E3218" s="2" t="s">
        <v>37</v>
      </c>
      <c r="F3218" s="2">
        <v>489.0</v>
      </c>
      <c r="G3218" s="2" t="s">
        <v>38</v>
      </c>
      <c r="H3218" s="2" t="s">
        <v>49</v>
      </c>
      <c r="I3218" s="2" t="s">
        <v>25</v>
      </c>
      <c r="J3218" s="2" t="str">
        <f t="array" ref="J3218">XLOOKUP('Transaction Data'!$G3218,Product_Code,Biscuit_Brand)</f>
        <v>Ginger Snaps</v>
      </c>
      <c r="K3218" s="2">
        <f t="array" ref="K3218">XLOOKUP('Transaction Data'!$G3218,Product_Code,Cost)</f>
        <v>14</v>
      </c>
      <c r="L3218" s="2">
        <f t="array" ref="L3218">XLOOKUP('Transaction Data'!$G3218,Product_Code,Unit_Price)</f>
        <v>28</v>
      </c>
      <c r="M3218" s="3">
        <f>'Transaction Data'!$F3218*'Transaction Data'!$K3218</f>
        <v>6846</v>
      </c>
      <c r="N3218" s="3">
        <f>'Transaction Data'!$F3218*'Transaction Data'!$L3218</f>
        <v>13692</v>
      </c>
      <c r="O3218" s="3">
        <f>'Transaction Data'!$N3218-'Transaction Data'!$M3218</f>
        <v>6846</v>
      </c>
      <c r="P3218" s="2">
        <f>DATEDIF('Transaction Data'!$D3218,'Transaction Data'!$A3218,"y")</f>
        <v>73</v>
      </c>
      <c r="Q3218" s="2" t="str">
        <f>FLOOR('Transaction Data'!$P3218,15)&amp;"-"&amp;FLOOR('Transaction Data'!$P3218,15)+14</f>
        <v>60-74</v>
      </c>
      <c r="R3218" s="2" t="str">
        <f>IF('Transaction Data'!$L3218&lt;=10,"Less Expensive","Expensive")</f>
        <v>Expensive</v>
      </c>
      <c r="S3218" s="4">
        <f>WEEKDAY('Transaction Data'!$A3218)</f>
        <v>6</v>
      </c>
      <c r="T3218" s="2" t="str">
        <f>IF(WEEKDAY('Transaction Data'!$A3218,2)&lt;6,"Weekday","Weekend")</f>
        <v>Weekday</v>
      </c>
    </row>
    <row r="3219" ht="15.75" customHeight="1">
      <c r="A3219" s="1">
        <v>45485.0</v>
      </c>
      <c r="B3219" s="2" t="s">
        <v>2873</v>
      </c>
      <c r="C3219" s="2" t="s">
        <v>21</v>
      </c>
      <c r="D3219" s="1">
        <v>33844.0</v>
      </c>
      <c r="E3219" s="2" t="s">
        <v>37</v>
      </c>
      <c r="F3219" s="2">
        <v>221.0</v>
      </c>
      <c r="G3219" s="2" t="s">
        <v>48</v>
      </c>
      <c r="H3219" s="2" t="s">
        <v>52</v>
      </c>
      <c r="I3219" s="2" t="s">
        <v>25</v>
      </c>
      <c r="J3219" s="2" t="str">
        <f t="array" ref="J3219">XLOOKUP('Transaction Data'!$G3219,Product_Code,Biscuit_Brand)</f>
        <v>Lemon Crisps</v>
      </c>
      <c r="K3219" s="2">
        <f t="array" ref="K3219">XLOOKUP('Transaction Data'!$G3219,Product_Code,Cost)</f>
        <v>7</v>
      </c>
      <c r="L3219" s="2">
        <f t="array" ref="L3219">XLOOKUP('Transaction Data'!$G3219,Product_Code,Unit_Price)</f>
        <v>9</v>
      </c>
      <c r="M3219" s="3">
        <f>'Transaction Data'!$F3219*'Transaction Data'!$K3219</f>
        <v>1547</v>
      </c>
      <c r="N3219" s="3">
        <f>'Transaction Data'!$F3219*'Transaction Data'!$L3219</f>
        <v>1989</v>
      </c>
      <c r="O3219" s="3">
        <f>'Transaction Data'!$N3219-'Transaction Data'!$M3219</f>
        <v>442</v>
      </c>
      <c r="P3219" s="2">
        <f>DATEDIF('Transaction Data'!$D3219,'Transaction Data'!$A3219,"y")</f>
        <v>31</v>
      </c>
      <c r="Q3219" s="2" t="str">
        <f>FLOOR('Transaction Data'!$P3219,15)&amp;"-"&amp;FLOOR('Transaction Data'!$P3219,15)+14</f>
        <v>30-44</v>
      </c>
      <c r="R3219" s="2" t="str">
        <f>IF('Transaction Data'!$L3219&lt;=10,"Less Expensive","Expensive")</f>
        <v>Less Expensive</v>
      </c>
      <c r="S3219" s="4">
        <f>WEEKDAY('Transaction Data'!$A3219)</f>
        <v>6</v>
      </c>
      <c r="T3219" s="2" t="str">
        <f>IF(WEEKDAY('Transaction Data'!$A3219,2)&lt;6,"Weekday","Weekend")</f>
        <v>Weekday</v>
      </c>
    </row>
    <row r="3220" ht="15.75" customHeight="1">
      <c r="A3220" s="1">
        <v>45490.0</v>
      </c>
      <c r="B3220" s="2" t="s">
        <v>3080</v>
      </c>
      <c r="C3220" s="2" t="s">
        <v>21</v>
      </c>
      <c r="D3220" s="1">
        <v>34070.0</v>
      </c>
      <c r="E3220" s="2" t="s">
        <v>63</v>
      </c>
      <c r="F3220" s="2">
        <v>340.0</v>
      </c>
      <c r="G3220" s="2" t="s">
        <v>44</v>
      </c>
      <c r="H3220" s="2" t="s">
        <v>52</v>
      </c>
      <c r="I3220" s="2" t="s">
        <v>25</v>
      </c>
      <c r="J3220" s="2" t="str">
        <f t="array" ref="J3220">XLOOKUP('Transaction Data'!$G3220,Product_Code,Biscuit_Brand)</f>
        <v>Butter Crunch</v>
      </c>
      <c r="K3220" s="2">
        <f t="array" ref="K3220">XLOOKUP('Transaction Data'!$G3220,Product_Code,Cost)</f>
        <v>10</v>
      </c>
      <c r="L3220" s="2">
        <f t="array" ref="L3220">XLOOKUP('Transaction Data'!$G3220,Product_Code,Unit_Price)</f>
        <v>11</v>
      </c>
      <c r="M3220" s="3">
        <f>'Transaction Data'!$F3220*'Transaction Data'!$K3220</f>
        <v>3400</v>
      </c>
      <c r="N3220" s="3">
        <f>'Transaction Data'!$F3220*'Transaction Data'!$L3220</f>
        <v>3740</v>
      </c>
      <c r="O3220" s="3">
        <f>'Transaction Data'!$N3220-'Transaction Data'!$M3220</f>
        <v>340</v>
      </c>
      <c r="P3220" s="2">
        <f>DATEDIF('Transaction Data'!$D3220,'Transaction Data'!$A3220,"y")</f>
        <v>31</v>
      </c>
      <c r="Q3220" s="2" t="str">
        <f>FLOOR('Transaction Data'!$P3220,15)&amp;"-"&amp;FLOOR('Transaction Data'!$P3220,15)+14</f>
        <v>30-44</v>
      </c>
      <c r="R3220" s="2" t="str">
        <f>IF('Transaction Data'!$L3220&lt;=10,"Less Expensive","Expensive")</f>
        <v>Expensive</v>
      </c>
      <c r="S3220" s="4">
        <f>WEEKDAY('Transaction Data'!$A3220)</f>
        <v>4</v>
      </c>
      <c r="T3220" s="2" t="str">
        <f>IF(WEEKDAY('Transaction Data'!$A3220,2)&lt;6,"Weekday","Weekend")</f>
        <v>Weekday</v>
      </c>
    </row>
    <row r="3221" ht="15.75" customHeight="1">
      <c r="A3221" s="1">
        <v>45356.0</v>
      </c>
      <c r="B3221" s="2" t="s">
        <v>3081</v>
      </c>
      <c r="C3221" s="2" t="s">
        <v>41</v>
      </c>
      <c r="D3221" s="1">
        <v>27181.0</v>
      </c>
      <c r="E3221" s="2" t="s">
        <v>63</v>
      </c>
      <c r="F3221" s="2">
        <v>410.0</v>
      </c>
      <c r="G3221" s="2" t="s">
        <v>61</v>
      </c>
      <c r="H3221" s="2" t="s">
        <v>45</v>
      </c>
      <c r="I3221" s="2" t="s">
        <v>30</v>
      </c>
      <c r="J3221" s="2" t="str">
        <f t="array" ref="J3221">XLOOKUP('Transaction Data'!$G3221,Product_Code,Biscuit_Brand)</f>
        <v>Choco Delight</v>
      </c>
      <c r="K3221" s="2">
        <f t="array" ref="K3221">XLOOKUP('Transaction Data'!$G3221,Product_Code,Cost)</f>
        <v>3</v>
      </c>
      <c r="L3221" s="2">
        <f t="array" ref="L3221">XLOOKUP('Transaction Data'!$G3221,Product_Code,Unit_Price)</f>
        <v>5</v>
      </c>
      <c r="M3221" s="3">
        <f>'Transaction Data'!$F3221*'Transaction Data'!$K3221</f>
        <v>1230</v>
      </c>
      <c r="N3221" s="3">
        <f>'Transaction Data'!$F3221*'Transaction Data'!$L3221</f>
        <v>2050</v>
      </c>
      <c r="O3221" s="3">
        <f>'Transaction Data'!$N3221-'Transaction Data'!$M3221</f>
        <v>820</v>
      </c>
      <c r="P3221" s="2">
        <f>DATEDIF('Transaction Data'!$D3221,'Transaction Data'!$A3221,"y")</f>
        <v>49</v>
      </c>
      <c r="Q3221" s="2" t="str">
        <f>FLOOR('Transaction Data'!$P3221,15)&amp;"-"&amp;FLOOR('Transaction Data'!$P3221,15)+14</f>
        <v>45-59</v>
      </c>
      <c r="R3221" s="2" t="str">
        <f>IF('Transaction Data'!$L3221&lt;=10,"Less Expensive","Expensive")</f>
        <v>Less Expensive</v>
      </c>
      <c r="S3221" s="4">
        <f>WEEKDAY('Transaction Data'!$A3221)</f>
        <v>3</v>
      </c>
      <c r="T3221" s="2" t="str">
        <f>IF(WEEKDAY('Transaction Data'!$A3221,2)&lt;6,"Weekday","Weekend")</f>
        <v>Weekday</v>
      </c>
    </row>
    <row r="3222" ht="15.75" customHeight="1">
      <c r="A3222" s="1">
        <v>45443.0</v>
      </c>
      <c r="B3222" s="2" t="s">
        <v>3082</v>
      </c>
      <c r="C3222" s="2" t="s">
        <v>54</v>
      </c>
      <c r="D3222" s="1">
        <v>18751.0</v>
      </c>
      <c r="E3222" s="2" t="s">
        <v>27</v>
      </c>
      <c r="F3222" s="2">
        <v>308.0</v>
      </c>
      <c r="G3222" s="2" t="s">
        <v>33</v>
      </c>
      <c r="H3222" s="2" t="s">
        <v>49</v>
      </c>
      <c r="I3222" s="2" t="s">
        <v>25</v>
      </c>
      <c r="J3222" s="2" t="str">
        <f t="array" ref="J3222">XLOOKUP('Transaction Data'!$G3222,Product_Code,Biscuit_Brand)</f>
        <v>Caramel Biscuits</v>
      </c>
      <c r="K3222" s="2">
        <f t="array" ref="K3222">XLOOKUP('Transaction Data'!$G3222,Product_Code,Cost)</f>
        <v>18</v>
      </c>
      <c r="L3222" s="2">
        <f t="array" ref="L3222">XLOOKUP('Transaction Data'!$G3222,Product_Code,Unit_Price)</f>
        <v>22</v>
      </c>
      <c r="M3222" s="3">
        <f>'Transaction Data'!$F3222*'Transaction Data'!$K3222</f>
        <v>5544</v>
      </c>
      <c r="N3222" s="3">
        <f>'Transaction Data'!$F3222*'Transaction Data'!$L3222</f>
        <v>6776</v>
      </c>
      <c r="O3222" s="3">
        <f>'Transaction Data'!$N3222-'Transaction Data'!$M3222</f>
        <v>1232</v>
      </c>
      <c r="P3222" s="2">
        <f>DATEDIF('Transaction Data'!$D3222,'Transaction Data'!$A3222,"y")</f>
        <v>73</v>
      </c>
      <c r="Q3222" s="2" t="str">
        <f>FLOOR('Transaction Data'!$P3222,15)&amp;"-"&amp;FLOOR('Transaction Data'!$P3222,15)+14</f>
        <v>60-74</v>
      </c>
      <c r="R3222" s="2" t="str">
        <f>IF('Transaction Data'!$L3222&lt;=10,"Less Expensive","Expensive")</f>
        <v>Expensive</v>
      </c>
      <c r="S3222" s="4">
        <f>WEEKDAY('Transaction Data'!$A3222)</f>
        <v>6</v>
      </c>
      <c r="T3222" s="2" t="str">
        <f>IF(WEEKDAY('Transaction Data'!$A3222,2)&lt;6,"Weekday","Weekend")</f>
        <v>Weekday</v>
      </c>
    </row>
    <row r="3223" ht="15.75" customHeight="1">
      <c r="A3223" s="1">
        <v>45341.0</v>
      </c>
      <c r="B3223" s="2" t="s">
        <v>3083</v>
      </c>
      <c r="C3223" s="2" t="s">
        <v>72</v>
      </c>
      <c r="D3223" s="1">
        <v>31395.0</v>
      </c>
      <c r="E3223" s="2" t="s">
        <v>37</v>
      </c>
      <c r="F3223" s="2">
        <v>261.0</v>
      </c>
      <c r="G3223" s="2" t="s">
        <v>44</v>
      </c>
      <c r="H3223" s="2" t="s">
        <v>52</v>
      </c>
      <c r="I3223" s="2" t="s">
        <v>25</v>
      </c>
      <c r="J3223" s="2" t="str">
        <f t="array" ref="J3223">XLOOKUP('Transaction Data'!$G3223,Product_Code,Biscuit_Brand)</f>
        <v>Butter Crunch</v>
      </c>
      <c r="K3223" s="2">
        <f t="array" ref="K3223">XLOOKUP('Transaction Data'!$G3223,Product_Code,Cost)</f>
        <v>10</v>
      </c>
      <c r="L3223" s="2">
        <f t="array" ref="L3223">XLOOKUP('Transaction Data'!$G3223,Product_Code,Unit_Price)</f>
        <v>11</v>
      </c>
      <c r="M3223" s="3">
        <f>'Transaction Data'!$F3223*'Transaction Data'!$K3223</f>
        <v>2610</v>
      </c>
      <c r="N3223" s="3">
        <f>'Transaction Data'!$F3223*'Transaction Data'!$L3223</f>
        <v>2871</v>
      </c>
      <c r="O3223" s="3">
        <f>'Transaction Data'!$N3223-'Transaction Data'!$M3223</f>
        <v>261</v>
      </c>
      <c r="P3223" s="2">
        <f>DATEDIF('Transaction Data'!$D3223,'Transaction Data'!$A3223,"y")</f>
        <v>38</v>
      </c>
      <c r="Q3223" s="2" t="str">
        <f>FLOOR('Transaction Data'!$P3223,15)&amp;"-"&amp;FLOOR('Transaction Data'!$P3223,15)+14</f>
        <v>30-44</v>
      </c>
      <c r="R3223" s="2" t="str">
        <f>IF('Transaction Data'!$L3223&lt;=10,"Less Expensive","Expensive")</f>
        <v>Expensive</v>
      </c>
      <c r="S3223" s="4">
        <f>WEEKDAY('Transaction Data'!$A3223)</f>
        <v>2</v>
      </c>
      <c r="T3223" s="2" t="str">
        <f>IF(WEEKDAY('Transaction Data'!$A3223,2)&lt;6,"Weekday","Weekend")</f>
        <v>Weekday</v>
      </c>
    </row>
    <row r="3224" ht="15.75" customHeight="1">
      <c r="A3224" s="1">
        <v>45437.0</v>
      </c>
      <c r="B3224" s="2" t="s">
        <v>3084</v>
      </c>
      <c r="C3224" s="2" t="s">
        <v>54</v>
      </c>
      <c r="D3224" s="1">
        <v>19660.0</v>
      </c>
      <c r="E3224" s="2" t="s">
        <v>37</v>
      </c>
      <c r="F3224" s="2">
        <v>42.0</v>
      </c>
      <c r="G3224" s="2" t="s">
        <v>44</v>
      </c>
      <c r="H3224" s="2" t="s">
        <v>49</v>
      </c>
      <c r="I3224" s="2" t="s">
        <v>25</v>
      </c>
      <c r="J3224" s="2" t="str">
        <f t="array" ref="J3224">XLOOKUP('Transaction Data'!$G3224,Product_Code,Biscuit_Brand)</f>
        <v>Butter Crunch</v>
      </c>
      <c r="K3224" s="2">
        <f t="array" ref="K3224">XLOOKUP('Transaction Data'!$G3224,Product_Code,Cost)</f>
        <v>10</v>
      </c>
      <c r="L3224" s="2">
        <f t="array" ref="L3224">XLOOKUP('Transaction Data'!$G3224,Product_Code,Unit_Price)</f>
        <v>11</v>
      </c>
      <c r="M3224" s="3">
        <f>'Transaction Data'!$F3224*'Transaction Data'!$K3224</f>
        <v>420</v>
      </c>
      <c r="N3224" s="3">
        <f>'Transaction Data'!$F3224*'Transaction Data'!$L3224</f>
        <v>462</v>
      </c>
      <c r="O3224" s="3">
        <f>'Transaction Data'!$N3224-'Transaction Data'!$M3224</f>
        <v>42</v>
      </c>
      <c r="P3224" s="2">
        <f>DATEDIF('Transaction Data'!$D3224,'Transaction Data'!$A3224,"y")</f>
        <v>70</v>
      </c>
      <c r="Q3224" s="2" t="str">
        <f>FLOOR('Transaction Data'!$P3224,15)&amp;"-"&amp;FLOOR('Transaction Data'!$P3224,15)+14</f>
        <v>60-74</v>
      </c>
      <c r="R3224" s="2" t="str">
        <f>IF('Transaction Data'!$L3224&lt;=10,"Less Expensive","Expensive")</f>
        <v>Expensive</v>
      </c>
      <c r="S3224" s="4">
        <f>WEEKDAY('Transaction Data'!$A3224)</f>
        <v>7</v>
      </c>
      <c r="T3224" s="2" t="str">
        <f>IF(WEEKDAY('Transaction Data'!$A3224,2)&lt;6,"Weekday","Weekend")</f>
        <v>Weekend</v>
      </c>
    </row>
    <row r="3225" ht="15.75" customHeight="1">
      <c r="A3225" s="1">
        <v>45428.0</v>
      </c>
      <c r="B3225" s="2" t="s">
        <v>3085</v>
      </c>
      <c r="C3225" s="2" t="s">
        <v>65</v>
      </c>
      <c r="D3225" s="1">
        <v>37601.0</v>
      </c>
      <c r="E3225" s="2" t="s">
        <v>27</v>
      </c>
      <c r="F3225" s="2">
        <v>356.0</v>
      </c>
      <c r="G3225" s="2" t="s">
        <v>60</v>
      </c>
      <c r="H3225" s="2" t="s">
        <v>52</v>
      </c>
      <c r="I3225" s="2" t="s">
        <v>25</v>
      </c>
      <c r="J3225" s="2" t="str">
        <f t="array" ref="J3225">XLOOKUP('Transaction Data'!$G3225,Product_Code,Biscuit_Brand)</f>
        <v>Peanut Butter Bites</v>
      </c>
      <c r="K3225" s="2">
        <f t="array" ref="K3225">XLOOKUP('Transaction Data'!$G3225,Product_Code,Cost)</f>
        <v>5</v>
      </c>
      <c r="L3225" s="2">
        <f t="array" ref="L3225">XLOOKUP('Transaction Data'!$G3225,Product_Code,Unit_Price)</f>
        <v>7</v>
      </c>
      <c r="M3225" s="3">
        <f>'Transaction Data'!$F3225*'Transaction Data'!$K3225</f>
        <v>1780</v>
      </c>
      <c r="N3225" s="3">
        <f>'Transaction Data'!$F3225*'Transaction Data'!$L3225</f>
        <v>2492</v>
      </c>
      <c r="O3225" s="3">
        <f>'Transaction Data'!$N3225-'Transaction Data'!$M3225</f>
        <v>712</v>
      </c>
      <c r="P3225" s="2">
        <f>DATEDIF('Transaction Data'!$D3225,'Transaction Data'!$A3225,"y")</f>
        <v>21</v>
      </c>
      <c r="Q3225" s="2" t="str">
        <f>FLOOR('Transaction Data'!$P3225,15)&amp;"-"&amp;FLOOR('Transaction Data'!$P3225,15)+14</f>
        <v>15-29</v>
      </c>
      <c r="R3225" s="2" t="str">
        <f>IF('Transaction Data'!$L3225&lt;=10,"Less Expensive","Expensive")</f>
        <v>Less Expensive</v>
      </c>
      <c r="S3225" s="4">
        <f>WEEKDAY('Transaction Data'!$A3225)</f>
        <v>5</v>
      </c>
      <c r="T3225" s="2" t="str">
        <f>IF(WEEKDAY('Transaction Data'!$A3225,2)&lt;6,"Weekday","Weekend")</f>
        <v>Weekday</v>
      </c>
    </row>
    <row r="3226" ht="15.75" customHeight="1">
      <c r="A3226" s="1">
        <v>45355.0</v>
      </c>
      <c r="B3226" s="2" t="s">
        <v>3086</v>
      </c>
      <c r="C3226" s="2" t="s">
        <v>47</v>
      </c>
      <c r="D3226" s="1">
        <v>33391.0</v>
      </c>
      <c r="E3226" s="2" t="s">
        <v>22</v>
      </c>
      <c r="F3226" s="2">
        <v>109.0</v>
      </c>
      <c r="G3226" s="2" t="s">
        <v>33</v>
      </c>
      <c r="H3226" s="2" t="s">
        <v>34</v>
      </c>
      <c r="I3226" s="2" t="s">
        <v>25</v>
      </c>
      <c r="J3226" s="2" t="str">
        <f t="array" ref="J3226">XLOOKUP('Transaction Data'!$G3226,Product_Code,Biscuit_Brand)</f>
        <v>Caramel Biscuits</v>
      </c>
      <c r="K3226" s="2">
        <f t="array" ref="K3226">XLOOKUP('Transaction Data'!$G3226,Product_Code,Cost)</f>
        <v>18</v>
      </c>
      <c r="L3226" s="2">
        <f t="array" ref="L3226">XLOOKUP('Transaction Data'!$G3226,Product_Code,Unit_Price)</f>
        <v>22</v>
      </c>
      <c r="M3226" s="3">
        <f>'Transaction Data'!$F3226*'Transaction Data'!$K3226</f>
        <v>1962</v>
      </c>
      <c r="N3226" s="3">
        <f>'Transaction Data'!$F3226*'Transaction Data'!$L3226</f>
        <v>2398</v>
      </c>
      <c r="O3226" s="3">
        <f>'Transaction Data'!$N3226-'Transaction Data'!$M3226</f>
        <v>436</v>
      </c>
      <c r="P3226" s="2">
        <f>DATEDIF('Transaction Data'!$D3226,'Transaction Data'!$A3226,"y")</f>
        <v>32</v>
      </c>
      <c r="Q3226" s="2" t="str">
        <f>FLOOR('Transaction Data'!$P3226,15)&amp;"-"&amp;FLOOR('Transaction Data'!$P3226,15)+14</f>
        <v>30-44</v>
      </c>
      <c r="R3226" s="2" t="str">
        <f>IF('Transaction Data'!$L3226&lt;=10,"Less Expensive","Expensive")</f>
        <v>Expensive</v>
      </c>
      <c r="S3226" s="4">
        <f>WEEKDAY('Transaction Data'!$A3226)</f>
        <v>2</v>
      </c>
      <c r="T3226" s="2" t="str">
        <f>IF(WEEKDAY('Transaction Data'!$A3226,2)&lt;6,"Weekday","Weekend")</f>
        <v>Weekday</v>
      </c>
    </row>
    <row r="3227" ht="15.75" customHeight="1">
      <c r="A3227" s="1">
        <v>45383.0</v>
      </c>
      <c r="B3227" s="2" t="s">
        <v>3087</v>
      </c>
      <c r="C3227" s="2" t="s">
        <v>51</v>
      </c>
      <c r="D3227" s="1">
        <v>28106.0</v>
      </c>
      <c r="E3227" s="2" t="s">
        <v>27</v>
      </c>
      <c r="F3227" s="2">
        <v>320.0</v>
      </c>
      <c r="G3227" s="2" t="s">
        <v>23</v>
      </c>
      <c r="H3227" s="2" t="s">
        <v>34</v>
      </c>
      <c r="I3227" s="2" t="s">
        <v>25</v>
      </c>
      <c r="J3227" s="2" t="str">
        <f t="array" ref="J3227">XLOOKUP('Transaction Data'!$G3227,Product_Code,Biscuit_Brand)</f>
        <v>Cinnamon Swirls</v>
      </c>
      <c r="K3227" s="2">
        <f t="array" ref="K3227">XLOOKUP('Transaction Data'!$G3227,Product_Code,Cost)</f>
        <v>10</v>
      </c>
      <c r="L3227" s="2">
        <f t="array" ref="L3227">XLOOKUP('Transaction Data'!$G3227,Product_Code,Unit_Price)</f>
        <v>14</v>
      </c>
      <c r="M3227" s="3">
        <f>'Transaction Data'!$F3227*'Transaction Data'!$K3227</f>
        <v>3200</v>
      </c>
      <c r="N3227" s="3">
        <f>'Transaction Data'!$F3227*'Transaction Data'!$L3227</f>
        <v>4480</v>
      </c>
      <c r="O3227" s="3">
        <f>'Transaction Data'!$N3227-'Transaction Data'!$M3227</f>
        <v>1280</v>
      </c>
      <c r="P3227" s="2">
        <f>DATEDIF('Transaction Data'!$D3227,'Transaction Data'!$A3227,"y")</f>
        <v>47</v>
      </c>
      <c r="Q3227" s="2" t="str">
        <f>FLOOR('Transaction Data'!$P3227,15)&amp;"-"&amp;FLOOR('Transaction Data'!$P3227,15)+14</f>
        <v>45-59</v>
      </c>
      <c r="R3227" s="2" t="str">
        <f>IF('Transaction Data'!$L3227&lt;=10,"Less Expensive","Expensive")</f>
        <v>Expensive</v>
      </c>
      <c r="S3227" s="4">
        <f>WEEKDAY('Transaction Data'!$A3227)</f>
        <v>2</v>
      </c>
      <c r="T3227" s="2" t="str">
        <f>IF(WEEKDAY('Transaction Data'!$A3227,2)&lt;6,"Weekday","Weekend")</f>
        <v>Weekday</v>
      </c>
    </row>
    <row r="3228" ht="15.75" customHeight="1">
      <c r="A3228" s="1">
        <v>45305.0</v>
      </c>
      <c r="B3228" s="2" t="s">
        <v>3088</v>
      </c>
      <c r="C3228" s="2" t="s">
        <v>32</v>
      </c>
      <c r="D3228" s="1">
        <v>33581.0</v>
      </c>
      <c r="E3228" s="2" t="s">
        <v>37</v>
      </c>
      <c r="F3228" s="2">
        <v>345.0</v>
      </c>
      <c r="G3228" s="2" t="s">
        <v>61</v>
      </c>
      <c r="H3228" s="2" t="s">
        <v>39</v>
      </c>
      <c r="I3228" s="2" t="s">
        <v>25</v>
      </c>
      <c r="J3228" s="2" t="str">
        <f t="array" ref="J3228">XLOOKUP('Transaction Data'!$G3228,Product_Code,Biscuit_Brand)</f>
        <v>Choco Delight</v>
      </c>
      <c r="K3228" s="2">
        <f t="array" ref="K3228">XLOOKUP('Transaction Data'!$G3228,Product_Code,Cost)</f>
        <v>3</v>
      </c>
      <c r="L3228" s="2">
        <f t="array" ref="L3228">XLOOKUP('Transaction Data'!$G3228,Product_Code,Unit_Price)</f>
        <v>5</v>
      </c>
      <c r="M3228" s="3">
        <f>'Transaction Data'!$F3228*'Transaction Data'!$K3228</f>
        <v>1035</v>
      </c>
      <c r="N3228" s="3">
        <f>'Transaction Data'!$F3228*'Transaction Data'!$L3228</f>
        <v>1725</v>
      </c>
      <c r="O3228" s="3">
        <f>'Transaction Data'!$N3228-'Transaction Data'!$M3228</f>
        <v>690</v>
      </c>
      <c r="P3228" s="2">
        <f>DATEDIF('Transaction Data'!$D3228,'Transaction Data'!$A3228,"y")</f>
        <v>32</v>
      </c>
      <c r="Q3228" s="2" t="str">
        <f>FLOOR('Transaction Data'!$P3228,15)&amp;"-"&amp;FLOOR('Transaction Data'!$P3228,15)+14</f>
        <v>30-44</v>
      </c>
      <c r="R3228" s="2" t="str">
        <f>IF('Transaction Data'!$L3228&lt;=10,"Less Expensive","Expensive")</f>
        <v>Less Expensive</v>
      </c>
      <c r="S3228" s="4">
        <f>WEEKDAY('Transaction Data'!$A3228)</f>
        <v>1</v>
      </c>
      <c r="T3228" s="2" t="str">
        <f>IF(WEEKDAY('Transaction Data'!$A3228,2)&lt;6,"Weekday","Weekend")</f>
        <v>Weekend</v>
      </c>
    </row>
    <row r="3229" ht="15.75" customHeight="1">
      <c r="A3229" s="1">
        <v>45486.0</v>
      </c>
      <c r="B3229" s="2" t="s">
        <v>3089</v>
      </c>
      <c r="C3229" s="2" t="s">
        <v>21</v>
      </c>
      <c r="D3229" s="1">
        <v>24454.0</v>
      </c>
      <c r="E3229" s="2" t="s">
        <v>63</v>
      </c>
      <c r="F3229" s="2">
        <v>141.0</v>
      </c>
      <c r="G3229" s="2" t="s">
        <v>38</v>
      </c>
      <c r="H3229" s="2" t="s">
        <v>42</v>
      </c>
      <c r="I3229" s="2" t="s">
        <v>25</v>
      </c>
      <c r="J3229" s="2" t="str">
        <f t="array" ref="J3229">XLOOKUP('Transaction Data'!$G3229,Product_Code,Biscuit_Brand)</f>
        <v>Ginger Snaps</v>
      </c>
      <c r="K3229" s="2">
        <f t="array" ref="K3229">XLOOKUP('Transaction Data'!$G3229,Product_Code,Cost)</f>
        <v>14</v>
      </c>
      <c r="L3229" s="2">
        <f t="array" ref="L3229">XLOOKUP('Transaction Data'!$G3229,Product_Code,Unit_Price)</f>
        <v>28</v>
      </c>
      <c r="M3229" s="3">
        <f>'Transaction Data'!$F3229*'Transaction Data'!$K3229</f>
        <v>1974</v>
      </c>
      <c r="N3229" s="3">
        <f>'Transaction Data'!$F3229*'Transaction Data'!$L3229</f>
        <v>3948</v>
      </c>
      <c r="O3229" s="3">
        <f>'Transaction Data'!$N3229-'Transaction Data'!$M3229</f>
        <v>1974</v>
      </c>
      <c r="P3229" s="2">
        <f>DATEDIF('Transaction Data'!$D3229,'Transaction Data'!$A3229,"y")</f>
        <v>57</v>
      </c>
      <c r="Q3229" s="2" t="str">
        <f>FLOOR('Transaction Data'!$P3229,15)&amp;"-"&amp;FLOOR('Transaction Data'!$P3229,15)+14</f>
        <v>45-59</v>
      </c>
      <c r="R3229" s="2" t="str">
        <f>IF('Transaction Data'!$L3229&lt;=10,"Less Expensive","Expensive")</f>
        <v>Expensive</v>
      </c>
      <c r="S3229" s="4">
        <f>WEEKDAY('Transaction Data'!$A3229)</f>
        <v>7</v>
      </c>
      <c r="T3229" s="2" t="str">
        <f>IF(WEEKDAY('Transaction Data'!$A3229,2)&lt;6,"Weekday","Weekend")</f>
        <v>Weekend</v>
      </c>
    </row>
    <row r="3230" ht="15.75" customHeight="1">
      <c r="A3230" s="1">
        <v>45325.0</v>
      </c>
      <c r="B3230" s="2" t="s">
        <v>3090</v>
      </c>
      <c r="C3230" s="2" t="s">
        <v>32</v>
      </c>
      <c r="D3230" s="1">
        <v>36977.0</v>
      </c>
      <c r="E3230" s="2" t="s">
        <v>27</v>
      </c>
      <c r="F3230" s="2">
        <v>19.0</v>
      </c>
      <c r="G3230" s="2" t="s">
        <v>55</v>
      </c>
      <c r="H3230" s="2" t="s">
        <v>45</v>
      </c>
      <c r="I3230" s="2" t="s">
        <v>25</v>
      </c>
      <c r="J3230" s="2" t="str">
        <f t="array" ref="J3230">XLOOKUP('Transaction Data'!$G3230,Product_Code,Biscuit_Brand)</f>
        <v>Vanilla Wafers</v>
      </c>
      <c r="K3230" s="2">
        <f t="array" ref="K3230">XLOOKUP('Transaction Data'!$G3230,Product_Code,Cost)</f>
        <v>18</v>
      </c>
      <c r="L3230" s="2">
        <f t="array" ref="L3230">XLOOKUP('Transaction Data'!$G3230,Product_Code,Unit_Price)</f>
        <v>36</v>
      </c>
      <c r="M3230" s="3">
        <f>'Transaction Data'!$F3230*'Transaction Data'!$K3230</f>
        <v>342</v>
      </c>
      <c r="N3230" s="3">
        <f>'Transaction Data'!$F3230*'Transaction Data'!$L3230</f>
        <v>684</v>
      </c>
      <c r="O3230" s="3">
        <f>'Transaction Data'!$N3230-'Transaction Data'!$M3230</f>
        <v>342</v>
      </c>
      <c r="P3230" s="2">
        <f>DATEDIF('Transaction Data'!$D3230,'Transaction Data'!$A3230,"y")</f>
        <v>22</v>
      </c>
      <c r="Q3230" s="2" t="str">
        <f>FLOOR('Transaction Data'!$P3230,15)&amp;"-"&amp;FLOOR('Transaction Data'!$P3230,15)+14</f>
        <v>15-29</v>
      </c>
      <c r="R3230" s="2" t="str">
        <f>IF('Transaction Data'!$L3230&lt;=10,"Less Expensive","Expensive")</f>
        <v>Expensive</v>
      </c>
      <c r="S3230" s="4">
        <f>WEEKDAY('Transaction Data'!$A3230)</f>
        <v>7</v>
      </c>
      <c r="T3230" s="2" t="str">
        <f>IF(WEEKDAY('Transaction Data'!$A3230,2)&lt;6,"Weekday","Weekend")</f>
        <v>Weekend</v>
      </c>
    </row>
    <row r="3231" ht="15.75" customHeight="1">
      <c r="A3231" s="1">
        <v>45493.0</v>
      </c>
      <c r="B3231" s="2" t="s">
        <v>3091</v>
      </c>
      <c r="C3231" s="2" t="s">
        <v>41</v>
      </c>
      <c r="D3231" s="1">
        <v>22459.0</v>
      </c>
      <c r="E3231" s="2" t="s">
        <v>27</v>
      </c>
      <c r="F3231" s="2">
        <v>210.0</v>
      </c>
      <c r="G3231" s="2" t="s">
        <v>48</v>
      </c>
      <c r="H3231" s="2" t="s">
        <v>49</v>
      </c>
      <c r="I3231" s="2" t="s">
        <v>25</v>
      </c>
      <c r="J3231" s="2" t="str">
        <f t="array" ref="J3231">XLOOKUP('Transaction Data'!$G3231,Product_Code,Biscuit_Brand)</f>
        <v>Lemon Crisps</v>
      </c>
      <c r="K3231" s="2">
        <f t="array" ref="K3231">XLOOKUP('Transaction Data'!$G3231,Product_Code,Cost)</f>
        <v>7</v>
      </c>
      <c r="L3231" s="2">
        <f t="array" ref="L3231">XLOOKUP('Transaction Data'!$G3231,Product_Code,Unit_Price)</f>
        <v>9</v>
      </c>
      <c r="M3231" s="3">
        <f>'Transaction Data'!$F3231*'Transaction Data'!$K3231</f>
        <v>1470</v>
      </c>
      <c r="N3231" s="3">
        <f>'Transaction Data'!$F3231*'Transaction Data'!$L3231</f>
        <v>1890</v>
      </c>
      <c r="O3231" s="3">
        <f>'Transaction Data'!$N3231-'Transaction Data'!$M3231</f>
        <v>420</v>
      </c>
      <c r="P3231" s="2">
        <f>DATEDIF('Transaction Data'!$D3231,'Transaction Data'!$A3231,"y")</f>
        <v>63</v>
      </c>
      <c r="Q3231" s="2" t="str">
        <f>FLOOR('Transaction Data'!$P3231,15)&amp;"-"&amp;FLOOR('Transaction Data'!$P3231,15)+14</f>
        <v>60-74</v>
      </c>
      <c r="R3231" s="2" t="str">
        <f>IF('Transaction Data'!$L3231&lt;=10,"Less Expensive","Expensive")</f>
        <v>Less Expensive</v>
      </c>
      <c r="S3231" s="4">
        <f>WEEKDAY('Transaction Data'!$A3231)</f>
        <v>7</v>
      </c>
      <c r="T3231" s="2" t="str">
        <f>IF(WEEKDAY('Transaction Data'!$A3231,2)&lt;6,"Weekday","Weekend")</f>
        <v>Weekend</v>
      </c>
    </row>
    <row r="3232" ht="15.75" customHeight="1">
      <c r="A3232" s="1">
        <v>45329.0</v>
      </c>
      <c r="B3232" s="2" t="s">
        <v>3092</v>
      </c>
      <c r="C3232" s="2" t="s">
        <v>78</v>
      </c>
      <c r="D3232" s="1">
        <v>21817.0</v>
      </c>
      <c r="E3232" s="2" t="s">
        <v>63</v>
      </c>
      <c r="F3232" s="2">
        <v>410.0</v>
      </c>
      <c r="G3232" s="2" t="s">
        <v>28</v>
      </c>
      <c r="H3232" s="2" t="s">
        <v>52</v>
      </c>
      <c r="I3232" s="2" t="s">
        <v>30</v>
      </c>
      <c r="J3232" s="2" t="str">
        <f t="array" ref="J3232">XLOOKUP('Transaction Data'!$G3232,Product_Code,Biscuit_Brand)</f>
        <v>Shortbread</v>
      </c>
      <c r="K3232" s="2">
        <f t="array" ref="K3232">XLOOKUP('Transaction Data'!$G3232,Product_Code,Cost)</f>
        <v>10</v>
      </c>
      <c r="L3232" s="2">
        <f t="array" ref="L3232">XLOOKUP('Transaction Data'!$G3232,Product_Code,Unit_Price)</f>
        <v>45</v>
      </c>
      <c r="M3232" s="3">
        <f>'Transaction Data'!$F3232*'Transaction Data'!$K3232</f>
        <v>4100</v>
      </c>
      <c r="N3232" s="3">
        <f>'Transaction Data'!$F3232*'Transaction Data'!$L3232</f>
        <v>18450</v>
      </c>
      <c r="O3232" s="3">
        <f>'Transaction Data'!$N3232-'Transaction Data'!$M3232</f>
        <v>14350</v>
      </c>
      <c r="P3232" s="2">
        <f>DATEDIF('Transaction Data'!$D3232,'Transaction Data'!$A3232,"y")</f>
        <v>64</v>
      </c>
      <c r="Q3232" s="2" t="str">
        <f>FLOOR('Transaction Data'!$P3232,15)&amp;"-"&amp;FLOOR('Transaction Data'!$P3232,15)+14</f>
        <v>60-74</v>
      </c>
      <c r="R3232" s="2" t="str">
        <f>IF('Transaction Data'!$L3232&lt;=10,"Less Expensive","Expensive")</f>
        <v>Expensive</v>
      </c>
      <c r="S3232" s="4">
        <f>WEEKDAY('Transaction Data'!$A3232)</f>
        <v>4</v>
      </c>
      <c r="T3232" s="2" t="str">
        <f>IF(WEEKDAY('Transaction Data'!$A3232,2)&lt;6,"Weekday","Weekend")</f>
        <v>Weekday</v>
      </c>
    </row>
    <row r="3233" ht="15.75" customHeight="1">
      <c r="A3233" s="1">
        <v>45444.0</v>
      </c>
      <c r="B3233" s="2" t="s">
        <v>3093</v>
      </c>
      <c r="C3233" s="2" t="s">
        <v>41</v>
      </c>
      <c r="D3233" s="1">
        <v>17323.0</v>
      </c>
      <c r="E3233" s="2" t="s">
        <v>63</v>
      </c>
      <c r="F3233" s="2">
        <v>370.0</v>
      </c>
      <c r="G3233" s="2" t="s">
        <v>33</v>
      </c>
      <c r="H3233" s="2" t="s">
        <v>49</v>
      </c>
      <c r="I3233" s="2" t="s">
        <v>25</v>
      </c>
      <c r="J3233" s="2" t="str">
        <f t="array" ref="J3233">XLOOKUP('Transaction Data'!$G3233,Product_Code,Biscuit_Brand)</f>
        <v>Caramel Biscuits</v>
      </c>
      <c r="K3233" s="2">
        <f t="array" ref="K3233">XLOOKUP('Transaction Data'!$G3233,Product_Code,Cost)</f>
        <v>18</v>
      </c>
      <c r="L3233" s="2">
        <f t="array" ref="L3233">XLOOKUP('Transaction Data'!$G3233,Product_Code,Unit_Price)</f>
        <v>22</v>
      </c>
      <c r="M3233" s="3">
        <f>'Transaction Data'!$F3233*'Transaction Data'!$K3233</f>
        <v>6660</v>
      </c>
      <c r="N3233" s="3">
        <f>'Transaction Data'!$F3233*'Transaction Data'!$L3233</f>
        <v>8140</v>
      </c>
      <c r="O3233" s="3">
        <f>'Transaction Data'!$N3233-'Transaction Data'!$M3233</f>
        <v>1480</v>
      </c>
      <c r="P3233" s="2">
        <f>DATEDIF('Transaction Data'!$D3233,'Transaction Data'!$A3233,"y")</f>
        <v>76</v>
      </c>
      <c r="Q3233" s="2" t="str">
        <f>FLOOR('Transaction Data'!$P3233,15)&amp;"-"&amp;FLOOR('Transaction Data'!$P3233,15)+14</f>
        <v>75-89</v>
      </c>
      <c r="R3233" s="2" t="str">
        <f>IF('Transaction Data'!$L3233&lt;=10,"Less Expensive","Expensive")</f>
        <v>Expensive</v>
      </c>
      <c r="S3233" s="4">
        <f>WEEKDAY('Transaction Data'!$A3233)</f>
        <v>7</v>
      </c>
      <c r="T3233" s="2" t="str">
        <f>IF(WEEKDAY('Transaction Data'!$A3233,2)&lt;6,"Weekday","Weekend")</f>
        <v>Weekend</v>
      </c>
    </row>
    <row r="3234" ht="15.75" customHeight="1">
      <c r="A3234" s="1">
        <v>45443.0</v>
      </c>
      <c r="B3234" s="2" t="s">
        <v>3094</v>
      </c>
      <c r="C3234" s="2" t="s">
        <v>32</v>
      </c>
      <c r="D3234" s="1">
        <v>24685.0</v>
      </c>
      <c r="E3234" s="2" t="s">
        <v>22</v>
      </c>
      <c r="F3234" s="2">
        <v>167.0</v>
      </c>
      <c r="G3234" s="2" t="s">
        <v>44</v>
      </c>
      <c r="H3234" s="2" t="s">
        <v>52</v>
      </c>
      <c r="I3234" s="2" t="s">
        <v>25</v>
      </c>
      <c r="J3234" s="2" t="str">
        <f t="array" ref="J3234">XLOOKUP('Transaction Data'!$G3234,Product_Code,Biscuit_Brand)</f>
        <v>Butter Crunch</v>
      </c>
      <c r="K3234" s="2">
        <f t="array" ref="K3234">XLOOKUP('Transaction Data'!$G3234,Product_Code,Cost)</f>
        <v>10</v>
      </c>
      <c r="L3234" s="2">
        <f t="array" ref="L3234">XLOOKUP('Transaction Data'!$G3234,Product_Code,Unit_Price)</f>
        <v>11</v>
      </c>
      <c r="M3234" s="3">
        <f>'Transaction Data'!$F3234*'Transaction Data'!$K3234</f>
        <v>1670</v>
      </c>
      <c r="N3234" s="3">
        <f>'Transaction Data'!$F3234*'Transaction Data'!$L3234</f>
        <v>1837</v>
      </c>
      <c r="O3234" s="3">
        <f>'Transaction Data'!$N3234-'Transaction Data'!$M3234</f>
        <v>167</v>
      </c>
      <c r="P3234" s="2">
        <f>DATEDIF('Transaction Data'!$D3234,'Transaction Data'!$A3234,"y")</f>
        <v>56</v>
      </c>
      <c r="Q3234" s="2" t="str">
        <f>FLOOR('Transaction Data'!$P3234,15)&amp;"-"&amp;FLOOR('Transaction Data'!$P3234,15)+14</f>
        <v>45-59</v>
      </c>
      <c r="R3234" s="2" t="str">
        <f>IF('Transaction Data'!$L3234&lt;=10,"Less Expensive","Expensive")</f>
        <v>Expensive</v>
      </c>
      <c r="S3234" s="4">
        <f>WEEKDAY('Transaction Data'!$A3234)</f>
        <v>6</v>
      </c>
      <c r="T3234" s="2" t="str">
        <f>IF(WEEKDAY('Transaction Data'!$A3234,2)&lt;6,"Weekday","Weekend")</f>
        <v>Weekday</v>
      </c>
    </row>
    <row r="3235" ht="15.75" customHeight="1">
      <c r="A3235" s="1">
        <v>45368.0</v>
      </c>
      <c r="B3235" s="2" t="s">
        <v>3095</v>
      </c>
      <c r="C3235" s="2" t="s">
        <v>65</v>
      </c>
      <c r="D3235" s="1">
        <v>21968.0</v>
      </c>
      <c r="E3235" s="2" t="s">
        <v>27</v>
      </c>
      <c r="F3235" s="2">
        <v>449.0</v>
      </c>
      <c r="G3235" s="2" t="s">
        <v>23</v>
      </c>
      <c r="H3235" s="2" t="s">
        <v>52</v>
      </c>
      <c r="I3235" s="2" t="s">
        <v>25</v>
      </c>
      <c r="J3235" s="2" t="str">
        <f t="array" ref="J3235">XLOOKUP('Transaction Data'!$G3235,Product_Code,Biscuit_Brand)</f>
        <v>Cinnamon Swirls</v>
      </c>
      <c r="K3235" s="2">
        <f t="array" ref="K3235">XLOOKUP('Transaction Data'!$G3235,Product_Code,Cost)</f>
        <v>10</v>
      </c>
      <c r="L3235" s="2">
        <f t="array" ref="L3235">XLOOKUP('Transaction Data'!$G3235,Product_Code,Unit_Price)</f>
        <v>14</v>
      </c>
      <c r="M3235" s="3">
        <f>'Transaction Data'!$F3235*'Transaction Data'!$K3235</f>
        <v>4490</v>
      </c>
      <c r="N3235" s="3">
        <f>'Transaction Data'!$F3235*'Transaction Data'!$L3235</f>
        <v>6286</v>
      </c>
      <c r="O3235" s="3">
        <f>'Transaction Data'!$N3235-'Transaction Data'!$M3235</f>
        <v>1796</v>
      </c>
      <c r="P3235" s="2">
        <f>DATEDIF('Transaction Data'!$D3235,'Transaction Data'!$A3235,"y")</f>
        <v>64</v>
      </c>
      <c r="Q3235" s="2" t="str">
        <f>FLOOR('Transaction Data'!$P3235,15)&amp;"-"&amp;FLOOR('Transaction Data'!$P3235,15)+14</f>
        <v>60-74</v>
      </c>
      <c r="R3235" s="2" t="str">
        <f>IF('Transaction Data'!$L3235&lt;=10,"Less Expensive","Expensive")</f>
        <v>Expensive</v>
      </c>
      <c r="S3235" s="4">
        <f>WEEKDAY('Transaction Data'!$A3235)</f>
        <v>1</v>
      </c>
      <c r="T3235" s="2" t="str">
        <f>IF(WEEKDAY('Transaction Data'!$A3235,2)&lt;6,"Weekday","Weekend")</f>
        <v>Weekend</v>
      </c>
    </row>
    <row r="3236" ht="15.75" customHeight="1">
      <c r="A3236" s="1">
        <v>45345.0</v>
      </c>
      <c r="B3236" s="2" t="s">
        <v>3096</v>
      </c>
      <c r="C3236" s="2" t="s">
        <v>65</v>
      </c>
      <c r="D3236" s="1">
        <v>29888.0</v>
      </c>
      <c r="E3236" s="2" t="s">
        <v>37</v>
      </c>
      <c r="F3236" s="2">
        <v>402.0</v>
      </c>
      <c r="G3236" s="2" t="s">
        <v>57</v>
      </c>
      <c r="H3236" s="2" t="s">
        <v>45</v>
      </c>
      <c r="I3236" s="2" t="s">
        <v>25</v>
      </c>
      <c r="J3236" s="2" t="str">
        <f t="array" ref="J3236">XLOOKUP('Transaction Data'!$G3236,Product_Code,Biscuit_Brand)</f>
        <v>Oatmeal Cookies</v>
      </c>
      <c r="K3236" s="2">
        <f t="array" ref="K3236">XLOOKUP('Transaction Data'!$G3236,Product_Code,Cost)</f>
        <v>19</v>
      </c>
      <c r="L3236" s="2">
        <f t="array" ref="L3236">XLOOKUP('Transaction Data'!$G3236,Product_Code,Unit_Price)</f>
        <v>23</v>
      </c>
      <c r="M3236" s="3">
        <f>'Transaction Data'!$F3236*'Transaction Data'!$K3236</f>
        <v>7638</v>
      </c>
      <c r="N3236" s="3">
        <f>'Transaction Data'!$F3236*'Transaction Data'!$L3236</f>
        <v>9246</v>
      </c>
      <c r="O3236" s="3">
        <f>'Transaction Data'!$N3236-'Transaction Data'!$M3236</f>
        <v>1608</v>
      </c>
      <c r="P3236" s="2">
        <f>DATEDIF('Transaction Data'!$D3236,'Transaction Data'!$A3236,"y")</f>
        <v>42</v>
      </c>
      <c r="Q3236" s="2" t="str">
        <f>FLOOR('Transaction Data'!$P3236,15)&amp;"-"&amp;FLOOR('Transaction Data'!$P3236,15)+14</f>
        <v>30-44</v>
      </c>
      <c r="R3236" s="2" t="str">
        <f>IF('Transaction Data'!$L3236&lt;=10,"Less Expensive","Expensive")</f>
        <v>Expensive</v>
      </c>
      <c r="S3236" s="4">
        <f>WEEKDAY('Transaction Data'!$A3236)</f>
        <v>6</v>
      </c>
      <c r="T3236" s="2" t="str">
        <f>IF(WEEKDAY('Transaction Data'!$A3236,2)&lt;6,"Weekday","Weekend")</f>
        <v>Weekday</v>
      </c>
    </row>
    <row r="3237" ht="15.75" customHeight="1">
      <c r="A3237" s="1">
        <v>45339.0</v>
      </c>
      <c r="B3237" s="2" t="s">
        <v>3097</v>
      </c>
      <c r="C3237" s="2" t="s">
        <v>47</v>
      </c>
      <c r="D3237" s="1">
        <v>34733.0</v>
      </c>
      <c r="E3237" s="2" t="s">
        <v>27</v>
      </c>
      <c r="F3237" s="2">
        <v>167.0</v>
      </c>
      <c r="G3237" s="2" t="s">
        <v>48</v>
      </c>
      <c r="H3237" s="2" t="s">
        <v>49</v>
      </c>
      <c r="I3237" s="2" t="s">
        <v>25</v>
      </c>
      <c r="J3237" s="2" t="str">
        <f t="array" ref="J3237">XLOOKUP('Transaction Data'!$G3237,Product_Code,Biscuit_Brand)</f>
        <v>Lemon Crisps</v>
      </c>
      <c r="K3237" s="2">
        <f t="array" ref="K3237">XLOOKUP('Transaction Data'!$G3237,Product_Code,Cost)</f>
        <v>7</v>
      </c>
      <c r="L3237" s="2">
        <f t="array" ref="L3237">XLOOKUP('Transaction Data'!$G3237,Product_Code,Unit_Price)</f>
        <v>9</v>
      </c>
      <c r="M3237" s="3">
        <f>'Transaction Data'!$F3237*'Transaction Data'!$K3237</f>
        <v>1169</v>
      </c>
      <c r="N3237" s="3">
        <f>'Transaction Data'!$F3237*'Transaction Data'!$L3237</f>
        <v>1503</v>
      </c>
      <c r="O3237" s="3">
        <f>'Transaction Data'!$N3237-'Transaction Data'!$M3237</f>
        <v>334</v>
      </c>
      <c r="P3237" s="2">
        <f>DATEDIF('Transaction Data'!$D3237,'Transaction Data'!$A3237,"y")</f>
        <v>29</v>
      </c>
      <c r="Q3237" s="2" t="str">
        <f>FLOOR('Transaction Data'!$P3237,15)&amp;"-"&amp;FLOOR('Transaction Data'!$P3237,15)+14</f>
        <v>15-29</v>
      </c>
      <c r="R3237" s="2" t="str">
        <f>IF('Transaction Data'!$L3237&lt;=10,"Less Expensive","Expensive")</f>
        <v>Less Expensive</v>
      </c>
      <c r="S3237" s="4">
        <f>WEEKDAY('Transaction Data'!$A3237)</f>
        <v>7</v>
      </c>
      <c r="T3237" s="2" t="str">
        <f>IF(WEEKDAY('Transaction Data'!$A3237,2)&lt;6,"Weekday","Weekend")</f>
        <v>Weekend</v>
      </c>
    </row>
    <row r="3238" ht="15.75" customHeight="1">
      <c r="A3238" s="1">
        <v>45295.0</v>
      </c>
      <c r="B3238" s="2" t="s">
        <v>3098</v>
      </c>
      <c r="C3238" s="2" t="s">
        <v>69</v>
      </c>
      <c r="D3238" s="1">
        <v>37464.0</v>
      </c>
      <c r="E3238" s="2" t="s">
        <v>22</v>
      </c>
      <c r="F3238" s="2">
        <v>163.0</v>
      </c>
      <c r="G3238" s="2" t="s">
        <v>57</v>
      </c>
      <c r="H3238" s="2" t="s">
        <v>52</v>
      </c>
      <c r="I3238" s="2" t="s">
        <v>25</v>
      </c>
      <c r="J3238" s="2" t="str">
        <f t="array" ref="J3238">XLOOKUP('Transaction Data'!$G3238,Product_Code,Biscuit_Brand)</f>
        <v>Oatmeal Cookies</v>
      </c>
      <c r="K3238" s="2">
        <f t="array" ref="K3238">XLOOKUP('Transaction Data'!$G3238,Product_Code,Cost)</f>
        <v>19</v>
      </c>
      <c r="L3238" s="2">
        <f t="array" ref="L3238">XLOOKUP('Transaction Data'!$G3238,Product_Code,Unit_Price)</f>
        <v>23</v>
      </c>
      <c r="M3238" s="3">
        <f>'Transaction Data'!$F3238*'Transaction Data'!$K3238</f>
        <v>3097</v>
      </c>
      <c r="N3238" s="3">
        <f>'Transaction Data'!$F3238*'Transaction Data'!$L3238</f>
        <v>3749</v>
      </c>
      <c r="O3238" s="3">
        <f>'Transaction Data'!$N3238-'Transaction Data'!$M3238</f>
        <v>652</v>
      </c>
      <c r="P3238" s="2">
        <f>DATEDIF('Transaction Data'!$D3238,'Transaction Data'!$A3238,"y")</f>
        <v>21</v>
      </c>
      <c r="Q3238" s="2" t="str">
        <f>FLOOR('Transaction Data'!$P3238,15)&amp;"-"&amp;FLOOR('Transaction Data'!$P3238,15)+14</f>
        <v>15-29</v>
      </c>
      <c r="R3238" s="2" t="str">
        <f>IF('Transaction Data'!$L3238&lt;=10,"Less Expensive","Expensive")</f>
        <v>Expensive</v>
      </c>
      <c r="S3238" s="4">
        <f>WEEKDAY('Transaction Data'!$A3238)</f>
        <v>5</v>
      </c>
      <c r="T3238" s="2" t="str">
        <f>IF(WEEKDAY('Transaction Data'!$A3238,2)&lt;6,"Weekday","Weekend")</f>
        <v>Weekday</v>
      </c>
    </row>
    <row r="3239" ht="15.75" customHeight="1">
      <c r="A3239" s="1">
        <v>45355.0</v>
      </c>
      <c r="B3239" s="2" t="s">
        <v>3099</v>
      </c>
      <c r="C3239" s="2" t="s">
        <v>21</v>
      </c>
      <c r="D3239" s="1">
        <v>31053.0</v>
      </c>
      <c r="E3239" s="2" t="s">
        <v>37</v>
      </c>
      <c r="F3239" s="2">
        <v>460.0</v>
      </c>
      <c r="G3239" s="2" t="s">
        <v>55</v>
      </c>
      <c r="H3239" s="2" t="s">
        <v>49</v>
      </c>
      <c r="I3239" s="2" t="s">
        <v>30</v>
      </c>
      <c r="J3239" s="2" t="str">
        <f t="array" ref="J3239">XLOOKUP('Transaction Data'!$G3239,Product_Code,Biscuit_Brand)</f>
        <v>Vanilla Wafers</v>
      </c>
      <c r="K3239" s="2">
        <f t="array" ref="K3239">XLOOKUP('Transaction Data'!$G3239,Product_Code,Cost)</f>
        <v>18</v>
      </c>
      <c r="L3239" s="2">
        <f t="array" ref="L3239">XLOOKUP('Transaction Data'!$G3239,Product_Code,Unit_Price)</f>
        <v>36</v>
      </c>
      <c r="M3239" s="3">
        <f>'Transaction Data'!$F3239*'Transaction Data'!$K3239</f>
        <v>8280</v>
      </c>
      <c r="N3239" s="3">
        <f>'Transaction Data'!$F3239*'Transaction Data'!$L3239</f>
        <v>16560</v>
      </c>
      <c r="O3239" s="3">
        <f>'Transaction Data'!$N3239-'Transaction Data'!$M3239</f>
        <v>8280</v>
      </c>
      <c r="P3239" s="2">
        <f>DATEDIF('Transaction Data'!$D3239,'Transaction Data'!$A3239,"y")</f>
        <v>39</v>
      </c>
      <c r="Q3239" s="2" t="str">
        <f>FLOOR('Transaction Data'!$P3239,15)&amp;"-"&amp;FLOOR('Transaction Data'!$P3239,15)+14</f>
        <v>30-44</v>
      </c>
      <c r="R3239" s="2" t="str">
        <f>IF('Transaction Data'!$L3239&lt;=10,"Less Expensive","Expensive")</f>
        <v>Expensive</v>
      </c>
      <c r="S3239" s="4">
        <f>WEEKDAY('Transaction Data'!$A3239)</f>
        <v>2</v>
      </c>
      <c r="T3239" s="2" t="str">
        <f>IF(WEEKDAY('Transaction Data'!$A3239,2)&lt;6,"Weekday","Weekend")</f>
        <v>Weekday</v>
      </c>
    </row>
    <row r="3240" ht="15.75" customHeight="1">
      <c r="A3240" s="1">
        <v>45369.0</v>
      </c>
      <c r="B3240" s="2" t="s">
        <v>3100</v>
      </c>
      <c r="C3240" s="2" t="s">
        <v>21</v>
      </c>
      <c r="D3240" s="1">
        <v>23358.0</v>
      </c>
      <c r="E3240" s="2" t="s">
        <v>63</v>
      </c>
      <c r="F3240" s="2">
        <v>75.0</v>
      </c>
      <c r="G3240" s="2" t="s">
        <v>55</v>
      </c>
      <c r="H3240" s="2" t="s">
        <v>52</v>
      </c>
      <c r="I3240" s="2" t="s">
        <v>25</v>
      </c>
      <c r="J3240" s="2" t="str">
        <f t="array" ref="J3240">XLOOKUP('Transaction Data'!$G3240,Product_Code,Biscuit_Brand)</f>
        <v>Vanilla Wafers</v>
      </c>
      <c r="K3240" s="2">
        <f t="array" ref="K3240">XLOOKUP('Transaction Data'!$G3240,Product_Code,Cost)</f>
        <v>18</v>
      </c>
      <c r="L3240" s="2">
        <f t="array" ref="L3240">XLOOKUP('Transaction Data'!$G3240,Product_Code,Unit_Price)</f>
        <v>36</v>
      </c>
      <c r="M3240" s="3">
        <f>'Transaction Data'!$F3240*'Transaction Data'!$K3240</f>
        <v>1350</v>
      </c>
      <c r="N3240" s="3">
        <f>'Transaction Data'!$F3240*'Transaction Data'!$L3240</f>
        <v>2700</v>
      </c>
      <c r="O3240" s="3">
        <f>'Transaction Data'!$N3240-'Transaction Data'!$M3240</f>
        <v>1350</v>
      </c>
      <c r="P3240" s="2">
        <f>DATEDIF('Transaction Data'!$D3240,'Transaction Data'!$A3240,"y")</f>
        <v>60</v>
      </c>
      <c r="Q3240" s="2" t="str">
        <f>FLOOR('Transaction Data'!$P3240,15)&amp;"-"&amp;FLOOR('Transaction Data'!$P3240,15)+14</f>
        <v>60-74</v>
      </c>
      <c r="R3240" s="2" t="str">
        <f>IF('Transaction Data'!$L3240&lt;=10,"Less Expensive","Expensive")</f>
        <v>Expensive</v>
      </c>
      <c r="S3240" s="4">
        <f>WEEKDAY('Transaction Data'!$A3240)</f>
        <v>2</v>
      </c>
      <c r="T3240" s="2" t="str">
        <f>IF(WEEKDAY('Transaction Data'!$A3240,2)&lt;6,"Weekday","Weekend")</f>
        <v>Weekday</v>
      </c>
    </row>
    <row r="3241" ht="15.75" customHeight="1">
      <c r="A3241" s="1">
        <v>45417.0</v>
      </c>
      <c r="B3241" s="2" t="s">
        <v>3101</v>
      </c>
      <c r="C3241" s="2" t="s">
        <v>32</v>
      </c>
      <c r="D3241" s="1">
        <v>23848.0</v>
      </c>
      <c r="E3241" s="2" t="s">
        <v>37</v>
      </c>
      <c r="F3241" s="2">
        <v>458.0</v>
      </c>
      <c r="G3241" s="2" t="s">
        <v>55</v>
      </c>
      <c r="H3241" s="2" t="s">
        <v>34</v>
      </c>
      <c r="I3241" s="2" t="s">
        <v>30</v>
      </c>
      <c r="J3241" s="2" t="str">
        <f t="array" ref="J3241">XLOOKUP('Transaction Data'!$G3241,Product_Code,Biscuit_Brand)</f>
        <v>Vanilla Wafers</v>
      </c>
      <c r="K3241" s="2">
        <f t="array" ref="K3241">XLOOKUP('Transaction Data'!$G3241,Product_Code,Cost)</f>
        <v>18</v>
      </c>
      <c r="L3241" s="2">
        <f t="array" ref="L3241">XLOOKUP('Transaction Data'!$G3241,Product_Code,Unit_Price)</f>
        <v>36</v>
      </c>
      <c r="M3241" s="3">
        <f>'Transaction Data'!$F3241*'Transaction Data'!$K3241</f>
        <v>8244</v>
      </c>
      <c r="N3241" s="3">
        <f>'Transaction Data'!$F3241*'Transaction Data'!$L3241</f>
        <v>16488</v>
      </c>
      <c r="O3241" s="3">
        <f>'Transaction Data'!$N3241-'Transaction Data'!$M3241</f>
        <v>8244</v>
      </c>
      <c r="P3241" s="2">
        <f>DATEDIF('Transaction Data'!$D3241,'Transaction Data'!$A3241,"y")</f>
        <v>59</v>
      </c>
      <c r="Q3241" s="2" t="str">
        <f>FLOOR('Transaction Data'!$P3241,15)&amp;"-"&amp;FLOOR('Transaction Data'!$P3241,15)+14</f>
        <v>45-59</v>
      </c>
      <c r="R3241" s="2" t="str">
        <f>IF('Transaction Data'!$L3241&lt;=10,"Less Expensive","Expensive")</f>
        <v>Expensive</v>
      </c>
      <c r="S3241" s="4">
        <f>WEEKDAY('Transaction Data'!$A3241)</f>
        <v>1</v>
      </c>
      <c r="T3241" s="2" t="str">
        <f>IF(WEEKDAY('Transaction Data'!$A3241,2)&lt;6,"Weekday","Weekend")</f>
        <v>Weekend</v>
      </c>
    </row>
    <row r="3242" ht="15.75" customHeight="1">
      <c r="A3242" s="1">
        <v>45494.0</v>
      </c>
      <c r="B3242" s="2" t="s">
        <v>3102</v>
      </c>
      <c r="C3242" s="2" t="s">
        <v>51</v>
      </c>
      <c r="D3242" s="1">
        <v>34247.0</v>
      </c>
      <c r="E3242" s="2" t="s">
        <v>27</v>
      </c>
      <c r="F3242" s="2">
        <v>280.0</v>
      </c>
      <c r="G3242" s="2" t="s">
        <v>28</v>
      </c>
      <c r="H3242" s="2" t="s">
        <v>34</v>
      </c>
      <c r="I3242" s="2" t="s">
        <v>25</v>
      </c>
      <c r="J3242" s="2" t="str">
        <f t="array" ref="J3242">XLOOKUP('Transaction Data'!$G3242,Product_Code,Biscuit_Brand)</f>
        <v>Shortbread</v>
      </c>
      <c r="K3242" s="2">
        <f t="array" ref="K3242">XLOOKUP('Transaction Data'!$G3242,Product_Code,Cost)</f>
        <v>10</v>
      </c>
      <c r="L3242" s="2">
        <f t="array" ref="L3242">XLOOKUP('Transaction Data'!$G3242,Product_Code,Unit_Price)</f>
        <v>45</v>
      </c>
      <c r="M3242" s="3">
        <f>'Transaction Data'!$F3242*'Transaction Data'!$K3242</f>
        <v>2800</v>
      </c>
      <c r="N3242" s="3">
        <f>'Transaction Data'!$F3242*'Transaction Data'!$L3242</f>
        <v>12600</v>
      </c>
      <c r="O3242" s="3">
        <f>'Transaction Data'!$N3242-'Transaction Data'!$M3242</f>
        <v>9800</v>
      </c>
      <c r="P3242" s="2">
        <f>DATEDIF('Transaction Data'!$D3242,'Transaction Data'!$A3242,"y")</f>
        <v>30</v>
      </c>
      <c r="Q3242" s="2" t="str">
        <f>FLOOR('Transaction Data'!$P3242,15)&amp;"-"&amp;FLOOR('Transaction Data'!$P3242,15)+14</f>
        <v>30-44</v>
      </c>
      <c r="R3242" s="2" t="str">
        <f>IF('Transaction Data'!$L3242&lt;=10,"Less Expensive","Expensive")</f>
        <v>Expensive</v>
      </c>
      <c r="S3242" s="4">
        <f>WEEKDAY('Transaction Data'!$A3242)</f>
        <v>1</v>
      </c>
      <c r="T3242" s="2" t="str">
        <f>IF(WEEKDAY('Transaction Data'!$A3242,2)&lt;6,"Weekday","Weekend")</f>
        <v>Weekend</v>
      </c>
    </row>
    <row r="3243" ht="15.75" customHeight="1">
      <c r="A3243" s="1">
        <v>45294.0</v>
      </c>
      <c r="B3243" s="2" t="s">
        <v>3103</v>
      </c>
      <c r="C3243" s="2" t="s">
        <v>72</v>
      </c>
      <c r="D3243" s="1">
        <v>20983.0</v>
      </c>
      <c r="E3243" s="2" t="s">
        <v>63</v>
      </c>
      <c r="F3243" s="2">
        <v>198.0</v>
      </c>
      <c r="G3243" s="2" t="s">
        <v>60</v>
      </c>
      <c r="H3243" s="2" t="s">
        <v>39</v>
      </c>
      <c r="I3243" s="2" t="s">
        <v>25</v>
      </c>
      <c r="J3243" s="2" t="str">
        <f t="array" ref="J3243">XLOOKUP('Transaction Data'!$G3243,Product_Code,Biscuit_Brand)</f>
        <v>Peanut Butter Bites</v>
      </c>
      <c r="K3243" s="2">
        <f t="array" ref="K3243">XLOOKUP('Transaction Data'!$G3243,Product_Code,Cost)</f>
        <v>5</v>
      </c>
      <c r="L3243" s="2">
        <f t="array" ref="L3243">XLOOKUP('Transaction Data'!$G3243,Product_Code,Unit_Price)</f>
        <v>7</v>
      </c>
      <c r="M3243" s="3">
        <f>'Transaction Data'!$F3243*'Transaction Data'!$K3243</f>
        <v>990</v>
      </c>
      <c r="N3243" s="3">
        <f>'Transaction Data'!$F3243*'Transaction Data'!$L3243</f>
        <v>1386</v>
      </c>
      <c r="O3243" s="3">
        <f>'Transaction Data'!$N3243-'Transaction Data'!$M3243</f>
        <v>396</v>
      </c>
      <c r="P3243" s="2">
        <f>DATEDIF('Transaction Data'!$D3243,'Transaction Data'!$A3243,"y")</f>
        <v>66</v>
      </c>
      <c r="Q3243" s="2" t="str">
        <f>FLOOR('Transaction Data'!$P3243,15)&amp;"-"&amp;FLOOR('Transaction Data'!$P3243,15)+14</f>
        <v>60-74</v>
      </c>
      <c r="R3243" s="2" t="str">
        <f>IF('Transaction Data'!$L3243&lt;=10,"Less Expensive","Expensive")</f>
        <v>Less Expensive</v>
      </c>
      <c r="S3243" s="4">
        <f>WEEKDAY('Transaction Data'!$A3243)</f>
        <v>4</v>
      </c>
      <c r="T3243" s="2" t="str">
        <f>IF(WEEKDAY('Transaction Data'!$A3243,2)&lt;6,"Weekday","Weekend")</f>
        <v>Weekday</v>
      </c>
    </row>
    <row r="3244" ht="15.75" customHeight="1">
      <c r="A3244" s="1">
        <v>45473.0</v>
      </c>
      <c r="B3244" s="2" t="s">
        <v>3104</v>
      </c>
      <c r="C3244" s="2" t="s">
        <v>78</v>
      </c>
      <c r="D3244" s="1">
        <v>29985.0</v>
      </c>
      <c r="E3244" s="2" t="s">
        <v>63</v>
      </c>
      <c r="F3244" s="2">
        <v>269.0</v>
      </c>
      <c r="G3244" s="2" t="s">
        <v>23</v>
      </c>
      <c r="H3244" s="2" t="s">
        <v>42</v>
      </c>
      <c r="I3244" s="2" t="s">
        <v>25</v>
      </c>
      <c r="J3244" s="2" t="str">
        <f t="array" ref="J3244">XLOOKUP('Transaction Data'!$G3244,Product_Code,Biscuit_Brand)</f>
        <v>Cinnamon Swirls</v>
      </c>
      <c r="K3244" s="2">
        <f t="array" ref="K3244">XLOOKUP('Transaction Data'!$G3244,Product_Code,Cost)</f>
        <v>10</v>
      </c>
      <c r="L3244" s="2">
        <f t="array" ref="L3244">XLOOKUP('Transaction Data'!$G3244,Product_Code,Unit_Price)</f>
        <v>14</v>
      </c>
      <c r="M3244" s="3">
        <f>'Transaction Data'!$F3244*'Transaction Data'!$K3244</f>
        <v>2690</v>
      </c>
      <c r="N3244" s="3">
        <f>'Transaction Data'!$F3244*'Transaction Data'!$L3244</f>
        <v>3766</v>
      </c>
      <c r="O3244" s="3">
        <f>'Transaction Data'!$N3244-'Transaction Data'!$M3244</f>
        <v>1076</v>
      </c>
      <c r="P3244" s="2">
        <f>DATEDIF('Transaction Data'!$D3244,'Transaction Data'!$A3244,"y")</f>
        <v>42</v>
      </c>
      <c r="Q3244" s="2" t="str">
        <f>FLOOR('Transaction Data'!$P3244,15)&amp;"-"&amp;FLOOR('Transaction Data'!$P3244,15)+14</f>
        <v>30-44</v>
      </c>
      <c r="R3244" s="2" t="str">
        <f>IF('Transaction Data'!$L3244&lt;=10,"Less Expensive","Expensive")</f>
        <v>Expensive</v>
      </c>
      <c r="S3244" s="4">
        <f>WEEKDAY('Transaction Data'!$A3244)</f>
        <v>1</v>
      </c>
      <c r="T3244" s="2" t="str">
        <f>IF(WEEKDAY('Transaction Data'!$A3244,2)&lt;6,"Weekday","Weekend")</f>
        <v>Weekend</v>
      </c>
    </row>
    <row r="3245" ht="15.75" customHeight="1">
      <c r="A3245" s="1">
        <v>45318.0</v>
      </c>
      <c r="B3245" s="2" t="s">
        <v>3105</v>
      </c>
      <c r="C3245" s="2" t="s">
        <v>65</v>
      </c>
      <c r="D3245" s="1">
        <v>35803.0</v>
      </c>
      <c r="E3245" s="2" t="s">
        <v>27</v>
      </c>
      <c r="F3245" s="2">
        <v>140.0</v>
      </c>
      <c r="G3245" s="2" t="s">
        <v>61</v>
      </c>
      <c r="H3245" s="2" t="s">
        <v>45</v>
      </c>
      <c r="I3245" s="2" t="s">
        <v>25</v>
      </c>
      <c r="J3245" s="2" t="str">
        <f t="array" ref="J3245">XLOOKUP('Transaction Data'!$G3245,Product_Code,Biscuit_Brand)</f>
        <v>Choco Delight</v>
      </c>
      <c r="K3245" s="2">
        <f t="array" ref="K3245">XLOOKUP('Transaction Data'!$G3245,Product_Code,Cost)</f>
        <v>3</v>
      </c>
      <c r="L3245" s="2">
        <f t="array" ref="L3245">XLOOKUP('Transaction Data'!$G3245,Product_Code,Unit_Price)</f>
        <v>5</v>
      </c>
      <c r="M3245" s="3">
        <f>'Transaction Data'!$F3245*'Transaction Data'!$K3245</f>
        <v>420</v>
      </c>
      <c r="N3245" s="3">
        <f>'Transaction Data'!$F3245*'Transaction Data'!$L3245</f>
        <v>700</v>
      </c>
      <c r="O3245" s="3">
        <f>'Transaction Data'!$N3245-'Transaction Data'!$M3245</f>
        <v>280</v>
      </c>
      <c r="P3245" s="2">
        <f>DATEDIF('Transaction Data'!$D3245,'Transaction Data'!$A3245,"y")</f>
        <v>26</v>
      </c>
      <c r="Q3245" s="2" t="str">
        <f>FLOOR('Transaction Data'!$P3245,15)&amp;"-"&amp;FLOOR('Transaction Data'!$P3245,15)+14</f>
        <v>15-29</v>
      </c>
      <c r="R3245" s="2" t="str">
        <f>IF('Transaction Data'!$L3245&lt;=10,"Less Expensive","Expensive")</f>
        <v>Less Expensive</v>
      </c>
      <c r="S3245" s="4">
        <f>WEEKDAY('Transaction Data'!$A3245)</f>
        <v>7</v>
      </c>
      <c r="T3245" s="2" t="str">
        <f>IF(WEEKDAY('Transaction Data'!$A3245,2)&lt;6,"Weekday","Weekend")</f>
        <v>Weekend</v>
      </c>
    </row>
    <row r="3246" ht="15.75" customHeight="1">
      <c r="A3246" s="1">
        <v>45400.0</v>
      </c>
      <c r="B3246" s="2" t="s">
        <v>3106</v>
      </c>
      <c r="C3246" s="2" t="s">
        <v>51</v>
      </c>
      <c r="D3246" s="1">
        <v>30305.0</v>
      </c>
      <c r="E3246" s="2" t="s">
        <v>27</v>
      </c>
      <c r="F3246" s="2">
        <v>457.0</v>
      </c>
      <c r="G3246" s="2" t="s">
        <v>55</v>
      </c>
      <c r="H3246" s="2" t="s">
        <v>49</v>
      </c>
      <c r="I3246" s="2" t="s">
        <v>25</v>
      </c>
      <c r="J3246" s="2" t="str">
        <f t="array" ref="J3246">XLOOKUP('Transaction Data'!$G3246,Product_Code,Biscuit_Brand)</f>
        <v>Vanilla Wafers</v>
      </c>
      <c r="K3246" s="2">
        <f t="array" ref="K3246">XLOOKUP('Transaction Data'!$G3246,Product_Code,Cost)</f>
        <v>18</v>
      </c>
      <c r="L3246" s="2">
        <f t="array" ref="L3246">XLOOKUP('Transaction Data'!$G3246,Product_Code,Unit_Price)</f>
        <v>36</v>
      </c>
      <c r="M3246" s="3">
        <f>'Transaction Data'!$F3246*'Transaction Data'!$K3246</f>
        <v>8226</v>
      </c>
      <c r="N3246" s="3">
        <f>'Transaction Data'!$F3246*'Transaction Data'!$L3246</f>
        <v>16452</v>
      </c>
      <c r="O3246" s="3">
        <f>'Transaction Data'!$N3246-'Transaction Data'!$M3246</f>
        <v>8226</v>
      </c>
      <c r="P3246" s="2">
        <f>DATEDIF('Transaction Data'!$D3246,'Transaction Data'!$A3246,"y")</f>
        <v>41</v>
      </c>
      <c r="Q3246" s="2" t="str">
        <f>FLOOR('Transaction Data'!$P3246,15)&amp;"-"&amp;FLOOR('Transaction Data'!$P3246,15)+14</f>
        <v>30-44</v>
      </c>
      <c r="R3246" s="2" t="str">
        <f>IF('Transaction Data'!$L3246&lt;=10,"Less Expensive","Expensive")</f>
        <v>Expensive</v>
      </c>
      <c r="S3246" s="4">
        <f>WEEKDAY('Transaction Data'!$A3246)</f>
        <v>5</v>
      </c>
      <c r="T3246" s="2" t="str">
        <f>IF(WEEKDAY('Transaction Data'!$A3246,2)&lt;6,"Weekday","Weekend")</f>
        <v>Weekday</v>
      </c>
    </row>
    <row r="3247" ht="15.75" customHeight="1">
      <c r="A3247" s="1">
        <v>45457.0</v>
      </c>
      <c r="B3247" s="2" t="s">
        <v>3107</v>
      </c>
      <c r="C3247" s="2" t="s">
        <v>21</v>
      </c>
      <c r="D3247" s="1">
        <v>18326.0</v>
      </c>
      <c r="E3247" s="2" t="s">
        <v>37</v>
      </c>
      <c r="F3247" s="2">
        <v>220.0</v>
      </c>
      <c r="G3247" s="2" t="s">
        <v>60</v>
      </c>
      <c r="H3247" s="2" t="s">
        <v>52</v>
      </c>
      <c r="I3247" s="2" t="s">
        <v>25</v>
      </c>
      <c r="J3247" s="2" t="str">
        <f t="array" ref="J3247">XLOOKUP('Transaction Data'!$G3247,Product_Code,Biscuit_Brand)</f>
        <v>Peanut Butter Bites</v>
      </c>
      <c r="K3247" s="2">
        <f t="array" ref="K3247">XLOOKUP('Transaction Data'!$G3247,Product_Code,Cost)</f>
        <v>5</v>
      </c>
      <c r="L3247" s="2">
        <f t="array" ref="L3247">XLOOKUP('Transaction Data'!$G3247,Product_Code,Unit_Price)</f>
        <v>7</v>
      </c>
      <c r="M3247" s="3">
        <f>'Transaction Data'!$F3247*'Transaction Data'!$K3247</f>
        <v>1100</v>
      </c>
      <c r="N3247" s="3">
        <f>'Transaction Data'!$F3247*'Transaction Data'!$L3247</f>
        <v>1540</v>
      </c>
      <c r="O3247" s="3">
        <f>'Transaction Data'!$N3247-'Transaction Data'!$M3247</f>
        <v>440</v>
      </c>
      <c r="P3247" s="2">
        <f>DATEDIF('Transaction Data'!$D3247,'Transaction Data'!$A3247,"y")</f>
        <v>74</v>
      </c>
      <c r="Q3247" s="2" t="str">
        <f>FLOOR('Transaction Data'!$P3247,15)&amp;"-"&amp;FLOOR('Transaction Data'!$P3247,15)+14</f>
        <v>60-74</v>
      </c>
      <c r="R3247" s="2" t="str">
        <f>IF('Transaction Data'!$L3247&lt;=10,"Less Expensive","Expensive")</f>
        <v>Less Expensive</v>
      </c>
      <c r="S3247" s="4">
        <f>WEEKDAY('Transaction Data'!$A3247)</f>
        <v>6</v>
      </c>
      <c r="T3247" s="2" t="str">
        <f>IF(WEEKDAY('Transaction Data'!$A3247,2)&lt;6,"Weekday","Weekend")</f>
        <v>Weekday</v>
      </c>
    </row>
    <row r="3248" ht="15.75" customHeight="1">
      <c r="A3248" s="1">
        <v>45395.0</v>
      </c>
      <c r="B3248" s="2" t="s">
        <v>3108</v>
      </c>
      <c r="C3248" s="2" t="s">
        <v>47</v>
      </c>
      <c r="D3248" s="1">
        <v>16026.0</v>
      </c>
      <c r="E3248" s="2" t="s">
        <v>22</v>
      </c>
      <c r="F3248" s="2">
        <v>285.0</v>
      </c>
      <c r="G3248" s="2" t="s">
        <v>23</v>
      </c>
      <c r="H3248" s="2" t="s">
        <v>49</v>
      </c>
      <c r="I3248" s="2" t="s">
        <v>25</v>
      </c>
      <c r="J3248" s="2" t="str">
        <f t="array" ref="J3248">XLOOKUP('Transaction Data'!$G3248,Product_Code,Biscuit_Brand)</f>
        <v>Cinnamon Swirls</v>
      </c>
      <c r="K3248" s="2">
        <f t="array" ref="K3248">XLOOKUP('Transaction Data'!$G3248,Product_Code,Cost)</f>
        <v>10</v>
      </c>
      <c r="L3248" s="2">
        <f t="array" ref="L3248">XLOOKUP('Transaction Data'!$G3248,Product_Code,Unit_Price)</f>
        <v>14</v>
      </c>
      <c r="M3248" s="3">
        <f>'Transaction Data'!$F3248*'Transaction Data'!$K3248</f>
        <v>2850</v>
      </c>
      <c r="N3248" s="3">
        <f>'Transaction Data'!$F3248*'Transaction Data'!$L3248</f>
        <v>3990</v>
      </c>
      <c r="O3248" s="3">
        <f>'Transaction Data'!$N3248-'Transaction Data'!$M3248</f>
        <v>1140</v>
      </c>
      <c r="P3248" s="2">
        <f>DATEDIF('Transaction Data'!$D3248,'Transaction Data'!$A3248,"y")</f>
        <v>80</v>
      </c>
      <c r="Q3248" s="2" t="str">
        <f>FLOOR('Transaction Data'!$P3248,15)&amp;"-"&amp;FLOOR('Transaction Data'!$P3248,15)+14</f>
        <v>75-89</v>
      </c>
      <c r="R3248" s="2" t="str">
        <f>IF('Transaction Data'!$L3248&lt;=10,"Less Expensive","Expensive")</f>
        <v>Expensive</v>
      </c>
      <c r="S3248" s="4">
        <f>WEEKDAY('Transaction Data'!$A3248)</f>
        <v>7</v>
      </c>
      <c r="T3248" s="2" t="str">
        <f>IF(WEEKDAY('Transaction Data'!$A3248,2)&lt;6,"Weekday","Weekend")</f>
        <v>Weekend</v>
      </c>
    </row>
    <row r="3249" ht="15.75" customHeight="1">
      <c r="A3249" s="1">
        <v>45441.0</v>
      </c>
      <c r="B3249" s="2" t="s">
        <v>3109</v>
      </c>
      <c r="C3249" s="2" t="s">
        <v>65</v>
      </c>
      <c r="D3249" s="1">
        <v>19706.0</v>
      </c>
      <c r="E3249" s="2" t="s">
        <v>27</v>
      </c>
      <c r="F3249" s="2">
        <v>284.0</v>
      </c>
      <c r="G3249" s="2" t="s">
        <v>38</v>
      </c>
      <c r="H3249" s="2" t="s">
        <v>52</v>
      </c>
      <c r="I3249" s="2" t="s">
        <v>25</v>
      </c>
      <c r="J3249" s="2" t="str">
        <f t="array" ref="J3249">XLOOKUP('Transaction Data'!$G3249,Product_Code,Biscuit_Brand)</f>
        <v>Ginger Snaps</v>
      </c>
      <c r="K3249" s="2">
        <f t="array" ref="K3249">XLOOKUP('Transaction Data'!$G3249,Product_Code,Cost)</f>
        <v>14</v>
      </c>
      <c r="L3249" s="2">
        <f t="array" ref="L3249">XLOOKUP('Transaction Data'!$G3249,Product_Code,Unit_Price)</f>
        <v>28</v>
      </c>
      <c r="M3249" s="3">
        <f>'Transaction Data'!$F3249*'Transaction Data'!$K3249</f>
        <v>3976</v>
      </c>
      <c r="N3249" s="3">
        <f>'Transaction Data'!$F3249*'Transaction Data'!$L3249</f>
        <v>7952</v>
      </c>
      <c r="O3249" s="3">
        <f>'Transaction Data'!$N3249-'Transaction Data'!$M3249</f>
        <v>3976</v>
      </c>
      <c r="P3249" s="2">
        <f>DATEDIF('Transaction Data'!$D3249,'Transaction Data'!$A3249,"y")</f>
        <v>70</v>
      </c>
      <c r="Q3249" s="2" t="str">
        <f>FLOOR('Transaction Data'!$P3249,15)&amp;"-"&amp;FLOOR('Transaction Data'!$P3249,15)+14</f>
        <v>60-74</v>
      </c>
      <c r="R3249" s="2" t="str">
        <f>IF('Transaction Data'!$L3249&lt;=10,"Less Expensive","Expensive")</f>
        <v>Expensive</v>
      </c>
      <c r="S3249" s="4">
        <f>WEEKDAY('Transaction Data'!$A3249)</f>
        <v>4</v>
      </c>
      <c r="T3249" s="2" t="str">
        <f>IF(WEEKDAY('Transaction Data'!$A3249,2)&lt;6,"Weekday","Weekend")</f>
        <v>Weekday</v>
      </c>
    </row>
    <row r="3250" ht="15.75" customHeight="1">
      <c r="A3250" s="1">
        <v>45480.0</v>
      </c>
      <c r="B3250" s="2" t="s">
        <v>3110</v>
      </c>
      <c r="C3250" s="2" t="s">
        <v>78</v>
      </c>
      <c r="D3250" s="1">
        <v>34086.0</v>
      </c>
      <c r="E3250" s="2" t="s">
        <v>22</v>
      </c>
      <c r="F3250" s="2">
        <v>189.0</v>
      </c>
      <c r="G3250" s="2" t="s">
        <v>23</v>
      </c>
      <c r="H3250" s="2" t="s">
        <v>52</v>
      </c>
      <c r="I3250" s="2" t="s">
        <v>25</v>
      </c>
      <c r="J3250" s="2" t="str">
        <f t="array" ref="J3250">XLOOKUP('Transaction Data'!$G3250,Product_Code,Biscuit_Brand)</f>
        <v>Cinnamon Swirls</v>
      </c>
      <c r="K3250" s="2">
        <f t="array" ref="K3250">XLOOKUP('Transaction Data'!$G3250,Product_Code,Cost)</f>
        <v>10</v>
      </c>
      <c r="L3250" s="2">
        <f t="array" ref="L3250">XLOOKUP('Transaction Data'!$G3250,Product_Code,Unit_Price)</f>
        <v>14</v>
      </c>
      <c r="M3250" s="3">
        <f>'Transaction Data'!$F3250*'Transaction Data'!$K3250</f>
        <v>1890</v>
      </c>
      <c r="N3250" s="3">
        <f>'Transaction Data'!$F3250*'Transaction Data'!$L3250</f>
        <v>2646</v>
      </c>
      <c r="O3250" s="3">
        <f>'Transaction Data'!$N3250-'Transaction Data'!$M3250</f>
        <v>756</v>
      </c>
      <c r="P3250" s="2">
        <f>DATEDIF('Transaction Data'!$D3250,'Transaction Data'!$A3250,"y")</f>
        <v>31</v>
      </c>
      <c r="Q3250" s="2" t="str">
        <f>FLOOR('Transaction Data'!$P3250,15)&amp;"-"&amp;FLOOR('Transaction Data'!$P3250,15)+14</f>
        <v>30-44</v>
      </c>
      <c r="R3250" s="2" t="str">
        <f>IF('Transaction Data'!$L3250&lt;=10,"Less Expensive","Expensive")</f>
        <v>Expensive</v>
      </c>
      <c r="S3250" s="4">
        <f>WEEKDAY('Transaction Data'!$A3250)</f>
        <v>1</v>
      </c>
      <c r="T3250" s="2" t="str">
        <f>IF(WEEKDAY('Transaction Data'!$A3250,2)&lt;6,"Weekday","Weekend")</f>
        <v>Weekend</v>
      </c>
    </row>
    <row r="3251" ht="15.75" customHeight="1">
      <c r="A3251" s="1">
        <v>45418.0</v>
      </c>
      <c r="B3251" s="2" t="s">
        <v>3111</v>
      </c>
      <c r="C3251" s="2" t="s">
        <v>69</v>
      </c>
      <c r="D3251" s="1">
        <v>20481.0</v>
      </c>
      <c r="E3251" s="2" t="s">
        <v>27</v>
      </c>
      <c r="F3251" s="2">
        <v>254.0</v>
      </c>
      <c r="G3251" s="2" t="s">
        <v>55</v>
      </c>
      <c r="H3251" s="2" t="s">
        <v>45</v>
      </c>
      <c r="I3251" s="2" t="s">
        <v>30</v>
      </c>
      <c r="J3251" s="2" t="str">
        <f t="array" ref="J3251">XLOOKUP('Transaction Data'!$G3251,Product_Code,Biscuit_Brand)</f>
        <v>Vanilla Wafers</v>
      </c>
      <c r="K3251" s="2">
        <f t="array" ref="K3251">XLOOKUP('Transaction Data'!$G3251,Product_Code,Cost)</f>
        <v>18</v>
      </c>
      <c r="L3251" s="2">
        <f t="array" ref="L3251">XLOOKUP('Transaction Data'!$G3251,Product_Code,Unit_Price)</f>
        <v>36</v>
      </c>
      <c r="M3251" s="3">
        <f>'Transaction Data'!$F3251*'Transaction Data'!$K3251</f>
        <v>4572</v>
      </c>
      <c r="N3251" s="3">
        <f>'Transaction Data'!$F3251*'Transaction Data'!$L3251</f>
        <v>9144</v>
      </c>
      <c r="O3251" s="3">
        <f>'Transaction Data'!$N3251-'Transaction Data'!$M3251</f>
        <v>4572</v>
      </c>
      <c r="P3251" s="2">
        <f>DATEDIF('Transaction Data'!$D3251,'Transaction Data'!$A3251,"y")</f>
        <v>68</v>
      </c>
      <c r="Q3251" s="2" t="str">
        <f>FLOOR('Transaction Data'!$P3251,15)&amp;"-"&amp;FLOOR('Transaction Data'!$P3251,15)+14</f>
        <v>60-74</v>
      </c>
      <c r="R3251" s="2" t="str">
        <f>IF('Transaction Data'!$L3251&lt;=10,"Less Expensive","Expensive")</f>
        <v>Expensive</v>
      </c>
      <c r="S3251" s="4">
        <f>WEEKDAY('Transaction Data'!$A3251)</f>
        <v>2</v>
      </c>
      <c r="T3251" s="2" t="str">
        <f>IF(WEEKDAY('Transaction Data'!$A3251,2)&lt;6,"Weekday","Weekend")</f>
        <v>Weekday</v>
      </c>
    </row>
    <row r="3252" ht="15.75" customHeight="1">
      <c r="A3252" s="1">
        <v>45491.0</v>
      </c>
      <c r="B3252" s="2" t="s">
        <v>3112</v>
      </c>
      <c r="C3252" s="2" t="s">
        <v>69</v>
      </c>
      <c r="D3252" s="1">
        <v>37505.0</v>
      </c>
      <c r="E3252" s="2" t="s">
        <v>27</v>
      </c>
      <c r="F3252" s="2">
        <v>72.0</v>
      </c>
      <c r="G3252" s="2" t="s">
        <v>44</v>
      </c>
      <c r="H3252" s="2" t="s">
        <v>49</v>
      </c>
      <c r="I3252" s="2" t="s">
        <v>25</v>
      </c>
      <c r="J3252" s="2" t="str">
        <f t="array" ref="J3252">XLOOKUP('Transaction Data'!$G3252,Product_Code,Biscuit_Brand)</f>
        <v>Butter Crunch</v>
      </c>
      <c r="K3252" s="2">
        <f t="array" ref="K3252">XLOOKUP('Transaction Data'!$G3252,Product_Code,Cost)</f>
        <v>10</v>
      </c>
      <c r="L3252" s="2">
        <f t="array" ref="L3252">XLOOKUP('Transaction Data'!$G3252,Product_Code,Unit_Price)</f>
        <v>11</v>
      </c>
      <c r="M3252" s="3">
        <f>'Transaction Data'!$F3252*'Transaction Data'!$K3252</f>
        <v>720</v>
      </c>
      <c r="N3252" s="3">
        <f>'Transaction Data'!$F3252*'Transaction Data'!$L3252</f>
        <v>792</v>
      </c>
      <c r="O3252" s="3">
        <f>'Transaction Data'!$N3252-'Transaction Data'!$M3252</f>
        <v>72</v>
      </c>
      <c r="P3252" s="2">
        <f>DATEDIF('Transaction Data'!$D3252,'Transaction Data'!$A3252,"y")</f>
        <v>21</v>
      </c>
      <c r="Q3252" s="2" t="str">
        <f>FLOOR('Transaction Data'!$P3252,15)&amp;"-"&amp;FLOOR('Transaction Data'!$P3252,15)+14</f>
        <v>15-29</v>
      </c>
      <c r="R3252" s="2" t="str">
        <f>IF('Transaction Data'!$L3252&lt;=10,"Less Expensive","Expensive")</f>
        <v>Expensive</v>
      </c>
      <c r="S3252" s="4">
        <f>WEEKDAY('Transaction Data'!$A3252)</f>
        <v>5</v>
      </c>
      <c r="T3252" s="2" t="str">
        <f>IF(WEEKDAY('Transaction Data'!$A3252,2)&lt;6,"Weekday","Weekend")</f>
        <v>Weekday</v>
      </c>
    </row>
    <row r="3253" ht="15.75" customHeight="1">
      <c r="A3253" s="1">
        <v>45375.0</v>
      </c>
      <c r="B3253" s="2" t="s">
        <v>3113</v>
      </c>
      <c r="C3253" s="2" t="s">
        <v>78</v>
      </c>
      <c r="D3253" s="1">
        <v>16699.0</v>
      </c>
      <c r="E3253" s="2" t="s">
        <v>37</v>
      </c>
      <c r="F3253" s="2">
        <v>466.0</v>
      </c>
      <c r="G3253" s="2" t="s">
        <v>33</v>
      </c>
      <c r="H3253" s="2" t="s">
        <v>52</v>
      </c>
      <c r="I3253" s="2" t="s">
        <v>25</v>
      </c>
      <c r="J3253" s="2" t="str">
        <f t="array" ref="J3253">XLOOKUP('Transaction Data'!$G3253,Product_Code,Biscuit_Brand)</f>
        <v>Caramel Biscuits</v>
      </c>
      <c r="K3253" s="2">
        <f t="array" ref="K3253">XLOOKUP('Transaction Data'!$G3253,Product_Code,Cost)</f>
        <v>18</v>
      </c>
      <c r="L3253" s="2">
        <f t="array" ref="L3253">XLOOKUP('Transaction Data'!$G3253,Product_Code,Unit_Price)</f>
        <v>22</v>
      </c>
      <c r="M3253" s="3">
        <f>'Transaction Data'!$F3253*'Transaction Data'!$K3253</f>
        <v>8388</v>
      </c>
      <c r="N3253" s="3">
        <f>'Transaction Data'!$F3253*'Transaction Data'!$L3253</f>
        <v>10252</v>
      </c>
      <c r="O3253" s="3">
        <f>'Transaction Data'!$N3253-'Transaction Data'!$M3253</f>
        <v>1864</v>
      </c>
      <c r="P3253" s="2">
        <f>DATEDIF('Transaction Data'!$D3253,'Transaction Data'!$A3253,"y")</f>
        <v>78</v>
      </c>
      <c r="Q3253" s="2" t="str">
        <f>FLOOR('Transaction Data'!$P3253,15)&amp;"-"&amp;FLOOR('Transaction Data'!$P3253,15)+14</f>
        <v>75-89</v>
      </c>
      <c r="R3253" s="2" t="str">
        <f>IF('Transaction Data'!$L3253&lt;=10,"Less Expensive","Expensive")</f>
        <v>Expensive</v>
      </c>
      <c r="S3253" s="4">
        <f>WEEKDAY('Transaction Data'!$A3253)</f>
        <v>1</v>
      </c>
      <c r="T3253" s="2" t="str">
        <f>IF(WEEKDAY('Transaction Data'!$A3253,2)&lt;6,"Weekday","Weekend")</f>
        <v>Weekend</v>
      </c>
    </row>
    <row r="3254" ht="15.75" customHeight="1">
      <c r="A3254" s="1">
        <v>45297.0</v>
      </c>
      <c r="B3254" s="2" t="s">
        <v>3114</v>
      </c>
      <c r="C3254" s="2" t="s">
        <v>65</v>
      </c>
      <c r="D3254" s="1">
        <v>38004.0</v>
      </c>
      <c r="E3254" s="2" t="s">
        <v>27</v>
      </c>
      <c r="F3254" s="2">
        <v>50.0</v>
      </c>
      <c r="G3254" s="2" t="s">
        <v>55</v>
      </c>
      <c r="H3254" s="2" t="s">
        <v>49</v>
      </c>
      <c r="I3254" s="2" t="s">
        <v>25</v>
      </c>
      <c r="J3254" s="2" t="str">
        <f t="array" ref="J3254">XLOOKUP('Transaction Data'!$G3254,Product_Code,Biscuit_Brand)</f>
        <v>Vanilla Wafers</v>
      </c>
      <c r="K3254" s="2">
        <f t="array" ref="K3254">XLOOKUP('Transaction Data'!$G3254,Product_Code,Cost)</f>
        <v>18</v>
      </c>
      <c r="L3254" s="2">
        <f t="array" ref="L3254">XLOOKUP('Transaction Data'!$G3254,Product_Code,Unit_Price)</f>
        <v>36</v>
      </c>
      <c r="M3254" s="3">
        <f>'Transaction Data'!$F3254*'Transaction Data'!$K3254</f>
        <v>900</v>
      </c>
      <c r="N3254" s="3">
        <f>'Transaction Data'!$F3254*'Transaction Data'!$L3254</f>
        <v>1800</v>
      </c>
      <c r="O3254" s="3">
        <f>'Transaction Data'!$N3254-'Transaction Data'!$M3254</f>
        <v>900</v>
      </c>
      <c r="P3254" s="2">
        <f>DATEDIF('Transaction Data'!$D3254,'Transaction Data'!$A3254,"y")</f>
        <v>19</v>
      </c>
      <c r="Q3254" s="2" t="str">
        <f>FLOOR('Transaction Data'!$P3254,15)&amp;"-"&amp;FLOOR('Transaction Data'!$P3254,15)+14</f>
        <v>15-29</v>
      </c>
      <c r="R3254" s="2" t="str">
        <f>IF('Transaction Data'!$L3254&lt;=10,"Less Expensive","Expensive")</f>
        <v>Expensive</v>
      </c>
      <c r="S3254" s="4">
        <f>WEEKDAY('Transaction Data'!$A3254)</f>
        <v>7</v>
      </c>
      <c r="T3254" s="2" t="str">
        <f>IF(WEEKDAY('Transaction Data'!$A3254,2)&lt;6,"Weekday","Weekend")</f>
        <v>Weekend</v>
      </c>
    </row>
    <row r="3255" ht="15.75" customHeight="1">
      <c r="A3255" s="1">
        <v>45335.0</v>
      </c>
      <c r="B3255" s="2" t="s">
        <v>3115</v>
      </c>
      <c r="C3255" s="2" t="s">
        <v>51</v>
      </c>
      <c r="D3255" s="1">
        <v>27037.0</v>
      </c>
      <c r="E3255" s="2" t="s">
        <v>22</v>
      </c>
      <c r="F3255" s="2">
        <v>270.0</v>
      </c>
      <c r="G3255" s="2" t="s">
        <v>61</v>
      </c>
      <c r="H3255" s="2" t="s">
        <v>52</v>
      </c>
      <c r="I3255" s="2" t="s">
        <v>25</v>
      </c>
      <c r="J3255" s="2" t="str">
        <f t="array" ref="J3255">XLOOKUP('Transaction Data'!$G3255,Product_Code,Biscuit_Brand)</f>
        <v>Choco Delight</v>
      </c>
      <c r="K3255" s="2">
        <f t="array" ref="K3255">XLOOKUP('Transaction Data'!$G3255,Product_Code,Cost)</f>
        <v>3</v>
      </c>
      <c r="L3255" s="2">
        <f t="array" ref="L3255">XLOOKUP('Transaction Data'!$G3255,Product_Code,Unit_Price)</f>
        <v>5</v>
      </c>
      <c r="M3255" s="3">
        <f>'Transaction Data'!$F3255*'Transaction Data'!$K3255</f>
        <v>810</v>
      </c>
      <c r="N3255" s="3">
        <f>'Transaction Data'!$F3255*'Transaction Data'!$L3255</f>
        <v>1350</v>
      </c>
      <c r="O3255" s="3">
        <f>'Transaction Data'!$N3255-'Transaction Data'!$M3255</f>
        <v>540</v>
      </c>
      <c r="P3255" s="2">
        <f>DATEDIF('Transaction Data'!$D3255,'Transaction Data'!$A3255,"y")</f>
        <v>50</v>
      </c>
      <c r="Q3255" s="2" t="str">
        <f>FLOOR('Transaction Data'!$P3255,15)&amp;"-"&amp;FLOOR('Transaction Data'!$P3255,15)+14</f>
        <v>45-59</v>
      </c>
      <c r="R3255" s="2" t="str">
        <f>IF('Transaction Data'!$L3255&lt;=10,"Less Expensive","Expensive")</f>
        <v>Less Expensive</v>
      </c>
      <c r="S3255" s="4">
        <f>WEEKDAY('Transaction Data'!$A3255)</f>
        <v>3</v>
      </c>
      <c r="T3255" s="2" t="str">
        <f>IF(WEEKDAY('Transaction Data'!$A3255,2)&lt;6,"Weekday","Weekend")</f>
        <v>Weekday</v>
      </c>
    </row>
    <row r="3256" ht="15.75" customHeight="1">
      <c r="A3256" s="1">
        <v>45445.0</v>
      </c>
      <c r="B3256" s="2" t="s">
        <v>3116</v>
      </c>
      <c r="C3256" s="2" t="s">
        <v>21</v>
      </c>
      <c r="D3256" s="1">
        <v>30919.0</v>
      </c>
      <c r="E3256" s="2" t="s">
        <v>37</v>
      </c>
      <c r="F3256" s="2">
        <v>218.0</v>
      </c>
      <c r="G3256" s="2" t="s">
        <v>57</v>
      </c>
      <c r="H3256" s="2" t="s">
        <v>34</v>
      </c>
      <c r="I3256" s="2" t="s">
        <v>25</v>
      </c>
      <c r="J3256" s="2" t="str">
        <f t="array" ref="J3256">XLOOKUP('Transaction Data'!$G3256,Product_Code,Biscuit_Brand)</f>
        <v>Oatmeal Cookies</v>
      </c>
      <c r="K3256" s="2">
        <f t="array" ref="K3256">XLOOKUP('Transaction Data'!$G3256,Product_Code,Cost)</f>
        <v>19</v>
      </c>
      <c r="L3256" s="2">
        <f t="array" ref="L3256">XLOOKUP('Transaction Data'!$G3256,Product_Code,Unit_Price)</f>
        <v>23</v>
      </c>
      <c r="M3256" s="3">
        <f>'Transaction Data'!$F3256*'Transaction Data'!$K3256</f>
        <v>4142</v>
      </c>
      <c r="N3256" s="3">
        <f>'Transaction Data'!$F3256*'Transaction Data'!$L3256</f>
        <v>5014</v>
      </c>
      <c r="O3256" s="3">
        <f>'Transaction Data'!$N3256-'Transaction Data'!$M3256</f>
        <v>872</v>
      </c>
      <c r="P3256" s="2">
        <f>DATEDIF('Transaction Data'!$D3256,'Transaction Data'!$A3256,"y")</f>
        <v>39</v>
      </c>
      <c r="Q3256" s="2" t="str">
        <f>FLOOR('Transaction Data'!$P3256,15)&amp;"-"&amp;FLOOR('Transaction Data'!$P3256,15)+14</f>
        <v>30-44</v>
      </c>
      <c r="R3256" s="2" t="str">
        <f>IF('Transaction Data'!$L3256&lt;=10,"Less Expensive","Expensive")</f>
        <v>Expensive</v>
      </c>
      <c r="S3256" s="4">
        <f>WEEKDAY('Transaction Data'!$A3256)</f>
        <v>1</v>
      </c>
      <c r="T3256" s="2" t="str">
        <f>IF(WEEKDAY('Transaction Data'!$A3256,2)&lt;6,"Weekday","Weekend")</f>
        <v>Weekend</v>
      </c>
    </row>
    <row r="3257" ht="15.75" customHeight="1">
      <c r="A3257" s="1">
        <v>45310.0</v>
      </c>
      <c r="B3257" s="2" t="s">
        <v>3117</v>
      </c>
      <c r="C3257" s="2" t="s">
        <v>51</v>
      </c>
      <c r="D3257" s="1">
        <v>17804.0</v>
      </c>
      <c r="E3257" s="2" t="s">
        <v>63</v>
      </c>
      <c r="F3257" s="2">
        <v>392.0</v>
      </c>
      <c r="G3257" s="2" t="s">
        <v>44</v>
      </c>
      <c r="H3257" s="2" t="s">
        <v>34</v>
      </c>
      <c r="I3257" s="2" t="s">
        <v>25</v>
      </c>
      <c r="J3257" s="2" t="str">
        <f t="array" ref="J3257">XLOOKUP('Transaction Data'!$G3257,Product_Code,Biscuit_Brand)</f>
        <v>Butter Crunch</v>
      </c>
      <c r="K3257" s="2">
        <f t="array" ref="K3257">XLOOKUP('Transaction Data'!$G3257,Product_Code,Cost)</f>
        <v>10</v>
      </c>
      <c r="L3257" s="2">
        <f t="array" ref="L3257">XLOOKUP('Transaction Data'!$G3257,Product_Code,Unit_Price)</f>
        <v>11</v>
      </c>
      <c r="M3257" s="3">
        <f>'Transaction Data'!$F3257*'Transaction Data'!$K3257</f>
        <v>3920</v>
      </c>
      <c r="N3257" s="3">
        <f>'Transaction Data'!$F3257*'Transaction Data'!$L3257</f>
        <v>4312</v>
      </c>
      <c r="O3257" s="3">
        <f>'Transaction Data'!$N3257-'Transaction Data'!$M3257</f>
        <v>392</v>
      </c>
      <c r="P3257" s="2">
        <f>DATEDIF('Transaction Data'!$D3257,'Transaction Data'!$A3257,"y")</f>
        <v>75</v>
      </c>
      <c r="Q3257" s="2" t="str">
        <f>FLOOR('Transaction Data'!$P3257,15)&amp;"-"&amp;FLOOR('Transaction Data'!$P3257,15)+14</f>
        <v>75-89</v>
      </c>
      <c r="R3257" s="2" t="str">
        <f>IF('Transaction Data'!$L3257&lt;=10,"Less Expensive","Expensive")</f>
        <v>Expensive</v>
      </c>
      <c r="S3257" s="4">
        <f>WEEKDAY('Transaction Data'!$A3257)</f>
        <v>6</v>
      </c>
      <c r="T3257" s="2" t="str">
        <f>IF(WEEKDAY('Transaction Data'!$A3257,2)&lt;6,"Weekday","Weekend")</f>
        <v>Weekday</v>
      </c>
    </row>
    <row r="3258" ht="15.75" customHeight="1">
      <c r="A3258" s="1">
        <v>45388.0</v>
      </c>
      <c r="B3258" s="2" t="s">
        <v>3118</v>
      </c>
      <c r="C3258" s="2" t="s">
        <v>78</v>
      </c>
      <c r="D3258" s="1">
        <v>27817.0</v>
      </c>
      <c r="E3258" s="2" t="s">
        <v>27</v>
      </c>
      <c r="F3258" s="2">
        <v>236.0</v>
      </c>
      <c r="G3258" s="2" t="s">
        <v>60</v>
      </c>
      <c r="H3258" s="2" t="s">
        <v>39</v>
      </c>
      <c r="I3258" s="2" t="s">
        <v>25</v>
      </c>
      <c r="J3258" s="2" t="str">
        <f t="array" ref="J3258">XLOOKUP('Transaction Data'!$G3258,Product_Code,Biscuit_Brand)</f>
        <v>Peanut Butter Bites</v>
      </c>
      <c r="K3258" s="2">
        <f t="array" ref="K3258">XLOOKUP('Transaction Data'!$G3258,Product_Code,Cost)</f>
        <v>5</v>
      </c>
      <c r="L3258" s="2">
        <f t="array" ref="L3258">XLOOKUP('Transaction Data'!$G3258,Product_Code,Unit_Price)</f>
        <v>7</v>
      </c>
      <c r="M3258" s="3">
        <f>'Transaction Data'!$F3258*'Transaction Data'!$K3258</f>
        <v>1180</v>
      </c>
      <c r="N3258" s="3">
        <f>'Transaction Data'!$F3258*'Transaction Data'!$L3258</f>
        <v>1652</v>
      </c>
      <c r="O3258" s="3">
        <f>'Transaction Data'!$N3258-'Transaction Data'!$M3258</f>
        <v>472</v>
      </c>
      <c r="P3258" s="2">
        <f>DATEDIF('Transaction Data'!$D3258,'Transaction Data'!$A3258,"y")</f>
        <v>48</v>
      </c>
      <c r="Q3258" s="2" t="str">
        <f>FLOOR('Transaction Data'!$P3258,15)&amp;"-"&amp;FLOOR('Transaction Data'!$P3258,15)+14</f>
        <v>45-59</v>
      </c>
      <c r="R3258" s="2" t="str">
        <f>IF('Transaction Data'!$L3258&lt;=10,"Less Expensive","Expensive")</f>
        <v>Less Expensive</v>
      </c>
      <c r="S3258" s="4">
        <f>WEEKDAY('Transaction Data'!$A3258)</f>
        <v>7</v>
      </c>
      <c r="T3258" s="2" t="str">
        <f>IF(WEEKDAY('Transaction Data'!$A3258,2)&lt;6,"Weekday","Weekend")</f>
        <v>Weekend</v>
      </c>
    </row>
    <row r="3259" ht="15.75" customHeight="1">
      <c r="A3259" s="1">
        <v>45395.0</v>
      </c>
      <c r="B3259" s="2" t="s">
        <v>3119</v>
      </c>
      <c r="C3259" s="2" t="s">
        <v>69</v>
      </c>
      <c r="D3259" s="1">
        <v>28426.0</v>
      </c>
      <c r="E3259" s="2" t="s">
        <v>22</v>
      </c>
      <c r="F3259" s="2">
        <v>56.0</v>
      </c>
      <c r="G3259" s="2" t="s">
        <v>38</v>
      </c>
      <c r="H3259" s="2" t="s">
        <v>42</v>
      </c>
      <c r="I3259" s="2" t="s">
        <v>25</v>
      </c>
      <c r="J3259" s="2" t="str">
        <f t="array" ref="J3259">XLOOKUP('Transaction Data'!$G3259,Product_Code,Biscuit_Brand)</f>
        <v>Ginger Snaps</v>
      </c>
      <c r="K3259" s="2">
        <f t="array" ref="K3259">XLOOKUP('Transaction Data'!$G3259,Product_Code,Cost)</f>
        <v>14</v>
      </c>
      <c r="L3259" s="2">
        <f t="array" ref="L3259">XLOOKUP('Transaction Data'!$G3259,Product_Code,Unit_Price)</f>
        <v>28</v>
      </c>
      <c r="M3259" s="3">
        <f>'Transaction Data'!$F3259*'Transaction Data'!$K3259</f>
        <v>784</v>
      </c>
      <c r="N3259" s="3">
        <f>'Transaction Data'!$F3259*'Transaction Data'!$L3259</f>
        <v>1568</v>
      </c>
      <c r="O3259" s="3">
        <f>'Transaction Data'!$N3259-'Transaction Data'!$M3259</f>
        <v>784</v>
      </c>
      <c r="P3259" s="2">
        <f>DATEDIF('Transaction Data'!$D3259,'Transaction Data'!$A3259,"y")</f>
        <v>46</v>
      </c>
      <c r="Q3259" s="2" t="str">
        <f>FLOOR('Transaction Data'!$P3259,15)&amp;"-"&amp;FLOOR('Transaction Data'!$P3259,15)+14</f>
        <v>45-59</v>
      </c>
      <c r="R3259" s="2" t="str">
        <f>IF('Transaction Data'!$L3259&lt;=10,"Less Expensive","Expensive")</f>
        <v>Expensive</v>
      </c>
      <c r="S3259" s="4">
        <f>WEEKDAY('Transaction Data'!$A3259)</f>
        <v>7</v>
      </c>
      <c r="T3259" s="2" t="str">
        <f>IF(WEEKDAY('Transaction Data'!$A3259,2)&lt;6,"Weekday","Weekend")</f>
        <v>Weekend</v>
      </c>
    </row>
    <row r="3260" ht="15.75" customHeight="1">
      <c r="A3260" s="1">
        <v>45295.0</v>
      </c>
      <c r="B3260" s="2" t="s">
        <v>3120</v>
      </c>
      <c r="C3260" s="2" t="s">
        <v>72</v>
      </c>
      <c r="D3260" s="1">
        <v>21129.0</v>
      </c>
      <c r="E3260" s="2" t="s">
        <v>63</v>
      </c>
      <c r="F3260" s="2">
        <v>125.0</v>
      </c>
      <c r="G3260" s="2" t="s">
        <v>44</v>
      </c>
      <c r="H3260" s="2" t="s">
        <v>45</v>
      </c>
      <c r="I3260" s="2" t="s">
        <v>25</v>
      </c>
      <c r="J3260" s="2" t="str">
        <f t="array" ref="J3260">XLOOKUP('Transaction Data'!$G3260,Product_Code,Biscuit_Brand)</f>
        <v>Butter Crunch</v>
      </c>
      <c r="K3260" s="2">
        <f t="array" ref="K3260">XLOOKUP('Transaction Data'!$G3260,Product_Code,Cost)</f>
        <v>10</v>
      </c>
      <c r="L3260" s="2">
        <f t="array" ref="L3260">XLOOKUP('Transaction Data'!$G3260,Product_Code,Unit_Price)</f>
        <v>11</v>
      </c>
      <c r="M3260" s="3">
        <f>'Transaction Data'!$F3260*'Transaction Data'!$K3260</f>
        <v>1250</v>
      </c>
      <c r="N3260" s="3">
        <f>'Transaction Data'!$F3260*'Transaction Data'!$L3260</f>
        <v>1375</v>
      </c>
      <c r="O3260" s="3">
        <f>'Transaction Data'!$N3260-'Transaction Data'!$M3260</f>
        <v>125</v>
      </c>
      <c r="P3260" s="2">
        <f>DATEDIF('Transaction Data'!$D3260,'Transaction Data'!$A3260,"y")</f>
        <v>66</v>
      </c>
      <c r="Q3260" s="2" t="str">
        <f>FLOOR('Transaction Data'!$P3260,15)&amp;"-"&amp;FLOOR('Transaction Data'!$P3260,15)+14</f>
        <v>60-74</v>
      </c>
      <c r="R3260" s="2" t="str">
        <f>IF('Transaction Data'!$L3260&lt;=10,"Less Expensive","Expensive")</f>
        <v>Expensive</v>
      </c>
      <c r="S3260" s="4">
        <f>WEEKDAY('Transaction Data'!$A3260)</f>
        <v>5</v>
      </c>
      <c r="T3260" s="2" t="str">
        <f>IF(WEEKDAY('Transaction Data'!$A3260,2)&lt;6,"Weekday","Weekend")</f>
        <v>Weekday</v>
      </c>
    </row>
    <row r="3261" ht="15.75" customHeight="1">
      <c r="A3261" s="1">
        <v>45400.0</v>
      </c>
      <c r="B3261" s="2" t="s">
        <v>3121</v>
      </c>
      <c r="C3261" s="2" t="s">
        <v>72</v>
      </c>
      <c r="D3261" s="1">
        <v>31897.0</v>
      </c>
      <c r="E3261" s="2" t="s">
        <v>22</v>
      </c>
      <c r="F3261" s="2">
        <v>424.0</v>
      </c>
      <c r="G3261" s="2" t="s">
        <v>33</v>
      </c>
      <c r="H3261" s="2" t="s">
        <v>49</v>
      </c>
      <c r="I3261" s="2" t="s">
        <v>25</v>
      </c>
      <c r="J3261" s="2" t="str">
        <f t="array" ref="J3261">XLOOKUP('Transaction Data'!$G3261,Product_Code,Biscuit_Brand)</f>
        <v>Caramel Biscuits</v>
      </c>
      <c r="K3261" s="2">
        <f t="array" ref="K3261">XLOOKUP('Transaction Data'!$G3261,Product_Code,Cost)</f>
        <v>18</v>
      </c>
      <c r="L3261" s="2">
        <f t="array" ref="L3261">XLOOKUP('Transaction Data'!$G3261,Product_Code,Unit_Price)</f>
        <v>22</v>
      </c>
      <c r="M3261" s="3">
        <f>'Transaction Data'!$F3261*'Transaction Data'!$K3261</f>
        <v>7632</v>
      </c>
      <c r="N3261" s="3">
        <f>'Transaction Data'!$F3261*'Transaction Data'!$L3261</f>
        <v>9328</v>
      </c>
      <c r="O3261" s="3">
        <f>'Transaction Data'!$N3261-'Transaction Data'!$M3261</f>
        <v>1696</v>
      </c>
      <c r="P3261" s="2">
        <f>DATEDIF('Transaction Data'!$D3261,'Transaction Data'!$A3261,"y")</f>
        <v>36</v>
      </c>
      <c r="Q3261" s="2" t="str">
        <f>FLOOR('Transaction Data'!$P3261,15)&amp;"-"&amp;FLOOR('Transaction Data'!$P3261,15)+14</f>
        <v>30-44</v>
      </c>
      <c r="R3261" s="2" t="str">
        <f>IF('Transaction Data'!$L3261&lt;=10,"Less Expensive","Expensive")</f>
        <v>Expensive</v>
      </c>
      <c r="S3261" s="4">
        <f>WEEKDAY('Transaction Data'!$A3261)</f>
        <v>5</v>
      </c>
      <c r="T3261" s="2" t="str">
        <f>IF(WEEKDAY('Transaction Data'!$A3261,2)&lt;6,"Weekday","Weekend")</f>
        <v>Weekday</v>
      </c>
    </row>
    <row r="3262" ht="15.75" customHeight="1">
      <c r="A3262" s="1">
        <v>45354.0</v>
      </c>
      <c r="B3262" s="2" t="s">
        <v>3122</v>
      </c>
      <c r="C3262" s="2" t="s">
        <v>51</v>
      </c>
      <c r="D3262" s="1">
        <v>24348.0</v>
      </c>
      <c r="E3262" s="2" t="s">
        <v>22</v>
      </c>
      <c r="F3262" s="2">
        <v>228.0</v>
      </c>
      <c r="G3262" s="2" t="s">
        <v>33</v>
      </c>
      <c r="H3262" s="2" t="s">
        <v>52</v>
      </c>
      <c r="I3262" s="2" t="s">
        <v>25</v>
      </c>
      <c r="J3262" s="2" t="str">
        <f t="array" ref="J3262">XLOOKUP('Transaction Data'!$G3262,Product_Code,Biscuit_Brand)</f>
        <v>Caramel Biscuits</v>
      </c>
      <c r="K3262" s="2">
        <f t="array" ref="K3262">XLOOKUP('Transaction Data'!$G3262,Product_Code,Cost)</f>
        <v>18</v>
      </c>
      <c r="L3262" s="2">
        <f t="array" ref="L3262">XLOOKUP('Transaction Data'!$G3262,Product_Code,Unit_Price)</f>
        <v>22</v>
      </c>
      <c r="M3262" s="3">
        <f>'Transaction Data'!$F3262*'Transaction Data'!$K3262</f>
        <v>4104</v>
      </c>
      <c r="N3262" s="3">
        <f>'Transaction Data'!$F3262*'Transaction Data'!$L3262</f>
        <v>5016</v>
      </c>
      <c r="O3262" s="3">
        <f>'Transaction Data'!$N3262-'Transaction Data'!$M3262</f>
        <v>912</v>
      </c>
      <c r="P3262" s="2">
        <f>DATEDIF('Transaction Data'!$D3262,'Transaction Data'!$A3262,"y")</f>
        <v>57</v>
      </c>
      <c r="Q3262" s="2" t="str">
        <f>FLOOR('Transaction Data'!$P3262,15)&amp;"-"&amp;FLOOR('Transaction Data'!$P3262,15)+14</f>
        <v>45-59</v>
      </c>
      <c r="R3262" s="2" t="str">
        <f>IF('Transaction Data'!$L3262&lt;=10,"Less Expensive","Expensive")</f>
        <v>Expensive</v>
      </c>
      <c r="S3262" s="4">
        <f>WEEKDAY('Transaction Data'!$A3262)</f>
        <v>1</v>
      </c>
      <c r="T3262" s="2" t="str">
        <f>IF(WEEKDAY('Transaction Data'!$A3262,2)&lt;6,"Weekday","Weekend")</f>
        <v>Weekend</v>
      </c>
    </row>
    <row r="3263" ht="15.75" customHeight="1">
      <c r="A3263" s="1">
        <v>45466.0</v>
      </c>
      <c r="B3263" s="2" t="s">
        <v>3123</v>
      </c>
      <c r="C3263" s="2" t="s">
        <v>47</v>
      </c>
      <c r="D3263" s="1">
        <v>31928.0</v>
      </c>
      <c r="E3263" s="2" t="s">
        <v>27</v>
      </c>
      <c r="F3263" s="2">
        <v>407.0</v>
      </c>
      <c r="G3263" s="2" t="s">
        <v>57</v>
      </c>
      <c r="H3263" s="2" t="s">
        <v>49</v>
      </c>
      <c r="I3263" s="2" t="s">
        <v>25</v>
      </c>
      <c r="J3263" s="2" t="str">
        <f t="array" ref="J3263">XLOOKUP('Transaction Data'!$G3263,Product_Code,Biscuit_Brand)</f>
        <v>Oatmeal Cookies</v>
      </c>
      <c r="K3263" s="2">
        <f t="array" ref="K3263">XLOOKUP('Transaction Data'!$G3263,Product_Code,Cost)</f>
        <v>19</v>
      </c>
      <c r="L3263" s="2">
        <f t="array" ref="L3263">XLOOKUP('Transaction Data'!$G3263,Product_Code,Unit_Price)</f>
        <v>23</v>
      </c>
      <c r="M3263" s="3">
        <f>'Transaction Data'!$F3263*'Transaction Data'!$K3263</f>
        <v>7733</v>
      </c>
      <c r="N3263" s="3">
        <f>'Transaction Data'!$F3263*'Transaction Data'!$L3263</f>
        <v>9361</v>
      </c>
      <c r="O3263" s="3">
        <f>'Transaction Data'!$N3263-'Transaction Data'!$M3263</f>
        <v>1628</v>
      </c>
      <c r="P3263" s="2">
        <f>DATEDIF('Transaction Data'!$D3263,'Transaction Data'!$A3263,"y")</f>
        <v>37</v>
      </c>
      <c r="Q3263" s="2" t="str">
        <f>FLOOR('Transaction Data'!$P3263,15)&amp;"-"&amp;FLOOR('Transaction Data'!$P3263,15)+14</f>
        <v>30-44</v>
      </c>
      <c r="R3263" s="2" t="str">
        <f>IF('Transaction Data'!$L3263&lt;=10,"Less Expensive","Expensive")</f>
        <v>Expensive</v>
      </c>
      <c r="S3263" s="4">
        <f>WEEKDAY('Transaction Data'!$A3263)</f>
        <v>1</v>
      </c>
      <c r="T3263" s="2" t="str">
        <f>IF(WEEKDAY('Transaction Data'!$A3263,2)&lt;6,"Weekday","Weekend")</f>
        <v>Weekend</v>
      </c>
    </row>
    <row r="3264" ht="15.75" customHeight="1">
      <c r="A3264" s="1">
        <v>45393.0</v>
      </c>
      <c r="B3264" s="2" t="s">
        <v>3124</v>
      </c>
      <c r="C3264" s="2" t="s">
        <v>69</v>
      </c>
      <c r="D3264" s="1">
        <v>19016.0</v>
      </c>
      <c r="E3264" s="2" t="s">
        <v>27</v>
      </c>
      <c r="F3264" s="2">
        <v>384.0</v>
      </c>
      <c r="G3264" s="2" t="s">
        <v>57</v>
      </c>
      <c r="H3264" s="2" t="s">
        <v>52</v>
      </c>
      <c r="I3264" s="2" t="s">
        <v>25</v>
      </c>
      <c r="J3264" s="2" t="str">
        <f t="array" ref="J3264">XLOOKUP('Transaction Data'!$G3264,Product_Code,Biscuit_Brand)</f>
        <v>Oatmeal Cookies</v>
      </c>
      <c r="K3264" s="2">
        <f t="array" ref="K3264">XLOOKUP('Transaction Data'!$G3264,Product_Code,Cost)</f>
        <v>19</v>
      </c>
      <c r="L3264" s="2">
        <f t="array" ref="L3264">XLOOKUP('Transaction Data'!$G3264,Product_Code,Unit_Price)</f>
        <v>23</v>
      </c>
      <c r="M3264" s="3">
        <f>'Transaction Data'!$F3264*'Transaction Data'!$K3264</f>
        <v>7296</v>
      </c>
      <c r="N3264" s="3">
        <f>'Transaction Data'!$F3264*'Transaction Data'!$L3264</f>
        <v>8832</v>
      </c>
      <c r="O3264" s="3">
        <f>'Transaction Data'!$N3264-'Transaction Data'!$M3264</f>
        <v>1536</v>
      </c>
      <c r="P3264" s="2">
        <f>DATEDIF('Transaction Data'!$D3264,'Transaction Data'!$A3264,"y")</f>
        <v>72</v>
      </c>
      <c r="Q3264" s="2" t="str">
        <f>FLOOR('Transaction Data'!$P3264,15)&amp;"-"&amp;FLOOR('Transaction Data'!$P3264,15)+14</f>
        <v>60-74</v>
      </c>
      <c r="R3264" s="2" t="str">
        <f>IF('Transaction Data'!$L3264&lt;=10,"Less Expensive","Expensive")</f>
        <v>Expensive</v>
      </c>
      <c r="S3264" s="4">
        <f>WEEKDAY('Transaction Data'!$A3264)</f>
        <v>5</v>
      </c>
      <c r="T3264" s="2" t="str">
        <f>IF(WEEKDAY('Transaction Data'!$A3264,2)&lt;6,"Weekday","Weekend")</f>
        <v>Weekday</v>
      </c>
    </row>
    <row r="3265" ht="15.75" customHeight="1">
      <c r="A3265" s="1">
        <v>45402.0</v>
      </c>
      <c r="B3265" s="2" t="s">
        <v>3125</v>
      </c>
      <c r="C3265" s="2" t="s">
        <v>32</v>
      </c>
      <c r="D3265" s="1">
        <v>34447.0</v>
      </c>
      <c r="E3265" s="2" t="s">
        <v>27</v>
      </c>
      <c r="F3265" s="2">
        <v>311.0</v>
      </c>
      <c r="G3265" s="2" t="s">
        <v>28</v>
      </c>
      <c r="H3265" s="2" t="s">
        <v>52</v>
      </c>
      <c r="I3265" s="2" t="s">
        <v>25</v>
      </c>
      <c r="J3265" s="2" t="str">
        <f t="array" ref="J3265">XLOOKUP('Transaction Data'!$G3265,Product_Code,Biscuit_Brand)</f>
        <v>Shortbread</v>
      </c>
      <c r="K3265" s="2">
        <f t="array" ref="K3265">XLOOKUP('Transaction Data'!$G3265,Product_Code,Cost)</f>
        <v>10</v>
      </c>
      <c r="L3265" s="2">
        <f t="array" ref="L3265">XLOOKUP('Transaction Data'!$G3265,Product_Code,Unit_Price)</f>
        <v>45</v>
      </c>
      <c r="M3265" s="3">
        <f>'Transaction Data'!$F3265*'Transaction Data'!$K3265</f>
        <v>3110</v>
      </c>
      <c r="N3265" s="3">
        <f>'Transaction Data'!$F3265*'Transaction Data'!$L3265</f>
        <v>13995</v>
      </c>
      <c r="O3265" s="3">
        <f>'Transaction Data'!$N3265-'Transaction Data'!$M3265</f>
        <v>10885</v>
      </c>
      <c r="P3265" s="2">
        <f>DATEDIF('Transaction Data'!$D3265,'Transaction Data'!$A3265,"y")</f>
        <v>29</v>
      </c>
      <c r="Q3265" s="2" t="str">
        <f>FLOOR('Transaction Data'!$P3265,15)&amp;"-"&amp;FLOOR('Transaction Data'!$P3265,15)+14</f>
        <v>15-29</v>
      </c>
      <c r="R3265" s="2" t="str">
        <f>IF('Transaction Data'!$L3265&lt;=10,"Less Expensive","Expensive")</f>
        <v>Expensive</v>
      </c>
      <c r="S3265" s="4">
        <f>WEEKDAY('Transaction Data'!$A3265)</f>
        <v>7</v>
      </c>
      <c r="T3265" s="2" t="str">
        <f>IF(WEEKDAY('Transaction Data'!$A3265,2)&lt;6,"Weekday","Weekend")</f>
        <v>Weekend</v>
      </c>
    </row>
    <row r="3266" ht="15.75" customHeight="1">
      <c r="A3266" s="1">
        <v>45309.0</v>
      </c>
      <c r="B3266" s="2" t="s">
        <v>3126</v>
      </c>
      <c r="C3266" s="2" t="s">
        <v>51</v>
      </c>
      <c r="D3266" s="1">
        <v>20047.0</v>
      </c>
      <c r="E3266" s="2" t="s">
        <v>63</v>
      </c>
      <c r="F3266" s="2">
        <v>476.0</v>
      </c>
      <c r="G3266" s="2" t="s">
        <v>33</v>
      </c>
      <c r="H3266" s="2" t="s">
        <v>45</v>
      </c>
      <c r="I3266" s="2" t="s">
        <v>25</v>
      </c>
      <c r="J3266" s="2" t="str">
        <f t="array" ref="J3266">XLOOKUP('Transaction Data'!$G3266,Product_Code,Biscuit_Brand)</f>
        <v>Caramel Biscuits</v>
      </c>
      <c r="K3266" s="2">
        <f t="array" ref="K3266">XLOOKUP('Transaction Data'!$G3266,Product_Code,Cost)</f>
        <v>18</v>
      </c>
      <c r="L3266" s="2">
        <f t="array" ref="L3266">XLOOKUP('Transaction Data'!$G3266,Product_Code,Unit_Price)</f>
        <v>22</v>
      </c>
      <c r="M3266" s="3">
        <f>'Transaction Data'!$F3266*'Transaction Data'!$K3266</f>
        <v>8568</v>
      </c>
      <c r="N3266" s="3">
        <f>'Transaction Data'!$F3266*'Transaction Data'!$L3266</f>
        <v>10472</v>
      </c>
      <c r="O3266" s="3">
        <f>'Transaction Data'!$N3266-'Transaction Data'!$M3266</f>
        <v>1904</v>
      </c>
      <c r="P3266" s="2">
        <f>DATEDIF('Transaction Data'!$D3266,'Transaction Data'!$A3266,"y")</f>
        <v>69</v>
      </c>
      <c r="Q3266" s="2" t="str">
        <f>FLOOR('Transaction Data'!$P3266,15)&amp;"-"&amp;FLOOR('Transaction Data'!$P3266,15)+14</f>
        <v>60-74</v>
      </c>
      <c r="R3266" s="2" t="str">
        <f>IF('Transaction Data'!$L3266&lt;=10,"Less Expensive","Expensive")</f>
        <v>Expensive</v>
      </c>
      <c r="S3266" s="4">
        <f>WEEKDAY('Transaction Data'!$A3266)</f>
        <v>5</v>
      </c>
      <c r="T3266" s="2" t="str">
        <f>IF(WEEKDAY('Transaction Data'!$A3266,2)&lt;6,"Weekday","Weekend")</f>
        <v>Weekday</v>
      </c>
    </row>
    <row r="3267" ht="15.75" customHeight="1">
      <c r="A3267" s="1">
        <v>45351.0</v>
      </c>
      <c r="B3267" s="2" t="s">
        <v>3127</v>
      </c>
      <c r="C3267" s="2" t="s">
        <v>32</v>
      </c>
      <c r="D3267" s="1">
        <v>17014.0</v>
      </c>
      <c r="E3267" s="2" t="s">
        <v>37</v>
      </c>
      <c r="F3267" s="2">
        <v>250.0</v>
      </c>
      <c r="G3267" s="2" t="s">
        <v>61</v>
      </c>
      <c r="H3267" s="2" t="s">
        <v>49</v>
      </c>
      <c r="I3267" s="2" t="s">
        <v>25</v>
      </c>
      <c r="J3267" s="2" t="str">
        <f t="array" ref="J3267">XLOOKUP('Transaction Data'!$G3267,Product_Code,Biscuit_Brand)</f>
        <v>Choco Delight</v>
      </c>
      <c r="K3267" s="2">
        <f t="array" ref="K3267">XLOOKUP('Transaction Data'!$G3267,Product_Code,Cost)</f>
        <v>3</v>
      </c>
      <c r="L3267" s="2">
        <f t="array" ref="L3267">XLOOKUP('Transaction Data'!$G3267,Product_Code,Unit_Price)</f>
        <v>5</v>
      </c>
      <c r="M3267" s="3">
        <f>'Transaction Data'!$F3267*'Transaction Data'!$K3267</f>
        <v>750</v>
      </c>
      <c r="N3267" s="3">
        <f>'Transaction Data'!$F3267*'Transaction Data'!$L3267</f>
        <v>1250</v>
      </c>
      <c r="O3267" s="3">
        <f>'Transaction Data'!$N3267-'Transaction Data'!$M3267</f>
        <v>500</v>
      </c>
      <c r="P3267" s="2">
        <f>DATEDIF('Transaction Data'!$D3267,'Transaction Data'!$A3267,"y")</f>
        <v>77</v>
      </c>
      <c r="Q3267" s="2" t="str">
        <f>FLOOR('Transaction Data'!$P3267,15)&amp;"-"&amp;FLOOR('Transaction Data'!$P3267,15)+14</f>
        <v>75-89</v>
      </c>
      <c r="R3267" s="2" t="str">
        <f>IF('Transaction Data'!$L3267&lt;=10,"Less Expensive","Expensive")</f>
        <v>Less Expensive</v>
      </c>
      <c r="S3267" s="4">
        <f>WEEKDAY('Transaction Data'!$A3267)</f>
        <v>5</v>
      </c>
      <c r="T3267" s="2" t="str">
        <f>IF(WEEKDAY('Transaction Data'!$A3267,2)&lt;6,"Weekday","Weekend")</f>
        <v>Weekday</v>
      </c>
    </row>
    <row r="3268" ht="15.75" customHeight="1">
      <c r="A3268" s="1">
        <v>45342.0</v>
      </c>
      <c r="B3268" s="2" t="s">
        <v>3128</v>
      </c>
      <c r="C3268" s="2" t="s">
        <v>72</v>
      </c>
      <c r="D3268" s="1">
        <v>31077.0</v>
      </c>
      <c r="E3268" s="2" t="s">
        <v>63</v>
      </c>
      <c r="F3268" s="2">
        <v>39.0</v>
      </c>
      <c r="G3268" s="2" t="s">
        <v>57</v>
      </c>
      <c r="H3268" s="2" t="s">
        <v>52</v>
      </c>
      <c r="I3268" s="2" t="s">
        <v>25</v>
      </c>
      <c r="J3268" s="2" t="str">
        <f t="array" ref="J3268">XLOOKUP('Transaction Data'!$G3268,Product_Code,Biscuit_Brand)</f>
        <v>Oatmeal Cookies</v>
      </c>
      <c r="K3268" s="2">
        <f t="array" ref="K3268">XLOOKUP('Transaction Data'!$G3268,Product_Code,Cost)</f>
        <v>19</v>
      </c>
      <c r="L3268" s="2">
        <f t="array" ref="L3268">XLOOKUP('Transaction Data'!$G3268,Product_Code,Unit_Price)</f>
        <v>23</v>
      </c>
      <c r="M3268" s="3">
        <f>'Transaction Data'!$F3268*'Transaction Data'!$K3268</f>
        <v>741</v>
      </c>
      <c r="N3268" s="3">
        <f>'Transaction Data'!$F3268*'Transaction Data'!$L3268</f>
        <v>897</v>
      </c>
      <c r="O3268" s="3">
        <f>'Transaction Data'!$N3268-'Transaction Data'!$M3268</f>
        <v>156</v>
      </c>
      <c r="P3268" s="2">
        <f>DATEDIF('Transaction Data'!$D3268,'Transaction Data'!$A3268,"y")</f>
        <v>39</v>
      </c>
      <c r="Q3268" s="2" t="str">
        <f>FLOOR('Transaction Data'!$P3268,15)&amp;"-"&amp;FLOOR('Transaction Data'!$P3268,15)+14</f>
        <v>30-44</v>
      </c>
      <c r="R3268" s="2" t="str">
        <f>IF('Transaction Data'!$L3268&lt;=10,"Less Expensive","Expensive")</f>
        <v>Expensive</v>
      </c>
      <c r="S3268" s="4">
        <f>WEEKDAY('Transaction Data'!$A3268)</f>
        <v>3</v>
      </c>
      <c r="T3268" s="2" t="str">
        <f>IF(WEEKDAY('Transaction Data'!$A3268,2)&lt;6,"Weekday","Weekend")</f>
        <v>Weekday</v>
      </c>
    </row>
    <row r="3269" ht="15.75" customHeight="1">
      <c r="A3269" s="1">
        <v>45338.0</v>
      </c>
      <c r="B3269" s="2" t="s">
        <v>3129</v>
      </c>
      <c r="C3269" s="2" t="s">
        <v>51</v>
      </c>
      <c r="D3269" s="1">
        <v>18399.0</v>
      </c>
      <c r="E3269" s="2" t="s">
        <v>27</v>
      </c>
      <c r="F3269" s="2">
        <v>454.0</v>
      </c>
      <c r="G3269" s="2" t="s">
        <v>28</v>
      </c>
      <c r="H3269" s="2" t="s">
        <v>49</v>
      </c>
      <c r="I3269" s="2" t="s">
        <v>25</v>
      </c>
      <c r="J3269" s="2" t="str">
        <f t="array" ref="J3269">XLOOKUP('Transaction Data'!$G3269,Product_Code,Biscuit_Brand)</f>
        <v>Shortbread</v>
      </c>
      <c r="K3269" s="2">
        <f t="array" ref="K3269">XLOOKUP('Transaction Data'!$G3269,Product_Code,Cost)</f>
        <v>10</v>
      </c>
      <c r="L3269" s="2">
        <f t="array" ref="L3269">XLOOKUP('Transaction Data'!$G3269,Product_Code,Unit_Price)</f>
        <v>45</v>
      </c>
      <c r="M3269" s="3">
        <f>'Transaction Data'!$F3269*'Transaction Data'!$K3269</f>
        <v>4540</v>
      </c>
      <c r="N3269" s="3">
        <f>'Transaction Data'!$F3269*'Transaction Data'!$L3269</f>
        <v>20430</v>
      </c>
      <c r="O3269" s="3">
        <f>'Transaction Data'!$N3269-'Transaction Data'!$M3269</f>
        <v>15890</v>
      </c>
      <c r="P3269" s="2">
        <f>DATEDIF('Transaction Data'!$D3269,'Transaction Data'!$A3269,"y")</f>
        <v>73</v>
      </c>
      <c r="Q3269" s="2" t="str">
        <f>FLOOR('Transaction Data'!$P3269,15)&amp;"-"&amp;FLOOR('Transaction Data'!$P3269,15)+14</f>
        <v>60-74</v>
      </c>
      <c r="R3269" s="2" t="str">
        <f>IF('Transaction Data'!$L3269&lt;=10,"Less Expensive","Expensive")</f>
        <v>Expensive</v>
      </c>
      <c r="S3269" s="4">
        <f>WEEKDAY('Transaction Data'!$A3269)</f>
        <v>6</v>
      </c>
      <c r="T3269" s="2" t="str">
        <f>IF(WEEKDAY('Transaction Data'!$A3269,2)&lt;6,"Weekday","Weekend")</f>
        <v>Weekday</v>
      </c>
    </row>
    <row r="3270" ht="15.75" customHeight="1">
      <c r="A3270" s="1">
        <v>45299.0</v>
      </c>
      <c r="B3270" s="2" t="s">
        <v>3130</v>
      </c>
      <c r="C3270" s="2" t="s">
        <v>32</v>
      </c>
      <c r="D3270" s="1">
        <v>23524.0</v>
      </c>
      <c r="E3270" s="2" t="s">
        <v>22</v>
      </c>
      <c r="F3270" s="2">
        <v>253.0</v>
      </c>
      <c r="G3270" s="2" t="s">
        <v>28</v>
      </c>
      <c r="H3270" s="2" t="s">
        <v>52</v>
      </c>
      <c r="I3270" s="2" t="s">
        <v>25</v>
      </c>
      <c r="J3270" s="2" t="str">
        <f t="array" ref="J3270">XLOOKUP('Transaction Data'!$G3270,Product_Code,Biscuit_Brand)</f>
        <v>Shortbread</v>
      </c>
      <c r="K3270" s="2">
        <f t="array" ref="K3270">XLOOKUP('Transaction Data'!$G3270,Product_Code,Cost)</f>
        <v>10</v>
      </c>
      <c r="L3270" s="2">
        <f t="array" ref="L3270">XLOOKUP('Transaction Data'!$G3270,Product_Code,Unit_Price)</f>
        <v>45</v>
      </c>
      <c r="M3270" s="3">
        <f>'Transaction Data'!$F3270*'Transaction Data'!$K3270</f>
        <v>2530</v>
      </c>
      <c r="N3270" s="3">
        <f>'Transaction Data'!$F3270*'Transaction Data'!$L3270</f>
        <v>11385</v>
      </c>
      <c r="O3270" s="3">
        <f>'Transaction Data'!$N3270-'Transaction Data'!$M3270</f>
        <v>8855</v>
      </c>
      <c r="P3270" s="2">
        <f>DATEDIF('Transaction Data'!$D3270,'Transaction Data'!$A3270,"y")</f>
        <v>59</v>
      </c>
      <c r="Q3270" s="2" t="str">
        <f>FLOOR('Transaction Data'!$P3270,15)&amp;"-"&amp;FLOOR('Transaction Data'!$P3270,15)+14</f>
        <v>45-59</v>
      </c>
      <c r="R3270" s="2" t="str">
        <f>IF('Transaction Data'!$L3270&lt;=10,"Less Expensive","Expensive")</f>
        <v>Expensive</v>
      </c>
      <c r="S3270" s="4">
        <f>WEEKDAY('Transaction Data'!$A3270)</f>
        <v>2</v>
      </c>
      <c r="T3270" s="2" t="str">
        <f>IF(WEEKDAY('Transaction Data'!$A3270,2)&lt;6,"Weekday","Weekend")</f>
        <v>Weekday</v>
      </c>
    </row>
    <row r="3271" ht="15.75" customHeight="1">
      <c r="A3271" s="1">
        <v>45459.0</v>
      </c>
      <c r="B3271" s="2" t="s">
        <v>3131</v>
      </c>
      <c r="C3271" s="2" t="s">
        <v>69</v>
      </c>
      <c r="D3271" s="1">
        <v>32572.0</v>
      </c>
      <c r="E3271" s="2" t="s">
        <v>37</v>
      </c>
      <c r="F3271" s="2">
        <v>243.0</v>
      </c>
      <c r="G3271" s="2" t="s">
        <v>23</v>
      </c>
      <c r="H3271" s="2" t="s">
        <v>34</v>
      </c>
      <c r="I3271" s="2" t="s">
        <v>25</v>
      </c>
      <c r="J3271" s="2" t="str">
        <f t="array" ref="J3271">XLOOKUP('Transaction Data'!$G3271,Product_Code,Biscuit_Brand)</f>
        <v>Cinnamon Swirls</v>
      </c>
      <c r="K3271" s="2">
        <f t="array" ref="K3271">XLOOKUP('Transaction Data'!$G3271,Product_Code,Cost)</f>
        <v>10</v>
      </c>
      <c r="L3271" s="2">
        <f t="array" ref="L3271">XLOOKUP('Transaction Data'!$G3271,Product_Code,Unit_Price)</f>
        <v>14</v>
      </c>
      <c r="M3271" s="3">
        <f>'Transaction Data'!$F3271*'Transaction Data'!$K3271</f>
        <v>2430</v>
      </c>
      <c r="N3271" s="3">
        <f>'Transaction Data'!$F3271*'Transaction Data'!$L3271</f>
        <v>3402</v>
      </c>
      <c r="O3271" s="3">
        <f>'Transaction Data'!$N3271-'Transaction Data'!$M3271</f>
        <v>972</v>
      </c>
      <c r="P3271" s="2">
        <f>DATEDIF('Transaction Data'!$D3271,'Transaction Data'!$A3271,"y")</f>
        <v>35</v>
      </c>
      <c r="Q3271" s="2" t="str">
        <f>FLOOR('Transaction Data'!$P3271,15)&amp;"-"&amp;FLOOR('Transaction Data'!$P3271,15)+14</f>
        <v>30-44</v>
      </c>
      <c r="R3271" s="2" t="str">
        <f>IF('Transaction Data'!$L3271&lt;=10,"Less Expensive","Expensive")</f>
        <v>Expensive</v>
      </c>
      <c r="S3271" s="4">
        <f>WEEKDAY('Transaction Data'!$A3271)</f>
        <v>1</v>
      </c>
      <c r="T3271" s="2" t="str">
        <f>IF(WEEKDAY('Transaction Data'!$A3271,2)&lt;6,"Weekday","Weekend")</f>
        <v>Weekend</v>
      </c>
    </row>
    <row r="3272" ht="15.75" customHeight="1">
      <c r="A3272" s="1">
        <v>45457.0</v>
      </c>
      <c r="B3272" s="2" t="s">
        <v>3132</v>
      </c>
      <c r="C3272" s="2" t="s">
        <v>51</v>
      </c>
      <c r="D3272" s="1">
        <v>37883.0</v>
      </c>
      <c r="E3272" s="2" t="s">
        <v>27</v>
      </c>
      <c r="F3272" s="2">
        <v>380.0</v>
      </c>
      <c r="G3272" s="2" t="s">
        <v>33</v>
      </c>
      <c r="H3272" s="2" t="s">
        <v>34</v>
      </c>
      <c r="I3272" s="2" t="s">
        <v>25</v>
      </c>
      <c r="J3272" s="2" t="str">
        <f t="array" ref="J3272">XLOOKUP('Transaction Data'!$G3272,Product_Code,Biscuit_Brand)</f>
        <v>Caramel Biscuits</v>
      </c>
      <c r="K3272" s="2">
        <f t="array" ref="K3272">XLOOKUP('Transaction Data'!$G3272,Product_Code,Cost)</f>
        <v>18</v>
      </c>
      <c r="L3272" s="2">
        <f t="array" ref="L3272">XLOOKUP('Transaction Data'!$G3272,Product_Code,Unit_Price)</f>
        <v>22</v>
      </c>
      <c r="M3272" s="3">
        <f>'Transaction Data'!$F3272*'Transaction Data'!$K3272</f>
        <v>6840</v>
      </c>
      <c r="N3272" s="3">
        <f>'Transaction Data'!$F3272*'Transaction Data'!$L3272</f>
        <v>8360</v>
      </c>
      <c r="O3272" s="3">
        <f>'Transaction Data'!$N3272-'Transaction Data'!$M3272</f>
        <v>1520</v>
      </c>
      <c r="P3272" s="2">
        <f>DATEDIF('Transaction Data'!$D3272,'Transaction Data'!$A3272,"y")</f>
        <v>20</v>
      </c>
      <c r="Q3272" s="2" t="str">
        <f>FLOOR('Transaction Data'!$P3272,15)&amp;"-"&amp;FLOOR('Transaction Data'!$P3272,15)+14</f>
        <v>15-29</v>
      </c>
      <c r="R3272" s="2" t="str">
        <f>IF('Transaction Data'!$L3272&lt;=10,"Less Expensive","Expensive")</f>
        <v>Expensive</v>
      </c>
      <c r="S3272" s="4">
        <f>WEEKDAY('Transaction Data'!$A3272)</f>
        <v>6</v>
      </c>
      <c r="T3272" s="2" t="str">
        <f>IF(WEEKDAY('Transaction Data'!$A3272,2)&lt;6,"Weekday","Weekend")</f>
        <v>Weekday</v>
      </c>
    </row>
    <row r="3273" ht="15.75" customHeight="1">
      <c r="A3273" s="1">
        <v>45359.0</v>
      </c>
      <c r="B3273" s="2" t="s">
        <v>2292</v>
      </c>
      <c r="C3273" s="2" t="s">
        <v>54</v>
      </c>
      <c r="D3273" s="1">
        <v>25057.0</v>
      </c>
      <c r="E3273" s="2" t="s">
        <v>37</v>
      </c>
      <c r="F3273" s="2">
        <v>114.0</v>
      </c>
      <c r="G3273" s="2" t="s">
        <v>33</v>
      </c>
      <c r="H3273" s="2" t="s">
        <v>39</v>
      </c>
      <c r="I3273" s="2" t="s">
        <v>25</v>
      </c>
      <c r="J3273" s="2" t="str">
        <f t="array" ref="J3273">XLOOKUP('Transaction Data'!$G3273,Product_Code,Biscuit_Brand)</f>
        <v>Caramel Biscuits</v>
      </c>
      <c r="K3273" s="2">
        <f t="array" ref="K3273">XLOOKUP('Transaction Data'!$G3273,Product_Code,Cost)</f>
        <v>18</v>
      </c>
      <c r="L3273" s="2">
        <f t="array" ref="L3273">XLOOKUP('Transaction Data'!$G3273,Product_Code,Unit_Price)</f>
        <v>22</v>
      </c>
      <c r="M3273" s="3">
        <f>'Transaction Data'!$F3273*'Transaction Data'!$K3273</f>
        <v>2052</v>
      </c>
      <c r="N3273" s="3">
        <f>'Transaction Data'!$F3273*'Transaction Data'!$L3273</f>
        <v>2508</v>
      </c>
      <c r="O3273" s="3">
        <f>'Transaction Data'!$N3273-'Transaction Data'!$M3273</f>
        <v>456</v>
      </c>
      <c r="P3273" s="2">
        <f>DATEDIF('Transaction Data'!$D3273,'Transaction Data'!$A3273,"y")</f>
        <v>55</v>
      </c>
      <c r="Q3273" s="2" t="str">
        <f>FLOOR('Transaction Data'!$P3273,15)&amp;"-"&amp;FLOOR('Transaction Data'!$P3273,15)+14</f>
        <v>45-59</v>
      </c>
      <c r="R3273" s="2" t="str">
        <f>IF('Transaction Data'!$L3273&lt;=10,"Less Expensive","Expensive")</f>
        <v>Expensive</v>
      </c>
      <c r="S3273" s="4">
        <f>WEEKDAY('Transaction Data'!$A3273)</f>
        <v>6</v>
      </c>
      <c r="T3273" s="2" t="str">
        <f>IF(WEEKDAY('Transaction Data'!$A3273,2)&lt;6,"Weekday","Weekend")</f>
        <v>Weekday</v>
      </c>
    </row>
    <row r="3274" ht="15.75" customHeight="1">
      <c r="A3274" s="1">
        <v>45410.0</v>
      </c>
      <c r="B3274" s="2" t="s">
        <v>3133</v>
      </c>
      <c r="C3274" s="2" t="s">
        <v>51</v>
      </c>
      <c r="D3274" s="1">
        <v>22035.0</v>
      </c>
      <c r="E3274" s="2" t="s">
        <v>22</v>
      </c>
      <c r="F3274" s="2">
        <v>115.0</v>
      </c>
      <c r="G3274" s="2" t="s">
        <v>55</v>
      </c>
      <c r="H3274" s="2" t="s">
        <v>42</v>
      </c>
      <c r="I3274" s="2" t="s">
        <v>25</v>
      </c>
      <c r="J3274" s="2" t="str">
        <f t="array" ref="J3274">XLOOKUP('Transaction Data'!$G3274,Product_Code,Biscuit_Brand)</f>
        <v>Vanilla Wafers</v>
      </c>
      <c r="K3274" s="2">
        <f t="array" ref="K3274">XLOOKUP('Transaction Data'!$G3274,Product_Code,Cost)</f>
        <v>18</v>
      </c>
      <c r="L3274" s="2">
        <f t="array" ref="L3274">XLOOKUP('Transaction Data'!$G3274,Product_Code,Unit_Price)</f>
        <v>36</v>
      </c>
      <c r="M3274" s="3">
        <f>'Transaction Data'!$F3274*'Transaction Data'!$K3274</f>
        <v>2070</v>
      </c>
      <c r="N3274" s="3">
        <f>'Transaction Data'!$F3274*'Transaction Data'!$L3274</f>
        <v>4140</v>
      </c>
      <c r="O3274" s="3">
        <f>'Transaction Data'!$N3274-'Transaction Data'!$M3274</f>
        <v>2070</v>
      </c>
      <c r="P3274" s="2">
        <f>DATEDIF('Transaction Data'!$D3274,'Transaction Data'!$A3274,"y")</f>
        <v>63</v>
      </c>
      <c r="Q3274" s="2" t="str">
        <f>FLOOR('Transaction Data'!$P3274,15)&amp;"-"&amp;FLOOR('Transaction Data'!$P3274,15)+14</f>
        <v>60-74</v>
      </c>
      <c r="R3274" s="2" t="str">
        <f>IF('Transaction Data'!$L3274&lt;=10,"Less Expensive","Expensive")</f>
        <v>Expensive</v>
      </c>
      <c r="S3274" s="4">
        <f>WEEKDAY('Transaction Data'!$A3274)</f>
        <v>1</v>
      </c>
      <c r="T3274" s="2" t="str">
        <f>IF(WEEKDAY('Transaction Data'!$A3274,2)&lt;6,"Weekday","Weekend")</f>
        <v>Weekend</v>
      </c>
    </row>
    <row r="3275" ht="15.75" customHeight="1">
      <c r="A3275" s="1">
        <v>45464.0</v>
      </c>
      <c r="B3275" s="2" t="s">
        <v>3134</v>
      </c>
      <c r="C3275" s="2" t="s">
        <v>72</v>
      </c>
      <c r="D3275" s="1">
        <v>19798.0</v>
      </c>
      <c r="E3275" s="2" t="s">
        <v>27</v>
      </c>
      <c r="F3275" s="2">
        <v>400.0</v>
      </c>
      <c r="G3275" s="2" t="s">
        <v>33</v>
      </c>
      <c r="H3275" s="2" t="s">
        <v>45</v>
      </c>
      <c r="I3275" s="2" t="s">
        <v>25</v>
      </c>
      <c r="J3275" s="2" t="str">
        <f t="array" ref="J3275">XLOOKUP('Transaction Data'!$G3275,Product_Code,Biscuit_Brand)</f>
        <v>Caramel Biscuits</v>
      </c>
      <c r="K3275" s="2">
        <f t="array" ref="K3275">XLOOKUP('Transaction Data'!$G3275,Product_Code,Cost)</f>
        <v>18</v>
      </c>
      <c r="L3275" s="2">
        <f t="array" ref="L3275">XLOOKUP('Transaction Data'!$G3275,Product_Code,Unit_Price)</f>
        <v>22</v>
      </c>
      <c r="M3275" s="3">
        <f>'Transaction Data'!$F3275*'Transaction Data'!$K3275</f>
        <v>7200</v>
      </c>
      <c r="N3275" s="3">
        <f>'Transaction Data'!$F3275*'Transaction Data'!$L3275</f>
        <v>8800</v>
      </c>
      <c r="O3275" s="3">
        <f>'Transaction Data'!$N3275-'Transaction Data'!$M3275</f>
        <v>1600</v>
      </c>
      <c r="P3275" s="2">
        <f>DATEDIF('Transaction Data'!$D3275,'Transaction Data'!$A3275,"y")</f>
        <v>70</v>
      </c>
      <c r="Q3275" s="2" t="str">
        <f>FLOOR('Transaction Data'!$P3275,15)&amp;"-"&amp;FLOOR('Transaction Data'!$P3275,15)+14</f>
        <v>60-74</v>
      </c>
      <c r="R3275" s="2" t="str">
        <f>IF('Transaction Data'!$L3275&lt;=10,"Less Expensive","Expensive")</f>
        <v>Expensive</v>
      </c>
      <c r="S3275" s="4">
        <f>WEEKDAY('Transaction Data'!$A3275)</f>
        <v>6</v>
      </c>
      <c r="T3275" s="2" t="str">
        <f>IF(WEEKDAY('Transaction Data'!$A3275,2)&lt;6,"Weekday","Weekend")</f>
        <v>Weekday</v>
      </c>
    </row>
    <row r="3276" ht="15.75" customHeight="1">
      <c r="A3276" s="1">
        <v>45379.0</v>
      </c>
      <c r="B3276" s="2" t="s">
        <v>3135</v>
      </c>
      <c r="C3276" s="2" t="s">
        <v>21</v>
      </c>
      <c r="D3276" s="1">
        <v>16230.0</v>
      </c>
      <c r="E3276" s="2" t="s">
        <v>37</v>
      </c>
      <c r="F3276" s="2">
        <v>241.0</v>
      </c>
      <c r="G3276" s="2" t="s">
        <v>33</v>
      </c>
      <c r="H3276" s="2" t="s">
        <v>49</v>
      </c>
      <c r="I3276" s="2" t="s">
        <v>25</v>
      </c>
      <c r="J3276" s="2" t="str">
        <f t="array" ref="J3276">XLOOKUP('Transaction Data'!$G3276,Product_Code,Biscuit_Brand)</f>
        <v>Caramel Biscuits</v>
      </c>
      <c r="K3276" s="2">
        <f t="array" ref="K3276">XLOOKUP('Transaction Data'!$G3276,Product_Code,Cost)</f>
        <v>18</v>
      </c>
      <c r="L3276" s="2">
        <f t="array" ref="L3276">XLOOKUP('Transaction Data'!$G3276,Product_Code,Unit_Price)</f>
        <v>22</v>
      </c>
      <c r="M3276" s="3">
        <f>'Transaction Data'!$F3276*'Transaction Data'!$K3276</f>
        <v>4338</v>
      </c>
      <c r="N3276" s="3">
        <f>'Transaction Data'!$F3276*'Transaction Data'!$L3276</f>
        <v>5302</v>
      </c>
      <c r="O3276" s="3">
        <f>'Transaction Data'!$N3276-'Transaction Data'!$M3276</f>
        <v>964</v>
      </c>
      <c r="P3276" s="2">
        <f>DATEDIF('Transaction Data'!$D3276,'Transaction Data'!$A3276,"y")</f>
        <v>79</v>
      </c>
      <c r="Q3276" s="2" t="str">
        <f>FLOOR('Transaction Data'!$P3276,15)&amp;"-"&amp;FLOOR('Transaction Data'!$P3276,15)+14</f>
        <v>75-89</v>
      </c>
      <c r="R3276" s="2" t="str">
        <f>IF('Transaction Data'!$L3276&lt;=10,"Less Expensive","Expensive")</f>
        <v>Expensive</v>
      </c>
      <c r="S3276" s="4">
        <f>WEEKDAY('Transaction Data'!$A3276)</f>
        <v>5</v>
      </c>
      <c r="T3276" s="2" t="str">
        <f>IF(WEEKDAY('Transaction Data'!$A3276,2)&lt;6,"Weekday","Weekend")</f>
        <v>Weekday</v>
      </c>
    </row>
    <row r="3277" ht="15.75" customHeight="1">
      <c r="A3277" s="1">
        <v>45360.0</v>
      </c>
      <c r="B3277" s="2" t="s">
        <v>3136</v>
      </c>
      <c r="C3277" s="2" t="s">
        <v>54</v>
      </c>
      <c r="D3277" s="1">
        <v>27132.0</v>
      </c>
      <c r="E3277" s="2" t="s">
        <v>27</v>
      </c>
      <c r="F3277" s="2">
        <v>480.0</v>
      </c>
      <c r="G3277" s="2" t="s">
        <v>55</v>
      </c>
      <c r="H3277" s="2" t="s">
        <v>52</v>
      </c>
      <c r="I3277" s="2" t="s">
        <v>25</v>
      </c>
      <c r="J3277" s="2" t="str">
        <f t="array" ref="J3277">XLOOKUP('Transaction Data'!$G3277,Product_Code,Biscuit_Brand)</f>
        <v>Vanilla Wafers</v>
      </c>
      <c r="K3277" s="2">
        <f t="array" ref="K3277">XLOOKUP('Transaction Data'!$G3277,Product_Code,Cost)</f>
        <v>18</v>
      </c>
      <c r="L3277" s="2">
        <f t="array" ref="L3277">XLOOKUP('Transaction Data'!$G3277,Product_Code,Unit_Price)</f>
        <v>36</v>
      </c>
      <c r="M3277" s="3">
        <f>'Transaction Data'!$F3277*'Transaction Data'!$K3277</f>
        <v>8640</v>
      </c>
      <c r="N3277" s="3">
        <f>'Transaction Data'!$F3277*'Transaction Data'!$L3277</f>
        <v>17280</v>
      </c>
      <c r="O3277" s="3">
        <f>'Transaction Data'!$N3277-'Transaction Data'!$M3277</f>
        <v>8640</v>
      </c>
      <c r="P3277" s="2">
        <f>DATEDIF('Transaction Data'!$D3277,'Transaction Data'!$A3277,"y")</f>
        <v>49</v>
      </c>
      <c r="Q3277" s="2" t="str">
        <f>FLOOR('Transaction Data'!$P3277,15)&amp;"-"&amp;FLOOR('Transaction Data'!$P3277,15)+14</f>
        <v>45-59</v>
      </c>
      <c r="R3277" s="2" t="str">
        <f>IF('Transaction Data'!$L3277&lt;=10,"Less Expensive","Expensive")</f>
        <v>Expensive</v>
      </c>
      <c r="S3277" s="4">
        <f>WEEKDAY('Transaction Data'!$A3277)</f>
        <v>7</v>
      </c>
      <c r="T3277" s="2" t="str">
        <f>IF(WEEKDAY('Transaction Data'!$A3277,2)&lt;6,"Weekday","Weekend")</f>
        <v>Weekend</v>
      </c>
    </row>
    <row r="3278" ht="15.75" customHeight="1">
      <c r="A3278" s="1">
        <v>45324.0</v>
      </c>
      <c r="B3278" s="2" t="s">
        <v>3137</v>
      </c>
      <c r="C3278" s="2" t="s">
        <v>21</v>
      </c>
      <c r="D3278" s="1">
        <v>30783.0</v>
      </c>
      <c r="E3278" s="2" t="s">
        <v>63</v>
      </c>
      <c r="F3278" s="2">
        <v>468.0</v>
      </c>
      <c r="G3278" s="2" t="s">
        <v>28</v>
      </c>
      <c r="H3278" s="2" t="s">
        <v>49</v>
      </c>
      <c r="I3278" s="2" t="s">
        <v>25</v>
      </c>
      <c r="J3278" s="2" t="str">
        <f t="array" ref="J3278">XLOOKUP('Transaction Data'!$G3278,Product_Code,Biscuit_Brand)</f>
        <v>Shortbread</v>
      </c>
      <c r="K3278" s="2">
        <f t="array" ref="K3278">XLOOKUP('Transaction Data'!$G3278,Product_Code,Cost)</f>
        <v>10</v>
      </c>
      <c r="L3278" s="2">
        <f t="array" ref="L3278">XLOOKUP('Transaction Data'!$G3278,Product_Code,Unit_Price)</f>
        <v>45</v>
      </c>
      <c r="M3278" s="3">
        <f>'Transaction Data'!$F3278*'Transaction Data'!$K3278</f>
        <v>4680</v>
      </c>
      <c r="N3278" s="3">
        <f>'Transaction Data'!$F3278*'Transaction Data'!$L3278</f>
        <v>21060</v>
      </c>
      <c r="O3278" s="3">
        <f>'Transaction Data'!$N3278-'Transaction Data'!$M3278</f>
        <v>16380</v>
      </c>
      <c r="P3278" s="2">
        <f>DATEDIF('Transaction Data'!$D3278,'Transaction Data'!$A3278,"y")</f>
        <v>39</v>
      </c>
      <c r="Q3278" s="2" t="str">
        <f>FLOOR('Transaction Data'!$P3278,15)&amp;"-"&amp;FLOOR('Transaction Data'!$P3278,15)+14</f>
        <v>30-44</v>
      </c>
      <c r="R3278" s="2" t="str">
        <f>IF('Transaction Data'!$L3278&lt;=10,"Less Expensive","Expensive")</f>
        <v>Expensive</v>
      </c>
      <c r="S3278" s="4">
        <f>WEEKDAY('Transaction Data'!$A3278)</f>
        <v>6</v>
      </c>
      <c r="T3278" s="2" t="str">
        <f>IF(WEEKDAY('Transaction Data'!$A3278,2)&lt;6,"Weekday","Weekend")</f>
        <v>Weekday</v>
      </c>
    </row>
    <row r="3279" ht="15.75" customHeight="1">
      <c r="A3279" s="1">
        <v>45335.0</v>
      </c>
      <c r="B3279" s="2" t="s">
        <v>3138</v>
      </c>
      <c r="C3279" s="2" t="s">
        <v>32</v>
      </c>
      <c r="D3279" s="1">
        <v>20276.0</v>
      </c>
      <c r="E3279" s="2" t="s">
        <v>27</v>
      </c>
      <c r="F3279" s="2">
        <v>491.0</v>
      </c>
      <c r="G3279" s="2" t="s">
        <v>28</v>
      </c>
      <c r="H3279" s="2" t="s">
        <v>52</v>
      </c>
      <c r="I3279" s="2" t="s">
        <v>25</v>
      </c>
      <c r="J3279" s="2" t="str">
        <f t="array" ref="J3279">XLOOKUP('Transaction Data'!$G3279,Product_Code,Biscuit_Brand)</f>
        <v>Shortbread</v>
      </c>
      <c r="K3279" s="2">
        <f t="array" ref="K3279">XLOOKUP('Transaction Data'!$G3279,Product_Code,Cost)</f>
        <v>10</v>
      </c>
      <c r="L3279" s="2">
        <f t="array" ref="L3279">XLOOKUP('Transaction Data'!$G3279,Product_Code,Unit_Price)</f>
        <v>45</v>
      </c>
      <c r="M3279" s="3">
        <f>'Transaction Data'!$F3279*'Transaction Data'!$K3279</f>
        <v>4910</v>
      </c>
      <c r="N3279" s="3">
        <f>'Transaction Data'!$F3279*'Transaction Data'!$L3279</f>
        <v>22095</v>
      </c>
      <c r="O3279" s="3">
        <f>'Transaction Data'!$N3279-'Transaction Data'!$M3279</f>
        <v>17185</v>
      </c>
      <c r="P3279" s="2">
        <f>DATEDIF('Transaction Data'!$D3279,'Transaction Data'!$A3279,"y")</f>
        <v>68</v>
      </c>
      <c r="Q3279" s="2" t="str">
        <f>FLOOR('Transaction Data'!$P3279,15)&amp;"-"&amp;FLOOR('Transaction Data'!$P3279,15)+14</f>
        <v>60-74</v>
      </c>
      <c r="R3279" s="2" t="str">
        <f>IF('Transaction Data'!$L3279&lt;=10,"Less Expensive","Expensive")</f>
        <v>Expensive</v>
      </c>
      <c r="S3279" s="4">
        <f>WEEKDAY('Transaction Data'!$A3279)</f>
        <v>3</v>
      </c>
      <c r="T3279" s="2" t="str">
        <f>IF(WEEKDAY('Transaction Data'!$A3279,2)&lt;6,"Weekday","Weekend")</f>
        <v>Weekday</v>
      </c>
    </row>
    <row r="3280" ht="15.75" customHeight="1">
      <c r="A3280" s="1">
        <v>45466.0</v>
      </c>
      <c r="B3280" s="2" t="s">
        <v>3139</v>
      </c>
      <c r="C3280" s="2" t="s">
        <v>78</v>
      </c>
      <c r="D3280" s="1">
        <v>36450.0</v>
      </c>
      <c r="E3280" s="2" t="s">
        <v>37</v>
      </c>
      <c r="F3280" s="2">
        <v>432.0</v>
      </c>
      <c r="G3280" s="2" t="s">
        <v>44</v>
      </c>
      <c r="H3280" s="2" t="s">
        <v>52</v>
      </c>
      <c r="I3280" s="2" t="s">
        <v>25</v>
      </c>
      <c r="J3280" s="2" t="str">
        <f t="array" ref="J3280">XLOOKUP('Transaction Data'!$G3280,Product_Code,Biscuit_Brand)</f>
        <v>Butter Crunch</v>
      </c>
      <c r="K3280" s="2">
        <f t="array" ref="K3280">XLOOKUP('Transaction Data'!$G3280,Product_Code,Cost)</f>
        <v>10</v>
      </c>
      <c r="L3280" s="2">
        <f t="array" ref="L3280">XLOOKUP('Transaction Data'!$G3280,Product_Code,Unit_Price)</f>
        <v>11</v>
      </c>
      <c r="M3280" s="3">
        <f>'Transaction Data'!$F3280*'Transaction Data'!$K3280</f>
        <v>4320</v>
      </c>
      <c r="N3280" s="3">
        <f>'Transaction Data'!$F3280*'Transaction Data'!$L3280</f>
        <v>4752</v>
      </c>
      <c r="O3280" s="3">
        <f>'Transaction Data'!$N3280-'Transaction Data'!$M3280</f>
        <v>432</v>
      </c>
      <c r="P3280" s="2">
        <f>DATEDIF('Transaction Data'!$D3280,'Transaction Data'!$A3280,"y")</f>
        <v>24</v>
      </c>
      <c r="Q3280" s="2" t="str">
        <f>FLOOR('Transaction Data'!$P3280,15)&amp;"-"&amp;FLOOR('Transaction Data'!$P3280,15)+14</f>
        <v>15-29</v>
      </c>
      <c r="R3280" s="2" t="str">
        <f>IF('Transaction Data'!$L3280&lt;=10,"Less Expensive","Expensive")</f>
        <v>Expensive</v>
      </c>
      <c r="S3280" s="4">
        <f>WEEKDAY('Transaction Data'!$A3280)</f>
        <v>1</v>
      </c>
      <c r="T3280" s="2" t="str">
        <f>IF(WEEKDAY('Transaction Data'!$A3280,2)&lt;6,"Weekday","Weekend")</f>
        <v>Weekend</v>
      </c>
    </row>
    <row r="3281" ht="15.75" customHeight="1">
      <c r="A3281" s="1">
        <v>45301.0</v>
      </c>
      <c r="B3281" s="2" t="s">
        <v>3140</v>
      </c>
      <c r="C3281" s="2" t="s">
        <v>72</v>
      </c>
      <c r="D3281" s="1">
        <v>34304.0</v>
      </c>
      <c r="E3281" s="2" t="s">
        <v>22</v>
      </c>
      <c r="F3281" s="2">
        <v>341.0</v>
      </c>
      <c r="G3281" s="2" t="s">
        <v>44</v>
      </c>
      <c r="H3281" s="2" t="s">
        <v>45</v>
      </c>
      <c r="I3281" s="2" t="s">
        <v>25</v>
      </c>
      <c r="J3281" s="2" t="str">
        <f t="array" ref="J3281">XLOOKUP('Transaction Data'!$G3281,Product_Code,Biscuit_Brand)</f>
        <v>Butter Crunch</v>
      </c>
      <c r="K3281" s="2">
        <f t="array" ref="K3281">XLOOKUP('Transaction Data'!$G3281,Product_Code,Cost)</f>
        <v>10</v>
      </c>
      <c r="L3281" s="2">
        <f t="array" ref="L3281">XLOOKUP('Transaction Data'!$G3281,Product_Code,Unit_Price)</f>
        <v>11</v>
      </c>
      <c r="M3281" s="3">
        <f>'Transaction Data'!$F3281*'Transaction Data'!$K3281</f>
        <v>3410</v>
      </c>
      <c r="N3281" s="3">
        <f>'Transaction Data'!$F3281*'Transaction Data'!$L3281</f>
        <v>3751</v>
      </c>
      <c r="O3281" s="3">
        <f>'Transaction Data'!$N3281-'Transaction Data'!$M3281</f>
        <v>341</v>
      </c>
      <c r="P3281" s="2">
        <f>DATEDIF('Transaction Data'!$D3281,'Transaction Data'!$A3281,"y")</f>
        <v>30</v>
      </c>
      <c r="Q3281" s="2" t="str">
        <f>FLOOR('Transaction Data'!$P3281,15)&amp;"-"&amp;FLOOR('Transaction Data'!$P3281,15)+14</f>
        <v>30-44</v>
      </c>
      <c r="R3281" s="2" t="str">
        <f>IF('Transaction Data'!$L3281&lt;=10,"Less Expensive","Expensive")</f>
        <v>Expensive</v>
      </c>
      <c r="S3281" s="4">
        <f>WEEKDAY('Transaction Data'!$A3281)</f>
        <v>4</v>
      </c>
      <c r="T3281" s="2" t="str">
        <f>IF(WEEKDAY('Transaction Data'!$A3281,2)&lt;6,"Weekday","Weekend")</f>
        <v>Weekday</v>
      </c>
    </row>
    <row r="3282" ht="15.75" customHeight="1">
      <c r="A3282" s="1">
        <v>45477.0</v>
      </c>
      <c r="B3282" s="2" t="s">
        <v>3141</v>
      </c>
      <c r="C3282" s="2" t="s">
        <v>47</v>
      </c>
      <c r="D3282" s="1">
        <v>23822.0</v>
      </c>
      <c r="E3282" s="2" t="s">
        <v>27</v>
      </c>
      <c r="F3282" s="2">
        <v>44.0</v>
      </c>
      <c r="G3282" s="2" t="s">
        <v>38</v>
      </c>
      <c r="H3282" s="2" t="s">
        <v>49</v>
      </c>
      <c r="I3282" s="2" t="s">
        <v>25</v>
      </c>
      <c r="J3282" s="2" t="str">
        <f t="array" ref="J3282">XLOOKUP('Transaction Data'!$G3282,Product_Code,Biscuit_Brand)</f>
        <v>Ginger Snaps</v>
      </c>
      <c r="K3282" s="2">
        <f t="array" ref="K3282">XLOOKUP('Transaction Data'!$G3282,Product_Code,Cost)</f>
        <v>14</v>
      </c>
      <c r="L3282" s="2">
        <f t="array" ref="L3282">XLOOKUP('Transaction Data'!$G3282,Product_Code,Unit_Price)</f>
        <v>28</v>
      </c>
      <c r="M3282" s="3">
        <f>'Transaction Data'!$F3282*'Transaction Data'!$K3282</f>
        <v>616</v>
      </c>
      <c r="N3282" s="3">
        <f>'Transaction Data'!$F3282*'Transaction Data'!$L3282</f>
        <v>1232</v>
      </c>
      <c r="O3282" s="3">
        <f>'Transaction Data'!$N3282-'Transaction Data'!$M3282</f>
        <v>616</v>
      </c>
      <c r="P3282" s="2">
        <f>DATEDIF('Transaction Data'!$D3282,'Transaction Data'!$A3282,"y")</f>
        <v>59</v>
      </c>
      <c r="Q3282" s="2" t="str">
        <f>FLOOR('Transaction Data'!$P3282,15)&amp;"-"&amp;FLOOR('Transaction Data'!$P3282,15)+14</f>
        <v>45-59</v>
      </c>
      <c r="R3282" s="2" t="str">
        <f>IF('Transaction Data'!$L3282&lt;=10,"Less Expensive","Expensive")</f>
        <v>Expensive</v>
      </c>
      <c r="S3282" s="4">
        <f>WEEKDAY('Transaction Data'!$A3282)</f>
        <v>5</v>
      </c>
      <c r="T3282" s="2" t="str">
        <f>IF(WEEKDAY('Transaction Data'!$A3282,2)&lt;6,"Weekday","Weekend")</f>
        <v>Weekday</v>
      </c>
    </row>
    <row r="3283" ht="15.75" customHeight="1">
      <c r="A3283" s="1">
        <v>45463.0</v>
      </c>
      <c r="B3283" s="2" t="s">
        <v>1763</v>
      </c>
      <c r="C3283" s="2" t="s">
        <v>47</v>
      </c>
      <c r="D3283" s="1">
        <v>34203.0</v>
      </c>
      <c r="E3283" s="2" t="s">
        <v>22</v>
      </c>
      <c r="F3283" s="2">
        <v>382.0</v>
      </c>
      <c r="G3283" s="2" t="s">
        <v>48</v>
      </c>
      <c r="H3283" s="2" t="s">
        <v>52</v>
      </c>
      <c r="I3283" s="2" t="s">
        <v>25</v>
      </c>
      <c r="J3283" s="2" t="str">
        <f t="array" ref="J3283">XLOOKUP('Transaction Data'!$G3283,Product_Code,Biscuit_Brand)</f>
        <v>Lemon Crisps</v>
      </c>
      <c r="K3283" s="2">
        <f t="array" ref="K3283">XLOOKUP('Transaction Data'!$G3283,Product_Code,Cost)</f>
        <v>7</v>
      </c>
      <c r="L3283" s="2">
        <f t="array" ref="L3283">XLOOKUP('Transaction Data'!$G3283,Product_Code,Unit_Price)</f>
        <v>9</v>
      </c>
      <c r="M3283" s="3">
        <f>'Transaction Data'!$F3283*'Transaction Data'!$K3283</f>
        <v>2674</v>
      </c>
      <c r="N3283" s="3">
        <f>'Transaction Data'!$F3283*'Transaction Data'!$L3283</f>
        <v>3438</v>
      </c>
      <c r="O3283" s="3">
        <f>'Transaction Data'!$N3283-'Transaction Data'!$M3283</f>
        <v>764</v>
      </c>
      <c r="P3283" s="2">
        <f>DATEDIF('Transaction Data'!$D3283,'Transaction Data'!$A3283,"y")</f>
        <v>30</v>
      </c>
      <c r="Q3283" s="2" t="str">
        <f>FLOOR('Transaction Data'!$P3283,15)&amp;"-"&amp;FLOOR('Transaction Data'!$P3283,15)+14</f>
        <v>30-44</v>
      </c>
      <c r="R3283" s="2" t="str">
        <f>IF('Transaction Data'!$L3283&lt;=10,"Less Expensive","Expensive")</f>
        <v>Less Expensive</v>
      </c>
      <c r="S3283" s="4">
        <f>WEEKDAY('Transaction Data'!$A3283)</f>
        <v>5</v>
      </c>
      <c r="T3283" s="2" t="str">
        <f>IF(WEEKDAY('Transaction Data'!$A3283,2)&lt;6,"Weekday","Weekend")</f>
        <v>Weekday</v>
      </c>
    </row>
    <row r="3284" ht="15.75" customHeight="1">
      <c r="A3284" s="1">
        <v>45402.0</v>
      </c>
      <c r="B3284" s="2" t="s">
        <v>29</v>
      </c>
      <c r="C3284" s="2" t="s">
        <v>21</v>
      </c>
      <c r="D3284" s="1">
        <v>31550.0</v>
      </c>
      <c r="E3284" s="2" t="s">
        <v>27</v>
      </c>
      <c r="F3284" s="2">
        <v>51.0</v>
      </c>
      <c r="G3284" s="2" t="s">
        <v>33</v>
      </c>
      <c r="H3284" s="2" t="s">
        <v>49</v>
      </c>
      <c r="I3284" s="2" t="s">
        <v>25</v>
      </c>
      <c r="J3284" s="2" t="str">
        <f t="array" ref="J3284">XLOOKUP('Transaction Data'!$G3284,Product_Code,Biscuit_Brand)</f>
        <v>Caramel Biscuits</v>
      </c>
      <c r="K3284" s="2">
        <f t="array" ref="K3284">XLOOKUP('Transaction Data'!$G3284,Product_Code,Cost)</f>
        <v>18</v>
      </c>
      <c r="L3284" s="2">
        <f t="array" ref="L3284">XLOOKUP('Transaction Data'!$G3284,Product_Code,Unit_Price)</f>
        <v>22</v>
      </c>
      <c r="M3284" s="3">
        <f>'Transaction Data'!$F3284*'Transaction Data'!$K3284</f>
        <v>918</v>
      </c>
      <c r="N3284" s="3">
        <f>'Transaction Data'!$F3284*'Transaction Data'!$L3284</f>
        <v>1122</v>
      </c>
      <c r="O3284" s="3">
        <f>'Transaction Data'!$N3284-'Transaction Data'!$M3284</f>
        <v>204</v>
      </c>
      <c r="P3284" s="2">
        <f>DATEDIF('Transaction Data'!$D3284,'Transaction Data'!$A3284,"y")</f>
        <v>37</v>
      </c>
      <c r="Q3284" s="2" t="str">
        <f>FLOOR('Transaction Data'!$P3284,15)&amp;"-"&amp;FLOOR('Transaction Data'!$P3284,15)+14</f>
        <v>30-44</v>
      </c>
      <c r="R3284" s="2" t="str">
        <f>IF('Transaction Data'!$L3284&lt;=10,"Less Expensive","Expensive")</f>
        <v>Expensive</v>
      </c>
      <c r="S3284" s="4">
        <f>WEEKDAY('Transaction Data'!$A3284)</f>
        <v>7</v>
      </c>
      <c r="T3284" s="2" t="str">
        <f>IF(WEEKDAY('Transaction Data'!$A3284,2)&lt;6,"Weekday","Weekend")</f>
        <v>Weekend</v>
      </c>
    </row>
    <row r="3285" ht="15.75" customHeight="1">
      <c r="A3285" s="1">
        <v>45496.0</v>
      </c>
      <c r="B3285" s="2" t="s">
        <v>3142</v>
      </c>
      <c r="C3285" s="2" t="s">
        <v>65</v>
      </c>
      <c r="D3285" s="1">
        <v>37060.0</v>
      </c>
      <c r="E3285" s="2" t="s">
        <v>27</v>
      </c>
      <c r="F3285" s="2">
        <v>179.0</v>
      </c>
      <c r="G3285" s="2" t="s">
        <v>61</v>
      </c>
      <c r="H3285" s="2" t="s">
        <v>52</v>
      </c>
      <c r="I3285" s="2" t="s">
        <v>25</v>
      </c>
      <c r="J3285" s="2" t="str">
        <f t="array" ref="J3285">XLOOKUP('Transaction Data'!$G3285,Product_Code,Biscuit_Brand)</f>
        <v>Choco Delight</v>
      </c>
      <c r="K3285" s="2">
        <f t="array" ref="K3285">XLOOKUP('Transaction Data'!$G3285,Product_Code,Cost)</f>
        <v>3</v>
      </c>
      <c r="L3285" s="2">
        <f t="array" ref="L3285">XLOOKUP('Transaction Data'!$G3285,Product_Code,Unit_Price)</f>
        <v>5</v>
      </c>
      <c r="M3285" s="3">
        <f>'Transaction Data'!$F3285*'Transaction Data'!$K3285</f>
        <v>537</v>
      </c>
      <c r="N3285" s="3">
        <f>'Transaction Data'!$F3285*'Transaction Data'!$L3285</f>
        <v>895</v>
      </c>
      <c r="O3285" s="3">
        <f>'Transaction Data'!$N3285-'Transaction Data'!$M3285</f>
        <v>358</v>
      </c>
      <c r="P3285" s="2">
        <f>DATEDIF('Transaction Data'!$D3285,'Transaction Data'!$A3285,"y")</f>
        <v>23</v>
      </c>
      <c r="Q3285" s="2" t="str">
        <f>FLOOR('Transaction Data'!$P3285,15)&amp;"-"&amp;FLOOR('Transaction Data'!$P3285,15)+14</f>
        <v>15-29</v>
      </c>
      <c r="R3285" s="2" t="str">
        <f>IF('Transaction Data'!$L3285&lt;=10,"Less Expensive","Expensive")</f>
        <v>Less Expensive</v>
      </c>
      <c r="S3285" s="4">
        <f>WEEKDAY('Transaction Data'!$A3285)</f>
        <v>3</v>
      </c>
      <c r="T3285" s="2" t="str">
        <f>IF(WEEKDAY('Transaction Data'!$A3285,2)&lt;6,"Weekday","Weekend")</f>
        <v>Weekday</v>
      </c>
    </row>
    <row r="3286" ht="15.75" customHeight="1">
      <c r="A3286" s="1">
        <v>45398.0</v>
      </c>
      <c r="B3286" s="2" t="s">
        <v>3143</v>
      </c>
      <c r="C3286" s="2" t="s">
        <v>78</v>
      </c>
      <c r="D3286" s="1">
        <v>20103.0</v>
      </c>
      <c r="E3286" s="2" t="s">
        <v>27</v>
      </c>
      <c r="F3286" s="2">
        <v>119.0</v>
      </c>
      <c r="G3286" s="2" t="s">
        <v>48</v>
      </c>
      <c r="H3286" s="2" t="s">
        <v>34</v>
      </c>
      <c r="I3286" s="2" t="s">
        <v>25</v>
      </c>
      <c r="J3286" s="2" t="str">
        <f t="array" ref="J3286">XLOOKUP('Transaction Data'!$G3286,Product_Code,Biscuit_Brand)</f>
        <v>Lemon Crisps</v>
      </c>
      <c r="K3286" s="2">
        <f t="array" ref="K3286">XLOOKUP('Transaction Data'!$G3286,Product_Code,Cost)</f>
        <v>7</v>
      </c>
      <c r="L3286" s="2">
        <f t="array" ref="L3286">XLOOKUP('Transaction Data'!$G3286,Product_Code,Unit_Price)</f>
        <v>9</v>
      </c>
      <c r="M3286" s="3">
        <f>'Transaction Data'!$F3286*'Transaction Data'!$K3286</f>
        <v>833</v>
      </c>
      <c r="N3286" s="3">
        <f>'Transaction Data'!$F3286*'Transaction Data'!$L3286</f>
        <v>1071</v>
      </c>
      <c r="O3286" s="3">
        <f>'Transaction Data'!$N3286-'Transaction Data'!$M3286</f>
        <v>238</v>
      </c>
      <c r="P3286" s="2">
        <f>DATEDIF('Transaction Data'!$D3286,'Transaction Data'!$A3286,"y")</f>
        <v>69</v>
      </c>
      <c r="Q3286" s="2" t="str">
        <f>FLOOR('Transaction Data'!$P3286,15)&amp;"-"&amp;FLOOR('Transaction Data'!$P3286,15)+14</f>
        <v>60-74</v>
      </c>
      <c r="R3286" s="2" t="str">
        <f>IF('Transaction Data'!$L3286&lt;=10,"Less Expensive","Expensive")</f>
        <v>Less Expensive</v>
      </c>
      <c r="S3286" s="4">
        <f>WEEKDAY('Transaction Data'!$A3286)</f>
        <v>3</v>
      </c>
      <c r="T3286" s="2" t="str">
        <f>IF(WEEKDAY('Transaction Data'!$A3286,2)&lt;6,"Weekday","Weekend")</f>
        <v>Weekday</v>
      </c>
    </row>
    <row r="3287" ht="15.75" customHeight="1">
      <c r="A3287" s="1">
        <v>45392.0</v>
      </c>
      <c r="B3287" s="2" t="s">
        <v>3144</v>
      </c>
      <c r="C3287" s="2" t="s">
        <v>72</v>
      </c>
      <c r="D3287" s="1">
        <v>32279.0</v>
      </c>
      <c r="E3287" s="2" t="s">
        <v>37</v>
      </c>
      <c r="F3287" s="2">
        <v>296.0</v>
      </c>
      <c r="G3287" s="2" t="s">
        <v>60</v>
      </c>
      <c r="H3287" s="2" t="s">
        <v>34</v>
      </c>
      <c r="I3287" s="2" t="s">
        <v>25</v>
      </c>
      <c r="J3287" s="2" t="str">
        <f t="array" ref="J3287">XLOOKUP('Transaction Data'!$G3287,Product_Code,Biscuit_Brand)</f>
        <v>Peanut Butter Bites</v>
      </c>
      <c r="K3287" s="2">
        <f t="array" ref="K3287">XLOOKUP('Transaction Data'!$G3287,Product_Code,Cost)</f>
        <v>5</v>
      </c>
      <c r="L3287" s="2">
        <f t="array" ref="L3287">XLOOKUP('Transaction Data'!$G3287,Product_Code,Unit_Price)</f>
        <v>7</v>
      </c>
      <c r="M3287" s="3">
        <f>'Transaction Data'!$F3287*'Transaction Data'!$K3287</f>
        <v>1480</v>
      </c>
      <c r="N3287" s="3">
        <f>'Transaction Data'!$F3287*'Transaction Data'!$L3287</f>
        <v>2072</v>
      </c>
      <c r="O3287" s="3">
        <f>'Transaction Data'!$N3287-'Transaction Data'!$M3287</f>
        <v>592</v>
      </c>
      <c r="P3287" s="2">
        <f>DATEDIF('Transaction Data'!$D3287,'Transaction Data'!$A3287,"y")</f>
        <v>35</v>
      </c>
      <c r="Q3287" s="2" t="str">
        <f>FLOOR('Transaction Data'!$P3287,15)&amp;"-"&amp;FLOOR('Transaction Data'!$P3287,15)+14</f>
        <v>30-44</v>
      </c>
      <c r="R3287" s="2" t="str">
        <f>IF('Transaction Data'!$L3287&lt;=10,"Less Expensive","Expensive")</f>
        <v>Less Expensive</v>
      </c>
      <c r="S3287" s="4">
        <f>WEEKDAY('Transaction Data'!$A3287)</f>
        <v>4</v>
      </c>
      <c r="T3287" s="2" t="str">
        <f>IF(WEEKDAY('Transaction Data'!$A3287,2)&lt;6,"Weekday","Weekend")</f>
        <v>Weekday</v>
      </c>
    </row>
    <row r="3288" ht="15.75" customHeight="1">
      <c r="A3288" s="1">
        <v>45337.0</v>
      </c>
      <c r="B3288" s="2" t="s">
        <v>3145</v>
      </c>
      <c r="C3288" s="2" t="s">
        <v>78</v>
      </c>
      <c r="D3288" s="1">
        <v>16905.0</v>
      </c>
      <c r="E3288" s="2" t="s">
        <v>63</v>
      </c>
      <c r="F3288" s="2">
        <v>303.0</v>
      </c>
      <c r="G3288" s="2" t="s">
        <v>48</v>
      </c>
      <c r="H3288" s="2" t="s">
        <v>39</v>
      </c>
      <c r="I3288" s="2" t="s">
        <v>30</v>
      </c>
      <c r="J3288" s="2" t="str">
        <f t="array" ref="J3288">XLOOKUP('Transaction Data'!$G3288,Product_Code,Biscuit_Brand)</f>
        <v>Lemon Crisps</v>
      </c>
      <c r="K3288" s="2">
        <f t="array" ref="K3288">XLOOKUP('Transaction Data'!$G3288,Product_Code,Cost)</f>
        <v>7</v>
      </c>
      <c r="L3288" s="2">
        <f t="array" ref="L3288">XLOOKUP('Transaction Data'!$G3288,Product_Code,Unit_Price)</f>
        <v>9</v>
      </c>
      <c r="M3288" s="3">
        <f>'Transaction Data'!$F3288*'Transaction Data'!$K3288</f>
        <v>2121</v>
      </c>
      <c r="N3288" s="3">
        <f>'Transaction Data'!$F3288*'Transaction Data'!$L3288</f>
        <v>2727</v>
      </c>
      <c r="O3288" s="3">
        <f>'Transaction Data'!$N3288-'Transaction Data'!$M3288</f>
        <v>606</v>
      </c>
      <c r="P3288" s="2">
        <f>DATEDIF('Transaction Data'!$D3288,'Transaction Data'!$A3288,"y")</f>
        <v>77</v>
      </c>
      <c r="Q3288" s="2" t="str">
        <f>FLOOR('Transaction Data'!$P3288,15)&amp;"-"&amp;FLOOR('Transaction Data'!$P3288,15)+14</f>
        <v>75-89</v>
      </c>
      <c r="R3288" s="2" t="str">
        <f>IF('Transaction Data'!$L3288&lt;=10,"Less Expensive","Expensive")</f>
        <v>Less Expensive</v>
      </c>
      <c r="S3288" s="4">
        <f>WEEKDAY('Transaction Data'!$A3288)</f>
        <v>5</v>
      </c>
      <c r="T3288" s="2" t="str">
        <f>IF(WEEKDAY('Transaction Data'!$A3288,2)&lt;6,"Weekday","Weekend")</f>
        <v>Weekday</v>
      </c>
    </row>
    <row r="3289" ht="15.75" customHeight="1">
      <c r="A3289" s="1">
        <v>45475.0</v>
      </c>
      <c r="B3289" s="2" t="s">
        <v>3146</v>
      </c>
      <c r="C3289" s="2" t="s">
        <v>54</v>
      </c>
      <c r="D3289" s="1">
        <v>24689.0</v>
      </c>
      <c r="E3289" s="2" t="s">
        <v>27</v>
      </c>
      <c r="F3289" s="2">
        <v>135.0</v>
      </c>
      <c r="G3289" s="2" t="s">
        <v>33</v>
      </c>
      <c r="H3289" s="2" t="s">
        <v>42</v>
      </c>
      <c r="I3289" s="2" t="s">
        <v>25</v>
      </c>
      <c r="J3289" s="2" t="str">
        <f t="array" ref="J3289">XLOOKUP('Transaction Data'!$G3289,Product_Code,Biscuit_Brand)</f>
        <v>Caramel Biscuits</v>
      </c>
      <c r="K3289" s="2">
        <f t="array" ref="K3289">XLOOKUP('Transaction Data'!$G3289,Product_Code,Cost)</f>
        <v>18</v>
      </c>
      <c r="L3289" s="2">
        <f t="array" ref="L3289">XLOOKUP('Transaction Data'!$G3289,Product_Code,Unit_Price)</f>
        <v>22</v>
      </c>
      <c r="M3289" s="3">
        <f>'Transaction Data'!$F3289*'Transaction Data'!$K3289</f>
        <v>2430</v>
      </c>
      <c r="N3289" s="3">
        <f>'Transaction Data'!$F3289*'Transaction Data'!$L3289</f>
        <v>2970</v>
      </c>
      <c r="O3289" s="3">
        <f>'Transaction Data'!$N3289-'Transaction Data'!$M3289</f>
        <v>540</v>
      </c>
      <c r="P3289" s="2">
        <f>DATEDIF('Transaction Data'!$D3289,'Transaction Data'!$A3289,"y")</f>
        <v>56</v>
      </c>
      <c r="Q3289" s="2" t="str">
        <f>FLOOR('Transaction Data'!$P3289,15)&amp;"-"&amp;FLOOR('Transaction Data'!$P3289,15)+14</f>
        <v>45-59</v>
      </c>
      <c r="R3289" s="2" t="str">
        <f>IF('Transaction Data'!$L3289&lt;=10,"Less Expensive","Expensive")</f>
        <v>Expensive</v>
      </c>
      <c r="S3289" s="4">
        <f>WEEKDAY('Transaction Data'!$A3289)</f>
        <v>3</v>
      </c>
      <c r="T3289" s="2" t="str">
        <f>IF(WEEKDAY('Transaction Data'!$A3289,2)&lt;6,"Weekday","Weekend")</f>
        <v>Weekday</v>
      </c>
    </row>
    <row r="3290" ht="15.75" customHeight="1">
      <c r="A3290" s="1">
        <v>45351.0</v>
      </c>
      <c r="B3290" s="2" t="s">
        <v>3147</v>
      </c>
      <c r="C3290" s="2" t="s">
        <v>32</v>
      </c>
      <c r="D3290" s="1">
        <v>35258.0</v>
      </c>
      <c r="E3290" s="2" t="s">
        <v>63</v>
      </c>
      <c r="F3290" s="2">
        <v>363.0</v>
      </c>
      <c r="G3290" s="2" t="s">
        <v>44</v>
      </c>
      <c r="H3290" s="2" t="s">
        <v>45</v>
      </c>
      <c r="I3290" s="2" t="s">
        <v>25</v>
      </c>
      <c r="J3290" s="2" t="str">
        <f t="array" ref="J3290">XLOOKUP('Transaction Data'!$G3290,Product_Code,Biscuit_Brand)</f>
        <v>Butter Crunch</v>
      </c>
      <c r="K3290" s="2">
        <f t="array" ref="K3290">XLOOKUP('Transaction Data'!$G3290,Product_Code,Cost)</f>
        <v>10</v>
      </c>
      <c r="L3290" s="2">
        <f t="array" ref="L3290">XLOOKUP('Transaction Data'!$G3290,Product_Code,Unit_Price)</f>
        <v>11</v>
      </c>
      <c r="M3290" s="3">
        <f>'Transaction Data'!$F3290*'Transaction Data'!$K3290</f>
        <v>3630</v>
      </c>
      <c r="N3290" s="3">
        <f>'Transaction Data'!$F3290*'Transaction Data'!$L3290</f>
        <v>3993</v>
      </c>
      <c r="O3290" s="3">
        <f>'Transaction Data'!$N3290-'Transaction Data'!$M3290</f>
        <v>363</v>
      </c>
      <c r="P3290" s="2">
        <f>DATEDIF('Transaction Data'!$D3290,'Transaction Data'!$A3290,"y")</f>
        <v>27</v>
      </c>
      <c r="Q3290" s="2" t="str">
        <f>FLOOR('Transaction Data'!$P3290,15)&amp;"-"&amp;FLOOR('Transaction Data'!$P3290,15)+14</f>
        <v>15-29</v>
      </c>
      <c r="R3290" s="2" t="str">
        <f>IF('Transaction Data'!$L3290&lt;=10,"Less Expensive","Expensive")</f>
        <v>Expensive</v>
      </c>
      <c r="S3290" s="4">
        <f>WEEKDAY('Transaction Data'!$A3290)</f>
        <v>5</v>
      </c>
      <c r="T3290" s="2" t="str">
        <f>IF(WEEKDAY('Transaction Data'!$A3290,2)&lt;6,"Weekday","Weekend")</f>
        <v>Weekday</v>
      </c>
    </row>
    <row r="3291" ht="15.75" customHeight="1">
      <c r="A3291" s="1">
        <v>45495.0</v>
      </c>
      <c r="B3291" s="2" t="s">
        <v>3148</v>
      </c>
      <c r="C3291" s="2" t="s">
        <v>54</v>
      </c>
      <c r="D3291" s="1">
        <v>37359.0</v>
      </c>
      <c r="E3291" s="2" t="s">
        <v>37</v>
      </c>
      <c r="F3291" s="2">
        <v>137.0</v>
      </c>
      <c r="G3291" s="2" t="s">
        <v>61</v>
      </c>
      <c r="H3291" s="2" t="s">
        <v>49</v>
      </c>
      <c r="I3291" s="2" t="s">
        <v>25</v>
      </c>
      <c r="J3291" s="2" t="str">
        <f t="array" ref="J3291">XLOOKUP('Transaction Data'!$G3291,Product_Code,Biscuit_Brand)</f>
        <v>Choco Delight</v>
      </c>
      <c r="K3291" s="2">
        <f t="array" ref="K3291">XLOOKUP('Transaction Data'!$G3291,Product_Code,Cost)</f>
        <v>3</v>
      </c>
      <c r="L3291" s="2">
        <f t="array" ref="L3291">XLOOKUP('Transaction Data'!$G3291,Product_Code,Unit_Price)</f>
        <v>5</v>
      </c>
      <c r="M3291" s="3">
        <f>'Transaction Data'!$F3291*'Transaction Data'!$K3291</f>
        <v>411</v>
      </c>
      <c r="N3291" s="3">
        <f>'Transaction Data'!$F3291*'Transaction Data'!$L3291</f>
        <v>685</v>
      </c>
      <c r="O3291" s="3">
        <f>'Transaction Data'!$N3291-'Transaction Data'!$M3291</f>
        <v>274</v>
      </c>
      <c r="P3291" s="2">
        <f>DATEDIF('Transaction Data'!$D3291,'Transaction Data'!$A3291,"y")</f>
        <v>22</v>
      </c>
      <c r="Q3291" s="2" t="str">
        <f>FLOOR('Transaction Data'!$P3291,15)&amp;"-"&amp;FLOOR('Transaction Data'!$P3291,15)+14</f>
        <v>15-29</v>
      </c>
      <c r="R3291" s="2" t="str">
        <f>IF('Transaction Data'!$L3291&lt;=10,"Less Expensive","Expensive")</f>
        <v>Less Expensive</v>
      </c>
      <c r="S3291" s="4">
        <f>WEEKDAY('Transaction Data'!$A3291)</f>
        <v>2</v>
      </c>
      <c r="T3291" s="2" t="str">
        <f>IF(WEEKDAY('Transaction Data'!$A3291,2)&lt;6,"Weekday","Weekend")</f>
        <v>Weekday</v>
      </c>
    </row>
    <row r="3292" ht="15.75" customHeight="1">
      <c r="A3292" s="1">
        <v>45333.0</v>
      </c>
      <c r="B3292" s="2" t="s">
        <v>3149</v>
      </c>
      <c r="C3292" s="2" t="s">
        <v>69</v>
      </c>
      <c r="D3292" s="1">
        <v>34354.0</v>
      </c>
      <c r="E3292" s="2" t="s">
        <v>37</v>
      </c>
      <c r="F3292" s="2">
        <v>329.0</v>
      </c>
      <c r="G3292" s="2" t="s">
        <v>48</v>
      </c>
      <c r="H3292" s="2" t="s">
        <v>52</v>
      </c>
      <c r="I3292" s="2" t="s">
        <v>25</v>
      </c>
      <c r="J3292" s="2" t="str">
        <f t="array" ref="J3292">XLOOKUP('Transaction Data'!$G3292,Product_Code,Biscuit_Brand)</f>
        <v>Lemon Crisps</v>
      </c>
      <c r="K3292" s="2">
        <f t="array" ref="K3292">XLOOKUP('Transaction Data'!$G3292,Product_Code,Cost)</f>
        <v>7</v>
      </c>
      <c r="L3292" s="2">
        <f t="array" ref="L3292">XLOOKUP('Transaction Data'!$G3292,Product_Code,Unit_Price)</f>
        <v>9</v>
      </c>
      <c r="M3292" s="3">
        <f>'Transaction Data'!$F3292*'Transaction Data'!$K3292</f>
        <v>2303</v>
      </c>
      <c r="N3292" s="3">
        <f>'Transaction Data'!$F3292*'Transaction Data'!$L3292</f>
        <v>2961</v>
      </c>
      <c r="O3292" s="3">
        <f>'Transaction Data'!$N3292-'Transaction Data'!$M3292</f>
        <v>658</v>
      </c>
      <c r="P3292" s="2">
        <f>DATEDIF('Transaction Data'!$D3292,'Transaction Data'!$A3292,"y")</f>
        <v>30</v>
      </c>
      <c r="Q3292" s="2" t="str">
        <f>FLOOR('Transaction Data'!$P3292,15)&amp;"-"&amp;FLOOR('Transaction Data'!$P3292,15)+14</f>
        <v>30-44</v>
      </c>
      <c r="R3292" s="2" t="str">
        <f>IF('Transaction Data'!$L3292&lt;=10,"Less Expensive","Expensive")</f>
        <v>Less Expensive</v>
      </c>
      <c r="S3292" s="4">
        <f>WEEKDAY('Transaction Data'!$A3292)</f>
        <v>1</v>
      </c>
      <c r="T3292" s="2" t="str">
        <f>IF(WEEKDAY('Transaction Data'!$A3292,2)&lt;6,"Weekday","Weekend")</f>
        <v>Weekend</v>
      </c>
    </row>
    <row r="3293" ht="15.75" customHeight="1">
      <c r="A3293" s="1">
        <v>45336.0</v>
      </c>
      <c r="B3293" s="2" t="s">
        <v>3150</v>
      </c>
      <c r="C3293" s="2" t="s">
        <v>41</v>
      </c>
      <c r="D3293" s="1">
        <v>32223.0</v>
      </c>
      <c r="E3293" s="2" t="s">
        <v>27</v>
      </c>
      <c r="F3293" s="2">
        <v>44.0</v>
      </c>
      <c r="G3293" s="2" t="s">
        <v>23</v>
      </c>
      <c r="H3293" s="2" t="s">
        <v>49</v>
      </c>
      <c r="I3293" s="2" t="s">
        <v>25</v>
      </c>
      <c r="J3293" s="2" t="str">
        <f t="array" ref="J3293">XLOOKUP('Transaction Data'!$G3293,Product_Code,Biscuit_Brand)</f>
        <v>Cinnamon Swirls</v>
      </c>
      <c r="K3293" s="2">
        <f t="array" ref="K3293">XLOOKUP('Transaction Data'!$G3293,Product_Code,Cost)</f>
        <v>10</v>
      </c>
      <c r="L3293" s="2">
        <f t="array" ref="L3293">XLOOKUP('Transaction Data'!$G3293,Product_Code,Unit_Price)</f>
        <v>14</v>
      </c>
      <c r="M3293" s="3">
        <f>'Transaction Data'!$F3293*'Transaction Data'!$K3293</f>
        <v>440</v>
      </c>
      <c r="N3293" s="3">
        <f>'Transaction Data'!$F3293*'Transaction Data'!$L3293</f>
        <v>616</v>
      </c>
      <c r="O3293" s="3">
        <f>'Transaction Data'!$N3293-'Transaction Data'!$M3293</f>
        <v>176</v>
      </c>
      <c r="P3293" s="2">
        <f>DATEDIF('Transaction Data'!$D3293,'Transaction Data'!$A3293,"y")</f>
        <v>35</v>
      </c>
      <c r="Q3293" s="2" t="str">
        <f>FLOOR('Transaction Data'!$P3293,15)&amp;"-"&amp;FLOOR('Transaction Data'!$P3293,15)+14</f>
        <v>30-44</v>
      </c>
      <c r="R3293" s="2" t="str">
        <f>IF('Transaction Data'!$L3293&lt;=10,"Less Expensive","Expensive")</f>
        <v>Expensive</v>
      </c>
      <c r="S3293" s="4">
        <f>WEEKDAY('Transaction Data'!$A3293)</f>
        <v>4</v>
      </c>
      <c r="T3293" s="2" t="str">
        <f>IF(WEEKDAY('Transaction Data'!$A3293,2)&lt;6,"Weekday","Weekend")</f>
        <v>Weekday</v>
      </c>
    </row>
    <row r="3294" ht="15.75" customHeight="1">
      <c r="A3294" s="1">
        <v>45327.0</v>
      </c>
      <c r="B3294" s="2" t="s">
        <v>1554</v>
      </c>
      <c r="C3294" s="2" t="s">
        <v>51</v>
      </c>
      <c r="D3294" s="1">
        <v>34898.0</v>
      </c>
      <c r="E3294" s="2" t="s">
        <v>63</v>
      </c>
      <c r="F3294" s="2">
        <v>41.0</v>
      </c>
      <c r="G3294" s="2" t="s">
        <v>55</v>
      </c>
      <c r="H3294" s="2" t="s">
        <v>52</v>
      </c>
      <c r="I3294" s="2" t="s">
        <v>25</v>
      </c>
      <c r="J3294" s="2" t="str">
        <f t="array" ref="J3294">XLOOKUP('Transaction Data'!$G3294,Product_Code,Biscuit_Brand)</f>
        <v>Vanilla Wafers</v>
      </c>
      <c r="K3294" s="2">
        <f t="array" ref="K3294">XLOOKUP('Transaction Data'!$G3294,Product_Code,Cost)</f>
        <v>18</v>
      </c>
      <c r="L3294" s="2">
        <f t="array" ref="L3294">XLOOKUP('Transaction Data'!$G3294,Product_Code,Unit_Price)</f>
        <v>36</v>
      </c>
      <c r="M3294" s="3">
        <f>'Transaction Data'!$F3294*'Transaction Data'!$K3294</f>
        <v>738</v>
      </c>
      <c r="N3294" s="3">
        <f>'Transaction Data'!$F3294*'Transaction Data'!$L3294</f>
        <v>1476</v>
      </c>
      <c r="O3294" s="3">
        <f>'Transaction Data'!$N3294-'Transaction Data'!$M3294</f>
        <v>738</v>
      </c>
      <c r="P3294" s="2">
        <f>DATEDIF('Transaction Data'!$D3294,'Transaction Data'!$A3294,"y")</f>
        <v>28</v>
      </c>
      <c r="Q3294" s="2" t="str">
        <f>FLOOR('Transaction Data'!$P3294,15)&amp;"-"&amp;FLOOR('Transaction Data'!$P3294,15)+14</f>
        <v>15-29</v>
      </c>
      <c r="R3294" s="2" t="str">
        <f>IF('Transaction Data'!$L3294&lt;=10,"Less Expensive","Expensive")</f>
        <v>Expensive</v>
      </c>
      <c r="S3294" s="4">
        <f>WEEKDAY('Transaction Data'!$A3294)</f>
        <v>2</v>
      </c>
      <c r="T3294" s="2" t="str">
        <f>IF(WEEKDAY('Transaction Data'!$A3294,2)&lt;6,"Weekday","Weekend")</f>
        <v>Weekday</v>
      </c>
    </row>
    <row r="3295" ht="15.75" customHeight="1">
      <c r="A3295" s="1">
        <v>45434.0</v>
      </c>
      <c r="B3295" s="2" t="s">
        <v>3151</v>
      </c>
      <c r="C3295" s="2" t="s">
        <v>41</v>
      </c>
      <c r="D3295" s="1">
        <v>18662.0</v>
      </c>
      <c r="E3295" s="2" t="s">
        <v>27</v>
      </c>
      <c r="F3295" s="2">
        <v>332.0</v>
      </c>
      <c r="G3295" s="2" t="s">
        <v>33</v>
      </c>
      <c r="H3295" s="2" t="s">
        <v>52</v>
      </c>
      <c r="I3295" s="2" t="s">
        <v>25</v>
      </c>
      <c r="J3295" s="2" t="str">
        <f t="array" ref="J3295">XLOOKUP('Transaction Data'!$G3295,Product_Code,Biscuit_Brand)</f>
        <v>Caramel Biscuits</v>
      </c>
      <c r="K3295" s="2">
        <f t="array" ref="K3295">XLOOKUP('Transaction Data'!$G3295,Product_Code,Cost)</f>
        <v>18</v>
      </c>
      <c r="L3295" s="2">
        <f t="array" ref="L3295">XLOOKUP('Transaction Data'!$G3295,Product_Code,Unit_Price)</f>
        <v>22</v>
      </c>
      <c r="M3295" s="3">
        <f>'Transaction Data'!$F3295*'Transaction Data'!$K3295</f>
        <v>5976</v>
      </c>
      <c r="N3295" s="3">
        <f>'Transaction Data'!$F3295*'Transaction Data'!$L3295</f>
        <v>7304</v>
      </c>
      <c r="O3295" s="3">
        <f>'Transaction Data'!$N3295-'Transaction Data'!$M3295</f>
        <v>1328</v>
      </c>
      <c r="P3295" s="2">
        <f>DATEDIF('Transaction Data'!$D3295,'Transaction Data'!$A3295,"y")</f>
        <v>73</v>
      </c>
      <c r="Q3295" s="2" t="str">
        <f>FLOOR('Transaction Data'!$P3295,15)&amp;"-"&amp;FLOOR('Transaction Data'!$P3295,15)+14</f>
        <v>60-74</v>
      </c>
      <c r="R3295" s="2" t="str">
        <f>IF('Transaction Data'!$L3295&lt;=10,"Less Expensive","Expensive")</f>
        <v>Expensive</v>
      </c>
      <c r="S3295" s="4">
        <f>WEEKDAY('Transaction Data'!$A3295)</f>
        <v>4</v>
      </c>
      <c r="T3295" s="2" t="str">
        <f>IF(WEEKDAY('Transaction Data'!$A3295,2)&lt;6,"Weekday","Weekend")</f>
        <v>Weekday</v>
      </c>
    </row>
    <row r="3296" ht="15.75" customHeight="1">
      <c r="A3296" s="1">
        <v>45472.0</v>
      </c>
      <c r="B3296" s="2" t="s">
        <v>3152</v>
      </c>
      <c r="C3296" s="2" t="s">
        <v>78</v>
      </c>
      <c r="D3296" s="1">
        <v>37032.0</v>
      </c>
      <c r="E3296" s="2" t="s">
        <v>27</v>
      </c>
      <c r="F3296" s="2">
        <v>81.0</v>
      </c>
      <c r="G3296" s="2" t="s">
        <v>38</v>
      </c>
      <c r="H3296" s="2" t="s">
        <v>45</v>
      </c>
      <c r="I3296" s="2" t="s">
        <v>25</v>
      </c>
      <c r="J3296" s="2" t="str">
        <f t="array" ref="J3296">XLOOKUP('Transaction Data'!$G3296,Product_Code,Biscuit_Brand)</f>
        <v>Ginger Snaps</v>
      </c>
      <c r="K3296" s="2">
        <f t="array" ref="K3296">XLOOKUP('Transaction Data'!$G3296,Product_Code,Cost)</f>
        <v>14</v>
      </c>
      <c r="L3296" s="2">
        <f t="array" ref="L3296">XLOOKUP('Transaction Data'!$G3296,Product_Code,Unit_Price)</f>
        <v>28</v>
      </c>
      <c r="M3296" s="3">
        <f>'Transaction Data'!$F3296*'Transaction Data'!$K3296</f>
        <v>1134</v>
      </c>
      <c r="N3296" s="3">
        <f>'Transaction Data'!$F3296*'Transaction Data'!$L3296</f>
        <v>2268</v>
      </c>
      <c r="O3296" s="3">
        <f>'Transaction Data'!$N3296-'Transaction Data'!$M3296</f>
        <v>1134</v>
      </c>
      <c r="P3296" s="2">
        <f>DATEDIF('Transaction Data'!$D3296,'Transaction Data'!$A3296,"y")</f>
        <v>23</v>
      </c>
      <c r="Q3296" s="2" t="str">
        <f>FLOOR('Transaction Data'!$P3296,15)&amp;"-"&amp;FLOOR('Transaction Data'!$P3296,15)+14</f>
        <v>15-29</v>
      </c>
      <c r="R3296" s="2" t="str">
        <f>IF('Transaction Data'!$L3296&lt;=10,"Less Expensive","Expensive")</f>
        <v>Expensive</v>
      </c>
      <c r="S3296" s="4">
        <f>WEEKDAY('Transaction Data'!$A3296)</f>
        <v>7</v>
      </c>
      <c r="T3296" s="2" t="str">
        <f>IF(WEEKDAY('Transaction Data'!$A3296,2)&lt;6,"Weekday","Weekend")</f>
        <v>Weekend</v>
      </c>
    </row>
    <row r="3297" ht="15.75" customHeight="1">
      <c r="A3297" s="1">
        <v>45359.0</v>
      </c>
      <c r="B3297" s="2" t="s">
        <v>3153</v>
      </c>
      <c r="C3297" s="2" t="s">
        <v>54</v>
      </c>
      <c r="D3297" s="1">
        <v>18964.0</v>
      </c>
      <c r="E3297" s="2" t="s">
        <v>27</v>
      </c>
      <c r="F3297" s="2">
        <v>423.0</v>
      </c>
      <c r="G3297" s="2" t="s">
        <v>23</v>
      </c>
      <c r="H3297" s="2" t="s">
        <v>49</v>
      </c>
      <c r="I3297" s="2" t="s">
        <v>25</v>
      </c>
      <c r="J3297" s="2" t="str">
        <f t="array" ref="J3297">XLOOKUP('Transaction Data'!$G3297,Product_Code,Biscuit_Brand)</f>
        <v>Cinnamon Swirls</v>
      </c>
      <c r="K3297" s="2">
        <f t="array" ref="K3297">XLOOKUP('Transaction Data'!$G3297,Product_Code,Cost)</f>
        <v>10</v>
      </c>
      <c r="L3297" s="2">
        <f t="array" ref="L3297">XLOOKUP('Transaction Data'!$G3297,Product_Code,Unit_Price)</f>
        <v>14</v>
      </c>
      <c r="M3297" s="3">
        <f>'Transaction Data'!$F3297*'Transaction Data'!$K3297</f>
        <v>4230</v>
      </c>
      <c r="N3297" s="3">
        <f>'Transaction Data'!$F3297*'Transaction Data'!$L3297</f>
        <v>5922</v>
      </c>
      <c r="O3297" s="3">
        <f>'Transaction Data'!$N3297-'Transaction Data'!$M3297</f>
        <v>1692</v>
      </c>
      <c r="P3297" s="2">
        <f>DATEDIF('Transaction Data'!$D3297,'Transaction Data'!$A3297,"y")</f>
        <v>72</v>
      </c>
      <c r="Q3297" s="2" t="str">
        <f>FLOOR('Transaction Data'!$P3297,15)&amp;"-"&amp;FLOOR('Transaction Data'!$P3297,15)+14</f>
        <v>60-74</v>
      </c>
      <c r="R3297" s="2" t="str">
        <f>IF('Transaction Data'!$L3297&lt;=10,"Less Expensive","Expensive")</f>
        <v>Expensive</v>
      </c>
      <c r="S3297" s="4">
        <f>WEEKDAY('Transaction Data'!$A3297)</f>
        <v>6</v>
      </c>
      <c r="T3297" s="2" t="str">
        <f>IF(WEEKDAY('Transaction Data'!$A3297,2)&lt;6,"Weekday","Weekend")</f>
        <v>Weekday</v>
      </c>
    </row>
    <row r="3298" ht="15.75" customHeight="1">
      <c r="A3298" s="1">
        <v>45492.0</v>
      </c>
      <c r="B3298" s="2" t="s">
        <v>3154</v>
      </c>
      <c r="C3298" s="2" t="s">
        <v>41</v>
      </c>
      <c r="D3298" s="1">
        <v>18473.0</v>
      </c>
      <c r="E3298" s="2" t="s">
        <v>63</v>
      </c>
      <c r="F3298" s="2">
        <v>147.0</v>
      </c>
      <c r="G3298" s="2" t="s">
        <v>23</v>
      </c>
      <c r="H3298" s="2" t="s">
        <v>52</v>
      </c>
      <c r="I3298" s="2" t="s">
        <v>25</v>
      </c>
      <c r="J3298" s="2" t="str">
        <f t="array" ref="J3298">XLOOKUP('Transaction Data'!$G3298,Product_Code,Biscuit_Brand)</f>
        <v>Cinnamon Swirls</v>
      </c>
      <c r="K3298" s="2">
        <f t="array" ref="K3298">XLOOKUP('Transaction Data'!$G3298,Product_Code,Cost)</f>
        <v>10</v>
      </c>
      <c r="L3298" s="2">
        <f t="array" ref="L3298">XLOOKUP('Transaction Data'!$G3298,Product_Code,Unit_Price)</f>
        <v>14</v>
      </c>
      <c r="M3298" s="3">
        <f>'Transaction Data'!$F3298*'Transaction Data'!$K3298</f>
        <v>1470</v>
      </c>
      <c r="N3298" s="3">
        <f>'Transaction Data'!$F3298*'Transaction Data'!$L3298</f>
        <v>2058</v>
      </c>
      <c r="O3298" s="3">
        <f>'Transaction Data'!$N3298-'Transaction Data'!$M3298</f>
        <v>588</v>
      </c>
      <c r="P3298" s="2">
        <f>DATEDIF('Transaction Data'!$D3298,'Transaction Data'!$A3298,"y")</f>
        <v>73</v>
      </c>
      <c r="Q3298" s="2" t="str">
        <f>FLOOR('Transaction Data'!$P3298,15)&amp;"-"&amp;FLOOR('Transaction Data'!$P3298,15)+14</f>
        <v>60-74</v>
      </c>
      <c r="R3298" s="2" t="str">
        <f>IF('Transaction Data'!$L3298&lt;=10,"Less Expensive","Expensive")</f>
        <v>Expensive</v>
      </c>
      <c r="S3298" s="4">
        <f>WEEKDAY('Transaction Data'!$A3298)</f>
        <v>6</v>
      </c>
      <c r="T3298" s="2" t="str">
        <f>IF(WEEKDAY('Transaction Data'!$A3298,2)&lt;6,"Weekday","Weekend")</f>
        <v>Weekday</v>
      </c>
    </row>
    <row r="3299" ht="15.75" customHeight="1">
      <c r="A3299" s="1">
        <v>45407.0</v>
      </c>
      <c r="B3299" s="2" t="s">
        <v>3155</v>
      </c>
      <c r="C3299" s="2" t="s">
        <v>51</v>
      </c>
      <c r="D3299" s="1">
        <v>31277.0</v>
      </c>
      <c r="E3299" s="2" t="s">
        <v>27</v>
      </c>
      <c r="F3299" s="2">
        <v>285.0</v>
      </c>
      <c r="G3299" s="2" t="s">
        <v>61</v>
      </c>
      <c r="H3299" s="2" t="s">
        <v>49</v>
      </c>
      <c r="I3299" s="2" t="s">
        <v>25</v>
      </c>
      <c r="J3299" s="2" t="str">
        <f t="array" ref="J3299">XLOOKUP('Transaction Data'!$G3299,Product_Code,Biscuit_Brand)</f>
        <v>Choco Delight</v>
      </c>
      <c r="K3299" s="2">
        <f t="array" ref="K3299">XLOOKUP('Transaction Data'!$G3299,Product_Code,Cost)</f>
        <v>3</v>
      </c>
      <c r="L3299" s="2">
        <f t="array" ref="L3299">XLOOKUP('Transaction Data'!$G3299,Product_Code,Unit_Price)</f>
        <v>5</v>
      </c>
      <c r="M3299" s="3">
        <f>'Transaction Data'!$F3299*'Transaction Data'!$K3299</f>
        <v>855</v>
      </c>
      <c r="N3299" s="3">
        <f>'Transaction Data'!$F3299*'Transaction Data'!$L3299</f>
        <v>1425</v>
      </c>
      <c r="O3299" s="3">
        <f>'Transaction Data'!$N3299-'Transaction Data'!$M3299</f>
        <v>570</v>
      </c>
      <c r="P3299" s="2">
        <f>DATEDIF('Transaction Data'!$D3299,'Transaction Data'!$A3299,"y")</f>
        <v>38</v>
      </c>
      <c r="Q3299" s="2" t="str">
        <f>FLOOR('Transaction Data'!$P3299,15)&amp;"-"&amp;FLOOR('Transaction Data'!$P3299,15)+14</f>
        <v>30-44</v>
      </c>
      <c r="R3299" s="2" t="str">
        <f>IF('Transaction Data'!$L3299&lt;=10,"Less Expensive","Expensive")</f>
        <v>Less Expensive</v>
      </c>
      <c r="S3299" s="4">
        <f>WEEKDAY('Transaction Data'!$A3299)</f>
        <v>5</v>
      </c>
      <c r="T3299" s="2" t="str">
        <f>IF(WEEKDAY('Transaction Data'!$A3299,2)&lt;6,"Weekday","Weekend")</f>
        <v>Weekday</v>
      </c>
    </row>
    <row r="3300" ht="15.75" customHeight="1">
      <c r="A3300" s="1">
        <v>45487.0</v>
      </c>
      <c r="B3300" s="2" t="s">
        <v>3156</v>
      </c>
      <c r="C3300" s="2" t="s">
        <v>21</v>
      </c>
      <c r="D3300" s="1">
        <v>24856.0</v>
      </c>
      <c r="E3300" s="2" t="s">
        <v>63</v>
      </c>
      <c r="F3300" s="2">
        <v>166.0</v>
      </c>
      <c r="G3300" s="2" t="s">
        <v>44</v>
      </c>
      <c r="H3300" s="2" t="s">
        <v>52</v>
      </c>
      <c r="I3300" s="2" t="s">
        <v>25</v>
      </c>
      <c r="J3300" s="2" t="str">
        <f t="array" ref="J3300">XLOOKUP('Transaction Data'!$G3300,Product_Code,Biscuit_Brand)</f>
        <v>Butter Crunch</v>
      </c>
      <c r="K3300" s="2">
        <f t="array" ref="K3300">XLOOKUP('Transaction Data'!$G3300,Product_Code,Cost)</f>
        <v>10</v>
      </c>
      <c r="L3300" s="2">
        <f t="array" ref="L3300">XLOOKUP('Transaction Data'!$G3300,Product_Code,Unit_Price)</f>
        <v>11</v>
      </c>
      <c r="M3300" s="3">
        <f>'Transaction Data'!$F3300*'Transaction Data'!$K3300</f>
        <v>1660</v>
      </c>
      <c r="N3300" s="3">
        <f>'Transaction Data'!$F3300*'Transaction Data'!$L3300</f>
        <v>1826</v>
      </c>
      <c r="O3300" s="3">
        <f>'Transaction Data'!$N3300-'Transaction Data'!$M3300</f>
        <v>166</v>
      </c>
      <c r="P3300" s="2">
        <f>DATEDIF('Transaction Data'!$D3300,'Transaction Data'!$A3300,"y")</f>
        <v>56</v>
      </c>
      <c r="Q3300" s="2" t="str">
        <f>FLOOR('Transaction Data'!$P3300,15)&amp;"-"&amp;FLOOR('Transaction Data'!$P3300,15)+14</f>
        <v>45-59</v>
      </c>
      <c r="R3300" s="2" t="str">
        <f>IF('Transaction Data'!$L3300&lt;=10,"Less Expensive","Expensive")</f>
        <v>Expensive</v>
      </c>
      <c r="S3300" s="4">
        <f>WEEKDAY('Transaction Data'!$A3300)</f>
        <v>1</v>
      </c>
      <c r="T3300" s="2" t="str">
        <f>IF(WEEKDAY('Transaction Data'!$A3300,2)&lt;6,"Weekday","Weekend")</f>
        <v>Weekend</v>
      </c>
    </row>
    <row r="3301" ht="15.75" customHeight="1">
      <c r="A3301" s="1">
        <v>45428.0</v>
      </c>
      <c r="B3301" s="2" t="s">
        <v>3157</v>
      </c>
      <c r="C3301" s="2" t="s">
        <v>21</v>
      </c>
      <c r="D3301" s="1">
        <v>33439.0</v>
      </c>
      <c r="E3301" s="2" t="s">
        <v>63</v>
      </c>
      <c r="F3301" s="2">
        <v>58.0</v>
      </c>
      <c r="G3301" s="2" t="s">
        <v>28</v>
      </c>
      <c r="H3301" s="2" t="s">
        <v>34</v>
      </c>
      <c r="I3301" s="2" t="s">
        <v>25</v>
      </c>
      <c r="J3301" s="2" t="str">
        <f t="array" ref="J3301">XLOOKUP('Transaction Data'!$G3301,Product_Code,Biscuit_Brand)</f>
        <v>Shortbread</v>
      </c>
      <c r="K3301" s="2">
        <f t="array" ref="K3301">XLOOKUP('Transaction Data'!$G3301,Product_Code,Cost)</f>
        <v>10</v>
      </c>
      <c r="L3301" s="2">
        <f t="array" ref="L3301">XLOOKUP('Transaction Data'!$G3301,Product_Code,Unit_Price)</f>
        <v>45</v>
      </c>
      <c r="M3301" s="3">
        <f>'Transaction Data'!$F3301*'Transaction Data'!$K3301</f>
        <v>580</v>
      </c>
      <c r="N3301" s="3">
        <f>'Transaction Data'!$F3301*'Transaction Data'!$L3301</f>
        <v>2610</v>
      </c>
      <c r="O3301" s="3">
        <f>'Transaction Data'!$N3301-'Transaction Data'!$M3301</f>
        <v>2030</v>
      </c>
      <c r="P3301" s="2">
        <f>DATEDIF('Transaction Data'!$D3301,'Transaction Data'!$A3301,"y")</f>
        <v>32</v>
      </c>
      <c r="Q3301" s="2" t="str">
        <f>FLOOR('Transaction Data'!$P3301,15)&amp;"-"&amp;FLOOR('Transaction Data'!$P3301,15)+14</f>
        <v>30-44</v>
      </c>
      <c r="R3301" s="2" t="str">
        <f>IF('Transaction Data'!$L3301&lt;=10,"Less Expensive","Expensive")</f>
        <v>Expensive</v>
      </c>
      <c r="S3301" s="4">
        <f>WEEKDAY('Transaction Data'!$A3301)</f>
        <v>5</v>
      </c>
      <c r="T3301" s="2" t="str">
        <f>IF(WEEKDAY('Transaction Data'!$A3301,2)&lt;6,"Weekday","Weekend")</f>
        <v>Weekday</v>
      </c>
    </row>
    <row r="3302" ht="15.75" customHeight="1">
      <c r="A3302" s="1">
        <v>45294.0</v>
      </c>
      <c r="B3302" s="2" t="s">
        <v>3158</v>
      </c>
      <c r="C3302" s="2" t="s">
        <v>32</v>
      </c>
      <c r="D3302" s="1">
        <v>21150.0</v>
      </c>
      <c r="E3302" s="2" t="s">
        <v>22</v>
      </c>
      <c r="F3302" s="2">
        <v>197.0</v>
      </c>
      <c r="G3302" s="2" t="s">
        <v>61</v>
      </c>
      <c r="H3302" s="2" t="s">
        <v>34</v>
      </c>
      <c r="I3302" s="2" t="s">
        <v>25</v>
      </c>
      <c r="J3302" s="2" t="str">
        <f t="array" ref="J3302">XLOOKUP('Transaction Data'!$G3302,Product_Code,Biscuit_Brand)</f>
        <v>Choco Delight</v>
      </c>
      <c r="K3302" s="2">
        <f t="array" ref="K3302">XLOOKUP('Transaction Data'!$G3302,Product_Code,Cost)</f>
        <v>3</v>
      </c>
      <c r="L3302" s="2">
        <f t="array" ref="L3302">XLOOKUP('Transaction Data'!$G3302,Product_Code,Unit_Price)</f>
        <v>5</v>
      </c>
      <c r="M3302" s="3">
        <f>'Transaction Data'!$F3302*'Transaction Data'!$K3302</f>
        <v>591</v>
      </c>
      <c r="N3302" s="3">
        <f>'Transaction Data'!$F3302*'Transaction Data'!$L3302</f>
        <v>985</v>
      </c>
      <c r="O3302" s="3">
        <f>'Transaction Data'!$N3302-'Transaction Data'!$M3302</f>
        <v>394</v>
      </c>
      <c r="P3302" s="2">
        <f>DATEDIF('Transaction Data'!$D3302,'Transaction Data'!$A3302,"y")</f>
        <v>66</v>
      </c>
      <c r="Q3302" s="2" t="str">
        <f>FLOOR('Transaction Data'!$P3302,15)&amp;"-"&amp;FLOOR('Transaction Data'!$P3302,15)+14</f>
        <v>60-74</v>
      </c>
      <c r="R3302" s="2" t="str">
        <f>IF('Transaction Data'!$L3302&lt;=10,"Less Expensive","Expensive")</f>
        <v>Less Expensive</v>
      </c>
      <c r="S3302" s="4">
        <f>WEEKDAY('Transaction Data'!$A3302)</f>
        <v>4</v>
      </c>
      <c r="T3302" s="2" t="str">
        <f>IF(WEEKDAY('Transaction Data'!$A3302,2)&lt;6,"Weekday","Weekend")</f>
        <v>Weekday</v>
      </c>
    </row>
    <row r="3303" ht="15.75" customHeight="1">
      <c r="A3303" s="1">
        <v>45496.0</v>
      </c>
      <c r="B3303" s="2" t="s">
        <v>3099</v>
      </c>
      <c r="C3303" s="2" t="s">
        <v>72</v>
      </c>
      <c r="D3303" s="1">
        <v>21428.0</v>
      </c>
      <c r="E3303" s="2" t="s">
        <v>27</v>
      </c>
      <c r="F3303" s="2">
        <v>445.0</v>
      </c>
      <c r="G3303" s="2" t="s">
        <v>44</v>
      </c>
      <c r="H3303" s="2" t="s">
        <v>39</v>
      </c>
      <c r="I3303" s="2" t="s">
        <v>30</v>
      </c>
      <c r="J3303" s="2" t="str">
        <f t="array" ref="J3303">XLOOKUP('Transaction Data'!$G3303,Product_Code,Biscuit_Brand)</f>
        <v>Butter Crunch</v>
      </c>
      <c r="K3303" s="2">
        <f t="array" ref="K3303">XLOOKUP('Transaction Data'!$G3303,Product_Code,Cost)</f>
        <v>10</v>
      </c>
      <c r="L3303" s="2">
        <f t="array" ref="L3303">XLOOKUP('Transaction Data'!$G3303,Product_Code,Unit_Price)</f>
        <v>11</v>
      </c>
      <c r="M3303" s="3">
        <f>'Transaction Data'!$F3303*'Transaction Data'!$K3303</f>
        <v>4450</v>
      </c>
      <c r="N3303" s="3">
        <f>'Transaction Data'!$F3303*'Transaction Data'!$L3303</f>
        <v>4895</v>
      </c>
      <c r="O3303" s="3">
        <f>'Transaction Data'!$N3303-'Transaction Data'!$M3303</f>
        <v>445</v>
      </c>
      <c r="P3303" s="2">
        <f>DATEDIF('Transaction Data'!$D3303,'Transaction Data'!$A3303,"y")</f>
        <v>65</v>
      </c>
      <c r="Q3303" s="2" t="str">
        <f>FLOOR('Transaction Data'!$P3303,15)&amp;"-"&amp;FLOOR('Transaction Data'!$P3303,15)+14</f>
        <v>60-74</v>
      </c>
      <c r="R3303" s="2" t="str">
        <f>IF('Transaction Data'!$L3303&lt;=10,"Less Expensive","Expensive")</f>
        <v>Expensive</v>
      </c>
      <c r="S3303" s="4">
        <f>WEEKDAY('Transaction Data'!$A3303)</f>
        <v>3</v>
      </c>
      <c r="T3303" s="2" t="str">
        <f>IF(WEEKDAY('Transaction Data'!$A3303,2)&lt;6,"Weekday","Weekend")</f>
        <v>Weekday</v>
      </c>
    </row>
    <row r="3304" ht="15.75" customHeight="1">
      <c r="A3304" s="1">
        <v>45476.0</v>
      </c>
      <c r="B3304" s="2" t="s">
        <v>3159</v>
      </c>
      <c r="C3304" s="2" t="s">
        <v>21</v>
      </c>
      <c r="D3304" s="1">
        <v>37025.0</v>
      </c>
      <c r="E3304" s="2" t="s">
        <v>63</v>
      </c>
      <c r="F3304" s="2">
        <v>16.0</v>
      </c>
      <c r="G3304" s="2" t="s">
        <v>48</v>
      </c>
      <c r="H3304" s="2" t="s">
        <v>42</v>
      </c>
      <c r="I3304" s="2" t="s">
        <v>25</v>
      </c>
      <c r="J3304" s="2" t="str">
        <f t="array" ref="J3304">XLOOKUP('Transaction Data'!$G3304,Product_Code,Biscuit_Brand)</f>
        <v>Lemon Crisps</v>
      </c>
      <c r="K3304" s="2">
        <f t="array" ref="K3304">XLOOKUP('Transaction Data'!$G3304,Product_Code,Cost)</f>
        <v>7</v>
      </c>
      <c r="L3304" s="2">
        <f t="array" ref="L3304">XLOOKUP('Transaction Data'!$G3304,Product_Code,Unit_Price)</f>
        <v>9</v>
      </c>
      <c r="M3304" s="3">
        <f>'Transaction Data'!$F3304*'Transaction Data'!$K3304</f>
        <v>112</v>
      </c>
      <c r="N3304" s="3">
        <f>'Transaction Data'!$F3304*'Transaction Data'!$L3304</f>
        <v>144</v>
      </c>
      <c r="O3304" s="3">
        <f>'Transaction Data'!$N3304-'Transaction Data'!$M3304</f>
        <v>32</v>
      </c>
      <c r="P3304" s="2">
        <f>DATEDIF('Transaction Data'!$D3304,'Transaction Data'!$A3304,"y")</f>
        <v>23</v>
      </c>
      <c r="Q3304" s="2" t="str">
        <f>FLOOR('Transaction Data'!$P3304,15)&amp;"-"&amp;FLOOR('Transaction Data'!$P3304,15)+14</f>
        <v>15-29</v>
      </c>
      <c r="R3304" s="2" t="str">
        <f>IF('Transaction Data'!$L3304&lt;=10,"Less Expensive","Expensive")</f>
        <v>Less Expensive</v>
      </c>
      <c r="S3304" s="4">
        <f>WEEKDAY('Transaction Data'!$A3304)</f>
        <v>4</v>
      </c>
      <c r="T3304" s="2" t="str">
        <f>IF(WEEKDAY('Transaction Data'!$A3304,2)&lt;6,"Weekday","Weekend")</f>
        <v>Weekday</v>
      </c>
    </row>
    <row r="3305" ht="15.75" customHeight="1">
      <c r="A3305" s="1">
        <v>45483.0</v>
      </c>
      <c r="B3305" s="2" t="s">
        <v>3160</v>
      </c>
      <c r="C3305" s="2" t="s">
        <v>47</v>
      </c>
      <c r="D3305" s="1">
        <v>24775.0</v>
      </c>
      <c r="E3305" s="2" t="s">
        <v>27</v>
      </c>
      <c r="F3305" s="2">
        <v>137.0</v>
      </c>
      <c r="G3305" s="2" t="s">
        <v>33</v>
      </c>
      <c r="H3305" s="2" t="s">
        <v>45</v>
      </c>
      <c r="I3305" s="2" t="s">
        <v>25</v>
      </c>
      <c r="J3305" s="2" t="str">
        <f t="array" ref="J3305">XLOOKUP('Transaction Data'!$G3305,Product_Code,Biscuit_Brand)</f>
        <v>Caramel Biscuits</v>
      </c>
      <c r="K3305" s="2">
        <f t="array" ref="K3305">XLOOKUP('Transaction Data'!$G3305,Product_Code,Cost)</f>
        <v>18</v>
      </c>
      <c r="L3305" s="2">
        <f t="array" ref="L3305">XLOOKUP('Transaction Data'!$G3305,Product_Code,Unit_Price)</f>
        <v>22</v>
      </c>
      <c r="M3305" s="3">
        <f>'Transaction Data'!$F3305*'Transaction Data'!$K3305</f>
        <v>2466</v>
      </c>
      <c r="N3305" s="3">
        <f>'Transaction Data'!$F3305*'Transaction Data'!$L3305</f>
        <v>3014</v>
      </c>
      <c r="O3305" s="3">
        <f>'Transaction Data'!$N3305-'Transaction Data'!$M3305</f>
        <v>548</v>
      </c>
      <c r="P3305" s="2">
        <f>DATEDIF('Transaction Data'!$D3305,'Transaction Data'!$A3305,"y")</f>
        <v>56</v>
      </c>
      <c r="Q3305" s="2" t="str">
        <f>FLOOR('Transaction Data'!$P3305,15)&amp;"-"&amp;FLOOR('Transaction Data'!$P3305,15)+14</f>
        <v>45-59</v>
      </c>
      <c r="R3305" s="2" t="str">
        <f>IF('Transaction Data'!$L3305&lt;=10,"Less Expensive","Expensive")</f>
        <v>Expensive</v>
      </c>
      <c r="S3305" s="4">
        <f>WEEKDAY('Transaction Data'!$A3305)</f>
        <v>4</v>
      </c>
      <c r="T3305" s="2" t="str">
        <f>IF(WEEKDAY('Transaction Data'!$A3305,2)&lt;6,"Weekday","Weekend")</f>
        <v>Weekday</v>
      </c>
    </row>
    <row r="3306" ht="15.75" customHeight="1">
      <c r="A3306" s="1">
        <v>45483.0</v>
      </c>
      <c r="B3306" s="2" t="s">
        <v>3161</v>
      </c>
      <c r="C3306" s="2" t="s">
        <v>51</v>
      </c>
      <c r="D3306" s="1">
        <v>30217.0</v>
      </c>
      <c r="E3306" s="2" t="s">
        <v>22</v>
      </c>
      <c r="F3306" s="2">
        <v>109.0</v>
      </c>
      <c r="G3306" s="2" t="s">
        <v>38</v>
      </c>
      <c r="H3306" s="2" t="s">
        <v>49</v>
      </c>
      <c r="I3306" s="2" t="s">
        <v>25</v>
      </c>
      <c r="J3306" s="2" t="str">
        <f t="array" ref="J3306">XLOOKUP('Transaction Data'!$G3306,Product_Code,Biscuit_Brand)</f>
        <v>Ginger Snaps</v>
      </c>
      <c r="K3306" s="2">
        <f t="array" ref="K3306">XLOOKUP('Transaction Data'!$G3306,Product_Code,Cost)</f>
        <v>14</v>
      </c>
      <c r="L3306" s="2">
        <f t="array" ref="L3306">XLOOKUP('Transaction Data'!$G3306,Product_Code,Unit_Price)</f>
        <v>28</v>
      </c>
      <c r="M3306" s="3">
        <f>'Transaction Data'!$F3306*'Transaction Data'!$K3306</f>
        <v>1526</v>
      </c>
      <c r="N3306" s="3">
        <f>'Transaction Data'!$F3306*'Transaction Data'!$L3306</f>
        <v>3052</v>
      </c>
      <c r="O3306" s="3">
        <f>'Transaction Data'!$N3306-'Transaction Data'!$M3306</f>
        <v>1526</v>
      </c>
      <c r="P3306" s="2">
        <f>DATEDIF('Transaction Data'!$D3306,'Transaction Data'!$A3306,"y")</f>
        <v>41</v>
      </c>
      <c r="Q3306" s="2" t="str">
        <f>FLOOR('Transaction Data'!$P3306,15)&amp;"-"&amp;FLOOR('Transaction Data'!$P3306,15)+14</f>
        <v>30-44</v>
      </c>
      <c r="R3306" s="2" t="str">
        <f>IF('Transaction Data'!$L3306&lt;=10,"Less Expensive","Expensive")</f>
        <v>Expensive</v>
      </c>
      <c r="S3306" s="4">
        <f>WEEKDAY('Transaction Data'!$A3306)</f>
        <v>4</v>
      </c>
      <c r="T3306" s="2" t="str">
        <f>IF(WEEKDAY('Transaction Data'!$A3306,2)&lt;6,"Weekday","Weekend")</f>
        <v>Weekday</v>
      </c>
    </row>
    <row r="3307" ht="15.75" customHeight="1">
      <c r="A3307" s="1">
        <v>45381.0</v>
      </c>
      <c r="B3307" s="2" t="s">
        <v>3162</v>
      </c>
      <c r="C3307" s="2" t="s">
        <v>78</v>
      </c>
      <c r="D3307" s="1">
        <v>31447.0</v>
      </c>
      <c r="E3307" s="2" t="s">
        <v>63</v>
      </c>
      <c r="F3307" s="2">
        <v>196.0</v>
      </c>
      <c r="G3307" s="2" t="s">
        <v>28</v>
      </c>
      <c r="H3307" s="2" t="s">
        <v>52</v>
      </c>
      <c r="I3307" s="2" t="s">
        <v>25</v>
      </c>
      <c r="J3307" s="2" t="str">
        <f t="array" ref="J3307">XLOOKUP('Transaction Data'!$G3307,Product_Code,Biscuit_Brand)</f>
        <v>Shortbread</v>
      </c>
      <c r="K3307" s="2">
        <f t="array" ref="K3307">XLOOKUP('Transaction Data'!$G3307,Product_Code,Cost)</f>
        <v>10</v>
      </c>
      <c r="L3307" s="2">
        <f t="array" ref="L3307">XLOOKUP('Transaction Data'!$G3307,Product_Code,Unit_Price)</f>
        <v>45</v>
      </c>
      <c r="M3307" s="3">
        <f>'Transaction Data'!$F3307*'Transaction Data'!$K3307</f>
        <v>1960</v>
      </c>
      <c r="N3307" s="3">
        <f>'Transaction Data'!$F3307*'Transaction Data'!$L3307</f>
        <v>8820</v>
      </c>
      <c r="O3307" s="3">
        <f>'Transaction Data'!$N3307-'Transaction Data'!$M3307</f>
        <v>6860</v>
      </c>
      <c r="P3307" s="2">
        <f>DATEDIF('Transaction Data'!$D3307,'Transaction Data'!$A3307,"y")</f>
        <v>38</v>
      </c>
      <c r="Q3307" s="2" t="str">
        <f>FLOOR('Transaction Data'!$P3307,15)&amp;"-"&amp;FLOOR('Transaction Data'!$P3307,15)+14</f>
        <v>30-44</v>
      </c>
      <c r="R3307" s="2" t="str">
        <f>IF('Transaction Data'!$L3307&lt;=10,"Less Expensive","Expensive")</f>
        <v>Expensive</v>
      </c>
      <c r="S3307" s="4">
        <f>WEEKDAY('Transaction Data'!$A3307)</f>
        <v>7</v>
      </c>
      <c r="T3307" s="2" t="str">
        <f>IF(WEEKDAY('Transaction Data'!$A3307,2)&lt;6,"Weekday","Weekend")</f>
        <v>Weekend</v>
      </c>
    </row>
    <row r="3308" ht="15.75" customHeight="1">
      <c r="A3308" s="1">
        <v>45470.0</v>
      </c>
      <c r="B3308" s="2" t="s">
        <v>3163</v>
      </c>
      <c r="C3308" s="2" t="s">
        <v>72</v>
      </c>
      <c r="D3308" s="1">
        <v>30101.0</v>
      </c>
      <c r="E3308" s="2" t="s">
        <v>27</v>
      </c>
      <c r="F3308" s="2">
        <v>272.0</v>
      </c>
      <c r="G3308" s="2" t="s">
        <v>60</v>
      </c>
      <c r="H3308" s="2" t="s">
        <v>49</v>
      </c>
      <c r="I3308" s="2" t="s">
        <v>25</v>
      </c>
      <c r="J3308" s="2" t="str">
        <f t="array" ref="J3308">XLOOKUP('Transaction Data'!$G3308,Product_Code,Biscuit_Brand)</f>
        <v>Peanut Butter Bites</v>
      </c>
      <c r="K3308" s="2">
        <f t="array" ref="K3308">XLOOKUP('Transaction Data'!$G3308,Product_Code,Cost)</f>
        <v>5</v>
      </c>
      <c r="L3308" s="2">
        <f t="array" ref="L3308">XLOOKUP('Transaction Data'!$G3308,Product_Code,Unit_Price)</f>
        <v>7</v>
      </c>
      <c r="M3308" s="3">
        <f>'Transaction Data'!$F3308*'Transaction Data'!$K3308</f>
        <v>1360</v>
      </c>
      <c r="N3308" s="3">
        <f>'Transaction Data'!$F3308*'Transaction Data'!$L3308</f>
        <v>1904</v>
      </c>
      <c r="O3308" s="3">
        <f>'Transaction Data'!$N3308-'Transaction Data'!$M3308</f>
        <v>544</v>
      </c>
      <c r="P3308" s="2">
        <f>DATEDIF('Transaction Data'!$D3308,'Transaction Data'!$A3308,"y")</f>
        <v>42</v>
      </c>
      <c r="Q3308" s="2" t="str">
        <f>FLOOR('Transaction Data'!$P3308,15)&amp;"-"&amp;FLOOR('Transaction Data'!$P3308,15)+14</f>
        <v>30-44</v>
      </c>
      <c r="R3308" s="2" t="str">
        <f>IF('Transaction Data'!$L3308&lt;=10,"Less Expensive","Expensive")</f>
        <v>Less Expensive</v>
      </c>
      <c r="S3308" s="4">
        <f>WEEKDAY('Transaction Data'!$A3308)</f>
        <v>5</v>
      </c>
      <c r="T3308" s="2" t="str">
        <f>IF(WEEKDAY('Transaction Data'!$A3308,2)&lt;6,"Weekday","Weekend")</f>
        <v>Weekday</v>
      </c>
    </row>
    <row r="3309" ht="15.75" customHeight="1">
      <c r="A3309" s="1">
        <v>45496.0</v>
      </c>
      <c r="B3309" s="2" t="s">
        <v>1347</v>
      </c>
      <c r="C3309" s="2" t="s">
        <v>65</v>
      </c>
      <c r="D3309" s="1">
        <v>22597.0</v>
      </c>
      <c r="E3309" s="2" t="s">
        <v>63</v>
      </c>
      <c r="F3309" s="2">
        <v>165.0</v>
      </c>
      <c r="G3309" s="2" t="s">
        <v>38</v>
      </c>
      <c r="H3309" s="2" t="s">
        <v>52</v>
      </c>
      <c r="I3309" s="2" t="s">
        <v>25</v>
      </c>
      <c r="J3309" s="2" t="str">
        <f t="array" ref="J3309">XLOOKUP('Transaction Data'!$G3309,Product_Code,Biscuit_Brand)</f>
        <v>Ginger Snaps</v>
      </c>
      <c r="K3309" s="2">
        <f t="array" ref="K3309">XLOOKUP('Transaction Data'!$G3309,Product_Code,Cost)</f>
        <v>14</v>
      </c>
      <c r="L3309" s="2">
        <f t="array" ref="L3309">XLOOKUP('Transaction Data'!$G3309,Product_Code,Unit_Price)</f>
        <v>28</v>
      </c>
      <c r="M3309" s="3">
        <f>'Transaction Data'!$F3309*'Transaction Data'!$K3309</f>
        <v>2310</v>
      </c>
      <c r="N3309" s="3">
        <f>'Transaction Data'!$F3309*'Transaction Data'!$L3309</f>
        <v>4620</v>
      </c>
      <c r="O3309" s="3">
        <f>'Transaction Data'!$N3309-'Transaction Data'!$M3309</f>
        <v>2310</v>
      </c>
      <c r="P3309" s="2">
        <f>DATEDIF('Transaction Data'!$D3309,'Transaction Data'!$A3309,"y")</f>
        <v>62</v>
      </c>
      <c r="Q3309" s="2" t="str">
        <f>FLOOR('Transaction Data'!$P3309,15)&amp;"-"&amp;FLOOR('Transaction Data'!$P3309,15)+14</f>
        <v>60-74</v>
      </c>
      <c r="R3309" s="2" t="str">
        <f>IF('Transaction Data'!$L3309&lt;=10,"Less Expensive","Expensive")</f>
        <v>Expensive</v>
      </c>
      <c r="S3309" s="4">
        <f>WEEKDAY('Transaction Data'!$A3309)</f>
        <v>3</v>
      </c>
      <c r="T3309" s="2" t="str">
        <f>IF(WEEKDAY('Transaction Data'!$A3309,2)&lt;6,"Weekday","Weekend")</f>
        <v>Weekday</v>
      </c>
    </row>
    <row r="3310" ht="15.75" customHeight="1">
      <c r="A3310" s="1">
        <v>45435.0</v>
      </c>
      <c r="B3310" s="2" t="s">
        <v>3164</v>
      </c>
      <c r="C3310" s="2" t="s">
        <v>69</v>
      </c>
      <c r="D3310" s="1">
        <v>34306.0</v>
      </c>
      <c r="E3310" s="2" t="s">
        <v>63</v>
      </c>
      <c r="F3310" s="2">
        <v>173.0</v>
      </c>
      <c r="G3310" s="2" t="s">
        <v>33</v>
      </c>
      <c r="H3310" s="2" t="s">
        <v>52</v>
      </c>
      <c r="I3310" s="2" t="s">
        <v>25</v>
      </c>
      <c r="J3310" s="2" t="str">
        <f t="array" ref="J3310">XLOOKUP('Transaction Data'!$G3310,Product_Code,Biscuit_Brand)</f>
        <v>Caramel Biscuits</v>
      </c>
      <c r="K3310" s="2">
        <f t="array" ref="K3310">XLOOKUP('Transaction Data'!$G3310,Product_Code,Cost)</f>
        <v>18</v>
      </c>
      <c r="L3310" s="2">
        <f t="array" ref="L3310">XLOOKUP('Transaction Data'!$G3310,Product_Code,Unit_Price)</f>
        <v>22</v>
      </c>
      <c r="M3310" s="3">
        <f>'Transaction Data'!$F3310*'Transaction Data'!$K3310</f>
        <v>3114</v>
      </c>
      <c r="N3310" s="3">
        <f>'Transaction Data'!$F3310*'Transaction Data'!$L3310</f>
        <v>3806</v>
      </c>
      <c r="O3310" s="3">
        <f>'Transaction Data'!$N3310-'Transaction Data'!$M3310</f>
        <v>692</v>
      </c>
      <c r="P3310" s="2">
        <f>DATEDIF('Transaction Data'!$D3310,'Transaction Data'!$A3310,"y")</f>
        <v>30</v>
      </c>
      <c r="Q3310" s="2" t="str">
        <f>FLOOR('Transaction Data'!$P3310,15)&amp;"-"&amp;FLOOR('Transaction Data'!$P3310,15)+14</f>
        <v>30-44</v>
      </c>
      <c r="R3310" s="2" t="str">
        <f>IF('Transaction Data'!$L3310&lt;=10,"Less Expensive","Expensive")</f>
        <v>Expensive</v>
      </c>
      <c r="S3310" s="4">
        <f>WEEKDAY('Transaction Data'!$A3310)</f>
        <v>5</v>
      </c>
      <c r="T3310" s="2" t="str">
        <f>IF(WEEKDAY('Transaction Data'!$A3310,2)&lt;6,"Weekday","Weekend")</f>
        <v>Weekday</v>
      </c>
    </row>
    <row r="3311" ht="15.75" customHeight="1">
      <c r="A3311" s="1">
        <v>45318.0</v>
      </c>
      <c r="B3311" s="2" t="s">
        <v>3165</v>
      </c>
      <c r="C3311" s="2" t="s">
        <v>51</v>
      </c>
      <c r="D3311" s="1">
        <v>25544.0</v>
      </c>
      <c r="E3311" s="2" t="s">
        <v>22</v>
      </c>
      <c r="F3311" s="2">
        <v>206.0</v>
      </c>
      <c r="G3311" s="2" t="s">
        <v>48</v>
      </c>
      <c r="H3311" s="2" t="s">
        <v>45</v>
      </c>
      <c r="I3311" s="2" t="s">
        <v>25</v>
      </c>
      <c r="J3311" s="2" t="str">
        <f t="array" ref="J3311">XLOOKUP('Transaction Data'!$G3311,Product_Code,Biscuit_Brand)</f>
        <v>Lemon Crisps</v>
      </c>
      <c r="K3311" s="2">
        <f t="array" ref="K3311">XLOOKUP('Transaction Data'!$G3311,Product_Code,Cost)</f>
        <v>7</v>
      </c>
      <c r="L3311" s="2">
        <f t="array" ref="L3311">XLOOKUP('Transaction Data'!$G3311,Product_Code,Unit_Price)</f>
        <v>9</v>
      </c>
      <c r="M3311" s="3">
        <f>'Transaction Data'!$F3311*'Transaction Data'!$K3311</f>
        <v>1442</v>
      </c>
      <c r="N3311" s="3">
        <f>'Transaction Data'!$F3311*'Transaction Data'!$L3311</f>
        <v>1854</v>
      </c>
      <c r="O3311" s="3">
        <f>'Transaction Data'!$N3311-'Transaction Data'!$M3311</f>
        <v>412</v>
      </c>
      <c r="P3311" s="2">
        <f>DATEDIF('Transaction Data'!$D3311,'Transaction Data'!$A3311,"y")</f>
        <v>54</v>
      </c>
      <c r="Q3311" s="2" t="str">
        <f>FLOOR('Transaction Data'!$P3311,15)&amp;"-"&amp;FLOOR('Transaction Data'!$P3311,15)+14</f>
        <v>45-59</v>
      </c>
      <c r="R3311" s="2" t="str">
        <f>IF('Transaction Data'!$L3311&lt;=10,"Less Expensive","Expensive")</f>
        <v>Less Expensive</v>
      </c>
      <c r="S3311" s="4">
        <f>WEEKDAY('Transaction Data'!$A3311)</f>
        <v>7</v>
      </c>
      <c r="T3311" s="2" t="str">
        <f>IF(WEEKDAY('Transaction Data'!$A3311,2)&lt;6,"Weekday","Weekend")</f>
        <v>Weekend</v>
      </c>
    </row>
    <row r="3312" ht="15.75" customHeight="1">
      <c r="A3312" s="1">
        <v>45309.0</v>
      </c>
      <c r="B3312" s="2" t="s">
        <v>3166</v>
      </c>
      <c r="C3312" s="2" t="s">
        <v>65</v>
      </c>
      <c r="D3312" s="1">
        <v>21871.0</v>
      </c>
      <c r="E3312" s="2" t="s">
        <v>63</v>
      </c>
      <c r="F3312" s="2">
        <v>132.0</v>
      </c>
      <c r="G3312" s="2" t="s">
        <v>44</v>
      </c>
      <c r="H3312" s="2" t="s">
        <v>49</v>
      </c>
      <c r="I3312" s="2" t="s">
        <v>25</v>
      </c>
      <c r="J3312" s="2" t="str">
        <f t="array" ref="J3312">XLOOKUP('Transaction Data'!$G3312,Product_Code,Biscuit_Brand)</f>
        <v>Butter Crunch</v>
      </c>
      <c r="K3312" s="2">
        <f t="array" ref="K3312">XLOOKUP('Transaction Data'!$G3312,Product_Code,Cost)</f>
        <v>10</v>
      </c>
      <c r="L3312" s="2">
        <f t="array" ref="L3312">XLOOKUP('Transaction Data'!$G3312,Product_Code,Unit_Price)</f>
        <v>11</v>
      </c>
      <c r="M3312" s="3">
        <f>'Transaction Data'!$F3312*'Transaction Data'!$K3312</f>
        <v>1320</v>
      </c>
      <c r="N3312" s="3">
        <f>'Transaction Data'!$F3312*'Transaction Data'!$L3312</f>
        <v>1452</v>
      </c>
      <c r="O3312" s="3">
        <f>'Transaction Data'!$N3312-'Transaction Data'!$M3312</f>
        <v>132</v>
      </c>
      <c r="P3312" s="2">
        <f>DATEDIF('Transaction Data'!$D3312,'Transaction Data'!$A3312,"y")</f>
        <v>64</v>
      </c>
      <c r="Q3312" s="2" t="str">
        <f>FLOOR('Transaction Data'!$P3312,15)&amp;"-"&amp;FLOOR('Transaction Data'!$P3312,15)+14</f>
        <v>60-74</v>
      </c>
      <c r="R3312" s="2" t="str">
        <f>IF('Transaction Data'!$L3312&lt;=10,"Less Expensive","Expensive")</f>
        <v>Expensive</v>
      </c>
      <c r="S3312" s="4">
        <f>WEEKDAY('Transaction Data'!$A3312)</f>
        <v>5</v>
      </c>
      <c r="T3312" s="2" t="str">
        <f>IF(WEEKDAY('Transaction Data'!$A3312,2)&lt;6,"Weekday","Weekend")</f>
        <v>Weekday</v>
      </c>
    </row>
    <row r="3313" ht="15.75" customHeight="1">
      <c r="A3313" s="1">
        <v>45489.0</v>
      </c>
      <c r="B3313" s="2" t="s">
        <v>3167</v>
      </c>
      <c r="C3313" s="2" t="s">
        <v>47</v>
      </c>
      <c r="D3313" s="1">
        <v>21694.0</v>
      </c>
      <c r="E3313" s="2" t="s">
        <v>37</v>
      </c>
      <c r="F3313" s="2">
        <v>229.0</v>
      </c>
      <c r="G3313" s="2" t="s">
        <v>28</v>
      </c>
      <c r="H3313" s="2" t="s">
        <v>52</v>
      </c>
      <c r="I3313" s="2" t="s">
        <v>25</v>
      </c>
      <c r="J3313" s="2" t="str">
        <f t="array" ref="J3313">XLOOKUP('Transaction Data'!$G3313,Product_Code,Biscuit_Brand)</f>
        <v>Shortbread</v>
      </c>
      <c r="K3313" s="2">
        <f t="array" ref="K3313">XLOOKUP('Transaction Data'!$G3313,Product_Code,Cost)</f>
        <v>10</v>
      </c>
      <c r="L3313" s="2">
        <f t="array" ref="L3313">XLOOKUP('Transaction Data'!$G3313,Product_Code,Unit_Price)</f>
        <v>45</v>
      </c>
      <c r="M3313" s="3">
        <f>'Transaction Data'!$F3313*'Transaction Data'!$K3313</f>
        <v>2290</v>
      </c>
      <c r="N3313" s="3">
        <f>'Transaction Data'!$F3313*'Transaction Data'!$L3313</f>
        <v>10305</v>
      </c>
      <c r="O3313" s="3">
        <f>'Transaction Data'!$N3313-'Transaction Data'!$M3313</f>
        <v>8015</v>
      </c>
      <c r="P3313" s="2">
        <f>DATEDIF('Transaction Data'!$D3313,'Transaction Data'!$A3313,"y")</f>
        <v>65</v>
      </c>
      <c r="Q3313" s="2" t="str">
        <f>FLOOR('Transaction Data'!$P3313,15)&amp;"-"&amp;FLOOR('Transaction Data'!$P3313,15)+14</f>
        <v>60-74</v>
      </c>
      <c r="R3313" s="2" t="str">
        <f>IF('Transaction Data'!$L3313&lt;=10,"Less Expensive","Expensive")</f>
        <v>Expensive</v>
      </c>
      <c r="S3313" s="4">
        <f>WEEKDAY('Transaction Data'!$A3313)</f>
        <v>3</v>
      </c>
      <c r="T3313" s="2" t="str">
        <f>IF(WEEKDAY('Transaction Data'!$A3313,2)&lt;6,"Weekday","Weekend")</f>
        <v>Weekday</v>
      </c>
    </row>
    <row r="3314" ht="15.75" customHeight="1">
      <c r="A3314" s="1">
        <v>45413.0</v>
      </c>
      <c r="B3314" s="2" t="s">
        <v>3168</v>
      </c>
      <c r="C3314" s="2" t="s">
        <v>65</v>
      </c>
      <c r="D3314" s="1">
        <v>29696.0</v>
      </c>
      <c r="E3314" s="2" t="s">
        <v>27</v>
      </c>
      <c r="F3314" s="2">
        <v>306.0</v>
      </c>
      <c r="G3314" s="2" t="s">
        <v>33</v>
      </c>
      <c r="H3314" s="2" t="s">
        <v>49</v>
      </c>
      <c r="I3314" s="2" t="s">
        <v>25</v>
      </c>
      <c r="J3314" s="2" t="str">
        <f t="array" ref="J3314">XLOOKUP('Transaction Data'!$G3314,Product_Code,Biscuit_Brand)</f>
        <v>Caramel Biscuits</v>
      </c>
      <c r="K3314" s="2">
        <f t="array" ref="K3314">XLOOKUP('Transaction Data'!$G3314,Product_Code,Cost)</f>
        <v>18</v>
      </c>
      <c r="L3314" s="2">
        <f t="array" ref="L3314">XLOOKUP('Transaction Data'!$G3314,Product_Code,Unit_Price)</f>
        <v>22</v>
      </c>
      <c r="M3314" s="3">
        <f>'Transaction Data'!$F3314*'Transaction Data'!$K3314</f>
        <v>5508</v>
      </c>
      <c r="N3314" s="3">
        <f>'Transaction Data'!$F3314*'Transaction Data'!$L3314</f>
        <v>6732</v>
      </c>
      <c r="O3314" s="3">
        <f>'Transaction Data'!$N3314-'Transaction Data'!$M3314</f>
        <v>1224</v>
      </c>
      <c r="P3314" s="2">
        <f>DATEDIF('Transaction Data'!$D3314,'Transaction Data'!$A3314,"y")</f>
        <v>43</v>
      </c>
      <c r="Q3314" s="2" t="str">
        <f>FLOOR('Transaction Data'!$P3314,15)&amp;"-"&amp;FLOOR('Transaction Data'!$P3314,15)+14</f>
        <v>30-44</v>
      </c>
      <c r="R3314" s="2" t="str">
        <f>IF('Transaction Data'!$L3314&lt;=10,"Less Expensive","Expensive")</f>
        <v>Expensive</v>
      </c>
      <c r="S3314" s="4">
        <f>WEEKDAY('Transaction Data'!$A3314)</f>
        <v>4</v>
      </c>
      <c r="T3314" s="2" t="str">
        <f>IF(WEEKDAY('Transaction Data'!$A3314,2)&lt;6,"Weekday","Weekend")</f>
        <v>Weekday</v>
      </c>
    </row>
    <row r="3315" ht="15.75" customHeight="1">
      <c r="A3315" s="1">
        <v>45433.0</v>
      </c>
      <c r="B3315" s="2" t="s">
        <v>3169</v>
      </c>
      <c r="C3315" s="2" t="s">
        <v>32</v>
      </c>
      <c r="D3315" s="1">
        <v>25450.0</v>
      </c>
      <c r="E3315" s="2" t="s">
        <v>37</v>
      </c>
      <c r="F3315" s="2">
        <v>442.0</v>
      </c>
      <c r="G3315" s="2" t="s">
        <v>33</v>
      </c>
      <c r="H3315" s="2" t="s">
        <v>52</v>
      </c>
      <c r="I3315" s="2" t="s">
        <v>25</v>
      </c>
      <c r="J3315" s="2" t="str">
        <f t="array" ref="J3315">XLOOKUP('Transaction Data'!$G3315,Product_Code,Biscuit_Brand)</f>
        <v>Caramel Biscuits</v>
      </c>
      <c r="K3315" s="2">
        <f t="array" ref="K3315">XLOOKUP('Transaction Data'!$G3315,Product_Code,Cost)</f>
        <v>18</v>
      </c>
      <c r="L3315" s="2">
        <f t="array" ref="L3315">XLOOKUP('Transaction Data'!$G3315,Product_Code,Unit_Price)</f>
        <v>22</v>
      </c>
      <c r="M3315" s="3">
        <f>'Transaction Data'!$F3315*'Transaction Data'!$K3315</f>
        <v>7956</v>
      </c>
      <c r="N3315" s="3">
        <f>'Transaction Data'!$F3315*'Transaction Data'!$L3315</f>
        <v>9724</v>
      </c>
      <c r="O3315" s="3">
        <f>'Transaction Data'!$N3315-'Transaction Data'!$M3315</f>
        <v>1768</v>
      </c>
      <c r="P3315" s="2">
        <f>DATEDIF('Transaction Data'!$D3315,'Transaction Data'!$A3315,"y")</f>
        <v>54</v>
      </c>
      <c r="Q3315" s="2" t="str">
        <f>FLOOR('Transaction Data'!$P3315,15)&amp;"-"&amp;FLOOR('Transaction Data'!$P3315,15)+14</f>
        <v>45-59</v>
      </c>
      <c r="R3315" s="2" t="str">
        <f>IF('Transaction Data'!$L3315&lt;=10,"Less Expensive","Expensive")</f>
        <v>Expensive</v>
      </c>
      <c r="S3315" s="4">
        <f>WEEKDAY('Transaction Data'!$A3315)</f>
        <v>3</v>
      </c>
      <c r="T3315" s="2" t="str">
        <f>IF(WEEKDAY('Transaction Data'!$A3315,2)&lt;6,"Weekday","Weekend")</f>
        <v>Weekday</v>
      </c>
    </row>
    <row r="3316" ht="15.75" customHeight="1">
      <c r="A3316" s="1">
        <v>45309.0</v>
      </c>
      <c r="B3316" s="2" t="s">
        <v>3170</v>
      </c>
      <c r="C3316" s="2" t="s">
        <v>32</v>
      </c>
      <c r="D3316" s="1">
        <v>32460.0</v>
      </c>
      <c r="E3316" s="2" t="s">
        <v>63</v>
      </c>
      <c r="F3316" s="2">
        <v>272.0</v>
      </c>
      <c r="G3316" s="2" t="s">
        <v>28</v>
      </c>
      <c r="H3316" s="2" t="s">
        <v>34</v>
      </c>
      <c r="I3316" s="2" t="s">
        <v>25</v>
      </c>
      <c r="J3316" s="2" t="str">
        <f t="array" ref="J3316">XLOOKUP('Transaction Data'!$G3316,Product_Code,Biscuit_Brand)</f>
        <v>Shortbread</v>
      </c>
      <c r="K3316" s="2">
        <f t="array" ref="K3316">XLOOKUP('Transaction Data'!$G3316,Product_Code,Cost)</f>
        <v>10</v>
      </c>
      <c r="L3316" s="2">
        <f t="array" ref="L3316">XLOOKUP('Transaction Data'!$G3316,Product_Code,Unit_Price)</f>
        <v>45</v>
      </c>
      <c r="M3316" s="3">
        <f>'Transaction Data'!$F3316*'Transaction Data'!$K3316</f>
        <v>2720</v>
      </c>
      <c r="N3316" s="3">
        <f>'Transaction Data'!$F3316*'Transaction Data'!$L3316</f>
        <v>12240</v>
      </c>
      <c r="O3316" s="3">
        <f>'Transaction Data'!$N3316-'Transaction Data'!$M3316</f>
        <v>9520</v>
      </c>
      <c r="P3316" s="2">
        <f>DATEDIF('Transaction Data'!$D3316,'Transaction Data'!$A3316,"y")</f>
        <v>35</v>
      </c>
      <c r="Q3316" s="2" t="str">
        <f>FLOOR('Transaction Data'!$P3316,15)&amp;"-"&amp;FLOOR('Transaction Data'!$P3316,15)+14</f>
        <v>30-44</v>
      </c>
      <c r="R3316" s="2" t="str">
        <f>IF('Transaction Data'!$L3316&lt;=10,"Less Expensive","Expensive")</f>
        <v>Expensive</v>
      </c>
      <c r="S3316" s="4">
        <f>WEEKDAY('Transaction Data'!$A3316)</f>
        <v>5</v>
      </c>
      <c r="T3316" s="2" t="str">
        <f>IF(WEEKDAY('Transaction Data'!$A3316,2)&lt;6,"Weekday","Weekend")</f>
        <v>Weekday</v>
      </c>
    </row>
    <row r="3317" ht="15.75" customHeight="1">
      <c r="A3317" s="1">
        <v>45308.0</v>
      </c>
      <c r="B3317" s="2" t="s">
        <v>3171</v>
      </c>
      <c r="C3317" s="2" t="s">
        <v>72</v>
      </c>
      <c r="D3317" s="1">
        <v>24969.0</v>
      </c>
      <c r="E3317" s="2" t="s">
        <v>37</v>
      </c>
      <c r="F3317" s="2">
        <v>457.0</v>
      </c>
      <c r="G3317" s="2" t="s">
        <v>55</v>
      </c>
      <c r="H3317" s="2" t="s">
        <v>34</v>
      </c>
      <c r="I3317" s="2" t="s">
        <v>25</v>
      </c>
      <c r="J3317" s="2" t="str">
        <f t="array" ref="J3317">XLOOKUP('Transaction Data'!$G3317,Product_Code,Biscuit_Brand)</f>
        <v>Vanilla Wafers</v>
      </c>
      <c r="K3317" s="2">
        <f t="array" ref="K3317">XLOOKUP('Transaction Data'!$G3317,Product_Code,Cost)</f>
        <v>18</v>
      </c>
      <c r="L3317" s="2">
        <f t="array" ref="L3317">XLOOKUP('Transaction Data'!$G3317,Product_Code,Unit_Price)</f>
        <v>36</v>
      </c>
      <c r="M3317" s="3">
        <f>'Transaction Data'!$F3317*'Transaction Data'!$K3317</f>
        <v>8226</v>
      </c>
      <c r="N3317" s="3">
        <f>'Transaction Data'!$F3317*'Transaction Data'!$L3317</f>
        <v>16452</v>
      </c>
      <c r="O3317" s="3">
        <f>'Transaction Data'!$N3317-'Transaction Data'!$M3317</f>
        <v>8226</v>
      </c>
      <c r="P3317" s="2">
        <f>DATEDIF('Transaction Data'!$D3317,'Transaction Data'!$A3317,"y")</f>
        <v>55</v>
      </c>
      <c r="Q3317" s="2" t="str">
        <f>FLOOR('Transaction Data'!$P3317,15)&amp;"-"&amp;FLOOR('Transaction Data'!$P3317,15)+14</f>
        <v>45-59</v>
      </c>
      <c r="R3317" s="2" t="str">
        <f>IF('Transaction Data'!$L3317&lt;=10,"Less Expensive","Expensive")</f>
        <v>Expensive</v>
      </c>
      <c r="S3317" s="4">
        <f>WEEKDAY('Transaction Data'!$A3317)</f>
        <v>4</v>
      </c>
      <c r="T3317" s="2" t="str">
        <f>IF(WEEKDAY('Transaction Data'!$A3317,2)&lt;6,"Weekday","Weekend")</f>
        <v>Weekday</v>
      </c>
    </row>
    <row r="3318" ht="15.75" customHeight="1">
      <c r="A3318" s="1">
        <v>45322.0</v>
      </c>
      <c r="B3318" s="2" t="s">
        <v>3172</v>
      </c>
      <c r="C3318" s="2" t="s">
        <v>72</v>
      </c>
      <c r="D3318" s="1">
        <v>26194.0</v>
      </c>
      <c r="E3318" s="2" t="s">
        <v>27</v>
      </c>
      <c r="F3318" s="2">
        <v>58.0</v>
      </c>
      <c r="G3318" s="2" t="s">
        <v>38</v>
      </c>
      <c r="H3318" s="2" t="s">
        <v>39</v>
      </c>
      <c r="I3318" s="2" t="s">
        <v>25</v>
      </c>
      <c r="J3318" s="2" t="str">
        <f t="array" ref="J3318">XLOOKUP('Transaction Data'!$G3318,Product_Code,Biscuit_Brand)</f>
        <v>Ginger Snaps</v>
      </c>
      <c r="K3318" s="2">
        <f t="array" ref="K3318">XLOOKUP('Transaction Data'!$G3318,Product_Code,Cost)</f>
        <v>14</v>
      </c>
      <c r="L3318" s="2">
        <f t="array" ref="L3318">XLOOKUP('Transaction Data'!$G3318,Product_Code,Unit_Price)</f>
        <v>28</v>
      </c>
      <c r="M3318" s="3">
        <f>'Transaction Data'!$F3318*'Transaction Data'!$K3318</f>
        <v>812</v>
      </c>
      <c r="N3318" s="3">
        <f>'Transaction Data'!$F3318*'Transaction Data'!$L3318</f>
        <v>1624</v>
      </c>
      <c r="O3318" s="3">
        <f>'Transaction Data'!$N3318-'Transaction Data'!$M3318</f>
        <v>812</v>
      </c>
      <c r="P3318" s="2">
        <f>DATEDIF('Transaction Data'!$D3318,'Transaction Data'!$A3318,"y")</f>
        <v>52</v>
      </c>
      <c r="Q3318" s="2" t="str">
        <f>FLOOR('Transaction Data'!$P3318,15)&amp;"-"&amp;FLOOR('Transaction Data'!$P3318,15)+14</f>
        <v>45-59</v>
      </c>
      <c r="R3318" s="2" t="str">
        <f>IF('Transaction Data'!$L3318&lt;=10,"Less Expensive","Expensive")</f>
        <v>Expensive</v>
      </c>
      <c r="S3318" s="4">
        <f>WEEKDAY('Transaction Data'!$A3318)</f>
        <v>4</v>
      </c>
      <c r="T3318" s="2" t="str">
        <f>IF(WEEKDAY('Transaction Data'!$A3318,2)&lt;6,"Weekday","Weekend")</f>
        <v>Weekday</v>
      </c>
    </row>
    <row r="3319" ht="15.75" customHeight="1">
      <c r="A3319" s="1">
        <v>45405.0</v>
      </c>
      <c r="B3319" s="2" t="s">
        <v>3173</v>
      </c>
      <c r="C3319" s="2" t="s">
        <v>69</v>
      </c>
      <c r="D3319" s="1">
        <v>36340.0</v>
      </c>
      <c r="E3319" s="2" t="s">
        <v>37</v>
      </c>
      <c r="F3319" s="2">
        <v>450.0</v>
      </c>
      <c r="G3319" s="2" t="s">
        <v>60</v>
      </c>
      <c r="H3319" s="2" t="s">
        <v>42</v>
      </c>
      <c r="I3319" s="2" t="s">
        <v>25</v>
      </c>
      <c r="J3319" s="2" t="str">
        <f t="array" ref="J3319">XLOOKUP('Transaction Data'!$G3319,Product_Code,Biscuit_Brand)</f>
        <v>Peanut Butter Bites</v>
      </c>
      <c r="K3319" s="2">
        <f t="array" ref="K3319">XLOOKUP('Transaction Data'!$G3319,Product_Code,Cost)</f>
        <v>5</v>
      </c>
      <c r="L3319" s="2">
        <f t="array" ref="L3319">XLOOKUP('Transaction Data'!$G3319,Product_Code,Unit_Price)</f>
        <v>7</v>
      </c>
      <c r="M3319" s="3">
        <f>'Transaction Data'!$F3319*'Transaction Data'!$K3319</f>
        <v>2250</v>
      </c>
      <c r="N3319" s="3">
        <f>'Transaction Data'!$F3319*'Transaction Data'!$L3319</f>
        <v>3150</v>
      </c>
      <c r="O3319" s="3">
        <f>'Transaction Data'!$N3319-'Transaction Data'!$M3319</f>
        <v>900</v>
      </c>
      <c r="P3319" s="2">
        <f>DATEDIF('Transaction Data'!$D3319,'Transaction Data'!$A3319,"y")</f>
        <v>24</v>
      </c>
      <c r="Q3319" s="2" t="str">
        <f>FLOOR('Transaction Data'!$P3319,15)&amp;"-"&amp;FLOOR('Transaction Data'!$P3319,15)+14</f>
        <v>15-29</v>
      </c>
      <c r="R3319" s="2" t="str">
        <f>IF('Transaction Data'!$L3319&lt;=10,"Less Expensive","Expensive")</f>
        <v>Less Expensive</v>
      </c>
      <c r="S3319" s="4">
        <f>WEEKDAY('Transaction Data'!$A3319)</f>
        <v>3</v>
      </c>
      <c r="T3319" s="2" t="str">
        <f>IF(WEEKDAY('Transaction Data'!$A3319,2)&lt;6,"Weekday","Weekend")</f>
        <v>Weekday</v>
      </c>
    </row>
    <row r="3320" ht="15.75" customHeight="1">
      <c r="A3320" s="1">
        <v>45411.0</v>
      </c>
      <c r="B3320" s="2" t="s">
        <v>3174</v>
      </c>
      <c r="C3320" s="2" t="s">
        <v>54</v>
      </c>
      <c r="D3320" s="1">
        <v>24883.0</v>
      </c>
      <c r="E3320" s="2" t="s">
        <v>22</v>
      </c>
      <c r="F3320" s="2">
        <v>296.0</v>
      </c>
      <c r="G3320" s="2" t="s">
        <v>38</v>
      </c>
      <c r="H3320" s="2" t="s">
        <v>45</v>
      </c>
      <c r="I3320" s="2" t="s">
        <v>25</v>
      </c>
      <c r="J3320" s="2" t="str">
        <f t="array" ref="J3320">XLOOKUP('Transaction Data'!$G3320,Product_Code,Biscuit_Brand)</f>
        <v>Ginger Snaps</v>
      </c>
      <c r="K3320" s="2">
        <f t="array" ref="K3320">XLOOKUP('Transaction Data'!$G3320,Product_Code,Cost)</f>
        <v>14</v>
      </c>
      <c r="L3320" s="2">
        <f t="array" ref="L3320">XLOOKUP('Transaction Data'!$G3320,Product_Code,Unit_Price)</f>
        <v>28</v>
      </c>
      <c r="M3320" s="3">
        <f>'Transaction Data'!$F3320*'Transaction Data'!$K3320</f>
        <v>4144</v>
      </c>
      <c r="N3320" s="3">
        <f>'Transaction Data'!$F3320*'Transaction Data'!$L3320</f>
        <v>8288</v>
      </c>
      <c r="O3320" s="3">
        <f>'Transaction Data'!$N3320-'Transaction Data'!$M3320</f>
        <v>4144</v>
      </c>
      <c r="P3320" s="2">
        <f>DATEDIF('Transaction Data'!$D3320,'Transaction Data'!$A3320,"y")</f>
        <v>56</v>
      </c>
      <c r="Q3320" s="2" t="str">
        <f>FLOOR('Transaction Data'!$P3320,15)&amp;"-"&amp;FLOOR('Transaction Data'!$P3320,15)+14</f>
        <v>45-59</v>
      </c>
      <c r="R3320" s="2" t="str">
        <f>IF('Transaction Data'!$L3320&lt;=10,"Less Expensive","Expensive")</f>
        <v>Expensive</v>
      </c>
      <c r="S3320" s="4">
        <f>WEEKDAY('Transaction Data'!$A3320)</f>
        <v>2</v>
      </c>
      <c r="T3320" s="2" t="str">
        <f>IF(WEEKDAY('Transaction Data'!$A3320,2)&lt;6,"Weekday","Weekend")</f>
        <v>Weekday</v>
      </c>
    </row>
    <row r="3321" ht="15.75" customHeight="1">
      <c r="A3321" s="1">
        <v>45404.0</v>
      </c>
      <c r="B3321" s="2" t="s">
        <v>3175</v>
      </c>
      <c r="C3321" s="2" t="s">
        <v>54</v>
      </c>
      <c r="D3321" s="1">
        <v>37094.0</v>
      </c>
      <c r="E3321" s="2" t="s">
        <v>27</v>
      </c>
      <c r="F3321" s="2">
        <v>448.0</v>
      </c>
      <c r="G3321" s="2" t="s">
        <v>28</v>
      </c>
      <c r="H3321" s="2" t="s">
        <v>49</v>
      </c>
      <c r="I3321" s="2" t="s">
        <v>25</v>
      </c>
      <c r="J3321" s="2" t="str">
        <f t="array" ref="J3321">XLOOKUP('Transaction Data'!$G3321,Product_Code,Biscuit_Brand)</f>
        <v>Shortbread</v>
      </c>
      <c r="K3321" s="2">
        <f t="array" ref="K3321">XLOOKUP('Transaction Data'!$G3321,Product_Code,Cost)</f>
        <v>10</v>
      </c>
      <c r="L3321" s="2">
        <f t="array" ref="L3321">XLOOKUP('Transaction Data'!$G3321,Product_Code,Unit_Price)</f>
        <v>45</v>
      </c>
      <c r="M3321" s="3">
        <f>'Transaction Data'!$F3321*'Transaction Data'!$K3321</f>
        <v>4480</v>
      </c>
      <c r="N3321" s="3">
        <f>'Transaction Data'!$F3321*'Transaction Data'!$L3321</f>
        <v>20160</v>
      </c>
      <c r="O3321" s="3">
        <f>'Transaction Data'!$N3321-'Transaction Data'!$M3321</f>
        <v>15680</v>
      </c>
      <c r="P3321" s="2">
        <f>DATEDIF('Transaction Data'!$D3321,'Transaction Data'!$A3321,"y")</f>
        <v>22</v>
      </c>
      <c r="Q3321" s="2" t="str">
        <f>FLOOR('Transaction Data'!$P3321,15)&amp;"-"&amp;FLOOR('Transaction Data'!$P3321,15)+14</f>
        <v>15-29</v>
      </c>
      <c r="R3321" s="2" t="str">
        <f>IF('Transaction Data'!$L3321&lt;=10,"Less Expensive","Expensive")</f>
        <v>Expensive</v>
      </c>
      <c r="S3321" s="4">
        <f>WEEKDAY('Transaction Data'!$A3321)</f>
        <v>2</v>
      </c>
      <c r="T3321" s="2" t="str">
        <f>IF(WEEKDAY('Transaction Data'!$A3321,2)&lt;6,"Weekday","Weekend")</f>
        <v>Weekday</v>
      </c>
    </row>
    <row r="3322" ht="15.75" customHeight="1">
      <c r="A3322" s="1">
        <v>45480.0</v>
      </c>
      <c r="B3322" s="2" t="s">
        <v>3176</v>
      </c>
      <c r="C3322" s="2" t="s">
        <v>41</v>
      </c>
      <c r="D3322" s="1">
        <v>29178.0</v>
      </c>
      <c r="E3322" s="2" t="s">
        <v>27</v>
      </c>
      <c r="F3322" s="2">
        <v>156.0</v>
      </c>
      <c r="G3322" s="2" t="s">
        <v>55</v>
      </c>
      <c r="H3322" s="2" t="s">
        <v>52</v>
      </c>
      <c r="I3322" s="2" t="s">
        <v>25</v>
      </c>
      <c r="J3322" s="2" t="str">
        <f t="array" ref="J3322">XLOOKUP('Transaction Data'!$G3322,Product_Code,Biscuit_Brand)</f>
        <v>Vanilla Wafers</v>
      </c>
      <c r="K3322" s="2">
        <f t="array" ref="K3322">XLOOKUP('Transaction Data'!$G3322,Product_Code,Cost)</f>
        <v>18</v>
      </c>
      <c r="L3322" s="2">
        <f t="array" ref="L3322">XLOOKUP('Transaction Data'!$G3322,Product_Code,Unit_Price)</f>
        <v>36</v>
      </c>
      <c r="M3322" s="3">
        <f>'Transaction Data'!$F3322*'Transaction Data'!$K3322</f>
        <v>2808</v>
      </c>
      <c r="N3322" s="3">
        <f>'Transaction Data'!$F3322*'Transaction Data'!$L3322</f>
        <v>5616</v>
      </c>
      <c r="O3322" s="3">
        <f>'Transaction Data'!$N3322-'Transaction Data'!$M3322</f>
        <v>2808</v>
      </c>
      <c r="P3322" s="2">
        <f>DATEDIF('Transaction Data'!$D3322,'Transaction Data'!$A3322,"y")</f>
        <v>44</v>
      </c>
      <c r="Q3322" s="2" t="str">
        <f>FLOOR('Transaction Data'!$P3322,15)&amp;"-"&amp;FLOOR('Transaction Data'!$P3322,15)+14</f>
        <v>30-44</v>
      </c>
      <c r="R3322" s="2" t="str">
        <f>IF('Transaction Data'!$L3322&lt;=10,"Less Expensive","Expensive")</f>
        <v>Expensive</v>
      </c>
      <c r="S3322" s="4">
        <f>WEEKDAY('Transaction Data'!$A3322)</f>
        <v>1</v>
      </c>
      <c r="T3322" s="2" t="str">
        <f>IF(WEEKDAY('Transaction Data'!$A3322,2)&lt;6,"Weekday","Weekend")</f>
        <v>Weekend</v>
      </c>
    </row>
    <row r="3323" ht="15.75" customHeight="1">
      <c r="A3323" s="1">
        <v>45466.0</v>
      </c>
      <c r="B3323" s="2" t="s">
        <v>3177</v>
      </c>
      <c r="C3323" s="2" t="s">
        <v>32</v>
      </c>
      <c r="D3323" s="1">
        <v>36578.0</v>
      </c>
      <c r="E3323" s="2" t="s">
        <v>22</v>
      </c>
      <c r="F3323" s="2">
        <v>317.0</v>
      </c>
      <c r="G3323" s="2" t="s">
        <v>44</v>
      </c>
      <c r="H3323" s="2" t="s">
        <v>49</v>
      </c>
      <c r="I3323" s="2" t="s">
        <v>25</v>
      </c>
      <c r="J3323" s="2" t="str">
        <f t="array" ref="J3323">XLOOKUP('Transaction Data'!$G3323,Product_Code,Biscuit_Brand)</f>
        <v>Butter Crunch</v>
      </c>
      <c r="K3323" s="2">
        <f t="array" ref="K3323">XLOOKUP('Transaction Data'!$G3323,Product_Code,Cost)</f>
        <v>10</v>
      </c>
      <c r="L3323" s="2">
        <f t="array" ref="L3323">XLOOKUP('Transaction Data'!$G3323,Product_Code,Unit_Price)</f>
        <v>11</v>
      </c>
      <c r="M3323" s="3">
        <f>'Transaction Data'!$F3323*'Transaction Data'!$K3323</f>
        <v>3170</v>
      </c>
      <c r="N3323" s="3">
        <f>'Transaction Data'!$F3323*'Transaction Data'!$L3323</f>
        <v>3487</v>
      </c>
      <c r="O3323" s="3">
        <f>'Transaction Data'!$N3323-'Transaction Data'!$M3323</f>
        <v>317</v>
      </c>
      <c r="P3323" s="2">
        <f>DATEDIF('Transaction Data'!$D3323,'Transaction Data'!$A3323,"y")</f>
        <v>24</v>
      </c>
      <c r="Q3323" s="2" t="str">
        <f>FLOOR('Transaction Data'!$P3323,15)&amp;"-"&amp;FLOOR('Transaction Data'!$P3323,15)+14</f>
        <v>15-29</v>
      </c>
      <c r="R3323" s="2" t="str">
        <f>IF('Transaction Data'!$L3323&lt;=10,"Less Expensive","Expensive")</f>
        <v>Expensive</v>
      </c>
      <c r="S3323" s="4">
        <f>WEEKDAY('Transaction Data'!$A3323)</f>
        <v>1</v>
      </c>
      <c r="T3323" s="2" t="str">
        <f>IF(WEEKDAY('Transaction Data'!$A3323,2)&lt;6,"Weekday","Weekend")</f>
        <v>Weekend</v>
      </c>
    </row>
    <row r="3324" ht="15.75" customHeight="1">
      <c r="A3324" s="1">
        <v>45330.0</v>
      </c>
      <c r="B3324" s="2" t="s">
        <v>3178</v>
      </c>
      <c r="C3324" s="2" t="s">
        <v>32</v>
      </c>
      <c r="D3324" s="1">
        <v>37439.0</v>
      </c>
      <c r="E3324" s="2" t="s">
        <v>63</v>
      </c>
      <c r="F3324" s="2">
        <v>274.0</v>
      </c>
      <c r="G3324" s="2" t="s">
        <v>23</v>
      </c>
      <c r="H3324" s="2" t="s">
        <v>52</v>
      </c>
      <c r="I3324" s="2" t="s">
        <v>25</v>
      </c>
      <c r="J3324" s="2" t="str">
        <f t="array" ref="J3324">XLOOKUP('Transaction Data'!$G3324,Product_Code,Biscuit_Brand)</f>
        <v>Cinnamon Swirls</v>
      </c>
      <c r="K3324" s="2">
        <f t="array" ref="K3324">XLOOKUP('Transaction Data'!$G3324,Product_Code,Cost)</f>
        <v>10</v>
      </c>
      <c r="L3324" s="2">
        <f t="array" ref="L3324">XLOOKUP('Transaction Data'!$G3324,Product_Code,Unit_Price)</f>
        <v>14</v>
      </c>
      <c r="M3324" s="3">
        <f>'Transaction Data'!$F3324*'Transaction Data'!$K3324</f>
        <v>2740</v>
      </c>
      <c r="N3324" s="3">
        <f>'Transaction Data'!$F3324*'Transaction Data'!$L3324</f>
        <v>3836</v>
      </c>
      <c r="O3324" s="3">
        <f>'Transaction Data'!$N3324-'Transaction Data'!$M3324</f>
        <v>1096</v>
      </c>
      <c r="P3324" s="2">
        <f>DATEDIF('Transaction Data'!$D3324,'Transaction Data'!$A3324,"y")</f>
        <v>21</v>
      </c>
      <c r="Q3324" s="2" t="str">
        <f>FLOOR('Transaction Data'!$P3324,15)&amp;"-"&amp;FLOOR('Transaction Data'!$P3324,15)+14</f>
        <v>15-29</v>
      </c>
      <c r="R3324" s="2" t="str">
        <f>IF('Transaction Data'!$L3324&lt;=10,"Less Expensive","Expensive")</f>
        <v>Expensive</v>
      </c>
      <c r="S3324" s="4">
        <f>WEEKDAY('Transaction Data'!$A3324)</f>
        <v>5</v>
      </c>
      <c r="T3324" s="2" t="str">
        <f>IF(WEEKDAY('Transaction Data'!$A3324,2)&lt;6,"Weekday","Weekend")</f>
        <v>Weekday</v>
      </c>
    </row>
    <row r="3325" ht="15.75" customHeight="1">
      <c r="A3325" s="1">
        <v>45404.0</v>
      </c>
      <c r="B3325" s="2" t="s">
        <v>3179</v>
      </c>
      <c r="C3325" s="2" t="s">
        <v>21</v>
      </c>
      <c r="D3325" s="1">
        <v>20532.0</v>
      </c>
      <c r="E3325" s="2" t="s">
        <v>63</v>
      </c>
      <c r="F3325" s="2">
        <v>339.0</v>
      </c>
      <c r="G3325" s="2" t="s">
        <v>55</v>
      </c>
      <c r="H3325" s="2" t="s">
        <v>52</v>
      </c>
      <c r="I3325" s="2" t="s">
        <v>25</v>
      </c>
      <c r="J3325" s="2" t="str">
        <f t="array" ref="J3325">XLOOKUP('Transaction Data'!$G3325,Product_Code,Biscuit_Brand)</f>
        <v>Vanilla Wafers</v>
      </c>
      <c r="K3325" s="2">
        <f t="array" ref="K3325">XLOOKUP('Transaction Data'!$G3325,Product_Code,Cost)</f>
        <v>18</v>
      </c>
      <c r="L3325" s="2">
        <f t="array" ref="L3325">XLOOKUP('Transaction Data'!$G3325,Product_Code,Unit_Price)</f>
        <v>36</v>
      </c>
      <c r="M3325" s="3">
        <f>'Transaction Data'!$F3325*'Transaction Data'!$K3325</f>
        <v>6102</v>
      </c>
      <c r="N3325" s="3">
        <f>'Transaction Data'!$F3325*'Transaction Data'!$L3325</f>
        <v>12204</v>
      </c>
      <c r="O3325" s="3">
        <f>'Transaction Data'!$N3325-'Transaction Data'!$M3325</f>
        <v>6102</v>
      </c>
      <c r="P3325" s="2">
        <f>DATEDIF('Transaction Data'!$D3325,'Transaction Data'!$A3325,"y")</f>
        <v>68</v>
      </c>
      <c r="Q3325" s="2" t="str">
        <f>FLOOR('Transaction Data'!$P3325,15)&amp;"-"&amp;FLOOR('Transaction Data'!$P3325,15)+14</f>
        <v>60-74</v>
      </c>
      <c r="R3325" s="2" t="str">
        <f>IF('Transaction Data'!$L3325&lt;=10,"Less Expensive","Expensive")</f>
        <v>Expensive</v>
      </c>
      <c r="S3325" s="4">
        <f>WEEKDAY('Transaction Data'!$A3325)</f>
        <v>2</v>
      </c>
      <c r="T3325" s="2" t="str">
        <f>IF(WEEKDAY('Transaction Data'!$A3325,2)&lt;6,"Weekday","Weekend")</f>
        <v>Weekday</v>
      </c>
    </row>
    <row r="3326" ht="15.75" customHeight="1">
      <c r="A3326" s="1">
        <v>45352.0</v>
      </c>
      <c r="B3326" s="2" t="s">
        <v>3180</v>
      </c>
      <c r="C3326" s="2" t="s">
        <v>51</v>
      </c>
      <c r="D3326" s="1">
        <v>26548.0</v>
      </c>
      <c r="E3326" s="2" t="s">
        <v>27</v>
      </c>
      <c r="F3326" s="2">
        <v>312.0</v>
      </c>
      <c r="G3326" s="2" t="s">
        <v>57</v>
      </c>
      <c r="H3326" s="2" t="s">
        <v>45</v>
      </c>
      <c r="I3326" s="2" t="s">
        <v>25</v>
      </c>
      <c r="J3326" s="2" t="str">
        <f t="array" ref="J3326">XLOOKUP('Transaction Data'!$G3326,Product_Code,Biscuit_Brand)</f>
        <v>Oatmeal Cookies</v>
      </c>
      <c r="K3326" s="2">
        <f t="array" ref="K3326">XLOOKUP('Transaction Data'!$G3326,Product_Code,Cost)</f>
        <v>19</v>
      </c>
      <c r="L3326" s="2">
        <f t="array" ref="L3326">XLOOKUP('Transaction Data'!$G3326,Product_Code,Unit_Price)</f>
        <v>23</v>
      </c>
      <c r="M3326" s="3">
        <f>'Transaction Data'!$F3326*'Transaction Data'!$K3326</f>
        <v>5928</v>
      </c>
      <c r="N3326" s="3">
        <f>'Transaction Data'!$F3326*'Transaction Data'!$L3326</f>
        <v>7176</v>
      </c>
      <c r="O3326" s="3">
        <f>'Transaction Data'!$N3326-'Transaction Data'!$M3326</f>
        <v>1248</v>
      </c>
      <c r="P3326" s="2">
        <f>DATEDIF('Transaction Data'!$D3326,'Transaction Data'!$A3326,"y")</f>
        <v>51</v>
      </c>
      <c r="Q3326" s="2" t="str">
        <f>FLOOR('Transaction Data'!$P3326,15)&amp;"-"&amp;FLOOR('Transaction Data'!$P3326,15)+14</f>
        <v>45-59</v>
      </c>
      <c r="R3326" s="2" t="str">
        <f>IF('Transaction Data'!$L3326&lt;=10,"Less Expensive","Expensive")</f>
        <v>Expensive</v>
      </c>
      <c r="S3326" s="4">
        <f>WEEKDAY('Transaction Data'!$A3326)</f>
        <v>6</v>
      </c>
      <c r="T3326" s="2" t="str">
        <f>IF(WEEKDAY('Transaction Data'!$A3326,2)&lt;6,"Weekday","Weekend")</f>
        <v>Weekday</v>
      </c>
    </row>
    <row r="3327" ht="15.75" customHeight="1">
      <c r="A3327" s="1">
        <v>45358.0</v>
      </c>
      <c r="B3327" s="2" t="s">
        <v>3181</v>
      </c>
      <c r="C3327" s="2" t="s">
        <v>69</v>
      </c>
      <c r="D3327" s="1">
        <v>37618.0</v>
      </c>
      <c r="E3327" s="2" t="s">
        <v>37</v>
      </c>
      <c r="F3327" s="2">
        <v>304.0</v>
      </c>
      <c r="G3327" s="2" t="s">
        <v>55</v>
      </c>
      <c r="H3327" s="2" t="s">
        <v>49</v>
      </c>
      <c r="I3327" s="2" t="s">
        <v>25</v>
      </c>
      <c r="J3327" s="2" t="str">
        <f t="array" ref="J3327">XLOOKUP('Transaction Data'!$G3327,Product_Code,Biscuit_Brand)</f>
        <v>Vanilla Wafers</v>
      </c>
      <c r="K3327" s="2">
        <f t="array" ref="K3327">XLOOKUP('Transaction Data'!$G3327,Product_Code,Cost)</f>
        <v>18</v>
      </c>
      <c r="L3327" s="2">
        <f t="array" ref="L3327">XLOOKUP('Transaction Data'!$G3327,Product_Code,Unit_Price)</f>
        <v>36</v>
      </c>
      <c r="M3327" s="3">
        <f>'Transaction Data'!$F3327*'Transaction Data'!$K3327</f>
        <v>5472</v>
      </c>
      <c r="N3327" s="3">
        <f>'Transaction Data'!$F3327*'Transaction Data'!$L3327</f>
        <v>10944</v>
      </c>
      <c r="O3327" s="3">
        <f>'Transaction Data'!$N3327-'Transaction Data'!$M3327</f>
        <v>5472</v>
      </c>
      <c r="P3327" s="2">
        <f>DATEDIF('Transaction Data'!$D3327,'Transaction Data'!$A3327,"y")</f>
        <v>21</v>
      </c>
      <c r="Q3327" s="2" t="str">
        <f>FLOOR('Transaction Data'!$P3327,15)&amp;"-"&amp;FLOOR('Transaction Data'!$P3327,15)+14</f>
        <v>15-29</v>
      </c>
      <c r="R3327" s="2" t="str">
        <f>IF('Transaction Data'!$L3327&lt;=10,"Less Expensive","Expensive")</f>
        <v>Expensive</v>
      </c>
      <c r="S3327" s="4">
        <f>WEEKDAY('Transaction Data'!$A3327)</f>
        <v>5</v>
      </c>
      <c r="T3327" s="2" t="str">
        <f>IF(WEEKDAY('Transaction Data'!$A3327,2)&lt;6,"Weekday","Weekend")</f>
        <v>Weekday</v>
      </c>
    </row>
    <row r="3328" ht="15.75" customHeight="1">
      <c r="A3328" s="1">
        <v>45498.0</v>
      </c>
      <c r="B3328" s="2" t="s">
        <v>1426</v>
      </c>
      <c r="C3328" s="2" t="s">
        <v>47</v>
      </c>
      <c r="D3328" s="1">
        <v>30986.0</v>
      </c>
      <c r="E3328" s="2" t="s">
        <v>22</v>
      </c>
      <c r="F3328" s="2">
        <v>292.0</v>
      </c>
      <c r="G3328" s="2" t="s">
        <v>57</v>
      </c>
      <c r="H3328" s="2" t="s">
        <v>52</v>
      </c>
      <c r="I3328" s="2" t="s">
        <v>25</v>
      </c>
      <c r="J3328" s="2" t="str">
        <f t="array" ref="J3328">XLOOKUP('Transaction Data'!$G3328,Product_Code,Biscuit_Brand)</f>
        <v>Oatmeal Cookies</v>
      </c>
      <c r="K3328" s="2">
        <f t="array" ref="K3328">XLOOKUP('Transaction Data'!$G3328,Product_Code,Cost)</f>
        <v>19</v>
      </c>
      <c r="L3328" s="2">
        <f t="array" ref="L3328">XLOOKUP('Transaction Data'!$G3328,Product_Code,Unit_Price)</f>
        <v>23</v>
      </c>
      <c r="M3328" s="3">
        <f>'Transaction Data'!$F3328*'Transaction Data'!$K3328</f>
        <v>5548</v>
      </c>
      <c r="N3328" s="3">
        <f>'Transaction Data'!$F3328*'Transaction Data'!$L3328</f>
        <v>6716</v>
      </c>
      <c r="O3328" s="3">
        <f>'Transaction Data'!$N3328-'Transaction Data'!$M3328</f>
        <v>1168</v>
      </c>
      <c r="P3328" s="2">
        <f>DATEDIF('Transaction Data'!$D3328,'Transaction Data'!$A3328,"y")</f>
        <v>39</v>
      </c>
      <c r="Q3328" s="2" t="str">
        <f>FLOOR('Transaction Data'!$P3328,15)&amp;"-"&amp;FLOOR('Transaction Data'!$P3328,15)+14</f>
        <v>30-44</v>
      </c>
      <c r="R3328" s="2" t="str">
        <f>IF('Transaction Data'!$L3328&lt;=10,"Less Expensive","Expensive")</f>
        <v>Expensive</v>
      </c>
      <c r="S3328" s="4">
        <f>WEEKDAY('Transaction Data'!$A3328)</f>
        <v>5</v>
      </c>
      <c r="T3328" s="2" t="str">
        <f>IF(WEEKDAY('Transaction Data'!$A3328,2)&lt;6,"Weekday","Weekend")</f>
        <v>Weekday</v>
      </c>
    </row>
    <row r="3329" ht="15.75" customHeight="1">
      <c r="A3329" s="1">
        <v>45430.0</v>
      </c>
      <c r="B3329" s="2" t="s">
        <v>3182</v>
      </c>
      <c r="C3329" s="2" t="s">
        <v>78</v>
      </c>
      <c r="D3329" s="1">
        <v>30560.0</v>
      </c>
      <c r="E3329" s="2" t="s">
        <v>27</v>
      </c>
      <c r="F3329" s="2">
        <v>253.0</v>
      </c>
      <c r="G3329" s="2" t="s">
        <v>23</v>
      </c>
      <c r="H3329" s="2" t="s">
        <v>49</v>
      </c>
      <c r="I3329" s="2" t="s">
        <v>25</v>
      </c>
      <c r="J3329" s="2" t="str">
        <f t="array" ref="J3329">XLOOKUP('Transaction Data'!$G3329,Product_Code,Biscuit_Brand)</f>
        <v>Cinnamon Swirls</v>
      </c>
      <c r="K3329" s="2">
        <f t="array" ref="K3329">XLOOKUP('Transaction Data'!$G3329,Product_Code,Cost)</f>
        <v>10</v>
      </c>
      <c r="L3329" s="2">
        <f t="array" ref="L3329">XLOOKUP('Transaction Data'!$G3329,Product_Code,Unit_Price)</f>
        <v>14</v>
      </c>
      <c r="M3329" s="3">
        <f>'Transaction Data'!$F3329*'Transaction Data'!$K3329</f>
        <v>2530</v>
      </c>
      <c r="N3329" s="3">
        <f>'Transaction Data'!$F3329*'Transaction Data'!$L3329</f>
        <v>3542</v>
      </c>
      <c r="O3329" s="3">
        <f>'Transaction Data'!$N3329-'Transaction Data'!$M3329</f>
        <v>1012</v>
      </c>
      <c r="P3329" s="2">
        <f>DATEDIF('Transaction Data'!$D3329,'Transaction Data'!$A3329,"y")</f>
        <v>40</v>
      </c>
      <c r="Q3329" s="2" t="str">
        <f>FLOOR('Transaction Data'!$P3329,15)&amp;"-"&amp;FLOOR('Transaction Data'!$P3329,15)+14</f>
        <v>30-44</v>
      </c>
      <c r="R3329" s="2" t="str">
        <f>IF('Transaction Data'!$L3329&lt;=10,"Less Expensive","Expensive")</f>
        <v>Expensive</v>
      </c>
      <c r="S3329" s="4">
        <f>WEEKDAY('Transaction Data'!$A3329)</f>
        <v>7</v>
      </c>
      <c r="T3329" s="2" t="str">
        <f>IF(WEEKDAY('Transaction Data'!$A3329,2)&lt;6,"Weekday","Weekend")</f>
        <v>Weekend</v>
      </c>
    </row>
    <row r="3330" ht="15.75" customHeight="1">
      <c r="A3330" s="1">
        <v>45376.0</v>
      </c>
      <c r="B3330" s="2" t="s">
        <v>3183</v>
      </c>
      <c r="C3330" s="2" t="s">
        <v>72</v>
      </c>
      <c r="D3330" s="1">
        <v>36585.0</v>
      </c>
      <c r="E3330" s="2" t="s">
        <v>27</v>
      </c>
      <c r="F3330" s="2">
        <v>43.0</v>
      </c>
      <c r="G3330" s="2" t="s">
        <v>44</v>
      </c>
      <c r="H3330" s="2" t="s">
        <v>52</v>
      </c>
      <c r="I3330" s="2" t="s">
        <v>25</v>
      </c>
      <c r="J3330" s="2" t="str">
        <f t="array" ref="J3330">XLOOKUP('Transaction Data'!$G3330,Product_Code,Biscuit_Brand)</f>
        <v>Butter Crunch</v>
      </c>
      <c r="K3330" s="2">
        <f t="array" ref="K3330">XLOOKUP('Transaction Data'!$G3330,Product_Code,Cost)</f>
        <v>10</v>
      </c>
      <c r="L3330" s="2">
        <f t="array" ref="L3330">XLOOKUP('Transaction Data'!$G3330,Product_Code,Unit_Price)</f>
        <v>11</v>
      </c>
      <c r="M3330" s="3">
        <f>'Transaction Data'!$F3330*'Transaction Data'!$K3330</f>
        <v>430</v>
      </c>
      <c r="N3330" s="3">
        <f>'Transaction Data'!$F3330*'Transaction Data'!$L3330</f>
        <v>473</v>
      </c>
      <c r="O3330" s="3">
        <f>'Transaction Data'!$N3330-'Transaction Data'!$M3330</f>
        <v>43</v>
      </c>
      <c r="P3330" s="2">
        <f>DATEDIF('Transaction Data'!$D3330,'Transaction Data'!$A3330,"y")</f>
        <v>24</v>
      </c>
      <c r="Q3330" s="2" t="str">
        <f>FLOOR('Transaction Data'!$P3330,15)&amp;"-"&amp;FLOOR('Transaction Data'!$P3330,15)+14</f>
        <v>15-29</v>
      </c>
      <c r="R3330" s="2" t="str">
        <f>IF('Transaction Data'!$L3330&lt;=10,"Less Expensive","Expensive")</f>
        <v>Expensive</v>
      </c>
      <c r="S3330" s="4">
        <f>WEEKDAY('Transaction Data'!$A3330)</f>
        <v>2</v>
      </c>
      <c r="T3330" s="2" t="str">
        <f>IF(WEEKDAY('Transaction Data'!$A3330,2)&lt;6,"Weekday","Weekend")</f>
        <v>Weekday</v>
      </c>
    </row>
    <row r="3331" ht="15.75" customHeight="1">
      <c r="A3331" s="1">
        <v>45464.0</v>
      </c>
      <c r="B3331" s="2" t="s">
        <v>3184</v>
      </c>
      <c r="C3331" s="2" t="s">
        <v>54</v>
      </c>
      <c r="D3331" s="1">
        <v>24795.0</v>
      </c>
      <c r="E3331" s="2" t="s">
        <v>37</v>
      </c>
      <c r="F3331" s="2">
        <v>72.0</v>
      </c>
      <c r="G3331" s="2" t="s">
        <v>44</v>
      </c>
      <c r="H3331" s="2" t="s">
        <v>34</v>
      </c>
      <c r="I3331" s="2" t="s">
        <v>25</v>
      </c>
      <c r="J3331" s="2" t="str">
        <f t="array" ref="J3331">XLOOKUP('Transaction Data'!$G3331,Product_Code,Biscuit_Brand)</f>
        <v>Butter Crunch</v>
      </c>
      <c r="K3331" s="2">
        <f t="array" ref="K3331">XLOOKUP('Transaction Data'!$G3331,Product_Code,Cost)</f>
        <v>10</v>
      </c>
      <c r="L3331" s="2">
        <f t="array" ref="L3331">XLOOKUP('Transaction Data'!$G3331,Product_Code,Unit_Price)</f>
        <v>11</v>
      </c>
      <c r="M3331" s="3">
        <f>'Transaction Data'!$F3331*'Transaction Data'!$K3331</f>
        <v>720</v>
      </c>
      <c r="N3331" s="3">
        <f>'Transaction Data'!$F3331*'Transaction Data'!$L3331</f>
        <v>792</v>
      </c>
      <c r="O3331" s="3">
        <f>'Transaction Data'!$N3331-'Transaction Data'!$M3331</f>
        <v>72</v>
      </c>
      <c r="P3331" s="2">
        <f>DATEDIF('Transaction Data'!$D3331,'Transaction Data'!$A3331,"y")</f>
        <v>56</v>
      </c>
      <c r="Q3331" s="2" t="str">
        <f>FLOOR('Transaction Data'!$P3331,15)&amp;"-"&amp;FLOOR('Transaction Data'!$P3331,15)+14</f>
        <v>45-59</v>
      </c>
      <c r="R3331" s="2" t="str">
        <f>IF('Transaction Data'!$L3331&lt;=10,"Less Expensive","Expensive")</f>
        <v>Expensive</v>
      </c>
      <c r="S3331" s="4">
        <f>WEEKDAY('Transaction Data'!$A3331)</f>
        <v>6</v>
      </c>
      <c r="T3331" s="2" t="str">
        <f>IF(WEEKDAY('Transaction Data'!$A3331,2)&lt;6,"Weekday","Weekend")</f>
        <v>Weekday</v>
      </c>
    </row>
    <row r="3332" ht="15.75" customHeight="1">
      <c r="A3332" s="1">
        <v>45403.0</v>
      </c>
      <c r="B3332" s="2" t="s">
        <v>3185</v>
      </c>
      <c r="C3332" s="2" t="s">
        <v>69</v>
      </c>
      <c r="D3332" s="1">
        <v>23514.0</v>
      </c>
      <c r="E3332" s="2" t="s">
        <v>63</v>
      </c>
      <c r="F3332" s="2">
        <v>149.0</v>
      </c>
      <c r="G3332" s="2" t="s">
        <v>28</v>
      </c>
      <c r="H3332" s="2" t="s">
        <v>34</v>
      </c>
      <c r="I3332" s="2" t="s">
        <v>25</v>
      </c>
      <c r="J3332" s="2" t="str">
        <f t="array" ref="J3332">XLOOKUP('Transaction Data'!$G3332,Product_Code,Biscuit_Brand)</f>
        <v>Shortbread</v>
      </c>
      <c r="K3332" s="2">
        <f t="array" ref="K3332">XLOOKUP('Transaction Data'!$G3332,Product_Code,Cost)</f>
        <v>10</v>
      </c>
      <c r="L3332" s="2">
        <f t="array" ref="L3332">XLOOKUP('Transaction Data'!$G3332,Product_Code,Unit_Price)</f>
        <v>45</v>
      </c>
      <c r="M3332" s="3">
        <f>'Transaction Data'!$F3332*'Transaction Data'!$K3332</f>
        <v>1490</v>
      </c>
      <c r="N3332" s="3">
        <f>'Transaction Data'!$F3332*'Transaction Data'!$L3332</f>
        <v>6705</v>
      </c>
      <c r="O3332" s="3">
        <f>'Transaction Data'!$N3332-'Transaction Data'!$M3332</f>
        <v>5215</v>
      </c>
      <c r="P3332" s="2">
        <f>DATEDIF('Transaction Data'!$D3332,'Transaction Data'!$A3332,"y")</f>
        <v>59</v>
      </c>
      <c r="Q3332" s="2" t="str">
        <f>FLOOR('Transaction Data'!$P3332,15)&amp;"-"&amp;FLOOR('Transaction Data'!$P3332,15)+14</f>
        <v>45-59</v>
      </c>
      <c r="R3332" s="2" t="str">
        <f>IF('Transaction Data'!$L3332&lt;=10,"Less Expensive","Expensive")</f>
        <v>Expensive</v>
      </c>
      <c r="S3332" s="4">
        <f>WEEKDAY('Transaction Data'!$A3332)</f>
        <v>1</v>
      </c>
      <c r="T3332" s="2" t="str">
        <f>IF(WEEKDAY('Transaction Data'!$A3332,2)&lt;6,"Weekday","Weekend")</f>
        <v>Weekend</v>
      </c>
    </row>
    <row r="3333" ht="15.75" customHeight="1">
      <c r="A3333" s="1">
        <v>45442.0</v>
      </c>
      <c r="B3333" s="2" t="s">
        <v>3186</v>
      </c>
      <c r="C3333" s="2" t="s">
        <v>32</v>
      </c>
      <c r="D3333" s="1">
        <v>25979.0</v>
      </c>
      <c r="E3333" s="2" t="s">
        <v>63</v>
      </c>
      <c r="F3333" s="2">
        <v>284.0</v>
      </c>
      <c r="G3333" s="2" t="s">
        <v>38</v>
      </c>
      <c r="H3333" s="2" t="s">
        <v>39</v>
      </c>
      <c r="I3333" s="2" t="s">
        <v>25</v>
      </c>
      <c r="J3333" s="2" t="str">
        <f t="array" ref="J3333">XLOOKUP('Transaction Data'!$G3333,Product_Code,Biscuit_Brand)</f>
        <v>Ginger Snaps</v>
      </c>
      <c r="K3333" s="2">
        <f t="array" ref="K3333">XLOOKUP('Transaction Data'!$G3333,Product_Code,Cost)</f>
        <v>14</v>
      </c>
      <c r="L3333" s="2">
        <f t="array" ref="L3333">XLOOKUP('Transaction Data'!$G3333,Product_Code,Unit_Price)</f>
        <v>28</v>
      </c>
      <c r="M3333" s="3">
        <f>'Transaction Data'!$F3333*'Transaction Data'!$K3333</f>
        <v>3976</v>
      </c>
      <c r="N3333" s="3">
        <f>'Transaction Data'!$F3333*'Transaction Data'!$L3333</f>
        <v>7952</v>
      </c>
      <c r="O3333" s="3">
        <f>'Transaction Data'!$N3333-'Transaction Data'!$M3333</f>
        <v>3976</v>
      </c>
      <c r="P3333" s="2">
        <f>DATEDIF('Transaction Data'!$D3333,'Transaction Data'!$A3333,"y")</f>
        <v>53</v>
      </c>
      <c r="Q3333" s="2" t="str">
        <f>FLOOR('Transaction Data'!$P3333,15)&amp;"-"&amp;FLOOR('Transaction Data'!$P3333,15)+14</f>
        <v>45-59</v>
      </c>
      <c r="R3333" s="2" t="str">
        <f>IF('Transaction Data'!$L3333&lt;=10,"Less Expensive","Expensive")</f>
        <v>Expensive</v>
      </c>
      <c r="S3333" s="4">
        <f>WEEKDAY('Transaction Data'!$A3333)</f>
        <v>5</v>
      </c>
      <c r="T3333" s="2" t="str">
        <f>IF(WEEKDAY('Transaction Data'!$A3333,2)&lt;6,"Weekday","Weekend")</f>
        <v>Weekday</v>
      </c>
    </row>
    <row r="3334" ht="15.75" customHeight="1">
      <c r="A3334" s="1">
        <v>45467.0</v>
      </c>
      <c r="B3334" s="2" t="s">
        <v>3187</v>
      </c>
      <c r="C3334" s="2" t="s">
        <v>65</v>
      </c>
      <c r="D3334" s="1">
        <v>27970.0</v>
      </c>
      <c r="E3334" s="2" t="s">
        <v>37</v>
      </c>
      <c r="F3334" s="2">
        <v>16.0</v>
      </c>
      <c r="G3334" s="2" t="s">
        <v>57</v>
      </c>
      <c r="H3334" s="2" t="s">
        <v>42</v>
      </c>
      <c r="I3334" s="2" t="s">
        <v>25</v>
      </c>
      <c r="J3334" s="2" t="str">
        <f t="array" ref="J3334">XLOOKUP('Transaction Data'!$G3334,Product_Code,Biscuit_Brand)</f>
        <v>Oatmeal Cookies</v>
      </c>
      <c r="K3334" s="2">
        <f t="array" ref="K3334">XLOOKUP('Transaction Data'!$G3334,Product_Code,Cost)</f>
        <v>19</v>
      </c>
      <c r="L3334" s="2">
        <f t="array" ref="L3334">XLOOKUP('Transaction Data'!$G3334,Product_Code,Unit_Price)</f>
        <v>23</v>
      </c>
      <c r="M3334" s="3">
        <f>'Transaction Data'!$F3334*'Transaction Data'!$K3334</f>
        <v>304</v>
      </c>
      <c r="N3334" s="3">
        <f>'Transaction Data'!$F3334*'Transaction Data'!$L3334</f>
        <v>368</v>
      </c>
      <c r="O3334" s="3">
        <f>'Transaction Data'!$N3334-'Transaction Data'!$M3334</f>
        <v>64</v>
      </c>
      <c r="P3334" s="2">
        <f>DATEDIF('Transaction Data'!$D3334,'Transaction Data'!$A3334,"y")</f>
        <v>47</v>
      </c>
      <c r="Q3334" s="2" t="str">
        <f>FLOOR('Transaction Data'!$P3334,15)&amp;"-"&amp;FLOOR('Transaction Data'!$P3334,15)+14</f>
        <v>45-59</v>
      </c>
      <c r="R3334" s="2" t="str">
        <f>IF('Transaction Data'!$L3334&lt;=10,"Less Expensive","Expensive")</f>
        <v>Expensive</v>
      </c>
      <c r="S3334" s="4">
        <f>WEEKDAY('Transaction Data'!$A3334)</f>
        <v>2</v>
      </c>
      <c r="T3334" s="2" t="str">
        <f>IF(WEEKDAY('Transaction Data'!$A3334,2)&lt;6,"Weekday","Weekend")</f>
        <v>Weekday</v>
      </c>
    </row>
    <row r="3335" ht="15.75" customHeight="1">
      <c r="A3335" s="1">
        <v>45401.0</v>
      </c>
      <c r="B3335" s="2" t="s">
        <v>3188</v>
      </c>
      <c r="C3335" s="2" t="s">
        <v>72</v>
      </c>
      <c r="D3335" s="1">
        <v>33740.0</v>
      </c>
      <c r="E3335" s="2" t="s">
        <v>27</v>
      </c>
      <c r="F3335" s="2">
        <v>497.0</v>
      </c>
      <c r="G3335" s="2" t="s">
        <v>55</v>
      </c>
      <c r="H3335" s="2" t="s">
        <v>45</v>
      </c>
      <c r="I3335" s="2" t="s">
        <v>25</v>
      </c>
      <c r="J3335" s="2" t="str">
        <f t="array" ref="J3335">XLOOKUP('Transaction Data'!$G3335,Product_Code,Biscuit_Brand)</f>
        <v>Vanilla Wafers</v>
      </c>
      <c r="K3335" s="2">
        <f t="array" ref="K3335">XLOOKUP('Transaction Data'!$G3335,Product_Code,Cost)</f>
        <v>18</v>
      </c>
      <c r="L3335" s="2">
        <f t="array" ref="L3335">XLOOKUP('Transaction Data'!$G3335,Product_Code,Unit_Price)</f>
        <v>36</v>
      </c>
      <c r="M3335" s="3">
        <f>'Transaction Data'!$F3335*'Transaction Data'!$K3335</f>
        <v>8946</v>
      </c>
      <c r="N3335" s="3">
        <f>'Transaction Data'!$F3335*'Transaction Data'!$L3335</f>
        <v>17892</v>
      </c>
      <c r="O3335" s="3">
        <f>'Transaction Data'!$N3335-'Transaction Data'!$M3335</f>
        <v>8946</v>
      </c>
      <c r="P3335" s="2">
        <f>DATEDIF('Transaction Data'!$D3335,'Transaction Data'!$A3335,"y")</f>
        <v>31</v>
      </c>
      <c r="Q3335" s="2" t="str">
        <f>FLOOR('Transaction Data'!$P3335,15)&amp;"-"&amp;FLOOR('Transaction Data'!$P3335,15)+14</f>
        <v>30-44</v>
      </c>
      <c r="R3335" s="2" t="str">
        <f>IF('Transaction Data'!$L3335&lt;=10,"Less Expensive","Expensive")</f>
        <v>Expensive</v>
      </c>
      <c r="S3335" s="4">
        <f>WEEKDAY('Transaction Data'!$A3335)</f>
        <v>6</v>
      </c>
      <c r="T3335" s="2" t="str">
        <f>IF(WEEKDAY('Transaction Data'!$A3335,2)&lt;6,"Weekday","Weekend")</f>
        <v>Weekday</v>
      </c>
    </row>
    <row r="3336" ht="15.75" customHeight="1">
      <c r="A3336" s="1">
        <v>45374.0</v>
      </c>
      <c r="B3336" s="2" t="s">
        <v>1047</v>
      </c>
      <c r="C3336" s="2" t="s">
        <v>41</v>
      </c>
      <c r="D3336" s="1">
        <v>33361.0</v>
      </c>
      <c r="E3336" s="2" t="s">
        <v>27</v>
      </c>
      <c r="F3336" s="2">
        <v>76.0</v>
      </c>
      <c r="G3336" s="2" t="s">
        <v>55</v>
      </c>
      <c r="H3336" s="2" t="s">
        <v>49</v>
      </c>
      <c r="I3336" s="2" t="s">
        <v>25</v>
      </c>
      <c r="J3336" s="2" t="str">
        <f t="array" ref="J3336">XLOOKUP('Transaction Data'!$G3336,Product_Code,Biscuit_Brand)</f>
        <v>Vanilla Wafers</v>
      </c>
      <c r="K3336" s="2">
        <f t="array" ref="K3336">XLOOKUP('Transaction Data'!$G3336,Product_Code,Cost)</f>
        <v>18</v>
      </c>
      <c r="L3336" s="2">
        <f t="array" ref="L3336">XLOOKUP('Transaction Data'!$G3336,Product_Code,Unit_Price)</f>
        <v>36</v>
      </c>
      <c r="M3336" s="3">
        <f>'Transaction Data'!$F3336*'Transaction Data'!$K3336</f>
        <v>1368</v>
      </c>
      <c r="N3336" s="3">
        <f>'Transaction Data'!$F3336*'Transaction Data'!$L3336</f>
        <v>2736</v>
      </c>
      <c r="O3336" s="3">
        <f>'Transaction Data'!$N3336-'Transaction Data'!$M3336</f>
        <v>1368</v>
      </c>
      <c r="P3336" s="2">
        <f>DATEDIF('Transaction Data'!$D3336,'Transaction Data'!$A3336,"y")</f>
        <v>32</v>
      </c>
      <c r="Q3336" s="2" t="str">
        <f>FLOOR('Transaction Data'!$P3336,15)&amp;"-"&amp;FLOOR('Transaction Data'!$P3336,15)+14</f>
        <v>30-44</v>
      </c>
      <c r="R3336" s="2" t="str">
        <f>IF('Transaction Data'!$L3336&lt;=10,"Less Expensive","Expensive")</f>
        <v>Expensive</v>
      </c>
      <c r="S3336" s="4">
        <f>WEEKDAY('Transaction Data'!$A3336)</f>
        <v>7</v>
      </c>
      <c r="T3336" s="2" t="str">
        <f>IF(WEEKDAY('Transaction Data'!$A3336,2)&lt;6,"Weekday","Weekend")</f>
        <v>Weekend</v>
      </c>
    </row>
    <row r="3337" ht="15.75" customHeight="1">
      <c r="A3337" s="1">
        <v>45351.0</v>
      </c>
      <c r="B3337" s="2" t="s">
        <v>3189</v>
      </c>
      <c r="C3337" s="2" t="s">
        <v>51</v>
      </c>
      <c r="D3337" s="1">
        <v>17737.0</v>
      </c>
      <c r="E3337" s="2" t="s">
        <v>63</v>
      </c>
      <c r="F3337" s="2">
        <v>78.0</v>
      </c>
      <c r="G3337" s="2" t="s">
        <v>61</v>
      </c>
      <c r="H3337" s="2" t="s">
        <v>52</v>
      </c>
      <c r="I3337" s="2" t="s">
        <v>25</v>
      </c>
      <c r="J3337" s="2" t="str">
        <f t="array" ref="J3337">XLOOKUP('Transaction Data'!$G3337,Product_Code,Biscuit_Brand)</f>
        <v>Choco Delight</v>
      </c>
      <c r="K3337" s="2">
        <f t="array" ref="K3337">XLOOKUP('Transaction Data'!$G3337,Product_Code,Cost)</f>
        <v>3</v>
      </c>
      <c r="L3337" s="2">
        <f t="array" ref="L3337">XLOOKUP('Transaction Data'!$G3337,Product_Code,Unit_Price)</f>
        <v>5</v>
      </c>
      <c r="M3337" s="3">
        <f>'Transaction Data'!$F3337*'Transaction Data'!$K3337</f>
        <v>234</v>
      </c>
      <c r="N3337" s="3">
        <f>'Transaction Data'!$F3337*'Transaction Data'!$L3337</f>
        <v>390</v>
      </c>
      <c r="O3337" s="3">
        <f>'Transaction Data'!$N3337-'Transaction Data'!$M3337</f>
        <v>156</v>
      </c>
      <c r="P3337" s="2">
        <f>DATEDIF('Transaction Data'!$D3337,'Transaction Data'!$A3337,"y")</f>
        <v>75</v>
      </c>
      <c r="Q3337" s="2" t="str">
        <f>FLOOR('Transaction Data'!$P3337,15)&amp;"-"&amp;FLOOR('Transaction Data'!$P3337,15)+14</f>
        <v>75-89</v>
      </c>
      <c r="R3337" s="2" t="str">
        <f>IF('Transaction Data'!$L3337&lt;=10,"Less Expensive","Expensive")</f>
        <v>Less Expensive</v>
      </c>
      <c r="S3337" s="4">
        <f>WEEKDAY('Transaction Data'!$A3337)</f>
        <v>5</v>
      </c>
      <c r="T3337" s="2" t="str">
        <f>IF(WEEKDAY('Transaction Data'!$A3337,2)&lt;6,"Weekday","Weekend")</f>
        <v>Weekday</v>
      </c>
    </row>
    <row r="3338" ht="15.75" customHeight="1">
      <c r="A3338" s="1">
        <v>45363.0</v>
      </c>
      <c r="B3338" s="2" t="s">
        <v>3190</v>
      </c>
      <c r="C3338" s="2" t="s">
        <v>54</v>
      </c>
      <c r="D3338" s="1">
        <v>23592.0</v>
      </c>
      <c r="E3338" s="2" t="s">
        <v>37</v>
      </c>
      <c r="F3338" s="2">
        <v>34.0</v>
      </c>
      <c r="G3338" s="2" t="s">
        <v>33</v>
      </c>
      <c r="H3338" s="2" t="s">
        <v>49</v>
      </c>
      <c r="I3338" s="2" t="s">
        <v>25</v>
      </c>
      <c r="J3338" s="2" t="str">
        <f t="array" ref="J3338">XLOOKUP('Transaction Data'!$G3338,Product_Code,Biscuit_Brand)</f>
        <v>Caramel Biscuits</v>
      </c>
      <c r="K3338" s="2">
        <f t="array" ref="K3338">XLOOKUP('Transaction Data'!$G3338,Product_Code,Cost)</f>
        <v>18</v>
      </c>
      <c r="L3338" s="2">
        <f t="array" ref="L3338">XLOOKUP('Transaction Data'!$G3338,Product_Code,Unit_Price)</f>
        <v>22</v>
      </c>
      <c r="M3338" s="3">
        <f>'Transaction Data'!$F3338*'Transaction Data'!$K3338</f>
        <v>612</v>
      </c>
      <c r="N3338" s="3">
        <f>'Transaction Data'!$F3338*'Transaction Data'!$L3338</f>
        <v>748</v>
      </c>
      <c r="O3338" s="3">
        <f>'Transaction Data'!$N3338-'Transaction Data'!$M3338</f>
        <v>136</v>
      </c>
      <c r="P3338" s="2">
        <f>DATEDIF('Transaction Data'!$D3338,'Transaction Data'!$A3338,"y")</f>
        <v>59</v>
      </c>
      <c r="Q3338" s="2" t="str">
        <f>FLOOR('Transaction Data'!$P3338,15)&amp;"-"&amp;FLOOR('Transaction Data'!$P3338,15)+14</f>
        <v>45-59</v>
      </c>
      <c r="R3338" s="2" t="str">
        <f>IF('Transaction Data'!$L3338&lt;=10,"Less Expensive","Expensive")</f>
        <v>Expensive</v>
      </c>
      <c r="S3338" s="4">
        <f>WEEKDAY('Transaction Data'!$A3338)</f>
        <v>3</v>
      </c>
      <c r="T3338" s="2" t="str">
        <f>IF(WEEKDAY('Transaction Data'!$A3338,2)&lt;6,"Weekday","Weekend")</f>
        <v>Weekday</v>
      </c>
    </row>
    <row r="3339" ht="15.75" customHeight="1">
      <c r="A3339" s="1">
        <v>45427.0</v>
      </c>
      <c r="B3339" s="2" t="s">
        <v>3191</v>
      </c>
      <c r="C3339" s="2" t="s">
        <v>32</v>
      </c>
      <c r="D3339" s="1">
        <v>18704.0</v>
      </c>
      <c r="E3339" s="2" t="s">
        <v>27</v>
      </c>
      <c r="F3339" s="2">
        <v>325.0</v>
      </c>
      <c r="G3339" s="2" t="s">
        <v>55</v>
      </c>
      <c r="H3339" s="2" t="s">
        <v>52</v>
      </c>
      <c r="I3339" s="2" t="s">
        <v>25</v>
      </c>
      <c r="J3339" s="2" t="str">
        <f t="array" ref="J3339">XLOOKUP('Transaction Data'!$G3339,Product_Code,Biscuit_Brand)</f>
        <v>Vanilla Wafers</v>
      </c>
      <c r="K3339" s="2">
        <f t="array" ref="K3339">XLOOKUP('Transaction Data'!$G3339,Product_Code,Cost)</f>
        <v>18</v>
      </c>
      <c r="L3339" s="2">
        <f t="array" ref="L3339">XLOOKUP('Transaction Data'!$G3339,Product_Code,Unit_Price)</f>
        <v>36</v>
      </c>
      <c r="M3339" s="3">
        <f>'Transaction Data'!$F3339*'Transaction Data'!$K3339</f>
        <v>5850</v>
      </c>
      <c r="N3339" s="3">
        <f>'Transaction Data'!$F3339*'Transaction Data'!$L3339</f>
        <v>11700</v>
      </c>
      <c r="O3339" s="3">
        <f>'Transaction Data'!$N3339-'Transaction Data'!$M3339</f>
        <v>5850</v>
      </c>
      <c r="P3339" s="2">
        <f>DATEDIF('Transaction Data'!$D3339,'Transaction Data'!$A3339,"y")</f>
        <v>73</v>
      </c>
      <c r="Q3339" s="2" t="str">
        <f>FLOOR('Transaction Data'!$P3339,15)&amp;"-"&amp;FLOOR('Transaction Data'!$P3339,15)+14</f>
        <v>60-74</v>
      </c>
      <c r="R3339" s="2" t="str">
        <f>IF('Transaction Data'!$L3339&lt;=10,"Less Expensive","Expensive")</f>
        <v>Expensive</v>
      </c>
      <c r="S3339" s="4">
        <f>WEEKDAY('Transaction Data'!$A3339)</f>
        <v>4</v>
      </c>
      <c r="T3339" s="2" t="str">
        <f>IF(WEEKDAY('Transaction Data'!$A3339,2)&lt;6,"Weekday","Weekend")</f>
        <v>Weekday</v>
      </c>
    </row>
    <row r="3340" ht="15.75" customHeight="1">
      <c r="A3340" s="1">
        <v>45408.0</v>
      </c>
      <c r="B3340" s="2" t="s">
        <v>3192</v>
      </c>
      <c r="C3340" s="2" t="s">
        <v>41</v>
      </c>
      <c r="D3340" s="1">
        <v>34534.0</v>
      </c>
      <c r="E3340" s="2" t="s">
        <v>22</v>
      </c>
      <c r="F3340" s="2">
        <v>237.0</v>
      </c>
      <c r="G3340" s="2" t="s">
        <v>38</v>
      </c>
      <c r="H3340" s="2" t="s">
        <v>52</v>
      </c>
      <c r="I3340" s="2" t="s">
        <v>25</v>
      </c>
      <c r="J3340" s="2" t="str">
        <f t="array" ref="J3340">XLOOKUP('Transaction Data'!$G3340,Product_Code,Biscuit_Brand)</f>
        <v>Ginger Snaps</v>
      </c>
      <c r="K3340" s="2">
        <f t="array" ref="K3340">XLOOKUP('Transaction Data'!$G3340,Product_Code,Cost)</f>
        <v>14</v>
      </c>
      <c r="L3340" s="2">
        <f t="array" ref="L3340">XLOOKUP('Transaction Data'!$G3340,Product_Code,Unit_Price)</f>
        <v>28</v>
      </c>
      <c r="M3340" s="3">
        <f>'Transaction Data'!$F3340*'Transaction Data'!$K3340</f>
        <v>3318</v>
      </c>
      <c r="N3340" s="3">
        <f>'Transaction Data'!$F3340*'Transaction Data'!$L3340</f>
        <v>6636</v>
      </c>
      <c r="O3340" s="3">
        <f>'Transaction Data'!$N3340-'Transaction Data'!$M3340</f>
        <v>3318</v>
      </c>
      <c r="P3340" s="2">
        <f>DATEDIF('Transaction Data'!$D3340,'Transaction Data'!$A3340,"y")</f>
        <v>29</v>
      </c>
      <c r="Q3340" s="2" t="str">
        <f>FLOOR('Transaction Data'!$P3340,15)&amp;"-"&amp;FLOOR('Transaction Data'!$P3340,15)+14</f>
        <v>15-29</v>
      </c>
      <c r="R3340" s="2" t="str">
        <f>IF('Transaction Data'!$L3340&lt;=10,"Less Expensive","Expensive")</f>
        <v>Expensive</v>
      </c>
      <c r="S3340" s="4">
        <f>WEEKDAY('Transaction Data'!$A3340)</f>
        <v>6</v>
      </c>
      <c r="T3340" s="2" t="str">
        <f>IF(WEEKDAY('Transaction Data'!$A3340,2)&lt;6,"Weekday","Weekend")</f>
        <v>Weekday</v>
      </c>
    </row>
    <row r="3341" ht="15.75" customHeight="1">
      <c r="A3341" s="1">
        <v>45325.0</v>
      </c>
      <c r="B3341" s="2" t="s">
        <v>3193</v>
      </c>
      <c r="C3341" s="2" t="s">
        <v>69</v>
      </c>
      <c r="D3341" s="1">
        <v>16396.0</v>
      </c>
      <c r="E3341" s="2" t="s">
        <v>63</v>
      </c>
      <c r="F3341" s="2">
        <v>320.0</v>
      </c>
      <c r="G3341" s="2" t="s">
        <v>55</v>
      </c>
      <c r="H3341" s="2" t="s">
        <v>45</v>
      </c>
      <c r="I3341" s="2" t="s">
        <v>25</v>
      </c>
      <c r="J3341" s="2" t="str">
        <f t="array" ref="J3341">XLOOKUP('Transaction Data'!$G3341,Product_Code,Biscuit_Brand)</f>
        <v>Vanilla Wafers</v>
      </c>
      <c r="K3341" s="2">
        <f t="array" ref="K3341">XLOOKUP('Transaction Data'!$G3341,Product_Code,Cost)</f>
        <v>18</v>
      </c>
      <c r="L3341" s="2">
        <f t="array" ref="L3341">XLOOKUP('Transaction Data'!$G3341,Product_Code,Unit_Price)</f>
        <v>36</v>
      </c>
      <c r="M3341" s="3">
        <f>'Transaction Data'!$F3341*'Transaction Data'!$K3341</f>
        <v>5760</v>
      </c>
      <c r="N3341" s="3">
        <f>'Transaction Data'!$F3341*'Transaction Data'!$L3341</f>
        <v>11520</v>
      </c>
      <c r="O3341" s="3">
        <f>'Transaction Data'!$N3341-'Transaction Data'!$M3341</f>
        <v>5760</v>
      </c>
      <c r="P3341" s="2">
        <f>DATEDIF('Transaction Data'!$D3341,'Transaction Data'!$A3341,"y")</f>
        <v>79</v>
      </c>
      <c r="Q3341" s="2" t="str">
        <f>FLOOR('Transaction Data'!$P3341,15)&amp;"-"&amp;FLOOR('Transaction Data'!$P3341,15)+14</f>
        <v>75-89</v>
      </c>
      <c r="R3341" s="2" t="str">
        <f>IF('Transaction Data'!$L3341&lt;=10,"Less Expensive","Expensive")</f>
        <v>Expensive</v>
      </c>
      <c r="S3341" s="4">
        <f>WEEKDAY('Transaction Data'!$A3341)</f>
        <v>7</v>
      </c>
      <c r="T3341" s="2" t="str">
        <f>IF(WEEKDAY('Transaction Data'!$A3341,2)&lt;6,"Weekday","Weekend")</f>
        <v>Weekend</v>
      </c>
    </row>
    <row r="3342" ht="15.75" customHeight="1">
      <c r="A3342" s="1">
        <v>45452.0</v>
      </c>
      <c r="B3342" s="2" t="s">
        <v>3194</v>
      </c>
      <c r="C3342" s="2" t="s">
        <v>72</v>
      </c>
      <c r="D3342" s="1">
        <v>17599.0</v>
      </c>
      <c r="E3342" s="2" t="s">
        <v>63</v>
      </c>
      <c r="F3342" s="2">
        <v>132.0</v>
      </c>
      <c r="G3342" s="2" t="s">
        <v>28</v>
      </c>
      <c r="H3342" s="2" t="s">
        <v>49</v>
      </c>
      <c r="I3342" s="2" t="s">
        <v>25</v>
      </c>
      <c r="J3342" s="2" t="str">
        <f t="array" ref="J3342">XLOOKUP('Transaction Data'!$G3342,Product_Code,Biscuit_Brand)</f>
        <v>Shortbread</v>
      </c>
      <c r="K3342" s="2">
        <f t="array" ref="K3342">XLOOKUP('Transaction Data'!$G3342,Product_Code,Cost)</f>
        <v>10</v>
      </c>
      <c r="L3342" s="2">
        <f t="array" ref="L3342">XLOOKUP('Transaction Data'!$G3342,Product_Code,Unit_Price)</f>
        <v>45</v>
      </c>
      <c r="M3342" s="3">
        <f>'Transaction Data'!$F3342*'Transaction Data'!$K3342</f>
        <v>1320</v>
      </c>
      <c r="N3342" s="3">
        <f>'Transaction Data'!$F3342*'Transaction Data'!$L3342</f>
        <v>5940</v>
      </c>
      <c r="O3342" s="3">
        <f>'Transaction Data'!$N3342-'Transaction Data'!$M3342</f>
        <v>4620</v>
      </c>
      <c r="P3342" s="2">
        <f>DATEDIF('Transaction Data'!$D3342,'Transaction Data'!$A3342,"y")</f>
        <v>76</v>
      </c>
      <c r="Q3342" s="2" t="str">
        <f>FLOOR('Transaction Data'!$P3342,15)&amp;"-"&amp;FLOOR('Transaction Data'!$P3342,15)+14</f>
        <v>75-89</v>
      </c>
      <c r="R3342" s="2" t="str">
        <f>IF('Transaction Data'!$L3342&lt;=10,"Less Expensive","Expensive")</f>
        <v>Expensive</v>
      </c>
      <c r="S3342" s="4">
        <f>WEEKDAY('Transaction Data'!$A3342)</f>
        <v>1</v>
      </c>
      <c r="T3342" s="2" t="str">
        <f>IF(WEEKDAY('Transaction Data'!$A3342,2)&lt;6,"Weekday","Weekend")</f>
        <v>Weekend</v>
      </c>
    </row>
    <row r="3343" ht="15.75" customHeight="1">
      <c r="A3343" s="1">
        <v>45369.0</v>
      </c>
      <c r="B3343" s="2" t="s">
        <v>3195</v>
      </c>
      <c r="C3343" s="2" t="s">
        <v>69</v>
      </c>
      <c r="D3343" s="1">
        <v>36422.0</v>
      </c>
      <c r="E3343" s="2" t="s">
        <v>37</v>
      </c>
      <c r="F3343" s="2">
        <v>443.0</v>
      </c>
      <c r="G3343" s="2" t="s">
        <v>48</v>
      </c>
      <c r="H3343" s="2" t="s">
        <v>52</v>
      </c>
      <c r="I3343" s="2" t="s">
        <v>25</v>
      </c>
      <c r="J3343" s="2" t="str">
        <f t="array" ref="J3343">XLOOKUP('Transaction Data'!$G3343,Product_Code,Biscuit_Brand)</f>
        <v>Lemon Crisps</v>
      </c>
      <c r="K3343" s="2">
        <f t="array" ref="K3343">XLOOKUP('Transaction Data'!$G3343,Product_Code,Cost)</f>
        <v>7</v>
      </c>
      <c r="L3343" s="2">
        <f t="array" ref="L3343">XLOOKUP('Transaction Data'!$G3343,Product_Code,Unit_Price)</f>
        <v>9</v>
      </c>
      <c r="M3343" s="3">
        <f>'Transaction Data'!$F3343*'Transaction Data'!$K3343</f>
        <v>3101</v>
      </c>
      <c r="N3343" s="3">
        <f>'Transaction Data'!$F3343*'Transaction Data'!$L3343</f>
        <v>3987</v>
      </c>
      <c r="O3343" s="3">
        <f>'Transaction Data'!$N3343-'Transaction Data'!$M3343</f>
        <v>886</v>
      </c>
      <c r="P3343" s="2">
        <f>DATEDIF('Transaction Data'!$D3343,'Transaction Data'!$A3343,"y")</f>
        <v>24</v>
      </c>
      <c r="Q3343" s="2" t="str">
        <f>FLOOR('Transaction Data'!$P3343,15)&amp;"-"&amp;FLOOR('Transaction Data'!$P3343,15)+14</f>
        <v>15-29</v>
      </c>
      <c r="R3343" s="2" t="str">
        <f>IF('Transaction Data'!$L3343&lt;=10,"Less Expensive","Expensive")</f>
        <v>Less Expensive</v>
      </c>
      <c r="S3343" s="4">
        <f>WEEKDAY('Transaction Data'!$A3343)</f>
        <v>2</v>
      </c>
      <c r="T3343" s="2" t="str">
        <f>IF(WEEKDAY('Transaction Data'!$A3343,2)&lt;6,"Weekday","Weekend")</f>
        <v>Weekday</v>
      </c>
    </row>
    <row r="3344" ht="15.75" customHeight="1">
      <c r="A3344" s="1">
        <v>45430.0</v>
      </c>
      <c r="B3344" s="2" t="s">
        <v>3196</v>
      </c>
      <c r="C3344" s="2" t="s">
        <v>21</v>
      </c>
      <c r="D3344" s="1">
        <v>36542.0</v>
      </c>
      <c r="E3344" s="2" t="s">
        <v>22</v>
      </c>
      <c r="F3344" s="2">
        <v>347.0</v>
      </c>
      <c r="G3344" s="2" t="s">
        <v>38</v>
      </c>
      <c r="H3344" s="2" t="s">
        <v>49</v>
      </c>
      <c r="I3344" s="2" t="s">
        <v>25</v>
      </c>
      <c r="J3344" s="2" t="str">
        <f t="array" ref="J3344">XLOOKUP('Transaction Data'!$G3344,Product_Code,Biscuit_Brand)</f>
        <v>Ginger Snaps</v>
      </c>
      <c r="K3344" s="2">
        <f t="array" ref="K3344">XLOOKUP('Transaction Data'!$G3344,Product_Code,Cost)</f>
        <v>14</v>
      </c>
      <c r="L3344" s="2">
        <f t="array" ref="L3344">XLOOKUP('Transaction Data'!$G3344,Product_Code,Unit_Price)</f>
        <v>28</v>
      </c>
      <c r="M3344" s="3">
        <f>'Transaction Data'!$F3344*'Transaction Data'!$K3344</f>
        <v>4858</v>
      </c>
      <c r="N3344" s="3">
        <f>'Transaction Data'!$F3344*'Transaction Data'!$L3344</f>
        <v>9716</v>
      </c>
      <c r="O3344" s="3">
        <f>'Transaction Data'!$N3344-'Transaction Data'!$M3344</f>
        <v>4858</v>
      </c>
      <c r="P3344" s="2">
        <f>DATEDIF('Transaction Data'!$D3344,'Transaction Data'!$A3344,"y")</f>
        <v>24</v>
      </c>
      <c r="Q3344" s="2" t="str">
        <f>FLOOR('Transaction Data'!$P3344,15)&amp;"-"&amp;FLOOR('Transaction Data'!$P3344,15)+14</f>
        <v>15-29</v>
      </c>
      <c r="R3344" s="2" t="str">
        <f>IF('Transaction Data'!$L3344&lt;=10,"Less Expensive","Expensive")</f>
        <v>Expensive</v>
      </c>
      <c r="S3344" s="4">
        <f>WEEKDAY('Transaction Data'!$A3344)</f>
        <v>7</v>
      </c>
      <c r="T3344" s="2" t="str">
        <f>IF(WEEKDAY('Transaction Data'!$A3344,2)&lt;6,"Weekday","Weekend")</f>
        <v>Weekend</v>
      </c>
    </row>
    <row r="3345" ht="15.75" customHeight="1">
      <c r="A3345" s="1">
        <v>45430.0</v>
      </c>
      <c r="B3345" s="2" t="s">
        <v>3197</v>
      </c>
      <c r="C3345" s="2" t="s">
        <v>78</v>
      </c>
      <c r="D3345" s="1">
        <v>31958.0</v>
      </c>
      <c r="E3345" s="2" t="s">
        <v>27</v>
      </c>
      <c r="F3345" s="2">
        <v>356.0</v>
      </c>
      <c r="G3345" s="2" t="s">
        <v>57</v>
      </c>
      <c r="H3345" s="2" t="s">
        <v>52</v>
      </c>
      <c r="I3345" s="2" t="s">
        <v>25</v>
      </c>
      <c r="J3345" s="2" t="str">
        <f t="array" ref="J3345">XLOOKUP('Transaction Data'!$G3345,Product_Code,Biscuit_Brand)</f>
        <v>Oatmeal Cookies</v>
      </c>
      <c r="K3345" s="2">
        <f t="array" ref="K3345">XLOOKUP('Transaction Data'!$G3345,Product_Code,Cost)</f>
        <v>19</v>
      </c>
      <c r="L3345" s="2">
        <f t="array" ref="L3345">XLOOKUP('Transaction Data'!$G3345,Product_Code,Unit_Price)</f>
        <v>23</v>
      </c>
      <c r="M3345" s="3">
        <f>'Transaction Data'!$F3345*'Transaction Data'!$K3345</f>
        <v>6764</v>
      </c>
      <c r="N3345" s="3">
        <f>'Transaction Data'!$F3345*'Transaction Data'!$L3345</f>
        <v>8188</v>
      </c>
      <c r="O3345" s="3">
        <f>'Transaction Data'!$N3345-'Transaction Data'!$M3345</f>
        <v>1424</v>
      </c>
      <c r="P3345" s="2">
        <f>DATEDIF('Transaction Data'!$D3345,'Transaction Data'!$A3345,"y")</f>
        <v>36</v>
      </c>
      <c r="Q3345" s="2" t="str">
        <f>FLOOR('Transaction Data'!$P3345,15)&amp;"-"&amp;FLOOR('Transaction Data'!$P3345,15)+14</f>
        <v>30-44</v>
      </c>
      <c r="R3345" s="2" t="str">
        <f>IF('Transaction Data'!$L3345&lt;=10,"Less Expensive","Expensive")</f>
        <v>Expensive</v>
      </c>
      <c r="S3345" s="4">
        <f>WEEKDAY('Transaction Data'!$A3345)</f>
        <v>7</v>
      </c>
      <c r="T3345" s="2" t="str">
        <f>IF(WEEKDAY('Transaction Data'!$A3345,2)&lt;6,"Weekday","Weekend")</f>
        <v>Weekend</v>
      </c>
    </row>
    <row r="3346" ht="15.75" customHeight="1">
      <c r="A3346" s="1">
        <v>45373.0</v>
      </c>
      <c r="B3346" s="2" t="s">
        <v>3198</v>
      </c>
      <c r="C3346" s="2" t="s">
        <v>32</v>
      </c>
      <c r="D3346" s="1">
        <v>31900.0</v>
      </c>
      <c r="E3346" s="2" t="s">
        <v>63</v>
      </c>
      <c r="F3346" s="2">
        <v>274.0</v>
      </c>
      <c r="G3346" s="2" t="s">
        <v>55</v>
      </c>
      <c r="H3346" s="2" t="s">
        <v>34</v>
      </c>
      <c r="I3346" s="2" t="s">
        <v>25</v>
      </c>
      <c r="J3346" s="2" t="str">
        <f t="array" ref="J3346">XLOOKUP('Transaction Data'!$G3346,Product_Code,Biscuit_Brand)</f>
        <v>Vanilla Wafers</v>
      </c>
      <c r="K3346" s="2">
        <f t="array" ref="K3346">XLOOKUP('Transaction Data'!$G3346,Product_Code,Cost)</f>
        <v>18</v>
      </c>
      <c r="L3346" s="2">
        <f t="array" ref="L3346">XLOOKUP('Transaction Data'!$G3346,Product_Code,Unit_Price)</f>
        <v>36</v>
      </c>
      <c r="M3346" s="3">
        <f>'Transaction Data'!$F3346*'Transaction Data'!$K3346</f>
        <v>4932</v>
      </c>
      <c r="N3346" s="3">
        <f>'Transaction Data'!$F3346*'Transaction Data'!$L3346</f>
        <v>9864</v>
      </c>
      <c r="O3346" s="3">
        <f>'Transaction Data'!$N3346-'Transaction Data'!$M3346</f>
        <v>4932</v>
      </c>
      <c r="P3346" s="2">
        <f>DATEDIF('Transaction Data'!$D3346,'Transaction Data'!$A3346,"y")</f>
        <v>36</v>
      </c>
      <c r="Q3346" s="2" t="str">
        <f>FLOOR('Transaction Data'!$P3346,15)&amp;"-"&amp;FLOOR('Transaction Data'!$P3346,15)+14</f>
        <v>30-44</v>
      </c>
      <c r="R3346" s="2" t="str">
        <f>IF('Transaction Data'!$L3346&lt;=10,"Less Expensive","Expensive")</f>
        <v>Expensive</v>
      </c>
      <c r="S3346" s="4">
        <f>WEEKDAY('Transaction Data'!$A3346)</f>
        <v>6</v>
      </c>
      <c r="T3346" s="2" t="str">
        <f>IF(WEEKDAY('Transaction Data'!$A3346,2)&lt;6,"Weekday","Weekend")</f>
        <v>Weekday</v>
      </c>
    </row>
    <row r="3347" ht="15.75" customHeight="1">
      <c r="A3347" s="1">
        <v>45459.0</v>
      </c>
      <c r="B3347" s="2" t="s">
        <v>265</v>
      </c>
      <c r="C3347" s="2" t="s">
        <v>21</v>
      </c>
      <c r="D3347" s="1">
        <v>22556.0</v>
      </c>
      <c r="E3347" s="2" t="s">
        <v>27</v>
      </c>
      <c r="F3347" s="2">
        <v>314.0</v>
      </c>
      <c r="G3347" s="2" t="s">
        <v>23</v>
      </c>
      <c r="H3347" s="2" t="s">
        <v>34</v>
      </c>
      <c r="I3347" s="2" t="s">
        <v>25</v>
      </c>
      <c r="J3347" s="2" t="str">
        <f t="array" ref="J3347">XLOOKUP('Transaction Data'!$G3347,Product_Code,Biscuit_Brand)</f>
        <v>Cinnamon Swirls</v>
      </c>
      <c r="K3347" s="2">
        <f t="array" ref="K3347">XLOOKUP('Transaction Data'!$G3347,Product_Code,Cost)</f>
        <v>10</v>
      </c>
      <c r="L3347" s="2">
        <f t="array" ref="L3347">XLOOKUP('Transaction Data'!$G3347,Product_Code,Unit_Price)</f>
        <v>14</v>
      </c>
      <c r="M3347" s="3">
        <f>'Transaction Data'!$F3347*'Transaction Data'!$K3347</f>
        <v>3140</v>
      </c>
      <c r="N3347" s="3">
        <f>'Transaction Data'!$F3347*'Transaction Data'!$L3347</f>
        <v>4396</v>
      </c>
      <c r="O3347" s="3">
        <f>'Transaction Data'!$N3347-'Transaction Data'!$M3347</f>
        <v>1256</v>
      </c>
      <c r="P3347" s="2">
        <f>DATEDIF('Transaction Data'!$D3347,'Transaction Data'!$A3347,"y")</f>
        <v>62</v>
      </c>
      <c r="Q3347" s="2" t="str">
        <f>FLOOR('Transaction Data'!$P3347,15)&amp;"-"&amp;FLOOR('Transaction Data'!$P3347,15)+14</f>
        <v>60-74</v>
      </c>
      <c r="R3347" s="2" t="str">
        <f>IF('Transaction Data'!$L3347&lt;=10,"Less Expensive","Expensive")</f>
        <v>Expensive</v>
      </c>
      <c r="S3347" s="4">
        <f>WEEKDAY('Transaction Data'!$A3347)</f>
        <v>1</v>
      </c>
      <c r="T3347" s="2" t="str">
        <f>IF(WEEKDAY('Transaction Data'!$A3347,2)&lt;6,"Weekday","Weekend")</f>
        <v>Weekend</v>
      </c>
    </row>
    <row r="3348" ht="15.75" customHeight="1">
      <c r="A3348" s="1">
        <v>45420.0</v>
      </c>
      <c r="B3348" s="2" t="s">
        <v>3199</v>
      </c>
      <c r="C3348" s="2" t="s">
        <v>51</v>
      </c>
      <c r="D3348" s="1">
        <v>19334.0</v>
      </c>
      <c r="E3348" s="2" t="s">
        <v>22</v>
      </c>
      <c r="F3348" s="2">
        <v>330.0</v>
      </c>
      <c r="G3348" s="2" t="s">
        <v>28</v>
      </c>
      <c r="H3348" s="2" t="s">
        <v>39</v>
      </c>
      <c r="I3348" s="2" t="s">
        <v>25</v>
      </c>
      <c r="J3348" s="2" t="str">
        <f t="array" ref="J3348">XLOOKUP('Transaction Data'!$G3348,Product_Code,Biscuit_Brand)</f>
        <v>Shortbread</v>
      </c>
      <c r="K3348" s="2">
        <f t="array" ref="K3348">XLOOKUP('Transaction Data'!$G3348,Product_Code,Cost)</f>
        <v>10</v>
      </c>
      <c r="L3348" s="2">
        <f t="array" ref="L3348">XLOOKUP('Transaction Data'!$G3348,Product_Code,Unit_Price)</f>
        <v>45</v>
      </c>
      <c r="M3348" s="3">
        <f>'Transaction Data'!$F3348*'Transaction Data'!$K3348</f>
        <v>3300</v>
      </c>
      <c r="N3348" s="3">
        <f>'Transaction Data'!$F3348*'Transaction Data'!$L3348</f>
        <v>14850</v>
      </c>
      <c r="O3348" s="3">
        <f>'Transaction Data'!$N3348-'Transaction Data'!$M3348</f>
        <v>11550</v>
      </c>
      <c r="P3348" s="2">
        <f>DATEDIF('Transaction Data'!$D3348,'Transaction Data'!$A3348,"y")</f>
        <v>71</v>
      </c>
      <c r="Q3348" s="2" t="str">
        <f>FLOOR('Transaction Data'!$P3348,15)&amp;"-"&amp;FLOOR('Transaction Data'!$P3348,15)+14</f>
        <v>60-74</v>
      </c>
      <c r="R3348" s="2" t="str">
        <f>IF('Transaction Data'!$L3348&lt;=10,"Less Expensive","Expensive")</f>
        <v>Expensive</v>
      </c>
      <c r="S3348" s="4">
        <f>WEEKDAY('Transaction Data'!$A3348)</f>
        <v>4</v>
      </c>
      <c r="T3348" s="2" t="str">
        <f>IF(WEEKDAY('Transaction Data'!$A3348,2)&lt;6,"Weekday","Weekend")</f>
        <v>Weekday</v>
      </c>
    </row>
    <row r="3349" ht="15.75" customHeight="1">
      <c r="A3349" s="1">
        <v>45428.0</v>
      </c>
      <c r="B3349" s="2" t="s">
        <v>3200</v>
      </c>
      <c r="C3349" s="2" t="s">
        <v>72</v>
      </c>
      <c r="D3349" s="1">
        <v>31505.0</v>
      </c>
      <c r="E3349" s="2" t="s">
        <v>27</v>
      </c>
      <c r="F3349" s="2">
        <v>359.0</v>
      </c>
      <c r="G3349" s="2" t="s">
        <v>28</v>
      </c>
      <c r="H3349" s="2" t="s">
        <v>42</v>
      </c>
      <c r="I3349" s="2" t="s">
        <v>25</v>
      </c>
      <c r="J3349" s="2" t="str">
        <f t="array" ref="J3349">XLOOKUP('Transaction Data'!$G3349,Product_Code,Biscuit_Brand)</f>
        <v>Shortbread</v>
      </c>
      <c r="K3349" s="2">
        <f t="array" ref="K3349">XLOOKUP('Transaction Data'!$G3349,Product_Code,Cost)</f>
        <v>10</v>
      </c>
      <c r="L3349" s="2">
        <f t="array" ref="L3349">XLOOKUP('Transaction Data'!$G3349,Product_Code,Unit_Price)</f>
        <v>45</v>
      </c>
      <c r="M3349" s="3">
        <f>'Transaction Data'!$F3349*'Transaction Data'!$K3349</f>
        <v>3590</v>
      </c>
      <c r="N3349" s="3">
        <f>'Transaction Data'!$F3349*'Transaction Data'!$L3349</f>
        <v>16155</v>
      </c>
      <c r="O3349" s="3">
        <f>'Transaction Data'!$N3349-'Transaction Data'!$M3349</f>
        <v>12565</v>
      </c>
      <c r="P3349" s="2">
        <f>DATEDIF('Transaction Data'!$D3349,'Transaction Data'!$A3349,"y")</f>
        <v>38</v>
      </c>
      <c r="Q3349" s="2" t="str">
        <f>FLOOR('Transaction Data'!$P3349,15)&amp;"-"&amp;FLOOR('Transaction Data'!$P3349,15)+14</f>
        <v>30-44</v>
      </c>
      <c r="R3349" s="2" t="str">
        <f>IF('Transaction Data'!$L3349&lt;=10,"Less Expensive","Expensive")</f>
        <v>Expensive</v>
      </c>
      <c r="S3349" s="4">
        <f>WEEKDAY('Transaction Data'!$A3349)</f>
        <v>5</v>
      </c>
      <c r="T3349" s="2" t="str">
        <f>IF(WEEKDAY('Transaction Data'!$A3349,2)&lt;6,"Weekday","Weekend")</f>
        <v>Weekday</v>
      </c>
    </row>
    <row r="3350" ht="15.75" customHeight="1">
      <c r="A3350" s="1">
        <v>45322.0</v>
      </c>
      <c r="B3350" s="2" t="s">
        <v>3201</v>
      </c>
      <c r="C3350" s="2" t="s">
        <v>21</v>
      </c>
      <c r="D3350" s="1">
        <v>16640.0</v>
      </c>
      <c r="E3350" s="2" t="s">
        <v>22</v>
      </c>
      <c r="F3350" s="2">
        <v>221.0</v>
      </c>
      <c r="G3350" s="2" t="s">
        <v>60</v>
      </c>
      <c r="H3350" s="2" t="s">
        <v>45</v>
      </c>
      <c r="I3350" s="2" t="s">
        <v>25</v>
      </c>
      <c r="J3350" s="2" t="str">
        <f t="array" ref="J3350">XLOOKUP('Transaction Data'!$G3350,Product_Code,Biscuit_Brand)</f>
        <v>Peanut Butter Bites</v>
      </c>
      <c r="K3350" s="2">
        <f t="array" ref="K3350">XLOOKUP('Transaction Data'!$G3350,Product_Code,Cost)</f>
        <v>5</v>
      </c>
      <c r="L3350" s="2">
        <f t="array" ref="L3350">XLOOKUP('Transaction Data'!$G3350,Product_Code,Unit_Price)</f>
        <v>7</v>
      </c>
      <c r="M3350" s="3">
        <f>'Transaction Data'!$F3350*'Transaction Data'!$K3350</f>
        <v>1105</v>
      </c>
      <c r="N3350" s="3">
        <f>'Transaction Data'!$F3350*'Transaction Data'!$L3350</f>
        <v>1547</v>
      </c>
      <c r="O3350" s="3">
        <f>'Transaction Data'!$N3350-'Transaction Data'!$M3350</f>
        <v>442</v>
      </c>
      <c r="P3350" s="2">
        <f>DATEDIF('Transaction Data'!$D3350,'Transaction Data'!$A3350,"y")</f>
        <v>78</v>
      </c>
      <c r="Q3350" s="2" t="str">
        <f>FLOOR('Transaction Data'!$P3350,15)&amp;"-"&amp;FLOOR('Transaction Data'!$P3350,15)+14</f>
        <v>75-89</v>
      </c>
      <c r="R3350" s="2" t="str">
        <f>IF('Transaction Data'!$L3350&lt;=10,"Less Expensive","Expensive")</f>
        <v>Less Expensive</v>
      </c>
      <c r="S3350" s="4">
        <f>WEEKDAY('Transaction Data'!$A3350)</f>
        <v>4</v>
      </c>
      <c r="T3350" s="2" t="str">
        <f>IF(WEEKDAY('Transaction Data'!$A3350,2)&lt;6,"Weekday","Weekend")</f>
        <v>Weekday</v>
      </c>
    </row>
    <row r="3351" ht="15.75" customHeight="1">
      <c r="A3351" s="1">
        <v>45494.0</v>
      </c>
      <c r="B3351" s="2" t="s">
        <v>3202</v>
      </c>
      <c r="C3351" s="2" t="s">
        <v>32</v>
      </c>
      <c r="D3351" s="1">
        <v>30129.0</v>
      </c>
      <c r="E3351" s="2" t="s">
        <v>37</v>
      </c>
      <c r="F3351" s="2">
        <v>328.0</v>
      </c>
      <c r="G3351" s="2" t="s">
        <v>33</v>
      </c>
      <c r="H3351" s="2" t="s">
        <v>49</v>
      </c>
      <c r="I3351" s="2" t="s">
        <v>25</v>
      </c>
      <c r="J3351" s="2" t="str">
        <f t="array" ref="J3351">XLOOKUP('Transaction Data'!$G3351,Product_Code,Biscuit_Brand)</f>
        <v>Caramel Biscuits</v>
      </c>
      <c r="K3351" s="2">
        <f t="array" ref="K3351">XLOOKUP('Transaction Data'!$G3351,Product_Code,Cost)</f>
        <v>18</v>
      </c>
      <c r="L3351" s="2">
        <f t="array" ref="L3351">XLOOKUP('Transaction Data'!$G3351,Product_Code,Unit_Price)</f>
        <v>22</v>
      </c>
      <c r="M3351" s="3">
        <f>'Transaction Data'!$F3351*'Transaction Data'!$K3351</f>
        <v>5904</v>
      </c>
      <c r="N3351" s="3">
        <f>'Transaction Data'!$F3351*'Transaction Data'!$L3351</f>
        <v>7216</v>
      </c>
      <c r="O3351" s="3">
        <f>'Transaction Data'!$N3351-'Transaction Data'!$M3351</f>
        <v>1312</v>
      </c>
      <c r="P3351" s="2">
        <f>DATEDIF('Transaction Data'!$D3351,'Transaction Data'!$A3351,"y")</f>
        <v>42</v>
      </c>
      <c r="Q3351" s="2" t="str">
        <f>FLOOR('Transaction Data'!$P3351,15)&amp;"-"&amp;FLOOR('Transaction Data'!$P3351,15)+14</f>
        <v>30-44</v>
      </c>
      <c r="R3351" s="2" t="str">
        <f>IF('Transaction Data'!$L3351&lt;=10,"Less Expensive","Expensive")</f>
        <v>Expensive</v>
      </c>
      <c r="S3351" s="4">
        <f>WEEKDAY('Transaction Data'!$A3351)</f>
        <v>1</v>
      </c>
      <c r="T3351" s="2" t="str">
        <f>IF(WEEKDAY('Transaction Data'!$A3351,2)&lt;6,"Weekday","Weekend")</f>
        <v>Weekend</v>
      </c>
    </row>
    <row r="3352" ht="15.75" customHeight="1">
      <c r="A3352" s="1">
        <v>45340.0</v>
      </c>
      <c r="B3352" s="2" t="s">
        <v>3203</v>
      </c>
      <c r="C3352" s="2" t="s">
        <v>54</v>
      </c>
      <c r="D3352" s="1">
        <v>26646.0</v>
      </c>
      <c r="E3352" s="2" t="s">
        <v>27</v>
      </c>
      <c r="F3352" s="2">
        <v>396.0</v>
      </c>
      <c r="G3352" s="2" t="s">
        <v>23</v>
      </c>
      <c r="H3352" s="2" t="s">
        <v>52</v>
      </c>
      <c r="I3352" s="2" t="s">
        <v>25</v>
      </c>
      <c r="J3352" s="2" t="str">
        <f t="array" ref="J3352">XLOOKUP('Transaction Data'!$G3352,Product_Code,Biscuit_Brand)</f>
        <v>Cinnamon Swirls</v>
      </c>
      <c r="K3352" s="2">
        <f t="array" ref="K3352">XLOOKUP('Transaction Data'!$G3352,Product_Code,Cost)</f>
        <v>10</v>
      </c>
      <c r="L3352" s="2">
        <f t="array" ref="L3352">XLOOKUP('Transaction Data'!$G3352,Product_Code,Unit_Price)</f>
        <v>14</v>
      </c>
      <c r="M3352" s="3">
        <f>'Transaction Data'!$F3352*'Transaction Data'!$K3352</f>
        <v>3960</v>
      </c>
      <c r="N3352" s="3">
        <f>'Transaction Data'!$F3352*'Transaction Data'!$L3352</f>
        <v>5544</v>
      </c>
      <c r="O3352" s="3">
        <f>'Transaction Data'!$N3352-'Transaction Data'!$M3352</f>
        <v>1584</v>
      </c>
      <c r="P3352" s="2">
        <f>DATEDIF('Transaction Data'!$D3352,'Transaction Data'!$A3352,"y")</f>
        <v>51</v>
      </c>
      <c r="Q3352" s="2" t="str">
        <f>FLOOR('Transaction Data'!$P3352,15)&amp;"-"&amp;FLOOR('Transaction Data'!$P3352,15)+14</f>
        <v>45-59</v>
      </c>
      <c r="R3352" s="2" t="str">
        <f>IF('Transaction Data'!$L3352&lt;=10,"Less Expensive","Expensive")</f>
        <v>Expensive</v>
      </c>
      <c r="S3352" s="4">
        <f>WEEKDAY('Transaction Data'!$A3352)</f>
        <v>1</v>
      </c>
      <c r="T3352" s="2" t="str">
        <f>IF(WEEKDAY('Transaction Data'!$A3352,2)&lt;6,"Weekday","Weekend")</f>
        <v>Weekend</v>
      </c>
    </row>
    <row r="3353" ht="15.75" customHeight="1">
      <c r="A3353" s="1">
        <v>45325.0</v>
      </c>
      <c r="B3353" s="2" t="s">
        <v>3204</v>
      </c>
      <c r="C3353" s="2" t="s">
        <v>54</v>
      </c>
      <c r="D3353" s="1">
        <v>22331.0</v>
      </c>
      <c r="E3353" s="2" t="s">
        <v>27</v>
      </c>
      <c r="F3353" s="2">
        <v>79.0</v>
      </c>
      <c r="G3353" s="2" t="s">
        <v>23</v>
      </c>
      <c r="H3353" s="2" t="s">
        <v>49</v>
      </c>
      <c r="I3353" s="2" t="s">
        <v>25</v>
      </c>
      <c r="J3353" s="2" t="str">
        <f t="array" ref="J3353">XLOOKUP('Transaction Data'!$G3353,Product_Code,Biscuit_Brand)</f>
        <v>Cinnamon Swirls</v>
      </c>
      <c r="K3353" s="2">
        <f t="array" ref="K3353">XLOOKUP('Transaction Data'!$G3353,Product_Code,Cost)</f>
        <v>10</v>
      </c>
      <c r="L3353" s="2">
        <f t="array" ref="L3353">XLOOKUP('Transaction Data'!$G3353,Product_Code,Unit_Price)</f>
        <v>14</v>
      </c>
      <c r="M3353" s="3">
        <f>'Transaction Data'!$F3353*'Transaction Data'!$K3353</f>
        <v>790</v>
      </c>
      <c r="N3353" s="3">
        <f>'Transaction Data'!$F3353*'Transaction Data'!$L3353</f>
        <v>1106</v>
      </c>
      <c r="O3353" s="3">
        <f>'Transaction Data'!$N3353-'Transaction Data'!$M3353</f>
        <v>316</v>
      </c>
      <c r="P3353" s="2">
        <f>DATEDIF('Transaction Data'!$D3353,'Transaction Data'!$A3353,"y")</f>
        <v>62</v>
      </c>
      <c r="Q3353" s="2" t="str">
        <f>FLOOR('Transaction Data'!$P3353,15)&amp;"-"&amp;FLOOR('Transaction Data'!$P3353,15)+14</f>
        <v>60-74</v>
      </c>
      <c r="R3353" s="2" t="str">
        <f>IF('Transaction Data'!$L3353&lt;=10,"Less Expensive","Expensive")</f>
        <v>Expensive</v>
      </c>
      <c r="S3353" s="4">
        <f>WEEKDAY('Transaction Data'!$A3353)</f>
        <v>7</v>
      </c>
      <c r="T3353" s="2" t="str">
        <f>IF(WEEKDAY('Transaction Data'!$A3353,2)&lt;6,"Weekday","Weekend")</f>
        <v>Weekend</v>
      </c>
    </row>
    <row r="3354" ht="15.75" customHeight="1">
      <c r="A3354" s="1">
        <v>45320.0</v>
      </c>
      <c r="B3354" s="2" t="s">
        <v>3205</v>
      </c>
      <c r="C3354" s="2" t="s">
        <v>54</v>
      </c>
      <c r="D3354" s="1">
        <v>35118.0</v>
      </c>
      <c r="E3354" s="2" t="s">
        <v>37</v>
      </c>
      <c r="F3354" s="2">
        <v>490.0</v>
      </c>
      <c r="G3354" s="2" t="s">
        <v>55</v>
      </c>
      <c r="H3354" s="2" t="s">
        <v>52</v>
      </c>
      <c r="I3354" s="2" t="s">
        <v>25</v>
      </c>
      <c r="J3354" s="2" t="str">
        <f t="array" ref="J3354">XLOOKUP('Transaction Data'!$G3354,Product_Code,Biscuit_Brand)</f>
        <v>Vanilla Wafers</v>
      </c>
      <c r="K3354" s="2">
        <f t="array" ref="K3354">XLOOKUP('Transaction Data'!$G3354,Product_Code,Cost)</f>
        <v>18</v>
      </c>
      <c r="L3354" s="2">
        <f t="array" ref="L3354">XLOOKUP('Transaction Data'!$G3354,Product_Code,Unit_Price)</f>
        <v>36</v>
      </c>
      <c r="M3354" s="3">
        <f>'Transaction Data'!$F3354*'Transaction Data'!$K3354</f>
        <v>8820</v>
      </c>
      <c r="N3354" s="3">
        <f>'Transaction Data'!$F3354*'Transaction Data'!$L3354</f>
        <v>17640</v>
      </c>
      <c r="O3354" s="3">
        <f>'Transaction Data'!$N3354-'Transaction Data'!$M3354</f>
        <v>8820</v>
      </c>
      <c r="P3354" s="2">
        <f>DATEDIF('Transaction Data'!$D3354,'Transaction Data'!$A3354,"y")</f>
        <v>27</v>
      </c>
      <c r="Q3354" s="2" t="str">
        <f>FLOOR('Transaction Data'!$P3354,15)&amp;"-"&amp;FLOOR('Transaction Data'!$P3354,15)+14</f>
        <v>15-29</v>
      </c>
      <c r="R3354" s="2" t="str">
        <f>IF('Transaction Data'!$L3354&lt;=10,"Less Expensive","Expensive")</f>
        <v>Expensive</v>
      </c>
      <c r="S3354" s="4">
        <f>WEEKDAY('Transaction Data'!$A3354)</f>
        <v>2</v>
      </c>
      <c r="T3354" s="2" t="str">
        <f>IF(WEEKDAY('Transaction Data'!$A3354,2)&lt;6,"Weekday","Weekend")</f>
        <v>Weekday</v>
      </c>
    </row>
    <row r="3355" ht="15.75" customHeight="1">
      <c r="A3355" s="1">
        <v>45316.0</v>
      </c>
      <c r="B3355" s="2" t="s">
        <v>3206</v>
      </c>
      <c r="C3355" s="2" t="s">
        <v>78</v>
      </c>
      <c r="D3355" s="1">
        <v>21685.0</v>
      </c>
      <c r="E3355" s="2" t="s">
        <v>37</v>
      </c>
      <c r="F3355" s="2">
        <v>64.0</v>
      </c>
      <c r="G3355" s="2" t="s">
        <v>61</v>
      </c>
      <c r="H3355" s="2" t="s">
        <v>52</v>
      </c>
      <c r="I3355" s="2" t="s">
        <v>25</v>
      </c>
      <c r="J3355" s="2" t="str">
        <f t="array" ref="J3355">XLOOKUP('Transaction Data'!$G3355,Product_Code,Biscuit_Brand)</f>
        <v>Choco Delight</v>
      </c>
      <c r="K3355" s="2">
        <f t="array" ref="K3355">XLOOKUP('Transaction Data'!$G3355,Product_Code,Cost)</f>
        <v>3</v>
      </c>
      <c r="L3355" s="2">
        <f t="array" ref="L3355">XLOOKUP('Transaction Data'!$G3355,Product_Code,Unit_Price)</f>
        <v>5</v>
      </c>
      <c r="M3355" s="3">
        <f>'Transaction Data'!$F3355*'Transaction Data'!$K3355</f>
        <v>192</v>
      </c>
      <c r="N3355" s="3">
        <f>'Transaction Data'!$F3355*'Transaction Data'!$L3355</f>
        <v>320</v>
      </c>
      <c r="O3355" s="3">
        <f>'Transaction Data'!$N3355-'Transaction Data'!$M3355</f>
        <v>128</v>
      </c>
      <c r="P3355" s="2">
        <f>DATEDIF('Transaction Data'!$D3355,'Transaction Data'!$A3355,"y")</f>
        <v>64</v>
      </c>
      <c r="Q3355" s="2" t="str">
        <f>FLOOR('Transaction Data'!$P3355,15)&amp;"-"&amp;FLOOR('Transaction Data'!$P3355,15)+14</f>
        <v>60-74</v>
      </c>
      <c r="R3355" s="2" t="str">
        <f>IF('Transaction Data'!$L3355&lt;=10,"Less Expensive","Expensive")</f>
        <v>Less Expensive</v>
      </c>
      <c r="S3355" s="4">
        <f>WEEKDAY('Transaction Data'!$A3355)</f>
        <v>5</v>
      </c>
      <c r="T3355" s="2" t="str">
        <f>IF(WEEKDAY('Transaction Data'!$A3355,2)&lt;6,"Weekday","Weekend")</f>
        <v>Weekday</v>
      </c>
    </row>
    <row r="3356" ht="15.75" customHeight="1">
      <c r="A3356" s="1">
        <v>45411.0</v>
      </c>
      <c r="B3356" s="2" t="s">
        <v>3207</v>
      </c>
      <c r="C3356" s="2" t="s">
        <v>51</v>
      </c>
      <c r="D3356" s="1">
        <v>27564.0</v>
      </c>
      <c r="E3356" s="2" t="s">
        <v>22</v>
      </c>
      <c r="F3356" s="2">
        <v>314.0</v>
      </c>
      <c r="G3356" s="2" t="s">
        <v>60</v>
      </c>
      <c r="H3356" s="2" t="s">
        <v>45</v>
      </c>
      <c r="I3356" s="2" t="s">
        <v>25</v>
      </c>
      <c r="J3356" s="2" t="str">
        <f t="array" ref="J3356">XLOOKUP('Transaction Data'!$G3356,Product_Code,Biscuit_Brand)</f>
        <v>Peanut Butter Bites</v>
      </c>
      <c r="K3356" s="2">
        <f t="array" ref="K3356">XLOOKUP('Transaction Data'!$G3356,Product_Code,Cost)</f>
        <v>5</v>
      </c>
      <c r="L3356" s="2">
        <f t="array" ref="L3356">XLOOKUP('Transaction Data'!$G3356,Product_Code,Unit_Price)</f>
        <v>7</v>
      </c>
      <c r="M3356" s="3">
        <f>'Transaction Data'!$F3356*'Transaction Data'!$K3356</f>
        <v>1570</v>
      </c>
      <c r="N3356" s="3">
        <f>'Transaction Data'!$F3356*'Transaction Data'!$L3356</f>
        <v>2198</v>
      </c>
      <c r="O3356" s="3">
        <f>'Transaction Data'!$N3356-'Transaction Data'!$M3356</f>
        <v>628</v>
      </c>
      <c r="P3356" s="2">
        <f>DATEDIF('Transaction Data'!$D3356,'Transaction Data'!$A3356,"y")</f>
        <v>48</v>
      </c>
      <c r="Q3356" s="2" t="str">
        <f>FLOOR('Transaction Data'!$P3356,15)&amp;"-"&amp;FLOOR('Transaction Data'!$P3356,15)+14</f>
        <v>45-59</v>
      </c>
      <c r="R3356" s="2" t="str">
        <f>IF('Transaction Data'!$L3356&lt;=10,"Less Expensive","Expensive")</f>
        <v>Less Expensive</v>
      </c>
      <c r="S3356" s="4">
        <f>WEEKDAY('Transaction Data'!$A3356)</f>
        <v>2</v>
      </c>
      <c r="T3356" s="2" t="str">
        <f>IF(WEEKDAY('Transaction Data'!$A3356,2)&lt;6,"Weekday","Weekend")</f>
        <v>Weekday</v>
      </c>
    </row>
    <row r="3357" ht="15.75" customHeight="1">
      <c r="A3357" s="1">
        <v>45440.0</v>
      </c>
      <c r="B3357" s="2" t="s">
        <v>3208</v>
      </c>
      <c r="C3357" s="2" t="s">
        <v>69</v>
      </c>
      <c r="D3357" s="1">
        <v>23666.0</v>
      </c>
      <c r="E3357" s="2" t="s">
        <v>37</v>
      </c>
      <c r="F3357" s="2">
        <v>198.0</v>
      </c>
      <c r="G3357" s="2" t="s">
        <v>28</v>
      </c>
      <c r="H3357" s="2" t="s">
        <v>49</v>
      </c>
      <c r="I3357" s="2" t="s">
        <v>25</v>
      </c>
      <c r="J3357" s="2" t="str">
        <f t="array" ref="J3357">XLOOKUP('Transaction Data'!$G3357,Product_Code,Biscuit_Brand)</f>
        <v>Shortbread</v>
      </c>
      <c r="K3357" s="2">
        <f t="array" ref="K3357">XLOOKUP('Transaction Data'!$G3357,Product_Code,Cost)</f>
        <v>10</v>
      </c>
      <c r="L3357" s="2">
        <f t="array" ref="L3357">XLOOKUP('Transaction Data'!$G3357,Product_Code,Unit_Price)</f>
        <v>45</v>
      </c>
      <c r="M3357" s="3">
        <f>'Transaction Data'!$F3357*'Transaction Data'!$K3357</f>
        <v>1980</v>
      </c>
      <c r="N3357" s="3">
        <f>'Transaction Data'!$F3357*'Transaction Data'!$L3357</f>
        <v>8910</v>
      </c>
      <c r="O3357" s="3">
        <f>'Transaction Data'!$N3357-'Transaction Data'!$M3357</f>
        <v>6930</v>
      </c>
      <c r="P3357" s="2">
        <f>DATEDIF('Transaction Data'!$D3357,'Transaction Data'!$A3357,"y")</f>
        <v>59</v>
      </c>
      <c r="Q3357" s="2" t="str">
        <f>FLOOR('Transaction Data'!$P3357,15)&amp;"-"&amp;FLOOR('Transaction Data'!$P3357,15)+14</f>
        <v>45-59</v>
      </c>
      <c r="R3357" s="2" t="str">
        <f>IF('Transaction Data'!$L3357&lt;=10,"Less Expensive","Expensive")</f>
        <v>Expensive</v>
      </c>
      <c r="S3357" s="4">
        <f>WEEKDAY('Transaction Data'!$A3357)</f>
        <v>3</v>
      </c>
      <c r="T3357" s="2" t="str">
        <f>IF(WEEKDAY('Transaction Data'!$A3357,2)&lt;6,"Weekday","Weekend")</f>
        <v>Weekday</v>
      </c>
    </row>
    <row r="3358" ht="15.75" customHeight="1">
      <c r="A3358" s="1">
        <v>45496.0</v>
      </c>
      <c r="B3358" s="2" t="s">
        <v>3209</v>
      </c>
      <c r="C3358" s="2" t="s">
        <v>78</v>
      </c>
      <c r="D3358" s="1">
        <v>35516.0</v>
      </c>
      <c r="E3358" s="2" t="s">
        <v>63</v>
      </c>
      <c r="F3358" s="2">
        <v>390.0</v>
      </c>
      <c r="G3358" s="2" t="s">
        <v>57</v>
      </c>
      <c r="H3358" s="2" t="s">
        <v>52</v>
      </c>
      <c r="I3358" s="2" t="s">
        <v>25</v>
      </c>
      <c r="J3358" s="2" t="str">
        <f t="array" ref="J3358">XLOOKUP('Transaction Data'!$G3358,Product_Code,Biscuit_Brand)</f>
        <v>Oatmeal Cookies</v>
      </c>
      <c r="K3358" s="2">
        <f t="array" ref="K3358">XLOOKUP('Transaction Data'!$G3358,Product_Code,Cost)</f>
        <v>19</v>
      </c>
      <c r="L3358" s="2">
        <f t="array" ref="L3358">XLOOKUP('Transaction Data'!$G3358,Product_Code,Unit_Price)</f>
        <v>23</v>
      </c>
      <c r="M3358" s="3">
        <f>'Transaction Data'!$F3358*'Transaction Data'!$K3358</f>
        <v>7410</v>
      </c>
      <c r="N3358" s="3">
        <f>'Transaction Data'!$F3358*'Transaction Data'!$L3358</f>
        <v>8970</v>
      </c>
      <c r="O3358" s="3">
        <f>'Transaction Data'!$N3358-'Transaction Data'!$M3358</f>
        <v>1560</v>
      </c>
      <c r="P3358" s="2">
        <f>DATEDIF('Transaction Data'!$D3358,'Transaction Data'!$A3358,"y")</f>
        <v>27</v>
      </c>
      <c r="Q3358" s="2" t="str">
        <f>FLOOR('Transaction Data'!$P3358,15)&amp;"-"&amp;FLOOR('Transaction Data'!$P3358,15)+14</f>
        <v>15-29</v>
      </c>
      <c r="R3358" s="2" t="str">
        <f>IF('Transaction Data'!$L3358&lt;=10,"Less Expensive","Expensive")</f>
        <v>Expensive</v>
      </c>
      <c r="S3358" s="4">
        <f>WEEKDAY('Transaction Data'!$A3358)</f>
        <v>3</v>
      </c>
      <c r="T3358" s="2" t="str">
        <f>IF(WEEKDAY('Transaction Data'!$A3358,2)&lt;6,"Weekday","Weekend")</f>
        <v>Weekday</v>
      </c>
    </row>
    <row r="3359" ht="15.75" customHeight="1">
      <c r="A3359" s="1">
        <v>45360.0</v>
      </c>
      <c r="B3359" s="2" t="s">
        <v>3210</v>
      </c>
      <c r="C3359" s="2" t="s">
        <v>65</v>
      </c>
      <c r="D3359" s="1">
        <v>17919.0</v>
      </c>
      <c r="E3359" s="2" t="s">
        <v>27</v>
      </c>
      <c r="F3359" s="2">
        <v>291.0</v>
      </c>
      <c r="G3359" s="2" t="s">
        <v>55</v>
      </c>
      <c r="H3359" s="2" t="s">
        <v>49</v>
      </c>
      <c r="I3359" s="2" t="s">
        <v>25</v>
      </c>
      <c r="J3359" s="2" t="str">
        <f t="array" ref="J3359">XLOOKUP('Transaction Data'!$G3359,Product_Code,Biscuit_Brand)</f>
        <v>Vanilla Wafers</v>
      </c>
      <c r="K3359" s="2">
        <f t="array" ref="K3359">XLOOKUP('Transaction Data'!$G3359,Product_Code,Cost)</f>
        <v>18</v>
      </c>
      <c r="L3359" s="2">
        <f t="array" ref="L3359">XLOOKUP('Transaction Data'!$G3359,Product_Code,Unit_Price)</f>
        <v>36</v>
      </c>
      <c r="M3359" s="3">
        <f>'Transaction Data'!$F3359*'Transaction Data'!$K3359</f>
        <v>5238</v>
      </c>
      <c r="N3359" s="3">
        <f>'Transaction Data'!$F3359*'Transaction Data'!$L3359</f>
        <v>10476</v>
      </c>
      <c r="O3359" s="3">
        <f>'Transaction Data'!$N3359-'Transaction Data'!$M3359</f>
        <v>5238</v>
      </c>
      <c r="P3359" s="2">
        <f>DATEDIF('Transaction Data'!$D3359,'Transaction Data'!$A3359,"y")</f>
        <v>75</v>
      </c>
      <c r="Q3359" s="2" t="str">
        <f>FLOOR('Transaction Data'!$P3359,15)&amp;"-"&amp;FLOOR('Transaction Data'!$P3359,15)+14</f>
        <v>75-89</v>
      </c>
      <c r="R3359" s="2" t="str">
        <f>IF('Transaction Data'!$L3359&lt;=10,"Less Expensive","Expensive")</f>
        <v>Expensive</v>
      </c>
      <c r="S3359" s="4">
        <f>WEEKDAY('Transaction Data'!$A3359)</f>
        <v>7</v>
      </c>
      <c r="T3359" s="2" t="str">
        <f>IF(WEEKDAY('Transaction Data'!$A3359,2)&lt;6,"Weekday","Weekend")</f>
        <v>Weekend</v>
      </c>
    </row>
    <row r="3360" ht="15.75" customHeight="1">
      <c r="A3360" s="1">
        <v>45407.0</v>
      </c>
      <c r="B3360" s="2" t="s">
        <v>3211</v>
      </c>
      <c r="C3360" s="2" t="s">
        <v>21</v>
      </c>
      <c r="D3360" s="1">
        <v>37463.0</v>
      </c>
      <c r="E3360" s="2" t="s">
        <v>63</v>
      </c>
      <c r="F3360" s="2">
        <v>286.0</v>
      </c>
      <c r="G3360" s="2" t="s">
        <v>23</v>
      </c>
      <c r="H3360" s="2" t="s">
        <v>52</v>
      </c>
      <c r="I3360" s="2" t="s">
        <v>25</v>
      </c>
      <c r="J3360" s="2" t="str">
        <f t="array" ref="J3360">XLOOKUP('Transaction Data'!$G3360,Product_Code,Biscuit_Brand)</f>
        <v>Cinnamon Swirls</v>
      </c>
      <c r="K3360" s="2">
        <f t="array" ref="K3360">XLOOKUP('Transaction Data'!$G3360,Product_Code,Cost)</f>
        <v>10</v>
      </c>
      <c r="L3360" s="2">
        <f t="array" ref="L3360">XLOOKUP('Transaction Data'!$G3360,Product_Code,Unit_Price)</f>
        <v>14</v>
      </c>
      <c r="M3360" s="3">
        <f>'Transaction Data'!$F3360*'Transaction Data'!$K3360</f>
        <v>2860</v>
      </c>
      <c r="N3360" s="3">
        <f>'Transaction Data'!$F3360*'Transaction Data'!$L3360</f>
        <v>4004</v>
      </c>
      <c r="O3360" s="3">
        <f>'Transaction Data'!$N3360-'Transaction Data'!$M3360</f>
        <v>1144</v>
      </c>
      <c r="P3360" s="2">
        <f>DATEDIF('Transaction Data'!$D3360,'Transaction Data'!$A3360,"y")</f>
        <v>21</v>
      </c>
      <c r="Q3360" s="2" t="str">
        <f>FLOOR('Transaction Data'!$P3360,15)&amp;"-"&amp;FLOOR('Transaction Data'!$P3360,15)+14</f>
        <v>15-29</v>
      </c>
      <c r="R3360" s="2" t="str">
        <f>IF('Transaction Data'!$L3360&lt;=10,"Less Expensive","Expensive")</f>
        <v>Expensive</v>
      </c>
      <c r="S3360" s="4">
        <f>WEEKDAY('Transaction Data'!$A3360)</f>
        <v>5</v>
      </c>
      <c r="T3360" s="2" t="str">
        <f>IF(WEEKDAY('Transaction Data'!$A3360,2)&lt;6,"Weekday","Weekend")</f>
        <v>Weekday</v>
      </c>
    </row>
    <row r="3361" ht="15.75" customHeight="1">
      <c r="A3361" s="1">
        <v>45377.0</v>
      </c>
      <c r="B3361" s="2" t="s">
        <v>3212</v>
      </c>
      <c r="C3361" s="2" t="s">
        <v>69</v>
      </c>
      <c r="D3361" s="1">
        <v>33722.0</v>
      </c>
      <c r="E3361" s="2" t="s">
        <v>22</v>
      </c>
      <c r="F3361" s="2">
        <v>359.0</v>
      </c>
      <c r="G3361" s="2" t="s">
        <v>55</v>
      </c>
      <c r="H3361" s="2" t="s">
        <v>34</v>
      </c>
      <c r="I3361" s="2" t="s">
        <v>25</v>
      </c>
      <c r="J3361" s="2" t="str">
        <f t="array" ref="J3361">XLOOKUP('Transaction Data'!$G3361,Product_Code,Biscuit_Brand)</f>
        <v>Vanilla Wafers</v>
      </c>
      <c r="K3361" s="2">
        <f t="array" ref="K3361">XLOOKUP('Transaction Data'!$G3361,Product_Code,Cost)</f>
        <v>18</v>
      </c>
      <c r="L3361" s="2">
        <f t="array" ref="L3361">XLOOKUP('Transaction Data'!$G3361,Product_Code,Unit_Price)</f>
        <v>36</v>
      </c>
      <c r="M3361" s="3">
        <f>'Transaction Data'!$F3361*'Transaction Data'!$K3361</f>
        <v>6462</v>
      </c>
      <c r="N3361" s="3">
        <f>'Transaction Data'!$F3361*'Transaction Data'!$L3361</f>
        <v>12924</v>
      </c>
      <c r="O3361" s="3">
        <f>'Transaction Data'!$N3361-'Transaction Data'!$M3361</f>
        <v>6462</v>
      </c>
      <c r="P3361" s="2">
        <f>DATEDIF('Transaction Data'!$D3361,'Transaction Data'!$A3361,"y")</f>
        <v>31</v>
      </c>
      <c r="Q3361" s="2" t="str">
        <f>FLOOR('Transaction Data'!$P3361,15)&amp;"-"&amp;FLOOR('Transaction Data'!$P3361,15)+14</f>
        <v>30-44</v>
      </c>
      <c r="R3361" s="2" t="str">
        <f>IF('Transaction Data'!$L3361&lt;=10,"Less Expensive","Expensive")</f>
        <v>Expensive</v>
      </c>
      <c r="S3361" s="4">
        <f>WEEKDAY('Transaction Data'!$A3361)</f>
        <v>3</v>
      </c>
      <c r="T3361" s="2" t="str">
        <f>IF(WEEKDAY('Transaction Data'!$A3361,2)&lt;6,"Weekday","Weekend")</f>
        <v>Weekday</v>
      </c>
    </row>
    <row r="3362" ht="15.75" customHeight="1">
      <c r="A3362" s="1">
        <v>45399.0</v>
      </c>
      <c r="B3362" s="2" t="s">
        <v>3213</v>
      </c>
      <c r="C3362" s="2" t="s">
        <v>54</v>
      </c>
      <c r="D3362" s="1">
        <v>32757.0</v>
      </c>
      <c r="E3362" s="2" t="s">
        <v>27</v>
      </c>
      <c r="F3362" s="2">
        <v>58.0</v>
      </c>
      <c r="G3362" s="2" t="s">
        <v>38</v>
      </c>
      <c r="H3362" s="2" t="s">
        <v>34</v>
      </c>
      <c r="I3362" s="2" t="s">
        <v>25</v>
      </c>
      <c r="J3362" s="2" t="str">
        <f t="array" ref="J3362">XLOOKUP('Transaction Data'!$G3362,Product_Code,Biscuit_Brand)</f>
        <v>Ginger Snaps</v>
      </c>
      <c r="K3362" s="2">
        <f t="array" ref="K3362">XLOOKUP('Transaction Data'!$G3362,Product_Code,Cost)</f>
        <v>14</v>
      </c>
      <c r="L3362" s="2">
        <f t="array" ref="L3362">XLOOKUP('Transaction Data'!$G3362,Product_Code,Unit_Price)</f>
        <v>28</v>
      </c>
      <c r="M3362" s="3">
        <f>'Transaction Data'!$F3362*'Transaction Data'!$K3362</f>
        <v>812</v>
      </c>
      <c r="N3362" s="3">
        <f>'Transaction Data'!$F3362*'Transaction Data'!$L3362</f>
        <v>1624</v>
      </c>
      <c r="O3362" s="3">
        <f>'Transaction Data'!$N3362-'Transaction Data'!$M3362</f>
        <v>812</v>
      </c>
      <c r="P3362" s="2">
        <f>DATEDIF('Transaction Data'!$D3362,'Transaction Data'!$A3362,"y")</f>
        <v>34</v>
      </c>
      <c r="Q3362" s="2" t="str">
        <f>FLOOR('Transaction Data'!$P3362,15)&amp;"-"&amp;FLOOR('Transaction Data'!$P3362,15)+14</f>
        <v>30-44</v>
      </c>
      <c r="R3362" s="2" t="str">
        <f>IF('Transaction Data'!$L3362&lt;=10,"Less Expensive","Expensive")</f>
        <v>Expensive</v>
      </c>
      <c r="S3362" s="4">
        <f>WEEKDAY('Transaction Data'!$A3362)</f>
        <v>4</v>
      </c>
      <c r="T3362" s="2" t="str">
        <f>IF(WEEKDAY('Transaction Data'!$A3362,2)&lt;6,"Weekday","Weekend")</f>
        <v>Weekday</v>
      </c>
    </row>
    <row r="3363" ht="15.75" customHeight="1">
      <c r="A3363" s="1">
        <v>45350.0</v>
      </c>
      <c r="B3363" s="2" t="s">
        <v>3214</v>
      </c>
      <c r="C3363" s="2" t="s">
        <v>78</v>
      </c>
      <c r="D3363" s="1">
        <v>35445.0</v>
      </c>
      <c r="E3363" s="2" t="s">
        <v>63</v>
      </c>
      <c r="F3363" s="2">
        <v>442.0</v>
      </c>
      <c r="G3363" s="2" t="s">
        <v>55</v>
      </c>
      <c r="H3363" s="2" t="s">
        <v>39</v>
      </c>
      <c r="I3363" s="2" t="s">
        <v>25</v>
      </c>
      <c r="J3363" s="2" t="str">
        <f t="array" ref="J3363">XLOOKUP('Transaction Data'!$G3363,Product_Code,Biscuit_Brand)</f>
        <v>Vanilla Wafers</v>
      </c>
      <c r="K3363" s="2">
        <f t="array" ref="K3363">XLOOKUP('Transaction Data'!$G3363,Product_Code,Cost)</f>
        <v>18</v>
      </c>
      <c r="L3363" s="2">
        <f t="array" ref="L3363">XLOOKUP('Transaction Data'!$G3363,Product_Code,Unit_Price)</f>
        <v>36</v>
      </c>
      <c r="M3363" s="3">
        <f>'Transaction Data'!$F3363*'Transaction Data'!$K3363</f>
        <v>7956</v>
      </c>
      <c r="N3363" s="3">
        <f>'Transaction Data'!$F3363*'Transaction Data'!$L3363</f>
        <v>15912</v>
      </c>
      <c r="O3363" s="3">
        <f>'Transaction Data'!$N3363-'Transaction Data'!$M3363</f>
        <v>7956</v>
      </c>
      <c r="P3363" s="2">
        <f>DATEDIF('Transaction Data'!$D3363,'Transaction Data'!$A3363,"y")</f>
        <v>27</v>
      </c>
      <c r="Q3363" s="2" t="str">
        <f>FLOOR('Transaction Data'!$P3363,15)&amp;"-"&amp;FLOOR('Transaction Data'!$P3363,15)+14</f>
        <v>15-29</v>
      </c>
      <c r="R3363" s="2" t="str">
        <f>IF('Transaction Data'!$L3363&lt;=10,"Less Expensive","Expensive")</f>
        <v>Expensive</v>
      </c>
      <c r="S3363" s="4">
        <f>WEEKDAY('Transaction Data'!$A3363)</f>
        <v>4</v>
      </c>
      <c r="T3363" s="2" t="str">
        <f>IF(WEEKDAY('Transaction Data'!$A3363,2)&lt;6,"Weekday","Weekend")</f>
        <v>Weekday</v>
      </c>
    </row>
    <row r="3364" ht="15.75" customHeight="1">
      <c r="A3364" s="1">
        <v>45389.0</v>
      </c>
      <c r="B3364" s="2" t="s">
        <v>3215</v>
      </c>
      <c r="C3364" s="2" t="s">
        <v>51</v>
      </c>
      <c r="D3364" s="1">
        <v>25204.0</v>
      </c>
      <c r="E3364" s="2" t="s">
        <v>22</v>
      </c>
      <c r="F3364" s="2">
        <v>219.0</v>
      </c>
      <c r="G3364" s="2" t="s">
        <v>60</v>
      </c>
      <c r="H3364" s="2" t="s">
        <v>42</v>
      </c>
      <c r="I3364" s="2" t="s">
        <v>25</v>
      </c>
      <c r="J3364" s="2" t="str">
        <f t="array" ref="J3364">XLOOKUP('Transaction Data'!$G3364,Product_Code,Biscuit_Brand)</f>
        <v>Peanut Butter Bites</v>
      </c>
      <c r="K3364" s="2">
        <f t="array" ref="K3364">XLOOKUP('Transaction Data'!$G3364,Product_Code,Cost)</f>
        <v>5</v>
      </c>
      <c r="L3364" s="2">
        <f t="array" ref="L3364">XLOOKUP('Transaction Data'!$G3364,Product_Code,Unit_Price)</f>
        <v>7</v>
      </c>
      <c r="M3364" s="3">
        <f>'Transaction Data'!$F3364*'Transaction Data'!$K3364</f>
        <v>1095</v>
      </c>
      <c r="N3364" s="3">
        <f>'Transaction Data'!$F3364*'Transaction Data'!$L3364</f>
        <v>1533</v>
      </c>
      <c r="O3364" s="3">
        <f>'Transaction Data'!$N3364-'Transaction Data'!$M3364</f>
        <v>438</v>
      </c>
      <c r="P3364" s="2">
        <f>DATEDIF('Transaction Data'!$D3364,'Transaction Data'!$A3364,"y")</f>
        <v>55</v>
      </c>
      <c r="Q3364" s="2" t="str">
        <f>FLOOR('Transaction Data'!$P3364,15)&amp;"-"&amp;FLOOR('Transaction Data'!$P3364,15)+14</f>
        <v>45-59</v>
      </c>
      <c r="R3364" s="2" t="str">
        <f>IF('Transaction Data'!$L3364&lt;=10,"Less Expensive","Expensive")</f>
        <v>Less Expensive</v>
      </c>
      <c r="S3364" s="4">
        <f>WEEKDAY('Transaction Data'!$A3364)</f>
        <v>1</v>
      </c>
      <c r="T3364" s="2" t="str">
        <f>IF(WEEKDAY('Transaction Data'!$A3364,2)&lt;6,"Weekday","Weekend")</f>
        <v>Weekend</v>
      </c>
    </row>
    <row r="3365" ht="15.75" customHeight="1">
      <c r="A3365" s="1">
        <v>45325.0</v>
      </c>
      <c r="B3365" s="2" t="s">
        <v>3216</v>
      </c>
      <c r="C3365" s="2" t="s">
        <v>41</v>
      </c>
      <c r="D3365" s="1">
        <v>35379.0</v>
      </c>
      <c r="E3365" s="2" t="s">
        <v>63</v>
      </c>
      <c r="F3365" s="2">
        <v>455.0</v>
      </c>
      <c r="G3365" s="2" t="s">
        <v>61</v>
      </c>
      <c r="H3365" s="2" t="s">
        <v>45</v>
      </c>
      <c r="I3365" s="2" t="s">
        <v>25</v>
      </c>
      <c r="J3365" s="2" t="str">
        <f t="array" ref="J3365">XLOOKUP('Transaction Data'!$G3365,Product_Code,Biscuit_Brand)</f>
        <v>Choco Delight</v>
      </c>
      <c r="K3365" s="2">
        <f t="array" ref="K3365">XLOOKUP('Transaction Data'!$G3365,Product_Code,Cost)</f>
        <v>3</v>
      </c>
      <c r="L3365" s="2">
        <f t="array" ref="L3365">XLOOKUP('Transaction Data'!$G3365,Product_Code,Unit_Price)</f>
        <v>5</v>
      </c>
      <c r="M3365" s="3">
        <f>'Transaction Data'!$F3365*'Transaction Data'!$K3365</f>
        <v>1365</v>
      </c>
      <c r="N3365" s="3">
        <f>'Transaction Data'!$F3365*'Transaction Data'!$L3365</f>
        <v>2275</v>
      </c>
      <c r="O3365" s="3">
        <f>'Transaction Data'!$N3365-'Transaction Data'!$M3365</f>
        <v>910</v>
      </c>
      <c r="P3365" s="2">
        <f>DATEDIF('Transaction Data'!$D3365,'Transaction Data'!$A3365,"y")</f>
        <v>27</v>
      </c>
      <c r="Q3365" s="2" t="str">
        <f>FLOOR('Transaction Data'!$P3365,15)&amp;"-"&amp;FLOOR('Transaction Data'!$P3365,15)+14</f>
        <v>15-29</v>
      </c>
      <c r="R3365" s="2" t="str">
        <f>IF('Transaction Data'!$L3365&lt;=10,"Less Expensive","Expensive")</f>
        <v>Less Expensive</v>
      </c>
      <c r="S3365" s="4">
        <f>WEEKDAY('Transaction Data'!$A3365)</f>
        <v>7</v>
      </c>
      <c r="T3365" s="2" t="str">
        <f>IF(WEEKDAY('Transaction Data'!$A3365,2)&lt;6,"Weekday","Weekend")</f>
        <v>Weekend</v>
      </c>
    </row>
    <row r="3366" ht="15.75" customHeight="1">
      <c r="A3366" s="1">
        <v>45313.0</v>
      </c>
      <c r="B3366" s="2" t="s">
        <v>3217</v>
      </c>
      <c r="C3366" s="2" t="s">
        <v>47</v>
      </c>
      <c r="D3366" s="1">
        <v>23300.0</v>
      </c>
      <c r="E3366" s="2" t="s">
        <v>63</v>
      </c>
      <c r="F3366" s="2">
        <v>74.0</v>
      </c>
      <c r="G3366" s="2" t="s">
        <v>60</v>
      </c>
      <c r="H3366" s="2" t="s">
        <v>49</v>
      </c>
      <c r="I3366" s="2" t="s">
        <v>25</v>
      </c>
      <c r="J3366" s="2" t="str">
        <f t="array" ref="J3366">XLOOKUP('Transaction Data'!$G3366,Product_Code,Biscuit_Brand)</f>
        <v>Peanut Butter Bites</v>
      </c>
      <c r="K3366" s="2">
        <f t="array" ref="K3366">XLOOKUP('Transaction Data'!$G3366,Product_Code,Cost)</f>
        <v>5</v>
      </c>
      <c r="L3366" s="2">
        <f t="array" ref="L3366">XLOOKUP('Transaction Data'!$G3366,Product_Code,Unit_Price)</f>
        <v>7</v>
      </c>
      <c r="M3366" s="3">
        <f>'Transaction Data'!$F3366*'Transaction Data'!$K3366</f>
        <v>370</v>
      </c>
      <c r="N3366" s="3">
        <f>'Transaction Data'!$F3366*'Transaction Data'!$L3366</f>
        <v>518</v>
      </c>
      <c r="O3366" s="3">
        <f>'Transaction Data'!$N3366-'Transaction Data'!$M3366</f>
        <v>148</v>
      </c>
      <c r="P3366" s="2">
        <f>DATEDIF('Transaction Data'!$D3366,'Transaction Data'!$A3366,"y")</f>
        <v>60</v>
      </c>
      <c r="Q3366" s="2" t="str">
        <f>FLOOR('Transaction Data'!$P3366,15)&amp;"-"&amp;FLOOR('Transaction Data'!$P3366,15)+14</f>
        <v>60-74</v>
      </c>
      <c r="R3366" s="2" t="str">
        <f>IF('Transaction Data'!$L3366&lt;=10,"Less Expensive","Expensive")</f>
        <v>Less Expensive</v>
      </c>
      <c r="S3366" s="4">
        <f>WEEKDAY('Transaction Data'!$A3366)</f>
        <v>2</v>
      </c>
      <c r="T3366" s="2" t="str">
        <f>IF(WEEKDAY('Transaction Data'!$A3366,2)&lt;6,"Weekday","Weekend")</f>
        <v>Weekday</v>
      </c>
    </row>
    <row r="3367" ht="15.75" customHeight="1">
      <c r="A3367" s="1">
        <v>45339.0</v>
      </c>
      <c r="B3367" s="2" t="s">
        <v>3218</v>
      </c>
      <c r="C3367" s="2" t="s">
        <v>51</v>
      </c>
      <c r="D3367" s="1">
        <v>35739.0</v>
      </c>
      <c r="E3367" s="2" t="s">
        <v>63</v>
      </c>
      <c r="F3367" s="2">
        <v>289.0</v>
      </c>
      <c r="G3367" s="2" t="s">
        <v>48</v>
      </c>
      <c r="H3367" s="2" t="s">
        <v>52</v>
      </c>
      <c r="I3367" s="2" t="s">
        <v>25</v>
      </c>
      <c r="J3367" s="2" t="str">
        <f t="array" ref="J3367">XLOOKUP('Transaction Data'!$G3367,Product_Code,Biscuit_Brand)</f>
        <v>Lemon Crisps</v>
      </c>
      <c r="K3367" s="2">
        <f t="array" ref="K3367">XLOOKUP('Transaction Data'!$G3367,Product_Code,Cost)</f>
        <v>7</v>
      </c>
      <c r="L3367" s="2">
        <f t="array" ref="L3367">XLOOKUP('Transaction Data'!$G3367,Product_Code,Unit_Price)</f>
        <v>9</v>
      </c>
      <c r="M3367" s="3">
        <f>'Transaction Data'!$F3367*'Transaction Data'!$K3367</f>
        <v>2023</v>
      </c>
      <c r="N3367" s="3">
        <f>'Transaction Data'!$F3367*'Transaction Data'!$L3367</f>
        <v>2601</v>
      </c>
      <c r="O3367" s="3">
        <f>'Transaction Data'!$N3367-'Transaction Data'!$M3367</f>
        <v>578</v>
      </c>
      <c r="P3367" s="2">
        <f>DATEDIF('Transaction Data'!$D3367,'Transaction Data'!$A3367,"y")</f>
        <v>26</v>
      </c>
      <c r="Q3367" s="2" t="str">
        <f>FLOOR('Transaction Data'!$P3367,15)&amp;"-"&amp;FLOOR('Transaction Data'!$P3367,15)+14</f>
        <v>15-29</v>
      </c>
      <c r="R3367" s="2" t="str">
        <f>IF('Transaction Data'!$L3367&lt;=10,"Less Expensive","Expensive")</f>
        <v>Less Expensive</v>
      </c>
      <c r="S3367" s="4">
        <f>WEEKDAY('Transaction Data'!$A3367)</f>
        <v>7</v>
      </c>
      <c r="T3367" s="2" t="str">
        <f>IF(WEEKDAY('Transaction Data'!$A3367,2)&lt;6,"Weekday","Weekend")</f>
        <v>Weekend</v>
      </c>
    </row>
    <row r="3368" ht="15.75" customHeight="1">
      <c r="A3368" s="1">
        <v>45352.0</v>
      </c>
      <c r="B3368" s="2" t="s">
        <v>3219</v>
      </c>
      <c r="C3368" s="2" t="s">
        <v>78</v>
      </c>
      <c r="D3368" s="1">
        <v>38883.0</v>
      </c>
      <c r="E3368" s="2" t="s">
        <v>63</v>
      </c>
      <c r="F3368" s="2">
        <v>326.0</v>
      </c>
      <c r="G3368" s="2" t="s">
        <v>44</v>
      </c>
      <c r="H3368" s="2" t="s">
        <v>49</v>
      </c>
      <c r="I3368" s="2" t="s">
        <v>25</v>
      </c>
      <c r="J3368" s="2" t="str">
        <f t="array" ref="J3368">XLOOKUP('Transaction Data'!$G3368,Product_Code,Biscuit_Brand)</f>
        <v>Butter Crunch</v>
      </c>
      <c r="K3368" s="2">
        <f t="array" ref="K3368">XLOOKUP('Transaction Data'!$G3368,Product_Code,Cost)</f>
        <v>10</v>
      </c>
      <c r="L3368" s="2">
        <f t="array" ref="L3368">XLOOKUP('Transaction Data'!$G3368,Product_Code,Unit_Price)</f>
        <v>11</v>
      </c>
      <c r="M3368" s="3">
        <f>'Transaction Data'!$F3368*'Transaction Data'!$K3368</f>
        <v>3260</v>
      </c>
      <c r="N3368" s="3">
        <f>'Transaction Data'!$F3368*'Transaction Data'!$L3368</f>
        <v>3586</v>
      </c>
      <c r="O3368" s="3">
        <f>'Transaction Data'!$N3368-'Transaction Data'!$M3368</f>
        <v>326</v>
      </c>
      <c r="P3368" s="2">
        <f>DATEDIF('Transaction Data'!$D3368,'Transaction Data'!$A3368,"y")</f>
        <v>17</v>
      </c>
      <c r="Q3368" s="2" t="str">
        <f>FLOOR('Transaction Data'!$P3368,15)&amp;"-"&amp;FLOOR('Transaction Data'!$P3368,15)+14</f>
        <v>15-29</v>
      </c>
      <c r="R3368" s="2" t="str">
        <f>IF('Transaction Data'!$L3368&lt;=10,"Less Expensive","Expensive")</f>
        <v>Expensive</v>
      </c>
      <c r="S3368" s="4">
        <f>WEEKDAY('Transaction Data'!$A3368)</f>
        <v>6</v>
      </c>
      <c r="T3368" s="2" t="str">
        <f>IF(WEEKDAY('Transaction Data'!$A3368,2)&lt;6,"Weekday","Weekend")</f>
        <v>Weekday</v>
      </c>
    </row>
    <row r="3369" ht="15.75" customHeight="1">
      <c r="A3369" s="1">
        <v>45383.0</v>
      </c>
      <c r="B3369" s="2" t="s">
        <v>3220</v>
      </c>
      <c r="C3369" s="2" t="s">
        <v>47</v>
      </c>
      <c r="D3369" s="1">
        <v>31251.0</v>
      </c>
      <c r="E3369" s="2" t="s">
        <v>63</v>
      </c>
      <c r="F3369" s="2">
        <v>321.0</v>
      </c>
      <c r="G3369" s="2" t="s">
        <v>38</v>
      </c>
      <c r="H3369" s="2" t="s">
        <v>52</v>
      </c>
      <c r="I3369" s="2" t="s">
        <v>25</v>
      </c>
      <c r="J3369" s="2" t="str">
        <f t="array" ref="J3369">XLOOKUP('Transaction Data'!$G3369,Product_Code,Biscuit_Brand)</f>
        <v>Ginger Snaps</v>
      </c>
      <c r="K3369" s="2">
        <f t="array" ref="K3369">XLOOKUP('Transaction Data'!$G3369,Product_Code,Cost)</f>
        <v>14</v>
      </c>
      <c r="L3369" s="2">
        <f t="array" ref="L3369">XLOOKUP('Transaction Data'!$G3369,Product_Code,Unit_Price)</f>
        <v>28</v>
      </c>
      <c r="M3369" s="3">
        <f>'Transaction Data'!$F3369*'Transaction Data'!$K3369</f>
        <v>4494</v>
      </c>
      <c r="N3369" s="3">
        <f>'Transaction Data'!$F3369*'Transaction Data'!$L3369</f>
        <v>8988</v>
      </c>
      <c r="O3369" s="3">
        <f>'Transaction Data'!$N3369-'Transaction Data'!$M3369</f>
        <v>4494</v>
      </c>
      <c r="P3369" s="2">
        <f>DATEDIF('Transaction Data'!$D3369,'Transaction Data'!$A3369,"y")</f>
        <v>38</v>
      </c>
      <c r="Q3369" s="2" t="str">
        <f>FLOOR('Transaction Data'!$P3369,15)&amp;"-"&amp;FLOOR('Transaction Data'!$P3369,15)+14</f>
        <v>30-44</v>
      </c>
      <c r="R3369" s="2" t="str">
        <f>IF('Transaction Data'!$L3369&lt;=10,"Less Expensive","Expensive")</f>
        <v>Expensive</v>
      </c>
      <c r="S3369" s="4">
        <f>WEEKDAY('Transaction Data'!$A3369)</f>
        <v>2</v>
      </c>
      <c r="T3369" s="2" t="str">
        <f>IF(WEEKDAY('Transaction Data'!$A3369,2)&lt;6,"Weekday","Weekend")</f>
        <v>Weekday</v>
      </c>
    </row>
    <row r="3370" ht="15.75" customHeight="1">
      <c r="A3370" s="1">
        <v>45483.0</v>
      </c>
      <c r="B3370" s="2" t="s">
        <v>3221</v>
      </c>
      <c r="C3370" s="2" t="s">
        <v>65</v>
      </c>
      <c r="D3370" s="1">
        <v>32393.0</v>
      </c>
      <c r="E3370" s="2" t="s">
        <v>37</v>
      </c>
      <c r="F3370" s="2">
        <v>325.0</v>
      </c>
      <c r="G3370" s="2" t="s">
        <v>55</v>
      </c>
      <c r="H3370" s="2" t="s">
        <v>52</v>
      </c>
      <c r="I3370" s="2" t="s">
        <v>25</v>
      </c>
      <c r="J3370" s="2" t="str">
        <f t="array" ref="J3370">XLOOKUP('Transaction Data'!$G3370,Product_Code,Biscuit_Brand)</f>
        <v>Vanilla Wafers</v>
      </c>
      <c r="K3370" s="2">
        <f t="array" ref="K3370">XLOOKUP('Transaction Data'!$G3370,Product_Code,Cost)</f>
        <v>18</v>
      </c>
      <c r="L3370" s="2">
        <f t="array" ref="L3370">XLOOKUP('Transaction Data'!$G3370,Product_Code,Unit_Price)</f>
        <v>36</v>
      </c>
      <c r="M3370" s="3">
        <f>'Transaction Data'!$F3370*'Transaction Data'!$K3370</f>
        <v>5850</v>
      </c>
      <c r="N3370" s="3">
        <f>'Transaction Data'!$F3370*'Transaction Data'!$L3370</f>
        <v>11700</v>
      </c>
      <c r="O3370" s="3">
        <f>'Transaction Data'!$N3370-'Transaction Data'!$M3370</f>
        <v>5850</v>
      </c>
      <c r="P3370" s="2">
        <f>DATEDIF('Transaction Data'!$D3370,'Transaction Data'!$A3370,"y")</f>
        <v>35</v>
      </c>
      <c r="Q3370" s="2" t="str">
        <f>FLOOR('Transaction Data'!$P3370,15)&amp;"-"&amp;FLOOR('Transaction Data'!$P3370,15)+14</f>
        <v>30-44</v>
      </c>
      <c r="R3370" s="2" t="str">
        <f>IF('Transaction Data'!$L3370&lt;=10,"Less Expensive","Expensive")</f>
        <v>Expensive</v>
      </c>
      <c r="S3370" s="4">
        <f>WEEKDAY('Transaction Data'!$A3370)</f>
        <v>4</v>
      </c>
      <c r="T3370" s="2" t="str">
        <f>IF(WEEKDAY('Transaction Data'!$A3370,2)&lt;6,"Weekday","Weekend")</f>
        <v>Weekday</v>
      </c>
    </row>
    <row r="3371" ht="15.75" customHeight="1">
      <c r="A3371" s="1">
        <v>45410.0</v>
      </c>
      <c r="B3371" s="2" t="s">
        <v>3222</v>
      </c>
      <c r="C3371" s="2" t="s">
        <v>51</v>
      </c>
      <c r="D3371" s="1">
        <v>20470.0</v>
      </c>
      <c r="E3371" s="2" t="s">
        <v>22</v>
      </c>
      <c r="F3371" s="2">
        <v>372.0</v>
      </c>
      <c r="G3371" s="2" t="s">
        <v>57</v>
      </c>
      <c r="H3371" s="2" t="s">
        <v>45</v>
      </c>
      <c r="I3371" s="2" t="s">
        <v>25</v>
      </c>
      <c r="J3371" s="2" t="str">
        <f t="array" ref="J3371">XLOOKUP('Transaction Data'!$G3371,Product_Code,Biscuit_Brand)</f>
        <v>Oatmeal Cookies</v>
      </c>
      <c r="K3371" s="2">
        <f t="array" ref="K3371">XLOOKUP('Transaction Data'!$G3371,Product_Code,Cost)</f>
        <v>19</v>
      </c>
      <c r="L3371" s="2">
        <f t="array" ref="L3371">XLOOKUP('Transaction Data'!$G3371,Product_Code,Unit_Price)</f>
        <v>23</v>
      </c>
      <c r="M3371" s="3">
        <f>'Transaction Data'!$F3371*'Transaction Data'!$K3371</f>
        <v>7068</v>
      </c>
      <c r="N3371" s="3">
        <f>'Transaction Data'!$F3371*'Transaction Data'!$L3371</f>
        <v>8556</v>
      </c>
      <c r="O3371" s="3">
        <f>'Transaction Data'!$N3371-'Transaction Data'!$M3371</f>
        <v>1488</v>
      </c>
      <c r="P3371" s="2">
        <f>DATEDIF('Transaction Data'!$D3371,'Transaction Data'!$A3371,"y")</f>
        <v>68</v>
      </c>
      <c r="Q3371" s="2" t="str">
        <f>FLOOR('Transaction Data'!$P3371,15)&amp;"-"&amp;FLOOR('Transaction Data'!$P3371,15)+14</f>
        <v>60-74</v>
      </c>
      <c r="R3371" s="2" t="str">
        <f>IF('Transaction Data'!$L3371&lt;=10,"Less Expensive","Expensive")</f>
        <v>Expensive</v>
      </c>
      <c r="S3371" s="4">
        <f>WEEKDAY('Transaction Data'!$A3371)</f>
        <v>1</v>
      </c>
      <c r="T3371" s="2" t="str">
        <f>IF(WEEKDAY('Transaction Data'!$A3371,2)&lt;6,"Weekday","Weekend")</f>
        <v>Weekend</v>
      </c>
    </row>
    <row r="3372" ht="15.75" customHeight="1">
      <c r="A3372" s="1">
        <v>45362.0</v>
      </c>
      <c r="B3372" s="2" t="s">
        <v>2350</v>
      </c>
      <c r="C3372" s="2" t="s">
        <v>47</v>
      </c>
      <c r="D3372" s="1">
        <v>23605.0</v>
      </c>
      <c r="E3372" s="2" t="s">
        <v>27</v>
      </c>
      <c r="F3372" s="2">
        <v>323.0</v>
      </c>
      <c r="G3372" s="2" t="s">
        <v>23</v>
      </c>
      <c r="H3372" s="2" t="s">
        <v>49</v>
      </c>
      <c r="I3372" s="2" t="s">
        <v>25</v>
      </c>
      <c r="J3372" s="2" t="str">
        <f t="array" ref="J3372">XLOOKUP('Transaction Data'!$G3372,Product_Code,Biscuit_Brand)</f>
        <v>Cinnamon Swirls</v>
      </c>
      <c r="K3372" s="2">
        <f t="array" ref="K3372">XLOOKUP('Transaction Data'!$G3372,Product_Code,Cost)</f>
        <v>10</v>
      </c>
      <c r="L3372" s="2">
        <f t="array" ref="L3372">XLOOKUP('Transaction Data'!$G3372,Product_Code,Unit_Price)</f>
        <v>14</v>
      </c>
      <c r="M3372" s="3">
        <f>'Transaction Data'!$F3372*'Transaction Data'!$K3372</f>
        <v>3230</v>
      </c>
      <c r="N3372" s="3">
        <f>'Transaction Data'!$F3372*'Transaction Data'!$L3372</f>
        <v>4522</v>
      </c>
      <c r="O3372" s="3">
        <f>'Transaction Data'!$N3372-'Transaction Data'!$M3372</f>
        <v>1292</v>
      </c>
      <c r="P3372" s="2">
        <f>DATEDIF('Transaction Data'!$D3372,'Transaction Data'!$A3372,"y")</f>
        <v>59</v>
      </c>
      <c r="Q3372" s="2" t="str">
        <f>FLOOR('Transaction Data'!$P3372,15)&amp;"-"&amp;FLOOR('Transaction Data'!$P3372,15)+14</f>
        <v>45-59</v>
      </c>
      <c r="R3372" s="2" t="str">
        <f>IF('Transaction Data'!$L3372&lt;=10,"Less Expensive","Expensive")</f>
        <v>Expensive</v>
      </c>
      <c r="S3372" s="4">
        <f>WEEKDAY('Transaction Data'!$A3372)</f>
        <v>2</v>
      </c>
      <c r="T3372" s="2" t="str">
        <f>IF(WEEKDAY('Transaction Data'!$A3372,2)&lt;6,"Weekday","Weekend")</f>
        <v>Weekday</v>
      </c>
    </row>
    <row r="3373" ht="15.75" customHeight="1">
      <c r="A3373" s="1">
        <v>45362.0</v>
      </c>
      <c r="B3373" s="2" t="s">
        <v>3223</v>
      </c>
      <c r="C3373" s="2" t="s">
        <v>78</v>
      </c>
      <c r="D3373" s="1">
        <v>26840.0</v>
      </c>
      <c r="E3373" s="2" t="s">
        <v>22</v>
      </c>
      <c r="F3373" s="2">
        <v>185.0</v>
      </c>
      <c r="G3373" s="2" t="s">
        <v>44</v>
      </c>
      <c r="H3373" s="2" t="s">
        <v>52</v>
      </c>
      <c r="I3373" s="2" t="s">
        <v>25</v>
      </c>
      <c r="J3373" s="2" t="str">
        <f t="array" ref="J3373">XLOOKUP('Transaction Data'!$G3373,Product_Code,Biscuit_Brand)</f>
        <v>Butter Crunch</v>
      </c>
      <c r="K3373" s="2">
        <f t="array" ref="K3373">XLOOKUP('Transaction Data'!$G3373,Product_Code,Cost)</f>
        <v>10</v>
      </c>
      <c r="L3373" s="2">
        <f t="array" ref="L3373">XLOOKUP('Transaction Data'!$G3373,Product_Code,Unit_Price)</f>
        <v>11</v>
      </c>
      <c r="M3373" s="3">
        <f>'Transaction Data'!$F3373*'Transaction Data'!$K3373</f>
        <v>1850</v>
      </c>
      <c r="N3373" s="3">
        <f>'Transaction Data'!$F3373*'Transaction Data'!$L3373</f>
        <v>2035</v>
      </c>
      <c r="O3373" s="3">
        <f>'Transaction Data'!$N3373-'Transaction Data'!$M3373</f>
        <v>185</v>
      </c>
      <c r="P3373" s="2">
        <f>DATEDIF('Transaction Data'!$D3373,'Transaction Data'!$A3373,"y")</f>
        <v>50</v>
      </c>
      <c r="Q3373" s="2" t="str">
        <f>FLOOR('Transaction Data'!$P3373,15)&amp;"-"&amp;FLOOR('Transaction Data'!$P3373,15)+14</f>
        <v>45-59</v>
      </c>
      <c r="R3373" s="2" t="str">
        <f>IF('Transaction Data'!$L3373&lt;=10,"Less Expensive","Expensive")</f>
        <v>Expensive</v>
      </c>
      <c r="S3373" s="4">
        <f>WEEKDAY('Transaction Data'!$A3373)</f>
        <v>2</v>
      </c>
      <c r="T3373" s="2" t="str">
        <f>IF(WEEKDAY('Transaction Data'!$A3373,2)&lt;6,"Weekday","Weekend")</f>
        <v>Weekday</v>
      </c>
    </row>
    <row r="3374" ht="15.75" customHeight="1">
      <c r="A3374" s="1">
        <v>45294.0</v>
      </c>
      <c r="B3374" s="2" t="s">
        <v>3224</v>
      </c>
      <c r="C3374" s="2" t="s">
        <v>54</v>
      </c>
      <c r="D3374" s="1">
        <v>30539.0</v>
      </c>
      <c r="E3374" s="2" t="s">
        <v>27</v>
      </c>
      <c r="F3374" s="2">
        <v>73.0</v>
      </c>
      <c r="G3374" s="2" t="s">
        <v>28</v>
      </c>
      <c r="H3374" s="2" t="s">
        <v>49</v>
      </c>
      <c r="I3374" s="2" t="s">
        <v>25</v>
      </c>
      <c r="J3374" s="2" t="str">
        <f t="array" ref="J3374">XLOOKUP('Transaction Data'!$G3374,Product_Code,Biscuit_Brand)</f>
        <v>Shortbread</v>
      </c>
      <c r="K3374" s="2">
        <f t="array" ref="K3374">XLOOKUP('Transaction Data'!$G3374,Product_Code,Cost)</f>
        <v>10</v>
      </c>
      <c r="L3374" s="2">
        <f t="array" ref="L3374">XLOOKUP('Transaction Data'!$G3374,Product_Code,Unit_Price)</f>
        <v>45</v>
      </c>
      <c r="M3374" s="3">
        <f>'Transaction Data'!$F3374*'Transaction Data'!$K3374</f>
        <v>730</v>
      </c>
      <c r="N3374" s="3">
        <f>'Transaction Data'!$F3374*'Transaction Data'!$L3374</f>
        <v>3285</v>
      </c>
      <c r="O3374" s="3">
        <f>'Transaction Data'!$N3374-'Transaction Data'!$M3374</f>
        <v>2555</v>
      </c>
      <c r="P3374" s="2">
        <f>DATEDIF('Transaction Data'!$D3374,'Transaction Data'!$A3374,"y")</f>
        <v>40</v>
      </c>
      <c r="Q3374" s="2" t="str">
        <f>FLOOR('Transaction Data'!$P3374,15)&amp;"-"&amp;FLOOR('Transaction Data'!$P3374,15)+14</f>
        <v>30-44</v>
      </c>
      <c r="R3374" s="2" t="str">
        <f>IF('Transaction Data'!$L3374&lt;=10,"Less Expensive","Expensive")</f>
        <v>Expensive</v>
      </c>
      <c r="S3374" s="4">
        <f>WEEKDAY('Transaction Data'!$A3374)</f>
        <v>4</v>
      </c>
      <c r="T3374" s="2" t="str">
        <f>IF(WEEKDAY('Transaction Data'!$A3374,2)&lt;6,"Weekday","Weekend")</f>
        <v>Weekday</v>
      </c>
    </row>
    <row r="3375" ht="15.75" customHeight="1">
      <c r="A3375" s="1">
        <v>45313.0</v>
      </c>
      <c r="B3375" s="2" t="s">
        <v>3225</v>
      </c>
      <c r="C3375" s="2" t="s">
        <v>54</v>
      </c>
      <c r="D3375" s="1">
        <v>31387.0</v>
      </c>
      <c r="E3375" s="2" t="s">
        <v>37</v>
      </c>
      <c r="F3375" s="2">
        <v>259.0</v>
      </c>
      <c r="G3375" s="2" t="s">
        <v>44</v>
      </c>
      <c r="H3375" s="2" t="s">
        <v>52</v>
      </c>
      <c r="I3375" s="2" t="s">
        <v>25</v>
      </c>
      <c r="J3375" s="2" t="str">
        <f t="array" ref="J3375">XLOOKUP('Transaction Data'!$G3375,Product_Code,Biscuit_Brand)</f>
        <v>Butter Crunch</v>
      </c>
      <c r="K3375" s="2">
        <f t="array" ref="K3375">XLOOKUP('Transaction Data'!$G3375,Product_Code,Cost)</f>
        <v>10</v>
      </c>
      <c r="L3375" s="2">
        <f t="array" ref="L3375">XLOOKUP('Transaction Data'!$G3375,Product_Code,Unit_Price)</f>
        <v>11</v>
      </c>
      <c r="M3375" s="3">
        <f>'Transaction Data'!$F3375*'Transaction Data'!$K3375</f>
        <v>2590</v>
      </c>
      <c r="N3375" s="3">
        <f>'Transaction Data'!$F3375*'Transaction Data'!$L3375</f>
        <v>2849</v>
      </c>
      <c r="O3375" s="3">
        <f>'Transaction Data'!$N3375-'Transaction Data'!$M3375</f>
        <v>259</v>
      </c>
      <c r="P3375" s="2">
        <f>DATEDIF('Transaction Data'!$D3375,'Transaction Data'!$A3375,"y")</f>
        <v>38</v>
      </c>
      <c r="Q3375" s="2" t="str">
        <f>FLOOR('Transaction Data'!$P3375,15)&amp;"-"&amp;FLOOR('Transaction Data'!$P3375,15)+14</f>
        <v>30-44</v>
      </c>
      <c r="R3375" s="2" t="str">
        <f>IF('Transaction Data'!$L3375&lt;=10,"Less Expensive","Expensive")</f>
        <v>Expensive</v>
      </c>
      <c r="S3375" s="4">
        <f>WEEKDAY('Transaction Data'!$A3375)</f>
        <v>2</v>
      </c>
      <c r="T3375" s="2" t="str">
        <f>IF(WEEKDAY('Transaction Data'!$A3375,2)&lt;6,"Weekday","Weekend")</f>
        <v>Weekday</v>
      </c>
    </row>
    <row r="3376" ht="15.75" customHeight="1">
      <c r="A3376" s="1">
        <v>45420.0</v>
      </c>
      <c r="B3376" s="2" t="s">
        <v>3226</v>
      </c>
      <c r="C3376" s="2" t="s">
        <v>51</v>
      </c>
      <c r="D3376" s="1">
        <v>30236.0</v>
      </c>
      <c r="E3376" s="2" t="s">
        <v>37</v>
      </c>
      <c r="F3376" s="2">
        <v>266.0</v>
      </c>
      <c r="G3376" s="2" t="s">
        <v>28</v>
      </c>
      <c r="H3376" s="2" t="s">
        <v>34</v>
      </c>
      <c r="I3376" s="2" t="s">
        <v>25</v>
      </c>
      <c r="J3376" s="2" t="str">
        <f t="array" ref="J3376">XLOOKUP('Transaction Data'!$G3376,Product_Code,Biscuit_Brand)</f>
        <v>Shortbread</v>
      </c>
      <c r="K3376" s="2">
        <f t="array" ref="K3376">XLOOKUP('Transaction Data'!$G3376,Product_Code,Cost)</f>
        <v>10</v>
      </c>
      <c r="L3376" s="2">
        <f t="array" ref="L3376">XLOOKUP('Transaction Data'!$G3376,Product_Code,Unit_Price)</f>
        <v>45</v>
      </c>
      <c r="M3376" s="3">
        <f>'Transaction Data'!$F3376*'Transaction Data'!$K3376</f>
        <v>2660</v>
      </c>
      <c r="N3376" s="3">
        <f>'Transaction Data'!$F3376*'Transaction Data'!$L3376</f>
        <v>11970</v>
      </c>
      <c r="O3376" s="3">
        <f>'Transaction Data'!$N3376-'Transaction Data'!$M3376</f>
        <v>9310</v>
      </c>
      <c r="P3376" s="2">
        <f>DATEDIF('Transaction Data'!$D3376,'Transaction Data'!$A3376,"y")</f>
        <v>41</v>
      </c>
      <c r="Q3376" s="2" t="str">
        <f>FLOOR('Transaction Data'!$P3376,15)&amp;"-"&amp;FLOOR('Transaction Data'!$P3376,15)+14</f>
        <v>30-44</v>
      </c>
      <c r="R3376" s="2" t="str">
        <f>IF('Transaction Data'!$L3376&lt;=10,"Less Expensive","Expensive")</f>
        <v>Expensive</v>
      </c>
      <c r="S3376" s="4">
        <f>WEEKDAY('Transaction Data'!$A3376)</f>
        <v>4</v>
      </c>
      <c r="T3376" s="2" t="str">
        <f>IF(WEEKDAY('Transaction Data'!$A3376,2)&lt;6,"Weekday","Weekend")</f>
        <v>Weekday</v>
      </c>
    </row>
    <row r="3377" ht="15.75" customHeight="1">
      <c r="A3377" s="1">
        <v>45458.0</v>
      </c>
      <c r="B3377" s="2" t="s">
        <v>3227</v>
      </c>
      <c r="C3377" s="2" t="s">
        <v>47</v>
      </c>
      <c r="D3377" s="1">
        <v>24902.0</v>
      </c>
      <c r="E3377" s="2" t="s">
        <v>37</v>
      </c>
      <c r="F3377" s="2">
        <v>122.0</v>
      </c>
      <c r="G3377" s="2" t="s">
        <v>23</v>
      </c>
      <c r="H3377" s="2" t="s">
        <v>34</v>
      </c>
      <c r="I3377" s="2" t="s">
        <v>25</v>
      </c>
      <c r="J3377" s="2" t="str">
        <f t="array" ref="J3377">XLOOKUP('Transaction Data'!$G3377,Product_Code,Biscuit_Brand)</f>
        <v>Cinnamon Swirls</v>
      </c>
      <c r="K3377" s="2">
        <f t="array" ref="K3377">XLOOKUP('Transaction Data'!$G3377,Product_Code,Cost)</f>
        <v>10</v>
      </c>
      <c r="L3377" s="2">
        <f t="array" ref="L3377">XLOOKUP('Transaction Data'!$G3377,Product_Code,Unit_Price)</f>
        <v>14</v>
      </c>
      <c r="M3377" s="3">
        <f>'Transaction Data'!$F3377*'Transaction Data'!$K3377</f>
        <v>1220</v>
      </c>
      <c r="N3377" s="3">
        <f>'Transaction Data'!$F3377*'Transaction Data'!$L3377</f>
        <v>1708</v>
      </c>
      <c r="O3377" s="3">
        <f>'Transaction Data'!$N3377-'Transaction Data'!$M3377</f>
        <v>488</v>
      </c>
      <c r="P3377" s="2">
        <f>DATEDIF('Transaction Data'!$D3377,'Transaction Data'!$A3377,"y")</f>
        <v>56</v>
      </c>
      <c r="Q3377" s="2" t="str">
        <f>FLOOR('Transaction Data'!$P3377,15)&amp;"-"&amp;FLOOR('Transaction Data'!$P3377,15)+14</f>
        <v>45-59</v>
      </c>
      <c r="R3377" s="2" t="str">
        <f>IF('Transaction Data'!$L3377&lt;=10,"Less Expensive","Expensive")</f>
        <v>Expensive</v>
      </c>
      <c r="S3377" s="4">
        <f>WEEKDAY('Transaction Data'!$A3377)</f>
        <v>7</v>
      </c>
      <c r="T3377" s="2" t="str">
        <f>IF(WEEKDAY('Transaction Data'!$A3377,2)&lt;6,"Weekday","Weekend")</f>
        <v>Weekend</v>
      </c>
    </row>
    <row r="3378" ht="15.75" customHeight="1">
      <c r="A3378" s="1">
        <v>45403.0</v>
      </c>
      <c r="B3378" s="2" t="s">
        <v>3228</v>
      </c>
      <c r="C3378" s="2" t="s">
        <v>32</v>
      </c>
      <c r="D3378" s="1">
        <v>19279.0</v>
      </c>
      <c r="E3378" s="2" t="s">
        <v>37</v>
      </c>
      <c r="F3378" s="2">
        <v>120.0</v>
      </c>
      <c r="G3378" s="2" t="s">
        <v>33</v>
      </c>
      <c r="H3378" s="2" t="s">
        <v>39</v>
      </c>
      <c r="I3378" s="2" t="s">
        <v>25</v>
      </c>
      <c r="J3378" s="2" t="str">
        <f t="array" ref="J3378">XLOOKUP('Transaction Data'!$G3378,Product_Code,Biscuit_Brand)</f>
        <v>Caramel Biscuits</v>
      </c>
      <c r="K3378" s="2">
        <f t="array" ref="K3378">XLOOKUP('Transaction Data'!$G3378,Product_Code,Cost)</f>
        <v>18</v>
      </c>
      <c r="L3378" s="2">
        <f t="array" ref="L3378">XLOOKUP('Transaction Data'!$G3378,Product_Code,Unit_Price)</f>
        <v>22</v>
      </c>
      <c r="M3378" s="3">
        <f>'Transaction Data'!$F3378*'Transaction Data'!$K3378</f>
        <v>2160</v>
      </c>
      <c r="N3378" s="3">
        <f>'Transaction Data'!$F3378*'Transaction Data'!$L3378</f>
        <v>2640</v>
      </c>
      <c r="O3378" s="3">
        <f>'Transaction Data'!$N3378-'Transaction Data'!$M3378</f>
        <v>480</v>
      </c>
      <c r="P3378" s="2">
        <f>DATEDIF('Transaction Data'!$D3378,'Transaction Data'!$A3378,"y")</f>
        <v>71</v>
      </c>
      <c r="Q3378" s="2" t="str">
        <f>FLOOR('Transaction Data'!$P3378,15)&amp;"-"&amp;FLOOR('Transaction Data'!$P3378,15)+14</f>
        <v>60-74</v>
      </c>
      <c r="R3378" s="2" t="str">
        <f>IF('Transaction Data'!$L3378&lt;=10,"Less Expensive","Expensive")</f>
        <v>Expensive</v>
      </c>
      <c r="S3378" s="4">
        <f>WEEKDAY('Transaction Data'!$A3378)</f>
        <v>1</v>
      </c>
      <c r="T3378" s="2" t="str">
        <f>IF(WEEKDAY('Transaction Data'!$A3378,2)&lt;6,"Weekday","Weekend")</f>
        <v>Weekend</v>
      </c>
    </row>
    <row r="3379" ht="15.75" customHeight="1">
      <c r="A3379" s="1">
        <v>45484.0</v>
      </c>
      <c r="B3379" s="2" t="s">
        <v>3229</v>
      </c>
      <c r="C3379" s="2" t="s">
        <v>32</v>
      </c>
      <c r="D3379" s="1">
        <v>28398.0</v>
      </c>
      <c r="E3379" s="2" t="s">
        <v>27</v>
      </c>
      <c r="F3379" s="2">
        <v>289.0</v>
      </c>
      <c r="G3379" s="2" t="s">
        <v>33</v>
      </c>
      <c r="H3379" s="2" t="s">
        <v>42</v>
      </c>
      <c r="I3379" s="2" t="s">
        <v>25</v>
      </c>
      <c r="J3379" s="2" t="str">
        <f t="array" ref="J3379">XLOOKUP('Transaction Data'!$G3379,Product_Code,Biscuit_Brand)</f>
        <v>Caramel Biscuits</v>
      </c>
      <c r="K3379" s="2">
        <f t="array" ref="K3379">XLOOKUP('Transaction Data'!$G3379,Product_Code,Cost)</f>
        <v>18</v>
      </c>
      <c r="L3379" s="2">
        <f t="array" ref="L3379">XLOOKUP('Transaction Data'!$G3379,Product_Code,Unit_Price)</f>
        <v>22</v>
      </c>
      <c r="M3379" s="3">
        <f>'Transaction Data'!$F3379*'Transaction Data'!$K3379</f>
        <v>5202</v>
      </c>
      <c r="N3379" s="3">
        <f>'Transaction Data'!$F3379*'Transaction Data'!$L3379</f>
        <v>6358</v>
      </c>
      <c r="O3379" s="3">
        <f>'Transaction Data'!$N3379-'Transaction Data'!$M3379</f>
        <v>1156</v>
      </c>
      <c r="P3379" s="2">
        <f>DATEDIF('Transaction Data'!$D3379,'Transaction Data'!$A3379,"y")</f>
        <v>46</v>
      </c>
      <c r="Q3379" s="2" t="str">
        <f>FLOOR('Transaction Data'!$P3379,15)&amp;"-"&amp;FLOOR('Transaction Data'!$P3379,15)+14</f>
        <v>45-59</v>
      </c>
      <c r="R3379" s="2" t="str">
        <f>IF('Transaction Data'!$L3379&lt;=10,"Less Expensive","Expensive")</f>
        <v>Expensive</v>
      </c>
      <c r="S3379" s="4">
        <f>WEEKDAY('Transaction Data'!$A3379)</f>
        <v>5</v>
      </c>
      <c r="T3379" s="2" t="str">
        <f>IF(WEEKDAY('Transaction Data'!$A3379,2)&lt;6,"Weekday","Weekend")</f>
        <v>Weekday</v>
      </c>
    </row>
    <row r="3380" ht="15.75" customHeight="1">
      <c r="A3380" s="1">
        <v>45305.0</v>
      </c>
      <c r="B3380" s="2" t="s">
        <v>3230</v>
      </c>
      <c r="C3380" s="2" t="s">
        <v>51</v>
      </c>
      <c r="D3380" s="1">
        <v>32832.0</v>
      </c>
      <c r="E3380" s="2" t="s">
        <v>37</v>
      </c>
      <c r="F3380" s="2">
        <v>425.0</v>
      </c>
      <c r="G3380" s="2" t="s">
        <v>23</v>
      </c>
      <c r="H3380" s="2" t="s">
        <v>45</v>
      </c>
      <c r="I3380" s="2" t="s">
        <v>25</v>
      </c>
      <c r="J3380" s="2" t="str">
        <f t="array" ref="J3380">XLOOKUP('Transaction Data'!$G3380,Product_Code,Biscuit_Brand)</f>
        <v>Cinnamon Swirls</v>
      </c>
      <c r="K3380" s="2">
        <f t="array" ref="K3380">XLOOKUP('Transaction Data'!$G3380,Product_Code,Cost)</f>
        <v>10</v>
      </c>
      <c r="L3380" s="2">
        <f t="array" ref="L3380">XLOOKUP('Transaction Data'!$G3380,Product_Code,Unit_Price)</f>
        <v>14</v>
      </c>
      <c r="M3380" s="3">
        <f>'Transaction Data'!$F3380*'Transaction Data'!$K3380</f>
        <v>4250</v>
      </c>
      <c r="N3380" s="3">
        <f>'Transaction Data'!$F3380*'Transaction Data'!$L3380</f>
        <v>5950</v>
      </c>
      <c r="O3380" s="3">
        <f>'Transaction Data'!$N3380-'Transaction Data'!$M3380</f>
        <v>1700</v>
      </c>
      <c r="P3380" s="2">
        <f>DATEDIF('Transaction Data'!$D3380,'Transaction Data'!$A3380,"y")</f>
        <v>34</v>
      </c>
      <c r="Q3380" s="2" t="str">
        <f>FLOOR('Transaction Data'!$P3380,15)&amp;"-"&amp;FLOOR('Transaction Data'!$P3380,15)+14</f>
        <v>30-44</v>
      </c>
      <c r="R3380" s="2" t="str">
        <f>IF('Transaction Data'!$L3380&lt;=10,"Less Expensive","Expensive")</f>
        <v>Expensive</v>
      </c>
      <c r="S3380" s="4">
        <f>WEEKDAY('Transaction Data'!$A3380)</f>
        <v>1</v>
      </c>
      <c r="T3380" s="2" t="str">
        <f>IF(WEEKDAY('Transaction Data'!$A3380,2)&lt;6,"Weekday","Weekend")</f>
        <v>Weekend</v>
      </c>
    </row>
    <row r="3381" ht="15.75" customHeight="1">
      <c r="A3381" s="1">
        <v>45348.0</v>
      </c>
      <c r="B3381" s="2" t="s">
        <v>3231</v>
      </c>
      <c r="C3381" s="2" t="s">
        <v>21</v>
      </c>
      <c r="D3381" s="1">
        <v>23313.0</v>
      </c>
      <c r="E3381" s="2" t="s">
        <v>37</v>
      </c>
      <c r="F3381" s="2">
        <v>370.0</v>
      </c>
      <c r="G3381" s="2" t="s">
        <v>28</v>
      </c>
      <c r="H3381" s="2" t="s">
        <v>49</v>
      </c>
      <c r="I3381" s="2" t="s">
        <v>25</v>
      </c>
      <c r="J3381" s="2" t="str">
        <f t="array" ref="J3381">XLOOKUP('Transaction Data'!$G3381,Product_Code,Biscuit_Brand)</f>
        <v>Shortbread</v>
      </c>
      <c r="K3381" s="2">
        <f t="array" ref="K3381">XLOOKUP('Transaction Data'!$G3381,Product_Code,Cost)</f>
        <v>10</v>
      </c>
      <c r="L3381" s="2">
        <f t="array" ref="L3381">XLOOKUP('Transaction Data'!$G3381,Product_Code,Unit_Price)</f>
        <v>45</v>
      </c>
      <c r="M3381" s="3">
        <f>'Transaction Data'!$F3381*'Transaction Data'!$K3381</f>
        <v>3700</v>
      </c>
      <c r="N3381" s="3">
        <f>'Transaction Data'!$F3381*'Transaction Data'!$L3381</f>
        <v>16650</v>
      </c>
      <c r="O3381" s="3">
        <f>'Transaction Data'!$N3381-'Transaction Data'!$M3381</f>
        <v>12950</v>
      </c>
      <c r="P3381" s="2">
        <f>DATEDIF('Transaction Data'!$D3381,'Transaction Data'!$A3381,"y")</f>
        <v>60</v>
      </c>
      <c r="Q3381" s="2" t="str">
        <f>FLOOR('Transaction Data'!$P3381,15)&amp;"-"&amp;FLOOR('Transaction Data'!$P3381,15)+14</f>
        <v>60-74</v>
      </c>
      <c r="R3381" s="2" t="str">
        <f>IF('Transaction Data'!$L3381&lt;=10,"Less Expensive","Expensive")</f>
        <v>Expensive</v>
      </c>
      <c r="S3381" s="4">
        <f>WEEKDAY('Transaction Data'!$A3381)</f>
        <v>2</v>
      </c>
      <c r="T3381" s="2" t="str">
        <f>IF(WEEKDAY('Transaction Data'!$A3381,2)&lt;6,"Weekday","Weekend")</f>
        <v>Weekday</v>
      </c>
    </row>
    <row r="3382" ht="15.75" customHeight="1">
      <c r="A3382" s="1">
        <v>45449.0</v>
      </c>
      <c r="B3382" s="2" t="s">
        <v>3232</v>
      </c>
      <c r="C3382" s="2" t="s">
        <v>54</v>
      </c>
      <c r="D3382" s="1">
        <v>25896.0</v>
      </c>
      <c r="E3382" s="2" t="s">
        <v>63</v>
      </c>
      <c r="F3382" s="2">
        <v>247.0</v>
      </c>
      <c r="G3382" s="2" t="s">
        <v>60</v>
      </c>
      <c r="H3382" s="2" t="s">
        <v>52</v>
      </c>
      <c r="I3382" s="2" t="s">
        <v>25</v>
      </c>
      <c r="J3382" s="2" t="str">
        <f t="array" ref="J3382">XLOOKUP('Transaction Data'!$G3382,Product_Code,Biscuit_Brand)</f>
        <v>Peanut Butter Bites</v>
      </c>
      <c r="K3382" s="2">
        <f t="array" ref="K3382">XLOOKUP('Transaction Data'!$G3382,Product_Code,Cost)</f>
        <v>5</v>
      </c>
      <c r="L3382" s="2">
        <f t="array" ref="L3382">XLOOKUP('Transaction Data'!$G3382,Product_Code,Unit_Price)</f>
        <v>7</v>
      </c>
      <c r="M3382" s="3">
        <f>'Transaction Data'!$F3382*'Transaction Data'!$K3382</f>
        <v>1235</v>
      </c>
      <c r="N3382" s="3">
        <f>'Transaction Data'!$F3382*'Transaction Data'!$L3382</f>
        <v>1729</v>
      </c>
      <c r="O3382" s="3">
        <f>'Transaction Data'!$N3382-'Transaction Data'!$M3382</f>
        <v>494</v>
      </c>
      <c r="P3382" s="2">
        <f>DATEDIF('Transaction Data'!$D3382,'Transaction Data'!$A3382,"y")</f>
        <v>53</v>
      </c>
      <c r="Q3382" s="2" t="str">
        <f>FLOOR('Transaction Data'!$P3382,15)&amp;"-"&amp;FLOOR('Transaction Data'!$P3382,15)+14</f>
        <v>45-59</v>
      </c>
      <c r="R3382" s="2" t="str">
        <f>IF('Transaction Data'!$L3382&lt;=10,"Less Expensive","Expensive")</f>
        <v>Less Expensive</v>
      </c>
      <c r="S3382" s="4">
        <f>WEEKDAY('Transaction Data'!$A3382)</f>
        <v>5</v>
      </c>
      <c r="T3382" s="2" t="str">
        <f>IF(WEEKDAY('Transaction Data'!$A3382,2)&lt;6,"Weekday","Weekend")</f>
        <v>Weekday</v>
      </c>
    </row>
    <row r="3383" ht="15.75" customHeight="1">
      <c r="A3383" s="1">
        <v>45424.0</v>
      </c>
      <c r="B3383" s="2" t="s">
        <v>2665</v>
      </c>
      <c r="C3383" s="2" t="s">
        <v>21</v>
      </c>
      <c r="D3383" s="1">
        <v>37168.0</v>
      </c>
      <c r="E3383" s="2" t="s">
        <v>63</v>
      </c>
      <c r="F3383" s="2">
        <v>270.0</v>
      </c>
      <c r="G3383" s="2" t="s">
        <v>55</v>
      </c>
      <c r="H3383" s="2" t="s">
        <v>49</v>
      </c>
      <c r="I3383" s="2" t="s">
        <v>25</v>
      </c>
      <c r="J3383" s="2" t="str">
        <f t="array" ref="J3383">XLOOKUP('Transaction Data'!$G3383,Product_Code,Biscuit_Brand)</f>
        <v>Vanilla Wafers</v>
      </c>
      <c r="K3383" s="2">
        <f t="array" ref="K3383">XLOOKUP('Transaction Data'!$G3383,Product_Code,Cost)</f>
        <v>18</v>
      </c>
      <c r="L3383" s="2">
        <f t="array" ref="L3383">XLOOKUP('Transaction Data'!$G3383,Product_Code,Unit_Price)</f>
        <v>36</v>
      </c>
      <c r="M3383" s="3">
        <f>'Transaction Data'!$F3383*'Transaction Data'!$K3383</f>
        <v>4860</v>
      </c>
      <c r="N3383" s="3">
        <f>'Transaction Data'!$F3383*'Transaction Data'!$L3383</f>
        <v>9720</v>
      </c>
      <c r="O3383" s="3">
        <f>'Transaction Data'!$N3383-'Transaction Data'!$M3383</f>
        <v>4860</v>
      </c>
      <c r="P3383" s="2">
        <f>DATEDIF('Transaction Data'!$D3383,'Transaction Data'!$A3383,"y")</f>
        <v>22</v>
      </c>
      <c r="Q3383" s="2" t="str">
        <f>FLOOR('Transaction Data'!$P3383,15)&amp;"-"&amp;FLOOR('Transaction Data'!$P3383,15)+14</f>
        <v>15-29</v>
      </c>
      <c r="R3383" s="2" t="str">
        <f>IF('Transaction Data'!$L3383&lt;=10,"Less Expensive","Expensive")</f>
        <v>Expensive</v>
      </c>
      <c r="S3383" s="4">
        <f>WEEKDAY('Transaction Data'!$A3383)</f>
        <v>1</v>
      </c>
      <c r="T3383" s="2" t="str">
        <f>IF(WEEKDAY('Transaction Data'!$A3383,2)&lt;6,"Weekday","Weekend")</f>
        <v>Weekend</v>
      </c>
    </row>
    <row r="3384" ht="15.75" customHeight="1">
      <c r="A3384" s="1">
        <v>45498.0</v>
      </c>
      <c r="B3384" s="2" t="s">
        <v>3233</v>
      </c>
      <c r="C3384" s="2" t="s">
        <v>32</v>
      </c>
      <c r="D3384" s="1">
        <v>30747.0</v>
      </c>
      <c r="E3384" s="2" t="s">
        <v>22</v>
      </c>
      <c r="F3384" s="2">
        <v>287.0</v>
      </c>
      <c r="G3384" s="2" t="s">
        <v>38</v>
      </c>
      <c r="H3384" s="2" t="s">
        <v>52</v>
      </c>
      <c r="I3384" s="2" t="s">
        <v>25</v>
      </c>
      <c r="J3384" s="2" t="str">
        <f t="array" ref="J3384">XLOOKUP('Transaction Data'!$G3384,Product_Code,Biscuit_Brand)</f>
        <v>Ginger Snaps</v>
      </c>
      <c r="K3384" s="2">
        <f t="array" ref="K3384">XLOOKUP('Transaction Data'!$G3384,Product_Code,Cost)</f>
        <v>14</v>
      </c>
      <c r="L3384" s="2">
        <f t="array" ref="L3384">XLOOKUP('Transaction Data'!$G3384,Product_Code,Unit_Price)</f>
        <v>28</v>
      </c>
      <c r="M3384" s="3">
        <f>'Transaction Data'!$F3384*'Transaction Data'!$K3384</f>
        <v>4018</v>
      </c>
      <c r="N3384" s="3">
        <f>'Transaction Data'!$F3384*'Transaction Data'!$L3384</f>
        <v>8036</v>
      </c>
      <c r="O3384" s="3">
        <f>'Transaction Data'!$N3384-'Transaction Data'!$M3384</f>
        <v>4018</v>
      </c>
      <c r="P3384" s="2">
        <f>DATEDIF('Transaction Data'!$D3384,'Transaction Data'!$A3384,"y")</f>
        <v>40</v>
      </c>
      <c r="Q3384" s="2" t="str">
        <f>FLOOR('Transaction Data'!$P3384,15)&amp;"-"&amp;FLOOR('Transaction Data'!$P3384,15)+14</f>
        <v>30-44</v>
      </c>
      <c r="R3384" s="2" t="str">
        <f>IF('Transaction Data'!$L3384&lt;=10,"Less Expensive","Expensive")</f>
        <v>Expensive</v>
      </c>
      <c r="S3384" s="4">
        <f>WEEKDAY('Transaction Data'!$A3384)</f>
        <v>5</v>
      </c>
      <c r="T3384" s="2" t="str">
        <f>IF(WEEKDAY('Transaction Data'!$A3384,2)&lt;6,"Weekday","Weekend")</f>
        <v>Weekday</v>
      </c>
    </row>
    <row r="3385" ht="15.75" customHeight="1">
      <c r="A3385" s="1">
        <v>45458.0</v>
      </c>
      <c r="B3385" s="2" t="s">
        <v>3234</v>
      </c>
      <c r="C3385" s="2" t="s">
        <v>78</v>
      </c>
      <c r="D3385" s="1">
        <v>26756.0</v>
      </c>
      <c r="E3385" s="2" t="s">
        <v>27</v>
      </c>
      <c r="F3385" s="2">
        <v>173.0</v>
      </c>
      <c r="G3385" s="2" t="s">
        <v>60</v>
      </c>
      <c r="H3385" s="2" t="s">
        <v>52</v>
      </c>
      <c r="I3385" s="2" t="s">
        <v>25</v>
      </c>
      <c r="J3385" s="2" t="str">
        <f t="array" ref="J3385">XLOOKUP('Transaction Data'!$G3385,Product_Code,Biscuit_Brand)</f>
        <v>Peanut Butter Bites</v>
      </c>
      <c r="K3385" s="2">
        <f t="array" ref="K3385">XLOOKUP('Transaction Data'!$G3385,Product_Code,Cost)</f>
        <v>5</v>
      </c>
      <c r="L3385" s="2">
        <f t="array" ref="L3385">XLOOKUP('Transaction Data'!$G3385,Product_Code,Unit_Price)</f>
        <v>7</v>
      </c>
      <c r="M3385" s="3">
        <f>'Transaction Data'!$F3385*'Transaction Data'!$K3385</f>
        <v>865</v>
      </c>
      <c r="N3385" s="3">
        <f>'Transaction Data'!$F3385*'Transaction Data'!$L3385</f>
        <v>1211</v>
      </c>
      <c r="O3385" s="3">
        <f>'Transaction Data'!$N3385-'Transaction Data'!$M3385</f>
        <v>346</v>
      </c>
      <c r="P3385" s="2">
        <f>DATEDIF('Transaction Data'!$D3385,'Transaction Data'!$A3385,"y")</f>
        <v>51</v>
      </c>
      <c r="Q3385" s="2" t="str">
        <f>FLOOR('Transaction Data'!$P3385,15)&amp;"-"&amp;FLOOR('Transaction Data'!$P3385,15)+14</f>
        <v>45-59</v>
      </c>
      <c r="R3385" s="2" t="str">
        <f>IF('Transaction Data'!$L3385&lt;=10,"Less Expensive","Expensive")</f>
        <v>Less Expensive</v>
      </c>
      <c r="S3385" s="4">
        <f>WEEKDAY('Transaction Data'!$A3385)</f>
        <v>7</v>
      </c>
      <c r="T3385" s="2" t="str">
        <f>IF(WEEKDAY('Transaction Data'!$A3385,2)&lt;6,"Weekday","Weekend")</f>
        <v>Weekend</v>
      </c>
    </row>
    <row r="3386" ht="15.75" customHeight="1">
      <c r="A3386" s="1">
        <v>45352.0</v>
      </c>
      <c r="B3386" s="2" t="s">
        <v>3235</v>
      </c>
      <c r="C3386" s="2" t="s">
        <v>51</v>
      </c>
      <c r="D3386" s="1">
        <v>35774.0</v>
      </c>
      <c r="E3386" s="2" t="s">
        <v>63</v>
      </c>
      <c r="F3386" s="2">
        <v>468.0</v>
      </c>
      <c r="G3386" s="2" t="s">
        <v>60</v>
      </c>
      <c r="H3386" s="2" t="s">
        <v>45</v>
      </c>
      <c r="I3386" s="2" t="s">
        <v>25</v>
      </c>
      <c r="J3386" s="2" t="str">
        <f t="array" ref="J3386">XLOOKUP('Transaction Data'!$G3386,Product_Code,Biscuit_Brand)</f>
        <v>Peanut Butter Bites</v>
      </c>
      <c r="K3386" s="2">
        <f t="array" ref="K3386">XLOOKUP('Transaction Data'!$G3386,Product_Code,Cost)</f>
        <v>5</v>
      </c>
      <c r="L3386" s="2">
        <f t="array" ref="L3386">XLOOKUP('Transaction Data'!$G3386,Product_Code,Unit_Price)</f>
        <v>7</v>
      </c>
      <c r="M3386" s="3">
        <f>'Transaction Data'!$F3386*'Transaction Data'!$K3386</f>
        <v>2340</v>
      </c>
      <c r="N3386" s="3">
        <f>'Transaction Data'!$F3386*'Transaction Data'!$L3386</f>
        <v>3276</v>
      </c>
      <c r="O3386" s="3">
        <f>'Transaction Data'!$N3386-'Transaction Data'!$M3386</f>
        <v>936</v>
      </c>
      <c r="P3386" s="2">
        <f>DATEDIF('Transaction Data'!$D3386,'Transaction Data'!$A3386,"y")</f>
        <v>26</v>
      </c>
      <c r="Q3386" s="2" t="str">
        <f>FLOOR('Transaction Data'!$P3386,15)&amp;"-"&amp;FLOOR('Transaction Data'!$P3386,15)+14</f>
        <v>15-29</v>
      </c>
      <c r="R3386" s="2" t="str">
        <f>IF('Transaction Data'!$L3386&lt;=10,"Less Expensive","Expensive")</f>
        <v>Less Expensive</v>
      </c>
      <c r="S3386" s="4">
        <f>WEEKDAY('Transaction Data'!$A3386)</f>
        <v>6</v>
      </c>
      <c r="T3386" s="2" t="str">
        <f>IF(WEEKDAY('Transaction Data'!$A3386,2)&lt;6,"Weekday","Weekend")</f>
        <v>Weekday</v>
      </c>
    </row>
    <row r="3387" ht="15.75" customHeight="1">
      <c r="A3387" s="1">
        <v>45431.0</v>
      </c>
      <c r="B3387" s="2" t="s">
        <v>1143</v>
      </c>
      <c r="C3387" s="2" t="s">
        <v>47</v>
      </c>
      <c r="D3387" s="1">
        <v>27495.0</v>
      </c>
      <c r="E3387" s="2" t="s">
        <v>37</v>
      </c>
      <c r="F3387" s="2">
        <v>99.0</v>
      </c>
      <c r="G3387" s="2" t="s">
        <v>28</v>
      </c>
      <c r="H3387" s="2" t="s">
        <v>49</v>
      </c>
      <c r="I3387" s="2" t="s">
        <v>25</v>
      </c>
      <c r="J3387" s="2" t="str">
        <f t="array" ref="J3387">XLOOKUP('Transaction Data'!$G3387,Product_Code,Biscuit_Brand)</f>
        <v>Shortbread</v>
      </c>
      <c r="K3387" s="2">
        <f t="array" ref="K3387">XLOOKUP('Transaction Data'!$G3387,Product_Code,Cost)</f>
        <v>10</v>
      </c>
      <c r="L3387" s="2">
        <f t="array" ref="L3387">XLOOKUP('Transaction Data'!$G3387,Product_Code,Unit_Price)</f>
        <v>45</v>
      </c>
      <c r="M3387" s="3">
        <f>'Transaction Data'!$F3387*'Transaction Data'!$K3387</f>
        <v>990</v>
      </c>
      <c r="N3387" s="3">
        <f>'Transaction Data'!$F3387*'Transaction Data'!$L3387</f>
        <v>4455</v>
      </c>
      <c r="O3387" s="3">
        <f>'Transaction Data'!$N3387-'Transaction Data'!$M3387</f>
        <v>3465</v>
      </c>
      <c r="P3387" s="2">
        <f>DATEDIF('Transaction Data'!$D3387,'Transaction Data'!$A3387,"y")</f>
        <v>49</v>
      </c>
      <c r="Q3387" s="2" t="str">
        <f>FLOOR('Transaction Data'!$P3387,15)&amp;"-"&amp;FLOOR('Transaction Data'!$P3387,15)+14</f>
        <v>45-59</v>
      </c>
      <c r="R3387" s="2" t="str">
        <f>IF('Transaction Data'!$L3387&lt;=10,"Less Expensive","Expensive")</f>
        <v>Expensive</v>
      </c>
      <c r="S3387" s="4">
        <f>WEEKDAY('Transaction Data'!$A3387)</f>
        <v>1</v>
      </c>
      <c r="T3387" s="2" t="str">
        <f>IF(WEEKDAY('Transaction Data'!$A3387,2)&lt;6,"Weekday","Weekend")</f>
        <v>Weekend</v>
      </c>
    </row>
    <row r="3388" ht="15.75" customHeight="1">
      <c r="A3388" s="1">
        <v>45437.0</v>
      </c>
      <c r="B3388" s="2" t="s">
        <v>3236</v>
      </c>
      <c r="C3388" s="2" t="s">
        <v>72</v>
      </c>
      <c r="D3388" s="1">
        <v>35228.0</v>
      </c>
      <c r="E3388" s="2" t="s">
        <v>37</v>
      </c>
      <c r="F3388" s="2">
        <v>167.0</v>
      </c>
      <c r="G3388" s="2" t="s">
        <v>55</v>
      </c>
      <c r="H3388" s="2" t="s">
        <v>52</v>
      </c>
      <c r="I3388" s="2" t="s">
        <v>25</v>
      </c>
      <c r="J3388" s="2" t="str">
        <f t="array" ref="J3388">XLOOKUP('Transaction Data'!$G3388,Product_Code,Biscuit_Brand)</f>
        <v>Vanilla Wafers</v>
      </c>
      <c r="K3388" s="2">
        <f t="array" ref="K3388">XLOOKUP('Transaction Data'!$G3388,Product_Code,Cost)</f>
        <v>18</v>
      </c>
      <c r="L3388" s="2">
        <f t="array" ref="L3388">XLOOKUP('Transaction Data'!$G3388,Product_Code,Unit_Price)</f>
        <v>36</v>
      </c>
      <c r="M3388" s="3">
        <f>'Transaction Data'!$F3388*'Transaction Data'!$K3388</f>
        <v>3006</v>
      </c>
      <c r="N3388" s="3">
        <f>'Transaction Data'!$F3388*'Transaction Data'!$L3388</f>
        <v>6012</v>
      </c>
      <c r="O3388" s="3">
        <f>'Transaction Data'!$N3388-'Transaction Data'!$M3388</f>
        <v>3006</v>
      </c>
      <c r="P3388" s="2">
        <f>DATEDIF('Transaction Data'!$D3388,'Transaction Data'!$A3388,"y")</f>
        <v>27</v>
      </c>
      <c r="Q3388" s="2" t="str">
        <f>FLOOR('Transaction Data'!$P3388,15)&amp;"-"&amp;FLOOR('Transaction Data'!$P3388,15)+14</f>
        <v>15-29</v>
      </c>
      <c r="R3388" s="2" t="str">
        <f>IF('Transaction Data'!$L3388&lt;=10,"Less Expensive","Expensive")</f>
        <v>Expensive</v>
      </c>
      <c r="S3388" s="4">
        <f>WEEKDAY('Transaction Data'!$A3388)</f>
        <v>7</v>
      </c>
      <c r="T3388" s="2" t="str">
        <f>IF(WEEKDAY('Transaction Data'!$A3388,2)&lt;6,"Weekday","Weekend")</f>
        <v>Weekend</v>
      </c>
    </row>
    <row r="3389" ht="15.75" customHeight="1">
      <c r="A3389" s="1">
        <v>45337.0</v>
      </c>
      <c r="B3389" s="2" t="s">
        <v>3237</v>
      </c>
      <c r="C3389" s="2" t="s">
        <v>21</v>
      </c>
      <c r="D3389" s="1">
        <v>22712.0</v>
      </c>
      <c r="E3389" s="2" t="s">
        <v>63</v>
      </c>
      <c r="F3389" s="2">
        <v>108.0</v>
      </c>
      <c r="G3389" s="2" t="s">
        <v>57</v>
      </c>
      <c r="H3389" s="2" t="s">
        <v>49</v>
      </c>
      <c r="I3389" s="2" t="s">
        <v>30</v>
      </c>
      <c r="J3389" s="2" t="str">
        <f t="array" ref="J3389">XLOOKUP('Transaction Data'!$G3389,Product_Code,Biscuit_Brand)</f>
        <v>Oatmeal Cookies</v>
      </c>
      <c r="K3389" s="2">
        <f t="array" ref="K3389">XLOOKUP('Transaction Data'!$G3389,Product_Code,Cost)</f>
        <v>19</v>
      </c>
      <c r="L3389" s="2">
        <f t="array" ref="L3389">XLOOKUP('Transaction Data'!$G3389,Product_Code,Unit_Price)</f>
        <v>23</v>
      </c>
      <c r="M3389" s="3">
        <f>'Transaction Data'!$F3389*'Transaction Data'!$K3389</f>
        <v>2052</v>
      </c>
      <c r="N3389" s="3">
        <f>'Transaction Data'!$F3389*'Transaction Data'!$L3389</f>
        <v>2484</v>
      </c>
      <c r="O3389" s="3">
        <f>'Transaction Data'!$N3389-'Transaction Data'!$M3389</f>
        <v>432</v>
      </c>
      <c r="P3389" s="2">
        <f>DATEDIF('Transaction Data'!$D3389,'Transaction Data'!$A3389,"y")</f>
        <v>61</v>
      </c>
      <c r="Q3389" s="2" t="str">
        <f>FLOOR('Transaction Data'!$P3389,15)&amp;"-"&amp;FLOOR('Transaction Data'!$P3389,15)+14</f>
        <v>60-74</v>
      </c>
      <c r="R3389" s="2" t="str">
        <f>IF('Transaction Data'!$L3389&lt;=10,"Less Expensive","Expensive")</f>
        <v>Expensive</v>
      </c>
      <c r="S3389" s="4">
        <f>WEEKDAY('Transaction Data'!$A3389)</f>
        <v>5</v>
      </c>
      <c r="T3389" s="2" t="str">
        <f>IF(WEEKDAY('Transaction Data'!$A3389,2)&lt;6,"Weekday","Weekend")</f>
        <v>Weekday</v>
      </c>
    </row>
    <row r="3390" ht="15.75" customHeight="1">
      <c r="A3390" s="1">
        <v>45373.0</v>
      </c>
      <c r="B3390" s="2" t="s">
        <v>3238</v>
      </c>
      <c r="C3390" s="2" t="s">
        <v>65</v>
      </c>
      <c r="D3390" s="1">
        <v>28076.0</v>
      </c>
      <c r="E3390" s="2" t="s">
        <v>27</v>
      </c>
      <c r="F3390" s="2">
        <v>442.0</v>
      </c>
      <c r="G3390" s="2" t="s">
        <v>23</v>
      </c>
      <c r="H3390" s="2" t="s">
        <v>52</v>
      </c>
      <c r="I3390" s="2" t="s">
        <v>25</v>
      </c>
      <c r="J3390" s="2" t="str">
        <f t="array" ref="J3390">XLOOKUP('Transaction Data'!$G3390,Product_Code,Biscuit_Brand)</f>
        <v>Cinnamon Swirls</v>
      </c>
      <c r="K3390" s="2">
        <f t="array" ref="K3390">XLOOKUP('Transaction Data'!$G3390,Product_Code,Cost)</f>
        <v>10</v>
      </c>
      <c r="L3390" s="2">
        <f t="array" ref="L3390">XLOOKUP('Transaction Data'!$G3390,Product_Code,Unit_Price)</f>
        <v>14</v>
      </c>
      <c r="M3390" s="3">
        <f>'Transaction Data'!$F3390*'Transaction Data'!$K3390</f>
        <v>4420</v>
      </c>
      <c r="N3390" s="3">
        <f>'Transaction Data'!$F3390*'Transaction Data'!$L3390</f>
        <v>6188</v>
      </c>
      <c r="O3390" s="3">
        <f>'Transaction Data'!$N3390-'Transaction Data'!$M3390</f>
        <v>1768</v>
      </c>
      <c r="P3390" s="2">
        <f>DATEDIF('Transaction Data'!$D3390,'Transaction Data'!$A3390,"y")</f>
        <v>47</v>
      </c>
      <c r="Q3390" s="2" t="str">
        <f>FLOOR('Transaction Data'!$P3390,15)&amp;"-"&amp;FLOOR('Transaction Data'!$P3390,15)+14</f>
        <v>45-59</v>
      </c>
      <c r="R3390" s="2" t="str">
        <f>IF('Transaction Data'!$L3390&lt;=10,"Less Expensive","Expensive")</f>
        <v>Expensive</v>
      </c>
      <c r="S3390" s="4">
        <f>WEEKDAY('Transaction Data'!$A3390)</f>
        <v>6</v>
      </c>
      <c r="T3390" s="2" t="str">
        <f>IF(WEEKDAY('Transaction Data'!$A3390,2)&lt;6,"Weekday","Weekend")</f>
        <v>Weekday</v>
      </c>
    </row>
    <row r="3391" ht="15.75" customHeight="1">
      <c r="A3391" s="1">
        <v>45395.0</v>
      </c>
      <c r="B3391" s="2" t="s">
        <v>3239</v>
      </c>
      <c r="C3391" s="2" t="s">
        <v>41</v>
      </c>
      <c r="D3391" s="1">
        <v>33984.0</v>
      </c>
      <c r="E3391" s="2" t="s">
        <v>63</v>
      </c>
      <c r="F3391" s="2">
        <v>359.0</v>
      </c>
      <c r="G3391" s="2" t="s">
        <v>33</v>
      </c>
      <c r="H3391" s="2" t="s">
        <v>34</v>
      </c>
      <c r="I3391" s="2" t="s">
        <v>25</v>
      </c>
      <c r="J3391" s="2" t="str">
        <f t="array" ref="J3391">XLOOKUP('Transaction Data'!$G3391,Product_Code,Biscuit_Brand)</f>
        <v>Caramel Biscuits</v>
      </c>
      <c r="K3391" s="2">
        <f t="array" ref="K3391">XLOOKUP('Transaction Data'!$G3391,Product_Code,Cost)</f>
        <v>18</v>
      </c>
      <c r="L3391" s="2">
        <f t="array" ref="L3391">XLOOKUP('Transaction Data'!$G3391,Product_Code,Unit_Price)</f>
        <v>22</v>
      </c>
      <c r="M3391" s="3">
        <f>'Transaction Data'!$F3391*'Transaction Data'!$K3391</f>
        <v>6462</v>
      </c>
      <c r="N3391" s="3">
        <f>'Transaction Data'!$F3391*'Transaction Data'!$L3391</f>
        <v>7898</v>
      </c>
      <c r="O3391" s="3">
        <f>'Transaction Data'!$N3391-'Transaction Data'!$M3391</f>
        <v>1436</v>
      </c>
      <c r="P3391" s="2">
        <f>DATEDIF('Transaction Data'!$D3391,'Transaction Data'!$A3391,"y")</f>
        <v>31</v>
      </c>
      <c r="Q3391" s="2" t="str">
        <f>FLOOR('Transaction Data'!$P3391,15)&amp;"-"&amp;FLOOR('Transaction Data'!$P3391,15)+14</f>
        <v>30-44</v>
      </c>
      <c r="R3391" s="2" t="str">
        <f>IF('Transaction Data'!$L3391&lt;=10,"Less Expensive","Expensive")</f>
        <v>Expensive</v>
      </c>
      <c r="S3391" s="4">
        <f>WEEKDAY('Transaction Data'!$A3391)</f>
        <v>7</v>
      </c>
      <c r="T3391" s="2" t="str">
        <f>IF(WEEKDAY('Transaction Data'!$A3391,2)&lt;6,"Weekday","Weekend")</f>
        <v>Weekend</v>
      </c>
    </row>
    <row r="3392" ht="15.75" customHeight="1">
      <c r="A3392" s="1">
        <v>45409.0</v>
      </c>
      <c r="B3392" s="2" t="s">
        <v>3240</v>
      </c>
      <c r="C3392" s="2" t="s">
        <v>78</v>
      </c>
      <c r="D3392" s="1">
        <v>17447.0</v>
      </c>
      <c r="E3392" s="2" t="s">
        <v>27</v>
      </c>
      <c r="F3392" s="2">
        <v>153.0</v>
      </c>
      <c r="G3392" s="2" t="s">
        <v>44</v>
      </c>
      <c r="H3392" s="2" t="s">
        <v>34</v>
      </c>
      <c r="I3392" s="2" t="s">
        <v>25</v>
      </c>
      <c r="J3392" s="2" t="str">
        <f t="array" ref="J3392">XLOOKUP('Transaction Data'!$G3392,Product_Code,Biscuit_Brand)</f>
        <v>Butter Crunch</v>
      </c>
      <c r="K3392" s="2">
        <f t="array" ref="K3392">XLOOKUP('Transaction Data'!$G3392,Product_Code,Cost)</f>
        <v>10</v>
      </c>
      <c r="L3392" s="2">
        <f t="array" ref="L3392">XLOOKUP('Transaction Data'!$G3392,Product_Code,Unit_Price)</f>
        <v>11</v>
      </c>
      <c r="M3392" s="3">
        <f>'Transaction Data'!$F3392*'Transaction Data'!$K3392</f>
        <v>1530</v>
      </c>
      <c r="N3392" s="3">
        <f>'Transaction Data'!$F3392*'Transaction Data'!$L3392</f>
        <v>1683</v>
      </c>
      <c r="O3392" s="3">
        <f>'Transaction Data'!$N3392-'Transaction Data'!$M3392</f>
        <v>153</v>
      </c>
      <c r="P3392" s="2">
        <f>DATEDIF('Transaction Data'!$D3392,'Transaction Data'!$A3392,"y")</f>
        <v>76</v>
      </c>
      <c r="Q3392" s="2" t="str">
        <f>FLOOR('Transaction Data'!$P3392,15)&amp;"-"&amp;FLOOR('Transaction Data'!$P3392,15)+14</f>
        <v>75-89</v>
      </c>
      <c r="R3392" s="2" t="str">
        <f>IF('Transaction Data'!$L3392&lt;=10,"Less Expensive","Expensive")</f>
        <v>Expensive</v>
      </c>
      <c r="S3392" s="4">
        <f>WEEKDAY('Transaction Data'!$A3392)</f>
        <v>7</v>
      </c>
      <c r="T3392" s="2" t="str">
        <f>IF(WEEKDAY('Transaction Data'!$A3392,2)&lt;6,"Weekday","Weekend")</f>
        <v>Weekend</v>
      </c>
    </row>
    <row r="3393" ht="15.75" customHeight="1">
      <c r="A3393" s="1">
        <v>45413.0</v>
      </c>
      <c r="B3393" s="2" t="s">
        <v>3241</v>
      </c>
      <c r="C3393" s="2" t="s">
        <v>41</v>
      </c>
      <c r="D3393" s="1">
        <v>23019.0</v>
      </c>
      <c r="E3393" s="2" t="s">
        <v>63</v>
      </c>
      <c r="F3393" s="2">
        <v>138.0</v>
      </c>
      <c r="G3393" s="2" t="s">
        <v>48</v>
      </c>
      <c r="H3393" s="2" t="s">
        <v>39</v>
      </c>
      <c r="I3393" s="2" t="s">
        <v>25</v>
      </c>
      <c r="J3393" s="2" t="str">
        <f t="array" ref="J3393">XLOOKUP('Transaction Data'!$G3393,Product_Code,Biscuit_Brand)</f>
        <v>Lemon Crisps</v>
      </c>
      <c r="K3393" s="2">
        <f t="array" ref="K3393">XLOOKUP('Transaction Data'!$G3393,Product_Code,Cost)</f>
        <v>7</v>
      </c>
      <c r="L3393" s="2">
        <f t="array" ref="L3393">XLOOKUP('Transaction Data'!$G3393,Product_Code,Unit_Price)</f>
        <v>9</v>
      </c>
      <c r="M3393" s="3">
        <f>'Transaction Data'!$F3393*'Transaction Data'!$K3393</f>
        <v>966</v>
      </c>
      <c r="N3393" s="3">
        <f>'Transaction Data'!$F3393*'Transaction Data'!$L3393</f>
        <v>1242</v>
      </c>
      <c r="O3393" s="3">
        <f>'Transaction Data'!$N3393-'Transaction Data'!$M3393</f>
        <v>276</v>
      </c>
      <c r="P3393" s="2">
        <f>DATEDIF('Transaction Data'!$D3393,'Transaction Data'!$A3393,"y")</f>
        <v>61</v>
      </c>
      <c r="Q3393" s="2" t="str">
        <f>FLOOR('Transaction Data'!$P3393,15)&amp;"-"&amp;FLOOR('Transaction Data'!$P3393,15)+14</f>
        <v>60-74</v>
      </c>
      <c r="R3393" s="2" t="str">
        <f>IF('Transaction Data'!$L3393&lt;=10,"Less Expensive","Expensive")</f>
        <v>Less Expensive</v>
      </c>
      <c r="S3393" s="4">
        <f>WEEKDAY('Transaction Data'!$A3393)</f>
        <v>4</v>
      </c>
      <c r="T3393" s="2" t="str">
        <f>IF(WEEKDAY('Transaction Data'!$A3393,2)&lt;6,"Weekday","Weekend")</f>
        <v>Weekday</v>
      </c>
    </row>
    <row r="3394" ht="15.75" customHeight="1">
      <c r="A3394" s="1">
        <v>45460.0</v>
      </c>
      <c r="B3394" s="2" t="s">
        <v>3242</v>
      </c>
      <c r="C3394" s="2" t="s">
        <v>32</v>
      </c>
      <c r="D3394" s="1">
        <v>20365.0</v>
      </c>
      <c r="E3394" s="2" t="s">
        <v>27</v>
      </c>
      <c r="F3394" s="2">
        <v>466.0</v>
      </c>
      <c r="G3394" s="2" t="s">
        <v>23</v>
      </c>
      <c r="H3394" s="2" t="s">
        <v>42</v>
      </c>
      <c r="I3394" s="2" t="s">
        <v>25</v>
      </c>
      <c r="J3394" s="2" t="str">
        <f t="array" ref="J3394">XLOOKUP('Transaction Data'!$G3394,Product_Code,Biscuit_Brand)</f>
        <v>Cinnamon Swirls</v>
      </c>
      <c r="K3394" s="2">
        <f t="array" ref="K3394">XLOOKUP('Transaction Data'!$G3394,Product_Code,Cost)</f>
        <v>10</v>
      </c>
      <c r="L3394" s="2">
        <f t="array" ref="L3394">XLOOKUP('Transaction Data'!$G3394,Product_Code,Unit_Price)</f>
        <v>14</v>
      </c>
      <c r="M3394" s="3">
        <f>'Transaction Data'!$F3394*'Transaction Data'!$K3394</f>
        <v>4660</v>
      </c>
      <c r="N3394" s="3">
        <f>'Transaction Data'!$F3394*'Transaction Data'!$L3394</f>
        <v>6524</v>
      </c>
      <c r="O3394" s="3">
        <f>'Transaction Data'!$N3394-'Transaction Data'!$M3394</f>
        <v>1864</v>
      </c>
      <c r="P3394" s="2">
        <f>DATEDIF('Transaction Data'!$D3394,'Transaction Data'!$A3394,"y")</f>
        <v>68</v>
      </c>
      <c r="Q3394" s="2" t="str">
        <f>FLOOR('Transaction Data'!$P3394,15)&amp;"-"&amp;FLOOR('Transaction Data'!$P3394,15)+14</f>
        <v>60-74</v>
      </c>
      <c r="R3394" s="2" t="str">
        <f>IF('Transaction Data'!$L3394&lt;=10,"Less Expensive","Expensive")</f>
        <v>Expensive</v>
      </c>
      <c r="S3394" s="4">
        <f>WEEKDAY('Transaction Data'!$A3394)</f>
        <v>2</v>
      </c>
      <c r="T3394" s="2" t="str">
        <f>IF(WEEKDAY('Transaction Data'!$A3394,2)&lt;6,"Weekday","Weekend")</f>
        <v>Weekday</v>
      </c>
    </row>
    <row r="3395" ht="15.75" customHeight="1">
      <c r="A3395" s="1">
        <v>45504.0</v>
      </c>
      <c r="B3395" s="2" t="s">
        <v>3243</v>
      </c>
      <c r="C3395" s="2" t="s">
        <v>47</v>
      </c>
      <c r="D3395" s="1">
        <v>16255.0</v>
      </c>
      <c r="E3395" s="2" t="s">
        <v>37</v>
      </c>
      <c r="F3395" s="2">
        <v>406.0</v>
      </c>
      <c r="G3395" s="2" t="s">
        <v>61</v>
      </c>
      <c r="H3395" s="2" t="s">
        <v>45</v>
      </c>
      <c r="I3395" s="2" t="s">
        <v>25</v>
      </c>
      <c r="J3395" s="2" t="str">
        <f t="array" ref="J3395">XLOOKUP('Transaction Data'!$G3395,Product_Code,Biscuit_Brand)</f>
        <v>Choco Delight</v>
      </c>
      <c r="K3395" s="2">
        <f t="array" ref="K3395">XLOOKUP('Transaction Data'!$G3395,Product_Code,Cost)</f>
        <v>3</v>
      </c>
      <c r="L3395" s="2">
        <f t="array" ref="L3395">XLOOKUP('Transaction Data'!$G3395,Product_Code,Unit_Price)</f>
        <v>5</v>
      </c>
      <c r="M3395" s="3">
        <f>'Transaction Data'!$F3395*'Transaction Data'!$K3395</f>
        <v>1218</v>
      </c>
      <c r="N3395" s="3">
        <f>'Transaction Data'!$F3395*'Transaction Data'!$L3395</f>
        <v>2030</v>
      </c>
      <c r="O3395" s="3">
        <f>'Transaction Data'!$N3395-'Transaction Data'!$M3395</f>
        <v>812</v>
      </c>
      <c r="P3395" s="2">
        <f>DATEDIF('Transaction Data'!$D3395,'Transaction Data'!$A3395,"y")</f>
        <v>80</v>
      </c>
      <c r="Q3395" s="2" t="str">
        <f>FLOOR('Transaction Data'!$P3395,15)&amp;"-"&amp;FLOOR('Transaction Data'!$P3395,15)+14</f>
        <v>75-89</v>
      </c>
      <c r="R3395" s="2" t="str">
        <f>IF('Transaction Data'!$L3395&lt;=10,"Less Expensive","Expensive")</f>
        <v>Less Expensive</v>
      </c>
      <c r="S3395" s="4">
        <f>WEEKDAY('Transaction Data'!$A3395)</f>
        <v>4</v>
      </c>
      <c r="T3395" s="2" t="str">
        <f>IF(WEEKDAY('Transaction Data'!$A3395,2)&lt;6,"Weekday","Weekend")</f>
        <v>Weekday</v>
      </c>
    </row>
    <row r="3396" ht="15.75" customHeight="1">
      <c r="A3396" s="1">
        <v>45307.0</v>
      </c>
      <c r="B3396" s="2" t="s">
        <v>3244</v>
      </c>
      <c r="C3396" s="2" t="s">
        <v>32</v>
      </c>
      <c r="D3396" s="1">
        <v>35915.0</v>
      </c>
      <c r="E3396" s="2" t="s">
        <v>22</v>
      </c>
      <c r="F3396" s="2">
        <v>140.0</v>
      </c>
      <c r="G3396" s="2" t="s">
        <v>60</v>
      </c>
      <c r="H3396" s="2" t="s">
        <v>49</v>
      </c>
      <c r="I3396" s="2" t="s">
        <v>25</v>
      </c>
      <c r="J3396" s="2" t="str">
        <f t="array" ref="J3396">XLOOKUP('Transaction Data'!$G3396,Product_Code,Biscuit_Brand)</f>
        <v>Peanut Butter Bites</v>
      </c>
      <c r="K3396" s="2">
        <f t="array" ref="K3396">XLOOKUP('Transaction Data'!$G3396,Product_Code,Cost)</f>
        <v>5</v>
      </c>
      <c r="L3396" s="2">
        <f t="array" ref="L3396">XLOOKUP('Transaction Data'!$G3396,Product_Code,Unit_Price)</f>
        <v>7</v>
      </c>
      <c r="M3396" s="3">
        <f>'Transaction Data'!$F3396*'Transaction Data'!$K3396</f>
        <v>700</v>
      </c>
      <c r="N3396" s="3">
        <f>'Transaction Data'!$F3396*'Transaction Data'!$L3396</f>
        <v>980</v>
      </c>
      <c r="O3396" s="3">
        <f>'Transaction Data'!$N3396-'Transaction Data'!$M3396</f>
        <v>280</v>
      </c>
      <c r="P3396" s="2">
        <f>DATEDIF('Transaction Data'!$D3396,'Transaction Data'!$A3396,"y")</f>
        <v>25</v>
      </c>
      <c r="Q3396" s="2" t="str">
        <f>FLOOR('Transaction Data'!$P3396,15)&amp;"-"&amp;FLOOR('Transaction Data'!$P3396,15)+14</f>
        <v>15-29</v>
      </c>
      <c r="R3396" s="2" t="str">
        <f>IF('Transaction Data'!$L3396&lt;=10,"Less Expensive","Expensive")</f>
        <v>Less Expensive</v>
      </c>
      <c r="S3396" s="4">
        <f>WEEKDAY('Transaction Data'!$A3396)</f>
        <v>3</v>
      </c>
      <c r="T3396" s="2" t="str">
        <f>IF(WEEKDAY('Transaction Data'!$A3396,2)&lt;6,"Weekday","Weekend")</f>
        <v>Weekday</v>
      </c>
    </row>
    <row r="3397" ht="15.75" customHeight="1">
      <c r="A3397" s="1">
        <v>45434.0</v>
      </c>
      <c r="B3397" s="2" t="s">
        <v>3245</v>
      </c>
      <c r="C3397" s="2" t="s">
        <v>32</v>
      </c>
      <c r="D3397" s="1">
        <v>21504.0</v>
      </c>
      <c r="E3397" s="2" t="s">
        <v>22</v>
      </c>
      <c r="F3397" s="2">
        <v>191.0</v>
      </c>
      <c r="G3397" s="2" t="s">
        <v>23</v>
      </c>
      <c r="H3397" s="2" t="s">
        <v>52</v>
      </c>
      <c r="I3397" s="2" t="s">
        <v>25</v>
      </c>
      <c r="J3397" s="2" t="str">
        <f t="array" ref="J3397">XLOOKUP('Transaction Data'!$G3397,Product_Code,Biscuit_Brand)</f>
        <v>Cinnamon Swirls</v>
      </c>
      <c r="K3397" s="2">
        <f t="array" ref="K3397">XLOOKUP('Transaction Data'!$G3397,Product_Code,Cost)</f>
        <v>10</v>
      </c>
      <c r="L3397" s="2">
        <f t="array" ref="L3397">XLOOKUP('Transaction Data'!$G3397,Product_Code,Unit_Price)</f>
        <v>14</v>
      </c>
      <c r="M3397" s="3">
        <f>'Transaction Data'!$F3397*'Transaction Data'!$K3397</f>
        <v>1910</v>
      </c>
      <c r="N3397" s="3">
        <f>'Transaction Data'!$F3397*'Transaction Data'!$L3397</f>
        <v>2674</v>
      </c>
      <c r="O3397" s="3">
        <f>'Transaction Data'!$N3397-'Transaction Data'!$M3397</f>
        <v>764</v>
      </c>
      <c r="P3397" s="2">
        <f>DATEDIF('Transaction Data'!$D3397,'Transaction Data'!$A3397,"y")</f>
        <v>65</v>
      </c>
      <c r="Q3397" s="2" t="str">
        <f>FLOOR('Transaction Data'!$P3397,15)&amp;"-"&amp;FLOOR('Transaction Data'!$P3397,15)+14</f>
        <v>60-74</v>
      </c>
      <c r="R3397" s="2" t="str">
        <f>IF('Transaction Data'!$L3397&lt;=10,"Less Expensive","Expensive")</f>
        <v>Expensive</v>
      </c>
      <c r="S3397" s="4">
        <f>WEEKDAY('Transaction Data'!$A3397)</f>
        <v>4</v>
      </c>
      <c r="T3397" s="2" t="str">
        <f>IF(WEEKDAY('Transaction Data'!$A3397,2)&lt;6,"Weekday","Weekend")</f>
        <v>Weekday</v>
      </c>
    </row>
    <row r="3398" ht="15.75" customHeight="1">
      <c r="A3398" s="1">
        <v>45465.0</v>
      </c>
      <c r="B3398" s="2" t="s">
        <v>3246</v>
      </c>
      <c r="C3398" s="2" t="s">
        <v>41</v>
      </c>
      <c r="D3398" s="1">
        <v>38680.0</v>
      </c>
      <c r="E3398" s="2" t="s">
        <v>63</v>
      </c>
      <c r="F3398" s="2">
        <v>399.0</v>
      </c>
      <c r="G3398" s="2" t="s">
        <v>38</v>
      </c>
      <c r="H3398" s="2" t="s">
        <v>49</v>
      </c>
      <c r="I3398" s="2" t="s">
        <v>25</v>
      </c>
      <c r="J3398" s="2" t="str">
        <f t="array" ref="J3398">XLOOKUP('Transaction Data'!$G3398,Product_Code,Biscuit_Brand)</f>
        <v>Ginger Snaps</v>
      </c>
      <c r="K3398" s="2">
        <f t="array" ref="K3398">XLOOKUP('Transaction Data'!$G3398,Product_Code,Cost)</f>
        <v>14</v>
      </c>
      <c r="L3398" s="2">
        <f t="array" ref="L3398">XLOOKUP('Transaction Data'!$G3398,Product_Code,Unit_Price)</f>
        <v>28</v>
      </c>
      <c r="M3398" s="3">
        <f>'Transaction Data'!$F3398*'Transaction Data'!$K3398</f>
        <v>5586</v>
      </c>
      <c r="N3398" s="3">
        <f>'Transaction Data'!$F3398*'Transaction Data'!$L3398</f>
        <v>11172</v>
      </c>
      <c r="O3398" s="3">
        <f>'Transaction Data'!$N3398-'Transaction Data'!$M3398</f>
        <v>5586</v>
      </c>
      <c r="P3398" s="2">
        <f>DATEDIF('Transaction Data'!$D3398,'Transaction Data'!$A3398,"y")</f>
        <v>18</v>
      </c>
      <c r="Q3398" s="2" t="str">
        <f>FLOOR('Transaction Data'!$P3398,15)&amp;"-"&amp;FLOOR('Transaction Data'!$P3398,15)+14</f>
        <v>15-29</v>
      </c>
      <c r="R3398" s="2" t="str">
        <f>IF('Transaction Data'!$L3398&lt;=10,"Less Expensive","Expensive")</f>
        <v>Expensive</v>
      </c>
      <c r="S3398" s="4">
        <f>WEEKDAY('Transaction Data'!$A3398)</f>
        <v>7</v>
      </c>
      <c r="T3398" s="2" t="str">
        <f>IF(WEEKDAY('Transaction Data'!$A3398,2)&lt;6,"Weekday","Weekend")</f>
        <v>Weekend</v>
      </c>
    </row>
    <row r="3399" ht="15.75" customHeight="1">
      <c r="A3399" s="1">
        <v>45495.0</v>
      </c>
      <c r="B3399" s="2" t="s">
        <v>3247</v>
      </c>
      <c r="C3399" s="2" t="s">
        <v>41</v>
      </c>
      <c r="D3399" s="1">
        <v>33761.0</v>
      </c>
      <c r="E3399" s="2" t="s">
        <v>63</v>
      </c>
      <c r="F3399" s="2">
        <v>298.0</v>
      </c>
      <c r="G3399" s="2" t="s">
        <v>38</v>
      </c>
      <c r="H3399" s="2" t="s">
        <v>52</v>
      </c>
      <c r="I3399" s="2" t="s">
        <v>25</v>
      </c>
      <c r="J3399" s="2" t="str">
        <f t="array" ref="J3399">XLOOKUP('Transaction Data'!$G3399,Product_Code,Biscuit_Brand)</f>
        <v>Ginger Snaps</v>
      </c>
      <c r="K3399" s="2">
        <f t="array" ref="K3399">XLOOKUP('Transaction Data'!$G3399,Product_Code,Cost)</f>
        <v>14</v>
      </c>
      <c r="L3399" s="2">
        <f t="array" ref="L3399">XLOOKUP('Transaction Data'!$G3399,Product_Code,Unit_Price)</f>
        <v>28</v>
      </c>
      <c r="M3399" s="3">
        <f>'Transaction Data'!$F3399*'Transaction Data'!$K3399</f>
        <v>4172</v>
      </c>
      <c r="N3399" s="3">
        <f>'Transaction Data'!$F3399*'Transaction Data'!$L3399</f>
        <v>8344</v>
      </c>
      <c r="O3399" s="3">
        <f>'Transaction Data'!$N3399-'Transaction Data'!$M3399</f>
        <v>4172</v>
      </c>
      <c r="P3399" s="2">
        <f>DATEDIF('Transaction Data'!$D3399,'Transaction Data'!$A3399,"y")</f>
        <v>32</v>
      </c>
      <c r="Q3399" s="2" t="str">
        <f>FLOOR('Transaction Data'!$P3399,15)&amp;"-"&amp;FLOOR('Transaction Data'!$P3399,15)+14</f>
        <v>30-44</v>
      </c>
      <c r="R3399" s="2" t="str">
        <f>IF('Transaction Data'!$L3399&lt;=10,"Less Expensive","Expensive")</f>
        <v>Expensive</v>
      </c>
      <c r="S3399" s="4">
        <f>WEEKDAY('Transaction Data'!$A3399)</f>
        <v>2</v>
      </c>
      <c r="T3399" s="2" t="str">
        <f>IF(WEEKDAY('Transaction Data'!$A3399,2)&lt;6,"Weekday","Weekend")</f>
        <v>Weekday</v>
      </c>
    </row>
    <row r="3400" ht="15.75" customHeight="1">
      <c r="A3400" s="1">
        <v>45409.0</v>
      </c>
      <c r="B3400" s="2" t="s">
        <v>3248</v>
      </c>
      <c r="C3400" s="2" t="s">
        <v>78</v>
      </c>
      <c r="D3400" s="1">
        <v>31778.0</v>
      </c>
      <c r="E3400" s="2" t="s">
        <v>22</v>
      </c>
      <c r="F3400" s="2">
        <v>203.0</v>
      </c>
      <c r="G3400" s="2" t="s">
        <v>23</v>
      </c>
      <c r="H3400" s="2" t="s">
        <v>52</v>
      </c>
      <c r="I3400" s="2" t="s">
        <v>30</v>
      </c>
      <c r="J3400" s="2" t="str">
        <f t="array" ref="J3400">XLOOKUP('Transaction Data'!$G3400,Product_Code,Biscuit_Brand)</f>
        <v>Cinnamon Swirls</v>
      </c>
      <c r="K3400" s="2">
        <f t="array" ref="K3400">XLOOKUP('Transaction Data'!$G3400,Product_Code,Cost)</f>
        <v>10</v>
      </c>
      <c r="L3400" s="2">
        <f t="array" ref="L3400">XLOOKUP('Transaction Data'!$G3400,Product_Code,Unit_Price)</f>
        <v>14</v>
      </c>
      <c r="M3400" s="3">
        <f>'Transaction Data'!$F3400*'Transaction Data'!$K3400</f>
        <v>2030</v>
      </c>
      <c r="N3400" s="3">
        <f>'Transaction Data'!$F3400*'Transaction Data'!$L3400</f>
        <v>2842</v>
      </c>
      <c r="O3400" s="3">
        <f>'Transaction Data'!$N3400-'Transaction Data'!$M3400</f>
        <v>812</v>
      </c>
      <c r="P3400" s="2">
        <f>DATEDIF('Transaction Data'!$D3400,'Transaction Data'!$A3400,"y")</f>
        <v>37</v>
      </c>
      <c r="Q3400" s="2" t="str">
        <f>FLOOR('Transaction Data'!$P3400,15)&amp;"-"&amp;FLOOR('Transaction Data'!$P3400,15)+14</f>
        <v>30-44</v>
      </c>
      <c r="R3400" s="2" t="str">
        <f>IF('Transaction Data'!$L3400&lt;=10,"Less Expensive","Expensive")</f>
        <v>Expensive</v>
      </c>
      <c r="S3400" s="4">
        <f>WEEKDAY('Transaction Data'!$A3400)</f>
        <v>7</v>
      </c>
      <c r="T3400" s="2" t="str">
        <f>IF(WEEKDAY('Transaction Data'!$A3400,2)&lt;6,"Weekday","Weekend")</f>
        <v>Weekend</v>
      </c>
    </row>
    <row r="3401" ht="15.75" customHeight="1">
      <c r="A3401" s="1">
        <v>45311.0</v>
      </c>
      <c r="B3401" s="2" t="s">
        <v>3249</v>
      </c>
      <c r="C3401" s="2" t="s">
        <v>72</v>
      </c>
      <c r="D3401" s="1">
        <v>17739.0</v>
      </c>
      <c r="E3401" s="2" t="s">
        <v>63</v>
      </c>
      <c r="F3401" s="2">
        <v>205.0</v>
      </c>
      <c r="G3401" s="2" t="s">
        <v>61</v>
      </c>
      <c r="H3401" s="2" t="s">
        <v>45</v>
      </c>
      <c r="I3401" s="2" t="s">
        <v>25</v>
      </c>
      <c r="J3401" s="2" t="str">
        <f t="array" ref="J3401">XLOOKUP('Transaction Data'!$G3401,Product_Code,Biscuit_Brand)</f>
        <v>Choco Delight</v>
      </c>
      <c r="K3401" s="2">
        <f t="array" ref="K3401">XLOOKUP('Transaction Data'!$G3401,Product_Code,Cost)</f>
        <v>3</v>
      </c>
      <c r="L3401" s="2">
        <f t="array" ref="L3401">XLOOKUP('Transaction Data'!$G3401,Product_Code,Unit_Price)</f>
        <v>5</v>
      </c>
      <c r="M3401" s="3">
        <f>'Transaction Data'!$F3401*'Transaction Data'!$K3401</f>
        <v>615</v>
      </c>
      <c r="N3401" s="3">
        <f>'Transaction Data'!$F3401*'Transaction Data'!$L3401</f>
        <v>1025</v>
      </c>
      <c r="O3401" s="3">
        <f>'Transaction Data'!$N3401-'Transaction Data'!$M3401</f>
        <v>410</v>
      </c>
      <c r="P3401" s="2">
        <f>DATEDIF('Transaction Data'!$D3401,'Transaction Data'!$A3401,"y")</f>
        <v>75</v>
      </c>
      <c r="Q3401" s="2" t="str">
        <f>FLOOR('Transaction Data'!$P3401,15)&amp;"-"&amp;FLOOR('Transaction Data'!$P3401,15)+14</f>
        <v>75-89</v>
      </c>
      <c r="R3401" s="2" t="str">
        <f>IF('Transaction Data'!$L3401&lt;=10,"Less Expensive","Expensive")</f>
        <v>Less Expensive</v>
      </c>
      <c r="S3401" s="4">
        <f>WEEKDAY('Transaction Data'!$A3401)</f>
        <v>7</v>
      </c>
      <c r="T3401" s="2" t="str">
        <f>IF(WEEKDAY('Transaction Data'!$A3401,2)&lt;6,"Weekday","Weekend")</f>
        <v>Weekend</v>
      </c>
    </row>
    <row r="3402" ht="15.75" customHeight="1">
      <c r="A3402" s="1">
        <v>45300.0</v>
      </c>
      <c r="B3402" s="2" t="s">
        <v>3250</v>
      </c>
      <c r="C3402" s="2" t="s">
        <v>72</v>
      </c>
      <c r="D3402" s="1">
        <v>18264.0</v>
      </c>
      <c r="E3402" s="2" t="s">
        <v>37</v>
      </c>
      <c r="F3402" s="2">
        <v>453.0</v>
      </c>
      <c r="G3402" s="2" t="s">
        <v>44</v>
      </c>
      <c r="H3402" s="2" t="s">
        <v>49</v>
      </c>
      <c r="I3402" s="2" t="s">
        <v>25</v>
      </c>
      <c r="J3402" s="2" t="str">
        <f t="array" ref="J3402">XLOOKUP('Transaction Data'!$G3402,Product_Code,Biscuit_Brand)</f>
        <v>Butter Crunch</v>
      </c>
      <c r="K3402" s="2">
        <f t="array" ref="K3402">XLOOKUP('Transaction Data'!$G3402,Product_Code,Cost)</f>
        <v>10</v>
      </c>
      <c r="L3402" s="2">
        <f t="array" ref="L3402">XLOOKUP('Transaction Data'!$G3402,Product_Code,Unit_Price)</f>
        <v>11</v>
      </c>
      <c r="M3402" s="3">
        <f>'Transaction Data'!$F3402*'Transaction Data'!$K3402</f>
        <v>4530</v>
      </c>
      <c r="N3402" s="3">
        <f>'Transaction Data'!$F3402*'Transaction Data'!$L3402</f>
        <v>4983</v>
      </c>
      <c r="O3402" s="3">
        <f>'Transaction Data'!$N3402-'Transaction Data'!$M3402</f>
        <v>453</v>
      </c>
      <c r="P3402" s="2">
        <f>DATEDIF('Transaction Data'!$D3402,'Transaction Data'!$A3402,"y")</f>
        <v>74</v>
      </c>
      <c r="Q3402" s="2" t="str">
        <f>FLOOR('Transaction Data'!$P3402,15)&amp;"-"&amp;FLOOR('Transaction Data'!$P3402,15)+14</f>
        <v>60-74</v>
      </c>
      <c r="R3402" s="2" t="str">
        <f>IF('Transaction Data'!$L3402&lt;=10,"Less Expensive","Expensive")</f>
        <v>Expensive</v>
      </c>
      <c r="S3402" s="4">
        <f>WEEKDAY('Transaction Data'!$A3402)</f>
        <v>3</v>
      </c>
      <c r="T3402" s="2" t="str">
        <f>IF(WEEKDAY('Transaction Data'!$A3402,2)&lt;6,"Weekday","Weekend")</f>
        <v>Weekday</v>
      </c>
    </row>
    <row r="3403" ht="15.75" customHeight="1">
      <c r="A3403" s="1">
        <v>45293.0</v>
      </c>
      <c r="B3403" s="2" t="s">
        <v>3251</v>
      </c>
      <c r="C3403" s="2" t="s">
        <v>54</v>
      </c>
      <c r="D3403" s="1">
        <v>31855.0</v>
      </c>
      <c r="E3403" s="2" t="s">
        <v>22</v>
      </c>
      <c r="F3403" s="2">
        <v>452.0</v>
      </c>
      <c r="G3403" s="2" t="s">
        <v>48</v>
      </c>
      <c r="H3403" s="2" t="s">
        <v>52</v>
      </c>
      <c r="I3403" s="2" t="s">
        <v>25</v>
      </c>
      <c r="J3403" s="2" t="str">
        <f t="array" ref="J3403">XLOOKUP('Transaction Data'!$G3403,Product_Code,Biscuit_Brand)</f>
        <v>Lemon Crisps</v>
      </c>
      <c r="K3403" s="2">
        <f t="array" ref="K3403">XLOOKUP('Transaction Data'!$G3403,Product_Code,Cost)</f>
        <v>7</v>
      </c>
      <c r="L3403" s="2">
        <f t="array" ref="L3403">XLOOKUP('Transaction Data'!$G3403,Product_Code,Unit_Price)</f>
        <v>9</v>
      </c>
      <c r="M3403" s="3">
        <f>'Transaction Data'!$F3403*'Transaction Data'!$K3403</f>
        <v>3164</v>
      </c>
      <c r="N3403" s="3">
        <f>'Transaction Data'!$F3403*'Transaction Data'!$L3403</f>
        <v>4068</v>
      </c>
      <c r="O3403" s="3">
        <f>'Transaction Data'!$N3403-'Transaction Data'!$M3403</f>
        <v>904</v>
      </c>
      <c r="P3403" s="2">
        <f>DATEDIF('Transaction Data'!$D3403,'Transaction Data'!$A3403,"y")</f>
        <v>36</v>
      </c>
      <c r="Q3403" s="2" t="str">
        <f>FLOOR('Transaction Data'!$P3403,15)&amp;"-"&amp;FLOOR('Transaction Data'!$P3403,15)+14</f>
        <v>30-44</v>
      </c>
      <c r="R3403" s="2" t="str">
        <f>IF('Transaction Data'!$L3403&lt;=10,"Less Expensive","Expensive")</f>
        <v>Less Expensive</v>
      </c>
      <c r="S3403" s="4">
        <f>WEEKDAY('Transaction Data'!$A3403)</f>
        <v>3</v>
      </c>
      <c r="T3403" s="2" t="str">
        <f>IF(WEEKDAY('Transaction Data'!$A3403,2)&lt;6,"Weekday","Weekend")</f>
        <v>Weekday</v>
      </c>
    </row>
    <row r="3404" ht="15.75" customHeight="1">
      <c r="A3404" s="1">
        <v>45373.0</v>
      </c>
      <c r="B3404" s="2" t="s">
        <v>3252</v>
      </c>
      <c r="C3404" s="2" t="s">
        <v>72</v>
      </c>
      <c r="D3404" s="1">
        <v>29513.0</v>
      </c>
      <c r="E3404" s="2" t="s">
        <v>37</v>
      </c>
      <c r="F3404" s="2">
        <v>164.0</v>
      </c>
      <c r="G3404" s="2" t="s">
        <v>55</v>
      </c>
      <c r="H3404" s="2" t="s">
        <v>49</v>
      </c>
      <c r="I3404" s="2" t="s">
        <v>25</v>
      </c>
      <c r="J3404" s="2" t="str">
        <f t="array" ref="J3404">XLOOKUP('Transaction Data'!$G3404,Product_Code,Biscuit_Brand)</f>
        <v>Vanilla Wafers</v>
      </c>
      <c r="K3404" s="2">
        <f t="array" ref="K3404">XLOOKUP('Transaction Data'!$G3404,Product_Code,Cost)</f>
        <v>18</v>
      </c>
      <c r="L3404" s="2">
        <f t="array" ref="L3404">XLOOKUP('Transaction Data'!$G3404,Product_Code,Unit_Price)</f>
        <v>36</v>
      </c>
      <c r="M3404" s="3">
        <f>'Transaction Data'!$F3404*'Transaction Data'!$K3404</f>
        <v>2952</v>
      </c>
      <c r="N3404" s="3">
        <f>'Transaction Data'!$F3404*'Transaction Data'!$L3404</f>
        <v>5904</v>
      </c>
      <c r="O3404" s="3">
        <f>'Transaction Data'!$N3404-'Transaction Data'!$M3404</f>
        <v>2952</v>
      </c>
      <c r="P3404" s="2">
        <f>DATEDIF('Transaction Data'!$D3404,'Transaction Data'!$A3404,"y")</f>
        <v>43</v>
      </c>
      <c r="Q3404" s="2" t="str">
        <f>FLOOR('Transaction Data'!$P3404,15)&amp;"-"&amp;FLOOR('Transaction Data'!$P3404,15)+14</f>
        <v>30-44</v>
      </c>
      <c r="R3404" s="2" t="str">
        <f>IF('Transaction Data'!$L3404&lt;=10,"Less Expensive","Expensive")</f>
        <v>Expensive</v>
      </c>
      <c r="S3404" s="4">
        <f>WEEKDAY('Transaction Data'!$A3404)</f>
        <v>6</v>
      </c>
      <c r="T3404" s="2" t="str">
        <f>IF(WEEKDAY('Transaction Data'!$A3404,2)&lt;6,"Weekday","Weekend")</f>
        <v>Weekday</v>
      </c>
    </row>
    <row r="3405" ht="15.75" customHeight="1">
      <c r="A3405" s="1">
        <v>45482.0</v>
      </c>
      <c r="B3405" s="2" t="s">
        <v>3253</v>
      </c>
      <c r="C3405" s="2" t="s">
        <v>51</v>
      </c>
      <c r="D3405" s="1">
        <v>17483.0</v>
      </c>
      <c r="E3405" s="2" t="s">
        <v>63</v>
      </c>
      <c r="F3405" s="2">
        <v>367.0</v>
      </c>
      <c r="G3405" s="2" t="s">
        <v>44</v>
      </c>
      <c r="H3405" s="2" t="s">
        <v>52</v>
      </c>
      <c r="I3405" s="2" t="s">
        <v>25</v>
      </c>
      <c r="J3405" s="2" t="str">
        <f t="array" ref="J3405">XLOOKUP('Transaction Data'!$G3405,Product_Code,Biscuit_Brand)</f>
        <v>Butter Crunch</v>
      </c>
      <c r="K3405" s="2">
        <f t="array" ref="K3405">XLOOKUP('Transaction Data'!$G3405,Product_Code,Cost)</f>
        <v>10</v>
      </c>
      <c r="L3405" s="2">
        <f t="array" ref="L3405">XLOOKUP('Transaction Data'!$G3405,Product_Code,Unit_Price)</f>
        <v>11</v>
      </c>
      <c r="M3405" s="3">
        <f>'Transaction Data'!$F3405*'Transaction Data'!$K3405</f>
        <v>3670</v>
      </c>
      <c r="N3405" s="3">
        <f>'Transaction Data'!$F3405*'Transaction Data'!$L3405</f>
        <v>4037</v>
      </c>
      <c r="O3405" s="3">
        <f>'Transaction Data'!$N3405-'Transaction Data'!$M3405</f>
        <v>367</v>
      </c>
      <c r="P3405" s="2">
        <f>DATEDIF('Transaction Data'!$D3405,'Transaction Data'!$A3405,"y")</f>
        <v>76</v>
      </c>
      <c r="Q3405" s="2" t="str">
        <f>FLOOR('Transaction Data'!$P3405,15)&amp;"-"&amp;FLOOR('Transaction Data'!$P3405,15)+14</f>
        <v>75-89</v>
      </c>
      <c r="R3405" s="2" t="str">
        <f>IF('Transaction Data'!$L3405&lt;=10,"Less Expensive","Expensive")</f>
        <v>Expensive</v>
      </c>
      <c r="S3405" s="4">
        <f>WEEKDAY('Transaction Data'!$A3405)</f>
        <v>3</v>
      </c>
      <c r="T3405" s="2" t="str">
        <f>IF(WEEKDAY('Transaction Data'!$A3405,2)&lt;6,"Weekday","Weekend")</f>
        <v>Weekday</v>
      </c>
    </row>
    <row r="3406" ht="15.75" customHeight="1">
      <c r="A3406" s="1">
        <v>45358.0</v>
      </c>
      <c r="B3406" s="2" t="s">
        <v>3254</v>
      </c>
      <c r="C3406" s="2" t="s">
        <v>72</v>
      </c>
      <c r="D3406" s="1">
        <v>19053.0</v>
      </c>
      <c r="E3406" s="2" t="s">
        <v>22</v>
      </c>
      <c r="F3406" s="2">
        <v>205.0</v>
      </c>
      <c r="G3406" s="2" t="s">
        <v>55</v>
      </c>
      <c r="H3406" s="2" t="s">
        <v>34</v>
      </c>
      <c r="I3406" s="2" t="s">
        <v>25</v>
      </c>
      <c r="J3406" s="2" t="str">
        <f t="array" ref="J3406">XLOOKUP('Transaction Data'!$G3406,Product_Code,Biscuit_Brand)</f>
        <v>Vanilla Wafers</v>
      </c>
      <c r="K3406" s="2">
        <f t="array" ref="K3406">XLOOKUP('Transaction Data'!$G3406,Product_Code,Cost)</f>
        <v>18</v>
      </c>
      <c r="L3406" s="2">
        <f t="array" ref="L3406">XLOOKUP('Transaction Data'!$G3406,Product_Code,Unit_Price)</f>
        <v>36</v>
      </c>
      <c r="M3406" s="3">
        <f>'Transaction Data'!$F3406*'Transaction Data'!$K3406</f>
        <v>3690</v>
      </c>
      <c r="N3406" s="3">
        <f>'Transaction Data'!$F3406*'Transaction Data'!$L3406</f>
        <v>7380</v>
      </c>
      <c r="O3406" s="3">
        <f>'Transaction Data'!$N3406-'Transaction Data'!$M3406</f>
        <v>3690</v>
      </c>
      <c r="P3406" s="2">
        <f>DATEDIF('Transaction Data'!$D3406,'Transaction Data'!$A3406,"y")</f>
        <v>72</v>
      </c>
      <c r="Q3406" s="2" t="str">
        <f>FLOOR('Transaction Data'!$P3406,15)&amp;"-"&amp;FLOOR('Transaction Data'!$P3406,15)+14</f>
        <v>60-74</v>
      </c>
      <c r="R3406" s="2" t="str">
        <f>IF('Transaction Data'!$L3406&lt;=10,"Less Expensive","Expensive")</f>
        <v>Expensive</v>
      </c>
      <c r="S3406" s="4">
        <f>WEEKDAY('Transaction Data'!$A3406)</f>
        <v>5</v>
      </c>
      <c r="T3406" s="2" t="str">
        <f>IF(WEEKDAY('Transaction Data'!$A3406,2)&lt;6,"Weekday","Weekend")</f>
        <v>Weekday</v>
      </c>
    </row>
    <row r="3407" ht="15.75" customHeight="1">
      <c r="A3407" s="1">
        <v>45331.0</v>
      </c>
      <c r="B3407" s="2" t="s">
        <v>3255</v>
      </c>
      <c r="C3407" s="2" t="s">
        <v>32</v>
      </c>
      <c r="D3407" s="1">
        <v>34508.0</v>
      </c>
      <c r="E3407" s="2" t="s">
        <v>27</v>
      </c>
      <c r="F3407" s="2">
        <v>340.0</v>
      </c>
      <c r="G3407" s="2" t="s">
        <v>55</v>
      </c>
      <c r="H3407" s="2" t="s">
        <v>34</v>
      </c>
      <c r="I3407" s="2" t="s">
        <v>25</v>
      </c>
      <c r="J3407" s="2" t="str">
        <f t="array" ref="J3407">XLOOKUP('Transaction Data'!$G3407,Product_Code,Biscuit_Brand)</f>
        <v>Vanilla Wafers</v>
      </c>
      <c r="K3407" s="2">
        <f t="array" ref="K3407">XLOOKUP('Transaction Data'!$G3407,Product_Code,Cost)</f>
        <v>18</v>
      </c>
      <c r="L3407" s="2">
        <f t="array" ref="L3407">XLOOKUP('Transaction Data'!$G3407,Product_Code,Unit_Price)</f>
        <v>36</v>
      </c>
      <c r="M3407" s="3">
        <f>'Transaction Data'!$F3407*'Transaction Data'!$K3407</f>
        <v>6120</v>
      </c>
      <c r="N3407" s="3">
        <f>'Transaction Data'!$F3407*'Transaction Data'!$L3407</f>
        <v>12240</v>
      </c>
      <c r="O3407" s="3">
        <f>'Transaction Data'!$N3407-'Transaction Data'!$M3407</f>
        <v>6120</v>
      </c>
      <c r="P3407" s="2">
        <f>DATEDIF('Transaction Data'!$D3407,'Transaction Data'!$A3407,"y")</f>
        <v>29</v>
      </c>
      <c r="Q3407" s="2" t="str">
        <f>FLOOR('Transaction Data'!$P3407,15)&amp;"-"&amp;FLOOR('Transaction Data'!$P3407,15)+14</f>
        <v>15-29</v>
      </c>
      <c r="R3407" s="2" t="str">
        <f>IF('Transaction Data'!$L3407&lt;=10,"Less Expensive","Expensive")</f>
        <v>Expensive</v>
      </c>
      <c r="S3407" s="4">
        <f>WEEKDAY('Transaction Data'!$A3407)</f>
        <v>6</v>
      </c>
      <c r="T3407" s="2" t="str">
        <f>IF(WEEKDAY('Transaction Data'!$A3407,2)&lt;6,"Weekday","Weekend")</f>
        <v>Weekday</v>
      </c>
    </row>
    <row r="3408" ht="15.75" customHeight="1">
      <c r="A3408" s="1">
        <v>45449.0</v>
      </c>
      <c r="B3408" s="2" t="s">
        <v>3256</v>
      </c>
      <c r="C3408" s="2" t="s">
        <v>41</v>
      </c>
      <c r="D3408" s="1">
        <v>33302.0</v>
      </c>
      <c r="E3408" s="2" t="s">
        <v>22</v>
      </c>
      <c r="F3408" s="2">
        <v>492.0</v>
      </c>
      <c r="G3408" s="2" t="s">
        <v>44</v>
      </c>
      <c r="H3408" s="2" t="s">
        <v>39</v>
      </c>
      <c r="I3408" s="2" t="s">
        <v>25</v>
      </c>
      <c r="J3408" s="2" t="str">
        <f t="array" ref="J3408">XLOOKUP('Transaction Data'!$G3408,Product_Code,Biscuit_Brand)</f>
        <v>Butter Crunch</v>
      </c>
      <c r="K3408" s="2">
        <f t="array" ref="K3408">XLOOKUP('Transaction Data'!$G3408,Product_Code,Cost)</f>
        <v>10</v>
      </c>
      <c r="L3408" s="2">
        <f t="array" ref="L3408">XLOOKUP('Transaction Data'!$G3408,Product_Code,Unit_Price)</f>
        <v>11</v>
      </c>
      <c r="M3408" s="3">
        <f>'Transaction Data'!$F3408*'Transaction Data'!$K3408</f>
        <v>4920</v>
      </c>
      <c r="N3408" s="3">
        <f>'Transaction Data'!$F3408*'Transaction Data'!$L3408</f>
        <v>5412</v>
      </c>
      <c r="O3408" s="3">
        <f>'Transaction Data'!$N3408-'Transaction Data'!$M3408</f>
        <v>492</v>
      </c>
      <c r="P3408" s="2">
        <f>DATEDIF('Transaction Data'!$D3408,'Transaction Data'!$A3408,"y")</f>
        <v>33</v>
      </c>
      <c r="Q3408" s="2" t="str">
        <f>FLOOR('Transaction Data'!$P3408,15)&amp;"-"&amp;FLOOR('Transaction Data'!$P3408,15)+14</f>
        <v>30-44</v>
      </c>
      <c r="R3408" s="2" t="str">
        <f>IF('Transaction Data'!$L3408&lt;=10,"Less Expensive","Expensive")</f>
        <v>Expensive</v>
      </c>
      <c r="S3408" s="4">
        <f>WEEKDAY('Transaction Data'!$A3408)</f>
        <v>5</v>
      </c>
      <c r="T3408" s="2" t="str">
        <f>IF(WEEKDAY('Transaction Data'!$A3408,2)&lt;6,"Weekday","Weekend")</f>
        <v>Weekday</v>
      </c>
    </row>
    <row r="3409" ht="15.75" customHeight="1">
      <c r="A3409" s="1">
        <v>45478.0</v>
      </c>
      <c r="B3409" s="2" t="s">
        <v>3257</v>
      </c>
      <c r="C3409" s="2" t="s">
        <v>41</v>
      </c>
      <c r="D3409" s="1">
        <v>27964.0</v>
      </c>
      <c r="E3409" s="2" t="s">
        <v>22</v>
      </c>
      <c r="F3409" s="2">
        <v>374.0</v>
      </c>
      <c r="G3409" s="2" t="s">
        <v>38</v>
      </c>
      <c r="H3409" s="2" t="s">
        <v>42</v>
      </c>
      <c r="I3409" s="2" t="s">
        <v>25</v>
      </c>
      <c r="J3409" s="2" t="str">
        <f t="array" ref="J3409">XLOOKUP('Transaction Data'!$G3409,Product_Code,Biscuit_Brand)</f>
        <v>Ginger Snaps</v>
      </c>
      <c r="K3409" s="2">
        <f t="array" ref="K3409">XLOOKUP('Transaction Data'!$G3409,Product_Code,Cost)</f>
        <v>14</v>
      </c>
      <c r="L3409" s="2">
        <f t="array" ref="L3409">XLOOKUP('Transaction Data'!$G3409,Product_Code,Unit_Price)</f>
        <v>28</v>
      </c>
      <c r="M3409" s="3">
        <f>'Transaction Data'!$F3409*'Transaction Data'!$K3409</f>
        <v>5236</v>
      </c>
      <c r="N3409" s="3">
        <f>'Transaction Data'!$F3409*'Transaction Data'!$L3409</f>
        <v>10472</v>
      </c>
      <c r="O3409" s="3">
        <f>'Transaction Data'!$N3409-'Transaction Data'!$M3409</f>
        <v>5236</v>
      </c>
      <c r="P3409" s="2">
        <f>DATEDIF('Transaction Data'!$D3409,'Transaction Data'!$A3409,"y")</f>
        <v>47</v>
      </c>
      <c r="Q3409" s="2" t="str">
        <f>FLOOR('Transaction Data'!$P3409,15)&amp;"-"&amp;FLOOR('Transaction Data'!$P3409,15)+14</f>
        <v>45-59</v>
      </c>
      <c r="R3409" s="2" t="str">
        <f>IF('Transaction Data'!$L3409&lt;=10,"Less Expensive","Expensive")</f>
        <v>Expensive</v>
      </c>
      <c r="S3409" s="4">
        <f>WEEKDAY('Transaction Data'!$A3409)</f>
        <v>6</v>
      </c>
      <c r="T3409" s="2" t="str">
        <f>IF(WEEKDAY('Transaction Data'!$A3409,2)&lt;6,"Weekday","Weekend")</f>
        <v>Weekday</v>
      </c>
    </row>
    <row r="3410" ht="15.75" customHeight="1">
      <c r="A3410" s="1">
        <v>45483.0</v>
      </c>
      <c r="B3410" s="2" t="s">
        <v>3258</v>
      </c>
      <c r="C3410" s="2" t="s">
        <v>69</v>
      </c>
      <c r="D3410" s="1">
        <v>35327.0</v>
      </c>
      <c r="E3410" s="2" t="s">
        <v>27</v>
      </c>
      <c r="F3410" s="2">
        <v>497.0</v>
      </c>
      <c r="G3410" s="2" t="s">
        <v>55</v>
      </c>
      <c r="H3410" s="2" t="s">
        <v>45</v>
      </c>
      <c r="I3410" s="2" t="s">
        <v>25</v>
      </c>
      <c r="J3410" s="2" t="str">
        <f t="array" ref="J3410">XLOOKUP('Transaction Data'!$G3410,Product_Code,Biscuit_Brand)</f>
        <v>Vanilla Wafers</v>
      </c>
      <c r="K3410" s="2">
        <f t="array" ref="K3410">XLOOKUP('Transaction Data'!$G3410,Product_Code,Cost)</f>
        <v>18</v>
      </c>
      <c r="L3410" s="2">
        <f t="array" ref="L3410">XLOOKUP('Transaction Data'!$G3410,Product_Code,Unit_Price)</f>
        <v>36</v>
      </c>
      <c r="M3410" s="3">
        <f>'Transaction Data'!$F3410*'Transaction Data'!$K3410</f>
        <v>8946</v>
      </c>
      <c r="N3410" s="3">
        <f>'Transaction Data'!$F3410*'Transaction Data'!$L3410</f>
        <v>17892</v>
      </c>
      <c r="O3410" s="3">
        <f>'Transaction Data'!$N3410-'Transaction Data'!$M3410</f>
        <v>8946</v>
      </c>
      <c r="P3410" s="2">
        <f>DATEDIF('Transaction Data'!$D3410,'Transaction Data'!$A3410,"y")</f>
        <v>27</v>
      </c>
      <c r="Q3410" s="2" t="str">
        <f>FLOOR('Transaction Data'!$P3410,15)&amp;"-"&amp;FLOOR('Transaction Data'!$P3410,15)+14</f>
        <v>15-29</v>
      </c>
      <c r="R3410" s="2" t="str">
        <f>IF('Transaction Data'!$L3410&lt;=10,"Less Expensive","Expensive")</f>
        <v>Expensive</v>
      </c>
      <c r="S3410" s="4">
        <f>WEEKDAY('Transaction Data'!$A3410)</f>
        <v>4</v>
      </c>
      <c r="T3410" s="2" t="str">
        <f>IF(WEEKDAY('Transaction Data'!$A3410,2)&lt;6,"Weekday","Weekend")</f>
        <v>Weekday</v>
      </c>
    </row>
    <row r="3411" ht="15.75" customHeight="1">
      <c r="A3411" s="1">
        <v>45436.0</v>
      </c>
      <c r="B3411" s="2" t="s">
        <v>3259</v>
      </c>
      <c r="C3411" s="2" t="s">
        <v>41</v>
      </c>
      <c r="D3411" s="1">
        <v>35981.0</v>
      </c>
      <c r="E3411" s="2" t="s">
        <v>22</v>
      </c>
      <c r="F3411" s="2">
        <v>76.0</v>
      </c>
      <c r="G3411" s="2" t="s">
        <v>44</v>
      </c>
      <c r="H3411" s="2" t="s">
        <v>49</v>
      </c>
      <c r="I3411" s="2" t="s">
        <v>25</v>
      </c>
      <c r="J3411" s="2" t="str">
        <f t="array" ref="J3411">XLOOKUP('Transaction Data'!$G3411,Product_Code,Biscuit_Brand)</f>
        <v>Butter Crunch</v>
      </c>
      <c r="K3411" s="2">
        <f t="array" ref="K3411">XLOOKUP('Transaction Data'!$G3411,Product_Code,Cost)</f>
        <v>10</v>
      </c>
      <c r="L3411" s="2">
        <f t="array" ref="L3411">XLOOKUP('Transaction Data'!$G3411,Product_Code,Unit_Price)</f>
        <v>11</v>
      </c>
      <c r="M3411" s="3">
        <f>'Transaction Data'!$F3411*'Transaction Data'!$K3411</f>
        <v>760</v>
      </c>
      <c r="N3411" s="3">
        <f>'Transaction Data'!$F3411*'Transaction Data'!$L3411</f>
        <v>836</v>
      </c>
      <c r="O3411" s="3">
        <f>'Transaction Data'!$N3411-'Transaction Data'!$M3411</f>
        <v>76</v>
      </c>
      <c r="P3411" s="2">
        <f>DATEDIF('Transaction Data'!$D3411,'Transaction Data'!$A3411,"y")</f>
        <v>25</v>
      </c>
      <c r="Q3411" s="2" t="str">
        <f>FLOOR('Transaction Data'!$P3411,15)&amp;"-"&amp;FLOOR('Transaction Data'!$P3411,15)+14</f>
        <v>15-29</v>
      </c>
      <c r="R3411" s="2" t="str">
        <f>IF('Transaction Data'!$L3411&lt;=10,"Less Expensive","Expensive")</f>
        <v>Expensive</v>
      </c>
      <c r="S3411" s="4">
        <f>WEEKDAY('Transaction Data'!$A3411)</f>
        <v>6</v>
      </c>
      <c r="T3411" s="2" t="str">
        <f>IF(WEEKDAY('Transaction Data'!$A3411,2)&lt;6,"Weekday","Weekend")</f>
        <v>Weekday</v>
      </c>
    </row>
    <row r="3412" ht="15.75" customHeight="1">
      <c r="A3412" s="1">
        <v>45398.0</v>
      </c>
      <c r="B3412" s="2" t="s">
        <v>3260</v>
      </c>
      <c r="C3412" s="2" t="s">
        <v>65</v>
      </c>
      <c r="D3412" s="1">
        <v>24985.0</v>
      </c>
      <c r="E3412" s="2" t="s">
        <v>22</v>
      </c>
      <c r="F3412" s="2">
        <v>379.0</v>
      </c>
      <c r="G3412" s="2" t="s">
        <v>33</v>
      </c>
      <c r="H3412" s="2" t="s">
        <v>52</v>
      </c>
      <c r="I3412" s="2" t="s">
        <v>25</v>
      </c>
      <c r="J3412" s="2" t="str">
        <f t="array" ref="J3412">XLOOKUP('Transaction Data'!$G3412,Product_Code,Biscuit_Brand)</f>
        <v>Caramel Biscuits</v>
      </c>
      <c r="K3412" s="2">
        <f t="array" ref="K3412">XLOOKUP('Transaction Data'!$G3412,Product_Code,Cost)</f>
        <v>18</v>
      </c>
      <c r="L3412" s="2">
        <f t="array" ref="L3412">XLOOKUP('Transaction Data'!$G3412,Product_Code,Unit_Price)</f>
        <v>22</v>
      </c>
      <c r="M3412" s="3">
        <f>'Transaction Data'!$F3412*'Transaction Data'!$K3412</f>
        <v>6822</v>
      </c>
      <c r="N3412" s="3">
        <f>'Transaction Data'!$F3412*'Transaction Data'!$L3412</f>
        <v>8338</v>
      </c>
      <c r="O3412" s="3">
        <f>'Transaction Data'!$N3412-'Transaction Data'!$M3412</f>
        <v>1516</v>
      </c>
      <c r="P3412" s="2">
        <f>DATEDIF('Transaction Data'!$D3412,'Transaction Data'!$A3412,"y")</f>
        <v>55</v>
      </c>
      <c r="Q3412" s="2" t="str">
        <f>FLOOR('Transaction Data'!$P3412,15)&amp;"-"&amp;FLOOR('Transaction Data'!$P3412,15)+14</f>
        <v>45-59</v>
      </c>
      <c r="R3412" s="2" t="str">
        <f>IF('Transaction Data'!$L3412&lt;=10,"Less Expensive","Expensive")</f>
        <v>Expensive</v>
      </c>
      <c r="S3412" s="4">
        <f>WEEKDAY('Transaction Data'!$A3412)</f>
        <v>3</v>
      </c>
      <c r="T3412" s="2" t="str">
        <f>IF(WEEKDAY('Transaction Data'!$A3412,2)&lt;6,"Weekday","Weekend")</f>
        <v>Weekday</v>
      </c>
    </row>
    <row r="3413" ht="15.75" customHeight="1">
      <c r="A3413" s="1">
        <v>45314.0</v>
      </c>
      <c r="B3413" s="2" t="s">
        <v>3261</v>
      </c>
      <c r="C3413" s="2" t="s">
        <v>72</v>
      </c>
      <c r="D3413" s="1">
        <v>19195.0</v>
      </c>
      <c r="E3413" s="2" t="s">
        <v>37</v>
      </c>
      <c r="F3413" s="2">
        <v>167.0</v>
      </c>
      <c r="G3413" s="2" t="s">
        <v>55</v>
      </c>
      <c r="H3413" s="2" t="s">
        <v>49</v>
      </c>
      <c r="I3413" s="2" t="s">
        <v>25</v>
      </c>
      <c r="J3413" s="2" t="str">
        <f t="array" ref="J3413">XLOOKUP('Transaction Data'!$G3413,Product_Code,Biscuit_Brand)</f>
        <v>Vanilla Wafers</v>
      </c>
      <c r="K3413" s="2">
        <f t="array" ref="K3413">XLOOKUP('Transaction Data'!$G3413,Product_Code,Cost)</f>
        <v>18</v>
      </c>
      <c r="L3413" s="2">
        <f t="array" ref="L3413">XLOOKUP('Transaction Data'!$G3413,Product_Code,Unit_Price)</f>
        <v>36</v>
      </c>
      <c r="M3413" s="3">
        <f>'Transaction Data'!$F3413*'Transaction Data'!$K3413</f>
        <v>3006</v>
      </c>
      <c r="N3413" s="3">
        <f>'Transaction Data'!$F3413*'Transaction Data'!$L3413</f>
        <v>6012</v>
      </c>
      <c r="O3413" s="3">
        <f>'Transaction Data'!$N3413-'Transaction Data'!$M3413</f>
        <v>3006</v>
      </c>
      <c r="P3413" s="2">
        <f>DATEDIF('Transaction Data'!$D3413,'Transaction Data'!$A3413,"y")</f>
        <v>71</v>
      </c>
      <c r="Q3413" s="2" t="str">
        <f>FLOOR('Transaction Data'!$P3413,15)&amp;"-"&amp;FLOOR('Transaction Data'!$P3413,15)+14</f>
        <v>60-74</v>
      </c>
      <c r="R3413" s="2" t="str">
        <f>IF('Transaction Data'!$L3413&lt;=10,"Less Expensive","Expensive")</f>
        <v>Expensive</v>
      </c>
      <c r="S3413" s="4">
        <f>WEEKDAY('Transaction Data'!$A3413)</f>
        <v>3</v>
      </c>
      <c r="T3413" s="2" t="str">
        <f>IF(WEEKDAY('Transaction Data'!$A3413,2)&lt;6,"Weekday","Weekend")</f>
        <v>Weekday</v>
      </c>
    </row>
    <row r="3414" ht="15.75" customHeight="1">
      <c r="A3414" s="1">
        <v>45319.0</v>
      </c>
      <c r="B3414" s="2" t="s">
        <v>3262</v>
      </c>
      <c r="C3414" s="2" t="s">
        <v>21</v>
      </c>
      <c r="D3414" s="1">
        <v>37108.0</v>
      </c>
      <c r="E3414" s="2" t="s">
        <v>37</v>
      </c>
      <c r="F3414" s="2">
        <v>209.0</v>
      </c>
      <c r="G3414" s="2" t="s">
        <v>33</v>
      </c>
      <c r="H3414" s="2" t="s">
        <v>52</v>
      </c>
      <c r="I3414" s="2" t="s">
        <v>25</v>
      </c>
      <c r="J3414" s="2" t="str">
        <f t="array" ref="J3414">XLOOKUP('Transaction Data'!$G3414,Product_Code,Biscuit_Brand)</f>
        <v>Caramel Biscuits</v>
      </c>
      <c r="K3414" s="2">
        <f t="array" ref="K3414">XLOOKUP('Transaction Data'!$G3414,Product_Code,Cost)</f>
        <v>18</v>
      </c>
      <c r="L3414" s="2">
        <f t="array" ref="L3414">XLOOKUP('Transaction Data'!$G3414,Product_Code,Unit_Price)</f>
        <v>22</v>
      </c>
      <c r="M3414" s="3">
        <f>'Transaction Data'!$F3414*'Transaction Data'!$K3414</f>
        <v>3762</v>
      </c>
      <c r="N3414" s="3">
        <f>'Transaction Data'!$F3414*'Transaction Data'!$L3414</f>
        <v>4598</v>
      </c>
      <c r="O3414" s="3">
        <f>'Transaction Data'!$N3414-'Transaction Data'!$M3414</f>
        <v>836</v>
      </c>
      <c r="P3414" s="2">
        <f>DATEDIF('Transaction Data'!$D3414,'Transaction Data'!$A3414,"y")</f>
        <v>22</v>
      </c>
      <c r="Q3414" s="2" t="str">
        <f>FLOOR('Transaction Data'!$P3414,15)&amp;"-"&amp;FLOOR('Transaction Data'!$P3414,15)+14</f>
        <v>15-29</v>
      </c>
      <c r="R3414" s="2" t="str">
        <f>IF('Transaction Data'!$L3414&lt;=10,"Less Expensive","Expensive")</f>
        <v>Expensive</v>
      </c>
      <c r="S3414" s="4">
        <f>WEEKDAY('Transaction Data'!$A3414)</f>
        <v>1</v>
      </c>
      <c r="T3414" s="2" t="str">
        <f>IF(WEEKDAY('Transaction Data'!$A3414,2)&lt;6,"Weekday","Weekend")</f>
        <v>Weekend</v>
      </c>
    </row>
    <row r="3415" ht="15.75" customHeight="1">
      <c r="A3415" s="1">
        <v>45461.0</v>
      </c>
      <c r="B3415" s="2" t="s">
        <v>3263</v>
      </c>
      <c r="C3415" s="2" t="s">
        <v>32</v>
      </c>
      <c r="D3415" s="1">
        <v>26056.0</v>
      </c>
      <c r="E3415" s="2" t="s">
        <v>27</v>
      </c>
      <c r="F3415" s="2">
        <v>450.0</v>
      </c>
      <c r="G3415" s="2" t="s">
        <v>61</v>
      </c>
      <c r="H3415" s="2" t="s">
        <v>52</v>
      </c>
      <c r="I3415" s="2" t="s">
        <v>25</v>
      </c>
      <c r="J3415" s="2" t="str">
        <f t="array" ref="J3415">XLOOKUP('Transaction Data'!$G3415,Product_Code,Biscuit_Brand)</f>
        <v>Choco Delight</v>
      </c>
      <c r="K3415" s="2">
        <f t="array" ref="K3415">XLOOKUP('Transaction Data'!$G3415,Product_Code,Cost)</f>
        <v>3</v>
      </c>
      <c r="L3415" s="2">
        <f t="array" ref="L3415">XLOOKUP('Transaction Data'!$G3415,Product_Code,Unit_Price)</f>
        <v>5</v>
      </c>
      <c r="M3415" s="3">
        <f>'Transaction Data'!$F3415*'Transaction Data'!$K3415</f>
        <v>1350</v>
      </c>
      <c r="N3415" s="3">
        <f>'Transaction Data'!$F3415*'Transaction Data'!$L3415</f>
        <v>2250</v>
      </c>
      <c r="O3415" s="3">
        <f>'Transaction Data'!$N3415-'Transaction Data'!$M3415</f>
        <v>900</v>
      </c>
      <c r="P3415" s="2">
        <f>DATEDIF('Transaction Data'!$D3415,'Transaction Data'!$A3415,"y")</f>
        <v>53</v>
      </c>
      <c r="Q3415" s="2" t="str">
        <f>FLOOR('Transaction Data'!$P3415,15)&amp;"-"&amp;FLOOR('Transaction Data'!$P3415,15)+14</f>
        <v>45-59</v>
      </c>
      <c r="R3415" s="2" t="str">
        <f>IF('Transaction Data'!$L3415&lt;=10,"Less Expensive","Expensive")</f>
        <v>Less Expensive</v>
      </c>
      <c r="S3415" s="4">
        <f>WEEKDAY('Transaction Data'!$A3415)</f>
        <v>3</v>
      </c>
      <c r="T3415" s="2" t="str">
        <f>IF(WEEKDAY('Transaction Data'!$A3415,2)&lt;6,"Weekday","Weekend")</f>
        <v>Weekday</v>
      </c>
    </row>
    <row r="3416" ht="15.75" customHeight="1">
      <c r="A3416" s="1">
        <v>45329.0</v>
      </c>
      <c r="B3416" s="2" t="s">
        <v>3264</v>
      </c>
      <c r="C3416" s="2" t="s">
        <v>41</v>
      </c>
      <c r="D3416" s="1">
        <v>18526.0</v>
      </c>
      <c r="E3416" s="2" t="s">
        <v>22</v>
      </c>
      <c r="F3416" s="2">
        <v>305.0</v>
      </c>
      <c r="G3416" s="2" t="s">
        <v>57</v>
      </c>
      <c r="H3416" s="2" t="s">
        <v>45</v>
      </c>
      <c r="I3416" s="2" t="s">
        <v>25</v>
      </c>
      <c r="J3416" s="2" t="str">
        <f t="array" ref="J3416">XLOOKUP('Transaction Data'!$G3416,Product_Code,Biscuit_Brand)</f>
        <v>Oatmeal Cookies</v>
      </c>
      <c r="K3416" s="2">
        <f t="array" ref="K3416">XLOOKUP('Transaction Data'!$G3416,Product_Code,Cost)</f>
        <v>19</v>
      </c>
      <c r="L3416" s="2">
        <f t="array" ref="L3416">XLOOKUP('Transaction Data'!$G3416,Product_Code,Unit_Price)</f>
        <v>23</v>
      </c>
      <c r="M3416" s="3">
        <f>'Transaction Data'!$F3416*'Transaction Data'!$K3416</f>
        <v>5795</v>
      </c>
      <c r="N3416" s="3">
        <f>'Transaction Data'!$F3416*'Transaction Data'!$L3416</f>
        <v>7015</v>
      </c>
      <c r="O3416" s="3">
        <f>'Transaction Data'!$N3416-'Transaction Data'!$M3416</f>
        <v>1220</v>
      </c>
      <c r="P3416" s="2">
        <f>DATEDIF('Transaction Data'!$D3416,'Transaction Data'!$A3416,"y")</f>
        <v>73</v>
      </c>
      <c r="Q3416" s="2" t="str">
        <f>FLOOR('Transaction Data'!$P3416,15)&amp;"-"&amp;FLOOR('Transaction Data'!$P3416,15)+14</f>
        <v>60-74</v>
      </c>
      <c r="R3416" s="2" t="str">
        <f>IF('Transaction Data'!$L3416&lt;=10,"Less Expensive","Expensive")</f>
        <v>Expensive</v>
      </c>
      <c r="S3416" s="4">
        <f>WEEKDAY('Transaction Data'!$A3416)</f>
        <v>4</v>
      </c>
      <c r="T3416" s="2" t="str">
        <f>IF(WEEKDAY('Transaction Data'!$A3416,2)&lt;6,"Weekday","Weekend")</f>
        <v>Weekday</v>
      </c>
    </row>
    <row r="3417" ht="15.75" customHeight="1">
      <c r="A3417" s="1">
        <v>45353.0</v>
      </c>
      <c r="B3417" s="2" t="s">
        <v>3265</v>
      </c>
      <c r="C3417" s="2" t="s">
        <v>78</v>
      </c>
      <c r="D3417" s="1">
        <v>38022.0</v>
      </c>
      <c r="E3417" s="2" t="s">
        <v>63</v>
      </c>
      <c r="F3417" s="2">
        <v>436.0</v>
      </c>
      <c r="G3417" s="2" t="s">
        <v>44</v>
      </c>
      <c r="H3417" s="2" t="s">
        <v>49</v>
      </c>
      <c r="I3417" s="2" t="s">
        <v>25</v>
      </c>
      <c r="J3417" s="2" t="str">
        <f t="array" ref="J3417">XLOOKUP('Transaction Data'!$G3417,Product_Code,Biscuit_Brand)</f>
        <v>Butter Crunch</v>
      </c>
      <c r="K3417" s="2">
        <f t="array" ref="K3417">XLOOKUP('Transaction Data'!$G3417,Product_Code,Cost)</f>
        <v>10</v>
      </c>
      <c r="L3417" s="2">
        <f t="array" ref="L3417">XLOOKUP('Transaction Data'!$G3417,Product_Code,Unit_Price)</f>
        <v>11</v>
      </c>
      <c r="M3417" s="3">
        <f>'Transaction Data'!$F3417*'Transaction Data'!$K3417</f>
        <v>4360</v>
      </c>
      <c r="N3417" s="3">
        <f>'Transaction Data'!$F3417*'Transaction Data'!$L3417</f>
        <v>4796</v>
      </c>
      <c r="O3417" s="3">
        <f>'Transaction Data'!$N3417-'Transaction Data'!$M3417</f>
        <v>436</v>
      </c>
      <c r="P3417" s="2">
        <f>DATEDIF('Transaction Data'!$D3417,'Transaction Data'!$A3417,"y")</f>
        <v>20</v>
      </c>
      <c r="Q3417" s="2" t="str">
        <f>FLOOR('Transaction Data'!$P3417,15)&amp;"-"&amp;FLOOR('Transaction Data'!$P3417,15)+14</f>
        <v>15-29</v>
      </c>
      <c r="R3417" s="2" t="str">
        <f>IF('Transaction Data'!$L3417&lt;=10,"Less Expensive","Expensive")</f>
        <v>Expensive</v>
      </c>
      <c r="S3417" s="4">
        <f>WEEKDAY('Transaction Data'!$A3417)</f>
        <v>7</v>
      </c>
      <c r="T3417" s="2" t="str">
        <f>IF(WEEKDAY('Transaction Data'!$A3417,2)&lt;6,"Weekday","Weekend")</f>
        <v>Weekend</v>
      </c>
    </row>
    <row r="3418" ht="15.75" customHeight="1">
      <c r="A3418" s="1">
        <v>45366.0</v>
      </c>
      <c r="B3418" s="2" t="s">
        <v>3266</v>
      </c>
      <c r="C3418" s="2" t="s">
        <v>72</v>
      </c>
      <c r="D3418" s="1">
        <v>26398.0</v>
      </c>
      <c r="E3418" s="2" t="s">
        <v>27</v>
      </c>
      <c r="F3418" s="2">
        <v>112.0</v>
      </c>
      <c r="G3418" s="2" t="s">
        <v>60</v>
      </c>
      <c r="H3418" s="2" t="s">
        <v>52</v>
      </c>
      <c r="I3418" s="2" t="s">
        <v>25</v>
      </c>
      <c r="J3418" s="2" t="str">
        <f t="array" ref="J3418">XLOOKUP('Transaction Data'!$G3418,Product_Code,Biscuit_Brand)</f>
        <v>Peanut Butter Bites</v>
      </c>
      <c r="K3418" s="2">
        <f t="array" ref="K3418">XLOOKUP('Transaction Data'!$G3418,Product_Code,Cost)</f>
        <v>5</v>
      </c>
      <c r="L3418" s="2">
        <f t="array" ref="L3418">XLOOKUP('Transaction Data'!$G3418,Product_Code,Unit_Price)</f>
        <v>7</v>
      </c>
      <c r="M3418" s="3">
        <f>'Transaction Data'!$F3418*'Transaction Data'!$K3418</f>
        <v>560</v>
      </c>
      <c r="N3418" s="3">
        <f>'Transaction Data'!$F3418*'Transaction Data'!$L3418</f>
        <v>784</v>
      </c>
      <c r="O3418" s="3">
        <f>'Transaction Data'!$N3418-'Transaction Data'!$M3418</f>
        <v>224</v>
      </c>
      <c r="P3418" s="2">
        <f>DATEDIF('Transaction Data'!$D3418,'Transaction Data'!$A3418,"y")</f>
        <v>51</v>
      </c>
      <c r="Q3418" s="2" t="str">
        <f>FLOOR('Transaction Data'!$P3418,15)&amp;"-"&amp;FLOOR('Transaction Data'!$P3418,15)+14</f>
        <v>45-59</v>
      </c>
      <c r="R3418" s="2" t="str">
        <f>IF('Transaction Data'!$L3418&lt;=10,"Less Expensive","Expensive")</f>
        <v>Less Expensive</v>
      </c>
      <c r="S3418" s="4">
        <f>WEEKDAY('Transaction Data'!$A3418)</f>
        <v>6</v>
      </c>
      <c r="T3418" s="2" t="str">
        <f>IF(WEEKDAY('Transaction Data'!$A3418,2)&lt;6,"Weekday","Weekend")</f>
        <v>Weekday</v>
      </c>
    </row>
    <row r="3419" ht="15.75" customHeight="1">
      <c r="A3419" s="1">
        <v>45421.0</v>
      </c>
      <c r="B3419" s="2" t="s">
        <v>3267</v>
      </c>
      <c r="C3419" s="2" t="s">
        <v>51</v>
      </c>
      <c r="D3419" s="1">
        <v>18602.0</v>
      </c>
      <c r="E3419" s="2" t="s">
        <v>63</v>
      </c>
      <c r="F3419" s="2">
        <v>436.0</v>
      </c>
      <c r="G3419" s="2" t="s">
        <v>33</v>
      </c>
      <c r="H3419" s="2" t="s">
        <v>49</v>
      </c>
      <c r="I3419" s="2" t="s">
        <v>25</v>
      </c>
      <c r="J3419" s="2" t="str">
        <f t="array" ref="J3419">XLOOKUP('Transaction Data'!$G3419,Product_Code,Biscuit_Brand)</f>
        <v>Caramel Biscuits</v>
      </c>
      <c r="K3419" s="2">
        <f t="array" ref="K3419">XLOOKUP('Transaction Data'!$G3419,Product_Code,Cost)</f>
        <v>18</v>
      </c>
      <c r="L3419" s="2">
        <f t="array" ref="L3419">XLOOKUP('Transaction Data'!$G3419,Product_Code,Unit_Price)</f>
        <v>22</v>
      </c>
      <c r="M3419" s="3">
        <f>'Transaction Data'!$F3419*'Transaction Data'!$K3419</f>
        <v>7848</v>
      </c>
      <c r="N3419" s="3">
        <f>'Transaction Data'!$F3419*'Transaction Data'!$L3419</f>
        <v>9592</v>
      </c>
      <c r="O3419" s="3">
        <f>'Transaction Data'!$N3419-'Transaction Data'!$M3419</f>
        <v>1744</v>
      </c>
      <c r="P3419" s="2">
        <f>DATEDIF('Transaction Data'!$D3419,'Transaction Data'!$A3419,"y")</f>
        <v>73</v>
      </c>
      <c r="Q3419" s="2" t="str">
        <f>FLOOR('Transaction Data'!$P3419,15)&amp;"-"&amp;FLOOR('Transaction Data'!$P3419,15)+14</f>
        <v>60-74</v>
      </c>
      <c r="R3419" s="2" t="str">
        <f>IF('Transaction Data'!$L3419&lt;=10,"Less Expensive","Expensive")</f>
        <v>Expensive</v>
      </c>
      <c r="S3419" s="4">
        <f>WEEKDAY('Transaction Data'!$A3419)</f>
        <v>5</v>
      </c>
      <c r="T3419" s="2" t="str">
        <f>IF(WEEKDAY('Transaction Data'!$A3419,2)&lt;6,"Weekday","Weekend")</f>
        <v>Weekday</v>
      </c>
    </row>
    <row r="3420" ht="15.75" customHeight="1">
      <c r="A3420" s="1">
        <v>45357.0</v>
      </c>
      <c r="B3420" s="2" t="s">
        <v>3268</v>
      </c>
      <c r="C3420" s="2" t="s">
        <v>78</v>
      </c>
      <c r="D3420" s="1">
        <v>18880.0</v>
      </c>
      <c r="E3420" s="2" t="s">
        <v>37</v>
      </c>
      <c r="F3420" s="2">
        <v>488.0</v>
      </c>
      <c r="G3420" s="2" t="s">
        <v>55</v>
      </c>
      <c r="H3420" s="2" t="s">
        <v>52</v>
      </c>
      <c r="I3420" s="2" t="s">
        <v>25</v>
      </c>
      <c r="J3420" s="2" t="str">
        <f t="array" ref="J3420">XLOOKUP('Transaction Data'!$G3420,Product_Code,Biscuit_Brand)</f>
        <v>Vanilla Wafers</v>
      </c>
      <c r="K3420" s="2">
        <f t="array" ref="K3420">XLOOKUP('Transaction Data'!$G3420,Product_Code,Cost)</f>
        <v>18</v>
      </c>
      <c r="L3420" s="2">
        <f t="array" ref="L3420">XLOOKUP('Transaction Data'!$G3420,Product_Code,Unit_Price)</f>
        <v>36</v>
      </c>
      <c r="M3420" s="3">
        <f>'Transaction Data'!$F3420*'Transaction Data'!$K3420</f>
        <v>8784</v>
      </c>
      <c r="N3420" s="3">
        <f>'Transaction Data'!$F3420*'Transaction Data'!$L3420</f>
        <v>17568</v>
      </c>
      <c r="O3420" s="3">
        <f>'Transaction Data'!$N3420-'Transaction Data'!$M3420</f>
        <v>8784</v>
      </c>
      <c r="P3420" s="2">
        <f>DATEDIF('Transaction Data'!$D3420,'Transaction Data'!$A3420,"y")</f>
        <v>72</v>
      </c>
      <c r="Q3420" s="2" t="str">
        <f>FLOOR('Transaction Data'!$P3420,15)&amp;"-"&amp;FLOOR('Transaction Data'!$P3420,15)+14</f>
        <v>60-74</v>
      </c>
      <c r="R3420" s="2" t="str">
        <f>IF('Transaction Data'!$L3420&lt;=10,"Less Expensive","Expensive")</f>
        <v>Expensive</v>
      </c>
      <c r="S3420" s="4">
        <f>WEEKDAY('Transaction Data'!$A3420)</f>
        <v>4</v>
      </c>
      <c r="T3420" s="2" t="str">
        <f>IF(WEEKDAY('Transaction Data'!$A3420,2)&lt;6,"Weekday","Weekend")</f>
        <v>Weekday</v>
      </c>
    </row>
    <row r="3421" ht="15.75" customHeight="1">
      <c r="A3421" s="1">
        <v>45348.0</v>
      </c>
      <c r="B3421" s="2" t="s">
        <v>3269</v>
      </c>
      <c r="C3421" s="2" t="s">
        <v>65</v>
      </c>
      <c r="D3421" s="1">
        <v>38421.0</v>
      </c>
      <c r="E3421" s="2" t="s">
        <v>22</v>
      </c>
      <c r="F3421" s="2">
        <v>101.0</v>
      </c>
      <c r="G3421" s="2" t="s">
        <v>55</v>
      </c>
      <c r="H3421" s="2" t="s">
        <v>34</v>
      </c>
      <c r="I3421" s="2" t="s">
        <v>25</v>
      </c>
      <c r="J3421" s="2" t="str">
        <f t="array" ref="J3421">XLOOKUP('Transaction Data'!$G3421,Product_Code,Biscuit_Brand)</f>
        <v>Vanilla Wafers</v>
      </c>
      <c r="K3421" s="2">
        <f t="array" ref="K3421">XLOOKUP('Transaction Data'!$G3421,Product_Code,Cost)</f>
        <v>18</v>
      </c>
      <c r="L3421" s="2">
        <f t="array" ref="L3421">XLOOKUP('Transaction Data'!$G3421,Product_Code,Unit_Price)</f>
        <v>36</v>
      </c>
      <c r="M3421" s="3">
        <f>'Transaction Data'!$F3421*'Transaction Data'!$K3421</f>
        <v>1818</v>
      </c>
      <c r="N3421" s="3">
        <f>'Transaction Data'!$F3421*'Transaction Data'!$L3421</f>
        <v>3636</v>
      </c>
      <c r="O3421" s="3">
        <f>'Transaction Data'!$N3421-'Transaction Data'!$M3421</f>
        <v>1818</v>
      </c>
      <c r="P3421" s="2">
        <f>DATEDIF('Transaction Data'!$D3421,'Transaction Data'!$A3421,"y")</f>
        <v>18</v>
      </c>
      <c r="Q3421" s="2" t="str">
        <f>FLOOR('Transaction Data'!$P3421,15)&amp;"-"&amp;FLOOR('Transaction Data'!$P3421,15)+14</f>
        <v>15-29</v>
      </c>
      <c r="R3421" s="2" t="str">
        <f>IF('Transaction Data'!$L3421&lt;=10,"Less Expensive","Expensive")</f>
        <v>Expensive</v>
      </c>
      <c r="S3421" s="4">
        <f>WEEKDAY('Transaction Data'!$A3421)</f>
        <v>2</v>
      </c>
      <c r="T3421" s="2" t="str">
        <f>IF(WEEKDAY('Transaction Data'!$A3421,2)&lt;6,"Weekday","Weekend")</f>
        <v>Weekday</v>
      </c>
    </row>
    <row r="3422" ht="15.75" customHeight="1">
      <c r="A3422" s="1">
        <v>45391.0</v>
      </c>
      <c r="B3422" s="2" t="s">
        <v>3270</v>
      </c>
      <c r="C3422" s="2" t="s">
        <v>21</v>
      </c>
      <c r="D3422" s="1">
        <v>34915.0</v>
      </c>
      <c r="E3422" s="2" t="s">
        <v>22</v>
      </c>
      <c r="F3422" s="2">
        <v>432.0</v>
      </c>
      <c r="G3422" s="2" t="s">
        <v>28</v>
      </c>
      <c r="H3422" s="2" t="s">
        <v>34</v>
      </c>
      <c r="I3422" s="2" t="s">
        <v>25</v>
      </c>
      <c r="J3422" s="2" t="str">
        <f t="array" ref="J3422">XLOOKUP('Transaction Data'!$G3422,Product_Code,Biscuit_Brand)</f>
        <v>Shortbread</v>
      </c>
      <c r="K3422" s="2">
        <f t="array" ref="K3422">XLOOKUP('Transaction Data'!$G3422,Product_Code,Cost)</f>
        <v>10</v>
      </c>
      <c r="L3422" s="2">
        <f t="array" ref="L3422">XLOOKUP('Transaction Data'!$G3422,Product_Code,Unit_Price)</f>
        <v>45</v>
      </c>
      <c r="M3422" s="3">
        <f>'Transaction Data'!$F3422*'Transaction Data'!$K3422</f>
        <v>4320</v>
      </c>
      <c r="N3422" s="3">
        <f>'Transaction Data'!$F3422*'Transaction Data'!$L3422</f>
        <v>19440</v>
      </c>
      <c r="O3422" s="3">
        <f>'Transaction Data'!$N3422-'Transaction Data'!$M3422</f>
        <v>15120</v>
      </c>
      <c r="P3422" s="2">
        <f>DATEDIF('Transaction Data'!$D3422,'Transaction Data'!$A3422,"y")</f>
        <v>28</v>
      </c>
      <c r="Q3422" s="2" t="str">
        <f>FLOOR('Transaction Data'!$P3422,15)&amp;"-"&amp;FLOOR('Transaction Data'!$P3422,15)+14</f>
        <v>15-29</v>
      </c>
      <c r="R3422" s="2" t="str">
        <f>IF('Transaction Data'!$L3422&lt;=10,"Less Expensive","Expensive")</f>
        <v>Expensive</v>
      </c>
      <c r="S3422" s="4">
        <f>WEEKDAY('Transaction Data'!$A3422)</f>
        <v>3</v>
      </c>
      <c r="T3422" s="2" t="str">
        <f>IF(WEEKDAY('Transaction Data'!$A3422,2)&lt;6,"Weekday","Weekend")</f>
        <v>Weekday</v>
      </c>
    </row>
    <row r="3423" ht="15.75" customHeight="1">
      <c r="A3423" s="1">
        <v>45488.0</v>
      </c>
      <c r="B3423" s="2" t="s">
        <v>3271</v>
      </c>
      <c r="C3423" s="2" t="s">
        <v>78</v>
      </c>
      <c r="D3423" s="1">
        <v>17587.0</v>
      </c>
      <c r="E3423" s="2" t="s">
        <v>37</v>
      </c>
      <c r="F3423" s="2">
        <v>199.0</v>
      </c>
      <c r="G3423" s="2" t="s">
        <v>38</v>
      </c>
      <c r="H3423" s="2" t="s">
        <v>39</v>
      </c>
      <c r="I3423" s="2" t="s">
        <v>25</v>
      </c>
      <c r="J3423" s="2" t="str">
        <f t="array" ref="J3423">XLOOKUP('Transaction Data'!$G3423,Product_Code,Biscuit_Brand)</f>
        <v>Ginger Snaps</v>
      </c>
      <c r="K3423" s="2">
        <f t="array" ref="K3423">XLOOKUP('Transaction Data'!$G3423,Product_Code,Cost)</f>
        <v>14</v>
      </c>
      <c r="L3423" s="2">
        <f t="array" ref="L3423">XLOOKUP('Transaction Data'!$G3423,Product_Code,Unit_Price)</f>
        <v>28</v>
      </c>
      <c r="M3423" s="3">
        <f>'Transaction Data'!$F3423*'Transaction Data'!$K3423</f>
        <v>2786</v>
      </c>
      <c r="N3423" s="3">
        <f>'Transaction Data'!$F3423*'Transaction Data'!$L3423</f>
        <v>5572</v>
      </c>
      <c r="O3423" s="3">
        <f>'Transaction Data'!$N3423-'Transaction Data'!$M3423</f>
        <v>2786</v>
      </c>
      <c r="P3423" s="2">
        <f>DATEDIF('Transaction Data'!$D3423,'Transaction Data'!$A3423,"y")</f>
        <v>76</v>
      </c>
      <c r="Q3423" s="2" t="str">
        <f>FLOOR('Transaction Data'!$P3423,15)&amp;"-"&amp;FLOOR('Transaction Data'!$P3423,15)+14</f>
        <v>75-89</v>
      </c>
      <c r="R3423" s="2" t="str">
        <f>IF('Transaction Data'!$L3423&lt;=10,"Less Expensive","Expensive")</f>
        <v>Expensive</v>
      </c>
      <c r="S3423" s="4">
        <f>WEEKDAY('Transaction Data'!$A3423)</f>
        <v>2</v>
      </c>
      <c r="T3423" s="2" t="str">
        <f>IF(WEEKDAY('Transaction Data'!$A3423,2)&lt;6,"Weekday","Weekend")</f>
        <v>Weekday</v>
      </c>
    </row>
    <row r="3424" ht="15.75" customHeight="1">
      <c r="A3424" s="1">
        <v>45329.0</v>
      </c>
      <c r="B3424" s="2" t="s">
        <v>3272</v>
      </c>
      <c r="C3424" s="2" t="s">
        <v>51</v>
      </c>
      <c r="D3424" s="1">
        <v>18960.0</v>
      </c>
      <c r="E3424" s="2" t="s">
        <v>63</v>
      </c>
      <c r="F3424" s="2">
        <v>207.0</v>
      </c>
      <c r="G3424" s="2" t="s">
        <v>38</v>
      </c>
      <c r="H3424" s="2" t="s">
        <v>42</v>
      </c>
      <c r="I3424" s="2" t="s">
        <v>25</v>
      </c>
      <c r="J3424" s="2" t="str">
        <f t="array" ref="J3424">XLOOKUP('Transaction Data'!$G3424,Product_Code,Biscuit_Brand)</f>
        <v>Ginger Snaps</v>
      </c>
      <c r="K3424" s="2">
        <f t="array" ref="K3424">XLOOKUP('Transaction Data'!$G3424,Product_Code,Cost)</f>
        <v>14</v>
      </c>
      <c r="L3424" s="2">
        <f t="array" ref="L3424">XLOOKUP('Transaction Data'!$G3424,Product_Code,Unit_Price)</f>
        <v>28</v>
      </c>
      <c r="M3424" s="3">
        <f>'Transaction Data'!$F3424*'Transaction Data'!$K3424</f>
        <v>2898</v>
      </c>
      <c r="N3424" s="3">
        <f>'Transaction Data'!$F3424*'Transaction Data'!$L3424</f>
        <v>5796</v>
      </c>
      <c r="O3424" s="3">
        <f>'Transaction Data'!$N3424-'Transaction Data'!$M3424</f>
        <v>2898</v>
      </c>
      <c r="P3424" s="2">
        <f>DATEDIF('Transaction Data'!$D3424,'Transaction Data'!$A3424,"y")</f>
        <v>72</v>
      </c>
      <c r="Q3424" s="2" t="str">
        <f>FLOOR('Transaction Data'!$P3424,15)&amp;"-"&amp;FLOOR('Transaction Data'!$P3424,15)+14</f>
        <v>60-74</v>
      </c>
      <c r="R3424" s="2" t="str">
        <f>IF('Transaction Data'!$L3424&lt;=10,"Less Expensive","Expensive")</f>
        <v>Expensive</v>
      </c>
      <c r="S3424" s="4">
        <f>WEEKDAY('Transaction Data'!$A3424)</f>
        <v>4</v>
      </c>
      <c r="T3424" s="2" t="str">
        <f>IF(WEEKDAY('Transaction Data'!$A3424,2)&lt;6,"Weekday","Weekend")</f>
        <v>Weekday</v>
      </c>
    </row>
    <row r="3425" ht="15.75" customHeight="1">
      <c r="A3425" s="1">
        <v>45466.0</v>
      </c>
      <c r="B3425" s="2" t="s">
        <v>3273</v>
      </c>
      <c r="C3425" s="2" t="s">
        <v>32</v>
      </c>
      <c r="D3425" s="1">
        <v>25468.0</v>
      </c>
      <c r="E3425" s="2" t="s">
        <v>27</v>
      </c>
      <c r="F3425" s="2">
        <v>78.0</v>
      </c>
      <c r="G3425" s="2" t="s">
        <v>57</v>
      </c>
      <c r="H3425" s="2" t="s">
        <v>45</v>
      </c>
      <c r="I3425" s="2" t="s">
        <v>25</v>
      </c>
      <c r="J3425" s="2" t="str">
        <f t="array" ref="J3425">XLOOKUP('Transaction Data'!$G3425,Product_Code,Biscuit_Brand)</f>
        <v>Oatmeal Cookies</v>
      </c>
      <c r="K3425" s="2">
        <f t="array" ref="K3425">XLOOKUP('Transaction Data'!$G3425,Product_Code,Cost)</f>
        <v>19</v>
      </c>
      <c r="L3425" s="2">
        <f t="array" ref="L3425">XLOOKUP('Transaction Data'!$G3425,Product_Code,Unit_Price)</f>
        <v>23</v>
      </c>
      <c r="M3425" s="3">
        <f>'Transaction Data'!$F3425*'Transaction Data'!$K3425</f>
        <v>1482</v>
      </c>
      <c r="N3425" s="3">
        <f>'Transaction Data'!$F3425*'Transaction Data'!$L3425</f>
        <v>1794</v>
      </c>
      <c r="O3425" s="3">
        <f>'Transaction Data'!$N3425-'Transaction Data'!$M3425</f>
        <v>312</v>
      </c>
      <c r="P3425" s="2">
        <f>DATEDIF('Transaction Data'!$D3425,'Transaction Data'!$A3425,"y")</f>
        <v>54</v>
      </c>
      <c r="Q3425" s="2" t="str">
        <f>FLOOR('Transaction Data'!$P3425,15)&amp;"-"&amp;FLOOR('Transaction Data'!$P3425,15)+14</f>
        <v>45-59</v>
      </c>
      <c r="R3425" s="2" t="str">
        <f>IF('Transaction Data'!$L3425&lt;=10,"Less Expensive","Expensive")</f>
        <v>Expensive</v>
      </c>
      <c r="S3425" s="4">
        <f>WEEKDAY('Transaction Data'!$A3425)</f>
        <v>1</v>
      </c>
      <c r="T3425" s="2" t="str">
        <f>IF(WEEKDAY('Transaction Data'!$A3425,2)&lt;6,"Weekday","Weekend")</f>
        <v>Weekend</v>
      </c>
    </row>
    <row r="3426" ht="15.75" customHeight="1">
      <c r="A3426" s="1">
        <v>45367.0</v>
      </c>
      <c r="B3426" s="2" t="s">
        <v>3274</v>
      </c>
      <c r="C3426" s="2" t="s">
        <v>21</v>
      </c>
      <c r="D3426" s="1">
        <v>38530.0</v>
      </c>
      <c r="E3426" s="2" t="s">
        <v>27</v>
      </c>
      <c r="F3426" s="2">
        <v>326.0</v>
      </c>
      <c r="G3426" s="2" t="s">
        <v>48</v>
      </c>
      <c r="H3426" s="2" t="s">
        <v>49</v>
      </c>
      <c r="I3426" s="2" t="s">
        <v>25</v>
      </c>
      <c r="J3426" s="2" t="str">
        <f t="array" ref="J3426">XLOOKUP('Transaction Data'!$G3426,Product_Code,Biscuit_Brand)</f>
        <v>Lemon Crisps</v>
      </c>
      <c r="K3426" s="2">
        <f t="array" ref="K3426">XLOOKUP('Transaction Data'!$G3426,Product_Code,Cost)</f>
        <v>7</v>
      </c>
      <c r="L3426" s="2">
        <f t="array" ref="L3426">XLOOKUP('Transaction Data'!$G3426,Product_Code,Unit_Price)</f>
        <v>9</v>
      </c>
      <c r="M3426" s="3">
        <f>'Transaction Data'!$F3426*'Transaction Data'!$K3426</f>
        <v>2282</v>
      </c>
      <c r="N3426" s="3">
        <f>'Transaction Data'!$F3426*'Transaction Data'!$L3426</f>
        <v>2934</v>
      </c>
      <c r="O3426" s="3">
        <f>'Transaction Data'!$N3426-'Transaction Data'!$M3426</f>
        <v>652</v>
      </c>
      <c r="P3426" s="2">
        <f>DATEDIF('Transaction Data'!$D3426,'Transaction Data'!$A3426,"y")</f>
        <v>18</v>
      </c>
      <c r="Q3426" s="2" t="str">
        <f>FLOOR('Transaction Data'!$P3426,15)&amp;"-"&amp;FLOOR('Transaction Data'!$P3426,15)+14</f>
        <v>15-29</v>
      </c>
      <c r="R3426" s="2" t="str">
        <f>IF('Transaction Data'!$L3426&lt;=10,"Less Expensive","Expensive")</f>
        <v>Less Expensive</v>
      </c>
      <c r="S3426" s="4">
        <f>WEEKDAY('Transaction Data'!$A3426)</f>
        <v>7</v>
      </c>
      <c r="T3426" s="2" t="str">
        <f>IF(WEEKDAY('Transaction Data'!$A3426,2)&lt;6,"Weekday","Weekend")</f>
        <v>Weekend</v>
      </c>
    </row>
    <row r="3427" ht="15.75" customHeight="1">
      <c r="A3427" s="1">
        <v>45305.0</v>
      </c>
      <c r="B3427" s="2" t="s">
        <v>3275</v>
      </c>
      <c r="C3427" s="2" t="s">
        <v>51</v>
      </c>
      <c r="D3427" s="1">
        <v>37349.0</v>
      </c>
      <c r="E3427" s="2" t="s">
        <v>27</v>
      </c>
      <c r="F3427" s="2">
        <v>241.0</v>
      </c>
      <c r="G3427" s="2" t="s">
        <v>57</v>
      </c>
      <c r="H3427" s="2" t="s">
        <v>52</v>
      </c>
      <c r="I3427" s="2" t="s">
        <v>25</v>
      </c>
      <c r="J3427" s="2" t="str">
        <f t="array" ref="J3427">XLOOKUP('Transaction Data'!$G3427,Product_Code,Biscuit_Brand)</f>
        <v>Oatmeal Cookies</v>
      </c>
      <c r="K3427" s="2">
        <f t="array" ref="K3427">XLOOKUP('Transaction Data'!$G3427,Product_Code,Cost)</f>
        <v>19</v>
      </c>
      <c r="L3427" s="2">
        <f t="array" ref="L3427">XLOOKUP('Transaction Data'!$G3427,Product_Code,Unit_Price)</f>
        <v>23</v>
      </c>
      <c r="M3427" s="3">
        <f>'Transaction Data'!$F3427*'Transaction Data'!$K3427</f>
        <v>4579</v>
      </c>
      <c r="N3427" s="3">
        <f>'Transaction Data'!$F3427*'Transaction Data'!$L3427</f>
        <v>5543</v>
      </c>
      <c r="O3427" s="3">
        <f>'Transaction Data'!$N3427-'Transaction Data'!$M3427</f>
        <v>964</v>
      </c>
      <c r="P3427" s="2">
        <f>DATEDIF('Transaction Data'!$D3427,'Transaction Data'!$A3427,"y")</f>
        <v>21</v>
      </c>
      <c r="Q3427" s="2" t="str">
        <f>FLOOR('Transaction Data'!$P3427,15)&amp;"-"&amp;FLOOR('Transaction Data'!$P3427,15)+14</f>
        <v>15-29</v>
      </c>
      <c r="R3427" s="2" t="str">
        <f>IF('Transaction Data'!$L3427&lt;=10,"Less Expensive","Expensive")</f>
        <v>Expensive</v>
      </c>
      <c r="S3427" s="4">
        <f>WEEKDAY('Transaction Data'!$A3427)</f>
        <v>1</v>
      </c>
      <c r="T3427" s="2" t="str">
        <f>IF(WEEKDAY('Transaction Data'!$A3427,2)&lt;6,"Weekday","Weekend")</f>
        <v>Weekend</v>
      </c>
    </row>
    <row r="3428" ht="15.75" customHeight="1">
      <c r="A3428" s="1">
        <v>45305.0</v>
      </c>
      <c r="B3428" s="2" t="s">
        <v>3276</v>
      </c>
      <c r="C3428" s="2" t="s">
        <v>41</v>
      </c>
      <c r="D3428" s="1">
        <v>29599.0</v>
      </c>
      <c r="E3428" s="2" t="s">
        <v>22</v>
      </c>
      <c r="F3428" s="2">
        <v>181.0</v>
      </c>
      <c r="G3428" s="2" t="s">
        <v>33</v>
      </c>
      <c r="H3428" s="2" t="s">
        <v>49</v>
      </c>
      <c r="I3428" s="2" t="s">
        <v>25</v>
      </c>
      <c r="J3428" s="2" t="str">
        <f t="array" ref="J3428">XLOOKUP('Transaction Data'!$G3428,Product_Code,Biscuit_Brand)</f>
        <v>Caramel Biscuits</v>
      </c>
      <c r="K3428" s="2">
        <f t="array" ref="K3428">XLOOKUP('Transaction Data'!$G3428,Product_Code,Cost)</f>
        <v>18</v>
      </c>
      <c r="L3428" s="2">
        <f t="array" ref="L3428">XLOOKUP('Transaction Data'!$G3428,Product_Code,Unit_Price)</f>
        <v>22</v>
      </c>
      <c r="M3428" s="3">
        <f>'Transaction Data'!$F3428*'Transaction Data'!$K3428</f>
        <v>3258</v>
      </c>
      <c r="N3428" s="3">
        <f>'Transaction Data'!$F3428*'Transaction Data'!$L3428</f>
        <v>3982</v>
      </c>
      <c r="O3428" s="3">
        <f>'Transaction Data'!$N3428-'Transaction Data'!$M3428</f>
        <v>724</v>
      </c>
      <c r="P3428" s="2">
        <f>DATEDIF('Transaction Data'!$D3428,'Transaction Data'!$A3428,"y")</f>
        <v>43</v>
      </c>
      <c r="Q3428" s="2" t="str">
        <f>FLOOR('Transaction Data'!$P3428,15)&amp;"-"&amp;FLOOR('Transaction Data'!$P3428,15)+14</f>
        <v>30-44</v>
      </c>
      <c r="R3428" s="2" t="str">
        <f>IF('Transaction Data'!$L3428&lt;=10,"Less Expensive","Expensive")</f>
        <v>Expensive</v>
      </c>
      <c r="S3428" s="4">
        <f>WEEKDAY('Transaction Data'!$A3428)</f>
        <v>1</v>
      </c>
      <c r="T3428" s="2" t="str">
        <f>IF(WEEKDAY('Transaction Data'!$A3428,2)&lt;6,"Weekday","Weekend")</f>
        <v>Weekend</v>
      </c>
    </row>
    <row r="3429" ht="15.75" customHeight="1">
      <c r="A3429" s="1">
        <v>45302.0</v>
      </c>
      <c r="B3429" s="2" t="s">
        <v>3277</v>
      </c>
      <c r="C3429" s="2" t="s">
        <v>41</v>
      </c>
      <c r="D3429" s="1">
        <v>16577.0</v>
      </c>
      <c r="E3429" s="2" t="s">
        <v>22</v>
      </c>
      <c r="F3429" s="2">
        <v>492.0</v>
      </c>
      <c r="G3429" s="2" t="s">
        <v>60</v>
      </c>
      <c r="H3429" s="2" t="s">
        <v>52</v>
      </c>
      <c r="I3429" s="2" t="s">
        <v>25</v>
      </c>
      <c r="J3429" s="2" t="str">
        <f t="array" ref="J3429">XLOOKUP('Transaction Data'!$G3429,Product_Code,Biscuit_Brand)</f>
        <v>Peanut Butter Bites</v>
      </c>
      <c r="K3429" s="2">
        <f t="array" ref="K3429">XLOOKUP('Transaction Data'!$G3429,Product_Code,Cost)</f>
        <v>5</v>
      </c>
      <c r="L3429" s="2">
        <f t="array" ref="L3429">XLOOKUP('Transaction Data'!$G3429,Product_Code,Unit_Price)</f>
        <v>7</v>
      </c>
      <c r="M3429" s="3">
        <f>'Transaction Data'!$F3429*'Transaction Data'!$K3429</f>
        <v>2460</v>
      </c>
      <c r="N3429" s="3">
        <f>'Transaction Data'!$F3429*'Transaction Data'!$L3429</f>
        <v>3444</v>
      </c>
      <c r="O3429" s="3">
        <f>'Transaction Data'!$N3429-'Transaction Data'!$M3429</f>
        <v>984</v>
      </c>
      <c r="P3429" s="2">
        <f>DATEDIF('Transaction Data'!$D3429,'Transaction Data'!$A3429,"y")</f>
        <v>78</v>
      </c>
      <c r="Q3429" s="2" t="str">
        <f>FLOOR('Transaction Data'!$P3429,15)&amp;"-"&amp;FLOOR('Transaction Data'!$P3429,15)+14</f>
        <v>75-89</v>
      </c>
      <c r="R3429" s="2" t="str">
        <f>IF('Transaction Data'!$L3429&lt;=10,"Less Expensive","Expensive")</f>
        <v>Less Expensive</v>
      </c>
      <c r="S3429" s="4">
        <f>WEEKDAY('Transaction Data'!$A3429)</f>
        <v>5</v>
      </c>
      <c r="T3429" s="2" t="str">
        <f>IF(WEEKDAY('Transaction Data'!$A3429,2)&lt;6,"Weekday","Weekend")</f>
        <v>Weekday</v>
      </c>
    </row>
    <row r="3430" ht="15.75" customHeight="1">
      <c r="A3430" s="1">
        <v>45338.0</v>
      </c>
      <c r="B3430" s="2" t="s">
        <v>3278</v>
      </c>
      <c r="C3430" s="2" t="s">
        <v>69</v>
      </c>
      <c r="D3430" s="1">
        <v>29435.0</v>
      </c>
      <c r="E3430" s="2" t="s">
        <v>63</v>
      </c>
      <c r="F3430" s="2">
        <v>309.0</v>
      </c>
      <c r="G3430" s="2" t="s">
        <v>23</v>
      </c>
      <c r="H3430" s="2" t="s">
        <v>52</v>
      </c>
      <c r="I3430" s="2" t="s">
        <v>25</v>
      </c>
      <c r="J3430" s="2" t="str">
        <f t="array" ref="J3430">XLOOKUP('Transaction Data'!$G3430,Product_Code,Biscuit_Brand)</f>
        <v>Cinnamon Swirls</v>
      </c>
      <c r="K3430" s="2">
        <f t="array" ref="K3430">XLOOKUP('Transaction Data'!$G3430,Product_Code,Cost)</f>
        <v>10</v>
      </c>
      <c r="L3430" s="2">
        <f t="array" ref="L3430">XLOOKUP('Transaction Data'!$G3430,Product_Code,Unit_Price)</f>
        <v>14</v>
      </c>
      <c r="M3430" s="3">
        <f>'Transaction Data'!$F3430*'Transaction Data'!$K3430</f>
        <v>3090</v>
      </c>
      <c r="N3430" s="3">
        <f>'Transaction Data'!$F3430*'Transaction Data'!$L3430</f>
        <v>4326</v>
      </c>
      <c r="O3430" s="3">
        <f>'Transaction Data'!$N3430-'Transaction Data'!$M3430</f>
        <v>1236</v>
      </c>
      <c r="P3430" s="2">
        <f>DATEDIF('Transaction Data'!$D3430,'Transaction Data'!$A3430,"y")</f>
        <v>43</v>
      </c>
      <c r="Q3430" s="2" t="str">
        <f>FLOOR('Transaction Data'!$P3430,15)&amp;"-"&amp;FLOOR('Transaction Data'!$P3430,15)+14</f>
        <v>30-44</v>
      </c>
      <c r="R3430" s="2" t="str">
        <f>IF('Transaction Data'!$L3430&lt;=10,"Less Expensive","Expensive")</f>
        <v>Expensive</v>
      </c>
      <c r="S3430" s="4">
        <f>WEEKDAY('Transaction Data'!$A3430)</f>
        <v>6</v>
      </c>
      <c r="T3430" s="2" t="str">
        <f>IF(WEEKDAY('Transaction Data'!$A3430,2)&lt;6,"Weekday","Weekend")</f>
        <v>Weekday</v>
      </c>
    </row>
    <row r="3431" ht="15.75" customHeight="1">
      <c r="A3431" s="1">
        <v>45489.0</v>
      </c>
      <c r="B3431" s="2" t="s">
        <v>3279</v>
      </c>
      <c r="C3431" s="2" t="s">
        <v>21</v>
      </c>
      <c r="D3431" s="1">
        <v>17361.0</v>
      </c>
      <c r="E3431" s="2" t="s">
        <v>37</v>
      </c>
      <c r="F3431" s="2">
        <v>447.0</v>
      </c>
      <c r="G3431" s="2" t="s">
        <v>23</v>
      </c>
      <c r="H3431" s="2" t="s">
        <v>45</v>
      </c>
      <c r="I3431" s="2" t="s">
        <v>25</v>
      </c>
      <c r="J3431" s="2" t="str">
        <f t="array" ref="J3431">XLOOKUP('Transaction Data'!$G3431,Product_Code,Biscuit_Brand)</f>
        <v>Cinnamon Swirls</v>
      </c>
      <c r="K3431" s="2">
        <f t="array" ref="K3431">XLOOKUP('Transaction Data'!$G3431,Product_Code,Cost)</f>
        <v>10</v>
      </c>
      <c r="L3431" s="2">
        <f t="array" ref="L3431">XLOOKUP('Transaction Data'!$G3431,Product_Code,Unit_Price)</f>
        <v>14</v>
      </c>
      <c r="M3431" s="3">
        <f>'Transaction Data'!$F3431*'Transaction Data'!$K3431</f>
        <v>4470</v>
      </c>
      <c r="N3431" s="3">
        <f>'Transaction Data'!$F3431*'Transaction Data'!$L3431</f>
        <v>6258</v>
      </c>
      <c r="O3431" s="3">
        <f>'Transaction Data'!$N3431-'Transaction Data'!$M3431</f>
        <v>1788</v>
      </c>
      <c r="P3431" s="2">
        <f>DATEDIF('Transaction Data'!$D3431,'Transaction Data'!$A3431,"y")</f>
        <v>77</v>
      </c>
      <c r="Q3431" s="2" t="str">
        <f>FLOOR('Transaction Data'!$P3431,15)&amp;"-"&amp;FLOOR('Transaction Data'!$P3431,15)+14</f>
        <v>75-89</v>
      </c>
      <c r="R3431" s="2" t="str">
        <f>IF('Transaction Data'!$L3431&lt;=10,"Less Expensive","Expensive")</f>
        <v>Expensive</v>
      </c>
      <c r="S3431" s="4">
        <f>WEEKDAY('Transaction Data'!$A3431)</f>
        <v>3</v>
      </c>
      <c r="T3431" s="2" t="str">
        <f>IF(WEEKDAY('Transaction Data'!$A3431,2)&lt;6,"Weekday","Weekend")</f>
        <v>Weekday</v>
      </c>
    </row>
    <row r="3432" ht="15.75" customHeight="1">
      <c r="A3432" s="1">
        <v>45401.0</v>
      </c>
      <c r="B3432" s="2" t="s">
        <v>3280</v>
      </c>
      <c r="C3432" s="2" t="s">
        <v>21</v>
      </c>
      <c r="D3432" s="1">
        <v>34587.0</v>
      </c>
      <c r="E3432" s="2" t="s">
        <v>37</v>
      </c>
      <c r="F3432" s="2">
        <v>117.0</v>
      </c>
      <c r="G3432" s="2" t="s">
        <v>61</v>
      </c>
      <c r="H3432" s="2" t="s">
        <v>49</v>
      </c>
      <c r="I3432" s="2" t="s">
        <v>25</v>
      </c>
      <c r="J3432" s="2" t="str">
        <f t="array" ref="J3432">XLOOKUP('Transaction Data'!$G3432,Product_Code,Biscuit_Brand)</f>
        <v>Choco Delight</v>
      </c>
      <c r="K3432" s="2">
        <f t="array" ref="K3432">XLOOKUP('Transaction Data'!$G3432,Product_Code,Cost)</f>
        <v>3</v>
      </c>
      <c r="L3432" s="2">
        <f t="array" ref="L3432">XLOOKUP('Transaction Data'!$G3432,Product_Code,Unit_Price)</f>
        <v>5</v>
      </c>
      <c r="M3432" s="3">
        <f>'Transaction Data'!$F3432*'Transaction Data'!$K3432</f>
        <v>351</v>
      </c>
      <c r="N3432" s="3">
        <f>'Transaction Data'!$F3432*'Transaction Data'!$L3432</f>
        <v>585</v>
      </c>
      <c r="O3432" s="3">
        <f>'Transaction Data'!$N3432-'Transaction Data'!$M3432</f>
        <v>234</v>
      </c>
      <c r="P3432" s="2">
        <f>DATEDIF('Transaction Data'!$D3432,'Transaction Data'!$A3432,"y")</f>
        <v>29</v>
      </c>
      <c r="Q3432" s="2" t="str">
        <f>FLOOR('Transaction Data'!$P3432,15)&amp;"-"&amp;FLOOR('Transaction Data'!$P3432,15)+14</f>
        <v>15-29</v>
      </c>
      <c r="R3432" s="2" t="str">
        <f>IF('Transaction Data'!$L3432&lt;=10,"Less Expensive","Expensive")</f>
        <v>Less Expensive</v>
      </c>
      <c r="S3432" s="4">
        <f>WEEKDAY('Transaction Data'!$A3432)</f>
        <v>6</v>
      </c>
      <c r="T3432" s="2" t="str">
        <f>IF(WEEKDAY('Transaction Data'!$A3432,2)&lt;6,"Weekday","Weekend")</f>
        <v>Weekday</v>
      </c>
    </row>
    <row r="3433" ht="15.75" customHeight="1">
      <c r="A3433" s="1">
        <v>45373.0</v>
      </c>
      <c r="B3433" s="2" t="s">
        <v>3281</v>
      </c>
      <c r="C3433" s="2" t="s">
        <v>47</v>
      </c>
      <c r="D3433" s="1">
        <v>34332.0</v>
      </c>
      <c r="E3433" s="2" t="s">
        <v>22</v>
      </c>
      <c r="F3433" s="2">
        <v>487.0</v>
      </c>
      <c r="G3433" s="2" t="s">
        <v>28</v>
      </c>
      <c r="H3433" s="2" t="s">
        <v>52</v>
      </c>
      <c r="I3433" s="2" t="s">
        <v>25</v>
      </c>
      <c r="J3433" s="2" t="str">
        <f t="array" ref="J3433">XLOOKUP('Transaction Data'!$G3433,Product_Code,Biscuit_Brand)</f>
        <v>Shortbread</v>
      </c>
      <c r="K3433" s="2">
        <f t="array" ref="K3433">XLOOKUP('Transaction Data'!$G3433,Product_Code,Cost)</f>
        <v>10</v>
      </c>
      <c r="L3433" s="2">
        <f t="array" ref="L3433">XLOOKUP('Transaction Data'!$G3433,Product_Code,Unit_Price)</f>
        <v>45</v>
      </c>
      <c r="M3433" s="3">
        <f>'Transaction Data'!$F3433*'Transaction Data'!$K3433</f>
        <v>4870</v>
      </c>
      <c r="N3433" s="3">
        <f>'Transaction Data'!$F3433*'Transaction Data'!$L3433</f>
        <v>21915</v>
      </c>
      <c r="O3433" s="3">
        <f>'Transaction Data'!$N3433-'Transaction Data'!$M3433</f>
        <v>17045</v>
      </c>
      <c r="P3433" s="2">
        <f>DATEDIF('Transaction Data'!$D3433,'Transaction Data'!$A3433,"y")</f>
        <v>30</v>
      </c>
      <c r="Q3433" s="2" t="str">
        <f>FLOOR('Transaction Data'!$P3433,15)&amp;"-"&amp;FLOOR('Transaction Data'!$P3433,15)+14</f>
        <v>30-44</v>
      </c>
      <c r="R3433" s="2" t="str">
        <f>IF('Transaction Data'!$L3433&lt;=10,"Less Expensive","Expensive")</f>
        <v>Expensive</v>
      </c>
      <c r="S3433" s="4">
        <f>WEEKDAY('Transaction Data'!$A3433)</f>
        <v>6</v>
      </c>
      <c r="T3433" s="2" t="str">
        <f>IF(WEEKDAY('Transaction Data'!$A3433,2)&lt;6,"Weekday","Weekend")</f>
        <v>Weekday</v>
      </c>
    </row>
    <row r="3434" ht="15.75" customHeight="1">
      <c r="A3434" s="1">
        <v>45448.0</v>
      </c>
      <c r="B3434" s="2" t="s">
        <v>3282</v>
      </c>
      <c r="C3434" s="2" t="s">
        <v>47</v>
      </c>
      <c r="D3434" s="1">
        <v>33083.0</v>
      </c>
      <c r="E3434" s="2" t="s">
        <v>37</v>
      </c>
      <c r="F3434" s="2">
        <v>139.0</v>
      </c>
      <c r="G3434" s="2" t="s">
        <v>23</v>
      </c>
      <c r="H3434" s="2" t="s">
        <v>49</v>
      </c>
      <c r="I3434" s="2" t="s">
        <v>25</v>
      </c>
      <c r="J3434" s="2" t="str">
        <f t="array" ref="J3434">XLOOKUP('Transaction Data'!$G3434,Product_Code,Biscuit_Brand)</f>
        <v>Cinnamon Swirls</v>
      </c>
      <c r="K3434" s="2">
        <f t="array" ref="K3434">XLOOKUP('Transaction Data'!$G3434,Product_Code,Cost)</f>
        <v>10</v>
      </c>
      <c r="L3434" s="2">
        <f t="array" ref="L3434">XLOOKUP('Transaction Data'!$G3434,Product_Code,Unit_Price)</f>
        <v>14</v>
      </c>
      <c r="M3434" s="3">
        <f>'Transaction Data'!$F3434*'Transaction Data'!$K3434</f>
        <v>1390</v>
      </c>
      <c r="N3434" s="3">
        <f>'Transaction Data'!$F3434*'Transaction Data'!$L3434</f>
        <v>1946</v>
      </c>
      <c r="O3434" s="3">
        <f>'Transaction Data'!$N3434-'Transaction Data'!$M3434</f>
        <v>556</v>
      </c>
      <c r="P3434" s="2">
        <f>DATEDIF('Transaction Data'!$D3434,'Transaction Data'!$A3434,"y")</f>
        <v>33</v>
      </c>
      <c r="Q3434" s="2" t="str">
        <f>FLOOR('Transaction Data'!$P3434,15)&amp;"-"&amp;FLOOR('Transaction Data'!$P3434,15)+14</f>
        <v>30-44</v>
      </c>
      <c r="R3434" s="2" t="str">
        <f>IF('Transaction Data'!$L3434&lt;=10,"Less Expensive","Expensive")</f>
        <v>Expensive</v>
      </c>
      <c r="S3434" s="4">
        <f>WEEKDAY('Transaction Data'!$A3434)</f>
        <v>4</v>
      </c>
      <c r="T3434" s="2" t="str">
        <f>IF(WEEKDAY('Transaction Data'!$A3434,2)&lt;6,"Weekday","Weekend")</f>
        <v>Weekday</v>
      </c>
    </row>
    <row r="3435" ht="15.75" customHeight="1">
      <c r="A3435" s="1">
        <v>45496.0</v>
      </c>
      <c r="B3435" s="2" t="s">
        <v>3283</v>
      </c>
      <c r="C3435" s="2" t="s">
        <v>65</v>
      </c>
      <c r="D3435" s="1">
        <v>16922.0</v>
      </c>
      <c r="E3435" s="2" t="s">
        <v>22</v>
      </c>
      <c r="F3435" s="2">
        <v>300.0</v>
      </c>
      <c r="G3435" s="2" t="s">
        <v>60</v>
      </c>
      <c r="H3435" s="2" t="s">
        <v>52</v>
      </c>
      <c r="I3435" s="2" t="s">
        <v>25</v>
      </c>
      <c r="J3435" s="2" t="str">
        <f t="array" ref="J3435">XLOOKUP('Transaction Data'!$G3435,Product_Code,Biscuit_Brand)</f>
        <v>Peanut Butter Bites</v>
      </c>
      <c r="K3435" s="2">
        <f t="array" ref="K3435">XLOOKUP('Transaction Data'!$G3435,Product_Code,Cost)</f>
        <v>5</v>
      </c>
      <c r="L3435" s="2">
        <f t="array" ref="L3435">XLOOKUP('Transaction Data'!$G3435,Product_Code,Unit_Price)</f>
        <v>7</v>
      </c>
      <c r="M3435" s="3">
        <f>'Transaction Data'!$F3435*'Transaction Data'!$K3435</f>
        <v>1500</v>
      </c>
      <c r="N3435" s="3">
        <f>'Transaction Data'!$F3435*'Transaction Data'!$L3435</f>
        <v>2100</v>
      </c>
      <c r="O3435" s="3">
        <f>'Transaction Data'!$N3435-'Transaction Data'!$M3435</f>
        <v>600</v>
      </c>
      <c r="P3435" s="2">
        <f>DATEDIF('Transaction Data'!$D3435,'Transaction Data'!$A3435,"y")</f>
        <v>78</v>
      </c>
      <c r="Q3435" s="2" t="str">
        <f>FLOOR('Transaction Data'!$P3435,15)&amp;"-"&amp;FLOOR('Transaction Data'!$P3435,15)+14</f>
        <v>75-89</v>
      </c>
      <c r="R3435" s="2" t="str">
        <f>IF('Transaction Data'!$L3435&lt;=10,"Less Expensive","Expensive")</f>
        <v>Less Expensive</v>
      </c>
      <c r="S3435" s="4">
        <f>WEEKDAY('Transaction Data'!$A3435)</f>
        <v>3</v>
      </c>
      <c r="T3435" s="2" t="str">
        <f>IF(WEEKDAY('Transaction Data'!$A3435,2)&lt;6,"Weekday","Weekend")</f>
        <v>Weekday</v>
      </c>
    </row>
    <row r="3436" ht="15.75" customHeight="1">
      <c r="A3436" s="1">
        <v>45449.0</v>
      </c>
      <c r="B3436" s="2" t="s">
        <v>3284</v>
      </c>
      <c r="C3436" s="2" t="s">
        <v>72</v>
      </c>
      <c r="D3436" s="1">
        <v>26698.0</v>
      </c>
      <c r="E3436" s="2" t="s">
        <v>22</v>
      </c>
      <c r="F3436" s="2">
        <v>244.0</v>
      </c>
      <c r="G3436" s="2" t="s">
        <v>61</v>
      </c>
      <c r="H3436" s="2" t="s">
        <v>34</v>
      </c>
      <c r="I3436" s="2" t="s">
        <v>25</v>
      </c>
      <c r="J3436" s="2" t="str">
        <f t="array" ref="J3436">XLOOKUP('Transaction Data'!$G3436,Product_Code,Biscuit_Brand)</f>
        <v>Choco Delight</v>
      </c>
      <c r="K3436" s="2">
        <f t="array" ref="K3436">XLOOKUP('Transaction Data'!$G3436,Product_Code,Cost)</f>
        <v>3</v>
      </c>
      <c r="L3436" s="2">
        <f t="array" ref="L3436">XLOOKUP('Transaction Data'!$G3436,Product_Code,Unit_Price)</f>
        <v>5</v>
      </c>
      <c r="M3436" s="3">
        <f>'Transaction Data'!$F3436*'Transaction Data'!$K3436</f>
        <v>732</v>
      </c>
      <c r="N3436" s="3">
        <f>'Transaction Data'!$F3436*'Transaction Data'!$L3436</f>
        <v>1220</v>
      </c>
      <c r="O3436" s="3">
        <f>'Transaction Data'!$N3436-'Transaction Data'!$M3436</f>
        <v>488</v>
      </c>
      <c r="P3436" s="2">
        <f>DATEDIF('Transaction Data'!$D3436,'Transaction Data'!$A3436,"y")</f>
        <v>51</v>
      </c>
      <c r="Q3436" s="2" t="str">
        <f>FLOOR('Transaction Data'!$P3436,15)&amp;"-"&amp;FLOOR('Transaction Data'!$P3436,15)+14</f>
        <v>45-59</v>
      </c>
      <c r="R3436" s="2" t="str">
        <f>IF('Transaction Data'!$L3436&lt;=10,"Less Expensive","Expensive")</f>
        <v>Less Expensive</v>
      </c>
      <c r="S3436" s="4">
        <f>WEEKDAY('Transaction Data'!$A3436)</f>
        <v>5</v>
      </c>
      <c r="T3436" s="2" t="str">
        <f>IF(WEEKDAY('Transaction Data'!$A3436,2)&lt;6,"Weekday","Weekend")</f>
        <v>Weekday</v>
      </c>
    </row>
    <row r="3437" ht="15.75" customHeight="1">
      <c r="A3437" s="1">
        <v>45464.0</v>
      </c>
      <c r="B3437" s="2" t="s">
        <v>3285</v>
      </c>
      <c r="C3437" s="2" t="s">
        <v>65</v>
      </c>
      <c r="D3437" s="1">
        <v>37051.0</v>
      </c>
      <c r="E3437" s="2" t="s">
        <v>27</v>
      </c>
      <c r="F3437" s="2">
        <v>292.0</v>
      </c>
      <c r="G3437" s="2" t="s">
        <v>33</v>
      </c>
      <c r="H3437" s="2" t="s">
        <v>34</v>
      </c>
      <c r="I3437" s="2" t="s">
        <v>25</v>
      </c>
      <c r="J3437" s="2" t="str">
        <f t="array" ref="J3437">XLOOKUP('Transaction Data'!$G3437,Product_Code,Biscuit_Brand)</f>
        <v>Caramel Biscuits</v>
      </c>
      <c r="K3437" s="2">
        <f t="array" ref="K3437">XLOOKUP('Transaction Data'!$G3437,Product_Code,Cost)</f>
        <v>18</v>
      </c>
      <c r="L3437" s="2">
        <f t="array" ref="L3437">XLOOKUP('Transaction Data'!$G3437,Product_Code,Unit_Price)</f>
        <v>22</v>
      </c>
      <c r="M3437" s="3">
        <f>'Transaction Data'!$F3437*'Transaction Data'!$K3437</f>
        <v>5256</v>
      </c>
      <c r="N3437" s="3">
        <f>'Transaction Data'!$F3437*'Transaction Data'!$L3437</f>
        <v>6424</v>
      </c>
      <c r="O3437" s="3">
        <f>'Transaction Data'!$N3437-'Transaction Data'!$M3437</f>
        <v>1168</v>
      </c>
      <c r="P3437" s="2">
        <f>DATEDIF('Transaction Data'!$D3437,'Transaction Data'!$A3437,"y")</f>
        <v>23</v>
      </c>
      <c r="Q3437" s="2" t="str">
        <f>FLOOR('Transaction Data'!$P3437,15)&amp;"-"&amp;FLOOR('Transaction Data'!$P3437,15)+14</f>
        <v>15-29</v>
      </c>
      <c r="R3437" s="2" t="str">
        <f>IF('Transaction Data'!$L3437&lt;=10,"Less Expensive","Expensive")</f>
        <v>Expensive</v>
      </c>
      <c r="S3437" s="4">
        <f>WEEKDAY('Transaction Data'!$A3437)</f>
        <v>6</v>
      </c>
      <c r="T3437" s="2" t="str">
        <f>IF(WEEKDAY('Transaction Data'!$A3437,2)&lt;6,"Weekday","Weekend")</f>
        <v>Weekday</v>
      </c>
    </row>
    <row r="3438" ht="15.75" customHeight="1">
      <c r="A3438" s="1">
        <v>45418.0</v>
      </c>
      <c r="B3438" s="2" t="s">
        <v>3286</v>
      </c>
      <c r="C3438" s="2" t="s">
        <v>51</v>
      </c>
      <c r="D3438" s="1">
        <v>27962.0</v>
      </c>
      <c r="E3438" s="2" t="s">
        <v>63</v>
      </c>
      <c r="F3438" s="2">
        <v>143.0</v>
      </c>
      <c r="G3438" s="2" t="s">
        <v>23</v>
      </c>
      <c r="H3438" s="2" t="s">
        <v>39</v>
      </c>
      <c r="I3438" s="2" t="s">
        <v>25</v>
      </c>
      <c r="J3438" s="2" t="str">
        <f t="array" ref="J3438">XLOOKUP('Transaction Data'!$G3438,Product_Code,Biscuit_Brand)</f>
        <v>Cinnamon Swirls</v>
      </c>
      <c r="K3438" s="2">
        <f t="array" ref="K3438">XLOOKUP('Transaction Data'!$G3438,Product_Code,Cost)</f>
        <v>10</v>
      </c>
      <c r="L3438" s="2">
        <f t="array" ref="L3438">XLOOKUP('Transaction Data'!$G3438,Product_Code,Unit_Price)</f>
        <v>14</v>
      </c>
      <c r="M3438" s="3">
        <f>'Transaction Data'!$F3438*'Transaction Data'!$K3438</f>
        <v>1430</v>
      </c>
      <c r="N3438" s="3">
        <f>'Transaction Data'!$F3438*'Transaction Data'!$L3438</f>
        <v>2002</v>
      </c>
      <c r="O3438" s="3">
        <f>'Transaction Data'!$N3438-'Transaction Data'!$M3438</f>
        <v>572</v>
      </c>
      <c r="P3438" s="2">
        <f>DATEDIF('Transaction Data'!$D3438,'Transaction Data'!$A3438,"y")</f>
        <v>47</v>
      </c>
      <c r="Q3438" s="2" t="str">
        <f>FLOOR('Transaction Data'!$P3438,15)&amp;"-"&amp;FLOOR('Transaction Data'!$P3438,15)+14</f>
        <v>45-59</v>
      </c>
      <c r="R3438" s="2" t="str">
        <f>IF('Transaction Data'!$L3438&lt;=10,"Less Expensive","Expensive")</f>
        <v>Expensive</v>
      </c>
      <c r="S3438" s="4">
        <f>WEEKDAY('Transaction Data'!$A3438)</f>
        <v>2</v>
      </c>
      <c r="T3438" s="2" t="str">
        <f>IF(WEEKDAY('Transaction Data'!$A3438,2)&lt;6,"Weekday","Weekend")</f>
        <v>Weekday</v>
      </c>
    </row>
    <row r="3439" ht="15.75" customHeight="1">
      <c r="A3439" s="1">
        <v>45354.0</v>
      </c>
      <c r="B3439" s="2" t="s">
        <v>3138</v>
      </c>
      <c r="C3439" s="2" t="s">
        <v>65</v>
      </c>
      <c r="D3439" s="1">
        <v>27273.0</v>
      </c>
      <c r="E3439" s="2" t="s">
        <v>27</v>
      </c>
      <c r="F3439" s="2">
        <v>167.0</v>
      </c>
      <c r="G3439" s="2" t="s">
        <v>33</v>
      </c>
      <c r="H3439" s="2" t="s">
        <v>42</v>
      </c>
      <c r="I3439" s="2" t="s">
        <v>25</v>
      </c>
      <c r="J3439" s="2" t="str">
        <f t="array" ref="J3439">XLOOKUP('Transaction Data'!$G3439,Product_Code,Biscuit_Brand)</f>
        <v>Caramel Biscuits</v>
      </c>
      <c r="K3439" s="2">
        <f t="array" ref="K3439">XLOOKUP('Transaction Data'!$G3439,Product_Code,Cost)</f>
        <v>18</v>
      </c>
      <c r="L3439" s="2">
        <f t="array" ref="L3439">XLOOKUP('Transaction Data'!$G3439,Product_Code,Unit_Price)</f>
        <v>22</v>
      </c>
      <c r="M3439" s="3">
        <f>'Transaction Data'!$F3439*'Transaction Data'!$K3439</f>
        <v>3006</v>
      </c>
      <c r="N3439" s="3">
        <f>'Transaction Data'!$F3439*'Transaction Data'!$L3439</f>
        <v>3674</v>
      </c>
      <c r="O3439" s="3">
        <f>'Transaction Data'!$N3439-'Transaction Data'!$M3439</f>
        <v>668</v>
      </c>
      <c r="P3439" s="2">
        <f>DATEDIF('Transaction Data'!$D3439,'Transaction Data'!$A3439,"y")</f>
        <v>49</v>
      </c>
      <c r="Q3439" s="2" t="str">
        <f>FLOOR('Transaction Data'!$P3439,15)&amp;"-"&amp;FLOOR('Transaction Data'!$P3439,15)+14</f>
        <v>45-59</v>
      </c>
      <c r="R3439" s="2" t="str">
        <f>IF('Transaction Data'!$L3439&lt;=10,"Less Expensive","Expensive")</f>
        <v>Expensive</v>
      </c>
      <c r="S3439" s="4">
        <f>WEEKDAY('Transaction Data'!$A3439)</f>
        <v>1</v>
      </c>
      <c r="T3439" s="2" t="str">
        <f>IF(WEEKDAY('Transaction Data'!$A3439,2)&lt;6,"Weekday","Weekend")</f>
        <v>Weekend</v>
      </c>
    </row>
    <row r="3440" ht="15.75" customHeight="1">
      <c r="A3440" s="1">
        <v>45396.0</v>
      </c>
      <c r="B3440" s="2" t="s">
        <v>3287</v>
      </c>
      <c r="C3440" s="2" t="s">
        <v>72</v>
      </c>
      <c r="D3440" s="1">
        <v>16540.0</v>
      </c>
      <c r="E3440" s="2" t="s">
        <v>22</v>
      </c>
      <c r="F3440" s="2">
        <v>146.0</v>
      </c>
      <c r="G3440" s="2" t="s">
        <v>28</v>
      </c>
      <c r="H3440" s="2" t="s">
        <v>45</v>
      </c>
      <c r="I3440" s="2" t="s">
        <v>30</v>
      </c>
      <c r="J3440" s="2" t="str">
        <f t="array" ref="J3440">XLOOKUP('Transaction Data'!$G3440,Product_Code,Biscuit_Brand)</f>
        <v>Shortbread</v>
      </c>
      <c r="K3440" s="2">
        <f t="array" ref="K3440">XLOOKUP('Transaction Data'!$G3440,Product_Code,Cost)</f>
        <v>10</v>
      </c>
      <c r="L3440" s="2">
        <f t="array" ref="L3440">XLOOKUP('Transaction Data'!$G3440,Product_Code,Unit_Price)</f>
        <v>45</v>
      </c>
      <c r="M3440" s="3">
        <f>'Transaction Data'!$F3440*'Transaction Data'!$K3440</f>
        <v>1460</v>
      </c>
      <c r="N3440" s="3">
        <f>'Transaction Data'!$F3440*'Transaction Data'!$L3440</f>
        <v>6570</v>
      </c>
      <c r="O3440" s="3">
        <f>'Transaction Data'!$N3440-'Transaction Data'!$M3440</f>
        <v>5110</v>
      </c>
      <c r="P3440" s="2">
        <f>DATEDIF('Transaction Data'!$D3440,'Transaction Data'!$A3440,"y")</f>
        <v>79</v>
      </c>
      <c r="Q3440" s="2" t="str">
        <f>FLOOR('Transaction Data'!$P3440,15)&amp;"-"&amp;FLOOR('Transaction Data'!$P3440,15)+14</f>
        <v>75-89</v>
      </c>
      <c r="R3440" s="2" t="str">
        <f>IF('Transaction Data'!$L3440&lt;=10,"Less Expensive","Expensive")</f>
        <v>Expensive</v>
      </c>
      <c r="S3440" s="4">
        <f>WEEKDAY('Transaction Data'!$A3440)</f>
        <v>1</v>
      </c>
      <c r="T3440" s="2" t="str">
        <f>IF(WEEKDAY('Transaction Data'!$A3440,2)&lt;6,"Weekday","Weekend")</f>
        <v>Weekend</v>
      </c>
    </row>
    <row r="3441" ht="15.75" customHeight="1">
      <c r="A3441" s="1">
        <v>45326.0</v>
      </c>
      <c r="B3441" s="2" t="s">
        <v>3288</v>
      </c>
      <c r="C3441" s="2" t="s">
        <v>21</v>
      </c>
      <c r="D3441" s="1">
        <v>19548.0</v>
      </c>
      <c r="E3441" s="2" t="s">
        <v>22</v>
      </c>
      <c r="F3441" s="2">
        <v>377.0</v>
      </c>
      <c r="G3441" s="2" t="s">
        <v>44</v>
      </c>
      <c r="H3441" s="2" t="s">
        <v>49</v>
      </c>
      <c r="I3441" s="2" t="s">
        <v>25</v>
      </c>
      <c r="J3441" s="2" t="str">
        <f t="array" ref="J3441">XLOOKUP('Transaction Data'!$G3441,Product_Code,Biscuit_Brand)</f>
        <v>Butter Crunch</v>
      </c>
      <c r="K3441" s="2">
        <f t="array" ref="K3441">XLOOKUP('Transaction Data'!$G3441,Product_Code,Cost)</f>
        <v>10</v>
      </c>
      <c r="L3441" s="2">
        <f t="array" ref="L3441">XLOOKUP('Transaction Data'!$G3441,Product_Code,Unit_Price)</f>
        <v>11</v>
      </c>
      <c r="M3441" s="3">
        <f>'Transaction Data'!$F3441*'Transaction Data'!$K3441</f>
        <v>3770</v>
      </c>
      <c r="N3441" s="3">
        <f>'Transaction Data'!$F3441*'Transaction Data'!$L3441</f>
        <v>4147</v>
      </c>
      <c r="O3441" s="3">
        <f>'Transaction Data'!$N3441-'Transaction Data'!$M3441</f>
        <v>377</v>
      </c>
      <c r="P3441" s="2">
        <f>DATEDIF('Transaction Data'!$D3441,'Transaction Data'!$A3441,"y")</f>
        <v>70</v>
      </c>
      <c r="Q3441" s="2" t="str">
        <f>FLOOR('Transaction Data'!$P3441,15)&amp;"-"&amp;FLOOR('Transaction Data'!$P3441,15)+14</f>
        <v>60-74</v>
      </c>
      <c r="R3441" s="2" t="str">
        <f>IF('Transaction Data'!$L3441&lt;=10,"Less Expensive","Expensive")</f>
        <v>Expensive</v>
      </c>
      <c r="S3441" s="4">
        <f>WEEKDAY('Transaction Data'!$A3441)</f>
        <v>1</v>
      </c>
      <c r="T3441" s="2" t="str">
        <f>IF(WEEKDAY('Transaction Data'!$A3441,2)&lt;6,"Weekday","Weekend")</f>
        <v>Weekend</v>
      </c>
    </row>
    <row r="3442" ht="15.75" customHeight="1">
      <c r="A3442" s="1">
        <v>45487.0</v>
      </c>
      <c r="B3442" s="2" t="s">
        <v>3289</v>
      </c>
      <c r="C3442" s="2" t="s">
        <v>41</v>
      </c>
      <c r="D3442" s="1">
        <v>27763.0</v>
      </c>
      <c r="E3442" s="2" t="s">
        <v>22</v>
      </c>
      <c r="F3442" s="2">
        <v>247.0</v>
      </c>
      <c r="G3442" s="2" t="s">
        <v>28</v>
      </c>
      <c r="H3442" s="2" t="s">
        <v>52</v>
      </c>
      <c r="I3442" s="2" t="s">
        <v>25</v>
      </c>
      <c r="J3442" s="2" t="str">
        <f t="array" ref="J3442">XLOOKUP('Transaction Data'!$G3442,Product_Code,Biscuit_Brand)</f>
        <v>Shortbread</v>
      </c>
      <c r="K3442" s="2">
        <f t="array" ref="K3442">XLOOKUP('Transaction Data'!$G3442,Product_Code,Cost)</f>
        <v>10</v>
      </c>
      <c r="L3442" s="2">
        <f t="array" ref="L3442">XLOOKUP('Transaction Data'!$G3442,Product_Code,Unit_Price)</f>
        <v>45</v>
      </c>
      <c r="M3442" s="3">
        <f>'Transaction Data'!$F3442*'Transaction Data'!$K3442</f>
        <v>2470</v>
      </c>
      <c r="N3442" s="3">
        <f>'Transaction Data'!$F3442*'Transaction Data'!$L3442</f>
        <v>11115</v>
      </c>
      <c r="O3442" s="3">
        <f>'Transaction Data'!$N3442-'Transaction Data'!$M3442</f>
        <v>8645</v>
      </c>
      <c r="P3442" s="2">
        <f>DATEDIF('Transaction Data'!$D3442,'Transaction Data'!$A3442,"y")</f>
        <v>48</v>
      </c>
      <c r="Q3442" s="2" t="str">
        <f>FLOOR('Transaction Data'!$P3442,15)&amp;"-"&amp;FLOOR('Transaction Data'!$P3442,15)+14</f>
        <v>45-59</v>
      </c>
      <c r="R3442" s="2" t="str">
        <f>IF('Transaction Data'!$L3442&lt;=10,"Less Expensive","Expensive")</f>
        <v>Expensive</v>
      </c>
      <c r="S3442" s="4">
        <f>WEEKDAY('Transaction Data'!$A3442)</f>
        <v>1</v>
      </c>
      <c r="T3442" s="2" t="str">
        <f>IF(WEEKDAY('Transaction Data'!$A3442,2)&lt;6,"Weekday","Weekend")</f>
        <v>Weekend</v>
      </c>
    </row>
    <row r="3443" ht="15.75" customHeight="1">
      <c r="A3443" s="1">
        <v>45344.0</v>
      </c>
      <c r="B3443" s="2" t="s">
        <v>3290</v>
      </c>
      <c r="C3443" s="2" t="s">
        <v>32</v>
      </c>
      <c r="D3443" s="1">
        <v>18260.0</v>
      </c>
      <c r="E3443" s="2" t="s">
        <v>37</v>
      </c>
      <c r="F3443" s="2">
        <v>153.0</v>
      </c>
      <c r="G3443" s="2" t="s">
        <v>38</v>
      </c>
      <c r="H3443" s="2" t="s">
        <v>49</v>
      </c>
      <c r="I3443" s="2" t="s">
        <v>25</v>
      </c>
      <c r="J3443" s="2" t="str">
        <f t="array" ref="J3443">XLOOKUP('Transaction Data'!$G3443,Product_Code,Biscuit_Brand)</f>
        <v>Ginger Snaps</v>
      </c>
      <c r="K3443" s="2">
        <f t="array" ref="K3443">XLOOKUP('Transaction Data'!$G3443,Product_Code,Cost)</f>
        <v>14</v>
      </c>
      <c r="L3443" s="2">
        <f t="array" ref="L3443">XLOOKUP('Transaction Data'!$G3443,Product_Code,Unit_Price)</f>
        <v>28</v>
      </c>
      <c r="M3443" s="3">
        <f>'Transaction Data'!$F3443*'Transaction Data'!$K3443</f>
        <v>2142</v>
      </c>
      <c r="N3443" s="3">
        <f>'Transaction Data'!$F3443*'Transaction Data'!$L3443</f>
        <v>4284</v>
      </c>
      <c r="O3443" s="3">
        <f>'Transaction Data'!$N3443-'Transaction Data'!$M3443</f>
        <v>2142</v>
      </c>
      <c r="P3443" s="2">
        <f>DATEDIF('Transaction Data'!$D3443,'Transaction Data'!$A3443,"y")</f>
        <v>74</v>
      </c>
      <c r="Q3443" s="2" t="str">
        <f>FLOOR('Transaction Data'!$P3443,15)&amp;"-"&amp;FLOOR('Transaction Data'!$P3443,15)+14</f>
        <v>60-74</v>
      </c>
      <c r="R3443" s="2" t="str">
        <f>IF('Transaction Data'!$L3443&lt;=10,"Less Expensive","Expensive")</f>
        <v>Expensive</v>
      </c>
      <c r="S3443" s="4">
        <f>WEEKDAY('Transaction Data'!$A3443)</f>
        <v>5</v>
      </c>
      <c r="T3443" s="2" t="str">
        <f>IF(WEEKDAY('Transaction Data'!$A3443,2)&lt;6,"Weekday","Weekend")</f>
        <v>Weekday</v>
      </c>
    </row>
    <row r="3444" ht="15.75" customHeight="1">
      <c r="A3444" s="1">
        <v>45425.0</v>
      </c>
      <c r="B3444" s="2" t="s">
        <v>3291</v>
      </c>
      <c r="C3444" s="2" t="s">
        <v>69</v>
      </c>
      <c r="D3444" s="1">
        <v>20903.0</v>
      </c>
      <c r="E3444" s="2" t="s">
        <v>27</v>
      </c>
      <c r="F3444" s="2">
        <v>396.0</v>
      </c>
      <c r="G3444" s="2" t="s">
        <v>23</v>
      </c>
      <c r="H3444" s="2" t="s">
        <v>52</v>
      </c>
      <c r="I3444" s="2" t="s">
        <v>25</v>
      </c>
      <c r="J3444" s="2" t="str">
        <f t="array" ref="J3444">XLOOKUP('Transaction Data'!$G3444,Product_Code,Biscuit_Brand)</f>
        <v>Cinnamon Swirls</v>
      </c>
      <c r="K3444" s="2">
        <f t="array" ref="K3444">XLOOKUP('Transaction Data'!$G3444,Product_Code,Cost)</f>
        <v>10</v>
      </c>
      <c r="L3444" s="2">
        <f t="array" ref="L3444">XLOOKUP('Transaction Data'!$G3444,Product_Code,Unit_Price)</f>
        <v>14</v>
      </c>
      <c r="M3444" s="3">
        <f>'Transaction Data'!$F3444*'Transaction Data'!$K3444</f>
        <v>3960</v>
      </c>
      <c r="N3444" s="3">
        <f>'Transaction Data'!$F3444*'Transaction Data'!$L3444</f>
        <v>5544</v>
      </c>
      <c r="O3444" s="3">
        <f>'Transaction Data'!$N3444-'Transaction Data'!$M3444</f>
        <v>1584</v>
      </c>
      <c r="P3444" s="2">
        <f>DATEDIF('Transaction Data'!$D3444,'Transaction Data'!$A3444,"y")</f>
        <v>67</v>
      </c>
      <c r="Q3444" s="2" t="str">
        <f>FLOOR('Transaction Data'!$P3444,15)&amp;"-"&amp;FLOOR('Transaction Data'!$P3444,15)+14</f>
        <v>60-74</v>
      </c>
      <c r="R3444" s="2" t="str">
        <f>IF('Transaction Data'!$L3444&lt;=10,"Less Expensive","Expensive")</f>
        <v>Expensive</v>
      </c>
      <c r="S3444" s="4">
        <f>WEEKDAY('Transaction Data'!$A3444)</f>
        <v>2</v>
      </c>
      <c r="T3444" s="2" t="str">
        <f>IF(WEEKDAY('Transaction Data'!$A3444,2)&lt;6,"Weekday","Weekend")</f>
        <v>Weekday</v>
      </c>
    </row>
    <row r="3445" ht="15.75" customHeight="1">
      <c r="A3445" s="1">
        <v>45495.0</v>
      </c>
      <c r="B3445" s="2" t="s">
        <v>2391</v>
      </c>
      <c r="C3445" s="2" t="s">
        <v>21</v>
      </c>
      <c r="D3445" s="1">
        <v>30911.0</v>
      </c>
      <c r="E3445" s="2" t="s">
        <v>27</v>
      </c>
      <c r="F3445" s="2">
        <v>40.0</v>
      </c>
      <c r="G3445" s="2" t="s">
        <v>48</v>
      </c>
      <c r="H3445" s="2" t="s">
        <v>52</v>
      </c>
      <c r="I3445" s="2" t="s">
        <v>25</v>
      </c>
      <c r="J3445" s="2" t="str">
        <f t="array" ref="J3445">XLOOKUP('Transaction Data'!$G3445,Product_Code,Biscuit_Brand)</f>
        <v>Lemon Crisps</v>
      </c>
      <c r="K3445" s="2">
        <f t="array" ref="K3445">XLOOKUP('Transaction Data'!$G3445,Product_Code,Cost)</f>
        <v>7</v>
      </c>
      <c r="L3445" s="2">
        <f t="array" ref="L3445">XLOOKUP('Transaction Data'!$G3445,Product_Code,Unit_Price)</f>
        <v>9</v>
      </c>
      <c r="M3445" s="3">
        <f>'Transaction Data'!$F3445*'Transaction Data'!$K3445</f>
        <v>280</v>
      </c>
      <c r="N3445" s="3">
        <f>'Transaction Data'!$F3445*'Transaction Data'!$L3445</f>
        <v>360</v>
      </c>
      <c r="O3445" s="3">
        <f>'Transaction Data'!$N3445-'Transaction Data'!$M3445</f>
        <v>80</v>
      </c>
      <c r="P3445" s="2">
        <f>DATEDIF('Transaction Data'!$D3445,'Transaction Data'!$A3445,"y")</f>
        <v>39</v>
      </c>
      <c r="Q3445" s="2" t="str">
        <f>FLOOR('Transaction Data'!$P3445,15)&amp;"-"&amp;FLOOR('Transaction Data'!$P3445,15)+14</f>
        <v>30-44</v>
      </c>
      <c r="R3445" s="2" t="str">
        <f>IF('Transaction Data'!$L3445&lt;=10,"Less Expensive","Expensive")</f>
        <v>Less Expensive</v>
      </c>
      <c r="S3445" s="4">
        <f>WEEKDAY('Transaction Data'!$A3445)</f>
        <v>2</v>
      </c>
      <c r="T3445" s="2" t="str">
        <f>IF(WEEKDAY('Transaction Data'!$A3445,2)&lt;6,"Weekday","Weekend")</f>
        <v>Weekday</v>
      </c>
    </row>
    <row r="3446" ht="15.75" customHeight="1">
      <c r="A3446" s="1">
        <v>45322.0</v>
      </c>
      <c r="B3446" s="2" t="s">
        <v>3292</v>
      </c>
      <c r="C3446" s="2" t="s">
        <v>65</v>
      </c>
      <c r="D3446" s="1">
        <v>31361.0</v>
      </c>
      <c r="E3446" s="2" t="s">
        <v>37</v>
      </c>
      <c r="F3446" s="2">
        <v>72.0</v>
      </c>
      <c r="G3446" s="2" t="s">
        <v>38</v>
      </c>
      <c r="H3446" s="2" t="s">
        <v>45</v>
      </c>
      <c r="I3446" s="2" t="s">
        <v>25</v>
      </c>
      <c r="J3446" s="2" t="str">
        <f t="array" ref="J3446">XLOOKUP('Transaction Data'!$G3446,Product_Code,Biscuit_Brand)</f>
        <v>Ginger Snaps</v>
      </c>
      <c r="K3446" s="2">
        <f t="array" ref="K3446">XLOOKUP('Transaction Data'!$G3446,Product_Code,Cost)</f>
        <v>14</v>
      </c>
      <c r="L3446" s="2">
        <f t="array" ref="L3446">XLOOKUP('Transaction Data'!$G3446,Product_Code,Unit_Price)</f>
        <v>28</v>
      </c>
      <c r="M3446" s="3">
        <f>'Transaction Data'!$F3446*'Transaction Data'!$K3446</f>
        <v>1008</v>
      </c>
      <c r="N3446" s="3">
        <f>'Transaction Data'!$F3446*'Transaction Data'!$L3446</f>
        <v>2016</v>
      </c>
      <c r="O3446" s="3">
        <f>'Transaction Data'!$N3446-'Transaction Data'!$M3446</f>
        <v>1008</v>
      </c>
      <c r="P3446" s="2">
        <f>DATEDIF('Transaction Data'!$D3446,'Transaction Data'!$A3446,"y")</f>
        <v>38</v>
      </c>
      <c r="Q3446" s="2" t="str">
        <f>FLOOR('Transaction Data'!$P3446,15)&amp;"-"&amp;FLOOR('Transaction Data'!$P3446,15)+14</f>
        <v>30-44</v>
      </c>
      <c r="R3446" s="2" t="str">
        <f>IF('Transaction Data'!$L3446&lt;=10,"Less Expensive","Expensive")</f>
        <v>Expensive</v>
      </c>
      <c r="S3446" s="4">
        <f>WEEKDAY('Transaction Data'!$A3446)</f>
        <v>4</v>
      </c>
      <c r="T3446" s="2" t="str">
        <f>IF(WEEKDAY('Transaction Data'!$A3446,2)&lt;6,"Weekday","Weekend")</f>
        <v>Weekday</v>
      </c>
    </row>
    <row r="3447" ht="15.75" customHeight="1">
      <c r="A3447" s="1">
        <v>45394.0</v>
      </c>
      <c r="B3447" s="2" t="s">
        <v>3293</v>
      </c>
      <c r="C3447" s="2" t="s">
        <v>78</v>
      </c>
      <c r="D3447" s="1">
        <v>35434.0</v>
      </c>
      <c r="E3447" s="2" t="s">
        <v>63</v>
      </c>
      <c r="F3447" s="2">
        <v>297.0</v>
      </c>
      <c r="G3447" s="2" t="s">
        <v>28</v>
      </c>
      <c r="H3447" s="2" t="s">
        <v>49</v>
      </c>
      <c r="I3447" s="2" t="s">
        <v>30</v>
      </c>
      <c r="J3447" s="2" t="str">
        <f t="array" ref="J3447">XLOOKUP('Transaction Data'!$G3447,Product_Code,Biscuit_Brand)</f>
        <v>Shortbread</v>
      </c>
      <c r="K3447" s="2">
        <f t="array" ref="K3447">XLOOKUP('Transaction Data'!$G3447,Product_Code,Cost)</f>
        <v>10</v>
      </c>
      <c r="L3447" s="2">
        <f t="array" ref="L3447">XLOOKUP('Transaction Data'!$G3447,Product_Code,Unit_Price)</f>
        <v>45</v>
      </c>
      <c r="M3447" s="3">
        <f>'Transaction Data'!$F3447*'Transaction Data'!$K3447</f>
        <v>2970</v>
      </c>
      <c r="N3447" s="3">
        <f>'Transaction Data'!$F3447*'Transaction Data'!$L3447</f>
        <v>13365</v>
      </c>
      <c r="O3447" s="3">
        <f>'Transaction Data'!$N3447-'Transaction Data'!$M3447</f>
        <v>10395</v>
      </c>
      <c r="P3447" s="2">
        <f>DATEDIF('Transaction Data'!$D3447,'Transaction Data'!$A3447,"y")</f>
        <v>27</v>
      </c>
      <c r="Q3447" s="2" t="str">
        <f>FLOOR('Transaction Data'!$P3447,15)&amp;"-"&amp;FLOOR('Transaction Data'!$P3447,15)+14</f>
        <v>15-29</v>
      </c>
      <c r="R3447" s="2" t="str">
        <f>IF('Transaction Data'!$L3447&lt;=10,"Less Expensive","Expensive")</f>
        <v>Expensive</v>
      </c>
      <c r="S3447" s="4">
        <f>WEEKDAY('Transaction Data'!$A3447)</f>
        <v>6</v>
      </c>
      <c r="T3447" s="2" t="str">
        <f>IF(WEEKDAY('Transaction Data'!$A3447,2)&lt;6,"Weekday","Weekend")</f>
        <v>Weekday</v>
      </c>
    </row>
    <row r="3448" ht="15.75" customHeight="1">
      <c r="A3448" s="1">
        <v>45312.0</v>
      </c>
      <c r="B3448" s="2" t="s">
        <v>3294</v>
      </c>
      <c r="C3448" s="2" t="s">
        <v>54</v>
      </c>
      <c r="D3448" s="1">
        <v>17959.0</v>
      </c>
      <c r="E3448" s="2" t="s">
        <v>63</v>
      </c>
      <c r="F3448" s="2">
        <v>65.0</v>
      </c>
      <c r="G3448" s="2" t="s">
        <v>48</v>
      </c>
      <c r="H3448" s="2" t="s">
        <v>52</v>
      </c>
      <c r="I3448" s="2" t="s">
        <v>25</v>
      </c>
      <c r="J3448" s="2" t="str">
        <f t="array" ref="J3448">XLOOKUP('Transaction Data'!$G3448,Product_Code,Biscuit_Brand)</f>
        <v>Lemon Crisps</v>
      </c>
      <c r="K3448" s="2">
        <f t="array" ref="K3448">XLOOKUP('Transaction Data'!$G3448,Product_Code,Cost)</f>
        <v>7</v>
      </c>
      <c r="L3448" s="2">
        <f t="array" ref="L3448">XLOOKUP('Transaction Data'!$G3448,Product_Code,Unit_Price)</f>
        <v>9</v>
      </c>
      <c r="M3448" s="3">
        <f>'Transaction Data'!$F3448*'Transaction Data'!$K3448</f>
        <v>455</v>
      </c>
      <c r="N3448" s="3">
        <f>'Transaction Data'!$F3448*'Transaction Data'!$L3448</f>
        <v>585</v>
      </c>
      <c r="O3448" s="3">
        <f>'Transaction Data'!$N3448-'Transaction Data'!$M3448</f>
        <v>130</v>
      </c>
      <c r="P3448" s="2">
        <f>DATEDIF('Transaction Data'!$D3448,'Transaction Data'!$A3448,"y")</f>
        <v>74</v>
      </c>
      <c r="Q3448" s="2" t="str">
        <f>FLOOR('Transaction Data'!$P3448,15)&amp;"-"&amp;FLOOR('Transaction Data'!$P3448,15)+14</f>
        <v>60-74</v>
      </c>
      <c r="R3448" s="2" t="str">
        <f>IF('Transaction Data'!$L3448&lt;=10,"Less Expensive","Expensive")</f>
        <v>Less Expensive</v>
      </c>
      <c r="S3448" s="4">
        <f>WEEKDAY('Transaction Data'!$A3448)</f>
        <v>1</v>
      </c>
      <c r="T3448" s="2" t="str">
        <f>IF(WEEKDAY('Transaction Data'!$A3448,2)&lt;6,"Weekday","Weekend")</f>
        <v>Weekend</v>
      </c>
    </row>
    <row r="3449" ht="15.75" customHeight="1">
      <c r="A3449" s="1">
        <v>45298.0</v>
      </c>
      <c r="B3449" s="2" t="s">
        <v>3295</v>
      </c>
      <c r="C3449" s="2" t="s">
        <v>32</v>
      </c>
      <c r="D3449" s="1">
        <v>27735.0</v>
      </c>
      <c r="E3449" s="2" t="s">
        <v>22</v>
      </c>
      <c r="F3449" s="2">
        <v>76.0</v>
      </c>
      <c r="G3449" s="2" t="s">
        <v>60</v>
      </c>
      <c r="H3449" s="2" t="s">
        <v>49</v>
      </c>
      <c r="I3449" s="2" t="s">
        <v>25</v>
      </c>
      <c r="J3449" s="2" t="str">
        <f t="array" ref="J3449">XLOOKUP('Transaction Data'!$G3449,Product_Code,Biscuit_Brand)</f>
        <v>Peanut Butter Bites</v>
      </c>
      <c r="K3449" s="2">
        <f t="array" ref="K3449">XLOOKUP('Transaction Data'!$G3449,Product_Code,Cost)</f>
        <v>5</v>
      </c>
      <c r="L3449" s="2">
        <f t="array" ref="L3449">XLOOKUP('Transaction Data'!$G3449,Product_Code,Unit_Price)</f>
        <v>7</v>
      </c>
      <c r="M3449" s="3">
        <f>'Transaction Data'!$F3449*'Transaction Data'!$K3449</f>
        <v>380</v>
      </c>
      <c r="N3449" s="3">
        <f>'Transaction Data'!$F3449*'Transaction Data'!$L3449</f>
        <v>532</v>
      </c>
      <c r="O3449" s="3">
        <f>'Transaction Data'!$N3449-'Transaction Data'!$M3449</f>
        <v>152</v>
      </c>
      <c r="P3449" s="2">
        <f>DATEDIF('Transaction Data'!$D3449,'Transaction Data'!$A3449,"y")</f>
        <v>48</v>
      </c>
      <c r="Q3449" s="2" t="str">
        <f>FLOOR('Transaction Data'!$P3449,15)&amp;"-"&amp;FLOOR('Transaction Data'!$P3449,15)+14</f>
        <v>45-59</v>
      </c>
      <c r="R3449" s="2" t="str">
        <f>IF('Transaction Data'!$L3449&lt;=10,"Less Expensive","Expensive")</f>
        <v>Less Expensive</v>
      </c>
      <c r="S3449" s="4">
        <f>WEEKDAY('Transaction Data'!$A3449)</f>
        <v>1</v>
      </c>
      <c r="T3449" s="2" t="str">
        <f>IF(WEEKDAY('Transaction Data'!$A3449,2)&lt;6,"Weekday","Weekend")</f>
        <v>Weekend</v>
      </c>
    </row>
    <row r="3450" ht="15.75" customHeight="1">
      <c r="A3450" s="1">
        <v>45497.0</v>
      </c>
      <c r="B3450" s="2" t="s">
        <v>388</v>
      </c>
      <c r="C3450" s="2" t="s">
        <v>78</v>
      </c>
      <c r="D3450" s="1">
        <v>30397.0</v>
      </c>
      <c r="E3450" s="2" t="s">
        <v>63</v>
      </c>
      <c r="F3450" s="2">
        <v>143.0</v>
      </c>
      <c r="G3450" s="2" t="s">
        <v>44</v>
      </c>
      <c r="H3450" s="2" t="s">
        <v>52</v>
      </c>
      <c r="I3450" s="2" t="s">
        <v>25</v>
      </c>
      <c r="J3450" s="2" t="str">
        <f t="array" ref="J3450">XLOOKUP('Transaction Data'!$G3450,Product_Code,Biscuit_Brand)</f>
        <v>Butter Crunch</v>
      </c>
      <c r="K3450" s="2">
        <f t="array" ref="K3450">XLOOKUP('Transaction Data'!$G3450,Product_Code,Cost)</f>
        <v>10</v>
      </c>
      <c r="L3450" s="2">
        <f t="array" ref="L3450">XLOOKUP('Transaction Data'!$G3450,Product_Code,Unit_Price)</f>
        <v>11</v>
      </c>
      <c r="M3450" s="3">
        <f>'Transaction Data'!$F3450*'Transaction Data'!$K3450</f>
        <v>1430</v>
      </c>
      <c r="N3450" s="3">
        <f>'Transaction Data'!$F3450*'Transaction Data'!$L3450</f>
        <v>1573</v>
      </c>
      <c r="O3450" s="3">
        <f>'Transaction Data'!$N3450-'Transaction Data'!$M3450</f>
        <v>143</v>
      </c>
      <c r="P3450" s="2">
        <f>DATEDIF('Transaction Data'!$D3450,'Transaction Data'!$A3450,"y")</f>
        <v>41</v>
      </c>
      <c r="Q3450" s="2" t="str">
        <f>FLOOR('Transaction Data'!$P3450,15)&amp;"-"&amp;FLOOR('Transaction Data'!$P3450,15)+14</f>
        <v>30-44</v>
      </c>
      <c r="R3450" s="2" t="str">
        <f>IF('Transaction Data'!$L3450&lt;=10,"Less Expensive","Expensive")</f>
        <v>Expensive</v>
      </c>
      <c r="S3450" s="4">
        <f>WEEKDAY('Transaction Data'!$A3450)</f>
        <v>4</v>
      </c>
      <c r="T3450" s="2" t="str">
        <f>IF(WEEKDAY('Transaction Data'!$A3450,2)&lt;6,"Weekday","Weekend")</f>
        <v>Weekday</v>
      </c>
    </row>
    <row r="3451" ht="15.75" customHeight="1">
      <c r="A3451" s="1">
        <v>45388.0</v>
      </c>
      <c r="B3451" s="2" t="s">
        <v>3296</v>
      </c>
      <c r="C3451" s="2" t="s">
        <v>41</v>
      </c>
      <c r="D3451" s="1">
        <v>31424.0</v>
      </c>
      <c r="E3451" s="2" t="s">
        <v>27</v>
      </c>
      <c r="F3451" s="2">
        <v>199.0</v>
      </c>
      <c r="G3451" s="2" t="s">
        <v>23</v>
      </c>
      <c r="H3451" s="2" t="s">
        <v>34</v>
      </c>
      <c r="I3451" s="2" t="s">
        <v>25</v>
      </c>
      <c r="J3451" s="2" t="str">
        <f t="array" ref="J3451">XLOOKUP('Transaction Data'!$G3451,Product_Code,Biscuit_Brand)</f>
        <v>Cinnamon Swirls</v>
      </c>
      <c r="K3451" s="2">
        <f t="array" ref="K3451">XLOOKUP('Transaction Data'!$G3451,Product_Code,Cost)</f>
        <v>10</v>
      </c>
      <c r="L3451" s="2">
        <f t="array" ref="L3451">XLOOKUP('Transaction Data'!$G3451,Product_Code,Unit_Price)</f>
        <v>14</v>
      </c>
      <c r="M3451" s="3">
        <f>'Transaction Data'!$F3451*'Transaction Data'!$K3451</f>
        <v>1990</v>
      </c>
      <c r="N3451" s="3">
        <f>'Transaction Data'!$F3451*'Transaction Data'!$L3451</f>
        <v>2786</v>
      </c>
      <c r="O3451" s="3">
        <f>'Transaction Data'!$N3451-'Transaction Data'!$M3451</f>
        <v>796</v>
      </c>
      <c r="P3451" s="2">
        <f>DATEDIF('Transaction Data'!$D3451,'Transaction Data'!$A3451,"y")</f>
        <v>38</v>
      </c>
      <c r="Q3451" s="2" t="str">
        <f>FLOOR('Transaction Data'!$P3451,15)&amp;"-"&amp;FLOOR('Transaction Data'!$P3451,15)+14</f>
        <v>30-44</v>
      </c>
      <c r="R3451" s="2" t="str">
        <f>IF('Transaction Data'!$L3451&lt;=10,"Less Expensive","Expensive")</f>
        <v>Expensive</v>
      </c>
      <c r="S3451" s="4">
        <f>WEEKDAY('Transaction Data'!$A3451)</f>
        <v>7</v>
      </c>
      <c r="T3451" s="2" t="str">
        <f>IF(WEEKDAY('Transaction Data'!$A3451,2)&lt;6,"Weekday","Weekend")</f>
        <v>Weekend</v>
      </c>
    </row>
    <row r="3452" ht="15.75" customHeight="1">
      <c r="A3452" s="1">
        <v>45428.0</v>
      </c>
      <c r="B3452" s="2" t="s">
        <v>3297</v>
      </c>
      <c r="C3452" s="2" t="s">
        <v>78</v>
      </c>
      <c r="D3452" s="1">
        <v>38204.0</v>
      </c>
      <c r="E3452" s="2" t="s">
        <v>27</v>
      </c>
      <c r="F3452" s="2">
        <v>219.0</v>
      </c>
      <c r="G3452" s="2" t="s">
        <v>55</v>
      </c>
      <c r="H3452" s="2" t="s">
        <v>34</v>
      </c>
      <c r="I3452" s="2" t="s">
        <v>25</v>
      </c>
      <c r="J3452" s="2" t="str">
        <f t="array" ref="J3452">XLOOKUP('Transaction Data'!$G3452,Product_Code,Biscuit_Brand)</f>
        <v>Vanilla Wafers</v>
      </c>
      <c r="K3452" s="2">
        <f t="array" ref="K3452">XLOOKUP('Transaction Data'!$G3452,Product_Code,Cost)</f>
        <v>18</v>
      </c>
      <c r="L3452" s="2">
        <f t="array" ref="L3452">XLOOKUP('Transaction Data'!$G3452,Product_Code,Unit_Price)</f>
        <v>36</v>
      </c>
      <c r="M3452" s="3">
        <f>'Transaction Data'!$F3452*'Transaction Data'!$K3452</f>
        <v>3942</v>
      </c>
      <c r="N3452" s="3">
        <f>'Transaction Data'!$F3452*'Transaction Data'!$L3452</f>
        <v>7884</v>
      </c>
      <c r="O3452" s="3">
        <f>'Transaction Data'!$N3452-'Transaction Data'!$M3452</f>
        <v>3942</v>
      </c>
      <c r="P3452" s="2">
        <f>DATEDIF('Transaction Data'!$D3452,'Transaction Data'!$A3452,"y")</f>
        <v>19</v>
      </c>
      <c r="Q3452" s="2" t="str">
        <f>FLOOR('Transaction Data'!$P3452,15)&amp;"-"&amp;FLOOR('Transaction Data'!$P3452,15)+14</f>
        <v>15-29</v>
      </c>
      <c r="R3452" s="2" t="str">
        <f>IF('Transaction Data'!$L3452&lt;=10,"Less Expensive","Expensive")</f>
        <v>Expensive</v>
      </c>
      <c r="S3452" s="4">
        <f>WEEKDAY('Transaction Data'!$A3452)</f>
        <v>5</v>
      </c>
      <c r="T3452" s="2" t="str">
        <f>IF(WEEKDAY('Transaction Data'!$A3452,2)&lt;6,"Weekday","Weekend")</f>
        <v>Weekday</v>
      </c>
    </row>
    <row r="3453" ht="15.75" customHeight="1">
      <c r="A3453" s="1">
        <v>45422.0</v>
      </c>
      <c r="B3453" s="2" t="s">
        <v>3298</v>
      </c>
      <c r="C3453" s="2" t="s">
        <v>47</v>
      </c>
      <c r="D3453" s="1">
        <v>33723.0</v>
      </c>
      <c r="E3453" s="2" t="s">
        <v>27</v>
      </c>
      <c r="F3453" s="2">
        <v>219.0</v>
      </c>
      <c r="G3453" s="2" t="s">
        <v>55</v>
      </c>
      <c r="H3453" s="2" t="s">
        <v>39</v>
      </c>
      <c r="I3453" s="2" t="s">
        <v>25</v>
      </c>
      <c r="J3453" s="2" t="str">
        <f t="array" ref="J3453">XLOOKUP('Transaction Data'!$G3453,Product_Code,Biscuit_Brand)</f>
        <v>Vanilla Wafers</v>
      </c>
      <c r="K3453" s="2">
        <f t="array" ref="K3453">XLOOKUP('Transaction Data'!$G3453,Product_Code,Cost)</f>
        <v>18</v>
      </c>
      <c r="L3453" s="2">
        <f t="array" ref="L3453">XLOOKUP('Transaction Data'!$G3453,Product_Code,Unit_Price)</f>
        <v>36</v>
      </c>
      <c r="M3453" s="3">
        <f>'Transaction Data'!$F3453*'Transaction Data'!$K3453</f>
        <v>3942</v>
      </c>
      <c r="N3453" s="3">
        <f>'Transaction Data'!$F3453*'Transaction Data'!$L3453</f>
        <v>7884</v>
      </c>
      <c r="O3453" s="3">
        <f>'Transaction Data'!$N3453-'Transaction Data'!$M3453</f>
        <v>3942</v>
      </c>
      <c r="P3453" s="2">
        <f>DATEDIF('Transaction Data'!$D3453,'Transaction Data'!$A3453,"y")</f>
        <v>32</v>
      </c>
      <c r="Q3453" s="2" t="str">
        <f>FLOOR('Transaction Data'!$P3453,15)&amp;"-"&amp;FLOOR('Transaction Data'!$P3453,15)+14</f>
        <v>30-44</v>
      </c>
      <c r="R3453" s="2" t="str">
        <f>IF('Transaction Data'!$L3453&lt;=10,"Less Expensive","Expensive")</f>
        <v>Expensive</v>
      </c>
      <c r="S3453" s="4">
        <f>WEEKDAY('Transaction Data'!$A3453)</f>
        <v>6</v>
      </c>
      <c r="T3453" s="2" t="str">
        <f>IF(WEEKDAY('Transaction Data'!$A3453,2)&lt;6,"Weekday","Weekend")</f>
        <v>Weekday</v>
      </c>
    </row>
    <row r="3454" ht="15.75" customHeight="1">
      <c r="A3454" s="1">
        <v>45414.0</v>
      </c>
      <c r="B3454" s="2" t="s">
        <v>3299</v>
      </c>
      <c r="C3454" s="2" t="s">
        <v>72</v>
      </c>
      <c r="D3454" s="1">
        <v>29895.0</v>
      </c>
      <c r="E3454" s="2" t="s">
        <v>27</v>
      </c>
      <c r="F3454" s="2">
        <v>409.0</v>
      </c>
      <c r="G3454" s="2" t="s">
        <v>23</v>
      </c>
      <c r="H3454" s="2" t="s">
        <v>42</v>
      </c>
      <c r="I3454" s="2" t="s">
        <v>25</v>
      </c>
      <c r="J3454" s="2" t="str">
        <f t="array" ref="J3454">XLOOKUP('Transaction Data'!$G3454,Product_Code,Biscuit_Brand)</f>
        <v>Cinnamon Swirls</v>
      </c>
      <c r="K3454" s="2">
        <f t="array" ref="K3454">XLOOKUP('Transaction Data'!$G3454,Product_Code,Cost)</f>
        <v>10</v>
      </c>
      <c r="L3454" s="2">
        <f t="array" ref="L3454">XLOOKUP('Transaction Data'!$G3454,Product_Code,Unit_Price)</f>
        <v>14</v>
      </c>
      <c r="M3454" s="3">
        <f>'Transaction Data'!$F3454*'Transaction Data'!$K3454</f>
        <v>4090</v>
      </c>
      <c r="N3454" s="3">
        <f>'Transaction Data'!$F3454*'Transaction Data'!$L3454</f>
        <v>5726</v>
      </c>
      <c r="O3454" s="3">
        <f>'Transaction Data'!$N3454-'Transaction Data'!$M3454</f>
        <v>1636</v>
      </c>
      <c r="P3454" s="2">
        <f>DATEDIF('Transaction Data'!$D3454,'Transaction Data'!$A3454,"y")</f>
        <v>42</v>
      </c>
      <c r="Q3454" s="2" t="str">
        <f>FLOOR('Transaction Data'!$P3454,15)&amp;"-"&amp;FLOOR('Transaction Data'!$P3454,15)+14</f>
        <v>30-44</v>
      </c>
      <c r="R3454" s="2" t="str">
        <f>IF('Transaction Data'!$L3454&lt;=10,"Less Expensive","Expensive")</f>
        <v>Expensive</v>
      </c>
      <c r="S3454" s="4">
        <f>WEEKDAY('Transaction Data'!$A3454)</f>
        <v>5</v>
      </c>
      <c r="T3454" s="2" t="str">
        <f>IF(WEEKDAY('Transaction Data'!$A3454,2)&lt;6,"Weekday","Weekend")</f>
        <v>Weekday</v>
      </c>
    </row>
    <row r="3455" ht="15.75" customHeight="1">
      <c r="A3455" s="1">
        <v>45352.0</v>
      </c>
      <c r="B3455" s="2" t="s">
        <v>3300</v>
      </c>
      <c r="C3455" s="2" t="s">
        <v>21</v>
      </c>
      <c r="D3455" s="1">
        <v>38883.0</v>
      </c>
      <c r="E3455" s="2" t="s">
        <v>37</v>
      </c>
      <c r="F3455" s="2">
        <v>410.0</v>
      </c>
      <c r="G3455" s="2" t="s">
        <v>38</v>
      </c>
      <c r="H3455" s="2" t="s">
        <v>45</v>
      </c>
      <c r="I3455" s="2" t="s">
        <v>25</v>
      </c>
      <c r="J3455" s="2" t="str">
        <f t="array" ref="J3455">XLOOKUP('Transaction Data'!$G3455,Product_Code,Biscuit_Brand)</f>
        <v>Ginger Snaps</v>
      </c>
      <c r="K3455" s="2">
        <f t="array" ref="K3455">XLOOKUP('Transaction Data'!$G3455,Product_Code,Cost)</f>
        <v>14</v>
      </c>
      <c r="L3455" s="2">
        <f t="array" ref="L3455">XLOOKUP('Transaction Data'!$G3455,Product_Code,Unit_Price)</f>
        <v>28</v>
      </c>
      <c r="M3455" s="3">
        <f>'Transaction Data'!$F3455*'Transaction Data'!$K3455</f>
        <v>5740</v>
      </c>
      <c r="N3455" s="3">
        <f>'Transaction Data'!$F3455*'Transaction Data'!$L3455</f>
        <v>11480</v>
      </c>
      <c r="O3455" s="3">
        <f>'Transaction Data'!$N3455-'Transaction Data'!$M3455</f>
        <v>5740</v>
      </c>
      <c r="P3455" s="2">
        <f>DATEDIF('Transaction Data'!$D3455,'Transaction Data'!$A3455,"y")</f>
        <v>17</v>
      </c>
      <c r="Q3455" s="2" t="str">
        <f>FLOOR('Transaction Data'!$P3455,15)&amp;"-"&amp;FLOOR('Transaction Data'!$P3455,15)+14</f>
        <v>15-29</v>
      </c>
      <c r="R3455" s="2" t="str">
        <f>IF('Transaction Data'!$L3455&lt;=10,"Less Expensive","Expensive")</f>
        <v>Expensive</v>
      </c>
      <c r="S3455" s="4">
        <f>WEEKDAY('Transaction Data'!$A3455)</f>
        <v>6</v>
      </c>
      <c r="T3455" s="2" t="str">
        <f>IF(WEEKDAY('Transaction Data'!$A3455,2)&lt;6,"Weekday","Weekend")</f>
        <v>Weekday</v>
      </c>
    </row>
    <row r="3456" ht="15.75" customHeight="1">
      <c r="A3456" s="1">
        <v>45442.0</v>
      </c>
      <c r="B3456" s="2" t="s">
        <v>3301</v>
      </c>
      <c r="C3456" s="2" t="s">
        <v>69</v>
      </c>
      <c r="D3456" s="1">
        <v>17437.0</v>
      </c>
      <c r="E3456" s="2" t="s">
        <v>22</v>
      </c>
      <c r="F3456" s="2">
        <v>227.0</v>
      </c>
      <c r="G3456" s="2" t="s">
        <v>38</v>
      </c>
      <c r="H3456" s="2" t="s">
        <v>49</v>
      </c>
      <c r="I3456" s="2" t="s">
        <v>25</v>
      </c>
      <c r="J3456" s="2" t="str">
        <f t="array" ref="J3456">XLOOKUP('Transaction Data'!$G3456,Product_Code,Biscuit_Brand)</f>
        <v>Ginger Snaps</v>
      </c>
      <c r="K3456" s="2">
        <f t="array" ref="K3456">XLOOKUP('Transaction Data'!$G3456,Product_Code,Cost)</f>
        <v>14</v>
      </c>
      <c r="L3456" s="2">
        <f t="array" ref="L3456">XLOOKUP('Transaction Data'!$G3456,Product_Code,Unit_Price)</f>
        <v>28</v>
      </c>
      <c r="M3456" s="3">
        <f>'Transaction Data'!$F3456*'Transaction Data'!$K3456</f>
        <v>3178</v>
      </c>
      <c r="N3456" s="3">
        <f>'Transaction Data'!$F3456*'Transaction Data'!$L3456</f>
        <v>6356</v>
      </c>
      <c r="O3456" s="3">
        <f>'Transaction Data'!$N3456-'Transaction Data'!$M3456</f>
        <v>3178</v>
      </c>
      <c r="P3456" s="2">
        <f>DATEDIF('Transaction Data'!$D3456,'Transaction Data'!$A3456,"y")</f>
        <v>76</v>
      </c>
      <c r="Q3456" s="2" t="str">
        <f>FLOOR('Transaction Data'!$P3456,15)&amp;"-"&amp;FLOOR('Transaction Data'!$P3456,15)+14</f>
        <v>75-89</v>
      </c>
      <c r="R3456" s="2" t="str">
        <f>IF('Transaction Data'!$L3456&lt;=10,"Less Expensive","Expensive")</f>
        <v>Expensive</v>
      </c>
      <c r="S3456" s="4">
        <f>WEEKDAY('Transaction Data'!$A3456)</f>
        <v>5</v>
      </c>
      <c r="T3456" s="2" t="str">
        <f>IF(WEEKDAY('Transaction Data'!$A3456,2)&lt;6,"Weekday","Weekend")</f>
        <v>Weekday</v>
      </c>
    </row>
    <row r="3457" ht="15.75" customHeight="1">
      <c r="A3457" s="1">
        <v>45314.0</v>
      </c>
      <c r="B3457" s="2" t="s">
        <v>3302</v>
      </c>
      <c r="C3457" s="2" t="s">
        <v>21</v>
      </c>
      <c r="D3457" s="1">
        <v>18945.0</v>
      </c>
      <c r="E3457" s="2" t="s">
        <v>27</v>
      </c>
      <c r="F3457" s="2">
        <v>123.0</v>
      </c>
      <c r="G3457" s="2" t="s">
        <v>38</v>
      </c>
      <c r="H3457" s="2" t="s">
        <v>52</v>
      </c>
      <c r="I3457" s="2" t="s">
        <v>25</v>
      </c>
      <c r="J3457" s="2" t="str">
        <f t="array" ref="J3457">XLOOKUP('Transaction Data'!$G3457,Product_Code,Biscuit_Brand)</f>
        <v>Ginger Snaps</v>
      </c>
      <c r="K3457" s="2">
        <f t="array" ref="K3457">XLOOKUP('Transaction Data'!$G3457,Product_Code,Cost)</f>
        <v>14</v>
      </c>
      <c r="L3457" s="2">
        <f t="array" ref="L3457">XLOOKUP('Transaction Data'!$G3457,Product_Code,Unit_Price)</f>
        <v>28</v>
      </c>
      <c r="M3457" s="3">
        <f>'Transaction Data'!$F3457*'Transaction Data'!$K3457</f>
        <v>1722</v>
      </c>
      <c r="N3457" s="3">
        <f>'Transaction Data'!$F3457*'Transaction Data'!$L3457</f>
        <v>3444</v>
      </c>
      <c r="O3457" s="3">
        <f>'Transaction Data'!$N3457-'Transaction Data'!$M3457</f>
        <v>1722</v>
      </c>
      <c r="P3457" s="2">
        <f>DATEDIF('Transaction Data'!$D3457,'Transaction Data'!$A3457,"y")</f>
        <v>72</v>
      </c>
      <c r="Q3457" s="2" t="str">
        <f>FLOOR('Transaction Data'!$P3457,15)&amp;"-"&amp;FLOOR('Transaction Data'!$P3457,15)+14</f>
        <v>60-74</v>
      </c>
      <c r="R3457" s="2" t="str">
        <f>IF('Transaction Data'!$L3457&lt;=10,"Less Expensive","Expensive")</f>
        <v>Expensive</v>
      </c>
      <c r="S3457" s="4">
        <f>WEEKDAY('Transaction Data'!$A3457)</f>
        <v>3</v>
      </c>
      <c r="T3457" s="2" t="str">
        <f>IF(WEEKDAY('Transaction Data'!$A3457,2)&lt;6,"Weekday","Weekend")</f>
        <v>Weekday</v>
      </c>
    </row>
    <row r="3458" ht="15.75" customHeight="1">
      <c r="A3458" s="1">
        <v>45330.0</v>
      </c>
      <c r="B3458" s="2" t="s">
        <v>507</v>
      </c>
      <c r="C3458" s="2" t="s">
        <v>32</v>
      </c>
      <c r="D3458" s="1">
        <v>22309.0</v>
      </c>
      <c r="E3458" s="2" t="s">
        <v>27</v>
      </c>
      <c r="F3458" s="2">
        <v>425.0</v>
      </c>
      <c r="G3458" s="2" t="s">
        <v>44</v>
      </c>
      <c r="H3458" s="2" t="s">
        <v>49</v>
      </c>
      <c r="I3458" s="2" t="s">
        <v>25</v>
      </c>
      <c r="J3458" s="2" t="str">
        <f t="array" ref="J3458">XLOOKUP('Transaction Data'!$G3458,Product_Code,Biscuit_Brand)</f>
        <v>Butter Crunch</v>
      </c>
      <c r="K3458" s="2">
        <f t="array" ref="K3458">XLOOKUP('Transaction Data'!$G3458,Product_Code,Cost)</f>
        <v>10</v>
      </c>
      <c r="L3458" s="2">
        <f t="array" ref="L3458">XLOOKUP('Transaction Data'!$G3458,Product_Code,Unit_Price)</f>
        <v>11</v>
      </c>
      <c r="M3458" s="3">
        <f>'Transaction Data'!$F3458*'Transaction Data'!$K3458</f>
        <v>4250</v>
      </c>
      <c r="N3458" s="3">
        <f>'Transaction Data'!$F3458*'Transaction Data'!$L3458</f>
        <v>4675</v>
      </c>
      <c r="O3458" s="3">
        <f>'Transaction Data'!$N3458-'Transaction Data'!$M3458</f>
        <v>425</v>
      </c>
      <c r="P3458" s="2">
        <f>DATEDIF('Transaction Data'!$D3458,'Transaction Data'!$A3458,"y")</f>
        <v>63</v>
      </c>
      <c r="Q3458" s="2" t="str">
        <f>FLOOR('Transaction Data'!$P3458,15)&amp;"-"&amp;FLOOR('Transaction Data'!$P3458,15)+14</f>
        <v>60-74</v>
      </c>
      <c r="R3458" s="2" t="str">
        <f>IF('Transaction Data'!$L3458&lt;=10,"Less Expensive","Expensive")</f>
        <v>Expensive</v>
      </c>
      <c r="S3458" s="4">
        <f>WEEKDAY('Transaction Data'!$A3458)</f>
        <v>5</v>
      </c>
      <c r="T3458" s="2" t="str">
        <f>IF(WEEKDAY('Transaction Data'!$A3458,2)&lt;6,"Weekday","Weekend")</f>
        <v>Weekday</v>
      </c>
    </row>
    <row r="3459" ht="15.75" customHeight="1">
      <c r="A3459" s="1">
        <v>45293.0</v>
      </c>
      <c r="B3459" s="2" t="s">
        <v>3303</v>
      </c>
      <c r="C3459" s="2" t="s">
        <v>54</v>
      </c>
      <c r="D3459" s="1">
        <v>20546.0</v>
      </c>
      <c r="E3459" s="2" t="s">
        <v>22</v>
      </c>
      <c r="F3459" s="2">
        <v>306.0</v>
      </c>
      <c r="G3459" s="2" t="s">
        <v>28</v>
      </c>
      <c r="H3459" s="2" t="s">
        <v>52</v>
      </c>
      <c r="I3459" s="2" t="s">
        <v>25</v>
      </c>
      <c r="J3459" s="2" t="str">
        <f t="array" ref="J3459">XLOOKUP('Transaction Data'!$G3459,Product_Code,Biscuit_Brand)</f>
        <v>Shortbread</v>
      </c>
      <c r="K3459" s="2">
        <f t="array" ref="K3459">XLOOKUP('Transaction Data'!$G3459,Product_Code,Cost)</f>
        <v>10</v>
      </c>
      <c r="L3459" s="2">
        <f t="array" ref="L3459">XLOOKUP('Transaction Data'!$G3459,Product_Code,Unit_Price)</f>
        <v>45</v>
      </c>
      <c r="M3459" s="3">
        <f>'Transaction Data'!$F3459*'Transaction Data'!$K3459</f>
        <v>3060</v>
      </c>
      <c r="N3459" s="3">
        <f>'Transaction Data'!$F3459*'Transaction Data'!$L3459</f>
        <v>13770</v>
      </c>
      <c r="O3459" s="3">
        <f>'Transaction Data'!$N3459-'Transaction Data'!$M3459</f>
        <v>10710</v>
      </c>
      <c r="P3459" s="2">
        <f>DATEDIF('Transaction Data'!$D3459,'Transaction Data'!$A3459,"y")</f>
        <v>67</v>
      </c>
      <c r="Q3459" s="2" t="str">
        <f>FLOOR('Transaction Data'!$P3459,15)&amp;"-"&amp;FLOOR('Transaction Data'!$P3459,15)+14</f>
        <v>60-74</v>
      </c>
      <c r="R3459" s="2" t="str">
        <f>IF('Transaction Data'!$L3459&lt;=10,"Less Expensive","Expensive")</f>
        <v>Expensive</v>
      </c>
      <c r="S3459" s="4">
        <f>WEEKDAY('Transaction Data'!$A3459)</f>
        <v>3</v>
      </c>
      <c r="T3459" s="2" t="str">
        <f>IF(WEEKDAY('Transaction Data'!$A3459,2)&lt;6,"Weekday","Weekend")</f>
        <v>Weekday</v>
      </c>
    </row>
    <row r="3460" ht="15.75" customHeight="1">
      <c r="A3460" s="1">
        <v>45338.0</v>
      </c>
      <c r="B3460" s="2" t="s">
        <v>3304</v>
      </c>
      <c r="C3460" s="2" t="s">
        <v>47</v>
      </c>
      <c r="D3460" s="1">
        <v>22483.0</v>
      </c>
      <c r="E3460" s="2" t="s">
        <v>27</v>
      </c>
      <c r="F3460" s="2">
        <v>69.0</v>
      </c>
      <c r="G3460" s="2" t="s">
        <v>57</v>
      </c>
      <c r="H3460" s="2" t="s">
        <v>52</v>
      </c>
      <c r="I3460" s="2" t="s">
        <v>25</v>
      </c>
      <c r="J3460" s="2" t="str">
        <f t="array" ref="J3460">XLOOKUP('Transaction Data'!$G3460,Product_Code,Biscuit_Brand)</f>
        <v>Oatmeal Cookies</v>
      </c>
      <c r="K3460" s="2">
        <f t="array" ref="K3460">XLOOKUP('Transaction Data'!$G3460,Product_Code,Cost)</f>
        <v>19</v>
      </c>
      <c r="L3460" s="2">
        <f t="array" ref="L3460">XLOOKUP('Transaction Data'!$G3460,Product_Code,Unit_Price)</f>
        <v>23</v>
      </c>
      <c r="M3460" s="3">
        <f>'Transaction Data'!$F3460*'Transaction Data'!$K3460</f>
        <v>1311</v>
      </c>
      <c r="N3460" s="3">
        <f>'Transaction Data'!$F3460*'Transaction Data'!$L3460</f>
        <v>1587</v>
      </c>
      <c r="O3460" s="3">
        <f>'Transaction Data'!$N3460-'Transaction Data'!$M3460</f>
        <v>276</v>
      </c>
      <c r="P3460" s="2">
        <f>DATEDIF('Transaction Data'!$D3460,'Transaction Data'!$A3460,"y")</f>
        <v>62</v>
      </c>
      <c r="Q3460" s="2" t="str">
        <f>FLOOR('Transaction Data'!$P3460,15)&amp;"-"&amp;FLOOR('Transaction Data'!$P3460,15)+14</f>
        <v>60-74</v>
      </c>
      <c r="R3460" s="2" t="str">
        <f>IF('Transaction Data'!$L3460&lt;=10,"Less Expensive","Expensive")</f>
        <v>Expensive</v>
      </c>
      <c r="S3460" s="4">
        <f>WEEKDAY('Transaction Data'!$A3460)</f>
        <v>6</v>
      </c>
      <c r="T3460" s="2" t="str">
        <f>IF(WEEKDAY('Transaction Data'!$A3460,2)&lt;6,"Weekday","Weekend")</f>
        <v>Weekday</v>
      </c>
    </row>
    <row r="3461" ht="15.75" customHeight="1">
      <c r="A3461" s="1">
        <v>45340.0</v>
      </c>
      <c r="B3461" s="2" t="s">
        <v>3305</v>
      </c>
      <c r="C3461" s="2" t="s">
        <v>69</v>
      </c>
      <c r="D3461" s="1">
        <v>16649.0</v>
      </c>
      <c r="E3461" s="2" t="s">
        <v>22</v>
      </c>
      <c r="F3461" s="2">
        <v>186.0</v>
      </c>
      <c r="G3461" s="2" t="s">
        <v>55</v>
      </c>
      <c r="H3461" s="2" t="s">
        <v>45</v>
      </c>
      <c r="I3461" s="2" t="s">
        <v>25</v>
      </c>
      <c r="J3461" s="2" t="str">
        <f t="array" ref="J3461">XLOOKUP('Transaction Data'!$G3461,Product_Code,Biscuit_Brand)</f>
        <v>Vanilla Wafers</v>
      </c>
      <c r="K3461" s="2">
        <f t="array" ref="K3461">XLOOKUP('Transaction Data'!$G3461,Product_Code,Cost)</f>
        <v>18</v>
      </c>
      <c r="L3461" s="2">
        <f t="array" ref="L3461">XLOOKUP('Transaction Data'!$G3461,Product_Code,Unit_Price)</f>
        <v>36</v>
      </c>
      <c r="M3461" s="3">
        <f>'Transaction Data'!$F3461*'Transaction Data'!$K3461</f>
        <v>3348</v>
      </c>
      <c r="N3461" s="3">
        <f>'Transaction Data'!$F3461*'Transaction Data'!$L3461</f>
        <v>6696</v>
      </c>
      <c r="O3461" s="3">
        <f>'Transaction Data'!$N3461-'Transaction Data'!$M3461</f>
        <v>3348</v>
      </c>
      <c r="P3461" s="2">
        <f>DATEDIF('Transaction Data'!$D3461,'Transaction Data'!$A3461,"y")</f>
        <v>78</v>
      </c>
      <c r="Q3461" s="2" t="str">
        <f>FLOOR('Transaction Data'!$P3461,15)&amp;"-"&amp;FLOOR('Transaction Data'!$P3461,15)+14</f>
        <v>75-89</v>
      </c>
      <c r="R3461" s="2" t="str">
        <f>IF('Transaction Data'!$L3461&lt;=10,"Less Expensive","Expensive")</f>
        <v>Expensive</v>
      </c>
      <c r="S3461" s="4">
        <f>WEEKDAY('Transaction Data'!$A3461)</f>
        <v>1</v>
      </c>
      <c r="T3461" s="2" t="str">
        <f>IF(WEEKDAY('Transaction Data'!$A3461,2)&lt;6,"Weekday","Weekend")</f>
        <v>Weekend</v>
      </c>
    </row>
    <row r="3462" ht="15.75" customHeight="1">
      <c r="A3462" s="1">
        <v>45478.0</v>
      </c>
      <c r="B3462" s="2" t="s">
        <v>3306</v>
      </c>
      <c r="C3462" s="2" t="s">
        <v>69</v>
      </c>
      <c r="D3462" s="1">
        <v>30197.0</v>
      </c>
      <c r="E3462" s="2" t="s">
        <v>27</v>
      </c>
      <c r="F3462" s="2">
        <v>465.0</v>
      </c>
      <c r="G3462" s="2" t="s">
        <v>23</v>
      </c>
      <c r="H3462" s="2" t="s">
        <v>49</v>
      </c>
      <c r="I3462" s="2" t="s">
        <v>25</v>
      </c>
      <c r="J3462" s="2" t="str">
        <f t="array" ref="J3462">XLOOKUP('Transaction Data'!$G3462,Product_Code,Biscuit_Brand)</f>
        <v>Cinnamon Swirls</v>
      </c>
      <c r="K3462" s="2">
        <f t="array" ref="K3462">XLOOKUP('Transaction Data'!$G3462,Product_Code,Cost)</f>
        <v>10</v>
      </c>
      <c r="L3462" s="2">
        <f t="array" ref="L3462">XLOOKUP('Transaction Data'!$G3462,Product_Code,Unit_Price)</f>
        <v>14</v>
      </c>
      <c r="M3462" s="3">
        <f>'Transaction Data'!$F3462*'Transaction Data'!$K3462</f>
        <v>4650</v>
      </c>
      <c r="N3462" s="3">
        <f>'Transaction Data'!$F3462*'Transaction Data'!$L3462</f>
        <v>6510</v>
      </c>
      <c r="O3462" s="3">
        <f>'Transaction Data'!$N3462-'Transaction Data'!$M3462</f>
        <v>1860</v>
      </c>
      <c r="P3462" s="2">
        <f>DATEDIF('Transaction Data'!$D3462,'Transaction Data'!$A3462,"y")</f>
        <v>41</v>
      </c>
      <c r="Q3462" s="2" t="str">
        <f>FLOOR('Transaction Data'!$P3462,15)&amp;"-"&amp;FLOOR('Transaction Data'!$P3462,15)+14</f>
        <v>30-44</v>
      </c>
      <c r="R3462" s="2" t="str">
        <f>IF('Transaction Data'!$L3462&lt;=10,"Less Expensive","Expensive")</f>
        <v>Expensive</v>
      </c>
      <c r="S3462" s="4">
        <f>WEEKDAY('Transaction Data'!$A3462)</f>
        <v>6</v>
      </c>
      <c r="T3462" s="2" t="str">
        <f>IF(WEEKDAY('Transaction Data'!$A3462,2)&lt;6,"Weekday","Weekend")</f>
        <v>Weekday</v>
      </c>
    </row>
    <row r="3463" ht="15.75" customHeight="1">
      <c r="A3463" s="1">
        <v>45353.0</v>
      </c>
      <c r="B3463" s="2" t="s">
        <v>3307</v>
      </c>
      <c r="C3463" s="2" t="s">
        <v>72</v>
      </c>
      <c r="D3463" s="1">
        <v>21405.0</v>
      </c>
      <c r="E3463" s="2" t="s">
        <v>63</v>
      </c>
      <c r="F3463" s="2">
        <v>21.0</v>
      </c>
      <c r="G3463" s="2" t="s">
        <v>60</v>
      </c>
      <c r="H3463" s="2" t="s">
        <v>52</v>
      </c>
      <c r="I3463" s="2" t="s">
        <v>25</v>
      </c>
      <c r="J3463" s="2" t="str">
        <f t="array" ref="J3463">XLOOKUP('Transaction Data'!$G3463,Product_Code,Biscuit_Brand)</f>
        <v>Peanut Butter Bites</v>
      </c>
      <c r="K3463" s="2">
        <f t="array" ref="K3463">XLOOKUP('Transaction Data'!$G3463,Product_Code,Cost)</f>
        <v>5</v>
      </c>
      <c r="L3463" s="2">
        <f t="array" ref="L3463">XLOOKUP('Transaction Data'!$G3463,Product_Code,Unit_Price)</f>
        <v>7</v>
      </c>
      <c r="M3463" s="3">
        <f>'Transaction Data'!$F3463*'Transaction Data'!$K3463</f>
        <v>105</v>
      </c>
      <c r="N3463" s="3">
        <f>'Transaction Data'!$F3463*'Transaction Data'!$L3463</f>
        <v>147</v>
      </c>
      <c r="O3463" s="3">
        <f>'Transaction Data'!$N3463-'Transaction Data'!$M3463</f>
        <v>42</v>
      </c>
      <c r="P3463" s="2">
        <f>DATEDIF('Transaction Data'!$D3463,'Transaction Data'!$A3463,"y")</f>
        <v>65</v>
      </c>
      <c r="Q3463" s="2" t="str">
        <f>FLOOR('Transaction Data'!$P3463,15)&amp;"-"&amp;FLOOR('Transaction Data'!$P3463,15)+14</f>
        <v>60-74</v>
      </c>
      <c r="R3463" s="2" t="str">
        <f>IF('Transaction Data'!$L3463&lt;=10,"Less Expensive","Expensive")</f>
        <v>Less Expensive</v>
      </c>
      <c r="S3463" s="4">
        <f>WEEKDAY('Transaction Data'!$A3463)</f>
        <v>7</v>
      </c>
      <c r="T3463" s="2" t="str">
        <f>IF(WEEKDAY('Transaction Data'!$A3463,2)&lt;6,"Weekday","Weekend")</f>
        <v>Weekend</v>
      </c>
    </row>
    <row r="3464" ht="15.75" customHeight="1">
      <c r="A3464" s="1">
        <v>45446.0</v>
      </c>
      <c r="B3464" s="2" t="s">
        <v>3308</v>
      </c>
      <c r="C3464" s="2" t="s">
        <v>72</v>
      </c>
      <c r="D3464" s="1">
        <v>19912.0</v>
      </c>
      <c r="E3464" s="2" t="s">
        <v>37</v>
      </c>
      <c r="F3464" s="2">
        <v>107.0</v>
      </c>
      <c r="G3464" s="2" t="s">
        <v>23</v>
      </c>
      <c r="H3464" s="2" t="s">
        <v>49</v>
      </c>
      <c r="I3464" s="2" t="s">
        <v>25</v>
      </c>
      <c r="J3464" s="2" t="str">
        <f t="array" ref="J3464">XLOOKUP('Transaction Data'!$G3464,Product_Code,Biscuit_Brand)</f>
        <v>Cinnamon Swirls</v>
      </c>
      <c r="K3464" s="2">
        <f t="array" ref="K3464">XLOOKUP('Transaction Data'!$G3464,Product_Code,Cost)</f>
        <v>10</v>
      </c>
      <c r="L3464" s="2">
        <f t="array" ref="L3464">XLOOKUP('Transaction Data'!$G3464,Product_Code,Unit_Price)</f>
        <v>14</v>
      </c>
      <c r="M3464" s="3">
        <f>'Transaction Data'!$F3464*'Transaction Data'!$K3464</f>
        <v>1070</v>
      </c>
      <c r="N3464" s="3">
        <f>'Transaction Data'!$F3464*'Transaction Data'!$L3464</f>
        <v>1498</v>
      </c>
      <c r="O3464" s="3">
        <f>'Transaction Data'!$N3464-'Transaction Data'!$M3464</f>
        <v>428</v>
      </c>
      <c r="P3464" s="2">
        <f>DATEDIF('Transaction Data'!$D3464,'Transaction Data'!$A3464,"y")</f>
        <v>69</v>
      </c>
      <c r="Q3464" s="2" t="str">
        <f>FLOOR('Transaction Data'!$P3464,15)&amp;"-"&amp;FLOOR('Transaction Data'!$P3464,15)+14</f>
        <v>60-74</v>
      </c>
      <c r="R3464" s="2" t="str">
        <f>IF('Transaction Data'!$L3464&lt;=10,"Less Expensive","Expensive")</f>
        <v>Expensive</v>
      </c>
      <c r="S3464" s="4">
        <f>WEEKDAY('Transaction Data'!$A3464)</f>
        <v>2</v>
      </c>
      <c r="T3464" s="2" t="str">
        <f>IF(WEEKDAY('Transaction Data'!$A3464,2)&lt;6,"Weekday","Weekend")</f>
        <v>Weekday</v>
      </c>
    </row>
    <row r="3465" ht="15.75" customHeight="1">
      <c r="A3465" s="1">
        <v>45322.0</v>
      </c>
      <c r="B3465" s="2" t="s">
        <v>3233</v>
      </c>
      <c r="C3465" s="2" t="s">
        <v>51</v>
      </c>
      <c r="D3465" s="1">
        <v>24301.0</v>
      </c>
      <c r="E3465" s="2" t="s">
        <v>22</v>
      </c>
      <c r="F3465" s="2">
        <v>448.0</v>
      </c>
      <c r="G3465" s="2" t="s">
        <v>48</v>
      </c>
      <c r="H3465" s="2" t="s">
        <v>52</v>
      </c>
      <c r="I3465" s="2" t="s">
        <v>25</v>
      </c>
      <c r="J3465" s="2" t="str">
        <f t="array" ref="J3465">XLOOKUP('Transaction Data'!$G3465,Product_Code,Biscuit_Brand)</f>
        <v>Lemon Crisps</v>
      </c>
      <c r="K3465" s="2">
        <f t="array" ref="K3465">XLOOKUP('Transaction Data'!$G3465,Product_Code,Cost)</f>
        <v>7</v>
      </c>
      <c r="L3465" s="2">
        <f t="array" ref="L3465">XLOOKUP('Transaction Data'!$G3465,Product_Code,Unit_Price)</f>
        <v>9</v>
      </c>
      <c r="M3465" s="3">
        <f>'Transaction Data'!$F3465*'Transaction Data'!$K3465</f>
        <v>3136</v>
      </c>
      <c r="N3465" s="3">
        <f>'Transaction Data'!$F3465*'Transaction Data'!$L3465</f>
        <v>4032</v>
      </c>
      <c r="O3465" s="3">
        <f>'Transaction Data'!$N3465-'Transaction Data'!$M3465</f>
        <v>896</v>
      </c>
      <c r="P3465" s="2">
        <f>DATEDIF('Transaction Data'!$D3465,'Transaction Data'!$A3465,"y")</f>
        <v>57</v>
      </c>
      <c r="Q3465" s="2" t="str">
        <f>FLOOR('Transaction Data'!$P3465,15)&amp;"-"&amp;FLOOR('Transaction Data'!$P3465,15)+14</f>
        <v>45-59</v>
      </c>
      <c r="R3465" s="2" t="str">
        <f>IF('Transaction Data'!$L3465&lt;=10,"Less Expensive","Expensive")</f>
        <v>Less Expensive</v>
      </c>
      <c r="S3465" s="4">
        <f>WEEKDAY('Transaction Data'!$A3465)</f>
        <v>4</v>
      </c>
      <c r="T3465" s="2" t="str">
        <f>IF(WEEKDAY('Transaction Data'!$A3465,2)&lt;6,"Weekday","Weekend")</f>
        <v>Weekday</v>
      </c>
    </row>
    <row r="3466" ht="15.75" customHeight="1">
      <c r="A3466" s="1">
        <v>45500.0</v>
      </c>
      <c r="B3466" s="2" t="s">
        <v>3309</v>
      </c>
      <c r="C3466" s="2" t="s">
        <v>51</v>
      </c>
      <c r="D3466" s="1">
        <v>31397.0</v>
      </c>
      <c r="E3466" s="2" t="s">
        <v>37</v>
      </c>
      <c r="F3466" s="2">
        <v>36.0</v>
      </c>
      <c r="G3466" s="2" t="s">
        <v>57</v>
      </c>
      <c r="H3466" s="2" t="s">
        <v>34</v>
      </c>
      <c r="I3466" s="2" t="s">
        <v>25</v>
      </c>
      <c r="J3466" s="2" t="str">
        <f t="array" ref="J3466">XLOOKUP('Transaction Data'!$G3466,Product_Code,Biscuit_Brand)</f>
        <v>Oatmeal Cookies</v>
      </c>
      <c r="K3466" s="2">
        <f t="array" ref="K3466">XLOOKUP('Transaction Data'!$G3466,Product_Code,Cost)</f>
        <v>19</v>
      </c>
      <c r="L3466" s="2">
        <f t="array" ref="L3466">XLOOKUP('Transaction Data'!$G3466,Product_Code,Unit_Price)</f>
        <v>23</v>
      </c>
      <c r="M3466" s="3">
        <f>'Transaction Data'!$F3466*'Transaction Data'!$K3466</f>
        <v>684</v>
      </c>
      <c r="N3466" s="3">
        <f>'Transaction Data'!$F3466*'Transaction Data'!$L3466</f>
        <v>828</v>
      </c>
      <c r="O3466" s="3">
        <f>'Transaction Data'!$N3466-'Transaction Data'!$M3466</f>
        <v>144</v>
      </c>
      <c r="P3466" s="2">
        <f>DATEDIF('Transaction Data'!$D3466,'Transaction Data'!$A3466,"y")</f>
        <v>38</v>
      </c>
      <c r="Q3466" s="2" t="str">
        <f>FLOOR('Transaction Data'!$P3466,15)&amp;"-"&amp;FLOOR('Transaction Data'!$P3466,15)+14</f>
        <v>30-44</v>
      </c>
      <c r="R3466" s="2" t="str">
        <f>IF('Transaction Data'!$L3466&lt;=10,"Less Expensive","Expensive")</f>
        <v>Expensive</v>
      </c>
      <c r="S3466" s="4">
        <f>WEEKDAY('Transaction Data'!$A3466)</f>
        <v>7</v>
      </c>
      <c r="T3466" s="2" t="str">
        <f>IF(WEEKDAY('Transaction Data'!$A3466,2)&lt;6,"Weekday","Weekend")</f>
        <v>Weekend</v>
      </c>
    </row>
    <row r="3467" ht="15.75" customHeight="1">
      <c r="A3467" s="1">
        <v>45442.0</v>
      </c>
      <c r="B3467" s="2" t="s">
        <v>3310</v>
      </c>
      <c r="C3467" s="2" t="s">
        <v>51</v>
      </c>
      <c r="D3467" s="1">
        <v>27904.0</v>
      </c>
      <c r="E3467" s="2" t="s">
        <v>37</v>
      </c>
      <c r="F3467" s="2">
        <v>496.0</v>
      </c>
      <c r="G3467" s="2" t="s">
        <v>33</v>
      </c>
      <c r="H3467" s="2" t="s">
        <v>34</v>
      </c>
      <c r="I3467" s="2" t="s">
        <v>25</v>
      </c>
      <c r="J3467" s="2" t="str">
        <f t="array" ref="J3467">XLOOKUP('Transaction Data'!$G3467,Product_Code,Biscuit_Brand)</f>
        <v>Caramel Biscuits</v>
      </c>
      <c r="K3467" s="2">
        <f t="array" ref="K3467">XLOOKUP('Transaction Data'!$G3467,Product_Code,Cost)</f>
        <v>18</v>
      </c>
      <c r="L3467" s="2">
        <f t="array" ref="L3467">XLOOKUP('Transaction Data'!$G3467,Product_Code,Unit_Price)</f>
        <v>22</v>
      </c>
      <c r="M3467" s="3">
        <f>'Transaction Data'!$F3467*'Transaction Data'!$K3467</f>
        <v>8928</v>
      </c>
      <c r="N3467" s="3">
        <f>'Transaction Data'!$F3467*'Transaction Data'!$L3467</f>
        <v>10912</v>
      </c>
      <c r="O3467" s="3">
        <f>'Transaction Data'!$N3467-'Transaction Data'!$M3467</f>
        <v>1984</v>
      </c>
      <c r="P3467" s="2">
        <f>DATEDIF('Transaction Data'!$D3467,'Transaction Data'!$A3467,"y")</f>
        <v>48</v>
      </c>
      <c r="Q3467" s="2" t="str">
        <f>FLOOR('Transaction Data'!$P3467,15)&amp;"-"&amp;FLOOR('Transaction Data'!$P3467,15)+14</f>
        <v>45-59</v>
      </c>
      <c r="R3467" s="2" t="str">
        <f>IF('Transaction Data'!$L3467&lt;=10,"Less Expensive","Expensive")</f>
        <v>Expensive</v>
      </c>
      <c r="S3467" s="4">
        <f>WEEKDAY('Transaction Data'!$A3467)</f>
        <v>5</v>
      </c>
      <c r="T3467" s="2" t="str">
        <f>IF(WEEKDAY('Transaction Data'!$A3467,2)&lt;6,"Weekday","Weekend")</f>
        <v>Weekday</v>
      </c>
    </row>
    <row r="3468" ht="15.75" customHeight="1">
      <c r="A3468" s="1">
        <v>45336.0</v>
      </c>
      <c r="B3468" s="2" t="s">
        <v>3311</v>
      </c>
      <c r="C3468" s="2" t="s">
        <v>47</v>
      </c>
      <c r="D3468" s="1">
        <v>17356.0</v>
      </c>
      <c r="E3468" s="2" t="s">
        <v>27</v>
      </c>
      <c r="F3468" s="2">
        <v>368.0</v>
      </c>
      <c r="G3468" s="2" t="s">
        <v>61</v>
      </c>
      <c r="H3468" s="2" t="s">
        <v>39</v>
      </c>
      <c r="I3468" s="2" t="s">
        <v>25</v>
      </c>
      <c r="J3468" s="2" t="str">
        <f t="array" ref="J3468">XLOOKUP('Transaction Data'!$G3468,Product_Code,Biscuit_Brand)</f>
        <v>Choco Delight</v>
      </c>
      <c r="K3468" s="2">
        <f t="array" ref="K3468">XLOOKUP('Transaction Data'!$G3468,Product_Code,Cost)</f>
        <v>3</v>
      </c>
      <c r="L3468" s="2">
        <f t="array" ref="L3468">XLOOKUP('Transaction Data'!$G3468,Product_Code,Unit_Price)</f>
        <v>5</v>
      </c>
      <c r="M3468" s="3">
        <f>'Transaction Data'!$F3468*'Transaction Data'!$K3468</f>
        <v>1104</v>
      </c>
      <c r="N3468" s="3">
        <f>'Transaction Data'!$F3468*'Transaction Data'!$L3468</f>
        <v>1840</v>
      </c>
      <c r="O3468" s="3">
        <f>'Transaction Data'!$N3468-'Transaction Data'!$M3468</f>
        <v>736</v>
      </c>
      <c r="P3468" s="2">
        <f>DATEDIF('Transaction Data'!$D3468,'Transaction Data'!$A3468,"y")</f>
        <v>76</v>
      </c>
      <c r="Q3468" s="2" t="str">
        <f>FLOOR('Transaction Data'!$P3468,15)&amp;"-"&amp;FLOOR('Transaction Data'!$P3468,15)+14</f>
        <v>75-89</v>
      </c>
      <c r="R3468" s="2" t="str">
        <f>IF('Transaction Data'!$L3468&lt;=10,"Less Expensive","Expensive")</f>
        <v>Less Expensive</v>
      </c>
      <c r="S3468" s="4">
        <f>WEEKDAY('Transaction Data'!$A3468)</f>
        <v>4</v>
      </c>
      <c r="T3468" s="2" t="str">
        <f>IF(WEEKDAY('Transaction Data'!$A3468,2)&lt;6,"Weekday","Weekend")</f>
        <v>Weekday</v>
      </c>
    </row>
    <row r="3469" ht="15.75" customHeight="1">
      <c r="A3469" s="1">
        <v>45426.0</v>
      </c>
      <c r="B3469" s="2" t="s">
        <v>3312</v>
      </c>
      <c r="C3469" s="2" t="s">
        <v>72</v>
      </c>
      <c r="D3469" s="1">
        <v>24494.0</v>
      </c>
      <c r="E3469" s="2" t="s">
        <v>22</v>
      </c>
      <c r="F3469" s="2">
        <v>325.0</v>
      </c>
      <c r="G3469" s="2" t="s">
        <v>61</v>
      </c>
      <c r="H3469" s="2" t="s">
        <v>42</v>
      </c>
      <c r="I3469" s="2" t="s">
        <v>25</v>
      </c>
      <c r="J3469" s="2" t="str">
        <f t="array" ref="J3469">XLOOKUP('Transaction Data'!$G3469,Product_Code,Biscuit_Brand)</f>
        <v>Choco Delight</v>
      </c>
      <c r="K3469" s="2">
        <f t="array" ref="K3469">XLOOKUP('Transaction Data'!$G3469,Product_Code,Cost)</f>
        <v>3</v>
      </c>
      <c r="L3469" s="2">
        <f t="array" ref="L3469">XLOOKUP('Transaction Data'!$G3469,Product_Code,Unit_Price)</f>
        <v>5</v>
      </c>
      <c r="M3469" s="3">
        <f>'Transaction Data'!$F3469*'Transaction Data'!$K3469</f>
        <v>975</v>
      </c>
      <c r="N3469" s="3">
        <f>'Transaction Data'!$F3469*'Transaction Data'!$L3469</f>
        <v>1625</v>
      </c>
      <c r="O3469" s="3">
        <f>'Transaction Data'!$N3469-'Transaction Data'!$M3469</f>
        <v>650</v>
      </c>
      <c r="P3469" s="2">
        <f>DATEDIF('Transaction Data'!$D3469,'Transaction Data'!$A3469,"y")</f>
        <v>57</v>
      </c>
      <c r="Q3469" s="2" t="str">
        <f>FLOOR('Transaction Data'!$P3469,15)&amp;"-"&amp;FLOOR('Transaction Data'!$P3469,15)+14</f>
        <v>45-59</v>
      </c>
      <c r="R3469" s="2" t="str">
        <f>IF('Transaction Data'!$L3469&lt;=10,"Less Expensive","Expensive")</f>
        <v>Less Expensive</v>
      </c>
      <c r="S3469" s="4">
        <f>WEEKDAY('Transaction Data'!$A3469)</f>
        <v>3</v>
      </c>
      <c r="T3469" s="2" t="str">
        <f>IF(WEEKDAY('Transaction Data'!$A3469,2)&lt;6,"Weekday","Weekend")</f>
        <v>Weekday</v>
      </c>
    </row>
    <row r="3470" ht="15.75" customHeight="1">
      <c r="A3470" s="1">
        <v>45455.0</v>
      </c>
      <c r="B3470" s="2" t="s">
        <v>3313</v>
      </c>
      <c r="C3470" s="2" t="s">
        <v>41</v>
      </c>
      <c r="D3470" s="1">
        <v>36617.0</v>
      </c>
      <c r="E3470" s="2" t="s">
        <v>37</v>
      </c>
      <c r="F3470" s="2">
        <v>367.0</v>
      </c>
      <c r="G3470" s="2" t="s">
        <v>33</v>
      </c>
      <c r="H3470" s="2" t="s">
        <v>45</v>
      </c>
      <c r="I3470" s="2" t="s">
        <v>25</v>
      </c>
      <c r="J3470" s="2" t="str">
        <f t="array" ref="J3470">XLOOKUP('Transaction Data'!$G3470,Product_Code,Biscuit_Brand)</f>
        <v>Caramel Biscuits</v>
      </c>
      <c r="K3470" s="2">
        <f t="array" ref="K3470">XLOOKUP('Transaction Data'!$G3470,Product_Code,Cost)</f>
        <v>18</v>
      </c>
      <c r="L3470" s="2">
        <f t="array" ref="L3470">XLOOKUP('Transaction Data'!$G3470,Product_Code,Unit_Price)</f>
        <v>22</v>
      </c>
      <c r="M3470" s="3">
        <f>'Transaction Data'!$F3470*'Transaction Data'!$K3470</f>
        <v>6606</v>
      </c>
      <c r="N3470" s="3">
        <f>'Transaction Data'!$F3470*'Transaction Data'!$L3470</f>
        <v>8074</v>
      </c>
      <c r="O3470" s="3">
        <f>'Transaction Data'!$N3470-'Transaction Data'!$M3470</f>
        <v>1468</v>
      </c>
      <c r="P3470" s="2">
        <f>DATEDIF('Transaction Data'!$D3470,'Transaction Data'!$A3470,"y")</f>
        <v>24</v>
      </c>
      <c r="Q3470" s="2" t="str">
        <f>FLOOR('Transaction Data'!$P3470,15)&amp;"-"&amp;FLOOR('Transaction Data'!$P3470,15)+14</f>
        <v>15-29</v>
      </c>
      <c r="R3470" s="2" t="str">
        <f>IF('Transaction Data'!$L3470&lt;=10,"Less Expensive","Expensive")</f>
        <v>Expensive</v>
      </c>
      <c r="S3470" s="4">
        <f>WEEKDAY('Transaction Data'!$A3470)</f>
        <v>4</v>
      </c>
      <c r="T3470" s="2" t="str">
        <f>IF(WEEKDAY('Transaction Data'!$A3470,2)&lt;6,"Weekday","Weekend")</f>
        <v>Weekday</v>
      </c>
    </row>
    <row r="3471" ht="15.75" customHeight="1">
      <c r="A3471" s="1">
        <v>45481.0</v>
      </c>
      <c r="B3471" s="2" t="s">
        <v>3314</v>
      </c>
      <c r="C3471" s="2" t="s">
        <v>51</v>
      </c>
      <c r="D3471" s="1">
        <v>27578.0</v>
      </c>
      <c r="E3471" s="2" t="s">
        <v>22</v>
      </c>
      <c r="F3471" s="2">
        <v>329.0</v>
      </c>
      <c r="G3471" s="2" t="s">
        <v>57</v>
      </c>
      <c r="H3471" s="2" t="s">
        <v>49</v>
      </c>
      <c r="I3471" s="2" t="s">
        <v>25</v>
      </c>
      <c r="J3471" s="2" t="str">
        <f t="array" ref="J3471">XLOOKUP('Transaction Data'!$G3471,Product_Code,Biscuit_Brand)</f>
        <v>Oatmeal Cookies</v>
      </c>
      <c r="K3471" s="2">
        <f t="array" ref="K3471">XLOOKUP('Transaction Data'!$G3471,Product_Code,Cost)</f>
        <v>19</v>
      </c>
      <c r="L3471" s="2">
        <f t="array" ref="L3471">XLOOKUP('Transaction Data'!$G3471,Product_Code,Unit_Price)</f>
        <v>23</v>
      </c>
      <c r="M3471" s="3">
        <f>'Transaction Data'!$F3471*'Transaction Data'!$K3471</f>
        <v>6251</v>
      </c>
      <c r="N3471" s="3">
        <f>'Transaction Data'!$F3471*'Transaction Data'!$L3471</f>
        <v>7567</v>
      </c>
      <c r="O3471" s="3">
        <f>'Transaction Data'!$N3471-'Transaction Data'!$M3471</f>
        <v>1316</v>
      </c>
      <c r="P3471" s="2">
        <f>DATEDIF('Transaction Data'!$D3471,'Transaction Data'!$A3471,"y")</f>
        <v>49</v>
      </c>
      <c r="Q3471" s="2" t="str">
        <f>FLOOR('Transaction Data'!$P3471,15)&amp;"-"&amp;FLOOR('Transaction Data'!$P3471,15)+14</f>
        <v>45-59</v>
      </c>
      <c r="R3471" s="2" t="str">
        <f>IF('Transaction Data'!$L3471&lt;=10,"Less Expensive","Expensive")</f>
        <v>Expensive</v>
      </c>
      <c r="S3471" s="4">
        <f>WEEKDAY('Transaction Data'!$A3471)</f>
        <v>2</v>
      </c>
      <c r="T3471" s="2" t="str">
        <f>IF(WEEKDAY('Transaction Data'!$A3471,2)&lt;6,"Weekday","Weekend")</f>
        <v>Weekday</v>
      </c>
    </row>
    <row r="3472" ht="15.75" customHeight="1">
      <c r="A3472" s="1">
        <v>45313.0</v>
      </c>
      <c r="B3472" s="2" t="s">
        <v>3315</v>
      </c>
      <c r="C3472" s="2" t="s">
        <v>78</v>
      </c>
      <c r="D3472" s="1">
        <v>30408.0</v>
      </c>
      <c r="E3472" s="2" t="s">
        <v>22</v>
      </c>
      <c r="F3472" s="2">
        <v>285.0</v>
      </c>
      <c r="G3472" s="2" t="s">
        <v>38</v>
      </c>
      <c r="H3472" s="2" t="s">
        <v>52</v>
      </c>
      <c r="I3472" s="2" t="s">
        <v>25</v>
      </c>
      <c r="J3472" s="2" t="str">
        <f t="array" ref="J3472">XLOOKUP('Transaction Data'!$G3472,Product_Code,Biscuit_Brand)</f>
        <v>Ginger Snaps</v>
      </c>
      <c r="K3472" s="2">
        <f t="array" ref="K3472">XLOOKUP('Transaction Data'!$G3472,Product_Code,Cost)</f>
        <v>14</v>
      </c>
      <c r="L3472" s="2">
        <f t="array" ref="L3472">XLOOKUP('Transaction Data'!$G3472,Product_Code,Unit_Price)</f>
        <v>28</v>
      </c>
      <c r="M3472" s="3">
        <f>'Transaction Data'!$F3472*'Transaction Data'!$K3472</f>
        <v>3990</v>
      </c>
      <c r="N3472" s="3">
        <f>'Transaction Data'!$F3472*'Transaction Data'!$L3472</f>
        <v>7980</v>
      </c>
      <c r="O3472" s="3">
        <f>'Transaction Data'!$N3472-'Transaction Data'!$M3472</f>
        <v>3990</v>
      </c>
      <c r="P3472" s="2">
        <f>DATEDIF('Transaction Data'!$D3472,'Transaction Data'!$A3472,"y")</f>
        <v>40</v>
      </c>
      <c r="Q3472" s="2" t="str">
        <f>FLOOR('Transaction Data'!$P3472,15)&amp;"-"&amp;FLOOR('Transaction Data'!$P3472,15)+14</f>
        <v>30-44</v>
      </c>
      <c r="R3472" s="2" t="str">
        <f>IF('Transaction Data'!$L3472&lt;=10,"Less Expensive","Expensive")</f>
        <v>Expensive</v>
      </c>
      <c r="S3472" s="4">
        <f>WEEKDAY('Transaction Data'!$A3472)</f>
        <v>2</v>
      </c>
      <c r="T3472" s="2" t="str">
        <f>IF(WEEKDAY('Transaction Data'!$A3472,2)&lt;6,"Weekday","Weekend")</f>
        <v>Weekday</v>
      </c>
    </row>
    <row r="3473" ht="15.75" customHeight="1">
      <c r="A3473" s="1">
        <v>45323.0</v>
      </c>
      <c r="B3473" s="2" t="s">
        <v>3316</v>
      </c>
      <c r="C3473" s="2" t="s">
        <v>41</v>
      </c>
      <c r="D3473" s="1">
        <v>32164.0</v>
      </c>
      <c r="E3473" s="2" t="s">
        <v>27</v>
      </c>
      <c r="F3473" s="2">
        <v>449.0</v>
      </c>
      <c r="G3473" s="2" t="s">
        <v>55</v>
      </c>
      <c r="H3473" s="2" t="s">
        <v>49</v>
      </c>
      <c r="I3473" s="2" t="s">
        <v>25</v>
      </c>
      <c r="J3473" s="2" t="str">
        <f t="array" ref="J3473">XLOOKUP('Transaction Data'!$G3473,Product_Code,Biscuit_Brand)</f>
        <v>Vanilla Wafers</v>
      </c>
      <c r="K3473" s="2">
        <f t="array" ref="K3473">XLOOKUP('Transaction Data'!$G3473,Product_Code,Cost)</f>
        <v>18</v>
      </c>
      <c r="L3473" s="2">
        <f t="array" ref="L3473">XLOOKUP('Transaction Data'!$G3473,Product_Code,Unit_Price)</f>
        <v>36</v>
      </c>
      <c r="M3473" s="3">
        <f>'Transaction Data'!$F3473*'Transaction Data'!$K3473</f>
        <v>8082</v>
      </c>
      <c r="N3473" s="3">
        <f>'Transaction Data'!$F3473*'Transaction Data'!$L3473</f>
        <v>16164</v>
      </c>
      <c r="O3473" s="3">
        <f>'Transaction Data'!$N3473-'Transaction Data'!$M3473</f>
        <v>8082</v>
      </c>
      <c r="P3473" s="2">
        <f>DATEDIF('Transaction Data'!$D3473,'Transaction Data'!$A3473,"y")</f>
        <v>36</v>
      </c>
      <c r="Q3473" s="2" t="str">
        <f>FLOOR('Transaction Data'!$P3473,15)&amp;"-"&amp;FLOOR('Transaction Data'!$P3473,15)+14</f>
        <v>30-44</v>
      </c>
      <c r="R3473" s="2" t="str">
        <f>IF('Transaction Data'!$L3473&lt;=10,"Less Expensive","Expensive")</f>
        <v>Expensive</v>
      </c>
      <c r="S3473" s="4">
        <f>WEEKDAY('Transaction Data'!$A3473)</f>
        <v>5</v>
      </c>
      <c r="T3473" s="2" t="str">
        <f>IF(WEEKDAY('Transaction Data'!$A3473,2)&lt;6,"Weekday","Weekend")</f>
        <v>Weekday</v>
      </c>
    </row>
    <row r="3474" ht="15.75" customHeight="1">
      <c r="A3474" s="1">
        <v>45353.0</v>
      </c>
      <c r="B3474" s="2" t="s">
        <v>3317</v>
      </c>
      <c r="C3474" s="2" t="s">
        <v>51</v>
      </c>
      <c r="D3474" s="1">
        <v>24604.0</v>
      </c>
      <c r="E3474" s="2" t="s">
        <v>22</v>
      </c>
      <c r="F3474" s="2">
        <v>440.0</v>
      </c>
      <c r="G3474" s="2" t="s">
        <v>57</v>
      </c>
      <c r="H3474" s="2" t="s">
        <v>52</v>
      </c>
      <c r="I3474" s="2" t="s">
        <v>25</v>
      </c>
      <c r="J3474" s="2" t="str">
        <f t="array" ref="J3474">XLOOKUP('Transaction Data'!$G3474,Product_Code,Biscuit_Brand)</f>
        <v>Oatmeal Cookies</v>
      </c>
      <c r="K3474" s="2">
        <f t="array" ref="K3474">XLOOKUP('Transaction Data'!$G3474,Product_Code,Cost)</f>
        <v>19</v>
      </c>
      <c r="L3474" s="2">
        <f t="array" ref="L3474">XLOOKUP('Transaction Data'!$G3474,Product_Code,Unit_Price)</f>
        <v>23</v>
      </c>
      <c r="M3474" s="3">
        <f>'Transaction Data'!$F3474*'Transaction Data'!$K3474</f>
        <v>8360</v>
      </c>
      <c r="N3474" s="3">
        <f>'Transaction Data'!$F3474*'Transaction Data'!$L3474</f>
        <v>10120</v>
      </c>
      <c r="O3474" s="3">
        <f>'Transaction Data'!$N3474-'Transaction Data'!$M3474</f>
        <v>1760</v>
      </c>
      <c r="P3474" s="2">
        <f>DATEDIF('Transaction Data'!$D3474,'Transaction Data'!$A3474,"y")</f>
        <v>56</v>
      </c>
      <c r="Q3474" s="2" t="str">
        <f>FLOOR('Transaction Data'!$P3474,15)&amp;"-"&amp;FLOOR('Transaction Data'!$P3474,15)+14</f>
        <v>45-59</v>
      </c>
      <c r="R3474" s="2" t="str">
        <f>IF('Transaction Data'!$L3474&lt;=10,"Less Expensive","Expensive")</f>
        <v>Expensive</v>
      </c>
      <c r="S3474" s="4">
        <f>WEEKDAY('Transaction Data'!$A3474)</f>
        <v>7</v>
      </c>
      <c r="T3474" s="2" t="str">
        <f>IF(WEEKDAY('Transaction Data'!$A3474,2)&lt;6,"Weekday","Weekend")</f>
        <v>Weekend</v>
      </c>
    </row>
    <row r="3475" ht="15.75" customHeight="1">
      <c r="A3475" s="1">
        <v>45498.0</v>
      </c>
      <c r="B3475" s="2" t="s">
        <v>3318</v>
      </c>
      <c r="C3475" s="2" t="s">
        <v>32</v>
      </c>
      <c r="D3475" s="1">
        <v>29516.0</v>
      </c>
      <c r="E3475" s="2" t="s">
        <v>63</v>
      </c>
      <c r="F3475" s="2">
        <v>34.0</v>
      </c>
      <c r="G3475" s="2" t="s">
        <v>33</v>
      </c>
      <c r="H3475" s="2" t="s">
        <v>52</v>
      </c>
      <c r="I3475" s="2" t="s">
        <v>25</v>
      </c>
      <c r="J3475" s="2" t="str">
        <f t="array" ref="J3475">XLOOKUP('Transaction Data'!$G3475,Product_Code,Biscuit_Brand)</f>
        <v>Caramel Biscuits</v>
      </c>
      <c r="K3475" s="2">
        <f t="array" ref="K3475">XLOOKUP('Transaction Data'!$G3475,Product_Code,Cost)</f>
        <v>18</v>
      </c>
      <c r="L3475" s="2">
        <f t="array" ref="L3475">XLOOKUP('Transaction Data'!$G3475,Product_Code,Unit_Price)</f>
        <v>22</v>
      </c>
      <c r="M3475" s="3">
        <f>'Transaction Data'!$F3475*'Transaction Data'!$K3475</f>
        <v>612</v>
      </c>
      <c r="N3475" s="3">
        <f>'Transaction Data'!$F3475*'Transaction Data'!$L3475</f>
        <v>748</v>
      </c>
      <c r="O3475" s="3">
        <f>'Transaction Data'!$N3475-'Transaction Data'!$M3475</f>
        <v>136</v>
      </c>
      <c r="P3475" s="2">
        <f>DATEDIF('Transaction Data'!$D3475,'Transaction Data'!$A3475,"y")</f>
        <v>43</v>
      </c>
      <c r="Q3475" s="2" t="str">
        <f>FLOOR('Transaction Data'!$P3475,15)&amp;"-"&amp;FLOOR('Transaction Data'!$P3475,15)+14</f>
        <v>30-44</v>
      </c>
      <c r="R3475" s="2" t="str">
        <f>IF('Transaction Data'!$L3475&lt;=10,"Less Expensive","Expensive")</f>
        <v>Expensive</v>
      </c>
      <c r="S3475" s="4">
        <f>WEEKDAY('Transaction Data'!$A3475)</f>
        <v>5</v>
      </c>
      <c r="T3475" s="2" t="str">
        <f>IF(WEEKDAY('Transaction Data'!$A3475,2)&lt;6,"Weekday","Weekend")</f>
        <v>Weekday</v>
      </c>
    </row>
    <row r="3476" ht="15.75" customHeight="1">
      <c r="A3476" s="1">
        <v>45298.0</v>
      </c>
      <c r="B3476" s="2" t="s">
        <v>3319</v>
      </c>
      <c r="C3476" s="2" t="s">
        <v>32</v>
      </c>
      <c r="D3476" s="1">
        <v>31244.0</v>
      </c>
      <c r="E3476" s="2" t="s">
        <v>22</v>
      </c>
      <c r="F3476" s="2">
        <v>489.0</v>
      </c>
      <c r="G3476" s="2" t="s">
        <v>61</v>
      </c>
      <c r="H3476" s="2" t="s">
        <v>45</v>
      </c>
      <c r="I3476" s="2" t="s">
        <v>25</v>
      </c>
      <c r="J3476" s="2" t="str">
        <f t="array" ref="J3476">XLOOKUP('Transaction Data'!$G3476,Product_Code,Biscuit_Brand)</f>
        <v>Choco Delight</v>
      </c>
      <c r="K3476" s="2">
        <f t="array" ref="K3476">XLOOKUP('Transaction Data'!$G3476,Product_Code,Cost)</f>
        <v>3</v>
      </c>
      <c r="L3476" s="2">
        <f t="array" ref="L3476">XLOOKUP('Transaction Data'!$G3476,Product_Code,Unit_Price)</f>
        <v>5</v>
      </c>
      <c r="M3476" s="3">
        <f>'Transaction Data'!$F3476*'Transaction Data'!$K3476</f>
        <v>1467</v>
      </c>
      <c r="N3476" s="3">
        <f>'Transaction Data'!$F3476*'Transaction Data'!$L3476</f>
        <v>2445</v>
      </c>
      <c r="O3476" s="3">
        <f>'Transaction Data'!$N3476-'Transaction Data'!$M3476</f>
        <v>978</v>
      </c>
      <c r="P3476" s="2">
        <f>DATEDIF('Transaction Data'!$D3476,'Transaction Data'!$A3476,"y")</f>
        <v>38</v>
      </c>
      <c r="Q3476" s="2" t="str">
        <f>FLOOR('Transaction Data'!$P3476,15)&amp;"-"&amp;FLOOR('Transaction Data'!$P3476,15)+14</f>
        <v>30-44</v>
      </c>
      <c r="R3476" s="2" t="str">
        <f>IF('Transaction Data'!$L3476&lt;=10,"Less Expensive","Expensive")</f>
        <v>Less Expensive</v>
      </c>
      <c r="S3476" s="4">
        <f>WEEKDAY('Transaction Data'!$A3476)</f>
        <v>1</v>
      </c>
      <c r="T3476" s="2" t="str">
        <f>IF(WEEKDAY('Transaction Data'!$A3476,2)&lt;6,"Weekday","Weekend")</f>
        <v>Weekend</v>
      </c>
    </row>
    <row r="3477" ht="15.75" customHeight="1">
      <c r="A3477" s="1">
        <v>45380.0</v>
      </c>
      <c r="B3477" s="2" t="s">
        <v>3320</v>
      </c>
      <c r="C3477" s="2" t="s">
        <v>32</v>
      </c>
      <c r="D3477" s="1">
        <v>38008.0</v>
      </c>
      <c r="E3477" s="2" t="s">
        <v>27</v>
      </c>
      <c r="F3477" s="2">
        <v>438.0</v>
      </c>
      <c r="G3477" s="2" t="s">
        <v>28</v>
      </c>
      <c r="H3477" s="2" t="s">
        <v>49</v>
      </c>
      <c r="I3477" s="2" t="s">
        <v>25</v>
      </c>
      <c r="J3477" s="2" t="str">
        <f t="array" ref="J3477">XLOOKUP('Transaction Data'!$G3477,Product_Code,Biscuit_Brand)</f>
        <v>Shortbread</v>
      </c>
      <c r="K3477" s="2">
        <f t="array" ref="K3477">XLOOKUP('Transaction Data'!$G3477,Product_Code,Cost)</f>
        <v>10</v>
      </c>
      <c r="L3477" s="2">
        <f t="array" ref="L3477">XLOOKUP('Transaction Data'!$G3477,Product_Code,Unit_Price)</f>
        <v>45</v>
      </c>
      <c r="M3477" s="3">
        <f>'Transaction Data'!$F3477*'Transaction Data'!$K3477</f>
        <v>4380</v>
      </c>
      <c r="N3477" s="3">
        <f>'Transaction Data'!$F3477*'Transaction Data'!$L3477</f>
        <v>19710</v>
      </c>
      <c r="O3477" s="3">
        <f>'Transaction Data'!$N3477-'Transaction Data'!$M3477</f>
        <v>15330</v>
      </c>
      <c r="P3477" s="2">
        <f>DATEDIF('Transaction Data'!$D3477,'Transaction Data'!$A3477,"y")</f>
        <v>20</v>
      </c>
      <c r="Q3477" s="2" t="str">
        <f>FLOOR('Transaction Data'!$P3477,15)&amp;"-"&amp;FLOOR('Transaction Data'!$P3477,15)+14</f>
        <v>15-29</v>
      </c>
      <c r="R3477" s="2" t="str">
        <f>IF('Transaction Data'!$L3477&lt;=10,"Less Expensive","Expensive")</f>
        <v>Expensive</v>
      </c>
      <c r="S3477" s="4">
        <f>WEEKDAY('Transaction Data'!$A3477)</f>
        <v>6</v>
      </c>
      <c r="T3477" s="2" t="str">
        <f>IF(WEEKDAY('Transaction Data'!$A3477,2)&lt;6,"Weekday","Weekend")</f>
        <v>Weekday</v>
      </c>
    </row>
    <row r="3478" ht="15.75" customHeight="1">
      <c r="A3478" s="1">
        <v>45464.0</v>
      </c>
      <c r="B3478" s="2" t="s">
        <v>2684</v>
      </c>
      <c r="C3478" s="2" t="s">
        <v>47</v>
      </c>
      <c r="D3478" s="1">
        <v>34995.0</v>
      </c>
      <c r="E3478" s="2" t="s">
        <v>22</v>
      </c>
      <c r="F3478" s="2">
        <v>225.0</v>
      </c>
      <c r="G3478" s="2" t="s">
        <v>28</v>
      </c>
      <c r="H3478" s="2" t="s">
        <v>52</v>
      </c>
      <c r="I3478" s="2" t="s">
        <v>25</v>
      </c>
      <c r="J3478" s="2" t="str">
        <f t="array" ref="J3478">XLOOKUP('Transaction Data'!$G3478,Product_Code,Biscuit_Brand)</f>
        <v>Shortbread</v>
      </c>
      <c r="K3478" s="2">
        <f t="array" ref="K3478">XLOOKUP('Transaction Data'!$G3478,Product_Code,Cost)</f>
        <v>10</v>
      </c>
      <c r="L3478" s="2">
        <f t="array" ref="L3478">XLOOKUP('Transaction Data'!$G3478,Product_Code,Unit_Price)</f>
        <v>45</v>
      </c>
      <c r="M3478" s="3">
        <f>'Transaction Data'!$F3478*'Transaction Data'!$K3478</f>
        <v>2250</v>
      </c>
      <c r="N3478" s="3">
        <f>'Transaction Data'!$F3478*'Transaction Data'!$L3478</f>
        <v>10125</v>
      </c>
      <c r="O3478" s="3">
        <f>'Transaction Data'!$N3478-'Transaction Data'!$M3478</f>
        <v>7875</v>
      </c>
      <c r="P3478" s="2">
        <f>DATEDIF('Transaction Data'!$D3478,'Transaction Data'!$A3478,"y")</f>
        <v>28</v>
      </c>
      <c r="Q3478" s="2" t="str">
        <f>FLOOR('Transaction Data'!$P3478,15)&amp;"-"&amp;FLOOR('Transaction Data'!$P3478,15)+14</f>
        <v>15-29</v>
      </c>
      <c r="R3478" s="2" t="str">
        <f>IF('Transaction Data'!$L3478&lt;=10,"Less Expensive","Expensive")</f>
        <v>Expensive</v>
      </c>
      <c r="S3478" s="4">
        <f>WEEKDAY('Transaction Data'!$A3478)</f>
        <v>6</v>
      </c>
      <c r="T3478" s="2" t="str">
        <f>IF(WEEKDAY('Transaction Data'!$A3478,2)&lt;6,"Weekday","Weekend")</f>
        <v>Weekday</v>
      </c>
    </row>
    <row r="3479" ht="15.75" customHeight="1">
      <c r="A3479" s="1">
        <v>45497.0</v>
      </c>
      <c r="B3479" s="2" t="s">
        <v>3321</v>
      </c>
      <c r="C3479" s="2" t="s">
        <v>51</v>
      </c>
      <c r="D3479" s="1">
        <v>31116.0</v>
      </c>
      <c r="E3479" s="2" t="s">
        <v>63</v>
      </c>
      <c r="F3479" s="2">
        <v>345.0</v>
      </c>
      <c r="G3479" s="2" t="s">
        <v>38</v>
      </c>
      <c r="H3479" s="2" t="s">
        <v>49</v>
      </c>
      <c r="I3479" s="2" t="s">
        <v>25</v>
      </c>
      <c r="J3479" s="2" t="str">
        <f t="array" ref="J3479">XLOOKUP('Transaction Data'!$G3479,Product_Code,Biscuit_Brand)</f>
        <v>Ginger Snaps</v>
      </c>
      <c r="K3479" s="2">
        <f t="array" ref="K3479">XLOOKUP('Transaction Data'!$G3479,Product_Code,Cost)</f>
        <v>14</v>
      </c>
      <c r="L3479" s="2">
        <f t="array" ref="L3479">XLOOKUP('Transaction Data'!$G3479,Product_Code,Unit_Price)</f>
        <v>28</v>
      </c>
      <c r="M3479" s="3">
        <f>'Transaction Data'!$F3479*'Transaction Data'!$K3479</f>
        <v>4830</v>
      </c>
      <c r="N3479" s="3">
        <f>'Transaction Data'!$F3479*'Transaction Data'!$L3479</f>
        <v>9660</v>
      </c>
      <c r="O3479" s="3">
        <f>'Transaction Data'!$N3479-'Transaction Data'!$M3479</f>
        <v>4830</v>
      </c>
      <c r="P3479" s="2">
        <f>DATEDIF('Transaction Data'!$D3479,'Transaction Data'!$A3479,"y")</f>
        <v>39</v>
      </c>
      <c r="Q3479" s="2" t="str">
        <f>FLOOR('Transaction Data'!$P3479,15)&amp;"-"&amp;FLOOR('Transaction Data'!$P3479,15)+14</f>
        <v>30-44</v>
      </c>
      <c r="R3479" s="2" t="str">
        <f>IF('Transaction Data'!$L3479&lt;=10,"Less Expensive","Expensive")</f>
        <v>Expensive</v>
      </c>
      <c r="S3479" s="4">
        <f>WEEKDAY('Transaction Data'!$A3479)</f>
        <v>4</v>
      </c>
      <c r="T3479" s="2" t="str">
        <f>IF(WEEKDAY('Transaction Data'!$A3479,2)&lt;6,"Weekday","Weekend")</f>
        <v>Weekday</v>
      </c>
    </row>
    <row r="3480" ht="15.75" customHeight="1">
      <c r="A3480" s="1">
        <v>45314.0</v>
      </c>
      <c r="B3480" s="2" t="s">
        <v>3322</v>
      </c>
      <c r="C3480" s="2" t="s">
        <v>78</v>
      </c>
      <c r="D3480" s="1">
        <v>20441.0</v>
      </c>
      <c r="E3480" s="2" t="s">
        <v>37</v>
      </c>
      <c r="F3480" s="2">
        <v>446.0</v>
      </c>
      <c r="G3480" s="2" t="s">
        <v>60</v>
      </c>
      <c r="H3480" s="2" t="s">
        <v>52</v>
      </c>
      <c r="I3480" s="2" t="s">
        <v>25</v>
      </c>
      <c r="J3480" s="2" t="str">
        <f t="array" ref="J3480">XLOOKUP('Transaction Data'!$G3480,Product_Code,Biscuit_Brand)</f>
        <v>Peanut Butter Bites</v>
      </c>
      <c r="K3480" s="2">
        <f t="array" ref="K3480">XLOOKUP('Transaction Data'!$G3480,Product_Code,Cost)</f>
        <v>5</v>
      </c>
      <c r="L3480" s="2">
        <f t="array" ref="L3480">XLOOKUP('Transaction Data'!$G3480,Product_Code,Unit_Price)</f>
        <v>7</v>
      </c>
      <c r="M3480" s="3">
        <f>'Transaction Data'!$F3480*'Transaction Data'!$K3480</f>
        <v>2230</v>
      </c>
      <c r="N3480" s="3">
        <f>'Transaction Data'!$F3480*'Transaction Data'!$L3480</f>
        <v>3122</v>
      </c>
      <c r="O3480" s="3">
        <f>'Transaction Data'!$N3480-'Transaction Data'!$M3480</f>
        <v>892</v>
      </c>
      <c r="P3480" s="2">
        <f>DATEDIF('Transaction Data'!$D3480,'Transaction Data'!$A3480,"y")</f>
        <v>68</v>
      </c>
      <c r="Q3480" s="2" t="str">
        <f>FLOOR('Transaction Data'!$P3480,15)&amp;"-"&amp;FLOOR('Transaction Data'!$P3480,15)+14</f>
        <v>60-74</v>
      </c>
      <c r="R3480" s="2" t="str">
        <f>IF('Transaction Data'!$L3480&lt;=10,"Less Expensive","Expensive")</f>
        <v>Less Expensive</v>
      </c>
      <c r="S3480" s="4">
        <f>WEEKDAY('Transaction Data'!$A3480)</f>
        <v>3</v>
      </c>
      <c r="T3480" s="2" t="str">
        <f>IF(WEEKDAY('Transaction Data'!$A3480,2)&lt;6,"Weekday","Weekend")</f>
        <v>Weekday</v>
      </c>
    </row>
    <row r="3481" ht="15.75" customHeight="1">
      <c r="A3481" s="1">
        <v>45469.0</v>
      </c>
      <c r="B3481" s="2" t="s">
        <v>3323</v>
      </c>
      <c r="C3481" s="2" t="s">
        <v>51</v>
      </c>
      <c r="D3481" s="1">
        <v>28515.0</v>
      </c>
      <c r="E3481" s="2" t="s">
        <v>63</v>
      </c>
      <c r="F3481" s="2">
        <v>57.0</v>
      </c>
      <c r="G3481" s="2" t="s">
        <v>55</v>
      </c>
      <c r="H3481" s="2" t="s">
        <v>34</v>
      </c>
      <c r="I3481" s="2" t="s">
        <v>25</v>
      </c>
      <c r="J3481" s="2" t="str">
        <f t="array" ref="J3481">XLOOKUP('Transaction Data'!$G3481,Product_Code,Biscuit_Brand)</f>
        <v>Vanilla Wafers</v>
      </c>
      <c r="K3481" s="2">
        <f t="array" ref="K3481">XLOOKUP('Transaction Data'!$G3481,Product_Code,Cost)</f>
        <v>18</v>
      </c>
      <c r="L3481" s="2">
        <f t="array" ref="L3481">XLOOKUP('Transaction Data'!$G3481,Product_Code,Unit_Price)</f>
        <v>36</v>
      </c>
      <c r="M3481" s="3">
        <f>'Transaction Data'!$F3481*'Transaction Data'!$K3481</f>
        <v>1026</v>
      </c>
      <c r="N3481" s="3">
        <f>'Transaction Data'!$F3481*'Transaction Data'!$L3481</f>
        <v>2052</v>
      </c>
      <c r="O3481" s="3">
        <f>'Transaction Data'!$N3481-'Transaction Data'!$M3481</f>
        <v>1026</v>
      </c>
      <c r="P3481" s="2">
        <f>DATEDIF('Transaction Data'!$D3481,'Transaction Data'!$A3481,"y")</f>
        <v>46</v>
      </c>
      <c r="Q3481" s="2" t="str">
        <f>FLOOR('Transaction Data'!$P3481,15)&amp;"-"&amp;FLOOR('Transaction Data'!$P3481,15)+14</f>
        <v>45-59</v>
      </c>
      <c r="R3481" s="2" t="str">
        <f>IF('Transaction Data'!$L3481&lt;=10,"Less Expensive","Expensive")</f>
        <v>Expensive</v>
      </c>
      <c r="S3481" s="4">
        <f>WEEKDAY('Transaction Data'!$A3481)</f>
        <v>4</v>
      </c>
      <c r="T3481" s="2" t="str">
        <f>IF(WEEKDAY('Transaction Data'!$A3481,2)&lt;6,"Weekday","Weekend")</f>
        <v>Weekday</v>
      </c>
    </row>
    <row r="3482" ht="15.75" customHeight="1">
      <c r="A3482" s="1">
        <v>45423.0</v>
      </c>
      <c r="B3482" s="2" t="s">
        <v>3324</v>
      </c>
      <c r="C3482" s="2" t="s">
        <v>69</v>
      </c>
      <c r="D3482" s="1">
        <v>36364.0</v>
      </c>
      <c r="E3482" s="2" t="s">
        <v>27</v>
      </c>
      <c r="F3482" s="2">
        <v>195.0</v>
      </c>
      <c r="G3482" s="2" t="s">
        <v>61</v>
      </c>
      <c r="H3482" s="2" t="s">
        <v>34</v>
      </c>
      <c r="I3482" s="2" t="s">
        <v>25</v>
      </c>
      <c r="J3482" s="2" t="str">
        <f t="array" ref="J3482">XLOOKUP('Transaction Data'!$G3482,Product_Code,Biscuit_Brand)</f>
        <v>Choco Delight</v>
      </c>
      <c r="K3482" s="2">
        <f t="array" ref="K3482">XLOOKUP('Transaction Data'!$G3482,Product_Code,Cost)</f>
        <v>3</v>
      </c>
      <c r="L3482" s="2">
        <f t="array" ref="L3482">XLOOKUP('Transaction Data'!$G3482,Product_Code,Unit_Price)</f>
        <v>5</v>
      </c>
      <c r="M3482" s="3">
        <f>'Transaction Data'!$F3482*'Transaction Data'!$K3482</f>
        <v>585</v>
      </c>
      <c r="N3482" s="3">
        <f>'Transaction Data'!$F3482*'Transaction Data'!$L3482</f>
        <v>975</v>
      </c>
      <c r="O3482" s="3">
        <f>'Transaction Data'!$N3482-'Transaction Data'!$M3482</f>
        <v>390</v>
      </c>
      <c r="P3482" s="2">
        <f>DATEDIF('Transaction Data'!$D3482,'Transaction Data'!$A3482,"y")</f>
        <v>24</v>
      </c>
      <c r="Q3482" s="2" t="str">
        <f>FLOOR('Transaction Data'!$P3482,15)&amp;"-"&amp;FLOOR('Transaction Data'!$P3482,15)+14</f>
        <v>15-29</v>
      </c>
      <c r="R3482" s="2" t="str">
        <f>IF('Transaction Data'!$L3482&lt;=10,"Less Expensive","Expensive")</f>
        <v>Less Expensive</v>
      </c>
      <c r="S3482" s="4">
        <f>WEEKDAY('Transaction Data'!$A3482)</f>
        <v>7</v>
      </c>
      <c r="T3482" s="2" t="str">
        <f>IF(WEEKDAY('Transaction Data'!$A3482,2)&lt;6,"Weekday","Weekend")</f>
        <v>Weekend</v>
      </c>
    </row>
    <row r="3483" ht="15.75" customHeight="1">
      <c r="A3483" s="1">
        <v>45398.0</v>
      </c>
      <c r="B3483" s="2" t="s">
        <v>3325</v>
      </c>
      <c r="C3483" s="2" t="s">
        <v>72</v>
      </c>
      <c r="D3483" s="1">
        <v>33651.0</v>
      </c>
      <c r="E3483" s="2" t="s">
        <v>22</v>
      </c>
      <c r="F3483" s="2">
        <v>487.0</v>
      </c>
      <c r="G3483" s="2" t="s">
        <v>38</v>
      </c>
      <c r="H3483" s="2" t="s">
        <v>39</v>
      </c>
      <c r="I3483" s="2" t="s">
        <v>25</v>
      </c>
      <c r="J3483" s="2" t="str">
        <f t="array" ref="J3483">XLOOKUP('Transaction Data'!$G3483,Product_Code,Biscuit_Brand)</f>
        <v>Ginger Snaps</v>
      </c>
      <c r="K3483" s="2">
        <f t="array" ref="K3483">XLOOKUP('Transaction Data'!$G3483,Product_Code,Cost)</f>
        <v>14</v>
      </c>
      <c r="L3483" s="2">
        <f t="array" ref="L3483">XLOOKUP('Transaction Data'!$G3483,Product_Code,Unit_Price)</f>
        <v>28</v>
      </c>
      <c r="M3483" s="3">
        <f>'Transaction Data'!$F3483*'Transaction Data'!$K3483</f>
        <v>6818</v>
      </c>
      <c r="N3483" s="3">
        <f>'Transaction Data'!$F3483*'Transaction Data'!$L3483</f>
        <v>13636</v>
      </c>
      <c r="O3483" s="3">
        <f>'Transaction Data'!$N3483-'Transaction Data'!$M3483</f>
        <v>6818</v>
      </c>
      <c r="P3483" s="2">
        <f>DATEDIF('Transaction Data'!$D3483,'Transaction Data'!$A3483,"y")</f>
        <v>32</v>
      </c>
      <c r="Q3483" s="2" t="str">
        <f>FLOOR('Transaction Data'!$P3483,15)&amp;"-"&amp;FLOOR('Transaction Data'!$P3483,15)+14</f>
        <v>30-44</v>
      </c>
      <c r="R3483" s="2" t="str">
        <f>IF('Transaction Data'!$L3483&lt;=10,"Less Expensive","Expensive")</f>
        <v>Expensive</v>
      </c>
      <c r="S3483" s="4">
        <f>WEEKDAY('Transaction Data'!$A3483)</f>
        <v>3</v>
      </c>
      <c r="T3483" s="2" t="str">
        <f>IF(WEEKDAY('Transaction Data'!$A3483,2)&lt;6,"Weekday","Weekend")</f>
        <v>Weekday</v>
      </c>
    </row>
    <row r="3484" ht="15.75" customHeight="1">
      <c r="A3484" s="1">
        <v>45478.0</v>
      </c>
      <c r="B3484" s="2" t="s">
        <v>3326</v>
      </c>
      <c r="C3484" s="2" t="s">
        <v>47</v>
      </c>
      <c r="D3484" s="1">
        <v>17419.0</v>
      </c>
      <c r="E3484" s="2" t="s">
        <v>37</v>
      </c>
      <c r="F3484" s="2">
        <v>238.0</v>
      </c>
      <c r="G3484" s="2" t="s">
        <v>61</v>
      </c>
      <c r="H3484" s="2" t="s">
        <v>42</v>
      </c>
      <c r="I3484" s="2" t="s">
        <v>25</v>
      </c>
      <c r="J3484" s="2" t="str">
        <f t="array" ref="J3484">XLOOKUP('Transaction Data'!$G3484,Product_Code,Biscuit_Brand)</f>
        <v>Choco Delight</v>
      </c>
      <c r="K3484" s="2">
        <f t="array" ref="K3484">XLOOKUP('Transaction Data'!$G3484,Product_Code,Cost)</f>
        <v>3</v>
      </c>
      <c r="L3484" s="2">
        <f t="array" ref="L3484">XLOOKUP('Transaction Data'!$G3484,Product_Code,Unit_Price)</f>
        <v>5</v>
      </c>
      <c r="M3484" s="3">
        <f>'Transaction Data'!$F3484*'Transaction Data'!$K3484</f>
        <v>714</v>
      </c>
      <c r="N3484" s="3">
        <f>'Transaction Data'!$F3484*'Transaction Data'!$L3484</f>
        <v>1190</v>
      </c>
      <c r="O3484" s="3">
        <f>'Transaction Data'!$N3484-'Transaction Data'!$M3484</f>
        <v>476</v>
      </c>
      <c r="P3484" s="2">
        <f>DATEDIF('Transaction Data'!$D3484,'Transaction Data'!$A3484,"y")</f>
        <v>76</v>
      </c>
      <c r="Q3484" s="2" t="str">
        <f>FLOOR('Transaction Data'!$P3484,15)&amp;"-"&amp;FLOOR('Transaction Data'!$P3484,15)+14</f>
        <v>75-89</v>
      </c>
      <c r="R3484" s="2" t="str">
        <f>IF('Transaction Data'!$L3484&lt;=10,"Less Expensive","Expensive")</f>
        <v>Less Expensive</v>
      </c>
      <c r="S3484" s="4">
        <f>WEEKDAY('Transaction Data'!$A3484)</f>
        <v>6</v>
      </c>
      <c r="T3484" s="2" t="str">
        <f>IF(WEEKDAY('Transaction Data'!$A3484,2)&lt;6,"Weekday","Weekend")</f>
        <v>Weekday</v>
      </c>
    </row>
    <row r="3485" ht="15.75" customHeight="1">
      <c r="A3485" s="1">
        <v>45482.0</v>
      </c>
      <c r="B3485" s="2" t="s">
        <v>3327</v>
      </c>
      <c r="C3485" s="2" t="s">
        <v>69</v>
      </c>
      <c r="D3485" s="1">
        <v>21684.0</v>
      </c>
      <c r="E3485" s="2" t="s">
        <v>27</v>
      </c>
      <c r="F3485" s="2">
        <v>370.0</v>
      </c>
      <c r="G3485" s="2" t="s">
        <v>28</v>
      </c>
      <c r="H3485" s="2" t="s">
        <v>45</v>
      </c>
      <c r="I3485" s="2" t="s">
        <v>25</v>
      </c>
      <c r="J3485" s="2" t="str">
        <f t="array" ref="J3485">XLOOKUP('Transaction Data'!$G3485,Product_Code,Biscuit_Brand)</f>
        <v>Shortbread</v>
      </c>
      <c r="K3485" s="2">
        <f t="array" ref="K3485">XLOOKUP('Transaction Data'!$G3485,Product_Code,Cost)</f>
        <v>10</v>
      </c>
      <c r="L3485" s="2">
        <f t="array" ref="L3485">XLOOKUP('Transaction Data'!$G3485,Product_Code,Unit_Price)</f>
        <v>45</v>
      </c>
      <c r="M3485" s="3">
        <f>'Transaction Data'!$F3485*'Transaction Data'!$K3485</f>
        <v>3700</v>
      </c>
      <c r="N3485" s="3">
        <f>'Transaction Data'!$F3485*'Transaction Data'!$L3485</f>
        <v>16650</v>
      </c>
      <c r="O3485" s="3">
        <f>'Transaction Data'!$N3485-'Transaction Data'!$M3485</f>
        <v>12950</v>
      </c>
      <c r="P3485" s="2">
        <f>DATEDIF('Transaction Data'!$D3485,'Transaction Data'!$A3485,"y")</f>
        <v>65</v>
      </c>
      <c r="Q3485" s="2" t="str">
        <f>FLOOR('Transaction Data'!$P3485,15)&amp;"-"&amp;FLOOR('Transaction Data'!$P3485,15)+14</f>
        <v>60-74</v>
      </c>
      <c r="R3485" s="2" t="str">
        <f>IF('Transaction Data'!$L3485&lt;=10,"Less Expensive","Expensive")</f>
        <v>Expensive</v>
      </c>
      <c r="S3485" s="4">
        <f>WEEKDAY('Transaction Data'!$A3485)</f>
        <v>3</v>
      </c>
      <c r="T3485" s="2" t="str">
        <f>IF(WEEKDAY('Transaction Data'!$A3485,2)&lt;6,"Weekday","Weekend")</f>
        <v>Weekday</v>
      </c>
    </row>
    <row r="3486" ht="15.75" customHeight="1">
      <c r="A3486" s="1">
        <v>45430.0</v>
      </c>
      <c r="B3486" s="2" t="s">
        <v>3328</v>
      </c>
      <c r="C3486" s="2" t="s">
        <v>51</v>
      </c>
      <c r="D3486" s="1">
        <v>28018.0</v>
      </c>
      <c r="E3486" s="2" t="s">
        <v>63</v>
      </c>
      <c r="F3486" s="2">
        <v>139.0</v>
      </c>
      <c r="G3486" s="2" t="s">
        <v>61</v>
      </c>
      <c r="H3486" s="2" t="s">
        <v>49</v>
      </c>
      <c r="I3486" s="2" t="s">
        <v>25</v>
      </c>
      <c r="J3486" s="2" t="str">
        <f t="array" ref="J3486">XLOOKUP('Transaction Data'!$G3486,Product_Code,Biscuit_Brand)</f>
        <v>Choco Delight</v>
      </c>
      <c r="K3486" s="2">
        <f t="array" ref="K3486">XLOOKUP('Transaction Data'!$G3486,Product_Code,Cost)</f>
        <v>3</v>
      </c>
      <c r="L3486" s="2">
        <f t="array" ref="L3486">XLOOKUP('Transaction Data'!$G3486,Product_Code,Unit_Price)</f>
        <v>5</v>
      </c>
      <c r="M3486" s="3">
        <f>'Transaction Data'!$F3486*'Transaction Data'!$K3486</f>
        <v>417</v>
      </c>
      <c r="N3486" s="3">
        <f>'Transaction Data'!$F3486*'Transaction Data'!$L3486</f>
        <v>695</v>
      </c>
      <c r="O3486" s="3">
        <f>'Transaction Data'!$N3486-'Transaction Data'!$M3486</f>
        <v>278</v>
      </c>
      <c r="P3486" s="2">
        <f>DATEDIF('Transaction Data'!$D3486,'Transaction Data'!$A3486,"y")</f>
        <v>47</v>
      </c>
      <c r="Q3486" s="2" t="str">
        <f>FLOOR('Transaction Data'!$P3486,15)&amp;"-"&amp;FLOOR('Transaction Data'!$P3486,15)+14</f>
        <v>45-59</v>
      </c>
      <c r="R3486" s="2" t="str">
        <f>IF('Transaction Data'!$L3486&lt;=10,"Less Expensive","Expensive")</f>
        <v>Less Expensive</v>
      </c>
      <c r="S3486" s="4">
        <f>WEEKDAY('Transaction Data'!$A3486)</f>
        <v>7</v>
      </c>
      <c r="T3486" s="2" t="str">
        <f>IF(WEEKDAY('Transaction Data'!$A3486,2)&lt;6,"Weekday","Weekend")</f>
        <v>Weekend</v>
      </c>
    </row>
    <row r="3487" ht="15.75" customHeight="1">
      <c r="A3487" s="1">
        <v>45367.0</v>
      </c>
      <c r="B3487" s="2" t="s">
        <v>3329</v>
      </c>
      <c r="C3487" s="2" t="s">
        <v>21</v>
      </c>
      <c r="D3487" s="1">
        <v>36922.0</v>
      </c>
      <c r="E3487" s="2" t="s">
        <v>22</v>
      </c>
      <c r="F3487" s="2">
        <v>438.0</v>
      </c>
      <c r="G3487" s="2" t="s">
        <v>44</v>
      </c>
      <c r="H3487" s="2" t="s">
        <v>52</v>
      </c>
      <c r="I3487" s="2" t="s">
        <v>25</v>
      </c>
      <c r="J3487" s="2" t="str">
        <f t="array" ref="J3487">XLOOKUP('Transaction Data'!$G3487,Product_Code,Biscuit_Brand)</f>
        <v>Butter Crunch</v>
      </c>
      <c r="K3487" s="2">
        <f t="array" ref="K3487">XLOOKUP('Transaction Data'!$G3487,Product_Code,Cost)</f>
        <v>10</v>
      </c>
      <c r="L3487" s="2">
        <f t="array" ref="L3487">XLOOKUP('Transaction Data'!$G3487,Product_Code,Unit_Price)</f>
        <v>11</v>
      </c>
      <c r="M3487" s="3">
        <f>'Transaction Data'!$F3487*'Transaction Data'!$K3487</f>
        <v>4380</v>
      </c>
      <c r="N3487" s="3">
        <f>'Transaction Data'!$F3487*'Transaction Data'!$L3487</f>
        <v>4818</v>
      </c>
      <c r="O3487" s="3">
        <f>'Transaction Data'!$N3487-'Transaction Data'!$M3487</f>
        <v>438</v>
      </c>
      <c r="P3487" s="2">
        <f>DATEDIF('Transaction Data'!$D3487,'Transaction Data'!$A3487,"y")</f>
        <v>23</v>
      </c>
      <c r="Q3487" s="2" t="str">
        <f>FLOOR('Transaction Data'!$P3487,15)&amp;"-"&amp;FLOOR('Transaction Data'!$P3487,15)+14</f>
        <v>15-29</v>
      </c>
      <c r="R3487" s="2" t="str">
        <f>IF('Transaction Data'!$L3487&lt;=10,"Less Expensive","Expensive")</f>
        <v>Expensive</v>
      </c>
      <c r="S3487" s="4">
        <f>WEEKDAY('Transaction Data'!$A3487)</f>
        <v>7</v>
      </c>
      <c r="T3487" s="2" t="str">
        <f>IF(WEEKDAY('Transaction Data'!$A3487,2)&lt;6,"Weekday","Weekend")</f>
        <v>Weekend</v>
      </c>
    </row>
    <row r="3488" ht="15.75" customHeight="1">
      <c r="A3488" s="1">
        <v>45433.0</v>
      </c>
      <c r="B3488" s="2" t="s">
        <v>3330</v>
      </c>
      <c r="C3488" s="2" t="s">
        <v>51</v>
      </c>
      <c r="D3488" s="1">
        <v>29477.0</v>
      </c>
      <c r="E3488" s="2" t="s">
        <v>63</v>
      </c>
      <c r="F3488" s="2">
        <v>84.0</v>
      </c>
      <c r="G3488" s="2" t="s">
        <v>33</v>
      </c>
      <c r="H3488" s="2" t="s">
        <v>49</v>
      </c>
      <c r="I3488" s="2" t="s">
        <v>30</v>
      </c>
      <c r="J3488" s="2" t="str">
        <f t="array" ref="J3488">XLOOKUP('Transaction Data'!$G3488,Product_Code,Biscuit_Brand)</f>
        <v>Caramel Biscuits</v>
      </c>
      <c r="K3488" s="2">
        <f t="array" ref="K3488">XLOOKUP('Transaction Data'!$G3488,Product_Code,Cost)</f>
        <v>18</v>
      </c>
      <c r="L3488" s="2">
        <f t="array" ref="L3488">XLOOKUP('Transaction Data'!$G3488,Product_Code,Unit_Price)</f>
        <v>22</v>
      </c>
      <c r="M3488" s="3">
        <f>'Transaction Data'!$F3488*'Transaction Data'!$K3488</f>
        <v>1512</v>
      </c>
      <c r="N3488" s="3">
        <f>'Transaction Data'!$F3488*'Transaction Data'!$L3488</f>
        <v>1848</v>
      </c>
      <c r="O3488" s="3">
        <f>'Transaction Data'!$N3488-'Transaction Data'!$M3488</f>
        <v>336</v>
      </c>
      <c r="P3488" s="2">
        <f>DATEDIF('Transaction Data'!$D3488,'Transaction Data'!$A3488,"y")</f>
        <v>43</v>
      </c>
      <c r="Q3488" s="2" t="str">
        <f>FLOOR('Transaction Data'!$P3488,15)&amp;"-"&amp;FLOOR('Transaction Data'!$P3488,15)+14</f>
        <v>30-44</v>
      </c>
      <c r="R3488" s="2" t="str">
        <f>IF('Transaction Data'!$L3488&lt;=10,"Less Expensive","Expensive")</f>
        <v>Expensive</v>
      </c>
      <c r="S3488" s="4">
        <f>WEEKDAY('Transaction Data'!$A3488)</f>
        <v>3</v>
      </c>
      <c r="T3488" s="2" t="str">
        <f>IF(WEEKDAY('Transaction Data'!$A3488,2)&lt;6,"Weekday","Weekend")</f>
        <v>Weekday</v>
      </c>
    </row>
    <row r="3489" ht="15.75" customHeight="1">
      <c r="A3489" s="1">
        <v>45382.0</v>
      </c>
      <c r="B3489" s="2" t="s">
        <v>3331</v>
      </c>
      <c r="C3489" s="2" t="s">
        <v>51</v>
      </c>
      <c r="D3489" s="1">
        <v>24126.0</v>
      </c>
      <c r="E3489" s="2" t="s">
        <v>27</v>
      </c>
      <c r="F3489" s="2">
        <v>428.0</v>
      </c>
      <c r="G3489" s="2" t="s">
        <v>44</v>
      </c>
      <c r="H3489" s="2" t="s">
        <v>52</v>
      </c>
      <c r="I3489" s="2" t="s">
        <v>25</v>
      </c>
      <c r="J3489" s="2" t="str">
        <f t="array" ref="J3489">XLOOKUP('Transaction Data'!$G3489,Product_Code,Biscuit_Brand)</f>
        <v>Butter Crunch</v>
      </c>
      <c r="K3489" s="2">
        <f t="array" ref="K3489">XLOOKUP('Transaction Data'!$G3489,Product_Code,Cost)</f>
        <v>10</v>
      </c>
      <c r="L3489" s="2">
        <f t="array" ref="L3489">XLOOKUP('Transaction Data'!$G3489,Product_Code,Unit_Price)</f>
        <v>11</v>
      </c>
      <c r="M3489" s="3">
        <f>'Transaction Data'!$F3489*'Transaction Data'!$K3489</f>
        <v>4280</v>
      </c>
      <c r="N3489" s="3">
        <f>'Transaction Data'!$F3489*'Transaction Data'!$L3489</f>
        <v>4708</v>
      </c>
      <c r="O3489" s="3">
        <f>'Transaction Data'!$N3489-'Transaction Data'!$M3489</f>
        <v>428</v>
      </c>
      <c r="P3489" s="2">
        <f>DATEDIF('Transaction Data'!$D3489,'Transaction Data'!$A3489,"y")</f>
        <v>58</v>
      </c>
      <c r="Q3489" s="2" t="str">
        <f>FLOOR('Transaction Data'!$P3489,15)&amp;"-"&amp;FLOOR('Transaction Data'!$P3489,15)+14</f>
        <v>45-59</v>
      </c>
      <c r="R3489" s="2" t="str">
        <f>IF('Transaction Data'!$L3489&lt;=10,"Less Expensive","Expensive")</f>
        <v>Expensive</v>
      </c>
      <c r="S3489" s="4">
        <f>WEEKDAY('Transaction Data'!$A3489)</f>
        <v>1</v>
      </c>
      <c r="T3489" s="2" t="str">
        <f>IF(WEEKDAY('Transaction Data'!$A3489,2)&lt;6,"Weekday","Weekend")</f>
        <v>Weekend</v>
      </c>
    </row>
    <row r="3490" ht="15.75" customHeight="1">
      <c r="A3490" s="1">
        <v>45492.0</v>
      </c>
      <c r="B3490" s="2" t="s">
        <v>3332</v>
      </c>
      <c r="C3490" s="2" t="s">
        <v>41</v>
      </c>
      <c r="D3490" s="1">
        <v>30461.0</v>
      </c>
      <c r="E3490" s="2" t="s">
        <v>27</v>
      </c>
      <c r="F3490" s="2">
        <v>470.0</v>
      </c>
      <c r="G3490" s="2" t="s">
        <v>44</v>
      </c>
      <c r="H3490" s="2" t="s">
        <v>52</v>
      </c>
      <c r="I3490" s="2" t="s">
        <v>25</v>
      </c>
      <c r="J3490" s="2" t="str">
        <f t="array" ref="J3490">XLOOKUP('Transaction Data'!$G3490,Product_Code,Biscuit_Brand)</f>
        <v>Butter Crunch</v>
      </c>
      <c r="K3490" s="2">
        <f t="array" ref="K3490">XLOOKUP('Transaction Data'!$G3490,Product_Code,Cost)</f>
        <v>10</v>
      </c>
      <c r="L3490" s="2">
        <f t="array" ref="L3490">XLOOKUP('Transaction Data'!$G3490,Product_Code,Unit_Price)</f>
        <v>11</v>
      </c>
      <c r="M3490" s="3">
        <f>'Transaction Data'!$F3490*'Transaction Data'!$K3490</f>
        <v>4700</v>
      </c>
      <c r="N3490" s="3">
        <f>'Transaction Data'!$F3490*'Transaction Data'!$L3490</f>
        <v>5170</v>
      </c>
      <c r="O3490" s="3">
        <f>'Transaction Data'!$N3490-'Transaction Data'!$M3490</f>
        <v>470</v>
      </c>
      <c r="P3490" s="2">
        <f>DATEDIF('Transaction Data'!$D3490,'Transaction Data'!$A3490,"y")</f>
        <v>41</v>
      </c>
      <c r="Q3490" s="2" t="str">
        <f>FLOOR('Transaction Data'!$P3490,15)&amp;"-"&amp;FLOOR('Transaction Data'!$P3490,15)+14</f>
        <v>30-44</v>
      </c>
      <c r="R3490" s="2" t="str">
        <f>IF('Transaction Data'!$L3490&lt;=10,"Less Expensive","Expensive")</f>
        <v>Expensive</v>
      </c>
      <c r="S3490" s="4">
        <f>WEEKDAY('Transaction Data'!$A3490)</f>
        <v>6</v>
      </c>
      <c r="T3490" s="2" t="str">
        <f>IF(WEEKDAY('Transaction Data'!$A3490,2)&lt;6,"Weekday","Weekend")</f>
        <v>Weekday</v>
      </c>
    </row>
    <row r="3491" ht="15.75" customHeight="1">
      <c r="A3491" s="1">
        <v>45339.0</v>
      </c>
      <c r="B3491" s="2" t="s">
        <v>3333</v>
      </c>
      <c r="C3491" s="2" t="s">
        <v>32</v>
      </c>
      <c r="D3491" s="1">
        <v>31042.0</v>
      </c>
      <c r="E3491" s="2" t="s">
        <v>37</v>
      </c>
      <c r="F3491" s="2">
        <v>317.0</v>
      </c>
      <c r="G3491" s="2" t="s">
        <v>60</v>
      </c>
      <c r="H3491" s="2" t="s">
        <v>45</v>
      </c>
      <c r="I3491" s="2" t="s">
        <v>25</v>
      </c>
      <c r="J3491" s="2" t="str">
        <f t="array" ref="J3491">XLOOKUP('Transaction Data'!$G3491,Product_Code,Biscuit_Brand)</f>
        <v>Peanut Butter Bites</v>
      </c>
      <c r="K3491" s="2">
        <f t="array" ref="K3491">XLOOKUP('Transaction Data'!$G3491,Product_Code,Cost)</f>
        <v>5</v>
      </c>
      <c r="L3491" s="2">
        <f t="array" ref="L3491">XLOOKUP('Transaction Data'!$G3491,Product_Code,Unit_Price)</f>
        <v>7</v>
      </c>
      <c r="M3491" s="3">
        <f>'Transaction Data'!$F3491*'Transaction Data'!$K3491</f>
        <v>1585</v>
      </c>
      <c r="N3491" s="3">
        <f>'Transaction Data'!$F3491*'Transaction Data'!$L3491</f>
        <v>2219</v>
      </c>
      <c r="O3491" s="3">
        <f>'Transaction Data'!$N3491-'Transaction Data'!$M3491</f>
        <v>634</v>
      </c>
      <c r="P3491" s="2">
        <f>DATEDIF('Transaction Data'!$D3491,'Transaction Data'!$A3491,"y")</f>
        <v>39</v>
      </c>
      <c r="Q3491" s="2" t="str">
        <f>FLOOR('Transaction Data'!$P3491,15)&amp;"-"&amp;FLOOR('Transaction Data'!$P3491,15)+14</f>
        <v>30-44</v>
      </c>
      <c r="R3491" s="2" t="str">
        <f>IF('Transaction Data'!$L3491&lt;=10,"Less Expensive","Expensive")</f>
        <v>Less Expensive</v>
      </c>
      <c r="S3491" s="4">
        <f>WEEKDAY('Transaction Data'!$A3491)</f>
        <v>7</v>
      </c>
      <c r="T3491" s="2" t="str">
        <f>IF(WEEKDAY('Transaction Data'!$A3491,2)&lt;6,"Weekday","Weekend")</f>
        <v>Weekend</v>
      </c>
    </row>
    <row r="3492" ht="15.75" customHeight="1">
      <c r="A3492" s="1">
        <v>45446.0</v>
      </c>
      <c r="B3492" s="2" t="s">
        <v>3334</v>
      </c>
      <c r="C3492" s="2" t="s">
        <v>47</v>
      </c>
      <c r="D3492" s="1">
        <v>38429.0</v>
      </c>
      <c r="E3492" s="2" t="s">
        <v>22</v>
      </c>
      <c r="F3492" s="2">
        <v>98.0</v>
      </c>
      <c r="G3492" s="2" t="s">
        <v>33</v>
      </c>
      <c r="H3492" s="2" t="s">
        <v>49</v>
      </c>
      <c r="I3492" s="2" t="s">
        <v>25</v>
      </c>
      <c r="J3492" s="2" t="str">
        <f t="array" ref="J3492">XLOOKUP('Transaction Data'!$G3492,Product_Code,Biscuit_Brand)</f>
        <v>Caramel Biscuits</v>
      </c>
      <c r="K3492" s="2">
        <f t="array" ref="K3492">XLOOKUP('Transaction Data'!$G3492,Product_Code,Cost)</f>
        <v>18</v>
      </c>
      <c r="L3492" s="2">
        <f t="array" ref="L3492">XLOOKUP('Transaction Data'!$G3492,Product_Code,Unit_Price)</f>
        <v>22</v>
      </c>
      <c r="M3492" s="3">
        <f>'Transaction Data'!$F3492*'Transaction Data'!$K3492</f>
        <v>1764</v>
      </c>
      <c r="N3492" s="3">
        <f>'Transaction Data'!$F3492*'Transaction Data'!$L3492</f>
        <v>2156</v>
      </c>
      <c r="O3492" s="3">
        <f>'Transaction Data'!$N3492-'Transaction Data'!$M3492</f>
        <v>392</v>
      </c>
      <c r="P3492" s="2">
        <f>DATEDIF('Transaction Data'!$D3492,'Transaction Data'!$A3492,"y")</f>
        <v>19</v>
      </c>
      <c r="Q3492" s="2" t="str">
        <f>FLOOR('Transaction Data'!$P3492,15)&amp;"-"&amp;FLOOR('Transaction Data'!$P3492,15)+14</f>
        <v>15-29</v>
      </c>
      <c r="R3492" s="2" t="str">
        <f>IF('Transaction Data'!$L3492&lt;=10,"Less Expensive","Expensive")</f>
        <v>Expensive</v>
      </c>
      <c r="S3492" s="4">
        <f>WEEKDAY('Transaction Data'!$A3492)</f>
        <v>2</v>
      </c>
      <c r="T3492" s="2" t="str">
        <f>IF(WEEKDAY('Transaction Data'!$A3492,2)&lt;6,"Weekday","Weekend")</f>
        <v>Weekday</v>
      </c>
    </row>
    <row r="3493" ht="15.75" customHeight="1">
      <c r="A3493" s="1">
        <v>45335.0</v>
      </c>
      <c r="B3493" s="2" t="s">
        <v>3335</v>
      </c>
      <c r="C3493" s="2" t="s">
        <v>21</v>
      </c>
      <c r="D3493" s="1">
        <v>23253.0</v>
      </c>
      <c r="E3493" s="2" t="s">
        <v>63</v>
      </c>
      <c r="F3493" s="2">
        <v>42.0</v>
      </c>
      <c r="G3493" s="2" t="s">
        <v>33</v>
      </c>
      <c r="H3493" s="2" t="s">
        <v>52</v>
      </c>
      <c r="I3493" s="2" t="s">
        <v>25</v>
      </c>
      <c r="J3493" s="2" t="str">
        <f t="array" ref="J3493">XLOOKUP('Transaction Data'!$G3493,Product_Code,Biscuit_Brand)</f>
        <v>Caramel Biscuits</v>
      </c>
      <c r="K3493" s="2">
        <f t="array" ref="K3493">XLOOKUP('Transaction Data'!$G3493,Product_Code,Cost)</f>
        <v>18</v>
      </c>
      <c r="L3493" s="2">
        <f t="array" ref="L3493">XLOOKUP('Transaction Data'!$G3493,Product_Code,Unit_Price)</f>
        <v>22</v>
      </c>
      <c r="M3493" s="3">
        <f>'Transaction Data'!$F3493*'Transaction Data'!$K3493</f>
        <v>756</v>
      </c>
      <c r="N3493" s="3">
        <f>'Transaction Data'!$F3493*'Transaction Data'!$L3493</f>
        <v>924</v>
      </c>
      <c r="O3493" s="3">
        <f>'Transaction Data'!$N3493-'Transaction Data'!$M3493</f>
        <v>168</v>
      </c>
      <c r="P3493" s="2">
        <f>DATEDIF('Transaction Data'!$D3493,'Transaction Data'!$A3493,"y")</f>
        <v>60</v>
      </c>
      <c r="Q3493" s="2" t="str">
        <f>FLOOR('Transaction Data'!$P3493,15)&amp;"-"&amp;FLOOR('Transaction Data'!$P3493,15)+14</f>
        <v>60-74</v>
      </c>
      <c r="R3493" s="2" t="str">
        <f>IF('Transaction Data'!$L3493&lt;=10,"Less Expensive","Expensive")</f>
        <v>Expensive</v>
      </c>
      <c r="S3493" s="4">
        <f>WEEKDAY('Transaction Data'!$A3493)</f>
        <v>3</v>
      </c>
      <c r="T3493" s="2" t="str">
        <f>IF(WEEKDAY('Transaction Data'!$A3493,2)&lt;6,"Weekday","Weekend")</f>
        <v>Weekday</v>
      </c>
    </row>
    <row r="3494" ht="15.75" customHeight="1">
      <c r="A3494" s="1">
        <v>45293.0</v>
      </c>
      <c r="B3494" s="2" t="s">
        <v>3336</v>
      </c>
      <c r="C3494" s="2" t="s">
        <v>78</v>
      </c>
      <c r="D3494" s="1">
        <v>38782.0</v>
      </c>
      <c r="E3494" s="2" t="s">
        <v>22</v>
      </c>
      <c r="F3494" s="2">
        <v>487.0</v>
      </c>
      <c r="G3494" s="2" t="s">
        <v>23</v>
      </c>
      <c r="H3494" s="2" t="s">
        <v>49</v>
      </c>
      <c r="I3494" s="2" t="s">
        <v>25</v>
      </c>
      <c r="J3494" s="2" t="str">
        <f t="array" ref="J3494">XLOOKUP('Transaction Data'!$G3494,Product_Code,Biscuit_Brand)</f>
        <v>Cinnamon Swirls</v>
      </c>
      <c r="K3494" s="2">
        <f t="array" ref="K3494">XLOOKUP('Transaction Data'!$G3494,Product_Code,Cost)</f>
        <v>10</v>
      </c>
      <c r="L3494" s="2">
        <f t="array" ref="L3494">XLOOKUP('Transaction Data'!$G3494,Product_Code,Unit_Price)</f>
        <v>14</v>
      </c>
      <c r="M3494" s="3">
        <f>'Transaction Data'!$F3494*'Transaction Data'!$K3494</f>
        <v>4870</v>
      </c>
      <c r="N3494" s="3">
        <f>'Transaction Data'!$F3494*'Transaction Data'!$L3494</f>
        <v>6818</v>
      </c>
      <c r="O3494" s="3">
        <f>'Transaction Data'!$N3494-'Transaction Data'!$M3494</f>
        <v>1948</v>
      </c>
      <c r="P3494" s="2">
        <f>DATEDIF('Transaction Data'!$D3494,'Transaction Data'!$A3494,"y")</f>
        <v>17</v>
      </c>
      <c r="Q3494" s="2" t="str">
        <f>FLOOR('Transaction Data'!$P3494,15)&amp;"-"&amp;FLOOR('Transaction Data'!$P3494,15)+14</f>
        <v>15-29</v>
      </c>
      <c r="R3494" s="2" t="str">
        <f>IF('Transaction Data'!$L3494&lt;=10,"Less Expensive","Expensive")</f>
        <v>Expensive</v>
      </c>
      <c r="S3494" s="4">
        <f>WEEKDAY('Transaction Data'!$A3494)</f>
        <v>3</v>
      </c>
      <c r="T3494" s="2" t="str">
        <f>IF(WEEKDAY('Transaction Data'!$A3494,2)&lt;6,"Weekday","Weekend")</f>
        <v>Weekday</v>
      </c>
    </row>
    <row r="3495" ht="15.75" customHeight="1">
      <c r="A3495" s="1">
        <v>45472.0</v>
      </c>
      <c r="B3495" s="2" t="s">
        <v>3337</v>
      </c>
      <c r="C3495" s="2" t="s">
        <v>69</v>
      </c>
      <c r="D3495" s="1">
        <v>29197.0</v>
      </c>
      <c r="E3495" s="2" t="s">
        <v>37</v>
      </c>
      <c r="F3495" s="2">
        <v>182.0</v>
      </c>
      <c r="G3495" s="2" t="s">
        <v>60</v>
      </c>
      <c r="H3495" s="2" t="s">
        <v>52</v>
      </c>
      <c r="I3495" s="2" t="s">
        <v>25</v>
      </c>
      <c r="J3495" s="2" t="str">
        <f t="array" ref="J3495">XLOOKUP('Transaction Data'!$G3495,Product_Code,Biscuit_Brand)</f>
        <v>Peanut Butter Bites</v>
      </c>
      <c r="K3495" s="2">
        <f t="array" ref="K3495">XLOOKUP('Transaction Data'!$G3495,Product_Code,Cost)</f>
        <v>5</v>
      </c>
      <c r="L3495" s="2">
        <f t="array" ref="L3495">XLOOKUP('Transaction Data'!$G3495,Product_Code,Unit_Price)</f>
        <v>7</v>
      </c>
      <c r="M3495" s="3">
        <f>'Transaction Data'!$F3495*'Transaction Data'!$K3495</f>
        <v>910</v>
      </c>
      <c r="N3495" s="3">
        <f>'Transaction Data'!$F3495*'Transaction Data'!$L3495</f>
        <v>1274</v>
      </c>
      <c r="O3495" s="3">
        <f>'Transaction Data'!$N3495-'Transaction Data'!$M3495</f>
        <v>364</v>
      </c>
      <c r="P3495" s="2">
        <f>DATEDIF('Transaction Data'!$D3495,'Transaction Data'!$A3495,"y")</f>
        <v>44</v>
      </c>
      <c r="Q3495" s="2" t="str">
        <f>FLOOR('Transaction Data'!$P3495,15)&amp;"-"&amp;FLOOR('Transaction Data'!$P3495,15)+14</f>
        <v>30-44</v>
      </c>
      <c r="R3495" s="2" t="str">
        <f>IF('Transaction Data'!$L3495&lt;=10,"Less Expensive","Expensive")</f>
        <v>Less Expensive</v>
      </c>
      <c r="S3495" s="4">
        <f>WEEKDAY('Transaction Data'!$A3495)</f>
        <v>7</v>
      </c>
      <c r="T3495" s="2" t="str">
        <f>IF(WEEKDAY('Transaction Data'!$A3495,2)&lt;6,"Weekday","Weekend")</f>
        <v>Weekend</v>
      </c>
    </row>
    <row r="3496" ht="15.75" customHeight="1">
      <c r="A3496" s="1">
        <v>45349.0</v>
      </c>
      <c r="B3496" s="2" t="s">
        <v>3338</v>
      </c>
      <c r="C3496" s="2" t="s">
        <v>51</v>
      </c>
      <c r="D3496" s="1">
        <v>37806.0</v>
      </c>
      <c r="E3496" s="2" t="s">
        <v>27</v>
      </c>
      <c r="F3496" s="2">
        <v>463.0</v>
      </c>
      <c r="G3496" s="2" t="s">
        <v>44</v>
      </c>
      <c r="H3496" s="2" t="s">
        <v>34</v>
      </c>
      <c r="I3496" s="2" t="s">
        <v>25</v>
      </c>
      <c r="J3496" s="2" t="str">
        <f t="array" ref="J3496">XLOOKUP('Transaction Data'!$G3496,Product_Code,Biscuit_Brand)</f>
        <v>Butter Crunch</v>
      </c>
      <c r="K3496" s="2">
        <f t="array" ref="K3496">XLOOKUP('Transaction Data'!$G3496,Product_Code,Cost)</f>
        <v>10</v>
      </c>
      <c r="L3496" s="2">
        <f t="array" ref="L3496">XLOOKUP('Transaction Data'!$G3496,Product_Code,Unit_Price)</f>
        <v>11</v>
      </c>
      <c r="M3496" s="3">
        <f>'Transaction Data'!$F3496*'Transaction Data'!$K3496</f>
        <v>4630</v>
      </c>
      <c r="N3496" s="3">
        <f>'Transaction Data'!$F3496*'Transaction Data'!$L3496</f>
        <v>5093</v>
      </c>
      <c r="O3496" s="3">
        <f>'Transaction Data'!$N3496-'Transaction Data'!$M3496</f>
        <v>463</v>
      </c>
      <c r="P3496" s="2">
        <f>DATEDIF('Transaction Data'!$D3496,'Transaction Data'!$A3496,"y")</f>
        <v>20</v>
      </c>
      <c r="Q3496" s="2" t="str">
        <f>FLOOR('Transaction Data'!$P3496,15)&amp;"-"&amp;FLOOR('Transaction Data'!$P3496,15)+14</f>
        <v>15-29</v>
      </c>
      <c r="R3496" s="2" t="str">
        <f>IF('Transaction Data'!$L3496&lt;=10,"Less Expensive","Expensive")</f>
        <v>Expensive</v>
      </c>
      <c r="S3496" s="4">
        <f>WEEKDAY('Transaction Data'!$A3496)</f>
        <v>3</v>
      </c>
      <c r="T3496" s="2" t="str">
        <f>IF(WEEKDAY('Transaction Data'!$A3496,2)&lt;6,"Weekday","Weekend")</f>
        <v>Weekday</v>
      </c>
    </row>
    <row r="3497" ht="15.75" customHeight="1">
      <c r="A3497" s="1">
        <v>45502.0</v>
      </c>
      <c r="B3497" s="2" t="s">
        <v>245</v>
      </c>
      <c r="C3497" s="2" t="s">
        <v>41</v>
      </c>
      <c r="D3497" s="1">
        <v>16538.0</v>
      </c>
      <c r="E3497" s="2" t="s">
        <v>63</v>
      </c>
      <c r="F3497" s="2">
        <v>408.0</v>
      </c>
      <c r="G3497" s="2" t="s">
        <v>55</v>
      </c>
      <c r="H3497" s="2" t="s">
        <v>34</v>
      </c>
      <c r="I3497" s="2" t="s">
        <v>25</v>
      </c>
      <c r="J3497" s="2" t="str">
        <f t="array" ref="J3497">XLOOKUP('Transaction Data'!$G3497,Product_Code,Biscuit_Brand)</f>
        <v>Vanilla Wafers</v>
      </c>
      <c r="K3497" s="2">
        <f t="array" ref="K3497">XLOOKUP('Transaction Data'!$G3497,Product_Code,Cost)</f>
        <v>18</v>
      </c>
      <c r="L3497" s="2">
        <f t="array" ref="L3497">XLOOKUP('Transaction Data'!$G3497,Product_Code,Unit_Price)</f>
        <v>36</v>
      </c>
      <c r="M3497" s="3">
        <f>'Transaction Data'!$F3497*'Transaction Data'!$K3497</f>
        <v>7344</v>
      </c>
      <c r="N3497" s="3">
        <f>'Transaction Data'!$F3497*'Transaction Data'!$L3497</f>
        <v>14688</v>
      </c>
      <c r="O3497" s="3">
        <f>'Transaction Data'!$N3497-'Transaction Data'!$M3497</f>
        <v>7344</v>
      </c>
      <c r="P3497" s="2">
        <f>DATEDIF('Transaction Data'!$D3497,'Transaction Data'!$A3497,"y")</f>
        <v>79</v>
      </c>
      <c r="Q3497" s="2" t="str">
        <f>FLOOR('Transaction Data'!$P3497,15)&amp;"-"&amp;FLOOR('Transaction Data'!$P3497,15)+14</f>
        <v>75-89</v>
      </c>
      <c r="R3497" s="2" t="str">
        <f>IF('Transaction Data'!$L3497&lt;=10,"Less Expensive","Expensive")</f>
        <v>Expensive</v>
      </c>
      <c r="S3497" s="4">
        <f>WEEKDAY('Transaction Data'!$A3497)</f>
        <v>2</v>
      </c>
      <c r="T3497" s="2" t="str">
        <f>IF(WEEKDAY('Transaction Data'!$A3497,2)&lt;6,"Weekday","Weekend")</f>
        <v>Weekday</v>
      </c>
    </row>
    <row r="3498" ht="15.75" customHeight="1">
      <c r="A3498" s="1">
        <v>45408.0</v>
      </c>
      <c r="B3498" s="2" t="s">
        <v>3339</v>
      </c>
      <c r="C3498" s="2" t="s">
        <v>21</v>
      </c>
      <c r="D3498" s="1">
        <v>24954.0</v>
      </c>
      <c r="E3498" s="2" t="s">
        <v>37</v>
      </c>
      <c r="F3498" s="2">
        <v>267.0</v>
      </c>
      <c r="G3498" s="2" t="s">
        <v>44</v>
      </c>
      <c r="H3498" s="2" t="s">
        <v>39</v>
      </c>
      <c r="I3498" s="2" t="s">
        <v>25</v>
      </c>
      <c r="J3498" s="2" t="str">
        <f t="array" ref="J3498">XLOOKUP('Transaction Data'!$G3498,Product_Code,Biscuit_Brand)</f>
        <v>Butter Crunch</v>
      </c>
      <c r="K3498" s="2">
        <f t="array" ref="K3498">XLOOKUP('Transaction Data'!$G3498,Product_Code,Cost)</f>
        <v>10</v>
      </c>
      <c r="L3498" s="2">
        <f t="array" ref="L3498">XLOOKUP('Transaction Data'!$G3498,Product_Code,Unit_Price)</f>
        <v>11</v>
      </c>
      <c r="M3498" s="3">
        <f>'Transaction Data'!$F3498*'Transaction Data'!$K3498</f>
        <v>2670</v>
      </c>
      <c r="N3498" s="3">
        <f>'Transaction Data'!$F3498*'Transaction Data'!$L3498</f>
        <v>2937</v>
      </c>
      <c r="O3498" s="3">
        <f>'Transaction Data'!$N3498-'Transaction Data'!$M3498</f>
        <v>267</v>
      </c>
      <c r="P3498" s="2">
        <f>DATEDIF('Transaction Data'!$D3498,'Transaction Data'!$A3498,"y")</f>
        <v>56</v>
      </c>
      <c r="Q3498" s="2" t="str">
        <f>FLOOR('Transaction Data'!$P3498,15)&amp;"-"&amp;FLOOR('Transaction Data'!$P3498,15)+14</f>
        <v>45-59</v>
      </c>
      <c r="R3498" s="2" t="str">
        <f>IF('Transaction Data'!$L3498&lt;=10,"Less Expensive","Expensive")</f>
        <v>Expensive</v>
      </c>
      <c r="S3498" s="4">
        <f>WEEKDAY('Transaction Data'!$A3498)</f>
        <v>6</v>
      </c>
      <c r="T3498" s="2" t="str">
        <f>IF(WEEKDAY('Transaction Data'!$A3498,2)&lt;6,"Weekday","Weekend")</f>
        <v>Weekday</v>
      </c>
    </row>
    <row r="3499" ht="15.75" customHeight="1">
      <c r="A3499" s="1">
        <v>45353.0</v>
      </c>
      <c r="B3499" s="2" t="s">
        <v>3340</v>
      </c>
      <c r="C3499" s="2" t="s">
        <v>72</v>
      </c>
      <c r="D3499" s="1">
        <v>19909.0</v>
      </c>
      <c r="E3499" s="2" t="s">
        <v>37</v>
      </c>
      <c r="F3499" s="2">
        <v>30.0</v>
      </c>
      <c r="G3499" s="2" t="s">
        <v>55</v>
      </c>
      <c r="H3499" s="2" t="s">
        <v>42</v>
      </c>
      <c r="I3499" s="2" t="s">
        <v>30</v>
      </c>
      <c r="J3499" s="2" t="str">
        <f t="array" ref="J3499">XLOOKUP('Transaction Data'!$G3499,Product_Code,Biscuit_Brand)</f>
        <v>Vanilla Wafers</v>
      </c>
      <c r="K3499" s="2">
        <f t="array" ref="K3499">XLOOKUP('Transaction Data'!$G3499,Product_Code,Cost)</f>
        <v>18</v>
      </c>
      <c r="L3499" s="2">
        <f t="array" ref="L3499">XLOOKUP('Transaction Data'!$G3499,Product_Code,Unit_Price)</f>
        <v>36</v>
      </c>
      <c r="M3499" s="3">
        <f>'Transaction Data'!$F3499*'Transaction Data'!$K3499</f>
        <v>540</v>
      </c>
      <c r="N3499" s="3">
        <f>'Transaction Data'!$F3499*'Transaction Data'!$L3499</f>
        <v>1080</v>
      </c>
      <c r="O3499" s="3">
        <f>'Transaction Data'!$N3499-'Transaction Data'!$M3499</f>
        <v>540</v>
      </c>
      <c r="P3499" s="2">
        <f>DATEDIF('Transaction Data'!$D3499,'Transaction Data'!$A3499,"y")</f>
        <v>69</v>
      </c>
      <c r="Q3499" s="2" t="str">
        <f>FLOOR('Transaction Data'!$P3499,15)&amp;"-"&amp;FLOOR('Transaction Data'!$P3499,15)+14</f>
        <v>60-74</v>
      </c>
      <c r="R3499" s="2" t="str">
        <f>IF('Transaction Data'!$L3499&lt;=10,"Less Expensive","Expensive")</f>
        <v>Expensive</v>
      </c>
      <c r="S3499" s="4">
        <f>WEEKDAY('Transaction Data'!$A3499)</f>
        <v>7</v>
      </c>
      <c r="T3499" s="2" t="str">
        <f>IF(WEEKDAY('Transaction Data'!$A3499,2)&lt;6,"Weekday","Weekend")</f>
        <v>Weekend</v>
      </c>
    </row>
    <row r="3500" ht="15.75" customHeight="1">
      <c r="A3500" s="1">
        <v>45400.0</v>
      </c>
      <c r="B3500" s="2" t="s">
        <v>3341</v>
      </c>
      <c r="C3500" s="2" t="s">
        <v>65</v>
      </c>
      <c r="D3500" s="1">
        <v>22517.0</v>
      </c>
      <c r="E3500" s="2" t="s">
        <v>22</v>
      </c>
      <c r="F3500" s="2">
        <v>498.0</v>
      </c>
      <c r="G3500" s="2" t="s">
        <v>33</v>
      </c>
      <c r="H3500" s="2" t="s">
        <v>45</v>
      </c>
      <c r="I3500" s="2" t="s">
        <v>25</v>
      </c>
      <c r="J3500" s="2" t="str">
        <f t="array" ref="J3500">XLOOKUP('Transaction Data'!$G3500,Product_Code,Biscuit_Brand)</f>
        <v>Caramel Biscuits</v>
      </c>
      <c r="K3500" s="2">
        <f t="array" ref="K3500">XLOOKUP('Transaction Data'!$G3500,Product_Code,Cost)</f>
        <v>18</v>
      </c>
      <c r="L3500" s="2">
        <f t="array" ref="L3500">XLOOKUP('Transaction Data'!$G3500,Product_Code,Unit_Price)</f>
        <v>22</v>
      </c>
      <c r="M3500" s="3">
        <f>'Transaction Data'!$F3500*'Transaction Data'!$K3500</f>
        <v>8964</v>
      </c>
      <c r="N3500" s="3">
        <f>'Transaction Data'!$F3500*'Transaction Data'!$L3500</f>
        <v>10956</v>
      </c>
      <c r="O3500" s="3">
        <f>'Transaction Data'!$N3500-'Transaction Data'!$M3500</f>
        <v>1992</v>
      </c>
      <c r="P3500" s="2">
        <f>DATEDIF('Transaction Data'!$D3500,'Transaction Data'!$A3500,"y")</f>
        <v>62</v>
      </c>
      <c r="Q3500" s="2" t="str">
        <f>FLOOR('Transaction Data'!$P3500,15)&amp;"-"&amp;FLOOR('Transaction Data'!$P3500,15)+14</f>
        <v>60-74</v>
      </c>
      <c r="R3500" s="2" t="str">
        <f>IF('Transaction Data'!$L3500&lt;=10,"Less Expensive","Expensive")</f>
        <v>Expensive</v>
      </c>
      <c r="S3500" s="4">
        <f>WEEKDAY('Transaction Data'!$A3500)</f>
        <v>5</v>
      </c>
      <c r="T3500" s="2" t="str">
        <f>IF(WEEKDAY('Transaction Data'!$A3500,2)&lt;6,"Weekday","Weekend")</f>
        <v>Weekday</v>
      </c>
    </row>
    <row r="3501" ht="15.75" customHeight="1">
      <c r="A3501" s="1">
        <v>45374.0</v>
      </c>
      <c r="B3501" s="2" t="s">
        <v>3342</v>
      </c>
      <c r="C3501" s="2" t="s">
        <v>32</v>
      </c>
      <c r="D3501" s="1">
        <v>18751.0</v>
      </c>
      <c r="E3501" s="2" t="s">
        <v>22</v>
      </c>
      <c r="F3501" s="2">
        <v>82.0</v>
      </c>
      <c r="G3501" s="2" t="s">
        <v>61</v>
      </c>
      <c r="H3501" s="2" t="s">
        <v>49</v>
      </c>
      <c r="I3501" s="2" t="s">
        <v>25</v>
      </c>
      <c r="J3501" s="2" t="str">
        <f t="array" ref="J3501">XLOOKUP('Transaction Data'!$G3501,Product_Code,Biscuit_Brand)</f>
        <v>Choco Delight</v>
      </c>
      <c r="K3501" s="2">
        <f t="array" ref="K3501">XLOOKUP('Transaction Data'!$G3501,Product_Code,Cost)</f>
        <v>3</v>
      </c>
      <c r="L3501" s="2">
        <f t="array" ref="L3501">XLOOKUP('Transaction Data'!$G3501,Product_Code,Unit_Price)</f>
        <v>5</v>
      </c>
      <c r="M3501" s="3">
        <f>'Transaction Data'!$F3501*'Transaction Data'!$K3501</f>
        <v>246</v>
      </c>
      <c r="N3501" s="3">
        <f>'Transaction Data'!$F3501*'Transaction Data'!$L3501</f>
        <v>410</v>
      </c>
      <c r="O3501" s="3">
        <f>'Transaction Data'!$N3501-'Transaction Data'!$M3501</f>
        <v>164</v>
      </c>
      <c r="P3501" s="2">
        <f>DATEDIF('Transaction Data'!$D3501,'Transaction Data'!$A3501,"y")</f>
        <v>72</v>
      </c>
      <c r="Q3501" s="2" t="str">
        <f>FLOOR('Transaction Data'!$P3501,15)&amp;"-"&amp;FLOOR('Transaction Data'!$P3501,15)+14</f>
        <v>60-74</v>
      </c>
      <c r="R3501" s="2" t="str">
        <f>IF('Transaction Data'!$L3501&lt;=10,"Less Expensive","Expensive")</f>
        <v>Less Expensive</v>
      </c>
      <c r="S3501" s="4">
        <f>WEEKDAY('Transaction Data'!$A3501)</f>
        <v>7</v>
      </c>
      <c r="T3501" s="2" t="str">
        <f>IF(WEEKDAY('Transaction Data'!$A3501,2)&lt;6,"Weekday","Weekend")</f>
        <v>Weekend</v>
      </c>
    </row>
    <row r="3502" ht="15.75" customHeight="1">
      <c r="A3502" s="1">
        <v>45298.0</v>
      </c>
      <c r="B3502" s="2" t="s">
        <v>3343</v>
      </c>
      <c r="C3502" s="2" t="s">
        <v>65</v>
      </c>
      <c r="D3502" s="1">
        <v>24018.0</v>
      </c>
      <c r="E3502" s="2" t="s">
        <v>27</v>
      </c>
      <c r="F3502" s="2">
        <v>246.0</v>
      </c>
      <c r="G3502" s="2" t="s">
        <v>44</v>
      </c>
      <c r="H3502" s="2" t="s">
        <v>52</v>
      </c>
      <c r="I3502" s="2" t="s">
        <v>25</v>
      </c>
      <c r="J3502" s="2" t="str">
        <f t="array" ref="J3502">XLOOKUP('Transaction Data'!$G3502,Product_Code,Biscuit_Brand)</f>
        <v>Butter Crunch</v>
      </c>
      <c r="K3502" s="2">
        <f t="array" ref="K3502">XLOOKUP('Transaction Data'!$G3502,Product_Code,Cost)</f>
        <v>10</v>
      </c>
      <c r="L3502" s="2">
        <f t="array" ref="L3502">XLOOKUP('Transaction Data'!$G3502,Product_Code,Unit_Price)</f>
        <v>11</v>
      </c>
      <c r="M3502" s="3">
        <f>'Transaction Data'!$F3502*'Transaction Data'!$K3502</f>
        <v>2460</v>
      </c>
      <c r="N3502" s="3">
        <f>'Transaction Data'!$F3502*'Transaction Data'!$L3502</f>
        <v>2706</v>
      </c>
      <c r="O3502" s="3">
        <f>'Transaction Data'!$N3502-'Transaction Data'!$M3502</f>
        <v>246</v>
      </c>
      <c r="P3502" s="2">
        <f>DATEDIF('Transaction Data'!$D3502,'Transaction Data'!$A3502,"y")</f>
        <v>58</v>
      </c>
      <c r="Q3502" s="2" t="str">
        <f>FLOOR('Transaction Data'!$P3502,15)&amp;"-"&amp;FLOOR('Transaction Data'!$P3502,15)+14</f>
        <v>45-59</v>
      </c>
      <c r="R3502" s="2" t="str">
        <f>IF('Transaction Data'!$L3502&lt;=10,"Less Expensive","Expensive")</f>
        <v>Expensive</v>
      </c>
      <c r="S3502" s="4">
        <f>WEEKDAY('Transaction Data'!$A3502)</f>
        <v>1</v>
      </c>
      <c r="T3502" s="2" t="str">
        <f>IF(WEEKDAY('Transaction Data'!$A3502,2)&lt;6,"Weekday","Weekend")</f>
        <v>Weekend</v>
      </c>
    </row>
    <row r="3503" ht="15.75" customHeight="1">
      <c r="A3503" s="1">
        <v>45412.0</v>
      </c>
      <c r="B3503" s="2" t="s">
        <v>3344</v>
      </c>
      <c r="C3503" s="2" t="s">
        <v>54</v>
      </c>
      <c r="D3503" s="1">
        <v>28390.0</v>
      </c>
      <c r="E3503" s="2" t="s">
        <v>37</v>
      </c>
      <c r="F3503" s="2">
        <v>170.0</v>
      </c>
      <c r="G3503" s="2" t="s">
        <v>44</v>
      </c>
      <c r="H3503" s="2" t="s">
        <v>49</v>
      </c>
      <c r="I3503" s="2" t="s">
        <v>25</v>
      </c>
      <c r="J3503" s="2" t="str">
        <f t="array" ref="J3503">XLOOKUP('Transaction Data'!$G3503,Product_Code,Biscuit_Brand)</f>
        <v>Butter Crunch</v>
      </c>
      <c r="K3503" s="2">
        <f t="array" ref="K3503">XLOOKUP('Transaction Data'!$G3503,Product_Code,Cost)</f>
        <v>10</v>
      </c>
      <c r="L3503" s="2">
        <f t="array" ref="L3503">XLOOKUP('Transaction Data'!$G3503,Product_Code,Unit_Price)</f>
        <v>11</v>
      </c>
      <c r="M3503" s="3">
        <f>'Transaction Data'!$F3503*'Transaction Data'!$K3503</f>
        <v>1700</v>
      </c>
      <c r="N3503" s="3">
        <f>'Transaction Data'!$F3503*'Transaction Data'!$L3503</f>
        <v>1870</v>
      </c>
      <c r="O3503" s="3">
        <f>'Transaction Data'!$N3503-'Transaction Data'!$M3503</f>
        <v>170</v>
      </c>
      <c r="P3503" s="2">
        <f>DATEDIF('Transaction Data'!$D3503,'Transaction Data'!$A3503,"y")</f>
        <v>46</v>
      </c>
      <c r="Q3503" s="2" t="str">
        <f>FLOOR('Transaction Data'!$P3503,15)&amp;"-"&amp;FLOOR('Transaction Data'!$P3503,15)+14</f>
        <v>45-59</v>
      </c>
      <c r="R3503" s="2" t="str">
        <f>IF('Transaction Data'!$L3503&lt;=10,"Less Expensive","Expensive")</f>
        <v>Expensive</v>
      </c>
      <c r="S3503" s="4">
        <f>WEEKDAY('Transaction Data'!$A3503)</f>
        <v>3</v>
      </c>
      <c r="T3503" s="2" t="str">
        <f>IF(WEEKDAY('Transaction Data'!$A3503,2)&lt;6,"Weekday","Weekend")</f>
        <v>Weekday</v>
      </c>
    </row>
    <row r="3504" ht="15.75" customHeight="1">
      <c r="A3504" s="1">
        <v>45389.0</v>
      </c>
      <c r="B3504" s="2" t="s">
        <v>3345</v>
      </c>
      <c r="C3504" s="2" t="s">
        <v>72</v>
      </c>
      <c r="D3504" s="1">
        <v>16520.0</v>
      </c>
      <c r="E3504" s="2" t="s">
        <v>27</v>
      </c>
      <c r="F3504" s="2">
        <v>500.0</v>
      </c>
      <c r="G3504" s="2" t="s">
        <v>61</v>
      </c>
      <c r="H3504" s="2" t="s">
        <v>52</v>
      </c>
      <c r="I3504" s="2" t="s">
        <v>25</v>
      </c>
      <c r="J3504" s="2" t="str">
        <f t="array" ref="J3504">XLOOKUP('Transaction Data'!$G3504,Product_Code,Biscuit_Brand)</f>
        <v>Choco Delight</v>
      </c>
      <c r="K3504" s="2">
        <f t="array" ref="K3504">XLOOKUP('Transaction Data'!$G3504,Product_Code,Cost)</f>
        <v>3</v>
      </c>
      <c r="L3504" s="2">
        <f t="array" ref="L3504">XLOOKUP('Transaction Data'!$G3504,Product_Code,Unit_Price)</f>
        <v>5</v>
      </c>
      <c r="M3504" s="3">
        <f>'Transaction Data'!$F3504*'Transaction Data'!$K3504</f>
        <v>1500</v>
      </c>
      <c r="N3504" s="3">
        <f>'Transaction Data'!$F3504*'Transaction Data'!$L3504</f>
        <v>2500</v>
      </c>
      <c r="O3504" s="3">
        <f>'Transaction Data'!$N3504-'Transaction Data'!$M3504</f>
        <v>1000</v>
      </c>
      <c r="P3504" s="2">
        <f>DATEDIF('Transaction Data'!$D3504,'Transaction Data'!$A3504,"y")</f>
        <v>79</v>
      </c>
      <c r="Q3504" s="2" t="str">
        <f>FLOOR('Transaction Data'!$P3504,15)&amp;"-"&amp;FLOOR('Transaction Data'!$P3504,15)+14</f>
        <v>75-89</v>
      </c>
      <c r="R3504" s="2" t="str">
        <f>IF('Transaction Data'!$L3504&lt;=10,"Less Expensive","Expensive")</f>
        <v>Less Expensive</v>
      </c>
      <c r="S3504" s="4">
        <f>WEEKDAY('Transaction Data'!$A3504)</f>
        <v>1</v>
      </c>
      <c r="T3504" s="2" t="str">
        <f>IF(WEEKDAY('Transaction Data'!$A3504,2)&lt;6,"Weekday","Weekend")</f>
        <v>Weekend</v>
      </c>
    </row>
    <row r="3505" ht="15.75" customHeight="1">
      <c r="A3505" s="1">
        <v>45434.0</v>
      </c>
      <c r="B3505" s="2" t="s">
        <v>3346</v>
      </c>
      <c r="C3505" s="2" t="s">
        <v>72</v>
      </c>
      <c r="D3505" s="1">
        <v>36849.0</v>
      </c>
      <c r="E3505" s="2" t="s">
        <v>37</v>
      </c>
      <c r="F3505" s="2">
        <v>208.0</v>
      </c>
      <c r="G3505" s="2" t="s">
        <v>55</v>
      </c>
      <c r="H3505" s="2" t="s">
        <v>52</v>
      </c>
      <c r="I3505" s="2" t="s">
        <v>25</v>
      </c>
      <c r="J3505" s="2" t="str">
        <f t="array" ref="J3505">XLOOKUP('Transaction Data'!$G3505,Product_Code,Biscuit_Brand)</f>
        <v>Vanilla Wafers</v>
      </c>
      <c r="K3505" s="2">
        <f t="array" ref="K3505">XLOOKUP('Transaction Data'!$G3505,Product_Code,Cost)</f>
        <v>18</v>
      </c>
      <c r="L3505" s="2">
        <f t="array" ref="L3505">XLOOKUP('Transaction Data'!$G3505,Product_Code,Unit_Price)</f>
        <v>36</v>
      </c>
      <c r="M3505" s="3">
        <f>'Transaction Data'!$F3505*'Transaction Data'!$K3505</f>
        <v>3744</v>
      </c>
      <c r="N3505" s="3">
        <f>'Transaction Data'!$F3505*'Transaction Data'!$L3505</f>
        <v>7488</v>
      </c>
      <c r="O3505" s="3">
        <f>'Transaction Data'!$N3505-'Transaction Data'!$M3505</f>
        <v>3744</v>
      </c>
      <c r="P3505" s="2">
        <f>DATEDIF('Transaction Data'!$D3505,'Transaction Data'!$A3505,"y")</f>
        <v>23</v>
      </c>
      <c r="Q3505" s="2" t="str">
        <f>FLOOR('Transaction Data'!$P3505,15)&amp;"-"&amp;FLOOR('Transaction Data'!$P3505,15)+14</f>
        <v>15-29</v>
      </c>
      <c r="R3505" s="2" t="str">
        <f>IF('Transaction Data'!$L3505&lt;=10,"Less Expensive","Expensive")</f>
        <v>Expensive</v>
      </c>
      <c r="S3505" s="4">
        <f>WEEKDAY('Transaction Data'!$A3505)</f>
        <v>4</v>
      </c>
      <c r="T3505" s="2" t="str">
        <f>IF(WEEKDAY('Transaction Data'!$A3505,2)&lt;6,"Weekday","Weekend")</f>
        <v>Weekday</v>
      </c>
    </row>
    <row r="3506" ht="15.75" customHeight="1">
      <c r="A3506" s="1">
        <v>45319.0</v>
      </c>
      <c r="B3506" s="2" t="s">
        <v>3347</v>
      </c>
      <c r="C3506" s="2" t="s">
        <v>54</v>
      </c>
      <c r="D3506" s="1">
        <v>31919.0</v>
      </c>
      <c r="E3506" s="2" t="s">
        <v>22</v>
      </c>
      <c r="F3506" s="2">
        <v>267.0</v>
      </c>
      <c r="G3506" s="2" t="s">
        <v>44</v>
      </c>
      <c r="H3506" s="2" t="s">
        <v>45</v>
      </c>
      <c r="I3506" s="2" t="s">
        <v>25</v>
      </c>
      <c r="J3506" s="2" t="str">
        <f t="array" ref="J3506">XLOOKUP('Transaction Data'!$G3506,Product_Code,Biscuit_Brand)</f>
        <v>Butter Crunch</v>
      </c>
      <c r="K3506" s="2">
        <f t="array" ref="K3506">XLOOKUP('Transaction Data'!$G3506,Product_Code,Cost)</f>
        <v>10</v>
      </c>
      <c r="L3506" s="2">
        <f t="array" ref="L3506">XLOOKUP('Transaction Data'!$G3506,Product_Code,Unit_Price)</f>
        <v>11</v>
      </c>
      <c r="M3506" s="3">
        <f>'Transaction Data'!$F3506*'Transaction Data'!$K3506</f>
        <v>2670</v>
      </c>
      <c r="N3506" s="3">
        <f>'Transaction Data'!$F3506*'Transaction Data'!$L3506</f>
        <v>2937</v>
      </c>
      <c r="O3506" s="3">
        <f>'Transaction Data'!$N3506-'Transaction Data'!$M3506</f>
        <v>267</v>
      </c>
      <c r="P3506" s="2">
        <f>DATEDIF('Transaction Data'!$D3506,'Transaction Data'!$A3506,"y")</f>
        <v>36</v>
      </c>
      <c r="Q3506" s="2" t="str">
        <f>FLOOR('Transaction Data'!$P3506,15)&amp;"-"&amp;FLOOR('Transaction Data'!$P3506,15)+14</f>
        <v>30-44</v>
      </c>
      <c r="R3506" s="2" t="str">
        <f>IF('Transaction Data'!$L3506&lt;=10,"Less Expensive","Expensive")</f>
        <v>Expensive</v>
      </c>
      <c r="S3506" s="4">
        <f>WEEKDAY('Transaction Data'!$A3506)</f>
        <v>1</v>
      </c>
      <c r="T3506" s="2" t="str">
        <f>IF(WEEKDAY('Transaction Data'!$A3506,2)&lt;6,"Weekday","Weekend")</f>
        <v>Weekend</v>
      </c>
    </row>
    <row r="3507" ht="15.75" customHeight="1">
      <c r="A3507" s="1">
        <v>45341.0</v>
      </c>
      <c r="B3507" s="2" t="s">
        <v>3348</v>
      </c>
      <c r="C3507" s="2" t="s">
        <v>54</v>
      </c>
      <c r="D3507" s="1">
        <v>22089.0</v>
      </c>
      <c r="E3507" s="2" t="s">
        <v>27</v>
      </c>
      <c r="F3507" s="2">
        <v>423.0</v>
      </c>
      <c r="G3507" s="2" t="s">
        <v>48</v>
      </c>
      <c r="H3507" s="2" t="s">
        <v>49</v>
      </c>
      <c r="I3507" s="2" t="s">
        <v>25</v>
      </c>
      <c r="J3507" s="2" t="str">
        <f t="array" ref="J3507">XLOOKUP('Transaction Data'!$G3507,Product_Code,Biscuit_Brand)</f>
        <v>Lemon Crisps</v>
      </c>
      <c r="K3507" s="2">
        <f t="array" ref="K3507">XLOOKUP('Transaction Data'!$G3507,Product_Code,Cost)</f>
        <v>7</v>
      </c>
      <c r="L3507" s="2">
        <f t="array" ref="L3507">XLOOKUP('Transaction Data'!$G3507,Product_Code,Unit_Price)</f>
        <v>9</v>
      </c>
      <c r="M3507" s="3">
        <f>'Transaction Data'!$F3507*'Transaction Data'!$K3507</f>
        <v>2961</v>
      </c>
      <c r="N3507" s="3">
        <f>'Transaction Data'!$F3507*'Transaction Data'!$L3507</f>
        <v>3807</v>
      </c>
      <c r="O3507" s="3">
        <f>'Transaction Data'!$N3507-'Transaction Data'!$M3507</f>
        <v>846</v>
      </c>
      <c r="P3507" s="2">
        <f>DATEDIF('Transaction Data'!$D3507,'Transaction Data'!$A3507,"y")</f>
        <v>63</v>
      </c>
      <c r="Q3507" s="2" t="str">
        <f>FLOOR('Transaction Data'!$P3507,15)&amp;"-"&amp;FLOOR('Transaction Data'!$P3507,15)+14</f>
        <v>60-74</v>
      </c>
      <c r="R3507" s="2" t="str">
        <f>IF('Transaction Data'!$L3507&lt;=10,"Less Expensive","Expensive")</f>
        <v>Less Expensive</v>
      </c>
      <c r="S3507" s="4">
        <f>WEEKDAY('Transaction Data'!$A3507)</f>
        <v>2</v>
      </c>
      <c r="T3507" s="2" t="str">
        <f>IF(WEEKDAY('Transaction Data'!$A3507,2)&lt;6,"Weekday","Weekend")</f>
        <v>Weekday</v>
      </c>
    </row>
    <row r="3508" ht="15.75" customHeight="1">
      <c r="A3508" s="1">
        <v>45298.0</v>
      </c>
      <c r="B3508" s="2" t="s">
        <v>3349</v>
      </c>
      <c r="C3508" s="2" t="s">
        <v>78</v>
      </c>
      <c r="D3508" s="1">
        <v>24773.0</v>
      </c>
      <c r="E3508" s="2" t="s">
        <v>22</v>
      </c>
      <c r="F3508" s="2">
        <v>320.0</v>
      </c>
      <c r="G3508" s="2" t="s">
        <v>60</v>
      </c>
      <c r="H3508" s="2" t="s">
        <v>52</v>
      </c>
      <c r="I3508" s="2" t="s">
        <v>25</v>
      </c>
      <c r="J3508" s="2" t="str">
        <f t="array" ref="J3508">XLOOKUP('Transaction Data'!$G3508,Product_Code,Biscuit_Brand)</f>
        <v>Peanut Butter Bites</v>
      </c>
      <c r="K3508" s="2">
        <f t="array" ref="K3508">XLOOKUP('Transaction Data'!$G3508,Product_Code,Cost)</f>
        <v>5</v>
      </c>
      <c r="L3508" s="2">
        <f t="array" ref="L3508">XLOOKUP('Transaction Data'!$G3508,Product_Code,Unit_Price)</f>
        <v>7</v>
      </c>
      <c r="M3508" s="3">
        <f>'Transaction Data'!$F3508*'Transaction Data'!$K3508</f>
        <v>1600</v>
      </c>
      <c r="N3508" s="3">
        <f>'Transaction Data'!$F3508*'Transaction Data'!$L3508</f>
        <v>2240</v>
      </c>
      <c r="O3508" s="3">
        <f>'Transaction Data'!$N3508-'Transaction Data'!$M3508</f>
        <v>640</v>
      </c>
      <c r="P3508" s="2">
        <f>DATEDIF('Transaction Data'!$D3508,'Transaction Data'!$A3508,"y")</f>
        <v>56</v>
      </c>
      <c r="Q3508" s="2" t="str">
        <f>FLOOR('Transaction Data'!$P3508,15)&amp;"-"&amp;FLOOR('Transaction Data'!$P3508,15)+14</f>
        <v>45-59</v>
      </c>
      <c r="R3508" s="2" t="str">
        <f>IF('Transaction Data'!$L3508&lt;=10,"Less Expensive","Expensive")</f>
        <v>Less Expensive</v>
      </c>
      <c r="S3508" s="4">
        <f>WEEKDAY('Transaction Data'!$A3508)</f>
        <v>1</v>
      </c>
      <c r="T3508" s="2" t="str">
        <f>IF(WEEKDAY('Transaction Data'!$A3508,2)&lt;6,"Weekday","Weekend")</f>
        <v>Weekend</v>
      </c>
    </row>
    <row r="3509" ht="15.75" customHeight="1">
      <c r="A3509" s="1">
        <v>45360.0</v>
      </c>
      <c r="B3509" s="2" t="s">
        <v>3350</v>
      </c>
      <c r="C3509" s="2" t="s">
        <v>32</v>
      </c>
      <c r="D3509" s="1">
        <v>22481.0</v>
      </c>
      <c r="E3509" s="2" t="s">
        <v>37</v>
      </c>
      <c r="F3509" s="2">
        <v>380.0</v>
      </c>
      <c r="G3509" s="2" t="s">
        <v>38</v>
      </c>
      <c r="H3509" s="2" t="s">
        <v>49</v>
      </c>
      <c r="I3509" s="2" t="s">
        <v>25</v>
      </c>
      <c r="J3509" s="2" t="str">
        <f t="array" ref="J3509">XLOOKUP('Transaction Data'!$G3509,Product_Code,Biscuit_Brand)</f>
        <v>Ginger Snaps</v>
      </c>
      <c r="K3509" s="2">
        <f t="array" ref="K3509">XLOOKUP('Transaction Data'!$G3509,Product_Code,Cost)</f>
        <v>14</v>
      </c>
      <c r="L3509" s="2">
        <f t="array" ref="L3509">XLOOKUP('Transaction Data'!$G3509,Product_Code,Unit_Price)</f>
        <v>28</v>
      </c>
      <c r="M3509" s="3">
        <f>'Transaction Data'!$F3509*'Transaction Data'!$K3509</f>
        <v>5320</v>
      </c>
      <c r="N3509" s="3">
        <f>'Transaction Data'!$F3509*'Transaction Data'!$L3509</f>
        <v>10640</v>
      </c>
      <c r="O3509" s="3">
        <f>'Transaction Data'!$N3509-'Transaction Data'!$M3509</f>
        <v>5320</v>
      </c>
      <c r="P3509" s="2">
        <f>DATEDIF('Transaction Data'!$D3509,'Transaction Data'!$A3509,"y")</f>
        <v>62</v>
      </c>
      <c r="Q3509" s="2" t="str">
        <f>FLOOR('Transaction Data'!$P3509,15)&amp;"-"&amp;FLOOR('Transaction Data'!$P3509,15)+14</f>
        <v>60-74</v>
      </c>
      <c r="R3509" s="2" t="str">
        <f>IF('Transaction Data'!$L3509&lt;=10,"Less Expensive","Expensive")</f>
        <v>Expensive</v>
      </c>
      <c r="S3509" s="4">
        <f>WEEKDAY('Transaction Data'!$A3509)</f>
        <v>7</v>
      </c>
      <c r="T3509" s="2" t="str">
        <f>IF(WEEKDAY('Transaction Data'!$A3509,2)&lt;6,"Weekday","Weekend")</f>
        <v>Weekend</v>
      </c>
    </row>
    <row r="3510" ht="15.75" customHeight="1">
      <c r="A3510" s="1">
        <v>45303.0</v>
      </c>
      <c r="B3510" s="2" t="s">
        <v>639</v>
      </c>
      <c r="C3510" s="2" t="s">
        <v>41</v>
      </c>
      <c r="D3510" s="1">
        <v>27373.0</v>
      </c>
      <c r="E3510" s="2" t="s">
        <v>63</v>
      </c>
      <c r="F3510" s="2">
        <v>10.0</v>
      </c>
      <c r="G3510" s="2" t="s">
        <v>61</v>
      </c>
      <c r="H3510" s="2" t="s">
        <v>52</v>
      </c>
      <c r="I3510" s="2" t="s">
        <v>25</v>
      </c>
      <c r="J3510" s="2" t="str">
        <f t="array" ref="J3510">XLOOKUP('Transaction Data'!$G3510,Product_Code,Biscuit_Brand)</f>
        <v>Choco Delight</v>
      </c>
      <c r="K3510" s="2">
        <f t="array" ref="K3510">XLOOKUP('Transaction Data'!$G3510,Product_Code,Cost)</f>
        <v>3</v>
      </c>
      <c r="L3510" s="2">
        <f t="array" ref="L3510">XLOOKUP('Transaction Data'!$G3510,Product_Code,Unit_Price)</f>
        <v>5</v>
      </c>
      <c r="M3510" s="3">
        <f>'Transaction Data'!$F3510*'Transaction Data'!$K3510</f>
        <v>30</v>
      </c>
      <c r="N3510" s="3">
        <f>'Transaction Data'!$F3510*'Transaction Data'!$L3510</f>
        <v>50</v>
      </c>
      <c r="O3510" s="3">
        <f>'Transaction Data'!$N3510-'Transaction Data'!$M3510</f>
        <v>20</v>
      </c>
      <c r="P3510" s="2">
        <f>DATEDIF('Transaction Data'!$D3510,'Transaction Data'!$A3510,"y")</f>
        <v>49</v>
      </c>
      <c r="Q3510" s="2" t="str">
        <f>FLOOR('Transaction Data'!$P3510,15)&amp;"-"&amp;FLOOR('Transaction Data'!$P3510,15)+14</f>
        <v>45-59</v>
      </c>
      <c r="R3510" s="2" t="str">
        <f>IF('Transaction Data'!$L3510&lt;=10,"Less Expensive","Expensive")</f>
        <v>Less Expensive</v>
      </c>
      <c r="S3510" s="4">
        <f>WEEKDAY('Transaction Data'!$A3510)</f>
        <v>6</v>
      </c>
      <c r="T3510" s="2" t="str">
        <f>IF(WEEKDAY('Transaction Data'!$A3510,2)&lt;6,"Weekday","Weekend")</f>
        <v>Weekday</v>
      </c>
    </row>
    <row r="3511" ht="15.75" customHeight="1">
      <c r="A3511" s="1">
        <v>45362.0</v>
      </c>
      <c r="B3511" s="2" t="s">
        <v>736</v>
      </c>
      <c r="C3511" s="2" t="s">
        <v>65</v>
      </c>
      <c r="D3511" s="1">
        <v>28082.0</v>
      </c>
      <c r="E3511" s="2" t="s">
        <v>63</v>
      </c>
      <c r="F3511" s="2">
        <v>300.0</v>
      </c>
      <c r="G3511" s="2" t="s">
        <v>33</v>
      </c>
      <c r="H3511" s="2" t="s">
        <v>34</v>
      </c>
      <c r="I3511" s="2" t="s">
        <v>25</v>
      </c>
      <c r="J3511" s="2" t="str">
        <f t="array" ref="J3511">XLOOKUP('Transaction Data'!$G3511,Product_Code,Biscuit_Brand)</f>
        <v>Caramel Biscuits</v>
      </c>
      <c r="K3511" s="2">
        <f t="array" ref="K3511">XLOOKUP('Transaction Data'!$G3511,Product_Code,Cost)</f>
        <v>18</v>
      </c>
      <c r="L3511" s="2">
        <f t="array" ref="L3511">XLOOKUP('Transaction Data'!$G3511,Product_Code,Unit_Price)</f>
        <v>22</v>
      </c>
      <c r="M3511" s="3">
        <f>'Transaction Data'!$F3511*'Transaction Data'!$K3511</f>
        <v>5400</v>
      </c>
      <c r="N3511" s="3">
        <f>'Transaction Data'!$F3511*'Transaction Data'!$L3511</f>
        <v>6600</v>
      </c>
      <c r="O3511" s="3">
        <f>'Transaction Data'!$N3511-'Transaction Data'!$M3511</f>
        <v>1200</v>
      </c>
      <c r="P3511" s="2">
        <f>DATEDIF('Transaction Data'!$D3511,'Transaction Data'!$A3511,"y")</f>
        <v>47</v>
      </c>
      <c r="Q3511" s="2" t="str">
        <f>FLOOR('Transaction Data'!$P3511,15)&amp;"-"&amp;FLOOR('Transaction Data'!$P3511,15)+14</f>
        <v>45-59</v>
      </c>
      <c r="R3511" s="2" t="str">
        <f>IF('Transaction Data'!$L3511&lt;=10,"Less Expensive","Expensive")</f>
        <v>Expensive</v>
      </c>
      <c r="S3511" s="4">
        <f>WEEKDAY('Transaction Data'!$A3511)</f>
        <v>2</v>
      </c>
      <c r="T3511" s="2" t="str">
        <f>IF(WEEKDAY('Transaction Data'!$A3511,2)&lt;6,"Weekday","Weekend")</f>
        <v>Weekday</v>
      </c>
    </row>
    <row r="3512" ht="15.75" customHeight="1">
      <c r="A3512" s="1">
        <v>45403.0</v>
      </c>
      <c r="B3512" s="2" t="s">
        <v>3351</v>
      </c>
      <c r="C3512" s="2" t="s">
        <v>65</v>
      </c>
      <c r="D3512" s="1">
        <v>36311.0</v>
      </c>
      <c r="E3512" s="2" t="s">
        <v>22</v>
      </c>
      <c r="F3512" s="2">
        <v>466.0</v>
      </c>
      <c r="G3512" s="2" t="s">
        <v>48</v>
      </c>
      <c r="H3512" s="2" t="s">
        <v>34</v>
      </c>
      <c r="I3512" s="2" t="s">
        <v>25</v>
      </c>
      <c r="J3512" s="2" t="str">
        <f t="array" ref="J3512">XLOOKUP('Transaction Data'!$G3512,Product_Code,Biscuit_Brand)</f>
        <v>Lemon Crisps</v>
      </c>
      <c r="K3512" s="2">
        <f t="array" ref="K3512">XLOOKUP('Transaction Data'!$G3512,Product_Code,Cost)</f>
        <v>7</v>
      </c>
      <c r="L3512" s="2">
        <f t="array" ref="L3512">XLOOKUP('Transaction Data'!$G3512,Product_Code,Unit_Price)</f>
        <v>9</v>
      </c>
      <c r="M3512" s="3">
        <f>'Transaction Data'!$F3512*'Transaction Data'!$K3512</f>
        <v>3262</v>
      </c>
      <c r="N3512" s="3">
        <f>'Transaction Data'!$F3512*'Transaction Data'!$L3512</f>
        <v>4194</v>
      </c>
      <c r="O3512" s="3">
        <f>'Transaction Data'!$N3512-'Transaction Data'!$M3512</f>
        <v>932</v>
      </c>
      <c r="P3512" s="2">
        <f>DATEDIF('Transaction Data'!$D3512,'Transaction Data'!$A3512,"y")</f>
        <v>24</v>
      </c>
      <c r="Q3512" s="2" t="str">
        <f>FLOOR('Transaction Data'!$P3512,15)&amp;"-"&amp;FLOOR('Transaction Data'!$P3512,15)+14</f>
        <v>15-29</v>
      </c>
      <c r="R3512" s="2" t="str">
        <f>IF('Transaction Data'!$L3512&lt;=10,"Less Expensive","Expensive")</f>
        <v>Less Expensive</v>
      </c>
      <c r="S3512" s="4">
        <f>WEEKDAY('Transaction Data'!$A3512)</f>
        <v>1</v>
      </c>
      <c r="T3512" s="2" t="str">
        <f>IF(WEEKDAY('Transaction Data'!$A3512,2)&lt;6,"Weekday","Weekend")</f>
        <v>Weekend</v>
      </c>
    </row>
    <row r="3513" ht="15.75" customHeight="1">
      <c r="A3513" s="1">
        <v>45356.0</v>
      </c>
      <c r="B3513" s="2" t="s">
        <v>3352</v>
      </c>
      <c r="C3513" s="2" t="s">
        <v>51</v>
      </c>
      <c r="D3513" s="1">
        <v>20692.0</v>
      </c>
      <c r="E3513" s="2" t="s">
        <v>27</v>
      </c>
      <c r="F3513" s="2">
        <v>425.0</v>
      </c>
      <c r="G3513" s="2" t="s">
        <v>23</v>
      </c>
      <c r="H3513" s="2" t="s">
        <v>39</v>
      </c>
      <c r="I3513" s="2" t="s">
        <v>25</v>
      </c>
      <c r="J3513" s="2" t="str">
        <f t="array" ref="J3513">XLOOKUP('Transaction Data'!$G3513,Product_Code,Biscuit_Brand)</f>
        <v>Cinnamon Swirls</v>
      </c>
      <c r="K3513" s="2">
        <f t="array" ref="K3513">XLOOKUP('Transaction Data'!$G3513,Product_Code,Cost)</f>
        <v>10</v>
      </c>
      <c r="L3513" s="2">
        <f t="array" ref="L3513">XLOOKUP('Transaction Data'!$G3513,Product_Code,Unit_Price)</f>
        <v>14</v>
      </c>
      <c r="M3513" s="3">
        <f>'Transaction Data'!$F3513*'Transaction Data'!$K3513</f>
        <v>4250</v>
      </c>
      <c r="N3513" s="3">
        <f>'Transaction Data'!$F3513*'Transaction Data'!$L3513</f>
        <v>5950</v>
      </c>
      <c r="O3513" s="3">
        <f>'Transaction Data'!$N3513-'Transaction Data'!$M3513</f>
        <v>1700</v>
      </c>
      <c r="P3513" s="2">
        <f>DATEDIF('Transaction Data'!$D3513,'Transaction Data'!$A3513,"y")</f>
        <v>67</v>
      </c>
      <c r="Q3513" s="2" t="str">
        <f>FLOOR('Transaction Data'!$P3513,15)&amp;"-"&amp;FLOOR('Transaction Data'!$P3513,15)+14</f>
        <v>60-74</v>
      </c>
      <c r="R3513" s="2" t="str">
        <f>IF('Transaction Data'!$L3513&lt;=10,"Less Expensive","Expensive")</f>
        <v>Expensive</v>
      </c>
      <c r="S3513" s="4">
        <f>WEEKDAY('Transaction Data'!$A3513)</f>
        <v>3</v>
      </c>
      <c r="T3513" s="2" t="str">
        <f>IF(WEEKDAY('Transaction Data'!$A3513,2)&lt;6,"Weekday","Weekend")</f>
        <v>Weekday</v>
      </c>
    </row>
    <row r="3514" ht="15.75" customHeight="1">
      <c r="A3514" s="1">
        <v>45434.0</v>
      </c>
      <c r="B3514" s="2" t="s">
        <v>3353</v>
      </c>
      <c r="C3514" s="2" t="s">
        <v>72</v>
      </c>
      <c r="D3514" s="1">
        <v>38546.0</v>
      </c>
      <c r="E3514" s="2" t="s">
        <v>27</v>
      </c>
      <c r="F3514" s="2">
        <v>143.0</v>
      </c>
      <c r="G3514" s="2" t="s">
        <v>55</v>
      </c>
      <c r="H3514" s="2" t="s">
        <v>42</v>
      </c>
      <c r="I3514" s="2" t="s">
        <v>25</v>
      </c>
      <c r="J3514" s="2" t="str">
        <f t="array" ref="J3514">XLOOKUP('Transaction Data'!$G3514,Product_Code,Biscuit_Brand)</f>
        <v>Vanilla Wafers</v>
      </c>
      <c r="K3514" s="2">
        <f t="array" ref="K3514">XLOOKUP('Transaction Data'!$G3514,Product_Code,Cost)</f>
        <v>18</v>
      </c>
      <c r="L3514" s="2">
        <f t="array" ref="L3514">XLOOKUP('Transaction Data'!$G3514,Product_Code,Unit_Price)</f>
        <v>36</v>
      </c>
      <c r="M3514" s="3">
        <f>'Transaction Data'!$F3514*'Transaction Data'!$K3514</f>
        <v>2574</v>
      </c>
      <c r="N3514" s="3">
        <f>'Transaction Data'!$F3514*'Transaction Data'!$L3514</f>
        <v>5148</v>
      </c>
      <c r="O3514" s="3">
        <f>'Transaction Data'!$N3514-'Transaction Data'!$M3514</f>
        <v>2574</v>
      </c>
      <c r="P3514" s="2">
        <f>DATEDIF('Transaction Data'!$D3514,'Transaction Data'!$A3514,"y")</f>
        <v>18</v>
      </c>
      <c r="Q3514" s="2" t="str">
        <f>FLOOR('Transaction Data'!$P3514,15)&amp;"-"&amp;FLOOR('Transaction Data'!$P3514,15)+14</f>
        <v>15-29</v>
      </c>
      <c r="R3514" s="2" t="str">
        <f>IF('Transaction Data'!$L3514&lt;=10,"Less Expensive","Expensive")</f>
        <v>Expensive</v>
      </c>
      <c r="S3514" s="4">
        <f>WEEKDAY('Transaction Data'!$A3514)</f>
        <v>4</v>
      </c>
      <c r="T3514" s="2" t="str">
        <f>IF(WEEKDAY('Transaction Data'!$A3514,2)&lt;6,"Weekday","Weekend")</f>
        <v>Weekday</v>
      </c>
    </row>
    <row r="3515" ht="15.75" customHeight="1">
      <c r="A3515" s="1">
        <v>45360.0</v>
      </c>
      <c r="B3515" s="2" t="s">
        <v>3354</v>
      </c>
      <c r="C3515" s="2" t="s">
        <v>65</v>
      </c>
      <c r="D3515" s="1">
        <v>32977.0</v>
      </c>
      <c r="E3515" s="2" t="s">
        <v>37</v>
      </c>
      <c r="F3515" s="2">
        <v>73.0</v>
      </c>
      <c r="G3515" s="2" t="s">
        <v>44</v>
      </c>
      <c r="H3515" s="2" t="s">
        <v>45</v>
      </c>
      <c r="I3515" s="2" t="s">
        <v>25</v>
      </c>
      <c r="J3515" s="2" t="str">
        <f t="array" ref="J3515">XLOOKUP('Transaction Data'!$G3515,Product_Code,Biscuit_Brand)</f>
        <v>Butter Crunch</v>
      </c>
      <c r="K3515" s="2">
        <f t="array" ref="K3515">XLOOKUP('Transaction Data'!$G3515,Product_Code,Cost)</f>
        <v>10</v>
      </c>
      <c r="L3515" s="2">
        <f t="array" ref="L3515">XLOOKUP('Transaction Data'!$G3515,Product_Code,Unit_Price)</f>
        <v>11</v>
      </c>
      <c r="M3515" s="3">
        <f>'Transaction Data'!$F3515*'Transaction Data'!$K3515</f>
        <v>730</v>
      </c>
      <c r="N3515" s="3">
        <f>'Transaction Data'!$F3515*'Transaction Data'!$L3515</f>
        <v>803</v>
      </c>
      <c r="O3515" s="3">
        <f>'Transaction Data'!$N3515-'Transaction Data'!$M3515</f>
        <v>73</v>
      </c>
      <c r="P3515" s="2">
        <f>DATEDIF('Transaction Data'!$D3515,'Transaction Data'!$A3515,"y")</f>
        <v>33</v>
      </c>
      <c r="Q3515" s="2" t="str">
        <f>FLOOR('Transaction Data'!$P3515,15)&amp;"-"&amp;FLOOR('Transaction Data'!$P3515,15)+14</f>
        <v>30-44</v>
      </c>
      <c r="R3515" s="2" t="str">
        <f>IF('Transaction Data'!$L3515&lt;=10,"Less Expensive","Expensive")</f>
        <v>Expensive</v>
      </c>
      <c r="S3515" s="4">
        <f>WEEKDAY('Transaction Data'!$A3515)</f>
        <v>7</v>
      </c>
      <c r="T3515" s="2" t="str">
        <f>IF(WEEKDAY('Transaction Data'!$A3515,2)&lt;6,"Weekday","Weekend")</f>
        <v>Weekend</v>
      </c>
    </row>
    <row r="3516" ht="15.75" customHeight="1">
      <c r="A3516" s="1">
        <v>45392.0</v>
      </c>
      <c r="B3516" s="2" t="s">
        <v>3355</v>
      </c>
      <c r="C3516" s="2" t="s">
        <v>78</v>
      </c>
      <c r="D3516" s="1">
        <v>25566.0</v>
      </c>
      <c r="E3516" s="2" t="s">
        <v>37</v>
      </c>
      <c r="F3516" s="2">
        <v>53.0</v>
      </c>
      <c r="G3516" s="2" t="s">
        <v>55</v>
      </c>
      <c r="H3516" s="2" t="s">
        <v>49</v>
      </c>
      <c r="I3516" s="2" t="s">
        <v>30</v>
      </c>
      <c r="J3516" s="2" t="str">
        <f t="array" ref="J3516">XLOOKUP('Transaction Data'!$G3516,Product_Code,Biscuit_Brand)</f>
        <v>Vanilla Wafers</v>
      </c>
      <c r="K3516" s="2">
        <f t="array" ref="K3516">XLOOKUP('Transaction Data'!$G3516,Product_Code,Cost)</f>
        <v>18</v>
      </c>
      <c r="L3516" s="2">
        <f t="array" ref="L3516">XLOOKUP('Transaction Data'!$G3516,Product_Code,Unit_Price)</f>
        <v>36</v>
      </c>
      <c r="M3516" s="3">
        <f>'Transaction Data'!$F3516*'Transaction Data'!$K3516</f>
        <v>954</v>
      </c>
      <c r="N3516" s="3">
        <f>'Transaction Data'!$F3516*'Transaction Data'!$L3516</f>
        <v>1908</v>
      </c>
      <c r="O3516" s="3">
        <f>'Transaction Data'!$N3516-'Transaction Data'!$M3516</f>
        <v>954</v>
      </c>
      <c r="P3516" s="2">
        <f>DATEDIF('Transaction Data'!$D3516,'Transaction Data'!$A3516,"y")</f>
        <v>54</v>
      </c>
      <c r="Q3516" s="2" t="str">
        <f>FLOOR('Transaction Data'!$P3516,15)&amp;"-"&amp;FLOOR('Transaction Data'!$P3516,15)+14</f>
        <v>45-59</v>
      </c>
      <c r="R3516" s="2" t="str">
        <f>IF('Transaction Data'!$L3516&lt;=10,"Less Expensive","Expensive")</f>
        <v>Expensive</v>
      </c>
      <c r="S3516" s="4">
        <f>WEEKDAY('Transaction Data'!$A3516)</f>
        <v>4</v>
      </c>
      <c r="T3516" s="2" t="str">
        <f>IF(WEEKDAY('Transaction Data'!$A3516,2)&lt;6,"Weekday","Weekend")</f>
        <v>Weekday</v>
      </c>
    </row>
    <row r="3517" ht="15.75" customHeight="1">
      <c r="A3517" s="1">
        <v>45342.0</v>
      </c>
      <c r="B3517" s="2" t="s">
        <v>3356</v>
      </c>
      <c r="C3517" s="2" t="s">
        <v>69</v>
      </c>
      <c r="D3517" s="1">
        <v>23741.0</v>
      </c>
      <c r="E3517" s="2" t="s">
        <v>63</v>
      </c>
      <c r="F3517" s="2">
        <v>72.0</v>
      </c>
      <c r="G3517" s="2" t="s">
        <v>38</v>
      </c>
      <c r="H3517" s="2" t="s">
        <v>52</v>
      </c>
      <c r="I3517" s="2" t="s">
        <v>25</v>
      </c>
      <c r="J3517" s="2" t="str">
        <f t="array" ref="J3517">XLOOKUP('Transaction Data'!$G3517,Product_Code,Biscuit_Brand)</f>
        <v>Ginger Snaps</v>
      </c>
      <c r="K3517" s="2">
        <f t="array" ref="K3517">XLOOKUP('Transaction Data'!$G3517,Product_Code,Cost)</f>
        <v>14</v>
      </c>
      <c r="L3517" s="2">
        <f t="array" ref="L3517">XLOOKUP('Transaction Data'!$G3517,Product_Code,Unit_Price)</f>
        <v>28</v>
      </c>
      <c r="M3517" s="3">
        <f>'Transaction Data'!$F3517*'Transaction Data'!$K3517</f>
        <v>1008</v>
      </c>
      <c r="N3517" s="3">
        <f>'Transaction Data'!$F3517*'Transaction Data'!$L3517</f>
        <v>2016</v>
      </c>
      <c r="O3517" s="3">
        <f>'Transaction Data'!$N3517-'Transaction Data'!$M3517</f>
        <v>1008</v>
      </c>
      <c r="P3517" s="2">
        <f>DATEDIF('Transaction Data'!$D3517,'Transaction Data'!$A3517,"y")</f>
        <v>59</v>
      </c>
      <c r="Q3517" s="2" t="str">
        <f>FLOOR('Transaction Data'!$P3517,15)&amp;"-"&amp;FLOOR('Transaction Data'!$P3517,15)+14</f>
        <v>45-59</v>
      </c>
      <c r="R3517" s="2" t="str">
        <f>IF('Transaction Data'!$L3517&lt;=10,"Less Expensive","Expensive")</f>
        <v>Expensive</v>
      </c>
      <c r="S3517" s="4">
        <f>WEEKDAY('Transaction Data'!$A3517)</f>
        <v>3</v>
      </c>
      <c r="T3517" s="2" t="str">
        <f>IF(WEEKDAY('Transaction Data'!$A3517,2)&lt;6,"Weekday","Weekend")</f>
        <v>Weekday</v>
      </c>
    </row>
    <row r="3518" ht="15.75" customHeight="1">
      <c r="A3518" s="1">
        <v>45390.0</v>
      </c>
      <c r="B3518" s="2" t="s">
        <v>3357</v>
      </c>
      <c r="C3518" s="2" t="s">
        <v>21</v>
      </c>
      <c r="D3518" s="1">
        <v>24475.0</v>
      </c>
      <c r="E3518" s="2" t="s">
        <v>22</v>
      </c>
      <c r="F3518" s="2">
        <v>383.0</v>
      </c>
      <c r="G3518" s="2" t="s">
        <v>23</v>
      </c>
      <c r="H3518" s="2" t="s">
        <v>49</v>
      </c>
      <c r="I3518" s="2" t="s">
        <v>25</v>
      </c>
      <c r="J3518" s="2" t="str">
        <f t="array" ref="J3518">XLOOKUP('Transaction Data'!$G3518,Product_Code,Biscuit_Brand)</f>
        <v>Cinnamon Swirls</v>
      </c>
      <c r="K3518" s="2">
        <f t="array" ref="K3518">XLOOKUP('Transaction Data'!$G3518,Product_Code,Cost)</f>
        <v>10</v>
      </c>
      <c r="L3518" s="2">
        <f t="array" ref="L3518">XLOOKUP('Transaction Data'!$G3518,Product_Code,Unit_Price)</f>
        <v>14</v>
      </c>
      <c r="M3518" s="3">
        <f>'Transaction Data'!$F3518*'Transaction Data'!$K3518</f>
        <v>3830</v>
      </c>
      <c r="N3518" s="3">
        <f>'Transaction Data'!$F3518*'Transaction Data'!$L3518</f>
        <v>5362</v>
      </c>
      <c r="O3518" s="3">
        <f>'Transaction Data'!$N3518-'Transaction Data'!$M3518</f>
        <v>1532</v>
      </c>
      <c r="P3518" s="2">
        <f>DATEDIF('Transaction Data'!$D3518,'Transaction Data'!$A3518,"y")</f>
        <v>57</v>
      </c>
      <c r="Q3518" s="2" t="str">
        <f>FLOOR('Transaction Data'!$P3518,15)&amp;"-"&amp;FLOOR('Transaction Data'!$P3518,15)+14</f>
        <v>45-59</v>
      </c>
      <c r="R3518" s="2" t="str">
        <f>IF('Transaction Data'!$L3518&lt;=10,"Less Expensive","Expensive")</f>
        <v>Expensive</v>
      </c>
      <c r="S3518" s="4">
        <f>WEEKDAY('Transaction Data'!$A3518)</f>
        <v>2</v>
      </c>
      <c r="T3518" s="2" t="str">
        <f>IF(WEEKDAY('Transaction Data'!$A3518,2)&lt;6,"Weekday","Weekend")</f>
        <v>Weekday</v>
      </c>
    </row>
    <row r="3519" ht="15.75" customHeight="1">
      <c r="A3519" s="1">
        <v>45471.0</v>
      </c>
      <c r="B3519" s="2" t="s">
        <v>3358</v>
      </c>
      <c r="C3519" s="2" t="s">
        <v>69</v>
      </c>
      <c r="D3519" s="1">
        <v>23684.0</v>
      </c>
      <c r="E3519" s="2" t="s">
        <v>22</v>
      </c>
      <c r="F3519" s="2">
        <v>14.0</v>
      </c>
      <c r="G3519" s="2" t="s">
        <v>48</v>
      </c>
      <c r="H3519" s="2" t="s">
        <v>52</v>
      </c>
      <c r="I3519" s="2" t="s">
        <v>25</v>
      </c>
      <c r="J3519" s="2" t="str">
        <f t="array" ref="J3519">XLOOKUP('Transaction Data'!$G3519,Product_Code,Biscuit_Brand)</f>
        <v>Lemon Crisps</v>
      </c>
      <c r="K3519" s="2">
        <f t="array" ref="K3519">XLOOKUP('Transaction Data'!$G3519,Product_Code,Cost)</f>
        <v>7</v>
      </c>
      <c r="L3519" s="2">
        <f t="array" ref="L3519">XLOOKUP('Transaction Data'!$G3519,Product_Code,Unit_Price)</f>
        <v>9</v>
      </c>
      <c r="M3519" s="3">
        <f>'Transaction Data'!$F3519*'Transaction Data'!$K3519</f>
        <v>98</v>
      </c>
      <c r="N3519" s="3">
        <f>'Transaction Data'!$F3519*'Transaction Data'!$L3519</f>
        <v>126</v>
      </c>
      <c r="O3519" s="3">
        <f>'Transaction Data'!$N3519-'Transaction Data'!$M3519</f>
        <v>28</v>
      </c>
      <c r="P3519" s="2">
        <f>DATEDIF('Transaction Data'!$D3519,'Transaction Data'!$A3519,"y")</f>
        <v>59</v>
      </c>
      <c r="Q3519" s="2" t="str">
        <f>FLOOR('Transaction Data'!$P3519,15)&amp;"-"&amp;FLOOR('Transaction Data'!$P3519,15)+14</f>
        <v>45-59</v>
      </c>
      <c r="R3519" s="2" t="str">
        <f>IF('Transaction Data'!$L3519&lt;=10,"Less Expensive","Expensive")</f>
        <v>Less Expensive</v>
      </c>
      <c r="S3519" s="4">
        <f>WEEKDAY('Transaction Data'!$A3519)</f>
        <v>6</v>
      </c>
      <c r="T3519" s="2" t="str">
        <f>IF(WEEKDAY('Transaction Data'!$A3519,2)&lt;6,"Weekday","Weekend")</f>
        <v>Weekday</v>
      </c>
    </row>
    <row r="3520" ht="15.75" customHeight="1">
      <c r="A3520" s="1">
        <v>45402.0</v>
      </c>
      <c r="B3520" s="2" t="s">
        <v>3359</v>
      </c>
      <c r="C3520" s="2" t="s">
        <v>78</v>
      </c>
      <c r="D3520" s="1">
        <v>38407.0</v>
      </c>
      <c r="E3520" s="2" t="s">
        <v>37</v>
      </c>
      <c r="F3520" s="2">
        <v>374.0</v>
      </c>
      <c r="G3520" s="2" t="s">
        <v>44</v>
      </c>
      <c r="H3520" s="2" t="s">
        <v>52</v>
      </c>
      <c r="I3520" s="2" t="s">
        <v>25</v>
      </c>
      <c r="J3520" s="2" t="str">
        <f t="array" ref="J3520">XLOOKUP('Transaction Data'!$G3520,Product_Code,Biscuit_Brand)</f>
        <v>Butter Crunch</v>
      </c>
      <c r="K3520" s="2">
        <f t="array" ref="K3520">XLOOKUP('Transaction Data'!$G3520,Product_Code,Cost)</f>
        <v>10</v>
      </c>
      <c r="L3520" s="2">
        <f t="array" ref="L3520">XLOOKUP('Transaction Data'!$G3520,Product_Code,Unit_Price)</f>
        <v>11</v>
      </c>
      <c r="M3520" s="3">
        <f>'Transaction Data'!$F3520*'Transaction Data'!$K3520</f>
        <v>3740</v>
      </c>
      <c r="N3520" s="3">
        <f>'Transaction Data'!$F3520*'Transaction Data'!$L3520</f>
        <v>4114</v>
      </c>
      <c r="O3520" s="3">
        <f>'Transaction Data'!$N3520-'Transaction Data'!$M3520</f>
        <v>374</v>
      </c>
      <c r="P3520" s="2">
        <f>DATEDIF('Transaction Data'!$D3520,'Transaction Data'!$A3520,"y")</f>
        <v>19</v>
      </c>
      <c r="Q3520" s="2" t="str">
        <f>FLOOR('Transaction Data'!$P3520,15)&amp;"-"&amp;FLOOR('Transaction Data'!$P3520,15)+14</f>
        <v>15-29</v>
      </c>
      <c r="R3520" s="2" t="str">
        <f>IF('Transaction Data'!$L3520&lt;=10,"Less Expensive","Expensive")</f>
        <v>Expensive</v>
      </c>
      <c r="S3520" s="4">
        <f>WEEKDAY('Transaction Data'!$A3520)</f>
        <v>7</v>
      </c>
      <c r="T3520" s="2" t="str">
        <f>IF(WEEKDAY('Transaction Data'!$A3520,2)&lt;6,"Weekday","Weekend")</f>
        <v>Weekend</v>
      </c>
    </row>
    <row r="3521" ht="15.75" customHeight="1">
      <c r="A3521" s="1">
        <v>45388.0</v>
      </c>
      <c r="B3521" s="2" t="s">
        <v>3360</v>
      </c>
      <c r="C3521" s="2" t="s">
        <v>47</v>
      </c>
      <c r="D3521" s="1">
        <v>31338.0</v>
      </c>
      <c r="E3521" s="2" t="s">
        <v>63</v>
      </c>
      <c r="F3521" s="2">
        <v>171.0</v>
      </c>
      <c r="G3521" s="2" t="s">
        <v>55</v>
      </c>
      <c r="H3521" s="2" t="s">
        <v>45</v>
      </c>
      <c r="I3521" s="2" t="s">
        <v>25</v>
      </c>
      <c r="J3521" s="2" t="str">
        <f t="array" ref="J3521">XLOOKUP('Transaction Data'!$G3521,Product_Code,Biscuit_Brand)</f>
        <v>Vanilla Wafers</v>
      </c>
      <c r="K3521" s="2">
        <f t="array" ref="K3521">XLOOKUP('Transaction Data'!$G3521,Product_Code,Cost)</f>
        <v>18</v>
      </c>
      <c r="L3521" s="2">
        <f t="array" ref="L3521">XLOOKUP('Transaction Data'!$G3521,Product_Code,Unit_Price)</f>
        <v>36</v>
      </c>
      <c r="M3521" s="3">
        <f>'Transaction Data'!$F3521*'Transaction Data'!$K3521</f>
        <v>3078</v>
      </c>
      <c r="N3521" s="3">
        <f>'Transaction Data'!$F3521*'Transaction Data'!$L3521</f>
        <v>6156</v>
      </c>
      <c r="O3521" s="3">
        <f>'Transaction Data'!$N3521-'Transaction Data'!$M3521</f>
        <v>3078</v>
      </c>
      <c r="P3521" s="2">
        <f>DATEDIF('Transaction Data'!$D3521,'Transaction Data'!$A3521,"y")</f>
        <v>38</v>
      </c>
      <c r="Q3521" s="2" t="str">
        <f>FLOOR('Transaction Data'!$P3521,15)&amp;"-"&amp;FLOOR('Transaction Data'!$P3521,15)+14</f>
        <v>30-44</v>
      </c>
      <c r="R3521" s="2" t="str">
        <f>IF('Transaction Data'!$L3521&lt;=10,"Less Expensive","Expensive")</f>
        <v>Expensive</v>
      </c>
      <c r="S3521" s="4">
        <f>WEEKDAY('Transaction Data'!$A3521)</f>
        <v>7</v>
      </c>
      <c r="T3521" s="2" t="str">
        <f>IF(WEEKDAY('Transaction Data'!$A3521,2)&lt;6,"Weekday","Weekend")</f>
        <v>Weekend</v>
      </c>
    </row>
    <row r="3522" ht="15.75" customHeight="1">
      <c r="A3522" s="1">
        <v>45368.0</v>
      </c>
      <c r="B3522" s="2" t="s">
        <v>3361</v>
      </c>
      <c r="C3522" s="2" t="s">
        <v>41</v>
      </c>
      <c r="D3522" s="1">
        <v>36909.0</v>
      </c>
      <c r="E3522" s="2" t="s">
        <v>27</v>
      </c>
      <c r="F3522" s="2">
        <v>215.0</v>
      </c>
      <c r="G3522" s="2" t="s">
        <v>38</v>
      </c>
      <c r="H3522" s="2" t="s">
        <v>49</v>
      </c>
      <c r="I3522" s="2" t="s">
        <v>25</v>
      </c>
      <c r="J3522" s="2" t="str">
        <f t="array" ref="J3522">XLOOKUP('Transaction Data'!$G3522,Product_Code,Biscuit_Brand)</f>
        <v>Ginger Snaps</v>
      </c>
      <c r="K3522" s="2">
        <f t="array" ref="K3522">XLOOKUP('Transaction Data'!$G3522,Product_Code,Cost)</f>
        <v>14</v>
      </c>
      <c r="L3522" s="2">
        <f t="array" ref="L3522">XLOOKUP('Transaction Data'!$G3522,Product_Code,Unit_Price)</f>
        <v>28</v>
      </c>
      <c r="M3522" s="3">
        <f>'Transaction Data'!$F3522*'Transaction Data'!$K3522</f>
        <v>3010</v>
      </c>
      <c r="N3522" s="3">
        <f>'Transaction Data'!$F3522*'Transaction Data'!$L3522</f>
        <v>6020</v>
      </c>
      <c r="O3522" s="3">
        <f>'Transaction Data'!$N3522-'Transaction Data'!$M3522</f>
        <v>3010</v>
      </c>
      <c r="P3522" s="2">
        <f>DATEDIF('Transaction Data'!$D3522,'Transaction Data'!$A3522,"y")</f>
        <v>23</v>
      </c>
      <c r="Q3522" s="2" t="str">
        <f>FLOOR('Transaction Data'!$P3522,15)&amp;"-"&amp;FLOOR('Transaction Data'!$P3522,15)+14</f>
        <v>15-29</v>
      </c>
      <c r="R3522" s="2" t="str">
        <f>IF('Transaction Data'!$L3522&lt;=10,"Less Expensive","Expensive")</f>
        <v>Expensive</v>
      </c>
      <c r="S3522" s="4">
        <f>WEEKDAY('Transaction Data'!$A3522)</f>
        <v>1</v>
      </c>
      <c r="T3522" s="2" t="str">
        <f>IF(WEEKDAY('Transaction Data'!$A3522,2)&lt;6,"Weekday","Weekend")</f>
        <v>Weekend</v>
      </c>
    </row>
    <row r="3523" ht="15.75" customHeight="1">
      <c r="A3523" s="1">
        <v>45442.0</v>
      </c>
      <c r="B3523" s="2" t="s">
        <v>3362</v>
      </c>
      <c r="C3523" s="2" t="s">
        <v>21</v>
      </c>
      <c r="D3523" s="1">
        <v>31749.0</v>
      </c>
      <c r="E3523" s="2" t="s">
        <v>37</v>
      </c>
      <c r="F3523" s="2">
        <v>185.0</v>
      </c>
      <c r="G3523" s="2" t="s">
        <v>23</v>
      </c>
      <c r="H3523" s="2" t="s">
        <v>52</v>
      </c>
      <c r="I3523" s="2" t="s">
        <v>25</v>
      </c>
      <c r="J3523" s="2" t="str">
        <f t="array" ref="J3523">XLOOKUP('Transaction Data'!$G3523,Product_Code,Biscuit_Brand)</f>
        <v>Cinnamon Swirls</v>
      </c>
      <c r="K3523" s="2">
        <f t="array" ref="K3523">XLOOKUP('Transaction Data'!$G3523,Product_Code,Cost)</f>
        <v>10</v>
      </c>
      <c r="L3523" s="2">
        <f t="array" ref="L3523">XLOOKUP('Transaction Data'!$G3523,Product_Code,Unit_Price)</f>
        <v>14</v>
      </c>
      <c r="M3523" s="3">
        <f>'Transaction Data'!$F3523*'Transaction Data'!$K3523</f>
        <v>1850</v>
      </c>
      <c r="N3523" s="3">
        <f>'Transaction Data'!$F3523*'Transaction Data'!$L3523</f>
        <v>2590</v>
      </c>
      <c r="O3523" s="3">
        <f>'Transaction Data'!$N3523-'Transaction Data'!$M3523</f>
        <v>740</v>
      </c>
      <c r="P3523" s="2">
        <f>DATEDIF('Transaction Data'!$D3523,'Transaction Data'!$A3523,"y")</f>
        <v>37</v>
      </c>
      <c r="Q3523" s="2" t="str">
        <f>FLOOR('Transaction Data'!$P3523,15)&amp;"-"&amp;FLOOR('Transaction Data'!$P3523,15)+14</f>
        <v>30-44</v>
      </c>
      <c r="R3523" s="2" t="str">
        <f>IF('Transaction Data'!$L3523&lt;=10,"Less Expensive","Expensive")</f>
        <v>Expensive</v>
      </c>
      <c r="S3523" s="4">
        <f>WEEKDAY('Transaction Data'!$A3523)</f>
        <v>5</v>
      </c>
      <c r="T3523" s="2" t="str">
        <f>IF(WEEKDAY('Transaction Data'!$A3523,2)&lt;6,"Weekday","Weekend")</f>
        <v>Weekday</v>
      </c>
    </row>
    <row r="3524" ht="15.75" customHeight="1">
      <c r="A3524" s="1">
        <v>45491.0</v>
      </c>
      <c r="B3524" s="2" t="s">
        <v>3363</v>
      </c>
      <c r="C3524" s="2" t="s">
        <v>65</v>
      </c>
      <c r="D3524" s="1">
        <v>35404.0</v>
      </c>
      <c r="E3524" s="2" t="s">
        <v>27</v>
      </c>
      <c r="F3524" s="2">
        <v>343.0</v>
      </c>
      <c r="G3524" s="2" t="s">
        <v>28</v>
      </c>
      <c r="H3524" s="2" t="s">
        <v>49</v>
      </c>
      <c r="I3524" s="2" t="s">
        <v>25</v>
      </c>
      <c r="J3524" s="2" t="str">
        <f t="array" ref="J3524">XLOOKUP('Transaction Data'!$G3524,Product_Code,Biscuit_Brand)</f>
        <v>Shortbread</v>
      </c>
      <c r="K3524" s="2">
        <f t="array" ref="K3524">XLOOKUP('Transaction Data'!$G3524,Product_Code,Cost)</f>
        <v>10</v>
      </c>
      <c r="L3524" s="2">
        <f t="array" ref="L3524">XLOOKUP('Transaction Data'!$G3524,Product_Code,Unit_Price)</f>
        <v>45</v>
      </c>
      <c r="M3524" s="3">
        <f>'Transaction Data'!$F3524*'Transaction Data'!$K3524</f>
        <v>3430</v>
      </c>
      <c r="N3524" s="3">
        <f>'Transaction Data'!$F3524*'Transaction Data'!$L3524</f>
        <v>15435</v>
      </c>
      <c r="O3524" s="3">
        <f>'Transaction Data'!$N3524-'Transaction Data'!$M3524</f>
        <v>12005</v>
      </c>
      <c r="P3524" s="2">
        <f>DATEDIF('Transaction Data'!$D3524,'Transaction Data'!$A3524,"y")</f>
        <v>27</v>
      </c>
      <c r="Q3524" s="2" t="str">
        <f>FLOOR('Transaction Data'!$P3524,15)&amp;"-"&amp;FLOOR('Transaction Data'!$P3524,15)+14</f>
        <v>15-29</v>
      </c>
      <c r="R3524" s="2" t="str">
        <f>IF('Transaction Data'!$L3524&lt;=10,"Less Expensive","Expensive")</f>
        <v>Expensive</v>
      </c>
      <c r="S3524" s="4">
        <f>WEEKDAY('Transaction Data'!$A3524)</f>
        <v>5</v>
      </c>
      <c r="T3524" s="2" t="str">
        <f>IF(WEEKDAY('Transaction Data'!$A3524,2)&lt;6,"Weekday","Weekend")</f>
        <v>Weekday</v>
      </c>
    </row>
    <row r="3525" ht="15.75" customHeight="1">
      <c r="A3525" s="1">
        <v>45350.0</v>
      </c>
      <c r="B3525" s="2" t="s">
        <v>3364</v>
      </c>
      <c r="C3525" s="2" t="s">
        <v>69</v>
      </c>
      <c r="D3525" s="1">
        <v>19112.0</v>
      </c>
      <c r="E3525" s="2" t="s">
        <v>22</v>
      </c>
      <c r="F3525" s="2">
        <v>196.0</v>
      </c>
      <c r="G3525" s="2" t="s">
        <v>55</v>
      </c>
      <c r="H3525" s="2" t="s">
        <v>52</v>
      </c>
      <c r="I3525" s="2" t="s">
        <v>25</v>
      </c>
      <c r="J3525" s="2" t="str">
        <f t="array" ref="J3525">XLOOKUP('Transaction Data'!$G3525,Product_Code,Biscuit_Brand)</f>
        <v>Vanilla Wafers</v>
      </c>
      <c r="K3525" s="2">
        <f t="array" ref="K3525">XLOOKUP('Transaction Data'!$G3525,Product_Code,Cost)</f>
        <v>18</v>
      </c>
      <c r="L3525" s="2">
        <f t="array" ref="L3525">XLOOKUP('Transaction Data'!$G3525,Product_Code,Unit_Price)</f>
        <v>36</v>
      </c>
      <c r="M3525" s="3">
        <f>'Transaction Data'!$F3525*'Transaction Data'!$K3525</f>
        <v>3528</v>
      </c>
      <c r="N3525" s="3">
        <f>'Transaction Data'!$F3525*'Transaction Data'!$L3525</f>
        <v>7056</v>
      </c>
      <c r="O3525" s="3">
        <f>'Transaction Data'!$N3525-'Transaction Data'!$M3525</f>
        <v>3528</v>
      </c>
      <c r="P3525" s="2">
        <f>DATEDIF('Transaction Data'!$D3525,'Transaction Data'!$A3525,"y")</f>
        <v>71</v>
      </c>
      <c r="Q3525" s="2" t="str">
        <f>FLOOR('Transaction Data'!$P3525,15)&amp;"-"&amp;FLOOR('Transaction Data'!$P3525,15)+14</f>
        <v>60-74</v>
      </c>
      <c r="R3525" s="2" t="str">
        <f>IF('Transaction Data'!$L3525&lt;=10,"Less Expensive","Expensive")</f>
        <v>Expensive</v>
      </c>
      <c r="S3525" s="4">
        <f>WEEKDAY('Transaction Data'!$A3525)</f>
        <v>4</v>
      </c>
      <c r="T3525" s="2" t="str">
        <f>IF(WEEKDAY('Transaction Data'!$A3525,2)&lt;6,"Weekday","Weekend")</f>
        <v>Weekday</v>
      </c>
    </row>
    <row r="3526" ht="15.75" customHeight="1">
      <c r="A3526" s="1">
        <v>45456.0</v>
      </c>
      <c r="B3526" s="2" t="s">
        <v>3365</v>
      </c>
      <c r="C3526" s="2" t="s">
        <v>54</v>
      </c>
      <c r="D3526" s="1">
        <v>33374.0</v>
      </c>
      <c r="E3526" s="2" t="s">
        <v>63</v>
      </c>
      <c r="F3526" s="2">
        <v>295.0</v>
      </c>
      <c r="G3526" s="2" t="s">
        <v>55</v>
      </c>
      <c r="H3526" s="2" t="s">
        <v>34</v>
      </c>
      <c r="I3526" s="2" t="s">
        <v>30</v>
      </c>
      <c r="J3526" s="2" t="str">
        <f t="array" ref="J3526">XLOOKUP('Transaction Data'!$G3526,Product_Code,Biscuit_Brand)</f>
        <v>Vanilla Wafers</v>
      </c>
      <c r="K3526" s="2">
        <f t="array" ref="K3526">XLOOKUP('Transaction Data'!$G3526,Product_Code,Cost)</f>
        <v>18</v>
      </c>
      <c r="L3526" s="2">
        <f t="array" ref="L3526">XLOOKUP('Transaction Data'!$G3526,Product_Code,Unit_Price)</f>
        <v>36</v>
      </c>
      <c r="M3526" s="3">
        <f>'Transaction Data'!$F3526*'Transaction Data'!$K3526</f>
        <v>5310</v>
      </c>
      <c r="N3526" s="3">
        <f>'Transaction Data'!$F3526*'Transaction Data'!$L3526</f>
        <v>10620</v>
      </c>
      <c r="O3526" s="3">
        <f>'Transaction Data'!$N3526-'Transaction Data'!$M3526</f>
        <v>5310</v>
      </c>
      <c r="P3526" s="2">
        <f>DATEDIF('Transaction Data'!$D3526,'Transaction Data'!$A3526,"y")</f>
        <v>33</v>
      </c>
      <c r="Q3526" s="2" t="str">
        <f>FLOOR('Transaction Data'!$P3526,15)&amp;"-"&amp;FLOOR('Transaction Data'!$P3526,15)+14</f>
        <v>30-44</v>
      </c>
      <c r="R3526" s="2" t="str">
        <f>IF('Transaction Data'!$L3526&lt;=10,"Less Expensive","Expensive")</f>
        <v>Expensive</v>
      </c>
      <c r="S3526" s="4">
        <f>WEEKDAY('Transaction Data'!$A3526)</f>
        <v>5</v>
      </c>
      <c r="T3526" s="2" t="str">
        <f>IF(WEEKDAY('Transaction Data'!$A3526,2)&lt;6,"Weekday","Weekend")</f>
        <v>Weekday</v>
      </c>
    </row>
    <row r="3527" ht="15.75" customHeight="1">
      <c r="A3527" s="1">
        <v>45443.0</v>
      </c>
      <c r="B3527" s="2" t="s">
        <v>2042</v>
      </c>
      <c r="C3527" s="2" t="s">
        <v>78</v>
      </c>
      <c r="D3527" s="1">
        <v>25523.0</v>
      </c>
      <c r="E3527" s="2" t="s">
        <v>37</v>
      </c>
      <c r="F3527" s="2">
        <v>422.0</v>
      </c>
      <c r="G3527" s="2" t="s">
        <v>44</v>
      </c>
      <c r="H3527" s="2" t="s">
        <v>34</v>
      </c>
      <c r="I3527" s="2" t="s">
        <v>25</v>
      </c>
      <c r="J3527" s="2" t="str">
        <f t="array" ref="J3527">XLOOKUP('Transaction Data'!$G3527,Product_Code,Biscuit_Brand)</f>
        <v>Butter Crunch</v>
      </c>
      <c r="K3527" s="2">
        <f t="array" ref="K3527">XLOOKUP('Transaction Data'!$G3527,Product_Code,Cost)</f>
        <v>10</v>
      </c>
      <c r="L3527" s="2">
        <f t="array" ref="L3527">XLOOKUP('Transaction Data'!$G3527,Product_Code,Unit_Price)</f>
        <v>11</v>
      </c>
      <c r="M3527" s="3">
        <f>'Transaction Data'!$F3527*'Transaction Data'!$K3527</f>
        <v>4220</v>
      </c>
      <c r="N3527" s="3">
        <f>'Transaction Data'!$F3527*'Transaction Data'!$L3527</f>
        <v>4642</v>
      </c>
      <c r="O3527" s="3">
        <f>'Transaction Data'!$N3527-'Transaction Data'!$M3527</f>
        <v>422</v>
      </c>
      <c r="P3527" s="2">
        <f>DATEDIF('Transaction Data'!$D3527,'Transaction Data'!$A3527,"y")</f>
        <v>54</v>
      </c>
      <c r="Q3527" s="2" t="str">
        <f>FLOOR('Transaction Data'!$P3527,15)&amp;"-"&amp;FLOOR('Transaction Data'!$P3527,15)+14</f>
        <v>45-59</v>
      </c>
      <c r="R3527" s="2" t="str">
        <f>IF('Transaction Data'!$L3527&lt;=10,"Less Expensive","Expensive")</f>
        <v>Expensive</v>
      </c>
      <c r="S3527" s="4">
        <f>WEEKDAY('Transaction Data'!$A3527)</f>
        <v>6</v>
      </c>
      <c r="T3527" s="2" t="str">
        <f>IF(WEEKDAY('Transaction Data'!$A3527,2)&lt;6,"Weekday","Weekend")</f>
        <v>Weekday</v>
      </c>
    </row>
    <row r="3528" ht="15.75" customHeight="1">
      <c r="A3528" s="1">
        <v>45447.0</v>
      </c>
      <c r="B3528" s="2" t="s">
        <v>3366</v>
      </c>
      <c r="C3528" s="2" t="s">
        <v>47</v>
      </c>
      <c r="D3528" s="1">
        <v>17316.0</v>
      </c>
      <c r="E3528" s="2" t="s">
        <v>22</v>
      </c>
      <c r="F3528" s="2">
        <v>500.0</v>
      </c>
      <c r="G3528" s="2" t="s">
        <v>61</v>
      </c>
      <c r="H3528" s="2" t="s">
        <v>39</v>
      </c>
      <c r="I3528" s="2" t="s">
        <v>25</v>
      </c>
      <c r="J3528" s="2" t="str">
        <f t="array" ref="J3528">XLOOKUP('Transaction Data'!$G3528,Product_Code,Biscuit_Brand)</f>
        <v>Choco Delight</v>
      </c>
      <c r="K3528" s="2">
        <f t="array" ref="K3528">XLOOKUP('Transaction Data'!$G3528,Product_Code,Cost)</f>
        <v>3</v>
      </c>
      <c r="L3528" s="2">
        <f t="array" ref="L3528">XLOOKUP('Transaction Data'!$G3528,Product_Code,Unit_Price)</f>
        <v>5</v>
      </c>
      <c r="M3528" s="3">
        <f>'Transaction Data'!$F3528*'Transaction Data'!$K3528</f>
        <v>1500</v>
      </c>
      <c r="N3528" s="3">
        <f>'Transaction Data'!$F3528*'Transaction Data'!$L3528</f>
        <v>2500</v>
      </c>
      <c r="O3528" s="3">
        <f>'Transaction Data'!$N3528-'Transaction Data'!$M3528</f>
        <v>1000</v>
      </c>
      <c r="P3528" s="2">
        <f>DATEDIF('Transaction Data'!$D3528,'Transaction Data'!$A3528,"y")</f>
        <v>77</v>
      </c>
      <c r="Q3528" s="2" t="str">
        <f>FLOOR('Transaction Data'!$P3528,15)&amp;"-"&amp;FLOOR('Transaction Data'!$P3528,15)+14</f>
        <v>75-89</v>
      </c>
      <c r="R3528" s="2" t="str">
        <f>IF('Transaction Data'!$L3528&lt;=10,"Less Expensive","Expensive")</f>
        <v>Less Expensive</v>
      </c>
      <c r="S3528" s="4">
        <f>WEEKDAY('Transaction Data'!$A3528)</f>
        <v>3</v>
      </c>
      <c r="T3528" s="2" t="str">
        <f>IF(WEEKDAY('Transaction Data'!$A3528,2)&lt;6,"Weekday","Weekend")</f>
        <v>Weekday</v>
      </c>
    </row>
    <row r="3529" ht="15.75" customHeight="1">
      <c r="A3529" s="1">
        <v>45488.0</v>
      </c>
      <c r="B3529" s="2" t="s">
        <v>3367</v>
      </c>
      <c r="C3529" s="2" t="s">
        <v>41</v>
      </c>
      <c r="D3529" s="1">
        <v>32490.0</v>
      </c>
      <c r="E3529" s="2" t="s">
        <v>22</v>
      </c>
      <c r="F3529" s="2">
        <v>383.0</v>
      </c>
      <c r="G3529" s="2" t="s">
        <v>38</v>
      </c>
      <c r="H3529" s="2" t="s">
        <v>42</v>
      </c>
      <c r="I3529" s="2" t="s">
        <v>25</v>
      </c>
      <c r="J3529" s="2" t="str">
        <f t="array" ref="J3529">XLOOKUP('Transaction Data'!$G3529,Product_Code,Biscuit_Brand)</f>
        <v>Ginger Snaps</v>
      </c>
      <c r="K3529" s="2">
        <f t="array" ref="K3529">XLOOKUP('Transaction Data'!$G3529,Product_Code,Cost)</f>
        <v>14</v>
      </c>
      <c r="L3529" s="2">
        <f t="array" ref="L3529">XLOOKUP('Transaction Data'!$G3529,Product_Code,Unit_Price)</f>
        <v>28</v>
      </c>
      <c r="M3529" s="3">
        <f>'Transaction Data'!$F3529*'Transaction Data'!$K3529</f>
        <v>5362</v>
      </c>
      <c r="N3529" s="3">
        <f>'Transaction Data'!$F3529*'Transaction Data'!$L3529</f>
        <v>10724</v>
      </c>
      <c r="O3529" s="3">
        <f>'Transaction Data'!$N3529-'Transaction Data'!$M3529</f>
        <v>5362</v>
      </c>
      <c r="P3529" s="2">
        <f>DATEDIF('Transaction Data'!$D3529,'Transaction Data'!$A3529,"y")</f>
        <v>35</v>
      </c>
      <c r="Q3529" s="2" t="str">
        <f>FLOOR('Transaction Data'!$P3529,15)&amp;"-"&amp;FLOOR('Transaction Data'!$P3529,15)+14</f>
        <v>30-44</v>
      </c>
      <c r="R3529" s="2" t="str">
        <f>IF('Transaction Data'!$L3529&lt;=10,"Less Expensive","Expensive")</f>
        <v>Expensive</v>
      </c>
      <c r="S3529" s="4">
        <f>WEEKDAY('Transaction Data'!$A3529)</f>
        <v>2</v>
      </c>
      <c r="T3529" s="2" t="str">
        <f>IF(WEEKDAY('Transaction Data'!$A3529,2)&lt;6,"Weekday","Weekend")</f>
        <v>Weekday</v>
      </c>
    </row>
    <row r="3530" ht="15.75" customHeight="1">
      <c r="A3530" s="1">
        <v>45331.0</v>
      </c>
      <c r="B3530" s="2" t="s">
        <v>3368</v>
      </c>
      <c r="C3530" s="2" t="s">
        <v>47</v>
      </c>
      <c r="D3530" s="1">
        <v>33276.0</v>
      </c>
      <c r="E3530" s="2" t="s">
        <v>63</v>
      </c>
      <c r="F3530" s="2">
        <v>416.0</v>
      </c>
      <c r="G3530" s="2" t="s">
        <v>60</v>
      </c>
      <c r="H3530" s="2" t="s">
        <v>45</v>
      </c>
      <c r="I3530" s="2" t="s">
        <v>25</v>
      </c>
      <c r="J3530" s="2" t="str">
        <f t="array" ref="J3530">XLOOKUP('Transaction Data'!$G3530,Product_Code,Biscuit_Brand)</f>
        <v>Peanut Butter Bites</v>
      </c>
      <c r="K3530" s="2">
        <f t="array" ref="K3530">XLOOKUP('Transaction Data'!$G3530,Product_Code,Cost)</f>
        <v>5</v>
      </c>
      <c r="L3530" s="2">
        <f t="array" ref="L3530">XLOOKUP('Transaction Data'!$G3530,Product_Code,Unit_Price)</f>
        <v>7</v>
      </c>
      <c r="M3530" s="3">
        <f>'Transaction Data'!$F3530*'Transaction Data'!$K3530</f>
        <v>2080</v>
      </c>
      <c r="N3530" s="3">
        <f>'Transaction Data'!$F3530*'Transaction Data'!$L3530</f>
        <v>2912</v>
      </c>
      <c r="O3530" s="3">
        <f>'Transaction Data'!$N3530-'Transaction Data'!$M3530</f>
        <v>832</v>
      </c>
      <c r="P3530" s="2">
        <f>DATEDIF('Transaction Data'!$D3530,'Transaction Data'!$A3530,"y")</f>
        <v>33</v>
      </c>
      <c r="Q3530" s="2" t="str">
        <f>FLOOR('Transaction Data'!$P3530,15)&amp;"-"&amp;FLOOR('Transaction Data'!$P3530,15)+14</f>
        <v>30-44</v>
      </c>
      <c r="R3530" s="2" t="str">
        <f>IF('Transaction Data'!$L3530&lt;=10,"Less Expensive","Expensive")</f>
        <v>Less Expensive</v>
      </c>
      <c r="S3530" s="4">
        <f>WEEKDAY('Transaction Data'!$A3530)</f>
        <v>6</v>
      </c>
      <c r="T3530" s="2" t="str">
        <f>IF(WEEKDAY('Transaction Data'!$A3530,2)&lt;6,"Weekday","Weekend")</f>
        <v>Weekday</v>
      </c>
    </row>
    <row r="3531" ht="15.75" customHeight="1">
      <c r="A3531" s="1">
        <v>45465.0</v>
      </c>
      <c r="B3531" s="2" t="s">
        <v>3369</v>
      </c>
      <c r="C3531" s="2" t="s">
        <v>69</v>
      </c>
      <c r="D3531" s="1">
        <v>30539.0</v>
      </c>
      <c r="E3531" s="2" t="s">
        <v>63</v>
      </c>
      <c r="F3531" s="2">
        <v>323.0</v>
      </c>
      <c r="G3531" s="2" t="s">
        <v>48</v>
      </c>
      <c r="H3531" s="2" t="s">
        <v>49</v>
      </c>
      <c r="I3531" s="2" t="s">
        <v>25</v>
      </c>
      <c r="J3531" s="2" t="str">
        <f t="array" ref="J3531">XLOOKUP('Transaction Data'!$G3531,Product_Code,Biscuit_Brand)</f>
        <v>Lemon Crisps</v>
      </c>
      <c r="K3531" s="2">
        <f t="array" ref="K3531">XLOOKUP('Transaction Data'!$G3531,Product_Code,Cost)</f>
        <v>7</v>
      </c>
      <c r="L3531" s="2">
        <f t="array" ref="L3531">XLOOKUP('Transaction Data'!$G3531,Product_Code,Unit_Price)</f>
        <v>9</v>
      </c>
      <c r="M3531" s="3">
        <f>'Transaction Data'!$F3531*'Transaction Data'!$K3531</f>
        <v>2261</v>
      </c>
      <c r="N3531" s="3">
        <f>'Transaction Data'!$F3531*'Transaction Data'!$L3531</f>
        <v>2907</v>
      </c>
      <c r="O3531" s="3">
        <f>'Transaction Data'!$N3531-'Transaction Data'!$M3531</f>
        <v>646</v>
      </c>
      <c r="P3531" s="2">
        <f>DATEDIF('Transaction Data'!$D3531,'Transaction Data'!$A3531,"y")</f>
        <v>40</v>
      </c>
      <c r="Q3531" s="2" t="str">
        <f>FLOOR('Transaction Data'!$P3531,15)&amp;"-"&amp;FLOOR('Transaction Data'!$P3531,15)+14</f>
        <v>30-44</v>
      </c>
      <c r="R3531" s="2" t="str">
        <f>IF('Transaction Data'!$L3531&lt;=10,"Less Expensive","Expensive")</f>
        <v>Less Expensive</v>
      </c>
      <c r="S3531" s="4">
        <f>WEEKDAY('Transaction Data'!$A3531)</f>
        <v>7</v>
      </c>
      <c r="T3531" s="2" t="str">
        <f>IF(WEEKDAY('Transaction Data'!$A3531,2)&lt;6,"Weekday","Weekend")</f>
        <v>Weekend</v>
      </c>
    </row>
    <row r="3532" ht="15.75" customHeight="1">
      <c r="A3532" s="1">
        <v>45374.0</v>
      </c>
      <c r="B3532" s="2" t="s">
        <v>3370</v>
      </c>
      <c r="C3532" s="2" t="s">
        <v>51</v>
      </c>
      <c r="D3532" s="1">
        <v>20053.0</v>
      </c>
      <c r="E3532" s="2" t="s">
        <v>63</v>
      </c>
      <c r="F3532" s="2">
        <v>148.0</v>
      </c>
      <c r="G3532" s="2" t="s">
        <v>38</v>
      </c>
      <c r="H3532" s="2" t="s">
        <v>52</v>
      </c>
      <c r="I3532" s="2" t="s">
        <v>25</v>
      </c>
      <c r="J3532" s="2" t="str">
        <f t="array" ref="J3532">XLOOKUP('Transaction Data'!$G3532,Product_Code,Biscuit_Brand)</f>
        <v>Ginger Snaps</v>
      </c>
      <c r="K3532" s="2">
        <f t="array" ref="K3532">XLOOKUP('Transaction Data'!$G3532,Product_Code,Cost)</f>
        <v>14</v>
      </c>
      <c r="L3532" s="2">
        <f t="array" ref="L3532">XLOOKUP('Transaction Data'!$G3532,Product_Code,Unit_Price)</f>
        <v>28</v>
      </c>
      <c r="M3532" s="3">
        <f>'Transaction Data'!$F3532*'Transaction Data'!$K3532</f>
        <v>2072</v>
      </c>
      <c r="N3532" s="3">
        <f>'Transaction Data'!$F3532*'Transaction Data'!$L3532</f>
        <v>4144</v>
      </c>
      <c r="O3532" s="3">
        <f>'Transaction Data'!$N3532-'Transaction Data'!$M3532</f>
        <v>2072</v>
      </c>
      <c r="P3532" s="2">
        <f>DATEDIF('Transaction Data'!$D3532,'Transaction Data'!$A3532,"y")</f>
        <v>69</v>
      </c>
      <c r="Q3532" s="2" t="str">
        <f>FLOOR('Transaction Data'!$P3532,15)&amp;"-"&amp;FLOOR('Transaction Data'!$P3532,15)+14</f>
        <v>60-74</v>
      </c>
      <c r="R3532" s="2" t="str">
        <f>IF('Transaction Data'!$L3532&lt;=10,"Less Expensive","Expensive")</f>
        <v>Expensive</v>
      </c>
      <c r="S3532" s="4">
        <f>WEEKDAY('Transaction Data'!$A3532)</f>
        <v>7</v>
      </c>
      <c r="T3532" s="2" t="str">
        <f>IF(WEEKDAY('Transaction Data'!$A3532,2)&lt;6,"Weekday","Weekend")</f>
        <v>Weekend</v>
      </c>
    </row>
    <row r="3533" ht="15.75" customHeight="1">
      <c r="A3533" s="1">
        <v>45383.0</v>
      </c>
      <c r="B3533" s="2" t="s">
        <v>3371</v>
      </c>
      <c r="C3533" s="2" t="s">
        <v>47</v>
      </c>
      <c r="D3533" s="1">
        <v>32378.0</v>
      </c>
      <c r="E3533" s="2" t="s">
        <v>37</v>
      </c>
      <c r="F3533" s="2">
        <v>143.0</v>
      </c>
      <c r="G3533" s="2" t="s">
        <v>60</v>
      </c>
      <c r="H3533" s="2" t="s">
        <v>49</v>
      </c>
      <c r="I3533" s="2" t="s">
        <v>25</v>
      </c>
      <c r="J3533" s="2" t="str">
        <f t="array" ref="J3533">XLOOKUP('Transaction Data'!$G3533,Product_Code,Biscuit_Brand)</f>
        <v>Peanut Butter Bites</v>
      </c>
      <c r="K3533" s="2">
        <f t="array" ref="K3533">XLOOKUP('Transaction Data'!$G3533,Product_Code,Cost)</f>
        <v>5</v>
      </c>
      <c r="L3533" s="2">
        <f t="array" ref="L3533">XLOOKUP('Transaction Data'!$G3533,Product_Code,Unit_Price)</f>
        <v>7</v>
      </c>
      <c r="M3533" s="3">
        <f>'Transaction Data'!$F3533*'Transaction Data'!$K3533</f>
        <v>715</v>
      </c>
      <c r="N3533" s="3">
        <f>'Transaction Data'!$F3533*'Transaction Data'!$L3533</f>
        <v>1001</v>
      </c>
      <c r="O3533" s="3">
        <f>'Transaction Data'!$N3533-'Transaction Data'!$M3533</f>
        <v>286</v>
      </c>
      <c r="P3533" s="2">
        <f>DATEDIF('Transaction Data'!$D3533,'Transaction Data'!$A3533,"y")</f>
        <v>35</v>
      </c>
      <c r="Q3533" s="2" t="str">
        <f>FLOOR('Transaction Data'!$P3533,15)&amp;"-"&amp;FLOOR('Transaction Data'!$P3533,15)+14</f>
        <v>30-44</v>
      </c>
      <c r="R3533" s="2" t="str">
        <f>IF('Transaction Data'!$L3533&lt;=10,"Less Expensive","Expensive")</f>
        <v>Less Expensive</v>
      </c>
      <c r="S3533" s="4">
        <f>WEEKDAY('Transaction Data'!$A3533)</f>
        <v>2</v>
      </c>
      <c r="T3533" s="2" t="str">
        <f>IF(WEEKDAY('Transaction Data'!$A3533,2)&lt;6,"Weekday","Weekend")</f>
        <v>Weekday</v>
      </c>
    </row>
    <row r="3534" ht="15.75" customHeight="1">
      <c r="A3534" s="1">
        <v>45311.0</v>
      </c>
      <c r="B3534" s="2" t="s">
        <v>3372</v>
      </c>
      <c r="C3534" s="2" t="s">
        <v>65</v>
      </c>
      <c r="D3534" s="1">
        <v>29769.0</v>
      </c>
      <c r="E3534" s="2" t="s">
        <v>22</v>
      </c>
      <c r="F3534" s="2">
        <v>325.0</v>
      </c>
      <c r="G3534" s="2" t="s">
        <v>61</v>
      </c>
      <c r="H3534" s="2" t="s">
        <v>52</v>
      </c>
      <c r="I3534" s="2" t="s">
        <v>25</v>
      </c>
      <c r="J3534" s="2" t="str">
        <f t="array" ref="J3534">XLOOKUP('Transaction Data'!$G3534,Product_Code,Biscuit_Brand)</f>
        <v>Choco Delight</v>
      </c>
      <c r="K3534" s="2">
        <f t="array" ref="K3534">XLOOKUP('Transaction Data'!$G3534,Product_Code,Cost)</f>
        <v>3</v>
      </c>
      <c r="L3534" s="2">
        <f t="array" ref="L3534">XLOOKUP('Transaction Data'!$G3534,Product_Code,Unit_Price)</f>
        <v>5</v>
      </c>
      <c r="M3534" s="3">
        <f>'Transaction Data'!$F3534*'Transaction Data'!$K3534</f>
        <v>975</v>
      </c>
      <c r="N3534" s="3">
        <f>'Transaction Data'!$F3534*'Transaction Data'!$L3534</f>
        <v>1625</v>
      </c>
      <c r="O3534" s="3">
        <f>'Transaction Data'!$N3534-'Transaction Data'!$M3534</f>
        <v>650</v>
      </c>
      <c r="P3534" s="2">
        <f>DATEDIF('Transaction Data'!$D3534,'Transaction Data'!$A3534,"y")</f>
        <v>42</v>
      </c>
      <c r="Q3534" s="2" t="str">
        <f>FLOOR('Transaction Data'!$P3534,15)&amp;"-"&amp;FLOOR('Transaction Data'!$P3534,15)+14</f>
        <v>30-44</v>
      </c>
      <c r="R3534" s="2" t="str">
        <f>IF('Transaction Data'!$L3534&lt;=10,"Less Expensive","Expensive")</f>
        <v>Less Expensive</v>
      </c>
      <c r="S3534" s="4">
        <f>WEEKDAY('Transaction Data'!$A3534)</f>
        <v>7</v>
      </c>
      <c r="T3534" s="2" t="str">
        <f>IF(WEEKDAY('Transaction Data'!$A3534,2)&lt;6,"Weekday","Weekend")</f>
        <v>Weekend</v>
      </c>
    </row>
    <row r="3535" ht="15.75" customHeight="1">
      <c r="A3535" s="1">
        <v>45401.0</v>
      </c>
      <c r="B3535" s="2" t="s">
        <v>3373</v>
      </c>
      <c r="C3535" s="2" t="s">
        <v>21</v>
      </c>
      <c r="D3535" s="1">
        <v>21220.0</v>
      </c>
      <c r="E3535" s="2" t="s">
        <v>22</v>
      </c>
      <c r="F3535" s="2">
        <v>177.0</v>
      </c>
      <c r="G3535" s="2" t="s">
        <v>28</v>
      </c>
      <c r="H3535" s="2" t="s">
        <v>52</v>
      </c>
      <c r="I3535" s="2" t="s">
        <v>30</v>
      </c>
      <c r="J3535" s="2" t="str">
        <f t="array" ref="J3535">XLOOKUP('Transaction Data'!$G3535,Product_Code,Biscuit_Brand)</f>
        <v>Shortbread</v>
      </c>
      <c r="K3535" s="2">
        <f t="array" ref="K3535">XLOOKUP('Transaction Data'!$G3535,Product_Code,Cost)</f>
        <v>10</v>
      </c>
      <c r="L3535" s="2">
        <f t="array" ref="L3535">XLOOKUP('Transaction Data'!$G3535,Product_Code,Unit_Price)</f>
        <v>45</v>
      </c>
      <c r="M3535" s="3">
        <f>'Transaction Data'!$F3535*'Transaction Data'!$K3535</f>
        <v>1770</v>
      </c>
      <c r="N3535" s="3">
        <f>'Transaction Data'!$F3535*'Transaction Data'!$L3535</f>
        <v>7965</v>
      </c>
      <c r="O3535" s="3">
        <f>'Transaction Data'!$N3535-'Transaction Data'!$M3535</f>
        <v>6195</v>
      </c>
      <c r="P3535" s="2">
        <f>DATEDIF('Transaction Data'!$D3535,'Transaction Data'!$A3535,"y")</f>
        <v>66</v>
      </c>
      <c r="Q3535" s="2" t="str">
        <f>FLOOR('Transaction Data'!$P3535,15)&amp;"-"&amp;FLOOR('Transaction Data'!$P3535,15)+14</f>
        <v>60-74</v>
      </c>
      <c r="R3535" s="2" t="str">
        <f>IF('Transaction Data'!$L3535&lt;=10,"Less Expensive","Expensive")</f>
        <v>Expensive</v>
      </c>
      <c r="S3535" s="4">
        <f>WEEKDAY('Transaction Data'!$A3535)</f>
        <v>6</v>
      </c>
      <c r="T3535" s="2" t="str">
        <f>IF(WEEKDAY('Transaction Data'!$A3535,2)&lt;6,"Weekday","Weekend")</f>
        <v>Weekday</v>
      </c>
    </row>
    <row r="3536" ht="15.75" customHeight="1">
      <c r="A3536" s="1">
        <v>45464.0</v>
      </c>
      <c r="B3536" s="2" t="s">
        <v>3374</v>
      </c>
      <c r="C3536" s="2" t="s">
        <v>32</v>
      </c>
      <c r="D3536" s="1">
        <v>29754.0</v>
      </c>
      <c r="E3536" s="2" t="s">
        <v>22</v>
      </c>
      <c r="F3536" s="2">
        <v>154.0</v>
      </c>
      <c r="G3536" s="2" t="s">
        <v>57</v>
      </c>
      <c r="H3536" s="2" t="s">
        <v>45</v>
      </c>
      <c r="I3536" s="2" t="s">
        <v>30</v>
      </c>
      <c r="J3536" s="2" t="str">
        <f t="array" ref="J3536">XLOOKUP('Transaction Data'!$G3536,Product_Code,Biscuit_Brand)</f>
        <v>Oatmeal Cookies</v>
      </c>
      <c r="K3536" s="2">
        <f t="array" ref="K3536">XLOOKUP('Transaction Data'!$G3536,Product_Code,Cost)</f>
        <v>19</v>
      </c>
      <c r="L3536" s="2">
        <f t="array" ref="L3536">XLOOKUP('Transaction Data'!$G3536,Product_Code,Unit_Price)</f>
        <v>23</v>
      </c>
      <c r="M3536" s="3">
        <f>'Transaction Data'!$F3536*'Transaction Data'!$K3536</f>
        <v>2926</v>
      </c>
      <c r="N3536" s="3">
        <f>'Transaction Data'!$F3536*'Transaction Data'!$L3536</f>
        <v>3542</v>
      </c>
      <c r="O3536" s="3">
        <f>'Transaction Data'!$N3536-'Transaction Data'!$M3536</f>
        <v>616</v>
      </c>
      <c r="P3536" s="2">
        <f>DATEDIF('Transaction Data'!$D3536,'Transaction Data'!$A3536,"y")</f>
        <v>43</v>
      </c>
      <c r="Q3536" s="2" t="str">
        <f>FLOOR('Transaction Data'!$P3536,15)&amp;"-"&amp;FLOOR('Transaction Data'!$P3536,15)+14</f>
        <v>30-44</v>
      </c>
      <c r="R3536" s="2" t="str">
        <f>IF('Transaction Data'!$L3536&lt;=10,"Less Expensive","Expensive")</f>
        <v>Expensive</v>
      </c>
      <c r="S3536" s="4">
        <f>WEEKDAY('Transaction Data'!$A3536)</f>
        <v>6</v>
      </c>
      <c r="T3536" s="2" t="str">
        <f>IF(WEEKDAY('Transaction Data'!$A3536,2)&lt;6,"Weekday","Weekend")</f>
        <v>Weekday</v>
      </c>
    </row>
    <row r="3537" ht="15.75" customHeight="1">
      <c r="A3537" s="1">
        <v>45326.0</v>
      </c>
      <c r="B3537" s="2" t="s">
        <v>3375</v>
      </c>
      <c r="C3537" s="2" t="s">
        <v>32</v>
      </c>
      <c r="D3537" s="1">
        <v>29240.0</v>
      </c>
      <c r="E3537" s="2" t="s">
        <v>22</v>
      </c>
      <c r="F3537" s="2">
        <v>418.0</v>
      </c>
      <c r="G3537" s="2" t="s">
        <v>48</v>
      </c>
      <c r="H3537" s="2" t="s">
        <v>49</v>
      </c>
      <c r="I3537" s="2" t="s">
        <v>25</v>
      </c>
      <c r="J3537" s="2" t="str">
        <f t="array" ref="J3537">XLOOKUP('Transaction Data'!$G3537,Product_Code,Biscuit_Brand)</f>
        <v>Lemon Crisps</v>
      </c>
      <c r="K3537" s="2">
        <f t="array" ref="K3537">XLOOKUP('Transaction Data'!$G3537,Product_Code,Cost)</f>
        <v>7</v>
      </c>
      <c r="L3537" s="2">
        <f t="array" ref="L3537">XLOOKUP('Transaction Data'!$G3537,Product_Code,Unit_Price)</f>
        <v>9</v>
      </c>
      <c r="M3537" s="3">
        <f>'Transaction Data'!$F3537*'Transaction Data'!$K3537</f>
        <v>2926</v>
      </c>
      <c r="N3537" s="3">
        <f>'Transaction Data'!$F3537*'Transaction Data'!$L3537</f>
        <v>3762</v>
      </c>
      <c r="O3537" s="3">
        <f>'Transaction Data'!$N3537-'Transaction Data'!$M3537</f>
        <v>836</v>
      </c>
      <c r="P3537" s="2">
        <f>DATEDIF('Transaction Data'!$D3537,'Transaction Data'!$A3537,"y")</f>
        <v>44</v>
      </c>
      <c r="Q3537" s="2" t="str">
        <f>FLOOR('Transaction Data'!$P3537,15)&amp;"-"&amp;FLOOR('Transaction Data'!$P3537,15)+14</f>
        <v>30-44</v>
      </c>
      <c r="R3537" s="2" t="str">
        <f>IF('Transaction Data'!$L3537&lt;=10,"Less Expensive","Expensive")</f>
        <v>Less Expensive</v>
      </c>
      <c r="S3537" s="4">
        <f>WEEKDAY('Transaction Data'!$A3537)</f>
        <v>1</v>
      </c>
      <c r="T3537" s="2" t="str">
        <f>IF(WEEKDAY('Transaction Data'!$A3537,2)&lt;6,"Weekday","Weekend")</f>
        <v>Weekend</v>
      </c>
    </row>
    <row r="3538" ht="15.75" customHeight="1">
      <c r="A3538" s="1">
        <v>45432.0</v>
      </c>
      <c r="B3538" s="2" t="s">
        <v>3376</v>
      </c>
      <c r="C3538" s="2" t="s">
        <v>65</v>
      </c>
      <c r="D3538" s="1">
        <v>33762.0</v>
      </c>
      <c r="E3538" s="2" t="s">
        <v>22</v>
      </c>
      <c r="F3538" s="2">
        <v>258.0</v>
      </c>
      <c r="G3538" s="2" t="s">
        <v>28</v>
      </c>
      <c r="H3538" s="2" t="s">
        <v>52</v>
      </c>
      <c r="I3538" s="2" t="s">
        <v>25</v>
      </c>
      <c r="J3538" s="2" t="str">
        <f t="array" ref="J3538">XLOOKUP('Transaction Data'!$G3538,Product_Code,Biscuit_Brand)</f>
        <v>Shortbread</v>
      </c>
      <c r="K3538" s="2">
        <f t="array" ref="K3538">XLOOKUP('Transaction Data'!$G3538,Product_Code,Cost)</f>
        <v>10</v>
      </c>
      <c r="L3538" s="2">
        <f t="array" ref="L3538">XLOOKUP('Transaction Data'!$G3538,Product_Code,Unit_Price)</f>
        <v>45</v>
      </c>
      <c r="M3538" s="3">
        <f>'Transaction Data'!$F3538*'Transaction Data'!$K3538</f>
        <v>2580</v>
      </c>
      <c r="N3538" s="3">
        <f>'Transaction Data'!$F3538*'Transaction Data'!$L3538</f>
        <v>11610</v>
      </c>
      <c r="O3538" s="3">
        <f>'Transaction Data'!$N3538-'Transaction Data'!$M3538</f>
        <v>9030</v>
      </c>
      <c r="P3538" s="2">
        <f>DATEDIF('Transaction Data'!$D3538,'Transaction Data'!$A3538,"y")</f>
        <v>31</v>
      </c>
      <c r="Q3538" s="2" t="str">
        <f>FLOOR('Transaction Data'!$P3538,15)&amp;"-"&amp;FLOOR('Transaction Data'!$P3538,15)+14</f>
        <v>30-44</v>
      </c>
      <c r="R3538" s="2" t="str">
        <f>IF('Transaction Data'!$L3538&lt;=10,"Less Expensive","Expensive")</f>
        <v>Expensive</v>
      </c>
      <c r="S3538" s="4">
        <f>WEEKDAY('Transaction Data'!$A3538)</f>
        <v>2</v>
      </c>
      <c r="T3538" s="2" t="str">
        <f>IF(WEEKDAY('Transaction Data'!$A3538,2)&lt;6,"Weekday","Weekend")</f>
        <v>Weekday</v>
      </c>
    </row>
    <row r="3539" ht="15.75" customHeight="1">
      <c r="A3539" s="1">
        <v>45390.0</v>
      </c>
      <c r="B3539" s="2" t="s">
        <v>3377</v>
      </c>
      <c r="C3539" s="2" t="s">
        <v>72</v>
      </c>
      <c r="D3539" s="1">
        <v>21649.0</v>
      </c>
      <c r="E3539" s="2" t="s">
        <v>22</v>
      </c>
      <c r="F3539" s="2">
        <v>232.0</v>
      </c>
      <c r="G3539" s="2" t="s">
        <v>55</v>
      </c>
      <c r="H3539" s="2" t="s">
        <v>49</v>
      </c>
      <c r="I3539" s="2" t="s">
        <v>25</v>
      </c>
      <c r="J3539" s="2" t="str">
        <f t="array" ref="J3539">XLOOKUP('Transaction Data'!$G3539,Product_Code,Biscuit_Brand)</f>
        <v>Vanilla Wafers</v>
      </c>
      <c r="K3539" s="2">
        <f t="array" ref="K3539">XLOOKUP('Transaction Data'!$G3539,Product_Code,Cost)</f>
        <v>18</v>
      </c>
      <c r="L3539" s="2">
        <f t="array" ref="L3539">XLOOKUP('Transaction Data'!$G3539,Product_Code,Unit_Price)</f>
        <v>36</v>
      </c>
      <c r="M3539" s="3">
        <f>'Transaction Data'!$F3539*'Transaction Data'!$K3539</f>
        <v>4176</v>
      </c>
      <c r="N3539" s="3">
        <f>'Transaction Data'!$F3539*'Transaction Data'!$L3539</f>
        <v>8352</v>
      </c>
      <c r="O3539" s="3">
        <f>'Transaction Data'!$N3539-'Transaction Data'!$M3539</f>
        <v>4176</v>
      </c>
      <c r="P3539" s="2">
        <f>DATEDIF('Transaction Data'!$D3539,'Transaction Data'!$A3539,"y")</f>
        <v>64</v>
      </c>
      <c r="Q3539" s="2" t="str">
        <f>FLOOR('Transaction Data'!$P3539,15)&amp;"-"&amp;FLOOR('Transaction Data'!$P3539,15)+14</f>
        <v>60-74</v>
      </c>
      <c r="R3539" s="2" t="str">
        <f>IF('Transaction Data'!$L3539&lt;=10,"Less Expensive","Expensive")</f>
        <v>Expensive</v>
      </c>
      <c r="S3539" s="4">
        <f>WEEKDAY('Transaction Data'!$A3539)</f>
        <v>2</v>
      </c>
      <c r="T3539" s="2" t="str">
        <f>IF(WEEKDAY('Transaction Data'!$A3539,2)&lt;6,"Weekday","Weekend")</f>
        <v>Weekday</v>
      </c>
    </row>
    <row r="3540" ht="15.75" customHeight="1">
      <c r="A3540" s="1">
        <v>45428.0</v>
      </c>
      <c r="B3540" s="2" t="s">
        <v>3378</v>
      </c>
      <c r="C3540" s="2" t="s">
        <v>47</v>
      </c>
      <c r="D3540" s="1">
        <v>31251.0</v>
      </c>
      <c r="E3540" s="2" t="s">
        <v>22</v>
      </c>
      <c r="F3540" s="2">
        <v>306.0</v>
      </c>
      <c r="G3540" s="2" t="s">
        <v>38</v>
      </c>
      <c r="H3540" s="2" t="s">
        <v>52</v>
      </c>
      <c r="I3540" s="2" t="s">
        <v>25</v>
      </c>
      <c r="J3540" s="2" t="str">
        <f t="array" ref="J3540">XLOOKUP('Transaction Data'!$G3540,Product_Code,Biscuit_Brand)</f>
        <v>Ginger Snaps</v>
      </c>
      <c r="K3540" s="2">
        <f t="array" ref="K3540">XLOOKUP('Transaction Data'!$G3540,Product_Code,Cost)</f>
        <v>14</v>
      </c>
      <c r="L3540" s="2">
        <f t="array" ref="L3540">XLOOKUP('Transaction Data'!$G3540,Product_Code,Unit_Price)</f>
        <v>28</v>
      </c>
      <c r="M3540" s="3">
        <f>'Transaction Data'!$F3540*'Transaction Data'!$K3540</f>
        <v>4284</v>
      </c>
      <c r="N3540" s="3">
        <f>'Transaction Data'!$F3540*'Transaction Data'!$L3540</f>
        <v>8568</v>
      </c>
      <c r="O3540" s="3">
        <f>'Transaction Data'!$N3540-'Transaction Data'!$M3540</f>
        <v>4284</v>
      </c>
      <c r="P3540" s="2">
        <f>DATEDIF('Transaction Data'!$D3540,'Transaction Data'!$A3540,"y")</f>
        <v>38</v>
      </c>
      <c r="Q3540" s="2" t="str">
        <f>FLOOR('Transaction Data'!$P3540,15)&amp;"-"&amp;FLOOR('Transaction Data'!$P3540,15)+14</f>
        <v>30-44</v>
      </c>
      <c r="R3540" s="2" t="str">
        <f>IF('Transaction Data'!$L3540&lt;=10,"Less Expensive","Expensive")</f>
        <v>Expensive</v>
      </c>
      <c r="S3540" s="4">
        <f>WEEKDAY('Transaction Data'!$A3540)</f>
        <v>5</v>
      </c>
      <c r="T3540" s="2" t="str">
        <f>IF(WEEKDAY('Transaction Data'!$A3540,2)&lt;6,"Weekday","Weekend")</f>
        <v>Weekday</v>
      </c>
    </row>
    <row r="3541" ht="15.75" customHeight="1">
      <c r="A3541" s="1">
        <v>45445.0</v>
      </c>
      <c r="B3541" s="2" t="s">
        <v>3379</v>
      </c>
      <c r="C3541" s="2" t="s">
        <v>78</v>
      </c>
      <c r="D3541" s="1">
        <v>23680.0</v>
      </c>
      <c r="E3541" s="2" t="s">
        <v>27</v>
      </c>
      <c r="F3541" s="2">
        <v>480.0</v>
      </c>
      <c r="G3541" s="2" t="s">
        <v>48</v>
      </c>
      <c r="H3541" s="2" t="s">
        <v>34</v>
      </c>
      <c r="I3541" s="2" t="s">
        <v>25</v>
      </c>
      <c r="J3541" s="2" t="str">
        <f t="array" ref="J3541">XLOOKUP('Transaction Data'!$G3541,Product_Code,Biscuit_Brand)</f>
        <v>Lemon Crisps</v>
      </c>
      <c r="K3541" s="2">
        <f t="array" ref="K3541">XLOOKUP('Transaction Data'!$G3541,Product_Code,Cost)</f>
        <v>7</v>
      </c>
      <c r="L3541" s="2">
        <f t="array" ref="L3541">XLOOKUP('Transaction Data'!$G3541,Product_Code,Unit_Price)</f>
        <v>9</v>
      </c>
      <c r="M3541" s="3">
        <f>'Transaction Data'!$F3541*'Transaction Data'!$K3541</f>
        <v>3360</v>
      </c>
      <c r="N3541" s="3">
        <f>'Transaction Data'!$F3541*'Transaction Data'!$L3541</f>
        <v>4320</v>
      </c>
      <c r="O3541" s="3">
        <f>'Transaction Data'!$N3541-'Transaction Data'!$M3541</f>
        <v>960</v>
      </c>
      <c r="P3541" s="2">
        <f>DATEDIF('Transaction Data'!$D3541,'Transaction Data'!$A3541,"y")</f>
        <v>59</v>
      </c>
      <c r="Q3541" s="2" t="str">
        <f>FLOOR('Transaction Data'!$P3541,15)&amp;"-"&amp;FLOOR('Transaction Data'!$P3541,15)+14</f>
        <v>45-59</v>
      </c>
      <c r="R3541" s="2" t="str">
        <f>IF('Transaction Data'!$L3541&lt;=10,"Less Expensive","Expensive")</f>
        <v>Less Expensive</v>
      </c>
      <c r="S3541" s="4">
        <f>WEEKDAY('Transaction Data'!$A3541)</f>
        <v>1</v>
      </c>
      <c r="T3541" s="2" t="str">
        <f>IF(WEEKDAY('Transaction Data'!$A3541,2)&lt;6,"Weekday","Weekend")</f>
        <v>Weekend</v>
      </c>
    </row>
    <row r="3542" ht="15.75" customHeight="1">
      <c r="A3542" s="1">
        <v>45490.0</v>
      </c>
      <c r="B3542" s="2" t="s">
        <v>3380</v>
      </c>
      <c r="C3542" s="2" t="s">
        <v>41</v>
      </c>
      <c r="D3542" s="1">
        <v>34967.0</v>
      </c>
      <c r="E3542" s="2" t="s">
        <v>27</v>
      </c>
      <c r="F3542" s="2">
        <v>456.0</v>
      </c>
      <c r="G3542" s="2" t="s">
        <v>44</v>
      </c>
      <c r="H3542" s="2" t="s">
        <v>34</v>
      </c>
      <c r="I3542" s="2" t="s">
        <v>25</v>
      </c>
      <c r="J3542" s="2" t="str">
        <f t="array" ref="J3542">XLOOKUP('Transaction Data'!$G3542,Product_Code,Biscuit_Brand)</f>
        <v>Butter Crunch</v>
      </c>
      <c r="K3542" s="2">
        <f t="array" ref="K3542">XLOOKUP('Transaction Data'!$G3542,Product_Code,Cost)</f>
        <v>10</v>
      </c>
      <c r="L3542" s="2">
        <f t="array" ref="L3542">XLOOKUP('Transaction Data'!$G3542,Product_Code,Unit_Price)</f>
        <v>11</v>
      </c>
      <c r="M3542" s="3">
        <f>'Transaction Data'!$F3542*'Transaction Data'!$K3542</f>
        <v>4560</v>
      </c>
      <c r="N3542" s="3">
        <f>'Transaction Data'!$F3542*'Transaction Data'!$L3542</f>
        <v>5016</v>
      </c>
      <c r="O3542" s="3">
        <f>'Transaction Data'!$N3542-'Transaction Data'!$M3542</f>
        <v>456</v>
      </c>
      <c r="P3542" s="2">
        <f>DATEDIF('Transaction Data'!$D3542,'Transaction Data'!$A3542,"y")</f>
        <v>28</v>
      </c>
      <c r="Q3542" s="2" t="str">
        <f>FLOOR('Transaction Data'!$P3542,15)&amp;"-"&amp;FLOOR('Transaction Data'!$P3542,15)+14</f>
        <v>15-29</v>
      </c>
      <c r="R3542" s="2" t="str">
        <f>IF('Transaction Data'!$L3542&lt;=10,"Less Expensive","Expensive")</f>
        <v>Expensive</v>
      </c>
      <c r="S3542" s="4">
        <f>WEEKDAY('Transaction Data'!$A3542)</f>
        <v>4</v>
      </c>
      <c r="T3542" s="2" t="str">
        <f>IF(WEEKDAY('Transaction Data'!$A3542,2)&lt;6,"Weekday","Weekend")</f>
        <v>Weekday</v>
      </c>
    </row>
    <row r="3543" ht="15.75" customHeight="1">
      <c r="A3543" s="1">
        <v>45471.0</v>
      </c>
      <c r="B3543" s="2" t="s">
        <v>3381</v>
      </c>
      <c r="C3543" s="2" t="s">
        <v>72</v>
      </c>
      <c r="D3543" s="1">
        <v>37204.0</v>
      </c>
      <c r="E3543" s="2" t="s">
        <v>37</v>
      </c>
      <c r="F3543" s="2">
        <v>111.0</v>
      </c>
      <c r="G3543" s="2" t="s">
        <v>55</v>
      </c>
      <c r="H3543" s="2" t="s">
        <v>39</v>
      </c>
      <c r="I3543" s="2" t="s">
        <v>25</v>
      </c>
      <c r="J3543" s="2" t="str">
        <f t="array" ref="J3543">XLOOKUP('Transaction Data'!$G3543,Product_Code,Biscuit_Brand)</f>
        <v>Vanilla Wafers</v>
      </c>
      <c r="K3543" s="2">
        <f t="array" ref="K3543">XLOOKUP('Transaction Data'!$G3543,Product_Code,Cost)</f>
        <v>18</v>
      </c>
      <c r="L3543" s="2">
        <f t="array" ref="L3543">XLOOKUP('Transaction Data'!$G3543,Product_Code,Unit_Price)</f>
        <v>36</v>
      </c>
      <c r="M3543" s="3">
        <f>'Transaction Data'!$F3543*'Transaction Data'!$K3543</f>
        <v>1998</v>
      </c>
      <c r="N3543" s="3">
        <f>'Transaction Data'!$F3543*'Transaction Data'!$L3543</f>
        <v>3996</v>
      </c>
      <c r="O3543" s="3">
        <f>'Transaction Data'!$N3543-'Transaction Data'!$M3543</f>
        <v>1998</v>
      </c>
      <c r="P3543" s="2">
        <f>DATEDIF('Transaction Data'!$D3543,'Transaction Data'!$A3543,"y")</f>
        <v>22</v>
      </c>
      <c r="Q3543" s="2" t="str">
        <f>FLOOR('Transaction Data'!$P3543,15)&amp;"-"&amp;FLOOR('Transaction Data'!$P3543,15)+14</f>
        <v>15-29</v>
      </c>
      <c r="R3543" s="2" t="str">
        <f>IF('Transaction Data'!$L3543&lt;=10,"Less Expensive","Expensive")</f>
        <v>Expensive</v>
      </c>
      <c r="S3543" s="4">
        <f>WEEKDAY('Transaction Data'!$A3543)</f>
        <v>6</v>
      </c>
      <c r="T3543" s="2" t="str">
        <f>IF(WEEKDAY('Transaction Data'!$A3543,2)&lt;6,"Weekday","Weekend")</f>
        <v>Weekday</v>
      </c>
    </row>
    <row r="3544" ht="15.75" customHeight="1">
      <c r="A3544" s="1">
        <v>45356.0</v>
      </c>
      <c r="B3544" s="2" t="s">
        <v>3382</v>
      </c>
      <c r="C3544" s="2" t="s">
        <v>65</v>
      </c>
      <c r="D3544" s="1">
        <v>35782.0</v>
      </c>
      <c r="E3544" s="2" t="s">
        <v>27</v>
      </c>
      <c r="F3544" s="2">
        <v>433.0</v>
      </c>
      <c r="G3544" s="2" t="s">
        <v>38</v>
      </c>
      <c r="H3544" s="2" t="s">
        <v>42</v>
      </c>
      <c r="I3544" s="2" t="s">
        <v>25</v>
      </c>
      <c r="J3544" s="2" t="str">
        <f t="array" ref="J3544">XLOOKUP('Transaction Data'!$G3544,Product_Code,Biscuit_Brand)</f>
        <v>Ginger Snaps</v>
      </c>
      <c r="K3544" s="2">
        <f t="array" ref="K3544">XLOOKUP('Transaction Data'!$G3544,Product_Code,Cost)</f>
        <v>14</v>
      </c>
      <c r="L3544" s="2">
        <f t="array" ref="L3544">XLOOKUP('Transaction Data'!$G3544,Product_Code,Unit_Price)</f>
        <v>28</v>
      </c>
      <c r="M3544" s="3">
        <f>'Transaction Data'!$F3544*'Transaction Data'!$K3544</f>
        <v>6062</v>
      </c>
      <c r="N3544" s="3">
        <f>'Transaction Data'!$F3544*'Transaction Data'!$L3544</f>
        <v>12124</v>
      </c>
      <c r="O3544" s="3">
        <f>'Transaction Data'!$N3544-'Transaction Data'!$M3544</f>
        <v>6062</v>
      </c>
      <c r="P3544" s="2">
        <f>DATEDIF('Transaction Data'!$D3544,'Transaction Data'!$A3544,"y")</f>
        <v>26</v>
      </c>
      <c r="Q3544" s="2" t="str">
        <f>FLOOR('Transaction Data'!$P3544,15)&amp;"-"&amp;FLOOR('Transaction Data'!$P3544,15)+14</f>
        <v>15-29</v>
      </c>
      <c r="R3544" s="2" t="str">
        <f>IF('Transaction Data'!$L3544&lt;=10,"Less Expensive","Expensive")</f>
        <v>Expensive</v>
      </c>
      <c r="S3544" s="4">
        <f>WEEKDAY('Transaction Data'!$A3544)</f>
        <v>3</v>
      </c>
      <c r="T3544" s="2" t="str">
        <f>IF(WEEKDAY('Transaction Data'!$A3544,2)&lt;6,"Weekday","Weekend")</f>
        <v>Weekday</v>
      </c>
    </row>
    <row r="3545" ht="15.75" customHeight="1">
      <c r="A3545" s="1">
        <v>45309.0</v>
      </c>
      <c r="B3545" s="2" t="s">
        <v>3383</v>
      </c>
      <c r="C3545" s="2" t="s">
        <v>54</v>
      </c>
      <c r="D3545" s="1">
        <v>21326.0</v>
      </c>
      <c r="E3545" s="2" t="s">
        <v>22</v>
      </c>
      <c r="F3545" s="2">
        <v>165.0</v>
      </c>
      <c r="G3545" s="2" t="s">
        <v>23</v>
      </c>
      <c r="H3545" s="2" t="s">
        <v>45</v>
      </c>
      <c r="I3545" s="2" t="s">
        <v>25</v>
      </c>
      <c r="J3545" s="2" t="str">
        <f t="array" ref="J3545">XLOOKUP('Transaction Data'!$G3545,Product_Code,Biscuit_Brand)</f>
        <v>Cinnamon Swirls</v>
      </c>
      <c r="K3545" s="2">
        <f t="array" ref="K3545">XLOOKUP('Transaction Data'!$G3545,Product_Code,Cost)</f>
        <v>10</v>
      </c>
      <c r="L3545" s="2">
        <f t="array" ref="L3545">XLOOKUP('Transaction Data'!$G3545,Product_Code,Unit_Price)</f>
        <v>14</v>
      </c>
      <c r="M3545" s="3">
        <f>'Transaction Data'!$F3545*'Transaction Data'!$K3545</f>
        <v>1650</v>
      </c>
      <c r="N3545" s="3">
        <f>'Transaction Data'!$F3545*'Transaction Data'!$L3545</f>
        <v>2310</v>
      </c>
      <c r="O3545" s="3">
        <f>'Transaction Data'!$N3545-'Transaction Data'!$M3545</f>
        <v>660</v>
      </c>
      <c r="P3545" s="2">
        <f>DATEDIF('Transaction Data'!$D3545,'Transaction Data'!$A3545,"y")</f>
        <v>65</v>
      </c>
      <c r="Q3545" s="2" t="str">
        <f>FLOOR('Transaction Data'!$P3545,15)&amp;"-"&amp;FLOOR('Transaction Data'!$P3545,15)+14</f>
        <v>60-74</v>
      </c>
      <c r="R3545" s="2" t="str">
        <f>IF('Transaction Data'!$L3545&lt;=10,"Less Expensive","Expensive")</f>
        <v>Expensive</v>
      </c>
      <c r="S3545" s="4">
        <f>WEEKDAY('Transaction Data'!$A3545)</f>
        <v>5</v>
      </c>
      <c r="T3545" s="2" t="str">
        <f>IF(WEEKDAY('Transaction Data'!$A3545,2)&lt;6,"Weekday","Weekend")</f>
        <v>Weekday</v>
      </c>
    </row>
    <row r="3546" ht="15.75" customHeight="1">
      <c r="A3546" s="1">
        <v>45306.0</v>
      </c>
      <c r="B3546" s="2" t="s">
        <v>3384</v>
      </c>
      <c r="C3546" s="2" t="s">
        <v>72</v>
      </c>
      <c r="D3546" s="1">
        <v>25362.0</v>
      </c>
      <c r="E3546" s="2" t="s">
        <v>37</v>
      </c>
      <c r="F3546" s="2">
        <v>354.0</v>
      </c>
      <c r="G3546" s="2" t="s">
        <v>55</v>
      </c>
      <c r="H3546" s="2" t="s">
        <v>49</v>
      </c>
      <c r="I3546" s="2" t="s">
        <v>25</v>
      </c>
      <c r="J3546" s="2" t="str">
        <f t="array" ref="J3546">XLOOKUP('Transaction Data'!$G3546,Product_Code,Biscuit_Brand)</f>
        <v>Vanilla Wafers</v>
      </c>
      <c r="K3546" s="2">
        <f t="array" ref="K3546">XLOOKUP('Transaction Data'!$G3546,Product_Code,Cost)</f>
        <v>18</v>
      </c>
      <c r="L3546" s="2">
        <f t="array" ref="L3546">XLOOKUP('Transaction Data'!$G3546,Product_Code,Unit_Price)</f>
        <v>36</v>
      </c>
      <c r="M3546" s="3">
        <f>'Transaction Data'!$F3546*'Transaction Data'!$K3546</f>
        <v>6372</v>
      </c>
      <c r="N3546" s="3">
        <f>'Transaction Data'!$F3546*'Transaction Data'!$L3546</f>
        <v>12744</v>
      </c>
      <c r="O3546" s="3">
        <f>'Transaction Data'!$N3546-'Transaction Data'!$M3546</f>
        <v>6372</v>
      </c>
      <c r="P3546" s="2">
        <f>DATEDIF('Transaction Data'!$D3546,'Transaction Data'!$A3546,"y")</f>
        <v>54</v>
      </c>
      <c r="Q3546" s="2" t="str">
        <f>FLOOR('Transaction Data'!$P3546,15)&amp;"-"&amp;FLOOR('Transaction Data'!$P3546,15)+14</f>
        <v>45-59</v>
      </c>
      <c r="R3546" s="2" t="str">
        <f>IF('Transaction Data'!$L3546&lt;=10,"Less Expensive","Expensive")</f>
        <v>Expensive</v>
      </c>
      <c r="S3546" s="4">
        <f>WEEKDAY('Transaction Data'!$A3546)</f>
        <v>2</v>
      </c>
      <c r="T3546" s="2" t="str">
        <f>IF(WEEKDAY('Transaction Data'!$A3546,2)&lt;6,"Weekday","Weekend")</f>
        <v>Weekday</v>
      </c>
    </row>
    <row r="3547" ht="15.75" customHeight="1">
      <c r="A3547" s="1">
        <v>45450.0</v>
      </c>
      <c r="B3547" s="2" t="s">
        <v>3385</v>
      </c>
      <c r="C3547" s="2" t="s">
        <v>54</v>
      </c>
      <c r="D3547" s="1">
        <v>31590.0</v>
      </c>
      <c r="E3547" s="2" t="s">
        <v>27</v>
      </c>
      <c r="F3547" s="2">
        <v>452.0</v>
      </c>
      <c r="G3547" s="2" t="s">
        <v>33</v>
      </c>
      <c r="H3547" s="2" t="s">
        <v>52</v>
      </c>
      <c r="I3547" s="2" t="s">
        <v>25</v>
      </c>
      <c r="J3547" s="2" t="str">
        <f t="array" ref="J3547">XLOOKUP('Transaction Data'!$G3547,Product_Code,Biscuit_Brand)</f>
        <v>Caramel Biscuits</v>
      </c>
      <c r="K3547" s="2">
        <f t="array" ref="K3547">XLOOKUP('Transaction Data'!$G3547,Product_Code,Cost)</f>
        <v>18</v>
      </c>
      <c r="L3547" s="2">
        <f t="array" ref="L3547">XLOOKUP('Transaction Data'!$G3547,Product_Code,Unit_Price)</f>
        <v>22</v>
      </c>
      <c r="M3547" s="3">
        <f>'Transaction Data'!$F3547*'Transaction Data'!$K3547</f>
        <v>8136</v>
      </c>
      <c r="N3547" s="3">
        <f>'Transaction Data'!$F3547*'Transaction Data'!$L3547</f>
        <v>9944</v>
      </c>
      <c r="O3547" s="3">
        <f>'Transaction Data'!$N3547-'Transaction Data'!$M3547</f>
        <v>1808</v>
      </c>
      <c r="P3547" s="2">
        <f>DATEDIF('Transaction Data'!$D3547,'Transaction Data'!$A3547,"y")</f>
        <v>37</v>
      </c>
      <c r="Q3547" s="2" t="str">
        <f>FLOOR('Transaction Data'!$P3547,15)&amp;"-"&amp;FLOOR('Transaction Data'!$P3547,15)+14</f>
        <v>30-44</v>
      </c>
      <c r="R3547" s="2" t="str">
        <f>IF('Transaction Data'!$L3547&lt;=10,"Less Expensive","Expensive")</f>
        <v>Expensive</v>
      </c>
      <c r="S3547" s="4">
        <f>WEEKDAY('Transaction Data'!$A3547)</f>
        <v>6</v>
      </c>
      <c r="T3547" s="2" t="str">
        <f>IF(WEEKDAY('Transaction Data'!$A3547,2)&lt;6,"Weekday","Weekend")</f>
        <v>Weekday</v>
      </c>
    </row>
    <row r="3548" ht="15.75" customHeight="1">
      <c r="A3548" s="1">
        <v>45321.0</v>
      </c>
      <c r="B3548" s="2" t="s">
        <v>3386</v>
      </c>
      <c r="C3548" s="2" t="s">
        <v>47</v>
      </c>
      <c r="D3548" s="1">
        <v>29425.0</v>
      </c>
      <c r="E3548" s="2" t="s">
        <v>63</v>
      </c>
      <c r="F3548" s="2">
        <v>220.0</v>
      </c>
      <c r="G3548" s="2" t="s">
        <v>48</v>
      </c>
      <c r="H3548" s="2" t="s">
        <v>49</v>
      </c>
      <c r="I3548" s="2" t="s">
        <v>25</v>
      </c>
      <c r="J3548" s="2" t="str">
        <f t="array" ref="J3548">XLOOKUP('Transaction Data'!$G3548,Product_Code,Biscuit_Brand)</f>
        <v>Lemon Crisps</v>
      </c>
      <c r="K3548" s="2">
        <f t="array" ref="K3548">XLOOKUP('Transaction Data'!$G3548,Product_Code,Cost)</f>
        <v>7</v>
      </c>
      <c r="L3548" s="2">
        <f t="array" ref="L3548">XLOOKUP('Transaction Data'!$G3548,Product_Code,Unit_Price)</f>
        <v>9</v>
      </c>
      <c r="M3548" s="3">
        <f>'Transaction Data'!$F3548*'Transaction Data'!$K3548</f>
        <v>1540</v>
      </c>
      <c r="N3548" s="3">
        <f>'Transaction Data'!$F3548*'Transaction Data'!$L3548</f>
        <v>1980</v>
      </c>
      <c r="O3548" s="3">
        <f>'Transaction Data'!$N3548-'Transaction Data'!$M3548</f>
        <v>440</v>
      </c>
      <c r="P3548" s="2">
        <f>DATEDIF('Transaction Data'!$D3548,'Transaction Data'!$A3548,"y")</f>
        <v>43</v>
      </c>
      <c r="Q3548" s="2" t="str">
        <f>FLOOR('Transaction Data'!$P3548,15)&amp;"-"&amp;FLOOR('Transaction Data'!$P3548,15)+14</f>
        <v>30-44</v>
      </c>
      <c r="R3548" s="2" t="str">
        <f>IF('Transaction Data'!$L3548&lt;=10,"Less Expensive","Expensive")</f>
        <v>Less Expensive</v>
      </c>
      <c r="S3548" s="4">
        <f>WEEKDAY('Transaction Data'!$A3548)</f>
        <v>3</v>
      </c>
      <c r="T3548" s="2" t="str">
        <f>IF(WEEKDAY('Transaction Data'!$A3548,2)&lt;6,"Weekday","Weekend")</f>
        <v>Weekday</v>
      </c>
    </row>
    <row r="3549" ht="15.75" customHeight="1">
      <c r="A3549" s="1">
        <v>45417.0</v>
      </c>
      <c r="B3549" s="2" t="s">
        <v>3387</v>
      </c>
      <c r="C3549" s="2" t="s">
        <v>21</v>
      </c>
      <c r="D3549" s="1">
        <v>25284.0</v>
      </c>
      <c r="E3549" s="2" t="s">
        <v>63</v>
      </c>
      <c r="F3549" s="2">
        <v>116.0</v>
      </c>
      <c r="G3549" s="2" t="s">
        <v>38</v>
      </c>
      <c r="H3549" s="2" t="s">
        <v>52</v>
      </c>
      <c r="I3549" s="2" t="s">
        <v>30</v>
      </c>
      <c r="J3549" s="2" t="str">
        <f t="array" ref="J3549">XLOOKUP('Transaction Data'!$G3549,Product_Code,Biscuit_Brand)</f>
        <v>Ginger Snaps</v>
      </c>
      <c r="K3549" s="2">
        <f t="array" ref="K3549">XLOOKUP('Transaction Data'!$G3549,Product_Code,Cost)</f>
        <v>14</v>
      </c>
      <c r="L3549" s="2">
        <f t="array" ref="L3549">XLOOKUP('Transaction Data'!$G3549,Product_Code,Unit_Price)</f>
        <v>28</v>
      </c>
      <c r="M3549" s="3">
        <f>'Transaction Data'!$F3549*'Transaction Data'!$K3549</f>
        <v>1624</v>
      </c>
      <c r="N3549" s="3">
        <f>'Transaction Data'!$F3549*'Transaction Data'!$L3549</f>
        <v>3248</v>
      </c>
      <c r="O3549" s="3">
        <f>'Transaction Data'!$N3549-'Transaction Data'!$M3549</f>
        <v>1624</v>
      </c>
      <c r="P3549" s="2">
        <f>DATEDIF('Transaction Data'!$D3549,'Transaction Data'!$A3549,"y")</f>
        <v>55</v>
      </c>
      <c r="Q3549" s="2" t="str">
        <f>FLOOR('Transaction Data'!$P3549,15)&amp;"-"&amp;FLOOR('Transaction Data'!$P3549,15)+14</f>
        <v>45-59</v>
      </c>
      <c r="R3549" s="2" t="str">
        <f>IF('Transaction Data'!$L3549&lt;=10,"Less Expensive","Expensive")</f>
        <v>Expensive</v>
      </c>
      <c r="S3549" s="4">
        <f>WEEKDAY('Transaction Data'!$A3549)</f>
        <v>1</v>
      </c>
      <c r="T3549" s="2" t="str">
        <f>IF(WEEKDAY('Transaction Data'!$A3549,2)&lt;6,"Weekday","Weekend")</f>
        <v>Weekend</v>
      </c>
    </row>
    <row r="3550" ht="15.75" customHeight="1">
      <c r="A3550" s="1">
        <v>45318.0</v>
      </c>
      <c r="B3550" s="2" t="s">
        <v>3388</v>
      </c>
      <c r="C3550" s="2" t="s">
        <v>41</v>
      </c>
      <c r="D3550" s="1">
        <v>26357.0</v>
      </c>
      <c r="E3550" s="2" t="s">
        <v>27</v>
      </c>
      <c r="F3550" s="2">
        <v>307.0</v>
      </c>
      <c r="G3550" s="2" t="s">
        <v>48</v>
      </c>
      <c r="H3550" s="2" t="s">
        <v>52</v>
      </c>
      <c r="I3550" s="2" t="s">
        <v>25</v>
      </c>
      <c r="J3550" s="2" t="str">
        <f t="array" ref="J3550">XLOOKUP('Transaction Data'!$G3550,Product_Code,Biscuit_Brand)</f>
        <v>Lemon Crisps</v>
      </c>
      <c r="K3550" s="2">
        <f t="array" ref="K3550">XLOOKUP('Transaction Data'!$G3550,Product_Code,Cost)</f>
        <v>7</v>
      </c>
      <c r="L3550" s="2">
        <f t="array" ref="L3550">XLOOKUP('Transaction Data'!$G3550,Product_Code,Unit_Price)</f>
        <v>9</v>
      </c>
      <c r="M3550" s="3">
        <f>'Transaction Data'!$F3550*'Transaction Data'!$K3550</f>
        <v>2149</v>
      </c>
      <c r="N3550" s="3">
        <f>'Transaction Data'!$F3550*'Transaction Data'!$L3550</f>
        <v>2763</v>
      </c>
      <c r="O3550" s="3">
        <f>'Transaction Data'!$N3550-'Transaction Data'!$M3550</f>
        <v>614</v>
      </c>
      <c r="P3550" s="2">
        <f>DATEDIF('Transaction Data'!$D3550,'Transaction Data'!$A3550,"y")</f>
        <v>51</v>
      </c>
      <c r="Q3550" s="2" t="str">
        <f>FLOOR('Transaction Data'!$P3550,15)&amp;"-"&amp;FLOOR('Transaction Data'!$P3550,15)+14</f>
        <v>45-59</v>
      </c>
      <c r="R3550" s="2" t="str">
        <f>IF('Transaction Data'!$L3550&lt;=10,"Less Expensive","Expensive")</f>
        <v>Less Expensive</v>
      </c>
      <c r="S3550" s="4">
        <f>WEEKDAY('Transaction Data'!$A3550)</f>
        <v>7</v>
      </c>
      <c r="T3550" s="2" t="str">
        <f>IF(WEEKDAY('Transaction Data'!$A3550,2)&lt;6,"Weekday","Weekend")</f>
        <v>Weekend</v>
      </c>
    </row>
    <row r="3551" ht="15.75" customHeight="1">
      <c r="A3551" s="1">
        <v>45406.0</v>
      </c>
      <c r="B3551" s="2" t="s">
        <v>3389</v>
      </c>
      <c r="C3551" s="2" t="s">
        <v>69</v>
      </c>
      <c r="D3551" s="1">
        <v>22203.0</v>
      </c>
      <c r="E3551" s="2" t="s">
        <v>27</v>
      </c>
      <c r="F3551" s="2">
        <v>321.0</v>
      </c>
      <c r="G3551" s="2" t="s">
        <v>33</v>
      </c>
      <c r="H3551" s="2" t="s">
        <v>45</v>
      </c>
      <c r="I3551" s="2" t="s">
        <v>25</v>
      </c>
      <c r="J3551" s="2" t="str">
        <f t="array" ref="J3551">XLOOKUP('Transaction Data'!$G3551,Product_Code,Biscuit_Brand)</f>
        <v>Caramel Biscuits</v>
      </c>
      <c r="K3551" s="2">
        <f t="array" ref="K3551">XLOOKUP('Transaction Data'!$G3551,Product_Code,Cost)</f>
        <v>18</v>
      </c>
      <c r="L3551" s="2">
        <f t="array" ref="L3551">XLOOKUP('Transaction Data'!$G3551,Product_Code,Unit_Price)</f>
        <v>22</v>
      </c>
      <c r="M3551" s="3">
        <f>'Transaction Data'!$F3551*'Transaction Data'!$K3551</f>
        <v>5778</v>
      </c>
      <c r="N3551" s="3">
        <f>'Transaction Data'!$F3551*'Transaction Data'!$L3551</f>
        <v>7062</v>
      </c>
      <c r="O3551" s="3">
        <f>'Transaction Data'!$N3551-'Transaction Data'!$M3551</f>
        <v>1284</v>
      </c>
      <c r="P3551" s="2">
        <f>DATEDIF('Transaction Data'!$D3551,'Transaction Data'!$A3551,"y")</f>
        <v>63</v>
      </c>
      <c r="Q3551" s="2" t="str">
        <f>FLOOR('Transaction Data'!$P3551,15)&amp;"-"&amp;FLOOR('Transaction Data'!$P3551,15)+14</f>
        <v>60-74</v>
      </c>
      <c r="R3551" s="2" t="str">
        <f>IF('Transaction Data'!$L3551&lt;=10,"Less Expensive","Expensive")</f>
        <v>Expensive</v>
      </c>
      <c r="S3551" s="4">
        <f>WEEKDAY('Transaction Data'!$A3551)</f>
        <v>4</v>
      </c>
      <c r="T3551" s="2" t="str">
        <f>IF(WEEKDAY('Transaction Data'!$A3551,2)&lt;6,"Weekday","Weekend")</f>
        <v>Weekday</v>
      </c>
    </row>
    <row r="3552" ht="15.75" customHeight="1">
      <c r="A3552" s="1">
        <v>45475.0</v>
      </c>
      <c r="B3552" s="2" t="s">
        <v>3390</v>
      </c>
      <c r="C3552" s="2" t="s">
        <v>78</v>
      </c>
      <c r="D3552" s="1">
        <v>35261.0</v>
      </c>
      <c r="E3552" s="2" t="s">
        <v>27</v>
      </c>
      <c r="F3552" s="2">
        <v>142.0</v>
      </c>
      <c r="G3552" s="2" t="s">
        <v>28</v>
      </c>
      <c r="H3552" s="2" t="s">
        <v>49</v>
      </c>
      <c r="I3552" s="2" t="s">
        <v>25</v>
      </c>
      <c r="J3552" s="2" t="str">
        <f t="array" ref="J3552">XLOOKUP('Transaction Data'!$G3552,Product_Code,Biscuit_Brand)</f>
        <v>Shortbread</v>
      </c>
      <c r="K3552" s="2">
        <f t="array" ref="K3552">XLOOKUP('Transaction Data'!$G3552,Product_Code,Cost)</f>
        <v>10</v>
      </c>
      <c r="L3552" s="2">
        <f t="array" ref="L3552">XLOOKUP('Transaction Data'!$G3552,Product_Code,Unit_Price)</f>
        <v>45</v>
      </c>
      <c r="M3552" s="3">
        <f>'Transaction Data'!$F3552*'Transaction Data'!$K3552</f>
        <v>1420</v>
      </c>
      <c r="N3552" s="3">
        <f>'Transaction Data'!$F3552*'Transaction Data'!$L3552</f>
        <v>6390</v>
      </c>
      <c r="O3552" s="3">
        <f>'Transaction Data'!$N3552-'Transaction Data'!$M3552</f>
        <v>4970</v>
      </c>
      <c r="P3552" s="2">
        <f>DATEDIF('Transaction Data'!$D3552,'Transaction Data'!$A3552,"y")</f>
        <v>27</v>
      </c>
      <c r="Q3552" s="2" t="str">
        <f>FLOOR('Transaction Data'!$P3552,15)&amp;"-"&amp;FLOOR('Transaction Data'!$P3552,15)+14</f>
        <v>15-29</v>
      </c>
      <c r="R3552" s="2" t="str">
        <f>IF('Transaction Data'!$L3552&lt;=10,"Less Expensive","Expensive")</f>
        <v>Expensive</v>
      </c>
      <c r="S3552" s="4">
        <f>WEEKDAY('Transaction Data'!$A3552)</f>
        <v>3</v>
      </c>
      <c r="T3552" s="2" t="str">
        <f>IF(WEEKDAY('Transaction Data'!$A3552,2)&lt;6,"Weekday","Weekend")</f>
        <v>Weekday</v>
      </c>
    </row>
    <row r="3553" ht="15.75" customHeight="1">
      <c r="A3553" s="1">
        <v>45323.0</v>
      </c>
      <c r="B3553" s="2" t="s">
        <v>3391</v>
      </c>
      <c r="C3553" s="2" t="s">
        <v>78</v>
      </c>
      <c r="D3553" s="1">
        <v>22526.0</v>
      </c>
      <c r="E3553" s="2" t="s">
        <v>22</v>
      </c>
      <c r="F3553" s="2">
        <v>198.0</v>
      </c>
      <c r="G3553" s="2" t="s">
        <v>48</v>
      </c>
      <c r="H3553" s="2" t="s">
        <v>52</v>
      </c>
      <c r="I3553" s="2" t="s">
        <v>25</v>
      </c>
      <c r="J3553" s="2" t="str">
        <f t="array" ref="J3553">XLOOKUP('Transaction Data'!$G3553,Product_Code,Biscuit_Brand)</f>
        <v>Lemon Crisps</v>
      </c>
      <c r="K3553" s="2">
        <f t="array" ref="K3553">XLOOKUP('Transaction Data'!$G3553,Product_Code,Cost)</f>
        <v>7</v>
      </c>
      <c r="L3553" s="2">
        <f t="array" ref="L3553">XLOOKUP('Transaction Data'!$G3553,Product_Code,Unit_Price)</f>
        <v>9</v>
      </c>
      <c r="M3553" s="3">
        <f>'Transaction Data'!$F3553*'Transaction Data'!$K3553</f>
        <v>1386</v>
      </c>
      <c r="N3553" s="3">
        <f>'Transaction Data'!$F3553*'Transaction Data'!$L3553</f>
        <v>1782</v>
      </c>
      <c r="O3553" s="3">
        <f>'Transaction Data'!$N3553-'Transaction Data'!$M3553</f>
        <v>396</v>
      </c>
      <c r="P3553" s="2">
        <f>DATEDIF('Transaction Data'!$D3553,'Transaction Data'!$A3553,"y")</f>
        <v>62</v>
      </c>
      <c r="Q3553" s="2" t="str">
        <f>FLOOR('Transaction Data'!$P3553,15)&amp;"-"&amp;FLOOR('Transaction Data'!$P3553,15)+14</f>
        <v>60-74</v>
      </c>
      <c r="R3553" s="2" t="str">
        <f>IF('Transaction Data'!$L3553&lt;=10,"Less Expensive","Expensive")</f>
        <v>Less Expensive</v>
      </c>
      <c r="S3553" s="4">
        <f>WEEKDAY('Transaction Data'!$A3553)</f>
        <v>5</v>
      </c>
      <c r="T3553" s="2" t="str">
        <f>IF(WEEKDAY('Transaction Data'!$A3553,2)&lt;6,"Weekday","Weekend")</f>
        <v>Weekday</v>
      </c>
    </row>
    <row r="3554" ht="15.75" customHeight="1">
      <c r="A3554" s="1">
        <v>45492.0</v>
      </c>
      <c r="B3554" s="2" t="s">
        <v>3392</v>
      </c>
      <c r="C3554" s="2" t="s">
        <v>65</v>
      </c>
      <c r="D3554" s="1">
        <v>27152.0</v>
      </c>
      <c r="E3554" s="2" t="s">
        <v>27</v>
      </c>
      <c r="F3554" s="2">
        <v>236.0</v>
      </c>
      <c r="G3554" s="2" t="s">
        <v>28</v>
      </c>
      <c r="H3554" s="2" t="s">
        <v>49</v>
      </c>
      <c r="I3554" s="2" t="s">
        <v>25</v>
      </c>
      <c r="J3554" s="2" t="str">
        <f t="array" ref="J3554">XLOOKUP('Transaction Data'!$G3554,Product_Code,Biscuit_Brand)</f>
        <v>Shortbread</v>
      </c>
      <c r="K3554" s="2">
        <f t="array" ref="K3554">XLOOKUP('Transaction Data'!$G3554,Product_Code,Cost)</f>
        <v>10</v>
      </c>
      <c r="L3554" s="2">
        <f t="array" ref="L3554">XLOOKUP('Transaction Data'!$G3554,Product_Code,Unit_Price)</f>
        <v>45</v>
      </c>
      <c r="M3554" s="3">
        <f>'Transaction Data'!$F3554*'Transaction Data'!$K3554</f>
        <v>2360</v>
      </c>
      <c r="N3554" s="3">
        <f>'Transaction Data'!$F3554*'Transaction Data'!$L3554</f>
        <v>10620</v>
      </c>
      <c r="O3554" s="3">
        <f>'Transaction Data'!$N3554-'Transaction Data'!$M3554</f>
        <v>8260</v>
      </c>
      <c r="P3554" s="2">
        <f>DATEDIF('Transaction Data'!$D3554,'Transaction Data'!$A3554,"y")</f>
        <v>50</v>
      </c>
      <c r="Q3554" s="2" t="str">
        <f>FLOOR('Transaction Data'!$P3554,15)&amp;"-"&amp;FLOOR('Transaction Data'!$P3554,15)+14</f>
        <v>45-59</v>
      </c>
      <c r="R3554" s="2" t="str">
        <f>IF('Transaction Data'!$L3554&lt;=10,"Less Expensive","Expensive")</f>
        <v>Expensive</v>
      </c>
      <c r="S3554" s="4">
        <f>WEEKDAY('Transaction Data'!$A3554)</f>
        <v>6</v>
      </c>
      <c r="T3554" s="2" t="str">
        <f>IF(WEEKDAY('Transaction Data'!$A3554,2)&lt;6,"Weekday","Weekend")</f>
        <v>Weekday</v>
      </c>
    </row>
    <row r="3555" ht="15.75" customHeight="1">
      <c r="A3555" s="1">
        <v>45378.0</v>
      </c>
      <c r="B3555" s="2" t="s">
        <v>3393</v>
      </c>
      <c r="C3555" s="2" t="s">
        <v>41</v>
      </c>
      <c r="D3555" s="1">
        <v>35229.0</v>
      </c>
      <c r="E3555" s="2" t="s">
        <v>37</v>
      </c>
      <c r="F3555" s="2">
        <v>297.0</v>
      </c>
      <c r="G3555" s="2" t="s">
        <v>44</v>
      </c>
      <c r="H3555" s="2" t="s">
        <v>52</v>
      </c>
      <c r="I3555" s="2" t="s">
        <v>25</v>
      </c>
      <c r="J3555" s="2" t="str">
        <f t="array" ref="J3555">XLOOKUP('Transaction Data'!$G3555,Product_Code,Biscuit_Brand)</f>
        <v>Butter Crunch</v>
      </c>
      <c r="K3555" s="2">
        <f t="array" ref="K3555">XLOOKUP('Transaction Data'!$G3555,Product_Code,Cost)</f>
        <v>10</v>
      </c>
      <c r="L3555" s="2">
        <f t="array" ref="L3555">XLOOKUP('Transaction Data'!$G3555,Product_Code,Unit_Price)</f>
        <v>11</v>
      </c>
      <c r="M3555" s="3">
        <f>'Transaction Data'!$F3555*'Transaction Data'!$K3555</f>
        <v>2970</v>
      </c>
      <c r="N3555" s="3">
        <f>'Transaction Data'!$F3555*'Transaction Data'!$L3555</f>
        <v>3267</v>
      </c>
      <c r="O3555" s="3">
        <f>'Transaction Data'!$N3555-'Transaction Data'!$M3555</f>
        <v>297</v>
      </c>
      <c r="P3555" s="2">
        <f>DATEDIF('Transaction Data'!$D3555,'Transaction Data'!$A3555,"y")</f>
        <v>27</v>
      </c>
      <c r="Q3555" s="2" t="str">
        <f>FLOOR('Transaction Data'!$P3555,15)&amp;"-"&amp;FLOOR('Transaction Data'!$P3555,15)+14</f>
        <v>15-29</v>
      </c>
      <c r="R3555" s="2" t="str">
        <f>IF('Transaction Data'!$L3555&lt;=10,"Less Expensive","Expensive")</f>
        <v>Expensive</v>
      </c>
      <c r="S3555" s="4">
        <f>WEEKDAY('Transaction Data'!$A3555)</f>
        <v>4</v>
      </c>
      <c r="T3555" s="2" t="str">
        <f>IF(WEEKDAY('Transaction Data'!$A3555,2)&lt;6,"Weekday","Weekend")</f>
        <v>Weekday</v>
      </c>
    </row>
    <row r="3556" ht="15.75" customHeight="1">
      <c r="A3556" s="1">
        <v>45320.0</v>
      </c>
      <c r="B3556" s="2" t="s">
        <v>3394</v>
      </c>
      <c r="C3556" s="2" t="s">
        <v>65</v>
      </c>
      <c r="D3556" s="1">
        <v>22850.0</v>
      </c>
      <c r="E3556" s="2" t="s">
        <v>27</v>
      </c>
      <c r="F3556" s="2">
        <v>442.0</v>
      </c>
      <c r="G3556" s="2" t="s">
        <v>38</v>
      </c>
      <c r="H3556" s="2" t="s">
        <v>34</v>
      </c>
      <c r="I3556" s="2" t="s">
        <v>25</v>
      </c>
      <c r="J3556" s="2" t="str">
        <f t="array" ref="J3556">XLOOKUP('Transaction Data'!$G3556,Product_Code,Biscuit_Brand)</f>
        <v>Ginger Snaps</v>
      </c>
      <c r="K3556" s="2">
        <f t="array" ref="K3556">XLOOKUP('Transaction Data'!$G3556,Product_Code,Cost)</f>
        <v>14</v>
      </c>
      <c r="L3556" s="2">
        <f t="array" ref="L3556">XLOOKUP('Transaction Data'!$G3556,Product_Code,Unit_Price)</f>
        <v>28</v>
      </c>
      <c r="M3556" s="3">
        <f>'Transaction Data'!$F3556*'Transaction Data'!$K3556</f>
        <v>6188</v>
      </c>
      <c r="N3556" s="3">
        <f>'Transaction Data'!$F3556*'Transaction Data'!$L3556</f>
        <v>12376</v>
      </c>
      <c r="O3556" s="3">
        <f>'Transaction Data'!$N3556-'Transaction Data'!$M3556</f>
        <v>6188</v>
      </c>
      <c r="P3556" s="2">
        <f>DATEDIF('Transaction Data'!$D3556,'Transaction Data'!$A3556,"y")</f>
        <v>61</v>
      </c>
      <c r="Q3556" s="2" t="str">
        <f>FLOOR('Transaction Data'!$P3556,15)&amp;"-"&amp;FLOOR('Transaction Data'!$P3556,15)+14</f>
        <v>60-74</v>
      </c>
      <c r="R3556" s="2" t="str">
        <f>IF('Transaction Data'!$L3556&lt;=10,"Less Expensive","Expensive")</f>
        <v>Expensive</v>
      </c>
      <c r="S3556" s="4">
        <f>WEEKDAY('Transaction Data'!$A3556)</f>
        <v>2</v>
      </c>
      <c r="T3556" s="2" t="str">
        <f>IF(WEEKDAY('Transaction Data'!$A3556,2)&lt;6,"Weekday","Weekend")</f>
        <v>Weekday</v>
      </c>
    </row>
    <row r="3557" ht="15.75" customHeight="1">
      <c r="A3557" s="1">
        <v>45329.0</v>
      </c>
      <c r="B3557" s="2" t="s">
        <v>3395</v>
      </c>
      <c r="C3557" s="2" t="s">
        <v>41</v>
      </c>
      <c r="D3557" s="1">
        <v>33327.0</v>
      </c>
      <c r="E3557" s="2" t="s">
        <v>27</v>
      </c>
      <c r="F3557" s="2">
        <v>349.0</v>
      </c>
      <c r="G3557" s="2" t="s">
        <v>55</v>
      </c>
      <c r="H3557" s="2" t="s">
        <v>34</v>
      </c>
      <c r="I3557" s="2" t="s">
        <v>25</v>
      </c>
      <c r="J3557" s="2" t="str">
        <f t="array" ref="J3557">XLOOKUP('Transaction Data'!$G3557,Product_Code,Biscuit_Brand)</f>
        <v>Vanilla Wafers</v>
      </c>
      <c r="K3557" s="2">
        <f t="array" ref="K3557">XLOOKUP('Transaction Data'!$G3557,Product_Code,Cost)</f>
        <v>18</v>
      </c>
      <c r="L3557" s="2">
        <f t="array" ref="L3557">XLOOKUP('Transaction Data'!$G3557,Product_Code,Unit_Price)</f>
        <v>36</v>
      </c>
      <c r="M3557" s="3">
        <f>'Transaction Data'!$F3557*'Transaction Data'!$K3557</f>
        <v>6282</v>
      </c>
      <c r="N3557" s="3">
        <f>'Transaction Data'!$F3557*'Transaction Data'!$L3557</f>
        <v>12564</v>
      </c>
      <c r="O3557" s="3">
        <f>'Transaction Data'!$N3557-'Transaction Data'!$M3557</f>
        <v>6282</v>
      </c>
      <c r="P3557" s="2">
        <f>DATEDIF('Transaction Data'!$D3557,'Transaction Data'!$A3557,"y")</f>
        <v>32</v>
      </c>
      <c r="Q3557" s="2" t="str">
        <f>FLOOR('Transaction Data'!$P3557,15)&amp;"-"&amp;FLOOR('Transaction Data'!$P3557,15)+14</f>
        <v>30-44</v>
      </c>
      <c r="R3557" s="2" t="str">
        <f>IF('Transaction Data'!$L3557&lt;=10,"Less Expensive","Expensive")</f>
        <v>Expensive</v>
      </c>
      <c r="S3557" s="4">
        <f>WEEKDAY('Transaction Data'!$A3557)</f>
        <v>4</v>
      </c>
      <c r="T3557" s="2" t="str">
        <f>IF(WEEKDAY('Transaction Data'!$A3557,2)&lt;6,"Weekday","Weekend")</f>
        <v>Weekday</v>
      </c>
    </row>
    <row r="3558" ht="15.75" customHeight="1">
      <c r="A3558" s="1">
        <v>45398.0</v>
      </c>
      <c r="B3558" s="2" t="s">
        <v>3396</v>
      </c>
      <c r="C3558" s="2" t="s">
        <v>69</v>
      </c>
      <c r="D3558" s="1">
        <v>32678.0</v>
      </c>
      <c r="E3558" s="2" t="s">
        <v>63</v>
      </c>
      <c r="F3558" s="2">
        <v>229.0</v>
      </c>
      <c r="G3558" s="2" t="s">
        <v>61</v>
      </c>
      <c r="H3558" s="2" t="s">
        <v>39</v>
      </c>
      <c r="I3558" s="2" t="s">
        <v>25</v>
      </c>
      <c r="J3558" s="2" t="str">
        <f t="array" ref="J3558">XLOOKUP('Transaction Data'!$G3558,Product_Code,Biscuit_Brand)</f>
        <v>Choco Delight</v>
      </c>
      <c r="K3558" s="2">
        <f t="array" ref="K3558">XLOOKUP('Transaction Data'!$G3558,Product_Code,Cost)</f>
        <v>3</v>
      </c>
      <c r="L3558" s="2">
        <f t="array" ref="L3558">XLOOKUP('Transaction Data'!$G3558,Product_Code,Unit_Price)</f>
        <v>5</v>
      </c>
      <c r="M3558" s="3">
        <f>'Transaction Data'!$F3558*'Transaction Data'!$K3558</f>
        <v>687</v>
      </c>
      <c r="N3558" s="3">
        <f>'Transaction Data'!$F3558*'Transaction Data'!$L3558</f>
        <v>1145</v>
      </c>
      <c r="O3558" s="3">
        <f>'Transaction Data'!$N3558-'Transaction Data'!$M3558</f>
        <v>458</v>
      </c>
      <c r="P3558" s="2">
        <f>DATEDIF('Transaction Data'!$D3558,'Transaction Data'!$A3558,"y")</f>
        <v>34</v>
      </c>
      <c r="Q3558" s="2" t="str">
        <f>FLOOR('Transaction Data'!$P3558,15)&amp;"-"&amp;FLOOR('Transaction Data'!$P3558,15)+14</f>
        <v>30-44</v>
      </c>
      <c r="R3558" s="2" t="str">
        <f>IF('Transaction Data'!$L3558&lt;=10,"Less Expensive","Expensive")</f>
        <v>Less Expensive</v>
      </c>
      <c r="S3558" s="4">
        <f>WEEKDAY('Transaction Data'!$A3558)</f>
        <v>3</v>
      </c>
      <c r="T3558" s="2" t="str">
        <f>IF(WEEKDAY('Transaction Data'!$A3558,2)&lt;6,"Weekday","Weekend")</f>
        <v>Weekday</v>
      </c>
    </row>
    <row r="3559" ht="15.75" customHeight="1">
      <c r="A3559" s="1">
        <v>45402.0</v>
      </c>
      <c r="B3559" s="2" t="s">
        <v>3114</v>
      </c>
      <c r="C3559" s="2" t="s">
        <v>51</v>
      </c>
      <c r="D3559" s="1">
        <v>19518.0</v>
      </c>
      <c r="E3559" s="2" t="s">
        <v>37</v>
      </c>
      <c r="F3559" s="2">
        <v>132.0</v>
      </c>
      <c r="G3559" s="2" t="s">
        <v>61</v>
      </c>
      <c r="H3559" s="2" t="s">
        <v>42</v>
      </c>
      <c r="I3559" s="2" t="s">
        <v>25</v>
      </c>
      <c r="J3559" s="2" t="str">
        <f t="array" ref="J3559">XLOOKUP('Transaction Data'!$G3559,Product_Code,Biscuit_Brand)</f>
        <v>Choco Delight</v>
      </c>
      <c r="K3559" s="2">
        <f t="array" ref="K3559">XLOOKUP('Transaction Data'!$G3559,Product_Code,Cost)</f>
        <v>3</v>
      </c>
      <c r="L3559" s="2">
        <f t="array" ref="L3559">XLOOKUP('Transaction Data'!$G3559,Product_Code,Unit_Price)</f>
        <v>5</v>
      </c>
      <c r="M3559" s="3">
        <f>'Transaction Data'!$F3559*'Transaction Data'!$K3559</f>
        <v>396</v>
      </c>
      <c r="N3559" s="3">
        <f>'Transaction Data'!$F3559*'Transaction Data'!$L3559</f>
        <v>660</v>
      </c>
      <c r="O3559" s="3">
        <f>'Transaction Data'!$N3559-'Transaction Data'!$M3559</f>
        <v>264</v>
      </c>
      <c r="P3559" s="2">
        <f>DATEDIF('Transaction Data'!$D3559,'Transaction Data'!$A3559,"y")</f>
        <v>70</v>
      </c>
      <c r="Q3559" s="2" t="str">
        <f>FLOOR('Transaction Data'!$P3559,15)&amp;"-"&amp;FLOOR('Transaction Data'!$P3559,15)+14</f>
        <v>60-74</v>
      </c>
      <c r="R3559" s="2" t="str">
        <f>IF('Transaction Data'!$L3559&lt;=10,"Less Expensive","Expensive")</f>
        <v>Less Expensive</v>
      </c>
      <c r="S3559" s="4">
        <f>WEEKDAY('Transaction Data'!$A3559)</f>
        <v>7</v>
      </c>
      <c r="T3559" s="2" t="str">
        <f>IF(WEEKDAY('Transaction Data'!$A3559,2)&lt;6,"Weekday","Weekend")</f>
        <v>Weekend</v>
      </c>
    </row>
    <row r="3560" ht="15.75" customHeight="1">
      <c r="A3560" s="1">
        <v>45374.0</v>
      </c>
      <c r="B3560" s="2" t="s">
        <v>3397</v>
      </c>
      <c r="C3560" s="2" t="s">
        <v>72</v>
      </c>
      <c r="D3560" s="1">
        <v>30635.0</v>
      </c>
      <c r="E3560" s="2" t="s">
        <v>63</v>
      </c>
      <c r="F3560" s="2">
        <v>370.0</v>
      </c>
      <c r="G3560" s="2" t="s">
        <v>60</v>
      </c>
      <c r="H3560" s="2" t="s">
        <v>45</v>
      </c>
      <c r="I3560" s="2" t="s">
        <v>25</v>
      </c>
      <c r="J3560" s="2" t="str">
        <f t="array" ref="J3560">XLOOKUP('Transaction Data'!$G3560,Product_Code,Biscuit_Brand)</f>
        <v>Peanut Butter Bites</v>
      </c>
      <c r="K3560" s="2">
        <f t="array" ref="K3560">XLOOKUP('Transaction Data'!$G3560,Product_Code,Cost)</f>
        <v>5</v>
      </c>
      <c r="L3560" s="2">
        <f t="array" ref="L3560">XLOOKUP('Transaction Data'!$G3560,Product_Code,Unit_Price)</f>
        <v>7</v>
      </c>
      <c r="M3560" s="3">
        <f>'Transaction Data'!$F3560*'Transaction Data'!$K3560</f>
        <v>1850</v>
      </c>
      <c r="N3560" s="3">
        <f>'Transaction Data'!$F3560*'Transaction Data'!$L3560</f>
        <v>2590</v>
      </c>
      <c r="O3560" s="3">
        <f>'Transaction Data'!$N3560-'Transaction Data'!$M3560</f>
        <v>740</v>
      </c>
      <c r="P3560" s="2">
        <f>DATEDIF('Transaction Data'!$D3560,'Transaction Data'!$A3560,"y")</f>
        <v>40</v>
      </c>
      <c r="Q3560" s="2" t="str">
        <f>FLOOR('Transaction Data'!$P3560,15)&amp;"-"&amp;FLOOR('Transaction Data'!$P3560,15)+14</f>
        <v>30-44</v>
      </c>
      <c r="R3560" s="2" t="str">
        <f>IF('Transaction Data'!$L3560&lt;=10,"Less Expensive","Expensive")</f>
        <v>Less Expensive</v>
      </c>
      <c r="S3560" s="4">
        <f>WEEKDAY('Transaction Data'!$A3560)</f>
        <v>7</v>
      </c>
      <c r="T3560" s="2" t="str">
        <f>IF(WEEKDAY('Transaction Data'!$A3560,2)&lt;6,"Weekday","Weekend")</f>
        <v>Weekend</v>
      </c>
    </row>
    <row r="3561" ht="15.75" customHeight="1">
      <c r="A3561" s="1">
        <v>45488.0</v>
      </c>
      <c r="B3561" s="2" t="s">
        <v>3398</v>
      </c>
      <c r="C3561" s="2" t="s">
        <v>72</v>
      </c>
      <c r="D3561" s="1">
        <v>15960.0</v>
      </c>
      <c r="E3561" s="2" t="s">
        <v>37</v>
      </c>
      <c r="F3561" s="2">
        <v>328.0</v>
      </c>
      <c r="G3561" s="2" t="s">
        <v>60</v>
      </c>
      <c r="H3561" s="2" t="s">
        <v>49</v>
      </c>
      <c r="I3561" s="2" t="s">
        <v>25</v>
      </c>
      <c r="J3561" s="2" t="str">
        <f t="array" ref="J3561">XLOOKUP('Transaction Data'!$G3561,Product_Code,Biscuit_Brand)</f>
        <v>Peanut Butter Bites</v>
      </c>
      <c r="K3561" s="2">
        <f t="array" ref="K3561">XLOOKUP('Transaction Data'!$G3561,Product_Code,Cost)</f>
        <v>5</v>
      </c>
      <c r="L3561" s="2">
        <f t="array" ref="L3561">XLOOKUP('Transaction Data'!$G3561,Product_Code,Unit_Price)</f>
        <v>7</v>
      </c>
      <c r="M3561" s="3">
        <f>'Transaction Data'!$F3561*'Transaction Data'!$K3561</f>
        <v>1640</v>
      </c>
      <c r="N3561" s="3">
        <f>'Transaction Data'!$F3561*'Transaction Data'!$L3561</f>
        <v>2296</v>
      </c>
      <c r="O3561" s="3">
        <f>'Transaction Data'!$N3561-'Transaction Data'!$M3561</f>
        <v>656</v>
      </c>
      <c r="P3561" s="2">
        <f>DATEDIF('Transaction Data'!$D3561,'Transaction Data'!$A3561,"y")</f>
        <v>80</v>
      </c>
      <c r="Q3561" s="2" t="str">
        <f>FLOOR('Transaction Data'!$P3561,15)&amp;"-"&amp;FLOOR('Transaction Data'!$P3561,15)+14</f>
        <v>75-89</v>
      </c>
      <c r="R3561" s="2" t="str">
        <f>IF('Transaction Data'!$L3561&lt;=10,"Less Expensive","Expensive")</f>
        <v>Less Expensive</v>
      </c>
      <c r="S3561" s="4">
        <f>WEEKDAY('Transaction Data'!$A3561)</f>
        <v>2</v>
      </c>
      <c r="T3561" s="2" t="str">
        <f>IF(WEEKDAY('Transaction Data'!$A3561,2)&lt;6,"Weekday","Weekend")</f>
        <v>Weekday</v>
      </c>
    </row>
    <row r="3562" ht="15.75" customHeight="1">
      <c r="A3562" s="1">
        <v>45477.0</v>
      </c>
      <c r="B3562" s="2" t="s">
        <v>3399</v>
      </c>
      <c r="C3562" s="2" t="s">
        <v>47</v>
      </c>
      <c r="D3562" s="1">
        <v>25623.0</v>
      </c>
      <c r="E3562" s="2" t="s">
        <v>37</v>
      </c>
      <c r="F3562" s="2">
        <v>311.0</v>
      </c>
      <c r="G3562" s="2" t="s">
        <v>44</v>
      </c>
      <c r="H3562" s="2" t="s">
        <v>52</v>
      </c>
      <c r="I3562" s="2" t="s">
        <v>25</v>
      </c>
      <c r="J3562" s="2" t="str">
        <f t="array" ref="J3562">XLOOKUP('Transaction Data'!$G3562,Product_Code,Biscuit_Brand)</f>
        <v>Butter Crunch</v>
      </c>
      <c r="K3562" s="2">
        <f t="array" ref="K3562">XLOOKUP('Transaction Data'!$G3562,Product_Code,Cost)</f>
        <v>10</v>
      </c>
      <c r="L3562" s="2">
        <f t="array" ref="L3562">XLOOKUP('Transaction Data'!$G3562,Product_Code,Unit_Price)</f>
        <v>11</v>
      </c>
      <c r="M3562" s="3">
        <f>'Transaction Data'!$F3562*'Transaction Data'!$K3562</f>
        <v>3110</v>
      </c>
      <c r="N3562" s="3">
        <f>'Transaction Data'!$F3562*'Transaction Data'!$L3562</f>
        <v>3421</v>
      </c>
      <c r="O3562" s="3">
        <f>'Transaction Data'!$N3562-'Transaction Data'!$M3562</f>
        <v>311</v>
      </c>
      <c r="P3562" s="2">
        <f>DATEDIF('Transaction Data'!$D3562,'Transaction Data'!$A3562,"y")</f>
        <v>54</v>
      </c>
      <c r="Q3562" s="2" t="str">
        <f>FLOOR('Transaction Data'!$P3562,15)&amp;"-"&amp;FLOOR('Transaction Data'!$P3562,15)+14</f>
        <v>45-59</v>
      </c>
      <c r="R3562" s="2" t="str">
        <f>IF('Transaction Data'!$L3562&lt;=10,"Less Expensive","Expensive")</f>
        <v>Expensive</v>
      </c>
      <c r="S3562" s="4">
        <f>WEEKDAY('Transaction Data'!$A3562)</f>
        <v>5</v>
      </c>
      <c r="T3562" s="2" t="str">
        <f>IF(WEEKDAY('Transaction Data'!$A3562,2)&lt;6,"Weekday","Weekend")</f>
        <v>Weekday</v>
      </c>
    </row>
    <row r="3563" ht="15.75" customHeight="1">
      <c r="A3563" s="1">
        <v>45400.0</v>
      </c>
      <c r="B3563" s="2" t="s">
        <v>3400</v>
      </c>
      <c r="C3563" s="2" t="s">
        <v>47</v>
      </c>
      <c r="D3563" s="1">
        <v>20956.0</v>
      </c>
      <c r="E3563" s="2" t="s">
        <v>22</v>
      </c>
      <c r="F3563" s="2">
        <v>414.0</v>
      </c>
      <c r="G3563" s="2" t="s">
        <v>60</v>
      </c>
      <c r="H3563" s="2" t="s">
        <v>49</v>
      </c>
      <c r="I3563" s="2" t="s">
        <v>25</v>
      </c>
      <c r="J3563" s="2" t="str">
        <f t="array" ref="J3563">XLOOKUP('Transaction Data'!$G3563,Product_Code,Biscuit_Brand)</f>
        <v>Peanut Butter Bites</v>
      </c>
      <c r="K3563" s="2">
        <f t="array" ref="K3563">XLOOKUP('Transaction Data'!$G3563,Product_Code,Cost)</f>
        <v>5</v>
      </c>
      <c r="L3563" s="2">
        <f t="array" ref="L3563">XLOOKUP('Transaction Data'!$G3563,Product_Code,Unit_Price)</f>
        <v>7</v>
      </c>
      <c r="M3563" s="3">
        <f>'Transaction Data'!$F3563*'Transaction Data'!$K3563</f>
        <v>2070</v>
      </c>
      <c r="N3563" s="3">
        <f>'Transaction Data'!$F3563*'Transaction Data'!$L3563</f>
        <v>2898</v>
      </c>
      <c r="O3563" s="3">
        <f>'Transaction Data'!$N3563-'Transaction Data'!$M3563</f>
        <v>828</v>
      </c>
      <c r="P3563" s="2">
        <f>DATEDIF('Transaction Data'!$D3563,'Transaction Data'!$A3563,"y")</f>
        <v>66</v>
      </c>
      <c r="Q3563" s="2" t="str">
        <f>FLOOR('Transaction Data'!$P3563,15)&amp;"-"&amp;FLOOR('Transaction Data'!$P3563,15)+14</f>
        <v>60-74</v>
      </c>
      <c r="R3563" s="2" t="str">
        <f>IF('Transaction Data'!$L3563&lt;=10,"Less Expensive","Expensive")</f>
        <v>Less Expensive</v>
      </c>
      <c r="S3563" s="4">
        <f>WEEKDAY('Transaction Data'!$A3563)</f>
        <v>5</v>
      </c>
      <c r="T3563" s="2" t="str">
        <f>IF(WEEKDAY('Transaction Data'!$A3563,2)&lt;6,"Weekday","Weekend")</f>
        <v>Weekday</v>
      </c>
    </row>
    <row r="3564" ht="15.75" customHeight="1">
      <c r="A3564" s="1">
        <v>45361.0</v>
      </c>
      <c r="B3564" s="2" t="s">
        <v>3401</v>
      </c>
      <c r="C3564" s="2" t="s">
        <v>32</v>
      </c>
      <c r="D3564" s="1">
        <v>30275.0</v>
      </c>
      <c r="E3564" s="2" t="s">
        <v>37</v>
      </c>
      <c r="F3564" s="2">
        <v>213.0</v>
      </c>
      <c r="G3564" s="2" t="s">
        <v>55</v>
      </c>
      <c r="H3564" s="2" t="s">
        <v>52</v>
      </c>
      <c r="I3564" s="2" t="s">
        <v>25</v>
      </c>
      <c r="J3564" s="2" t="str">
        <f t="array" ref="J3564">XLOOKUP('Transaction Data'!$G3564,Product_Code,Biscuit_Brand)</f>
        <v>Vanilla Wafers</v>
      </c>
      <c r="K3564" s="2">
        <f t="array" ref="K3564">XLOOKUP('Transaction Data'!$G3564,Product_Code,Cost)</f>
        <v>18</v>
      </c>
      <c r="L3564" s="2">
        <f t="array" ref="L3564">XLOOKUP('Transaction Data'!$G3564,Product_Code,Unit_Price)</f>
        <v>36</v>
      </c>
      <c r="M3564" s="3">
        <f>'Transaction Data'!$F3564*'Transaction Data'!$K3564</f>
        <v>3834</v>
      </c>
      <c r="N3564" s="3">
        <f>'Transaction Data'!$F3564*'Transaction Data'!$L3564</f>
        <v>7668</v>
      </c>
      <c r="O3564" s="3">
        <f>'Transaction Data'!$N3564-'Transaction Data'!$M3564</f>
        <v>3834</v>
      </c>
      <c r="P3564" s="2">
        <f>DATEDIF('Transaction Data'!$D3564,'Transaction Data'!$A3564,"y")</f>
        <v>41</v>
      </c>
      <c r="Q3564" s="2" t="str">
        <f>FLOOR('Transaction Data'!$P3564,15)&amp;"-"&amp;FLOOR('Transaction Data'!$P3564,15)+14</f>
        <v>30-44</v>
      </c>
      <c r="R3564" s="2" t="str">
        <f>IF('Transaction Data'!$L3564&lt;=10,"Less Expensive","Expensive")</f>
        <v>Expensive</v>
      </c>
      <c r="S3564" s="4">
        <f>WEEKDAY('Transaction Data'!$A3564)</f>
        <v>1</v>
      </c>
      <c r="T3564" s="2" t="str">
        <f>IF(WEEKDAY('Transaction Data'!$A3564,2)&lt;6,"Weekday","Weekend")</f>
        <v>Weekend</v>
      </c>
    </row>
    <row r="3565" ht="15.75" customHeight="1">
      <c r="A3565" s="1">
        <v>45323.0</v>
      </c>
      <c r="B3565" s="2" t="s">
        <v>3402</v>
      </c>
      <c r="C3565" s="2" t="s">
        <v>54</v>
      </c>
      <c r="D3565" s="1">
        <v>27212.0</v>
      </c>
      <c r="E3565" s="2" t="s">
        <v>63</v>
      </c>
      <c r="F3565" s="2">
        <v>367.0</v>
      </c>
      <c r="G3565" s="2" t="s">
        <v>28</v>
      </c>
      <c r="H3565" s="2" t="s">
        <v>52</v>
      </c>
      <c r="I3565" s="2" t="s">
        <v>25</v>
      </c>
      <c r="J3565" s="2" t="str">
        <f t="array" ref="J3565">XLOOKUP('Transaction Data'!$G3565,Product_Code,Biscuit_Brand)</f>
        <v>Shortbread</v>
      </c>
      <c r="K3565" s="2">
        <f t="array" ref="K3565">XLOOKUP('Transaction Data'!$G3565,Product_Code,Cost)</f>
        <v>10</v>
      </c>
      <c r="L3565" s="2">
        <f t="array" ref="L3565">XLOOKUP('Transaction Data'!$G3565,Product_Code,Unit_Price)</f>
        <v>45</v>
      </c>
      <c r="M3565" s="3">
        <f>'Transaction Data'!$F3565*'Transaction Data'!$K3565</f>
        <v>3670</v>
      </c>
      <c r="N3565" s="3">
        <f>'Transaction Data'!$F3565*'Transaction Data'!$L3565</f>
        <v>16515</v>
      </c>
      <c r="O3565" s="3">
        <f>'Transaction Data'!$N3565-'Transaction Data'!$M3565</f>
        <v>12845</v>
      </c>
      <c r="P3565" s="2">
        <f>DATEDIF('Transaction Data'!$D3565,'Transaction Data'!$A3565,"y")</f>
        <v>49</v>
      </c>
      <c r="Q3565" s="2" t="str">
        <f>FLOOR('Transaction Data'!$P3565,15)&amp;"-"&amp;FLOOR('Transaction Data'!$P3565,15)+14</f>
        <v>45-59</v>
      </c>
      <c r="R3565" s="2" t="str">
        <f>IF('Transaction Data'!$L3565&lt;=10,"Less Expensive","Expensive")</f>
        <v>Expensive</v>
      </c>
      <c r="S3565" s="4">
        <f>WEEKDAY('Transaction Data'!$A3565)</f>
        <v>5</v>
      </c>
      <c r="T3565" s="2" t="str">
        <f>IF(WEEKDAY('Transaction Data'!$A3565,2)&lt;6,"Weekday","Weekend")</f>
        <v>Weekday</v>
      </c>
    </row>
    <row r="3566" ht="15.75" customHeight="1">
      <c r="A3566" s="1">
        <v>45493.0</v>
      </c>
      <c r="B3566" s="2" t="s">
        <v>2711</v>
      </c>
      <c r="C3566" s="2" t="s">
        <v>51</v>
      </c>
      <c r="D3566" s="1">
        <v>20327.0</v>
      </c>
      <c r="E3566" s="2" t="s">
        <v>63</v>
      </c>
      <c r="F3566" s="2">
        <v>190.0</v>
      </c>
      <c r="G3566" s="2" t="s">
        <v>23</v>
      </c>
      <c r="H3566" s="2" t="s">
        <v>45</v>
      </c>
      <c r="I3566" s="2" t="s">
        <v>25</v>
      </c>
      <c r="J3566" s="2" t="str">
        <f t="array" ref="J3566">XLOOKUP('Transaction Data'!$G3566,Product_Code,Biscuit_Brand)</f>
        <v>Cinnamon Swirls</v>
      </c>
      <c r="K3566" s="2">
        <f t="array" ref="K3566">XLOOKUP('Transaction Data'!$G3566,Product_Code,Cost)</f>
        <v>10</v>
      </c>
      <c r="L3566" s="2">
        <f t="array" ref="L3566">XLOOKUP('Transaction Data'!$G3566,Product_Code,Unit_Price)</f>
        <v>14</v>
      </c>
      <c r="M3566" s="3">
        <f>'Transaction Data'!$F3566*'Transaction Data'!$K3566</f>
        <v>1900</v>
      </c>
      <c r="N3566" s="3">
        <f>'Transaction Data'!$F3566*'Transaction Data'!$L3566</f>
        <v>2660</v>
      </c>
      <c r="O3566" s="3">
        <f>'Transaction Data'!$N3566-'Transaction Data'!$M3566</f>
        <v>760</v>
      </c>
      <c r="P3566" s="2">
        <f>DATEDIF('Transaction Data'!$D3566,'Transaction Data'!$A3566,"y")</f>
        <v>68</v>
      </c>
      <c r="Q3566" s="2" t="str">
        <f>FLOOR('Transaction Data'!$P3566,15)&amp;"-"&amp;FLOOR('Transaction Data'!$P3566,15)+14</f>
        <v>60-74</v>
      </c>
      <c r="R3566" s="2" t="str">
        <f>IF('Transaction Data'!$L3566&lt;=10,"Less Expensive","Expensive")</f>
        <v>Expensive</v>
      </c>
      <c r="S3566" s="4">
        <f>WEEKDAY('Transaction Data'!$A3566)</f>
        <v>7</v>
      </c>
      <c r="T3566" s="2" t="str">
        <f>IF(WEEKDAY('Transaction Data'!$A3566,2)&lt;6,"Weekday","Weekend")</f>
        <v>Weekend</v>
      </c>
    </row>
    <row r="3567" ht="15.75" customHeight="1">
      <c r="A3567" s="1">
        <v>45299.0</v>
      </c>
      <c r="B3567" s="2" t="s">
        <v>3403</v>
      </c>
      <c r="C3567" s="2" t="s">
        <v>78</v>
      </c>
      <c r="D3567" s="1">
        <v>36546.0</v>
      </c>
      <c r="E3567" s="2" t="s">
        <v>37</v>
      </c>
      <c r="F3567" s="2">
        <v>451.0</v>
      </c>
      <c r="G3567" s="2" t="s">
        <v>38</v>
      </c>
      <c r="H3567" s="2" t="s">
        <v>49</v>
      </c>
      <c r="I3567" s="2" t="s">
        <v>25</v>
      </c>
      <c r="J3567" s="2" t="str">
        <f t="array" ref="J3567">XLOOKUP('Transaction Data'!$G3567,Product_Code,Biscuit_Brand)</f>
        <v>Ginger Snaps</v>
      </c>
      <c r="K3567" s="2">
        <f t="array" ref="K3567">XLOOKUP('Transaction Data'!$G3567,Product_Code,Cost)</f>
        <v>14</v>
      </c>
      <c r="L3567" s="2">
        <f t="array" ref="L3567">XLOOKUP('Transaction Data'!$G3567,Product_Code,Unit_Price)</f>
        <v>28</v>
      </c>
      <c r="M3567" s="3">
        <f>'Transaction Data'!$F3567*'Transaction Data'!$K3567</f>
        <v>6314</v>
      </c>
      <c r="N3567" s="3">
        <f>'Transaction Data'!$F3567*'Transaction Data'!$L3567</f>
        <v>12628</v>
      </c>
      <c r="O3567" s="3">
        <f>'Transaction Data'!$N3567-'Transaction Data'!$M3567</f>
        <v>6314</v>
      </c>
      <c r="P3567" s="2">
        <f>DATEDIF('Transaction Data'!$D3567,'Transaction Data'!$A3567,"y")</f>
        <v>23</v>
      </c>
      <c r="Q3567" s="2" t="str">
        <f>FLOOR('Transaction Data'!$P3567,15)&amp;"-"&amp;FLOOR('Transaction Data'!$P3567,15)+14</f>
        <v>15-29</v>
      </c>
      <c r="R3567" s="2" t="str">
        <f>IF('Transaction Data'!$L3567&lt;=10,"Less Expensive","Expensive")</f>
        <v>Expensive</v>
      </c>
      <c r="S3567" s="4">
        <f>WEEKDAY('Transaction Data'!$A3567)</f>
        <v>2</v>
      </c>
      <c r="T3567" s="2" t="str">
        <f>IF(WEEKDAY('Transaction Data'!$A3567,2)&lt;6,"Weekday","Weekend")</f>
        <v>Weekday</v>
      </c>
    </row>
    <row r="3568" ht="15.75" customHeight="1">
      <c r="A3568" s="1">
        <v>45422.0</v>
      </c>
      <c r="B3568" s="2" t="s">
        <v>3404</v>
      </c>
      <c r="C3568" s="2" t="s">
        <v>69</v>
      </c>
      <c r="D3568" s="1">
        <v>24007.0</v>
      </c>
      <c r="E3568" s="2" t="s">
        <v>63</v>
      </c>
      <c r="F3568" s="2">
        <v>393.0</v>
      </c>
      <c r="G3568" s="2" t="s">
        <v>55</v>
      </c>
      <c r="H3568" s="2" t="s">
        <v>52</v>
      </c>
      <c r="I3568" s="2" t="s">
        <v>25</v>
      </c>
      <c r="J3568" s="2" t="str">
        <f t="array" ref="J3568">XLOOKUP('Transaction Data'!$G3568,Product_Code,Biscuit_Brand)</f>
        <v>Vanilla Wafers</v>
      </c>
      <c r="K3568" s="2">
        <f t="array" ref="K3568">XLOOKUP('Transaction Data'!$G3568,Product_Code,Cost)</f>
        <v>18</v>
      </c>
      <c r="L3568" s="2">
        <f t="array" ref="L3568">XLOOKUP('Transaction Data'!$G3568,Product_Code,Unit_Price)</f>
        <v>36</v>
      </c>
      <c r="M3568" s="3">
        <f>'Transaction Data'!$F3568*'Transaction Data'!$K3568</f>
        <v>7074</v>
      </c>
      <c r="N3568" s="3">
        <f>'Transaction Data'!$F3568*'Transaction Data'!$L3568</f>
        <v>14148</v>
      </c>
      <c r="O3568" s="3">
        <f>'Transaction Data'!$N3568-'Transaction Data'!$M3568</f>
        <v>7074</v>
      </c>
      <c r="P3568" s="2">
        <f>DATEDIF('Transaction Data'!$D3568,'Transaction Data'!$A3568,"y")</f>
        <v>58</v>
      </c>
      <c r="Q3568" s="2" t="str">
        <f>FLOOR('Transaction Data'!$P3568,15)&amp;"-"&amp;FLOOR('Transaction Data'!$P3568,15)+14</f>
        <v>45-59</v>
      </c>
      <c r="R3568" s="2" t="str">
        <f>IF('Transaction Data'!$L3568&lt;=10,"Less Expensive","Expensive")</f>
        <v>Expensive</v>
      </c>
      <c r="S3568" s="4">
        <f>WEEKDAY('Transaction Data'!$A3568)</f>
        <v>6</v>
      </c>
      <c r="T3568" s="2" t="str">
        <f>IF(WEEKDAY('Transaction Data'!$A3568,2)&lt;6,"Weekday","Weekend")</f>
        <v>Weekday</v>
      </c>
    </row>
    <row r="3569" ht="15.75" customHeight="1">
      <c r="A3569" s="1">
        <v>45483.0</v>
      </c>
      <c r="B3569" s="2" t="s">
        <v>3405</v>
      </c>
      <c r="C3569" s="2" t="s">
        <v>78</v>
      </c>
      <c r="D3569" s="1">
        <v>26283.0</v>
      </c>
      <c r="E3569" s="2" t="s">
        <v>22</v>
      </c>
      <c r="F3569" s="2">
        <v>80.0</v>
      </c>
      <c r="G3569" s="2" t="s">
        <v>61</v>
      </c>
      <c r="H3569" s="2" t="s">
        <v>49</v>
      </c>
      <c r="I3569" s="2" t="s">
        <v>25</v>
      </c>
      <c r="J3569" s="2" t="str">
        <f t="array" ref="J3569">XLOOKUP('Transaction Data'!$G3569,Product_Code,Biscuit_Brand)</f>
        <v>Choco Delight</v>
      </c>
      <c r="K3569" s="2">
        <f t="array" ref="K3569">XLOOKUP('Transaction Data'!$G3569,Product_Code,Cost)</f>
        <v>3</v>
      </c>
      <c r="L3569" s="2">
        <f t="array" ref="L3569">XLOOKUP('Transaction Data'!$G3569,Product_Code,Unit_Price)</f>
        <v>5</v>
      </c>
      <c r="M3569" s="3">
        <f>'Transaction Data'!$F3569*'Transaction Data'!$K3569</f>
        <v>240</v>
      </c>
      <c r="N3569" s="3">
        <f>'Transaction Data'!$F3569*'Transaction Data'!$L3569</f>
        <v>400</v>
      </c>
      <c r="O3569" s="3">
        <f>'Transaction Data'!$N3569-'Transaction Data'!$M3569</f>
        <v>160</v>
      </c>
      <c r="P3569" s="2">
        <f>DATEDIF('Transaction Data'!$D3569,'Transaction Data'!$A3569,"y")</f>
        <v>52</v>
      </c>
      <c r="Q3569" s="2" t="str">
        <f>FLOOR('Transaction Data'!$P3569,15)&amp;"-"&amp;FLOOR('Transaction Data'!$P3569,15)+14</f>
        <v>45-59</v>
      </c>
      <c r="R3569" s="2" t="str">
        <f>IF('Transaction Data'!$L3569&lt;=10,"Less Expensive","Expensive")</f>
        <v>Less Expensive</v>
      </c>
      <c r="S3569" s="4">
        <f>WEEKDAY('Transaction Data'!$A3569)</f>
        <v>4</v>
      </c>
      <c r="T3569" s="2" t="str">
        <f>IF(WEEKDAY('Transaction Data'!$A3569,2)&lt;6,"Weekday","Weekend")</f>
        <v>Weekday</v>
      </c>
    </row>
    <row r="3570" ht="15.75" customHeight="1">
      <c r="A3570" s="1">
        <v>45496.0</v>
      </c>
      <c r="B3570" s="2" t="s">
        <v>3406</v>
      </c>
      <c r="C3570" s="2" t="s">
        <v>21</v>
      </c>
      <c r="D3570" s="1">
        <v>37207.0</v>
      </c>
      <c r="E3570" s="2" t="s">
        <v>27</v>
      </c>
      <c r="F3570" s="2">
        <v>44.0</v>
      </c>
      <c r="G3570" s="2" t="s">
        <v>60</v>
      </c>
      <c r="H3570" s="2" t="s">
        <v>52</v>
      </c>
      <c r="I3570" s="2" t="s">
        <v>25</v>
      </c>
      <c r="J3570" s="2" t="str">
        <f t="array" ref="J3570">XLOOKUP('Transaction Data'!$G3570,Product_Code,Biscuit_Brand)</f>
        <v>Peanut Butter Bites</v>
      </c>
      <c r="K3570" s="2">
        <f t="array" ref="K3570">XLOOKUP('Transaction Data'!$G3570,Product_Code,Cost)</f>
        <v>5</v>
      </c>
      <c r="L3570" s="2">
        <f t="array" ref="L3570">XLOOKUP('Transaction Data'!$G3570,Product_Code,Unit_Price)</f>
        <v>7</v>
      </c>
      <c r="M3570" s="3">
        <f>'Transaction Data'!$F3570*'Transaction Data'!$K3570</f>
        <v>220</v>
      </c>
      <c r="N3570" s="3">
        <f>'Transaction Data'!$F3570*'Transaction Data'!$L3570</f>
        <v>308</v>
      </c>
      <c r="O3570" s="3">
        <f>'Transaction Data'!$N3570-'Transaction Data'!$M3570</f>
        <v>88</v>
      </c>
      <c r="P3570" s="2">
        <f>DATEDIF('Transaction Data'!$D3570,'Transaction Data'!$A3570,"y")</f>
        <v>22</v>
      </c>
      <c r="Q3570" s="2" t="str">
        <f>FLOOR('Transaction Data'!$P3570,15)&amp;"-"&amp;FLOOR('Transaction Data'!$P3570,15)+14</f>
        <v>15-29</v>
      </c>
      <c r="R3570" s="2" t="str">
        <f>IF('Transaction Data'!$L3570&lt;=10,"Less Expensive","Expensive")</f>
        <v>Less Expensive</v>
      </c>
      <c r="S3570" s="4">
        <f>WEEKDAY('Transaction Data'!$A3570)</f>
        <v>3</v>
      </c>
      <c r="T3570" s="2" t="str">
        <f>IF(WEEKDAY('Transaction Data'!$A3570,2)&lt;6,"Weekday","Weekend")</f>
        <v>Weekday</v>
      </c>
    </row>
    <row r="3571" ht="15.75" customHeight="1">
      <c r="A3571" s="1">
        <v>45308.0</v>
      </c>
      <c r="B3571" s="2" t="s">
        <v>3407</v>
      </c>
      <c r="C3571" s="2" t="s">
        <v>54</v>
      </c>
      <c r="D3571" s="1">
        <v>21436.0</v>
      </c>
      <c r="E3571" s="2" t="s">
        <v>22</v>
      </c>
      <c r="F3571" s="2">
        <v>201.0</v>
      </c>
      <c r="G3571" s="2" t="s">
        <v>60</v>
      </c>
      <c r="H3571" s="2" t="s">
        <v>34</v>
      </c>
      <c r="I3571" s="2" t="s">
        <v>25</v>
      </c>
      <c r="J3571" s="2" t="str">
        <f t="array" ref="J3571">XLOOKUP('Transaction Data'!$G3571,Product_Code,Biscuit_Brand)</f>
        <v>Peanut Butter Bites</v>
      </c>
      <c r="K3571" s="2">
        <f t="array" ref="K3571">XLOOKUP('Transaction Data'!$G3571,Product_Code,Cost)</f>
        <v>5</v>
      </c>
      <c r="L3571" s="2">
        <f t="array" ref="L3571">XLOOKUP('Transaction Data'!$G3571,Product_Code,Unit_Price)</f>
        <v>7</v>
      </c>
      <c r="M3571" s="3">
        <f>'Transaction Data'!$F3571*'Transaction Data'!$K3571</f>
        <v>1005</v>
      </c>
      <c r="N3571" s="3">
        <f>'Transaction Data'!$F3571*'Transaction Data'!$L3571</f>
        <v>1407</v>
      </c>
      <c r="O3571" s="3">
        <f>'Transaction Data'!$N3571-'Transaction Data'!$M3571</f>
        <v>402</v>
      </c>
      <c r="P3571" s="2">
        <f>DATEDIF('Transaction Data'!$D3571,'Transaction Data'!$A3571,"y")</f>
        <v>65</v>
      </c>
      <c r="Q3571" s="2" t="str">
        <f>FLOOR('Transaction Data'!$P3571,15)&amp;"-"&amp;FLOOR('Transaction Data'!$P3571,15)+14</f>
        <v>60-74</v>
      </c>
      <c r="R3571" s="2" t="str">
        <f>IF('Transaction Data'!$L3571&lt;=10,"Less Expensive","Expensive")</f>
        <v>Less Expensive</v>
      </c>
      <c r="S3571" s="4">
        <f>WEEKDAY('Transaction Data'!$A3571)</f>
        <v>4</v>
      </c>
      <c r="T3571" s="2" t="str">
        <f>IF(WEEKDAY('Transaction Data'!$A3571,2)&lt;6,"Weekday","Weekend")</f>
        <v>Weekday</v>
      </c>
    </row>
    <row r="3572" ht="15.75" customHeight="1">
      <c r="A3572" s="1">
        <v>45339.0</v>
      </c>
      <c r="B3572" s="2" t="s">
        <v>3408</v>
      </c>
      <c r="C3572" s="2" t="s">
        <v>21</v>
      </c>
      <c r="D3572" s="1">
        <v>35234.0</v>
      </c>
      <c r="E3572" s="2" t="s">
        <v>27</v>
      </c>
      <c r="F3572" s="2">
        <v>13.0</v>
      </c>
      <c r="G3572" s="2" t="s">
        <v>60</v>
      </c>
      <c r="H3572" s="2" t="s">
        <v>34</v>
      </c>
      <c r="I3572" s="2" t="s">
        <v>25</v>
      </c>
      <c r="J3572" s="2" t="str">
        <f t="array" ref="J3572">XLOOKUP('Transaction Data'!$G3572,Product_Code,Biscuit_Brand)</f>
        <v>Peanut Butter Bites</v>
      </c>
      <c r="K3572" s="2">
        <f t="array" ref="K3572">XLOOKUP('Transaction Data'!$G3572,Product_Code,Cost)</f>
        <v>5</v>
      </c>
      <c r="L3572" s="2">
        <f t="array" ref="L3572">XLOOKUP('Transaction Data'!$G3572,Product_Code,Unit_Price)</f>
        <v>7</v>
      </c>
      <c r="M3572" s="3">
        <f>'Transaction Data'!$F3572*'Transaction Data'!$K3572</f>
        <v>65</v>
      </c>
      <c r="N3572" s="3">
        <f>'Transaction Data'!$F3572*'Transaction Data'!$L3572</f>
        <v>91</v>
      </c>
      <c r="O3572" s="3">
        <f>'Transaction Data'!$N3572-'Transaction Data'!$M3572</f>
        <v>26</v>
      </c>
      <c r="P3572" s="2">
        <f>DATEDIF('Transaction Data'!$D3572,'Transaction Data'!$A3572,"y")</f>
        <v>27</v>
      </c>
      <c r="Q3572" s="2" t="str">
        <f>FLOOR('Transaction Data'!$P3572,15)&amp;"-"&amp;FLOOR('Transaction Data'!$P3572,15)+14</f>
        <v>15-29</v>
      </c>
      <c r="R3572" s="2" t="str">
        <f>IF('Transaction Data'!$L3572&lt;=10,"Less Expensive","Expensive")</f>
        <v>Less Expensive</v>
      </c>
      <c r="S3572" s="4">
        <f>WEEKDAY('Transaction Data'!$A3572)</f>
        <v>7</v>
      </c>
      <c r="T3572" s="2" t="str">
        <f>IF(WEEKDAY('Transaction Data'!$A3572,2)&lt;6,"Weekday","Weekend")</f>
        <v>Weekend</v>
      </c>
    </row>
    <row r="3573" ht="15.75" customHeight="1">
      <c r="A3573" s="1">
        <v>45293.0</v>
      </c>
      <c r="B3573" s="2" t="s">
        <v>3409</v>
      </c>
      <c r="C3573" s="2" t="s">
        <v>47</v>
      </c>
      <c r="D3573" s="1">
        <v>16414.0</v>
      </c>
      <c r="E3573" s="2" t="s">
        <v>22</v>
      </c>
      <c r="F3573" s="2">
        <v>114.0</v>
      </c>
      <c r="G3573" s="2" t="s">
        <v>48</v>
      </c>
      <c r="H3573" s="2" t="s">
        <v>39</v>
      </c>
      <c r="I3573" s="2" t="s">
        <v>25</v>
      </c>
      <c r="J3573" s="2" t="str">
        <f t="array" ref="J3573">XLOOKUP('Transaction Data'!$G3573,Product_Code,Biscuit_Brand)</f>
        <v>Lemon Crisps</v>
      </c>
      <c r="K3573" s="2">
        <f t="array" ref="K3573">XLOOKUP('Transaction Data'!$G3573,Product_Code,Cost)</f>
        <v>7</v>
      </c>
      <c r="L3573" s="2">
        <f t="array" ref="L3573">XLOOKUP('Transaction Data'!$G3573,Product_Code,Unit_Price)</f>
        <v>9</v>
      </c>
      <c r="M3573" s="3">
        <f>'Transaction Data'!$F3573*'Transaction Data'!$K3573</f>
        <v>798</v>
      </c>
      <c r="N3573" s="3">
        <f>'Transaction Data'!$F3573*'Transaction Data'!$L3573</f>
        <v>1026</v>
      </c>
      <c r="O3573" s="3">
        <f>'Transaction Data'!$N3573-'Transaction Data'!$M3573</f>
        <v>228</v>
      </c>
      <c r="P3573" s="2">
        <f>DATEDIF('Transaction Data'!$D3573,'Transaction Data'!$A3573,"y")</f>
        <v>79</v>
      </c>
      <c r="Q3573" s="2" t="str">
        <f>FLOOR('Transaction Data'!$P3573,15)&amp;"-"&amp;FLOOR('Transaction Data'!$P3573,15)+14</f>
        <v>75-89</v>
      </c>
      <c r="R3573" s="2" t="str">
        <f>IF('Transaction Data'!$L3573&lt;=10,"Less Expensive","Expensive")</f>
        <v>Less Expensive</v>
      </c>
      <c r="S3573" s="4">
        <f>WEEKDAY('Transaction Data'!$A3573)</f>
        <v>3</v>
      </c>
      <c r="T3573" s="2" t="str">
        <f>IF(WEEKDAY('Transaction Data'!$A3573,2)&lt;6,"Weekday","Weekend")</f>
        <v>Weekday</v>
      </c>
    </row>
    <row r="3574" ht="15.75" customHeight="1">
      <c r="A3574" s="1">
        <v>45490.0</v>
      </c>
      <c r="B3574" s="2" t="s">
        <v>3410</v>
      </c>
      <c r="C3574" s="2" t="s">
        <v>72</v>
      </c>
      <c r="D3574" s="1">
        <v>19789.0</v>
      </c>
      <c r="E3574" s="2" t="s">
        <v>22</v>
      </c>
      <c r="F3574" s="2">
        <v>48.0</v>
      </c>
      <c r="G3574" s="2" t="s">
        <v>38</v>
      </c>
      <c r="H3574" s="2" t="s">
        <v>42</v>
      </c>
      <c r="I3574" s="2" t="s">
        <v>25</v>
      </c>
      <c r="J3574" s="2" t="str">
        <f t="array" ref="J3574">XLOOKUP('Transaction Data'!$G3574,Product_Code,Biscuit_Brand)</f>
        <v>Ginger Snaps</v>
      </c>
      <c r="K3574" s="2">
        <f t="array" ref="K3574">XLOOKUP('Transaction Data'!$G3574,Product_Code,Cost)</f>
        <v>14</v>
      </c>
      <c r="L3574" s="2">
        <f t="array" ref="L3574">XLOOKUP('Transaction Data'!$G3574,Product_Code,Unit_Price)</f>
        <v>28</v>
      </c>
      <c r="M3574" s="3">
        <f>'Transaction Data'!$F3574*'Transaction Data'!$K3574</f>
        <v>672</v>
      </c>
      <c r="N3574" s="3">
        <f>'Transaction Data'!$F3574*'Transaction Data'!$L3574</f>
        <v>1344</v>
      </c>
      <c r="O3574" s="3">
        <f>'Transaction Data'!$N3574-'Transaction Data'!$M3574</f>
        <v>672</v>
      </c>
      <c r="P3574" s="2">
        <f>DATEDIF('Transaction Data'!$D3574,'Transaction Data'!$A3574,"y")</f>
        <v>70</v>
      </c>
      <c r="Q3574" s="2" t="str">
        <f>FLOOR('Transaction Data'!$P3574,15)&amp;"-"&amp;FLOOR('Transaction Data'!$P3574,15)+14</f>
        <v>60-74</v>
      </c>
      <c r="R3574" s="2" t="str">
        <f>IF('Transaction Data'!$L3574&lt;=10,"Less Expensive","Expensive")</f>
        <v>Expensive</v>
      </c>
      <c r="S3574" s="4">
        <f>WEEKDAY('Transaction Data'!$A3574)</f>
        <v>4</v>
      </c>
      <c r="T3574" s="2" t="str">
        <f>IF(WEEKDAY('Transaction Data'!$A3574,2)&lt;6,"Weekday","Weekend")</f>
        <v>Weekday</v>
      </c>
    </row>
    <row r="3575" ht="15.75" customHeight="1">
      <c r="A3575" s="1">
        <v>45489.0</v>
      </c>
      <c r="B3575" s="2" t="s">
        <v>3411</v>
      </c>
      <c r="C3575" s="2" t="s">
        <v>69</v>
      </c>
      <c r="D3575" s="1">
        <v>34734.0</v>
      </c>
      <c r="E3575" s="2" t="s">
        <v>27</v>
      </c>
      <c r="F3575" s="2">
        <v>175.0</v>
      </c>
      <c r="G3575" s="2" t="s">
        <v>28</v>
      </c>
      <c r="H3575" s="2" t="s">
        <v>45</v>
      </c>
      <c r="I3575" s="2" t="s">
        <v>25</v>
      </c>
      <c r="J3575" s="2" t="str">
        <f t="array" ref="J3575">XLOOKUP('Transaction Data'!$G3575,Product_Code,Biscuit_Brand)</f>
        <v>Shortbread</v>
      </c>
      <c r="K3575" s="2">
        <f t="array" ref="K3575">XLOOKUP('Transaction Data'!$G3575,Product_Code,Cost)</f>
        <v>10</v>
      </c>
      <c r="L3575" s="2">
        <f t="array" ref="L3575">XLOOKUP('Transaction Data'!$G3575,Product_Code,Unit_Price)</f>
        <v>45</v>
      </c>
      <c r="M3575" s="3">
        <f>'Transaction Data'!$F3575*'Transaction Data'!$K3575</f>
        <v>1750</v>
      </c>
      <c r="N3575" s="3">
        <f>'Transaction Data'!$F3575*'Transaction Data'!$L3575</f>
        <v>7875</v>
      </c>
      <c r="O3575" s="3">
        <f>'Transaction Data'!$N3575-'Transaction Data'!$M3575</f>
        <v>6125</v>
      </c>
      <c r="P3575" s="2">
        <f>DATEDIF('Transaction Data'!$D3575,'Transaction Data'!$A3575,"y")</f>
        <v>29</v>
      </c>
      <c r="Q3575" s="2" t="str">
        <f>FLOOR('Transaction Data'!$P3575,15)&amp;"-"&amp;FLOOR('Transaction Data'!$P3575,15)+14</f>
        <v>15-29</v>
      </c>
      <c r="R3575" s="2" t="str">
        <f>IF('Transaction Data'!$L3575&lt;=10,"Less Expensive","Expensive")</f>
        <v>Expensive</v>
      </c>
      <c r="S3575" s="4">
        <f>WEEKDAY('Transaction Data'!$A3575)</f>
        <v>3</v>
      </c>
      <c r="T3575" s="2" t="str">
        <f>IF(WEEKDAY('Transaction Data'!$A3575,2)&lt;6,"Weekday","Weekend")</f>
        <v>Weekday</v>
      </c>
    </row>
    <row r="3576" ht="15.75" customHeight="1">
      <c r="A3576" s="1">
        <v>45340.0</v>
      </c>
      <c r="B3576" s="2" t="s">
        <v>3412</v>
      </c>
      <c r="C3576" s="2" t="s">
        <v>65</v>
      </c>
      <c r="D3576" s="1">
        <v>30652.0</v>
      </c>
      <c r="E3576" s="2" t="s">
        <v>27</v>
      </c>
      <c r="F3576" s="2">
        <v>266.0</v>
      </c>
      <c r="G3576" s="2" t="s">
        <v>60</v>
      </c>
      <c r="H3576" s="2" t="s">
        <v>49</v>
      </c>
      <c r="I3576" s="2" t="s">
        <v>25</v>
      </c>
      <c r="J3576" s="2" t="str">
        <f t="array" ref="J3576">XLOOKUP('Transaction Data'!$G3576,Product_Code,Biscuit_Brand)</f>
        <v>Peanut Butter Bites</v>
      </c>
      <c r="K3576" s="2">
        <f t="array" ref="K3576">XLOOKUP('Transaction Data'!$G3576,Product_Code,Cost)</f>
        <v>5</v>
      </c>
      <c r="L3576" s="2">
        <f t="array" ref="L3576">XLOOKUP('Transaction Data'!$G3576,Product_Code,Unit_Price)</f>
        <v>7</v>
      </c>
      <c r="M3576" s="3">
        <f>'Transaction Data'!$F3576*'Transaction Data'!$K3576</f>
        <v>1330</v>
      </c>
      <c r="N3576" s="3">
        <f>'Transaction Data'!$F3576*'Transaction Data'!$L3576</f>
        <v>1862</v>
      </c>
      <c r="O3576" s="3">
        <f>'Transaction Data'!$N3576-'Transaction Data'!$M3576</f>
        <v>532</v>
      </c>
      <c r="P3576" s="2">
        <f>DATEDIF('Transaction Data'!$D3576,'Transaction Data'!$A3576,"y")</f>
        <v>40</v>
      </c>
      <c r="Q3576" s="2" t="str">
        <f>FLOOR('Transaction Data'!$P3576,15)&amp;"-"&amp;FLOOR('Transaction Data'!$P3576,15)+14</f>
        <v>30-44</v>
      </c>
      <c r="R3576" s="2" t="str">
        <f>IF('Transaction Data'!$L3576&lt;=10,"Less Expensive","Expensive")</f>
        <v>Less Expensive</v>
      </c>
      <c r="S3576" s="4">
        <f>WEEKDAY('Transaction Data'!$A3576)</f>
        <v>1</v>
      </c>
      <c r="T3576" s="2" t="str">
        <f>IF(WEEKDAY('Transaction Data'!$A3576,2)&lt;6,"Weekday","Weekend")</f>
        <v>Weekend</v>
      </c>
    </row>
    <row r="3577" ht="15.75" customHeight="1">
      <c r="A3577" s="1">
        <v>45359.0</v>
      </c>
      <c r="B3577" s="2" t="s">
        <v>3413</v>
      </c>
      <c r="C3577" s="2" t="s">
        <v>32</v>
      </c>
      <c r="D3577" s="1">
        <v>33607.0</v>
      </c>
      <c r="E3577" s="2" t="s">
        <v>37</v>
      </c>
      <c r="F3577" s="2">
        <v>263.0</v>
      </c>
      <c r="G3577" s="2" t="s">
        <v>23</v>
      </c>
      <c r="H3577" s="2" t="s">
        <v>52</v>
      </c>
      <c r="I3577" s="2" t="s">
        <v>25</v>
      </c>
      <c r="J3577" s="2" t="str">
        <f t="array" ref="J3577">XLOOKUP('Transaction Data'!$G3577,Product_Code,Biscuit_Brand)</f>
        <v>Cinnamon Swirls</v>
      </c>
      <c r="K3577" s="2">
        <f t="array" ref="K3577">XLOOKUP('Transaction Data'!$G3577,Product_Code,Cost)</f>
        <v>10</v>
      </c>
      <c r="L3577" s="2">
        <f t="array" ref="L3577">XLOOKUP('Transaction Data'!$G3577,Product_Code,Unit_Price)</f>
        <v>14</v>
      </c>
      <c r="M3577" s="3">
        <f>'Transaction Data'!$F3577*'Transaction Data'!$K3577</f>
        <v>2630</v>
      </c>
      <c r="N3577" s="3">
        <f>'Transaction Data'!$F3577*'Transaction Data'!$L3577</f>
        <v>3682</v>
      </c>
      <c r="O3577" s="3">
        <f>'Transaction Data'!$N3577-'Transaction Data'!$M3577</f>
        <v>1052</v>
      </c>
      <c r="P3577" s="2">
        <f>DATEDIF('Transaction Data'!$D3577,'Transaction Data'!$A3577,"y")</f>
        <v>32</v>
      </c>
      <c r="Q3577" s="2" t="str">
        <f>FLOOR('Transaction Data'!$P3577,15)&amp;"-"&amp;FLOOR('Transaction Data'!$P3577,15)+14</f>
        <v>30-44</v>
      </c>
      <c r="R3577" s="2" t="str">
        <f>IF('Transaction Data'!$L3577&lt;=10,"Less Expensive","Expensive")</f>
        <v>Expensive</v>
      </c>
      <c r="S3577" s="4">
        <f>WEEKDAY('Transaction Data'!$A3577)</f>
        <v>6</v>
      </c>
      <c r="T3577" s="2" t="str">
        <f>IF(WEEKDAY('Transaction Data'!$A3577,2)&lt;6,"Weekday","Weekend")</f>
        <v>Weekday</v>
      </c>
    </row>
    <row r="3578" ht="15.75" customHeight="1">
      <c r="A3578" s="1">
        <v>45335.0</v>
      </c>
      <c r="B3578" s="2" t="s">
        <v>3414</v>
      </c>
      <c r="C3578" s="2" t="s">
        <v>21</v>
      </c>
      <c r="D3578" s="1">
        <v>19509.0</v>
      </c>
      <c r="E3578" s="2" t="s">
        <v>63</v>
      </c>
      <c r="F3578" s="2">
        <v>431.0</v>
      </c>
      <c r="G3578" s="2" t="s">
        <v>23</v>
      </c>
      <c r="H3578" s="2" t="s">
        <v>49</v>
      </c>
      <c r="I3578" s="2" t="s">
        <v>25</v>
      </c>
      <c r="J3578" s="2" t="str">
        <f t="array" ref="J3578">XLOOKUP('Transaction Data'!$G3578,Product_Code,Biscuit_Brand)</f>
        <v>Cinnamon Swirls</v>
      </c>
      <c r="K3578" s="2">
        <f t="array" ref="K3578">XLOOKUP('Transaction Data'!$G3578,Product_Code,Cost)</f>
        <v>10</v>
      </c>
      <c r="L3578" s="2">
        <f t="array" ref="L3578">XLOOKUP('Transaction Data'!$G3578,Product_Code,Unit_Price)</f>
        <v>14</v>
      </c>
      <c r="M3578" s="3">
        <f>'Transaction Data'!$F3578*'Transaction Data'!$K3578</f>
        <v>4310</v>
      </c>
      <c r="N3578" s="3">
        <f>'Transaction Data'!$F3578*'Transaction Data'!$L3578</f>
        <v>6034</v>
      </c>
      <c r="O3578" s="3">
        <f>'Transaction Data'!$N3578-'Transaction Data'!$M3578</f>
        <v>1724</v>
      </c>
      <c r="P3578" s="2">
        <f>DATEDIF('Transaction Data'!$D3578,'Transaction Data'!$A3578,"y")</f>
        <v>70</v>
      </c>
      <c r="Q3578" s="2" t="str">
        <f>FLOOR('Transaction Data'!$P3578,15)&amp;"-"&amp;FLOOR('Transaction Data'!$P3578,15)+14</f>
        <v>60-74</v>
      </c>
      <c r="R3578" s="2" t="str">
        <f>IF('Transaction Data'!$L3578&lt;=10,"Less Expensive","Expensive")</f>
        <v>Expensive</v>
      </c>
      <c r="S3578" s="4">
        <f>WEEKDAY('Transaction Data'!$A3578)</f>
        <v>3</v>
      </c>
      <c r="T3578" s="2" t="str">
        <f>IF(WEEKDAY('Transaction Data'!$A3578,2)&lt;6,"Weekday","Weekend")</f>
        <v>Weekday</v>
      </c>
    </row>
    <row r="3579" ht="15.75" customHeight="1">
      <c r="A3579" s="1">
        <v>45490.0</v>
      </c>
      <c r="B3579" s="2" t="s">
        <v>3415</v>
      </c>
      <c r="C3579" s="2" t="s">
        <v>65</v>
      </c>
      <c r="D3579" s="1">
        <v>21365.0</v>
      </c>
      <c r="E3579" s="2" t="s">
        <v>27</v>
      </c>
      <c r="F3579" s="2">
        <v>74.0</v>
      </c>
      <c r="G3579" s="2" t="s">
        <v>38</v>
      </c>
      <c r="H3579" s="2" t="s">
        <v>52</v>
      </c>
      <c r="I3579" s="2" t="s">
        <v>25</v>
      </c>
      <c r="J3579" s="2" t="str">
        <f t="array" ref="J3579">XLOOKUP('Transaction Data'!$G3579,Product_Code,Biscuit_Brand)</f>
        <v>Ginger Snaps</v>
      </c>
      <c r="K3579" s="2">
        <f t="array" ref="K3579">XLOOKUP('Transaction Data'!$G3579,Product_Code,Cost)</f>
        <v>14</v>
      </c>
      <c r="L3579" s="2">
        <f t="array" ref="L3579">XLOOKUP('Transaction Data'!$G3579,Product_Code,Unit_Price)</f>
        <v>28</v>
      </c>
      <c r="M3579" s="3">
        <f>'Transaction Data'!$F3579*'Transaction Data'!$K3579</f>
        <v>1036</v>
      </c>
      <c r="N3579" s="3">
        <f>'Transaction Data'!$F3579*'Transaction Data'!$L3579</f>
        <v>2072</v>
      </c>
      <c r="O3579" s="3">
        <f>'Transaction Data'!$N3579-'Transaction Data'!$M3579</f>
        <v>1036</v>
      </c>
      <c r="P3579" s="2">
        <f>DATEDIF('Transaction Data'!$D3579,'Transaction Data'!$A3579,"y")</f>
        <v>66</v>
      </c>
      <c r="Q3579" s="2" t="str">
        <f>FLOOR('Transaction Data'!$P3579,15)&amp;"-"&amp;FLOOR('Transaction Data'!$P3579,15)+14</f>
        <v>60-74</v>
      </c>
      <c r="R3579" s="2" t="str">
        <f>IF('Transaction Data'!$L3579&lt;=10,"Less Expensive","Expensive")</f>
        <v>Expensive</v>
      </c>
      <c r="S3579" s="4">
        <f>WEEKDAY('Transaction Data'!$A3579)</f>
        <v>4</v>
      </c>
      <c r="T3579" s="2" t="str">
        <f>IF(WEEKDAY('Transaction Data'!$A3579,2)&lt;6,"Weekday","Weekend")</f>
        <v>Weekday</v>
      </c>
    </row>
    <row r="3580" ht="15.75" customHeight="1">
      <c r="A3580" s="1">
        <v>45329.0</v>
      </c>
      <c r="B3580" s="2" t="s">
        <v>3416</v>
      </c>
      <c r="C3580" s="2" t="s">
        <v>47</v>
      </c>
      <c r="D3580" s="1">
        <v>38660.0</v>
      </c>
      <c r="E3580" s="2" t="s">
        <v>37</v>
      </c>
      <c r="F3580" s="2">
        <v>222.0</v>
      </c>
      <c r="G3580" s="2" t="s">
        <v>60</v>
      </c>
      <c r="H3580" s="2" t="s">
        <v>52</v>
      </c>
      <c r="I3580" s="2" t="s">
        <v>25</v>
      </c>
      <c r="J3580" s="2" t="str">
        <f t="array" ref="J3580">XLOOKUP('Transaction Data'!$G3580,Product_Code,Biscuit_Brand)</f>
        <v>Peanut Butter Bites</v>
      </c>
      <c r="K3580" s="2">
        <f t="array" ref="K3580">XLOOKUP('Transaction Data'!$G3580,Product_Code,Cost)</f>
        <v>5</v>
      </c>
      <c r="L3580" s="2">
        <f t="array" ref="L3580">XLOOKUP('Transaction Data'!$G3580,Product_Code,Unit_Price)</f>
        <v>7</v>
      </c>
      <c r="M3580" s="3">
        <f>'Transaction Data'!$F3580*'Transaction Data'!$K3580</f>
        <v>1110</v>
      </c>
      <c r="N3580" s="3">
        <f>'Transaction Data'!$F3580*'Transaction Data'!$L3580</f>
        <v>1554</v>
      </c>
      <c r="O3580" s="3">
        <f>'Transaction Data'!$N3580-'Transaction Data'!$M3580</f>
        <v>444</v>
      </c>
      <c r="P3580" s="2">
        <f>DATEDIF('Transaction Data'!$D3580,'Transaction Data'!$A3580,"y")</f>
        <v>18</v>
      </c>
      <c r="Q3580" s="2" t="str">
        <f>FLOOR('Transaction Data'!$P3580,15)&amp;"-"&amp;FLOOR('Transaction Data'!$P3580,15)+14</f>
        <v>15-29</v>
      </c>
      <c r="R3580" s="2" t="str">
        <f>IF('Transaction Data'!$L3580&lt;=10,"Less Expensive","Expensive")</f>
        <v>Less Expensive</v>
      </c>
      <c r="S3580" s="4">
        <f>WEEKDAY('Transaction Data'!$A3580)</f>
        <v>4</v>
      </c>
      <c r="T3580" s="2" t="str">
        <f>IF(WEEKDAY('Transaction Data'!$A3580,2)&lt;6,"Weekday","Weekend")</f>
        <v>Weekday</v>
      </c>
    </row>
    <row r="3581" ht="15.75" customHeight="1">
      <c r="A3581" s="1">
        <v>45323.0</v>
      </c>
      <c r="B3581" s="2" t="s">
        <v>3417</v>
      </c>
      <c r="C3581" s="2" t="s">
        <v>47</v>
      </c>
      <c r="D3581" s="1">
        <v>15981.0</v>
      </c>
      <c r="E3581" s="2" t="s">
        <v>22</v>
      </c>
      <c r="F3581" s="2">
        <v>14.0</v>
      </c>
      <c r="G3581" s="2" t="s">
        <v>60</v>
      </c>
      <c r="H3581" s="2" t="s">
        <v>45</v>
      </c>
      <c r="I3581" s="2" t="s">
        <v>25</v>
      </c>
      <c r="J3581" s="2" t="str">
        <f t="array" ref="J3581">XLOOKUP('Transaction Data'!$G3581,Product_Code,Biscuit_Brand)</f>
        <v>Peanut Butter Bites</v>
      </c>
      <c r="K3581" s="2">
        <f t="array" ref="K3581">XLOOKUP('Transaction Data'!$G3581,Product_Code,Cost)</f>
        <v>5</v>
      </c>
      <c r="L3581" s="2">
        <f t="array" ref="L3581">XLOOKUP('Transaction Data'!$G3581,Product_Code,Unit_Price)</f>
        <v>7</v>
      </c>
      <c r="M3581" s="3">
        <f>'Transaction Data'!$F3581*'Transaction Data'!$K3581</f>
        <v>70</v>
      </c>
      <c r="N3581" s="3">
        <f>'Transaction Data'!$F3581*'Transaction Data'!$L3581</f>
        <v>98</v>
      </c>
      <c r="O3581" s="3">
        <f>'Transaction Data'!$N3581-'Transaction Data'!$M3581</f>
        <v>28</v>
      </c>
      <c r="P3581" s="2">
        <f>DATEDIF('Transaction Data'!$D3581,'Transaction Data'!$A3581,"y")</f>
        <v>80</v>
      </c>
      <c r="Q3581" s="2" t="str">
        <f>FLOOR('Transaction Data'!$P3581,15)&amp;"-"&amp;FLOOR('Transaction Data'!$P3581,15)+14</f>
        <v>75-89</v>
      </c>
      <c r="R3581" s="2" t="str">
        <f>IF('Transaction Data'!$L3581&lt;=10,"Less Expensive","Expensive")</f>
        <v>Less Expensive</v>
      </c>
      <c r="S3581" s="4">
        <f>WEEKDAY('Transaction Data'!$A3581)</f>
        <v>5</v>
      </c>
      <c r="T3581" s="2" t="str">
        <f>IF(WEEKDAY('Transaction Data'!$A3581,2)&lt;6,"Weekday","Weekend")</f>
        <v>Weekday</v>
      </c>
    </row>
    <row r="3582" ht="15.75" customHeight="1">
      <c r="A3582" s="1">
        <v>45501.0</v>
      </c>
      <c r="B3582" s="2" t="s">
        <v>3418</v>
      </c>
      <c r="C3582" s="2" t="s">
        <v>51</v>
      </c>
      <c r="D3582" s="1">
        <v>21759.0</v>
      </c>
      <c r="E3582" s="2" t="s">
        <v>27</v>
      </c>
      <c r="F3582" s="2">
        <v>400.0</v>
      </c>
      <c r="G3582" s="2" t="s">
        <v>44</v>
      </c>
      <c r="H3582" s="2" t="s">
        <v>49</v>
      </c>
      <c r="I3582" s="2" t="s">
        <v>25</v>
      </c>
      <c r="J3582" s="2" t="str">
        <f t="array" ref="J3582">XLOOKUP('Transaction Data'!$G3582,Product_Code,Biscuit_Brand)</f>
        <v>Butter Crunch</v>
      </c>
      <c r="K3582" s="2">
        <f t="array" ref="K3582">XLOOKUP('Transaction Data'!$G3582,Product_Code,Cost)</f>
        <v>10</v>
      </c>
      <c r="L3582" s="2">
        <f t="array" ref="L3582">XLOOKUP('Transaction Data'!$G3582,Product_Code,Unit_Price)</f>
        <v>11</v>
      </c>
      <c r="M3582" s="3">
        <f>'Transaction Data'!$F3582*'Transaction Data'!$K3582</f>
        <v>4000</v>
      </c>
      <c r="N3582" s="3">
        <f>'Transaction Data'!$F3582*'Transaction Data'!$L3582</f>
        <v>4400</v>
      </c>
      <c r="O3582" s="3">
        <f>'Transaction Data'!$N3582-'Transaction Data'!$M3582</f>
        <v>400</v>
      </c>
      <c r="P3582" s="2">
        <f>DATEDIF('Transaction Data'!$D3582,'Transaction Data'!$A3582,"y")</f>
        <v>65</v>
      </c>
      <c r="Q3582" s="2" t="str">
        <f>FLOOR('Transaction Data'!$P3582,15)&amp;"-"&amp;FLOOR('Transaction Data'!$P3582,15)+14</f>
        <v>60-74</v>
      </c>
      <c r="R3582" s="2" t="str">
        <f>IF('Transaction Data'!$L3582&lt;=10,"Less Expensive","Expensive")</f>
        <v>Expensive</v>
      </c>
      <c r="S3582" s="4">
        <f>WEEKDAY('Transaction Data'!$A3582)</f>
        <v>1</v>
      </c>
      <c r="T3582" s="2" t="str">
        <f>IF(WEEKDAY('Transaction Data'!$A3582,2)&lt;6,"Weekday","Weekend")</f>
        <v>Weekend</v>
      </c>
    </row>
    <row r="3583" ht="15.75" customHeight="1">
      <c r="A3583" s="1">
        <v>45450.0</v>
      </c>
      <c r="B3583" s="2" t="s">
        <v>3419</v>
      </c>
      <c r="C3583" s="2" t="s">
        <v>32</v>
      </c>
      <c r="D3583" s="1">
        <v>33576.0</v>
      </c>
      <c r="E3583" s="2" t="s">
        <v>27</v>
      </c>
      <c r="F3583" s="2">
        <v>127.0</v>
      </c>
      <c r="G3583" s="2" t="s">
        <v>44</v>
      </c>
      <c r="H3583" s="2" t="s">
        <v>52</v>
      </c>
      <c r="I3583" s="2" t="s">
        <v>25</v>
      </c>
      <c r="J3583" s="2" t="str">
        <f t="array" ref="J3583">XLOOKUP('Transaction Data'!$G3583,Product_Code,Biscuit_Brand)</f>
        <v>Butter Crunch</v>
      </c>
      <c r="K3583" s="2">
        <f t="array" ref="K3583">XLOOKUP('Transaction Data'!$G3583,Product_Code,Cost)</f>
        <v>10</v>
      </c>
      <c r="L3583" s="2">
        <f t="array" ref="L3583">XLOOKUP('Transaction Data'!$G3583,Product_Code,Unit_Price)</f>
        <v>11</v>
      </c>
      <c r="M3583" s="3">
        <f>'Transaction Data'!$F3583*'Transaction Data'!$K3583</f>
        <v>1270</v>
      </c>
      <c r="N3583" s="3">
        <f>'Transaction Data'!$F3583*'Transaction Data'!$L3583</f>
        <v>1397</v>
      </c>
      <c r="O3583" s="3">
        <f>'Transaction Data'!$N3583-'Transaction Data'!$M3583</f>
        <v>127</v>
      </c>
      <c r="P3583" s="2">
        <f>DATEDIF('Transaction Data'!$D3583,'Transaction Data'!$A3583,"y")</f>
        <v>32</v>
      </c>
      <c r="Q3583" s="2" t="str">
        <f>FLOOR('Transaction Data'!$P3583,15)&amp;"-"&amp;FLOOR('Transaction Data'!$P3583,15)+14</f>
        <v>30-44</v>
      </c>
      <c r="R3583" s="2" t="str">
        <f>IF('Transaction Data'!$L3583&lt;=10,"Less Expensive","Expensive")</f>
        <v>Expensive</v>
      </c>
      <c r="S3583" s="4">
        <f>WEEKDAY('Transaction Data'!$A3583)</f>
        <v>6</v>
      </c>
      <c r="T3583" s="2" t="str">
        <f>IF(WEEKDAY('Transaction Data'!$A3583,2)&lt;6,"Weekday","Weekend")</f>
        <v>Weekday</v>
      </c>
    </row>
    <row r="3584" ht="15.75" customHeight="1">
      <c r="A3584" s="1">
        <v>45472.0</v>
      </c>
      <c r="B3584" s="2" t="s">
        <v>3420</v>
      </c>
      <c r="C3584" s="2" t="s">
        <v>51</v>
      </c>
      <c r="D3584" s="1">
        <v>36562.0</v>
      </c>
      <c r="E3584" s="2" t="s">
        <v>22</v>
      </c>
      <c r="F3584" s="2">
        <v>26.0</v>
      </c>
      <c r="G3584" s="2" t="s">
        <v>57</v>
      </c>
      <c r="H3584" s="2" t="s">
        <v>49</v>
      </c>
      <c r="I3584" s="2" t="s">
        <v>25</v>
      </c>
      <c r="J3584" s="2" t="str">
        <f t="array" ref="J3584">XLOOKUP('Transaction Data'!$G3584,Product_Code,Biscuit_Brand)</f>
        <v>Oatmeal Cookies</v>
      </c>
      <c r="K3584" s="2">
        <f t="array" ref="K3584">XLOOKUP('Transaction Data'!$G3584,Product_Code,Cost)</f>
        <v>19</v>
      </c>
      <c r="L3584" s="2">
        <f t="array" ref="L3584">XLOOKUP('Transaction Data'!$G3584,Product_Code,Unit_Price)</f>
        <v>23</v>
      </c>
      <c r="M3584" s="3">
        <f>'Transaction Data'!$F3584*'Transaction Data'!$K3584</f>
        <v>494</v>
      </c>
      <c r="N3584" s="3">
        <f>'Transaction Data'!$F3584*'Transaction Data'!$L3584</f>
        <v>598</v>
      </c>
      <c r="O3584" s="3">
        <f>'Transaction Data'!$N3584-'Transaction Data'!$M3584</f>
        <v>104</v>
      </c>
      <c r="P3584" s="2">
        <f>DATEDIF('Transaction Data'!$D3584,'Transaction Data'!$A3584,"y")</f>
        <v>24</v>
      </c>
      <c r="Q3584" s="2" t="str">
        <f>FLOOR('Transaction Data'!$P3584,15)&amp;"-"&amp;FLOOR('Transaction Data'!$P3584,15)+14</f>
        <v>15-29</v>
      </c>
      <c r="R3584" s="2" t="str">
        <f>IF('Transaction Data'!$L3584&lt;=10,"Less Expensive","Expensive")</f>
        <v>Expensive</v>
      </c>
      <c r="S3584" s="4">
        <f>WEEKDAY('Transaction Data'!$A3584)</f>
        <v>7</v>
      </c>
      <c r="T3584" s="2" t="str">
        <f>IF(WEEKDAY('Transaction Data'!$A3584,2)&lt;6,"Weekday","Weekend")</f>
        <v>Weekend</v>
      </c>
    </row>
    <row r="3585" ht="15.75" customHeight="1">
      <c r="A3585" s="1">
        <v>45487.0</v>
      </c>
      <c r="B3585" s="2" t="s">
        <v>1355</v>
      </c>
      <c r="C3585" s="2" t="s">
        <v>54</v>
      </c>
      <c r="D3585" s="1">
        <v>35509.0</v>
      </c>
      <c r="E3585" s="2" t="s">
        <v>27</v>
      </c>
      <c r="F3585" s="2">
        <v>84.0</v>
      </c>
      <c r="G3585" s="2" t="s">
        <v>23</v>
      </c>
      <c r="H3585" s="2" t="s">
        <v>52</v>
      </c>
      <c r="I3585" s="2" t="s">
        <v>25</v>
      </c>
      <c r="J3585" s="2" t="str">
        <f t="array" ref="J3585">XLOOKUP('Transaction Data'!$G3585,Product_Code,Biscuit_Brand)</f>
        <v>Cinnamon Swirls</v>
      </c>
      <c r="K3585" s="2">
        <f t="array" ref="K3585">XLOOKUP('Transaction Data'!$G3585,Product_Code,Cost)</f>
        <v>10</v>
      </c>
      <c r="L3585" s="2">
        <f t="array" ref="L3585">XLOOKUP('Transaction Data'!$G3585,Product_Code,Unit_Price)</f>
        <v>14</v>
      </c>
      <c r="M3585" s="3">
        <f>'Transaction Data'!$F3585*'Transaction Data'!$K3585</f>
        <v>840</v>
      </c>
      <c r="N3585" s="3">
        <f>'Transaction Data'!$F3585*'Transaction Data'!$L3585</f>
        <v>1176</v>
      </c>
      <c r="O3585" s="3">
        <f>'Transaction Data'!$N3585-'Transaction Data'!$M3585</f>
        <v>336</v>
      </c>
      <c r="P3585" s="2">
        <f>DATEDIF('Transaction Data'!$D3585,'Transaction Data'!$A3585,"y")</f>
        <v>27</v>
      </c>
      <c r="Q3585" s="2" t="str">
        <f>FLOOR('Transaction Data'!$P3585,15)&amp;"-"&amp;FLOOR('Transaction Data'!$P3585,15)+14</f>
        <v>15-29</v>
      </c>
      <c r="R3585" s="2" t="str">
        <f>IF('Transaction Data'!$L3585&lt;=10,"Less Expensive","Expensive")</f>
        <v>Expensive</v>
      </c>
      <c r="S3585" s="4">
        <f>WEEKDAY('Transaction Data'!$A3585)</f>
        <v>1</v>
      </c>
      <c r="T3585" s="2" t="str">
        <f>IF(WEEKDAY('Transaction Data'!$A3585,2)&lt;6,"Weekday","Weekend")</f>
        <v>Weekend</v>
      </c>
    </row>
    <row r="3586" ht="15.75" customHeight="1">
      <c r="A3586" s="1">
        <v>45305.0</v>
      </c>
      <c r="B3586" s="2" t="s">
        <v>3421</v>
      </c>
      <c r="C3586" s="2" t="s">
        <v>32</v>
      </c>
      <c r="D3586" s="1">
        <v>31570.0</v>
      </c>
      <c r="E3586" s="2" t="s">
        <v>22</v>
      </c>
      <c r="F3586" s="2">
        <v>161.0</v>
      </c>
      <c r="G3586" s="2" t="s">
        <v>57</v>
      </c>
      <c r="H3586" s="2" t="s">
        <v>34</v>
      </c>
      <c r="I3586" s="2" t="s">
        <v>25</v>
      </c>
      <c r="J3586" s="2" t="str">
        <f t="array" ref="J3586">XLOOKUP('Transaction Data'!$G3586,Product_Code,Biscuit_Brand)</f>
        <v>Oatmeal Cookies</v>
      </c>
      <c r="K3586" s="2">
        <f t="array" ref="K3586">XLOOKUP('Transaction Data'!$G3586,Product_Code,Cost)</f>
        <v>19</v>
      </c>
      <c r="L3586" s="2">
        <f t="array" ref="L3586">XLOOKUP('Transaction Data'!$G3586,Product_Code,Unit_Price)</f>
        <v>23</v>
      </c>
      <c r="M3586" s="3">
        <f>'Transaction Data'!$F3586*'Transaction Data'!$K3586</f>
        <v>3059</v>
      </c>
      <c r="N3586" s="3">
        <f>'Transaction Data'!$F3586*'Transaction Data'!$L3586</f>
        <v>3703</v>
      </c>
      <c r="O3586" s="3">
        <f>'Transaction Data'!$N3586-'Transaction Data'!$M3586</f>
        <v>644</v>
      </c>
      <c r="P3586" s="2">
        <f>DATEDIF('Transaction Data'!$D3586,'Transaction Data'!$A3586,"y")</f>
        <v>37</v>
      </c>
      <c r="Q3586" s="2" t="str">
        <f>FLOOR('Transaction Data'!$P3586,15)&amp;"-"&amp;FLOOR('Transaction Data'!$P3586,15)+14</f>
        <v>30-44</v>
      </c>
      <c r="R3586" s="2" t="str">
        <f>IF('Transaction Data'!$L3586&lt;=10,"Less Expensive","Expensive")</f>
        <v>Expensive</v>
      </c>
      <c r="S3586" s="4">
        <f>WEEKDAY('Transaction Data'!$A3586)</f>
        <v>1</v>
      </c>
      <c r="T3586" s="2" t="str">
        <f>IF(WEEKDAY('Transaction Data'!$A3586,2)&lt;6,"Weekday","Weekend")</f>
        <v>Weekend</v>
      </c>
    </row>
    <row r="3587" ht="15.75" customHeight="1">
      <c r="A3587" s="1">
        <v>45452.0</v>
      </c>
      <c r="B3587" s="2" t="s">
        <v>3422</v>
      </c>
      <c r="C3587" s="2" t="s">
        <v>72</v>
      </c>
      <c r="D3587" s="1">
        <v>32661.0</v>
      </c>
      <c r="E3587" s="2" t="s">
        <v>63</v>
      </c>
      <c r="F3587" s="2">
        <v>499.0</v>
      </c>
      <c r="G3587" s="2" t="s">
        <v>38</v>
      </c>
      <c r="H3587" s="2" t="s">
        <v>34</v>
      </c>
      <c r="I3587" s="2" t="s">
        <v>25</v>
      </c>
      <c r="J3587" s="2" t="str">
        <f t="array" ref="J3587">XLOOKUP('Transaction Data'!$G3587,Product_Code,Biscuit_Brand)</f>
        <v>Ginger Snaps</v>
      </c>
      <c r="K3587" s="2">
        <f t="array" ref="K3587">XLOOKUP('Transaction Data'!$G3587,Product_Code,Cost)</f>
        <v>14</v>
      </c>
      <c r="L3587" s="2">
        <f t="array" ref="L3587">XLOOKUP('Transaction Data'!$G3587,Product_Code,Unit_Price)</f>
        <v>28</v>
      </c>
      <c r="M3587" s="3">
        <f>'Transaction Data'!$F3587*'Transaction Data'!$K3587</f>
        <v>6986</v>
      </c>
      <c r="N3587" s="3">
        <f>'Transaction Data'!$F3587*'Transaction Data'!$L3587</f>
        <v>13972</v>
      </c>
      <c r="O3587" s="3">
        <f>'Transaction Data'!$N3587-'Transaction Data'!$M3587</f>
        <v>6986</v>
      </c>
      <c r="P3587" s="2">
        <f>DATEDIF('Transaction Data'!$D3587,'Transaction Data'!$A3587,"y")</f>
        <v>35</v>
      </c>
      <c r="Q3587" s="2" t="str">
        <f>FLOOR('Transaction Data'!$P3587,15)&amp;"-"&amp;FLOOR('Transaction Data'!$P3587,15)+14</f>
        <v>30-44</v>
      </c>
      <c r="R3587" s="2" t="str">
        <f>IF('Transaction Data'!$L3587&lt;=10,"Less Expensive","Expensive")</f>
        <v>Expensive</v>
      </c>
      <c r="S3587" s="4">
        <f>WEEKDAY('Transaction Data'!$A3587)</f>
        <v>1</v>
      </c>
      <c r="T3587" s="2" t="str">
        <f>IF(WEEKDAY('Transaction Data'!$A3587,2)&lt;6,"Weekday","Weekend")</f>
        <v>Weekend</v>
      </c>
    </row>
    <row r="3588" ht="15.75" customHeight="1">
      <c r="A3588" s="1">
        <v>45330.0</v>
      </c>
      <c r="B3588" s="2" t="s">
        <v>3423</v>
      </c>
      <c r="C3588" s="2" t="s">
        <v>65</v>
      </c>
      <c r="D3588" s="1">
        <v>29674.0</v>
      </c>
      <c r="E3588" s="2" t="s">
        <v>63</v>
      </c>
      <c r="F3588" s="2">
        <v>431.0</v>
      </c>
      <c r="G3588" s="2" t="s">
        <v>48</v>
      </c>
      <c r="H3588" s="2" t="s">
        <v>39</v>
      </c>
      <c r="I3588" s="2" t="s">
        <v>25</v>
      </c>
      <c r="J3588" s="2" t="str">
        <f t="array" ref="J3588">XLOOKUP('Transaction Data'!$G3588,Product_Code,Biscuit_Brand)</f>
        <v>Lemon Crisps</v>
      </c>
      <c r="K3588" s="2">
        <f t="array" ref="K3588">XLOOKUP('Transaction Data'!$G3588,Product_Code,Cost)</f>
        <v>7</v>
      </c>
      <c r="L3588" s="2">
        <f t="array" ref="L3588">XLOOKUP('Transaction Data'!$G3588,Product_Code,Unit_Price)</f>
        <v>9</v>
      </c>
      <c r="M3588" s="3">
        <f>'Transaction Data'!$F3588*'Transaction Data'!$K3588</f>
        <v>3017</v>
      </c>
      <c r="N3588" s="3">
        <f>'Transaction Data'!$F3588*'Transaction Data'!$L3588</f>
        <v>3879</v>
      </c>
      <c r="O3588" s="3">
        <f>'Transaction Data'!$N3588-'Transaction Data'!$M3588</f>
        <v>862</v>
      </c>
      <c r="P3588" s="2">
        <f>DATEDIF('Transaction Data'!$D3588,'Transaction Data'!$A3588,"y")</f>
        <v>42</v>
      </c>
      <c r="Q3588" s="2" t="str">
        <f>FLOOR('Transaction Data'!$P3588,15)&amp;"-"&amp;FLOOR('Transaction Data'!$P3588,15)+14</f>
        <v>30-44</v>
      </c>
      <c r="R3588" s="2" t="str">
        <f>IF('Transaction Data'!$L3588&lt;=10,"Less Expensive","Expensive")</f>
        <v>Less Expensive</v>
      </c>
      <c r="S3588" s="4">
        <f>WEEKDAY('Transaction Data'!$A3588)</f>
        <v>5</v>
      </c>
      <c r="T3588" s="2" t="str">
        <f>IF(WEEKDAY('Transaction Data'!$A3588,2)&lt;6,"Weekday","Weekend")</f>
        <v>Weekday</v>
      </c>
    </row>
    <row r="3589" ht="15.75" customHeight="1">
      <c r="A3589" s="1">
        <v>45397.0</v>
      </c>
      <c r="B3589" s="2" t="s">
        <v>3424</v>
      </c>
      <c r="C3589" s="2" t="s">
        <v>69</v>
      </c>
      <c r="D3589" s="1">
        <v>33032.0</v>
      </c>
      <c r="E3589" s="2" t="s">
        <v>37</v>
      </c>
      <c r="F3589" s="2">
        <v>180.0</v>
      </c>
      <c r="G3589" s="2" t="s">
        <v>57</v>
      </c>
      <c r="H3589" s="2" t="s">
        <v>42</v>
      </c>
      <c r="I3589" s="2" t="s">
        <v>25</v>
      </c>
      <c r="J3589" s="2" t="str">
        <f t="array" ref="J3589">XLOOKUP('Transaction Data'!$G3589,Product_Code,Biscuit_Brand)</f>
        <v>Oatmeal Cookies</v>
      </c>
      <c r="K3589" s="2">
        <f t="array" ref="K3589">XLOOKUP('Transaction Data'!$G3589,Product_Code,Cost)</f>
        <v>19</v>
      </c>
      <c r="L3589" s="2">
        <f t="array" ref="L3589">XLOOKUP('Transaction Data'!$G3589,Product_Code,Unit_Price)</f>
        <v>23</v>
      </c>
      <c r="M3589" s="3">
        <f>'Transaction Data'!$F3589*'Transaction Data'!$K3589</f>
        <v>3420</v>
      </c>
      <c r="N3589" s="3">
        <f>'Transaction Data'!$F3589*'Transaction Data'!$L3589</f>
        <v>4140</v>
      </c>
      <c r="O3589" s="3">
        <f>'Transaction Data'!$N3589-'Transaction Data'!$M3589</f>
        <v>720</v>
      </c>
      <c r="P3589" s="2">
        <f>DATEDIF('Transaction Data'!$D3589,'Transaction Data'!$A3589,"y")</f>
        <v>33</v>
      </c>
      <c r="Q3589" s="2" t="str">
        <f>FLOOR('Transaction Data'!$P3589,15)&amp;"-"&amp;FLOOR('Transaction Data'!$P3589,15)+14</f>
        <v>30-44</v>
      </c>
      <c r="R3589" s="2" t="str">
        <f>IF('Transaction Data'!$L3589&lt;=10,"Less Expensive","Expensive")</f>
        <v>Expensive</v>
      </c>
      <c r="S3589" s="4">
        <f>WEEKDAY('Transaction Data'!$A3589)</f>
        <v>2</v>
      </c>
      <c r="T3589" s="2" t="str">
        <f>IF(WEEKDAY('Transaction Data'!$A3589,2)&lt;6,"Weekday","Weekend")</f>
        <v>Weekday</v>
      </c>
    </row>
    <row r="3590" ht="15.75" customHeight="1">
      <c r="A3590" s="1">
        <v>45373.0</v>
      </c>
      <c r="B3590" s="2" t="s">
        <v>3425</v>
      </c>
      <c r="C3590" s="2" t="s">
        <v>47</v>
      </c>
      <c r="D3590" s="1">
        <v>34850.0</v>
      </c>
      <c r="E3590" s="2" t="s">
        <v>63</v>
      </c>
      <c r="F3590" s="2">
        <v>120.0</v>
      </c>
      <c r="G3590" s="2" t="s">
        <v>57</v>
      </c>
      <c r="H3590" s="2" t="s">
        <v>45</v>
      </c>
      <c r="I3590" s="2" t="s">
        <v>25</v>
      </c>
      <c r="J3590" s="2" t="str">
        <f t="array" ref="J3590">XLOOKUP('Transaction Data'!$G3590,Product_Code,Biscuit_Brand)</f>
        <v>Oatmeal Cookies</v>
      </c>
      <c r="K3590" s="2">
        <f t="array" ref="K3590">XLOOKUP('Transaction Data'!$G3590,Product_Code,Cost)</f>
        <v>19</v>
      </c>
      <c r="L3590" s="2">
        <f t="array" ref="L3590">XLOOKUP('Transaction Data'!$G3590,Product_Code,Unit_Price)</f>
        <v>23</v>
      </c>
      <c r="M3590" s="3">
        <f>'Transaction Data'!$F3590*'Transaction Data'!$K3590</f>
        <v>2280</v>
      </c>
      <c r="N3590" s="3">
        <f>'Transaction Data'!$F3590*'Transaction Data'!$L3590</f>
        <v>2760</v>
      </c>
      <c r="O3590" s="3">
        <f>'Transaction Data'!$N3590-'Transaction Data'!$M3590</f>
        <v>480</v>
      </c>
      <c r="P3590" s="2">
        <f>DATEDIF('Transaction Data'!$D3590,'Transaction Data'!$A3590,"y")</f>
        <v>28</v>
      </c>
      <c r="Q3590" s="2" t="str">
        <f>FLOOR('Transaction Data'!$P3590,15)&amp;"-"&amp;FLOOR('Transaction Data'!$P3590,15)+14</f>
        <v>15-29</v>
      </c>
      <c r="R3590" s="2" t="str">
        <f>IF('Transaction Data'!$L3590&lt;=10,"Less Expensive","Expensive")</f>
        <v>Expensive</v>
      </c>
      <c r="S3590" s="4">
        <f>WEEKDAY('Transaction Data'!$A3590)</f>
        <v>6</v>
      </c>
      <c r="T3590" s="2" t="str">
        <f>IF(WEEKDAY('Transaction Data'!$A3590,2)&lt;6,"Weekday","Weekend")</f>
        <v>Weekday</v>
      </c>
    </row>
    <row r="3591" ht="15.75" customHeight="1">
      <c r="A3591" s="1">
        <v>45390.0</v>
      </c>
      <c r="B3591" s="2" t="s">
        <v>3426</v>
      </c>
      <c r="C3591" s="2" t="s">
        <v>54</v>
      </c>
      <c r="D3591" s="1">
        <v>21779.0</v>
      </c>
      <c r="E3591" s="2" t="s">
        <v>37</v>
      </c>
      <c r="F3591" s="2">
        <v>459.0</v>
      </c>
      <c r="G3591" s="2" t="s">
        <v>48</v>
      </c>
      <c r="H3591" s="2" t="s">
        <v>49</v>
      </c>
      <c r="I3591" s="2" t="s">
        <v>25</v>
      </c>
      <c r="J3591" s="2" t="str">
        <f t="array" ref="J3591">XLOOKUP('Transaction Data'!$G3591,Product_Code,Biscuit_Brand)</f>
        <v>Lemon Crisps</v>
      </c>
      <c r="K3591" s="2">
        <f t="array" ref="K3591">XLOOKUP('Transaction Data'!$G3591,Product_Code,Cost)</f>
        <v>7</v>
      </c>
      <c r="L3591" s="2">
        <f t="array" ref="L3591">XLOOKUP('Transaction Data'!$G3591,Product_Code,Unit_Price)</f>
        <v>9</v>
      </c>
      <c r="M3591" s="3">
        <f>'Transaction Data'!$F3591*'Transaction Data'!$K3591</f>
        <v>3213</v>
      </c>
      <c r="N3591" s="3">
        <f>'Transaction Data'!$F3591*'Transaction Data'!$L3591</f>
        <v>4131</v>
      </c>
      <c r="O3591" s="3">
        <f>'Transaction Data'!$N3591-'Transaction Data'!$M3591</f>
        <v>918</v>
      </c>
      <c r="P3591" s="2">
        <f>DATEDIF('Transaction Data'!$D3591,'Transaction Data'!$A3591,"y")</f>
        <v>64</v>
      </c>
      <c r="Q3591" s="2" t="str">
        <f>FLOOR('Transaction Data'!$P3591,15)&amp;"-"&amp;FLOOR('Transaction Data'!$P3591,15)+14</f>
        <v>60-74</v>
      </c>
      <c r="R3591" s="2" t="str">
        <f>IF('Transaction Data'!$L3591&lt;=10,"Less Expensive","Expensive")</f>
        <v>Less Expensive</v>
      </c>
      <c r="S3591" s="4">
        <f>WEEKDAY('Transaction Data'!$A3591)</f>
        <v>2</v>
      </c>
      <c r="T3591" s="2" t="str">
        <f>IF(WEEKDAY('Transaction Data'!$A3591,2)&lt;6,"Weekday","Weekend")</f>
        <v>Weekday</v>
      </c>
    </row>
    <row r="3592" ht="15.75" customHeight="1">
      <c r="A3592" s="1">
        <v>45355.0</v>
      </c>
      <c r="B3592" s="2" t="s">
        <v>3427</v>
      </c>
      <c r="C3592" s="2" t="s">
        <v>78</v>
      </c>
      <c r="D3592" s="1">
        <v>18212.0</v>
      </c>
      <c r="E3592" s="2" t="s">
        <v>22</v>
      </c>
      <c r="F3592" s="2">
        <v>303.0</v>
      </c>
      <c r="G3592" s="2" t="s">
        <v>38</v>
      </c>
      <c r="H3592" s="2" t="s">
        <v>52</v>
      </c>
      <c r="I3592" s="2" t="s">
        <v>25</v>
      </c>
      <c r="J3592" s="2" t="str">
        <f t="array" ref="J3592">XLOOKUP('Transaction Data'!$G3592,Product_Code,Biscuit_Brand)</f>
        <v>Ginger Snaps</v>
      </c>
      <c r="K3592" s="2">
        <f t="array" ref="K3592">XLOOKUP('Transaction Data'!$G3592,Product_Code,Cost)</f>
        <v>14</v>
      </c>
      <c r="L3592" s="2">
        <f t="array" ref="L3592">XLOOKUP('Transaction Data'!$G3592,Product_Code,Unit_Price)</f>
        <v>28</v>
      </c>
      <c r="M3592" s="3">
        <f>'Transaction Data'!$F3592*'Transaction Data'!$K3592</f>
        <v>4242</v>
      </c>
      <c r="N3592" s="3">
        <f>'Transaction Data'!$F3592*'Transaction Data'!$L3592</f>
        <v>8484</v>
      </c>
      <c r="O3592" s="3">
        <f>'Transaction Data'!$N3592-'Transaction Data'!$M3592</f>
        <v>4242</v>
      </c>
      <c r="P3592" s="2">
        <f>DATEDIF('Transaction Data'!$D3592,'Transaction Data'!$A3592,"y")</f>
        <v>74</v>
      </c>
      <c r="Q3592" s="2" t="str">
        <f>FLOOR('Transaction Data'!$P3592,15)&amp;"-"&amp;FLOOR('Transaction Data'!$P3592,15)+14</f>
        <v>60-74</v>
      </c>
      <c r="R3592" s="2" t="str">
        <f>IF('Transaction Data'!$L3592&lt;=10,"Less Expensive","Expensive")</f>
        <v>Expensive</v>
      </c>
      <c r="S3592" s="4">
        <f>WEEKDAY('Transaction Data'!$A3592)</f>
        <v>2</v>
      </c>
      <c r="T3592" s="2" t="str">
        <f>IF(WEEKDAY('Transaction Data'!$A3592,2)&lt;6,"Weekday","Weekend")</f>
        <v>Weekday</v>
      </c>
    </row>
    <row r="3593" ht="15.75" customHeight="1">
      <c r="A3593" s="1">
        <v>45406.0</v>
      </c>
      <c r="B3593" s="2" t="s">
        <v>3428</v>
      </c>
      <c r="C3593" s="2" t="s">
        <v>51</v>
      </c>
      <c r="D3593" s="1">
        <v>37684.0</v>
      </c>
      <c r="E3593" s="2" t="s">
        <v>63</v>
      </c>
      <c r="F3593" s="2">
        <v>177.0</v>
      </c>
      <c r="G3593" s="2" t="s">
        <v>38</v>
      </c>
      <c r="H3593" s="2" t="s">
        <v>49</v>
      </c>
      <c r="I3593" s="2" t="s">
        <v>30</v>
      </c>
      <c r="J3593" s="2" t="str">
        <f t="array" ref="J3593">XLOOKUP('Transaction Data'!$G3593,Product_Code,Biscuit_Brand)</f>
        <v>Ginger Snaps</v>
      </c>
      <c r="K3593" s="2">
        <f t="array" ref="K3593">XLOOKUP('Transaction Data'!$G3593,Product_Code,Cost)</f>
        <v>14</v>
      </c>
      <c r="L3593" s="2">
        <f t="array" ref="L3593">XLOOKUP('Transaction Data'!$G3593,Product_Code,Unit_Price)</f>
        <v>28</v>
      </c>
      <c r="M3593" s="3">
        <f>'Transaction Data'!$F3593*'Transaction Data'!$K3593</f>
        <v>2478</v>
      </c>
      <c r="N3593" s="3">
        <f>'Transaction Data'!$F3593*'Transaction Data'!$L3593</f>
        <v>4956</v>
      </c>
      <c r="O3593" s="3">
        <f>'Transaction Data'!$N3593-'Transaction Data'!$M3593</f>
        <v>2478</v>
      </c>
      <c r="P3593" s="2">
        <f>DATEDIF('Transaction Data'!$D3593,'Transaction Data'!$A3593,"y")</f>
        <v>21</v>
      </c>
      <c r="Q3593" s="2" t="str">
        <f>FLOOR('Transaction Data'!$P3593,15)&amp;"-"&amp;FLOOR('Transaction Data'!$P3593,15)+14</f>
        <v>15-29</v>
      </c>
      <c r="R3593" s="2" t="str">
        <f>IF('Transaction Data'!$L3593&lt;=10,"Less Expensive","Expensive")</f>
        <v>Expensive</v>
      </c>
      <c r="S3593" s="4">
        <f>WEEKDAY('Transaction Data'!$A3593)</f>
        <v>4</v>
      </c>
      <c r="T3593" s="2" t="str">
        <f>IF(WEEKDAY('Transaction Data'!$A3593,2)&lt;6,"Weekday","Weekend")</f>
        <v>Weekday</v>
      </c>
    </row>
    <row r="3594" ht="15.75" customHeight="1">
      <c r="A3594" s="1">
        <v>45492.0</v>
      </c>
      <c r="B3594" s="2" t="s">
        <v>3429</v>
      </c>
      <c r="C3594" s="2" t="s">
        <v>54</v>
      </c>
      <c r="D3594" s="1">
        <v>34384.0</v>
      </c>
      <c r="E3594" s="2" t="s">
        <v>27</v>
      </c>
      <c r="F3594" s="2">
        <v>285.0</v>
      </c>
      <c r="G3594" s="2" t="s">
        <v>44</v>
      </c>
      <c r="H3594" s="2" t="s">
        <v>52</v>
      </c>
      <c r="I3594" s="2" t="s">
        <v>25</v>
      </c>
      <c r="J3594" s="2" t="str">
        <f t="array" ref="J3594">XLOOKUP('Transaction Data'!$G3594,Product_Code,Biscuit_Brand)</f>
        <v>Butter Crunch</v>
      </c>
      <c r="K3594" s="2">
        <f t="array" ref="K3594">XLOOKUP('Transaction Data'!$G3594,Product_Code,Cost)</f>
        <v>10</v>
      </c>
      <c r="L3594" s="2">
        <f t="array" ref="L3594">XLOOKUP('Transaction Data'!$G3594,Product_Code,Unit_Price)</f>
        <v>11</v>
      </c>
      <c r="M3594" s="3">
        <f>'Transaction Data'!$F3594*'Transaction Data'!$K3594</f>
        <v>2850</v>
      </c>
      <c r="N3594" s="3">
        <f>'Transaction Data'!$F3594*'Transaction Data'!$L3594</f>
        <v>3135</v>
      </c>
      <c r="O3594" s="3">
        <f>'Transaction Data'!$N3594-'Transaction Data'!$M3594</f>
        <v>285</v>
      </c>
      <c r="P3594" s="2">
        <f>DATEDIF('Transaction Data'!$D3594,'Transaction Data'!$A3594,"y")</f>
        <v>30</v>
      </c>
      <c r="Q3594" s="2" t="str">
        <f>FLOOR('Transaction Data'!$P3594,15)&amp;"-"&amp;FLOOR('Transaction Data'!$P3594,15)+14</f>
        <v>30-44</v>
      </c>
      <c r="R3594" s="2" t="str">
        <f>IF('Transaction Data'!$L3594&lt;=10,"Less Expensive","Expensive")</f>
        <v>Expensive</v>
      </c>
      <c r="S3594" s="4">
        <f>WEEKDAY('Transaction Data'!$A3594)</f>
        <v>6</v>
      </c>
      <c r="T3594" s="2" t="str">
        <f>IF(WEEKDAY('Transaction Data'!$A3594,2)&lt;6,"Weekday","Weekend")</f>
        <v>Weekday</v>
      </c>
    </row>
    <row r="3595" ht="15.75" customHeight="1">
      <c r="A3595" s="1">
        <v>45359.0</v>
      </c>
      <c r="B3595" s="2" t="s">
        <v>3430</v>
      </c>
      <c r="C3595" s="2" t="s">
        <v>47</v>
      </c>
      <c r="D3595" s="1">
        <v>25253.0</v>
      </c>
      <c r="E3595" s="2" t="s">
        <v>63</v>
      </c>
      <c r="F3595" s="2">
        <v>361.0</v>
      </c>
      <c r="G3595" s="2" t="s">
        <v>28</v>
      </c>
      <c r="H3595" s="2" t="s">
        <v>52</v>
      </c>
      <c r="I3595" s="2" t="s">
        <v>25</v>
      </c>
      <c r="J3595" s="2" t="str">
        <f t="array" ref="J3595">XLOOKUP('Transaction Data'!$G3595,Product_Code,Biscuit_Brand)</f>
        <v>Shortbread</v>
      </c>
      <c r="K3595" s="2">
        <f t="array" ref="K3595">XLOOKUP('Transaction Data'!$G3595,Product_Code,Cost)</f>
        <v>10</v>
      </c>
      <c r="L3595" s="2">
        <f t="array" ref="L3595">XLOOKUP('Transaction Data'!$G3595,Product_Code,Unit_Price)</f>
        <v>45</v>
      </c>
      <c r="M3595" s="3">
        <f>'Transaction Data'!$F3595*'Transaction Data'!$K3595</f>
        <v>3610</v>
      </c>
      <c r="N3595" s="3">
        <f>'Transaction Data'!$F3595*'Transaction Data'!$L3595</f>
        <v>16245</v>
      </c>
      <c r="O3595" s="3">
        <f>'Transaction Data'!$N3595-'Transaction Data'!$M3595</f>
        <v>12635</v>
      </c>
      <c r="P3595" s="2">
        <f>DATEDIF('Transaction Data'!$D3595,'Transaction Data'!$A3595,"y")</f>
        <v>55</v>
      </c>
      <c r="Q3595" s="2" t="str">
        <f>FLOOR('Transaction Data'!$P3595,15)&amp;"-"&amp;FLOOR('Transaction Data'!$P3595,15)+14</f>
        <v>45-59</v>
      </c>
      <c r="R3595" s="2" t="str">
        <f>IF('Transaction Data'!$L3595&lt;=10,"Less Expensive","Expensive")</f>
        <v>Expensive</v>
      </c>
      <c r="S3595" s="4">
        <f>WEEKDAY('Transaction Data'!$A3595)</f>
        <v>6</v>
      </c>
      <c r="T3595" s="2" t="str">
        <f>IF(WEEKDAY('Transaction Data'!$A3595,2)&lt;6,"Weekday","Weekend")</f>
        <v>Weekday</v>
      </c>
    </row>
    <row r="3596" ht="15.75" customHeight="1">
      <c r="A3596" s="1">
        <v>45432.0</v>
      </c>
      <c r="B3596" s="2" t="s">
        <v>3431</v>
      </c>
      <c r="C3596" s="2" t="s">
        <v>69</v>
      </c>
      <c r="D3596" s="1">
        <v>28322.0</v>
      </c>
      <c r="E3596" s="2" t="s">
        <v>27</v>
      </c>
      <c r="F3596" s="2">
        <v>318.0</v>
      </c>
      <c r="G3596" s="2" t="s">
        <v>60</v>
      </c>
      <c r="H3596" s="2" t="s">
        <v>45</v>
      </c>
      <c r="I3596" s="2" t="s">
        <v>25</v>
      </c>
      <c r="J3596" s="2" t="str">
        <f t="array" ref="J3596">XLOOKUP('Transaction Data'!$G3596,Product_Code,Biscuit_Brand)</f>
        <v>Peanut Butter Bites</v>
      </c>
      <c r="K3596" s="2">
        <f t="array" ref="K3596">XLOOKUP('Transaction Data'!$G3596,Product_Code,Cost)</f>
        <v>5</v>
      </c>
      <c r="L3596" s="2">
        <f t="array" ref="L3596">XLOOKUP('Transaction Data'!$G3596,Product_Code,Unit_Price)</f>
        <v>7</v>
      </c>
      <c r="M3596" s="3">
        <f>'Transaction Data'!$F3596*'Transaction Data'!$K3596</f>
        <v>1590</v>
      </c>
      <c r="N3596" s="3">
        <f>'Transaction Data'!$F3596*'Transaction Data'!$L3596</f>
        <v>2226</v>
      </c>
      <c r="O3596" s="3">
        <f>'Transaction Data'!$N3596-'Transaction Data'!$M3596</f>
        <v>636</v>
      </c>
      <c r="P3596" s="2">
        <f>DATEDIF('Transaction Data'!$D3596,'Transaction Data'!$A3596,"y")</f>
        <v>46</v>
      </c>
      <c r="Q3596" s="2" t="str">
        <f>FLOOR('Transaction Data'!$P3596,15)&amp;"-"&amp;FLOOR('Transaction Data'!$P3596,15)+14</f>
        <v>45-59</v>
      </c>
      <c r="R3596" s="2" t="str">
        <f>IF('Transaction Data'!$L3596&lt;=10,"Less Expensive","Expensive")</f>
        <v>Less Expensive</v>
      </c>
      <c r="S3596" s="4">
        <f>WEEKDAY('Transaction Data'!$A3596)</f>
        <v>2</v>
      </c>
      <c r="T3596" s="2" t="str">
        <f>IF(WEEKDAY('Transaction Data'!$A3596,2)&lt;6,"Weekday","Weekend")</f>
        <v>Weekday</v>
      </c>
    </row>
    <row r="3597" ht="15.75" customHeight="1">
      <c r="A3597" s="1">
        <v>45434.0</v>
      </c>
      <c r="B3597" s="2" t="s">
        <v>3432</v>
      </c>
      <c r="C3597" s="2" t="s">
        <v>78</v>
      </c>
      <c r="D3597" s="1">
        <v>33461.0</v>
      </c>
      <c r="E3597" s="2" t="s">
        <v>22</v>
      </c>
      <c r="F3597" s="2">
        <v>477.0</v>
      </c>
      <c r="G3597" s="2" t="s">
        <v>57</v>
      </c>
      <c r="H3597" s="2" t="s">
        <v>49</v>
      </c>
      <c r="I3597" s="2" t="s">
        <v>25</v>
      </c>
      <c r="J3597" s="2" t="str">
        <f t="array" ref="J3597">XLOOKUP('Transaction Data'!$G3597,Product_Code,Biscuit_Brand)</f>
        <v>Oatmeal Cookies</v>
      </c>
      <c r="K3597" s="2">
        <f t="array" ref="K3597">XLOOKUP('Transaction Data'!$G3597,Product_Code,Cost)</f>
        <v>19</v>
      </c>
      <c r="L3597" s="2">
        <f t="array" ref="L3597">XLOOKUP('Transaction Data'!$G3597,Product_Code,Unit_Price)</f>
        <v>23</v>
      </c>
      <c r="M3597" s="3">
        <f>'Transaction Data'!$F3597*'Transaction Data'!$K3597</f>
        <v>9063</v>
      </c>
      <c r="N3597" s="3">
        <f>'Transaction Data'!$F3597*'Transaction Data'!$L3597</f>
        <v>10971</v>
      </c>
      <c r="O3597" s="3">
        <f>'Transaction Data'!$N3597-'Transaction Data'!$M3597</f>
        <v>1908</v>
      </c>
      <c r="P3597" s="2">
        <f>DATEDIF('Transaction Data'!$D3597,'Transaction Data'!$A3597,"y")</f>
        <v>32</v>
      </c>
      <c r="Q3597" s="2" t="str">
        <f>FLOOR('Transaction Data'!$P3597,15)&amp;"-"&amp;FLOOR('Transaction Data'!$P3597,15)+14</f>
        <v>30-44</v>
      </c>
      <c r="R3597" s="2" t="str">
        <f>IF('Transaction Data'!$L3597&lt;=10,"Less Expensive","Expensive")</f>
        <v>Expensive</v>
      </c>
      <c r="S3597" s="4">
        <f>WEEKDAY('Transaction Data'!$A3597)</f>
        <v>4</v>
      </c>
      <c r="T3597" s="2" t="str">
        <f>IF(WEEKDAY('Transaction Data'!$A3597,2)&lt;6,"Weekday","Weekend")</f>
        <v>Weekday</v>
      </c>
    </row>
    <row r="3598" ht="15.75" customHeight="1">
      <c r="A3598" s="1">
        <v>45312.0</v>
      </c>
      <c r="B3598" s="2" t="s">
        <v>3433</v>
      </c>
      <c r="C3598" s="2" t="s">
        <v>78</v>
      </c>
      <c r="D3598" s="1">
        <v>32239.0</v>
      </c>
      <c r="E3598" s="2" t="s">
        <v>22</v>
      </c>
      <c r="F3598" s="2">
        <v>378.0</v>
      </c>
      <c r="G3598" s="2" t="s">
        <v>61</v>
      </c>
      <c r="H3598" s="2" t="s">
        <v>52</v>
      </c>
      <c r="I3598" s="2" t="s">
        <v>25</v>
      </c>
      <c r="J3598" s="2" t="str">
        <f t="array" ref="J3598">XLOOKUP('Transaction Data'!$G3598,Product_Code,Biscuit_Brand)</f>
        <v>Choco Delight</v>
      </c>
      <c r="K3598" s="2">
        <f t="array" ref="K3598">XLOOKUP('Transaction Data'!$G3598,Product_Code,Cost)</f>
        <v>3</v>
      </c>
      <c r="L3598" s="2">
        <f t="array" ref="L3598">XLOOKUP('Transaction Data'!$G3598,Product_Code,Unit_Price)</f>
        <v>5</v>
      </c>
      <c r="M3598" s="3">
        <f>'Transaction Data'!$F3598*'Transaction Data'!$K3598</f>
        <v>1134</v>
      </c>
      <c r="N3598" s="3">
        <f>'Transaction Data'!$F3598*'Transaction Data'!$L3598</f>
        <v>1890</v>
      </c>
      <c r="O3598" s="3">
        <f>'Transaction Data'!$N3598-'Transaction Data'!$M3598</f>
        <v>756</v>
      </c>
      <c r="P3598" s="2">
        <f>DATEDIF('Transaction Data'!$D3598,'Transaction Data'!$A3598,"y")</f>
        <v>35</v>
      </c>
      <c r="Q3598" s="2" t="str">
        <f>FLOOR('Transaction Data'!$P3598,15)&amp;"-"&amp;FLOOR('Transaction Data'!$P3598,15)+14</f>
        <v>30-44</v>
      </c>
      <c r="R3598" s="2" t="str">
        <f>IF('Transaction Data'!$L3598&lt;=10,"Less Expensive","Expensive")</f>
        <v>Less Expensive</v>
      </c>
      <c r="S3598" s="4">
        <f>WEEKDAY('Transaction Data'!$A3598)</f>
        <v>1</v>
      </c>
      <c r="T3598" s="2" t="str">
        <f>IF(WEEKDAY('Transaction Data'!$A3598,2)&lt;6,"Weekday","Weekend")</f>
        <v>Weekend</v>
      </c>
    </row>
    <row r="3599" ht="15.75" customHeight="1">
      <c r="A3599" s="1">
        <v>45416.0</v>
      </c>
      <c r="B3599" s="2" t="s">
        <v>3434</v>
      </c>
      <c r="C3599" s="2" t="s">
        <v>21</v>
      </c>
      <c r="D3599" s="1">
        <v>17701.0</v>
      </c>
      <c r="E3599" s="2" t="s">
        <v>63</v>
      </c>
      <c r="F3599" s="2">
        <v>284.0</v>
      </c>
      <c r="G3599" s="2" t="s">
        <v>60</v>
      </c>
      <c r="H3599" s="2" t="s">
        <v>49</v>
      </c>
      <c r="I3599" s="2" t="s">
        <v>25</v>
      </c>
      <c r="J3599" s="2" t="str">
        <f t="array" ref="J3599">XLOOKUP('Transaction Data'!$G3599,Product_Code,Biscuit_Brand)</f>
        <v>Peanut Butter Bites</v>
      </c>
      <c r="K3599" s="2">
        <f t="array" ref="K3599">XLOOKUP('Transaction Data'!$G3599,Product_Code,Cost)</f>
        <v>5</v>
      </c>
      <c r="L3599" s="2">
        <f t="array" ref="L3599">XLOOKUP('Transaction Data'!$G3599,Product_Code,Unit_Price)</f>
        <v>7</v>
      </c>
      <c r="M3599" s="3">
        <f>'Transaction Data'!$F3599*'Transaction Data'!$K3599</f>
        <v>1420</v>
      </c>
      <c r="N3599" s="3">
        <f>'Transaction Data'!$F3599*'Transaction Data'!$L3599</f>
        <v>1988</v>
      </c>
      <c r="O3599" s="3">
        <f>'Transaction Data'!$N3599-'Transaction Data'!$M3599</f>
        <v>568</v>
      </c>
      <c r="P3599" s="2">
        <f>DATEDIF('Transaction Data'!$D3599,'Transaction Data'!$A3599,"y")</f>
        <v>75</v>
      </c>
      <c r="Q3599" s="2" t="str">
        <f>FLOOR('Transaction Data'!$P3599,15)&amp;"-"&amp;FLOOR('Transaction Data'!$P3599,15)+14</f>
        <v>75-89</v>
      </c>
      <c r="R3599" s="2" t="str">
        <f>IF('Transaction Data'!$L3599&lt;=10,"Less Expensive","Expensive")</f>
        <v>Less Expensive</v>
      </c>
      <c r="S3599" s="4">
        <f>WEEKDAY('Transaction Data'!$A3599)</f>
        <v>7</v>
      </c>
      <c r="T3599" s="2" t="str">
        <f>IF(WEEKDAY('Transaction Data'!$A3599,2)&lt;6,"Weekday","Weekend")</f>
        <v>Weekend</v>
      </c>
    </row>
    <row r="3600" ht="15.75" customHeight="1">
      <c r="A3600" s="1">
        <v>45311.0</v>
      </c>
      <c r="B3600" s="2" t="s">
        <v>3435</v>
      </c>
      <c r="C3600" s="2" t="s">
        <v>47</v>
      </c>
      <c r="D3600" s="1">
        <v>27685.0</v>
      </c>
      <c r="E3600" s="2" t="s">
        <v>27</v>
      </c>
      <c r="F3600" s="2">
        <v>433.0</v>
      </c>
      <c r="G3600" s="2" t="s">
        <v>38</v>
      </c>
      <c r="H3600" s="2" t="s">
        <v>52</v>
      </c>
      <c r="I3600" s="2" t="s">
        <v>25</v>
      </c>
      <c r="J3600" s="2" t="str">
        <f t="array" ref="J3600">XLOOKUP('Transaction Data'!$G3600,Product_Code,Biscuit_Brand)</f>
        <v>Ginger Snaps</v>
      </c>
      <c r="K3600" s="2">
        <f t="array" ref="K3600">XLOOKUP('Transaction Data'!$G3600,Product_Code,Cost)</f>
        <v>14</v>
      </c>
      <c r="L3600" s="2">
        <f t="array" ref="L3600">XLOOKUP('Transaction Data'!$G3600,Product_Code,Unit_Price)</f>
        <v>28</v>
      </c>
      <c r="M3600" s="3">
        <f>'Transaction Data'!$F3600*'Transaction Data'!$K3600</f>
        <v>6062</v>
      </c>
      <c r="N3600" s="3">
        <f>'Transaction Data'!$F3600*'Transaction Data'!$L3600</f>
        <v>12124</v>
      </c>
      <c r="O3600" s="3">
        <f>'Transaction Data'!$N3600-'Transaction Data'!$M3600</f>
        <v>6062</v>
      </c>
      <c r="P3600" s="2">
        <f>DATEDIF('Transaction Data'!$D3600,'Transaction Data'!$A3600,"y")</f>
        <v>48</v>
      </c>
      <c r="Q3600" s="2" t="str">
        <f>FLOOR('Transaction Data'!$P3600,15)&amp;"-"&amp;FLOOR('Transaction Data'!$P3600,15)+14</f>
        <v>45-59</v>
      </c>
      <c r="R3600" s="2" t="str">
        <f>IF('Transaction Data'!$L3600&lt;=10,"Less Expensive","Expensive")</f>
        <v>Expensive</v>
      </c>
      <c r="S3600" s="4">
        <f>WEEKDAY('Transaction Data'!$A3600)</f>
        <v>7</v>
      </c>
      <c r="T3600" s="2" t="str">
        <f>IF(WEEKDAY('Transaction Data'!$A3600,2)&lt;6,"Weekday","Weekend")</f>
        <v>Weekend</v>
      </c>
    </row>
    <row r="3601" ht="15.75" customHeight="1">
      <c r="A3601" s="1">
        <v>45454.0</v>
      </c>
      <c r="B3601" s="2" t="s">
        <v>3436</v>
      </c>
      <c r="C3601" s="2" t="s">
        <v>51</v>
      </c>
      <c r="D3601" s="1">
        <v>26982.0</v>
      </c>
      <c r="E3601" s="2" t="s">
        <v>27</v>
      </c>
      <c r="F3601" s="2">
        <v>394.0</v>
      </c>
      <c r="G3601" s="2" t="s">
        <v>60</v>
      </c>
      <c r="H3601" s="2" t="s">
        <v>34</v>
      </c>
      <c r="I3601" s="2" t="s">
        <v>25</v>
      </c>
      <c r="J3601" s="2" t="str">
        <f t="array" ref="J3601">XLOOKUP('Transaction Data'!$G3601,Product_Code,Biscuit_Brand)</f>
        <v>Peanut Butter Bites</v>
      </c>
      <c r="K3601" s="2">
        <f t="array" ref="K3601">XLOOKUP('Transaction Data'!$G3601,Product_Code,Cost)</f>
        <v>5</v>
      </c>
      <c r="L3601" s="2">
        <f t="array" ref="L3601">XLOOKUP('Transaction Data'!$G3601,Product_Code,Unit_Price)</f>
        <v>7</v>
      </c>
      <c r="M3601" s="3">
        <f>'Transaction Data'!$F3601*'Transaction Data'!$K3601</f>
        <v>1970</v>
      </c>
      <c r="N3601" s="3">
        <f>'Transaction Data'!$F3601*'Transaction Data'!$L3601</f>
        <v>2758</v>
      </c>
      <c r="O3601" s="3">
        <f>'Transaction Data'!$N3601-'Transaction Data'!$M3601</f>
        <v>788</v>
      </c>
      <c r="P3601" s="2">
        <f>DATEDIF('Transaction Data'!$D3601,'Transaction Data'!$A3601,"y")</f>
        <v>50</v>
      </c>
      <c r="Q3601" s="2" t="str">
        <f>FLOOR('Transaction Data'!$P3601,15)&amp;"-"&amp;FLOOR('Transaction Data'!$P3601,15)+14</f>
        <v>45-59</v>
      </c>
      <c r="R3601" s="2" t="str">
        <f>IF('Transaction Data'!$L3601&lt;=10,"Less Expensive","Expensive")</f>
        <v>Less Expensive</v>
      </c>
      <c r="S3601" s="4">
        <f>WEEKDAY('Transaction Data'!$A3601)</f>
        <v>3</v>
      </c>
      <c r="T3601" s="2" t="str">
        <f>IF(WEEKDAY('Transaction Data'!$A3601,2)&lt;6,"Weekday","Weekend")</f>
        <v>Weekday</v>
      </c>
    </row>
    <row r="3602" ht="15.75" customHeight="1">
      <c r="A3602" s="1">
        <v>45358.0</v>
      </c>
      <c r="B3602" s="2" t="s">
        <v>3437</v>
      </c>
      <c r="C3602" s="2" t="s">
        <v>51</v>
      </c>
      <c r="D3602" s="1">
        <v>20780.0</v>
      </c>
      <c r="E3602" s="2" t="s">
        <v>63</v>
      </c>
      <c r="F3602" s="2">
        <v>337.0</v>
      </c>
      <c r="G3602" s="2" t="s">
        <v>61</v>
      </c>
      <c r="H3602" s="2" t="s">
        <v>34</v>
      </c>
      <c r="I3602" s="2" t="s">
        <v>25</v>
      </c>
      <c r="J3602" s="2" t="str">
        <f t="array" ref="J3602">XLOOKUP('Transaction Data'!$G3602,Product_Code,Biscuit_Brand)</f>
        <v>Choco Delight</v>
      </c>
      <c r="K3602" s="2">
        <f t="array" ref="K3602">XLOOKUP('Transaction Data'!$G3602,Product_Code,Cost)</f>
        <v>3</v>
      </c>
      <c r="L3602" s="2">
        <f t="array" ref="L3602">XLOOKUP('Transaction Data'!$G3602,Product_Code,Unit_Price)</f>
        <v>5</v>
      </c>
      <c r="M3602" s="3">
        <f>'Transaction Data'!$F3602*'Transaction Data'!$K3602</f>
        <v>1011</v>
      </c>
      <c r="N3602" s="3">
        <f>'Transaction Data'!$F3602*'Transaction Data'!$L3602</f>
        <v>1685</v>
      </c>
      <c r="O3602" s="3">
        <f>'Transaction Data'!$N3602-'Transaction Data'!$M3602</f>
        <v>674</v>
      </c>
      <c r="P3602" s="2">
        <f>DATEDIF('Transaction Data'!$D3602,'Transaction Data'!$A3602,"y")</f>
        <v>67</v>
      </c>
      <c r="Q3602" s="2" t="str">
        <f>FLOOR('Transaction Data'!$P3602,15)&amp;"-"&amp;FLOOR('Transaction Data'!$P3602,15)+14</f>
        <v>60-74</v>
      </c>
      <c r="R3602" s="2" t="str">
        <f>IF('Transaction Data'!$L3602&lt;=10,"Less Expensive","Expensive")</f>
        <v>Less Expensive</v>
      </c>
      <c r="S3602" s="4">
        <f>WEEKDAY('Transaction Data'!$A3602)</f>
        <v>5</v>
      </c>
      <c r="T3602" s="2" t="str">
        <f>IF(WEEKDAY('Transaction Data'!$A3602,2)&lt;6,"Weekday","Weekend")</f>
        <v>Weekday</v>
      </c>
    </row>
    <row r="3603" ht="15.75" customHeight="1">
      <c r="A3603" s="1">
        <v>45294.0</v>
      </c>
      <c r="B3603" s="2" t="s">
        <v>3438</v>
      </c>
      <c r="C3603" s="2" t="s">
        <v>69</v>
      </c>
      <c r="D3603" s="1">
        <v>23772.0</v>
      </c>
      <c r="E3603" s="2" t="s">
        <v>22</v>
      </c>
      <c r="F3603" s="2">
        <v>72.0</v>
      </c>
      <c r="G3603" s="2" t="s">
        <v>48</v>
      </c>
      <c r="H3603" s="2" t="s">
        <v>39</v>
      </c>
      <c r="I3603" s="2" t="s">
        <v>25</v>
      </c>
      <c r="J3603" s="2" t="str">
        <f t="array" ref="J3603">XLOOKUP('Transaction Data'!$G3603,Product_Code,Biscuit_Brand)</f>
        <v>Lemon Crisps</v>
      </c>
      <c r="K3603" s="2">
        <f t="array" ref="K3603">XLOOKUP('Transaction Data'!$G3603,Product_Code,Cost)</f>
        <v>7</v>
      </c>
      <c r="L3603" s="2">
        <f t="array" ref="L3603">XLOOKUP('Transaction Data'!$G3603,Product_Code,Unit_Price)</f>
        <v>9</v>
      </c>
      <c r="M3603" s="3">
        <f>'Transaction Data'!$F3603*'Transaction Data'!$K3603</f>
        <v>504</v>
      </c>
      <c r="N3603" s="3">
        <f>'Transaction Data'!$F3603*'Transaction Data'!$L3603</f>
        <v>648</v>
      </c>
      <c r="O3603" s="3">
        <f>'Transaction Data'!$N3603-'Transaction Data'!$M3603</f>
        <v>144</v>
      </c>
      <c r="P3603" s="2">
        <f>DATEDIF('Transaction Data'!$D3603,'Transaction Data'!$A3603,"y")</f>
        <v>58</v>
      </c>
      <c r="Q3603" s="2" t="str">
        <f>FLOOR('Transaction Data'!$P3603,15)&amp;"-"&amp;FLOOR('Transaction Data'!$P3603,15)+14</f>
        <v>45-59</v>
      </c>
      <c r="R3603" s="2" t="str">
        <f>IF('Transaction Data'!$L3603&lt;=10,"Less Expensive","Expensive")</f>
        <v>Less Expensive</v>
      </c>
      <c r="S3603" s="4">
        <f>WEEKDAY('Transaction Data'!$A3603)</f>
        <v>4</v>
      </c>
      <c r="T3603" s="2" t="str">
        <f>IF(WEEKDAY('Transaction Data'!$A3603,2)&lt;6,"Weekday","Weekend")</f>
        <v>Weekday</v>
      </c>
    </row>
    <row r="3604" ht="15.75" customHeight="1">
      <c r="A3604" s="1">
        <v>45397.0</v>
      </c>
      <c r="B3604" s="2" t="s">
        <v>3439</v>
      </c>
      <c r="C3604" s="2" t="s">
        <v>51</v>
      </c>
      <c r="D3604" s="1">
        <v>32255.0</v>
      </c>
      <c r="E3604" s="2" t="s">
        <v>22</v>
      </c>
      <c r="F3604" s="2">
        <v>394.0</v>
      </c>
      <c r="G3604" s="2" t="s">
        <v>48</v>
      </c>
      <c r="H3604" s="2" t="s">
        <v>42</v>
      </c>
      <c r="I3604" s="2" t="s">
        <v>25</v>
      </c>
      <c r="J3604" s="2" t="str">
        <f t="array" ref="J3604">XLOOKUP('Transaction Data'!$G3604,Product_Code,Biscuit_Brand)</f>
        <v>Lemon Crisps</v>
      </c>
      <c r="K3604" s="2">
        <f t="array" ref="K3604">XLOOKUP('Transaction Data'!$G3604,Product_Code,Cost)</f>
        <v>7</v>
      </c>
      <c r="L3604" s="2">
        <f t="array" ref="L3604">XLOOKUP('Transaction Data'!$G3604,Product_Code,Unit_Price)</f>
        <v>9</v>
      </c>
      <c r="M3604" s="3">
        <f>'Transaction Data'!$F3604*'Transaction Data'!$K3604</f>
        <v>2758</v>
      </c>
      <c r="N3604" s="3">
        <f>'Transaction Data'!$F3604*'Transaction Data'!$L3604</f>
        <v>3546</v>
      </c>
      <c r="O3604" s="3">
        <f>'Transaction Data'!$N3604-'Transaction Data'!$M3604</f>
        <v>788</v>
      </c>
      <c r="P3604" s="2">
        <f>DATEDIF('Transaction Data'!$D3604,'Transaction Data'!$A3604,"y")</f>
        <v>35</v>
      </c>
      <c r="Q3604" s="2" t="str">
        <f>FLOOR('Transaction Data'!$P3604,15)&amp;"-"&amp;FLOOR('Transaction Data'!$P3604,15)+14</f>
        <v>30-44</v>
      </c>
      <c r="R3604" s="2" t="str">
        <f>IF('Transaction Data'!$L3604&lt;=10,"Less Expensive","Expensive")</f>
        <v>Less Expensive</v>
      </c>
      <c r="S3604" s="4">
        <f>WEEKDAY('Transaction Data'!$A3604)</f>
        <v>2</v>
      </c>
      <c r="T3604" s="2" t="str">
        <f>IF(WEEKDAY('Transaction Data'!$A3604,2)&lt;6,"Weekday","Weekend")</f>
        <v>Weekday</v>
      </c>
    </row>
    <row r="3605" ht="15.75" customHeight="1">
      <c r="A3605" s="1">
        <v>45355.0</v>
      </c>
      <c r="B3605" s="2" t="s">
        <v>3440</v>
      </c>
      <c r="C3605" s="2" t="s">
        <v>72</v>
      </c>
      <c r="D3605" s="1">
        <v>26765.0</v>
      </c>
      <c r="E3605" s="2" t="s">
        <v>37</v>
      </c>
      <c r="F3605" s="2">
        <v>158.0</v>
      </c>
      <c r="G3605" s="2" t="s">
        <v>61</v>
      </c>
      <c r="H3605" s="2" t="s">
        <v>45</v>
      </c>
      <c r="I3605" s="2" t="s">
        <v>25</v>
      </c>
      <c r="J3605" s="2" t="str">
        <f t="array" ref="J3605">XLOOKUP('Transaction Data'!$G3605,Product_Code,Biscuit_Brand)</f>
        <v>Choco Delight</v>
      </c>
      <c r="K3605" s="2">
        <f t="array" ref="K3605">XLOOKUP('Transaction Data'!$G3605,Product_Code,Cost)</f>
        <v>3</v>
      </c>
      <c r="L3605" s="2">
        <f t="array" ref="L3605">XLOOKUP('Transaction Data'!$G3605,Product_Code,Unit_Price)</f>
        <v>5</v>
      </c>
      <c r="M3605" s="3">
        <f>'Transaction Data'!$F3605*'Transaction Data'!$K3605</f>
        <v>474</v>
      </c>
      <c r="N3605" s="3">
        <f>'Transaction Data'!$F3605*'Transaction Data'!$L3605</f>
        <v>790</v>
      </c>
      <c r="O3605" s="3">
        <f>'Transaction Data'!$N3605-'Transaction Data'!$M3605</f>
        <v>316</v>
      </c>
      <c r="P3605" s="2">
        <f>DATEDIF('Transaction Data'!$D3605,'Transaction Data'!$A3605,"y")</f>
        <v>50</v>
      </c>
      <c r="Q3605" s="2" t="str">
        <f>FLOOR('Transaction Data'!$P3605,15)&amp;"-"&amp;FLOOR('Transaction Data'!$P3605,15)+14</f>
        <v>45-59</v>
      </c>
      <c r="R3605" s="2" t="str">
        <f>IF('Transaction Data'!$L3605&lt;=10,"Less Expensive","Expensive")</f>
        <v>Less Expensive</v>
      </c>
      <c r="S3605" s="4">
        <f>WEEKDAY('Transaction Data'!$A3605)</f>
        <v>2</v>
      </c>
      <c r="T3605" s="2" t="str">
        <f>IF(WEEKDAY('Transaction Data'!$A3605,2)&lt;6,"Weekday","Weekend")</f>
        <v>Weekday</v>
      </c>
    </row>
    <row r="3606" ht="15.75" customHeight="1">
      <c r="A3606" s="1">
        <v>45428.0</v>
      </c>
      <c r="B3606" s="2" t="s">
        <v>3441</v>
      </c>
      <c r="C3606" s="2" t="s">
        <v>54</v>
      </c>
      <c r="D3606" s="1">
        <v>28797.0</v>
      </c>
      <c r="E3606" s="2" t="s">
        <v>63</v>
      </c>
      <c r="F3606" s="2">
        <v>425.0</v>
      </c>
      <c r="G3606" s="2" t="s">
        <v>55</v>
      </c>
      <c r="H3606" s="2" t="s">
        <v>49</v>
      </c>
      <c r="I3606" s="2" t="s">
        <v>25</v>
      </c>
      <c r="J3606" s="2" t="str">
        <f t="array" ref="J3606">XLOOKUP('Transaction Data'!$G3606,Product_Code,Biscuit_Brand)</f>
        <v>Vanilla Wafers</v>
      </c>
      <c r="K3606" s="2">
        <f t="array" ref="K3606">XLOOKUP('Transaction Data'!$G3606,Product_Code,Cost)</f>
        <v>18</v>
      </c>
      <c r="L3606" s="2">
        <f t="array" ref="L3606">XLOOKUP('Transaction Data'!$G3606,Product_Code,Unit_Price)</f>
        <v>36</v>
      </c>
      <c r="M3606" s="3">
        <f>'Transaction Data'!$F3606*'Transaction Data'!$K3606</f>
        <v>7650</v>
      </c>
      <c r="N3606" s="3">
        <f>'Transaction Data'!$F3606*'Transaction Data'!$L3606</f>
        <v>15300</v>
      </c>
      <c r="O3606" s="3">
        <f>'Transaction Data'!$N3606-'Transaction Data'!$M3606</f>
        <v>7650</v>
      </c>
      <c r="P3606" s="2">
        <f>DATEDIF('Transaction Data'!$D3606,'Transaction Data'!$A3606,"y")</f>
        <v>45</v>
      </c>
      <c r="Q3606" s="2" t="str">
        <f>FLOOR('Transaction Data'!$P3606,15)&amp;"-"&amp;FLOOR('Transaction Data'!$P3606,15)+14</f>
        <v>45-59</v>
      </c>
      <c r="R3606" s="2" t="str">
        <f>IF('Transaction Data'!$L3606&lt;=10,"Less Expensive","Expensive")</f>
        <v>Expensive</v>
      </c>
      <c r="S3606" s="4">
        <f>WEEKDAY('Transaction Data'!$A3606)</f>
        <v>5</v>
      </c>
      <c r="T3606" s="2" t="str">
        <f>IF(WEEKDAY('Transaction Data'!$A3606,2)&lt;6,"Weekday","Weekend")</f>
        <v>Weekday</v>
      </c>
    </row>
    <row r="3607" ht="15.75" customHeight="1">
      <c r="A3607" s="1">
        <v>45394.0</v>
      </c>
      <c r="B3607" s="2" t="s">
        <v>3442</v>
      </c>
      <c r="C3607" s="2" t="s">
        <v>41</v>
      </c>
      <c r="D3607" s="1">
        <v>28974.0</v>
      </c>
      <c r="E3607" s="2" t="s">
        <v>37</v>
      </c>
      <c r="F3607" s="2">
        <v>305.0</v>
      </c>
      <c r="G3607" s="2" t="s">
        <v>60</v>
      </c>
      <c r="H3607" s="2" t="s">
        <v>52</v>
      </c>
      <c r="I3607" s="2" t="s">
        <v>25</v>
      </c>
      <c r="J3607" s="2" t="str">
        <f t="array" ref="J3607">XLOOKUP('Transaction Data'!$G3607,Product_Code,Biscuit_Brand)</f>
        <v>Peanut Butter Bites</v>
      </c>
      <c r="K3607" s="2">
        <f t="array" ref="K3607">XLOOKUP('Transaction Data'!$G3607,Product_Code,Cost)</f>
        <v>5</v>
      </c>
      <c r="L3607" s="2">
        <f t="array" ref="L3607">XLOOKUP('Transaction Data'!$G3607,Product_Code,Unit_Price)</f>
        <v>7</v>
      </c>
      <c r="M3607" s="3">
        <f>'Transaction Data'!$F3607*'Transaction Data'!$K3607</f>
        <v>1525</v>
      </c>
      <c r="N3607" s="3">
        <f>'Transaction Data'!$F3607*'Transaction Data'!$L3607</f>
        <v>2135</v>
      </c>
      <c r="O3607" s="3">
        <f>'Transaction Data'!$N3607-'Transaction Data'!$M3607</f>
        <v>610</v>
      </c>
      <c r="P3607" s="2">
        <f>DATEDIF('Transaction Data'!$D3607,'Transaction Data'!$A3607,"y")</f>
        <v>44</v>
      </c>
      <c r="Q3607" s="2" t="str">
        <f>FLOOR('Transaction Data'!$P3607,15)&amp;"-"&amp;FLOOR('Transaction Data'!$P3607,15)+14</f>
        <v>30-44</v>
      </c>
      <c r="R3607" s="2" t="str">
        <f>IF('Transaction Data'!$L3607&lt;=10,"Less Expensive","Expensive")</f>
        <v>Less Expensive</v>
      </c>
      <c r="S3607" s="4">
        <f>WEEKDAY('Transaction Data'!$A3607)</f>
        <v>6</v>
      </c>
      <c r="T3607" s="2" t="str">
        <f>IF(WEEKDAY('Transaction Data'!$A3607,2)&lt;6,"Weekday","Weekend")</f>
        <v>Weekday</v>
      </c>
    </row>
    <row r="3608" ht="15.75" customHeight="1">
      <c r="A3608" s="1">
        <v>45317.0</v>
      </c>
      <c r="B3608" s="2" t="s">
        <v>3443</v>
      </c>
      <c r="C3608" s="2" t="s">
        <v>78</v>
      </c>
      <c r="D3608" s="1">
        <v>22883.0</v>
      </c>
      <c r="E3608" s="2" t="s">
        <v>63</v>
      </c>
      <c r="F3608" s="2">
        <v>57.0</v>
      </c>
      <c r="G3608" s="2" t="s">
        <v>60</v>
      </c>
      <c r="H3608" s="2" t="s">
        <v>49</v>
      </c>
      <c r="I3608" s="2" t="s">
        <v>25</v>
      </c>
      <c r="J3608" s="2" t="str">
        <f t="array" ref="J3608">XLOOKUP('Transaction Data'!$G3608,Product_Code,Biscuit_Brand)</f>
        <v>Peanut Butter Bites</v>
      </c>
      <c r="K3608" s="2">
        <f t="array" ref="K3608">XLOOKUP('Transaction Data'!$G3608,Product_Code,Cost)</f>
        <v>5</v>
      </c>
      <c r="L3608" s="2">
        <f t="array" ref="L3608">XLOOKUP('Transaction Data'!$G3608,Product_Code,Unit_Price)</f>
        <v>7</v>
      </c>
      <c r="M3608" s="3">
        <f>'Transaction Data'!$F3608*'Transaction Data'!$K3608</f>
        <v>285</v>
      </c>
      <c r="N3608" s="3">
        <f>'Transaction Data'!$F3608*'Transaction Data'!$L3608</f>
        <v>399</v>
      </c>
      <c r="O3608" s="3">
        <f>'Transaction Data'!$N3608-'Transaction Data'!$M3608</f>
        <v>114</v>
      </c>
      <c r="P3608" s="2">
        <f>DATEDIF('Transaction Data'!$D3608,'Transaction Data'!$A3608,"y")</f>
        <v>61</v>
      </c>
      <c r="Q3608" s="2" t="str">
        <f>FLOOR('Transaction Data'!$P3608,15)&amp;"-"&amp;FLOOR('Transaction Data'!$P3608,15)+14</f>
        <v>60-74</v>
      </c>
      <c r="R3608" s="2" t="str">
        <f>IF('Transaction Data'!$L3608&lt;=10,"Less Expensive","Expensive")</f>
        <v>Less Expensive</v>
      </c>
      <c r="S3608" s="4">
        <f>WEEKDAY('Transaction Data'!$A3608)</f>
        <v>6</v>
      </c>
      <c r="T3608" s="2" t="str">
        <f>IF(WEEKDAY('Transaction Data'!$A3608,2)&lt;6,"Weekday","Weekend")</f>
        <v>Weekday</v>
      </c>
    </row>
    <row r="3609" ht="15.75" customHeight="1">
      <c r="A3609" s="1">
        <v>45455.0</v>
      </c>
      <c r="B3609" s="2" t="s">
        <v>3444</v>
      </c>
      <c r="C3609" s="2" t="s">
        <v>32</v>
      </c>
      <c r="D3609" s="1">
        <v>36150.0</v>
      </c>
      <c r="E3609" s="2" t="s">
        <v>27</v>
      </c>
      <c r="F3609" s="2">
        <v>337.0</v>
      </c>
      <c r="G3609" s="2" t="s">
        <v>38</v>
      </c>
      <c r="H3609" s="2" t="s">
        <v>52</v>
      </c>
      <c r="I3609" s="2" t="s">
        <v>30</v>
      </c>
      <c r="J3609" s="2" t="str">
        <f t="array" ref="J3609">XLOOKUP('Transaction Data'!$G3609,Product_Code,Biscuit_Brand)</f>
        <v>Ginger Snaps</v>
      </c>
      <c r="K3609" s="2">
        <f t="array" ref="K3609">XLOOKUP('Transaction Data'!$G3609,Product_Code,Cost)</f>
        <v>14</v>
      </c>
      <c r="L3609" s="2">
        <f t="array" ref="L3609">XLOOKUP('Transaction Data'!$G3609,Product_Code,Unit_Price)</f>
        <v>28</v>
      </c>
      <c r="M3609" s="3">
        <f>'Transaction Data'!$F3609*'Transaction Data'!$K3609</f>
        <v>4718</v>
      </c>
      <c r="N3609" s="3">
        <f>'Transaction Data'!$F3609*'Transaction Data'!$L3609</f>
        <v>9436</v>
      </c>
      <c r="O3609" s="3">
        <f>'Transaction Data'!$N3609-'Transaction Data'!$M3609</f>
        <v>4718</v>
      </c>
      <c r="P3609" s="2">
        <f>DATEDIF('Transaction Data'!$D3609,'Transaction Data'!$A3609,"y")</f>
        <v>25</v>
      </c>
      <c r="Q3609" s="2" t="str">
        <f>FLOOR('Transaction Data'!$P3609,15)&amp;"-"&amp;FLOOR('Transaction Data'!$P3609,15)+14</f>
        <v>15-29</v>
      </c>
      <c r="R3609" s="2" t="str">
        <f>IF('Transaction Data'!$L3609&lt;=10,"Less Expensive","Expensive")</f>
        <v>Expensive</v>
      </c>
      <c r="S3609" s="4">
        <f>WEEKDAY('Transaction Data'!$A3609)</f>
        <v>4</v>
      </c>
      <c r="T3609" s="2" t="str">
        <f>IF(WEEKDAY('Transaction Data'!$A3609,2)&lt;6,"Weekday","Weekend")</f>
        <v>Weekday</v>
      </c>
    </row>
    <row r="3610" ht="15.75" customHeight="1">
      <c r="A3610" s="1">
        <v>45297.0</v>
      </c>
      <c r="B3610" s="2" t="s">
        <v>3445</v>
      </c>
      <c r="C3610" s="2" t="s">
        <v>54</v>
      </c>
      <c r="D3610" s="1">
        <v>16687.0</v>
      </c>
      <c r="E3610" s="2" t="s">
        <v>27</v>
      </c>
      <c r="F3610" s="2">
        <v>53.0</v>
      </c>
      <c r="G3610" s="2" t="s">
        <v>44</v>
      </c>
      <c r="H3610" s="2" t="s">
        <v>52</v>
      </c>
      <c r="I3610" s="2" t="s">
        <v>25</v>
      </c>
      <c r="J3610" s="2" t="str">
        <f t="array" ref="J3610">XLOOKUP('Transaction Data'!$G3610,Product_Code,Biscuit_Brand)</f>
        <v>Butter Crunch</v>
      </c>
      <c r="K3610" s="2">
        <f t="array" ref="K3610">XLOOKUP('Transaction Data'!$G3610,Product_Code,Cost)</f>
        <v>10</v>
      </c>
      <c r="L3610" s="2">
        <f t="array" ref="L3610">XLOOKUP('Transaction Data'!$G3610,Product_Code,Unit_Price)</f>
        <v>11</v>
      </c>
      <c r="M3610" s="3">
        <f>'Transaction Data'!$F3610*'Transaction Data'!$K3610</f>
        <v>530</v>
      </c>
      <c r="N3610" s="3">
        <f>'Transaction Data'!$F3610*'Transaction Data'!$L3610</f>
        <v>583</v>
      </c>
      <c r="O3610" s="3">
        <f>'Transaction Data'!$N3610-'Transaction Data'!$M3610</f>
        <v>53</v>
      </c>
      <c r="P3610" s="2">
        <f>DATEDIF('Transaction Data'!$D3610,'Transaction Data'!$A3610,"y")</f>
        <v>78</v>
      </c>
      <c r="Q3610" s="2" t="str">
        <f>FLOOR('Transaction Data'!$P3610,15)&amp;"-"&amp;FLOOR('Transaction Data'!$P3610,15)+14</f>
        <v>75-89</v>
      </c>
      <c r="R3610" s="2" t="str">
        <f>IF('Transaction Data'!$L3610&lt;=10,"Less Expensive","Expensive")</f>
        <v>Expensive</v>
      </c>
      <c r="S3610" s="4">
        <f>WEEKDAY('Transaction Data'!$A3610)</f>
        <v>7</v>
      </c>
      <c r="T3610" s="2" t="str">
        <f>IF(WEEKDAY('Transaction Data'!$A3610,2)&lt;6,"Weekday","Weekend")</f>
        <v>Weekend</v>
      </c>
    </row>
    <row r="3611" ht="15.75" customHeight="1">
      <c r="A3611" s="1">
        <v>45470.0</v>
      </c>
      <c r="B3611" s="2" t="s">
        <v>3446</v>
      </c>
      <c r="C3611" s="2" t="s">
        <v>32</v>
      </c>
      <c r="D3611" s="1">
        <v>37635.0</v>
      </c>
      <c r="E3611" s="2" t="s">
        <v>63</v>
      </c>
      <c r="F3611" s="2">
        <v>332.0</v>
      </c>
      <c r="G3611" s="2" t="s">
        <v>38</v>
      </c>
      <c r="H3611" s="2" t="s">
        <v>45</v>
      </c>
      <c r="I3611" s="2" t="s">
        <v>25</v>
      </c>
      <c r="J3611" s="2" t="str">
        <f t="array" ref="J3611">XLOOKUP('Transaction Data'!$G3611,Product_Code,Biscuit_Brand)</f>
        <v>Ginger Snaps</v>
      </c>
      <c r="K3611" s="2">
        <f t="array" ref="K3611">XLOOKUP('Transaction Data'!$G3611,Product_Code,Cost)</f>
        <v>14</v>
      </c>
      <c r="L3611" s="2">
        <f t="array" ref="L3611">XLOOKUP('Transaction Data'!$G3611,Product_Code,Unit_Price)</f>
        <v>28</v>
      </c>
      <c r="M3611" s="3">
        <f>'Transaction Data'!$F3611*'Transaction Data'!$K3611</f>
        <v>4648</v>
      </c>
      <c r="N3611" s="3">
        <f>'Transaction Data'!$F3611*'Transaction Data'!$L3611</f>
        <v>9296</v>
      </c>
      <c r="O3611" s="3">
        <f>'Transaction Data'!$N3611-'Transaction Data'!$M3611</f>
        <v>4648</v>
      </c>
      <c r="P3611" s="2">
        <f>DATEDIF('Transaction Data'!$D3611,'Transaction Data'!$A3611,"y")</f>
        <v>21</v>
      </c>
      <c r="Q3611" s="2" t="str">
        <f>FLOOR('Transaction Data'!$P3611,15)&amp;"-"&amp;FLOOR('Transaction Data'!$P3611,15)+14</f>
        <v>15-29</v>
      </c>
      <c r="R3611" s="2" t="str">
        <f>IF('Transaction Data'!$L3611&lt;=10,"Less Expensive","Expensive")</f>
        <v>Expensive</v>
      </c>
      <c r="S3611" s="4">
        <f>WEEKDAY('Transaction Data'!$A3611)</f>
        <v>5</v>
      </c>
      <c r="T3611" s="2" t="str">
        <f>IF(WEEKDAY('Transaction Data'!$A3611,2)&lt;6,"Weekday","Weekend")</f>
        <v>Weekday</v>
      </c>
    </row>
    <row r="3612" ht="15.75" customHeight="1">
      <c r="A3612" s="1">
        <v>45421.0</v>
      </c>
      <c r="B3612" s="2" t="s">
        <v>3447</v>
      </c>
      <c r="C3612" s="2" t="s">
        <v>78</v>
      </c>
      <c r="D3612" s="1">
        <v>15935.0</v>
      </c>
      <c r="E3612" s="2" t="s">
        <v>22</v>
      </c>
      <c r="F3612" s="2">
        <v>396.0</v>
      </c>
      <c r="G3612" s="2" t="s">
        <v>60</v>
      </c>
      <c r="H3612" s="2" t="s">
        <v>49</v>
      </c>
      <c r="I3612" s="2" t="s">
        <v>25</v>
      </c>
      <c r="J3612" s="2" t="str">
        <f t="array" ref="J3612">XLOOKUP('Transaction Data'!$G3612,Product_Code,Biscuit_Brand)</f>
        <v>Peanut Butter Bites</v>
      </c>
      <c r="K3612" s="2">
        <f t="array" ref="K3612">XLOOKUP('Transaction Data'!$G3612,Product_Code,Cost)</f>
        <v>5</v>
      </c>
      <c r="L3612" s="2">
        <f t="array" ref="L3612">XLOOKUP('Transaction Data'!$G3612,Product_Code,Unit_Price)</f>
        <v>7</v>
      </c>
      <c r="M3612" s="3">
        <f>'Transaction Data'!$F3612*'Transaction Data'!$K3612</f>
        <v>1980</v>
      </c>
      <c r="N3612" s="3">
        <f>'Transaction Data'!$F3612*'Transaction Data'!$L3612</f>
        <v>2772</v>
      </c>
      <c r="O3612" s="3">
        <f>'Transaction Data'!$N3612-'Transaction Data'!$M3612</f>
        <v>792</v>
      </c>
      <c r="P3612" s="2">
        <f>DATEDIF('Transaction Data'!$D3612,'Transaction Data'!$A3612,"y")</f>
        <v>80</v>
      </c>
      <c r="Q3612" s="2" t="str">
        <f>FLOOR('Transaction Data'!$P3612,15)&amp;"-"&amp;FLOOR('Transaction Data'!$P3612,15)+14</f>
        <v>75-89</v>
      </c>
      <c r="R3612" s="2" t="str">
        <f>IF('Transaction Data'!$L3612&lt;=10,"Less Expensive","Expensive")</f>
        <v>Less Expensive</v>
      </c>
      <c r="S3612" s="4">
        <f>WEEKDAY('Transaction Data'!$A3612)</f>
        <v>5</v>
      </c>
      <c r="T3612" s="2" t="str">
        <f>IF(WEEKDAY('Transaction Data'!$A3612,2)&lt;6,"Weekday","Weekend")</f>
        <v>Weekday</v>
      </c>
    </row>
    <row r="3613" ht="15.75" customHeight="1">
      <c r="A3613" s="1">
        <v>45382.0</v>
      </c>
      <c r="B3613" s="2" t="s">
        <v>3448</v>
      </c>
      <c r="C3613" s="2" t="s">
        <v>65</v>
      </c>
      <c r="D3613" s="1">
        <v>32880.0</v>
      </c>
      <c r="E3613" s="2" t="s">
        <v>27</v>
      </c>
      <c r="F3613" s="2">
        <v>361.0</v>
      </c>
      <c r="G3613" s="2" t="s">
        <v>55</v>
      </c>
      <c r="H3613" s="2" t="s">
        <v>52</v>
      </c>
      <c r="I3613" s="2" t="s">
        <v>25</v>
      </c>
      <c r="J3613" s="2" t="str">
        <f t="array" ref="J3613">XLOOKUP('Transaction Data'!$G3613,Product_Code,Biscuit_Brand)</f>
        <v>Vanilla Wafers</v>
      </c>
      <c r="K3613" s="2">
        <f t="array" ref="K3613">XLOOKUP('Transaction Data'!$G3613,Product_Code,Cost)</f>
        <v>18</v>
      </c>
      <c r="L3613" s="2">
        <f t="array" ref="L3613">XLOOKUP('Transaction Data'!$G3613,Product_Code,Unit_Price)</f>
        <v>36</v>
      </c>
      <c r="M3613" s="3">
        <f>'Transaction Data'!$F3613*'Transaction Data'!$K3613</f>
        <v>6498</v>
      </c>
      <c r="N3613" s="3">
        <f>'Transaction Data'!$F3613*'Transaction Data'!$L3613</f>
        <v>12996</v>
      </c>
      <c r="O3613" s="3">
        <f>'Transaction Data'!$N3613-'Transaction Data'!$M3613</f>
        <v>6498</v>
      </c>
      <c r="P3613" s="2">
        <f>DATEDIF('Transaction Data'!$D3613,'Transaction Data'!$A3613,"y")</f>
        <v>34</v>
      </c>
      <c r="Q3613" s="2" t="str">
        <f>FLOOR('Transaction Data'!$P3613,15)&amp;"-"&amp;FLOOR('Transaction Data'!$P3613,15)+14</f>
        <v>30-44</v>
      </c>
      <c r="R3613" s="2" t="str">
        <f>IF('Transaction Data'!$L3613&lt;=10,"Less Expensive","Expensive")</f>
        <v>Expensive</v>
      </c>
      <c r="S3613" s="4">
        <f>WEEKDAY('Transaction Data'!$A3613)</f>
        <v>1</v>
      </c>
      <c r="T3613" s="2" t="str">
        <f>IF(WEEKDAY('Transaction Data'!$A3613,2)&lt;6,"Weekday","Weekend")</f>
        <v>Weekend</v>
      </c>
    </row>
    <row r="3614" ht="15.75" customHeight="1">
      <c r="A3614" s="1">
        <v>45475.0</v>
      </c>
      <c r="B3614" s="2" t="s">
        <v>3449</v>
      </c>
      <c r="C3614" s="2" t="s">
        <v>21</v>
      </c>
      <c r="D3614" s="1">
        <v>27079.0</v>
      </c>
      <c r="E3614" s="2" t="s">
        <v>22</v>
      </c>
      <c r="F3614" s="2">
        <v>329.0</v>
      </c>
      <c r="G3614" s="2" t="s">
        <v>55</v>
      </c>
      <c r="H3614" s="2" t="s">
        <v>49</v>
      </c>
      <c r="I3614" s="2" t="s">
        <v>25</v>
      </c>
      <c r="J3614" s="2" t="str">
        <f t="array" ref="J3614">XLOOKUP('Transaction Data'!$G3614,Product_Code,Biscuit_Brand)</f>
        <v>Vanilla Wafers</v>
      </c>
      <c r="K3614" s="2">
        <f t="array" ref="K3614">XLOOKUP('Transaction Data'!$G3614,Product_Code,Cost)</f>
        <v>18</v>
      </c>
      <c r="L3614" s="2">
        <f t="array" ref="L3614">XLOOKUP('Transaction Data'!$G3614,Product_Code,Unit_Price)</f>
        <v>36</v>
      </c>
      <c r="M3614" s="3">
        <f>'Transaction Data'!$F3614*'Transaction Data'!$K3614</f>
        <v>5922</v>
      </c>
      <c r="N3614" s="3">
        <f>'Transaction Data'!$F3614*'Transaction Data'!$L3614</f>
        <v>11844</v>
      </c>
      <c r="O3614" s="3">
        <f>'Transaction Data'!$N3614-'Transaction Data'!$M3614</f>
        <v>5922</v>
      </c>
      <c r="P3614" s="2">
        <f>DATEDIF('Transaction Data'!$D3614,'Transaction Data'!$A3614,"y")</f>
        <v>50</v>
      </c>
      <c r="Q3614" s="2" t="str">
        <f>FLOOR('Transaction Data'!$P3614,15)&amp;"-"&amp;FLOOR('Transaction Data'!$P3614,15)+14</f>
        <v>45-59</v>
      </c>
      <c r="R3614" s="2" t="str">
        <f>IF('Transaction Data'!$L3614&lt;=10,"Less Expensive","Expensive")</f>
        <v>Expensive</v>
      </c>
      <c r="S3614" s="4">
        <f>WEEKDAY('Transaction Data'!$A3614)</f>
        <v>3</v>
      </c>
      <c r="T3614" s="2" t="str">
        <f>IF(WEEKDAY('Transaction Data'!$A3614,2)&lt;6,"Weekday","Weekend")</f>
        <v>Weekday</v>
      </c>
    </row>
    <row r="3615" ht="15.75" customHeight="1">
      <c r="A3615" s="1">
        <v>45304.0</v>
      </c>
      <c r="B3615" s="2" t="s">
        <v>3450</v>
      </c>
      <c r="C3615" s="2" t="s">
        <v>21</v>
      </c>
      <c r="D3615" s="1">
        <v>29935.0</v>
      </c>
      <c r="E3615" s="2" t="s">
        <v>63</v>
      </c>
      <c r="F3615" s="2">
        <v>395.0</v>
      </c>
      <c r="G3615" s="2" t="s">
        <v>38</v>
      </c>
      <c r="H3615" s="2" t="s">
        <v>52</v>
      </c>
      <c r="I3615" s="2" t="s">
        <v>25</v>
      </c>
      <c r="J3615" s="2" t="str">
        <f t="array" ref="J3615">XLOOKUP('Transaction Data'!$G3615,Product_Code,Biscuit_Brand)</f>
        <v>Ginger Snaps</v>
      </c>
      <c r="K3615" s="2">
        <f t="array" ref="K3615">XLOOKUP('Transaction Data'!$G3615,Product_Code,Cost)</f>
        <v>14</v>
      </c>
      <c r="L3615" s="2">
        <f t="array" ref="L3615">XLOOKUP('Transaction Data'!$G3615,Product_Code,Unit_Price)</f>
        <v>28</v>
      </c>
      <c r="M3615" s="3">
        <f>'Transaction Data'!$F3615*'Transaction Data'!$K3615</f>
        <v>5530</v>
      </c>
      <c r="N3615" s="3">
        <f>'Transaction Data'!$F3615*'Transaction Data'!$L3615</f>
        <v>11060</v>
      </c>
      <c r="O3615" s="3">
        <f>'Transaction Data'!$N3615-'Transaction Data'!$M3615</f>
        <v>5530</v>
      </c>
      <c r="P3615" s="2">
        <f>DATEDIF('Transaction Data'!$D3615,'Transaction Data'!$A3615,"y")</f>
        <v>42</v>
      </c>
      <c r="Q3615" s="2" t="str">
        <f>FLOOR('Transaction Data'!$P3615,15)&amp;"-"&amp;FLOOR('Transaction Data'!$P3615,15)+14</f>
        <v>30-44</v>
      </c>
      <c r="R3615" s="2" t="str">
        <f>IF('Transaction Data'!$L3615&lt;=10,"Less Expensive","Expensive")</f>
        <v>Expensive</v>
      </c>
      <c r="S3615" s="4">
        <f>WEEKDAY('Transaction Data'!$A3615)</f>
        <v>7</v>
      </c>
      <c r="T3615" s="2" t="str">
        <f>IF(WEEKDAY('Transaction Data'!$A3615,2)&lt;6,"Weekday","Weekend")</f>
        <v>Weekend</v>
      </c>
    </row>
    <row r="3616" ht="15.75" customHeight="1">
      <c r="A3616" s="1">
        <v>45364.0</v>
      </c>
      <c r="B3616" s="2" t="s">
        <v>3451</v>
      </c>
      <c r="C3616" s="2" t="s">
        <v>72</v>
      </c>
      <c r="D3616" s="1">
        <v>26330.0</v>
      </c>
      <c r="E3616" s="2" t="s">
        <v>37</v>
      </c>
      <c r="F3616" s="2">
        <v>452.0</v>
      </c>
      <c r="G3616" s="2" t="s">
        <v>44</v>
      </c>
      <c r="H3616" s="2" t="s">
        <v>34</v>
      </c>
      <c r="I3616" s="2" t="s">
        <v>25</v>
      </c>
      <c r="J3616" s="2" t="str">
        <f t="array" ref="J3616">XLOOKUP('Transaction Data'!$G3616,Product_Code,Biscuit_Brand)</f>
        <v>Butter Crunch</v>
      </c>
      <c r="K3616" s="2">
        <f t="array" ref="K3616">XLOOKUP('Transaction Data'!$G3616,Product_Code,Cost)</f>
        <v>10</v>
      </c>
      <c r="L3616" s="2">
        <f t="array" ref="L3616">XLOOKUP('Transaction Data'!$G3616,Product_Code,Unit_Price)</f>
        <v>11</v>
      </c>
      <c r="M3616" s="3">
        <f>'Transaction Data'!$F3616*'Transaction Data'!$K3616</f>
        <v>4520</v>
      </c>
      <c r="N3616" s="3">
        <f>'Transaction Data'!$F3616*'Transaction Data'!$L3616</f>
        <v>4972</v>
      </c>
      <c r="O3616" s="3">
        <f>'Transaction Data'!$N3616-'Transaction Data'!$M3616</f>
        <v>452</v>
      </c>
      <c r="P3616" s="2">
        <f>DATEDIF('Transaction Data'!$D3616,'Transaction Data'!$A3616,"y")</f>
        <v>52</v>
      </c>
      <c r="Q3616" s="2" t="str">
        <f>FLOOR('Transaction Data'!$P3616,15)&amp;"-"&amp;FLOOR('Transaction Data'!$P3616,15)+14</f>
        <v>45-59</v>
      </c>
      <c r="R3616" s="2" t="str">
        <f>IF('Transaction Data'!$L3616&lt;=10,"Less Expensive","Expensive")</f>
        <v>Expensive</v>
      </c>
      <c r="S3616" s="4">
        <f>WEEKDAY('Transaction Data'!$A3616)</f>
        <v>4</v>
      </c>
      <c r="T3616" s="2" t="str">
        <f>IF(WEEKDAY('Transaction Data'!$A3616,2)&lt;6,"Weekday","Weekend")</f>
        <v>Weekday</v>
      </c>
    </row>
    <row r="3617" ht="15.75" customHeight="1">
      <c r="A3617" s="1">
        <v>45495.0</v>
      </c>
      <c r="B3617" s="2" t="s">
        <v>3452</v>
      </c>
      <c r="C3617" s="2" t="s">
        <v>78</v>
      </c>
      <c r="D3617" s="1">
        <v>33422.0</v>
      </c>
      <c r="E3617" s="2" t="s">
        <v>63</v>
      </c>
      <c r="F3617" s="2">
        <v>134.0</v>
      </c>
      <c r="G3617" s="2" t="s">
        <v>61</v>
      </c>
      <c r="H3617" s="2" t="s">
        <v>34</v>
      </c>
      <c r="I3617" s="2" t="s">
        <v>25</v>
      </c>
      <c r="J3617" s="2" t="str">
        <f t="array" ref="J3617">XLOOKUP('Transaction Data'!$G3617,Product_Code,Biscuit_Brand)</f>
        <v>Choco Delight</v>
      </c>
      <c r="K3617" s="2">
        <f t="array" ref="K3617">XLOOKUP('Transaction Data'!$G3617,Product_Code,Cost)</f>
        <v>3</v>
      </c>
      <c r="L3617" s="2">
        <f t="array" ref="L3617">XLOOKUP('Transaction Data'!$G3617,Product_Code,Unit_Price)</f>
        <v>5</v>
      </c>
      <c r="M3617" s="3">
        <f>'Transaction Data'!$F3617*'Transaction Data'!$K3617</f>
        <v>402</v>
      </c>
      <c r="N3617" s="3">
        <f>'Transaction Data'!$F3617*'Transaction Data'!$L3617</f>
        <v>670</v>
      </c>
      <c r="O3617" s="3">
        <f>'Transaction Data'!$N3617-'Transaction Data'!$M3617</f>
        <v>268</v>
      </c>
      <c r="P3617" s="2">
        <f>DATEDIF('Transaction Data'!$D3617,'Transaction Data'!$A3617,"y")</f>
        <v>33</v>
      </c>
      <c r="Q3617" s="2" t="str">
        <f>FLOOR('Transaction Data'!$P3617,15)&amp;"-"&amp;FLOOR('Transaction Data'!$P3617,15)+14</f>
        <v>30-44</v>
      </c>
      <c r="R3617" s="2" t="str">
        <f>IF('Transaction Data'!$L3617&lt;=10,"Less Expensive","Expensive")</f>
        <v>Less Expensive</v>
      </c>
      <c r="S3617" s="4">
        <f>WEEKDAY('Transaction Data'!$A3617)</f>
        <v>2</v>
      </c>
      <c r="T3617" s="2" t="str">
        <f>IF(WEEKDAY('Transaction Data'!$A3617,2)&lt;6,"Weekday","Weekend")</f>
        <v>Weekday</v>
      </c>
    </row>
    <row r="3618" ht="15.75" customHeight="1">
      <c r="A3618" s="1">
        <v>45384.0</v>
      </c>
      <c r="B3618" s="2" t="s">
        <v>3453</v>
      </c>
      <c r="C3618" s="2" t="s">
        <v>47</v>
      </c>
      <c r="D3618" s="1">
        <v>18360.0</v>
      </c>
      <c r="E3618" s="2" t="s">
        <v>63</v>
      </c>
      <c r="F3618" s="2">
        <v>452.0</v>
      </c>
      <c r="G3618" s="2" t="s">
        <v>28</v>
      </c>
      <c r="H3618" s="2" t="s">
        <v>39</v>
      </c>
      <c r="I3618" s="2" t="s">
        <v>25</v>
      </c>
      <c r="J3618" s="2" t="str">
        <f t="array" ref="J3618">XLOOKUP('Transaction Data'!$G3618,Product_Code,Biscuit_Brand)</f>
        <v>Shortbread</v>
      </c>
      <c r="K3618" s="2">
        <f t="array" ref="K3618">XLOOKUP('Transaction Data'!$G3618,Product_Code,Cost)</f>
        <v>10</v>
      </c>
      <c r="L3618" s="2">
        <f t="array" ref="L3618">XLOOKUP('Transaction Data'!$G3618,Product_Code,Unit_Price)</f>
        <v>45</v>
      </c>
      <c r="M3618" s="3">
        <f>'Transaction Data'!$F3618*'Transaction Data'!$K3618</f>
        <v>4520</v>
      </c>
      <c r="N3618" s="3">
        <f>'Transaction Data'!$F3618*'Transaction Data'!$L3618</f>
        <v>20340</v>
      </c>
      <c r="O3618" s="3">
        <f>'Transaction Data'!$N3618-'Transaction Data'!$M3618</f>
        <v>15820</v>
      </c>
      <c r="P3618" s="2">
        <f>DATEDIF('Transaction Data'!$D3618,'Transaction Data'!$A3618,"y")</f>
        <v>73</v>
      </c>
      <c r="Q3618" s="2" t="str">
        <f>FLOOR('Transaction Data'!$P3618,15)&amp;"-"&amp;FLOOR('Transaction Data'!$P3618,15)+14</f>
        <v>60-74</v>
      </c>
      <c r="R3618" s="2" t="str">
        <f>IF('Transaction Data'!$L3618&lt;=10,"Less Expensive","Expensive")</f>
        <v>Expensive</v>
      </c>
      <c r="S3618" s="4">
        <f>WEEKDAY('Transaction Data'!$A3618)</f>
        <v>3</v>
      </c>
      <c r="T3618" s="2" t="str">
        <f>IF(WEEKDAY('Transaction Data'!$A3618,2)&lt;6,"Weekday","Weekend")</f>
        <v>Weekday</v>
      </c>
    </row>
    <row r="3619" ht="15.75" customHeight="1">
      <c r="A3619" s="1">
        <v>45313.0</v>
      </c>
      <c r="B3619" s="2" t="s">
        <v>3454</v>
      </c>
      <c r="C3619" s="2" t="s">
        <v>47</v>
      </c>
      <c r="D3619" s="1">
        <v>18097.0</v>
      </c>
      <c r="E3619" s="2" t="s">
        <v>63</v>
      </c>
      <c r="F3619" s="2">
        <v>403.0</v>
      </c>
      <c r="G3619" s="2" t="s">
        <v>33</v>
      </c>
      <c r="H3619" s="2" t="s">
        <v>42</v>
      </c>
      <c r="I3619" s="2" t="s">
        <v>25</v>
      </c>
      <c r="J3619" s="2" t="str">
        <f t="array" ref="J3619">XLOOKUP('Transaction Data'!$G3619,Product_Code,Biscuit_Brand)</f>
        <v>Caramel Biscuits</v>
      </c>
      <c r="K3619" s="2">
        <f t="array" ref="K3619">XLOOKUP('Transaction Data'!$G3619,Product_Code,Cost)</f>
        <v>18</v>
      </c>
      <c r="L3619" s="2">
        <f t="array" ref="L3619">XLOOKUP('Transaction Data'!$G3619,Product_Code,Unit_Price)</f>
        <v>22</v>
      </c>
      <c r="M3619" s="3">
        <f>'Transaction Data'!$F3619*'Transaction Data'!$K3619</f>
        <v>7254</v>
      </c>
      <c r="N3619" s="3">
        <f>'Transaction Data'!$F3619*'Transaction Data'!$L3619</f>
        <v>8866</v>
      </c>
      <c r="O3619" s="3">
        <f>'Transaction Data'!$N3619-'Transaction Data'!$M3619</f>
        <v>1612</v>
      </c>
      <c r="P3619" s="2">
        <f>DATEDIF('Transaction Data'!$D3619,'Transaction Data'!$A3619,"y")</f>
        <v>74</v>
      </c>
      <c r="Q3619" s="2" t="str">
        <f>FLOOR('Transaction Data'!$P3619,15)&amp;"-"&amp;FLOOR('Transaction Data'!$P3619,15)+14</f>
        <v>60-74</v>
      </c>
      <c r="R3619" s="2" t="str">
        <f>IF('Transaction Data'!$L3619&lt;=10,"Less Expensive","Expensive")</f>
        <v>Expensive</v>
      </c>
      <c r="S3619" s="4">
        <f>WEEKDAY('Transaction Data'!$A3619)</f>
        <v>2</v>
      </c>
      <c r="T3619" s="2" t="str">
        <f>IF(WEEKDAY('Transaction Data'!$A3619,2)&lt;6,"Weekday","Weekend")</f>
        <v>Weekday</v>
      </c>
    </row>
    <row r="3620" ht="15.75" customHeight="1">
      <c r="A3620" s="1">
        <v>45374.0</v>
      </c>
      <c r="B3620" s="2" t="s">
        <v>3455</v>
      </c>
      <c r="C3620" s="2" t="s">
        <v>65</v>
      </c>
      <c r="D3620" s="1">
        <v>29468.0</v>
      </c>
      <c r="E3620" s="2" t="s">
        <v>63</v>
      </c>
      <c r="F3620" s="2">
        <v>207.0</v>
      </c>
      <c r="G3620" s="2" t="s">
        <v>28</v>
      </c>
      <c r="H3620" s="2" t="s">
        <v>45</v>
      </c>
      <c r="I3620" s="2" t="s">
        <v>25</v>
      </c>
      <c r="J3620" s="2" t="str">
        <f t="array" ref="J3620">XLOOKUP('Transaction Data'!$G3620,Product_Code,Biscuit_Brand)</f>
        <v>Shortbread</v>
      </c>
      <c r="K3620" s="2">
        <f t="array" ref="K3620">XLOOKUP('Transaction Data'!$G3620,Product_Code,Cost)</f>
        <v>10</v>
      </c>
      <c r="L3620" s="2">
        <f t="array" ref="L3620">XLOOKUP('Transaction Data'!$G3620,Product_Code,Unit_Price)</f>
        <v>45</v>
      </c>
      <c r="M3620" s="3">
        <f>'Transaction Data'!$F3620*'Transaction Data'!$K3620</f>
        <v>2070</v>
      </c>
      <c r="N3620" s="3">
        <f>'Transaction Data'!$F3620*'Transaction Data'!$L3620</f>
        <v>9315</v>
      </c>
      <c r="O3620" s="3">
        <f>'Transaction Data'!$N3620-'Transaction Data'!$M3620</f>
        <v>7245</v>
      </c>
      <c r="P3620" s="2">
        <f>DATEDIF('Transaction Data'!$D3620,'Transaction Data'!$A3620,"y")</f>
        <v>43</v>
      </c>
      <c r="Q3620" s="2" t="str">
        <f>FLOOR('Transaction Data'!$P3620,15)&amp;"-"&amp;FLOOR('Transaction Data'!$P3620,15)+14</f>
        <v>30-44</v>
      </c>
      <c r="R3620" s="2" t="str">
        <f>IF('Transaction Data'!$L3620&lt;=10,"Less Expensive","Expensive")</f>
        <v>Expensive</v>
      </c>
      <c r="S3620" s="4">
        <f>WEEKDAY('Transaction Data'!$A3620)</f>
        <v>7</v>
      </c>
      <c r="T3620" s="2" t="str">
        <f>IF(WEEKDAY('Transaction Data'!$A3620,2)&lt;6,"Weekday","Weekend")</f>
        <v>Weekend</v>
      </c>
    </row>
    <row r="3621" ht="15.75" customHeight="1">
      <c r="A3621" s="1">
        <v>45326.0</v>
      </c>
      <c r="B3621" s="2" t="s">
        <v>3456</v>
      </c>
      <c r="C3621" s="2" t="s">
        <v>32</v>
      </c>
      <c r="D3621" s="1">
        <v>38647.0</v>
      </c>
      <c r="E3621" s="2" t="s">
        <v>22</v>
      </c>
      <c r="F3621" s="2">
        <v>128.0</v>
      </c>
      <c r="G3621" s="2" t="s">
        <v>48</v>
      </c>
      <c r="H3621" s="2" t="s">
        <v>49</v>
      </c>
      <c r="I3621" s="2" t="s">
        <v>25</v>
      </c>
      <c r="J3621" s="2" t="str">
        <f t="array" ref="J3621">XLOOKUP('Transaction Data'!$G3621,Product_Code,Biscuit_Brand)</f>
        <v>Lemon Crisps</v>
      </c>
      <c r="K3621" s="2">
        <f t="array" ref="K3621">XLOOKUP('Transaction Data'!$G3621,Product_Code,Cost)</f>
        <v>7</v>
      </c>
      <c r="L3621" s="2">
        <f t="array" ref="L3621">XLOOKUP('Transaction Data'!$G3621,Product_Code,Unit_Price)</f>
        <v>9</v>
      </c>
      <c r="M3621" s="3">
        <f>'Transaction Data'!$F3621*'Transaction Data'!$K3621</f>
        <v>896</v>
      </c>
      <c r="N3621" s="3">
        <f>'Transaction Data'!$F3621*'Transaction Data'!$L3621</f>
        <v>1152</v>
      </c>
      <c r="O3621" s="3">
        <f>'Transaction Data'!$N3621-'Transaction Data'!$M3621</f>
        <v>256</v>
      </c>
      <c r="P3621" s="2">
        <f>DATEDIF('Transaction Data'!$D3621,'Transaction Data'!$A3621,"y")</f>
        <v>18</v>
      </c>
      <c r="Q3621" s="2" t="str">
        <f>FLOOR('Transaction Data'!$P3621,15)&amp;"-"&amp;FLOOR('Transaction Data'!$P3621,15)+14</f>
        <v>15-29</v>
      </c>
      <c r="R3621" s="2" t="str">
        <f>IF('Transaction Data'!$L3621&lt;=10,"Less Expensive","Expensive")</f>
        <v>Less Expensive</v>
      </c>
      <c r="S3621" s="4">
        <f>WEEKDAY('Transaction Data'!$A3621)</f>
        <v>1</v>
      </c>
      <c r="T3621" s="2" t="str">
        <f>IF(WEEKDAY('Transaction Data'!$A3621,2)&lt;6,"Weekday","Weekend")</f>
        <v>Weekend</v>
      </c>
    </row>
    <row r="3622" ht="15.75" customHeight="1">
      <c r="A3622" s="1">
        <v>45494.0</v>
      </c>
      <c r="B3622" s="2" t="s">
        <v>3457</v>
      </c>
      <c r="C3622" s="2" t="s">
        <v>51</v>
      </c>
      <c r="D3622" s="1">
        <v>19370.0</v>
      </c>
      <c r="E3622" s="2" t="s">
        <v>22</v>
      </c>
      <c r="F3622" s="2">
        <v>299.0</v>
      </c>
      <c r="G3622" s="2" t="s">
        <v>28</v>
      </c>
      <c r="H3622" s="2" t="s">
        <v>52</v>
      </c>
      <c r="I3622" s="2" t="s">
        <v>25</v>
      </c>
      <c r="J3622" s="2" t="str">
        <f t="array" ref="J3622">XLOOKUP('Transaction Data'!$G3622,Product_Code,Biscuit_Brand)</f>
        <v>Shortbread</v>
      </c>
      <c r="K3622" s="2">
        <f t="array" ref="K3622">XLOOKUP('Transaction Data'!$G3622,Product_Code,Cost)</f>
        <v>10</v>
      </c>
      <c r="L3622" s="2">
        <f t="array" ref="L3622">XLOOKUP('Transaction Data'!$G3622,Product_Code,Unit_Price)</f>
        <v>45</v>
      </c>
      <c r="M3622" s="3">
        <f>'Transaction Data'!$F3622*'Transaction Data'!$K3622</f>
        <v>2990</v>
      </c>
      <c r="N3622" s="3">
        <f>'Transaction Data'!$F3622*'Transaction Data'!$L3622</f>
        <v>13455</v>
      </c>
      <c r="O3622" s="3">
        <f>'Transaction Data'!$N3622-'Transaction Data'!$M3622</f>
        <v>10465</v>
      </c>
      <c r="P3622" s="2">
        <f>DATEDIF('Transaction Data'!$D3622,'Transaction Data'!$A3622,"y")</f>
        <v>71</v>
      </c>
      <c r="Q3622" s="2" t="str">
        <f>FLOOR('Transaction Data'!$P3622,15)&amp;"-"&amp;FLOOR('Transaction Data'!$P3622,15)+14</f>
        <v>60-74</v>
      </c>
      <c r="R3622" s="2" t="str">
        <f>IF('Transaction Data'!$L3622&lt;=10,"Less Expensive","Expensive")</f>
        <v>Expensive</v>
      </c>
      <c r="S3622" s="4">
        <f>WEEKDAY('Transaction Data'!$A3622)</f>
        <v>1</v>
      </c>
      <c r="T3622" s="2" t="str">
        <f>IF(WEEKDAY('Transaction Data'!$A3622,2)&lt;6,"Weekday","Weekend")</f>
        <v>Weekend</v>
      </c>
    </row>
    <row r="3623" ht="15.75" customHeight="1">
      <c r="A3623" s="1">
        <v>45329.0</v>
      </c>
      <c r="B3623" s="2" t="s">
        <v>3458</v>
      </c>
      <c r="C3623" s="2" t="s">
        <v>78</v>
      </c>
      <c r="D3623" s="1">
        <v>31320.0</v>
      </c>
      <c r="E3623" s="2" t="s">
        <v>63</v>
      </c>
      <c r="F3623" s="2">
        <v>209.0</v>
      </c>
      <c r="G3623" s="2" t="s">
        <v>38</v>
      </c>
      <c r="H3623" s="2" t="s">
        <v>49</v>
      </c>
      <c r="I3623" s="2" t="s">
        <v>25</v>
      </c>
      <c r="J3623" s="2" t="str">
        <f t="array" ref="J3623">XLOOKUP('Transaction Data'!$G3623,Product_Code,Biscuit_Brand)</f>
        <v>Ginger Snaps</v>
      </c>
      <c r="K3623" s="2">
        <f t="array" ref="K3623">XLOOKUP('Transaction Data'!$G3623,Product_Code,Cost)</f>
        <v>14</v>
      </c>
      <c r="L3623" s="2">
        <f t="array" ref="L3623">XLOOKUP('Transaction Data'!$G3623,Product_Code,Unit_Price)</f>
        <v>28</v>
      </c>
      <c r="M3623" s="3">
        <f>'Transaction Data'!$F3623*'Transaction Data'!$K3623</f>
        <v>2926</v>
      </c>
      <c r="N3623" s="3">
        <f>'Transaction Data'!$F3623*'Transaction Data'!$L3623</f>
        <v>5852</v>
      </c>
      <c r="O3623" s="3">
        <f>'Transaction Data'!$N3623-'Transaction Data'!$M3623</f>
        <v>2926</v>
      </c>
      <c r="P3623" s="2">
        <f>DATEDIF('Transaction Data'!$D3623,'Transaction Data'!$A3623,"y")</f>
        <v>38</v>
      </c>
      <c r="Q3623" s="2" t="str">
        <f>FLOOR('Transaction Data'!$P3623,15)&amp;"-"&amp;FLOOR('Transaction Data'!$P3623,15)+14</f>
        <v>30-44</v>
      </c>
      <c r="R3623" s="2" t="str">
        <f>IF('Transaction Data'!$L3623&lt;=10,"Less Expensive","Expensive")</f>
        <v>Expensive</v>
      </c>
      <c r="S3623" s="4">
        <f>WEEKDAY('Transaction Data'!$A3623)</f>
        <v>4</v>
      </c>
      <c r="T3623" s="2" t="str">
        <f>IF(WEEKDAY('Transaction Data'!$A3623,2)&lt;6,"Weekday","Weekend")</f>
        <v>Weekday</v>
      </c>
    </row>
    <row r="3624" ht="15.75" customHeight="1">
      <c r="A3624" s="1">
        <v>45352.0</v>
      </c>
      <c r="B3624" s="2" t="s">
        <v>3459</v>
      </c>
      <c r="C3624" s="2" t="s">
        <v>32</v>
      </c>
      <c r="D3624" s="1">
        <v>30051.0</v>
      </c>
      <c r="E3624" s="2" t="s">
        <v>37</v>
      </c>
      <c r="F3624" s="2">
        <v>260.0</v>
      </c>
      <c r="G3624" s="2" t="s">
        <v>38</v>
      </c>
      <c r="H3624" s="2" t="s">
        <v>52</v>
      </c>
      <c r="I3624" s="2" t="s">
        <v>25</v>
      </c>
      <c r="J3624" s="2" t="str">
        <f t="array" ref="J3624">XLOOKUP('Transaction Data'!$G3624,Product_Code,Biscuit_Brand)</f>
        <v>Ginger Snaps</v>
      </c>
      <c r="K3624" s="2">
        <f t="array" ref="K3624">XLOOKUP('Transaction Data'!$G3624,Product_Code,Cost)</f>
        <v>14</v>
      </c>
      <c r="L3624" s="2">
        <f t="array" ref="L3624">XLOOKUP('Transaction Data'!$G3624,Product_Code,Unit_Price)</f>
        <v>28</v>
      </c>
      <c r="M3624" s="3">
        <f>'Transaction Data'!$F3624*'Transaction Data'!$K3624</f>
        <v>3640</v>
      </c>
      <c r="N3624" s="3">
        <f>'Transaction Data'!$F3624*'Transaction Data'!$L3624</f>
        <v>7280</v>
      </c>
      <c r="O3624" s="3">
        <f>'Transaction Data'!$N3624-'Transaction Data'!$M3624</f>
        <v>3640</v>
      </c>
      <c r="P3624" s="2">
        <f>DATEDIF('Transaction Data'!$D3624,'Transaction Data'!$A3624,"y")</f>
        <v>41</v>
      </c>
      <c r="Q3624" s="2" t="str">
        <f>FLOOR('Transaction Data'!$P3624,15)&amp;"-"&amp;FLOOR('Transaction Data'!$P3624,15)+14</f>
        <v>30-44</v>
      </c>
      <c r="R3624" s="2" t="str">
        <f>IF('Transaction Data'!$L3624&lt;=10,"Less Expensive","Expensive")</f>
        <v>Expensive</v>
      </c>
      <c r="S3624" s="4">
        <f>WEEKDAY('Transaction Data'!$A3624)</f>
        <v>6</v>
      </c>
      <c r="T3624" s="2" t="str">
        <f>IF(WEEKDAY('Transaction Data'!$A3624,2)&lt;6,"Weekday","Weekend")</f>
        <v>Weekday</v>
      </c>
    </row>
    <row r="3625" ht="15.75" customHeight="1">
      <c r="A3625" s="1">
        <v>45323.0</v>
      </c>
      <c r="B3625" s="2" t="s">
        <v>3460</v>
      </c>
      <c r="C3625" s="2" t="s">
        <v>69</v>
      </c>
      <c r="D3625" s="1">
        <v>27391.0</v>
      </c>
      <c r="E3625" s="2" t="s">
        <v>37</v>
      </c>
      <c r="F3625" s="2">
        <v>252.0</v>
      </c>
      <c r="G3625" s="2" t="s">
        <v>23</v>
      </c>
      <c r="H3625" s="2" t="s">
        <v>52</v>
      </c>
      <c r="I3625" s="2" t="s">
        <v>25</v>
      </c>
      <c r="J3625" s="2" t="str">
        <f t="array" ref="J3625">XLOOKUP('Transaction Data'!$G3625,Product_Code,Biscuit_Brand)</f>
        <v>Cinnamon Swirls</v>
      </c>
      <c r="K3625" s="2">
        <f t="array" ref="K3625">XLOOKUP('Transaction Data'!$G3625,Product_Code,Cost)</f>
        <v>10</v>
      </c>
      <c r="L3625" s="2">
        <f t="array" ref="L3625">XLOOKUP('Transaction Data'!$G3625,Product_Code,Unit_Price)</f>
        <v>14</v>
      </c>
      <c r="M3625" s="3">
        <f>'Transaction Data'!$F3625*'Transaction Data'!$K3625</f>
        <v>2520</v>
      </c>
      <c r="N3625" s="3">
        <f>'Transaction Data'!$F3625*'Transaction Data'!$L3625</f>
        <v>3528</v>
      </c>
      <c r="O3625" s="3">
        <f>'Transaction Data'!$N3625-'Transaction Data'!$M3625</f>
        <v>1008</v>
      </c>
      <c r="P3625" s="2">
        <f>DATEDIF('Transaction Data'!$D3625,'Transaction Data'!$A3625,"y")</f>
        <v>49</v>
      </c>
      <c r="Q3625" s="2" t="str">
        <f>FLOOR('Transaction Data'!$P3625,15)&amp;"-"&amp;FLOOR('Transaction Data'!$P3625,15)+14</f>
        <v>45-59</v>
      </c>
      <c r="R3625" s="2" t="str">
        <f>IF('Transaction Data'!$L3625&lt;=10,"Less Expensive","Expensive")</f>
        <v>Expensive</v>
      </c>
      <c r="S3625" s="4">
        <f>WEEKDAY('Transaction Data'!$A3625)</f>
        <v>5</v>
      </c>
      <c r="T3625" s="2" t="str">
        <f>IF(WEEKDAY('Transaction Data'!$A3625,2)&lt;6,"Weekday","Weekend")</f>
        <v>Weekday</v>
      </c>
    </row>
    <row r="3626" ht="15.75" customHeight="1">
      <c r="A3626" s="1">
        <v>45487.0</v>
      </c>
      <c r="B3626" s="2" t="s">
        <v>3461</v>
      </c>
      <c r="C3626" s="2" t="s">
        <v>21</v>
      </c>
      <c r="D3626" s="1">
        <v>34489.0</v>
      </c>
      <c r="E3626" s="2" t="s">
        <v>37</v>
      </c>
      <c r="F3626" s="2">
        <v>115.0</v>
      </c>
      <c r="G3626" s="2" t="s">
        <v>61</v>
      </c>
      <c r="H3626" s="2" t="s">
        <v>45</v>
      </c>
      <c r="I3626" s="2" t="s">
        <v>25</v>
      </c>
      <c r="J3626" s="2" t="str">
        <f t="array" ref="J3626">XLOOKUP('Transaction Data'!$G3626,Product_Code,Biscuit_Brand)</f>
        <v>Choco Delight</v>
      </c>
      <c r="K3626" s="2">
        <f t="array" ref="K3626">XLOOKUP('Transaction Data'!$G3626,Product_Code,Cost)</f>
        <v>3</v>
      </c>
      <c r="L3626" s="2">
        <f t="array" ref="L3626">XLOOKUP('Transaction Data'!$G3626,Product_Code,Unit_Price)</f>
        <v>5</v>
      </c>
      <c r="M3626" s="3">
        <f>'Transaction Data'!$F3626*'Transaction Data'!$K3626</f>
        <v>345</v>
      </c>
      <c r="N3626" s="3">
        <f>'Transaction Data'!$F3626*'Transaction Data'!$L3626</f>
        <v>575</v>
      </c>
      <c r="O3626" s="3">
        <f>'Transaction Data'!$N3626-'Transaction Data'!$M3626</f>
        <v>230</v>
      </c>
      <c r="P3626" s="2">
        <f>DATEDIF('Transaction Data'!$D3626,'Transaction Data'!$A3626,"y")</f>
        <v>30</v>
      </c>
      <c r="Q3626" s="2" t="str">
        <f>FLOOR('Transaction Data'!$P3626,15)&amp;"-"&amp;FLOOR('Transaction Data'!$P3626,15)+14</f>
        <v>30-44</v>
      </c>
      <c r="R3626" s="2" t="str">
        <f>IF('Transaction Data'!$L3626&lt;=10,"Less Expensive","Expensive")</f>
        <v>Less Expensive</v>
      </c>
      <c r="S3626" s="4">
        <f>WEEKDAY('Transaction Data'!$A3626)</f>
        <v>1</v>
      </c>
      <c r="T3626" s="2" t="str">
        <f>IF(WEEKDAY('Transaction Data'!$A3626,2)&lt;6,"Weekday","Weekend")</f>
        <v>Weekend</v>
      </c>
    </row>
    <row r="3627" ht="15.75" customHeight="1">
      <c r="A3627" s="1">
        <v>45356.0</v>
      </c>
      <c r="B3627" s="2" t="s">
        <v>3462</v>
      </c>
      <c r="C3627" s="2" t="s">
        <v>47</v>
      </c>
      <c r="D3627" s="1">
        <v>19865.0</v>
      </c>
      <c r="E3627" s="2" t="s">
        <v>37</v>
      </c>
      <c r="F3627" s="2">
        <v>238.0</v>
      </c>
      <c r="G3627" s="2" t="s">
        <v>28</v>
      </c>
      <c r="H3627" s="2" t="s">
        <v>49</v>
      </c>
      <c r="I3627" s="2" t="s">
        <v>30</v>
      </c>
      <c r="J3627" s="2" t="str">
        <f t="array" ref="J3627">XLOOKUP('Transaction Data'!$G3627,Product_Code,Biscuit_Brand)</f>
        <v>Shortbread</v>
      </c>
      <c r="K3627" s="2">
        <f t="array" ref="K3627">XLOOKUP('Transaction Data'!$G3627,Product_Code,Cost)</f>
        <v>10</v>
      </c>
      <c r="L3627" s="2">
        <f t="array" ref="L3627">XLOOKUP('Transaction Data'!$G3627,Product_Code,Unit_Price)</f>
        <v>45</v>
      </c>
      <c r="M3627" s="3">
        <f>'Transaction Data'!$F3627*'Transaction Data'!$K3627</f>
        <v>2380</v>
      </c>
      <c r="N3627" s="3">
        <f>'Transaction Data'!$F3627*'Transaction Data'!$L3627</f>
        <v>10710</v>
      </c>
      <c r="O3627" s="3">
        <f>'Transaction Data'!$N3627-'Transaction Data'!$M3627</f>
        <v>8330</v>
      </c>
      <c r="P3627" s="2">
        <f>DATEDIF('Transaction Data'!$D3627,'Transaction Data'!$A3627,"y")</f>
        <v>69</v>
      </c>
      <c r="Q3627" s="2" t="str">
        <f>FLOOR('Transaction Data'!$P3627,15)&amp;"-"&amp;FLOOR('Transaction Data'!$P3627,15)+14</f>
        <v>60-74</v>
      </c>
      <c r="R3627" s="2" t="str">
        <f>IF('Transaction Data'!$L3627&lt;=10,"Less Expensive","Expensive")</f>
        <v>Expensive</v>
      </c>
      <c r="S3627" s="4">
        <f>WEEKDAY('Transaction Data'!$A3627)</f>
        <v>3</v>
      </c>
      <c r="T3627" s="2" t="str">
        <f>IF(WEEKDAY('Transaction Data'!$A3627,2)&lt;6,"Weekday","Weekend")</f>
        <v>Weekday</v>
      </c>
    </row>
    <row r="3628" ht="15.75" customHeight="1">
      <c r="A3628" s="1">
        <v>45396.0</v>
      </c>
      <c r="B3628" s="2" t="s">
        <v>3463</v>
      </c>
      <c r="C3628" s="2" t="s">
        <v>21</v>
      </c>
      <c r="D3628" s="1">
        <v>25213.0</v>
      </c>
      <c r="E3628" s="2" t="s">
        <v>63</v>
      </c>
      <c r="F3628" s="2">
        <v>37.0</v>
      </c>
      <c r="G3628" s="2" t="s">
        <v>61</v>
      </c>
      <c r="H3628" s="2" t="s">
        <v>52</v>
      </c>
      <c r="I3628" s="2" t="s">
        <v>25</v>
      </c>
      <c r="J3628" s="2" t="str">
        <f t="array" ref="J3628">XLOOKUP('Transaction Data'!$G3628,Product_Code,Biscuit_Brand)</f>
        <v>Choco Delight</v>
      </c>
      <c r="K3628" s="2">
        <f t="array" ref="K3628">XLOOKUP('Transaction Data'!$G3628,Product_Code,Cost)</f>
        <v>3</v>
      </c>
      <c r="L3628" s="2">
        <f t="array" ref="L3628">XLOOKUP('Transaction Data'!$G3628,Product_Code,Unit_Price)</f>
        <v>5</v>
      </c>
      <c r="M3628" s="3">
        <f>'Transaction Data'!$F3628*'Transaction Data'!$K3628</f>
        <v>111</v>
      </c>
      <c r="N3628" s="3">
        <f>'Transaction Data'!$F3628*'Transaction Data'!$L3628</f>
        <v>185</v>
      </c>
      <c r="O3628" s="3">
        <f>'Transaction Data'!$N3628-'Transaction Data'!$M3628</f>
        <v>74</v>
      </c>
      <c r="P3628" s="2">
        <f>DATEDIF('Transaction Data'!$D3628,'Transaction Data'!$A3628,"y")</f>
        <v>55</v>
      </c>
      <c r="Q3628" s="2" t="str">
        <f>FLOOR('Transaction Data'!$P3628,15)&amp;"-"&amp;FLOOR('Transaction Data'!$P3628,15)+14</f>
        <v>45-59</v>
      </c>
      <c r="R3628" s="2" t="str">
        <f>IF('Transaction Data'!$L3628&lt;=10,"Less Expensive","Expensive")</f>
        <v>Less Expensive</v>
      </c>
      <c r="S3628" s="4">
        <f>WEEKDAY('Transaction Data'!$A3628)</f>
        <v>1</v>
      </c>
      <c r="T3628" s="2" t="str">
        <f>IF(WEEKDAY('Transaction Data'!$A3628,2)&lt;6,"Weekday","Weekend")</f>
        <v>Weekend</v>
      </c>
    </row>
    <row r="3629" ht="15.75" customHeight="1">
      <c r="A3629" s="1">
        <v>45500.0</v>
      </c>
      <c r="B3629" s="2" t="s">
        <v>3464</v>
      </c>
      <c r="C3629" s="2" t="s">
        <v>47</v>
      </c>
      <c r="D3629" s="1">
        <v>28965.0</v>
      </c>
      <c r="E3629" s="2" t="s">
        <v>63</v>
      </c>
      <c r="F3629" s="2">
        <v>336.0</v>
      </c>
      <c r="G3629" s="2" t="s">
        <v>28</v>
      </c>
      <c r="H3629" s="2" t="s">
        <v>49</v>
      </c>
      <c r="I3629" s="2" t="s">
        <v>25</v>
      </c>
      <c r="J3629" s="2" t="str">
        <f t="array" ref="J3629">XLOOKUP('Transaction Data'!$G3629,Product_Code,Biscuit_Brand)</f>
        <v>Shortbread</v>
      </c>
      <c r="K3629" s="2">
        <f t="array" ref="K3629">XLOOKUP('Transaction Data'!$G3629,Product_Code,Cost)</f>
        <v>10</v>
      </c>
      <c r="L3629" s="2">
        <f t="array" ref="L3629">XLOOKUP('Transaction Data'!$G3629,Product_Code,Unit_Price)</f>
        <v>45</v>
      </c>
      <c r="M3629" s="3">
        <f>'Transaction Data'!$F3629*'Transaction Data'!$K3629</f>
        <v>3360</v>
      </c>
      <c r="N3629" s="3">
        <f>'Transaction Data'!$F3629*'Transaction Data'!$L3629</f>
        <v>15120</v>
      </c>
      <c r="O3629" s="3">
        <f>'Transaction Data'!$N3629-'Transaction Data'!$M3629</f>
        <v>11760</v>
      </c>
      <c r="P3629" s="2">
        <f>DATEDIF('Transaction Data'!$D3629,'Transaction Data'!$A3629,"y")</f>
        <v>45</v>
      </c>
      <c r="Q3629" s="2" t="str">
        <f>FLOOR('Transaction Data'!$P3629,15)&amp;"-"&amp;FLOOR('Transaction Data'!$P3629,15)+14</f>
        <v>45-59</v>
      </c>
      <c r="R3629" s="2" t="str">
        <f>IF('Transaction Data'!$L3629&lt;=10,"Less Expensive","Expensive")</f>
        <v>Expensive</v>
      </c>
      <c r="S3629" s="4">
        <f>WEEKDAY('Transaction Data'!$A3629)</f>
        <v>7</v>
      </c>
      <c r="T3629" s="2" t="str">
        <f>IF(WEEKDAY('Transaction Data'!$A3629,2)&lt;6,"Weekday","Weekend")</f>
        <v>Weekend</v>
      </c>
    </row>
    <row r="3630" ht="15.75" customHeight="1">
      <c r="A3630" s="1">
        <v>45418.0</v>
      </c>
      <c r="B3630" s="2" t="s">
        <v>3465</v>
      </c>
      <c r="C3630" s="2" t="s">
        <v>78</v>
      </c>
      <c r="D3630" s="1">
        <v>30061.0</v>
      </c>
      <c r="E3630" s="2" t="s">
        <v>63</v>
      </c>
      <c r="F3630" s="2">
        <v>467.0</v>
      </c>
      <c r="G3630" s="2" t="s">
        <v>33</v>
      </c>
      <c r="H3630" s="2" t="s">
        <v>52</v>
      </c>
      <c r="I3630" s="2" t="s">
        <v>30</v>
      </c>
      <c r="J3630" s="2" t="str">
        <f t="array" ref="J3630">XLOOKUP('Transaction Data'!$G3630,Product_Code,Biscuit_Brand)</f>
        <v>Caramel Biscuits</v>
      </c>
      <c r="K3630" s="2">
        <f t="array" ref="K3630">XLOOKUP('Transaction Data'!$G3630,Product_Code,Cost)</f>
        <v>18</v>
      </c>
      <c r="L3630" s="2">
        <f t="array" ref="L3630">XLOOKUP('Transaction Data'!$G3630,Product_Code,Unit_Price)</f>
        <v>22</v>
      </c>
      <c r="M3630" s="3">
        <f>'Transaction Data'!$F3630*'Transaction Data'!$K3630</f>
        <v>8406</v>
      </c>
      <c r="N3630" s="3">
        <f>'Transaction Data'!$F3630*'Transaction Data'!$L3630</f>
        <v>10274</v>
      </c>
      <c r="O3630" s="3">
        <f>'Transaction Data'!$N3630-'Transaction Data'!$M3630</f>
        <v>1868</v>
      </c>
      <c r="P3630" s="2">
        <f>DATEDIF('Transaction Data'!$D3630,'Transaction Data'!$A3630,"y")</f>
        <v>42</v>
      </c>
      <c r="Q3630" s="2" t="str">
        <f>FLOOR('Transaction Data'!$P3630,15)&amp;"-"&amp;FLOOR('Transaction Data'!$P3630,15)+14</f>
        <v>30-44</v>
      </c>
      <c r="R3630" s="2" t="str">
        <f>IF('Transaction Data'!$L3630&lt;=10,"Less Expensive","Expensive")</f>
        <v>Expensive</v>
      </c>
      <c r="S3630" s="4">
        <f>WEEKDAY('Transaction Data'!$A3630)</f>
        <v>2</v>
      </c>
      <c r="T3630" s="2" t="str">
        <f>IF(WEEKDAY('Transaction Data'!$A3630,2)&lt;6,"Weekday","Weekend")</f>
        <v>Weekday</v>
      </c>
    </row>
    <row r="3631" ht="15.75" customHeight="1">
      <c r="A3631" s="1">
        <v>45490.0</v>
      </c>
      <c r="B3631" s="2" t="s">
        <v>3466</v>
      </c>
      <c r="C3631" s="2" t="s">
        <v>21</v>
      </c>
      <c r="D3631" s="1">
        <v>32991.0</v>
      </c>
      <c r="E3631" s="2" t="s">
        <v>37</v>
      </c>
      <c r="F3631" s="2">
        <v>116.0</v>
      </c>
      <c r="G3631" s="2" t="s">
        <v>55</v>
      </c>
      <c r="H3631" s="2" t="s">
        <v>34</v>
      </c>
      <c r="I3631" s="2" t="s">
        <v>25</v>
      </c>
      <c r="J3631" s="2" t="str">
        <f t="array" ref="J3631">XLOOKUP('Transaction Data'!$G3631,Product_Code,Biscuit_Brand)</f>
        <v>Vanilla Wafers</v>
      </c>
      <c r="K3631" s="2">
        <f t="array" ref="K3631">XLOOKUP('Transaction Data'!$G3631,Product_Code,Cost)</f>
        <v>18</v>
      </c>
      <c r="L3631" s="2">
        <f t="array" ref="L3631">XLOOKUP('Transaction Data'!$G3631,Product_Code,Unit_Price)</f>
        <v>36</v>
      </c>
      <c r="M3631" s="3">
        <f>'Transaction Data'!$F3631*'Transaction Data'!$K3631</f>
        <v>2088</v>
      </c>
      <c r="N3631" s="3">
        <f>'Transaction Data'!$F3631*'Transaction Data'!$L3631</f>
        <v>4176</v>
      </c>
      <c r="O3631" s="3">
        <f>'Transaction Data'!$N3631-'Transaction Data'!$M3631</f>
        <v>2088</v>
      </c>
      <c r="P3631" s="2">
        <f>DATEDIF('Transaction Data'!$D3631,'Transaction Data'!$A3631,"y")</f>
        <v>34</v>
      </c>
      <c r="Q3631" s="2" t="str">
        <f>FLOOR('Transaction Data'!$P3631,15)&amp;"-"&amp;FLOOR('Transaction Data'!$P3631,15)+14</f>
        <v>30-44</v>
      </c>
      <c r="R3631" s="2" t="str">
        <f>IF('Transaction Data'!$L3631&lt;=10,"Less Expensive","Expensive")</f>
        <v>Expensive</v>
      </c>
      <c r="S3631" s="4">
        <f>WEEKDAY('Transaction Data'!$A3631)</f>
        <v>4</v>
      </c>
      <c r="T3631" s="2" t="str">
        <f>IF(WEEKDAY('Transaction Data'!$A3631,2)&lt;6,"Weekday","Weekend")</f>
        <v>Weekday</v>
      </c>
    </row>
    <row r="3632" ht="15.75" customHeight="1">
      <c r="A3632" s="1">
        <v>45409.0</v>
      </c>
      <c r="B3632" s="2" t="s">
        <v>3467</v>
      </c>
      <c r="C3632" s="2" t="s">
        <v>41</v>
      </c>
      <c r="D3632" s="1">
        <v>29872.0</v>
      </c>
      <c r="E3632" s="2" t="s">
        <v>27</v>
      </c>
      <c r="F3632" s="2">
        <v>107.0</v>
      </c>
      <c r="G3632" s="2" t="s">
        <v>23</v>
      </c>
      <c r="H3632" s="2" t="s">
        <v>34</v>
      </c>
      <c r="I3632" s="2" t="s">
        <v>25</v>
      </c>
      <c r="J3632" s="2" t="str">
        <f t="array" ref="J3632">XLOOKUP('Transaction Data'!$G3632,Product_Code,Biscuit_Brand)</f>
        <v>Cinnamon Swirls</v>
      </c>
      <c r="K3632" s="2">
        <f t="array" ref="K3632">XLOOKUP('Transaction Data'!$G3632,Product_Code,Cost)</f>
        <v>10</v>
      </c>
      <c r="L3632" s="2">
        <f t="array" ref="L3632">XLOOKUP('Transaction Data'!$G3632,Product_Code,Unit_Price)</f>
        <v>14</v>
      </c>
      <c r="M3632" s="3">
        <f>'Transaction Data'!$F3632*'Transaction Data'!$K3632</f>
        <v>1070</v>
      </c>
      <c r="N3632" s="3">
        <f>'Transaction Data'!$F3632*'Transaction Data'!$L3632</f>
        <v>1498</v>
      </c>
      <c r="O3632" s="3">
        <f>'Transaction Data'!$N3632-'Transaction Data'!$M3632</f>
        <v>428</v>
      </c>
      <c r="P3632" s="2">
        <f>DATEDIF('Transaction Data'!$D3632,'Transaction Data'!$A3632,"y")</f>
        <v>42</v>
      </c>
      <c r="Q3632" s="2" t="str">
        <f>FLOOR('Transaction Data'!$P3632,15)&amp;"-"&amp;FLOOR('Transaction Data'!$P3632,15)+14</f>
        <v>30-44</v>
      </c>
      <c r="R3632" s="2" t="str">
        <f>IF('Transaction Data'!$L3632&lt;=10,"Less Expensive","Expensive")</f>
        <v>Expensive</v>
      </c>
      <c r="S3632" s="4">
        <f>WEEKDAY('Transaction Data'!$A3632)</f>
        <v>7</v>
      </c>
      <c r="T3632" s="2" t="str">
        <f>IF(WEEKDAY('Transaction Data'!$A3632,2)&lt;6,"Weekday","Weekend")</f>
        <v>Weekend</v>
      </c>
    </row>
    <row r="3633" ht="15.75" customHeight="1">
      <c r="A3633" s="1">
        <v>45463.0</v>
      </c>
      <c r="B3633" s="2" t="s">
        <v>3468</v>
      </c>
      <c r="C3633" s="2" t="s">
        <v>47</v>
      </c>
      <c r="D3633" s="1">
        <v>19465.0</v>
      </c>
      <c r="E3633" s="2" t="s">
        <v>37</v>
      </c>
      <c r="F3633" s="2">
        <v>101.0</v>
      </c>
      <c r="G3633" s="2" t="s">
        <v>33</v>
      </c>
      <c r="H3633" s="2" t="s">
        <v>39</v>
      </c>
      <c r="I3633" s="2" t="s">
        <v>25</v>
      </c>
      <c r="J3633" s="2" t="str">
        <f t="array" ref="J3633">XLOOKUP('Transaction Data'!$G3633,Product_Code,Biscuit_Brand)</f>
        <v>Caramel Biscuits</v>
      </c>
      <c r="K3633" s="2">
        <f t="array" ref="K3633">XLOOKUP('Transaction Data'!$G3633,Product_Code,Cost)</f>
        <v>18</v>
      </c>
      <c r="L3633" s="2">
        <f t="array" ref="L3633">XLOOKUP('Transaction Data'!$G3633,Product_Code,Unit_Price)</f>
        <v>22</v>
      </c>
      <c r="M3633" s="3">
        <f>'Transaction Data'!$F3633*'Transaction Data'!$K3633</f>
        <v>1818</v>
      </c>
      <c r="N3633" s="3">
        <f>'Transaction Data'!$F3633*'Transaction Data'!$L3633</f>
        <v>2222</v>
      </c>
      <c r="O3633" s="3">
        <f>'Transaction Data'!$N3633-'Transaction Data'!$M3633</f>
        <v>404</v>
      </c>
      <c r="P3633" s="2">
        <f>DATEDIF('Transaction Data'!$D3633,'Transaction Data'!$A3633,"y")</f>
        <v>71</v>
      </c>
      <c r="Q3633" s="2" t="str">
        <f>FLOOR('Transaction Data'!$P3633,15)&amp;"-"&amp;FLOOR('Transaction Data'!$P3633,15)+14</f>
        <v>60-74</v>
      </c>
      <c r="R3633" s="2" t="str">
        <f>IF('Transaction Data'!$L3633&lt;=10,"Less Expensive","Expensive")</f>
        <v>Expensive</v>
      </c>
      <c r="S3633" s="4">
        <f>WEEKDAY('Transaction Data'!$A3633)</f>
        <v>5</v>
      </c>
      <c r="T3633" s="2" t="str">
        <f>IF(WEEKDAY('Transaction Data'!$A3633,2)&lt;6,"Weekday","Weekend")</f>
        <v>Weekday</v>
      </c>
    </row>
    <row r="3634" ht="15.75" customHeight="1">
      <c r="A3634" s="1">
        <v>45489.0</v>
      </c>
      <c r="B3634" s="2" t="s">
        <v>3469</v>
      </c>
      <c r="C3634" s="2" t="s">
        <v>51</v>
      </c>
      <c r="D3634" s="1">
        <v>20201.0</v>
      </c>
      <c r="E3634" s="2" t="s">
        <v>63</v>
      </c>
      <c r="F3634" s="2">
        <v>426.0</v>
      </c>
      <c r="G3634" s="2" t="s">
        <v>57</v>
      </c>
      <c r="H3634" s="2" t="s">
        <v>42</v>
      </c>
      <c r="I3634" s="2" t="s">
        <v>25</v>
      </c>
      <c r="J3634" s="2" t="str">
        <f t="array" ref="J3634">XLOOKUP('Transaction Data'!$G3634,Product_Code,Biscuit_Brand)</f>
        <v>Oatmeal Cookies</v>
      </c>
      <c r="K3634" s="2">
        <f t="array" ref="K3634">XLOOKUP('Transaction Data'!$G3634,Product_Code,Cost)</f>
        <v>19</v>
      </c>
      <c r="L3634" s="2">
        <f t="array" ref="L3634">XLOOKUP('Transaction Data'!$G3634,Product_Code,Unit_Price)</f>
        <v>23</v>
      </c>
      <c r="M3634" s="3">
        <f>'Transaction Data'!$F3634*'Transaction Data'!$K3634</f>
        <v>8094</v>
      </c>
      <c r="N3634" s="3">
        <f>'Transaction Data'!$F3634*'Transaction Data'!$L3634</f>
        <v>9798</v>
      </c>
      <c r="O3634" s="3">
        <f>'Transaction Data'!$N3634-'Transaction Data'!$M3634</f>
        <v>1704</v>
      </c>
      <c r="P3634" s="2">
        <f>DATEDIF('Transaction Data'!$D3634,'Transaction Data'!$A3634,"y")</f>
        <v>69</v>
      </c>
      <c r="Q3634" s="2" t="str">
        <f>FLOOR('Transaction Data'!$P3634,15)&amp;"-"&amp;FLOOR('Transaction Data'!$P3634,15)+14</f>
        <v>60-74</v>
      </c>
      <c r="R3634" s="2" t="str">
        <f>IF('Transaction Data'!$L3634&lt;=10,"Less Expensive","Expensive")</f>
        <v>Expensive</v>
      </c>
      <c r="S3634" s="4">
        <f>WEEKDAY('Transaction Data'!$A3634)</f>
        <v>3</v>
      </c>
      <c r="T3634" s="2" t="str">
        <f>IF(WEEKDAY('Transaction Data'!$A3634,2)&lt;6,"Weekday","Weekend")</f>
        <v>Weekday</v>
      </c>
    </row>
    <row r="3635" ht="15.75" customHeight="1">
      <c r="A3635" s="1">
        <v>45409.0</v>
      </c>
      <c r="B3635" s="2" t="s">
        <v>3470</v>
      </c>
      <c r="C3635" s="2" t="s">
        <v>47</v>
      </c>
      <c r="D3635" s="1">
        <v>19946.0</v>
      </c>
      <c r="E3635" s="2" t="s">
        <v>37</v>
      </c>
      <c r="F3635" s="2">
        <v>379.0</v>
      </c>
      <c r="G3635" s="2" t="s">
        <v>38</v>
      </c>
      <c r="H3635" s="2" t="s">
        <v>45</v>
      </c>
      <c r="I3635" s="2" t="s">
        <v>25</v>
      </c>
      <c r="J3635" s="2" t="str">
        <f t="array" ref="J3635">XLOOKUP('Transaction Data'!$G3635,Product_Code,Biscuit_Brand)</f>
        <v>Ginger Snaps</v>
      </c>
      <c r="K3635" s="2">
        <f t="array" ref="K3635">XLOOKUP('Transaction Data'!$G3635,Product_Code,Cost)</f>
        <v>14</v>
      </c>
      <c r="L3635" s="2">
        <f t="array" ref="L3635">XLOOKUP('Transaction Data'!$G3635,Product_Code,Unit_Price)</f>
        <v>28</v>
      </c>
      <c r="M3635" s="3">
        <f>'Transaction Data'!$F3635*'Transaction Data'!$K3635</f>
        <v>5306</v>
      </c>
      <c r="N3635" s="3">
        <f>'Transaction Data'!$F3635*'Transaction Data'!$L3635</f>
        <v>10612</v>
      </c>
      <c r="O3635" s="3">
        <f>'Transaction Data'!$N3635-'Transaction Data'!$M3635</f>
        <v>5306</v>
      </c>
      <c r="P3635" s="2">
        <f>DATEDIF('Transaction Data'!$D3635,'Transaction Data'!$A3635,"y")</f>
        <v>69</v>
      </c>
      <c r="Q3635" s="2" t="str">
        <f>FLOOR('Transaction Data'!$P3635,15)&amp;"-"&amp;FLOOR('Transaction Data'!$P3635,15)+14</f>
        <v>60-74</v>
      </c>
      <c r="R3635" s="2" t="str">
        <f>IF('Transaction Data'!$L3635&lt;=10,"Less Expensive","Expensive")</f>
        <v>Expensive</v>
      </c>
      <c r="S3635" s="4">
        <f>WEEKDAY('Transaction Data'!$A3635)</f>
        <v>7</v>
      </c>
      <c r="T3635" s="2" t="str">
        <f>IF(WEEKDAY('Transaction Data'!$A3635,2)&lt;6,"Weekday","Weekend")</f>
        <v>Weekend</v>
      </c>
    </row>
    <row r="3636" ht="15.75" customHeight="1">
      <c r="A3636" s="1">
        <v>45479.0</v>
      </c>
      <c r="B3636" s="2" t="s">
        <v>3471</v>
      </c>
      <c r="C3636" s="2" t="s">
        <v>65</v>
      </c>
      <c r="D3636" s="1">
        <v>29552.0</v>
      </c>
      <c r="E3636" s="2" t="s">
        <v>27</v>
      </c>
      <c r="F3636" s="2">
        <v>323.0</v>
      </c>
      <c r="G3636" s="2" t="s">
        <v>23</v>
      </c>
      <c r="H3636" s="2" t="s">
        <v>49</v>
      </c>
      <c r="I3636" s="2" t="s">
        <v>25</v>
      </c>
      <c r="J3636" s="2" t="str">
        <f t="array" ref="J3636">XLOOKUP('Transaction Data'!$G3636,Product_Code,Biscuit_Brand)</f>
        <v>Cinnamon Swirls</v>
      </c>
      <c r="K3636" s="2">
        <f t="array" ref="K3636">XLOOKUP('Transaction Data'!$G3636,Product_Code,Cost)</f>
        <v>10</v>
      </c>
      <c r="L3636" s="2">
        <f t="array" ref="L3636">XLOOKUP('Transaction Data'!$G3636,Product_Code,Unit_Price)</f>
        <v>14</v>
      </c>
      <c r="M3636" s="3">
        <f>'Transaction Data'!$F3636*'Transaction Data'!$K3636</f>
        <v>3230</v>
      </c>
      <c r="N3636" s="3">
        <f>'Transaction Data'!$F3636*'Transaction Data'!$L3636</f>
        <v>4522</v>
      </c>
      <c r="O3636" s="3">
        <f>'Transaction Data'!$N3636-'Transaction Data'!$M3636</f>
        <v>1292</v>
      </c>
      <c r="P3636" s="2">
        <f>DATEDIF('Transaction Data'!$D3636,'Transaction Data'!$A3636,"y")</f>
        <v>43</v>
      </c>
      <c r="Q3636" s="2" t="str">
        <f>FLOOR('Transaction Data'!$P3636,15)&amp;"-"&amp;FLOOR('Transaction Data'!$P3636,15)+14</f>
        <v>30-44</v>
      </c>
      <c r="R3636" s="2" t="str">
        <f>IF('Transaction Data'!$L3636&lt;=10,"Less Expensive","Expensive")</f>
        <v>Expensive</v>
      </c>
      <c r="S3636" s="4">
        <f>WEEKDAY('Transaction Data'!$A3636)</f>
        <v>7</v>
      </c>
      <c r="T3636" s="2" t="str">
        <f>IF(WEEKDAY('Transaction Data'!$A3636,2)&lt;6,"Weekday","Weekend")</f>
        <v>Weekend</v>
      </c>
    </row>
    <row r="3637" ht="15.75" customHeight="1">
      <c r="A3637" s="1">
        <v>45431.0</v>
      </c>
      <c r="B3637" s="2" t="s">
        <v>3472</v>
      </c>
      <c r="C3637" s="2" t="s">
        <v>54</v>
      </c>
      <c r="D3637" s="1">
        <v>21958.0</v>
      </c>
      <c r="E3637" s="2" t="s">
        <v>63</v>
      </c>
      <c r="F3637" s="2">
        <v>107.0</v>
      </c>
      <c r="G3637" s="2" t="s">
        <v>44</v>
      </c>
      <c r="H3637" s="2" t="s">
        <v>52</v>
      </c>
      <c r="I3637" s="2" t="s">
        <v>25</v>
      </c>
      <c r="J3637" s="2" t="str">
        <f t="array" ref="J3637">XLOOKUP('Transaction Data'!$G3637,Product_Code,Biscuit_Brand)</f>
        <v>Butter Crunch</v>
      </c>
      <c r="K3637" s="2">
        <f t="array" ref="K3637">XLOOKUP('Transaction Data'!$G3637,Product_Code,Cost)</f>
        <v>10</v>
      </c>
      <c r="L3637" s="2">
        <f t="array" ref="L3637">XLOOKUP('Transaction Data'!$G3637,Product_Code,Unit_Price)</f>
        <v>11</v>
      </c>
      <c r="M3637" s="3">
        <f>'Transaction Data'!$F3637*'Transaction Data'!$K3637</f>
        <v>1070</v>
      </c>
      <c r="N3637" s="3">
        <f>'Transaction Data'!$F3637*'Transaction Data'!$L3637</f>
        <v>1177</v>
      </c>
      <c r="O3637" s="3">
        <f>'Transaction Data'!$N3637-'Transaction Data'!$M3637</f>
        <v>107</v>
      </c>
      <c r="P3637" s="2">
        <f>DATEDIF('Transaction Data'!$D3637,'Transaction Data'!$A3637,"y")</f>
        <v>64</v>
      </c>
      <c r="Q3637" s="2" t="str">
        <f>FLOOR('Transaction Data'!$P3637,15)&amp;"-"&amp;FLOOR('Transaction Data'!$P3637,15)+14</f>
        <v>60-74</v>
      </c>
      <c r="R3637" s="2" t="str">
        <f>IF('Transaction Data'!$L3637&lt;=10,"Less Expensive","Expensive")</f>
        <v>Expensive</v>
      </c>
      <c r="S3637" s="4">
        <f>WEEKDAY('Transaction Data'!$A3637)</f>
        <v>1</v>
      </c>
      <c r="T3637" s="2" t="str">
        <f>IF(WEEKDAY('Transaction Data'!$A3637,2)&lt;6,"Weekday","Weekend")</f>
        <v>Weekend</v>
      </c>
    </row>
    <row r="3638" ht="15.75" customHeight="1">
      <c r="A3638" s="1">
        <v>45474.0</v>
      </c>
      <c r="B3638" s="2" t="s">
        <v>3473</v>
      </c>
      <c r="C3638" s="2" t="s">
        <v>69</v>
      </c>
      <c r="D3638" s="1">
        <v>20260.0</v>
      </c>
      <c r="E3638" s="2" t="s">
        <v>63</v>
      </c>
      <c r="F3638" s="2">
        <v>467.0</v>
      </c>
      <c r="G3638" s="2" t="s">
        <v>23</v>
      </c>
      <c r="H3638" s="2" t="s">
        <v>49</v>
      </c>
      <c r="I3638" s="2" t="s">
        <v>25</v>
      </c>
      <c r="J3638" s="2" t="str">
        <f t="array" ref="J3638">XLOOKUP('Transaction Data'!$G3638,Product_Code,Biscuit_Brand)</f>
        <v>Cinnamon Swirls</v>
      </c>
      <c r="K3638" s="2">
        <f t="array" ref="K3638">XLOOKUP('Transaction Data'!$G3638,Product_Code,Cost)</f>
        <v>10</v>
      </c>
      <c r="L3638" s="2">
        <f t="array" ref="L3638">XLOOKUP('Transaction Data'!$G3638,Product_Code,Unit_Price)</f>
        <v>14</v>
      </c>
      <c r="M3638" s="3">
        <f>'Transaction Data'!$F3638*'Transaction Data'!$K3638</f>
        <v>4670</v>
      </c>
      <c r="N3638" s="3">
        <f>'Transaction Data'!$F3638*'Transaction Data'!$L3638</f>
        <v>6538</v>
      </c>
      <c r="O3638" s="3">
        <f>'Transaction Data'!$N3638-'Transaction Data'!$M3638</f>
        <v>1868</v>
      </c>
      <c r="P3638" s="2">
        <f>DATEDIF('Transaction Data'!$D3638,'Transaction Data'!$A3638,"y")</f>
        <v>69</v>
      </c>
      <c r="Q3638" s="2" t="str">
        <f>FLOOR('Transaction Data'!$P3638,15)&amp;"-"&amp;FLOOR('Transaction Data'!$P3638,15)+14</f>
        <v>60-74</v>
      </c>
      <c r="R3638" s="2" t="str">
        <f>IF('Transaction Data'!$L3638&lt;=10,"Less Expensive","Expensive")</f>
        <v>Expensive</v>
      </c>
      <c r="S3638" s="4">
        <f>WEEKDAY('Transaction Data'!$A3638)</f>
        <v>2</v>
      </c>
      <c r="T3638" s="2" t="str">
        <f>IF(WEEKDAY('Transaction Data'!$A3638,2)&lt;6,"Weekday","Weekend")</f>
        <v>Weekday</v>
      </c>
    </row>
    <row r="3639" ht="15.75" customHeight="1">
      <c r="A3639" s="1">
        <v>45501.0</v>
      </c>
      <c r="B3639" s="2" t="s">
        <v>3474</v>
      </c>
      <c r="C3639" s="2" t="s">
        <v>72</v>
      </c>
      <c r="D3639" s="1">
        <v>30570.0</v>
      </c>
      <c r="E3639" s="2" t="s">
        <v>37</v>
      </c>
      <c r="F3639" s="2">
        <v>423.0</v>
      </c>
      <c r="G3639" s="2" t="s">
        <v>23</v>
      </c>
      <c r="H3639" s="2" t="s">
        <v>52</v>
      </c>
      <c r="I3639" s="2" t="s">
        <v>25</v>
      </c>
      <c r="J3639" s="2" t="str">
        <f t="array" ref="J3639">XLOOKUP('Transaction Data'!$G3639,Product_Code,Biscuit_Brand)</f>
        <v>Cinnamon Swirls</v>
      </c>
      <c r="K3639" s="2">
        <f t="array" ref="K3639">XLOOKUP('Transaction Data'!$G3639,Product_Code,Cost)</f>
        <v>10</v>
      </c>
      <c r="L3639" s="2">
        <f t="array" ref="L3639">XLOOKUP('Transaction Data'!$G3639,Product_Code,Unit_Price)</f>
        <v>14</v>
      </c>
      <c r="M3639" s="3">
        <f>'Transaction Data'!$F3639*'Transaction Data'!$K3639</f>
        <v>4230</v>
      </c>
      <c r="N3639" s="3">
        <f>'Transaction Data'!$F3639*'Transaction Data'!$L3639</f>
        <v>5922</v>
      </c>
      <c r="O3639" s="3">
        <f>'Transaction Data'!$N3639-'Transaction Data'!$M3639</f>
        <v>1692</v>
      </c>
      <c r="P3639" s="2">
        <f>DATEDIF('Transaction Data'!$D3639,'Transaction Data'!$A3639,"y")</f>
        <v>40</v>
      </c>
      <c r="Q3639" s="2" t="str">
        <f>FLOOR('Transaction Data'!$P3639,15)&amp;"-"&amp;FLOOR('Transaction Data'!$P3639,15)+14</f>
        <v>30-44</v>
      </c>
      <c r="R3639" s="2" t="str">
        <f>IF('Transaction Data'!$L3639&lt;=10,"Less Expensive","Expensive")</f>
        <v>Expensive</v>
      </c>
      <c r="S3639" s="4">
        <f>WEEKDAY('Transaction Data'!$A3639)</f>
        <v>1</v>
      </c>
      <c r="T3639" s="2" t="str">
        <f>IF(WEEKDAY('Transaction Data'!$A3639,2)&lt;6,"Weekday","Weekend")</f>
        <v>Weekend</v>
      </c>
    </row>
    <row r="3640" ht="15.75" customHeight="1">
      <c r="A3640" s="1">
        <v>45485.0</v>
      </c>
      <c r="B3640" s="2" t="s">
        <v>3475</v>
      </c>
      <c r="C3640" s="2" t="s">
        <v>54</v>
      </c>
      <c r="D3640" s="1">
        <v>16739.0</v>
      </c>
      <c r="E3640" s="2" t="s">
        <v>63</v>
      </c>
      <c r="F3640" s="2">
        <v>266.0</v>
      </c>
      <c r="G3640" s="2" t="s">
        <v>60</v>
      </c>
      <c r="H3640" s="2" t="s">
        <v>52</v>
      </c>
      <c r="I3640" s="2" t="s">
        <v>25</v>
      </c>
      <c r="J3640" s="2" t="str">
        <f t="array" ref="J3640">XLOOKUP('Transaction Data'!$G3640,Product_Code,Biscuit_Brand)</f>
        <v>Peanut Butter Bites</v>
      </c>
      <c r="K3640" s="2">
        <f t="array" ref="K3640">XLOOKUP('Transaction Data'!$G3640,Product_Code,Cost)</f>
        <v>5</v>
      </c>
      <c r="L3640" s="2">
        <f t="array" ref="L3640">XLOOKUP('Transaction Data'!$G3640,Product_Code,Unit_Price)</f>
        <v>7</v>
      </c>
      <c r="M3640" s="3">
        <f>'Transaction Data'!$F3640*'Transaction Data'!$K3640</f>
        <v>1330</v>
      </c>
      <c r="N3640" s="3">
        <f>'Transaction Data'!$F3640*'Transaction Data'!$L3640</f>
        <v>1862</v>
      </c>
      <c r="O3640" s="3">
        <f>'Transaction Data'!$N3640-'Transaction Data'!$M3640</f>
        <v>532</v>
      </c>
      <c r="P3640" s="2">
        <f>DATEDIF('Transaction Data'!$D3640,'Transaction Data'!$A3640,"y")</f>
        <v>78</v>
      </c>
      <c r="Q3640" s="2" t="str">
        <f>FLOOR('Transaction Data'!$P3640,15)&amp;"-"&amp;FLOOR('Transaction Data'!$P3640,15)+14</f>
        <v>75-89</v>
      </c>
      <c r="R3640" s="2" t="str">
        <f>IF('Transaction Data'!$L3640&lt;=10,"Less Expensive","Expensive")</f>
        <v>Less Expensive</v>
      </c>
      <c r="S3640" s="4">
        <f>WEEKDAY('Transaction Data'!$A3640)</f>
        <v>6</v>
      </c>
      <c r="T3640" s="2" t="str">
        <f>IF(WEEKDAY('Transaction Data'!$A3640,2)&lt;6,"Weekday","Weekend")</f>
        <v>Weekday</v>
      </c>
    </row>
    <row r="3641" ht="15.75" customHeight="1">
      <c r="A3641" s="1">
        <v>45461.0</v>
      </c>
      <c r="B3641" s="2" t="s">
        <v>3476</v>
      </c>
      <c r="C3641" s="2" t="s">
        <v>21</v>
      </c>
      <c r="D3641" s="1">
        <v>21863.0</v>
      </c>
      <c r="E3641" s="2" t="s">
        <v>22</v>
      </c>
      <c r="F3641" s="2">
        <v>121.0</v>
      </c>
      <c r="G3641" s="2" t="s">
        <v>23</v>
      </c>
      <c r="H3641" s="2" t="s">
        <v>45</v>
      </c>
      <c r="I3641" s="2" t="s">
        <v>25</v>
      </c>
      <c r="J3641" s="2" t="str">
        <f t="array" ref="J3641">XLOOKUP('Transaction Data'!$G3641,Product_Code,Biscuit_Brand)</f>
        <v>Cinnamon Swirls</v>
      </c>
      <c r="K3641" s="2">
        <f t="array" ref="K3641">XLOOKUP('Transaction Data'!$G3641,Product_Code,Cost)</f>
        <v>10</v>
      </c>
      <c r="L3641" s="2">
        <f t="array" ref="L3641">XLOOKUP('Transaction Data'!$G3641,Product_Code,Unit_Price)</f>
        <v>14</v>
      </c>
      <c r="M3641" s="3">
        <f>'Transaction Data'!$F3641*'Transaction Data'!$K3641</f>
        <v>1210</v>
      </c>
      <c r="N3641" s="3">
        <f>'Transaction Data'!$F3641*'Transaction Data'!$L3641</f>
        <v>1694</v>
      </c>
      <c r="O3641" s="3">
        <f>'Transaction Data'!$N3641-'Transaction Data'!$M3641</f>
        <v>484</v>
      </c>
      <c r="P3641" s="2">
        <f>DATEDIF('Transaction Data'!$D3641,'Transaction Data'!$A3641,"y")</f>
        <v>64</v>
      </c>
      <c r="Q3641" s="2" t="str">
        <f>FLOOR('Transaction Data'!$P3641,15)&amp;"-"&amp;FLOOR('Transaction Data'!$P3641,15)+14</f>
        <v>60-74</v>
      </c>
      <c r="R3641" s="2" t="str">
        <f>IF('Transaction Data'!$L3641&lt;=10,"Less Expensive","Expensive")</f>
        <v>Expensive</v>
      </c>
      <c r="S3641" s="4">
        <f>WEEKDAY('Transaction Data'!$A3641)</f>
        <v>3</v>
      </c>
      <c r="T3641" s="2" t="str">
        <f>IF(WEEKDAY('Transaction Data'!$A3641,2)&lt;6,"Weekday","Weekend")</f>
        <v>Weekday</v>
      </c>
    </row>
    <row r="3642" ht="15.75" customHeight="1">
      <c r="A3642" s="1">
        <v>45315.0</v>
      </c>
      <c r="B3642" s="2" t="s">
        <v>3477</v>
      </c>
      <c r="C3642" s="2" t="s">
        <v>54</v>
      </c>
      <c r="D3642" s="1">
        <v>27474.0</v>
      </c>
      <c r="E3642" s="2" t="s">
        <v>22</v>
      </c>
      <c r="F3642" s="2">
        <v>421.0</v>
      </c>
      <c r="G3642" s="2" t="s">
        <v>33</v>
      </c>
      <c r="H3642" s="2" t="s">
        <v>49</v>
      </c>
      <c r="I3642" s="2" t="s">
        <v>25</v>
      </c>
      <c r="J3642" s="2" t="str">
        <f t="array" ref="J3642">XLOOKUP('Transaction Data'!$G3642,Product_Code,Biscuit_Brand)</f>
        <v>Caramel Biscuits</v>
      </c>
      <c r="K3642" s="2">
        <f t="array" ref="K3642">XLOOKUP('Transaction Data'!$G3642,Product_Code,Cost)</f>
        <v>18</v>
      </c>
      <c r="L3642" s="2">
        <f t="array" ref="L3642">XLOOKUP('Transaction Data'!$G3642,Product_Code,Unit_Price)</f>
        <v>22</v>
      </c>
      <c r="M3642" s="3">
        <f>'Transaction Data'!$F3642*'Transaction Data'!$K3642</f>
        <v>7578</v>
      </c>
      <c r="N3642" s="3">
        <f>'Transaction Data'!$F3642*'Transaction Data'!$L3642</f>
        <v>9262</v>
      </c>
      <c r="O3642" s="3">
        <f>'Transaction Data'!$N3642-'Transaction Data'!$M3642</f>
        <v>1684</v>
      </c>
      <c r="P3642" s="2">
        <f>DATEDIF('Transaction Data'!$D3642,'Transaction Data'!$A3642,"y")</f>
        <v>48</v>
      </c>
      <c r="Q3642" s="2" t="str">
        <f>FLOOR('Transaction Data'!$P3642,15)&amp;"-"&amp;FLOOR('Transaction Data'!$P3642,15)+14</f>
        <v>45-59</v>
      </c>
      <c r="R3642" s="2" t="str">
        <f>IF('Transaction Data'!$L3642&lt;=10,"Less Expensive","Expensive")</f>
        <v>Expensive</v>
      </c>
      <c r="S3642" s="4">
        <f>WEEKDAY('Transaction Data'!$A3642)</f>
        <v>4</v>
      </c>
      <c r="T3642" s="2" t="str">
        <f>IF(WEEKDAY('Transaction Data'!$A3642,2)&lt;6,"Weekday","Weekend")</f>
        <v>Weekday</v>
      </c>
    </row>
    <row r="3643" ht="15.75" customHeight="1">
      <c r="A3643" s="1">
        <v>45408.0</v>
      </c>
      <c r="B3643" s="2" t="s">
        <v>3478</v>
      </c>
      <c r="C3643" s="2" t="s">
        <v>72</v>
      </c>
      <c r="D3643" s="1">
        <v>28500.0</v>
      </c>
      <c r="E3643" s="2" t="s">
        <v>63</v>
      </c>
      <c r="F3643" s="2">
        <v>136.0</v>
      </c>
      <c r="G3643" s="2" t="s">
        <v>57</v>
      </c>
      <c r="H3643" s="2" t="s">
        <v>52</v>
      </c>
      <c r="I3643" s="2" t="s">
        <v>25</v>
      </c>
      <c r="J3643" s="2" t="str">
        <f t="array" ref="J3643">XLOOKUP('Transaction Data'!$G3643,Product_Code,Biscuit_Brand)</f>
        <v>Oatmeal Cookies</v>
      </c>
      <c r="K3643" s="2">
        <f t="array" ref="K3643">XLOOKUP('Transaction Data'!$G3643,Product_Code,Cost)</f>
        <v>19</v>
      </c>
      <c r="L3643" s="2">
        <f t="array" ref="L3643">XLOOKUP('Transaction Data'!$G3643,Product_Code,Unit_Price)</f>
        <v>23</v>
      </c>
      <c r="M3643" s="3">
        <f>'Transaction Data'!$F3643*'Transaction Data'!$K3643</f>
        <v>2584</v>
      </c>
      <c r="N3643" s="3">
        <f>'Transaction Data'!$F3643*'Transaction Data'!$L3643</f>
        <v>3128</v>
      </c>
      <c r="O3643" s="3">
        <f>'Transaction Data'!$N3643-'Transaction Data'!$M3643</f>
        <v>544</v>
      </c>
      <c r="P3643" s="2">
        <f>DATEDIF('Transaction Data'!$D3643,'Transaction Data'!$A3643,"y")</f>
        <v>46</v>
      </c>
      <c r="Q3643" s="2" t="str">
        <f>FLOOR('Transaction Data'!$P3643,15)&amp;"-"&amp;FLOOR('Transaction Data'!$P3643,15)+14</f>
        <v>45-59</v>
      </c>
      <c r="R3643" s="2" t="str">
        <f>IF('Transaction Data'!$L3643&lt;=10,"Less Expensive","Expensive")</f>
        <v>Expensive</v>
      </c>
      <c r="S3643" s="4">
        <f>WEEKDAY('Transaction Data'!$A3643)</f>
        <v>6</v>
      </c>
      <c r="T3643" s="2" t="str">
        <f>IF(WEEKDAY('Transaction Data'!$A3643,2)&lt;6,"Weekday","Weekend")</f>
        <v>Weekday</v>
      </c>
    </row>
    <row r="3644" ht="15.75" customHeight="1">
      <c r="A3644" s="1">
        <v>45427.0</v>
      </c>
      <c r="B3644" s="2" t="s">
        <v>3479</v>
      </c>
      <c r="C3644" s="2" t="s">
        <v>72</v>
      </c>
      <c r="D3644" s="1">
        <v>35568.0</v>
      </c>
      <c r="E3644" s="2" t="s">
        <v>22</v>
      </c>
      <c r="F3644" s="2">
        <v>323.0</v>
      </c>
      <c r="G3644" s="2" t="s">
        <v>57</v>
      </c>
      <c r="H3644" s="2" t="s">
        <v>49</v>
      </c>
      <c r="I3644" s="2" t="s">
        <v>25</v>
      </c>
      <c r="J3644" s="2" t="str">
        <f t="array" ref="J3644">XLOOKUP('Transaction Data'!$G3644,Product_Code,Biscuit_Brand)</f>
        <v>Oatmeal Cookies</v>
      </c>
      <c r="K3644" s="2">
        <f t="array" ref="K3644">XLOOKUP('Transaction Data'!$G3644,Product_Code,Cost)</f>
        <v>19</v>
      </c>
      <c r="L3644" s="2">
        <f t="array" ref="L3644">XLOOKUP('Transaction Data'!$G3644,Product_Code,Unit_Price)</f>
        <v>23</v>
      </c>
      <c r="M3644" s="3">
        <f>'Transaction Data'!$F3644*'Transaction Data'!$K3644</f>
        <v>6137</v>
      </c>
      <c r="N3644" s="3">
        <f>'Transaction Data'!$F3644*'Transaction Data'!$L3644</f>
        <v>7429</v>
      </c>
      <c r="O3644" s="3">
        <f>'Transaction Data'!$N3644-'Transaction Data'!$M3644</f>
        <v>1292</v>
      </c>
      <c r="P3644" s="2">
        <f>DATEDIF('Transaction Data'!$D3644,'Transaction Data'!$A3644,"y")</f>
        <v>26</v>
      </c>
      <c r="Q3644" s="2" t="str">
        <f>FLOOR('Transaction Data'!$P3644,15)&amp;"-"&amp;FLOOR('Transaction Data'!$P3644,15)+14</f>
        <v>15-29</v>
      </c>
      <c r="R3644" s="2" t="str">
        <f>IF('Transaction Data'!$L3644&lt;=10,"Less Expensive","Expensive")</f>
        <v>Expensive</v>
      </c>
      <c r="S3644" s="4">
        <f>WEEKDAY('Transaction Data'!$A3644)</f>
        <v>4</v>
      </c>
      <c r="T3644" s="2" t="str">
        <f>IF(WEEKDAY('Transaction Data'!$A3644,2)&lt;6,"Weekday","Weekend")</f>
        <v>Weekday</v>
      </c>
    </row>
    <row r="3645" ht="15.75" customHeight="1">
      <c r="A3645" s="1">
        <v>45403.0</v>
      </c>
      <c r="B3645" s="2" t="s">
        <v>3480</v>
      </c>
      <c r="C3645" s="2" t="s">
        <v>21</v>
      </c>
      <c r="D3645" s="1">
        <v>24047.0</v>
      </c>
      <c r="E3645" s="2" t="s">
        <v>63</v>
      </c>
      <c r="F3645" s="2">
        <v>336.0</v>
      </c>
      <c r="G3645" s="2" t="s">
        <v>61</v>
      </c>
      <c r="H3645" s="2" t="s">
        <v>52</v>
      </c>
      <c r="I3645" s="2" t="s">
        <v>25</v>
      </c>
      <c r="J3645" s="2" t="str">
        <f t="array" ref="J3645">XLOOKUP('Transaction Data'!$G3645,Product_Code,Biscuit_Brand)</f>
        <v>Choco Delight</v>
      </c>
      <c r="K3645" s="2">
        <f t="array" ref="K3645">XLOOKUP('Transaction Data'!$G3645,Product_Code,Cost)</f>
        <v>3</v>
      </c>
      <c r="L3645" s="2">
        <f t="array" ref="L3645">XLOOKUP('Transaction Data'!$G3645,Product_Code,Unit_Price)</f>
        <v>5</v>
      </c>
      <c r="M3645" s="3">
        <f>'Transaction Data'!$F3645*'Transaction Data'!$K3645</f>
        <v>1008</v>
      </c>
      <c r="N3645" s="3">
        <f>'Transaction Data'!$F3645*'Transaction Data'!$L3645</f>
        <v>1680</v>
      </c>
      <c r="O3645" s="3">
        <f>'Transaction Data'!$N3645-'Transaction Data'!$M3645</f>
        <v>672</v>
      </c>
      <c r="P3645" s="2">
        <f>DATEDIF('Transaction Data'!$D3645,'Transaction Data'!$A3645,"y")</f>
        <v>58</v>
      </c>
      <c r="Q3645" s="2" t="str">
        <f>FLOOR('Transaction Data'!$P3645,15)&amp;"-"&amp;FLOOR('Transaction Data'!$P3645,15)+14</f>
        <v>45-59</v>
      </c>
      <c r="R3645" s="2" t="str">
        <f>IF('Transaction Data'!$L3645&lt;=10,"Less Expensive","Expensive")</f>
        <v>Less Expensive</v>
      </c>
      <c r="S3645" s="4">
        <f>WEEKDAY('Transaction Data'!$A3645)</f>
        <v>1</v>
      </c>
      <c r="T3645" s="2" t="str">
        <f>IF(WEEKDAY('Transaction Data'!$A3645,2)&lt;6,"Weekday","Weekend")</f>
        <v>Weekend</v>
      </c>
    </row>
    <row r="3646" ht="15.75" customHeight="1">
      <c r="A3646" s="1">
        <v>45363.0</v>
      </c>
      <c r="B3646" s="2" t="s">
        <v>3481</v>
      </c>
      <c r="C3646" s="2" t="s">
        <v>41</v>
      </c>
      <c r="D3646" s="1">
        <v>24211.0</v>
      </c>
      <c r="E3646" s="2" t="s">
        <v>27</v>
      </c>
      <c r="F3646" s="2">
        <v>478.0</v>
      </c>
      <c r="G3646" s="2" t="s">
        <v>61</v>
      </c>
      <c r="H3646" s="2" t="s">
        <v>34</v>
      </c>
      <c r="I3646" s="2" t="s">
        <v>30</v>
      </c>
      <c r="J3646" s="2" t="str">
        <f t="array" ref="J3646">XLOOKUP('Transaction Data'!$G3646,Product_Code,Biscuit_Brand)</f>
        <v>Choco Delight</v>
      </c>
      <c r="K3646" s="2">
        <f t="array" ref="K3646">XLOOKUP('Transaction Data'!$G3646,Product_Code,Cost)</f>
        <v>3</v>
      </c>
      <c r="L3646" s="2">
        <f t="array" ref="L3646">XLOOKUP('Transaction Data'!$G3646,Product_Code,Unit_Price)</f>
        <v>5</v>
      </c>
      <c r="M3646" s="3">
        <f>'Transaction Data'!$F3646*'Transaction Data'!$K3646</f>
        <v>1434</v>
      </c>
      <c r="N3646" s="3">
        <f>'Transaction Data'!$F3646*'Transaction Data'!$L3646</f>
        <v>2390</v>
      </c>
      <c r="O3646" s="3">
        <f>'Transaction Data'!$N3646-'Transaction Data'!$M3646</f>
        <v>956</v>
      </c>
      <c r="P3646" s="2">
        <f>DATEDIF('Transaction Data'!$D3646,'Transaction Data'!$A3646,"y")</f>
        <v>57</v>
      </c>
      <c r="Q3646" s="2" t="str">
        <f>FLOOR('Transaction Data'!$P3646,15)&amp;"-"&amp;FLOOR('Transaction Data'!$P3646,15)+14</f>
        <v>45-59</v>
      </c>
      <c r="R3646" s="2" t="str">
        <f>IF('Transaction Data'!$L3646&lt;=10,"Less Expensive","Expensive")</f>
        <v>Less Expensive</v>
      </c>
      <c r="S3646" s="4">
        <f>WEEKDAY('Transaction Data'!$A3646)</f>
        <v>3</v>
      </c>
      <c r="T3646" s="2" t="str">
        <f>IF(WEEKDAY('Transaction Data'!$A3646,2)&lt;6,"Weekday","Weekend")</f>
        <v>Weekday</v>
      </c>
    </row>
    <row r="3647" ht="15.75" customHeight="1">
      <c r="A3647" s="1">
        <v>45462.0</v>
      </c>
      <c r="B3647" s="2" t="s">
        <v>3482</v>
      </c>
      <c r="C3647" s="2" t="s">
        <v>32</v>
      </c>
      <c r="D3647" s="1">
        <v>33138.0</v>
      </c>
      <c r="E3647" s="2" t="s">
        <v>63</v>
      </c>
      <c r="F3647" s="2">
        <v>368.0</v>
      </c>
      <c r="G3647" s="2" t="s">
        <v>38</v>
      </c>
      <c r="H3647" s="2" t="s">
        <v>34</v>
      </c>
      <c r="I3647" s="2" t="s">
        <v>25</v>
      </c>
      <c r="J3647" s="2" t="str">
        <f t="array" ref="J3647">XLOOKUP('Transaction Data'!$G3647,Product_Code,Biscuit_Brand)</f>
        <v>Ginger Snaps</v>
      </c>
      <c r="K3647" s="2">
        <f t="array" ref="K3647">XLOOKUP('Transaction Data'!$G3647,Product_Code,Cost)</f>
        <v>14</v>
      </c>
      <c r="L3647" s="2">
        <f t="array" ref="L3647">XLOOKUP('Transaction Data'!$G3647,Product_Code,Unit_Price)</f>
        <v>28</v>
      </c>
      <c r="M3647" s="3">
        <f>'Transaction Data'!$F3647*'Transaction Data'!$K3647</f>
        <v>5152</v>
      </c>
      <c r="N3647" s="3">
        <f>'Transaction Data'!$F3647*'Transaction Data'!$L3647</f>
        <v>10304</v>
      </c>
      <c r="O3647" s="3">
        <f>'Transaction Data'!$N3647-'Transaction Data'!$M3647</f>
        <v>5152</v>
      </c>
      <c r="P3647" s="2">
        <f>DATEDIF('Transaction Data'!$D3647,'Transaction Data'!$A3647,"y")</f>
        <v>33</v>
      </c>
      <c r="Q3647" s="2" t="str">
        <f>FLOOR('Transaction Data'!$P3647,15)&amp;"-"&amp;FLOOR('Transaction Data'!$P3647,15)+14</f>
        <v>30-44</v>
      </c>
      <c r="R3647" s="2" t="str">
        <f>IF('Transaction Data'!$L3647&lt;=10,"Less Expensive","Expensive")</f>
        <v>Expensive</v>
      </c>
      <c r="S3647" s="4">
        <f>WEEKDAY('Transaction Data'!$A3647)</f>
        <v>4</v>
      </c>
      <c r="T3647" s="2" t="str">
        <f>IF(WEEKDAY('Transaction Data'!$A3647,2)&lt;6,"Weekday","Weekend")</f>
        <v>Weekday</v>
      </c>
    </row>
    <row r="3648" ht="15.75" customHeight="1">
      <c r="A3648" s="1">
        <v>45408.0</v>
      </c>
      <c r="B3648" s="2" t="s">
        <v>3483</v>
      </c>
      <c r="C3648" s="2" t="s">
        <v>41</v>
      </c>
      <c r="D3648" s="1">
        <v>20684.0</v>
      </c>
      <c r="E3648" s="2" t="s">
        <v>37</v>
      </c>
      <c r="F3648" s="2">
        <v>65.0</v>
      </c>
      <c r="G3648" s="2" t="s">
        <v>33</v>
      </c>
      <c r="H3648" s="2" t="s">
        <v>39</v>
      </c>
      <c r="I3648" s="2" t="s">
        <v>25</v>
      </c>
      <c r="J3648" s="2" t="str">
        <f t="array" ref="J3648">XLOOKUP('Transaction Data'!$G3648,Product_Code,Biscuit_Brand)</f>
        <v>Caramel Biscuits</v>
      </c>
      <c r="K3648" s="2">
        <f t="array" ref="K3648">XLOOKUP('Transaction Data'!$G3648,Product_Code,Cost)</f>
        <v>18</v>
      </c>
      <c r="L3648" s="2">
        <f t="array" ref="L3648">XLOOKUP('Transaction Data'!$G3648,Product_Code,Unit_Price)</f>
        <v>22</v>
      </c>
      <c r="M3648" s="3">
        <f>'Transaction Data'!$F3648*'Transaction Data'!$K3648</f>
        <v>1170</v>
      </c>
      <c r="N3648" s="3">
        <f>'Transaction Data'!$F3648*'Transaction Data'!$L3648</f>
        <v>1430</v>
      </c>
      <c r="O3648" s="3">
        <f>'Transaction Data'!$N3648-'Transaction Data'!$M3648</f>
        <v>260</v>
      </c>
      <c r="P3648" s="2">
        <f>DATEDIF('Transaction Data'!$D3648,'Transaction Data'!$A3648,"y")</f>
        <v>67</v>
      </c>
      <c r="Q3648" s="2" t="str">
        <f>FLOOR('Transaction Data'!$P3648,15)&amp;"-"&amp;FLOOR('Transaction Data'!$P3648,15)+14</f>
        <v>60-74</v>
      </c>
      <c r="R3648" s="2" t="str">
        <f>IF('Transaction Data'!$L3648&lt;=10,"Less Expensive","Expensive")</f>
        <v>Expensive</v>
      </c>
      <c r="S3648" s="4">
        <f>WEEKDAY('Transaction Data'!$A3648)</f>
        <v>6</v>
      </c>
      <c r="T3648" s="2" t="str">
        <f>IF(WEEKDAY('Transaction Data'!$A3648,2)&lt;6,"Weekday","Weekend")</f>
        <v>Weekday</v>
      </c>
    </row>
    <row r="3649" ht="15.75" customHeight="1">
      <c r="A3649" s="1">
        <v>45431.0</v>
      </c>
      <c r="B3649" s="2" t="s">
        <v>3484</v>
      </c>
      <c r="C3649" s="2" t="s">
        <v>41</v>
      </c>
      <c r="D3649" s="1">
        <v>18580.0</v>
      </c>
      <c r="E3649" s="2" t="s">
        <v>22</v>
      </c>
      <c r="F3649" s="2">
        <v>466.0</v>
      </c>
      <c r="G3649" s="2" t="s">
        <v>57</v>
      </c>
      <c r="H3649" s="2" t="s">
        <v>42</v>
      </c>
      <c r="I3649" s="2" t="s">
        <v>25</v>
      </c>
      <c r="J3649" s="2" t="str">
        <f t="array" ref="J3649">XLOOKUP('Transaction Data'!$G3649,Product_Code,Biscuit_Brand)</f>
        <v>Oatmeal Cookies</v>
      </c>
      <c r="K3649" s="2">
        <f t="array" ref="K3649">XLOOKUP('Transaction Data'!$G3649,Product_Code,Cost)</f>
        <v>19</v>
      </c>
      <c r="L3649" s="2">
        <f t="array" ref="L3649">XLOOKUP('Transaction Data'!$G3649,Product_Code,Unit_Price)</f>
        <v>23</v>
      </c>
      <c r="M3649" s="3">
        <f>'Transaction Data'!$F3649*'Transaction Data'!$K3649</f>
        <v>8854</v>
      </c>
      <c r="N3649" s="3">
        <f>'Transaction Data'!$F3649*'Transaction Data'!$L3649</f>
        <v>10718</v>
      </c>
      <c r="O3649" s="3">
        <f>'Transaction Data'!$N3649-'Transaction Data'!$M3649</f>
        <v>1864</v>
      </c>
      <c r="P3649" s="2">
        <f>DATEDIF('Transaction Data'!$D3649,'Transaction Data'!$A3649,"y")</f>
        <v>73</v>
      </c>
      <c r="Q3649" s="2" t="str">
        <f>FLOOR('Transaction Data'!$P3649,15)&amp;"-"&amp;FLOOR('Transaction Data'!$P3649,15)+14</f>
        <v>60-74</v>
      </c>
      <c r="R3649" s="2" t="str">
        <f>IF('Transaction Data'!$L3649&lt;=10,"Less Expensive","Expensive")</f>
        <v>Expensive</v>
      </c>
      <c r="S3649" s="4">
        <f>WEEKDAY('Transaction Data'!$A3649)</f>
        <v>1</v>
      </c>
      <c r="T3649" s="2" t="str">
        <f>IF(WEEKDAY('Transaction Data'!$A3649,2)&lt;6,"Weekday","Weekend")</f>
        <v>Weekend</v>
      </c>
    </row>
    <row r="3650" ht="15.75" customHeight="1">
      <c r="A3650" s="1">
        <v>45358.0</v>
      </c>
      <c r="B3650" s="2" t="s">
        <v>3485</v>
      </c>
      <c r="C3650" s="2" t="s">
        <v>32</v>
      </c>
      <c r="D3650" s="1">
        <v>24795.0</v>
      </c>
      <c r="E3650" s="2" t="s">
        <v>27</v>
      </c>
      <c r="F3650" s="2">
        <v>194.0</v>
      </c>
      <c r="G3650" s="2" t="s">
        <v>60</v>
      </c>
      <c r="H3650" s="2" t="s">
        <v>45</v>
      </c>
      <c r="I3650" s="2" t="s">
        <v>25</v>
      </c>
      <c r="J3650" s="2" t="str">
        <f t="array" ref="J3650">XLOOKUP('Transaction Data'!$G3650,Product_Code,Biscuit_Brand)</f>
        <v>Peanut Butter Bites</v>
      </c>
      <c r="K3650" s="2">
        <f t="array" ref="K3650">XLOOKUP('Transaction Data'!$G3650,Product_Code,Cost)</f>
        <v>5</v>
      </c>
      <c r="L3650" s="2">
        <f t="array" ref="L3650">XLOOKUP('Transaction Data'!$G3650,Product_Code,Unit_Price)</f>
        <v>7</v>
      </c>
      <c r="M3650" s="3">
        <f>'Transaction Data'!$F3650*'Transaction Data'!$K3650</f>
        <v>970</v>
      </c>
      <c r="N3650" s="3">
        <f>'Transaction Data'!$F3650*'Transaction Data'!$L3650</f>
        <v>1358</v>
      </c>
      <c r="O3650" s="3">
        <f>'Transaction Data'!$N3650-'Transaction Data'!$M3650</f>
        <v>388</v>
      </c>
      <c r="P3650" s="2">
        <f>DATEDIF('Transaction Data'!$D3650,'Transaction Data'!$A3650,"y")</f>
        <v>56</v>
      </c>
      <c r="Q3650" s="2" t="str">
        <f>FLOOR('Transaction Data'!$P3650,15)&amp;"-"&amp;FLOOR('Transaction Data'!$P3650,15)+14</f>
        <v>45-59</v>
      </c>
      <c r="R3650" s="2" t="str">
        <f>IF('Transaction Data'!$L3650&lt;=10,"Less Expensive","Expensive")</f>
        <v>Less Expensive</v>
      </c>
      <c r="S3650" s="4">
        <f>WEEKDAY('Transaction Data'!$A3650)</f>
        <v>5</v>
      </c>
      <c r="T3650" s="2" t="str">
        <f>IF(WEEKDAY('Transaction Data'!$A3650,2)&lt;6,"Weekday","Weekend")</f>
        <v>Weekday</v>
      </c>
    </row>
    <row r="3651" ht="15.75" customHeight="1">
      <c r="A3651" s="1">
        <v>45460.0</v>
      </c>
      <c r="B3651" s="2" t="s">
        <v>3486</v>
      </c>
      <c r="C3651" s="2" t="s">
        <v>72</v>
      </c>
      <c r="D3651" s="1">
        <v>17832.0</v>
      </c>
      <c r="E3651" s="2" t="s">
        <v>37</v>
      </c>
      <c r="F3651" s="2">
        <v>89.0</v>
      </c>
      <c r="G3651" s="2" t="s">
        <v>48</v>
      </c>
      <c r="H3651" s="2" t="s">
        <v>49</v>
      </c>
      <c r="I3651" s="2" t="s">
        <v>25</v>
      </c>
      <c r="J3651" s="2" t="str">
        <f t="array" ref="J3651">XLOOKUP('Transaction Data'!$G3651,Product_Code,Biscuit_Brand)</f>
        <v>Lemon Crisps</v>
      </c>
      <c r="K3651" s="2">
        <f t="array" ref="K3651">XLOOKUP('Transaction Data'!$G3651,Product_Code,Cost)</f>
        <v>7</v>
      </c>
      <c r="L3651" s="2">
        <f t="array" ref="L3651">XLOOKUP('Transaction Data'!$G3651,Product_Code,Unit_Price)</f>
        <v>9</v>
      </c>
      <c r="M3651" s="3">
        <f>'Transaction Data'!$F3651*'Transaction Data'!$K3651</f>
        <v>623</v>
      </c>
      <c r="N3651" s="3">
        <f>'Transaction Data'!$F3651*'Transaction Data'!$L3651</f>
        <v>801</v>
      </c>
      <c r="O3651" s="3">
        <f>'Transaction Data'!$N3651-'Transaction Data'!$M3651</f>
        <v>178</v>
      </c>
      <c r="P3651" s="2">
        <f>DATEDIF('Transaction Data'!$D3651,'Transaction Data'!$A3651,"y")</f>
        <v>75</v>
      </c>
      <c r="Q3651" s="2" t="str">
        <f>FLOOR('Transaction Data'!$P3651,15)&amp;"-"&amp;FLOOR('Transaction Data'!$P3651,15)+14</f>
        <v>75-89</v>
      </c>
      <c r="R3651" s="2" t="str">
        <f>IF('Transaction Data'!$L3651&lt;=10,"Less Expensive","Expensive")</f>
        <v>Less Expensive</v>
      </c>
      <c r="S3651" s="4">
        <f>WEEKDAY('Transaction Data'!$A3651)</f>
        <v>2</v>
      </c>
      <c r="T3651" s="2" t="str">
        <f>IF(WEEKDAY('Transaction Data'!$A3651,2)&lt;6,"Weekday","Weekend")</f>
        <v>Weekday</v>
      </c>
    </row>
    <row r="3652" ht="15.75" customHeight="1">
      <c r="A3652" s="1">
        <v>45309.0</v>
      </c>
      <c r="B3652" s="2" t="s">
        <v>3487</v>
      </c>
      <c r="C3652" s="2" t="s">
        <v>41</v>
      </c>
      <c r="D3652" s="1">
        <v>36143.0</v>
      </c>
      <c r="E3652" s="2" t="s">
        <v>27</v>
      </c>
      <c r="F3652" s="2">
        <v>153.0</v>
      </c>
      <c r="G3652" s="2" t="s">
        <v>44</v>
      </c>
      <c r="H3652" s="2" t="s">
        <v>52</v>
      </c>
      <c r="I3652" s="2" t="s">
        <v>25</v>
      </c>
      <c r="J3652" s="2" t="str">
        <f t="array" ref="J3652">XLOOKUP('Transaction Data'!$G3652,Product_Code,Biscuit_Brand)</f>
        <v>Butter Crunch</v>
      </c>
      <c r="K3652" s="2">
        <f t="array" ref="K3652">XLOOKUP('Transaction Data'!$G3652,Product_Code,Cost)</f>
        <v>10</v>
      </c>
      <c r="L3652" s="2">
        <f t="array" ref="L3652">XLOOKUP('Transaction Data'!$G3652,Product_Code,Unit_Price)</f>
        <v>11</v>
      </c>
      <c r="M3652" s="3">
        <f>'Transaction Data'!$F3652*'Transaction Data'!$K3652</f>
        <v>1530</v>
      </c>
      <c r="N3652" s="3">
        <f>'Transaction Data'!$F3652*'Transaction Data'!$L3652</f>
        <v>1683</v>
      </c>
      <c r="O3652" s="3">
        <f>'Transaction Data'!$N3652-'Transaction Data'!$M3652</f>
        <v>153</v>
      </c>
      <c r="P3652" s="2">
        <f>DATEDIF('Transaction Data'!$D3652,'Transaction Data'!$A3652,"y")</f>
        <v>25</v>
      </c>
      <c r="Q3652" s="2" t="str">
        <f>FLOOR('Transaction Data'!$P3652,15)&amp;"-"&amp;FLOOR('Transaction Data'!$P3652,15)+14</f>
        <v>15-29</v>
      </c>
      <c r="R3652" s="2" t="str">
        <f>IF('Transaction Data'!$L3652&lt;=10,"Less Expensive","Expensive")</f>
        <v>Expensive</v>
      </c>
      <c r="S3652" s="4">
        <f>WEEKDAY('Transaction Data'!$A3652)</f>
        <v>5</v>
      </c>
      <c r="T3652" s="2" t="str">
        <f>IF(WEEKDAY('Transaction Data'!$A3652,2)&lt;6,"Weekday","Weekend")</f>
        <v>Weekday</v>
      </c>
    </row>
    <row r="3653" ht="15.75" customHeight="1">
      <c r="A3653" s="1">
        <v>45459.0</v>
      </c>
      <c r="B3653" s="2" t="s">
        <v>3488</v>
      </c>
      <c r="C3653" s="2" t="s">
        <v>41</v>
      </c>
      <c r="D3653" s="1">
        <v>19465.0</v>
      </c>
      <c r="E3653" s="2" t="s">
        <v>63</v>
      </c>
      <c r="F3653" s="2">
        <v>132.0</v>
      </c>
      <c r="G3653" s="2" t="s">
        <v>61</v>
      </c>
      <c r="H3653" s="2" t="s">
        <v>49</v>
      </c>
      <c r="I3653" s="2" t="s">
        <v>25</v>
      </c>
      <c r="J3653" s="2" t="str">
        <f t="array" ref="J3653">XLOOKUP('Transaction Data'!$G3653,Product_Code,Biscuit_Brand)</f>
        <v>Choco Delight</v>
      </c>
      <c r="K3653" s="2">
        <f t="array" ref="K3653">XLOOKUP('Transaction Data'!$G3653,Product_Code,Cost)</f>
        <v>3</v>
      </c>
      <c r="L3653" s="2">
        <f t="array" ref="L3653">XLOOKUP('Transaction Data'!$G3653,Product_Code,Unit_Price)</f>
        <v>5</v>
      </c>
      <c r="M3653" s="3">
        <f>'Transaction Data'!$F3653*'Transaction Data'!$K3653</f>
        <v>396</v>
      </c>
      <c r="N3653" s="3">
        <f>'Transaction Data'!$F3653*'Transaction Data'!$L3653</f>
        <v>660</v>
      </c>
      <c r="O3653" s="3">
        <f>'Transaction Data'!$N3653-'Transaction Data'!$M3653</f>
        <v>264</v>
      </c>
      <c r="P3653" s="2">
        <f>DATEDIF('Transaction Data'!$D3653,'Transaction Data'!$A3653,"y")</f>
        <v>71</v>
      </c>
      <c r="Q3653" s="2" t="str">
        <f>FLOOR('Transaction Data'!$P3653,15)&amp;"-"&amp;FLOOR('Transaction Data'!$P3653,15)+14</f>
        <v>60-74</v>
      </c>
      <c r="R3653" s="2" t="str">
        <f>IF('Transaction Data'!$L3653&lt;=10,"Less Expensive","Expensive")</f>
        <v>Less Expensive</v>
      </c>
      <c r="S3653" s="4">
        <f>WEEKDAY('Transaction Data'!$A3653)</f>
        <v>1</v>
      </c>
      <c r="T3653" s="2" t="str">
        <f>IF(WEEKDAY('Transaction Data'!$A3653,2)&lt;6,"Weekday","Weekend")</f>
        <v>Weekend</v>
      </c>
    </row>
    <row r="3654" ht="15.75" customHeight="1">
      <c r="A3654" s="1">
        <v>45369.0</v>
      </c>
      <c r="B3654" s="2" t="s">
        <v>3489</v>
      </c>
      <c r="C3654" s="2" t="s">
        <v>41</v>
      </c>
      <c r="D3654" s="1">
        <v>24733.0</v>
      </c>
      <c r="E3654" s="2" t="s">
        <v>37</v>
      </c>
      <c r="F3654" s="2">
        <v>305.0</v>
      </c>
      <c r="G3654" s="2" t="s">
        <v>23</v>
      </c>
      <c r="H3654" s="2" t="s">
        <v>52</v>
      </c>
      <c r="I3654" s="2" t="s">
        <v>25</v>
      </c>
      <c r="J3654" s="2" t="str">
        <f t="array" ref="J3654">XLOOKUP('Transaction Data'!$G3654,Product_Code,Biscuit_Brand)</f>
        <v>Cinnamon Swirls</v>
      </c>
      <c r="K3654" s="2">
        <f t="array" ref="K3654">XLOOKUP('Transaction Data'!$G3654,Product_Code,Cost)</f>
        <v>10</v>
      </c>
      <c r="L3654" s="2">
        <f t="array" ref="L3654">XLOOKUP('Transaction Data'!$G3654,Product_Code,Unit_Price)</f>
        <v>14</v>
      </c>
      <c r="M3654" s="3">
        <f>'Transaction Data'!$F3654*'Transaction Data'!$K3654</f>
        <v>3050</v>
      </c>
      <c r="N3654" s="3">
        <f>'Transaction Data'!$F3654*'Transaction Data'!$L3654</f>
        <v>4270</v>
      </c>
      <c r="O3654" s="3">
        <f>'Transaction Data'!$N3654-'Transaction Data'!$M3654</f>
        <v>1220</v>
      </c>
      <c r="P3654" s="2">
        <f>DATEDIF('Transaction Data'!$D3654,'Transaction Data'!$A3654,"y")</f>
        <v>56</v>
      </c>
      <c r="Q3654" s="2" t="str">
        <f>FLOOR('Transaction Data'!$P3654,15)&amp;"-"&amp;FLOOR('Transaction Data'!$P3654,15)+14</f>
        <v>45-59</v>
      </c>
      <c r="R3654" s="2" t="str">
        <f>IF('Transaction Data'!$L3654&lt;=10,"Less Expensive","Expensive")</f>
        <v>Expensive</v>
      </c>
      <c r="S3654" s="4">
        <f>WEEKDAY('Transaction Data'!$A3654)</f>
        <v>2</v>
      </c>
      <c r="T3654" s="2" t="str">
        <f>IF(WEEKDAY('Transaction Data'!$A3654,2)&lt;6,"Weekday","Weekend")</f>
        <v>Weekday</v>
      </c>
    </row>
    <row r="3655" ht="15.75" customHeight="1">
      <c r="A3655" s="1">
        <v>45451.0</v>
      </c>
      <c r="B3655" s="2" t="s">
        <v>3490</v>
      </c>
      <c r="C3655" s="2" t="s">
        <v>21</v>
      </c>
      <c r="D3655" s="1">
        <v>25658.0</v>
      </c>
      <c r="E3655" s="2" t="s">
        <v>37</v>
      </c>
      <c r="F3655" s="2">
        <v>137.0</v>
      </c>
      <c r="G3655" s="2" t="s">
        <v>55</v>
      </c>
      <c r="H3655" s="2" t="s">
        <v>52</v>
      </c>
      <c r="I3655" s="2" t="s">
        <v>25</v>
      </c>
      <c r="J3655" s="2" t="str">
        <f t="array" ref="J3655">XLOOKUP('Transaction Data'!$G3655,Product_Code,Biscuit_Brand)</f>
        <v>Vanilla Wafers</v>
      </c>
      <c r="K3655" s="2">
        <f t="array" ref="K3655">XLOOKUP('Transaction Data'!$G3655,Product_Code,Cost)</f>
        <v>18</v>
      </c>
      <c r="L3655" s="2">
        <f t="array" ref="L3655">XLOOKUP('Transaction Data'!$G3655,Product_Code,Unit_Price)</f>
        <v>36</v>
      </c>
      <c r="M3655" s="3">
        <f>'Transaction Data'!$F3655*'Transaction Data'!$K3655</f>
        <v>2466</v>
      </c>
      <c r="N3655" s="3">
        <f>'Transaction Data'!$F3655*'Transaction Data'!$L3655</f>
        <v>4932</v>
      </c>
      <c r="O3655" s="3">
        <f>'Transaction Data'!$N3655-'Transaction Data'!$M3655</f>
        <v>2466</v>
      </c>
      <c r="P3655" s="2">
        <f>DATEDIF('Transaction Data'!$D3655,'Transaction Data'!$A3655,"y")</f>
        <v>54</v>
      </c>
      <c r="Q3655" s="2" t="str">
        <f>FLOOR('Transaction Data'!$P3655,15)&amp;"-"&amp;FLOOR('Transaction Data'!$P3655,15)+14</f>
        <v>45-59</v>
      </c>
      <c r="R3655" s="2" t="str">
        <f>IF('Transaction Data'!$L3655&lt;=10,"Less Expensive","Expensive")</f>
        <v>Expensive</v>
      </c>
      <c r="S3655" s="4">
        <f>WEEKDAY('Transaction Data'!$A3655)</f>
        <v>7</v>
      </c>
      <c r="T3655" s="2" t="str">
        <f>IF(WEEKDAY('Transaction Data'!$A3655,2)&lt;6,"Weekday","Weekend")</f>
        <v>Weekend</v>
      </c>
    </row>
    <row r="3656" ht="15.75" customHeight="1">
      <c r="A3656" s="1">
        <v>45501.0</v>
      </c>
      <c r="B3656" s="2" t="s">
        <v>593</v>
      </c>
      <c r="C3656" s="2" t="s">
        <v>78</v>
      </c>
      <c r="D3656" s="1">
        <v>35694.0</v>
      </c>
      <c r="E3656" s="2" t="s">
        <v>63</v>
      </c>
      <c r="F3656" s="2">
        <v>16.0</v>
      </c>
      <c r="G3656" s="2" t="s">
        <v>61</v>
      </c>
      <c r="H3656" s="2" t="s">
        <v>45</v>
      </c>
      <c r="I3656" s="2" t="s">
        <v>30</v>
      </c>
      <c r="J3656" s="2" t="str">
        <f t="array" ref="J3656">XLOOKUP('Transaction Data'!$G3656,Product_Code,Biscuit_Brand)</f>
        <v>Choco Delight</v>
      </c>
      <c r="K3656" s="2">
        <f t="array" ref="K3656">XLOOKUP('Transaction Data'!$G3656,Product_Code,Cost)</f>
        <v>3</v>
      </c>
      <c r="L3656" s="2">
        <f t="array" ref="L3656">XLOOKUP('Transaction Data'!$G3656,Product_Code,Unit_Price)</f>
        <v>5</v>
      </c>
      <c r="M3656" s="3">
        <f>'Transaction Data'!$F3656*'Transaction Data'!$K3656</f>
        <v>48</v>
      </c>
      <c r="N3656" s="3">
        <f>'Transaction Data'!$F3656*'Transaction Data'!$L3656</f>
        <v>80</v>
      </c>
      <c r="O3656" s="3">
        <f>'Transaction Data'!$N3656-'Transaction Data'!$M3656</f>
        <v>32</v>
      </c>
      <c r="P3656" s="2">
        <f>DATEDIF('Transaction Data'!$D3656,'Transaction Data'!$A3656,"y")</f>
        <v>26</v>
      </c>
      <c r="Q3656" s="2" t="str">
        <f>FLOOR('Transaction Data'!$P3656,15)&amp;"-"&amp;FLOOR('Transaction Data'!$P3656,15)+14</f>
        <v>15-29</v>
      </c>
      <c r="R3656" s="2" t="str">
        <f>IF('Transaction Data'!$L3656&lt;=10,"Less Expensive","Expensive")</f>
        <v>Less Expensive</v>
      </c>
      <c r="S3656" s="4">
        <f>WEEKDAY('Transaction Data'!$A3656)</f>
        <v>1</v>
      </c>
      <c r="T3656" s="2" t="str">
        <f>IF(WEEKDAY('Transaction Data'!$A3656,2)&lt;6,"Weekday","Weekend")</f>
        <v>Weekend</v>
      </c>
    </row>
    <row r="3657" ht="15.75" customHeight="1">
      <c r="A3657" s="1">
        <v>45405.0</v>
      </c>
      <c r="B3657" s="2" t="s">
        <v>3491</v>
      </c>
      <c r="C3657" s="2" t="s">
        <v>54</v>
      </c>
      <c r="D3657" s="1">
        <v>18063.0</v>
      </c>
      <c r="E3657" s="2" t="s">
        <v>27</v>
      </c>
      <c r="F3657" s="2">
        <v>67.0</v>
      </c>
      <c r="G3657" s="2" t="s">
        <v>61</v>
      </c>
      <c r="H3657" s="2" t="s">
        <v>49</v>
      </c>
      <c r="I3657" s="2" t="s">
        <v>25</v>
      </c>
      <c r="J3657" s="2" t="str">
        <f t="array" ref="J3657">XLOOKUP('Transaction Data'!$G3657,Product_Code,Biscuit_Brand)</f>
        <v>Choco Delight</v>
      </c>
      <c r="K3657" s="2">
        <f t="array" ref="K3657">XLOOKUP('Transaction Data'!$G3657,Product_Code,Cost)</f>
        <v>3</v>
      </c>
      <c r="L3657" s="2">
        <f t="array" ref="L3657">XLOOKUP('Transaction Data'!$G3657,Product_Code,Unit_Price)</f>
        <v>5</v>
      </c>
      <c r="M3657" s="3">
        <f>'Transaction Data'!$F3657*'Transaction Data'!$K3657</f>
        <v>201</v>
      </c>
      <c r="N3657" s="3">
        <f>'Transaction Data'!$F3657*'Transaction Data'!$L3657</f>
        <v>335</v>
      </c>
      <c r="O3657" s="3">
        <f>'Transaction Data'!$N3657-'Transaction Data'!$M3657</f>
        <v>134</v>
      </c>
      <c r="P3657" s="2">
        <f>DATEDIF('Transaction Data'!$D3657,'Transaction Data'!$A3657,"y")</f>
        <v>74</v>
      </c>
      <c r="Q3657" s="2" t="str">
        <f>FLOOR('Transaction Data'!$P3657,15)&amp;"-"&amp;FLOOR('Transaction Data'!$P3657,15)+14</f>
        <v>60-74</v>
      </c>
      <c r="R3657" s="2" t="str">
        <f>IF('Transaction Data'!$L3657&lt;=10,"Less Expensive","Expensive")</f>
        <v>Less Expensive</v>
      </c>
      <c r="S3657" s="4">
        <f>WEEKDAY('Transaction Data'!$A3657)</f>
        <v>3</v>
      </c>
      <c r="T3657" s="2" t="str">
        <f>IF(WEEKDAY('Transaction Data'!$A3657,2)&lt;6,"Weekday","Weekend")</f>
        <v>Weekday</v>
      </c>
    </row>
    <row r="3658" ht="15.75" customHeight="1">
      <c r="A3658" s="1">
        <v>45498.0</v>
      </c>
      <c r="B3658" s="2" t="s">
        <v>1047</v>
      </c>
      <c r="C3658" s="2" t="s">
        <v>47</v>
      </c>
      <c r="D3658" s="1">
        <v>32593.0</v>
      </c>
      <c r="E3658" s="2" t="s">
        <v>37</v>
      </c>
      <c r="F3658" s="2">
        <v>129.0</v>
      </c>
      <c r="G3658" s="2" t="s">
        <v>48</v>
      </c>
      <c r="H3658" s="2" t="s">
        <v>52</v>
      </c>
      <c r="I3658" s="2" t="s">
        <v>25</v>
      </c>
      <c r="J3658" s="2" t="str">
        <f t="array" ref="J3658">XLOOKUP('Transaction Data'!$G3658,Product_Code,Biscuit_Brand)</f>
        <v>Lemon Crisps</v>
      </c>
      <c r="K3658" s="2">
        <f t="array" ref="K3658">XLOOKUP('Transaction Data'!$G3658,Product_Code,Cost)</f>
        <v>7</v>
      </c>
      <c r="L3658" s="2">
        <f t="array" ref="L3658">XLOOKUP('Transaction Data'!$G3658,Product_Code,Unit_Price)</f>
        <v>9</v>
      </c>
      <c r="M3658" s="3">
        <f>'Transaction Data'!$F3658*'Transaction Data'!$K3658</f>
        <v>903</v>
      </c>
      <c r="N3658" s="3">
        <f>'Transaction Data'!$F3658*'Transaction Data'!$L3658</f>
        <v>1161</v>
      </c>
      <c r="O3658" s="3">
        <f>'Transaction Data'!$N3658-'Transaction Data'!$M3658</f>
        <v>258</v>
      </c>
      <c r="P3658" s="2">
        <f>DATEDIF('Transaction Data'!$D3658,'Transaction Data'!$A3658,"y")</f>
        <v>35</v>
      </c>
      <c r="Q3658" s="2" t="str">
        <f>FLOOR('Transaction Data'!$P3658,15)&amp;"-"&amp;FLOOR('Transaction Data'!$P3658,15)+14</f>
        <v>30-44</v>
      </c>
      <c r="R3658" s="2" t="str">
        <f>IF('Transaction Data'!$L3658&lt;=10,"Less Expensive","Expensive")</f>
        <v>Less Expensive</v>
      </c>
      <c r="S3658" s="4">
        <f>WEEKDAY('Transaction Data'!$A3658)</f>
        <v>5</v>
      </c>
      <c r="T3658" s="2" t="str">
        <f>IF(WEEKDAY('Transaction Data'!$A3658,2)&lt;6,"Weekday","Weekend")</f>
        <v>Weekday</v>
      </c>
    </row>
    <row r="3659" ht="15.75" customHeight="1">
      <c r="A3659" s="1">
        <v>45411.0</v>
      </c>
      <c r="B3659" s="2" t="s">
        <v>3492</v>
      </c>
      <c r="C3659" s="2" t="s">
        <v>69</v>
      </c>
      <c r="D3659" s="1">
        <v>17731.0</v>
      </c>
      <c r="E3659" s="2" t="s">
        <v>37</v>
      </c>
      <c r="F3659" s="2">
        <v>113.0</v>
      </c>
      <c r="G3659" s="2" t="s">
        <v>38</v>
      </c>
      <c r="H3659" s="2" t="s">
        <v>49</v>
      </c>
      <c r="I3659" s="2" t="s">
        <v>25</v>
      </c>
      <c r="J3659" s="2" t="str">
        <f t="array" ref="J3659">XLOOKUP('Transaction Data'!$G3659,Product_Code,Biscuit_Brand)</f>
        <v>Ginger Snaps</v>
      </c>
      <c r="K3659" s="2">
        <f t="array" ref="K3659">XLOOKUP('Transaction Data'!$G3659,Product_Code,Cost)</f>
        <v>14</v>
      </c>
      <c r="L3659" s="2">
        <f t="array" ref="L3659">XLOOKUP('Transaction Data'!$G3659,Product_Code,Unit_Price)</f>
        <v>28</v>
      </c>
      <c r="M3659" s="3">
        <f>'Transaction Data'!$F3659*'Transaction Data'!$K3659</f>
        <v>1582</v>
      </c>
      <c r="N3659" s="3">
        <f>'Transaction Data'!$F3659*'Transaction Data'!$L3659</f>
        <v>3164</v>
      </c>
      <c r="O3659" s="3">
        <f>'Transaction Data'!$N3659-'Transaction Data'!$M3659</f>
        <v>1582</v>
      </c>
      <c r="P3659" s="2">
        <f>DATEDIF('Transaction Data'!$D3659,'Transaction Data'!$A3659,"y")</f>
        <v>75</v>
      </c>
      <c r="Q3659" s="2" t="str">
        <f>FLOOR('Transaction Data'!$P3659,15)&amp;"-"&amp;FLOOR('Transaction Data'!$P3659,15)+14</f>
        <v>75-89</v>
      </c>
      <c r="R3659" s="2" t="str">
        <f>IF('Transaction Data'!$L3659&lt;=10,"Less Expensive","Expensive")</f>
        <v>Expensive</v>
      </c>
      <c r="S3659" s="4">
        <f>WEEKDAY('Transaction Data'!$A3659)</f>
        <v>2</v>
      </c>
      <c r="T3659" s="2" t="str">
        <f>IF(WEEKDAY('Transaction Data'!$A3659,2)&lt;6,"Weekday","Weekend")</f>
        <v>Weekday</v>
      </c>
    </row>
    <row r="3660" ht="15.75" customHeight="1">
      <c r="A3660" s="1">
        <v>45501.0</v>
      </c>
      <c r="B3660" s="2" t="s">
        <v>3493</v>
      </c>
      <c r="C3660" s="2" t="s">
        <v>69</v>
      </c>
      <c r="D3660" s="1">
        <v>28915.0</v>
      </c>
      <c r="E3660" s="2" t="s">
        <v>63</v>
      </c>
      <c r="F3660" s="2">
        <v>141.0</v>
      </c>
      <c r="G3660" s="2" t="s">
        <v>44</v>
      </c>
      <c r="H3660" s="2" t="s">
        <v>52</v>
      </c>
      <c r="I3660" s="2" t="s">
        <v>25</v>
      </c>
      <c r="J3660" s="2" t="str">
        <f t="array" ref="J3660">XLOOKUP('Transaction Data'!$G3660,Product_Code,Biscuit_Brand)</f>
        <v>Butter Crunch</v>
      </c>
      <c r="K3660" s="2">
        <f t="array" ref="K3660">XLOOKUP('Transaction Data'!$G3660,Product_Code,Cost)</f>
        <v>10</v>
      </c>
      <c r="L3660" s="2">
        <f t="array" ref="L3660">XLOOKUP('Transaction Data'!$G3660,Product_Code,Unit_Price)</f>
        <v>11</v>
      </c>
      <c r="M3660" s="3">
        <f>'Transaction Data'!$F3660*'Transaction Data'!$K3660</f>
        <v>1410</v>
      </c>
      <c r="N3660" s="3">
        <f>'Transaction Data'!$F3660*'Transaction Data'!$L3660</f>
        <v>1551</v>
      </c>
      <c r="O3660" s="3">
        <f>'Transaction Data'!$N3660-'Transaction Data'!$M3660</f>
        <v>141</v>
      </c>
      <c r="P3660" s="2">
        <f>DATEDIF('Transaction Data'!$D3660,'Transaction Data'!$A3660,"y")</f>
        <v>45</v>
      </c>
      <c r="Q3660" s="2" t="str">
        <f>FLOOR('Transaction Data'!$P3660,15)&amp;"-"&amp;FLOOR('Transaction Data'!$P3660,15)+14</f>
        <v>45-59</v>
      </c>
      <c r="R3660" s="2" t="str">
        <f>IF('Transaction Data'!$L3660&lt;=10,"Less Expensive","Expensive")</f>
        <v>Expensive</v>
      </c>
      <c r="S3660" s="4">
        <f>WEEKDAY('Transaction Data'!$A3660)</f>
        <v>1</v>
      </c>
      <c r="T3660" s="2" t="str">
        <f>IF(WEEKDAY('Transaction Data'!$A3660,2)&lt;6,"Weekday","Weekend")</f>
        <v>Weekend</v>
      </c>
    </row>
    <row r="3661" ht="15.75" customHeight="1">
      <c r="A3661" s="1">
        <v>45352.0</v>
      </c>
      <c r="B3661" s="2" t="s">
        <v>3494</v>
      </c>
      <c r="C3661" s="2" t="s">
        <v>69</v>
      </c>
      <c r="D3661" s="1">
        <v>37060.0</v>
      </c>
      <c r="E3661" s="2" t="s">
        <v>37</v>
      </c>
      <c r="F3661" s="2">
        <v>399.0</v>
      </c>
      <c r="G3661" s="2" t="s">
        <v>61</v>
      </c>
      <c r="H3661" s="2" t="s">
        <v>34</v>
      </c>
      <c r="I3661" s="2" t="s">
        <v>25</v>
      </c>
      <c r="J3661" s="2" t="str">
        <f t="array" ref="J3661">XLOOKUP('Transaction Data'!$G3661,Product_Code,Biscuit_Brand)</f>
        <v>Choco Delight</v>
      </c>
      <c r="K3661" s="2">
        <f t="array" ref="K3661">XLOOKUP('Transaction Data'!$G3661,Product_Code,Cost)</f>
        <v>3</v>
      </c>
      <c r="L3661" s="2">
        <f t="array" ref="L3661">XLOOKUP('Transaction Data'!$G3661,Product_Code,Unit_Price)</f>
        <v>5</v>
      </c>
      <c r="M3661" s="3">
        <f>'Transaction Data'!$F3661*'Transaction Data'!$K3661</f>
        <v>1197</v>
      </c>
      <c r="N3661" s="3">
        <f>'Transaction Data'!$F3661*'Transaction Data'!$L3661</f>
        <v>1995</v>
      </c>
      <c r="O3661" s="3">
        <f>'Transaction Data'!$N3661-'Transaction Data'!$M3661</f>
        <v>798</v>
      </c>
      <c r="P3661" s="2">
        <f>DATEDIF('Transaction Data'!$D3661,'Transaction Data'!$A3661,"y")</f>
        <v>22</v>
      </c>
      <c r="Q3661" s="2" t="str">
        <f>FLOOR('Transaction Data'!$P3661,15)&amp;"-"&amp;FLOOR('Transaction Data'!$P3661,15)+14</f>
        <v>15-29</v>
      </c>
      <c r="R3661" s="2" t="str">
        <f>IF('Transaction Data'!$L3661&lt;=10,"Less Expensive","Expensive")</f>
        <v>Less Expensive</v>
      </c>
      <c r="S3661" s="4">
        <f>WEEKDAY('Transaction Data'!$A3661)</f>
        <v>6</v>
      </c>
      <c r="T3661" s="2" t="str">
        <f>IF(WEEKDAY('Transaction Data'!$A3661,2)&lt;6,"Weekday","Weekend")</f>
        <v>Weekday</v>
      </c>
    </row>
    <row r="3662" ht="15.75" customHeight="1">
      <c r="A3662" s="1">
        <v>45353.0</v>
      </c>
      <c r="B3662" s="2" t="s">
        <v>3495</v>
      </c>
      <c r="C3662" s="2" t="s">
        <v>78</v>
      </c>
      <c r="D3662" s="1">
        <v>26503.0</v>
      </c>
      <c r="E3662" s="2" t="s">
        <v>63</v>
      </c>
      <c r="F3662" s="2">
        <v>474.0</v>
      </c>
      <c r="G3662" s="2" t="s">
        <v>23</v>
      </c>
      <c r="H3662" s="2" t="s">
        <v>34</v>
      </c>
      <c r="I3662" s="2" t="s">
        <v>25</v>
      </c>
      <c r="J3662" s="2" t="str">
        <f t="array" ref="J3662">XLOOKUP('Transaction Data'!$G3662,Product_Code,Biscuit_Brand)</f>
        <v>Cinnamon Swirls</v>
      </c>
      <c r="K3662" s="2">
        <f t="array" ref="K3662">XLOOKUP('Transaction Data'!$G3662,Product_Code,Cost)</f>
        <v>10</v>
      </c>
      <c r="L3662" s="2">
        <f t="array" ref="L3662">XLOOKUP('Transaction Data'!$G3662,Product_Code,Unit_Price)</f>
        <v>14</v>
      </c>
      <c r="M3662" s="3">
        <f>'Transaction Data'!$F3662*'Transaction Data'!$K3662</f>
        <v>4740</v>
      </c>
      <c r="N3662" s="3">
        <f>'Transaction Data'!$F3662*'Transaction Data'!$L3662</f>
        <v>6636</v>
      </c>
      <c r="O3662" s="3">
        <f>'Transaction Data'!$N3662-'Transaction Data'!$M3662</f>
        <v>1896</v>
      </c>
      <c r="P3662" s="2">
        <f>DATEDIF('Transaction Data'!$D3662,'Transaction Data'!$A3662,"y")</f>
        <v>51</v>
      </c>
      <c r="Q3662" s="2" t="str">
        <f>FLOOR('Transaction Data'!$P3662,15)&amp;"-"&amp;FLOOR('Transaction Data'!$P3662,15)+14</f>
        <v>45-59</v>
      </c>
      <c r="R3662" s="2" t="str">
        <f>IF('Transaction Data'!$L3662&lt;=10,"Less Expensive","Expensive")</f>
        <v>Expensive</v>
      </c>
      <c r="S3662" s="4">
        <f>WEEKDAY('Transaction Data'!$A3662)</f>
        <v>7</v>
      </c>
      <c r="T3662" s="2" t="str">
        <f>IF(WEEKDAY('Transaction Data'!$A3662,2)&lt;6,"Weekday","Weekend")</f>
        <v>Weekend</v>
      </c>
    </row>
    <row r="3663" ht="15.75" customHeight="1">
      <c r="A3663" s="1">
        <v>45390.0</v>
      </c>
      <c r="B3663" s="2" t="s">
        <v>3496</v>
      </c>
      <c r="C3663" s="2" t="s">
        <v>69</v>
      </c>
      <c r="D3663" s="1">
        <v>35799.0</v>
      </c>
      <c r="E3663" s="2" t="s">
        <v>63</v>
      </c>
      <c r="F3663" s="2">
        <v>109.0</v>
      </c>
      <c r="G3663" s="2" t="s">
        <v>23</v>
      </c>
      <c r="H3663" s="2" t="s">
        <v>39</v>
      </c>
      <c r="I3663" s="2" t="s">
        <v>25</v>
      </c>
      <c r="J3663" s="2" t="str">
        <f t="array" ref="J3663">XLOOKUP('Transaction Data'!$G3663,Product_Code,Biscuit_Brand)</f>
        <v>Cinnamon Swirls</v>
      </c>
      <c r="K3663" s="2">
        <f t="array" ref="K3663">XLOOKUP('Transaction Data'!$G3663,Product_Code,Cost)</f>
        <v>10</v>
      </c>
      <c r="L3663" s="2">
        <f t="array" ref="L3663">XLOOKUP('Transaction Data'!$G3663,Product_Code,Unit_Price)</f>
        <v>14</v>
      </c>
      <c r="M3663" s="3">
        <f>'Transaction Data'!$F3663*'Transaction Data'!$K3663</f>
        <v>1090</v>
      </c>
      <c r="N3663" s="3">
        <f>'Transaction Data'!$F3663*'Transaction Data'!$L3663</f>
        <v>1526</v>
      </c>
      <c r="O3663" s="3">
        <f>'Transaction Data'!$N3663-'Transaction Data'!$M3663</f>
        <v>436</v>
      </c>
      <c r="P3663" s="2">
        <f>DATEDIF('Transaction Data'!$D3663,'Transaction Data'!$A3663,"y")</f>
        <v>26</v>
      </c>
      <c r="Q3663" s="2" t="str">
        <f>FLOOR('Transaction Data'!$P3663,15)&amp;"-"&amp;FLOOR('Transaction Data'!$P3663,15)+14</f>
        <v>15-29</v>
      </c>
      <c r="R3663" s="2" t="str">
        <f>IF('Transaction Data'!$L3663&lt;=10,"Less Expensive","Expensive")</f>
        <v>Expensive</v>
      </c>
      <c r="S3663" s="4">
        <f>WEEKDAY('Transaction Data'!$A3663)</f>
        <v>2</v>
      </c>
      <c r="T3663" s="2" t="str">
        <f>IF(WEEKDAY('Transaction Data'!$A3663,2)&lt;6,"Weekday","Weekend")</f>
        <v>Weekday</v>
      </c>
    </row>
    <row r="3664" ht="15.75" customHeight="1">
      <c r="A3664" s="1">
        <v>45478.0</v>
      </c>
      <c r="B3664" s="2" t="s">
        <v>3497</v>
      </c>
      <c r="C3664" s="2" t="s">
        <v>51</v>
      </c>
      <c r="D3664" s="1">
        <v>31134.0</v>
      </c>
      <c r="E3664" s="2" t="s">
        <v>27</v>
      </c>
      <c r="F3664" s="2">
        <v>131.0</v>
      </c>
      <c r="G3664" s="2" t="s">
        <v>44</v>
      </c>
      <c r="H3664" s="2" t="s">
        <v>42</v>
      </c>
      <c r="I3664" s="2" t="s">
        <v>25</v>
      </c>
      <c r="J3664" s="2" t="str">
        <f t="array" ref="J3664">XLOOKUP('Transaction Data'!$G3664,Product_Code,Biscuit_Brand)</f>
        <v>Butter Crunch</v>
      </c>
      <c r="K3664" s="2">
        <f t="array" ref="K3664">XLOOKUP('Transaction Data'!$G3664,Product_Code,Cost)</f>
        <v>10</v>
      </c>
      <c r="L3664" s="2">
        <f t="array" ref="L3664">XLOOKUP('Transaction Data'!$G3664,Product_Code,Unit_Price)</f>
        <v>11</v>
      </c>
      <c r="M3664" s="3">
        <f>'Transaction Data'!$F3664*'Transaction Data'!$K3664</f>
        <v>1310</v>
      </c>
      <c r="N3664" s="3">
        <f>'Transaction Data'!$F3664*'Transaction Data'!$L3664</f>
        <v>1441</v>
      </c>
      <c r="O3664" s="3">
        <f>'Transaction Data'!$N3664-'Transaction Data'!$M3664</f>
        <v>131</v>
      </c>
      <c r="P3664" s="2">
        <f>DATEDIF('Transaction Data'!$D3664,'Transaction Data'!$A3664,"y")</f>
        <v>39</v>
      </c>
      <c r="Q3664" s="2" t="str">
        <f>FLOOR('Transaction Data'!$P3664,15)&amp;"-"&amp;FLOOR('Transaction Data'!$P3664,15)+14</f>
        <v>30-44</v>
      </c>
      <c r="R3664" s="2" t="str">
        <f>IF('Transaction Data'!$L3664&lt;=10,"Less Expensive","Expensive")</f>
        <v>Expensive</v>
      </c>
      <c r="S3664" s="4">
        <f>WEEKDAY('Transaction Data'!$A3664)</f>
        <v>6</v>
      </c>
      <c r="T3664" s="2" t="str">
        <f>IF(WEEKDAY('Transaction Data'!$A3664,2)&lt;6,"Weekday","Weekend")</f>
        <v>Weekday</v>
      </c>
    </row>
    <row r="3665" ht="15.75" customHeight="1">
      <c r="A3665" s="1">
        <v>45471.0</v>
      </c>
      <c r="B3665" s="2" t="s">
        <v>3498</v>
      </c>
      <c r="C3665" s="2" t="s">
        <v>21</v>
      </c>
      <c r="D3665" s="1">
        <v>21166.0</v>
      </c>
      <c r="E3665" s="2" t="s">
        <v>27</v>
      </c>
      <c r="F3665" s="2">
        <v>200.0</v>
      </c>
      <c r="G3665" s="2" t="s">
        <v>33</v>
      </c>
      <c r="H3665" s="2" t="s">
        <v>45</v>
      </c>
      <c r="I3665" s="2" t="s">
        <v>25</v>
      </c>
      <c r="J3665" s="2" t="str">
        <f t="array" ref="J3665">XLOOKUP('Transaction Data'!$G3665,Product_Code,Biscuit_Brand)</f>
        <v>Caramel Biscuits</v>
      </c>
      <c r="K3665" s="2">
        <f t="array" ref="K3665">XLOOKUP('Transaction Data'!$G3665,Product_Code,Cost)</f>
        <v>18</v>
      </c>
      <c r="L3665" s="2">
        <f t="array" ref="L3665">XLOOKUP('Transaction Data'!$G3665,Product_Code,Unit_Price)</f>
        <v>22</v>
      </c>
      <c r="M3665" s="3">
        <f>'Transaction Data'!$F3665*'Transaction Data'!$K3665</f>
        <v>3600</v>
      </c>
      <c r="N3665" s="3">
        <f>'Transaction Data'!$F3665*'Transaction Data'!$L3665</f>
        <v>4400</v>
      </c>
      <c r="O3665" s="3">
        <f>'Transaction Data'!$N3665-'Transaction Data'!$M3665</f>
        <v>800</v>
      </c>
      <c r="P3665" s="2">
        <f>DATEDIF('Transaction Data'!$D3665,'Transaction Data'!$A3665,"y")</f>
        <v>66</v>
      </c>
      <c r="Q3665" s="2" t="str">
        <f>FLOOR('Transaction Data'!$P3665,15)&amp;"-"&amp;FLOOR('Transaction Data'!$P3665,15)+14</f>
        <v>60-74</v>
      </c>
      <c r="R3665" s="2" t="str">
        <f>IF('Transaction Data'!$L3665&lt;=10,"Less Expensive","Expensive")</f>
        <v>Expensive</v>
      </c>
      <c r="S3665" s="4">
        <f>WEEKDAY('Transaction Data'!$A3665)</f>
        <v>6</v>
      </c>
      <c r="T3665" s="2" t="str">
        <f>IF(WEEKDAY('Transaction Data'!$A3665,2)&lt;6,"Weekday","Weekend")</f>
        <v>Weekday</v>
      </c>
    </row>
    <row r="3666" ht="15.75" customHeight="1">
      <c r="A3666" s="1">
        <v>45482.0</v>
      </c>
      <c r="B3666" s="2" t="s">
        <v>3499</v>
      </c>
      <c r="C3666" s="2" t="s">
        <v>21</v>
      </c>
      <c r="D3666" s="1">
        <v>30189.0</v>
      </c>
      <c r="E3666" s="2" t="s">
        <v>22</v>
      </c>
      <c r="F3666" s="2">
        <v>384.0</v>
      </c>
      <c r="G3666" s="2" t="s">
        <v>23</v>
      </c>
      <c r="H3666" s="2" t="s">
        <v>49</v>
      </c>
      <c r="I3666" s="2" t="s">
        <v>25</v>
      </c>
      <c r="J3666" s="2" t="str">
        <f t="array" ref="J3666">XLOOKUP('Transaction Data'!$G3666,Product_Code,Biscuit_Brand)</f>
        <v>Cinnamon Swirls</v>
      </c>
      <c r="K3666" s="2">
        <f t="array" ref="K3666">XLOOKUP('Transaction Data'!$G3666,Product_Code,Cost)</f>
        <v>10</v>
      </c>
      <c r="L3666" s="2">
        <f t="array" ref="L3666">XLOOKUP('Transaction Data'!$G3666,Product_Code,Unit_Price)</f>
        <v>14</v>
      </c>
      <c r="M3666" s="3">
        <f>'Transaction Data'!$F3666*'Transaction Data'!$K3666</f>
        <v>3840</v>
      </c>
      <c r="N3666" s="3">
        <f>'Transaction Data'!$F3666*'Transaction Data'!$L3666</f>
        <v>5376</v>
      </c>
      <c r="O3666" s="3">
        <f>'Transaction Data'!$N3666-'Transaction Data'!$M3666</f>
        <v>1536</v>
      </c>
      <c r="P3666" s="2">
        <f>DATEDIF('Transaction Data'!$D3666,'Transaction Data'!$A3666,"y")</f>
        <v>41</v>
      </c>
      <c r="Q3666" s="2" t="str">
        <f>FLOOR('Transaction Data'!$P3666,15)&amp;"-"&amp;FLOOR('Transaction Data'!$P3666,15)+14</f>
        <v>30-44</v>
      </c>
      <c r="R3666" s="2" t="str">
        <f>IF('Transaction Data'!$L3666&lt;=10,"Less Expensive","Expensive")</f>
        <v>Expensive</v>
      </c>
      <c r="S3666" s="4">
        <f>WEEKDAY('Transaction Data'!$A3666)</f>
        <v>3</v>
      </c>
      <c r="T3666" s="2" t="str">
        <f>IF(WEEKDAY('Transaction Data'!$A3666,2)&lt;6,"Weekday","Weekend")</f>
        <v>Weekday</v>
      </c>
    </row>
    <row r="3667" ht="15.75" customHeight="1">
      <c r="A3667" s="1">
        <v>45431.0</v>
      </c>
      <c r="B3667" s="2" t="s">
        <v>3500</v>
      </c>
      <c r="C3667" s="2" t="s">
        <v>32</v>
      </c>
      <c r="D3667" s="1">
        <v>22464.0</v>
      </c>
      <c r="E3667" s="2" t="s">
        <v>63</v>
      </c>
      <c r="F3667" s="2">
        <v>470.0</v>
      </c>
      <c r="G3667" s="2" t="s">
        <v>60</v>
      </c>
      <c r="H3667" s="2" t="s">
        <v>52</v>
      </c>
      <c r="I3667" s="2" t="s">
        <v>25</v>
      </c>
      <c r="J3667" s="2" t="str">
        <f t="array" ref="J3667">XLOOKUP('Transaction Data'!$G3667,Product_Code,Biscuit_Brand)</f>
        <v>Peanut Butter Bites</v>
      </c>
      <c r="K3667" s="2">
        <f t="array" ref="K3667">XLOOKUP('Transaction Data'!$G3667,Product_Code,Cost)</f>
        <v>5</v>
      </c>
      <c r="L3667" s="2">
        <f t="array" ref="L3667">XLOOKUP('Transaction Data'!$G3667,Product_Code,Unit_Price)</f>
        <v>7</v>
      </c>
      <c r="M3667" s="3">
        <f>'Transaction Data'!$F3667*'Transaction Data'!$K3667</f>
        <v>2350</v>
      </c>
      <c r="N3667" s="3">
        <f>'Transaction Data'!$F3667*'Transaction Data'!$L3667</f>
        <v>3290</v>
      </c>
      <c r="O3667" s="3">
        <f>'Transaction Data'!$N3667-'Transaction Data'!$M3667</f>
        <v>940</v>
      </c>
      <c r="P3667" s="2">
        <f>DATEDIF('Transaction Data'!$D3667,'Transaction Data'!$A3667,"y")</f>
        <v>62</v>
      </c>
      <c r="Q3667" s="2" t="str">
        <f>FLOOR('Transaction Data'!$P3667,15)&amp;"-"&amp;FLOOR('Transaction Data'!$P3667,15)+14</f>
        <v>60-74</v>
      </c>
      <c r="R3667" s="2" t="str">
        <f>IF('Transaction Data'!$L3667&lt;=10,"Less Expensive","Expensive")</f>
        <v>Less Expensive</v>
      </c>
      <c r="S3667" s="4">
        <f>WEEKDAY('Transaction Data'!$A3667)</f>
        <v>1</v>
      </c>
      <c r="T3667" s="2" t="str">
        <f>IF(WEEKDAY('Transaction Data'!$A3667,2)&lt;6,"Weekday","Weekend")</f>
        <v>Weekend</v>
      </c>
    </row>
    <row r="3668" ht="15.75" customHeight="1">
      <c r="A3668" s="1">
        <v>45433.0</v>
      </c>
      <c r="B3668" s="2" t="s">
        <v>3501</v>
      </c>
      <c r="C3668" s="2" t="s">
        <v>72</v>
      </c>
      <c r="D3668" s="1">
        <v>20327.0</v>
      </c>
      <c r="E3668" s="2" t="s">
        <v>63</v>
      </c>
      <c r="F3668" s="2">
        <v>346.0</v>
      </c>
      <c r="G3668" s="2" t="s">
        <v>60</v>
      </c>
      <c r="H3668" s="2" t="s">
        <v>49</v>
      </c>
      <c r="I3668" s="2" t="s">
        <v>25</v>
      </c>
      <c r="J3668" s="2" t="str">
        <f t="array" ref="J3668">XLOOKUP('Transaction Data'!$G3668,Product_Code,Biscuit_Brand)</f>
        <v>Peanut Butter Bites</v>
      </c>
      <c r="K3668" s="2">
        <f t="array" ref="K3668">XLOOKUP('Transaction Data'!$G3668,Product_Code,Cost)</f>
        <v>5</v>
      </c>
      <c r="L3668" s="2">
        <f t="array" ref="L3668">XLOOKUP('Transaction Data'!$G3668,Product_Code,Unit_Price)</f>
        <v>7</v>
      </c>
      <c r="M3668" s="3">
        <f>'Transaction Data'!$F3668*'Transaction Data'!$K3668</f>
        <v>1730</v>
      </c>
      <c r="N3668" s="3">
        <f>'Transaction Data'!$F3668*'Transaction Data'!$L3668</f>
        <v>2422</v>
      </c>
      <c r="O3668" s="3">
        <f>'Transaction Data'!$N3668-'Transaction Data'!$M3668</f>
        <v>692</v>
      </c>
      <c r="P3668" s="2">
        <f>DATEDIF('Transaction Data'!$D3668,'Transaction Data'!$A3668,"y")</f>
        <v>68</v>
      </c>
      <c r="Q3668" s="2" t="str">
        <f>FLOOR('Transaction Data'!$P3668,15)&amp;"-"&amp;FLOOR('Transaction Data'!$P3668,15)+14</f>
        <v>60-74</v>
      </c>
      <c r="R3668" s="2" t="str">
        <f>IF('Transaction Data'!$L3668&lt;=10,"Less Expensive","Expensive")</f>
        <v>Less Expensive</v>
      </c>
      <c r="S3668" s="4">
        <f>WEEKDAY('Transaction Data'!$A3668)</f>
        <v>3</v>
      </c>
      <c r="T3668" s="2" t="str">
        <f>IF(WEEKDAY('Transaction Data'!$A3668,2)&lt;6,"Weekday","Weekend")</f>
        <v>Weekday</v>
      </c>
    </row>
    <row r="3669" ht="15.75" customHeight="1">
      <c r="A3669" s="1">
        <v>45406.0</v>
      </c>
      <c r="B3669" s="2" t="s">
        <v>3502</v>
      </c>
      <c r="C3669" s="2" t="s">
        <v>72</v>
      </c>
      <c r="D3669" s="1">
        <v>19035.0</v>
      </c>
      <c r="E3669" s="2" t="s">
        <v>63</v>
      </c>
      <c r="F3669" s="2">
        <v>229.0</v>
      </c>
      <c r="G3669" s="2" t="s">
        <v>33</v>
      </c>
      <c r="H3669" s="2" t="s">
        <v>52</v>
      </c>
      <c r="I3669" s="2" t="s">
        <v>25</v>
      </c>
      <c r="J3669" s="2" t="str">
        <f t="array" ref="J3669">XLOOKUP('Transaction Data'!$G3669,Product_Code,Biscuit_Brand)</f>
        <v>Caramel Biscuits</v>
      </c>
      <c r="K3669" s="2">
        <f t="array" ref="K3669">XLOOKUP('Transaction Data'!$G3669,Product_Code,Cost)</f>
        <v>18</v>
      </c>
      <c r="L3669" s="2">
        <f t="array" ref="L3669">XLOOKUP('Transaction Data'!$G3669,Product_Code,Unit_Price)</f>
        <v>22</v>
      </c>
      <c r="M3669" s="3">
        <f>'Transaction Data'!$F3669*'Transaction Data'!$K3669</f>
        <v>4122</v>
      </c>
      <c r="N3669" s="3">
        <f>'Transaction Data'!$F3669*'Transaction Data'!$L3669</f>
        <v>5038</v>
      </c>
      <c r="O3669" s="3">
        <f>'Transaction Data'!$N3669-'Transaction Data'!$M3669</f>
        <v>916</v>
      </c>
      <c r="P3669" s="2">
        <f>DATEDIF('Transaction Data'!$D3669,'Transaction Data'!$A3669,"y")</f>
        <v>72</v>
      </c>
      <c r="Q3669" s="2" t="str">
        <f>FLOOR('Transaction Data'!$P3669,15)&amp;"-"&amp;FLOOR('Transaction Data'!$P3669,15)+14</f>
        <v>60-74</v>
      </c>
      <c r="R3669" s="2" t="str">
        <f>IF('Transaction Data'!$L3669&lt;=10,"Less Expensive","Expensive")</f>
        <v>Expensive</v>
      </c>
      <c r="S3669" s="4">
        <f>WEEKDAY('Transaction Data'!$A3669)</f>
        <v>4</v>
      </c>
      <c r="T3669" s="2" t="str">
        <f>IF(WEEKDAY('Transaction Data'!$A3669,2)&lt;6,"Weekday","Weekend")</f>
        <v>Weekday</v>
      </c>
    </row>
    <row r="3670" ht="15.75" customHeight="1">
      <c r="A3670" s="1">
        <v>45293.0</v>
      </c>
      <c r="B3670" s="2" t="s">
        <v>3503</v>
      </c>
      <c r="C3670" s="2" t="s">
        <v>69</v>
      </c>
      <c r="D3670" s="1">
        <v>31589.0</v>
      </c>
      <c r="E3670" s="2" t="s">
        <v>37</v>
      </c>
      <c r="F3670" s="2">
        <v>46.0</v>
      </c>
      <c r="G3670" s="2" t="s">
        <v>23</v>
      </c>
      <c r="H3670" s="2" t="s">
        <v>52</v>
      </c>
      <c r="I3670" s="2" t="s">
        <v>25</v>
      </c>
      <c r="J3670" s="2" t="str">
        <f t="array" ref="J3670">XLOOKUP('Transaction Data'!$G3670,Product_Code,Biscuit_Brand)</f>
        <v>Cinnamon Swirls</v>
      </c>
      <c r="K3670" s="2">
        <f t="array" ref="K3670">XLOOKUP('Transaction Data'!$G3670,Product_Code,Cost)</f>
        <v>10</v>
      </c>
      <c r="L3670" s="2">
        <f t="array" ref="L3670">XLOOKUP('Transaction Data'!$G3670,Product_Code,Unit_Price)</f>
        <v>14</v>
      </c>
      <c r="M3670" s="3">
        <f>'Transaction Data'!$F3670*'Transaction Data'!$K3670</f>
        <v>460</v>
      </c>
      <c r="N3670" s="3">
        <f>'Transaction Data'!$F3670*'Transaction Data'!$L3670</f>
        <v>644</v>
      </c>
      <c r="O3670" s="3">
        <f>'Transaction Data'!$N3670-'Transaction Data'!$M3670</f>
        <v>184</v>
      </c>
      <c r="P3670" s="2">
        <f>DATEDIF('Transaction Data'!$D3670,'Transaction Data'!$A3670,"y")</f>
        <v>37</v>
      </c>
      <c r="Q3670" s="2" t="str">
        <f>FLOOR('Transaction Data'!$P3670,15)&amp;"-"&amp;FLOOR('Transaction Data'!$P3670,15)+14</f>
        <v>30-44</v>
      </c>
      <c r="R3670" s="2" t="str">
        <f>IF('Transaction Data'!$L3670&lt;=10,"Less Expensive","Expensive")</f>
        <v>Expensive</v>
      </c>
      <c r="S3670" s="4">
        <f>WEEKDAY('Transaction Data'!$A3670)</f>
        <v>3</v>
      </c>
      <c r="T3670" s="2" t="str">
        <f>IF(WEEKDAY('Transaction Data'!$A3670,2)&lt;6,"Weekday","Weekend")</f>
        <v>Weekday</v>
      </c>
    </row>
    <row r="3671" ht="15.75" customHeight="1">
      <c r="A3671" s="1">
        <v>45302.0</v>
      </c>
      <c r="B3671" s="2" t="s">
        <v>3504</v>
      </c>
      <c r="C3671" s="2" t="s">
        <v>47</v>
      </c>
      <c r="D3671" s="1">
        <v>23133.0</v>
      </c>
      <c r="E3671" s="2" t="s">
        <v>37</v>
      </c>
      <c r="F3671" s="2">
        <v>347.0</v>
      </c>
      <c r="G3671" s="2" t="s">
        <v>38</v>
      </c>
      <c r="H3671" s="2" t="s">
        <v>45</v>
      </c>
      <c r="I3671" s="2" t="s">
        <v>25</v>
      </c>
      <c r="J3671" s="2" t="str">
        <f t="array" ref="J3671">XLOOKUP('Transaction Data'!$G3671,Product_Code,Biscuit_Brand)</f>
        <v>Ginger Snaps</v>
      </c>
      <c r="K3671" s="2">
        <f t="array" ref="K3671">XLOOKUP('Transaction Data'!$G3671,Product_Code,Cost)</f>
        <v>14</v>
      </c>
      <c r="L3671" s="2">
        <f t="array" ref="L3671">XLOOKUP('Transaction Data'!$G3671,Product_Code,Unit_Price)</f>
        <v>28</v>
      </c>
      <c r="M3671" s="3">
        <f>'Transaction Data'!$F3671*'Transaction Data'!$K3671</f>
        <v>4858</v>
      </c>
      <c r="N3671" s="3">
        <f>'Transaction Data'!$F3671*'Transaction Data'!$L3671</f>
        <v>9716</v>
      </c>
      <c r="O3671" s="3">
        <f>'Transaction Data'!$N3671-'Transaction Data'!$M3671</f>
        <v>4858</v>
      </c>
      <c r="P3671" s="2">
        <f>DATEDIF('Transaction Data'!$D3671,'Transaction Data'!$A3671,"y")</f>
        <v>60</v>
      </c>
      <c r="Q3671" s="2" t="str">
        <f>FLOOR('Transaction Data'!$P3671,15)&amp;"-"&amp;FLOOR('Transaction Data'!$P3671,15)+14</f>
        <v>60-74</v>
      </c>
      <c r="R3671" s="2" t="str">
        <f>IF('Transaction Data'!$L3671&lt;=10,"Less Expensive","Expensive")</f>
        <v>Expensive</v>
      </c>
      <c r="S3671" s="4">
        <f>WEEKDAY('Transaction Data'!$A3671)</f>
        <v>5</v>
      </c>
      <c r="T3671" s="2" t="str">
        <f>IF(WEEKDAY('Transaction Data'!$A3671,2)&lt;6,"Weekday","Weekend")</f>
        <v>Weekday</v>
      </c>
    </row>
    <row r="3672" ht="15.75" customHeight="1">
      <c r="A3672" s="1">
        <v>45306.0</v>
      </c>
      <c r="B3672" s="2" t="s">
        <v>3505</v>
      </c>
      <c r="C3672" s="2" t="s">
        <v>72</v>
      </c>
      <c r="D3672" s="1">
        <v>33884.0</v>
      </c>
      <c r="E3672" s="2" t="s">
        <v>22</v>
      </c>
      <c r="F3672" s="2">
        <v>439.0</v>
      </c>
      <c r="G3672" s="2" t="s">
        <v>57</v>
      </c>
      <c r="H3672" s="2" t="s">
        <v>49</v>
      </c>
      <c r="I3672" s="2" t="s">
        <v>25</v>
      </c>
      <c r="J3672" s="2" t="str">
        <f t="array" ref="J3672">XLOOKUP('Transaction Data'!$G3672,Product_Code,Biscuit_Brand)</f>
        <v>Oatmeal Cookies</v>
      </c>
      <c r="K3672" s="2">
        <f t="array" ref="K3672">XLOOKUP('Transaction Data'!$G3672,Product_Code,Cost)</f>
        <v>19</v>
      </c>
      <c r="L3672" s="2">
        <f t="array" ref="L3672">XLOOKUP('Transaction Data'!$G3672,Product_Code,Unit_Price)</f>
        <v>23</v>
      </c>
      <c r="M3672" s="3">
        <f>'Transaction Data'!$F3672*'Transaction Data'!$K3672</f>
        <v>8341</v>
      </c>
      <c r="N3672" s="3">
        <f>'Transaction Data'!$F3672*'Transaction Data'!$L3672</f>
        <v>10097</v>
      </c>
      <c r="O3672" s="3">
        <f>'Transaction Data'!$N3672-'Transaction Data'!$M3672</f>
        <v>1756</v>
      </c>
      <c r="P3672" s="2">
        <f>DATEDIF('Transaction Data'!$D3672,'Transaction Data'!$A3672,"y")</f>
        <v>31</v>
      </c>
      <c r="Q3672" s="2" t="str">
        <f>FLOOR('Transaction Data'!$P3672,15)&amp;"-"&amp;FLOOR('Transaction Data'!$P3672,15)+14</f>
        <v>30-44</v>
      </c>
      <c r="R3672" s="2" t="str">
        <f>IF('Transaction Data'!$L3672&lt;=10,"Less Expensive","Expensive")</f>
        <v>Expensive</v>
      </c>
      <c r="S3672" s="4">
        <f>WEEKDAY('Transaction Data'!$A3672)</f>
        <v>2</v>
      </c>
      <c r="T3672" s="2" t="str">
        <f>IF(WEEKDAY('Transaction Data'!$A3672,2)&lt;6,"Weekday","Weekend")</f>
        <v>Weekday</v>
      </c>
    </row>
    <row r="3673" ht="15.75" customHeight="1">
      <c r="A3673" s="1">
        <v>45421.0</v>
      </c>
      <c r="B3673" s="2" t="s">
        <v>3506</v>
      </c>
      <c r="C3673" s="2" t="s">
        <v>47</v>
      </c>
      <c r="D3673" s="1">
        <v>31050.0</v>
      </c>
      <c r="E3673" s="2" t="s">
        <v>27</v>
      </c>
      <c r="F3673" s="2">
        <v>106.0</v>
      </c>
      <c r="G3673" s="2" t="s">
        <v>38</v>
      </c>
      <c r="H3673" s="2" t="s">
        <v>52</v>
      </c>
      <c r="I3673" s="2" t="s">
        <v>25</v>
      </c>
      <c r="J3673" s="2" t="str">
        <f t="array" ref="J3673">XLOOKUP('Transaction Data'!$G3673,Product_Code,Biscuit_Brand)</f>
        <v>Ginger Snaps</v>
      </c>
      <c r="K3673" s="2">
        <f t="array" ref="K3673">XLOOKUP('Transaction Data'!$G3673,Product_Code,Cost)</f>
        <v>14</v>
      </c>
      <c r="L3673" s="2">
        <f t="array" ref="L3673">XLOOKUP('Transaction Data'!$G3673,Product_Code,Unit_Price)</f>
        <v>28</v>
      </c>
      <c r="M3673" s="3">
        <f>'Transaction Data'!$F3673*'Transaction Data'!$K3673</f>
        <v>1484</v>
      </c>
      <c r="N3673" s="3">
        <f>'Transaction Data'!$F3673*'Transaction Data'!$L3673</f>
        <v>2968</v>
      </c>
      <c r="O3673" s="3">
        <f>'Transaction Data'!$N3673-'Transaction Data'!$M3673</f>
        <v>1484</v>
      </c>
      <c r="P3673" s="2">
        <f>DATEDIF('Transaction Data'!$D3673,'Transaction Data'!$A3673,"y")</f>
        <v>39</v>
      </c>
      <c r="Q3673" s="2" t="str">
        <f>FLOOR('Transaction Data'!$P3673,15)&amp;"-"&amp;FLOOR('Transaction Data'!$P3673,15)+14</f>
        <v>30-44</v>
      </c>
      <c r="R3673" s="2" t="str">
        <f>IF('Transaction Data'!$L3673&lt;=10,"Less Expensive","Expensive")</f>
        <v>Expensive</v>
      </c>
      <c r="S3673" s="4">
        <f>WEEKDAY('Transaction Data'!$A3673)</f>
        <v>5</v>
      </c>
      <c r="T3673" s="2" t="str">
        <f>IF(WEEKDAY('Transaction Data'!$A3673,2)&lt;6,"Weekday","Weekend")</f>
        <v>Weekday</v>
      </c>
    </row>
    <row r="3674" ht="15.75" customHeight="1">
      <c r="A3674" s="1">
        <v>45471.0</v>
      </c>
      <c r="B3674" s="2" t="s">
        <v>3507</v>
      </c>
      <c r="C3674" s="2" t="s">
        <v>21</v>
      </c>
      <c r="D3674" s="1">
        <v>34936.0</v>
      </c>
      <c r="E3674" s="2" t="s">
        <v>27</v>
      </c>
      <c r="F3674" s="2">
        <v>108.0</v>
      </c>
      <c r="G3674" s="2" t="s">
        <v>48</v>
      </c>
      <c r="H3674" s="2" t="s">
        <v>49</v>
      </c>
      <c r="I3674" s="2" t="s">
        <v>25</v>
      </c>
      <c r="J3674" s="2" t="str">
        <f t="array" ref="J3674">XLOOKUP('Transaction Data'!$G3674,Product_Code,Biscuit_Brand)</f>
        <v>Lemon Crisps</v>
      </c>
      <c r="K3674" s="2">
        <f t="array" ref="K3674">XLOOKUP('Transaction Data'!$G3674,Product_Code,Cost)</f>
        <v>7</v>
      </c>
      <c r="L3674" s="2">
        <f t="array" ref="L3674">XLOOKUP('Transaction Data'!$G3674,Product_Code,Unit_Price)</f>
        <v>9</v>
      </c>
      <c r="M3674" s="3">
        <f>'Transaction Data'!$F3674*'Transaction Data'!$K3674</f>
        <v>756</v>
      </c>
      <c r="N3674" s="3">
        <f>'Transaction Data'!$F3674*'Transaction Data'!$L3674</f>
        <v>972</v>
      </c>
      <c r="O3674" s="3">
        <f>'Transaction Data'!$N3674-'Transaction Data'!$M3674</f>
        <v>216</v>
      </c>
      <c r="P3674" s="2">
        <f>DATEDIF('Transaction Data'!$D3674,'Transaction Data'!$A3674,"y")</f>
        <v>28</v>
      </c>
      <c r="Q3674" s="2" t="str">
        <f>FLOOR('Transaction Data'!$P3674,15)&amp;"-"&amp;FLOOR('Transaction Data'!$P3674,15)+14</f>
        <v>15-29</v>
      </c>
      <c r="R3674" s="2" t="str">
        <f>IF('Transaction Data'!$L3674&lt;=10,"Less Expensive","Expensive")</f>
        <v>Less Expensive</v>
      </c>
      <c r="S3674" s="4">
        <f>WEEKDAY('Transaction Data'!$A3674)</f>
        <v>6</v>
      </c>
      <c r="T3674" s="2" t="str">
        <f>IF(WEEKDAY('Transaction Data'!$A3674,2)&lt;6,"Weekday","Weekend")</f>
        <v>Weekday</v>
      </c>
    </row>
    <row r="3675" ht="15.75" customHeight="1">
      <c r="A3675" s="1">
        <v>45388.0</v>
      </c>
      <c r="B3675" s="2" t="s">
        <v>3508</v>
      </c>
      <c r="C3675" s="2" t="s">
        <v>54</v>
      </c>
      <c r="D3675" s="1">
        <v>35902.0</v>
      </c>
      <c r="E3675" s="2" t="s">
        <v>22</v>
      </c>
      <c r="F3675" s="2">
        <v>120.0</v>
      </c>
      <c r="G3675" s="2" t="s">
        <v>33</v>
      </c>
      <c r="H3675" s="2" t="s">
        <v>52</v>
      </c>
      <c r="I3675" s="2" t="s">
        <v>25</v>
      </c>
      <c r="J3675" s="2" t="str">
        <f t="array" ref="J3675">XLOOKUP('Transaction Data'!$G3675,Product_Code,Biscuit_Brand)</f>
        <v>Caramel Biscuits</v>
      </c>
      <c r="K3675" s="2">
        <f t="array" ref="K3675">XLOOKUP('Transaction Data'!$G3675,Product_Code,Cost)</f>
        <v>18</v>
      </c>
      <c r="L3675" s="2">
        <f t="array" ref="L3675">XLOOKUP('Transaction Data'!$G3675,Product_Code,Unit_Price)</f>
        <v>22</v>
      </c>
      <c r="M3675" s="3">
        <f>'Transaction Data'!$F3675*'Transaction Data'!$K3675</f>
        <v>2160</v>
      </c>
      <c r="N3675" s="3">
        <f>'Transaction Data'!$F3675*'Transaction Data'!$L3675</f>
        <v>2640</v>
      </c>
      <c r="O3675" s="3">
        <f>'Transaction Data'!$N3675-'Transaction Data'!$M3675</f>
        <v>480</v>
      </c>
      <c r="P3675" s="2">
        <f>DATEDIF('Transaction Data'!$D3675,'Transaction Data'!$A3675,"y")</f>
        <v>25</v>
      </c>
      <c r="Q3675" s="2" t="str">
        <f>FLOOR('Transaction Data'!$P3675,15)&amp;"-"&amp;FLOOR('Transaction Data'!$P3675,15)+14</f>
        <v>15-29</v>
      </c>
      <c r="R3675" s="2" t="str">
        <f>IF('Transaction Data'!$L3675&lt;=10,"Less Expensive","Expensive")</f>
        <v>Expensive</v>
      </c>
      <c r="S3675" s="4">
        <f>WEEKDAY('Transaction Data'!$A3675)</f>
        <v>7</v>
      </c>
      <c r="T3675" s="2" t="str">
        <f>IF(WEEKDAY('Transaction Data'!$A3675,2)&lt;6,"Weekday","Weekend")</f>
        <v>Weekend</v>
      </c>
    </row>
    <row r="3676" ht="15.75" customHeight="1">
      <c r="A3676" s="1">
        <v>45297.0</v>
      </c>
      <c r="B3676" s="2" t="s">
        <v>3509</v>
      </c>
      <c r="C3676" s="2" t="s">
        <v>51</v>
      </c>
      <c r="D3676" s="1">
        <v>37217.0</v>
      </c>
      <c r="E3676" s="2" t="s">
        <v>37</v>
      </c>
      <c r="F3676" s="2">
        <v>221.0</v>
      </c>
      <c r="G3676" s="2" t="s">
        <v>28</v>
      </c>
      <c r="H3676" s="2" t="s">
        <v>34</v>
      </c>
      <c r="I3676" s="2" t="s">
        <v>25</v>
      </c>
      <c r="J3676" s="2" t="str">
        <f t="array" ref="J3676">XLOOKUP('Transaction Data'!$G3676,Product_Code,Biscuit_Brand)</f>
        <v>Shortbread</v>
      </c>
      <c r="K3676" s="2">
        <f t="array" ref="K3676">XLOOKUP('Transaction Data'!$G3676,Product_Code,Cost)</f>
        <v>10</v>
      </c>
      <c r="L3676" s="2">
        <f t="array" ref="L3676">XLOOKUP('Transaction Data'!$G3676,Product_Code,Unit_Price)</f>
        <v>45</v>
      </c>
      <c r="M3676" s="3">
        <f>'Transaction Data'!$F3676*'Transaction Data'!$K3676</f>
        <v>2210</v>
      </c>
      <c r="N3676" s="3">
        <f>'Transaction Data'!$F3676*'Transaction Data'!$L3676</f>
        <v>9945</v>
      </c>
      <c r="O3676" s="3">
        <f>'Transaction Data'!$N3676-'Transaction Data'!$M3676</f>
        <v>7735</v>
      </c>
      <c r="P3676" s="2">
        <f>DATEDIF('Transaction Data'!$D3676,'Transaction Data'!$A3676,"y")</f>
        <v>22</v>
      </c>
      <c r="Q3676" s="2" t="str">
        <f>FLOOR('Transaction Data'!$P3676,15)&amp;"-"&amp;FLOOR('Transaction Data'!$P3676,15)+14</f>
        <v>15-29</v>
      </c>
      <c r="R3676" s="2" t="str">
        <f>IF('Transaction Data'!$L3676&lt;=10,"Less Expensive","Expensive")</f>
        <v>Expensive</v>
      </c>
      <c r="S3676" s="4">
        <f>WEEKDAY('Transaction Data'!$A3676)</f>
        <v>7</v>
      </c>
      <c r="T3676" s="2" t="str">
        <f>IF(WEEKDAY('Transaction Data'!$A3676,2)&lt;6,"Weekday","Weekend")</f>
        <v>Weekend</v>
      </c>
    </row>
    <row r="3677" ht="15.75" customHeight="1">
      <c r="A3677" s="1">
        <v>45319.0</v>
      </c>
      <c r="B3677" s="2" t="s">
        <v>3510</v>
      </c>
      <c r="C3677" s="2" t="s">
        <v>72</v>
      </c>
      <c r="D3677" s="1">
        <v>22410.0</v>
      </c>
      <c r="E3677" s="2" t="s">
        <v>63</v>
      </c>
      <c r="F3677" s="2">
        <v>401.0</v>
      </c>
      <c r="G3677" s="2" t="s">
        <v>44</v>
      </c>
      <c r="H3677" s="2" t="s">
        <v>34</v>
      </c>
      <c r="I3677" s="2" t="s">
        <v>25</v>
      </c>
      <c r="J3677" s="2" t="str">
        <f t="array" ref="J3677">XLOOKUP('Transaction Data'!$G3677,Product_Code,Biscuit_Brand)</f>
        <v>Butter Crunch</v>
      </c>
      <c r="K3677" s="2">
        <f t="array" ref="K3677">XLOOKUP('Transaction Data'!$G3677,Product_Code,Cost)</f>
        <v>10</v>
      </c>
      <c r="L3677" s="2">
        <f t="array" ref="L3677">XLOOKUP('Transaction Data'!$G3677,Product_Code,Unit_Price)</f>
        <v>11</v>
      </c>
      <c r="M3677" s="3">
        <f>'Transaction Data'!$F3677*'Transaction Data'!$K3677</f>
        <v>4010</v>
      </c>
      <c r="N3677" s="3">
        <f>'Transaction Data'!$F3677*'Transaction Data'!$L3677</f>
        <v>4411</v>
      </c>
      <c r="O3677" s="3">
        <f>'Transaction Data'!$N3677-'Transaction Data'!$M3677</f>
        <v>401</v>
      </c>
      <c r="P3677" s="2">
        <f>DATEDIF('Transaction Data'!$D3677,'Transaction Data'!$A3677,"y")</f>
        <v>62</v>
      </c>
      <c r="Q3677" s="2" t="str">
        <f>FLOOR('Transaction Data'!$P3677,15)&amp;"-"&amp;FLOOR('Transaction Data'!$P3677,15)+14</f>
        <v>60-74</v>
      </c>
      <c r="R3677" s="2" t="str">
        <f>IF('Transaction Data'!$L3677&lt;=10,"Less Expensive","Expensive")</f>
        <v>Expensive</v>
      </c>
      <c r="S3677" s="4">
        <f>WEEKDAY('Transaction Data'!$A3677)</f>
        <v>1</v>
      </c>
      <c r="T3677" s="2" t="str">
        <f>IF(WEEKDAY('Transaction Data'!$A3677,2)&lt;6,"Weekday","Weekend")</f>
        <v>Weekend</v>
      </c>
    </row>
    <row r="3678" ht="15.75" customHeight="1">
      <c r="A3678" s="1">
        <v>45360.0</v>
      </c>
      <c r="B3678" s="2" t="s">
        <v>3511</v>
      </c>
      <c r="C3678" s="2" t="s">
        <v>51</v>
      </c>
      <c r="D3678" s="1">
        <v>25028.0</v>
      </c>
      <c r="E3678" s="2" t="s">
        <v>37</v>
      </c>
      <c r="F3678" s="2">
        <v>490.0</v>
      </c>
      <c r="G3678" s="2" t="s">
        <v>55</v>
      </c>
      <c r="H3678" s="2" t="s">
        <v>39</v>
      </c>
      <c r="I3678" s="2" t="s">
        <v>25</v>
      </c>
      <c r="J3678" s="2" t="str">
        <f t="array" ref="J3678">XLOOKUP('Transaction Data'!$G3678,Product_Code,Biscuit_Brand)</f>
        <v>Vanilla Wafers</v>
      </c>
      <c r="K3678" s="2">
        <f t="array" ref="K3678">XLOOKUP('Transaction Data'!$G3678,Product_Code,Cost)</f>
        <v>18</v>
      </c>
      <c r="L3678" s="2">
        <f t="array" ref="L3678">XLOOKUP('Transaction Data'!$G3678,Product_Code,Unit_Price)</f>
        <v>36</v>
      </c>
      <c r="M3678" s="3">
        <f>'Transaction Data'!$F3678*'Transaction Data'!$K3678</f>
        <v>8820</v>
      </c>
      <c r="N3678" s="3">
        <f>'Transaction Data'!$F3678*'Transaction Data'!$L3678</f>
        <v>17640</v>
      </c>
      <c r="O3678" s="3">
        <f>'Transaction Data'!$N3678-'Transaction Data'!$M3678</f>
        <v>8820</v>
      </c>
      <c r="P3678" s="2">
        <f>DATEDIF('Transaction Data'!$D3678,'Transaction Data'!$A3678,"y")</f>
        <v>55</v>
      </c>
      <c r="Q3678" s="2" t="str">
        <f>FLOOR('Transaction Data'!$P3678,15)&amp;"-"&amp;FLOOR('Transaction Data'!$P3678,15)+14</f>
        <v>45-59</v>
      </c>
      <c r="R3678" s="2" t="str">
        <f>IF('Transaction Data'!$L3678&lt;=10,"Less Expensive","Expensive")</f>
        <v>Expensive</v>
      </c>
      <c r="S3678" s="4">
        <f>WEEKDAY('Transaction Data'!$A3678)</f>
        <v>7</v>
      </c>
      <c r="T3678" s="2" t="str">
        <f>IF(WEEKDAY('Transaction Data'!$A3678,2)&lt;6,"Weekday","Weekend")</f>
        <v>Weekend</v>
      </c>
    </row>
    <row r="3679" ht="15.75" customHeight="1">
      <c r="A3679" s="1">
        <v>45500.0</v>
      </c>
      <c r="B3679" s="2" t="s">
        <v>3512</v>
      </c>
      <c r="C3679" s="2" t="s">
        <v>69</v>
      </c>
      <c r="D3679" s="1">
        <v>35812.0</v>
      </c>
      <c r="E3679" s="2" t="s">
        <v>37</v>
      </c>
      <c r="F3679" s="2">
        <v>325.0</v>
      </c>
      <c r="G3679" s="2" t="s">
        <v>23</v>
      </c>
      <c r="H3679" s="2" t="s">
        <v>42</v>
      </c>
      <c r="I3679" s="2" t="s">
        <v>25</v>
      </c>
      <c r="J3679" s="2" t="str">
        <f t="array" ref="J3679">XLOOKUP('Transaction Data'!$G3679,Product_Code,Biscuit_Brand)</f>
        <v>Cinnamon Swirls</v>
      </c>
      <c r="K3679" s="2">
        <f t="array" ref="K3679">XLOOKUP('Transaction Data'!$G3679,Product_Code,Cost)</f>
        <v>10</v>
      </c>
      <c r="L3679" s="2">
        <f t="array" ref="L3679">XLOOKUP('Transaction Data'!$G3679,Product_Code,Unit_Price)</f>
        <v>14</v>
      </c>
      <c r="M3679" s="3">
        <f>'Transaction Data'!$F3679*'Transaction Data'!$K3679</f>
        <v>3250</v>
      </c>
      <c r="N3679" s="3">
        <f>'Transaction Data'!$F3679*'Transaction Data'!$L3679</f>
        <v>4550</v>
      </c>
      <c r="O3679" s="3">
        <f>'Transaction Data'!$N3679-'Transaction Data'!$M3679</f>
        <v>1300</v>
      </c>
      <c r="P3679" s="2">
        <f>DATEDIF('Transaction Data'!$D3679,'Transaction Data'!$A3679,"y")</f>
        <v>26</v>
      </c>
      <c r="Q3679" s="2" t="str">
        <f>FLOOR('Transaction Data'!$P3679,15)&amp;"-"&amp;FLOOR('Transaction Data'!$P3679,15)+14</f>
        <v>15-29</v>
      </c>
      <c r="R3679" s="2" t="str">
        <f>IF('Transaction Data'!$L3679&lt;=10,"Less Expensive","Expensive")</f>
        <v>Expensive</v>
      </c>
      <c r="S3679" s="4">
        <f>WEEKDAY('Transaction Data'!$A3679)</f>
        <v>7</v>
      </c>
      <c r="T3679" s="2" t="str">
        <f>IF(WEEKDAY('Transaction Data'!$A3679,2)&lt;6,"Weekday","Weekend")</f>
        <v>Weekend</v>
      </c>
    </row>
    <row r="3680" ht="15.75" customHeight="1">
      <c r="A3680" s="1">
        <v>45352.0</v>
      </c>
      <c r="B3680" s="2" t="s">
        <v>3513</v>
      </c>
      <c r="C3680" s="2" t="s">
        <v>51</v>
      </c>
      <c r="D3680" s="1">
        <v>32261.0</v>
      </c>
      <c r="E3680" s="2" t="s">
        <v>27</v>
      </c>
      <c r="F3680" s="2">
        <v>354.0</v>
      </c>
      <c r="G3680" s="2" t="s">
        <v>55</v>
      </c>
      <c r="H3680" s="2" t="s">
        <v>45</v>
      </c>
      <c r="I3680" s="2" t="s">
        <v>25</v>
      </c>
      <c r="J3680" s="2" t="str">
        <f t="array" ref="J3680">XLOOKUP('Transaction Data'!$G3680,Product_Code,Biscuit_Brand)</f>
        <v>Vanilla Wafers</v>
      </c>
      <c r="K3680" s="2">
        <f t="array" ref="K3680">XLOOKUP('Transaction Data'!$G3680,Product_Code,Cost)</f>
        <v>18</v>
      </c>
      <c r="L3680" s="2">
        <f t="array" ref="L3680">XLOOKUP('Transaction Data'!$G3680,Product_Code,Unit_Price)</f>
        <v>36</v>
      </c>
      <c r="M3680" s="3">
        <f>'Transaction Data'!$F3680*'Transaction Data'!$K3680</f>
        <v>6372</v>
      </c>
      <c r="N3680" s="3">
        <f>'Transaction Data'!$F3680*'Transaction Data'!$L3680</f>
        <v>12744</v>
      </c>
      <c r="O3680" s="3">
        <f>'Transaction Data'!$N3680-'Transaction Data'!$M3680</f>
        <v>6372</v>
      </c>
      <c r="P3680" s="2">
        <f>DATEDIF('Transaction Data'!$D3680,'Transaction Data'!$A3680,"y")</f>
        <v>35</v>
      </c>
      <c r="Q3680" s="2" t="str">
        <f>FLOOR('Transaction Data'!$P3680,15)&amp;"-"&amp;FLOOR('Transaction Data'!$P3680,15)+14</f>
        <v>30-44</v>
      </c>
      <c r="R3680" s="2" t="str">
        <f>IF('Transaction Data'!$L3680&lt;=10,"Less Expensive","Expensive")</f>
        <v>Expensive</v>
      </c>
      <c r="S3680" s="4">
        <f>WEEKDAY('Transaction Data'!$A3680)</f>
        <v>6</v>
      </c>
      <c r="T3680" s="2" t="str">
        <f>IF(WEEKDAY('Transaction Data'!$A3680,2)&lt;6,"Weekday","Weekend")</f>
        <v>Weekday</v>
      </c>
    </row>
    <row r="3681" ht="15.75" customHeight="1">
      <c r="A3681" s="1">
        <v>45401.0</v>
      </c>
      <c r="B3681" s="2" t="s">
        <v>3514</v>
      </c>
      <c r="C3681" s="2" t="s">
        <v>21</v>
      </c>
      <c r="D3681" s="1">
        <v>17302.0</v>
      </c>
      <c r="E3681" s="2" t="s">
        <v>63</v>
      </c>
      <c r="F3681" s="2">
        <v>102.0</v>
      </c>
      <c r="G3681" s="2" t="s">
        <v>60</v>
      </c>
      <c r="H3681" s="2" t="s">
        <v>49</v>
      </c>
      <c r="I3681" s="2" t="s">
        <v>25</v>
      </c>
      <c r="J3681" s="2" t="str">
        <f t="array" ref="J3681">XLOOKUP('Transaction Data'!$G3681,Product_Code,Biscuit_Brand)</f>
        <v>Peanut Butter Bites</v>
      </c>
      <c r="K3681" s="2">
        <f t="array" ref="K3681">XLOOKUP('Transaction Data'!$G3681,Product_Code,Cost)</f>
        <v>5</v>
      </c>
      <c r="L3681" s="2">
        <f t="array" ref="L3681">XLOOKUP('Transaction Data'!$G3681,Product_Code,Unit_Price)</f>
        <v>7</v>
      </c>
      <c r="M3681" s="3">
        <f>'Transaction Data'!$F3681*'Transaction Data'!$K3681</f>
        <v>510</v>
      </c>
      <c r="N3681" s="3">
        <f>'Transaction Data'!$F3681*'Transaction Data'!$L3681</f>
        <v>714</v>
      </c>
      <c r="O3681" s="3">
        <f>'Transaction Data'!$N3681-'Transaction Data'!$M3681</f>
        <v>204</v>
      </c>
      <c r="P3681" s="2">
        <f>DATEDIF('Transaction Data'!$D3681,'Transaction Data'!$A3681,"y")</f>
        <v>76</v>
      </c>
      <c r="Q3681" s="2" t="str">
        <f>FLOOR('Transaction Data'!$P3681,15)&amp;"-"&amp;FLOOR('Transaction Data'!$P3681,15)+14</f>
        <v>75-89</v>
      </c>
      <c r="R3681" s="2" t="str">
        <f>IF('Transaction Data'!$L3681&lt;=10,"Less Expensive","Expensive")</f>
        <v>Less Expensive</v>
      </c>
      <c r="S3681" s="4">
        <f>WEEKDAY('Transaction Data'!$A3681)</f>
        <v>6</v>
      </c>
      <c r="T3681" s="2" t="str">
        <f>IF(WEEKDAY('Transaction Data'!$A3681,2)&lt;6,"Weekday","Weekend")</f>
        <v>Weekday</v>
      </c>
    </row>
    <row r="3682" ht="15.75" customHeight="1">
      <c r="A3682" s="1">
        <v>45363.0</v>
      </c>
      <c r="B3682" s="2" t="s">
        <v>3515</v>
      </c>
      <c r="C3682" s="2" t="s">
        <v>21</v>
      </c>
      <c r="D3682" s="1">
        <v>32128.0</v>
      </c>
      <c r="E3682" s="2" t="s">
        <v>37</v>
      </c>
      <c r="F3682" s="2">
        <v>474.0</v>
      </c>
      <c r="G3682" s="2" t="s">
        <v>61</v>
      </c>
      <c r="H3682" s="2" t="s">
        <v>52</v>
      </c>
      <c r="I3682" s="2" t="s">
        <v>25</v>
      </c>
      <c r="J3682" s="2" t="str">
        <f t="array" ref="J3682">XLOOKUP('Transaction Data'!$G3682,Product_Code,Biscuit_Brand)</f>
        <v>Choco Delight</v>
      </c>
      <c r="K3682" s="2">
        <f t="array" ref="K3682">XLOOKUP('Transaction Data'!$G3682,Product_Code,Cost)</f>
        <v>3</v>
      </c>
      <c r="L3682" s="2">
        <f t="array" ref="L3682">XLOOKUP('Transaction Data'!$G3682,Product_Code,Unit_Price)</f>
        <v>5</v>
      </c>
      <c r="M3682" s="3">
        <f>'Transaction Data'!$F3682*'Transaction Data'!$K3682</f>
        <v>1422</v>
      </c>
      <c r="N3682" s="3">
        <f>'Transaction Data'!$F3682*'Transaction Data'!$L3682</f>
        <v>2370</v>
      </c>
      <c r="O3682" s="3">
        <f>'Transaction Data'!$N3682-'Transaction Data'!$M3682</f>
        <v>948</v>
      </c>
      <c r="P3682" s="2">
        <f>DATEDIF('Transaction Data'!$D3682,'Transaction Data'!$A3682,"y")</f>
        <v>36</v>
      </c>
      <c r="Q3682" s="2" t="str">
        <f>FLOOR('Transaction Data'!$P3682,15)&amp;"-"&amp;FLOOR('Transaction Data'!$P3682,15)+14</f>
        <v>30-44</v>
      </c>
      <c r="R3682" s="2" t="str">
        <f>IF('Transaction Data'!$L3682&lt;=10,"Less Expensive","Expensive")</f>
        <v>Less Expensive</v>
      </c>
      <c r="S3682" s="4">
        <f>WEEKDAY('Transaction Data'!$A3682)</f>
        <v>3</v>
      </c>
      <c r="T3682" s="2" t="str">
        <f>IF(WEEKDAY('Transaction Data'!$A3682,2)&lt;6,"Weekday","Weekend")</f>
        <v>Weekday</v>
      </c>
    </row>
    <row r="3683" ht="15.75" customHeight="1">
      <c r="A3683" s="1">
        <v>45415.0</v>
      </c>
      <c r="B3683" s="2" t="s">
        <v>3516</v>
      </c>
      <c r="C3683" s="2" t="s">
        <v>47</v>
      </c>
      <c r="D3683" s="1">
        <v>37577.0</v>
      </c>
      <c r="E3683" s="2" t="s">
        <v>63</v>
      </c>
      <c r="F3683" s="2">
        <v>433.0</v>
      </c>
      <c r="G3683" s="2" t="s">
        <v>44</v>
      </c>
      <c r="H3683" s="2" t="s">
        <v>49</v>
      </c>
      <c r="I3683" s="2" t="s">
        <v>25</v>
      </c>
      <c r="J3683" s="2" t="str">
        <f t="array" ref="J3683">XLOOKUP('Transaction Data'!$G3683,Product_Code,Biscuit_Brand)</f>
        <v>Butter Crunch</v>
      </c>
      <c r="K3683" s="2">
        <f t="array" ref="K3683">XLOOKUP('Transaction Data'!$G3683,Product_Code,Cost)</f>
        <v>10</v>
      </c>
      <c r="L3683" s="2">
        <f t="array" ref="L3683">XLOOKUP('Transaction Data'!$G3683,Product_Code,Unit_Price)</f>
        <v>11</v>
      </c>
      <c r="M3683" s="3">
        <f>'Transaction Data'!$F3683*'Transaction Data'!$K3683</f>
        <v>4330</v>
      </c>
      <c r="N3683" s="3">
        <f>'Transaction Data'!$F3683*'Transaction Data'!$L3683</f>
        <v>4763</v>
      </c>
      <c r="O3683" s="3">
        <f>'Transaction Data'!$N3683-'Transaction Data'!$M3683</f>
        <v>433</v>
      </c>
      <c r="P3683" s="2">
        <f>DATEDIF('Transaction Data'!$D3683,'Transaction Data'!$A3683,"y")</f>
        <v>21</v>
      </c>
      <c r="Q3683" s="2" t="str">
        <f>FLOOR('Transaction Data'!$P3683,15)&amp;"-"&amp;FLOOR('Transaction Data'!$P3683,15)+14</f>
        <v>15-29</v>
      </c>
      <c r="R3683" s="2" t="str">
        <f>IF('Transaction Data'!$L3683&lt;=10,"Less Expensive","Expensive")</f>
        <v>Expensive</v>
      </c>
      <c r="S3683" s="4">
        <f>WEEKDAY('Transaction Data'!$A3683)</f>
        <v>6</v>
      </c>
      <c r="T3683" s="2" t="str">
        <f>IF(WEEKDAY('Transaction Data'!$A3683,2)&lt;6,"Weekday","Weekend")</f>
        <v>Weekday</v>
      </c>
    </row>
    <row r="3684" ht="15.75" customHeight="1">
      <c r="A3684" s="1">
        <v>45380.0</v>
      </c>
      <c r="B3684" s="2" t="s">
        <v>3517</v>
      </c>
      <c r="C3684" s="2" t="s">
        <v>21</v>
      </c>
      <c r="D3684" s="1">
        <v>35560.0</v>
      </c>
      <c r="E3684" s="2" t="s">
        <v>22</v>
      </c>
      <c r="F3684" s="2">
        <v>102.0</v>
      </c>
      <c r="G3684" s="2" t="s">
        <v>23</v>
      </c>
      <c r="H3684" s="2" t="s">
        <v>52</v>
      </c>
      <c r="I3684" s="2" t="s">
        <v>25</v>
      </c>
      <c r="J3684" s="2" t="str">
        <f t="array" ref="J3684">XLOOKUP('Transaction Data'!$G3684,Product_Code,Biscuit_Brand)</f>
        <v>Cinnamon Swirls</v>
      </c>
      <c r="K3684" s="2">
        <f t="array" ref="K3684">XLOOKUP('Transaction Data'!$G3684,Product_Code,Cost)</f>
        <v>10</v>
      </c>
      <c r="L3684" s="2">
        <f t="array" ref="L3684">XLOOKUP('Transaction Data'!$G3684,Product_Code,Unit_Price)</f>
        <v>14</v>
      </c>
      <c r="M3684" s="3">
        <f>'Transaction Data'!$F3684*'Transaction Data'!$K3684</f>
        <v>1020</v>
      </c>
      <c r="N3684" s="3">
        <f>'Transaction Data'!$F3684*'Transaction Data'!$L3684</f>
        <v>1428</v>
      </c>
      <c r="O3684" s="3">
        <f>'Transaction Data'!$N3684-'Transaction Data'!$M3684</f>
        <v>408</v>
      </c>
      <c r="P3684" s="2">
        <f>DATEDIF('Transaction Data'!$D3684,'Transaction Data'!$A3684,"y")</f>
        <v>26</v>
      </c>
      <c r="Q3684" s="2" t="str">
        <f>FLOOR('Transaction Data'!$P3684,15)&amp;"-"&amp;FLOOR('Transaction Data'!$P3684,15)+14</f>
        <v>15-29</v>
      </c>
      <c r="R3684" s="2" t="str">
        <f>IF('Transaction Data'!$L3684&lt;=10,"Less Expensive","Expensive")</f>
        <v>Expensive</v>
      </c>
      <c r="S3684" s="4">
        <f>WEEKDAY('Transaction Data'!$A3684)</f>
        <v>6</v>
      </c>
      <c r="T3684" s="2" t="str">
        <f>IF(WEEKDAY('Transaction Data'!$A3684,2)&lt;6,"Weekday","Weekend")</f>
        <v>Weekday</v>
      </c>
    </row>
    <row r="3685" ht="15.75" customHeight="1">
      <c r="A3685" s="1">
        <v>45305.0</v>
      </c>
      <c r="B3685" s="2" t="s">
        <v>3518</v>
      </c>
      <c r="C3685" s="2" t="s">
        <v>54</v>
      </c>
      <c r="D3685" s="1">
        <v>27045.0</v>
      </c>
      <c r="E3685" s="2" t="s">
        <v>27</v>
      </c>
      <c r="F3685" s="2">
        <v>441.0</v>
      </c>
      <c r="G3685" s="2" t="s">
        <v>60</v>
      </c>
      <c r="H3685" s="2" t="s">
        <v>52</v>
      </c>
      <c r="I3685" s="2" t="s">
        <v>25</v>
      </c>
      <c r="J3685" s="2" t="str">
        <f t="array" ref="J3685">XLOOKUP('Transaction Data'!$G3685,Product_Code,Biscuit_Brand)</f>
        <v>Peanut Butter Bites</v>
      </c>
      <c r="K3685" s="2">
        <f t="array" ref="K3685">XLOOKUP('Transaction Data'!$G3685,Product_Code,Cost)</f>
        <v>5</v>
      </c>
      <c r="L3685" s="2">
        <f t="array" ref="L3685">XLOOKUP('Transaction Data'!$G3685,Product_Code,Unit_Price)</f>
        <v>7</v>
      </c>
      <c r="M3685" s="3">
        <f>'Transaction Data'!$F3685*'Transaction Data'!$K3685</f>
        <v>2205</v>
      </c>
      <c r="N3685" s="3">
        <f>'Transaction Data'!$F3685*'Transaction Data'!$L3685</f>
        <v>3087</v>
      </c>
      <c r="O3685" s="3">
        <f>'Transaction Data'!$N3685-'Transaction Data'!$M3685</f>
        <v>882</v>
      </c>
      <c r="P3685" s="2">
        <f>DATEDIF('Transaction Data'!$D3685,'Transaction Data'!$A3685,"y")</f>
        <v>49</v>
      </c>
      <c r="Q3685" s="2" t="str">
        <f>FLOOR('Transaction Data'!$P3685,15)&amp;"-"&amp;FLOOR('Transaction Data'!$P3685,15)+14</f>
        <v>45-59</v>
      </c>
      <c r="R3685" s="2" t="str">
        <f>IF('Transaction Data'!$L3685&lt;=10,"Less Expensive","Expensive")</f>
        <v>Less Expensive</v>
      </c>
      <c r="S3685" s="4">
        <f>WEEKDAY('Transaction Data'!$A3685)</f>
        <v>1</v>
      </c>
      <c r="T3685" s="2" t="str">
        <f>IF(WEEKDAY('Transaction Data'!$A3685,2)&lt;6,"Weekday","Weekend")</f>
        <v>Weekend</v>
      </c>
    </row>
    <row r="3686" ht="15.75" customHeight="1">
      <c r="A3686" s="1">
        <v>45394.0</v>
      </c>
      <c r="B3686" s="2" t="s">
        <v>3519</v>
      </c>
      <c r="C3686" s="2" t="s">
        <v>72</v>
      </c>
      <c r="D3686" s="1">
        <v>30069.0</v>
      </c>
      <c r="E3686" s="2" t="s">
        <v>37</v>
      </c>
      <c r="F3686" s="2">
        <v>31.0</v>
      </c>
      <c r="G3686" s="2" t="s">
        <v>38</v>
      </c>
      <c r="H3686" s="2" t="s">
        <v>45</v>
      </c>
      <c r="I3686" s="2" t="s">
        <v>25</v>
      </c>
      <c r="J3686" s="2" t="str">
        <f t="array" ref="J3686">XLOOKUP('Transaction Data'!$G3686,Product_Code,Biscuit_Brand)</f>
        <v>Ginger Snaps</v>
      </c>
      <c r="K3686" s="2">
        <f t="array" ref="K3686">XLOOKUP('Transaction Data'!$G3686,Product_Code,Cost)</f>
        <v>14</v>
      </c>
      <c r="L3686" s="2">
        <f t="array" ref="L3686">XLOOKUP('Transaction Data'!$G3686,Product_Code,Unit_Price)</f>
        <v>28</v>
      </c>
      <c r="M3686" s="3">
        <f>'Transaction Data'!$F3686*'Transaction Data'!$K3686</f>
        <v>434</v>
      </c>
      <c r="N3686" s="3">
        <f>'Transaction Data'!$F3686*'Transaction Data'!$L3686</f>
        <v>868</v>
      </c>
      <c r="O3686" s="3">
        <f>'Transaction Data'!$N3686-'Transaction Data'!$M3686</f>
        <v>434</v>
      </c>
      <c r="P3686" s="2">
        <f>DATEDIF('Transaction Data'!$D3686,'Transaction Data'!$A3686,"y")</f>
        <v>41</v>
      </c>
      <c r="Q3686" s="2" t="str">
        <f>FLOOR('Transaction Data'!$P3686,15)&amp;"-"&amp;FLOOR('Transaction Data'!$P3686,15)+14</f>
        <v>30-44</v>
      </c>
      <c r="R3686" s="2" t="str">
        <f>IF('Transaction Data'!$L3686&lt;=10,"Less Expensive","Expensive")</f>
        <v>Expensive</v>
      </c>
      <c r="S3686" s="4">
        <f>WEEKDAY('Transaction Data'!$A3686)</f>
        <v>6</v>
      </c>
      <c r="T3686" s="2" t="str">
        <f>IF(WEEKDAY('Transaction Data'!$A3686,2)&lt;6,"Weekday","Weekend")</f>
        <v>Weekday</v>
      </c>
    </row>
    <row r="3687" ht="15.75" customHeight="1">
      <c r="A3687" s="1">
        <v>45456.0</v>
      </c>
      <c r="B3687" s="2" t="s">
        <v>3520</v>
      </c>
      <c r="C3687" s="2" t="s">
        <v>51</v>
      </c>
      <c r="D3687" s="1">
        <v>20079.0</v>
      </c>
      <c r="E3687" s="2" t="s">
        <v>27</v>
      </c>
      <c r="F3687" s="2">
        <v>253.0</v>
      </c>
      <c r="G3687" s="2" t="s">
        <v>55</v>
      </c>
      <c r="H3687" s="2" t="s">
        <v>49</v>
      </c>
      <c r="I3687" s="2" t="s">
        <v>25</v>
      </c>
      <c r="J3687" s="2" t="str">
        <f t="array" ref="J3687">XLOOKUP('Transaction Data'!$G3687,Product_Code,Biscuit_Brand)</f>
        <v>Vanilla Wafers</v>
      </c>
      <c r="K3687" s="2">
        <f t="array" ref="K3687">XLOOKUP('Transaction Data'!$G3687,Product_Code,Cost)</f>
        <v>18</v>
      </c>
      <c r="L3687" s="2">
        <f t="array" ref="L3687">XLOOKUP('Transaction Data'!$G3687,Product_Code,Unit_Price)</f>
        <v>36</v>
      </c>
      <c r="M3687" s="3">
        <f>'Transaction Data'!$F3687*'Transaction Data'!$K3687</f>
        <v>4554</v>
      </c>
      <c r="N3687" s="3">
        <f>'Transaction Data'!$F3687*'Transaction Data'!$L3687</f>
        <v>9108</v>
      </c>
      <c r="O3687" s="3">
        <f>'Transaction Data'!$N3687-'Transaction Data'!$M3687</f>
        <v>4554</v>
      </c>
      <c r="P3687" s="2">
        <f>DATEDIF('Transaction Data'!$D3687,'Transaction Data'!$A3687,"y")</f>
        <v>69</v>
      </c>
      <c r="Q3687" s="2" t="str">
        <f>FLOOR('Transaction Data'!$P3687,15)&amp;"-"&amp;FLOOR('Transaction Data'!$P3687,15)+14</f>
        <v>60-74</v>
      </c>
      <c r="R3687" s="2" t="str">
        <f>IF('Transaction Data'!$L3687&lt;=10,"Less Expensive","Expensive")</f>
        <v>Expensive</v>
      </c>
      <c r="S3687" s="4">
        <f>WEEKDAY('Transaction Data'!$A3687)</f>
        <v>5</v>
      </c>
      <c r="T3687" s="2" t="str">
        <f>IF(WEEKDAY('Transaction Data'!$A3687,2)&lt;6,"Weekday","Weekend")</f>
        <v>Weekday</v>
      </c>
    </row>
    <row r="3688" ht="15.75" customHeight="1">
      <c r="A3688" s="1">
        <v>45360.0</v>
      </c>
      <c r="B3688" s="2" t="s">
        <v>3521</v>
      </c>
      <c r="C3688" s="2" t="s">
        <v>69</v>
      </c>
      <c r="D3688" s="1">
        <v>17980.0</v>
      </c>
      <c r="E3688" s="2" t="s">
        <v>22</v>
      </c>
      <c r="F3688" s="2">
        <v>97.0</v>
      </c>
      <c r="G3688" s="2" t="s">
        <v>55</v>
      </c>
      <c r="H3688" s="2" t="s">
        <v>52</v>
      </c>
      <c r="I3688" s="2" t="s">
        <v>25</v>
      </c>
      <c r="J3688" s="2" t="str">
        <f t="array" ref="J3688">XLOOKUP('Transaction Data'!$G3688,Product_Code,Biscuit_Brand)</f>
        <v>Vanilla Wafers</v>
      </c>
      <c r="K3688" s="2">
        <f t="array" ref="K3688">XLOOKUP('Transaction Data'!$G3688,Product_Code,Cost)</f>
        <v>18</v>
      </c>
      <c r="L3688" s="2">
        <f t="array" ref="L3688">XLOOKUP('Transaction Data'!$G3688,Product_Code,Unit_Price)</f>
        <v>36</v>
      </c>
      <c r="M3688" s="3">
        <f>'Transaction Data'!$F3688*'Transaction Data'!$K3688</f>
        <v>1746</v>
      </c>
      <c r="N3688" s="3">
        <f>'Transaction Data'!$F3688*'Transaction Data'!$L3688</f>
        <v>3492</v>
      </c>
      <c r="O3688" s="3">
        <f>'Transaction Data'!$N3688-'Transaction Data'!$M3688</f>
        <v>1746</v>
      </c>
      <c r="P3688" s="2">
        <f>DATEDIF('Transaction Data'!$D3688,'Transaction Data'!$A3688,"y")</f>
        <v>74</v>
      </c>
      <c r="Q3688" s="2" t="str">
        <f>FLOOR('Transaction Data'!$P3688,15)&amp;"-"&amp;FLOOR('Transaction Data'!$P3688,15)+14</f>
        <v>60-74</v>
      </c>
      <c r="R3688" s="2" t="str">
        <f>IF('Transaction Data'!$L3688&lt;=10,"Less Expensive","Expensive")</f>
        <v>Expensive</v>
      </c>
      <c r="S3688" s="4">
        <f>WEEKDAY('Transaction Data'!$A3688)</f>
        <v>7</v>
      </c>
      <c r="T3688" s="2" t="str">
        <f>IF(WEEKDAY('Transaction Data'!$A3688,2)&lt;6,"Weekday","Weekend")</f>
        <v>Weekend</v>
      </c>
    </row>
    <row r="3689" ht="15.75" customHeight="1">
      <c r="A3689" s="1">
        <v>45503.0</v>
      </c>
      <c r="B3689" s="2" t="s">
        <v>3522</v>
      </c>
      <c r="C3689" s="2" t="s">
        <v>21</v>
      </c>
      <c r="D3689" s="1">
        <v>25945.0</v>
      </c>
      <c r="E3689" s="2" t="s">
        <v>27</v>
      </c>
      <c r="F3689" s="2">
        <v>354.0</v>
      </c>
      <c r="G3689" s="2" t="s">
        <v>28</v>
      </c>
      <c r="H3689" s="2" t="s">
        <v>49</v>
      </c>
      <c r="I3689" s="2" t="s">
        <v>25</v>
      </c>
      <c r="J3689" s="2" t="str">
        <f t="array" ref="J3689">XLOOKUP('Transaction Data'!$G3689,Product_Code,Biscuit_Brand)</f>
        <v>Shortbread</v>
      </c>
      <c r="K3689" s="2">
        <f t="array" ref="K3689">XLOOKUP('Transaction Data'!$G3689,Product_Code,Cost)</f>
        <v>10</v>
      </c>
      <c r="L3689" s="2">
        <f t="array" ref="L3689">XLOOKUP('Transaction Data'!$G3689,Product_Code,Unit_Price)</f>
        <v>45</v>
      </c>
      <c r="M3689" s="3">
        <f>'Transaction Data'!$F3689*'Transaction Data'!$K3689</f>
        <v>3540</v>
      </c>
      <c r="N3689" s="3">
        <f>'Transaction Data'!$F3689*'Transaction Data'!$L3689</f>
        <v>15930</v>
      </c>
      <c r="O3689" s="3">
        <f>'Transaction Data'!$N3689-'Transaction Data'!$M3689</f>
        <v>12390</v>
      </c>
      <c r="P3689" s="2">
        <f>DATEDIF('Transaction Data'!$D3689,'Transaction Data'!$A3689,"y")</f>
        <v>53</v>
      </c>
      <c r="Q3689" s="2" t="str">
        <f>FLOOR('Transaction Data'!$P3689,15)&amp;"-"&amp;FLOOR('Transaction Data'!$P3689,15)+14</f>
        <v>45-59</v>
      </c>
      <c r="R3689" s="2" t="str">
        <f>IF('Transaction Data'!$L3689&lt;=10,"Less Expensive","Expensive")</f>
        <v>Expensive</v>
      </c>
      <c r="S3689" s="4">
        <f>WEEKDAY('Transaction Data'!$A3689)</f>
        <v>3</v>
      </c>
      <c r="T3689" s="2" t="str">
        <f>IF(WEEKDAY('Transaction Data'!$A3689,2)&lt;6,"Weekday","Weekend")</f>
        <v>Weekday</v>
      </c>
    </row>
    <row r="3690" ht="15.75" customHeight="1">
      <c r="A3690" s="1">
        <v>45502.0</v>
      </c>
      <c r="B3690" s="2" t="s">
        <v>3523</v>
      </c>
      <c r="C3690" s="2" t="s">
        <v>21</v>
      </c>
      <c r="D3690" s="1">
        <v>17940.0</v>
      </c>
      <c r="E3690" s="2" t="s">
        <v>63</v>
      </c>
      <c r="F3690" s="2">
        <v>41.0</v>
      </c>
      <c r="G3690" s="2" t="s">
        <v>48</v>
      </c>
      <c r="H3690" s="2" t="s">
        <v>52</v>
      </c>
      <c r="I3690" s="2" t="s">
        <v>25</v>
      </c>
      <c r="J3690" s="2" t="str">
        <f t="array" ref="J3690">XLOOKUP('Transaction Data'!$G3690,Product_Code,Biscuit_Brand)</f>
        <v>Lemon Crisps</v>
      </c>
      <c r="K3690" s="2">
        <f t="array" ref="K3690">XLOOKUP('Transaction Data'!$G3690,Product_Code,Cost)</f>
        <v>7</v>
      </c>
      <c r="L3690" s="2">
        <f t="array" ref="L3690">XLOOKUP('Transaction Data'!$G3690,Product_Code,Unit_Price)</f>
        <v>9</v>
      </c>
      <c r="M3690" s="3">
        <f>'Transaction Data'!$F3690*'Transaction Data'!$K3690</f>
        <v>287</v>
      </c>
      <c r="N3690" s="3">
        <f>'Transaction Data'!$F3690*'Transaction Data'!$L3690</f>
        <v>369</v>
      </c>
      <c r="O3690" s="3">
        <f>'Transaction Data'!$N3690-'Transaction Data'!$M3690</f>
        <v>82</v>
      </c>
      <c r="P3690" s="2">
        <f>DATEDIF('Transaction Data'!$D3690,'Transaction Data'!$A3690,"y")</f>
        <v>75</v>
      </c>
      <c r="Q3690" s="2" t="str">
        <f>FLOOR('Transaction Data'!$P3690,15)&amp;"-"&amp;FLOOR('Transaction Data'!$P3690,15)+14</f>
        <v>75-89</v>
      </c>
      <c r="R3690" s="2" t="str">
        <f>IF('Transaction Data'!$L3690&lt;=10,"Less Expensive","Expensive")</f>
        <v>Less Expensive</v>
      </c>
      <c r="S3690" s="4">
        <f>WEEKDAY('Transaction Data'!$A3690)</f>
        <v>2</v>
      </c>
      <c r="T3690" s="2" t="str">
        <f>IF(WEEKDAY('Transaction Data'!$A3690,2)&lt;6,"Weekday","Weekend")</f>
        <v>Weekday</v>
      </c>
    </row>
    <row r="3691" ht="15.75" customHeight="1">
      <c r="A3691" s="1">
        <v>45384.0</v>
      </c>
      <c r="B3691" s="2" t="s">
        <v>3524</v>
      </c>
      <c r="C3691" s="2" t="s">
        <v>65</v>
      </c>
      <c r="D3691" s="1">
        <v>27083.0</v>
      </c>
      <c r="E3691" s="2" t="s">
        <v>27</v>
      </c>
      <c r="F3691" s="2">
        <v>140.0</v>
      </c>
      <c r="G3691" s="2" t="s">
        <v>61</v>
      </c>
      <c r="H3691" s="2" t="s">
        <v>34</v>
      </c>
      <c r="I3691" s="2" t="s">
        <v>25</v>
      </c>
      <c r="J3691" s="2" t="str">
        <f t="array" ref="J3691">XLOOKUP('Transaction Data'!$G3691,Product_Code,Biscuit_Brand)</f>
        <v>Choco Delight</v>
      </c>
      <c r="K3691" s="2">
        <f t="array" ref="K3691">XLOOKUP('Transaction Data'!$G3691,Product_Code,Cost)</f>
        <v>3</v>
      </c>
      <c r="L3691" s="2">
        <f t="array" ref="L3691">XLOOKUP('Transaction Data'!$G3691,Product_Code,Unit_Price)</f>
        <v>5</v>
      </c>
      <c r="M3691" s="3">
        <f>'Transaction Data'!$F3691*'Transaction Data'!$K3691</f>
        <v>420</v>
      </c>
      <c r="N3691" s="3">
        <f>'Transaction Data'!$F3691*'Transaction Data'!$L3691</f>
        <v>700</v>
      </c>
      <c r="O3691" s="3">
        <f>'Transaction Data'!$N3691-'Transaction Data'!$M3691</f>
        <v>280</v>
      </c>
      <c r="P3691" s="2">
        <f>DATEDIF('Transaction Data'!$D3691,'Transaction Data'!$A3691,"y")</f>
        <v>50</v>
      </c>
      <c r="Q3691" s="2" t="str">
        <f>FLOOR('Transaction Data'!$P3691,15)&amp;"-"&amp;FLOOR('Transaction Data'!$P3691,15)+14</f>
        <v>45-59</v>
      </c>
      <c r="R3691" s="2" t="str">
        <f>IF('Transaction Data'!$L3691&lt;=10,"Less Expensive","Expensive")</f>
        <v>Less Expensive</v>
      </c>
      <c r="S3691" s="4">
        <f>WEEKDAY('Transaction Data'!$A3691)</f>
        <v>3</v>
      </c>
      <c r="T3691" s="2" t="str">
        <f>IF(WEEKDAY('Transaction Data'!$A3691,2)&lt;6,"Weekday","Weekend")</f>
        <v>Weekday</v>
      </c>
    </row>
    <row r="3692" ht="15.75" customHeight="1">
      <c r="A3692" s="1">
        <v>45321.0</v>
      </c>
      <c r="B3692" s="2" t="s">
        <v>3525</v>
      </c>
      <c r="C3692" s="2" t="s">
        <v>32</v>
      </c>
      <c r="D3692" s="1">
        <v>18624.0</v>
      </c>
      <c r="E3692" s="2" t="s">
        <v>22</v>
      </c>
      <c r="F3692" s="2">
        <v>466.0</v>
      </c>
      <c r="G3692" s="2" t="s">
        <v>44</v>
      </c>
      <c r="H3692" s="2" t="s">
        <v>34</v>
      </c>
      <c r="I3692" s="2" t="s">
        <v>25</v>
      </c>
      <c r="J3692" s="2" t="str">
        <f t="array" ref="J3692">XLOOKUP('Transaction Data'!$G3692,Product_Code,Biscuit_Brand)</f>
        <v>Butter Crunch</v>
      </c>
      <c r="K3692" s="2">
        <f t="array" ref="K3692">XLOOKUP('Transaction Data'!$G3692,Product_Code,Cost)</f>
        <v>10</v>
      </c>
      <c r="L3692" s="2">
        <f t="array" ref="L3692">XLOOKUP('Transaction Data'!$G3692,Product_Code,Unit_Price)</f>
        <v>11</v>
      </c>
      <c r="M3692" s="3">
        <f>'Transaction Data'!$F3692*'Transaction Data'!$K3692</f>
        <v>4660</v>
      </c>
      <c r="N3692" s="3">
        <f>'Transaction Data'!$F3692*'Transaction Data'!$L3692</f>
        <v>5126</v>
      </c>
      <c r="O3692" s="3">
        <f>'Transaction Data'!$N3692-'Transaction Data'!$M3692</f>
        <v>466</v>
      </c>
      <c r="P3692" s="2">
        <f>DATEDIF('Transaction Data'!$D3692,'Transaction Data'!$A3692,"y")</f>
        <v>73</v>
      </c>
      <c r="Q3692" s="2" t="str">
        <f>FLOOR('Transaction Data'!$P3692,15)&amp;"-"&amp;FLOOR('Transaction Data'!$P3692,15)+14</f>
        <v>60-74</v>
      </c>
      <c r="R3692" s="2" t="str">
        <f>IF('Transaction Data'!$L3692&lt;=10,"Less Expensive","Expensive")</f>
        <v>Expensive</v>
      </c>
      <c r="S3692" s="4">
        <f>WEEKDAY('Transaction Data'!$A3692)</f>
        <v>3</v>
      </c>
      <c r="T3692" s="2" t="str">
        <f>IF(WEEKDAY('Transaction Data'!$A3692,2)&lt;6,"Weekday","Weekend")</f>
        <v>Weekday</v>
      </c>
    </row>
    <row r="3693" ht="15.75" customHeight="1">
      <c r="A3693" s="1">
        <v>45405.0</v>
      </c>
      <c r="B3693" s="2" t="s">
        <v>3526</v>
      </c>
      <c r="C3693" s="2" t="s">
        <v>41</v>
      </c>
      <c r="D3693" s="1">
        <v>35950.0</v>
      </c>
      <c r="E3693" s="2" t="s">
        <v>22</v>
      </c>
      <c r="F3693" s="2">
        <v>384.0</v>
      </c>
      <c r="G3693" s="2" t="s">
        <v>60</v>
      </c>
      <c r="H3693" s="2" t="s">
        <v>39</v>
      </c>
      <c r="I3693" s="2" t="s">
        <v>25</v>
      </c>
      <c r="J3693" s="2" t="str">
        <f t="array" ref="J3693">XLOOKUP('Transaction Data'!$G3693,Product_Code,Biscuit_Brand)</f>
        <v>Peanut Butter Bites</v>
      </c>
      <c r="K3693" s="2">
        <f t="array" ref="K3693">XLOOKUP('Transaction Data'!$G3693,Product_Code,Cost)</f>
        <v>5</v>
      </c>
      <c r="L3693" s="2">
        <f t="array" ref="L3693">XLOOKUP('Transaction Data'!$G3693,Product_Code,Unit_Price)</f>
        <v>7</v>
      </c>
      <c r="M3693" s="3">
        <f>'Transaction Data'!$F3693*'Transaction Data'!$K3693</f>
        <v>1920</v>
      </c>
      <c r="N3693" s="3">
        <f>'Transaction Data'!$F3693*'Transaction Data'!$L3693</f>
        <v>2688</v>
      </c>
      <c r="O3693" s="3">
        <f>'Transaction Data'!$N3693-'Transaction Data'!$M3693</f>
        <v>768</v>
      </c>
      <c r="P3693" s="2">
        <f>DATEDIF('Transaction Data'!$D3693,'Transaction Data'!$A3693,"y")</f>
        <v>25</v>
      </c>
      <c r="Q3693" s="2" t="str">
        <f>FLOOR('Transaction Data'!$P3693,15)&amp;"-"&amp;FLOOR('Transaction Data'!$P3693,15)+14</f>
        <v>15-29</v>
      </c>
      <c r="R3693" s="2" t="str">
        <f>IF('Transaction Data'!$L3693&lt;=10,"Less Expensive","Expensive")</f>
        <v>Less Expensive</v>
      </c>
      <c r="S3693" s="4">
        <f>WEEKDAY('Transaction Data'!$A3693)</f>
        <v>3</v>
      </c>
      <c r="T3693" s="2" t="str">
        <f>IF(WEEKDAY('Transaction Data'!$A3693,2)&lt;6,"Weekday","Weekend")</f>
        <v>Weekday</v>
      </c>
    </row>
    <row r="3694" ht="15.75" customHeight="1">
      <c r="A3694" s="1">
        <v>45436.0</v>
      </c>
      <c r="B3694" s="2" t="s">
        <v>3527</v>
      </c>
      <c r="C3694" s="2" t="s">
        <v>41</v>
      </c>
      <c r="D3694" s="1">
        <v>37132.0</v>
      </c>
      <c r="E3694" s="2" t="s">
        <v>27</v>
      </c>
      <c r="F3694" s="2">
        <v>444.0</v>
      </c>
      <c r="G3694" s="2" t="s">
        <v>55</v>
      </c>
      <c r="H3694" s="2" t="s">
        <v>42</v>
      </c>
      <c r="I3694" s="2" t="s">
        <v>25</v>
      </c>
      <c r="J3694" s="2" t="str">
        <f t="array" ref="J3694">XLOOKUP('Transaction Data'!$G3694,Product_Code,Biscuit_Brand)</f>
        <v>Vanilla Wafers</v>
      </c>
      <c r="K3694" s="2">
        <f t="array" ref="K3694">XLOOKUP('Transaction Data'!$G3694,Product_Code,Cost)</f>
        <v>18</v>
      </c>
      <c r="L3694" s="2">
        <f t="array" ref="L3694">XLOOKUP('Transaction Data'!$G3694,Product_Code,Unit_Price)</f>
        <v>36</v>
      </c>
      <c r="M3694" s="3">
        <f>'Transaction Data'!$F3694*'Transaction Data'!$K3694</f>
        <v>7992</v>
      </c>
      <c r="N3694" s="3">
        <f>'Transaction Data'!$F3694*'Transaction Data'!$L3694</f>
        <v>15984</v>
      </c>
      <c r="O3694" s="3">
        <f>'Transaction Data'!$N3694-'Transaction Data'!$M3694</f>
        <v>7992</v>
      </c>
      <c r="P3694" s="2">
        <f>DATEDIF('Transaction Data'!$D3694,'Transaction Data'!$A3694,"y")</f>
        <v>22</v>
      </c>
      <c r="Q3694" s="2" t="str">
        <f>FLOOR('Transaction Data'!$P3694,15)&amp;"-"&amp;FLOOR('Transaction Data'!$P3694,15)+14</f>
        <v>15-29</v>
      </c>
      <c r="R3694" s="2" t="str">
        <f>IF('Transaction Data'!$L3694&lt;=10,"Less Expensive","Expensive")</f>
        <v>Expensive</v>
      </c>
      <c r="S3694" s="4">
        <f>WEEKDAY('Transaction Data'!$A3694)</f>
        <v>6</v>
      </c>
      <c r="T3694" s="2" t="str">
        <f>IF(WEEKDAY('Transaction Data'!$A3694,2)&lt;6,"Weekday","Weekend")</f>
        <v>Weekday</v>
      </c>
    </row>
    <row r="3695" ht="15.75" customHeight="1">
      <c r="A3695" s="1">
        <v>45382.0</v>
      </c>
      <c r="B3695" s="2" t="s">
        <v>3528</v>
      </c>
      <c r="C3695" s="2" t="s">
        <v>54</v>
      </c>
      <c r="D3695" s="1">
        <v>36691.0</v>
      </c>
      <c r="E3695" s="2" t="s">
        <v>63</v>
      </c>
      <c r="F3695" s="2">
        <v>393.0</v>
      </c>
      <c r="G3695" s="2" t="s">
        <v>33</v>
      </c>
      <c r="H3695" s="2" t="s">
        <v>45</v>
      </c>
      <c r="I3695" s="2" t="s">
        <v>25</v>
      </c>
      <c r="J3695" s="2" t="str">
        <f t="array" ref="J3695">XLOOKUP('Transaction Data'!$G3695,Product_Code,Biscuit_Brand)</f>
        <v>Caramel Biscuits</v>
      </c>
      <c r="K3695" s="2">
        <f t="array" ref="K3695">XLOOKUP('Transaction Data'!$G3695,Product_Code,Cost)</f>
        <v>18</v>
      </c>
      <c r="L3695" s="2">
        <f t="array" ref="L3695">XLOOKUP('Transaction Data'!$G3695,Product_Code,Unit_Price)</f>
        <v>22</v>
      </c>
      <c r="M3695" s="3">
        <f>'Transaction Data'!$F3695*'Transaction Data'!$K3695</f>
        <v>7074</v>
      </c>
      <c r="N3695" s="3">
        <f>'Transaction Data'!$F3695*'Transaction Data'!$L3695</f>
        <v>8646</v>
      </c>
      <c r="O3695" s="3">
        <f>'Transaction Data'!$N3695-'Transaction Data'!$M3695</f>
        <v>1572</v>
      </c>
      <c r="P3695" s="2">
        <f>DATEDIF('Transaction Data'!$D3695,'Transaction Data'!$A3695,"y")</f>
        <v>23</v>
      </c>
      <c r="Q3695" s="2" t="str">
        <f>FLOOR('Transaction Data'!$P3695,15)&amp;"-"&amp;FLOOR('Transaction Data'!$P3695,15)+14</f>
        <v>15-29</v>
      </c>
      <c r="R3695" s="2" t="str">
        <f>IF('Transaction Data'!$L3695&lt;=10,"Less Expensive","Expensive")</f>
        <v>Expensive</v>
      </c>
      <c r="S3695" s="4">
        <f>WEEKDAY('Transaction Data'!$A3695)</f>
        <v>1</v>
      </c>
      <c r="T3695" s="2" t="str">
        <f>IF(WEEKDAY('Transaction Data'!$A3695,2)&lt;6,"Weekday","Weekend")</f>
        <v>Weekend</v>
      </c>
    </row>
    <row r="3696" ht="15.75" customHeight="1">
      <c r="A3696" s="1">
        <v>45349.0</v>
      </c>
      <c r="B3696" s="2" t="s">
        <v>3529</v>
      </c>
      <c r="C3696" s="2" t="s">
        <v>41</v>
      </c>
      <c r="D3696" s="1">
        <v>30633.0</v>
      </c>
      <c r="E3696" s="2" t="s">
        <v>37</v>
      </c>
      <c r="F3696" s="2">
        <v>224.0</v>
      </c>
      <c r="G3696" s="2" t="s">
        <v>55</v>
      </c>
      <c r="H3696" s="2" t="s">
        <v>49</v>
      </c>
      <c r="I3696" s="2" t="s">
        <v>25</v>
      </c>
      <c r="J3696" s="2" t="str">
        <f t="array" ref="J3696">XLOOKUP('Transaction Data'!$G3696,Product_Code,Biscuit_Brand)</f>
        <v>Vanilla Wafers</v>
      </c>
      <c r="K3696" s="2">
        <f t="array" ref="K3696">XLOOKUP('Transaction Data'!$G3696,Product_Code,Cost)</f>
        <v>18</v>
      </c>
      <c r="L3696" s="2">
        <f t="array" ref="L3696">XLOOKUP('Transaction Data'!$G3696,Product_Code,Unit_Price)</f>
        <v>36</v>
      </c>
      <c r="M3696" s="3">
        <f>'Transaction Data'!$F3696*'Transaction Data'!$K3696</f>
        <v>4032</v>
      </c>
      <c r="N3696" s="3">
        <f>'Transaction Data'!$F3696*'Transaction Data'!$L3696</f>
        <v>8064</v>
      </c>
      <c r="O3696" s="3">
        <f>'Transaction Data'!$N3696-'Transaction Data'!$M3696</f>
        <v>4032</v>
      </c>
      <c r="P3696" s="2">
        <f>DATEDIF('Transaction Data'!$D3696,'Transaction Data'!$A3696,"y")</f>
        <v>40</v>
      </c>
      <c r="Q3696" s="2" t="str">
        <f>FLOOR('Transaction Data'!$P3696,15)&amp;"-"&amp;FLOOR('Transaction Data'!$P3696,15)+14</f>
        <v>30-44</v>
      </c>
      <c r="R3696" s="2" t="str">
        <f>IF('Transaction Data'!$L3696&lt;=10,"Less Expensive","Expensive")</f>
        <v>Expensive</v>
      </c>
      <c r="S3696" s="4">
        <f>WEEKDAY('Transaction Data'!$A3696)</f>
        <v>3</v>
      </c>
      <c r="T3696" s="2" t="str">
        <f>IF(WEEKDAY('Transaction Data'!$A3696,2)&lt;6,"Weekday","Weekend")</f>
        <v>Weekday</v>
      </c>
    </row>
    <row r="3697" ht="15.75" customHeight="1">
      <c r="A3697" s="1">
        <v>45420.0</v>
      </c>
      <c r="B3697" s="2" t="s">
        <v>3530</v>
      </c>
      <c r="C3697" s="2" t="s">
        <v>32</v>
      </c>
      <c r="D3697" s="1">
        <v>23979.0</v>
      </c>
      <c r="E3697" s="2" t="s">
        <v>27</v>
      </c>
      <c r="F3697" s="2">
        <v>391.0</v>
      </c>
      <c r="G3697" s="2" t="s">
        <v>57</v>
      </c>
      <c r="H3697" s="2" t="s">
        <v>52</v>
      </c>
      <c r="I3697" s="2" t="s">
        <v>25</v>
      </c>
      <c r="J3697" s="2" t="str">
        <f t="array" ref="J3697">XLOOKUP('Transaction Data'!$G3697,Product_Code,Biscuit_Brand)</f>
        <v>Oatmeal Cookies</v>
      </c>
      <c r="K3697" s="2">
        <f t="array" ref="K3697">XLOOKUP('Transaction Data'!$G3697,Product_Code,Cost)</f>
        <v>19</v>
      </c>
      <c r="L3697" s="2">
        <f t="array" ref="L3697">XLOOKUP('Transaction Data'!$G3697,Product_Code,Unit_Price)</f>
        <v>23</v>
      </c>
      <c r="M3697" s="3">
        <f>'Transaction Data'!$F3697*'Transaction Data'!$K3697</f>
        <v>7429</v>
      </c>
      <c r="N3697" s="3">
        <f>'Transaction Data'!$F3697*'Transaction Data'!$L3697</f>
        <v>8993</v>
      </c>
      <c r="O3697" s="3">
        <f>'Transaction Data'!$N3697-'Transaction Data'!$M3697</f>
        <v>1564</v>
      </c>
      <c r="P3697" s="2">
        <f>DATEDIF('Transaction Data'!$D3697,'Transaction Data'!$A3697,"y")</f>
        <v>58</v>
      </c>
      <c r="Q3697" s="2" t="str">
        <f>FLOOR('Transaction Data'!$P3697,15)&amp;"-"&amp;FLOOR('Transaction Data'!$P3697,15)+14</f>
        <v>45-59</v>
      </c>
      <c r="R3697" s="2" t="str">
        <f>IF('Transaction Data'!$L3697&lt;=10,"Less Expensive","Expensive")</f>
        <v>Expensive</v>
      </c>
      <c r="S3697" s="4">
        <f>WEEKDAY('Transaction Data'!$A3697)</f>
        <v>4</v>
      </c>
      <c r="T3697" s="2" t="str">
        <f>IF(WEEKDAY('Transaction Data'!$A3697,2)&lt;6,"Weekday","Weekend")</f>
        <v>Weekday</v>
      </c>
    </row>
    <row r="3698" ht="15.75" customHeight="1">
      <c r="A3698" s="1">
        <v>45299.0</v>
      </c>
      <c r="B3698" s="2" t="s">
        <v>3531</v>
      </c>
      <c r="C3698" s="2" t="s">
        <v>32</v>
      </c>
      <c r="D3698" s="1">
        <v>32632.0</v>
      </c>
      <c r="E3698" s="2" t="s">
        <v>37</v>
      </c>
      <c r="F3698" s="2">
        <v>444.0</v>
      </c>
      <c r="G3698" s="2" t="s">
        <v>48</v>
      </c>
      <c r="H3698" s="2" t="s">
        <v>49</v>
      </c>
      <c r="I3698" s="2" t="s">
        <v>30</v>
      </c>
      <c r="J3698" s="2" t="str">
        <f t="array" ref="J3698">XLOOKUP('Transaction Data'!$G3698,Product_Code,Biscuit_Brand)</f>
        <v>Lemon Crisps</v>
      </c>
      <c r="K3698" s="2">
        <f t="array" ref="K3698">XLOOKUP('Transaction Data'!$G3698,Product_Code,Cost)</f>
        <v>7</v>
      </c>
      <c r="L3698" s="2">
        <f t="array" ref="L3698">XLOOKUP('Transaction Data'!$G3698,Product_Code,Unit_Price)</f>
        <v>9</v>
      </c>
      <c r="M3698" s="3">
        <f>'Transaction Data'!$F3698*'Transaction Data'!$K3698</f>
        <v>3108</v>
      </c>
      <c r="N3698" s="3">
        <f>'Transaction Data'!$F3698*'Transaction Data'!$L3698</f>
        <v>3996</v>
      </c>
      <c r="O3698" s="3">
        <f>'Transaction Data'!$N3698-'Transaction Data'!$M3698</f>
        <v>888</v>
      </c>
      <c r="P3698" s="2">
        <f>DATEDIF('Transaction Data'!$D3698,'Transaction Data'!$A3698,"y")</f>
        <v>34</v>
      </c>
      <c r="Q3698" s="2" t="str">
        <f>FLOOR('Transaction Data'!$P3698,15)&amp;"-"&amp;FLOOR('Transaction Data'!$P3698,15)+14</f>
        <v>30-44</v>
      </c>
      <c r="R3698" s="2" t="str">
        <f>IF('Transaction Data'!$L3698&lt;=10,"Less Expensive","Expensive")</f>
        <v>Less Expensive</v>
      </c>
      <c r="S3698" s="4">
        <f>WEEKDAY('Transaction Data'!$A3698)</f>
        <v>2</v>
      </c>
      <c r="T3698" s="2" t="str">
        <f>IF(WEEKDAY('Transaction Data'!$A3698,2)&lt;6,"Weekday","Weekend")</f>
        <v>Weekday</v>
      </c>
    </row>
    <row r="3699" ht="15.75" customHeight="1">
      <c r="A3699" s="1">
        <v>45430.0</v>
      </c>
      <c r="B3699" s="2" t="s">
        <v>3532</v>
      </c>
      <c r="C3699" s="2" t="s">
        <v>41</v>
      </c>
      <c r="D3699" s="1">
        <v>26532.0</v>
      </c>
      <c r="E3699" s="2" t="s">
        <v>27</v>
      </c>
      <c r="F3699" s="2">
        <v>452.0</v>
      </c>
      <c r="G3699" s="2" t="s">
        <v>48</v>
      </c>
      <c r="H3699" s="2" t="s">
        <v>52</v>
      </c>
      <c r="I3699" s="2" t="s">
        <v>25</v>
      </c>
      <c r="J3699" s="2" t="str">
        <f t="array" ref="J3699">XLOOKUP('Transaction Data'!$G3699,Product_Code,Biscuit_Brand)</f>
        <v>Lemon Crisps</v>
      </c>
      <c r="K3699" s="2">
        <f t="array" ref="K3699">XLOOKUP('Transaction Data'!$G3699,Product_Code,Cost)</f>
        <v>7</v>
      </c>
      <c r="L3699" s="2">
        <f t="array" ref="L3699">XLOOKUP('Transaction Data'!$G3699,Product_Code,Unit_Price)</f>
        <v>9</v>
      </c>
      <c r="M3699" s="3">
        <f>'Transaction Data'!$F3699*'Transaction Data'!$K3699</f>
        <v>3164</v>
      </c>
      <c r="N3699" s="3">
        <f>'Transaction Data'!$F3699*'Transaction Data'!$L3699</f>
        <v>4068</v>
      </c>
      <c r="O3699" s="3">
        <f>'Transaction Data'!$N3699-'Transaction Data'!$M3699</f>
        <v>904</v>
      </c>
      <c r="P3699" s="2">
        <f>DATEDIF('Transaction Data'!$D3699,'Transaction Data'!$A3699,"y")</f>
        <v>51</v>
      </c>
      <c r="Q3699" s="2" t="str">
        <f>FLOOR('Transaction Data'!$P3699,15)&amp;"-"&amp;FLOOR('Transaction Data'!$P3699,15)+14</f>
        <v>45-59</v>
      </c>
      <c r="R3699" s="2" t="str">
        <f>IF('Transaction Data'!$L3699&lt;=10,"Less Expensive","Expensive")</f>
        <v>Less Expensive</v>
      </c>
      <c r="S3699" s="4">
        <f>WEEKDAY('Transaction Data'!$A3699)</f>
        <v>7</v>
      </c>
      <c r="T3699" s="2" t="str">
        <f>IF(WEEKDAY('Transaction Data'!$A3699,2)&lt;6,"Weekday","Weekend")</f>
        <v>Weekend</v>
      </c>
    </row>
    <row r="3700" ht="15.75" customHeight="1">
      <c r="A3700" s="1">
        <v>45452.0</v>
      </c>
      <c r="B3700" s="2" t="s">
        <v>3533</v>
      </c>
      <c r="C3700" s="2" t="s">
        <v>54</v>
      </c>
      <c r="D3700" s="1">
        <v>22748.0</v>
      </c>
      <c r="E3700" s="2" t="s">
        <v>37</v>
      </c>
      <c r="F3700" s="2">
        <v>106.0</v>
      </c>
      <c r="G3700" s="2" t="s">
        <v>48</v>
      </c>
      <c r="H3700" s="2" t="s">
        <v>52</v>
      </c>
      <c r="I3700" s="2" t="s">
        <v>25</v>
      </c>
      <c r="J3700" s="2" t="str">
        <f t="array" ref="J3700">XLOOKUP('Transaction Data'!$G3700,Product_Code,Biscuit_Brand)</f>
        <v>Lemon Crisps</v>
      </c>
      <c r="K3700" s="2">
        <f t="array" ref="K3700">XLOOKUP('Transaction Data'!$G3700,Product_Code,Cost)</f>
        <v>7</v>
      </c>
      <c r="L3700" s="2">
        <f t="array" ref="L3700">XLOOKUP('Transaction Data'!$G3700,Product_Code,Unit_Price)</f>
        <v>9</v>
      </c>
      <c r="M3700" s="3">
        <f>'Transaction Data'!$F3700*'Transaction Data'!$K3700</f>
        <v>742</v>
      </c>
      <c r="N3700" s="3">
        <f>'Transaction Data'!$F3700*'Transaction Data'!$L3700</f>
        <v>954</v>
      </c>
      <c r="O3700" s="3">
        <f>'Transaction Data'!$N3700-'Transaction Data'!$M3700</f>
        <v>212</v>
      </c>
      <c r="P3700" s="2">
        <f>DATEDIF('Transaction Data'!$D3700,'Transaction Data'!$A3700,"y")</f>
        <v>62</v>
      </c>
      <c r="Q3700" s="2" t="str">
        <f>FLOOR('Transaction Data'!$P3700,15)&amp;"-"&amp;FLOOR('Transaction Data'!$P3700,15)+14</f>
        <v>60-74</v>
      </c>
      <c r="R3700" s="2" t="str">
        <f>IF('Transaction Data'!$L3700&lt;=10,"Less Expensive","Expensive")</f>
        <v>Less Expensive</v>
      </c>
      <c r="S3700" s="4">
        <f>WEEKDAY('Transaction Data'!$A3700)</f>
        <v>1</v>
      </c>
      <c r="T3700" s="2" t="str">
        <f>IF(WEEKDAY('Transaction Data'!$A3700,2)&lt;6,"Weekday","Weekend")</f>
        <v>Weekend</v>
      </c>
    </row>
    <row r="3701" ht="15.75" customHeight="1">
      <c r="A3701" s="1">
        <v>45387.0</v>
      </c>
      <c r="B3701" s="2" t="s">
        <v>3534</v>
      </c>
      <c r="C3701" s="2" t="s">
        <v>78</v>
      </c>
      <c r="D3701" s="1">
        <v>17944.0</v>
      </c>
      <c r="E3701" s="2" t="s">
        <v>22</v>
      </c>
      <c r="F3701" s="2">
        <v>269.0</v>
      </c>
      <c r="G3701" s="2" t="s">
        <v>61</v>
      </c>
      <c r="H3701" s="2" t="s">
        <v>45</v>
      </c>
      <c r="I3701" s="2" t="s">
        <v>30</v>
      </c>
      <c r="J3701" s="2" t="str">
        <f t="array" ref="J3701">XLOOKUP('Transaction Data'!$G3701,Product_Code,Biscuit_Brand)</f>
        <v>Choco Delight</v>
      </c>
      <c r="K3701" s="2">
        <f t="array" ref="K3701">XLOOKUP('Transaction Data'!$G3701,Product_Code,Cost)</f>
        <v>3</v>
      </c>
      <c r="L3701" s="2">
        <f t="array" ref="L3701">XLOOKUP('Transaction Data'!$G3701,Product_Code,Unit_Price)</f>
        <v>5</v>
      </c>
      <c r="M3701" s="3">
        <f>'Transaction Data'!$F3701*'Transaction Data'!$K3701</f>
        <v>807</v>
      </c>
      <c r="N3701" s="3">
        <f>'Transaction Data'!$F3701*'Transaction Data'!$L3701</f>
        <v>1345</v>
      </c>
      <c r="O3701" s="3">
        <f>'Transaction Data'!$N3701-'Transaction Data'!$M3701</f>
        <v>538</v>
      </c>
      <c r="P3701" s="2">
        <f>DATEDIF('Transaction Data'!$D3701,'Transaction Data'!$A3701,"y")</f>
        <v>75</v>
      </c>
      <c r="Q3701" s="2" t="str">
        <f>FLOOR('Transaction Data'!$P3701,15)&amp;"-"&amp;FLOOR('Transaction Data'!$P3701,15)+14</f>
        <v>75-89</v>
      </c>
      <c r="R3701" s="2" t="str">
        <f>IF('Transaction Data'!$L3701&lt;=10,"Less Expensive","Expensive")</f>
        <v>Less Expensive</v>
      </c>
      <c r="S3701" s="4">
        <f>WEEKDAY('Transaction Data'!$A3701)</f>
        <v>6</v>
      </c>
      <c r="T3701" s="2" t="str">
        <f>IF(WEEKDAY('Transaction Data'!$A3701,2)&lt;6,"Weekday","Weekend")</f>
        <v>Weekday</v>
      </c>
    </row>
    <row r="3702" ht="15.75" customHeight="1">
      <c r="A3702" s="1">
        <v>45503.0</v>
      </c>
      <c r="B3702" s="2" t="s">
        <v>3535</v>
      </c>
      <c r="C3702" s="2" t="s">
        <v>32</v>
      </c>
      <c r="D3702" s="1">
        <v>38484.0</v>
      </c>
      <c r="E3702" s="2" t="s">
        <v>37</v>
      </c>
      <c r="F3702" s="2">
        <v>440.0</v>
      </c>
      <c r="G3702" s="2" t="s">
        <v>57</v>
      </c>
      <c r="H3702" s="2" t="s">
        <v>49</v>
      </c>
      <c r="I3702" s="2" t="s">
        <v>25</v>
      </c>
      <c r="J3702" s="2" t="str">
        <f t="array" ref="J3702">XLOOKUP('Transaction Data'!$G3702,Product_Code,Biscuit_Brand)</f>
        <v>Oatmeal Cookies</v>
      </c>
      <c r="K3702" s="2">
        <f t="array" ref="K3702">XLOOKUP('Transaction Data'!$G3702,Product_Code,Cost)</f>
        <v>19</v>
      </c>
      <c r="L3702" s="2">
        <f t="array" ref="L3702">XLOOKUP('Transaction Data'!$G3702,Product_Code,Unit_Price)</f>
        <v>23</v>
      </c>
      <c r="M3702" s="3">
        <f>'Transaction Data'!$F3702*'Transaction Data'!$K3702</f>
        <v>8360</v>
      </c>
      <c r="N3702" s="3">
        <f>'Transaction Data'!$F3702*'Transaction Data'!$L3702</f>
        <v>10120</v>
      </c>
      <c r="O3702" s="3">
        <f>'Transaction Data'!$N3702-'Transaction Data'!$M3702</f>
        <v>1760</v>
      </c>
      <c r="P3702" s="2">
        <f>DATEDIF('Transaction Data'!$D3702,'Transaction Data'!$A3702,"y")</f>
        <v>19</v>
      </c>
      <c r="Q3702" s="2" t="str">
        <f>FLOOR('Transaction Data'!$P3702,15)&amp;"-"&amp;FLOOR('Transaction Data'!$P3702,15)+14</f>
        <v>15-29</v>
      </c>
      <c r="R3702" s="2" t="str">
        <f>IF('Transaction Data'!$L3702&lt;=10,"Less Expensive","Expensive")</f>
        <v>Expensive</v>
      </c>
      <c r="S3702" s="4">
        <f>WEEKDAY('Transaction Data'!$A3702)</f>
        <v>3</v>
      </c>
      <c r="T3702" s="2" t="str">
        <f>IF(WEEKDAY('Transaction Data'!$A3702,2)&lt;6,"Weekday","Weekend")</f>
        <v>Weekday</v>
      </c>
    </row>
    <row r="3703" ht="15.75" customHeight="1">
      <c r="A3703" s="1">
        <v>45351.0</v>
      </c>
      <c r="B3703" s="2" t="s">
        <v>3097</v>
      </c>
      <c r="C3703" s="2" t="s">
        <v>78</v>
      </c>
      <c r="D3703" s="1">
        <v>17980.0</v>
      </c>
      <c r="E3703" s="2" t="s">
        <v>27</v>
      </c>
      <c r="F3703" s="2">
        <v>209.0</v>
      </c>
      <c r="G3703" s="2" t="s">
        <v>23</v>
      </c>
      <c r="H3703" s="2" t="s">
        <v>52</v>
      </c>
      <c r="I3703" s="2" t="s">
        <v>25</v>
      </c>
      <c r="J3703" s="2" t="str">
        <f t="array" ref="J3703">XLOOKUP('Transaction Data'!$G3703,Product_Code,Biscuit_Brand)</f>
        <v>Cinnamon Swirls</v>
      </c>
      <c r="K3703" s="2">
        <f t="array" ref="K3703">XLOOKUP('Transaction Data'!$G3703,Product_Code,Cost)</f>
        <v>10</v>
      </c>
      <c r="L3703" s="2">
        <f t="array" ref="L3703">XLOOKUP('Transaction Data'!$G3703,Product_Code,Unit_Price)</f>
        <v>14</v>
      </c>
      <c r="M3703" s="3">
        <f>'Transaction Data'!$F3703*'Transaction Data'!$K3703</f>
        <v>2090</v>
      </c>
      <c r="N3703" s="3">
        <f>'Transaction Data'!$F3703*'Transaction Data'!$L3703</f>
        <v>2926</v>
      </c>
      <c r="O3703" s="3">
        <f>'Transaction Data'!$N3703-'Transaction Data'!$M3703</f>
        <v>836</v>
      </c>
      <c r="P3703" s="2">
        <f>DATEDIF('Transaction Data'!$D3703,'Transaction Data'!$A3703,"y")</f>
        <v>74</v>
      </c>
      <c r="Q3703" s="2" t="str">
        <f>FLOOR('Transaction Data'!$P3703,15)&amp;"-"&amp;FLOOR('Transaction Data'!$P3703,15)+14</f>
        <v>60-74</v>
      </c>
      <c r="R3703" s="2" t="str">
        <f>IF('Transaction Data'!$L3703&lt;=10,"Less Expensive","Expensive")</f>
        <v>Expensive</v>
      </c>
      <c r="S3703" s="4">
        <f>WEEKDAY('Transaction Data'!$A3703)</f>
        <v>5</v>
      </c>
      <c r="T3703" s="2" t="str">
        <f>IF(WEEKDAY('Transaction Data'!$A3703,2)&lt;6,"Weekday","Weekend")</f>
        <v>Weekday</v>
      </c>
    </row>
    <row r="3704" ht="15.75" customHeight="1">
      <c r="A3704" s="1">
        <v>45476.0</v>
      </c>
      <c r="B3704" s="2" t="s">
        <v>3536</v>
      </c>
      <c r="C3704" s="2" t="s">
        <v>32</v>
      </c>
      <c r="D3704" s="1">
        <v>29963.0</v>
      </c>
      <c r="E3704" s="2" t="s">
        <v>27</v>
      </c>
      <c r="F3704" s="2">
        <v>275.0</v>
      </c>
      <c r="G3704" s="2" t="s">
        <v>38</v>
      </c>
      <c r="H3704" s="2" t="s">
        <v>49</v>
      </c>
      <c r="I3704" s="2" t="s">
        <v>25</v>
      </c>
      <c r="J3704" s="2" t="str">
        <f t="array" ref="J3704">XLOOKUP('Transaction Data'!$G3704,Product_Code,Biscuit_Brand)</f>
        <v>Ginger Snaps</v>
      </c>
      <c r="K3704" s="2">
        <f t="array" ref="K3704">XLOOKUP('Transaction Data'!$G3704,Product_Code,Cost)</f>
        <v>14</v>
      </c>
      <c r="L3704" s="2">
        <f t="array" ref="L3704">XLOOKUP('Transaction Data'!$G3704,Product_Code,Unit_Price)</f>
        <v>28</v>
      </c>
      <c r="M3704" s="3">
        <f>'Transaction Data'!$F3704*'Transaction Data'!$K3704</f>
        <v>3850</v>
      </c>
      <c r="N3704" s="3">
        <f>'Transaction Data'!$F3704*'Transaction Data'!$L3704</f>
        <v>7700</v>
      </c>
      <c r="O3704" s="3">
        <f>'Transaction Data'!$N3704-'Transaction Data'!$M3704</f>
        <v>3850</v>
      </c>
      <c r="P3704" s="2">
        <f>DATEDIF('Transaction Data'!$D3704,'Transaction Data'!$A3704,"y")</f>
        <v>42</v>
      </c>
      <c r="Q3704" s="2" t="str">
        <f>FLOOR('Transaction Data'!$P3704,15)&amp;"-"&amp;FLOOR('Transaction Data'!$P3704,15)+14</f>
        <v>30-44</v>
      </c>
      <c r="R3704" s="2" t="str">
        <f>IF('Transaction Data'!$L3704&lt;=10,"Less Expensive","Expensive")</f>
        <v>Expensive</v>
      </c>
      <c r="S3704" s="4">
        <f>WEEKDAY('Transaction Data'!$A3704)</f>
        <v>4</v>
      </c>
      <c r="T3704" s="2" t="str">
        <f>IF(WEEKDAY('Transaction Data'!$A3704,2)&lt;6,"Weekday","Weekend")</f>
        <v>Weekday</v>
      </c>
    </row>
    <row r="3705" ht="15.75" customHeight="1">
      <c r="A3705" s="1">
        <v>45353.0</v>
      </c>
      <c r="B3705" s="2" t="s">
        <v>3537</v>
      </c>
      <c r="C3705" s="2" t="s">
        <v>78</v>
      </c>
      <c r="D3705" s="1">
        <v>22395.0</v>
      </c>
      <c r="E3705" s="2" t="s">
        <v>37</v>
      </c>
      <c r="F3705" s="2">
        <v>39.0</v>
      </c>
      <c r="G3705" s="2" t="s">
        <v>38</v>
      </c>
      <c r="H3705" s="2" t="s">
        <v>52</v>
      </c>
      <c r="I3705" s="2" t="s">
        <v>25</v>
      </c>
      <c r="J3705" s="2" t="str">
        <f t="array" ref="J3705">XLOOKUP('Transaction Data'!$G3705,Product_Code,Biscuit_Brand)</f>
        <v>Ginger Snaps</v>
      </c>
      <c r="K3705" s="2">
        <f t="array" ref="K3705">XLOOKUP('Transaction Data'!$G3705,Product_Code,Cost)</f>
        <v>14</v>
      </c>
      <c r="L3705" s="2">
        <f t="array" ref="L3705">XLOOKUP('Transaction Data'!$G3705,Product_Code,Unit_Price)</f>
        <v>28</v>
      </c>
      <c r="M3705" s="3">
        <f>'Transaction Data'!$F3705*'Transaction Data'!$K3705</f>
        <v>546</v>
      </c>
      <c r="N3705" s="3">
        <f>'Transaction Data'!$F3705*'Transaction Data'!$L3705</f>
        <v>1092</v>
      </c>
      <c r="O3705" s="3">
        <f>'Transaction Data'!$N3705-'Transaction Data'!$M3705</f>
        <v>546</v>
      </c>
      <c r="P3705" s="2">
        <f>DATEDIF('Transaction Data'!$D3705,'Transaction Data'!$A3705,"y")</f>
        <v>62</v>
      </c>
      <c r="Q3705" s="2" t="str">
        <f>FLOOR('Transaction Data'!$P3705,15)&amp;"-"&amp;FLOOR('Transaction Data'!$P3705,15)+14</f>
        <v>60-74</v>
      </c>
      <c r="R3705" s="2" t="str">
        <f>IF('Transaction Data'!$L3705&lt;=10,"Less Expensive","Expensive")</f>
        <v>Expensive</v>
      </c>
      <c r="S3705" s="4">
        <f>WEEKDAY('Transaction Data'!$A3705)</f>
        <v>7</v>
      </c>
      <c r="T3705" s="2" t="str">
        <f>IF(WEEKDAY('Transaction Data'!$A3705,2)&lt;6,"Weekday","Weekend")</f>
        <v>Weekend</v>
      </c>
    </row>
    <row r="3706" ht="15.75" customHeight="1">
      <c r="A3706" s="1">
        <v>45465.0</v>
      </c>
      <c r="B3706" s="2" t="s">
        <v>3538</v>
      </c>
      <c r="C3706" s="2" t="s">
        <v>47</v>
      </c>
      <c r="D3706" s="1">
        <v>23493.0</v>
      </c>
      <c r="E3706" s="2" t="s">
        <v>27</v>
      </c>
      <c r="F3706" s="2">
        <v>78.0</v>
      </c>
      <c r="G3706" s="2" t="s">
        <v>33</v>
      </c>
      <c r="H3706" s="2" t="s">
        <v>34</v>
      </c>
      <c r="I3706" s="2" t="s">
        <v>25</v>
      </c>
      <c r="J3706" s="2" t="str">
        <f t="array" ref="J3706">XLOOKUP('Transaction Data'!$G3706,Product_Code,Biscuit_Brand)</f>
        <v>Caramel Biscuits</v>
      </c>
      <c r="K3706" s="2">
        <f t="array" ref="K3706">XLOOKUP('Transaction Data'!$G3706,Product_Code,Cost)</f>
        <v>18</v>
      </c>
      <c r="L3706" s="2">
        <f t="array" ref="L3706">XLOOKUP('Transaction Data'!$G3706,Product_Code,Unit_Price)</f>
        <v>22</v>
      </c>
      <c r="M3706" s="3">
        <f>'Transaction Data'!$F3706*'Transaction Data'!$K3706</f>
        <v>1404</v>
      </c>
      <c r="N3706" s="3">
        <f>'Transaction Data'!$F3706*'Transaction Data'!$L3706</f>
        <v>1716</v>
      </c>
      <c r="O3706" s="3">
        <f>'Transaction Data'!$N3706-'Transaction Data'!$M3706</f>
        <v>312</v>
      </c>
      <c r="P3706" s="2">
        <f>DATEDIF('Transaction Data'!$D3706,'Transaction Data'!$A3706,"y")</f>
        <v>60</v>
      </c>
      <c r="Q3706" s="2" t="str">
        <f>FLOOR('Transaction Data'!$P3706,15)&amp;"-"&amp;FLOOR('Transaction Data'!$P3706,15)+14</f>
        <v>60-74</v>
      </c>
      <c r="R3706" s="2" t="str">
        <f>IF('Transaction Data'!$L3706&lt;=10,"Less Expensive","Expensive")</f>
        <v>Expensive</v>
      </c>
      <c r="S3706" s="4">
        <f>WEEKDAY('Transaction Data'!$A3706)</f>
        <v>7</v>
      </c>
      <c r="T3706" s="2" t="str">
        <f>IF(WEEKDAY('Transaction Data'!$A3706,2)&lt;6,"Weekday","Weekend")</f>
        <v>Weekend</v>
      </c>
    </row>
    <row r="3707" ht="15.75" customHeight="1">
      <c r="A3707" s="1">
        <v>45433.0</v>
      </c>
      <c r="B3707" s="2" t="s">
        <v>3539</v>
      </c>
      <c r="C3707" s="2" t="s">
        <v>21</v>
      </c>
      <c r="D3707" s="1">
        <v>27927.0</v>
      </c>
      <c r="E3707" s="2" t="s">
        <v>37</v>
      </c>
      <c r="F3707" s="2">
        <v>117.0</v>
      </c>
      <c r="G3707" s="2" t="s">
        <v>55</v>
      </c>
      <c r="H3707" s="2" t="s">
        <v>34</v>
      </c>
      <c r="I3707" s="2" t="s">
        <v>25</v>
      </c>
      <c r="J3707" s="2" t="str">
        <f t="array" ref="J3707">XLOOKUP('Transaction Data'!$G3707,Product_Code,Biscuit_Brand)</f>
        <v>Vanilla Wafers</v>
      </c>
      <c r="K3707" s="2">
        <f t="array" ref="K3707">XLOOKUP('Transaction Data'!$G3707,Product_Code,Cost)</f>
        <v>18</v>
      </c>
      <c r="L3707" s="2">
        <f t="array" ref="L3707">XLOOKUP('Transaction Data'!$G3707,Product_Code,Unit_Price)</f>
        <v>36</v>
      </c>
      <c r="M3707" s="3">
        <f>'Transaction Data'!$F3707*'Transaction Data'!$K3707</f>
        <v>2106</v>
      </c>
      <c r="N3707" s="3">
        <f>'Transaction Data'!$F3707*'Transaction Data'!$L3707</f>
        <v>4212</v>
      </c>
      <c r="O3707" s="3">
        <f>'Transaction Data'!$N3707-'Transaction Data'!$M3707</f>
        <v>2106</v>
      </c>
      <c r="P3707" s="2">
        <f>DATEDIF('Transaction Data'!$D3707,'Transaction Data'!$A3707,"y")</f>
        <v>47</v>
      </c>
      <c r="Q3707" s="2" t="str">
        <f>FLOOR('Transaction Data'!$P3707,15)&amp;"-"&amp;FLOOR('Transaction Data'!$P3707,15)+14</f>
        <v>45-59</v>
      </c>
      <c r="R3707" s="2" t="str">
        <f>IF('Transaction Data'!$L3707&lt;=10,"Less Expensive","Expensive")</f>
        <v>Expensive</v>
      </c>
      <c r="S3707" s="4">
        <f>WEEKDAY('Transaction Data'!$A3707)</f>
        <v>3</v>
      </c>
      <c r="T3707" s="2" t="str">
        <f>IF(WEEKDAY('Transaction Data'!$A3707,2)&lt;6,"Weekday","Weekend")</f>
        <v>Weekday</v>
      </c>
    </row>
    <row r="3708" ht="15.75" customHeight="1">
      <c r="A3708" s="1">
        <v>45480.0</v>
      </c>
      <c r="B3708" s="2" t="s">
        <v>3540</v>
      </c>
      <c r="C3708" s="2" t="s">
        <v>41</v>
      </c>
      <c r="D3708" s="1">
        <v>25408.0</v>
      </c>
      <c r="E3708" s="2" t="s">
        <v>63</v>
      </c>
      <c r="F3708" s="2">
        <v>445.0</v>
      </c>
      <c r="G3708" s="2" t="s">
        <v>57</v>
      </c>
      <c r="H3708" s="2" t="s">
        <v>39</v>
      </c>
      <c r="I3708" s="2" t="s">
        <v>25</v>
      </c>
      <c r="J3708" s="2" t="str">
        <f t="array" ref="J3708">XLOOKUP('Transaction Data'!$G3708,Product_Code,Biscuit_Brand)</f>
        <v>Oatmeal Cookies</v>
      </c>
      <c r="K3708" s="2">
        <f t="array" ref="K3708">XLOOKUP('Transaction Data'!$G3708,Product_Code,Cost)</f>
        <v>19</v>
      </c>
      <c r="L3708" s="2">
        <f t="array" ref="L3708">XLOOKUP('Transaction Data'!$G3708,Product_Code,Unit_Price)</f>
        <v>23</v>
      </c>
      <c r="M3708" s="3">
        <f>'Transaction Data'!$F3708*'Transaction Data'!$K3708</f>
        <v>8455</v>
      </c>
      <c r="N3708" s="3">
        <f>'Transaction Data'!$F3708*'Transaction Data'!$L3708</f>
        <v>10235</v>
      </c>
      <c r="O3708" s="3">
        <f>'Transaction Data'!$N3708-'Transaction Data'!$M3708</f>
        <v>1780</v>
      </c>
      <c r="P3708" s="2">
        <f>DATEDIF('Transaction Data'!$D3708,'Transaction Data'!$A3708,"y")</f>
        <v>54</v>
      </c>
      <c r="Q3708" s="2" t="str">
        <f>FLOOR('Transaction Data'!$P3708,15)&amp;"-"&amp;FLOOR('Transaction Data'!$P3708,15)+14</f>
        <v>45-59</v>
      </c>
      <c r="R3708" s="2" t="str">
        <f>IF('Transaction Data'!$L3708&lt;=10,"Less Expensive","Expensive")</f>
        <v>Expensive</v>
      </c>
      <c r="S3708" s="4">
        <f>WEEKDAY('Transaction Data'!$A3708)</f>
        <v>1</v>
      </c>
      <c r="T3708" s="2" t="str">
        <f>IF(WEEKDAY('Transaction Data'!$A3708,2)&lt;6,"Weekday","Weekend")</f>
        <v>Weekend</v>
      </c>
    </row>
    <row r="3709" ht="15.75" customHeight="1">
      <c r="A3709" s="1">
        <v>45427.0</v>
      </c>
      <c r="B3709" s="2" t="s">
        <v>3541</v>
      </c>
      <c r="C3709" s="2" t="s">
        <v>69</v>
      </c>
      <c r="D3709" s="1">
        <v>33175.0</v>
      </c>
      <c r="E3709" s="2" t="s">
        <v>37</v>
      </c>
      <c r="F3709" s="2">
        <v>279.0</v>
      </c>
      <c r="G3709" s="2" t="s">
        <v>48</v>
      </c>
      <c r="H3709" s="2" t="s">
        <v>42</v>
      </c>
      <c r="I3709" s="2" t="s">
        <v>25</v>
      </c>
      <c r="J3709" s="2" t="str">
        <f t="array" ref="J3709">XLOOKUP('Transaction Data'!$G3709,Product_Code,Biscuit_Brand)</f>
        <v>Lemon Crisps</v>
      </c>
      <c r="K3709" s="2">
        <f t="array" ref="K3709">XLOOKUP('Transaction Data'!$G3709,Product_Code,Cost)</f>
        <v>7</v>
      </c>
      <c r="L3709" s="2">
        <f t="array" ref="L3709">XLOOKUP('Transaction Data'!$G3709,Product_Code,Unit_Price)</f>
        <v>9</v>
      </c>
      <c r="M3709" s="3">
        <f>'Transaction Data'!$F3709*'Transaction Data'!$K3709</f>
        <v>1953</v>
      </c>
      <c r="N3709" s="3">
        <f>'Transaction Data'!$F3709*'Transaction Data'!$L3709</f>
        <v>2511</v>
      </c>
      <c r="O3709" s="3">
        <f>'Transaction Data'!$N3709-'Transaction Data'!$M3709</f>
        <v>558</v>
      </c>
      <c r="P3709" s="2">
        <f>DATEDIF('Transaction Data'!$D3709,'Transaction Data'!$A3709,"y")</f>
        <v>33</v>
      </c>
      <c r="Q3709" s="2" t="str">
        <f>FLOOR('Transaction Data'!$P3709,15)&amp;"-"&amp;FLOOR('Transaction Data'!$P3709,15)+14</f>
        <v>30-44</v>
      </c>
      <c r="R3709" s="2" t="str">
        <f>IF('Transaction Data'!$L3709&lt;=10,"Less Expensive","Expensive")</f>
        <v>Less Expensive</v>
      </c>
      <c r="S3709" s="4">
        <f>WEEKDAY('Transaction Data'!$A3709)</f>
        <v>4</v>
      </c>
      <c r="T3709" s="2" t="str">
        <f>IF(WEEKDAY('Transaction Data'!$A3709,2)&lt;6,"Weekday","Weekend")</f>
        <v>Weekday</v>
      </c>
    </row>
    <row r="3710" ht="15.75" customHeight="1">
      <c r="A3710" s="1">
        <v>45459.0</v>
      </c>
      <c r="B3710" s="2" t="s">
        <v>3542</v>
      </c>
      <c r="C3710" s="2" t="s">
        <v>69</v>
      </c>
      <c r="D3710" s="1">
        <v>23685.0</v>
      </c>
      <c r="E3710" s="2" t="s">
        <v>37</v>
      </c>
      <c r="F3710" s="2">
        <v>420.0</v>
      </c>
      <c r="G3710" s="2" t="s">
        <v>60</v>
      </c>
      <c r="H3710" s="2" t="s">
        <v>45</v>
      </c>
      <c r="I3710" s="2" t="s">
        <v>25</v>
      </c>
      <c r="J3710" s="2" t="str">
        <f t="array" ref="J3710">XLOOKUP('Transaction Data'!$G3710,Product_Code,Biscuit_Brand)</f>
        <v>Peanut Butter Bites</v>
      </c>
      <c r="K3710" s="2">
        <f t="array" ref="K3710">XLOOKUP('Transaction Data'!$G3710,Product_Code,Cost)</f>
        <v>5</v>
      </c>
      <c r="L3710" s="2">
        <f t="array" ref="L3710">XLOOKUP('Transaction Data'!$G3710,Product_Code,Unit_Price)</f>
        <v>7</v>
      </c>
      <c r="M3710" s="3">
        <f>'Transaction Data'!$F3710*'Transaction Data'!$K3710</f>
        <v>2100</v>
      </c>
      <c r="N3710" s="3">
        <f>'Transaction Data'!$F3710*'Transaction Data'!$L3710</f>
        <v>2940</v>
      </c>
      <c r="O3710" s="3">
        <f>'Transaction Data'!$N3710-'Transaction Data'!$M3710</f>
        <v>840</v>
      </c>
      <c r="P3710" s="2">
        <f>DATEDIF('Transaction Data'!$D3710,'Transaction Data'!$A3710,"y")</f>
        <v>59</v>
      </c>
      <c r="Q3710" s="2" t="str">
        <f>FLOOR('Transaction Data'!$P3710,15)&amp;"-"&amp;FLOOR('Transaction Data'!$P3710,15)+14</f>
        <v>45-59</v>
      </c>
      <c r="R3710" s="2" t="str">
        <f>IF('Transaction Data'!$L3710&lt;=10,"Less Expensive","Expensive")</f>
        <v>Less Expensive</v>
      </c>
      <c r="S3710" s="4">
        <f>WEEKDAY('Transaction Data'!$A3710)</f>
        <v>1</v>
      </c>
      <c r="T3710" s="2" t="str">
        <f>IF(WEEKDAY('Transaction Data'!$A3710,2)&lt;6,"Weekday","Weekend")</f>
        <v>Weekend</v>
      </c>
    </row>
    <row r="3711" ht="15.75" customHeight="1">
      <c r="A3711" s="1">
        <v>45403.0</v>
      </c>
      <c r="B3711" s="2" t="s">
        <v>3543</v>
      </c>
      <c r="C3711" s="2" t="s">
        <v>65</v>
      </c>
      <c r="D3711" s="1">
        <v>22192.0</v>
      </c>
      <c r="E3711" s="2" t="s">
        <v>22</v>
      </c>
      <c r="F3711" s="2">
        <v>256.0</v>
      </c>
      <c r="G3711" s="2" t="s">
        <v>61</v>
      </c>
      <c r="H3711" s="2" t="s">
        <v>49</v>
      </c>
      <c r="I3711" s="2" t="s">
        <v>25</v>
      </c>
      <c r="J3711" s="2" t="str">
        <f t="array" ref="J3711">XLOOKUP('Transaction Data'!$G3711,Product_Code,Biscuit_Brand)</f>
        <v>Choco Delight</v>
      </c>
      <c r="K3711" s="2">
        <f t="array" ref="K3711">XLOOKUP('Transaction Data'!$G3711,Product_Code,Cost)</f>
        <v>3</v>
      </c>
      <c r="L3711" s="2">
        <f t="array" ref="L3711">XLOOKUP('Transaction Data'!$G3711,Product_Code,Unit_Price)</f>
        <v>5</v>
      </c>
      <c r="M3711" s="3">
        <f>'Transaction Data'!$F3711*'Transaction Data'!$K3711</f>
        <v>768</v>
      </c>
      <c r="N3711" s="3">
        <f>'Transaction Data'!$F3711*'Transaction Data'!$L3711</f>
        <v>1280</v>
      </c>
      <c r="O3711" s="3">
        <f>'Transaction Data'!$N3711-'Transaction Data'!$M3711</f>
        <v>512</v>
      </c>
      <c r="P3711" s="2">
        <f>DATEDIF('Transaction Data'!$D3711,'Transaction Data'!$A3711,"y")</f>
        <v>63</v>
      </c>
      <c r="Q3711" s="2" t="str">
        <f>FLOOR('Transaction Data'!$P3711,15)&amp;"-"&amp;FLOOR('Transaction Data'!$P3711,15)+14</f>
        <v>60-74</v>
      </c>
      <c r="R3711" s="2" t="str">
        <f>IF('Transaction Data'!$L3711&lt;=10,"Less Expensive","Expensive")</f>
        <v>Less Expensive</v>
      </c>
      <c r="S3711" s="4">
        <f>WEEKDAY('Transaction Data'!$A3711)</f>
        <v>1</v>
      </c>
      <c r="T3711" s="2" t="str">
        <f>IF(WEEKDAY('Transaction Data'!$A3711,2)&lt;6,"Weekday","Weekend")</f>
        <v>Weekend</v>
      </c>
    </row>
    <row r="3712" ht="15.75" customHeight="1">
      <c r="A3712" s="1">
        <v>45343.0</v>
      </c>
      <c r="B3712" s="2" t="s">
        <v>3544</v>
      </c>
      <c r="C3712" s="2" t="s">
        <v>51</v>
      </c>
      <c r="D3712" s="1">
        <v>24447.0</v>
      </c>
      <c r="E3712" s="2" t="s">
        <v>63</v>
      </c>
      <c r="F3712" s="2">
        <v>254.0</v>
      </c>
      <c r="G3712" s="2" t="s">
        <v>38</v>
      </c>
      <c r="H3712" s="2" t="s">
        <v>52</v>
      </c>
      <c r="I3712" s="2" t="s">
        <v>25</v>
      </c>
      <c r="J3712" s="2" t="str">
        <f t="array" ref="J3712">XLOOKUP('Transaction Data'!$G3712,Product_Code,Biscuit_Brand)</f>
        <v>Ginger Snaps</v>
      </c>
      <c r="K3712" s="2">
        <f t="array" ref="K3712">XLOOKUP('Transaction Data'!$G3712,Product_Code,Cost)</f>
        <v>14</v>
      </c>
      <c r="L3712" s="2">
        <f t="array" ref="L3712">XLOOKUP('Transaction Data'!$G3712,Product_Code,Unit_Price)</f>
        <v>28</v>
      </c>
      <c r="M3712" s="3">
        <f>'Transaction Data'!$F3712*'Transaction Data'!$K3712</f>
        <v>3556</v>
      </c>
      <c r="N3712" s="3">
        <f>'Transaction Data'!$F3712*'Transaction Data'!$L3712</f>
        <v>7112</v>
      </c>
      <c r="O3712" s="3">
        <f>'Transaction Data'!$N3712-'Transaction Data'!$M3712</f>
        <v>3556</v>
      </c>
      <c r="P3712" s="2">
        <f>DATEDIF('Transaction Data'!$D3712,'Transaction Data'!$A3712,"y")</f>
        <v>57</v>
      </c>
      <c r="Q3712" s="2" t="str">
        <f>FLOOR('Transaction Data'!$P3712,15)&amp;"-"&amp;FLOOR('Transaction Data'!$P3712,15)+14</f>
        <v>45-59</v>
      </c>
      <c r="R3712" s="2" t="str">
        <f>IF('Transaction Data'!$L3712&lt;=10,"Less Expensive","Expensive")</f>
        <v>Expensive</v>
      </c>
      <c r="S3712" s="4">
        <f>WEEKDAY('Transaction Data'!$A3712)</f>
        <v>4</v>
      </c>
      <c r="T3712" s="2" t="str">
        <f>IF(WEEKDAY('Transaction Data'!$A3712,2)&lt;6,"Weekday","Weekend")</f>
        <v>Weekday</v>
      </c>
    </row>
    <row r="3713" ht="15.75" customHeight="1">
      <c r="A3713" s="1">
        <v>45377.0</v>
      </c>
      <c r="B3713" s="2" t="s">
        <v>3545</v>
      </c>
      <c r="C3713" s="2" t="s">
        <v>69</v>
      </c>
      <c r="D3713" s="1">
        <v>26834.0</v>
      </c>
      <c r="E3713" s="2" t="s">
        <v>37</v>
      </c>
      <c r="F3713" s="2">
        <v>223.0</v>
      </c>
      <c r="G3713" s="2" t="s">
        <v>38</v>
      </c>
      <c r="H3713" s="2" t="s">
        <v>49</v>
      </c>
      <c r="I3713" s="2" t="s">
        <v>25</v>
      </c>
      <c r="J3713" s="2" t="str">
        <f t="array" ref="J3713">XLOOKUP('Transaction Data'!$G3713,Product_Code,Biscuit_Brand)</f>
        <v>Ginger Snaps</v>
      </c>
      <c r="K3713" s="2">
        <f t="array" ref="K3713">XLOOKUP('Transaction Data'!$G3713,Product_Code,Cost)</f>
        <v>14</v>
      </c>
      <c r="L3713" s="2">
        <f t="array" ref="L3713">XLOOKUP('Transaction Data'!$G3713,Product_Code,Unit_Price)</f>
        <v>28</v>
      </c>
      <c r="M3713" s="3">
        <f>'Transaction Data'!$F3713*'Transaction Data'!$K3713</f>
        <v>3122</v>
      </c>
      <c r="N3713" s="3">
        <f>'Transaction Data'!$F3713*'Transaction Data'!$L3713</f>
        <v>6244</v>
      </c>
      <c r="O3713" s="3">
        <f>'Transaction Data'!$N3713-'Transaction Data'!$M3713</f>
        <v>3122</v>
      </c>
      <c r="P3713" s="2">
        <f>DATEDIF('Transaction Data'!$D3713,'Transaction Data'!$A3713,"y")</f>
        <v>50</v>
      </c>
      <c r="Q3713" s="2" t="str">
        <f>FLOOR('Transaction Data'!$P3713,15)&amp;"-"&amp;FLOOR('Transaction Data'!$P3713,15)+14</f>
        <v>45-59</v>
      </c>
      <c r="R3713" s="2" t="str">
        <f>IF('Transaction Data'!$L3713&lt;=10,"Less Expensive","Expensive")</f>
        <v>Expensive</v>
      </c>
      <c r="S3713" s="4">
        <f>WEEKDAY('Transaction Data'!$A3713)</f>
        <v>3</v>
      </c>
      <c r="T3713" s="2" t="str">
        <f>IF(WEEKDAY('Transaction Data'!$A3713,2)&lt;6,"Weekday","Weekend")</f>
        <v>Weekday</v>
      </c>
    </row>
    <row r="3714" ht="15.75" customHeight="1">
      <c r="A3714" s="1">
        <v>45443.0</v>
      </c>
      <c r="B3714" s="2" t="s">
        <v>3546</v>
      </c>
      <c r="C3714" s="2" t="s">
        <v>51</v>
      </c>
      <c r="D3714" s="1">
        <v>19827.0</v>
      </c>
      <c r="E3714" s="2" t="s">
        <v>27</v>
      </c>
      <c r="F3714" s="2">
        <v>113.0</v>
      </c>
      <c r="G3714" s="2" t="s">
        <v>60</v>
      </c>
      <c r="H3714" s="2" t="s">
        <v>52</v>
      </c>
      <c r="I3714" s="2" t="s">
        <v>25</v>
      </c>
      <c r="J3714" s="2" t="str">
        <f t="array" ref="J3714">XLOOKUP('Transaction Data'!$G3714,Product_Code,Biscuit_Brand)</f>
        <v>Peanut Butter Bites</v>
      </c>
      <c r="K3714" s="2">
        <f t="array" ref="K3714">XLOOKUP('Transaction Data'!$G3714,Product_Code,Cost)</f>
        <v>5</v>
      </c>
      <c r="L3714" s="2">
        <f t="array" ref="L3714">XLOOKUP('Transaction Data'!$G3714,Product_Code,Unit_Price)</f>
        <v>7</v>
      </c>
      <c r="M3714" s="3">
        <f>'Transaction Data'!$F3714*'Transaction Data'!$K3714</f>
        <v>565</v>
      </c>
      <c r="N3714" s="3">
        <f>'Transaction Data'!$F3714*'Transaction Data'!$L3714</f>
        <v>791</v>
      </c>
      <c r="O3714" s="3">
        <f>'Transaction Data'!$N3714-'Transaction Data'!$M3714</f>
        <v>226</v>
      </c>
      <c r="P3714" s="2">
        <f>DATEDIF('Transaction Data'!$D3714,'Transaction Data'!$A3714,"y")</f>
        <v>70</v>
      </c>
      <c r="Q3714" s="2" t="str">
        <f>FLOOR('Transaction Data'!$P3714,15)&amp;"-"&amp;FLOOR('Transaction Data'!$P3714,15)+14</f>
        <v>60-74</v>
      </c>
      <c r="R3714" s="2" t="str">
        <f>IF('Transaction Data'!$L3714&lt;=10,"Less Expensive","Expensive")</f>
        <v>Less Expensive</v>
      </c>
      <c r="S3714" s="4">
        <f>WEEKDAY('Transaction Data'!$A3714)</f>
        <v>6</v>
      </c>
      <c r="T3714" s="2" t="str">
        <f>IF(WEEKDAY('Transaction Data'!$A3714,2)&lt;6,"Weekday","Weekend")</f>
        <v>Weekday</v>
      </c>
    </row>
    <row r="3715" ht="15.75" customHeight="1">
      <c r="A3715" s="1">
        <v>45362.0</v>
      </c>
      <c r="B3715" s="2" t="s">
        <v>3547</v>
      </c>
      <c r="C3715" s="2" t="s">
        <v>51</v>
      </c>
      <c r="D3715" s="1">
        <v>17778.0</v>
      </c>
      <c r="E3715" s="2" t="s">
        <v>27</v>
      </c>
      <c r="F3715" s="2">
        <v>111.0</v>
      </c>
      <c r="G3715" s="2" t="s">
        <v>44</v>
      </c>
      <c r="H3715" s="2" t="s">
        <v>52</v>
      </c>
      <c r="I3715" s="2" t="s">
        <v>25</v>
      </c>
      <c r="J3715" s="2" t="str">
        <f t="array" ref="J3715">XLOOKUP('Transaction Data'!$G3715,Product_Code,Biscuit_Brand)</f>
        <v>Butter Crunch</v>
      </c>
      <c r="K3715" s="2">
        <f t="array" ref="K3715">XLOOKUP('Transaction Data'!$G3715,Product_Code,Cost)</f>
        <v>10</v>
      </c>
      <c r="L3715" s="2">
        <f t="array" ref="L3715">XLOOKUP('Transaction Data'!$G3715,Product_Code,Unit_Price)</f>
        <v>11</v>
      </c>
      <c r="M3715" s="3">
        <f>'Transaction Data'!$F3715*'Transaction Data'!$K3715</f>
        <v>1110</v>
      </c>
      <c r="N3715" s="3">
        <f>'Transaction Data'!$F3715*'Transaction Data'!$L3715</f>
        <v>1221</v>
      </c>
      <c r="O3715" s="3">
        <f>'Transaction Data'!$N3715-'Transaction Data'!$M3715</f>
        <v>111</v>
      </c>
      <c r="P3715" s="2">
        <f>DATEDIF('Transaction Data'!$D3715,'Transaction Data'!$A3715,"y")</f>
        <v>75</v>
      </c>
      <c r="Q3715" s="2" t="str">
        <f>FLOOR('Transaction Data'!$P3715,15)&amp;"-"&amp;FLOOR('Transaction Data'!$P3715,15)+14</f>
        <v>75-89</v>
      </c>
      <c r="R3715" s="2" t="str">
        <f>IF('Transaction Data'!$L3715&lt;=10,"Less Expensive","Expensive")</f>
        <v>Expensive</v>
      </c>
      <c r="S3715" s="4">
        <f>WEEKDAY('Transaction Data'!$A3715)</f>
        <v>2</v>
      </c>
      <c r="T3715" s="2" t="str">
        <f>IF(WEEKDAY('Transaction Data'!$A3715,2)&lt;6,"Weekday","Weekend")</f>
        <v>Weekday</v>
      </c>
    </row>
    <row r="3716" ht="15.75" customHeight="1">
      <c r="A3716" s="1">
        <v>45470.0</v>
      </c>
      <c r="B3716" s="2" t="s">
        <v>3548</v>
      </c>
      <c r="C3716" s="2" t="s">
        <v>78</v>
      </c>
      <c r="D3716" s="1">
        <v>36485.0</v>
      </c>
      <c r="E3716" s="2" t="s">
        <v>37</v>
      </c>
      <c r="F3716" s="2">
        <v>267.0</v>
      </c>
      <c r="G3716" s="2" t="s">
        <v>23</v>
      </c>
      <c r="H3716" s="2" t="s">
        <v>45</v>
      </c>
      <c r="I3716" s="2" t="s">
        <v>25</v>
      </c>
      <c r="J3716" s="2" t="str">
        <f t="array" ref="J3716">XLOOKUP('Transaction Data'!$G3716,Product_Code,Biscuit_Brand)</f>
        <v>Cinnamon Swirls</v>
      </c>
      <c r="K3716" s="2">
        <f t="array" ref="K3716">XLOOKUP('Transaction Data'!$G3716,Product_Code,Cost)</f>
        <v>10</v>
      </c>
      <c r="L3716" s="2">
        <f t="array" ref="L3716">XLOOKUP('Transaction Data'!$G3716,Product_Code,Unit_Price)</f>
        <v>14</v>
      </c>
      <c r="M3716" s="3">
        <f>'Transaction Data'!$F3716*'Transaction Data'!$K3716</f>
        <v>2670</v>
      </c>
      <c r="N3716" s="3">
        <f>'Transaction Data'!$F3716*'Transaction Data'!$L3716</f>
        <v>3738</v>
      </c>
      <c r="O3716" s="3">
        <f>'Transaction Data'!$N3716-'Transaction Data'!$M3716</f>
        <v>1068</v>
      </c>
      <c r="P3716" s="2">
        <f>DATEDIF('Transaction Data'!$D3716,'Transaction Data'!$A3716,"y")</f>
        <v>24</v>
      </c>
      <c r="Q3716" s="2" t="str">
        <f>FLOOR('Transaction Data'!$P3716,15)&amp;"-"&amp;FLOOR('Transaction Data'!$P3716,15)+14</f>
        <v>15-29</v>
      </c>
      <c r="R3716" s="2" t="str">
        <f>IF('Transaction Data'!$L3716&lt;=10,"Less Expensive","Expensive")</f>
        <v>Expensive</v>
      </c>
      <c r="S3716" s="4">
        <f>WEEKDAY('Transaction Data'!$A3716)</f>
        <v>5</v>
      </c>
      <c r="T3716" s="2" t="str">
        <f>IF(WEEKDAY('Transaction Data'!$A3716,2)&lt;6,"Weekday","Weekend")</f>
        <v>Weekday</v>
      </c>
    </row>
    <row r="3717" ht="15.75" customHeight="1">
      <c r="A3717" s="1">
        <v>45446.0</v>
      </c>
      <c r="B3717" s="2" t="s">
        <v>3549</v>
      </c>
      <c r="C3717" s="2" t="s">
        <v>54</v>
      </c>
      <c r="D3717" s="1">
        <v>23400.0</v>
      </c>
      <c r="E3717" s="2" t="s">
        <v>37</v>
      </c>
      <c r="F3717" s="2">
        <v>248.0</v>
      </c>
      <c r="G3717" s="2" t="s">
        <v>61</v>
      </c>
      <c r="H3717" s="2" t="s">
        <v>49</v>
      </c>
      <c r="I3717" s="2" t="s">
        <v>25</v>
      </c>
      <c r="J3717" s="2" t="str">
        <f t="array" ref="J3717">XLOOKUP('Transaction Data'!$G3717,Product_Code,Biscuit_Brand)</f>
        <v>Choco Delight</v>
      </c>
      <c r="K3717" s="2">
        <f t="array" ref="K3717">XLOOKUP('Transaction Data'!$G3717,Product_Code,Cost)</f>
        <v>3</v>
      </c>
      <c r="L3717" s="2">
        <f t="array" ref="L3717">XLOOKUP('Transaction Data'!$G3717,Product_Code,Unit_Price)</f>
        <v>5</v>
      </c>
      <c r="M3717" s="3">
        <f>'Transaction Data'!$F3717*'Transaction Data'!$K3717</f>
        <v>744</v>
      </c>
      <c r="N3717" s="3">
        <f>'Transaction Data'!$F3717*'Transaction Data'!$L3717</f>
        <v>1240</v>
      </c>
      <c r="O3717" s="3">
        <f>'Transaction Data'!$N3717-'Transaction Data'!$M3717</f>
        <v>496</v>
      </c>
      <c r="P3717" s="2">
        <f>DATEDIF('Transaction Data'!$D3717,'Transaction Data'!$A3717,"y")</f>
        <v>60</v>
      </c>
      <c r="Q3717" s="2" t="str">
        <f>FLOOR('Transaction Data'!$P3717,15)&amp;"-"&amp;FLOOR('Transaction Data'!$P3717,15)+14</f>
        <v>60-74</v>
      </c>
      <c r="R3717" s="2" t="str">
        <f>IF('Transaction Data'!$L3717&lt;=10,"Less Expensive","Expensive")</f>
        <v>Less Expensive</v>
      </c>
      <c r="S3717" s="4">
        <f>WEEKDAY('Transaction Data'!$A3717)</f>
        <v>2</v>
      </c>
      <c r="T3717" s="2" t="str">
        <f>IF(WEEKDAY('Transaction Data'!$A3717,2)&lt;6,"Weekday","Weekend")</f>
        <v>Weekday</v>
      </c>
    </row>
    <row r="3718" ht="15.75" customHeight="1">
      <c r="A3718" s="1">
        <v>45345.0</v>
      </c>
      <c r="B3718" s="2" t="s">
        <v>3550</v>
      </c>
      <c r="C3718" s="2" t="s">
        <v>65</v>
      </c>
      <c r="D3718" s="1">
        <v>31604.0</v>
      </c>
      <c r="E3718" s="2" t="s">
        <v>37</v>
      </c>
      <c r="F3718" s="2">
        <v>287.0</v>
      </c>
      <c r="G3718" s="2" t="s">
        <v>55</v>
      </c>
      <c r="H3718" s="2" t="s">
        <v>52</v>
      </c>
      <c r="I3718" s="2" t="s">
        <v>25</v>
      </c>
      <c r="J3718" s="2" t="str">
        <f t="array" ref="J3718">XLOOKUP('Transaction Data'!$G3718,Product_Code,Biscuit_Brand)</f>
        <v>Vanilla Wafers</v>
      </c>
      <c r="K3718" s="2">
        <f t="array" ref="K3718">XLOOKUP('Transaction Data'!$G3718,Product_Code,Cost)</f>
        <v>18</v>
      </c>
      <c r="L3718" s="2">
        <f t="array" ref="L3718">XLOOKUP('Transaction Data'!$G3718,Product_Code,Unit_Price)</f>
        <v>36</v>
      </c>
      <c r="M3718" s="3">
        <f>'Transaction Data'!$F3718*'Transaction Data'!$K3718</f>
        <v>5166</v>
      </c>
      <c r="N3718" s="3">
        <f>'Transaction Data'!$F3718*'Transaction Data'!$L3718</f>
        <v>10332</v>
      </c>
      <c r="O3718" s="3">
        <f>'Transaction Data'!$N3718-'Transaction Data'!$M3718</f>
        <v>5166</v>
      </c>
      <c r="P3718" s="2">
        <f>DATEDIF('Transaction Data'!$D3718,'Transaction Data'!$A3718,"y")</f>
        <v>37</v>
      </c>
      <c r="Q3718" s="2" t="str">
        <f>FLOOR('Transaction Data'!$P3718,15)&amp;"-"&amp;FLOOR('Transaction Data'!$P3718,15)+14</f>
        <v>30-44</v>
      </c>
      <c r="R3718" s="2" t="str">
        <f>IF('Transaction Data'!$L3718&lt;=10,"Less Expensive","Expensive")</f>
        <v>Expensive</v>
      </c>
      <c r="S3718" s="4">
        <f>WEEKDAY('Transaction Data'!$A3718)</f>
        <v>6</v>
      </c>
      <c r="T3718" s="2" t="str">
        <f>IF(WEEKDAY('Transaction Data'!$A3718,2)&lt;6,"Weekday","Weekend")</f>
        <v>Weekday</v>
      </c>
    </row>
    <row r="3719" ht="15.75" customHeight="1">
      <c r="A3719" s="1">
        <v>45433.0</v>
      </c>
      <c r="B3719" s="2" t="s">
        <v>3551</v>
      </c>
      <c r="C3719" s="2" t="s">
        <v>78</v>
      </c>
      <c r="D3719" s="1">
        <v>30375.0</v>
      </c>
      <c r="E3719" s="2" t="s">
        <v>63</v>
      </c>
      <c r="F3719" s="2">
        <v>272.0</v>
      </c>
      <c r="G3719" s="2" t="s">
        <v>23</v>
      </c>
      <c r="H3719" s="2" t="s">
        <v>49</v>
      </c>
      <c r="I3719" s="2" t="s">
        <v>25</v>
      </c>
      <c r="J3719" s="2" t="str">
        <f t="array" ref="J3719">XLOOKUP('Transaction Data'!$G3719,Product_Code,Biscuit_Brand)</f>
        <v>Cinnamon Swirls</v>
      </c>
      <c r="K3719" s="2">
        <f t="array" ref="K3719">XLOOKUP('Transaction Data'!$G3719,Product_Code,Cost)</f>
        <v>10</v>
      </c>
      <c r="L3719" s="2">
        <f t="array" ref="L3719">XLOOKUP('Transaction Data'!$G3719,Product_Code,Unit_Price)</f>
        <v>14</v>
      </c>
      <c r="M3719" s="3">
        <f>'Transaction Data'!$F3719*'Transaction Data'!$K3719</f>
        <v>2720</v>
      </c>
      <c r="N3719" s="3">
        <f>'Transaction Data'!$F3719*'Transaction Data'!$L3719</f>
        <v>3808</v>
      </c>
      <c r="O3719" s="3">
        <f>'Transaction Data'!$N3719-'Transaction Data'!$M3719</f>
        <v>1088</v>
      </c>
      <c r="P3719" s="2">
        <f>DATEDIF('Transaction Data'!$D3719,'Transaction Data'!$A3719,"y")</f>
        <v>41</v>
      </c>
      <c r="Q3719" s="2" t="str">
        <f>FLOOR('Transaction Data'!$P3719,15)&amp;"-"&amp;FLOOR('Transaction Data'!$P3719,15)+14</f>
        <v>30-44</v>
      </c>
      <c r="R3719" s="2" t="str">
        <f>IF('Transaction Data'!$L3719&lt;=10,"Less Expensive","Expensive")</f>
        <v>Expensive</v>
      </c>
      <c r="S3719" s="4">
        <f>WEEKDAY('Transaction Data'!$A3719)</f>
        <v>3</v>
      </c>
      <c r="T3719" s="2" t="str">
        <f>IF(WEEKDAY('Transaction Data'!$A3719,2)&lt;6,"Weekday","Weekend")</f>
        <v>Weekday</v>
      </c>
    </row>
    <row r="3720" ht="15.75" customHeight="1">
      <c r="A3720" s="1">
        <v>45453.0</v>
      </c>
      <c r="B3720" s="2" t="s">
        <v>3552</v>
      </c>
      <c r="C3720" s="2" t="s">
        <v>78</v>
      </c>
      <c r="D3720" s="1">
        <v>19418.0</v>
      </c>
      <c r="E3720" s="2" t="s">
        <v>22</v>
      </c>
      <c r="F3720" s="2">
        <v>41.0</v>
      </c>
      <c r="G3720" s="2" t="s">
        <v>48</v>
      </c>
      <c r="H3720" s="2" t="s">
        <v>52</v>
      </c>
      <c r="I3720" s="2" t="s">
        <v>25</v>
      </c>
      <c r="J3720" s="2" t="str">
        <f t="array" ref="J3720">XLOOKUP('Transaction Data'!$G3720,Product_Code,Biscuit_Brand)</f>
        <v>Lemon Crisps</v>
      </c>
      <c r="K3720" s="2">
        <f t="array" ref="K3720">XLOOKUP('Transaction Data'!$G3720,Product_Code,Cost)</f>
        <v>7</v>
      </c>
      <c r="L3720" s="2">
        <f t="array" ref="L3720">XLOOKUP('Transaction Data'!$G3720,Product_Code,Unit_Price)</f>
        <v>9</v>
      </c>
      <c r="M3720" s="3">
        <f>'Transaction Data'!$F3720*'Transaction Data'!$K3720</f>
        <v>287</v>
      </c>
      <c r="N3720" s="3">
        <f>'Transaction Data'!$F3720*'Transaction Data'!$L3720</f>
        <v>369</v>
      </c>
      <c r="O3720" s="3">
        <f>'Transaction Data'!$N3720-'Transaction Data'!$M3720</f>
        <v>82</v>
      </c>
      <c r="P3720" s="2">
        <f>DATEDIF('Transaction Data'!$D3720,'Transaction Data'!$A3720,"y")</f>
        <v>71</v>
      </c>
      <c r="Q3720" s="2" t="str">
        <f>FLOOR('Transaction Data'!$P3720,15)&amp;"-"&amp;FLOOR('Transaction Data'!$P3720,15)+14</f>
        <v>60-74</v>
      </c>
      <c r="R3720" s="2" t="str">
        <f>IF('Transaction Data'!$L3720&lt;=10,"Less Expensive","Expensive")</f>
        <v>Less Expensive</v>
      </c>
      <c r="S3720" s="4">
        <f>WEEKDAY('Transaction Data'!$A3720)</f>
        <v>2</v>
      </c>
      <c r="T3720" s="2" t="str">
        <f>IF(WEEKDAY('Transaction Data'!$A3720,2)&lt;6,"Weekday","Weekend")</f>
        <v>Weekday</v>
      </c>
    </row>
    <row r="3721" ht="15.75" customHeight="1">
      <c r="A3721" s="1">
        <v>45293.0</v>
      </c>
      <c r="B3721" s="2" t="s">
        <v>3553</v>
      </c>
      <c r="C3721" s="2" t="s">
        <v>78</v>
      </c>
      <c r="D3721" s="1">
        <v>30379.0</v>
      </c>
      <c r="E3721" s="2" t="s">
        <v>22</v>
      </c>
      <c r="F3721" s="2">
        <v>432.0</v>
      </c>
      <c r="G3721" s="2" t="s">
        <v>57</v>
      </c>
      <c r="H3721" s="2" t="s">
        <v>34</v>
      </c>
      <c r="I3721" s="2" t="s">
        <v>25</v>
      </c>
      <c r="J3721" s="2" t="str">
        <f t="array" ref="J3721">XLOOKUP('Transaction Data'!$G3721,Product_Code,Biscuit_Brand)</f>
        <v>Oatmeal Cookies</v>
      </c>
      <c r="K3721" s="2">
        <f t="array" ref="K3721">XLOOKUP('Transaction Data'!$G3721,Product_Code,Cost)</f>
        <v>19</v>
      </c>
      <c r="L3721" s="2">
        <f t="array" ref="L3721">XLOOKUP('Transaction Data'!$G3721,Product_Code,Unit_Price)</f>
        <v>23</v>
      </c>
      <c r="M3721" s="3">
        <f>'Transaction Data'!$F3721*'Transaction Data'!$K3721</f>
        <v>8208</v>
      </c>
      <c r="N3721" s="3">
        <f>'Transaction Data'!$F3721*'Transaction Data'!$L3721</f>
        <v>9936</v>
      </c>
      <c r="O3721" s="3">
        <f>'Transaction Data'!$N3721-'Transaction Data'!$M3721</f>
        <v>1728</v>
      </c>
      <c r="P3721" s="2">
        <f>DATEDIF('Transaction Data'!$D3721,'Transaction Data'!$A3721,"y")</f>
        <v>40</v>
      </c>
      <c r="Q3721" s="2" t="str">
        <f>FLOOR('Transaction Data'!$P3721,15)&amp;"-"&amp;FLOOR('Transaction Data'!$P3721,15)+14</f>
        <v>30-44</v>
      </c>
      <c r="R3721" s="2" t="str">
        <f>IF('Transaction Data'!$L3721&lt;=10,"Less Expensive","Expensive")</f>
        <v>Expensive</v>
      </c>
      <c r="S3721" s="4">
        <f>WEEKDAY('Transaction Data'!$A3721)</f>
        <v>3</v>
      </c>
      <c r="T3721" s="2" t="str">
        <f>IF(WEEKDAY('Transaction Data'!$A3721,2)&lt;6,"Weekday","Weekend")</f>
        <v>Weekday</v>
      </c>
    </row>
    <row r="3722" ht="15.75" customHeight="1">
      <c r="A3722" s="1">
        <v>45400.0</v>
      </c>
      <c r="B3722" s="2" t="s">
        <v>3554</v>
      </c>
      <c r="C3722" s="2" t="s">
        <v>21</v>
      </c>
      <c r="D3722" s="1">
        <v>23880.0</v>
      </c>
      <c r="E3722" s="2" t="s">
        <v>27</v>
      </c>
      <c r="F3722" s="2">
        <v>202.0</v>
      </c>
      <c r="G3722" s="2" t="s">
        <v>48</v>
      </c>
      <c r="H3722" s="2" t="s">
        <v>34</v>
      </c>
      <c r="I3722" s="2" t="s">
        <v>25</v>
      </c>
      <c r="J3722" s="2" t="str">
        <f t="array" ref="J3722">XLOOKUP('Transaction Data'!$G3722,Product_Code,Biscuit_Brand)</f>
        <v>Lemon Crisps</v>
      </c>
      <c r="K3722" s="2">
        <f t="array" ref="K3722">XLOOKUP('Transaction Data'!$G3722,Product_Code,Cost)</f>
        <v>7</v>
      </c>
      <c r="L3722" s="2">
        <f t="array" ref="L3722">XLOOKUP('Transaction Data'!$G3722,Product_Code,Unit_Price)</f>
        <v>9</v>
      </c>
      <c r="M3722" s="3">
        <f>'Transaction Data'!$F3722*'Transaction Data'!$K3722</f>
        <v>1414</v>
      </c>
      <c r="N3722" s="3">
        <f>'Transaction Data'!$F3722*'Transaction Data'!$L3722</f>
        <v>1818</v>
      </c>
      <c r="O3722" s="3">
        <f>'Transaction Data'!$N3722-'Transaction Data'!$M3722</f>
        <v>404</v>
      </c>
      <c r="P3722" s="2">
        <f>DATEDIF('Transaction Data'!$D3722,'Transaction Data'!$A3722,"y")</f>
        <v>58</v>
      </c>
      <c r="Q3722" s="2" t="str">
        <f>FLOOR('Transaction Data'!$P3722,15)&amp;"-"&amp;FLOOR('Transaction Data'!$P3722,15)+14</f>
        <v>45-59</v>
      </c>
      <c r="R3722" s="2" t="str">
        <f>IF('Transaction Data'!$L3722&lt;=10,"Less Expensive","Expensive")</f>
        <v>Less Expensive</v>
      </c>
      <c r="S3722" s="4">
        <f>WEEKDAY('Transaction Data'!$A3722)</f>
        <v>5</v>
      </c>
      <c r="T3722" s="2" t="str">
        <f>IF(WEEKDAY('Transaction Data'!$A3722,2)&lt;6,"Weekday","Weekend")</f>
        <v>Weekday</v>
      </c>
    </row>
    <row r="3723" ht="15.75" customHeight="1">
      <c r="A3723" s="1">
        <v>45499.0</v>
      </c>
      <c r="B3723" s="2" t="s">
        <v>3555</v>
      </c>
      <c r="C3723" s="2" t="s">
        <v>51</v>
      </c>
      <c r="D3723" s="1">
        <v>38019.0</v>
      </c>
      <c r="E3723" s="2" t="s">
        <v>63</v>
      </c>
      <c r="F3723" s="2">
        <v>438.0</v>
      </c>
      <c r="G3723" s="2" t="s">
        <v>38</v>
      </c>
      <c r="H3723" s="2" t="s">
        <v>39</v>
      </c>
      <c r="I3723" s="2" t="s">
        <v>25</v>
      </c>
      <c r="J3723" s="2" t="str">
        <f t="array" ref="J3723">XLOOKUP('Transaction Data'!$G3723,Product_Code,Biscuit_Brand)</f>
        <v>Ginger Snaps</v>
      </c>
      <c r="K3723" s="2">
        <f t="array" ref="K3723">XLOOKUP('Transaction Data'!$G3723,Product_Code,Cost)</f>
        <v>14</v>
      </c>
      <c r="L3723" s="2">
        <f t="array" ref="L3723">XLOOKUP('Transaction Data'!$G3723,Product_Code,Unit_Price)</f>
        <v>28</v>
      </c>
      <c r="M3723" s="3">
        <f>'Transaction Data'!$F3723*'Transaction Data'!$K3723</f>
        <v>6132</v>
      </c>
      <c r="N3723" s="3">
        <f>'Transaction Data'!$F3723*'Transaction Data'!$L3723</f>
        <v>12264</v>
      </c>
      <c r="O3723" s="3">
        <f>'Transaction Data'!$N3723-'Transaction Data'!$M3723</f>
        <v>6132</v>
      </c>
      <c r="P3723" s="2">
        <f>DATEDIF('Transaction Data'!$D3723,'Transaction Data'!$A3723,"y")</f>
        <v>20</v>
      </c>
      <c r="Q3723" s="2" t="str">
        <f>FLOOR('Transaction Data'!$P3723,15)&amp;"-"&amp;FLOOR('Transaction Data'!$P3723,15)+14</f>
        <v>15-29</v>
      </c>
      <c r="R3723" s="2" t="str">
        <f>IF('Transaction Data'!$L3723&lt;=10,"Less Expensive","Expensive")</f>
        <v>Expensive</v>
      </c>
      <c r="S3723" s="4">
        <f>WEEKDAY('Transaction Data'!$A3723)</f>
        <v>6</v>
      </c>
      <c r="T3723" s="2" t="str">
        <f>IF(WEEKDAY('Transaction Data'!$A3723,2)&lt;6,"Weekday","Weekend")</f>
        <v>Weekday</v>
      </c>
    </row>
    <row r="3724" ht="15.75" customHeight="1">
      <c r="A3724" s="1">
        <v>45367.0</v>
      </c>
      <c r="B3724" s="2" t="s">
        <v>3556</v>
      </c>
      <c r="C3724" s="2" t="s">
        <v>51</v>
      </c>
      <c r="D3724" s="1">
        <v>33304.0</v>
      </c>
      <c r="E3724" s="2" t="s">
        <v>37</v>
      </c>
      <c r="F3724" s="2">
        <v>290.0</v>
      </c>
      <c r="G3724" s="2" t="s">
        <v>48</v>
      </c>
      <c r="H3724" s="2" t="s">
        <v>42</v>
      </c>
      <c r="I3724" s="2" t="s">
        <v>25</v>
      </c>
      <c r="J3724" s="2" t="str">
        <f t="array" ref="J3724">XLOOKUP('Transaction Data'!$G3724,Product_Code,Biscuit_Brand)</f>
        <v>Lemon Crisps</v>
      </c>
      <c r="K3724" s="2">
        <f t="array" ref="K3724">XLOOKUP('Transaction Data'!$G3724,Product_Code,Cost)</f>
        <v>7</v>
      </c>
      <c r="L3724" s="2">
        <f t="array" ref="L3724">XLOOKUP('Transaction Data'!$G3724,Product_Code,Unit_Price)</f>
        <v>9</v>
      </c>
      <c r="M3724" s="3">
        <f>'Transaction Data'!$F3724*'Transaction Data'!$K3724</f>
        <v>2030</v>
      </c>
      <c r="N3724" s="3">
        <f>'Transaction Data'!$F3724*'Transaction Data'!$L3724</f>
        <v>2610</v>
      </c>
      <c r="O3724" s="3">
        <f>'Transaction Data'!$N3724-'Transaction Data'!$M3724</f>
        <v>580</v>
      </c>
      <c r="P3724" s="2">
        <f>DATEDIF('Transaction Data'!$D3724,'Transaction Data'!$A3724,"y")</f>
        <v>33</v>
      </c>
      <c r="Q3724" s="2" t="str">
        <f>FLOOR('Transaction Data'!$P3724,15)&amp;"-"&amp;FLOOR('Transaction Data'!$P3724,15)+14</f>
        <v>30-44</v>
      </c>
      <c r="R3724" s="2" t="str">
        <f>IF('Transaction Data'!$L3724&lt;=10,"Less Expensive","Expensive")</f>
        <v>Less Expensive</v>
      </c>
      <c r="S3724" s="4">
        <f>WEEKDAY('Transaction Data'!$A3724)</f>
        <v>7</v>
      </c>
      <c r="T3724" s="2" t="str">
        <f>IF(WEEKDAY('Transaction Data'!$A3724,2)&lt;6,"Weekday","Weekend")</f>
        <v>Weekend</v>
      </c>
    </row>
    <row r="3725" ht="15.75" customHeight="1">
      <c r="A3725" s="1">
        <v>45493.0</v>
      </c>
      <c r="B3725" s="2" t="s">
        <v>3557</v>
      </c>
      <c r="C3725" s="2" t="s">
        <v>47</v>
      </c>
      <c r="D3725" s="1">
        <v>34456.0</v>
      </c>
      <c r="E3725" s="2" t="s">
        <v>22</v>
      </c>
      <c r="F3725" s="2">
        <v>24.0</v>
      </c>
      <c r="G3725" s="2" t="s">
        <v>44</v>
      </c>
      <c r="H3725" s="2" t="s">
        <v>45</v>
      </c>
      <c r="I3725" s="2" t="s">
        <v>25</v>
      </c>
      <c r="J3725" s="2" t="str">
        <f t="array" ref="J3725">XLOOKUP('Transaction Data'!$G3725,Product_Code,Biscuit_Brand)</f>
        <v>Butter Crunch</v>
      </c>
      <c r="K3725" s="2">
        <f t="array" ref="K3725">XLOOKUP('Transaction Data'!$G3725,Product_Code,Cost)</f>
        <v>10</v>
      </c>
      <c r="L3725" s="2">
        <f t="array" ref="L3725">XLOOKUP('Transaction Data'!$G3725,Product_Code,Unit_Price)</f>
        <v>11</v>
      </c>
      <c r="M3725" s="3">
        <f>'Transaction Data'!$F3725*'Transaction Data'!$K3725</f>
        <v>240</v>
      </c>
      <c r="N3725" s="3">
        <f>'Transaction Data'!$F3725*'Transaction Data'!$L3725</f>
        <v>264</v>
      </c>
      <c r="O3725" s="3">
        <f>'Transaction Data'!$N3725-'Transaction Data'!$M3725</f>
        <v>24</v>
      </c>
      <c r="P3725" s="2">
        <f>DATEDIF('Transaction Data'!$D3725,'Transaction Data'!$A3725,"y")</f>
        <v>30</v>
      </c>
      <c r="Q3725" s="2" t="str">
        <f>FLOOR('Transaction Data'!$P3725,15)&amp;"-"&amp;FLOOR('Transaction Data'!$P3725,15)+14</f>
        <v>30-44</v>
      </c>
      <c r="R3725" s="2" t="str">
        <f>IF('Transaction Data'!$L3725&lt;=10,"Less Expensive","Expensive")</f>
        <v>Expensive</v>
      </c>
      <c r="S3725" s="4">
        <f>WEEKDAY('Transaction Data'!$A3725)</f>
        <v>7</v>
      </c>
      <c r="T3725" s="2" t="str">
        <f>IF(WEEKDAY('Transaction Data'!$A3725,2)&lt;6,"Weekday","Weekend")</f>
        <v>Weekend</v>
      </c>
    </row>
    <row r="3726" ht="15.75" customHeight="1">
      <c r="A3726" s="1">
        <v>45433.0</v>
      </c>
      <c r="B3726" s="2" t="s">
        <v>3558</v>
      </c>
      <c r="C3726" s="2" t="s">
        <v>69</v>
      </c>
      <c r="D3726" s="1">
        <v>31031.0</v>
      </c>
      <c r="E3726" s="2" t="s">
        <v>22</v>
      </c>
      <c r="F3726" s="2">
        <v>99.0</v>
      </c>
      <c r="G3726" s="2" t="s">
        <v>57</v>
      </c>
      <c r="H3726" s="2" t="s">
        <v>49</v>
      </c>
      <c r="I3726" s="2" t="s">
        <v>25</v>
      </c>
      <c r="J3726" s="2" t="str">
        <f t="array" ref="J3726">XLOOKUP('Transaction Data'!$G3726,Product_Code,Biscuit_Brand)</f>
        <v>Oatmeal Cookies</v>
      </c>
      <c r="K3726" s="2">
        <f t="array" ref="K3726">XLOOKUP('Transaction Data'!$G3726,Product_Code,Cost)</f>
        <v>19</v>
      </c>
      <c r="L3726" s="2">
        <f t="array" ref="L3726">XLOOKUP('Transaction Data'!$G3726,Product_Code,Unit_Price)</f>
        <v>23</v>
      </c>
      <c r="M3726" s="3">
        <f>'Transaction Data'!$F3726*'Transaction Data'!$K3726</f>
        <v>1881</v>
      </c>
      <c r="N3726" s="3">
        <f>'Transaction Data'!$F3726*'Transaction Data'!$L3726</f>
        <v>2277</v>
      </c>
      <c r="O3726" s="3">
        <f>'Transaction Data'!$N3726-'Transaction Data'!$M3726</f>
        <v>396</v>
      </c>
      <c r="P3726" s="2">
        <f>DATEDIF('Transaction Data'!$D3726,'Transaction Data'!$A3726,"y")</f>
        <v>39</v>
      </c>
      <c r="Q3726" s="2" t="str">
        <f>FLOOR('Transaction Data'!$P3726,15)&amp;"-"&amp;FLOOR('Transaction Data'!$P3726,15)+14</f>
        <v>30-44</v>
      </c>
      <c r="R3726" s="2" t="str">
        <f>IF('Transaction Data'!$L3726&lt;=10,"Less Expensive","Expensive")</f>
        <v>Expensive</v>
      </c>
      <c r="S3726" s="4">
        <f>WEEKDAY('Transaction Data'!$A3726)</f>
        <v>3</v>
      </c>
      <c r="T3726" s="2" t="str">
        <f>IF(WEEKDAY('Transaction Data'!$A3726,2)&lt;6,"Weekday","Weekend")</f>
        <v>Weekday</v>
      </c>
    </row>
    <row r="3727" ht="15.75" customHeight="1">
      <c r="A3727" s="1">
        <v>45420.0</v>
      </c>
      <c r="B3727" s="2" t="s">
        <v>3559</v>
      </c>
      <c r="C3727" s="2" t="s">
        <v>41</v>
      </c>
      <c r="D3727" s="1">
        <v>25313.0</v>
      </c>
      <c r="E3727" s="2" t="s">
        <v>27</v>
      </c>
      <c r="F3727" s="2">
        <v>367.0</v>
      </c>
      <c r="G3727" s="2" t="s">
        <v>38</v>
      </c>
      <c r="H3727" s="2" t="s">
        <v>52</v>
      </c>
      <c r="I3727" s="2" t="s">
        <v>25</v>
      </c>
      <c r="J3727" s="2" t="str">
        <f t="array" ref="J3727">XLOOKUP('Transaction Data'!$G3727,Product_Code,Biscuit_Brand)</f>
        <v>Ginger Snaps</v>
      </c>
      <c r="K3727" s="2">
        <f t="array" ref="K3727">XLOOKUP('Transaction Data'!$G3727,Product_Code,Cost)</f>
        <v>14</v>
      </c>
      <c r="L3727" s="2">
        <f t="array" ref="L3727">XLOOKUP('Transaction Data'!$G3727,Product_Code,Unit_Price)</f>
        <v>28</v>
      </c>
      <c r="M3727" s="3">
        <f>'Transaction Data'!$F3727*'Transaction Data'!$K3727</f>
        <v>5138</v>
      </c>
      <c r="N3727" s="3">
        <f>'Transaction Data'!$F3727*'Transaction Data'!$L3727</f>
        <v>10276</v>
      </c>
      <c r="O3727" s="3">
        <f>'Transaction Data'!$N3727-'Transaction Data'!$M3727</f>
        <v>5138</v>
      </c>
      <c r="P3727" s="2">
        <f>DATEDIF('Transaction Data'!$D3727,'Transaction Data'!$A3727,"y")</f>
        <v>55</v>
      </c>
      <c r="Q3727" s="2" t="str">
        <f>FLOOR('Transaction Data'!$P3727,15)&amp;"-"&amp;FLOOR('Transaction Data'!$P3727,15)+14</f>
        <v>45-59</v>
      </c>
      <c r="R3727" s="2" t="str">
        <f>IF('Transaction Data'!$L3727&lt;=10,"Less Expensive","Expensive")</f>
        <v>Expensive</v>
      </c>
      <c r="S3727" s="4">
        <f>WEEKDAY('Transaction Data'!$A3727)</f>
        <v>4</v>
      </c>
      <c r="T3727" s="2" t="str">
        <f>IF(WEEKDAY('Transaction Data'!$A3727,2)&lt;6,"Weekday","Weekend")</f>
        <v>Weekday</v>
      </c>
    </row>
    <row r="3728" ht="15.75" customHeight="1">
      <c r="A3728" s="1">
        <v>45373.0</v>
      </c>
      <c r="B3728" s="2" t="s">
        <v>3560</v>
      </c>
      <c r="C3728" s="2" t="s">
        <v>47</v>
      </c>
      <c r="D3728" s="1">
        <v>38118.0</v>
      </c>
      <c r="E3728" s="2" t="s">
        <v>27</v>
      </c>
      <c r="F3728" s="2">
        <v>108.0</v>
      </c>
      <c r="G3728" s="2" t="s">
        <v>61</v>
      </c>
      <c r="H3728" s="2" t="s">
        <v>49</v>
      </c>
      <c r="I3728" s="2" t="s">
        <v>25</v>
      </c>
      <c r="J3728" s="2" t="str">
        <f t="array" ref="J3728">XLOOKUP('Transaction Data'!$G3728,Product_Code,Biscuit_Brand)</f>
        <v>Choco Delight</v>
      </c>
      <c r="K3728" s="2">
        <f t="array" ref="K3728">XLOOKUP('Transaction Data'!$G3728,Product_Code,Cost)</f>
        <v>3</v>
      </c>
      <c r="L3728" s="2">
        <f t="array" ref="L3728">XLOOKUP('Transaction Data'!$G3728,Product_Code,Unit_Price)</f>
        <v>5</v>
      </c>
      <c r="M3728" s="3">
        <f>'Transaction Data'!$F3728*'Transaction Data'!$K3728</f>
        <v>324</v>
      </c>
      <c r="N3728" s="3">
        <f>'Transaction Data'!$F3728*'Transaction Data'!$L3728</f>
        <v>540</v>
      </c>
      <c r="O3728" s="3">
        <f>'Transaction Data'!$N3728-'Transaction Data'!$M3728</f>
        <v>216</v>
      </c>
      <c r="P3728" s="2">
        <f>DATEDIF('Transaction Data'!$D3728,'Transaction Data'!$A3728,"y")</f>
        <v>19</v>
      </c>
      <c r="Q3728" s="2" t="str">
        <f>FLOOR('Transaction Data'!$P3728,15)&amp;"-"&amp;FLOOR('Transaction Data'!$P3728,15)+14</f>
        <v>15-29</v>
      </c>
      <c r="R3728" s="2" t="str">
        <f>IF('Transaction Data'!$L3728&lt;=10,"Less Expensive","Expensive")</f>
        <v>Less Expensive</v>
      </c>
      <c r="S3728" s="4">
        <f>WEEKDAY('Transaction Data'!$A3728)</f>
        <v>6</v>
      </c>
      <c r="T3728" s="2" t="str">
        <f>IF(WEEKDAY('Transaction Data'!$A3728,2)&lt;6,"Weekday","Weekend")</f>
        <v>Weekday</v>
      </c>
    </row>
    <row r="3729" ht="15.75" customHeight="1">
      <c r="A3729" s="1">
        <v>45500.0</v>
      </c>
      <c r="B3729" s="2" t="s">
        <v>3561</v>
      </c>
      <c r="C3729" s="2" t="s">
        <v>41</v>
      </c>
      <c r="D3729" s="1">
        <v>23965.0</v>
      </c>
      <c r="E3729" s="2" t="s">
        <v>37</v>
      </c>
      <c r="F3729" s="2">
        <v>265.0</v>
      </c>
      <c r="G3729" s="2" t="s">
        <v>61</v>
      </c>
      <c r="H3729" s="2" t="s">
        <v>52</v>
      </c>
      <c r="I3729" s="2" t="s">
        <v>25</v>
      </c>
      <c r="J3729" s="2" t="str">
        <f t="array" ref="J3729">XLOOKUP('Transaction Data'!$G3729,Product_Code,Biscuit_Brand)</f>
        <v>Choco Delight</v>
      </c>
      <c r="K3729" s="2">
        <f t="array" ref="K3729">XLOOKUP('Transaction Data'!$G3729,Product_Code,Cost)</f>
        <v>3</v>
      </c>
      <c r="L3729" s="2">
        <f t="array" ref="L3729">XLOOKUP('Transaction Data'!$G3729,Product_Code,Unit_Price)</f>
        <v>5</v>
      </c>
      <c r="M3729" s="3">
        <f>'Transaction Data'!$F3729*'Transaction Data'!$K3729</f>
        <v>795</v>
      </c>
      <c r="N3729" s="3">
        <f>'Transaction Data'!$F3729*'Transaction Data'!$L3729</f>
        <v>1325</v>
      </c>
      <c r="O3729" s="3">
        <f>'Transaction Data'!$N3729-'Transaction Data'!$M3729</f>
        <v>530</v>
      </c>
      <c r="P3729" s="2">
        <f>DATEDIF('Transaction Data'!$D3729,'Transaction Data'!$A3729,"y")</f>
        <v>58</v>
      </c>
      <c r="Q3729" s="2" t="str">
        <f>FLOOR('Transaction Data'!$P3729,15)&amp;"-"&amp;FLOOR('Transaction Data'!$P3729,15)+14</f>
        <v>45-59</v>
      </c>
      <c r="R3729" s="2" t="str">
        <f>IF('Transaction Data'!$L3729&lt;=10,"Less Expensive","Expensive")</f>
        <v>Less Expensive</v>
      </c>
      <c r="S3729" s="4">
        <f>WEEKDAY('Transaction Data'!$A3729)</f>
        <v>7</v>
      </c>
      <c r="T3729" s="2" t="str">
        <f>IF(WEEKDAY('Transaction Data'!$A3729,2)&lt;6,"Weekday","Weekend")</f>
        <v>Weekend</v>
      </c>
    </row>
    <row r="3730" ht="15.75" customHeight="1">
      <c r="A3730" s="1">
        <v>45304.0</v>
      </c>
      <c r="B3730" s="2" t="s">
        <v>3562</v>
      </c>
      <c r="C3730" s="2" t="s">
        <v>51</v>
      </c>
      <c r="D3730" s="1">
        <v>19169.0</v>
      </c>
      <c r="E3730" s="2" t="s">
        <v>63</v>
      </c>
      <c r="F3730" s="2">
        <v>384.0</v>
      </c>
      <c r="G3730" s="2" t="s">
        <v>48</v>
      </c>
      <c r="H3730" s="2" t="s">
        <v>52</v>
      </c>
      <c r="I3730" s="2" t="s">
        <v>25</v>
      </c>
      <c r="J3730" s="2" t="str">
        <f t="array" ref="J3730">XLOOKUP('Transaction Data'!$G3730,Product_Code,Biscuit_Brand)</f>
        <v>Lemon Crisps</v>
      </c>
      <c r="K3730" s="2">
        <f t="array" ref="K3730">XLOOKUP('Transaction Data'!$G3730,Product_Code,Cost)</f>
        <v>7</v>
      </c>
      <c r="L3730" s="2">
        <f t="array" ref="L3730">XLOOKUP('Transaction Data'!$G3730,Product_Code,Unit_Price)</f>
        <v>9</v>
      </c>
      <c r="M3730" s="3">
        <f>'Transaction Data'!$F3730*'Transaction Data'!$K3730</f>
        <v>2688</v>
      </c>
      <c r="N3730" s="3">
        <f>'Transaction Data'!$F3730*'Transaction Data'!$L3730</f>
        <v>3456</v>
      </c>
      <c r="O3730" s="3">
        <f>'Transaction Data'!$N3730-'Transaction Data'!$M3730</f>
        <v>768</v>
      </c>
      <c r="P3730" s="2">
        <f>DATEDIF('Transaction Data'!$D3730,'Transaction Data'!$A3730,"y")</f>
        <v>71</v>
      </c>
      <c r="Q3730" s="2" t="str">
        <f>FLOOR('Transaction Data'!$P3730,15)&amp;"-"&amp;FLOOR('Transaction Data'!$P3730,15)+14</f>
        <v>60-74</v>
      </c>
      <c r="R3730" s="2" t="str">
        <f>IF('Transaction Data'!$L3730&lt;=10,"Less Expensive","Expensive")</f>
        <v>Less Expensive</v>
      </c>
      <c r="S3730" s="4">
        <f>WEEKDAY('Transaction Data'!$A3730)</f>
        <v>7</v>
      </c>
      <c r="T3730" s="2" t="str">
        <f>IF(WEEKDAY('Transaction Data'!$A3730,2)&lt;6,"Weekday","Weekend")</f>
        <v>Weekend</v>
      </c>
    </row>
    <row r="3731" ht="15.75" customHeight="1">
      <c r="A3731" s="1">
        <v>45504.0</v>
      </c>
      <c r="B3731" s="2" t="s">
        <v>3563</v>
      </c>
      <c r="C3731" s="2" t="s">
        <v>21</v>
      </c>
      <c r="D3731" s="1">
        <v>33411.0</v>
      </c>
      <c r="E3731" s="2" t="s">
        <v>63</v>
      </c>
      <c r="F3731" s="2">
        <v>42.0</v>
      </c>
      <c r="G3731" s="2" t="s">
        <v>23</v>
      </c>
      <c r="H3731" s="2" t="s">
        <v>45</v>
      </c>
      <c r="I3731" s="2" t="s">
        <v>25</v>
      </c>
      <c r="J3731" s="2" t="str">
        <f t="array" ref="J3731">XLOOKUP('Transaction Data'!$G3731,Product_Code,Biscuit_Brand)</f>
        <v>Cinnamon Swirls</v>
      </c>
      <c r="K3731" s="2">
        <f t="array" ref="K3731">XLOOKUP('Transaction Data'!$G3731,Product_Code,Cost)</f>
        <v>10</v>
      </c>
      <c r="L3731" s="2">
        <f t="array" ref="L3731">XLOOKUP('Transaction Data'!$G3731,Product_Code,Unit_Price)</f>
        <v>14</v>
      </c>
      <c r="M3731" s="3">
        <f>'Transaction Data'!$F3731*'Transaction Data'!$K3731</f>
        <v>420</v>
      </c>
      <c r="N3731" s="3">
        <f>'Transaction Data'!$F3731*'Transaction Data'!$L3731</f>
        <v>588</v>
      </c>
      <c r="O3731" s="3">
        <f>'Transaction Data'!$N3731-'Transaction Data'!$M3731</f>
        <v>168</v>
      </c>
      <c r="P3731" s="2">
        <f>DATEDIF('Transaction Data'!$D3731,'Transaction Data'!$A3731,"y")</f>
        <v>33</v>
      </c>
      <c r="Q3731" s="2" t="str">
        <f>FLOOR('Transaction Data'!$P3731,15)&amp;"-"&amp;FLOOR('Transaction Data'!$P3731,15)+14</f>
        <v>30-44</v>
      </c>
      <c r="R3731" s="2" t="str">
        <f>IF('Transaction Data'!$L3731&lt;=10,"Less Expensive","Expensive")</f>
        <v>Expensive</v>
      </c>
      <c r="S3731" s="4">
        <f>WEEKDAY('Transaction Data'!$A3731)</f>
        <v>4</v>
      </c>
      <c r="T3731" s="2" t="str">
        <f>IF(WEEKDAY('Transaction Data'!$A3731,2)&lt;6,"Weekday","Weekend")</f>
        <v>Weekday</v>
      </c>
    </row>
    <row r="3732" ht="15.75" customHeight="1">
      <c r="A3732" s="1">
        <v>45406.0</v>
      </c>
      <c r="B3732" s="2" t="s">
        <v>3564</v>
      </c>
      <c r="C3732" s="2" t="s">
        <v>72</v>
      </c>
      <c r="D3732" s="1">
        <v>19303.0</v>
      </c>
      <c r="E3732" s="2" t="s">
        <v>63</v>
      </c>
      <c r="F3732" s="2">
        <v>355.0</v>
      </c>
      <c r="G3732" s="2" t="s">
        <v>23</v>
      </c>
      <c r="H3732" s="2" t="s">
        <v>49</v>
      </c>
      <c r="I3732" s="2" t="s">
        <v>25</v>
      </c>
      <c r="J3732" s="2" t="str">
        <f t="array" ref="J3732">XLOOKUP('Transaction Data'!$G3732,Product_Code,Biscuit_Brand)</f>
        <v>Cinnamon Swirls</v>
      </c>
      <c r="K3732" s="2">
        <f t="array" ref="K3732">XLOOKUP('Transaction Data'!$G3732,Product_Code,Cost)</f>
        <v>10</v>
      </c>
      <c r="L3732" s="2">
        <f t="array" ref="L3732">XLOOKUP('Transaction Data'!$G3732,Product_Code,Unit_Price)</f>
        <v>14</v>
      </c>
      <c r="M3732" s="3">
        <f>'Transaction Data'!$F3732*'Transaction Data'!$K3732</f>
        <v>3550</v>
      </c>
      <c r="N3732" s="3">
        <f>'Transaction Data'!$F3732*'Transaction Data'!$L3732</f>
        <v>4970</v>
      </c>
      <c r="O3732" s="3">
        <f>'Transaction Data'!$N3732-'Transaction Data'!$M3732</f>
        <v>1420</v>
      </c>
      <c r="P3732" s="2">
        <f>DATEDIF('Transaction Data'!$D3732,'Transaction Data'!$A3732,"y")</f>
        <v>71</v>
      </c>
      <c r="Q3732" s="2" t="str">
        <f>FLOOR('Transaction Data'!$P3732,15)&amp;"-"&amp;FLOOR('Transaction Data'!$P3732,15)+14</f>
        <v>60-74</v>
      </c>
      <c r="R3732" s="2" t="str">
        <f>IF('Transaction Data'!$L3732&lt;=10,"Less Expensive","Expensive")</f>
        <v>Expensive</v>
      </c>
      <c r="S3732" s="4">
        <f>WEEKDAY('Transaction Data'!$A3732)</f>
        <v>4</v>
      </c>
      <c r="T3732" s="2" t="str">
        <f>IF(WEEKDAY('Transaction Data'!$A3732,2)&lt;6,"Weekday","Weekend")</f>
        <v>Weekday</v>
      </c>
    </row>
    <row r="3733" ht="15.75" customHeight="1">
      <c r="A3733" s="1">
        <v>45478.0</v>
      </c>
      <c r="B3733" s="2" t="s">
        <v>3565</v>
      </c>
      <c r="C3733" s="2" t="s">
        <v>32</v>
      </c>
      <c r="D3733" s="1">
        <v>22205.0</v>
      </c>
      <c r="E3733" s="2" t="s">
        <v>27</v>
      </c>
      <c r="F3733" s="2">
        <v>346.0</v>
      </c>
      <c r="G3733" s="2" t="s">
        <v>55</v>
      </c>
      <c r="H3733" s="2" t="s">
        <v>52</v>
      </c>
      <c r="I3733" s="2" t="s">
        <v>25</v>
      </c>
      <c r="J3733" s="2" t="str">
        <f t="array" ref="J3733">XLOOKUP('Transaction Data'!$G3733,Product_Code,Biscuit_Brand)</f>
        <v>Vanilla Wafers</v>
      </c>
      <c r="K3733" s="2">
        <f t="array" ref="K3733">XLOOKUP('Transaction Data'!$G3733,Product_Code,Cost)</f>
        <v>18</v>
      </c>
      <c r="L3733" s="2">
        <f t="array" ref="L3733">XLOOKUP('Transaction Data'!$G3733,Product_Code,Unit_Price)</f>
        <v>36</v>
      </c>
      <c r="M3733" s="3">
        <f>'Transaction Data'!$F3733*'Transaction Data'!$K3733</f>
        <v>6228</v>
      </c>
      <c r="N3733" s="3">
        <f>'Transaction Data'!$F3733*'Transaction Data'!$L3733</f>
        <v>12456</v>
      </c>
      <c r="O3733" s="3">
        <f>'Transaction Data'!$N3733-'Transaction Data'!$M3733</f>
        <v>6228</v>
      </c>
      <c r="P3733" s="2">
        <f>DATEDIF('Transaction Data'!$D3733,'Transaction Data'!$A3733,"y")</f>
        <v>63</v>
      </c>
      <c r="Q3733" s="2" t="str">
        <f>FLOOR('Transaction Data'!$P3733,15)&amp;"-"&amp;FLOOR('Transaction Data'!$P3733,15)+14</f>
        <v>60-74</v>
      </c>
      <c r="R3733" s="2" t="str">
        <f>IF('Transaction Data'!$L3733&lt;=10,"Less Expensive","Expensive")</f>
        <v>Expensive</v>
      </c>
      <c r="S3733" s="4">
        <f>WEEKDAY('Transaction Data'!$A3733)</f>
        <v>6</v>
      </c>
      <c r="T3733" s="2" t="str">
        <f>IF(WEEKDAY('Transaction Data'!$A3733,2)&lt;6,"Weekday","Weekend")</f>
        <v>Weekday</v>
      </c>
    </row>
    <row r="3734" ht="15.75" customHeight="1">
      <c r="A3734" s="1">
        <v>45457.0</v>
      </c>
      <c r="B3734" s="2" t="s">
        <v>3566</v>
      </c>
      <c r="C3734" s="2" t="s">
        <v>21</v>
      </c>
      <c r="D3734" s="1">
        <v>33648.0</v>
      </c>
      <c r="E3734" s="2" t="s">
        <v>37</v>
      </c>
      <c r="F3734" s="2">
        <v>174.0</v>
      </c>
      <c r="G3734" s="2" t="s">
        <v>55</v>
      </c>
      <c r="H3734" s="2" t="s">
        <v>49</v>
      </c>
      <c r="I3734" s="2" t="s">
        <v>25</v>
      </c>
      <c r="J3734" s="2" t="str">
        <f t="array" ref="J3734">XLOOKUP('Transaction Data'!$G3734,Product_Code,Biscuit_Brand)</f>
        <v>Vanilla Wafers</v>
      </c>
      <c r="K3734" s="2">
        <f t="array" ref="K3734">XLOOKUP('Transaction Data'!$G3734,Product_Code,Cost)</f>
        <v>18</v>
      </c>
      <c r="L3734" s="2">
        <f t="array" ref="L3734">XLOOKUP('Transaction Data'!$G3734,Product_Code,Unit_Price)</f>
        <v>36</v>
      </c>
      <c r="M3734" s="3">
        <f>'Transaction Data'!$F3734*'Transaction Data'!$K3734</f>
        <v>3132</v>
      </c>
      <c r="N3734" s="3">
        <f>'Transaction Data'!$F3734*'Transaction Data'!$L3734</f>
        <v>6264</v>
      </c>
      <c r="O3734" s="3">
        <f>'Transaction Data'!$N3734-'Transaction Data'!$M3734</f>
        <v>3132</v>
      </c>
      <c r="P3734" s="2">
        <f>DATEDIF('Transaction Data'!$D3734,'Transaction Data'!$A3734,"y")</f>
        <v>32</v>
      </c>
      <c r="Q3734" s="2" t="str">
        <f>FLOOR('Transaction Data'!$P3734,15)&amp;"-"&amp;FLOOR('Transaction Data'!$P3734,15)+14</f>
        <v>30-44</v>
      </c>
      <c r="R3734" s="2" t="str">
        <f>IF('Transaction Data'!$L3734&lt;=10,"Less Expensive","Expensive")</f>
        <v>Expensive</v>
      </c>
      <c r="S3734" s="4">
        <f>WEEKDAY('Transaction Data'!$A3734)</f>
        <v>6</v>
      </c>
      <c r="T3734" s="2" t="str">
        <f>IF(WEEKDAY('Transaction Data'!$A3734,2)&lt;6,"Weekday","Weekend")</f>
        <v>Weekday</v>
      </c>
    </row>
    <row r="3735" ht="15.75" customHeight="1">
      <c r="A3735" s="1">
        <v>45418.0</v>
      </c>
      <c r="B3735" s="2" t="s">
        <v>3567</v>
      </c>
      <c r="C3735" s="2" t="s">
        <v>32</v>
      </c>
      <c r="D3735" s="1">
        <v>23803.0</v>
      </c>
      <c r="E3735" s="2" t="s">
        <v>63</v>
      </c>
      <c r="F3735" s="2">
        <v>433.0</v>
      </c>
      <c r="G3735" s="2" t="s">
        <v>38</v>
      </c>
      <c r="H3735" s="2" t="s">
        <v>52</v>
      </c>
      <c r="I3735" s="2" t="s">
        <v>25</v>
      </c>
      <c r="J3735" s="2" t="str">
        <f t="array" ref="J3735">XLOOKUP('Transaction Data'!$G3735,Product_Code,Biscuit_Brand)</f>
        <v>Ginger Snaps</v>
      </c>
      <c r="K3735" s="2">
        <f t="array" ref="K3735">XLOOKUP('Transaction Data'!$G3735,Product_Code,Cost)</f>
        <v>14</v>
      </c>
      <c r="L3735" s="2">
        <f t="array" ref="L3735">XLOOKUP('Transaction Data'!$G3735,Product_Code,Unit_Price)</f>
        <v>28</v>
      </c>
      <c r="M3735" s="3">
        <f>'Transaction Data'!$F3735*'Transaction Data'!$K3735</f>
        <v>6062</v>
      </c>
      <c r="N3735" s="3">
        <f>'Transaction Data'!$F3735*'Transaction Data'!$L3735</f>
        <v>12124</v>
      </c>
      <c r="O3735" s="3">
        <f>'Transaction Data'!$N3735-'Transaction Data'!$M3735</f>
        <v>6062</v>
      </c>
      <c r="P3735" s="2">
        <f>DATEDIF('Transaction Data'!$D3735,'Transaction Data'!$A3735,"y")</f>
        <v>59</v>
      </c>
      <c r="Q3735" s="2" t="str">
        <f>FLOOR('Transaction Data'!$P3735,15)&amp;"-"&amp;FLOOR('Transaction Data'!$P3735,15)+14</f>
        <v>45-59</v>
      </c>
      <c r="R3735" s="2" t="str">
        <f>IF('Transaction Data'!$L3735&lt;=10,"Less Expensive","Expensive")</f>
        <v>Expensive</v>
      </c>
      <c r="S3735" s="4">
        <f>WEEKDAY('Transaction Data'!$A3735)</f>
        <v>2</v>
      </c>
      <c r="T3735" s="2" t="str">
        <f>IF(WEEKDAY('Transaction Data'!$A3735,2)&lt;6,"Weekday","Weekend")</f>
        <v>Weekday</v>
      </c>
    </row>
    <row r="3736" ht="15.75" customHeight="1">
      <c r="A3736" s="1">
        <v>45365.0</v>
      </c>
      <c r="B3736" s="2" t="s">
        <v>3568</v>
      </c>
      <c r="C3736" s="2" t="s">
        <v>65</v>
      </c>
      <c r="D3736" s="1">
        <v>25422.0</v>
      </c>
      <c r="E3736" s="2" t="s">
        <v>37</v>
      </c>
      <c r="F3736" s="2">
        <v>369.0</v>
      </c>
      <c r="G3736" s="2" t="s">
        <v>44</v>
      </c>
      <c r="H3736" s="2" t="s">
        <v>34</v>
      </c>
      <c r="I3736" s="2" t="s">
        <v>25</v>
      </c>
      <c r="J3736" s="2" t="str">
        <f t="array" ref="J3736">XLOOKUP('Transaction Data'!$G3736,Product_Code,Biscuit_Brand)</f>
        <v>Butter Crunch</v>
      </c>
      <c r="K3736" s="2">
        <f t="array" ref="K3736">XLOOKUP('Transaction Data'!$G3736,Product_Code,Cost)</f>
        <v>10</v>
      </c>
      <c r="L3736" s="2">
        <f t="array" ref="L3736">XLOOKUP('Transaction Data'!$G3736,Product_Code,Unit_Price)</f>
        <v>11</v>
      </c>
      <c r="M3736" s="3">
        <f>'Transaction Data'!$F3736*'Transaction Data'!$K3736</f>
        <v>3690</v>
      </c>
      <c r="N3736" s="3">
        <f>'Transaction Data'!$F3736*'Transaction Data'!$L3736</f>
        <v>4059</v>
      </c>
      <c r="O3736" s="3">
        <f>'Transaction Data'!$N3736-'Transaction Data'!$M3736</f>
        <v>369</v>
      </c>
      <c r="P3736" s="2">
        <f>DATEDIF('Transaction Data'!$D3736,'Transaction Data'!$A3736,"y")</f>
        <v>54</v>
      </c>
      <c r="Q3736" s="2" t="str">
        <f>FLOOR('Transaction Data'!$P3736,15)&amp;"-"&amp;FLOOR('Transaction Data'!$P3736,15)+14</f>
        <v>45-59</v>
      </c>
      <c r="R3736" s="2" t="str">
        <f>IF('Transaction Data'!$L3736&lt;=10,"Less Expensive","Expensive")</f>
        <v>Expensive</v>
      </c>
      <c r="S3736" s="4">
        <f>WEEKDAY('Transaction Data'!$A3736)</f>
        <v>5</v>
      </c>
      <c r="T3736" s="2" t="str">
        <f>IF(WEEKDAY('Transaction Data'!$A3736,2)&lt;6,"Weekday","Weekend")</f>
        <v>Weekday</v>
      </c>
    </row>
    <row r="3737" ht="15.75" customHeight="1">
      <c r="A3737" s="1">
        <v>45384.0</v>
      </c>
      <c r="B3737" s="2" t="s">
        <v>3569</v>
      </c>
      <c r="C3737" s="2" t="s">
        <v>54</v>
      </c>
      <c r="D3737" s="1">
        <v>38266.0</v>
      </c>
      <c r="E3737" s="2" t="s">
        <v>37</v>
      </c>
      <c r="F3737" s="2">
        <v>240.0</v>
      </c>
      <c r="G3737" s="2" t="s">
        <v>33</v>
      </c>
      <c r="H3737" s="2" t="s">
        <v>34</v>
      </c>
      <c r="I3737" s="2" t="s">
        <v>25</v>
      </c>
      <c r="J3737" s="2" t="str">
        <f t="array" ref="J3737">XLOOKUP('Transaction Data'!$G3737,Product_Code,Biscuit_Brand)</f>
        <v>Caramel Biscuits</v>
      </c>
      <c r="K3737" s="2">
        <f t="array" ref="K3737">XLOOKUP('Transaction Data'!$G3737,Product_Code,Cost)</f>
        <v>18</v>
      </c>
      <c r="L3737" s="2">
        <f t="array" ref="L3737">XLOOKUP('Transaction Data'!$G3737,Product_Code,Unit_Price)</f>
        <v>22</v>
      </c>
      <c r="M3737" s="3">
        <f>'Transaction Data'!$F3737*'Transaction Data'!$K3737</f>
        <v>4320</v>
      </c>
      <c r="N3737" s="3">
        <f>'Transaction Data'!$F3737*'Transaction Data'!$L3737</f>
        <v>5280</v>
      </c>
      <c r="O3737" s="3">
        <f>'Transaction Data'!$N3737-'Transaction Data'!$M3737</f>
        <v>960</v>
      </c>
      <c r="P3737" s="2">
        <f>DATEDIF('Transaction Data'!$D3737,'Transaction Data'!$A3737,"y")</f>
        <v>19</v>
      </c>
      <c r="Q3737" s="2" t="str">
        <f>FLOOR('Transaction Data'!$P3737,15)&amp;"-"&amp;FLOOR('Transaction Data'!$P3737,15)+14</f>
        <v>15-29</v>
      </c>
      <c r="R3737" s="2" t="str">
        <f>IF('Transaction Data'!$L3737&lt;=10,"Less Expensive","Expensive")</f>
        <v>Expensive</v>
      </c>
      <c r="S3737" s="4">
        <f>WEEKDAY('Transaction Data'!$A3737)</f>
        <v>3</v>
      </c>
      <c r="T3737" s="2" t="str">
        <f>IF(WEEKDAY('Transaction Data'!$A3737,2)&lt;6,"Weekday","Weekend")</f>
        <v>Weekday</v>
      </c>
    </row>
    <row r="3738" ht="15.75" customHeight="1">
      <c r="A3738" s="1">
        <v>45340.0</v>
      </c>
      <c r="B3738" s="2" t="s">
        <v>3570</v>
      </c>
      <c r="C3738" s="2" t="s">
        <v>78</v>
      </c>
      <c r="D3738" s="1">
        <v>25937.0</v>
      </c>
      <c r="E3738" s="2" t="s">
        <v>37</v>
      </c>
      <c r="F3738" s="2">
        <v>278.0</v>
      </c>
      <c r="G3738" s="2" t="s">
        <v>55</v>
      </c>
      <c r="H3738" s="2" t="s">
        <v>39</v>
      </c>
      <c r="I3738" s="2" t="s">
        <v>25</v>
      </c>
      <c r="J3738" s="2" t="str">
        <f t="array" ref="J3738">XLOOKUP('Transaction Data'!$G3738,Product_Code,Biscuit_Brand)</f>
        <v>Vanilla Wafers</v>
      </c>
      <c r="K3738" s="2">
        <f t="array" ref="K3738">XLOOKUP('Transaction Data'!$G3738,Product_Code,Cost)</f>
        <v>18</v>
      </c>
      <c r="L3738" s="2">
        <f t="array" ref="L3738">XLOOKUP('Transaction Data'!$G3738,Product_Code,Unit_Price)</f>
        <v>36</v>
      </c>
      <c r="M3738" s="3">
        <f>'Transaction Data'!$F3738*'Transaction Data'!$K3738</f>
        <v>5004</v>
      </c>
      <c r="N3738" s="3">
        <f>'Transaction Data'!$F3738*'Transaction Data'!$L3738</f>
        <v>10008</v>
      </c>
      <c r="O3738" s="3">
        <f>'Transaction Data'!$N3738-'Transaction Data'!$M3738</f>
        <v>5004</v>
      </c>
      <c r="P3738" s="2">
        <f>DATEDIF('Transaction Data'!$D3738,'Transaction Data'!$A3738,"y")</f>
        <v>53</v>
      </c>
      <c r="Q3738" s="2" t="str">
        <f>FLOOR('Transaction Data'!$P3738,15)&amp;"-"&amp;FLOOR('Transaction Data'!$P3738,15)+14</f>
        <v>45-59</v>
      </c>
      <c r="R3738" s="2" t="str">
        <f>IF('Transaction Data'!$L3738&lt;=10,"Less Expensive","Expensive")</f>
        <v>Expensive</v>
      </c>
      <c r="S3738" s="4">
        <f>WEEKDAY('Transaction Data'!$A3738)</f>
        <v>1</v>
      </c>
      <c r="T3738" s="2" t="str">
        <f>IF(WEEKDAY('Transaction Data'!$A3738,2)&lt;6,"Weekday","Weekend")</f>
        <v>Weekend</v>
      </c>
    </row>
    <row r="3739" ht="15.75" customHeight="1">
      <c r="A3739" s="1">
        <v>45439.0</v>
      </c>
      <c r="B3739" s="2" t="s">
        <v>3571</v>
      </c>
      <c r="C3739" s="2" t="s">
        <v>51</v>
      </c>
      <c r="D3739" s="1">
        <v>21391.0</v>
      </c>
      <c r="E3739" s="2" t="s">
        <v>63</v>
      </c>
      <c r="F3739" s="2">
        <v>476.0</v>
      </c>
      <c r="G3739" s="2" t="s">
        <v>60</v>
      </c>
      <c r="H3739" s="2" t="s">
        <v>42</v>
      </c>
      <c r="I3739" s="2" t="s">
        <v>25</v>
      </c>
      <c r="J3739" s="2" t="str">
        <f t="array" ref="J3739">XLOOKUP('Transaction Data'!$G3739,Product_Code,Biscuit_Brand)</f>
        <v>Peanut Butter Bites</v>
      </c>
      <c r="K3739" s="2">
        <f t="array" ref="K3739">XLOOKUP('Transaction Data'!$G3739,Product_Code,Cost)</f>
        <v>5</v>
      </c>
      <c r="L3739" s="2">
        <f t="array" ref="L3739">XLOOKUP('Transaction Data'!$G3739,Product_Code,Unit_Price)</f>
        <v>7</v>
      </c>
      <c r="M3739" s="3">
        <f>'Transaction Data'!$F3739*'Transaction Data'!$K3739</f>
        <v>2380</v>
      </c>
      <c r="N3739" s="3">
        <f>'Transaction Data'!$F3739*'Transaction Data'!$L3739</f>
        <v>3332</v>
      </c>
      <c r="O3739" s="3">
        <f>'Transaction Data'!$N3739-'Transaction Data'!$M3739</f>
        <v>952</v>
      </c>
      <c r="P3739" s="2">
        <f>DATEDIF('Transaction Data'!$D3739,'Transaction Data'!$A3739,"y")</f>
        <v>65</v>
      </c>
      <c r="Q3739" s="2" t="str">
        <f>FLOOR('Transaction Data'!$P3739,15)&amp;"-"&amp;FLOOR('Transaction Data'!$P3739,15)+14</f>
        <v>60-74</v>
      </c>
      <c r="R3739" s="2" t="str">
        <f>IF('Transaction Data'!$L3739&lt;=10,"Less Expensive","Expensive")</f>
        <v>Less Expensive</v>
      </c>
      <c r="S3739" s="4">
        <f>WEEKDAY('Transaction Data'!$A3739)</f>
        <v>2</v>
      </c>
      <c r="T3739" s="2" t="str">
        <f>IF(WEEKDAY('Transaction Data'!$A3739,2)&lt;6,"Weekday","Weekend")</f>
        <v>Weekday</v>
      </c>
    </row>
    <row r="3740" ht="15.75" customHeight="1">
      <c r="A3740" s="1">
        <v>45419.0</v>
      </c>
      <c r="B3740" s="2" t="s">
        <v>3572</v>
      </c>
      <c r="C3740" s="2" t="s">
        <v>47</v>
      </c>
      <c r="D3740" s="1">
        <v>35243.0</v>
      </c>
      <c r="E3740" s="2" t="s">
        <v>22</v>
      </c>
      <c r="F3740" s="2">
        <v>424.0</v>
      </c>
      <c r="G3740" s="2" t="s">
        <v>23</v>
      </c>
      <c r="H3740" s="2" t="s">
        <v>45</v>
      </c>
      <c r="I3740" s="2" t="s">
        <v>25</v>
      </c>
      <c r="J3740" s="2" t="str">
        <f t="array" ref="J3740">XLOOKUP('Transaction Data'!$G3740,Product_Code,Biscuit_Brand)</f>
        <v>Cinnamon Swirls</v>
      </c>
      <c r="K3740" s="2">
        <f t="array" ref="K3740">XLOOKUP('Transaction Data'!$G3740,Product_Code,Cost)</f>
        <v>10</v>
      </c>
      <c r="L3740" s="2">
        <f t="array" ref="L3740">XLOOKUP('Transaction Data'!$G3740,Product_Code,Unit_Price)</f>
        <v>14</v>
      </c>
      <c r="M3740" s="3">
        <f>'Transaction Data'!$F3740*'Transaction Data'!$K3740</f>
        <v>4240</v>
      </c>
      <c r="N3740" s="3">
        <f>'Transaction Data'!$F3740*'Transaction Data'!$L3740</f>
        <v>5936</v>
      </c>
      <c r="O3740" s="3">
        <f>'Transaction Data'!$N3740-'Transaction Data'!$M3740</f>
        <v>1696</v>
      </c>
      <c r="P3740" s="2">
        <f>DATEDIF('Transaction Data'!$D3740,'Transaction Data'!$A3740,"y")</f>
        <v>27</v>
      </c>
      <c r="Q3740" s="2" t="str">
        <f>FLOOR('Transaction Data'!$P3740,15)&amp;"-"&amp;FLOOR('Transaction Data'!$P3740,15)+14</f>
        <v>15-29</v>
      </c>
      <c r="R3740" s="2" t="str">
        <f>IF('Transaction Data'!$L3740&lt;=10,"Less Expensive","Expensive")</f>
        <v>Expensive</v>
      </c>
      <c r="S3740" s="4">
        <f>WEEKDAY('Transaction Data'!$A3740)</f>
        <v>3</v>
      </c>
      <c r="T3740" s="2" t="str">
        <f>IF(WEEKDAY('Transaction Data'!$A3740,2)&lt;6,"Weekday","Weekend")</f>
        <v>Weekday</v>
      </c>
    </row>
    <row r="3741" ht="15.75" customHeight="1">
      <c r="A3741" s="1">
        <v>45499.0</v>
      </c>
      <c r="B3741" s="2" t="s">
        <v>3573</v>
      </c>
      <c r="C3741" s="2" t="s">
        <v>54</v>
      </c>
      <c r="D3741" s="1">
        <v>26002.0</v>
      </c>
      <c r="E3741" s="2" t="s">
        <v>27</v>
      </c>
      <c r="F3741" s="2">
        <v>110.0</v>
      </c>
      <c r="G3741" s="2" t="s">
        <v>44</v>
      </c>
      <c r="H3741" s="2" t="s">
        <v>49</v>
      </c>
      <c r="I3741" s="2" t="s">
        <v>25</v>
      </c>
      <c r="J3741" s="2" t="str">
        <f t="array" ref="J3741">XLOOKUP('Transaction Data'!$G3741,Product_Code,Biscuit_Brand)</f>
        <v>Butter Crunch</v>
      </c>
      <c r="K3741" s="2">
        <f t="array" ref="K3741">XLOOKUP('Transaction Data'!$G3741,Product_Code,Cost)</f>
        <v>10</v>
      </c>
      <c r="L3741" s="2">
        <f t="array" ref="L3741">XLOOKUP('Transaction Data'!$G3741,Product_Code,Unit_Price)</f>
        <v>11</v>
      </c>
      <c r="M3741" s="3">
        <f>'Transaction Data'!$F3741*'Transaction Data'!$K3741</f>
        <v>1100</v>
      </c>
      <c r="N3741" s="3">
        <f>'Transaction Data'!$F3741*'Transaction Data'!$L3741</f>
        <v>1210</v>
      </c>
      <c r="O3741" s="3">
        <f>'Transaction Data'!$N3741-'Transaction Data'!$M3741</f>
        <v>110</v>
      </c>
      <c r="P3741" s="2">
        <f>DATEDIF('Transaction Data'!$D3741,'Transaction Data'!$A3741,"y")</f>
        <v>53</v>
      </c>
      <c r="Q3741" s="2" t="str">
        <f>FLOOR('Transaction Data'!$P3741,15)&amp;"-"&amp;FLOOR('Transaction Data'!$P3741,15)+14</f>
        <v>45-59</v>
      </c>
      <c r="R3741" s="2" t="str">
        <f>IF('Transaction Data'!$L3741&lt;=10,"Less Expensive","Expensive")</f>
        <v>Expensive</v>
      </c>
      <c r="S3741" s="4">
        <f>WEEKDAY('Transaction Data'!$A3741)</f>
        <v>6</v>
      </c>
      <c r="T3741" s="2" t="str">
        <f>IF(WEEKDAY('Transaction Data'!$A3741,2)&lt;6,"Weekday","Weekend")</f>
        <v>Weekday</v>
      </c>
    </row>
    <row r="3742" ht="15.75" customHeight="1">
      <c r="A3742" s="1">
        <v>45483.0</v>
      </c>
      <c r="B3742" s="2" t="s">
        <v>3574</v>
      </c>
      <c r="C3742" s="2" t="s">
        <v>72</v>
      </c>
      <c r="D3742" s="1">
        <v>24824.0</v>
      </c>
      <c r="E3742" s="2" t="s">
        <v>63</v>
      </c>
      <c r="F3742" s="2">
        <v>219.0</v>
      </c>
      <c r="G3742" s="2" t="s">
        <v>44</v>
      </c>
      <c r="H3742" s="2" t="s">
        <v>52</v>
      </c>
      <c r="I3742" s="2" t="s">
        <v>30</v>
      </c>
      <c r="J3742" s="2" t="str">
        <f t="array" ref="J3742">XLOOKUP('Transaction Data'!$G3742,Product_Code,Biscuit_Brand)</f>
        <v>Butter Crunch</v>
      </c>
      <c r="K3742" s="2">
        <f t="array" ref="K3742">XLOOKUP('Transaction Data'!$G3742,Product_Code,Cost)</f>
        <v>10</v>
      </c>
      <c r="L3742" s="2">
        <f t="array" ref="L3742">XLOOKUP('Transaction Data'!$G3742,Product_Code,Unit_Price)</f>
        <v>11</v>
      </c>
      <c r="M3742" s="3">
        <f>'Transaction Data'!$F3742*'Transaction Data'!$K3742</f>
        <v>2190</v>
      </c>
      <c r="N3742" s="3">
        <f>'Transaction Data'!$F3742*'Transaction Data'!$L3742</f>
        <v>2409</v>
      </c>
      <c r="O3742" s="3">
        <f>'Transaction Data'!$N3742-'Transaction Data'!$M3742</f>
        <v>219</v>
      </c>
      <c r="P3742" s="2">
        <f>DATEDIF('Transaction Data'!$D3742,'Transaction Data'!$A3742,"y")</f>
        <v>56</v>
      </c>
      <c r="Q3742" s="2" t="str">
        <f>FLOOR('Transaction Data'!$P3742,15)&amp;"-"&amp;FLOOR('Transaction Data'!$P3742,15)+14</f>
        <v>45-59</v>
      </c>
      <c r="R3742" s="2" t="str">
        <f>IF('Transaction Data'!$L3742&lt;=10,"Less Expensive","Expensive")</f>
        <v>Expensive</v>
      </c>
      <c r="S3742" s="4">
        <f>WEEKDAY('Transaction Data'!$A3742)</f>
        <v>4</v>
      </c>
      <c r="T3742" s="2" t="str">
        <f>IF(WEEKDAY('Transaction Data'!$A3742,2)&lt;6,"Weekday","Weekend")</f>
        <v>Weekday</v>
      </c>
    </row>
    <row r="3743" ht="15.75" customHeight="1">
      <c r="A3743" s="1">
        <v>45367.0</v>
      </c>
      <c r="B3743" s="2" t="s">
        <v>3575</v>
      </c>
      <c r="C3743" s="2" t="s">
        <v>78</v>
      </c>
      <c r="D3743" s="1">
        <v>22977.0</v>
      </c>
      <c r="E3743" s="2" t="s">
        <v>63</v>
      </c>
      <c r="F3743" s="2">
        <v>51.0</v>
      </c>
      <c r="G3743" s="2" t="s">
        <v>61</v>
      </c>
      <c r="H3743" s="2" t="s">
        <v>49</v>
      </c>
      <c r="I3743" s="2" t="s">
        <v>25</v>
      </c>
      <c r="J3743" s="2" t="str">
        <f t="array" ref="J3743">XLOOKUP('Transaction Data'!$G3743,Product_Code,Biscuit_Brand)</f>
        <v>Choco Delight</v>
      </c>
      <c r="K3743" s="2">
        <f t="array" ref="K3743">XLOOKUP('Transaction Data'!$G3743,Product_Code,Cost)</f>
        <v>3</v>
      </c>
      <c r="L3743" s="2">
        <f t="array" ref="L3743">XLOOKUP('Transaction Data'!$G3743,Product_Code,Unit_Price)</f>
        <v>5</v>
      </c>
      <c r="M3743" s="3">
        <f>'Transaction Data'!$F3743*'Transaction Data'!$K3743</f>
        <v>153</v>
      </c>
      <c r="N3743" s="3">
        <f>'Transaction Data'!$F3743*'Transaction Data'!$L3743</f>
        <v>255</v>
      </c>
      <c r="O3743" s="3">
        <f>'Transaction Data'!$N3743-'Transaction Data'!$M3743</f>
        <v>102</v>
      </c>
      <c r="P3743" s="2">
        <f>DATEDIF('Transaction Data'!$D3743,'Transaction Data'!$A3743,"y")</f>
        <v>61</v>
      </c>
      <c r="Q3743" s="2" t="str">
        <f>FLOOR('Transaction Data'!$P3743,15)&amp;"-"&amp;FLOOR('Transaction Data'!$P3743,15)+14</f>
        <v>60-74</v>
      </c>
      <c r="R3743" s="2" t="str">
        <f>IF('Transaction Data'!$L3743&lt;=10,"Less Expensive","Expensive")</f>
        <v>Less Expensive</v>
      </c>
      <c r="S3743" s="4">
        <f>WEEKDAY('Transaction Data'!$A3743)</f>
        <v>7</v>
      </c>
      <c r="T3743" s="2" t="str">
        <f>IF(WEEKDAY('Transaction Data'!$A3743,2)&lt;6,"Weekday","Weekend")</f>
        <v>Weekend</v>
      </c>
    </row>
    <row r="3744" ht="15.75" customHeight="1">
      <c r="A3744" s="1">
        <v>45380.0</v>
      </c>
      <c r="B3744" s="2" t="s">
        <v>3576</v>
      </c>
      <c r="C3744" s="2" t="s">
        <v>72</v>
      </c>
      <c r="D3744" s="1">
        <v>18949.0</v>
      </c>
      <c r="E3744" s="2" t="s">
        <v>27</v>
      </c>
      <c r="F3744" s="2">
        <v>278.0</v>
      </c>
      <c r="G3744" s="2" t="s">
        <v>23</v>
      </c>
      <c r="H3744" s="2" t="s">
        <v>52</v>
      </c>
      <c r="I3744" s="2" t="s">
        <v>25</v>
      </c>
      <c r="J3744" s="2" t="str">
        <f t="array" ref="J3744">XLOOKUP('Transaction Data'!$G3744,Product_Code,Biscuit_Brand)</f>
        <v>Cinnamon Swirls</v>
      </c>
      <c r="K3744" s="2">
        <f t="array" ref="K3744">XLOOKUP('Transaction Data'!$G3744,Product_Code,Cost)</f>
        <v>10</v>
      </c>
      <c r="L3744" s="2">
        <f t="array" ref="L3744">XLOOKUP('Transaction Data'!$G3744,Product_Code,Unit_Price)</f>
        <v>14</v>
      </c>
      <c r="M3744" s="3">
        <f>'Transaction Data'!$F3744*'Transaction Data'!$K3744</f>
        <v>2780</v>
      </c>
      <c r="N3744" s="3">
        <f>'Transaction Data'!$F3744*'Transaction Data'!$L3744</f>
        <v>3892</v>
      </c>
      <c r="O3744" s="3">
        <f>'Transaction Data'!$N3744-'Transaction Data'!$M3744</f>
        <v>1112</v>
      </c>
      <c r="P3744" s="2">
        <f>DATEDIF('Transaction Data'!$D3744,'Transaction Data'!$A3744,"y")</f>
        <v>72</v>
      </c>
      <c r="Q3744" s="2" t="str">
        <f>FLOOR('Transaction Data'!$P3744,15)&amp;"-"&amp;FLOOR('Transaction Data'!$P3744,15)+14</f>
        <v>60-74</v>
      </c>
      <c r="R3744" s="2" t="str">
        <f>IF('Transaction Data'!$L3744&lt;=10,"Less Expensive","Expensive")</f>
        <v>Expensive</v>
      </c>
      <c r="S3744" s="4">
        <f>WEEKDAY('Transaction Data'!$A3744)</f>
        <v>6</v>
      </c>
      <c r="T3744" s="2" t="str">
        <f>IF(WEEKDAY('Transaction Data'!$A3744,2)&lt;6,"Weekday","Weekend")</f>
        <v>Weekday</v>
      </c>
    </row>
    <row r="3745" ht="15.75" customHeight="1">
      <c r="A3745" s="1">
        <v>45322.0</v>
      </c>
      <c r="B3745" s="2" t="s">
        <v>3577</v>
      </c>
      <c r="C3745" s="2" t="s">
        <v>21</v>
      </c>
      <c r="D3745" s="1">
        <v>19465.0</v>
      </c>
      <c r="E3745" s="2" t="s">
        <v>27</v>
      </c>
      <c r="F3745" s="2">
        <v>384.0</v>
      </c>
      <c r="G3745" s="2" t="s">
        <v>60</v>
      </c>
      <c r="H3745" s="2" t="s">
        <v>52</v>
      </c>
      <c r="I3745" s="2" t="s">
        <v>25</v>
      </c>
      <c r="J3745" s="2" t="str">
        <f t="array" ref="J3745">XLOOKUP('Transaction Data'!$G3745,Product_Code,Biscuit_Brand)</f>
        <v>Peanut Butter Bites</v>
      </c>
      <c r="K3745" s="2">
        <f t="array" ref="K3745">XLOOKUP('Transaction Data'!$G3745,Product_Code,Cost)</f>
        <v>5</v>
      </c>
      <c r="L3745" s="2">
        <f t="array" ref="L3745">XLOOKUP('Transaction Data'!$G3745,Product_Code,Unit_Price)</f>
        <v>7</v>
      </c>
      <c r="M3745" s="3">
        <f>'Transaction Data'!$F3745*'Transaction Data'!$K3745</f>
        <v>1920</v>
      </c>
      <c r="N3745" s="3">
        <f>'Transaction Data'!$F3745*'Transaction Data'!$L3745</f>
        <v>2688</v>
      </c>
      <c r="O3745" s="3">
        <f>'Transaction Data'!$N3745-'Transaction Data'!$M3745</f>
        <v>768</v>
      </c>
      <c r="P3745" s="2">
        <f>DATEDIF('Transaction Data'!$D3745,'Transaction Data'!$A3745,"y")</f>
        <v>70</v>
      </c>
      <c r="Q3745" s="2" t="str">
        <f>FLOOR('Transaction Data'!$P3745,15)&amp;"-"&amp;FLOOR('Transaction Data'!$P3745,15)+14</f>
        <v>60-74</v>
      </c>
      <c r="R3745" s="2" t="str">
        <f>IF('Transaction Data'!$L3745&lt;=10,"Less Expensive","Expensive")</f>
        <v>Less Expensive</v>
      </c>
      <c r="S3745" s="4">
        <f>WEEKDAY('Transaction Data'!$A3745)</f>
        <v>4</v>
      </c>
      <c r="T3745" s="2" t="str">
        <f>IF(WEEKDAY('Transaction Data'!$A3745,2)&lt;6,"Weekday","Weekend")</f>
        <v>Weekday</v>
      </c>
    </row>
    <row r="3746" ht="15.75" customHeight="1">
      <c r="A3746" s="1">
        <v>45440.0</v>
      </c>
      <c r="B3746" s="2" t="s">
        <v>2618</v>
      </c>
      <c r="C3746" s="2" t="s">
        <v>51</v>
      </c>
      <c r="D3746" s="1">
        <v>24204.0</v>
      </c>
      <c r="E3746" s="2" t="s">
        <v>27</v>
      </c>
      <c r="F3746" s="2">
        <v>104.0</v>
      </c>
      <c r="G3746" s="2" t="s">
        <v>38</v>
      </c>
      <c r="H3746" s="2" t="s">
        <v>45</v>
      </c>
      <c r="I3746" s="2" t="s">
        <v>25</v>
      </c>
      <c r="J3746" s="2" t="str">
        <f t="array" ref="J3746">XLOOKUP('Transaction Data'!$G3746,Product_Code,Biscuit_Brand)</f>
        <v>Ginger Snaps</v>
      </c>
      <c r="K3746" s="2">
        <f t="array" ref="K3746">XLOOKUP('Transaction Data'!$G3746,Product_Code,Cost)</f>
        <v>14</v>
      </c>
      <c r="L3746" s="2">
        <f t="array" ref="L3746">XLOOKUP('Transaction Data'!$G3746,Product_Code,Unit_Price)</f>
        <v>28</v>
      </c>
      <c r="M3746" s="3">
        <f>'Transaction Data'!$F3746*'Transaction Data'!$K3746</f>
        <v>1456</v>
      </c>
      <c r="N3746" s="3">
        <f>'Transaction Data'!$F3746*'Transaction Data'!$L3746</f>
        <v>2912</v>
      </c>
      <c r="O3746" s="3">
        <f>'Transaction Data'!$N3746-'Transaction Data'!$M3746</f>
        <v>1456</v>
      </c>
      <c r="P3746" s="2">
        <f>DATEDIF('Transaction Data'!$D3746,'Transaction Data'!$A3746,"y")</f>
        <v>58</v>
      </c>
      <c r="Q3746" s="2" t="str">
        <f>FLOOR('Transaction Data'!$P3746,15)&amp;"-"&amp;FLOOR('Transaction Data'!$P3746,15)+14</f>
        <v>45-59</v>
      </c>
      <c r="R3746" s="2" t="str">
        <f>IF('Transaction Data'!$L3746&lt;=10,"Less Expensive","Expensive")</f>
        <v>Expensive</v>
      </c>
      <c r="S3746" s="4">
        <f>WEEKDAY('Transaction Data'!$A3746)</f>
        <v>3</v>
      </c>
      <c r="T3746" s="2" t="str">
        <f>IF(WEEKDAY('Transaction Data'!$A3746,2)&lt;6,"Weekday","Weekend")</f>
        <v>Weekday</v>
      </c>
    </row>
    <row r="3747" ht="15.75" customHeight="1">
      <c r="A3747" s="1">
        <v>45479.0</v>
      </c>
      <c r="B3747" s="2" t="s">
        <v>3578</v>
      </c>
      <c r="C3747" s="2" t="s">
        <v>65</v>
      </c>
      <c r="D3747" s="1">
        <v>17367.0</v>
      </c>
      <c r="E3747" s="2" t="s">
        <v>22</v>
      </c>
      <c r="F3747" s="2">
        <v>173.0</v>
      </c>
      <c r="G3747" s="2" t="s">
        <v>57</v>
      </c>
      <c r="H3747" s="2" t="s">
        <v>49</v>
      </c>
      <c r="I3747" s="2" t="s">
        <v>25</v>
      </c>
      <c r="J3747" s="2" t="str">
        <f t="array" ref="J3747">XLOOKUP('Transaction Data'!$G3747,Product_Code,Biscuit_Brand)</f>
        <v>Oatmeal Cookies</v>
      </c>
      <c r="K3747" s="2">
        <f t="array" ref="K3747">XLOOKUP('Transaction Data'!$G3747,Product_Code,Cost)</f>
        <v>19</v>
      </c>
      <c r="L3747" s="2">
        <f t="array" ref="L3747">XLOOKUP('Transaction Data'!$G3747,Product_Code,Unit_Price)</f>
        <v>23</v>
      </c>
      <c r="M3747" s="3">
        <f>'Transaction Data'!$F3747*'Transaction Data'!$K3747</f>
        <v>3287</v>
      </c>
      <c r="N3747" s="3">
        <f>'Transaction Data'!$F3747*'Transaction Data'!$L3747</f>
        <v>3979</v>
      </c>
      <c r="O3747" s="3">
        <f>'Transaction Data'!$N3747-'Transaction Data'!$M3747</f>
        <v>692</v>
      </c>
      <c r="P3747" s="2">
        <f>DATEDIF('Transaction Data'!$D3747,'Transaction Data'!$A3747,"y")</f>
        <v>76</v>
      </c>
      <c r="Q3747" s="2" t="str">
        <f>FLOOR('Transaction Data'!$P3747,15)&amp;"-"&amp;FLOOR('Transaction Data'!$P3747,15)+14</f>
        <v>75-89</v>
      </c>
      <c r="R3747" s="2" t="str">
        <f>IF('Transaction Data'!$L3747&lt;=10,"Less Expensive","Expensive")</f>
        <v>Expensive</v>
      </c>
      <c r="S3747" s="4">
        <f>WEEKDAY('Transaction Data'!$A3747)</f>
        <v>7</v>
      </c>
      <c r="T3747" s="2" t="str">
        <f>IF(WEEKDAY('Transaction Data'!$A3747,2)&lt;6,"Weekday","Weekend")</f>
        <v>Weekend</v>
      </c>
    </row>
    <row r="3748" ht="15.75" customHeight="1">
      <c r="A3748" s="1">
        <v>45394.0</v>
      </c>
      <c r="B3748" s="2" t="s">
        <v>3579</v>
      </c>
      <c r="C3748" s="2" t="s">
        <v>65</v>
      </c>
      <c r="D3748" s="1">
        <v>23752.0</v>
      </c>
      <c r="E3748" s="2" t="s">
        <v>63</v>
      </c>
      <c r="F3748" s="2">
        <v>434.0</v>
      </c>
      <c r="G3748" s="2" t="s">
        <v>55</v>
      </c>
      <c r="H3748" s="2" t="s">
        <v>52</v>
      </c>
      <c r="I3748" s="2" t="s">
        <v>25</v>
      </c>
      <c r="J3748" s="2" t="str">
        <f t="array" ref="J3748">XLOOKUP('Transaction Data'!$G3748,Product_Code,Biscuit_Brand)</f>
        <v>Vanilla Wafers</v>
      </c>
      <c r="K3748" s="2">
        <f t="array" ref="K3748">XLOOKUP('Transaction Data'!$G3748,Product_Code,Cost)</f>
        <v>18</v>
      </c>
      <c r="L3748" s="2">
        <f t="array" ref="L3748">XLOOKUP('Transaction Data'!$G3748,Product_Code,Unit_Price)</f>
        <v>36</v>
      </c>
      <c r="M3748" s="3">
        <f>'Transaction Data'!$F3748*'Transaction Data'!$K3748</f>
        <v>7812</v>
      </c>
      <c r="N3748" s="3">
        <f>'Transaction Data'!$F3748*'Transaction Data'!$L3748</f>
        <v>15624</v>
      </c>
      <c r="O3748" s="3">
        <f>'Transaction Data'!$N3748-'Transaction Data'!$M3748</f>
        <v>7812</v>
      </c>
      <c r="P3748" s="2">
        <f>DATEDIF('Transaction Data'!$D3748,'Transaction Data'!$A3748,"y")</f>
        <v>59</v>
      </c>
      <c r="Q3748" s="2" t="str">
        <f>FLOOR('Transaction Data'!$P3748,15)&amp;"-"&amp;FLOOR('Transaction Data'!$P3748,15)+14</f>
        <v>45-59</v>
      </c>
      <c r="R3748" s="2" t="str">
        <f>IF('Transaction Data'!$L3748&lt;=10,"Less Expensive","Expensive")</f>
        <v>Expensive</v>
      </c>
      <c r="S3748" s="4">
        <f>WEEKDAY('Transaction Data'!$A3748)</f>
        <v>6</v>
      </c>
      <c r="T3748" s="2" t="str">
        <f>IF(WEEKDAY('Transaction Data'!$A3748,2)&lt;6,"Weekday","Weekend")</f>
        <v>Weekday</v>
      </c>
    </row>
    <row r="3749" ht="15.75" customHeight="1">
      <c r="A3749" s="1">
        <v>45394.0</v>
      </c>
      <c r="B3749" s="2" t="s">
        <v>3580</v>
      </c>
      <c r="C3749" s="2" t="s">
        <v>72</v>
      </c>
      <c r="D3749" s="1">
        <v>34061.0</v>
      </c>
      <c r="E3749" s="2" t="s">
        <v>27</v>
      </c>
      <c r="F3749" s="2">
        <v>26.0</v>
      </c>
      <c r="G3749" s="2" t="s">
        <v>61</v>
      </c>
      <c r="H3749" s="2" t="s">
        <v>49</v>
      </c>
      <c r="I3749" s="2" t="s">
        <v>25</v>
      </c>
      <c r="J3749" s="2" t="str">
        <f t="array" ref="J3749">XLOOKUP('Transaction Data'!$G3749,Product_Code,Biscuit_Brand)</f>
        <v>Choco Delight</v>
      </c>
      <c r="K3749" s="2">
        <f t="array" ref="K3749">XLOOKUP('Transaction Data'!$G3749,Product_Code,Cost)</f>
        <v>3</v>
      </c>
      <c r="L3749" s="2">
        <f t="array" ref="L3749">XLOOKUP('Transaction Data'!$G3749,Product_Code,Unit_Price)</f>
        <v>5</v>
      </c>
      <c r="M3749" s="3">
        <f>'Transaction Data'!$F3749*'Transaction Data'!$K3749</f>
        <v>78</v>
      </c>
      <c r="N3749" s="3">
        <f>'Transaction Data'!$F3749*'Transaction Data'!$L3749</f>
        <v>130</v>
      </c>
      <c r="O3749" s="3">
        <f>'Transaction Data'!$N3749-'Transaction Data'!$M3749</f>
        <v>52</v>
      </c>
      <c r="P3749" s="2">
        <f>DATEDIF('Transaction Data'!$D3749,'Transaction Data'!$A3749,"y")</f>
        <v>31</v>
      </c>
      <c r="Q3749" s="2" t="str">
        <f>FLOOR('Transaction Data'!$P3749,15)&amp;"-"&amp;FLOOR('Transaction Data'!$P3749,15)+14</f>
        <v>30-44</v>
      </c>
      <c r="R3749" s="2" t="str">
        <f>IF('Transaction Data'!$L3749&lt;=10,"Less Expensive","Expensive")</f>
        <v>Less Expensive</v>
      </c>
      <c r="S3749" s="4">
        <f>WEEKDAY('Transaction Data'!$A3749)</f>
        <v>6</v>
      </c>
      <c r="T3749" s="2" t="str">
        <f>IF(WEEKDAY('Transaction Data'!$A3749,2)&lt;6,"Weekday","Weekend")</f>
        <v>Weekday</v>
      </c>
    </row>
    <row r="3750" ht="15.75" customHeight="1">
      <c r="A3750" s="1">
        <v>45359.0</v>
      </c>
      <c r="B3750" s="2" t="s">
        <v>614</v>
      </c>
      <c r="C3750" s="2" t="s">
        <v>78</v>
      </c>
      <c r="D3750" s="1">
        <v>36785.0</v>
      </c>
      <c r="E3750" s="2" t="s">
        <v>63</v>
      </c>
      <c r="F3750" s="2">
        <v>329.0</v>
      </c>
      <c r="G3750" s="2" t="s">
        <v>55</v>
      </c>
      <c r="H3750" s="2" t="s">
        <v>52</v>
      </c>
      <c r="I3750" s="2" t="s">
        <v>25</v>
      </c>
      <c r="J3750" s="2" t="str">
        <f t="array" ref="J3750">XLOOKUP('Transaction Data'!$G3750,Product_Code,Biscuit_Brand)</f>
        <v>Vanilla Wafers</v>
      </c>
      <c r="K3750" s="2">
        <f t="array" ref="K3750">XLOOKUP('Transaction Data'!$G3750,Product_Code,Cost)</f>
        <v>18</v>
      </c>
      <c r="L3750" s="2">
        <f t="array" ref="L3750">XLOOKUP('Transaction Data'!$G3750,Product_Code,Unit_Price)</f>
        <v>36</v>
      </c>
      <c r="M3750" s="3">
        <f>'Transaction Data'!$F3750*'Transaction Data'!$K3750</f>
        <v>5922</v>
      </c>
      <c r="N3750" s="3">
        <f>'Transaction Data'!$F3750*'Transaction Data'!$L3750</f>
        <v>11844</v>
      </c>
      <c r="O3750" s="3">
        <f>'Transaction Data'!$N3750-'Transaction Data'!$M3750</f>
        <v>5922</v>
      </c>
      <c r="P3750" s="2">
        <f>DATEDIF('Transaction Data'!$D3750,'Transaction Data'!$A3750,"y")</f>
        <v>23</v>
      </c>
      <c r="Q3750" s="2" t="str">
        <f>FLOOR('Transaction Data'!$P3750,15)&amp;"-"&amp;FLOOR('Transaction Data'!$P3750,15)+14</f>
        <v>15-29</v>
      </c>
      <c r="R3750" s="2" t="str">
        <f>IF('Transaction Data'!$L3750&lt;=10,"Less Expensive","Expensive")</f>
        <v>Expensive</v>
      </c>
      <c r="S3750" s="4">
        <f>WEEKDAY('Transaction Data'!$A3750)</f>
        <v>6</v>
      </c>
      <c r="T3750" s="2" t="str">
        <f>IF(WEEKDAY('Transaction Data'!$A3750,2)&lt;6,"Weekday","Weekend")</f>
        <v>Weekday</v>
      </c>
    </row>
    <row r="3751" ht="15.75" customHeight="1">
      <c r="A3751" s="1">
        <v>45320.0</v>
      </c>
      <c r="B3751" s="2" t="s">
        <v>3581</v>
      </c>
      <c r="C3751" s="2" t="s">
        <v>32</v>
      </c>
      <c r="D3751" s="1">
        <v>38223.0</v>
      </c>
      <c r="E3751" s="2" t="s">
        <v>63</v>
      </c>
      <c r="F3751" s="2">
        <v>130.0</v>
      </c>
      <c r="G3751" s="2" t="s">
        <v>57</v>
      </c>
      <c r="H3751" s="2" t="s">
        <v>34</v>
      </c>
      <c r="I3751" s="2" t="s">
        <v>30</v>
      </c>
      <c r="J3751" s="2" t="str">
        <f t="array" ref="J3751">XLOOKUP('Transaction Data'!$G3751,Product_Code,Biscuit_Brand)</f>
        <v>Oatmeal Cookies</v>
      </c>
      <c r="K3751" s="2">
        <f t="array" ref="K3751">XLOOKUP('Transaction Data'!$G3751,Product_Code,Cost)</f>
        <v>19</v>
      </c>
      <c r="L3751" s="2">
        <f t="array" ref="L3751">XLOOKUP('Transaction Data'!$G3751,Product_Code,Unit_Price)</f>
        <v>23</v>
      </c>
      <c r="M3751" s="3">
        <f>'Transaction Data'!$F3751*'Transaction Data'!$K3751</f>
        <v>2470</v>
      </c>
      <c r="N3751" s="3">
        <f>'Transaction Data'!$F3751*'Transaction Data'!$L3751</f>
        <v>2990</v>
      </c>
      <c r="O3751" s="3">
        <f>'Transaction Data'!$N3751-'Transaction Data'!$M3751</f>
        <v>520</v>
      </c>
      <c r="P3751" s="2">
        <f>DATEDIF('Transaction Data'!$D3751,'Transaction Data'!$A3751,"y")</f>
        <v>19</v>
      </c>
      <c r="Q3751" s="2" t="str">
        <f>FLOOR('Transaction Data'!$P3751,15)&amp;"-"&amp;FLOOR('Transaction Data'!$P3751,15)+14</f>
        <v>15-29</v>
      </c>
      <c r="R3751" s="2" t="str">
        <f>IF('Transaction Data'!$L3751&lt;=10,"Less Expensive","Expensive")</f>
        <v>Expensive</v>
      </c>
      <c r="S3751" s="4">
        <f>WEEKDAY('Transaction Data'!$A3751)</f>
        <v>2</v>
      </c>
      <c r="T3751" s="2" t="str">
        <f>IF(WEEKDAY('Transaction Data'!$A3751,2)&lt;6,"Weekday","Weekend")</f>
        <v>Weekday</v>
      </c>
    </row>
    <row r="3752" ht="15.75" customHeight="1">
      <c r="A3752" s="1">
        <v>45293.0</v>
      </c>
      <c r="B3752" s="2" t="s">
        <v>3582</v>
      </c>
      <c r="C3752" s="2" t="s">
        <v>65</v>
      </c>
      <c r="D3752" s="1">
        <v>35475.0</v>
      </c>
      <c r="E3752" s="2" t="s">
        <v>37</v>
      </c>
      <c r="F3752" s="2">
        <v>433.0</v>
      </c>
      <c r="G3752" s="2" t="s">
        <v>57</v>
      </c>
      <c r="H3752" s="2" t="s">
        <v>34</v>
      </c>
      <c r="I3752" s="2" t="s">
        <v>25</v>
      </c>
      <c r="J3752" s="2" t="str">
        <f t="array" ref="J3752">XLOOKUP('Transaction Data'!$G3752,Product_Code,Biscuit_Brand)</f>
        <v>Oatmeal Cookies</v>
      </c>
      <c r="K3752" s="2">
        <f t="array" ref="K3752">XLOOKUP('Transaction Data'!$G3752,Product_Code,Cost)</f>
        <v>19</v>
      </c>
      <c r="L3752" s="2">
        <f t="array" ref="L3752">XLOOKUP('Transaction Data'!$G3752,Product_Code,Unit_Price)</f>
        <v>23</v>
      </c>
      <c r="M3752" s="3">
        <f>'Transaction Data'!$F3752*'Transaction Data'!$K3752</f>
        <v>8227</v>
      </c>
      <c r="N3752" s="3">
        <f>'Transaction Data'!$F3752*'Transaction Data'!$L3752</f>
        <v>9959</v>
      </c>
      <c r="O3752" s="3">
        <f>'Transaction Data'!$N3752-'Transaction Data'!$M3752</f>
        <v>1732</v>
      </c>
      <c r="P3752" s="2">
        <f>DATEDIF('Transaction Data'!$D3752,'Transaction Data'!$A3752,"y")</f>
        <v>26</v>
      </c>
      <c r="Q3752" s="2" t="str">
        <f>FLOOR('Transaction Data'!$P3752,15)&amp;"-"&amp;FLOOR('Transaction Data'!$P3752,15)+14</f>
        <v>15-29</v>
      </c>
      <c r="R3752" s="2" t="str">
        <f>IF('Transaction Data'!$L3752&lt;=10,"Less Expensive","Expensive")</f>
        <v>Expensive</v>
      </c>
      <c r="S3752" s="4">
        <f>WEEKDAY('Transaction Data'!$A3752)</f>
        <v>3</v>
      </c>
      <c r="T3752" s="2" t="str">
        <f>IF(WEEKDAY('Transaction Data'!$A3752,2)&lt;6,"Weekday","Weekend")</f>
        <v>Weekday</v>
      </c>
    </row>
    <row r="3753" ht="15.75" customHeight="1">
      <c r="A3753" s="1">
        <v>45351.0</v>
      </c>
      <c r="B3753" s="2" t="s">
        <v>3583</v>
      </c>
      <c r="C3753" s="2" t="s">
        <v>47</v>
      </c>
      <c r="D3753" s="1">
        <v>25954.0</v>
      </c>
      <c r="E3753" s="2" t="s">
        <v>37</v>
      </c>
      <c r="F3753" s="2">
        <v>296.0</v>
      </c>
      <c r="G3753" s="2" t="s">
        <v>55</v>
      </c>
      <c r="H3753" s="2" t="s">
        <v>39</v>
      </c>
      <c r="I3753" s="2" t="s">
        <v>25</v>
      </c>
      <c r="J3753" s="2" t="str">
        <f t="array" ref="J3753">XLOOKUP('Transaction Data'!$G3753,Product_Code,Biscuit_Brand)</f>
        <v>Vanilla Wafers</v>
      </c>
      <c r="K3753" s="2">
        <f t="array" ref="K3753">XLOOKUP('Transaction Data'!$G3753,Product_Code,Cost)</f>
        <v>18</v>
      </c>
      <c r="L3753" s="2">
        <f t="array" ref="L3753">XLOOKUP('Transaction Data'!$G3753,Product_Code,Unit_Price)</f>
        <v>36</v>
      </c>
      <c r="M3753" s="3">
        <f>'Transaction Data'!$F3753*'Transaction Data'!$K3753</f>
        <v>5328</v>
      </c>
      <c r="N3753" s="3">
        <f>'Transaction Data'!$F3753*'Transaction Data'!$L3753</f>
        <v>10656</v>
      </c>
      <c r="O3753" s="3">
        <f>'Transaction Data'!$N3753-'Transaction Data'!$M3753</f>
        <v>5328</v>
      </c>
      <c r="P3753" s="2">
        <f>DATEDIF('Transaction Data'!$D3753,'Transaction Data'!$A3753,"y")</f>
        <v>53</v>
      </c>
      <c r="Q3753" s="2" t="str">
        <f>FLOOR('Transaction Data'!$P3753,15)&amp;"-"&amp;FLOOR('Transaction Data'!$P3753,15)+14</f>
        <v>45-59</v>
      </c>
      <c r="R3753" s="2" t="str">
        <f>IF('Transaction Data'!$L3753&lt;=10,"Less Expensive","Expensive")</f>
        <v>Expensive</v>
      </c>
      <c r="S3753" s="4">
        <f>WEEKDAY('Transaction Data'!$A3753)</f>
        <v>5</v>
      </c>
      <c r="T3753" s="2" t="str">
        <f>IF(WEEKDAY('Transaction Data'!$A3753,2)&lt;6,"Weekday","Weekend")</f>
        <v>Weekday</v>
      </c>
    </row>
    <row r="3754" ht="15.75" customHeight="1">
      <c r="A3754" s="1">
        <v>45341.0</v>
      </c>
      <c r="B3754" s="2" t="s">
        <v>3584</v>
      </c>
      <c r="C3754" s="2" t="s">
        <v>65</v>
      </c>
      <c r="D3754" s="1">
        <v>25799.0</v>
      </c>
      <c r="E3754" s="2" t="s">
        <v>27</v>
      </c>
      <c r="F3754" s="2">
        <v>270.0</v>
      </c>
      <c r="G3754" s="2" t="s">
        <v>60</v>
      </c>
      <c r="H3754" s="2" t="s">
        <v>42</v>
      </c>
      <c r="I3754" s="2" t="s">
        <v>25</v>
      </c>
      <c r="J3754" s="2" t="str">
        <f t="array" ref="J3754">XLOOKUP('Transaction Data'!$G3754,Product_Code,Biscuit_Brand)</f>
        <v>Peanut Butter Bites</v>
      </c>
      <c r="K3754" s="2">
        <f t="array" ref="K3754">XLOOKUP('Transaction Data'!$G3754,Product_Code,Cost)</f>
        <v>5</v>
      </c>
      <c r="L3754" s="2">
        <f t="array" ref="L3754">XLOOKUP('Transaction Data'!$G3754,Product_Code,Unit_Price)</f>
        <v>7</v>
      </c>
      <c r="M3754" s="3">
        <f>'Transaction Data'!$F3754*'Transaction Data'!$K3754</f>
        <v>1350</v>
      </c>
      <c r="N3754" s="3">
        <f>'Transaction Data'!$F3754*'Transaction Data'!$L3754</f>
        <v>1890</v>
      </c>
      <c r="O3754" s="3">
        <f>'Transaction Data'!$N3754-'Transaction Data'!$M3754</f>
        <v>540</v>
      </c>
      <c r="P3754" s="2">
        <f>DATEDIF('Transaction Data'!$D3754,'Transaction Data'!$A3754,"y")</f>
        <v>53</v>
      </c>
      <c r="Q3754" s="2" t="str">
        <f>FLOOR('Transaction Data'!$P3754,15)&amp;"-"&amp;FLOOR('Transaction Data'!$P3754,15)+14</f>
        <v>45-59</v>
      </c>
      <c r="R3754" s="2" t="str">
        <f>IF('Transaction Data'!$L3754&lt;=10,"Less Expensive","Expensive")</f>
        <v>Less Expensive</v>
      </c>
      <c r="S3754" s="4">
        <f>WEEKDAY('Transaction Data'!$A3754)</f>
        <v>2</v>
      </c>
      <c r="T3754" s="2" t="str">
        <f>IF(WEEKDAY('Transaction Data'!$A3754,2)&lt;6,"Weekday","Weekend")</f>
        <v>Weekday</v>
      </c>
    </row>
    <row r="3755" ht="15.75" customHeight="1">
      <c r="A3755" s="1">
        <v>45320.0</v>
      </c>
      <c r="B3755" s="2" t="s">
        <v>3585</v>
      </c>
      <c r="C3755" s="2" t="s">
        <v>78</v>
      </c>
      <c r="D3755" s="1">
        <v>35748.0</v>
      </c>
      <c r="E3755" s="2" t="s">
        <v>27</v>
      </c>
      <c r="F3755" s="2">
        <v>130.0</v>
      </c>
      <c r="G3755" s="2" t="s">
        <v>57</v>
      </c>
      <c r="H3755" s="2" t="s">
        <v>45</v>
      </c>
      <c r="I3755" s="2" t="s">
        <v>25</v>
      </c>
      <c r="J3755" s="2" t="str">
        <f t="array" ref="J3755">XLOOKUP('Transaction Data'!$G3755,Product_Code,Biscuit_Brand)</f>
        <v>Oatmeal Cookies</v>
      </c>
      <c r="K3755" s="2">
        <f t="array" ref="K3755">XLOOKUP('Transaction Data'!$G3755,Product_Code,Cost)</f>
        <v>19</v>
      </c>
      <c r="L3755" s="2">
        <f t="array" ref="L3755">XLOOKUP('Transaction Data'!$G3755,Product_Code,Unit_Price)</f>
        <v>23</v>
      </c>
      <c r="M3755" s="3">
        <f>'Transaction Data'!$F3755*'Transaction Data'!$K3755</f>
        <v>2470</v>
      </c>
      <c r="N3755" s="3">
        <f>'Transaction Data'!$F3755*'Transaction Data'!$L3755</f>
        <v>2990</v>
      </c>
      <c r="O3755" s="3">
        <f>'Transaction Data'!$N3755-'Transaction Data'!$M3755</f>
        <v>520</v>
      </c>
      <c r="P3755" s="2">
        <f>DATEDIF('Transaction Data'!$D3755,'Transaction Data'!$A3755,"y")</f>
        <v>26</v>
      </c>
      <c r="Q3755" s="2" t="str">
        <f>FLOOR('Transaction Data'!$P3755,15)&amp;"-"&amp;FLOOR('Transaction Data'!$P3755,15)+14</f>
        <v>15-29</v>
      </c>
      <c r="R3755" s="2" t="str">
        <f>IF('Transaction Data'!$L3755&lt;=10,"Less Expensive","Expensive")</f>
        <v>Expensive</v>
      </c>
      <c r="S3755" s="4">
        <f>WEEKDAY('Transaction Data'!$A3755)</f>
        <v>2</v>
      </c>
      <c r="T3755" s="2" t="str">
        <f>IF(WEEKDAY('Transaction Data'!$A3755,2)&lt;6,"Weekday","Weekend")</f>
        <v>Weekday</v>
      </c>
    </row>
    <row r="3756" ht="15.75" customHeight="1">
      <c r="A3756" s="1">
        <v>45407.0</v>
      </c>
      <c r="B3756" s="2" t="s">
        <v>3586</v>
      </c>
      <c r="C3756" s="2" t="s">
        <v>32</v>
      </c>
      <c r="D3756" s="1">
        <v>25382.0</v>
      </c>
      <c r="E3756" s="2" t="s">
        <v>27</v>
      </c>
      <c r="F3756" s="2">
        <v>301.0</v>
      </c>
      <c r="G3756" s="2" t="s">
        <v>55</v>
      </c>
      <c r="H3756" s="2" t="s">
        <v>49</v>
      </c>
      <c r="I3756" s="2" t="s">
        <v>30</v>
      </c>
      <c r="J3756" s="2" t="str">
        <f t="array" ref="J3756">XLOOKUP('Transaction Data'!$G3756,Product_Code,Biscuit_Brand)</f>
        <v>Vanilla Wafers</v>
      </c>
      <c r="K3756" s="2">
        <f t="array" ref="K3756">XLOOKUP('Transaction Data'!$G3756,Product_Code,Cost)</f>
        <v>18</v>
      </c>
      <c r="L3756" s="2">
        <f t="array" ref="L3756">XLOOKUP('Transaction Data'!$G3756,Product_Code,Unit_Price)</f>
        <v>36</v>
      </c>
      <c r="M3756" s="3">
        <f>'Transaction Data'!$F3756*'Transaction Data'!$K3756</f>
        <v>5418</v>
      </c>
      <c r="N3756" s="3">
        <f>'Transaction Data'!$F3756*'Transaction Data'!$L3756</f>
        <v>10836</v>
      </c>
      <c r="O3756" s="3">
        <f>'Transaction Data'!$N3756-'Transaction Data'!$M3756</f>
        <v>5418</v>
      </c>
      <c r="P3756" s="2">
        <f>DATEDIF('Transaction Data'!$D3756,'Transaction Data'!$A3756,"y")</f>
        <v>54</v>
      </c>
      <c r="Q3756" s="2" t="str">
        <f>FLOOR('Transaction Data'!$P3756,15)&amp;"-"&amp;FLOOR('Transaction Data'!$P3756,15)+14</f>
        <v>45-59</v>
      </c>
      <c r="R3756" s="2" t="str">
        <f>IF('Transaction Data'!$L3756&lt;=10,"Less Expensive","Expensive")</f>
        <v>Expensive</v>
      </c>
      <c r="S3756" s="4">
        <f>WEEKDAY('Transaction Data'!$A3756)</f>
        <v>5</v>
      </c>
      <c r="T3756" s="2" t="str">
        <f>IF(WEEKDAY('Transaction Data'!$A3756,2)&lt;6,"Weekday","Weekend")</f>
        <v>Weekday</v>
      </c>
    </row>
    <row r="3757" ht="15.75" customHeight="1">
      <c r="A3757" s="1">
        <v>45458.0</v>
      </c>
      <c r="B3757" s="2" t="s">
        <v>3587</v>
      </c>
      <c r="C3757" s="2" t="s">
        <v>72</v>
      </c>
      <c r="D3757" s="1">
        <v>17231.0</v>
      </c>
      <c r="E3757" s="2" t="s">
        <v>37</v>
      </c>
      <c r="F3757" s="2">
        <v>300.0</v>
      </c>
      <c r="G3757" s="2" t="s">
        <v>28</v>
      </c>
      <c r="H3757" s="2" t="s">
        <v>52</v>
      </c>
      <c r="I3757" s="2" t="s">
        <v>25</v>
      </c>
      <c r="J3757" s="2" t="str">
        <f t="array" ref="J3757">XLOOKUP('Transaction Data'!$G3757,Product_Code,Biscuit_Brand)</f>
        <v>Shortbread</v>
      </c>
      <c r="K3757" s="2">
        <f t="array" ref="K3757">XLOOKUP('Transaction Data'!$G3757,Product_Code,Cost)</f>
        <v>10</v>
      </c>
      <c r="L3757" s="2">
        <f t="array" ref="L3757">XLOOKUP('Transaction Data'!$G3757,Product_Code,Unit_Price)</f>
        <v>45</v>
      </c>
      <c r="M3757" s="3">
        <f>'Transaction Data'!$F3757*'Transaction Data'!$K3757</f>
        <v>3000</v>
      </c>
      <c r="N3757" s="3">
        <f>'Transaction Data'!$F3757*'Transaction Data'!$L3757</f>
        <v>13500</v>
      </c>
      <c r="O3757" s="3">
        <f>'Transaction Data'!$N3757-'Transaction Data'!$M3757</f>
        <v>10500</v>
      </c>
      <c r="P3757" s="2">
        <f>DATEDIF('Transaction Data'!$D3757,'Transaction Data'!$A3757,"y")</f>
        <v>77</v>
      </c>
      <c r="Q3757" s="2" t="str">
        <f>FLOOR('Transaction Data'!$P3757,15)&amp;"-"&amp;FLOOR('Transaction Data'!$P3757,15)+14</f>
        <v>75-89</v>
      </c>
      <c r="R3757" s="2" t="str">
        <f>IF('Transaction Data'!$L3757&lt;=10,"Less Expensive","Expensive")</f>
        <v>Expensive</v>
      </c>
      <c r="S3757" s="4">
        <f>WEEKDAY('Transaction Data'!$A3757)</f>
        <v>7</v>
      </c>
      <c r="T3757" s="2" t="str">
        <f>IF(WEEKDAY('Transaction Data'!$A3757,2)&lt;6,"Weekday","Weekend")</f>
        <v>Weekend</v>
      </c>
    </row>
    <row r="3758" ht="15.75" customHeight="1">
      <c r="A3758" s="1">
        <v>45312.0</v>
      </c>
      <c r="B3758" s="2" t="s">
        <v>3588</v>
      </c>
      <c r="C3758" s="2" t="s">
        <v>54</v>
      </c>
      <c r="D3758" s="1">
        <v>16096.0</v>
      </c>
      <c r="E3758" s="2" t="s">
        <v>63</v>
      </c>
      <c r="F3758" s="2">
        <v>478.0</v>
      </c>
      <c r="G3758" s="2" t="s">
        <v>48</v>
      </c>
      <c r="H3758" s="2" t="s">
        <v>49</v>
      </c>
      <c r="I3758" s="2" t="s">
        <v>25</v>
      </c>
      <c r="J3758" s="2" t="str">
        <f t="array" ref="J3758">XLOOKUP('Transaction Data'!$G3758,Product_Code,Biscuit_Brand)</f>
        <v>Lemon Crisps</v>
      </c>
      <c r="K3758" s="2">
        <f t="array" ref="K3758">XLOOKUP('Transaction Data'!$G3758,Product_Code,Cost)</f>
        <v>7</v>
      </c>
      <c r="L3758" s="2">
        <f t="array" ref="L3758">XLOOKUP('Transaction Data'!$G3758,Product_Code,Unit_Price)</f>
        <v>9</v>
      </c>
      <c r="M3758" s="3">
        <f>'Transaction Data'!$F3758*'Transaction Data'!$K3758</f>
        <v>3346</v>
      </c>
      <c r="N3758" s="3">
        <f>'Transaction Data'!$F3758*'Transaction Data'!$L3758</f>
        <v>4302</v>
      </c>
      <c r="O3758" s="3">
        <f>'Transaction Data'!$N3758-'Transaction Data'!$M3758</f>
        <v>956</v>
      </c>
      <c r="P3758" s="2">
        <f>DATEDIF('Transaction Data'!$D3758,'Transaction Data'!$A3758,"y")</f>
        <v>79</v>
      </c>
      <c r="Q3758" s="2" t="str">
        <f>FLOOR('Transaction Data'!$P3758,15)&amp;"-"&amp;FLOOR('Transaction Data'!$P3758,15)+14</f>
        <v>75-89</v>
      </c>
      <c r="R3758" s="2" t="str">
        <f>IF('Transaction Data'!$L3758&lt;=10,"Less Expensive","Expensive")</f>
        <v>Less Expensive</v>
      </c>
      <c r="S3758" s="4">
        <f>WEEKDAY('Transaction Data'!$A3758)</f>
        <v>1</v>
      </c>
      <c r="T3758" s="2" t="str">
        <f>IF(WEEKDAY('Transaction Data'!$A3758,2)&lt;6,"Weekday","Weekend")</f>
        <v>Weekend</v>
      </c>
    </row>
    <row r="3759" ht="15.75" customHeight="1">
      <c r="A3759" s="1">
        <v>45355.0</v>
      </c>
      <c r="B3759" s="2" t="s">
        <v>3589</v>
      </c>
      <c r="C3759" s="2" t="s">
        <v>47</v>
      </c>
      <c r="D3759" s="1">
        <v>32920.0</v>
      </c>
      <c r="E3759" s="2" t="s">
        <v>22</v>
      </c>
      <c r="F3759" s="2">
        <v>202.0</v>
      </c>
      <c r="G3759" s="2" t="s">
        <v>38</v>
      </c>
      <c r="H3759" s="2" t="s">
        <v>52</v>
      </c>
      <c r="I3759" s="2" t="s">
        <v>25</v>
      </c>
      <c r="J3759" s="2" t="str">
        <f t="array" ref="J3759">XLOOKUP('Transaction Data'!$G3759,Product_Code,Biscuit_Brand)</f>
        <v>Ginger Snaps</v>
      </c>
      <c r="K3759" s="2">
        <f t="array" ref="K3759">XLOOKUP('Transaction Data'!$G3759,Product_Code,Cost)</f>
        <v>14</v>
      </c>
      <c r="L3759" s="2">
        <f t="array" ref="L3759">XLOOKUP('Transaction Data'!$G3759,Product_Code,Unit_Price)</f>
        <v>28</v>
      </c>
      <c r="M3759" s="3">
        <f>'Transaction Data'!$F3759*'Transaction Data'!$K3759</f>
        <v>2828</v>
      </c>
      <c r="N3759" s="3">
        <f>'Transaction Data'!$F3759*'Transaction Data'!$L3759</f>
        <v>5656</v>
      </c>
      <c r="O3759" s="3">
        <f>'Transaction Data'!$N3759-'Transaction Data'!$M3759</f>
        <v>2828</v>
      </c>
      <c r="P3759" s="2">
        <f>DATEDIF('Transaction Data'!$D3759,'Transaction Data'!$A3759,"y")</f>
        <v>34</v>
      </c>
      <c r="Q3759" s="2" t="str">
        <f>FLOOR('Transaction Data'!$P3759,15)&amp;"-"&amp;FLOOR('Transaction Data'!$P3759,15)+14</f>
        <v>30-44</v>
      </c>
      <c r="R3759" s="2" t="str">
        <f>IF('Transaction Data'!$L3759&lt;=10,"Less Expensive","Expensive")</f>
        <v>Expensive</v>
      </c>
      <c r="S3759" s="4">
        <f>WEEKDAY('Transaction Data'!$A3759)</f>
        <v>2</v>
      </c>
      <c r="T3759" s="2" t="str">
        <f>IF(WEEKDAY('Transaction Data'!$A3759,2)&lt;6,"Weekday","Weekend")</f>
        <v>Weekday</v>
      </c>
    </row>
    <row r="3760" ht="15.75" customHeight="1">
      <c r="A3760" s="1">
        <v>45441.0</v>
      </c>
      <c r="B3760" s="2" t="s">
        <v>3590</v>
      </c>
      <c r="C3760" s="2" t="s">
        <v>69</v>
      </c>
      <c r="D3760" s="1">
        <v>26327.0</v>
      </c>
      <c r="E3760" s="2" t="s">
        <v>37</v>
      </c>
      <c r="F3760" s="2">
        <v>500.0</v>
      </c>
      <c r="G3760" s="2" t="s">
        <v>33</v>
      </c>
      <c r="H3760" s="2" t="s">
        <v>52</v>
      </c>
      <c r="I3760" s="2" t="s">
        <v>30</v>
      </c>
      <c r="J3760" s="2" t="str">
        <f t="array" ref="J3760">XLOOKUP('Transaction Data'!$G3760,Product_Code,Biscuit_Brand)</f>
        <v>Caramel Biscuits</v>
      </c>
      <c r="K3760" s="2">
        <f t="array" ref="K3760">XLOOKUP('Transaction Data'!$G3760,Product_Code,Cost)</f>
        <v>18</v>
      </c>
      <c r="L3760" s="2">
        <f t="array" ref="L3760">XLOOKUP('Transaction Data'!$G3760,Product_Code,Unit_Price)</f>
        <v>22</v>
      </c>
      <c r="M3760" s="3">
        <f>'Transaction Data'!$F3760*'Transaction Data'!$K3760</f>
        <v>9000</v>
      </c>
      <c r="N3760" s="3">
        <f>'Transaction Data'!$F3760*'Transaction Data'!$L3760</f>
        <v>11000</v>
      </c>
      <c r="O3760" s="3">
        <f>'Transaction Data'!$N3760-'Transaction Data'!$M3760</f>
        <v>2000</v>
      </c>
      <c r="P3760" s="2">
        <f>DATEDIF('Transaction Data'!$D3760,'Transaction Data'!$A3760,"y")</f>
        <v>52</v>
      </c>
      <c r="Q3760" s="2" t="str">
        <f>FLOOR('Transaction Data'!$P3760,15)&amp;"-"&amp;FLOOR('Transaction Data'!$P3760,15)+14</f>
        <v>45-59</v>
      </c>
      <c r="R3760" s="2" t="str">
        <f>IF('Transaction Data'!$L3760&lt;=10,"Less Expensive","Expensive")</f>
        <v>Expensive</v>
      </c>
      <c r="S3760" s="4">
        <f>WEEKDAY('Transaction Data'!$A3760)</f>
        <v>4</v>
      </c>
      <c r="T3760" s="2" t="str">
        <f>IF(WEEKDAY('Transaction Data'!$A3760,2)&lt;6,"Weekday","Weekend")</f>
        <v>Weekday</v>
      </c>
    </row>
    <row r="3761" ht="15.75" customHeight="1">
      <c r="A3761" s="1">
        <v>45415.0</v>
      </c>
      <c r="B3761" s="2" t="s">
        <v>3591</v>
      </c>
      <c r="C3761" s="2" t="s">
        <v>78</v>
      </c>
      <c r="D3761" s="1">
        <v>38477.0</v>
      </c>
      <c r="E3761" s="2" t="s">
        <v>27</v>
      </c>
      <c r="F3761" s="2">
        <v>113.0</v>
      </c>
      <c r="G3761" s="2" t="s">
        <v>48</v>
      </c>
      <c r="H3761" s="2" t="s">
        <v>45</v>
      </c>
      <c r="I3761" s="2" t="s">
        <v>25</v>
      </c>
      <c r="J3761" s="2" t="str">
        <f t="array" ref="J3761">XLOOKUP('Transaction Data'!$G3761,Product_Code,Biscuit_Brand)</f>
        <v>Lemon Crisps</v>
      </c>
      <c r="K3761" s="2">
        <f t="array" ref="K3761">XLOOKUP('Transaction Data'!$G3761,Product_Code,Cost)</f>
        <v>7</v>
      </c>
      <c r="L3761" s="2">
        <f t="array" ref="L3761">XLOOKUP('Transaction Data'!$G3761,Product_Code,Unit_Price)</f>
        <v>9</v>
      </c>
      <c r="M3761" s="3">
        <f>'Transaction Data'!$F3761*'Transaction Data'!$K3761</f>
        <v>791</v>
      </c>
      <c r="N3761" s="3">
        <f>'Transaction Data'!$F3761*'Transaction Data'!$L3761</f>
        <v>1017</v>
      </c>
      <c r="O3761" s="3">
        <f>'Transaction Data'!$N3761-'Transaction Data'!$M3761</f>
        <v>226</v>
      </c>
      <c r="P3761" s="2">
        <f>DATEDIF('Transaction Data'!$D3761,'Transaction Data'!$A3761,"y")</f>
        <v>18</v>
      </c>
      <c r="Q3761" s="2" t="str">
        <f>FLOOR('Transaction Data'!$P3761,15)&amp;"-"&amp;FLOOR('Transaction Data'!$P3761,15)+14</f>
        <v>15-29</v>
      </c>
      <c r="R3761" s="2" t="str">
        <f>IF('Transaction Data'!$L3761&lt;=10,"Less Expensive","Expensive")</f>
        <v>Less Expensive</v>
      </c>
      <c r="S3761" s="4">
        <f>WEEKDAY('Transaction Data'!$A3761)</f>
        <v>6</v>
      </c>
      <c r="T3761" s="2" t="str">
        <f>IF(WEEKDAY('Transaction Data'!$A3761,2)&lt;6,"Weekday","Weekend")</f>
        <v>Weekday</v>
      </c>
    </row>
    <row r="3762" ht="15.75" customHeight="1">
      <c r="A3762" s="1">
        <v>45319.0</v>
      </c>
      <c r="B3762" s="2" t="s">
        <v>3592</v>
      </c>
      <c r="C3762" s="2" t="s">
        <v>41</v>
      </c>
      <c r="D3762" s="1">
        <v>35834.0</v>
      </c>
      <c r="E3762" s="2" t="s">
        <v>37</v>
      </c>
      <c r="F3762" s="2">
        <v>95.0</v>
      </c>
      <c r="G3762" s="2" t="s">
        <v>38</v>
      </c>
      <c r="H3762" s="2" t="s">
        <v>49</v>
      </c>
      <c r="I3762" s="2" t="s">
        <v>25</v>
      </c>
      <c r="J3762" s="2" t="str">
        <f t="array" ref="J3762">XLOOKUP('Transaction Data'!$G3762,Product_Code,Biscuit_Brand)</f>
        <v>Ginger Snaps</v>
      </c>
      <c r="K3762" s="2">
        <f t="array" ref="K3762">XLOOKUP('Transaction Data'!$G3762,Product_Code,Cost)</f>
        <v>14</v>
      </c>
      <c r="L3762" s="2">
        <f t="array" ref="L3762">XLOOKUP('Transaction Data'!$G3762,Product_Code,Unit_Price)</f>
        <v>28</v>
      </c>
      <c r="M3762" s="3">
        <f>'Transaction Data'!$F3762*'Transaction Data'!$K3762</f>
        <v>1330</v>
      </c>
      <c r="N3762" s="3">
        <f>'Transaction Data'!$F3762*'Transaction Data'!$L3762</f>
        <v>2660</v>
      </c>
      <c r="O3762" s="3">
        <f>'Transaction Data'!$N3762-'Transaction Data'!$M3762</f>
        <v>1330</v>
      </c>
      <c r="P3762" s="2">
        <f>DATEDIF('Transaction Data'!$D3762,'Transaction Data'!$A3762,"y")</f>
        <v>25</v>
      </c>
      <c r="Q3762" s="2" t="str">
        <f>FLOOR('Transaction Data'!$P3762,15)&amp;"-"&amp;FLOOR('Transaction Data'!$P3762,15)+14</f>
        <v>15-29</v>
      </c>
      <c r="R3762" s="2" t="str">
        <f>IF('Transaction Data'!$L3762&lt;=10,"Less Expensive","Expensive")</f>
        <v>Expensive</v>
      </c>
      <c r="S3762" s="4">
        <f>WEEKDAY('Transaction Data'!$A3762)</f>
        <v>1</v>
      </c>
      <c r="T3762" s="2" t="str">
        <f>IF(WEEKDAY('Transaction Data'!$A3762,2)&lt;6,"Weekday","Weekend")</f>
        <v>Weekend</v>
      </c>
    </row>
    <row r="3763" ht="15.75" customHeight="1">
      <c r="A3763" s="1">
        <v>45502.0</v>
      </c>
      <c r="B3763" s="2" t="s">
        <v>3593</v>
      </c>
      <c r="C3763" s="2" t="s">
        <v>69</v>
      </c>
      <c r="D3763" s="1">
        <v>34092.0</v>
      </c>
      <c r="E3763" s="2" t="s">
        <v>63</v>
      </c>
      <c r="F3763" s="2">
        <v>326.0</v>
      </c>
      <c r="G3763" s="2" t="s">
        <v>38</v>
      </c>
      <c r="H3763" s="2" t="s">
        <v>52</v>
      </c>
      <c r="I3763" s="2" t="s">
        <v>25</v>
      </c>
      <c r="J3763" s="2" t="str">
        <f t="array" ref="J3763">XLOOKUP('Transaction Data'!$G3763,Product_Code,Biscuit_Brand)</f>
        <v>Ginger Snaps</v>
      </c>
      <c r="K3763" s="2">
        <f t="array" ref="K3763">XLOOKUP('Transaction Data'!$G3763,Product_Code,Cost)</f>
        <v>14</v>
      </c>
      <c r="L3763" s="2">
        <f t="array" ref="L3763">XLOOKUP('Transaction Data'!$G3763,Product_Code,Unit_Price)</f>
        <v>28</v>
      </c>
      <c r="M3763" s="3">
        <f>'Transaction Data'!$F3763*'Transaction Data'!$K3763</f>
        <v>4564</v>
      </c>
      <c r="N3763" s="3">
        <f>'Transaction Data'!$F3763*'Transaction Data'!$L3763</f>
        <v>9128</v>
      </c>
      <c r="O3763" s="3">
        <f>'Transaction Data'!$N3763-'Transaction Data'!$M3763</f>
        <v>4564</v>
      </c>
      <c r="P3763" s="2">
        <f>DATEDIF('Transaction Data'!$D3763,'Transaction Data'!$A3763,"y")</f>
        <v>31</v>
      </c>
      <c r="Q3763" s="2" t="str">
        <f>FLOOR('Transaction Data'!$P3763,15)&amp;"-"&amp;FLOOR('Transaction Data'!$P3763,15)+14</f>
        <v>30-44</v>
      </c>
      <c r="R3763" s="2" t="str">
        <f>IF('Transaction Data'!$L3763&lt;=10,"Less Expensive","Expensive")</f>
        <v>Expensive</v>
      </c>
      <c r="S3763" s="4">
        <f>WEEKDAY('Transaction Data'!$A3763)</f>
        <v>2</v>
      </c>
      <c r="T3763" s="2" t="str">
        <f>IF(WEEKDAY('Transaction Data'!$A3763,2)&lt;6,"Weekday","Weekend")</f>
        <v>Weekday</v>
      </c>
    </row>
    <row r="3764" ht="15.75" customHeight="1">
      <c r="A3764" s="1">
        <v>45425.0</v>
      </c>
      <c r="B3764" s="2" t="s">
        <v>3594</v>
      </c>
      <c r="C3764" s="2" t="s">
        <v>51</v>
      </c>
      <c r="D3764" s="1">
        <v>36937.0</v>
      </c>
      <c r="E3764" s="2" t="s">
        <v>22</v>
      </c>
      <c r="F3764" s="2">
        <v>83.0</v>
      </c>
      <c r="G3764" s="2" t="s">
        <v>57</v>
      </c>
      <c r="H3764" s="2" t="s">
        <v>49</v>
      </c>
      <c r="I3764" s="2" t="s">
        <v>25</v>
      </c>
      <c r="J3764" s="2" t="str">
        <f t="array" ref="J3764">XLOOKUP('Transaction Data'!$G3764,Product_Code,Biscuit_Brand)</f>
        <v>Oatmeal Cookies</v>
      </c>
      <c r="K3764" s="2">
        <f t="array" ref="K3764">XLOOKUP('Transaction Data'!$G3764,Product_Code,Cost)</f>
        <v>19</v>
      </c>
      <c r="L3764" s="2">
        <f t="array" ref="L3764">XLOOKUP('Transaction Data'!$G3764,Product_Code,Unit_Price)</f>
        <v>23</v>
      </c>
      <c r="M3764" s="3">
        <f>'Transaction Data'!$F3764*'Transaction Data'!$K3764</f>
        <v>1577</v>
      </c>
      <c r="N3764" s="3">
        <f>'Transaction Data'!$F3764*'Transaction Data'!$L3764</f>
        <v>1909</v>
      </c>
      <c r="O3764" s="3">
        <f>'Transaction Data'!$N3764-'Transaction Data'!$M3764</f>
        <v>332</v>
      </c>
      <c r="P3764" s="2">
        <f>DATEDIF('Transaction Data'!$D3764,'Transaction Data'!$A3764,"y")</f>
        <v>23</v>
      </c>
      <c r="Q3764" s="2" t="str">
        <f>FLOOR('Transaction Data'!$P3764,15)&amp;"-"&amp;FLOOR('Transaction Data'!$P3764,15)+14</f>
        <v>15-29</v>
      </c>
      <c r="R3764" s="2" t="str">
        <f>IF('Transaction Data'!$L3764&lt;=10,"Less Expensive","Expensive")</f>
        <v>Expensive</v>
      </c>
      <c r="S3764" s="4">
        <f>WEEKDAY('Transaction Data'!$A3764)</f>
        <v>2</v>
      </c>
      <c r="T3764" s="2" t="str">
        <f>IF(WEEKDAY('Transaction Data'!$A3764,2)&lt;6,"Weekday","Weekend")</f>
        <v>Weekday</v>
      </c>
    </row>
    <row r="3765" ht="15.75" customHeight="1">
      <c r="A3765" s="1">
        <v>45295.0</v>
      </c>
      <c r="B3765" s="2" t="s">
        <v>3595</v>
      </c>
      <c r="C3765" s="2" t="s">
        <v>51</v>
      </c>
      <c r="D3765" s="1">
        <v>38134.0</v>
      </c>
      <c r="E3765" s="2" t="s">
        <v>27</v>
      </c>
      <c r="F3765" s="2">
        <v>18.0</v>
      </c>
      <c r="G3765" s="2" t="s">
        <v>44</v>
      </c>
      <c r="H3765" s="2" t="s">
        <v>52</v>
      </c>
      <c r="I3765" s="2" t="s">
        <v>25</v>
      </c>
      <c r="J3765" s="2" t="str">
        <f t="array" ref="J3765">XLOOKUP('Transaction Data'!$G3765,Product_Code,Biscuit_Brand)</f>
        <v>Butter Crunch</v>
      </c>
      <c r="K3765" s="2">
        <f t="array" ref="K3765">XLOOKUP('Transaction Data'!$G3765,Product_Code,Cost)</f>
        <v>10</v>
      </c>
      <c r="L3765" s="2">
        <f t="array" ref="L3765">XLOOKUP('Transaction Data'!$G3765,Product_Code,Unit_Price)</f>
        <v>11</v>
      </c>
      <c r="M3765" s="3">
        <f>'Transaction Data'!$F3765*'Transaction Data'!$K3765</f>
        <v>180</v>
      </c>
      <c r="N3765" s="3">
        <f>'Transaction Data'!$F3765*'Transaction Data'!$L3765</f>
        <v>198</v>
      </c>
      <c r="O3765" s="3">
        <f>'Transaction Data'!$N3765-'Transaction Data'!$M3765</f>
        <v>18</v>
      </c>
      <c r="P3765" s="2">
        <f>DATEDIF('Transaction Data'!$D3765,'Transaction Data'!$A3765,"y")</f>
        <v>19</v>
      </c>
      <c r="Q3765" s="2" t="str">
        <f>FLOOR('Transaction Data'!$P3765,15)&amp;"-"&amp;FLOOR('Transaction Data'!$P3765,15)+14</f>
        <v>15-29</v>
      </c>
      <c r="R3765" s="2" t="str">
        <f>IF('Transaction Data'!$L3765&lt;=10,"Less Expensive","Expensive")</f>
        <v>Expensive</v>
      </c>
      <c r="S3765" s="4">
        <f>WEEKDAY('Transaction Data'!$A3765)</f>
        <v>5</v>
      </c>
      <c r="T3765" s="2" t="str">
        <f>IF(WEEKDAY('Transaction Data'!$A3765,2)&lt;6,"Weekday","Weekend")</f>
        <v>Weekday</v>
      </c>
    </row>
    <row r="3766" ht="15.75" customHeight="1">
      <c r="A3766" s="1">
        <v>45359.0</v>
      </c>
      <c r="B3766" s="2" t="s">
        <v>3596</v>
      </c>
      <c r="C3766" s="2" t="s">
        <v>78</v>
      </c>
      <c r="D3766" s="1">
        <v>17404.0</v>
      </c>
      <c r="E3766" s="2" t="s">
        <v>63</v>
      </c>
      <c r="F3766" s="2">
        <v>74.0</v>
      </c>
      <c r="G3766" s="2" t="s">
        <v>57</v>
      </c>
      <c r="H3766" s="2" t="s">
        <v>34</v>
      </c>
      <c r="I3766" s="2" t="s">
        <v>25</v>
      </c>
      <c r="J3766" s="2" t="str">
        <f t="array" ref="J3766">XLOOKUP('Transaction Data'!$G3766,Product_Code,Biscuit_Brand)</f>
        <v>Oatmeal Cookies</v>
      </c>
      <c r="K3766" s="2">
        <f t="array" ref="K3766">XLOOKUP('Transaction Data'!$G3766,Product_Code,Cost)</f>
        <v>19</v>
      </c>
      <c r="L3766" s="2">
        <f t="array" ref="L3766">XLOOKUP('Transaction Data'!$G3766,Product_Code,Unit_Price)</f>
        <v>23</v>
      </c>
      <c r="M3766" s="3">
        <f>'Transaction Data'!$F3766*'Transaction Data'!$K3766</f>
        <v>1406</v>
      </c>
      <c r="N3766" s="3">
        <f>'Transaction Data'!$F3766*'Transaction Data'!$L3766</f>
        <v>1702</v>
      </c>
      <c r="O3766" s="3">
        <f>'Transaction Data'!$N3766-'Transaction Data'!$M3766</f>
        <v>296</v>
      </c>
      <c r="P3766" s="2">
        <f>DATEDIF('Transaction Data'!$D3766,'Transaction Data'!$A3766,"y")</f>
        <v>76</v>
      </c>
      <c r="Q3766" s="2" t="str">
        <f>FLOOR('Transaction Data'!$P3766,15)&amp;"-"&amp;FLOOR('Transaction Data'!$P3766,15)+14</f>
        <v>75-89</v>
      </c>
      <c r="R3766" s="2" t="str">
        <f>IF('Transaction Data'!$L3766&lt;=10,"Less Expensive","Expensive")</f>
        <v>Expensive</v>
      </c>
      <c r="S3766" s="4">
        <f>WEEKDAY('Transaction Data'!$A3766)</f>
        <v>6</v>
      </c>
      <c r="T3766" s="2" t="str">
        <f>IF(WEEKDAY('Transaction Data'!$A3766,2)&lt;6,"Weekday","Weekend")</f>
        <v>Weekday</v>
      </c>
    </row>
    <row r="3767" ht="15.75" customHeight="1">
      <c r="A3767" s="1">
        <v>45496.0</v>
      </c>
      <c r="B3767" s="2" t="s">
        <v>3597</v>
      </c>
      <c r="C3767" s="2" t="s">
        <v>72</v>
      </c>
      <c r="D3767" s="1">
        <v>36335.0</v>
      </c>
      <c r="E3767" s="2" t="s">
        <v>22</v>
      </c>
      <c r="F3767" s="2">
        <v>417.0</v>
      </c>
      <c r="G3767" s="2" t="s">
        <v>48</v>
      </c>
      <c r="H3767" s="2" t="s">
        <v>34</v>
      </c>
      <c r="I3767" s="2" t="s">
        <v>25</v>
      </c>
      <c r="J3767" s="2" t="str">
        <f t="array" ref="J3767">XLOOKUP('Transaction Data'!$G3767,Product_Code,Biscuit_Brand)</f>
        <v>Lemon Crisps</v>
      </c>
      <c r="K3767" s="2">
        <f t="array" ref="K3767">XLOOKUP('Transaction Data'!$G3767,Product_Code,Cost)</f>
        <v>7</v>
      </c>
      <c r="L3767" s="2">
        <f t="array" ref="L3767">XLOOKUP('Transaction Data'!$G3767,Product_Code,Unit_Price)</f>
        <v>9</v>
      </c>
      <c r="M3767" s="3">
        <f>'Transaction Data'!$F3767*'Transaction Data'!$K3767</f>
        <v>2919</v>
      </c>
      <c r="N3767" s="3">
        <f>'Transaction Data'!$F3767*'Transaction Data'!$L3767</f>
        <v>3753</v>
      </c>
      <c r="O3767" s="3">
        <f>'Transaction Data'!$N3767-'Transaction Data'!$M3767</f>
        <v>834</v>
      </c>
      <c r="P3767" s="2">
        <f>DATEDIF('Transaction Data'!$D3767,'Transaction Data'!$A3767,"y")</f>
        <v>25</v>
      </c>
      <c r="Q3767" s="2" t="str">
        <f>FLOOR('Transaction Data'!$P3767,15)&amp;"-"&amp;FLOOR('Transaction Data'!$P3767,15)+14</f>
        <v>15-29</v>
      </c>
      <c r="R3767" s="2" t="str">
        <f>IF('Transaction Data'!$L3767&lt;=10,"Less Expensive","Expensive")</f>
        <v>Less Expensive</v>
      </c>
      <c r="S3767" s="4">
        <f>WEEKDAY('Transaction Data'!$A3767)</f>
        <v>3</v>
      </c>
      <c r="T3767" s="2" t="str">
        <f>IF(WEEKDAY('Transaction Data'!$A3767,2)&lt;6,"Weekday","Weekend")</f>
        <v>Weekday</v>
      </c>
    </row>
    <row r="3768" ht="15.75" customHeight="1">
      <c r="A3768" s="1">
        <v>45443.0</v>
      </c>
      <c r="B3768" s="2" t="s">
        <v>3598</v>
      </c>
      <c r="C3768" s="2" t="s">
        <v>51</v>
      </c>
      <c r="D3768" s="1">
        <v>17288.0</v>
      </c>
      <c r="E3768" s="2" t="s">
        <v>22</v>
      </c>
      <c r="F3768" s="2">
        <v>427.0</v>
      </c>
      <c r="G3768" s="2" t="s">
        <v>28</v>
      </c>
      <c r="H3768" s="2" t="s">
        <v>39</v>
      </c>
      <c r="I3768" s="2" t="s">
        <v>25</v>
      </c>
      <c r="J3768" s="2" t="str">
        <f t="array" ref="J3768">XLOOKUP('Transaction Data'!$G3768,Product_Code,Biscuit_Brand)</f>
        <v>Shortbread</v>
      </c>
      <c r="K3768" s="2">
        <f t="array" ref="K3768">XLOOKUP('Transaction Data'!$G3768,Product_Code,Cost)</f>
        <v>10</v>
      </c>
      <c r="L3768" s="2">
        <f t="array" ref="L3768">XLOOKUP('Transaction Data'!$G3768,Product_Code,Unit_Price)</f>
        <v>45</v>
      </c>
      <c r="M3768" s="3">
        <f>'Transaction Data'!$F3768*'Transaction Data'!$K3768</f>
        <v>4270</v>
      </c>
      <c r="N3768" s="3">
        <f>'Transaction Data'!$F3768*'Transaction Data'!$L3768</f>
        <v>19215</v>
      </c>
      <c r="O3768" s="3">
        <f>'Transaction Data'!$N3768-'Transaction Data'!$M3768</f>
        <v>14945</v>
      </c>
      <c r="P3768" s="2">
        <f>DATEDIF('Transaction Data'!$D3768,'Transaction Data'!$A3768,"y")</f>
        <v>77</v>
      </c>
      <c r="Q3768" s="2" t="str">
        <f>FLOOR('Transaction Data'!$P3768,15)&amp;"-"&amp;FLOOR('Transaction Data'!$P3768,15)+14</f>
        <v>75-89</v>
      </c>
      <c r="R3768" s="2" t="str">
        <f>IF('Transaction Data'!$L3768&lt;=10,"Less Expensive","Expensive")</f>
        <v>Expensive</v>
      </c>
      <c r="S3768" s="4">
        <f>WEEKDAY('Transaction Data'!$A3768)</f>
        <v>6</v>
      </c>
      <c r="T3768" s="2" t="str">
        <f>IF(WEEKDAY('Transaction Data'!$A3768,2)&lt;6,"Weekday","Weekend")</f>
        <v>Weekday</v>
      </c>
    </row>
    <row r="3769" ht="15.75" customHeight="1">
      <c r="A3769" s="1">
        <v>45323.0</v>
      </c>
      <c r="B3769" s="2" t="s">
        <v>3599</v>
      </c>
      <c r="C3769" s="2" t="s">
        <v>51</v>
      </c>
      <c r="D3769" s="1">
        <v>21273.0</v>
      </c>
      <c r="E3769" s="2" t="s">
        <v>22</v>
      </c>
      <c r="F3769" s="2">
        <v>250.0</v>
      </c>
      <c r="G3769" s="2" t="s">
        <v>44</v>
      </c>
      <c r="H3769" s="2" t="s">
        <v>42</v>
      </c>
      <c r="I3769" s="2" t="s">
        <v>25</v>
      </c>
      <c r="J3769" s="2" t="str">
        <f t="array" ref="J3769">XLOOKUP('Transaction Data'!$G3769,Product_Code,Biscuit_Brand)</f>
        <v>Butter Crunch</v>
      </c>
      <c r="K3769" s="2">
        <f t="array" ref="K3769">XLOOKUP('Transaction Data'!$G3769,Product_Code,Cost)</f>
        <v>10</v>
      </c>
      <c r="L3769" s="2">
        <f t="array" ref="L3769">XLOOKUP('Transaction Data'!$G3769,Product_Code,Unit_Price)</f>
        <v>11</v>
      </c>
      <c r="M3769" s="3">
        <f>'Transaction Data'!$F3769*'Transaction Data'!$K3769</f>
        <v>2500</v>
      </c>
      <c r="N3769" s="3">
        <f>'Transaction Data'!$F3769*'Transaction Data'!$L3769</f>
        <v>2750</v>
      </c>
      <c r="O3769" s="3">
        <f>'Transaction Data'!$N3769-'Transaction Data'!$M3769</f>
        <v>250</v>
      </c>
      <c r="P3769" s="2">
        <f>DATEDIF('Transaction Data'!$D3769,'Transaction Data'!$A3769,"y")</f>
        <v>65</v>
      </c>
      <c r="Q3769" s="2" t="str">
        <f>FLOOR('Transaction Data'!$P3769,15)&amp;"-"&amp;FLOOR('Transaction Data'!$P3769,15)+14</f>
        <v>60-74</v>
      </c>
      <c r="R3769" s="2" t="str">
        <f>IF('Transaction Data'!$L3769&lt;=10,"Less Expensive","Expensive")</f>
        <v>Expensive</v>
      </c>
      <c r="S3769" s="4">
        <f>WEEKDAY('Transaction Data'!$A3769)</f>
        <v>5</v>
      </c>
      <c r="T3769" s="2" t="str">
        <f>IF(WEEKDAY('Transaction Data'!$A3769,2)&lt;6,"Weekday","Weekend")</f>
        <v>Weekday</v>
      </c>
    </row>
    <row r="3770" ht="15.75" customHeight="1">
      <c r="A3770" s="1">
        <v>45341.0</v>
      </c>
      <c r="B3770" s="2" t="s">
        <v>3600</v>
      </c>
      <c r="C3770" s="2" t="s">
        <v>78</v>
      </c>
      <c r="D3770" s="1">
        <v>26462.0</v>
      </c>
      <c r="E3770" s="2" t="s">
        <v>27</v>
      </c>
      <c r="F3770" s="2">
        <v>433.0</v>
      </c>
      <c r="G3770" s="2" t="s">
        <v>48</v>
      </c>
      <c r="H3770" s="2" t="s">
        <v>45</v>
      </c>
      <c r="I3770" s="2" t="s">
        <v>25</v>
      </c>
      <c r="J3770" s="2" t="str">
        <f t="array" ref="J3770">XLOOKUP('Transaction Data'!$G3770,Product_Code,Biscuit_Brand)</f>
        <v>Lemon Crisps</v>
      </c>
      <c r="K3770" s="2">
        <f t="array" ref="K3770">XLOOKUP('Transaction Data'!$G3770,Product_Code,Cost)</f>
        <v>7</v>
      </c>
      <c r="L3770" s="2">
        <f t="array" ref="L3770">XLOOKUP('Transaction Data'!$G3770,Product_Code,Unit_Price)</f>
        <v>9</v>
      </c>
      <c r="M3770" s="3">
        <f>'Transaction Data'!$F3770*'Transaction Data'!$K3770</f>
        <v>3031</v>
      </c>
      <c r="N3770" s="3">
        <f>'Transaction Data'!$F3770*'Transaction Data'!$L3770</f>
        <v>3897</v>
      </c>
      <c r="O3770" s="3">
        <f>'Transaction Data'!$N3770-'Transaction Data'!$M3770</f>
        <v>866</v>
      </c>
      <c r="P3770" s="2">
        <f>DATEDIF('Transaction Data'!$D3770,'Transaction Data'!$A3770,"y")</f>
        <v>51</v>
      </c>
      <c r="Q3770" s="2" t="str">
        <f>FLOOR('Transaction Data'!$P3770,15)&amp;"-"&amp;FLOOR('Transaction Data'!$P3770,15)+14</f>
        <v>45-59</v>
      </c>
      <c r="R3770" s="2" t="str">
        <f>IF('Transaction Data'!$L3770&lt;=10,"Less Expensive","Expensive")</f>
        <v>Less Expensive</v>
      </c>
      <c r="S3770" s="4">
        <f>WEEKDAY('Transaction Data'!$A3770)</f>
        <v>2</v>
      </c>
      <c r="T3770" s="2" t="str">
        <f>IF(WEEKDAY('Transaction Data'!$A3770,2)&lt;6,"Weekday","Weekend")</f>
        <v>Weekday</v>
      </c>
    </row>
    <row r="3771" ht="15.75" customHeight="1">
      <c r="A3771" s="1">
        <v>45305.0</v>
      </c>
      <c r="B3771" s="2" t="s">
        <v>3601</v>
      </c>
      <c r="C3771" s="2" t="s">
        <v>54</v>
      </c>
      <c r="D3771" s="1">
        <v>37582.0</v>
      </c>
      <c r="E3771" s="2" t="s">
        <v>63</v>
      </c>
      <c r="F3771" s="2">
        <v>212.0</v>
      </c>
      <c r="G3771" s="2" t="s">
        <v>48</v>
      </c>
      <c r="H3771" s="2" t="s">
        <v>49</v>
      </c>
      <c r="I3771" s="2" t="s">
        <v>25</v>
      </c>
      <c r="J3771" s="2" t="str">
        <f t="array" ref="J3771">XLOOKUP('Transaction Data'!$G3771,Product_Code,Biscuit_Brand)</f>
        <v>Lemon Crisps</v>
      </c>
      <c r="K3771" s="2">
        <f t="array" ref="K3771">XLOOKUP('Transaction Data'!$G3771,Product_Code,Cost)</f>
        <v>7</v>
      </c>
      <c r="L3771" s="2">
        <f t="array" ref="L3771">XLOOKUP('Transaction Data'!$G3771,Product_Code,Unit_Price)</f>
        <v>9</v>
      </c>
      <c r="M3771" s="3">
        <f>'Transaction Data'!$F3771*'Transaction Data'!$K3771</f>
        <v>1484</v>
      </c>
      <c r="N3771" s="3">
        <f>'Transaction Data'!$F3771*'Transaction Data'!$L3771</f>
        <v>1908</v>
      </c>
      <c r="O3771" s="3">
        <f>'Transaction Data'!$N3771-'Transaction Data'!$M3771</f>
        <v>424</v>
      </c>
      <c r="P3771" s="2">
        <f>DATEDIF('Transaction Data'!$D3771,'Transaction Data'!$A3771,"y")</f>
        <v>21</v>
      </c>
      <c r="Q3771" s="2" t="str">
        <f>FLOOR('Transaction Data'!$P3771,15)&amp;"-"&amp;FLOOR('Transaction Data'!$P3771,15)+14</f>
        <v>15-29</v>
      </c>
      <c r="R3771" s="2" t="str">
        <f>IF('Transaction Data'!$L3771&lt;=10,"Less Expensive","Expensive")</f>
        <v>Less Expensive</v>
      </c>
      <c r="S3771" s="4">
        <f>WEEKDAY('Transaction Data'!$A3771)</f>
        <v>1</v>
      </c>
      <c r="T3771" s="2" t="str">
        <f>IF(WEEKDAY('Transaction Data'!$A3771,2)&lt;6,"Weekday","Weekend")</f>
        <v>Weekend</v>
      </c>
    </row>
    <row r="3772" ht="15.75" customHeight="1">
      <c r="A3772" s="1">
        <v>45432.0</v>
      </c>
      <c r="B3772" s="2" t="s">
        <v>3602</v>
      </c>
      <c r="C3772" s="2" t="s">
        <v>54</v>
      </c>
      <c r="D3772" s="1">
        <v>16743.0</v>
      </c>
      <c r="E3772" s="2" t="s">
        <v>27</v>
      </c>
      <c r="F3772" s="2">
        <v>447.0</v>
      </c>
      <c r="G3772" s="2" t="s">
        <v>44</v>
      </c>
      <c r="H3772" s="2" t="s">
        <v>52</v>
      </c>
      <c r="I3772" s="2" t="s">
        <v>25</v>
      </c>
      <c r="J3772" s="2" t="str">
        <f t="array" ref="J3772">XLOOKUP('Transaction Data'!$G3772,Product_Code,Biscuit_Brand)</f>
        <v>Butter Crunch</v>
      </c>
      <c r="K3772" s="2">
        <f t="array" ref="K3772">XLOOKUP('Transaction Data'!$G3772,Product_Code,Cost)</f>
        <v>10</v>
      </c>
      <c r="L3772" s="2">
        <f t="array" ref="L3772">XLOOKUP('Transaction Data'!$G3772,Product_Code,Unit_Price)</f>
        <v>11</v>
      </c>
      <c r="M3772" s="3">
        <f>'Transaction Data'!$F3772*'Transaction Data'!$K3772</f>
        <v>4470</v>
      </c>
      <c r="N3772" s="3">
        <f>'Transaction Data'!$F3772*'Transaction Data'!$L3772</f>
        <v>4917</v>
      </c>
      <c r="O3772" s="3">
        <f>'Transaction Data'!$N3772-'Transaction Data'!$M3772</f>
        <v>447</v>
      </c>
      <c r="P3772" s="2">
        <f>DATEDIF('Transaction Data'!$D3772,'Transaction Data'!$A3772,"y")</f>
        <v>78</v>
      </c>
      <c r="Q3772" s="2" t="str">
        <f>FLOOR('Transaction Data'!$P3772,15)&amp;"-"&amp;FLOOR('Transaction Data'!$P3772,15)+14</f>
        <v>75-89</v>
      </c>
      <c r="R3772" s="2" t="str">
        <f>IF('Transaction Data'!$L3772&lt;=10,"Less Expensive","Expensive")</f>
        <v>Expensive</v>
      </c>
      <c r="S3772" s="4">
        <f>WEEKDAY('Transaction Data'!$A3772)</f>
        <v>2</v>
      </c>
      <c r="T3772" s="2" t="str">
        <f>IF(WEEKDAY('Transaction Data'!$A3772,2)&lt;6,"Weekday","Weekend")</f>
        <v>Weekday</v>
      </c>
    </row>
    <row r="3773" ht="15.75" customHeight="1">
      <c r="A3773" s="1">
        <v>45347.0</v>
      </c>
      <c r="B3773" s="2" t="s">
        <v>3603</v>
      </c>
      <c r="C3773" s="2" t="s">
        <v>21</v>
      </c>
      <c r="D3773" s="1">
        <v>16239.0</v>
      </c>
      <c r="E3773" s="2" t="s">
        <v>63</v>
      </c>
      <c r="F3773" s="2">
        <v>408.0</v>
      </c>
      <c r="G3773" s="2" t="s">
        <v>61</v>
      </c>
      <c r="H3773" s="2" t="s">
        <v>49</v>
      </c>
      <c r="I3773" s="2" t="s">
        <v>25</v>
      </c>
      <c r="J3773" s="2" t="str">
        <f t="array" ref="J3773">XLOOKUP('Transaction Data'!$G3773,Product_Code,Biscuit_Brand)</f>
        <v>Choco Delight</v>
      </c>
      <c r="K3773" s="2">
        <f t="array" ref="K3773">XLOOKUP('Transaction Data'!$G3773,Product_Code,Cost)</f>
        <v>3</v>
      </c>
      <c r="L3773" s="2">
        <f t="array" ref="L3773">XLOOKUP('Transaction Data'!$G3773,Product_Code,Unit_Price)</f>
        <v>5</v>
      </c>
      <c r="M3773" s="3">
        <f>'Transaction Data'!$F3773*'Transaction Data'!$K3773</f>
        <v>1224</v>
      </c>
      <c r="N3773" s="3">
        <f>'Transaction Data'!$F3773*'Transaction Data'!$L3773</f>
        <v>2040</v>
      </c>
      <c r="O3773" s="3">
        <f>'Transaction Data'!$N3773-'Transaction Data'!$M3773</f>
        <v>816</v>
      </c>
      <c r="P3773" s="2">
        <f>DATEDIF('Transaction Data'!$D3773,'Transaction Data'!$A3773,"y")</f>
        <v>79</v>
      </c>
      <c r="Q3773" s="2" t="str">
        <f>FLOOR('Transaction Data'!$P3773,15)&amp;"-"&amp;FLOOR('Transaction Data'!$P3773,15)+14</f>
        <v>75-89</v>
      </c>
      <c r="R3773" s="2" t="str">
        <f>IF('Transaction Data'!$L3773&lt;=10,"Less Expensive","Expensive")</f>
        <v>Less Expensive</v>
      </c>
      <c r="S3773" s="4">
        <f>WEEKDAY('Transaction Data'!$A3773)</f>
        <v>1</v>
      </c>
      <c r="T3773" s="2" t="str">
        <f>IF(WEEKDAY('Transaction Data'!$A3773,2)&lt;6,"Weekday","Weekend")</f>
        <v>Weekend</v>
      </c>
    </row>
    <row r="3774" ht="15.75" customHeight="1">
      <c r="A3774" s="1">
        <v>45342.0</v>
      </c>
      <c r="B3774" s="2" t="s">
        <v>3604</v>
      </c>
      <c r="C3774" s="2" t="s">
        <v>54</v>
      </c>
      <c r="D3774" s="1">
        <v>25335.0</v>
      </c>
      <c r="E3774" s="2" t="s">
        <v>27</v>
      </c>
      <c r="F3774" s="2">
        <v>367.0</v>
      </c>
      <c r="G3774" s="2" t="s">
        <v>48</v>
      </c>
      <c r="H3774" s="2" t="s">
        <v>52</v>
      </c>
      <c r="I3774" s="2" t="s">
        <v>25</v>
      </c>
      <c r="J3774" s="2" t="str">
        <f t="array" ref="J3774">XLOOKUP('Transaction Data'!$G3774,Product_Code,Biscuit_Brand)</f>
        <v>Lemon Crisps</v>
      </c>
      <c r="K3774" s="2">
        <f t="array" ref="K3774">XLOOKUP('Transaction Data'!$G3774,Product_Code,Cost)</f>
        <v>7</v>
      </c>
      <c r="L3774" s="2">
        <f t="array" ref="L3774">XLOOKUP('Transaction Data'!$G3774,Product_Code,Unit_Price)</f>
        <v>9</v>
      </c>
      <c r="M3774" s="3">
        <f>'Transaction Data'!$F3774*'Transaction Data'!$K3774</f>
        <v>2569</v>
      </c>
      <c r="N3774" s="3">
        <f>'Transaction Data'!$F3774*'Transaction Data'!$L3774</f>
        <v>3303</v>
      </c>
      <c r="O3774" s="3">
        <f>'Transaction Data'!$N3774-'Transaction Data'!$M3774</f>
        <v>734</v>
      </c>
      <c r="P3774" s="2">
        <f>DATEDIF('Transaction Data'!$D3774,'Transaction Data'!$A3774,"y")</f>
        <v>54</v>
      </c>
      <c r="Q3774" s="2" t="str">
        <f>FLOOR('Transaction Data'!$P3774,15)&amp;"-"&amp;FLOOR('Transaction Data'!$P3774,15)+14</f>
        <v>45-59</v>
      </c>
      <c r="R3774" s="2" t="str">
        <f>IF('Transaction Data'!$L3774&lt;=10,"Less Expensive","Expensive")</f>
        <v>Less Expensive</v>
      </c>
      <c r="S3774" s="4">
        <f>WEEKDAY('Transaction Data'!$A3774)</f>
        <v>3</v>
      </c>
      <c r="T3774" s="2" t="str">
        <f>IF(WEEKDAY('Transaction Data'!$A3774,2)&lt;6,"Weekday","Weekend")</f>
        <v>Weekday</v>
      </c>
    </row>
    <row r="3775" ht="15.75" customHeight="1">
      <c r="A3775" s="1">
        <v>45301.0</v>
      </c>
      <c r="B3775" s="2" t="s">
        <v>3605</v>
      </c>
      <c r="C3775" s="2" t="s">
        <v>72</v>
      </c>
      <c r="D3775" s="1">
        <v>25973.0</v>
      </c>
      <c r="E3775" s="2" t="s">
        <v>27</v>
      </c>
      <c r="F3775" s="2">
        <v>98.0</v>
      </c>
      <c r="G3775" s="2" t="s">
        <v>48</v>
      </c>
      <c r="H3775" s="2" t="s">
        <v>52</v>
      </c>
      <c r="I3775" s="2" t="s">
        <v>25</v>
      </c>
      <c r="J3775" s="2" t="str">
        <f t="array" ref="J3775">XLOOKUP('Transaction Data'!$G3775,Product_Code,Biscuit_Brand)</f>
        <v>Lemon Crisps</v>
      </c>
      <c r="K3775" s="2">
        <f t="array" ref="K3775">XLOOKUP('Transaction Data'!$G3775,Product_Code,Cost)</f>
        <v>7</v>
      </c>
      <c r="L3775" s="2">
        <f t="array" ref="L3775">XLOOKUP('Transaction Data'!$G3775,Product_Code,Unit_Price)</f>
        <v>9</v>
      </c>
      <c r="M3775" s="3">
        <f>'Transaction Data'!$F3775*'Transaction Data'!$K3775</f>
        <v>686</v>
      </c>
      <c r="N3775" s="3">
        <f>'Transaction Data'!$F3775*'Transaction Data'!$L3775</f>
        <v>882</v>
      </c>
      <c r="O3775" s="3">
        <f>'Transaction Data'!$N3775-'Transaction Data'!$M3775</f>
        <v>196</v>
      </c>
      <c r="P3775" s="2">
        <f>DATEDIF('Transaction Data'!$D3775,'Transaction Data'!$A3775,"y")</f>
        <v>52</v>
      </c>
      <c r="Q3775" s="2" t="str">
        <f>FLOOR('Transaction Data'!$P3775,15)&amp;"-"&amp;FLOOR('Transaction Data'!$P3775,15)+14</f>
        <v>45-59</v>
      </c>
      <c r="R3775" s="2" t="str">
        <f>IF('Transaction Data'!$L3775&lt;=10,"Less Expensive","Expensive")</f>
        <v>Less Expensive</v>
      </c>
      <c r="S3775" s="4">
        <f>WEEKDAY('Transaction Data'!$A3775)</f>
        <v>4</v>
      </c>
      <c r="T3775" s="2" t="str">
        <f>IF(WEEKDAY('Transaction Data'!$A3775,2)&lt;6,"Weekday","Weekend")</f>
        <v>Weekday</v>
      </c>
    </row>
    <row r="3776" ht="15.75" customHeight="1">
      <c r="A3776" s="1">
        <v>45314.0</v>
      </c>
      <c r="B3776" s="2" t="s">
        <v>3606</v>
      </c>
      <c r="C3776" s="2" t="s">
        <v>21</v>
      </c>
      <c r="D3776" s="1">
        <v>34998.0</v>
      </c>
      <c r="E3776" s="2" t="s">
        <v>22</v>
      </c>
      <c r="F3776" s="2">
        <v>364.0</v>
      </c>
      <c r="G3776" s="2" t="s">
        <v>44</v>
      </c>
      <c r="H3776" s="2" t="s">
        <v>45</v>
      </c>
      <c r="I3776" s="2" t="s">
        <v>25</v>
      </c>
      <c r="J3776" s="2" t="str">
        <f t="array" ref="J3776">XLOOKUP('Transaction Data'!$G3776,Product_Code,Biscuit_Brand)</f>
        <v>Butter Crunch</v>
      </c>
      <c r="K3776" s="2">
        <f t="array" ref="K3776">XLOOKUP('Transaction Data'!$G3776,Product_Code,Cost)</f>
        <v>10</v>
      </c>
      <c r="L3776" s="2">
        <f t="array" ref="L3776">XLOOKUP('Transaction Data'!$G3776,Product_Code,Unit_Price)</f>
        <v>11</v>
      </c>
      <c r="M3776" s="3">
        <f>'Transaction Data'!$F3776*'Transaction Data'!$K3776</f>
        <v>3640</v>
      </c>
      <c r="N3776" s="3">
        <f>'Transaction Data'!$F3776*'Transaction Data'!$L3776</f>
        <v>4004</v>
      </c>
      <c r="O3776" s="3">
        <f>'Transaction Data'!$N3776-'Transaction Data'!$M3776</f>
        <v>364</v>
      </c>
      <c r="P3776" s="2">
        <f>DATEDIF('Transaction Data'!$D3776,'Transaction Data'!$A3776,"y")</f>
        <v>28</v>
      </c>
      <c r="Q3776" s="2" t="str">
        <f>FLOOR('Transaction Data'!$P3776,15)&amp;"-"&amp;FLOOR('Transaction Data'!$P3776,15)+14</f>
        <v>15-29</v>
      </c>
      <c r="R3776" s="2" t="str">
        <f>IF('Transaction Data'!$L3776&lt;=10,"Less Expensive","Expensive")</f>
        <v>Expensive</v>
      </c>
      <c r="S3776" s="4">
        <f>WEEKDAY('Transaction Data'!$A3776)</f>
        <v>3</v>
      </c>
      <c r="T3776" s="2" t="str">
        <f>IF(WEEKDAY('Transaction Data'!$A3776,2)&lt;6,"Weekday","Weekend")</f>
        <v>Weekday</v>
      </c>
    </row>
    <row r="3777" ht="15.75" customHeight="1">
      <c r="A3777" s="1">
        <v>45431.0</v>
      </c>
      <c r="B3777" s="2" t="s">
        <v>3607</v>
      </c>
      <c r="C3777" s="2" t="s">
        <v>65</v>
      </c>
      <c r="D3777" s="1">
        <v>27013.0</v>
      </c>
      <c r="E3777" s="2" t="s">
        <v>37</v>
      </c>
      <c r="F3777" s="2">
        <v>350.0</v>
      </c>
      <c r="G3777" s="2" t="s">
        <v>61</v>
      </c>
      <c r="H3777" s="2" t="s">
        <v>49</v>
      </c>
      <c r="I3777" s="2" t="s">
        <v>30</v>
      </c>
      <c r="J3777" s="2" t="str">
        <f t="array" ref="J3777">XLOOKUP('Transaction Data'!$G3777,Product_Code,Biscuit_Brand)</f>
        <v>Choco Delight</v>
      </c>
      <c r="K3777" s="2">
        <f t="array" ref="K3777">XLOOKUP('Transaction Data'!$G3777,Product_Code,Cost)</f>
        <v>3</v>
      </c>
      <c r="L3777" s="2">
        <f t="array" ref="L3777">XLOOKUP('Transaction Data'!$G3777,Product_Code,Unit_Price)</f>
        <v>5</v>
      </c>
      <c r="M3777" s="3">
        <f>'Transaction Data'!$F3777*'Transaction Data'!$K3777</f>
        <v>1050</v>
      </c>
      <c r="N3777" s="3">
        <f>'Transaction Data'!$F3777*'Transaction Data'!$L3777</f>
        <v>1750</v>
      </c>
      <c r="O3777" s="3">
        <f>'Transaction Data'!$N3777-'Transaction Data'!$M3777</f>
        <v>700</v>
      </c>
      <c r="P3777" s="2">
        <f>DATEDIF('Transaction Data'!$D3777,'Transaction Data'!$A3777,"y")</f>
        <v>50</v>
      </c>
      <c r="Q3777" s="2" t="str">
        <f>FLOOR('Transaction Data'!$P3777,15)&amp;"-"&amp;FLOOR('Transaction Data'!$P3777,15)+14</f>
        <v>45-59</v>
      </c>
      <c r="R3777" s="2" t="str">
        <f>IF('Transaction Data'!$L3777&lt;=10,"Less Expensive","Expensive")</f>
        <v>Less Expensive</v>
      </c>
      <c r="S3777" s="4">
        <f>WEEKDAY('Transaction Data'!$A3777)</f>
        <v>1</v>
      </c>
      <c r="T3777" s="2" t="str">
        <f>IF(WEEKDAY('Transaction Data'!$A3777,2)&lt;6,"Weekday","Weekend")</f>
        <v>Weekend</v>
      </c>
    </row>
    <row r="3778" ht="15.75" customHeight="1">
      <c r="A3778" s="1">
        <v>45430.0</v>
      </c>
      <c r="B3778" s="2" t="s">
        <v>3608</v>
      </c>
      <c r="C3778" s="2" t="s">
        <v>72</v>
      </c>
      <c r="D3778" s="1">
        <v>35219.0</v>
      </c>
      <c r="E3778" s="2" t="s">
        <v>63</v>
      </c>
      <c r="F3778" s="2">
        <v>274.0</v>
      </c>
      <c r="G3778" s="2" t="s">
        <v>23</v>
      </c>
      <c r="H3778" s="2" t="s">
        <v>52</v>
      </c>
      <c r="I3778" s="2" t="s">
        <v>25</v>
      </c>
      <c r="J3778" s="2" t="str">
        <f t="array" ref="J3778">XLOOKUP('Transaction Data'!$G3778,Product_Code,Biscuit_Brand)</f>
        <v>Cinnamon Swirls</v>
      </c>
      <c r="K3778" s="2">
        <f t="array" ref="K3778">XLOOKUP('Transaction Data'!$G3778,Product_Code,Cost)</f>
        <v>10</v>
      </c>
      <c r="L3778" s="2">
        <f t="array" ref="L3778">XLOOKUP('Transaction Data'!$G3778,Product_Code,Unit_Price)</f>
        <v>14</v>
      </c>
      <c r="M3778" s="3">
        <f>'Transaction Data'!$F3778*'Transaction Data'!$K3778</f>
        <v>2740</v>
      </c>
      <c r="N3778" s="3">
        <f>'Transaction Data'!$F3778*'Transaction Data'!$L3778</f>
        <v>3836</v>
      </c>
      <c r="O3778" s="3">
        <f>'Transaction Data'!$N3778-'Transaction Data'!$M3778</f>
        <v>1096</v>
      </c>
      <c r="P3778" s="2">
        <f>DATEDIF('Transaction Data'!$D3778,'Transaction Data'!$A3778,"y")</f>
        <v>27</v>
      </c>
      <c r="Q3778" s="2" t="str">
        <f>FLOOR('Transaction Data'!$P3778,15)&amp;"-"&amp;FLOOR('Transaction Data'!$P3778,15)+14</f>
        <v>15-29</v>
      </c>
      <c r="R3778" s="2" t="str">
        <f>IF('Transaction Data'!$L3778&lt;=10,"Less Expensive","Expensive")</f>
        <v>Expensive</v>
      </c>
      <c r="S3778" s="4">
        <f>WEEKDAY('Transaction Data'!$A3778)</f>
        <v>7</v>
      </c>
      <c r="T3778" s="2" t="str">
        <f>IF(WEEKDAY('Transaction Data'!$A3778,2)&lt;6,"Weekday","Weekend")</f>
        <v>Weekend</v>
      </c>
    </row>
    <row r="3779" ht="15.75" customHeight="1">
      <c r="A3779" s="1">
        <v>45387.0</v>
      </c>
      <c r="B3779" s="2" t="s">
        <v>3609</v>
      </c>
      <c r="C3779" s="2" t="s">
        <v>41</v>
      </c>
      <c r="D3779" s="1">
        <v>25690.0</v>
      </c>
      <c r="E3779" s="2" t="s">
        <v>37</v>
      </c>
      <c r="F3779" s="2">
        <v>398.0</v>
      </c>
      <c r="G3779" s="2" t="s">
        <v>48</v>
      </c>
      <c r="H3779" s="2" t="s">
        <v>49</v>
      </c>
      <c r="I3779" s="2" t="s">
        <v>25</v>
      </c>
      <c r="J3779" s="2" t="str">
        <f t="array" ref="J3779">XLOOKUP('Transaction Data'!$G3779,Product_Code,Biscuit_Brand)</f>
        <v>Lemon Crisps</v>
      </c>
      <c r="K3779" s="2">
        <f t="array" ref="K3779">XLOOKUP('Transaction Data'!$G3779,Product_Code,Cost)</f>
        <v>7</v>
      </c>
      <c r="L3779" s="2">
        <f t="array" ref="L3779">XLOOKUP('Transaction Data'!$G3779,Product_Code,Unit_Price)</f>
        <v>9</v>
      </c>
      <c r="M3779" s="3">
        <f>'Transaction Data'!$F3779*'Transaction Data'!$K3779</f>
        <v>2786</v>
      </c>
      <c r="N3779" s="3">
        <f>'Transaction Data'!$F3779*'Transaction Data'!$L3779</f>
        <v>3582</v>
      </c>
      <c r="O3779" s="3">
        <f>'Transaction Data'!$N3779-'Transaction Data'!$M3779</f>
        <v>796</v>
      </c>
      <c r="P3779" s="2">
        <f>DATEDIF('Transaction Data'!$D3779,'Transaction Data'!$A3779,"y")</f>
        <v>53</v>
      </c>
      <c r="Q3779" s="2" t="str">
        <f>FLOOR('Transaction Data'!$P3779,15)&amp;"-"&amp;FLOOR('Transaction Data'!$P3779,15)+14</f>
        <v>45-59</v>
      </c>
      <c r="R3779" s="2" t="str">
        <f>IF('Transaction Data'!$L3779&lt;=10,"Less Expensive","Expensive")</f>
        <v>Less Expensive</v>
      </c>
      <c r="S3779" s="4">
        <f>WEEKDAY('Transaction Data'!$A3779)</f>
        <v>6</v>
      </c>
      <c r="T3779" s="2" t="str">
        <f>IF(WEEKDAY('Transaction Data'!$A3779,2)&lt;6,"Weekday","Weekend")</f>
        <v>Weekday</v>
      </c>
    </row>
    <row r="3780" ht="15.75" customHeight="1">
      <c r="A3780" s="1">
        <v>45407.0</v>
      </c>
      <c r="B3780" s="2" t="s">
        <v>3610</v>
      </c>
      <c r="C3780" s="2" t="s">
        <v>72</v>
      </c>
      <c r="D3780" s="1">
        <v>34998.0</v>
      </c>
      <c r="E3780" s="2" t="s">
        <v>27</v>
      </c>
      <c r="F3780" s="2">
        <v>265.0</v>
      </c>
      <c r="G3780" s="2" t="s">
        <v>57</v>
      </c>
      <c r="H3780" s="2" t="s">
        <v>52</v>
      </c>
      <c r="I3780" s="2" t="s">
        <v>25</v>
      </c>
      <c r="J3780" s="2" t="str">
        <f t="array" ref="J3780">XLOOKUP('Transaction Data'!$G3780,Product_Code,Biscuit_Brand)</f>
        <v>Oatmeal Cookies</v>
      </c>
      <c r="K3780" s="2">
        <f t="array" ref="K3780">XLOOKUP('Transaction Data'!$G3780,Product_Code,Cost)</f>
        <v>19</v>
      </c>
      <c r="L3780" s="2">
        <f t="array" ref="L3780">XLOOKUP('Transaction Data'!$G3780,Product_Code,Unit_Price)</f>
        <v>23</v>
      </c>
      <c r="M3780" s="3">
        <f>'Transaction Data'!$F3780*'Transaction Data'!$K3780</f>
        <v>5035</v>
      </c>
      <c r="N3780" s="3">
        <f>'Transaction Data'!$F3780*'Transaction Data'!$L3780</f>
        <v>6095</v>
      </c>
      <c r="O3780" s="3">
        <f>'Transaction Data'!$N3780-'Transaction Data'!$M3780</f>
        <v>1060</v>
      </c>
      <c r="P3780" s="2">
        <f>DATEDIF('Transaction Data'!$D3780,'Transaction Data'!$A3780,"y")</f>
        <v>28</v>
      </c>
      <c r="Q3780" s="2" t="str">
        <f>FLOOR('Transaction Data'!$P3780,15)&amp;"-"&amp;FLOOR('Transaction Data'!$P3780,15)+14</f>
        <v>15-29</v>
      </c>
      <c r="R3780" s="2" t="str">
        <f>IF('Transaction Data'!$L3780&lt;=10,"Less Expensive","Expensive")</f>
        <v>Expensive</v>
      </c>
      <c r="S3780" s="4">
        <f>WEEKDAY('Transaction Data'!$A3780)</f>
        <v>5</v>
      </c>
      <c r="T3780" s="2" t="str">
        <f>IF(WEEKDAY('Transaction Data'!$A3780,2)&lt;6,"Weekday","Weekend")</f>
        <v>Weekday</v>
      </c>
    </row>
    <row r="3781" ht="15.75" customHeight="1">
      <c r="A3781" s="1">
        <v>45303.0</v>
      </c>
      <c r="B3781" s="2" t="s">
        <v>3611</v>
      </c>
      <c r="C3781" s="2" t="s">
        <v>69</v>
      </c>
      <c r="D3781" s="1">
        <v>21599.0</v>
      </c>
      <c r="E3781" s="2" t="s">
        <v>27</v>
      </c>
      <c r="F3781" s="2">
        <v>112.0</v>
      </c>
      <c r="G3781" s="2" t="s">
        <v>28</v>
      </c>
      <c r="H3781" s="2" t="s">
        <v>34</v>
      </c>
      <c r="I3781" s="2" t="s">
        <v>25</v>
      </c>
      <c r="J3781" s="2" t="str">
        <f t="array" ref="J3781">XLOOKUP('Transaction Data'!$G3781,Product_Code,Biscuit_Brand)</f>
        <v>Shortbread</v>
      </c>
      <c r="K3781" s="2">
        <f t="array" ref="K3781">XLOOKUP('Transaction Data'!$G3781,Product_Code,Cost)</f>
        <v>10</v>
      </c>
      <c r="L3781" s="2">
        <f t="array" ref="L3781">XLOOKUP('Transaction Data'!$G3781,Product_Code,Unit_Price)</f>
        <v>45</v>
      </c>
      <c r="M3781" s="3">
        <f>'Transaction Data'!$F3781*'Transaction Data'!$K3781</f>
        <v>1120</v>
      </c>
      <c r="N3781" s="3">
        <f>'Transaction Data'!$F3781*'Transaction Data'!$L3781</f>
        <v>5040</v>
      </c>
      <c r="O3781" s="3">
        <f>'Transaction Data'!$N3781-'Transaction Data'!$M3781</f>
        <v>3920</v>
      </c>
      <c r="P3781" s="2">
        <f>DATEDIF('Transaction Data'!$D3781,'Transaction Data'!$A3781,"y")</f>
        <v>64</v>
      </c>
      <c r="Q3781" s="2" t="str">
        <f>FLOOR('Transaction Data'!$P3781,15)&amp;"-"&amp;FLOOR('Transaction Data'!$P3781,15)+14</f>
        <v>60-74</v>
      </c>
      <c r="R3781" s="2" t="str">
        <f>IF('Transaction Data'!$L3781&lt;=10,"Less Expensive","Expensive")</f>
        <v>Expensive</v>
      </c>
      <c r="S3781" s="4">
        <f>WEEKDAY('Transaction Data'!$A3781)</f>
        <v>6</v>
      </c>
      <c r="T3781" s="2" t="str">
        <f>IF(WEEKDAY('Transaction Data'!$A3781,2)&lt;6,"Weekday","Weekend")</f>
        <v>Weekday</v>
      </c>
    </row>
    <row r="3782" ht="15.75" customHeight="1">
      <c r="A3782" s="1">
        <v>45374.0</v>
      </c>
      <c r="B3782" s="2" t="s">
        <v>3612</v>
      </c>
      <c r="C3782" s="2" t="s">
        <v>32</v>
      </c>
      <c r="D3782" s="1">
        <v>31841.0</v>
      </c>
      <c r="E3782" s="2" t="s">
        <v>22</v>
      </c>
      <c r="F3782" s="2">
        <v>125.0</v>
      </c>
      <c r="G3782" s="2" t="s">
        <v>44</v>
      </c>
      <c r="H3782" s="2" t="s">
        <v>34</v>
      </c>
      <c r="I3782" s="2" t="s">
        <v>25</v>
      </c>
      <c r="J3782" s="2" t="str">
        <f t="array" ref="J3782">XLOOKUP('Transaction Data'!$G3782,Product_Code,Biscuit_Brand)</f>
        <v>Butter Crunch</v>
      </c>
      <c r="K3782" s="2">
        <f t="array" ref="K3782">XLOOKUP('Transaction Data'!$G3782,Product_Code,Cost)</f>
        <v>10</v>
      </c>
      <c r="L3782" s="2">
        <f t="array" ref="L3782">XLOOKUP('Transaction Data'!$G3782,Product_Code,Unit_Price)</f>
        <v>11</v>
      </c>
      <c r="M3782" s="3">
        <f>'Transaction Data'!$F3782*'Transaction Data'!$K3782</f>
        <v>1250</v>
      </c>
      <c r="N3782" s="3">
        <f>'Transaction Data'!$F3782*'Transaction Data'!$L3782</f>
        <v>1375</v>
      </c>
      <c r="O3782" s="3">
        <f>'Transaction Data'!$N3782-'Transaction Data'!$M3782</f>
        <v>125</v>
      </c>
      <c r="P3782" s="2">
        <f>DATEDIF('Transaction Data'!$D3782,'Transaction Data'!$A3782,"y")</f>
        <v>37</v>
      </c>
      <c r="Q3782" s="2" t="str">
        <f>FLOOR('Transaction Data'!$P3782,15)&amp;"-"&amp;FLOOR('Transaction Data'!$P3782,15)+14</f>
        <v>30-44</v>
      </c>
      <c r="R3782" s="2" t="str">
        <f>IF('Transaction Data'!$L3782&lt;=10,"Less Expensive","Expensive")</f>
        <v>Expensive</v>
      </c>
      <c r="S3782" s="4">
        <f>WEEKDAY('Transaction Data'!$A3782)</f>
        <v>7</v>
      </c>
      <c r="T3782" s="2" t="str">
        <f>IF(WEEKDAY('Transaction Data'!$A3782,2)&lt;6,"Weekday","Weekend")</f>
        <v>Weekend</v>
      </c>
    </row>
    <row r="3783" ht="15.75" customHeight="1">
      <c r="A3783" s="1">
        <v>45462.0</v>
      </c>
      <c r="B3783" s="2" t="s">
        <v>3613</v>
      </c>
      <c r="C3783" s="2" t="s">
        <v>47</v>
      </c>
      <c r="D3783" s="1">
        <v>32730.0</v>
      </c>
      <c r="E3783" s="2" t="s">
        <v>22</v>
      </c>
      <c r="F3783" s="2">
        <v>204.0</v>
      </c>
      <c r="G3783" s="2" t="s">
        <v>48</v>
      </c>
      <c r="H3783" s="2" t="s">
        <v>39</v>
      </c>
      <c r="I3783" s="2" t="s">
        <v>25</v>
      </c>
      <c r="J3783" s="2" t="str">
        <f t="array" ref="J3783">XLOOKUP('Transaction Data'!$G3783,Product_Code,Biscuit_Brand)</f>
        <v>Lemon Crisps</v>
      </c>
      <c r="K3783" s="2">
        <f t="array" ref="K3783">XLOOKUP('Transaction Data'!$G3783,Product_Code,Cost)</f>
        <v>7</v>
      </c>
      <c r="L3783" s="2">
        <f t="array" ref="L3783">XLOOKUP('Transaction Data'!$G3783,Product_Code,Unit_Price)</f>
        <v>9</v>
      </c>
      <c r="M3783" s="3">
        <f>'Transaction Data'!$F3783*'Transaction Data'!$K3783</f>
        <v>1428</v>
      </c>
      <c r="N3783" s="3">
        <f>'Transaction Data'!$F3783*'Transaction Data'!$L3783</f>
        <v>1836</v>
      </c>
      <c r="O3783" s="3">
        <f>'Transaction Data'!$N3783-'Transaction Data'!$M3783</f>
        <v>408</v>
      </c>
      <c r="P3783" s="2">
        <f>DATEDIF('Transaction Data'!$D3783,'Transaction Data'!$A3783,"y")</f>
        <v>34</v>
      </c>
      <c r="Q3783" s="2" t="str">
        <f>FLOOR('Transaction Data'!$P3783,15)&amp;"-"&amp;FLOOR('Transaction Data'!$P3783,15)+14</f>
        <v>30-44</v>
      </c>
      <c r="R3783" s="2" t="str">
        <f>IF('Transaction Data'!$L3783&lt;=10,"Less Expensive","Expensive")</f>
        <v>Less Expensive</v>
      </c>
      <c r="S3783" s="4">
        <f>WEEKDAY('Transaction Data'!$A3783)</f>
        <v>4</v>
      </c>
      <c r="T3783" s="2" t="str">
        <f>IF(WEEKDAY('Transaction Data'!$A3783,2)&lt;6,"Weekday","Weekend")</f>
        <v>Weekday</v>
      </c>
    </row>
    <row r="3784" ht="15.75" customHeight="1">
      <c r="A3784" s="1">
        <v>45485.0</v>
      </c>
      <c r="B3784" s="2" t="s">
        <v>3614</v>
      </c>
      <c r="C3784" s="2" t="s">
        <v>69</v>
      </c>
      <c r="D3784" s="1">
        <v>22299.0</v>
      </c>
      <c r="E3784" s="2" t="s">
        <v>63</v>
      </c>
      <c r="F3784" s="2">
        <v>497.0</v>
      </c>
      <c r="G3784" s="2" t="s">
        <v>55</v>
      </c>
      <c r="H3784" s="2" t="s">
        <v>42</v>
      </c>
      <c r="I3784" s="2" t="s">
        <v>25</v>
      </c>
      <c r="J3784" s="2" t="str">
        <f t="array" ref="J3784">XLOOKUP('Transaction Data'!$G3784,Product_Code,Biscuit_Brand)</f>
        <v>Vanilla Wafers</v>
      </c>
      <c r="K3784" s="2">
        <f t="array" ref="K3784">XLOOKUP('Transaction Data'!$G3784,Product_Code,Cost)</f>
        <v>18</v>
      </c>
      <c r="L3784" s="2">
        <f t="array" ref="L3784">XLOOKUP('Transaction Data'!$G3784,Product_Code,Unit_Price)</f>
        <v>36</v>
      </c>
      <c r="M3784" s="3">
        <f>'Transaction Data'!$F3784*'Transaction Data'!$K3784</f>
        <v>8946</v>
      </c>
      <c r="N3784" s="3">
        <f>'Transaction Data'!$F3784*'Transaction Data'!$L3784</f>
        <v>17892</v>
      </c>
      <c r="O3784" s="3">
        <f>'Transaction Data'!$N3784-'Transaction Data'!$M3784</f>
        <v>8946</v>
      </c>
      <c r="P3784" s="2">
        <f>DATEDIF('Transaction Data'!$D3784,'Transaction Data'!$A3784,"y")</f>
        <v>63</v>
      </c>
      <c r="Q3784" s="2" t="str">
        <f>FLOOR('Transaction Data'!$P3784,15)&amp;"-"&amp;FLOOR('Transaction Data'!$P3784,15)+14</f>
        <v>60-74</v>
      </c>
      <c r="R3784" s="2" t="str">
        <f>IF('Transaction Data'!$L3784&lt;=10,"Less Expensive","Expensive")</f>
        <v>Expensive</v>
      </c>
      <c r="S3784" s="4">
        <f>WEEKDAY('Transaction Data'!$A3784)</f>
        <v>6</v>
      </c>
      <c r="T3784" s="2" t="str">
        <f>IF(WEEKDAY('Transaction Data'!$A3784,2)&lt;6,"Weekday","Weekend")</f>
        <v>Weekday</v>
      </c>
    </row>
    <row r="3785" ht="15.75" customHeight="1">
      <c r="A3785" s="1">
        <v>45435.0</v>
      </c>
      <c r="B3785" s="2" t="s">
        <v>3615</v>
      </c>
      <c r="C3785" s="2" t="s">
        <v>54</v>
      </c>
      <c r="D3785" s="1">
        <v>21346.0</v>
      </c>
      <c r="E3785" s="2" t="s">
        <v>22</v>
      </c>
      <c r="F3785" s="2">
        <v>455.0</v>
      </c>
      <c r="G3785" s="2" t="s">
        <v>44</v>
      </c>
      <c r="H3785" s="2" t="s">
        <v>45</v>
      </c>
      <c r="I3785" s="2" t="s">
        <v>25</v>
      </c>
      <c r="J3785" s="2" t="str">
        <f t="array" ref="J3785">XLOOKUP('Transaction Data'!$G3785,Product_Code,Biscuit_Brand)</f>
        <v>Butter Crunch</v>
      </c>
      <c r="K3785" s="2">
        <f t="array" ref="K3785">XLOOKUP('Transaction Data'!$G3785,Product_Code,Cost)</f>
        <v>10</v>
      </c>
      <c r="L3785" s="2">
        <f t="array" ref="L3785">XLOOKUP('Transaction Data'!$G3785,Product_Code,Unit_Price)</f>
        <v>11</v>
      </c>
      <c r="M3785" s="3">
        <f>'Transaction Data'!$F3785*'Transaction Data'!$K3785</f>
        <v>4550</v>
      </c>
      <c r="N3785" s="3">
        <f>'Transaction Data'!$F3785*'Transaction Data'!$L3785</f>
        <v>5005</v>
      </c>
      <c r="O3785" s="3">
        <f>'Transaction Data'!$N3785-'Transaction Data'!$M3785</f>
        <v>455</v>
      </c>
      <c r="P3785" s="2">
        <f>DATEDIF('Transaction Data'!$D3785,'Transaction Data'!$A3785,"y")</f>
        <v>65</v>
      </c>
      <c r="Q3785" s="2" t="str">
        <f>FLOOR('Transaction Data'!$P3785,15)&amp;"-"&amp;FLOOR('Transaction Data'!$P3785,15)+14</f>
        <v>60-74</v>
      </c>
      <c r="R3785" s="2" t="str">
        <f>IF('Transaction Data'!$L3785&lt;=10,"Less Expensive","Expensive")</f>
        <v>Expensive</v>
      </c>
      <c r="S3785" s="4">
        <f>WEEKDAY('Transaction Data'!$A3785)</f>
        <v>5</v>
      </c>
      <c r="T3785" s="2" t="str">
        <f>IF(WEEKDAY('Transaction Data'!$A3785,2)&lt;6,"Weekday","Weekend")</f>
        <v>Weekday</v>
      </c>
    </row>
    <row r="3786" ht="15.75" customHeight="1">
      <c r="A3786" s="1">
        <v>45472.0</v>
      </c>
      <c r="B3786" s="2" t="s">
        <v>3616</v>
      </c>
      <c r="C3786" s="2" t="s">
        <v>21</v>
      </c>
      <c r="D3786" s="1">
        <v>21605.0</v>
      </c>
      <c r="E3786" s="2" t="s">
        <v>63</v>
      </c>
      <c r="F3786" s="2">
        <v>225.0</v>
      </c>
      <c r="G3786" s="2" t="s">
        <v>60</v>
      </c>
      <c r="H3786" s="2" t="s">
        <v>49</v>
      </c>
      <c r="I3786" s="2" t="s">
        <v>25</v>
      </c>
      <c r="J3786" s="2" t="str">
        <f t="array" ref="J3786">XLOOKUP('Transaction Data'!$G3786,Product_Code,Biscuit_Brand)</f>
        <v>Peanut Butter Bites</v>
      </c>
      <c r="K3786" s="2">
        <f t="array" ref="K3786">XLOOKUP('Transaction Data'!$G3786,Product_Code,Cost)</f>
        <v>5</v>
      </c>
      <c r="L3786" s="2">
        <f t="array" ref="L3786">XLOOKUP('Transaction Data'!$G3786,Product_Code,Unit_Price)</f>
        <v>7</v>
      </c>
      <c r="M3786" s="3">
        <f>'Transaction Data'!$F3786*'Transaction Data'!$K3786</f>
        <v>1125</v>
      </c>
      <c r="N3786" s="3">
        <f>'Transaction Data'!$F3786*'Transaction Data'!$L3786</f>
        <v>1575</v>
      </c>
      <c r="O3786" s="3">
        <f>'Transaction Data'!$N3786-'Transaction Data'!$M3786</f>
        <v>450</v>
      </c>
      <c r="P3786" s="2">
        <f>DATEDIF('Transaction Data'!$D3786,'Transaction Data'!$A3786,"y")</f>
        <v>65</v>
      </c>
      <c r="Q3786" s="2" t="str">
        <f>FLOOR('Transaction Data'!$P3786,15)&amp;"-"&amp;FLOOR('Transaction Data'!$P3786,15)+14</f>
        <v>60-74</v>
      </c>
      <c r="R3786" s="2" t="str">
        <f>IF('Transaction Data'!$L3786&lt;=10,"Less Expensive","Expensive")</f>
        <v>Less Expensive</v>
      </c>
      <c r="S3786" s="4">
        <f>WEEKDAY('Transaction Data'!$A3786)</f>
        <v>7</v>
      </c>
      <c r="T3786" s="2" t="str">
        <f>IF(WEEKDAY('Transaction Data'!$A3786,2)&lt;6,"Weekday","Weekend")</f>
        <v>Weekend</v>
      </c>
    </row>
    <row r="3787" ht="15.75" customHeight="1">
      <c r="A3787" s="1">
        <v>45439.0</v>
      </c>
      <c r="B3787" s="2" t="s">
        <v>3617</v>
      </c>
      <c r="C3787" s="2" t="s">
        <v>51</v>
      </c>
      <c r="D3787" s="1">
        <v>29749.0</v>
      </c>
      <c r="E3787" s="2" t="s">
        <v>27</v>
      </c>
      <c r="F3787" s="2">
        <v>145.0</v>
      </c>
      <c r="G3787" s="2" t="s">
        <v>48</v>
      </c>
      <c r="H3787" s="2" t="s">
        <v>52</v>
      </c>
      <c r="I3787" s="2" t="s">
        <v>25</v>
      </c>
      <c r="J3787" s="2" t="str">
        <f t="array" ref="J3787">XLOOKUP('Transaction Data'!$G3787,Product_Code,Biscuit_Brand)</f>
        <v>Lemon Crisps</v>
      </c>
      <c r="K3787" s="2">
        <f t="array" ref="K3787">XLOOKUP('Transaction Data'!$G3787,Product_Code,Cost)</f>
        <v>7</v>
      </c>
      <c r="L3787" s="2">
        <f t="array" ref="L3787">XLOOKUP('Transaction Data'!$G3787,Product_Code,Unit_Price)</f>
        <v>9</v>
      </c>
      <c r="M3787" s="3">
        <f>'Transaction Data'!$F3787*'Transaction Data'!$K3787</f>
        <v>1015</v>
      </c>
      <c r="N3787" s="3">
        <f>'Transaction Data'!$F3787*'Transaction Data'!$L3787</f>
        <v>1305</v>
      </c>
      <c r="O3787" s="3">
        <f>'Transaction Data'!$N3787-'Transaction Data'!$M3787</f>
        <v>290</v>
      </c>
      <c r="P3787" s="2">
        <f>DATEDIF('Transaction Data'!$D3787,'Transaction Data'!$A3787,"y")</f>
        <v>42</v>
      </c>
      <c r="Q3787" s="2" t="str">
        <f>FLOOR('Transaction Data'!$P3787,15)&amp;"-"&amp;FLOOR('Transaction Data'!$P3787,15)+14</f>
        <v>30-44</v>
      </c>
      <c r="R3787" s="2" t="str">
        <f>IF('Transaction Data'!$L3787&lt;=10,"Less Expensive","Expensive")</f>
        <v>Less Expensive</v>
      </c>
      <c r="S3787" s="4">
        <f>WEEKDAY('Transaction Data'!$A3787)</f>
        <v>2</v>
      </c>
      <c r="T3787" s="2" t="str">
        <f>IF(WEEKDAY('Transaction Data'!$A3787,2)&lt;6,"Weekday","Weekend")</f>
        <v>Weekday</v>
      </c>
    </row>
    <row r="3788" ht="15.75" customHeight="1">
      <c r="A3788" s="1">
        <v>45296.0</v>
      </c>
      <c r="B3788" s="2" t="s">
        <v>3618</v>
      </c>
      <c r="C3788" s="2" t="s">
        <v>72</v>
      </c>
      <c r="D3788" s="1">
        <v>28619.0</v>
      </c>
      <c r="E3788" s="2" t="s">
        <v>37</v>
      </c>
      <c r="F3788" s="2">
        <v>13.0</v>
      </c>
      <c r="G3788" s="2" t="s">
        <v>44</v>
      </c>
      <c r="H3788" s="2" t="s">
        <v>49</v>
      </c>
      <c r="I3788" s="2" t="s">
        <v>25</v>
      </c>
      <c r="J3788" s="2" t="str">
        <f t="array" ref="J3788">XLOOKUP('Transaction Data'!$G3788,Product_Code,Biscuit_Brand)</f>
        <v>Butter Crunch</v>
      </c>
      <c r="K3788" s="2">
        <f t="array" ref="K3788">XLOOKUP('Transaction Data'!$G3788,Product_Code,Cost)</f>
        <v>10</v>
      </c>
      <c r="L3788" s="2">
        <f t="array" ref="L3788">XLOOKUP('Transaction Data'!$G3788,Product_Code,Unit_Price)</f>
        <v>11</v>
      </c>
      <c r="M3788" s="3">
        <f>'Transaction Data'!$F3788*'Transaction Data'!$K3788</f>
        <v>130</v>
      </c>
      <c r="N3788" s="3">
        <f>'Transaction Data'!$F3788*'Transaction Data'!$L3788</f>
        <v>143</v>
      </c>
      <c r="O3788" s="3">
        <f>'Transaction Data'!$N3788-'Transaction Data'!$M3788</f>
        <v>13</v>
      </c>
      <c r="P3788" s="2">
        <f>DATEDIF('Transaction Data'!$D3788,'Transaction Data'!$A3788,"y")</f>
        <v>45</v>
      </c>
      <c r="Q3788" s="2" t="str">
        <f>FLOOR('Transaction Data'!$P3788,15)&amp;"-"&amp;FLOOR('Transaction Data'!$P3788,15)+14</f>
        <v>45-59</v>
      </c>
      <c r="R3788" s="2" t="str">
        <f>IF('Transaction Data'!$L3788&lt;=10,"Less Expensive","Expensive")</f>
        <v>Expensive</v>
      </c>
      <c r="S3788" s="4">
        <f>WEEKDAY('Transaction Data'!$A3788)</f>
        <v>6</v>
      </c>
      <c r="T3788" s="2" t="str">
        <f>IF(WEEKDAY('Transaction Data'!$A3788,2)&lt;6,"Weekday","Weekend")</f>
        <v>Weekday</v>
      </c>
    </row>
    <row r="3789" ht="15.75" customHeight="1">
      <c r="A3789" s="1">
        <v>45478.0</v>
      </c>
      <c r="B3789" s="2" t="s">
        <v>3619</v>
      </c>
      <c r="C3789" s="2" t="s">
        <v>72</v>
      </c>
      <c r="D3789" s="1">
        <v>36009.0</v>
      </c>
      <c r="E3789" s="2" t="s">
        <v>22</v>
      </c>
      <c r="F3789" s="2">
        <v>102.0</v>
      </c>
      <c r="G3789" s="2" t="s">
        <v>55</v>
      </c>
      <c r="H3789" s="2" t="s">
        <v>52</v>
      </c>
      <c r="I3789" s="2" t="s">
        <v>25</v>
      </c>
      <c r="J3789" s="2" t="str">
        <f t="array" ref="J3789">XLOOKUP('Transaction Data'!$G3789,Product_Code,Biscuit_Brand)</f>
        <v>Vanilla Wafers</v>
      </c>
      <c r="K3789" s="2">
        <f t="array" ref="K3789">XLOOKUP('Transaction Data'!$G3789,Product_Code,Cost)</f>
        <v>18</v>
      </c>
      <c r="L3789" s="2">
        <f t="array" ref="L3789">XLOOKUP('Transaction Data'!$G3789,Product_Code,Unit_Price)</f>
        <v>36</v>
      </c>
      <c r="M3789" s="3">
        <f>'Transaction Data'!$F3789*'Transaction Data'!$K3789</f>
        <v>1836</v>
      </c>
      <c r="N3789" s="3">
        <f>'Transaction Data'!$F3789*'Transaction Data'!$L3789</f>
        <v>3672</v>
      </c>
      <c r="O3789" s="3">
        <f>'Transaction Data'!$N3789-'Transaction Data'!$M3789</f>
        <v>1836</v>
      </c>
      <c r="P3789" s="2">
        <f>DATEDIF('Transaction Data'!$D3789,'Transaction Data'!$A3789,"y")</f>
        <v>25</v>
      </c>
      <c r="Q3789" s="2" t="str">
        <f>FLOOR('Transaction Data'!$P3789,15)&amp;"-"&amp;FLOOR('Transaction Data'!$P3789,15)+14</f>
        <v>15-29</v>
      </c>
      <c r="R3789" s="2" t="str">
        <f>IF('Transaction Data'!$L3789&lt;=10,"Less Expensive","Expensive")</f>
        <v>Expensive</v>
      </c>
      <c r="S3789" s="4">
        <f>WEEKDAY('Transaction Data'!$A3789)</f>
        <v>6</v>
      </c>
      <c r="T3789" s="2" t="str">
        <f>IF(WEEKDAY('Transaction Data'!$A3789,2)&lt;6,"Weekday","Weekend")</f>
        <v>Weekday</v>
      </c>
    </row>
    <row r="3790" ht="15.75" customHeight="1">
      <c r="A3790" s="1">
        <v>45474.0</v>
      </c>
      <c r="B3790" s="2" t="s">
        <v>3620</v>
      </c>
      <c r="C3790" s="2" t="s">
        <v>72</v>
      </c>
      <c r="D3790" s="1">
        <v>30163.0</v>
      </c>
      <c r="E3790" s="2" t="s">
        <v>22</v>
      </c>
      <c r="F3790" s="2">
        <v>401.0</v>
      </c>
      <c r="G3790" s="2" t="s">
        <v>48</v>
      </c>
      <c r="H3790" s="2" t="s">
        <v>52</v>
      </c>
      <c r="I3790" s="2" t="s">
        <v>25</v>
      </c>
      <c r="J3790" s="2" t="str">
        <f t="array" ref="J3790">XLOOKUP('Transaction Data'!$G3790,Product_Code,Biscuit_Brand)</f>
        <v>Lemon Crisps</v>
      </c>
      <c r="K3790" s="2">
        <f t="array" ref="K3790">XLOOKUP('Transaction Data'!$G3790,Product_Code,Cost)</f>
        <v>7</v>
      </c>
      <c r="L3790" s="2">
        <f t="array" ref="L3790">XLOOKUP('Transaction Data'!$G3790,Product_Code,Unit_Price)</f>
        <v>9</v>
      </c>
      <c r="M3790" s="3">
        <f>'Transaction Data'!$F3790*'Transaction Data'!$K3790</f>
        <v>2807</v>
      </c>
      <c r="N3790" s="3">
        <f>'Transaction Data'!$F3790*'Transaction Data'!$L3790</f>
        <v>3609</v>
      </c>
      <c r="O3790" s="3">
        <f>'Transaction Data'!$N3790-'Transaction Data'!$M3790</f>
        <v>802</v>
      </c>
      <c r="P3790" s="2">
        <f>DATEDIF('Transaction Data'!$D3790,'Transaction Data'!$A3790,"y")</f>
        <v>41</v>
      </c>
      <c r="Q3790" s="2" t="str">
        <f>FLOOR('Transaction Data'!$P3790,15)&amp;"-"&amp;FLOOR('Transaction Data'!$P3790,15)+14</f>
        <v>30-44</v>
      </c>
      <c r="R3790" s="2" t="str">
        <f>IF('Transaction Data'!$L3790&lt;=10,"Less Expensive","Expensive")</f>
        <v>Less Expensive</v>
      </c>
      <c r="S3790" s="4">
        <f>WEEKDAY('Transaction Data'!$A3790)</f>
        <v>2</v>
      </c>
      <c r="T3790" s="2" t="str">
        <f>IF(WEEKDAY('Transaction Data'!$A3790,2)&lt;6,"Weekday","Weekend")</f>
        <v>Weekday</v>
      </c>
    </row>
    <row r="3791" ht="15.75" customHeight="1">
      <c r="A3791" s="1">
        <v>45311.0</v>
      </c>
      <c r="B3791" s="2" t="s">
        <v>2035</v>
      </c>
      <c r="C3791" s="2" t="s">
        <v>51</v>
      </c>
      <c r="D3791" s="1">
        <v>24376.0</v>
      </c>
      <c r="E3791" s="2" t="s">
        <v>37</v>
      </c>
      <c r="F3791" s="2">
        <v>62.0</v>
      </c>
      <c r="G3791" s="2" t="s">
        <v>44</v>
      </c>
      <c r="H3791" s="2" t="s">
        <v>45</v>
      </c>
      <c r="I3791" s="2" t="s">
        <v>25</v>
      </c>
      <c r="J3791" s="2" t="str">
        <f t="array" ref="J3791">XLOOKUP('Transaction Data'!$G3791,Product_Code,Biscuit_Brand)</f>
        <v>Butter Crunch</v>
      </c>
      <c r="K3791" s="2">
        <f t="array" ref="K3791">XLOOKUP('Transaction Data'!$G3791,Product_Code,Cost)</f>
        <v>10</v>
      </c>
      <c r="L3791" s="2">
        <f t="array" ref="L3791">XLOOKUP('Transaction Data'!$G3791,Product_Code,Unit_Price)</f>
        <v>11</v>
      </c>
      <c r="M3791" s="3">
        <f>'Transaction Data'!$F3791*'Transaction Data'!$K3791</f>
        <v>620</v>
      </c>
      <c r="N3791" s="3">
        <f>'Transaction Data'!$F3791*'Transaction Data'!$L3791</f>
        <v>682</v>
      </c>
      <c r="O3791" s="3">
        <f>'Transaction Data'!$N3791-'Transaction Data'!$M3791</f>
        <v>62</v>
      </c>
      <c r="P3791" s="2">
        <f>DATEDIF('Transaction Data'!$D3791,'Transaction Data'!$A3791,"y")</f>
        <v>57</v>
      </c>
      <c r="Q3791" s="2" t="str">
        <f>FLOOR('Transaction Data'!$P3791,15)&amp;"-"&amp;FLOOR('Transaction Data'!$P3791,15)+14</f>
        <v>45-59</v>
      </c>
      <c r="R3791" s="2" t="str">
        <f>IF('Transaction Data'!$L3791&lt;=10,"Less Expensive","Expensive")</f>
        <v>Expensive</v>
      </c>
      <c r="S3791" s="4">
        <f>WEEKDAY('Transaction Data'!$A3791)</f>
        <v>7</v>
      </c>
      <c r="T3791" s="2" t="str">
        <f>IF(WEEKDAY('Transaction Data'!$A3791,2)&lt;6,"Weekday","Weekend")</f>
        <v>Weekend</v>
      </c>
    </row>
    <row r="3792" ht="15.75" customHeight="1">
      <c r="A3792" s="1">
        <v>45415.0</v>
      </c>
      <c r="B3792" s="2" t="s">
        <v>3621</v>
      </c>
      <c r="C3792" s="2" t="s">
        <v>41</v>
      </c>
      <c r="D3792" s="1">
        <v>36433.0</v>
      </c>
      <c r="E3792" s="2" t="s">
        <v>63</v>
      </c>
      <c r="F3792" s="2">
        <v>357.0</v>
      </c>
      <c r="G3792" s="2" t="s">
        <v>61</v>
      </c>
      <c r="H3792" s="2" t="s">
        <v>49</v>
      </c>
      <c r="I3792" s="2" t="s">
        <v>25</v>
      </c>
      <c r="J3792" s="2" t="str">
        <f t="array" ref="J3792">XLOOKUP('Transaction Data'!$G3792,Product_Code,Biscuit_Brand)</f>
        <v>Choco Delight</v>
      </c>
      <c r="K3792" s="2">
        <f t="array" ref="K3792">XLOOKUP('Transaction Data'!$G3792,Product_Code,Cost)</f>
        <v>3</v>
      </c>
      <c r="L3792" s="2">
        <f t="array" ref="L3792">XLOOKUP('Transaction Data'!$G3792,Product_Code,Unit_Price)</f>
        <v>5</v>
      </c>
      <c r="M3792" s="3">
        <f>'Transaction Data'!$F3792*'Transaction Data'!$K3792</f>
        <v>1071</v>
      </c>
      <c r="N3792" s="3">
        <f>'Transaction Data'!$F3792*'Transaction Data'!$L3792</f>
        <v>1785</v>
      </c>
      <c r="O3792" s="3">
        <f>'Transaction Data'!$N3792-'Transaction Data'!$M3792</f>
        <v>714</v>
      </c>
      <c r="P3792" s="2">
        <f>DATEDIF('Transaction Data'!$D3792,'Transaction Data'!$A3792,"y")</f>
        <v>24</v>
      </c>
      <c r="Q3792" s="2" t="str">
        <f>FLOOR('Transaction Data'!$P3792,15)&amp;"-"&amp;FLOOR('Transaction Data'!$P3792,15)+14</f>
        <v>15-29</v>
      </c>
      <c r="R3792" s="2" t="str">
        <f>IF('Transaction Data'!$L3792&lt;=10,"Less Expensive","Expensive")</f>
        <v>Less Expensive</v>
      </c>
      <c r="S3792" s="4">
        <f>WEEKDAY('Transaction Data'!$A3792)</f>
        <v>6</v>
      </c>
      <c r="T3792" s="2" t="str">
        <f>IF(WEEKDAY('Transaction Data'!$A3792,2)&lt;6,"Weekday","Weekend")</f>
        <v>Weekday</v>
      </c>
    </row>
    <row r="3793" ht="15.75" customHeight="1">
      <c r="A3793" s="1">
        <v>45328.0</v>
      </c>
      <c r="B3793" s="2" t="s">
        <v>3622</v>
      </c>
      <c r="C3793" s="2" t="s">
        <v>65</v>
      </c>
      <c r="D3793" s="1">
        <v>24688.0</v>
      </c>
      <c r="E3793" s="2" t="s">
        <v>22</v>
      </c>
      <c r="F3793" s="2">
        <v>234.0</v>
      </c>
      <c r="G3793" s="2" t="s">
        <v>23</v>
      </c>
      <c r="H3793" s="2" t="s">
        <v>52</v>
      </c>
      <c r="I3793" s="2" t="s">
        <v>25</v>
      </c>
      <c r="J3793" s="2" t="str">
        <f t="array" ref="J3793">XLOOKUP('Transaction Data'!$G3793,Product_Code,Biscuit_Brand)</f>
        <v>Cinnamon Swirls</v>
      </c>
      <c r="K3793" s="2">
        <f t="array" ref="K3793">XLOOKUP('Transaction Data'!$G3793,Product_Code,Cost)</f>
        <v>10</v>
      </c>
      <c r="L3793" s="2">
        <f t="array" ref="L3793">XLOOKUP('Transaction Data'!$G3793,Product_Code,Unit_Price)</f>
        <v>14</v>
      </c>
      <c r="M3793" s="3">
        <f>'Transaction Data'!$F3793*'Transaction Data'!$K3793</f>
        <v>2340</v>
      </c>
      <c r="N3793" s="3">
        <f>'Transaction Data'!$F3793*'Transaction Data'!$L3793</f>
        <v>3276</v>
      </c>
      <c r="O3793" s="3">
        <f>'Transaction Data'!$N3793-'Transaction Data'!$M3793</f>
        <v>936</v>
      </c>
      <c r="P3793" s="2">
        <f>DATEDIF('Transaction Data'!$D3793,'Transaction Data'!$A3793,"y")</f>
        <v>56</v>
      </c>
      <c r="Q3793" s="2" t="str">
        <f>FLOOR('Transaction Data'!$P3793,15)&amp;"-"&amp;FLOOR('Transaction Data'!$P3793,15)+14</f>
        <v>45-59</v>
      </c>
      <c r="R3793" s="2" t="str">
        <f>IF('Transaction Data'!$L3793&lt;=10,"Less Expensive","Expensive")</f>
        <v>Expensive</v>
      </c>
      <c r="S3793" s="4">
        <f>WEEKDAY('Transaction Data'!$A3793)</f>
        <v>3</v>
      </c>
      <c r="T3793" s="2" t="str">
        <f>IF(WEEKDAY('Transaction Data'!$A3793,2)&lt;6,"Weekday","Weekend")</f>
        <v>Weekday</v>
      </c>
    </row>
    <row r="3794" ht="15.75" customHeight="1">
      <c r="A3794" s="1">
        <v>45490.0</v>
      </c>
      <c r="B3794" s="2" t="s">
        <v>3623</v>
      </c>
      <c r="C3794" s="2" t="s">
        <v>65</v>
      </c>
      <c r="D3794" s="1">
        <v>28344.0</v>
      </c>
      <c r="E3794" s="2" t="s">
        <v>37</v>
      </c>
      <c r="F3794" s="2">
        <v>204.0</v>
      </c>
      <c r="G3794" s="2" t="s">
        <v>60</v>
      </c>
      <c r="H3794" s="2" t="s">
        <v>49</v>
      </c>
      <c r="I3794" s="2" t="s">
        <v>25</v>
      </c>
      <c r="J3794" s="2" t="str">
        <f t="array" ref="J3794">XLOOKUP('Transaction Data'!$G3794,Product_Code,Biscuit_Brand)</f>
        <v>Peanut Butter Bites</v>
      </c>
      <c r="K3794" s="2">
        <f t="array" ref="K3794">XLOOKUP('Transaction Data'!$G3794,Product_Code,Cost)</f>
        <v>5</v>
      </c>
      <c r="L3794" s="2">
        <f t="array" ref="L3794">XLOOKUP('Transaction Data'!$G3794,Product_Code,Unit_Price)</f>
        <v>7</v>
      </c>
      <c r="M3794" s="3">
        <f>'Transaction Data'!$F3794*'Transaction Data'!$K3794</f>
        <v>1020</v>
      </c>
      <c r="N3794" s="3">
        <f>'Transaction Data'!$F3794*'Transaction Data'!$L3794</f>
        <v>1428</v>
      </c>
      <c r="O3794" s="3">
        <f>'Transaction Data'!$N3794-'Transaction Data'!$M3794</f>
        <v>408</v>
      </c>
      <c r="P3794" s="2">
        <f>DATEDIF('Transaction Data'!$D3794,'Transaction Data'!$A3794,"y")</f>
        <v>46</v>
      </c>
      <c r="Q3794" s="2" t="str">
        <f>FLOOR('Transaction Data'!$P3794,15)&amp;"-"&amp;FLOOR('Transaction Data'!$P3794,15)+14</f>
        <v>45-59</v>
      </c>
      <c r="R3794" s="2" t="str">
        <f>IF('Transaction Data'!$L3794&lt;=10,"Less Expensive","Expensive")</f>
        <v>Less Expensive</v>
      </c>
      <c r="S3794" s="4">
        <f>WEEKDAY('Transaction Data'!$A3794)</f>
        <v>4</v>
      </c>
      <c r="T3794" s="2" t="str">
        <f>IF(WEEKDAY('Transaction Data'!$A3794,2)&lt;6,"Weekday","Weekend")</f>
        <v>Weekday</v>
      </c>
    </row>
    <row r="3795" ht="15.75" customHeight="1">
      <c r="A3795" s="1">
        <v>45498.0</v>
      </c>
      <c r="B3795" s="2" t="s">
        <v>3624</v>
      </c>
      <c r="C3795" s="2" t="s">
        <v>21</v>
      </c>
      <c r="D3795" s="1">
        <v>26482.0</v>
      </c>
      <c r="E3795" s="2" t="s">
        <v>37</v>
      </c>
      <c r="F3795" s="2">
        <v>77.0</v>
      </c>
      <c r="G3795" s="2" t="s">
        <v>38</v>
      </c>
      <c r="H3795" s="2" t="s">
        <v>52</v>
      </c>
      <c r="I3795" s="2" t="s">
        <v>25</v>
      </c>
      <c r="J3795" s="2" t="str">
        <f t="array" ref="J3795">XLOOKUP('Transaction Data'!$G3795,Product_Code,Biscuit_Brand)</f>
        <v>Ginger Snaps</v>
      </c>
      <c r="K3795" s="2">
        <f t="array" ref="K3795">XLOOKUP('Transaction Data'!$G3795,Product_Code,Cost)</f>
        <v>14</v>
      </c>
      <c r="L3795" s="2">
        <f t="array" ref="L3795">XLOOKUP('Transaction Data'!$G3795,Product_Code,Unit_Price)</f>
        <v>28</v>
      </c>
      <c r="M3795" s="3">
        <f>'Transaction Data'!$F3795*'Transaction Data'!$K3795</f>
        <v>1078</v>
      </c>
      <c r="N3795" s="3">
        <f>'Transaction Data'!$F3795*'Transaction Data'!$L3795</f>
        <v>2156</v>
      </c>
      <c r="O3795" s="3">
        <f>'Transaction Data'!$N3795-'Transaction Data'!$M3795</f>
        <v>1078</v>
      </c>
      <c r="P3795" s="2">
        <f>DATEDIF('Transaction Data'!$D3795,'Transaction Data'!$A3795,"y")</f>
        <v>52</v>
      </c>
      <c r="Q3795" s="2" t="str">
        <f>FLOOR('Transaction Data'!$P3795,15)&amp;"-"&amp;FLOOR('Transaction Data'!$P3795,15)+14</f>
        <v>45-59</v>
      </c>
      <c r="R3795" s="2" t="str">
        <f>IF('Transaction Data'!$L3795&lt;=10,"Less Expensive","Expensive")</f>
        <v>Expensive</v>
      </c>
      <c r="S3795" s="4">
        <f>WEEKDAY('Transaction Data'!$A3795)</f>
        <v>5</v>
      </c>
      <c r="T3795" s="2" t="str">
        <f>IF(WEEKDAY('Transaction Data'!$A3795,2)&lt;6,"Weekday","Weekend")</f>
        <v>Weekday</v>
      </c>
    </row>
    <row r="3796" ht="15.75" customHeight="1">
      <c r="A3796" s="1">
        <v>45358.0</v>
      </c>
      <c r="B3796" s="2" t="s">
        <v>3625</v>
      </c>
      <c r="C3796" s="2" t="s">
        <v>69</v>
      </c>
      <c r="D3796" s="1">
        <v>20666.0</v>
      </c>
      <c r="E3796" s="2" t="s">
        <v>27</v>
      </c>
      <c r="F3796" s="2">
        <v>379.0</v>
      </c>
      <c r="G3796" s="2" t="s">
        <v>60</v>
      </c>
      <c r="H3796" s="2" t="s">
        <v>34</v>
      </c>
      <c r="I3796" s="2" t="s">
        <v>25</v>
      </c>
      <c r="J3796" s="2" t="str">
        <f t="array" ref="J3796">XLOOKUP('Transaction Data'!$G3796,Product_Code,Biscuit_Brand)</f>
        <v>Peanut Butter Bites</v>
      </c>
      <c r="K3796" s="2">
        <f t="array" ref="K3796">XLOOKUP('Transaction Data'!$G3796,Product_Code,Cost)</f>
        <v>5</v>
      </c>
      <c r="L3796" s="2">
        <f t="array" ref="L3796">XLOOKUP('Transaction Data'!$G3796,Product_Code,Unit_Price)</f>
        <v>7</v>
      </c>
      <c r="M3796" s="3">
        <f>'Transaction Data'!$F3796*'Transaction Data'!$K3796</f>
        <v>1895</v>
      </c>
      <c r="N3796" s="3">
        <f>'Transaction Data'!$F3796*'Transaction Data'!$L3796</f>
        <v>2653</v>
      </c>
      <c r="O3796" s="3">
        <f>'Transaction Data'!$N3796-'Transaction Data'!$M3796</f>
        <v>758</v>
      </c>
      <c r="P3796" s="2">
        <f>DATEDIF('Transaction Data'!$D3796,'Transaction Data'!$A3796,"y")</f>
        <v>67</v>
      </c>
      <c r="Q3796" s="2" t="str">
        <f>FLOOR('Transaction Data'!$P3796,15)&amp;"-"&amp;FLOOR('Transaction Data'!$P3796,15)+14</f>
        <v>60-74</v>
      </c>
      <c r="R3796" s="2" t="str">
        <f>IF('Transaction Data'!$L3796&lt;=10,"Less Expensive","Expensive")</f>
        <v>Less Expensive</v>
      </c>
      <c r="S3796" s="4">
        <f>WEEKDAY('Transaction Data'!$A3796)</f>
        <v>5</v>
      </c>
      <c r="T3796" s="2" t="str">
        <f>IF(WEEKDAY('Transaction Data'!$A3796,2)&lt;6,"Weekday","Weekend")</f>
        <v>Weekday</v>
      </c>
    </row>
    <row r="3797" ht="15.75" customHeight="1">
      <c r="A3797" s="1">
        <v>45426.0</v>
      </c>
      <c r="B3797" s="2" t="s">
        <v>3626</v>
      </c>
      <c r="C3797" s="2" t="s">
        <v>41</v>
      </c>
      <c r="D3797" s="1">
        <v>19235.0</v>
      </c>
      <c r="E3797" s="2" t="s">
        <v>22</v>
      </c>
      <c r="F3797" s="2">
        <v>413.0</v>
      </c>
      <c r="G3797" s="2" t="s">
        <v>33</v>
      </c>
      <c r="H3797" s="2" t="s">
        <v>34</v>
      </c>
      <c r="I3797" s="2" t="s">
        <v>25</v>
      </c>
      <c r="J3797" s="2" t="str">
        <f t="array" ref="J3797">XLOOKUP('Transaction Data'!$G3797,Product_Code,Biscuit_Brand)</f>
        <v>Caramel Biscuits</v>
      </c>
      <c r="K3797" s="2">
        <f t="array" ref="K3797">XLOOKUP('Transaction Data'!$G3797,Product_Code,Cost)</f>
        <v>18</v>
      </c>
      <c r="L3797" s="2">
        <f t="array" ref="L3797">XLOOKUP('Transaction Data'!$G3797,Product_Code,Unit_Price)</f>
        <v>22</v>
      </c>
      <c r="M3797" s="3">
        <f>'Transaction Data'!$F3797*'Transaction Data'!$K3797</f>
        <v>7434</v>
      </c>
      <c r="N3797" s="3">
        <f>'Transaction Data'!$F3797*'Transaction Data'!$L3797</f>
        <v>9086</v>
      </c>
      <c r="O3797" s="3">
        <f>'Transaction Data'!$N3797-'Transaction Data'!$M3797</f>
        <v>1652</v>
      </c>
      <c r="P3797" s="2">
        <f>DATEDIF('Transaction Data'!$D3797,'Transaction Data'!$A3797,"y")</f>
        <v>71</v>
      </c>
      <c r="Q3797" s="2" t="str">
        <f>FLOOR('Transaction Data'!$P3797,15)&amp;"-"&amp;FLOOR('Transaction Data'!$P3797,15)+14</f>
        <v>60-74</v>
      </c>
      <c r="R3797" s="2" t="str">
        <f>IF('Transaction Data'!$L3797&lt;=10,"Less Expensive","Expensive")</f>
        <v>Expensive</v>
      </c>
      <c r="S3797" s="4">
        <f>WEEKDAY('Transaction Data'!$A3797)</f>
        <v>3</v>
      </c>
      <c r="T3797" s="2" t="str">
        <f>IF(WEEKDAY('Transaction Data'!$A3797,2)&lt;6,"Weekday","Weekend")</f>
        <v>Weekday</v>
      </c>
    </row>
    <row r="3798" ht="15.75" customHeight="1">
      <c r="A3798" s="1">
        <v>45403.0</v>
      </c>
      <c r="B3798" s="2" t="s">
        <v>3627</v>
      </c>
      <c r="C3798" s="2" t="s">
        <v>21</v>
      </c>
      <c r="D3798" s="1">
        <v>17696.0</v>
      </c>
      <c r="E3798" s="2" t="s">
        <v>37</v>
      </c>
      <c r="F3798" s="2">
        <v>195.0</v>
      </c>
      <c r="G3798" s="2" t="s">
        <v>28</v>
      </c>
      <c r="H3798" s="2" t="s">
        <v>39</v>
      </c>
      <c r="I3798" s="2" t="s">
        <v>25</v>
      </c>
      <c r="J3798" s="2" t="str">
        <f t="array" ref="J3798">XLOOKUP('Transaction Data'!$G3798,Product_Code,Biscuit_Brand)</f>
        <v>Shortbread</v>
      </c>
      <c r="K3798" s="2">
        <f t="array" ref="K3798">XLOOKUP('Transaction Data'!$G3798,Product_Code,Cost)</f>
        <v>10</v>
      </c>
      <c r="L3798" s="2">
        <f t="array" ref="L3798">XLOOKUP('Transaction Data'!$G3798,Product_Code,Unit_Price)</f>
        <v>45</v>
      </c>
      <c r="M3798" s="3">
        <f>'Transaction Data'!$F3798*'Transaction Data'!$K3798</f>
        <v>1950</v>
      </c>
      <c r="N3798" s="3">
        <f>'Transaction Data'!$F3798*'Transaction Data'!$L3798</f>
        <v>8775</v>
      </c>
      <c r="O3798" s="3">
        <f>'Transaction Data'!$N3798-'Transaction Data'!$M3798</f>
        <v>6825</v>
      </c>
      <c r="P3798" s="2">
        <f>DATEDIF('Transaction Data'!$D3798,'Transaction Data'!$A3798,"y")</f>
        <v>75</v>
      </c>
      <c r="Q3798" s="2" t="str">
        <f>FLOOR('Transaction Data'!$P3798,15)&amp;"-"&amp;FLOOR('Transaction Data'!$P3798,15)+14</f>
        <v>75-89</v>
      </c>
      <c r="R3798" s="2" t="str">
        <f>IF('Transaction Data'!$L3798&lt;=10,"Less Expensive","Expensive")</f>
        <v>Expensive</v>
      </c>
      <c r="S3798" s="4">
        <f>WEEKDAY('Transaction Data'!$A3798)</f>
        <v>1</v>
      </c>
      <c r="T3798" s="2" t="str">
        <f>IF(WEEKDAY('Transaction Data'!$A3798,2)&lt;6,"Weekday","Weekend")</f>
        <v>Weekend</v>
      </c>
    </row>
    <row r="3799" ht="15.75" customHeight="1">
      <c r="A3799" s="1">
        <v>45501.0</v>
      </c>
      <c r="B3799" s="2" t="s">
        <v>3628</v>
      </c>
      <c r="C3799" s="2" t="s">
        <v>32</v>
      </c>
      <c r="D3799" s="1">
        <v>27317.0</v>
      </c>
      <c r="E3799" s="2" t="s">
        <v>22</v>
      </c>
      <c r="F3799" s="2">
        <v>255.0</v>
      </c>
      <c r="G3799" s="2" t="s">
        <v>23</v>
      </c>
      <c r="H3799" s="2" t="s">
        <v>42</v>
      </c>
      <c r="I3799" s="2" t="s">
        <v>25</v>
      </c>
      <c r="J3799" s="2" t="str">
        <f t="array" ref="J3799">XLOOKUP('Transaction Data'!$G3799,Product_Code,Biscuit_Brand)</f>
        <v>Cinnamon Swirls</v>
      </c>
      <c r="K3799" s="2">
        <f t="array" ref="K3799">XLOOKUP('Transaction Data'!$G3799,Product_Code,Cost)</f>
        <v>10</v>
      </c>
      <c r="L3799" s="2">
        <f t="array" ref="L3799">XLOOKUP('Transaction Data'!$G3799,Product_Code,Unit_Price)</f>
        <v>14</v>
      </c>
      <c r="M3799" s="3">
        <f>'Transaction Data'!$F3799*'Transaction Data'!$K3799</f>
        <v>2550</v>
      </c>
      <c r="N3799" s="3">
        <f>'Transaction Data'!$F3799*'Transaction Data'!$L3799</f>
        <v>3570</v>
      </c>
      <c r="O3799" s="3">
        <f>'Transaction Data'!$N3799-'Transaction Data'!$M3799</f>
        <v>1020</v>
      </c>
      <c r="P3799" s="2">
        <f>DATEDIF('Transaction Data'!$D3799,'Transaction Data'!$A3799,"y")</f>
        <v>49</v>
      </c>
      <c r="Q3799" s="2" t="str">
        <f>FLOOR('Transaction Data'!$P3799,15)&amp;"-"&amp;FLOOR('Transaction Data'!$P3799,15)+14</f>
        <v>45-59</v>
      </c>
      <c r="R3799" s="2" t="str">
        <f>IF('Transaction Data'!$L3799&lt;=10,"Less Expensive","Expensive")</f>
        <v>Expensive</v>
      </c>
      <c r="S3799" s="4">
        <f>WEEKDAY('Transaction Data'!$A3799)</f>
        <v>1</v>
      </c>
      <c r="T3799" s="2" t="str">
        <f>IF(WEEKDAY('Transaction Data'!$A3799,2)&lt;6,"Weekday","Weekend")</f>
        <v>Weekend</v>
      </c>
    </row>
    <row r="3800" ht="15.75" customHeight="1">
      <c r="A3800" s="1">
        <v>45465.0</v>
      </c>
      <c r="B3800" s="2" t="s">
        <v>3629</v>
      </c>
      <c r="C3800" s="2" t="s">
        <v>32</v>
      </c>
      <c r="D3800" s="1">
        <v>33132.0</v>
      </c>
      <c r="E3800" s="2" t="s">
        <v>63</v>
      </c>
      <c r="F3800" s="2">
        <v>471.0</v>
      </c>
      <c r="G3800" s="2" t="s">
        <v>60</v>
      </c>
      <c r="H3800" s="2" t="s">
        <v>45</v>
      </c>
      <c r="I3800" s="2" t="s">
        <v>25</v>
      </c>
      <c r="J3800" s="2" t="str">
        <f t="array" ref="J3800">XLOOKUP('Transaction Data'!$G3800,Product_Code,Biscuit_Brand)</f>
        <v>Peanut Butter Bites</v>
      </c>
      <c r="K3800" s="2">
        <f t="array" ref="K3800">XLOOKUP('Transaction Data'!$G3800,Product_Code,Cost)</f>
        <v>5</v>
      </c>
      <c r="L3800" s="2">
        <f t="array" ref="L3800">XLOOKUP('Transaction Data'!$G3800,Product_Code,Unit_Price)</f>
        <v>7</v>
      </c>
      <c r="M3800" s="3">
        <f>'Transaction Data'!$F3800*'Transaction Data'!$K3800</f>
        <v>2355</v>
      </c>
      <c r="N3800" s="3">
        <f>'Transaction Data'!$F3800*'Transaction Data'!$L3800</f>
        <v>3297</v>
      </c>
      <c r="O3800" s="3">
        <f>'Transaction Data'!$N3800-'Transaction Data'!$M3800</f>
        <v>942</v>
      </c>
      <c r="P3800" s="2">
        <f>DATEDIF('Transaction Data'!$D3800,'Transaction Data'!$A3800,"y")</f>
        <v>33</v>
      </c>
      <c r="Q3800" s="2" t="str">
        <f>FLOOR('Transaction Data'!$P3800,15)&amp;"-"&amp;FLOOR('Transaction Data'!$P3800,15)+14</f>
        <v>30-44</v>
      </c>
      <c r="R3800" s="2" t="str">
        <f>IF('Transaction Data'!$L3800&lt;=10,"Less Expensive","Expensive")</f>
        <v>Less Expensive</v>
      </c>
      <c r="S3800" s="4">
        <f>WEEKDAY('Transaction Data'!$A3800)</f>
        <v>7</v>
      </c>
      <c r="T3800" s="2" t="str">
        <f>IF(WEEKDAY('Transaction Data'!$A3800,2)&lt;6,"Weekday","Weekend")</f>
        <v>Weekend</v>
      </c>
    </row>
    <row r="3801" ht="15.75" customHeight="1">
      <c r="A3801" s="1">
        <v>45424.0</v>
      </c>
      <c r="B3801" s="2" t="s">
        <v>3630</v>
      </c>
      <c r="C3801" s="2" t="s">
        <v>41</v>
      </c>
      <c r="D3801" s="1">
        <v>21921.0</v>
      </c>
      <c r="E3801" s="2" t="s">
        <v>27</v>
      </c>
      <c r="F3801" s="2">
        <v>220.0</v>
      </c>
      <c r="G3801" s="2" t="s">
        <v>48</v>
      </c>
      <c r="H3801" s="2" t="s">
        <v>49</v>
      </c>
      <c r="I3801" s="2" t="s">
        <v>25</v>
      </c>
      <c r="J3801" s="2" t="str">
        <f t="array" ref="J3801">XLOOKUP('Transaction Data'!$G3801,Product_Code,Biscuit_Brand)</f>
        <v>Lemon Crisps</v>
      </c>
      <c r="K3801" s="2">
        <f t="array" ref="K3801">XLOOKUP('Transaction Data'!$G3801,Product_Code,Cost)</f>
        <v>7</v>
      </c>
      <c r="L3801" s="2">
        <f t="array" ref="L3801">XLOOKUP('Transaction Data'!$G3801,Product_Code,Unit_Price)</f>
        <v>9</v>
      </c>
      <c r="M3801" s="3">
        <f>'Transaction Data'!$F3801*'Transaction Data'!$K3801</f>
        <v>1540</v>
      </c>
      <c r="N3801" s="3">
        <f>'Transaction Data'!$F3801*'Transaction Data'!$L3801</f>
        <v>1980</v>
      </c>
      <c r="O3801" s="3">
        <f>'Transaction Data'!$N3801-'Transaction Data'!$M3801</f>
        <v>440</v>
      </c>
      <c r="P3801" s="2">
        <f>DATEDIF('Transaction Data'!$D3801,'Transaction Data'!$A3801,"y")</f>
        <v>64</v>
      </c>
      <c r="Q3801" s="2" t="str">
        <f>FLOOR('Transaction Data'!$P3801,15)&amp;"-"&amp;FLOOR('Transaction Data'!$P3801,15)+14</f>
        <v>60-74</v>
      </c>
      <c r="R3801" s="2" t="str">
        <f>IF('Transaction Data'!$L3801&lt;=10,"Less Expensive","Expensive")</f>
        <v>Less Expensive</v>
      </c>
      <c r="S3801" s="4">
        <f>WEEKDAY('Transaction Data'!$A3801)</f>
        <v>1</v>
      </c>
      <c r="T3801" s="2" t="str">
        <f>IF(WEEKDAY('Transaction Data'!$A3801,2)&lt;6,"Weekday","Weekend")</f>
        <v>Weekend</v>
      </c>
    </row>
    <row r="3802" ht="15.75" customHeight="1">
      <c r="A3802" s="1">
        <v>45325.0</v>
      </c>
      <c r="B3802" s="2" t="s">
        <v>3631</v>
      </c>
      <c r="C3802" s="2" t="s">
        <v>54</v>
      </c>
      <c r="D3802" s="1">
        <v>38644.0</v>
      </c>
      <c r="E3802" s="2" t="s">
        <v>37</v>
      </c>
      <c r="F3802" s="2">
        <v>461.0</v>
      </c>
      <c r="G3802" s="2" t="s">
        <v>38</v>
      </c>
      <c r="H3802" s="2" t="s">
        <v>52</v>
      </c>
      <c r="I3802" s="2" t="s">
        <v>25</v>
      </c>
      <c r="J3802" s="2" t="str">
        <f t="array" ref="J3802">XLOOKUP('Transaction Data'!$G3802,Product_Code,Biscuit_Brand)</f>
        <v>Ginger Snaps</v>
      </c>
      <c r="K3802" s="2">
        <f t="array" ref="K3802">XLOOKUP('Transaction Data'!$G3802,Product_Code,Cost)</f>
        <v>14</v>
      </c>
      <c r="L3802" s="2">
        <f t="array" ref="L3802">XLOOKUP('Transaction Data'!$G3802,Product_Code,Unit_Price)</f>
        <v>28</v>
      </c>
      <c r="M3802" s="3">
        <f>'Transaction Data'!$F3802*'Transaction Data'!$K3802</f>
        <v>6454</v>
      </c>
      <c r="N3802" s="3">
        <f>'Transaction Data'!$F3802*'Transaction Data'!$L3802</f>
        <v>12908</v>
      </c>
      <c r="O3802" s="3">
        <f>'Transaction Data'!$N3802-'Transaction Data'!$M3802</f>
        <v>6454</v>
      </c>
      <c r="P3802" s="2">
        <f>DATEDIF('Transaction Data'!$D3802,'Transaction Data'!$A3802,"y")</f>
        <v>18</v>
      </c>
      <c r="Q3802" s="2" t="str">
        <f>FLOOR('Transaction Data'!$P3802,15)&amp;"-"&amp;FLOOR('Transaction Data'!$P3802,15)+14</f>
        <v>15-29</v>
      </c>
      <c r="R3802" s="2" t="str">
        <f>IF('Transaction Data'!$L3802&lt;=10,"Less Expensive","Expensive")</f>
        <v>Expensive</v>
      </c>
      <c r="S3802" s="4">
        <f>WEEKDAY('Transaction Data'!$A3802)</f>
        <v>7</v>
      </c>
      <c r="T3802" s="2" t="str">
        <f>IF(WEEKDAY('Transaction Data'!$A3802,2)&lt;6,"Weekday","Weekend")</f>
        <v>Weekend</v>
      </c>
    </row>
    <row r="3803" ht="15.75" customHeight="1">
      <c r="A3803" s="1">
        <v>45308.0</v>
      </c>
      <c r="B3803" s="2" t="s">
        <v>3632</v>
      </c>
      <c r="C3803" s="2" t="s">
        <v>78</v>
      </c>
      <c r="D3803" s="1">
        <v>37863.0</v>
      </c>
      <c r="E3803" s="2" t="s">
        <v>27</v>
      </c>
      <c r="F3803" s="2">
        <v>282.0</v>
      </c>
      <c r="G3803" s="2" t="s">
        <v>44</v>
      </c>
      <c r="H3803" s="2" t="s">
        <v>49</v>
      </c>
      <c r="I3803" s="2" t="s">
        <v>25</v>
      </c>
      <c r="J3803" s="2" t="str">
        <f t="array" ref="J3803">XLOOKUP('Transaction Data'!$G3803,Product_Code,Biscuit_Brand)</f>
        <v>Butter Crunch</v>
      </c>
      <c r="K3803" s="2">
        <f t="array" ref="K3803">XLOOKUP('Transaction Data'!$G3803,Product_Code,Cost)</f>
        <v>10</v>
      </c>
      <c r="L3803" s="2">
        <f t="array" ref="L3803">XLOOKUP('Transaction Data'!$G3803,Product_Code,Unit_Price)</f>
        <v>11</v>
      </c>
      <c r="M3803" s="3">
        <f>'Transaction Data'!$F3803*'Transaction Data'!$K3803</f>
        <v>2820</v>
      </c>
      <c r="N3803" s="3">
        <f>'Transaction Data'!$F3803*'Transaction Data'!$L3803</f>
        <v>3102</v>
      </c>
      <c r="O3803" s="3">
        <f>'Transaction Data'!$N3803-'Transaction Data'!$M3803</f>
        <v>282</v>
      </c>
      <c r="P3803" s="2">
        <f>DATEDIF('Transaction Data'!$D3803,'Transaction Data'!$A3803,"y")</f>
        <v>20</v>
      </c>
      <c r="Q3803" s="2" t="str">
        <f>FLOOR('Transaction Data'!$P3803,15)&amp;"-"&amp;FLOOR('Transaction Data'!$P3803,15)+14</f>
        <v>15-29</v>
      </c>
      <c r="R3803" s="2" t="str">
        <f>IF('Transaction Data'!$L3803&lt;=10,"Less Expensive","Expensive")</f>
        <v>Expensive</v>
      </c>
      <c r="S3803" s="4">
        <f>WEEKDAY('Transaction Data'!$A3803)</f>
        <v>4</v>
      </c>
      <c r="T3803" s="2" t="str">
        <f>IF(WEEKDAY('Transaction Data'!$A3803,2)&lt;6,"Weekday","Weekend")</f>
        <v>Weekday</v>
      </c>
    </row>
    <row r="3804" ht="15.75" customHeight="1">
      <c r="A3804" s="1">
        <v>45438.0</v>
      </c>
      <c r="B3804" s="2" t="s">
        <v>2987</v>
      </c>
      <c r="C3804" s="2" t="s">
        <v>69</v>
      </c>
      <c r="D3804" s="1">
        <v>24936.0</v>
      </c>
      <c r="E3804" s="2" t="s">
        <v>37</v>
      </c>
      <c r="F3804" s="2">
        <v>263.0</v>
      </c>
      <c r="G3804" s="2" t="s">
        <v>44</v>
      </c>
      <c r="H3804" s="2" t="s">
        <v>52</v>
      </c>
      <c r="I3804" s="2" t="s">
        <v>30</v>
      </c>
      <c r="J3804" s="2" t="str">
        <f t="array" ref="J3804">XLOOKUP('Transaction Data'!$G3804,Product_Code,Biscuit_Brand)</f>
        <v>Butter Crunch</v>
      </c>
      <c r="K3804" s="2">
        <f t="array" ref="K3804">XLOOKUP('Transaction Data'!$G3804,Product_Code,Cost)</f>
        <v>10</v>
      </c>
      <c r="L3804" s="2">
        <f t="array" ref="L3804">XLOOKUP('Transaction Data'!$G3804,Product_Code,Unit_Price)</f>
        <v>11</v>
      </c>
      <c r="M3804" s="3">
        <f>'Transaction Data'!$F3804*'Transaction Data'!$K3804</f>
        <v>2630</v>
      </c>
      <c r="N3804" s="3">
        <f>'Transaction Data'!$F3804*'Transaction Data'!$L3804</f>
        <v>2893</v>
      </c>
      <c r="O3804" s="3">
        <f>'Transaction Data'!$N3804-'Transaction Data'!$M3804</f>
        <v>263</v>
      </c>
      <c r="P3804" s="2">
        <f>DATEDIF('Transaction Data'!$D3804,'Transaction Data'!$A3804,"y")</f>
        <v>56</v>
      </c>
      <c r="Q3804" s="2" t="str">
        <f>FLOOR('Transaction Data'!$P3804,15)&amp;"-"&amp;FLOOR('Transaction Data'!$P3804,15)+14</f>
        <v>45-59</v>
      </c>
      <c r="R3804" s="2" t="str">
        <f>IF('Transaction Data'!$L3804&lt;=10,"Less Expensive","Expensive")</f>
        <v>Expensive</v>
      </c>
      <c r="S3804" s="4">
        <f>WEEKDAY('Transaction Data'!$A3804)</f>
        <v>1</v>
      </c>
      <c r="T3804" s="2" t="str">
        <f>IF(WEEKDAY('Transaction Data'!$A3804,2)&lt;6,"Weekday","Weekend")</f>
        <v>Weekend</v>
      </c>
    </row>
    <row r="3805" ht="15.75" customHeight="1">
      <c r="A3805" s="1">
        <v>45392.0</v>
      </c>
      <c r="B3805" s="2" t="s">
        <v>3633</v>
      </c>
      <c r="C3805" s="2" t="s">
        <v>78</v>
      </c>
      <c r="D3805" s="1">
        <v>24869.0</v>
      </c>
      <c r="E3805" s="2" t="s">
        <v>22</v>
      </c>
      <c r="F3805" s="2">
        <v>379.0</v>
      </c>
      <c r="G3805" s="2" t="s">
        <v>28</v>
      </c>
      <c r="H3805" s="2" t="s">
        <v>52</v>
      </c>
      <c r="I3805" s="2" t="s">
        <v>25</v>
      </c>
      <c r="J3805" s="2" t="str">
        <f t="array" ref="J3805">XLOOKUP('Transaction Data'!$G3805,Product_Code,Biscuit_Brand)</f>
        <v>Shortbread</v>
      </c>
      <c r="K3805" s="2">
        <f t="array" ref="K3805">XLOOKUP('Transaction Data'!$G3805,Product_Code,Cost)</f>
        <v>10</v>
      </c>
      <c r="L3805" s="2">
        <f t="array" ref="L3805">XLOOKUP('Transaction Data'!$G3805,Product_Code,Unit_Price)</f>
        <v>45</v>
      </c>
      <c r="M3805" s="3">
        <f>'Transaction Data'!$F3805*'Transaction Data'!$K3805</f>
        <v>3790</v>
      </c>
      <c r="N3805" s="3">
        <f>'Transaction Data'!$F3805*'Transaction Data'!$L3805</f>
        <v>17055</v>
      </c>
      <c r="O3805" s="3">
        <f>'Transaction Data'!$N3805-'Transaction Data'!$M3805</f>
        <v>13265</v>
      </c>
      <c r="P3805" s="2">
        <f>DATEDIF('Transaction Data'!$D3805,'Transaction Data'!$A3805,"y")</f>
        <v>56</v>
      </c>
      <c r="Q3805" s="2" t="str">
        <f>FLOOR('Transaction Data'!$P3805,15)&amp;"-"&amp;FLOOR('Transaction Data'!$P3805,15)+14</f>
        <v>45-59</v>
      </c>
      <c r="R3805" s="2" t="str">
        <f>IF('Transaction Data'!$L3805&lt;=10,"Less Expensive","Expensive")</f>
        <v>Expensive</v>
      </c>
      <c r="S3805" s="4">
        <f>WEEKDAY('Transaction Data'!$A3805)</f>
        <v>4</v>
      </c>
      <c r="T3805" s="2" t="str">
        <f>IF(WEEKDAY('Transaction Data'!$A3805,2)&lt;6,"Weekday","Weekend")</f>
        <v>Weekday</v>
      </c>
    </row>
    <row r="3806" ht="15.75" customHeight="1">
      <c r="A3806" s="1">
        <v>45350.0</v>
      </c>
      <c r="B3806" s="2" t="s">
        <v>3634</v>
      </c>
      <c r="C3806" s="2" t="s">
        <v>51</v>
      </c>
      <c r="D3806" s="1">
        <v>33898.0</v>
      </c>
      <c r="E3806" s="2" t="s">
        <v>63</v>
      </c>
      <c r="F3806" s="2">
        <v>469.0</v>
      </c>
      <c r="G3806" s="2" t="s">
        <v>57</v>
      </c>
      <c r="H3806" s="2" t="s">
        <v>45</v>
      </c>
      <c r="I3806" s="2" t="s">
        <v>25</v>
      </c>
      <c r="J3806" s="2" t="str">
        <f t="array" ref="J3806">XLOOKUP('Transaction Data'!$G3806,Product_Code,Biscuit_Brand)</f>
        <v>Oatmeal Cookies</v>
      </c>
      <c r="K3806" s="2">
        <f t="array" ref="K3806">XLOOKUP('Transaction Data'!$G3806,Product_Code,Cost)</f>
        <v>19</v>
      </c>
      <c r="L3806" s="2">
        <f t="array" ref="L3806">XLOOKUP('Transaction Data'!$G3806,Product_Code,Unit_Price)</f>
        <v>23</v>
      </c>
      <c r="M3806" s="3">
        <f>'Transaction Data'!$F3806*'Transaction Data'!$K3806</f>
        <v>8911</v>
      </c>
      <c r="N3806" s="3">
        <f>'Transaction Data'!$F3806*'Transaction Data'!$L3806</f>
        <v>10787</v>
      </c>
      <c r="O3806" s="3">
        <f>'Transaction Data'!$N3806-'Transaction Data'!$M3806</f>
        <v>1876</v>
      </c>
      <c r="P3806" s="2">
        <f>DATEDIF('Transaction Data'!$D3806,'Transaction Data'!$A3806,"y")</f>
        <v>31</v>
      </c>
      <c r="Q3806" s="2" t="str">
        <f>FLOOR('Transaction Data'!$P3806,15)&amp;"-"&amp;FLOOR('Transaction Data'!$P3806,15)+14</f>
        <v>30-44</v>
      </c>
      <c r="R3806" s="2" t="str">
        <f>IF('Transaction Data'!$L3806&lt;=10,"Less Expensive","Expensive")</f>
        <v>Expensive</v>
      </c>
      <c r="S3806" s="4">
        <f>WEEKDAY('Transaction Data'!$A3806)</f>
        <v>4</v>
      </c>
      <c r="T3806" s="2" t="str">
        <f>IF(WEEKDAY('Transaction Data'!$A3806,2)&lt;6,"Weekday","Weekend")</f>
        <v>Weekday</v>
      </c>
    </row>
    <row r="3807" ht="15.75" customHeight="1">
      <c r="A3807" s="1">
        <v>45428.0</v>
      </c>
      <c r="B3807" s="2" t="s">
        <v>3635</v>
      </c>
      <c r="C3807" s="2" t="s">
        <v>41</v>
      </c>
      <c r="D3807" s="1">
        <v>28994.0</v>
      </c>
      <c r="E3807" s="2" t="s">
        <v>37</v>
      </c>
      <c r="F3807" s="2">
        <v>407.0</v>
      </c>
      <c r="G3807" s="2" t="s">
        <v>55</v>
      </c>
      <c r="H3807" s="2" t="s">
        <v>49</v>
      </c>
      <c r="I3807" s="2" t="s">
        <v>25</v>
      </c>
      <c r="J3807" s="2" t="str">
        <f t="array" ref="J3807">XLOOKUP('Transaction Data'!$G3807,Product_Code,Biscuit_Brand)</f>
        <v>Vanilla Wafers</v>
      </c>
      <c r="K3807" s="2">
        <f t="array" ref="K3807">XLOOKUP('Transaction Data'!$G3807,Product_Code,Cost)</f>
        <v>18</v>
      </c>
      <c r="L3807" s="2">
        <f t="array" ref="L3807">XLOOKUP('Transaction Data'!$G3807,Product_Code,Unit_Price)</f>
        <v>36</v>
      </c>
      <c r="M3807" s="3">
        <f>'Transaction Data'!$F3807*'Transaction Data'!$K3807</f>
        <v>7326</v>
      </c>
      <c r="N3807" s="3">
        <f>'Transaction Data'!$F3807*'Transaction Data'!$L3807</f>
        <v>14652</v>
      </c>
      <c r="O3807" s="3">
        <f>'Transaction Data'!$N3807-'Transaction Data'!$M3807</f>
        <v>7326</v>
      </c>
      <c r="P3807" s="2">
        <f>DATEDIF('Transaction Data'!$D3807,'Transaction Data'!$A3807,"y")</f>
        <v>44</v>
      </c>
      <c r="Q3807" s="2" t="str">
        <f>FLOOR('Transaction Data'!$P3807,15)&amp;"-"&amp;FLOOR('Transaction Data'!$P3807,15)+14</f>
        <v>30-44</v>
      </c>
      <c r="R3807" s="2" t="str">
        <f>IF('Transaction Data'!$L3807&lt;=10,"Less Expensive","Expensive")</f>
        <v>Expensive</v>
      </c>
      <c r="S3807" s="4">
        <f>WEEKDAY('Transaction Data'!$A3807)</f>
        <v>5</v>
      </c>
      <c r="T3807" s="2" t="str">
        <f>IF(WEEKDAY('Transaction Data'!$A3807,2)&lt;6,"Weekday","Weekend")</f>
        <v>Weekday</v>
      </c>
    </row>
    <row r="3808" ht="15.75" customHeight="1">
      <c r="A3808" s="1">
        <v>45316.0</v>
      </c>
      <c r="B3808" s="2" t="s">
        <v>3636</v>
      </c>
      <c r="C3808" s="2" t="s">
        <v>51</v>
      </c>
      <c r="D3808" s="1">
        <v>21069.0</v>
      </c>
      <c r="E3808" s="2" t="s">
        <v>63</v>
      </c>
      <c r="F3808" s="2">
        <v>307.0</v>
      </c>
      <c r="G3808" s="2" t="s">
        <v>23</v>
      </c>
      <c r="H3808" s="2" t="s">
        <v>52</v>
      </c>
      <c r="I3808" s="2" t="s">
        <v>25</v>
      </c>
      <c r="J3808" s="2" t="str">
        <f t="array" ref="J3808">XLOOKUP('Transaction Data'!$G3808,Product_Code,Biscuit_Brand)</f>
        <v>Cinnamon Swirls</v>
      </c>
      <c r="K3808" s="2">
        <f t="array" ref="K3808">XLOOKUP('Transaction Data'!$G3808,Product_Code,Cost)</f>
        <v>10</v>
      </c>
      <c r="L3808" s="2">
        <f t="array" ref="L3808">XLOOKUP('Transaction Data'!$G3808,Product_Code,Unit_Price)</f>
        <v>14</v>
      </c>
      <c r="M3808" s="3">
        <f>'Transaction Data'!$F3808*'Transaction Data'!$K3808</f>
        <v>3070</v>
      </c>
      <c r="N3808" s="3">
        <f>'Transaction Data'!$F3808*'Transaction Data'!$L3808</f>
        <v>4298</v>
      </c>
      <c r="O3808" s="3">
        <f>'Transaction Data'!$N3808-'Transaction Data'!$M3808</f>
        <v>1228</v>
      </c>
      <c r="P3808" s="2">
        <f>DATEDIF('Transaction Data'!$D3808,'Transaction Data'!$A3808,"y")</f>
        <v>66</v>
      </c>
      <c r="Q3808" s="2" t="str">
        <f>FLOOR('Transaction Data'!$P3808,15)&amp;"-"&amp;FLOOR('Transaction Data'!$P3808,15)+14</f>
        <v>60-74</v>
      </c>
      <c r="R3808" s="2" t="str">
        <f>IF('Transaction Data'!$L3808&lt;=10,"Less Expensive","Expensive")</f>
        <v>Expensive</v>
      </c>
      <c r="S3808" s="4">
        <f>WEEKDAY('Transaction Data'!$A3808)</f>
        <v>5</v>
      </c>
      <c r="T3808" s="2" t="str">
        <f>IF(WEEKDAY('Transaction Data'!$A3808,2)&lt;6,"Weekday","Weekend")</f>
        <v>Weekday</v>
      </c>
    </row>
    <row r="3809" ht="15.75" customHeight="1">
      <c r="A3809" s="1">
        <v>45419.0</v>
      </c>
      <c r="B3809" s="2" t="s">
        <v>3637</v>
      </c>
      <c r="C3809" s="2" t="s">
        <v>69</v>
      </c>
      <c r="D3809" s="1">
        <v>36932.0</v>
      </c>
      <c r="E3809" s="2" t="s">
        <v>22</v>
      </c>
      <c r="F3809" s="2">
        <v>445.0</v>
      </c>
      <c r="G3809" s="2" t="s">
        <v>55</v>
      </c>
      <c r="H3809" s="2" t="s">
        <v>49</v>
      </c>
      <c r="I3809" s="2" t="s">
        <v>25</v>
      </c>
      <c r="J3809" s="2" t="str">
        <f t="array" ref="J3809">XLOOKUP('Transaction Data'!$G3809,Product_Code,Biscuit_Brand)</f>
        <v>Vanilla Wafers</v>
      </c>
      <c r="K3809" s="2">
        <f t="array" ref="K3809">XLOOKUP('Transaction Data'!$G3809,Product_Code,Cost)</f>
        <v>18</v>
      </c>
      <c r="L3809" s="2">
        <f t="array" ref="L3809">XLOOKUP('Transaction Data'!$G3809,Product_Code,Unit_Price)</f>
        <v>36</v>
      </c>
      <c r="M3809" s="3">
        <f>'Transaction Data'!$F3809*'Transaction Data'!$K3809</f>
        <v>8010</v>
      </c>
      <c r="N3809" s="3">
        <f>'Transaction Data'!$F3809*'Transaction Data'!$L3809</f>
        <v>16020</v>
      </c>
      <c r="O3809" s="3">
        <f>'Transaction Data'!$N3809-'Transaction Data'!$M3809</f>
        <v>8010</v>
      </c>
      <c r="P3809" s="2">
        <f>DATEDIF('Transaction Data'!$D3809,'Transaction Data'!$A3809,"y")</f>
        <v>23</v>
      </c>
      <c r="Q3809" s="2" t="str">
        <f>FLOOR('Transaction Data'!$P3809,15)&amp;"-"&amp;FLOOR('Transaction Data'!$P3809,15)+14</f>
        <v>15-29</v>
      </c>
      <c r="R3809" s="2" t="str">
        <f>IF('Transaction Data'!$L3809&lt;=10,"Less Expensive","Expensive")</f>
        <v>Expensive</v>
      </c>
      <c r="S3809" s="4">
        <f>WEEKDAY('Transaction Data'!$A3809)</f>
        <v>3</v>
      </c>
      <c r="T3809" s="2" t="str">
        <f>IF(WEEKDAY('Transaction Data'!$A3809,2)&lt;6,"Weekday","Weekend")</f>
        <v>Weekday</v>
      </c>
    </row>
    <row r="3810" ht="15.75" customHeight="1">
      <c r="A3810" s="1">
        <v>45307.0</v>
      </c>
      <c r="B3810" s="2" t="s">
        <v>3638</v>
      </c>
      <c r="C3810" s="2" t="s">
        <v>32</v>
      </c>
      <c r="D3810" s="1">
        <v>37646.0</v>
      </c>
      <c r="E3810" s="2" t="s">
        <v>27</v>
      </c>
      <c r="F3810" s="2">
        <v>287.0</v>
      </c>
      <c r="G3810" s="2" t="s">
        <v>44</v>
      </c>
      <c r="H3810" s="2" t="s">
        <v>52</v>
      </c>
      <c r="I3810" s="2" t="s">
        <v>25</v>
      </c>
      <c r="J3810" s="2" t="str">
        <f t="array" ref="J3810">XLOOKUP('Transaction Data'!$G3810,Product_Code,Biscuit_Brand)</f>
        <v>Butter Crunch</v>
      </c>
      <c r="K3810" s="2">
        <f t="array" ref="K3810">XLOOKUP('Transaction Data'!$G3810,Product_Code,Cost)</f>
        <v>10</v>
      </c>
      <c r="L3810" s="2">
        <f t="array" ref="L3810">XLOOKUP('Transaction Data'!$G3810,Product_Code,Unit_Price)</f>
        <v>11</v>
      </c>
      <c r="M3810" s="3">
        <f>'Transaction Data'!$F3810*'Transaction Data'!$K3810</f>
        <v>2870</v>
      </c>
      <c r="N3810" s="3">
        <f>'Transaction Data'!$F3810*'Transaction Data'!$L3810</f>
        <v>3157</v>
      </c>
      <c r="O3810" s="3">
        <f>'Transaction Data'!$N3810-'Transaction Data'!$M3810</f>
        <v>287</v>
      </c>
      <c r="P3810" s="2">
        <f>DATEDIF('Transaction Data'!$D3810,'Transaction Data'!$A3810,"y")</f>
        <v>20</v>
      </c>
      <c r="Q3810" s="2" t="str">
        <f>FLOOR('Transaction Data'!$P3810,15)&amp;"-"&amp;FLOOR('Transaction Data'!$P3810,15)+14</f>
        <v>15-29</v>
      </c>
      <c r="R3810" s="2" t="str">
        <f>IF('Transaction Data'!$L3810&lt;=10,"Less Expensive","Expensive")</f>
        <v>Expensive</v>
      </c>
      <c r="S3810" s="4">
        <f>WEEKDAY('Transaction Data'!$A3810)</f>
        <v>3</v>
      </c>
      <c r="T3810" s="2" t="str">
        <f>IF(WEEKDAY('Transaction Data'!$A3810,2)&lt;6,"Weekday","Weekend")</f>
        <v>Weekday</v>
      </c>
    </row>
    <row r="3811" ht="15.75" customHeight="1">
      <c r="A3811" s="1">
        <v>45397.0</v>
      </c>
      <c r="B3811" s="2" t="s">
        <v>3639</v>
      </c>
      <c r="C3811" s="2" t="s">
        <v>69</v>
      </c>
      <c r="D3811" s="1">
        <v>37023.0</v>
      </c>
      <c r="E3811" s="2" t="s">
        <v>22</v>
      </c>
      <c r="F3811" s="2">
        <v>486.0</v>
      </c>
      <c r="G3811" s="2" t="s">
        <v>28</v>
      </c>
      <c r="H3811" s="2" t="s">
        <v>34</v>
      </c>
      <c r="I3811" s="2" t="s">
        <v>25</v>
      </c>
      <c r="J3811" s="2" t="str">
        <f t="array" ref="J3811">XLOOKUP('Transaction Data'!$G3811,Product_Code,Biscuit_Brand)</f>
        <v>Shortbread</v>
      </c>
      <c r="K3811" s="2">
        <f t="array" ref="K3811">XLOOKUP('Transaction Data'!$G3811,Product_Code,Cost)</f>
        <v>10</v>
      </c>
      <c r="L3811" s="2">
        <f t="array" ref="L3811">XLOOKUP('Transaction Data'!$G3811,Product_Code,Unit_Price)</f>
        <v>45</v>
      </c>
      <c r="M3811" s="3">
        <f>'Transaction Data'!$F3811*'Transaction Data'!$K3811</f>
        <v>4860</v>
      </c>
      <c r="N3811" s="3">
        <f>'Transaction Data'!$F3811*'Transaction Data'!$L3811</f>
        <v>21870</v>
      </c>
      <c r="O3811" s="3">
        <f>'Transaction Data'!$N3811-'Transaction Data'!$M3811</f>
        <v>17010</v>
      </c>
      <c r="P3811" s="2">
        <f>DATEDIF('Transaction Data'!$D3811,'Transaction Data'!$A3811,"y")</f>
        <v>22</v>
      </c>
      <c r="Q3811" s="2" t="str">
        <f>FLOOR('Transaction Data'!$P3811,15)&amp;"-"&amp;FLOOR('Transaction Data'!$P3811,15)+14</f>
        <v>15-29</v>
      </c>
      <c r="R3811" s="2" t="str">
        <f>IF('Transaction Data'!$L3811&lt;=10,"Less Expensive","Expensive")</f>
        <v>Expensive</v>
      </c>
      <c r="S3811" s="4">
        <f>WEEKDAY('Transaction Data'!$A3811)</f>
        <v>2</v>
      </c>
      <c r="T3811" s="2" t="str">
        <f>IF(WEEKDAY('Transaction Data'!$A3811,2)&lt;6,"Weekday","Weekend")</f>
        <v>Weekday</v>
      </c>
    </row>
    <row r="3812" ht="15.75" customHeight="1">
      <c r="A3812" s="1">
        <v>45377.0</v>
      </c>
      <c r="B3812" s="2" t="s">
        <v>3640</v>
      </c>
      <c r="C3812" s="2" t="s">
        <v>51</v>
      </c>
      <c r="D3812" s="1">
        <v>18295.0</v>
      </c>
      <c r="E3812" s="2" t="s">
        <v>63</v>
      </c>
      <c r="F3812" s="2">
        <v>93.0</v>
      </c>
      <c r="G3812" s="2" t="s">
        <v>33</v>
      </c>
      <c r="H3812" s="2" t="s">
        <v>34</v>
      </c>
      <c r="I3812" s="2" t="s">
        <v>25</v>
      </c>
      <c r="J3812" s="2" t="str">
        <f t="array" ref="J3812">XLOOKUP('Transaction Data'!$G3812,Product_Code,Biscuit_Brand)</f>
        <v>Caramel Biscuits</v>
      </c>
      <c r="K3812" s="2">
        <f t="array" ref="K3812">XLOOKUP('Transaction Data'!$G3812,Product_Code,Cost)</f>
        <v>18</v>
      </c>
      <c r="L3812" s="2">
        <f t="array" ref="L3812">XLOOKUP('Transaction Data'!$G3812,Product_Code,Unit_Price)</f>
        <v>22</v>
      </c>
      <c r="M3812" s="3">
        <f>'Transaction Data'!$F3812*'Transaction Data'!$K3812</f>
        <v>1674</v>
      </c>
      <c r="N3812" s="3">
        <f>'Transaction Data'!$F3812*'Transaction Data'!$L3812</f>
        <v>2046</v>
      </c>
      <c r="O3812" s="3">
        <f>'Transaction Data'!$N3812-'Transaction Data'!$M3812</f>
        <v>372</v>
      </c>
      <c r="P3812" s="2">
        <f>DATEDIF('Transaction Data'!$D3812,'Transaction Data'!$A3812,"y")</f>
        <v>74</v>
      </c>
      <c r="Q3812" s="2" t="str">
        <f>FLOOR('Transaction Data'!$P3812,15)&amp;"-"&amp;FLOOR('Transaction Data'!$P3812,15)+14</f>
        <v>60-74</v>
      </c>
      <c r="R3812" s="2" t="str">
        <f>IF('Transaction Data'!$L3812&lt;=10,"Less Expensive","Expensive")</f>
        <v>Expensive</v>
      </c>
      <c r="S3812" s="4">
        <f>WEEKDAY('Transaction Data'!$A3812)</f>
        <v>3</v>
      </c>
      <c r="T3812" s="2" t="str">
        <f>IF(WEEKDAY('Transaction Data'!$A3812,2)&lt;6,"Weekday","Weekend")</f>
        <v>Weekday</v>
      </c>
    </row>
    <row r="3813" ht="15.75" customHeight="1">
      <c r="A3813" s="1">
        <v>45407.0</v>
      </c>
      <c r="B3813" s="2" t="s">
        <v>3138</v>
      </c>
      <c r="C3813" s="2" t="s">
        <v>47</v>
      </c>
      <c r="D3813" s="1">
        <v>21840.0</v>
      </c>
      <c r="E3813" s="2" t="s">
        <v>37</v>
      </c>
      <c r="F3813" s="2">
        <v>405.0</v>
      </c>
      <c r="G3813" s="2" t="s">
        <v>38</v>
      </c>
      <c r="H3813" s="2" t="s">
        <v>39</v>
      </c>
      <c r="I3813" s="2" t="s">
        <v>25</v>
      </c>
      <c r="J3813" s="2" t="str">
        <f t="array" ref="J3813">XLOOKUP('Transaction Data'!$G3813,Product_Code,Biscuit_Brand)</f>
        <v>Ginger Snaps</v>
      </c>
      <c r="K3813" s="2">
        <f t="array" ref="K3813">XLOOKUP('Transaction Data'!$G3813,Product_Code,Cost)</f>
        <v>14</v>
      </c>
      <c r="L3813" s="2">
        <f t="array" ref="L3813">XLOOKUP('Transaction Data'!$G3813,Product_Code,Unit_Price)</f>
        <v>28</v>
      </c>
      <c r="M3813" s="3">
        <f>'Transaction Data'!$F3813*'Transaction Data'!$K3813</f>
        <v>5670</v>
      </c>
      <c r="N3813" s="3">
        <f>'Transaction Data'!$F3813*'Transaction Data'!$L3813</f>
        <v>11340</v>
      </c>
      <c r="O3813" s="3">
        <f>'Transaction Data'!$N3813-'Transaction Data'!$M3813</f>
        <v>5670</v>
      </c>
      <c r="P3813" s="2">
        <f>DATEDIF('Transaction Data'!$D3813,'Transaction Data'!$A3813,"y")</f>
        <v>64</v>
      </c>
      <c r="Q3813" s="2" t="str">
        <f>FLOOR('Transaction Data'!$P3813,15)&amp;"-"&amp;FLOOR('Transaction Data'!$P3813,15)+14</f>
        <v>60-74</v>
      </c>
      <c r="R3813" s="2" t="str">
        <f>IF('Transaction Data'!$L3813&lt;=10,"Less Expensive","Expensive")</f>
        <v>Expensive</v>
      </c>
      <c r="S3813" s="4">
        <f>WEEKDAY('Transaction Data'!$A3813)</f>
        <v>5</v>
      </c>
      <c r="T3813" s="2" t="str">
        <f>IF(WEEKDAY('Transaction Data'!$A3813,2)&lt;6,"Weekday","Weekend")</f>
        <v>Weekday</v>
      </c>
    </row>
    <row r="3814" ht="15.75" customHeight="1">
      <c r="A3814" s="1">
        <v>45341.0</v>
      </c>
      <c r="B3814" s="2" t="s">
        <v>3641</v>
      </c>
      <c r="C3814" s="2" t="s">
        <v>54</v>
      </c>
      <c r="D3814" s="1">
        <v>27701.0</v>
      </c>
      <c r="E3814" s="2" t="s">
        <v>22</v>
      </c>
      <c r="F3814" s="2">
        <v>91.0</v>
      </c>
      <c r="G3814" s="2" t="s">
        <v>48</v>
      </c>
      <c r="H3814" s="2" t="s">
        <v>42</v>
      </c>
      <c r="I3814" s="2" t="s">
        <v>25</v>
      </c>
      <c r="J3814" s="2" t="str">
        <f t="array" ref="J3814">XLOOKUP('Transaction Data'!$G3814,Product_Code,Biscuit_Brand)</f>
        <v>Lemon Crisps</v>
      </c>
      <c r="K3814" s="2">
        <f t="array" ref="K3814">XLOOKUP('Transaction Data'!$G3814,Product_Code,Cost)</f>
        <v>7</v>
      </c>
      <c r="L3814" s="2">
        <f t="array" ref="L3814">XLOOKUP('Transaction Data'!$G3814,Product_Code,Unit_Price)</f>
        <v>9</v>
      </c>
      <c r="M3814" s="3">
        <f>'Transaction Data'!$F3814*'Transaction Data'!$K3814</f>
        <v>637</v>
      </c>
      <c r="N3814" s="3">
        <f>'Transaction Data'!$F3814*'Transaction Data'!$L3814</f>
        <v>819</v>
      </c>
      <c r="O3814" s="3">
        <f>'Transaction Data'!$N3814-'Transaction Data'!$M3814</f>
        <v>182</v>
      </c>
      <c r="P3814" s="2">
        <f>DATEDIF('Transaction Data'!$D3814,'Transaction Data'!$A3814,"y")</f>
        <v>48</v>
      </c>
      <c r="Q3814" s="2" t="str">
        <f>FLOOR('Transaction Data'!$P3814,15)&amp;"-"&amp;FLOOR('Transaction Data'!$P3814,15)+14</f>
        <v>45-59</v>
      </c>
      <c r="R3814" s="2" t="str">
        <f>IF('Transaction Data'!$L3814&lt;=10,"Less Expensive","Expensive")</f>
        <v>Less Expensive</v>
      </c>
      <c r="S3814" s="4">
        <f>WEEKDAY('Transaction Data'!$A3814)</f>
        <v>2</v>
      </c>
      <c r="T3814" s="2" t="str">
        <f>IF(WEEKDAY('Transaction Data'!$A3814,2)&lt;6,"Weekday","Weekend")</f>
        <v>Weekday</v>
      </c>
    </row>
    <row r="3815" ht="15.75" customHeight="1">
      <c r="A3815" s="1">
        <v>45493.0</v>
      </c>
      <c r="B3815" s="2" t="s">
        <v>3642</v>
      </c>
      <c r="C3815" s="2" t="s">
        <v>78</v>
      </c>
      <c r="D3815" s="1">
        <v>38238.0</v>
      </c>
      <c r="E3815" s="2" t="s">
        <v>63</v>
      </c>
      <c r="F3815" s="2">
        <v>73.0</v>
      </c>
      <c r="G3815" s="2" t="s">
        <v>44</v>
      </c>
      <c r="H3815" s="2" t="s">
        <v>45</v>
      </c>
      <c r="I3815" s="2" t="s">
        <v>25</v>
      </c>
      <c r="J3815" s="2" t="str">
        <f t="array" ref="J3815">XLOOKUP('Transaction Data'!$G3815,Product_Code,Biscuit_Brand)</f>
        <v>Butter Crunch</v>
      </c>
      <c r="K3815" s="2">
        <f t="array" ref="K3815">XLOOKUP('Transaction Data'!$G3815,Product_Code,Cost)</f>
        <v>10</v>
      </c>
      <c r="L3815" s="2">
        <f t="array" ref="L3815">XLOOKUP('Transaction Data'!$G3815,Product_Code,Unit_Price)</f>
        <v>11</v>
      </c>
      <c r="M3815" s="3">
        <f>'Transaction Data'!$F3815*'Transaction Data'!$K3815</f>
        <v>730</v>
      </c>
      <c r="N3815" s="3">
        <f>'Transaction Data'!$F3815*'Transaction Data'!$L3815</f>
        <v>803</v>
      </c>
      <c r="O3815" s="3">
        <f>'Transaction Data'!$N3815-'Transaction Data'!$M3815</f>
        <v>73</v>
      </c>
      <c r="P3815" s="2">
        <f>DATEDIF('Transaction Data'!$D3815,'Transaction Data'!$A3815,"y")</f>
        <v>19</v>
      </c>
      <c r="Q3815" s="2" t="str">
        <f>FLOOR('Transaction Data'!$P3815,15)&amp;"-"&amp;FLOOR('Transaction Data'!$P3815,15)+14</f>
        <v>15-29</v>
      </c>
      <c r="R3815" s="2" t="str">
        <f>IF('Transaction Data'!$L3815&lt;=10,"Less Expensive","Expensive")</f>
        <v>Expensive</v>
      </c>
      <c r="S3815" s="4">
        <f>WEEKDAY('Transaction Data'!$A3815)</f>
        <v>7</v>
      </c>
      <c r="T3815" s="2" t="str">
        <f>IF(WEEKDAY('Transaction Data'!$A3815,2)&lt;6,"Weekday","Weekend")</f>
        <v>Weekend</v>
      </c>
    </row>
    <row r="3816" ht="15.75" customHeight="1">
      <c r="A3816" s="1">
        <v>45480.0</v>
      </c>
      <c r="B3816" s="2" t="s">
        <v>3643</v>
      </c>
      <c r="C3816" s="2" t="s">
        <v>54</v>
      </c>
      <c r="D3816" s="1">
        <v>26281.0</v>
      </c>
      <c r="E3816" s="2" t="s">
        <v>22</v>
      </c>
      <c r="F3816" s="2">
        <v>321.0</v>
      </c>
      <c r="G3816" s="2" t="s">
        <v>28</v>
      </c>
      <c r="H3816" s="2" t="s">
        <v>49</v>
      </c>
      <c r="I3816" s="2" t="s">
        <v>25</v>
      </c>
      <c r="J3816" s="2" t="str">
        <f t="array" ref="J3816">XLOOKUP('Transaction Data'!$G3816,Product_Code,Biscuit_Brand)</f>
        <v>Shortbread</v>
      </c>
      <c r="K3816" s="2">
        <f t="array" ref="K3816">XLOOKUP('Transaction Data'!$G3816,Product_Code,Cost)</f>
        <v>10</v>
      </c>
      <c r="L3816" s="2">
        <f t="array" ref="L3816">XLOOKUP('Transaction Data'!$G3816,Product_Code,Unit_Price)</f>
        <v>45</v>
      </c>
      <c r="M3816" s="3">
        <f>'Transaction Data'!$F3816*'Transaction Data'!$K3816</f>
        <v>3210</v>
      </c>
      <c r="N3816" s="3">
        <f>'Transaction Data'!$F3816*'Transaction Data'!$L3816</f>
        <v>14445</v>
      </c>
      <c r="O3816" s="3">
        <f>'Transaction Data'!$N3816-'Transaction Data'!$M3816</f>
        <v>11235</v>
      </c>
      <c r="P3816" s="2">
        <f>DATEDIF('Transaction Data'!$D3816,'Transaction Data'!$A3816,"y")</f>
        <v>52</v>
      </c>
      <c r="Q3816" s="2" t="str">
        <f>FLOOR('Transaction Data'!$P3816,15)&amp;"-"&amp;FLOOR('Transaction Data'!$P3816,15)+14</f>
        <v>45-59</v>
      </c>
      <c r="R3816" s="2" t="str">
        <f>IF('Transaction Data'!$L3816&lt;=10,"Less Expensive","Expensive")</f>
        <v>Expensive</v>
      </c>
      <c r="S3816" s="4">
        <f>WEEKDAY('Transaction Data'!$A3816)</f>
        <v>1</v>
      </c>
      <c r="T3816" s="2" t="str">
        <f>IF(WEEKDAY('Transaction Data'!$A3816,2)&lt;6,"Weekday","Weekend")</f>
        <v>Weekend</v>
      </c>
    </row>
    <row r="3817" ht="15.75" customHeight="1">
      <c r="A3817" s="1">
        <v>45437.0</v>
      </c>
      <c r="B3817" s="2" t="s">
        <v>3644</v>
      </c>
      <c r="C3817" s="2" t="s">
        <v>51</v>
      </c>
      <c r="D3817" s="1">
        <v>35344.0</v>
      </c>
      <c r="E3817" s="2" t="s">
        <v>63</v>
      </c>
      <c r="F3817" s="2">
        <v>68.0</v>
      </c>
      <c r="G3817" s="2" t="s">
        <v>38</v>
      </c>
      <c r="H3817" s="2" t="s">
        <v>52</v>
      </c>
      <c r="I3817" s="2" t="s">
        <v>30</v>
      </c>
      <c r="J3817" s="2" t="str">
        <f t="array" ref="J3817">XLOOKUP('Transaction Data'!$G3817,Product_Code,Biscuit_Brand)</f>
        <v>Ginger Snaps</v>
      </c>
      <c r="K3817" s="2">
        <f t="array" ref="K3817">XLOOKUP('Transaction Data'!$G3817,Product_Code,Cost)</f>
        <v>14</v>
      </c>
      <c r="L3817" s="2">
        <f t="array" ref="L3817">XLOOKUP('Transaction Data'!$G3817,Product_Code,Unit_Price)</f>
        <v>28</v>
      </c>
      <c r="M3817" s="3">
        <f>'Transaction Data'!$F3817*'Transaction Data'!$K3817</f>
        <v>952</v>
      </c>
      <c r="N3817" s="3">
        <f>'Transaction Data'!$F3817*'Transaction Data'!$L3817</f>
        <v>1904</v>
      </c>
      <c r="O3817" s="3">
        <f>'Transaction Data'!$N3817-'Transaction Data'!$M3817</f>
        <v>952</v>
      </c>
      <c r="P3817" s="2">
        <f>DATEDIF('Transaction Data'!$D3817,'Transaction Data'!$A3817,"y")</f>
        <v>27</v>
      </c>
      <c r="Q3817" s="2" t="str">
        <f>FLOOR('Transaction Data'!$P3817,15)&amp;"-"&amp;FLOOR('Transaction Data'!$P3817,15)+14</f>
        <v>15-29</v>
      </c>
      <c r="R3817" s="2" t="str">
        <f>IF('Transaction Data'!$L3817&lt;=10,"Less Expensive","Expensive")</f>
        <v>Expensive</v>
      </c>
      <c r="S3817" s="4">
        <f>WEEKDAY('Transaction Data'!$A3817)</f>
        <v>7</v>
      </c>
      <c r="T3817" s="2" t="str">
        <f>IF(WEEKDAY('Transaction Data'!$A3817,2)&lt;6,"Weekday","Weekend")</f>
        <v>Weekend</v>
      </c>
    </row>
    <row r="3818" ht="15.75" customHeight="1">
      <c r="A3818" s="1">
        <v>45497.0</v>
      </c>
      <c r="B3818" s="2" t="s">
        <v>3645</v>
      </c>
      <c r="C3818" s="2" t="s">
        <v>21</v>
      </c>
      <c r="D3818" s="1">
        <v>28150.0</v>
      </c>
      <c r="E3818" s="2" t="s">
        <v>63</v>
      </c>
      <c r="F3818" s="2">
        <v>404.0</v>
      </c>
      <c r="G3818" s="2" t="s">
        <v>23</v>
      </c>
      <c r="H3818" s="2" t="s">
        <v>49</v>
      </c>
      <c r="I3818" s="2" t="s">
        <v>25</v>
      </c>
      <c r="J3818" s="2" t="str">
        <f t="array" ref="J3818">XLOOKUP('Transaction Data'!$G3818,Product_Code,Biscuit_Brand)</f>
        <v>Cinnamon Swirls</v>
      </c>
      <c r="K3818" s="2">
        <f t="array" ref="K3818">XLOOKUP('Transaction Data'!$G3818,Product_Code,Cost)</f>
        <v>10</v>
      </c>
      <c r="L3818" s="2">
        <f t="array" ref="L3818">XLOOKUP('Transaction Data'!$G3818,Product_Code,Unit_Price)</f>
        <v>14</v>
      </c>
      <c r="M3818" s="3">
        <f>'Transaction Data'!$F3818*'Transaction Data'!$K3818</f>
        <v>4040</v>
      </c>
      <c r="N3818" s="3">
        <f>'Transaction Data'!$F3818*'Transaction Data'!$L3818</f>
        <v>5656</v>
      </c>
      <c r="O3818" s="3">
        <f>'Transaction Data'!$N3818-'Transaction Data'!$M3818</f>
        <v>1616</v>
      </c>
      <c r="P3818" s="2">
        <f>DATEDIF('Transaction Data'!$D3818,'Transaction Data'!$A3818,"y")</f>
        <v>47</v>
      </c>
      <c r="Q3818" s="2" t="str">
        <f>FLOOR('Transaction Data'!$P3818,15)&amp;"-"&amp;FLOOR('Transaction Data'!$P3818,15)+14</f>
        <v>45-59</v>
      </c>
      <c r="R3818" s="2" t="str">
        <f>IF('Transaction Data'!$L3818&lt;=10,"Less Expensive","Expensive")</f>
        <v>Expensive</v>
      </c>
      <c r="S3818" s="4">
        <f>WEEKDAY('Transaction Data'!$A3818)</f>
        <v>4</v>
      </c>
      <c r="T3818" s="2" t="str">
        <f>IF(WEEKDAY('Transaction Data'!$A3818,2)&lt;6,"Weekday","Weekend")</f>
        <v>Weekday</v>
      </c>
    </row>
    <row r="3819" ht="15.75" customHeight="1">
      <c r="A3819" s="1">
        <v>45347.0</v>
      </c>
      <c r="B3819" s="2" t="s">
        <v>3646</v>
      </c>
      <c r="C3819" s="2" t="s">
        <v>78</v>
      </c>
      <c r="D3819" s="1">
        <v>31476.0</v>
      </c>
      <c r="E3819" s="2" t="s">
        <v>22</v>
      </c>
      <c r="F3819" s="2">
        <v>14.0</v>
      </c>
      <c r="G3819" s="2" t="s">
        <v>33</v>
      </c>
      <c r="H3819" s="2" t="s">
        <v>52</v>
      </c>
      <c r="I3819" s="2" t="s">
        <v>25</v>
      </c>
      <c r="J3819" s="2" t="str">
        <f t="array" ref="J3819">XLOOKUP('Transaction Data'!$G3819,Product_Code,Biscuit_Brand)</f>
        <v>Caramel Biscuits</v>
      </c>
      <c r="K3819" s="2">
        <f t="array" ref="K3819">XLOOKUP('Transaction Data'!$G3819,Product_Code,Cost)</f>
        <v>18</v>
      </c>
      <c r="L3819" s="2">
        <f t="array" ref="L3819">XLOOKUP('Transaction Data'!$G3819,Product_Code,Unit_Price)</f>
        <v>22</v>
      </c>
      <c r="M3819" s="3">
        <f>'Transaction Data'!$F3819*'Transaction Data'!$K3819</f>
        <v>252</v>
      </c>
      <c r="N3819" s="3">
        <f>'Transaction Data'!$F3819*'Transaction Data'!$L3819</f>
        <v>308</v>
      </c>
      <c r="O3819" s="3">
        <f>'Transaction Data'!$N3819-'Transaction Data'!$M3819</f>
        <v>56</v>
      </c>
      <c r="P3819" s="2">
        <f>DATEDIF('Transaction Data'!$D3819,'Transaction Data'!$A3819,"y")</f>
        <v>37</v>
      </c>
      <c r="Q3819" s="2" t="str">
        <f>FLOOR('Transaction Data'!$P3819,15)&amp;"-"&amp;FLOOR('Transaction Data'!$P3819,15)+14</f>
        <v>30-44</v>
      </c>
      <c r="R3819" s="2" t="str">
        <f>IF('Transaction Data'!$L3819&lt;=10,"Less Expensive","Expensive")</f>
        <v>Expensive</v>
      </c>
      <c r="S3819" s="4">
        <f>WEEKDAY('Transaction Data'!$A3819)</f>
        <v>1</v>
      </c>
      <c r="T3819" s="2" t="str">
        <f>IF(WEEKDAY('Transaction Data'!$A3819,2)&lt;6,"Weekday","Weekend")</f>
        <v>Weekend</v>
      </c>
    </row>
    <row r="3820" ht="15.75" customHeight="1">
      <c r="A3820" s="1">
        <v>45329.0</v>
      </c>
      <c r="B3820" s="2" t="s">
        <v>3647</v>
      </c>
      <c r="C3820" s="2" t="s">
        <v>41</v>
      </c>
      <c r="D3820" s="1">
        <v>35169.0</v>
      </c>
      <c r="E3820" s="2" t="s">
        <v>63</v>
      </c>
      <c r="F3820" s="2">
        <v>440.0</v>
      </c>
      <c r="G3820" s="2" t="s">
        <v>57</v>
      </c>
      <c r="H3820" s="2" t="s">
        <v>52</v>
      </c>
      <c r="I3820" s="2" t="s">
        <v>25</v>
      </c>
      <c r="J3820" s="2" t="str">
        <f t="array" ref="J3820">XLOOKUP('Transaction Data'!$G3820,Product_Code,Biscuit_Brand)</f>
        <v>Oatmeal Cookies</v>
      </c>
      <c r="K3820" s="2">
        <f t="array" ref="K3820">XLOOKUP('Transaction Data'!$G3820,Product_Code,Cost)</f>
        <v>19</v>
      </c>
      <c r="L3820" s="2">
        <f t="array" ref="L3820">XLOOKUP('Transaction Data'!$G3820,Product_Code,Unit_Price)</f>
        <v>23</v>
      </c>
      <c r="M3820" s="3">
        <f>'Transaction Data'!$F3820*'Transaction Data'!$K3820</f>
        <v>8360</v>
      </c>
      <c r="N3820" s="3">
        <f>'Transaction Data'!$F3820*'Transaction Data'!$L3820</f>
        <v>10120</v>
      </c>
      <c r="O3820" s="3">
        <f>'Transaction Data'!$N3820-'Transaction Data'!$M3820</f>
        <v>1760</v>
      </c>
      <c r="P3820" s="2">
        <f>DATEDIF('Transaction Data'!$D3820,'Transaction Data'!$A3820,"y")</f>
        <v>27</v>
      </c>
      <c r="Q3820" s="2" t="str">
        <f>FLOOR('Transaction Data'!$P3820,15)&amp;"-"&amp;FLOOR('Transaction Data'!$P3820,15)+14</f>
        <v>15-29</v>
      </c>
      <c r="R3820" s="2" t="str">
        <f>IF('Transaction Data'!$L3820&lt;=10,"Less Expensive","Expensive")</f>
        <v>Expensive</v>
      </c>
      <c r="S3820" s="4">
        <f>WEEKDAY('Transaction Data'!$A3820)</f>
        <v>4</v>
      </c>
      <c r="T3820" s="2" t="str">
        <f>IF(WEEKDAY('Transaction Data'!$A3820,2)&lt;6,"Weekday","Weekend")</f>
        <v>Weekday</v>
      </c>
    </row>
    <row r="3821" ht="15.75" customHeight="1">
      <c r="A3821" s="1">
        <v>45355.0</v>
      </c>
      <c r="B3821" s="2" t="s">
        <v>3648</v>
      </c>
      <c r="C3821" s="2" t="s">
        <v>72</v>
      </c>
      <c r="D3821" s="1">
        <v>35121.0</v>
      </c>
      <c r="E3821" s="2" t="s">
        <v>22</v>
      </c>
      <c r="F3821" s="2">
        <v>491.0</v>
      </c>
      <c r="G3821" s="2" t="s">
        <v>38</v>
      </c>
      <c r="H3821" s="2" t="s">
        <v>45</v>
      </c>
      <c r="I3821" s="2" t="s">
        <v>25</v>
      </c>
      <c r="J3821" s="2" t="str">
        <f t="array" ref="J3821">XLOOKUP('Transaction Data'!$G3821,Product_Code,Biscuit_Brand)</f>
        <v>Ginger Snaps</v>
      </c>
      <c r="K3821" s="2">
        <f t="array" ref="K3821">XLOOKUP('Transaction Data'!$G3821,Product_Code,Cost)</f>
        <v>14</v>
      </c>
      <c r="L3821" s="2">
        <f t="array" ref="L3821">XLOOKUP('Transaction Data'!$G3821,Product_Code,Unit_Price)</f>
        <v>28</v>
      </c>
      <c r="M3821" s="3">
        <f>'Transaction Data'!$F3821*'Transaction Data'!$K3821</f>
        <v>6874</v>
      </c>
      <c r="N3821" s="3">
        <f>'Transaction Data'!$F3821*'Transaction Data'!$L3821</f>
        <v>13748</v>
      </c>
      <c r="O3821" s="3">
        <f>'Transaction Data'!$N3821-'Transaction Data'!$M3821</f>
        <v>6874</v>
      </c>
      <c r="P3821" s="2">
        <f>DATEDIF('Transaction Data'!$D3821,'Transaction Data'!$A3821,"y")</f>
        <v>28</v>
      </c>
      <c r="Q3821" s="2" t="str">
        <f>FLOOR('Transaction Data'!$P3821,15)&amp;"-"&amp;FLOOR('Transaction Data'!$P3821,15)+14</f>
        <v>15-29</v>
      </c>
      <c r="R3821" s="2" t="str">
        <f>IF('Transaction Data'!$L3821&lt;=10,"Less Expensive","Expensive")</f>
        <v>Expensive</v>
      </c>
      <c r="S3821" s="4">
        <f>WEEKDAY('Transaction Data'!$A3821)</f>
        <v>2</v>
      </c>
      <c r="T3821" s="2" t="str">
        <f>IF(WEEKDAY('Transaction Data'!$A3821,2)&lt;6,"Weekday","Weekend")</f>
        <v>Weekday</v>
      </c>
    </row>
    <row r="3822" ht="15.75" customHeight="1">
      <c r="A3822" s="1">
        <v>45438.0</v>
      </c>
      <c r="B3822" s="2" t="s">
        <v>3649</v>
      </c>
      <c r="C3822" s="2" t="s">
        <v>41</v>
      </c>
      <c r="D3822" s="1">
        <v>37498.0</v>
      </c>
      <c r="E3822" s="2" t="s">
        <v>22</v>
      </c>
      <c r="F3822" s="2">
        <v>108.0</v>
      </c>
      <c r="G3822" s="2" t="s">
        <v>61</v>
      </c>
      <c r="H3822" s="2" t="s">
        <v>49</v>
      </c>
      <c r="I3822" s="2" t="s">
        <v>25</v>
      </c>
      <c r="J3822" s="2" t="str">
        <f t="array" ref="J3822">XLOOKUP('Transaction Data'!$G3822,Product_Code,Biscuit_Brand)</f>
        <v>Choco Delight</v>
      </c>
      <c r="K3822" s="2">
        <f t="array" ref="K3822">XLOOKUP('Transaction Data'!$G3822,Product_Code,Cost)</f>
        <v>3</v>
      </c>
      <c r="L3822" s="2">
        <f t="array" ref="L3822">XLOOKUP('Transaction Data'!$G3822,Product_Code,Unit_Price)</f>
        <v>5</v>
      </c>
      <c r="M3822" s="3">
        <f>'Transaction Data'!$F3822*'Transaction Data'!$K3822</f>
        <v>324</v>
      </c>
      <c r="N3822" s="3">
        <f>'Transaction Data'!$F3822*'Transaction Data'!$L3822</f>
        <v>540</v>
      </c>
      <c r="O3822" s="3">
        <f>'Transaction Data'!$N3822-'Transaction Data'!$M3822</f>
        <v>216</v>
      </c>
      <c r="P3822" s="2">
        <f>DATEDIF('Transaction Data'!$D3822,'Transaction Data'!$A3822,"y")</f>
        <v>21</v>
      </c>
      <c r="Q3822" s="2" t="str">
        <f>FLOOR('Transaction Data'!$P3822,15)&amp;"-"&amp;FLOOR('Transaction Data'!$P3822,15)+14</f>
        <v>15-29</v>
      </c>
      <c r="R3822" s="2" t="str">
        <f>IF('Transaction Data'!$L3822&lt;=10,"Less Expensive","Expensive")</f>
        <v>Less Expensive</v>
      </c>
      <c r="S3822" s="4">
        <f>WEEKDAY('Transaction Data'!$A3822)</f>
        <v>1</v>
      </c>
      <c r="T3822" s="2" t="str">
        <f>IF(WEEKDAY('Transaction Data'!$A3822,2)&lt;6,"Weekday","Weekend")</f>
        <v>Weekend</v>
      </c>
    </row>
    <row r="3823" ht="15.75" customHeight="1">
      <c r="A3823" s="1">
        <v>45454.0</v>
      </c>
      <c r="B3823" s="2" t="s">
        <v>3650</v>
      </c>
      <c r="C3823" s="2" t="s">
        <v>69</v>
      </c>
      <c r="D3823" s="1">
        <v>38499.0</v>
      </c>
      <c r="E3823" s="2" t="s">
        <v>22</v>
      </c>
      <c r="F3823" s="2">
        <v>241.0</v>
      </c>
      <c r="G3823" s="2" t="s">
        <v>55</v>
      </c>
      <c r="H3823" s="2" t="s">
        <v>52</v>
      </c>
      <c r="I3823" s="2" t="s">
        <v>25</v>
      </c>
      <c r="J3823" s="2" t="str">
        <f t="array" ref="J3823">XLOOKUP('Transaction Data'!$G3823,Product_Code,Biscuit_Brand)</f>
        <v>Vanilla Wafers</v>
      </c>
      <c r="K3823" s="2">
        <f t="array" ref="K3823">XLOOKUP('Transaction Data'!$G3823,Product_Code,Cost)</f>
        <v>18</v>
      </c>
      <c r="L3823" s="2">
        <f t="array" ref="L3823">XLOOKUP('Transaction Data'!$G3823,Product_Code,Unit_Price)</f>
        <v>36</v>
      </c>
      <c r="M3823" s="3">
        <f>'Transaction Data'!$F3823*'Transaction Data'!$K3823</f>
        <v>4338</v>
      </c>
      <c r="N3823" s="3">
        <f>'Transaction Data'!$F3823*'Transaction Data'!$L3823</f>
        <v>8676</v>
      </c>
      <c r="O3823" s="3">
        <f>'Transaction Data'!$N3823-'Transaction Data'!$M3823</f>
        <v>4338</v>
      </c>
      <c r="P3823" s="2">
        <f>DATEDIF('Transaction Data'!$D3823,'Transaction Data'!$A3823,"y")</f>
        <v>19</v>
      </c>
      <c r="Q3823" s="2" t="str">
        <f>FLOOR('Transaction Data'!$P3823,15)&amp;"-"&amp;FLOOR('Transaction Data'!$P3823,15)+14</f>
        <v>15-29</v>
      </c>
      <c r="R3823" s="2" t="str">
        <f>IF('Transaction Data'!$L3823&lt;=10,"Less Expensive","Expensive")</f>
        <v>Expensive</v>
      </c>
      <c r="S3823" s="4">
        <f>WEEKDAY('Transaction Data'!$A3823)</f>
        <v>3</v>
      </c>
      <c r="T3823" s="2" t="str">
        <f>IF(WEEKDAY('Transaction Data'!$A3823,2)&lt;6,"Weekday","Weekend")</f>
        <v>Weekday</v>
      </c>
    </row>
    <row r="3824" ht="15.75" customHeight="1">
      <c r="A3824" s="1">
        <v>45421.0</v>
      </c>
      <c r="B3824" s="2" t="s">
        <v>3651</v>
      </c>
      <c r="C3824" s="2" t="s">
        <v>78</v>
      </c>
      <c r="D3824" s="1">
        <v>26413.0</v>
      </c>
      <c r="E3824" s="2" t="s">
        <v>37</v>
      </c>
      <c r="F3824" s="2">
        <v>23.0</v>
      </c>
      <c r="G3824" s="2" t="s">
        <v>60</v>
      </c>
      <c r="H3824" s="2" t="s">
        <v>49</v>
      </c>
      <c r="I3824" s="2" t="s">
        <v>25</v>
      </c>
      <c r="J3824" s="2" t="str">
        <f t="array" ref="J3824">XLOOKUP('Transaction Data'!$G3824,Product_Code,Biscuit_Brand)</f>
        <v>Peanut Butter Bites</v>
      </c>
      <c r="K3824" s="2">
        <f t="array" ref="K3824">XLOOKUP('Transaction Data'!$G3824,Product_Code,Cost)</f>
        <v>5</v>
      </c>
      <c r="L3824" s="2">
        <f t="array" ref="L3824">XLOOKUP('Transaction Data'!$G3824,Product_Code,Unit_Price)</f>
        <v>7</v>
      </c>
      <c r="M3824" s="3">
        <f>'Transaction Data'!$F3824*'Transaction Data'!$K3824</f>
        <v>115</v>
      </c>
      <c r="N3824" s="3">
        <f>'Transaction Data'!$F3824*'Transaction Data'!$L3824</f>
        <v>161</v>
      </c>
      <c r="O3824" s="3">
        <f>'Transaction Data'!$N3824-'Transaction Data'!$M3824</f>
        <v>46</v>
      </c>
      <c r="P3824" s="2">
        <f>DATEDIF('Transaction Data'!$D3824,'Transaction Data'!$A3824,"y")</f>
        <v>52</v>
      </c>
      <c r="Q3824" s="2" t="str">
        <f>FLOOR('Transaction Data'!$P3824,15)&amp;"-"&amp;FLOOR('Transaction Data'!$P3824,15)+14</f>
        <v>45-59</v>
      </c>
      <c r="R3824" s="2" t="str">
        <f>IF('Transaction Data'!$L3824&lt;=10,"Less Expensive","Expensive")</f>
        <v>Less Expensive</v>
      </c>
      <c r="S3824" s="4">
        <f>WEEKDAY('Transaction Data'!$A3824)</f>
        <v>5</v>
      </c>
      <c r="T3824" s="2" t="str">
        <f>IF(WEEKDAY('Transaction Data'!$A3824,2)&lt;6,"Weekday","Weekend")</f>
        <v>Weekday</v>
      </c>
    </row>
    <row r="3825" ht="15.75" customHeight="1">
      <c r="A3825" s="1">
        <v>45449.0</v>
      </c>
      <c r="B3825" s="2" t="s">
        <v>3652</v>
      </c>
      <c r="C3825" s="2" t="s">
        <v>54</v>
      </c>
      <c r="D3825" s="1">
        <v>23491.0</v>
      </c>
      <c r="E3825" s="2" t="s">
        <v>22</v>
      </c>
      <c r="F3825" s="2">
        <v>332.0</v>
      </c>
      <c r="G3825" s="2" t="s">
        <v>60</v>
      </c>
      <c r="H3825" s="2" t="s">
        <v>52</v>
      </c>
      <c r="I3825" s="2" t="s">
        <v>25</v>
      </c>
      <c r="J3825" s="2" t="str">
        <f t="array" ref="J3825">XLOOKUP('Transaction Data'!$G3825,Product_Code,Biscuit_Brand)</f>
        <v>Peanut Butter Bites</v>
      </c>
      <c r="K3825" s="2">
        <f t="array" ref="K3825">XLOOKUP('Transaction Data'!$G3825,Product_Code,Cost)</f>
        <v>5</v>
      </c>
      <c r="L3825" s="2">
        <f t="array" ref="L3825">XLOOKUP('Transaction Data'!$G3825,Product_Code,Unit_Price)</f>
        <v>7</v>
      </c>
      <c r="M3825" s="3">
        <f>'Transaction Data'!$F3825*'Transaction Data'!$K3825</f>
        <v>1660</v>
      </c>
      <c r="N3825" s="3">
        <f>'Transaction Data'!$F3825*'Transaction Data'!$L3825</f>
        <v>2324</v>
      </c>
      <c r="O3825" s="3">
        <f>'Transaction Data'!$N3825-'Transaction Data'!$M3825</f>
        <v>664</v>
      </c>
      <c r="P3825" s="2">
        <f>DATEDIF('Transaction Data'!$D3825,'Transaction Data'!$A3825,"y")</f>
        <v>60</v>
      </c>
      <c r="Q3825" s="2" t="str">
        <f>FLOOR('Transaction Data'!$P3825,15)&amp;"-"&amp;FLOOR('Transaction Data'!$P3825,15)+14</f>
        <v>60-74</v>
      </c>
      <c r="R3825" s="2" t="str">
        <f>IF('Transaction Data'!$L3825&lt;=10,"Less Expensive","Expensive")</f>
        <v>Less Expensive</v>
      </c>
      <c r="S3825" s="4">
        <f>WEEKDAY('Transaction Data'!$A3825)</f>
        <v>5</v>
      </c>
      <c r="T3825" s="2" t="str">
        <f>IF(WEEKDAY('Transaction Data'!$A3825,2)&lt;6,"Weekday","Weekend")</f>
        <v>Weekday</v>
      </c>
    </row>
    <row r="3826" ht="15.75" customHeight="1">
      <c r="A3826" s="1">
        <v>45343.0</v>
      </c>
      <c r="B3826" s="2" t="s">
        <v>3653</v>
      </c>
      <c r="C3826" s="2" t="s">
        <v>21</v>
      </c>
      <c r="D3826" s="1">
        <v>26348.0</v>
      </c>
      <c r="E3826" s="2" t="s">
        <v>63</v>
      </c>
      <c r="F3826" s="2">
        <v>483.0</v>
      </c>
      <c r="G3826" s="2" t="s">
        <v>55</v>
      </c>
      <c r="H3826" s="2" t="s">
        <v>34</v>
      </c>
      <c r="I3826" s="2" t="s">
        <v>30</v>
      </c>
      <c r="J3826" s="2" t="str">
        <f t="array" ref="J3826">XLOOKUP('Transaction Data'!$G3826,Product_Code,Biscuit_Brand)</f>
        <v>Vanilla Wafers</v>
      </c>
      <c r="K3826" s="2">
        <f t="array" ref="K3826">XLOOKUP('Transaction Data'!$G3826,Product_Code,Cost)</f>
        <v>18</v>
      </c>
      <c r="L3826" s="2">
        <f t="array" ref="L3826">XLOOKUP('Transaction Data'!$G3826,Product_Code,Unit_Price)</f>
        <v>36</v>
      </c>
      <c r="M3826" s="3">
        <f>'Transaction Data'!$F3826*'Transaction Data'!$K3826</f>
        <v>8694</v>
      </c>
      <c r="N3826" s="3">
        <f>'Transaction Data'!$F3826*'Transaction Data'!$L3826</f>
        <v>17388</v>
      </c>
      <c r="O3826" s="3">
        <f>'Transaction Data'!$N3826-'Transaction Data'!$M3826</f>
        <v>8694</v>
      </c>
      <c r="P3826" s="2">
        <f>DATEDIF('Transaction Data'!$D3826,'Transaction Data'!$A3826,"y")</f>
        <v>52</v>
      </c>
      <c r="Q3826" s="2" t="str">
        <f>FLOOR('Transaction Data'!$P3826,15)&amp;"-"&amp;FLOOR('Transaction Data'!$P3826,15)+14</f>
        <v>45-59</v>
      </c>
      <c r="R3826" s="2" t="str">
        <f>IF('Transaction Data'!$L3826&lt;=10,"Less Expensive","Expensive")</f>
        <v>Expensive</v>
      </c>
      <c r="S3826" s="4">
        <f>WEEKDAY('Transaction Data'!$A3826)</f>
        <v>4</v>
      </c>
      <c r="T3826" s="2" t="str">
        <f>IF(WEEKDAY('Transaction Data'!$A3826,2)&lt;6,"Weekday","Weekend")</f>
        <v>Weekday</v>
      </c>
    </row>
    <row r="3827" ht="15.75" customHeight="1">
      <c r="A3827" s="1">
        <v>45324.0</v>
      </c>
      <c r="B3827" s="2" t="s">
        <v>3654</v>
      </c>
      <c r="C3827" s="2" t="s">
        <v>47</v>
      </c>
      <c r="D3827" s="1">
        <v>23378.0</v>
      </c>
      <c r="E3827" s="2" t="s">
        <v>37</v>
      </c>
      <c r="F3827" s="2">
        <v>84.0</v>
      </c>
      <c r="G3827" s="2" t="s">
        <v>61</v>
      </c>
      <c r="H3827" s="2" t="s">
        <v>34</v>
      </c>
      <c r="I3827" s="2" t="s">
        <v>30</v>
      </c>
      <c r="J3827" s="2" t="str">
        <f t="array" ref="J3827">XLOOKUP('Transaction Data'!$G3827,Product_Code,Biscuit_Brand)</f>
        <v>Choco Delight</v>
      </c>
      <c r="K3827" s="2">
        <f t="array" ref="K3827">XLOOKUP('Transaction Data'!$G3827,Product_Code,Cost)</f>
        <v>3</v>
      </c>
      <c r="L3827" s="2">
        <f t="array" ref="L3827">XLOOKUP('Transaction Data'!$G3827,Product_Code,Unit_Price)</f>
        <v>5</v>
      </c>
      <c r="M3827" s="3">
        <f>'Transaction Data'!$F3827*'Transaction Data'!$K3827</f>
        <v>252</v>
      </c>
      <c r="N3827" s="3">
        <f>'Transaction Data'!$F3827*'Transaction Data'!$L3827</f>
        <v>420</v>
      </c>
      <c r="O3827" s="3">
        <f>'Transaction Data'!$N3827-'Transaction Data'!$M3827</f>
        <v>168</v>
      </c>
      <c r="P3827" s="2">
        <f>DATEDIF('Transaction Data'!$D3827,'Transaction Data'!$A3827,"y")</f>
        <v>60</v>
      </c>
      <c r="Q3827" s="2" t="str">
        <f>FLOOR('Transaction Data'!$P3827,15)&amp;"-"&amp;FLOOR('Transaction Data'!$P3827,15)+14</f>
        <v>60-74</v>
      </c>
      <c r="R3827" s="2" t="str">
        <f>IF('Transaction Data'!$L3827&lt;=10,"Less Expensive","Expensive")</f>
        <v>Less Expensive</v>
      </c>
      <c r="S3827" s="4">
        <f>WEEKDAY('Transaction Data'!$A3827)</f>
        <v>6</v>
      </c>
      <c r="T3827" s="2" t="str">
        <f>IF(WEEKDAY('Transaction Data'!$A3827,2)&lt;6,"Weekday","Weekend")</f>
        <v>Weekday</v>
      </c>
    </row>
    <row r="3828" ht="15.75" customHeight="1">
      <c r="A3828" s="1">
        <v>45438.0</v>
      </c>
      <c r="B3828" s="2" t="s">
        <v>3655</v>
      </c>
      <c r="C3828" s="2" t="s">
        <v>41</v>
      </c>
      <c r="D3828" s="1">
        <v>19798.0</v>
      </c>
      <c r="E3828" s="2" t="s">
        <v>27</v>
      </c>
      <c r="F3828" s="2">
        <v>389.0</v>
      </c>
      <c r="G3828" s="2" t="s">
        <v>44</v>
      </c>
      <c r="H3828" s="2" t="s">
        <v>39</v>
      </c>
      <c r="I3828" s="2" t="s">
        <v>25</v>
      </c>
      <c r="J3828" s="2" t="str">
        <f t="array" ref="J3828">XLOOKUP('Transaction Data'!$G3828,Product_Code,Biscuit_Brand)</f>
        <v>Butter Crunch</v>
      </c>
      <c r="K3828" s="2">
        <f t="array" ref="K3828">XLOOKUP('Transaction Data'!$G3828,Product_Code,Cost)</f>
        <v>10</v>
      </c>
      <c r="L3828" s="2">
        <f t="array" ref="L3828">XLOOKUP('Transaction Data'!$G3828,Product_Code,Unit_Price)</f>
        <v>11</v>
      </c>
      <c r="M3828" s="3">
        <f>'Transaction Data'!$F3828*'Transaction Data'!$K3828</f>
        <v>3890</v>
      </c>
      <c r="N3828" s="3">
        <f>'Transaction Data'!$F3828*'Transaction Data'!$L3828</f>
        <v>4279</v>
      </c>
      <c r="O3828" s="3">
        <f>'Transaction Data'!$N3828-'Transaction Data'!$M3828</f>
        <v>389</v>
      </c>
      <c r="P3828" s="2">
        <f>DATEDIF('Transaction Data'!$D3828,'Transaction Data'!$A3828,"y")</f>
        <v>70</v>
      </c>
      <c r="Q3828" s="2" t="str">
        <f>FLOOR('Transaction Data'!$P3828,15)&amp;"-"&amp;FLOOR('Transaction Data'!$P3828,15)+14</f>
        <v>60-74</v>
      </c>
      <c r="R3828" s="2" t="str">
        <f>IF('Transaction Data'!$L3828&lt;=10,"Less Expensive","Expensive")</f>
        <v>Expensive</v>
      </c>
      <c r="S3828" s="4">
        <f>WEEKDAY('Transaction Data'!$A3828)</f>
        <v>1</v>
      </c>
      <c r="T3828" s="2" t="str">
        <f>IF(WEEKDAY('Transaction Data'!$A3828,2)&lt;6,"Weekday","Weekend")</f>
        <v>Weekend</v>
      </c>
    </row>
    <row r="3829" ht="15.75" customHeight="1">
      <c r="A3829" s="1">
        <v>45371.0</v>
      </c>
      <c r="B3829" s="2" t="s">
        <v>1041</v>
      </c>
      <c r="C3829" s="2" t="s">
        <v>47</v>
      </c>
      <c r="D3829" s="1">
        <v>17312.0</v>
      </c>
      <c r="E3829" s="2" t="s">
        <v>22</v>
      </c>
      <c r="F3829" s="2">
        <v>191.0</v>
      </c>
      <c r="G3829" s="2" t="s">
        <v>38</v>
      </c>
      <c r="H3829" s="2" t="s">
        <v>42</v>
      </c>
      <c r="I3829" s="2" t="s">
        <v>25</v>
      </c>
      <c r="J3829" s="2" t="str">
        <f t="array" ref="J3829">XLOOKUP('Transaction Data'!$G3829,Product_Code,Biscuit_Brand)</f>
        <v>Ginger Snaps</v>
      </c>
      <c r="K3829" s="2">
        <f t="array" ref="K3829">XLOOKUP('Transaction Data'!$G3829,Product_Code,Cost)</f>
        <v>14</v>
      </c>
      <c r="L3829" s="2">
        <f t="array" ref="L3829">XLOOKUP('Transaction Data'!$G3829,Product_Code,Unit_Price)</f>
        <v>28</v>
      </c>
      <c r="M3829" s="3">
        <f>'Transaction Data'!$F3829*'Transaction Data'!$K3829</f>
        <v>2674</v>
      </c>
      <c r="N3829" s="3">
        <f>'Transaction Data'!$F3829*'Transaction Data'!$L3829</f>
        <v>5348</v>
      </c>
      <c r="O3829" s="3">
        <f>'Transaction Data'!$N3829-'Transaction Data'!$M3829</f>
        <v>2674</v>
      </c>
      <c r="P3829" s="2">
        <f>DATEDIF('Transaction Data'!$D3829,'Transaction Data'!$A3829,"y")</f>
        <v>76</v>
      </c>
      <c r="Q3829" s="2" t="str">
        <f>FLOOR('Transaction Data'!$P3829,15)&amp;"-"&amp;FLOOR('Transaction Data'!$P3829,15)+14</f>
        <v>75-89</v>
      </c>
      <c r="R3829" s="2" t="str">
        <f>IF('Transaction Data'!$L3829&lt;=10,"Less Expensive","Expensive")</f>
        <v>Expensive</v>
      </c>
      <c r="S3829" s="4">
        <f>WEEKDAY('Transaction Data'!$A3829)</f>
        <v>4</v>
      </c>
      <c r="T3829" s="2" t="str">
        <f>IF(WEEKDAY('Transaction Data'!$A3829,2)&lt;6,"Weekday","Weekend")</f>
        <v>Weekday</v>
      </c>
    </row>
    <row r="3830" ht="15.75" customHeight="1">
      <c r="A3830" s="1">
        <v>45434.0</v>
      </c>
      <c r="B3830" s="2" t="s">
        <v>3656</v>
      </c>
      <c r="C3830" s="2" t="s">
        <v>41</v>
      </c>
      <c r="D3830" s="1">
        <v>26926.0</v>
      </c>
      <c r="E3830" s="2" t="s">
        <v>63</v>
      </c>
      <c r="F3830" s="2">
        <v>436.0</v>
      </c>
      <c r="G3830" s="2" t="s">
        <v>61</v>
      </c>
      <c r="H3830" s="2" t="s">
        <v>45</v>
      </c>
      <c r="I3830" s="2" t="s">
        <v>30</v>
      </c>
      <c r="J3830" s="2" t="str">
        <f t="array" ref="J3830">XLOOKUP('Transaction Data'!$G3830,Product_Code,Biscuit_Brand)</f>
        <v>Choco Delight</v>
      </c>
      <c r="K3830" s="2">
        <f t="array" ref="K3830">XLOOKUP('Transaction Data'!$G3830,Product_Code,Cost)</f>
        <v>3</v>
      </c>
      <c r="L3830" s="2">
        <f t="array" ref="L3830">XLOOKUP('Transaction Data'!$G3830,Product_Code,Unit_Price)</f>
        <v>5</v>
      </c>
      <c r="M3830" s="3">
        <f>'Transaction Data'!$F3830*'Transaction Data'!$K3830</f>
        <v>1308</v>
      </c>
      <c r="N3830" s="3">
        <f>'Transaction Data'!$F3830*'Transaction Data'!$L3830</f>
        <v>2180</v>
      </c>
      <c r="O3830" s="3">
        <f>'Transaction Data'!$N3830-'Transaction Data'!$M3830</f>
        <v>872</v>
      </c>
      <c r="P3830" s="2">
        <f>DATEDIF('Transaction Data'!$D3830,'Transaction Data'!$A3830,"y")</f>
        <v>50</v>
      </c>
      <c r="Q3830" s="2" t="str">
        <f>FLOOR('Transaction Data'!$P3830,15)&amp;"-"&amp;FLOOR('Transaction Data'!$P3830,15)+14</f>
        <v>45-59</v>
      </c>
      <c r="R3830" s="2" t="str">
        <f>IF('Transaction Data'!$L3830&lt;=10,"Less Expensive","Expensive")</f>
        <v>Less Expensive</v>
      </c>
      <c r="S3830" s="4">
        <f>WEEKDAY('Transaction Data'!$A3830)</f>
        <v>4</v>
      </c>
      <c r="T3830" s="2" t="str">
        <f>IF(WEEKDAY('Transaction Data'!$A3830,2)&lt;6,"Weekday","Weekend")</f>
        <v>Weekday</v>
      </c>
    </row>
    <row r="3831" ht="15.75" customHeight="1">
      <c r="A3831" s="1">
        <v>45304.0</v>
      </c>
      <c r="B3831" s="2" t="s">
        <v>3657</v>
      </c>
      <c r="C3831" s="2" t="s">
        <v>65</v>
      </c>
      <c r="D3831" s="1">
        <v>38253.0</v>
      </c>
      <c r="E3831" s="2" t="s">
        <v>22</v>
      </c>
      <c r="F3831" s="2">
        <v>444.0</v>
      </c>
      <c r="G3831" s="2" t="s">
        <v>61</v>
      </c>
      <c r="H3831" s="2" t="s">
        <v>49</v>
      </c>
      <c r="I3831" s="2" t="s">
        <v>25</v>
      </c>
      <c r="J3831" s="2" t="str">
        <f t="array" ref="J3831">XLOOKUP('Transaction Data'!$G3831,Product_Code,Biscuit_Brand)</f>
        <v>Choco Delight</v>
      </c>
      <c r="K3831" s="2">
        <f t="array" ref="K3831">XLOOKUP('Transaction Data'!$G3831,Product_Code,Cost)</f>
        <v>3</v>
      </c>
      <c r="L3831" s="2">
        <f t="array" ref="L3831">XLOOKUP('Transaction Data'!$G3831,Product_Code,Unit_Price)</f>
        <v>5</v>
      </c>
      <c r="M3831" s="3">
        <f>'Transaction Data'!$F3831*'Transaction Data'!$K3831</f>
        <v>1332</v>
      </c>
      <c r="N3831" s="3">
        <f>'Transaction Data'!$F3831*'Transaction Data'!$L3831</f>
        <v>2220</v>
      </c>
      <c r="O3831" s="3">
        <f>'Transaction Data'!$N3831-'Transaction Data'!$M3831</f>
        <v>888</v>
      </c>
      <c r="P3831" s="2">
        <f>DATEDIF('Transaction Data'!$D3831,'Transaction Data'!$A3831,"y")</f>
        <v>19</v>
      </c>
      <c r="Q3831" s="2" t="str">
        <f>FLOOR('Transaction Data'!$P3831,15)&amp;"-"&amp;FLOOR('Transaction Data'!$P3831,15)+14</f>
        <v>15-29</v>
      </c>
      <c r="R3831" s="2" t="str">
        <f>IF('Transaction Data'!$L3831&lt;=10,"Less Expensive","Expensive")</f>
        <v>Less Expensive</v>
      </c>
      <c r="S3831" s="4">
        <f>WEEKDAY('Transaction Data'!$A3831)</f>
        <v>7</v>
      </c>
      <c r="T3831" s="2" t="str">
        <f>IF(WEEKDAY('Transaction Data'!$A3831,2)&lt;6,"Weekday","Weekend")</f>
        <v>Weekend</v>
      </c>
    </row>
    <row r="3832" ht="15.75" customHeight="1">
      <c r="A3832" s="1">
        <v>45419.0</v>
      </c>
      <c r="B3832" s="2" t="s">
        <v>3658</v>
      </c>
      <c r="C3832" s="2" t="s">
        <v>51</v>
      </c>
      <c r="D3832" s="1">
        <v>17155.0</v>
      </c>
      <c r="E3832" s="2" t="s">
        <v>37</v>
      </c>
      <c r="F3832" s="2">
        <v>253.0</v>
      </c>
      <c r="G3832" s="2" t="s">
        <v>48</v>
      </c>
      <c r="H3832" s="2" t="s">
        <v>52</v>
      </c>
      <c r="I3832" s="2" t="s">
        <v>25</v>
      </c>
      <c r="J3832" s="2" t="str">
        <f t="array" ref="J3832">XLOOKUP('Transaction Data'!$G3832,Product_Code,Biscuit_Brand)</f>
        <v>Lemon Crisps</v>
      </c>
      <c r="K3832" s="2">
        <f t="array" ref="K3832">XLOOKUP('Transaction Data'!$G3832,Product_Code,Cost)</f>
        <v>7</v>
      </c>
      <c r="L3832" s="2">
        <f t="array" ref="L3832">XLOOKUP('Transaction Data'!$G3832,Product_Code,Unit_Price)</f>
        <v>9</v>
      </c>
      <c r="M3832" s="3">
        <f>'Transaction Data'!$F3832*'Transaction Data'!$K3832</f>
        <v>1771</v>
      </c>
      <c r="N3832" s="3">
        <f>'Transaction Data'!$F3832*'Transaction Data'!$L3832</f>
        <v>2277</v>
      </c>
      <c r="O3832" s="3">
        <f>'Transaction Data'!$N3832-'Transaction Data'!$M3832</f>
        <v>506</v>
      </c>
      <c r="P3832" s="2">
        <f>DATEDIF('Transaction Data'!$D3832,'Transaction Data'!$A3832,"y")</f>
        <v>77</v>
      </c>
      <c r="Q3832" s="2" t="str">
        <f>FLOOR('Transaction Data'!$P3832,15)&amp;"-"&amp;FLOOR('Transaction Data'!$P3832,15)+14</f>
        <v>75-89</v>
      </c>
      <c r="R3832" s="2" t="str">
        <f>IF('Transaction Data'!$L3832&lt;=10,"Less Expensive","Expensive")</f>
        <v>Less Expensive</v>
      </c>
      <c r="S3832" s="4">
        <f>WEEKDAY('Transaction Data'!$A3832)</f>
        <v>3</v>
      </c>
      <c r="T3832" s="2" t="str">
        <f>IF(WEEKDAY('Transaction Data'!$A3832,2)&lt;6,"Weekday","Weekend")</f>
        <v>Weekday</v>
      </c>
    </row>
    <row r="3833" ht="15.75" customHeight="1">
      <c r="A3833" s="1">
        <v>45299.0</v>
      </c>
      <c r="B3833" s="2" t="s">
        <v>31</v>
      </c>
      <c r="C3833" s="2" t="s">
        <v>65</v>
      </c>
      <c r="D3833" s="1">
        <v>26766.0</v>
      </c>
      <c r="E3833" s="2" t="s">
        <v>63</v>
      </c>
      <c r="F3833" s="2">
        <v>53.0</v>
      </c>
      <c r="G3833" s="2" t="s">
        <v>55</v>
      </c>
      <c r="H3833" s="2" t="s">
        <v>49</v>
      </c>
      <c r="I3833" s="2" t="s">
        <v>25</v>
      </c>
      <c r="J3833" s="2" t="str">
        <f t="array" ref="J3833">XLOOKUP('Transaction Data'!$G3833,Product_Code,Biscuit_Brand)</f>
        <v>Vanilla Wafers</v>
      </c>
      <c r="K3833" s="2">
        <f t="array" ref="K3833">XLOOKUP('Transaction Data'!$G3833,Product_Code,Cost)</f>
        <v>18</v>
      </c>
      <c r="L3833" s="2">
        <f t="array" ref="L3833">XLOOKUP('Transaction Data'!$G3833,Product_Code,Unit_Price)</f>
        <v>36</v>
      </c>
      <c r="M3833" s="3">
        <f>'Transaction Data'!$F3833*'Transaction Data'!$K3833</f>
        <v>954</v>
      </c>
      <c r="N3833" s="3">
        <f>'Transaction Data'!$F3833*'Transaction Data'!$L3833</f>
        <v>1908</v>
      </c>
      <c r="O3833" s="3">
        <f>'Transaction Data'!$N3833-'Transaction Data'!$M3833</f>
        <v>954</v>
      </c>
      <c r="P3833" s="2">
        <f>DATEDIF('Transaction Data'!$D3833,'Transaction Data'!$A3833,"y")</f>
        <v>50</v>
      </c>
      <c r="Q3833" s="2" t="str">
        <f>FLOOR('Transaction Data'!$P3833,15)&amp;"-"&amp;FLOOR('Transaction Data'!$P3833,15)+14</f>
        <v>45-59</v>
      </c>
      <c r="R3833" s="2" t="str">
        <f>IF('Transaction Data'!$L3833&lt;=10,"Less Expensive","Expensive")</f>
        <v>Expensive</v>
      </c>
      <c r="S3833" s="4">
        <f>WEEKDAY('Transaction Data'!$A3833)</f>
        <v>2</v>
      </c>
      <c r="T3833" s="2" t="str">
        <f>IF(WEEKDAY('Transaction Data'!$A3833,2)&lt;6,"Weekday","Weekend")</f>
        <v>Weekday</v>
      </c>
    </row>
    <row r="3834" ht="15.75" customHeight="1">
      <c r="A3834" s="1">
        <v>45391.0</v>
      </c>
      <c r="B3834" s="2" t="s">
        <v>3659</v>
      </c>
      <c r="C3834" s="2" t="s">
        <v>32</v>
      </c>
      <c r="D3834" s="1">
        <v>16475.0</v>
      </c>
      <c r="E3834" s="2" t="s">
        <v>63</v>
      </c>
      <c r="F3834" s="2">
        <v>447.0</v>
      </c>
      <c r="G3834" s="2" t="s">
        <v>28</v>
      </c>
      <c r="H3834" s="2" t="s">
        <v>52</v>
      </c>
      <c r="I3834" s="2" t="s">
        <v>25</v>
      </c>
      <c r="J3834" s="2" t="str">
        <f t="array" ref="J3834">XLOOKUP('Transaction Data'!$G3834,Product_Code,Biscuit_Brand)</f>
        <v>Shortbread</v>
      </c>
      <c r="K3834" s="2">
        <f t="array" ref="K3834">XLOOKUP('Transaction Data'!$G3834,Product_Code,Cost)</f>
        <v>10</v>
      </c>
      <c r="L3834" s="2">
        <f t="array" ref="L3834">XLOOKUP('Transaction Data'!$G3834,Product_Code,Unit_Price)</f>
        <v>45</v>
      </c>
      <c r="M3834" s="3">
        <f>'Transaction Data'!$F3834*'Transaction Data'!$K3834</f>
        <v>4470</v>
      </c>
      <c r="N3834" s="3">
        <f>'Transaction Data'!$F3834*'Transaction Data'!$L3834</f>
        <v>20115</v>
      </c>
      <c r="O3834" s="3">
        <f>'Transaction Data'!$N3834-'Transaction Data'!$M3834</f>
        <v>15645</v>
      </c>
      <c r="P3834" s="2">
        <f>DATEDIF('Transaction Data'!$D3834,'Transaction Data'!$A3834,"y")</f>
        <v>79</v>
      </c>
      <c r="Q3834" s="2" t="str">
        <f>FLOOR('Transaction Data'!$P3834,15)&amp;"-"&amp;FLOOR('Transaction Data'!$P3834,15)+14</f>
        <v>75-89</v>
      </c>
      <c r="R3834" s="2" t="str">
        <f>IF('Transaction Data'!$L3834&lt;=10,"Less Expensive","Expensive")</f>
        <v>Expensive</v>
      </c>
      <c r="S3834" s="4">
        <f>WEEKDAY('Transaction Data'!$A3834)</f>
        <v>3</v>
      </c>
      <c r="T3834" s="2" t="str">
        <f>IF(WEEKDAY('Transaction Data'!$A3834,2)&lt;6,"Weekday","Weekend")</f>
        <v>Weekday</v>
      </c>
    </row>
    <row r="3835" ht="15.75" customHeight="1">
      <c r="A3835" s="1">
        <v>45426.0</v>
      </c>
      <c r="B3835" s="2" t="s">
        <v>3660</v>
      </c>
      <c r="C3835" s="2" t="s">
        <v>65</v>
      </c>
      <c r="D3835" s="1">
        <v>16651.0</v>
      </c>
      <c r="E3835" s="2" t="s">
        <v>63</v>
      </c>
      <c r="F3835" s="2">
        <v>421.0</v>
      </c>
      <c r="G3835" s="2" t="s">
        <v>60</v>
      </c>
      <c r="H3835" s="2" t="s">
        <v>52</v>
      </c>
      <c r="I3835" s="2" t="s">
        <v>25</v>
      </c>
      <c r="J3835" s="2" t="str">
        <f t="array" ref="J3835">XLOOKUP('Transaction Data'!$G3835,Product_Code,Biscuit_Brand)</f>
        <v>Peanut Butter Bites</v>
      </c>
      <c r="K3835" s="2">
        <f t="array" ref="K3835">XLOOKUP('Transaction Data'!$G3835,Product_Code,Cost)</f>
        <v>5</v>
      </c>
      <c r="L3835" s="2">
        <f t="array" ref="L3835">XLOOKUP('Transaction Data'!$G3835,Product_Code,Unit_Price)</f>
        <v>7</v>
      </c>
      <c r="M3835" s="3">
        <f>'Transaction Data'!$F3835*'Transaction Data'!$K3835</f>
        <v>2105</v>
      </c>
      <c r="N3835" s="3">
        <f>'Transaction Data'!$F3835*'Transaction Data'!$L3835</f>
        <v>2947</v>
      </c>
      <c r="O3835" s="3">
        <f>'Transaction Data'!$N3835-'Transaction Data'!$M3835</f>
        <v>842</v>
      </c>
      <c r="P3835" s="2">
        <f>DATEDIF('Transaction Data'!$D3835,'Transaction Data'!$A3835,"y")</f>
        <v>78</v>
      </c>
      <c r="Q3835" s="2" t="str">
        <f>FLOOR('Transaction Data'!$P3835,15)&amp;"-"&amp;FLOOR('Transaction Data'!$P3835,15)+14</f>
        <v>75-89</v>
      </c>
      <c r="R3835" s="2" t="str">
        <f>IF('Transaction Data'!$L3835&lt;=10,"Less Expensive","Expensive")</f>
        <v>Less Expensive</v>
      </c>
      <c r="S3835" s="4">
        <f>WEEKDAY('Transaction Data'!$A3835)</f>
        <v>3</v>
      </c>
      <c r="T3835" s="2" t="str">
        <f>IF(WEEKDAY('Transaction Data'!$A3835,2)&lt;6,"Weekday","Weekend")</f>
        <v>Weekday</v>
      </c>
    </row>
    <row r="3836" ht="15.75" customHeight="1">
      <c r="A3836" s="1">
        <v>45503.0</v>
      </c>
      <c r="B3836" s="2" t="s">
        <v>1640</v>
      </c>
      <c r="C3836" s="2" t="s">
        <v>41</v>
      </c>
      <c r="D3836" s="1">
        <v>28690.0</v>
      </c>
      <c r="E3836" s="2" t="s">
        <v>22</v>
      </c>
      <c r="F3836" s="2">
        <v>241.0</v>
      </c>
      <c r="G3836" s="2" t="s">
        <v>33</v>
      </c>
      <c r="H3836" s="2" t="s">
        <v>45</v>
      </c>
      <c r="I3836" s="2" t="s">
        <v>25</v>
      </c>
      <c r="J3836" s="2" t="str">
        <f t="array" ref="J3836">XLOOKUP('Transaction Data'!$G3836,Product_Code,Biscuit_Brand)</f>
        <v>Caramel Biscuits</v>
      </c>
      <c r="K3836" s="2">
        <f t="array" ref="K3836">XLOOKUP('Transaction Data'!$G3836,Product_Code,Cost)</f>
        <v>18</v>
      </c>
      <c r="L3836" s="2">
        <f t="array" ref="L3836">XLOOKUP('Transaction Data'!$G3836,Product_Code,Unit_Price)</f>
        <v>22</v>
      </c>
      <c r="M3836" s="3">
        <f>'Transaction Data'!$F3836*'Transaction Data'!$K3836</f>
        <v>4338</v>
      </c>
      <c r="N3836" s="3">
        <f>'Transaction Data'!$F3836*'Transaction Data'!$L3836</f>
        <v>5302</v>
      </c>
      <c r="O3836" s="3">
        <f>'Transaction Data'!$N3836-'Transaction Data'!$M3836</f>
        <v>964</v>
      </c>
      <c r="P3836" s="2">
        <f>DATEDIF('Transaction Data'!$D3836,'Transaction Data'!$A3836,"y")</f>
        <v>46</v>
      </c>
      <c r="Q3836" s="2" t="str">
        <f>FLOOR('Transaction Data'!$P3836,15)&amp;"-"&amp;FLOOR('Transaction Data'!$P3836,15)+14</f>
        <v>45-59</v>
      </c>
      <c r="R3836" s="2" t="str">
        <f>IF('Transaction Data'!$L3836&lt;=10,"Less Expensive","Expensive")</f>
        <v>Expensive</v>
      </c>
      <c r="S3836" s="4">
        <f>WEEKDAY('Transaction Data'!$A3836)</f>
        <v>3</v>
      </c>
      <c r="T3836" s="2" t="str">
        <f>IF(WEEKDAY('Transaction Data'!$A3836,2)&lt;6,"Weekday","Weekend")</f>
        <v>Weekday</v>
      </c>
    </row>
    <row r="3837" ht="15.75" customHeight="1">
      <c r="A3837" s="1">
        <v>45396.0</v>
      </c>
      <c r="B3837" s="2" t="s">
        <v>3661</v>
      </c>
      <c r="C3837" s="2" t="s">
        <v>69</v>
      </c>
      <c r="D3837" s="1">
        <v>31258.0</v>
      </c>
      <c r="E3837" s="2" t="s">
        <v>27</v>
      </c>
      <c r="F3837" s="2">
        <v>169.0</v>
      </c>
      <c r="G3837" s="2" t="s">
        <v>61</v>
      </c>
      <c r="H3837" s="2" t="s">
        <v>49</v>
      </c>
      <c r="I3837" s="2" t="s">
        <v>25</v>
      </c>
      <c r="J3837" s="2" t="str">
        <f t="array" ref="J3837">XLOOKUP('Transaction Data'!$G3837,Product_Code,Biscuit_Brand)</f>
        <v>Choco Delight</v>
      </c>
      <c r="K3837" s="2">
        <f t="array" ref="K3837">XLOOKUP('Transaction Data'!$G3837,Product_Code,Cost)</f>
        <v>3</v>
      </c>
      <c r="L3837" s="2">
        <f t="array" ref="L3837">XLOOKUP('Transaction Data'!$G3837,Product_Code,Unit_Price)</f>
        <v>5</v>
      </c>
      <c r="M3837" s="3">
        <f>'Transaction Data'!$F3837*'Transaction Data'!$K3837</f>
        <v>507</v>
      </c>
      <c r="N3837" s="3">
        <f>'Transaction Data'!$F3837*'Transaction Data'!$L3837</f>
        <v>845</v>
      </c>
      <c r="O3837" s="3">
        <f>'Transaction Data'!$N3837-'Transaction Data'!$M3837</f>
        <v>338</v>
      </c>
      <c r="P3837" s="2">
        <f>DATEDIF('Transaction Data'!$D3837,'Transaction Data'!$A3837,"y")</f>
        <v>38</v>
      </c>
      <c r="Q3837" s="2" t="str">
        <f>FLOOR('Transaction Data'!$P3837,15)&amp;"-"&amp;FLOOR('Transaction Data'!$P3837,15)+14</f>
        <v>30-44</v>
      </c>
      <c r="R3837" s="2" t="str">
        <f>IF('Transaction Data'!$L3837&lt;=10,"Less Expensive","Expensive")</f>
        <v>Less Expensive</v>
      </c>
      <c r="S3837" s="4">
        <f>WEEKDAY('Transaction Data'!$A3837)</f>
        <v>1</v>
      </c>
      <c r="T3837" s="2" t="str">
        <f>IF(WEEKDAY('Transaction Data'!$A3837,2)&lt;6,"Weekday","Weekend")</f>
        <v>Weekend</v>
      </c>
    </row>
    <row r="3838" ht="15.75" customHeight="1">
      <c r="A3838" s="1">
        <v>45381.0</v>
      </c>
      <c r="B3838" s="2" t="s">
        <v>3662</v>
      </c>
      <c r="C3838" s="2" t="s">
        <v>51</v>
      </c>
      <c r="D3838" s="1">
        <v>19487.0</v>
      </c>
      <c r="E3838" s="2" t="s">
        <v>27</v>
      </c>
      <c r="F3838" s="2">
        <v>220.0</v>
      </c>
      <c r="G3838" s="2" t="s">
        <v>33</v>
      </c>
      <c r="H3838" s="2" t="s">
        <v>52</v>
      </c>
      <c r="I3838" s="2" t="s">
        <v>25</v>
      </c>
      <c r="J3838" s="2" t="str">
        <f t="array" ref="J3838">XLOOKUP('Transaction Data'!$G3838,Product_Code,Biscuit_Brand)</f>
        <v>Caramel Biscuits</v>
      </c>
      <c r="K3838" s="2">
        <f t="array" ref="K3838">XLOOKUP('Transaction Data'!$G3838,Product_Code,Cost)</f>
        <v>18</v>
      </c>
      <c r="L3838" s="2">
        <f t="array" ref="L3838">XLOOKUP('Transaction Data'!$G3838,Product_Code,Unit_Price)</f>
        <v>22</v>
      </c>
      <c r="M3838" s="3">
        <f>'Transaction Data'!$F3838*'Transaction Data'!$K3838</f>
        <v>3960</v>
      </c>
      <c r="N3838" s="3">
        <f>'Transaction Data'!$F3838*'Transaction Data'!$L3838</f>
        <v>4840</v>
      </c>
      <c r="O3838" s="3">
        <f>'Transaction Data'!$N3838-'Transaction Data'!$M3838</f>
        <v>880</v>
      </c>
      <c r="P3838" s="2">
        <f>DATEDIF('Transaction Data'!$D3838,'Transaction Data'!$A3838,"y")</f>
        <v>70</v>
      </c>
      <c r="Q3838" s="2" t="str">
        <f>FLOOR('Transaction Data'!$P3838,15)&amp;"-"&amp;FLOOR('Transaction Data'!$P3838,15)+14</f>
        <v>60-74</v>
      </c>
      <c r="R3838" s="2" t="str">
        <f>IF('Transaction Data'!$L3838&lt;=10,"Less Expensive","Expensive")</f>
        <v>Expensive</v>
      </c>
      <c r="S3838" s="4">
        <f>WEEKDAY('Transaction Data'!$A3838)</f>
        <v>7</v>
      </c>
      <c r="T3838" s="2" t="str">
        <f>IF(WEEKDAY('Transaction Data'!$A3838,2)&lt;6,"Weekday","Weekend")</f>
        <v>Weekend</v>
      </c>
    </row>
    <row r="3839" ht="15.75" customHeight="1">
      <c r="A3839" s="1">
        <v>45479.0</v>
      </c>
      <c r="B3839" s="2" t="s">
        <v>3663</v>
      </c>
      <c r="C3839" s="2" t="s">
        <v>21</v>
      </c>
      <c r="D3839" s="1">
        <v>29348.0</v>
      </c>
      <c r="E3839" s="2" t="s">
        <v>63</v>
      </c>
      <c r="F3839" s="2">
        <v>106.0</v>
      </c>
      <c r="G3839" s="2" t="s">
        <v>61</v>
      </c>
      <c r="H3839" s="2" t="s">
        <v>49</v>
      </c>
      <c r="I3839" s="2" t="s">
        <v>25</v>
      </c>
      <c r="J3839" s="2" t="str">
        <f t="array" ref="J3839">XLOOKUP('Transaction Data'!$G3839,Product_Code,Biscuit_Brand)</f>
        <v>Choco Delight</v>
      </c>
      <c r="K3839" s="2">
        <f t="array" ref="K3839">XLOOKUP('Transaction Data'!$G3839,Product_Code,Cost)</f>
        <v>3</v>
      </c>
      <c r="L3839" s="2">
        <f t="array" ref="L3839">XLOOKUP('Transaction Data'!$G3839,Product_Code,Unit_Price)</f>
        <v>5</v>
      </c>
      <c r="M3839" s="3">
        <f>'Transaction Data'!$F3839*'Transaction Data'!$K3839</f>
        <v>318</v>
      </c>
      <c r="N3839" s="3">
        <f>'Transaction Data'!$F3839*'Transaction Data'!$L3839</f>
        <v>530</v>
      </c>
      <c r="O3839" s="3">
        <f>'Transaction Data'!$N3839-'Transaction Data'!$M3839</f>
        <v>212</v>
      </c>
      <c r="P3839" s="2">
        <f>DATEDIF('Transaction Data'!$D3839,'Transaction Data'!$A3839,"y")</f>
        <v>44</v>
      </c>
      <c r="Q3839" s="2" t="str">
        <f>FLOOR('Transaction Data'!$P3839,15)&amp;"-"&amp;FLOOR('Transaction Data'!$P3839,15)+14</f>
        <v>30-44</v>
      </c>
      <c r="R3839" s="2" t="str">
        <f>IF('Transaction Data'!$L3839&lt;=10,"Less Expensive","Expensive")</f>
        <v>Less Expensive</v>
      </c>
      <c r="S3839" s="4">
        <f>WEEKDAY('Transaction Data'!$A3839)</f>
        <v>7</v>
      </c>
      <c r="T3839" s="2" t="str">
        <f>IF(WEEKDAY('Transaction Data'!$A3839,2)&lt;6,"Weekday","Weekend")</f>
        <v>Weekend</v>
      </c>
    </row>
    <row r="3840" ht="15.75" customHeight="1">
      <c r="A3840" s="1">
        <v>45379.0</v>
      </c>
      <c r="B3840" s="2" t="s">
        <v>3664</v>
      </c>
      <c r="C3840" s="2" t="s">
        <v>72</v>
      </c>
      <c r="D3840" s="1">
        <v>18572.0</v>
      </c>
      <c r="E3840" s="2" t="s">
        <v>27</v>
      </c>
      <c r="F3840" s="2">
        <v>301.0</v>
      </c>
      <c r="G3840" s="2" t="s">
        <v>55</v>
      </c>
      <c r="H3840" s="2" t="s">
        <v>52</v>
      </c>
      <c r="I3840" s="2" t="s">
        <v>25</v>
      </c>
      <c r="J3840" s="2" t="str">
        <f t="array" ref="J3840">XLOOKUP('Transaction Data'!$G3840,Product_Code,Biscuit_Brand)</f>
        <v>Vanilla Wafers</v>
      </c>
      <c r="K3840" s="2">
        <f t="array" ref="K3840">XLOOKUP('Transaction Data'!$G3840,Product_Code,Cost)</f>
        <v>18</v>
      </c>
      <c r="L3840" s="2">
        <f t="array" ref="L3840">XLOOKUP('Transaction Data'!$G3840,Product_Code,Unit_Price)</f>
        <v>36</v>
      </c>
      <c r="M3840" s="3">
        <f>'Transaction Data'!$F3840*'Transaction Data'!$K3840</f>
        <v>5418</v>
      </c>
      <c r="N3840" s="3">
        <f>'Transaction Data'!$F3840*'Transaction Data'!$L3840</f>
        <v>10836</v>
      </c>
      <c r="O3840" s="3">
        <f>'Transaction Data'!$N3840-'Transaction Data'!$M3840</f>
        <v>5418</v>
      </c>
      <c r="P3840" s="2">
        <f>DATEDIF('Transaction Data'!$D3840,'Transaction Data'!$A3840,"y")</f>
        <v>73</v>
      </c>
      <c r="Q3840" s="2" t="str">
        <f>FLOOR('Transaction Data'!$P3840,15)&amp;"-"&amp;FLOOR('Transaction Data'!$P3840,15)+14</f>
        <v>60-74</v>
      </c>
      <c r="R3840" s="2" t="str">
        <f>IF('Transaction Data'!$L3840&lt;=10,"Less Expensive","Expensive")</f>
        <v>Expensive</v>
      </c>
      <c r="S3840" s="4">
        <f>WEEKDAY('Transaction Data'!$A3840)</f>
        <v>5</v>
      </c>
      <c r="T3840" s="2" t="str">
        <f>IF(WEEKDAY('Transaction Data'!$A3840,2)&lt;6,"Weekday","Weekend")</f>
        <v>Weekday</v>
      </c>
    </row>
    <row r="3841" ht="15.75" customHeight="1">
      <c r="A3841" s="1">
        <v>45499.0</v>
      </c>
      <c r="B3841" s="2" t="s">
        <v>3665</v>
      </c>
      <c r="C3841" s="2" t="s">
        <v>72</v>
      </c>
      <c r="D3841" s="1">
        <v>23048.0</v>
      </c>
      <c r="E3841" s="2" t="s">
        <v>63</v>
      </c>
      <c r="F3841" s="2">
        <v>490.0</v>
      </c>
      <c r="G3841" s="2" t="s">
        <v>60</v>
      </c>
      <c r="H3841" s="2" t="s">
        <v>34</v>
      </c>
      <c r="I3841" s="2" t="s">
        <v>25</v>
      </c>
      <c r="J3841" s="2" t="str">
        <f t="array" ref="J3841">XLOOKUP('Transaction Data'!$G3841,Product_Code,Biscuit_Brand)</f>
        <v>Peanut Butter Bites</v>
      </c>
      <c r="K3841" s="2">
        <f t="array" ref="K3841">XLOOKUP('Transaction Data'!$G3841,Product_Code,Cost)</f>
        <v>5</v>
      </c>
      <c r="L3841" s="2">
        <f t="array" ref="L3841">XLOOKUP('Transaction Data'!$G3841,Product_Code,Unit_Price)</f>
        <v>7</v>
      </c>
      <c r="M3841" s="3">
        <f>'Transaction Data'!$F3841*'Transaction Data'!$K3841</f>
        <v>2450</v>
      </c>
      <c r="N3841" s="3">
        <f>'Transaction Data'!$F3841*'Transaction Data'!$L3841</f>
        <v>3430</v>
      </c>
      <c r="O3841" s="3">
        <f>'Transaction Data'!$N3841-'Transaction Data'!$M3841</f>
        <v>980</v>
      </c>
      <c r="P3841" s="2">
        <f>DATEDIF('Transaction Data'!$D3841,'Transaction Data'!$A3841,"y")</f>
        <v>61</v>
      </c>
      <c r="Q3841" s="2" t="str">
        <f>FLOOR('Transaction Data'!$P3841,15)&amp;"-"&amp;FLOOR('Transaction Data'!$P3841,15)+14</f>
        <v>60-74</v>
      </c>
      <c r="R3841" s="2" t="str">
        <f>IF('Transaction Data'!$L3841&lt;=10,"Less Expensive","Expensive")</f>
        <v>Less Expensive</v>
      </c>
      <c r="S3841" s="4">
        <f>WEEKDAY('Transaction Data'!$A3841)</f>
        <v>6</v>
      </c>
      <c r="T3841" s="2" t="str">
        <f>IF(WEEKDAY('Transaction Data'!$A3841,2)&lt;6,"Weekday","Weekend")</f>
        <v>Weekday</v>
      </c>
    </row>
    <row r="3842" ht="15.75" customHeight="1">
      <c r="A3842" s="1">
        <v>45495.0</v>
      </c>
      <c r="B3842" s="2" t="s">
        <v>3666</v>
      </c>
      <c r="C3842" s="2" t="s">
        <v>72</v>
      </c>
      <c r="D3842" s="1">
        <v>38428.0</v>
      </c>
      <c r="E3842" s="2" t="s">
        <v>27</v>
      </c>
      <c r="F3842" s="2">
        <v>357.0</v>
      </c>
      <c r="G3842" s="2" t="s">
        <v>44</v>
      </c>
      <c r="H3842" s="2" t="s">
        <v>34</v>
      </c>
      <c r="I3842" s="2" t="s">
        <v>25</v>
      </c>
      <c r="J3842" s="2" t="str">
        <f t="array" ref="J3842">XLOOKUP('Transaction Data'!$G3842,Product_Code,Biscuit_Brand)</f>
        <v>Butter Crunch</v>
      </c>
      <c r="K3842" s="2">
        <f t="array" ref="K3842">XLOOKUP('Transaction Data'!$G3842,Product_Code,Cost)</f>
        <v>10</v>
      </c>
      <c r="L3842" s="2">
        <f t="array" ref="L3842">XLOOKUP('Transaction Data'!$G3842,Product_Code,Unit_Price)</f>
        <v>11</v>
      </c>
      <c r="M3842" s="3">
        <f>'Transaction Data'!$F3842*'Transaction Data'!$K3842</f>
        <v>3570</v>
      </c>
      <c r="N3842" s="3">
        <f>'Transaction Data'!$F3842*'Transaction Data'!$L3842</f>
        <v>3927</v>
      </c>
      <c r="O3842" s="3">
        <f>'Transaction Data'!$N3842-'Transaction Data'!$M3842</f>
        <v>357</v>
      </c>
      <c r="P3842" s="2">
        <f>DATEDIF('Transaction Data'!$D3842,'Transaction Data'!$A3842,"y")</f>
        <v>19</v>
      </c>
      <c r="Q3842" s="2" t="str">
        <f>FLOOR('Transaction Data'!$P3842,15)&amp;"-"&amp;FLOOR('Transaction Data'!$P3842,15)+14</f>
        <v>15-29</v>
      </c>
      <c r="R3842" s="2" t="str">
        <f>IF('Transaction Data'!$L3842&lt;=10,"Less Expensive","Expensive")</f>
        <v>Expensive</v>
      </c>
      <c r="S3842" s="4">
        <f>WEEKDAY('Transaction Data'!$A3842)</f>
        <v>2</v>
      </c>
      <c r="T3842" s="2" t="str">
        <f>IF(WEEKDAY('Transaction Data'!$A3842,2)&lt;6,"Weekday","Weekend")</f>
        <v>Weekday</v>
      </c>
    </row>
    <row r="3843" ht="15.75" customHeight="1">
      <c r="A3843" s="1">
        <v>45409.0</v>
      </c>
      <c r="B3843" s="2" t="s">
        <v>3667</v>
      </c>
      <c r="C3843" s="2" t="s">
        <v>69</v>
      </c>
      <c r="D3843" s="1">
        <v>22378.0</v>
      </c>
      <c r="E3843" s="2" t="s">
        <v>22</v>
      </c>
      <c r="F3843" s="2">
        <v>303.0</v>
      </c>
      <c r="G3843" s="2" t="s">
        <v>61</v>
      </c>
      <c r="H3843" s="2" t="s">
        <v>39</v>
      </c>
      <c r="I3843" s="2" t="s">
        <v>25</v>
      </c>
      <c r="J3843" s="2" t="str">
        <f t="array" ref="J3843">XLOOKUP('Transaction Data'!$G3843,Product_Code,Biscuit_Brand)</f>
        <v>Choco Delight</v>
      </c>
      <c r="K3843" s="2">
        <f t="array" ref="K3843">XLOOKUP('Transaction Data'!$G3843,Product_Code,Cost)</f>
        <v>3</v>
      </c>
      <c r="L3843" s="2">
        <f t="array" ref="L3843">XLOOKUP('Transaction Data'!$G3843,Product_Code,Unit_Price)</f>
        <v>5</v>
      </c>
      <c r="M3843" s="3">
        <f>'Transaction Data'!$F3843*'Transaction Data'!$K3843</f>
        <v>909</v>
      </c>
      <c r="N3843" s="3">
        <f>'Transaction Data'!$F3843*'Transaction Data'!$L3843</f>
        <v>1515</v>
      </c>
      <c r="O3843" s="3">
        <f>'Transaction Data'!$N3843-'Transaction Data'!$M3843</f>
        <v>606</v>
      </c>
      <c r="P3843" s="2">
        <f>DATEDIF('Transaction Data'!$D3843,'Transaction Data'!$A3843,"y")</f>
        <v>63</v>
      </c>
      <c r="Q3843" s="2" t="str">
        <f>FLOOR('Transaction Data'!$P3843,15)&amp;"-"&amp;FLOOR('Transaction Data'!$P3843,15)+14</f>
        <v>60-74</v>
      </c>
      <c r="R3843" s="2" t="str">
        <f>IF('Transaction Data'!$L3843&lt;=10,"Less Expensive","Expensive")</f>
        <v>Less Expensive</v>
      </c>
      <c r="S3843" s="4">
        <f>WEEKDAY('Transaction Data'!$A3843)</f>
        <v>7</v>
      </c>
      <c r="T3843" s="2" t="str">
        <f>IF(WEEKDAY('Transaction Data'!$A3843,2)&lt;6,"Weekday","Weekend")</f>
        <v>Weekend</v>
      </c>
    </row>
    <row r="3844" ht="15.75" customHeight="1">
      <c r="A3844" s="1">
        <v>45375.0</v>
      </c>
      <c r="B3844" s="2" t="s">
        <v>3668</v>
      </c>
      <c r="C3844" s="2" t="s">
        <v>69</v>
      </c>
      <c r="D3844" s="1">
        <v>26173.0</v>
      </c>
      <c r="E3844" s="2" t="s">
        <v>63</v>
      </c>
      <c r="F3844" s="2">
        <v>405.0</v>
      </c>
      <c r="G3844" s="2" t="s">
        <v>61</v>
      </c>
      <c r="H3844" s="2" t="s">
        <v>42</v>
      </c>
      <c r="I3844" s="2" t="s">
        <v>25</v>
      </c>
      <c r="J3844" s="2" t="str">
        <f t="array" ref="J3844">XLOOKUP('Transaction Data'!$G3844,Product_Code,Biscuit_Brand)</f>
        <v>Choco Delight</v>
      </c>
      <c r="K3844" s="2">
        <f t="array" ref="K3844">XLOOKUP('Transaction Data'!$G3844,Product_Code,Cost)</f>
        <v>3</v>
      </c>
      <c r="L3844" s="2">
        <f t="array" ref="L3844">XLOOKUP('Transaction Data'!$G3844,Product_Code,Unit_Price)</f>
        <v>5</v>
      </c>
      <c r="M3844" s="3">
        <f>'Transaction Data'!$F3844*'Transaction Data'!$K3844</f>
        <v>1215</v>
      </c>
      <c r="N3844" s="3">
        <f>'Transaction Data'!$F3844*'Transaction Data'!$L3844</f>
        <v>2025</v>
      </c>
      <c r="O3844" s="3">
        <f>'Transaction Data'!$N3844-'Transaction Data'!$M3844</f>
        <v>810</v>
      </c>
      <c r="P3844" s="2">
        <f>DATEDIF('Transaction Data'!$D3844,'Transaction Data'!$A3844,"y")</f>
        <v>52</v>
      </c>
      <c r="Q3844" s="2" t="str">
        <f>FLOOR('Transaction Data'!$P3844,15)&amp;"-"&amp;FLOOR('Transaction Data'!$P3844,15)+14</f>
        <v>45-59</v>
      </c>
      <c r="R3844" s="2" t="str">
        <f>IF('Transaction Data'!$L3844&lt;=10,"Less Expensive","Expensive")</f>
        <v>Less Expensive</v>
      </c>
      <c r="S3844" s="4">
        <f>WEEKDAY('Transaction Data'!$A3844)</f>
        <v>1</v>
      </c>
      <c r="T3844" s="2" t="str">
        <f>IF(WEEKDAY('Transaction Data'!$A3844,2)&lt;6,"Weekday","Weekend")</f>
        <v>Weekend</v>
      </c>
    </row>
    <row r="3845" ht="15.75" customHeight="1">
      <c r="A3845" s="1">
        <v>45349.0</v>
      </c>
      <c r="B3845" s="2" t="s">
        <v>3669</v>
      </c>
      <c r="C3845" s="2" t="s">
        <v>54</v>
      </c>
      <c r="D3845" s="1">
        <v>27350.0</v>
      </c>
      <c r="E3845" s="2" t="s">
        <v>63</v>
      </c>
      <c r="F3845" s="2">
        <v>438.0</v>
      </c>
      <c r="G3845" s="2" t="s">
        <v>61</v>
      </c>
      <c r="H3845" s="2" t="s">
        <v>45</v>
      </c>
      <c r="I3845" s="2" t="s">
        <v>25</v>
      </c>
      <c r="J3845" s="2" t="str">
        <f t="array" ref="J3845">XLOOKUP('Transaction Data'!$G3845,Product_Code,Biscuit_Brand)</f>
        <v>Choco Delight</v>
      </c>
      <c r="K3845" s="2">
        <f t="array" ref="K3845">XLOOKUP('Transaction Data'!$G3845,Product_Code,Cost)</f>
        <v>3</v>
      </c>
      <c r="L3845" s="2">
        <f t="array" ref="L3845">XLOOKUP('Transaction Data'!$G3845,Product_Code,Unit_Price)</f>
        <v>5</v>
      </c>
      <c r="M3845" s="3">
        <f>'Transaction Data'!$F3845*'Transaction Data'!$K3845</f>
        <v>1314</v>
      </c>
      <c r="N3845" s="3">
        <f>'Transaction Data'!$F3845*'Transaction Data'!$L3845</f>
        <v>2190</v>
      </c>
      <c r="O3845" s="3">
        <f>'Transaction Data'!$N3845-'Transaction Data'!$M3845</f>
        <v>876</v>
      </c>
      <c r="P3845" s="2">
        <f>DATEDIF('Transaction Data'!$D3845,'Transaction Data'!$A3845,"y")</f>
        <v>49</v>
      </c>
      <c r="Q3845" s="2" t="str">
        <f>FLOOR('Transaction Data'!$P3845,15)&amp;"-"&amp;FLOOR('Transaction Data'!$P3845,15)+14</f>
        <v>45-59</v>
      </c>
      <c r="R3845" s="2" t="str">
        <f>IF('Transaction Data'!$L3845&lt;=10,"Less Expensive","Expensive")</f>
        <v>Less Expensive</v>
      </c>
      <c r="S3845" s="4">
        <f>WEEKDAY('Transaction Data'!$A3845)</f>
        <v>3</v>
      </c>
      <c r="T3845" s="2" t="str">
        <f>IF(WEEKDAY('Transaction Data'!$A3845,2)&lt;6,"Weekday","Weekend")</f>
        <v>Weekday</v>
      </c>
    </row>
    <row r="3846" ht="15.75" customHeight="1">
      <c r="A3846" s="1">
        <v>45408.0</v>
      </c>
      <c r="B3846" s="2" t="s">
        <v>3670</v>
      </c>
      <c r="C3846" s="2" t="s">
        <v>78</v>
      </c>
      <c r="D3846" s="1">
        <v>21580.0</v>
      </c>
      <c r="E3846" s="2" t="s">
        <v>22</v>
      </c>
      <c r="F3846" s="2">
        <v>309.0</v>
      </c>
      <c r="G3846" s="2" t="s">
        <v>55</v>
      </c>
      <c r="H3846" s="2" t="s">
        <v>49</v>
      </c>
      <c r="I3846" s="2" t="s">
        <v>25</v>
      </c>
      <c r="J3846" s="2" t="str">
        <f t="array" ref="J3846">XLOOKUP('Transaction Data'!$G3846,Product_Code,Biscuit_Brand)</f>
        <v>Vanilla Wafers</v>
      </c>
      <c r="K3846" s="2">
        <f t="array" ref="K3846">XLOOKUP('Transaction Data'!$G3846,Product_Code,Cost)</f>
        <v>18</v>
      </c>
      <c r="L3846" s="2">
        <f t="array" ref="L3846">XLOOKUP('Transaction Data'!$G3846,Product_Code,Unit_Price)</f>
        <v>36</v>
      </c>
      <c r="M3846" s="3">
        <f>'Transaction Data'!$F3846*'Transaction Data'!$K3846</f>
        <v>5562</v>
      </c>
      <c r="N3846" s="3">
        <f>'Transaction Data'!$F3846*'Transaction Data'!$L3846</f>
        <v>11124</v>
      </c>
      <c r="O3846" s="3">
        <f>'Transaction Data'!$N3846-'Transaction Data'!$M3846</f>
        <v>5562</v>
      </c>
      <c r="P3846" s="2">
        <f>DATEDIF('Transaction Data'!$D3846,'Transaction Data'!$A3846,"y")</f>
        <v>65</v>
      </c>
      <c r="Q3846" s="2" t="str">
        <f>FLOOR('Transaction Data'!$P3846,15)&amp;"-"&amp;FLOOR('Transaction Data'!$P3846,15)+14</f>
        <v>60-74</v>
      </c>
      <c r="R3846" s="2" t="str">
        <f>IF('Transaction Data'!$L3846&lt;=10,"Less Expensive","Expensive")</f>
        <v>Expensive</v>
      </c>
      <c r="S3846" s="4">
        <f>WEEKDAY('Transaction Data'!$A3846)</f>
        <v>6</v>
      </c>
      <c r="T3846" s="2" t="str">
        <f>IF(WEEKDAY('Transaction Data'!$A3846,2)&lt;6,"Weekday","Weekend")</f>
        <v>Weekday</v>
      </c>
    </row>
    <row r="3847" ht="15.75" customHeight="1">
      <c r="A3847" s="1">
        <v>45465.0</v>
      </c>
      <c r="B3847" s="2" t="s">
        <v>3671</v>
      </c>
      <c r="C3847" s="2" t="s">
        <v>78</v>
      </c>
      <c r="D3847" s="1">
        <v>28756.0</v>
      </c>
      <c r="E3847" s="2" t="s">
        <v>37</v>
      </c>
      <c r="F3847" s="2">
        <v>278.0</v>
      </c>
      <c r="G3847" s="2" t="s">
        <v>38</v>
      </c>
      <c r="H3847" s="2" t="s">
        <v>52</v>
      </c>
      <c r="I3847" s="2" t="s">
        <v>25</v>
      </c>
      <c r="J3847" s="2" t="str">
        <f t="array" ref="J3847">XLOOKUP('Transaction Data'!$G3847,Product_Code,Biscuit_Brand)</f>
        <v>Ginger Snaps</v>
      </c>
      <c r="K3847" s="2">
        <f t="array" ref="K3847">XLOOKUP('Transaction Data'!$G3847,Product_Code,Cost)</f>
        <v>14</v>
      </c>
      <c r="L3847" s="2">
        <f t="array" ref="L3847">XLOOKUP('Transaction Data'!$G3847,Product_Code,Unit_Price)</f>
        <v>28</v>
      </c>
      <c r="M3847" s="3">
        <f>'Transaction Data'!$F3847*'Transaction Data'!$K3847</f>
        <v>3892</v>
      </c>
      <c r="N3847" s="3">
        <f>'Transaction Data'!$F3847*'Transaction Data'!$L3847</f>
        <v>7784</v>
      </c>
      <c r="O3847" s="3">
        <f>'Transaction Data'!$N3847-'Transaction Data'!$M3847</f>
        <v>3892</v>
      </c>
      <c r="P3847" s="2">
        <f>DATEDIF('Transaction Data'!$D3847,'Transaction Data'!$A3847,"y")</f>
        <v>45</v>
      </c>
      <c r="Q3847" s="2" t="str">
        <f>FLOOR('Transaction Data'!$P3847,15)&amp;"-"&amp;FLOOR('Transaction Data'!$P3847,15)+14</f>
        <v>45-59</v>
      </c>
      <c r="R3847" s="2" t="str">
        <f>IF('Transaction Data'!$L3847&lt;=10,"Less Expensive","Expensive")</f>
        <v>Expensive</v>
      </c>
      <c r="S3847" s="4">
        <f>WEEKDAY('Transaction Data'!$A3847)</f>
        <v>7</v>
      </c>
      <c r="T3847" s="2" t="str">
        <f>IF(WEEKDAY('Transaction Data'!$A3847,2)&lt;6,"Weekday","Weekend")</f>
        <v>Weekend</v>
      </c>
    </row>
    <row r="3848" ht="15.75" customHeight="1">
      <c r="A3848" s="1">
        <v>45459.0</v>
      </c>
      <c r="B3848" s="2" t="s">
        <v>3672</v>
      </c>
      <c r="C3848" s="2" t="s">
        <v>47</v>
      </c>
      <c r="D3848" s="1">
        <v>37195.0</v>
      </c>
      <c r="E3848" s="2" t="s">
        <v>63</v>
      </c>
      <c r="F3848" s="2">
        <v>461.0</v>
      </c>
      <c r="G3848" s="2" t="s">
        <v>48</v>
      </c>
      <c r="H3848" s="2" t="s">
        <v>49</v>
      </c>
      <c r="I3848" s="2" t="s">
        <v>25</v>
      </c>
      <c r="J3848" s="2" t="str">
        <f t="array" ref="J3848">XLOOKUP('Transaction Data'!$G3848,Product_Code,Biscuit_Brand)</f>
        <v>Lemon Crisps</v>
      </c>
      <c r="K3848" s="2">
        <f t="array" ref="K3848">XLOOKUP('Transaction Data'!$G3848,Product_Code,Cost)</f>
        <v>7</v>
      </c>
      <c r="L3848" s="2">
        <f t="array" ref="L3848">XLOOKUP('Transaction Data'!$G3848,Product_Code,Unit_Price)</f>
        <v>9</v>
      </c>
      <c r="M3848" s="3">
        <f>'Transaction Data'!$F3848*'Transaction Data'!$K3848</f>
        <v>3227</v>
      </c>
      <c r="N3848" s="3">
        <f>'Transaction Data'!$F3848*'Transaction Data'!$L3848</f>
        <v>4149</v>
      </c>
      <c r="O3848" s="3">
        <f>'Transaction Data'!$N3848-'Transaction Data'!$M3848</f>
        <v>922</v>
      </c>
      <c r="P3848" s="2">
        <f>DATEDIF('Transaction Data'!$D3848,'Transaction Data'!$A3848,"y")</f>
        <v>22</v>
      </c>
      <c r="Q3848" s="2" t="str">
        <f>FLOOR('Transaction Data'!$P3848,15)&amp;"-"&amp;FLOOR('Transaction Data'!$P3848,15)+14</f>
        <v>15-29</v>
      </c>
      <c r="R3848" s="2" t="str">
        <f>IF('Transaction Data'!$L3848&lt;=10,"Less Expensive","Expensive")</f>
        <v>Less Expensive</v>
      </c>
      <c r="S3848" s="4">
        <f>WEEKDAY('Transaction Data'!$A3848)</f>
        <v>1</v>
      </c>
      <c r="T3848" s="2" t="str">
        <f>IF(WEEKDAY('Transaction Data'!$A3848,2)&lt;6,"Weekday","Weekend")</f>
        <v>Weekend</v>
      </c>
    </row>
    <row r="3849" ht="15.75" customHeight="1">
      <c r="A3849" s="1">
        <v>45352.0</v>
      </c>
      <c r="B3849" s="2" t="s">
        <v>2693</v>
      </c>
      <c r="C3849" s="2" t="s">
        <v>51</v>
      </c>
      <c r="D3849" s="1">
        <v>35351.0</v>
      </c>
      <c r="E3849" s="2" t="s">
        <v>37</v>
      </c>
      <c r="F3849" s="2">
        <v>68.0</v>
      </c>
      <c r="G3849" s="2" t="s">
        <v>61</v>
      </c>
      <c r="H3849" s="2" t="s">
        <v>52</v>
      </c>
      <c r="I3849" s="2" t="s">
        <v>25</v>
      </c>
      <c r="J3849" s="2" t="str">
        <f t="array" ref="J3849">XLOOKUP('Transaction Data'!$G3849,Product_Code,Biscuit_Brand)</f>
        <v>Choco Delight</v>
      </c>
      <c r="K3849" s="2">
        <f t="array" ref="K3849">XLOOKUP('Transaction Data'!$G3849,Product_Code,Cost)</f>
        <v>3</v>
      </c>
      <c r="L3849" s="2">
        <f t="array" ref="L3849">XLOOKUP('Transaction Data'!$G3849,Product_Code,Unit_Price)</f>
        <v>5</v>
      </c>
      <c r="M3849" s="3">
        <f>'Transaction Data'!$F3849*'Transaction Data'!$K3849</f>
        <v>204</v>
      </c>
      <c r="N3849" s="3">
        <f>'Transaction Data'!$F3849*'Transaction Data'!$L3849</f>
        <v>340</v>
      </c>
      <c r="O3849" s="3">
        <f>'Transaction Data'!$N3849-'Transaction Data'!$M3849</f>
        <v>136</v>
      </c>
      <c r="P3849" s="2">
        <f>DATEDIF('Transaction Data'!$D3849,'Transaction Data'!$A3849,"y")</f>
        <v>27</v>
      </c>
      <c r="Q3849" s="2" t="str">
        <f>FLOOR('Transaction Data'!$P3849,15)&amp;"-"&amp;FLOOR('Transaction Data'!$P3849,15)+14</f>
        <v>15-29</v>
      </c>
      <c r="R3849" s="2" t="str">
        <f>IF('Transaction Data'!$L3849&lt;=10,"Less Expensive","Expensive")</f>
        <v>Less Expensive</v>
      </c>
      <c r="S3849" s="4">
        <f>WEEKDAY('Transaction Data'!$A3849)</f>
        <v>6</v>
      </c>
      <c r="T3849" s="2" t="str">
        <f>IF(WEEKDAY('Transaction Data'!$A3849,2)&lt;6,"Weekday","Weekend")</f>
        <v>Weekday</v>
      </c>
    </row>
    <row r="3850" ht="15.75" customHeight="1">
      <c r="A3850" s="1">
        <v>45405.0</v>
      </c>
      <c r="B3850" s="2" t="s">
        <v>3673</v>
      </c>
      <c r="C3850" s="2" t="s">
        <v>47</v>
      </c>
      <c r="D3850" s="1">
        <v>22534.0</v>
      </c>
      <c r="E3850" s="2" t="s">
        <v>63</v>
      </c>
      <c r="F3850" s="2">
        <v>451.0</v>
      </c>
      <c r="G3850" s="2" t="s">
        <v>28</v>
      </c>
      <c r="H3850" s="2" t="s">
        <v>52</v>
      </c>
      <c r="I3850" s="2" t="s">
        <v>25</v>
      </c>
      <c r="J3850" s="2" t="str">
        <f t="array" ref="J3850">XLOOKUP('Transaction Data'!$G3850,Product_Code,Biscuit_Brand)</f>
        <v>Shortbread</v>
      </c>
      <c r="K3850" s="2">
        <f t="array" ref="K3850">XLOOKUP('Transaction Data'!$G3850,Product_Code,Cost)</f>
        <v>10</v>
      </c>
      <c r="L3850" s="2">
        <f t="array" ref="L3850">XLOOKUP('Transaction Data'!$G3850,Product_Code,Unit_Price)</f>
        <v>45</v>
      </c>
      <c r="M3850" s="3">
        <f>'Transaction Data'!$F3850*'Transaction Data'!$K3850</f>
        <v>4510</v>
      </c>
      <c r="N3850" s="3">
        <f>'Transaction Data'!$F3850*'Transaction Data'!$L3850</f>
        <v>20295</v>
      </c>
      <c r="O3850" s="3">
        <f>'Transaction Data'!$N3850-'Transaction Data'!$M3850</f>
        <v>15785</v>
      </c>
      <c r="P3850" s="2">
        <f>DATEDIF('Transaction Data'!$D3850,'Transaction Data'!$A3850,"y")</f>
        <v>62</v>
      </c>
      <c r="Q3850" s="2" t="str">
        <f>FLOOR('Transaction Data'!$P3850,15)&amp;"-"&amp;FLOOR('Transaction Data'!$P3850,15)+14</f>
        <v>60-74</v>
      </c>
      <c r="R3850" s="2" t="str">
        <f>IF('Transaction Data'!$L3850&lt;=10,"Less Expensive","Expensive")</f>
        <v>Expensive</v>
      </c>
      <c r="S3850" s="4">
        <f>WEEKDAY('Transaction Data'!$A3850)</f>
        <v>3</v>
      </c>
      <c r="T3850" s="2" t="str">
        <f>IF(WEEKDAY('Transaction Data'!$A3850,2)&lt;6,"Weekday","Weekend")</f>
        <v>Weekday</v>
      </c>
    </row>
    <row r="3851" ht="15.75" customHeight="1">
      <c r="A3851" s="1">
        <v>45391.0</v>
      </c>
      <c r="B3851" s="2" t="s">
        <v>3674</v>
      </c>
      <c r="C3851" s="2" t="s">
        <v>41</v>
      </c>
      <c r="D3851" s="1">
        <v>21779.0</v>
      </c>
      <c r="E3851" s="2" t="s">
        <v>27</v>
      </c>
      <c r="F3851" s="2">
        <v>22.0</v>
      </c>
      <c r="G3851" s="2" t="s">
        <v>44</v>
      </c>
      <c r="H3851" s="2" t="s">
        <v>45</v>
      </c>
      <c r="I3851" s="2" t="s">
        <v>25</v>
      </c>
      <c r="J3851" s="2" t="str">
        <f t="array" ref="J3851">XLOOKUP('Transaction Data'!$G3851,Product_Code,Biscuit_Brand)</f>
        <v>Butter Crunch</v>
      </c>
      <c r="K3851" s="2">
        <f t="array" ref="K3851">XLOOKUP('Transaction Data'!$G3851,Product_Code,Cost)</f>
        <v>10</v>
      </c>
      <c r="L3851" s="2">
        <f t="array" ref="L3851">XLOOKUP('Transaction Data'!$G3851,Product_Code,Unit_Price)</f>
        <v>11</v>
      </c>
      <c r="M3851" s="3">
        <f>'Transaction Data'!$F3851*'Transaction Data'!$K3851</f>
        <v>220</v>
      </c>
      <c r="N3851" s="3">
        <f>'Transaction Data'!$F3851*'Transaction Data'!$L3851</f>
        <v>242</v>
      </c>
      <c r="O3851" s="3">
        <f>'Transaction Data'!$N3851-'Transaction Data'!$M3851</f>
        <v>22</v>
      </c>
      <c r="P3851" s="2">
        <f>DATEDIF('Transaction Data'!$D3851,'Transaction Data'!$A3851,"y")</f>
        <v>64</v>
      </c>
      <c r="Q3851" s="2" t="str">
        <f>FLOOR('Transaction Data'!$P3851,15)&amp;"-"&amp;FLOOR('Transaction Data'!$P3851,15)+14</f>
        <v>60-74</v>
      </c>
      <c r="R3851" s="2" t="str">
        <f>IF('Transaction Data'!$L3851&lt;=10,"Less Expensive","Expensive")</f>
        <v>Expensive</v>
      </c>
      <c r="S3851" s="4">
        <f>WEEKDAY('Transaction Data'!$A3851)</f>
        <v>3</v>
      </c>
      <c r="T3851" s="2" t="str">
        <f>IF(WEEKDAY('Transaction Data'!$A3851,2)&lt;6,"Weekday","Weekend")</f>
        <v>Weekday</v>
      </c>
    </row>
    <row r="3852" ht="15.75" customHeight="1">
      <c r="A3852" s="1">
        <v>45399.0</v>
      </c>
      <c r="B3852" s="2" t="s">
        <v>3675</v>
      </c>
      <c r="C3852" s="2" t="s">
        <v>41</v>
      </c>
      <c r="D3852" s="1">
        <v>28821.0</v>
      </c>
      <c r="E3852" s="2" t="s">
        <v>27</v>
      </c>
      <c r="F3852" s="2">
        <v>241.0</v>
      </c>
      <c r="G3852" s="2" t="s">
        <v>60</v>
      </c>
      <c r="H3852" s="2" t="s">
        <v>49</v>
      </c>
      <c r="I3852" s="2" t="s">
        <v>25</v>
      </c>
      <c r="J3852" s="2" t="str">
        <f t="array" ref="J3852">XLOOKUP('Transaction Data'!$G3852,Product_Code,Biscuit_Brand)</f>
        <v>Peanut Butter Bites</v>
      </c>
      <c r="K3852" s="2">
        <f t="array" ref="K3852">XLOOKUP('Transaction Data'!$G3852,Product_Code,Cost)</f>
        <v>5</v>
      </c>
      <c r="L3852" s="2">
        <f t="array" ref="L3852">XLOOKUP('Transaction Data'!$G3852,Product_Code,Unit_Price)</f>
        <v>7</v>
      </c>
      <c r="M3852" s="3">
        <f>'Transaction Data'!$F3852*'Transaction Data'!$K3852</f>
        <v>1205</v>
      </c>
      <c r="N3852" s="3">
        <f>'Transaction Data'!$F3852*'Transaction Data'!$L3852</f>
        <v>1687</v>
      </c>
      <c r="O3852" s="3">
        <f>'Transaction Data'!$N3852-'Transaction Data'!$M3852</f>
        <v>482</v>
      </c>
      <c r="P3852" s="2">
        <f>DATEDIF('Transaction Data'!$D3852,'Transaction Data'!$A3852,"y")</f>
        <v>45</v>
      </c>
      <c r="Q3852" s="2" t="str">
        <f>FLOOR('Transaction Data'!$P3852,15)&amp;"-"&amp;FLOOR('Transaction Data'!$P3852,15)+14</f>
        <v>45-59</v>
      </c>
      <c r="R3852" s="2" t="str">
        <f>IF('Transaction Data'!$L3852&lt;=10,"Less Expensive","Expensive")</f>
        <v>Less Expensive</v>
      </c>
      <c r="S3852" s="4">
        <f>WEEKDAY('Transaction Data'!$A3852)</f>
        <v>4</v>
      </c>
      <c r="T3852" s="2" t="str">
        <f>IF(WEEKDAY('Transaction Data'!$A3852,2)&lt;6,"Weekday","Weekend")</f>
        <v>Weekday</v>
      </c>
    </row>
    <row r="3853" ht="15.75" customHeight="1">
      <c r="A3853" s="1">
        <v>45466.0</v>
      </c>
      <c r="B3853" s="2" t="s">
        <v>3676</v>
      </c>
      <c r="C3853" s="2" t="s">
        <v>51</v>
      </c>
      <c r="D3853" s="1">
        <v>37901.0</v>
      </c>
      <c r="E3853" s="2" t="s">
        <v>37</v>
      </c>
      <c r="F3853" s="2">
        <v>416.0</v>
      </c>
      <c r="G3853" s="2" t="s">
        <v>55</v>
      </c>
      <c r="H3853" s="2" t="s">
        <v>52</v>
      </c>
      <c r="I3853" s="2" t="s">
        <v>25</v>
      </c>
      <c r="J3853" s="2" t="str">
        <f t="array" ref="J3853">XLOOKUP('Transaction Data'!$G3853,Product_Code,Biscuit_Brand)</f>
        <v>Vanilla Wafers</v>
      </c>
      <c r="K3853" s="2">
        <f t="array" ref="K3853">XLOOKUP('Transaction Data'!$G3853,Product_Code,Cost)</f>
        <v>18</v>
      </c>
      <c r="L3853" s="2">
        <f t="array" ref="L3853">XLOOKUP('Transaction Data'!$G3853,Product_Code,Unit_Price)</f>
        <v>36</v>
      </c>
      <c r="M3853" s="3">
        <f>'Transaction Data'!$F3853*'Transaction Data'!$K3853</f>
        <v>7488</v>
      </c>
      <c r="N3853" s="3">
        <f>'Transaction Data'!$F3853*'Transaction Data'!$L3853</f>
        <v>14976</v>
      </c>
      <c r="O3853" s="3">
        <f>'Transaction Data'!$N3853-'Transaction Data'!$M3853</f>
        <v>7488</v>
      </c>
      <c r="P3853" s="2">
        <f>DATEDIF('Transaction Data'!$D3853,'Transaction Data'!$A3853,"y")</f>
        <v>20</v>
      </c>
      <c r="Q3853" s="2" t="str">
        <f>FLOOR('Transaction Data'!$P3853,15)&amp;"-"&amp;FLOOR('Transaction Data'!$P3853,15)+14</f>
        <v>15-29</v>
      </c>
      <c r="R3853" s="2" t="str">
        <f>IF('Transaction Data'!$L3853&lt;=10,"Less Expensive","Expensive")</f>
        <v>Expensive</v>
      </c>
      <c r="S3853" s="4">
        <f>WEEKDAY('Transaction Data'!$A3853)</f>
        <v>1</v>
      </c>
      <c r="T3853" s="2" t="str">
        <f>IF(WEEKDAY('Transaction Data'!$A3853,2)&lt;6,"Weekday","Weekend")</f>
        <v>Weekend</v>
      </c>
    </row>
    <row r="3854" ht="15.75" customHeight="1">
      <c r="A3854" s="1">
        <v>45433.0</v>
      </c>
      <c r="B3854" s="2" t="s">
        <v>3677</v>
      </c>
      <c r="C3854" s="2" t="s">
        <v>21</v>
      </c>
      <c r="D3854" s="1">
        <v>33428.0</v>
      </c>
      <c r="E3854" s="2" t="s">
        <v>22</v>
      </c>
      <c r="F3854" s="2">
        <v>28.0</v>
      </c>
      <c r="G3854" s="2" t="s">
        <v>28</v>
      </c>
      <c r="H3854" s="2" t="s">
        <v>49</v>
      </c>
      <c r="I3854" s="2" t="s">
        <v>25</v>
      </c>
      <c r="J3854" s="2" t="str">
        <f t="array" ref="J3854">XLOOKUP('Transaction Data'!$G3854,Product_Code,Biscuit_Brand)</f>
        <v>Shortbread</v>
      </c>
      <c r="K3854" s="2">
        <f t="array" ref="K3854">XLOOKUP('Transaction Data'!$G3854,Product_Code,Cost)</f>
        <v>10</v>
      </c>
      <c r="L3854" s="2">
        <f t="array" ref="L3854">XLOOKUP('Transaction Data'!$G3854,Product_Code,Unit_Price)</f>
        <v>45</v>
      </c>
      <c r="M3854" s="3">
        <f>'Transaction Data'!$F3854*'Transaction Data'!$K3854</f>
        <v>280</v>
      </c>
      <c r="N3854" s="3">
        <f>'Transaction Data'!$F3854*'Transaction Data'!$L3854</f>
        <v>1260</v>
      </c>
      <c r="O3854" s="3">
        <f>'Transaction Data'!$N3854-'Transaction Data'!$M3854</f>
        <v>980</v>
      </c>
      <c r="P3854" s="2">
        <f>DATEDIF('Transaction Data'!$D3854,'Transaction Data'!$A3854,"y")</f>
        <v>32</v>
      </c>
      <c r="Q3854" s="2" t="str">
        <f>FLOOR('Transaction Data'!$P3854,15)&amp;"-"&amp;FLOOR('Transaction Data'!$P3854,15)+14</f>
        <v>30-44</v>
      </c>
      <c r="R3854" s="2" t="str">
        <f>IF('Transaction Data'!$L3854&lt;=10,"Less Expensive","Expensive")</f>
        <v>Expensive</v>
      </c>
      <c r="S3854" s="4">
        <f>WEEKDAY('Transaction Data'!$A3854)</f>
        <v>3</v>
      </c>
      <c r="T3854" s="2" t="str">
        <f>IF(WEEKDAY('Transaction Data'!$A3854,2)&lt;6,"Weekday","Weekend")</f>
        <v>Weekday</v>
      </c>
    </row>
    <row r="3855" ht="15.75" customHeight="1">
      <c r="A3855" s="1">
        <v>45381.0</v>
      </c>
      <c r="B3855" s="2" t="s">
        <v>3678</v>
      </c>
      <c r="C3855" s="2" t="s">
        <v>51</v>
      </c>
      <c r="D3855" s="1">
        <v>29604.0</v>
      </c>
      <c r="E3855" s="2" t="s">
        <v>27</v>
      </c>
      <c r="F3855" s="2">
        <v>362.0</v>
      </c>
      <c r="G3855" s="2" t="s">
        <v>28</v>
      </c>
      <c r="H3855" s="2" t="s">
        <v>52</v>
      </c>
      <c r="I3855" s="2" t="s">
        <v>25</v>
      </c>
      <c r="J3855" s="2" t="str">
        <f t="array" ref="J3855">XLOOKUP('Transaction Data'!$G3855,Product_Code,Biscuit_Brand)</f>
        <v>Shortbread</v>
      </c>
      <c r="K3855" s="2">
        <f t="array" ref="K3855">XLOOKUP('Transaction Data'!$G3855,Product_Code,Cost)</f>
        <v>10</v>
      </c>
      <c r="L3855" s="2">
        <f t="array" ref="L3855">XLOOKUP('Transaction Data'!$G3855,Product_Code,Unit_Price)</f>
        <v>45</v>
      </c>
      <c r="M3855" s="3">
        <f>'Transaction Data'!$F3855*'Transaction Data'!$K3855</f>
        <v>3620</v>
      </c>
      <c r="N3855" s="3">
        <f>'Transaction Data'!$F3855*'Transaction Data'!$L3855</f>
        <v>16290</v>
      </c>
      <c r="O3855" s="3">
        <f>'Transaction Data'!$N3855-'Transaction Data'!$M3855</f>
        <v>12670</v>
      </c>
      <c r="P3855" s="2">
        <f>DATEDIF('Transaction Data'!$D3855,'Transaction Data'!$A3855,"y")</f>
        <v>43</v>
      </c>
      <c r="Q3855" s="2" t="str">
        <f>FLOOR('Transaction Data'!$P3855,15)&amp;"-"&amp;FLOOR('Transaction Data'!$P3855,15)+14</f>
        <v>30-44</v>
      </c>
      <c r="R3855" s="2" t="str">
        <f>IF('Transaction Data'!$L3855&lt;=10,"Less Expensive","Expensive")</f>
        <v>Expensive</v>
      </c>
      <c r="S3855" s="4">
        <f>WEEKDAY('Transaction Data'!$A3855)</f>
        <v>7</v>
      </c>
      <c r="T3855" s="2" t="str">
        <f>IF(WEEKDAY('Transaction Data'!$A3855,2)&lt;6,"Weekday","Weekend")</f>
        <v>Weekend</v>
      </c>
    </row>
    <row r="3856" ht="15.75" customHeight="1">
      <c r="A3856" s="1">
        <v>45461.0</v>
      </c>
      <c r="B3856" s="2" t="s">
        <v>3679</v>
      </c>
      <c r="C3856" s="2" t="s">
        <v>41</v>
      </c>
      <c r="D3856" s="1">
        <v>33011.0</v>
      </c>
      <c r="E3856" s="2" t="s">
        <v>37</v>
      </c>
      <c r="F3856" s="2">
        <v>181.0</v>
      </c>
      <c r="G3856" s="2" t="s">
        <v>44</v>
      </c>
      <c r="H3856" s="2" t="s">
        <v>34</v>
      </c>
      <c r="I3856" s="2" t="s">
        <v>25</v>
      </c>
      <c r="J3856" s="2" t="str">
        <f t="array" ref="J3856">XLOOKUP('Transaction Data'!$G3856,Product_Code,Biscuit_Brand)</f>
        <v>Butter Crunch</v>
      </c>
      <c r="K3856" s="2">
        <f t="array" ref="K3856">XLOOKUP('Transaction Data'!$G3856,Product_Code,Cost)</f>
        <v>10</v>
      </c>
      <c r="L3856" s="2">
        <f t="array" ref="L3856">XLOOKUP('Transaction Data'!$G3856,Product_Code,Unit_Price)</f>
        <v>11</v>
      </c>
      <c r="M3856" s="3">
        <f>'Transaction Data'!$F3856*'Transaction Data'!$K3856</f>
        <v>1810</v>
      </c>
      <c r="N3856" s="3">
        <f>'Transaction Data'!$F3856*'Transaction Data'!$L3856</f>
        <v>1991</v>
      </c>
      <c r="O3856" s="3">
        <f>'Transaction Data'!$N3856-'Transaction Data'!$M3856</f>
        <v>181</v>
      </c>
      <c r="P3856" s="2">
        <f>DATEDIF('Transaction Data'!$D3856,'Transaction Data'!$A3856,"y")</f>
        <v>34</v>
      </c>
      <c r="Q3856" s="2" t="str">
        <f>FLOOR('Transaction Data'!$P3856,15)&amp;"-"&amp;FLOOR('Transaction Data'!$P3856,15)+14</f>
        <v>30-44</v>
      </c>
      <c r="R3856" s="2" t="str">
        <f>IF('Transaction Data'!$L3856&lt;=10,"Less Expensive","Expensive")</f>
        <v>Expensive</v>
      </c>
      <c r="S3856" s="4">
        <f>WEEKDAY('Transaction Data'!$A3856)</f>
        <v>3</v>
      </c>
      <c r="T3856" s="2" t="str">
        <f>IF(WEEKDAY('Transaction Data'!$A3856,2)&lt;6,"Weekday","Weekend")</f>
        <v>Weekday</v>
      </c>
    </row>
    <row r="3857" ht="15.75" customHeight="1">
      <c r="A3857" s="1">
        <v>45323.0</v>
      </c>
      <c r="B3857" s="2" t="s">
        <v>3680</v>
      </c>
      <c r="C3857" s="2" t="s">
        <v>54</v>
      </c>
      <c r="D3857" s="1">
        <v>19304.0</v>
      </c>
      <c r="E3857" s="2" t="s">
        <v>63</v>
      </c>
      <c r="F3857" s="2">
        <v>265.0</v>
      </c>
      <c r="G3857" s="2" t="s">
        <v>61</v>
      </c>
      <c r="H3857" s="2" t="s">
        <v>34</v>
      </c>
      <c r="I3857" s="2" t="s">
        <v>25</v>
      </c>
      <c r="J3857" s="2" t="str">
        <f t="array" ref="J3857">XLOOKUP('Transaction Data'!$G3857,Product_Code,Biscuit_Brand)</f>
        <v>Choco Delight</v>
      </c>
      <c r="K3857" s="2">
        <f t="array" ref="K3857">XLOOKUP('Transaction Data'!$G3857,Product_Code,Cost)</f>
        <v>3</v>
      </c>
      <c r="L3857" s="2">
        <f t="array" ref="L3857">XLOOKUP('Transaction Data'!$G3857,Product_Code,Unit_Price)</f>
        <v>5</v>
      </c>
      <c r="M3857" s="3">
        <f>'Transaction Data'!$F3857*'Transaction Data'!$K3857</f>
        <v>795</v>
      </c>
      <c r="N3857" s="3">
        <f>'Transaction Data'!$F3857*'Transaction Data'!$L3857</f>
        <v>1325</v>
      </c>
      <c r="O3857" s="3">
        <f>'Transaction Data'!$N3857-'Transaction Data'!$M3857</f>
        <v>530</v>
      </c>
      <c r="P3857" s="2">
        <f>DATEDIF('Transaction Data'!$D3857,'Transaction Data'!$A3857,"y")</f>
        <v>71</v>
      </c>
      <c r="Q3857" s="2" t="str">
        <f>FLOOR('Transaction Data'!$P3857,15)&amp;"-"&amp;FLOOR('Transaction Data'!$P3857,15)+14</f>
        <v>60-74</v>
      </c>
      <c r="R3857" s="2" t="str">
        <f>IF('Transaction Data'!$L3857&lt;=10,"Less Expensive","Expensive")</f>
        <v>Less Expensive</v>
      </c>
      <c r="S3857" s="4">
        <f>WEEKDAY('Transaction Data'!$A3857)</f>
        <v>5</v>
      </c>
      <c r="T3857" s="2" t="str">
        <f>IF(WEEKDAY('Transaction Data'!$A3857,2)&lt;6,"Weekday","Weekend")</f>
        <v>Weekday</v>
      </c>
    </row>
    <row r="3858" ht="15.75" customHeight="1">
      <c r="A3858" s="1">
        <v>45322.0</v>
      </c>
      <c r="B3858" s="2" t="s">
        <v>3681</v>
      </c>
      <c r="C3858" s="2" t="s">
        <v>51</v>
      </c>
      <c r="D3858" s="1">
        <v>28292.0</v>
      </c>
      <c r="E3858" s="2" t="s">
        <v>63</v>
      </c>
      <c r="F3858" s="2">
        <v>316.0</v>
      </c>
      <c r="G3858" s="2" t="s">
        <v>33</v>
      </c>
      <c r="H3858" s="2" t="s">
        <v>39</v>
      </c>
      <c r="I3858" s="2" t="s">
        <v>25</v>
      </c>
      <c r="J3858" s="2" t="str">
        <f t="array" ref="J3858">XLOOKUP('Transaction Data'!$G3858,Product_Code,Biscuit_Brand)</f>
        <v>Caramel Biscuits</v>
      </c>
      <c r="K3858" s="2">
        <f t="array" ref="K3858">XLOOKUP('Transaction Data'!$G3858,Product_Code,Cost)</f>
        <v>18</v>
      </c>
      <c r="L3858" s="2">
        <f t="array" ref="L3858">XLOOKUP('Transaction Data'!$G3858,Product_Code,Unit_Price)</f>
        <v>22</v>
      </c>
      <c r="M3858" s="3">
        <f>'Transaction Data'!$F3858*'Transaction Data'!$K3858</f>
        <v>5688</v>
      </c>
      <c r="N3858" s="3">
        <f>'Transaction Data'!$F3858*'Transaction Data'!$L3858</f>
        <v>6952</v>
      </c>
      <c r="O3858" s="3">
        <f>'Transaction Data'!$N3858-'Transaction Data'!$M3858</f>
        <v>1264</v>
      </c>
      <c r="P3858" s="2">
        <f>DATEDIF('Transaction Data'!$D3858,'Transaction Data'!$A3858,"y")</f>
        <v>46</v>
      </c>
      <c r="Q3858" s="2" t="str">
        <f>FLOOR('Transaction Data'!$P3858,15)&amp;"-"&amp;FLOOR('Transaction Data'!$P3858,15)+14</f>
        <v>45-59</v>
      </c>
      <c r="R3858" s="2" t="str">
        <f>IF('Transaction Data'!$L3858&lt;=10,"Less Expensive","Expensive")</f>
        <v>Expensive</v>
      </c>
      <c r="S3858" s="4">
        <f>WEEKDAY('Transaction Data'!$A3858)</f>
        <v>4</v>
      </c>
      <c r="T3858" s="2" t="str">
        <f>IF(WEEKDAY('Transaction Data'!$A3858,2)&lt;6,"Weekday","Weekend")</f>
        <v>Weekday</v>
      </c>
    </row>
    <row r="3859" ht="15.75" customHeight="1">
      <c r="A3859" s="1">
        <v>45336.0</v>
      </c>
      <c r="B3859" s="2" t="s">
        <v>3682</v>
      </c>
      <c r="C3859" s="2" t="s">
        <v>21</v>
      </c>
      <c r="D3859" s="1">
        <v>29780.0</v>
      </c>
      <c r="E3859" s="2" t="s">
        <v>37</v>
      </c>
      <c r="F3859" s="2">
        <v>485.0</v>
      </c>
      <c r="G3859" s="2" t="s">
        <v>44</v>
      </c>
      <c r="H3859" s="2" t="s">
        <v>42</v>
      </c>
      <c r="I3859" s="2" t="s">
        <v>25</v>
      </c>
      <c r="J3859" s="2" t="str">
        <f t="array" ref="J3859">XLOOKUP('Transaction Data'!$G3859,Product_Code,Biscuit_Brand)</f>
        <v>Butter Crunch</v>
      </c>
      <c r="K3859" s="2">
        <f t="array" ref="K3859">XLOOKUP('Transaction Data'!$G3859,Product_Code,Cost)</f>
        <v>10</v>
      </c>
      <c r="L3859" s="2">
        <f t="array" ref="L3859">XLOOKUP('Transaction Data'!$G3859,Product_Code,Unit_Price)</f>
        <v>11</v>
      </c>
      <c r="M3859" s="3">
        <f>'Transaction Data'!$F3859*'Transaction Data'!$K3859</f>
        <v>4850</v>
      </c>
      <c r="N3859" s="3">
        <f>'Transaction Data'!$F3859*'Transaction Data'!$L3859</f>
        <v>5335</v>
      </c>
      <c r="O3859" s="3">
        <f>'Transaction Data'!$N3859-'Transaction Data'!$M3859</f>
        <v>485</v>
      </c>
      <c r="P3859" s="2">
        <f>DATEDIF('Transaction Data'!$D3859,'Transaction Data'!$A3859,"y")</f>
        <v>42</v>
      </c>
      <c r="Q3859" s="2" t="str">
        <f>FLOOR('Transaction Data'!$P3859,15)&amp;"-"&amp;FLOOR('Transaction Data'!$P3859,15)+14</f>
        <v>30-44</v>
      </c>
      <c r="R3859" s="2" t="str">
        <f>IF('Transaction Data'!$L3859&lt;=10,"Less Expensive","Expensive")</f>
        <v>Expensive</v>
      </c>
      <c r="S3859" s="4">
        <f>WEEKDAY('Transaction Data'!$A3859)</f>
        <v>4</v>
      </c>
      <c r="T3859" s="2" t="str">
        <f>IF(WEEKDAY('Transaction Data'!$A3859,2)&lt;6,"Weekday","Weekend")</f>
        <v>Weekday</v>
      </c>
    </row>
    <row r="3860" ht="15.75" customHeight="1">
      <c r="A3860" s="1">
        <v>45418.0</v>
      </c>
      <c r="B3860" s="2" t="s">
        <v>3683</v>
      </c>
      <c r="C3860" s="2" t="s">
        <v>54</v>
      </c>
      <c r="D3860" s="1">
        <v>34140.0</v>
      </c>
      <c r="E3860" s="2" t="s">
        <v>37</v>
      </c>
      <c r="F3860" s="2">
        <v>463.0</v>
      </c>
      <c r="G3860" s="2" t="s">
        <v>57</v>
      </c>
      <c r="H3860" s="2" t="s">
        <v>45</v>
      </c>
      <c r="I3860" s="2" t="s">
        <v>25</v>
      </c>
      <c r="J3860" s="2" t="str">
        <f t="array" ref="J3860">XLOOKUP('Transaction Data'!$G3860,Product_Code,Biscuit_Brand)</f>
        <v>Oatmeal Cookies</v>
      </c>
      <c r="K3860" s="2">
        <f t="array" ref="K3860">XLOOKUP('Transaction Data'!$G3860,Product_Code,Cost)</f>
        <v>19</v>
      </c>
      <c r="L3860" s="2">
        <f t="array" ref="L3860">XLOOKUP('Transaction Data'!$G3860,Product_Code,Unit_Price)</f>
        <v>23</v>
      </c>
      <c r="M3860" s="3">
        <f>'Transaction Data'!$F3860*'Transaction Data'!$K3860</f>
        <v>8797</v>
      </c>
      <c r="N3860" s="3">
        <f>'Transaction Data'!$F3860*'Transaction Data'!$L3860</f>
        <v>10649</v>
      </c>
      <c r="O3860" s="3">
        <f>'Transaction Data'!$N3860-'Transaction Data'!$M3860</f>
        <v>1852</v>
      </c>
      <c r="P3860" s="2">
        <f>DATEDIF('Transaction Data'!$D3860,'Transaction Data'!$A3860,"y")</f>
        <v>30</v>
      </c>
      <c r="Q3860" s="2" t="str">
        <f>FLOOR('Transaction Data'!$P3860,15)&amp;"-"&amp;FLOOR('Transaction Data'!$P3860,15)+14</f>
        <v>30-44</v>
      </c>
      <c r="R3860" s="2" t="str">
        <f>IF('Transaction Data'!$L3860&lt;=10,"Less Expensive","Expensive")</f>
        <v>Expensive</v>
      </c>
      <c r="S3860" s="4">
        <f>WEEKDAY('Transaction Data'!$A3860)</f>
        <v>2</v>
      </c>
      <c r="T3860" s="2" t="str">
        <f>IF(WEEKDAY('Transaction Data'!$A3860,2)&lt;6,"Weekday","Weekend")</f>
        <v>Weekday</v>
      </c>
    </row>
    <row r="3861" ht="15.75" customHeight="1">
      <c r="A3861" s="1">
        <v>45428.0</v>
      </c>
      <c r="B3861" s="2" t="s">
        <v>3684</v>
      </c>
      <c r="C3861" s="2" t="s">
        <v>54</v>
      </c>
      <c r="D3861" s="1">
        <v>30375.0</v>
      </c>
      <c r="E3861" s="2" t="s">
        <v>63</v>
      </c>
      <c r="F3861" s="2">
        <v>32.0</v>
      </c>
      <c r="G3861" s="2" t="s">
        <v>55</v>
      </c>
      <c r="H3861" s="2" t="s">
        <v>49</v>
      </c>
      <c r="I3861" s="2" t="s">
        <v>25</v>
      </c>
      <c r="J3861" s="2" t="str">
        <f t="array" ref="J3861">XLOOKUP('Transaction Data'!$G3861,Product_Code,Biscuit_Brand)</f>
        <v>Vanilla Wafers</v>
      </c>
      <c r="K3861" s="2">
        <f t="array" ref="K3861">XLOOKUP('Transaction Data'!$G3861,Product_Code,Cost)</f>
        <v>18</v>
      </c>
      <c r="L3861" s="2">
        <f t="array" ref="L3861">XLOOKUP('Transaction Data'!$G3861,Product_Code,Unit_Price)</f>
        <v>36</v>
      </c>
      <c r="M3861" s="3">
        <f>'Transaction Data'!$F3861*'Transaction Data'!$K3861</f>
        <v>576</v>
      </c>
      <c r="N3861" s="3">
        <f>'Transaction Data'!$F3861*'Transaction Data'!$L3861</f>
        <v>1152</v>
      </c>
      <c r="O3861" s="3">
        <f>'Transaction Data'!$N3861-'Transaction Data'!$M3861</f>
        <v>576</v>
      </c>
      <c r="P3861" s="2">
        <f>DATEDIF('Transaction Data'!$D3861,'Transaction Data'!$A3861,"y")</f>
        <v>41</v>
      </c>
      <c r="Q3861" s="2" t="str">
        <f>FLOOR('Transaction Data'!$P3861,15)&amp;"-"&amp;FLOOR('Transaction Data'!$P3861,15)+14</f>
        <v>30-44</v>
      </c>
      <c r="R3861" s="2" t="str">
        <f>IF('Transaction Data'!$L3861&lt;=10,"Less Expensive","Expensive")</f>
        <v>Expensive</v>
      </c>
      <c r="S3861" s="4">
        <f>WEEKDAY('Transaction Data'!$A3861)</f>
        <v>5</v>
      </c>
      <c r="T3861" s="2" t="str">
        <f>IF(WEEKDAY('Transaction Data'!$A3861,2)&lt;6,"Weekday","Weekend")</f>
        <v>Weekday</v>
      </c>
    </row>
    <row r="3862" ht="15.75" customHeight="1">
      <c r="A3862" s="1">
        <v>45382.0</v>
      </c>
      <c r="B3862" s="2" t="s">
        <v>3685</v>
      </c>
      <c r="C3862" s="2" t="s">
        <v>54</v>
      </c>
      <c r="D3862" s="1">
        <v>28980.0</v>
      </c>
      <c r="E3862" s="2" t="s">
        <v>37</v>
      </c>
      <c r="F3862" s="2">
        <v>269.0</v>
      </c>
      <c r="G3862" s="2" t="s">
        <v>48</v>
      </c>
      <c r="H3862" s="2" t="s">
        <v>52</v>
      </c>
      <c r="I3862" s="2" t="s">
        <v>25</v>
      </c>
      <c r="J3862" s="2" t="str">
        <f t="array" ref="J3862">XLOOKUP('Transaction Data'!$G3862,Product_Code,Biscuit_Brand)</f>
        <v>Lemon Crisps</v>
      </c>
      <c r="K3862" s="2">
        <f t="array" ref="K3862">XLOOKUP('Transaction Data'!$G3862,Product_Code,Cost)</f>
        <v>7</v>
      </c>
      <c r="L3862" s="2">
        <f t="array" ref="L3862">XLOOKUP('Transaction Data'!$G3862,Product_Code,Unit_Price)</f>
        <v>9</v>
      </c>
      <c r="M3862" s="3">
        <f>'Transaction Data'!$F3862*'Transaction Data'!$K3862</f>
        <v>1883</v>
      </c>
      <c r="N3862" s="3">
        <f>'Transaction Data'!$F3862*'Transaction Data'!$L3862</f>
        <v>2421</v>
      </c>
      <c r="O3862" s="3">
        <f>'Transaction Data'!$N3862-'Transaction Data'!$M3862</f>
        <v>538</v>
      </c>
      <c r="P3862" s="2">
        <f>DATEDIF('Transaction Data'!$D3862,'Transaction Data'!$A3862,"y")</f>
        <v>44</v>
      </c>
      <c r="Q3862" s="2" t="str">
        <f>FLOOR('Transaction Data'!$P3862,15)&amp;"-"&amp;FLOOR('Transaction Data'!$P3862,15)+14</f>
        <v>30-44</v>
      </c>
      <c r="R3862" s="2" t="str">
        <f>IF('Transaction Data'!$L3862&lt;=10,"Less Expensive","Expensive")</f>
        <v>Less Expensive</v>
      </c>
      <c r="S3862" s="4">
        <f>WEEKDAY('Transaction Data'!$A3862)</f>
        <v>1</v>
      </c>
      <c r="T3862" s="2" t="str">
        <f>IF(WEEKDAY('Transaction Data'!$A3862,2)&lt;6,"Weekday","Weekend")</f>
        <v>Weekend</v>
      </c>
    </row>
    <row r="3863" ht="15.75" customHeight="1">
      <c r="A3863" s="1">
        <v>45367.0</v>
      </c>
      <c r="B3863" s="2" t="s">
        <v>3686</v>
      </c>
      <c r="C3863" s="2" t="s">
        <v>41</v>
      </c>
      <c r="D3863" s="1">
        <v>27566.0</v>
      </c>
      <c r="E3863" s="2" t="s">
        <v>22</v>
      </c>
      <c r="F3863" s="2">
        <v>89.0</v>
      </c>
      <c r="G3863" s="2" t="s">
        <v>28</v>
      </c>
      <c r="H3863" s="2" t="s">
        <v>49</v>
      </c>
      <c r="I3863" s="2" t="s">
        <v>25</v>
      </c>
      <c r="J3863" s="2" t="str">
        <f t="array" ref="J3863">XLOOKUP('Transaction Data'!$G3863,Product_Code,Biscuit_Brand)</f>
        <v>Shortbread</v>
      </c>
      <c r="K3863" s="2">
        <f t="array" ref="K3863">XLOOKUP('Transaction Data'!$G3863,Product_Code,Cost)</f>
        <v>10</v>
      </c>
      <c r="L3863" s="2">
        <f t="array" ref="L3863">XLOOKUP('Transaction Data'!$G3863,Product_Code,Unit_Price)</f>
        <v>45</v>
      </c>
      <c r="M3863" s="3">
        <f>'Transaction Data'!$F3863*'Transaction Data'!$K3863</f>
        <v>890</v>
      </c>
      <c r="N3863" s="3">
        <f>'Transaction Data'!$F3863*'Transaction Data'!$L3863</f>
        <v>4005</v>
      </c>
      <c r="O3863" s="3">
        <f>'Transaction Data'!$N3863-'Transaction Data'!$M3863</f>
        <v>3115</v>
      </c>
      <c r="P3863" s="2">
        <f>DATEDIF('Transaction Data'!$D3863,'Transaction Data'!$A3863,"y")</f>
        <v>48</v>
      </c>
      <c r="Q3863" s="2" t="str">
        <f>FLOOR('Transaction Data'!$P3863,15)&amp;"-"&amp;FLOOR('Transaction Data'!$P3863,15)+14</f>
        <v>45-59</v>
      </c>
      <c r="R3863" s="2" t="str">
        <f>IF('Transaction Data'!$L3863&lt;=10,"Less Expensive","Expensive")</f>
        <v>Expensive</v>
      </c>
      <c r="S3863" s="4">
        <f>WEEKDAY('Transaction Data'!$A3863)</f>
        <v>7</v>
      </c>
      <c r="T3863" s="2" t="str">
        <f>IF(WEEKDAY('Transaction Data'!$A3863,2)&lt;6,"Weekday","Weekend")</f>
        <v>Weekend</v>
      </c>
    </row>
    <row r="3864" ht="15.75" customHeight="1">
      <c r="A3864" s="1">
        <v>45354.0</v>
      </c>
      <c r="B3864" s="2" t="s">
        <v>3687</v>
      </c>
      <c r="C3864" s="2" t="s">
        <v>47</v>
      </c>
      <c r="D3864" s="1">
        <v>38666.0</v>
      </c>
      <c r="E3864" s="2" t="s">
        <v>37</v>
      </c>
      <c r="F3864" s="2">
        <v>261.0</v>
      </c>
      <c r="G3864" s="2" t="s">
        <v>44</v>
      </c>
      <c r="H3864" s="2" t="s">
        <v>52</v>
      </c>
      <c r="I3864" s="2" t="s">
        <v>25</v>
      </c>
      <c r="J3864" s="2" t="str">
        <f t="array" ref="J3864">XLOOKUP('Transaction Data'!$G3864,Product_Code,Biscuit_Brand)</f>
        <v>Butter Crunch</v>
      </c>
      <c r="K3864" s="2">
        <f t="array" ref="K3864">XLOOKUP('Transaction Data'!$G3864,Product_Code,Cost)</f>
        <v>10</v>
      </c>
      <c r="L3864" s="2">
        <f t="array" ref="L3864">XLOOKUP('Transaction Data'!$G3864,Product_Code,Unit_Price)</f>
        <v>11</v>
      </c>
      <c r="M3864" s="3">
        <f>'Transaction Data'!$F3864*'Transaction Data'!$K3864</f>
        <v>2610</v>
      </c>
      <c r="N3864" s="3">
        <f>'Transaction Data'!$F3864*'Transaction Data'!$L3864</f>
        <v>2871</v>
      </c>
      <c r="O3864" s="3">
        <f>'Transaction Data'!$N3864-'Transaction Data'!$M3864</f>
        <v>261</v>
      </c>
      <c r="P3864" s="2">
        <f>DATEDIF('Transaction Data'!$D3864,'Transaction Data'!$A3864,"y")</f>
        <v>18</v>
      </c>
      <c r="Q3864" s="2" t="str">
        <f>FLOOR('Transaction Data'!$P3864,15)&amp;"-"&amp;FLOOR('Transaction Data'!$P3864,15)+14</f>
        <v>15-29</v>
      </c>
      <c r="R3864" s="2" t="str">
        <f>IF('Transaction Data'!$L3864&lt;=10,"Less Expensive","Expensive")</f>
        <v>Expensive</v>
      </c>
      <c r="S3864" s="4">
        <f>WEEKDAY('Transaction Data'!$A3864)</f>
        <v>1</v>
      </c>
      <c r="T3864" s="2" t="str">
        <f>IF(WEEKDAY('Transaction Data'!$A3864,2)&lt;6,"Weekday","Weekend")</f>
        <v>Weekend</v>
      </c>
    </row>
    <row r="3865" ht="15.75" customHeight="1">
      <c r="A3865" s="1">
        <v>45374.0</v>
      </c>
      <c r="B3865" s="2" t="s">
        <v>3688</v>
      </c>
      <c r="C3865" s="2" t="s">
        <v>65</v>
      </c>
      <c r="D3865" s="1">
        <v>31687.0</v>
      </c>
      <c r="E3865" s="2" t="s">
        <v>63</v>
      </c>
      <c r="F3865" s="2">
        <v>314.0</v>
      </c>
      <c r="G3865" s="2" t="s">
        <v>44</v>
      </c>
      <c r="H3865" s="2" t="s">
        <v>52</v>
      </c>
      <c r="I3865" s="2" t="s">
        <v>25</v>
      </c>
      <c r="J3865" s="2" t="str">
        <f t="array" ref="J3865">XLOOKUP('Transaction Data'!$G3865,Product_Code,Biscuit_Brand)</f>
        <v>Butter Crunch</v>
      </c>
      <c r="K3865" s="2">
        <f t="array" ref="K3865">XLOOKUP('Transaction Data'!$G3865,Product_Code,Cost)</f>
        <v>10</v>
      </c>
      <c r="L3865" s="2">
        <f t="array" ref="L3865">XLOOKUP('Transaction Data'!$G3865,Product_Code,Unit_Price)</f>
        <v>11</v>
      </c>
      <c r="M3865" s="3">
        <f>'Transaction Data'!$F3865*'Transaction Data'!$K3865</f>
        <v>3140</v>
      </c>
      <c r="N3865" s="3">
        <f>'Transaction Data'!$F3865*'Transaction Data'!$L3865</f>
        <v>3454</v>
      </c>
      <c r="O3865" s="3">
        <f>'Transaction Data'!$N3865-'Transaction Data'!$M3865</f>
        <v>314</v>
      </c>
      <c r="P3865" s="2">
        <f>DATEDIF('Transaction Data'!$D3865,'Transaction Data'!$A3865,"y")</f>
        <v>37</v>
      </c>
      <c r="Q3865" s="2" t="str">
        <f>FLOOR('Transaction Data'!$P3865,15)&amp;"-"&amp;FLOOR('Transaction Data'!$P3865,15)+14</f>
        <v>30-44</v>
      </c>
      <c r="R3865" s="2" t="str">
        <f>IF('Transaction Data'!$L3865&lt;=10,"Less Expensive","Expensive")</f>
        <v>Expensive</v>
      </c>
      <c r="S3865" s="4">
        <f>WEEKDAY('Transaction Data'!$A3865)</f>
        <v>7</v>
      </c>
      <c r="T3865" s="2" t="str">
        <f>IF(WEEKDAY('Transaction Data'!$A3865,2)&lt;6,"Weekday","Weekend")</f>
        <v>Weekend</v>
      </c>
    </row>
    <row r="3866" ht="15.75" customHeight="1">
      <c r="A3866" s="1">
        <v>45403.0</v>
      </c>
      <c r="B3866" s="2" t="s">
        <v>3689</v>
      </c>
      <c r="C3866" s="2" t="s">
        <v>41</v>
      </c>
      <c r="D3866" s="1">
        <v>33810.0</v>
      </c>
      <c r="E3866" s="2" t="s">
        <v>27</v>
      </c>
      <c r="F3866" s="2">
        <v>468.0</v>
      </c>
      <c r="G3866" s="2" t="s">
        <v>57</v>
      </c>
      <c r="H3866" s="2" t="s">
        <v>45</v>
      </c>
      <c r="I3866" s="2" t="s">
        <v>25</v>
      </c>
      <c r="J3866" s="2" t="str">
        <f t="array" ref="J3866">XLOOKUP('Transaction Data'!$G3866,Product_Code,Biscuit_Brand)</f>
        <v>Oatmeal Cookies</v>
      </c>
      <c r="K3866" s="2">
        <f t="array" ref="K3866">XLOOKUP('Transaction Data'!$G3866,Product_Code,Cost)</f>
        <v>19</v>
      </c>
      <c r="L3866" s="2">
        <f t="array" ref="L3866">XLOOKUP('Transaction Data'!$G3866,Product_Code,Unit_Price)</f>
        <v>23</v>
      </c>
      <c r="M3866" s="3">
        <f>'Transaction Data'!$F3866*'Transaction Data'!$K3866</f>
        <v>8892</v>
      </c>
      <c r="N3866" s="3">
        <f>'Transaction Data'!$F3866*'Transaction Data'!$L3866</f>
        <v>10764</v>
      </c>
      <c r="O3866" s="3">
        <f>'Transaction Data'!$N3866-'Transaction Data'!$M3866</f>
        <v>1872</v>
      </c>
      <c r="P3866" s="2">
        <f>DATEDIF('Transaction Data'!$D3866,'Transaction Data'!$A3866,"y")</f>
        <v>31</v>
      </c>
      <c r="Q3866" s="2" t="str">
        <f>FLOOR('Transaction Data'!$P3866,15)&amp;"-"&amp;FLOOR('Transaction Data'!$P3866,15)+14</f>
        <v>30-44</v>
      </c>
      <c r="R3866" s="2" t="str">
        <f>IF('Transaction Data'!$L3866&lt;=10,"Less Expensive","Expensive")</f>
        <v>Expensive</v>
      </c>
      <c r="S3866" s="4">
        <f>WEEKDAY('Transaction Data'!$A3866)</f>
        <v>1</v>
      </c>
      <c r="T3866" s="2" t="str">
        <f>IF(WEEKDAY('Transaction Data'!$A3866,2)&lt;6,"Weekday","Weekend")</f>
        <v>Weekend</v>
      </c>
    </row>
    <row r="3867" ht="15.75" customHeight="1">
      <c r="A3867" s="1">
        <v>45390.0</v>
      </c>
      <c r="B3867" s="2" t="s">
        <v>3690</v>
      </c>
      <c r="C3867" s="2" t="s">
        <v>54</v>
      </c>
      <c r="D3867" s="1">
        <v>19976.0</v>
      </c>
      <c r="E3867" s="2" t="s">
        <v>22</v>
      </c>
      <c r="F3867" s="2">
        <v>58.0</v>
      </c>
      <c r="G3867" s="2" t="s">
        <v>61</v>
      </c>
      <c r="H3867" s="2" t="s">
        <v>49</v>
      </c>
      <c r="I3867" s="2" t="s">
        <v>25</v>
      </c>
      <c r="J3867" s="2" t="str">
        <f t="array" ref="J3867">XLOOKUP('Transaction Data'!$G3867,Product_Code,Biscuit_Brand)</f>
        <v>Choco Delight</v>
      </c>
      <c r="K3867" s="2">
        <f t="array" ref="K3867">XLOOKUP('Transaction Data'!$G3867,Product_Code,Cost)</f>
        <v>3</v>
      </c>
      <c r="L3867" s="2">
        <f t="array" ref="L3867">XLOOKUP('Transaction Data'!$G3867,Product_Code,Unit_Price)</f>
        <v>5</v>
      </c>
      <c r="M3867" s="3">
        <f>'Transaction Data'!$F3867*'Transaction Data'!$K3867</f>
        <v>174</v>
      </c>
      <c r="N3867" s="3">
        <f>'Transaction Data'!$F3867*'Transaction Data'!$L3867</f>
        <v>290</v>
      </c>
      <c r="O3867" s="3">
        <f>'Transaction Data'!$N3867-'Transaction Data'!$M3867</f>
        <v>116</v>
      </c>
      <c r="P3867" s="2">
        <f>DATEDIF('Transaction Data'!$D3867,'Transaction Data'!$A3867,"y")</f>
        <v>69</v>
      </c>
      <c r="Q3867" s="2" t="str">
        <f>FLOOR('Transaction Data'!$P3867,15)&amp;"-"&amp;FLOOR('Transaction Data'!$P3867,15)+14</f>
        <v>60-74</v>
      </c>
      <c r="R3867" s="2" t="str">
        <f>IF('Transaction Data'!$L3867&lt;=10,"Less Expensive","Expensive")</f>
        <v>Less Expensive</v>
      </c>
      <c r="S3867" s="4">
        <f>WEEKDAY('Transaction Data'!$A3867)</f>
        <v>2</v>
      </c>
      <c r="T3867" s="2" t="str">
        <f>IF(WEEKDAY('Transaction Data'!$A3867,2)&lt;6,"Weekday","Weekend")</f>
        <v>Weekday</v>
      </c>
    </row>
    <row r="3868" ht="15.75" customHeight="1">
      <c r="A3868" s="1">
        <v>45372.0</v>
      </c>
      <c r="B3868" s="2" t="s">
        <v>3691</v>
      </c>
      <c r="C3868" s="2" t="s">
        <v>41</v>
      </c>
      <c r="D3868" s="1">
        <v>29882.0</v>
      </c>
      <c r="E3868" s="2" t="s">
        <v>37</v>
      </c>
      <c r="F3868" s="2">
        <v>449.0</v>
      </c>
      <c r="G3868" s="2" t="s">
        <v>23</v>
      </c>
      <c r="H3868" s="2" t="s">
        <v>52</v>
      </c>
      <c r="I3868" s="2" t="s">
        <v>25</v>
      </c>
      <c r="J3868" s="2" t="str">
        <f t="array" ref="J3868">XLOOKUP('Transaction Data'!$G3868,Product_Code,Biscuit_Brand)</f>
        <v>Cinnamon Swirls</v>
      </c>
      <c r="K3868" s="2">
        <f t="array" ref="K3868">XLOOKUP('Transaction Data'!$G3868,Product_Code,Cost)</f>
        <v>10</v>
      </c>
      <c r="L3868" s="2">
        <f t="array" ref="L3868">XLOOKUP('Transaction Data'!$G3868,Product_Code,Unit_Price)</f>
        <v>14</v>
      </c>
      <c r="M3868" s="3">
        <f>'Transaction Data'!$F3868*'Transaction Data'!$K3868</f>
        <v>4490</v>
      </c>
      <c r="N3868" s="3">
        <f>'Transaction Data'!$F3868*'Transaction Data'!$L3868</f>
        <v>6286</v>
      </c>
      <c r="O3868" s="3">
        <f>'Transaction Data'!$N3868-'Transaction Data'!$M3868</f>
        <v>1796</v>
      </c>
      <c r="P3868" s="2">
        <f>DATEDIF('Transaction Data'!$D3868,'Transaction Data'!$A3868,"y")</f>
        <v>42</v>
      </c>
      <c r="Q3868" s="2" t="str">
        <f>FLOOR('Transaction Data'!$P3868,15)&amp;"-"&amp;FLOOR('Transaction Data'!$P3868,15)+14</f>
        <v>30-44</v>
      </c>
      <c r="R3868" s="2" t="str">
        <f>IF('Transaction Data'!$L3868&lt;=10,"Less Expensive","Expensive")</f>
        <v>Expensive</v>
      </c>
      <c r="S3868" s="4">
        <f>WEEKDAY('Transaction Data'!$A3868)</f>
        <v>5</v>
      </c>
      <c r="T3868" s="2" t="str">
        <f>IF(WEEKDAY('Transaction Data'!$A3868,2)&lt;6,"Weekday","Weekend")</f>
        <v>Weekday</v>
      </c>
    </row>
    <row r="3869" ht="15.75" customHeight="1">
      <c r="A3869" s="1">
        <v>45292.0</v>
      </c>
      <c r="B3869" s="2" t="s">
        <v>3692</v>
      </c>
      <c r="C3869" s="2" t="s">
        <v>47</v>
      </c>
      <c r="D3869" s="1">
        <v>23619.0</v>
      </c>
      <c r="E3869" s="2" t="s">
        <v>37</v>
      </c>
      <c r="F3869" s="2">
        <v>165.0</v>
      </c>
      <c r="G3869" s="2" t="s">
        <v>28</v>
      </c>
      <c r="H3869" s="2" t="s">
        <v>49</v>
      </c>
      <c r="I3869" s="2" t="s">
        <v>25</v>
      </c>
      <c r="J3869" s="2" t="str">
        <f t="array" ref="J3869">XLOOKUP('Transaction Data'!$G3869,Product_Code,Biscuit_Brand)</f>
        <v>Shortbread</v>
      </c>
      <c r="K3869" s="2">
        <f t="array" ref="K3869">XLOOKUP('Transaction Data'!$G3869,Product_Code,Cost)</f>
        <v>10</v>
      </c>
      <c r="L3869" s="2">
        <f t="array" ref="L3869">XLOOKUP('Transaction Data'!$G3869,Product_Code,Unit_Price)</f>
        <v>45</v>
      </c>
      <c r="M3869" s="3">
        <f>'Transaction Data'!$F3869*'Transaction Data'!$K3869</f>
        <v>1650</v>
      </c>
      <c r="N3869" s="3">
        <f>'Transaction Data'!$F3869*'Transaction Data'!$L3869</f>
        <v>7425</v>
      </c>
      <c r="O3869" s="3">
        <f>'Transaction Data'!$N3869-'Transaction Data'!$M3869</f>
        <v>5775</v>
      </c>
      <c r="P3869" s="2">
        <f>DATEDIF('Transaction Data'!$D3869,'Transaction Data'!$A3869,"y")</f>
        <v>59</v>
      </c>
      <c r="Q3869" s="2" t="str">
        <f>FLOOR('Transaction Data'!$P3869,15)&amp;"-"&amp;FLOOR('Transaction Data'!$P3869,15)+14</f>
        <v>45-59</v>
      </c>
      <c r="R3869" s="2" t="str">
        <f>IF('Transaction Data'!$L3869&lt;=10,"Less Expensive","Expensive")</f>
        <v>Expensive</v>
      </c>
      <c r="S3869" s="4">
        <f>WEEKDAY('Transaction Data'!$A3869)</f>
        <v>2</v>
      </c>
      <c r="T3869" s="2" t="str">
        <f>IF(WEEKDAY('Transaction Data'!$A3869,2)&lt;6,"Weekday","Weekend")</f>
        <v>Weekday</v>
      </c>
    </row>
    <row r="3870" ht="15.75" customHeight="1">
      <c r="A3870" s="1">
        <v>45383.0</v>
      </c>
      <c r="B3870" s="2" t="s">
        <v>3693</v>
      </c>
      <c r="C3870" s="2" t="s">
        <v>51</v>
      </c>
      <c r="D3870" s="1">
        <v>34242.0</v>
      </c>
      <c r="E3870" s="2" t="s">
        <v>27</v>
      </c>
      <c r="F3870" s="2">
        <v>420.0</v>
      </c>
      <c r="G3870" s="2" t="s">
        <v>48</v>
      </c>
      <c r="H3870" s="2" t="s">
        <v>52</v>
      </c>
      <c r="I3870" s="2" t="s">
        <v>30</v>
      </c>
      <c r="J3870" s="2" t="str">
        <f t="array" ref="J3870">XLOOKUP('Transaction Data'!$G3870,Product_Code,Biscuit_Brand)</f>
        <v>Lemon Crisps</v>
      </c>
      <c r="K3870" s="2">
        <f t="array" ref="K3870">XLOOKUP('Transaction Data'!$G3870,Product_Code,Cost)</f>
        <v>7</v>
      </c>
      <c r="L3870" s="2">
        <f t="array" ref="L3870">XLOOKUP('Transaction Data'!$G3870,Product_Code,Unit_Price)</f>
        <v>9</v>
      </c>
      <c r="M3870" s="3">
        <f>'Transaction Data'!$F3870*'Transaction Data'!$K3870</f>
        <v>2940</v>
      </c>
      <c r="N3870" s="3">
        <f>'Transaction Data'!$F3870*'Transaction Data'!$L3870</f>
        <v>3780</v>
      </c>
      <c r="O3870" s="3">
        <f>'Transaction Data'!$N3870-'Transaction Data'!$M3870</f>
        <v>840</v>
      </c>
      <c r="P3870" s="2">
        <f>DATEDIF('Transaction Data'!$D3870,'Transaction Data'!$A3870,"y")</f>
        <v>30</v>
      </c>
      <c r="Q3870" s="2" t="str">
        <f>FLOOR('Transaction Data'!$P3870,15)&amp;"-"&amp;FLOOR('Transaction Data'!$P3870,15)+14</f>
        <v>30-44</v>
      </c>
      <c r="R3870" s="2" t="str">
        <f>IF('Transaction Data'!$L3870&lt;=10,"Less Expensive","Expensive")</f>
        <v>Less Expensive</v>
      </c>
      <c r="S3870" s="4">
        <f>WEEKDAY('Transaction Data'!$A3870)</f>
        <v>2</v>
      </c>
      <c r="T3870" s="2" t="str">
        <f>IF(WEEKDAY('Transaction Data'!$A3870,2)&lt;6,"Weekday","Weekend")</f>
        <v>Weekday</v>
      </c>
    </row>
    <row r="3871" ht="15.75" customHeight="1">
      <c r="A3871" s="1">
        <v>45400.0</v>
      </c>
      <c r="B3871" s="2" t="s">
        <v>3694</v>
      </c>
      <c r="C3871" s="2" t="s">
        <v>47</v>
      </c>
      <c r="D3871" s="1">
        <v>18466.0</v>
      </c>
      <c r="E3871" s="2" t="s">
        <v>22</v>
      </c>
      <c r="F3871" s="2">
        <v>456.0</v>
      </c>
      <c r="G3871" s="2" t="s">
        <v>38</v>
      </c>
      <c r="H3871" s="2" t="s">
        <v>34</v>
      </c>
      <c r="I3871" s="2" t="s">
        <v>25</v>
      </c>
      <c r="J3871" s="2" t="str">
        <f t="array" ref="J3871">XLOOKUP('Transaction Data'!$G3871,Product_Code,Biscuit_Brand)</f>
        <v>Ginger Snaps</v>
      </c>
      <c r="K3871" s="2">
        <f t="array" ref="K3871">XLOOKUP('Transaction Data'!$G3871,Product_Code,Cost)</f>
        <v>14</v>
      </c>
      <c r="L3871" s="2">
        <f t="array" ref="L3871">XLOOKUP('Transaction Data'!$G3871,Product_Code,Unit_Price)</f>
        <v>28</v>
      </c>
      <c r="M3871" s="3">
        <f>'Transaction Data'!$F3871*'Transaction Data'!$K3871</f>
        <v>6384</v>
      </c>
      <c r="N3871" s="3">
        <f>'Transaction Data'!$F3871*'Transaction Data'!$L3871</f>
        <v>12768</v>
      </c>
      <c r="O3871" s="3">
        <f>'Transaction Data'!$N3871-'Transaction Data'!$M3871</f>
        <v>6384</v>
      </c>
      <c r="P3871" s="2">
        <f>DATEDIF('Transaction Data'!$D3871,'Transaction Data'!$A3871,"y")</f>
        <v>73</v>
      </c>
      <c r="Q3871" s="2" t="str">
        <f>FLOOR('Transaction Data'!$P3871,15)&amp;"-"&amp;FLOOR('Transaction Data'!$P3871,15)+14</f>
        <v>60-74</v>
      </c>
      <c r="R3871" s="2" t="str">
        <f>IF('Transaction Data'!$L3871&lt;=10,"Less Expensive","Expensive")</f>
        <v>Expensive</v>
      </c>
      <c r="S3871" s="4">
        <f>WEEKDAY('Transaction Data'!$A3871)</f>
        <v>5</v>
      </c>
      <c r="T3871" s="2" t="str">
        <f>IF(WEEKDAY('Transaction Data'!$A3871,2)&lt;6,"Weekday","Weekend")</f>
        <v>Weekday</v>
      </c>
    </row>
    <row r="3872" ht="15.75" customHeight="1">
      <c r="A3872" s="1">
        <v>45480.0</v>
      </c>
      <c r="B3872" s="2" t="s">
        <v>3695</v>
      </c>
      <c r="C3872" s="2" t="s">
        <v>21</v>
      </c>
      <c r="D3872" s="1">
        <v>25584.0</v>
      </c>
      <c r="E3872" s="2" t="s">
        <v>37</v>
      </c>
      <c r="F3872" s="2">
        <v>394.0</v>
      </c>
      <c r="G3872" s="2" t="s">
        <v>33</v>
      </c>
      <c r="H3872" s="2" t="s">
        <v>34</v>
      </c>
      <c r="I3872" s="2" t="s">
        <v>25</v>
      </c>
      <c r="J3872" s="2" t="str">
        <f t="array" ref="J3872">XLOOKUP('Transaction Data'!$G3872,Product_Code,Biscuit_Brand)</f>
        <v>Caramel Biscuits</v>
      </c>
      <c r="K3872" s="2">
        <f t="array" ref="K3872">XLOOKUP('Transaction Data'!$G3872,Product_Code,Cost)</f>
        <v>18</v>
      </c>
      <c r="L3872" s="2">
        <f t="array" ref="L3872">XLOOKUP('Transaction Data'!$G3872,Product_Code,Unit_Price)</f>
        <v>22</v>
      </c>
      <c r="M3872" s="3">
        <f>'Transaction Data'!$F3872*'Transaction Data'!$K3872</f>
        <v>7092</v>
      </c>
      <c r="N3872" s="3">
        <f>'Transaction Data'!$F3872*'Transaction Data'!$L3872</f>
        <v>8668</v>
      </c>
      <c r="O3872" s="3">
        <f>'Transaction Data'!$N3872-'Transaction Data'!$M3872</f>
        <v>1576</v>
      </c>
      <c r="P3872" s="2">
        <f>DATEDIF('Transaction Data'!$D3872,'Transaction Data'!$A3872,"y")</f>
        <v>54</v>
      </c>
      <c r="Q3872" s="2" t="str">
        <f>FLOOR('Transaction Data'!$P3872,15)&amp;"-"&amp;FLOOR('Transaction Data'!$P3872,15)+14</f>
        <v>45-59</v>
      </c>
      <c r="R3872" s="2" t="str">
        <f>IF('Transaction Data'!$L3872&lt;=10,"Less Expensive","Expensive")</f>
        <v>Expensive</v>
      </c>
      <c r="S3872" s="4">
        <f>WEEKDAY('Transaction Data'!$A3872)</f>
        <v>1</v>
      </c>
      <c r="T3872" s="2" t="str">
        <f>IF(WEEKDAY('Transaction Data'!$A3872,2)&lt;6,"Weekday","Weekend")</f>
        <v>Weekend</v>
      </c>
    </row>
    <row r="3873" ht="15.75" customHeight="1">
      <c r="A3873" s="1">
        <v>45426.0</v>
      </c>
      <c r="B3873" s="2" t="s">
        <v>3696</v>
      </c>
      <c r="C3873" s="2" t="s">
        <v>32</v>
      </c>
      <c r="D3873" s="1">
        <v>33220.0</v>
      </c>
      <c r="E3873" s="2" t="s">
        <v>63</v>
      </c>
      <c r="F3873" s="2">
        <v>39.0</v>
      </c>
      <c r="G3873" s="2" t="s">
        <v>57</v>
      </c>
      <c r="H3873" s="2" t="s">
        <v>39</v>
      </c>
      <c r="I3873" s="2" t="s">
        <v>25</v>
      </c>
      <c r="J3873" s="2" t="str">
        <f t="array" ref="J3873">XLOOKUP('Transaction Data'!$G3873,Product_Code,Biscuit_Brand)</f>
        <v>Oatmeal Cookies</v>
      </c>
      <c r="K3873" s="2">
        <f t="array" ref="K3873">XLOOKUP('Transaction Data'!$G3873,Product_Code,Cost)</f>
        <v>19</v>
      </c>
      <c r="L3873" s="2">
        <f t="array" ref="L3873">XLOOKUP('Transaction Data'!$G3873,Product_Code,Unit_Price)</f>
        <v>23</v>
      </c>
      <c r="M3873" s="3">
        <f>'Transaction Data'!$F3873*'Transaction Data'!$K3873</f>
        <v>741</v>
      </c>
      <c r="N3873" s="3">
        <f>'Transaction Data'!$F3873*'Transaction Data'!$L3873</f>
        <v>897</v>
      </c>
      <c r="O3873" s="3">
        <f>'Transaction Data'!$N3873-'Transaction Data'!$M3873</f>
        <v>156</v>
      </c>
      <c r="P3873" s="2">
        <f>DATEDIF('Transaction Data'!$D3873,'Transaction Data'!$A3873,"y")</f>
        <v>33</v>
      </c>
      <c r="Q3873" s="2" t="str">
        <f>FLOOR('Transaction Data'!$P3873,15)&amp;"-"&amp;FLOOR('Transaction Data'!$P3873,15)+14</f>
        <v>30-44</v>
      </c>
      <c r="R3873" s="2" t="str">
        <f>IF('Transaction Data'!$L3873&lt;=10,"Less Expensive","Expensive")</f>
        <v>Expensive</v>
      </c>
      <c r="S3873" s="4">
        <f>WEEKDAY('Transaction Data'!$A3873)</f>
        <v>3</v>
      </c>
      <c r="T3873" s="2" t="str">
        <f>IF(WEEKDAY('Transaction Data'!$A3873,2)&lt;6,"Weekday","Weekend")</f>
        <v>Weekday</v>
      </c>
    </row>
    <row r="3874" ht="15.75" customHeight="1">
      <c r="A3874" s="1">
        <v>45324.0</v>
      </c>
      <c r="B3874" s="2" t="s">
        <v>3697</v>
      </c>
      <c r="C3874" s="2" t="s">
        <v>78</v>
      </c>
      <c r="D3874" s="1">
        <v>28750.0</v>
      </c>
      <c r="E3874" s="2" t="s">
        <v>63</v>
      </c>
      <c r="F3874" s="2">
        <v>193.0</v>
      </c>
      <c r="G3874" s="2" t="s">
        <v>57</v>
      </c>
      <c r="H3874" s="2" t="s">
        <v>42</v>
      </c>
      <c r="I3874" s="2" t="s">
        <v>25</v>
      </c>
      <c r="J3874" s="2" t="str">
        <f t="array" ref="J3874">XLOOKUP('Transaction Data'!$G3874,Product_Code,Biscuit_Brand)</f>
        <v>Oatmeal Cookies</v>
      </c>
      <c r="K3874" s="2">
        <f t="array" ref="K3874">XLOOKUP('Transaction Data'!$G3874,Product_Code,Cost)</f>
        <v>19</v>
      </c>
      <c r="L3874" s="2">
        <f t="array" ref="L3874">XLOOKUP('Transaction Data'!$G3874,Product_Code,Unit_Price)</f>
        <v>23</v>
      </c>
      <c r="M3874" s="3">
        <f>'Transaction Data'!$F3874*'Transaction Data'!$K3874</f>
        <v>3667</v>
      </c>
      <c r="N3874" s="3">
        <f>'Transaction Data'!$F3874*'Transaction Data'!$L3874</f>
        <v>4439</v>
      </c>
      <c r="O3874" s="3">
        <f>'Transaction Data'!$N3874-'Transaction Data'!$M3874</f>
        <v>772</v>
      </c>
      <c r="P3874" s="2">
        <f>DATEDIF('Transaction Data'!$D3874,'Transaction Data'!$A3874,"y")</f>
        <v>45</v>
      </c>
      <c r="Q3874" s="2" t="str">
        <f>FLOOR('Transaction Data'!$P3874,15)&amp;"-"&amp;FLOOR('Transaction Data'!$P3874,15)+14</f>
        <v>45-59</v>
      </c>
      <c r="R3874" s="2" t="str">
        <f>IF('Transaction Data'!$L3874&lt;=10,"Less Expensive","Expensive")</f>
        <v>Expensive</v>
      </c>
      <c r="S3874" s="4">
        <f>WEEKDAY('Transaction Data'!$A3874)</f>
        <v>6</v>
      </c>
      <c r="T3874" s="2" t="str">
        <f>IF(WEEKDAY('Transaction Data'!$A3874,2)&lt;6,"Weekday","Weekend")</f>
        <v>Weekday</v>
      </c>
    </row>
    <row r="3875" ht="15.75" customHeight="1">
      <c r="A3875" s="1">
        <v>45354.0</v>
      </c>
      <c r="B3875" s="2" t="s">
        <v>3698</v>
      </c>
      <c r="C3875" s="2" t="s">
        <v>65</v>
      </c>
      <c r="D3875" s="1">
        <v>32370.0</v>
      </c>
      <c r="E3875" s="2" t="s">
        <v>27</v>
      </c>
      <c r="F3875" s="2">
        <v>347.0</v>
      </c>
      <c r="G3875" s="2" t="s">
        <v>38</v>
      </c>
      <c r="H3875" s="2" t="s">
        <v>45</v>
      </c>
      <c r="I3875" s="2" t="s">
        <v>25</v>
      </c>
      <c r="J3875" s="2" t="str">
        <f t="array" ref="J3875">XLOOKUP('Transaction Data'!$G3875,Product_Code,Biscuit_Brand)</f>
        <v>Ginger Snaps</v>
      </c>
      <c r="K3875" s="2">
        <f t="array" ref="K3875">XLOOKUP('Transaction Data'!$G3875,Product_Code,Cost)</f>
        <v>14</v>
      </c>
      <c r="L3875" s="2">
        <f t="array" ref="L3875">XLOOKUP('Transaction Data'!$G3875,Product_Code,Unit_Price)</f>
        <v>28</v>
      </c>
      <c r="M3875" s="3">
        <f>'Transaction Data'!$F3875*'Transaction Data'!$K3875</f>
        <v>4858</v>
      </c>
      <c r="N3875" s="3">
        <f>'Transaction Data'!$F3875*'Transaction Data'!$L3875</f>
        <v>9716</v>
      </c>
      <c r="O3875" s="3">
        <f>'Transaction Data'!$N3875-'Transaction Data'!$M3875</f>
        <v>4858</v>
      </c>
      <c r="P3875" s="2">
        <f>DATEDIF('Transaction Data'!$D3875,'Transaction Data'!$A3875,"y")</f>
        <v>35</v>
      </c>
      <c r="Q3875" s="2" t="str">
        <f>FLOOR('Transaction Data'!$P3875,15)&amp;"-"&amp;FLOOR('Transaction Data'!$P3875,15)+14</f>
        <v>30-44</v>
      </c>
      <c r="R3875" s="2" t="str">
        <f>IF('Transaction Data'!$L3875&lt;=10,"Less Expensive","Expensive")</f>
        <v>Expensive</v>
      </c>
      <c r="S3875" s="4">
        <f>WEEKDAY('Transaction Data'!$A3875)</f>
        <v>1</v>
      </c>
      <c r="T3875" s="2" t="str">
        <f>IF(WEEKDAY('Transaction Data'!$A3875,2)&lt;6,"Weekday","Weekend")</f>
        <v>Weekend</v>
      </c>
    </row>
    <row r="3876" ht="15.75" customHeight="1">
      <c r="A3876" s="1">
        <v>45378.0</v>
      </c>
      <c r="B3876" s="2" t="s">
        <v>3699</v>
      </c>
      <c r="C3876" s="2" t="s">
        <v>47</v>
      </c>
      <c r="D3876" s="1">
        <v>17521.0</v>
      </c>
      <c r="E3876" s="2" t="s">
        <v>63</v>
      </c>
      <c r="F3876" s="2">
        <v>210.0</v>
      </c>
      <c r="G3876" s="2" t="s">
        <v>28</v>
      </c>
      <c r="H3876" s="2" t="s">
        <v>49</v>
      </c>
      <c r="I3876" s="2" t="s">
        <v>25</v>
      </c>
      <c r="J3876" s="2" t="str">
        <f t="array" ref="J3876">XLOOKUP('Transaction Data'!$G3876,Product_Code,Biscuit_Brand)</f>
        <v>Shortbread</v>
      </c>
      <c r="K3876" s="2">
        <f t="array" ref="K3876">XLOOKUP('Transaction Data'!$G3876,Product_Code,Cost)</f>
        <v>10</v>
      </c>
      <c r="L3876" s="2">
        <f t="array" ref="L3876">XLOOKUP('Transaction Data'!$G3876,Product_Code,Unit_Price)</f>
        <v>45</v>
      </c>
      <c r="M3876" s="3">
        <f>'Transaction Data'!$F3876*'Transaction Data'!$K3876</f>
        <v>2100</v>
      </c>
      <c r="N3876" s="3">
        <f>'Transaction Data'!$F3876*'Transaction Data'!$L3876</f>
        <v>9450</v>
      </c>
      <c r="O3876" s="3">
        <f>'Transaction Data'!$N3876-'Transaction Data'!$M3876</f>
        <v>7350</v>
      </c>
      <c r="P3876" s="2">
        <f>DATEDIF('Transaction Data'!$D3876,'Transaction Data'!$A3876,"y")</f>
        <v>76</v>
      </c>
      <c r="Q3876" s="2" t="str">
        <f>FLOOR('Transaction Data'!$P3876,15)&amp;"-"&amp;FLOOR('Transaction Data'!$P3876,15)+14</f>
        <v>75-89</v>
      </c>
      <c r="R3876" s="2" t="str">
        <f>IF('Transaction Data'!$L3876&lt;=10,"Less Expensive","Expensive")</f>
        <v>Expensive</v>
      </c>
      <c r="S3876" s="4">
        <f>WEEKDAY('Transaction Data'!$A3876)</f>
        <v>4</v>
      </c>
      <c r="T3876" s="2" t="str">
        <f>IF(WEEKDAY('Transaction Data'!$A3876,2)&lt;6,"Weekday","Weekend")</f>
        <v>Weekday</v>
      </c>
    </row>
    <row r="3877" ht="15.75" customHeight="1">
      <c r="A3877" s="1">
        <v>45372.0</v>
      </c>
      <c r="B3877" s="2" t="s">
        <v>3700</v>
      </c>
      <c r="C3877" s="2" t="s">
        <v>41</v>
      </c>
      <c r="D3877" s="1">
        <v>21503.0</v>
      </c>
      <c r="E3877" s="2" t="s">
        <v>27</v>
      </c>
      <c r="F3877" s="2">
        <v>210.0</v>
      </c>
      <c r="G3877" s="2" t="s">
        <v>44</v>
      </c>
      <c r="H3877" s="2" t="s">
        <v>52</v>
      </c>
      <c r="I3877" s="2" t="s">
        <v>25</v>
      </c>
      <c r="J3877" s="2" t="str">
        <f t="array" ref="J3877">XLOOKUP('Transaction Data'!$G3877,Product_Code,Biscuit_Brand)</f>
        <v>Butter Crunch</v>
      </c>
      <c r="K3877" s="2">
        <f t="array" ref="K3877">XLOOKUP('Transaction Data'!$G3877,Product_Code,Cost)</f>
        <v>10</v>
      </c>
      <c r="L3877" s="2">
        <f t="array" ref="L3877">XLOOKUP('Transaction Data'!$G3877,Product_Code,Unit_Price)</f>
        <v>11</v>
      </c>
      <c r="M3877" s="3">
        <f>'Transaction Data'!$F3877*'Transaction Data'!$K3877</f>
        <v>2100</v>
      </c>
      <c r="N3877" s="3">
        <f>'Transaction Data'!$F3877*'Transaction Data'!$L3877</f>
        <v>2310</v>
      </c>
      <c r="O3877" s="3">
        <f>'Transaction Data'!$N3877-'Transaction Data'!$M3877</f>
        <v>210</v>
      </c>
      <c r="P3877" s="2">
        <f>DATEDIF('Transaction Data'!$D3877,'Transaction Data'!$A3877,"y")</f>
        <v>65</v>
      </c>
      <c r="Q3877" s="2" t="str">
        <f>FLOOR('Transaction Data'!$P3877,15)&amp;"-"&amp;FLOOR('Transaction Data'!$P3877,15)+14</f>
        <v>60-74</v>
      </c>
      <c r="R3877" s="2" t="str">
        <f>IF('Transaction Data'!$L3877&lt;=10,"Less Expensive","Expensive")</f>
        <v>Expensive</v>
      </c>
      <c r="S3877" s="4">
        <f>WEEKDAY('Transaction Data'!$A3877)</f>
        <v>5</v>
      </c>
      <c r="T3877" s="2" t="str">
        <f>IF(WEEKDAY('Transaction Data'!$A3877,2)&lt;6,"Weekday","Weekend")</f>
        <v>Weekday</v>
      </c>
    </row>
    <row r="3878" ht="15.75" customHeight="1">
      <c r="A3878" s="1">
        <v>45421.0</v>
      </c>
      <c r="B3878" s="2" t="s">
        <v>3701</v>
      </c>
      <c r="C3878" s="2" t="s">
        <v>47</v>
      </c>
      <c r="D3878" s="1">
        <v>21760.0</v>
      </c>
      <c r="E3878" s="2" t="s">
        <v>22</v>
      </c>
      <c r="F3878" s="2">
        <v>387.0</v>
      </c>
      <c r="G3878" s="2" t="s">
        <v>33</v>
      </c>
      <c r="H3878" s="2" t="s">
        <v>49</v>
      </c>
      <c r="I3878" s="2" t="s">
        <v>30</v>
      </c>
      <c r="J3878" s="2" t="str">
        <f t="array" ref="J3878">XLOOKUP('Transaction Data'!$G3878,Product_Code,Biscuit_Brand)</f>
        <v>Caramel Biscuits</v>
      </c>
      <c r="K3878" s="2">
        <f t="array" ref="K3878">XLOOKUP('Transaction Data'!$G3878,Product_Code,Cost)</f>
        <v>18</v>
      </c>
      <c r="L3878" s="2">
        <f t="array" ref="L3878">XLOOKUP('Transaction Data'!$G3878,Product_Code,Unit_Price)</f>
        <v>22</v>
      </c>
      <c r="M3878" s="3">
        <f>'Transaction Data'!$F3878*'Transaction Data'!$K3878</f>
        <v>6966</v>
      </c>
      <c r="N3878" s="3">
        <f>'Transaction Data'!$F3878*'Transaction Data'!$L3878</f>
        <v>8514</v>
      </c>
      <c r="O3878" s="3">
        <f>'Transaction Data'!$N3878-'Transaction Data'!$M3878</f>
        <v>1548</v>
      </c>
      <c r="P3878" s="2">
        <f>DATEDIF('Transaction Data'!$D3878,'Transaction Data'!$A3878,"y")</f>
        <v>64</v>
      </c>
      <c r="Q3878" s="2" t="str">
        <f>FLOOR('Transaction Data'!$P3878,15)&amp;"-"&amp;FLOOR('Transaction Data'!$P3878,15)+14</f>
        <v>60-74</v>
      </c>
      <c r="R3878" s="2" t="str">
        <f>IF('Transaction Data'!$L3878&lt;=10,"Less Expensive","Expensive")</f>
        <v>Expensive</v>
      </c>
      <c r="S3878" s="4">
        <f>WEEKDAY('Transaction Data'!$A3878)</f>
        <v>5</v>
      </c>
      <c r="T3878" s="2" t="str">
        <f>IF(WEEKDAY('Transaction Data'!$A3878,2)&lt;6,"Weekday","Weekend")</f>
        <v>Weekday</v>
      </c>
    </row>
    <row r="3879" ht="15.75" customHeight="1">
      <c r="A3879" s="1">
        <v>45402.0</v>
      </c>
      <c r="B3879" s="2" t="s">
        <v>3702</v>
      </c>
      <c r="C3879" s="2" t="s">
        <v>78</v>
      </c>
      <c r="D3879" s="1">
        <v>31528.0</v>
      </c>
      <c r="E3879" s="2" t="s">
        <v>22</v>
      </c>
      <c r="F3879" s="2">
        <v>142.0</v>
      </c>
      <c r="G3879" s="2" t="s">
        <v>44</v>
      </c>
      <c r="H3879" s="2" t="s">
        <v>52</v>
      </c>
      <c r="I3879" s="2" t="s">
        <v>25</v>
      </c>
      <c r="J3879" s="2" t="str">
        <f t="array" ref="J3879">XLOOKUP('Transaction Data'!$G3879,Product_Code,Biscuit_Brand)</f>
        <v>Butter Crunch</v>
      </c>
      <c r="K3879" s="2">
        <f t="array" ref="K3879">XLOOKUP('Transaction Data'!$G3879,Product_Code,Cost)</f>
        <v>10</v>
      </c>
      <c r="L3879" s="2">
        <f t="array" ref="L3879">XLOOKUP('Transaction Data'!$G3879,Product_Code,Unit_Price)</f>
        <v>11</v>
      </c>
      <c r="M3879" s="3">
        <f>'Transaction Data'!$F3879*'Transaction Data'!$K3879</f>
        <v>1420</v>
      </c>
      <c r="N3879" s="3">
        <f>'Transaction Data'!$F3879*'Transaction Data'!$L3879</f>
        <v>1562</v>
      </c>
      <c r="O3879" s="3">
        <f>'Transaction Data'!$N3879-'Transaction Data'!$M3879</f>
        <v>142</v>
      </c>
      <c r="P3879" s="2">
        <f>DATEDIF('Transaction Data'!$D3879,'Transaction Data'!$A3879,"y")</f>
        <v>37</v>
      </c>
      <c r="Q3879" s="2" t="str">
        <f>FLOOR('Transaction Data'!$P3879,15)&amp;"-"&amp;FLOOR('Transaction Data'!$P3879,15)+14</f>
        <v>30-44</v>
      </c>
      <c r="R3879" s="2" t="str">
        <f>IF('Transaction Data'!$L3879&lt;=10,"Less Expensive","Expensive")</f>
        <v>Expensive</v>
      </c>
      <c r="S3879" s="4">
        <f>WEEKDAY('Transaction Data'!$A3879)</f>
        <v>7</v>
      </c>
      <c r="T3879" s="2" t="str">
        <f>IF(WEEKDAY('Transaction Data'!$A3879,2)&lt;6,"Weekday","Weekend")</f>
        <v>Weekend</v>
      </c>
    </row>
    <row r="3880" ht="15.75" customHeight="1">
      <c r="A3880" s="1">
        <v>45385.0</v>
      </c>
      <c r="B3880" s="2" t="s">
        <v>3703</v>
      </c>
      <c r="C3880" s="2" t="s">
        <v>65</v>
      </c>
      <c r="D3880" s="1">
        <v>23738.0</v>
      </c>
      <c r="E3880" s="2" t="s">
        <v>27</v>
      </c>
      <c r="F3880" s="2">
        <v>217.0</v>
      </c>
      <c r="G3880" s="2" t="s">
        <v>28</v>
      </c>
      <c r="H3880" s="2" t="s">
        <v>52</v>
      </c>
      <c r="I3880" s="2" t="s">
        <v>25</v>
      </c>
      <c r="J3880" s="2" t="str">
        <f t="array" ref="J3880">XLOOKUP('Transaction Data'!$G3880,Product_Code,Biscuit_Brand)</f>
        <v>Shortbread</v>
      </c>
      <c r="K3880" s="2">
        <f t="array" ref="K3880">XLOOKUP('Transaction Data'!$G3880,Product_Code,Cost)</f>
        <v>10</v>
      </c>
      <c r="L3880" s="2">
        <f t="array" ref="L3880">XLOOKUP('Transaction Data'!$G3880,Product_Code,Unit_Price)</f>
        <v>45</v>
      </c>
      <c r="M3880" s="3">
        <f>'Transaction Data'!$F3880*'Transaction Data'!$K3880</f>
        <v>2170</v>
      </c>
      <c r="N3880" s="3">
        <f>'Transaction Data'!$F3880*'Transaction Data'!$L3880</f>
        <v>9765</v>
      </c>
      <c r="O3880" s="3">
        <f>'Transaction Data'!$N3880-'Transaction Data'!$M3880</f>
        <v>7595</v>
      </c>
      <c r="P3880" s="2">
        <f>DATEDIF('Transaction Data'!$D3880,'Transaction Data'!$A3880,"y")</f>
        <v>59</v>
      </c>
      <c r="Q3880" s="2" t="str">
        <f>FLOOR('Transaction Data'!$P3880,15)&amp;"-"&amp;FLOOR('Transaction Data'!$P3880,15)+14</f>
        <v>45-59</v>
      </c>
      <c r="R3880" s="2" t="str">
        <f>IF('Transaction Data'!$L3880&lt;=10,"Less Expensive","Expensive")</f>
        <v>Expensive</v>
      </c>
      <c r="S3880" s="4">
        <f>WEEKDAY('Transaction Data'!$A3880)</f>
        <v>4</v>
      </c>
      <c r="T3880" s="2" t="str">
        <f>IF(WEEKDAY('Transaction Data'!$A3880,2)&lt;6,"Weekday","Weekend")</f>
        <v>Weekday</v>
      </c>
    </row>
    <row r="3881" ht="15.75" customHeight="1">
      <c r="A3881" s="1">
        <v>45460.0</v>
      </c>
      <c r="B3881" s="2" t="s">
        <v>3704</v>
      </c>
      <c r="C3881" s="2" t="s">
        <v>69</v>
      </c>
      <c r="D3881" s="1">
        <v>27827.0</v>
      </c>
      <c r="E3881" s="2" t="s">
        <v>37</v>
      </c>
      <c r="F3881" s="2">
        <v>198.0</v>
      </c>
      <c r="G3881" s="2" t="s">
        <v>33</v>
      </c>
      <c r="H3881" s="2" t="s">
        <v>45</v>
      </c>
      <c r="I3881" s="2" t="s">
        <v>25</v>
      </c>
      <c r="J3881" s="2" t="str">
        <f t="array" ref="J3881">XLOOKUP('Transaction Data'!$G3881,Product_Code,Biscuit_Brand)</f>
        <v>Caramel Biscuits</v>
      </c>
      <c r="K3881" s="2">
        <f t="array" ref="K3881">XLOOKUP('Transaction Data'!$G3881,Product_Code,Cost)</f>
        <v>18</v>
      </c>
      <c r="L3881" s="2">
        <f t="array" ref="L3881">XLOOKUP('Transaction Data'!$G3881,Product_Code,Unit_Price)</f>
        <v>22</v>
      </c>
      <c r="M3881" s="3">
        <f>'Transaction Data'!$F3881*'Transaction Data'!$K3881</f>
        <v>3564</v>
      </c>
      <c r="N3881" s="3">
        <f>'Transaction Data'!$F3881*'Transaction Data'!$L3881</f>
        <v>4356</v>
      </c>
      <c r="O3881" s="3">
        <f>'Transaction Data'!$N3881-'Transaction Data'!$M3881</f>
        <v>792</v>
      </c>
      <c r="P3881" s="2">
        <f>DATEDIF('Transaction Data'!$D3881,'Transaction Data'!$A3881,"y")</f>
        <v>48</v>
      </c>
      <c r="Q3881" s="2" t="str">
        <f>FLOOR('Transaction Data'!$P3881,15)&amp;"-"&amp;FLOOR('Transaction Data'!$P3881,15)+14</f>
        <v>45-59</v>
      </c>
      <c r="R3881" s="2" t="str">
        <f>IF('Transaction Data'!$L3881&lt;=10,"Less Expensive","Expensive")</f>
        <v>Expensive</v>
      </c>
      <c r="S3881" s="4">
        <f>WEEKDAY('Transaction Data'!$A3881)</f>
        <v>2</v>
      </c>
      <c r="T3881" s="2" t="str">
        <f>IF(WEEKDAY('Transaction Data'!$A3881,2)&lt;6,"Weekday","Weekend")</f>
        <v>Weekday</v>
      </c>
    </row>
    <row r="3882" ht="15.75" customHeight="1">
      <c r="A3882" s="1">
        <v>45444.0</v>
      </c>
      <c r="B3882" s="2" t="s">
        <v>3705</v>
      </c>
      <c r="C3882" s="2" t="s">
        <v>32</v>
      </c>
      <c r="D3882" s="1">
        <v>32796.0</v>
      </c>
      <c r="E3882" s="2" t="s">
        <v>22</v>
      </c>
      <c r="F3882" s="2">
        <v>340.0</v>
      </c>
      <c r="G3882" s="2" t="s">
        <v>28</v>
      </c>
      <c r="H3882" s="2" t="s">
        <v>49</v>
      </c>
      <c r="I3882" s="2" t="s">
        <v>25</v>
      </c>
      <c r="J3882" s="2" t="str">
        <f t="array" ref="J3882">XLOOKUP('Transaction Data'!$G3882,Product_Code,Biscuit_Brand)</f>
        <v>Shortbread</v>
      </c>
      <c r="K3882" s="2">
        <f t="array" ref="K3882">XLOOKUP('Transaction Data'!$G3882,Product_Code,Cost)</f>
        <v>10</v>
      </c>
      <c r="L3882" s="2">
        <f t="array" ref="L3882">XLOOKUP('Transaction Data'!$G3882,Product_Code,Unit_Price)</f>
        <v>45</v>
      </c>
      <c r="M3882" s="3">
        <f>'Transaction Data'!$F3882*'Transaction Data'!$K3882</f>
        <v>3400</v>
      </c>
      <c r="N3882" s="3">
        <f>'Transaction Data'!$F3882*'Transaction Data'!$L3882</f>
        <v>15300</v>
      </c>
      <c r="O3882" s="3">
        <f>'Transaction Data'!$N3882-'Transaction Data'!$M3882</f>
        <v>11900</v>
      </c>
      <c r="P3882" s="2">
        <f>DATEDIF('Transaction Data'!$D3882,'Transaction Data'!$A3882,"y")</f>
        <v>34</v>
      </c>
      <c r="Q3882" s="2" t="str">
        <f>FLOOR('Transaction Data'!$P3882,15)&amp;"-"&amp;FLOOR('Transaction Data'!$P3882,15)+14</f>
        <v>30-44</v>
      </c>
      <c r="R3882" s="2" t="str">
        <f>IF('Transaction Data'!$L3882&lt;=10,"Less Expensive","Expensive")</f>
        <v>Expensive</v>
      </c>
      <c r="S3882" s="4">
        <f>WEEKDAY('Transaction Data'!$A3882)</f>
        <v>7</v>
      </c>
      <c r="T3882" s="2" t="str">
        <f>IF(WEEKDAY('Transaction Data'!$A3882,2)&lt;6,"Weekday","Weekend")</f>
        <v>Weekend</v>
      </c>
    </row>
    <row r="3883" ht="15.75" customHeight="1">
      <c r="A3883" s="1">
        <v>45464.0</v>
      </c>
      <c r="B3883" s="2" t="s">
        <v>3706</v>
      </c>
      <c r="C3883" s="2" t="s">
        <v>41</v>
      </c>
      <c r="D3883" s="1">
        <v>27477.0</v>
      </c>
      <c r="E3883" s="2" t="s">
        <v>63</v>
      </c>
      <c r="F3883" s="2">
        <v>188.0</v>
      </c>
      <c r="G3883" s="2" t="s">
        <v>28</v>
      </c>
      <c r="H3883" s="2" t="s">
        <v>52</v>
      </c>
      <c r="I3883" s="2" t="s">
        <v>25</v>
      </c>
      <c r="J3883" s="2" t="str">
        <f t="array" ref="J3883">XLOOKUP('Transaction Data'!$G3883,Product_Code,Biscuit_Brand)</f>
        <v>Shortbread</v>
      </c>
      <c r="K3883" s="2">
        <f t="array" ref="K3883">XLOOKUP('Transaction Data'!$G3883,Product_Code,Cost)</f>
        <v>10</v>
      </c>
      <c r="L3883" s="2">
        <f t="array" ref="L3883">XLOOKUP('Transaction Data'!$G3883,Product_Code,Unit_Price)</f>
        <v>45</v>
      </c>
      <c r="M3883" s="3">
        <f>'Transaction Data'!$F3883*'Transaction Data'!$K3883</f>
        <v>1880</v>
      </c>
      <c r="N3883" s="3">
        <f>'Transaction Data'!$F3883*'Transaction Data'!$L3883</f>
        <v>8460</v>
      </c>
      <c r="O3883" s="3">
        <f>'Transaction Data'!$N3883-'Transaction Data'!$M3883</f>
        <v>6580</v>
      </c>
      <c r="P3883" s="2">
        <f>DATEDIF('Transaction Data'!$D3883,'Transaction Data'!$A3883,"y")</f>
        <v>49</v>
      </c>
      <c r="Q3883" s="2" t="str">
        <f>FLOOR('Transaction Data'!$P3883,15)&amp;"-"&amp;FLOOR('Transaction Data'!$P3883,15)+14</f>
        <v>45-59</v>
      </c>
      <c r="R3883" s="2" t="str">
        <f>IF('Transaction Data'!$L3883&lt;=10,"Less Expensive","Expensive")</f>
        <v>Expensive</v>
      </c>
      <c r="S3883" s="4">
        <f>WEEKDAY('Transaction Data'!$A3883)</f>
        <v>6</v>
      </c>
      <c r="T3883" s="2" t="str">
        <f>IF(WEEKDAY('Transaction Data'!$A3883,2)&lt;6,"Weekday","Weekend")</f>
        <v>Weekday</v>
      </c>
    </row>
    <row r="3884" ht="15.75" customHeight="1">
      <c r="A3884" s="1">
        <v>45449.0</v>
      </c>
      <c r="B3884" s="2" t="s">
        <v>3707</v>
      </c>
      <c r="C3884" s="2" t="s">
        <v>32</v>
      </c>
      <c r="D3884" s="1">
        <v>30150.0</v>
      </c>
      <c r="E3884" s="2" t="s">
        <v>37</v>
      </c>
      <c r="F3884" s="2">
        <v>95.0</v>
      </c>
      <c r="G3884" s="2" t="s">
        <v>44</v>
      </c>
      <c r="H3884" s="2" t="s">
        <v>49</v>
      </c>
      <c r="I3884" s="2" t="s">
        <v>25</v>
      </c>
      <c r="J3884" s="2" t="str">
        <f t="array" ref="J3884">XLOOKUP('Transaction Data'!$G3884,Product_Code,Biscuit_Brand)</f>
        <v>Butter Crunch</v>
      </c>
      <c r="K3884" s="2">
        <f t="array" ref="K3884">XLOOKUP('Transaction Data'!$G3884,Product_Code,Cost)</f>
        <v>10</v>
      </c>
      <c r="L3884" s="2">
        <f t="array" ref="L3884">XLOOKUP('Transaction Data'!$G3884,Product_Code,Unit_Price)</f>
        <v>11</v>
      </c>
      <c r="M3884" s="3">
        <f>'Transaction Data'!$F3884*'Transaction Data'!$K3884</f>
        <v>950</v>
      </c>
      <c r="N3884" s="3">
        <f>'Transaction Data'!$F3884*'Transaction Data'!$L3884</f>
        <v>1045</v>
      </c>
      <c r="O3884" s="3">
        <f>'Transaction Data'!$N3884-'Transaction Data'!$M3884</f>
        <v>95</v>
      </c>
      <c r="P3884" s="2">
        <f>DATEDIF('Transaction Data'!$D3884,'Transaction Data'!$A3884,"y")</f>
        <v>41</v>
      </c>
      <c r="Q3884" s="2" t="str">
        <f>FLOOR('Transaction Data'!$P3884,15)&amp;"-"&amp;FLOOR('Transaction Data'!$P3884,15)+14</f>
        <v>30-44</v>
      </c>
      <c r="R3884" s="2" t="str">
        <f>IF('Transaction Data'!$L3884&lt;=10,"Less Expensive","Expensive")</f>
        <v>Expensive</v>
      </c>
      <c r="S3884" s="4">
        <f>WEEKDAY('Transaction Data'!$A3884)</f>
        <v>5</v>
      </c>
      <c r="T3884" s="2" t="str">
        <f>IF(WEEKDAY('Transaction Data'!$A3884,2)&lt;6,"Weekday","Weekend")</f>
        <v>Weekday</v>
      </c>
    </row>
    <row r="3885" ht="15.75" customHeight="1">
      <c r="A3885" s="1">
        <v>45472.0</v>
      </c>
      <c r="B3885" s="2" t="s">
        <v>3708</v>
      </c>
      <c r="C3885" s="2" t="s">
        <v>47</v>
      </c>
      <c r="D3885" s="1">
        <v>17147.0</v>
      </c>
      <c r="E3885" s="2" t="s">
        <v>22</v>
      </c>
      <c r="F3885" s="2">
        <v>102.0</v>
      </c>
      <c r="G3885" s="2" t="s">
        <v>55</v>
      </c>
      <c r="H3885" s="2" t="s">
        <v>52</v>
      </c>
      <c r="I3885" s="2" t="s">
        <v>25</v>
      </c>
      <c r="J3885" s="2" t="str">
        <f t="array" ref="J3885">XLOOKUP('Transaction Data'!$G3885,Product_Code,Biscuit_Brand)</f>
        <v>Vanilla Wafers</v>
      </c>
      <c r="K3885" s="2">
        <f t="array" ref="K3885">XLOOKUP('Transaction Data'!$G3885,Product_Code,Cost)</f>
        <v>18</v>
      </c>
      <c r="L3885" s="2">
        <f t="array" ref="L3885">XLOOKUP('Transaction Data'!$G3885,Product_Code,Unit_Price)</f>
        <v>36</v>
      </c>
      <c r="M3885" s="3">
        <f>'Transaction Data'!$F3885*'Transaction Data'!$K3885</f>
        <v>1836</v>
      </c>
      <c r="N3885" s="3">
        <f>'Transaction Data'!$F3885*'Transaction Data'!$L3885</f>
        <v>3672</v>
      </c>
      <c r="O3885" s="3">
        <f>'Transaction Data'!$N3885-'Transaction Data'!$M3885</f>
        <v>1836</v>
      </c>
      <c r="P3885" s="2">
        <f>DATEDIF('Transaction Data'!$D3885,'Transaction Data'!$A3885,"y")</f>
        <v>77</v>
      </c>
      <c r="Q3885" s="2" t="str">
        <f>FLOOR('Transaction Data'!$P3885,15)&amp;"-"&amp;FLOOR('Transaction Data'!$P3885,15)+14</f>
        <v>75-89</v>
      </c>
      <c r="R3885" s="2" t="str">
        <f>IF('Transaction Data'!$L3885&lt;=10,"Less Expensive","Expensive")</f>
        <v>Expensive</v>
      </c>
      <c r="S3885" s="4">
        <f>WEEKDAY('Transaction Data'!$A3885)</f>
        <v>7</v>
      </c>
      <c r="T3885" s="2" t="str">
        <f>IF(WEEKDAY('Transaction Data'!$A3885,2)&lt;6,"Weekday","Weekend")</f>
        <v>Weekend</v>
      </c>
    </row>
    <row r="3886" ht="15.75" customHeight="1">
      <c r="A3886" s="1">
        <v>45432.0</v>
      </c>
      <c r="B3886" s="2" t="s">
        <v>3709</v>
      </c>
      <c r="C3886" s="2" t="s">
        <v>47</v>
      </c>
      <c r="D3886" s="1">
        <v>29247.0</v>
      </c>
      <c r="E3886" s="2" t="s">
        <v>22</v>
      </c>
      <c r="F3886" s="2">
        <v>89.0</v>
      </c>
      <c r="G3886" s="2" t="s">
        <v>55</v>
      </c>
      <c r="H3886" s="2" t="s">
        <v>34</v>
      </c>
      <c r="I3886" s="2" t="s">
        <v>25</v>
      </c>
      <c r="J3886" s="2" t="str">
        <f t="array" ref="J3886">XLOOKUP('Transaction Data'!$G3886,Product_Code,Biscuit_Brand)</f>
        <v>Vanilla Wafers</v>
      </c>
      <c r="K3886" s="2">
        <f t="array" ref="K3886">XLOOKUP('Transaction Data'!$G3886,Product_Code,Cost)</f>
        <v>18</v>
      </c>
      <c r="L3886" s="2">
        <f t="array" ref="L3886">XLOOKUP('Transaction Data'!$G3886,Product_Code,Unit_Price)</f>
        <v>36</v>
      </c>
      <c r="M3886" s="3">
        <f>'Transaction Data'!$F3886*'Transaction Data'!$K3886</f>
        <v>1602</v>
      </c>
      <c r="N3886" s="3">
        <f>'Transaction Data'!$F3886*'Transaction Data'!$L3886</f>
        <v>3204</v>
      </c>
      <c r="O3886" s="3">
        <f>'Transaction Data'!$N3886-'Transaction Data'!$M3886</f>
        <v>1602</v>
      </c>
      <c r="P3886" s="2">
        <f>DATEDIF('Transaction Data'!$D3886,'Transaction Data'!$A3886,"y")</f>
        <v>44</v>
      </c>
      <c r="Q3886" s="2" t="str">
        <f>FLOOR('Transaction Data'!$P3886,15)&amp;"-"&amp;FLOOR('Transaction Data'!$P3886,15)+14</f>
        <v>30-44</v>
      </c>
      <c r="R3886" s="2" t="str">
        <f>IF('Transaction Data'!$L3886&lt;=10,"Less Expensive","Expensive")</f>
        <v>Expensive</v>
      </c>
      <c r="S3886" s="4">
        <f>WEEKDAY('Transaction Data'!$A3886)</f>
        <v>2</v>
      </c>
      <c r="T3886" s="2" t="str">
        <f>IF(WEEKDAY('Transaction Data'!$A3886,2)&lt;6,"Weekday","Weekend")</f>
        <v>Weekday</v>
      </c>
    </row>
    <row r="3887" ht="15.75" customHeight="1">
      <c r="A3887" s="1">
        <v>45424.0</v>
      </c>
      <c r="B3887" s="2" t="s">
        <v>3710</v>
      </c>
      <c r="C3887" s="2" t="s">
        <v>78</v>
      </c>
      <c r="D3887" s="1">
        <v>20377.0</v>
      </c>
      <c r="E3887" s="2" t="s">
        <v>22</v>
      </c>
      <c r="F3887" s="2">
        <v>51.0</v>
      </c>
      <c r="G3887" s="2" t="s">
        <v>48</v>
      </c>
      <c r="H3887" s="2" t="s">
        <v>34</v>
      </c>
      <c r="I3887" s="2" t="s">
        <v>25</v>
      </c>
      <c r="J3887" s="2" t="str">
        <f t="array" ref="J3887">XLOOKUP('Transaction Data'!$G3887,Product_Code,Biscuit_Brand)</f>
        <v>Lemon Crisps</v>
      </c>
      <c r="K3887" s="2">
        <f t="array" ref="K3887">XLOOKUP('Transaction Data'!$G3887,Product_Code,Cost)</f>
        <v>7</v>
      </c>
      <c r="L3887" s="2">
        <f t="array" ref="L3887">XLOOKUP('Transaction Data'!$G3887,Product_Code,Unit_Price)</f>
        <v>9</v>
      </c>
      <c r="M3887" s="3">
        <f>'Transaction Data'!$F3887*'Transaction Data'!$K3887</f>
        <v>357</v>
      </c>
      <c r="N3887" s="3">
        <f>'Transaction Data'!$F3887*'Transaction Data'!$L3887</f>
        <v>459</v>
      </c>
      <c r="O3887" s="3">
        <f>'Transaction Data'!$N3887-'Transaction Data'!$M3887</f>
        <v>102</v>
      </c>
      <c r="P3887" s="2">
        <f>DATEDIF('Transaction Data'!$D3887,'Transaction Data'!$A3887,"y")</f>
        <v>68</v>
      </c>
      <c r="Q3887" s="2" t="str">
        <f>FLOOR('Transaction Data'!$P3887,15)&amp;"-"&amp;FLOOR('Transaction Data'!$P3887,15)+14</f>
        <v>60-74</v>
      </c>
      <c r="R3887" s="2" t="str">
        <f>IF('Transaction Data'!$L3887&lt;=10,"Less Expensive","Expensive")</f>
        <v>Less Expensive</v>
      </c>
      <c r="S3887" s="4">
        <f>WEEKDAY('Transaction Data'!$A3887)</f>
        <v>1</v>
      </c>
      <c r="T3887" s="2" t="str">
        <f>IF(WEEKDAY('Transaction Data'!$A3887,2)&lt;6,"Weekday","Weekend")</f>
        <v>Weekend</v>
      </c>
    </row>
    <row r="3888" ht="15.75" customHeight="1">
      <c r="A3888" s="1">
        <v>45312.0</v>
      </c>
      <c r="B3888" s="2" t="s">
        <v>3711</v>
      </c>
      <c r="C3888" s="2" t="s">
        <v>47</v>
      </c>
      <c r="D3888" s="1">
        <v>19213.0</v>
      </c>
      <c r="E3888" s="2" t="s">
        <v>27</v>
      </c>
      <c r="F3888" s="2">
        <v>27.0</v>
      </c>
      <c r="G3888" s="2" t="s">
        <v>61</v>
      </c>
      <c r="H3888" s="2" t="s">
        <v>39</v>
      </c>
      <c r="I3888" s="2" t="s">
        <v>25</v>
      </c>
      <c r="J3888" s="2" t="str">
        <f t="array" ref="J3888">XLOOKUP('Transaction Data'!$G3888,Product_Code,Biscuit_Brand)</f>
        <v>Choco Delight</v>
      </c>
      <c r="K3888" s="2">
        <f t="array" ref="K3888">XLOOKUP('Transaction Data'!$G3888,Product_Code,Cost)</f>
        <v>3</v>
      </c>
      <c r="L3888" s="2">
        <f t="array" ref="L3888">XLOOKUP('Transaction Data'!$G3888,Product_Code,Unit_Price)</f>
        <v>5</v>
      </c>
      <c r="M3888" s="3">
        <f>'Transaction Data'!$F3888*'Transaction Data'!$K3888</f>
        <v>81</v>
      </c>
      <c r="N3888" s="3">
        <f>'Transaction Data'!$F3888*'Transaction Data'!$L3888</f>
        <v>135</v>
      </c>
      <c r="O3888" s="3">
        <f>'Transaction Data'!$N3888-'Transaction Data'!$M3888</f>
        <v>54</v>
      </c>
      <c r="P3888" s="2">
        <f>DATEDIF('Transaction Data'!$D3888,'Transaction Data'!$A3888,"y")</f>
        <v>71</v>
      </c>
      <c r="Q3888" s="2" t="str">
        <f>FLOOR('Transaction Data'!$P3888,15)&amp;"-"&amp;FLOOR('Transaction Data'!$P3888,15)+14</f>
        <v>60-74</v>
      </c>
      <c r="R3888" s="2" t="str">
        <f>IF('Transaction Data'!$L3888&lt;=10,"Less Expensive","Expensive")</f>
        <v>Less Expensive</v>
      </c>
      <c r="S3888" s="4">
        <f>WEEKDAY('Transaction Data'!$A3888)</f>
        <v>1</v>
      </c>
      <c r="T3888" s="2" t="str">
        <f>IF(WEEKDAY('Transaction Data'!$A3888,2)&lt;6,"Weekday","Weekend")</f>
        <v>Weekend</v>
      </c>
    </row>
    <row r="3889" ht="15.75" customHeight="1">
      <c r="A3889" s="1">
        <v>45375.0</v>
      </c>
      <c r="B3889" s="2" t="s">
        <v>3712</v>
      </c>
      <c r="C3889" s="2" t="s">
        <v>54</v>
      </c>
      <c r="D3889" s="1">
        <v>26102.0</v>
      </c>
      <c r="E3889" s="2" t="s">
        <v>63</v>
      </c>
      <c r="F3889" s="2">
        <v>390.0</v>
      </c>
      <c r="G3889" s="2" t="s">
        <v>48</v>
      </c>
      <c r="H3889" s="2" t="s">
        <v>42</v>
      </c>
      <c r="I3889" s="2" t="s">
        <v>25</v>
      </c>
      <c r="J3889" s="2" t="str">
        <f t="array" ref="J3889">XLOOKUP('Transaction Data'!$G3889,Product_Code,Biscuit_Brand)</f>
        <v>Lemon Crisps</v>
      </c>
      <c r="K3889" s="2">
        <f t="array" ref="K3889">XLOOKUP('Transaction Data'!$G3889,Product_Code,Cost)</f>
        <v>7</v>
      </c>
      <c r="L3889" s="2">
        <f t="array" ref="L3889">XLOOKUP('Transaction Data'!$G3889,Product_Code,Unit_Price)</f>
        <v>9</v>
      </c>
      <c r="M3889" s="3">
        <f>'Transaction Data'!$F3889*'Transaction Data'!$K3889</f>
        <v>2730</v>
      </c>
      <c r="N3889" s="3">
        <f>'Transaction Data'!$F3889*'Transaction Data'!$L3889</f>
        <v>3510</v>
      </c>
      <c r="O3889" s="3">
        <f>'Transaction Data'!$N3889-'Transaction Data'!$M3889</f>
        <v>780</v>
      </c>
      <c r="P3889" s="2">
        <f>DATEDIF('Transaction Data'!$D3889,'Transaction Data'!$A3889,"y")</f>
        <v>52</v>
      </c>
      <c r="Q3889" s="2" t="str">
        <f>FLOOR('Transaction Data'!$P3889,15)&amp;"-"&amp;FLOOR('Transaction Data'!$P3889,15)+14</f>
        <v>45-59</v>
      </c>
      <c r="R3889" s="2" t="str">
        <f>IF('Transaction Data'!$L3889&lt;=10,"Less Expensive","Expensive")</f>
        <v>Less Expensive</v>
      </c>
      <c r="S3889" s="4">
        <f>WEEKDAY('Transaction Data'!$A3889)</f>
        <v>1</v>
      </c>
      <c r="T3889" s="2" t="str">
        <f>IF(WEEKDAY('Transaction Data'!$A3889,2)&lt;6,"Weekday","Weekend")</f>
        <v>Weekend</v>
      </c>
    </row>
    <row r="3890" ht="15.75" customHeight="1">
      <c r="A3890" s="1">
        <v>45478.0</v>
      </c>
      <c r="B3890" s="2" t="s">
        <v>3713</v>
      </c>
      <c r="C3890" s="2" t="s">
        <v>51</v>
      </c>
      <c r="D3890" s="1">
        <v>26399.0</v>
      </c>
      <c r="E3890" s="2" t="s">
        <v>27</v>
      </c>
      <c r="F3890" s="2">
        <v>344.0</v>
      </c>
      <c r="G3890" s="2" t="s">
        <v>44</v>
      </c>
      <c r="H3890" s="2" t="s">
        <v>45</v>
      </c>
      <c r="I3890" s="2" t="s">
        <v>25</v>
      </c>
      <c r="J3890" s="2" t="str">
        <f t="array" ref="J3890">XLOOKUP('Transaction Data'!$G3890,Product_Code,Biscuit_Brand)</f>
        <v>Butter Crunch</v>
      </c>
      <c r="K3890" s="2">
        <f t="array" ref="K3890">XLOOKUP('Transaction Data'!$G3890,Product_Code,Cost)</f>
        <v>10</v>
      </c>
      <c r="L3890" s="2">
        <f t="array" ref="L3890">XLOOKUP('Transaction Data'!$G3890,Product_Code,Unit_Price)</f>
        <v>11</v>
      </c>
      <c r="M3890" s="3">
        <f>'Transaction Data'!$F3890*'Transaction Data'!$K3890</f>
        <v>3440</v>
      </c>
      <c r="N3890" s="3">
        <f>'Transaction Data'!$F3890*'Transaction Data'!$L3890</f>
        <v>3784</v>
      </c>
      <c r="O3890" s="3">
        <f>'Transaction Data'!$N3890-'Transaction Data'!$M3890</f>
        <v>344</v>
      </c>
      <c r="P3890" s="2">
        <f>DATEDIF('Transaction Data'!$D3890,'Transaction Data'!$A3890,"y")</f>
        <v>52</v>
      </c>
      <c r="Q3890" s="2" t="str">
        <f>FLOOR('Transaction Data'!$P3890,15)&amp;"-"&amp;FLOOR('Transaction Data'!$P3890,15)+14</f>
        <v>45-59</v>
      </c>
      <c r="R3890" s="2" t="str">
        <f>IF('Transaction Data'!$L3890&lt;=10,"Less Expensive","Expensive")</f>
        <v>Expensive</v>
      </c>
      <c r="S3890" s="4">
        <f>WEEKDAY('Transaction Data'!$A3890)</f>
        <v>6</v>
      </c>
      <c r="T3890" s="2" t="str">
        <f>IF(WEEKDAY('Transaction Data'!$A3890,2)&lt;6,"Weekday","Weekend")</f>
        <v>Weekday</v>
      </c>
    </row>
    <row r="3891" ht="15.75" customHeight="1">
      <c r="A3891" s="1">
        <v>45398.0</v>
      </c>
      <c r="B3891" s="2" t="s">
        <v>3714</v>
      </c>
      <c r="C3891" s="2" t="s">
        <v>41</v>
      </c>
      <c r="D3891" s="1">
        <v>31408.0</v>
      </c>
      <c r="E3891" s="2" t="s">
        <v>63</v>
      </c>
      <c r="F3891" s="2">
        <v>323.0</v>
      </c>
      <c r="G3891" s="2" t="s">
        <v>60</v>
      </c>
      <c r="H3891" s="2" t="s">
        <v>49</v>
      </c>
      <c r="I3891" s="2" t="s">
        <v>25</v>
      </c>
      <c r="J3891" s="2" t="str">
        <f t="array" ref="J3891">XLOOKUP('Transaction Data'!$G3891,Product_Code,Biscuit_Brand)</f>
        <v>Peanut Butter Bites</v>
      </c>
      <c r="K3891" s="2">
        <f t="array" ref="K3891">XLOOKUP('Transaction Data'!$G3891,Product_Code,Cost)</f>
        <v>5</v>
      </c>
      <c r="L3891" s="2">
        <f t="array" ref="L3891">XLOOKUP('Transaction Data'!$G3891,Product_Code,Unit_Price)</f>
        <v>7</v>
      </c>
      <c r="M3891" s="3">
        <f>'Transaction Data'!$F3891*'Transaction Data'!$K3891</f>
        <v>1615</v>
      </c>
      <c r="N3891" s="3">
        <f>'Transaction Data'!$F3891*'Transaction Data'!$L3891</f>
        <v>2261</v>
      </c>
      <c r="O3891" s="3">
        <f>'Transaction Data'!$N3891-'Transaction Data'!$M3891</f>
        <v>646</v>
      </c>
      <c r="P3891" s="2">
        <f>DATEDIF('Transaction Data'!$D3891,'Transaction Data'!$A3891,"y")</f>
        <v>38</v>
      </c>
      <c r="Q3891" s="2" t="str">
        <f>FLOOR('Transaction Data'!$P3891,15)&amp;"-"&amp;FLOOR('Transaction Data'!$P3891,15)+14</f>
        <v>30-44</v>
      </c>
      <c r="R3891" s="2" t="str">
        <f>IF('Transaction Data'!$L3891&lt;=10,"Less Expensive","Expensive")</f>
        <v>Less Expensive</v>
      </c>
      <c r="S3891" s="4">
        <f>WEEKDAY('Transaction Data'!$A3891)</f>
        <v>3</v>
      </c>
      <c r="T3891" s="2" t="str">
        <f>IF(WEEKDAY('Transaction Data'!$A3891,2)&lt;6,"Weekday","Weekend")</f>
        <v>Weekday</v>
      </c>
    </row>
    <row r="3892" ht="15.75" customHeight="1">
      <c r="A3892" s="1">
        <v>45485.0</v>
      </c>
      <c r="B3892" s="2" t="s">
        <v>3715</v>
      </c>
      <c r="C3892" s="2" t="s">
        <v>41</v>
      </c>
      <c r="D3892" s="1">
        <v>18377.0</v>
      </c>
      <c r="E3892" s="2" t="s">
        <v>37</v>
      </c>
      <c r="F3892" s="2">
        <v>227.0</v>
      </c>
      <c r="G3892" s="2" t="s">
        <v>60</v>
      </c>
      <c r="H3892" s="2" t="s">
        <v>52</v>
      </c>
      <c r="I3892" s="2" t="s">
        <v>25</v>
      </c>
      <c r="J3892" s="2" t="str">
        <f t="array" ref="J3892">XLOOKUP('Transaction Data'!$G3892,Product_Code,Biscuit_Brand)</f>
        <v>Peanut Butter Bites</v>
      </c>
      <c r="K3892" s="2">
        <f t="array" ref="K3892">XLOOKUP('Transaction Data'!$G3892,Product_Code,Cost)</f>
        <v>5</v>
      </c>
      <c r="L3892" s="2">
        <f t="array" ref="L3892">XLOOKUP('Transaction Data'!$G3892,Product_Code,Unit_Price)</f>
        <v>7</v>
      </c>
      <c r="M3892" s="3">
        <f>'Transaction Data'!$F3892*'Transaction Data'!$K3892</f>
        <v>1135</v>
      </c>
      <c r="N3892" s="3">
        <f>'Transaction Data'!$F3892*'Transaction Data'!$L3892</f>
        <v>1589</v>
      </c>
      <c r="O3892" s="3">
        <f>'Transaction Data'!$N3892-'Transaction Data'!$M3892</f>
        <v>454</v>
      </c>
      <c r="P3892" s="2">
        <f>DATEDIF('Transaction Data'!$D3892,'Transaction Data'!$A3892,"y")</f>
        <v>74</v>
      </c>
      <c r="Q3892" s="2" t="str">
        <f>FLOOR('Transaction Data'!$P3892,15)&amp;"-"&amp;FLOOR('Transaction Data'!$P3892,15)+14</f>
        <v>60-74</v>
      </c>
      <c r="R3892" s="2" t="str">
        <f>IF('Transaction Data'!$L3892&lt;=10,"Less Expensive","Expensive")</f>
        <v>Less Expensive</v>
      </c>
      <c r="S3892" s="4">
        <f>WEEKDAY('Transaction Data'!$A3892)</f>
        <v>6</v>
      </c>
      <c r="T3892" s="2" t="str">
        <f>IF(WEEKDAY('Transaction Data'!$A3892,2)&lt;6,"Weekday","Weekend")</f>
        <v>Weekday</v>
      </c>
    </row>
    <row r="3893" ht="15.75" customHeight="1">
      <c r="A3893" s="1">
        <v>45350.0</v>
      </c>
      <c r="B3893" s="2" t="s">
        <v>3716</v>
      </c>
      <c r="C3893" s="2" t="s">
        <v>65</v>
      </c>
      <c r="D3893" s="1">
        <v>24138.0</v>
      </c>
      <c r="E3893" s="2" t="s">
        <v>63</v>
      </c>
      <c r="F3893" s="2">
        <v>128.0</v>
      </c>
      <c r="G3893" s="2" t="s">
        <v>33</v>
      </c>
      <c r="H3893" s="2" t="s">
        <v>49</v>
      </c>
      <c r="I3893" s="2" t="s">
        <v>25</v>
      </c>
      <c r="J3893" s="2" t="str">
        <f t="array" ref="J3893">XLOOKUP('Transaction Data'!$G3893,Product_Code,Biscuit_Brand)</f>
        <v>Caramel Biscuits</v>
      </c>
      <c r="K3893" s="2">
        <f t="array" ref="K3893">XLOOKUP('Transaction Data'!$G3893,Product_Code,Cost)</f>
        <v>18</v>
      </c>
      <c r="L3893" s="2">
        <f t="array" ref="L3893">XLOOKUP('Transaction Data'!$G3893,Product_Code,Unit_Price)</f>
        <v>22</v>
      </c>
      <c r="M3893" s="3">
        <f>'Transaction Data'!$F3893*'Transaction Data'!$K3893</f>
        <v>2304</v>
      </c>
      <c r="N3893" s="3">
        <f>'Transaction Data'!$F3893*'Transaction Data'!$L3893</f>
        <v>2816</v>
      </c>
      <c r="O3893" s="3">
        <f>'Transaction Data'!$N3893-'Transaction Data'!$M3893</f>
        <v>512</v>
      </c>
      <c r="P3893" s="2">
        <f>DATEDIF('Transaction Data'!$D3893,'Transaction Data'!$A3893,"y")</f>
        <v>58</v>
      </c>
      <c r="Q3893" s="2" t="str">
        <f>FLOOR('Transaction Data'!$P3893,15)&amp;"-"&amp;FLOOR('Transaction Data'!$P3893,15)+14</f>
        <v>45-59</v>
      </c>
      <c r="R3893" s="2" t="str">
        <f>IF('Transaction Data'!$L3893&lt;=10,"Less Expensive","Expensive")</f>
        <v>Expensive</v>
      </c>
      <c r="S3893" s="4">
        <f>WEEKDAY('Transaction Data'!$A3893)</f>
        <v>4</v>
      </c>
      <c r="T3893" s="2" t="str">
        <f>IF(WEEKDAY('Transaction Data'!$A3893,2)&lt;6,"Weekday","Weekend")</f>
        <v>Weekday</v>
      </c>
    </row>
    <row r="3894" ht="15.75" customHeight="1">
      <c r="A3894" s="1">
        <v>45379.0</v>
      </c>
      <c r="B3894" s="2" t="s">
        <v>3717</v>
      </c>
      <c r="C3894" s="2" t="s">
        <v>78</v>
      </c>
      <c r="D3894" s="1">
        <v>18595.0</v>
      </c>
      <c r="E3894" s="2" t="s">
        <v>27</v>
      </c>
      <c r="F3894" s="2">
        <v>335.0</v>
      </c>
      <c r="G3894" s="2" t="s">
        <v>55</v>
      </c>
      <c r="H3894" s="2" t="s">
        <v>52</v>
      </c>
      <c r="I3894" s="2" t="s">
        <v>25</v>
      </c>
      <c r="J3894" s="2" t="str">
        <f t="array" ref="J3894">XLOOKUP('Transaction Data'!$G3894,Product_Code,Biscuit_Brand)</f>
        <v>Vanilla Wafers</v>
      </c>
      <c r="K3894" s="2">
        <f t="array" ref="K3894">XLOOKUP('Transaction Data'!$G3894,Product_Code,Cost)</f>
        <v>18</v>
      </c>
      <c r="L3894" s="2">
        <f t="array" ref="L3894">XLOOKUP('Transaction Data'!$G3894,Product_Code,Unit_Price)</f>
        <v>36</v>
      </c>
      <c r="M3894" s="3">
        <f>'Transaction Data'!$F3894*'Transaction Data'!$K3894</f>
        <v>6030</v>
      </c>
      <c r="N3894" s="3">
        <f>'Transaction Data'!$F3894*'Transaction Data'!$L3894</f>
        <v>12060</v>
      </c>
      <c r="O3894" s="3">
        <f>'Transaction Data'!$N3894-'Transaction Data'!$M3894</f>
        <v>6030</v>
      </c>
      <c r="P3894" s="2">
        <f>DATEDIF('Transaction Data'!$D3894,'Transaction Data'!$A3894,"y")</f>
        <v>73</v>
      </c>
      <c r="Q3894" s="2" t="str">
        <f>FLOOR('Transaction Data'!$P3894,15)&amp;"-"&amp;FLOOR('Transaction Data'!$P3894,15)+14</f>
        <v>60-74</v>
      </c>
      <c r="R3894" s="2" t="str">
        <f>IF('Transaction Data'!$L3894&lt;=10,"Less Expensive","Expensive")</f>
        <v>Expensive</v>
      </c>
      <c r="S3894" s="4">
        <f>WEEKDAY('Transaction Data'!$A3894)</f>
        <v>5</v>
      </c>
      <c r="T3894" s="2" t="str">
        <f>IF(WEEKDAY('Transaction Data'!$A3894,2)&lt;6,"Weekday","Weekend")</f>
        <v>Weekday</v>
      </c>
    </row>
    <row r="3895" ht="15.75" customHeight="1">
      <c r="A3895" s="1">
        <v>45347.0</v>
      </c>
      <c r="B3895" s="2" t="s">
        <v>3718</v>
      </c>
      <c r="C3895" s="2" t="s">
        <v>51</v>
      </c>
      <c r="D3895" s="1">
        <v>18924.0</v>
      </c>
      <c r="E3895" s="2" t="s">
        <v>63</v>
      </c>
      <c r="F3895" s="2">
        <v>333.0</v>
      </c>
      <c r="G3895" s="2" t="s">
        <v>28</v>
      </c>
      <c r="H3895" s="2" t="s">
        <v>52</v>
      </c>
      <c r="I3895" s="2" t="s">
        <v>25</v>
      </c>
      <c r="J3895" s="2" t="str">
        <f t="array" ref="J3895">XLOOKUP('Transaction Data'!$G3895,Product_Code,Biscuit_Brand)</f>
        <v>Shortbread</v>
      </c>
      <c r="K3895" s="2">
        <f t="array" ref="K3895">XLOOKUP('Transaction Data'!$G3895,Product_Code,Cost)</f>
        <v>10</v>
      </c>
      <c r="L3895" s="2">
        <f t="array" ref="L3895">XLOOKUP('Transaction Data'!$G3895,Product_Code,Unit_Price)</f>
        <v>45</v>
      </c>
      <c r="M3895" s="3">
        <f>'Transaction Data'!$F3895*'Transaction Data'!$K3895</f>
        <v>3330</v>
      </c>
      <c r="N3895" s="3">
        <f>'Transaction Data'!$F3895*'Transaction Data'!$L3895</f>
        <v>14985</v>
      </c>
      <c r="O3895" s="3">
        <f>'Transaction Data'!$N3895-'Transaction Data'!$M3895</f>
        <v>11655</v>
      </c>
      <c r="P3895" s="2">
        <f>DATEDIF('Transaction Data'!$D3895,'Transaction Data'!$A3895,"y")</f>
        <v>72</v>
      </c>
      <c r="Q3895" s="2" t="str">
        <f>FLOOR('Transaction Data'!$P3895,15)&amp;"-"&amp;FLOOR('Transaction Data'!$P3895,15)+14</f>
        <v>60-74</v>
      </c>
      <c r="R3895" s="2" t="str">
        <f>IF('Transaction Data'!$L3895&lt;=10,"Less Expensive","Expensive")</f>
        <v>Expensive</v>
      </c>
      <c r="S3895" s="4">
        <f>WEEKDAY('Transaction Data'!$A3895)</f>
        <v>1</v>
      </c>
      <c r="T3895" s="2" t="str">
        <f>IF(WEEKDAY('Transaction Data'!$A3895,2)&lt;6,"Weekday","Weekend")</f>
        <v>Weekend</v>
      </c>
    </row>
    <row r="3896" ht="15.75" customHeight="1">
      <c r="A3896" s="1">
        <v>45336.0</v>
      </c>
      <c r="B3896" s="2" t="s">
        <v>3719</v>
      </c>
      <c r="C3896" s="2" t="s">
        <v>69</v>
      </c>
      <c r="D3896" s="1">
        <v>17937.0</v>
      </c>
      <c r="E3896" s="2" t="s">
        <v>27</v>
      </c>
      <c r="F3896" s="2">
        <v>117.0</v>
      </c>
      <c r="G3896" s="2" t="s">
        <v>57</v>
      </c>
      <c r="H3896" s="2" t="s">
        <v>45</v>
      </c>
      <c r="I3896" s="2" t="s">
        <v>25</v>
      </c>
      <c r="J3896" s="2" t="str">
        <f t="array" ref="J3896">XLOOKUP('Transaction Data'!$G3896,Product_Code,Biscuit_Brand)</f>
        <v>Oatmeal Cookies</v>
      </c>
      <c r="K3896" s="2">
        <f t="array" ref="K3896">XLOOKUP('Transaction Data'!$G3896,Product_Code,Cost)</f>
        <v>19</v>
      </c>
      <c r="L3896" s="2">
        <f t="array" ref="L3896">XLOOKUP('Transaction Data'!$G3896,Product_Code,Unit_Price)</f>
        <v>23</v>
      </c>
      <c r="M3896" s="3">
        <f>'Transaction Data'!$F3896*'Transaction Data'!$K3896</f>
        <v>2223</v>
      </c>
      <c r="N3896" s="3">
        <f>'Transaction Data'!$F3896*'Transaction Data'!$L3896</f>
        <v>2691</v>
      </c>
      <c r="O3896" s="3">
        <f>'Transaction Data'!$N3896-'Transaction Data'!$M3896</f>
        <v>468</v>
      </c>
      <c r="P3896" s="2">
        <f>DATEDIF('Transaction Data'!$D3896,'Transaction Data'!$A3896,"y")</f>
        <v>75</v>
      </c>
      <c r="Q3896" s="2" t="str">
        <f>FLOOR('Transaction Data'!$P3896,15)&amp;"-"&amp;FLOOR('Transaction Data'!$P3896,15)+14</f>
        <v>75-89</v>
      </c>
      <c r="R3896" s="2" t="str">
        <f>IF('Transaction Data'!$L3896&lt;=10,"Less Expensive","Expensive")</f>
        <v>Expensive</v>
      </c>
      <c r="S3896" s="4">
        <f>WEEKDAY('Transaction Data'!$A3896)</f>
        <v>4</v>
      </c>
      <c r="T3896" s="2" t="str">
        <f>IF(WEEKDAY('Transaction Data'!$A3896,2)&lt;6,"Weekday","Weekend")</f>
        <v>Weekday</v>
      </c>
    </row>
    <row r="3897" ht="15.75" customHeight="1">
      <c r="A3897" s="1">
        <v>45497.0</v>
      </c>
      <c r="B3897" s="2" t="s">
        <v>3720</v>
      </c>
      <c r="C3897" s="2" t="s">
        <v>21</v>
      </c>
      <c r="D3897" s="1">
        <v>26376.0</v>
      </c>
      <c r="E3897" s="2" t="s">
        <v>27</v>
      </c>
      <c r="F3897" s="2">
        <v>59.0</v>
      </c>
      <c r="G3897" s="2" t="s">
        <v>55</v>
      </c>
      <c r="H3897" s="2" t="s">
        <v>49</v>
      </c>
      <c r="I3897" s="2" t="s">
        <v>25</v>
      </c>
      <c r="J3897" s="2" t="str">
        <f t="array" ref="J3897">XLOOKUP('Transaction Data'!$G3897,Product_Code,Biscuit_Brand)</f>
        <v>Vanilla Wafers</v>
      </c>
      <c r="K3897" s="2">
        <f t="array" ref="K3897">XLOOKUP('Transaction Data'!$G3897,Product_Code,Cost)</f>
        <v>18</v>
      </c>
      <c r="L3897" s="2">
        <f t="array" ref="L3897">XLOOKUP('Transaction Data'!$G3897,Product_Code,Unit_Price)</f>
        <v>36</v>
      </c>
      <c r="M3897" s="3">
        <f>'Transaction Data'!$F3897*'Transaction Data'!$K3897</f>
        <v>1062</v>
      </c>
      <c r="N3897" s="3">
        <f>'Transaction Data'!$F3897*'Transaction Data'!$L3897</f>
        <v>2124</v>
      </c>
      <c r="O3897" s="3">
        <f>'Transaction Data'!$N3897-'Transaction Data'!$M3897</f>
        <v>1062</v>
      </c>
      <c r="P3897" s="2">
        <f>DATEDIF('Transaction Data'!$D3897,'Transaction Data'!$A3897,"y")</f>
        <v>52</v>
      </c>
      <c r="Q3897" s="2" t="str">
        <f>FLOOR('Transaction Data'!$P3897,15)&amp;"-"&amp;FLOOR('Transaction Data'!$P3897,15)+14</f>
        <v>45-59</v>
      </c>
      <c r="R3897" s="2" t="str">
        <f>IF('Transaction Data'!$L3897&lt;=10,"Less Expensive","Expensive")</f>
        <v>Expensive</v>
      </c>
      <c r="S3897" s="4">
        <f>WEEKDAY('Transaction Data'!$A3897)</f>
        <v>4</v>
      </c>
      <c r="T3897" s="2" t="str">
        <f>IF(WEEKDAY('Transaction Data'!$A3897,2)&lt;6,"Weekday","Weekend")</f>
        <v>Weekday</v>
      </c>
    </row>
    <row r="3898" ht="15.75" customHeight="1">
      <c r="A3898" s="1">
        <v>45434.0</v>
      </c>
      <c r="B3898" s="2" t="s">
        <v>3721</v>
      </c>
      <c r="C3898" s="2" t="s">
        <v>65</v>
      </c>
      <c r="D3898" s="1">
        <v>19598.0</v>
      </c>
      <c r="E3898" s="2" t="s">
        <v>63</v>
      </c>
      <c r="F3898" s="2">
        <v>115.0</v>
      </c>
      <c r="G3898" s="2" t="s">
        <v>55</v>
      </c>
      <c r="H3898" s="2" t="s">
        <v>52</v>
      </c>
      <c r="I3898" s="2" t="s">
        <v>25</v>
      </c>
      <c r="J3898" s="2" t="str">
        <f t="array" ref="J3898">XLOOKUP('Transaction Data'!$G3898,Product_Code,Biscuit_Brand)</f>
        <v>Vanilla Wafers</v>
      </c>
      <c r="K3898" s="2">
        <f t="array" ref="K3898">XLOOKUP('Transaction Data'!$G3898,Product_Code,Cost)</f>
        <v>18</v>
      </c>
      <c r="L3898" s="2">
        <f t="array" ref="L3898">XLOOKUP('Transaction Data'!$G3898,Product_Code,Unit_Price)</f>
        <v>36</v>
      </c>
      <c r="M3898" s="3">
        <f>'Transaction Data'!$F3898*'Transaction Data'!$K3898</f>
        <v>2070</v>
      </c>
      <c r="N3898" s="3">
        <f>'Transaction Data'!$F3898*'Transaction Data'!$L3898</f>
        <v>4140</v>
      </c>
      <c r="O3898" s="3">
        <f>'Transaction Data'!$N3898-'Transaction Data'!$M3898</f>
        <v>2070</v>
      </c>
      <c r="P3898" s="2">
        <f>DATEDIF('Transaction Data'!$D3898,'Transaction Data'!$A3898,"y")</f>
        <v>70</v>
      </c>
      <c r="Q3898" s="2" t="str">
        <f>FLOOR('Transaction Data'!$P3898,15)&amp;"-"&amp;FLOOR('Transaction Data'!$P3898,15)+14</f>
        <v>60-74</v>
      </c>
      <c r="R3898" s="2" t="str">
        <f>IF('Transaction Data'!$L3898&lt;=10,"Less Expensive","Expensive")</f>
        <v>Expensive</v>
      </c>
      <c r="S3898" s="4">
        <f>WEEKDAY('Transaction Data'!$A3898)</f>
        <v>4</v>
      </c>
      <c r="T3898" s="2" t="str">
        <f>IF(WEEKDAY('Transaction Data'!$A3898,2)&lt;6,"Weekday","Weekend")</f>
        <v>Weekday</v>
      </c>
    </row>
    <row r="3899" ht="15.75" customHeight="1">
      <c r="A3899" s="1">
        <v>45493.0</v>
      </c>
      <c r="B3899" s="2" t="s">
        <v>3722</v>
      </c>
      <c r="C3899" s="2" t="s">
        <v>54</v>
      </c>
      <c r="D3899" s="1">
        <v>26988.0</v>
      </c>
      <c r="E3899" s="2" t="s">
        <v>63</v>
      </c>
      <c r="F3899" s="2">
        <v>428.0</v>
      </c>
      <c r="G3899" s="2" t="s">
        <v>61</v>
      </c>
      <c r="H3899" s="2" t="s">
        <v>49</v>
      </c>
      <c r="I3899" s="2" t="s">
        <v>30</v>
      </c>
      <c r="J3899" s="2" t="str">
        <f t="array" ref="J3899">XLOOKUP('Transaction Data'!$G3899,Product_Code,Biscuit_Brand)</f>
        <v>Choco Delight</v>
      </c>
      <c r="K3899" s="2">
        <f t="array" ref="K3899">XLOOKUP('Transaction Data'!$G3899,Product_Code,Cost)</f>
        <v>3</v>
      </c>
      <c r="L3899" s="2">
        <f t="array" ref="L3899">XLOOKUP('Transaction Data'!$G3899,Product_Code,Unit_Price)</f>
        <v>5</v>
      </c>
      <c r="M3899" s="3">
        <f>'Transaction Data'!$F3899*'Transaction Data'!$K3899</f>
        <v>1284</v>
      </c>
      <c r="N3899" s="3">
        <f>'Transaction Data'!$F3899*'Transaction Data'!$L3899</f>
        <v>2140</v>
      </c>
      <c r="O3899" s="3">
        <f>'Transaction Data'!$N3899-'Transaction Data'!$M3899</f>
        <v>856</v>
      </c>
      <c r="P3899" s="2">
        <f>DATEDIF('Transaction Data'!$D3899,'Transaction Data'!$A3899,"y")</f>
        <v>50</v>
      </c>
      <c r="Q3899" s="2" t="str">
        <f>FLOOR('Transaction Data'!$P3899,15)&amp;"-"&amp;FLOOR('Transaction Data'!$P3899,15)+14</f>
        <v>45-59</v>
      </c>
      <c r="R3899" s="2" t="str">
        <f>IF('Transaction Data'!$L3899&lt;=10,"Less Expensive","Expensive")</f>
        <v>Less Expensive</v>
      </c>
      <c r="S3899" s="4">
        <f>WEEKDAY('Transaction Data'!$A3899)</f>
        <v>7</v>
      </c>
      <c r="T3899" s="2" t="str">
        <f>IF(WEEKDAY('Transaction Data'!$A3899,2)&lt;6,"Weekday","Weekend")</f>
        <v>Weekend</v>
      </c>
    </row>
    <row r="3900" ht="15.75" customHeight="1">
      <c r="A3900" s="1">
        <v>45339.0</v>
      </c>
      <c r="B3900" s="2" t="s">
        <v>3723</v>
      </c>
      <c r="C3900" s="2" t="s">
        <v>41</v>
      </c>
      <c r="D3900" s="1">
        <v>32441.0</v>
      </c>
      <c r="E3900" s="2" t="s">
        <v>27</v>
      </c>
      <c r="F3900" s="2">
        <v>124.0</v>
      </c>
      <c r="G3900" s="2" t="s">
        <v>57</v>
      </c>
      <c r="H3900" s="2" t="s">
        <v>52</v>
      </c>
      <c r="I3900" s="2" t="s">
        <v>25</v>
      </c>
      <c r="J3900" s="2" t="str">
        <f t="array" ref="J3900">XLOOKUP('Transaction Data'!$G3900,Product_Code,Biscuit_Brand)</f>
        <v>Oatmeal Cookies</v>
      </c>
      <c r="K3900" s="2">
        <f t="array" ref="K3900">XLOOKUP('Transaction Data'!$G3900,Product_Code,Cost)</f>
        <v>19</v>
      </c>
      <c r="L3900" s="2">
        <f t="array" ref="L3900">XLOOKUP('Transaction Data'!$G3900,Product_Code,Unit_Price)</f>
        <v>23</v>
      </c>
      <c r="M3900" s="3">
        <f>'Transaction Data'!$F3900*'Transaction Data'!$K3900</f>
        <v>2356</v>
      </c>
      <c r="N3900" s="3">
        <f>'Transaction Data'!$F3900*'Transaction Data'!$L3900</f>
        <v>2852</v>
      </c>
      <c r="O3900" s="3">
        <f>'Transaction Data'!$N3900-'Transaction Data'!$M3900</f>
        <v>496</v>
      </c>
      <c r="P3900" s="2">
        <f>DATEDIF('Transaction Data'!$D3900,'Transaction Data'!$A3900,"y")</f>
        <v>35</v>
      </c>
      <c r="Q3900" s="2" t="str">
        <f>FLOOR('Transaction Data'!$P3900,15)&amp;"-"&amp;FLOOR('Transaction Data'!$P3900,15)+14</f>
        <v>30-44</v>
      </c>
      <c r="R3900" s="2" t="str">
        <f>IF('Transaction Data'!$L3900&lt;=10,"Less Expensive","Expensive")</f>
        <v>Expensive</v>
      </c>
      <c r="S3900" s="4">
        <f>WEEKDAY('Transaction Data'!$A3900)</f>
        <v>7</v>
      </c>
      <c r="T3900" s="2" t="str">
        <f>IF(WEEKDAY('Transaction Data'!$A3900,2)&lt;6,"Weekday","Weekend")</f>
        <v>Weekend</v>
      </c>
    </row>
    <row r="3901" ht="15.75" customHeight="1">
      <c r="A3901" s="1">
        <v>45350.0</v>
      </c>
      <c r="B3901" s="2" t="s">
        <v>3724</v>
      </c>
      <c r="C3901" s="2" t="s">
        <v>32</v>
      </c>
      <c r="D3901" s="1">
        <v>37841.0</v>
      </c>
      <c r="E3901" s="2" t="s">
        <v>27</v>
      </c>
      <c r="F3901" s="2">
        <v>460.0</v>
      </c>
      <c r="G3901" s="2" t="s">
        <v>38</v>
      </c>
      <c r="H3901" s="2" t="s">
        <v>34</v>
      </c>
      <c r="I3901" s="2" t="s">
        <v>25</v>
      </c>
      <c r="J3901" s="2" t="str">
        <f t="array" ref="J3901">XLOOKUP('Transaction Data'!$G3901,Product_Code,Biscuit_Brand)</f>
        <v>Ginger Snaps</v>
      </c>
      <c r="K3901" s="2">
        <f t="array" ref="K3901">XLOOKUP('Transaction Data'!$G3901,Product_Code,Cost)</f>
        <v>14</v>
      </c>
      <c r="L3901" s="2">
        <f t="array" ref="L3901">XLOOKUP('Transaction Data'!$G3901,Product_Code,Unit_Price)</f>
        <v>28</v>
      </c>
      <c r="M3901" s="3">
        <f>'Transaction Data'!$F3901*'Transaction Data'!$K3901</f>
        <v>6440</v>
      </c>
      <c r="N3901" s="3">
        <f>'Transaction Data'!$F3901*'Transaction Data'!$L3901</f>
        <v>12880</v>
      </c>
      <c r="O3901" s="3">
        <f>'Transaction Data'!$N3901-'Transaction Data'!$M3901</f>
        <v>6440</v>
      </c>
      <c r="P3901" s="2">
        <f>DATEDIF('Transaction Data'!$D3901,'Transaction Data'!$A3901,"y")</f>
        <v>20</v>
      </c>
      <c r="Q3901" s="2" t="str">
        <f>FLOOR('Transaction Data'!$P3901,15)&amp;"-"&amp;FLOOR('Transaction Data'!$P3901,15)+14</f>
        <v>15-29</v>
      </c>
      <c r="R3901" s="2" t="str">
        <f>IF('Transaction Data'!$L3901&lt;=10,"Less Expensive","Expensive")</f>
        <v>Expensive</v>
      </c>
      <c r="S3901" s="4">
        <f>WEEKDAY('Transaction Data'!$A3901)</f>
        <v>4</v>
      </c>
      <c r="T3901" s="2" t="str">
        <f>IF(WEEKDAY('Transaction Data'!$A3901,2)&lt;6,"Weekday","Weekend")</f>
        <v>Weekday</v>
      </c>
    </row>
    <row r="3902" ht="15.75" customHeight="1">
      <c r="A3902" s="1">
        <v>45476.0</v>
      </c>
      <c r="B3902" s="2" t="s">
        <v>3725</v>
      </c>
      <c r="C3902" s="2" t="s">
        <v>47</v>
      </c>
      <c r="D3902" s="1">
        <v>23789.0</v>
      </c>
      <c r="E3902" s="2" t="s">
        <v>27</v>
      </c>
      <c r="F3902" s="2">
        <v>286.0</v>
      </c>
      <c r="G3902" s="2" t="s">
        <v>23</v>
      </c>
      <c r="H3902" s="2" t="s">
        <v>34</v>
      </c>
      <c r="I3902" s="2" t="s">
        <v>25</v>
      </c>
      <c r="J3902" s="2" t="str">
        <f t="array" ref="J3902">XLOOKUP('Transaction Data'!$G3902,Product_Code,Biscuit_Brand)</f>
        <v>Cinnamon Swirls</v>
      </c>
      <c r="K3902" s="2">
        <f t="array" ref="K3902">XLOOKUP('Transaction Data'!$G3902,Product_Code,Cost)</f>
        <v>10</v>
      </c>
      <c r="L3902" s="2">
        <f t="array" ref="L3902">XLOOKUP('Transaction Data'!$G3902,Product_Code,Unit_Price)</f>
        <v>14</v>
      </c>
      <c r="M3902" s="3">
        <f>'Transaction Data'!$F3902*'Transaction Data'!$K3902</f>
        <v>2860</v>
      </c>
      <c r="N3902" s="3">
        <f>'Transaction Data'!$F3902*'Transaction Data'!$L3902</f>
        <v>4004</v>
      </c>
      <c r="O3902" s="3">
        <f>'Transaction Data'!$N3902-'Transaction Data'!$M3902</f>
        <v>1144</v>
      </c>
      <c r="P3902" s="2">
        <f>DATEDIF('Transaction Data'!$D3902,'Transaction Data'!$A3902,"y")</f>
        <v>59</v>
      </c>
      <c r="Q3902" s="2" t="str">
        <f>FLOOR('Transaction Data'!$P3902,15)&amp;"-"&amp;FLOOR('Transaction Data'!$P3902,15)+14</f>
        <v>45-59</v>
      </c>
      <c r="R3902" s="2" t="str">
        <f>IF('Transaction Data'!$L3902&lt;=10,"Less Expensive","Expensive")</f>
        <v>Expensive</v>
      </c>
      <c r="S3902" s="4">
        <f>WEEKDAY('Transaction Data'!$A3902)</f>
        <v>4</v>
      </c>
      <c r="T3902" s="2" t="str">
        <f>IF(WEEKDAY('Transaction Data'!$A3902,2)&lt;6,"Weekday","Weekend")</f>
        <v>Weekday</v>
      </c>
    </row>
    <row r="3903" ht="15.75" customHeight="1">
      <c r="A3903" s="1">
        <v>45441.0</v>
      </c>
      <c r="B3903" s="2" t="s">
        <v>3726</v>
      </c>
      <c r="C3903" s="2" t="s">
        <v>72</v>
      </c>
      <c r="D3903" s="1">
        <v>19167.0</v>
      </c>
      <c r="E3903" s="2" t="s">
        <v>27</v>
      </c>
      <c r="F3903" s="2">
        <v>166.0</v>
      </c>
      <c r="G3903" s="2" t="s">
        <v>23</v>
      </c>
      <c r="H3903" s="2" t="s">
        <v>39</v>
      </c>
      <c r="I3903" s="2" t="s">
        <v>25</v>
      </c>
      <c r="J3903" s="2" t="str">
        <f t="array" ref="J3903">XLOOKUP('Transaction Data'!$G3903,Product_Code,Biscuit_Brand)</f>
        <v>Cinnamon Swirls</v>
      </c>
      <c r="K3903" s="2">
        <f t="array" ref="K3903">XLOOKUP('Transaction Data'!$G3903,Product_Code,Cost)</f>
        <v>10</v>
      </c>
      <c r="L3903" s="2">
        <f t="array" ref="L3903">XLOOKUP('Transaction Data'!$G3903,Product_Code,Unit_Price)</f>
        <v>14</v>
      </c>
      <c r="M3903" s="3">
        <f>'Transaction Data'!$F3903*'Transaction Data'!$K3903</f>
        <v>1660</v>
      </c>
      <c r="N3903" s="3">
        <f>'Transaction Data'!$F3903*'Transaction Data'!$L3903</f>
        <v>2324</v>
      </c>
      <c r="O3903" s="3">
        <f>'Transaction Data'!$N3903-'Transaction Data'!$M3903</f>
        <v>664</v>
      </c>
      <c r="P3903" s="2">
        <f>DATEDIF('Transaction Data'!$D3903,'Transaction Data'!$A3903,"y")</f>
        <v>71</v>
      </c>
      <c r="Q3903" s="2" t="str">
        <f>FLOOR('Transaction Data'!$P3903,15)&amp;"-"&amp;FLOOR('Transaction Data'!$P3903,15)+14</f>
        <v>60-74</v>
      </c>
      <c r="R3903" s="2" t="str">
        <f>IF('Transaction Data'!$L3903&lt;=10,"Less Expensive","Expensive")</f>
        <v>Expensive</v>
      </c>
      <c r="S3903" s="4">
        <f>WEEKDAY('Transaction Data'!$A3903)</f>
        <v>4</v>
      </c>
      <c r="T3903" s="2" t="str">
        <f>IF(WEEKDAY('Transaction Data'!$A3903,2)&lt;6,"Weekday","Weekend")</f>
        <v>Weekday</v>
      </c>
    </row>
    <row r="3904" ht="15.75" customHeight="1">
      <c r="A3904" s="1">
        <v>45482.0</v>
      </c>
      <c r="B3904" s="2" t="s">
        <v>1214</v>
      </c>
      <c r="C3904" s="2" t="s">
        <v>21</v>
      </c>
      <c r="D3904" s="1">
        <v>20921.0</v>
      </c>
      <c r="E3904" s="2" t="s">
        <v>37</v>
      </c>
      <c r="F3904" s="2">
        <v>184.0</v>
      </c>
      <c r="G3904" s="2" t="s">
        <v>23</v>
      </c>
      <c r="H3904" s="2" t="s">
        <v>42</v>
      </c>
      <c r="I3904" s="2" t="s">
        <v>30</v>
      </c>
      <c r="J3904" s="2" t="str">
        <f t="array" ref="J3904">XLOOKUP('Transaction Data'!$G3904,Product_Code,Biscuit_Brand)</f>
        <v>Cinnamon Swirls</v>
      </c>
      <c r="K3904" s="2">
        <f t="array" ref="K3904">XLOOKUP('Transaction Data'!$G3904,Product_Code,Cost)</f>
        <v>10</v>
      </c>
      <c r="L3904" s="2">
        <f t="array" ref="L3904">XLOOKUP('Transaction Data'!$G3904,Product_Code,Unit_Price)</f>
        <v>14</v>
      </c>
      <c r="M3904" s="3">
        <f>'Transaction Data'!$F3904*'Transaction Data'!$K3904</f>
        <v>1840</v>
      </c>
      <c r="N3904" s="3">
        <f>'Transaction Data'!$F3904*'Transaction Data'!$L3904</f>
        <v>2576</v>
      </c>
      <c r="O3904" s="3">
        <f>'Transaction Data'!$N3904-'Transaction Data'!$M3904</f>
        <v>736</v>
      </c>
      <c r="P3904" s="2">
        <f>DATEDIF('Transaction Data'!$D3904,'Transaction Data'!$A3904,"y")</f>
        <v>67</v>
      </c>
      <c r="Q3904" s="2" t="str">
        <f>FLOOR('Transaction Data'!$P3904,15)&amp;"-"&amp;FLOOR('Transaction Data'!$P3904,15)+14</f>
        <v>60-74</v>
      </c>
      <c r="R3904" s="2" t="str">
        <f>IF('Transaction Data'!$L3904&lt;=10,"Less Expensive","Expensive")</f>
        <v>Expensive</v>
      </c>
      <c r="S3904" s="4">
        <f>WEEKDAY('Transaction Data'!$A3904)</f>
        <v>3</v>
      </c>
      <c r="T3904" s="2" t="str">
        <f>IF(WEEKDAY('Transaction Data'!$A3904,2)&lt;6,"Weekday","Weekend")</f>
        <v>Weekday</v>
      </c>
    </row>
    <row r="3905" ht="15.75" customHeight="1">
      <c r="A3905" s="1">
        <v>45394.0</v>
      </c>
      <c r="B3905" s="2" t="s">
        <v>3727</v>
      </c>
      <c r="C3905" s="2" t="s">
        <v>54</v>
      </c>
      <c r="D3905" s="1">
        <v>25359.0</v>
      </c>
      <c r="E3905" s="2" t="s">
        <v>22</v>
      </c>
      <c r="F3905" s="2">
        <v>139.0</v>
      </c>
      <c r="G3905" s="2" t="s">
        <v>61</v>
      </c>
      <c r="H3905" s="2" t="s">
        <v>45</v>
      </c>
      <c r="I3905" s="2" t="s">
        <v>25</v>
      </c>
      <c r="J3905" s="2" t="str">
        <f t="array" ref="J3905">XLOOKUP('Transaction Data'!$G3905,Product_Code,Biscuit_Brand)</f>
        <v>Choco Delight</v>
      </c>
      <c r="K3905" s="2">
        <f t="array" ref="K3905">XLOOKUP('Transaction Data'!$G3905,Product_Code,Cost)</f>
        <v>3</v>
      </c>
      <c r="L3905" s="2">
        <f t="array" ref="L3905">XLOOKUP('Transaction Data'!$G3905,Product_Code,Unit_Price)</f>
        <v>5</v>
      </c>
      <c r="M3905" s="3">
        <f>'Transaction Data'!$F3905*'Transaction Data'!$K3905</f>
        <v>417</v>
      </c>
      <c r="N3905" s="3">
        <f>'Transaction Data'!$F3905*'Transaction Data'!$L3905</f>
        <v>695</v>
      </c>
      <c r="O3905" s="3">
        <f>'Transaction Data'!$N3905-'Transaction Data'!$M3905</f>
        <v>278</v>
      </c>
      <c r="P3905" s="2">
        <f>DATEDIF('Transaction Data'!$D3905,'Transaction Data'!$A3905,"y")</f>
        <v>54</v>
      </c>
      <c r="Q3905" s="2" t="str">
        <f>FLOOR('Transaction Data'!$P3905,15)&amp;"-"&amp;FLOOR('Transaction Data'!$P3905,15)+14</f>
        <v>45-59</v>
      </c>
      <c r="R3905" s="2" t="str">
        <f>IF('Transaction Data'!$L3905&lt;=10,"Less Expensive","Expensive")</f>
        <v>Less Expensive</v>
      </c>
      <c r="S3905" s="4">
        <f>WEEKDAY('Transaction Data'!$A3905)</f>
        <v>6</v>
      </c>
      <c r="T3905" s="2" t="str">
        <f>IF(WEEKDAY('Transaction Data'!$A3905,2)&lt;6,"Weekday","Weekend")</f>
        <v>Weekday</v>
      </c>
    </row>
    <row r="3906" ht="15.75" customHeight="1">
      <c r="A3906" s="1">
        <v>45303.0</v>
      </c>
      <c r="B3906" s="2" t="s">
        <v>3728</v>
      </c>
      <c r="C3906" s="2" t="s">
        <v>69</v>
      </c>
      <c r="D3906" s="1">
        <v>36156.0</v>
      </c>
      <c r="E3906" s="2" t="s">
        <v>22</v>
      </c>
      <c r="F3906" s="2">
        <v>411.0</v>
      </c>
      <c r="G3906" s="2" t="s">
        <v>38</v>
      </c>
      <c r="H3906" s="2" t="s">
        <v>49</v>
      </c>
      <c r="I3906" s="2" t="s">
        <v>25</v>
      </c>
      <c r="J3906" s="2" t="str">
        <f t="array" ref="J3906">XLOOKUP('Transaction Data'!$G3906,Product_Code,Biscuit_Brand)</f>
        <v>Ginger Snaps</v>
      </c>
      <c r="K3906" s="2">
        <f t="array" ref="K3906">XLOOKUP('Transaction Data'!$G3906,Product_Code,Cost)</f>
        <v>14</v>
      </c>
      <c r="L3906" s="2">
        <f t="array" ref="L3906">XLOOKUP('Transaction Data'!$G3906,Product_Code,Unit_Price)</f>
        <v>28</v>
      </c>
      <c r="M3906" s="3">
        <f>'Transaction Data'!$F3906*'Transaction Data'!$K3906</f>
        <v>5754</v>
      </c>
      <c r="N3906" s="3">
        <f>'Transaction Data'!$F3906*'Transaction Data'!$L3906</f>
        <v>11508</v>
      </c>
      <c r="O3906" s="3">
        <f>'Transaction Data'!$N3906-'Transaction Data'!$M3906</f>
        <v>5754</v>
      </c>
      <c r="P3906" s="2">
        <f>DATEDIF('Transaction Data'!$D3906,'Transaction Data'!$A3906,"y")</f>
        <v>25</v>
      </c>
      <c r="Q3906" s="2" t="str">
        <f>FLOOR('Transaction Data'!$P3906,15)&amp;"-"&amp;FLOOR('Transaction Data'!$P3906,15)+14</f>
        <v>15-29</v>
      </c>
      <c r="R3906" s="2" t="str">
        <f>IF('Transaction Data'!$L3906&lt;=10,"Less Expensive","Expensive")</f>
        <v>Expensive</v>
      </c>
      <c r="S3906" s="4">
        <f>WEEKDAY('Transaction Data'!$A3906)</f>
        <v>6</v>
      </c>
      <c r="T3906" s="2" t="str">
        <f>IF(WEEKDAY('Transaction Data'!$A3906,2)&lt;6,"Weekday","Weekend")</f>
        <v>Weekday</v>
      </c>
    </row>
    <row r="3907" ht="15.75" customHeight="1">
      <c r="A3907" s="1">
        <v>45366.0</v>
      </c>
      <c r="B3907" s="2" t="s">
        <v>3729</v>
      </c>
      <c r="C3907" s="2" t="s">
        <v>72</v>
      </c>
      <c r="D3907" s="1">
        <v>30037.0</v>
      </c>
      <c r="E3907" s="2" t="s">
        <v>27</v>
      </c>
      <c r="F3907" s="2">
        <v>118.0</v>
      </c>
      <c r="G3907" s="2" t="s">
        <v>28</v>
      </c>
      <c r="H3907" s="2" t="s">
        <v>52</v>
      </c>
      <c r="I3907" s="2" t="s">
        <v>25</v>
      </c>
      <c r="J3907" s="2" t="str">
        <f t="array" ref="J3907">XLOOKUP('Transaction Data'!$G3907,Product_Code,Biscuit_Brand)</f>
        <v>Shortbread</v>
      </c>
      <c r="K3907" s="2">
        <f t="array" ref="K3907">XLOOKUP('Transaction Data'!$G3907,Product_Code,Cost)</f>
        <v>10</v>
      </c>
      <c r="L3907" s="2">
        <f t="array" ref="L3907">XLOOKUP('Transaction Data'!$G3907,Product_Code,Unit_Price)</f>
        <v>45</v>
      </c>
      <c r="M3907" s="3">
        <f>'Transaction Data'!$F3907*'Transaction Data'!$K3907</f>
        <v>1180</v>
      </c>
      <c r="N3907" s="3">
        <f>'Transaction Data'!$F3907*'Transaction Data'!$L3907</f>
        <v>5310</v>
      </c>
      <c r="O3907" s="3">
        <f>'Transaction Data'!$N3907-'Transaction Data'!$M3907</f>
        <v>4130</v>
      </c>
      <c r="P3907" s="2">
        <f>DATEDIF('Transaction Data'!$D3907,'Transaction Data'!$A3907,"y")</f>
        <v>41</v>
      </c>
      <c r="Q3907" s="2" t="str">
        <f>FLOOR('Transaction Data'!$P3907,15)&amp;"-"&amp;FLOOR('Transaction Data'!$P3907,15)+14</f>
        <v>30-44</v>
      </c>
      <c r="R3907" s="2" t="str">
        <f>IF('Transaction Data'!$L3907&lt;=10,"Less Expensive","Expensive")</f>
        <v>Expensive</v>
      </c>
      <c r="S3907" s="4">
        <f>WEEKDAY('Transaction Data'!$A3907)</f>
        <v>6</v>
      </c>
      <c r="T3907" s="2" t="str">
        <f>IF(WEEKDAY('Transaction Data'!$A3907,2)&lt;6,"Weekday","Weekend")</f>
        <v>Weekday</v>
      </c>
    </row>
    <row r="3908" ht="15.75" customHeight="1">
      <c r="A3908" s="1">
        <v>45424.0</v>
      </c>
      <c r="B3908" s="2" t="s">
        <v>3730</v>
      </c>
      <c r="C3908" s="2" t="s">
        <v>72</v>
      </c>
      <c r="D3908" s="1">
        <v>25991.0</v>
      </c>
      <c r="E3908" s="2" t="s">
        <v>63</v>
      </c>
      <c r="F3908" s="2">
        <v>473.0</v>
      </c>
      <c r="G3908" s="2" t="s">
        <v>44</v>
      </c>
      <c r="H3908" s="2" t="s">
        <v>49</v>
      </c>
      <c r="I3908" s="2" t="s">
        <v>25</v>
      </c>
      <c r="J3908" s="2" t="str">
        <f t="array" ref="J3908">XLOOKUP('Transaction Data'!$G3908,Product_Code,Biscuit_Brand)</f>
        <v>Butter Crunch</v>
      </c>
      <c r="K3908" s="2">
        <f t="array" ref="K3908">XLOOKUP('Transaction Data'!$G3908,Product_Code,Cost)</f>
        <v>10</v>
      </c>
      <c r="L3908" s="2">
        <f t="array" ref="L3908">XLOOKUP('Transaction Data'!$G3908,Product_Code,Unit_Price)</f>
        <v>11</v>
      </c>
      <c r="M3908" s="3">
        <f>'Transaction Data'!$F3908*'Transaction Data'!$K3908</f>
        <v>4730</v>
      </c>
      <c r="N3908" s="3">
        <f>'Transaction Data'!$F3908*'Transaction Data'!$L3908</f>
        <v>5203</v>
      </c>
      <c r="O3908" s="3">
        <f>'Transaction Data'!$N3908-'Transaction Data'!$M3908</f>
        <v>473</v>
      </c>
      <c r="P3908" s="2">
        <f>DATEDIF('Transaction Data'!$D3908,'Transaction Data'!$A3908,"y")</f>
        <v>53</v>
      </c>
      <c r="Q3908" s="2" t="str">
        <f>FLOOR('Transaction Data'!$P3908,15)&amp;"-"&amp;FLOOR('Transaction Data'!$P3908,15)+14</f>
        <v>45-59</v>
      </c>
      <c r="R3908" s="2" t="str">
        <f>IF('Transaction Data'!$L3908&lt;=10,"Less Expensive","Expensive")</f>
        <v>Expensive</v>
      </c>
      <c r="S3908" s="4">
        <f>WEEKDAY('Transaction Data'!$A3908)</f>
        <v>1</v>
      </c>
      <c r="T3908" s="2" t="str">
        <f>IF(WEEKDAY('Transaction Data'!$A3908,2)&lt;6,"Weekday","Weekend")</f>
        <v>Weekend</v>
      </c>
    </row>
    <row r="3909" ht="15.75" customHeight="1">
      <c r="A3909" s="1">
        <v>45418.0</v>
      </c>
      <c r="B3909" s="2" t="s">
        <v>3731</v>
      </c>
      <c r="C3909" s="2" t="s">
        <v>65</v>
      </c>
      <c r="D3909" s="1">
        <v>18652.0</v>
      </c>
      <c r="E3909" s="2" t="s">
        <v>27</v>
      </c>
      <c r="F3909" s="2">
        <v>103.0</v>
      </c>
      <c r="G3909" s="2" t="s">
        <v>61</v>
      </c>
      <c r="H3909" s="2" t="s">
        <v>52</v>
      </c>
      <c r="I3909" s="2" t="s">
        <v>25</v>
      </c>
      <c r="J3909" s="2" t="str">
        <f t="array" ref="J3909">XLOOKUP('Transaction Data'!$G3909,Product_Code,Biscuit_Brand)</f>
        <v>Choco Delight</v>
      </c>
      <c r="K3909" s="2">
        <f t="array" ref="K3909">XLOOKUP('Transaction Data'!$G3909,Product_Code,Cost)</f>
        <v>3</v>
      </c>
      <c r="L3909" s="2">
        <f t="array" ref="L3909">XLOOKUP('Transaction Data'!$G3909,Product_Code,Unit_Price)</f>
        <v>5</v>
      </c>
      <c r="M3909" s="3">
        <f>'Transaction Data'!$F3909*'Transaction Data'!$K3909</f>
        <v>309</v>
      </c>
      <c r="N3909" s="3">
        <f>'Transaction Data'!$F3909*'Transaction Data'!$L3909</f>
        <v>515</v>
      </c>
      <c r="O3909" s="3">
        <f>'Transaction Data'!$N3909-'Transaction Data'!$M3909</f>
        <v>206</v>
      </c>
      <c r="P3909" s="2">
        <f>DATEDIF('Transaction Data'!$D3909,'Transaction Data'!$A3909,"y")</f>
        <v>73</v>
      </c>
      <c r="Q3909" s="2" t="str">
        <f>FLOOR('Transaction Data'!$P3909,15)&amp;"-"&amp;FLOOR('Transaction Data'!$P3909,15)+14</f>
        <v>60-74</v>
      </c>
      <c r="R3909" s="2" t="str">
        <f>IF('Transaction Data'!$L3909&lt;=10,"Less Expensive","Expensive")</f>
        <v>Less Expensive</v>
      </c>
      <c r="S3909" s="4">
        <f>WEEKDAY('Transaction Data'!$A3909)</f>
        <v>2</v>
      </c>
      <c r="T3909" s="2" t="str">
        <f>IF(WEEKDAY('Transaction Data'!$A3909,2)&lt;6,"Weekday","Weekend")</f>
        <v>Weekday</v>
      </c>
    </row>
    <row r="3910" ht="15.75" customHeight="1">
      <c r="A3910" s="1">
        <v>45484.0</v>
      </c>
      <c r="B3910" s="2" t="s">
        <v>3732</v>
      </c>
      <c r="C3910" s="2" t="s">
        <v>69</v>
      </c>
      <c r="D3910" s="1">
        <v>30839.0</v>
      </c>
      <c r="E3910" s="2" t="s">
        <v>27</v>
      </c>
      <c r="F3910" s="2">
        <v>200.0</v>
      </c>
      <c r="G3910" s="2" t="s">
        <v>61</v>
      </c>
      <c r="H3910" s="2" t="s">
        <v>52</v>
      </c>
      <c r="I3910" s="2" t="s">
        <v>25</v>
      </c>
      <c r="J3910" s="2" t="str">
        <f t="array" ref="J3910">XLOOKUP('Transaction Data'!$G3910,Product_Code,Biscuit_Brand)</f>
        <v>Choco Delight</v>
      </c>
      <c r="K3910" s="2">
        <f t="array" ref="K3910">XLOOKUP('Transaction Data'!$G3910,Product_Code,Cost)</f>
        <v>3</v>
      </c>
      <c r="L3910" s="2">
        <f t="array" ref="L3910">XLOOKUP('Transaction Data'!$G3910,Product_Code,Unit_Price)</f>
        <v>5</v>
      </c>
      <c r="M3910" s="3">
        <f>'Transaction Data'!$F3910*'Transaction Data'!$K3910</f>
        <v>600</v>
      </c>
      <c r="N3910" s="3">
        <f>'Transaction Data'!$F3910*'Transaction Data'!$L3910</f>
        <v>1000</v>
      </c>
      <c r="O3910" s="3">
        <f>'Transaction Data'!$N3910-'Transaction Data'!$M3910</f>
        <v>400</v>
      </c>
      <c r="P3910" s="2">
        <f>DATEDIF('Transaction Data'!$D3910,'Transaction Data'!$A3910,"y")</f>
        <v>40</v>
      </c>
      <c r="Q3910" s="2" t="str">
        <f>FLOOR('Transaction Data'!$P3910,15)&amp;"-"&amp;FLOOR('Transaction Data'!$P3910,15)+14</f>
        <v>30-44</v>
      </c>
      <c r="R3910" s="2" t="str">
        <f>IF('Transaction Data'!$L3910&lt;=10,"Less Expensive","Expensive")</f>
        <v>Less Expensive</v>
      </c>
      <c r="S3910" s="4">
        <f>WEEKDAY('Transaction Data'!$A3910)</f>
        <v>5</v>
      </c>
      <c r="T3910" s="2" t="str">
        <f>IF(WEEKDAY('Transaction Data'!$A3910,2)&lt;6,"Weekday","Weekend")</f>
        <v>Weekday</v>
      </c>
    </row>
    <row r="3911" ht="15.75" customHeight="1">
      <c r="A3911" s="1">
        <v>45362.0</v>
      </c>
      <c r="B3911" s="2" t="s">
        <v>3733</v>
      </c>
      <c r="C3911" s="2" t="s">
        <v>51</v>
      </c>
      <c r="D3911" s="1">
        <v>34394.0</v>
      </c>
      <c r="E3911" s="2" t="s">
        <v>63</v>
      </c>
      <c r="F3911" s="2">
        <v>42.0</v>
      </c>
      <c r="G3911" s="2" t="s">
        <v>55</v>
      </c>
      <c r="H3911" s="2" t="s">
        <v>45</v>
      </c>
      <c r="I3911" s="2" t="s">
        <v>25</v>
      </c>
      <c r="J3911" s="2" t="str">
        <f t="array" ref="J3911">XLOOKUP('Transaction Data'!$G3911,Product_Code,Biscuit_Brand)</f>
        <v>Vanilla Wafers</v>
      </c>
      <c r="K3911" s="2">
        <f t="array" ref="K3911">XLOOKUP('Transaction Data'!$G3911,Product_Code,Cost)</f>
        <v>18</v>
      </c>
      <c r="L3911" s="2">
        <f t="array" ref="L3911">XLOOKUP('Transaction Data'!$G3911,Product_Code,Unit_Price)</f>
        <v>36</v>
      </c>
      <c r="M3911" s="3">
        <f>'Transaction Data'!$F3911*'Transaction Data'!$K3911</f>
        <v>756</v>
      </c>
      <c r="N3911" s="3">
        <f>'Transaction Data'!$F3911*'Transaction Data'!$L3911</f>
        <v>1512</v>
      </c>
      <c r="O3911" s="3">
        <f>'Transaction Data'!$N3911-'Transaction Data'!$M3911</f>
        <v>756</v>
      </c>
      <c r="P3911" s="2">
        <f>DATEDIF('Transaction Data'!$D3911,'Transaction Data'!$A3911,"y")</f>
        <v>30</v>
      </c>
      <c r="Q3911" s="2" t="str">
        <f>FLOOR('Transaction Data'!$P3911,15)&amp;"-"&amp;FLOOR('Transaction Data'!$P3911,15)+14</f>
        <v>30-44</v>
      </c>
      <c r="R3911" s="2" t="str">
        <f>IF('Transaction Data'!$L3911&lt;=10,"Less Expensive","Expensive")</f>
        <v>Expensive</v>
      </c>
      <c r="S3911" s="4">
        <f>WEEKDAY('Transaction Data'!$A3911)</f>
        <v>2</v>
      </c>
      <c r="T3911" s="2" t="str">
        <f>IF(WEEKDAY('Transaction Data'!$A3911,2)&lt;6,"Weekday","Weekend")</f>
        <v>Weekday</v>
      </c>
    </row>
    <row r="3912" ht="15.75" customHeight="1">
      <c r="A3912" s="1">
        <v>45388.0</v>
      </c>
      <c r="B3912" s="2" t="s">
        <v>3734</v>
      </c>
      <c r="C3912" s="2" t="s">
        <v>78</v>
      </c>
      <c r="D3912" s="1">
        <v>20997.0</v>
      </c>
      <c r="E3912" s="2" t="s">
        <v>27</v>
      </c>
      <c r="F3912" s="2">
        <v>330.0</v>
      </c>
      <c r="G3912" s="2" t="s">
        <v>33</v>
      </c>
      <c r="H3912" s="2" t="s">
        <v>49</v>
      </c>
      <c r="I3912" s="2" t="s">
        <v>25</v>
      </c>
      <c r="J3912" s="2" t="str">
        <f t="array" ref="J3912">XLOOKUP('Transaction Data'!$G3912,Product_Code,Biscuit_Brand)</f>
        <v>Caramel Biscuits</v>
      </c>
      <c r="K3912" s="2">
        <f t="array" ref="K3912">XLOOKUP('Transaction Data'!$G3912,Product_Code,Cost)</f>
        <v>18</v>
      </c>
      <c r="L3912" s="2">
        <f t="array" ref="L3912">XLOOKUP('Transaction Data'!$G3912,Product_Code,Unit_Price)</f>
        <v>22</v>
      </c>
      <c r="M3912" s="3">
        <f>'Transaction Data'!$F3912*'Transaction Data'!$K3912</f>
        <v>5940</v>
      </c>
      <c r="N3912" s="3">
        <f>'Transaction Data'!$F3912*'Transaction Data'!$L3912</f>
        <v>7260</v>
      </c>
      <c r="O3912" s="3">
        <f>'Transaction Data'!$N3912-'Transaction Data'!$M3912</f>
        <v>1320</v>
      </c>
      <c r="P3912" s="2">
        <f>DATEDIF('Transaction Data'!$D3912,'Transaction Data'!$A3912,"y")</f>
        <v>66</v>
      </c>
      <c r="Q3912" s="2" t="str">
        <f>FLOOR('Transaction Data'!$P3912,15)&amp;"-"&amp;FLOOR('Transaction Data'!$P3912,15)+14</f>
        <v>60-74</v>
      </c>
      <c r="R3912" s="2" t="str">
        <f>IF('Transaction Data'!$L3912&lt;=10,"Less Expensive","Expensive")</f>
        <v>Expensive</v>
      </c>
      <c r="S3912" s="4">
        <f>WEEKDAY('Transaction Data'!$A3912)</f>
        <v>7</v>
      </c>
      <c r="T3912" s="2" t="str">
        <f>IF(WEEKDAY('Transaction Data'!$A3912,2)&lt;6,"Weekday","Weekend")</f>
        <v>Weekend</v>
      </c>
    </row>
    <row r="3913" ht="15.75" customHeight="1">
      <c r="A3913" s="1">
        <v>45416.0</v>
      </c>
      <c r="B3913" s="2" t="s">
        <v>3735</v>
      </c>
      <c r="C3913" s="2" t="s">
        <v>69</v>
      </c>
      <c r="D3913" s="1">
        <v>30946.0</v>
      </c>
      <c r="E3913" s="2" t="s">
        <v>37</v>
      </c>
      <c r="F3913" s="2">
        <v>472.0</v>
      </c>
      <c r="G3913" s="2" t="s">
        <v>57</v>
      </c>
      <c r="H3913" s="2" t="s">
        <v>52</v>
      </c>
      <c r="I3913" s="2" t="s">
        <v>25</v>
      </c>
      <c r="J3913" s="2" t="str">
        <f t="array" ref="J3913">XLOOKUP('Transaction Data'!$G3913,Product_Code,Biscuit_Brand)</f>
        <v>Oatmeal Cookies</v>
      </c>
      <c r="K3913" s="2">
        <f t="array" ref="K3913">XLOOKUP('Transaction Data'!$G3913,Product_Code,Cost)</f>
        <v>19</v>
      </c>
      <c r="L3913" s="2">
        <f t="array" ref="L3913">XLOOKUP('Transaction Data'!$G3913,Product_Code,Unit_Price)</f>
        <v>23</v>
      </c>
      <c r="M3913" s="3">
        <f>'Transaction Data'!$F3913*'Transaction Data'!$K3913</f>
        <v>8968</v>
      </c>
      <c r="N3913" s="3">
        <f>'Transaction Data'!$F3913*'Transaction Data'!$L3913</f>
        <v>10856</v>
      </c>
      <c r="O3913" s="3">
        <f>'Transaction Data'!$N3913-'Transaction Data'!$M3913</f>
        <v>1888</v>
      </c>
      <c r="P3913" s="2">
        <f>DATEDIF('Transaction Data'!$D3913,'Transaction Data'!$A3913,"y")</f>
        <v>39</v>
      </c>
      <c r="Q3913" s="2" t="str">
        <f>FLOOR('Transaction Data'!$P3913,15)&amp;"-"&amp;FLOOR('Transaction Data'!$P3913,15)+14</f>
        <v>30-44</v>
      </c>
      <c r="R3913" s="2" t="str">
        <f>IF('Transaction Data'!$L3913&lt;=10,"Less Expensive","Expensive")</f>
        <v>Expensive</v>
      </c>
      <c r="S3913" s="4">
        <f>WEEKDAY('Transaction Data'!$A3913)</f>
        <v>7</v>
      </c>
      <c r="T3913" s="2" t="str">
        <f>IF(WEEKDAY('Transaction Data'!$A3913,2)&lt;6,"Weekday","Weekend")</f>
        <v>Weekend</v>
      </c>
    </row>
    <row r="3914" ht="15.75" customHeight="1">
      <c r="A3914" s="1">
        <v>45306.0</v>
      </c>
      <c r="B3914" s="2" t="s">
        <v>3736</v>
      </c>
      <c r="C3914" s="2" t="s">
        <v>72</v>
      </c>
      <c r="D3914" s="1">
        <v>33441.0</v>
      </c>
      <c r="E3914" s="2" t="s">
        <v>27</v>
      </c>
      <c r="F3914" s="2">
        <v>467.0</v>
      </c>
      <c r="G3914" s="2" t="s">
        <v>55</v>
      </c>
      <c r="H3914" s="2" t="s">
        <v>49</v>
      </c>
      <c r="I3914" s="2" t="s">
        <v>25</v>
      </c>
      <c r="J3914" s="2" t="str">
        <f t="array" ref="J3914">XLOOKUP('Transaction Data'!$G3914,Product_Code,Biscuit_Brand)</f>
        <v>Vanilla Wafers</v>
      </c>
      <c r="K3914" s="2">
        <f t="array" ref="K3914">XLOOKUP('Transaction Data'!$G3914,Product_Code,Cost)</f>
        <v>18</v>
      </c>
      <c r="L3914" s="2">
        <f t="array" ref="L3914">XLOOKUP('Transaction Data'!$G3914,Product_Code,Unit_Price)</f>
        <v>36</v>
      </c>
      <c r="M3914" s="3">
        <f>'Transaction Data'!$F3914*'Transaction Data'!$K3914</f>
        <v>8406</v>
      </c>
      <c r="N3914" s="3">
        <f>'Transaction Data'!$F3914*'Transaction Data'!$L3914</f>
        <v>16812</v>
      </c>
      <c r="O3914" s="3">
        <f>'Transaction Data'!$N3914-'Transaction Data'!$M3914</f>
        <v>8406</v>
      </c>
      <c r="P3914" s="2">
        <f>DATEDIF('Transaction Data'!$D3914,'Transaction Data'!$A3914,"y")</f>
        <v>32</v>
      </c>
      <c r="Q3914" s="2" t="str">
        <f>FLOOR('Transaction Data'!$P3914,15)&amp;"-"&amp;FLOOR('Transaction Data'!$P3914,15)+14</f>
        <v>30-44</v>
      </c>
      <c r="R3914" s="2" t="str">
        <f>IF('Transaction Data'!$L3914&lt;=10,"Less Expensive","Expensive")</f>
        <v>Expensive</v>
      </c>
      <c r="S3914" s="4">
        <f>WEEKDAY('Transaction Data'!$A3914)</f>
        <v>2</v>
      </c>
      <c r="T3914" s="2" t="str">
        <f>IF(WEEKDAY('Transaction Data'!$A3914,2)&lt;6,"Weekday","Weekend")</f>
        <v>Weekday</v>
      </c>
    </row>
    <row r="3915" ht="15.75" customHeight="1">
      <c r="A3915" s="1">
        <v>45398.0</v>
      </c>
      <c r="B3915" s="2" t="s">
        <v>3737</v>
      </c>
      <c r="C3915" s="2" t="s">
        <v>32</v>
      </c>
      <c r="D3915" s="1">
        <v>36818.0</v>
      </c>
      <c r="E3915" s="2" t="s">
        <v>37</v>
      </c>
      <c r="F3915" s="2">
        <v>179.0</v>
      </c>
      <c r="G3915" s="2" t="s">
        <v>60</v>
      </c>
      <c r="H3915" s="2" t="s">
        <v>52</v>
      </c>
      <c r="I3915" s="2" t="s">
        <v>25</v>
      </c>
      <c r="J3915" s="2" t="str">
        <f t="array" ref="J3915">XLOOKUP('Transaction Data'!$G3915,Product_Code,Biscuit_Brand)</f>
        <v>Peanut Butter Bites</v>
      </c>
      <c r="K3915" s="2">
        <f t="array" ref="K3915">XLOOKUP('Transaction Data'!$G3915,Product_Code,Cost)</f>
        <v>5</v>
      </c>
      <c r="L3915" s="2">
        <f t="array" ref="L3915">XLOOKUP('Transaction Data'!$G3915,Product_Code,Unit_Price)</f>
        <v>7</v>
      </c>
      <c r="M3915" s="3">
        <f>'Transaction Data'!$F3915*'Transaction Data'!$K3915</f>
        <v>895</v>
      </c>
      <c r="N3915" s="3">
        <f>'Transaction Data'!$F3915*'Transaction Data'!$L3915</f>
        <v>1253</v>
      </c>
      <c r="O3915" s="3">
        <f>'Transaction Data'!$N3915-'Transaction Data'!$M3915</f>
        <v>358</v>
      </c>
      <c r="P3915" s="2">
        <f>DATEDIF('Transaction Data'!$D3915,'Transaction Data'!$A3915,"y")</f>
        <v>23</v>
      </c>
      <c r="Q3915" s="2" t="str">
        <f>FLOOR('Transaction Data'!$P3915,15)&amp;"-"&amp;FLOOR('Transaction Data'!$P3915,15)+14</f>
        <v>15-29</v>
      </c>
      <c r="R3915" s="2" t="str">
        <f>IF('Transaction Data'!$L3915&lt;=10,"Less Expensive","Expensive")</f>
        <v>Less Expensive</v>
      </c>
      <c r="S3915" s="4">
        <f>WEEKDAY('Transaction Data'!$A3915)</f>
        <v>3</v>
      </c>
      <c r="T3915" s="2" t="str">
        <f>IF(WEEKDAY('Transaction Data'!$A3915,2)&lt;6,"Weekday","Weekend")</f>
        <v>Weekday</v>
      </c>
    </row>
    <row r="3916" ht="15.75" customHeight="1">
      <c r="A3916" s="1">
        <v>45405.0</v>
      </c>
      <c r="B3916" s="2" t="s">
        <v>3738</v>
      </c>
      <c r="C3916" s="2" t="s">
        <v>69</v>
      </c>
      <c r="D3916" s="1">
        <v>26455.0</v>
      </c>
      <c r="E3916" s="2" t="s">
        <v>27</v>
      </c>
      <c r="F3916" s="2">
        <v>434.0</v>
      </c>
      <c r="G3916" s="2" t="s">
        <v>23</v>
      </c>
      <c r="H3916" s="2" t="s">
        <v>34</v>
      </c>
      <c r="I3916" s="2" t="s">
        <v>25</v>
      </c>
      <c r="J3916" s="2" t="str">
        <f t="array" ref="J3916">XLOOKUP('Transaction Data'!$G3916,Product_Code,Biscuit_Brand)</f>
        <v>Cinnamon Swirls</v>
      </c>
      <c r="K3916" s="2">
        <f t="array" ref="K3916">XLOOKUP('Transaction Data'!$G3916,Product_Code,Cost)</f>
        <v>10</v>
      </c>
      <c r="L3916" s="2">
        <f t="array" ref="L3916">XLOOKUP('Transaction Data'!$G3916,Product_Code,Unit_Price)</f>
        <v>14</v>
      </c>
      <c r="M3916" s="3">
        <f>'Transaction Data'!$F3916*'Transaction Data'!$K3916</f>
        <v>4340</v>
      </c>
      <c r="N3916" s="3">
        <f>'Transaction Data'!$F3916*'Transaction Data'!$L3916</f>
        <v>6076</v>
      </c>
      <c r="O3916" s="3">
        <f>'Transaction Data'!$N3916-'Transaction Data'!$M3916</f>
        <v>1736</v>
      </c>
      <c r="P3916" s="2">
        <f>DATEDIF('Transaction Data'!$D3916,'Transaction Data'!$A3916,"y")</f>
        <v>51</v>
      </c>
      <c r="Q3916" s="2" t="str">
        <f>FLOOR('Transaction Data'!$P3916,15)&amp;"-"&amp;FLOOR('Transaction Data'!$P3916,15)+14</f>
        <v>45-59</v>
      </c>
      <c r="R3916" s="2" t="str">
        <f>IF('Transaction Data'!$L3916&lt;=10,"Less Expensive","Expensive")</f>
        <v>Expensive</v>
      </c>
      <c r="S3916" s="4">
        <f>WEEKDAY('Transaction Data'!$A3916)</f>
        <v>3</v>
      </c>
      <c r="T3916" s="2" t="str">
        <f>IF(WEEKDAY('Transaction Data'!$A3916,2)&lt;6,"Weekday","Weekend")</f>
        <v>Weekday</v>
      </c>
    </row>
    <row r="3917" ht="15.75" customHeight="1">
      <c r="A3917" s="1">
        <v>45335.0</v>
      </c>
      <c r="B3917" s="2" t="s">
        <v>3739</v>
      </c>
      <c r="C3917" s="2" t="s">
        <v>21</v>
      </c>
      <c r="D3917" s="1">
        <v>18490.0</v>
      </c>
      <c r="E3917" s="2" t="s">
        <v>27</v>
      </c>
      <c r="F3917" s="2">
        <v>29.0</v>
      </c>
      <c r="G3917" s="2" t="s">
        <v>55</v>
      </c>
      <c r="H3917" s="2" t="s">
        <v>34</v>
      </c>
      <c r="I3917" s="2" t="s">
        <v>25</v>
      </c>
      <c r="J3917" s="2" t="str">
        <f t="array" ref="J3917">XLOOKUP('Transaction Data'!$G3917,Product_Code,Biscuit_Brand)</f>
        <v>Vanilla Wafers</v>
      </c>
      <c r="K3917" s="2">
        <f t="array" ref="K3917">XLOOKUP('Transaction Data'!$G3917,Product_Code,Cost)</f>
        <v>18</v>
      </c>
      <c r="L3917" s="2">
        <f t="array" ref="L3917">XLOOKUP('Transaction Data'!$G3917,Product_Code,Unit_Price)</f>
        <v>36</v>
      </c>
      <c r="M3917" s="3">
        <f>'Transaction Data'!$F3917*'Transaction Data'!$K3917</f>
        <v>522</v>
      </c>
      <c r="N3917" s="3">
        <f>'Transaction Data'!$F3917*'Transaction Data'!$L3917</f>
        <v>1044</v>
      </c>
      <c r="O3917" s="3">
        <f>'Transaction Data'!$N3917-'Transaction Data'!$M3917</f>
        <v>522</v>
      </c>
      <c r="P3917" s="2">
        <f>DATEDIF('Transaction Data'!$D3917,'Transaction Data'!$A3917,"y")</f>
        <v>73</v>
      </c>
      <c r="Q3917" s="2" t="str">
        <f>FLOOR('Transaction Data'!$P3917,15)&amp;"-"&amp;FLOOR('Transaction Data'!$P3917,15)+14</f>
        <v>60-74</v>
      </c>
      <c r="R3917" s="2" t="str">
        <f>IF('Transaction Data'!$L3917&lt;=10,"Less Expensive","Expensive")</f>
        <v>Expensive</v>
      </c>
      <c r="S3917" s="4">
        <f>WEEKDAY('Transaction Data'!$A3917)</f>
        <v>3</v>
      </c>
      <c r="T3917" s="2" t="str">
        <f>IF(WEEKDAY('Transaction Data'!$A3917,2)&lt;6,"Weekday","Weekend")</f>
        <v>Weekday</v>
      </c>
    </row>
    <row r="3918" ht="15.75" customHeight="1">
      <c r="A3918" s="1">
        <v>45355.0</v>
      </c>
      <c r="B3918" s="2" t="s">
        <v>3740</v>
      </c>
      <c r="C3918" s="2" t="s">
        <v>32</v>
      </c>
      <c r="D3918" s="1">
        <v>16117.0</v>
      </c>
      <c r="E3918" s="2" t="s">
        <v>63</v>
      </c>
      <c r="F3918" s="2">
        <v>28.0</v>
      </c>
      <c r="G3918" s="2" t="s">
        <v>57</v>
      </c>
      <c r="H3918" s="2" t="s">
        <v>39</v>
      </c>
      <c r="I3918" s="2" t="s">
        <v>25</v>
      </c>
      <c r="J3918" s="2" t="str">
        <f t="array" ref="J3918">XLOOKUP('Transaction Data'!$G3918,Product_Code,Biscuit_Brand)</f>
        <v>Oatmeal Cookies</v>
      </c>
      <c r="K3918" s="2">
        <f t="array" ref="K3918">XLOOKUP('Transaction Data'!$G3918,Product_Code,Cost)</f>
        <v>19</v>
      </c>
      <c r="L3918" s="2">
        <f t="array" ref="L3918">XLOOKUP('Transaction Data'!$G3918,Product_Code,Unit_Price)</f>
        <v>23</v>
      </c>
      <c r="M3918" s="3">
        <f>'Transaction Data'!$F3918*'Transaction Data'!$K3918</f>
        <v>532</v>
      </c>
      <c r="N3918" s="3">
        <f>'Transaction Data'!$F3918*'Transaction Data'!$L3918</f>
        <v>644</v>
      </c>
      <c r="O3918" s="3">
        <f>'Transaction Data'!$N3918-'Transaction Data'!$M3918</f>
        <v>112</v>
      </c>
      <c r="P3918" s="2">
        <f>DATEDIF('Transaction Data'!$D3918,'Transaction Data'!$A3918,"y")</f>
        <v>80</v>
      </c>
      <c r="Q3918" s="2" t="str">
        <f>FLOOR('Transaction Data'!$P3918,15)&amp;"-"&amp;FLOOR('Transaction Data'!$P3918,15)+14</f>
        <v>75-89</v>
      </c>
      <c r="R3918" s="2" t="str">
        <f>IF('Transaction Data'!$L3918&lt;=10,"Less Expensive","Expensive")</f>
        <v>Expensive</v>
      </c>
      <c r="S3918" s="4">
        <f>WEEKDAY('Transaction Data'!$A3918)</f>
        <v>2</v>
      </c>
      <c r="T3918" s="2" t="str">
        <f>IF(WEEKDAY('Transaction Data'!$A3918,2)&lt;6,"Weekday","Weekend")</f>
        <v>Weekday</v>
      </c>
    </row>
    <row r="3919" ht="15.75" customHeight="1">
      <c r="A3919" s="1">
        <v>45338.0</v>
      </c>
      <c r="B3919" s="2" t="s">
        <v>3741</v>
      </c>
      <c r="C3919" s="2" t="s">
        <v>54</v>
      </c>
      <c r="D3919" s="1">
        <v>22066.0</v>
      </c>
      <c r="E3919" s="2" t="s">
        <v>27</v>
      </c>
      <c r="F3919" s="2">
        <v>50.0</v>
      </c>
      <c r="G3919" s="2" t="s">
        <v>23</v>
      </c>
      <c r="H3919" s="2" t="s">
        <v>42</v>
      </c>
      <c r="I3919" s="2" t="s">
        <v>30</v>
      </c>
      <c r="J3919" s="2" t="str">
        <f t="array" ref="J3919">XLOOKUP('Transaction Data'!$G3919,Product_Code,Biscuit_Brand)</f>
        <v>Cinnamon Swirls</v>
      </c>
      <c r="K3919" s="2">
        <f t="array" ref="K3919">XLOOKUP('Transaction Data'!$G3919,Product_Code,Cost)</f>
        <v>10</v>
      </c>
      <c r="L3919" s="2">
        <f t="array" ref="L3919">XLOOKUP('Transaction Data'!$G3919,Product_Code,Unit_Price)</f>
        <v>14</v>
      </c>
      <c r="M3919" s="3">
        <f>'Transaction Data'!$F3919*'Transaction Data'!$K3919</f>
        <v>500</v>
      </c>
      <c r="N3919" s="3">
        <f>'Transaction Data'!$F3919*'Transaction Data'!$L3919</f>
        <v>700</v>
      </c>
      <c r="O3919" s="3">
        <f>'Transaction Data'!$N3919-'Transaction Data'!$M3919</f>
        <v>200</v>
      </c>
      <c r="P3919" s="2">
        <f>DATEDIF('Transaction Data'!$D3919,'Transaction Data'!$A3919,"y")</f>
        <v>63</v>
      </c>
      <c r="Q3919" s="2" t="str">
        <f>FLOOR('Transaction Data'!$P3919,15)&amp;"-"&amp;FLOOR('Transaction Data'!$P3919,15)+14</f>
        <v>60-74</v>
      </c>
      <c r="R3919" s="2" t="str">
        <f>IF('Transaction Data'!$L3919&lt;=10,"Less Expensive","Expensive")</f>
        <v>Expensive</v>
      </c>
      <c r="S3919" s="4">
        <f>WEEKDAY('Transaction Data'!$A3919)</f>
        <v>6</v>
      </c>
      <c r="T3919" s="2" t="str">
        <f>IF(WEEKDAY('Transaction Data'!$A3919,2)&lt;6,"Weekday","Weekend")</f>
        <v>Weekday</v>
      </c>
    </row>
    <row r="3920" ht="15.75" customHeight="1">
      <c r="A3920" s="1">
        <v>45333.0</v>
      </c>
      <c r="B3920" s="2" t="s">
        <v>3742</v>
      </c>
      <c r="C3920" s="2" t="s">
        <v>51</v>
      </c>
      <c r="D3920" s="1">
        <v>18164.0</v>
      </c>
      <c r="E3920" s="2" t="s">
        <v>22</v>
      </c>
      <c r="F3920" s="2">
        <v>20.0</v>
      </c>
      <c r="G3920" s="2" t="s">
        <v>44</v>
      </c>
      <c r="H3920" s="2" t="s">
        <v>45</v>
      </c>
      <c r="I3920" s="2" t="s">
        <v>25</v>
      </c>
      <c r="J3920" s="2" t="str">
        <f t="array" ref="J3920">XLOOKUP('Transaction Data'!$G3920,Product_Code,Biscuit_Brand)</f>
        <v>Butter Crunch</v>
      </c>
      <c r="K3920" s="2">
        <f t="array" ref="K3920">XLOOKUP('Transaction Data'!$G3920,Product_Code,Cost)</f>
        <v>10</v>
      </c>
      <c r="L3920" s="2">
        <f t="array" ref="L3920">XLOOKUP('Transaction Data'!$G3920,Product_Code,Unit_Price)</f>
        <v>11</v>
      </c>
      <c r="M3920" s="3">
        <f>'Transaction Data'!$F3920*'Transaction Data'!$K3920</f>
        <v>200</v>
      </c>
      <c r="N3920" s="3">
        <f>'Transaction Data'!$F3920*'Transaction Data'!$L3920</f>
        <v>220</v>
      </c>
      <c r="O3920" s="3">
        <f>'Transaction Data'!$N3920-'Transaction Data'!$M3920</f>
        <v>20</v>
      </c>
      <c r="P3920" s="2">
        <f>DATEDIF('Transaction Data'!$D3920,'Transaction Data'!$A3920,"y")</f>
        <v>74</v>
      </c>
      <c r="Q3920" s="2" t="str">
        <f>FLOOR('Transaction Data'!$P3920,15)&amp;"-"&amp;FLOOR('Transaction Data'!$P3920,15)+14</f>
        <v>60-74</v>
      </c>
      <c r="R3920" s="2" t="str">
        <f>IF('Transaction Data'!$L3920&lt;=10,"Less Expensive","Expensive")</f>
        <v>Expensive</v>
      </c>
      <c r="S3920" s="4">
        <f>WEEKDAY('Transaction Data'!$A3920)</f>
        <v>1</v>
      </c>
      <c r="T3920" s="2" t="str">
        <f>IF(WEEKDAY('Transaction Data'!$A3920,2)&lt;6,"Weekday","Weekend")</f>
        <v>Weekend</v>
      </c>
    </row>
    <row r="3921" ht="15.75" customHeight="1">
      <c r="A3921" s="1">
        <v>45489.0</v>
      </c>
      <c r="B3921" s="2" t="s">
        <v>3743</v>
      </c>
      <c r="C3921" s="2" t="s">
        <v>47</v>
      </c>
      <c r="D3921" s="1">
        <v>27397.0</v>
      </c>
      <c r="E3921" s="2" t="s">
        <v>27</v>
      </c>
      <c r="F3921" s="2">
        <v>61.0</v>
      </c>
      <c r="G3921" s="2" t="s">
        <v>44</v>
      </c>
      <c r="H3921" s="2" t="s">
        <v>49</v>
      </c>
      <c r="I3921" s="2" t="s">
        <v>25</v>
      </c>
      <c r="J3921" s="2" t="str">
        <f t="array" ref="J3921">XLOOKUP('Transaction Data'!$G3921,Product_Code,Biscuit_Brand)</f>
        <v>Butter Crunch</v>
      </c>
      <c r="K3921" s="2">
        <f t="array" ref="K3921">XLOOKUP('Transaction Data'!$G3921,Product_Code,Cost)</f>
        <v>10</v>
      </c>
      <c r="L3921" s="2">
        <f t="array" ref="L3921">XLOOKUP('Transaction Data'!$G3921,Product_Code,Unit_Price)</f>
        <v>11</v>
      </c>
      <c r="M3921" s="3">
        <f>'Transaction Data'!$F3921*'Transaction Data'!$K3921</f>
        <v>610</v>
      </c>
      <c r="N3921" s="3">
        <f>'Transaction Data'!$F3921*'Transaction Data'!$L3921</f>
        <v>671</v>
      </c>
      <c r="O3921" s="3">
        <f>'Transaction Data'!$N3921-'Transaction Data'!$M3921</f>
        <v>61</v>
      </c>
      <c r="P3921" s="2">
        <f>DATEDIF('Transaction Data'!$D3921,'Transaction Data'!$A3921,"y")</f>
        <v>49</v>
      </c>
      <c r="Q3921" s="2" t="str">
        <f>FLOOR('Transaction Data'!$P3921,15)&amp;"-"&amp;FLOOR('Transaction Data'!$P3921,15)+14</f>
        <v>45-59</v>
      </c>
      <c r="R3921" s="2" t="str">
        <f>IF('Transaction Data'!$L3921&lt;=10,"Less Expensive","Expensive")</f>
        <v>Expensive</v>
      </c>
      <c r="S3921" s="4">
        <f>WEEKDAY('Transaction Data'!$A3921)</f>
        <v>3</v>
      </c>
      <c r="T3921" s="2" t="str">
        <f>IF(WEEKDAY('Transaction Data'!$A3921,2)&lt;6,"Weekday","Weekend")</f>
        <v>Weekday</v>
      </c>
    </row>
    <row r="3922" ht="15.75" customHeight="1">
      <c r="A3922" s="1">
        <v>45500.0</v>
      </c>
      <c r="B3922" s="2" t="s">
        <v>3744</v>
      </c>
      <c r="C3922" s="2" t="s">
        <v>41</v>
      </c>
      <c r="D3922" s="1">
        <v>19466.0</v>
      </c>
      <c r="E3922" s="2" t="s">
        <v>27</v>
      </c>
      <c r="F3922" s="2">
        <v>290.0</v>
      </c>
      <c r="G3922" s="2" t="s">
        <v>48</v>
      </c>
      <c r="H3922" s="2" t="s">
        <v>52</v>
      </c>
      <c r="I3922" s="2" t="s">
        <v>25</v>
      </c>
      <c r="J3922" s="2" t="str">
        <f t="array" ref="J3922">XLOOKUP('Transaction Data'!$G3922,Product_Code,Biscuit_Brand)</f>
        <v>Lemon Crisps</v>
      </c>
      <c r="K3922" s="2">
        <f t="array" ref="K3922">XLOOKUP('Transaction Data'!$G3922,Product_Code,Cost)</f>
        <v>7</v>
      </c>
      <c r="L3922" s="2">
        <f t="array" ref="L3922">XLOOKUP('Transaction Data'!$G3922,Product_Code,Unit_Price)</f>
        <v>9</v>
      </c>
      <c r="M3922" s="3">
        <f>'Transaction Data'!$F3922*'Transaction Data'!$K3922</f>
        <v>2030</v>
      </c>
      <c r="N3922" s="3">
        <f>'Transaction Data'!$F3922*'Transaction Data'!$L3922</f>
        <v>2610</v>
      </c>
      <c r="O3922" s="3">
        <f>'Transaction Data'!$N3922-'Transaction Data'!$M3922</f>
        <v>580</v>
      </c>
      <c r="P3922" s="2">
        <f>DATEDIF('Transaction Data'!$D3922,'Transaction Data'!$A3922,"y")</f>
        <v>71</v>
      </c>
      <c r="Q3922" s="2" t="str">
        <f>FLOOR('Transaction Data'!$P3922,15)&amp;"-"&amp;FLOOR('Transaction Data'!$P3922,15)+14</f>
        <v>60-74</v>
      </c>
      <c r="R3922" s="2" t="str">
        <f>IF('Transaction Data'!$L3922&lt;=10,"Less Expensive","Expensive")</f>
        <v>Less Expensive</v>
      </c>
      <c r="S3922" s="4">
        <f>WEEKDAY('Transaction Data'!$A3922)</f>
        <v>7</v>
      </c>
      <c r="T3922" s="2" t="str">
        <f>IF(WEEKDAY('Transaction Data'!$A3922,2)&lt;6,"Weekday","Weekend")</f>
        <v>Weekend</v>
      </c>
    </row>
    <row r="3923" ht="15.75" customHeight="1">
      <c r="A3923" s="1">
        <v>45478.0</v>
      </c>
      <c r="B3923" s="2" t="s">
        <v>3745</v>
      </c>
      <c r="C3923" s="2" t="s">
        <v>21</v>
      </c>
      <c r="D3923" s="1">
        <v>20787.0</v>
      </c>
      <c r="E3923" s="2" t="s">
        <v>63</v>
      </c>
      <c r="F3923" s="2">
        <v>137.0</v>
      </c>
      <c r="G3923" s="2" t="s">
        <v>61</v>
      </c>
      <c r="H3923" s="2" t="s">
        <v>49</v>
      </c>
      <c r="I3923" s="2" t="s">
        <v>25</v>
      </c>
      <c r="J3923" s="2" t="str">
        <f t="array" ref="J3923">XLOOKUP('Transaction Data'!$G3923,Product_Code,Biscuit_Brand)</f>
        <v>Choco Delight</v>
      </c>
      <c r="K3923" s="2">
        <f t="array" ref="K3923">XLOOKUP('Transaction Data'!$G3923,Product_Code,Cost)</f>
        <v>3</v>
      </c>
      <c r="L3923" s="2">
        <f t="array" ref="L3923">XLOOKUP('Transaction Data'!$G3923,Product_Code,Unit_Price)</f>
        <v>5</v>
      </c>
      <c r="M3923" s="3">
        <f>'Transaction Data'!$F3923*'Transaction Data'!$K3923</f>
        <v>411</v>
      </c>
      <c r="N3923" s="3">
        <f>'Transaction Data'!$F3923*'Transaction Data'!$L3923</f>
        <v>685</v>
      </c>
      <c r="O3923" s="3">
        <f>'Transaction Data'!$N3923-'Transaction Data'!$M3923</f>
        <v>274</v>
      </c>
      <c r="P3923" s="2">
        <f>DATEDIF('Transaction Data'!$D3923,'Transaction Data'!$A3923,"y")</f>
        <v>67</v>
      </c>
      <c r="Q3923" s="2" t="str">
        <f>FLOOR('Transaction Data'!$P3923,15)&amp;"-"&amp;FLOOR('Transaction Data'!$P3923,15)+14</f>
        <v>60-74</v>
      </c>
      <c r="R3923" s="2" t="str">
        <f>IF('Transaction Data'!$L3923&lt;=10,"Less Expensive","Expensive")</f>
        <v>Less Expensive</v>
      </c>
      <c r="S3923" s="4">
        <f>WEEKDAY('Transaction Data'!$A3923)</f>
        <v>6</v>
      </c>
      <c r="T3923" s="2" t="str">
        <f>IF(WEEKDAY('Transaction Data'!$A3923,2)&lt;6,"Weekday","Weekend")</f>
        <v>Weekday</v>
      </c>
    </row>
    <row r="3924" ht="15.75" customHeight="1">
      <c r="A3924" s="1">
        <v>45440.0</v>
      </c>
      <c r="B3924" s="2" t="s">
        <v>3746</v>
      </c>
      <c r="C3924" s="2" t="s">
        <v>65</v>
      </c>
      <c r="D3924" s="1">
        <v>35619.0</v>
      </c>
      <c r="E3924" s="2" t="s">
        <v>37</v>
      </c>
      <c r="F3924" s="2">
        <v>84.0</v>
      </c>
      <c r="G3924" s="2" t="s">
        <v>61</v>
      </c>
      <c r="H3924" s="2" t="s">
        <v>52</v>
      </c>
      <c r="I3924" s="2" t="s">
        <v>25</v>
      </c>
      <c r="J3924" s="2" t="str">
        <f t="array" ref="J3924">XLOOKUP('Transaction Data'!$G3924,Product_Code,Biscuit_Brand)</f>
        <v>Choco Delight</v>
      </c>
      <c r="K3924" s="2">
        <f t="array" ref="K3924">XLOOKUP('Transaction Data'!$G3924,Product_Code,Cost)</f>
        <v>3</v>
      </c>
      <c r="L3924" s="2">
        <f t="array" ref="L3924">XLOOKUP('Transaction Data'!$G3924,Product_Code,Unit_Price)</f>
        <v>5</v>
      </c>
      <c r="M3924" s="3">
        <f>'Transaction Data'!$F3924*'Transaction Data'!$K3924</f>
        <v>252</v>
      </c>
      <c r="N3924" s="3">
        <f>'Transaction Data'!$F3924*'Transaction Data'!$L3924</f>
        <v>420</v>
      </c>
      <c r="O3924" s="3">
        <f>'Transaction Data'!$N3924-'Transaction Data'!$M3924</f>
        <v>168</v>
      </c>
      <c r="P3924" s="2">
        <f>DATEDIF('Transaction Data'!$D3924,'Transaction Data'!$A3924,"y")</f>
        <v>26</v>
      </c>
      <c r="Q3924" s="2" t="str">
        <f>FLOOR('Transaction Data'!$P3924,15)&amp;"-"&amp;FLOOR('Transaction Data'!$P3924,15)+14</f>
        <v>15-29</v>
      </c>
      <c r="R3924" s="2" t="str">
        <f>IF('Transaction Data'!$L3924&lt;=10,"Less Expensive","Expensive")</f>
        <v>Less Expensive</v>
      </c>
      <c r="S3924" s="4">
        <f>WEEKDAY('Transaction Data'!$A3924)</f>
        <v>3</v>
      </c>
      <c r="T3924" s="2" t="str">
        <f>IF(WEEKDAY('Transaction Data'!$A3924,2)&lt;6,"Weekday","Weekend")</f>
        <v>Weekday</v>
      </c>
    </row>
    <row r="3925" ht="15.75" customHeight="1">
      <c r="A3925" s="1">
        <v>45439.0</v>
      </c>
      <c r="B3925" s="2" t="s">
        <v>3747</v>
      </c>
      <c r="C3925" s="2" t="s">
        <v>47</v>
      </c>
      <c r="D3925" s="1">
        <v>27510.0</v>
      </c>
      <c r="E3925" s="2" t="s">
        <v>37</v>
      </c>
      <c r="F3925" s="2">
        <v>464.0</v>
      </c>
      <c r="G3925" s="2" t="s">
        <v>28</v>
      </c>
      <c r="H3925" s="2" t="s">
        <v>52</v>
      </c>
      <c r="I3925" s="2" t="s">
        <v>25</v>
      </c>
      <c r="J3925" s="2" t="str">
        <f t="array" ref="J3925">XLOOKUP('Transaction Data'!$G3925,Product_Code,Biscuit_Brand)</f>
        <v>Shortbread</v>
      </c>
      <c r="K3925" s="2">
        <f t="array" ref="K3925">XLOOKUP('Transaction Data'!$G3925,Product_Code,Cost)</f>
        <v>10</v>
      </c>
      <c r="L3925" s="2">
        <f t="array" ref="L3925">XLOOKUP('Transaction Data'!$G3925,Product_Code,Unit_Price)</f>
        <v>45</v>
      </c>
      <c r="M3925" s="3">
        <f>'Transaction Data'!$F3925*'Transaction Data'!$K3925</f>
        <v>4640</v>
      </c>
      <c r="N3925" s="3">
        <f>'Transaction Data'!$F3925*'Transaction Data'!$L3925</f>
        <v>20880</v>
      </c>
      <c r="O3925" s="3">
        <f>'Transaction Data'!$N3925-'Transaction Data'!$M3925</f>
        <v>16240</v>
      </c>
      <c r="P3925" s="2">
        <f>DATEDIF('Transaction Data'!$D3925,'Transaction Data'!$A3925,"y")</f>
        <v>49</v>
      </c>
      <c r="Q3925" s="2" t="str">
        <f>FLOOR('Transaction Data'!$P3925,15)&amp;"-"&amp;FLOOR('Transaction Data'!$P3925,15)+14</f>
        <v>45-59</v>
      </c>
      <c r="R3925" s="2" t="str">
        <f>IF('Transaction Data'!$L3925&lt;=10,"Less Expensive","Expensive")</f>
        <v>Expensive</v>
      </c>
      <c r="S3925" s="4">
        <f>WEEKDAY('Transaction Data'!$A3925)</f>
        <v>2</v>
      </c>
      <c r="T3925" s="2" t="str">
        <f>IF(WEEKDAY('Transaction Data'!$A3925,2)&lt;6,"Weekday","Weekend")</f>
        <v>Weekday</v>
      </c>
    </row>
    <row r="3926" ht="15.75" customHeight="1">
      <c r="A3926" s="1">
        <v>45395.0</v>
      </c>
      <c r="B3926" s="2" t="s">
        <v>3748</v>
      </c>
      <c r="C3926" s="2" t="s">
        <v>69</v>
      </c>
      <c r="D3926" s="1">
        <v>31699.0</v>
      </c>
      <c r="E3926" s="2" t="s">
        <v>22</v>
      </c>
      <c r="F3926" s="2">
        <v>98.0</v>
      </c>
      <c r="G3926" s="2" t="s">
        <v>38</v>
      </c>
      <c r="H3926" s="2" t="s">
        <v>45</v>
      </c>
      <c r="I3926" s="2" t="s">
        <v>30</v>
      </c>
      <c r="J3926" s="2" t="str">
        <f t="array" ref="J3926">XLOOKUP('Transaction Data'!$G3926,Product_Code,Biscuit_Brand)</f>
        <v>Ginger Snaps</v>
      </c>
      <c r="K3926" s="2">
        <f t="array" ref="K3926">XLOOKUP('Transaction Data'!$G3926,Product_Code,Cost)</f>
        <v>14</v>
      </c>
      <c r="L3926" s="2">
        <f t="array" ref="L3926">XLOOKUP('Transaction Data'!$G3926,Product_Code,Unit_Price)</f>
        <v>28</v>
      </c>
      <c r="M3926" s="3">
        <f>'Transaction Data'!$F3926*'Transaction Data'!$K3926</f>
        <v>1372</v>
      </c>
      <c r="N3926" s="3">
        <f>'Transaction Data'!$F3926*'Transaction Data'!$L3926</f>
        <v>2744</v>
      </c>
      <c r="O3926" s="3">
        <f>'Transaction Data'!$N3926-'Transaction Data'!$M3926</f>
        <v>1372</v>
      </c>
      <c r="P3926" s="2">
        <f>DATEDIF('Transaction Data'!$D3926,'Transaction Data'!$A3926,"y")</f>
        <v>37</v>
      </c>
      <c r="Q3926" s="2" t="str">
        <f>FLOOR('Transaction Data'!$P3926,15)&amp;"-"&amp;FLOOR('Transaction Data'!$P3926,15)+14</f>
        <v>30-44</v>
      </c>
      <c r="R3926" s="2" t="str">
        <f>IF('Transaction Data'!$L3926&lt;=10,"Less Expensive","Expensive")</f>
        <v>Expensive</v>
      </c>
      <c r="S3926" s="4">
        <f>WEEKDAY('Transaction Data'!$A3926)</f>
        <v>7</v>
      </c>
      <c r="T3926" s="2" t="str">
        <f>IF(WEEKDAY('Transaction Data'!$A3926,2)&lt;6,"Weekday","Weekend")</f>
        <v>Weekend</v>
      </c>
    </row>
    <row r="3927" ht="15.75" customHeight="1">
      <c r="A3927" s="1">
        <v>45300.0</v>
      </c>
      <c r="B3927" s="2" t="s">
        <v>3749</v>
      </c>
      <c r="C3927" s="2" t="s">
        <v>69</v>
      </c>
      <c r="D3927" s="1">
        <v>30634.0</v>
      </c>
      <c r="E3927" s="2" t="s">
        <v>22</v>
      </c>
      <c r="F3927" s="2">
        <v>238.0</v>
      </c>
      <c r="G3927" s="2" t="s">
        <v>48</v>
      </c>
      <c r="H3927" s="2" t="s">
        <v>49</v>
      </c>
      <c r="I3927" s="2" t="s">
        <v>25</v>
      </c>
      <c r="J3927" s="2" t="str">
        <f t="array" ref="J3927">XLOOKUP('Transaction Data'!$G3927,Product_Code,Biscuit_Brand)</f>
        <v>Lemon Crisps</v>
      </c>
      <c r="K3927" s="2">
        <f t="array" ref="K3927">XLOOKUP('Transaction Data'!$G3927,Product_Code,Cost)</f>
        <v>7</v>
      </c>
      <c r="L3927" s="2">
        <f t="array" ref="L3927">XLOOKUP('Transaction Data'!$G3927,Product_Code,Unit_Price)</f>
        <v>9</v>
      </c>
      <c r="M3927" s="3">
        <f>'Transaction Data'!$F3927*'Transaction Data'!$K3927</f>
        <v>1666</v>
      </c>
      <c r="N3927" s="3">
        <f>'Transaction Data'!$F3927*'Transaction Data'!$L3927</f>
        <v>2142</v>
      </c>
      <c r="O3927" s="3">
        <f>'Transaction Data'!$N3927-'Transaction Data'!$M3927</f>
        <v>476</v>
      </c>
      <c r="P3927" s="2">
        <f>DATEDIF('Transaction Data'!$D3927,'Transaction Data'!$A3927,"y")</f>
        <v>40</v>
      </c>
      <c r="Q3927" s="2" t="str">
        <f>FLOOR('Transaction Data'!$P3927,15)&amp;"-"&amp;FLOOR('Transaction Data'!$P3927,15)+14</f>
        <v>30-44</v>
      </c>
      <c r="R3927" s="2" t="str">
        <f>IF('Transaction Data'!$L3927&lt;=10,"Less Expensive","Expensive")</f>
        <v>Less Expensive</v>
      </c>
      <c r="S3927" s="4">
        <f>WEEKDAY('Transaction Data'!$A3927)</f>
        <v>3</v>
      </c>
      <c r="T3927" s="2" t="str">
        <f>IF(WEEKDAY('Transaction Data'!$A3927,2)&lt;6,"Weekday","Weekend")</f>
        <v>Weekday</v>
      </c>
    </row>
    <row r="3928" ht="15.75" customHeight="1">
      <c r="A3928" s="1">
        <v>45376.0</v>
      </c>
      <c r="B3928" s="2" t="s">
        <v>3750</v>
      </c>
      <c r="C3928" s="2" t="s">
        <v>47</v>
      </c>
      <c r="D3928" s="1">
        <v>18884.0</v>
      </c>
      <c r="E3928" s="2" t="s">
        <v>63</v>
      </c>
      <c r="F3928" s="2">
        <v>60.0</v>
      </c>
      <c r="G3928" s="2" t="s">
        <v>38</v>
      </c>
      <c r="H3928" s="2" t="s">
        <v>52</v>
      </c>
      <c r="I3928" s="2" t="s">
        <v>25</v>
      </c>
      <c r="J3928" s="2" t="str">
        <f t="array" ref="J3928">XLOOKUP('Transaction Data'!$G3928,Product_Code,Biscuit_Brand)</f>
        <v>Ginger Snaps</v>
      </c>
      <c r="K3928" s="2">
        <f t="array" ref="K3928">XLOOKUP('Transaction Data'!$G3928,Product_Code,Cost)</f>
        <v>14</v>
      </c>
      <c r="L3928" s="2">
        <f t="array" ref="L3928">XLOOKUP('Transaction Data'!$G3928,Product_Code,Unit_Price)</f>
        <v>28</v>
      </c>
      <c r="M3928" s="3">
        <f>'Transaction Data'!$F3928*'Transaction Data'!$K3928</f>
        <v>840</v>
      </c>
      <c r="N3928" s="3">
        <f>'Transaction Data'!$F3928*'Transaction Data'!$L3928</f>
        <v>1680</v>
      </c>
      <c r="O3928" s="3">
        <f>'Transaction Data'!$N3928-'Transaction Data'!$M3928</f>
        <v>840</v>
      </c>
      <c r="P3928" s="2">
        <f>DATEDIF('Transaction Data'!$D3928,'Transaction Data'!$A3928,"y")</f>
        <v>72</v>
      </c>
      <c r="Q3928" s="2" t="str">
        <f>FLOOR('Transaction Data'!$P3928,15)&amp;"-"&amp;FLOOR('Transaction Data'!$P3928,15)+14</f>
        <v>60-74</v>
      </c>
      <c r="R3928" s="2" t="str">
        <f>IF('Transaction Data'!$L3928&lt;=10,"Less Expensive","Expensive")</f>
        <v>Expensive</v>
      </c>
      <c r="S3928" s="4">
        <f>WEEKDAY('Transaction Data'!$A3928)</f>
        <v>2</v>
      </c>
      <c r="T3928" s="2" t="str">
        <f>IF(WEEKDAY('Transaction Data'!$A3928,2)&lt;6,"Weekday","Weekend")</f>
        <v>Weekday</v>
      </c>
    </row>
    <row r="3929" ht="15.75" customHeight="1">
      <c r="A3929" s="1">
        <v>45433.0</v>
      </c>
      <c r="B3929" s="2" t="s">
        <v>3751</v>
      </c>
      <c r="C3929" s="2" t="s">
        <v>78</v>
      </c>
      <c r="D3929" s="1">
        <v>25874.0</v>
      </c>
      <c r="E3929" s="2" t="s">
        <v>22</v>
      </c>
      <c r="F3929" s="2">
        <v>266.0</v>
      </c>
      <c r="G3929" s="2" t="s">
        <v>38</v>
      </c>
      <c r="H3929" s="2" t="s">
        <v>49</v>
      </c>
      <c r="I3929" s="2" t="s">
        <v>30</v>
      </c>
      <c r="J3929" s="2" t="str">
        <f t="array" ref="J3929">XLOOKUP('Transaction Data'!$G3929,Product_Code,Biscuit_Brand)</f>
        <v>Ginger Snaps</v>
      </c>
      <c r="K3929" s="2">
        <f t="array" ref="K3929">XLOOKUP('Transaction Data'!$G3929,Product_Code,Cost)</f>
        <v>14</v>
      </c>
      <c r="L3929" s="2">
        <f t="array" ref="L3929">XLOOKUP('Transaction Data'!$G3929,Product_Code,Unit_Price)</f>
        <v>28</v>
      </c>
      <c r="M3929" s="3">
        <f>'Transaction Data'!$F3929*'Transaction Data'!$K3929</f>
        <v>3724</v>
      </c>
      <c r="N3929" s="3">
        <f>'Transaction Data'!$F3929*'Transaction Data'!$L3929</f>
        <v>7448</v>
      </c>
      <c r="O3929" s="3">
        <f>'Transaction Data'!$N3929-'Transaction Data'!$M3929</f>
        <v>3724</v>
      </c>
      <c r="P3929" s="2">
        <f>DATEDIF('Transaction Data'!$D3929,'Transaction Data'!$A3929,"y")</f>
        <v>53</v>
      </c>
      <c r="Q3929" s="2" t="str">
        <f>FLOOR('Transaction Data'!$P3929,15)&amp;"-"&amp;FLOOR('Transaction Data'!$P3929,15)+14</f>
        <v>45-59</v>
      </c>
      <c r="R3929" s="2" t="str">
        <f>IF('Transaction Data'!$L3929&lt;=10,"Less Expensive","Expensive")</f>
        <v>Expensive</v>
      </c>
      <c r="S3929" s="4">
        <f>WEEKDAY('Transaction Data'!$A3929)</f>
        <v>3</v>
      </c>
      <c r="T3929" s="2" t="str">
        <f>IF(WEEKDAY('Transaction Data'!$A3929,2)&lt;6,"Weekday","Weekend")</f>
        <v>Weekday</v>
      </c>
    </row>
    <row r="3930" ht="15.75" customHeight="1">
      <c r="A3930" s="1">
        <v>45310.0</v>
      </c>
      <c r="B3930" s="2" t="s">
        <v>3752</v>
      </c>
      <c r="C3930" s="2" t="s">
        <v>65</v>
      </c>
      <c r="D3930" s="1">
        <v>25910.0</v>
      </c>
      <c r="E3930" s="2" t="s">
        <v>37</v>
      </c>
      <c r="F3930" s="2">
        <v>17.0</v>
      </c>
      <c r="G3930" s="2" t="s">
        <v>60</v>
      </c>
      <c r="H3930" s="2" t="s">
        <v>52</v>
      </c>
      <c r="I3930" s="2" t="s">
        <v>25</v>
      </c>
      <c r="J3930" s="2" t="str">
        <f t="array" ref="J3930">XLOOKUP('Transaction Data'!$G3930,Product_Code,Biscuit_Brand)</f>
        <v>Peanut Butter Bites</v>
      </c>
      <c r="K3930" s="2">
        <f t="array" ref="K3930">XLOOKUP('Transaction Data'!$G3930,Product_Code,Cost)</f>
        <v>5</v>
      </c>
      <c r="L3930" s="2">
        <f t="array" ref="L3930">XLOOKUP('Transaction Data'!$G3930,Product_Code,Unit_Price)</f>
        <v>7</v>
      </c>
      <c r="M3930" s="3">
        <f>'Transaction Data'!$F3930*'Transaction Data'!$K3930</f>
        <v>85</v>
      </c>
      <c r="N3930" s="3">
        <f>'Transaction Data'!$F3930*'Transaction Data'!$L3930</f>
        <v>119</v>
      </c>
      <c r="O3930" s="3">
        <f>'Transaction Data'!$N3930-'Transaction Data'!$M3930</f>
        <v>34</v>
      </c>
      <c r="P3930" s="2">
        <f>DATEDIF('Transaction Data'!$D3930,'Transaction Data'!$A3930,"y")</f>
        <v>53</v>
      </c>
      <c r="Q3930" s="2" t="str">
        <f>FLOOR('Transaction Data'!$P3930,15)&amp;"-"&amp;FLOOR('Transaction Data'!$P3930,15)+14</f>
        <v>45-59</v>
      </c>
      <c r="R3930" s="2" t="str">
        <f>IF('Transaction Data'!$L3930&lt;=10,"Less Expensive","Expensive")</f>
        <v>Less Expensive</v>
      </c>
      <c r="S3930" s="4">
        <f>WEEKDAY('Transaction Data'!$A3930)</f>
        <v>6</v>
      </c>
      <c r="T3930" s="2" t="str">
        <f>IF(WEEKDAY('Transaction Data'!$A3930,2)&lt;6,"Weekday","Weekend")</f>
        <v>Weekday</v>
      </c>
    </row>
    <row r="3931" ht="15.75" customHeight="1">
      <c r="A3931" s="1">
        <v>45491.0</v>
      </c>
      <c r="B3931" s="2" t="s">
        <v>3753</v>
      </c>
      <c r="C3931" s="2" t="s">
        <v>47</v>
      </c>
      <c r="D3931" s="1">
        <v>20209.0</v>
      </c>
      <c r="E3931" s="2" t="s">
        <v>27</v>
      </c>
      <c r="F3931" s="2">
        <v>498.0</v>
      </c>
      <c r="G3931" s="2" t="s">
        <v>28</v>
      </c>
      <c r="H3931" s="2" t="s">
        <v>34</v>
      </c>
      <c r="I3931" s="2" t="s">
        <v>25</v>
      </c>
      <c r="J3931" s="2" t="str">
        <f t="array" ref="J3931">XLOOKUP('Transaction Data'!$G3931,Product_Code,Biscuit_Brand)</f>
        <v>Shortbread</v>
      </c>
      <c r="K3931" s="2">
        <f t="array" ref="K3931">XLOOKUP('Transaction Data'!$G3931,Product_Code,Cost)</f>
        <v>10</v>
      </c>
      <c r="L3931" s="2">
        <f t="array" ref="L3931">XLOOKUP('Transaction Data'!$G3931,Product_Code,Unit_Price)</f>
        <v>45</v>
      </c>
      <c r="M3931" s="3">
        <f>'Transaction Data'!$F3931*'Transaction Data'!$K3931</f>
        <v>4980</v>
      </c>
      <c r="N3931" s="3">
        <f>'Transaction Data'!$F3931*'Transaction Data'!$L3931</f>
        <v>22410</v>
      </c>
      <c r="O3931" s="3">
        <f>'Transaction Data'!$N3931-'Transaction Data'!$M3931</f>
        <v>17430</v>
      </c>
      <c r="P3931" s="2">
        <f>DATEDIF('Transaction Data'!$D3931,'Transaction Data'!$A3931,"y")</f>
        <v>69</v>
      </c>
      <c r="Q3931" s="2" t="str">
        <f>FLOOR('Transaction Data'!$P3931,15)&amp;"-"&amp;FLOOR('Transaction Data'!$P3931,15)+14</f>
        <v>60-74</v>
      </c>
      <c r="R3931" s="2" t="str">
        <f>IF('Transaction Data'!$L3931&lt;=10,"Less Expensive","Expensive")</f>
        <v>Expensive</v>
      </c>
      <c r="S3931" s="4">
        <f>WEEKDAY('Transaction Data'!$A3931)</f>
        <v>5</v>
      </c>
      <c r="T3931" s="2" t="str">
        <f>IF(WEEKDAY('Transaction Data'!$A3931,2)&lt;6,"Weekday","Weekend")</f>
        <v>Weekday</v>
      </c>
    </row>
    <row r="3932" ht="15.75" customHeight="1">
      <c r="A3932" s="1">
        <v>45320.0</v>
      </c>
      <c r="B3932" s="2" t="s">
        <v>3754</v>
      </c>
      <c r="C3932" s="2" t="s">
        <v>51</v>
      </c>
      <c r="D3932" s="1">
        <v>16085.0</v>
      </c>
      <c r="E3932" s="2" t="s">
        <v>27</v>
      </c>
      <c r="F3932" s="2">
        <v>158.0</v>
      </c>
      <c r="G3932" s="2" t="s">
        <v>60</v>
      </c>
      <c r="H3932" s="2" t="s">
        <v>34</v>
      </c>
      <c r="I3932" s="2" t="s">
        <v>30</v>
      </c>
      <c r="J3932" s="2" t="str">
        <f t="array" ref="J3932">XLOOKUP('Transaction Data'!$G3932,Product_Code,Biscuit_Brand)</f>
        <v>Peanut Butter Bites</v>
      </c>
      <c r="K3932" s="2">
        <f t="array" ref="K3932">XLOOKUP('Transaction Data'!$G3932,Product_Code,Cost)</f>
        <v>5</v>
      </c>
      <c r="L3932" s="2">
        <f t="array" ref="L3932">XLOOKUP('Transaction Data'!$G3932,Product_Code,Unit_Price)</f>
        <v>7</v>
      </c>
      <c r="M3932" s="3">
        <f>'Transaction Data'!$F3932*'Transaction Data'!$K3932</f>
        <v>790</v>
      </c>
      <c r="N3932" s="3">
        <f>'Transaction Data'!$F3932*'Transaction Data'!$L3932</f>
        <v>1106</v>
      </c>
      <c r="O3932" s="3">
        <f>'Transaction Data'!$N3932-'Transaction Data'!$M3932</f>
        <v>316</v>
      </c>
      <c r="P3932" s="2">
        <f>DATEDIF('Transaction Data'!$D3932,'Transaction Data'!$A3932,"y")</f>
        <v>80</v>
      </c>
      <c r="Q3932" s="2" t="str">
        <f>FLOOR('Transaction Data'!$P3932,15)&amp;"-"&amp;FLOOR('Transaction Data'!$P3932,15)+14</f>
        <v>75-89</v>
      </c>
      <c r="R3932" s="2" t="str">
        <f>IF('Transaction Data'!$L3932&lt;=10,"Less Expensive","Expensive")</f>
        <v>Less Expensive</v>
      </c>
      <c r="S3932" s="4">
        <f>WEEKDAY('Transaction Data'!$A3932)</f>
        <v>2</v>
      </c>
      <c r="T3932" s="2" t="str">
        <f>IF(WEEKDAY('Transaction Data'!$A3932,2)&lt;6,"Weekday","Weekend")</f>
        <v>Weekday</v>
      </c>
    </row>
    <row r="3933" ht="15.75" customHeight="1">
      <c r="A3933" s="1">
        <v>45304.0</v>
      </c>
      <c r="B3933" s="2" t="s">
        <v>2352</v>
      </c>
      <c r="C3933" s="2" t="s">
        <v>65</v>
      </c>
      <c r="D3933" s="1">
        <v>25730.0</v>
      </c>
      <c r="E3933" s="2" t="s">
        <v>22</v>
      </c>
      <c r="F3933" s="2">
        <v>403.0</v>
      </c>
      <c r="G3933" s="2" t="s">
        <v>28</v>
      </c>
      <c r="H3933" s="2" t="s">
        <v>39</v>
      </c>
      <c r="I3933" s="2" t="s">
        <v>25</v>
      </c>
      <c r="J3933" s="2" t="str">
        <f t="array" ref="J3933">XLOOKUP('Transaction Data'!$G3933,Product_Code,Biscuit_Brand)</f>
        <v>Shortbread</v>
      </c>
      <c r="K3933" s="2">
        <f t="array" ref="K3933">XLOOKUP('Transaction Data'!$G3933,Product_Code,Cost)</f>
        <v>10</v>
      </c>
      <c r="L3933" s="2">
        <f t="array" ref="L3933">XLOOKUP('Transaction Data'!$G3933,Product_Code,Unit_Price)</f>
        <v>45</v>
      </c>
      <c r="M3933" s="3">
        <f>'Transaction Data'!$F3933*'Transaction Data'!$K3933</f>
        <v>4030</v>
      </c>
      <c r="N3933" s="3">
        <f>'Transaction Data'!$F3933*'Transaction Data'!$L3933</f>
        <v>18135</v>
      </c>
      <c r="O3933" s="3">
        <f>'Transaction Data'!$N3933-'Transaction Data'!$M3933</f>
        <v>14105</v>
      </c>
      <c r="P3933" s="2">
        <f>DATEDIF('Transaction Data'!$D3933,'Transaction Data'!$A3933,"y")</f>
        <v>53</v>
      </c>
      <c r="Q3933" s="2" t="str">
        <f>FLOOR('Transaction Data'!$P3933,15)&amp;"-"&amp;FLOOR('Transaction Data'!$P3933,15)+14</f>
        <v>45-59</v>
      </c>
      <c r="R3933" s="2" t="str">
        <f>IF('Transaction Data'!$L3933&lt;=10,"Less Expensive","Expensive")</f>
        <v>Expensive</v>
      </c>
      <c r="S3933" s="4">
        <f>WEEKDAY('Transaction Data'!$A3933)</f>
        <v>7</v>
      </c>
      <c r="T3933" s="2" t="str">
        <f>IF(WEEKDAY('Transaction Data'!$A3933,2)&lt;6,"Weekday","Weekend")</f>
        <v>Weekend</v>
      </c>
    </row>
    <row r="3934" ht="15.75" customHeight="1">
      <c r="A3934" s="1">
        <v>45322.0</v>
      </c>
      <c r="B3934" s="2" t="s">
        <v>3755</v>
      </c>
      <c r="C3934" s="2" t="s">
        <v>65</v>
      </c>
      <c r="D3934" s="1">
        <v>26460.0</v>
      </c>
      <c r="E3934" s="2" t="s">
        <v>37</v>
      </c>
      <c r="F3934" s="2">
        <v>312.0</v>
      </c>
      <c r="G3934" s="2" t="s">
        <v>28</v>
      </c>
      <c r="H3934" s="2" t="s">
        <v>42</v>
      </c>
      <c r="I3934" s="2" t="s">
        <v>25</v>
      </c>
      <c r="J3934" s="2" t="str">
        <f t="array" ref="J3934">XLOOKUP('Transaction Data'!$G3934,Product_Code,Biscuit_Brand)</f>
        <v>Shortbread</v>
      </c>
      <c r="K3934" s="2">
        <f t="array" ref="K3934">XLOOKUP('Transaction Data'!$G3934,Product_Code,Cost)</f>
        <v>10</v>
      </c>
      <c r="L3934" s="2">
        <f t="array" ref="L3934">XLOOKUP('Transaction Data'!$G3934,Product_Code,Unit_Price)</f>
        <v>45</v>
      </c>
      <c r="M3934" s="3">
        <f>'Transaction Data'!$F3934*'Transaction Data'!$K3934</f>
        <v>3120</v>
      </c>
      <c r="N3934" s="3">
        <f>'Transaction Data'!$F3934*'Transaction Data'!$L3934</f>
        <v>14040</v>
      </c>
      <c r="O3934" s="3">
        <f>'Transaction Data'!$N3934-'Transaction Data'!$M3934</f>
        <v>10920</v>
      </c>
      <c r="P3934" s="2">
        <f>DATEDIF('Transaction Data'!$D3934,'Transaction Data'!$A3934,"y")</f>
        <v>51</v>
      </c>
      <c r="Q3934" s="2" t="str">
        <f>FLOOR('Transaction Data'!$P3934,15)&amp;"-"&amp;FLOOR('Transaction Data'!$P3934,15)+14</f>
        <v>45-59</v>
      </c>
      <c r="R3934" s="2" t="str">
        <f>IF('Transaction Data'!$L3934&lt;=10,"Less Expensive","Expensive")</f>
        <v>Expensive</v>
      </c>
      <c r="S3934" s="4">
        <f>WEEKDAY('Transaction Data'!$A3934)</f>
        <v>4</v>
      </c>
      <c r="T3934" s="2" t="str">
        <f>IF(WEEKDAY('Transaction Data'!$A3934,2)&lt;6,"Weekday","Weekend")</f>
        <v>Weekday</v>
      </c>
    </row>
    <row r="3935" ht="15.75" customHeight="1">
      <c r="A3935" s="1">
        <v>45378.0</v>
      </c>
      <c r="B3935" s="2" t="s">
        <v>3756</v>
      </c>
      <c r="C3935" s="2" t="s">
        <v>41</v>
      </c>
      <c r="D3935" s="1">
        <v>29997.0</v>
      </c>
      <c r="E3935" s="2" t="s">
        <v>22</v>
      </c>
      <c r="F3935" s="2">
        <v>314.0</v>
      </c>
      <c r="G3935" s="2" t="s">
        <v>60</v>
      </c>
      <c r="H3935" s="2" t="s">
        <v>45</v>
      </c>
      <c r="I3935" s="2" t="s">
        <v>25</v>
      </c>
      <c r="J3935" s="2" t="str">
        <f t="array" ref="J3935">XLOOKUP('Transaction Data'!$G3935,Product_Code,Biscuit_Brand)</f>
        <v>Peanut Butter Bites</v>
      </c>
      <c r="K3935" s="2">
        <f t="array" ref="K3935">XLOOKUP('Transaction Data'!$G3935,Product_Code,Cost)</f>
        <v>5</v>
      </c>
      <c r="L3935" s="2">
        <f t="array" ref="L3935">XLOOKUP('Transaction Data'!$G3935,Product_Code,Unit_Price)</f>
        <v>7</v>
      </c>
      <c r="M3935" s="3">
        <f>'Transaction Data'!$F3935*'Transaction Data'!$K3935</f>
        <v>1570</v>
      </c>
      <c r="N3935" s="3">
        <f>'Transaction Data'!$F3935*'Transaction Data'!$L3935</f>
        <v>2198</v>
      </c>
      <c r="O3935" s="3">
        <f>'Transaction Data'!$N3935-'Transaction Data'!$M3935</f>
        <v>628</v>
      </c>
      <c r="P3935" s="2">
        <f>DATEDIF('Transaction Data'!$D3935,'Transaction Data'!$A3935,"y")</f>
        <v>42</v>
      </c>
      <c r="Q3935" s="2" t="str">
        <f>FLOOR('Transaction Data'!$P3935,15)&amp;"-"&amp;FLOOR('Transaction Data'!$P3935,15)+14</f>
        <v>30-44</v>
      </c>
      <c r="R3935" s="2" t="str">
        <f>IF('Transaction Data'!$L3935&lt;=10,"Less Expensive","Expensive")</f>
        <v>Less Expensive</v>
      </c>
      <c r="S3935" s="4">
        <f>WEEKDAY('Transaction Data'!$A3935)</f>
        <v>4</v>
      </c>
      <c r="T3935" s="2" t="str">
        <f>IF(WEEKDAY('Transaction Data'!$A3935,2)&lt;6,"Weekday","Weekend")</f>
        <v>Weekday</v>
      </c>
    </row>
    <row r="3936" ht="15.75" customHeight="1">
      <c r="A3936" s="1">
        <v>45367.0</v>
      </c>
      <c r="B3936" s="2" t="s">
        <v>3757</v>
      </c>
      <c r="C3936" s="2" t="s">
        <v>72</v>
      </c>
      <c r="D3936" s="1">
        <v>33966.0</v>
      </c>
      <c r="E3936" s="2" t="s">
        <v>22</v>
      </c>
      <c r="F3936" s="2">
        <v>151.0</v>
      </c>
      <c r="G3936" s="2" t="s">
        <v>61</v>
      </c>
      <c r="H3936" s="2" t="s">
        <v>49</v>
      </c>
      <c r="I3936" s="2" t="s">
        <v>25</v>
      </c>
      <c r="J3936" s="2" t="str">
        <f t="array" ref="J3936">XLOOKUP('Transaction Data'!$G3936,Product_Code,Biscuit_Brand)</f>
        <v>Choco Delight</v>
      </c>
      <c r="K3936" s="2">
        <f t="array" ref="K3936">XLOOKUP('Transaction Data'!$G3936,Product_Code,Cost)</f>
        <v>3</v>
      </c>
      <c r="L3936" s="2">
        <f t="array" ref="L3936">XLOOKUP('Transaction Data'!$G3936,Product_Code,Unit_Price)</f>
        <v>5</v>
      </c>
      <c r="M3936" s="3">
        <f>'Transaction Data'!$F3936*'Transaction Data'!$K3936</f>
        <v>453</v>
      </c>
      <c r="N3936" s="3">
        <f>'Transaction Data'!$F3936*'Transaction Data'!$L3936</f>
        <v>755</v>
      </c>
      <c r="O3936" s="3">
        <f>'Transaction Data'!$N3936-'Transaction Data'!$M3936</f>
        <v>302</v>
      </c>
      <c r="P3936" s="2">
        <f>DATEDIF('Transaction Data'!$D3936,'Transaction Data'!$A3936,"y")</f>
        <v>31</v>
      </c>
      <c r="Q3936" s="2" t="str">
        <f>FLOOR('Transaction Data'!$P3936,15)&amp;"-"&amp;FLOOR('Transaction Data'!$P3936,15)+14</f>
        <v>30-44</v>
      </c>
      <c r="R3936" s="2" t="str">
        <f>IF('Transaction Data'!$L3936&lt;=10,"Less Expensive","Expensive")</f>
        <v>Less Expensive</v>
      </c>
      <c r="S3936" s="4">
        <f>WEEKDAY('Transaction Data'!$A3936)</f>
        <v>7</v>
      </c>
      <c r="T3936" s="2" t="str">
        <f>IF(WEEKDAY('Transaction Data'!$A3936,2)&lt;6,"Weekday","Weekend")</f>
        <v>Weekend</v>
      </c>
    </row>
    <row r="3937" ht="15.75" customHeight="1">
      <c r="A3937" s="1">
        <v>45315.0</v>
      </c>
      <c r="B3937" s="2" t="s">
        <v>3758</v>
      </c>
      <c r="C3937" s="2" t="s">
        <v>69</v>
      </c>
      <c r="D3937" s="1">
        <v>33539.0</v>
      </c>
      <c r="E3937" s="2" t="s">
        <v>63</v>
      </c>
      <c r="F3937" s="2">
        <v>236.0</v>
      </c>
      <c r="G3937" s="2" t="s">
        <v>28</v>
      </c>
      <c r="H3937" s="2" t="s">
        <v>52</v>
      </c>
      <c r="I3937" s="2" t="s">
        <v>30</v>
      </c>
      <c r="J3937" s="2" t="str">
        <f t="array" ref="J3937">XLOOKUP('Transaction Data'!$G3937,Product_Code,Biscuit_Brand)</f>
        <v>Shortbread</v>
      </c>
      <c r="K3937" s="2">
        <f t="array" ref="K3937">XLOOKUP('Transaction Data'!$G3937,Product_Code,Cost)</f>
        <v>10</v>
      </c>
      <c r="L3937" s="2">
        <f t="array" ref="L3937">XLOOKUP('Transaction Data'!$G3937,Product_Code,Unit_Price)</f>
        <v>45</v>
      </c>
      <c r="M3937" s="3">
        <f>'Transaction Data'!$F3937*'Transaction Data'!$K3937</f>
        <v>2360</v>
      </c>
      <c r="N3937" s="3">
        <f>'Transaction Data'!$F3937*'Transaction Data'!$L3937</f>
        <v>10620</v>
      </c>
      <c r="O3937" s="3">
        <f>'Transaction Data'!$N3937-'Transaction Data'!$M3937</f>
        <v>8260</v>
      </c>
      <c r="P3937" s="2">
        <f>DATEDIF('Transaction Data'!$D3937,'Transaction Data'!$A3937,"y")</f>
        <v>32</v>
      </c>
      <c r="Q3937" s="2" t="str">
        <f>FLOOR('Transaction Data'!$P3937,15)&amp;"-"&amp;FLOOR('Transaction Data'!$P3937,15)+14</f>
        <v>30-44</v>
      </c>
      <c r="R3937" s="2" t="str">
        <f>IF('Transaction Data'!$L3937&lt;=10,"Less Expensive","Expensive")</f>
        <v>Expensive</v>
      </c>
      <c r="S3937" s="4">
        <f>WEEKDAY('Transaction Data'!$A3937)</f>
        <v>4</v>
      </c>
      <c r="T3937" s="2" t="str">
        <f>IF(WEEKDAY('Transaction Data'!$A3937,2)&lt;6,"Weekday","Weekend")</f>
        <v>Weekday</v>
      </c>
    </row>
    <row r="3938" ht="15.75" customHeight="1">
      <c r="A3938" s="1">
        <v>45375.0</v>
      </c>
      <c r="B3938" s="2" t="s">
        <v>3759</v>
      </c>
      <c r="C3938" s="2" t="s">
        <v>72</v>
      </c>
      <c r="D3938" s="1">
        <v>29253.0</v>
      </c>
      <c r="E3938" s="2" t="s">
        <v>63</v>
      </c>
      <c r="F3938" s="2">
        <v>356.0</v>
      </c>
      <c r="G3938" s="2" t="s">
        <v>57</v>
      </c>
      <c r="H3938" s="2" t="s">
        <v>49</v>
      </c>
      <c r="I3938" s="2" t="s">
        <v>25</v>
      </c>
      <c r="J3938" s="2" t="str">
        <f t="array" ref="J3938">XLOOKUP('Transaction Data'!$G3938,Product_Code,Biscuit_Brand)</f>
        <v>Oatmeal Cookies</v>
      </c>
      <c r="K3938" s="2">
        <f t="array" ref="K3938">XLOOKUP('Transaction Data'!$G3938,Product_Code,Cost)</f>
        <v>19</v>
      </c>
      <c r="L3938" s="2">
        <f t="array" ref="L3938">XLOOKUP('Transaction Data'!$G3938,Product_Code,Unit_Price)</f>
        <v>23</v>
      </c>
      <c r="M3938" s="3">
        <f>'Transaction Data'!$F3938*'Transaction Data'!$K3938</f>
        <v>6764</v>
      </c>
      <c r="N3938" s="3">
        <f>'Transaction Data'!$F3938*'Transaction Data'!$L3938</f>
        <v>8188</v>
      </c>
      <c r="O3938" s="3">
        <f>'Transaction Data'!$N3938-'Transaction Data'!$M3938</f>
        <v>1424</v>
      </c>
      <c r="P3938" s="2">
        <f>DATEDIF('Transaction Data'!$D3938,'Transaction Data'!$A3938,"y")</f>
        <v>44</v>
      </c>
      <c r="Q3938" s="2" t="str">
        <f>FLOOR('Transaction Data'!$P3938,15)&amp;"-"&amp;FLOOR('Transaction Data'!$P3938,15)+14</f>
        <v>30-44</v>
      </c>
      <c r="R3938" s="2" t="str">
        <f>IF('Transaction Data'!$L3938&lt;=10,"Less Expensive","Expensive")</f>
        <v>Expensive</v>
      </c>
      <c r="S3938" s="4">
        <f>WEEKDAY('Transaction Data'!$A3938)</f>
        <v>1</v>
      </c>
      <c r="T3938" s="2" t="str">
        <f>IF(WEEKDAY('Transaction Data'!$A3938,2)&lt;6,"Weekday","Weekend")</f>
        <v>Weekend</v>
      </c>
    </row>
    <row r="3939" ht="15.75" customHeight="1">
      <c r="A3939" s="1">
        <v>45396.0</v>
      </c>
      <c r="B3939" s="2" t="s">
        <v>3760</v>
      </c>
      <c r="C3939" s="2" t="s">
        <v>21</v>
      </c>
      <c r="D3939" s="1">
        <v>28757.0</v>
      </c>
      <c r="E3939" s="2" t="s">
        <v>63</v>
      </c>
      <c r="F3939" s="2">
        <v>30.0</v>
      </c>
      <c r="G3939" s="2" t="s">
        <v>48</v>
      </c>
      <c r="H3939" s="2" t="s">
        <v>52</v>
      </c>
      <c r="I3939" s="2" t="s">
        <v>25</v>
      </c>
      <c r="J3939" s="2" t="str">
        <f t="array" ref="J3939">XLOOKUP('Transaction Data'!$G3939,Product_Code,Biscuit_Brand)</f>
        <v>Lemon Crisps</v>
      </c>
      <c r="K3939" s="2">
        <f t="array" ref="K3939">XLOOKUP('Transaction Data'!$G3939,Product_Code,Cost)</f>
        <v>7</v>
      </c>
      <c r="L3939" s="2">
        <f t="array" ref="L3939">XLOOKUP('Transaction Data'!$G3939,Product_Code,Unit_Price)</f>
        <v>9</v>
      </c>
      <c r="M3939" s="3">
        <f>'Transaction Data'!$F3939*'Transaction Data'!$K3939</f>
        <v>210</v>
      </c>
      <c r="N3939" s="3">
        <f>'Transaction Data'!$F3939*'Transaction Data'!$L3939</f>
        <v>270</v>
      </c>
      <c r="O3939" s="3">
        <f>'Transaction Data'!$N3939-'Transaction Data'!$M3939</f>
        <v>60</v>
      </c>
      <c r="P3939" s="2">
        <f>DATEDIF('Transaction Data'!$D3939,'Transaction Data'!$A3939,"y")</f>
        <v>45</v>
      </c>
      <c r="Q3939" s="2" t="str">
        <f>FLOOR('Transaction Data'!$P3939,15)&amp;"-"&amp;FLOOR('Transaction Data'!$P3939,15)+14</f>
        <v>45-59</v>
      </c>
      <c r="R3939" s="2" t="str">
        <f>IF('Transaction Data'!$L3939&lt;=10,"Less Expensive","Expensive")</f>
        <v>Less Expensive</v>
      </c>
      <c r="S3939" s="4">
        <f>WEEKDAY('Transaction Data'!$A3939)</f>
        <v>1</v>
      </c>
      <c r="T3939" s="2" t="str">
        <f>IF(WEEKDAY('Transaction Data'!$A3939,2)&lt;6,"Weekday","Weekend")</f>
        <v>Weekend</v>
      </c>
    </row>
    <row r="3940" ht="15.75" customHeight="1">
      <c r="A3940" s="1">
        <v>45432.0</v>
      </c>
      <c r="B3940" s="2" t="s">
        <v>3761</v>
      </c>
      <c r="C3940" s="2" t="s">
        <v>47</v>
      </c>
      <c r="D3940" s="1">
        <v>32724.0</v>
      </c>
      <c r="E3940" s="2" t="s">
        <v>27</v>
      </c>
      <c r="F3940" s="2">
        <v>213.0</v>
      </c>
      <c r="G3940" s="2" t="s">
        <v>33</v>
      </c>
      <c r="H3940" s="2" t="s">
        <v>52</v>
      </c>
      <c r="I3940" s="2" t="s">
        <v>25</v>
      </c>
      <c r="J3940" s="2" t="str">
        <f t="array" ref="J3940">XLOOKUP('Transaction Data'!$G3940,Product_Code,Biscuit_Brand)</f>
        <v>Caramel Biscuits</v>
      </c>
      <c r="K3940" s="2">
        <f t="array" ref="K3940">XLOOKUP('Transaction Data'!$G3940,Product_Code,Cost)</f>
        <v>18</v>
      </c>
      <c r="L3940" s="2">
        <f t="array" ref="L3940">XLOOKUP('Transaction Data'!$G3940,Product_Code,Unit_Price)</f>
        <v>22</v>
      </c>
      <c r="M3940" s="3">
        <f>'Transaction Data'!$F3940*'Transaction Data'!$K3940</f>
        <v>3834</v>
      </c>
      <c r="N3940" s="3">
        <f>'Transaction Data'!$F3940*'Transaction Data'!$L3940</f>
        <v>4686</v>
      </c>
      <c r="O3940" s="3">
        <f>'Transaction Data'!$N3940-'Transaction Data'!$M3940</f>
        <v>852</v>
      </c>
      <c r="P3940" s="2">
        <f>DATEDIF('Transaction Data'!$D3940,'Transaction Data'!$A3940,"y")</f>
        <v>34</v>
      </c>
      <c r="Q3940" s="2" t="str">
        <f>FLOOR('Transaction Data'!$P3940,15)&amp;"-"&amp;FLOOR('Transaction Data'!$P3940,15)+14</f>
        <v>30-44</v>
      </c>
      <c r="R3940" s="2" t="str">
        <f>IF('Transaction Data'!$L3940&lt;=10,"Less Expensive","Expensive")</f>
        <v>Expensive</v>
      </c>
      <c r="S3940" s="4">
        <f>WEEKDAY('Transaction Data'!$A3940)</f>
        <v>2</v>
      </c>
      <c r="T3940" s="2" t="str">
        <f>IF(WEEKDAY('Transaction Data'!$A3940,2)&lt;6,"Weekday","Weekend")</f>
        <v>Weekday</v>
      </c>
    </row>
    <row r="3941" ht="15.75" customHeight="1">
      <c r="A3941" s="1">
        <v>45448.0</v>
      </c>
      <c r="B3941" s="2" t="s">
        <v>3762</v>
      </c>
      <c r="C3941" s="2" t="s">
        <v>41</v>
      </c>
      <c r="D3941" s="1">
        <v>38173.0</v>
      </c>
      <c r="E3941" s="2" t="s">
        <v>22</v>
      </c>
      <c r="F3941" s="2">
        <v>280.0</v>
      </c>
      <c r="G3941" s="2" t="s">
        <v>55</v>
      </c>
      <c r="H3941" s="2" t="s">
        <v>45</v>
      </c>
      <c r="I3941" s="2" t="s">
        <v>30</v>
      </c>
      <c r="J3941" s="2" t="str">
        <f t="array" ref="J3941">XLOOKUP('Transaction Data'!$G3941,Product_Code,Biscuit_Brand)</f>
        <v>Vanilla Wafers</v>
      </c>
      <c r="K3941" s="2">
        <f t="array" ref="K3941">XLOOKUP('Transaction Data'!$G3941,Product_Code,Cost)</f>
        <v>18</v>
      </c>
      <c r="L3941" s="2">
        <f t="array" ref="L3941">XLOOKUP('Transaction Data'!$G3941,Product_Code,Unit_Price)</f>
        <v>36</v>
      </c>
      <c r="M3941" s="3">
        <f>'Transaction Data'!$F3941*'Transaction Data'!$K3941</f>
        <v>5040</v>
      </c>
      <c r="N3941" s="3">
        <f>'Transaction Data'!$F3941*'Transaction Data'!$L3941</f>
        <v>10080</v>
      </c>
      <c r="O3941" s="3">
        <f>'Transaction Data'!$N3941-'Transaction Data'!$M3941</f>
        <v>5040</v>
      </c>
      <c r="P3941" s="2">
        <f>DATEDIF('Transaction Data'!$D3941,'Transaction Data'!$A3941,"y")</f>
        <v>19</v>
      </c>
      <c r="Q3941" s="2" t="str">
        <f>FLOOR('Transaction Data'!$P3941,15)&amp;"-"&amp;FLOOR('Transaction Data'!$P3941,15)+14</f>
        <v>15-29</v>
      </c>
      <c r="R3941" s="2" t="str">
        <f>IF('Transaction Data'!$L3941&lt;=10,"Less Expensive","Expensive")</f>
        <v>Expensive</v>
      </c>
      <c r="S3941" s="4">
        <f>WEEKDAY('Transaction Data'!$A3941)</f>
        <v>4</v>
      </c>
      <c r="T3941" s="2" t="str">
        <f>IF(WEEKDAY('Transaction Data'!$A3941,2)&lt;6,"Weekday","Weekend")</f>
        <v>Weekday</v>
      </c>
    </row>
    <row r="3942" ht="15.75" customHeight="1">
      <c r="A3942" s="1">
        <v>45325.0</v>
      </c>
      <c r="B3942" s="2" t="s">
        <v>3763</v>
      </c>
      <c r="C3942" s="2" t="s">
        <v>32</v>
      </c>
      <c r="D3942" s="1">
        <v>16296.0</v>
      </c>
      <c r="E3942" s="2" t="s">
        <v>37</v>
      </c>
      <c r="F3942" s="2">
        <v>395.0</v>
      </c>
      <c r="G3942" s="2" t="s">
        <v>61</v>
      </c>
      <c r="H3942" s="2" t="s">
        <v>49</v>
      </c>
      <c r="I3942" s="2" t="s">
        <v>25</v>
      </c>
      <c r="J3942" s="2" t="str">
        <f t="array" ref="J3942">XLOOKUP('Transaction Data'!$G3942,Product_Code,Biscuit_Brand)</f>
        <v>Choco Delight</v>
      </c>
      <c r="K3942" s="2">
        <f t="array" ref="K3942">XLOOKUP('Transaction Data'!$G3942,Product_Code,Cost)</f>
        <v>3</v>
      </c>
      <c r="L3942" s="2">
        <f t="array" ref="L3942">XLOOKUP('Transaction Data'!$G3942,Product_Code,Unit_Price)</f>
        <v>5</v>
      </c>
      <c r="M3942" s="3">
        <f>'Transaction Data'!$F3942*'Transaction Data'!$K3942</f>
        <v>1185</v>
      </c>
      <c r="N3942" s="3">
        <f>'Transaction Data'!$F3942*'Transaction Data'!$L3942</f>
        <v>1975</v>
      </c>
      <c r="O3942" s="3">
        <f>'Transaction Data'!$N3942-'Transaction Data'!$M3942</f>
        <v>790</v>
      </c>
      <c r="P3942" s="2">
        <f>DATEDIF('Transaction Data'!$D3942,'Transaction Data'!$A3942,"y")</f>
        <v>79</v>
      </c>
      <c r="Q3942" s="2" t="str">
        <f>FLOOR('Transaction Data'!$P3942,15)&amp;"-"&amp;FLOOR('Transaction Data'!$P3942,15)+14</f>
        <v>75-89</v>
      </c>
      <c r="R3942" s="2" t="str">
        <f>IF('Transaction Data'!$L3942&lt;=10,"Less Expensive","Expensive")</f>
        <v>Less Expensive</v>
      </c>
      <c r="S3942" s="4">
        <f>WEEKDAY('Transaction Data'!$A3942)</f>
        <v>7</v>
      </c>
      <c r="T3942" s="2" t="str">
        <f>IF(WEEKDAY('Transaction Data'!$A3942,2)&lt;6,"Weekday","Weekend")</f>
        <v>Weekend</v>
      </c>
    </row>
    <row r="3943" ht="15.75" customHeight="1">
      <c r="A3943" s="1">
        <v>45499.0</v>
      </c>
      <c r="B3943" s="2" t="s">
        <v>3764</v>
      </c>
      <c r="C3943" s="2" t="s">
        <v>41</v>
      </c>
      <c r="D3943" s="1">
        <v>35847.0</v>
      </c>
      <c r="E3943" s="2" t="s">
        <v>27</v>
      </c>
      <c r="F3943" s="2">
        <v>256.0</v>
      </c>
      <c r="G3943" s="2" t="s">
        <v>55</v>
      </c>
      <c r="H3943" s="2" t="s">
        <v>52</v>
      </c>
      <c r="I3943" s="2" t="s">
        <v>25</v>
      </c>
      <c r="J3943" s="2" t="str">
        <f t="array" ref="J3943">XLOOKUP('Transaction Data'!$G3943,Product_Code,Biscuit_Brand)</f>
        <v>Vanilla Wafers</v>
      </c>
      <c r="K3943" s="2">
        <f t="array" ref="K3943">XLOOKUP('Transaction Data'!$G3943,Product_Code,Cost)</f>
        <v>18</v>
      </c>
      <c r="L3943" s="2">
        <f t="array" ref="L3943">XLOOKUP('Transaction Data'!$G3943,Product_Code,Unit_Price)</f>
        <v>36</v>
      </c>
      <c r="M3943" s="3">
        <f>'Transaction Data'!$F3943*'Transaction Data'!$K3943</f>
        <v>4608</v>
      </c>
      <c r="N3943" s="3">
        <f>'Transaction Data'!$F3943*'Transaction Data'!$L3943</f>
        <v>9216</v>
      </c>
      <c r="O3943" s="3">
        <f>'Transaction Data'!$N3943-'Transaction Data'!$M3943</f>
        <v>4608</v>
      </c>
      <c r="P3943" s="2">
        <f>DATEDIF('Transaction Data'!$D3943,'Transaction Data'!$A3943,"y")</f>
        <v>26</v>
      </c>
      <c r="Q3943" s="2" t="str">
        <f>FLOOR('Transaction Data'!$P3943,15)&amp;"-"&amp;FLOOR('Transaction Data'!$P3943,15)+14</f>
        <v>15-29</v>
      </c>
      <c r="R3943" s="2" t="str">
        <f>IF('Transaction Data'!$L3943&lt;=10,"Less Expensive","Expensive")</f>
        <v>Expensive</v>
      </c>
      <c r="S3943" s="4">
        <f>WEEKDAY('Transaction Data'!$A3943)</f>
        <v>6</v>
      </c>
      <c r="T3943" s="2" t="str">
        <f>IF(WEEKDAY('Transaction Data'!$A3943,2)&lt;6,"Weekday","Weekend")</f>
        <v>Weekday</v>
      </c>
    </row>
    <row r="3944" ht="15.75" customHeight="1">
      <c r="A3944" s="1">
        <v>45358.0</v>
      </c>
      <c r="B3944" s="2" t="s">
        <v>3765</v>
      </c>
      <c r="C3944" s="2" t="s">
        <v>72</v>
      </c>
      <c r="D3944" s="1">
        <v>36345.0</v>
      </c>
      <c r="E3944" s="2" t="s">
        <v>22</v>
      </c>
      <c r="F3944" s="2">
        <v>411.0</v>
      </c>
      <c r="G3944" s="2" t="s">
        <v>33</v>
      </c>
      <c r="H3944" s="2" t="s">
        <v>49</v>
      </c>
      <c r="I3944" s="2" t="s">
        <v>25</v>
      </c>
      <c r="J3944" s="2" t="str">
        <f t="array" ref="J3944">XLOOKUP('Transaction Data'!$G3944,Product_Code,Biscuit_Brand)</f>
        <v>Caramel Biscuits</v>
      </c>
      <c r="K3944" s="2">
        <f t="array" ref="K3944">XLOOKUP('Transaction Data'!$G3944,Product_Code,Cost)</f>
        <v>18</v>
      </c>
      <c r="L3944" s="2">
        <f t="array" ref="L3944">XLOOKUP('Transaction Data'!$G3944,Product_Code,Unit_Price)</f>
        <v>22</v>
      </c>
      <c r="M3944" s="3">
        <f>'Transaction Data'!$F3944*'Transaction Data'!$K3944</f>
        <v>7398</v>
      </c>
      <c r="N3944" s="3">
        <f>'Transaction Data'!$F3944*'Transaction Data'!$L3944</f>
        <v>9042</v>
      </c>
      <c r="O3944" s="3">
        <f>'Transaction Data'!$N3944-'Transaction Data'!$M3944</f>
        <v>1644</v>
      </c>
      <c r="P3944" s="2">
        <f>DATEDIF('Transaction Data'!$D3944,'Transaction Data'!$A3944,"y")</f>
        <v>24</v>
      </c>
      <c r="Q3944" s="2" t="str">
        <f>FLOOR('Transaction Data'!$P3944,15)&amp;"-"&amp;FLOOR('Transaction Data'!$P3944,15)+14</f>
        <v>15-29</v>
      </c>
      <c r="R3944" s="2" t="str">
        <f>IF('Transaction Data'!$L3944&lt;=10,"Less Expensive","Expensive")</f>
        <v>Expensive</v>
      </c>
      <c r="S3944" s="4">
        <f>WEEKDAY('Transaction Data'!$A3944)</f>
        <v>5</v>
      </c>
      <c r="T3944" s="2" t="str">
        <f>IF(WEEKDAY('Transaction Data'!$A3944,2)&lt;6,"Weekday","Weekend")</f>
        <v>Weekday</v>
      </c>
    </row>
    <row r="3945" ht="15.75" customHeight="1">
      <c r="A3945" s="1">
        <v>45379.0</v>
      </c>
      <c r="B3945" s="2" t="s">
        <v>3766</v>
      </c>
      <c r="C3945" s="2" t="s">
        <v>21</v>
      </c>
      <c r="D3945" s="1">
        <v>16925.0</v>
      </c>
      <c r="E3945" s="2" t="s">
        <v>37</v>
      </c>
      <c r="F3945" s="2">
        <v>38.0</v>
      </c>
      <c r="G3945" s="2" t="s">
        <v>33</v>
      </c>
      <c r="H3945" s="2" t="s">
        <v>52</v>
      </c>
      <c r="I3945" s="2" t="s">
        <v>25</v>
      </c>
      <c r="J3945" s="2" t="str">
        <f t="array" ref="J3945">XLOOKUP('Transaction Data'!$G3945,Product_Code,Biscuit_Brand)</f>
        <v>Caramel Biscuits</v>
      </c>
      <c r="K3945" s="2">
        <f t="array" ref="K3945">XLOOKUP('Transaction Data'!$G3945,Product_Code,Cost)</f>
        <v>18</v>
      </c>
      <c r="L3945" s="2">
        <f t="array" ref="L3945">XLOOKUP('Transaction Data'!$G3945,Product_Code,Unit_Price)</f>
        <v>22</v>
      </c>
      <c r="M3945" s="3">
        <f>'Transaction Data'!$F3945*'Transaction Data'!$K3945</f>
        <v>684</v>
      </c>
      <c r="N3945" s="3">
        <f>'Transaction Data'!$F3945*'Transaction Data'!$L3945</f>
        <v>836</v>
      </c>
      <c r="O3945" s="3">
        <f>'Transaction Data'!$N3945-'Transaction Data'!$M3945</f>
        <v>152</v>
      </c>
      <c r="P3945" s="2">
        <f>DATEDIF('Transaction Data'!$D3945,'Transaction Data'!$A3945,"y")</f>
        <v>77</v>
      </c>
      <c r="Q3945" s="2" t="str">
        <f>FLOOR('Transaction Data'!$P3945,15)&amp;"-"&amp;FLOOR('Transaction Data'!$P3945,15)+14</f>
        <v>75-89</v>
      </c>
      <c r="R3945" s="2" t="str">
        <f>IF('Transaction Data'!$L3945&lt;=10,"Less Expensive","Expensive")</f>
        <v>Expensive</v>
      </c>
      <c r="S3945" s="4">
        <f>WEEKDAY('Transaction Data'!$A3945)</f>
        <v>5</v>
      </c>
      <c r="T3945" s="2" t="str">
        <f>IF(WEEKDAY('Transaction Data'!$A3945,2)&lt;6,"Weekday","Weekend")</f>
        <v>Weekday</v>
      </c>
    </row>
    <row r="3946" ht="15.75" customHeight="1">
      <c r="A3946" s="1">
        <v>45316.0</v>
      </c>
      <c r="B3946" s="2" t="s">
        <v>3767</v>
      </c>
      <c r="C3946" s="2" t="s">
        <v>65</v>
      </c>
      <c r="D3946" s="1">
        <v>28730.0</v>
      </c>
      <c r="E3946" s="2" t="s">
        <v>37</v>
      </c>
      <c r="F3946" s="2">
        <v>440.0</v>
      </c>
      <c r="G3946" s="2" t="s">
        <v>33</v>
      </c>
      <c r="H3946" s="2" t="s">
        <v>34</v>
      </c>
      <c r="I3946" s="2" t="s">
        <v>25</v>
      </c>
      <c r="J3946" s="2" t="str">
        <f t="array" ref="J3946">XLOOKUP('Transaction Data'!$G3946,Product_Code,Biscuit_Brand)</f>
        <v>Caramel Biscuits</v>
      </c>
      <c r="K3946" s="2">
        <f t="array" ref="K3946">XLOOKUP('Transaction Data'!$G3946,Product_Code,Cost)</f>
        <v>18</v>
      </c>
      <c r="L3946" s="2">
        <f t="array" ref="L3946">XLOOKUP('Transaction Data'!$G3946,Product_Code,Unit_Price)</f>
        <v>22</v>
      </c>
      <c r="M3946" s="3">
        <f>'Transaction Data'!$F3946*'Transaction Data'!$K3946</f>
        <v>7920</v>
      </c>
      <c r="N3946" s="3">
        <f>'Transaction Data'!$F3946*'Transaction Data'!$L3946</f>
        <v>9680</v>
      </c>
      <c r="O3946" s="3">
        <f>'Transaction Data'!$N3946-'Transaction Data'!$M3946</f>
        <v>1760</v>
      </c>
      <c r="P3946" s="2">
        <f>DATEDIF('Transaction Data'!$D3946,'Transaction Data'!$A3946,"y")</f>
        <v>45</v>
      </c>
      <c r="Q3946" s="2" t="str">
        <f>FLOOR('Transaction Data'!$P3946,15)&amp;"-"&amp;FLOOR('Transaction Data'!$P3946,15)+14</f>
        <v>45-59</v>
      </c>
      <c r="R3946" s="2" t="str">
        <f>IF('Transaction Data'!$L3946&lt;=10,"Less Expensive","Expensive")</f>
        <v>Expensive</v>
      </c>
      <c r="S3946" s="4">
        <f>WEEKDAY('Transaction Data'!$A3946)</f>
        <v>5</v>
      </c>
      <c r="T3946" s="2" t="str">
        <f>IF(WEEKDAY('Transaction Data'!$A3946,2)&lt;6,"Weekday","Weekend")</f>
        <v>Weekday</v>
      </c>
    </row>
    <row r="3947" ht="15.75" customHeight="1">
      <c r="A3947" s="1">
        <v>45450.0</v>
      </c>
      <c r="B3947" s="2" t="s">
        <v>3768</v>
      </c>
      <c r="C3947" s="2" t="s">
        <v>78</v>
      </c>
      <c r="D3947" s="1">
        <v>34057.0</v>
      </c>
      <c r="E3947" s="2" t="s">
        <v>27</v>
      </c>
      <c r="F3947" s="2">
        <v>64.0</v>
      </c>
      <c r="G3947" s="2" t="s">
        <v>60</v>
      </c>
      <c r="H3947" s="2" t="s">
        <v>34</v>
      </c>
      <c r="I3947" s="2" t="s">
        <v>25</v>
      </c>
      <c r="J3947" s="2" t="str">
        <f t="array" ref="J3947">XLOOKUP('Transaction Data'!$G3947,Product_Code,Biscuit_Brand)</f>
        <v>Peanut Butter Bites</v>
      </c>
      <c r="K3947" s="2">
        <f t="array" ref="K3947">XLOOKUP('Transaction Data'!$G3947,Product_Code,Cost)</f>
        <v>5</v>
      </c>
      <c r="L3947" s="2">
        <f t="array" ref="L3947">XLOOKUP('Transaction Data'!$G3947,Product_Code,Unit_Price)</f>
        <v>7</v>
      </c>
      <c r="M3947" s="3">
        <f>'Transaction Data'!$F3947*'Transaction Data'!$K3947</f>
        <v>320</v>
      </c>
      <c r="N3947" s="3">
        <f>'Transaction Data'!$F3947*'Transaction Data'!$L3947</f>
        <v>448</v>
      </c>
      <c r="O3947" s="3">
        <f>'Transaction Data'!$N3947-'Transaction Data'!$M3947</f>
        <v>128</v>
      </c>
      <c r="P3947" s="2">
        <f>DATEDIF('Transaction Data'!$D3947,'Transaction Data'!$A3947,"y")</f>
        <v>31</v>
      </c>
      <c r="Q3947" s="2" t="str">
        <f>FLOOR('Transaction Data'!$P3947,15)&amp;"-"&amp;FLOOR('Transaction Data'!$P3947,15)+14</f>
        <v>30-44</v>
      </c>
      <c r="R3947" s="2" t="str">
        <f>IF('Transaction Data'!$L3947&lt;=10,"Less Expensive","Expensive")</f>
        <v>Less Expensive</v>
      </c>
      <c r="S3947" s="4">
        <f>WEEKDAY('Transaction Data'!$A3947)</f>
        <v>6</v>
      </c>
      <c r="T3947" s="2" t="str">
        <f>IF(WEEKDAY('Transaction Data'!$A3947,2)&lt;6,"Weekday","Weekend")</f>
        <v>Weekday</v>
      </c>
    </row>
    <row r="3948" ht="15.75" customHeight="1">
      <c r="A3948" s="1">
        <v>45417.0</v>
      </c>
      <c r="B3948" s="2" t="s">
        <v>3769</v>
      </c>
      <c r="C3948" s="2" t="s">
        <v>72</v>
      </c>
      <c r="D3948" s="1">
        <v>23865.0</v>
      </c>
      <c r="E3948" s="2" t="s">
        <v>27</v>
      </c>
      <c r="F3948" s="2">
        <v>252.0</v>
      </c>
      <c r="G3948" s="2" t="s">
        <v>55</v>
      </c>
      <c r="H3948" s="2" t="s">
        <v>39</v>
      </c>
      <c r="I3948" s="2" t="s">
        <v>25</v>
      </c>
      <c r="J3948" s="2" t="str">
        <f t="array" ref="J3948">XLOOKUP('Transaction Data'!$G3948,Product_Code,Biscuit_Brand)</f>
        <v>Vanilla Wafers</v>
      </c>
      <c r="K3948" s="2">
        <f t="array" ref="K3948">XLOOKUP('Transaction Data'!$G3948,Product_Code,Cost)</f>
        <v>18</v>
      </c>
      <c r="L3948" s="2">
        <f t="array" ref="L3948">XLOOKUP('Transaction Data'!$G3948,Product_Code,Unit_Price)</f>
        <v>36</v>
      </c>
      <c r="M3948" s="3">
        <f>'Transaction Data'!$F3948*'Transaction Data'!$K3948</f>
        <v>4536</v>
      </c>
      <c r="N3948" s="3">
        <f>'Transaction Data'!$F3948*'Transaction Data'!$L3948</f>
        <v>9072</v>
      </c>
      <c r="O3948" s="3">
        <f>'Transaction Data'!$N3948-'Transaction Data'!$M3948</f>
        <v>4536</v>
      </c>
      <c r="P3948" s="2">
        <f>DATEDIF('Transaction Data'!$D3948,'Transaction Data'!$A3948,"y")</f>
        <v>59</v>
      </c>
      <c r="Q3948" s="2" t="str">
        <f>FLOOR('Transaction Data'!$P3948,15)&amp;"-"&amp;FLOOR('Transaction Data'!$P3948,15)+14</f>
        <v>45-59</v>
      </c>
      <c r="R3948" s="2" t="str">
        <f>IF('Transaction Data'!$L3948&lt;=10,"Less Expensive","Expensive")</f>
        <v>Expensive</v>
      </c>
      <c r="S3948" s="4">
        <f>WEEKDAY('Transaction Data'!$A3948)</f>
        <v>1</v>
      </c>
      <c r="T3948" s="2" t="str">
        <f>IF(WEEKDAY('Transaction Data'!$A3948,2)&lt;6,"Weekday","Weekend")</f>
        <v>Weekend</v>
      </c>
    </row>
    <row r="3949" ht="15.75" customHeight="1">
      <c r="A3949" s="1">
        <v>45373.0</v>
      </c>
      <c r="B3949" s="2" t="s">
        <v>3770</v>
      </c>
      <c r="C3949" s="2" t="s">
        <v>78</v>
      </c>
      <c r="D3949" s="1">
        <v>34717.0</v>
      </c>
      <c r="E3949" s="2" t="s">
        <v>37</v>
      </c>
      <c r="F3949" s="2">
        <v>241.0</v>
      </c>
      <c r="G3949" s="2" t="s">
        <v>38</v>
      </c>
      <c r="H3949" s="2" t="s">
        <v>42</v>
      </c>
      <c r="I3949" s="2" t="s">
        <v>25</v>
      </c>
      <c r="J3949" s="2" t="str">
        <f t="array" ref="J3949">XLOOKUP('Transaction Data'!$G3949,Product_Code,Biscuit_Brand)</f>
        <v>Ginger Snaps</v>
      </c>
      <c r="K3949" s="2">
        <f t="array" ref="K3949">XLOOKUP('Transaction Data'!$G3949,Product_Code,Cost)</f>
        <v>14</v>
      </c>
      <c r="L3949" s="2">
        <f t="array" ref="L3949">XLOOKUP('Transaction Data'!$G3949,Product_Code,Unit_Price)</f>
        <v>28</v>
      </c>
      <c r="M3949" s="3">
        <f>'Transaction Data'!$F3949*'Transaction Data'!$K3949</f>
        <v>3374</v>
      </c>
      <c r="N3949" s="3">
        <f>'Transaction Data'!$F3949*'Transaction Data'!$L3949</f>
        <v>6748</v>
      </c>
      <c r="O3949" s="3">
        <f>'Transaction Data'!$N3949-'Transaction Data'!$M3949</f>
        <v>3374</v>
      </c>
      <c r="P3949" s="2">
        <f>DATEDIF('Transaction Data'!$D3949,'Transaction Data'!$A3949,"y")</f>
        <v>29</v>
      </c>
      <c r="Q3949" s="2" t="str">
        <f>FLOOR('Transaction Data'!$P3949,15)&amp;"-"&amp;FLOOR('Transaction Data'!$P3949,15)+14</f>
        <v>15-29</v>
      </c>
      <c r="R3949" s="2" t="str">
        <f>IF('Transaction Data'!$L3949&lt;=10,"Less Expensive","Expensive")</f>
        <v>Expensive</v>
      </c>
      <c r="S3949" s="4">
        <f>WEEKDAY('Transaction Data'!$A3949)</f>
        <v>6</v>
      </c>
      <c r="T3949" s="2" t="str">
        <f>IF(WEEKDAY('Transaction Data'!$A3949,2)&lt;6,"Weekday","Weekend")</f>
        <v>Weekday</v>
      </c>
    </row>
    <row r="3950" ht="15.75" customHeight="1">
      <c r="A3950" s="1">
        <v>45375.0</v>
      </c>
      <c r="B3950" s="2" t="s">
        <v>3771</v>
      </c>
      <c r="C3950" s="2" t="s">
        <v>78</v>
      </c>
      <c r="D3950" s="1">
        <v>16148.0</v>
      </c>
      <c r="E3950" s="2" t="s">
        <v>22</v>
      </c>
      <c r="F3950" s="2">
        <v>35.0</v>
      </c>
      <c r="G3950" s="2" t="s">
        <v>48</v>
      </c>
      <c r="H3950" s="2" t="s">
        <v>45</v>
      </c>
      <c r="I3950" s="2" t="s">
        <v>25</v>
      </c>
      <c r="J3950" s="2" t="str">
        <f t="array" ref="J3950">XLOOKUP('Transaction Data'!$G3950,Product_Code,Biscuit_Brand)</f>
        <v>Lemon Crisps</v>
      </c>
      <c r="K3950" s="2">
        <f t="array" ref="K3950">XLOOKUP('Transaction Data'!$G3950,Product_Code,Cost)</f>
        <v>7</v>
      </c>
      <c r="L3950" s="2">
        <f t="array" ref="L3950">XLOOKUP('Transaction Data'!$G3950,Product_Code,Unit_Price)</f>
        <v>9</v>
      </c>
      <c r="M3950" s="3">
        <f>'Transaction Data'!$F3950*'Transaction Data'!$K3950</f>
        <v>245</v>
      </c>
      <c r="N3950" s="3">
        <f>'Transaction Data'!$F3950*'Transaction Data'!$L3950</f>
        <v>315</v>
      </c>
      <c r="O3950" s="3">
        <f>'Transaction Data'!$N3950-'Transaction Data'!$M3950</f>
        <v>70</v>
      </c>
      <c r="P3950" s="2">
        <f>DATEDIF('Transaction Data'!$D3950,'Transaction Data'!$A3950,"y")</f>
        <v>80</v>
      </c>
      <c r="Q3950" s="2" t="str">
        <f>FLOOR('Transaction Data'!$P3950,15)&amp;"-"&amp;FLOOR('Transaction Data'!$P3950,15)+14</f>
        <v>75-89</v>
      </c>
      <c r="R3950" s="2" t="str">
        <f>IF('Transaction Data'!$L3950&lt;=10,"Less Expensive","Expensive")</f>
        <v>Less Expensive</v>
      </c>
      <c r="S3950" s="4">
        <f>WEEKDAY('Transaction Data'!$A3950)</f>
        <v>1</v>
      </c>
      <c r="T3950" s="2" t="str">
        <f>IF(WEEKDAY('Transaction Data'!$A3950,2)&lt;6,"Weekday","Weekend")</f>
        <v>Weekend</v>
      </c>
    </row>
    <row r="3951" ht="15.75" customHeight="1">
      <c r="A3951" s="1">
        <v>45432.0</v>
      </c>
      <c r="B3951" s="2" t="s">
        <v>3772</v>
      </c>
      <c r="C3951" s="2" t="s">
        <v>47</v>
      </c>
      <c r="D3951" s="1">
        <v>21835.0</v>
      </c>
      <c r="E3951" s="2" t="s">
        <v>37</v>
      </c>
      <c r="F3951" s="2">
        <v>378.0</v>
      </c>
      <c r="G3951" s="2" t="s">
        <v>33</v>
      </c>
      <c r="H3951" s="2" t="s">
        <v>49</v>
      </c>
      <c r="I3951" s="2" t="s">
        <v>25</v>
      </c>
      <c r="J3951" s="2" t="str">
        <f t="array" ref="J3951">XLOOKUP('Transaction Data'!$G3951,Product_Code,Biscuit_Brand)</f>
        <v>Caramel Biscuits</v>
      </c>
      <c r="K3951" s="2">
        <f t="array" ref="K3951">XLOOKUP('Transaction Data'!$G3951,Product_Code,Cost)</f>
        <v>18</v>
      </c>
      <c r="L3951" s="2">
        <f t="array" ref="L3951">XLOOKUP('Transaction Data'!$G3951,Product_Code,Unit_Price)</f>
        <v>22</v>
      </c>
      <c r="M3951" s="3">
        <f>'Transaction Data'!$F3951*'Transaction Data'!$K3951</f>
        <v>6804</v>
      </c>
      <c r="N3951" s="3">
        <f>'Transaction Data'!$F3951*'Transaction Data'!$L3951</f>
        <v>8316</v>
      </c>
      <c r="O3951" s="3">
        <f>'Transaction Data'!$N3951-'Transaction Data'!$M3951</f>
        <v>1512</v>
      </c>
      <c r="P3951" s="2">
        <f>DATEDIF('Transaction Data'!$D3951,'Transaction Data'!$A3951,"y")</f>
        <v>64</v>
      </c>
      <c r="Q3951" s="2" t="str">
        <f>FLOOR('Transaction Data'!$P3951,15)&amp;"-"&amp;FLOOR('Transaction Data'!$P3951,15)+14</f>
        <v>60-74</v>
      </c>
      <c r="R3951" s="2" t="str">
        <f>IF('Transaction Data'!$L3951&lt;=10,"Less Expensive","Expensive")</f>
        <v>Expensive</v>
      </c>
      <c r="S3951" s="4">
        <f>WEEKDAY('Transaction Data'!$A3951)</f>
        <v>2</v>
      </c>
      <c r="T3951" s="2" t="str">
        <f>IF(WEEKDAY('Transaction Data'!$A3951,2)&lt;6,"Weekday","Weekend")</f>
        <v>Weekday</v>
      </c>
    </row>
    <row r="3952" ht="15.75" customHeight="1">
      <c r="A3952" s="1">
        <v>45361.0</v>
      </c>
      <c r="B3952" s="2" t="s">
        <v>3773</v>
      </c>
      <c r="C3952" s="2" t="s">
        <v>47</v>
      </c>
      <c r="D3952" s="1">
        <v>31241.0</v>
      </c>
      <c r="E3952" s="2" t="s">
        <v>27</v>
      </c>
      <c r="F3952" s="2">
        <v>364.0</v>
      </c>
      <c r="G3952" s="2" t="s">
        <v>55</v>
      </c>
      <c r="H3952" s="2" t="s">
        <v>52</v>
      </c>
      <c r="I3952" s="2" t="s">
        <v>25</v>
      </c>
      <c r="J3952" s="2" t="str">
        <f t="array" ref="J3952">XLOOKUP('Transaction Data'!$G3952,Product_Code,Biscuit_Brand)</f>
        <v>Vanilla Wafers</v>
      </c>
      <c r="K3952" s="2">
        <f t="array" ref="K3952">XLOOKUP('Transaction Data'!$G3952,Product_Code,Cost)</f>
        <v>18</v>
      </c>
      <c r="L3952" s="2">
        <f t="array" ref="L3952">XLOOKUP('Transaction Data'!$G3952,Product_Code,Unit_Price)</f>
        <v>36</v>
      </c>
      <c r="M3952" s="3">
        <f>'Transaction Data'!$F3952*'Transaction Data'!$K3952</f>
        <v>6552</v>
      </c>
      <c r="N3952" s="3">
        <f>'Transaction Data'!$F3952*'Transaction Data'!$L3952</f>
        <v>13104</v>
      </c>
      <c r="O3952" s="3">
        <f>'Transaction Data'!$N3952-'Transaction Data'!$M3952</f>
        <v>6552</v>
      </c>
      <c r="P3952" s="2">
        <f>DATEDIF('Transaction Data'!$D3952,'Transaction Data'!$A3952,"y")</f>
        <v>38</v>
      </c>
      <c r="Q3952" s="2" t="str">
        <f>FLOOR('Transaction Data'!$P3952,15)&amp;"-"&amp;FLOOR('Transaction Data'!$P3952,15)+14</f>
        <v>30-44</v>
      </c>
      <c r="R3952" s="2" t="str">
        <f>IF('Transaction Data'!$L3952&lt;=10,"Less Expensive","Expensive")</f>
        <v>Expensive</v>
      </c>
      <c r="S3952" s="4">
        <f>WEEKDAY('Transaction Data'!$A3952)</f>
        <v>1</v>
      </c>
      <c r="T3952" s="2" t="str">
        <f>IF(WEEKDAY('Transaction Data'!$A3952,2)&lt;6,"Weekday","Weekend")</f>
        <v>Weekend</v>
      </c>
    </row>
    <row r="3953" ht="15.75" customHeight="1">
      <c r="A3953" s="1">
        <v>45408.0</v>
      </c>
      <c r="B3953" s="2" t="s">
        <v>3774</v>
      </c>
      <c r="C3953" s="2" t="s">
        <v>47</v>
      </c>
      <c r="D3953" s="1">
        <v>30659.0</v>
      </c>
      <c r="E3953" s="2" t="s">
        <v>37</v>
      </c>
      <c r="F3953" s="2">
        <v>185.0</v>
      </c>
      <c r="G3953" s="2" t="s">
        <v>33</v>
      </c>
      <c r="H3953" s="2" t="s">
        <v>49</v>
      </c>
      <c r="I3953" s="2" t="s">
        <v>25</v>
      </c>
      <c r="J3953" s="2" t="str">
        <f t="array" ref="J3953">XLOOKUP('Transaction Data'!$G3953,Product_Code,Biscuit_Brand)</f>
        <v>Caramel Biscuits</v>
      </c>
      <c r="K3953" s="2">
        <f t="array" ref="K3953">XLOOKUP('Transaction Data'!$G3953,Product_Code,Cost)</f>
        <v>18</v>
      </c>
      <c r="L3953" s="2">
        <f t="array" ref="L3953">XLOOKUP('Transaction Data'!$G3953,Product_Code,Unit_Price)</f>
        <v>22</v>
      </c>
      <c r="M3953" s="3">
        <f>'Transaction Data'!$F3953*'Transaction Data'!$K3953</f>
        <v>3330</v>
      </c>
      <c r="N3953" s="3">
        <f>'Transaction Data'!$F3953*'Transaction Data'!$L3953</f>
        <v>4070</v>
      </c>
      <c r="O3953" s="3">
        <f>'Transaction Data'!$N3953-'Transaction Data'!$M3953</f>
        <v>740</v>
      </c>
      <c r="P3953" s="2">
        <f>DATEDIF('Transaction Data'!$D3953,'Transaction Data'!$A3953,"y")</f>
        <v>40</v>
      </c>
      <c r="Q3953" s="2" t="str">
        <f>FLOOR('Transaction Data'!$P3953,15)&amp;"-"&amp;FLOOR('Transaction Data'!$P3953,15)+14</f>
        <v>30-44</v>
      </c>
      <c r="R3953" s="2" t="str">
        <f>IF('Transaction Data'!$L3953&lt;=10,"Less Expensive","Expensive")</f>
        <v>Expensive</v>
      </c>
      <c r="S3953" s="4">
        <f>WEEKDAY('Transaction Data'!$A3953)</f>
        <v>6</v>
      </c>
      <c r="T3953" s="2" t="str">
        <f>IF(WEEKDAY('Transaction Data'!$A3953,2)&lt;6,"Weekday","Weekend")</f>
        <v>Weekday</v>
      </c>
    </row>
    <row r="3954" ht="15.75" customHeight="1">
      <c r="A3954" s="1">
        <v>45350.0</v>
      </c>
      <c r="B3954" s="2" t="s">
        <v>3775</v>
      </c>
      <c r="C3954" s="2" t="s">
        <v>51</v>
      </c>
      <c r="D3954" s="1">
        <v>37002.0</v>
      </c>
      <c r="E3954" s="2" t="s">
        <v>63</v>
      </c>
      <c r="F3954" s="2">
        <v>409.0</v>
      </c>
      <c r="G3954" s="2" t="s">
        <v>57</v>
      </c>
      <c r="H3954" s="2" t="s">
        <v>52</v>
      </c>
      <c r="I3954" s="2" t="s">
        <v>25</v>
      </c>
      <c r="J3954" s="2" t="str">
        <f t="array" ref="J3954">XLOOKUP('Transaction Data'!$G3954,Product_Code,Biscuit_Brand)</f>
        <v>Oatmeal Cookies</v>
      </c>
      <c r="K3954" s="2">
        <f t="array" ref="K3954">XLOOKUP('Transaction Data'!$G3954,Product_Code,Cost)</f>
        <v>19</v>
      </c>
      <c r="L3954" s="2">
        <f t="array" ref="L3954">XLOOKUP('Transaction Data'!$G3954,Product_Code,Unit_Price)</f>
        <v>23</v>
      </c>
      <c r="M3954" s="3">
        <f>'Transaction Data'!$F3954*'Transaction Data'!$K3954</f>
        <v>7771</v>
      </c>
      <c r="N3954" s="3">
        <f>'Transaction Data'!$F3954*'Transaction Data'!$L3954</f>
        <v>9407</v>
      </c>
      <c r="O3954" s="3">
        <f>'Transaction Data'!$N3954-'Transaction Data'!$M3954</f>
        <v>1636</v>
      </c>
      <c r="P3954" s="2">
        <f>DATEDIF('Transaction Data'!$D3954,'Transaction Data'!$A3954,"y")</f>
        <v>22</v>
      </c>
      <c r="Q3954" s="2" t="str">
        <f>FLOOR('Transaction Data'!$P3954,15)&amp;"-"&amp;FLOOR('Transaction Data'!$P3954,15)+14</f>
        <v>15-29</v>
      </c>
      <c r="R3954" s="2" t="str">
        <f>IF('Transaction Data'!$L3954&lt;=10,"Less Expensive","Expensive")</f>
        <v>Expensive</v>
      </c>
      <c r="S3954" s="4">
        <f>WEEKDAY('Transaction Data'!$A3954)</f>
        <v>4</v>
      </c>
      <c r="T3954" s="2" t="str">
        <f>IF(WEEKDAY('Transaction Data'!$A3954,2)&lt;6,"Weekday","Weekend")</f>
        <v>Weekday</v>
      </c>
    </row>
    <row r="3955" ht="15.75" customHeight="1">
      <c r="A3955" s="1">
        <v>45305.0</v>
      </c>
      <c r="B3955" s="2" t="s">
        <v>3776</v>
      </c>
      <c r="C3955" s="2" t="s">
        <v>41</v>
      </c>
      <c r="D3955" s="1">
        <v>28917.0</v>
      </c>
      <c r="E3955" s="2" t="s">
        <v>37</v>
      </c>
      <c r="F3955" s="2">
        <v>228.0</v>
      </c>
      <c r="G3955" s="2" t="s">
        <v>28</v>
      </c>
      <c r="H3955" s="2" t="s">
        <v>52</v>
      </c>
      <c r="I3955" s="2" t="s">
        <v>25</v>
      </c>
      <c r="J3955" s="2" t="str">
        <f t="array" ref="J3955">XLOOKUP('Transaction Data'!$G3955,Product_Code,Biscuit_Brand)</f>
        <v>Shortbread</v>
      </c>
      <c r="K3955" s="2">
        <f t="array" ref="K3955">XLOOKUP('Transaction Data'!$G3955,Product_Code,Cost)</f>
        <v>10</v>
      </c>
      <c r="L3955" s="2">
        <f t="array" ref="L3955">XLOOKUP('Transaction Data'!$G3955,Product_Code,Unit_Price)</f>
        <v>45</v>
      </c>
      <c r="M3955" s="3">
        <f>'Transaction Data'!$F3955*'Transaction Data'!$K3955</f>
        <v>2280</v>
      </c>
      <c r="N3955" s="3">
        <f>'Transaction Data'!$F3955*'Transaction Data'!$L3955</f>
        <v>10260</v>
      </c>
      <c r="O3955" s="3">
        <f>'Transaction Data'!$N3955-'Transaction Data'!$M3955</f>
        <v>7980</v>
      </c>
      <c r="P3955" s="2">
        <f>DATEDIF('Transaction Data'!$D3955,'Transaction Data'!$A3955,"y")</f>
        <v>44</v>
      </c>
      <c r="Q3955" s="2" t="str">
        <f>FLOOR('Transaction Data'!$P3955,15)&amp;"-"&amp;FLOOR('Transaction Data'!$P3955,15)+14</f>
        <v>30-44</v>
      </c>
      <c r="R3955" s="2" t="str">
        <f>IF('Transaction Data'!$L3955&lt;=10,"Less Expensive","Expensive")</f>
        <v>Expensive</v>
      </c>
      <c r="S3955" s="4">
        <f>WEEKDAY('Transaction Data'!$A3955)</f>
        <v>1</v>
      </c>
      <c r="T3955" s="2" t="str">
        <f>IF(WEEKDAY('Transaction Data'!$A3955,2)&lt;6,"Weekday","Weekend")</f>
        <v>Weekend</v>
      </c>
    </row>
    <row r="3956" ht="15.75" customHeight="1">
      <c r="A3956" s="1">
        <v>45359.0</v>
      </c>
      <c r="B3956" s="2" t="s">
        <v>3777</v>
      </c>
      <c r="C3956" s="2" t="s">
        <v>41</v>
      </c>
      <c r="D3956" s="1">
        <v>35838.0</v>
      </c>
      <c r="E3956" s="2" t="s">
        <v>22</v>
      </c>
      <c r="F3956" s="2">
        <v>468.0</v>
      </c>
      <c r="G3956" s="2" t="s">
        <v>23</v>
      </c>
      <c r="H3956" s="2" t="s">
        <v>45</v>
      </c>
      <c r="I3956" s="2" t="s">
        <v>25</v>
      </c>
      <c r="J3956" s="2" t="str">
        <f t="array" ref="J3956">XLOOKUP('Transaction Data'!$G3956,Product_Code,Biscuit_Brand)</f>
        <v>Cinnamon Swirls</v>
      </c>
      <c r="K3956" s="2">
        <f t="array" ref="K3956">XLOOKUP('Transaction Data'!$G3956,Product_Code,Cost)</f>
        <v>10</v>
      </c>
      <c r="L3956" s="2">
        <f t="array" ref="L3956">XLOOKUP('Transaction Data'!$G3956,Product_Code,Unit_Price)</f>
        <v>14</v>
      </c>
      <c r="M3956" s="3">
        <f>'Transaction Data'!$F3956*'Transaction Data'!$K3956</f>
        <v>4680</v>
      </c>
      <c r="N3956" s="3">
        <f>'Transaction Data'!$F3956*'Transaction Data'!$L3956</f>
        <v>6552</v>
      </c>
      <c r="O3956" s="3">
        <f>'Transaction Data'!$N3956-'Transaction Data'!$M3956</f>
        <v>1872</v>
      </c>
      <c r="P3956" s="2">
        <f>DATEDIF('Transaction Data'!$D3956,'Transaction Data'!$A3956,"y")</f>
        <v>26</v>
      </c>
      <c r="Q3956" s="2" t="str">
        <f>FLOOR('Transaction Data'!$P3956,15)&amp;"-"&amp;FLOOR('Transaction Data'!$P3956,15)+14</f>
        <v>15-29</v>
      </c>
      <c r="R3956" s="2" t="str">
        <f>IF('Transaction Data'!$L3956&lt;=10,"Less Expensive","Expensive")</f>
        <v>Expensive</v>
      </c>
      <c r="S3956" s="4">
        <f>WEEKDAY('Transaction Data'!$A3956)</f>
        <v>6</v>
      </c>
      <c r="T3956" s="2" t="str">
        <f>IF(WEEKDAY('Transaction Data'!$A3956,2)&lt;6,"Weekday","Weekend")</f>
        <v>Weekday</v>
      </c>
    </row>
    <row r="3957" ht="15.75" customHeight="1">
      <c r="A3957" s="1">
        <v>45333.0</v>
      </c>
      <c r="B3957" s="2" t="s">
        <v>3778</v>
      </c>
      <c r="C3957" s="2" t="s">
        <v>78</v>
      </c>
      <c r="D3957" s="1">
        <v>15997.0</v>
      </c>
      <c r="E3957" s="2" t="s">
        <v>63</v>
      </c>
      <c r="F3957" s="2">
        <v>221.0</v>
      </c>
      <c r="G3957" s="2" t="s">
        <v>48</v>
      </c>
      <c r="H3957" s="2" t="s">
        <v>49</v>
      </c>
      <c r="I3957" s="2" t="s">
        <v>25</v>
      </c>
      <c r="J3957" s="2" t="str">
        <f t="array" ref="J3957">XLOOKUP('Transaction Data'!$G3957,Product_Code,Biscuit_Brand)</f>
        <v>Lemon Crisps</v>
      </c>
      <c r="K3957" s="2">
        <f t="array" ref="K3957">XLOOKUP('Transaction Data'!$G3957,Product_Code,Cost)</f>
        <v>7</v>
      </c>
      <c r="L3957" s="2">
        <f t="array" ref="L3957">XLOOKUP('Transaction Data'!$G3957,Product_Code,Unit_Price)</f>
        <v>9</v>
      </c>
      <c r="M3957" s="3">
        <f>'Transaction Data'!$F3957*'Transaction Data'!$K3957</f>
        <v>1547</v>
      </c>
      <c r="N3957" s="3">
        <f>'Transaction Data'!$F3957*'Transaction Data'!$L3957</f>
        <v>1989</v>
      </c>
      <c r="O3957" s="3">
        <f>'Transaction Data'!$N3957-'Transaction Data'!$M3957</f>
        <v>442</v>
      </c>
      <c r="P3957" s="2">
        <f>DATEDIF('Transaction Data'!$D3957,'Transaction Data'!$A3957,"y")</f>
        <v>80</v>
      </c>
      <c r="Q3957" s="2" t="str">
        <f>FLOOR('Transaction Data'!$P3957,15)&amp;"-"&amp;FLOOR('Transaction Data'!$P3957,15)+14</f>
        <v>75-89</v>
      </c>
      <c r="R3957" s="2" t="str">
        <f>IF('Transaction Data'!$L3957&lt;=10,"Less Expensive","Expensive")</f>
        <v>Less Expensive</v>
      </c>
      <c r="S3957" s="4">
        <f>WEEKDAY('Transaction Data'!$A3957)</f>
        <v>1</v>
      </c>
      <c r="T3957" s="2" t="str">
        <f>IF(WEEKDAY('Transaction Data'!$A3957,2)&lt;6,"Weekday","Weekend")</f>
        <v>Weekend</v>
      </c>
    </row>
    <row r="3958" ht="15.75" customHeight="1">
      <c r="A3958" s="1">
        <v>45366.0</v>
      </c>
      <c r="B3958" s="2" t="s">
        <v>3779</v>
      </c>
      <c r="C3958" s="2" t="s">
        <v>32</v>
      </c>
      <c r="D3958" s="1">
        <v>27655.0</v>
      </c>
      <c r="E3958" s="2" t="s">
        <v>27</v>
      </c>
      <c r="F3958" s="2">
        <v>186.0</v>
      </c>
      <c r="G3958" s="2" t="s">
        <v>60</v>
      </c>
      <c r="H3958" s="2" t="s">
        <v>52</v>
      </c>
      <c r="I3958" s="2" t="s">
        <v>25</v>
      </c>
      <c r="J3958" s="2" t="str">
        <f t="array" ref="J3958">XLOOKUP('Transaction Data'!$G3958,Product_Code,Biscuit_Brand)</f>
        <v>Peanut Butter Bites</v>
      </c>
      <c r="K3958" s="2">
        <f t="array" ref="K3958">XLOOKUP('Transaction Data'!$G3958,Product_Code,Cost)</f>
        <v>5</v>
      </c>
      <c r="L3958" s="2">
        <f t="array" ref="L3958">XLOOKUP('Transaction Data'!$G3958,Product_Code,Unit_Price)</f>
        <v>7</v>
      </c>
      <c r="M3958" s="3">
        <f>'Transaction Data'!$F3958*'Transaction Data'!$K3958</f>
        <v>930</v>
      </c>
      <c r="N3958" s="3">
        <f>'Transaction Data'!$F3958*'Transaction Data'!$L3958</f>
        <v>1302</v>
      </c>
      <c r="O3958" s="3">
        <f>'Transaction Data'!$N3958-'Transaction Data'!$M3958</f>
        <v>372</v>
      </c>
      <c r="P3958" s="2">
        <f>DATEDIF('Transaction Data'!$D3958,'Transaction Data'!$A3958,"y")</f>
        <v>48</v>
      </c>
      <c r="Q3958" s="2" t="str">
        <f>FLOOR('Transaction Data'!$P3958,15)&amp;"-"&amp;FLOOR('Transaction Data'!$P3958,15)+14</f>
        <v>45-59</v>
      </c>
      <c r="R3958" s="2" t="str">
        <f>IF('Transaction Data'!$L3958&lt;=10,"Less Expensive","Expensive")</f>
        <v>Less Expensive</v>
      </c>
      <c r="S3958" s="4">
        <f>WEEKDAY('Transaction Data'!$A3958)</f>
        <v>6</v>
      </c>
      <c r="T3958" s="2" t="str">
        <f>IF(WEEKDAY('Transaction Data'!$A3958,2)&lt;6,"Weekday","Weekend")</f>
        <v>Weekday</v>
      </c>
    </row>
    <row r="3959" ht="15.75" customHeight="1">
      <c r="A3959" s="1">
        <v>45431.0</v>
      </c>
      <c r="B3959" s="2" t="s">
        <v>3780</v>
      </c>
      <c r="C3959" s="2" t="s">
        <v>65</v>
      </c>
      <c r="D3959" s="1">
        <v>17099.0</v>
      </c>
      <c r="E3959" s="2" t="s">
        <v>63</v>
      </c>
      <c r="F3959" s="2">
        <v>298.0</v>
      </c>
      <c r="G3959" s="2" t="s">
        <v>48</v>
      </c>
      <c r="H3959" s="2" t="s">
        <v>49</v>
      </c>
      <c r="I3959" s="2" t="s">
        <v>25</v>
      </c>
      <c r="J3959" s="2" t="str">
        <f t="array" ref="J3959">XLOOKUP('Transaction Data'!$G3959,Product_Code,Biscuit_Brand)</f>
        <v>Lemon Crisps</v>
      </c>
      <c r="K3959" s="2">
        <f t="array" ref="K3959">XLOOKUP('Transaction Data'!$G3959,Product_Code,Cost)</f>
        <v>7</v>
      </c>
      <c r="L3959" s="2">
        <f t="array" ref="L3959">XLOOKUP('Transaction Data'!$G3959,Product_Code,Unit_Price)</f>
        <v>9</v>
      </c>
      <c r="M3959" s="3">
        <f>'Transaction Data'!$F3959*'Transaction Data'!$K3959</f>
        <v>2086</v>
      </c>
      <c r="N3959" s="3">
        <f>'Transaction Data'!$F3959*'Transaction Data'!$L3959</f>
        <v>2682</v>
      </c>
      <c r="O3959" s="3">
        <f>'Transaction Data'!$N3959-'Transaction Data'!$M3959</f>
        <v>596</v>
      </c>
      <c r="P3959" s="2">
        <f>DATEDIF('Transaction Data'!$D3959,'Transaction Data'!$A3959,"y")</f>
        <v>77</v>
      </c>
      <c r="Q3959" s="2" t="str">
        <f>FLOOR('Transaction Data'!$P3959,15)&amp;"-"&amp;FLOOR('Transaction Data'!$P3959,15)+14</f>
        <v>75-89</v>
      </c>
      <c r="R3959" s="2" t="str">
        <f>IF('Transaction Data'!$L3959&lt;=10,"Less Expensive","Expensive")</f>
        <v>Less Expensive</v>
      </c>
      <c r="S3959" s="4">
        <f>WEEKDAY('Transaction Data'!$A3959)</f>
        <v>1</v>
      </c>
      <c r="T3959" s="2" t="str">
        <f>IF(WEEKDAY('Transaction Data'!$A3959,2)&lt;6,"Weekday","Weekend")</f>
        <v>Weekend</v>
      </c>
    </row>
    <row r="3960" ht="15.75" customHeight="1">
      <c r="A3960" s="1">
        <v>45498.0</v>
      </c>
      <c r="B3960" s="2" t="s">
        <v>3781</v>
      </c>
      <c r="C3960" s="2" t="s">
        <v>51</v>
      </c>
      <c r="D3960" s="1">
        <v>36991.0</v>
      </c>
      <c r="E3960" s="2" t="s">
        <v>37</v>
      </c>
      <c r="F3960" s="2">
        <v>59.0</v>
      </c>
      <c r="G3960" s="2" t="s">
        <v>33</v>
      </c>
      <c r="H3960" s="2" t="s">
        <v>52</v>
      </c>
      <c r="I3960" s="2" t="s">
        <v>25</v>
      </c>
      <c r="J3960" s="2" t="str">
        <f t="array" ref="J3960">XLOOKUP('Transaction Data'!$G3960,Product_Code,Biscuit_Brand)</f>
        <v>Caramel Biscuits</v>
      </c>
      <c r="K3960" s="2">
        <f t="array" ref="K3960">XLOOKUP('Transaction Data'!$G3960,Product_Code,Cost)</f>
        <v>18</v>
      </c>
      <c r="L3960" s="2">
        <f t="array" ref="L3960">XLOOKUP('Transaction Data'!$G3960,Product_Code,Unit_Price)</f>
        <v>22</v>
      </c>
      <c r="M3960" s="3">
        <f>'Transaction Data'!$F3960*'Transaction Data'!$K3960</f>
        <v>1062</v>
      </c>
      <c r="N3960" s="3">
        <f>'Transaction Data'!$F3960*'Transaction Data'!$L3960</f>
        <v>1298</v>
      </c>
      <c r="O3960" s="3">
        <f>'Transaction Data'!$N3960-'Transaction Data'!$M3960</f>
        <v>236</v>
      </c>
      <c r="P3960" s="2">
        <f>DATEDIF('Transaction Data'!$D3960,'Transaction Data'!$A3960,"y")</f>
        <v>23</v>
      </c>
      <c r="Q3960" s="2" t="str">
        <f>FLOOR('Transaction Data'!$P3960,15)&amp;"-"&amp;FLOOR('Transaction Data'!$P3960,15)+14</f>
        <v>15-29</v>
      </c>
      <c r="R3960" s="2" t="str">
        <f>IF('Transaction Data'!$L3960&lt;=10,"Less Expensive","Expensive")</f>
        <v>Expensive</v>
      </c>
      <c r="S3960" s="4">
        <f>WEEKDAY('Transaction Data'!$A3960)</f>
        <v>5</v>
      </c>
      <c r="T3960" s="2" t="str">
        <f>IF(WEEKDAY('Transaction Data'!$A3960,2)&lt;6,"Weekday","Weekend")</f>
        <v>Weekday</v>
      </c>
    </row>
    <row r="3961" ht="15.75" customHeight="1">
      <c r="A3961" s="1">
        <v>45416.0</v>
      </c>
      <c r="B3961" s="2" t="s">
        <v>3782</v>
      </c>
      <c r="C3961" s="2" t="s">
        <v>21</v>
      </c>
      <c r="D3961" s="1">
        <v>38388.0</v>
      </c>
      <c r="E3961" s="2" t="s">
        <v>63</v>
      </c>
      <c r="F3961" s="2">
        <v>193.0</v>
      </c>
      <c r="G3961" s="2" t="s">
        <v>55</v>
      </c>
      <c r="H3961" s="2" t="s">
        <v>34</v>
      </c>
      <c r="I3961" s="2" t="s">
        <v>25</v>
      </c>
      <c r="J3961" s="2" t="str">
        <f t="array" ref="J3961">XLOOKUP('Transaction Data'!$G3961,Product_Code,Biscuit_Brand)</f>
        <v>Vanilla Wafers</v>
      </c>
      <c r="K3961" s="2">
        <f t="array" ref="K3961">XLOOKUP('Transaction Data'!$G3961,Product_Code,Cost)</f>
        <v>18</v>
      </c>
      <c r="L3961" s="2">
        <f t="array" ref="L3961">XLOOKUP('Transaction Data'!$G3961,Product_Code,Unit_Price)</f>
        <v>36</v>
      </c>
      <c r="M3961" s="3">
        <f>'Transaction Data'!$F3961*'Transaction Data'!$K3961</f>
        <v>3474</v>
      </c>
      <c r="N3961" s="3">
        <f>'Transaction Data'!$F3961*'Transaction Data'!$L3961</f>
        <v>6948</v>
      </c>
      <c r="O3961" s="3">
        <f>'Transaction Data'!$N3961-'Transaction Data'!$M3961</f>
        <v>3474</v>
      </c>
      <c r="P3961" s="2">
        <f>DATEDIF('Transaction Data'!$D3961,'Transaction Data'!$A3961,"y")</f>
        <v>19</v>
      </c>
      <c r="Q3961" s="2" t="str">
        <f>FLOOR('Transaction Data'!$P3961,15)&amp;"-"&amp;FLOOR('Transaction Data'!$P3961,15)+14</f>
        <v>15-29</v>
      </c>
      <c r="R3961" s="2" t="str">
        <f>IF('Transaction Data'!$L3961&lt;=10,"Less Expensive","Expensive")</f>
        <v>Expensive</v>
      </c>
      <c r="S3961" s="4">
        <f>WEEKDAY('Transaction Data'!$A3961)</f>
        <v>7</v>
      </c>
      <c r="T3961" s="2" t="str">
        <f>IF(WEEKDAY('Transaction Data'!$A3961,2)&lt;6,"Weekday","Weekend")</f>
        <v>Weekend</v>
      </c>
    </row>
    <row r="3962" ht="15.75" customHeight="1">
      <c r="A3962" s="1">
        <v>45356.0</v>
      </c>
      <c r="B3962" s="2" t="s">
        <v>3754</v>
      </c>
      <c r="C3962" s="2" t="s">
        <v>32</v>
      </c>
      <c r="D3962" s="1">
        <v>38701.0</v>
      </c>
      <c r="E3962" s="2" t="s">
        <v>63</v>
      </c>
      <c r="F3962" s="2">
        <v>259.0</v>
      </c>
      <c r="G3962" s="2" t="s">
        <v>61</v>
      </c>
      <c r="H3962" s="2" t="s">
        <v>34</v>
      </c>
      <c r="I3962" s="2" t="s">
        <v>30</v>
      </c>
      <c r="J3962" s="2" t="str">
        <f t="array" ref="J3962">XLOOKUP('Transaction Data'!$G3962,Product_Code,Biscuit_Brand)</f>
        <v>Choco Delight</v>
      </c>
      <c r="K3962" s="2">
        <f t="array" ref="K3962">XLOOKUP('Transaction Data'!$G3962,Product_Code,Cost)</f>
        <v>3</v>
      </c>
      <c r="L3962" s="2">
        <f t="array" ref="L3962">XLOOKUP('Transaction Data'!$G3962,Product_Code,Unit_Price)</f>
        <v>5</v>
      </c>
      <c r="M3962" s="3">
        <f>'Transaction Data'!$F3962*'Transaction Data'!$K3962</f>
        <v>777</v>
      </c>
      <c r="N3962" s="3">
        <f>'Transaction Data'!$F3962*'Transaction Data'!$L3962</f>
        <v>1295</v>
      </c>
      <c r="O3962" s="3">
        <f>'Transaction Data'!$N3962-'Transaction Data'!$M3962</f>
        <v>518</v>
      </c>
      <c r="P3962" s="2">
        <f>DATEDIF('Transaction Data'!$D3962,'Transaction Data'!$A3962,"y")</f>
        <v>18</v>
      </c>
      <c r="Q3962" s="2" t="str">
        <f>FLOOR('Transaction Data'!$P3962,15)&amp;"-"&amp;FLOOR('Transaction Data'!$P3962,15)+14</f>
        <v>15-29</v>
      </c>
      <c r="R3962" s="2" t="str">
        <f>IF('Transaction Data'!$L3962&lt;=10,"Less Expensive","Expensive")</f>
        <v>Less Expensive</v>
      </c>
      <c r="S3962" s="4">
        <f>WEEKDAY('Transaction Data'!$A3962)</f>
        <v>3</v>
      </c>
      <c r="T3962" s="2" t="str">
        <f>IF(WEEKDAY('Transaction Data'!$A3962,2)&lt;6,"Weekday","Weekend")</f>
        <v>Weekday</v>
      </c>
    </row>
    <row r="3963" ht="15.75" customHeight="1">
      <c r="A3963" s="1">
        <v>45418.0</v>
      </c>
      <c r="B3963" s="2" t="s">
        <v>3783</v>
      </c>
      <c r="C3963" s="2" t="s">
        <v>41</v>
      </c>
      <c r="D3963" s="1">
        <v>27536.0</v>
      </c>
      <c r="E3963" s="2" t="s">
        <v>27</v>
      </c>
      <c r="F3963" s="2">
        <v>137.0</v>
      </c>
      <c r="G3963" s="2" t="s">
        <v>57</v>
      </c>
      <c r="H3963" s="2" t="s">
        <v>39</v>
      </c>
      <c r="I3963" s="2" t="s">
        <v>25</v>
      </c>
      <c r="J3963" s="2" t="str">
        <f t="array" ref="J3963">XLOOKUP('Transaction Data'!$G3963,Product_Code,Biscuit_Brand)</f>
        <v>Oatmeal Cookies</v>
      </c>
      <c r="K3963" s="2">
        <f t="array" ref="K3963">XLOOKUP('Transaction Data'!$G3963,Product_Code,Cost)</f>
        <v>19</v>
      </c>
      <c r="L3963" s="2">
        <f t="array" ref="L3963">XLOOKUP('Transaction Data'!$G3963,Product_Code,Unit_Price)</f>
        <v>23</v>
      </c>
      <c r="M3963" s="3">
        <f>'Transaction Data'!$F3963*'Transaction Data'!$K3963</f>
        <v>2603</v>
      </c>
      <c r="N3963" s="3">
        <f>'Transaction Data'!$F3963*'Transaction Data'!$L3963</f>
        <v>3151</v>
      </c>
      <c r="O3963" s="3">
        <f>'Transaction Data'!$N3963-'Transaction Data'!$M3963</f>
        <v>548</v>
      </c>
      <c r="P3963" s="2">
        <f>DATEDIF('Transaction Data'!$D3963,'Transaction Data'!$A3963,"y")</f>
        <v>48</v>
      </c>
      <c r="Q3963" s="2" t="str">
        <f>FLOOR('Transaction Data'!$P3963,15)&amp;"-"&amp;FLOOR('Transaction Data'!$P3963,15)+14</f>
        <v>45-59</v>
      </c>
      <c r="R3963" s="2" t="str">
        <f>IF('Transaction Data'!$L3963&lt;=10,"Less Expensive","Expensive")</f>
        <v>Expensive</v>
      </c>
      <c r="S3963" s="4">
        <f>WEEKDAY('Transaction Data'!$A3963)</f>
        <v>2</v>
      </c>
      <c r="T3963" s="2" t="str">
        <f>IF(WEEKDAY('Transaction Data'!$A3963,2)&lt;6,"Weekday","Weekend")</f>
        <v>Weekday</v>
      </c>
    </row>
    <row r="3964" ht="15.75" customHeight="1">
      <c r="A3964" s="1">
        <v>45409.0</v>
      </c>
      <c r="B3964" s="2" t="s">
        <v>3784</v>
      </c>
      <c r="C3964" s="2" t="s">
        <v>21</v>
      </c>
      <c r="D3964" s="1">
        <v>34118.0</v>
      </c>
      <c r="E3964" s="2" t="s">
        <v>27</v>
      </c>
      <c r="F3964" s="2">
        <v>186.0</v>
      </c>
      <c r="G3964" s="2" t="s">
        <v>57</v>
      </c>
      <c r="H3964" s="2" t="s">
        <v>42</v>
      </c>
      <c r="I3964" s="2" t="s">
        <v>25</v>
      </c>
      <c r="J3964" s="2" t="str">
        <f t="array" ref="J3964">XLOOKUP('Transaction Data'!$G3964,Product_Code,Biscuit_Brand)</f>
        <v>Oatmeal Cookies</v>
      </c>
      <c r="K3964" s="2">
        <f t="array" ref="K3964">XLOOKUP('Transaction Data'!$G3964,Product_Code,Cost)</f>
        <v>19</v>
      </c>
      <c r="L3964" s="2">
        <f t="array" ref="L3964">XLOOKUP('Transaction Data'!$G3964,Product_Code,Unit_Price)</f>
        <v>23</v>
      </c>
      <c r="M3964" s="3">
        <f>'Transaction Data'!$F3964*'Transaction Data'!$K3964</f>
        <v>3534</v>
      </c>
      <c r="N3964" s="3">
        <f>'Transaction Data'!$F3964*'Transaction Data'!$L3964</f>
        <v>4278</v>
      </c>
      <c r="O3964" s="3">
        <f>'Transaction Data'!$N3964-'Transaction Data'!$M3964</f>
        <v>744</v>
      </c>
      <c r="P3964" s="2">
        <f>DATEDIF('Transaction Data'!$D3964,'Transaction Data'!$A3964,"y")</f>
        <v>30</v>
      </c>
      <c r="Q3964" s="2" t="str">
        <f>FLOOR('Transaction Data'!$P3964,15)&amp;"-"&amp;FLOOR('Transaction Data'!$P3964,15)+14</f>
        <v>30-44</v>
      </c>
      <c r="R3964" s="2" t="str">
        <f>IF('Transaction Data'!$L3964&lt;=10,"Less Expensive","Expensive")</f>
        <v>Expensive</v>
      </c>
      <c r="S3964" s="4">
        <f>WEEKDAY('Transaction Data'!$A3964)</f>
        <v>7</v>
      </c>
      <c r="T3964" s="2" t="str">
        <f>IF(WEEKDAY('Transaction Data'!$A3964,2)&lt;6,"Weekday","Weekend")</f>
        <v>Weekend</v>
      </c>
    </row>
    <row r="3965" ht="15.75" customHeight="1">
      <c r="A3965" s="1">
        <v>45353.0</v>
      </c>
      <c r="B3965" s="2" t="s">
        <v>3785</v>
      </c>
      <c r="C3965" s="2" t="s">
        <v>65</v>
      </c>
      <c r="D3965" s="1">
        <v>21534.0</v>
      </c>
      <c r="E3965" s="2" t="s">
        <v>22</v>
      </c>
      <c r="F3965" s="2">
        <v>146.0</v>
      </c>
      <c r="G3965" s="2" t="s">
        <v>33</v>
      </c>
      <c r="H3965" s="2" t="s">
        <v>45</v>
      </c>
      <c r="I3965" s="2" t="s">
        <v>25</v>
      </c>
      <c r="J3965" s="2" t="str">
        <f t="array" ref="J3965">XLOOKUP('Transaction Data'!$G3965,Product_Code,Biscuit_Brand)</f>
        <v>Caramel Biscuits</v>
      </c>
      <c r="K3965" s="2">
        <f t="array" ref="K3965">XLOOKUP('Transaction Data'!$G3965,Product_Code,Cost)</f>
        <v>18</v>
      </c>
      <c r="L3965" s="2">
        <f t="array" ref="L3965">XLOOKUP('Transaction Data'!$G3965,Product_Code,Unit_Price)</f>
        <v>22</v>
      </c>
      <c r="M3965" s="3">
        <f>'Transaction Data'!$F3965*'Transaction Data'!$K3965</f>
        <v>2628</v>
      </c>
      <c r="N3965" s="3">
        <f>'Transaction Data'!$F3965*'Transaction Data'!$L3965</f>
        <v>3212</v>
      </c>
      <c r="O3965" s="3">
        <f>'Transaction Data'!$N3965-'Transaction Data'!$M3965</f>
        <v>584</v>
      </c>
      <c r="P3965" s="2">
        <f>DATEDIF('Transaction Data'!$D3965,'Transaction Data'!$A3965,"y")</f>
        <v>65</v>
      </c>
      <c r="Q3965" s="2" t="str">
        <f>FLOOR('Transaction Data'!$P3965,15)&amp;"-"&amp;FLOOR('Transaction Data'!$P3965,15)+14</f>
        <v>60-74</v>
      </c>
      <c r="R3965" s="2" t="str">
        <f>IF('Transaction Data'!$L3965&lt;=10,"Less Expensive","Expensive")</f>
        <v>Expensive</v>
      </c>
      <c r="S3965" s="4">
        <f>WEEKDAY('Transaction Data'!$A3965)</f>
        <v>7</v>
      </c>
      <c r="T3965" s="2" t="str">
        <f>IF(WEEKDAY('Transaction Data'!$A3965,2)&lt;6,"Weekday","Weekend")</f>
        <v>Weekend</v>
      </c>
    </row>
    <row r="3966" ht="15.75" customHeight="1">
      <c r="A3966" s="1">
        <v>45334.0</v>
      </c>
      <c r="B3966" s="2" t="s">
        <v>3786</v>
      </c>
      <c r="C3966" s="2" t="s">
        <v>47</v>
      </c>
      <c r="D3966" s="1">
        <v>36704.0</v>
      </c>
      <c r="E3966" s="2" t="s">
        <v>22</v>
      </c>
      <c r="F3966" s="2">
        <v>25.0</v>
      </c>
      <c r="G3966" s="2" t="s">
        <v>57</v>
      </c>
      <c r="H3966" s="2" t="s">
        <v>49</v>
      </c>
      <c r="I3966" s="2" t="s">
        <v>30</v>
      </c>
      <c r="J3966" s="2" t="str">
        <f t="array" ref="J3966">XLOOKUP('Transaction Data'!$G3966,Product_Code,Biscuit_Brand)</f>
        <v>Oatmeal Cookies</v>
      </c>
      <c r="K3966" s="2">
        <f t="array" ref="K3966">XLOOKUP('Transaction Data'!$G3966,Product_Code,Cost)</f>
        <v>19</v>
      </c>
      <c r="L3966" s="2">
        <f t="array" ref="L3966">XLOOKUP('Transaction Data'!$G3966,Product_Code,Unit_Price)</f>
        <v>23</v>
      </c>
      <c r="M3966" s="3">
        <f>'Transaction Data'!$F3966*'Transaction Data'!$K3966</f>
        <v>475</v>
      </c>
      <c r="N3966" s="3">
        <f>'Transaction Data'!$F3966*'Transaction Data'!$L3966</f>
        <v>575</v>
      </c>
      <c r="O3966" s="3">
        <f>'Transaction Data'!$N3966-'Transaction Data'!$M3966</f>
        <v>100</v>
      </c>
      <c r="P3966" s="2">
        <f>DATEDIF('Transaction Data'!$D3966,'Transaction Data'!$A3966,"y")</f>
        <v>23</v>
      </c>
      <c r="Q3966" s="2" t="str">
        <f>FLOOR('Transaction Data'!$P3966,15)&amp;"-"&amp;FLOOR('Transaction Data'!$P3966,15)+14</f>
        <v>15-29</v>
      </c>
      <c r="R3966" s="2" t="str">
        <f>IF('Transaction Data'!$L3966&lt;=10,"Less Expensive","Expensive")</f>
        <v>Expensive</v>
      </c>
      <c r="S3966" s="4">
        <f>WEEKDAY('Transaction Data'!$A3966)</f>
        <v>2</v>
      </c>
      <c r="T3966" s="2" t="str">
        <f>IF(WEEKDAY('Transaction Data'!$A3966,2)&lt;6,"Weekday","Weekend")</f>
        <v>Weekday</v>
      </c>
    </row>
    <row r="3967" ht="15.75" customHeight="1">
      <c r="A3967" s="1">
        <v>45496.0</v>
      </c>
      <c r="B3967" s="2" t="s">
        <v>3787</v>
      </c>
      <c r="C3967" s="2" t="s">
        <v>54</v>
      </c>
      <c r="D3967" s="1">
        <v>28339.0</v>
      </c>
      <c r="E3967" s="2" t="s">
        <v>27</v>
      </c>
      <c r="F3967" s="2">
        <v>33.0</v>
      </c>
      <c r="G3967" s="2" t="s">
        <v>48</v>
      </c>
      <c r="H3967" s="2" t="s">
        <v>52</v>
      </c>
      <c r="I3967" s="2" t="s">
        <v>30</v>
      </c>
      <c r="J3967" s="2" t="str">
        <f t="array" ref="J3967">XLOOKUP('Transaction Data'!$G3967,Product_Code,Biscuit_Brand)</f>
        <v>Lemon Crisps</v>
      </c>
      <c r="K3967" s="2">
        <f t="array" ref="K3967">XLOOKUP('Transaction Data'!$G3967,Product_Code,Cost)</f>
        <v>7</v>
      </c>
      <c r="L3967" s="2">
        <f t="array" ref="L3967">XLOOKUP('Transaction Data'!$G3967,Product_Code,Unit_Price)</f>
        <v>9</v>
      </c>
      <c r="M3967" s="3">
        <f>'Transaction Data'!$F3967*'Transaction Data'!$K3967</f>
        <v>231</v>
      </c>
      <c r="N3967" s="3">
        <f>'Transaction Data'!$F3967*'Transaction Data'!$L3967</f>
        <v>297</v>
      </c>
      <c r="O3967" s="3">
        <f>'Transaction Data'!$N3967-'Transaction Data'!$M3967</f>
        <v>66</v>
      </c>
      <c r="P3967" s="2">
        <f>DATEDIF('Transaction Data'!$D3967,'Transaction Data'!$A3967,"y")</f>
        <v>46</v>
      </c>
      <c r="Q3967" s="2" t="str">
        <f>FLOOR('Transaction Data'!$P3967,15)&amp;"-"&amp;FLOOR('Transaction Data'!$P3967,15)+14</f>
        <v>45-59</v>
      </c>
      <c r="R3967" s="2" t="str">
        <f>IF('Transaction Data'!$L3967&lt;=10,"Less Expensive","Expensive")</f>
        <v>Less Expensive</v>
      </c>
      <c r="S3967" s="4">
        <f>WEEKDAY('Transaction Data'!$A3967)</f>
        <v>3</v>
      </c>
      <c r="T3967" s="2" t="str">
        <f>IF(WEEKDAY('Transaction Data'!$A3967,2)&lt;6,"Weekday","Weekend")</f>
        <v>Weekday</v>
      </c>
    </row>
    <row r="3968" ht="15.75" customHeight="1">
      <c r="A3968" s="1">
        <v>45327.0</v>
      </c>
      <c r="B3968" s="2" t="s">
        <v>3788</v>
      </c>
      <c r="C3968" s="2" t="s">
        <v>21</v>
      </c>
      <c r="D3968" s="1">
        <v>18190.0</v>
      </c>
      <c r="E3968" s="2" t="s">
        <v>63</v>
      </c>
      <c r="F3968" s="2">
        <v>216.0</v>
      </c>
      <c r="G3968" s="2" t="s">
        <v>28</v>
      </c>
      <c r="H3968" s="2" t="s">
        <v>49</v>
      </c>
      <c r="I3968" s="2" t="s">
        <v>25</v>
      </c>
      <c r="J3968" s="2" t="str">
        <f t="array" ref="J3968">XLOOKUP('Transaction Data'!$G3968,Product_Code,Biscuit_Brand)</f>
        <v>Shortbread</v>
      </c>
      <c r="K3968" s="2">
        <f t="array" ref="K3968">XLOOKUP('Transaction Data'!$G3968,Product_Code,Cost)</f>
        <v>10</v>
      </c>
      <c r="L3968" s="2">
        <f t="array" ref="L3968">XLOOKUP('Transaction Data'!$G3968,Product_Code,Unit_Price)</f>
        <v>45</v>
      </c>
      <c r="M3968" s="3">
        <f>'Transaction Data'!$F3968*'Transaction Data'!$K3968</f>
        <v>2160</v>
      </c>
      <c r="N3968" s="3">
        <f>'Transaction Data'!$F3968*'Transaction Data'!$L3968</f>
        <v>9720</v>
      </c>
      <c r="O3968" s="3">
        <f>'Transaction Data'!$N3968-'Transaction Data'!$M3968</f>
        <v>7560</v>
      </c>
      <c r="P3968" s="2">
        <f>DATEDIF('Transaction Data'!$D3968,'Transaction Data'!$A3968,"y")</f>
        <v>74</v>
      </c>
      <c r="Q3968" s="2" t="str">
        <f>FLOOR('Transaction Data'!$P3968,15)&amp;"-"&amp;FLOOR('Transaction Data'!$P3968,15)+14</f>
        <v>60-74</v>
      </c>
      <c r="R3968" s="2" t="str">
        <f>IF('Transaction Data'!$L3968&lt;=10,"Less Expensive","Expensive")</f>
        <v>Expensive</v>
      </c>
      <c r="S3968" s="4">
        <f>WEEKDAY('Transaction Data'!$A3968)</f>
        <v>2</v>
      </c>
      <c r="T3968" s="2" t="str">
        <f>IF(WEEKDAY('Transaction Data'!$A3968,2)&lt;6,"Weekday","Weekend")</f>
        <v>Weekday</v>
      </c>
    </row>
    <row r="3969" ht="15.75" customHeight="1">
      <c r="A3969" s="1">
        <v>45502.0</v>
      </c>
      <c r="B3969" s="2" t="s">
        <v>3789</v>
      </c>
      <c r="C3969" s="2" t="s">
        <v>65</v>
      </c>
      <c r="D3969" s="1">
        <v>16686.0</v>
      </c>
      <c r="E3969" s="2" t="s">
        <v>22</v>
      </c>
      <c r="F3969" s="2">
        <v>257.0</v>
      </c>
      <c r="G3969" s="2" t="s">
        <v>48</v>
      </c>
      <c r="H3969" s="2" t="s">
        <v>52</v>
      </c>
      <c r="I3969" s="2" t="s">
        <v>25</v>
      </c>
      <c r="J3969" s="2" t="str">
        <f t="array" ref="J3969">XLOOKUP('Transaction Data'!$G3969,Product_Code,Biscuit_Brand)</f>
        <v>Lemon Crisps</v>
      </c>
      <c r="K3969" s="2">
        <f t="array" ref="K3969">XLOOKUP('Transaction Data'!$G3969,Product_Code,Cost)</f>
        <v>7</v>
      </c>
      <c r="L3969" s="2">
        <f t="array" ref="L3969">XLOOKUP('Transaction Data'!$G3969,Product_Code,Unit_Price)</f>
        <v>9</v>
      </c>
      <c r="M3969" s="3">
        <f>'Transaction Data'!$F3969*'Transaction Data'!$K3969</f>
        <v>1799</v>
      </c>
      <c r="N3969" s="3">
        <f>'Transaction Data'!$F3969*'Transaction Data'!$L3969</f>
        <v>2313</v>
      </c>
      <c r="O3969" s="3">
        <f>'Transaction Data'!$N3969-'Transaction Data'!$M3969</f>
        <v>514</v>
      </c>
      <c r="P3969" s="2">
        <f>DATEDIF('Transaction Data'!$D3969,'Transaction Data'!$A3969,"y")</f>
        <v>78</v>
      </c>
      <c r="Q3969" s="2" t="str">
        <f>FLOOR('Transaction Data'!$P3969,15)&amp;"-"&amp;FLOOR('Transaction Data'!$P3969,15)+14</f>
        <v>75-89</v>
      </c>
      <c r="R3969" s="2" t="str">
        <f>IF('Transaction Data'!$L3969&lt;=10,"Less Expensive","Expensive")</f>
        <v>Less Expensive</v>
      </c>
      <c r="S3969" s="4">
        <f>WEEKDAY('Transaction Data'!$A3969)</f>
        <v>2</v>
      </c>
      <c r="T3969" s="2" t="str">
        <f>IF(WEEKDAY('Transaction Data'!$A3969,2)&lt;6,"Weekday","Weekend")</f>
        <v>Weekday</v>
      </c>
    </row>
    <row r="3970" ht="15.75" customHeight="1">
      <c r="A3970" s="1">
        <v>45337.0</v>
      </c>
      <c r="B3970" s="2" t="s">
        <v>1000</v>
      </c>
      <c r="C3970" s="2" t="s">
        <v>65</v>
      </c>
      <c r="D3970" s="1">
        <v>18874.0</v>
      </c>
      <c r="E3970" s="2" t="s">
        <v>27</v>
      </c>
      <c r="F3970" s="2">
        <v>128.0</v>
      </c>
      <c r="G3970" s="2" t="s">
        <v>48</v>
      </c>
      <c r="H3970" s="2" t="s">
        <v>52</v>
      </c>
      <c r="I3970" s="2" t="s">
        <v>25</v>
      </c>
      <c r="J3970" s="2" t="str">
        <f t="array" ref="J3970">XLOOKUP('Transaction Data'!$G3970,Product_Code,Biscuit_Brand)</f>
        <v>Lemon Crisps</v>
      </c>
      <c r="K3970" s="2">
        <f t="array" ref="K3970">XLOOKUP('Transaction Data'!$G3970,Product_Code,Cost)</f>
        <v>7</v>
      </c>
      <c r="L3970" s="2">
        <f t="array" ref="L3970">XLOOKUP('Transaction Data'!$G3970,Product_Code,Unit_Price)</f>
        <v>9</v>
      </c>
      <c r="M3970" s="3">
        <f>'Transaction Data'!$F3970*'Transaction Data'!$K3970</f>
        <v>896</v>
      </c>
      <c r="N3970" s="3">
        <f>'Transaction Data'!$F3970*'Transaction Data'!$L3970</f>
        <v>1152</v>
      </c>
      <c r="O3970" s="3">
        <f>'Transaction Data'!$N3970-'Transaction Data'!$M3970</f>
        <v>256</v>
      </c>
      <c r="P3970" s="2">
        <f>DATEDIF('Transaction Data'!$D3970,'Transaction Data'!$A3970,"y")</f>
        <v>72</v>
      </c>
      <c r="Q3970" s="2" t="str">
        <f>FLOOR('Transaction Data'!$P3970,15)&amp;"-"&amp;FLOOR('Transaction Data'!$P3970,15)+14</f>
        <v>60-74</v>
      </c>
      <c r="R3970" s="2" t="str">
        <f>IF('Transaction Data'!$L3970&lt;=10,"Less Expensive","Expensive")</f>
        <v>Less Expensive</v>
      </c>
      <c r="S3970" s="4">
        <f>WEEKDAY('Transaction Data'!$A3970)</f>
        <v>5</v>
      </c>
      <c r="T3970" s="2" t="str">
        <f>IF(WEEKDAY('Transaction Data'!$A3970,2)&lt;6,"Weekday","Weekend")</f>
        <v>Weekday</v>
      </c>
    </row>
    <row r="3971" ht="15.75" customHeight="1">
      <c r="A3971" s="1">
        <v>45322.0</v>
      </c>
      <c r="B3971" s="2" t="s">
        <v>3790</v>
      </c>
      <c r="C3971" s="2" t="s">
        <v>54</v>
      </c>
      <c r="D3971" s="1">
        <v>38343.0</v>
      </c>
      <c r="E3971" s="2" t="s">
        <v>63</v>
      </c>
      <c r="F3971" s="2">
        <v>283.0</v>
      </c>
      <c r="G3971" s="2" t="s">
        <v>48</v>
      </c>
      <c r="H3971" s="2" t="s">
        <v>45</v>
      </c>
      <c r="I3971" s="2" t="s">
        <v>25</v>
      </c>
      <c r="J3971" s="2" t="str">
        <f t="array" ref="J3971">XLOOKUP('Transaction Data'!$G3971,Product_Code,Biscuit_Brand)</f>
        <v>Lemon Crisps</v>
      </c>
      <c r="K3971" s="2">
        <f t="array" ref="K3971">XLOOKUP('Transaction Data'!$G3971,Product_Code,Cost)</f>
        <v>7</v>
      </c>
      <c r="L3971" s="2">
        <f t="array" ref="L3971">XLOOKUP('Transaction Data'!$G3971,Product_Code,Unit_Price)</f>
        <v>9</v>
      </c>
      <c r="M3971" s="3">
        <f>'Transaction Data'!$F3971*'Transaction Data'!$K3971</f>
        <v>1981</v>
      </c>
      <c r="N3971" s="3">
        <f>'Transaction Data'!$F3971*'Transaction Data'!$L3971</f>
        <v>2547</v>
      </c>
      <c r="O3971" s="3">
        <f>'Transaction Data'!$N3971-'Transaction Data'!$M3971</f>
        <v>566</v>
      </c>
      <c r="P3971" s="2">
        <f>DATEDIF('Transaction Data'!$D3971,'Transaction Data'!$A3971,"y")</f>
        <v>19</v>
      </c>
      <c r="Q3971" s="2" t="str">
        <f>FLOOR('Transaction Data'!$P3971,15)&amp;"-"&amp;FLOOR('Transaction Data'!$P3971,15)+14</f>
        <v>15-29</v>
      </c>
      <c r="R3971" s="2" t="str">
        <f>IF('Transaction Data'!$L3971&lt;=10,"Less Expensive","Expensive")</f>
        <v>Less Expensive</v>
      </c>
      <c r="S3971" s="4">
        <f>WEEKDAY('Transaction Data'!$A3971)</f>
        <v>4</v>
      </c>
      <c r="T3971" s="2" t="str">
        <f>IF(WEEKDAY('Transaction Data'!$A3971,2)&lt;6,"Weekday","Weekend")</f>
        <v>Weekday</v>
      </c>
    </row>
    <row r="3972" ht="15.75" customHeight="1">
      <c r="A3972" s="1">
        <v>45387.0</v>
      </c>
      <c r="B3972" s="2" t="s">
        <v>3791</v>
      </c>
      <c r="C3972" s="2" t="s">
        <v>69</v>
      </c>
      <c r="D3972" s="1">
        <v>32514.0</v>
      </c>
      <c r="E3972" s="2" t="s">
        <v>37</v>
      </c>
      <c r="F3972" s="2">
        <v>348.0</v>
      </c>
      <c r="G3972" s="2" t="s">
        <v>28</v>
      </c>
      <c r="H3972" s="2" t="s">
        <v>49</v>
      </c>
      <c r="I3972" s="2" t="s">
        <v>25</v>
      </c>
      <c r="J3972" s="2" t="str">
        <f t="array" ref="J3972">XLOOKUP('Transaction Data'!$G3972,Product_Code,Biscuit_Brand)</f>
        <v>Shortbread</v>
      </c>
      <c r="K3972" s="2">
        <f t="array" ref="K3972">XLOOKUP('Transaction Data'!$G3972,Product_Code,Cost)</f>
        <v>10</v>
      </c>
      <c r="L3972" s="2">
        <f t="array" ref="L3972">XLOOKUP('Transaction Data'!$G3972,Product_Code,Unit_Price)</f>
        <v>45</v>
      </c>
      <c r="M3972" s="3">
        <f>'Transaction Data'!$F3972*'Transaction Data'!$K3972</f>
        <v>3480</v>
      </c>
      <c r="N3972" s="3">
        <f>'Transaction Data'!$F3972*'Transaction Data'!$L3972</f>
        <v>15660</v>
      </c>
      <c r="O3972" s="3">
        <f>'Transaction Data'!$N3972-'Transaction Data'!$M3972</f>
        <v>12180</v>
      </c>
      <c r="P3972" s="2">
        <f>DATEDIF('Transaction Data'!$D3972,'Transaction Data'!$A3972,"y")</f>
        <v>35</v>
      </c>
      <c r="Q3972" s="2" t="str">
        <f>FLOOR('Transaction Data'!$P3972,15)&amp;"-"&amp;FLOOR('Transaction Data'!$P3972,15)+14</f>
        <v>30-44</v>
      </c>
      <c r="R3972" s="2" t="str">
        <f>IF('Transaction Data'!$L3972&lt;=10,"Less Expensive","Expensive")</f>
        <v>Expensive</v>
      </c>
      <c r="S3972" s="4">
        <f>WEEKDAY('Transaction Data'!$A3972)</f>
        <v>6</v>
      </c>
      <c r="T3972" s="2" t="str">
        <f>IF(WEEKDAY('Transaction Data'!$A3972,2)&lt;6,"Weekday","Weekend")</f>
        <v>Weekday</v>
      </c>
    </row>
    <row r="3973" ht="15.75" customHeight="1">
      <c r="A3973" s="1">
        <v>45354.0</v>
      </c>
      <c r="B3973" s="2" t="s">
        <v>3792</v>
      </c>
      <c r="C3973" s="2" t="s">
        <v>41</v>
      </c>
      <c r="D3973" s="1">
        <v>27808.0</v>
      </c>
      <c r="E3973" s="2" t="s">
        <v>27</v>
      </c>
      <c r="F3973" s="2">
        <v>403.0</v>
      </c>
      <c r="G3973" s="2" t="s">
        <v>44</v>
      </c>
      <c r="H3973" s="2" t="s">
        <v>52</v>
      </c>
      <c r="I3973" s="2" t="s">
        <v>25</v>
      </c>
      <c r="J3973" s="2" t="str">
        <f t="array" ref="J3973">XLOOKUP('Transaction Data'!$G3973,Product_Code,Biscuit_Brand)</f>
        <v>Butter Crunch</v>
      </c>
      <c r="K3973" s="2">
        <f t="array" ref="K3973">XLOOKUP('Transaction Data'!$G3973,Product_Code,Cost)</f>
        <v>10</v>
      </c>
      <c r="L3973" s="2">
        <f t="array" ref="L3973">XLOOKUP('Transaction Data'!$G3973,Product_Code,Unit_Price)</f>
        <v>11</v>
      </c>
      <c r="M3973" s="3">
        <f>'Transaction Data'!$F3973*'Transaction Data'!$K3973</f>
        <v>4030</v>
      </c>
      <c r="N3973" s="3">
        <f>'Transaction Data'!$F3973*'Transaction Data'!$L3973</f>
        <v>4433</v>
      </c>
      <c r="O3973" s="3">
        <f>'Transaction Data'!$N3973-'Transaction Data'!$M3973</f>
        <v>403</v>
      </c>
      <c r="P3973" s="2">
        <f>DATEDIF('Transaction Data'!$D3973,'Transaction Data'!$A3973,"y")</f>
        <v>48</v>
      </c>
      <c r="Q3973" s="2" t="str">
        <f>FLOOR('Transaction Data'!$P3973,15)&amp;"-"&amp;FLOOR('Transaction Data'!$P3973,15)+14</f>
        <v>45-59</v>
      </c>
      <c r="R3973" s="2" t="str">
        <f>IF('Transaction Data'!$L3973&lt;=10,"Less Expensive","Expensive")</f>
        <v>Expensive</v>
      </c>
      <c r="S3973" s="4">
        <f>WEEKDAY('Transaction Data'!$A3973)</f>
        <v>1</v>
      </c>
      <c r="T3973" s="2" t="str">
        <f>IF(WEEKDAY('Transaction Data'!$A3973,2)&lt;6,"Weekday","Weekend")</f>
        <v>Weekend</v>
      </c>
    </row>
    <row r="3974" ht="15.75" customHeight="1">
      <c r="A3974" s="1">
        <v>45337.0</v>
      </c>
      <c r="B3974" s="2" t="s">
        <v>3793</v>
      </c>
      <c r="C3974" s="2" t="s">
        <v>41</v>
      </c>
      <c r="D3974" s="1">
        <v>21319.0</v>
      </c>
      <c r="E3974" s="2" t="s">
        <v>22</v>
      </c>
      <c r="F3974" s="2">
        <v>34.0</v>
      </c>
      <c r="G3974" s="2" t="s">
        <v>55</v>
      </c>
      <c r="H3974" s="2" t="s">
        <v>49</v>
      </c>
      <c r="I3974" s="2" t="s">
        <v>25</v>
      </c>
      <c r="J3974" s="2" t="str">
        <f t="array" ref="J3974">XLOOKUP('Transaction Data'!$G3974,Product_Code,Biscuit_Brand)</f>
        <v>Vanilla Wafers</v>
      </c>
      <c r="K3974" s="2">
        <f t="array" ref="K3974">XLOOKUP('Transaction Data'!$G3974,Product_Code,Cost)</f>
        <v>18</v>
      </c>
      <c r="L3974" s="2">
        <f t="array" ref="L3974">XLOOKUP('Transaction Data'!$G3974,Product_Code,Unit_Price)</f>
        <v>36</v>
      </c>
      <c r="M3974" s="3">
        <f>'Transaction Data'!$F3974*'Transaction Data'!$K3974</f>
        <v>612</v>
      </c>
      <c r="N3974" s="3">
        <f>'Transaction Data'!$F3974*'Transaction Data'!$L3974</f>
        <v>1224</v>
      </c>
      <c r="O3974" s="3">
        <f>'Transaction Data'!$N3974-'Transaction Data'!$M3974</f>
        <v>612</v>
      </c>
      <c r="P3974" s="2">
        <f>DATEDIF('Transaction Data'!$D3974,'Transaction Data'!$A3974,"y")</f>
        <v>65</v>
      </c>
      <c r="Q3974" s="2" t="str">
        <f>FLOOR('Transaction Data'!$P3974,15)&amp;"-"&amp;FLOOR('Transaction Data'!$P3974,15)+14</f>
        <v>60-74</v>
      </c>
      <c r="R3974" s="2" t="str">
        <f>IF('Transaction Data'!$L3974&lt;=10,"Less Expensive","Expensive")</f>
        <v>Expensive</v>
      </c>
      <c r="S3974" s="4">
        <f>WEEKDAY('Transaction Data'!$A3974)</f>
        <v>5</v>
      </c>
      <c r="T3974" s="2" t="str">
        <f>IF(WEEKDAY('Transaction Data'!$A3974,2)&lt;6,"Weekday","Weekend")</f>
        <v>Weekday</v>
      </c>
    </row>
    <row r="3975" ht="15.75" customHeight="1">
      <c r="A3975" s="1">
        <v>45335.0</v>
      </c>
      <c r="B3975" s="2" t="s">
        <v>3794</v>
      </c>
      <c r="C3975" s="2" t="s">
        <v>41</v>
      </c>
      <c r="D3975" s="1">
        <v>25649.0</v>
      </c>
      <c r="E3975" s="2" t="s">
        <v>63</v>
      </c>
      <c r="F3975" s="2">
        <v>301.0</v>
      </c>
      <c r="G3975" s="2" t="s">
        <v>60</v>
      </c>
      <c r="H3975" s="2" t="s">
        <v>52</v>
      </c>
      <c r="I3975" s="2" t="s">
        <v>25</v>
      </c>
      <c r="J3975" s="2" t="str">
        <f t="array" ref="J3975">XLOOKUP('Transaction Data'!$G3975,Product_Code,Biscuit_Brand)</f>
        <v>Peanut Butter Bites</v>
      </c>
      <c r="K3975" s="2">
        <f t="array" ref="K3975">XLOOKUP('Transaction Data'!$G3975,Product_Code,Cost)</f>
        <v>5</v>
      </c>
      <c r="L3975" s="2">
        <f t="array" ref="L3975">XLOOKUP('Transaction Data'!$G3975,Product_Code,Unit_Price)</f>
        <v>7</v>
      </c>
      <c r="M3975" s="3">
        <f>'Transaction Data'!$F3975*'Transaction Data'!$K3975</f>
        <v>1505</v>
      </c>
      <c r="N3975" s="3">
        <f>'Transaction Data'!$F3975*'Transaction Data'!$L3975</f>
        <v>2107</v>
      </c>
      <c r="O3975" s="3">
        <f>'Transaction Data'!$N3975-'Transaction Data'!$M3975</f>
        <v>602</v>
      </c>
      <c r="P3975" s="2">
        <f>DATEDIF('Transaction Data'!$D3975,'Transaction Data'!$A3975,"y")</f>
        <v>53</v>
      </c>
      <c r="Q3975" s="2" t="str">
        <f>FLOOR('Transaction Data'!$P3975,15)&amp;"-"&amp;FLOOR('Transaction Data'!$P3975,15)+14</f>
        <v>45-59</v>
      </c>
      <c r="R3975" s="2" t="str">
        <f>IF('Transaction Data'!$L3975&lt;=10,"Less Expensive","Expensive")</f>
        <v>Less Expensive</v>
      </c>
      <c r="S3975" s="4">
        <f>WEEKDAY('Transaction Data'!$A3975)</f>
        <v>3</v>
      </c>
      <c r="T3975" s="2" t="str">
        <f>IF(WEEKDAY('Transaction Data'!$A3975,2)&lt;6,"Weekday","Weekend")</f>
        <v>Weekday</v>
      </c>
    </row>
    <row r="3976" ht="15.75" customHeight="1">
      <c r="A3976" s="1">
        <v>45415.0</v>
      </c>
      <c r="B3976" s="2" t="s">
        <v>3795</v>
      </c>
      <c r="C3976" s="2" t="s">
        <v>65</v>
      </c>
      <c r="D3976" s="1">
        <v>31538.0</v>
      </c>
      <c r="E3976" s="2" t="s">
        <v>27</v>
      </c>
      <c r="F3976" s="2">
        <v>254.0</v>
      </c>
      <c r="G3976" s="2" t="s">
        <v>60</v>
      </c>
      <c r="H3976" s="2" t="s">
        <v>34</v>
      </c>
      <c r="I3976" s="2" t="s">
        <v>30</v>
      </c>
      <c r="J3976" s="2" t="str">
        <f t="array" ref="J3976">XLOOKUP('Transaction Data'!$G3976,Product_Code,Biscuit_Brand)</f>
        <v>Peanut Butter Bites</v>
      </c>
      <c r="K3976" s="2">
        <f t="array" ref="K3976">XLOOKUP('Transaction Data'!$G3976,Product_Code,Cost)</f>
        <v>5</v>
      </c>
      <c r="L3976" s="2">
        <f t="array" ref="L3976">XLOOKUP('Transaction Data'!$G3976,Product_Code,Unit_Price)</f>
        <v>7</v>
      </c>
      <c r="M3976" s="3">
        <f>'Transaction Data'!$F3976*'Transaction Data'!$K3976</f>
        <v>1270</v>
      </c>
      <c r="N3976" s="3">
        <f>'Transaction Data'!$F3976*'Transaction Data'!$L3976</f>
        <v>1778</v>
      </c>
      <c r="O3976" s="3">
        <f>'Transaction Data'!$N3976-'Transaction Data'!$M3976</f>
        <v>508</v>
      </c>
      <c r="P3976" s="2">
        <f>DATEDIF('Transaction Data'!$D3976,'Transaction Data'!$A3976,"y")</f>
        <v>37</v>
      </c>
      <c r="Q3976" s="2" t="str">
        <f>FLOOR('Transaction Data'!$P3976,15)&amp;"-"&amp;FLOOR('Transaction Data'!$P3976,15)+14</f>
        <v>30-44</v>
      </c>
      <c r="R3976" s="2" t="str">
        <f>IF('Transaction Data'!$L3976&lt;=10,"Less Expensive","Expensive")</f>
        <v>Less Expensive</v>
      </c>
      <c r="S3976" s="4">
        <f>WEEKDAY('Transaction Data'!$A3976)</f>
        <v>6</v>
      </c>
      <c r="T3976" s="2" t="str">
        <f>IF(WEEKDAY('Transaction Data'!$A3976,2)&lt;6,"Weekday","Weekend")</f>
        <v>Weekday</v>
      </c>
    </row>
    <row r="3977" ht="15.75" customHeight="1">
      <c r="A3977" s="1">
        <v>45414.0</v>
      </c>
      <c r="B3977" s="2" t="s">
        <v>3796</v>
      </c>
      <c r="C3977" s="2" t="s">
        <v>47</v>
      </c>
      <c r="D3977" s="1">
        <v>32942.0</v>
      </c>
      <c r="E3977" s="2" t="s">
        <v>63</v>
      </c>
      <c r="F3977" s="2">
        <v>262.0</v>
      </c>
      <c r="G3977" s="2" t="s">
        <v>57</v>
      </c>
      <c r="H3977" s="2" t="s">
        <v>34</v>
      </c>
      <c r="I3977" s="2" t="s">
        <v>25</v>
      </c>
      <c r="J3977" s="2" t="str">
        <f t="array" ref="J3977">XLOOKUP('Transaction Data'!$G3977,Product_Code,Biscuit_Brand)</f>
        <v>Oatmeal Cookies</v>
      </c>
      <c r="K3977" s="2">
        <f t="array" ref="K3977">XLOOKUP('Transaction Data'!$G3977,Product_Code,Cost)</f>
        <v>19</v>
      </c>
      <c r="L3977" s="2">
        <f t="array" ref="L3977">XLOOKUP('Transaction Data'!$G3977,Product_Code,Unit_Price)</f>
        <v>23</v>
      </c>
      <c r="M3977" s="3">
        <f>'Transaction Data'!$F3977*'Transaction Data'!$K3977</f>
        <v>4978</v>
      </c>
      <c r="N3977" s="3">
        <f>'Transaction Data'!$F3977*'Transaction Data'!$L3977</f>
        <v>6026</v>
      </c>
      <c r="O3977" s="3">
        <f>'Transaction Data'!$N3977-'Transaction Data'!$M3977</f>
        <v>1048</v>
      </c>
      <c r="P3977" s="2">
        <f>DATEDIF('Transaction Data'!$D3977,'Transaction Data'!$A3977,"y")</f>
        <v>34</v>
      </c>
      <c r="Q3977" s="2" t="str">
        <f>FLOOR('Transaction Data'!$P3977,15)&amp;"-"&amp;FLOOR('Transaction Data'!$P3977,15)+14</f>
        <v>30-44</v>
      </c>
      <c r="R3977" s="2" t="str">
        <f>IF('Transaction Data'!$L3977&lt;=10,"Less Expensive","Expensive")</f>
        <v>Expensive</v>
      </c>
      <c r="S3977" s="4">
        <f>WEEKDAY('Transaction Data'!$A3977)</f>
        <v>5</v>
      </c>
      <c r="T3977" s="2" t="str">
        <f>IF(WEEKDAY('Transaction Data'!$A3977,2)&lt;6,"Weekday","Weekend")</f>
        <v>Weekday</v>
      </c>
    </row>
    <row r="3978" ht="15.75" customHeight="1">
      <c r="A3978" s="1">
        <v>45315.0</v>
      </c>
      <c r="B3978" s="2" t="s">
        <v>3797</v>
      </c>
      <c r="C3978" s="2" t="s">
        <v>41</v>
      </c>
      <c r="D3978" s="1">
        <v>19528.0</v>
      </c>
      <c r="E3978" s="2" t="s">
        <v>63</v>
      </c>
      <c r="F3978" s="2">
        <v>183.0</v>
      </c>
      <c r="G3978" s="2" t="s">
        <v>55</v>
      </c>
      <c r="H3978" s="2" t="s">
        <v>39</v>
      </c>
      <c r="I3978" s="2" t="s">
        <v>25</v>
      </c>
      <c r="J3978" s="2" t="str">
        <f t="array" ref="J3978">XLOOKUP('Transaction Data'!$G3978,Product_Code,Biscuit_Brand)</f>
        <v>Vanilla Wafers</v>
      </c>
      <c r="K3978" s="2">
        <f t="array" ref="K3978">XLOOKUP('Transaction Data'!$G3978,Product_Code,Cost)</f>
        <v>18</v>
      </c>
      <c r="L3978" s="2">
        <f t="array" ref="L3978">XLOOKUP('Transaction Data'!$G3978,Product_Code,Unit_Price)</f>
        <v>36</v>
      </c>
      <c r="M3978" s="3">
        <f>'Transaction Data'!$F3978*'Transaction Data'!$K3978</f>
        <v>3294</v>
      </c>
      <c r="N3978" s="3">
        <f>'Transaction Data'!$F3978*'Transaction Data'!$L3978</f>
        <v>6588</v>
      </c>
      <c r="O3978" s="3">
        <f>'Transaction Data'!$N3978-'Transaction Data'!$M3978</f>
        <v>3294</v>
      </c>
      <c r="P3978" s="2">
        <f>DATEDIF('Transaction Data'!$D3978,'Transaction Data'!$A3978,"y")</f>
        <v>70</v>
      </c>
      <c r="Q3978" s="2" t="str">
        <f>FLOOR('Transaction Data'!$P3978,15)&amp;"-"&amp;FLOOR('Transaction Data'!$P3978,15)+14</f>
        <v>60-74</v>
      </c>
      <c r="R3978" s="2" t="str">
        <f>IF('Transaction Data'!$L3978&lt;=10,"Less Expensive","Expensive")</f>
        <v>Expensive</v>
      </c>
      <c r="S3978" s="4">
        <f>WEEKDAY('Transaction Data'!$A3978)</f>
        <v>4</v>
      </c>
      <c r="T3978" s="2" t="str">
        <f>IF(WEEKDAY('Transaction Data'!$A3978,2)&lt;6,"Weekday","Weekend")</f>
        <v>Weekday</v>
      </c>
    </row>
    <row r="3979" ht="15.75" customHeight="1">
      <c r="A3979" s="1">
        <v>45469.0</v>
      </c>
      <c r="B3979" s="2" t="s">
        <v>3798</v>
      </c>
      <c r="C3979" s="2" t="s">
        <v>47</v>
      </c>
      <c r="D3979" s="1">
        <v>32337.0</v>
      </c>
      <c r="E3979" s="2" t="s">
        <v>37</v>
      </c>
      <c r="F3979" s="2">
        <v>280.0</v>
      </c>
      <c r="G3979" s="2" t="s">
        <v>55</v>
      </c>
      <c r="H3979" s="2" t="s">
        <v>42</v>
      </c>
      <c r="I3979" s="2" t="s">
        <v>25</v>
      </c>
      <c r="J3979" s="2" t="str">
        <f t="array" ref="J3979">XLOOKUP('Transaction Data'!$G3979,Product_Code,Biscuit_Brand)</f>
        <v>Vanilla Wafers</v>
      </c>
      <c r="K3979" s="2">
        <f t="array" ref="K3979">XLOOKUP('Transaction Data'!$G3979,Product_Code,Cost)</f>
        <v>18</v>
      </c>
      <c r="L3979" s="2">
        <f t="array" ref="L3979">XLOOKUP('Transaction Data'!$G3979,Product_Code,Unit_Price)</f>
        <v>36</v>
      </c>
      <c r="M3979" s="3">
        <f>'Transaction Data'!$F3979*'Transaction Data'!$K3979</f>
        <v>5040</v>
      </c>
      <c r="N3979" s="3">
        <f>'Transaction Data'!$F3979*'Transaction Data'!$L3979</f>
        <v>10080</v>
      </c>
      <c r="O3979" s="3">
        <f>'Transaction Data'!$N3979-'Transaction Data'!$M3979</f>
        <v>5040</v>
      </c>
      <c r="P3979" s="2">
        <f>DATEDIF('Transaction Data'!$D3979,'Transaction Data'!$A3979,"y")</f>
        <v>35</v>
      </c>
      <c r="Q3979" s="2" t="str">
        <f>FLOOR('Transaction Data'!$P3979,15)&amp;"-"&amp;FLOOR('Transaction Data'!$P3979,15)+14</f>
        <v>30-44</v>
      </c>
      <c r="R3979" s="2" t="str">
        <f>IF('Transaction Data'!$L3979&lt;=10,"Less Expensive","Expensive")</f>
        <v>Expensive</v>
      </c>
      <c r="S3979" s="4">
        <f>WEEKDAY('Transaction Data'!$A3979)</f>
        <v>4</v>
      </c>
      <c r="T3979" s="2" t="str">
        <f>IF(WEEKDAY('Transaction Data'!$A3979,2)&lt;6,"Weekday","Weekend")</f>
        <v>Weekday</v>
      </c>
    </row>
    <row r="3980" ht="15.75" customHeight="1">
      <c r="A3980" s="1">
        <v>45414.0</v>
      </c>
      <c r="B3980" s="2" t="s">
        <v>3799</v>
      </c>
      <c r="C3980" s="2" t="s">
        <v>47</v>
      </c>
      <c r="D3980" s="1">
        <v>21509.0</v>
      </c>
      <c r="E3980" s="2" t="s">
        <v>37</v>
      </c>
      <c r="F3980" s="2">
        <v>193.0</v>
      </c>
      <c r="G3980" s="2" t="s">
        <v>57</v>
      </c>
      <c r="H3980" s="2" t="s">
        <v>45</v>
      </c>
      <c r="I3980" s="2" t="s">
        <v>25</v>
      </c>
      <c r="J3980" s="2" t="str">
        <f t="array" ref="J3980">XLOOKUP('Transaction Data'!$G3980,Product_Code,Biscuit_Brand)</f>
        <v>Oatmeal Cookies</v>
      </c>
      <c r="K3980" s="2">
        <f t="array" ref="K3980">XLOOKUP('Transaction Data'!$G3980,Product_Code,Cost)</f>
        <v>19</v>
      </c>
      <c r="L3980" s="2">
        <f t="array" ref="L3980">XLOOKUP('Transaction Data'!$G3980,Product_Code,Unit_Price)</f>
        <v>23</v>
      </c>
      <c r="M3980" s="3">
        <f>'Transaction Data'!$F3980*'Transaction Data'!$K3980</f>
        <v>3667</v>
      </c>
      <c r="N3980" s="3">
        <f>'Transaction Data'!$F3980*'Transaction Data'!$L3980</f>
        <v>4439</v>
      </c>
      <c r="O3980" s="3">
        <f>'Transaction Data'!$N3980-'Transaction Data'!$M3980</f>
        <v>772</v>
      </c>
      <c r="P3980" s="2">
        <f>DATEDIF('Transaction Data'!$D3980,'Transaction Data'!$A3980,"y")</f>
        <v>65</v>
      </c>
      <c r="Q3980" s="2" t="str">
        <f>FLOOR('Transaction Data'!$P3980,15)&amp;"-"&amp;FLOOR('Transaction Data'!$P3980,15)+14</f>
        <v>60-74</v>
      </c>
      <c r="R3980" s="2" t="str">
        <f>IF('Transaction Data'!$L3980&lt;=10,"Less Expensive","Expensive")</f>
        <v>Expensive</v>
      </c>
      <c r="S3980" s="4">
        <f>WEEKDAY('Transaction Data'!$A3980)</f>
        <v>5</v>
      </c>
      <c r="T3980" s="2" t="str">
        <f>IF(WEEKDAY('Transaction Data'!$A3980,2)&lt;6,"Weekday","Weekend")</f>
        <v>Weekday</v>
      </c>
    </row>
    <row r="3981" ht="15.75" customHeight="1">
      <c r="A3981" s="1">
        <v>45292.0</v>
      </c>
      <c r="B3981" s="2" t="s">
        <v>3442</v>
      </c>
      <c r="C3981" s="2" t="s">
        <v>41</v>
      </c>
      <c r="D3981" s="1">
        <v>18751.0</v>
      </c>
      <c r="E3981" s="2" t="s">
        <v>27</v>
      </c>
      <c r="F3981" s="2">
        <v>342.0</v>
      </c>
      <c r="G3981" s="2" t="s">
        <v>55</v>
      </c>
      <c r="H3981" s="2" t="s">
        <v>49</v>
      </c>
      <c r="I3981" s="2" t="s">
        <v>25</v>
      </c>
      <c r="J3981" s="2" t="str">
        <f t="array" ref="J3981">XLOOKUP('Transaction Data'!$G3981,Product_Code,Biscuit_Brand)</f>
        <v>Vanilla Wafers</v>
      </c>
      <c r="K3981" s="2">
        <f t="array" ref="K3981">XLOOKUP('Transaction Data'!$G3981,Product_Code,Cost)</f>
        <v>18</v>
      </c>
      <c r="L3981" s="2">
        <f t="array" ref="L3981">XLOOKUP('Transaction Data'!$G3981,Product_Code,Unit_Price)</f>
        <v>36</v>
      </c>
      <c r="M3981" s="3">
        <f>'Transaction Data'!$F3981*'Transaction Data'!$K3981</f>
        <v>6156</v>
      </c>
      <c r="N3981" s="3">
        <f>'Transaction Data'!$F3981*'Transaction Data'!$L3981</f>
        <v>12312</v>
      </c>
      <c r="O3981" s="3">
        <f>'Transaction Data'!$N3981-'Transaction Data'!$M3981</f>
        <v>6156</v>
      </c>
      <c r="P3981" s="2">
        <f>DATEDIF('Transaction Data'!$D3981,'Transaction Data'!$A3981,"y")</f>
        <v>72</v>
      </c>
      <c r="Q3981" s="2" t="str">
        <f>FLOOR('Transaction Data'!$P3981,15)&amp;"-"&amp;FLOOR('Transaction Data'!$P3981,15)+14</f>
        <v>60-74</v>
      </c>
      <c r="R3981" s="2" t="str">
        <f>IF('Transaction Data'!$L3981&lt;=10,"Less Expensive","Expensive")</f>
        <v>Expensive</v>
      </c>
      <c r="S3981" s="4">
        <f>WEEKDAY('Transaction Data'!$A3981)</f>
        <v>2</v>
      </c>
      <c r="T3981" s="2" t="str">
        <f>IF(WEEKDAY('Transaction Data'!$A3981,2)&lt;6,"Weekday","Weekend")</f>
        <v>Weekday</v>
      </c>
    </row>
    <row r="3982" ht="15.75" customHeight="1">
      <c r="A3982" s="1">
        <v>45438.0</v>
      </c>
      <c r="B3982" s="2" t="s">
        <v>3800</v>
      </c>
      <c r="C3982" s="2" t="s">
        <v>72</v>
      </c>
      <c r="D3982" s="1">
        <v>21469.0</v>
      </c>
      <c r="E3982" s="2" t="s">
        <v>22</v>
      </c>
      <c r="F3982" s="2">
        <v>208.0</v>
      </c>
      <c r="G3982" s="2" t="s">
        <v>44</v>
      </c>
      <c r="H3982" s="2" t="s">
        <v>52</v>
      </c>
      <c r="I3982" s="2" t="s">
        <v>25</v>
      </c>
      <c r="J3982" s="2" t="str">
        <f t="array" ref="J3982">XLOOKUP('Transaction Data'!$G3982,Product_Code,Biscuit_Brand)</f>
        <v>Butter Crunch</v>
      </c>
      <c r="K3982" s="2">
        <f t="array" ref="K3982">XLOOKUP('Transaction Data'!$G3982,Product_Code,Cost)</f>
        <v>10</v>
      </c>
      <c r="L3982" s="2">
        <f t="array" ref="L3982">XLOOKUP('Transaction Data'!$G3982,Product_Code,Unit_Price)</f>
        <v>11</v>
      </c>
      <c r="M3982" s="3">
        <f>'Transaction Data'!$F3982*'Transaction Data'!$K3982</f>
        <v>2080</v>
      </c>
      <c r="N3982" s="3">
        <f>'Transaction Data'!$F3982*'Transaction Data'!$L3982</f>
        <v>2288</v>
      </c>
      <c r="O3982" s="3">
        <f>'Transaction Data'!$N3982-'Transaction Data'!$M3982</f>
        <v>208</v>
      </c>
      <c r="P3982" s="2">
        <f>DATEDIF('Transaction Data'!$D3982,'Transaction Data'!$A3982,"y")</f>
        <v>65</v>
      </c>
      <c r="Q3982" s="2" t="str">
        <f>FLOOR('Transaction Data'!$P3982,15)&amp;"-"&amp;FLOOR('Transaction Data'!$P3982,15)+14</f>
        <v>60-74</v>
      </c>
      <c r="R3982" s="2" t="str">
        <f>IF('Transaction Data'!$L3982&lt;=10,"Less Expensive","Expensive")</f>
        <v>Expensive</v>
      </c>
      <c r="S3982" s="4">
        <f>WEEKDAY('Transaction Data'!$A3982)</f>
        <v>1</v>
      </c>
      <c r="T3982" s="2" t="str">
        <f>IF(WEEKDAY('Transaction Data'!$A3982,2)&lt;6,"Weekday","Weekend")</f>
        <v>Weekend</v>
      </c>
    </row>
    <row r="3983" ht="15.75" customHeight="1">
      <c r="A3983" s="1">
        <v>45473.0</v>
      </c>
      <c r="B3983" s="2" t="s">
        <v>3801</v>
      </c>
      <c r="C3983" s="2" t="s">
        <v>54</v>
      </c>
      <c r="D3983" s="1">
        <v>33850.0</v>
      </c>
      <c r="E3983" s="2" t="s">
        <v>22</v>
      </c>
      <c r="F3983" s="2">
        <v>313.0</v>
      </c>
      <c r="G3983" s="2" t="s">
        <v>23</v>
      </c>
      <c r="H3983" s="2" t="s">
        <v>49</v>
      </c>
      <c r="I3983" s="2" t="s">
        <v>25</v>
      </c>
      <c r="J3983" s="2" t="str">
        <f t="array" ref="J3983">XLOOKUP('Transaction Data'!$G3983,Product_Code,Biscuit_Brand)</f>
        <v>Cinnamon Swirls</v>
      </c>
      <c r="K3983" s="2">
        <f t="array" ref="K3983">XLOOKUP('Transaction Data'!$G3983,Product_Code,Cost)</f>
        <v>10</v>
      </c>
      <c r="L3983" s="2">
        <f t="array" ref="L3983">XLOOKUP('Transaction Data'!$G3983,Product_Code,Unit_Price)</f>
        <v>14</v>
      </c>
      <c r="M3983" s="3">
        <f>'Transaction Data'!$F3983*'Transaction Data'!$K3983</f>
        <v>3130</v>
      </c>
      <c r="N3983" s="3">
        <f>'Transaction Data'!$F3983*'Transaction Data'!$L3983</f>
        <v>4382</v>
      </c>
      <c r="O3983" s="3">
        <f>'Transaction Data'!$N3983-'Transaction Data'!$M3983</f>
        <v>1252</v>
      </c>
      <c r="P3983" s="2">
        <f>DATEDIF('Transaction Data'!$D3983,'Transaction Data'!$A3983,"y")</f>
        <v>31</v>
      </c>
      <c r="Q3983" s="2" t="str">
        <f>FLOOR('Transaction Data'!$P3983,15)&amp;"-"&amp;FLOOR('Transaction Data'!$P3983,15)+14</f>
        <v>30-44</v>
      </c>
      <c r="R3983" s="2" t="str">
        <f>IF('Transaction Data'!$L3983&lt;=10,"Less Expensive","Expensive")</f>
        <v>Expensive</v>
      </c>
      <c r="S3983" s="4">
        <f>WEEKDAY('Transaction Data'!$A3983)</f>
        <v>1</v>
      </c>
      <c r="T3983" s="2" t="str">
        <f>IF(WEEKDAY('Transaction Data'!$A3983,2)&lt;6,"Weekday","Weekend")</f>
        <v>Weekend</v>
      </c>
    </row>
    <row r="3984" ht="15.75" customHeight="1">
      <c r="A3984" s="1">
        <v>45362.0</v>
      </c>
      <c r="B3984" s="2" t="s">
        <v>3802</v>
      </c>
      <c r="C3984" s="2" t="s">
        <v>69</v>
      </c>
      <c r="D3984" s="1">
        <v>21278.0</v>
      </c>
      <c r="E3984" s="2" t="s">
        <v>22</v>
      </c>
      <c r="F3984" s="2">
        <v>149.0</v>
      </c>
      <c r="G3984" s="2" t="s">
        <v>33</v>
      </c>
      <c r="H3984" s="2" t="s">
        <v>52</v>
      </c>
      <c r="I3984" s="2" t="s">
        <v>25</v>
      </c>
      <c r="J3984" s="2" t="str">
        <f t="array" ref="J3984">XLOOKUP('Transaction Data'!$G3984,Product_Code,Biscuit_Brand)</f>
        <v>Caramel Biscuits</v>
      </c>
      <c r="K3984" s="2">
        <f t="array" ref="K3984">XLOOKUP('Transaction Data'!$G3984,Product_Code,Cost)</f>
        <v>18</v>
      </c>
      <c r="L3984" s="2">
        <f t="array" ref="L3984">XLOOKUP('Transaction Data'!$G3984,Product_Code,Unit_Price)</f>
        <v>22</v>
      </c>
      <c r="M3984" s="3">
        <f>'Transaction Data'!$F3984*'Transaction Data'!$K3984</f>
        <v>2682</v>
      </c>
      <c r="N3984" s="3">
        <f>'Transaction Data'!$F3984*'Transaction Data'!$L3984</f>
        <v>3278</v>
      </c>
      <c r="O3984" s="3">
        <f>'Transaction Data'!$N3984-'Transaction Data'!$M3984</f>
        <v>596</v>
      </c>
      <c r="P3984" s="2">
        <f>DATEDIF('Transaction Data'!$D3984,'Transaction Data'!$A3984,"y")</f>
        <v>65</v>
      </c>
      <c r="Q3984" s="2" t="str">
        <f>FLOOR('Transaction Data'!$P3984,15)&amp;"-"&amp;FLOOR('Transaction Data'!$P3984,15)+14</f>
        <v>60-74</v>
      </c>
      <c r="R3984" s="2" t="str">
        <f>IF('Transaction Data'!$L3984&lt;=10,"Less Expensive","Expensive")</f>
        <v>Expensive</v>
      </c>
      <c r="S3984" s="4">
        <f>WEEKDAY('Transaction Data'!$A3984)</f>
        <v>2</v>
      </c>
      <c r="T3984" s="2" t="str">
        <f>IF(WEEKDAY('Transaction Data'!$A3984,2)&lt;6,"Weekday","Weekend")</f>
        <v>Weekday</v>
      </c>
    </row>
    <row r="3985" ht="15.75" customHeight="1">
      <c r="A3985" s="1">
        <v>45451.0</v>
      </c>
      <c r="B3985" s="2" t="s">
        <v>3803</v>
      </c>
      <c r="C3985" s="2" t="s">
        <v>41</v>
      </c>
      <c r="D3985" s="1">
        <v>37455.0</v>
      </c>
      <c r="E3985" s="2" t="s">
        <v>27</v>
      </c>
      <c r="F3985" s="2">
        <v>420.0</v>
      </c>
      <c r="G3985" s="2" t="s">
        <v>48</v>
      </c>
      <c r="H3985" s="2" t="s">
        <v>52</v>
      </c>
      <c r="I3985" s="2" t="s">
        <v>25</v>
      </c>
      <c r="J3985" s="2" t="str">
        <f t="array" ref="J3985">XLOOKUP('Transaction Data'!$G3985,Product_Code,Biscuit_Brand)</f>
        <v>Lemon Crisps</v>
      </c>
      <c r="K3985" s="2">
        <f t="array" ref="K3985">XLOOKUP('Transaction Data'!$G3985,Product_Code,Cost)</f>
        <v>7</v>
      </c>
      <c r="L3985" s="2">
        <f t="array" ref="L3985">XLOOKUP('Transaction Data'!$G3985,Product_Code,Unit_Price)</f>
        <v>9</v>
      </c>
      <c r="M3985" s="3">
        <f>'Transaction Data'!$F3985*'Transaction Data'!$K3985</f>
        <v>2940</v>
      </c>
      <c r="N3985" s="3">
        <f>'Transaction Data'!$F3985*'Transaction Data'!$L3985</f>
        <v>3780</v>
      </c>
      <c r="O3985" s="3">
        <f>'Transaction Data'!$N3985-'Transaction Data'!$M3985</f>
        <v>840</v>
      </c>
      <c r="P3985" s="2">
        <f>DATEDIF('Transaction Data'!$D3985,'Transaction Data'!$A3985,"y")</f>
        <v>21</v>
      </c>
      <c r="Q3985" s="2" t="str">
        <f>FLOOR('Transaction Data'!$P3985,15)&amp;"-"&amp;FLOOR('Transaction Data'!$P3985,15)+14</f>
        <v>15-29</v>
      </c>
      <c r="R3985" s="2" t="str">
        <f>IF('Transaction Data'!$L3985&lt;=10,"Less Expensive","Expensive")</f>
        <v>Less Expensive</v>
      </c>
      <c r="S3985" s="4">
        <f>WEEKDAY('Transaction Data'!$A3985)</f>
        <v>7</v>
      </c>
      <c r="T3985" s="2" t="str">
        <f>IF(WEEKDAY('Transaction Data'!$A3985,2)&lt;6,"Weekday","Weekend")</f>
        <v>Weekend</v>
      </c>
    </row>
    <row r="3986" ht="15.75" customHeight="1">
      <c r="A3986" s="1">
        <v>45374.0</v>
      </c>
      <c r="B3986" s="2" t="s">
        <v>3804</v>
      </c>
      <c r="C3986" s="2" t="s">
        <v>21</v>
      </c>
      <c r="D3986" s="1">
        <v>26038.0</v>
      </c>
      <c r="E3986" s="2" t="s">
        <v>22</v>
      </c>
      <c r="F3986" s="2">
        <v>274.0</v>
      </c>
      <c r="G3986" s="2" t="s">
        <v>23</v>
      </c>
      <c r="H3986" s="2" t="s">
        <v>45</v>
      </c>
      <c r="I3986" s="2" t="s">
        <v>25</v>
      </c>
      <c r="J3986" s="2" t="str">
        <f t="array" ref="J3986">XLOOKUP('Transaction Data'!$G3986,Product_Code,Biscuit_Brand)</f>
        <v>Cinnamon Swirls</v>
      </c>
      <c r="K3986" s="2">
        <f t="array" ref="K3986">XLOOKUP('Transaction Data'!$G3986,Product_Code,Cost)</f>
        <v>10</v>
      </c>
      <c r="L3986" s="2">
        <f t="array" ref="L3986">XLOOKUP('Transaction Data'!$G3986,Product_Code,Unit_Price)</f>
        <v>14</v>
      </c>
      <c r="M3986" s="3">
        <f>'Transaction Data'!$F3986*'Transaction Data'!$K3986</f>
        <v>2740</v>
      </c>
      <c r="N3986" s="3">
        <f>'Transaction Data'!$F3986*'Transaction Data'!$L3986</f>
        <v>3836</v>
      </c>
      <c r="O3986" s="3">
        <f>'Transaction Data'!$N3986-'Transaction Data'!$M3986</f>
        <v>1096</v>
      </c>
      <c r="P3986" s="2">
        <f>DATEDIF('Transaction Data'!$D3986,'Transaction Data'!$A3986,"y")</f>
        <v>52</v>
      </c>
      <c r="Q3986" s="2" t="str">
        <f>FLOOR('Transaction Data'!$P3986,15)&amp;"-"&amp;FLOOR('Transaction Data'!$P3986,15)+14</f>
        <v>45-59</v>
      </c>
      <c r="R3986" s="2" t="str">
        <f>IF('Transaction Data'!$L3986&lt;=10,"Less Expensive","Expensive")</f>
        <v>Expensive</v>
      </c>
      <c r="S3986" s="4">
        <f>WEEKDAY('Transaction Data'!$A3986)</f>
        <v>7</v>
      </c>
      <c r="T3986" s="2" t="str">
        <f>IF(WEEKDAY('Transaction Data'!$A3986,2)&lt;6,"Weekday","Weekend")</f>
        <v>Weekend</v>
      </c>
    </row>
    <row r="3987" ht="15.75" customHeight="1">
      <c r="A3987" s="1">
        <v>45344.0</v>
      </c>
      <c r="B3987" s="2" t="s">
        <v>3805</v>
      </c>
      <c r="C3987" s="2" t="s">
        <v>21</v>
      </c>
      <c r="D3987" s="1">
        <v>32660.0</v>
      </c>
      <c r="E3987" s="2" t="s">
        <v>37</v>
      </c>
      <c r="F3987" s="2">
        <v>206.0</v>
      </c>
      <c r="G3987" s="2" t="s">
        <v>48</v>
      </c>
      <c r="H3987" s="2" t="s">
        <v>49</v>
      </c>
      <c r="I3987" s="2" t="s">
        <v>25</v>
      </c>
      <c r="J3987" s="2" t="str">
        <f t="array" ref="J3987">XLOOKUP('Transaction Data'!$G3987,Product_Code,Biscuit_Brand)</f>
        <v>Lemon Crisps</v>
      </c>
      <c r="K3987" s="2">
        <f t="array" ref="K3987">XLOOKUP('Transaction Data'!$G3987,Product_Code,Cost)</f>
        <v>7</v>
      </c>
      <c r="L3987" s="2">
        <f t="array" ref="L3987">XLOOKUP('Transaction Data'!$G3987,Product_Code,Unit_Price)</f>
        <v>9</v>
      </c>
      <c r="M3987" s="3">
        <f>'Transaction Data'!$F3987*'Transaction Data'!$K3987</f>
        <v>1442</v>
      </c>
      <c r="N3987" s="3">
        <f>'Transaction Data'!$F3987*'Transaction Data'!$L3987</f>
        <v>1854</v>
      </c>
      <c r="O3987" s="3">
        <f>'Transaction Data'!$N3987-'Transaction Data'!$M3987</f>
        <v>412</v>
      </c>
      <c r="P3987" s="2">
        <f>DATEDIF('Transaction Data'!$D3987,'Transaction Data'!$A3987,"y")</f>
        <v>34</v>
      </c>
      <c r="Q3987" s="2" t="str">
        <f>FLOOR('Transaction Data'!$P3987,15)&amp;"-"&amp;FLOOR('Transaction Data'!$P3987,15)+14</f>
        <v>30-44</v>
      </c>
      <c r="R3987" s="2" t="str">
        <f>IF('Transaction Data'!$L3987&lt;=10,"Less Expensive","Expensive")</f>
        <v>Less Expensive</v>
      </c>
      <c r="S3987" s="4">
        <f>WEEKDAY('Transaction Data'!$A3987)</f>
        <v>5</v>
      </c>
      <c r="T3987" s="2" t="str">
        <f>IF(WEEKDAY('Transaction Data'!$A3987,2)&lt;6,"Weekday","Weekend")</f>
        <v>Weekday</v>
      </c>
    </row>
    <row r="3988" ht="15.75" customHeight="1">
      <c r="A3988" s="1">
        <v>45449.0</v>
      </c>
      <c r="B3988" s="2" t="s">
        <v>3806</v>
      </c>
      <c r="C3988" s="2" t="s">
        <v>69</v>
      </c>
      <c r="D3988" s="1">
        <v>37863.0</v>
      </c>
      <c r="E3988" s="2" t="s">
        <v>37</v>
      </c>
      <c r="F3988" s="2">
        <v>48.0</v>
      </c>
      <c r="G3988" s="2" t="s">
        <v>60</v>
      </c>
      <c r="H3988" s="2" t="s">
        <v>52</v>
      </c>
      <c r="I3988" s="2" t="s">
        <v>25</v>
      </c>
      <c r="J3988" s="2" t="str">
        <f t="array" ref="J3988">XLOOKUP('Transaction Data'!$G3988,Product_Code,Biscuit_Brand)</f>
        <v>Peanut Butter Bites</v>
      </c>
      <c r="K3988" s="2">
        <f t="array" ref="K3988">XLOOKUP('Transaction Data'!$G3988,Product_Code,Cost)</f>
        <v>5</v>
      </c>
      <c r="L3988" s="2">
        <f t="array" ref="L3988">XLOOKUP('Transaction Data'!$G3988,Product_Code,Unit_Price)</f>
        <v>7</v>
      </c>
      <c r="M3988" s="3">
        <f>'Transaction Data'!$F3988*'Transaction Data'!$K3988</f>
        <v>240</v>
      </c>
      <c r="N3988" s="3">
        <f>'Transaction Data'!$F3988*'Transaction Data'!$L3988</f>
        <v>336</v>
      </c>
      <c r="O3988" s="3">
        <f>'Transaction Data'!$N3988-'Transaction Data'!$M3988</f>
        <v>96</v>
      </c>
      <c r="P3988" s="2">
        <f>DATEDIF('Transaction Data'!$D3988,'Transaction Data'!$A3988,"y")</f>
        <v>20</v>
      </c>
      <c r="Q3988" s="2" t="str">
        <f>FLOOR('Transaction Data'!$P3988,15)&amp;"-"&amp;FLOOR('Transaction Data'!$P3988,15)+14</f>
        <v>15-29</v>
      </c>
      <c r="R3988" s="2" t="str">
        <f>IF('Transaction Data'!$L3988&lt;=10,"Less Expensive","Expensive")</f>
        <v>Less Expensive</v>
      </c>
      <c r="S3988" s="4">
        <f>WEEKDAY('Transaction Data'!$A3988)</f>
        <v>5</v>
      </c>
      <c r="T3988" s="2" t="str">
        <f>IF(WEEKDAY('Transaction Data'!$A3988,2)&lt;6,"Weekday","Weekend")</f>
        <v>Weekday</v>
      </c>
    </row>
    <row r="3989" ht="15.75" customHeight="1">
      <c r="A3989" s="1">
        <v>45446.0</v>
      </c>
      <c r="B3989" s="2" t="s">
        <v>3807</v>
      </c>
      <c r="C3989" s="2" t="s">
        <v>54</v>
      </c>
      <c r="D3989" s="1">
        <v>18135.0</v>
      </c>
      <c r="E3989" s="2" t="s">
        <v>63</v>
      </c>
      <c r="F3989" s="2">
        <v>163.0</v>
      </c>
      <c r="G3989" s="2" t="s">
        <v>44</v>
      </c>
      <c r="H3989" s="2" t="s">
        <v>49</v>
      </c>
      <c r="I3989" s="2" t="s">
        <v>25</v>
      </c>
      <c r="J3989" s="2" t="str">
        <f t="array" ref="J3989">XLOOKUP('Transaction Data'!$G3989,Product_Code,Biscuit_Brand)</f>
        <v>Butter Crunch</v>
      </c>
      <c r="K3989" s="2">
        <f t="array" ref="K3989">XLOOKUP('Transaction Data'!$G3989,Product_Code,Cost)</f>
        <v>10</v>
      </c>
      <c r="L3989" s="2">
        <f t="array" ref="L3989">XLOOKUP('Transaction Data'!$G3989,Product_Code,Unit_Price)</f>
        <v>11</v>
      </c>
      <c r="M3989" s="3">
        <f>'Transaction Data'!$F3989*'Transaction Data'!$K3989</f>
        <v>1630</v>
      </c>
      <c r="N3989" s="3">
        <f>'Transaction Data'!$F3989*'Transaction Data'!$L3989</f>
        <v>1793</v>
      </c>
      <c r="O3989" s="3">
        <f>'Transaction Data'!$N3989-'Transaction Data'!$M3989</f>
        <v>163</v>
      </c>
      <c r="P3989" s="2">
        <f>DATEDIF('Transaction Data'!$D3989,'Transaction Data'!$A3989,"y")</f>
        <v>74</v>
      </c>
      <c r="Q3989" s="2" t="str">
        <f>FLOOR('Transaction Data'!$P3989,15)&amp;"-"&amp;FLOOR('Transaction Data'!$P3989,15)+14</f>
        <v>60-74</v>
      </c>
      <c r="R3989" s="2" t="str">
        <f>IF('Transaction Data'!$L3989&lt;=10,"Less Expensive","Expensive")</f>
        <v>Expensive</v>
      </c>
      <c r="S3989" s="4">
        <f>WEEKDAY('Transaction Data'!$A3989)</f>
        <v>2</v>
      </c>
      <c r="T3989" s="2" t="str">
        <f>IF(WEEKDAY('Transaction Data'!$A3989,2)&lt;6,"Weekday","Weekend")</f>
        <v>Weekday</v>
      </c>
    </row>
    <row r="3990" ht="15.75" customHeight="1">
      <c r="A3990" s="1">
        <v>45488.0</v>
      </c>
      <c r="B3990" s="2" t="s">
        <v>3808</v>
      </c>
      <c r="C3990" s="2" t="s">
        <v>54</v>
      </c>
      <c r="D3990" s="1">
        <v>31922.0</v>
      </c>
      <c r="E3990" s="2" t="s">
        <v>22</v>
      </c>
      <c r="F3990" s="2">
        <v>137.0</v>
      </c>
      <c r="G3990" s="2" t="s">
        <v>44</v>
      </c>
      <c r="H3990" s="2" t="s">
        <v>52</v>
      </c>
      <c r="I3990" s="2" t="s">
        <v>25</v>
      </c>
      <c r="J3990" s="2" t="str">
        <f t="array" ref="J3990">XLOOKUP('Transaction Data'!$G3990,Product_Code,Biscuit_Brand)</f>
        <v>Butter Crunch</v>
      </c>
      <c r="K3990" s="2">
        <f t="array" ref="K3990">XLOOKUP('Transaction Data'!$G3990,Product_Code,Cost)</f>
        <v>10</v>
      </c>
      <c r="L3990" s="2">
        <f t="array" ref="L3990">XLOOKUP('Transaction Data'!$G3990,Product_Code,Unit_Price)</f>
        <v>11</v>
      </c>
      <c r="M3990" s="3">
        <f>'Transaction Data'!$F3990*'Transaction Data'!$K3990</f>
        <v>1370</v>
      </c>
      <c r="N3990" s="3">
        <f>'Transaction Data'!$F3990*'Transaction Data'!$L3990</f>
        <v>1507</v>
      </c>
      <c r="O3990" s="3">
        <f>'Transaction Data'!$N3990-'Transaction Data'!$M3990</f>
        <v>137</v>
      </c>
      <c r="P3990" s="2">
        <f>DATEDIF('Transaction Data'!$D3990,'Transaction Data'!$A3990,"y")</f>
        <v>37</v>
      </c>
      <c r="Q3990" s="2" t="str">
        <f>FLOOR('Transaction Data'!$P3990,15)&amp;"-"&amp;FLOOR('Transaction Data'!$P3990,15)+14</f>
        <v>30-44</v>
      </c>
      <c r="R3990" s="2" t="str">
        <f>IF('Transaction Data'!$L3990&lt;=10,"Less Expensive","Expensive")</f>
        <v>Expensive</v>
      </c>
      <c r="S3990" s="4">
        <f>WEEKDAY('Transaction Data'!$A3990)</f>
        <v>2</v>
      </c>
      <c r="T3990" s="2" t="str">
        <f>IF(WEEKDAY('Transaction Data'!$A3990,2)&lt;6,"Weekday","Weekend")</f>
        <v>Weekday</v>
      </c>
    </row>
    <row r="3991" ht="15.75" customHeight="1">
      <c r="A3991" s="1">
        <v>45363.0</v>
      </c>
      <c r="B3991" s="2" t="s">
        <v>3809</v>
      </c>
      <c r="C3991" s="2" t="s">
        <v>21</v>
      </c>
      <c r="D3991" s="1">
        <v>30481.0</v>
      </c>
      <c r="E3991" s="2" t="s">
        <v>63</v>
      </c>
      <c r="F3991" s="2">
        <v>204.0</v>
      </c>
      <c r="G3991" s="2" t="s">
        <v>44</v>
      </c>
      <c r="H3991" s="2" t="s">
        <v>34</v>
      </c>
      <c r="I3991" s="2" t="s">
        <v>25</v>
      </c>
      <c r="J3991" s="2" t="str">
        <f t="array" ref="J3991">XLOOKUP('Transaction Data'!$G3991,Product_Code,Biscuit_Brand)</f>
        <v>Butter Crunch</v>
      </c>
      <c r="K3991" s="2">
        <f t="array" ref="K3991">XLOOKUP('Transaction Data'!$G3991,Product_Code,Cost)</f>
        <v>10</v>
      </c>
      <c r="L3991" s="2">
        <f t="array" ref="L3991">XLOOKUP('Transaction Data'!$G3991,Product_Code,Unit_Price)</f>
        <v>11</v>
      </c>
      <c r="M3991" s="3">
        <f>'Transaction Data'!$F3991*'Transaction Data'!$K3991</f>
        <v>2040</v>
      </c>
      <c r="N3991" s="3">
        <f>'Transaction Data'!$F3991*'Transaction Data'!$L3991</f>
        <v>2244</v>
      </c>
      <c r="O3991" s="3">
        <f>'Transaction Data'!$N3991-'Transaction Data'!$M3991</f>
        <v>204</v>
      </c>
      <c r="P3991" s="2">
        <f>DATEDIF('Transaction Data'!$D3991,'Transaction Data'!$A3991,"y")</f>
        <v>40</v>
      </c>
      <c r="Q3991" s="2" t="str">
        <f>FLOOR('Transaction Data'!$P3991,15)&amp;"-"&amp;FLOOR('Transaction Data'!$P3991,15)+14</f>
        <v>30-44</v>
      </c>
      <c r="R3991" s="2" t="str">
        <f>IF('Transaction Data'!$L3991&lt;=10,"Less Expensive","Expensive")</f>
        <v>Expensive</v>
      </c>
      <c r="S3991" s="4">
        <f>WEEKDAY('Transaction Data'!$A3991)</f>
        <v>3</v>
      </c>
      <c r="T3991" s="2" t="str">
        <f>IF(WEEKDAY('Transaction Data'!$A3991,2)&lt;6,"Weekday","Weekend")</f>
        <v>Weekday</v>
      </c>
    </row>
    <row r="3992" ht="15.75" customHeight="1">
      <c r="A3992" s="1">
        <v>45292.0</v>
      </c>
      <c r="B3992" s="2" t="s">
        <v>3810</v>
      </c>
      <c r="C3992" s="2" t="s">
        <v>51</v>
      </c>
      <c r="D3992" s="1">
        <v>34973.0</v>
      </c>
      <c r="E3992" s="2" t="s">
        <v>63</v>
      </c>
      <c r="F3992" s="2">
        <v>19.0</v>
      </c>
      <c r="G3992" s="2" t="s">
        <v>44</v>
      </c>
      <c r="H3992" s="2" t="s">
        <v>34</v>
      </c>
      <c r="I3992" s="2" t="s">
        <v>25</v>
      </c>
      <c r="J3992" s="2" t="str">
        <f t="array" ref="J3992">XLOOKUP('Transaction Data'!$G3992,Product_Code,Biscuit_Brand)</f>
        <v>Butter Crunch</v>
      </c>
      <c r="K3992" s="2">
        <f t="array" ref="K3992">XLOOKUP('Transaction Data'!$G3992,Product_Code,Cost)</f>
        <v>10</v>
      </c>
      <c r="L3992" s="2">
        <f t="array" ref="L3992">XLOOKUP('Transaction Data'!$G3992,Product_Code,Unit_Price)</f>
        <v>11</v>
      </c>
      <c r="M3992" s="3">
        <f>'Transaction Data'!$F3992*'Transaction Data'!$K3992</f>
        <v>190</v>
      </c>
      <c r="N3992" s="3">
        <f>'Transaction Data'!$F3992*'Transaction Data'!$L3992</f>
        <v>209</v>
      </c>
      <c r="O3992" s="3">
        <f>'Transaction Data'!$N3992-'Transaction Data'!$M3992</f>
        <v>19</v>
      </c>
      <c r="P3992" s="2">
        <f>DATEDIF('Transaction Data'!$D3992,'Transaction Data'!$A3992,"y")</f>
        <v>28</v>
      </c>
      <c r="Q3992" s="2" t="str">
        <f>FLOOR('Transaction Data'!$P3992,15)&amp;"-"&amp;FLOOR('Transaction Data'!$P3992,15)+14</f>
        <v>15-29</v>
      </c>
      <c r="R3992" s="2" t="str">
        <f>IF('Transaction Data'!$L3992&lt;=10,"Less Expensive","Expensive")</f>
        <v>Expensive</v>
      </c>
      <c r="S3992" s="4">
        <f>WEEKDAY('Transaction Data'!$A3992)</f>
        <v>2</v>
      </c>
      <c r="T3992" s="2" t="str">
        <f>IF(WEEKDAY('Transaction Data'!$A3992,2)&lt;6,"Weekday","Weekend")</f>
        <v>Weekday</v>
      </c>
    </row>
    <row r="3993" ht="15.75" customHeight="1">
      <c r="A3993" s="1">
        <v>45380.0</v>
      </c>
      <c r="B3993" s="2" t="s">
        <v>3811</v>
      </c>
      <c r="C3993" s="2" t="s">
        <v>65</v>
      </c>
      <c r="D3993" s="1">
        <v>19828.0</v>
      </c>
      <c r="E3993" s="2" t="s">
        <v>27</v>
      </c>
      <c r="F3993" s="2">
        <v>303.0</v>
      </c>
      <c r="G3993" s="2" t="s">
        <v>23</v>
      </c>
      <c r="H3993" s="2" t="s">
        <v>39</v>
      </c>
      <c r="I3993" s="2" t="s">
        <v>25</v>
      </c>
      <c r="J3993" s="2" t="str">
        <f t="array" ref="J3993">XLOOKUP('Transaction Data'!$G3993,Product_Code,Biscuit_Brand)</f>
        <v>Cinnamon Swirls</v>
      </c>
      <c r="K3993" s="2">
        <f t="array" ref="K3993">XLOOKUP('Transaction Data'!$G3993,Product_Code,Cost)</f>
        <v>10</v>
      </c>
      <c r="L3993" s="2">
        <f t="array" ref="L3993">XLOOKUP('Transaction Data'!$G3993,Product_Code,Unit_Price)</f>
        <v>14</v>
      </c>
      <c r="M3993" s="3">
        <f>'Transaction Data'!$F3993*'Transaction Data'!$K3993</f>
        <v>3030</v>
      </c>
      <c r="N3993" s="3">
        <f>'Transaction Data'!$F3993*'Transaction Data'!$L3993</f>
        <v>4242</v>
      </c>
      <c r="O3993" s="3">
        <f>'Transaction Data'!$N3993-'Transaction Data'!$M3993</f>
        <v>1212</v>
      </c>
      <c r="P3993" s="2">
        <f>DATEDIF('Transaction Data'!$D3993,'Transaction Data'!$A3993,"y")</f>
        <v>69</v>
      </c>
      <c r="Q3993" s="2" t="str">
        <f>FLOOR('Transaction Data'!$P3993,15)&amp;"-"&amp;FLOOR('Transaction Data'!$P3993,15)+14</f>
        <v>60-74</v>
      </c>
      <c r="R3993" s="2" t="str">
        <f>IF('Transaction Data'!$L3993&lt;=10,"Less Expensive","Expensive")</f>
        <v>Expensive</v>
      </c>
      <c r="S3993" s="4">
        <f>WEEKDAY('Transaction Data'!$A3993)</f>
        <v>6</v>
      </c>
      <c r="T3993" s="2" t="str">
        <f>IF(WEEKDAY('Transaction Data'!$A3993,2)&lt;6,"Weekday","Weekend")</f>
        <v>Weekday</v>
      </c>
    </row>
    <row r="3994" ht="15.75" customHeight="1">
      <c r="A3994" s="1">
        <v>45499.0</v>
      </c>
      <c r="B3994" s="2" t="s">
        <v>3812</v>
      </c>
      <c r="C3994" s="2" t="s">
        <v>78</v>
      </c>
      <c r="D3994" s="1">
        <v>26684.0</v>
      </c>
      <c r="E3994" s="2" t="s">
        <v>37</v>
      </c>
      <c r="F3994" s="2">
        <v>466.0</v>
      </c>
      <c r="G3994" s="2" t="s">
        <v>57</v>
      </c>
      <c r="H3994" s="2" t="s">
        <v>42</v>
      </c>
      <c r="I3994" s="2" t="s">
        <v>25</v>
      </c>
      <c r="J3994" s="2" t="str">
        <f t="array" ref="J3994">XLOOKUP('Transaction Data'!$G3994,Product_Code,Biscuit_Brand)</f>
        <v>Oatmeal Cookies</v>
      </c>
      <c r="K3994" s="2">
        <f t="array" ref="K3994">XLOOKUP('Transaction Data'!$G3994,Product_Code,Cost)</f>
        <v>19</v>
      </c>
      <c r="L3994" s="2">
        <f t="array" ref="L3994">XLOOKUP('Transaction Data'!$G3994,Product_Code,Unit_Price)</f>
        <v>23</v>
      </c>
      <c r="M3994" s="3">
        <f>'Transaction Data'!$F3994*'Transaction Data'!$K3994</f>
        <v>8854</v>
      </c>
      <c r="N3994" s="3">
        <f>'Transaction Data'!$F3994*'Transaction Data'!$L3994</f>
        <v>10718</v>
      </c>
      <c r="O3994" s="3">
        <f>'Transaction Data'!$N3994-'Transaction Data'!$M3994</f>
        <v>1864</v>
      </c>
      <c r="P3994" s="2">
        <f>DATEDIF('Transaction Data'!$D3994,'Transaction Data'!$A3994,"y")</f>
        <v>51</v>
      </c>
      <c r="Q3994" s="2" t="str">
        <f>FLOOR('Transaction Data'!$P3994,15)&amp;"-"&amp;FLOOR('Transaction Data'!$P3994,15)+14</f>
        <v>45-59</v>
      </c>
      <c r="R3994" s="2" t="str">
        <f>IF('Transaction Data'!$L3994&lt;=10,"Less Expensive","Expensive")</f>
        <v>Expensive</v>
      </c>
      <c r="S3994" s="4">
        <f>WEEKDAY('Transaction Data'!$A3994)</f>
        <v>6</v>
      </c>
      <c r="T3994" s="2" t="str">
        <f>IF(WEEKDAY('Transaction Data'!$A3994,2)&lt;6,"Weekday","Weekend")</f>
        <v>Weekday</v>
      </c>
    </row>
    <row r="3995" ht="15.75" customHeight="1">
      <c r="A3995" s="1">
        <v>45383.0</v>
      </c>
      <c r="B3995" s="2" t="s">
        <v>3813</v>
      </c>
      <c r="C3995" s="2" t="s">
        <v>32</v>
      </c>
      <c r="D3995" s="1">
        <v>25675.0</v>
      </c>
      <c r="E3995" s="2" t="s">
        <v>37</v>
      </c>
      <c r="F3995" s="2">
        <v>399.0</v>
      </c>
      <c r="G3995" s="2" t="s">
        <v>61</v>
      </c>
      <c r="H3995" s="2" t="s">
        <v>45</v>
      </c>
      <c r="I3995" s="2" t="s">
        <v>25</v>
      </c>
      <c r="J3995" s="2" t="str">
        <f t="array" ref="J3995">XLOOKUP('Transaction Data'!$G3995,Product_Code,Biscuit_Brand)</f>
        <v>Choco Delight</v>
      </c>
      <c r="K3995" s="2">
        <f t="array" ref="K3995">XLOOKUP('Transaction Data'!$G3995,Product_Code,Cost)</f>
        <v>3</v>
      </c>
      <c r="L3995" s="2">
        <f t="array" ref="L3995">XLOOKUP('Transaction Data'!$G3995,Product_Code,Unit_Price)</f>
        <v>5</v>
      </c>
      <c r="M3995" s="3">
        <f>'Transaction Data'!$F3995*'Transaction Data'!$K3995</f>
        <v>1197</v>
      </c>
      <c r="N3995" s="3">
        <f>'Transaction Data'!$F3995*'Transaction Data'!$L3995</f>
        <v>1995</v>
      </c>
      <c r="O3995" s="3">
        <f>'Transaction Data'!$N3995-'Transaction Data'!$M3995</f>
        <v>798</v>
      </c>
      <c r="P3995" s="2">
        <f>DATEDIF('Transaction Data'!$D3995,'Transaction Data'!$A3995,"y")</f>
        <v>53</v>
      </c>
      <c r="Q3995" s="2" t="str">
        <f>FLOOR('Transaction Data'!$P3995,15)&amp;"-"&amp;FLOOR('Transaction Data'!$P3995,15)+14</f>
        <v>45-59</v>
      </c>
      <c r="R3995" s="2" t="str">
        <f>IF('Transaction Data'!$L3995&lt;=10,"Less Expensive","Expensive")</f>
        <v>Less Expensive</v>
      </c>
      <c r="S3995" s="4">
        <f>WEEKDAY('Transaction Data'!$A3995)</f>
        <v>2</v>
      </c>
      <c r="T3995" s="2" t="str">
        <f>IF(WEEKDAY('Transaction Data'!$A3995,2)&lt;6,"Weekday","Weekend")</f>
        <v>Weekday</v>
      </c>
    </row>
    <row r="3996" ht="15.75" customHeight="1">
      <c r="A3996" s="1">
        <v>45344.0</v>
      </c>
      <c r="B3996" s="2" t="s">
        <v>3814</v>
      </c>
      <c r="C3996" s="2" t="s">
        <v>47</v>
      </c>
      <c r="D3996" s="1">
        <v>32664.0</v>
      </c>
      <c r="E3996" s="2" t="s">
        <v>27</v>
      </c>
      <c r="F3996" s="2">
        <v>236.0</v>
      </c>
      <c r="G3996" s="2" t="s">
        <v>38</v>
      </c>
      <c r="H3996" s="2" t="s">
        <v>49</v>
      </c>
      <c r="I3996" s="2" t="s">
        <v>25</v>
      </c>
      <c r="J3996" s="2" t="str">
        <f t="array" ref="J3996">XLOOKUP('Transaction Data'!$G3996,Product_Code,Biscuit_Brand)</f>
        <v>Ginger Snaps</v>
      </c>
      <c r="K3996" s="2">
        <f t="array" ref="K3996">XLOOKUP('Transaction Data'!$G3996,Product_Code,Cost)</f>
        <v>14</v>
      </c>
      <c r="L3996" s="2">
        <f t="array" ref="L3996">XLOOKUP('Transaction Data'!$G3996,Product_Code,Unit_Price)</f>
        <v>28</v>
      </c>
      <c r="M3996" s="3">
        <f>'Transaction Data'!$F3996*'Transaction Data'!$K3996</f>
        <v>3304</v>
      </c>
      <c r="N3996" s="3">
        <f>'Transaction Data'!$F3996*'Transaction Data'!$L3996</f>
        <v>6608</v>
      </c>
      <c r="O3996" s="3">
        <f>'Transaction Data'!$N3996-'Transaction Data'!$M3996</f>
        <v>3304</v>
      </c>
      <c r="P3996" s="2">
        <f>DATEDIF('Transaction Data'!$D3996,'Transaction Data'!$A3996,"y")</f>
        <v>34</v>
      </c>
      <c r="Q3996" s="2" t="str">
        <f>FLOOR('Transaction Data'!$P3996,15)&amp;"-"&amp;FLOOR('Transaction Data'!$P3996,15)+14</f>
        <v>30-44</v>
      </c>
      <c r="R3996" s="2" t="str">
        <f>IF('Transaction Data'!$L3996&lt;=10,"Less Expensive","Expensive")</f>
        <v>Expensive</v>
      </c>
      <c r="S3996" s="4">
        <f>WEEKDAY('Transaction Data'!$A3996)</f>
        <v>5</v>
      </c>
      <c r="T3996" s="2" t="str">
        <f>IF(WEEKDAY('Transaction Data'!$A3996,2)&lt;6,"Weekday","Weekend")</f>
        <v>Weekday</v>
      </c>
    </row>
    <row r="3997" ht="15.75" customHeight="1">
      <c r="A3997" s="1">
        <v>45321.0</v>
      </c>
      <c r="B3997" s="2" t="s">
        <v>3815</v>
      </c>
      <c r="C3997" s="2" t="s">
        <v>69</v>
      </c>
      <c r="D3997" s="1">
        <v>21178.0</v>
      </c>
      <c r="E3997" s="2" t="s">
        <v>63</v>
      </c>
      <c r="F3997" s="2">
        <v>82.0</v>
      </c>
      <c r="G3997" s="2" t="s">
        <v>38</v>
      </c>
      <c r="H3997" s="2" t="s">
        <v>52</v>
      </c>
      <c r="I3997" s="2" t="s">
        <v>25</v>
      </c>
      <c r="J3997" s="2" t="str">
        <f t="array" ref="J3997">XLOOKUP('Transaction Data'!$G3997,Product_Code,Biscuit_Brand)</f>
        <v>Ginger Snaps</v>
      </c>
      <c r="K3997" s="2">
        <f t="array" ref="K3997">XLOOKUP('Transaction Data'!$G3997,Product_Code,Cost)</f>
        <v>14</v>
      </c>
      <c r="L3997" s="2">
        <f t="array" ref="L3997">XLOOKUP('Transaction Data'!$G3997,Product_Code,Unit_Price)</f>
        <v>28</v>
      </c>
      <c r="M3997" s="3">
        <f>'Transaction Data'!$F3997*'Transaction Data'!$K3997</f>
        <v>1148</v>
      </c>
      <c r="N3997" s="3">
        <f>'Transaction Data'!$F3997*'Transaction Data'!$L3997</f>
        <v>2296</v>
      </c>
      <c r="O3997" s="3">
        <f>'Transaction Data'!$N3997-'Transaction Data'!$M3997</f>
        <v>1148</v>
      </c>
      <c r="P3997" s="2">
        <f>DATEDIF('Transaction Data'!$D3997,'Transaction Data'!$A3997,"y")</f>
        <v>66</v>
      </c>
      <c r="Q3997" s="2" t="str">
        <f>FLOOR('Transaction Data'!$P3997,15)&amp;"-"&amp;FLOOR('Transaction Data'!$P3997,15)+14</f>
        <v>60-74</v>
      </c>
      <c r="R3997" s="2" t="str">
        <f>IF('Transaction Data'!$L3997&lt;=10,"Less Expensive","Expensive")</f>
        <v>Expensive</v>
      </c>
      <c r="S3997" s="4">
        <f>WEEKDAY('Transaction Data'!$A3997)</f>
        <v>3</v>
      </c>
      <c r="T3997" s="2" t="str">
        <f>IF(WEEKDAY('Transaction Data'!$A3997,2)&lt;6,"Weekday","Weekend")</f>
        <v>Weekday</v>
      </c>
    </row>
    <row r="3998" ht="15.75" customHeight="1">
      <c r="A3998" s="1">
        <v>45302.0</v>
      </c>
      <c r="B3998" s="2" t="s">
        <v>3816</v>
      </c>
      <c r="C3998" s="2" t="s">
        <v>47</v>
      </c>
      <c r="D3998" s="1">
        <v>18169.0</v>
      </c>
      <c r="E3998" s="2" t="s">
        <v>63</v>
      </c>
      <c r="F3998" s="2">
        <v>174.0</v>
      </c>
      <c r="G3998" s="2" t="s">
        <v>23</v>
      </c>
      <c r="H3998" s="2" t="s">
        <v>49</v>
      </c>
      <c r="I3998" s="2" t="s">
        <v>25</v>
      </c>
      <c r="J3998" s="2" t="str">
        <f t="array" ref="J3998">XLOOKUP('Transaction Data'!$G3998,Product_Code,Biscuit_Brand)</f>
        <v>Cinnamon Swirls</v>
      </c>
      <c r="K3998" s="2">
        <f t="array" ref="K3998">XLOOKUP('Transaction Data'!$G3998,Product_Code,Cost)</f>
        <v>10</v>
      </c>
      <c r="L3998" s="2">
        <f t="array" ref="L3998">XLOOKUP('Transaction Data'!$G3998,Product_Code,Unit_Price)</f>
        <v>14</v>
      </c>
      <c r="M3998" s="3">
        <f>'Transaction Data'!$F3998*'Transaction Data'!$K3998</f>
        <v>1740</v>
      </c>
      <c r="N3998" s="3">
        <f>'Transaction Data'!$F3998*'Transaction Data'!$L3998</f>
        <v>2436</v>
      </c>
      <c r="O3998" s="3">
        <f>'Transaction Data'!$N3998-'Transaction Data'!$M3998</f>
        <v>696</v>
      </c>
      <c r="P3998" s="2">
        <f>DATEDIF('Transaction Data'!$D3998,'Transaction Data'!$A3998,"y")</f>
        <v>74</v>
      </c>
      <c r="Q3998" s="2" t="str">
        <f>FLOOR('Transaction Data'!$P3998,15)&amp;"-"&amp;FLOOR('Transaction Data'!$P3998,15)+14</f>
        <v>60-74</v>
      </c>
      <c r="R3998" s="2" t="str">
        <f>IF('Transaction Data'!$L3998&lt;=10,"Less Expensive","Expensive")</f>
        <v>Expensive</v>
      </c>
      <c r="S3998" s="4">
        <f>WEEKDAY('Transaction Data'!$A3998)</f>
        <v>5</v>
      </c>
      <c r="T3998" s="2" t="str">
        <f>IF(WEEKDAY('Transaction Data'!$A3998,2)&lt;6,"Weekday","Weekend")</f>
        <v>Weekday</v>
      </c>
    </row>
    <row r="3999" ht="15.75" customHeight="1">
      <c r="A3999" s="1">
        <v>45449.0</v>
      </c>
      <c r="B3999" s="2" t="s">
        <v>3817</v>
      </c>
      <c r="C3999" s="2" t="s">
        <v>32</v>
      </c>
      <c r="D3999" s="1">
        <v>33678.0</v>
      </c>
      <c r="E3999" s="2" t="s">
        <v>27</v>
      </c>
      <c r="F3999" s="2">
        <v>95.0</v>
      </c>
      <c r="G3999" s="2" t="s">
        <v>23</v>
      </c>
      <c r="H3999" s="2" t="s">
        <v>52</v>
      </c>
      <c r="I3999" s="2" t="s">
        <v>25</v>
      </c>
      <c r="J3999" s="2" t="str">
        <f t="array" ref="J3999">XLOOKUP('Transaction Data'!$G3999,Product_Code,Biscuit_Brand)</f>
        <v>Cinnamon Swirls</v>
      </c>
      <c r="K3999" s="2">
        <f t="array" ref="K3999">XLOOKUP('Transaction Data'!$G3999,Product_Code,Cost)</f>
        <v>10</v>
      </c>
      <c r="L3999" s="2">
        <f t="array" ref="L3999">XLOOKUP('Transaction Data'!$G3999,Product_Code,Unit_Price)</f>
        <v>14</v>
      </c>
      <c r="M3999" s="3">
        <f>'Transaction Data'!$F3999*'Transaction Data'!$K3999</f>
        <v>950</v>
      </c>
      <c r="N3999" s="3">
        <f>'Transaction Data'!$F3999*'Transaction Data'!$L3999</f>
        <v>1330</v>
      </c>
      <c r="O3999" s="3">
        <f>'Transaction Data'!$N3999-'Transaction Data'!$M3999</f>
        <v>380</v>
      </c>
      <c r="P3999" s="2">
        <f>DATEDIF('Transaction Data'!$D3999,'Transaction Data'!$A3999,"y")</f>
        <v>32</v>
      </c>
      <c r="Q3999" s="2" t="str">
        <f>FLOOR('Transaction Data'!$P3999,15)&amp;"-"&amp;FLOOR('Transaction Data'!$P3999,15)+14</f>
        <v>30-44</v>
      </c>
      <c r="R3999" s="2" t="str">
        <f>IF('Transaction Data'!$L3999&lt;=10,"Less Expensive","Expensive")</f>
        <v>Expensive</v>
      </c>
      <c r="S3999" s="4">
        <f>WEEKDAY('Transaction Data'!$A3999)</f>
        <v>5</v>
      </c>
      <c r="T3999" s="2" t="str">
        <f>IF(WEEKDAY('Transaction Data'!$A3999,2)&lt;6,"Weekday","Weekend")</f>
        <v>Weekday</v>
      </c>
    </row>
    <row r="4000" ht="15.75" customHeight="1">
      <c r="A4000" s="1">
        <v>45504.0</v>
      </c>
      <c r="B4000" s="2" t="s">
        <v>3818</v>
      </c>
      <c r="C4000" s="2" t="s">
        <v>72</v>
      </c>
      <c r="D4000" s="1">
        <v>29532.0</v>
      </c>
      <c r="E4000" s="2" t="s">
        <v>27</v>
      </c>
      <c r="F4000" s="2">
        <v>396.0</v>
      </c>
      <c r="G4000" s="2" t="s">
        <v>44</v>
      </c>
      <c r="H4000" s="2" t="s">
        <v>52</v>
      </c>
      <c r="I4000" s="2" t="s">
        <v>25</v>
      </c>
      <c r="J4000" s="2" t="str">
        <f t="array" ref="J4000">XLOOKUP('Transaction Data'!$G4000,Product_Code,Biscuit_Brand)</f>
        <v>Butter Crunch</v>
      </c>
      <c r="K4000" s="2">
        <f t="array" ref="K4000">XLOOKUP('Transaction Data'!$G4000,Product_Code,Cost)</f>
        <v>10</v>
      </c>
      <c r="L4000" s="2">
        <f t="array" ref="L4000">XLOOKUP('Transaction Data'!$G4000,Product_Code,Unit_Price)</f>
        <v>11</v>
      </c>
      <c r="M4000" s="3">
        <f>'Transaction Data'!$F4000*'Transaction Data'!$K4000</f>
        <v>3960</v>
      </c>
      <c r="N4000" s="3">
        <f>'Transaction Data'!$F4000*'Transaction Data'!$L4000</f>
        <v>4356</v>
      </c>
      <c r="O4000" s="3">
        <f>'Transaction Data'!$N4000-'Transaction Data'!$M4000</f>
        <v>396</v>
      </c>
      <c r="P4000" s="2">
        <f>DATEDIF('Transaction Data'!$D4000,'Transaction Data'!$A4000,"y")</f>
        <v>43</v>
      </c>
      <c r="Q4000" s="2" t="str">
        <f>FLOOR('Transaction Data'!$P4000,15)&amp;"-"&amp;FLOOR('Transaction Data'!$P4000,15)+14</f>
        <v>30-44</v>
      </c>
      <c r="R4000" s="2" t="str">
        <f>IF('Transaction Data'!$L4000&lt;=10,"Less Expensive","Expensive")</f>
        <v>Expensive</v>
      </c>
      <c r="S4000" s="4">
        <f>WEEKDAY('Transaction Data'!$A4000)</f>
        <v>4</v>
      </c>
      <c r="T4000" s="2" t="str">
        <f>IF(WEEKDAY('Transaction Data'!$A4000,2)&lt;6,"Weekday","Weekend")</f>
        <v>Weekday</v>
      </c>
    </row>
    <row r="4001" ht="15.75" customHeight="1">
      <c r="A4001" s="1">
        <v>45334.0</v>
      </c>
      <c r="B4001" s="2" t="s">
        <v>3819</v>
      </c>
      <c r="C4001" s="2" t="s">
        <v>69</v>
      </c>
      <c r="D4001" s="1">
        <v>33924.0</v>
      </c>
      <c r="E4001" s="2" t="s">
        <v>22</v>
      </c>
      <c r="F4001" s="2">
        <v>132.0</v>
      </c>
      <c r="G4001" s="2" t="s">
        <v>61</v>
      </c>
      <c r="H4001" s="2" t="s">
        <v>45</v>
      </c>
      <c r="I4001" s="2" t="s">
        <v>25</v>
      </c>
      <c r="J4001" s="2" t="str">
        <f t="array" ref="J4001">XLOOKUP('Transaction Data'!$G4001,Product_Code,Biscuit_Brand)</f>
        <v>Choco Delight</v>
      </c>
      <c r="K4001" s="2">
        <f t="array" ref="K4001">XLOOKUP('Transaction Data'!$G4001,Product_Code,Cost)</f>
        <v>3</v>
      </c>
      <c r="L4001" s="2">
        <f t="array" ref="L4001">XLOOKUP('Transaction Data'!$G4001,Product_Code,Unit_Price)</f>
        <v>5</v>
      </c>
      <c r="M4001" s="3">
        <f>'Transaction Data'!$F4001*'Transaction Data'!$K4001</f>
        <v>396</v>
      </c>
      <c r="N4001" s="3">
        <f>'Transaction Data'!$F4001*'Transaction Data'!$L4001</f>
        <v>660</v>
      </c>
      <c r="O4001" s="3">
        <f>'Transaction Data'!$N4001-'Transaction Data'!$M4001</f>
        <v>264</v>
      </c>
      <c r="P4001" s="2">
        <f>DATEDIF('Transaction Data'!$D4001,'Transaction Data'!$A4001,"y")</f>
        <v>31</v>
      </c>
      <c r="Q4001" s="2" t="str">
        <f>FLOOR('Transaction Data'!$P4001,15)&amp;"-"&amp;FLOOR('Transaction Data'!$P4001,15)+14</f>
        <v>30-44</v>
      </c>
      <c r="R4001" s="2" t="str">
        <f>IF('Transaction Data'!$L4001&lt;=10,"Less Expensive","Expensive")</f>
        <v>Less Expensive</v>
      </c>
      <c r="S4001" s="4">
        <f>WEEKDAY('Transaction Data'!$A4001)</f>
        <v>2</v>
      </c>
      <c r="T4001" s="2" t="str">
        <f>IF(WEEKDAY('Transaction Data'!$A4001,2)&lt;6,"Weekday","Weekend")</f>
        <v>Weekday</v>
      </c>
    </row>
    <row r="4002" ht="15.75" customHeight="1">
      <c r="A4002" s="1">
        <v>45406.0</v>
      </c>
      <c r="B4002" s="2" t="s">
        <v>3820</v>
      </c>
      <c r="C4002" s="2" t="s">
        <v>41</v>
      </c>
      <c r="D4002" s="1">
        <v>19203.0</v>
      </c>
      <c r="E4002" s="2" t="s">
        <v>63</v>
      </c>
      <c r="F4002" s="2">
        <v>446.0</v>
      </c>
      <c r="G4002" s="2" t="s">
        <v>33</v>
      </c>
      <c r="H4002" s="2" t="s">
        <v>49</v>
      </c>
      <c r="I4002" s="2" t="s">
        <v>25</v>
      </c>
      <c r="J4002" s="2" t="str">
        <f t="array" ref="J4002">XLOOKUP('Transaction Data'!$G4002,Product_Code,Biscuit_Brand)</f>
        <v>Caramel Biscuits</v>
      </c>
      <c r="K4002" s="2">
        <f t="array" ref="K4002">XLOOKUP('Transaction Data'!$G4002,Product_Code,Cost)</f>
        <v>18</v>
      </c>
      <c r="L4002" s="2">
        <f t="array" ref="L4002">XLOOKUP('Transaction Data'!$G4002,Product_Code,Unit_Price)</f>
        <v>22</v>
      </c>
      <c r="M4002" s="3">
        <f>'Transaction Data'!$F4002*'Transaction Data'!$K4002</f>
        <v>8028</v>
      </c>
      <c r="N4002" s="3">
        <f>'Transaction Data'!$F4002*'Transaction Data'!$L4002</f>
        <v>9812</v>
      </c>
      <c r="O4002" s="3">
        <f>'Transaction Data'!$N4002-'Transaction Data'!$M4002</f>
        <v>1784</v>
      </c>
      <c r="P4002" s="2">
        <f>DATEDIF('Transaction Data'!$D4002,'Transaction Data'!$A4002,"y")</f>
        <v>71</v>
      </c>
      <c r="Q4002" s="2" t="str">
        <f>FLOOR('Transaction Data'!$P4002,15)&amp;"-"&amp;FLOOR('Transaction Data'!$P4002,15)+14</f>
        <v>60-74</v>
      </c>
      <c r="R4002" s="2" t="str">
        <f>IF('Transaction Data'!$L4002&lt;=10,"Less Expensive","Expensive")</f>
        <v>Expensive</v>
      </c>
      <c r="S4002" s="4">
        <f>WEEKDAY('Transaction Data'!$A4002)</f>
        <v>4</v>
      </c>
      <c r="T4002" s="2" t="str">
        <f>IF(WEEKDAY('Transaction Data'!$A4002,2)&lt;6,"Weekday","Weekend")</f>
        <v>Weekday</v>
      </c>
    </row>
    <row r="4003" ht="15.75" customHeight="1">
      <c r="A4003" s="1">
        <v>45468.0</v>
      </c>
      <c r="B4003" s="2" t="s">
        <v>3821</v>
      </c>
      <c r="C4003" s="2" t="s">
        <v>72</v>
      </c>
      <c r="D4003" s="1">
        <v>20867.0</v>
      </c>
      <c r="E4003" s="2" t="s">
        <v>63</v>
      </c>
      <c r="F4003" s="2">
        <v>367.0</v>
      </c>
      <c r="G4003" s="2" t="s">
        <v>61</v>
      </c>
      <c r="H4003" s="2" t="s">
        <v>52</v>
      </c>
      <c r="I4003" s="2" t="s">
        <v>25</v>
      </c>
      <c r="J4003" s="2" t="str">
        <f t="array" ref="J4003">XLOOKUP('Transaction Data'!$G4003,Product_Code,Biscuit_Brand)</f>
        <v>Choco Delight</v>
      </c>
      <c r="K4003" s="2">
        <f t="array" ref="K4003">XLOOKUP('Transaction Data'!$G4003,Product_Code,Cost)</f>
        <v>3</v>
      </c>
      <c r="L4003" s="2">
        <f t="array" ref="L4003">XLOOKUP('Transaction Data'!$G4003,Product_Code,Unit_Price)</f>
        <v>5</v>
      </c>
      <c r="M4003" s="3">
        <f>'Transaction Data'!$F4003*'Transaction Data'!$K4003</f>
        <v>1101</v>
      </c>
      <c r="N4003" s="3">
        <f>'Transaction Data'!$F4003*'Transaction Data'!$L4003</f>
        <v>1835</v>
      </c>
      <c r="O4003" s="3">
        <f>'Transaction Data'!$N4003-'Transaction Data'!$M4003</f>
        <v>734</v>
      </c>
      <c r="P4003" s="2">
        <f>DATEDIF('Transaction Data'!$D4003,'Transaction Data'!$A4003,"y")</f>
        <v>67</v>
      </c>
      <c r="Q4003" s="2" t="str">
        <f>FLOOR('Transaction Data'!$P4003,15)&amp;"-"&amp;FLOOR('Transaction Data'!$P4003,15)+14</f>
        <v>60-74</v>
      </c>
      <c r="R4003" s="2" t="str">
        <f>IF('Transaction Data'!$L4003&lt;=10,"Less Expensive","Expensive")</f>
        <v>Less Expensive</v>
      </c>
      <c r="S4003" s="4">
        <f>WEEKDAY('Transaction Data'!$A4003)</f>
        <v>3</v>
      </c>
      <c r="T4003" s="2" t="str">
        <f>IF(WEEKDAY('Transaction Data'!$A4003,2)&lt;6,"Weekday","Weekend")</f>
        <v>Weekday</v>
      </c>
    </row>
    <row r="4004" ht="15.75" customHeight="1">
      <c r="A4004" s="1">
        <v>45395.0</v>
      </c>
      <c r="B4004" s="2" t="s">
        <v>3822</v>
      </c>
      <c r="C4004" s="2" t="s">
        <v>47</v>
      </c>
      <c r="D4004" s="1">
        <v>31204.0</v>
      </c>
      <c r="E4004" s="2" t="s">
        <v>37</v>
      </c>
      <c r="F4004" s="2">
        <v>269.0</v>
      </c>
      <c r="G4004" s="2" t="s">
        <v>48</v>
      </c>
      <c r="H4004" s="2" t="s">
        <v>49</v>
      </c>
      <c r="I4004" s="2" t="s">
        <v>25</v>
      </c>
      <c r="J4004" s="2" t="str">
        <f t="array" ref="J4004">XLOOKUP('Transaction Data'!$G4004,Product_Code,Biscuit_Brand)</f>
        <v>Lemon Crisps</v>
      </c>
      <c r="K4004" s="2">
        <f t="array" ref="K4004">XLOOKUP('Transaction Data'!$G4004,Product_Code,Cost)</f>
        <v>7</v>
      </c>
      <c r="L4004" s="2">
        <f t="array" ref="L4004">XLOOKUP('Transaction Data'!$G4004,Product_Code,Unit_Price)</f>
        <v>9</v>
      </c>
      <c r="M4004" s="3">
        <f>'Transaction Data'!$F4004*'Transaction Data'!$K4004</f>
        <v>1883</v>
      </c>
      <c r="N4004" s="3">
        <f>'Transaction Data'!$F4004*'Transaction Data'!$L4004</f>
        <v>2421</v>
      </c>
      <c r="O4004" s="3">
        <f>'Transaction Data'!$N4004-'Transaction Data'!$M4004</f>
        <v>538</v>
      </c>
      <c r="P4004" s="2">
        <f>DATEDIF('Transaction Data'!$D4004,'Transaction Data'!$A4004,"y")</f>
        <v>38</v>
      </c>
      <c r="Q4004" s="2" t="str">
        <f>FLOOR('Transaction Data'!$P4004,15)&amp;"-"&amp;FLOOR('Transaction Data'!$P4004,15)+14</f>
        <v>30-44</v>
      </c>
      <c r="R4004" s="2" t="str">
        <f>IF('Transaction Data'!$L4004&lt;=10,"Less Expensive","Expensive")</f>
        <v>Less Expensive</v>
      </c>
      <c r="S4004" s="4">
        <f>WEEKDAY('Transaction Data'!$A4004)</f>
        <v>7</v>
      </c>
      <c r="T4004" s="2" t="str">
        <f>IF(WEEKDAY('Transaction Data'!$A4004,2)&lt;6,"Weekday","Weekend")</f>
        <v>Weekend</v>
      </c>
    </row>
    <row r="4005" ht="15.75" customHeight="1">
      <c r="A4005" s="1">
        <v>45378.0</v>
      </c>
      <c r="B4005" s="2" t="s">
        <v>40</v>
      </c>
      <c r="C4005" s="2" t="s">
        <v>41</v>
      </c>
      <c r="D4005" s="1">
        <v>37626.0</v>
      </c>
      <c r="E4005" s="2" t="s">
        <v>27</v>
      </c>
      <c r="F4005" s="2">
        <v>263.0</v>
      </c>
      <c r="G4005" s="2" t="s">
        <v>61</v>
      </c>
      <c r="H4005" s="2" t="s">
        <v>52</v>
      </c>
      <c r="I4005" s="2" t="s">
        <v>30</v>
      </c>
      <c r="J4005" s="2" t="str">
        <f t="array" ref="J4005">XLOOKUP('Transaction Data'!$G4005,Product_Code,Biscuit_Brand)</f>
        <v>Choco Delight</v>
      </c>
      <c r="K4005" s="2">
        <f t="array" ref="K4005">XLOOKUP('Transaction Data'!$G4005,Product_Code,Cost)</f>
        <v>3</v>
      </c>
      <c r="L4005" s="2">
        <f t="array" ref="L4005">XLOOKUP('Transaction Data'!$G4005,Product_Code,Unit_Price)</f>
        <v>5</v>
      </c>
      <c r="M4005" s="3">
        <f>'Transaction Data'!$F4005*'Transaction Data'!$K4005</f>
        <v>789</v>
      </c>
      <c r="N4005" s="3">
        <f>'Transaction Data'!$F4005*'Transaction Data'!$L4005</f>
        <v>1315</v>
      </c>
      <c r="O4005" s="3">
        <f>'Transaction Data'!$N4005-'Transaction Data'!$M4005</f>
        <v>526</v>
      </c>
      <c r="P4005" s="2">
        <f>DATEDIF('Transaction Data'!$D4005,'Transaction Data'!$A4005,"y")</f>
        <v>21</v>
      </c>
      <c r="Q4005" s="2" t="str">
        <f>FLOOR('Transaction Data'!$P4005,15)&amp;"-"&amp;FLOOR('Transaction Data'!$P4005,15)+14</f>
        <v>15-29</v>
      </c>
      <c r="R4005" s="2" t="str">
        <f>IF('Transaction Data'!$L4005&lt;=10,"Less Expensive","Expensive")</f>
        <v>Less Expensive</v>
      </c>
      <c r="S4005" s="4">
        <f>WEEKDAY('Transaction Data'!$A4005)</f>
        <v>4</v>
      </c>
      <c r="T4005" s="2" t="str">
        <f>IF(WEEKDAY('Transaction Data'!$A4005,2)&lt;6,"Weekday","Weekend")</f>
        <v>Weekday</v>
      </c>
    </row>
    <row r="4006" ht="15.75" customHeight="1">
      <c r="A4006" s="1">
        <v>45348.0</v>
      </c>
      <c r="B4006" s="2" t="s">
        <v>1150</v>
      </c>
      <c r="C4006" s="2" t="s">
        <v>47</v>
      </c>
      <c r="D4006" s="1">
        <v>19006.0</v>
      </c>
      <c r="E4006" s="2" t="s">
        <v>63</v>
      </c>
      <c r="F4006" s="2">
        <v>104.0</v>
      </c>
      <c r="G4006" s="2" t="s">
        <v>28</v>
      </c>
      <c r="H4006" s="2" t="s">
        <v>34</v>
      </c>
      <c r="I4006" s="2" t="s">
        <v>25</v>
      </c>
      <c r="J4006" s="2" t="str">
        <f t="array" ref="J4006">XLOOKUP('Transaction Data'!$G4006,Product_Code,Biscuit_Brand)</f>
        <v>Shortbread</v>
      </c>
      <c r="K4006" s="2">
        <f t="array" ref="K4006">XLOOKUP('Transaction Data'!$G4006,Product_Code,Cost)</f>
        <v>10</v>
      </c>
      <c r="L4006" s="2">
        <f t="array" ref="L4006">XLOOKUP('Transaction Data'!$G4006,Product_Code,Unit_Price)</f>
        <v>45</v>
      </c>
      <c r="M4006" s="3">
        <f>'Transaction Data'!$F4006*'Transaction Data'!$K4006</f>
        <v>1040</v>
      </c>
      <c r="N4006" s="3">
        <f>'Transaction Data'!$F4006*'Transaction Data'!$L4006</f>
        <v>4680</v>
      </c>
      <c r="O4006" s="3">
        <f>'Transaction Data'!$N4006-'Transaction Data'!$M4006</f>
        <v>3640</v>
      </c>
      <c r="P4006" s="2">
        <f>DATEDIF('Transaction Data'!$D4006,'Transaction Data'!$A4006,"y")</f>
        <v>72</v>
      </c>
      <c r="Q4006" s="2" t="str">
        <f>FLOOR('Transaction Data'!$P4006,15)&amp;"-"&amp;FLOOR('Transaction Data'!$P4006,15)+14</f>
        <v>60-74</v>
      </c>
      <c r="R4006" s="2" t="str">
        <f>IF('Transaction Data'!$L4006&lt;=10,"Less Expensive","Expensive")</f>
        <v>Expensive</v>
      </c>
      <c r="S4006" s="4">
        <f>WEEKDAY('Transaction Data'!$A4006)</f>
        <v>2</v>
      </c>
      <c r="T4006" s="2" t="str">
        <f>IF(WEEKDAY('Transaction Data'!$A4006,2)&lt;6,"Weekday","Weekend")</f>
        <v>Weekday</v>
      </c>
    </row>
    <row r="4007" ht="15.75" customHeight="1">
      <c r="A4007" s="1">
        <v>45414.0</v>
      </c>
      <c r="B4007" s="2" t="s">
        <v>1151</v>
      </c>
      <c r="C4007" s="2" t="s">
        <v>65</v>
      </c>
      <c r="D4007" s="1">
        <v>23446.0</v>
      </c>
      <c r="E4007" s="2" t="s">
        <v>37</v>
      </c>
      <c r="F4007" s="2">
        <v>163.0</v>
      </c>
      <c r="G4007" s="2" t="s">
        <v>44</v>
      </c>
      <c r="H4007" s="2" t="s">
        <v>34</v>
      </c>
      <c r="I4007" s="2" t="s">
        <v>25</v>
      </c>
      <c r="J4007" s="2" t="str">
        <f t="array" ref="J4007">XLOOKUP('Transaction Data'!$G4007,Product_Code,Biscuit_Brand)</f>
        <v>Butter Crunch</v>
      </c>
      <c r="K4007" s="2">
        <f t="array" ref="K4007">XLOOKUP('Transaction Data'!$G4007,Product_Code,Cost)</f>
        <v>10</v>
      </c>
      <c r="L4007" s="2">
        <f t="array" ref="L4007">XLOOKUP('Transaction Data'!$G4007,Product_Code,Unit_Price)</f>
        <v>11</v>
      </c>
      <c r="M4007" s="3">
        <f>'Transaction Data'!$F4007*'Transaction Data'!$K4007</f>
        <v>1630</v>
      </c>
      <c r="N4007" s="3">
        <f>'Transaction Data'!$F4007*'Transaction Data'!$L4007</f>
        <v>1793</v>
      </c>
      <c r="O4007" s="3">
        <f>'Transaction Data'!$N4007-'Transaction Data'!$M4007</f>
        <v>163</v>
      </c>
      <c r="P4007" s="2">
        <f>DATEDIF('Transaction Data'!$D4007,'Transaction Data'!$A4007,"y")</f>
        <v>60</v>
      </c>
      <c r="Q4007" s="2" t="str">
        <f>FLOOR('Transaction Data'!$P4007,15)&amp;"-"&amp;FLOOR('Transaction Data'!$P4007,15)+14</f>
        <v>60-74</v>
      </c>
      <c r="R4007" s="2" t="str">
        <f>IF('Transaction Data'!$L4007&lt;=10,"Less Expensive","Expensive")</f>
        <v>Expensive</v>
      </c>
      <c r="S4007" s="4">
        <f>WEEKDAY('Transaction Data'!$A4007)</f>
        <v>5</v>
      </c>
      <c r="T4007" s="2" t="str">
        <f>IF(WEEKDAY('Transaction Data'!$A4007,2)&lt;6,"Weekday","Weekend")</f>
        <v>Weekday</v>
      </c>
    </row>
    <row r="4008" ht="15.75" customHeight="1">
      <c r="A4008" s="1">
        <v>45387.0</v>
      </c>
      <c r="B4008" s="2" t="s">
        <v>658</v>
      </c>
      <c r="C4008" s="2" t="s">
        <v>72</v>
      </c>
      <c r="D4008" s="1">
        <v>34183.0</v>
      </c>
      <c r="E4008" s="2" t="s">
        <v>27</v>
      </c>
      <c r="F4008" s="2">
        <v>187.0</v>
      </c>
      <c r="G4008" s="2" t="s">
        <v>44</v>
      </c>
      <c r="H4008" s="2" t="s">
        <v>39</v>
      </c>
      <c r="I4008" s="2" t="s">
        <v>25</v>
      </c>
      <c r="J4008" s="2" t="str">
        <f t="array" ref="J4008">XLOOKUP('Transaction Data'!$G4008,Product_Code,Biscuit_Brand)</f>
        <v>Butter Crunch</v>
      </c>
      <c r="K4008" s="2">
        <f t="array" ref="K4008">XLOOKUP('Transaction Data'!$G4008,Product_Code,Cost)</f>
        <v>10</v>
      </c>
      <c r="L4008" s="2">
        <f t="array" ref="L4008">XLOOKUP('Transaction Data'!$G4008,Product_Code,Unit_Price)</f>
        <v>11</v>
      </c>
      <c r="M4008" s="3">
        <f>'Transaction Data'!$F4008*'Transaction Data'!$K4008</f>
        <v>1870</v>
      </c>
      <c r="N4008" s="3">
        <f>'Transaction Data'!$F4008*'Transaction Data'!$L4008</f>
        <v>2057</v>
      </c>
      <c r="O4008" s="3">
        <f>'Transaction Data'!$N4008-'Transaction Data'!$M4008</f>
        <v>187</v>
      </c>
      <c r="P4008" s="2">
        <f>DATEDIF('Transaction Data'!$D4008,'Transaction Data'!$A4008,"y")</f>
        <v>30</v>
      </c>
      <c r="Q4008" s="2" t="str">
        <f>FLOOR('Transaction Data'!$P4008,15)&amp;"-"&amp;FLOOR('Transaction Data'!$P4008,15)+14</f>
        <v>30-44</v>
      </c>
      <c r="R4008" s="2" t="str">
        <f>IF('Transaction Data'!$L4008&lt;=10,"Less Expensive","Expensive")</f>
        <v>Expensive</v>
      </c>
      <c r="S4008" s="4">
        <f>WEEKDAY('Transaction Data'!$A4008)</f>
        <v>6</v>
      </c>
      <c r="T4008" s="2" t="str">
        <f>IF(WEEKDAY('Transaction Data'!$A4008,2)&lt;6,"Weekday","Weekend")</f>
        <v>Weekday</v>
      </c>
    </row>
    <row r="4009" ht="15.75" customHeight="1">
      <c r="A4009" s="1">
        <v>45494.0</v>
      </c>
      <c r="B4009" s="2" t="s">
        <v>40</v>
      </c>
      <c r="C4009" s="2" t="s">
        <v>41</v>
      </c>
      <c r="D4009" s="1">
        <v>29076.0</v>
      </c>
      <c r="E4009" s="2" t="s">
        <v>22</v>
      </c>
      <c r="F4009" s="2">
        <v>376.0</v>
      </c>
      <c r="G4009" s="2" t="s">
        <v>28</v>
      </c>
      <c r="H4009" s="2" t="s">
        <v>42</v>
      </c>
      <c r="I4009" s="2" t="s">
        <v>30</v>
      </c>
      <c r="J4009" s="2" t="str">
        <f t="array" ref="J4009">XLOOKUP('Transaction Data'!$G4009,Product_Code,Biscuit_Brand)</f>
        <v>Shortbread</v>
      </c>
      <c r="K4009" s="2">
        <f t="array" ref="K4009">XLOOKUP('Transaction Data'!$G4009,Product_Code,Cost)</f>
        <v>10</v>
      </c>
      <c r="L4009" s="2">
        <f t="array" ref="L4009">XLOOKUP('Transaction Data'!$G4009,Product_Code,Unit_Price)</f>
        <v>45</v>
      </c>
      <c r="M4009" s="3">
        <f>'Transaction Data'!$F4009*'Transaction Data'!$K4009</f>
        <v>3760</v>
      </c>
      <c r="N4009" s="3">
        <f>'Transaction Data'!$F4009*'Transaction Data'!$L4009</f>
        <v>16920</v>
      </c>
      <c r="O4009" s="3">
        <f>'Transaction Data'!$N4009-'Transaction Data'!$M4009</f>
        <v>13160</v>
      </c>
      <c r="P4009" s="2">
        <f>DATEDIF('Transaction Data'!$D4009,'Transaction Data'!$A4009,"y")</f>
        <v>44</v>
      </c>
      <c r="Q4009" s="2" t="str">
        <f>FLOOR('Transaction Data'!$P4009,15)&amp;"-"&amp;FLOOR('Transaction Data'!$P4009,15)+14</f>
        <v>30-44</v>
      </c>
      <c r="R4009" s="2" t="str">
        <f>IF('Transaction Data'!$L4009&lt;=10,"Less Expensive","Expensive")</f>
        <v>Expensive</v>
      </c>
      <c r="S4009" s="4">
        <f>WEEKDAY('Transaction Data'!$A4009)</f>
        <v>1</v>
      </c>
      <c r="T4009" s="2" t="str">
        <f>IF(WEEKDAY('Transaction Data'!$A4009,2)&lt;6,"Weekday","Weekend")</f>
        <v>Weekend</v>
      </c>
    </row>
    <row r="4010" ht="15.75" customHeight="1">
      <c r="A4010" s="1">
        <v>45349.0</v>
      </c>
      <c r="B4010" s="2" t="s">
        <v>1150</v>
      </c>
      <c r="C4010" s="2" t="s">
        <v>47</v>
      </c>
      <c r="D4010" s="1">
        <v>34144.0</v>
      </c>
      <c r="E4010" s="2" t="s">
        <v>27</v>
      </c>
      <c r="F4010" s="2">
        <v>299.0</v>
      </c>
      <c r="G4010" s="2" t="s">
        <v>33</v>
      </c>
      <c r="H4010" s="2" t="s">
        <v>45</v>
      </c>
      <c r="I4010" s="2" t="s">
        <v>25</v>
      </c>
      <c r="J4010" s="2" t="str">
        <f t="array" ref="J4010">XLOOKUP('Transaction Data'!$G4010,Product_Code,Biscuit_Brand)</f>
        <v>Caramel Biscuits</v>
      </c>
      <c r="K4010" s="2">
        <f t="array" ref="K4010">XLOOKUP('Transaction Data'!$G4010,Product_Code,Cost)</f>
        <v>18</v>
      </c>
      <c r="L4010" s="2">
        <f t="array" ref="L4010">XLOOKUP('Transaction Data'!$G4010,Product_Code,Unit_Price)</f>
        <v>22</v>
      </c>
      <c r="M4010" s="3">
        <f>'Transaction Data'!$F4010*'Transaction Data'!$K4010</f>
        <v>5382</v>
      </c>
      <c r="N4010" s="3">
        <f>'Transaction Data'!$F4010*'Transaction Data'!$L4010</f>
        <v>6578</v>
      </c>
      <c r="O4010" s="3">
        <f>'Transaction Data'!$N4010-'Transaction Data'!$M4010</f>
        <v>1196</v>
      </c>
      <c r="P4010" s="2">
        <f>DATEDIF('Transaction Data'!$D4010,'Transaction Data'!$A4010,"y")</f>
        <v>30</v>
      </c>
      <c r="Q4010" s="2" t="str">
        <f>FLOOR('Transaction Data'!$P4010,15)&amp;"-"&amp;FLOOR('Transaction Data'!$P4010,15)+14</f>
        <v>30-44</v>
      </c>
      <c r="R4010" s="2" t="str">
        <f>IF('Transaction Data'!$L4010&lt;=10,"Less Expensive","Expensive")</f>
        <v>Expensive</v>
      </c>
      <c r="S4010" s="4">
        <f>WEEKDAY('Transaction Data'!$A4010)</f>
        <v>3</v>
      </c>
      <c r="T4010" s="2" t="str">
        <f>IF(WEEKDAY('Transaction Data'!$A4010,2)&lt;6,"Weekday","Weekend")</f>
        <v>Weekday</v>
      </c>
    </row>
    <row r="4011" ht="15.75" customHeight="1">
      <c r="A4011" s="1">
        <v>45391.0</v>
      </c>
      <c r="B4011" s="2" t="s">
        <v>1151</v>
      </c>
      <c r="C4011" s="2" t="s">
        <v>65</v>
      </c>
      <c r="D4011" s="1">
        <v>16330.0</v>
      </c>
      <c r="E4011" s="2" t="s">
        <v>63</v>
      </c>
      <c r="F4011" s="2">
        <v>489.0</v>
      </c>
      <c r="G4011" s="2" t="s">
        <v>23</v>
      </c>
      <c r="H4011" s="2" t="s">
        <v>49</v>
      </c>
      <c r="I4011" s="2" t="s">
        <v>25</v>
      </c>
      <c r="J4011" s="2" t="str">
        <f t="array" ref="J4011">XLOOKUP('Transaction Data'!$G4011,Product_Code,Biscuit_Brand)</f>
        <v>Cinnamon Swirls</v>
      </c>
      <c r="K4011" s="2">
        <f t="array" ref="K4011">XLOOKUP('Transaction Data'!$G4011,Product_Code,Cost)</f>
        <v>10</v>
      </c>
      <c r="L4011" s="2">
        <f t="array" ref="L4011">XLOOKUP('Transaction Data'!$G4011,Product_Code,Unit_Price)</f>
        <v>14</v>
      </c>
      <c r="M4011" s="3">
        <f>'Transaction Data'!$F4011*'Transaction Data'!$K4011</f>
        <v>4890</v>
      </c>
      <c r="N4011" s="3">
        <f>'Transaction Data'!$F4011*'Transaction Data'!$L4011</f>
        <v>6846</v>
      </c>
      <c r="O4011" s="3">
        <f>'Transaction Data'!$N4011-'Transaction Data'!$M4011</f>
        <v>1956</v>
      </c>
      <c r="P4011" s="2">
        <f>DATEDIF('Transaction Data'!$D4011,'Transaction Data'!$A4011,"y")</f>
        <v>79</v>
      </c>
      <c r="Q4011" s="2" t="str">
        <f>FLOOR('Transaction Data'!$P4011,15)&amp;"-"&amp;FLOOR('Transaction Data'!$P4011,15)+14</f>
        <v>75-89</v>
      </c>
      <c r="R4011" s="2" t="str">
        <f>IF('Transaction Data'!$L4011&lt;=10,"Less Expensive","Expensive")</f>
        <v>Expensive</v>
      </c>
      <c r="S4011" s="4">
        <f>WEEKDAY('Transaction Data'!$A4011)</f>
        <v>3</v>
      </c>
      <c r="T4011" s="2" t="str">
        <f>IF(WEEKDAY('Transaction Data'!$A4011,2)&lt;6,"Weekday","Weekend")</f>
        <v>Weekday</v>
      </c>
    </row>
    <row r="4012" ht="15.75" customHeight="1">
      <c r="A4012" s="1">
        <v>45301.0</v>
      </c>
      <c r="B4012" s="2" t="s">
        <v>3823</v>
      </c>
      <c r="C4012" s="2" t="s">
        <v>65</v>
      </c>
      <c r="D4012" s="1">
        <v>29354.0</v>
      </c>
      <c r="E4012" s="2" t="s">
        <v>22</v>
      </c>
      <c r="F4012" s="2">
        <v>16.0</v>
      </c>
      <c r="G4012" s="2" t="s">
        <v>55</v>
      </c>
      <c r="H4012" s="2" t="s">
        <v>52</v>
      </c>
      <c r="I4012" s="2" t="s">
        <v>25</v>
      </c>
      <c r="J4012" s="2" t="str">
        <f t="array" ref="J4012">XLOOKUP('Transaction Data'!$G4012,Product_Code,Biscuit_Brand)</f>
        <v>Vanilla Wafers</v>
      </c>
      <c r="K4012" s="2">
        <f t="array" ref="K4012">XLOOKUP('Transaction Data'!$G4012,Product_Code,Cost)</f>
        <v>18</v>
      </c>
      <c r="L4012" s="2">
        <f t="array" ref="L4012">XLOOKUP('Transaction Data'!$G4012,Product_Code,Unit_Price)</f>
        <v>36</v>
      </c>
      <c r="M4012" s="3">
        <f>'Transaction Data'!$F4012*'Transaction Data'!$K4012</f>
        <v>288</v>
      </c>
      <c r="N4012" s="3">
        <f>'Transaction Data'!$F4012*'Transaction Data'!$L4012</f>
        <v>576</v>
      </c>
      <c r="O4012" s="3">
        <f>'Transaction Data'!$N4012-'Transaction Data'!$M4012</f>
        <v>288</v>
      </c>
      <c r="P4012" s="2">
        <f>DATEDIF('Transaction Data'!$D4012,'Transaction Data'!$A4012,"y")</f>
        <v>43</v>
      </c>
      <c r="Q4012" s="2" t="str">
        <f>FLOOR('Transaction Data'!$P4012,15)&amp;"-"&amp;FLOOR('Transaction Data'!$P4012,15)+14</f>
        <v>30-44</v>
      </c>
      <c r="R4012" s="2" t="str">
        <f>IF('Transaction Data'!$L4012&lt;=10,"Less Expensive","Expensive")</f>
        <v>Expensive</v>
      </c>
      <c r="S4012" s="4">
        <f>WEEKDAY('Transaction Data'!$A4012)</f>
        <v>4</v>
      </c>
      <c r="T4012" s="2" t="str">
        <f>IF(WEEKDAY('Transaction Data'!$A4012,2)&lt;6,"Weekday","Weekend")</f>
        <v>Weekday</v>
      </c>
    </row>
    <row r="4013" ht="15.75" customHeight="1">
      <c r="A4013" s="1">
        <v>45324.0</v>
      </c>
      <c r="B4013" s="2" t="s">
        <v>3824</v>
      </c>
      <c r="C4013" s="2" t="s">
        <v>78</v>
      </c>
      <c r="D4013" s="1">
        <v>33440.0</v>
      </c>
      <c r="E4013" s="2" t="s">
        <v>63</v>
      </c>
      <c r="F4013" s="2">
        <v>466.0</v>
      </c>
      <c r="G4013" s="2" t="s">
        <v>44</v>
      </c>
      <c r="H4013" s="2" t="s">
        <v>49</v>
      </c>
      <c r="I4013" s="2" t="s">
        <v>25</v>
      </c>
      <c r="J4013" s="2" t="str">
        <f t="array" ref="J4013">XLOOKUP('Transaction Data'!$G4013,Product_Code,Biscuit_Brand)</f>
        <v>Butter Crunch</v>
      </c>
      <c r="K4013" s="2">
        <f t="array" ref="K4013">XLOOKUP('Transaction Data'!$G4013,Product_Code,Cost)</f>
        <v>10</v>
      </c>
      <c r="L4013" s="2">
        <f t="array" ref="L4013">XLOOKUP('Transaction Data'!$G4013,Product_Code,Unit_Price)</f>
        <v>11</v>
      </c>
      <c r="M4013" s="3">
        <f>'Transaction Data'!$F4013*'Transaction Data'!$K4013</f>
        <v>4660</v>
      </c>
      <c r="N4013" s="3">
        <f>'Transaction Data'!$F4013*'Transaction Data'!$L4013</f>
        <v>5126</v>
      </c>
      <c r="O4013" s="3">
        <f>'Transaction Data'!$N4013-'Transaction Data'!$M4013</f>
        <v>466</v>
      </c>
      <c r="P4013" s="2">
        <f>DATEDIF('Transaction Data'!$D4013,'Transaction Data'!$A4013,"y")</f>
        <v>32</v>
      </c>
      <c r="Q4013" s="2" t="str">
        <f>FLOOR('Transaction Data'!$P4013,15)&amp;"-"&amp;FLOOR('Transaction Data'!$P4013,15)+14</f>
        <v>30-44</v>
      </c>
      <c r="R4013" s="2" t="str">
        <f>IF('Transaction Data'!$L4013&lt;=10,"Less Expensive","Expensive")</f>
        <v>Expensive</v>
      </c>
      <c r="S4013" s="4">
        <f>WEEKDAY('Transaction Data'!$A4013)</f>
        <v>6</v>
      </c>
      <c r="T4013" s="2" t="str">
        <f>IF(WEEKDAY('Transaction Data'!$A4013,2)&lt;6,"Weekday","Weekend")</f>
        <v>Weekday</v>
      </c>
    </row>
    <row r="4014" ht="15.75" customHeight="1">
      <c r="A4014" s="1">
        <v>45377.0</v>
      </c>
      <c r="B4014" s="2" t="s">
        <v>3825</v>
      </c>
      <c r="C4014" s="2" t="s">
        <v>72</v>
      </c>
      <c r="D4014" s="1">
        <v>37036.0</v>
      </c>
      <c r="E4014" s="2" t="s">
        <v>63</v>
      </c>
      <c r="F4014" s="2">
        <v>148.0</v>
      </c>
      <c r="G4014" s="2" t="s">
        <v>33</v>
      </c>
      <c r="H4014" s="2" t="s">
        <v>52</v>
      </c>
      <c r="I4014" s="2" t="s">
        <v>25</v>
      </c>
      <c r="J4014" s="2" t="str">
        <f t="array" ref="J4014">XLOOKUP('Transaction Data'!$G4014,Product_Code,Biscuit_Brand)</f>
        <v>Caramel Biscuits</v>
      </c>
      <c r="K4014" s="2">
        <f t="array" ref="K4014">XLOOKUP('Transaction Data'!$G4014,Product_Code,Cost)</f>
        <v>18</v>
      </c>
      <c r="L4014" s="2">
        <f t="array" ref="L4014">XLOOKUP('Transaction Data'!$G4014,Product_Code,Unit_Price)</f>
        <v>22</v>
      </c>
      <c r="M4014" s="3">
        <f>'Transaction Data'!$F4014*'Transaction Data'!$K4014</f>
        <v>2664</v>
      </c>
      <c r="N4014" s="3">
        <f>'Transaction Data'!$F4014*'Transaction Data'!$L4014</f>
        <v>3256</v>
      </c>
      <c r="O4014" s="3">
        <f>'Transaction Data'!$N4014-'Transaction Data'!$M4014</f>
        <v>592</v>
      </c>
      <c r="P4014" s="2">
        <f>DATEDIF('Transaction Data'!$D4014,'Transaction Data'!$A4014,"y")</f>
        <v>22</v>
      </c>
      <c r="Q4014" s="2" t="str">
        <f>FLOOR('Transaction Data'!$P4014,15)&amp;"-"&amp;FLOOR('Transaction Data'!$P4014,15)+14</f>
        <v>15-29</v>
      </c>
      <c r="R4014" s="2" t="str">
        <f>IF('Transaction Data'!$L4014&lt;=10,"Less Expensive","Expensive")</f>
        <v>Expensive</v>
      </c>
      <c r="S4014" s="4">
        <f>WEEKDAY('Transaction Data'!$A4014)</f>
        <v>3</v>
      </c>
      <c r="T4014" s="2" t="str">
        <f>IF(WEEKDAY('Transaction Data'!$A4014,2)&lt;6,"Weekday","Weekend")</f>
        <v>Weekday</v>
      </c>
    </row>
    <row r="4015" ht="15.75" customHeight="1">
      <c r="A4015" s="1">
        <v>45363.0</v>
      </c>
      <c r="B4015" s="2" t="s">
        <v>3826</v>
      </c>
      <c r="C4015" s="2" t="s">
        <v>21</v>
      </c>
      <c r="D4015" s="1">
        <v>29473.0</v>
      </c>
      <c r="E4015" s="2" t="s">
        <v>22</v>
      </c>
      <c r="F4015" s="2">
        <v>38.0</v>
      </c>
      <c r="G4015" s="2" t="s">
        <v>48</v>
      </c>
      <c r="H4015" s="2" t="s">
        <v>52</v>
      </c>
      <c r="I4015" s="2" t="s">
        <v>25</v>
      </c>
      <c r="J4015" s="2" t="str">
        <f t="array" ref="J4015">XLOOKUP('Transaction Data'!$G4015,Product_Code,Biscuit_Brand)</f>
        <v>Lemon Crisps</v>
      </c>
      <c r="K4015" s="2">
        <f t="array" ref="K4015">XLOOKUP('Transaction Data'!$G4015,Product_Code,Cost)</f>
        <v>7</v>
      </c>
      <c r="L4015" s="2">
        <f t="array" ref="L4015">XLOOKUP('Transaction Data'!$G4015,Product_Code,Unit_Price)</f>
        <v>9</v>
      </c>
      <c r="M4015" s="3">
        <f>'Transaction Data'!$F4015*'Transaction Data'!$K4015</f>
        <v>266</v>
      </c>
      <c r="N4015" s="3">
        <f>'Transaction Data'!$F4015*'Transaction Data'!$L4015</f>
        <v>342</v>
      </c>
      <c r="O4015" s="3">
        <f>'Transaction Data'!$N4015-'Transaction Data'!$M4015</f>
        <v>76</v>
      </c>
      <c r="P4015" s="2">
        <f>DATEDIF('Transaction Data'!$D4015,'Transaction Data'!$A4015,"y")</f>
        <v>43</v>
      </c>
      <c r="Q4015" s="2" t="str">
        <f>FLOOR('Transaction Data'!$P4015,15)&amp;"-"&amp;FLOOR('Transaction Data'!$P4015,15)+14</f>
        <v>30-44</v>
      </c>
      <c r="R4015" s="2" t="str">
        <f>IF('Transaction Data'!$L4015&lt;=10,"Less Expensive","Expensive")</f>
        <v>Less Expensive</v>
      </c>
      <c r="S4015" s="4">
        <f>WEEKDAY('Transaction Data'!$A4015)</f>
        <v>3</v>
      </c>
      <c r="T4015" s="2" t="str">
        <f>IF(WEEKDAY('Transaction Data'!$A4015,2)&lt;6,"Weekday","Weekend")</f>
        <v>Weekday</v>
      </c>
    </row>
    <row r="4016" ht="15.75" customHeight="1">
      <c r="A4016" s="1">
        <v>45406.0</v>
      </c>
      <c r="B4016" s="2" t="s">
        <v>3827</v>
      </c>
      <c r="C4016" s="2" t="s">
        <v>54</v>
      </c>
      <c r="D4016" s="1">
        <v>24661.0</v>
      </c>
      <c r="E4016" s="2" t="s">
        <v>22</v>
      </c>
      <c r="F4016" s="2">
        <v>429.0</v>
      </c>
      <c r="G4016" s="2" t="s">
        <v>28</v>
      </c>
      <c r="H4016" s="2" t="s">
        <v>45</v>
      </c>
      <c r="I4016" s="2" t="s">
        <v>25</v>
      </c>
      <c r="J4016" s="2" t="str">
        <f t="array" ref="J4016">XLOOKUP('Transaction Data'!$G4016,Product_Code,Biscuit_Brand)</f>
        <v>Shortbread</v>
      </c>
      <c r="K4016" s="2">
        <f t="array" ref="K4016">XLOOKUP('Transaction Data'!$G4016,Product_Code,Cost)</f>
        <v>10</v>
      </c>
      <c r="L4016" s="2">
        <f t="array" ref="L4016">XLOOKUP('Transaction Data'!$G4016,Product_Code,Unit_Price)</f>
        <v>45</v>
      </c>
      <c r="M4016" s="3">
        <f>'Transaction Data'!$F4016*'Transaction Data'!$K4016</f>
        <v>4290</v>
      </c>
      <c r="N4016" s="3">
        <f>'Transaction Data'!$F4016*'Transaction Data'!$L4016</f>
        <v>19305</v>
      </c>
      <c r="O4016" s="3">
        <f>'Transaction Data'!$N4016-'Transaction Data'!$M4016</f>
        <v>15015</v>
      </c>
      <c r="P4016" s="2">
        <f>DATEDIF('Transaction Data'!$D4016,'Transaction Data'!$A4016,"y")</f>
        <v>56</v>
      </c>
      <c r="Q4016" s="2" t="str">
        <f>FLOOR('Transaction Data'!$P4016,15)&amp;"-"&amp;FLOOR('Transaction Data'!$P4016,15)+14</f>
        <v>45-59</v>
      </c>
      <c r="R4016" s="2" t="str">
        <f>IF('Transaction Data'!$L4016&lt;=10,"Less Expensive","Expensive")</f>
        <v>Expensive</v>
      </c>
      <c r="S4016" s="4">
        <f>WEEKDAY('Transaction Data'!$A4016)</f>
        <v>4</v>
      </c>
      <c r="T4016" s="2" t="str">
        <f>IF(WEEKDAY('Transaction Data'!$A4016,2)&lt;6,"Weekday","Weekend")</f>
        <v>Weekday</v>
      </c>
    </row>
    <row r="4017" ht="15.75" customHeight="1">
      <c r="A4017" s="1">
        <v>45395.0</v>
      </c>
      <c r="B4017" s="2" t="s">
        <v>40</v>
      </c>
      <c r="C4017" s="2" t="s">
        <v>41</v>
      </c>
      <c r="D4017" s="1">
        <v>25361.0</v>
      </c>
      <c r="E4017" s="2" t="s">
        <v>63</v>
      </c>
      <c r="F4017" s="2">
        <v>158.0</v>
      </c>
      <c r="G4017" s="2" t="s">
        <v>48</v>
      </c>
      <c r="H4017" s="2" t="s">
        <v>49</v>
      </c>
      <c r="I4017" s="2" t="s">
        <v>30</v>
      </c>
      <c r="J4017" s="2" t="str">
        <f t="array" ref="J4017">XLOOKUP('Transaction Data'!$G4017,Product_Code,Biscuit_Brand)</f>
        <v>Lemon Crisps</v>
      </c>
      <c r="K4017" s="2">
        <f t="array" ref="K4017">XLOOKUP('Transaction Data'!$G4017,Product_Code,Cost)</f>
        <v>7</v>
      </c>
      <c r="L4017" s="2">
        <f t="array" ref="L4017">XLOOKUP('Transaction Data'!$G4017,Product_Code,Unit_Price)</f>
        <v>9</v>
      </c>
      <c r="M4017" s="3">
        <f>'Transaction Data'!$F4017*'Transaction Data'!$K4017</f>
        <v>1106</v>
      </c>
      <c r="N4017" s="3">
        <f>'Transaction Data'!$F4017*'Transaction Data'!$L4017</f>
        <v>1422</v>
      </c>
      <c r="O4017" s="3">
        <f>'Transaction Data'!$N4017-'Transaction Data'!$M4017</f>
        <v>316</v>
      </c>
      <c r="P4017" s="2">
        <f>DATEDIF('Transaction Data'!$D4017,'Transaction Data'!$A4017,"y")</f>
        <v>54</v>
      </c>
      <c r="Q4017" s="2" t="str">
        <f>FLOOR('Transaction Data'!$P4017,15)&amp;"-"&amp;FLOOR('Transaction Data'!$P4017,15)+14</f>
        <v>45-59</v>
      </c>
      <c r="R4017" s="2" t="str">
        <f>IF('Transaction Data'!$L4017&lt;=10,"Less Expensive","Expensive")</f>
        <v>Less Expensive</v>
      </c>
      <c r="S4017" s="4">
        <f>WEEKDAY('Transaction Data'!$A4017)</f>
        <v>7</v>
      </c>
      <c r="T4017" s="2" t="str">
        <f>IF(WEEKDAY('Transaction Data'!$A4017,2)&lt;6,"Weekday","Weekend")</f>
        <v>Weekend</v>
      </c>
    </row>
    <row r="4018" ht="15.75" customHeight="1">
      <c r="A4018" s="1">
        <v>45365.0</v>
      </c>
      <c r="B4018" s="2" t="s">
        <v>1150</v>
      </c>
      <c r="C4018" s="2" t="s">
        <v>47</v>
      </c>
      <c r="D4018" s="1">
        <v>25788.0</v>
      </c>
      <c r="E4018" s="2" t="s">
        <v>63</v>
      </c>
      <c r="F4018" s="2">
        <v>233.0</v>
      </c>
      <c r="G4018" s="2" t="s">
        <v>44</v>
      </c>
      <c r="H4018" s="2" t="s">
        <v>52</v>
      </c>
      <c r="I4018" s="2" t="s">
        <v>25</v>
      </c>
      <c r="J4018" s="2" t="str">
        <f t="array" ref="J4018">XLOOKUP('Transaction Data'!$G4018,Product_Code,Biscuit_Brand)</f>
        <v>Butter Crunch</v>
      </c>
      <c r="K4018" s="2">
        <f t="array" ref="K4018">XLOOKUP('Transaction Data'!$G4018,Product_Code,Cost)</f>
        <v>10</v>
      </c>
      <c r="L4018" s="2">
        <f t="array" ref="L4018">XLOOKUP('Transaction Data'!$G4018,Product_Code,Unit_Price)</f>
        <v>11</v>
      </c>
      <c r="M4018" s="3">
        <f>'Transaction Data'!$F4018*'Transaction Data'!$K4018</f>
        <v>2330</v>
      </c>
      <c r="N4018" s="3">
        <f>'Transaction Data'!$F4018*'Transaction Data'!$L4018</f>
        <v>2563</v>
      </c>
      <c r="O4018" s="3">
        <f>'Transaction Data'!$N4018-'Transaction Data'!$M4018</f>
        <v>233</v>
      </c>
      <c r="P4018" s="2">
        <f>DATEDIF('Transaction Data'!$D4018,'Transaction Data'!$A4018,"y")</f>
        <v>53</v>
      </c>
      <c r="Q4018" s="2" t="str">
        <f>FLOOR('Transaction Data'!$P4018,15)&amp;"-"&amp;FLOOR('Transaction Data'!$P4018,15)+14</f>
        <v>45-59</v>
      </c>
      <c r="R4018" s="2" t="str">
        <f>IF('Transaction Data'!$L4018&lt;=10,"Less Expensive","Expensive")</f>
        <v>Expensive</v>
      </c>
      <c r="S4018" s="4">
        <f>WEEKDAY('Transaction Data'!$A4018)</f>
        <v>5</v>
      </c>
      <c r="T4018" s="2" t="str">
        <f>IF(WEEKDAY('Transaction Data'!$A4018,2)&lt;6,"Weekday","Weekend")</f>
        <v>Weekday</v>
      </c>
    </row>
    <row r="4019" ht="15.75" customHeight="1">
      <c r="A4019" s="1">
        <v>45399.0</v>
      </c>
      <c r="B4019" s="2" t="s">
        <v>1151</v>
      </c>
      <c r="C4019" s="2" t="s">
        <v>65</v>
      </c>
      <c r="D4019" s="1">
        <v>18857.0</v>
      </c>
      <c r="E4019" s="2" t="s">
        <v>63</v>
      </c>
      <c r="F4019" s="2">
        <v>267.0</v>
      </c>
      <c r="G4019" s="2" t="s">
        <v>55</v>
      </c>
      <c r="H4019" s="2" t="s">
        <v>49</v>
      </c>
      <c r="I4019" s="2" t="s">
        <v>25</v>
      </c>
      <c r="J4019" s="2" t="str">
        <f t="array" ref="J4019">XLOOKUP('Transaction Data'!$G4019,Product_Code,Biscuit_Brand)</f>
        <v>Vanilla Wafers</v>
      </c>
      <c r="K4019" s="2">
        <f t="array" ref="K4019">XLOOKUP('Transaction Data'!$G4019,Product_Code,Cost)</f>
        <v>18</v>
      </c>
      <c r="L4019" s="2">
        <f t="array" ref="L4019">XLOOKUP('Transaction Data'!$G4019,Product_Code,Unit_Price)</f>
        <v>36</v>
      </c>
      <c r="M4019" s="3">
        <f>'Transaction Data'!$F4019*'Transaction Data'!$K4019</f>
        <v>4806</v>
      </c>
      <c r="N4019" s="3">
        <f>'Transaction Data'!$F4019*'Transaction Data'!$L4019</f>
        <v>9612</v>
      </c>
      <c r="O4019" s="3">
        <f>'Transaction Data'!$N4019-'Transaction Data'!$M4019</f>
        <v>4806</v>
      </c>
      <c r="P4019" s="2">
        <f>DATEDIF('Transaction Data'!$D4019,'Transaction Data'!$A4019,"y")</f>
        <v>72</v>
      </c>
      <c r="Q4019" s="2" t="str">
        <f>FLOOR('Transaction Data'!$P4019,15)&amp;"-"&amp;FLOOR('Transaction Data'!$P4019,15)+14</f>
        <v>60-74</v>
      </c>
      <c r="R4019" s="2" t="str">
        <f>IF('Transaction Data'!$L4019&lt;=10,"Less Expensive","Expensive")</f>
        <v>Expensive</v>
      </c>
      <c r="S4019" s="4">
        <f>WEEKDAY('Transaction Data'!$A4019)</f>
        <v>4</v>
      </c>
      <c r="T4019" s="2" t="str">
        <f>IF(WEEKDAY('Transaction Data'!$A4019,2)&lt;6,"Weekday","Weekend")</f>
        <v>Weekday</v>
      </c>
    </row>
    <row r="4020" ht="15.75" customHeight="1">
      <c r="A4020" s="1">
        <v>45473.0</v>
      </c>
      <c r="B4020" s="2" t="s">
        <v>3828</v>
      </c>
      <c r="C4020" s="2" t="s">
        <v>51</v>
      </c>
      <c r="D4020" s="1">
        <v>22373.0</v>
      </c>
      <c r="E4020" s="2" t="s">
        <v>22</v>
      </c>
      <c r="F4020" s="2">
        <v>333.0</v>
      </c>
      <c r="G4020" s="2" t="s">
        <v>57</v>
      </c>
      <c r="H4020" s="2" t="s">
        <v>52</v>
      </c>
      <c r="I4020" s="2" t="s">
        <v>25</v>
      </c>
      <c r="J4020" s="2" t="str">
        <f t="array" ref="J4020">XLOOKUP('Transaction Data'!$G4020,Product_Code,Biscuit_Brand)</f>
        <v>Oatmeal Cookies</v>
      </c>
      <c r="K4020" s="2">
        <f t="array" ref="K4020">XLOOKUP('Transaction Data'!$G4020,Product_Code,Cost)</f>
        <v>19</v>
      </c>
      <c r="L4020" s="2">
        <f t="array" ref="L4020">XLOOKUP('Transaction Data'!$G4020,Product_Code,Unit_Price)</f>
        <v>23</v>
      </c>
      <c r="M4020" s="3">
        <f>'Transaction Data'!$F4020*'Transaction Data'!$K4020</f>
        <v>6327</v>
      </c>
      <c r="N4020" s="3">
        <f>'Transaction Data'!$F4020*'Transaction Data'!$L4020</f>
        <v>7659</v>
      </c>
      <c r="O4020" s="3">
        <f>'Transaction Data'!$N4020-'Transaction Data'!$M4020</f>
        <v>1332</v>
      </c>
      <c r="P4020" s="2">
        <f>DATEDIF('Transaction Data'!$D4020,'Transaction Data'!$A4020,"y")</f>
        <v>63</v>
      </c>
      <c r="Q4020" s="2" t="str">
        <f>FLOOR('Transaction Data'!$P4020,15)&amp;"-"&amp;FLOOR('Transaction Data'!$P4020,15)+14</f>
        <v>60-74</v>
      </c>
      <c r="R4020" s="2" t="str">
        <f>IF('Transaction Data'!$L4020&lt;=10,"Less Expensive","Expensive")</f>
        <v>Expensive</v>
      </c>
      <c r="S4020" s="4">
        <f>WEEKDAY('Transaction Data'!$A4020)</f>
        <v>1</v>
      </c>
      <c r="T4020" s="2" t="str">
        <f>IF(WEEKDAY('Transaction Data'!$A4020,2)&lt;6,"Weekday","Weekend")</f>
        <v>Weekend</v>
      </c>
    </row>
    <row r="4021" ht="15.75" customHeight="1">
      <c r="A4021" s="1">
        <v>45357.0</v>
      </c>
      <c r="B4021" s="2" t="s">
        <v>3829</v>
      </c>
      <c r="C4021" s="2" t="s">
        <v>21</v>
      </c>
      <c r="D4021" s="1">
        <v>22731.0</v>
      </c>
      <c r="E4021" s="2" t="s">
        <v>22</v>
      </c>
      <c r="F4021" s="2">
        <v>178.0</v>
      </c>
      <c r="G4021" s="2" t="s">
        <v>28</v>
      </c>
      <c r="H4021" s="2" t="s">
        <v>34</v>
      </c>
      <c r="I4021" s="2" t="s">
        <v>25</v>
      </c>
      <c r="J4021" s="2" t="str">
        <f t="array" ref="J4021">XLOOKUP('Transaction Data'!$G4021,Product_Code,Biscuit_Brand)</f>
        <v>Shortbread</v>
      </c>
      <c r="K4021" s="2">
        <f t="array" ref="K4021">XLOOKUP('Transaction Data'!$G4021,Product_Code,Cost)</f>
        <v>10</v>
      </c>
      <c r="L4021" s="2">
        <f t="array" ref="L4021">XLOOKUP('Transaction Data'!$G4021,Product_Code,Unit_Price)</f>
        <v>45</v>
      </c>
      <c r="M4021" s="3">
        <f>'Transaction Data'!$F4021*'Transaction Data'!$K4021</f>
        <v>1780</v>
      </c>
      <c r="N4021" s="3">
        <f>'Transaction Data'!$F4021*'Transaction Data'!$L4021</f>
        <v>8010</v>
      </c>
      <c r="O4021" s="3">
        <f>'Transaction Data'!$N4021-'Transaction Data'!$M4021</f>
        <v>6230</v>
      </c>
      <c r="P4021" s="2">
        <f>DATEDIF('Transaction Data'!$D4021,'Transaction Data'!$A4021,"y")</f>
        <v>61</v>
      </c>
      <c r="Q4021" s="2" t="str">
        <f>FLOOR('Transaction Data'!$P4021,15)&amp;"-"&amp;FLOOR('Transaction Data'!$P4021,15)+14</f>
        <v>60-74</v>
      </c>
      <c r="R4021" s="2" t="str">
        <f>IF('Transaction Data'!$L4021&lt;=10,"Less Expensive","Expensive")</f>
        <v>Expensive</v>
      </c>
      <c r="S4021" s="4">
        <f>WEEKDAY('Transaction Data'!$A4021)</f>
        <v>4</v>
      </c>
      <c r="T4021" s="2" t="str">
        <f>IF(WEEKDAY('Transaction Data'!$A4021,2)&lt;6,"Weekday","Weekend")</f>
        <v>Weekday</v>
      </c>
    </row>
    <row r="4022" ht="15.75" customHeight="1">
      <c r="A4022" s="1">
        <v>45448.0</v>
      </c>
      <c r="B4022" s="2" t="s">
        <v>3830</v>
      </c>
      <c r="C4022" s="2" t="s">
        <v>41</v>
      </c>
      <c r="D4022" s="1">
        <v>32726.0</v>
      </c>
      <c r="E4022" s="2" t="s">
        <v>63</v>
      </c>
      <c r="F4022" s="2">
        <v>201.0</v>
      </c>
      <c r="G4022" s="2" t="s">
        <v>55</v>
      </c>
      <c r="H4022" s="2" t="s">
        <v>34</v>
      </c>
      <c r="I4022" s="2" t="s">
        <v>25</v>
      </c>
      <c r="J4022" s="2" t="str">
        <f t="array" ref="J4022">XLOOKUP('Transaction Data'!$G4022,Product_Code,Biscuit_Brand)</f>
        <v>Vanilla Wafers</v>
      </c>
      <c r="K4022" s="2">
        <f t="array" ref="K4022">XLOOKUP('Transaction Data'!$G4022,Product_Code,Cost)</f>
        <v>18</v>
      </c>
      <c r="L4022" s="2">
        <f t="array" ref="L4022">XLOOKUP('Transaction Data'!$G4022,Product_Code,Unit_Price)</f>
        <v>36</v>
      </c>
      <c r="M4022" s="3">
        <f>'Transaction Data'!$F4022*'Transaction Data'!$K4022</f>
        <v>3618</v>
      </c>
      <c r="N4022" s="3">
        <f>'Transaction Data'!$F4022*'Transaction Data'!$L4022</f>
        <v>7236</v>
      </c>
      <c r="O4022" s="3">
        <f>'Transaction Data'!$N4022-'Transaction Data'!$M4022</f>
        <v>3618</v>
      </c>
      <c r="P4022" s="2">
        <f>DATEDIF('Transaction Data'!$D4022,'Transaction Data'!$A4022,"y")</f>
        <v>34</v>
      </c>
      <c r="Q4022" s="2" t="str">
        <f>FLOOR('Transaction Data'!$P4022,15)&amp;"-"&amp;FLOOR('Transaction Data'!$P4022,15)+14</f>
        <v>30-44</v>
      </c>
      <c r="R4022" s="2" t="str">
        <f>IF('Transaction Data'!$L4022&lt;=10,"Less Expensive","Expensive")</f>
        <v>Expensive</v>
      </c>
      <c r="S4022" s="4">
        <f>WEEKDAY('Transaction Data'!$A4022)</f>
        <v>4</v>
      </c>
      <c r="T4022" s="2" t="str">
        <f>IF(WEEKDAY('Transaction Data'!$A4022,2)&lt;6,"Weekday","Weekend")</f>
        <v>Weekday</v>
      </c>
    </row>
    <row r="4023" ht="15.75" customHeight="1">
      <c r="A4023" s="1">
        <v>45414.0</v>
      </c>
      <c r="B4023" s="2" t="s">
        <v>2362</v>
      </c>
      <c r="C4023" s="2" t="s">
        <v>78</v>
      </c>
      <c r="D4023" s="1">
        <v>16891.0</v>
      </c>
      <c r="E4023" s="2" t="s">
        <v>22</v>
      </c>
      <c r="F4023" s="2">
        <v>29.0</v>
      </c>
      <c r="G4023" s="2" t="s">
        <v>61</v>
      </c>
      <c r="H4023" s="2" t="s">
        <v>39</v>
      </c>
      <c r="I4023" s="2" t="s">
        <v>25</v>
      </c>
      <c r="J4023" s="2" t="str">
        <f t="array" ref="J4023">XLOOKUP('Transaction Data'!$G4023,Product_Code,Biscuit_Brand)</f>
        <v>Choco Delight</v>
      </c>
      <c r="K4023" s="2">
        <f t="array" ref="K4023">XLOOKUP('Transaction Data'!$G4023,Product_Code,Cost)</f>
        <v>3</v>
      </c>
      <c r="L4023" s="2">
        <f t="array" ref="L4023">XLOOKUP('Transaction Data'!$G4023,Product_Code,Unit_Price)</f>
        <v>5</v>
      </c>
      <c r="M4023" s="3">
        <f>'Transaction Data'!$F4023*'Transaction Data'!$K4023</f>
        <v>87</v>
      </c>
      <c r="N4023" s="3">
        <f>'Transaction Data'!$F4023*'Transaction Data'!$L4023</f>
        <v>145</v>
      </c>
      <c r="O4023" s="3">
        <f>'Transaction Data'!$N4023-'Transaction Data'!$M4023</f>
        <v>58</v>
      </c>
      <c r="P4023" s="2">
        <f>DATEDIF('Transaction Data'!$D4023,'Transaction Data'!$A4023,"y")</f>
        <v>78</v>
      </c>
      <c r="Q4023" s="2" t="str">
        <f>FLOOR('Transaction Data'!$P4023,15)&amp;"-"&amp;FLOOR('Transaction Data'!$P4023,15)+14</f>
        <v>75-89</v>
      </c>
      <c r="R4023" s="2" t="str">
        <f>IF('Transaction Data'!$L4023&lt;=10,"Less Expensive","Expensive")</f>
        <v>Less Expensive</v>
      </c>
      <c r="S4023" s="4">
        <f>WEEKDAY('Transaction Data'!$A4023)</f>
        <v>5</v>
      </c>
      <c r="T4023" s="2" t="str">
        <f>IF(WEEKDAY('Transaction Data'!$A4023,2)&lt;6,"Weekday","Weekend")</f>
        <v>Weekday</v>
      </c>
    </row>
    <row r="4024" ht="15.75" customHeight="1">
      <c r="A4024" s="1">
        <v>45455.0</v>
      </c>
      <c r="B4024" s="2" t="s">
        <v>3831</v>
      </c>
      <c r="C4024" s="2" t="s">
        <v>47</v>
      </c>
      <c r="D4024" s="1">
        <v>20912.0</v>
      </c>
      <c r="E4024" s="2" t="s">
        <v>63</v>
      </c>
      <c r="F4024" s="2">
        <v>68.0</v>
      </c>
      <c r="G4024" s="2" t="s">
        <v>60</v>
      </c>
      <c r="H4024" s="2" t="s">
        <v>42</v>
      </c>
      <c r="I4024" s="2" t="s">
        <v>25</v>
      </c>
      <c r="J4024" s="2" t="str">
        <f t="array" ref="J4024">XLOOKUP('Transaction Data'!$G4024,Product_Code,Biscuit_Brand)</f>
        <v>Peanut Butter Bites</v>
      </c>
      <c r="K4024" s="2">
        <f t="array" ref="K4024">XLOOKUP('Transaction Data'!$G4024,Product_Code,Cost)</f>
        <v>5</v>
      </c>
      <c r="L4024" s="2">
        <f t="array" ref="L4024">XLOOKUP('Transaction Data'!$G4024,Product_Code,Unit_Price)</f>
        <v>7</v>
      </c>
      <c r="M4024" s="3">
        <f>'Transaction Data'!$F4024*'Transaction Data'!$K4024</f>
        <v>340</v>
      </c>
      <c r="N4024" s="3">
        <f>'Transaction Data'!$F4024*'Transaction Data'!$L4024</f>
        <v>476</v>
      </c>
      <c r="O4024" s="3">
        <f>'Transaction Data'!$N4024-'Transaction Data'!$M4024</f>
        <v>136</v>
      </c>
      <c r="P4024" s="2">
        <f>DATEDIF('Transaction Data'!$D4024,'Transaction Data'!$A4024,"y")</f>
        <v>67</v>
      </c>
      <c r="Q4024" s="2" t="str">
        <f>FLOOR('Transaction Data'!$P4024,15)&amp;"-"&amp;FLOOR('Transaction Data'!$P4024,15)+14</f>
        <v>60-74</v>
      </c>
      <c r="R4024" s="2" t="str">
        <f>IF('Transaction Data'!$L4024&lt;=10,"Less Expensive","Expensive")</f>
        <v>Less Expensive</v>
      </c>
      <c r="S4024" s="4">
        <f>WEEKDAY('Transaction Data'!$A4024)</f>
        <v>4</v>
      </c>
      <c r="T4024" s="2" t="str">
        <f>IF(WEEKDAY('Transaction Data'!$A4024,2)&lt;6,"Weekday","Weekend")</f>
        <v>Weekday</v>
      </c>
    </row>
    <row r="4025" ht="15.75" customHeight="1">
      <c r="A4025" s="1">
        <v>45302.0</v>
      </c>
      <c r="B4025" s="2" t="s">
        <v>40</v>
      </c>
      <c r="C4025" s="2" t="s">
        <v>41</v>
      </c>
      <c r="D4025" s="1">
        <v>30595.0</v>
      </c>
      <c r="E4025" s="2" t="s">
        <v>22</v>
      </c>
      <c r="F4025" s="2">
        <v>106.0</v>
      </c>
      <c r="G4025" s="2" t="s">
        <v>44</v>
      </c>
      <c r="H4025" s="2" t="s">
        <v>45</v>
      </c>
      <c r="I4025" s="2" t="s">
        <v>30</v>
      </c>
      <c r="J4025" s="2" t="str">
        <f t="array" ref="J4025">XLOOKUP('Transaction Data'!$G4025,Product_Code,Biscuit_Brand)</f>
        <v>Butter Crunch</v>
      </c>
      <c r="K4025" s="2">
        <f t="array" ref="K4025">XLOOKUP('Transaction Data'!$G4025,Product_Code,Cost)</f>
        <v>10</v>
      </c>
      <c r="L4025" s="2">
        <f t="array" ref="L4025">XLOOKUP('Transaction Data'!$G4025,Product_Code,Unit_Price)</f>
        <v>11</v>
      </c>
      <c r="M4025" s="3">
        <f>'Transaction Data'!$F4025*'Transaction Data'!$K4025</f>
        <v>1060</v>
      </c>
      <c r="N4025" s="3">
        <f>'Transaction Data'!$F4025*'Transaction Data'!$L4025</f>
        <v>1166</v>
      </c>
      <c r="O4025" s="3">
        <f>'Transaction Data'!$N4025-'Transaction Data'!$M4025</f>
        <v>106</v>
      </c>
      <c r="P4025" s="2">
        <f>DATEDIF('Transaction Data'!$D4025,'Transaction Data'!$A4025,"y")</f>
        <v>40</v>
      </c>
      <c r="Q4025" s="2" t="str">
        <f>FLOOR('Transaction Data'!$P4025,15)&amp;"-"&amp;FLOOR('Transaction Data'!$P4025,15)+14</f>
        <v>30-44</v>
      </c>
      <c r="R4025" s="2" t="str">
        <f>IF('Transaction Data'!$L4025&lt;=10,"Less Expensive","Expensive")</f>
        <v>Expensive</v>
      </c>
      <c r="S4025" s="4">
        <f>WEEKDAY('Transaction Data'!$A4025)</f>
        <v>5</v>
      </c>
      <c r="T4025" s="2" t="str">
        <f>IF(WEEKDAY('Transaction Data'!$A4025,2)&lt;6,"Weekday","Weekend")</f>
        <v>Weekday</v>
      </c>
    </row>
    <row r="4026" ht="15.75" customHeight="1">
      <c r="A4026" s="1">
        <v>45324.0</v>
      </c>
      <c r="B4026" s="2" t="s">
        <v>1150</v>
      </c>
      <c r="C4026" s="2" t="s">
        <v>47</v>
      </c>
      <c r="D4026" s="1">
        <v>21258.0</v>
      </c>
      <c r="E4026" s="2" t="s">
        <v>27</v>
      </c>
      <c r="F4026" s="2">
        <v>250.0</v>
      </c>
      <c r="G4026" s="2" t="s">
        <v>44</v>
      </c>
      <c r="H4026" s="2" t="s">
        <v>49</v>
      </c>
      <c r="I4026" s="2" t="s">
        <v>25</v>
      </c>
      <c r="J4026" s="2" t="str">
        <f t="array" ref="J4026">XLOOKUP('Transaction Data'!$G4026,Product_Code,Biscuit_Brand)</f>
        <v>Butter Crunch</v>
      </c>
      <c r="K4026" s="2">
        <f t="array" ref="K4026">XLOOKUP('Transaction Data'!$G4026,Product_Code,Cost)</f>
        <v>10</v>
      </c>
      <c r="L4026" s="2">
        <f t="array" ref="L4026">XLOOKUP('Transaction Data'!$G4026,Product_Code,Unit_Price)</f>
        <v>11</v>
      </c>
      <c r="M4026" s="3">
        <f>'Transaction Data'!$F4026*'Transaction Data'!$K4026</f>
        <v>2500</v>
      </c>
      <c r="N4026" s="3">
        <f>'Transaction Data'!$F4026*'Transaction Data'!$L4026</f>
        <v>2750</v>
      </c>
      <c r="O4026" s="3">
        <f>'Transaction Data'!$N4026-'Transaction Data'!$M4026</f>
        <v>250</v>
      </c>
      <c r="P4026" s="2">
        <f>DATEDIF('Transaction Data'!$D4026,'Transaction Data'!$A4026,"y")</f>
        <v>65</v>
      </c>
      <c r="Q4026" s="2" t="str">
        <f>FLOOR('Transaction Data'!$P4026,15)&amp;"-"&amp;FLOOR('Transaction Data'!$P4026,15)+14</f>
        <v>60-74</v>
      </c>
      <c r="R4026" s="2" t="str">
        <f>IF('Transaction Data'!$L4026&lt;=10,"Less Expensive","Expensive")</f>
        <v>Expensive</v>
      </c>
      <c r="S4026" s="4">
        <f>WEEKDAY('Transaction Data'!$A4026)</f>
        <v>6</v>
      </c>
      <c r="T4026" s="2" t="str">
        <f>IF(WEEKDAY('Transaction Data'!$A4026,2)&lt;6,"Weekday","Weekend")</f>
        <v>Weekday</v>
      </c>
    </row>
    <row r="4027" ht="15.75" customHeight="1">
      <c r="A4027" s="1">
        <v>45488.0</v>
      </c>
      <c r="B4027" s="2" t="s">
        <v>1151</v>
      </c>
      <c r="C4027" s="2" t="s">
        <v>65</v>
      </c>
      <c r="D4027" s="1">
        <v>26572.0</v>
      </c>
      <c r="E4027" s="2" t="s">
        <v>27</v>
      </c>
      <c r="F4027" s="2">
        <v>465.0</v>
      </c>
      <c r="G4027" s="2" t="s">
        <v>61</v>
      </c>
      <c r="H4027" s="2" t="s">
        <v>52</v>
      </c>
      <c r="I4027" s="2" t="s">
        <v>25</v>
      </c>
      <c r="J4027" s="2" t="str">
        <f t="array" ref="J4027">XLOOKUP('Transaction Data'!$G4027,Product_Code,Biscuit_Brand)</f>
        <v>Choco Delight</v>
      </c>
      <c r="K4027" s="2">
        <f t="array" ref="K4027">XLOOKUP('Transaction Data'!$G4027,Product_Code,Cost)</f>
        <v>3</v>
      </c>
      <c r="L4027" s="2">
        <f t="array" ref="L4027">XLOOKUP('Transaction Data'!$G4027,Product_Code,Unit_Price)</f>
        <v>5</v>
      </c>
      <c r="M4027" s="3">
        <f>'Transaction Data'!$F4027*'Transaction Data'!$K4027</f>
        <v>1395</v>
      </c>
      <c r="N4027" s="3">
        <f>'Transaction Data'!$F4027*'Transaction Data'!$L4027</f>
        <v>2325</v>
      </c>
      <c r="O4027" s="3">
        <f>'Transaction Data'!$N4027-'Transaction Data'!$M4027</f>
        <v>930</v>
      </c>
      <c r="P4027" s="2">
        <f>DATEDIF('Transaction Data'!$D4027,'Transaction Data'!$A4027,"y")</f>
        <v>51</v>
      </c>
      <c r="Q4027" s="2" t="str">
        <f>FLOOR('Transaction Data'!$P4027,15)&amp;"-"&amp;FLOOR('Transaction Data'!$P4027,15)+14</f>
        <v>45-59</v>
      </c>
      <c r="R4027" s="2" t="str">
        <f>IF('Transaction Data'!$L4027&lt;=10,"Less Expensive","Expensive")</f>
        <v>Less Expensive</v>
      </c>
      <c r="S4027" s="4">
        <f>WEEKDAY('Transaction Data'!$A4027)</f>
        <v>2</v>
      </c>
      <c r="T4027" s="2" t="str">
        <f>IF(WEEKDAY('Transaction Data'!$A4027,2)&lt;6,"Weekday","Weekend")</f>
        <v>Weekday</v>
      </c>
    </row>
    <row r="4028" ht="15.75" customHeight="1">
      <c r="A4028" s="1">
        <v>45415.0</v>
      </c>
      <c r="B4028" s="2" t="s">
        <v>3832</v>
      </c>
      <c r="C4028" s="2" t="s">
        <v>47</v>
      </c>
      <c r="D4028" s="1">
        <v>35834.0</v>
      </c>
      <c r="E4028" s="2" t="s">
        <v>63</v>
      </c>
      <c r="F4028" s="2">
        <v>277.0</v>
      </c>
      <c r="G4028" s="2" t="s">
        <v>57</v>
      </c>
      <c r="H4028" s="2" t="s">
        <v>49</v>
      </c>
      <c r="I4028" s="2" t="s">
        <v>25</v>
      </c>
      <c r="J4028" s="2" t="str">
        <f t="array" ref="J4028">XLOOKUP('Transaction Data'!$G4028,Product_Code,Biscuit_Brand)</f>
        <v>Oatmeal Cookies</v>
      </c>
      <c r="K4028" s="2">
        <f t="array" ref="K4028">XLOOKUP('Transaction Data'!$G4028,Product_Code,Cost)</f>
        <v>19</v>
      </c>
      <c r="L4028" s="2">
        <f t="array" ref="L4028">XLOOKUP('Transaction Data'!$G4028,Product_Code,Unit_Price)</f>
        <v>23</v>
      </c>
      <c r="M4028" s="3">
        <f>'Transaction Data'!$F4028*'Transaction Data'!$K4028</f>
        <v>5263</v>
      </c>
      <c r="N4028" s="3">
        <f>'Transaction Data'!$F4028*'Transaction Data'!$L4028</f>
        <v>6371</v>
      </c>
      <c r="O4028" s="3">
        <f>'Transaction Data'!$N4028-'Transaction Data'!$M4028</f>
        <v>1108</v>
      </c>
      <c r="P4028" s="2">
        <f>DATEDIF('Transaction Data'!$D4028,'Transaction Data'!$A4028,"y")</f>
        <v>26</v>
      </c>
      <c r="Q4028" s="2" t="str">
        <f>FLOOR('Transaction Data'!$P4028,15)&amp;"-"&amp;FLOOR('Transaction Data'!$P4028,15)+14</f>
        <v>15-29</v>
      </c>
      <c r="R4028" s="2" t="str">
        <f>IF('Transaction Data'!$L4028&lt;=10,"Less Expensive","Expensive")</f>
        <v>Expensive</v>
      </c>
      <c r="S4028" s="4">
        <f>WEEKDAY('Transaction Data'!$A4028)</f>
        <v>6</v>
      </c>
      <c r="T4028" s="2" t="str">
        <f>IF(WEEKDAY('Transaction Data'!$A4028,2)&lt;6,"Weekday","Weekend")</f>
        <v>Weekday</v>
      </c>
    </row>
    <row r="4029" ht="15.75" customHeight="1">
      <c r="A4029" s="1">
        <v>45481.0</v>
      </c>
      <c r="B4029" s="2" t="s">
        <v>3833</v>
      </c>
      <c r="C4029" s="2" t="s">
        <v>69</v>
      </c>
      <c r="D4029" s="1">
        <v>32626.0</v>
      </c>
      <c r="E4029" s="2" t="s">
        <v>22</v>
      </c>
      <c r="F4029" s="2">
        <v>170.0</v>
      </c>
      <c r="G4029" s="2" t="s">
        <v>60</v>
      </c>
      <c r="H4029" s="2" t="s">
        <v>52</v>
      </c>
      <c r="I4029" s="2" t="s">
        <v>25</v>
      </c>
      <c r="J4029" s="2" t="str">
        <f t="array" ref="J4029">XLOOKUP('Transaction Data'!$G4029,Product_Code,Biscuit_Brand)</f>
        <v>Peanut Butter Bites</v>
      </c>
      <c r="K4029" s="2">
        <f t="array" ref="K4029">XLOOKUP('Transaction Data'!$G4029,Product_Code,Cost)</f>
        <v>5</v>
      </c>
      <c r="L4029" s="2">
        <f t="array" ref="L4029">XLOOKUP('Transaction Data'!$G4029,Product_Code,Unit_Price)</f>
        <v>7</v>
      </c>
      <c r="M4029" s="3">
        <f>'Transaction Data'!$F4029*'Transaction Data'!$K4029</f>
        <v>850</v>
      </c>
      <c r="N4029" s="3">
        <f>'Transaction Data'!$F4029*'Transaction Data'!$L4029</f>
        <v>1190</v>
      </c>
      <c r="O4029" s="3">
        <f>'Transaction Data'!$N4029-'Transaction Data'!$M4029</f>
        <v>340</v>
      </c>
      <c r="P4029" s="2">
        <f>DATEDIF('Transaction Data'!$D4029,'Transaction Data'!$A4029,"y")</f>
        <v>35</v>
      </c>
      <c r="Q4029" s="2" t="str">
        <f>FLOOR('Transaction Data'!$P4029,15)&amp;"-"&amp;FLOOR('Transaction Data'!$P4029,15)+14</f>
        <v>30-44</v>
      </c>
      <c r="R4029" s="2" t="str">
        <f>IF('Transaction Data'!$L4029&lt;=10,"Less Expensive","Expensive")</f>
        <v>Less Expensive</v>
      </c>
      <c r="S4029" s="4">
        <f>WEEKDAY('Transaction Data'!$A4029)</f>
        <v>2</v>
      </c>
      <c r="T4029" s="2" t="str">
        <f>IF(WEEKDAY('Transaction Data'!$A4029,2)&lt;6,"Weekday","Weekend")</f>
        <v>Weekday</v>
      </c>
    </row>
    <row r="4030" ht="15.75" customHeight="1">
      <c r="A4030" s="1">
        <v>45374.0</v>
      </c>
      <c r="B4030" s="2" t="s">
        <v>3834</v>
      </c>
      <c r="C4030" s="2" t="s">
        <v>32</v>
      </c>
      <c r="D4030" s="1">
        <v>27983.0</v>
      </c>
      <c r="E4030" s="2" t="s">
        <v>22</v>
      </c>
      <c r="F4030" s="2">
        <v>399.0</v>
      </c>
      <c r="G4030" s="2" t="s">
        <v>57</v>
      </c>
      <c r="H4030" s="2" t="s">
        <v>52</v>
      </c>
      <c r="I4030" s="2" t="s">
        <v>25</v>
      </c>
      <c r="J4030" s="2" t="str">
        <f t="array" ref="J4030">XLOOKUP('Transaction Data'!$G4030,Product_Code,Biscuit_Brand)</f>
        <v>Oatmeal Cookies</v>
      </c>
      <c r="K4030" s="2">
        <f t="array" ref="K4030">XLOOKUP('Transaction Data'!$G4030,Product_Code,Cost)</f>
        <v>19</v>
      </c>
      <c r="L4030" s="2">
        <f t="array" ref="L4030">XLOOKUP('Transaction Data'!$G4030,Product_Code,Unit_Price)</f>
        <v>23</v>
      </c>
      <c r="M4030" s="3">
        <f>'Transaction Data'!$F4030*'Transaction Data'!$K4030</f>
        <v>7581</v>
      </c>
      <c r="N4030" s="3">
        <f>'Transaction Data'!$F4030*'Transaction Data'!$L4030</f>
        <v>9177</v>
      </c>
      <c r="O4030" s="3">
        <f>'Transaction Data'!$N4030-'Transaction Data'!$M4030</f>
        <v>1596</v>
      </c>
      <c r="P4030" s="2">
        <f>DATEDIF('Transaction Data'!$D4030,'Transaction Data'!$A4030,"y")</f>
        <v>47</v>
      </c>
      <c r="Q4030" s="2" t="str">
        <f>FLOOR('Transaction Data'!$P4030,15)&amp;"-"&amp;FLOOR('Transaction Data'!$P4030,15)+14</f>
        <v>45-59</v>
      </c>
      <c r="R4030" s="2" t="str">
        <f>IF('Transaction Data'!$L4030&lt;=10,"Less Expensive","Expensive")</f>
        <v>Expensive</v>
      </c>
      <c r="S4030" s="4">
        <f>WEEKDAY('Transaction Data'!$A4030)</f>
        <v>7</v>
      </c>
      <c r="T4030" s="2" t="str">
        <f>IF(WEEKDAY('Transaction Data'!$A4030,2)&lt;6,"Weekday","Weekend")</f>
        <v>Weekend</v>
      </c>
    </row>
    <row r="4031" ht="15.75" customHeight="1">
      <c r="A4031" s="1">
        <v>45456.0</v>
      </c>
      <c r="B4031" s="2" t="s">
        <v>40</v>
      </c>
      <c r="C4031" s="2" t="s">
        <v>41</v>
      </c>
      <c r="D4031" s="1">
        <v>16333.0</v>
      </c>
      <c r="E4031" s="2" t="s">
        <v>63</v>
      </c>
      <c r="F4031" s="2">
        <v>455.0</v>
      </c>
      <c r="G4031" s="2" t="s">
        <v>48</v>
      </c>
      <c r="H4031" s="2" t="s">
        <v>45</v>
      </c>
      <c r="I4031" s="2" t="s">
        <v>30</v>
      </c>
      <c r="J4031" s="2" t="str">
        <f t="array" ref="J4031">XLOOKUP('Transaction Data'!$G4031,Product_Code,Biscuit_Brand)</f>
        <v>Lemon Crisps</v>
      </c>
      <c r="K4031" s="2">
        <f t="array" ref="K4031">XLOOKUP('Transaction Data'!$G4031,Product_Code,Cost)</f>
        <v>7</v>
      </c>
      <c r="L4031" s="2">
        <f t="array" ref="L4031">XLOOKUP('Transaction Data'!$G4031,Product_Code,Unit_Price)</f>
        <v>9</v>
      </c>
      <c r="M4031" s="3">
        <f>'Transaction Data'!$F4031*'Transaction Data'!$K4031</f>
        <v>3185</v>
      </c>
      <c r="N4031" s="3">
        <f>'Transaction Data'!$F4031*'Transaction Data'!$L4031</f>
        <v>4095</v>
      </c>
      <c r="O4031" s="3">
        <f>'Transaction Data'!$N4031-'Transaction Data'!$M4031</f>
        <v>910</v>
      </c>
      <c r="P4031" s="2">
        <f>DATEDIF('Transaction Data'!$D4031,'Transaction Data'!$A4031,"y")</f>
        <v>79</v>
      </c>
      <c r="Q4031" s="2" t="str">
        <f>FLOOR('Transaction Data'!$P4031,15)&amp;"-"&amp;FLOOR('Transaction Data'!$P4031,15)+14</f>
        <v>75-89</v>
      </c>
      <c r="R4031" s="2" t="str">
        <f>IF('Transaction Data'!$L4031&lt;=10,"Less Expensive","Expensive")</f>
        <v>Less Expensive</v>
      </c>
      <c r="S4031" s="4">
        <f>WEEKDAY('Transaction Data'!$A4031)</f>
        <v>5</v>
      </c>
      <c r="T4031" s="2" t="str">
        <f>IF(WEEKDAY('Transaction Data'!$A4031,2)&lt;6,"Weekday","Weekend")</f>
        <v>Weekday</v>
      </c>
    </row>
    <row r="4032" ht="15.75" customHeight="1">
      <c r="A4032" s="1">
        <v>45356.0</v>
      </c>
      <c r="B4032" s="2" t="s">
        <v>1150</v>
      </c>
      <c r="C4032" s="2" t="s">
        <v>47</v>
      </c>
      <c r="D4032" s="1">
        <v>24400.0</v>
      </c>
      <c r="E4032" s="2" t="s">
        <v>63</v>
      </c>
      <c r="F4032" s="2">
        <v>28.0</v>
      </c>
      <c r="G4032" s="2" t="s">
        <v>61</v>
      </c>
      <c r="H4032" s="2" t="s">
        <v>49</v>
      </c>
      <c r="I4032" s="2" t="s">
        <v>25</v>
      </c>
      <c r="J4032" s="2" t="str">
        <f t="array" ref="J4032">XLOOKUP('Transaction Data'!$G4032,Product_Code,Biscuit_Brand)</f>
        <v>Choco Delight</v>
      </c>
      <c r="K4032" s="2">
        <f t="array" ref="K4032">XLOOKUP('Transaction Data'!$G4032,Product_Code,Cost)</f>
        <v>3</v>
      </c>
      <c r="L4032" s="2">
        <f t="array" ref="L4032">XLOOKUP('Transaction Data'!$G4032,Product_Code,Unit_Price)</f>
        <v>5</v>
      </c>
      <c r="M4032" s="3">
        <f>'Transaction Data'!$F4032*'Transaction Data'!$K4032</f>
        <v>84</v>
      </c>
      <c r="N4032" s="3">
        <f>'Transaction Data'!$F4032*'Transaction Data'!$L4032</f>
        <v>140</v>
      </c>
      <c r="O4032" s="3">
        <f>'Transaction Data'!$N4032-'Transaction Data'!$M4032</f>
        <v>56</v>
      </c>
      <c r="P4032" s="2">
        <f>DATEDIF('Transaction Data'!$D4032,'Transaction Data'!$A4032,"y")</f>
        <v>57</v>
      </c>
      <c r="Q4032" s="2" t="str">
        <f>FLOOR('Transaction Data'!$P4032,15)&amp;"-"&amp;FLOOR('Transaction Data'!$P4032,15)+14</f>
        <v>45-59</v>
      </c>
      <c r="R4032" s="2" t="str">
        <f>IF('Transaction Data'!$L4032&lt;=10,"Less Expensive","Expensive")</f>
        <v>Less Expensive</v>
      </c>
      <c r="S4032" s="4">
        <f>WEEKDAY('Transaction Data'!$A4032)</f>
        <v>3</v>
      </c>
      <c r="T4032" s="2" t="str">
        <f>IF(WEEKDAY('Transaction Data'!$A4032,2)&lt;6,"Weekday","Weekend")</f>
        <v>Weekday</v>
      </c>
    </row>
    <row r="4033" ht="15.75" customHeight="1">
      <c r="A4033" s="1">
        <v>45484.0</v>
      </c>
      <c r="B4033" s="2" t="s">
        <v>1151</v>
      </c>
      <c r="C4033" s="2" t="s">
        <v>65</v>
      </c>
      <c r="D4033" s="1">
        <v>31492.0</v>
      </c>
      <c r="E4033" s="2" t="s">
        <v>63</v>
      </c>
      <c r="F4033" s="2">
        <v>405.0</v>
      </c>
      <c r="G4033" s="2" t="s">
        <v>38</v>
      </c>
      <c r="H4033" s="2" t="s">
        <v>52</v>
      </c>
      <c r="I4033" s="2" t="s">
        <v>25</v>
      </c>
      <c r="J4033" s="2" t="str">
        <f t="array" ref="J4033">XLOOKUP('Transaction Data'!$G4033,Product_Code,Biscuit_Brand)</f>
        <v>Ginger Snaps</v>
      </c>
      <c r="K4033" s="2">
        <f t="array" ref="K4033">XLOOKUP('Transaction Data'!$G4033,Product_Code,Cost)</f>
        <v>14</v>
      </c>
      <c r="L4033" s="2">
        <f t="array" ref="L4033">XLOOKUP('Transaction Data'!$G4033,Product_Code,Unit_Price)</f>
        <v>28</v>
      </c>
      <c r="M4033" s="3">
        <f>'Transaction Data'!$F4033*'Transaction Data'!$K4033</f>
        <v>5670</v>
      </c>
      <c r="N4033" s="3">
        <f>'Transaction Data'!$F4033*'Transaction Data'!$L4033</f>
        <v>11340</v>
      </c>
      <c r="O4033" s="3">
        <f>'Transaction Data'!$N4033-'Transaction Data'!$M4033</f>
        <v>5670</v>
      </c>
      <c r="P4033" s="2">
        <f>DATEDIF('Transaction Data'!$D4033,'Transaction Data'!$A4033,"y")</f>
        <v>38</v>
      </c>
      <c r="Q4033" s="2" t="str">
        <f>FLOOR('Transaction Data'!$P4033,15)&amp;"-"&amp;FLOOR('Transaction Data'!$P4033,15)+14</f>
        <v>30-44</v>
      </c>
      <c r="R4033" s="2" t="str">
        <f>IF('Transaction Data'!$L4033&lt;=10,"Less Expensive","Expensive")</f>
        <v>Expensive</v>
      </c>
      <c r="S4033" s="4">
        <f>WEEKDAY('Transaction Data'!$A4033)</f>
        <v>5</v>
      </c>
      <c r="T4033" s="2" t="str">
        <f>IF(WEEKDAY('Transaction Data'!$A4033,2)&lt;6,"Weekday","Weekend")</f>
        <v>Weekday</v>
      </c>
    </row>
    <row r="4034" ht="15.75" customHeight="1">
      <c r="A4034" s="1">
        <v>45300.0</v>
      </c>
      <c r="B4034" s="2" t="s">
        <v>3835</v>
      </c>
      <c r="C4034" s="2" t="s">
        <v>69</v>
      </c>
      <c r="D4034" s="1">
        <v>24332.0</v>
      </c>
      <c r="E4034" s="2" t="s">
        <v>37</v>
      </c>
      <c r="F4034" s="2">
        <v>398.0</v>
      </c>
      <c r="G4034" s="2" t="s">
        <v>55</v>
      </c>
      <c r="H4034" s="2" t="s">
        <v>49</v>
      </c>
      <c r="I4034" s="2" t="s">
        <v>25</v>
      </c>
      <c r="J4034" s="2" t="str">
        <f t="array" ref="J4034">XLOOKUP('Transaction Data'!$G4034,Product_Code,Biscuit_Brand)</f>
        <v>Vanilla Wafers</v>
      </c>
      <c r="K4034" s="2">
        <f t="array" ref="K4034">XLOOKUP('Transaction Data'!$G4034,Product_Code,Cost)</f>
        <v>18</v>
      </c>
      <c r="L4034" s="2">
        <f t="array" ref="L4034">XLOOKUP('Transaction Data'!$G4034,Product_Code,Unit_Price)</f>
        <v>36</v>
      </c>
      <c r="M4034" s="3">
        <f>'Transaction Data'!$F4034*'Transaction Data'!$K4034</f>
        <v>7164</v>
      </c>
      <c r="N4034" s="3">
        <f>'Transaction Data'!$F4034*'Transaction Data'!$L4034</f>
        <v>14328</v>
      </c>
      <c r="O4034" s="3">
        <f>'Transaction Data'!$N4034-'Transaction Data'!$M4034</f>
        <v>7164</v>
      </c>
      <c r="P4034" s="2">
        <f>DATEDIF('Transaction Data'!$D4034,'Transaction Data'!$A4034,"y")</f>
        <v>57</v>
      </c>
      <c r="Q4034" s="2" t="str">
        <f>FLOOR('Transaction Data'!$P4034,15)&amp;"-"&amp;FLOOR('Transaction Data'!$P4034,15)+14</f>
        <v>45-59</v>
      </c>
      <c r="R4034" s="2" t="str">
        <f>IF('Transaction Data'!$L4034&lt;=10,"Less Expensive","Expensive")</f>
        <v>Expensive</v>
      </c>
      <c r="S4034" s="4">
        <f>WEEKDAY('Transaction Data'!$A4034)</f>
        <v>3</v>
      </c>
      <c r="T4034" s="2" t="str">
        <f>IF(WEEKDAY('Transaction Data'!$A4034,2)&lt;6,"Weekday","Weekend")</f>
        <v>Weekday</v>
      </c>
    </row>
    <row r="4035" ht="15.75" customHeight="1">
      <c r="A4035" s="1">
        <v>45427.0</v>
      </c>
      <c r="B4035" s="2" t="s">
        <v>3836</v>
      </c>
      <c r="C4035" s="2" t="s">
        <v>47</v>
      </c>
      <c r="D4035" s="1">
        <v>35249.0</v>
      </c>
      <c r="E4035" s="2" t="s">
        <v>27</v>
      </c>
      <c r="F4035" s="2">
        <v>161.0</v>
      </c>
      <c r="G4035" s="2" t="s">
        <v>23</v>
      </c>
      <c r="H4035" s="2" t="s">
        <v>52</v>
      </c>
      <c r="I4035" s="2" t="s">
        <v>25</v>
      </c>
      <c r="J4035" s="2" t="str">
        <f t="array" ref="J4035">XLOOKUP('Transaction Data'!$G4035,Product_Code,Biscuit_Brand)</f>
        <v>Cinnamon Swirls</v>
      </c>
      <c r="K4035" s="2">
        <f t="array" ref="K4035">XLOOKUP('Transaction Data'!$G4035,Product_Code,Cost)</f>
        <v>10</v>
      </c>
      <c r="L4035" s="2">
        <f t="array" ref="L4035">XLOOKUP('Transaction Data'!$G4035,Product_Code,Unit_Price)</f>
        <v>14</v>
      </c>
      <c r="M4035" s="3">
        <f>'Transaction Data'!$F4035*'Transaction Data'!$K4035</f>
        <v>1610</v>
      </c>
      <c r="N4035" s="3">
        <f>'Transaction Data'!$F4035*'Transaction Data'!$L4035</f>
        <v>2254</v>
      </c>
      <c r="O4035" s="3">
        <f>'Transaction Data'!$N4035-'Transaction Data'!$M4035</f>
        <v>644</v>
      </c>
      <c r="P4035" s="2">
        <f>DATEDIF('Transaction Data'!$D4035,'Transaction Data'!$A4035,"y")</f>
        <v>27</v>
      </c>
      <c r="Q4035" s="2" t="str">
        <f>FLOOR('Transaction Data'!$P4035,15)&amp;"-"&amp;FLOOR('Transaction Data'!$P4035,15)+14</f>
        <v>15-29</v>
      </c>
      <c r="R4035" s="2" t="str">
        <f>IF('Transaction Data'!$L4035&lt;=10,"Less Expensive","Expensive")</f>
        <v>Expensive</v>
      </c>
      <c r="S4035" s="4">
        <f>WEEKDAY('Transaction Data'!$A4035)</f>
        <v>4</v>
      </c>
      <c r="T4035" s="2" t="str">
        <f>IF(WEEKDAY('Transaction Data'!$A4035,2)&lt;6,"Weekday","Weekend")</f>
        <v>Weekday</v>
      </c>
    </row>
    <row r="4036" ht="15.75" customHeight="1">
      <c r="A4036" s="1">
        <v>45449.0</v>
      </c>
      <c r="B4036" s="2" t="s">
        <v>3837</v>
      </c>
      <c r="C4036" s="2" t="s">
        <v>65</v>
      </c>
      <c r="D4036" s="1">
        <v>19247.0</v>
      </c>
      <c r="E4036" s="2" t="s">
        <v>27</v>
      </c>
      <c r="F4036" s="2">
        <v>161.0</v>
      </c>
      <c r="G4036" s="2" t="s">
        <v>55</v>
      </c>
      <c r="H4036" s="2" t="s">
        <v>34</v>
      </c>
      <c r="I4036" s="2" t="s">
        <v>25</v>
      </c>
      <c r="J4036" s="2" t="str">
        <f t="array" ref="J4036">XLOOKUP('Transaction Data'!$G4036,Product_Code,Biscuit_Brand)</f>
        <v>Vanilla Wafers</v>
      </c>
      <c r="K4036" s="2">
        <f t="array" ref="K4036">XLOOKUP('Transaction Data'!$G4036,Product_Code,Cost)</f>
        <v>18</v>
      </c>
      <c r="L4036" s="2">
        <f t="array" ref="L4036">XLOOKUP('Transaction Data'!$G4036,Product_Code,Unit_Price)</f>
        <v>36</v>
      </c>
      <c r="M4036" s="3">
        <f>'Transaction Data'!$F4036*'Transaction Data'!$K4036</f>
        <v>2898</v>
      </c>
      <c r="N4036" s="3">
        <f>'Transaction Data'!$F4036*'Transaction Data'!$L4036</f>
        <v>5796</v>
      </c>
      <c r="O4036" s="3">
        <f>'Transaction Data'!$N4036-'Transaction Data'!$M4036</f>
        <v>2898</v>
      </c>
      <c r="P4036" s="2">
        <f>DATEDIF('Transaction Data'!$D4036,'Transaction Data'!$A4036,"y")</f>
        <v>71</v>
      </c>
      <c r="Q4036" s="2" t="str">
        <f>FLOOR('Transaction Data'!$P4036,15)&amp;"-"&amp;FLOOR('Transaction Data'!$P4036,15)+14</f>
        <v>60-74</v>
      </c>
      <c r="R4036" s="2" t="str">
        <f>IF('Transaction Data'!$L4036&lt;=10,"Less Expensive","Expensive")</f>
        <v>Expensive</v>
      </c>
      <c r="S4036" s="4">
        <f>WEEKDAY('Transaction Data'!$A4036)</f>
        <v>5</v>
      </c>
      <c r="T4036" s="2" t="str">
        <f>IF(WEEKDAY('Transaction Data'!$A4036,2)&lt;6,"Weekday","Weekend")</f>
        <v>Weekday</v>
      </c>
    </row>
    <row r="4037" ht="15.75" customHeight="1">
      <c r="A4037" s="1">
        <v>45346.0</v>
      </c>
      <c r="B4037" s="2" t="s">
        <v>3838</v>
      </c>
      <c r="C4037" s="2" t="s">
        <v>69</v>
      </c>
      <c r="D4037" s="1">
        <v>37585.0</v>
      </c>
      <c r="E4037" s="2" t="s">
        <v>27</v>
      </c>
      <c r="F4037" s="2">
        <v>71.0</v>
      </c>
      <c r="G4037" s="2" t="s">
        <v>57</v>
      </c>
      <c r="H4037" s="2" t="s">
        <v>34</v>
      </c>
      <c r="I4037" s="2" t="s">
        <v>25</v>
      </c>
      <c r="J4037" s="2" t="str">
        <f t="array" ref="J4037">XLOOKUP('Transaction Data'!$G4037,Product_Code,Biscuit_Brand)</f>
        <v>Oatmeal Cookies</v>
      </c>
      <c r="K4037" s="2">
        <f t="array" ref="K4037">XLOOKUP('Transaction Data'!$G4037,Product_Code,Cost)</f>
        <v>19</v>
      </c>
      <c r="L4037" s="2">
        <f t="array" ref="L4037">XLOOKUP('Transaction Data'!$G4037,Product_Code,Unit_Price)</f>
        <v>23</v>
      </c>
      <c r="M4037" s="3">
        <f>'Transaction Data'!$F4037*'Transaction Data'!$K4037</f>
        <v>1349</v>
      </c>
      <c r="N4037" s="3">
        <f>'Transaction Data'!$F4037*'Transaction Data'!$L4037</f>
        <v>1633</v>
      </c>
      <c r="O4037" s="3">
        <f>'Transaction Data'!$N4037-'Transaction Data'!$M4037</f>
        <v>284</v>
      </c>
      <c r="P4037" s="2">
        <f>DATEDIF('Transaction Data'!$D4037,'Transaction Data'!$A4037,"y")</f>
        <v>21</v>
      </c>
      <c r="Q4037" s="2" t="str">
        <f>FLOOR('Transaction Data'!$P4037,15)&amp;"-"&amp;FLOOR('Transaction Data'!$P4037,15)+14</f>
        <v>15-29</v>
      </c>
      <c r="R4037" s="2" t="str">
        <f>IF('Transaction Data'!$L4037&lt;=10,"Less Expensive","Expensive")</f>
        <v>Expensive</v>
      </c>
      <c r="S4037" s="4">
        <f>WEEKDAY('Transaction Data'!$A4037)</f>
        <v>7</v>
      </c>
      <c r="T4037" s="2" t="str">
        <f>IF(WEEKDAY('Transaction Data'!$A4037,2)&lt;6,"Weekday","Weekend")</f>
        <v>Weekend</v>
      </c>
    </row>
    <row r="4038" ht="15.75" customHeight="1">
      <c r="A4038" s="1">
        <v>45404.0</v>
      </c>
      <c r="B4038" s="2" t="s">
        <v>3839</v>
      </c>
      <c r="C4038" s="2" t="s">
        <v>47</v>
      </c>
      <c r="D4038" s="1">
        <v>31555.0</v>
      </c>
      <c r="E4038" s="2" t="s">
        <v>22</v>
      </c>
      <c r="F4038" s="2">
        <v>420.0</v>
      </c>
      <c r="G4038" s="2" t="s">
        <v>28</v>
      </c>
      <c r="H4038" s="2" t="s">
        <v>39</v>
      </c>
      <c r="I4038" s="2" t="s">
        <v>25</v>
      </c>
      <c r="J4038" s="2" t="str">
        <f t="array" ref="J4038">XLOOKUP('Transaction Data'!$G4038,Product_Code,Biscuit_Brand)</f>
        <v>Shortbread</v>
      </c>
      <c r="K4038" s="2">
        <f t="array" ref="K4038">XLOOKUP('Transaction Data'!$G4038,Product_Code,Cost)</f>
        <v>10</v>
      </c>
      <c r="L4038" s="2">
        <f t="array" ref="L4038">XLOOKUP('Transaction Data'!$G4038,Product_Code,Unit_Price)</f>
        <v>45</v>
      </c>
      <c r="M4038" s="3">
        <f>'Transaction Data'!$F4038*'Transaction Data'!$K4038</f>
        <v>4200</v>
      </c>
      <c r="N4038" s="3">
        <f>'Transaction Data'!$F4038*'Transaction Data'!$L4038</f>
        <v>18900</v>
      </c>
      <c r="O4038" s="3">
        <f>'Transaction Data'!$N4038-'Transaction Data'!$M4038</f>
        <v>14700</v>
      </c>
      <c r="P4038" s="2">
        <f>DATEDIF('Transaction Data'!$D4038,'Transaction Data'!$A4038,"y")</f>
        <v>37</v>
      </c>
      <c r="Q4038" s="2" t="str">
        <f>FLOOR('Transaction Data'!$P4038,15)&amp;"-"&amp;FLOOR('Transaction Data'!$P4038,15)+14</f>
        <v>30-44</v>
      </c>
      <c r="R4038" s="2" t="str">
        <f>IF('Transaction Data'!$L4038&lt;=10,"Less Expensive","Expensive")</f>
        <v>Expensive</v>
      </c>
      <c r="S4038" s="4">
        <f>WEEKDAY('Transaction Data'!$A4038)</f>
        <v>2</v>
      </c>
      <c r="T4038" s="2" t="str">
        <f>IF(WEEKDAY('Transaction Data'!$A4038,2)&lt;6,"Weekday","Weekend")</f>
        <v>Weekday</v>
      </c>
    </row>
    <row r="4039" ht="15.75" customHeight="1">
      <c r="A4039" s="1">
        <v>45420.0</v>
      </c>
      <c r="B4039" s="2" t="s">
        <v>2736</v>
      </c>
      <c r="C4039" s="2" t="s">
        <v>21</v>
      </c>
      <c r="D4039" s="1">
        <v>21458.0</v>
      </c>
      <c r="E4039" s="2" t="s">
        <v>37</v>
      </c>
      <c r="F4039" s="2">
        <v>173.0</v>
      </c>
      <c r="G4039" s="2" t="s">
        <v>60</v>
      </c>
      <c r="H4039" s="2" t="s">
        <v>42</v>
      </c>
      <c r="I4039" s="2" t="s">
        <v>25</v>
      </c>
      <c r="J4039" s="2" t="str">
        <f t="array" ref="J4039">XLOOKUP('Transaction Data'!$G4039,Product_Code,Biscuit_Brand)</f>
        <v>Peanut Butter Bites</v>
      </c>
      <c r="K4039" s="2">
        <f t="array" ref="K4039">XLOOKUP('Transaction Data'!$G4039,Product_Code,Cost)</f>
        <v>5</v>
      </c>
      <c r="L4039" s="2">
        <f t="array" ref="L4039">XLOOKUP('Transaction Data'!$G4039,Product_Code,Unit_Price)</f>
        <v>7</v>
      </c>
      <c r="M4039" s="3">
        <f>'Transaction Data'!$F4039*'Transaction Data'!$K4039</f>
        <v>865</v>
      </c>
      <c r="N4039" s="3">
        <f>'Transaction Data'!$F4039*'Transaction Data'!$L4039</f>
        <v>1211</v>
      </c>
      <c r="O4039" s="3">
        <f>'Transaction Data'!$N4039-'Transaction Data'!$M4039</f>
        <v>346</v>
      </c>
      <c r="P4039" s="2">
        <f>DATEDIF('Transaction Data'!$D4039,'Transaction Data'!$A4039,"y")</f>
        <v>65</v>
      </c>
      <c r="Q4039" s="2" t="str">
        <f>FLOOR('Transaction Data'!$P4039,15)&amp;"-"&amp;FLOOR('Transaction Data'!$P4039,15)+14</f>
        <v>60-74</v>
      </c>
      <c r="R4039" s="2" t="str">
        <f>IF('Transaction Data'!$L4039&lt;=10,"Less Expensive","Expensive")</f>
        <v>Less Expensive</v>
      </c>
      <c r="S4039" s="4">
        <f>WEEKDAY('Transaction Data'!$A4039)</f>
        <v>4</v>
      </c>
      <c r="T4039" s="2" t="str">
        <f>IF(WEEKDAY('Transaction Data'!$A4039,2)&lt;6,"Weekday","Weekend")</f>
        <v>Weekday</v>
      </c>
    </row>
    <row r="4040" ht="15.75" customHeight="1">
      <c r="A4040" s="1">
        <v>45451.0</v>
      </c>
      <c r="B4040" s="2" t="s">
        <v>3840</v>
      </c>
      <c r="C4040" s="2" t="s">
        <v>54</v>
      </c>
      <c r="D4040" s="1">
        <v>32661.0</v>
      </c>
      <c r="E4040" s="2" t="s">
        <v>37</v>
      </c>
      <c r="F4040" s="2">
        <v>334.0</v>
      </c>
      <c r="G4040" s="2" t="s">
        <v>28</v>
      </c>
      <c r="H4040" s="2" t="s">
        <v>45</v>
      </c>
      <c r="I4040" s="2" t="s">
        <v>25</v>
      </c>
      <c r="J4040" s="2" t="str">
        <f t="array" ref="J4040">XLOOKUP('Transaction Data'!$G4040,Product_Code,Biscuit_Brand)</f>
        <v>Shortbread</v>
      </c>
      <c r="K4040" s="2">
        <f t="array" ref="K4040">XLOOKUP('Transaction Data'!$G4040,Product_Code,Cost)</f>
        <v>10</v>
      </c>
      <c r="L4040" s="2">
        <f t="array" ref="L4040">XLOOKUP('Transaction Data'!$G4040,Product_Code,Unit_Price)</f>
        <v>45</v>
      </c>
      <c r="M4040" s="3">
        <f>'Transaction Data'!$F4040*'Transaction Data'!$K4040</f>
        <v>3340</v>
      </c>
      <c r="N4040" s="3">
        <f>'Transaction Data'!$F4040*'Transaction Data'!$L4040</f>
        <v>15030</v>
      </c>
      <c r="O4040" s="3">
        <f>'Transaction Data'!$N4040-'Transaction Data'!$M4040</f>
        <v>11690</v>
      </c>
      <c r="P4040" s="2">
        <f>DATEDIF('Transaction Data'!$D4040,'Transaction Data'!$A4040,"y")</f>
        <v>35</v>
      </c>
      <c r="Q4040" s="2" t="str">
        <f>FLOOR('Transaction Data'!$P4040,15)&amp;"-"&amp;FLOOR('Transaction Data'!$P4040,15)+14</f>
        <v>30-44</v>
      </c>
      <c r="R4040" s="2" t="str">
        <f>IF('Transaction Data'!$L4040&lt;=10,"Less Expensive","Expensive")</f>
        <v>Expensive</v>
      </c>
      <c r="S4040" s="4">
        <f>WEEKDAY('Transaction Data'!$A4040)</f>
        <v>7</v>
      </c>
      <c r="T4040" s="2" t="str">
        <f>IF(WEEKDAY('Transaction Data'!$A4040,2)&lt;6,"Weekday","Weekend")</f>
        <v>Weekend</v>
      </c>
    </row>
    <row r="4041" ht="15.75" customHeight="1">
      <c r="A4041" s="1">
        <v>45314.0</v>
      </c>
      <c r="B4041" s="2" t="s">
        <v>3841</v>
      </c>
      <c r="C4041" s="2" t="s">
        <v>47</v>
      </c>
      <c r="D4041" s="1">
        <v>32429.0</v>
      </c>
      <c r="E4041" s="2" t="s">
        <v>63</v>
      </c>
      <c r="F4041" s="2">
        <v>408.0</v>
      </c>
      <c r="G4041" s="2" t="s">
        <v>38</v>
      </c>
      <c r="H4041" s="2" t="s">
        <v>49</v>
      </c>
      <c r="I4041" s="2" t="s">
        <v>25</v>
      </c>
      <c r="J4041" s="2" t="str">
        <f t="array" ref="J4041">XLOOKUP('Transaction Data'!$G4041,Product_Code,Biscuit_Brand)</f>
        <v>Ginger Snaps</v>
      </c>
      <c r="K4041" s="2">
        <f t="array" ref="K4041">XLOOKUP('Transaction Data'!$G4041,Product_Code,Cost)</f>
        <v>14</v>
      </c>
      <c r="L4041" s="2">
        <f t="array" ref="L4041">XLOOKUP('Transaction Data'!$G4041,Product_Code,Unit_Price)</f>
        <v>28</v>
      </c>
      <c r="M4041" s="3">
        <f>'Transaction Data'!$F4041*'Transaction Data'!$K4041</f>
        <v>5712</v>
      </c>
      <c r="N4041" s="3">
        <f>'Transaction Data'!$F4041*'Transaction Data'!$L4041</f>
        <v>11424</v>
      </c>
      <c r="O4041" s="3">
        <f>'Transaction Data'!$N4041-'Transaction Data'!$M4041</f>
        <v>5712</v>
      </c>
      <c r="P4041" s="2">
        <f>DATEDIF('Transaction Data'!$D4041,'Transaction Data'!$A4041,"y")</f>
        <v>35</v>
      </c>
      <c r="Q4041" s="2" t="str">
        <f>FLOOR('Transaction Data'!$P4041,15)&amp;"-"&amp;FLOOR('Transaction Data'!$P4041,15)+14</f>
        <v>30-44</v>
      </c>
      <c r="R4041" s="2" t="str">
        <f>IF('Transaction Data'!$L4041&lt;=10,"Less Expensive","Expensive")</f>
        <v>Expensive</v>
      </c>
      <c r="S4041" s="4">
        <f>WEEKDAY('Transaction Data'!$A4041)</f>
        <v>3</v>
      </c>
      <c r="T4041" s="2" t="str">
        <f>IF(WEEKDAY('Transaction Data'!$A4041,2)&lt;6,"Weekday","Weekend")</f>
        <v>Weekday</v>
      </c>
    </row>
    <row r="4042" ht="15.75" customHeight="1">
      <c r="A4042" s="1">
        <v>45315.0</v>
      </c>
      <c r="B4042" s="2" t="s">
        <v>3842</v>
      </c>
      <c r="C4042" s="2" t="s">
        <v>69</v>
      </c>
      <c r="D4042" s="1">
        <v>28706.0</v>
      </c>
      <c r="E4042" s="2" t="s">
        <v>22</v>
      </c>
      <c r="F4042" s="2">
        <v>106.0</v>
      </c>
      <c r="G4042" s="2" t="s">
        <v>44</v>
      </c>
      <c r="H4042" s="2" t="s">
        <v>52</v>
      </c>
      <c r="I4042" s="2" t="s">
        <v>25</v>
      </c>
      <c r="J4042" s="2" t="str">
        <f t="array" ref="J4042">XLOOKUP('Transaction Data'!$G4042,Product_Code,Biscuit_Brand)</f>
        <v>Butter Crunch</v>
      </c>
      <c r="K4042" s="2">
        <f t="array" ref="K4042">XLOOKUP('Transaction Data'!$G4042,Product_Code,Cost)</f>
        <v>10</v>
      </c>
      <c r="L4042" s="2">
        <f t="array" ref="L4042">XLOOKUP('Transaction Data'!$G4042,Product_Code,Unit_Price)</f>
        <v>11</v>
      </c>
      <c r="M4042" s="3">
        <f>'Transaction Data'!$F4042*'Transaction Data'!$K4042</f>
        <v>1060</v>
      </c>
      <c r="N4042" s="3">
        <f>'Transaction Data'!$F4042*'Transaction Data'!$L4042</f>
        <v>1166</v>
      </c>
      <c r="O4042" s="3">
        <f>'Transaction Data'!$N4042-'Transaction Data'!$M4042</f>
        <v>106</v>
      </c>
      <c r="P4042" s="2">
        <f>DATEDIF('Transaction Data'!$D4042,'Transaction Data'!$A4042,"y")</f>
        <v>45</v>
      </c>
      <c r="Q4042" s="2" t="str">
        <f>FLOOR('Transaction Data'!$P4042,15)&amp;"-"&amp;FLOOR('Transaction Data'!$P4042,15)+14</f>
        <v>45-59</v>
      </c>
      <c r="R4042" s="2" t="str">
        <f>IF('Transaction Data'!$L4042&lt;=10,"Less Expensive","Expensive")</f>
        <v>Expensive</v>
      </c>
      <c r="S4042" s="4">
        <f>WEEKDAY('Transaction Data'!$A4042)</f>
        <v>4</v>
      </c>
      <c r="T4042" s="2" t="str">
        <f>IF(WEEKDAY('Transaction Data'!$A4042,2)&lt;6,"Weekday","Weekend")</f>
        <v>Weekday</v>
      </c>
    </row>
    <row r="4043" ht="15.75" customHeight="1">
      <c r="A4043" s="1">
        <v>45428.0</v>
      </c>
      <c r="B4043" s="2" t="s">
        <v>3843</v>
      </c>
      <c r="C4043" s="2" t="s">
        <v>47</v>
      </c>
      <c r="D4043" s="1">
        <v>16397.0</v>
      </c>
      <c r="E4043" s="2" t="s">
        <v>27</v>
      </c>
      <c r="F4043" s="2">
        <v>79.0</v>
      </c>
      <c r="G4043" s="2" t="s">
        <v>57</v>
      </c>
      <c r="H4043" s="2" t="s">
        <v>49</v>
      </c>
      <c r="I4043" s="2" t="s">
        <v>25</v>
      </c>
      <c r="J4043" s="2" t="str">
        <f t="array" ref="J4043">XLOOKUP('Transaction Data'!$G4043,Product_Code,Biscuit_Brand)</f>
        <v>Oatmeal Cookies</v>
      </c>
      <c r="K4043" s="2">
        <f t="array" ref="K4043">XLOOKUP('Transaction Data'!$G4043,Product_Code,Cost)</f>
        <v>19</v>
      </c>
      <c r="L4043" s="2">
        <f t="array" ref="L4043">XLOOKUP('Transaction Data'!$G4043,Product_Code,Unit_Price)</f>
        <v>23</v>
      </c>
      <c r="M4043" s="3">
        <f>'Transaction Data'!$F4043*'Transaction Data'!$K4043</f>
        <v>1501</v>
      </c>
      <c r="N4043" s="3">
        <f>'Transaction Data'!$F4043*'Transaction Data'!$L4043</f>
        <v>1817</v>
      </c>
      <c r="O4043" s="3">
        <f>'Transaction Data'!$N4043-'Transaction Data'!$M4043</f>
        <v>316</v>
      </c>
      <c r="P4043" s="2">
        <f>DATEDIF('Transaction Data'!$D4043,'Transaction Data'!$A4043,"y")</f>
        <v>79</v>
      </c>
      <c r="Q4043" s="2" t="str">
        <f>FLOOR('Transaction Data'!$P4043,15)&amp;"-"&amp;FLOOR('Transaction Data'!$P4043,15)+14</f>
        <v>75-89</v>
      </c>
      <c r="R4043" s="2" t="str">
        <f>IF('Transaction Data'!$L4043&lt;=10,"Less Expensive","Expensive")</f>
        <v>Expensive</v>
      </c>
      <c r="S4043" s="4">
        <f>WEEKDAY('Transaction Data'!$A4043)</f>
        <v>5</v>
      </c>
      <c r="T4043" s="2" t="str">
        <f>IF(WEEKDAY('Transaction Data'!$A4043,2)&lt;6,"Weekday","Weekend")</f>
        <v>Weekday</v>
      </c>
    </row>
    <row r="4044" ht="15.75" customHeight="1">
      <c r="A4044" s="1">
        <v>45491.0</v>
      </c>
      <c r="B4044" s="2" t="s">
        <v>3844</v>
      </c>
      <c r="C4044" s="2" t="s">
        <v>41</v>
      </c>
      <c r="D4044" s="1">
        <v>26362.0</v>
      </c>
      <c r="E4044" s="2" t="s">
        <v>37</v>
      </c>
      <c r="F4044" s="2">
        <v>419.0</v>
      </c>
      <c r="G4044" s="2" t="s">
        <v>61</v>
      </c>
      <c r="H4044" s="2" t="s">
        <v>52</v>
      </c>
      <c r="I4044" s="2" t="s">
        <v>25</v>
      </c>
      <c r="J4044" s="2" t="str">
        <f t="array" ref="J4044">XLOOKUP('Transaction Data'!$G4044,Product_Code,Biscuit_Brand)</f>
        <v>Choco Delight</v>
      </c>
      <c r="K4044" s="2">
        <f t="array" ref="K4044">XLOOKUP('Transaction Data'!$G4044,Product_Code,Cost)</f>
        <v>3</v>
      </c>
      <c r="L4044" s="2">
        <f t="array" ref="L4044">XLOOKUP('Transaction Data'!$G4044,Product_Code,Unit_Price)</f>
        <v>5</v>
      </c>
      <c r="M4044" s="3">
        <f>'Transaction Data'!$F4044*'Transaction Data'!$K4044</f>
        <v>1257</v>
      </c>
      <c r="N4044" s="3">
        <f>'Transaction Data'!$F4044*'Transaction Data'!$L4044</f>
        <v>2095</v>
      </c>
      <c r="O4044" s="3">
        <f>'Transaction Data'!$N4044-'Transaction Data'!$M4044</f>
        <v>838</v>
      </c>
      <c r="P4044" s="2">
        <f>DATEDIF('Transaction Data'!$D4044,'Transaction Data'!$A4044,"y")</f>
        <v>52</v>
      </c>
      <c r="Q4044" s="2" t="str">
        <f>FLOOR('Transaction Data'!$P4044,15)&amp;"-"&amp;FLOOR('Transaction Data'!$P4044,15)+14</f>
        <v>45-59</v>
      </c>
      <c r="R4044" s="2" t="str">
        <f>IF('Transaction Data'!$L4044&lt;=10,"Less Expensive","Expensive")</f>
        <v>Less Expensive</v>
      </c>
      <c r="S4044" s="4">
        <f>WEEKDAY('Transaction Data'!$A4044)</f>
        <v>5</v>
      </c>
      <c r="T4044" s="2" t="str">
        <f>IF(WEEKDAY('Transaction Data'!$A4044,2)&lt;6,"Weekday","Weekend")</f>
        <v>Weekday</v>
      </c>
    </row>
    <row r="4045" ht="15.75" customHeight="1">
      <c r="A4045" s="1">
        <v>45417.0</v>
      </c>
      <c r="B4045" s="2" t="s">
        <v>3845</v>
      </c>
      <c r="C4045" s="2" t="s">
        <v>69</v>
      </c>
      <c r="D4045" s="1">
        <v>35876.0</v>
      </c>
      <c r="E4045" s="2" t="s">
        <v>37</v>
      </c>
      <c r="F4045" s="2">
        <v>391.0</v>
      </c>
      <c r="G4045" s="2" t="s">
        <v>60</v>
      </c>
      <c r="H4045" s="2" t="s">
        <v>52</v>
      </c>
      <c r="I4045" s="2" t="s">
        <v>25</v>
      </c>
      <c r="J4045" s="2" t="str">
        <f t="array" ref="J4045">XLOOKUP('Transaction Data'!$G4045,Product_Code,Biscuit_Brand)</f>
        <v>Peanut Butter Bites</v>
      </c>
      <c r="K4045" s="2">
        <f t="array" ref="K4045">XLOOKUP('Transaction Data'!$G4045,Product_Code,Cost)</f>
        <v>5</v>
      </c>
      <c r="L4045" s="2">
        <f t="array" ref="L4045">XLOOKUP('Transaction Data'!$G4045,Product_Code,Unit_Price)</f>
        <v>7</v>
      </c>
      <c r="M4045" s="3">
        <f>'Transaction Data'!$F4045*'Transaction Data'!$K4045</f>
        <v>1955</v>
      </c>
      <c r="N4045" s="3">
        <f>'Transaction Data'!$F4045*'Transaction Data'!$L4045</f>
        <v>2737</v>
      </c>
      <c r="O4045" s="3">
        <f>'Transaction Data'!$N4045-'Transaction Data'!$M4045</f>
        <v>782</v>
      </c>
      <c r="P4045" s="2">
        <f>DATEDIF('Transaction Data'!$D4045,'Transaction Data'!$A4045,"y")</f>
        <v>26</v>
      </c>
      <c r="Q4045" s="2" t="str">
        <f>FLOOR('Transaction Data'!$P4045,15)&amp;"-"&amp;FLOOR('Transaction Data'!$P4045,15)+14</f>
        <v>15-29</v>
      </c>
      <c r="R4045" s="2" t="str">
        <f>IF('Transaction Data'!$L4045&lt;=10,"Less Expensive","Expensive")</f>
        <v>Less Expensive</v>
      </c>
      <c r="S4045" s="4">
        <f>WEEKDAY('Transaction Data'!$A4045)</f>
        <v>1</v>
      </c>
      <c r="T4045" s="2" t="str">
        <f>IF(WEEKDAY('Transaction Data'!$A4045,2)&lt;6,"Weekday","Weekend")</f>
        <v>Weekend</v>
      </c>
    </row>
    <row r="4046" ht="15.75" customHeight="1">
      <c r="A4046" s="1">
        <v>45297.0</v>
      </c>
      <c r="B4046" s="2" t="s">
        <v>2608</v>
      </c>
      <c r="C4046" s="2" t="s">
        <v>21</v>
      </c>
      <c r="D4046" s="1">
        <v>28955.0</v>
      </c>
      <c r="E4046" s="2" t="s">
        <v>63</v>
      </c>
      <c r="F4046" s="2">
        <v>85.0</v>
      </c>
      <c r="G4046" s="2" t="s">
        <v>60</v>
      </c>
      <c r="H4046" s="2" t="s">
        <v>45</v>
      </c>
      <c r="I4046" s="2" t="s">
        <v>25</v>
      </c>
      <c r="J4046" s="2" t="str">
        <f t="array" ref="J4046">XLOOKUP('Transaction Data'!$G4046,Product_Code,Biscuit_Brand)</f>
        <v>Peanut Butter Bites</v>
      </c>
      <c r="K4046" s="2">
        <f t="array" ref="K4046">XLOOKUP('Transaction Data'!$G4046,Product_Code,Cost)</f>
        <v>5</v>
      </c>
      <c r="L4046" s="2">
        <f t="array" ref="L4046">XLOOKUP('Transaction Data'!$G4046,Product_Code,Unit_Price)</f>
        <v>7</v>
      </c>
      <c r="M4046" s="3">
        <f>'Transaction Data'!$F4046*'Transaction Data'!$K4046</f>
        <v>425</v>
      </c>
      <c r="N4046" s="3">
        <f>'Transaction Data'!$F4046*'Transaction Data'!$L4046</f>
        <v>595</v>
      </c>
      <c r="O4046" s="3">
        <f>'Transaction Data'!$N4046-'Transaction Data'!$M4046</f>
        <v>170</v>
      </c>
      <c r="P4046" s="2">
        <f>DATEDIF('Transaction Data'!$D4046,'Transaction Data'!$A4046,"y")</f>
        <v>44</v>
      </c>
      <c r="Q4046" s="2" t="str">
        <f>FLOOR('Transaction Data'!$P4046,15)&amp;"-"&amp;FLOOR('Transaction Data'!$P4046,15)+14</f>
        <v>30-44</v>
      </c>
      <c r="R4046" s="2" t="str">
        <f>IF('Transaction Data'!$L4046&lt;=10,"Less Expensive","Expensive")</f>
        <v>Less Expensive</v>
      </c>
      <c r="S4046" s="4">
        <f>WEEKDAY('Transaction Data'!$A4046)</f>
        <v>7</v>
      </c>
      <c r="T4046" s="2" t="str">
        <f>IF(WEEKDAY('Transaction Data'!$A4046,2)&lt;6,"Weekday","Weekend")</f>
        <v>Weekend</v>
      </c>
    </row>
    <row r="4047" ht="15.75" customHeight="1">
      <c r="A4047" s="1">
        <v>45504.0</v>
      </c>
      <c r="B4047" s="2" t="s">
        <v>3846</v>
      </c>
      <c r="C4047" s="2" t="s">
        <v>72</v>
      </c>
      <c r="D4047" s="1">
        <v>16929.0</v>
      </c>
      <c r="E4047" s="2" t="s">
        <v>27</v>
      </c>
      <c r="F4047" s="2">
        <v>275.0</v>
      </c>
      <c r="G4047" s="2" t="s">
        <v>38</v>
      </c>
      <c r="H4047" s="2" t="s">
        <v>49</v>
      </c>
      <c r="I4047" s="2" t="s">
        <v>25</v>
      </c>
      <c r="J4047" s="2" t="str">
        <f t="array" ref="J4047">XLOOKUP('Transaction Data'!$G4047,Product_Code,Biscuit_Brand)</f>
        <v>Ginger Snaps</v>
      </c>
      <c r="K4047" s="2">
        <f t="array" ref="K4047">XLOOKUP('Transaction Data'!$G4047,Product_Code,Cost)</f>
        <v>14</v>
      </c>
      <c r="L4047" s="2">
        <f t="array" ref="L4047">XLOOKUP('Transaction Data'!$G4047,Product_Code,Unit_Price)</f>
        <v>28</v>
      </c>
      <c r="M4047" s="3">
        <f>'Transaction Data'!$F4047*'Transaction Data'!$K4047</f>
        <v>3850</v>
      </c>
      <c r="N4047" s="3">
        <f>'Transaction Data'!$F4047*'Transaction Data'!$L4047</f>
        <v>7700</v>
      </c>
      <c r="O4047" s="3">
        <f>'Transaction Data'!$N4047-'Transaction Data'!$M4047</f>
        <v>3850</v>
      </c>
      <c r="P4047" s="2">
        <f>DATEDIF('Transaction Data'!$D4047,'Transaction Data'!$A4047,"y")</f>
        <v>78</v>
      </c>
      <c r="Q4047" s="2" t="str">
        <f>FLOOR('Transaction Data'!$P4047,15)&amp;"-"&amp;FLOOR('Transaction Data'!$P4047,15)+14</f>
        <v>75-89</v>
      </c>
      <c r="R4047" s="2" t="str">
        <f>IF('Transaction Data'!$L4047&lt;=10,"Less Expensive","Expensive")</f>
        <v>Expensive</v>
      </c>
      <c r="S4047" s="4">
        <f>WEEKDAY('Transaction Data'!$A4047)</f>
        <v>4</v>
      </c>
      <c r="T4047" s="2" t="str">
        <f>IF(WEEKDAY('Transaction Data'!$A4047,2)&lt;6,"Weekday","Weekend")</f>
        <v>Weekday</v>
      </c>
    </row>
    <row r="4048" ht="15.75" customHeight="1">
      <c r="A4048" s="1">
        <v>45488.0</v>
      </c>
      <c r="B4048" s="2" t="s">
        <v>3847</v>
      </c>
      <c r="C4048" s="2" t="s">
        <v>69</v>
      </c>
      <c r="D4048" s="1">
        <v>26508.0</v>
      </c>
      <c r="E4048" s="2" t="s">
        <v>37</v>
      </c>
      <c r="F4048" s="2">
        <v>108.0</v>
      </c>
      <c r="G4048" s="2" t="s">
        <v>38</v>
      </c>
      <c r="H4048" s="2" t="s">
        <v>52</v>
      </c>
      <c r="I4048" s="2" t="s">
        <v>25</v>
      </c>
      <c r="J4048" s="2" t="str">
        <f t="array" ref="J4048">XLOOKUP('Transaction Data'!$G4048,Product_Code,Biscuit_Brand)</f>
        <v>Ginger Snaps</v>
      </c>
      <c r="K4048" s="2">
        <f t="array" ref="K4048">XLOOKUP('Transaction Data'!$G4048,Product_Code,Cost)</f>
        <v>14</v>
      </c>
      <c r="L4048" s="2">
        <f t="array" ref="L4048">XLOOKUP('Transaction Data'!$G4048,Product_Code,Unit_Price)</f>
        <v>28</v>
      </c>
      <c r="M4048" s="3">
        <f>'Transaction Data'!$F4048*'Transaction Data'!$K4048</f>
        <v>1512</v>
      </c>
      <c r="N4048" s="3">
        <f>'Transaction Data'!$F4048*'Transaction Data'!$L4048</f>
        <v>3024</v>
      </c>
      <c r="O4048" s="3">
        <f>'Transaction Data'!$N4048-'Transaction Data'!$M4048</f>
        <v>1512</v>
      </c>
      <c r="P4048" s="2">
        <f>DATEDIF('Transaction Data'!$D4048,'Transaction Data'!$A4048,"y")</f>
        <v>51</v>
      </c>
      <c r="Q4048" s="2" t="str">
        <f>FLOOR('Transaction Data'!$P4048,15)&amp;"-"&amp;FLOOR('Transaction Data'!$P4048,15)+14</f>
        <v>45-59</v>
      </c>
      <c r="R4048" s="2" t="str">
        <f>IF('Transaction Data'!$L4048&lt;=10,"Less Expensive","Expensive")</f>
        <v>Expensive</v>
      </c>
      <c r="S4048" s="4">
        <f>WEEKDAY('Transaction Data'!$A4048)</f>
        <v>2</v>
      </c>
      <c r="T4048" s="2" t="str">
        <f>IF(WEEKDAY('Transaction Data'!$A4048,2)&lt;6,"Weekday","Weekend")</f>
        <v>Weekday</v>
      </c>
    </row>
    <row r="4049" ht="15.75" customHeight="1">
      <c r="A4049" s="1">
        <v>45494.0</v>
      </c>
      <c r="B4049" s="2" t="s">
        <v>3848</v>
      </c>
      <c r="C4049" s="2" t="s">
        <v>41</v>
      </c>
      <c r="D4049" s="1">
        <v>23065.0</v>
      </c>
      <c r="E4049" s="2" t="s">
        <v>63</v>
      </c>
      <c r="F4049" s="2">
        <v>245.0</v>
      </c>
      <c r="G4049" s="2" t="s">
        <v>60</v>
      </c>
      <c r="H4049" s="2" t="s">
        <v>49</v>
      </c>
      <c r="I4049" s="2" t="s">
        <v>25</v>
      </c>
      <c r="J4049" s="2" t="str">
        <f t="array" ref="J4049">XLOOKUP('Transaction Data'!$G4049,Product_Code,Biscuit_Brand)</f>
        <v>Peanut Butter Bites</v>
      </c>
      <c r="K4049" s="2">
        <f t="array" ref="K4049">XLOOKUP('Transaction Data'!$G4049,Product_Code,Cost)</f>
        <v>5</v>
      </c>
      <c r="L4049" s="2">
        <f t="array" ref="L4049">XLOOKUP('Transaction Data'!$G4049,Product_Code,Unit_Price)</f>
        <v>7</v>
      </c>
      <c r="M4049" s="3">
        <f>'Transaction Data'!$F4049*'Transaction Data'!$K4049</f>
        <v>1225</v>
      </c>
      <c r="N4049" s="3">
        <f>'Transaction Data'!$F4049*'Transaction Data'!$L4049</f>
        <v>1715</v>
      </c>
      <c r="O4049" s="3">
        <f>'Transaction Data'!$N4049-'Transaction Data'!$M4049</f>
        <v>490</v>
      </c>
      <c r="P4049" s="2">
        <f>DATEDIF('Transaction Data'!$D4049,'Transaction Data'!$A4049,"y")</f>
        <v>61</v>
      </c>
      <c r="Q4049" s="2" t="str">
        <f>FLOOR('Transaction Data'!$P4049,15)&amp;"-"&amp;FLOOR('Transaction Data'!$P4049,15)+14</f>
        <v>60-74</v>
      </c>
      <c r="R4049" s="2" t="str">
        <f>IF('Transaction Data'!$L4049&lt;=10,"Less Expensive","Expensive")</f>
        <v>Less Expensive</v>
      </c>
      <c r="S4049" s="4">
        <f>WEEKDAY('Transaction Data'!$A4049)</f>
        <v>1</v>
      </c>
      <c r="T4049" s="2" t="str">
        <f>IF(WEEKDAY('Transaction Data'!$A4049,2)&lt;6,"Weekday","Weekend")</f>
        <v>Weekend</v>
      </c>
    </row>
    <row r="4050" ht="15.75" customHeight="1">
      <c r="A4050" s="1">
        <v>45434.0</v>
      </c>
      <c r="B4050" s="2" t="s">
        <v>3849</v>
      </c>
      <c r="C4050" s="2" t="s">
        <v>21</v>
      </c>
      <c r="D4050" s="1">
        <v>18067.0</v>
      </c>
      <c r="E4050" s="2" t="s">
        <v>37</v>
      </c>
      <c r="F4050" s="2">
        <v>168.0</v>
      </c>
      <c r="G4050" s="2" t="s">
        <v>61</v>
      </c>
      <c r="H4050" s="2" t="s">
        <v>52</v>
      </c>
      <c r="I4050" s="2" t="s">
        <v>25</v>
      </c>
      <c r="J4050" s="2" t="str">
        <f t="array" ref="J4050">XLOOKUP('Transaction Data'!$G4050,Product_Code,Biscuit_Brand)</f>
        <v>Choco Delight</v>
      </c>
      <c r="K4050" s="2">
        <f t="array" ref="K4050">XLOOKUP('Transaction Data'!$G4050,Product_Code,Cost)</f>
        <v>3</v>
      </c>
      <c r="L4050" s="2">
        <f t="array" ref="L4050">XLOOKUP('Transaction Data'!$G4050,Product_Code,Unit_Price)</f>
        <v>5</v>
      </c>
      <c r="M4050" s="3">
        <f>'Transaction Data'!$F4050*'Transaction Data'!$K4050</f>
        <v>504</v>
      </c>
      <c r="N4050" s="3">
        <f>'Transaction Data'!$F4050*'Transaction Data'!$L4050</f>
        <v>840</v>
      </c>
      <c r="O4050" s="3">
        <f>'Transaction Data'!$N4050-'Transaction Data'!$M4050</f>
        <v>336</v>
      </c>
      <c r="P4050" s="2">
        <f>DATEDIF('Transaction Data'!$D4050,'Transaction Data'!$A4050,"y")</f>
        <v>74</v>
      </c>
      <c r="Q4050" s="2" t="str">
        <f>FLOOR('Transaction Data'!$P4050,15)&amp;"-"&amp;FLOOR('Transaction Data'!$P4050,15)+14</f>
        <v>60-74</v>
      </c>
      <c r="R4050" s="2" t="str">
        <f>IF('Transaction Data'!$L4050&lt;=10,"Less Expensive","Expensive")</f>
        <v>Less Expensive</v>
      </c>
      <c r="S4050" s="4">
        <f>WEEKDAY('Transaction Data'!$A4050)</f>
        <v>4</v>
      </c>
      <c r="T4050" s="2" t="str">
        <f>IF(WEEKDAY('Transaction Data'!$A4050,2)&lt;6,"Weekday","Weekend")</f>
        <v>Weekday</v>
      </c>
    </row>
    <row r="4051" ht="15.75" customHeight="1">
      <c r="A4051" s="1">
        <v>45391.0</v>
      </c>
      <c r="B4051" s="2" t="s">
        <v>3850</v>
      </c>
      <c r="C4051" s="2" t="s">
        <v>78</v>
      </c>
      <c r="D4051" s="1">
        <v>18930.0</v>
      </c>
      <c r="E4051" s="2" t="s">
        <v>37</v>
      </c>
      <c r="F4051" s="2">
        <v>406.0</v>
      </c>
      <c r="G4051" s="2" t="s">
        <v>55</v>
      </c>
      <c r="H4051" s="2" t="s">
        <v>34</v>
      </c>
      <c r="I4051" s="2" t="s">
        <v>25</v>
      </c>
      <c r="J4051" s="2" t="str">
        <f t="array" ref="J4051">XLOOKUP('Transaction Data'!$G4051,Product_Code,Biscuit_Brand)</f>
        <v>Vanilla Wafers</v>
      </c>
      <c r="K4051" s="2">
        <f t="array" ref="K4051">XLOOKUP('Transaction Data'!$G4051,Product_Code,Cost)</f>
        <v>18</v>
      </c>
      <c r="L4051" s="2">
        <f t="array" ref="L4051">XLOOKUP('Transaction Data'!$G4051,Product_Code,Unit_Price)</f>
        <v>36</v>
      </c>
      <c r="M4051" s="3">
        <f>'Transaction Data'!$F4051*'Transaction Data'!$K4051</f>
        <v>7308</v>
      </c>
      <c r="N4051" s="3">
        <f>'Transaction Data'!$F4051*'Transaction Data'!$L4051</f>
        <v>14616</v>
      </c>
      <c r="O4051" s="3">
        <f>'Transaction Data'!$N4051-'Transaction Data'!$M4051</f>
        <v>7308</v>
      </c>
      <c r="P4051" s="2">
        <f>DATEDIF('Transaction Data'!$D4051,'Transaction Data'!$A4051,"y")</f>
        <v>72</v>
      </c>
      <c r="Q4051" s="2" t="str">
        <f>FLOOR('Transaction Data'!$P4051,15)&amp;"-"&amp;FLOOR('Transaction Data'!$P4051,15)+14</f>
        <v>60-74</v>
      </c>
      <c r="R4051" s="2" t="str">
        <f>IF('Transaction Data'!$L4051&lt;=10,"Less Expensive","Expensive")</f>
        <v>Expensive</v>
      </c>
      <c r="S4051" s="4">
        <f>WEEKDAY('Transaction Data'!$A4051)</f>
        <v>3</v>
      </c>
      <c r="T4051" s="2" t="str">
        <f>IF(WEEKDAY('Transaction Data'!$A4051,2)&lt;6,"Weekday","Weekend")</f>
        <v>Weekday</v>
      </c>
    </row>
    <row r="4052" ht="15.75" customHeight="1">
      <c r="A4052" s="1">
        <v>45316.0</v>
      </c>
      <c r="B4052" s="2" t="s">
        <v>3851</v>
      </c>
      <c r="C4052" s="2" t="s">
        <v>32</v>
      </c>
      <c r="D4052" s="1">
        <v>38416.0</v>
      </c>
      <c r="E4052" s="2" t="s">
        <v>27</v>
      </c>
      <c r="F4052" s="2">
        <v>360.0</v>
      </c>
      <c r="G4052" s="2" t="s">
        <v>33</v>
      </c>
      <c r="H4052" s="2" t="s">
        <v>34</v>
      </c>
      <c r="I4052" s="2" t="s">
        <v>25</v>
      </c>
      <c r="J4052" s="2" t="str">
        <f t="array" ref="J4052">XLOOKUP('Transaction Data'!$G4052,Product_Code,Biscuit_Brand)</f>
        <v>Caramel Biscuits</v>
      </c>
      <c r="K4052" s="2">
        <f t="array" ref="K4052">XLOOKUP('Transaction Data'!$G4052,Product_Code,Cost)</f>
        <v>18</v>
      </c>
      <c r="L4052" s="2">
        <f t="array" ref="L4052">XLOOKUP('Transaction Data'!$G4052,Product_Code,Unit_Price)</f>
        <v>22</v>
      </c>
      <c r="M4052" s="3">
        <f>'Transaction Data'!$F4052*'Transaction Data'!$K4052</f>
        <v>6480</v>
      </c>
      <c r="N4052" s="3">
        <f>'Transaction Data'!$F4052*'Transaction Data'!$L4052</f>
        <v>7920</v>
      </c>
      <c r="O4052" s="3">
        <f>'Transaction Data'!$N4052-'Transaction Data'!$M4052</f>
        <v>1440</v>
      </c>
      <c r="P4052" s="2">
        <f>DATEDIF('Transaction Data'!$D4052,'Transaction Data'!$A4052,"y")</f>
        <v>18</v>
      </c>
      <c r="Q4052" s="2" t="str">
        <f>FLOOR('Transaction Data'!$P4052,15)&amp;"-"&amp;FLOOR('Transaction Data'!$P4052,15)+14</f>
        <v>15-29</v>
      </c>
      <c r="R4052" s="2" t="str">
        <f>IF('Transaction Data'!$L4052&lt;=10,"Less Expensive","Expensive")</f>
        <v>Expensive</v>
      </c>
      <c r="S4052" s="4">
        <f>WEEKDAY('Transaction Data'!$A4052)</f>
        <v>5</v>
      </c>
      <c r="T4052" s="2" t="str">
        <f>IF(WEEKDAY('Transaction Data'!$A4052,2)&lt;6,"Weekday","Weekend")</f>
        <v>Weekday</v>
      </c>
    </row>
    <row r="4053" ht="15.75" customHeight="1">
      <c r="A4053" s="1">
        <v>45454.0</v>
      </c>
      <c r="B4053" s="2" t="s">
        <v>3852</v>
      </c>
      <c r="C4053" s="2" t="s">
        <v>69</v>
      </c>
      <c r="D4053" s="1">
        <v>26627.0</v>
      </c>
      <c r="E4053" s="2" t="s">
        <v>63</v>
      </c>
      <c r="F4053" s="2">
        <v>437.0</v>
      </c>
      <c r="G4053" s="2" t="s">
        <v>48</v>
      </c>
      <c r="H4053" s="2" t="s">
        <v>39</v>
      </c>
      <c r="I4053" s="2" t="s">
        <v>25</v>
      </c>
      <c r="J4053" s="2" t="str">
        <f t="array" ref="J4053">XLOOKUP('Transaction Data'!$G4053,Product_Code,Biscuit_Brand)</f>
        <v>Lemon Crisps</v>
      </c>
      <c r="K4053" s="2">
        <f t="array" ref="K4053">XLOOKUP('Transaction Data'!$G4053,Product_Code,Cost)</f>
        <v>7</v>
      </c>
      <c r="L4053" s="2">
        <f t="array" ref="L4053">XLOOKUP('Transaction Data'!$G4053,Product_Code,Unit_Price)</f>
        <v>9</v>
      </c>
      <c r="M4053" s="3">
        <f>'Transaction Data'!$F4053*'Transaction Data'!$K4053</f>
        <v>3059</v>
      </c>
      <c r="N4053" s="3">
        <f>'Transaction Data'!$F4053*'Transaction Data'!$L4053</f>
        <v>3933</v>
      </c>
      <c r="O4053" s="3">
        <f>'Transaction Data'!$N4053-'Transaction Data'!$M4053</f>
        <v>874</v>
      </c>
      <c r="P4053" s="2">
        <f>DATEDIF('Transaction Data'!$D4053,'Transaction Data'!$A4053,"y")</f>
        <v>51</v>
      </c>
      <c r="Q4053" s="2" t="str">
        <f>FLOOR('Transaction Data'!$P4053,15)&amp;"-"&amp;FLOOR('Transaction Data'!$P4053,15)+14</f>
        <v>45-59</v>
      </c>
      <c r="R4053" s="2" t="str">
        <f>IF('Transaction Data'!$L4053&lt;=10,"Less Expensive","Expensive")</f>
        <v>Less Expensive</v>
      </c>
      <c r="S4053" s="4">
        <f>WEEKDAY('Transaction Data'!$A4053)</f>
        <v>3</v>
      </c>
      <c r="T4053" s="2" t="str">
        <f>IF(WEEKDAY('Transaction Data'!$A4053,2)&lt;6,"Weekday","Weekend")</f>
        <v>Weekday</v>
      </c>
    </row>
    <row r="4054" ht="15.75" customHeight="1">
      <c r="A4054" s="1">
        <v>45474.0</v>
      </c>
      <c r="B4054" s="2" t="s">
        <v>3853</v>
      </c>
      <c r="C4054" s="2" t="s">
        <v>21</v>
      </c>
      <c r="D4054" s="1">
        <v>25815.0</v>
      </c>
      <c r="E4054" s="2" t="s">
        <v>27</v>
      </c>
      <c r="F4054" s="2">
        <v>115.0</v>
      </c>
      <c r="G4054" s="2" t="s">
        <v>55</v>
      </c>
      <c r="H4054" s="2" t="s">
        <v>42</v>
      </c>
      <c r="I4054" s="2" t="s">
        <v>25</v>
      </c>
      <c r="J4054" s="2" t="str">
        <f t="array" ref="J4054">XLOOKUP('Transaction Data'!$G4054,Product_Code,Biscuit_Brand)</f>
        <v>Vanilla Wafers</v>
      </c>
      <c r="K4054" s="2">
        <f t="array" ref="K4054">XLOOKUP('Transaction Data'!$G4054,Product_Code,Cost)</f>
        <v>18</v>
      </c>
      <c r="L4054" s="2">
        <f t="array" ref="L4054">XLOOKUP('Transaction Data'!$G4054,Product_Code,Unit_Price)</f>
        <v>36</v>
      </c>
      <c r="M4054" s="3">
        <f>'Transaction Data'!$F4054*'Transaction Data'!$K4054</f>
        <v>2070</v>
      </c>
      <c r="N4054" s="3">
        <f>'Transaction Data'!$F4054*'Transaction Data'!$L4054</f>
        <v>4140</v>
      </c>
      <c r="O4054" s="3">
        <f>'Transaction Data'!$N4054-'Transaction Data'!$M4054</f>
        <v>2070</v>
      </c>
      <c r="P4054" s="2">
        <f>DATEDIF('Transaction Data'!$D4054,'Transaction Data'!$A4054,"y")</f>
        <v>53</v>
      </c>
      <c r="Q4054" s="2" t="str">
        <f>FLOOR('Transaction Data'!$P4054,15)&amp;"-"&amp;FLOOR('Transaction Data'!$P4054,15)+14</f>
        <v>45-59</v>
      </c>
      <c r="R4054" s="2" t="str">
        <f>IF('Transaction Data'!$L4054&lt;=10,"Less Expensive","Expensive")</f>
        <v>Expensive</v>
      </c>
      <c r="S4054" s="4">
        <f>WEEKDAY('Transaction Data'!$A4054)</f>
        <v>2</v>
      </c>
      <c r="T4054" s="2" t="str">
        <f>IF(WEEKDAY('Transaction Data'!$A4054,2)&lt;6,"Weekday","Weekend")</f>
        <v>Weekday</v>
      </c>
    </row>
    <row r="4055" ht="15.75" customHeight="1">
      <c r="A4055" s="1">
        <v>45344.0</v>
      </c>
      <c r="B4055" s="2" t="s">
        <v>3854</v>
      </c>
      <c r="C4055" s="2" t="s">
        <v>65</v>
      </c>
      <c r="D4055" s="1">
        <v>23269.0</v>
      </c>
      <c r="E4055" s="2" t="s">
        <v>27</v>
      </c>
      <c r="F4055" s="2">
        <v>354.0</v>
      </c>
      <c r="G4055" s="2" t="s">
        <v>60</v>
      </c>
      <c r="H4055" s="2" t="s">
        <v>45</v>
      </c>
      <c r="I4055" s="2" t="s">
        <v>25</v>
      </c>
      <c r="J4055" s="2" t="str">
        <f t="array" ref="J4055">XLOOKUP('Transaction Data'!$G4055,Product_Code,Biscuit_Brand)</f>
        <v>Peanut Butter Bites</v>
      </c>
      <c r="K4055" s="2">
        <f t="array" ref="K4055">XLOOKUP('Transaction Data'!$G4055,Product_Code,Cost)</f>
        <v>5</v>
      </c>
      <c r="L4055" s="2">
        <f t="array" ref="L4055">XLOOKUP('Transaction Data'!$G4055,Product_Code,Unit_Price)</f>
        <v>7</v>
      </c>
      <c r="M4055" s="3">
        <f>'Transaction Data'!$F4055*'Transaction Data'!$K4055</f>
        <v>1770</v>
      </c>
      <c r="N4055" s="3">
        <f>'Transaction Data'!$F4055*'Transaction Data'!$L4055</f>
        <v>2478</v>
      </c>
      <c r="O4055" s="3">
        <f>'Transaction Data'!$N4055-'Transaction Data'!$M4055</f>
        <v>708</v>
      </c>
      <c r="P4055" s="2">
        <f>DATEDIF('Transaction Data'!$D4055,'Transaction Data'!$A4055,"y")</f>
        <v>60</v>
      </c>
      <c r="Q4055" s="2" t="str">
        <f>FLOOR('Transaction Data'!$P4055,15)&amp;"-"&amp;FLOOR('Transaction Data'!$P4055,15)+14</f>
        <v>60-74</v>
      </c>
      <c r="R4055" s="2" t="str">
        <f>IF('Transaction Data'!$L4055&lt;=10,"Less Expensive","Expensive")</f>
        <v>Less Expensive</v>
      </c>
      <c r="S4055" s="4">
        <f>WEEKDAY('Transaction Data'!$A4055)</f>
        <v>5</v>
      </c>
      <c r="T4055" s="2" t="str">
        <f>IF(WEEKDAY('Transaction Data'!$A4055,2)&lt;6,"Weekday","Weekend")</f>
        <v>Weekday</v>
      </c>
    </row>
    <row r="4056" ht="15.75" customHeight="1">
      <c r="A4056" s="1">
        <v>45481.0</v>
      </c>
      <c r="B4056" s="2" t="s">
        <v>3855</v>
      </c>
      <c r="C4056" s="2" t="s">
        <v>32</v>
      </c>
      <c r="D4056" s="1">
        <v>31247.0</v>
      </c>
      <c r="E4056" s="2" t="s">
        <v>37</v>
      </c>
      <c r="F4056" s="2">
        <v>46.0</v>
      </c>
      <c r="G4056" s="2" t="s">
        <v>60</v>
      </c>
      <c r="H4056" s="2" t="s">
        <v>49</v>
      </c>
      <c r="I4056" s="2" t="s">
        <v>25</v>
      </c>
      <c r="J4056" s="2" t="str">
        <f t="array" ref="J4056">XLOOKUP('Transaction Data'!$G4056,Product_Code,Biscuit_Brand)</f>
        <v>Peanut Butter Bites</v>
      </c>
      <c r="K4056" s="2">
        <f t="array" ref="K4056">XLOOKUP('Transaction Data'!$G4056,Product_Code,Cost)</f>
        <v>5</v>
      </c>
      <c r="L4056" s="2">
        <f t="array" ref="L4056">XLOOKUP('Transaction Data'!$G4056,Product_Code,Unit_Price)</f>
        <v>7</v>
      </c>
      <c r="M4056" s="3">
        <f>'Transaction Data'!$F4056*'Transaction Data'!$K4056</f>
        <v>230</v>
      </c>
      <c r="N4056" s="3">
        <f>'Transaction Data'!$F4056*'Transaction Data'!$L4056</f>
        <v>322</v>
      </c>
      <c r="O4056" s="3">
        <f>'Transaction Data'!$N4056-'Transaction Data'!$M4056</f>
        <v>92</v>
      </c>
      <c r="P4056" s="2">
        <f>DATEDIF('Transaction Data'!$D4056,'Transaction Data'!$A4056,"y")</f>
        <v>38</v>
      </c>
      <c r="Q4056" s="2" t="str">
        <f>FLOOR('Transaction Data'!$P4056,15)&amp;"-"&amp;FLOOR('Transaction Data'!$P4056,15)+14</f>
        <v>30-44</v>
      </c>
      <c r="R4056" s="2" t="str">
        <f>IF('Transaction Data'!$L4056&lt;=10,"Less Expensive","Expensive")</f>
        <v>Less Expensive</v>
      </c>
      <c r="S4056" s="4">
        <f>WEEKDAY('Transaction Data'!$A4056)</f>
        <v>2</v>
      </c>
      <c r="T4056" s="2" t="str">
        <f>IF(WEEKDAY('Transaction Data'!$A4056,2)&lt;6,"Weekday","Weekend")</f>
        <v>Weekday</v>
      </c>
    </row>
    <row r="4057" ht="15.75" customHeight="1">
      <c r="A4057" s="1">
        <v>45468.0</v>
      </c>
      <c r="B4057" s="2" t="s">
        <v>3856</v>
      </c>
      <c r="C4057" s="2" t="s">
        <v>78</v>
      </c>
      <c r="D4057" s="1">
        <v>37810.0</v>
      </c>
      <c r="E4057" s="2" t="s">
        <v>37</v>
      </c>
      <c r="F4057" s="2">
        <v>71.0</v>
      </c>
      <c r="G4057" s="2" t="s">
        <v>48</v>
      </c>
      <c r="H4057" s="2" t="s">
        <v>52</v>
      </c>
      <c r="I4057" s="2" t="s">
        <v>25</v>
      </c>
      <c r="J4057" s="2" t="str">
        <f t="array" ref="J4057">XLOOKUP('Transaction Data'!$G4057,Product_Code,Biscuit_Brand)</f>
        <v>Lemon Crisps</v>
      </c>
      <c r="K4057" s="2">
        <f t="array" ref="K4057">XLOOKUP('Transaction Data'!$G4057,Product_Code,Cost)</f>
        <v>7</v>
      </c>
      <c r="L4057" s="2">
        <f t="array" ref="L4057">XLOOKUP('Transaction Data'!$G4057,Product_Code,Unit_Price)</f>
        <v>9</v>
      </c>
      <c r="M4057" s="3">
        <f>'Transaction Data'!$F4057*'Transaction Data'!$K4057</f>
        <v>497</v>
      </c>
      <c r="N4057" s="3">
        <f>'Transaction Data'!$F4057*'Transaction Data'!$L4057</f>
        <v>639</v>
      </c>
      <c r="O4057" s="3">
        <f>'Transaction Data'!$N4057-'Transaction Data'!$M4057</f>
        <v>142</v>
      </c>
      <c r="P4057" s="2">
        <f>DATEDIF('Transaction Data'!$D4057,'Transaction Data'!$A4057,"y")</f>
        <v>20</v>
      </c>
      <c r="Q4057" s="2" t="str">
        <f>FLOOR('Transaction Data'!$P4057,15)&amp;"-"&amp;FLOOR('Transaction Data'!$P4057,15)+14</f>
        <v>15-29</v>
      </c>
      <c r="R4057" s="2" t="str">
        <f>IF('Transaction Data'!$L4057&lt;=10,"Less Expensive","Expensive")</f>
        <v>Less Expensive</v>
      </c>
      <c r="S4057" s="4">
        <f>WEEKDAY('Transaction Data'!$A4057)</f>
        <v>3</v>
      </c>
      <c r="T4057" s="2" t="str">
        <f>IF(WEEKDAY('Transaction Data'!$A4057,2)&lt;6,"Weekday","Weekend")</f>
        <v>Weekday</v>
      </c>
    </row>
    <row r="4058" ht="15.75" customHeight="1">
      <c r="A4058" s="1">
        <v>45407.0</v>
      </c>
      <c r="B4058" s="2" t="s">
        <v>3857</v>
      </c>
      <c r="C4058" s="2" t="s">
        <v>47</v>
      </c>
      <c r="D4058" s="1">
        <v>26079.0</v>
      </c>
      <c r="E4058" s="2" t="s">
        <v>22</v>
      </c>
      <c r="F4058" s="2">
        <v>263.0</v>
      </c>
      <c r="G4058" s="2" t="s">
        <v>38</v>
      </c>
      <c r="H4058" s="2" t="s">
        <v>49</v>
      </c>
      <c r="I4058" s="2" t="s">
        <v>25</v>
      </c>
      <c r="J4058" s="2" t="str">
        <f t="array" ref="J4058">XLOOKUP('Transaction Data'!$G4058,Product_Code,Biscuit_Brand)</f>
        <v>Ginger Snaps</v>
      </c>
      <c r="K4058" s="2">
        <f t="array" ref="K4058">XLOOKUP('Transaction Data'!$G4058,Product_Code,Cost)</f>
        <v>14</v>
      </c>
      <c r="L4058" s="2">
        <f t="array" ref="L4058">XLOOKUP('Transaction Data'!$G4058,Product_Code,Unit_Price)</f>
        <v>28</v>
      </c>
      <c r="M4058" s="3">
        <f>'Transaction Data'!$F4058*'Transaction Data'!$K4058</f>
        <v>3682</v>
      </c>
      <c r="N4058" s="3">
        <f>'Transaction Data'!$F4058*'Transaction Data'!$L4058</f>
        <v>7364</v>
      </c>
      <c r="O4058" s="3">
        <f>'Transaction Data'!$N4058-'Transaction Data'!$M4058</f>
        <v>3682</v>
      </c>
      <c r="P4058" s="2">
        <f>DATEDIF('Transaction Data'!$D4058,'Transaction Data'!$A4058,"y")</f>
        <v>52</v>
      </c>
      <c r="Q4058" s="2" t="str">
        <f>FLOOR('Transaction Data'!$P4058,15)&amp;"-"&amp;FLOOR('Transaction Data'!$P4058,15)+14</f>
        <v>45-59</v>
      </c>
      <c r="R4058" s="2" t="str">
        <f>IF('Transaction Data'!$L4058&lt;=10,"Less Expensive","Expensive")</f>
        <v>Expensive</v>
      </c>
      <c r="S4058" s="4">
        <f>WEEKDAY('Transaction Data'!$A4058)</f>
        <v>5</v>
      </c>
      <c r="T4058" s="2" t="str">
        <f>IF(WEEKDAY('Transaction Data'!$A4058,2)&lt;6,"Weekday","Weekend")</f>
        <v>Weekday</v>
      </c>
    </row>
    <row r="4059" ht="15.75" customHeight="1">
      <c r="A4059" s="1">
        <v>45323.0</v>
      </c>
      <c r="B4059" s="2" t="s">
        <v>3858</v>
      </c>
      <c r="C4059" s="2" t="s">
        <v>51</v>
      </c>
      <c r="D4059" s="1">
        <v>31363.0</v>
      </c>
      <c r="E4059" s="2" t="s">
        <v>22</v>
      </c>
      <c r="F4059" s="2">
        <v>92.0</v>
      </c>
      <c r="G4059" s="2" t="s">
        <v>61</v>
      </c>
      <c r="H4059" s="2" t="s">
        <v>52</v>
      </c>
      <c r="I4059" s="2" t="s">
        <v>25</v>
      </c>
      <c r="J4059" s="2" t="str">
        <f t="array" ref="J4059">XLOOKUP('Transaction Data'!$G4059,Product_Code,Biscuit_Brand)</f>
        <v>Choco Delight</v>
      </c>
      <c r="K4059" s="2">
        <f t="array" ref="K4059">XLOOKUP('Transaction Data'!$G4059,Product_Code,Cost)</f>
        <v>3</v>
      </c>
      <c r="L4059" s="2">
        <f t="array" ref="L4059">XLOOKUP('Transaction Data'!$G4059,Product_Code,Unit_Price)</f>
        <v>5</v>
      </c>
      <c r="M4059" s="3">
        <f>'Transaction Data'!$F4059*'Transaction Data'!$K4059</f>
        <v>276</v>
      </c>
      <c r="N4059" s="3">
        <f>'Transaction Data'!$F4059*'Transaction Data'!$L4059</f>
        <v>460</v>
      </c>
      <c r="O4059" s="3">
        <f>'Transaction Data'!$N4059-'Transaction Data'!$M4059</f>
        <v>184</v>
      </c>
      <c r="P4059" s="2">
        <f>DATEDIF('Transaction Data'!$D4059,'Transaction Data'!$A4059,"y")</f>
        <v>38</v>
      </c>
      <c r="Q4059" s="2" t="str">
        <f>FLOOR('Transaction Data'!$P4059,15)&amp;"-"&amp;FLOOR('Transaction Data'!$P4059,15)+14</f>
        <v>30-44</v>
      </c>
      <c r="R4059" s="2" t="str">
        <f>IF('Transaction Data'!$L4059&lt;=10,"Less Expensive","Expensive")</f>
        <v>Less Expensive</v>
      </c>
      <c r="S4059" s="4">
        <f>WEEKDAY('Transaction Data'!$A4059)</f>
        <v>5</v>
      </c>
      <c r="T4059" s="2" t="str">
        <f>IF(WEEKDAY('Transaction Data'!$A4059,2)&lt;6,"Weekday","Weekend")</f>
        <v>Weekday</v>
      </c>
    </row>
    <row r="4060" ht="15.75" customHeight="1">
      <c r="A4060" s="1">
        <v>45336.0</v>
      </c>
      <c r="B4060" s="2" t="s">
        <v>3859</v>
      </c>
      <c r="C4060" s="2" t="s">
        <v>51</v>
      </c>
      <c r="D4060" s="1">
        <v>20920.0</v>
      </c>
      <c r="E4060" s="2" t="s">
        <v>37</v>
      </c>
      <c r="F4060" s="2">
        <v>53.0</v>
      </c>
      <c r="G4060" s="2" t="s">
        <v>55</v>
      </c>
      <c r="H4060" s="2" t="s">
        <v>52</v>
      </c>
      <c r="I4060" s="2" t="s">
        <v>25</v>
      </c>
      <c r="J4060" s="2" t="str">
        <f t="array" ref="J4060">XLOOKUP('Transaction Data'!$G4060,Product_Code,Biscuit_Brand)</f>
        <v>Vanilla Wafers</v>
      </c>
      <c r="K4060" s="2">
        <f t="array" ref="K4060">XLOOKUP('Transaction Data'!$G4060,Product_Code,Cost)</f>
        <v>18</v>
      </c>
      <c r="L4060" s="2">
        <f t="array" ref="L4060">XLOOKUP('Transaction Data'!$G4060,Product_Code,Unit_Price)</f>
        <v>36</v>
      </c>
      <c r="M4060" s="3">
        <f>'Transaction Data'!$F4060*'Transaction Data'!$K4060</f>
        <v>954</v>
      </c>
      <c r="N4060" s="3">
        <f>'Transaction Data'!$F4060*'Transaction Data'!$L4060</f>
        <v>1908</v>
      </c>
      <c r="O4060" s="3">
        <f>'Transaction Data'!$N4060-'Transaction Data'!$M4060</f>
        <v>954</v>
      </c>
      <c r="P4060" s="2">
        <f>DATEDIF('Transaction Data'!$D4060,'Transaction Data'!$A4060,"y")</f>
        <v>66</v>
      </c>
      <c r="Q4060" s="2" t="str">
        <f>FLOOR('Transaction Data'!$P4060,15)&amp;"-"&amp;FLOOR('Transaction Data'!$P4060,15)+14</f>
        <v>60-74</v>
      </c>
      <c r="R4060" s="2" t="str">
        <f>IF('Transaction Data'!$L4060&lt;=10,"Less Expensive","Expensive")</f>
        <v>Expensive</v>
      </c>
      <c r="S4060" s="4">
        <f>WEEKDAY('Transaction Data'!$A4060)</f>
        <v>4</v>
      </c>
      <c r="T4060" s="2" t="str">
        <f>IF(WEEKDAY('Transaction Data'!$A4060,2)&lt;6,"Weekday","Weekend")</f>
        <v>Weekday</v>
      </c>
    </row>
    <row r="4061" ht="15.75" customHeight="1">
      <c r="A4061" s="1">
        <v>45340.0</v>
      </c>
      <c r="B4061" s="2" t="s">
        <v>3860</v>
      </c>
      <c r="C4061" s="2" t="s">
        <v>72</v>
      </c>
      <c r="D4061" s="1">
        <v>17097.0</v>
      </c>
      <c r="E4061" s="2" t="s">
        <v>27</v>
      </c>
      <c r="F4061" s="2">
        <v>67.0</v>
      </c>
      <c r="G4061" s="2" t="s">
        <v>57</v>
      </c>
      <c r="H4061" s="2" t="s">
        <v>45</v>
      </c>
      <c r="I4061" s="2" t="s">
        <v>25</v>
      </c>
      <c r="J4061" s="2" t="str">
        <f t="array" ref="J4061">XLOOKUP('Transaction Data'!$G4061,Product_Code,Biscuit_Brand)</f>
        <v>Oatmeal Cookies</v>
      </c>
      <c r="K4061" s="2">
        <f t="array" ref="K4061">XLOOKUP('Transaction Data'!$G4061,Product_Code,Cost)</f>
        <v>19</v>
      </c>
      <c r="L4061" s="2">
        <f t="array" ref="L4061">XLOOKUP('Transaction Data'!$G4061,Product_Code,Unit_Price)</f>
        <v>23</v>
      </c>
      <c r="M4061" s="3">
        <f>'Transaction Data'!$F4061*'Transaction Data'!$K4061</f>
        <v>1273</v>
      </c>
      <c r="N4061" s="3">
        <f>'Transaction Data'!$F4061*'Transaction Data'!$L4061</f>
        <v>1541</v>
      </c>
      <c r="O4061" s="3">
        <f>'Transaction Data'!$N4061-'Transaction Data'!$M4061</f>
        <v>268</v>
      </c>
      <c r="P4061" s="2">
        <f>DATEDIF('Transaction Data'!$D4061,'Transaction Data'!$A4061,"y")</f>
        <v>77</v>
      </c>
      <c r="Q4061" s="2" t="str">
        <f>FLOOR('Transaction Data'!$P4061,15)&amp;"-"&amp;FLOOR('Transaction Data'!$P4061,15)+14</f>
        <v>75-89</v>
      </c>
      <c r="R4061" s="2" t="str">
        <f>IF('Transaction Data'!$L4061&lt;=10,"Less Expensive","Expensive")</f>
        <v>Expensive</v>
      </c>
      <c r="S4061" s="4">
        <f>WEEKDAY('Transaction Data'!$A4061)</f>
        <v>1</v>
      </c>
      <c r="T4061" s="2" t="str">
        <f>IF(WEEKDAY('Transaction Data'!$A4061,2)&lt;6,"Weekday","Weekend")</f>
        <v>Weekend</v>
      </c>
    </row>
    <row r="4062" ht="15.75" customHeight="1">
      <c r="A4062" s="1">
        <v>45398.0</v>
      </c>
      <c r="B4062" s="2" t="s">
        <v>3861</v>
      </c>
      <c r="C4062" s="2" t="s">
        <v>65</v>
      </c>
      <c r="D4062" s="1">
        <v>22921.0</v>
      </c>
      <c r="E4062" s="2" t="s">
        <v>27</v>
      </c>
      <c r="F4062" s="2">
        <v>468.0</v>
      </c>
      <c r="G4062" s="2" t="s">
        <v>55</v>
      </c>
      <c r="H4062" s="2" t="s">
        <v>49</v>
      </c>
      <c r="I4062" s="2" t="s">
        <v>25</v>
      </c>
      <c r="J4062" s="2" t="str">
        <f t="array" ref="J4062">XLOOKUP('Transaction Data'!$G4062,Product_Code,Biscuit_Brand)</f>
        <v>Vanilla Wafers</v>
      </c>
      <c r="K4062" s="2">
        <f t="array" ref="K4062">XLOOKUP('Transaction Data'!$G4062,Product_Code,Cost)</f>
        <v>18</v>
      </c>
      <c r="L4062" s="2">
        <f t="array" ref="L4062">XLOOKUP('Transaction Data'!$G4062,Product_Code,Unit_Price)</f>
        <v>36</v>
      </c>
      <c r="M4062" s="3">
        <f>'Transaction Data'!$F4062*'Transaction Data'!$K4062</f>
        <v>8424</v>
      </c>
      <c r="N4062" s="3">
        <f>'Transaction Data'!$F4062*'Transaction Data'!$L4062</f>
        <v>16848</v>
      </c>
      <c r="O4062" s="3">
        <f>'Transaction Data'!$N4062-'Transaction Data'!$M4062</f>
        <v>8424</v>
      </c>
      <c r="P4062" s="2">
        <f>DATEDIF('Transaction Data'!$D4062,'Transaction Data'!$A4062,"y")</f>
        <v>61</v>
      </c>
      <c r="Q4062" s="2" t="str">
        <f>FLOOR('Transaction Data'!$P4062,15)&amp;"-"&amp;FLOOR('Transaction Data'!$P4062,15)+14</f>
        <v>60-74</v>
      </c>
      <c r="R4062" s="2" t="str">
        <f>IF('Transaction Data'!$L4062&lt;=10,"Less Expensive","Expensive")</f>
        <v>Expensive</v>
      </c>
      <c r="S4062" s="4">
        <f>WEEKDAY('Transaction Data'!$A4062)</f>
        <v>3</v>
      </c>
      <c r="T4062" s="2" t="str">
        <f>IF(WEEKDAY('Transaction Data'!$A4062,2)&lt;6,"Weekday","Weekend")</f>
        <v>Weekday</v>
      </c>
    </row>
    <row r="4063" ht="15.75" customHeight="1">
      <c r="A4063" s="1">
        <v>45421.0</v>
      </c>
      <c r="B4063" s="2" t="s">
        <v>3862</v>
      </c>
      <c r="C4063" s="2" t="s">
        <v>32</v>
      </c>
      <c r="D4063" s="1">
        <v>18285.0</v>
      </c>
      <c r="E4063" s="2" t="s">
        <v>27</v>
      </c>
      <c r="F4063" s="2">
        <v>393.0</v>
      </c>
      <c r="G4063" s="2" t="s">
        <v>60</v>
      </c>
      <c r="H4063" s="2" t="s">
        <v>52</v>
      </c>
      <c r="I4063" s="2" t="s">
        <v>25</v>
      </c>
      <c r="J4063" s="2" t="str">
        <f t="array" ref="J4063">XLOOKUP('Transaction Data'!$G4063,Product_Code,Biscuit_Brand)</f>
        <v>Peanut Butter Bites</v>
      </c>
      <c r="K4063" s="2">
        <f t="array" ref="K4063">XLOOKUP('Transaction Data'!$G4063,Product_Code,Cost)</f>
        <v>5</v>
      </c>
      <c r="L4063" s="2">
        <f t="array" ref="L4063">XLOOKUP('Transaction Data'!$G4063,Product_Code,Unit_Price)</f>
        <v>7</v>
      </c>
      <c r="M4063" s="3">
        <f>'Transaction Data'!$F4063*'Transaction Data'!$K4063</f>
        <v>1965</v>
      </c>
      <c r="N4063" s="3">
        <f>'Transaction Data'!$F4063*'Transaction Data'!$L4063</f>
        <v>2751</v>
      </c>
      <c r="O4063" s="3">
        <f>'Transaction Data'!$N4063-'Transaction Data'!$M4063</f>
        <v>786</v>
      </c>
      <c r="P4063" s="2">
        <f>DATEDIF('Transaction Data'!$D4063,'Transaction Data'!$A4063,"y")</f>
        <v>74</v>
      </c>
      <c r="Q4063" s="2" t="str">
        <f>FLOOR('Transaction Data'!$P4063,15)&amp;"-"&amp;FLOOR('Transaction Data'!$P4063,15)+14</f>
        <v>60-74</v>
      </c>
      <c r="R4063" s="2" t="str">
        <f>IF('Transaction Data'!$L4063&lt;=10,"Less Expensive","Expensive")</f>
        <v>Less Expensive</v>
      </c>
      <c r="S4063" s="4">
        <f>WEEKDAY('Transaction Data'!$A4063)</f>
        <v>5</v>
      </c>
      <c r="T4063" s="2" t="str">
        <f>IF(WEEKDAY('Transaction Data'!$A4063,2)&lt;6,"Weekday","Weekend")</f>
        <v>Weekday</v>
      </c>
    </row>
    <row r="4064" ht="15.75" customHeight="1">
      <c r="A4064" s="1">
        <v>45295.0</v>
      </c>
      <c r="B4064" s="2" t="s">
        <v>3863</v>
      </c>
      <c r="C4064" s="2" t="s">
        <v>47</v>
      </c>
      <c r="D4064" s="1">
        <v>25100.0</v>
      </c>
      <c r="E4064" s="2" t="s">
        <v>63</v>
      </c>
      <c r="F4064" s="2">
        <v>315.0</v>
      </c>
      <c r="G4064" s="2" t="s">
        <v>48</v>
      </c>
      <c r="H4064" s="2" t="s">
        <v>49</v>
      </c>
      <c r="I4064" s="2" t="s">
        <v>25</v>
      </c>
      <c r="J4064" s="2" t="str">
        <f t="array" ref="J4064">XLOOKUP('Transaction Data'!$G4064,Product_Code,Biscuit_Brand)</f>
        <v>Lemon Crisps</v>
      </c>
      <c r="K4064" s="2">
        <f t="array" ref="K4064">XLOOKUP('Transaction Data'!$G4064,Product_Code,Cost)</f>
        <v>7</v>
      </c>
      <c r="L4064" s="2">
        <f t="array" ref="L4064">XLOOKUP('Transaction Data'!$G4064,Product_Code,Unit_Price)</f>
        <v>9</v>
      </c>
      <c r="M4064" s="3">
        <f>'Transaction Data'!$F4064*'Transaction Data'!$K4064</f>
        <v>2205</v>
      </c>
      <c r="N4064" s="3">
        <f>'Transaction Data'!$F4064*'Transaction Data'!$L4064</f>
        <v>2835</v>
      </c>
      <c r="O4064" s="3">
        <f>'Transaction Data'!$N4064-'Transaction Data'!$M4064</f>
        <v>630</v>
      </c>
      <c r="P4064" s="2">
        <f>DATEDIF('Transaction Data'!$D4064,'Transaction Data'!$A4064,"y")</f>
        <v>55</v>
      </c>
      <c r="Q4064" s="2" t="str">
        <f>FLOOR('Transaction Data'!$P4064,15)&amp;"-"&amp;FLOOR('Transaction Data'!$P4064,15)+14</f>
        <v>45-59</v>
      </c>
      <c r="R4064" s="2" t="str">
        <f>IF('Transaction Data'!$L4064&lt;=10,"Less Expensive","Expensive")</f>
        <v>Less Expensive</v>
      </c>
      <c r="S4064" s="4">
        <f>WEEKDAY('Transaction Data'!$A4064)</f>
        <v>5</v>
      </c>
      <c r="T4064" s="2" t="str">
        <f>IF(WEEKDAY('Transaction Data'!$A4064,2)&lt;6,"Weekday","Weekend")</f>
        <v>Weekday</v>
      </c>
    </row>
    <row r="4065" ht="15.75" customHeight="1">
      <c r="A4065" s="1">
        <v>45482.0</v>
      </c>
      <c r="B4065" s="2" t="s">
        <v>3864</v>
      </c>
      <c r="C4065" s="2" t="s">
        <v>21</v>
      </c>
      <c r="D4065" s="1">
        <v>22275.0</v>
      </c>
      <c r="E4065" s="2" t="s">
        <v>37</v>
      </c>
      <c r="F4065" s="2">
        <v>423.0</v>
      </c>
      <c r="G4065" s="2" t="s">
        <v>44</v>
      </c>
      <c r="H4065" s="2" t="s">
        <v>52</v>
      </c>
      <c r="I4065" s="2" t="s">
        <v>25</v>
      </c>
      <c r="J4065" s="2" t="str">
        <f t="array" ref="J4065">XLOOKUP('Transaction Data'!$G4065,Product_Code,Biscuit_Brand)</f>
        <v>Butter Crunch</v>
      </c>
      <c r="K4065" s="2">
        <f t="array" ref="K4065">XLOOKUP('Transaction Data'!$G4065,Product_Code,Cost)</f>
        <v>10</v>
      </c>
      <c r="L4065" s="2">
        <f t="array" ref="L4065">XLOOKUP('Transaction Data'!$G4065,Product_Code,Unit_Price)</f>
        <v>11</v>
      </c>
      <c r="M4065" s="3">
        <f>'Transaction Data'!$F4065*'Transaction Data'!$K4065</f>
        <v>4230</v>
      </c>
      <c r="N4065" s="3">
        <f>'Transaction Data'!$F4065*'Transaction Data'!$L4065</f>
        <v>4653</v>
      </c>
      <c r="O4065" s="3">
        <f>'Transaction Data'!$N4065-'Transaction Data'!$M4065</f>
        <v>423</v>
      </c>
      <c r="P4065" s="2">
        <f>DATEDIF('Transaction Data'!$D4065,'Transaction Data'!$A4065,"y")</f>
        <v>63</v>
      </c>
      <c r="Q4065" s="2" t="str">
        <f>FLOOR('Transaction Data'!$P4065,15)&amp;"-"&amp;FLOOR('Transaction Data'!$P4065,15)+14</f>
        <v>60-74</v>
      </c>
      <c r="R4065" s="2" t="str">
        <f>IF('Transaction Data'!$L4065&lt;=10,"Less Expensive","Expensive")</f>
        <v>Expensive</v>
      </c>
      <c r="S4065" s="4">
        <f>WEEKDAY('Transaction Data'!$A4065)</f>
        <v>3</v>
      </c>
      <c r="T4065" s="2" t="str">
        <f>IF(WEEKDAY('Transaction Data'!$A4065,2)&lt;6,"Weekday","Weekend")</f>
        <v>Weekday</v>
      </c>
    </row>
    <row r="4066" ht="15.75" customHeight="1">
      <c r="A4066" s="1">
        <v>45470.0</v>
      </c>
      <c r="B4066" s="2" t="s">
        <v>3865</v>
      </c>
      <c r="C4066" s="2" t="s">
        <v>21</v>
      </c>
      <c r="D4066" s="1">
        <v>36714.0</v>
      </c>
      <c r="E4066" s="2" t="s">
        <v>27</v>
      </c>
      <c r="F4066" s="2">
        <v>24.0</v>
      </c>
      <c r="G4066" s="2" t="s">
        <v>33</v>
      </c>
      <c r="H4066" s="2" t="s">
        <v>34</v>
      </c>
      <c r="I4066" s="2" t="s">
        <v>25</v>
      </c>
      <c r="J4066" s="2" t="str">
        <f t="array" ref="J4066">XLOOKUP('Transaction Data'!$G4066,Product_Code,Biscuit_Brand)</f>
        <v>Caramel Biscuits</v>
      </c>
      <c r="K4066" s="2">
        <f t="array" ref="K4066">XLOOKUP('Transaction Data'!$G4066,Product_Code,Cost)</f>
        <v>18</v>
      </c>
      <c r="L4066" s="2">
        <f t="array" ref="L4066">XLOOKUP('Transaction Data'!$G4066,Product_Code,Unit_Price)</f>
        <v>22</v>
      </c>
      <c r="M4066" s="3">
        <f>'Transaction Data'!$F4066*'Transaction Data'!$K4066</f>
        <v>432</v>
      </c>
      <c r="N4066" s="3">
        <f>'Transaction Data'!$F4066*'Transaction Data'!$L4066</f>
        <v>528</v>
      </c>
      <c r="O4066" s="3">
        <f>'Transaction Data'!$N4066-'Transaction Data'!$M4066</f>
        <v>96</v>
      </c>
      <c r="P4066" s="2">
        <f>DATEDIF('Transaction Data'!$D4066,'Transaction Data'!$A4066,"y")</f>
        <v>23</v>
      </c>
      <c r="Q4066" s="2" t="str">
        <f>FLOOR('Transaction Data'!$P4066,15)&amp;"-"&amp;FLOOR('Transaction Data'!$P4066,15)+14</f>
        <v>15-29</v>
      </c>
      <c r="R4066" s="2" t="str">
        <f>IF('Transaction Data'!$L4066&lt;=10,"Less Expensive","Expensive")</f>
        <v>Expensive</v>
      </c>
      <c r="S4066" s="4">
        <f>WEEKDAY('Transaction Data'!$A4066)</f>
        <v>5</v>
      </c>
      <c r="T4066" s="2" t="str">
        <f>IF(WEEKDAY('Transaction Data'!$A4066,2)&lt;6,"Weekday","Weekend")</f>
        <v>Weekday</v>
      </c>
    </row>
    <row r="4067" ht="15.75" customHeight="1">
      <c r="A4067" s="1">
        <v>45458.0</v>
      </c>
      <c r="B4067" s="2" t="s">
        <v>3866</v>
      </c>
      <c r="C4067" s="2" t="s">
        <v>78</v>
      </c>
      <c r="D4067" s="1">
        <v>24322.0</v>
      </c>
      <c r="E4067" s="2" t="s">
        <v>27</v>
      </c>
      <c r="F4067" s="2">
        <v>390.0</v>
      </c>
      <c r="G4067" s="2" t="s">
        <v>61</v>
      </c>
      <c r="H4067" s="2" t="s">
        <v>34</v>
      </c>
      <c r="I4067" s="2" t="s">
        <v>25</v>
      </c>
      <c r="J4067" s="2" t="str">
        <f t="array" ref="J4067">XLOOKUP('Transaction Data'!$G4067,Product_Code,Biscuit_Brand)</f>
        <v>Choco Delight</v>
      </c>
      <c r="K4067" s="2">
        <f t="array" ref="K4067">XLOOKUP('Transaction Data'!$G4067,Product_Code,Cost)</f>
        <v>3</v>
      </c>
      <c r="L4067" s="2">
        <f t="array" ref="L4067">XLOOKUP('Transaction Data'!$G4067,Product_Code,Unit_Price)</f>
        <v>5</v>
      </c>
      <c r="M4067" s="3">
        <f>'Transaction Data'!$F4067*'Transaction Data'!$K4067</f>
        <v>1170</v>
      </c>
      <c r="N4067" s="3">
        <f>'Transaction Data'!$F4067*'Transaction Data'!$L4067</f>
        <v>1950</v>
      </c>
      <c r="O4067" s="3">
        <f>'Transaction Data'!$N4067-'Transaction Data'!$M4067</f>
        <v>780</v>
      </c>
      <c r="P4067" s="2">
        <f>DATEDIF('Transaction Data'!$D4067,'Transaction Data'!$A4067,"y")</f>
        <v>57</v>
      </c>
      <c r="Q4067" s="2" t="str">
        <f>FLOOR('Transaction Data'!$P4067,15)&amp;"-"&amp;FLOOR('Transaction Data'!$P4067,15)+14</f>
        <v>45-59</v>
      </c>
      <c r="R4067" s="2" t="str">
        <f>IF('Transaction Data'!$L4067&lt;=10,"Less Expensive","Expensive")</f>
        <v>Less Expensive</v>
      </c>
      <c r="S4067" s="4">
        <f>WEEKDAY('Transaction Data'!$A4067)</f>
        <v>7</v>
      </c>
      <c r="T4067" s="2" t="str">
        <f>IF(WEEKDAY('Transaction Data'!$A4067,2)&lt;6,"Weekday","Weekend")</f>
        <v>Weekend</v>
      </c>
    </row>
    <row r="4068" ht="15.75" customHeight="1">
      <c r="A4068" s="1">
        <v>45403.0</v>
      </c>
      <c r="B4068" s="2" t="s">
        <v>3867</v>
      </c>
      <c r="C4068" s="2" t="s">
        <v>54</v>
      </c>
      <c r="D4068" s="1">
        <v>31434.0</v>
      </c>
      <c r="E4068" s="2" t="s">
        <v>37</v>
      </c>
      <c r="F4068" s="2">
        <v>97.0</v>
      </c>
      <c r="G4068" s="2" t="s">
        <v>23</v>
      </c>
      <c r="H4068" s="2" t="s">
        <v>39</v>
      </c>
      <c r="I4068" s="2" t="s">
        <v>25</v>
      </c>
      <c r="J4068" s="2" t="str">
        <f t="array" ref="J4068">XLOOKUP('Transaction Data'!$G4068,Product_Code,Biscuit_Brand)</f>
        <v>Cinnamon Swirls</v>
      </c>
      <c r="K4068" s="2">
        <f t="array" ref="K4068">XLOOKUP('Transaction Data'!$G4068,Product_Code,Cost)</f>
        <v>10</v>
      </c>
      <c r="L4068" s="2">
        <f t="array" ref="L4068">XLOOKUP('Transaction Data'!$G4068,Product_Code,Unit_Price)</f>
        <v>14</v>
      </c>
      <c r="M4068" s="3">
        <f>'Transaction Data'!$F4068*'Transaction Data'!$K4068</f>
        <v>970</v>
      </c>
      <c r="N4068" s="3">
        <f>'Transaction Data'!$F4068*'Transaction Data'!$L4068</f>
        <v>1358</v>
      </c>
      <c r="O4068" s="3">
        <f>'Transaction Data'!$N4068-'Transaction Data'!$M4068</f>
        <v>388</v>
      </c>
      <c r="P4068" s="2">
        <f>DATEDIF('Transaction Data'!$D4068,'Transaction Data'!$A4068,"y")</f>
        <v>38</v>
      </c>
      <c r="Q4068" s="2" t="str">
        <f>FLOOR('Transaction Data'!$P4068,15)&amp;"-"&amp;FLOOR('Transaction Data'!$P4068,15)+14</f>
        <v>30-44</v>
      </c>
      <c r="R4068" s="2" t="str">
        <f>IF('Transaction Data'!$L4068&lt;=10,"Less Expensive","Expensive")</f>
        <v>Expensive</v>
      </c>
      <c r="S4068" s="4">
        <f>WEEKDAY('Transaction Data'!$A4068)</f>
        <v>1</v>
      </c>
      <c r="T4068" s="2" t="str">
        <f>IF(WEEKDAY('Transaction Data'!$A4068,2)&lt;6,"Weekday","Weekend")</f>
        <v>Weekend</v>
      </c>
    </row>
    <row r="4069" ht="15.75" customHeight="1">
      <c r="A4069" s="1">
        <v>45444.0</v>
      </c>
      <c r="B4069" s="2" t="s">
        <v>3460</v>
      </c>
      <c r="C4069" s="2" t="s">
        <v>78</v>
      </c>
      <c r="D4069" s="1">
        <v>30780.0</v>
      </c>
      <c r="E4069" s="2" t="s">
        <v>63</v>
      </c>
      <c r="F4069" s="2">
        <v>424.0</v>
      </c>
      <c r="G4069" s="2" t="s">
        <v>28</v>
      </c>
      <c r="H4069" s="2" t="s">
        <v>42</v>
      </c>
      <c r="I4069" s="2" t="s">
        <v>25</v>
      </c>
      <c r="J4069" s="2" t="str">
        <f t="array" ref="J4069">XLOOKUP('Transaction Data'!$G4069,Product_Code,Biscuit_Brand)</f>
        <v>Shortbread</v>
      </c>
      <c r="K4069" s="2">
        <f t="array" ref="K4069">XLOOKUP('Transaction Data'!$G4069,Product_Code,Cost)</f>
        <v>10</v>
      </c>
      <c r="L4069" s="2">
        <f t="array" ref="L4069">XLOOKUP('Transaction Data'!$G4069,Product_Code,Unit_Price)</f>
        <v>45</v>
      </c>
      <c r="M4069" s="3">
        <f>'Transaction Data'!$F4069*'Transaction Data'!$K4069</f>
        <v>4240</v>
      </c>
      <c r="N4069" s="3">
        <f>'Transaction Data'!$F4069*'Transaction Data'!$L4069</f>
        <v>19080</v>
      </c>
      <c r="O4069" s="3">
        <f>'Transaction Data'!$N4069-'Transaction Data'!$M4069</f>
        <v>14840</v>
      </c>
      <c r="P4069" s="2">
        <f>DATEDIF('Transaction Data'!$D4069,'Transaction Data'!$A4069,"y")</f>
        <v>40</v>
      </c>
      <c r="Q4069" s="2" t="str">
        <f>FLOOR('Transaction Data'!$P4069,15)&amp;"-"&amp;FLOOR('Transaction Data'!$P4069,15)+14</f>
        <v>30-44</v>
      </c>
      <c r="R4069" s="2" t="str">
        <f>IF('Transaction Data'!$L4069&lt;=10,"Less Expensive","Expensive")</f>
        <v>Expensive</v>
      </c>
      <c r="S4069" s="4">
        <f>WEEKDAY('Transaction Data'!$A4069)</f>
        <v>7</v>
      </c>
      <c r="T4069" s="2" t="str">
        <f>IF(WEEKDAY('Transaction Data'!$A4069,2)&lt;6,"Weekday","Weekend")</f>
        <v>Weekend</v>
      </c>
    </row>
    <row r="4070" ht="15.75" customHeight="1">
      <c r="A4070" s="1">
        <v>45443.0</v>
      </c>
      <c r="B4070" s="2" t="s">
        <v>3868</v>
      </c>
      <c r="C4070" s="2" t="s">
        <v>54</v>
      </c>
      <c r="D4070" s="1">
        <v>20785.0</v>
      </c>
      <c r="E4070" s="2" t="s">
        <v>37</v>
      </c>
      <c r="F4070" s="2">
        <v>345.0</v>
      </c>
      <c r="G4070" s="2" t="s">
        <v>28</v>
      </c>
      <c r="H4070" s="2" t="s">
        <v>45</v>
      </c>
      <c r="I4070" s="2" t="s">
        <v>25</v>
      </c>
      <c r="J4070" s="2" t="str">
        <f t="array" ref="J4070">XLOOKUP('Transaction Data'!$G4070,Product_Code,Biscuit_Brand)</f>
        <v>Shortbread</v>
      </c>
      <c r="K4070" s="2">
        <f t="array" ref="K4070">XLOOKUP('Transaction Data'!$G4070,Product_Code,Cost)</f>
        <v>10</v>
      </c>
      <c r="L4070" s="2">
        <f t="array" ref="L4070">XLOOKUP('Transaction Data'!$G4070,Product_Code,Unit_Price)</f>
        <v>45</v>
      </c>
      <c r="M4070" s="3">
        <f>'Transaction Data'!$F4070*'Transaction Data'!$K4070</f>
        <v>3450</v>
      </c>
      <c r="N4070" s="3">
        <f>'Transaction Data'!$F4070*'Transaction Data'!$L4070</f>
        <v>15525</v>
      </c>
      <c r="O4070" s="3">
        <f>'Transaction Data'!$N4070-'Transaction Data'!$M4070</f>
        <v>12075</v>
      </c>
      <c r="P4070" s="2">
        <f>DATEDIF('Transaction Data'!$D4070,'Transaction Data'!$A4070,"y")</f>
        <v>67</v>
      </c>
      <c r="Q4070" s="2" t="str">
        <f>FLOOR('Transaction Data'!$P4070,15)&amp;"-"&amp;FLOOR('Transaction Data'!$P4070,15)+14</f>
        <v>60-74</v>
      </c>
      <c r="R4070" s="2" t="str">
        <f>IF('Transaction Data'!$L4070&lt;=10,"Less Expensive","Expensive")</f>
        <v>Expensive</v>
      </c>
      <c r="S4070" s="4">
        <f>WEEKDAY('Transaction Data'!$A4070)</f>
        <v>6</v>
      </c>
      <c r="T4070" s="2" t="str">
        <f>IF(WEEKDAY('Transaction Data'!$A4070,2)&lt;6,"Weekday","Weekend")</f>
        <v>Weekday</v>
      </c>
    </row>
    <row r="4071" ht="15.75" customHeight="1">
      <c r="A4071" s="1">
        <v>45504.0</v>
      </c>
      <c r="B4071" s="2" t="s">
        <v>3869</v>
      </c>
      <c r="C4071" s="2" t="s">
        <v>65</v>
      </c>
      <c r="D4071" s="1">
        <v>20487.0</v>
      </c>
      <c r="E4071" s="2" t="s">
        <v>37</v>
      </c>
      <c r="F4071" s="2">
        <v>20.0</v>
      </c>
      <c r="G4071" s="2" t="s">
        <v>28</v>
      </c>
      <c r="H4071" s="2" t="s">
        <v>49</v>
      </c>
      <c r="I4071" s="2" t="s">
        <v>25</v>
      </c>
      <c r="J4071" s="2" t="str">
        <f t="array" ref="J4071">XLOOKUP('Transaction Data'!$G4071,Product_Code,Biscuit_Brand)</f>
        <v>Shortbread</v>
      </c>
      <c r="K4071" s="2">
        <f t="array" ref="K4071">XLOOKUP('Transaction Data'!$G4071,Product_Code,Cost)</f>
        <v>10</v>
      </c>
      <c r="L4071" s="2">
        <f t="array" ref="L4071">XLOOKUP('Transaction Data'!$G4071,Product_Code,Unit_Price)</f>
        <v>45</v>
      </c>
      <c r="M4071" s="3">
        <f>'Transaction Data'!$F4071*'Transaction Data'!$K4071</f>
        <v>200</v>
      </c>
      <c r="N4071" s="3">
        <f>'Transaction Data'!$F4071*'Transaction Data'!$L4071</f>
        <v>900</v>
      </c>
      <c r="O4071" s="3">
        <f>'Transaction Data'!$N4071-'Transaction Data'!$M4071</f>
        <v>700</v>
      </c>
      <c r="P4071" s="2">
        <f>DATEDIF('Transaction Data'!$D4071,'Transaction Data'!$A4071,"y")</f>
        <v>68</v>
      </c>
      <c r="Q4071" s="2" t="str">
        <f>FLOOR('Transaction Data'!$P4071,15)&amp;"-"&amp;FLOOR('Transaction Data'!$P4071,15)+14</f>
        <v>60-74</v>
      </c>
      <c r="R4071" s="2" t="str">
        <f>IF('Transaction Data'!$L4071&lt;=10,"Less Expensive","Expensive")</f>
        <v>Expensive</v>
      </c>
      <c r="S4071" s="4">
        <f>WEEKDAY('Transaction Data'!$A4071)</f>
        <v>4</v>
      </c>
      <c r="T4071" s="2" t="str">
        <f>IF(WEEKDAY('Transaction Data'!$A4071,2)&lt;6,"Weekday","Weekend")</f>
        <v>Weekday</v>
      </c>
    </row>
    <row r="4072" ht="15.75" customHeight="1">
      <c r="A4072" s="1">
        <v>45356.0</v>
      </c>
      <c r="B4072" s="2" t="s">
        <v>3870</v>
      </c>
      <c r="C4072" s="2" t="s">
        <v>54</v>
      </c>
      <c r="D4072" s="1">
        <v>32942.0</v>
      </c>
      <c r="E4072" s="2" t="s">
        <v>22</v>
      </c>
      <c r="F4072" s="2">
        <v>335.0</v>
      </c>
      <c r="G4072" s="2" t="s">
        <v>48</v>
      </c>
      <c r="H4072" s="2" t="s">
        <v>52</v>
      </c>
      <c r="I4072" s="2" t="s">
        <v>25</v>
      </c>
      <c r="J4072" s="2" t="str">
        <f t="array" ref="J4072">XLOOKUP('Transaction Data'!$G4072,Product_Code,Biscuit_Brand)</f>
        <v>Lemon Crisps</v>
      </c>
      <c r="K4072" s="2">
        <f t="array" ref="K4072">XLOOKUP('Transaction Data'!$G4072,Product_Code,Cost)</f>
        <v>7</v>
      </c>
      <c r="L4072" s="2">
        <f t="array" ref="L4072">XLOOKUP('Transaction Data'!$G4072,Product_Code,Unit_Price)</f>
        <v>9</v>
      </c>
      <c r="M4072" s="3">
        <f>'Transaction Data'!$F4072*'Transaction Data'!$K4072</f>
        <v>2345</v>
      </c>
      <c r="N4072" s="3">
        <f>'Transaction Data'!$F4072*'Transaction Data'!$L4072</f>
        <v>3015</v>
      </c>
      <c r="O4072" s="3">
        <f>'Transaction Data'!$N4072-'Transaction Data'!$M4072</f>
        <v>670</v>
      </c>
      <c r="P4072" s="2">
        <f>DATEDIF('Transaction Data'!$D4072,'Transaction Data'!$A4072,"y")</f>
        <v>33</v>
      </c>
      <c r="Q4072" s="2" t="str">
        <f>FLOOR('Transaction Data'!$P4072,15)&amp;"-"&amp;FLOOR('Transaction Data'!$P4072,15)+14</f>
        <v>30-44</v>
      </c>
      <c r="R4072" s="2" t="str">
        <f>IF('Transaction Data'!$L4072&lt;=10,"Less Expensive","Expensive")</f>
        <v>Less Expensive</v>
      </c>
      <c r="S4072" s="4">
        <f>WEEKDAY('Transaction Data'!$A4072)</f>
        <v>3</v>
      </c>
      <c r="T4072" s="2" t="str">
        <f>IF(WEEKDAY('Transaction Data'!$A4072,2)&lt;6,"Weekday","Weekend")</f>
        <v>Weekday</v>
      </c>
    </row>
    <row r="4073" ht="15.75" customHeight="1">
      <c r="A4073" s="1">
        <v>45465.0</v>
      </c>
      <c r="B4073" s="2" t="s">
        <v>3871</v>
      </c>
      <c r="C4073" s="2" t="s">
        <v>47</v>
      </c>
      <c r="D4073" s="1">
        <v>18942.0</v>
      </c>
      <c r="E4073" s="2" t="s">
        <v>27</v>
      </c>
      <c r="F4073" s="2">
        <v>394.0</v>
      </c>
      <c r="G4073" s="2" t="s">
        <v>28</v>
      </c>
      <c r="H4073" s="2" t="s">
        <v>49</v>
      </c>
      <c r="I4073" s="2" t="s">
        <v>25</v>
      </c>
      <c r="J4073" s="2" t="str">
        <f t="array" ref="J4073">XLOOKUP('Transaction Data'!$G4073,Product_Code,Biscuit_Brand)</f>
        <v>Shortbread</v>
      </c>
      <c r="K4073" s="2">
        <f t="array" ref="K4073">XLOOKUP('Transaction Data'!$G4073,Product_Code,Cost)</f>
        <v>10</v>
      </c>
      <c r="L4073" s="2">
        <f t="array" ref="L4073">XLOOKUP('Transaction Data'!$G4073,Product_Code,Unit_Price)</f>
        <v>45</v>
      </c>
      <c r="M4073" s="3">
        <f>'Transaction Data'!$F4073*'Transaction Data'!$K4073</f>
        <v>3940</v>
      </c>
      <c r="N4073" s="3">
        <f>'Transaction Data'!$F4073*'Transaction Data'!$L4073</f>
        <v>17730</v>
      </c>
      <c r="O4073" s="3">
        <f>'Transaction Data'!$N4073-'Transaction Data'!$M4073</f>
        <v>13790</v>
      </c>
      <c r="P4073" s="2">
        <f>DATEDIF('Transaction Data'!$D4073,'Transaction Data'!$A4073,"y")</f>
        <v>72</v>
      </c>
      <c r="Q4073" s="2" t="str">
        <f>FLOOR('Transaction Data'!$P4073,15)&amp;"-"&amp;FLOOR('Transaction Data'!$P4073,15)+14</f>
        <v>60-74</v>
      </c>
      <c r="R4073" s="2" t="str">
        <f>IF('Transaction Data'!$L4073&lt;=10,"Less Expensive","Expensive")</f>
        <v>Expensive</v>
      </c>
      <c r="S4073" s="4">
        <f>WEEKDAY('Transaction Data'!$A4073)</f>
        <v>7</v>
      </c>
      <c r="T4073" s="2" t="str">
        <f>IF(WEEKDAY('Transaction Data'!$A4073,2)&lt;6,"Weekday","Weekend")</f>
        <v>Weekend</v>
      </c>
    </row>
    <row r="4074" ht="15.75" customHeight="1">
      <c r="A4074" s="1">
        <v>45440.0</v>
      </c>
      <c r="B4074" s="2" t="s">
        <v>3872</v>
      </c>
      <c r="C4074" s="2" t="s">
        <v>65</v>
      </c>
      <c r="D4074" s="1">
        <v>20082.0</v>
      </c>
      <c r="E4074" s="2" t="s">
        <v>63</v>
      </c>
      <c r="F4074" s="2">
        <v>62.0</v>
      </c>
      <c r="G4074" s="2" t="s">
        <v>57</v>
      </c>
      <c r="H4074" s="2" t="s">
        <v>52</v>
      </c>
      <c r="I4074" s="2" t="s">
        <v>25</v>
      </c>
      <c r="J4074" s="2" t="str">
        <f t="array" ref="J4074">XLOOKUP('Transaction Data'!$G4074,Product_Code,Biscuit_Brand)</f>
        <v>Oatmeal Cookies</v>
      </c>
      <c r="K4074" s="2">
        <f t="array" ref="K4074">XLOOKUP('Transaction Data'!$G4074,Product_Code,Cost)</f>
        <v>19</v>
      </c>
      <c r="L4074" s="2">
        <f t="array" ref="L4074">XLOOKUP('Transaction Data'!$G4074,Product_Code,Unit_Price)</f>
        <v>23</v>
      </c>
      <c r="M4074" s="3">
        <f>'Transaction Data'!$F4074*'Transaction Data'!$K4074</f>
        <v>1178</v>
      </c>
      <c r="N4074" s="3">
        <f>'Transaction Data'!$F4074*'Transaction Data'!$L4074</f>
        <v>1426</v>
      </c>
      <c r="O4074" s="3">
        <f>'Transaction Data'!$N4074-'Transaction Data'!$M4074</f>
        <v>248</v>
      </c>
      <c r="P4074" s="2">
        <f>DATEDIF('Transaction Data'!$D4074,'Transaction Data'!$A4074,"y")</f>
        <v>69</v>
      </c>
      <c r="Q4074" s="2" t="str">
        <f>FLOOR('Transaction Data'!$P4074,15)&amp;"-"&amp;FLOOR('Transaction Data'!$P4074,15)+14</f>
        <v>60-74</v>
      </c>
      <c r="R4074" s="2" t="str">
        <f>IF('Transaction Data'!$L4074&lt;=10,"Less Expensive","Expensive")</f>
        <v>Expensive</v>
      </c>
      <c r="S4074" s="4">
        <f>WEEKDAY('Transaction Data'!$A4074)</f>
        <v>3</v>
      </c>
      <c r="T4074" s="2" t="str">
        <f>IF(WEEKDAY('Transaction Data'!$A4074,2)&lt;6,"Weekday","Weekend")</f>
        <v>Weekday</v>
      </c>
    </row>
    <row r="4075" ht="15.75" customHeight="1">
      <c r="A4075" s="1">
        <v>45416.0</v>
      </c>
      <c r="B4075" s="2" t="s">
        <v>3873</v>
      </c>
      <c r="C4075" s="2" t="s">
        <v>51</v>
      </c>
      <c r="D4075" s="1">
        <v>36634.0</v>
      </c>
      <c r="E4075" s="2" t="s">
        <v>63</v>
      </c>
      <c r="F4075" s="2">
        <v>468.0</v>
      </c>
      <c r="G4075" s="2" t="s">
        <v>57</v>
      </c>
      <c r="H4075" s="2" t="s">
        <v>52</v>
      </c>
      <c r="I4075" s="2" t="s">
        <v>25</v>
      </c>
      <c r="J4075" s="2" t="str">
        <f t="array" ref="J4075">XLOOKUP('Transaction Data'!$G4075,Product_Code,Biscuit_Brand)</f>
        <v>Oatmeal Cookies</v>
      </c>
      <c r="K4075" s="2">
        <f t="array" ref="K4075">XLOOKUP('Transaction Data'!$G4075,Product_Code,Cost)</f>
        <v>19</v>
      </c>
      <c r="L4075" s="2">
        <f t="array" ref="L4075">XLOOKUP('Transaction Data'!$G4075,Product_Code,Unit_Price)</f>
        <v>23</v>
      </c>
      <c r="M4075" s="3">
        <f>'Transaction Data'!$F4075*'Transaction Data'!$K4075</f>
        <v>8892</v>
      </c>
      <c r="N4075" s="3">
        <f>'Transaction Data'!$F4075*'Transaction Data'!$L4075</f>
        <v>10764</v>
      </c>
      <c r="O4075" s="3">
        <f>'Transaction Data'!$N4075-'Transaction Data'!$M4075</f>
        <v>1872</v>
      </c>
      <c r="P4075" s="2">
        <f>DATEDIF('Transaction Data'!$D4075,'Transaction Data'!$A4075,"y")</f>
        <v>24</v>
      </c>
      <c r="Q4075" s="2" t="str">
        <f>FLOOR('Transaction Data'!$P4075,15)&amp;"-"&amp;FLOOR('Transaction Data'!$P4075,15)+14</f>
        <v>15-29</v>
      </c>
      <c r="R4075" s="2" t="str">
        <f>IF('Transaction Data'!$L4075&lt;=10,"Less Expensive","Expensive")</f>
        <v>Expensive</v>
      </c>
      <c r="S4075" s="4">
        <f>WEEKDAY('Transaction Data'!$A4075)</f>
        <v>7</v>
      </c>
      <c r="T4075" s="2" t="str">
        <f>IF(WEEKDAY('Transaction Data'!$A4075,2)&lt;6,"Weekday","Weekend")</f>
        <v>Weekend</v>
      </c>
    </row>
    <row r="4076" ht="15.75" customHeight="1">
      <c r="A4076" s="1">
        <v>45504.0</v>
      </c>
      <c r="B4076" s="2" t="s">
        <v>3874</v>
      </c>
      <c r="C4076" s="2" t="s">
        <v>41</v>
      </c>
      <c r="D4076" s="1">
        <v>36255.0</v>
      </c>
      <c r="E4076" s="2" t="s">
        <v>63</v>
      </c>
      <c r="F4076" s="2">
        <v>467.0</v>
      </c>
      <c r="G4076" s="2" t="s">
        <v>55</v>
      </c>
      <c r="H4076" s="2" t="s">
        <v>45</v>
      </c>
      <c r="I4076" s="2" t="s">
        <v>30</v>
      </c>
      <c r="J4076" s="2" t="str">
        <f t="array" ref="J4076">XLOOKUP('Transaction Data'!$G4076,Product_Code,Biscuit_Brand)</f>
        <v>Vanilla Wafers</v>
      </c>
      <c r="K4076" s="2">
        <f t="array" ref="K4076">XLOOKUP('Transaction Data'!$G4076,Product_Code,Cost)</f>
        <v>18</v>
      </c>
      <c r="L4076" s="2">
        <f t="array" ref="L4076">XLOOKUP('Transaction Data'!$G4076,Product_Code,Unit_Price)</f>
        <v>36</v>
      </c>
      <c r="M4076" s="3">
        <f>'Transaction Data'!$F4076*'Transaction Data'!$K4076</f>
        <v>8406</v>
      </c>
      <c r="N4076" s="3">
        <f>'Transaction Data'!$F4076*'Transaction Data'!$L4076</f>
        <v>16812</v>
      </c>
      <c r="O4076" s="3">
        <f>'Transaction Data'!$N4076-'Transaction Data'!$M4076</f>
        <v>8406</v>
      </c>
      <c r="P4076" s="2">
        <f>DATEDIF('Transaction Data'!$D4076,'Transaction Data'!$A4076,"y")</f>
        <v>25</v>
      </c>
      <c r="Q4076" s="2" t="str">
        <f>FLOOR('Transaction Data'!$P4076,15)&amp;"-"&amp;FLOOR('Transaction Data'!$P4076,15)+14</f>
        <v>15-29</v>
      </c>
      <c r="R4076" s="2" t="str">
        <f>IF('Transaction Data'!$L4076&lt;=10,"Less Expensive","Expensive")</f>
        <v>Expensive</v>
      </c>
      <c r="S4076" s="4">
        <f>WEEKDAY('Transaction Data'!$A4076)</f>
        <v>4</v>
      </c>
      <c r="T4076" s="2" t="str">
        <f>IF(WEEKDAY('Transaction Data'!$A4076,2)&lt;6,"Weekday","Weekend")</f>
        <v>Weekday</v>
      </c>
    </row>
    <row r="4077" ht="15.75" customHeight="1">
      <c r="A4077" s="1">
        <v>45457.0</v>
      </c>
      <c r="B4077" s="2" t="s">
        <v>3875</v>
      </c>
      <c r="C4077" s="2" t="s">
        <v>41</v>
      </c>
      <c r="D4077" s="1">
        <v>26835.0</v>
      </c>
      <c r="E4077" s="2" t="s">
        <v>63</v>
      </c>
      <c r="F4077" s="2">
        <v>229.0</v>
      </c>
      <c r="G4077" s="2" t="s">
        <v>60</v>
      </c>
      <c r="H4077" s="2" t="s">
        <v>49</v>
      </c>
      <c r="I4077" s="2" t="s">
        <v>30</v>
      </c>
      <c r="J4077" s="2" t="str">
        <f t="array" ref="J4077">XLOOKUP('Transaction Data'!$G4077,Product_Code,Biscuit_Brand)</f>
        <v>Peanut Butter Bites</v>
      </c>
      <c r="K4077" s="2">
        <f t="array" ref="K4077">XLOOKUP('Transaction Data'!$G4077,Product_Code,Cost)</f>
        <v>5</v>
      </c>
      <c r="L4077" s="2">
        <f t="array" ref="L4077">XLOOKUP('Transaction Data'!$G4077,Product_Code,Unit_Price)</f>
        <v>7</v>
      </c>
      <c r="M4077" s="3">
        <f>'Transaction Data'!$F4077*'Transaction Data'!$K4077</f>
        <v>1145</v>
      </c>
      <c r="N4077" s="3">
        <f>'Transaction Data'!$F4077*'Transaction Data'!$L4077</f>
        <v>1603</v>
      </c>
      <c r="O4077" s="3">
        <f>'Transaction Data'!$N4077-'Transaction Data'!$M4077</f>
        <v>458</v>
      </c>
      <c r="P4077" s="2">
        <f>DATEDIF('Transaction Data'!$D4077,'Transaction Data'!$A4077,"y")</f>
        <v>50</v>
      </c>
      <c r="Q4077" s="2" t="str">
        <f>FLOOR('Transaction Data'!$P4077,15)&amp;"-"&amp;FLOOR('Transaction Data'!$P4077,15)+14</f>
        <v>45-59</v>
      </c>
      <c r="R4077" s="2" t="str">
        <f>IF('Transaction Data'!$L4077&lt;=10,"Less Expensive","Expensive")</f>
        <v>Less Expensive</v>
      </c>
      <c r="S4077" s="4">
        <f>WEEKDAY('Transaction Data'!$A4077)</f>
        <v>6</v>
      </c>
      <c r="T4077" s="2" t="str">
        <f>IF(WEEKDAY('Transaction Data'!$A4077,2)&lt;6,"Weekday","Weekend")</f>
        <v>Weekday</v>
      </c>
    </row>
    <row r="4078" ht="15.75" customHeight="1">
      <c r="A4078" s="1">
        <v>45321.0</v>
      </c>
      <c r="B4078" s="2" t="s">
        <v>3876</v>
      </c>
      <c r="C4078" s="2" t="s">
        <v>78</v>
      </c>
      <c r="D4078" s="1">
        <v>27764.0</v>
      </c>
      <c r="E4078" s="2" t="s">
        <v>63</v>
      </c>
      <c r="F4078" s="2">
        <v>289.0</v>
      </c>
      <c r="G4078" s="2" t="s">
        <v>57</v>
      </c>
      <c r="H4078" s="2" t="s">
        <v>52</v>
      </c>
      <c r="I4078" s="2" t="s">
        <v>25</v>
      </c>
      <c r="J4078" s="2" t="str">
        <f t="array" ref="J4078">XLOOKUP('Transaction Data'!$G4078,Product_Code,Biscuit_Brand)</f>
        <v>Oatmeal Cookies</v>
      </c>
      <c r="K4078" s="2">
        <f t="array" ref="K4078">XLOOKUP('Transaction Data'!$G4078,Product_Code,Cost)</f>
        <v>19</v>
      </c>
      <c r="L4078" s="2">
        <f t="array" ref="L4078">XLOOKUP('Transaction Data'!$G4078,Product_Code,Unit_Price)</f>
        <v>23</v>
      </c>
      <c r="M4078" s="3">
        <f>'Transaction Data'!$F4078*'Transaction Data'!$K4078</f>
        <v>5491</v>
      </c>
      <c r="N4078" s="3">
        <f>'Transaction Data'!$F4078*'Transaction Data'!$L4078</f>
        <v>6647</v>
      </c>
      <c r="O4078" s="3">
        <f>'Transaction Data'!$N4078-'Transaction Data'!$M4078</f>
        <v>1156</v>
      </c>
      <c r="P4078" s="2">
        <f>DATEDIF('Transaction Data'!$D4078,'Transaction Data'!$A4078,"y")</f>
        <v>48</v>
      </c>
      <c r="Q4078" s="2" t="str">
        <f>FLOOR('Transaction Data'!$P4078,15)&amp;"-"&amp;FLOOR('Transaction Data'!$P4078,15)+14</f>
        <v>45-59</v>
      </c>
      <c r="R4078" s="2" t="str">
        <f>IF('Transaction Data'!$L4078&lt;=10,"Less Expensive","Expensive")</f>
        <v>Expensive</v>
      </c>
      <c r="S4078" s="4">
        <f>WEEKDAY('Transaction Data'!$A4078)</f>
        <v>3</v>
      </c>
      <c r="T4078" s="2" t="str">
        <f>IF(WEEKDAY('Transaction Data'!$A4078,2)&lt;6,"Weekday","Weekend")</f>
        <v>Weekday</v>
      </c>
    </row>
    <row r="4079" ht="15.75" customHeight="1">
      <c r="A4079" s="1">
        <v>45376.0</v>
      </c>
      <c r="B4079" s="2" t="s">
        <v>3877</v>
      </c>
      <c r="C4079" s="2" t="s">
        <v>54</v>
      </c>
      <c r="D4079" s="1">
        <v>24684.0</v>
      </c>
      <c r="E4079" s="2" t="s">
        <v>22</v>
      </c>
      <c r="F4079" s="2">
        <v>408.0</v>
      </c>
      <c r="G4079" s="2" t="s">
        <v>55</v>
      </c>
      <c r="H4079" s="2" t="s">
        <v>49</v>
      </c>
      <c r="I4079" s="2" t="s">
        <v>25</v>
      </c>
      <c r="J4079" s="2" t="str">
        <f t="array" ref="J4079">XLOOKUP('Transaction Data'!$G4079,Product_Code,Biscuit_Brand)</f>
        <v>Vanilla Wafers</v>
      </c>
      <c r="K4079" s="2">
        <f t="array" ref="K4079">XLOOKUP('Transaction Data'!$G4079,Product_Code,Cost)</f>
        <v>18</v>
      </c>
      <c r="L4079" s="2">
        <f t="array" ref="L4079">XLOOKUP('Transaction Data'!$G4079,Product_Code,Unit_Price)</f>
        <v>36</v>
      </c>
      <c r="M4079" s="3">
        <f>'Transaction Data'!$F4079*'Transaction Data'!$K4079</f>
        <v>7344</v>
      </c>
      <c r="N4079" s="3">
        <f>'Transaction Data'!$F4079*'Transaction Data'!$L4079</f>
        <v>14688</v>
      </c>
      <c r="O4079" s="3">
        <f>'Transaction Data'!$N4079-'Transaction Data'!$M4079</f>
        <v>7344</v>
      </c>
      <c r="P4079" s="2">
        <f>DATEDIF('Transaction Data'!$D4079,'Transaction Data'!$A4079,"y")</f>
        <v>56</v>
      </c>
      <c r="Q4079" s="2" t="str">
        <f>FLOOR('Transaction Data'!$P4079,15)&amp;"-"&amp;FLOOR('Transaction Data'!$P4079,15)+14</f>
        <v>45-59</v>
      </c>
      <c r="R4079" s="2" t="str">
        <f>IF('Transaction Data'!$L4079&lt;=10,"Less Expensive","Expensive")</f>
        <v>Expensive</v>
      </c>
      <c r="S4079" s="4">
        <f>WEEKDAY('Transaction Data'!$A4079)</f>
        <v>2</v>
      </c>
      <c r="T4079" s="2" t="str">
        <f>IF(WEEKDAY('Transaction Data'!$A4079,2)&lt;6,"Weekday","Weekend")</f>
        <v>Weekday</v>
      </c>
    </row>
    <row r="4080" ht="15.75" customHeight="1">
      <c r="A4080" s="1">
        <v>45446.0</v>
      </c>
      <c r="B4080" s="2" t="s">
        <v>3878</v>
      </c>
      <c r="C4080" s="2" t="s">
        <v>32</v>
      </c>
      <c r="D4080" s="1">
        <v>29230.0</v>
      </c>
      <c r="E4080" s="2" t="s">
        <v>22</v>
      </c>
      <c r="F4080" s="2">
        <v>376.0</v>
      </c>
      <c r="G4080" s="2" t="s">
        <v>28</v>
      </c>
      <c r="H4080" s="2" t="s">
        <v>52</v>
      </c>
      <c r="I4080" s="2" t="s">
        <v>25</v>
      </c>
      <c r="J4080" s="2" t="str">
        <f t="array" ref="J4080">XLOOKUP('Transaction Data'!$G4080,Product_Code,Biscuit_Brand)</f>
        <v>Shortbread</v>
      </c>
      <c r="K4080" s="2">
        <f t="array" ref="K4080">XLOOKUP('Transaction Data'!$G4080,Product_Code,Cost)</f>
        <v>10</v>
      </c>
      <c r="L4080" s="2">
        <f t="array" ref="L4080">XLOOKUP('Transaction Data'!$G4080,Product_Code,Unit_Price)</f>
        <v>45</v>
      </c>
      <c r="M4080" s="3">
        <f>'Transaction Data'!$F4080*'Transaction Data'!$K4080</f>
        <v>3760</v>
      </c>
      <c r="N4080" s="3">
        <f>'Transaction Data'!$F4080*'Transaction Data'!$L4080</f>
        <v>16920</v>
      </c>
      <c r="O4080" s="3">
        <f>'Transaction Data'!$N4080-'Transaction Data'!$M4080</f>
        <v>13160</v>
      </c>
      <c r="P4080" s="2">
        <f>DATEDIF('Transaction Data'!$D4080,'Transaction Data'!$A4080,"y")</f>
        <v>44</v>
      </c>
      <c r="Q4080" s="2" t="str">
        <f>FLOOR('Transaction Data'!$P4080,15)&amp;"-"&amp;FLOOR('Transaction Data'!$P4080,15)+14</f>
        <v>30-44</v>
      </c>
      <c r="R4080" s="2" t="str">
        <f>IF('Transaction Data'!$L4080&lt;=10,"Less Expensive","Expensive")</f>
        <v>Expensive</v>
      </c>
      <c r="S4080" s="4">
        <f>WEEKDAY('Transaction Data'!$A4080)</f>
        <v>2</v>
      </c>
      <c r="T4080" s="2" t="str">
        <f>IF(WEEKDAY('Transaction Data'!$A4080,2)&lt;6,"Weekday","Weekend")</f>
        <v>Weekday</v>
      </c>
    </row>
    <row r="4081" ht="15.75" customHeight="1">
      <c r="A4081" s="1">
        <v>45340.0</v>
      </c>
      <c r="B4081" s="2" t="s">
        <v>3879</v>
      </c>
      <c r="C4081" s="2" t="s">
        <v>69</v>
      </c>
      <c r="D4081" s="1">
        <v>20219.0</v>
      </c>
      <c r="E4081" s="2" t="s">
        <v>22</v>
      </c>
      <c r="F4081" s="2">
        <v>380.0</v>
      </c>
      <c r="G4081" s="2" t="s">
        <v>44</v>
      </c>
      <c r="H4081" s="2" t="s">
        <v>34</v>
      </c>
      <c r="I4081" s="2" t="s">
        <v>25</v>
      </c>
      <c r="J4081" s="2" t="str">
        <f t="array" ref="J4081">XLOOKUP('Transaction Data'!$G4081,Product_Code,Biscuit_Brand)</f>
        <v>Butter Crunch</v>
      </c>
      <c r="K4081" s="2">
        <f t="array" ref="K4081">XLOOKUP('Transaction Data'!$G4081,Product_Code,Cost)</f>
        <v>10</v>
      </c>
      <c r="L4081" s="2">
        <f t="array" ref="L4081">XLOOKUP('Transaction Data'!$G4081,Product_Code,Unit_Price)</f>
        <v>11</v>
      </c>
      <c r="M4081" s="3">
        <f>'Transaction Data'!$F4081*'Transaction Data'!$K4081</f>
        <v>3800</v>
      </c>
      <c r="N4081" s="3">
        <f>'Transaction Data'!$F4081*'Transaction Data'!$L4081</f>
        <v>4180</v>
      </c>
      <c r="O4081" s="3">
        <f>'Transaction Data'!$N4081-'Transaction Data'!$M4081</f>
        <v>380</v>
      </c>
      <c r="P4081" s="2">
        <f>DATEDIF('Transaction Data'!$D4081,'Transaction Data'!$A4081,"y")</f>
        <v>68</v>
      </c>
      <c r="Q4081" s="2" t="str">
        <f>FLOOR('Transaction Data'!$P4081,15)&amp;"-"&amp;FLOOR('Transaction Data'!$P4081,15)+14</f>
        <v>60-74</v>
      </c>
      <c r="R4081" s="2" t="str">
        <f>IF('Transaction Data'!$L4081&lt;=10,"Less Expensive","Expensive")</f>
        <v>Expensive</v>
      </c>
      <c r="S4081" s="4">
        <f>WEEKDAY('Transaction Data'!$A4081)</f>
        <v>1</v>
      </c>
      <c r="T4081" s="2" t="str">
        <f>IF(WEEKDAY('Transaction Data'!$A4081,2)&lt;6,"Weekday","Weekend")</f>
        <v>Weekend</v>
      </c>
    </row>
    <row r="4082" ht="15.75" customHeight="1">
      <c r="A4082" s="1">
        <v>45435.0</v>
      </c>
      <c r="B4082" s="2" t="s">
        <v>3880</v>
      </c>
      <c r="C4082" s="2" t="s">
        <v>32</v>
      </c>
      <c r="D4082" s="1">
        <v>27329.0</v>
      </c>
      <c r="E4082" s="2" t="s">
        <v>37</v>
      </c>
      <c r="F4082" s="2">
        <v>252.0</v>
      </c>
      <c r="G4082" s="2" t="s">
        <v>60</v>
      </c>
      <c r="H4082" s="2" t="s">
        <v>34</v>
      </c>
      <c r="I4082" s="2" t="s">
        <v>25</v>
      </c>
      <c r="J4082" s="2" t="str">
        <f t="array" ref="J4082">XLOOKUP('Transaction Data'!$G4082,Product_Code,Biscuit_Brand)</f>
        <v>Peanut Butter Bites</v>
      </c>
      <c r="K4082" s="2">
        <f t="array" ref="K4082">XLOOKUP('Transaction Data'!$G4082,Product_Code,Cost)</f>
        <v>5</v>
      </c>
      <c r="L4082" s="2">
        <f t="array" ref="L4082">XLOOKUP('Transaction Data'!$G4082,Product_Code,Unit_Price)</f>
        <v>7</v>
      </c>
      <c r="M4082" s="3">
        <f>'Transaction Data'!$F4082*'Transaction Data'!$K4082</f>
        <v>1260</v>
      </c>
      <c r="N4082" s="3">
        <f>'Transaction Data'!$F4082*'Transaction Data'!$L4082</f>
        <v>1764</v>
      </c>
      <c r="O4082" s="3">
        <f>'Transaction Data'!$N4082-'Transaction Data'!$M4082</f>
        <v>504</v>
      </c>
      <c r="P4082" s="2">
        <f>DATEDIF('Transaction Data'!$D4082,'Transaction Data'!$A4082,"y")</f>
        <v>49</v>
      </c>
      <c r="Q4082" s="2" t="str">
        <f>FLOOR('Transaction Data'!$P4082,15)&amp;"-"&amp;FLOOR('Transaction Data'!$P4082,15)+14</f>
        <v>45-59</v>
      </c>
      <c r="R4082" s="2" t="str">
        <f>IF('Transaction Data'!$L4082&lt;=10,"Less Expensive","Expensive")</f>
        <v>Less Expensive</v>
      </c>
      <c r="S4082" s="4">
        <f>WEEKDAY('Transaction Data'!$A4082)</f>
        <v>5</v>
      </c>
      <c r="T4082" s="2" t="str">
        <f>IF(WEEKDAY('Transaction Data'!$A4082,2)&lt;6,"Weekday","Weekend")</f>
        <v>Weekday</v>
      </c>
    </row>
    <row r="4083" ht="15.75" customHeight="1">
      <c r="A4083" s="1">
        <v>45308.0</v>
      </c>
      <c r="B4083" s="2" t="s">
        <v>3881</v>
      </c>
      <c r="C4083" s="2" t="s">
        <v>69</v>
      </c>
      <c r="D4083" s="1">
        <v>23471.0</v>
      </c>
      <c r="E4083" s="2" t="s">
        <v>27</v>
      </c>
      <c r="F4083" s="2">
        <v>142.0</v>
      </c>
      <c r="G4083" s="2" t="s">
        <v>48</v>
      </c>
      <c r="H4083" s="2" t="s">
        <v>39</v>
      </c>
      <c r="I4083" s="2" t="s">
        <v>30</v>
      </c>
      <c r="J4083" s="2" t="str">
        <f t="array" ref="J4083">XLOOKUP('Transaction Data'!$G4083,Product_Code,Biscuit_Brand)</f>
        <v>Lemon Crisps</v>
      </c>
      <c r="K4083" s="2">
        <f t="array" ref="K4083">XLOOKUP('Transaction Data'!$G4083,Product_Code,Cost)</f>
        <v>7</v>
      </c>
      <c r="L4083" s="2">
        <f t="array" ref="L4083">XLOOKUP('Transaction Data'!$G4083,Product_Code,Unit_Price)</f>
        <v>9</v>
      </c>
      <c r="M4083" s="3">
        <f>'Transaction Data'!$F4083*'Transaction Data'!$K4083</f>
        <v>994</v>
      </c>
      <c r="N4083" s="3">
        <f>'Transaction Data'!$F4083*'Transaction Data'!$L4083</f>
        <v>1278</v>
      </c>
      <c r="O4083" s="3">
        <f>'Transaction Data'!$N4083-'Transaction Data'!$M4083</f>
        <v>284</v>
      </c>
      <c r="P4083" s="2">
        <f>DATEDIF('Transaction Data'!$D4083,'Transaction Data'!$A4083,"y")</f>
        <v>59</v>
      </c>
      <c r="Q4083" s="2" t="str">
        <f>FLOOR('Transaction Data'!$P4083,15)&amp;"-"&amp;FLOOR('Transaction Data'!$P4083,15)+14</f>
        <v>45-59</v>
      </c>
      <c r="R4083" s="2" t="str">
        <f>IF('Transaction Data'!$L4083&lt;=10,"Less Expensive","Expensive")</f>
        <v>Less Expensive</v>
      </c>
      <c r="S4083" s="4">
        <f>WEEKDAY('Transaction Data'!$A4083)</f>
        <v>4</v>
      </c>
      <c r="T4083" s="2" t="str">
        <f>IF(WEEKDAY('Transaction Data'!$A4083,2)&lt;6,"Weekday","Weekend")</f>
        <v>Weekday</v>
      </c>
    </row>
    <row r="4084" ht="15.75" customHeight="1">
      <c r="A4084" s="1">
        <v>45305.0</v>
      </c>
      <c r="B4084" s="2" t="s">
        <v>3882</v>
      </c>
      <c r="C4084" s="2" t="s">
        <v>54</v>
      </c>
      <c r="D4084" s="1">
        <v>22864.0</v>
      </c>
      <c r="E4084" s="2" t="s">
        <v>22</v>
      </c>
      <c r="F4084" s="2">
        <v>333.0</v>
      </c>
      <c r="G4084" s="2" t="s">
        <v>48</v>
      </c>
      <c r="H4084" s="2" t="s">
        <v>42</v>
      </c>
      <c r="I4084" s="2" t="s">
        <v>25</v>
      </c>
      <c r="J4084" s="2" t="str">
        <f t="array" ref="J4084">XLOOKUP('Transaction Data'!$G4084,Product_Code,Biscuit_Brand)</f>
        <v>Lemon Crisps</v>
      </c>
      <c r="K4084" s="2">
        <f t="array" ref="K4084">XLOOKUP('Transaction Data'!$G4084,Product_Code,Cost)</f>
        <v>7</v>
      </c>
      <c r="L4084" s="2">
        <f t="array" ref="L4084">XLOOKUP('Transaction Data'!$G4084,Product_Code,Unit_Price)</f>
        <v>9</v>
      </c>
      <c r="M4084" s="3">
        <f>'Transaction Data'!$F4084*'Transaction Data'!$K4084</f>
        <v>2331</v>
      </c>
      <c r="N4084" s="3">
        <f>'Transaction Data'!$F4084*'Transaction Data'!$L4084</f>
        <v>2997</v>
      </c>
      <c r="O4084" s="3">
        <f>'Transaction Data'!$N4084-'Transaction Data'!$M4084</f>
        <v>666</v>
      </c>
      <c r="P4084" s="2">
        <f>DATEDIF('Transaction Data'!$D4084,'Transaction Data'!$A4084,"y")</f>
        <v>61</v>
      </c>
      <c r="Q4084" s="2" t="str">
        <f>FLOOR('Transaction Data'!$P4084,15)&amp;"-"&amp;FLOOR('Transaction Data'!$P4084,15)+14</f>
        <v>60-74</v>
      </c>
      <c r="R4084" s="2" t="str">
        <f>IF('Transaction Data'!$L4084&lt;=10,"Less Expensive","Expensive")</f>
        <v>Less Expensive</v>
      </c>
      <c r="S4084" s="4">
        <f>WEEKDAY('Transaction Data'!$A4084)</f>
        <v>1</v>
      </c>
      <c r="T4084" s="2" t="str">
        <f>IF(WEEKDAY('Transaction Data'!$A4084,2)&lt;6,"Weekday","Weekend")</f>
        <v>Weekend</v>
      </c>
    </row>
    <row r="4085" ht="15.75" customHeight="1">
      <c r="A4085" s="1">
        <v>45422.0</v>
      </c>
      <c r="B4085" s="2" t="s">
        <v>3883</v>
      </c>
      <c r="C4085" s="2" t="s">
        <v>47</v>
      </c>
      <c r="D4085" s="1">
        <v>25576.0</v>
      </c>
      <c r="E4085" s="2" t="s">
        <v>27</v>
      </c>
      <c r="F4085" s="2">
        <v>50.0</v>
      </c>
      <c r="G4085" s="2" t="s">
        <v>48</v>
      </c>
      <c r="H4085" s="2" t="s">
        <v>45</v>
      </c>
      <c r="I4085" s="2" t="s">
        <v>25</v>
      </c>
      <c r="J4085" s="2" t="str">
        <f t="array" ref="J4085">XLOOKUP('Transaction Data'!$G4085,Product_Code,Biscuit_Brand)</f>
        <v>Lemon Crisps</v>
      </c>
      <c r="K4085" s="2">
        <f t="array" ref="K4085">XLOOKUP('Transaction Data'!$G4085,Product_Code,Cost)</f>
        <v>7</v>
      </c>
      <c r="L4085" s="2">
        <f t="array" ref="L4085">XLOOKUP('Transaction Data'!$G4085,Product_Code,Unit_Price)</f>
        <v>9</v>
      </c>
      <c r="M4085" s="3">
        <f>'Transaction Data'!$F4085*'Transaction Data'!$K4085</f>
        <v>350</v>
      </c>
      <c r="N4085" s="3">
        <f>'Transaction Data'!$F4085*'Transaction Data'!$L4085</f>
        <v>450</v>
      </c>
      <c r="O4085" s="3">
        <f>'Transaction Data'!$N4085-'Transaction Data'!$M4085</f>
        <v>100</v>
      </c>
      <c r="P4085" s="2">
        <f>DATEDIF('Transaction Data'!$D4085,'Transaction Data'!$A4085,"y")</f>
        <v>54</v>
      </c>
      <c r="Q4085" s="2" t="str">
        <f>FLOOR('Transaction Data'!$P4085,15)&amp;"-"&amp;FLOOR('Transaction Data'!$P4085,15)+14</f>
        <v>45-59</v>
      </c>
      <c r="R4085" s="2" t="str">
        <f>IF('Transaction Data'!$L4085&lt;=10,"Less Expensive","Expensive")</f>
        <v>Less Expensive</v>
      </c>
      <c r="S4085" s="4">
        <f>WEEKDAY('Transaction Data'!$A4085)</f>
        <v>6</v>
      </c>
      <c r="T4085" s="2" t="str">
        <f>IF(WEEKDAY('Transaction Data'!$A4085,2)&lt;6,"Weekday","Weekend")</f>
        <v>Weekday</v>
      </c>
    </row>
    <row r="4086" ht="15.75" customHeight="1">
      <c r="A4086" s="1">
        <v>45375.0</v>
      </c>
      <c r="B4086" s="2" t="s">
        <v>3884</v>
      </c>
      <c r="C4086" s="2" t="s">
        <v>54</v>
      </c>
      <c r="D4086" s="1">
        <v>32900.0</v>
      </c>
      <c r="E4086" s="2" t="s">
        <v>63</v>
      </c>
      <c r="F4086" s="2">
        <v>302.0</v>
      </c>
      <c r="G4086" s="2" t="s">
        <v>28</v>
      </c>
      <c r="H4086" s="2" t="s">
        <v>49</v>
      </c>
      <c r="I4086" s="2" t="s">
        <v>25</v>
      </c>
      <c r="J4086" s="2" t="str">
        <f t="array" ref="J4086">XLOOKUP('Transaction Data'!$G4086,Product_Code,Biscuit_Brand)</f>
        <v>Shortbread</v>
      </c>
      <c r="K4086" s="2">
        <f t="array" ref="K4086">XLOOKUP('Transaction Data'!$G4086,Product_Code,Cost)</f>
        <v>10</v>
      </c>
      <c r="L4086" s="2">
        <f t="array" ref="L4086">XLOOKUP('Transaction Data'!$G4086,Product_Code,Unit_Price)</f>
        <v>45</v>
      </c>
      <c r="M4086" s="3">
        <f>'Transaction Data'!$F4086*'Transaction Data'!$K4086</f>
        <v>3020</v>
      </c>
      <c r="N4086" s="3">
        <f>'Transaction Data'!$F4086*'Transaction Data'!$L4086</f>
        <v>13590</v>
      </c>
      <c r="O4086" s="3">
        <f>'Transaction Data'!$N4086-'Transaction Data'!$M4086</f>
        <v>10570</v>
      </c>
      <c r="P4086" s="2">
        <f>DATEDIF('Transaction Data'!$D4086,'Transaction Data'!$A4086,"y")</f>
        <v>34</v>
      </c>
      <c r="Q4086" s="2" t="str">
        <f>FLOOR('Transaction Data'!$P4086,15)&amp;"-"&amp;FLOOR('Transaction Data'!$P4086,15)+14</f>
        <v>30-44</v>
      </c>
      <c r="R4086" s="2" t="str">
        <f>IF('Transaction Data'!$L4086&lt;=10,"Less Expensive","Expensive")</f>
        <v>Expensive</v>
      </c>
      <c r="S4086" s="4">
        <f>WEEKDAY('Transaction Data'!$A4086)</f>
        <v>1</v>
      </c>
      <c r="T4086" s="2" t="str">
        <f>IF(WEEKDAY('Transaction Data'!$A4086,2)&lt;6,"Weekday","Weekend")</f>
        <v>Weekend</v>
      </c>
    </row>
    <row r="4087" ht="15.75" customHeight="1">
      <c r="A4087" s="1">
        <v>45401.0</v>
      </c>
      <c r="B4087" s="2" t="s">
        <v>3885</v>
      </c>
      <c r="C4087" s="2" t="s">
        <v>32</v>
      </c>
      <c r="D4087" s="1">
        <v>27496.0</v>
      </c>
      <c r="E4087" s="2" t="s">
        <v>27</v>
      </c>
      <c r="F4087" s="2">
        <v>258.0</v>
      </c>
      <c r="G4087" s="2" t="s">
        <v>23</v>
      </c>
      <c r="H4087" s="2" t="s">
        <v>52</v>
      </c>
      <c r="I4087" s="2" t="s">
        <v>25</v>
      </c>
      <c r="J4087" s="2" t="str">
        <f t="array" ref="J4087">XLOOKUP('Transaction Data'!$G4087,Product_Code,Biscuit_Brand)</f>
        <v>Cinnamon Swirls</v>
      </c>
      <c r="K4087" s="2">
        <f t="array" ref="K4087">XLOOKUP('Transaction Data'!$G4087,Product_Code,Cost)</f>
        <v>10</v>
      </c>
      <c r="L4087" s="2">
        <f t="array" ref="L4087">XLOOKUP('Transaction Data'!$G4087,Product_Code,Unit_Price)</f>
        <v>14</v>
      </c>
      <c r="M4087" s="3">
        <f>'Transaction Data'!$F4087*'Transaction Data'!$K4087</f>
        <v>2580</v>
      </c>
      <c r="N4087" s="3">
        <f>'Transaction Data'!$F4087*'Transaction Data'!$L4087</f>
        <v>3612</v>
      </c>
      <c r="O4087" s="3">
        <f>'Transaction Data'!$N4087-'Transaction Data'!$M4087</f>
        <v>1032</v>
      </c>
      <c r="P4087" s="2">
        <f>DATEDIF('Transaction Data'!$D4087,'Transaction Data'!$A4087,"y")</f>
        <v>49</v>
      </c>
      <c r="Q4087" s="2" t="str">
        <f>FLOOR('Transaction Data'!$P4087,15)&amp;"-"&amp;FLOOR('Transaction Data'!$P4087,15)+14</f>
        <v>45-59</v>
      </c>
      <c r="R4087" s="2" t="str">
        <f>IF('Transaction Data'!$L4087&lt;=10,"Less Expensive","Expensive")</f>
        <v>Expensive</v>
      </c>
      <c r="S4087" s="4">
        <f>WEEKDAY('Transaction Data'!$A4087)</f>
        <v>6</v>
      </c>
      <c r="T4087" s="2" t="str">
        <f>IF(WEEKDAY('Transaction Data'!$A4087,2)&lt;6,"Weekday","Weekend")</f>
        <v>Weekday</v>
      </c>
    </row>
    <row r="4088" ht="15.75" customHeight="1">
      <c r="A4088" s="1">
        <v>45440.0</v>
      </c>
      <c r="B4088" s="2" t="s">
        <v>3886</v>
      </c>
      <c r="C4088" s="2" t="s">
        <v>72</v>
      </c>
      <c r="D4088" s="1">
        <v>18210.0</v>
      </c>
      <c r="E4088" s="2" t="s">
        <v>37</v>
      </c>
      <c r="F4088" s="2">
        <v>32.0</v>
      </c>
      <c r="G4088" s="2" t="s">
        <v>44</v>
      </c>
      <c r="H4088" s="2" t="s">
        <v>49</v>
      </c>
      <c r="I4088" s="2" t="s">
        <v>25</v>
      </c>
      <c r="J4088" s="2" t="str">
        <f t="array" ref="J4088">XLOOKUP('Transaction Data'!$G4088,Product_Code,Biscuit_Brand)</f>
        <v>Butter Crunch</v>
      </c>
      <c r="K4088" s="2">
        <f t="array" ref="K4088">XLOOKUP('Transaction Data'!$G4088,Product_Code,Cost)</f>
        <v>10</v>
      </c>
      <c r="L4088" s="2">
        <f t="array" ref="L4088">XLOOKUP('Transaction Data'!$G4088,Product_Code,Unit_Price)</f>
        <v>11</v>
      </c>
      <c r="M4088" s="3">
        <f>'Transaction Data'!$F4088*'Transaction Data'!$K4088</f>
        <v>320</v>
      </c>
      <c r="N4088" s="3">
        <f>'Transaction Data'!$F4088*'Transaction Data'!$L4088</f>
        <v>352</v>
      </c>
      <c r="O4088" s="3">
        <f>'Transaction Data'!$N4088-'Transaction Data'!$M4088</f>
        <v>32</v>
      </c>
      <c r="P4088" s="2">
        <f>DATEDIF('Transaction Data'!$D4088,'Transaction Data'!$A4088,"y")</f>
        <v>74</v>
      </c>
      <c r="Q4088" s="2" t="str">
        <f>FLOOR('Transaction Data'!$P4088,15)&amp;"-"&amp;FLOOR('Transaction Data'!$P4088,15)+14</f>
        <v>60-74</v>
      </c>
      <c r="R4088" s="2" t="str">
        <f>IF('Transaction Data'!$L4088&lt;=10,"Less Expensive","Expensive")</f>
        <v>Expensive</v>
      </c>
      <c r="S4088" s="4">
        <f>WEEKDAY('Transaction Data'!$A4088)</f>
        <v>3</v>
      </c>
      <c r="T4088" s="2" t="str">
        <f>IF(WEEKDAY('Transaction Data'!$A4088,2)&lt;6,"Weekday","Weekend")</f>
        <v>Weekday</v>
      </c>
    </row>
    <row r="4089" ht="15.75" customHeight="1">
      <c r="A4089" s="1">
        <v>45312.0</v>
      </c>
      <c r="B4089" s="2" t="s">
        <v>3887</v>
      </c>
      <c r="C4089" s="2" t="s">
        <v>41</v>
      </c>
      <c r="D4089" s="1">
        <v>31861.0</v>
      </c>
      <c r="E4089" s="2" t="s">
        <v>27</v>
      </c>
      <c r="F4089" s="2">
        <v>230.0</v>
      </c>
      <c r="G4089" s="2" t="s">
        <v>60</v>
      </c>
      <c r="H4089" s="2" t="s">
        <v>52</v>
      </c>
      <c r="I4089" s="2" t="s">
        <v>25</v>
      </c>
      <c r="J4089" s="2" t="str">
        <f t="array" ref="J4089">XLOOKUP('Transaction Data'!$G4089,Product_Code,Biscuit_Brand)</f>
        <v>Peanut Butter Bites</v>
      </c>
      <c r="K4089" s="2">
        <f t="array" ref="K4089">XLOOKUP('Transaction Data'!$G4089,Product_Code,Cost)</f>
        <v>5</v>
      </c>
      <c r="L4089" s="2">
        <f t="array" ref="L4089">XLOOKUP('Transaction Data'!$G4089,Product_Code,Unit_Price)</f>
        <v>7</v>
      </c>
      <c r="M4089" s="3">
        <f>'Transaction Data'!$F4089*'Transaction Data'!$K4089</f>
        <v>1150</v>
      </c>
      <c r="N4089" s="3">
        <f>'Transaction Data'!$F4089*'Transaction Data'!$L4089</f>
        <v>1610</v>
      </c>
      <c r="O4089" s="3">
        <f>'Transaction Data'!$N4089-'Transaction Data'!$M4089</f>
        <v>460</v>
      </c>
      <c r="P4089" s="2">
        <f>DATEDIF('Transaction Data'!$D4089,'Transaction Data'!$A4089,"y")</f>
        <v>36</v>
      </c>
      <c r="Q4089" s="2" t="str">
        <f>FLOOR('Transaction Data'!$P4089,15)&amp;"-"&amp;FLOOR('Transaction Data'!$P4089,15)+14</f>
        <v>30-44</v>
      </c>
      <c r="R4089" s="2" t="str">
        <f>IF('Transaction Data'!$L4089&lt;=10,"Less Expensive","Expensive")</f>
        <v>Less Expensive</v>
      </c>
      <c r="S4089" s="4">
        <f>WEEKDAY('Transaction Data'!$A4089)</f>
        <v>1</v>
      </c>
      <c r="T4089" s="2" t="str">
        <f>IF(WEEKDAY('Transaction Data'!$A4089,2)&lt;6,"Weekday","Weekend")</f>
        <v>Weekend</v>
      </c>
    </row>
    <row r="4090" ht="15.75" customHeight="1">
      <c r="A4090" s="1">
        <v>45326.0</v>
      </c>
      <c r="B4090" s="2" t="s">
        <v>3888</v>
      </c>
      <c r="C4090" s="2" t="s">
        <v>32</v>
      </c>
      <c r="D4090" s="1">
        <v>28063.0</v>
      </c>
      <c r="E4090" s="2" t="s">
        <v>27</v>
      </c>
      <c r="F4090" s="2">
        <v>379.0</v>
      </c>
      <c r="G4090" s="2" t="s">
        <v>57</v>
      </c>
      <c r="H4090" s="2" t="s">
        <v>52</v>
      </c>
      <c r="I4090" s="2" t="s">
        <v>25</v>
      </c>
      <c r="J4090" s="2" t="str">
        <f t="array" ref="J4090">XLOOKUP('Transaction Data'!$G4090,Product_Code,Biscuit_Brand)</f>
        <v>Oatmeal Cookies</v>
      </c>
      <c r="K4090" s="2">
        <f t="array" ref="K4090">XLOOKUP('Transaction Data'!$G4090,Product_Code,Cost)</f>
        <v>19</v>
      </c>
      <c r="L4090" s="2">
        <f t="array" ref="L4090">XLOOKUP('Transaction Data'!$G4090,Product_Code,Unit_Price)</f>
        <v>23</v>
      </c>
      <c r="M4090" s="3">
        <f>'Transaction Data'!$F4090*'Transaction Data'!$K4090</f>
        <v>7201</v>
      </c>
      <c r="N4090" s="3">
        <f>'Transaction Data'!$F4090*'Transaction Data'!$L4090</f>
        <v>8717</v>
      </c>
      <c r="O4090" s="3">
        <f>'Transaction Data'!$N4090-'Transaction Data'!$M4090</f>
        <v>1516</v>
      </c>
      <c r="P4090" s="2">
        <f>DATEDIF('Transaction Data'!$D4090,'Transaction Data'!$A4090,"y")</f>
        <v>47</v>
      </c>
      <c r="Q4090" s="2" t="str">
        <f>FLOOR('Transaction Data'!$P4090,15)&amp;"-"&amp;FLOOR('Transaction Data'!$P4090,15)+14</f>
        <v>45-59</v>
      </c>
      <c r="R4090" s="2" t="str">
        <f>IF('Transaction Data'!$L4090&lt;=10,"Less Expensive","Expensive")</f>
        <v>Expensive</v>
      </c>
      <c r="S4090" s="4">
        <f>WEEKDAY('Transaction Data'!$A4090)</f>
        <v>1</v>
      </c>
      <c r="T4090" s="2" t="str">
        <f>IF(WEEKDAY('Transaction Data'!$A4090,2)&lt;6,"Weekday","Weekend")</f>
        <v>Weekend</v>
      </c>
    </row>
    <row r="4091" ht="15.75" customHeight="1">
      <c r="A4091" s="1">
        <v>45447.0</v>
      </c>
      <c r="B4091" s="2" t="s">
        <v>3889</v>
      </c>
      <c r="C4091" s="2" t="s">
        <v>51</v>
      </c>
      <c r="D4091" s="1">
        <v>36155.0</v>
      </c>
      <c r="E4091" s="2" t="s">
        <v>27</v>
      </c>
      <c r="F4091" s="2">
        <v>89.0</v>
      </c>
      <c r="G4091" s="2" t="s">
        <v>48</v>
      </c>
      <c r="H4091" s="2" t="s">
        <v>45</v>
      </c>
      <c r="I4091" s="2" t="s">
        <v>25</v>
      </c>
      <c r="J4091" s="2" t="str">
        <f t="array" ref="J4091">XLOOKUP('Transaction Data'!$G4091,Product_Code,Biscuit_Brand)</f>
        <v>Lemon Crisps</v>
      </c>
      <c r="K4091" s="2">
        <f t="array" ref="K4091">XLOOKUP('Transaction Data'!$G4091,Product_Code,Cost)</f>
        <v>7</v>
      </c>
      <c r="L4091" s="2">
        <f t="array" ref="L4091">XLOOKUP('Transaction Data'!$G4091,Product_Code,Unit_Price)</f>
        <v>9</v>
      </c>
      <c r="M4091" s="3">
        <f>'Transaction Data'!$F4091*'Transaction Data'!$K4091</f>
        <v>623</v>
      </c>
      <c r="N4091" s="3">
        <f>'Transaction Data'!$F4091*'Transaction Data'!$L4091</f>
        <v>801</v>
      </c>
      <c r="O4091" s="3">
        <f>'Transaction Data'!$N4091-'Transaction Data'!$M4091</f>
        <v>178</v>
      </c>
      <c r="P4091" s="2">
        <f>DATEDIF('Transaction Data'!$D4091,'Transaction Data'!$A4091,"y")</f>
        <v>25</v>
      </c>
      <c r="Q4091" s="2" t="str">
        <f>FLOOR('Transaction Data'!$P4091,15)&amp;"-"&amp;FLOOR('Transaction Data'!$P4091,15)+14</f>
        <v>15-29</v>
      </c>
      <c r="R4091" s="2" t="str">
        <f>IF('Transaction Data'!$L4091&lt;=10,"Less Expensive","Expensive")</f>
        <v>Less Expensive</v>
      </c>
      <c r="S4091" s="4">
        <f>WEEKDAY('Transaction Data'!$A4091)</f>
        <v>3</v>
      </c>
      <c r="T4091" s="2" t="str">
        <f>IF(WEEKDAY('Transaction Data'!$A4091,2)&lt;6,"Weekday","Weekend")</f>
        <v>Weekday</v>
      </c>
    </row>
    <row r="4092" ht="15.75" customHeight="1">
      <c r="A4092" s="1">
        <v>45432.0</v>
      </c>
      <c r="B4092" s="2" t="s">
        <v>3890</v>
      </c>
      <c r="C4092" s="2" t="s">
        <v>51</v>
      </c>
      <c r="D4092" s="1">
        <v>20901.0</v>
      </c>
      <c r="E4092" s="2" t="s">
        <v>63</v>
      </c>
      <c r="F4092" s="2">
        <v>27.0</v>
      </c>
      <c r="G4092" s="2" t="s">
        <v>60</v>
      </c>
      <c r="H4092" s="2" t="s">
        <v>49</v>
      </c>
      <c r="I4092" s="2" t="s">
        <v>25</v>
      </c>
      <c r="J4092" s="2" t="str">
        <f t="array" ref="J4092">XLOOKUP('Transaction Data'!$G4092,Product_Code,Biscuit_Brand)</f>
        <v>Peanut Butter Bites</v>
      </c>
      <c r="K4092" s="2">
        <f t="array" ref="K4092">XLOOKUP('Transaction Data'!$G4092,Product_Code,Cost)</f>
        <v>5</v>
      </c>
      <c r="L4092" s="2">
        <f t="array" ref="L4092">XLOOKUP('Transaction Data'!$G4092,Product_Code,Unit_Price)</f>
        <v>7</v>
      </c>
      <c r="M4092" s="3">
        <f>'Transaction Data'!$F4092*'Transaction Data'!$K4092</f>
        <v>135</v>
      </c>
      <c r="N4092" s="3">
        <f>'Transaction Data'!$F4092*'Transaction Data'!$L4092</f>
        <v>189</v>
      </c>
      <c r="O4092" s="3">
        <f>'Transaction Data'!$N4092-'Transaction Data'!$M4092</f>
        <v>54</v>
      </c>
      <c r="P4092" s="2">
        <f>DATEDIF('Transaction Data'!$D4092,'Transaction Data'!$A4092,"y")</f>
        <v>67</v>
      </c>
      <c r="Q4092" s="2" t="str">
        <f>FLOOR('Transaction Data'!$P4092,15)&amp;"-"&amp;FLOOR('Transaction Data'!$P4092,15)+14</f>
        <v>60-74</v>
      </c>
      <c r="R4092" s="2" t="str">
        <f>IF('Transaction Data'!$L4092&lt;=10,"Less Expensive","Expensive")</f>
        <v>Less Expensive</v>
      </c>
      <c r="S4092" s="4">
        <f>WEEKDAY('Transaction Data'!$A4092)</f>
        <v>2</v>
      </c>
      <c r="T4092" s="2" t="str">
        <f>IF(WEEKDAY('Transaction Data'!$A4092,2)&lt;6,"Weekday","Weekend")</f>
        <v>Weekday</v>
      </c>
    </row>
    <row r="4093" ht="15.75" customHeight="1">
      <c r="A4093" s="1">
        <v>45307.0</v>
      </c>
      <c r="B4093" s="2" t="s">
        <v>3891</v>
      </c>
      <c r="C4093" s="2" t="s">
        <v>78</v>
      </c>
      <c r="D4093" s="1">
        <v>24991.0</v>
      </c>
      <c r="E4093" s="2" t="s">
        <v>27</v>
      </c>
      <c r="F4093" s="2">
        <v>199.0</v>
      </c>
      <c r="G4093" s="2" t="s">
        <v>57</v>
      </c>
      <c r="H4093" s="2" t="s">
        <v>52</v>
      </c>
      <c r="I4093" s="2" t="s">
        <v>25</v>
      </c>
      <c r="J4093" s="2" t="str">
        <f t="array" ref="J4093">XLOOKUP('Transaction Data'!$G4093,Product_Code,Biscuit_Brand)</f>
        <v>Oatmeal Cookies</v>
      </c>
      <c r="K4093" s="2">
        <f t="array" ref="K4093">XLOOKUP('Transaction Data'!$G4093,Product_Code,Cost)</f>
        <v>19</v>
      </c>
      <c r="L4093" s="2">
        <f t="array" ref="L4093">XLOOKUP('Transaction Data'!$G4093,Product_Code,Unit_Price)</f>
        <v>23</v>
      </c>
      <c r="M4093" s="3">
        <f>'Transaction Data'!$F4093*'Transaction Data'!$K4093</f>
        <v>3781</v>
      </c>
      <c r="N4093" s="3">
        <f>'Transaction Data'!$F4093*'Transaction Data'!$L4093</f>
        <v>4577</v>
      </c>
      <c r="O4093" s="3">
        <f>'Transaction Data'!$N4093-'Transaction Data'!$M4093</f>
        <v>796</v>
      </c>
      <c r="P4093" s="2">
        <f>DATEDIF('Transaction Data'!$D4093,'Transaction Data'!$A4093,"y")</f>
        <v>55</v>
      </c>
      <c r="Q4093" s="2" t="str">
        <f>FLOOR('Transaction Data'!$P4093,15)&amp;"-"&amp;FLOOR('Transaction Data'!$P4093,15)+14</f>
        <v>45-59</v>
      </c>
      <c r="R4093" s="2" t="str">
        <f>IF('Transaction Data'!$L4093&lt;=10,"Less Expensive","Expensive")</f>
        <v>Expensive</v>
      </c>
      <c r="S4093" s="4">
        <f>WEEKDAY('Transaction Data'!$A4093)</f>
        <v>3</v>
      </c>
      <c r="T4093" s="2" t="str">
        <f>IF(WEEKDAY('Transaction Data'!$A4093,2)&lt;6,"Weekday","Weekend")</f>
        <v>Weekday</v>
      </c>
    </row>
    <row r="4094" ht="15.75" customHeight="1">
      <c r="A4094" s="1">
        <v>45478.0</v>
      </c>
      <c r="B4094" s="2" t="s">
        <v>3892</v>
      </c>
      <c r="C4094" s="2" t="s">
        <v>41</v>
      </c>
      <c r="D4094" s="1">
        <v>18877.0</v>
      </c>
      <c r="E4094" s="2" t="s">
        <v>27</v>
      </c>
      <c r="F4094" s="2">
        <v>360.0</v>
      </c>
      <c r="G4094" s="2" t="s">
        <v>61</v>
      </c>
      <c r="H4094" s="2" t="s">
        <v>49</v>
      </c>
      <c r="I4094" s="2" t="s">
        <v>25</v>
      </c>
      <c r="J4094" s="2" t="str">
        <f t="array" ref="J4094">XLOOKUP('Transaction Data'!$G4094,Product_Code,Biscuit_Brand)</f>
        <v>Choco Delight</v>
      </c>
      <c r="K4094" s="2">
        <f t="array" ref="K4094">XLOOKUP('Transaction Data'!$G4094,Product_Code,Cost)</f>
        <v>3</v>
      </c>
      <c r="L4094" s="2">
        <f t="array" ref="L4094">XLOOKUP('Transaction Data'!$G4094,Product_Code,Unit_Price)</f>
        <v>5</v>
      </c>
      <c r="M4094" s="3">
        <f>'Transaction Data'!$F4094*'Transaction Data'!$K4094</f>
        <v>1080</v>
      </c>
      <c r="N4094" s="3">
        <f>'Transaction Data'!$F4094*'Transaction Data'!$L4094</f>
        <v>1800</v>
      </c>
      <c r="O4094" s="3">
        <f>'Transaction Data'!$N4094-'Transaction Data'!$M4094</f>
        <v>720</v>
      </c>
      <c r="P4094" s="2">
        <f>DATEDIF('Transaction Data'!$D4094,'Transaction Data'!$A4094,"y")</f>
        <v>72</v>
      </c>
      <c r="Q4094" s="2" t="str">
        <f>FLOOR('Transaction Data'!$P4094,15)&amp;"-"&amp;FLOOR('Transaction Data'!$P4094,15)+14</f>
        <v>60-74</v>
      </c>
      <c r="R4094" s="2" t="str">
        <f>IF('Transaction Data'!$L4094&lt;=10,"Less Expensive","Expensive")</f>
        <v>Less Expensive</v>
      </c>
      <c r="S4094" s="4">
        <f>WEEKDAY('Transaction Data'!$A4094)</f>
        <v>6</v>
      </c>
      <c r="T4094" s="2" t="str">
        <f>IF(WEEKDAY('Transaction Data'!$A4094,2)&lt;6,"Weekday","Weekend")</f>
        <v>Weekday</v>
      </c>
    </row>
    <row r="4095" ht="15.75" customHeight="1">
      <c r="A4095" s="1">
        <v>45411.0</v>
      </c>
      <c r="B4095" s="2" t="s">
        <v>3893</v>
      </c>
      <c r="C4095" s="2" t="s">
        <v>78</v>
      </c>
      <c r="D4095" s="1">
        <v>31888.0</v>
      </c>
      <c r="E4095" s="2" t="s">
        <v>27</v>
      </c>
      <c r="F4095" s="2">
        <v>201.0</v>
      </c>
      <c r="G4095" s="2" t="s">
        <v>44</v>
      </c>
      <c r="H4095" s="2" t="s">
        <v>52</v>
      </c>
      <c r="I4095" s="2" t="s">
        <v>25</v>
      </c>
      <c r="J4095" s="2" t="str">
        <f t="array" ref="J4095">XLOOKUP('Transaction Data'!$G4095,Product_Code,Biscuit_Brand)</f>
        <v>Butter Crunch</v>
      </c>
      <c r="K4095" s="2">
        <f t="array" ref="K4095">XLOOKUP('Transaction Data'!$G4095,Product_Code,Cost)</f>
        <v>10</v>
      </c>
      <c r="L4095" s="2">
        <f t="array" ref="L4095">XLOOKUP('Transaction Data'!$G4095,Product_Code,Unit_Price)</f>
        <v>11</v>
      </c>
      <c r="M4095" s="3">
        <f>'Transaction Data'!$F4095*'Transaction Data'!$K4095</f>
        <v>2010</v>
      </c>
      <c r="N4095" s="3">
        <f>'Transaction Data'!$F4095*'Transaction Data'!$L4095</f>
        <v>2211</v>
      </c>
      <c r="O4095" s="3">
        <f>'Transaction Data'!$N4095-'Transaction Data'!$M4095</f>
        <v>201</v>
      </c>
      <c r="P4095" s="2">
        <f>DATEDIF('Transaction Data'!$D4095,'Transaction Data'!$A4095,"y")</f>
        <v>37</v>
      </c>
      <c r="Q4095" s="2" t="str">
        <f>FLOOR('Transaction Data'!$P4095,15)&amp;"-"&amp;FLOOR('Transaction Data'!$P4095,15)+14</f>
        <v>30-44</v>
      </c>
      <c r="R4095" s="2" t="str">
        <f>IF('Transaction Data'!$L4095&lt;=10,"Less Expensive","Expensive")</f>
        <v>Expensive</v>
      </c>
      <c r="S4095" s="4">
        <f>WEEKDAY('Transaction Data'!$A4095)</f>
        <v>2</v>
      </c>
      <c r="T4095" s="2" t="str">
        <f>IF(WEEKDAY('Transaction Data'!$A4095,2)&lt;6,"Weekday","Weekend")</f>
        <v>Weekday</v>
      </c>
    </row>
    <row r="4096" ht="15.75" customHeight="1">
      <c r="A4096" s="1">
        <v>45465.0</v>
      </c>
      <c r="B4096" s="2" t="s">
        <v>3894</v>
      </c>
      <c r="C4096" s="2" t="s">
        <v>54</v>
      </c>
      <c r="D4096" s="1">
        <v>17336.0</v>
      </c>
      <c r="E4096" s="2" t="s">
        <v>63</v>
      </c>
      <c r="F4096" s="2">
        <v>224.0</v>
      </c>
      <c r="G4096" s="2" t="s">
        <v>23</v>
      </c>
      <c r="H4096" s="2" t="s">
        <v>34</v>
      </c>
      <c r="I4096" s="2" t="s">
        <v>25</v>
      </c>
      <c r="J4096" s="2" t="str">
        <f t="array" ref="J4096">XLOOKUP('Transaction Data'!$G4096,Product_Code,Biscuit_Brand)</f>
        <v>Cinnamon Swirls</v>
      </c>
      <c r="K4096" s="2">
        <f t="array" ref="K4096">XLOOKUP('Transaction Data'!$G4096,Product_Code,Cost)</f>
        <v>10</v>
      </c>
      <c r="L4096" s="2">
        <f t="array" ref="L4096">XLOOKUP('Transaction Data'!$G4096,Product_Code,Unit_Price)</f>
        <v>14</v>
      </c>
      <c r="M4096" s="3">
        <f>'Transaction Data'!$F4096*'Transaction Data'!$K4096</f>
        <v>2240</v>
      </c>
      <c r="N4096" s="3">
        <f>'Transaction Data'!$F4096*'Transaction Data'!$L4096</f>
        <v>3136</v>
      </c>
      <c r="O4096" s="3">
        <f>'Transaction Data'!$N4096-'Transaction Data'!$M4096</f>
        <v>896</v>
      </c>
      <c r="P4096" s="2">
        <f>DATEDIF('Transaction Data'!$D4096,'Transaction Data'!$A4096,"y")</f>
        <v>77</v>
      </c>
      <c r="Q4096" s="2" t="str">
        <f>FLOOR('Transaction Data'!$P4096,15)&amp;"-"&amp;FLOOR('Transaction Data'!$P4096,15)+14</f>
        <v>75-89</v>
      </c>
      <c r="R4096" s="2" t="str">
        <f>IF('Transaction Data'!$L4096&lt;=10,"Less Expensive","Expensive")</f>
        <v>Expensive</v>
      </c>
      <c r="S4096" s="4">
        <f>WEEKDAY('Transaction Data'!$A4096)</f>
        <v>7</v>
      </c>
      <c r="T4096" s="2" t="str">
        <f>IF(WEEKDAY('Transaction Data'!$A4096,2)&lt;6,"Weekday","Weekend")</f>
        <v>Weekend</v>
      </c>
    </row>
    <row r="4097" ht="15.75" customHeight="1">
      <c r="A4097" s="1">
        <v>45497.0</v>
      </c>
      <c r="B4097" s="2" t="s">
        <v>3895</v>
      </c>
      <c r="C4097" s="2" t="s">
        <v>65</v>
      </c>
      <c r="D4097" s="1">
        <v>29789.0</v>
      </c>
      <c r="E4097" s="2" t="s">
        <v>37</v>
      </c>
      <c r="F4097" s="2">
        <v>304.0</v>
      </c>
      <c r="G4097" s="2" t="s">
        <v>60</v>
      </c>
      <c r="H4097" s="2" t="s">
        <v>34</v>
      </c>
      <c r="I4097" s="2" t="s">
        <v>25</v>
      </c>
      <c r="J4097" s="2" t="str">
        <f t="array" ref="J4097">XLOOKUP('Transaction Data'!$G4097,Product_Code,Biscuit_Brand)</f>
        <v>Peanut Butter Bites</v>
      </c>
      <c r="K4097" s="2">
        <f t="array" ref="K4097">XLOOKUP('Transaction Data'!$G4097,Product_Code,Cost)</f>
        <v>5</v>
      </c>
      <c r="L4097" s="2">
        <f t="array" ref="L4097">XLOOKUP('Transaction Data'!$G4097,Product_Code,Unit_Price)</f>
        <v>7</v>
      </c>
      <c r="M4097" s="3">
        <f>'Transaction Data'!$F4097*'Transaction Data'!$K4097</f>
        <v>1520</v>
      </c>
      <c r="N4097" s="3">
        <f>'Transaction Data'!$F4097*'Transaction Data'!$L4097</f>
        <v>2128</v>
      </c>
      <c r="O4097" s="3">
        <f>'Transaction Data'!$N4097-'Transaction Data'!$M4097</f>
        <v>608</v>
      </c>
      <c r="P4097" s="2">
        <f>DATEDIF('Transaction Data'!$D4097,'Transaction Data'!$A4097,"y")</f>
        <v>43</v>
      </c>
      <c r="Q4097" s="2" t="str">
        <f>FLOOR('Transaction Data'!$P4097,15)&amp;"-"&amp;FLOOR('Transaction Data'!$P4097,15)+14</f>
        <v>30-44</v>
      </c>
      <c r="R4097" s="2" t="str">
        <f>IF('Transaction Data'!$L4097&lt;=10,"Less Expensive","Expensive")</f>
        <v>Less Expensive</v>
      </c>
      <c r="S4097" s="4">
        <f>WEEKDAY('Transaction Data'!$A4097)</f>
        <v>4</v>
      </c>
      <c r="T4097" s="2" t="str">
        <f>IF(WEEKDAY('Transaction Data'!$A4097,2)&lt;6,"Weekday","Weekend")</f>
        <v>Weekday</v>
      </c>
    </row>
    <row r="4098" ht="15.75" customHeight="1">
      <c r="A4098" s="1">
        <v>45326.0</v>
      </c>
      <c r="B4098" s="2" t="s">
        <v>2598</v>
      </c>
      <c r="C4098" s="2" t="s">
        <v>69</v>
      </c>
      <c r="D4098" s="1">
        <v>30755.0</v>
      </c>
      <c r="E4098" s="2" t="s">
        <v>63</v>
      </c>
      <c r="F4098" s="2">
        <v>278.0</v>
      </c>
      <c r="G4098" s="2" t="s">
        <v>38</v>
      </c>
      <c r="H4098" s="2" t="s">
        <v>39</v>
      </c>
      <c r="I4098" s="2" t="s">
        <v>25</v>
      </c>
      <c r="J4098" s="2" t="str">
        <f t="array" ref="J4098">XLOOKUP('Transaction Data'!$G4098,Product_Code,Biscuit_Brand)</f>
        <v>Ginger Snaps</v>
      </c>
      <c r="K4098" s="2">
        <f t="array" ref="K4098">XLOOKUP('Transaction Data'!$G4098,Product_Code,Cost)</f>
        <v>14</v>
      </c>
      <c r="L4098" s="2">
        <f t="array" ref="L4098">XLOOKUP('Transaction Data'!$G4098,Product_Code,Unit_Price)</f>
        <v>28</v>
      </c>
      <c r="M4098" s="3">
        <f>'Transaction Data'!$F4098*'Transaction Data'!$K4098</f>
        <v>3892</v>
      </c>
      <c r="N4098" s="3">
        <f>'Transaction Data'!$F4098*'Transaction Data'!$L4098</f>
        <v>7784</v>
      </c>
      <c r="O4098" s="3">
        <f>'Transaction Data'!$N4098-'Transaction Data'!$M4098</f>
        <v>3892</v>
      </c>
      <c r="P4098" s="2">
        <f>DATEDIF('Transaction Data'!$D4098,'Transaction Data'!$A4098,"y")</f>
        <v>39</v>
      </c>
      <c r="Q4098" s="2" t="str">
        <f>FLOOR('Transaction Data'!$P4098,15)&amp;"-"&amp;FLOOR('Transaction Data'!$P4098,15)+14</f>
        <v>30-44</v>
      </c>
      <c r="R4098" s="2" t="str">
        <f>IF('Transaction Data'!$L4098&lt;=10,"Less Expensive","Expensive")</f>
        <v>Expensive</v>
      </c>
      <c r="S4098" s="4">
        <f>WEEKDAY('Transaction Data'!$A4098)</f>
        <v>1</v>
      </c>
      <c r="T4098" s="2" t="str">
        <f>IF(WEEKDAY('Transaction Data'!$A4098,2)&lt;6,"Weekday","Weekend")</f>
        <v>Weekend</v>
      </c>
    </row>
    <row r="4099" ht="15.75" customHeight="1">
      <c r="A4099" s="1">
        <v>45332.0</v>
      </c>
      <c r="B4099" s="2" t="s">
        <v>3896</v>
      </c>
      <c r="C4099" s="2" t="s">
        <v>41</v>
      </c>
      <c r="D4099" s="1">
        <v>17861.0</v>
      </c>
      <c r="E4099" s="2" t="s">
        <v>63</v>
      </c>
      <c r="F4099" s="2">
        <v>301.0</v>
      </c>
      <c r="G4099" s="2" t="s">
        <v>60</v>
      </c>
      <c r="H4099" s="2" t="s">
        <v>42</v>
      </c>
      <c r="I4099" s="2" t="s">
        <v>25</v>
      </c>
      <c r="J4099" s="2" t="str">
        <f t="array" ref="J4099">XLOOKUP('Transaction Data'!$G4099,Product_Code,Biscuit_Brand)</f>
        <v>Peanut Butter Bites</v>
      </c>
      <c r="K4099" s="2">
        <f t="array" ref="K4099">XLOOKUP('Transaction Data'!$G4099,Product_Code,Cost)</f>
        <v>5</v>
      </c>
      <c r="L4099" s="2">
        <f t="array" ref="L4099">XLOOKUP('Transaction Data'!$G4099,Product_Code,Unit_Price)</f>
        <v>7</v>
      </c>
      <c r="M4099" s="3">
        <f>'Transaction Data'!$F4099*'Transaction Data'!$K4099</f>
        <v>1505</v>
      </c>
      <c r="N4099" s="3">
        <f>'Transaction Data'!$F4099*'Transaction Data'!$L4099</f>
        <v>2107</v>
      </c>
      <c r="O4099" s="3">
        <f>'Transaction Data'!$N4099-'Transaction Data'!$M4099</f>
        <v>602</v>
      </c>
      <c r="P4099" s="2">
        <f>DATEDIF('Transaction Data'!$D4099,'Transaction Data'!$A4099,"y")</f>
        <v>75</v>
      </c>
      <c r="Q4099" s="2" t="str">
        <f>FLOOR('Transaction Data'!$P4099,15)&amp;"-"&amp;FLOOR('Transaction Data'!$P4099,15)+14</f>
        <v>75-89</v>
      </c>
      <c r="R4099" s="2" t="str">
        <f>IF('Transaction Data'!$L4099&lt;=10,"Less Expensive","Expensive")</f>
        <v>Less Expensive</v>
      </c>
      <c r="S4099" s="4">
        <f>WEEKDAY('Transaction Data'!$A4099)</f>
        <v>7</v>
      </c>
      <c r="T4099" s="2" t="str">
        <f>IF(WEEKDAY('Transaction Data'!$A4099,2)&lt;6,"Weekday","Weekend")</f>
        <v>Weekend</v>
      </c>
    </row>
    <row r="4100" ht="15.75" customHeight="1">
      <c r="A4100" s="1">
        <v>45306.0</v>
      </c>
      <c r="B4100" s="2" t="s">
        <v>3897</v>
      </c>
      <c r="C4100" s="2" t="s">
        <v>51</v>
      </c>
      <c r="D4100" s="1">
        <v>38058.0</v>
      </c>
      <c r="E4100" s="2" t="s">
        <v>27</v>
      </c>
      <c r="F4100" s="2">
        <v>253.0</v>
      </c>
      <c r="G4100" s="2" t="s">
        <v>55</v>
      </c>
      <c r="H4100" s="2" t="s">
        <v>45</v>
      </c>
      <c r="I4100" s="2" t="s">
        <v>25</v>
      </c>
      <c r="J4100" s="2" t="str">
        <f t="array" ref="J4100">XLOOKUP('Transaction Data'!$G4100,Product_Code,Biscuit_Brand)</f>
        <v>Vanilla Wafers</v>
      </c>
      <c r="K4100" s="2">
        <f t="array" ref="K4100">XLOOKUP('Transaction Data'!$G4100,Product_Code,Cost)</f>
        <v>18</v>
      </c>
      <c r="L4100" s="2">
        <f t="array" ref="L4100">XLOOKUP('Transaction Data'!$G4100,Product_Code,Unit_Price)</f>
        <v>36</v>
      </c>
      <c r="M4100" s="3">
        <f>'Transaction Data'!$F4100*'Transaction Data'!$K4100</f>
        <v>4554</v>
      </c>
      <c r="N4100" s="3">
        <f>'Transaction Data'!$F4100*'Transaction Data'!$L4100</f>
        <v>9108</v>
      </c>
      <c r="O4100" s="3">
        <f>'Transaction Data'!$N4100-'Transaction Data'!$M4100</f>
        <v>4554</v>
      </c>
      <c r="P4100" s="2">
        <f>DATEDIF('Transaction Data'!$D4100,'Transaction Data'!$A4100,"y")</f>
        <v>19</v>
      </c>
      <c r="Q4100" s="2" t="str">
        <f>FLOOR('Transaction Data'!$P4100,15)&amp;"-"&amp;FLOOR('Transaction Data'!$P4100,15)+14</f>
        <v>15-29</v>
      </c>
      <c r="R4100" s="2" t="str">
        <f>IF('Transaction Data'!$L4100&lt;=10,"Less Expensive","Expensive")</f>
        <v>Expensive</v>
      </c>
      <c r="S4100" s="4">
        <f>WEEKDAY('Transaction Data'!$A4100)</f>
        <v>2</v>
      </c>
      <c r="T4100" s="2" t="str">
        <f>IF(WEEKDAY('Transaction Data'!$A4100,2)&lt;6,"Weekday","Weekend")</f>
        <v>Weekday</v>
      </c>
    </row>
    <row r="4101" ht="15.75" customHeight="1">
      <c r="A4101" s="1">
        <v>45463.0</v>
      </c>
      <c r="B4101" s="2" t="s">
        <v>3220</v>
      </c>
      <c r="C4101" s="2" t="s">
        <v>65</v>
      </c>
      <c r="D4101" s="1">
        <v>34406.0</v>
      </c>
      <c r="E4101" s="2" t="s">
        <v>27</v>
      </c>
      <c r="F4101" s="2">
        <v>14.0</v>
      </c>
      <c r="G4101" s="2" t="s">
        <v>33</v>
      </c>
      <c r="H4101" s="2" t="s">
        <v>49</v>
      </c>
      <c r="I4101" s="2" t="s">
        <v>25</v>
      </c>
      <c r="J4101" s="2" t="str">
        <f t="array" ref="J4101">XLOOKUP('Transaction Data'!$G4101,Product_Code,Biscuit_Brand)</f>
        <v>Caramel Biscuits</v>
      </c>
      <c r="K4101" s="2">
        <f t="array" ref="K4101">XLOOKUP('Transaction Data'!$G4101,Product_Code,Cost)</f>
        <v>18</v>
      </c>
      <c r="L4101" s="2">
        <f t="array" ref="L4101">XLOOKUP('Transaction Data'!$G4101,Product_Code,Unit_Price)</f>
        <v>22</v>
      </c>
      <c r="M4101" s="3">
        <f>'Transaction Data'!$F4101*'Transaction Data'!$K4101</f>
        <v>252</v>
      </c>
      <c r="N4101" s="3">
        <f>'Transaction Data'!$F4101*'Transaction Data'!$L4101</f>
        <v>308</v>
      </c>
      <c r="O4101" s="3">
        <f>'Transaction Data'!$N4101-'Transaction Data'!$M4101</f>
        <v>56</v>
      </c>
      <c r="P4101" s="2">
        <f>DATEDIF('Transaction Data'!$D4101,'Transaction Data'!$A4101,"y")</f>
        <v>30</v>
      </c>
      <c r="Q4101" s="2" t="str">
        <f>FLOOR('Transaction Data'!$P4101,15)&amp;"-"&amp;FLOOR('Transaction Data'!$P4101,15)+14</f>
        <v>30-44</v>
      </c>
      <c r="R4101" s="2" t="str">
        <f>IF('Transaction Data'!$L4101&lt;=10,"Less Expensive","Expensive")</f>
        <v>Expensive</v>
      </c>
      <c r="S4101" s="4">
        <f>WEEKDAY('Transaction Data'!$A4101)</f>
        <v>5</v>
      </c>
      <c r="T4101" s="2" t="str">
        <f>IF(WEEKDAY('Transaction Data'!$A4101,2)&lt;6,"Weekday","Weekend")</f>
        <v>Weekday</v>
      </c>
    </row>
    <row r="4102" ht="15.75" customHeight="1">
      <c r="A4102" s="1">
        <v>45415.0</v>
      </c>
      <c r="B4102" s="2" t="s">
        <v>3460</v>
      </c>
      <c r="C4102" s="2" t="s">
        <v>65</v>
      </c>
      <c r="D4102" s="1">
        <v>28332.0</v>
      </c>
      <c r="E4102" s="2" t="s">
        <v>63</v>
      </c>
      <c r="F4102" s="2">
        <v>25.0</v>
      </c>
      <c r="G4102" s="2" t="s">
        <v>44</v>
      </c>
      <c r="H4102" s="2" t="s">
        <v>52</v>
      </c>
      <c r="I4102" s="2" t="s">
        <v>25</v>
      </c>
      <c r="J4102" s="2" t="str">
        <f t="array" ref="J4102">XLOOKUP('Transaction Data'!$G4102,Product_Code,Biscuit_Brand)</f>
        <v>Butter Crunch</v>
      </c>
      <c r="K4102" s="2">
        <f t="array" ref="K4102">XLOOKUP('Transaction Data'!$G4102,Product_Code,Cost)</f>
        <v>10</v>
      </c>
      <c r="L4102" s="2">
        <f t="array" ref="L4102">XLOOKUP('Transaction Data'!$G4102,Product_Code,Unit_Price)</f>
        <v>11</v>
      </c>
      <c r="M4102" s="3">
        <f>'Transaction Data'!$F4102*'Transaction Data'!$K4102</f>
        <v>250</v>
      </c>
      <c r="N4102" s="3">
        <f>'Transaction Data'!$F4102*'Transaction Data'!$L4102</f>
        <v>275</v>
      </c>
      <c r="O4102" s="3">
        <f>'Transaction Data'!$N4102-'Transaction Data'!$M4102</f>
        <v>25</v>
      </c>
      <c r="P4102" s="2">
        <f>DATEDIF('Transaction Data'!$D4102,'Transaction Data'!$A4102,"y")</f>
        <v>46</v>
      </c>
      <c r="Q4102" s="2" t="str">
        <f>FLOOR('Transaction Data'!$P4102,15)&amp;"-"&amp;FLOOR('Transaction Data'!$P4102,15)+14</f>
        <v>45-59</v>
      </c>
      <c r="R4102" s="2" t="str">
        <f>IF('Transaction Data'!$L4102&lt;=10,"Less Expensive","Expensive")</f>
        <v>Expensive</v>
      </c>
      <c r="S4102" s="4">
        <f>WEEKDAY('Transaction Data'!$A4102)</f>
        <v>6</v>
      </c>
      <c r="T4102" s="2" t="str">
        <f>IF(WEEKDAY('Transaction Data'!$A4102,2)&lt;6,"Weekday","Weekend")</f>
        <v>Weekday</v>
      </c>
    </row>
    <row r="4103" ht="15.75" customHeight="1">
      <c r="A4103" s="1">
        <v>45344.0</v>
      </c>
      <c r="B4103" s="2" t="s">
        <v>3898</v>
      </c>
      <c r="C4103" s="2" t="s">
        <v>51</v>
      </c>
      <c r="D4103" s="1">
        <v>37221.0</v>
      </c>
      <c r="E4103" s="2" t="s">
        <v>37</v>
      </c>
      <c r="F4103" s="2">
        <v>484.0</v>
      </c>
      <c r="G4103" s="2" t="s">
        <v>57</v>
      </c>
      <c r="H4103" s="2" t="s">
        <v>49</v>
      </c>
      <c r="I4103" s="2" t="s">
        <v>25</v>
      </c>
      <c r="J4103" s="2" t="str">
        <f t="array" ref="J4103">XLOOKUP('Transaction Data'!$G4103,Product_Code,Biscuit_Brand)</f>
        <v>Oatmeal Cookies</v>
      </c>
      <c r="K4103" s="2">
        <f t="array" ref="K4103">XLOOKUP('Transaction Data'!$G4103,Product_Code,Cost)</f>
        <v>19</v>
      </c>
      <c r="L4103" s="2">
        <f t="array" ref="L4103">XLOOKUP('Transaction Data'!$G4103,Product_Code,Unit_Price)</f>
        <v>23</v>
      </c>
      <c r="M4103" s="3">
        <f>'Transaction Data'!$F4103*'Transaction Data'!$K4103</f>
        <v>9196</v>
      </c>
      <c r="N4103" s="3">
        <f>'Transaction Data'!$F4103*'Transaction Data'!$L4103</f>
        <v>11132</v>
      </c>
      <c r="O4103" s="3">
        <f>'Transaction Data'!$N4103-'Transaction Data'!$M4103</f>
        <v>1936</v>
      </c>
      <c r="P4103" s="2">
        <f>DATEDIF('Transaction Data'!$D4103,'Transaction Data'!$A4103,"y")</f>
        <v>22</v>
      </c>
      <c r="Q4103" s="2" t="str">
        <f>FLOOR('Transaction Data'!$P4103,15)&amp;"-"&amp;FLOOR('Transaction Data'!$P4103,15)+14</f>
        <v>15-29</v>
      </c>
      <c r="R4103" s="2" t="str">
        <f>IF('Transaction Data'!$L4103&lt;=10,"Less Expensive","Expensive")</f>
        <v>Expensive</v>
      </c>
      <c r="S4103" s="4">
        <f>WEEKDAY('Transaction Data'!$A4103)</f>
        <v>5</v>
      </c>
      <c r="T4103" s="2" t="str">
        <f>IF(WEEKDAY('Transaction Data'!$A4103,2)&lt;6,"Weekday","Weekend")</f>
        <v>Weekday</v>
      </c>
    </row>
    <row r="4104" ht="15.75" customHeight="1">
      <c r="A4104" s="1">
        <v>45352.0</v>
      </c>
      <c r="B4104" s="2" t="s">
        <v>3899</v>
      </c>
      <c r="C4104" s="2" t="s">
        <v>51</v>
      </c>
      <c r="D4104" s="1">
        <v>21919.0</v>
      </c>
      <c r="E4104" s="2" t="s">
        <v>37</v>
      </c>
      <c r="F4104" s="2">
        <v>371.0</v>
      </c>
      <c r="G4104" s="2" t="s">
        <v>33</v>
      </c>
      <c r="H4104" s="2" t="s">
        <v>52</v>
      </c>
      <c r="I4104" s="2" t="s">
        <v>25</v>
      </c>
      <c r="J4104" s="2" t="str">
        <f t="array" ref="J4104">XLOOKUP('Transaction Data'!$G4104,Product_Code,Biscuit_Brand)</f>
        <v>Caramel Biscuits</v>
      </c>
      <c r="K4104" s="2">
        <f t="array" ref="K4104">XLOOKUP('Transaction Data'!$G4104,Product_Code,Cost)</f>
        <v>18</v>
      </c>
      <c r="L4104" s="2">
        <f t="array" ref="L4104">XLOOKUP('Transaction Data'!$G4104,Product_Code,Unit_Price)</f>
        <v>22</v>
      </c>
      <c r="M4104" s="3">
        <f>'Transaction Data'!$F4104*'Transaction Data'!$K4104</f>
        <v>6678</v>
      </c>
      <c r="N4104" s="3">
        <f>'Transaction Data'!$F4104*'Transaction Data'!$L4104</f>
        <v>8162</v>
      </c>
      <c r="O4104" s="3">
        <f>'Transaction Data'!$N4104-'Transaction Data'!$M4104</f>
        <v>1484</v>
      </c>
      <c r="P4104" s="2">
        <f>DATEDIF('Transaction Data'!$D4104,'Transaction Data'!$A4104,"y")</f>
        <v>64</v>
      </c>
      <c r="Q4104" s="2" t="str">
        <f>FLOOR('Transaction Data'!$P4104,15)&amp;"-"&amp;FLOOR('Transaction Data'!$P4104,15)+14</f>
        <v>60-74</v>
      </c>
      <c r="R4104" s="2" t="str">
        <f>IF('Transaction Data'!$L4104&lt;=10,"Less Expensive","Expensive")</f>
        <v>Expensive</v>
      </c>
      <c r="S4104" s="4">
        <f>WEEKDAY('Transaction Data'!$A4104)</f>
        <v>6</v>
      </c>
      <c r="T4104" s="2" t="str">
        <f>IF(WEEKDAY('Transaction Data'!$A4104,2)&lt;6,"Weekday","Weekend")</f>
        <v>Weekday</v>
      </c>
    </row>
    <row r="4105" ht="15.75" customHeight="1">
      <c r="A4105" s="1">
        <v>45470.0</v>
      </c>
      <c r="B4105" s="2" t="s">
        <v>3900</v>
      </c>
      <c r="C4105" s="2" t="s">
        <v>69</v>
      </c>
      <c r="D4105" s="1">
        <v>20529.0</v>
      </c>
      <c r="E4105" s="2" t="s">
        <v>27</v>
      </c>
      <c r="F4105" s="2">
        <v>428.0</v>
      </c>
      <c r="G4105" s="2" t="s">
        <v>38</v>
      </c>
      <c r="H4105" s="2" t="s">
        <v>52</v>
      </c>
      <c r="I4105" s="2" t="s">
        <v>25</v>
      </c>
      <c r="J4105" s="2" t="str">
        <f t="array" ref="J4105">XLOOKUP('Transaction Data'!$G4105,Product_Code,Biscuit_Brand)</f>
        <v>Ginger Snaps</v>
      </c>
      <c r="K4105" s="2">
        <f t="array" ref="K4105">XLOOKUP('Transaction Data'!$G4105,Product_Code,Cost)</f>
        <v>14</v>
      </c>
      <c r="L4105" s="2">
        <f t="array" ref="L4105">XLOOKUP('Transaction Data'!$G4105,Product_Code,Unit_Price)</f>
        <v>28</v>
      </c>
      <c r="M4105" s="3">
        <f>'Transaction Data'!$F4105*'Transaction Data'!$K4105</f>
        <v>5992</v>
      </c>
      <c r="N4105" s="3">
        <f>'Transaction Data'!$F4105*'Transaction Data'!$L4105</f>
        <v>11984</v>
      </c>
      <c r="O4105" s="3">
        <f>'Transaction Data'!$N4105-'Transaction Data'!$M4105</f>
        <v>5992</v>
      </c>
      <c r="P4105" s="2">
        <f>DATEDIF('Transaction Data'!$D4105,'Transaction Data'!$A4105,"y")</f>
        <v>68</v>
      </c>
      <c r="Q4105" s="2" t="str">
        <f>FLOOR('Transaction Data'!$P4105,15)&amp;"-"&amp;FLOOR('Transaction Data'!$P4105,15)+14</f>
        <v>60-74</v>
      </c>
      <c r="R4105" s="2" t="str">
        <f>IF('Transaction Data'!$L4105&lt;=10,"Less Expensive","Expensive")</f>
        <v>Expensive</v>
      </c>
      <c r="S4105" s="4">
        <f>WEEKDAY('Transaction Data'!$A4105)</f>
        <v>5</v>
      </c>
      <c r="T4105" s="2" t="str">
        <f>IF(WEEKDAY('Transaction Data'!$A4105,2)&lt;6,"Weekday","Weekend")</f>
        <v>Weekday</v>
      </c>
    </row>
    <row r="4106" ht="15.75" customHeight="1">
      <c r="A4106" s="1">
        <v>45293.0</v>
      </c>
      <c r="B4106" s="2" t="s">
        <v>3901</v>
      </c>
      <c r="C4106" s="2" t="s">
        <v>69</v>
      </c>
      <c r="D4106" s="1">
        <v>34095.0</v>
      </c>
      <c r="E4106" s="2" t="s">
        <v>27</v>
      </c>
      <c r="F4106" s="2">
        <v>333.0</v>
      </c>
      <c r="G4106" s="2" t="s">
        <v>57</v>
      </c>
      <c r="H4106" s="2" t="s">
        <v>45</v>
      </c>
      <c r="I4106" s="2" t="s">
        <v>25</v>
      </c>
      <c r="J4106" s="2" t="str">
        <f t="array" ref="J4106">XLOOKUP('Transaction Data'!$G4106,Product_Code,Biscuit_Brand)</f>
        <v>Oatmeal Cookies</v>
      </c>
      <c r="K4106" s="2">
        <f t="array" ref="K4106">XLOOKUP('Transaction Data'!$G4106,Product_Code,Cost)</f>
        <v>19</v>
      </c>
      <c r="L4106" s="2">
        <f t="array" ref="L4106">XLOOKUP('Transaction Data'!$G4106,Product_Code,Unit_Price)</f>
        <v>23</v>
      </c>
      <c r="M4106" s="3">
        <f>'Transaction Data'!$F4106*'Transaction Data'!$K4106</f>
        <v>6327</v>
      </c>
      <c r="N4106" s="3">
        <f>'Transaction Data'!$F4106*'Transaction Data'!$L4106</f>
        <v>7659</v>
      </c>
      <c r="O4106" s="3">
        <f>'Transaction Data'!$N4106-'Transaction Data'!$M4106</f>
        <v>1332</v>
      </c>
      <c r="P4106" s="2">
        <f>DATEDIF('Transaction Data'!$D4106,'Transaction Data'!$A4106,"y")</f>
        <v>30</v>
      </c>
      <c r="Q4106" s="2" t="str">
        <f>FLOOR('Transaction Data'!$P4106,15)&amp;"-"&amp;FLOOR('Transaction Data'!$P4106,15)+14</f>
        <v>30-44</v>
      </c>
      <c r="R4106" s="2" t="str">
        <f>IF('Transaction Data'!$L4106&lt;=10,"Less Expensive","Expensive")</f>
        <v>Expensive</v>
      </c>
      <c r="S4106" s="4">
        <f>WEEKDAY('Transaction Data'!$A4106)</f>
        <v>3</v>
      </c>
      <c r="T4106" s="2" t="str">
        <f>IF(WEEKDAY('Transaction Data'!$A4106,2)&lt;6,"Weekday","Weekend")</f>
        <v>Weekday</v>
      </c>
    </row>
    <row r="4107" ht="15.75" customHeight="1">
      <c r="A4107" s="1">
        <v>45452.0</v>
      </c>
      <c r="B4107" s="2" t="s">
        <v>3902</v>
      </c>
      <c r="C4107" s="2" t="s">
        <v>41</v>
      </c>
      <c r="D4107" s="1">
        <v>20607.0</v>
      </c>
      <c r="E4107" s="2" t="s">
        <v>37</v>
      </c>
      <c r="F4107" s="2">
        <v>95.0</v>
      </c>
      <c r="G4107" s="2" t="s">
        <v>48</v>
      </c>
      <c r="H4107" s="2" t="s">
        <v>49</v>
      </c>
      <c r="I4107" s="2" t="s">
        <v>25</v>
      </c>
      <c r="J4107" s="2" t="str">
        <f t="array" ref="J4107">XLOOKUP('Transaction Data'!$G4107,Product_Code,Biscuit_Brand)</f>
        <v>Lemon Crisps</v>
      </c>
      <c r="K4107" s="2">
        <f t="array" ref="K4107">XLOOKUP('Transaction Data'!$G4107,Product_Code,Cost)</f>
        <v>7</v>
      </c>
      <c r="L4107" s="2">
        <f t="array" ref="L4107">XLOOKUP('Transaction Data'!$G4107,Product_Code,Unit_Price)</f>
        <v>9</v>
      </c>
      <c r="M4107" s="3">
        <f>'Transaction Data'!$F4107*'Transaction Data'!$K4107</f>
        <v>665</v>
      </c>
      <c r="N4107" s="3">
        <f>'Transaction Data'!$F4107*'Transaction Data'!$L4107</f>
        <v>855</v>
      </c>
      <c r="O4107" s="3">
        <f>'Transaction Data'!$N4107-'Transaction Data'!$M4107</f>
        <v>190</v>
      </c>
      <c r="P4107" s="2">
        <f>DATEDIF('Transaction Data'!$D4107,'Transaction Data'!$A4107,"y")</f>
        <v>68</v>
      </c>
      <c r="Q4107" s="2" t="str">
        <f>FLOOR('Transaction Data'!$P4107,15)&amp;"-"&amp;FLOOR('Transaction Data'!$P4107,15)+14</f>
        <v>60-74</v>
      </c>
      <c r="R4107" s="2" t="str">
        <f>IF('Transaction Data'!$L4107&lt;=10,"Less Expensive","Expensive")</f>
        <v>Less Expensive</v>
      </c>
      <c r="S4107" s="4">
        <f>WEEKDAY('Transaction Data'!$A4107)</f>
        <v>1</v>
      </c>
      <c r="T4107" s="2" t="str">
        <f>IF(WEEKDAY('Transaction Data'!$A4107,2)&lt;6,"Weekday","Weekend")</f>
        <v>Weekend</v>
      </c>
    </row>
    <row r="4108" ht="15.75" customHeight="1">
      <c r="A4108" s="1">
        <v>45307.0</v>
      </c>
      <c r="B4108" s="2" t="s">
        <v>3903</v>
      </c>
      <c r="C4108" s="2" t="s">
        <v>78</v>
      </c>
      <c r="D4108" s="1">
        <v>23563.0</v>
      </c>
      <c r="E4108" s="2" t="s">
        <v>63</v>
      </c>
      <c r="F4108" s="2">
        <v>345.0</v>
      </c>
      <c r="G4108" s="2" t="s">
        <v>28</v>
      </c>
      <c r="H4108" s="2" t="s">
        <v>52</v>
      </c>
      <c r="I4108" s="2" t="s">
        <v>25</v>
      </c>
      <c r="J4108" s="2" t="str">
        <f t="array" ref="J4108">XLOOKUP('Transaction Data'!$G4108,Product_Code,Biscuit_Brand)</f>
        <v>Shortbread</v>
      </c>
      <c r="K4108" s="2">
        <f t="array" ref="K4108">XLOOKUP('Transaction Data'!$G4108,Product_Code,Cost)</f>
        <v>10</v>
      </c>
      <c r="L4108" s="2">
        <f t="array" ref="L4108">XLOOKUP('Transaction Data'!$G4108,Product_Code,Unit_Price)</f>
        <v>45</v>
      </c>
      <c r="M4108" s="3">
        <f>'Transaction Data'!$F4108*'Transaction Data'!$K4108</f>
        <v>3450</v>
      </c>
      <c r="N4108" s="3">
        <f>'Transaction Data'!$F4108*'Transaction Data'!$L4108</f>
        <v>15525</v>
      </c>
      <c r="O4108" s="3">
        <f>'Transaction Data'!$N4108-'Transaction Data'!$M4108</f>
        <v>12075</v>
      </c>
      <c r="P4108" s="2">
        <f>DATEDIF('Transaction Data'!$D4108,'Transaction Data'!$A4108,"y")</f>
        <v>59</v>
      </c>
      <c r="Q4108" s="2" t="str">
        <f>FLOOR('Transaction Data'!$P4108,15)&amp;"-"&amp;FLOOR('Transaction Data'!$P4108,15)+14</f>
        <v>45-59</v>
      </c>
      <c r="R4108" s="2" t="str">
        <f>IF('Transaction Data'!$L4108&lt;=10,"Less Expensive","Expensive")</f>
        <v>Expensive</v>
      </c>
      <c r="S4108" s="4">
        <f>WEEKDAY('Transaction Data'!$A4108)</f>
        <v>3</v>
      </c>
      <c r="T4108" s="2" t="str">
        <f>IF(WEEKDAY('Transaction Data'!$A4108,2)&lt;6,"Weekday","Weekend")</f>
        <v>Weekday</v>
      </c>
    </row>
    <row r="4109" ht="15.75" customHeight="1">
      <c r="A4109" s="1">
        <v>45503.0</v>
      </c>
      <c r="B4109" s="2" t="s">
        <v>3904</v>
      </c>
      <c r="C4109" s="2" t="s">
        <v>41</v>
      </c>
      <c r="D4109" s="1">
        <v>35142.0</v>
      </c>
      <c r="E4109" s="2" t="s">
        <v>22</v>
      </c>
      <c r="F4109" s="2">
        <v>74.0</v>
      </c>
      <c r="G4109" s="2" t="s">
        <v>23</v>
      </c>
      <c r="H4109" s="2" t="s">
        <v>49</v>
      </c>
      <c r="I4109" s="2" t="s">
        <v>25</v>
      </c>
      <c r="J4109" s="2" t="str">
        <f t="array" ref="J4109">XLOOKUP('Transaction Data'!$G4109,Product_Code,Biscuit_Brand)</f>
        <v>Cinnamon Swirls</v>
      </c>
      <c r="K4109" s="2">
        <f t="array" ref="K4109">XLOOKUP('Transaction Data'!$G4109,Product_Code,Cost)</f>
        <v>10</v>
      </c>
      <c r="L4109" s="2">
        <f t="array" ref="L4109">XLOOKUP('Transaction Data'!$G4109,Product_Code,Unit_Price)</f>
        <v>14</v>
      </c>
      <c r="M4109" s="3">
        <f>'Transaction Data'!$F4109*'Transaction Data'!$K4109</f>
        <v>740</v>
      </c>
      <c r="N4109" s="3">
        <f>'Transaction Data'!$F4109*'Transaction Data'!$L4109</f>
        <v>1036</v>
      </c>
      <c r="O4109" s="3">
        <f>'Transaction Data'!$N4109-'Transaction Data'!$M4109</f>
        <v>296</v>
      </c>
      <c r="P4109" s="2">
        <f>DATEDIF('Transaction Data'!$D4109,'Transaction Data'!$A4109,"y")</f>
        <v>28</v>
      </c>
      <c r="Q4109" s="2" t="str">
        <f>FLOOR('Transaction Data'!$P4109,15)&amp;"-"&amp;FLOOR('Transaction Data'!$P4109,15)+14</f>
        <v>15-29</v>
      </c>
      <c r="R4109" s="2" t="str">
        <f>IF('Transaction Data'!$L4109&lt;=10,"Less Expensive","Expensive")</f>
        <v>Expensive</v>
      </c>
      <c r="S4109" s="4">
        <f>WEEKDAY('Transaction Data'!$A4109)</f>
        <v>3</v>
      </c>
      <c r="T4109" s="2" t="str">
        <f>IF(WEEKDAY('Transaction Data'!$A4109,2)&lt;6,"Weekday","Weekend")</f>
        <v>Weekday</v>
      </c>
    </row>
    <row r="4110" ht="15.75" customHeight="1">
      <c r="A4110" s="1">
        <v>45446.0</v>
      </c>
      <c r="B4110" s="2" t="s">
        <v>3905</v>
      </c>
      <c r="C4110" s="2" t="s">
        <v>47</v>
      </c>
      <c r="D4110" s="1">
        <v>27847.0</v>
      </c>
      <c r="E4110" s="2" t="s">
        <v>22</v>
      </c>
      <c r="F4110" s="2">
        <v>418.0</v>
      </c>
      <c r="G4110" s="2" t="s">
        <v>44</v>
      </c>
      <c r="H4110" s="2" t="s">
        <v>52</v>
      </c>
      <c r="I4110" s="2" t="s">
        <v>25</v>
      </c>
      <c r="J4110" s="2" t="str">
        <f t="array" ref="J4110">XLOOKUP('Transaction Data'!$G4110,Product_Code,Biscuit_Brand)</f>
        <v>Butter Crunch</v>
      </c>
      <c r="K4110" s="2">
        <f t="array" ref="K4110">XLOOKUP('Transaction Data'!$G4110,Product_Code,Cost)</f>
        <v>10</v>
      </c>
      <c r="L4110" s="2">
        <f t="array" ref="L4110">XLOOKUP('Transaction Data'!$G4110,Product_Code,Unit_Price)</f>
        <v>11</v>
      </c>
      <c r="M4110" s="3">
        <f>'Transaction Data'!$F4110*'Transaction Data'!$K4110</f>
        <v>4180</v>
      </c>
      <c r="N4110" s="3">
        <f>'Transaction Data'!$F4110*'Transaction Data'!$L4110</f>
        <v>4598</v>
      </c>
      <c r="O4110" s="3">
        <f>'Transaction Data'!$N4110-'Transaction Data'!$M4110</f>
        <v>418</v>
      </c>
      <c r="P4110" s="2">
        <f>DATEDIF('Transaction Data'!$D4110,'Transaction Data'!$A4110,"y")</f>
        <v>48</v>
      </c>
      <c r="Q4110" s="2" t="str">
        <f>FLOOR('Transaction Data'!$P4110,15)&amp;"-"&amp;FLOOR('Transaction Data'!$P4110,15)+14</f>
        <v>45-59</v>
      </c>
      <c r="R4110" s="2" t="str">
        <f>IF('Transaction Data'!$L4110&lt;=10,"Less Expensive","Expensive")</f>
        <v>Expensive</v>
      </c>
      <c r="S4110" s="4">
        <f>WEEKDAY('Transaction Data'!$A4110)</f>
        <v>2</v>
      </c>
      <c r="T4110" s="2" t="str">
        <f>IF(WEEKDAY('Transaction Data'!$A4110,2)&lt;6,"Weekday","Weekend")</f>
        <v>Weekday</v>
      </c>
    </row>
    <row r="4111" ht="15.75" customHeight="1">
      <c r="A4111" s="1">
        <v>45470.0</v>
      </c>
      <c r="B4111" s="2" t="s">
        <v>3906</v>
      </c>
      <c r="C4111" s="2" t="s">
        <v>21</v>
      </c>
      <c r="D4111" s="1">
        <v>29458.0</v>
      </c>
      <c r="E4111" s="2" t="s">
        <v>22</v>
      </c>
      <c r="F4111" s="2">
        <v>236.0</v>
      </c>
      <c r="G4111" s="2" t="s">
        <v>33</v>
      </c>
      <c r="H4111" s="2" t="s">
        <v>34</v>
      </c>
      <c r="I4111" s="2" t="s">
        <v>25</v>
      </c>
      <c r="J4111" s="2" t="str">
        <f t="array" ref="J4111">XLOOKUP('Transaction Data'!$G4111,Product_Code,Biscuit_Brand)</f>
        <v>Caramel Biscuits</v>
      </c>
      <c r="K4111" s="2">
        <f t="array" ref="K4111">XLOOKUP('Transaction Data'!$G4111,Product_Code,Cost)</f>
        <v>18</v>
      </c>
      <c r="L4111" s="2">
        <f t="array" ref="L4111">XLOOKUP('Transaction Data'!$G4111,Product_Code,Unit_Price)</f>
        <v>22</v>
      </c>
      <c r="M4111" s="3">
        <f>'Transaction Data'!$F4111*'Transaction Data'!$K4111</f>
        <v>4248</v>
      </c>
      <c r="N4111" s="3">
        <f>'Transaction Data'!$F4111*'Transaction Data'!$L4111</f>
        <v>5192</v>
      </c>
      <c r="O4111" s="3">
        <f>'Transaction Data'!$N4111-'Transaction Data'!$M4111</f>
        <v>944</v>
      </c>
      <c r="P4111" s="2">
        <f>DATEDIF('Transaction Data'!$D4111,'Transaction Data'!$A4111,"y")</f>
        <v>43</v>
      </c>
      <c r="Q4111" s="2" t="str">
        <f>FLOOR('Transaction Data'!$P4111,15)&amp;"-"&amp;FLOOR('Transaction Data'!$P4111,15)+14</f>
        <v>30-44</v>
      </c>
      <c r="R4111" s="2" t="str">
        <f>IF('Transaction Data'!$L4111&lt;=10,"Less Expensive","Expensive")</f>
        <v>Expensive</v>
      </c>
      <c r="S4111" s="4">
        <f>WEEKDAY('Transaction Data'!$A4111)</f>
        <v>5</v>
      </c>
      <c r="T4111" s="2" t="str">
        <f>IF(WEEKDAY('Transaction Data'!$A4111,2)&lt;6,"Weekday","Weekend")</f>
        <v>Weekday</v>
      </c>
    </row>
    <row r="4112" ht="15.75" customHeight="1">
      <c r="A4112" s="1">
        <v>45404.0</v>
      </c>
      <c r="B4112" s="2" t="s">
        <v>3907</v>
      </c>
      <c r="C4112" s="2" t="s">
        <v>65</v>
      </c>
      <c r="D4112" s="1">
        <v>25032.0</v>
      </c>
      <c r="E4112" s="2" t="s">
        <v>37</v>
      </c>
      <c r="F4112" s="2">
        <v>308.0</v>
      </c>
      <c r="G4112" s="2" t="s">
        <v>38</v>
      </c>
      <c r="H4112" s="2" t="s">
        <v>34</v>
      </c>
      <c r="I4112" s="2" t="s">
        <v>25</v>
      </c>
      <c r="J4112" s="2" t="str">
        <f t="array" ref="J4112">XLOOKUP('Transaction Data'!$G4112,Product_Code,Biscuit_Brand)</f>
        <v>Ginger Snaps</v>
      </c>
      <c r="K4112" s="2">
        <f t="array" ref="K4112">XLOOKUP('Transaction Data'!$G4112,Product_Code,Cost)</f>
        <v>14</v>
      </c>
      <c r="L4112" s="2">
        <f t="array" ref="L4112">XLOOKUP('Transaction Data'!$G4112,Product_Code,Unit_Price)</f>
        <v>28</v>
      </c>
      <c r="M4112" s="3">
        <f>'Transaction Data'!$F4112*'Transaction Data'!$K4112</f>
        <v>4312</v>
      </c>
      <c r="N4112" s="3">
        <f>'Transaction Data'!$F4112*'Transaction Data'!$L4112</f>
        <v>8624</v>
      </c>
      <c r="O4112" s="3">
        <f>'Transaction Data'!$N4112-'Transaction Data'!$M4112</f>
        <v>4312</v>
      </c>
      <c r="P4112" s="2">
        <f>DATEDIF('Transaction Data'!$D4112,'Transaction Data'!$A4112,"y")</f>
        <v>55</v>
      </c>
      <c r="Q4112" s="2" t="str">
        <f>FLOOR('Transaction Data'!$P4112,15)&amp;"-"&amp;FLOOR('Transaction Data'!$P4112,15)+14</f>
        <v>45-59</v>
      </c>
      <c r="R4112" s="2" t="str">
        <f>IF('Transaction Data'!$L4112&lt;=10,"Less Expensive","Expensive")</f>
        <v>Expensive</v>
      </c>
      <c r="S4112" s="4">
        <f>WEEKDAY('Transaction Data'!$A4112)</f>
        <v>2</v>
      </c>
      <c r="T4112" s="2" t="str">
        <f>IF(WEEKDAY('Transaction Data'!$A4112,2)&lt;6,"Weekday","Weekend")</f>
        <v>Weekday</v>
      </c>
    </row>
    <row r="4113" ht="15.75" customHeight="1">
      <c r="A4113" s="1">
        <v>45299.0</v>
      </c>
      <c r="B4113" s="2" t="s">
        <v>3908</v>
      </c>
      <c r="C4113" s="2" t="s">
        <v>78</v>
      </c>
      <c r="D4113" s="1">
        <v>30026.0</v>
      </c>
      <c r="E4113" s="2" t="s">
        <v>27</v>
      </c>
      <c r="F4113" s="2">
        <v>110.0</v>
      </c>
      <c r="G4113" s="2" t="s">
        <v>38</v>
      </c>
      <c r="H4113" s="2" t="s">
        <v>39</v>
      </c>
      <c r="I4113" s="2" t="s">
        <v>25</v>
      </c>
      <c r="J4113" s="2" t="str">
        <f t="array" ref="J4113">XLOOKUP('Transaction Data'!$G4113,Product_Code,Biscuit_Brand)</f>
        <v>Ginger Snaps</v>
      </c>
      <c r="K4113" s="2">
        <f t="array" ref="K4113">XLOOKUP('Transaction Data'!$G4113,Product_Code,Cost)</f>
        <v>14</v>
      </c>
      <c r="L4113" s="2">
        <f t="array" ref="L4113">XLOOKUP('Transaction Data'!$G4113,Product_Code,Unit_Price)</f>
        <v>28</v>
      </c>
      <c r="M4113" s="3">
        <f>'Transaction Data'!$F4113*'Transaction Data'!$K4113</f>
        <v>1540</v>
      </c>
      <c r="N4113" s="3">
        <f>'Transaction Data'!$F4113*'Transaction Data'!$L4113</f>
        <v>3080</v>
      </c>
      <c r="O4113" s="3">
        <f>'Transaction Data'!$N4113-'Transaction Data'!$M4113</f>
        <v>1540</v>
      </c>
      <c r="P4113" s="2">
        <f>DATEDIF('Transaction Data'!$D4113,'Transaction Data'!$A4113,"y")</f>
        <v>41</v>
      </c>
      <c r="Q4113" s="2" t="str">
        <f>FLOOR('Transaction Data'!$P4113,15)&amp;"-"&amp;FLOOR('Transaction Data'!$P4113,15)+14</f>
        <v>30-44</v>
      </c>
      <c r="R4113" s="2" t="str">
        <f>IF('Transaction Data'!$L4113&lt;=10,"Less Expensive","Expensive")</f>
        <v>Expensive</v>
      </c>
      <c r="S4113" s="4">
        <f>WEEKDAY('Transaction Data'!$A4113)</f>
        <v>2</v>
      </c>
      <c r="T4113" s="2" t="str">
        <f>IF(WEEKDAY('Transaction Data'!$A4113,2)&lt;6,"Weekday","Weekend")</f>
        <v>Weekday</v>
      </c>
    </row>
    <row r="4114" ht="15.75" customHeight="1">
      <c r="A4114" s="1">
        <v>45322.0</v>
      </c>
      <c r="B4114" s="2" t="s">
        <v>3909</v>
      </c>
      <c r="C4114" s="2" t="s">
        <v>65</v>
      </c>
      <c r="D4114" s="1">
        <v>21527.0</v>
      </c>
      <c r="E4114" s="2" t="s">
        <v>63</v>
      </c>
      <c r="F4114" s="2">
        <v>376.0</v>
      </c>
      <c r="G4114" s="2" t="s">
        <v>44</v>
      </c>
      <c r="H4114" s="2" t="s">
        <v>42</v>
      </c>
      <c r="I4114" s="2" t="s">
        <v>25</v>
      </c>
      <c r="J4114" s="2" t="str">
        <f t="array" ref="J4114">XLOOKUP('Transaction Data'!$G4114,Product_Code,Biscuit_Brand)</f>
        <v>Butter Crunch</v>
      </c>
      <c r="K4114" s="2">
        <f t="array" ref="K4114">XLOOKUP('Transaction Data'!$G4114,Product_Code,Cost)</f>
        <v>10</v>
      </c>
      <c r="L4114" s="2">
        <f t="array" ref="L4114">XLOOKUP('Transaction Data'!$G4114,Product_Code,Unit_Price)</f>
        <v>11</v>
      </c>
      <c r="M4114" s="3">
        <f>'Transaction Data'!$F4114*'Transaction Data'!$K4114</f>
        <v>3760</v>
      </c>
      <c r="N4114" s="3">
        <f>'Transaction Data'!$F4114*'Transaction Data'!$L4114</f>
        <v>4136</v>
      </c>
      <c r="O4114" s="3">
        <f>'Transaction Data'!$N4114-'Transaction Data'!$M4114</f>
        <v>376</v>
      </c>
      <c r="P4114" s="2">
        <f>DATEDIF('Transaction Data'!$D4114,'Transaction Data'!$A4114,"y")</f>
        <v>65</v>
      </c>
      <c r="Q4114" s="2" t="str">
        <f>FLOOR('Transaction Data'!$P4114,15)&amp;"-"&amp;FLOOR('Transaction Data'!$P4114,15)+14</f>
        <v>60-74</v>
      </c>
      <c r="R4114" s="2" t="str">
        <f>IF('Transaction Data'!$L4114&lt;=10,"Less Expensive","Expensive")</f>
        <v>Expensive</v>
      </c>
      <c r="S4114" s="4">
        <f>WEEKDAY('Transaction Data'!$A4114)</f>
        <v>4</v>
      </c>
      <c r="T4114" s="2" t="str">
        <f>IF(WEEKDAY('Transaction Data'!$A4114,2)&lt;6,"Weekday","Weekend")</f>
        <v>Weekday</v>
      </c>
    </row>
    <row r="4115" ht="15.75" customHeight="1">
      <c r="A4115" s="1">
        <v>45403.0</v>
      </c>
      <c r="B4115" s="2" t="s">
        <v>3910</v>
      </c>
      <c r="C4115" s="2" t="s">
        <v>78</v>
      </c>
      <c r="D4115" s="1">
        <v>28690.0</v>
      </c>
      <c r="E4115" s="2" t="s">
        <v>27</v>
      </c>
      <c r="F4115" s="2">
        <v>51.0</v>
      </c>
      <c r="G4115" s="2" t="s">
        <v>55</v>
      </c>
      <c r="H4115" s="2" t="s">
        <v>45</v>
      </c>
      <c r="I4115" s="2" t="s">
        <v>25</v>
      </c>
      <c r="J4115" s="2" t="str">
        <f t="array" ref="J4115">XLOOKUP('Transaction Data'!$G4115,Product_Code,Biscuit_Brand)</f>
        <v>Vanilla Wafers</v>
      </c>
      <c r="K4115" s="2">
        <f t="array" ref="K4115">XLOOKUP('Transaction Data'!$G4115,Product_Code,Cost)</f>
        <v>18</v>
      </c>
      <c r="L4115" s="2">
        <f t="array" ref="L4115">XLOOKUP('Transaction Data'!$G4115,Product_Code,Unit_Price)</f>
        <v>36</v>
      </c>
      <c r="M4115" s="3">
        <f>'Transaction Data'!$F4115*'Transaction Data'!$K4115</f>
        <v>918</v>
      </c>
      <c r="N4115" s="3">
        <f>'Transaction Data'!$F4115*'Transaction Data'!$L4115</f>
        <v>1836</v>
      </c>
      <c r="O4115" s="3">
        <f>'Transaction Data'!$N4115-'Transaction Data'!$M4115</f>
        <v>918</v>
      </c>
      <c r="P4115" s="2">
        <f>DATEDIF('Transaction Data'!$D4115,'Transaction Data'!$A4115,"y")</f>
        <v>45</v>
      </c>
      <c r="Q4115" s="2" t="str">
        <f>FLOOR('Transaction Data'!$P4115,15)&amp;"-"&amp;FLOOR('Transaction Data'!$P4115,15)+14</f>
        <v>45-59</v>
      </c>
      <c r="R4115" s="2" t="str">
        <f>IF('Transaction Data'!$L4115&lt;=10,"Less Expensive","Expensive")</f>
        <v>Expensive</v>
      </c>
      <c r="S4115" s="4">
        <f>WEEKDAY('Transaction Data'!$A4115)</f>
        <v>1</v>
      </c>
      <c r="T4115" s="2" t="str">
        <f>IF(WEEKDAY('Transaction Data'!$A4115,2)&lt;6,"Weekday","Weekend")</f>
        <v>Weekend</v>
      </c>
    </row>
    <row r="4116" ht="15.75" customHeight="1">
      <c r="A4116" s="1">
        <v>45363.0</v>
      </c>
      <c r="B4116" s="2" t="s">
        <v>3911</v>
      </c>
      <c r="C4116" s="2" t="s">
        <v>21</v>
      </c>
      <c r="D4116" s="1">
        <v>29107.0</v>
      </c>
      <c r="E4116" s="2" t="s">
        <v>37</v>
      </c>
      <c r="F4116" s="2">
        <v>208.0</v>
      </c>
      <c r="G4116" s="2" t="s">
        <v>23</v>
      </c>
      <c r="H4116" s="2" t="s">
        <v>49</v>
      </c>
      <c r="I4116" s="2" t="s">
        <v>25</v>
      </c>
      <c r="J4116" s="2" t="str">
        <f t="array" ref="J4116">XLOOKUP('Transaction Data'!$G4116,Product_Code,Biscuit_Brand)</f>
        <v>Cinnamon Swirls</v>
      </c>
      <c r="K4116" s="2">
        <f t="array" ref="K4116">XLOOKUP('Transaction Data'!$G4116,Product_Code,Cost)</f>
        <v>10</v>
      </c>
      <c r="L4116" s="2">
        <f t="array" ref="L4116">XLOOKUP('Transaction Data'!$G4116,Product_Code,Unit_Price)</f>
        <v>14</v>
      </c>
      <c r="M4116" s="3">
        <f>'Transaction Data'!$F4116*'Transaction Data'!$K4116</f>
        <v>2080</v>
      </c>
      <c r="N4116" s="3">
        <f>'Transaction Data'!$F4116*'Transaction Data'!$L4116</f>
        <v>2912</v>
      </c>
      <c r="O4116" s="3">
        <f>'Transaction Data'!$N4116-'Transaction Data'!$M4116</f>
        <v>832</v>
      </c>
      <c r="P4116" s="2">
        <f>DATEDIF('Transaction Data'!$D4116,'Transaction Data'!$A4116,"y")</f>
        <v>44</v>
      </c>
      <c r="Q4116" s="2" t="str">
        <f>FLOOR('Transaction Data'!$P4116,15)&amp;"-"&amp;FLOOR('Transaction Data'!$P4116,15)+14</f>
        <v>30-44</v>
      </c>
      <c r="R4116" s="2" t="str">
        <f>IF('Transaction Data'!$L4116&lt;=10,"Less Expensive","Expensive")</f>
        <v>Expensive</v>
      </c>
      <c r="S4116" s="4">
        <f>WEEKDAY('Transaction Data'!$A4116)</f>
        <v>3</v>
      </c>
      <c r="T4116" s="2" t="str">
        <f>IF(WEEKDAY('Transaction Data'!$A4116,2)&lt;6,"Weekday","Weekend")</f>
        <v>Weekday</v>
      </c>
    </row>
    <row r="4117" ht="15.75" customHeight="1">
      <c r="A4117" s="1">
        <v>45474.0</v>
      </c>
      <c r="B4117" s="2" t="s">
        <v>3912</v>
      </c>
      <c r="C4117" s="2" t="s">
        <v>69</v>
      </c>
      <c r="D4117" s="1">
        <v>35878.0</v>
      </c>
      <c r="E4117" s="2" t="s">
        <v>22</v>
      </c>
      <c r="F4117" s="2">
        <v>186.0</v>
      </c>
      <c r="G4117" s="2" t="s">
        <v>33</v>
      </c>
      <c r="H4117" s="2" t="s">
        <v>52</v>
      </c>
      <c r="I4117" s="2" t="s">
        <v>30</v>
      </c>
      <c r="J4117" s="2" t="str">
        <f t="array" ref="J4117">XLOOKUP('Transaction Data'!$G4117,Product_Code,Biscuit_Brand)</f>
        <v>Caramel Biscuits</v>
      </c>
      <c r="K4117" s="2">
        <f t="array" ref="K4117">XLOOKUP('Transaction Data'!$G4117,Product_Code,Cost)</f>
        <v>18</v>
      </c>
      <c r="L4117" s="2">
        <f t="array" ref="L4117">XLOOKUP('Transaction Data'!$G4117,Product_Code,Unit_Price)</f>
        <v>22</v>
      </c>
      <c r="M4117" s="3">
        <f>'Transaction Data'!$F4117*'Transaction Data'!$K4117</f>
        <v>3348</v>
      </c>
      <c r="N4117" s="3">
        <f>'Transaction Data'!$F4117*'Transaction Data'!$L4117</f>
        <v>4092</v>
      </c>
      <c r="O4117" s="3">
        <f>'Transaction Data'!$N4117-'Transaction Data'!$M4117</f>
        <v>744</v>
      </c>
      <c r="P4117" s="2">
        <f>DATEDIF('Transaction Data'!$D4117,'Transaction Data'!$A4117,"y")</f>
        <v>26</v>
      </c>
      <c r="Q4117" s="2" t="str">
        <f>FLOOR('Transaction Data'!$P4117,15)&amp;"-"&amp;FLOOR('Transaction Data'!$P4117,15)+14</f>
        <v>15-29</v>
      </c>
      <c r="R4117" s="2" t="str">
        <f>IF('Transaction Data'!$L4117&lt;=10,"Less Expensive","Expensive")</f>
        <v>Expensive</v>
      </c>
      <c r="S4117" s="4">
        <f>WEEKDAY('Transaction Data'!$A4117)</f>
        <v>2</v>
      </c>
      <c r="T4117" s="2" t="str">
        <f>IF(WEEKDAY('Transaction Data'!$A4117,2)&lt;6,"Weekday","Weekend")</f>
        <v>Weekday</v>
      </c>
    </row>
    <row r="4118" ht="15.75" customHeight="1">
      <c r="A4118" s="1">
        <v>45431.0</v>
      </c>
      <c r="B4118" s="2" t="s">
        <v>3913</v>
      </c>
      <c r="C4118" s="2" t="s">
        <v>21</v>
      </c>
      <c r="D4118" s="1">
        <v>36837.0</v>
      </c>
      <c r="E4118" s="2" t="s">
        <v>37</v>
      </c>
      <c r="F4118" s="2">
        <v>160.0</v>
      </c>
      <c r="G4118" s="2" t="s">
        <v>60</v>
      </c>
      <c r="H4118" s="2" t="s">
        <v>49</v>
      </c>
      <c r="I4118" s="2" t="s">
        <v>25</v>
      </c>
      <c r="J4118" s="2" t="str">
        <f t="array" ref="J4118">XLOOKUP('Transaction Data'!$G4118,Product_Code,Biscuit_Brand)</f>
        <v>Peanut Butter Bites</v>
      </c>
      <c r="K4118" s="2">
        <f t="array" ref="K4118">XLOOKUP('Transaction Data'!$G4118,Product_Code,Cost)</f>
        <v>5</v>
      </c>
      <c r="L4118" s="2">
        <f t="array" ref="L4118">XLOOKUP('Transaction Data'!$G4118,Product_Code,Unit_Price)</f>
        <v>7</v>
      </c>
      <c r="M4118" s="3">
        <f>'Transaction Data'!$F4118*'Transaction Data'!$K4118</f>
        <v>800</v>
      </c>
      <c r="N4118" s="3">
        <f>'Transaction Data'!$F4118*'Transaction Data'!$L4118</f>
        <v>1120</v>
      </c>
      <c r="O4118" s="3">
        <f>'Transaction Data'!$N4118-'Transaction Data'!$M4118</f>
        <v>320</v>
      </c>
      <c r="P4118" s="2">
        <f>DATEDIF('Transaction Data'!$D4118,'Transaction Data'!$A4118,"y")</f>
        <v>23</v>
      </c>
      <c r="Q4118" s="2" t="str">
        <f>FLOOR('Transaction Data'!$P4118,15)&amp;"-"&amp;FLOOR('Transaction Data'!$P4118,15)+14</f>
        <v>15-29</v>
      </c>
      <c r="R4118" s="2" t="str">
        <f>IF('Transaction Data'!$L4118&lt;=10,"Less Expensive","Expensive")</f>
        <v>Less Expensive</v>
      </c>
      <c r="S4118" s="4">
        <f>WEEKDAY('Transaction Data'!$A4118)</f>
        <v>1</v>
      </c>
      <c r="T4118" s="2" t="str">
        <f>IF(WEEKDAY('Transaction Data'!$A4118,2)&lt;6,"Weekday","Weekend")</f>
        <v>Weekend</v>
      </c>
    </row>
    <row r="4119" ht="15.75" customHeight="1">
      <c r="A4119" s="1">
        <v>45421.0</v>
      </c>
      <c r="B4119" s="2" t="s">
        <v>3914</v>
      </c>
      <c r="C4119" s="2" t="s">
        <v>69</v>
      </c>
      <c r="D4119" s="1">
        <v>30073.0</v>
      </c>
      <c r="E4119" s="2" t="s">
        <v>37</v>
      </c>
      <c r="F4119" s="2">
        <v>146.0</v>
      </c>
      <c r="G4119" s="2" t="s">
        <v>44</v>
      </c>
      <c r="H4119" s="2" t="s">
        <v>52</v>
      </c>
      <c r="I4119" s="2" t="s">
        <v>25</v>
      </c>
      <c r="J4119" s="2" t="str">
        <f t="array" ref="J4119">XLOOKUP('Transaction Data'!$G4119,Product_Code,Biscuit_Brand)</f>
        <v>Butter Crunch</v>
      </c>
      <c r="K4119" s="2">
        <f t="array" ref="K4119">XLOOKUP('Transaction Data'!$G4119,Product_Code,Cost)</f>
        <v>10</v>
      </c>
      <c r="L4119" s="2">
        <f t="array" ref="L4119">XLOOKUP('Transaction Data'!$G4119,Product_Code,Unit_Price)</f>
        <v>11</v>
      </c>
      <c r="M4119" s="3">
        <f>'Transaction Data'!$F4119*'Transaction Data'!$K4119</f>
        <v>1460</v>
      </c>
      <c r="N4119" s="3">
        <f>'Transaction Data'!$F4119*'Transaction Data'!$L4119</f>
        <v>1606</v>
      </c>
      <c r="O4119" s="3">
        <f>'Transaction Data'!$N4119-'Transaction Data'!$M4119</f>
        <v>146</v>
      </c>
      <c r="P4119" s="2">
        <f>DATEDIF('Transaction Data'!$D4119,'Transaction Data'!$A4119,"y")</f>
        <v>42</v>
      </c>
      <c r="Q4119" s="2" t="str">
        <f>FLOOR('Transaction Data'!$P4119,15)&amp;"-"&amp;FLOOR('Transaction Data'!$P4119,15)+14</f>
        <v>30-44</v>
      </c>
      <c r="R4119" s="2" t="str">
        <f>IF('Transaction Data'!$L4119&lt;=10,"Less Expensive","Expensive")</f>
        <v>Expensive</v>
      </c>
      <c r="S4119" s="4">
        <f>WEEKDAY('Transaction Data'!$A4119)</f>
        <v>5</v>
      </c>
      <c r="T4119" s="2" t="str">
        <f>IF(WEEKDAY('Transaction Data'!$A4119,2)&lt;6,"Weekday","Weekend")</f>
        <v>Weekday</v>
      </c>
    </row>
    <row r="4120" ht="15.75" customHeight="1">
      <c r="A4120" s="1">
        <v>45483.0</v>
      </c>
      <c r="B4120" s="2" t="s">
        <v>3915</v>
      </c>
      <c r="C4120" s="2" t="s">
        <v>72</v>
      </c>
      <c r="D4120" s="1">
        <v>15996.0</v>
      </c>
      <c r="E4120" s="2" t="s">
        <v>27</v>
      </c>
      <c r="F4120" s="2">
        <v>84.0</v>
      </c>
      <c r="G4120" s="2" t="s">
        <v>60</v>
      </c>
      <c r="H4120" s="2" t="s">
        <v>52</v>
      </c>
      <c r="I4120" s="2" t="s">
        <v>25</v>
      </c>
      <c r="J4120" s="2" t="str">
        <f t="array" ref="J4120">XLOOKUP('Transaction Data'!$G4120,Product_Code,Biscuit_Brand)</f>
        <v>Peanut Butter Bites</v>
      </c>
      <c r="K4120" s="2">
        <f t="array" ref="K4120">XLOOKUP('Transaction Data'!$G4120,Product_Code,Cost)</f>
        <v>5</v>
      </c>
      <c r="L4120" s="2">
        <f t="array" ref="L4120">XLOOKUP('Transaction Data'!$G4120,Product_Code,Unit_Price)</f>
        <v>7</v>
      </c>
      <c r="M4120" s="3">
        <f>'Transaction Data'!$F4120*'Transaction Data'!$K4120</f>
        <v>420</v>
      </c>
      <c r="N4120" s="3">
        <f>'Transaction Data'!$F4120*'Transaction Data'!$L4120</f>
        <v>588</v>
      </c>
      <c r="O4120" s="3">
        <f>'Transaction Data'!$N4120-'Transaction Data'!$M4120</f>
        <v>168</v>
      </c>
      <c r="P4120" s="2">
        <f>DATEDIF('Transaction Data'!$D4120,'Transaction Data'!$A4120,"y")</f>
        <v>80</v>
      </c>
      <c r="Q4120" s="2" t="str">
        <f>FLOOR('Transaction Data'!$P4120,15)&amp;"-"&amp;FLOOR('Transaction Data'!$P4120,15)+14</f>
        <v>75-89</v>
      </c>
      <c r="R4120" s="2" t="str">
        <f>IF('Transaction Data'!$L4120&lt;=10,"Less Expensive","Expensive")</f>
        <v>Less Expensive</v>
      </c>
      <c r="S4120" s="4">
        <f>WEEKDAY('Transaction Data'!$A4120)</f>
        <v>4</v>
      </c>
      <c r="T4120" s="2" t="str">
        <f>IF(WEEKDAY('Transaction Data'!$A4120,2)&lt;6,"Weekday","Weekend")</f>
        <v>Weekday</v>
      </c>
    </row>
    <row r="4121" ht="15.75" customHeight="1">
      <c r="A4121" s="1">
        <v>45418.0</v>
      </c>
      <c r="B4121" s="2" t="s">
        <v>673</v>
      </c>
      <c r="C4121" s="2" t="s">
        <v>47</v>
      </c>
      <c r="D4121" s="1">
        <v>33786.0</v>
      </c>
      <c r="E4121" s="2" t="s">
        <v>22</v>
      </c>
      <c r="F4121" s="2">
        <v>222.0</v>
      </c>
      <c r="G4121" s="2" t="s">
        <v>61</v>
      </c>
      <c r="H4121" s="2" t="s">
        <v>45</v>
      </c>
      <c r="I4121" s="2" t="s">
        <v>25</v>
      </c>
      <c r="J4121" s="2" t="str">
        <f t="array" ref="J4121">XLOOKUP('Transaction Data'!$G4121,Product_Code,Biscuit_Brand)</f>
        <v>Choco Delight</v>
      </c>
      <c r="K4121" s="2">
        <f t="array" ref="K4121">XLOOKUP('Transaction Data'!$G4121,Product_Code,Cost)</f>
        <v>3</v>
      </c>
      <c r="L4121" s="2">
        <f t="array" ref="L4121">XLOOKUP('Transaction Data'!$G4121,Product_Code,Unit_Price)</f>
        <v>5</v>
      </c>
      <c r="M4121" s="3">
        <f>'Transaction Data'!$F4121*'Transaction Data'!$K4121</f>
        <v>666</v>
      </c>
      <c r="N4121" s="3">
        <f>'Transaction Data'!$F4121*'Transaction Data'!$L4121</f>
        <v>1110</v>
      </c>
      <c r="O4121" s="3">
        <f>'Transaction Data'!$N4121-'Transaction Data'!$M4121</f>
        <v>444</v>
      </c>
      <c r="P4121" s="2">
        <f>DATEDIF('Transaction Data'!$D4121,'Transaction Data'!$A4121,"y")</f>
        <v>31</v>
      </c>
      <c r="Q4121" s="2" t="str">
        <f>FLOOR('Transaction Data'!$P4121,15)&amp;"-"&amp;FLOOR('Transaction Data'!$P4121,15)+14</f>
        <v>30-44</v>
      </c>
      <c r="R4121" s="2" t="str">
        <f>IF('Transaction Data'!$L4121&lt;=10,"Less Expensive","Expensive")</f>
        <v>Less Expensive</v>
      </c>
      <c r="S4121" s="4">
        <f>WEEKDAY('Transaction Data'!$A4121)</f>
        <v>2</v>
      </c>
      <c r="T4121" s="2" t="str">
        <f>IF(WEEKDAY('Transaction Data'!$A4121,2)&lt;6,"Weekday","Weekend")</f>
        <v>Weekday</v>
      </c>
    </row>
    <row r="4122" ht="15.75" customHeight="1">
      <c r="A4122" s="1">
        <v>45410.0</v>
      </c>
      <c r="B4122" s="2" t="s">
        <v>3916</v>
      </c>
      <c r="C4122" s="2" t="s">
        <v>51</v>
      </c>
      <c r="D4122" s="1">
        <v>29297.0</v>
      </c>
      <c r="E4122" s="2" t="s">
        <v>22</v>
      </c>
      <c r="F4122" s="2">
        <v>378.0</v>
      </c>
      <c r="G4122" s="2" t="s">
        <v>38</v>
      </c>
      <c r="H4122" s="2" t="s">
        <v>49</v>
      </c>
      <c r="I4122" s="2" t="s">
        <v>25</v>
      </c>
      <c r="J4122" s="2" t="str">
        <f t="array" ref="J4122">XLOOKUP('Transaction Data'!$G4122,Product_Code,Biscuit_Brand)</f>
        <v>Ginger Snaps</v>
      </c>
      <c r="K4122" s="2">
        <f t="array" ref="K4122">XLOOKUP('Transaction Data'!$G4122,Product_Code,Cost)</f>
        <v>14</v>
      </c>
      <c r="L4122" s="2">
        <f t="array" ref="L4122">XLOOKUP('Transaction Data'!$G4122,Product_Code,Unit_Price)</f>
        <v>28</v>
      </c>
      <c r="M4122" s="3">
        <f>'Transaction Data'!$F4122*'Transaction Data'!$K4122</f>
        <v>5292</v>
      </c>
      <c r="N4122" s="3">
        <f>'Transaction Data'!$F4122*'Transaction Data'!$L4122</f>
        <v>10584</v>
      </c>
      <c r="O4122" s="3">
        <f>'Transaction Data'!$N4122-'Transaction Data'!$M4122</f>
        <v>5292</v>
      </c>
      <c r="P4122" s="2">
        <f>DATEDIF('Transaction Data'!$D4122,'Transaction Data'!$A4122,"y")</f>
        <v>44</v>
      </c>
      <c r="Q4122" s="2" t="str">
        <f>FLOOR('Transaction Data'!$P4122,15)&amp;"-"&amp;FLOOR('Transaction Data'!$P4122,15)+14</f>
        <v>30-44</v>
      </c>
      <c r="R4122" s="2" t="str">
        <f>IF('Transaction Data'!$L4122&lt;=10,"Less Expensive","Expensive")</f>
        <v>Expensive</v>
      </c>
      <c r="S4122" s="4">
        <f>WEEKDAY('Transaction Data'!$A4122)</f>
        <v>1</v>
      </c>
      <c r="T4122" s="2" t="str">
        <f>IF(WEEKDAY('Transaction Data'!$A4122,2)&lt;6,"Weekday","Weekend")</f>
        <v>Weekend</v>
      </c>
    </row>
    <row r="4123" ht="15.75" customHeight="1">
      <c r="A4123" s="1">
        <v>45359.0</v>
      </c>
      <c r="B4123" s="2" t="s">
        <v>3917</v>
      </c>
      <c r="C4123" s="2" t="s">
        <v>65</v>
      </c>
      <c r="D4123" s="1">
        <v>35913.0</v>
      </c>
      <c r="E4123" s="2" t="s">
        <v>37</v>
      </c>
      <c r="F4123" s="2">
        <v>23.0</v>
      </c>
      <c r="G4123" s="2" t="s">
        <v>57</v>
      </c>
      <c r="H4123" s="2" t="s">
        <v>52</v>
      </c>
      <c r="I4123" s="2" t="s">
        <v>25</v>
      </c>
      <c r="J4123" s="2" t="str">
        <f t="array" ref="J4123">XLOOKUP('Transaction Data'!$G4123,Product_Code,Biscuit_Brand)</f>
        <v>Oatmeal Cookies</v>
      </c>
      <c r="K4123" s="2">
        <f t="array" ref="K4123">XLOOKUP('Transaction Data'!$G4123,Product_Code,Cost)</f>
        <v>19</v>
      </c>
      <c r="L4123" s="2">
        <f t="array" ref="L4123">XLOOKUP('Transaction Data'!$G4123,Product_Code,Unit_Price)</f>
        <v>23</v>
      </c>
      <c r="M4123" s="3">
        <f>'Transaction Data'!$F4123*'Transaction Data'!$K4123</f>
        <v>437</v>
      </c>
      <c r="N4123" s="3">
        <f>'Transaction Data'!$F4123*'Transaction Data'!$L4123</f>
        <v>529</v>
      </c>
      <c r="O4123" s="3">
        <f>'Transaction Data'!$N4123-'Transaction Data'!$M4123</f>
        <v>92</v>
      </c>
      <c r="P4123" s="2">
        <f>DATEDIF('Transaction Data'!$D4123,'Transaction Data'!$A4123,"y")</f>
        <v>25</v>
      </c>
      <c r="Q4123" s="2" t="str">
        <f>FLOOR('Transaction Data'!$P4123,15)&amp;"-"&amp;FLOOR('Transaction Data'!$P4123,15)+14</f>
        <v>15-29</v>
      </c>
      <c r="R4123" s="2" t="str">
        <f>IF('Transaction Data'!$L4123&lt;=10,"Less Expensive","Expensive")</f>
        <v>Expensive</v>
      </c>
      <c r="S4123" s="4">
        <f>WEEKDAY('Transaction Data'!$A4123)</f>
        <v>6</v>
      </c>
      <c r="T4123" s="2" t="str">
        <f>IF(WEEKDAY('Transaction Data'!$A4123,2)&lt;6,"Weekday","Weekend")</f>
        <v>Weekday</v>
      </c>
    </row>
    <row r="4124" ht="15.75" customHeight="1">
      <c r="A4124" s="1">
        <v>45484.0</v>
      </c>
      <c r="B4124" s="2" t="s">
        <v>3918</v>
      </c>
      <c r="C4124" s="2" t="s">
        <v>65</v>
      </c>
      <c r="D4124" s="1">
        <v>33988.0</v>
      </c>
      <c r="E4124" s="2" t="s">
        <v>27</v>
      </c>
      <c r="F4124" s="2">
        <v>25.0</v>
      </c>
      <c r="G4124" s="2" t="s">
        <v>55</v>
      </c>
      <c r="H4124" s="2" t="s">
        <v>49</v>
      </c>
      <c r="I4124" s="2" t="s">
        <v>30</v>
      </c>
      <c r="J4124" s="2" t="str">
        <f t="array" ref="J4124">XLOOKUP('Transaction Data'!$G4124,Product_Code,Biscuit_Brand)</f>
        <v>Vanilla Wafers</v>
      </c>
      <c r="K4124" s="2">
        <f t="array" ref="K4124">XLOOKUP('Transaction Data'!$G4124,Product_Code,Cost)</f>
        <v>18</v>
      </c>
      <c r="L4124" s="2">
        <f t="array" ref="L4124">XLOOKUP('Transaction Data'!$G4124,Product_Code,Unit_Price)</f>
        <v>36</v>
      </c>
      <c r="M4124" s="3">
        <f>'Transaction Data'!$F4124*'Transaction Data'!$K4124</f>
        <v>450</v>
      </c>
      <c r="N4124" s="3">
        <f>'Transaction Data'!$F4124*'Transaction Data'!$L4124</f>
        <v>900</v>
      </c>
      <c r="O4124" s="3">
        <f>'Transaction Data'!$N4124-'Transaction Data'!$M4124</f>
        <v>450</v>
      </c>
      <c r="P4124" s="2">
        <f>DATEDIF('Transaction Data'!$D4124,'Transaction Data'!$A4124,"y")</f>
        <v>31</v>
      </c>
      <c r="Q4124" s="2" t="str">
        <f>FLOOR('Transaction Data'!$P4124,15)&amp;"-"&amp;FLOOR('Transaction Data'!$P4124,15)+14</f>
        <v>30-44</v>
      </c>
      <c r="R4124" s="2" t="str">
        <f>IF('Transaction Data'!$L4124&lt;=10,"Less Expensive","Expensive")</f>
        <v>Expensive</v>
      </c>
      <c r="S4124" s="4">
        <f>WEEKDAY('Transaction Data'!$A4124)</f>
        <v>5</v>
      </c>
      <c r="T4124" s="2" t="str">
        <f>IF(WEEKDAY('Transaction Data'!$A4124,2)&lt;6,"Weekday","Weekend")</f>
        <v>Weekday</v>
      </c>
    </row>
    <row r="4125" ht="15.75" customHeight="1">
      <c r="A4125" s="1">
        <v>45413.0</v>
      </c>
      <c r="B4125" s="2" t="s">
        <v>3919</v>
      </c>
      <c r="C4125" s="2" t="s">
        <v>72</v>
      </c>
      <c r="D4125" s="1">
        <v>23162.0</v>
      </c>
      <c r="E4125" s="2" t="s">
        <v>27</v>
      </c>
      <c r="F4125" s="2">
        <v>277.0</v>
      </c>
      <c r="G4125" s="2" t="s">
        <v>44</v>
      </c>
      <c r="H4125" s="2" t="s">
        <v>52</v>
      </c>
      <c r="I4125" s="2" t="s">
        <v>25</v>
      </c>
      <c r="J4125" s="2" t="str">
        <f t="array" ref="J4125">XLOOKUP('Transaction Data'!$G4125,Product_Code,Biscuit_Brand)</f>
        <v>Butter Crunch</v>
      </c>
      <c r="K4125" s="2">
        <f t="array" ref="K4125">XLOOKUP('Transaction Data'!$G4125,Product_Code,Cost)</f>
        <v>10</v>
      </c>
      <c r="L4125" s="2">
        <f t="array" ref="L4125">XLOOKUP('Transaction Data'!$G4125,Product_Code,Unit_Price)</f>
        <v>11</v>
      </c>
      <c r="M4125" s="3">
        <f>'Transaction Data'!$F4125*'Transaction Data'!$K4125</f>
        <v>2770</v>
      </c>
      <c r="N4125" s="3">
        <f>'Transaction Data'!$F4125*'Transaction Data'!$L4125</f>
        <v>3047</v>
      </c>
      <c r="O4125" s="3">
        <f>'Transaction Data'!$N4125-'Transaction Data'!$M4125</f>
        <v>277</v>
      </c>
      <c r="P4125" s="2">
        <f>DATEDIF('Transaction Data'!$D4125,'Transaction Data'!$A4125,"y")</f>
        <v>60</v>
      </c>
      <c r="Q4125" s="2" t="str">
        <f>FLOOR('Transaction Data'!$P4125,15)&amp;"-"&amp;FLOOR('Transaction Data'!$P4125,15)+14</f>
        <v>60-74</v>
      </c>
      <c r="R4125" s="2" t="str">
        <f>IF('Transaction Data'!$L4125&lt;=10,"Less Expensive","Expensive")</f>
        <v>Expensive</v>
      </c>
      <c r="S4125" s="4">
        <f>WEEKDAY('Transaction Data'!$A4125)</f>
        <v>4</v>
      </c>
      <c r="T4125" s="2" t="str">
        <f>IF(WEEKDAY('Transaction Data'!$A4125,2)&lt;6,"Weekday","Weekend")</f>
        <v>Weekday</v>
      </c>
    </row>
    <row r="4126" ht="15.75" customHeight="1">
      <c r="A4126" s="1">
        <v>45298.0</v>
      </c>
      <c r="B4126" s="2" t="s">
        <v>482</v>
      </c>
      <c r="C4126" s="2" t="s">
        <v>51</v>
      </c>
      <c r="D4126" s="1">
        <v>32225.0</v>
      </c>
      <c r="E4126" s="2" t="s">
        <v>27</v>
      </c>
      <c r="F4126" s="2">
        <v>164.0</v>
      </c>
      <c r="G4126" s="2" t="s">
        <v>48</v>
      </c>
      <c r="H4126" s="2" t="s">
        <v>34</v>
      </c>
      <c r="I4126" s="2" t="s">
        <v>30</v>
      </c>
      <c r="J4126" s="2" t="str">
        <f t="array" ref="J4126">XLOOKUP('Transaction Data'!$G4126,Product_Code,Biscuit_Brand)</f>
        <v>Lemon Crisps</v>
      </c>
      <c r="K4126" s="2">
        <f t="array" ref="K4126">XLOOKUP('Transaction Data'!$G4126,Product_Code,Cost)</f>
        <v>7</v>
      </c>
      <c r="L4126" s="2">
        <f t="array" ref="L4126">XLOOKUP('Transaction Data'!$G4126,Product_Code,Unit_Price)</f>
        <v>9</v>
      </c>
      <c r="M4126" s="3">
        <f>'Transaction Data'!$F4126*'Transaction Data'!$K4126</f>
        <v>1148</v>
      </c>
      <c r="N4126" s="3">
        <f>'Transaction Data'!$F4126*'Transaction Data'!$L4126</f>
        <v>1476</v>
      </c>
      <c r="O4126" s="3">
        <f>'Transaction Data'!$N4126-'Transaction Data'!$M4126</f>
        <v>328</v>
      </c>
      <c r="P4126" s="2">
        <f>DATEDIF('Transaction Data'!$D4126,'Transaction Data'!$A4126,"y")</f>
        <v>35</v>
      </c>
      <c r="Q4126" s="2" t="str">
        <f>FLOOR('Transaction Data'!$P4126,15)&amp;"-"&amp;FLOOR('Transaction Data'!$P4126,15)+14</f>
        <v>30-44</v>
      </c>
      <c r="R4126" s="2" t="str">
        <f>IF('Transaction Data'!$L4126&lt;=10,"Less Expensive","Expensive")</f>
        <v>Less Expensive</v>
      </c>
      <c r="S4126" s="4">
        <f>WEEKDAY('Transaction Data'!$A4126)</f>
        <v>1</v>
      </c>
      <c r="T4126" s="2" t="str">
        <f>IF(WEEKDAY('Transaction Data'!$A4126,2)&lt;6,"Weekday","Weekend")</f>
        <v>Weekend</v>
      </c>
    </row>
    <row r="4127" ht="15.75" customHeight="1">
      <c r="A4127" s="1">
        <v>45421.0</v>
      </c>
      <c r="B4127" s="2" t="s">
        <v>3920</v>
      </c>
      <c r="C4127" s="2" t="s">
        <v>69</v>
      </c>
      <c r="D4127" s="1">
        <v>30059.0</v>
      </c>
      <c r="E4127" s="2" t="s">
        <v>27</v>
      </c>
      <c r="F4127" s="2">
        <v>258.0</v>
      </c>
      <c r="G4127" s="2" t="s">
        <v>48</v>
      </c>
      <c r="H4127" s="2" t="s">
        <v>34</v>
      </c>
      <c r="I4127" s="2" t="s">
        <v>25</v>
      </c>
      <c r="J4127" s="2" t="str">
        <f t="array" ref="J4127">XLOOKUP('Transaction Data'!$G4127,Product_Code,Biscuit_Brand)</f>
        <v>Lemon Crisps</v>
      </c>
      <c r="K4127" s="2">
        <f t="array" ref="K4127">XLOOKUP('Transaction Data'!$G4127,Product_Code,Cost)</f>
        <v>7</v>
      </c>
      <c r="L4127" s="2">
        <f t="array" ref="L4127">XLOOKUP('Transaction Data'!$G4127,Product_Code,Unit_Price)</f>
        <v>9</v>
      </c>
      <c r="M4127" s="3">
        <f>'Transaction Data'!$F4127*'Transaction Data'!$K4127</f>
        <v>1806</v>
      </c>
      <c r="N4127" s="3">
        <f>'Transaction Data'!$F4127*'Transaction Data'!$L4127</f>
        <v>2322</v>
      </c>
      <c r="O4127" s="3">
        <f>'Transaction Data'!$N4127-'Transaction Data'!$M4127</f>
        <v>516</v>
      </c>
      <c r="P4127" s="2">
        <f>DATEDIF('Transaction Data'!$D4127,'Transaction Data'!$A4127,"y")</f>
        <v>42</v>
      </c>
      <c r="Q4127" s="2" t="str">
        <f>FLOOR('Transaction Data'!$P4127,15)&amp;"-"&amp;FLOOR('Transaction Data'!$P4127,15)+14</f>
        <v>30-44</v>
      </c>
      <c r="R4127" s="2" t="str">
        <f>IF('Transaction Data'!$L4127&lt;=10,"Less Expensive","Expensive")</f>
        <v>Less Expensive</v>
      </c>
      <c r="S4127" s="4">
        <f>WEEKDAY('Transaction Data'!$A4127)</f>
        <v>5</v>
      </c>
      <c r="T4127" s="2" t="str">
        <f>IF(WEEKDAY('Transaction Data'!$A4127,2)&lt;6,"Weekday","Weekend")</f>
        <v>Weekday</v>
      </c>
    </row>
    <row r="4128" ht="15.75" customHeight="1">
      <c r="A4128" s="1">
        <v>45320.0</v>
      </c>
      <c r="B4128" s="2" t="s">
        <v>3921</v>
      </c>
      <c r="C4128" s="2" t="s">
        <v>47</v>
      </c>
      <c r="D4128" s="1">
        <v>38297.0</v>
      </c>
      <c r="E4128" s="2" t="s">
        <v>63</v>
      </c>
      <c r="F4128" s="2">
        <v>263.0</v>
      </c>
      <c r="G4128" s="2" t="s">
        <v>33</v>
      </c>
      <c r="H4128" s="2" t="s">
        <v>39</v>
      </c>
      <c r="I4128" s="2" t="s">
        <v>25</v>
      </c>
      <c r="J4128" s="2" t="str">
        <f t="array" ref="J4128">XLOOKUP('Transaction Data'!$G4128,Product_Code,Biscuit_Brand)</f>
        <v>Caramel Biscuits</v>
      </c>
      <c r="K4128" s="2">
        <f t="array" ref="K4128">XLOOKUP('Transaction Data'!$G4128,Product_Code,Cost)</f>
        <v>18</v>
      </c>
      <c r="L4128" s="2">
        <f t="array" ref="L4128">XLOOKUP('Transaction Data'!$G4128,Product_Code,Unit_Price)</f>
        <v>22</v>
      </c>
      <c r="M4128" s="3">
        <f>'Transaction Data'!$F4128*'Transaction Data'!$K4128</f>
        <v>4734</v>
      </c>
      <c r="N4128" s="3">
        <f>'Transaction Data'!$F4128*'Transaction Data'!$L4128</f>
        <v>5786</v>
      </c>
      <c r="O4128" s="3">
        <f>'Transaction Data'!$N4128-'Transaction Data'!$M4128</f>
        <v>1052</v>
      </c>
      <c r="P4128" s="2">
        <f>DATEDIF('Transaction Data'!$D4128,'Transaction Data'!$A4128,"y")</f>
        <v>19</v>
      </c>
      <c r="Q4128" s="2" t="str">
        <f>FLOOR('Transaction Data'!$P4128,15)&amp;"-"&amp;FLOOR('Transaction Data'!$P4128,15)+14</f>
        <v>15-29</v>
      </c>
      <c r="R4128" s="2" t="str">
        <f>IF('Transaction Data'!$L4128&lt;=10,"Less Expensive","Expensive")</f>
        <v>Expensive</v>
      </c>
      <c r="S4128" s="4">
        <f>WEEKDAY('Transaction Data'!$A4128)</f>
        <v>2</v>
      </c>
      <c r="T4128" s="2" t="str">
        <f>IF(WEEKDAY('Transaction Data'!$A4128,2)&lt;6,"Weekday","Weekend")</f>
        <v>Weekday</v>
      </c>
    </row>
    <row r="4129" ht="15.75" customHeight="1">
      <c r="A4129" s="1">
        <v>45353.0</v>
      </c>
      <c r="B4129" s="2" t="s">
        <v>3922</v>
      </c>
      <c r="C4129" s="2" t="s">
        <v>21</v>
      </c>
      <c r="D4129" s="1">
        <v>21704.0</v>
      </c>
      <c r="E4129" s="2" t="s">
        <v>27</v>
      </c>
      <c r="F4129" s="2">
        <v>185.0</v>
      </c>
      <c r="G4129" s="2" t="s">
        <v>48</v>
      </c>
      <c r="H4129" s="2" t="s">
        <v>42</v>
      </c>
      <c r="I4129" s="2" t="s">
        <v>25</v>
      </c>
      <c r="J4129" s="2" t="str">
        <f t="array" ref="J4129">XLOOKUP('Transaction Data'!$G4129,Product_Code,Biscuit_Brand)</f>
        <v>Lemon Crisps</v>
      </c>
      <c r="K4129" s="2">
        <f t="array" ref="K4129">XLOOKUP('Transaction Data'!$G4129,Product_Code,Cost)</f>
        <v>7</v>
      </c>
      <c r="L4129" s="2">
        <f t="array" ref="L4129">XLOOKUP('Transaction Data'!$G4129,Product_Code,Unit_Price)</f>
        <v>9</v>
      </c>
      <c r="M4129" s="3">
        <f>'Transaction Data'!$F4129*'Transaction Data'!$K4129</f>
        <v>1295</v>
      </c>
      <c r="N4129" s="3">
        <f>'Transaction Data'!$F4129*'Transaction Data'!$L4129</f>
        <v>1665</v>
      </c>
      <c r="O4129" s="3">
        <f>'Transaction Data'!$N4129-'Transaction Data'!$M4129</f>
        <v>370</v>
      </c>
      <c r="P4129" s="2">
        <f>DATEDIF('Transaction Data'!$D4129,'Transaction Data'!$A4129,"y")</f>
        <v>64</v>
      </c>
      <c r="Q4129" s="2" t="str">
        <f>FLOOR('Transaction Data'!$P4129,15)&amp;"-"&amp;FLOOR('Transaction Data'!$P4129,15)+14</f>
        <v>60-74</v>
      </c>
      <c r="R4129" s="2" t="str">
        <f>IF('Transaction Data'!$L4129&lt;=10,"Less Expensive","Expensive")</f>
        <v>Less Expensive</v>
      </c>
      <c r="S4129" s="4">
        <f>WEEKDAY('Transaction Data'!$A4129)</f>
        <v>7</v>
      </c>
      <c r="T4129" s="2" t="str">
        <f>IF(WEEKDAY('Transaction Data'!$A4129,2)&lt;6,"Weekday","Weekend")</f>
        <v>Weekend</v>
      </c>
    </row>
    <row r="4130" ht="15.75" customHeight="1">
      <c r="A4130" s="1">
        <v>45315.0</v>
      </c>
      <c r="B4130" s="2" t="s">
        <v>3923</v>
      </c>
      <c r="C4130" s="2" t="s">
        <v>21</v>
      </c>
      <c r="D4130" s="1">
        <v>30375.0</v>
      </c>
      <c r="E4130" s="2" t="s">
        <v>63</v>
      </c>
      <c r="F4130" s="2">
        <v>339.0</v>
      </c>
      <c r="G4130" s="2" t="s">
        <v>60</v>
      </c>
      <c r="H4130" s="2" t="s">
        <v>45</v>
      </c>
      <c r="I4130" s="2" t="s">
        <v>25</v>
      </c>
      <c r="J4130" s="2" t="str">
        <f t="array" ref="J4130">XLOOKUP('Transaction Data'!$G4130,Product_Code,Biscuit_Brand)</f>
        <v>Peanut Butter Bites</v>
      </c>
      <c r="K4130" s="2">
        <f t="array" ref="K4130">XLOOKUP('Transaction Data'!$G4130,Product_Code,Cost)</f>
        <v>5</v>
      </c>
      <c r="L4130" s="2">
        <f t="array" ref="L4130">XLOOKUP('Transaction Data'!$G4130,Product_Code,Unit_Price)</f>
        <v>7</v>
      </c>
      <c r="M4130" s="3">
        <f>'Transaction Data'!$F4130*'Transaction Data'!$K4130</f>
        <v>1695</v>
      </c>
      <c r="N4130" s="3">
        <f>'Transaction Data'!$F4130*'Transaction Data'!$L4130</f>
        <v>2373</v>
      </c>
      <c r="O4130" s="3">
        <f>'Transaction Data'!$N4130-'Transaction Data'!$M4130</f>
        <v>678</v>
      </c>
      <c r="P4130" s="2">
        <f>DATEDIF('Transaction Data'!$D4130,'Transaction Data'!$A4130,"y")</f>
        <v>40</v>
      </c>
      <c r="Q4130" s="2" t="str">
        <f>FLOOR('Transaction Data'!$P4130,15)&amp;"-"&amp;FLOOR('Transaction Data'!$P4130,15)+14</f>
        <v>30-44</v>
      </c>
      <c r="R4130" s="2" t="str">
        <f>IF('Transaction Data'!$L4130&lt;=10,"Less Expensive","Expensive")</f>
        <v>Less Expensive</v>
      </c>
      <c r="S4130" s="4">
        <f>WEEKDAY('Transaction Data'!$A4130)</f>
        <v>4</v>
      </c>
      <c r="T4130" s="2" t="str">
        <f>IF(WEEKDAY('Transaction Data'!$A4130,2)&lt;6,"Weekday","Weekend")</f>
        <v>Weekday</v>
      </c>
    </row>
    <row r="4131" ht="15.75" customHeight="1">
      <c r="A4131" s="1">
        <v>45476.0</v>
      </c>
      <c r="B4131" s="2" t="s">
        <v>3924</v>
      </c>
      <c r="C4131" s="2" t="s">
        <v>32</v>
      </c>
      <c r="D4131" s="1">
        <v>29257.0</v>
      </c>
      <c r="E4131" s="2" t="s">
        <v>22</v>
      </c>
      <c r="F4131" s="2">
        <v>430.0</v>
      </c>
      <c r="G4131" s="2" t="s">
        <v>28</v>
      </c>
      <c r="H4131" s="2" t="s">
        <v>49</v>
      </c>
      <c r="I4131" s="2" t="s">
        <v>25</v>
      </c>
      <c r="J4131" s="2" t="str">
        <f t="array" ref="J4131">XLOOKUP('Transaction Data'!$G4131,Product_Code,Biscuit_Brand)</f>
        <v>Shortbread</v>
      </c>
      <c r="K4131" s="2">
        <f t="array" ref="K4131">XLOOKUP('Transaction Data'!$G4131,Product_Code,Cost)</f>
        <v>10</v>
      </c>
      <c r="L4131" s="2">
        <f t="array" ref="L4131">XLOOKUP('Transaction Data'!$G4131,Product_Code,Unit_Price)</f>
        <v>45</v>
      </c>
      <c r="M4131" s="3">
        <f>'Transaction Data'!$F4131*'Transaction Data'!$K4131</f>
        <v>4300</v>
      </c>
      <c r="N4131" s="3">
        <f>'Transaction Data'!$F4131*'Transaction Data'!$L4131</f>
        <v>19350</v>
      </c>
      <c r="O4131" s="3">
        <f>'Transaction Data'!$N4131-'Transaction Data'!$M4131</f>
        <v>15050</v>
      </c>
      <c r="P4131" s="2">
        <f>DATEDIF('Transaction Data'!$D4131,'Transaction Data'!$A4131,"y")</f>
        <v>44</v>
      </c>
      <c r="Q4131" s="2" t="str">
        <f>FLOOR('Transaction Data'!$P4131,15)&amp;"-"&amp;FLOOR('Transaction Data'!$P4131,15)+14</f>
        <v>30-44</v>
      </c>
      <c r="R4131" s="2" t="str">
        <f>IF('Transaction Data'!$L4131&lt;=10,"Less Expensive","Expensive")</f>
        <v>Expensive</v>
      </c>
      <c r="S4131" s="4">
        <f>WEEKDAY('Transaction Data'!$A4131)</f>
        <v>4</v>
      </c>
      <c r="T4131" s="2" t="str">
        <f>IF(WEEKDAY('Transaction Data'!$A4131,2)&lt;6,"Weekday","Weekend")</f>
        <v>Weekday</v>
      </c>
    </row>
    <row r="4132" ht="15.75" customHeight="1">
      <c r="A4132" s="1">
        <v>45374.0</v>
      </c>
      <c r="B4132" s="2" t="s">
        <v>3925</v>
      </c>
      <c r="C4132" s="2" t="s">
        <v>54</v>
      </c>
      <c r="D4132" s="1">
        <v>28870.0</v>
      </c>
      <c r="E4132" s="2" t="s">
        <v>63</v>
      </c>
      <c r="F4132" s="2">
        <v>125.0</v>
      </c>
      <c r="G4132" s="2" t="s">
        <v>44</v>
      </c>
      <c r="H4132" s="2" t="s">
        <v>52</v>
      </c>
      <c r="I4132" s="2" t="s">
        <v>25</v>
      </c>
      <c r="J4132" s="2" t="str">
        <f t="array" ref="J4132">XLOOKUP('Transaction Data'!$G4132,Product_Code,Biscuit_Brand)</f>
        <v>Butter Crunch</v>
      </c>
      <c r="K4132" s="2">
        <f t="array" ref="K4132">XLOOKUP('Transaction Data'!$G4132,Product_Code,Cost)</f>
        <v>10</v>
      </c>
      <c r="L4132" s="2">
        <f t="array" ref="L4132">XLOOKUP('Transaction Data'!$G4132,Product_Code,Unit_Price)</f>
        <v>11</v>
      </c>
      <c r="M4132" s="3">
        <f>'Transaction Data'!$F4132*'Transaction Data'!$K4132</f>
        <v>1250</v>
      </c>
      <c r="N4132" s="3">
        <f>'Transaction Data'!$F4132*'Transaction Data'!$L4132</f>
        <v>1375</v>
      </c>
      <c r="O4132" s="3">
        <f>'Transaction Data'!$N4132-'Transaction Data'!$M4132</f>
        <v>125</v>
      </c>
      <c r="P4132" s="2">
        <f>DATEDIF('Transaction Data'!$D4132,'Transaction Data'!$A4132,"y")</f>
        <v>45</v>
      </c>
      <c r="Q4132" s="2" t="str">
        <f>FLOOR('Transaction Data'!$P4132,15)&amp;"-"&amp;FLOOR('Transaction Data'!$P4132,15)+14</f>
        <v>45-59</v>
      </c>
      <c r="R4132" s="2" t="str">
        <f>IF('Transaction Data'!$L4132&lt;=10,"Less Expensive","Expensive")</f>
        <v>Expensive</v>
      </c>
      <c r="S4132" s="4">
        <f>WEEKDAY('Transaction Data'!$A4132)</f>
        <v>7</v>
      </c>
      <c r="T4132" s="2" t="str">
        <f>IF(WEEKDAY('Transaction Data'!$A4132,2)&lt;6,"Weekday","Weekend")</f>
        <v>Weekend</v>
      </c>
    </row>
    <row r="4133" ht="15.75" customHeight="1">
      <c r="A4133" s="1">
        <v>45398.0</v>
      </c>
      <c r="B4133" s="2" t="s">
        <v>3926</v>
      </c>
      <c r="C4133" s="2" t="s">
        <v>21</v>
      </c>
      <c r="D4133" s="1">
        <v>21783.0</v>
      </c>
      <c r="E4133" s="2" t="s">
        <v>27</v>
      </c>
      <c r="F4133" s="2">
        <v>388.0</v>
      </c>
      <c r="G4133" s="2" t="s">
        <v>44</v>
      </c>
      <c r="H4133" s="2" t="s">
        <v>49</v>
      </c>
      <c r="I4133" s="2" t="s">
        <v>25</v>
      </c>
      <c r="J4133" s="2" t="str">
        <f t="array" ref="J4133">XLOOKUP('Transaction Data'!$G4133,Product_Code,Biscuit_Brand)</f>
        <v>Butter Crunch</v>
      </c>
      <c r="K4133" s="2">
        <f t="array" ref="K4133">XLOOKUP('Transaction Data'!$G4133,Product_Code,Cost)</f>
        <v>10</v>
      </c>
      <c r="L4133" s="2">
        <f t="array" ref="L4133">XLOOKUP('Transaction Data'!$G4133,Product_Code,Unit_Price)</f>
        <v>11</v>
      </c>
      <c r="M4133" s="3">
        <f>'Transaction Data'!$F4133*'Transaction Data'!$K4133</f>
        <v>3880</v>
      </c>
      <c r="N4133" s="3">
        <f>'Transaction Data'!$F4133*'Transaction Data'!$L4133</f>
        <v>4268</v>
      </c>
      <c r="O4133" s="3">
        <f>'Transaction Data'!$N4133-'Transaction Data'!$M4133</f>
        <v>388</v>
      </c>
      <c r="P4133" s="2">
        <f>DATEDIF('Transaction Data'!$D4133,'Transaction Data'!$A4133,"y")</f>
        <v>64</v>
      </c>
      <c r="Q4133" s="2" t="str">
        <f>FLOOR('Transaction Data'!$P4133,15)&amp;"-"&amp;FLOOR('Transaction Data'!$P4133,15)+14</f>
        <v>60-74</v>
      </c>
      <c r="R4133" s="2" t="str">
        <f>IF('Transaction Data'!$L4133&lt;=10,"Less Expensive","Expensive")</f>
        <v>Expensive</v>
      </c>
      <c r="S4133" s="4">
        <f>WEEKDAY('Transaction Data'!$A4133)</f>
        <v>3</v>
      </c>
      <c r="T4133" s="2" t="str">
        <f>IF(WEEKDAY('Transaction Data'!$A4133,2)&lt;6,"Weekday","Weekend")</f>
        <v>Weekday</v>
      </c>
    </row>
    <row r="4134" ht="15.75" customHeight="1">
      <c r="A4134" s="1">
        <v>45297.0</v>
      </c>
      <c r="B4134" s="2" t="s">
        <v>3927</v>
      </c>
      <c r="C4134" s="2" t="s">
        <v>51</v>
      </c>
      <c r="D4134" s="1">
        <v>36126.0</v>
      </c>
      <c r="E4134" s="2" t="s">
        <v>37</v>
      </c>
      <c r="F4134" s="2">
        <v>387.0</v>
      </c>
      <c r="G4134" s="2" t="s">
        <v>61</v>
      </c>
      <c r="H4134" s="2" t="s">
        <v>52</v>
      </c>
      <c r="I4134" s="2" t="s">
        <v>25</v>
      </c>
      <c r="J4134" s="2" t="str">
        <f t="array" ref="J4134">XLOOKUP('Transaction Data'!$G4134,Product_Code,Biscuit_Brand)</f>
        <v>Choco Delight</v>
      </c>
      <c r="K4134" s="2">
        <f t="array" ref="K4134">XLOOKUP('Transaction Data'!$G4134,Product_Code,Cost)</f>
        <v>3</v>
      </c>
      <c r="L4134" s="2">
        <f t="array" ref="L4134">XLOOKUP('Transaction Data'!$G4134,Product_Code,Unit_Price)</f>
        <v>5</v>
      </c>
      <c r="M4134" s="3">
        <f>'Transaction Data'!$F4134*'Transaction Data'!$K4134</f>
        <v>1161</v>
      </c>
      <c r="N4134" s="3">
        <f>'Transaction Data'!$F4134*'Transaction Data'!$L4134</f>
        <v>1935</v>
      </c>
      <c r="O4134" s="3">
        <f>'Transaction Data'!$N4134-'Transaction Data'!$M4134</f>
        <v>774</v>
      </c>
      <c r="P4134" s="2">
        <f>DATEDIF('Transaction Data'!$D4134,'Transaction Data'!$A4134,"y")</f>
        <v>25</v>
      </c>
      <c r="Q4134" s="2" t="str">
        <f>FLOOR('Transaction Data'!$P4134,15)&amp;"-"&amp;FLOOR('Transaction Data'!$P4134,15)+14</f>
        <v>15-29</v>
      </c>
      <c r="R4134" s="2" t="str">
        <f>IF('Transaction Data'!$L4134&lt;=10,"Less Expensive","Expensive")</f>
        <v>Less Expensive</v>
      </c>
      <c r="S4134" s="4">
        <f>WEEKDAY('Transaction Data'!$A4134)</f>
        <v>7</v>
      </c>
      <c r="T4134" s="2" t="str">
        <f>IF(WEEKDAY('Transaction Data'!$A4134,2)&lt;6,"Weekday","Weekend")</f>
        <v>Weekend</v>
      </c>
    </row>
    <row r="4135" ht="15.75" customHeight="1">
      <c r="A4135" s="1">
        <v>45294.0</v>
      </c>
      <c r="B4135" s="2" t="s">
        <v>1283</v>
      </c>
      <c r="C4135" s="2" t="s">
        <v>54</v>
      </c>
      <c r="D4135" s="1">
        <v>21219.0</v>
      </c>
      <c r="E4135" s="2" t="s">
        <v>37</v>
      </c>
      <c r="F4135" s="2">
        <v>383.0</v>
      </c>
      <c r="G4135" s="2" t="s">
        <v>55</v>
      </c>
      <c r="H4135" s="2" t="s">
        <v>52</v>
      </c>
      <c r="I4135" s="2" t="s">
        <v>25</v>
      </c>
      <c r="J4135" s="2" t="str">
        <f t="array" ref="J4135">XLOOKUP('Transaction Data'!$G4135,Product_Code,Biscuit_Brand)</f>
        <v>Vanilla Wafers</v>
      </c>
      <c r="K4135" s="2">
        <f t="array" ref="K4135">XLOOKUP('Transaction Data'!$G4135,Product_Code,Cost)</f>
        <v>18</v>
      </c>
      <c r="L4135" s="2">
        <f t="array" ref="L4135">XLOOKUP('Transaction Data'!$G4135,Product_Code,Unit_Price)</f>
        <v>36</v>
      </c>
      <c r="M4135" s="3">
        <f>'Transaction Data'!$F4135*'Transaction Data'!$K4135</f>
        <v>6894</v>
      </c>
      <c r="N4135" s="3">
        <f>'Transaction Data'!$F4135*'Transaction Data'!$L4135</f>
        <v>13788</v>
      </c>
      <c r="O4135" s="3">
        <f>'Transaction Data'!$N4135-'Transaction Data'!$M4135</f>
        <v>6894</v>
      </c>
      <c r="P4135" s="2">
        <f>DATEDIF('Transaction Data'!$D4135,'Transaction Data'!$A4135,"y")</f>
        <v>65</v>
      </c>
      <c r="Q4135" s="2" t="str">
        <f>FLOOR('Transaction Data'!$P4135,15)&amp;"-"&amp;FLOOR('Transaction Data'!$P4135,15)+14</f>
        <v>60-74</v>
      </c>
      <c r="R4135" s="2" t="str">
        <f>IF('Transaction Data'!$L4135&lt;=10,"Less Expensive","Expensive")</f>
        <v>Expensive</v>
      </c>
      <c r="S4135" s="4">
        <f>WEEKDAY('Transaction Data'!$A4135)</f>
        <v>4</v>
      </c>
      <c r="T4135" s="2" t="str">
        <f>IF(WEEKDAY('Transaction Data'!$A4135,2)&lt;6,"Weekday","Weekend")</f>
        <v>Weekday</v>
      </c>
    </row>
    <row r="4136" ht="15.75" customHeight="1">
      <c r="A4136" s="1">
        <v>45343.0</v>
      </c>
      <c r="B4136" s="2" t="s">
        <v>3928</v>
      </c>
      <c r="C4136" s="2" t="s">
        <v>69</v>
      </c>
      <c r="D4136" s="1">
        <v>36164.0</v>
      </c>
      <c r="E4136" s="2" t="s">
        <v>63</v>
      </c>
      <c r="F4136" s="2">
        <v>228.0</v>
      </c>
      <c r="G4136" s="2" t="s">
        <v>28</v>
      </c>
      <c r="H4136" s="2" t="s">
        <v>45</v>
      </c>
      <c r="I4136" s="2" t="s">
        <v>25</v>
      </c>
      <c r="J4136" s="2" t="str">
        <f t="array" ref="J4136">XLOOKUP('Transaction Data'!$G4136,Product_Code,Biscuit_Brand)</f>
        <v>Shortbread</v>
      </c>
      <c r="K4136" s="2">
        <f t="array" ref="K4136">XLOOKUP('Transaction Data'!$G4136,Product_Code,Cost)</f>
        <v>10</v>
      </c>
      <c r="L4136" s="2">
        <f t="array" ref="L4136">XLOOKUP('Transaction Data'!$G4136,Product_Code,Unit_Price)</f>
        <v>45</v>
      </c>
      <c r="M4136" s="3">
        <f>'Transaction Data'!$F4136*'Transaction Data'!$K4136</f>
        <v>2280</v>
      </c>
      <c r="N4136" s="3">
        <f>'Transaction Data'!$F4136*'Transaction Data'!$L4136</f>
        <v>10260</v>
      </c>
      <c r="O4136" s="3">
        <f>'Transaction Data'!$N4136-'Transaction Data'!$M4136</f>
        <v>7980</v>
      </c>
      <c r="P4136" s="2">
        <f>DATEDIF('Transaction Data'!$D4136,'Transaction Data'!$A4136,"y")</f>
        <v>25</v>
      </c>
      <c r="Q4136" s="2" t="str">
        <f>FLOOR('Transaction Data'!$P4136,15)&amp;"-"&amp;FLOOR('Transaction Data'!$P4136,15)+14</f>
        <v>15-29</v>
      </c>
      <c r="R4136" s="2" t="str">
        <f>IF('Transaction Data'!$L4136&lt;=10,"Less Expensive","Expensive")</f>
        <v>Expensive</v>
      </c>
      <c r="S4136" s="4">
        <f>WEEKDAY('Transaction Data'!$A4136)</f>
        <v>4</v>
      </c>
      <c r="T4136" s="2" t="str">
        <f>IF(WEEKDAY('Transaction Data'!$A4136,2)&lt;6,"Weekday","Weekend")</f>
        <v>Weekday</v>
      </c>
    </row>
    <row r="4137" ht="15.75" customHeight="1">
      <c r="A4137" s="1">
        <v>45382.0</v>
      </c>
      <c r="B4137" s="2" t="s">
        <v>3929</v>
      </c>
      <c r="C4137" s="2" t="s">
        <v>32</v>
      </c>
      <c r="D4137" s="1">
        <v>19180.0</v>
      </c>
      <c r="E4137" s="2" t="s">
        <v>22</v>
      </c>
      <c r="F4137" s="2">
        <v>124.0</v>
      </c>
      <c r="G4137" s="2" t="s">
        <v>60</v>
      </c>
      <c r="H4137" s="2" t="s">
        <v>49</v>
      </c>
      <c r="I4137" s="2" t="s">
        <v>25</v>
      </c>
      <c r="J4137" s="2" t="str">
        <f t="array" ref="J4137">XLOOKUP('Transaction Data'!$G4137,Product_Code,Biscuit_Brand)</f>
        <v>Peanut Butter Bites</v>
      </c>
      <c r="K4137" s="2">
        <f t="array" ref="K4137">XLOOKUP('Transaction Data'!$G4137,Product_Code,Cost)</f>
        <v>5</v>
      </c>
      <c r="L4137" s="2">
        <f t="array" ref="L4137">XLOOKUP('Transaction Data'!$G4137,Product_Code,Unit_Price)</f>
        <v>7</v>
      </c>
      <c r="M4137" s="3">
        <f>'Transaction Data'!$F4137*'Transaction Data'!$K4137</f>
        <v>620</v>
      </c>
      <c r="N4137" s="3">
        <f>'Transaction Data'!$F4137*'Transaction Data'!$L4137</f>
        <v>868</v>
      </c>
      <c r="O4137" s="3">
        <f>'Transaction Data'!$N4137-'Transaction Data'!$M4137</f>
        <v>248</v>
      </c>
      <c r="P4137" s="2">
        <f>DATEDIF('Transaction Data'!$D4137,'Transaction Data'!$A4137,"y")</f>
        <v>71</v>
      </c>
      <c r="Q4137" s="2" t="str">
        <f>FLOOR('Transaction Data'!$P4137,15)&amp;"-"&amp;FLOOR('Transaction Data'!$P4137,15)+14</f>
        <v>60-74</v>
      </c>
      <c r="R4137" s="2" t="str">
        <f>IF('Transaction Data'!$L4137&lt;=10,"Less Expensive","Expensive")</f>
        <v>Less Expensive</v>
      </c>
      <c r="S4137" s="4">
        <f>WEEKDAY('Transaction Data'!$A4137)</f>
        <v>1</v>
      </c>
      <c r="T4137" s="2" t="str">
        <f>IF(WEEKDAY('Transaction Data'!$A4137,2)&lt;6,"Weekday","Weekend")</f>
        <v>Weekend</v>
      </c>
    </row>
    <row r="4138" ht="15.75" customHeight="1">
      <c r="A4138" s="1">
        <v>45341.0</v>
      </c>
      <c r="B4138" s="2" t="s">
        <v>3930</v>
      </c>
      <c r="C4138" s="2" t="s">
        <v>47</v>
      </c>
      <c r="D4138" s="1">
        <v>28072.0</v>
      </c>
      <c r="E4138" s="2" t="s">
        <v>37</v>
      </c>
      <c r="F4138" s="2">
        <v>484.0</v>
      </c>
      <c r="G4138" s="2" t="s">
        <v>23</v>
      </c>
      <c r="H4138" s="2" t="s">
        <v>52</v>
      </c>
      <c r="I4138" s="2" t="s">
        <v>25</v>
      </c>
      <c r="J4138" s="2" t="str">
        <f t="array" ref="J4138">XLOOKUP('Transaction Data'!$G4138,Product_Code,Biscuit_Brand)</f>
        <v>Cinnamon Swirls</v>
      </c>
      <c r="K4138" s="2">
        <f t="array" ref="K4138">XLOOKUP('Transaction Data'!$G4138,Product_Code,Cost)</f>
        <v>10</v>
      </c>
      <c r="L4138" s="2">
        <f t="array" ref="L4138">XLOOKUP('Transaction Data'!$G4138,Product_Code,Unit_Price)</f>
        <v>14</v>
      </c>
      <c r="M4138" s="3">
        <f>'Transaction Data'!$F4138*'Transaction Data'!$K4138</f>
        <v>4840</v>
      </c>
      <c r="N4138" s="3">
        <f>'Transaction Data'!$F4138*'Transaction Data'!$L4138</f>
        <v>6776</v>
      </c>
      <c r="O4138" s="3">
        <f>'Transaction Data'!$N4138-'Transaction Data'!$M4138</f>
        <v>1936</v>
      </c>
      <c r="P4138" s="2">
        <f>DATEDIF('Transaction Data'!$D4138,'Transaction Data'!$A4138,"y")</f>
        <v>47</v>
      </c>
      <c r="Q4138" s="2" t="str">
        <f>FLOOR('Transaction Data'!$P4138,15)&amp;"-"&amp;FLOOR('Transaction Data'!$P4138,15)+14</f>
        <v>45-59</v>
      </c>
      <c r="R4138" s="2" t="str">
        <f>IF('Transaction Data'!$L4138&lt;=10,"Less Expensive","Expensive")</f>
        <v>Expensive</v>
      </c>
      <c r="S4138" s="4">
        <f>WEEKDAY('Transaction Data'!$A4138)</f>
        <v>2</v>
      </c>
      <c r="T4138" s="2" t="str">
        <f>IF(WEEKDAY('Transaction Data'!$A4138,2)&lt;6,"Weekday","Weekend")</f>
        <v>Weekday</v>
      </c>
    </row>
    <row r="4139" ht="15.75" customHeight="1">
      <c r="A4139" s="1">
        <v>45326.0</v>
      </c>
      <c r="B4139" s="2" t="s">
        <v>3931</v>
      </c>
      <c r="C4139" s="2" t="s">
        <v>32</v>
      </c>
      <c r="D4139" s="1">
        <v>38194.0</v>
      </c>
      <c r="E4139" s="2" t="s">
        <v>63</v>
      </c>
      <c r="F4139" s="2">
        <v>206.0</v>
      </c>
      <c r="G4139" s="2" t="s">
        <v>38</v>
      </c>
      <c r="H4139" s="2" t="s">
        <v>49</v>
      </c>
      <c r="I4139" s="2" t="s">
        <v>30</v>
      </c>
      <c r="J4139" s="2" t="str">
        <f t="array" ref="J4139">XLOOKUP('Transaction Data'!$G4139,Product_Code,Biscuit_Brand)</f>
        <v>Ginger Snaps</v>
      </c>
      <c r="K4139" s="2">
        <f t="array" ref="K4139">XLOOKUP('Transaction Data'!$G4139,Product_Code,Cost)</f>
        <v>14</v>
      </c>
      <c r="L4139" s="2">
        <f t="array" ref="L4139">XLOOKUP('Transaction Data'!$G4139,Product_Code,Unit_Price)</f>
        <v>28</v>
      </c>
      <c r="M4139" s="3">
        <f>'Transaction Data'!$F4139*'Transaction Data'!$K4139</f>
        <v>2884</v>
      </c>
      <c r="N4139" s="3">
        <f>'Transaction Data'!$F4139*'Transaction Data'!$L4139</f>
        <v>5768</v>
      </c>
      <c r="O4139" s="3">
        <f>'Transaction Data'!$N4139-'Transaction Data'!$M4139</f>
        <v>2884</v>
      </c>
      <c r="P4139" s="2">
        <f>DATEDIF('Transaction Data'!$D4139,'Transaction Data'!$A4139,"y")</f>
        <v>19</v>
      </c>
      <c r="Q4139" s="2" t="str">
        <f>FLOOR('Transaction Data'!$P4139,15)&amp;"-"&amp;FLOOR('Transaction Data'!$P4139,15)+14</f>
        <v>15-29</v>
      </c>
      <c r="R4139" s="2" t="str">
        <f>IF('Transaction Data'!$L4139&lt;=10,"Less Expensive","Expensive")</f>
        <v>Expensive</v>
      </c>
      <c r="S4139" s="4">
        <f>WEEKDAY('Transaction Data'!$A4139)</f>
        <v>1</v>
      </c>
      <c r="T4139" s="2" t="str">
        <f>IF(WEEKDAY('Transaction Data'!$A4139,2)&lt;6,"Weekday","Weekend")</f>
        <v>Weekend</v>
      </c>
    </row>
    <row r="4140" ht="15.75" customHeight="1">
      <c r="A4140" s="1">
        <v>45296.0</v>
      </c>
      <c r="B4140" s="2" t="s">
        <v>3932</v>
      </c>
      <c r="C4140" s="2" t="s">
        <v>65</v>
      </c>
      <c r="D4140" s="1">
        <v>16440.0</v>
      </c>
      <c r="E4140" s="2" t="s">
        <v>63</v>
      </c>
      <c r="F4140" s="2">
        <v>82.0</v>
      </c>
      <c r="G4140" s="2" t="s">
        <v>28</v>
      </c>
      <c r="H4140" s="2" t="s">
        <v>52</v>
      </c>
      <c r="I4140" s="2" t="s">
        <v>25</v>
      </c>
      <c r="J4140" s="2" t="str">
        <f t="array" ref="J4140">XLOOKUP('Transaction Data'!$G4140,Product_Code,Biscuit_Brand)</f>
        <v>Shortbread</v>
      </c>
      <c r="K4140" s="2">
        <f t="array" ref="K4140">XLOOKUP('Transaction Data'!$G4140,Product_Code,Cost)</f>
        <v>10</v>
      </c>
      <c r="L4140" s="2">
        <f t="array" ref="L4140">XLOOKUP('Transaction Data'!$G4140,Product_Code,Unit_Price)</f>
        <v>45</v>
      </c>
      <c r="M4140" s="3">
        <f>'Transaction Data'!$F4140*'Transaction Data'!$K4140</f>
        <v>820</v>
      </c>
      <c r="N4140" s="3">
        <f>'Transaction Data'!$F4140*'Transaction Data'!$L4140</f>
        <v>3690</v>
      </c>
      <c r="O4140" s="3">
        <f>'Transaction Data'!$N4140-'Transaction Data'!$M4140</f>
        <v>2870</v>
      </c>
      <c r="P4140" s="2">
        <f>DATEDIF('Transaction Data'!$D4140,'Transaction Data'!$A4140,"y")</f>
        <v>79</v>
      </c>
      <c r="Q4140" s="2" t="str">
        <f>FLOOR('Transaction Data'!$P4140,15)&amp;"-"&amp;FLOOR('Transaction Data'!$P4140,15)+14</f>
        <v>75-89</v>
      </c>
      <c r="R4140" s="2" t="str">
        <f>IF('Transaction Data'!$L4140&lt;=10,"Less Expensive","Expensive")</f>
        <v>Expensive</v>
      </c>
      <c r="S4140" s="4">
        <f>WEEKDAY('Transaction Data'!$A4140)</f>
        <v>6</v>
      </c>
      <c r="T4140" s="2" t="str">
        <f>IF(WEEKDAY('Transaction Data'!$A4140,2)&lt;6,"Weekday","Weekend")</f>
        <v>Weekday</v>
      </c>
    </row>
    <row r="4141" ht="15.75" customHeight="1">
      <c r="A4141" s="1">
        <v>45436.0</v>
      </c>
      <c r="B4141" s="2" t="s">
        <v>3933</v>
      </c>
      <c r="C4141" s="2" t="s">
        <v>32</v>
      </c>
      <c r="D4141" s="1">
        <v>18284.0</v>
      </c>
      <c r="E4141" s="2" t="s">
        <v>37</v>
      </c>
      <c r="F4141" s="2">
        <v>349.0</v>
      </c>
      <c r="G4141" s="2" t="s">
        <v>38</v>
      </c>
      <c r="H4141" s="2" t="s">
        <v>34</v>
      </c>
      <c r="I4141" s="2" t="s">
        <v>25</v>
      </c>
      <c r="J4141" s="2" t="str">
        <f t="array" ref="J4141">XLOOKUP('Transaction Data'!$G4141,Product_Code,Biscuit_Brand)</f>
        <v>Ginger Snaps</v>
      </c>
      <c r="K4141" s="2">
        <f t="array" ref="K4141">XLOOKUP('Transaction Data'!$G4141,Product_Code,Cost)</f>
        <v>14</v>
      </c>
      <c r="L4141" s="2">
        <f t="array" ref="L4141">XLOOKUP('Transaction Data'!$G4141,Product_Code,Unit_Price)</f>
        <v>28</v>
      </c>
      <c r="M4141" s="3">
        <f>'Transaction Data'!$F4141*'Transaction Data'!$K4141</f>
        <v>4886</v>
      </c>
      <c r="N4141" s="3">
        <f>'Transaction Data'!$F4141*'Transaction Data'!$L4141</f>
        <v>9772</v>
      </c>
      <c r="O4141" s="3">
        <f>'Transaction Data'!$N4141-'Transaction Data'!$M4141</f>
        <v>4886</v>
      </c>
      <c r="P4141" s="2">
        <f>DATEDIF('Transaction Data'!$D4141,'Transaction Data'!$A4141,"y")</f>
        <v>74</v>
      </c>
      <c r="Q4141" s="2" t="str">
        <f>FLOOR('Transaction Data'!$P4141,15)&amp;"-"&amp;FLOOR('Transaction Data'!$P4141,15)+14</f>
        <v>60-74</v>
      </c>
      <c r="R4141" s="2" t="str">
        <f>IF('Transaction Data'!$L4141&lt;=10,"Less Expensive","Expensive")</f>
        <v>Expensive</v>
      </c>
      <c r="S4141" s="4">
        <f>WEEKDAY('Transaction Data'!$A4141)</f>
        <v>6</v>
      </c>
      <c r="T4141" s="2" t="str">
        <f>IF(WEEKDAY('Transaction Data'!$A4141,2)&lt;6,"Weekday","Weekend")</f>
        <v>Weekday</v>
      </c>
    </row>
    <row r="4142" ht="15.75" customHeight="1">
      <c r="A4142" s="1">
        <v>45389.0</v>
      </c>
      <c r="B4142" s="2" t="s">
        <v>3934</v>
      </c>
      <c r="C4142" s="2" t="s">
        <v>72</v>
      </c>
      <c r="D4142" s="1">
        <v>33230.0</v>
      </c>
      <c r="E4142" s="2" t="s">
        <v>63</v>
      </c>
      <c r="F4142" s="2">
        <v>93.0</v>
      </c>
      <c r="G4142" s="2" t="s">
        <v>44</v>
      </c>
      <c r="H4142" s="2" t="s">
        <v>34</v>
      </c>
      <c r="I4142" s="2" t="s">
        <v>25</v>
      </c>
      <c r="J4142" s="2" t="str">
        <f t="array" ref="J4142">XLOOKUP('Transaction Data'!$G4142,Product_Code,Biscuit_Brand)</f>
        <v>Butter Crunch</v>
      </c>
      <c r="K4142" s="2">
        <f t="array" ref="K4142">XLOOKUP('Transaction Data'!$G4142,Product_Code,Cost)</f>
        <v>10</v>
      </c>
      <c r="L4142" s="2">
        <f t="array" ref="L4142">XLOOKUP('Transaction Data'!$G4142,Product_Code,Unit_Price)</f>
        <v>11</v>
      </c>
      <c r="M4142" s="3">
        <f>'Transaction Data'!$F4142*'Transaction Data'!$K4142</f>
        <v>930</v>
      </c>
      <c r="N4142" s="3">
        <f>'Transaction Data'!$F4142*'Transaction Data'!$L4142</f>
        <v>1023</v>
      </c>
      <c r="O4142" s="3">
        <f>'Transaction Data'!$N4142-'Transaction Data'!$M4142</f>
        <v>93</v>
      </c>
      <c r="P4142" s="2">
        <f>DATEDIF('Transaction Data'!$D4142,'Transaction Data'!$A4142,"y")</f>
        <v>33</v>
      </c>
      <c r="Q4142" s="2" t="str">
        <f>FLOOR('Transaction Data'!$P4142,15)&amp;"-"&amp;FLOOR('Transaction Data'!$P4142,15)+14</f>
        <v>30-44</v>
      </c>
      <c r="R4142" s="2" t="str">
        <f>IF('Transaction Data'!$L4142&lt;=10,"Less Expensive","Expensive")</f>
        <v>Expensive</v>
      </c>
      <c r="S4142" s="4">
        <f>WEEKDAY('Transaction Data'!$A4142)</f>
        <v>1</v>
      </c>
      <c r="T4142" s="2" t="str">
        <f>IF(WEEKDAY('Transaction Data'!$A4142,2)&lt;6,"Weekday","Weekend")</f>
        <v>Weekend</v>
      </c>
    </row>
    <row r="4143" ht="15.75" customHeight="1">
      <c r="A4143" s="1">
        <v>45355.0</v>
      </c>
      <c r="B4143" s="2" t="s">
        <v>3935</v>
      </c>
      <c r="C4143" s="2" t="s">
        <v>54</v>
      </c>
      <c r="D4143" s="1">
        <v>28922.0</v>
      </c>
      <c r="E4143" s="2" t="s">
        <v>27</v>
      </c>
      <c r="F4143" s="2">
        <v>43.0</v>
      </c>
      <c r="G4143" s="2" t="s">
        <v>61</v>
      </c>
      <c r="H4143" s="2" t="s">
        <v>39</v>
      </c>
      <c r="I4143" s="2" t="s">
        <v>25</v>
      </c>
      <c r="J4143" s="2" t="str">
        <f t="array" ref="J4143">XLOOKUP('Transaction Data'!$G4143,Product_Code,Biscuit_Brand)</f>
        <v>Choco Delight</v>
      </c>
      <c r="K4143" s="2">
        <f t="array" ref="K4143">XLOOKUP('Transaction Data'!$G4143,Product_Code,Cost)</f>
        <v>3</v>
      </c>
      <c r="L4143" s="2">
        <f t="array" ref="L4143">XLOOKUP('Transaction Data'!$G4143,Product_Code,Unit_Price)</f>
        <v>5</v>
      </c>
      <c r="M4143" s="3">
        <f>'Transaction Data'!$F4143*'Transaction Data'!$K4143</f>
        <v>129</v>
      </c>
      <c r="N4143" s="3">
        <f>'Transaction Data'!$F4143*'Transaction Data'!$L4143</f>
        <v>215</v>
      </c>
      <c r="O4143" s="3">
        <f>'Transaction Data'!$N4143-'Transaction Data'!$M4143</f>
        <v>86</v>
      </c>
      <c r="P4143" s="2">
        <f>DATEDIF('Transaction Data'!$D4143,'Transaction Data'!$A4143,"y")</f>
        <v>44</v>
      </c>
      <c r="Q4143" s="2" t="str">
        <f>FLOOR('Transaction Data'!$P4143,15)&amp;"-"&amp;FLOOR('Transaction Data'!$P4143,15)+14</f>
        <v>30-44</v>
      </c>
      <c r="R4143" s="2" t="str">
        <f>IF('Transaction Data'!$L4143&lt;=10,"Less Expensive","Expensive")</f>
        <v>Less Expensive</v>
      </c>
      <c r="S4143" s="4">
        <f>WEEKDAY('Transaction Data'!$A4143)</f>
        <v>2</v>
      </c>
      <c r="T4143" s="2" t="str">
        <f>IF(WEEKDAY('Transaction Data'!$A4143,2)&lt;6,"Weekday","Weekend")</f>
        <v>Weekday</v>
      </c>
    </row>
    <row r="4144" ht="15.75" customHeight="1">
      <c r="A4144" s="1">
        <v>45456.0</v>
      </c>
      <c r="B4144" s="2" t="s">
        <v>3936</v>
      </c>
      <c r="C4144" s="2" t="s">
        <v>69</v>
      </c>
      <c r="D4144" s="1">
        <v>38571.0</v>
      </c>
      <c r="E4144" s="2" t="s">
        <v>27</v>
      </c>
      <c r="F4144" s="2">
        <v>79.0</v>
      </c>
      <c r="G4144" s="2" t="s">
        <v>38</v>
      </c>
      <c r="H4144" s="2" t="s">
        <v>42</v>
      </c>
      <c r="I4144" s="2" t="s">
        <v>25</v>
      </c>
      <c r="J4144" s="2" t="str">
        <f t="array" ref="J4144">XLOOKUP('Transaction Data'!$G4144,Product_Code,Biscuit_Brand)</f>
        <v>Ginger Snaps</v>
      </c>
      <c r="K4144" s="2">
        <f t="array" ref="K4144">XLOOKUP('Transaction Data'!$G4144,Product_Code,Cost)</f>
        <v>14</v>
      </c>
      <c r="L4144" s="2">
        <f t="array" ref="L4144">XLOOKUP('Transaction Data'!$G4144,Product_Code,Unit_Price)</f>
        <v>28</v>
      </c>
      <c r="M4144" s="3">
        <f>'Transaction Data'!$F4144*'Transaction Data'!$K4144</f>
        <v>1106</v>
      </c>
      <c r="N4144" s="3">
        <f>'Transaction Data'!$F4144*'Transaction Data'!$L4144</f>
        <v>2212</v>
      </c>
      <c r="O4144" s="3">
        <f>'Transaction Data'!$N4144-'Transaction Data'!$M4144</f>
        <v>1106</v>
      </c>
      <c r="P4144" s="2">
        <f>DATEDIF('Transaction Data'!$D4144,'Transaction Data'!$A4144,"y")</f>
        <v>18</v>
      </c>
      <c r="Q4144" s="2" t="str">
        <f>FLOOR('Transaction Data'!$P4144,15)&amp;"-"&amp;FLOOR('Transaction Data'!$P4144,15)+14</f>
        <v>15-29</v>
      </c>
      <c r="R4144" s="2" t="str">
        <f>IF('Transaction Data'!$L4144&lt;=10,"Less Expensive","Expensive")</f>
        <v>Expensive</v>
      </c>
      <c r="S4144" s="4">
        <f>WEEKDAY('Transaction Data'!$A4144)</f>
        <v>5</v>
      </c>
      <c r="T4144" s="2" t="str">
        <f>IF(WEEKDAY('Transaction Data'!$A4144,2)&lt;6,"Weekday","Weekend")</f>
        <v>Weekday</v>
      </c>
    </row>
    <row r="4145" ht="15.75" customHeight="1">
      <c r="A4145" s="1">
        <v>45346.0</v>
      </c>
      <c r="B4145" s="2" t="s">
        <v>3937</v>
      </c>
      <c r="C4145" s="2" t="s">
        <v>72</v>
      </c>
      <c r="D4145" s="1">
        <v>35035.0</v>
      </c>
      <c r="E4145" s="2" t="s">
        <v>63</v>
      </c>
      <c r="F4145" s="2">
        <v>285.0</v>
      </c>
      <c r="G4145" s="2" t="s">
        <v>28</v>
      </c>
      <c r="H4145" s="2" t="s">
        <v>45</v>
      </c>
      <c r="I4145" s="2" t="s">
        <v>25</v>
      </c>
      <c r="J4145" s="2" t="str">
        <f t="array" ref="J4145">XLOOKUP('Transaction Data'!$G4145,Product_Code,Biscuit_Brand)</f>
        <v>Shortbread</v>
      </c>
      <c r="K4145" s="2">
        <f t="array" ref="K4145">XLOOKUP('Transaction Data'!$G4145,Product_Code,Cost)</f>
        <v>10</v>
      </c>
      <c r="L4145" s="2">
        <f t="array" ref="L4145">XLOOKUP('Transaction Data'!$G4145,Product_Code,Unit_Price)</f>
        <v>45</v>
      </c>
      <c r="M4145" s="3">
        <f>'Transaction Data'!$F4145*'Transaction Data'!$K4145</f>
        <v>2850</v>
      </c>
      <c r="N4145" s="3">
        <f>'Transaction Data'!$F4145*'Transaction Data'!$L4145</f>
        <v>12825</v>
      </c>
      <c r="O4145" s="3">
        <f>'Transaction Data'!$N4145-'Transaction Data'!$M4145</f>
        <v>9975</v>
      </c>
      <c r="P4145" s="2">
        <f>DATEDIF('Transaction Data'!$D4145,'Transaction Data'!$A4145,"y")</f>
        <v>28</v>
      </c>
      <c r="Q4145" s="2" t="str">
        <f>FLOOR('Transaction Data'!$P4145,15)&amp;"-"&amp;FLOOR('Transaction Data'!$P4145,15)+14</f>
        <v>15-29</v>
      </c>
      <c r="R4145" s="2" t="str">
        <f>IF('Transaction Data'!$L4145&lt;=10,"Less Expensive","Expensive")</f>
        <v>Expensive</v>
      </c>
      <c r="S4145" s="4">
        <f>WEEKDAY('Transaction Data'!$A4145)</f>
        <v>7</v>
      </c>
      <c r="T4145" s="2" t="str">
        <f>IF(WEEKDAY('Transaction Data'!$A4145,2)&lt;6,"Weekday","Weekend")</f>
        <v>Weekend</v>
      </c>
    </row>
    <row r="4146" ht="15.75" customHeight="1">
      <c r="A4146" s="1">
        <v>45336.0</v>
      </c>
      <c r="B4146" s="2" t="s">
        <v>3938</v>
      </c>
      <c r="C4146" s="2" t="s">
        <v>47</v>
      </c>
      <c r="D4146" s="1">
        <v>23766.0</v>
      </c>
      <c r="E4146" s="2" t="s">
        <v>37</v>
      </c>
      <c r="F4146" s="2">
        <v>42.0</v>
      </c>
      <c r="G4146" s="2" t="s">
        <v>57</v>
      </c>
      <c r="H4146" s="2" t="s">
        <v>49</v>
      </c>
      <c r="I4146" s="2" t="s">
        <v>25</v>
      </c>
      <c r="J4146" s="2" t="str">
        <f t="array" ref="J4146">XLOOKUP('Transaction Data'!$G4146,Product_Code,Biscuit_Brand)</f>
        <v>Oatmeal Cookies</v>
      </c>
      <c r="K4146" s="2">
        <f t="array" ref="K4146">XLOOKUP('Transaction Data'!$G4146,Product_Code,Cost)</f>
        <v>19</v>
      </c>
      <c r="L4146" s="2">
        <f t="array" ref="L4146">XLOOKUP('Transaction Data'!$G4146,Product_Code,Unit_Price)</f>
        <v>23</v>
      </c>
      <c r="M4146" s="3">
        <f>'Transaction Data'!$F4146*'Transaction Data'!$K4146</f>
        <v>798</v>
      </c>
      <c r="N4146" s="3">
        <f>'Transaction Data'!$F4146*'Transaction Data'!$L4146</f>
        <v>966</v>
      </c>
      <c r="O4146" s="3">
        <f>'Transaction Data'!$N4146-'Transaction Data'!$M4146</f>
        <v>168</v>
      </c>
      <c r="P4146" s="2">
        <f>DATEDIF('Transaction Data'!$D4146,'Transaction Data'!$A4146,"y")</f>
        <v>59</v>
      </c>
      <c r="Q4146" s="2" t="str">
        <f>FLOOR('Transaction Data'!$P4146,15)&amp;"-"&amp;FLOOR('Transaction Data'!$P4146,15)+14</f>
        <v>45-59</v>
      </c>
      <c r="R4146" s="2" t="str">
        <f>IF('Transaction Data'!$L4146&lt;=10,"Less Expensive","Expensive")</f>
        <v>Expensive</v>
      </c>
      <c r="S4146" s="4">
        <f>WEEKDAY('Transaction Data'!$A4146)</f>
        <v>4</v>
      </c>
      <c r="T4146" s="2" t="str">
        <f>IF(WEEKDAY('Transaction Data'!$A4146,2)&lt;6,"Weekday","Weekend")</f>
        <v>Weekday</v>
      </c>
    </row>
    <row r="4147" ht="15.75" customHeight="1">
      <c r="A4147" s="1">
        <v>45376.0</v>
      </c>
      <c r="B4147" s="2" t="s">
        <v>3939</v>
      </c>
      <c r="C4147" s="2" t="s">
        <v>69</v>
      </c>
      <c r="D4147" s="1">
        <v>38298.0</v>
      </c>
      <c r="E4147" s="2" t="s">
        <v>63</v>
      </c>
      <c r="F4147" s="2">
        <v>492.0</v>
      </c>
      <c r="G4147" s="2" t="s">
        <v>60</v>
      </c>
      <c r="H4147" s="2" t="s">
        <v>52</v>
      </c>
      <c r="I4147" s="2" t="s">
        <v>25</v>
      </c>
      <c r="J4147" s="2" t="str">
        <f t="array" ref="J4147">XLOOKUP('Transaction Data'!$G4147,Product_Code,Biscuit_Brand)</f>
        <v>Peanut Butter Bites</v>
      </c>
      <c r="K4147" s="2">
        <f t="array" ref="K4147">XLOOKUP('Transaction Data'!$G4147,Product_Code,Cost)</f>
        <v>5</v>
      </c>
      <c r="L4147" s="2">
        <f t="array" ref="L4147">XLOOKUP('Transaction Data'!$G4147,Product_Code,Unit_Price)</f>
        <v>7</v>
      </c>
      <c r="M4147" s="3">
        <f>'Transaction Data'!$F4147*'Transaction Data'!$K4147</f>
        <v>2460</v>
      </c>
      <c r="N4147" s="3">
        <f>'Transaction Data'!$F4147*'Transaction Data'!$L4147</f>
        <v>3444</v>
      </c>
      <c r="O4147" s="3">
        <f>'Transaction Data'!$N4147-'Transaction Data'!$M4147</f>
        <v>984</v>
      </c>
      <c r="P4147" s="2">
        <f>DATEDIF('Transaction Data'!$D4147,'Transaction Data'!$A4147,"y")</f>
        <v>19</v>
      </c>
      <c r="Q4147" s="2" t="str">
        <f>FLOOR('Transaction Data'!$P4147,15)&amp;"-"&amp;FLOOR('Transaction Data'!$P4147,15)+14</f>
        <v>15-29</v>
      </c>
      <c r="R4147" s="2" t="str">
        <f>IF('Transaction Data'!$L4147&lt;=10,"Less Expensive","Expensive")</f>
        <v>Less Expensive</v>
      </c>
      <c r="S4147" s="4">
        <f>WEEKDAY('Transaction Data'!$A4147)</f>
        <v>2</v>
      </c>
      <c r="T4147" s="2" t="str">
        <f>IF(WEEKDAY('Transaction Data'!$A4147,2)&lt;6,"Weekday","Weekend")</f>
        <v>Weekday</v>
      </c>
    </row>
    <row r="4148" ht="15.75" customHeight="1">
      <c r="A4148" s="1">
        <v>45317.0</v>
      </c>
      <c r="B4148" s="2" t="s">
        <v>3940</v>
      </c>
      <c r="C4148" s="2" t="s">
        <v>65</v>
      </c>
      <c r="D4148" s="1">
        <v>35124.0</v>
      </c>
      <c r="E4148" s="2" t="s">
        <v>37</v>
      </c>
      <c r="F4148" s="2">
        <v>391.0</v>
      </c>
      <c r="G4148" s="2" t="s">
        <v>61</v>
      </c>
      <c r="H4148" s="2" t="s">
        <v>49</v>
      </c>
      <c r="I4148" s="2" t="s">
        <v>25</v>
      </c>
      <c r="J4148" s="2" t="str">
        <f t="array" ref="J4148">XLOOKUP('Transaction Data'!$G4148,Product_Code,Biscuit_Brand)</f>
        <v>Choco Delight</v>
      </c>
      <c r="K4148" s="2">
        <f t="array" ref="K4148">XLOOKUP('Transaction Data'!$G4148,Product_Code,Cost)</f>
        <v>3</v>
      </c>
      <c r="L4148" s="2">
        <f t="array" ref="L4148">XLOOKUP('Transaction Data'!$G4148,Product_Code,Unit_Price)</f>
        <v>5</v>
      </c>
      <c r="M4148" s="3">
        <f>'Transaction Data'!$F4148*'Transaction Data'!$K4148</f>
        <v>1173</v>
      </c>
      <c r="N4148" s="3">
        <f>'Transaction Data'!$F4148*'Transaction Data'!$L4148</f>
        <v>1955</v>
      </c>
      <c r="O4148" s="3">
        <f>'Transaction Data'!$N4148-'Transaction Data'!$M4148</f>
        <v>782</v>
      </c>
      <c r="P4148" s="2">
        <f>DATEDIF('Transaction Data'!$D4148,'Transaction Data'!$A4148,"y")</f>
        <v>27</v>
      </c>
      <c r="Q4148" s="2" t="str">
        <f>FLOOR('Transaction Data'!$P4148,15)&amp;"-"&amp;FLOOR('Transaction Data'!$P4148,15)+14</f>
        <v>15-29</v>
      </c>
      <c r="R4148" s="2" t="str">
        <f>IF('Transaction Data'!$L4148&lt;=10,"Less Expensive","Expensive")</f>
        <v>Less Expensive</v>
      </c>
      <c r="S4148" s="4">
        <f>WEEKDAY('Transaction Data'!$A4148)</f>
        <v>6</v>
      </c>
      <c r="T4148" s="2" t="str">
        <f>IF(WEEKDAY('Transaction Data'!$A4148,2)&lt;6,"Weekday","Weekend")</f>
        <v>Weekday</v>
      </c>
    </row>
    <row r="4149" ht="15.75" customHeight="1">
      <c r="A4149" s="1">
        <v>45342.0</v>
      </c>
      <c r="B4149" s="2" t="s">
        <v>3941</v>
      </c>
      <c r="C4149" s="2" t="s">
        <v>72</v>
      </c>
      <c r="D4149" s="1">
        <v>33214.0</v>
      </c>
      <c r="E4149" s="2" t="s">
        <v>27</v>
      </c>
      <c r="F4149" s="2">
        <v>136.0</v>
      </c>
      <c r="G4149" s="2" t="s">
        <v>44</v>
      </c>
      <c r="H4149" s="2" t="s">
        <v>52</v>
      </c>
      <c r="I4149" s="2" t="s">
        <v>25</v>
      </c>
      <c r="J4149" s="2" t="str">
        <f t="array" ref="J4149">XLOOKUP('Transaction Data'!$G4149,Product_Code,Biscuit_Brand)</f>
        <v>Butter Crunch</v>
      </c>
      <c r="K4149" s="2">
        <f t="array" ref="K4149">XLOOKUP('Transaction Data'!$G4149,Product_Code,Cost)</f>
        <v>10</v>
      </c>
      <c r="L4149" s="2">
        <f t="array" ref="L4149">XLOOKUP('Transaction Data'!$G4149,Product_Code,Unit_Price)</f>
        <v>11</v>
      </c>
      <c r="M4149" s="3">
        <f>'Transaction Data'!$F4149*'Transaction Data'!$K4149</f>
        <v>1360</v>
      </c>
      <c r="N4149" s="3">
        <f>'Transaction Data'!$F4149*'Transaction Data'!$L4149</f>
        <v>1496</v>
      </c>
      <c r="O4149" s="3">
        <f>'Transaction Data'!$N4149-'Transaction Data'!$M4149</f>
        <v>136</v>
      </c>
      <c r="P4149" s="2">
        <f>DATEDIF('Transaction Data'!$D4149,'Transaction Data'!$A4149,"y")</f>
        <v>33</v>
      </c>
      <c r="Q4149" s="2" t="str">
        <f>FLOOR('Transaction Data'!$P4149,15)&amp;"-"&amp;FLOOR('Transaction Data'!$P4149,15)+14</f>
        <v>30-44</v>
      </c>
      <c r="R4149" s="2" t="str">
        <f>IF('Transaction Data'!$L4149&lt;=10,"Less Expensive","Expensive")</f>
        <v>Expensive</v>
      </c>
      <c r="S4149" s="4">
        <f>WEEKDAY('Transaction Data'!$A4149)</f>
        <v>3</v>
      </c>
      <c r="T4149" s="2" t="str">
        <f>IF(WEEKDAY('Transaction Data'!$A4149,2)&lt;6,"Weekday","Weekend")</f>
        <v>Weekday</v>
      </c>
    </row>
    <row r="4150" ht="15.75" customHeight="1">
      <c r="A4150" s="1">
        <v>45452.0</v>
      </c>
      <c r="B4150" s="2" t="s">
        <v>3942</v>
      </c>
      <c r="C4150" s="2" t="s">
        <v>32</v>
      </c>
      <c r="D4150" s="1">
        <v>36193.0</v>
      </c>
      <c r="E4150" s="2" t="s">
        <v>27</v>
      </c>
      <c r="F4150" s="2">
        <v>286.0</v>
      </c>
      <c r="G4150" s="2" t="s">
        <v>28</v>
      </c>
      <c r="H4150" s="2" t="s">
        <v>52</v>
      </c>
      <c r="I4150" s="2" t="s">
        <v>25</v>
      </c>
      <c r="J4150" s="2" t="str">
        <f t="array" ref="J4150">XLOOKUP('Transaction Data'!$G4150,Product_Code,Biscuit_Brand)</f>
        <v>Shortbread</v>
      </c>
      <c r="K4150" s="2">
        <f t="array" ref="K4150">XLOOKUP('Transaction Data'!$G4150,Product_Code,Cost)</f>
        <v>10</v>
      </c>
      <c r="L4150" s="2">
        <f t="array" ref="L4150">XLOOKUP('Transaction Data'!$G4150,Product_Code,Unit_Price)</f>
        <v>45</v>
      </c>
      <c r="M4150" s="3">
        <f>'Transaction Data'!$F4150*'Transaction Data'!$K4150</f>
        <v>2860</v>
      </c>
      <c r="N4150" s="3">
        <f>'Transaction Data'!$F4150*'Transaction Data'!$L4150</f>
        <v>12870</v>
      </c>
      <c r="O4150" s="3">
        <f>'Transaction Data'!$N4150-'Transaction Data'!$M4150</f>
        <v>10010</v>
      </c>
      <c r="P4150" s="2">
        <f>DATEDIF('Transaction Data'!$D4150,'Transaction Data'!$A4150,"y")</f>
        <v>25</v>
      </c>
      <c r="Q4150" s="2" t="str">
        <f>FLOOR('Transaction Data'!$P4150,15)&amp;"-"&amp;FLOOR('Transaction Data'!$P4150,15)+14</f>
        <v>15-29</v>
      </c>
      <c r="R4150" s="2" t="str">
        <f>IF('Transaction Data'!$L4150&lt;=10,"Less Expensive","Expensive")</f>
        <v>Expensive</v>
      </c>
      <c r="S4150" s="4">
        <f>WEEKDAY('Transaction Data'!$A4150)</f>
        <v>1</v>
      </c>
      <c r="T4150" s="2" t="str">
        <f>IF(WEEKDAY('Transaction Data'!$A4150,2)&lt;6,"Weekday","Weekend")</f>
        <v>Weekend</v>
      </c>
    </row>
    <row r="4151" ht="15.75" customHeight="1">
      <c r="A4151" s="1">
        <v>45405.0</v>
      </c>
      <c r="B4151" s="2" t="s">
        <v>800</v>
      </c>
      <c r="C4151" s="2" t="s">
        <v>78</v>
      </c>
      <c r="D4151" s="1">
        <v>19117.0</v>
      </c>
      <c r="E4151" s="2" t="s">
        <v>27</v>
      </c>
      <c r="F4151" s="2">
        <v>232.0</v>
      </c>
      <c r="G4151" s="2" t="s">
        <v>48</v>
      </c>
      <c r="H4151" s="2" t="s">
        <v>45</v>
      </c>
      <c r="I4151" s="2" t="s">
        <v>25</v>
      </c>
      <c r="J4151" s="2" t="str">
        <f t="array" ref="J4151">XLOOKUP('Transaction Data'!$G4151,Product_Code,Biscuit_Brand)</f>
        <v>Lemon Crisps</v>
      </c>
      <c r="K4151" s="2">
        <f t="array" ref="K4151">XLOOKUP('Transaction Data'!$G4151,Product_Code,Cost)</f>
        <v>7</v>
      </c>
      <c r="L4151" s="2">
        <f t="array" ref="L4151">XLOOKUP('Transaction Data'!$G4151,Product_Code,Unit_Price)</f>
        <v>9</v>
      </c>
      <c r="M4151" s="3">
        <f>'Transaction Data'!$F4151*'Transaction Data'!$K4151</f>
        <v>1624</v>
      </c>
      <c r="N4151" s="3">
        <f>'Transaction Data'!$F4151*'Transaction Data'!$L4151</f>
        <v>2088</v>
      </c>
      <c r="O4151" s="3">
        <f>'Transaction Data'!$N4151-'Transaction Data'!$M4151</f>
        <v>464</v>
      </c>
      <c r="P4151" s="2">
        <f>DATEDIF('Transaction Data'!$D4151,'Transaction Data'!$A4151,"y")</f>
        <v>71</v>
      </c>
      <c r="Q4151" s="2" t="str">
        <f>FLOOR('Transaction Data'!$P4151,15)&amp;"-"&amp;FLOOR('Transaction Data'!$P4151,15)+14</f>
        <v>60-74</v>
      </c>
      <c r="R4151" s="2" t="str">
        <f>IF('Transaction Data'!$L4151&lt;=10,"Less Expensive","Expensive")</f>
        <v>Less Expensive</v>
      </c>
      <c r="S4151" s="4">
        <f>WEEKDAY('Transaction Data'!$A4151)</f>
        <v>3</v>
      </c>
      <c r="T4151" s="2" t="str">
        <f>IF(WEEKDAY('Transaction Data'!$A4151,2)&lt;6,"Weekday","Weekend")</f>
        <v>Weekday</v>
      </c>
    </row>
    <row r="4152" ht="15.75" customHeight="1">
      <c r="A4152" s="1">
        <v>45436.0</v>
      </c>
      <c r="B4152" s="2" t="s">
        <v>3943</v>
      </c>
      <c r="C4152" s="2" t="s">
        <v>69</v>
      </c>
      <c r="D4152" s="1">
        <v>31240.0</v>
      </c>
      <c r="E4152" s="2" t="s">
        <v>63</v>
      </c>
      <c r="F4152" s="2">
        <v>261.0</v>
      </c>
      <c r="G4152" s="2" t="s">
        <v>23</v>
      </c>
      <c r="H4152" s="2" t="s">
        <v>49</v>
      </c>
      <c r="I4152" s="2" t="s">
        <v>25</v>
      </c>
      <c r="J4152" s="2" t="str">
        <f t="array" ref="J4152">XLOOKUP('Transaction Data'!$G4152,Product_Code,Biscuit_Brand)</f>
        <v>Cinnamon Swirls</v>
      </c>
      <c r="K4152" s="2">
        <f t="array" ref="K4152">XLOOKUP('Transaction Data'!$G4152,Product_Code,Cost)</f>
        <v>10</v>
      </c>
      <c r="L4152" s="2">
        <f t="array" ref="L4152">XLOOKUP('Transaction Data'!$G4152,Product_Code,Unit_Price)</f>
        <v>14</v>
      </c>
      <c r="M4152" s="3">
        <f>'Transaction Data'!$F4152*'Transaction Data'!$K4152</f>
        <v>2610</v>
      </c>
      <c r="N4152" s="3">
        <f>'Transaction Data'!$F4152*'Transaction Data'!$L4152</f>
        <v>3654</v>
      </c>
      <c r="O4152" s="3">
        <f>'Transaction Data'!$N4152-'Transaction Data'!$M4152</f>
        <v>1044</v>
      </c>
      <c r="P4152" s="2">
        <f>DATEDIF('Transaction Data'!$D4152,'Transaction Data'!$A4152,"y")</f>
        <v>38</v>
      </c>
      <c r="Q4152" s="2" t="str">
        <f>FLOOR('Transaction Data'!$P4152,15)&amp;"-"&amp;FLOOR('Transaction Data'!$P4152,15)+14</f>
        <v>30-44</v>
      </c>
      <c r="R4152" s="2" t="str">
        <f>IF('Transaction Data'!$L4152&lt;=10,"Less Expensive","Expensive")</f>
        <v>Expensive</v>
      </c>
      <c r="S4152" s="4">
        <f>WEEKDAY('Transaction Data'!$A4152)</f>
        <v>6</v>
      </c>
      <c r="T4152" s="2" t="str">
        <f>IF(WEEKDAY('Transaction Data'!$A4152,2)&lt;6,"Weekday","Weekend")</f>
        <v>Weekday</v>
      </c>
    </row>
    <row r="4153" ht="15.75" customHeight="1">
      <c r="A4153" s="1">
        <v>45473.0</v>
      </c>
      <c r="B4153" s="2" t="s">
        <v>3944</v>
      </c>
      <c r="C4153" s="2" t="s">
        <v>21</v>
      </c>
      <c r="D4153" s="1">
        <v>26508.0</v>
      </c>
      <c r="E4153" s="2" t="s">
        <v>37</v>
      </c>
      <c r="F4153" s="2">
        <v>500.0</v>
      </c>
      <c r="G4153" s="2" t="s">
        <v>61</v>
      </c>
      <c r="H4153" s="2" t="s">
        <v>52</v>
      </c>
      <c r="I4153" s="2" t="s">
        <v>25</v>
      </c>
      <c r="J4153" s="2" t="str">
        <f t="array" ref="J4153">XLOOKUP('Transaction Data'!$G4153,Product_Code,Biscuit_Brand)</f>
        <v>Choco Delight</v>
      </c>
      <c r="K4153" s="2">
        <f t="array" ref="K4153">XLOOKUP('Transaction Data'!$G4153,Product_Code,Cost)</f>
        <v>3</v>
      </c>
      <c r="L4153" s="2">
        <f t="array" ref="L4153">XLOOKUP('Transaction Data'!$G4153,Product_Code,Unit_Price)</f>
        <v>5</v>
      </c>
      <c r="M4153" s="3">
        <f>'Transaction Data'!$F4153*'Transaction Data'!$K4153</f>
        <v>1500</v>
      </c>
      <c r="N4153" s="3">
        <f>'Transaction Data'!$F4153*'Transaction Data'!$L4153</f>
        <v>2500</v>
      </c>
      <c r="O4153" s="3">
        <f>'Transaction Data'!$N4153-'Transaction Data'!$M4153</f>
        <v>1000</v>
      </c>
      <c r="P4153" s="2">
        <f>DATEDIF('Transaction Data'!$D4153,'Transaction Data'!$A4153,"y")</f>
        <v>51</v>
      </c>
      <c r="Q4153" s="2" t="str">
        <f>FLOOR('Transaction Data'!$P4153,15)&amp;"-"&amp;FLOOR('Transaction Data'!$P4153,15)+14</f>
        <v>45-59</v>
      </c>
      <c r="R4153" s="2" t="str">
        <f>IF('Transaction Data'!$L4153&lt;=10,"Less Expensive","Expensive")</f>
        <v>Less Expensive</v>
      </c>
      <c r="S4153" s="4">
        <f>WEEKDAY('Transaction Data'!$A4153)</f>
        <v>1</v>
      </c>
      <c r="T4153" s="2" t="str">
        <f>IF(WEEKDAY('Transaction Data'!$A4153,2)&lt;6,"Weekday","Weekend")</f>
        <v>Weekend</v>
      </c>
    </row>
    <row r="4154" ht="15.75" customHeight="1">
      <c r="A4154" s="1">
        <v>45392.0</v>
      </c>
      <c r="B4154" s="2" t="s">
        <v>3945</v>
      </c>
      <c r="C4154" s="2" t="s">
        <v>47</v>
      </c>
      <c r="D4154" s="1">
        <v>32352.0</v>
      </c>
      <c r="E4154" s="2" t="s">
        <v>27</v>
      </c>
      <c r="F4154" s="2">
        <v>343.0</v>
      </c>
      <c r="G4154" s="2" t="s">
        <v>44</v>
      </c>
      <c r="H4154" s="2" t="s">
        <v>49</v>
      </c>
      <c r="I4154" s="2" t="s">
        <v>25</v>
      </c>
      <c r="J4154" s="2" t="str">
        <f t="array" ref="J4154">XLOOKUP('Transaction Data'!$G4154,Product_Code,Biscuit_Brand)</f>
        <v>Butter Crunch</v>
      </c>
      <c r="K4154" s="2">
        <f t="array" ref="K4154">XLOOKUP('Transaction Data'!$G4154,Product_Code,Cost)</f>
        <v>10</v>
      </c>
      <c r="L4154" s="2">
        <f t="array" ref="L4154">XLOOKUP('Transaction Data'!$G4154,Product_Code,Unit_Price)</f>
        <v>11</v>
      </c>
      <c r="M4154" s="3">
        <f>'Transaction Data'!$F4154*'Transaction Data'!$K4154</f>
        <v>3430</v>
      </c>
      <c r="N4154" s="3">
        <f>'Transaction Data'!$F4154*'Transaction Data'!$L4154</f>
        <v>3773</v>
      </c>
      <c r="O4154" s="3">
        <f>'Transaction Data'!$N4154-'Transaction Data'!$M4154</f>
        <v>343</v>
      </c>
      <c r="P4154" s="2">
        <f>DATEDIF('Transaction Data'!$D4154,'Transaction Data'!$A4154,"y")</f>
        <v>35</v>
      </c>
      <c r="Q4154" s="2" t="str">
        <f>FLOOR('Transaction Data'!$P4154,15)&amp;"-"&amp;FLOOR('Transaction Data'!$P4154,15)+14</f>
        <v>30-44</v>
      </c>
      <c r="R4154" s="2" t="str">
        <f>IF('Transaction Data'!$L4154&lt;=10,"Less Expensive","Expensive")</f>
        <v>Expensive</v>
      </c>
      <c r="S4154" s="4">
        <f>WEEKDAY('Transaction Data'!$A4154)</f>
        <v>4</v>
      </c>
      <c r="T4154" s="2" t="str">
        <f>IF(WEEKDAY('Transaction Data'!$A4154,2)&lt;6,"Weekday","Weekend")</f>
        <v>Weekday</v>
      </c>
    </row>
    <row r="4155" ht="15.75" customHeight="1">
      <c r="A4155" s="1">
        <v>45459.0</v>
      </c>
      <c r="B4155" s="2" t="s">
        <v>3946</v>
      </c>
      <c r="C4155" s="2" t="s">
        <v>21</v>
      </c>
      <c r="D4155" s="1">
        <v>37308.0</v>
      </c>
      <c r="E4155" s="2" t="s">
        <v>27</v>
      </c>
      <c r="F4155" s="2">
        <v>415.0</v>
      </c>
      <c r="G4155" s="2" t="s">
        <v>60</v>
      </c>
      <c r="H4155" s="2" t="s">
        <v>52</v>
      </c>
      <c r="I4155" s="2" t="s">
        <v>25</v>
      </c>
      <c r="J4155" s="2" t="str">
        <f t="array" ref="J4155">XLOOKUP('Transaction Data'!$G4155,Product_Code,Biscuit_Brand)</f>
        <v>Peanut Butter Bites</v>
      </c>
      <c r="K4155" s="2">
        <f t="array" ref="K4155">XLOOKUP('Transaction Data'!$G4155,Product_Code,Cost)</f>
        <v>5</v>
      </c>
      <c r="L4155" s="2">
        <f t="array" ref="L4155">XLOOKUP('Transaction Data'!$G4155,Product_Code,Unit_Price)</f>
        <v>7</v>
      </c>
      <c r="M4155" s="3">
        <f>'Transaction Data'!$F4155*'Transaction Data'!$K4155</f>
        <v>2075</v>
      </c>
      <c r="N4155" s="3">
        <f>'Transaction Data'!$F4155*'Transaction Data'!$L4155</f>
        <v>2905</v>
      </c>
      <c r="O4155" s="3">
        <f>'Transaction Data'!$N4155-'Transaction Data'!$M4155</f>
        <v>830</v>
      </c>
      <c r="P4155" s="2">
        <f>DATEDIF('Transaction Data'!$D4155,'Transaction Data'!$A4155,"y")</f>
        <v>22</v>
      </c>
      <c r="Q4155" s="2" t="str">
        <f>FLOOR('Transaction Data'!$P4155,15)&amp;"-"&amp;FLOOR('Transaction Data'!$P4155,15)+14</f>
        <v>15-29</v>
      </c>
      <c r="R4155" s="2" t="str">
        <f>IF('Transaction Data'!$L4155&lt;=10,"Less Expensive","Expensive")</f>
        <v>Less Expensive</v>
      </c>
      <c r="S4155" s="4">
        <f>WEEKDAY('Transaction Data'!$A4155)</f>
        <v>1</v>
      </c>
      <c r="T4155" s="2" t="str">
        <f>IF(WEEKDAY('Transaction Data'!$A4155,2)&lt;6,"Weekday","Weekend")</f>
        <v>Weekend</v>
      </c>
    </row>
    <row r="4156" ht="15.75" customHeight="1">
      <c r="A4156" s="1">
        <v>45390.0</v>
      </c>
      <c r="B4156" s="2" t="s">
        <v>2579</v>
      </c>
      <c r="C4156" s="2" t="s">
        <v>51</v>
      </c>
      <c r="D4156" s="1">
        <v>38141.0</v>
      </c>
      <c r="E4156" s="2" t="s">
        <v>63</v>
      </c>
      <c r="F4156" s="2">
        <v>334.0</v>
      </c>
      <c r="G4156" s="2" t="s">
        <v>60</v>
      </c>
      <c r="H4156" s="2" t="s">
        <v>34</v>
      </c>
      <c r="I4156" s="2" t="s">
        <v>25</v>
      </c>
      <c r="J4156" s="2" t="str">
        <f t="array" ref="J4156">XLOOKUP('Transaction Data'!$G4156,Product_Code,Biscuit_Brand)</f>
        <v>Peanut Butter Bites</v>
      </c>
      <c r="K4156" s="2">
        <f t="array" ref="K4156">XLOOKUP('Transaction Data'!$G4156,Product_Code,Cost)</f>
        <v>5</v>
      </c>
      <c r="L4156" s="2">
        <f t="array" ref="L4156">XLOOKUP('Transaction Data'!$G4156,Product_Code,Unit_Price)</f>
        <v>7</v>
      </c>
      <c r="M4156" s="3">
        <f>'Transaction Data'!$F4156*'Transaction Data'!$K4156</f>
        <v>1670</v>
      </c>
      <c r="N4156" s="3">
        <f>'Transaction Data'!$F4156*'Transaction Data'!$L4156</f>
        <v>2338</v>
      </c>
      <c r="O4156" s="3">
        <f>'Transaction Data'!$N4156-'Transaction Data'!$M4156</f>
        <v>668</v>
      </c>
      <c r="P4156" s="2">
        <f>DATEDIF('Transaction Data'!$D4156,'Transaction Data'!$A4156,"y")</f>
        <v>19</v>
      </c>
      <c r="Q4156" s="2" t="str">
        <f>FLOOR('Transaction Data'!$P4156,15)&amp;"-"&amp;FLOOR('Transaction Data'!$P4156,15)+14</f>
        <v>15-29</v>
      </c>
      <c r="R4156" s="2" t="str">
        <f>IF('Transaction Data'!$L4156&lt;=10,"Less Expensive","Expensive")</f>
        <v>Less Expensive</v>
      </c>
      <c r="S4156" s="4">
        <f>WEEKDAY('Transaction Data'!$A4156)</f>
        <v>2</v>
      </c>
      <c r="T4156" s="2" t="str">
        <f>IF(WEEKDAY('Transaction Data'!$A4156,2)&lt;6,"Weekday","Weekend")</f>
        <v>Weekday</v>
      </c>
    </row>
    <row r="4157" ht="15.75" customHeight="1">
      <c r="A4157" s="1">
        <v>45293.0</v>
      </c>
      <c r="B4157" s="2" t="s">
        <v>3947</v>
      </c>
      <c r="C4157" s="2" t="s">
        <v>69</v>
      </c>
      <c r="D4157" s="1">
        <v>24721.0</v>
      </c>
      <c r="E4157" s="2" t="s">
        <v>37</v>
      </c>
      <c r="F4157" s="2">
        <v>161.0</v>
      </c>
      <c r="G4157" s="2" t="s">
        <v>23</v>
      </c>
      <c r="H4157" s="2" t="s">
        <v>34</v>
      </c>
      <c r="I4157" s="2" t="s">
        <v>25</v>
      </c>
      <c r="J4157" s="2" t="str">
        <f t="array" ref="J4157">XLOOKUP('Transaction Data'!$G4157,Product_Code,Biscuit_Brand)</f>
        <v>Cinnamon Swirls</v>
      </c>
      <c r="K4157" s="2">
        <f t="array" ref="K4157">XLOOKUP('Transaction Data'!$G4157,Product_Code,Cost)</f>
        <v>10</v>
      </c>
      <c r="L4157" s="2">
        <f t="array" ref="L4157">XLOOKUP('Transaction Data'!$G4157,Product_Code,Unit_Price)</f>
        <v>14</v>
      </c>
      <c r="M4157" s="3">
        <f>'Transaction Data'!$F4157*'Transaction Data'!$K4157</f>
        <v>1610</v>
      </c>
      <c r="N4157" s="3">
        <f>'Transaction Data'!$F4157*'Transaction Data'!$L4157</f>
        <v>2254</v>
      </c>
      <c r="O4157" s="3">
        <f>'Transaction Data'!$N4157-'Transaction Data'!$M4157</f>
        <v>644</v>
      </c>
      <c r="P4157" s="2">
        <f>DATEDIF('Transaction Data'!$D4157,'Transaction Data'!$A4157,"y")</f>
        <v>56</v>
      </c>
      <c r="Q4157" s="2" t="str">
        <f>FLOOR('Transaction Data'!$P4157,15)&amp;"-"&amp;FLOOR('Transaction Data'!$P4157,15)+14</f>
        <v>45-59</v>
      </c>
      <c r="R4157" s="2" t="str">
        <f>IF('Transaction Data'!$L4157&lt;=10,"Less Expensive","Expensive")</f>
        <v>Expensive</v>
      </c>
      <c r="S4157" s="4">
        <f>WEEKDAY('Transaction Data'!$A4157)</f>
        <v>3</v>
      </c>
      <c r="T4157" s="2" t="str">
        <f>IF(WEEKDAY('Transaction Data'!$A4157,2)&lt;6,"Weekday","Weekend")</f>
        <v>Weekday</v>
      </c>
    </row>
    <row r="4158" ht="15.75" customHeight="1">
      <c r="A4158" s="1">
        <v>45375.0</v>
      </c>
      <c r="B4158" s="2" t="s">
        <v>3948</v>
      </c>
      <c r="C4158" s="2" t="s">
        <v>47</v>
      </c>
      <c r="D4158" s="1">
        <v>38115.0</v>
      </c>
      <c r="E4158" s="2" t="s">
        <v>22</v>
      </c>
      <c r="F4158" s="2">
        <v>422.0</v>
      </c>
      <c r="G4158" s="2" t="s">
        <v>60</v>
      </c>
      <c r="H4158" s="2" t="s">
        <v>39</v>
      </c>
      <c r="I4158" s="2" t="s">
        <v>25</v>
      </c>
      <c r="J4158" s="2" t="str">
        <f t="array" ref="J4158">XLOOKUP('Transaction Data'!$G4158,Product_Code,Biscuit_Brand)</f>
        <v>Peanut Butter Bites</v>
      </c>
      <c r="K4158" s="2">
        <f t="array" ref="K4158">XLOOKUP('Transaction Data'!$G4158,Product_Code,Cost)</f>
        <v>5</v>
      </c>
      <c r="L4158" s="2">
        <f t="array" ref="L4158">XLOOKUP('Transaction Data'!$G4158,Product_Code,Unit_Price)</f>
        <v>7</v>
      </c>
      <c r="M4158" s="3">
        <f>'Transaction Data'!$F4158*'Transaction Data'!$K4158</f>
        <v>2110</v>
      </c>
      <c r="N4158" s="3">
        <f>'Transaction Data'!$F4158*'Transaction Data'!$L4158</f>
        <v>2954</v>
      </c>
      <c r="O4158" s="3">
        <f>'Transaction Data'!$N4158-'Transaction Data'!$M4158</f>
        <v>844</v>
      </c>
      <c r="P4158" s="2">
        <f>DATEDIF('Transaction Data'!$D4158,'Transaction Data'!$A4158,"y")</f>
        <v>19</v>
      </c>
      <c r="Q4158" s="2" t="str">
        <f>FLOOR('Transaction Data'!$P4158,15)&amp;"-"&amp;FLOOR('Transaction Data'!$P4158,15)+14</f>
        <v>15-29</v>
      </c>
      <c r="R4158" s="2" t="str">
        <f>IF('Transaction Data'!$L4158&lt;=10,"Less Expensive","Expensive")</f>
        <v>Less Expensive</v>
      </c>
      <c r="S4158" s="4">
        <f>WEEKDAY('Transaction Data'!$A4158)</f>
        <v>1</v>
      </c>
      <c r="T4158" s="2" t="str">
        <f>IF(WEEKDAY('Transaction Data'!$A4158,2)&lt;6,"Weekday","Weekend")</f>
        <v>Weekend</v>
      </c>
    </row>
    <row r="4159" ht="15.75" customHeight="1">
      <c r="A4159" s="1">
        <v>45378.0</v>
      </c>
      <c r="B4159" s="2" t="s">
        <v>3949</v>
      </c>
      <c r="C4159" s="2" t="s">
        <v>32</v>
      </c>
      <c r="D4159" s="1">
        <v>35675.0</v>
      </c>
      <c r="E4159" s="2" t="s">
        <v>37</v>
      </c>
      <c r="F4159" s="2">
        <v>486.0</v>
      </c>
      <c r="G4159" s="2" t="s">
        <v>61</v>
      </c>
      <c r="H4159" s="2" t="s">
        <v>42</v>
      </c>
      <c r="I4159" s="2" t="s">
        <v>25</v>
      </c>
      <c r="J4159" s="2" t="str">
        <f t="array" ref="J4159">XLOOKUP('Transaction Data'!$G4159,Product_Code,Biscuit_Brand)</f>
        <v>Choco Delight</v>
      </c>
      <c r="K4159" s="2">
        <f t="array" ref="K4159">XLOOKUP('Transaction Data'!$G4159,Product_Code,Cost)</f>
        <v>3</v>
      </c>
      <c r="L4159" s="2">
        <f t="array" ref="L4159">XLOOKUP('Transaction Data'!$G4159,Product_Code,Unit_Price)</f>
        <v>5</v>
      </c>
      <c r="M4159" s="3">
        <f>'Transaction Data'!$F4159*'Transaction Data'!$K4159</f>
        <v>1458</v>
      </c>
      <c r="N4159" s="3">
        <f>'Transaction Data'!$F4159*'Transaction Data'!$L4159</f>
        <v>2430</v>
      </c>
      <c r="O4159" s="3">
        <f>'Transaction Data'!$N4159-'Transaction Data'!$M4159</f>
        <v>972</v>
      </c>
      <c r="P4159" s="2">
        <f>DATEDIF('Transaction Data'!$D4159,'Transaction Data'!$A4159,"y")</f>
        <v>26</v>
      </c>
      <c r="Q4159" s="2" t="str">
        <f>FLOOR('Transaction Data'!$P4159,15)&amp;"-"&amp;FLOOR('Transaction Data'!$P4159,15)+14</f>
        <v>15-29</v>
      </c>
      <c r="R4159" s="2" t="str">
        <f>IF('Transaction Data'!$L4159&lt;=10,"Less Expensive","Expensive")</f>
        <v>Less Expensive</v>
      </c>
      <c r="S4159" s="4">
        <f>WEEKDAY('Transaction Data'!$A4159)</f>
        <v>4</v>
      </c>
      <c r="T4159" s="2" t="str">
        <f>IF(WEEKDAY('Transaction Data'!$A4159,2)&lt;6,"Weekday","Weekend")</f>
        <v>Weekday</v>
      </c>
    </row>
    <row r="4160" ht="15.75" customHeight="1">
      <c r="A4160" s="1">
        <v>45323.0</v>
      </c>
      <c r="B4160" s="2" t="s">
        <v>3950</v>
      </c>
      <c r="C4160" s="2" t="s">
        <v>41</v>
      </c>
      <c r="D4160" s="1">
        <v>30037.0</v>
      </c>
      <c r="E4160" s="2" t="s">
        <v>37</v>
      </c>
      <c r="F4160" s="2">
        <v>381.0</v>
      </c>
      <c r="G4160" s="2" t="s">
        <v>61</v>
      </c>
      <c r="H4160" s="2" t="s">
        <v>45</v>
      </c>
      <c r="I4160" s="2" t="s">
        <v>25</v>
      </c>
      <c r="J4160" s="2" t="str">
        <f t="array" ref="J4160">XLOOKUP('Transaction Data'!$G4160,Product_Code,Biscuit_Brand)</f>
        <v>Choco Delight</v>
      </c>
      <c r="K4160" s="2">
        <f t="array" ref="K4160">XLOOKUP('Transaction Data'!$G4160,Product_Code,Cost)</f>
        <v>3</v>
      </c>
      <c r="L4160" s="2">
        <f t="array" ref="L4160">XLOOKUP('Transaction Data'!$G4160,Product_Code,Unit_Price)</f>
        <v>5</v>
      </c>
      <c r="M4160" s="3">
        <f>'Transaction Data'!$F4160*'Transaction Data'!$K4160</f>
        <v>1143</v>
      </c>
      <c r="N4160" s="3">
        <f>'Transaction Data'!$F4160*'Transaction Data'!$L4160</f>
        <v>1905</v>
      </c>
      <c r="O4160" s="3">
        <f>'Transaction Data'!$N4160-'Transaction Data'!$M4160</f>
        <v>762</v>
      </c>
      <c r="P4160" s="2">
        <f>DATEDIF('Transaction Data'!$D4160,'Transaction Data'!$A4160,"y")</f>
        <v>41</v>
      </c>
      <c r="Q4160" s="2" t="str">
        <f>FLOOR('Transaction Data'!$P4160,15)&amp;"-"&amp;FLOOR('Transaction Data'!$P4160,15)+14</f>
        <v>30-44</v>
      </c>
      <c r="R4160" s="2" t="str">
        <f>IF('Transaction Data'!$L4160&lt;=10,"Less Expensive","Expensive")</f>
        <v>Less Expensive</v>
      </c>
      <c r="S4160" s="4">
        <f>WEEKDAY('Transaction Data'!$A4160)</f>
        <v>5</v>
      </c>
      <c r="T4160" s="2" t="str">
        <f>IF(WEEKDAY('Transaction Data'!$A4160,2)&lt;6,"Weekday","Weekend")</f>
        <v>Weekday</v>
      </c>
    </row>
    <row r="4161" ht="15.75" customHeight="1">
      <c r="A4161" s="1">
        <v>45402.0</v>
      </c>
      <c r="B4161" s="2" t="s">
        <v>3951</v>
      </c>
      <c r="C4161" s="2" t="s">
        <v>32</v>
      </c>
      <c r="D4161" s="1">
        <v>26498.0</v>
      </c>
      <c r="E4161" s="2" t="s">
        <v>22</v>
      </c>
      <c r="F4161" s="2">
        <v>236.0</v>
      </c>
      <c r="G4161" s="2" t="s">
        <v>23</v>
      </c>
      <c r="H4161" s="2" t="s">
        <v>49</v>
      </c>
      <c r="I4161" s="2" t="s">
        <v>25</v>
      </c>
      <c r="J4161" s="2" t="str">
        <f t="array" ref="J4161">XLOOKUP('Transaction Data'!$G4161,Product_Code,Biscuit_Brand)</f>
        <v>Cinnamon Swirls</v>
      </c>
      <c r="K4161" s="2">
        <f t="array" ref="K4161">XLOOKUP('Transaction Data'!$G4161,Product_Code,Cost)</f>
        <v>10</v>
      </c>
      <c r="L4161" s="2">
        <f t="array" ref="L4161">XLOOKUP('Transaction Data'!$G4161,Product_Code,Unit_Price)</f>
        <v>14</v>
      </c>
      <c r="M4161" s="3">
        <f>'Transaction Data'!$F4161*'Transaction Data'!$K4161</f>
        <v>2360</v>
      </c>
      <c r="N4161" s="3">
        <f>'Transaction Data'!$F4161*'Transaction Data'!$L4161</f>
        <v>3304</v>
      </c>
      <c r="O4161" s="3">
        <f>'Transaction Data'!$N4161-'Transaction Data'!$M4161</f>
        <v>944</v>
      </c>
      <c r="P4161" s="2">
        <f>DATEDIF('Transaction Data'!$D4161,'Transaction Data'!$A4161,"y")</f>
        <v>51</v>
      </c>
      <c r="Q4161" s="2" t="str">
        <f>FLOOR('Transaction Data'!$P4161,15)&amp;"-"&amp;FLOOR('Transaction Data'!$P4161,15)+14</f>
        <v>45-59</v>
      </c>
      <c r="R4161" s="2" t="str">
        <f>IF('Transaction Data'!$L4161&lt;=10,"Less Expensive","Expensive")</f>
        <v>Expensive</v>
      </c>
      <c r="S4161" s="4">
        <f>WEEKDAY('Transaction Data'!$A4161)</f>
        <v>7</v>
      </c>
      <c r="T4161" s="2" t="str">
        <f>IF(WEEKDAY('Transaction Data'!$A4161,2)&lt;6,"Weekday","Weekend")</f>
        <v>Weekend</v>
      </c>
    </row>
    <row r="4162" ht="15.75" customHeight="1">
      <c r="A4162" s="1">
        <v>45434.0</v>
      </c>
      <c r="B4162" s="2" t="s">
        <v>3952</v>
      </c>
      <c r="C4162" s="2" t="s">
        <v>65</v>
      </c>
      <c r="D4162" s="1">
        <v>21573.0</v>
      </c>
      <c r="E4162" s="2" t="s">
        <v>63</v>
      </c>
      <c r="F4162" s="2">
        <v>476.0</v>
      </c>
      <c r="G4162" s="2" t="s">
        <v>61</v>
      </c>
      <c r="H4162" s="2" t="s">
        <v>52</v>
      </c>
      <c r="I4162" s="2" t="s">
        <v>25</v>
      </c>
      <c r="J4162" s="2" t="str">
        <f t="array" ref="J4162">XLOOKUP('Transaction Data'!$G4162,Product_Code,Biscuit_Brand)</f>
        <v>Choco Delight</v>
      </c>
      <c r="K4162" s="2">
        <f t="array" ref="K4162">XLOOKUP('Transaction Data'!$G4162,Product_Code,Cost)</f>
        <v>3</v>
      </c>
      <c r="L4162" s="2">
        <f t="array" ref="L4162">XLOOKUP('Transaction Data'!$G4162,Product_Code,Unit_Price)</f>
        <v>5</v>
      </c>
      <c r="M4162" s="3">
        <f>'Transaction Data'!$F4162*'Transaction Data'!$K4162</f>
        <v>1428</v>
      </c>
      <c r="N4162" s="3">
        <f>'Transaction Data'!$F4162*'Transaction Data'!$L4162</f>
        <v>2380</v>
      </c>
      <c r="O4162" s="3">
        <f>'Transaction Data'!$N4162-'Transaction Data'!$M4162</f>
        <v>952</v>
      </c>
      <c r="P4162" s="2">
        <f>DATEDIF('Transaction Data'!$D4162,'Transaction Data'!$A4162,"y")</f>
        <v>65</v>
      </c>
      <c r="Q4162" s="2" t="str">
        <f>FLOOR('Transaction Data'!$P4162,15)&amp;"-"&amp;FLOOR('Transaction Data'!$P4162,15)+14</f>
        <v>60-74</v>
      </c>
      <c r="R4162" s="2" t="str">
        <f>IF('Transaction Data'!$L4162&lt;=10,"Less Expensive","Expensive")</f>
        <v>Less Expensive</v>
      </c>
      <c r="S4162" s="4">
        <f>WEEKDAY('Transaction Data'!$A4162)</f>
        <v>4</v>
      </c>
      <c r="T4162" s="2" t="str">
        <f>IF(WEEKDAY('Transaction Data'!$A4162,2)&lt;6,"Weekday","Weekend")</f>
        <v>Weekday</v>
      </c>
    </row>
    <row r="4163" ht="15.75" customHeight="1">
      <c r="A4163" s="1">
        <v>45423.0</v>
      </c>
      <c r="B4163" s="2" t="s">
        <v>2385</v>
      </c>
      <c r="C4163" s="2" t="s">
        <v>51</v>
      </c>
      <c r="D4163" s="1">
        <v>30678.0</v>
      </c>
      <c r="E4163" s="2" t="s">
        <v>22</v>
      </c>
      <c r="F4163" s="2">
        <v>377.0</v>
      </c>
      <c r="G4163" s="2" t="s">
        <v>28</v>
      </c>
      <c r="H4163" s="2" t="s">
        <v>49</v>
      </c>
      <c r="I4163" s="2" t="s">
        <v>25</v>
      </c>
      <c r="J4163" s="2" t="str">
        <f t="array" ref="J4163">XLOOKUP('Transaction Data'!$G4163,Product_Code,Biscuit_Brand)</f>
        <v>Shortbread</v>
      </c>
      <c r="K4163" s="2">
        <f t="array" ref="K4163">XLOOKUP('Transaction Data'!$G4163,Product_Code,Cost)</f>
        <v>10</v>
      </c>
      <c r="L4163" s="2">
        <f t="array" ref="L4163">XLOOKUP('Transaction Data'!$G4163,Product_Code,Unit_Price)</f>
        <v>45</v>
      </c>
      <c r="M4163" s="3">
        <f>'Transaction Data'!$F4163*'Transaction Data'!$K4163</f>
        <v>3770</v>
      </c>
      <c r="N4163" s="3">
        <f>'Transaction Data'!$F4163*'Transaction Data'!$L4163</f>
        <v>16965</v>
      </c>
      <c r="O4163" s="3">
        <f>'Transaction Data'!$N4163-'Transaction Data'!$M4163</f>
        <v>13195</v>
      </c>
      <c r="P4163" s="2">
        <f>DATEDIF('Transaction Data'!$D4163,'Transaction Data'!$A4163,"y")</f>
        <v>40</v>
      </c>
      <c r="Q4163" s="2" t="str">
        <f>FLOOR('Transaction Data'!$P4163,15)&amp;"-"&amp;FLOOR('Transaction Data'!$P4163,15)+14</f>
        <v>30-44</v>
      </c>
      <c r="R4163" s="2" t="str">
        <f>IF('Transaction Data'!$L4163&lt;=10,"Less Expensive","Expensive")</f>
        <v>Expensive</v>
      </c>
      <c r="S4163" s="4">
        <f>WEEKDAY('Transaction Data'!$A4163)</f>
        <v>7</v>
      </c>
      <c r="T4163" s="2" t="str">
        <f>IF(WEEKDAY('Transaction Data'!$A4163,2)&lt;6,"Weekday","Weekend")</f>
        <v>Weekend</v>
      </c>
    </row>
    <row r="4164" ht="15.75" customHeight="1">
      <c r="A4164" s="1">
        <v>45307.0</v>
      </c>
      <c r="B4164" s="2" t="s">
        <v>3953</v>
      </c>
      <c r="C4164" s="2" t="s">
        <v>41</v>
      </c>
      <c r="D4164" s="1">
        <v>38819.0</v>
      </c>
      <c r="E4164" s="2" t="s">
        <v>22</v>
      </c>
      <c r="F4164" s="2">
        <v>173.0</v>
      </c>
      <c r="G4164" s="2" t="s">
        <v>23</v>
      </c>
      <c r="H4164" s="2" t="s">
        <v>52</v>
      </c>
      <c r="I4164" s="2" t="s">
        <v>30</v>
      </c>
      <c r="J4164" s="2" t="str">
        <f t="array" ref="J4164">XLOOKUP('Transaction Data'!$G4164,Product_Code,Biscuit_Brand)</f>
        <v>Cinnamon Swirls</v>
      </c>
      <c r="K4164" s="2">
        <f t="array" ref="K4164">XLOOKUP('Transaction Data'!$G4164,Product_Code,Cost)</f>
        <v>10</v>
      </c>
      <c r="L4164" s="2">
        <f t="array" ref="L4164">XLOOKUP('Transaction Data'!$G4164,Product_Code,Unit_Price)</f>
        <v>14</v>
      </c>
      <c r="M4164" s="3">
        <f>'Transaction Data'!$F4164*'Transaction Data'!$K4164</f>
        <v>1730</v>
      </c>
      <c r="N4164" s="3">
        <f>'Transaction Data'!$F4164*'Transaction Data'!$L4164</f>
        <v>2422</v>
      </c>
      <c r="O4164" s="3">
        <f>'Transaction Data'!$N4164-'Transaction Data'!$M4164</f>
        <v>692</v>
      </c>
      <c r="P4164" s="2">
        <f>DATEDIF('Transaction Data'!$D4164,'Transaction Data'!$A4164,"y")</f>
        <v>17</v>
      </c>
      <c r="Q4164" s="2" t="str">
        <f>FLOOR('Transaction Data'!$P4164,15)&amp;"-"&amp;FLOOR('Transaction Data'!$P4164,15)+14</f>
        <v>15-29</v>
      </c>
      <c r="R4164" s="2" t="str">
        <f>IF('Transaction Data'!$L4164&lt;=10,"Less Expensive","Expensive")</f>
        <v>Expensive</v>
      </c>
      <c r="S4164" s="4">
        <f>WEEKDAY('Transaction Data'!$A4164)</f>
        <v>3</v>
      </c>
      <c r="T4164" s="2" t="str">
        <f>IF(WEEKDAY('Transaction Data'!$A4164,2)&lt;6,"Weekday","Weekend")</f>
        <v>Weekday</v>
      </c>
    </row>
    <row r="4165" ht="15.75" customHeight="1">
      <c r="A4165" s="1">
        <v>45392.0</v>
      </c>
      <c r="B4165" s="2" t="s">
        <v>3954</v>
      </c>
      <c r="C4165" s="2" t="s">
        <v>54</v>
      </c>
      <c r="D4165" s="1">
        <v>35603.0</v>
      </c>
      <c r="E4165" s="2" t="s">
        <v>37</v>
      </c>
      <c r="F4165" s="2">
        <v>50.0</v>
      </c>
      <c r="G4165" s="2" t="s">
        <v>28</v>
      </c>
      <c r="H4165" s="2" t="s">
        <v>52</v>
      </c>
      <c r="I4165" s="2" t="s">
        <v>25</v>
      </c>
      <c r="J4165" s="2" t="str">
        <f t="array" ref="J4165">XLOOKUP('Transaction Data'!$G4165,Product_Code,Biscuit_Brand)</f>
        <v>Shortbread</v>
      </c>
      <c r="K4165" s="2">
        <f t="array" ref="K4165">XLOOKUP('Transaction Data'!$G4165,Product_Code,Cost)</f>
        <v>10</v>
      </c>
      <c r="L4165" s="2">
        <f t="array" ref="L4165">XLOOKUP('Transaction Data'!$G4165,Product_Code,Unit_Price)</f>
        <v>45</v>
      </c>
      <c r="M4165" s="3">
        <f>'Transaction Data'!$F4165*'Transaction Data'!$K4165</f>
        <v>500</v>
      </c>
      <c r="N4165" s="3">
        <f>'Transaction Data'!$F4165*'Transaction Data'!$L4165</f>
        <v>2250</v>
      </c>
      <c r="O4165" s="3">
        <f>'Transaction Data'!$N4165-'Transaction Data'!$M4165</f>
        <v>1750</v>
      </c>
      <c r="P4165" s="2">
        <f>DATEDIF('Transaction Data'!$D4165,'Transaction Data'!$A4165,"y")</f>
        <v>26</v>
      </c>
      <c r="Q4165" s="2" t="str">
        <f>FLOOR('Transaction Data'!$P4165,15)&amp;"-"&amp;FLOOR('Transaction Data'!$P4165,15)+14</f>
        <v>15-29</v>
      </c>
      <c r="R4165" s="2" t="str">
        <f>IF('Transaction Data'!$L4165&lt;=10,"Less Expensive","Expensive")</f>
        <v>Expensive</v>
      </c>
      <c r="S4165" s="4">
        <f>WEEKDAY('Transaction Data'!$A4165)</f>
        <v>4</v>
      </c>
      <c r="T4165" s="2" t="str">
        <f>IF(WEEKDAY('Transaction Data'!$A4165,2)&lt;6,"Weekday","Weekend")</f>
        <v>Weekday</v>
      </c>
    </row>
    <row r="4166" ht="15.75" customHeight="1">
      <c r="A4166" s="1">
        <v>45413.0</v>
      </c>
      <c r="B4166" s="2" t="s">
        <v>3955</v>
      </c>
      <c r="C4166" s="2" t="s">
        <v>21</v>
      </c>
      <c r="D4166" s="1">
        <v>33586.0</v>
      </c>
      <c r="E4166" s="2" t="s">
        <v>63</v>
      </c>
      <c r="F4166" s="2">
        <v>32.0</v>
      </c>
      <c r="G4166" s="2" t="s">
        <v>57</v>
      </c>
      <c r="H4166" s="2" t="s">
        <v>45</v>
      </c>
      <c r="I4166" s="2" t="s">
        <v>30</v>
      </c>
      <c r="J4166" s="2" t="str">
        <f t="array" ref="J4166">XLOOKUP('Transaction Data'!$G4166,Product_Code,Biscuit_Brand)</f>
        <v>Oatmeal Cookies</v>
      </c>
      <c r="K4166" s="2">
        <f t="array" ref="K4166">XLOOKUP('Transaction Data'!$G4166,Product_Code,Cost)</f>
        <v>19</v>
      </c>
      <c r="L4166" s="2">
        <f t="array" ref="L4166">XLOOKUP('Transaction Data'!$G4166,Product_Code,Unit_Price)</f>
        <v>23</v>
      </c>
      <c r="M4166" s="3">
        <f>'Transaction Data'!$F4166*'Transaction Data'!$K4166</f>
        <v>608</v>
      </c>
      <c r="N4166" s="3">
        <f>'Transaction Data'!$F4166*'Transaction Data'!$L4166</f>
        <v>736</v>
      </c>
      <c r="O4166" s="3">
        <f>'Transaction Data'!$N4166-'Transaction Data'!$M4166</f>
        <v>128</v>
      </c>
      <c r="P4166" s="2">
        <f>DATEDIF('Transaction Data'!$D4166,'Transaction Data'!$A4166,"y")</f>
        <v>32</v>
      </c>
      <c r="Q4166" s="2" t="str">
        <f>FLOOR('Transaction Data'!$P4166,15)&amp;"-"&amp;FLOOR('Transaction Data'!$P4166,15)+14</f>
        <v>30-44</v>
      </c>
      <c r="R4166" s="2" t="str">
        <f>IF('Transaction Data'!$L4166&lt;=10,"Less Expensive","Expensive")</f>
        <v>Expensive</v>
      </c>
      <c r="S4166" s="4">
        <f>WEEKDAY('Transaction Data'!$A4166)</f>
        <v>4</v>
      </c>
      <c r="T4166" s="2" t="str">
        <f>IF(WEEKDAY('Transaction Data'!$A4166,2)&lt;6,"Weekday","Weekend")</f>
        <v>Weekday</v>
      </c>
    </row>
    <row r="4167" ht="15.75" customHeight="1">
      <c r="A4167" s="1">
        <v>45349.0</v>
      </c>
      <c r="B4167" s="2" t="s">
        <v>3956</v>
      </c>
      <c r="C4167" s="2" t="s">
        <v>32</v>
      </c>
      <c r="D4167" s="1">
        <v>24638.0</v>
      </c>
      <c r="E4167" s="2" t="s">
        <v>37</v>
      </c>
      <c r="F4167" s="2">
        <v>32.0</v>
      </c>
      <c r="G4167" s="2" t="s">
        <v>60</v>
      </c>
      <c r="H4167" s="2" t="s">
        <v>49</v>
      </c>
      <c r="I4167" s="2" t="s">
        <v>25</v>
      </c>
      <c r="J4167" s="2" t="str">
        <f t="array" ref="J4167">XLOOKUP('Transaction Data'!$G4167,Product_Code,Biscuit_Brand)</f>
        <v>Peanut Butter Bites</v>
      </c>
      <c r="K4167" s="2">
        <f t="array" ref="K4167">XLOOKUP('Transaction Data'!$G4167,Product_Code,Cost)</f>
        <v>5</v>
      </c>
      <c r="L4167" s="2">
        <f t="array" ref="L4167">XLOOKUP('Transaction Data'!$G4167,Product_Code,Unit_Price)</f>
        <v>7</v>
      </c>
      <c r="M4167" s="3">
        <f>'Transaction Data'!$F4167*'Transaction Data'!$K4167</f>
        <v>160</v>
      </c>
      <c r="N4167" s="3">
        <f>'Transaction Data'!$F4167*'Transaction Data'!$L4167</f>
        <v>224</v>
      </c>
      <c r="O4167" s="3">
        <f>'Transaction Data'!$N4167-'Transaction Data'!$M4167</f>
        <v>64</v>
      </c>
      <c r="P4167" s="2">
        <f>DATEDIF('Transaction Data'!$D4167,'Transaction Data'!$A4167,"y")</f>
        <v>56</v>
      </c>
      <c r="Q4167" s="2" t="str">
        <f>FLOOR('Transaction Data'!$P4167,15)&amp;"-"&amp;FLOOR('Transaction Data'!$P4167,15)+14</f>
        <v>45-59</v>
      </c>
      <c r="R4167" s="2" t="str">
        <f>IF('Transaction Data'!$L4167&lt;=10,"Less Expensive","Expensive")</f>
        <v>Less Expensive</v>
      </c>
      <c r="S4167" s="4">
        <f>WEEKDAY('Transaction Data'!$A4167)</f>
        <v>3</v>
      </c>
      <c r="T4167" s="2" t="str">
        <f>IF(WEEKDAY('Transaction Data'!$A4167,2)&lt;6,"Weekday","Weekend")</f>
        <v>Weekday</v>
      </c>
    </row>
    <row r="4168" ht="15.75" customHeight="1">
      <c r="A4168" s="1">
        <v>45434.0</v>
      </c>
      <c r="B4168" s="2" t="s">
        <v>3957</v>
      </c>
      <c r="C4168" s="2" t="s">
        <v>65</v>
      </c>
      <c r="D4168" s="1">
        <v>34390.0</v>
      </c>
      <c r="E4168" s="2" t="s">
        <v>37</v>
      </c>
      <c r="F4168" s="2">
        <v>131.0</v>
      </c>
      <c r="G4168" s="2" t="s">
        <v>61</v>
      </c>
      <c r="H4168" s="2" t="s">
        <v>52</v>
      </c>
      <c r="I4168" s="2" t="s">
        <v>25</v>
      </c>
      <c r="J4168" s="2" t="str">
        <f t="array" ref="J4168">XLOOKUP('Transaction Data'!$G4168,Product_Code,Biscuit_Brand)</f>
        <v>Choco Delight</v>
      </c>
      <c r="K4168" s="2">
        <f t="array" ref="K4168">XLOOKUP('Transaction Data'!$G4168,Product_Code,Cost)</f>
        <v>3</v>
      </c>
      <c r="L4168" s="2">
        <f t="array" ref="L4168">XLOOKUP('Transaction Data'!$G4168,Product_Code,Unit_Price)</f>
        <v>5</v>
      </c>
      <c r="M4168" s="3">
        <f>'Transaction Data'!$F4168*'Transaction Data'!$K4168</f>
        <v>393</v>
      </c>
      <c r="N4168" s="3">
        <f>'Transaction Data'!$F4168*'Transaction Data'!$L4168</f>
        <v>655</v>
      </c>
      <c r="O4168" s="3">
        <f>'Transaction Data'!$N4168-'Transaction Data'!$M4168</f>
        <v>262</v>
      </c>
      <c r="P4168" s="2">
        <f>DATEDIF('Transaction Data'!$D4168,'Transaction Data'!$A4168,"y")</f>
        <v>30</v>
      </c>
      <c r="Q4168" s="2" t="str">
        <f>FLOOR('Transaction Data'!$P4168,15)&amp;"-"&amp;FLOOR('Transaction Data'!$P4168,15)+14</f>
        <v>30-44</v>
      </c>
      <c r="R4168" s="2" t="str">
        <f>IF('Transaction Data'!$L4168&lt;=10,"Less Expensive","Expensive")</f>
        <v>Less Expensive</v>
      </c>
      <c r="S4168" s="4">
        <f>WEEKDAY('Transaction Data'!$A4168)</f>
        <v>4</v>
      </c>
      <c r="T4168" s="2" t="str">
        <f>IF(WEEKDAY('Transaction Data'!$A4168,2)&lt;6,"Weekday","Weekend")</f>
        <v>Weekday</v>
      </c>
    </row>
    <row r="4169" ht="15.75" customHeight="1">
      <c r="A4169" s="1">
        <v>45477.0</v>
      </c>
      <c r="B4169" s="2" t="s">
        <v>3958</v>
      </c>
      <c r="C4169" s="2" t="s">
        <v>21</v>
      </c>
      <c r="D4169" s="1">
        <v>16298.0</v>
      </c>
      <c r="E4169" s="2" t="s">
        <v>27</v>
      </c>
      <c r="F4169" s="2">
        <v>46.0</v>
      </c>
      <c r="G4169" s="2" t="s">
        <v>38</v>
      </c>
      <c r="H4169" s="2" t="s">
        <v>49</v>
      </c>
      <c r="I4169" s="2" t="s">
        <v>25</v>
      </c>
      <c r="J4169" s="2" t="str">
        <f t="array" ref="J4169">XLOOKUP('Transaction Data'!$G4169,Product_Code,Biscuit_Brand)</f>
        <v>Ginger Snaps</v>
      </c>
      <c r="K4169" s="2">
        <f t="array" ref="K4169">XLOOKUP('Transaction Data'!$G4169,Product_Code,Cost)</f>
        <v>14</v>
      </c>
      <c r="L4169" s="2">
        <f t="array" ref="L4169">XLOOKUP('Transaction Data'!$G4169,Product_Code,Unit_Price)</f>
        <v>28</v>
      </c>
      <c r="M4169" s="3">
        <f>'Transaction Data'!$F4169*'Transaction Data'!$K4169</f>
        <v>644</v>
      </c>
      <c r="N4169" s="3">
        <f>'Transaction Data'!$F4169*'Transaction Data'!$L4169</f>
        <v>1288</v>
      </c>
      <c r="O4169" s="3">
        <f>'Transaction Data'!$N4169-'Transaction Data'!$M4169</f>
        <v>644</v>
      </c>
      <c r="P4169" s="2">
        <f>DATEDIF('Transaction Data'!$D4169,'Transaction Data'!$A4169,"y")</f>
        <v>79</v>
      </c>
      <c r="Q4169" s="2" t="str">
        <f>FLOOR('Transaction Data'!$P4169,15)&amp;"-"&amp;FLOOR('Transaction Data'!$P4169,15)+14</f>
        <v>75-89</v>
      </c>
      <c r="R4169" s="2" t="str">
        <f>IF('Transaction Data'!$L4169&lt;=10,"Less Expensive","Expensive")</f>
        <v>Expensive</v>
      </c>
      <c r="S4169" s="4">
        <f>WEEKDAY('Transaction Data'!$A4169)</f>
        <v>5</v>
      </c>
      <c r="T4169" s="2" t="str">
        <f>IF(WEEKDAY('Transaction Data'!$A4169,2)&lt;6,"Weekday","Weekend")</f>
        <v>Weekday</v>
      </c>
    </row>
    <row r="4170" ht="15.75" customHeight="1">
      <c r="A4170" s="1">
        <v>45471.0</v>
      </c>
      <c r="B4170" s="2" t="s">
        <v>3959</v>
      </c>
      <c r="C4170" s="2" t="s">
        <v>51</v>
      </c>
      <c r="D4170" s="1">
        <v>17690.0</v>
      </c>
      <c r="E4170" s="2" t="s">
        <v>63</v>
      </c>
      <c r="F4170" s="2">
        <v>473.0</v>
      </c>
      <c r="G4170" s="2" t="s">
        <v>57</v>
      </c>
      <c r="H4170" s="2" t="s">
        <v>52</v>
      </c>
      <c r="I4170" s="2" t="s">
        <v>25</v>
      </c>
      <c r="J4170" s="2" t="str">
        <f t="array" ref="J4170">XLOOKUP('Transaction Data'!$G4170,Product_Code,Biscuit_Brand)</f>
        <v>Oatmeal Cookies</v>
      </c>
      <c r="K4170" s="2">
        <f t="array" ref="K4170">XLOOKUP('Transaction Data'!$G4170,Product_Code,Cost)</f>
        <v>19</v>
      </c>
      <c r="L4170" s="2">
        <f t="array" ref="L4170">XLOOKUP('Transaction Data'!$G4170,Product_Code,Unit_Price)</f>
        <v>23</v>
      </c>
      <c r="M4170" s="3">
        <f>'Transaction Data'!$F4170*'Transaction Data'!$K4170</f>
        <v>8987</v>
      </c>
      <c r="N4170" s="3">
        <f>'Transaction Data'!$F4170*'Transaction Data'!$L4170</f>
        <v>10879</v>
      </c>
      <c r="O4170" s="3">
        <f>'Transaction Data'!$N4170-'Transaction Data'!$M4170</f>
        <v>1892</v>
      </c>
      <c r="P4170" s="2">
        <f>DATEDIF('Transaction Data'!$D4170,'Transaction Data'!$A4170,"y")</f>
        <v>76</v>
      </c>
      <c r="Q4170" s="2" t="str">
        <f>FLOOR('Transaction Data'!$P4170,15)&amp;"-"&amp;FLOOR('Transaction Data'!$P4170,15)+14</f>
        <v>75-89</v>
      </c>
      <c r="R4170" s="2" t="str">
        <f>IF('Transaction Data'!$L4170&lt;=10,"Less Expensive","Expensive")</f>
        <v>Expensive</v>
      </c>
      <c r="S4170" s="4">
        <f>WEEKDAY('Transaction Data'!$A4170)</f>
        <v>6</v>
      </c>
      <c r="T4170" s="2" t="str">
        <f>IF(WEEKDAY('Transaction Data'!$A4170,2)&lt;6,"Weekday","Weekend")</f>
        <v>Weekday</v>
      </c>
    </row>
    <row r="4171" ht="15.75" customHeight="1">
      <c r="A4171" s="1">
        <v>45477.0</v>
      </c>
      <c r="B4171" s="2" t="s">
        <v>3960</v>
      </c>
      <c r="C4171" s="2" t="s">
        <v>47</v>
      </c>
      <c r="D4171" s="1">
        <v>19281.0</v>
      </c>
      <c r="E4171" s="2" t="s">
        <v>27</v>
      </c>
      <c r="F4171" s="2">
        <v>381.0</v>
      </c>
      <c r="G4171" s="2" t="s">
        <v>48</v>
      </c>
      <c r="H4171" s="2" t="s">
        <v>34</v>
      </c>
      <c r="I4171" s="2" t="s">
        <v>25</v>
      </c>
      <c r="J4171" s="2" t="str">
        <f t="array" ref="J4171">XLOOKUP('Transaction Data'!$G4171,Product_Code,Biscuit_Brand)</f>
        <v>Lemon Crisps</v>
      </c>
      <c r="K4171" s="2">
        <f t="array" ref="K4171">XLOOKUP('Transaction Data'!$G4171,Product_Code,Cost)</f>
        <v>7</v>
      </c>
      <c r="L4171" s="2">
        <f t="array" ref="L4171">XLOOKUP('Transaction Data'!$G4171,Product_Code,Unit_Price)</f>
        <v>9</v>
      </c>
      <c r="M4171" s="3">
        <f>'Transaction Data'!$F4171*'Transaction Data'!$K4171</f>
        <v>2667</v>
      </c>
      <c r="N4171" s="3">
        <f>'Transaction Data'!$F4171*'Transaction Data'!$L4171</f>
        <v>3429</v>
      </c>
      <c r="O4171" s="3">
        <f>'Transaction Data'!$N4171-'Transaction Data'!$M4171</f>
        <v>762</v>
      </c>
      <c r="P4171" s="2">
        <f>DATEDIF('Transaction Data'!$D4171,'Transaction Data'!$A4171,"y")</f>
        <v>71</v>
      </c>
      <c r="Q4171" s="2" t="str">
        <f>FLOOR('Transaction Data'!$P4171,15)&amp;"-"&amp;FLOOR('Transaction Data'!$P4171,15)+14</f>
        <v>60-74</v>
      </c>
      <c r="R4171" s="2" t="str">
        <f>IF('Transaction Data'!$L4171&lt;=10,"Less Expensive","Expensive")</f>
        <v>Less Expensive</v>
      </c>
      <c r="S4171" s="4">
        <f>WEEKDAY('Transaction Data'!$A4171)</f>
        <v>5</v>
      </c>
      <c r="T4171" s="2" t="str">
        <f>IF(WEEKDAY('Transaction Data'!$A4171,2)&lt;6,"Weekday","Weekend")</f>
        <v>Weekday</v>
      </c>
    </row>
    <row r="4172" ht="15.75" customHeight="1">
      <c r="A4172" s="1">
        <v>45349.0</v>
      </c>
      <c r="B4172" s="2" t="s">
        <v>3961</v>
      </c>
      <c r="C4172" s="2" t="s">
        <v>41</v>
      </c>
      <c r="D4172" s="1">
        <v>37180.0</v>
      </c>
      <c r="E4172" s="2" t="s">
        <v>22</v>
      </c>
      <c r="F4172" s="2">
        <v>204.0</v>
      </c>
      <c r="G4172" s="2" t="s">
        <v>44</v>
      </c>
      <c r="H4172" s="2" t="s">
        <v>34</v>
      </c>
      <c r="I4172" s="2" t="s">
        <v>25</v>
      </c>
      <c r="J4172" s="2" t="str">
        <f t="array" ref="J4172">XLOOKUP('Transaction Data'!$G4172,Product_Code,Biscuit_Brand)</f>
        <v>Butter Crunch</v>
      </c>
      <c r="K4172" s="2">
        <f t="array" ref="K4172">XLOOKUP('Transaction Data'!$G4172,Product_Code,Cost)</f>
        <v>10</v>
      </c>
      <c r="L4172" s="2">
        <f t="array" ref="L4172">XLOOKUP('Transaction Data'!$G4172,Product_Code,Unit_Price)</f>
        <v>11</v>
      </c>
      <c r="M4172" s="3">
        <f>'Transaction Data'!$F4172*'Transaction Data'!$K4172</f>
        <v>2040</v>
      </c>
      <c r="N4172" s="3">
        <f>'Transaction Data'!$F4172*'Transaction Data'!$L4172</f>
        <v>2244</v>
      </c>
      <c r="O4172" s="3">
        <f>'Transaction Data'!$N4172-'Transaction Data'!$M4172</f>
        <v>204</v>
      </c>
      <c r="P4172" s="2">
        <f>DATEDIF('Transaction Data'!$D4172,'Transaction Data'!$A4172,"y")</f>
        <v>22</v>
      </c>
      <c r="Q4172" s="2" t="str">
        <f>FLOOR('Transaction Data'!$P4172,15)&amp;"-"&amp;FLOOR('Transaction Data'!$P4172,15)+14</f>
        <v>15-29</v>
      </c>
      <c r="R4172" s="2" t="str">
        <f>IF('Transaction Data'!$L4172&lt;=10,"Less Expensive","Expensive")</f>
        <v>Expensive</v>
      </c>
      <c r="S4172" s="4">
        <f>WEEKDAY('Transaction Data'!$A4172)</f>
        <v>3</v>
      </c>
      <c r="T4172" s="2" t="str">
        <f>IF(WEEKDAY('Transaction Data'!$A4172,2)&lt;6,"Weekday","Weekend")</f>
        <v>Weekday</v>
      </c>
    </row>
    <row r="4173" ht="15.75" customHeight="1">
      <c r="A4173" s="1">
        <v>45300.0</v>
      </c>
      <c r="B4173" s="2" t="s">
        <v>3962</v>
      </c>
      <c r="C4173" s="2" t="s">
        <v>51</v>
      </c>
      <c r="D4173" s="1">
        <v>21302.0</v>
      </c>
      <c r="E4173" s="2" t="s">
        <v>27</v>
      </c>
      <c r="F4173" s="2">
        <v>398.0</v>
      </c>
      <c r="G4173" s="2" t="s">
        <v>23</v>
      </c>
      <c r="H4173" s="2" t="s">
        <v>39</v>
      </c>
      <c r="I4173" s="2" t="s">
        <v>25</v>
      </c>
      <c r="J4173" s="2" t="str">
        <f t="array" ref="J4173">XLOOKUP('Transaction Data'!$G4173,Product_Code,Biscuit_Brand)</f>
        <v>Cinnamon Swirls</v>
      </c>
      <c r="K4173" s="2">
        <f t="array" ref="K4173">XLOOKUP('Transaction Data'!$G4173,Product_Code,Cost)</f>
        <v>10</v>
      </c>
      <c r="L4173" s="2">
        <f t="array" ref="L4173">XLOOKUP('Transaction Data'!$G4173,Product_Code,Unit_Price)</f>
        <v>14</v>
      </c>
      <c r="M4173" s="3">
        <f>'Transaction Data'!$F4173*'Transaction Data'!$K4173</f>
        <v>3980</v>
      </c>
      <c r="N4173" s="3">
        <f>'Transaction Data'!$F4173*'Transaction Data'!$L4173</f>
        <v>5572</v>
      </c>
      <c r="O4173" s="3">
        <f>'Transaction Data'!$N4173-'Transaction Data'!$M4173</f>
        <v>1592</v>
      </c>
      <c r="P4173" s="2">
        <f>DATEDIF('Transaction Data'!$D4173,'Transaction Data'!$A4173,"y")</f>
        <v>65</v>
      </c>
      <c r="Q4173" s="2" t="str">
        <f>FLOOR('Transaction Data'!$P4173,15)&amp;"-"&amp;FLOOR('Transaction Data'!$P4173,15)+14</f>
        <v>60-74</v>
      </c>
      <c r="R4173" s="2" t="str">
        <f>IF('Transaction Data'!$L4173&lt;=10,"Less Expensive","Expensive")</f>
        <v>Expensive</v>
      </c>
      <c r="S4173" s="4">
        <f>WEEKDAY('Transaction Data'!$A4173)</f>
        <v>3</v>
      </c>
      <c r="T4173" s="2" t="str">
        <f>IF(WEEKDAY('Transaction Data'!$A4173,2)&lt;6,"Weekday","Weekend")</f>
        <v>Weekday</v>
      </c>
    </row>
    <row r="4174" ht="15.75" customHeight="1">
      <c r="A4174" s="1">
        <v>45439.0</v>
      </c>
      <c r="B4174" s="2" t="s">
        <v>3963</v>
      </c>
      <c r="C4174" s="2" t="s">
        <v>41</v>
      </c>
      <c r="D4174" s="1">
        <v>36003.0</v>
      </c>
      <c r="E4174" s="2" t="s">
        <v>22</v>
      </c>
      <c r="F4174" s="2">
        <v>381.0</v>
      </c>
      <c r="G4174" s="2" t="s">
        <v>38</v>
      </c>
      <c r="H4174" s="2" t="s">
        <v>42</v>
      </c>
      <c r="I4174" s="2" t="s">
        <v>25</v>
      </c>
      <c r="J4174" s="2" t="str">
        <f t="array" ref="J4174">XLOOKUP('Transaction Data'!$G4174,Product_Code,Biscuit_Brand)</f>
        <v>Ginger Snaps</v>
      </c>
      <c r="K4174" s="2">
        <f t="array" ref="K4174">XLOOKUP('Transaction Data'!$G4174,Product_Code,Cost)</f>
        <v>14</v>
      </c>
      <c r="L4174" s="2">
        <f t="array" ref="L4174">XLOOKUP('Transaction Data'!$G4174,Product_Code,Unit_Price)</f>
        <v>28</v>
      </c>
      <c r="M4174" s="3">
        <f>'Transaction Data'!$F4174*'Transaction Data'!$K4174</f>
        <v>5334</v>
      </c>
      <c r="N4174" s="3">
        <f>'Transaction Data'!$F4174*'Transaction Data'!$L4174</f>
        <v>10668</v>
      </c>
      <c r="O4174" s="3">
        <f>'Transaction Data'!$N4174-'Transaction Data'!$M4174</f>
        <v>5334</v>
      </c>
      <c r="P4174" s="2">
        <f>DATEDIF('Transaction Data'!$D4174,'Transaction Data'!$A4174,"y")</f>
        <v>25</v>
      </c>
      <c r="Q4174" s="2" t="str">
        <f>FLOOR('Transaction Data'!$P4174,15)&amp;"-"&amp;FLOOR('Transaction Data'!$P4174,15)+14</f>
        <v>15-29</v>
      </c>
      <c r="R4174" s="2" t="str">
        <f>IF('Transaction Data'!$L4174&lt;=10,"Less Expensive","Expensive")</f>
        <v>Expensive</v>
      </c>
      <c r="S4174" s="4">
        <f>WEEKDAY('Transaction Data'!$A4174)</f>
        <v>2</v>
      </c>
      <c r="T4174" s="2" t="str">
        <f>IF(WEEKDAY('Transaction Data'!$A4174,2)&lt;6,"Weekday","Weekend")</f>
        <v>Weekday</v>
      </c>
    </row>
    <row r="4175" ht="15.75" customHeight="1">
      <c r="A4175" s="1">
        <v>45423.0</v>
      </c>
      <c r="B4175" s="2" t="s">
        <v>3964</v>
      </c>
      <c r="C4175" s="2" t="s">
        <v>47</v>
      </c>
      <c r="D4175" s="1">
        <v>19753.0</v>
      </c>
      <c r="E4175" s="2" t="s">
        <v>63</v>
      </c>
      <c r="F4175" s="2">
        <v>77.0</v>
      </c>
      <c r="G4175" s="2" t="s">
        <v>60</v>
      </c>
      <c r="H4175" s="2" t="s">
        <v>45</v>
      </c>
      <c r="I4175" s="2" t="s">
        <v>25</v>
      </c>
      <c r="J4175" s="2" t="str">
        <f t="array" ref="J4175">XLOOKUP('Transaction Data'!$G4175,Product_Code,Biscuit_Brand)</f>
        <v>Peanut Butter Bites</v>
      </c>
      <c r="K4175" s="2">
        <f t="array" ref="K4175">XLOOKUP('Transaction Data'!$G4175,Product_Code,Cost)</f>
        <v>5</v>
      </c>
      <c r="L4175" s="2">
        <f t="array" ref="L4175">XLOOKUP('Transaction Data'!$G4175,Product_Code,Unit_Price)</f>
        <v>7</v>
      </c>
      <c r="M4175" s="3">
        <f>'Transaction Data'!$F4175*'Transaction Data'!$K4175</f>
        <v>385</v>
      </c>
      <c r="N4175" s="3">
        <f>'Transaction Data'!$F4175*'Transaction Data'!$L4175</f>
        <v>539</v>
      </c>
      <c r="O4175" s="3">
        <f>'Transaction Data'!$N4175-'Transaction Data'!$M4175</f>
        <v>154</v>
      </c>
      <c r="P4175" s="2">
        <f>DATEDIF('Transaction Data'!$D4175,'Transaction Data'!$A4175,"y")</f>
        <v>70</v>
      </c>
      <c r="Q4175" s="2" t="str">
        <f>FLOOR('Transaction Data'!$P4175,15)&amp;"-"&amp;FLOOR('Transaction Data'!$P4175,15)+14</f>
        <v>60-74</v>
      </c>
      <c r="R4175" s="2" t="str">
        <f>IF('Transaction Data'!$L4175&lt;=10,"Less Expensive","Expensive")</f>
        <v>Less Expensive</v>
      </c>
      <c r="S4175" s="4">
        <f>WEEKDAY('Transaction Data'!$A4175)</f>
        <v>7</v>
      </c>
      <c r="T4175" s="2" t="str">
        <f>IF(WEEKDAY('Transaction Data'!$A4175,2)&lt;6,"Weekday","Weekend")</f>
        <v>Weekend</v>
      </c>
    </row>
    <row r="4176" ht="15.75" customHeight="1">
      <c r="A4176" s="1">
        <v>45370.0</v>
      </c>
      <c r="B4176" s="2" t="s">
        <v>3965</v>
      </c>
      <c r="C4176" s="2" t="s">
        <v>21</v>
      </c>
      <c r="D4176" s="1">
        <v>38200.0</v>
      </c>
      <c r="E4176" s="2" t="s">
        <v>37</v>
      </c>
      <c r="F4176" s="2">
        <v>312.0</v>
      </c>
      <c r="G4176" s="2" t="s">
        <v>61</v>
      </c>
      <c r="H4176" s="2" t="s">
        <v>49</v>
      </c>
      <c r="I4176" s="2" t="s">
        <v>30</v>
      </c>
      <c r="J4176" s="2" t="str">
        <f t="array" ref="J4176">XLOOKUP('Transaction Data'!$G4176,Product_Code,Biscuit_Brand)</f>
        <v>Choco Delight</v>
      </c>
      <c r="K4176" s="2">
        <f t="array" ref="K4176">XLOOKUP('Transaction Data'!$G4176,Product_Code,Cost)</f>
        <v>3</v>
      </c>
      <c r="L4176" s="2">
        <f t="array" ref="L4176">XLOOKUP('Transaction Data'!$G4176,Product_Code,Unit_Price)</f>
        <v>5</v>
      </c>
      <c r="M4176" s="3">
        <f>'Transaction Data'!$F4176*'Transaction Data'!$K4176</f>
        <v>936</v>
      </c>
      <c r="N4176" s="3">
        <f>'Transaction Data'!$F4176*'Transaction Data'!$L4176</f>
        <v>1560</v>
      </c>
      <c r="O4176" s="3">
        <f>'Transaction Data'!$N4176-'Transaction Data'!$M4176</f>
        <v>624</v>
      </c>
      <c r="P4176" s="2">
        <f>DATEDIF('Transaction Data'!$D4176,'Transaction Data'!$A4176,"y")</f>
        <v>19</v>
      </c>
      <c r="Q4176" s="2" t="str">
        <f>FLOOR('Transaction Data'!$P4176,15)&amp;"-"&amp;FLOOR('Transaction Data'!$P4176,15)+14</f>
        <v>15-29</v>
      </c>
      <c r="R4176" s="2" t="str">
        <f>IF('Transaction Data'!$L4176&lt;=10,"Less Expensive","Expensive")</f>
        <v>Less Expensive</v>
      </c>
      <c r="S4176" s="4">
        <f>WEEKDAY('Transaction Data'!$A4176)</f>
        <v>3</v>
      </c>
      <c r="T4176" s="2" t="str">
        <f>IF(WEEKDAY('Transaction Data'!$A4176,2)&lt;6,"Weekday","Weekend")</f>
        <v>Weekday</v>
      </c>
    </row>
    <row r="4177" ht="15.75" customHeight="1">
      <c r="A4177" s="1">
        <v>45466.0</v>
      </c>
      <c r="B4177" s="2" t="s">
        <v>3966</v>
      </c>
      <c r="C4177" s="2" t="s">
        <v>47</v>
      </c>
      <c r="D4177" s="1">
        <v>29338.0</v>
      </c>
      <c r="E4177" s="2" t="s">
        <v>27</v>
      </c>
      <c r="F4177" s="2">
        <v>357.0</v>
      </c>
      <c r="G4177" s="2" t="s">
        <v>38</v>
      </c>
      <c r="H4177" s="2" t="s">
        <v>52</v>
      </c>
      <c r="I4177" s="2" t="s">
        <v>25</v>
      </c>
      <c r="J4177" s="2" t="str">
        <f t="array" ref="J4177">XLOOKUP('Transaction Data'!$G4177,Product_Code,Biscuit_Brand)</f>
        <v>Ginger Snaps</v>
      </c>
      <c r="K4177" s="2">
        <f t="array" ref="K4177">XLOOKUP('Transaction Data'!$G4177,Product_Code,Cost)</f>
        <v>14</v>
      </c>
      <c r="L4177" s="2">
        <f t="array" ref="L4177">XLOOKUP('Transaction Data'!$G4177,Product_Code,Unit_Price)</f>
        <v>28</v>
      </c>
      <c r="M4177" s="3">
        <f>'Transaction Data'!$F4177*'Transaction Data'!$K4177</f>
        <v>4998</v>
      </c>
      <c r="N4177" s="3">
        <f>'Transaction Data'!$F4177*'Transaction Data'!$L4177</f>
        <v>9996</v>
      </c>
      <c r="O4177" s="3">
        <f>'Transaction Data'!$N4177-'Transaction Data'!$M4177</f>
        <v>4998</v>
      </c>
      <c r="P4177" s="2">
        <f>DATEDIF('Transaction Data'!$D4177,'Transaction Data'!$A4177,"y")</f>
        <v>44</v>
      </c>
      <c r="Q4177" s="2" t="str">
        <f>FLOOR('Transaction Data'!$P4177,15)&amp;"-"&amp;FLOOR('Transaction Data'!$P4177,15)+14</f>
        <v>30-44</v>
      </c>
      <c r="R4177" s="2" t="str">
        <f>IF('Transaction Data'!$L4177&lt;=10,"Less Expensive","Expensive")</f>
        <v>Expensive</v>
      </c>
      <c r="S4177" s="4">
        <f>WEEKDAY('Transaction Data'!$A4177)</f>
        <v>1</v>
      </c>
      <c r="T4177" s="2" t="str">
        <f>IF(WEEKDAY('Transaction Data'!$A4177,2)&lt;6,"Weekday","Weekend")</f>
        <v>Weekend</v>
      </c>
    </row>
    <row r="4178" ht="15.75" customHeight="1">
      <c r="A4178" s="1">
        <v>45425.0</v>
      </c>
      <c r="B4178" s="2" t="s">
        <v>3967</v>
      </c>
      <c r="C4178" s="2" t="s">
        <v>72</v>
      </c>
      <c r="D4178" s="1">
        <v>31283.0</v>
      </c>
      <c r="E4178" s="2" t="s">
        <v>27</v>
      </c>
      <c r="F4178" s="2">
        <v>54.0</v>
      </c>
      <c r="G4178" s="2" t="s">
        <v>60</v>
      </c>
      <c r="H4178" s="2" t="s">
        <v>49</v>
      </c>
      <c r="I4178" s="2" t="s">
        <v>25</v>
      </c>
      <c r="J4178" s="2" t="str">
        <f t="array" ref="J4178">XLOOKUP('Transaction Data'!$G4178,Product_Code,Biscuit_Brand)</f>
        <v>Peanut Butter Bites</v>
      </c>
      <c r="K4178" s="2">
        <f t="array" ref="K4178">XLOOKUP('Transaction Data'!$G4178,Product_Code,Cost)</f>
        <v>5</v>
      </c>
      <c r="L4178" s="2">
        <f t="array" ref="L4178">XLOOKUP('Transaction Data'!$G4178,Product_Code,Unit_Price)</f>
        <v>7</v>
      </c>
      <c r="M4178" s="3">
        <f>'Transaction Data'!$F4178*'Transaction Data'!$K4178</f>
        <v>270</v>
      </c>
      <c r="N4178" s="3">
        <f>'Transaction Data'!$F4178*'Transaction Data'!$L4178</f>
        <v>378</v>
      </c>
      <c r="O4178" s="3">
        <f>'Transaction Data'!$N4178-'Transaction Data'!$M4178</f>
        <v>108</v>
      </c>
      <c r="P4178" s="2">
        <f>DATEDIF('Transaction Data'!$D4178,'Transaction Data'!$A4178,"y")</f>
        <v>38</v>
      </c>
      <c r="Q4178" s="2" t="str">
        <f>FLOOR('Transaction Data'!$P4178,15)&amp;"-"&amp;FLOOR('Transaction Data'!$P4178,15)+14</f>
        <v>30-44</v>
      </c>
      <c r="R4178" s="2" t="str">
        <f>IF('Transaction Data'!$L4178&lt;=10,"Less Expensive","Expensive")</f>
        <v>Less Expensive</v>
      </c>
      <c r="S4178" s="4">
        <f>WEEKDAY('Transaction Data'!$A4178)</f>
        <v>2</v>
      </c>
      <c r="T4178" s="2" t="str">
        <f>IF(WEEKDAY('Transaction Data'!$A4178,2)&lt;6,"Weekday","Weekend")</f>
        <v>Weekday</v>
      </c>
    </row>
    <row r="4179" ht="15.75" customHeight="1">
      <c r="A4179" s="1">
        <v>45487.0</v>
      </c>
      <c r="B4179" s="2" t="s">
        <v>3968</v>
      </c>
      <c r="C4179" s="2" t="s">
        <v>69</v>
      </c>
      <c r="D4179" s="1">
        <v>17147.0</v>
      </c>
      <c r="E4179" s="2" t="s">
        <v>37</v>
      </c>
      <c r="F4179" s="2">
        <v>123.0</v>
      </c>
      <c r="G4179" s="2" t="s">
        <v>61</v>
      </c>
      <c r="H4179" s="2" t="s">
        <v>52</v>
      </c>
      <c r="I4179" s="2" t="s">
        <v>25</v>
      </c>
      <c r="J4179" s="2" t="str">
        <f t="array" ref="J4179">XLOOKUP('Transaction Data'!$G4179,Product_Code,Biscuit_Brand)</f>
        <v>Choco Delight</v>
      </c>
      <c r="K4179" s="2">
        <f t="array" ref="K4179">XLOOKUP('Transaction Data'!$G4179,Product_Code,Cost)</f>
        <v>3</v>
      </c>
      <c r="L4179" s="2">
        <f t="array" ref="L4179">XLOOKUP('Transaction Data'!$G4179,Product_Code,Unit_Price)</f>
        <v>5</v>
      </c>
      <c r="M4179" s="3">
        <f>'Transaction Data'!$F4179*'Transaction Data'!$K4179</f>
        <v>369</v>
      </c>
      <c r="N4179" s="3">
        <f>'Transaction Data'!$F4179*'Transaction Data'!$L4179</f>
        <v>615</v>
      </c>
      <c r="O4179" s="3">
        <f>'Transaction Data'!$N4179-'Transaction Data'!$M4179</f>
        <v>246</v>
      </c>
      <c r="P4179" s="2">
        <f>DATEDIF('Transaction Data'!$D4179,'Transaction Data'!$A4179,"y")</f>
        <v>77</v>
      </c>
      <c r="Q4179" s="2" t="str">
        <f>FLOOR('Transaction Data'!$P4179,15)&amp;"-"&amp;FLOOR('Transaction Data'!$P4179,15)+14</f>
        <v>75-89</v>
      </c>
      <c r="R4179" s="2" t="str">
        <f>IF('Transaction Data'!$L4179&lt;=10,"Less Expensive","Expensive")</f>
        <v>Less Expensive</v>
      </c>
      <c r="S4179" s="4">
        <f>WEEKDAY('Transaction Data'!$A4179)</f>
        <v>1</v>
      </c>
      <c r="T4179" s="2" t="str">
        <f>IF(WEEKDAY('Transaction Data'!$A4179,2)&lt;6,"Weekday","Weekend")</f>
        <v>Weekend</v>
      </c>
    </row>
    <row r="4180" ht="15.75" customHeight="1">
      <c r="A4180" s="1">
        <v>45372.0</v>
      </c>
      <c r="B4180" s="2" t="s">
        <v>3969</v>
      </c>
      <c r="C4180" s="2" t="s">
        <v>72</v>
      </c>
      <c r="D4180" s="1">
        <v>19414.0</v>
      </c>
      <c r="E4180" s="2" t="s">
        <v>63</v>
      </c>
      <c r="F4180" s="2">
        <v>220.0</v>
      </c>
      <c r="G4180" s="2" t="s">
        <v>48</v>
      </c>
      <c r="H4180" s="2" t="s">
        <v>52</v>
      </c>
      <c r="I4180" s="2" t="s">
        <v>25</v>
      </c>
      <c r="J4180" s="2" t="str">
        <f t="array" ref="J4180">XLOOKUP('Transaction Data'!$G4180,Product_Code,Biscuit_Brand)</f>
        <v>Lemon Crisps</v>
      </c>
      <c r="K4180" s="2">
        <f t="array" ref="K4180">XLOOKUP('Transaction Data'!$G4180,Product_Code,Cost)</f>
        <v>7</v>
      </c>
      <c r="L4180" s="2">
        <f t="array" ref="L4180">XLOOKUP('Transaction Data'!$G4180,Product_Code,Unit_Price)</f>
        <v>9</v>
      </c>
      <c r="M4180" s="3">
        <f>'Transaction Data'!$F4180*'Transaction Data'!$K4180</f>
        <v>1540</v>
      </c>
      <c r="N4180" s="3">
        <f>'Transaction Data'!$F4180*'Transaction Data'!$L4180</f>
        <v>1980</v>
      </c>
      <c r="O4180" s="3">
        <f>'Transaction Data'!$N4180-'Transaction Data'!$M4180</f>
        <v>440</v>
      </c>
      <c r="P4180" s="2">
        <f>DATEDIF('Transaction Data'!$D4180,'Transaction Data'!$A4180,"y")</f>
        <v>71</v>
      </c>
      <c r="Q4180" s="2" t="str">
        <f>FLOOR('Transaction Data'!$P4180,15)&amp;"-"&amp;FLOOR('Transaction Data'!$P4180,15)+14</f>
        <v>60-74</v>
      </c>
      <c r="R4180" s="2" t="str">
        <f>IF('Transaction Data'!$L4180&lt;=10,"Less Expensive","Expensive")</f>
        <v>Less Expensive</v>
      </c>
      <c r="S4180" s="4">
        <f>WEEKDAY('Transaction Data'!$A4180)</f>
        <v>5</v>
      </c>
      <c r="T4180" s="2" t="str">
        <f>IF(WEEKDAY('Transaction Data'!$A4180,2)&lt;6,"Weekday","Weekend")</f>
        <v>Weekday</v>
      </c>
    </row>
    <row r="4181" ht="15.75" customHeight="1">
      <c r="A4181" s="1">
        <v>45296.0</v>
      </c>
      <c r="B4181" s="2" t="s">
        <v>3970</v>
      </c>
      <c r="C4181" s="2" t="s">
        <v>78</v>
      </c>
      <c r="D4181" s="1">
        <v>38812.0</v>
      </c>
      <c r="E4181" s="2" t="s">
        <v>37</v>
      </c>
      <c r="F4181" s="2">
        <v>263.0</v>
      </c>
      <c r="G4181" s="2" t="s">
        <v>57</v>
      </c>
      <c r="H4181" s="2" t="s">
        <v>45</v>
      </c>
      <c r="I4181" s="2" t="s">
        <v>25</v>
      </c>
      <c r="J4181" s="2" t="str">
        <f t="array" ref="J4181">XLOOKUP('Transaction Data'!$G4181,Product_Code,Biscuit_Brand)</f>
        <v>Oatmeal Cookies</v>
      </c>
      <c r="K4181" s="2">
        <f t="array" ref="K4181">XLOOKUP('Transaction Data'!$G4181,Product_Code,Cost)</f>
        <v>19</v>
      </c>
      <c r="L4181" s="2">
        <f t="array" ref="L4181">XLOOKUP('Transaction Data'!$G4181,Product_Code,Unit_Price)</f>
        <v>23</v>
      </c>
      <c r="M4181" s="3">
        <f>'Transaction Data'!$F4181*'Transaction Data'!$K4181</f>
        <v>4997</v>
      </c>
      <c r="N4181" s="3">
        <f>'Transaction Data'!$F4181*'Transaction Data'!$L4181</f>
        <v>6049</v>
      </c>
      <c r="O4181" s="3">
        <f>'Transaction Data'!$N4181-'Transaction Data'!$M4181</f>
        <v>1052</v>
      </c>
      <c r="P4181" s="2">
        <f>DATEDIF('Transaction Data'!$D4181,'Transaction Data'!$A4181,"y")</f>
        <v>17</v>
      </c>
      <c r="Q4181" s="2" t="str">
        <f>FLOOR('Transaction Data'!$P4181,15)&amp;"-"&amp;FLOOR('Transaction Data'!$P4181,15)+14</f>
        <v>15-29</v>
      </c>
      <c r="R4181" s="2" t="str">
        <f>IF('Transaction Data'!$L4181&lt;=10,"Less Expensive","Expensive")</f>
        <v>Expensive</v>
      </c>
      <c r="S4181" s="4">
        <f>WEEKDAY('Transaction Data'!$A4181)</f>
        <v>6</v>
      </c>
      <c r="T4181" s="2" t="str">
        <f>IF(WEEKDAY('Transaction Data'!$A4181,2)&lt;6,"Weekday","Weekend")</f>
        <v>Weekday</v>
      </c>
    </row>
    <row r="4182" ht="15.75" customHeight="1">
      <c r="A4182" s="1">
        <v>45470.0</v>
      </c>
      <c r="B4182" s="2" t="s">
        <v>3971</v>
      </c>
      <c r="C4182" s="2" t="s">
        <v>72</v>
      </c>
      <c r="D4182" s="1">
        <v>25566.0</v>
      </c>
      <c r="E4182" s="2" t="s">
        <v>22</v>
      </c>
      <c r="F4182" s="2">
        <v>160.0</v>
      </c>
      <c r="G4182" s="2" t="s">
        <v>28</v>
      </c>
      <c r="H4182" s="2" t="s">
        <v>49</v>
      </c>
      <c r="I4182" s="2" t="s">
        <v>25</v>
      </c>
      <c r="J4182" s="2" t="str">
        <f t="array" ref="J4182">XLOOKUP('Transaction Data'!$G4182,Product_Code,Biscuit_Brand)</f>
        <v>Shortbread</v>
      </c>
      <c r="K4182" s="2">
        <f t="array" ref="K4182">XLOOKUP('Transaction Data'!$G4182,Product_Code,Cost)</f>
        <v>10</v>
      </c>
      <c r="L4182" s="2">
        <f t="array" ref="L4182">XLOOKUP('Transaction Data'!$G4182,Product_Code,Unit_Price)</f>
        <v>45</v>
      </c>
      <c r="M4182" s="3">
        <f>'Transaction Data'!$F4182*'Transaction Data'!$K4182</f>
        <v>1600</v>
      </c>
      <c r="N4182" s="3">
        <f>'Transaction Data'!$F4182*'Transaction Data'!$L4182</f>
        <v>7200</v>
      </c>
      <c r="O4182" s="3">
        <f>'Transaction Data'!$N4182-'Transaction Data'!$M4182</f>
        <v>5600</v>
      </c>
      <c r="P4182" s="2">
        <f>DATEDIF('Transaction Data'!$D4182,'Transaction Data'!$A4182,"y")</f>
        <v>54</v>
      </c>
      <c r="Q4182" s="2" t="str">
        <f>FLOOR('Transaction Data'!$P4182,15)&amp;"-"&amp;FLOOR('Transaction Data'!$P4182,15)+14</f>
        <v>45-59</v>
      </c>
      <c r="R4182" s="2" t="str">
        <f>IF('Transaction Data'!$L4182&lt;=10,"Less Expensive","Expensive")</f>
        <v>Expensive</v>
      </c>
      <c r="S4182" s="4">
        <f>WEEKDAY('Transaction Data'!$A4182)</f>
        <v>5</v>
      </c>
      <c r="T4182" s="2" t="str">
        <f>IF(WEEKDAY('Transaction Data'!$A4182,2)&lt;6,"Weekday","Weekend")</f>
        <v>Weekday</v>
      </c>
    </row>
    <row r="4183" ht="15.75" customHeight="1">
      <c r="A4183" s="1">
        <v>45311.0</v>
      </c>
      <c r="B4183" s="2" t="s">
        <v>3972</v>
      </c>
      <c r="C4183" s="2" t="s">
        <v>78</v>
      </c>
      <c r="D4183" s="1">
        <v>29013.0</v>
      </c>
      <c r="E4183" s="2" t="s">
        <v>22</v>
      </c>
      <c r="F4183" s="2">
        <v>455.0</v>
      </c>
      <c r="G4183" s="2" t="s">
        <v>48</v>
      </c>
      <c r="H4183" s="2" t="s">
        <v>52</v>
      </c>
      <c r="I4183" s="2" t="s">
        <v>25</v>
      </c>
      <c r="J4183" s="2" t="str">
        <f t="array" ref="J4183">XLOOKUP('Transaction Data'!$G4183,Product_Code,Biscuit_Brand)</f>
        <v>Lemon Crisps</v>
      </c>
      <c r="K4183" s="2">
        <f t="array" ref="K4183">XLOOKUP('Transaction Data'!$G4183,Product_Code,Cost)</f>
        <v>7</v>
      </c>
      <c r="L4183" s="2">
        <f t="array" ref="L4183">XLOOKUP('Transaction Data'!$G4183,Product_Code,Unit_Price)</f>
        <v>9</v>
      </c>
      <c r="M4183" s="3">
        <f>'Transaction Data'!$F4183*'Transaction Data'!$K4183</f>
        <v>3185</v>
      </c>
      <c r="N4183" s="3">
        <f>'Transaction Data'!$F4183*'Transaction Data'!$L4183</f>
        <v>4095</v>
      </c>
      <c r="O4183" s="3">
        <f>'Transaction Data'!$N4183-'Transaction Data'!$M4183</f>
        <v>910</v>
      </c>
      <c r="P4183" s="2">
        <f>DATEDIF('Transaction Data'!$D4183,'Transaction Data'!$A4183,"y")</f>
        <v>44</v>
      </c>
      <c r="Q4183" s="2" t="str">
        <f>FLOOR('Transaction Data'!$P4183,15)&amp;"-"&amp;FLOOR('Transaction Data'!$P4183,15)+14</f>
        <v>30-44</v>
      </c>
      <c r="R4183" s="2" t="str">
        <f>IF('Transaction Data'!$L4183&lt;=10,"Less Expensive","Expensive")</f>
        <v>Less Expensive</v>
      </c>
      <c r="S4183" s="4">
        <f>WEEKDAY('Transaction Data'!$A4183)</f>
        <v>7</v>
      </c>
      <c r="T4183" s="2" t="str">
        <f>IF(WEEKDAY('Transaction Data'!$A4183,2)&lt;6,"Weekday","Weekend")</f>
        <v>Weekend</v>
      </c>
    </row>
    <row r="4184" ht="15.75" customHeight="1">
      <c r="A4184" s="1">
        <v>45404.0</v>
      </c>
      <c r="B4184" s="2" t="s">
        <v>3973</v>
      </c>
      <c r="C4184" s="2" t="s">
        <v>72</v>
      </c>
      <c r="D4184" s="1">
        <v>20828.0</v>
      </c>
      <c r="E4184" s="2" t="s">
        <v>22</v>
      </c>
      <c r="F4184" s="2">
        <v>301.0</v>
      </c>
      <c r="G4184" s="2" t="s">
        <v>60</v>
      </c>
      <c r="H4184" s="2" t="s">
        <v>49</v>
      </c>
      <c r="I4184" s="2" t="s">
        <v>25</v>
      </c>
      <c r="J4184" s="2" t="str">
        <f t="array" ref="J4184">XLOOKUP('Transaction Data'!$G4184,Product_Code,Biscuit_Brand)</f>
        <v>Peanut Butter Bites</v>
      </c>
      <c r="K4184" s="2">
        <f t="array" ref="K4184">XLOOKUP('Transaction Data'!$G4184,Product_Code,Cost)</f>
        <v>5</v>
      </c>
      <c r="L4184" s="2">
        <f t="array" ref="L4184">XLOOKUP('Transaction Data'!$G4184,Product_Code,Unit_Price)</f>
        <v>7</v>
      </c>
      <c r="M4184" s="3">
        <f>'Transaction Data'!$F4184*'Transaction Data'!$K4184</f>
        <v>1505</v>
      </c>
      <c r="N4184" s="3">
        <f>'Transaction Data'!$F4184*'Transaction Data'!$L4184</f>
        <v>2107</v>
      </c>
      <c r="O4184" s="3">
        <f>'Transaction Data'!$N4184-'Transaction Data'!$M4184</f>
        <v>602</v>
      </c>
      <c r="P4184" s="2">
        <f>DATEDIF('Transaction Data'!$D4184,'Transaction Data'!$A4184,"y")</f>
        <v>67</v>
      </c>
      <c r="Q4184" s="2" t="str">
        <f>FLOOR('Transaction Data'!$P4184,15)&amp;"-"&amp;FLOOR('Transaction Data'!$P4184,15)+14</f>
        <v>60-74</v>
      </c>
      <c r="R4184" s="2" t="str">
        <f>IF('Transaction Data'!$L4184&lt;=10,"Less Expensive","Expensive")</f>
        <v>Less Expensive</v>
      </c>
      <c r="S4184" s="4">
        <f>WEEKDAY('Transaction Data'!$A4184)</f>
        <v>2</v>
      </c>
      <c r="T4184" s="2" t="str">
        <f>IF(WEEKDAY('Transaction Data'!$A4184,2)&lt;6,"Weekday","Weekend")</f>
        <v>Weekday</v>
      </c>
    </row>
    <row r="4185" ht="15.75" customHeight="1">
      <c r="A4185" s="1">
        <v>45440.0</v>
      </c>
      <c r="B4185" s="2" t="s">
        <v>3974</v>
      </c>
      <c r="C4185" s="2" t="s">
        <v>41</v>
      </c>
      <c r="D4185" s="1">
        <v>28898.0</v>
      </c>
      <c r="E4185" s="2" t="s">
        <v>22</v>
      </c>
      <c r="F4185" s="2">
        <v>244.0</v>
      </c>
      <c r="G4185" s="2" t="s">
        <v>57</v>
      </c>
      <c r="H4185" s="2" t="s">
        <v>52</v>
      </c>
      <c r="I4185" s="2" t="s">
        <v>25</v>
      </c>
      <c r="J4185" s="2" t="str">
        <f t="array" ref="J4185">XLOOKUP('Transaction Data'!$G4185,Product_Code,Biscuit_Brand)</f>
        <v>Oatmeal Cookies</v>
      </c>
      <c r="K4185" s="2">
        <f t="array" ref="K4185">XLOOKUP('Transaction Data'!$G4185,Product_Code,Cost)</f>
        <v>19</v>
      </c>
      <c r="L4185" s="2">
        <f t="array" ref="L4185">XLOOKUP('Transaction Data'!$G4185,Product_Code,Unit_Price)</f>
        <v>23</v>
      </c>
      <c r="M4185" s="3">
        <f>'Transaction Data'!$F4185*'Transaction Data'!$K4185</f>
        <v>4636</v>
      </c>
      <c r="N4185" s="3">
        <f>'Transaction Data'!$F4185*'Transaction Data'!$L4185</f>
        <v>5612</v>
      </c>
      <c r="O4185" s="3">
        <f>'Transaction Data'!$N4185-'Transaction Data'!$M4185</f>
        <v>976</v>
      </c>
      <c r="P4185" s="2">
        <f>DATEDIF('Transaction Data'!$D4185,'Transaction Data'!$A4185,"y")</f>
        <v>45</v>
      </c>
      <c r="Q4185" s="2" t="str">
        <f>FLOOR('Transaction Data'!$P4185,15)&amp;"-"&amp;FLOOR('Transaction Data'!$P4185,15)+14</f>
        <v>45-59</v>
      </c>
      <c r="R4185" s="2" t="str">
        <f>IF('Transaction Data'!$L4185&lt;=10,"Less Expensive","Expensive")</f>
        <v>Expensive</v>
      </c>
      <c r="S4185" s="4">
        <f>WEEKDAY('Transaction Data'!$A4185)</f>
        <v>3</v>
      </c>
      <c r="T4185" s="2" t="str">
        <f>IF(WEEKDAY('Transaction Data'!$A4185,2)&lt;6,"Weekday","Weekend")</f>
        <v>Weekday</v>
      </c>
    </row>
    <row r="4186" ht="15.75" customHeight="1">
      <c r="A4186" s="1">
        <v>45307.0</v>
      </c>
      <c r="B4186" s="2" t="s">
        <v>3975</v>
      </c>
      <c r="C4186" s="2" t="s">
        <v>65</v>
      </c>
      <c r="D4186" s="1">
        <v>38728.0</v>
      </c>
      <c r="E4186" s="2" t="s">
        <v>27</v>
      </c>
      <c r="F4186" s="2">
        <v>312.0</v>
      </c>
      <c r="G4186" s="2" t="s">
        <v>38</v>
      </c>
      <c r="H4186" s="2" t="s">
        <v>34</v>
      </c>
      <c r="I4186" s="2" t="s">
        <v>25</v>
      </c>
      <c r="J4186" s="2" t="str">
        <f t="array" ref="J4186">XLOOKUP('Transaction Data'!$G4186,Product_Code,Biscuit_Brand)</f>
        <v>Ginger Snaps</v>
      </c>
      <c r="K4186" s="2">
        <f t="array" ref="K4186">XLOOKUP('Transaction Data'!$G4186,Product_Code,Cost)</f>
        <v>14</v>
      </c>
      <c r="L4186" s="2">
        <f t="array" ref="L4186">XLOOKUP('Transaction Data'!$G4186,Product_Code,Unit_Price)</f>
        <v>28</v>
      </c>
      <c r="M4186" s="3">
        <f>'Transaction Data'!$F4186*'Transaction Data'!$K4186</f>
        <v>4368</v>
      </c>
      <c r="N4186" s="3">
        <f>'Transaction Data'!$F4186*'Transaction Data'!$L4186</f>
        <v>8736</v>
      </c>
      <c r="O4186" s="3">
        <f>'Transaction Data'!$N4186-'Transaction Data'!$M4186</f>
        <v>4368</v>
      </c>
      <c r="P4186" s="2">
        <f>DATEDIF('Transaction Data'!$D4186,'Transaction Data'!$A4186,"y")</f>
        <v>18</v>
      </c>
      <c r="Q4186" s="2" t="str">
        <f>FLOOR('Transaction Data'!$P4186,15)&amp;"-"&amp;FLOOR('Transaction Data'!$P4186,15)+14</f>
        <v>15-29</v>
      </c>
      <c r="R4186" s="2" t="str">
        <f>IF('Transaction Data'!$L4186&lt;=10,"Less Expensive","Expensive")</f>
        <v>Expensive</v>
      </c>
      <c r="S4186" s="4">
        <f>WEEKDAY('Transaction Data'!$A4186)</f>
        <v>3</v>
      </c>
      <c r="T4186" s="2" t="str">
        <f>IF(WEEKDAY('Transaction Data'!$A4186,2)&lt;6,"Weekday","Weekend")</f>
        <v>Weekday</v>
      </c>
    </row>
    <row r="4187" ht="15.75" customHeight="1">
      <c r="A4187" s="1">
        <v>45347.0</v>
      </c>
      <c r="B4187" s="2" t="s">
        <v>3976</v>
      </c>
      <c r="C4187" s="2" t="s">
        <v>65</v>
      </c>
      <c r="D4187" s="1">
        <v>35304.0</v>
      </c>
      <c r="E4187" s="2" t="s">
        <v>27</v>
      </c>
      <c r="F4187" s="2">
        <v>246.0</v>
      </c>
      <c r="G4187" s="2" t="s">
        <v>23</v>
      </c>
      <c r="H4187" s="2" t="s">
        <v>34</v>
      </c>
      <c r="I4187" s="2" t="s">
        <v>25</v>
      </c>
      <c r="J4187" s="2" t="str">
        <f t="array" ref="J4187">XLOOKUP('Transaction Data'!$G4187,Product_Code,Biscuit_Brand)</f>
        <v>Cinnamon Swirls</v>
      </c>
      <c r="K4187" s="2">
        <f t="array" ref="K4187">XLOOKUP('Transaction Data'!$G4187,Product_Code,Cost)</f>
        <v>10</v>
      </c>
      <c r="L4187" s="2">
        <f t="array" ref="L4187">XLOOKUP('Transaction Data'!$G4187,Product_Code,Unit_Price)</f>
        <v>14</v>
      </c>
      <c r="M4187" s="3">
        <f>'Transaction Data'!$F4187*'Transaction Data'!$K4187</f>
        <v>2460</v>
      </c>
      <c r="N4187" s="3">
        <f>'Transaction Data'!$F4187*'Transaction Data'!$L4187</f>
        <v>3444</v>
      </c>
      <c r="O4187" s="3">
        <f>'Transaction Data'!$N4187-'Transaction Data'!$M4187</f>
        <v>984</v>
      </c>
      <c r="P4187" s="2">
        <f>DATEDIF('Transaction Data'!$D4187,'Transaction Data'!$A4187,"y")</f>
        <v>27</v>
      </c>
      <c r="Q4187" s="2" t="str">
        <f>FLOOR('Transaction Data'!$P4187,15)&amp;"-"&amp;FLOOR('Transaction Data'!$P4187,15)+14</f>
        <v>15-29</v>
      </c>
      <c r="R4187" s="2" t="str">
        <f>IF('Transaction Data'!$L4187&lt;=10,"Less Expensive","Expensive")</f>
        <v>Expensive</v>
      </c>
      <c r="S4187" s="4">
        <f>WEEKDAY('Transaction Data'!$A4187)</f>
        <v>1</v>
      </c>
      <c r="T4187" s="2" t="str">
        <f>IF(WEEKDAY('Transaction Data'!$A4187,2)&lt;6,"Weekday","Weekend")</f>
        <v>Weekend</v>
      </c>
    </row>
    <row r="4188" ht="15.75" customHeight="1">
      <c r="A4188" s="1">
        <v>45343.0</v>
      </c>
      <c r="B4188" s="2" t="s">
        <v>3977</v>
      </c>
      <c r="C4188" s="2" t="s">
        <v>78</v>
      </c>
      <c r="D4188" s="1">
        <v>34599.0</v>
      </c>
      <c r="E4188" s="2" t="s">
        <v>22</v>
      </c>
      <c r="F4188" s="2">
        <v>335.0</v>
      </c>
      <c r="G4188" s="2" t="s">
        <v>61</v>
      </c>
      <c r="H4188" s="2" t="s">
        <v>39</v>
      </c>
      <c r="I4188" s="2" t="s">
        <v>25</v>
      </c>
      <c r="J4188" s="2" t="str">
        <f t="array" ref="J4188">XLOOKUP('Transaction Data'!$G4188,Product_Code,Biscuit_Brand)</f>
        <v>Choco Delight</v>
      </c>
      <c r="K4188" s="2">
        <f t="array" ref="K4188">XLOOKUP('Transaction Data'!$G4188,Product_Code,Cost)</f>
        <v>3</v>
      </c>
      <c r="L4188" s="2">
        <f t="array" ref="L4188">XLOOKUP('Transaction Data'!$G4188,Product_Code,Unit_Price)</f>
        <v>5</v>
      </c>
      <c r="M4188" s="3">
        <f>'Transaction Data'!$F4188*'Transaction Data'!$K4188</f>
        <v>1005</v>
      </c>
      <c r="N4188" s="3">
        <f>'Transaction Data'!$F4188*'Transaction Data'!$L4188</f>
        <v>1675</v>
      </c>
      <c r="O4188" s="3">
        <f>'Transaction Data'!$N4188-'Transaction Data'!$M4188</f>
        <v>670</v>
      </c>
      <c r="P4188" s="2">
        <f>DATEDIF('Transaction Data'!$D4188,'Transaction Data'!$A4188,"y")</f>
        <v>29</v>
      </c>
      <c r="Q4188" s="2" t="str">
        <f>FLOOR('Transaction Data'!$P4188,15)&amp;"-"&amp;FLOOR('Transaction Data'!$P4188,15)+14</f>
        <v>15-29</v>
      </c>
      <c r="R4188" s="2" t="str">
        <f>IF('Transaction Data'!$L4188&lt;=10,"Less Expensive","Expensive")</f>
        <v>Less Expensive</v>
      </c>
      <c r="S4188" s="4">
        <f>WEEKDAY('Transaction Data'!$A4188)</f>
        <v>4</v>
      </c>
      <c r="T4188" s="2" t="str">
        <f>IF(WEEKDAY('Transaction Data'!$A4188,2)&lt;6,"Weekday","Weekend")</f>
        <v>Weekday</v>
      </c>
    </row>
    <row r="4189" ht="15.75" customHeight="1">
      <c r="A4189" s="1">
        <v>45488.0</v>
      </c>
      <c r="B4189" s="2" t="s">
        <v>3978</v>
      </c>
      <c r="C4189" s="2" t="s">
        <v>65</v>
      </c>
      <c r="D4189" s="1">
        <v>31547.0</v>
      </c>
      <c r="E4189" s="2" t="s">
        <v>22</v>
      </c>
      <c r="F4189" s="2">
        <v>360.0</v>
      </c>
      <c r="G4189" s="2" t="s">
        <v>38</v>
      </c>
      <c r="H4189" s="2" t="s">
        <v>42</v>
      </c>
      <c r="I4189" s="2" t="s">
        <v>25</v>
      </c>
      <c r="J4189" s="2" t="str">
        <f t="array" ref="J4189">XLOOKUP('Transaction Data'!$G4189,Product_Code,Biscuit_Brand)</f>
        <v>Ginger Snaps</v>
      </c>
      <c r="K4189" s="2">
        <f t="array" ref="K4189">XLOOKUP('Transaction Data'!$G4189,Product_Code,Cost)</f>
        <v>14</v>
      </c>
      <c r="L4189" s="2">
        <f t="array" ref="L4189">XLOOKUP('Transaction Data'!$G4189,Product_Code,Unit_Price)</f>
        <v>28</v>
      </c>
      <c r="M4189" s="3">
        <f>'Transaction Data'!$F4189*'Transaction Data'!$K4189</f>
        <v>5040</v>
      </c>
      <c r="N4189" s="3">
        <f>'Transaction Data'!$F4189*'Transaction Data'!$L4189</f>
        <v>10080</v>
      </c>
      <c r="O4189" s="3">
        <f>'Transaction Data'!$N4189-'Transaction Data'!$M4189</f>
        <v>5040</v>
      </c>
      <c r="P4189" s="2">
        <f>DATEDIF('Transaction Data'!$D4189,'Transaction Data'!$A4189,"y")</f>
        <v>38</v>
      </c>
      <c r="Q4189" s="2" t="str">
        <f>FLOOR('Transaction Data'!$P4189,15)&amp;"-"&amp;FLOOR('Transaction Data'!$P4189,15)+14</f>
        <v>30-44</v>
      </c>
      <c r="R4189" s="2" t="str">
        <f>IF('Transaction Data'!$L4189&lt;=10,"Less Expensive","Expensive")</f>
        <v>Expensive</v>
      </c>
      <c r="S4189" s="4">
        <f>WEEKDAY('Transaction Data'!$A4189)</f>
        <v>2</v>
      </c>
      <c r="T4189" s="2" t="str">
        <f>IF(WEEKDAY('Transaction Data'!$A4189,2)&lt;6,"Weekday","Weekend")</f>
        <v>Weekday</v>
      </c>
    </row>
    <row r="4190" ht="15.75" customHeight="1">
      <c r="A4190" s="1">
        <v>45295.0</v>
      </c>
      <c r="B4190" s="2" t="s">
        <v>3979</v>
      </c>
      <c r="C4190" s="2" t="s">
        <v>72</v>
      </c>
      <c r="D4190" s="1">
        <v>18025.0</v>
      </c>
      <c r="E4190" s="2" t="s">
        <v>37</v>
      </c>
      <c r="F4190" s="2">
        <v>263.0</v>
      </c>
      <c r="G4190" s="2" t="s">
        <v>55</v>
      </c>
      <c r="H4190" s="2" t="s">
        <v>45</v>
      </c>
      <c r="I4190" s="2" t="s">
        <v>25</v>
      </c>
      <c r="J4190" s="2" t="str">
        <f t="array" ref="J4190">XLOOKUP('Transaction Data'!$G4190,Product_Code,Biscuit_Brand)</f>
        <v>Vanilla Wafers</v>
      </c>
      <c r="K4190" s="2">
        <f t="array" ref="K4190">XLOOKUP('Transaction Data'!$G4190,Product_Code,Cost)</f>
        <v>18</v>
      </c>
      <c r="L4190" s="2">
        <f t="array" ref="L4190">XLOOKUP('Transaction Data'!$G4190,Product_Code,Unit_Price)</f>
        <v>36</v>
      </c>
      <c r="M4190" s="3">
        <f>'Transaction Data'!$F4190*'Transaction Data'!$K4190</f>
        <v>4734</v>
      </c>
      <c r="N4190" s="3">
        <f>'Transaction Data'!$F4190*'Transaction Data'!$L4190</f>
        <v>9468</v>
      </c>
      <c r="O4190" s="3">
        <f>'Transaction Data'!$N4190-'Transaction Data'!$M4190</f>
        <v>4734</v>
      </c>
      <c r="P4190" s="2">
        <f>DATEDIF('Transaction Data'!$D4190,'Transaction Data'!$A4190,"y")</f>
        <v>74</v>
      </c>
      <c r="Q4190" s="2" t="str">
        <f>FLOOR('Transaction Data'!$P4190,15)&amp;"-"&amp;FLOOR('Transaction Data'!$P4190,15)+14</f>
        <v>60-74</v>
      </c>
      <c r="R4190" s="2" t="str">
        <f>IF('Transaction Data'!$L4190&lt;=10,"Less Expensive","Expensive")</f>
        <v>Expensive</v>
      </c>
      <c r="S4190" s="4">
        <f>WEEKDAY('Transaction Data'!$A4190)</f>
        <v>5</v>
      </c>
      <c r="T4190" s="2" t="str">
        <f>IF(WEEKDAY('Transaction Data'!$A4190,2)&lt;6,"Weekday","Weekend")</f>
        <v>Weekday</v>
      </c>
    </row>
    <row r="4191" ht="15.75" customHeight="1">
      <c r="A4191" s="1">
        <v>45378.0</v>
      </c>
      <c r="B4191" s="2" t="s">
        <v>2580</v>
      </c>
      <c r="C4191" s="2" t="s">
        <v>78</v>
      </c>
      <c r="D4191" s="1">
        <v>16010.0</v>
      </c>
      <c r="E4191" s="2" t="s">
        <v>22</v>
      </c>
      <c r="F4191" s="2">
        <v>304.0</v>
      </c>
      <c r="G4191" s="2" t="s">
        <v>57</v>
      </c>
      <c r="H4191" s="2" t="s">
        <v>49</v>
      </c>
      <c r="I4191" s="2" t="s">
        <v>25</v>
      </c>
      <c r="J4191" s="2" t="str">
        <f t="array" ref="J4191">XLOOKUP('Transaction Data'!$G4191,Product_Code,Biscuit_Brand)</f>
        <v>Oatmeal Cookies</v>
      </c>
      <c r="K4191" s="2">
        <f t="array" ref="K4191">XLOOKUP('Transaction Data'!$G4191,Product_Code,Cost)</f>
        <v>19</v>
      </c>
      <c r="L4191" s="2">
        <f t="array" ref="L4191">XLOOKUP('Transaction Data'!$G4191,Product_Code,Unit_Price)</f>
        <v>23</v>
      </c>
      <c r="M4191" s="3">
        <f>'Transaction Data'!$F4191*'Transaction Data'!$K4191</f>
        <v>5776</v>
      </c>
      <c r="N4191" s="3">
        <f>'Transaction Data'!$F4191*'Transaction Data'!$L4191</f>
        <v>6992</v>
      </c>
      <c r="O4191" s="3">
        <f>'Transaction Data'!$N4191-'Transaction Data'!$M4191</f>
        <v>1216</v>
      </c>
      <c r="P4191" s="2">
        <f>DATEDIF('Transaction Data'!$D4191,'Transaction Data'!$A4191,"y")</f>
        <v>80</v>
      </c>
      <c r="Q4191" s="2" t="str">
        <f>FLOOR('Transaction Data'!$P4191,15)&amp;"-"&amp;FLOOR('Transaction Data'!$P4191,15)+14</f>
        <v>75-89</v>
      </c>
      <c r="R4191" s="2" t="str">
        <f>IF('Transaction Data'!$L4191&lt;=10,"Less Expensive","Expensive")</f>
        <v>Expensive</v>
      </c>
      <c r="S4191" s="4">
        <f>WEEKDAY('Transaction Data'!$A4191)</f>
        <v>4</v>
      </c>
      <c r="T4191" s="2" t="str">
        <f>IF(WEEKDAY('Transaction Data'!$A4191,2)&lt;6,"Weekday","Weekend")</f>
        <v>Weekday</v>
      </c>
    </row>
    <row r="4192" ht="15.75" customHeight="1">
      <c r="A4192" s="1">
        <v>45489.0</v>
      </c>
      <c r="B4192" s="2" t="s">
        <v>3980</v>
      </c>
      <c r="C4192" s="2" t="s">
        <v>69</v>
      </c>
      <c r="D4192" s="1">
        <v>31033.0</v>
      </c>
      <c r="E4192" s="2" t="s">
        <v>63</v>
      </c>
      <c r="F4192" s="2">
        <v>488.0</v>
      </c>
      <c r="G4192" s="2" t="s">
        <v>23</v>
      </c>
      <c r="H4192" s="2" t="s">
        <v>52</v>
      </c>
      <c r="I4192" s="2" t="s">
        <v>25</v>
      </c>
      <c r="J4192" s="2" t="str">
        <f t="array" ref="J4192">XLOOKUP('Transaction Data'!$G4192,Product_Code,Biscuit_Brand)</f>
        <v>Cinnamon Swirls</v>
      </c>
      <c r="K4192" s="2">
        <f t="array" ref="K4192">XLOOKUP('Transaction Data'!$G4192,Product_Code,Cost)</f>
        <v>10</v>
      </c>
      <c r="L4192" s="2">
        <f t="array" ref="L4192">XLOOKUP('Transaction Data'!$G4192,Product_Code,Unit_Price)</f>
        <v>14</v>
      </c>
      <c r="M4192" s="3">
        <f>'Transaction Data'!$F4192*'Transaction Data'!$K4192</f>
        <v>4880</v>
      </c>
      <c r="N4192" s="3">
        <f>'Transaction Data'!$F4192*'Transaction Data'!$L4192</f>
        <v>6832</v>
      </c>
      <c r="O4192" s="3">
        <f>'Transaction Data'!$N4192-'Transaction Data'!$M4192</f>
        <v>1952</v>
      </c>
      <c r="P4192" s="2">
        <f>DATEDIF('Transaction Data'!$D4192,'Transaction Data'!$A4192,"y")</f>
        <v>39</v>
      </c>
      <c r="Q4192" s="2" t="str">
        <f>FLOOR('Transaction Data'!$P4192,15)&amp;"-"&amp;FLOOR('Transaction Data'!$P4192,15)+14</f>
        <v>30-44</v>
      </c>
      <c r="R4192" s="2" t="str">
        <f>IF('Transaction Data'!$L4192&lt;=10,"Less Expensive","Expensive")</f>
        <v>Expensive</v>
      </c>
      <c r="S4192" s="4">
        <f>WEEKDAY('Transaction Data'!$A4192)</f>
        <v>3</v>
      </c>
      <c r="T4192" s="2" t="str">
        <f>IF(WEEKDAY('Transaction Data'!$A4192,2)&lt;6,"Weekday","Weekend")</f>
        <v>Weekday</v>
      </c>
    </row>
    <row r="4193" ht="15.75" customHeight="1">
      <c r="A4193" s="1">
        <v>45426.0</v>
      </c>
      <c r="B4193" s="2" t="s">
        <v>3981</v>
      </c>
      <c r="C4193" s="2" t="s">
        <v>72</v>
      </c>
      <c r="D4193" s="1">
        <v>18245.0</v>
      </c>
      <c r="E4193" s="2" t="s">
        <v>37</v>
      </c>
      <c r="F4193" s="2">
        <v>35.0</v>
      </c>
      <c r="G4193" s="2" t="s">
        <v>23</v>
      </c>
      <c r="H4193" s="2" t="s">
        <v>49</v>
      </c>
      <c r="I4193" s="2" t="s">
        <v>25</v>
      </c>
      <c r="J4193" s="2" t="str">
        <f t="array" ref="J4193">XLOOKUP('Transaction Data'!$G4193,Product_Code,Biscuit_Brand)</f>
        <v>Cinnamon Swirls</v>
      </c>
      <c r="K4193" s="2">
        <f t="array" ref="K4193">XLOOKUP('Transaction Data'!$G4193,Product_Code,Cost)</f>
        <v>10</v>
      </c>
      <c r="L4193" s="2">
        <f t="array" ref="L4193">XLOOKUP('Transaction Data'!$G4193,Product_Code,Unit_Price)</f>
        <v>14</v>
      </c>
      <c r="M4193" s="3">
        <f>'Transaction Data'!$F4193*'Transaction Data'!$K4193</f>
        <v>350</v>
      </c>
      <c r="N4193" s="3">
        <f>'Transaction Data'!$F4193*'Transaction Data'!$L4193</f>
        <v>490</v>
      </c>
      <c r="O4193" s="3">
        <f>'Transaction Data'!$N4193-'Transaction Data'!$M4193</f>
        <v>140</v>
      </c>
      <c r="P4193" s="2">
        <f>DATEDIF('Transaction Data'!$D4193,'Transaction Data'!$A4193,"y")</f>
        <v>74</v>
      </c>
      <c r="Q4193" s="2" t="str">
        <f>FLOOR('Transaction Data'!$P4193,15)&amp;"-"&amp;FLOOR('Transaction Data'!$P4193,15)+14</f>
        <v>60-74</v>
      </c>
      <c r="R4193" s="2" t="str">
        <f>IF('Transaction Data'!$L4193&lt;=10,"Less Expensive","Expensive")</f>
        <v>Expensive</v>
      </c>
      <c r="S4193" s="4">
        <f>WEEKDAY('Transaction Data'!$A4193)</f>
        <v>3</v>
      </c>
      <c r="T4193" s="2" t="str">
        <f>IF(WEEKDAY('Transaction Data'!$A4193,2)&lt;6,"Weekday","Weekend")</f>
        <v>Weekday</v>
      </c>
    </row>
    <row r="4194" ht="15.75" customHeight="1">
      <c r="A4194" s="1">
        <v>45297.0</v>
      </c>
      <c r="B4194" s="2" t="s">
        <v>3982</v>
      </c>
      <c r="C4194" s="2" t="s">
        <v>47</v>
      </c>
      <c r="D4194" s="1">
        <v>25617.0</v>
      </c>
      <c r="E4194" s="2" t="s">
        <v>37</v>
      </c>
      <c r="F4194" s="2">
        <v>456.0</v>
      </c>
      <c r="G4194" s="2" t="s">
        <v>60</v>
      </c>
      <c r="H4194" s="2" t="s">
        <v>52</v>
      </c>
      <c r="I4194" s="2" t="s">
        <v>25</v>
      </c>
      <c r="J4194" s="2" t="str">
        <f t="array" ref="J4194">XLOOKUP('Transaction Data'!$G4194,Product_Code,Biscuit_Brand)</f>
        <v>Peanut Butter Bites</v>
      </c>
      <c r="K4194" s="2">
        <f t="array" ref="K4194">XLOOKUP('Transaction Data'!$G4194,Product_Code,Cost)</f>
        <v>5</v>
      </c>
      <c r="L4194" s="2">
        <f t="array" ref="L4194">XLOOKUP('Transaction Data'!$G4194,Product_Code,Unit_Price)</f>
        <v>7</v>
      </c>
      <c r="M4194" s="3">
        <f>'Transaction Data'!$F4194*'Transaction Data'!$K4194</f>
        <v>2280</v>
      </c>
      <c r="N4194" s="3">
        <f>'Transaction Data'!$F4194*'Transaction Data'!$L4194</f>
        <v>3192</v>
      </c>
      <c r="O4194" s="3">
        <f>'Transaction Data'!$N4194-'Transaction Data'!$M4194</f>
        <v>912</v>
      </c>
      <c r="P4194" s="2">
        <f>DATEDIF('Transaction Data'!$D4194,'Transaction Data'!$A4194,"y")</f>
        <v>53</v>
      </c>
      <c r="Q4194" s="2" t="str">
        <f>FLOOR('Transaction Data'!$P4194,15)&amp;"-"&amp;FLOOR('Transaction Data'!$P4194,15)+14</f>
        <v>45-59</v>
      </c>
      <c r="R4194" s="2" t="str">
        <f>IF('Transaction Data'!$L4194&lt;=10,"Less Expensive","Expensive")</f>
        <v>Less Expensive</v>
      </c>
      <c r="S4194" s="4">
        <f>WEEKDAY('Transaction Data'!$A4194)</f>
        <v>7</v>
      </c>
      <c r="T4194" s="2" t="str">
        <f>IF(WEEKDAY('Transaction Data'!$A4194,2)&lt;6,"Weekday","Weekend")</f>
        <v>Weekend</v>
      </c>
    </row>
    <row r="4195" ht="15.75" customHeight="1">
      <c r="A4195" s="1">
        <v>45378.0</v>
      </c>
      <c r="B4195" s="2" t="s">
        <v>3983</v>
      </c>
      <c r="C4195" s="2" t="s">
        <v>65</v>
      </c>
      <c r="D4195" s="1">
        <v>24558.0</v>
      </c>
      <c r="E4195" s="2" t="s">
        <v>63</v>
      </c>
      <c r="F4195" s="2">
        <v>127.0</v>
      </c>
      <c r="G4195" s="2" t="s">
        <v>33</v>
      </c>
      <c r="H4195" s="2" t="s">
        <v>52</v>
      </c>
      <c r="I4195" s="2" t="s">
        <v>25</v>
      </c>
      <c r="J4195" s="2" t="str">
        <f t="array" ref="J4195">XLOOKUP('Transaction Data'!$G4195,Product_Code,Biscuit_Brand)</f>
        <v>Caramel Biscuits</v>
      </c>
      <c r="K4195" s="2">
        <f t="array" ref="K4195">XLOOKUP('Transaction Data'!$G4195,Product_Code,Cost)</f>
        <v>18</v>
      </c>
      <c r="L4195" s="2">
        <f t="array" ref="L4195">XLOOKUP('Transaction Data'!$G4195,Product_Code,Unit_Price)</f>
        <v>22</v>
      </c>
      <c r="M4195" s="3">
        <f>'Transaction Data'!$F4195*'Transaction Data'!$K4195</f>
        <v>2286</v>
      </c>
      <c r="N4195" s="3">
        <f>'Transaction Data'!$F4195*'Transaction Data'!$L4195</f>
        <v>2794</v>
      </c>
      <c r="O4195" s="3">
        <f>'Transaction Data'!$N4195-'Transaction Data'!$M4195</f>
        <v>508</v>
      </c>
      <c r="P4195" s="2">
        <f>DATEDIF('Transaction Data'!$D4195,'Transaction Data'!$A4195,"y")</f>
        <v>57</v>
      </c>
      <c r="Q4195" s="2" t="str">
        <f>FLOOR('Transaction Data'!$P4195,15)&amp;"-"&amp;FLOOR('Transaction Data'!$P4195,15)+14</f>
        <v>45-59</v>
      </c>
      <c r="R4195" s="2" t="str">
        <f>IF('Transaction Data'!$L4195&lt;=10,"Less Expensive","Expensive")</f>
        <v>Expensive</v>
      </c>
      <c r="S4195" s="4">
        <f>WEEKDAY('Transaction Data'!$A4195)</f>
        <v>4</v>
      </c>
      <c r="T4195" s="2" t="str">
        <f>IF(WEEKDAY('Transaction Data'!$A4195,2)&lt;6,"Weekday","Weekend")</f>
        <v>Weekday</v>
      </c>
    </row>
    <row r="4196" ht="15.75" customHeight="1">
      <c r="A4196" s="1">
        <v>45325.0</v>
      </c>
      <c r="B4196" s="2" t="s">
        <v>3984</v>
      </c>
      <c r="C4196" s="2" t="s">
        <v>69</v>
      </c>
      <c r="D4196" s="1">
        <v>25168.0</v>
      </c>
      <c r="E4196" s="2" t="s">
        <v>63</v>
      </c>
      <c r="F4196" s="2">
        <v>138.0</v>
      </c>
      <c r="G4196" s="2" t="s">
        <v>61</v>
      </c>
      <c r="H4196" s="2" t="s">
        <v>45</v>
      </c>
      <c r="I4196" s="2" t="s">
        <v>25</v>
      </c>
      <c r="J4196" s="2" t="str">
        <f t="array" ref="J4196">XLOOKUP('Transaction Data'!$G4196,Product_Code,Biscuit_Brand)</f>
        <v>Choco Delight</v>
      </c>
      <c r="K4196" s="2">
        <f t="array" ref="K4196">XLOOKUP('Transaction Data'!$G4196,Product_Code,Cost)</f>
        <v>3</v>
      </c>
      <c r="L4196" s="2">
        <f t="array" ref="L4196">XLOOKUP('Transaction Data'!$G4196,Product_Code,Unit_Price)</f>
        <v>5</v>
      </c>
      <c r="M4196" s="3">
        <f>'Transaction Data'!$F4196*'Transaction Data'!$K4196</f>
        <v>414</v>
      </c>
      <c r="N4196" s="3">
        <f>'Transaction Data'!$F4196*'Transaction Data'!$L4196</f>
        <v>690</v>
      </c>
      <c r="O4196" s="3">
        <f>'Transaction Data'!$N4196-'Transaction Data'!$M4196</f>
        <v>276</v>
      </c>
      <c r="P4196" s="2">
        <f>DATEDIF('Transaction Data'!$D4196,'Transaction Data'!$A4196,"y")</f>
        <v>55</v>
      </c>
      <c r="Q4196" s="2" t="str">
        <f>FLOOR('Transaction Data'!$P4196,15)&amp;"-"&amp;FLOOR('Transaction Data'!$P4196,15)+14</f>
        <v>45-59</v>
      </c>
      <c r="R4196" s="2" t="str">
        <f>IF('Transaction Data'!$L4196&lt;=10,"Less Expensive","Expensive")</f>
        <v>Less Expensive</v>
      </c>
      <c r="S4196" s="4">
        <f>WEEKDAY('Transaction Data'!$A4196)</f>
        <v>7</v>
      </c>
      <c r="T4196" s="2" t="str">
        <f>IF(WEEKDAY('Transaction Data'!$A4196,2)&lt;6,"Weekday","Weekend")</f>
        <v>Weekend</v>
      </c>
    </row>
    <row r="4197" ht="15.75" customHeight="1">
      <c r="A4197" s="1">
        <v>45379.0</v>
      </c>
      <c r="B4197" s="2" t="s">
        <v>3985</v>
      </c>
      <c r="C4197" s="2" t="s">
        <v>32</v>
      </c>
      <c r="D4197" s="1">
        <v>26636.0</v>
      </c>
      <c r="E4197" s="2" t="s">
        <v>63</v>
      </c>
      <c r="F4197" s="2">
        <v>206.0</v>
      </c>
      <c r="G4197" s="2" t="s">
        <v>60</v>
      </c>
      <c r="H4197" s="2" t="s">
        <v>49</v>
      </c>
      <c r="I4197" s="2" t="s">
        <v>25</v>
      </c>
      <c r="J4197" s="2" t="str">
        <f t="array" ref="J4197">XLOOKUP('Transaction Data'!$G4197,Product_Code,Biscuit_Brand)</f>
        <v>Peanut Butter Bites</v>
      </c>
      <c r="K4197" s="2">
        <f t="array" ref="K4197">XLOOKUP('Transaction Data'!$G4197,Product_Code,Cost)</f>
        <v>5</v>
      </c>
      <c r="L4197" s="2">
        <f t="array" ref="L4197">XLOOKUP('Transaction Data'!$G4197,Product_Code,Unit_Price)</f>
        <v>7</v>
      </c>
      <c r="M4197" s="3">
        <f>'Transaction Data'!$F4197*'Transaction Data'!$K4197</f>
        <v>1030</v>
      </c>
      <c r="N4197" s="3">
        <f>'Transaction Data'!$F4197*'Transaction Data'!$L4197</f>
        <v>1442</v>
      </c>
      <c r="O4197" s="3">
        <f>'Transaction Data'!$N4197-'Transaction Data'!$M4197</f>
        <v>412</v>
      </c>
      <c r="P4197" s="2">
        <f>DATEDIF('Transaction Data'!$D4197,'Transaction Data'!$A4197,"y")</f>
        <v>51</v>
      </c>
      <c r="Q4197" s="2" t="str">
        <f>FLOOR('Transaction Data'!$P4197,15)&amp;"-"&amp;FLOOR('Transaction Data'!$P4197,15)+14</f>
        <v>45-59</v>
      </c>
      <c r="R4197" s="2" t="str">
        <f>IF('Transaction Data'!$L4197&lt;=10,"Less Expensive","Expensive")</f>
        <v>Less Expensive</v>
      </c>
      <c r="S4197" s="4">
        <f>WEEKDAY('Transaction Data'!$A4197)</f>
        <v>5</v>
      </c>
      <c r="T4197" s="2" t="str">
        <f>IF(WEEKDAY('Transaction Data'!$A4197,2)&lt;6,"Weekday","Weekend")</f>
        <v>Weekday</v>
      </c>
    </row>
    <row r="4198" ht="15.75" customHeight="1">
      <c r="A4198" s="1">
        <v>45335.0</v>
      </c>
      <c r="B4198" s="2" t="s">
        <v>3986</v>
      </c>
      <c r="C4198" s="2" t="s">
        <v>54</v>
      </c>
      <c r="D4198" s="1">
        <v>24246.0</v>
      </c>
      <c r="E4198" s="2" t="s">
        <v>22</v>
      </c>
      <c r="F4198" s="2">
        <v>149.0</v>
      </c>
      <c r="G4198" s="2" t="s">
        <v>55</v>
      </c>
      <c r="H4198" s="2" t="s">
        <v>52</v>
      </c>
      <c r="I4198" s="2" t="s">
        <v>25</v>
      </c>
      <c r="J4198" s="2" t="str">
        <f t="array" ref="J4198">XLOOKUP('Transaction Data'!$G4198,Product_Code,Biscuit_Brand)</f>
        <v>Vanilla Wafers</v>
      </c>
      <c r="K4198" s="2">
        <f t="array" ref="K4198">XLOOKUP('Transaction Data'!$G4198,Product_Code,Cost)</f>
        <v>18</v>
      </c>
      <c r="L4198" s="2">
        <f t="array" ref="L4198">XLOOKUP('Transaction Data'!$G4198,Product_Code,Unit_Price)</f>
        <v>36</v>
      </c>
      <c r="M4198" s="3">
        <f>'Transaction Data'!$F4198*'Transaction Data'!$K4198</f>
        <v>2682</v>
      </c>
      <c r="N4198" s="3">
        <f>'Transaction Data'!$F4198*'Transaction Data'!$L4198</f>
        <v>5364</v>
      </c>
      <c r="O4198" s="3">
        <f>'Transaction Data'!$N4198-'Transaction Data'!$M4198</f>
        <v>2682</v>
      </c>
      <c r="P4198" s="2">
        <f>DATEDIF('Transaction Data'!$D4198,'Transaction Data'!$A4198,"y")</f>
        <v>57</v>
      </c>
      <c r="Q4198" s="2" t="str">
        <f>FLOOR('Transaction Data'!$P4198,15)&amp;"-"&amp;FLOOR('Transaction Data'!$P4198,15)+14</f>
        <v>45-59</v>
      </c>
      <c r="R4198" s="2" t="str">
        <f>IF('Transaction Data'!$L4198&lt;=10,"Less Expensive","Expensive")</f>
        <v>Expensive</v>
      </c>
      <c r="S4198" s="4">
        <f>WEEKDAY('Transaction Data'!$A4198)</f>
        <v>3</v>
      </c>
      <c r="T4198" s="2" t="str">
        <f>IF(WEEKDAY('Transaction Data'!$A4198,2)&lt;6,"Weekday","Weekend")</f>
        <v>Weekday</v>
      </c>
    </row>
    <row r="4199" ht="15.75" customHeight="1">
      <c r="A4199" s="1">
        <v>45336.0</v>
      </c>
      <c r="B4199" s="2" t="s">
        <v>3987</v>
      </c>
      <c r="C4199" s="2" t="s">
        <v>54</v>
      </c>
      <c r="D4199" s="1">
        <v>38833.0</v>
      </c>
      <c r="E4199" s="2" t="s">
        <v>63</v>
      </c>
      <c r="F4199" s="2">
        <v>34.0</v>
      </c>
      <c r="G4199" s="2" t="s">
        <v>57</v>
      </c>
      <c r="H4199" s="2" t="s">
        <v>49</v>
      </c>
      <c r="I4199" s="2" t="s">
        <v>25</v>
      </c>
      <c r="J4199" s="2" t="str">
        <f t="array" ref="J4199">XLOOKUP('Transaction Data'!$G4199,Product_Code,Biscuit_Brand)</f>
        <v>Oatmeal Cookies</v>
      </c>
      <c r="K4199" s="2">
        <f t="array" ref="K4199">XLOOKUP('Transaction Data'!$G4199,Product_Code,Cost)</f>
        <v>19</v>
      </c>
      <c r="L4199" s="2">
        <f t="array" ref="L4199">XLOOKUP('Transaction Data'!$G4199,Product_Code,Unit_Price)</f>
        <v>23</v>
      </c>
      <c r="M4199" s="3">
        <f>'Transaction Data'!$F4199*'Transaction Data'!$K4199</f>
        <v>646</v>
      </c>
      <c r="N4199" s="3">
        <f>'Transaction Data'!$F4199*'Transaction Data'!$L4199</f>
        <v>782</v>
      </c>
      <c r="O4199" s="3">
        <f>'Transaction Data'!$N4199-'Transaction Data'!$M4199</f>
        <v>136</v>
      </c>
      <c r="P4199" s="2">
        <f>DATEDIF('Transaction Data'!$D4199,'Transaction Data'!$A4199,"y")</f>
        <v>17</v>
      </c>
      <c r="Q4199" s="2" t="str">
        <f>FLOOR('Transaction Data'!$P4199,15)&amp;"-"&amp;FLOOR('Transaction Data'!$P4199,15)+14</f>
        <v>15-29</v>
      </c>
      <c r="R4199" s="2" t="str">
        <f>IF('Transaction Data'!$L4199&lt;=10,"Less Expensive","Expensive")</f>
        <v>Expensive</v>
      </c>
      <c r="S4199" s="4">
        <f>WEEKDAY('Transaction Data'!$A4199)</f>
        <v>4</v>
      </c>
      <c r="T4199" s="2" t="str">
        <f>IF(WEEKDAY('Transaction Data'!$A4199,2)&lt;6,"Weekday","Weekend")</f>
        <v>Weekday</v>
      </c>
    </row>
    <row r="4200" ht="15.75" customHeight="1">
      <c r="A4200" s="1">
        <v>45306.0</v>
      </c>
      <c r="B4200" s="2" t="s">
        <v>3988</v>
      </c>
      <c r="C4200" s="2" t="s">
        <v>69</v>
      </c>
      <c r="D4200" s="1">
        <v>27832.0</v>
      </c>
      <c r="E4200" s="2" t="s">
        <v>22</v>
      </c>
      <c r="F4200" s="2">
        <v>344.0</v>
      </c>
      <c r="G4200" s="2" t="s">
        <v>61</v>
      </c>
      <c r="H4200" s="2" t="s">
        <v>52</v>
      </c>
      <c r="I4200" s="2" t="s">
        <v>25</v>
      </c>
      <c r="J4200" s="2" t="str">
        <f t="array" ref="J4200">XLOOKUP('Transaction Data'!$G4200,Product_Code,Biscuit_Brand)</f>
        <v>Choco Delight</v>
      </c>
      <c r="K4200" s="2">
        <f t="array" ref="K4200">XLOOKUP('Transaction Data'!$G4200,Product_Code,Cost)</f>
        <v>3</v>
      </c>
      <c r="L4200" s="2">
        <f t="array" ref="L4200">XLOOKUP('Transaction Data'!$G4200,Product_Code,Unit_Price)</f>
        <v>5</v>
      </c>
      <c r="M4200" s="3">
        <f>'Transaction Data'!$F4200*'Transaction Data'!$K4200</f>
        <v>1032</v>
      </c>
      <c r="N4200" s="3">
        <f>'Transaction Data'!$F4200*'Transaction Data'!$L4200</f>
        <v>1720</v>
      </c>
      <c r="O4200" s="3">
        <f>'Transaction Data'!$N4200-'Transaction Data'!$M4200</f>
        <v>688</v>
      </c>
      <c r="P4200" s="2">
        <f>DATEDIF('Transaction Data'!$D4200,'Transaction Data'!$A4200,"y")</f>
        <v>47</v>
      </c>
      <c r="Q4200" s="2" t="str">
        <f>FLOOR('Transaction Data'!$P4200,15)&amp;"-"&amp;FLOOR('Transaction Data'!$P4200,15)+14</f>
        <v>45-59</v>
      </c>
      <c r="R4200" s="2" t="str">
        <f>IF('Transaction Data'!$L4200&lt;=10,"Less Expensive","Expensive")</f>
        <v>Less Expensive</v>
      </c>
      <c r="S4200" s="4">
        <f>WEEKDAY('Transaction Data'!$A4200)</f>
        <v>2</v>
      </c>
      <c r="T4200" s="2" t="str">
        <f>IF(WEEKDAY('Transaction Data'!$A4200,2)&lt;6,"Weekday","Weekend")</f>
        <v>Weekday</v>
      </c>
    </row>
    <row r="4201" ht="15.75" customHeight="1">
      <c r="A4201" s="1">
        <v>45464.0</v>
      </c>
      <c r="B4201" s="2" t="s">
        <v>3989</v>
      </c>
      <c r="C4201" s="2" t="s">
        <v>41</v>
      </c>
      <c r="D4201" s="1">
        <v>31378.0</v>
      </c>
      <c r="E4201" s="2" t="s">
        <v>27</v>
      </c>
      <c r="F4201" s="2">
        <v>359.0</v>
      </c>
      <c r="G4201" s="2" t="s">
        <v>57</v>
      </c>
      <c r="H4201" s="2" t="s">
        <v>34</v>
      </c>
      <c r="I4201" s="2" t="s">
        <v>25</v>
      </c>
      <c r="J4201" s="2" t="str">
        <f t="array" ref="J4201">XLOOKUP('Transaction Data'!$G4201,Product_Code,Biscuit_Brand)</f>
        <v>Oatmeal Cookies</v>
      </c>
      <c r="K4201" s="2">
        <f t="array" ref="K4201">XLOOKUP('Transaction Data'!$G4201,Product_Code,Cost)</f>
        <v>19</v>
      </c>
      <c r="L4201" s="2">
        <f t="array" ref="L4201">XLOOKUP('Transaction Data'!$G4201,Product_Code,Unit_Price)</f>
        <v>23</v>
      </c>
      <c r="M4201" s="3">
        <f>'Transaction Data'!$F4201*'Transaction Data'!$K4201</f>
        <v>6821</v>
      </c>
      <c r="N4201" s="3">
        <f>'Transaction Data'!$F4201*'Transaction Data'!$L4201</f>
        <v>8257</v>
      </c>
      <c r="O4201" s="3">
        <f>'Transaction Data'!$N4201-'Transaction Data'!$M4201</f>
        <v>1436</v>
      </c>
      <c r="P4201" s="2">
        <f>DATEDIF('Transaction Data'!$D4201,'Transaction Data'!$A4201,"y")</f>
        <v>38</v>
      </c>
      <c r="Q4201" s="2" t="str">
        <f>FLOOR('Transaction Data'!$P4201,15)&amp;"-"&amp;FLOOR('Transaction Data'!$P4201,15)+14</f>
        <v>30-44</v>
      </c>
      <c r="R4201" s="2" t="str">
        <f>IF('Transaction Data'!$L4201&lt;=10,"Less Expensive","Expensive")</f>
        <v>Expensive</v>
      </c>
      <c r="S4201" s="4">
        <f>WEEKDAY('Transaction Data'!$A4201)</f>
        <v>6</v>
      </c>
      <c r="T4201" s="2" t="str">
        <f>IF(WEEKDAY('Transaction Data'!$A4201,2)&lt;6,"Weekday","Weekend")</f>
        <v>Weekday</v>
      </c>
    </row>
    <row r="4202" ht="15.75" customHeight="1">
      <c r="A4202" s="1">
        <v>45475.0</v>
      </c>
      <c r="B4202" s="2" t="s">
        <v>3990</v>
      </c>
      <c r="C4202" s="2" t="s">
        <v>41</v>
      </c>
      <c r="D4202" s="1">
        <v>34549.0</v>
      </c>
      <c r="E4202" s="2" t="s">
        <v>63</v>
      </c>
      <c r="F4202" s="2">
        <v>392.0</v>
      </c>
      <c r="G4202" s="2" t="s">
        <v>28</v>
      </c>
      <c r="H4202" s="2" t="s">
        <v>34</v>
      </c>
      <c r="I4202" s="2" t="s">
        <v>25</v>
      </c>
      <c r="J4202" s="2" t="str">
        <f t="array" ref="J4202">XLOOKUP('Transaction Data'!$G4202,Product_Code,Biscuit_Brand)</f>
        <v>Shortbread</v>
      </c>
      <c r="K4202" s="2">
        <f t="array" ref="K4202">XLOOKUP('Transaction Data'!$G4202,Product_Code,Cost)</f>
        <v>10</v>
      </c>
      <c r="L4202" s="2">
        <f t="array" ref="L4202">XLOOKUP('Transaction Data'!$G4202,Product_Code,Unit_Price)</f>
        <v>45</v>
      </c>
      <c r="M4202" s="3">
        <f>'Transaction Data'!$F4202*'Transaction Data'!$K4202</f>
        <v>3920</v>
      </c>
      <c r="N4202" s="3">
        <f>'Transaction Data'!$F4202*'Transaction Data'!$L4202</f>
        <v>17640</v>
      </c>
      <c r="O4202" s="3">
        <f>'Transaction Data'!$N4202-'Transaction Data'!$M4202</f>
        <v>13720</v>
      </c>
      <c r="P4202" s="2">
        <f>DATEDIF('Transaction Data'!$D4202,'Transaction Data'!$A4202,"y")</f>
        <v>29</v>
      </c>
      <c r="Q4202" s="2" t="str">
        <f>FLOOR('Transaction Data'!$P4202,15)&amp;"-"&amp;FLOOR('Transaction Data'!$P4202,15)+14</f>
        <v>15-29</v>
      </c>
      <c r="R4202" s="2" t="str">
        <f>IF('Transaction Data'!$L4202&lt;=10,"Less Expensive","Expensive")</f>
        <v>Expensive</v>
      </c>
      <c r="S4202" s="4">
        <f>WEEKDAY('Transaction Data'!$A4202)</f>
        <v>3</v>
      </c>
      <c r="T4202" s="2" t="str">
        <f>IF(WEEKDAY('Transaction Data'!$A4202,2)&lt;6,"Weekday","Weekend")</f>
        <v>Weekday</v>
      </c>
    </row>
    <row r="4203" ht="15.75" customHeight="1">
      <c r="A4203" s="1">
        <v>45391.0</v>
      </c>
      <c r="B4203" s="2" t="s">
        <v>3991</v>
      </c>
      <c r="C4203" s="2" t="s">
        <v>78</v>
      </c>
      <c r="D4203" s="1">
        <v>31127.0</v>
      </c>
      <c r="E4203" s="2" t="s">
        <v>22</v>
      </c>
      <c r="F4203" s="2">
        <v>19.0</v>
      </c>
      <c r="G4203" s="2" t="s">
        <v>60</v>
      </c>
      <c r="H4203" s="2" t="s">
        <v>39</v>
      </c>
      <c r="I4203" s="2" t="s">
        <v>25</v>
      </c>
      <c r="J4203" s="2" t="str">
        <f t="array" ref="J4203">XLOOKUP('Transaction Data'!$G4203,Product_Code,Biscuit_Brand)</f>
        <v>Peanut Butter Bites</v>
      </c>
      <c r="K4203" s="2">
        <f t="array" ref="K4203">XLOOKUP('Transaction Data'!$G4203,Product_Code,Cost)</f>
        <v>5</v>
      </c>
      <c r="L4203" s="2">
        <f t="array" ref="L4203">XLOOKUP('Transaction Data'!$G4203,Product_Code,Unit_Price)</f>
        <v>7</v>
      </c>
      <c r="M4203" s="3">
        <f>'Transaction Data'!$F4203*'Transaction Data'!$K4203</f>
        <v>95</v>
      </c>
      <c r="N4203" s="3">
        <f>'Transaction Data'!$F4203*'Transaction Data'!$L4203</f>
        <v>133</v>
      </c>
      <c r="O4203" s="3">
        <f>'Transaction Data'!$N4203-'Transaction Data'!$M4203</f>
        <v>38</v>
      </c>
      <c r="P4203" s="2">
        <f>DATEDIF('Transaction Data'!$D4203,'Transaction Data'!$A4203,"y")</f>
        <v>39</v>
      </c>
      <c r="Q4203" s="2" t="str">
        <f>FLOOR('Transaction Data'!$P4203,15)&amp;"-"&amp;FLOOR('Transaction Data'!$P4203,15)+14</f>
        <v>30-44</v>
      </c>
      <c r="R4203" s="2" t="str">
        <f>IF('Transaction Data'!$L4203&lt;=10,"Less Expensive","Expensive")</f>
        <v>Less Expensive</v>
      </c>
      <c r="S4203" s="4">
        <f>WEEKDAY('Transaction Data'!$A4203)</f>
        <v>3</v>
      </c>
      <c r="T4203" s="2" t="str">
        <f>IF(WEEKDAY('Transaction Data'!$A4203,2)&lt;6,"Weekday","Weekend")</f>
        <v>Weekday</v>
      </c>
    </row>
    <row r="4204" ht="15.75" customHeight="1">
      <c r="A4204" s="1">
        <v>45430.0</v>
      </c>
      <c r="B4204" s="2" t="s">
        <v>3992</v>
      </c>
      <c r="C4204" s="2" t="s">
        <v>51</v>
      </c>
      <c r="D4204" s="1">
        <v>33647.0</v>
      </c>
      <c r="E4204" s="2" t="s">
        <v>27</v>
      </c>
      <c r="F4204" s="2">
        <v>151.0</v>
      </c>
      <c r="G4204" s="2" t="s">
        <v>38</v>
      </c>
      <c r="H4204" s="2" t="s">
        <v>42</v>
      </c>
      <c r="I4204" s="2" t="s">
        <v>25</v>
      </c>
      <c r="J4204" s="2" t="str">
        <f t="array" ref="J4204">XLOOKUP('Transaction Data'!$G4204,Product_Code,Biscuit_Brand)</f>
        <v>Ginger Snaps</v>
      </c>
      <c r="K4204" s="2">
        <f t="array" ref="K4204">XLOOKUP('Transaction Data'!$G4204,Product_Code,Cost)</f>
        <v>14</v>
      </c>
      <c r="L4204" s="2">
        <f t="array" ref="L4204">XLOOKUP('Transaction Data'!$G4204,Product_Code,Unit_Price)</f>
        <v>28</v>
      </c>
      <c r="M4204" s="3">
        <f>'Transaction Data'!$F4204*'Transaction Data'!$K4204</f>
        <v>2114</v>
      </c>
      <c r="N4204" s="3">
        <f>'Transaction Data'!$F4204*'Transaction Data'!$L4204</f>
        <v>4228</v>
      </c>
      <c r="O4204" s="3">
        <f>'Transaction Data'!$N4204-'Transaction Data'!$M4204</f>
        <v>2114</v>
      </c>
      <c r="P4204" s="2">
        <f>DATEDIF('Transaction Data'!$D4204,'Transaction Data'!$A4204,"y")</f>
        <v>32</v>
      </c>
      <c r="Q4204" s="2" t="str">
        <f>FLOOR('Transaction Data'!$P4204,15)&amp;"-"&amp;FLOOR('Transaction Data'!$P4204,15)+14</f>
        <v>30-44</v>
      </c>
      <c r="R4204" s="2" t="str">
        <f>IF('Transaction Data'!$L4204&lt;=10,"Less Expensive","Expensive")</f>
        <v>Expensive</v>
      </c>
      <c r="S4204" s="4">
        <f>WEEKDAY('Transaction Data'!$A4204)</f>
        <v>7</v>
      </c>
      <c r="T4204" s="2" t="str">
        <f>IF(WEEKDAY('Transaction Data'!$A4204,2)&lt;6,"Weekday","Weekend")</f>
        <v>Weekend</v>
      </c>
    </row>
    <row r="4205" ht="15.75" customHeight="1">
      <c r="A4205" s="1">
        <v>45352.0</v>
      </c>
      <c r="B4205" s="2" t="s">
        <v>206</v>
      </c>
      <c r="C4205" s="2" t="s">
        <v>51</v>
      </c>
      <c r="D4205" s="1">
        <v>31772.0</v>
      </c>
      <c r="E4205" s="2" t="s">
        <v>27</v>
      </c>
      <c r="F4205" s="2">
        <v>142.0</v>
      </c>
      <c r="G4205" s="2" t="s">
        <v>61</v>
      </c>
      <c r="H4205" s="2" t="s">
        <v>45</v>
      </c>
      <c r="I4205" s="2" t="s">
        <v>25</v>
      </c>
      <c r="J4205" s="2" t="str">
        <f t="array" ref="J4205">XLOOKUP('Transaction Data'!$G4205,Product_Code,Biscuit_Brand)</f>
        <v>Choco Delight</v>
      </c>
      <c r="K4205" s="2">
        <f t="array" ref="K4205">XLOOKUP('Transaction Data'!$G4205,Product_Code,Cost)</f>
        <v>3</v>
      </c>
      <c r="L4205" s="2">
        <f t="array" ref="L4205">XLOOKUP('Transaction Data'!$G4205,Product_Code,Unit_Price)</f>
        <v>5</v>
      </c>
      <c r="M4205" s="3">
        <f>'Transaction Data'!$F4205*'Transaction Data'!$K4205</f>
        <v>426</v>
      </c>
      <c r="N4205" s="3">
        <f>'Transaction Data'!$F4205*'Transaction Data'!$L4205</f>
        <v>710</v>
      </c>
      <c r="O4205" s="3">
        <f>'Transaction Data'!$N4205-'Transaction Data'!$M4205</f>
        <v>284</v>
      </c>
      <c r="P4205" s="2">
        <f>DATEDIF('Transaction Data'!$D4205,'Transaction Data'!$A4205,"y")</f>
        <v>37</v>
      </c>
      <c r="Q4205" s="2" t="str">
        <f>FLOOR('Transaction Data'!$P4205,15)&amp;"-"&amp;FLOOR('Transaction Data'!$P4205,15)+14</f>
        <v>30-44</v>
      </c>
      <c r="R4205" s="2" t="str">
        <f>IF('Transaction Data'!$L4205&lt;=10,"Less Expensive","Expensive")</f>
        <v>Less Expensive</v>
      </c>
      <c r="S4205" s="4">
        <f>WEEKDAY('Transaction Data'!$A4205)</f>
        <v>6</v>
      </c>
      <c r="T4205" s="2" t="str">
        <f>IF(WEEKDAY('Transaction Data'!$A4205,2)&lt;6,"Weekday","Weekend")</f>
        <v>Weekday</v>
      </c>
    </row>
    <row r="4206" ht="15.75" customHeight="1">
      <c r="A4206" s="1">
        <v>45483.0</v>
      </c>
      <c r="B4206" s="2" t="s">
        <v>2977</v>
      </c>
      <c r="C4206" s="2" t="s">
        <v>78</v>
      </c>
      <c r="D4206" s="1">
        <v>16909.0</v>
      </c>
      <c r="E4206" s="2" t="s">
        <v>63</v>
      </c>
      <c r="F4206" s="2">
        <v>246.0</v>
      </c>
      <c r="G4206" s="2" t="s">
        <v>28</v>
      </c>
      <c r="H4206" s="2" t="s">
        <v>49</v>
      </c>
      <c r="I4206" s="2" t="s">
        <v>25</v>
      </c>
      <c r="J4206" s="2" t="str">
        <f t="array" ref="J4206">XLOOKUP('Transaction Data'!$G4206,Product_Code,Biscuit_Brand)</f>
        <v>Shortbread</v>
      </c>
      <c r="K4206" s="2">
        <f t="array" ref="K4206">XLOOKUP('Transaction Data'!$G4206,Product_Code,Cost)</f>
        <v>10</v>
      </c>
      <c r="L4206" s="2">
        <f t="array" ref="L4206">XLOOKUP('Transaction Data'!$G4206,Product_Code,Unit_Price)</f>
        <v>45</v>
      </c>
      <c r="M4206" s="3">
        <f>'Transaction Data'!$F4206*'Transaction Data'!$K4206</f>
        <v>2460</v>
      </c>
      <c r="N4206" s="3">
        <f>'Transaction Data'!$F4206*'Transaction Data'!$L4206</f>
        <v>11070</v>
      </c>
      <c r="O4206" s="3">
        <f>'Transaction Data'!$N4206-'Transaction Data'!$M4206</f>
        <v>8610</v>
      </c>
      <c r="P4206" s="2">
        <f>DATEDIF('Transaction Data'!$D4206,'Transaction Data'!$A4206,"y")</f>
        <v>78</v>
      </c>
      <c r="Q4206" s="2" t="str">
        <f>FLOOR('Transaction Data'!$P4206,15)&amp;"-"&amp;FLOOR('Transaction Data'!$P4206,15)+14</f>
        <v>75-89</v>
      </c>
      <c r="R4206" s="2" t="str">
        <f>IF('Transaction Data'!$L4206&lt;=10,"Less Expensive","Expensive")</f>
        <v>Expensive</v>
      </c>
      <c r="S4206" s="4">
        <f>WEEKDAY('Transaction Data'!$A4206)</f>
        <v>4</v>
      </c>
      <c r="T4206" s="2" t="str">
        <f>IF(WEEKDAY('Transaction Data'!$A4206,2)&lt;6,"Weekday","Weekend")</f>
        <v>Weekday</v>
      </c>
    </row>
    <row r="4207" ht="15.75" customHeight="1">
      <c r="A4207" s="1">
        <v>45325.0</v>
      </c>
      <c r="B4207" s="2" t="s">
        <v>3993</v>
      </c>
      <c r="C4207" s="2" t="s">
        <v>21</v>
      </c>
      <c r="D4207" s="1">
        <v>19039.0</v>
      </c>
      <c r="E4207" s="2" t="s">
        <v>37</v>
      </c>
      <c r="F4207" s="2">
        <v>346.0</v>
      </c>
      <c r="G4207" s="2" t="s">
        <v>33</v>
      </c>
      <c r="H4207" s="2" t="s">
        <v>52</v>
      </c>
      <c r="I4207" s="2" t="s">
        <v>25</v>
      </c>
      <c r="J4207" s="2" t="str">
        <f t="array" ref="J4207">XLOOKUP('Transaction Data'!$G4207,Product_Code,Biscuit_Brand)</f>
        <v>Caramel Biscuits</v>
      </c>
      <c r="K4207" s="2">
        <f t="array" ref="K4207">XLOOKUP('Transaction Data'!$G4207,Product_Code,Cost)</f>
        <v>18</v>
      </c>
      <c r="L4207" s="2">
        <f t="array" ref="L4207">XLOOKUP('Transaction Data'!$G4207,Product_Code,Unit_Price)</f>
        <v>22</v>
      </c>
      <c r="M4207" s="3">
        <f>'Transaction Data'!$F4207*'Transaction Data'!$K4207</f>
        <v>6228</v>
      </c>
      <c r="N4207" s="3">
        <f>'Transaction Data'!$F4207*'Transaction Data'!$L4207</f>
        <v>7612</v>
      </c>
      <c r="O4207" s="3">
        <f>'Transaction Data'!$N4207-'Transaction Data'!$M4207</f>
        <v>1384</v>
      </c>
      <c r="P4207" s="2">
        <f>DATEDIF('Transaction Data'!$D4207,'Transaction Data'!$A4207,"y")</f>
        <v>71</v>
      </c>
      <c r="Q4207" s="2" t="str">
        <f>FLOOR('Transaction Data'!$P4207,15)&amp;"-"&amp;FLOOR('Transaction Data'!$P4207,15)+14</f>
        <v>60-74</v>
      </c>
      <c r="R4207" s="2" t="str">
        <f>IF('Transaction Data'!$L4207&lt;=10,"Less Expensive","Expensive")</f>
        <v>Expensive</v>
      </c>
      <c r="S4207" s="4">
        <f>WEEKDAY('Transaction Data'!$A4207)</f>
        <v>7</v>
      </c>
      <c r="T4207" s="2" t="str">
        <f>IF(WEEKDAY('Transaction Data'!$A4207,2)&lt;6,"Weekday","Weekend")</f>
        <v>Weekend</v>
      </c>
    </row>
    <row r="4208" ht="15.75" customHeight="1">
      <c r="A4208" s="1">
        <v>45365.0</v>
      </c>
      <c r="B4208" s="2" t="s">
        <v>3994</v>
      </c>
      <c r="C4208" s="2" t="s">
        <v>51</v>
      </c>
      <c r="D4208" s="1">
        <v>20533.0</v>
      </c>
      <c r="E4208" s="2" t="s">
        <v>22</v>
      </c>
      <c r="F4208" s="2">
        <v>383.0</v>
      </c>
      <c r="G4208" s="2" t="s">
        <v>28</v>
      </c>
      <c r="H4208" s="2" t="s">
        <v>49</v>
      </c>
      <c r="I4208" s="2" t="s">
        <v>25</v>
      </c>
      <c r="J4208" s="2" t="str">
        <f t="array" ref="J4208">XLOOKUP('Transaction Data'!$G4208,Product_Code,Biscuit_Brand)</f>
        <v>Shortbread</v>
      </c>
      <c r="K4208" s="2">
        <f t="array" ref="K4208">XLOOKUP('Transaction Data'!$G4208,Product_Code,Cost)</f>
        <v>10</v>
      </c>
      <c r="L4208" s="2">
        <f t="array" ref="L4208">XLOOKUP('Transaction Data'!$G4208,Product_Code,Unit_Price)</f>
        <v>45</v>
      </c>
      <c r="M4208" s="3">
        <f>'Transaction Data'!$F4208*'Transaction Data'!$K4208</f>
        <v>3830</v>
      </c>
      <c r="N4208" s="3">
        <f>'Transaction Data'!$F4208*'Transaction Data'!$L4208</f>
        <v>17235</v>
      </c>
      <c r="O4208" s="3">
        <f>'Transaction Data'!$N4208-'Transaction Data'!$M4208</f>
        <v>13405</v>
      </c>
      <c r="P4208" s="2">
        <f>DATEDIF('Transaction Data'!$D4208,'Transaction Data'!$A4208,"y")</f>
        <v>67</v>
      </c>
      <c r="Q4208" s="2" t="str">
        <f>FLOOR('Transaction Data'!$P4208,15)&amp;"-"&amp;FLOOR('Transaction Data'!$P4208,15)+14</f>
        <v>60-74</v>
      </c>
      <c r="R4208" s="2" t="str">
        <f>IF('Transaction Data'!$L4208&lt;=10,"Less Expensive","Expensive")</f>
        <v>Expensive</v>
      </c>
      <c r="S4208" s="4">
        <f>WEEKDAY('Transaction Data'!$A4208)</f>
        <v>5</v>
      </c>
      <c r="T4208" s="2" t="str">
        <f>IF(WEEKDAY('Transaction Data'!$A4208,2)&lt;6,"Weekday","Weekend")</f>
        <v>Weekday</v>
      </c>
    </row>
    <row r="4209" ht="15.75" customHeight="1">
      <c r="A4209" s="1">
        <v>45375.0</v>
      </c>
      <c r="B4209" s="2" t="s">
        <v>3995</v>
      </c>
      <c r="C4209" s="2" t="s">
        <v>69</v>
      </c>
      <c r="D4209" s="1">
        <v>16267.0</v>
      </c>
      <c r="E4209" s="2" t="s">
        <v>37</v>
      </c>
      <c r="F4209" s="2">
        <v>51.0</v>
      </c>
      <c r="G4209" s="2" t="s">
        <v>60</v>
      </c>
      <c r="H4209" s="2" t="s">
        <v>52</v>
      </c>
      <c r="I4209" s="2" t="s">
        <v>25</v>
      </c>
      <c r="J4209" s="2" t="str">
        <f t="array" ref="J4209">XLOOKUP('Transaction Data'!$G4209,Product_Code,Biscuit_Brand)</f>
        <v>Peanut Butter Bites</v>
      </c>
      <c r="K4209" s="2">
        <f t="array" ref="K4209">XLOOKUP('Transaction Data'!$G4209,Product_Code,Cost)</f>
        <v>5</v>
      </c>
      <c r="L4209" s="2">
        <f t="array" ref="L4209">XLOOKUP('Transaction Data'!$G4209,Product_Code,Unit_Price)</f>
        <v>7</v>
      </c>
      <c r="M4209" s="3">
        <f>'Transaction Data'!$F4209*'Transaction Data'!$K4209</f>
        <v>255</v>
      </c>
      <c r="N4209" s="3">
        <f>'Transaction Data'!$F4209*'Transaction Data'!$L4209</f>
        <v>357</v>
      </c>
      <c r="O4209" s="3">
        <f>'Transaction Data'!$N4209-'Transaction Data'!$M4209</f>
        <v>102</v>
      </c>
      <c r="P4209" s="2">
        <f>DATEDIF('Transaction Data'!$D4209,'Transaction Data'!$A4209,"y")</f>
        <v>79</v>
      </c>
      <c r="Q4209" s="2" t="str">
        <f>FLOOR('Transaction Data'!$P4209,15)&amp;"-"&amp;FLOOR('Transaction Data'!$P4209,15)+14</f>
        <v>75-89</v>
      </c>
      <c r="R4209" s="2" t="str">
        <f>IF('Transaction Data'!$L4209&lt;=10,"Less Expensive","Expensive")</f>
        <v>Less Expensive</v>
      </c>
      <c r="S4209" s="4">
        <f>WEEKDAY('Transaction Data'!$A4209)</f>
        <v>1</v>
      </c>
      <c r="T4209" s="2" t="str">
        <f>IF(WEEKDAY('Transaction Data'!$A4209,2)&lt;6,"Weekday","Weekend")</f>
        <v>Weekend</v>
      </c>
    </row>
    <row r="4210" ht="15.75" customHeight="1">
      <c r="A4210" s="1">
        <v>45489.0</v>
      </c>
      <c r="B4210" s="2" t="s">
        <v>3996</v>
      </c>
      <c r="C4210" s="2" t="s">
        <v>78</v>
      </c>
      <c r="D4210" s="1">
        <v>20320.0</v>
      </c>
      <c r="E4210" s="2" t="s">
        <v>22</v>
      </c>
      <c r="F4210" s="2">
        <v>284.0</v>
      </c>
      <c r="G4210" s="2" t="s">
        <v>60</v>
      </c>
      <c r="H4210" s="2" t="s">
        <v>52</v>
      </c>
      <c r="I4210" s="2" t="s">
        <v>25</v>
      </c>
      <c r="J4210" s="2" t="str">
        <f t="array" ref="J4210">XLOOKUP('Transaction Data'!$G4210,Product_Code,Biscuit_Brand)</f>
        <v>Peanut Butter Bites</v>
      </c>
      <c r="K4210" s="2">
        <f t="array" ref="K4210">XLOOKUP('Transaction Data'!$G4210,Product_Code,Cost)</f>
        <v>5</v>
      </c>
      <c r="L4210" s="2">
        <f t="array" ref="L4210">XLOOKUP('Transaction Data'!$G4210,Product_Code,Unit_Price)</f>
        <v>7</v>
      </c>
      <c r="M4210" s="3">
        <f>'Transaction Data'!$F4210*'Transaction Data'!$K4210</f>
        <v>1420</v>
      </c>
      <c r="N4210" s="3">
        <f>'Transaction Data'!$F4210*'Transaction Data'!$L4210</f>
        <v>1988</v>
      </c>
      <c r="O4210" s="3">
        <f>'Transaction Data'!$N4210-'Transaction Data'!$M4210</f>
        <v>568</v>
      </c>
      <c r="P4210" s="2">
        <f>DATEDIF('Transaction Data'!$D4210,'Transaction Data'!$A4210,"y")</f>
        <v>68</v>
      </c>
      <c r="Q4210" s="2" t="str">
        <f>FLOOR('Transaction Data'!$P4210,15)&amp;"-"&amp;FLOOR('Transaction Data'!$P4210,15)+14</f>
        <v>60-74</v>
      </c>
      <c r="R4210" s="2" t="str">
        <f>IF('Transaction Data'!$L4210&lt;=10,"Less Expensive","Expensive")</f>
        <v>Less Expensive</v>
      </c>
      <c r="S4210" s="4">
        <f>WEEKDAY('Transaction Data'!$A4210)</f>
        <v>3</v>
      </c>
      <c r="T4210" s="2" t="str">
        <f>IF(WEEKDAY('Transaction Data'!$A4210,2)&lt;6,"Weekday","Weekend")</f>
        <v>Weekday</v>
      </c>
    </row>
    <row r="4211" ht="15.75" customHeight="1">
      <c r="A4211" s="1">
        <v>45371.0</v>
      </c>
      <c r="B4211" s="2" t="s">
        <v>135</v>
      </c>
      <c r="C4211" s="2" t="s">
        <v>21</v>
      </c>
      <c r="D4211" s="1">
        <v>33244.0</v>
      </c>
      <c r="E4211" s="2" t="s">
        <v>37</v>
      </c>
      <c r="F4211" s="2">
        <v>139.0</v>
      </c>
      <c r="G4211" s="2" t="s">
        <v>48</v>
      </c>
      <c r="H4211" s="2" t="s">
        <v>45</v>
      </c>
      <c r="I4211" s="2" t="s">
        <v>25</v>
      </c>
      <c r="J4211" s="2" t="str">
        <f t="array" ref="J4211">XLOOKUP('Transaction Data'!$G4211,Product_Code,Biscuit_Brand)</f>
        <v>Lemon Crisps</v>
      </c>
      <c r="K4211" s="2">
        <f t="array" ref="K4211">XLOOKUP('Transaction Data'!$G4211,Product_Code,Cost)</f>
        <v>7</v>
      </c>
      <c r="L4211" s="2">
        <f t="array" ref="L4211">XLOOKUP('Transaction Data'!$G4211,Product_Code,Unit_Price)</f>
        <v>9</v>
      </c>
      <c r="M4211" s="3">
        <f>'Transaction Data'!$F4211*'Transaction Data'!$K4211</f>
        <v>973</v>
      </c>
      <c r="N4211" s="3">
        <f>'Transaction Data'!$F4211*'Transaction Data'!$L4211</f>
        <v>1251</v>
      </c>
      <c r="O4211" s="3">
        <f>'Transaction Data'!$N4211-'Transaction Data'!$M4211</f>
        <v>278</v>
      </c>
      <c r="P4211" s="2">
        <f>DATEDIF('Transaction Data'!$D4211,'Transaction Data'!$A4211,"y")</f>
        <v>33</v>
      </c>
      <c r="Q4211" s="2" t="str">
        <f>FLOOR('Transaction Data'!$P4211,15)&amp;"-"&amp;FLOOR('Transaction Data'!$P4211,15)+14</f>
        <v>30-44</v>
      </c>
      <c r="R4211" s="2" t="str">
        <f>IF('Transaction Data'!$L4211&lt;=10,"Less Expensive","Expensive")</f>
        <v>Less Expensive</v>
      </c>
      <c r="S4211" s="4">
        <f>WEEKDAY('Transaction Data'!$A4211)</f>
        <v>4</v>
      </c>
      <c r="T4211" s="2" t="str">
        <f>IF(WEEKDAY('Transaction Data'!$A4211,2)&lt;6,"Weekday","Weekend")</f>
        <v>Weekday</v>
      </c>
    </row>
    <row r="4212" ht="15.75" customHeight="1">
      <c r="A4212" s="1">
        <v>45501.0</v>
      </c>
      <c r="B4212" s="2" t="s">
        <v>3997</v>
      </c>
      <c r="C4212" s="2" t="s">
        <v>32</v>
      </c>
      <c r="D4212" s="1">
        <v>19567.0</v>
      </c>
      <c r="E4212" s="2" t="s">
        <v>27</v>
      </c>
      <c r="F4212" s="2">
        <v>355.0</v>
      </c>
      <c r="G4212" s="2" t="s">
        <v>28</v>
      </c>
      <c r="H4212" s="2" t="s">
        <v>49</v>
      </c>
      <c r="I4212" s="2" t="s">
        <v>25</v>
      </c>
      <c r="J4212" s="2" t="str">
        <f t="array" ref="J4212">XLOOKUP('Transaction Data'!$G4212,Product_Code,Biscuit_Brand)</f>
        <v>Shortbread</v>
      </c>
      <c r="K4212" s="2">
        <f t="array" ref="K4212">XLOOKUP('Transaction Data'!$G4212,Product_Code,Cost)</f>
        <v>10</v>
      </c>
      <c r="L4212" s="2">
        <f t="array" ref="L4212">XLOOKUP('Transaction Data'!$G4212,Product_Code,Unit_Price)</f>
        <v>45</v>
      </c>
      <c r="M4212" s="3">
        <f>'Transaction Data'!$F4212*'Transaction Data'!$K4212</f>
        <v>3550</v>
      </c>
      <c r="N4212" s="3">
        <f>'Transaction Data'!$F4212*'Transaction Data'!$L4212</f>
        <v>15975</v>
      </c>
      <c r="O4212" s="3">
        <f>'Transaction Data'!$N4212-'Transaction Data'!$M4212</f>
        <v>12425</v>
      </c>
      <c r="P4212" s="2">
        <f>DATEDIF('Transaction Data'!$D4212,'Transaction Data'!$A4212,"y")</f>
        <v>71</v>
      </c>
      <c r="Q4212" s="2" t="str">
        <f>FLOOR('Transaction Data'!$P4212,15)&amp;"-"&amp;FLOOR('Transaction Data'!$P4212,15)+14</f>
        <v>60-74</v>
      </c>
      <c r="R4212" s="2" t="str">
        <f>IF('Transaction Data'!$L4212&lt;=10,"Less Expensive","Expensive")</f>
        <v>Expensive</v>
      </c>
      <c r="S4212" s="4">
        <f>WEEKDAY('Transaction Data'!$A4212)</f>
        <v>1</v>
      </c>
      <c r="T4212" s="2" t="str">
        <f>IF(WEEKDAY('Transaction Data'!$A4212,2)&lt;6,"Weekday","Weekend")</f>
        <v>Weekend</v>
      </c>
    </row>
    <row r="4213" ht="15.75" customHeight="1">
      <c r="A4213" s="1">
        <v>45405.0</v>
      </c>
      <c r="B4213" s="2" t="s">
        <v>3998</v>
      </c>
      <c r="C4213" s="2" t="s">
        <v>51</v>
      </c>
      <c r="D4213" s="1">
        <v>29176.0</v>
      </c>
      <c r="E4213" s="2" t="s">
        <v>27</v>
      </c>
      <c r="F4213" s="2">
        <v>145.0</v>
      </c>
      <c r="G4213" s="2" t="s">
        <v>28</v>
      </c>
      <c r="H4213" s="2" t="s">
        <v>52</v>
      </c>
      <c r="I4213" s="2" t="s">
        <v>25</v>
      </c>
      <c r="J4213" s="2" t="str">
        <f t="array" ref="J4213">XLOOKUP('Transaction Data'!$G4213,Product_Code,Biscuit_Brand)</f>
        <v>Shortbread</v>
      </c>
      <c r="K4213" s="2">
        <f t="array" ref="K4213">XLOOKUP('Transaction Data'!$G4213,Product_Code,Cost)</f>
        <v>10</v>
      </c>
      <c r="L4213" s="2">
        <f t="array" ref="L4213">XLOOKUP('Transaction Data'!$G4213,Product_Code,Unit_Price)</f>
        <v>45</v>
      </c>
      <c r="M4213" s="3">
        <f>'Transaction Data'!$F4213*'Transaction Data'!$K4213</f>
        <v>1450</v>
      </c>
      <c r="N4213" s="3">
        <f>'Transaction Data'!$F4213*'Transaction Data'!$L4213</f>
        <v>6525</v>
      </c>
      <c r="O4213" s="3">
        <f>'Transaction Data'!$N4213-'Transaction Data'!$M4213</f>
        <v>5075</v>
      </c>
      <c r="P4213" s="2">
        <f>DATEDIF('Transaction Data'!$D4213,'Transaction Data'!$A4213,"y")</f>
        <v>44</v>
      </c>
      <c r="Q4213" s="2" t="str">
        <f>FLOOR('Transaction Data'!$P4213,15)&amp;"-"&amp;FLOOR('Transaction Data'!$P4213,15)+14</f>
        <v>30-44</v>
      </c>
      <c r="R4213" s="2" t="str">
        <f>IF('Transaction Data'!$L4213&lt;=10,"Less Expensive","Expensive")</f>
        <v>Expensive</v>
      </c>
      <c r="S4213" s="4">
        <f>WEEKDAY('Transaction Data'!$A4213)</f>
        <v>3</v>
      </c>
      <c r="T4213" s="2" t="str">
        <f>IF(WEEKDAY('Transaction Data'!$A4213,2)&lt;6,"Weekday","Weekend")</f>
        <v>Weekday</v>
      </c>
    </row>
    <row r="4214" ht="15.75" customHeight="1">
      <c r="A4214" s="1">
        <v>45493.0</v>
      </c>
      <c r="B4214" s="2" t="s">
        <v>3999</v>
      </c>
      <c r="C4214" s="2" t="s">
        <v>41</v>
      </c>
      <c r="D4214" s="1">
        <v>35090.0</v>
      </c>
      <c r="E4214" s="2" t="s">
        <v>27</v>
      </c>
      <c r="F4214" s="2">
        <v>265.0</v>
      </c>
      <c r="G4214" s="2" t="s">
        <v>55</v>
      </c>
      <c r="H4214" s="2" t="s">
        <v>49</v>
      </c>
      <c r="I4214" s="2" t="s">
        <v>25</v>
      </c>
      <c r="J4214" s="2" t="str">
        <f t="array" ref="J4214">XLOOKUP('Transaction Data'!$G4214,Product_Code,Biscuit_Brand)</f>
        <v>Vanilla Wafers</v>
      </c>
      <c r="K4214" s="2">
        <f t="array" ref="K4214">XLOOKUP('Transaction Data'!$G4214,Product_Code,Cost)</f>
        <v>18</v>
      </c>
      <c r="L4214" s="2">
        <f t="array" ref="L4214">XLOOKUP('Transaction Data'!$G4214,Product_Code,Unit_Price)</f>
        <v>36</v>
      </c>
      <c r="M4214" s="3">
        <f>'Transaction Data'!$F4214*'Transaction Data'!$K4214</f>
        <v>4770</v>
      </c>
      <c r="N4214" s="3">
        <f>'Transaction Data'!$F4214*'Transaction Data'!$L4214</f>
        <v>9540</v>
      </c>
      <c r="O4214" s="3">
        <f>'Transaction Data'!$N4214-'Transaction Data'!$M4214</f>
        <v>4770</v>
      </c>
      <c r="P4214" s="2">
        <f>DATEDIF('Transaction Data'!$D4214,'Transaction Data'!$A4214,"y")</f>
        <v>28</v>
      </c>
      <c r="Q4214" s="2" t="str">
        <f>FLOOR('Transaction Data'!$P4214,15)&amp;"-"&amp;FLOOR('Transaction Data'!$P4214,15)+14</f>
        <v>15-29</v>
      </c>
      <c r="R4214" s="2" t="str">
        <f>IF('Transaction Data'!$L4214&lt;=10,"Less Expensive","Expensive")</f>
        <v>Expensive</v>
      </c>
      <c r="S4214" s="4">
        <f>WEEKDAY('Transaction Data'!$A4214)</f>
        <v>7</v>
      </c>
      <c r="T4214" s="2" t="str">
        <f>IF(WEEKDAY('Transaction Data'!$A4214,2)&lt;6,"Weekday","Weekend")</f>
        <v>Weekend</v>
      </c>
    </row>
    <row r="4215" ht="15.75" customHeight="1">
      <c r="A4215" s="1">
        <v>45313.0</v>
      </c>
      <c r="B4215" s="2" t="s">
        <v>4000</v>
      </c>
      <c r="C4215" s="2" t="s">
        <v>65</v>
      </c>
      <c r="D4215" s="1">
        <v>19734.0</v>
      </c>
      <c r="E4215" s="2" t="s">
        <v>27</v>
      </c>
      <c r="F4215" s="2">
        <v>177.0</v>
      </c>
      <c r="G4215" s="2" t="s">
        <v>60</v>
      </c>
      <c r="H4215" s="2" t="s">
        <v>52</v>
      </c>
      <c r="I4215" s="2" t="s">
        <v>25</v>
      </c>
      <c r="J4215" s="2" t="str">
        <f t="array" ref="J4215">XLOOKUP('Transaction Data'!$G4215,Product_Code,Biscuit_Brand)</f>
        <v>Peanut Butter Bites</v>
      </c>
      <c r="K4215" s="2">
        <f t="array" ref="K4215">XLOOKUP('Transaction Data'!$G4215,Product_Code,Cost)</f>
        <v>5</v>
      </c>
      <c r="L4215" s="2">
        <f t="array" ref="L4215">XLOOKUP('Transaction Data'!$G4215,Product_Code,Unit_Price)</f>
        <v>7</v>
      </c>
      <c r="M4215" s="3">
        <f>'Transaction Data'!$F4215*'Transaction Data'!$K4215</f>
        <v>885</v>
      </c>
      <c r="N4215" s="3">
        <f>'Transaction Data'!$F4215*'Transaction Data'!$L4215</f>
        <v>1239</v>
      </c>
      <c r="O4215" s="3">
        <f>'Transaction Data'!$N4215-'Transaction Data'!$M4215</f>
        <v>354</v>
      </c>
      <c r="P4215" s="2">
        <f>DATEDIF('Transaction Data'!$D4215,'Transaction Data'!$A4215,"y")</f>
        <v>70</v>
      </c>
      <c r="Q4215" s="2" t="str">
        <f>FLOOR('Transaction Data'!$P4215,15)&amp;"-"&amp;FLOOR('Transaction Data'!$P4215,15)+14</f>
        <v>60-74</v>
      </c>
      <c r="R4215" s="2" t="str">
        <f>IF('Transaction Data'!$L4215&lt;=10,"Less Expensive","Expensive")</f>
        <v>Less Expensive</v>
      </c>
      <c r="S4215" s="4">
        <f>WEEKDAY('Transaction Data'!$A4215)</f>
        <v>2</v>
      </c>
      <c r="T4215" s="2" t="str">
        <f>IF(WEEKDAY('Transaction Data'!$A4215,2)&lt;6,"Weekday","Weekend")</f>
        <v>Weekday</v>
      </c>
    </row>
    <row r="4216" ht="15.75" customHeight="1">
      <c r="A4216" s="1">
        <v>45362.0</v>
      </c>
      <c r="B4216" s="2" t="s">
        <v>4001</v>
      </c>
      <c r="C4216" s="2" t="s">
        <v>72</v>
      </c>
      <c r="D4216" s="1">
        <v>19055.0</v>
      </c>
      <c r="E4216" s="2" t="s">
        <v>37</v>
      </c>
      <c r="F4216" s="2">
        <v>19.0</v>
      </c>
      <c r="G4216" s="2" t="s">
        <v>61</v>
      </c>
      <c r="H4216" s="2" t="s">
        <v>34</v>
      </c>
      <c r="I4216" s="2" t="s">
        <v>25</v>
      </c>
      <c r="J4216" s="2" t="str">
        <f t="array" ref="J4216">XLOOKUP('Transaction Data'!$G4216,Product_Code,Biscuit_Brand)</f>
        <v>Choco Delight</v>
      </c>
      <c r="K4216" s="2">
        <f t="array" ref="K4216">XLOOKUP('Transaction Data'!$G4216,Product_Code,Cost)</f>
        <v>3</v>
      </c>
      <c r="L4216" s="2">
        <f t="array" ref="L4216">XLOOKUP('Transaction Data'!$G4216,Product_Code,Unit_Price)</f>
        <v>5</v>
      </c>
      <c r="M4216" s="3">
        <f>'Transaction Data'!$F4216*'Transaction Data'!$K4216</f>
        <v>57</v>
      </c>
      <c r="N4216" s="3">
        <f>'Transaction Data'!$F4216*'Transaction Data'!$L4216</f>
        <v>95</v>
      </c>
      <c r="O4216" s="3">
        <f>'Transaction Data'!$N4216-'Transaction Data'!$M4216</f>
        <v>38</v>
      </c>
      <c r="P4216" s="2">
        <f>DATEDIF('Transaction Data'!$D4216,'Transaction Data'!$A4216,"y")</f>
        <v>72</v>
      </c>
      <c r="Q4216" s="2" t="str">
        <f>FLOOR('Transaction Data'!$P4216,15)&amp;"-"&amp;FLOOR('Transaction Data'!$P4216,15)+14</f>
        <v>60-74</v>
      </c>
      <c r="R4216" s="2" t="str">
        <f>IF('Transaction Data'!$L4216&lt;=10,"Less Expensive","Expensive")</f>
        <v>Less Expensive</v>
      </c>
      <c r="S4216" s="4">
        <f>WEEKDAY('Transaction Data'!$A4216)</f>
        <v>2</v>
      </c>
      <c r="T4216" s="2" t="str">
        <f>IF(WEEKDAY('Transaction Data'!$A4216,2)&lt;6,"Weekday","Weekend")</f>
        <v>Weekday</v>
      </c>
    </row>
    <row r="4217" ht="15.75" customHeight="1">
      <c r="A4217" s="1">
        <v>45407.0</v>
      </c>
      <c r="B4217" s="2" t="s">
        <v>4002</v>
      </c>
      <c r="C4217" s="2" t="s">
        <v>78</v>
      </c>
      <c r="D4217" s="1">
        <v>23145.0</v>
      </c>
      <c r="E4217" s="2" t="s">
        <v>22</v>
      </c>
      <c r="F4217" s="2">
        <v>86.0</v>
      </c>
      <c r="G4217" s="2" t="s">
        <v>28</v>
      </c>
      <c r="H4217" s="2" t="s">
        <v>34</v>
      </c>
      <c r="I4217" s="2" t="s">
        <v>25</v>
      </c>
      <c r="J4217" s="2" t="str">
        <f t="array" ref="J4217">XLOOKUP('Transaction Data'!$G4217,Product_Code,Biscuit_Brand)</f>
        <v>Shortbread</v>
      </c>
      <c r="K4217" s="2">
        <f t="array" ref="K4217">XLOOKUP('Transaction Data'!$G4217,Product_Code,Cost)</f>
        <v>10</v>
      </c>
      <c r="L4217" s="2">
        <f t="array" ref="L4217">XLOOKUP('Transaction Data'!$G4217,Product_Code,Unit_Price)</f>
        <v>45</v>
      </c>
      <c r="M4217" s="3">
        <f>'Transaction Data'!$F4217*'Transaction Data'!$K4217</f>
        <v>860</v>
      </c>
      <c r="N4217" s="3">
        <f>'Transaction Data'!$F4217*'Transaction Data'!$L4217</f>
        <v>3870</v>
      </c>
      <c r="O4217" s="3">
        <f>'Transaction Data'!$N4217-'Transaction Data'!$M4217</f>
        <v>3010</v>
      </c>
      <c r="P4217" s="2">
        <f>DATEDIF('Transaction Data'!$D4217,'Transaction Data'!$A4217,"y")</f>
        <v>60</v>
      </c>
      <c r="Q4217" s="2" t="str">
        <f>FLOOR('Transaction Data'!$P4217,15)&amp;"-"&amp;FLOOR('Transaction Data'!$P4217,15)+14</f>
        <v>60-74</v>
      </c>
      <c r="R4217" s="2" t="str">
        <f>IF('Transaction Data'!$L4217&lt;=10,"Less Expensive","Expensive")</f>
        <v>Expensive</v>
      </c>
      <c r="S4217" s="4">
        <f>WEEKDAY('Transaction Data'!$A4217)</f>
        <v>5</v>
      </c>
      <c r="T4217" s="2" t="str">
        <f>IF(WEEKDAY('Transaction Data'!$A4217,2)&lt;6,"Weekday","Weekend")</f>
        <v>Weekday</v>
      </c>
    </row>
    <row r="4218" ht="15.75" customHeight="1">
      <c r="A4218" s="1">
        <v>45429.0</v>
      </c>
      <c r="B4218" s="2" t="s">
        <v>4003</v>
      </c>
      <c r="C4218" s="2" t="s">
        <v>21</v>
      </c>
      <c r="D4218" s="1">
        <v>21410.0</v>
      </c>
      <c r="E4218" s="2" t="s">
        <v>27</v>
      </c>
      <c r="F4218" s="2">
        <v>164.0</v>
      </c>
      <c r="G4218" s="2" t="s">
        <v>55</v>
      </c>
      <c r="H4218" s="2" t="s">
        <v>39</v>
      </c>
      <c r="I4218" s="2" t="s">
        <v>25</v>
      </c>
      <c r="J4218" s="2" t="str">
        <f t="array" ref="J4218">XLOOKUP('Transaction Data'!$G4218,Product_Code,Biscuit_Brand)</f>
        <v>Vanilla Wafers</v>
      </c>
      <c r="K4218" s="2">
        <f t="array" ref="K4218">XLOOKUP('Transaction Data'!$G4218,Product_Code,Cost)</f>
        <v>18</v>
      </c>
      <c r="L4218" s="2">
        <f t="array" ref="L4218">XLOOKUP('Transaction Data'!$G4218,Product_Code,Unit_Price)</f>
        <v>36</v>
      </c>
      <c r="M4218" s="3">
        <f>'Transaction Data'!$F4218*'Transaction Data'!$K4218</f>
        <v>2952</v>
      </c>
      <c r="N4218" s="3">
        <f>'Transaction Data'!$F4218*'Transaction Data'!$L4218</f>
        <v>5904</v>
      </c>
      <c r="O4218" s="3">
        <f>'Transaction Data'!$N4218-'Transaction Data'!$M4218</f>
        <v>2952</v>
      </c>
      <c r="P4218" s="2">
        <f>DATEDIF('Transaction Data'!$D4218,'Transaction Data'!$A4218,"y")</f>
        <v>65</v>
      </c>
      <c r="Q4218" s="2" t="str">
        <f>FLOOR('Transaction Data'!$P4218,15)&amp;"-"&amp;FLOOR('Transaction Data'!$P4218,15)+14</f>
        <v>60-74</v>
      </c>
      <c r="R4218" s="2" t="str">
        <f>IF('Transaction Data'!$L4218&lt;=10,"Less Expensive","Expensive")</f>
        <v>Expensive</v>
      </c>
      <c r="S4218" s="4">
        <f>WEEKDAY('Transaction Data'!$A4218)</f>
        <v>6</v>
      </c>
      <c r="T4218" s="2" t="str">
        <f>IF(WEEKDAY('Transaction Data'!$A4218,2)&lt;6,"Weekday","Weekend")</f>
        <v>Weekday</v>
      </c>
    </row>
    <row r="4219" ht="15.75" customHeight="1">
      <c r="A4219" s="1">
        <v>45444.0</v>
      </c>
      <c r="B4219" s="2" t="s">
        <v>4004</v>
      </c>
      <c r="C4219" s="2" t="s">
        <v>65</v>
      </c>
      <c r="D4219" s="1">
        <v>23163.0</v>
      </c>
      <c r="E4219" s="2" t="s">
        <v>22</v>
      </c>
      <c r="F4219" s="2">
        <v>120.0</v>
      </c>
      <c r="G4219" s="2" t="s">
        <v>44</v>
      </c>
      <c r="H4219" s="2" t="s">
        <v>42</v>
      </c>
      <c r="I4219" s="2" t="s">
        <v>25</v>
      </c>
      <c r="J4219" s="2" t="str">
        <f t="array" ref="J4219">XLOOKUP('Transaction Data'!$G4219,Product_Code,Biscuit_Brand)</f>
        <v>Butter Crunch</v>
      </c>
      <c r="K4219" s="2">
        <f t="array" ref="K4219">XLOOKUP('Transaction Data'!$G4219,Product_Code,Cost)</f>
        <v>10</v>
      </c>
      <c r="L4219" s="2">
        <f t="array" ref="L4219">XLOOKUP('Transaction Data'!$G4219,Product_Code,Unit_Price)</f>
        <v>11</v>
      </c>
      <c r="M4219" s="3">
        <f>'Transaction Data'!$F4219*'Transaction Data'!$K4219</f>
        <v>1200</v>
      </c>
      <c r="N4219" s="3">
        <f>'Transaction Data'!$F4219*'Transaction Data'!$L4219</f>
        <v>1320</v>
      </c>
      <c r="O4219" s="3">
        <f>'Transaction Data'!$N4219-'Transaction Data'!$M4219</f>
        <v>120</v>
      </c>
      <c r="P4219" s="2">
        <f>DATEDIF('Transaction Data'!$D4219,'Transaction Data'!$A4219,"y")</f>
        <v>61</v>
      </c>
      <c r="Q4219" s="2" t="str">
        <f>FLOOR('Transaction Data'!$P4219,15)&amp;"-"&amp;FLOOR('Transaction Data'!$P4219,15)+14</f>
        <v>60-74</v>
      </c>
      <c r="R4219" s="2" t="str">
        <f>IF('Transaction Data'!$L4219&lt;=10,"Less Expensive","Expensive")</f>
        <v>Expensive</v>
      </c>
      <c r="S4219" s="4">
        <f>WEEKDAY('Transaction Data'!$A4219)</f>
        <v>7</v>
      </c>
      <c r="T4219" s="2" t="str">
        <f>IF(WEEKDAY('Transaction Data'!$A4219,2)&lt;6,"Weekday","Weekend")</f>
        <v>Weekend</v>
      </c>
    </row>
    <row r="4220" ht="15.75" customHeight="1">
      <c r="A4220" s="1">
        <v>45462.0</v>
      </c>
      <c r="B4220" s="2" t="s">
        <v>4005</v>
      </c>
      <c r="C4220" s="2" t="s">
        <v>69</v>
      </c>
      <c r="D4220" s="1">
        <v>18565.0</v>
      </c>
      <c r="E4220" s="2" t="s">
        <v>63</v>
      </c>
      <c r="F4220" s="2">
        <v>435.0</v>
      </c>
      <c r="G4220" s="2" t="s">
        <v>28</v>
      </c>
      <c r="H4220" s="2" t="s">
        <v>45</v>
      </c>
      <c r="I4220" s="2" t="s">
        <v>25</v>
      </c>
      <c r="J4220" s="2" t="str">
        <f t="array" ref="J4220">XLOOKUP('Transaction Data'!$G4220,Product_Code,Biscuit_Brand)</f>
        <v>Shortbread</v>
      </c>
      <c r="K4220" s="2">
        <f t="array" ref="K4220">XLOOKUP('Transaction Data'!$G4220,Product_Code,Cost)</f>
        <v>10</v>
      </c>
      <c r="L4220" s="2">
        <f t="array" ref="L4220">XLOOKUP('Transaction Data'!$G4220,Product_Code,Unit_Price)</f>
        <v>45</v>
      </c>
      <c r="M4220" s="3">
        <f>'Transaction Data'!$F4220*'Transaction Data'!$K4220</f>
        <v>4350</v>
      </c>
      <c r="N4220" s="3">
        <f>'Transaction Data'!$F4220*'Transaction Data'!$L4220</f>
        <v>19575</v>
      </c>
      <c r="O4220" s="3">
        <f>'Transaction Data'!$N4220-'Transaction Data'!$M4220</f>
        <v>15225</v>
      </c>
      <c r="P4220" s="2">
        <f>DATEDIF('Transaction Data'!$D4220,'Transaction Data'!$A4220,"y")</f>
        <v>73</v>
      </c>
      <c r="Q4220" s="2" t="str">
        <f>FLOOR('Transaction Data'!$P4220,15)&amp;"-"&amp;FLOOR('Transaction Data'!$P4220,15)+14</f>
        <v>60-74</v>
      </c>
      <c r="R4220" s="2" t="str">
        <f>IF('Transaction Data'!$L4220&lt;=10,"Less Expensive","Expensive")</f>
        <v>Expensive</v>
      </c>
      <c r="S4220" s="4">
        <f>WEEKDAY('Transaction Data'!$A4220)</f>
        <v>4</v>
      </c>
      <c r="T4220" s="2" t="str">
        <f>IF(WEEKDAY('Transaction Data'!$A4220,2)&lt;6,"Weekday","Weekend")</f>
        <v>Weekday</v>
      </c>
    </row>
    <row r="4221" ht="15.75" customHeight="1">
      <c r="A4221" s="1">
        <v>45366.0</v>
      </c>
      <c r="B4221" s="2" t="s">
        <v>4006</v>
      </c>
      <c r="C4221" s="2" t="s">
        <v>21</v>
      </c>
      <c r="D4221" s="1">
        <v>38563.0</v>
      </c>
      <c r="E4221" s="2" t="s">
        <v>27</v>
      </c>
      <c r="F4221" s="2">
        <v>24.0</v>
      </c>
      <c r="G4221" s="2" t="s">
        <v>57</v>
      </c>
      <c r="H4221" s="2" t="s">
        <v>49</v>
      </c>
      <c r="I4221" s="2" t="s">
        <v>25</v>
      </c>
      <c r="J4221" s="2" t="str">
        <f t="array" ref="J4221">XLOOKUP('Transaction Data'!$G4221,Product_Code,Biscuit_Brand)</f>
        <v>Oatmeal Cookies</v>
      </c>
      <c r="K4221" s="2">
        <f t="array" ref="K4221">XLOOKUP('Transaction Data'!$G4221,Product_Code,Cost)</f>
        <v>19</v>
      </c>
      <c r="L4221" s="2">
        <f t="array" ref="L4221">XLOOKUP('Transaction Data'!$G4221,Product_Code,Unit_Price)</f>
        <v>23</v>
      </c>
      <c r="M4221" s="3">
        <f>'Transaction Data'!$F4221*'Transaction Data'!$K4221</f>
        <v>456</v>
      </c>
      <c r="N4221" s="3">
        <f>'Transaction Data'!$F4221*'Transaction Data'!$L4221</f>
        <v>552</v>
      </c>
      <c r="O4221" s="3">
        <f>'Transaction Data'!$N4221-'Transaction Data'!$M4221</f>
        <v>96</v>
      </c>
      <c r="P4221" s="2">
        <f>DATEDIF('Transaction Data'!$D4221,'Transaction Data'!$A4221,"y")</f>
        <v>18</v>
      </c>
      <c r="Q4221" s="2" t="str">
        <f>FLOOR('Transaction Data'!$P4221,15)&amp;"-"&amp;FLOOR('Transaction Data'!$P4221,15)+14</f>
        <v>15-29</v>
      </c>
      <c r="R4221" s="2" t="str">
        <f>IF('Transaction Data'!$L4221&lt;=10,"Less Expensive","Expensive")</f>
        <v>Expensive</v>
      </c>
      <c r="S4221" s="4">
        <f>WEEKDAY('Transaction Data'!$A4221)</f>
        <v>6</v>
      </c>
      <c r="T4221" s="2" t="str">
        <f>IF(WEEKDAY('Transaction Data'!$A4221,2)&lt;6,"Weekday","Weekend")</f>
        <v>Weekday</v>
      </c>
    </row>
    <row r="4222" ht="15.75" customHeight="1">
      <c r="A4222" s="1">
        <v>45495.0</v>
      </c>
      <c r="B4222" s="2" t="s">
        <v>4007</v>
      </c>
      <c r="C4222" s="2" t="s">
        <v>32</v>
      </c>
      <c r="D4222" s="1">
        <v>36852.0</v>
      </c>
      <c r="E4222" s="2" t="s">
        <v>27</v>
      </c>
      <c r="F4222" s="2">
        <v>54.0</v>
      </c>
      <c r="G4222" s="2" t="s">
        <v>38</v>
      </c>
      <c r="H4222" s="2" t="s">
        <v>52</v>
      </c>
      <c r="I4222" s="2" t="s">
        <v>25</v>
      </c>
      <c r="J4222" s="2" t="str">
        <f t="array" ref="J4222">XLOOKUP('Transaction Data'!$G4222,Product_Code,Biscuit_Brand)</f>
        <v>Ginger Snaps</v>
      </c>
      <c r="K4222" s="2">
        <f t="array" ref="K4222">XLOOKUP('Transaction Data'!$G4222,Product_Code,Cost)</f>
        <v>14</v>
      </c>
      <c r="L4222" s="2">
        <f t="array" ref="L4222">XLOOKUP('Transaction Data'!$G4222,Product_Code,Unit_Price)</f>
        <v>28</v>
      </c>
      <c r="M4222" s="3">
        <f>'Transaction Data'!$F4222*'Transaction Data'!$K4222</f>
        <v>756</v>
      </c>
      <c r="N4222" s="3">
        <f>'Transaction Data'!$F4222*'Transaction Data'!$L4222</f>
        <v>1512</v>
      </c>
      <c r="O4222" s="3">
        <f>'Transaction Data'!$N4222-'Transaction Data'!$M4222</f>
        <v>756</v>
      </c>
      <c r="P4222" s="2">
        <f>DATEDIF('Transaction Data'!$D4222,'Transaction Data'!$A4222,"y")</f>
        <v>23</v>
      </c>
      <c r="Q4222" s="2" t="str">
        <f>FLOOR('Transaction Data'!$P4222,15)&amp;"-"&amp;FLOOR('Transaction Data'!$P4222,15)+14</f>
        <v>15-29</v>
      </c>
      <c r="R4222" s="2" t="str">
        <f>IF('Transaction Data'!$L4222&lt;=10,"Less Expensive","Expensive")</f>
        <v>Expensive</v>
      </c>
      <c r="S4222" s="4">
        <f>WEEKDAY('Transaction Data'!$A4222)</f>
        <v>2</v>
      </c>
      <c r="T4222" s="2" t="str">
        <f>IF(WEEKDAY('Transaction Data'!$A4222,2)&lt;6,"Weekday","Weekend")</f>
        <v>Weekday</v>
      </c>
    </row>
    <row r="4223" ht="15.75" customHeight="1">
      <c r="A4223" s="1">
        <v>45495.0</v>
      </c>
      <c r="B4223" s="2" t="s">
        <v>4008</v>
      </c>
      <c r="C4223" s="2" t="s">
        <v>54</v>
      </c>
      <c r="D4223" s="1">
        <v>34841.0</v>
      </c>
      <c r="E4223" s="2" t="s">
        <v>27</v>
      </c>
      <c r="F4223" s="2">
        <v>59.0</v>
      </c>
      <c r="G4223" s="2" t="s">
        <v>33</v>
      </c>
      <c r="H4223" s="2" t="s">
        <v>49</v>
      </c>
      <c r="I4223" s="2" t="s">
        <v>25</v>
      </c>
      <c r="J4223" s="2" t="str">
        <f t="array" ref="J4223">XLOOKUP('Transaction Data'!$G4223,Product_Code,Biscuit_Brand)</f>
        <v>Caramel Biscuits</v>
      </c>
      <c r="K4223" s="2">
        <f t="array" ref="K4223">XLOOKUP('Transaction Data'!$G4223,Product_Code,Cost)</f>
        <v>18</v>
      </c>
      <c r="L4223" s="2">
        <f t="array" ref="L4223">XLOOKUP('Transaction Data'!$G4223,Product_Code,Unit_Price)</f>
        <v>22</v>
      </c>
      <c r="M4223" s="3">
        <f>'Transaction Data'!$F4223*'Transaction Data'!$K4223</f>
        <v>1062</v>
      </c>
      <c r="N4223" s="3">
        <f>'Transaction Data'!$F4223*'Transaction Data'!$L4223</f>
        <v>1298</v>
      </c>
      <c r="O4223" s="3">
        <f>'Transaction Data'!$N4223-'Transaction Data'!$M4223</f>
        <v>236</v>
      </c>
      <c r="P4223" s="2">
        <f>DATEDIF('Transaction Data'!$D4223,'Transaction Data'!$A4223,"y")</f>
        <v>29</v>
      </c>
      <c r="Q4223" s="2" t="str">
        <f>FLOOR('Transaction Data'!$P4223,15)&amp;"-"&amp;FLOOR('Transaction Data'!$P4223,15)+14</f>
        <v>15-29</v>
      </c>
      <c r="R4223" s="2" t="str">
        <f>IF('Transaction Data'!$L4223&lt;=10,"Less Expensive","Expensive")</f>
        <v>Expensive</v>
      </c>
      <c r="S4223" s="4">
        <f>WEEKDAY('Transaction Data'!$A4223)</f>
        <v>2</v>
      </c>
      <c r="T4223" s="2" t="str">
        <f>IF(WEEKDAY('Transaction Data'!$A4223,2)&lt;6,"Weekday","Weekend")</f>
        <v>Weekday</v>
      </c>
    </row>
    <row r="4224" ht="15.75" customHeight="1">
      <c r="A4224" s="1">
        <v>45318.0</v>
      </c>
      <c r="B4224" s="2" t="s">
        <v>4009</v>
      </c>
      <c r="C4224" s="2" t="s">
        <v>41</v>
      </c>
      <c r="D4224" s="1">
        <v>30791.0</v>
      </c>
      <c r="E4224" s="2" t="s">
        <v>22</v>
      </c>
      <c r="F4224" s="2">
        <v>162.0</v>
      </c>
      <c r="G4224" s="2" t="s">
        <v>61</v>
      </c>
      <c r="H4224" s="2" t="s">
        <v>52</v>
      </c>
      <c r="I4224" s="2" t="s">
        <v>25</v>
      </c>
      <c r="J4224" s="2" t="str">
        <f t="array" ref="J4224">XLOOKUP('Transaction Data'!$G4224,Product_Code,Biscuit_Brand)</f>
        <v>Choco Delight</v>
      </c>
      <c r="K4224" s="2">
        <f t="array" ref="K4224">XLOOKUP('Transaction Data'!$G4224,Product_Code,Cost)</f>
        <v>3</v>
      </c>
      <c r="L4224" s="2">
        <f t="array" ref="L4224">XLOOKUP('Transaction Data'!$G4224,Product_Code,Unit_Price)</f>
        <v>5</v>
      </c>
      <c r="M4224" s="3">
        <f>'Transaction Data'!$F4224*'Transaction Data'!$K4224</f>
        <v>486</v>
      </c>
      <c r="N4224" s="3">
        <f>'Transaction Data'!$F4224*'Transaction Data'!$L4224</f>
        <v>810</v>
      </c>
      <c r="O4224" s="3">
        <f>'Transaction Data'!$N4224-'Transaction Data'!$M4224</f>
        <v>324</v>
      </c>
      <c r="P4224" s="2">
        <f>DATEDIF('Transaction Data'!$D4224,'Transaction Data'!$A4224,"y")</f>
        <v>39</v>
      </c>
      <c r="Q4224" s="2" t="str">
        <f>FLOOR('Transaction Data'!$P4224,15)&amp;"-"&amp;FLOOR('Transaction Data'!$P4224,15)+14</f>
        <v>30-44</v>
      </c>
      <c r="R4224" s="2" t="str">
        <f>IF('Transaction Data'!$L4224&lt;=10,"Less Expensive","Expensive")</f>
        <v>Less Expensive</v>
      </c>
      <c r="S4224" s="4">
        <f>WEEKDAY('Transaction Data'!$A4224)</f>
        <v>7</v>
      </c>
      <c r="T4224" s="2" t="str">
        <f>IF(WEEKDAY('Transaction Data'!$A4224,2)&lt;6,"Weekday","Weekend")</f>
        <v>Weekend</v>
      </c>
    </row>
    <row r="4225" ht="15.75" customHeight="1">
      <c r="A4225" s="1">
        <v>45414.0</v>
      </c>
      <c r="B4225" s="2" t="s">
        <v>4010</v>
      </c>
      <c r="C4225" s="2" t="s">
        <v>78</v>
      </c>
      <c r="D4225" s="1">
        <v>31182.0</v>
      </c>
      <c r="E4225" s="2" t="s">
        <v>63</v>
      </c>
      <c r="F4225" s="2">
        <v>387.0</v>
      </c>
      <c r="G4225" s="2" t="s">
        <v>28</v>
      </c>
      <c r="H4225" s="2" t="s">
        <v>52</v>
      </c>
      <c r="I4225" s="2" t="s">
        <v>25</v>
      </c>
      <c r="J4225" s="2" t="str">
        <f t="array" ref="J4225">XLOOKUP('Transaction Data'!$G4225,Product_Code,Biscuit_Brand)</f>
        <v>Shortbread</v>
      </c>
      <c r="K4225" s="2">
        <f t="array" ref="K4225">XLOOKUP('Transaction Data'!$G4225,Product_Code,Cost)</f>
        <v>10</v>
      </c>
      <c r="L4225" s="2">
        <f t="array" ref="L4225">XLOOKUP('Transaction Data'!$G4225,Product_Code,Unit_Price)</f>
        <v>45</v>
      </c>
      <c r="M4225" s="3">
        <f>'Transaction Data'!$F4225*'Transaction Data'!$K4225</f>
        <v>3870</v>
      </c>
      <c r="N4225" s="3">
        <f>'Transaction Data'!$F4225*'Transaction Data'!$L4225</f>
        <v>17415</v>
      </c>
      <c r="O4225" s="3">
        <f>'Transaction Data'!$N4225-'Transaction Data'!$M4225</f>
        <v>13545</v>
      </c>
      <c r="P4225" s="2">
        <f>DATEDIF('Transaction Data'!$D4225,'Transaction Data'!$A4225,"y")</f>
        <v>38</v>
      </c>
      <c r="Q4225" s="2" t="str">
        <f>FLOOR('Transaction Data'!$P4225,15)&amp;"-"&amp;FLOOR('Transaction Data'!$P4225,15)+14</f>
        <v>30-44</v>
      </c>
      <c r="R4225" s="2" t="str">
        <f>IF('Transaction Data'!$L4225&lt;=10,"Less Expensive","Expensive")</f>
        <v>Expensive</v>
      </c>
      <c r="S4225" s="4">
        <f>WEEKDAY('Transaction Data'!$A4225)</f>
        <v>5</v>
      </c>
      <c r="T4225" s="2" t="str">
        <f>IF(WEEKDAY('Transaction Data'!$A4225,2)&lt;6,"Weekday","Weekend")</f>
        <v>Weekday</v>
      </c>
    </row>
    <row r="4226" ht="15.75" customHeight="1">
      <c r="A4226" s="1">
        <v>45314.0</v>
      </c>
      <c r="B4226" s="2" t="s">
        <v>1376</v>
      </c>
      <c r="C4226" s="2" t="s">
        <v>47</v>
      </c>
      <c r="D4226" s="1">
        <v>19647.0</v>
      </c>
      <c r="E4226" s="2" t="s">
        <v>37</v>
      </c>
      <c r="F4226" s="2">
        <v>109.0</v>
      </c>
      <c r="G4226" s="2" t="s">
        <v>60</v>
      </c>
      <c r="H4226" s="2" t="s">
        <v>45</v>
      </c>
      <c r="I4226" s="2" t="s">
        <v>30</v>
      </c>
      <c r="J4226" s="2" t="str">
        <f t="array" ref="J4226">XLOOKUP('Transaction Data'!$G4226,Product_Code,Biscuit_Brand)</f>
        <v>Peanut Butter Bites</v>
      </c>
      <c r="K4226" s="2">
        <f t="array" ref="K4226">XLOOKUP('Transaction Data'!$G4226,Product_Code,Cost)</f>
        <v>5</v>
      </c>
      <c r="L4226" s="2">
        <f t="array" ref="L4226">XLOOKUP('Transaction Data'!$G4226,Product_Code,Unit_Price)</f>
        <v>7</v>
      </c>
      <c r="M4226" s="3">
        <f>'Transaction Data'!$F4226*'Transaction Data'!$K4226</f>
        <v>545</v>
      </c>
      <c r="N4226" s="3">
        <f>'Transaction Data'!$F4226*'Transaction Data'!$L4226</f>
        <v>763</v>
      </c>
      <c r="O4226" s="3">
        <f>'Transaction Data'!$N4226-'Transaction Data'!$M4226</f>
        <v>218</v>
      </c>
      <c r="P4226" s="2">
        <f>DATEDIF('Transaction Data'!$D4226,'Transaction Data'!$A4226,"y")</f>
        <v>70</v>
      </c>
      <c r="Q4226" s="2" t="str">
        <f>FLOOR('Transaction Data'!$P4226,15)&amp;"-"&amp;FLOOR('Transaction Data'!$P4226,15)+14</f>
        <v>60-74</v>
      </c>
      <c r="R4226" s="2" t="str">
        <f>IF('Transaction Data'!$L4226&lt;=10,"Less Expensive","Expensive")</f>
        <v>Less Expensive</v>
      </c>
      <c r="S4226" s="4">
        <f>WEEKDAY('Transaction Data'!$A4226)</f>
        <v>3</v>
      </c>
      <c r="T4226" s="2" t="str">
        <f>IF(WEEKDAY('Transaction Data'!$A4226,2)&lt;6,"Weekday","Weekend")</f>
        <v>Weekday</v>
      </c>
    </row>
    <row r="4227" ht="15.75" customHeight="1">
      <c r="A4227" s="1">
        <v>45433.0</v>
      </c>
      <c r="B4227" s="2" t="s">
        <v>4011</v>
      </c>
      <c r="C4227" s="2" t="s">
        <v>21</v>
      </c>
      <c r="D4227" s="1">
        <v>20664.0</v>
      </c>
      <c r="E4227" s="2" t="s">
        <v>27</v>
      </c>
      <c r="F4227" s="2">
        <v>204.0</v>
      </c>
      <c r="G4227" s="2" t="s">
        <v>28</v>
      </c>
      <c r="H4227" s="2" t="s">
        <v>49</v>
      </c>
      <c r="I4227" s="2" t="s">
        <v>25</v>
      </c>
      <c r="J4227" s="2" t="str">
        <f t="array" ref="J4227">XLOOKUP('Transaction Data'!$G4227,Product_Code,Biscuit_Brand)</f>
        <v>Shortbread</v>
      </c>
      <c r="K4227" s="2">
        <f t="array" ref="K4227">XLOOKUP('Transaction Data'!$G4227,Product_Code,Cost)</f>
        <v>10</v>
      </c>
      <c r="L4227" s="2">
        <f t="array" ref="L4227">XLOOKUP('Transaction Data'!$G4227,Product_Code,Unit_Price)</f>
        <v>45</v>
      </c>
      <c r="M4227" s="3">
        <f>'Transaction Data'!$F4227*'Transaction Data'!$K4227</f>
        <v>2040</v>
      </c>
      <c r="N4227" s="3">
        <f>'Transaction Data'!$F4227*'Transaction Data'!$L4227</f>
        <v>9180</v>
      </c>
      <c r="O4227" s="3">
        <f>'Transaction Data'!$N4227-'Transaction Data'!$M4227</f>
        <v>7140</v>
      </c>
      <c r="P4227" s="2">
        <f>DATEDIF('Transaction Data'!$D4227,'Transaction Data'!$A4227,"y")</f>
        <v>67</v>
      </c>
      <c r="Q4227" s="2" t="str">
        <f>FLOOR('Transaction Data'!$P4227,15)&amp;"-"&amp;FLOOR('Transaction Data'!$P4227,15)+14</f>
        <v>60-74</v>
      </c>
      <c r="R4227" s="2" t="str">
        <f>IF('Transaction Data'!$L4227&lt;=10,"Less Expensive","Expensive")</f>
        <v>Expensive</v>
      </c>
      <c r="S4227" s="4">
        <f>WEEKDAY('Transaction Data'!$A4227)</f>
        <v>3</v>
      </c>
      <c r="T4227" s="2" t="str">
        <f>IF(WEEKDAY('Transaction Data'!$A4227,2)&lt;6,"Weekday","Weekend")</f>
        <v>Weekday</v>
      </c>
    </row>
    <row r="4228" ht="15.75" customHeight="1">
      <c r="A4228" s="1">
        <v>45345.0</v>
      </c>
      <c r="B4228" s="2" t="s">
        <v>4012</v>
      </c>
      <c r="C4228" s="2" t="s">
        <v>47</v>
      </c>
      <c r="D4228" s="1">
        <v>21645.0</v>
      </c>
      <c r="E4228" s="2" t="s">
        <v>22</v>
      </c>
      <c r="F4228" s="2">
        <v>31.0</v>
      </c>
      <c r="G4228" s="2" t="s">
        <v>61</v>
      </c>
      <c r="H4228" s="2" t="s">
        <v>52</v>
      </c>
      <c r="I4228" s="2" t="s">
        <v>25</v>
      </c>
      <c r="J4228" s="2" t="str">
        <f t="array" ref="J4228">XLOOKUP('Transaction Data'!$G4228,Product_Code,Biscuit_Brand)</f>
        <v>Choco Delight</v>
      </c>
      <c r="K4228" s="2">
        <f t="array" ref="K4228">XLOOKUP('Transaction Data'!$G4228,Product_Code,Cost)</f>
        <v>3</v>
      </c>
      <c r="L4228" s="2">
        <f t="array" ref="L4228">XLOOKUP('Transaction Data'!$G4228,Product_Code,Unit_Price)</f>
        <v>5</v>
      </c>
      <c r="M4228" s="3">
        <f>'Transaction Data'!$F4228*'Transaction Data'!$K4228</f>
        <v>93</v>
      </c>
      <c r="N4228" s="3">
        <f>'Transaction Data'!$F4228*'Transaction Data'!$L4228</f>
        <v>155</v>
      </c>
      <c r="O4228" s="3">
        <f>'Transaction Data'!$N4228-'Transaction Data'!$M4228</f>
        <v>62</v>
      </c>
      <c r="P4228" s="2">
        <f>DATEDIF('Transaction Data'!$D4228,'Transaction Data'!$A4228,"y")</f>
        <v>64</v>
      </c>
      <c r="Q4228" s="2" t="str">
        <f>FLOOR('Transaction Data'!$P4228,15)&amp;"-"&amp;FLOOR('Transaction Data'!$P4228,15)+14</f>
        <v>60-74</v>
      </c>
      <c r="R4228" s="2" t="str">
        <f>IF('Transaction Data'!$L4228&lt;=10,"Less Expensive","Expensive")</f>
        <v>Less Expensive</v>
      </c>
      <c r="S4228" s="4">
        <f>WEEKDAY('Transaction Data'!$A4228)</f>
        <v>6</v>
      </c>
      <c r="T4228" s="2" t="str">
        <f>IF(WEEKDAY('Transaction Data'!$A4228,2)&lt;6,"Weekday","Weekend")</f>
        <v>Weekday</v>
      </c>
    </row>
    <row r="4229" ht="15.75" customHeight="1">
      <c r="A4229" s="1">
        <v>45492.0</v>
      </c>
      <c r="B4229" s="2" t="s">
        <v>4013</v>
      </c>
      <c r="C4229" s="2" t="s">
        <v>47</v>
      </c>
      <c r="D4229" s="1">
        <v>31158.0</v>
      </c>
      <c r="E4229" s="2" t="s">
        <v>63</v>
      </c>
      <c r="F4229" s="2">
        <v>135.0</v>
      </c>
      <c r="G4229" s="2" t="s">
        <v>44</v>
      </c>
      <c r="H4229" s="2" t="s">
        <v>49</v>
      </c>
      <c r="I4229" s="2" t="s">
        <v>25</v>
      </c>
      <c r="J4229" s="2" t="str">
        <f t="array" ref="J4229">XLOOKUP('Transaction Data'!$G4229,Product_Code,Biscuit_Brand)</f>
        <v>Butter Crunch</v>
      </c>
      <c r="K4229" s="2">
        <f t="array" ref="K4229">XLOOKUP('Transaction Data'!$G4229,Product_Code,Cost)</f>
        <v>10</v>
      </c>
      <c r="L4229" s="2">
        <f t="array" ref="L4229">XLOOKUP('Transaction Data'!$G4229,Product_Code,Unit_Price)</f>
        <v>11</v>
      </c>
      <c r="M4229" s="3">
        <f>'Transaction Data'!$F4229*'Transaction Data'!$K4229</f>
        <v>1350</v>
      </c>
      <c r="N4229" s="3">
        <f>'Transaction Data'!$F4229*'Transaction Data'!$L4229</f>
        <v>1485</v>
      </c>
      <c r="O4229" s="3">
        <f>'Transaction Data'!$N4229-'Transaction Data'!$M4229</f>
        <v>135</v>
      </c>
      <c r="P4229" s="2">
        <f>DATEDIF('Transaction Data'!$D4229,'Transaction Data'!$A4229,"y")</f>
        <v>39</v>
      </c>
      <c r="Q4229" s="2" t="str">
        <f>FLOOR('Transaction Data'!$P4229,15)&amp;"-"&amp;FLOOR('Transaction Data'!$P4229,15)+14</f>
        <v>30-44</v>
      </c>
      <c r="R4229" s="2" t="str">
        <f>IF('Transaction Data'!$L4229&lt;=10,"Less Expensive","Expensive")</f>
        <v>Expensive</v>
      </c>
      <c r="S4229" s="4">
        <f>WEEKDAY('Transaction Data'!$A4229)</f>
        <v>6</v>
      </c>
      <c r="T4229" s="2" t="str">
        <f>IF(WEEKDAY('Transaction Data'!$A4229,2)&lt;6,"Weekday","Weekend")</f>
        <v>Weekday</v>
      </c>
    </row>
    <row r="4230" ht="15.75" customHeight="1">
      <c r="A4230" s="1">
        <v>45340.0</v>
      </c>
      <c r="B4230" s="2" t="s">
        <v>4014</v>
      </c>
      <c r="C4230" s="2" t="s">
        <v>78</v>
      </c>
      <c r="D4230" s="1">
        <v>28398.0</v>
      </c>
      <c r="E4230" s="2" t="s">
        <v>27</v>
      </c>
      <c r="F4230" s="2">
        <v>119.0</v>
      </c>
      <c r="G4230" s="2" t="s">
        <v>48</v>
      </c>
      <c r="H4230" s="2" t="s">
        <v>52</v>
      </c>
      <c r="I4230" s="2" t="s">
        <v>25</v>
      </c>
      <c r="J4230" s="2" t="str">
        <f t="array" ref="J4230">XLOOKUP('Transaction Data'!$G4230,Product_Code,Biscuit_Brand)</f>
        <v>Lemon Crisps</v>
      </c>
      <c r="K4230" s="2">
        <f t="array" ref="K4230">XLOOKUP('Transaction Data'!$G4230,Product_Code,Cost)</f>
        <v>7</v>
      </c>
      <c r="L4230" s="2">
        <f t="array" ref="L4230">XLOOKUP('Transaction Data'!$G4230,Product_Code,Unit_Price)</f>
        <v>9</v>
      </c>
      <c r="M4230" s="3">
        <f>'Transaction Data'!$F4230*'Transaction Data'!$K4230</f>
        <v>833</v>
      </c>
      <c r="N4230" s="3">
        <f>'Transaction Data'!$F4230*'Transaction Data'!$L4230</f>
        <v>1071</v>
      </c>
      <c r="O4230" s="3">
        <f>'Transaction Data'!$N4230-'Transaction Data'!$M4230</f>
        <v>238</v>
      </c>
      <c r="P4230" s="2">
        <f>DATEDIF('Transaction Data'!$D4230,'Transaction Data'!$A4230,"y")</f>
        <v>46</v>
      </c>
      <c r="Q4230" s="2" t="str">
        <f>FLOOR('Transaction Data'!$P4230,15)&amp;"-"&amp;FLOOR('Transaction Data'!$P4230,15)+14</f>
        <v>45-59</v>
      </c>
      <c r="R4230" s="2" t="str">
        <f>IF('Transaction Data'!$L4230&lt;=10,"Less Expensive","Expensive")</f>
        <v>Less Expensive</v>
      </c>
      <c r="S4230" s="4">
        <f>WEEKDAY('Transaction Data'!$A4230)</f>
        <v>1</v>
      </c>
      <c r="T4230" s="2" t="str">
        <f>IF(WEEKDAY('Transaction Data'!$A4230,2)&lt;6,"Weekday","Weekend")</f>
        <v>Weekend</v>
      </c>
    </row>
    <row r="4231" ht="15.75" customHeight="1">
      <c r="A4231" s="1">
        <v>45415.0</v>
      </c>
      <c r="B4231" s="2" t="s">
        <v>4015</v>
      </c>
      <c r="C4231" s="2" t="s">
        <v>32</v>
      </c>
      <c r="D4231" s="1">
        <v>20173.0</v>
      </c>
      <c r="E4231" s="2" t="s">
        <v>37</v>
      </c>
      <c r="F4231" s="2">
        <v>37.0</v>
      </c>
      <c r="G4231" s="2" t="s">
        <v>33</v>
      </c>
      <c r="H4231" s="2" t="s">
        <v>34</v>
      </c>
      <c r="I4231" s="2" t="s">
        <v>25</v>
      </c>
      <c r="J4231" s="2" t="str">
        <f t="array" ref="J4231">XLOOKUP('Transaction Data'!$G4231,Product_Code,Biscuit_Brand)</f>
        <v>Caramel Biscuits</v>
      </c>
      <c r="K4231" s="2">
        <f t="array" ref="K4231">XLOOKUP('Transaction Data'!$G4231,Product_Code,Cost)</f>
        <v>18</v>
      </c>
      <c r="L4231" s="2">
        <f t="array" ref="L4231">XLOOKUP('Transaction Data'!$G4231,Product_Code,Unit_Price)</f>
        <v>22</v>
      </c>
      <c r="M4231" s="3">
        <f>'Transaction Data'!$F4231*'Transaction Data'!$K4231</f>
        <v>666</v>
      </c>
      <c r="N4231" s="3">
        <f>'Transaction Data'!$F4231*'Transaction Data'!$L4231</f>
        <v>814</v>
      </c>
      <c r="O4231" s="3">
        <f>'Transaction Data'!$N4231-'Transaction Data'!$M4231</f>
        <v>148</v>
      </c>
      <c r="P4231" s="2">
        <f>DATEDIF('Transaction Data'!$D4231,'Transaction Data'!$A4231,"y")</f>
        <v>69</v>
      </c>
      <c r="Q4231" s="2" t="str">
        <f>FLOOR('Transaction Data'!$P4231,15)&amp;"-"&amp;FLOOR('Transaction Data'!$P4231,15)+14</f>
        <v>60-74</v>
      </c>
      <c r="R4231" s="2" t="str">
        <f>IF('Transaction Data'!$L4231&lt;=10,"Less Expensive","Expensive")</f>
        <v>Expensive</v>
      </c>
      <c r="S4231" s="4">
        <f>WEEKDAY('Transaction Data'!$A4231)</f>
        <v>6</v>
      </c>
      <c r="T4231" s="2" t="str">
        <f>IF(WEEKDAY('Transaction Data'!$A4231,2)&lt;6,"Weekday","Weekend")</f>
        <v>Weekday</v>
      </c>
    </row>
    <row r="4232" ht="15.75" customHeight="1">
      <c r="A4232" s="1">
        <v>45452.0</v>
      </c>
      <c r="B4232" s="2" t="s">
        <v>4016</v>
      </c>
      <c r="C4232" s="2" t="s">
        <v>21</v>
      </c>
      <c r="D4232" s="1">
        <v>19986.0</v>
      </c>
      <c r="E4232" s="2" t="s">
        <v>37</v>
      </c>
      <c r="F4232" s="2">
        <v>149.0</v>
      </c>
      <c r="G4232" s="2" t="s">
        <v>44</v>
      </c>
      <c r="H4232" s="2" t="s">
        <v>34</v>
      </c>
      <c r="I4232" s="2" t="s">
        <v>25</v>
      </c>
      <c r="J4232" s="2" t="str">
        <f t="array" ref="J4232">XLOOKUP('Transaction Data'!$G4232,Product_Code,Biscuit_Brand)</f>
        <v>Butter Crunch</v>
      </c>
      <c r="K4232" s="2">
        <f t="array" ref="K4232">XLOOKUP('Transaction Data'!$G4232,Product_Code,Cost)</f>
        <v>10</v>
      </c>
      <c r="L4232" s="2">
        <f t="array" ref="L4232">XLOOKUP('Transaction Data'!$G4232,Product_Code,Unit_Price)</f>
        <v>11</v>
      </c>
      <c r="M4232" s="3">
        <f>'Transaction Data'!$F4232*'Transaction Data'!$K4232</f>
        <v>1490</v>
      </c>
      <c r="N4232" s="3">
        <f>'Transaction Data'!$F4232*'Transaction Data'!$L4232</f>
        <v>1639</v>
      </c>
      <c r="O4232" s="3">
        <f>'Transaction Data'!$N4232-'Transaction Data'!$M4232</f>
        <v>149</v>
      </c>
      <c r="P4232" s="2">
        <f>DATEDIF('Transaction Data'!$D4232,'Transaction Data'!$A4232,"y")</f>
        <v>69</v>
      </c>
      <c r="Q4232" s="2" t="str">
        <f>FLOOR('Transaction Data'!$P4232,15)&amp;"-"&amp;FLOOR('Transaction Data'!$P4232,15)+14</f>
        <v>60-74</v>
      </c>
      <c r="R4232" s="2" t="str">
        <f>IF('Transaction Data'!$L4232&lt;=10,"Less Expensive","Expensive")</f>
        <v>Expensive</v>
      </c>
      <c r="S4232" s="4">
        <f>WEEKDAY('Transaction Data'!$A4232)</f>
        <v>1</v>
      </c>
      <c r="T4232" s="2" t="str">
        <f>IF(WEEKDAY('Transaction Data'!$A4232,2)&lt;6,"Weekday","Weekend")</f>
        <v>Weekend</v>
      </c>
    </row>
    <row r="4233" ht="15.75" customHeight="1">
      <c r="A4233" s="1">
        <v>45340.0</v>
      </c>
      <c r="B4233" s="2" t="s">
        <v>4017</v>
      </c>
      <c r="C4233" s="2" t="s">
        <v>51</v>
      </c>
      <c r="D4233" s="1">
        <v>25055.0</v>
      </c>
      <c r="E4233" s="2" t="s">
        <v>37</v>
      </c>
      <c r="F4233" s="2">
        <v>258.0</v>
      </c>
      <c r="G4233" s="2" t="s">
        <v>48</v>
      </c>
      <c r="H4233" s="2" t="s">
        <v>39</v>
      </c>
      <c r="I4233" s="2" t="s">
        <v>25</v>
      </c>
      <c r="J4233" s="2" t="str">
        <f t="array" ref="J4233">XLOOKUP('Transaction Data'!$G4233,Product_Code,Biscuit_Brand)</f>
        <v>Lemon Crisps</v>
      </c>
      <c r="K4233" s="2">
        <f t="array" ref="K4233">XLOOKUP('Transaction Data'!$G4233,Product_Code,Cost)</f>
        <v>7</v>
      </c>
      <c r="L4233" s="2">
        <f t="array" ref="L4233">XLOOKUP('Transaction Data'!$G4233,Product_Code,Unit_Price)</f>
        <v>9</v>
      </c>
      <c r="M4233" s="3">
        <f>'Transaction Data'!$F4233*'Transaction Data'!$K4233</f>
        <v>1806</v>
      </c>
      <c r="N4233" s="3">
        <f>'Transaction Data'!$F4233*'Transaction Data'!$L4233</f>
        <v>2322</v>
      </c>
      <c r="O4233" s="3">
        <f>'Transaction Data'!$N4233-'Transaction Data'!$M4233</f>
        <v>516</v>
      </c>
      <c r="P4233" s="2">
        <f>DATEDIF('Transaction Data'!$D4233,'Transaction Data'!$A4233,"y")</f>
        <v>55</v>
      </c>
      <c r="Q4233" s="2" t="str">
        <f>FLOOR('Transaction Data'!$P4233,15)&amp;"-"&amp;FLOOR('Transaction Data'!$P4233,15)+14</f>
        <v>45-59</v>
      </c>
      <c r="R4233" s="2" t="str">
        <f>IF('Transaction Data'!$L4233&lt;=10,"Less Expensive","Expensive")</f>
        <v>Less Expensive</v>
      </c>
      <c r="S4233" s="4">
        <f>WEEKDAY('Transaction Data'!$A4233)</f>
        <v>1</v>
      </c>
      <c r="T4233" s="2" t="str">
        <f>IF(WEEKDAY('Transaction Data'!$A4233,2)&lt;6,"Weekday","Weekend")</f>
        <v>Weekend</v>
      </c>
    </row>
    <row r="4234" ht="15.75" customHeight="1">
      <c r="A4234" s="1">
        <v>45394.0</v>
      </c>
      <c r="B4234" s="2" t="s">
        <v>4018</v>
      </c>
      <c r="C4234" s="2" t="s">
        <v>69</v>
      </c>
      <c r="D4234" s="1">
        <v>37973.0</v>
      </c>
      <c r="E4234" s="2" t="s">
        <v>27</v>
      </c>
      <c r="F4234" s="2">
        <v>57.0</v>
      </c>
      <c r="G4234" s="2" t="s">
        <v>33</v>
      </c>
      <c r="H4234" s="2" t="s">
        <v>42</v>
      </c>
      <c r="I4234" s="2" t="s">
        <v>25</v>
      </c>
      <c r="J4234" s="2" t="str">
        <f t="array" ref="J4234">XLOOKUP('Transaction Data'!$G4234,Product_Code,Biscuit_Brand)</f>
        <v>Caramel Biscuits</v>
      </c>
      <c r="K4234" s="2">
        <f t="array" ref="K4234">XLOOKUP('Transaction Data'!$G4234,Product_Code,Cost)</f>
        <v>18</v>
      </c>
      <c r="L4234" s="2">
        <f t="array" ref="L4234">XLOOKUP('Transaction Data'!$G4234,Product_Code,Unit_Price)</f>
        <v>22</v>
      </c>
      <c r="M4234" s="3">
        <f>'Transaction Data'!$F4234*'Transaction Data'!$K4234</f>
        <v>1026</v>
      </c>
      <c r="N4234" s="3">
        <f>'Transaction Data'!$F4234*'Transaction Data'!$L4234</f>
        <v>1254</v>
      </c>
      <c r="O4234" s="3">
        <f>'Transaction Data'!$N4234-'Transaction Data'!$M4234</f>
        <v>228</v>
      </c>
      <c r="P4234" s="2">
        <f>DATEDIF('Transaction Data'!$D4234,'Transaction Data'!$A4234,"y")</f>
        <v>20</v>
      </c>
      <c r="Q4234" s="2" t="str">
        <f>FLOOR('Transaction Data'!$P4234,15)&amp;"-"&amp;FLOOR('Transaction Data'!$P4234,15)+14</f>
        <v>15-29</v>
      </c>
      <c r="R4234" s="2" t="str">
        <f>IF('Transaction Data'!$L4234&lt;=10,"Less Expensive","Expensive")</f>
        <v>Expensive</v>
      </c>
      <c r="S4234" s="4">
        <f>WEEKDAY('Transaction Data'!$A4234)</f>
        <v>6</v>
      </c>
      <c r="T4234" s="2" t="str">
        <f>IF(WEEKDAY('Transaction Data'!$A4234,2)&lt;6,"Weekday","Weekend")</f>
        <v>Weekday</v>
      </c>
    </row>
    <row r="4235" ht="15.75" customHeight="1">
      <c r="A4235" s="1">
        <v>45296.0</v>
      </c>
      <c r="B4235" s="2" t="s">
        <v>4019</v>
      </c>
      <c r="C4235" s="2" t="s">
        <v>32</v>
      </c>
      <c r="D4235" s="1">
        <v>32591.0</v>
      </c>
      <c r="E4235" s="2" t="s">
        <v>22</v>
      </c>
      <c r="F4235" s="2">
        <v>415.0</v>
      </c>
      <c r="G4235" s="2" t="s">
        <v>55</v>
      </c>
      <c r="H4235" s="2" t="s">
        <v>45</v>
      </c>
      <c r="I4235" s="2" t="s">
        <v>25</v>
      </c>
      <c r="J4235" s="2" t="str">
        <f t="array" ref="J4235">XLOOKUP('Transaction Data'!$G4235,Product_Code,Biscuit_Brand)</f>
        <v>Vanilla Wafers</v>
      </c>
      <c r="K4235" s="2">
        <f t="array" ref="K4235">XLOOKUP('Transaction Data'!$G4235,Product_Code,Cost)</f>
        <v>18</v>
      </c>
      <c r="L4235" s="2">
        <f t="array" ref="L4235">XLOOKUP('Transaction Data'!$G4235,Product_Code,Unit_Price)</f>
        <v>36</v>
      </c>
      <c r="M4235" s="3">
        <f>'Transaction Data'!$F4235*'Transaction Data'!$K4235</f>
        <v>7470</v>
      </c>
      <c r="N4235" s="3">
        <f>'Transaction Data'!$F4235*'Transaction Data'!$L4235</f>
        <v>14940</v>
      </c>
      <c r="O4235" s="3">
        <f>'Transaction Data'!$N4235-'Transaction Data'!$M4235</f>
        <v>7470</v>
      </c>
      <c r="P4235" s="2">
        <f>DATEDIF('Transaction Data'!$D4235,'Transaction Data'!$A4235,"y")</f>
        <v>34</v>
      </c>
      <c r="Q4235" s="2" t="str">
        <f>FLOOR('Transaction Data'!$P4235,15)&amp;"-"&amp;FLOOR('Transaction Data'!$P4235,15)+14</f>
        <v>30-44</v>
      </c>
      <c r="R4235" s="2" t="str">
        <f>IF('Transaction Data'!$L4235&lt;=10,"Less Expensive","Expensive")</f>
        <v>Expensive</v>
      </c>
      <c r="S4235" s="4">
        <f>WEEKDAY('Transaction Data'!$A4235)</f>
        <v>6</v>
      </c>
      <c r="T4235" s="2" t="str">
        <f>IF(WEEKDAY('Transaction Data'!$A4235,2)&lt;6,"Weekday","Weekend")</f>
        <v>Weekday</v>
      </c>
    </row>
    <row r="4236" ht="15.75" customHeight="1">
      <c r="A4236" s="1">
        <v>45397.0</v>
      </c>
      <c r="B4236" s="2" t="s">
        <v>4020</v>
      </c>
      <c r="C4236" s="2" t="s">
        <v>72</v>
      </c>
      <c r="D4236" s="1">
        <v>30430.0</v>
      </c>
      <c r="E4236" s="2" t="s">
        <v>22</v>
      </c>
      <c r="F4236" s="2">
        <v>500.0</v>
      </c>
      <c r="G4236" s="2" t="s">
        <v>28</v>
      </c>
      <c r="H4236" s="2" t="s">
        <v>49</v>
      </c>
      <c r="I4236" s="2" t="s">
        <v>25</v>
      </c>
      <c r="J4236" s="2" t="str">
        <f t="array" ref="J4236">XLOOKUP('Transaction Data'!$G4236,Product_Code,Biscuit_Brand)</f>
        <v>Shortbread</v>
      </c>
      <c r="K4236" s="2">
        <f t="array" ref="K4236">XLOOKUP('Transaction Data'!$G4236,Product_Code,Cost)</f>
        <v>10</v>
      </c>
      <c r="L4236" s="2">
        <f t="array" ref="L4236">XLOOKUP('Transaction Data'!$G4236,Product_Code,Unit_Price)</f>
        <v>45</v>
      </c>
      <c r="M4236" s="3">
        <f>'Transaction Data'!$F4236*'Transaction Data'!$K4236</f>
        <v>5000</v>
      </c>
      <c r="N4236" s="3">
        <f>'Transaction Data'!$F4236*'Transaction Data'!$L4236</f>
        <v>22500</v>
      </c>
      <c r="O4236" s="3">
        <f>'Transaction Data'!$N4236-'Transaction Data'!$M4236</f>
        <v>17500</v>
      </c>
      <c r="P4236" s="2">
        <f>DATEDIF('Transaction Data'!$D4236,'Transaction Data'!$A4236,"y")</f>
        <v>40</v>
      </c>
      <c r="Q4236" s="2" t="str">
        <f>FLOOR('Transaction Data'!$P4236,15)&amp;"-"&amp;FLOOR('Transaction Data'!$P4236,15)+14</f>
        <v>30-44</v>
      </c>
      <c r="R4236" s="2" t="str">
        <f>IF('Transaction Data'!$L4236&lt;=10,"Less Expensive","Expensive")</f>
        <v>Expensive</v>
      </c>
      <c r="S4236" s="4">
        <f>WEEKDAY('Transaction Data'!$A4236)</f>
        <v>2</v>
      </c>
      <c r="T4236" s="2" t="str">
        <f>IF(WEEKDAY('Transaction Data'!$A4236,2)&lt;6,"Weekday","Weekend")</f>
        <v>Weekday</v>
      </c>
    </row>
    <row r="4237" ht="15.75" customHeight="1">
      <c r="A4237" s="1">
        <v>45478.0</v>
      </c>
      <c r="B4237" s="2" t="s">
        <v>4021</v>
      </c>
      <c r="C4237" s="2" t="s">
        <v>32</v>
      </c>
      <c r="D4237" s="1">
        <v>27462.0</v>
      </c>
      <c r="E4237" s="2" t="s">
        <v>37</v>
      </c>
      <c r="F4237" s="2">
        <v>52.0</v>
      </c>
      <c r="G4237" s="2" t="s">
        <v>38</v>
      </c>
      <c r="H4237" s="2" t="s">
        <v>52</v>
      </c>
      <c r="I4237" s="2" t="s">
        <v>25</v>
      </c>
      <c r="J4237" s="2" t="str">
        <f t="array" ref="J4237">XLOOKUP('Transaction Data'!$G4237,Product_Code,Biscuit_Brand)</f>
        <v>Ginger Snaps</v>
      </c>
      <c r="K4237" s="2">
        <f t="array" ref="K4237">XLOOKUP('Transaction Data'!$G4237,Product_Code,Cost)</f>
        <v>14</v>
      </c>
      <c r="L4237" s="2">
        <f t="array" ref="L4237">XLOOKUP('Transaction Data'!$G4237,Product_Code,Unit_Price)</f>
        <v>28</v>
      </c>
      <c r="M4237" s="3">
        <f>'Transaction Data'!$F4237*'Transaction Data'!$K4237</f>
        <v>728</v>
      </c>
      <c r="N4237" s="3">
        <f>'Transaction Data'!$F4237*'Transaction Data'!$L4237</f>
        <v>1456</v>
      </c>
      <c r="O4237" s="3">
        <f>'Transaction Data'!$N4237-'Transaction Data'!$M4237</f>
        <v>728</v>
      </c>
      <c r="P4237" s="2">
        <f>DATEDIF('Transaction Data'!$D4237,'Transaction Data'!$A4237,"y")</f>
        <v>49</v>
      </c>
      <c r="Q4237" s="2" t="str">
        <f>FLOOR('Transaction Data'!$P4237,15)&amp;"-"&amp;FLOOR('Transaction Data'!$P4237,15)+14</f>
        <v>45-59</v>
      </c>
      <c r="R4237" s="2" t="str">
        <f>IF('Transaction Data'!$L4237&lt;=10,"Less Expensive","Expensive")</f>
        <v>Expensive</v>
      </c>
      <c r="S4237" s="4">
        <f>WEEKDAY('Transaction Data'!$A4237)</f>
        <v>6</v>
      </c>
      <c r="T4237" s="2" t="str">
        <f>IF(WEEKDAY('Transaction Data'!$A4237,2)&lt;6,"Weekday","Weekend")</f>
        <v>Weekday</v>
      </c>
    </row>
    <row r="4238" ht="15.75" customHeight="1">
      <c r="A4238" s="1">
        <v>45377.0</v>
      </c>
      <c r="B4238" s="2" t="s">
        <v>4022</v>
      </c>
      <c r="C4238" s="2" t="s">
        <v>69</v>
      </c>
      <c r="D4238" s="1">
        <v>15980.0</v>
      </c>
      <c r="E4238" s="2" t="s">
        <v>27</v>
      </c>
      <c r="F4238" s="2">
        <v>327.0</v>
      </c>
      <c r="G4238" s="2" t="s">
        <v>55</v>
      </c>
      <c r="H4238" s="2" t="s">
        <v>49</v>
      </c>
      <c r="I4238" s="2" t="s">
        <v>25</v>
      </c>
      <c r="J4238" s="2" t="str">
        <f t="array" ref="J4238">XLOOKUP('Transaction Data'!$G4238,Product_Code,Biscuit_Brand)</f>
        <v>Vanilla Wafers</v>
      </c>
      <c r="K4238" s="2">
        <f t="array" ref="K4238">XLOOKUP('Transaction Data'!$G4238,Product_Code,Cost)</f>
        <v>18</v>
      </c>
      <c r="L4238" s="2">
        <f t="array" ref="L4238">XLOOKUP('Transaction Data'!$G4238,Product_Code,Unit_Price)</f>
        <v>36</v>
      </c>
      <c r="M4238" s="3">
        <f>'Transaction Data'!$F4238*'Transaction Data'!$K4238</f>
        <v>5886</v>
      </c>
      <c r="N4238" s="3">
        <f>'Transaction Data'!$F4238*'Transaction Data'!$L4238</f>
        <v>11772</v>
      </c>
      <c r="O4238" s="3">
        <f>'Transaction Data'!$N4238-'Transaction Data'!$M4238</f>
        <v>5886</v>
      </c>
      <c r="P4238" s="2">
        <f>DATEDIF('Transaction Data'!$D4238,'Transaction Data'!$A4238,"y")</f>
        <v>80</v>
      </c>
      <c r="Q4238" s="2" t="str">
        <f>FLOOR('Transaction Data'!$P4238,15)&amp;"-"&amp;FLOOR('Transaction Data'!$P4238,15)+14</f>
        <v>75-89</v>
      </c>
      <c r="R4238" s="2" t="str">
        <f>IF('Transaction Data'!$L4238&lt;=10,"Less Expensive","Expensive")</f>
        <v>Expensive</v>
      </c>
      <c r="S4238" s="4">
        <f>WEEKDAY('Transaction Data'!$A4238)</f>
        <v>3</v>
      </c>
      <c r="T4238" s="2" t="str">
        <f>IF(WEEKDAY('Transaction Data'!$A4238,2)&lt;6,"Weekday","Weekend")</f>
        <v>Weekday</v>
      </c>
    </row>
    <row r="4239" ht="15.75" customHeight="1">
      <c r="A4239" s="1">
        <v>45347.0</v>
      </c>
      <c r="B4239" s="2" t="s">
        <v>4023</v>
      </c>
      <c r="C4239" s="2" t="s">
        <v>47</v>
      </c>
      <c r="D4239" s="1">
        <v>25457.0</v>
      </c>
      <c r="E4239" s="2" t="s">
        <v>22</v>
      </c>
      <c r="F4239" s="2">
        <v>83.0</v>
      </c>
      <c r="G4239" s="2" t="s">
        <v>61</v>
      </c>
      <c r="H4239" s="2" t="s">
        <v>52</v>
      </c>
      <c r="I4239" s="2" t="s">
        <v>25</v>
      </c>
      <c r="J4239" s="2" t="str">
        <f t="array" ref="J4239">XLOOKUP('Transaction Data'!$G4239,Product_Code,Biscuit_Brand)</f>
        <v>Choco Delight</v>
      </c>
      <c r="K4239" s="2">
        <f t="array" ref="K4239">XLOOKUP('Transaction Data'!$G4239,Product_Code,Cost)</f>
        <v>3</v>
      </c>
      <c r="L4239" s="2">
        <f t="array" ref="L4239">XLOOKUP('Transaction Data'!$G4239,Product_Code,Unit_Price)</f>
        <v>5</v>
      </c>
      <c r="M4239" s="3">
        <f>'Transaction Data'!$F4239*'Transaction Data'!$K4239</f>
        <v>249</v>
      </c>
      <c r="N4239" s="3">
        <f>'Transaction Data'!$F4239*'Transaction Data'!$L4239</f>
        <v>415</v>
      </c>
      <c r="O4239" s="3">
        <f>'Transaction Data'!$N4239-'Transaction Data'!$M4239</f>
        <v>166</v>
      </c>
      <c r="P4239" s="2">
        <f>DATEDIF('Transaction Data'!$D4239,'Transaction Data'!$A4239,"y")</f>
        <v>54</v>
      </c>
      <c r="Q4239" s="2" t="str">
        <f>FLOOR('Transaction Data'!$P4239,15)&amp;"-"&amp;FLOOR('Transaction Data'!$P4239,15)+14</f>
        <v>45-59</v>
      </c>
      <c r="R4239" s="2" t="str">
        <f>IF('Transaction Data'!$L4239&lt;=10,"Less Expensive","Expensive")</f>
        <v>Less Expensive</v>
      </c>
      <c r="S4239" s="4">
        <f>WEEKDAY('Transaction Data'!$A4239)</f>
        <v>1</v>
      </c>
      <c r="T4239" s="2" t="str">
        <f>IF(WEEKDAY('Transaction Data'!$A4239,2)&lt;6,"Weekday","Weekend")</f>
        <v>Weekend</v>
      </c>
    </row>
    <row r="4240" ht="15.75" customHeight="1">
      <c r="A4240" s="1">
        <v>45490.0</v>
      </c>
      <c r="B4240" s="2" t="s">
        <v>4024</v>
      </c>
      <c r="C4240" s="2" t="s">
        <v>65</v>
      </c>
      <c r="D4240" s="1">
        <v>33843.0</v>
      </c>
      <c r="E4240" s="2" t="s">
        <v>37</v>
      </c>
      <c r="F4240" s="2">
        <v>321.0</v>
      </c>
      <c r="G4240" s="2" t="s">
        <v>61</v>
      </c>
      <c r="H4240" s="2" t="s">
        <v>52</v>
      </c>
      <c r="I4240" s="2" t="s">
        <v>25</v>
      </c>
      <c r="J4240" s="2" t="str">
        <f t="array" ref="J4240">XLOOKUP('Transaction Data'!$G4240,Product_Code,Biscuit_Brand)</f>
        <v>Choco Delight</v>
      </c>
      <c r="K4240" s="2">
        <f t="array" ref="K4240">XLOOKUP('Transaction Data'!$G4240,Product_Code,Cost)</f>
        <v>3</v>
      </c>
      <c r="L4240" s="2">
        <f t="array" ref="L4240">XLOOKUP('Transaction Data'!$G4240,Product_Code,Unit_Price)</f>
        <v>5</v>
      </c>
      <c r="M4240" s="3">
        <f>'Transaction Data'!$F4240*'Transaction Data'!$K4240</f>
        <v>963</v>
      </c>
      <c r="N4240" s="3">
        <f>'Transaction Data'!$F4240*'Transaction Data'!$L4240</f>
        <v>1605</v>
      </c>
      <c r="O4240" s="3">
        <f>'Transaction Data'!$N4240-'Transaction Data'!$M4240</f>
        <v>642</v>
      </c>
      <c r="P4240" s="2">
        <f>DATEDIF('Transaction Data'!$D4240,'Transaction Data'!$A4240,"y")</f>
        <v>31</v>
      </c>
      <c r="Q4240" s="2" t="str">
        <f>FLOOR('Transaction Data'!$P4240,15)&amp;"-"&amp;FLOOR('Transaction Data'!$P4240,15)+14</f>
        <v>30-44</v>
      </c>
      <c r="R4240" s="2" t="str">
        <f>IF('Transaction Data'!$L4240&lt;=10,"Less Expensive","Expensive")</f>
        <v>Less Expensive</v>
      </c>
      <c r="S4240" s="4">
        <f>WEEKDAY('Transaction Data'!$A4240)</f>
        <v>4</v>
      </c>
      <c r="T4240" s="2" t="str">
        <f>IF(WEEKDAY('Transaction Data'!$A4240,2)&lt;6,"Weekday","Weekend")</f>
        <v>Weekday</v>
      </c>
    </row>
    <row r="4241" ht="15.75" customHeight="1">
      <c r="A4241" s="1">
        <v>45474.0</v>
      </c>
      <c r="B4241" s="2" t="s">
        <v>4025</v>
      </c>
      <c r="C4241" s="2" t="s">
        <v>69</v>
      </c>
      <c r="D4241" s="1">
        <v>34596.0</v>
      </c>
      <c r="E4241" s="2" t="s">
        <v>37</v>
      </c>
      <c r="F4241" s="2">
        <v>197.0</v>
      </c>
      <c r="G4241" s="2" t="s">
        <v>44</v>
      </c>
      <c r="H4241" s="2" t="s">
        <v>45</v>
      </c>
      <c r="I4241" s="2" t="s">
        <v>25</v>
      </c>
      <c r="J4241" s="2" t="str">
        <f t="array" ref="J4241">XLOOKUP('Transaction Data'!$G4241,Product_Code,Biscuit_Brand)</f>
        <v>Butter Crunch</v>
      </c>
      <c r="K4241" s="2">
        <f t="array" ref="K4241">XLOOKUP('Transaction Data'!$G4241,Product_Code,Cost)</f>
        <v>10</v>
      </c>
      <c r="L4241" s="2">
        <f t="array" ref="L4241">XLOOKUP('Transaction Data'!$G4241,Product_Code,Unit_Price)</f>
        <v>11</v>
      </c>
      <c r="M4241" s="3">
        <f>'Transaction Data'!$F4241*'Transaction Data'!$K4241</f>
        <v>1970</v>
      </c>
      <c r="N4241" s="3">
        <f>'Transaction Data'!$F4241*'Transaction Data'!$L4241</f>
        <v>2167</v>
      </c>
      <c r="O4241" s="3">
        <f>'Transaction Data'!$N4241-'Transaction Data'!$M4241</f>
        <v>197</v>
      </c>
      <c r="P4241" s="2">
        <f>DATEDIF('Transaction Data'!$D4241,'Transaction Data'!$A4241,"y")</f>
        <v>29</v>
      </c>
      <c r="Q4241" s="2" t="str">
        <f>FLOOR('Transaction Data'!$P4241,15)&amp;"-"&amp;FLOOR('Transaction Data'!$P4241,15)+14</f>
        <v>15-29</v>
      </c>
      <c r="R4241" s="2" t="str">
        <f>IF('Transaction Data'!$L4241&lt;=10,"Less Expensive","Expensive")</f>
        <v>Expensive</v>
      </c>
      <c r="S4241" s="4">
        <f>WEEKDAY('Transaction Data'!$A4241)</f>
        <v>2</v>
      </c>
      <c r="T4241" s="2" t="str">
        <f>IF(WEEKDAY('Transaction Data'!$A4241,2)&lt;6,"Weekday","Weekend")</f>
        <v>Weekday</v>
      </c>
    </row>
    <row r="4242" ht="15.75" customHeight="1">
      <c r="A4242" s="1">
        <v>45486.0</v>
      </c>
      <c r="B4242" s="2" t="s">
        <v>4026</v>
      </c>
      <c r="C4242" s="2" t="s">
        <v>65</v>
      </c>
      <c r="D4242" s="1">
        <v>31980.0</v>
      </c>
      <c r="E4242" s="2" t="s">
        <v>37</v>
      </c>
      <c r="F4242" s="2">
        <v>241.0</v>
      </c>
      <c r="G4242" s="2" t="s">
        <v>38</v>
      </c>
      <c r="H4242" s="2" t="s">
        <v>49</v>
      </c>
      <c r="I4242" s="2" t="s">
        <v>25</v>
      </c>
      <c r="J4242" s="2" t="str">
        <f t="array" ref="J4242">XLOOKUP('Transaction Data'!$G4242,Product_Code,Biscuit_Brand)</f>
        <v>Ginger Snaps</v>
      </c>
      <c r="K4242" s="2">
        <f t="array" ref="K4242">XLOOKUP('Transaction Data'!$G4242,Product_Code,Cost)</f>
        <v>14</v>
      </c>
      <c r="L4242" s="2">
        <f t="array" ref="L4242">XLOOKUP('Transaction Data'!$G4242,Product_Code,Unit_Price)</f>
        <v>28</v>
      </c>
      <c r="M4242" s="3">
        <f>'Transaction Data'!$F4242*'Transaction Data'!$K4242</f>
        <v>3374</v>
      </c>
      <c r="N4242" s="3">
        <f>'Transaction Data'!$F4242*'Transaction Data'!$L4242</f>
        <v>6748</v>
      </c>
      <c r="O4242" s="3">
        <f>'Transaction Data'!$N4242-'Transaction Data'!$M4242</f>
        <v>3374</v>
      </c>
      <c r="P4242" s="2">
        <f>DATEDIF('Transaction Data'!$D4242,'Transaction Data'!$A4242,"y")</f>
        <v>36</v>
      </c>
      <c r="Q4242" s="2" t="str">
        <f>FLOOR('Transaction Data'!$P4242,15)&amp;"-"&amp;FLOOR('Transaction Data'!$P4242,15)+14</f>
        <v>30-44</v>
      </c>
      <c r="R4242" s="2" t="str">
        <f>IF('Transaction Data'!$L4242&lt;=10,"Less Expensive","Expensive")</f>
        <v>Expensive</v>
      </c>
      <c r="S4242" s="4">
        <f>WEEKDAY('Transaction Data'!$A4242)</f>
        <v>7</v>
      </c>
      <c r="T4242" s="2" t="str">
        <f>IF(WEEKDAY('Transaction Data'!$A4242,2)&lt;6,"Weekday","Weekend")</f>
        <v>Weekend</v>
      </c>
    </row>
    <row r="4243" ht="15.75" customHeight="1">
      <c r="A4243" s="1">
        <v>45395.0</v>
      </c>
      <c r="B4243" s="2" t="s">
        <v>4027</v>
      </c>
      <c r="C4243" s="2" t="s">
        <v>41</v>
      </c>
      <c r="D4243" s="1">
        <v>28609.0</v>
      </c>
      <c r="E4243" s="2" t="s">
        <v>63</v>
      </c>
      <c r="F4243" s="2">
        <v>258.0</v>
      </c>
      <c r="G4243" s="2" t="s">
        <v>48</v>
      </c>
      <c r="H4243" s="2" t="s">
        <v>52</v>
      </c>
      <c r="I4243" s="2" t="s">
        <v>25</v>
      </c>
      <c r="J4243" s="2" t="str">
        <f t="array" ref="J4243">XLOOKUP('Transaction Data'!$G4243,Product_Code,Biscuit_Brand)</f>
        <v>Lemon Crisps</v>
      </c>
      <c r="K4243" s="2">
        <f t="array" ref="K4243">XLOOKUP('Transaction Data'!$G4243,Product_Code,Cost)</f>
        <v>7</v>
      </c>
      <c r="L4243" s="2">
        <f t="array" ref="L4243">XLOOKUP('Transaction Data'!$G4243,Product_Code,Unit_Price)</f>
        <v>9</v>
      </c>
      <c r="M4243" s="3">
        <f>'Transaction Data'!$F4243*'Transaction Data'!$K4243</f>
        <v>1806</v>
      </c>
      <c r="N4243" s="3">
        <f>'Transaction Data'!$F4243*'Transaction Data'!$L4243</f>
        <v>2322</v>
      </c>
      <c r="O4243" s="3">
        <f>'Transaction Data'!$N4243-'Transaction Data'!$M4243</f>
        <v>516</v>
      </c>
      <c r="P4243" s="2">
        <f>DATEDIF('Transaction Data'!$D4243,'Transaction Data'!$A4243,"y")</f>
        <v>45</v>
      </c>
      <c r="Q4243" s="2" t="str">
        <f>FLOOR('Transaction Data'!$P4243,15)&amp;"-"&amp;FLOOR('Transaction Data'!$P4243,15)+14</f>
        <v>45-59</v>
      </c>
      <c r="R4243" s="2" t="str">
        <f>IF('Transaction Data'!$L4243&lt;=10,"Less Expensive","Expensive")</f>
        <v>Less Expensive</v>
      </c>
      <c r="S4243" s="4">
        <f>WEEKDAY('Transaction Data'!$A4243)</f>
        <v>7</v>
      </c>
      <c r="T4243" s="2" t="str">
        <f>IF(WEEKDAY('Transaction Data'!$A4243,2)&lt;6,"Weekday","Weekend")</f>
        <v>Weekend</v>
      </c>
    </row>
    <row r="4244" ht="15.75" customHeight="1">
      <c r="A4244" s="1">
        <v>45399.0</v>
      </c>
      <c r="B4244" s="2" t="s">
        <v>4028</v>
      </c>
      <c r="C4244" s="2" t="s">
        <v>69</v>
      </c>
      <c r="D4244" s="1">
        <v>17172.0</v>
      </c>
      <c r="E4244" s="2" t="s">
        <v>22</v>
      </c>
      <c r="F4244" s="2">
        <v>92.0</v>
      </c>
      <c r="G4244" s="2" t="s">
        <v>23</v>
      </c>
      <c r="H4244" s="2" t="s">
        <v>49</v>
      </c>
      <c r="I4244" s="2" t="s">
        <v>25</v>
      </c>
      <c r="J4244" s="2" t="str">
        <f t="array" ref="J4244">XLOOKUP('Transaction Data'!$G4244,Product_Code,Biscuit_Brand)</f>
        <v>Cinnamon Swirls</v>
      </c>
      <c r="K4244" s="2">
        <f t="array" ref="K4244">XLOOKUP('Transaction Data'!$G4244,Product_Code,Cost)</f>
        <v>10</v>
      </c>
      <c r="L4244" s="2">
        <f t="array" ref="L4244">XLOOKUP('Transaction Data'!$G4244,Product_Code,Unit_Price)</f>
        <v>14</v>
      </c>
      <c r="M4244" s="3">
        <f>'Transaction Data'!$F4244*'Transaction Data'!$K4244</f>
        <v>920</v>
      </c>
      <c r="N4244" s="3">
        <f>'Transaction Data'!$F4244*'Transaction Data'!$L4244</f>
        <v>1288</v>
      </c>
      <c r="O4244" s="3">
        <f>'Transaction Data'!$N4244-'Transaction Data'!$M4244</f>
        <v>368</v>
      </c>
      <c r="P4244" s="2">
        <f>DATEDIF('Transaction Data'!$D4244,'Transaction Data'!$A4244,"y")</f>
        <v>77</v>
      </c>
      <c r="Q4244" s="2" t="str">
        <f>FLOOR('Transaction Data'!$P4244,15)&amp;"-"&amp;FLOOR('Transaction Data'!$P4244,15)+14</f>
        <v>75-89</v>
      </c>
      <c r="R4244" s="2" t="str">
        <f>IF('Transaction Data'!$L4244&lt;=10,"Less Expensive","Expensive")</f>
        <v>Expensive</v>
      </c>
      <c r="S4244" s="4">
        <f>WEEKDAY('Transaction Data'!$A4244)</f>
        <v>4</v>
      </c>
      <c r="T4244" s="2" t="str">
        <f>IF(WEEKDAY('Transaction Data'!$A4244,2)&lt;6,"Weekday","Weekend")</f>
        <v>Weekday</v>
      </c>
    </row>
    <row r="4245" ht="15.75" customHeight="1">
      <c r="A4245" s="1">
        <v>45315.0</v>
      </c>
      <c r="B4245" s="2" t="s">
        <v>2463</v>
      </c>
      <c r="C4245" s="2" t="s">
        <v>47</v>
      </c>
      <c r="D4245" s="1">
        <v>21499.0</v>
      </c>
      <c r="E4245" s="2" t="s">
        <v>37</v>
      </c>
      <c r="F4245" s="2">
        <v>476.0</v>
      </c>
      <c r="G4245" s="2" t="s">
        <v>60</v>
      </c>
      <c r="H4245" s="2" t="s">
        <v>52</v>
      </c>
      <c r="I4245" s="2" t="s">
        <v>25</v>
      </c>
      <c r="J4245" s="2" t="str">
        <f t="array" ref="J4245">XLOOKUP('Transaction Data'!$G4245,Product_Code,Biscuit_Brand)</f>
        <v>Peanut Butter Bites</v>
      </c>
      <c r="K4245" s="2">
        <f t="array" ref="K4245">XLOOKUP('Transaction Data'!$G4245,Product_Code,Cost)</f>
        <v>5</v>
      </c>
      <c r="L4245" s="2">
        <f t="array" ref="L4245">XLOOKUP('Transaction Data'!$G4245,Product_Code,Unit_Price)</f>
        <v>7</v>
      </c>
      <c r="M4245" s="3">
        <f>'Transaction Data'!$F4245*'Transaction Data'!$K4245</f>
        <v>2380</v>
      </c>
      <c r="N4245" s="3">
        <f>'Transaction Data'!$F4245*'Transaction Data'!$L4245</f>
        <v>3332</v>
      </c>
      <c r="O4245" s="3">
        <f>'Transaction Data'!$N4245-'Transaction Data'!$M4245</f>
        <v>952</v>
      </c>
      <c r="P4245" s="2">
        <f>DATEDIF('Transaction Data'!$D4245,'Transaction Data'!$A4245,"y")</f>
        <v>65</v>
      </c>
      <c r="Q4245" s="2" t="str">
        <f>FLOOR('Transaction Data'!$P4245,15)&amp;"-"&amp;FLOOR('Transaction Data'!$P4245,15)+14</f>
        <v>60-74</v>
      </c>
      <c r="R4245" s="2" t="str">
        <f>IF('Transaction Data'!$L4245&lt;=10,"Less Expensive","Expensive")</f>
        <v>Less Expensive</v>
      </c>
      <c r="S4245" s="4">
        <f>WEEKDAY('Transaction Data'!$A4245)</f>
        <v>4</v>
      </c>
      <c r="T4245" s="2" t="str">
        <f>IF(WEEKDAY('Transaction Data'!$A4245,2)&lt;6,"Weekday","Weekend")</f>
        <v>Weekday</v>
      </c>
    </row>
    <row r="4246" ht="15.75" customHeight="1">
      <c r="A4246" s="1">
        <v>45312.0</v>
      </c>
      <c r="B4246" s="2" t="s">
        <v>4029</v>
      </c>
      <c r="C4246" s="2" t="s">
        <v>54</v>
      </c>
      <c r="D4246" s="1">
        <v>26230.0</v>
      </c>
      <c r="E4246" s="2" t="s">
        <v>27</v>
      </c>
      <c r="F4246" s="2">
        <v>29.0</v>
      </c>
      <c r="G4246" s="2" t="s">
        <v>28</v>
      </c>
      <c r="H4246" s="2" t="s">
        <v>34</v>
      </c>
      <c r="I4246" s="2" t="s">
        <v>25</v>
      </c>
      <c r="J4246" s="2" t="str">
        <f t="array" ref="J4246">XLOOKUP('Transaction Data'!$G4246,Product_Code,Biscuit_Brand)</f>
        <v>Shortbread</v>
      </c>
      <c r="K4246" s="2">
        <f t="array" ref="K4246">XLOOKUP('Transaction Data'!$G4246,Product_Code,Cost)</f>
        <v>10</v>
      </c>
      <c r="L4246" s="2">
        <f t="array" ref="L4246">XLOOKUP('Transaction Data'!$G4246,Product_Code,Unit_Price)</f>
        <v>45</v>
      </c>
      <c r="M4246" s="3">
        <f>'Transaction Data'!$F4246*'Transaction Data'!$K4246</f>
        <v>290</v>
      </c>
      <c r="N4246" s="3">
        <f>'Transaction Data'!$F4246*'Transaction Data'!$L4246</f>
        <v>1305</v>
      </c>
      <c r="O4246" s="3">
        <f>'Transaction Data'!$N4246-'Transaction Data'!$M4246</f>
        <v>1015</v>
      </c>
      <c r="P4246" s="2">
        <f>DATEDIF('Transaction Data'!$D4246,'Transaction Data'!$A4246,"y")</f>
        <v>52</v>
      </c>
      <c r="Q4246" s="2" t="str">
        <f>FLOOR('Transaction Data'!$P4246,15)&amp;"-"&amp;FLOOR('Transaction Data'!$P4246,15)+14</f>
        <v>45-59</v>
      </c>
      <c r="R4246" s="2" t="str">
        <f>IF('Transaction Data'!$L4246&lt;=10,"Less Expensive","Expensive")</f>
        <v>Expensive</v>
      </c>
      <c r="S4246" s="4">
        <f>WEEKDAY('Transaction Data'!$A4246)</f>
        <v>1</v>
      </c>
      <c r="T4246" s="2" t="str">
        <f>IF(WEEKDAY('Transaction Data'!$A4246,2)&lt;6,"Weekday","Weekend")</f>
        <v>Weekend</v>
      </c>
    </row>
    <row r="4247" ht="15.75" customHeight="1">
      <c r="A4247" s="1">
        <v>45293.0</v>
      </c>
      <c r="B4247" s="2" t="s">
        <v>4030</v>
      </c>
      <c r="C4247" s="2" t="s">
        <v>69</v>
      </c>
      <c r="D4247" s="1">
        <v>35116.0</v>
      </c>
      <c r="E4247" s="2" t="s">
        <v>22</v>
      </c>
      <c r="F4247" s="2">
        <v>342.0</v>
      </c>
      <c r="G4247" s="2" t="s">
        <v>55</v>
      </c>
      <c r="H4247" s="2" t="s">
        <v>34</v>
      </c>
      <c r="I4247" s="2" t="s">
        <v>25</v>
      </c>
      <c r="J4247" s="2" t="str">
        <f t="array" ref="J4247">XLOOKUP('Transaction Data'!$G4247,Product_Code,Biscuit_Brand)</f>
        <v>Vanilla Wafers</v>
      </c>
      <c r="K4247" s="2">
        <f t="array" ref="K4247">XLOOKUP('Transaction Data'!$G4247,Product_Code,Cost)</f>
        <v>18</v>
      </c>
      <c r="L4247" s="2">
        <f t="array" ref="L4247">XLOOKUP('Transaction Data'!$G4247,Product_Code,Unit_Price)</f>
        <v>36</v>
      </c>
      <c r="M4247" s="3">
        <f>'Transaction Data'!$F4247*'Transaction Data'!$K4247</f>
        <v>6156</v>
      </c>
      <c r="N4247" s="3">
        <f>'Transaction Data'!$F4247*'Transaction Data'!$L4247</f>
        <v>12312</v>
      </c>
      <c r="O4247" s="3">
        <f>'Transaction Data'!$N4247-'Transaction Data'!$M4247</f>
        <v>6156</v>
      </c>
      <c r="P4247" s="2">
        <f>DATEDIF('Transaction Data'!$D4247,'Transaction Data'!$A4247,"y")</f>
        <v>27</v>
      </c>
      <c r="Q4247" s="2" t="str">
        <f>FLOOR('Transaction Data'!$P4247,15)&amp;"-"&amp;FLOOR('Transaction Data'!$P4247,15)+14</f>
        <v>15-29</v>
      </c>
      <c r="R4247" s="2" t="str">
        <f>IF('Transaction Data'!$L4247&lt;=10,"Less Expensive","Expensive")</f>
        <v>Expensive</v>
      </c>
      <c r="S4247" s="4">
        <f>WEEKDAY('Transaction Data'!$A4247)</f>
        <v>3</v>
      </c>
      <c r="T4247" s="2" t="str">
        <f>IF(WEEKDAY('Transaction Data'!$A4247,2)&lt;6,"Weekday","Weekend")</f>
        <v>Weekday</v>
      </c>
    </row>
    <row r="4248" ht="15.75" customHeight="1">
      <c r="A4248" s="1">
        <v>45377.0</v>
      </c>
      <c r="B4248" s="2" t="s">
        <v>4031</v>
      </c>
      <c r="C4248" s="2" t="s">
        <v>72</v>
      </c>
      <c r="D4248" s="1">
        <v>18720.0</v>
      </c>
      <c r="E4248" s="2" t="s">
        <v>27</v>
      </c>
      <c r="F4248" s="2">
        <v>40.0</v>
      </c>
      <c r="G4248" s="2" t="s">
        <v>61</v>
      </c>
      <c r="H4248" s="2" t="s">
        <v>39</v>
      </c>
      <c r="I4248" s="2" t="s">
        <v>25</v>
      </c>
      <c r="J4248" s="2" t="str">
        <f t="array" ref="J4248">XLOOKUP('Transaction Data'!$G4248,Product_Code,Biscuit_Brand)</f>
        <v>Choco Delight</v>
      </c>
      <c r="K4248" s="2">
        <f t="array" ref="K4248">XLOOKUP('Transaction Data'!$G4248,Product_Code,Cost)</f>
        <v>3</v>
      </c>
      <c r="L4248" s="2">
        <f t="array" ref="L4248">XLOOKUP('Transaction Data'!$G4248,Product_Code,Unit_Price)</f>
        <v>5</v>
      </c>
      <c r="M4248" s="3">
        <f>'Transaction Data'!$F4248*'Transaction Data'!$K4248</f>
        <v>120</v>
      </c>
      <c r="N4248" s="3">
        <f>'Transaction Data'!$F4248*'Transaction Data'!$L4248</f>
        <v>200</v>
      </c>
      <c r="O4248" s="3">
        <f>'Transaction Data'!$N4248-'Transaction Data'!$M4248</f>
        <v>80</v>
      </c>
      <c r="P4248" s="2">
        <f>DATEDIF('Transaction Data'!$D4248,'Transaction Data'!$A4248,"y")</f>
        <v>72</v>
      </c>
      <c r="Q4248" s="2" t="str">
        <f>FLOOR('Transaction Data'!$P4248,15)&amp;"-"&amp;FLOOR('Transaction Data'!$P4248,15)+14</f>
        <v>60-74</v>
      </c>
      <c r="R4248" s="2" t="str">
        <f>IF('Transaction Data'!$L4248&lt;=10,"Less Expensive","Expensive")</f>
        <v>Less Expensive</v>
      </c>
      <c r="S4248" s="4">
        <f>WEEKDAY('Transaction Data'!$A4248)</f>
        <v>3</v>
      </c>
      <c r="T4248" s="2" t="str">
        <f>IF(WEEKDAY('Transaction Data'!$A4248,2)&lt;6,"Weekday","Weekend")</f>
        <v>Weekday</v>
      </c>
    </row>
    <row r="4249" ht="15.75" customHeight="1">
      <c r="A4249" s="1">
        <v>45385.0</v>
      </c>
      <c r="B4249" s="2" t="s">
        <v>4032</v>
      </c>
      <c r="C4249" s="2" t="s">
        <v>41</v>
      </c>
      <c r="D4249" s="1">
        <v>38336.0</v>
      </c>
      <c r="E4249" s="2" t="s">
        <v>37</v>
      </c>
      <c r="F4249" s="2">
        <v>204.0</v>
      </c>
      <c r="G4249" s="2" t="s">
        <v>48</v>
      </c>
      <c r="H4249" s="2" t="s">
        <v>42</v>
      </c>
      <c r="I4249" s="2" t="s">
        <v>25</v>
      </c>
      <c r="J4249" s="2" t="str">
        <f t="array" ref="J4249">XLOOKUP('Transaction Data'!$G4249,Product_Code,Biscuit_Brand)</f>
        <v>Lemon Crisps</v>
      </c>
      <c r="K4249" s="2">
        <f t="array" ref="K4249">XLOOKUP('Transaction Data'!$G4249,Product_Code,Cost)</f>
        <v>7</v>
      </c>
      <c r="L4249" s="2">
        <f t="array" ref="L4249">XLOOKUP('Transaction Data'!$G4249,Product_Code,Unit_Price)</f>
        <v>9</v>
      </c>
      <c r="M4249" s="3">
        <f>'Transaction Data'!$F4249*'Transaction Data'!$K4249</f>
        <v>1428</v>
      </c>
      <c r="N4249" s="3">
        <f>'Transaction Data'!$F4249*'Transaction Data'!$L4249</f>
        <v>1836</v>
      </c>
      <c r="O4249" s="3">
        <f>'Transaction Data'!$N4249-'Transaction Data'!$M4249</f>
        <v>408</v>
      </c>
      <c r="P4249" s="2">
        <f>DATEDIF('Transaction Data'!$D4249,'Transaction Data'!$A4249,"y")</f>
        <v>19</v>
      </c>
      <c r="Q4249" s="2" t="str">
        <f>FLOOR('Transaction Data'!$P4249,15)&amp;"-"&amp;FLOOR('Transaction Data'!$P4249,15)+14</f>
        <v>15-29</v>
      </c>
      <c r="R4249" s="2" t="str">
        <f>IF('Transaction Data'!$L4249&lt;=10,"Less Expensive","Expensive")</f>
        <v>Less Expensive</v>
      </c>
      <c r="S4249" s="4">
        <f>WEEKDAY('Transaction Data'!$A4249)</f>
        <v>4</v>
      </c>
      <c r="T4249" s="2" t="str">
        <f>IF(WEEKDAY('Transaction Data'!$A4249,2)&lt;6,"Weekday","Weekend")</f>
        <v>Weekday</v>
      </c>
    </row>
    <row r="4250" ht="15.75" customHeight="1">
      <c r="A4250" s="1">
        <v>45313.0</v>
      </c>
      <c r="B4250" s="2" t="s">
        <v>4033</v>
      </c>
      <c r="C4250" s="2" t="s">
        <v>54</v>
      </c>
      <c r="D4250" s="1">
        <v>17344.0</v>
      </c>
      <c r="E4250" s="2" t="s">
        <v>63</v>
      </c>
      <c r="F4250" s="2">
        <v>94.0</v>
      </c>
      <c r="G4250" s="2" t="s">
        <v>23</v>
      </c>
      <c r="H4250" s="2" t="s">
        <v>45</v>
      </c>
      <c r="I4250" s="2" t="s">
        <v>25</v>
      </c>
      <c r="J4250" s="2" t="str">
        <f t="array" ref="J4250">XLOOKUP('Transaction Data'!$G4250,Product_Code,Biscuit_Brand)</f>
        <v>Cinnamon Swirls</v>
      </c>
      <c r="K4250" s="2">
        <f t="array" ref="K4250">XLOOKUP('Transaction Data'!$G4250,Product_Code,Cost)</f>
        <v>10</v>
      </c>
      <c r="L4250" s="2">
        <f t="array" ref="L4250">XLOOKUP('Transaction Data'!$G4250,Product_Code,Unit_Price)</f>
        <v>14</v>
      </c>
      <c r="M4250" s="3">
        <f>'Transaction Data'!$F4250*'Transaction Data'!$K4250</f>
        <v>940</v>
      </c>
      <c r="N4250" s="3">
        <f>'Transaction Data'!$F4250*'Transaction Data'!$L4250</f>
        <v>1316</v>
      </c>
      <c r="O4250" s="3">
        <f>'Transaction Data'!$N4250-'Transaction Data'!$M4250</f>
        <v>376</v>
      </c>
      <c r="P4250" s="2">
        <f>DATEDIF('Transaction Data'!$D4250,'Transaction Data'!$A4250,"y")</f>
        <v>76</v>
      </c>
      <c r="Q4250" s="2" t="str">
        <f>FLOOR('Transaction Data'!$P4250,15)&amp;"-"&amp;FLOOR('Transaction Data'!$P4250,15)+14</f>
        <v>75-89</v>
      </c>
      <c r="R4250" s="2" t="str">
        <f>IF('Transaction Data'!$L4250&lt;=10,"Less Expensive","Expensive")</f>
        <v>Expensive</v>
      </c>
      <c r="S4250" s="4">
        <f>WEEKDAY('Transaction Data'!$A4250)</f>
        <v>2</v>
      </c>
      <c r="T4250" s="2" t="str">
        <f>IF(WEEKDAY('Transaction Data'!$A4250,2)&lt;6,"Weekday","Weekend")</f>
        <v>Weekday</v>
      </c>
    </row>
    <row r="4251" ht="15.75" customHeight="1">
      <c r="A4251" s="1">
        <v>45482.0</v>
      </c>
      <c r="B4251" s="2" t="s">
        <v>4034</v>
      </c>
      <c r="C4251" s="2" t="s">
        <v>69</v>
      </c>
      <c r="D4251" s="1">
        <v>20746.0</v>
      </c>
      <c r="E4251" s="2" t="s">
        <v>22</v>
      </c>
      <c r="F4251" s="2">
        <v>36.0</v>
      </c>
      <c r="G4251" s="2" t="s">
        <v>44</v>
      </c>
      <c r="H4251" s="2" t="s">
        <v>49</v>
      </c>
      <c r="I4251" s="2" t="s">
        <v>25</v>
      </c>
      <c r="J4251" s="2" t="str">
        <f t="array" ref="J4251">XLOOKUP('Transaction Data'!$G4251,Product_Code,Biscuit_Brand)</f>
        <v>Butter Crunch</v>
      </c>
      <c r="K4251" s="2">
        <f t="array" ref="K4251">XLOOKUP('Transaction Data'!$G4251,Product_Code,Cost)</f>
        <v>10</v>
      </c>
      <c r="L4251" s="2">
        <f t="array" ref="L4251">XLOOKUP('Transaction Data'!$G4251,Product_Code,Unit_Price)</f>
        <v>11</v>
      </c>
      <c r="M4251" s="3">
        <f>'Transaction Data'!$F4251*'Transaction Data'!$K4251</f>
        <v>360</v>
      </c>
      <c r="N4251" s="3">
        <f>'Transaction Data'!$F4251*'Transaction Data'!$L4251</f>
        <v>396</v>
      </c>
      <c r="O4251" s="3">
        <f>'Transaction Data'!$N4251-'Transaction Data'!$M4251</f>
        <v>36</v>
      </c>
      <c r="P4251" s="2">
        <f>DATEDIF('Transaction Data'!$D4251,'Transaction Data'!$A4251,"y")</f>
        <v>67</v>
      </c>
      <c r="Q4251" s="2" t="str">
        <f>FLOOR('Transaction Data'!$P4251,15)&amp;"-"&amp;FLOOR('Transaction Data'!$P4251,15)+14</f>
        <v>60-74</v>
      </c>
      <c r="R4251" s="2" t="str">
        <f>IF('Transaction Data'!$L4251&lt;=10,"Less Expensive","Expensive")</f>
        <v>Expensive</v>
      </c>
      <c r="S4251" s="4">
        <f>WEEKDAY('Transaction Data'!$A4251)</f>
        <v>3</v>
      </c>
      <c r="T4251" s="2" t="str">
        <f>IF(WEEKDAY('Transaction Data'!$A4251,2)&lt;6,"Weekday","Weekend")</f>
        <v>Weekday</v>
      </c>
    </row>
    <row r="4252" ht="15.75" customHeight="1">
      <c r="A4252" s="1">
        <v>45327.0</v>
      </c>
      <c r="B4252" s="2" t="s">
        <v>4035</v>
      </c>
      <c r="C4252" s="2" t="s">
        <v>51</v>
      </c>
      <c r="D4252" s="1">
        <v>30240.0</v>
      </c>
      <c r="E4252" s="2" t="s">
        <v>63</v>
      </c>
      <c r="F4252" s="2">
        <v>238.0</v>
      </c>
      <c r="G4252" s="2" t="s">
        <v>57</v>
      </c>
      <c r="H4252" s="2" t="s">
        <v>52</v>
      </c>
      <c r="I4252" s="2" t="s">
        <v>25</v>
      </c>
      <c r="J4252" s="2" t="str">
        <f t="array" ref="J4252">XLOOKUP('Transaction Data'!$G4252,Product_Code,Biscuit_Brand)</f>
        <v>Oatmeal Cookies</v>
      </c>
      <c r="K4252" s="2">
        <f t="array" ref="K4252">XLOOKUP('Transaction Data'!$G4252,Product_Code,Cost)</f>
        <v>19</v>
      </c>
      <c r="L4252" s="2">
        <f t="array" ref="L4252">XLOOKUP('Transaction Data'!$G4252,Product_Code,Unit_Price)</f>
        <v>23</v>
      </c>
      <c r="M4252" s="3">
        <f>'Transaction Data'!$F4252*'Transaction Data'!$K4252</f>
        <v>4522</v>
      </c>
      <c r="N4252" s="3">
        <f>'Transaction Data'!$F4252*'Transaction Data'!$L4252</f>
        <v>5474</v>
      </c>
      <c r="O4252" s="3">
        <f>'Transaction Data'!$N4252-'Transaction Data'!$M4252</f>
        <v>952</v>
      </c>
      <c r="P4252" s="2">
        <f>DATEDIF('Transaction Data'!$D4252,'Transaction Data'!$A4252,"y")</f>
        <v>41</v>
      </c>
      <c r="Q4252" s="2" t="str">
        <f>FLOOR('Transaction Data'!$P4252,15)&amp;"-"&amp;FLOOR('Transaction Data'!$P4252,15)+14</f>
        <v>30-44</v>
      </c>
      <c r="R4252" s="2" t="str">
        <f>IF('Transaction Data'!$L4252&lt;=10,"Less Expensive","Expensive")</f>
        <v>Expensive</v>
      </c>
      <c r="S4252" s="4">
        <f>WEEKDAY('Transaction Data'!$A4252)</f>
        <v>2</v>
      </c>
      <c r="T4252" s="2" t="str">
        <f>IF(WEEKDAY('Transaction Data'!$A4252,2)&lt;6,"Weekday","Weekend")</f>
        <v>Weekday</v>
      </c>
    </row>
    <row r="4253" ht="15.75" customHeight="1">
      <c r="A4253" s="1">
        <v>45379.0</v>
      </c>
      <c r="B4253" s="2" t="s">
        <v>4036</v>
      </c>
      <c r="C4253" s="2" t="s">
        <v>21</v>
      </c>
      <c r="D4253" s="1">
        <v>18554.0</v>
      </c>
      <c r="E4253" s="2" t="s">
        <v>63</v>
      </c>
      <c r="F4253" s="2">
        <v>220.0</v>
      </c>
      <c r="G4253" s="2" t="s">
        <v>28</v>
      </c>
      <c r="H4253" s="2" t="s">
        <v>49</v>
      </c>
      <c r="I4253" s="2" t="s">
        <v>25</v>
      </c>
      <c r="J4253" s="2" t="str">
        <f t="array" ref="J4253">XLOOKUP('Transaction Data'!$G4253,Product_Code,Biscuit_Brand)</f>
        <v>Shortbread</v>
      </c>
      <c r="K4253" s="2">
        <f t="array" ref="K4253">XLOOKUP('Transaction Data'!$G4253,Product_Code,Cost)</f>
        <v>10</v>
      </c>
      <c r="L4253" s="2">
        <f t="array" ref="L4253">XLOOKUP('Transaction Data'!$G4253,Product_Code,Unit_Price)</f>
        <v>45</v>
      </c>
      <c r="M4253" s="3">
        <f>'Transaction Data'!$F4253*'Transaction Data'!$K4253</f>
        <v>2200</v>
      </c>
      <c r="N4253" s="3">
        <f>'Transaction Data'!$F4253*'Transaction Data'!$L4253</f>
        <v>9900</v>
      </c>
      <c r="O4253" s="3">
        <f>'Transaction Data'!$N4253-'Transaction Data'!$M4253</f>
        <v>7700</v>
      </c>
      <c r="P4253" s="2">
        <f>DATEDIF('Transaction Data'!$D4253,'Transaction Data'!$A4253,"y")</f>
        <v>73</v>
      </c>
      <c r="Q4253" s="2" t="str">
        <f>FLOOR('Transaction Data'!$P4253,15)&amp;"-"&amp;FLOOR('Transaction Data'!$P4253,15)+14</f>
        <v>60-74</v>
      </c>
      <c r="R4253" s="2" t="str">
        <f>IF('Transaction Data'!$L4253&lt;=10,"Less Expensive","Expensive")</f>
        <v>Expensive</v>
      </c>
      <c r="S4253" s="4">
        <f>WEEKDAY('Transaction Data'!$A4253)</f>
        <v>5</v>
      </c>
      <c r="T4253" s="2" t="str">
        <f>IF(WEEKDAY('Transaction Data'!$A4253,2)&lt;6,"Weekday","Weekend")</f>
        <v>Weekday</v>
      </c>
    </row>
    <row r="4254" ht="15.75" customHeight="1">
      <c r="A4254" s="1">
        <v>45495.0</v>
      </c>
      <c r="B4254" s="2" t="s">
        <v>4037</v>
      </c>
      <c r="C4254" s="2" t="s">
        <v>21</v>
      </c>
      <c r="D4254" s="1">
        <v>38130.0</v>
      </c>
      <c r="E4254" s="2" t="s">
        <v>27</v>
      </c>
      <c r="F4254" s="2">
        <v>336.0</v>
      </c>
      <c r="G4254" s="2" t="s">
        <v>55</v>
      </c>
      <c r="H4254" s="2" t="s">
        <v>52</v>
      </c>
      <c r="I4254" s="2" t="s">
        <v>25</v>
      </c>
      <c r="J4254" s="2" t="str">
        <f t="array" ref="J4254">XLOOKUP('Transaction Data'!$G4254,Product_Code,Biscuit_Brand)</f>
        <v>Vanilla Wafers</v>
      </c>
      <c r="K4254" s="2">
        <f t="array" ref="K4254">XLOOKUP('Transaction Data'!$G4254,Product_Code,Cost)</f>
        <v>18</v>
      </c>
      <c r="L4254" s="2">
        <f t="array" ref="L4254">XLOOKUP('Transaction Data'!$G4254,Product_Code,Unit_Price)</f>
        <v>36</v>
      </c>
      <c r="M4254" s="3">
        <f>'Transaction Data'!$F4254*'Transaction Data'!$K4254</f>
        <v>6048</v>
      </c>
      <c r="N4254" s="3">
        <f>'Transaction Data'!$F4254*'Transaction Data'!$L4254</f>
        <v>12096</v>
      </c>
      <c r="O4254" s="3">
        <f>'Transaction Data'!$N4254-'Transaction Data'!$M4254</f>
        <v>6048</v>
      </c>
      <c r="P4254" s="2">
        <f>DATEDIF('Transaction Data'!$D4254,'Transaction Data'!$A4254,"y")</f>
        <v>20</v>
      </c>
      <c r="Q4254" s="2" t="str">
        <f>FLOOR('Transaction Data'!$P4254,15)&amp;"-"&amp;FLOOR('Transaction Data'!$P4254,15)+14</f>
        <v>15-29</v>
      </c>
      <c r="R4254" s="2" t="str">
        <f>IF('Transaction Data'!$L4254&lt;=10,"Less Expensive","Expensive")</f>
        <v>Expensive</v>
      </c>
      <c r="S4254" s="4">
        <f>WEEKDAY('Transaction Data'!$A4254)</f>
        <v>2</v>
      </c>
      <c r="T4254" s="2" t="str">
        <f>IF(WEEKDAY('Transaction Data'!$A4254,2)&lt;6,"Weekday","Weekend")</f>
        <v>Weekday</v>
      </c>
    </row>
    <row r="4255" ht="15.75" customHeight="1">
      <c r="A4255" s="1">
        <v>45387.0</v>
      </c>
      <c r="B4255" s="2" t="s">
        <v>1054</v>
      </c>
      <c r="C4255" s="2" t="s">
        <v>51</v>
      </c>
      <c r="D4255" s="1">
        <v>16817.0</v>
      </c>
      <c r="E4255" s="2" t="s">
        <v>22</v>
      </c>
      <c r="F4255" s="2">
        <v>353.0</v>
      </c>
      <c r="G4255" s="2" t="s">
        <v>48</v>
      </c>
      <c r="H4255" s="2" t="s">
        <v>52</v>
      </c>
      <c r="I4255" s="2" t="s">
        <v>25</v>
      </c>
      <c r="J4255" s="2" t="str">
        <f t="array" ref="J4255">XLOOKUP('Transaction Data'!$G4255,Product_Code,Biscuit_Brand)</f>
        <v>Lemon Crisps</v>
      </c>
      <c r="K4255" s="2">
        <f t="array" ref="K4255">XLOOKUP('Transaction Data'!$G4255,Product_Code,Cost)</f>
        <v>7</v>
      </c>
      <c r="L4255" s="2">
        <f t="array" ref="L4255">XLOOKUP('Transaction Data'!$G4255,Product_Code,Unit_Price)</f>
        <v>9</v>
      </c>
      <c r="M4255" s="3">
        <f>'Transaction Data'!$F4255*'Transaction Data'!$K4255</f>
        <v>2471</v>
      </c>
      <c r="N4255" s="3">
        <f>'Transaction Data'!$F4255*'Transaction Data'!$L4255</f>
        <v>3177</v>
      </c>
      <c r="O4255" s="3">
        <f>'Transaction Data'!$N4255-'Transaction Data'!$M4255</f>
        <v>706</v>
      </c>
      <c r="P4255" s="2">
        <f>DATEDIF('Transaction Data'!$D4255,'Transaction Data'!$A4255,"y")</f>
        <v>78</v>
      </c>
      <c r="Q4255" s="2" t="str">
        <f>FLOOR('Transaction Data'!$P4255,15)&amp;"-"&amp;FLOOR('Transaction Data'!$P4255,15)+14</f>
        <v>75-89</v>
      </c>
      <c r="R4255" s="2" t="str">
        <f>IF('Transaction Data'!$L4255&lt;=10,"Less Expensive","Expensive")</f>
        <v>Less Expensive</v>
      </c>
      <c r="S4255" s="4">
        <f>WEEKDAY('Transaction Data'!$A4255)</f>
        <v>6</v>
      </c>
      <c r="T4255" s="2" t="str">
        <f>IF(WEEKDAY('Transaction Data'!$A4255,2)&lt;6,"Weekday","Weekend")</f>
        <v>Weekday</v>
      </c>
    </row>
    <row r="4256" ht="15.75" customHeight="1">
      <c r="A4256" s="1">
        <v>45449.0</v>
      </c>
      <c r="B4256" s="2" t="s">
        <v>4038</v>
      </c>
      <c r="C4256" s="2" t="s">
        <v>32</v>
      </c>
      <c r="D4256" s="1">
        <v>18376.0</v>
      </c>
      <c r="E4256" s="2" t="s">
        <v>37</v>
      </c>
      <c r="F4256" s="2">
        <v>111.0</v>
      </c>
      <c r="G4256" s="2" t="s">
        <v>55</v>
      </c>
      <c r="H4256" s="2" t="s">
        <v>45</v>
      </c>
      <c r="I4256" s="2" t="s">
        <v>25</v>
      </c>
      <c r="J4256" s="2" t="str">
        <f t="array" ref="J4256">XLOOKUP('Transaction Data'!$G4256,Product_Code,Biscuit_Brand)</f>
        <v>Vanilla Wafers</v>
      </c>
      <c r="K4256" s="2">
        <f t="array" ref="K4256">XLOOKUP('Transaction Data'!$G4256,Product_Code,Cost)</f>
        <v>18</v>
      </c>
      <c r="L4256" s="2">
        <f t="array" ref="L4256">XLOOKUP('Transaction Data'!$G4256,Product_Code,Unit_Price)</f>
        <v>36</v>
      </c>
      <c r="M4256" s="3">
        <f>'Transaction Data'!$F4256*'Transaction Data'!$K4256</f>
        <v>1998</v>
      </c>
      <c r="N4256" s="3">
        <f>'Transaction Data'!$F4256*'Transaction Data'!$L4256</f>
        <v>3996</v>
      </c>
      <c r="O4256" s="3">
        <f>'Transaction Data'!$N4256-'Transaction Data'!$M4256</f>
        <v>1998</v>
      </c>
      <c r="P4256" s="2">
        <f>DATEDIF('Transaction Data'!$D4256,'Transaction Data'!$A4256,"y")</f>
        <v>74</v>
      </c>
      <c r="Q4256" s="2" t="str">
        <f>FLOOR('Transaction Data'!$P4256,15)&amp;"-"&amp;FLOOR('Transaction Data'!$P4256,15)+14</f>
        <v>60-74</v>
      </c>
      <c r="R4256" s="2" t="str">
        <f>IF('Transaction Data'!$L4256&lt;=10,"Less Expensive","Expensive")</f>
        <v>Expensive</v>
      </c>
      <c r="S4256" s="4">
        <f>WEEKDAY('Transaction Data'!$A4256)</f>
        <v>5</v>
      </c>
      <c r="T4256" s="2" t="str">
        <f>IF(WEEKDAY('Transaction Data'!$A4256,2)&lt;6,"Weekday","Weekend")</f>
        <v>Weekday</v>
      </c>
    </row>
    <row r="4257" ht="15.75" customHeight="1">
      <c r="A4257" s="1">
        <v>45409.0</v>
      </c>
      <c r="B4257" s="2" t="s">
        <v>4039</v>
      </c>
      <c r="C4257" s="2" t="s">
        <v>65</v>
      </c>
      <c r="D4257" s="1">
        <v>37993.0</v>
      </c>
      <c r="E4257" s="2" t="s">
        <v>37</v>
      </c>
      <c r="F4257" s="2">
        <v>249.0</v>
      </c>
      <c r="G4257" s="2" t="s">
        <v>57</v>
      </c>
      <c r="H4257" s="2" t="s">
        <v>49</v>
      </c>
      <c r="I4257" s="2" t="s">
        <v>25</v>
      </c>
      <c r="J4257" s="2" t="str">
        <f t="array" ref="J4257">XLOOKUP('Transaction Data'!$G4257,Product_Code,Biscuit_Brand)</f>
        <v>Oatmeal Cookies</v>
      </c>
      <c r="K4257" s="2">
        <f t="array" ref="K4257">XLOOKUP('Transaction Data'!$G4257,Product_Code,Cost)</f>
        <v>19</v>
      </c>
      <c r="L4257" s="2">
        <f t="array" ref="L4257">XLOOKUP('Transaction Data'!$G4257,Product_Code,Unit_Price)</f>
        <v>23</v>
      </c>
      <c r="M4257" s="3">
        <f>'Transaction Data'!$F4257*'Transaction Data'!$K4257</f>
        <v>4731</v>
      </c>
      <c r="N4257" s="3">
        <f>'Transaction Data'!$F4257*'Transaction Data'!$L4257</f>
        <v>5727</v>
      </c>
      <c r="O4257" s="3">
        <f>'Transaction Data'!$N4257-'Transaction Data'!$M4257</f>
        <v>996</v>
      </c>
      <c r="P4257" s="2">
        <f>DATEDIF('Transaction Data'!$D4257,'Transaction Data'!$A4257,"y")</f>
        <v>20</v>
      </c>
      <c r="Q4257" s="2" t="str">
        <f>FLOOR('Transaction Data'!$P4257,15)&amp;"-"&amp;FLOOR('Transaction Data'!$P4257,15)+14</f>
        <v>15-29</v>
      </c>
      <c r="R4257" s="2" t="str">
        <f>IF('Transaction Data'!$L4257&lt;=10,"Less Expensive","Expensive")</f>
        <v>Expensive</v>
      </c>
      <c r="S4257" s="4">
        <f>WEEKDAY('Transaction Data'!$A4257)</f>
        <v>7</v>
      </c>
      <c r="T4257" s="2" t="str">
        <f>IF(WEEKDAY('Transaction Data'!$A4257,2)&lt;6,"Weekday","Weekend")</f>
        <v>Weekend</v>
      </c>
    </row>
    <row r="4258" ht="15.75" customHeight="1">
      <c r="A4258" s="1">
        <v>45446.0</v>
      </c>
      <c r="B4258" s="2" t="s">
        <v>2693</v>
      </c>
      <c r="C4258" s="2" t="s">
        <v>65</v>
      </c>
      <c r="D4258" s="1">
        <v>32091.0</v>
      </c>
      <c r="E4258" s="2" t="s">
        <v>63</v>
      </c>
      <c r="F4258" s="2">
        <v>15.0</v>
      </c>
      <c r="G4258" s="2" t="s">
        <v>23</v>
      </c>
      <c r="H4258" s="2" t="s">
        <v>52</v>
      </c>
      <c r="I4258" s="2" t="s">
        <v>25</v>
      </c>
      <c r="J4258" s="2" t="str">
        <f t="array" ref="J4258">XLOOKUP('Transaction Data'!$G4258,Product_Code,Biscuit_Brand)</f>
        <v>Cinnamon Swirls</v>
      </c>
      <c r="K4258" s="2">
        <f t="array" ref="K4258">XLOOKUP('Transaction Data'!$G4258,Product_Code,Cost)</f>
        <v>10</v>
      </c>
      <c r="L4258" s="2">
        <f t="array" ref="L4258">XLOOKUP('Transaction Data'!$G4258,Product_Code,Unit_Price)</f>
        <v>14</v>
      </c>
      <c r="M4258" s="3">
        <f>'Transaction Data'!$F4258*'Transaction Data'!$K4258</f>
        <v>150</v>
      </c>
      <c r="N4258" s="3">
        <f>'Transaction Data'!$F4258*'Transaction Data'!$L4258</f>
        <v>210</v>
      </c>
      <c r="O4258" s="3">
        <f>'Transaction Data'!$N4258-'Transaction Data'!$M4258</f>
        <v>60</v>
      </c>
      <c r="P4258" s="2">
        <f>DATEDIF('Transaction Data'!$D4258,'Transaction Data'!$A4258,"y")</f>
        <v>36</v>
      </c>
      <c r="Q4258" s="2" t="str">
        <f>FLOOR('Transaction Data'!$P4258,15)&amp;"-"&amp;FLOOR('Transaction Data'!$P4258,15)+14</f>
        <v>30-44</v>
      </c>
      <c r="R4258" s="2" t="str">
        <f>IF('Transaction Data'!$L4258&lt;=10,"Less Expensive","Expensive")</f>
        <v>Expensive</v>
      </c>
      <c r="S4258" s="4">
        <f>WEEKDAY('Transaction Data'!$A4258)</f>
        <v>2</v>
      </c>
      <c r="T4258" s="2" t="str">
        <f>IF(WEEKDAY('Transaction Data'!$A4258,2)&lt;6,"Weekday","Weekend")</f>
        <v>Weekday</v>
      </c>
    </row>
    <row r="4259" ht="15.75" customHeight="1">
      <c r="A4259" s="1">
        <v>45380.0</v>
      </c>
      <c r="B4259" s="2" t="s">
        <v>4040</v>
      </c>
      <c r="C4259" s="2" t="s">
        <v>32</v>
      </c>
      <c r="D4259" s="1">
        <v>24101.0</v>
      </c>
      <c r="E4259" s="2" t="s">
        <v>27</v>
      </c>
      <c r="F4259" s="2">
        <v>243.0</v>
      </c>
      <c r="G4259" s="2" t="s">
        <v>57</v>
      </c>
      <c r="H4259" s="2" t="s">
        <v>49</v>
      </c>
      <c r="I4259" s="2" t="s">
        <v>30</v>
      </c>
      <c r="J4259" s="2" t="str">
        <f t="array" ref="J4259">XLOOKUP('Transaction Data'!$G4259,Product_Code,Biscuit_Brand)</f>
        <v>Oatmeal Cookies</v>
      </c>
      <c r="K4259" s="2">
        <f t="array" ref="K4259">XLOOKUP('Transaction Data'!$G4259,Product_Code,Cost)</f>
        <v>19</v>
      </c>
      <c r="L4259" s="2">
        <f t="array" ref="L4259">XLOOKUP('Transaction Data'!$G4259,Product_Code,Unit_Price)</f>
        <v>23</v>
      </c>
      <c r="M4259" s="3">
        <f>'Transaction Data'!$F4259*'Transaction Data'!$K4259</f>
        <v>4617</v>
      </c>
      <c r="N4259" s="3">
        <f>'Transaction Data'!$F4259*'Transaction Data'!$L4259</f>
        <v>5589</v>
      </c>
      <c r="O4259" s="3">
        <f>'Transaction Data'!$N4259-'Transaction Data'!$M4259</f>
        <v>972</v>
      </c>
      <c r="P4259" s="2">
        <f>DATEDIF('Transaction Data'!$D4259,'Transaction Data'!$A4259,"y")</f>
        <v>58</v>
      </c>
      <c r="Q4259" s="2" t="str">
        <f>FLOOR('Transaction Data'!$P4259,15)&amp;"-"&amp;FLOOR('Transaction Data'!$P4259,15)+14</f>
        <v>45-59</v>
      </c>
      <c r="R4259" s="2" t="str">
        <f>IF('Transaction Data'!$L4259&lt;=10,"Less Expensive","Expensive")</f>
        <v>Expensive</v>
      </c>
      <c r="S4259" s="4">
        <f>WEEKDAY('Transaction Data'!$A4259)</f>
        <v>6</v>
      </c>
      <c r="T4259" s="2" t="str">
        <f>IF(WEEKDAY('Transaction Data'!$A4259,2)&lt;6,"Weekday","Weekend")</f>
        <v>Weekday</v>
      </c>
    </row>
    <row r="4260" ht="15.75" customHeight="1">
      <c r="A4260" s="1">
        <v>45437.0</v>
      </c>
      <c r="B4260" s="2" t="s">
        <v>4041</v>
      </c>
      <c r="C4260" s="2" t="s">
        <v>72</v>
      </c>
      <c r="D4260" s="1">
        <v>37756.0</v>
      </c>
      <c r="E4260" s="2" t="s">
        <v>37</v>
      </c>
      <c r="F4260" s="2">
        <v>231.0</v>
      </c>
      <c r="G4260" s="2" t="s">
        <v>57</v>
      </c>
      <c r="H4260" s="2" t="s">
        <v>52</v>
      </c>
      <c r="I4260" s="2" t="s">
        <v>25</v>
      </c>
      <c r="J4260" s="2" t="str">
        <f t="array" ref="J4260">XLOOKUP('Transaction Data'!$G4260,Product_Code,Biscuit_Brand)</f>
        <v>Oatmeal Cookies</v>
      </c>
      <c r="K4260" s="2">
        <f t="array" ref="K4260">XLOOKUP('Transaction Data'!$G4260,Product_Code,Cost)</f>
        <v>19</v>
      </c>
      <c r="L4260" s="2">
        <f t="array" ref="L4260">XLOOKUP('Transaction Data'!$G4260,Product_Code,Unit_Price)</f>
        <v>23</v>
      </c>
      <c r="M4260" s="3">
        <f>'Transaction Data'!$F4260*'Transaction Data'!$K4260</f>
        <v>4389</v>
      </c>
      <c r="N4260" s="3">
        <f>'Transaction Data'!$F4260*'Transaction Data'!$L4260</f>
        <v>5313</v>
      </c>
      <c r="O4260" s="3">
        <f>'Transaction Data'!$N4260-'Transaction Data'!$M4260</f>
        <v>924</v>
      </c>
      <c r="P4260" s="2">
        <f>DATEDIF('Transaction Data'!$D4260,'Transaction Data'!$A4260,"y")</f>
        <v>21</v>
      </c>
      <c r="Q4260" s="2" t="str">
        <f>FLOOR('Transaction Data'!$P4260,15)&amp;"-"&amp;FLOOR('Transaction Data'!$P4260,15)+14</f>
        <v>15-29</v>
      </c>
      <c r="R4260" s="2" t="str">
        <f>IF('Transaction Data'!$L4260&lt;=10,"Less Expensive","Expensive")</f>
        <v>Expensive</v>
      </c>
      <c r="S4260" s="4">
        <f>WEEKDAY('Transaction Data'!$A4260)</f>
        <v>7</v>
      </c>
      <c r="T4260" s="2" t="str">
        <f>IF(WEEKDAY('Transaction Data'!$A4260,2)&lt;6,"Weekday","Weekend")</f>
        <v>Weekend</v>
      </c>
    </row>
    <row r="4261" ht="15.75" customHeight="1">
      <c r="A4261" s="1">
        <v>45413.0</v>
      </c>
      <c r="B4261" s="2" t="s">
        <v>1417</v>
      </c>
      <c r="C4261" s="2" t="s">
        <v>21</v>
      </c>
      <c r="D4261" s="1">
        <v>31831.0</v>
      </c>
      <c r="E4261" s="2" t="s">
        <v>37</v>
      </c>
      <c r="F4261" s="2">
        <v>136.0</v>
      </c>
      <c r="G4261" s="2" t="s">
        <v>55</v>
      </c>
      <c r="H4261" s="2" t="s">
        <v>34</v>
      </c>
      <c r="I4261" s="2" t="s">
        <v>25</v>
      </c>
      <c r="J4261" s="2" t="str">
        <f t="array" ref="J4261">XLOOKUP('Transaction Data'!$G4261,Product_Code,Biscuit_Brand)</f>
        <v>Vanilla Wafers</v>
      </c>
      <c r="K4261" s="2">
        <f t="array" ref="K4261">XLOOKUP('Transaction Data'!$G4261,Product_Code,Cost)</f>
        <v>18</v>
      </c>
      <c r="L4261" s="2">
        <f t="array" ref="L4261">XLOOKUP('Transaction Data'!$G4261,Product_Code,Unit_Price)</f>
        <v>36</v>
      </c>
      <c r="M4261" s="3">
        <f>'Transaction Data'!$F4261*'Transaction Data'!$K4261</f>
        <v>2448</v>
      </c>
      <c r="N4261" s="3">
        <f>'Transaction Data'!$F4261*'Transaction Data'!$L4261</f>
        <v>4896</v>
      </c>
      <c r="O4261" s="3">
        <f>'Transaction Data'!$N4261-'Transaction Data'!$M4261</f>
        <v>2448</v>
      </c>
      <c r="P4261" s="2">
        <f>DATEDIF('Transaction Data'!$D4261,'Transaction Data'!$A4261,"y")</f>
        <v>37</v>
      </c>
      <c r="Q4261" s="2" t="str">
        <f>FLOOR('Transaction Data'!$P4261,15)&amp;"-"&amp;FLOOR('Transaction Data'!$P4261,15)+14</f>
        <v>30-44</v>
      </c>
      <c r="R4261" s="2" t="str">
        <f>IF('Transaction Data'!$L4261&lt;=10,"Less Expensive","Expensive")</f>
        <v>Expensive</v>
      </c>
      <c r="S4261" s="4">
        <f>WEEKDAY('Transaction Data'!$A4261)</f>
        <v>4</v>
      </c>
      <c r="T4261" s="2" t="str">
        <f>IF(WEEKDAY('Transaction Data'!$A4261,2)&lt;6,"Weekday","Weekend")</f>
        <v>Weekday</v>
      </c>
    </row>
    <row r="4262" ht="15.75" customHeight="1">
      <c r="A4262" s="1">
        <v>45410.0</v>
      </c>
      <c r="B4262" s="2" t="s">
        <v>4042</v>
      </c>
      <c r="C4262" s="2" t="s">
        <v>41</v>
      </c>
      <c r="D4262" s="1">
        <v>37649.0</v>
      </c>
      <c r="E4262" s="2" t="s">
        <v>37</v>
      </c>
      <c r="F4262" s="2">
        <v>363.0</v>
      </c>
      <c r="G4262" s="2" t="s">
        <v>23</v>
      </c>
      <c r="H4262" s="2" t="s">
        <v>34</v>
      </c>
      <c r="I4262" s="2" t="s">
        <v>25</v>
      </c>
      <c r="J4262" s="2" t="str">
        <f t="array" ref="J4262">XLOOKUP('Transaction Data'!$G4262,Product_Code,Biscuit_Brand)</f>
        <v>Cinnamon Swirls</v>
      </c>
      <c r="K4262" s="2">
        <f t="array" ref="K4262">XLOOKUP('Transaction Data'!$G4262,Product_Code,Cost)</f>
        <v>10</v>
      </c>
      <c r="L4262" s="2">
        <f t="array" ref="L4262">XLOOKUP('Transaction Data'!$G4262,Product_Code,Unit_Price)</f>
        <v>14</v>
      </c>
      <c r="M4262" s="3">
        <f>'Transaction Data'!$F4262*'Transaction Data'!$K4262</f>
        <v>3630</v>
      </c>
      <c r="N4262" s="3">
        <f>'Transaction Data'!$F4262*'Transaction Data'!$L4262</f>
        <v>5082</v>
      </c>
      <c r="O4262" s="3">
        <f>'Transaction Data'!$N4262-'Transaction Data'!$M4262</f>
        <v>1452</v>
      </c>
      <c r="P4262" s="2">
        <f>DATEDIF('Transaction Data'!$D4262,'Transaction Data'!$A4262,"y")</f>
        <v>21</v>
      </c>
      <c r="Q4262" s="2" t="str">
        <f>FLOOR('Transaction Data'!$P4262,15)&amp;"-"&amp;FLOOR('Transaction Data'!$P4262,15)+14</f>
        <v>15-29</v>
      </c>
      <c r="R4262" s="2" t="str">
        <f>IF('Transaction Data'!$L4262&lt;=10,"Less Expensive","Expensive")</f>
        <v>Expensive</v>
      </c>
      <c r="S4262" s="4">
        <f>WEEKDAY('Transaction Data'!$A4262)</f>
        <v>1</v>
      </c>
      <c r="T4262" s="2" t="str">
        <f>IF(WEEKDAY('Transaction Data'!$A4262,2)&lt;6,"Weekday","Weekend")</f>
        <v>Weekend</v>
      </c>
    </row>
    <row r="4263" ht="15.75" customHeight="1">
      <c r="A4263" s="1">
        <v>45455.0</v>
      </c>
      <c r="B4263" s="2" t="s">
        <v>4043</v>
      </c>
      <c r="C4263" s="2" t="s">
        <v>78</v>
      </c>
      <c r="D4263" s="1">
        <v>31018.0</v>
      </c>
      <c r="E4263" s="2" t="s">
        <v>27</v>
      </c>
      <c r="F4263" s="2">
        <v>265.0</v>
      </c>
      <c r="G4263" s="2" t="s">
        <v>28</v>
      </c>
      <c r="H4263" s="2" t="s">
        <v>39</v>
      </c>
      <c r="I4263" s="2" t="s">
        <v>25</v>
      </c>
      <c r="J4263" s="2" t="str">
        <f t="array" ref="J4263">XLOOKUP('Transaction Data'!$G4263,Product_Code,Biscuit_Brand)</f>
        <v>Shortbread</v>
      </c>
      <c r="K4263" s="2">
        <f t="array" ref="K4263">XLOOKUP('Transaction Data'!$G4263,Product_Code,Cost)</f>
        <v>10</v>
      </c>
      <c r="L4263" s="2">
        <f t="array" ref="L4263">XLOOKUP('Transaction Data'!$G4263,Product_Code,Unit_Price)</f>
        <v>45</v>
      </c>
      <c r="M4263" s="3">
        <f>'Transaction Data'!$F4263*'Transaction Data'!$K4263</f>
        <v>2650</v>
      </c>
      <c r="N4263" s="3">
        <f>'Transaction Data'!$F4263*'Transaction Data'!$L4263</f>
        <v>11925</v>
      </c>
      <c r="O4263" s="3">
        <f>'Transaction Data'!$N4263-'Transaction Data'!$M4263</f>
        <v>9275</v>
      </c>
      <c r="P4263" s="2">
        <f>DATEDIF('Transaction Data'!$D4263,'Transaction Data'!$A4263,"y")</f>
        <v>39</v>
      </c>
      <c r="Q4263" s="2" t="str">
        <f>FLOOR('Transaction Data'!$P4263,15)&amp;"-"&amp;FLOOR('Transaction Data'!$P4263,15)+14</f>
        <v>30-44</v>
      </c>
      <c r="R4263" s="2" t="str">
        <f>IF('Transaction Data'!$L4263&lt;=10,"Less Expensive","Expensive")</f>
        <v>Expensive</v>
      </c>
      <c r="S4263" s="4">
        <f>WEEKDAY('Transaction Data'!$A4263)</f>
        <v>4</v>
      </c>
      <c r="T4263" s="2" t="str">
        <f>IF(WEEKDAY('Transaction Data'!$A4263,2)&lt;6,"Weekday","Weekend")</f>
        <v>Weekday</v>
      </c>
    </row>
    <row r="4264" ht="15.75" customHeight="1">
      <c r="A4264" s="1">
        <v>45426.0</v>
      </c>
      <c r="B4264" s="2" t="s">
        <v>4044</v>
      </c>
      <c r="C4264" s="2" t="s">
        <v>65</v>
      </c>
      <c r="D4264" s="1">
        <v>36822.0</v>
      </c>
      <c r="E4264" s="2" t="s">
        <v>22</v>
      </c>
      <c r="F4264" s="2">
        <v>489.0</v>
      </c>
      <c r="G4264" s="2" t="s">
        <v>60</v>
      </c>
      <c r="H4264" s="2" t="s">
        <v>42</v>
      </c>
      <c r="I4264" s="2" t="s">
        <v>25</v>
      </c>
      <c r="J4264" s="2" t="str">
        <f t="array" ref="J4264">XLOOKUP('Transaction Data'!$G4264,Product_Code,Biscuit_Brand)</f>
        <v>Peanut Butter Bites</v>
      </c>
      <c r="K4264" s="2">
        <f t="array" ref="K4264">XLOOKUP('Transaction Data'!$G4264,Product_Code,Cost)</f>
        <v>5</v>
      </c>
      <c r="L4264" s="2">
        <f t="array" ref="L4264">XLOOKUP('Transaction Data'!$G4264,Product_Code,Unit_Price)</f>
        <v>7</v>
      </c>
      <c r="M4264" s="3">
        <f>'Transaction Data'!$F4264*'Transaction Data'!$K4264</f>
        <v>2445</v>
      </c>
      <c r="N4264" s="3">
        <f>'Transaction Data'!$F4264*'Transaction Data'!$L4264</f>
        <v>3423</v>
      </c>
      <c r="O4264" s="3">
        <f>'Transaction Data'!$N4264-'Transaction Data'!$M4264</f>
        <v>978</v>
      </c>
      <c r="P4264" s="2">
        <f>DATEDIF('Transaction Data'!$D4264,'Transaction Data'!$A4264,"y")</f>
        <v>23</v>
      </c>
      <c r="Q4264" s="2" t="str">
        <f>FLOOR('Transaction Data'!$P4264,15)&amp;"-"&amp;FLOOR('Transaction Data'!$P4264,15)+14</f>
        <v>15-29</v>
      </c>
      <c r="R4264" s="2" t="str">
        <f>IF('Transaction Data'!$L4264&lt;=10,"Less Expensive","Expensive")</f>
        <v>Less Expensive</v>
      </c>
      <c r="S4264" s="4">
        <f>WEEKDAY('Transaction Data'!$A4264)</f>
        <v>3</v>
      </c>
      <c r="T4264" s="2" t="str">
        <f>IF(WEEKDAY('Transaction Data'!$A4264,2)&lt;6,"Weekday","Weekend")</f>
        <v>Weekday</v>
      </c>
    </row>
    <row r="4265" ht="15.75" customHeight="1">
      <c r="A4265" s="1">
        <v>45384.0</v>
      </c>
      <c r="B4265" s="2" t="s">
        <v>4045</v>
      </c>
      <c r="C4265" s="2" t="s">
        <v>78</v>
      </c>
      <c r="D4265" s="1">
        <v>34618.0</v>
      </c>
      <c r="E4265" s="2" t="s">
        <v>27</v>
      </c>
      <c r="F4265" s="2">
        <v>153.0</v>
      </c>
      <c r="G4265" s="2" t="s">
        <v>61</v>
      </c>
      <c r="H4265" s="2" t="s">
        <v>45</v>
      </c>
      <c r="I4265" s="2" t="s">
        <v>25</v>
      </c>
      <c r="J4265" s="2" t="str">
        <f t="array" ref="J4265">XLOOKUP('Transaction Data'!$G4265,Product_Code,Biscuit_Brand)</f>
        <v>Choco Delight</v>
      </c>
      <c r="K4265" s="2">
        <f t="array" ref="K4265">XLOOKUP('Transaction Data'!$G4265,Product_Code,Cost)</f>
        <v>3</v>
      </c>
      <c r="L4265" s="2">
        <f t="array" ref="L4265">XLOOKUP('Transaction Data'!$G4265,Product_Code,Unit_Price)</f>
        <v>5</v>
      </c>
      <c r="M4265" s="3">
        <f>'Transaction Data'!$F4265*'Transaction Data'!$K4265</f>
        <v>459</v>
      </c>
      <c r="N4265" s="3">
        <f>'Transaction Data'!$F4265*'Transaction Data'!$L4265</f>
        <v>765</v>
      </c>
      <c r="O4265" s="3">
        <f>'Transaction Data'!$N4265-'Transaction Data'!$M4265</f>
        <v>306</v>
      </c>
      <c r="P4265" s="2">
        <f>DATEDIF('Transaction Data'!$D4265,'Transaction Data'!$A4265,"y")</f>
        <v>29</v>
      </c>
      <c r="Q4265" s="2" t="str">
        <f>FLOOR('Transaction Data'!$P4265,15)&amp;"-"&amp;FLOOR('Transaction Data'!$P4265,15)+14</f>
        <v>15-29</v>
      </c>
      <c r="R4265" s="2" t="str">
        <f>IF('Transaction Data'!$L4265&lt;=10,"Less Expensive","Expensive")</f>
        <v>Less Expensive</v>
      </c>
      <c r="S4265" s="4">
        <f>WEEKDAY('Transaction Data'!$A4265)</f>
        <v>3</v>
      </c>
      <c r="T4265" s="2" t="str">
        <f>IF(WEEKDAY('Transaction Data'!$A4265,2)&lt;6,"Weekday","Weekend")</f>
        <v>Weekday</v>
      </c>
    </row>
    <row r="4266" ht="15.75" customHeight="1">
      <c r="A4266" s="1">
        <v>45410.0</v>
      </c>
      <c r="B4266" s="2" t="s">
        <v>4046</v>
      </c>
      <c r="C4266" s="2" t="s">
        <v>72</v>
      </c>
      <c r="D4266" s="1">
        <v>19979.0</v>
      </c>
      <c r="E4266" s="2" t="s">
        <v>22</v>
      </c>
      <c r="F4266" s="2">
        <v>291.0</v>
      </c>
      <c r="G4266" s="2" t="s">
        <v>57</v>
      </c>
      <c r="H4266" s="2" t="s">
        <v>49</v>
      </c>
      <c r="I4266" s="2" t="s">
        <v>25</v>
      </c>
      <c r="J4266" s="2" t="str">
        <f t="array" ref="J4266">XLOOKUP('Transaction Data'!$G4266,Product_Code,Biscuit_Brand)</f>
        <v>Oatmeal Cookies</v>
      </c>
      <c r="K4266" s="2">
        <f t="array" ref="K4266">XLOOKUP('Transaction Data'!$G4266,Product_Code,Cost)</f>
        <v>19</v>
      </c>
      <c r="L4266" s="2">
        <f t="array" ref="L4266">XLOOKUP('Transaction Data'!$G4266,Product_Code,Unit_Price)</f>
        <v>23</v>
      </c>
      <c r="M4266" s="3">
        <f>'Transaction Data'!$F4266*'Transaction Data'!$K4266</f>
        <v>5529</v>
      </c>
      <c r="N4266" s="3">
        <f>'Transaction Data'!$F4266*'Transaction Data'!$L4266</f>
        <v>6693</v>
      </c>
      <c r="O4266" s="3">
        <f>'Transaction Data'!$N4266-'Transaction Data'!$M4266</f>
        <v>1164</v>
      </c>
      <c r="P4266" s="2">
        <f>DATEDIF('Transaction Data'!$D4266,'Transaction Data'!$A4266,"y")</f>
        <v>69</v>
      </c>
      <c r="Q4266" s="2" t="str">
        <f>FLOOR('Transaction Data'!$P4266,15)&amp;"-"&amp;FLOOR('Transaction Data'!$P4266,15)+14</f>
        <v>60-74</v>
      </c>
      <c r="R4266" s="2" t="str">
        <f>IF('Transaction Data'!$L4266&lt;=10,"Less Expensive","Expensive")</f>
        <v>Expensive</v>
      </c>
      <c r="S4266" s="4">
        <f>WEEKDAY('Transaction Data'!$A4266)</f>
        <v>1</v>
      </c>
      <c r="T4266" s="2" t="str">
        <f>IF(WEEKDAY('Transaction Data'!$A4266,2)&lt;6,"Weekday","Weekend")</f>
        <v>Weekend</v>
      </c>
    </row>
    <row r="4267" ht="15.75" customHeight="1">
      <c r="A4267" s="1">
        <v>45351.0</v>
      </c>
      <c r="B4267" s="2" t="s">
        <v>4047</v>
      </c>
      <c r="C4267" s="2" t="s">
        <v>47</v>
      </c>
      <c r="D4267" s="1">
        <v>22343.0</v>
      </c>
      <c r="E4267" s="2" t="s">
        <v>22</v>
      </c>
      <c r="F4267" s="2">
        <v>77.0</v>
      </c>
      <c r="G4267" s="2" t="s">
        <v>38</v>
      </c>
      <c r="H4267" s="2" t="s">
        <v>52</v>
      </c>
      <c r="I4267" s="2" t="s">
        <v>25</v>
      </c>
      <c r="J4267" s="2" t="str">
        <f t="array" ref="J4267">XLOOKUP('Transaction Data'!$G4267,Product_Code,Biscuit_Brand)</f>
        <v>Ginger Snaps</v>
      </c>
      <c r="K4267" s="2">
        <f t="array" ref="K4267">XLOOKUP('Transaction Data'!$G4267,Product_Code,Cost)</f>
        <v>14</v>
      </c>
      <c r="L4267" s="2">
        <f t="array" ref="L4267">XLOOKUP('Transaction Data'!$G4267,Product_Code,Unit_Price)</f>
        <v>28</v>
      </c>
      <c r="M4267" s="3">
        <f>'Transaction Data'!$F4267*'Transaction Data'!$K4267</f>
        <v>1078</v>
      </c>
      <c r="N4267" s="3">
        <f>'Transaction Data'!$F4267*'Transaction Data'!$L4267</f>
        <v>2156</v>
      </c>
      <c r="O4267" s="3">
        <f>'Transaction Data'!$N4267-'Transaction Data'!$M4267</f>
        <v>1078</v>
      </c>
      <c r="P4267" s="2">
        <f>DATEDIF('Transaction Data'!$D4267,'Transaction Data'!$A4267,"y")</f>
        <v>62</v>
      </c>
      <c r="Q4267" s="2" t="str">
        <f>FLOOR('Transaction Data'!$P4267,15)&amp;"-"&amp;FLOOR('Transaction Data'!$P4267,15)+14</f>
        <v>60-74</v>
      </c>
      <c r="R4267" s="2" t="str">
        <f>IF('Transaction Data'!$L4267&lt;=10,"Less Expensive","Expensive")</f>
        <v>Expensive</v>
      </c>
      <c r="S4267" s="4">
        <f>WEEKDAY('Transaction Data'!$A4267)</f>
        <v>5</v>
      </c>
      <c r="T4267" s="2" t="str">
        <f>IF(WEEKDAY('Transaction Data'!$A4267,2)&lt;6,"Weekday","Weekend")</f>
        <v>Weekday</v>
      </c>
    </row>
    <row r="4268" ht="15.75" customHeight="1">
      <c r="A4268" s="1">
        <v>45440.0</v>
      </c>
      <c r="B4268" s="2" t="s">
        <v>4048</v>
      </c>
      <c r="C4268" s="2" t="s">
        <v>51</v>
      </c>
      <c r="D4268" s="1">
        <v>35207.0</v>
      </c>
      <c r="E4268" s="2" t="s">
        <v>22</v>
      </c>
      <c r="F4268" s="2">
        <v>61.0</v>
      </c>
      <c r="G4268" s="2" t="s">
        <v>38</v>
      </c>
      <c r="H4268" s="2" t="s">
        <v>49</v>
      </c>
      <c r="I4268" s="2" t="s">
        <v>25</v>
      </c>
      <c r="J4268" s="2" t="str">
        <f t="array" ref="J4268">XLOOKUP('Transaction Data'!$G4268,Product_Code,Biscuit_Brand)</f>
        <v>Ginger Snaps</v>
      </c>
      <c r="K4268" s="2">
        <f t="array" ref="K4268">XLOOKUP('Transaction Data'!$G4268,Product_Code,Cost)</f>
        <v>14</v>
      </c>
      <c r="L4268" s="2">
        <f t="array" ref="L4268">XLOOKUP('Transaction Data'!$G4268,Product_Code,Unit_Price)</f>
        <v>28</v>
      </c>
      <c r="M4268" s="3">
        <f>'Transaction Data'!$F4268*'Transaction Data'!$K4268</f>
        <v>854</v>
      </c>
      <c r="N4268" s="3">
        <f>'Transaction Data'!$F4268*'Transaction Data'!$L4268</f>
        <v>1708</v>
      </c>
      <c r="O4268" s="3">
        <f>'Transaction Data'!$N4268-'Transaction Data'!$M4268</f>
        <v>854</v>
      </c>
      <c r="P4268" s="2">
        <f>DATEDIF('Transaction Data'!$D4268,'Transaction Data'!$A4268,"y")</f>
        <v>28</v>
      </c>
      <c r="Q4268" s="2" t="str">
        <f>FLOOR('Transaction Data'!$P4268,15)&amp;"-"&amp;FLOOR('Transaction Data'!$P4268,15)+14</f>
        <v>15-29</v>
      </c>
      <c r="R4268" s="2" t="str">
        <f>IF('Transaction Data'!$L4268&lt;=10,"Less Expensive","Expensive")</f>
        <v>Expensive</v>
      </c>
      <c r="S4268" s="4">
        <f>WEEKDAY('Transaction Data'!$A4268)</f>
        <v>3</v>
      </c>
      <c r="T4268" s="2" t="str">
        <f>IF(WEEKDAY('Transaction Data'!$A4268,2)&lt;6,"Weekday","Weekend")</f>
        <v>Weekday</v>
      </c>
    </row>
    <row r="4269" ht="15.75" customHeight="1">
      <c r="A4269" s="1">
        <v>45416.0</v>
      </c>
      <c r="B4269" s="2" t="s">
        <v>4049</v>
      </c>
      <c r="C4269" s="2" t="s">
        <v>65</v>
      </c>
      <c r="D4269" s="1">
        <v>36992.0</v>
      </c>
      <c r="E4269" s="2" t="s">
        <v>22</v>
      </c>
      <c r="F4269" s="2">
        <v>34.0</v>
      </c>
      <c r="G4269" s="2" t="s">
        <v>38</v>
      </c>
      <c r="H4269" s="2" t="s">
        <v>52</v>
      </c>
      <c r="I4269" s="2" t="s">
        <v>25</v>
      </c>
      <c r="J4269" s="2" t="str">
        <f t="array" ref="J4269">XLOOKUP('Transaction Data'!$G4269,Product_Code,Biscuit_Brand)</f>
        <v>Ginger Snaps</v>
      </c>
      <c r="K4269" s="2">
        <f t="array" ref="K4269">XLOOKUP('Transaction Data'!$G4269,Product_Code,Cost)</f>
        <v>14</v>
      </c>
      <c r="L4269" s="2">
        <f t="array" ref="L4269">XLOOKUP('Transaction Data'!$G4269,Product_Code,Unit_Price)</f>
        <v>28</v>
      </c>
      <c r="M4269" s="3">
        <f>'Transaction Data'!$F4269*'Transaction Data'!$K4269</f>
        <v>476</v>
      </c>
      <c r="N4269" s="3">
        <f>'Transaction Data'!$F4269*'Transaction Data'!$L4269</f>
        <v>952</v>
      </c>
      <c r="O4269" s="3">
        <f>'Transaction Data'!$N4269-'Transaction Data'!$M4269</f>
        <v>476</v>
      </c>
      <c r="P4269" s="2">
        <f>DATEDIF('Transaction Data'!$D4269,'Transaction Data'!$A4269,"y")</f>
        <v>23</v>
      </c>
      <c r="Q4269" s="2" t="str">
        <f>FLOOR('Transaction Data'!$P4269,15)&amp;"-"&amp;FLOOR('Transaction Data'!$P4269,15)+14</f>
        <v>15-29</v>
      </c>
      <c r="R4269" s="2" t="str">
        <f>IF('Transaction Data'!$L4269&lt;=10,"Less Expensive","Expensive")</f>
        <v>Expensive</v>
      </c>
      <c r="S4269" s="4">
        <f>WEEKDAY('Transaction Data'!$A4269)</f>
        <v>7</v>
      </c>
      <c r="T4269" s="2" t="str">
        <f>IF(WEEKDAY('Transaction Data'!$A4269,2)&lt;6,"Weekday","Weekend")</f>
        <v>Weekend</v>
      </c>
    </row>
    <row r="4270" ht="15.75" customHeight="1">
      <c r="A4270" s="1">
        <v>45454.0</v>
      </c>
      <c r="B4270" s="2" t="s">
        <v>4050</v>
      </c>
      <c r="C4270" s="2" t="s">
        <v>51</v>
      </c>
      <c r="D4270" s="1">
        <v>37544.0</v>
      </c>
      <c r="E4270" s="2" t="s">
        <v>63</v>
      </c>
      <c r="F4270" s="2">
        <v>37.0</v>
      </c>
      <c r="G4270" s="2" t="s">
        <v>38</v>
      </c>
      <c r="H4270" s="2" t="s">
        <v>52</v>
      </c>
      <c r="I4270" s="2" t="s">
        <v>25</v>
      </c>
      <c r="J4270" s="2" t="str">
        <f t="array" ref="J4270">XLOOKUP('Transaction Data'!$G4270,Product_Code,Biscuit_Brand)</f>
        <v>Ginger Snaps</v>
      </c>
      <c r="K4270" s="2">
        <f t="array" ref="K4270">XLOOKUP('Transaction Data'!$G4270,Product_Code,Cost)</f>
        <v>14</v>
      </c>
      <c r="L4270" s="2">
        <f t="array" ref="L4270">XLOOKUP('Transaction Data'!$G4270,Product_Code,Unit_Price)</f>
        <v>28</v>
      </c>
      <c r="M4270" s="3">
        <f>'Transaction Data'!$F4270*'Transaction Data'!$K4270</f>
        <v>518</v>
      </c>
      <c r="N4270" s="3">
        <f>'Transaction Data'!$F4270*'Transaction Data'!$L4270</f>
        <v>1036</v>
      </c>
      <c r="O4270" s="3">
        <f>'Transaction Data'!$N4270-'Transaction Data'!$M4270</f>
        <v>518</v>
      </c>
      <c r="P4270" s="2">
        <f>DATEDIF('Transaction Data'!$D4270,'Transaction Data'!$A4270,"y")</f>
        <v>21</v>
      </c>
      <c r="Q4270" s="2" t="str">
        <f>FLOOR('Transaction Data'!$P4270,15)&amp;"-"&amp;FLOOR('Transaction Data'!$P4270,15)+14</f>
        <v>15-29</v>
      </c>
      <c r="R4270" s="2" t="str">
        <f>IF('Transaction Data'!$L4270&lt;=10,"Less Expensive","Expensive")</f>
        <v>Expensive</v>
      </c>
      <c r="S4270" s="4">
        <f>WEEKDAY('Transaction Data'!$A4270)</f>
        <v>3</v>
      </c>
      <c r="T4270" s="2" t="str">
        <f>IF(WEEKDAY('Transaction Data'!$A4270,2)&lt;6,"Weekday","Weekend")</f>
        <v>Weekday</v>
      </c>
    </row>
    <row r="4271" ht="15.75" customHeight="1">
      <c r="A4271" s="1">
        <v>45421.0</v>
      </c>
      <c r="B4271" s="2" t="s">
        <v>4051</v>
      </c>
      <c r="C4271" s="2" t="s">
        <v>69</v>
      </c>
      <c r="D4271" s="1">
        <v>20943.0</v>
      </c>
      <c r="E4271" s="2" t="s">
        <v>63</v>
      </c>
      <c r="F4271" s="2">
        <v>433.0</v>
      </c>
      <c r="G4271" s="2" t="s">
        <v>28</v>
      </c>
      <c r="H4271" s="2" t="s">
        <v>45</v>
      </c>
      <c r="I4271" s="2" t="s">
        <v>25</v>
      </c>
      <c r="J4271" s="2" t="str">
        <f t="array" ref="J4271">XLOOKUP('Transaction Data'!$G4271,Product_Code,Biscuit_Brand)</f>
        <v>Shortbread</v>
      </c>
      <c r="K4271" s="2">
        <f t="array" ref="K4271">XLOOKUP('Transaction Data'!$G4271,Product_Code,Cost)</f>
        <v>10</v>
      </c>
      <c r="L4271" s="2">
        <f t="array" ref="L4271">XLOOKUP('Transaction Data'!$G4271,Product_Code,Unit_Price)</f>
        <v>45</v>
      </c>
      <c r="M4271" s="3">
        <f>'Transaction Data'!$F4271*'Transaction Data'!$K4271</f>
        <v>4330</v>
      </c>
      <c r="N4271" s="3">
        <f>'Transaction Data'!$F4271*'Transaction Data'!$L4271</f>
        <v>19485</v>
      </c>
      <c r="O4271" s="3">
        <f>'Transaction Data'!$N4271-'Transaction Data'!$M4271</f>
        <v>15155</v>
      </c>
      <c r="P4271" s="2">
        <f>DATEDIF('Transaction Data'!$D4271,'Transaction Data'!$A4271,"y")</f>
        <v>67</v>
      </c>
      <c r="Q4271" s="2" t="str">
        <f>FLOOR('Transaction Data'!$P4271,15)&amp;"-"&amp;FLOOR('Transaction Data'!$P4271,15)+14</f>
        <v>60-74</v>
      </c>
      <c r="R4271" s="2" t="str">
        <f>IF('Transaction Data'!$L4271&lt;=10,"Less Expensive","Expensive")</f>
        <v>Expensive</v>
      </c>
      <c r="S4271" s="4">
        <f>WEEKDAY('Transaction Data'!$A4271)</f>
        <v>5</v>
      </c>
      <c r="T4271" s="2" t="str">
        <f>IF(WEEKDAY('Transaction Data'!$A4271,2)&lt;6,"Weekday","Weekend")</f>
        <v>Weekday</v>
      </c>
    </row>
    <row r="4272" ht="15.75" customHeight="1">
      <c r="A4272" s="1">
        <v>45424.0</v>
      </c>
      <c r="B4272" s="2" t="s">
        <v>4052</v>
      </c>
      <c r="C4272" s="2" t="s">
        <v>65</v>
      </c>
      <c r="D4272" s="1">
        <v>24305.0</v>
      </c>
      <c r="E4272" s="2" t="s">
        <v>37</v>
      </c>
      <c r="F4272" s="2">
        <v>408.0</v>
      </c>
      <c r="G4272" s="2" t="s">
        <v>48</v>
      </c>
      <c r="H4272" s="2" t="s">
        <v>49</v>
      </c>
      <c r="I4272" s="2" t="s">
        <v>25</v>
      </c>
      <c r="J4272" s="2" t="str">
        <f t="array" ref="J4272">XLOOKUP('Transaction Data'!$G4272,Product_Code,Biscuit_Brand)</f>
        <v>Lemon Crisps</v>
      </c>
      <c r="K4272" s="2">
        <f t="array" ref="K4272">XLOOKUP('Transaction Data'!$G4272,Product_Code,Cost)</f>
        <v>7</v>
      </c>
      <c r="L4272" s="2">
        <f t="array" ref="L4272">XLOOKUP('Transaction Data'!$G4272,Product_Code,Unit_Price)</f>
        <v>9</v>
      </c>
      <c r="M4272" s="3">
        <f>'Transaction Data'!$F4272*'Transaction Data'!$K4272</f>
        <v>2856</v>
      </c>
      <c r="N4272" s="3">
        <f>'Transaction Data'!$F4272*'Transaction Data'!$L4272</f>
        <v>3672</v>
      </c>
      <c r="O4272" s="3">
        <f>'Transaction Data'!$N4272-'Transaction Data'!$M4272</f>
        <v>816</v>
      </c>
      <c r="P4272" s="2">
        <f>DATEDIF('Transaction Data'!$D4272,'Transaction Data'!$A4272,"y")</f>
        <v>57</v>
      </c>
      <c r="Q4272" s="2" t="str">
        <f>FLOOR('Transaction Data'!$P4272,15)&amp;"-"&amp;FLOOR('Transaction Data'!$P4272,15)+14</f>
        <v>45-59</v>
      </c>
      <c r="R4272" s="2" t="str">
        <f>IF('Transaction Data'!$L4272&lt;=10,"Less Expensive","Expensive")</f>
        <v>Less Expensive</v>
      </c>
      <c r="S4272" s="4">
        <f>WEEKDAY('Transaction Data'!$A4272)</f>
        <v>1</v>
      </c>
      <c r="T4272" s="2" t="str">
        <f>IF(WEEKDAY('Transaction Data'!$A4272,2)&lt;6,"Weekday","Weekend")</f>
        <v>Weekend</v>
      </c>
    </row>
    <row r="4273" ht="15.75" customHeight="1">
      <c r="A4273" s="1">
        <v>45428.0</v>
      </c>
      <c r="B4273" s="2" t="s">
        <v>4053</v>
      </c>
      <c r="C4273" s="2" t="s">
        <v>78</v>
      </c>
      <c r="D4273" s="1">
        <v>24049.0</v>
      </c>
      <c r="E4273" s="2" t="s">
        <v>37</v>
      </c>
      <c r="F4273" s="2">
        <v>204.0</v>
      </c>
      <c r="G4273" s="2" t="s">
        <v>55</v>
      </c>
      <c r="H4273" s="2" t="s">
        <v>52</v>
      </c>
      <c r="I4273" s="2" t="s">
        <v>25</v>
      </c>
      <c r="J4273" s="2" t="str">
        <f t="array" ref="J4273">XLOOKUP('Transaction Data'!$G4273,Product_Code,Biscuit_Brand)</f>
        <v>Vanilla Wafers</v>
      </c>
      <c r="K4273" s="2">
        <f t="array" ref="K4273">XLOOKUP('Transaction Data'!$G4273,Product_Code,Cost)</f>
        <v>18</v>
      </c>
      <c r="L4273" s="2">
        <f t="array" ref="L4273">XLOOKUP('Transaction Data'!$G4273,Product_Code,Unit_Price)</f>
        <v>36</v>
      </c>
      <c r="M4273" s="3">
        <f>'Transaction Data'!$F4273*'Transaction Data'!$K4273</f>
        <v>3672</v>
      </c>
      <c r="N4273" s="3">
        <f>'Transaction Data'!$F4273*'Transaction Data'!$L4273</f>
        <v>7344</v>
      </c>
      <c r="O4273" s="3">
        <f>'Transaction Data'!$N4273-'Transaction Data'!$M4273</f>
        <v>3672</v>
      </c>
      <c r="P4273" s="2">
        <f>DATEDIF('Transaction Data'!$D4273,'Transaction Data'!$A4273,"y")</f>
        <v>58</v>
      </c>
      <c r="Q4273" s="2" t="str">
        <f>FLOOR('Transaction Data'!$P4273,15)&amp;"-"&amp;FLOOR('Transaction Data'!$P4273,15)+14</f>
        <v>45-59</v>
      </c>
      <c r="R4273" s="2" t="str">
        <f>IF('Transaction Data'!$L4273&lt;=10,"Less Expensive","Expensive")</f>
        <v>Expensive</v>
      </c>
      <c r="S4273" s="4">
        <f>WEEKDAY('Transaction Data'!$A4273)</f>
        <v>5</v>
      </c>
      <c r="T4273" s="2" t="str">
        <f>IF(WEEKDAY('Transaction Data'!$A4273,2)&lt;6,"Weekday","Weekend")</f>
        <v>Weekday</v>
      </c>
    </row>
    <row r="4274" ht="15.75" customHeight="1">
      <c r="A4274" s="1">
        <v>45430.0</v>
      </c>
      <c r="B4274" s="2" t="s">
        <v>4054</v>
      </c>
      <c r="C4274" s="2" t="s">
        <v>41</v>
      </c>
      <c r="D4274" s="1">
        <v>19072.0</v>
      </c>
      <c r="E4274" s="2" t="s">
        <v>63</v>
      </c>
      <c r="F4274" s="2">
        <v>187.0</v>
      </c>
      <c r="G4274" s="2" t="s">
        <v>28</v>
      </c>
      <c r="H4274" s="2" t="s">
        <v>49</v>
      </c>
      <c r="I4274" s="2" t="s">
        <v>25</v>
      </c>
      <c r="J4274" s="2" t="str">
        <f t="array" ref="J4274">XLOOKUP('Transaction Data'!$G4274,Product_Code,Biscuit_Brand)</f>
        <v>Shortbread</v>
      </c>
      <c r="K4274" s="2">
        <f t="array" ref="K4274">XLOOKUP('Transaction Data'!$G4274,Product_Code,Cost)</f>
        <v>10</v>
      </c>
      <c r="L4274" s="2">
        <f t="array" ref="L4274">XLOOKUP('Transaction Data'!$G4274,Product_Code,Unit_Price)</f>
        <v>45</v>
      </c>
      <c r="M4274" s="3">
        <f>'Transaction Data'!$F4274*'Transaction Data'!$K4274</f>
        <v>1870</v>
      </c>
      <c r="N4274" s="3">
        <f>'Transaction Data'!$F4274*'Transaction Data'!$L4274</f>
        <v>8415</v>
      </c>
      <c r="O4274" s="3">
        <f>'Transaction Data'!$N4274-'Transaction Data'!$M4274</f>
        <v>6545</v>
      </c>
      <c r="P4274" s="2">
        <f>DATEDIF('Transaction Data'!$D4274,'Transaction Data'!$A4274,"y")</f>
        <v>72</v>
      </c>
      <c r="Q4274" s="2" t="str">
        <f>FLOOR('Transaction Data'!$P4274,15)&amp;"-"&amp;FLOOR('Transaction Data'!$P4274,15)+14</f>
        <v>60-74</v>
      </c>
      <c r="R4274" s="2" t="str">
        <f>IF('Transaction Data'!$L4274&lt;=10,"Less Expensive","Expensive")</f>
        <v>Expensive</v>
      </c>
      <c r="S4274" s="4">
        <f>WEEKDAY('Transaction Data'!$A4274)</f>
        <v>7</v>
      </c>
      <c r="T4274" s="2" t="str">
        <f>IF(WEEKDAY('Transaction Data'!$A4274,2)&lt;6,"Weekday","Weekend")</f>
        <v>Weekend</v>
      </c>
    </row>
    <row r="4275" ht="15.75" customHeight="1">
      <c r="A4275" s="1">
        <v>45399.0</v>
      </c>
      <c r="B4275" s="2" t="s">
        <v>4055</v>
      </c>
      <c r="C4275" s="2" t="s">
        <v>78</v>
      </c>
      <c r="D4275" s="1">
        <v>23734.0</v>
      </c>
      <c r="E4275" s="2" t="s">
        <v>27</v>
      </c>
      <c r="F4275" s="2">
        <v>317.0</v>
      </c>
      <c r="G4275" s="2" t="s">
        <v>44</v>
      </c>
      <c r="H4275" s="2" t="s">
        <v>52</v>
      </c>
      <c r="I4275" s="2" t="s">
        <v>30</v>
      </c>
      <c r="J4275" s="2" t="str">
        <f t="array" ref="J4275">XLOOKUP('Transaction Data'!$G4275,Product_Code,Biscuit_Brand)</f>
        <v>Butter Crunch</v>
      </c>
      <c r="K4275" s="2">
        <f t="array" ref="K4275">XLOOKUP('Transaction Data'!$G4275,Product_Code,Cost)</f>
        <v>10</v>
      </c>
      <c r="L4275" s="2">
        <f t="array" ref="L4275">XLOOKUP('Transaction Data'!$G4275,Product_Code,Unit_Price)</f>
        <v>11</v>
      </c>
      <c r="M4275" s="3">
        <f>'Transaction Data'!$F4275*'Transaction Data'!$K4275</f>
        <v>3170</v>
      </c>
      <c r="N4275" s="3">
        <f>'Transaction Data'!$F4275*'Transaction Data'!$L4275</f>
        <v>3487</v>
      </c>
      <c r="O4275" s="3">
        <f>'Transaction Data'!$N4275-'Transaction Data'!$M4275</f>
        <v>317</v>
      </c>
      <c r="P4275" s="2">
        <f>DATEDIF('Transaction Data'!$D4275,'Transaction Data'!$A4275,"y")</f>
        <v>59</v>
      </c>
      <c r="Q4275" s="2" t="str">
        <f>FLOOR('Transaction Data'!$P4275,15)&amp;"-"&amp;FLOOR('Transaction Data'!$P4275,15)+14</f>
        <v>45-59</v>
      </c>
      <c r="R4275" s="2" t="str">
        <f>IF('Transaction Data'!$L4275&lt;=10,"Less Expensive","Expensive")</f>
        <v>Expensive</v>
      </c>
      <c r="S4275" s="4">
        <f>WEEKDAY('Transaction Data'!$A4275)</f>
        <v>4</v>
      </c>
      <c r="T4275" s="2" t="str">
        <f>IF(WEEKDAY('Transaction Data'!$A4275,2)&lt;6,"Weekday","Weekend")</f>
        <v>Weekday</v>
      </c>
    </row>
    <row r="4276" ht="15.75" customHeight="1">
      <c r="A4276" s="1">
        <v>45328.0</v>
      </c>
      <c r="B4276" s="2" t="s">
        <v>4056</v>
      </c>
      <c r="C4276" s="2" t="s">
        <v>32</v>
      </c>
      <c r="D4276" s="1">
        <v>36916.0</v>
      </c>
      <c r="E4276" s="2" t="s">
        <v>27</v>
      </c>
      <c r="F4276" s="2">
        <v>40.0</v>
      </c>
      <c r="G4276" s="2" t="s">
        <v>28</v>
      </c>
      <c r="H4276" s="2" t="s">
        <v>34</v>
      </c>
      <c r="I4276" s="2" t="s">
        <v>25</v>
      </c>
      <c r="J4276" s="2" t="str">
        <f t="array" ref="J4276">XLOOKUP('Transaction Data'!$G4276,Product_Code,Biscuit_Brand)</f>
        <v>Shortbread</v>
      </c>
      <c r="K4276" s="2">
        <f t="array" ref="K4276">XLOOKUP('Transaction Data'!$G4276,Product_Code,Cost)</f>
        <v>10</v>
      </c>
      <c r="L4276" s="2">
        <f t="array" ref="L4276">XLOOKUP('Transaction Data'!$G4276,Product_Code,Unit_Price)</f>
        <v>45</v>
      </c>
      <c r="M4276" s="3">
        <f>'Transaction Data'!$F4276*'Transaction Data'!$K4276</f>
        <v>400</v>
      </c>
      <c r="N4276" s="3">
        <f>'Transaction Data'!$F4276*'Transaction Data'!$L4276</f>
        <v>1800</v>
      </c>
      <c r="O4276" s="3">
        <f>'Transaction Data'!$N4276-'Transaction Data'!$M4276</f>
        <v>1400</v>
      </c>
      <c r="P4276" s="2">
        <f>DATEDIF('Transaction Data'!$D4276,'Transaction Data'!$A4276,"y")</f>
        <v>23</v>
      </c>
      <c r="Q4276" s="2" t="str">
        <f>FLOOR('Transaction Data'!$P4276,15)&amp;"-"&amp;FLOOR('Transaction Data'!$P4276,15)+14</f>
        <v>15-29</v>
      </c>
      <c r="R4276" s="2" t="str">
        <f>IF('Transaction Data'!$L4276&lt;=10,"Less Expensive","Expensive")</f>
        <v>Expensive</v>
      </c>
      <c r="S4276" s="4">
        <f>WEEKDAY('Transaction Data'!$A4276)</f>
        <v>3</v>
      </c>
      <c r="T4276" s="2" t="str">
        <f>IF(WEEKDAY('Transaction Data'!$A4276,2)&lt;6,"Weekday","Weekend")</f>
        <v>Weekday</v>
      </c>
    </row>
    <row r="4277" ht="15.75" customHeight="1">
      <c r="A4277" s="1">
        <v>45398.0</v>
      </c>
      <c r="B4277" s="2" t="s">
        <v>4057</v>
      </c>
      <c r="C4277" s="2" t="s">
        <v>54</v>
      </c>
      <c r="D4277" s="1">
        <v>36606.0</v>
      </c>
      <c r="E4277" s="2" t="s">
        <v>63</v>
      </c>
      <c r="F4277" s="2">
        <v>335.0</v>
      </c>
      <c r="G4277" s="2" t="s">
        <v>33</v>
      </c>
      <c r="H4277" s="2" t="s">
        <v>34</v>
      </c>
      <c r="I4277" s="2" t="s">
        <v>25</v>
      </c>
      <c r="J4277" s="2" t="str">
        <f t="array" ref="J4277">XLOOKUP('Transaction Data'!$G4277,Product_Code,Biscuit_Brand)</f>
        <v>Caramel Biscuits</v>
      </c>
      <c r="K4277" s="2">
        <f t="array" ref="K4277">XLOOKUP('Transaction Data'!$G4277,Product_Code,Cost)</f>
        <v>18</v>
      </c>
      <c r="L4277" s="2">
        <f t="array" ref="L4277">XLOOKUP('Transaction Data'!$G4277,Product_Code,Unit_Price)</f>
        <v>22</v>
      </c>
      <c r="M4277" s="3">
        <f>'Transaction Data'!$F4277*'Transaction Data'!$K4277</f>
        <v>6030</v>
      </c>
      <c r="N4277" s="3">
        <f>'Transaction Data'!$F4277*'Transaction Data'!$L4277</f>
        <v>7370</v>
      </c>
      <c r="O4277" s="3">
        <f>'Transaction Data'!$N4277-'Transaction Data'!$M4277</f>
        <v>1340</v>
      </c>
      <c r="P4277" s="2">
        <f>DATEDIF('Transaction Data'!$D4277,'Transaction Data'!$A4277,"y")</f>
        <v>24</v>
      </c>
      <c r="Q4277" s="2" t="str">
        <f>FLOOR('Transaction Data'!$P4277,15)&amp;"-"&amp;FLOOR('Transaction Data'!$P4277,15)+14</f>
        <v>15-29</v>
      </c>
      <c r="R4277" s="2" t="str">
        <f>IF('Transaction Data'!$L4277&lt;=10,"Less Expensive","Expensive")</f>
        <v>Expensive</v>
      </c>
      <c r="S4277" s="4">
        <f>WEEKDAY('Transaction Data'!$A4277)</f>
        <v>3</v>
      </c>
      <c r="T4277" s="2" t="str">
        <f>IF(WEEKDAY('Transaction Data'!$A4277,2)&lt;6,"Weekday","Weekend")</f>
        <v>Weekday</v>
      </c>
    </row>
    <row r="4278" ht="15.75" customHeight="1">
      <c r="A4278" s="1">
        <v>45434.0</v>
      </c>
      <c r="B4278" s="2" t="s">
        <v>4058</v>
      </c>
      <c r="C4278" s="2" t="s">
        <v>72</v>
      </c>
      <c r="D4278" s="1">
        <v>22011.0</v>
      </c>
      <c r="E4278" s="2" t="s">
        <v>27</v>
      </c>
      <c r="F4278" s="2">
        <v>123.0</v>
      </c>
      <c r="G4278" s="2" t="s">
        <v>23</v>
      </c>
      <c r="H4278" s="2" t="s">
        <v>39</v>
      </c>
      <c r="I4278" s="2" t="s">
        <v>25</v>
      </c>
      <c r="J4278" s="2" t="str">
        <f t="array" ref="J4278">XLOOKUP('Transaction Data'!$G4278,Product_Code,Biscuit_Brand)</f>
        <v>Cinnamon Swirls</v>
      </c>
      <c r="K4278" s="2">
        <f t="array" ref="K4278">XLOOKUP('Transaction Data'!$G4278,Product_Code,Cost)</f>
        <v>10</v>
      </c>
      <c r="L4278" s="2">
        <f t="array" ref="L4278">XLOOKUP('Transaction Data'!$G4278,Product_Code,Unit_Price)</f>
        <v>14</v>
      </c>
      <c r="M4278" s="3">
        <f>'Transaction Data'!$F4278*'Transaction Data'!$K4278</f>
        <v>1230</v>
      </c>
      <c r="N4278" s="3">
        <f>'Transaction Data'!$F4278*'Transaction Data'!$L4278</f>
        <v>1722</v>
      </c>
      <c r="O4278" s="3">
        <f>'Transaction Data'!$N4278-'Transaction Data'!$M4278</f>
        <v>492</v>
      </c>
      <c r="P4278" s="2">
        <f>DATEDIF('Transaction Data'!$D4278,'Transaction Data'!$A4278,"y")</f>
        <v>64</v>
      </c>
      <c r="Q4278" s="2" t="str">
        <f>FLOOR('Transaction Data'!$P4278,15)&amp;"-"&amp;FLOOR('Transaction Data'!$P4278,15)+14</f>
        <v>60-74</v>
      </c>
      <c r="R4278" s="2" t="str">
        <f>IF('Transaction Data'!$L4278&lt;=10,"Less Expensive","Expensive")</f>
        <v>Expensive</v>
      </c>
      <c r="S4278" s="4">
        <f>WEEKDAY('Transaction Data'!$A4278)</f>
        <v>4</v>
      </c>
      <c r="T4278" s="2" t="str">
        <f>IF(WEEKDAY('Transaction Data'!$A4278,2)&lt;6,"Weekday","Weekend")</f>
        <v>Weekday</v>
      </c>
    </row>
    <row r="4279" ht="15.75" customHeight="1">
      <c r="A4279" s="1">
        <v>45439.0</v>
      </c>
      <c r="B4279" s="2" t="s">
        <v>4059</v>
      </c>
      <c r="C4279" s="2" t="s">
        <v>47</v>
      </c>
      <c r="D4279" s="1">
        <v>35193.0</v>
      </c>
      <c r="E4279" s="2" t="s">
        <v>22</v>
      </c>
      <c r="F4279" s="2">
        <v>43.0</v>
      </c>
      <c r="G4279" s="2" t="s">
        <v>60</v>
      </c>
      <c r="H4279" s="2" t="s">
        <v>42</v>
      </c>
      <c r="I4279" s="2" t="s">
        <v>25</v>
      </c>
      <c r="J4279" s="2" t="str">
        <f t="array" ref="J4279">XLOOKUP('Transaction Data'!$G4279,Product_Code,Biscuit_Brand)</f>
        <v>Peanut Butter Bites</v>
      </c>
      <c r="K4279" s="2">
        <f t="array" ref="K4279">XLOOKUP('Transaction Data'!$G4279,Product_Code,Cost)</f>
        <v>5</v>
      </c>
      <c r="L4279" s="2">
        <f t="array" ref="L4279">XLOOKUP('Transaction Data'!$G4279,Product_Code,Unit_Price)</f>
        <v>7</v>
      </c>
      <c r="M4279" s="3">
        <f>'Transaction Data'!$F4279*'Transaction Data'!$K4279</f>
        <v>215</v>
      </c>
      <c r="N4279" s="3">
        <f>'Transaction Data'!$F4279*'Transaction Data'!$L4279</f>
        <v>301</v>
      </c>
      <c r="O4279" s="3">
        <f>'Transaction Data'!$N4279-'Transaction Data'!$M4279</f>
        <v>86</v>
      </c>
      <c r="P4279" s="2">
        <f>DATEDIF('Transaction Data'!$D4279,'Transaction Data'!$A4279,"y")</f>
        <v>28</v>
      </c>
      <c r="Q4279" s="2" t="str">
        <f>FLOOR('Transaction Data'!$P4279,15)&amp;"-"&amp;FLOOR('Transaction Data'!$P4279,15)+14</f>
        <v>15-29</v>
      </c>
      <c r="R4279" s="2" t="str">
        <f>IF('Transaction Data'!$L4279&lt;=10,"Less Expensive","Expensive")</f>
        <v>Less Expensive</v>
      </c>
      <c r="S4279" s="4">
        <f>WEEKDAY('Transaction Data'!$A4279)</f>
        <v>2</v>
      </c>
      <c r="T4279" s="2" t="str">
        <f>IF(WEEKDAY('Transaction Data'!$A4279,2)&lt;6,"Weekday","Weekend")</f>
        <v>Weekday</v>
      </c>
    </row>
    <row r="4280" ht="15.75" customHeight="1">
      <c r="A4280" s="1">
        <v>45482.0</v>
      </c>
      <c r="B4280" s="2" t="s">
        <v>4060</v>
      </c>
      <c r="C4280" s="2" t="s">
        <v>47</v>
      </c>
      <c r="D4280" s="1">
        <v>16171.0</v>
      </c>
      <c r="E4280" s="2" t="s">
        <v>22</v>
      </c>
      <c r="F4280" s="2">
        <v>22.0</v>
      </c>
      <c r="G4280" s="2" t="s">
        <v>61</v>
      </c>
      <c r="H4280" s="2" t="s">
        <v>45</v>
      </c>
      <c r="I4280" s="2" t="s">
        <v>25</v>
      </c>
      <c r="J4280" s="2" t="str">
        <f t="array" ref="J4280">XLOOKUP('Transaction Data'!$G4280,Product_Code,Biscuit_Brand)</f>
        <v>Choco Delight</v>
      </c>
      <c r="K4280" s="2">
        <f t="array" ref="K4280">XLOOKUP('Transaction Data'!$G4280,Product_Code,Cost)</f>
        <v>3</v>
      </c>
      <c r="L4280" s="2">
        <f t="array" ref="L4280">XLOOKUP('Transaction Data'!$G4280,Product_Code,Unit_Price)</f>
        <v>5</v>
      </c>
      <c r="M4280" s="3">
        <f>'Transaction Data'!$F4280*'Transaction Data'!$K4280</f>
        <v>66</v>
      </c>
      <c r="N4280" s="3">
        <f>'Transaction Data'!$F4280*'Transaction Data'!$L4280</f>
        <v>110</v>
      </c>
      <c r="O4280" s="3">
        <f>'Transaction Data'!$N4280-'Transaction Data'!$M4280</f>
        <v>44</v>
      </c>
      <c r="P4280" s="2">
        <f>DATEDIF('Transaction Data'!$D4280,'Transaction Data'!$A4280,"y")</f>
        <v>80</v>
      </c>
      <c r="Q4280" s="2" t="str">
        <f>FLOOR('Transaction Data'!$P4280,15)&amp;"-"&amp;FLOOR('Transaction Data'!$P4280,15)+14</f>
        <v>75-89</v>
      </c>
      <c r="R4280" s="2" t="str">
        <f>IF('Transaction Data'!$L4280&lt;=10,"Less Expensive","Expensive")</f>
        <v>Less Expensive</v>
      </c>
      <c r="S4280" s="4">
        <f>WEEKDAY('Transaction Data'!$A4280)</f>
        <v>3</v>
      </c>
      <c r="T4280" s="2" t="str">
        <f>IF(WEEKDAY('Transaction Data'!$A4280,2)&lt;6,"Weekday","Weekend")</f>
        <v>Weekday</v>
      </c>
    </row>
    <row r="4281" ht="15.75" customHeight="1">
      <c r="A4281" s="1">
        <v>45339.0</v>
      </c>
      <c r="B4281" s="2" t="s">
        <v>4061</v>
      </c>
      <c r="C4281" s="2" t="s">
        <v>54</v>
      </c>
      <c r="D4281" s="1">
        <v>31738.0</v>
      </c>
      <c r="E4281" s="2" t="s">
        <v>22</v>
      </c>
      <c r="F4281" s="2">
        <v>347.0</v>
      </c>
      <c r="G4281" s="2" t="s">
        <v>38</v>
      </c>
      <c r="H4281" s="2" t="s">
        <v>49</v>
      </c>
      <c r="I4281" s="2" t="s">
        <v>25</v>
      </c>
      <c r="J4281" s="2" t="str">
        <f t="array" ref="J4281">XLOOKUP('Transaction Data'!$G4281,Product_Code,Biscuit_Brand)</f>
        <v>Ginger Snaps</v>
      </c>
      <c r="K4281" s="2">
        <f t="array" ref="K4281">XLOOKUP('Transaction Data'!$G4281,Product_Code,Cost)</f>
        <v>14</v>
      </c>
      <c r="L4281" s="2">
        <f t="array" ref="L4281">XLOOKUP('Transaction Data'!$G4281,Product_Code,Unit_Price)</f>
        <v>28</v>
      </c>
      <c r="M4281" s="3">
        <f>'Transaction Data'!$F4281*'Transaction Data'!$K4281</f>
        <v>4858</v>
      </c>
      <c r="N4281" s="3">
        <f>'Transaction Data'!$F4281*'Transaction Data'!$L4281</f>
        <v>9716</v>
      </c>
      <c r="O4281" s="3">
        <f>'Transaction Data'!$N4281-'Transaction Data'!$M4281</f>
        <v>4858</v>
      </c>
      <c r="P4281" s="2">
        <f>DATEDIF('Transaction Data'!$D4281,'Transaction Data'!$A4281,"y")</f>
        <v>37</v>
      </c>
      <c r="Q4281" s="2" t="str">
        <f>FLOOR('Transaction Data'!$P4281,15)&amp;"-"&amp;FLOOR('Transaction Data'!$P4281,15)+14</f>
        <v>30-44</v>
      </c>
      <c r="R4281" s="2" t="str">
        <f>IF('Transaction Data'!$L4281&lt;=10,"Less Expensive","Expensive")</f>
        <v>Expensive</v>
      </c>
      <c r="S4281" s="4">
        <f>WEEKDAY('Transaction Data'!$A4281)</f>
        <v>7</v>
      </c>
      <c r="T4281" s="2" t="str">
        <f>IF(WEEKDAY('Transaction Data'!$A4281,2)&lt;6,"Weekday","Weekend")</f>
        <v>Weekend</v>
      </c>
    </row>
    <row r="4282" ht="15.75" customHeight="1">
      <c r="A4282" s="1">
        <v>45380.0</v>
      </c>
      <c r="B4282" s="2" t="s">
        <v>4062</v>
      </c>
      <c r="C4282" s="2" t="s">
        <v>69</v>
      </c>
      <c r="D4282" s="1">
        <v>36498.0</v>
      </c>
      <c r="E4282" s="2" t="s">
        <v>22</v>
      </c>
      <c r="F4282" s="2">
        <v>438.0</v>
      </c>
      <c r="G4282" s="2" t="s">
        <v>44</v>
      </c>
      <c r="H4282" s="2" t="s">
        <v>52</v>
      </c>
      <c r="I4282" s="2" t="s">
        <v>30</v>
      </c>
      <c r="J4282" s="2" t="str">
        <f t="array" ref="J4282">XLOOKUP('Transaction Data'!$G4282,Product_Code,Biscuit_Brand)</f>
        <v>Butter Crunch</v>
      </c>
      <c r="K4282" s="2">
        <f t="array" ref="K4282">XLOOKUP('Transaction Data'!$G4282,Product_Code,Cost)</f>
        <v>10</v>
      </c>
      <c r="L4282" s="2">
        <f t="array" ref="L4282">XLOOKUP('Transaction Data'!$G4282,Product_Code,Unit_Price)</f>
        <v>11</v>
      </c>
      <c r="M4282" s="3">
        <f>'Transaction Data'!$F4282*'Transaction Data'!$K4282</f>
        <v>4380</v>
      </c>
      <c r="N4282" s="3">
        <f>'Transaction Data'!$F4282*'Transaction Data'!$L4282</f>
        <v>4818</v>
      </c>
      <c r="O4282" s="3">
        <f>'Transaction Data'!$N4282-'Transaction Data'!$M4282</f>
        <v>438</v>
      </c>
      <c r="P4282" s="2">
        <f>DATEDIF('Transaction Data'!$D4282,'Transaction Data'!$A4282,"y")</f>
        <v>24</v>
      </c>
      <c r="Q4282" s="2" t="str">
        <f>FLOOR('Transaction Data'!$P4282,15)&amp;"-"&amp;FLOOR('Transaction Data'!$P4282,15)+14</f>
        <v>15-29</v>
      </c>
      <c r="R4282" s="2" t="str">
        <f>IF('Transaction Data'!$L4282&lt;=10,"Less Expensive","Expensive")</f>
        <v>Expensive</v>
      </c>
      <c r="S4282" s="4">
        <f>WEEKDAY('Transaction Data'!$A4282)</f>
        <v>6</v>
      </c>
      <c r="T4282" s="2" t="str">
        <f>IF(WEEKDAY('Transaction Data'!$A4282,2)&lt;6,"Weekday","Weekend")</f>
        <v>Weekday</v>
      </c>
    </row>
    <row r="4283" ht="15.75" customHeight="1">
      <c r="A4283" s="1">
        <v>45397.0</v>
      </c>
      <c r="B4283" s="2" t="s">
        <v>4063</v>
      </c>
      <c r="C4283" s="2" t="s">
        <v>32</v>
      </c>
      <c r="D4283" s="1">
        <v>20678.0</v>
      </c>
      <c r="E4283" s="2" t="s">
        <v>37</v>
      </c>
      <c r="F4283" s="2">
        <v>487.0</v>
      </c>
      <c r="G4283" s="2" t="s">
        <v>38</v>
      </c>
      <c r="H4283" s="2" t="s">
        <v>49</v>
      </c>
      <c r="I4283" s="2" t="s">
        <v>25</v>
      </c>
      <c r="J4283" s="2" t="str">
        <f t="array" ref="J4283">XLOOKUP('Transaction Data'!$G4283,Product_Code,Biscuit_Brand)</f>
        <v>Ginger Snaps</v>
      </c>
      <c r="K4283" s="2">
        <f t="array" ref="K4283">XLOOKUP('Transaction Data'!$G4283,Product_Code,Cost)</f>
        <v>14</v>
      </c>
      <c r="L4283" s="2">
        <f t="array" ref="L4283">XLOOKUP('Transaction Data'!$G4283,Product_Code,Unit_Price)</f>
        <v>28</v>
      </c>
      <c r="M4283" s="3">
        <f>'Transaction Data'!$F4283*'Transaction Data'!$K4283</f>
        <v>6818</v>
      </c>
      <c r="N4283" s="3">
        <f>'Transaction Data'!$F4283*'Transaction Data'!$L4283</f>
        <v>13636</v>
      </c>
      <c r="O4283" s="3">
        <f>'Transaction Data'!$N4283-'Transaction Data'!$M4283</f>
        <v>6818</v>
      </c>
      <c r="P4283" s="2">
        <f>DATEDIF('Transaction Data'!$D4283,'Transaction Data'!$A4283,"y")</f>
        <v>67</v>
      </c>
      <c r="Q4283" s="2" t="str">
        <f>FLOOR('Transaction Data'!$P4283,15)&amp;"-"&amp;FLOOR('Transaction Data'!$P4283,15)+14</f>
        <v>60-74</v>
      </c>
      <c r="R4283" s="2" t="str">
        <f>IF('Transaction Data'!$L4283&lt;=10,"Less Expensive","Expensive")</f>
        <v>Expensive</v>
      </c>
      <c r="S4283" s="4">
        <f>WEEKDAY('Transaction Data'!$A4283)</f>
        <v>2</v>
      </c>
      <c r="T4283" s="2" t="str">
        <f>IF(WEEKDAY('Transaction Data'!$A4283,2)&lt;6,"Weekday","Weekend")</f>
        <v>Weekday</v>
      </c>
    </row>
    <row r="4284" ht="15.75" customHeight="1">
      <c r="A4284" s="1">
        <v>45374.0</v>
      </c>
      <c r="B4284" s="2" t="s">
        <v>4064</v>
      </c>
      <c r="C4284" s="2" t="s">
        <v>65</v>
      </c>
      <c r="D4284" s="1">
        <v>23073.0</v>
      </c>
      <c r="E4284" s="2" t="s">
        <v>37</v>
      </c>
      <c r="F4284" s="2">
        <v>319.0</v>
      </c>
      <c r="G4284" s="2" t="s">
        <v>44</v>
      </c>
      <c r="H4284" s="2" t="s">
        <v>52</v>
      </c>
      <c r="I4284" s="2" t="s">
        <v>25</v>
      </c>
      <c r="J4284" s="2" t="str">
        <f t="array" ref="J4284">XLOOKUP('Transaction Data'!$G4284,Product_Code,Biscuit_Brand)</f>
        <v>Butter Crunch</v>
      </c>
      <c r="K4284" s="2">
        <f t="array" ref="K4284">XLOOKUP('Transaction Data'!$G4284,Product_Code,Cost)</f>
        <v>10</v>
      </c>
      <c r="L4284" s="2">
        <f t="array" ref="L4284">XLOOKUP('Transaction Data'!$G4284,Product_Code,Unit_Price)</f>
        <v>11</v>
      </c>
      <c r="M4284" s="3">
        <f>'Transaction Data'!$F4284*'Transaction Data'!$K4284</f>
        <v>3190</v>
      </c>
      <c r="N4284" s="3">
        <f>'Transaction Data'!$F4284*'Transaction Data'!$L4284</f>
        <v>3509</v>
      </c>
      <c r="O4284" s="3">
        <f>'Transaction Data'!$N4284-'Transaction Data'!$M4284</f>
        <v>319</v>
      </c>
      <c r="P4284" s="2">
        <f>DATEDIF('Transaction Data'!$D4284,'Transaction Data'!$A4284,"y")</f>
        <v>61</v>
      </c>
      <c r="Q4284" s="2" t="str">
        <f>FLOOR('Transaction Data'!$P4284,15)&amp;"-"&amp;FLOOR('Transaction Data'!$P4284,15)+14</f>
        <v>60-74</v>
      </c>
      <c r="R4284" s="2" t="str">
        <f>IF('Transaction Data'!$L4284&lt;=10,"Less Expensive","Expensive")</f>
        <v>Expensive</v>
      </c>
      <c r="S4284" s="4">
        <f>WEEKDAY('Transaction Data'!$A4284)</f>
        <v>7</v>
      </c>
      <c r="T4284" s="2" t="str">
        <f>IF(WEEKDAY('Transaction Data'!$A4284,2)&lt;6,"Weekday","Weekend")</f>
        <v>Weekend</v>
      </c>
    </row>
    <row r="4285" ht="15.75" customHeight="1">
      <c r="A4285" s="1">
        <v>45351.0</v>
      </c>
      <c r="B4285" s="2" t="s">
        <v>4065</v>
      </c>
      <c r="C4285" s="2" t="s">
        <v>54</v>
      </c>
      <c r="D4285" s="1">
        <v>26873.0</v>
      </c>
      <c r="E4285" s="2" t="s">
        <v>37</v>
      </c>
      <c r="F4285" s="2">
        <v>387.0</v>
      </c>
      <c r="G4285" s="2" t="s">
        <v>38</v>
      </c>
      <c r="H4285" s="2" t="s">
        <v>52</v>
      </c>
      <c r="I4285" s="2" t="s">
        <v>25</v>
      </c>
      <c r="J4285" s="2" t="str">
        <f t="array" ref="J4285">XLOOKUP('Transaction Data'!$G4285,Product_Code,Biscuit_Brand)</f>
        <v>Ginger Snaps</v>
      </c>
      <c r="K4285" s="2">
        <f t="array" ref="K4285">XLOOKUP('Transaction Data'!$G4285,Product_Code,Cost)</f>
        <v>14</v>
      </c>
      <c r="L4285" s="2">
        <f t="array" ref="L4285">XLOOKUP('Transaction Data'!$G4285,Product_Code,Unit_Price)</f>
        <v>28</v>
      </c>
      <c r="M4285" s="3">
        <f>'Transaction Data'!$F4285*'Transaction Data'!$K4285</f>
        <v>5418</v>
      </c>
      <c r="N4285" s="3">
        <f>'Transaction Data'!$F4285*'Transaction Data'!$L4285</f>
        <v>10836</v>
      </c>
      <c r="O4285" s="3">
        <f>'Transaction Data'!$N4285-'Transaction Data'!$M4285</f>
        <v>5418</v>
      </c>
      <c r="P4285" s="2">
        <f>DATEDIF('Transaction Data'!$D4285,'Transaction Data'!$A4285,"y")</f>
        <v>50</v>
      </c>
      <c r="Q4285" s="2" t="str">
        <f>FLOOR('Transaction Data'!$P4285,15)&amp;"-"&amp;FLOOR('Transaction Data'!$P4285,15)+14</f>
        <v>45-59</v>
      </c>
      <c r="R4285" s="2" t="str">
        <f>IF('Transaction Data'!$L4285&lt;=10,"Less Expensive","Expensive")</f>
        <v>Expensive</v>
      </c>
      <c r="S4285" s="4">
        <f>WEEKDAY('Transaction Data'!$A4285)</f>
        <v>5</v>
      </c>
      <c r="T4285" s="2" t="str">
        <f>IF(WEEKDAY('Transaction Data'!$A4285,2)&lt;6,"Weekday","Weekend")</f>
        <v>Weekday</v>
      </c>
    </row>
    <row r="4286" ht="15.75" customHeight="1">
      <c r="A4286" s="1">
        <v>45373.0</v>
      </c>
      <c r="B4286" s="2" t="s">
        <v>4066</v>
      </c>
      <c r="C4286" s="2" t="s">
        <v>72</v>
      </c>
      <c r="D4286" s="1">
        <v>19637.0</v>
      </c>
      <c r="E4286" s="2" t="s">
        <v>27</v>
      </c>
      <c r="F4286" s="2">
        <v>158.0</v>
      </c>
      <c r="G4286" s="2" t="s">
        <v>38</v>
      </c>
      <c r="H4286" s="2" t="s">
        <v>45</v>
      </c>
      <c r="I4286" s="2" t="s">
        <v>25</v>
      </c>
      <c r="J4286" s="2" t="str">
        <f t="array" ref="J4286">XLOOKUP('Transaction Data'!$G4286,Product_Code,Biscuit_Brand)</f>
        <v>Ginger Snaps</v>
      </c>
      <c r="K4286" s="2">
        <f t="array" ref="K4286">XLOOKUP('Transaction Data'!$G4286,Product_Code,Cost)</f>
        <v>14</v>
      </c>
      <c r="L4286" s="2">
        <f t="array" ref="L4286">XLOOKUP('Transaction Data'!$G4286,Product_Code,Unit_Price)</f>
        <v>28</v>
      </c>
      <c r="M4286" s="3">
        <f>'Transaction Data'!$F4286*'Transaction Data'!$K4286</f>
        <v>2212</v>
      </c>
      <c r="N4286" s="3">
        <f>'Transaction Data'!$F4286*'Transaction Data'!$L4286</f>
        <v>4424</v>
      </c>
      <c r="O4286" s="3">
        <f>'Transaction Data'!$N4286-'Transaction Data'!$M4286</f>
        <v>2212</v>
      </c>
      <c r="P4286" s="2">
        <f>DATEDIF('Transaction Data'!$D4286,'Transaction Data'!$A4286,"y")</f>
        <v>70</v>
      </c>
      <c r="Q4286" s="2" t="str">
        <f>FLOOR('Transaction Data'!$P4286,15)&amp;"-"&amp;FLOOR('Transaction Data'!$P4286,15)+14</f>
        <v>60-74</v>
      </c>
      <c r="R4286" s="2" t="str">
        <f>IF('Transaction Data'!$L4286&lt;=10,"Less Expensive","Expensive")</f>
        <v>Expensive</v>
      </c>
      <c r="S4286" s="4">
        <f>WEEKDAY('Transaction Data'!$A4286)</f>
        <v>6</v>
      </c>
      <c r="T4286" s="2" t="str">
        <f>IF(WEEKDAY('Transaction Data'!$A4286,2)&lt;6,"Weekday","Weekend")</f>
        <v>Weekday</v>
      </c>
    </row>
    <row r="4287" ht="15.75" customHeight="1">
      <c r="A4287" s="1">
        <v>45302.0</v>
      </c>
      <c r="B4287" s="2" t="s">
        <v>4067</v>
      </c>
      <c r="C4287" s="2" t="s">
        <v>47</v>
      </c>
      <c r="D4287" s="1">
        <v>38721.0</v>
      </c>
      <c r="E4287" s="2" t="s">
        <v>27</v>
      </c>
      <c r="F4287" s="2">
        <v>158.0</v>
      </c>
      <c r="G4287" s="2" t="s">
        <v>38</v>
      </c>
      <c r="H4287" s="2" t="s">
        <v>49</v>
      </c>
      <c r="I4287" s="2" t="s">
        <v>25</v>
      </c>
      <c r="J4287" s="2" t="str">
        <f t="array" ref="J4287">XLOOKUP('Transaction Data'!$G4287,Product_Code,Biscuit_Brand)</f>
        <v>Ginger Snaps</v>
      </c>
      <c r="K4287" s="2">
        <f t="array" ref="K4287">XLOOKUP('Transaction Data'!$G4287,Product_Code,Cost)</f>
        <v>14</v>
      </c>
      <c r="L4287" s="2">
        <f t="array" ref="L4287">XLOOKUP('Transaction Data'!$G4287,Product_Code,Unit_Price)</f>
        <v>28</v>
      </c>
      <c r="M4287" s="3">
        <f>'Transaction Data'!$F4287*'Transaction Data'!$K4287</f>
        <v>2212</v>
      </c>
      <c r="N4287" s="3">
        <f>'Transaction Data'!$F4287*'Transaction Data'!$L4287</f>
        <v>4424</v>
      </c>
      <c r="O4287" s="3">
        <f>'Transaction Data'!$N4287-'Transaction Data'!$M4287</f>
        <v>2212</v>
      </c>
      <c r="P4287" s="2">
        <f>DATEDIF('Transaction Data'!$D4287,'Transaction Data'!$A4287,"y")</f>
        <v>18</v>
      </c>
      <c r="Q4287" s="2" t="str">
        <f>FLOOR('Transaction Data'!$P4287,15)&amp;"-"&amp;FLOOR('Transaction Data'!$P4287,15)+14</f>
        <v>15-29</v>
      </c>
      <c r="R4287" s="2" t="str">
        <f>IF('Transaction Data'!$L4287&lt;=10,"Less Expensive","Expensive")</f>
        <v>Expensive</v>
      </c>
      <c r="S4287" s="4">
        <f>WEEKDAY('Transaction Data'!$A4287)</f>
        <v>5</v>
      </c>
      <c r="T4287" s="2" t="str">
        <f>IF(WEEKDAY('Transaction Data'!$A4287,2)&lt;6,"Weekday","Weekend")</f>
        <v>Weekday</v>
      </c>
    </row>
    <row r="4288" ht="15.75" customHeight="1">
      <c r="A4288" s="1">
        <v>45486.0</v>
      </c>
      <c r="B4288" s="2" t="s">
        <v>4068</v>
      </c>
      <c r="C4288" s="2" t="s">
        <v>54</v>
      </c>
      <c r="D4288" s="1">
        <v>23289.0</v>
      </c>
      <c r="E4288" s="2" t="s">
        <v>63</v>
      </c>
      <c r="F4288" s="2">
        <v>261.0</v>
      </c>
      <c r="G4288" s="2" t="s">
        <v>33</v>
      </c>
      <c r="H4288" s="2" t="s">
        <v>52</v>
      </c>
      <c r="I4288" s="2" t="s">
        <v>25</v>
      </c>
      <c r="J4288" s="2" t="str">
        <f t="array" ref="J4288">XLOOKUP('Transaction Data'!$G4288,Product_Code,Biscuit_Brand)</f>
        <v>Caramel Biscuits</v>
      </c>
      <c r="K4288" s="2">
        <f t="array" ref="K4288">XLOOKUP('Transaction Data'!$G4288,Product_Code,Cost)</f>
        <v>18</v>
      </c>
      <c r="L4288" s="2">
        <f t="array" ref="L4288">XLOOKUP('Transaction Data'!$G4288,Product_Code,Unit_Price)</f>
        <v>22</v>
      </c>
      <c r="M4288" s="3">
        <f>'Transaction Data'!$F4288*'Transaction Data'!$K4288</f>
        <v>4698</v>
      </c>
      <c r="N4288" s="3">
        <f>'Transaction Data'!$F4288*'Transaction Data'!$L4288</f>
        <v>5742</v>
      </c>
      <c r="O4288" s="3">
        <f>'Transaction Data'!$N4288-'Transaction Data'!$M4288</f>
        <v>1044</v>
      </c>
      <c r="P4288" s="2">
        <f>DATEDIF('Transaction Data'!$D4288,'Transaction Data'!$A4288,"y")</f>
        <v>60</v>
      </c>
      <c r="Q4288" s="2" t="str">
        <f>FLOOR('Transaction Data'!$P4288,15)&amp;"-"&amp;FLOOR('Transaction Data'!$P4288,15)+14</f>
        <v>60-74</v>
      </c>
      <c r="R4288" s="2" t="str">
        <f>IF('Transaction Data'!$L4288&lt;=10,"Less Expensive","Expensive")</f>
        <v>Expensive</v>
      </c>
      <c r="S4288" s="4">
        <f>WEEKDAY('Transaction Data'!$A4288)</f>
        <v>7</v>
      </c>
      <c r="T4288" s="2" t="str">
        <f>IF(WEEKDAY('Transaction Data'!$A4288,2)&lt;6,"Weekday","Weekend")</f>
        <v>Weekend</v>
      </c>
    </row>
    <row r="4289" ht="15.75" customHeight="1">
      <c r="A4289" s="1">
        <v>45325.0</v>
      </c>
      <c r="B4289" s="2" t="s">
        <v>4069</v>
      </c>
      <c r="C4289" s="2" t="s">
        <v>69</v>
      </c>
      <c r="D4289" s="1">
        <v>37034.0</v>
      </c>
      <c r="E4289" s="2" t="s">
        <v>22</v>
      </c>
      <c r="F4289" s="2">
        <v>230.0</v>
      </c>
      <c r="G4289" s="2" t="s">
        <v>48</v>
      </c>
      <c r="H4289" s="2" t="s">
        <v>49</v>
      </c>
      <c r="I4289" s="2" t="s">
        <v>25</v>
      </c>
      <c r="J4289" s="2" t="str">
        <f t="array" ref="J4289">XLOOKUP('Transaction Data'!$G4289,Product_Code,Biscuit_Brand)</f>
        <v>Lemon Crisps</v>
      </c>
      <c r="K4289" s="2">
        <f t="array" ref="K4289">XLOOKUP('Transaction Data'!$G4289,Product_Code,Cost)</f>
        <v>7</v>
      </c>
      <c r="L4289" s="2">
        <f t="array" ref="L4289">XLOOKUP('Transaction Data'!$G4289,Product_Code,Unit_Price)</f>
        <v>9</v>
      </c>
      <c r="M4289" s="3">
        <f>'Transaction Data'!$F4289*'Transaction Data'!$K4289</f>
        <v>1610</v>
      </c>
      <c r="N4289" s="3">
        <f>'Transaction Data'!$F4289*'Transaction Data'!$L4289</f>
        <v>2070</v>
      </c>
      <c r="O4289" s="3">
        <f>'Transaction Data'!$N4289-'Transaction Data'!$M4289</f>
        <v>460</v>
      </c>
      <c r="P4289" s="2">
        <f>DATEDIF('Transaction Data'!$D4289,'Transaction Data'!$A4289,"y")</f>
        <v>22</v>
      </c>
      <c r="Q4289" s="2" t="str">
        <f>FLOOR('Transaction Data'!$P4289,15)&amp;"-"&amp;FLOOR('Transaction Data'!$P4289,15)+14</f>
        <v>15-29</v>
      </c>
      <c r="R4289" s="2" t="str">
        <f>IF('Transaction Data'!$L4289&lt;=10,"Less Expensive","Expensive")</f>
        <v>Less Expensive</v>
      </c>
      <c r="S4289" s="4">
        <f>WEEKDAY('Transaction Data'!$A4289)</f>
        <v>7</v>
      </c>
      <c r="T4289" s="2" t="str">
        <f>IF(WEEKDAY('Transaction Data'!$A4289,2)&lt;6,"Weekday","Weekend")</f>
        <v>Weekend</v>
      </c>
    </row>
    <row r="4290" ht="15.75" customHeight="1">
      <c r="A4290" s="1">
        <v>45455.0</v>
      </c>
      <c r="B4290" s="2" t="s">
        <v>4070</v>
      </c>
      <c r="C4290" s="2" t="s">
        <v>32</v>
      </c>
      <c r="D4290" s="1">
        <v>33147.0</v>
      </c>
      <c r="E4290" s="2" t="s">
        <v>37</v>
      </c>
      <c r="F4290" s="2">
        <v>323.0</v>
      </c>
      <c r="G4290" s="2" t="s">
        <v>28</v>
      </c>
      <c r="H4290" s="2" t="s">
        <v>52</v>
      </c>
      <c r="I4290" s="2" t="s">
        <v>25</v>
      </c>
      <c r="J4290" s="2" t="str">
        <f t="array" ref="J4290">XLOOKUP('Transaction Data'!$G4290,Product_Code,Biscuit_Brand)</f>
        <v>Shortbread</v>
      </c>
      <c r="K4290" s="2">
        <f t="array" ref="K4290">XLOOKUP('Transaction Data'!$G4290,Product_Code,Cost)</f>
        <v>10</v>
      </c>
      <c r="L4290" s="2">
        <f t="array" ref="L4290">XLOOKUP('Transaction Data'!$G4290,Product_Code,Unit_Price)</f>
        <v>45</v>
      </c>
      <c r="M4290" s="3">
        <f>'Transaction Data'!$F4290*'Transaction Data'!$K4290</f>
        <v>3230</v>
      </c>
      <c r="N4290" s="3">
        <f>'Transaction Data'!$F4290*'Transaction Data'!$L4290</f>
        <v>14535</v>
      </c>
      <c r="O4290" s="3">
        <f>'Transaction Data'!$N4290-'Transaction Data'!$M4290</f>
        <v>11305</v>
      </c>
      <c r="P4290" s="2">
        <f>DATEDIF('Transaction Data'!$D4290,'Transaction Data'!$A4290,"y")</f>
        <v>33</v>
      </c>
      <c r="Q4290" s="2" t="str">
        <f>FLOOR('Transaction Data'!$P4290,15)&amp;"-"&amp;FLOOR('Transaction Data'!$P4290,15)+14</f>
        <v>30-44</v>
      </c>
      <c r="R4290" s="2" t="str">
        <f>IF('Transaction Data'!$L4290&lt;=10,"Less Expensive","Expensive")</f>
        <v>Expensive</v>
      </c>
      <c r="S4290" s="4">
        <f>WEEKDAY('Transaction Data'!$A4290)</f>
        <v>4</v>
      </c>
      <c r="T4290" s="2" t="str">
        <f>IF(WEEKDAY('Transaction Data'!$A4290,2)&lt;6,"Weekday","Weekend")</f>
        <v>Weekday</v>
      </c>
    </row>
    <row r="4291" ht="15.75" customHeight="1">
      <c r="A4291" s="1">
        <v>45399.0</v>
      </c>
      <c r="B4291" s="2" t="s">
        <v>4071</v>
      </c>
      <c r="C4291" s="2" t="s">
        <v>65</v>
      </c>
      <c r="D4291" s="1">
        <v>29454.0</v>
      </c>
      <c r="E4291" s="2" t="s">
        <v>27</v>
      </c>
      <c r="F4291" s="2">
        <v>44.0</v>
      </c>
      <c r="G4291" s="2" t="s">
        <v>55</v>
      </c>
      <c r="H4291" s="2" t="s">
        <v>34</v>
      </c>
      <c r="I4291" s="2" t="s">
        <v>25</v>
      </c>
      <c r="J4291" s="2" t="str">
        <f t="array" ref="J4291">XLOOKUP('Transaction Data'!$G4291,Product_Code,Biscuit_Brand)</f>
        <v>Vanilla Wafers</v>
      </c>
      <c r="K4291" s="2">
        <f t="array" ref="K4291">XLOOKUP('Transaction Data'!$G4291,Product_Code,Cost)</f>
        <v>18</v>
      </c>
      <c r="L4291" s="2">
        <f t="array" ref="L4291">XLOOKUP('Transaction Data'!$G4291,Product_Code,Unit_Price)</f>
        <v>36</v>
      </c>
      <c r="M4291" s="3">
        <f>'Transaction Data'!$F4291*'Transaction Data'!$K4291</f>
        <v>792</v>
      </c>
      <c r="N4291" s="3">
        <f>'Transaction Data'!$F4291*'Transaction Data'!$L4291</f>
        <v>1584</v>
      </c>
      <c r="O4291" s="3">
        <f>'Transaction Data'!$N4291-'Transaction Data'!$M4291</f>
        <v>792</v>
      </c>
      <c r="P4291" s="2">
        <f>DATEDIF('Transaction Data'!$D4291,'Transaction Data'!$A4291,"y")</f>
        <v>43</v>
      </c>
      <c r="Q4291" s="2" t="str">
        <f>FLOOR('Transaction Data'!$P4291,15)&amp;"-"&amp;FLOOR('Transaction Data'!$P4291,15)+14</f>
        <v>30-44</v>
      </c>
      <c r="R4291" s="2" t="str">
        <f>IF('Transaction Data'!$L4291&lt;=10,"Less Expensive","Expensive")</f>
        <v>Expensive</v>
      </c>
      <c r="S4291" s="4">
        <f>WEEKDAY('Transaction Data'!$A4291)</f>
        <v>4</v>
      </c>
      <c r="T4291" s="2" t="str">
        <f>IF(WEEKDAY('Transaction Data'!$A4291,2)&lt;6,"Weekday","Weekend")</f>
        <v>Weekday</v>
      </c>
    </row>
    <row r="4292" ht="15.75" customHeight="1">
      <c r="A4292" s="1">
        <v>45343.0</v>
      </c>
      <c r="B4292" s="2" t="s">
        <v>4072</v>
      </c>
      <c r="C4292" s="2" t="s">
        <v>21</v>
      </c>
      <c r="D4292" s="1">
        <v>22412.0</v>
      </c>
      <c r="E4292" s="2" t="s">
        <v>37</v>
      </c>
      <c r="F4292" s="2">
        <v>274.0</v>
      </c>
      <c r="G4292" s="2" t="s">
        <v>61</v>
      </c>
      <c r="H4292" s="2" t="s">
        <v>34</v>
      </c>
      <c r="I4292" s="2" t="s">
        <v>25</v>
      </c>
      <c r="J4292" s="2" t="str">
        <f t="array" ref="J4292">XLOOKUP('Transaction Data'!$G4292,Product_Code,Biscuit_Brand)</f>
        <v>Choco Delight</v>
      </c>
      <c r="K4292" s="2">
        <f t="array" ref="K4292">XLOOKUP('Transaction Data'!$G4292,Product_Code,Cost)</f>
        <v>3</v>
      </c>
      <c r="L4292" s="2">
        <f t="array" ref="L4292">XLOOKUP('Transaction Data'!$G4292,Product_Code,Unit_Price)</f>
        <v>5</v>
      </c>
      <c r="M4292" s="3">
        <f>'Transaction Data'!$F4292*'Transaction Data'!$K4292</f>
        <v>822</v>
      </c>
      <c r="N4292" s="3">
        <f>'Transaction Data'!$F4292*'Transaction Data'!$L4292</f>
        <v>1370</v>
      </c>
      <c r="O4292" s="3">
        <f>'Transaction Data'!$N4292-'Transaction Data'!$M4292</f>
        <v>548</v>
      </c>
      <c r="P4292" s="2">
        <f>DATEDIF('Transaction Data'!$D4292,'Transaction Data'!$A4292,"y")</f>
        <v>62</v>
      </c>
      <c r="Q4292" s="2" t="str">
        <f>FLOOR('Transaction Data'!$P4292,15)&amp;"-"&amp;FLOOR('Transaction Data'!$P4292,15)+14</f>
        <v>60-74</v>
      </c>
      <c r="R4292" s="2" t="str">
        <f>IF('Transaction Data'!$L4292&lt;=10,"Less Expensive","Expensive")</f>
        <v>Less Expensive</v>
      </c>
      <c r="S4292" s="4">
        <f>WEEKDAY('Transaction Data'!$A4292)</f>
        <v>4</v>
      </c>
      <c r="T4292" s="2" t="str">
        <f>IF(WEEKDAY('Transaction Data'!$A4292,2)&lt;6,"Weekday","Weekend")</f>
        <v>Weekday</v>
      </c>
    </row>
    <row r="4293" ht="15.75" customHeight="1">
      <c r="A4293" s="1">
        <v>45361.0</v>
      </c>
      <c r="B4293" s="2" t="s">
        <v>4073</v>
      </c>
      <c r="C4293" s="2" t="s">
        <v>54</v>
      </c>
      <c r="D4293" s="1">
        <v>25475.0</v>
      </c>
      <c r="E4293" s="2" t="s">
        <v>22</v>
      </c>
      <c r="F4293" s="2">
        <v>339.0</v>
      </c>
      <c r="G4293" s="2" t="s">
        <v>33</v>
      </c>
      <c r="H4293" s="2" t="s">
        <v>39</v>
      </c>
      <c r="I4293" s="2" t="s">
        <v>25</v>
      </c>
      <c r="J4293" s="2" t="str">
        <f t="array" ref="J4293">XLOOKUP('Transaction Data'!$G4293,Product_Code,Biscuit_Brand)</f>
        <v>Caramel Biscuits</v>
      </c>
      <c r="K4293" s="2">
        <f t="array" ref="K4293">XLOOKUP('Transaction Data'!$G4293,Product_Code,Cost)</f>
        <v>18</v>
      </c>
      <c r="L4293" s="2">
        <f t="array" ref="L4293">XLOOKUP('Transaction Data'!$G4293,Product_Code,Unit_Price)</f>
        <v>22</v>
      </c>
      <c r="M4293" s="3">
        <f>'Transaction Data'!$F4293*'Transaction Data'!$K4293</f>
        <v>6102</v>
      </c>
      <c r="N4293" s="3">
        <f>'Transaction Data'!$F4293*'Transaction Data'!$L4293</f>
        <v>7458</v>
      </c>
      <c r="O4293" s="3">
        <f>'Transaction Data'!$N4293-'Transaction Data'!$M4293</f>
        <v>1356</v>
      </c>
      <c r="P4293" s="2">
        <f>DATEDIF('Transaction Data'!$D4293,'Transaction Data'!$A4293,"y")</f>
        <v>54</v>
      </c>
      <c r="Q4293" s="2" t="str">
        <f>FLOOR('Transaction Data'!$P4293,15)&amp;"-"&amp;FLOOR('Transaction Data'!$P4293,15)+14</f>
        <v>45-59</v>
      </c>
      <c r="R4293" s="2" t="str">
        <f>IF('Transaction Data'!$L4293&lt;=10,"Less Expensive","Expensive")</f>
        <v>Expensive</v>
      </c>
      <c r="S4293" s="4">
        <f>WEEKDAY('Transaction Data'!$A4293)</f>
        <v>1</v>
      </c>
      <c r="T4293" s="2" t="str">
        <f>IF(WEEKDAY('Transaction Data'!$A4293,2)&lt;6,"Weekday","Weekend")</f>
        <v>Weekend</v>
      </c>
    </row>
    <row r="4294" ht="15.75" customHeight="1">
      <c r="A4294" s="1">
        <v>45345.0</v>
      </c>
      <c r="B4294" s="2" t="s">
        <v>4074</v>
      </c>
      <c r="C4294" s="2" t="s">
        <v>47</v>
      </c>
      <c r="D4294" s="1">
        <v>31243.0</v>
      </c>
      <c r="E4294" s="2" t="s">
        <v>27</v>
      </c>
      <c r="F4294" s="2">
        <v>66.0</v>
      </c>
      <c r="G4294" s="2" t="s">
        <v>60</v>
      </c>
      <c r="H4294" s="2" t="s">
        <v>42</v>
      </c>
      <c r="I4294" s="2" t="s">
        <v>25</v>
      </c>
      <c r="J4294" s="2" t="str">
        <f t="array" ref="J4294">XLOOKUP('Transaction Data'!$G4294,Product_Code,Biscuit_Brand)</f>
        <v>Peanut Butter Bites</v>
      </c>
      <c r="K4294" s="2">
        <f t="array" ref="K4294">XLOOKUP('Transaction Data'!$G4294,Product_Code,Cost)</f>
        <v>5</v>
      </c>
      <c r="L4294" s="2">
        <f t="array" ref="L4294">XLOOKUP('Transaction Data'!$G4294,Product_Code,Unit_Price)</f>
        <v>7</v>
      </c>
      <c r="M4294" s="3">
        <f>'Transaction Data'!$F4294*'Transaction Data'!$K4294</f>
        <v>330</v>
      </c>
      <c r="N4294" s="3">
        <f>'Transaction Data'!$F4294*'Transaction Data'!$L4294</f>
        <v>462</v>
      </c>
      <c r="O4294" s="3">
        <f>'Transaction Data'!$N4294-'Transaction Data'!$M4294</f>
        <v>132</v>
      </c>
      <c r="P4294" s="2">
        <f>DATEDIF('Transaction Data'!$D4294,'Transaction Data'!$A4294,"y")</f>
        <v>38</v>
      </c>
      <c r="Q4294" s="2" t="str">
        <f>FLOOR('Transaction Data'!$P4294,15)&amp;"-"&amp;FLOOR('Transaction Data'!$P4294,15)+14</f>
        <v>30-44</v>
      </c>
      <c r="R4294" s="2" t="str">
        <f>IF('Transaction Data'!$L4294&lt;=10,"Less Expensive","Expensive")</f>
        <v>Less Expensive</v>
      </c>
      <c r="S4294" s="4">
        <f>WEEKDAY('Transaction Data'!$A4294)</f>
        <v>6</v>
      </c>
      <c r="T4294" s="2" t="str">
        <f>IF(WEEKDAY('Transaction Data'!$A4294,2)&lt;6,"Weekday","Weekend")</f>
        <v>Weekday</v>
      </c>
    </row>
    <row r="4295" ht="15.75" customHeight="1">
      <c r="A4295" s="1">
        <v>45372.0</v>
      </c>
      <c r="B4295" s="2" t="s">
        <v>2626</v>
      </c>
      <c r="C4295" s="2" t="s">
        <v>51</v>
      </c>
      <c r="D4295" s="1">
        <v>21790.0</v>
      </c>
      <c r="E4295" s="2" t="s">
        <v>37</v>
      </c>
      <c r="F4295" s="2">
        <v>106.0</v>
      </c>
      <c r="G4295" s="2" t="s">
        <v>28</v>
      </c>
      <c r="H4295" s="2" t="s">
        <v>45</v>
      </c>
      <c r="I4295" s="2" t="s">
        <v>25</v>
      </c>
      <c r="J4295" s="2" t="str">
        <f t="array" ref="J4295">XLOOKUP('Transaction Data'!$G4295,Product_Code,Biscuit_Brand)</f>
        <v>Shortbread</v>
      </c>
      <c r="K4295" s="2">
        <f t="array" ref="K4295">XLOOKUP('Transaction Data'!$G4295,Product_Code,Cost)</f>
        <v>10</v>
      </c>
      <c r="L4295" s="2">
        <f t="array" ref="L4295">XLOOKUP('Transaction Data'!$G4295,Product_Code,Unit_Price)</f>
        <v>45</v>
      </c>
      <c r="M4295" s="3">
        <f>'Transaction Data'!$F4295*'Transaction Data'!$K4295</f>
        <v>1060</v>
      </c>
      <c r="N4295" s="3">
        <f>'Transaction Data'!$F4295*'Transaction Data'!$L4295</f>
        <v>4770</v>
      </c>
      <c r="O4295" s="3">
        <f>'Transaction Data'!$N4295-'Transaction Data'!$M4295</f>
        <v>3710</v>
      </c>
      <c r="P4295" s="2">
        <f>DATEDIF('Transaction Data'!$D4295,'Transaction Data'!$A4295,"y")</f>
        <v>64</v>
      </c>
      <c r="Q4295" s="2" t="str">
        <f>FLOOR('Transaction Data'!$P4295,15)&amp;"-"&amp;FLOOR('Transaction Data'!$P4295,15)+14</f>
        <v>60-74</v>
      </c>
      <c r="R4295" s="2" t="str">
        <f>IF('Transaction Data'!$L4295&lt;=10,"Less Expensive","Expensive")</f>
        <v>Expensive</v>
      </c>
      <c r="S4295" s="4">
        <f>WEEKDAY('Transaction Data'!$A4295)</f>
        <v>5</v>
      </c>
      <c r="T4295" s="2" t="str">
        <f>IF(WEEKDAY('Transaction Data'!$A4295,2)&lt;6,"Weekday","Weekend")</f>
        <v>Weekday</v>
      </c>
    </row>
    <row r="4296" ht="15.75" customHeight="1">
      <c r="A4296" s="1">
        <v>45359.0</v>
      </c>
      <c r="B4296" s="2" t="s">
        <v>4075</v>
      </c>
      <c r="C4296" s="2" t="s">
        <v>54</v>
      </c>
      <c r="D4296" s="1">
        <v>24360.0</v>
      </c>
      <c r="E4296" s="2" t="s">
        <v>37</v>
      </c>
      <c r="F4296" s="2">
        <v>479.0</v>
      </c>
      <c r="G4296" s="2" t="s">
        <v>61</v>
      </c>
      <c r="H4296" s="2" t="s">
        <v>49</v>
      </c>
      <c r="I4296" s="2" t="s">
        <v>25</v>
      </c>
      <c r="J4296" s="2" t="str">
        <f t="array" ref="J4296">XLOOKUP('Transaction Data'!$G4296,Product_Code,Biscuit_Brand)</f>
        <v>Choco Delight</v>
      </c>
      <c r="K4296" s="2">
        <f t="array" ref="K4296">XLOOKUP('Transaction Data'!$G4296,Product_Code,Cost)</f>
        <v>3</v>
      </c>
      <c r="L4296" s="2">
        <f t="array" ref="L4296">XLOOKUP('Transaction Data'!$G4296,Product_Code,Unit_Price)</f>
        <v>5</v>
      </c>
      <c r="M4296" s="3">
        <f>'Transaction Data'!$F4296*'Transaction Data'!$K4296</f>
        <v>1437</v>
      </c>
      <c r="N4296" s="3">
        <f>'Transaction Data'!$F4296*'Transaction Data'!$L4296</f>
        <v>2395</v>
      </c>
      <c r="O4296" s="3">
        <f>'Transaction Data'!$N4296-'Transaction Data'!$M4296</f>
        <v>958</v>
      </c>
      <c r="P4296" s="2">
        <f>DATEDIF('Transaction Data'!$D4296,'Transaction Data'!$A4296,"y")</f>
        <v>57</v>
      </c>
      <c r="Q4296" s="2" t="str">
        <f>FLOOR('Transaction Data'!$P4296,15)&amp;"-"&amp;FLOOR('Transaction Data'!$P4296,15)+14</f>
        <v>45-59</v>
      </c>
      <c r="R4296" s="2" t="str">
        <f>IF('Transaction Data'!$L4296&lt;=10,"Less Expensive","Expensive")</f>
        <v>Less Expensive</v>
      </c>
      <c r="S4296" s="4">
        <f>WEEKDAY('Transaction Data'!$A4296)</f>
        <v>6</v>
      </c>
      <c r="T4296" s="2" t="str">
        <f>IF(WEEKDAY('Transaction Data'!$A4296,2)&lt;6,"Weekday","Weekend")</f>
        <v>Weekday</v>
      </c>
    </row>
    <row r="4297" ht="15.75" customHeight="1">
      <c r="A4297" s="1">
        <v>45485.0</v>
      </c>
      <c r="B4297" s="2" t="s">
        <v>4076</v>
      </c>
      <c r="C4297" s="2" t="s">
        <v>41</v>
      </c>
      <c r="D4297" s="1">
        <v>20761.0</v>
      </c>
      <c r="E4297" s="2" t="s">
        <v>22</v>
      </c>
      <c r="F4297" s="2">
        <v>173.0</v>
      </c>
      <c r="G4297" s="2" t="s">
        <v>48</v>
      </c>
      <c r="H4297" s="2" t="s">
        <v>52</v>
      </c>
      <c r="I4297" s="2" t="s">
        <v>25</v>
      </c>
      <c r="J4297" s="2" t="str">
        <f t="array" ref="J4297">XLOOKUP('Transaction Data'!$G4297,Product_Code,Biscuit_Brand)</f>
        <v>Lemon Crisps</v>
      </c>
      <c r="K4297" s="2">
        <f t="array" ref="K4297">XLOOKUP('Transaction Data'!$G4297,Product_Code,Cost)</f>
        <v>7</v>
      </c>
      <c r="L4297" s="2">
        <f t="array" ref="L4297">XLOOKUP('Transaction Data'!$G4297,Product_Code,Unit_Price)</f>
        <v>9</v>
      </c>
      <c r="M4297" s="3">
        <f>'Transaction Data'!$F4297*'Transaction Data'!$K4297</f>
        <v>1211</v>
      </c>
      <c r="N4297" s="3">
        <f>'Transaction Data'!$F4297*'Transaction Data'!$L4297</f>
        <v>1557</v>
      </c>
      <c r="O4297" s="3">
        <f>'Transaction Data'!$N4297-'Transaction Data'!$M4297</f>
        <v>346</v>
      </c>
      <c r="P4297" s="2">
        <f>DATEDIF('Transaction Data'!$D4297,'Transaction Data'!$A4297,"y")</f>
        <v>67</v>
      </c>
      <c r="Q4297" s="2" t="str">
        <f>FLOOR('Transaction Data'!$P4297,15)&amp;"-"&amp;FLOOR('Transaction Data'!$P4297,15)+14</f>
        <v>60-74</v>
      </c>
      <c r="R4297" s="2" t="str">
        <f>IF('Transaction Data'!$L4297&lt;=10,"Less Expensive","Expensive")</f>
        <v>Less Expensive</v>
      </c>
      <c r="S4297" s="4">
        <f>WEEKDAY('Transaction Data'!$A4297)</f>
        <v>6</v>
      </c>
      <c r="T4297" s="2" t="str">
        <f>IF(WEEKDAY('Transaction Data'!$A4297,2)&lt;6,"Weekday","Weekend")</f>
        <v>Weekday</v>
      </c>
    </row>
    <row r="4298" ht="15.75" customHeight="1">
      <c r="A4298" s="1">
        <v>45494.0</v>
      </c>
      <c r="B4298" s="2" t="s">
        <v>4077</v>
      </c>
      <c r="C4298" s="2" t="s">
        <v>51</v>
      </c>
      <c r="D4298" s="1">
        <v>16739.0</v>
      </c>
      <c r="E4298" s="2" t="s">
        <v>22</v>
      </c>
      <c r="F4298" s="2">
        <v>150.0</v>
      </c>
      <c r="G4298" s="2" t="s">
        <v>61</v>
      </c>
      <c r="H4298" s="2" t="s">
        <v>49</v>
      </c>
      <c r="I4298" s="2" t="s">
        <v>25</v>
      </c>
      <c r="J4298" s="2" t="str">
        <f t="array" ref="J4298">XLOOKUP('Transaction Data'!$G4298,Product_Code,Biscuit_Brand)</f>
        <v>Choco Delight</v>
      </c>
      <c r="K4298" s="2">
        <f t="array" ref="K4298">XLOOKUP('Transaction Data'!$G4298,Product_Code,Cost)</f>
        <v>3</v>
      </c>
      <c r="L4298" s="2">
        <f t="array" ref="L4298">XLOOKUP('Transaction Data'!$G4298,Product_Code,Unit_Price)</f>
        <v>5</v>
      </c>
      <c r="M4298" s="3">
        <f>'Transaction Data'!$F4298*'Transaction Data'!$K4298</f>
        <v>450</v>
      </c>
      <c r="N4298" s="3">
        <f>'Transaction Data'!$F4298*'Transaction Data'!$L4298</f>
        <v>750</v>
      </c>
      <c r="O4298" s="3">
        <f>'Transaction Data'!$N4298-'Transaction Data'!$M4298</f>
        <v>300</v>
      </c>
      <c r="P4298" s="2">
        <f>DATEDIF('Transaction Data'!$D4298,'Transaction Data'!$A4298,"y")</f>
        <v>78</v>
      </c>
      <c r="Q4298" s="2" t="str">
        <f>FLOOR('Transaction Data'!$P4298,15)&amp;"-"&amp;FLOOR('Transaction Data'!$P4298,15)+14</f>
        <v>75-89</v>
      </c>
      <c r="R4298" s="2" t="str">
        <f>IF('Transaction Data'!$L4298&lt;=10,"Less Expensive","Expensive")</f>
        <v>Less Expensive</v>
      </c>
      <c r="S4298" s="4">
        <f>WEEKDAY('Transaction Data'!$A4298)</f>
        <v>1</v>
      </c>
      <c r="T4298" s="2" t="str">
        <f>IF(WEEKDAY('Transaction Data'!$A4298,2)&lt;6,"Weekday","Weekend")</f>
        <v>Weekend</v>
      </c>
    </row>
    <row r="4299" ht="15.75" customHeight="1">
      <c r="A4299" s="1">
        <v>45457.0</v>
      </c>
      <c r="B4299" s="2" t="s">
        <v>4078</v>
      </c>
      <c r="C4299" s="2" t="s">
        <v>78</v>
      </c>
      <c r="D4299" s="1">
        <v>38501.0</v>
      </c>
      <c r="E4299" s="2" t="s">
        <v>37</v>
      </c>
      <c r="F4299" s="2">
        <v>191.0</v>
      </c>
      <c r="G4299" s="2" t="s">
        <v>23</v>
      </c>
      <c r="H4299" s="2" t="s">
        <v>52</v>
      </c>
      <c r="I4299" s="2" t="s">
        <v>25</v>
      </c>
      <c r="J4299" s="2" t="str">
        <f t="array" ref="J4299">XLOOKUP('Transaction Data'!$G4299,Product_Code,Biscuit_Brand)</f>
        <v>Cinnamon Swirls</v>
      </c>
      <c r="K4299" s="2">
        <f t="array" ref="K4299">XLOOKUP('Transaction Data'!$G4299,Product_Code,Cost)</f>
        <v>10</v>
      </c>
      <c r="L4299" s="2">
        <f t="array" ref="L4299">XLOOKUP('Transaction Data'!$G4299,Product_Code,Unit_Price)</f>
        <v>14</v>
      </c>
      <c r="M4299" s="3">
        <f>'Transaction Data'!$F4299*'Transaction Data'!$K4299</f>
        <v>1910</v>
      </c>
      <c r="N4299" s="3">
        <f>'Transaction Data'!$F4299*'Transaction Data'!$L4299</f>
        <v>2674</v>
      </c>
      <c r="O4299" s="3">
        <f>'Transaction Data'!$N4299-'Transaction Data'!$M4299</f>
        <v>764</v>
      </c>
      <c r="P4299" s="2">
        <f>DATEDIF('Transaction Data'!$D4299,'Transaction Data'!$A4299,"y")</f>
        <v>19</v>
      </c>
      <c r="Q4299" s="2" t="str">
        <f>FLOOR('Transaction Data'!$P4299,15)&amp;"-"&amp;FLOOR('Transaction Data'!$P4299,15)+14</f>
        <v>15-29</v>
      </c>
      <c r="R4299" s="2" t="str">
        <f>IF('Transaction Data'!$L4299&lt;=10,"Less Expensive","Expensive")</f>
        <v>Expensive</v>
      </c>
      <c r="S4299" s="4">
        <f>WEEKDAY('Transaction Data'!$A4299)</f>
        <v>6</v>
      </c>
      <c r="T4299" s="2" t="str">
        <f>IF(WEEKDAY('Transaction Data'!$A4299,2)&lt;6,"Weekday","Weekend")</f>
        <v>Weekday</v>
      </c>
    </row>
    <row r="4300" ht="15.75" customHeight="1">
      <c r="A4300" s="1">
        <v>45317.0</v>
      </c>
      <c r="B4300" s="2" t="s">
        <v>4079</v>
      </c>
      <c r="C4300" s="2" t="s">
        <v>72</v>
      </c>
      <c r="D4300" s="1">
        <v>26033.0</v>
      </c>
      <c r="E4300" s="2" t="s">
        <v>63</v>
      </c>
      <c r="F4300" s="2">
        <v>398.0</v>
      </c>
      <c r="G4300" s="2" t="s">
        <v>61</v>
      </c>
      <c r="H4300" s="2" t="s">
        <v>52</v>
      </c>
      <c r="I4300" s="2" t="s">
        <v>25</v>
      </c>
      <c r="J4300" s="2" t="str">
        <f t="array" ref="J4300">XLOOKUP('Transaction Data'!$G4300,Product_Code,Biscuit_Brand)</f>
        <v>Choco Delight</v>
      </c>
      <c r="K4300" s="2">
        <f t="array" ref="K4300">XLOOKUP('Transaction Data'!$G4300,Product_Code,Cost)</f>
        <v>3</v>
      </c>
      <c r="L4300" s="2">
        <f t="array" ref="L4300">XLOOKUP('Transaction Data'!$G4300,Product_Code,Unit_Price)</f>
        <v>5</v>
      </c>
      <c r="M4300" s="3">
        <f>'Transaction Data'!$F4300*'Transaction Data'!$K4300</f>
        <v>1194</v>
      </c>
      <c r="N4300" s="3">
        <f>'Transaction Data'!$F4300*'Transaction Data'!$L4300</f>
        <v>1990</v>
      </c>
      <c r="O4300" s="3">
        <f>'Transaction Data'!$N4300-'Transaction Data'!$M4300</f>
        <v>796</v>
      </c>
      <c r="P4300" s="2">
        <f>DATEDIF('Transaction Data'!$D4300,'Transaction Data'!$A4300,"y")</f>
        <v>52</v>
      </c>
      <c r="Q4300" s="2" t="str">
        <f>FLOOR('Transaction Data'!$P4300,15)&amp;"-"&amp;FLOOR('Transaction Data'!$P4300,15)+14</f>
        <v>45-59</v>
      </c>
      <c r="R4300" s="2" t="str">
        <f>IF('Transaction Data'!$L4300&lt;=10,"Less Expensive","Expensive")</f>
        <v>Less Expensive</v>
      </c>
      <c r="S4300" s="4">
        <f>WEEKDAY('Transaction Data'!$A4300)</f>
        <v>6</v>
      </c>
      <c r="T4300" s="2" t="str">
        <f>IF(WEEKDAY('Transaction Data'!$A4300,2)&lt;6,"Weekday","Weekend")</f>
        <v>Weekday</v>
      </c>
    </row>
    <row r="4301" ht="15.75" customHeight="1">
      <c r="A4301" s="1">
        <v>45462.0</v>
      </c>
      <c r="B4301" s="2" t="s">
        <v>4080</v>
      </c>
      <c r="C4301" s="2" t="s">
        <v>32</v>
      </c>
      <c r="D4301" s="1">
        <v>37388.0</v>
      </c>
      <c r="E4301" s="2" t="s">
        <v>22</v>
      </c>
      <c r="F4301" s="2">
        <v>305.0</v>
      </c>
      <c r="G4301" s="2" t="s">
        <v>33</v>
      </c>
      <c r="H4301" s="2" t="s">
        <v>45</v>
      </c>
      <c r="I4301" s="2" t="s">
        <v>25</v>
      </c>
      <c r="J4301" s="2" t="str">
        <f t="array" ref="J4301">XLOOKUP('Transaction Data'!$G4301,Product_Code,Biscuit_Brand)</f>
        <v>Caramel Biscuits</v>
      </c>
      <c r="K4301" s="2">
        <f t="array" ref="K4301">XLOOKUP('Transaction Data'!$G4301,Product_Code,Cost)</f>
        <v>18</v>
      </c>
      <c r="L4301" s="2">
        <f t="array" ref="L4301">XLOOKUP('Transaction Data'!$G4301,Product_Code,Unit_Price)</f>
        <v>22</v>
      </c>
      <c r="M4301" s="3">
        <f>'Transaction Data'!$F4301*'Transaction Data'!$K4301</f>
        <v>5490</v>
      </c>
      <c r="N4301" s="3">
        <f>'Transaction Data'!$F4301*'Transaction Data'!$L4301</f>
        <v>6710</v>
      </c>
      <c r="O4301" s="3">
        <f>'Transaction Data'!$N4301-'Transaction Data'!$M4301</f>
        <v>1220</v>
      </c>
      <c r="P4301" s="2">
        <f>DATEDIF('Transaction Data'!$D4301,'Transaction Data'!$A4301,"y")</f>
        <v>22</v>
      </c>
      <c r="Q4301" s="2" t="str">
        <f>FLOOR('Transaction Data'!$P4301,15)&amp;"-"&amp;FLOOR('Transaction Data'!$P4301,15)+14</f>
        <v>15-29</v>
      </c>
      <c r="R4301" s="2" t="str">
        <f>IF('Transaction Data'!$L4301&lt;=10,"Less Expensive","Expensive")</f>
        <v>Expensive</v>
      </c>
      <c r="S4301" s="4">
        <f>WEEKDAY('Transaction Data'!$A4301)</f>
        <v>4</v>
      </c>
      <c r="T4301" s="2" t="str">
        <f>IF(WEEKDAY('Transaction Data'!$A4301,2)&lt;6,"Weekday","Weekend")</f>
        <v>Weekday</v>
      </c>
    </row>
    <row r="4302" ht="15.75" customHeight="1">
      <c r="A4302" s="1">
        <v>45459.0</v>
      </c>
      <c r="B4302" s="2" t="s">
        <v>4081</v>
      </c>
      <c r="C4302" s="2" t="s">
        <v>65</v>
      </c>
      <c r="D4302" s="1">
        <v>23385.0</v>
      </c>
      <c r="E4302" s="2" t="s">
        <v>63</v>
      </c>
      <c r="F4302" s="2">
        <v>383.0</v>
      </c>
      <c r="G4302" s="2" t="s">
        <v>44</v>
      </c>
      <c r="H4302" s="2" t="s">
        <v>49</v>
      </c>
      <c r="I4302" s="2" t="s">
        <v>25</v>
      </c>
      <c r="J4302" s="2" t="str">
        <f t="array" ref="J4302">XLOOKUP('Transaction Data'!$G4302,Product_Code,Biscuit_Brand)</f>
        <v>Butter Crunch</v>
      </c>
      <c r="K4302" s="2">
        <f t="array" ref="K4302">XLOOKUP('Transaction Data'!$G4302,Product_Code,Cost)</f>
        <v>10</v>
      </c>
      <c r="L4302" s="2">
        <f t="array" ref="L4302">XLOOKUP('Transaction Data'!$G4302,Product_Code,Unit_Price)</f>
        <v>11</v>
      </c>
      <c r="M4302" s="3">
        <f>'Transaction Data'!$F4302*'Transaction Data'!$K4302</f>
        <v>3830</v>
      </c>
      <c r="N4302" s="3">
        <f>'Transaction Data'!$F4302*'Transaction Data'!$L4302</f>
        <v>4213</v>
      </c>
      <c r="O4302" s="3">
        <f>'Transaction Data'!$N4302-'Transaction Data'!$M4302</f>
        <v>383</v>
      </c>
      <c r="P4302" s="2">
        <f>DATEDIF('Transaction Data'!$D4302,'Transaction Data'!$A4302,"y")</f>
        <v>60</v>
      </c>
      <c r="Q4302" s="2" t="str">
        <f>FLOOR('Transaction Data'!$P4302,15)&amp;"-"&amp;FLOOR('Transaction Data'!$P4302,15)+14</f>
        <v>60-74</v>
      </c>
      <c r="R4302" s="2" t="str">
        <f>IF('Transaction Data'!$L4302&lt;=10,"Less Expensive","Expensive")</f>
        <v>Expensive</v>
      </c>
      <c r="S4302" s="4">
        <f>WEEKDAY('Transaction Data'!$A4302)</f>
        <v>1</v>
      </c>
      <c r="T4302" s="2" t="str">
        <f>IF(WEEKDAY('Transaction Data'!$A4302,2)&lt;6,"Weekday","Weekend")</f>
        <v>Weekend</v>
      </c>
    </row>
    <row r="4303" ht="15.75" customHeight="1">
      <c r="A4303" s="1">
        <v>45437.0</v>
      </c>
      <c r="B4303" s="2" t="s">
        <v>4082</v>
      </c>
      <c r="C4303" s="2" t="s">
        <v>21</v>
      </c>
      <c r="D4303" s="1">
        <v>31206.0</v>
      </c>
      <c r="E4303" s="2" t="s">
        <v>37</v>
      </c>
      <c r="F4303" s="2">
        <v>56.0</v>
      </c>
      <c r="G4303" s="2" t="s">
        <v>60</v>
      </c>
      <c r="H4303" s="2" t="s">
        <v>52</v>
      </c>
      <c r="I4303" s="2" t="s">
        <v>25</v>
      </c>
      <c r="J4303" s="2" t="str">
        <f t="array" ref="J4303">XLOOKUP('Transaction Data'!$G4303,Product_Code,Biscuit_Brand)</f>
        <v>Peanut Butter Bites</v>
      </c>
      <c r="K4303" s="2">
        <f t="array" ref="K4303">XLOOKUP('Transaction Data'!$G4303,Product_Code,Cost)</f>
        <v>5</v>
      </c>
      <c r="L4303" s="2">
        <f t="array" ref="L4303">XLOOKUP('Transaction Data'!$G4303,Product_Code,Unit_Price)</f>
        <v>7</v>
      </c>
      <c r="M4303" s="3">
        <f>'Transaction Data'!$F4303*'Transaction Data'!$K4303</f>
        <v>280</v>
      </c>
      <c r="N4303" s="3">
        <f>'Transaction Data'!$F4303*'Transaction Data'!$L4303</f>
        <v>392</v>
      </c>
      <c r="O4303" s="3">
        <f>'Transaction Data'!$N4303-'Transaction Data'!$M4303</f>
        <v>112</v>
      </c>
      <c r="P4303" s="2">
        <f>DATEDIF('Transaction Data'!$D4303,'Transaction Data'!$A4303,"y")</f>
        <v>38</v>
      </c>
      <c r="Q4303" s="2" t="str">
        <f>FLOOR('Transaction Data'!$P4303,15)&amp;"-"&amp;FLOOR('Transaction Data'!$P4303,15)+14</f>
        <v>30-44</v>
      </c>
      <c r="R4303" s="2" t="str">
        <f>IF('Transaction Data'!$L4303&lt;=10,"Less Expensive","Expensive")</f>
        <v>Less Expensive</v>
      </c>
      <c r="S4303" s="4">
        <f>WEEKDAY('Transaction Data'!$A4303)</f>
        <v>7</v>
      </c>
      <c r="T4303" s="2" t="str">
        <f>IF(WEEKDAY('Transaction Data'!$A4303,2)&lt;6,"Weekday","Weekend")</f>
        <v>Weekend</v>
      </c>
    </row>
    <row r="4304" ht="15.75" customHeight="1">
      <c r="A4304" s="1">
        <v>45396.0</v>
      </c>
      <c r="B4304" s="2" t="s">
        <v>4083</v>
      </c>
      <c r="C4304" s="2" t="s">
        <v>54</v>
      </c>
      <c r="D4304" s="1">
        <v>19384.0</v>
      </c>
      <c r="E4304" s="2" t="s">
        <v>63</v>
      </c>
      <c r="F4304" s="2">
        <v>24.0</v>
      </c>
      <c r="G4304" s="2" t="s">
        <v>38</v>
      </c>
      <c r="H4304" s="2" t="s">
        <v>49</v>
      </c>
      <c r="I4304" s="2" t="s">
        <v>25</v>
      </c>
      <c r="J4304" s="2" t="str">
        <f t="array" ref="J4304">XLOOKUP('Transaction Data'!$G4304,Product_Code,Biscuit_Brand)</f>
        <v>Ginger Snaps</v>
      </c>
      <c r="K4304" s="2">
        <f t="array" ref="K4304">XLOOKUP('Transaction Data'!$G4304,Product_Code,Cost)</f>
        <v>14</v>
      </c>
      <c r="L4304" s="2">
        <f t="array" ref="L4304">XLOOKUP('Transaction Data'!$G4304,Product_Code,Unit_Price)</f>
        <v>28</v>
      </c>
      <c r="M4304" s="3">
        <f>'Transaction Data'!$F4304*'Transaction Data'!$K4304</f>
        <v>336</v>
      </c>
      <c r="N4304" s="3">
        <f>'Transaction Data'!$F4304*'Transaction Data'!$L4304</f>
        <v>672</v>
      </c>
      <c r="O4304" s="3">
        <f>'Transaction Data'!$N4304-'Transaction Data'!$M4304</f>
        <v>336</v>
      </c>
      <c r="P4304" s="2">
        <f>DATEDIF('Transaction Data'!$D4304,'Transaction Data'!$A4304,"y")</f>
        <v>71</v>
      </c>
      <c r="Q4304" s="2" t="str">
        <f>FLOOR('Transaction Data'!$P4304,15)&amp;"-"&amp;FLOOR('Transaction Data'!$P4304,15)+14</f>
        <v>60-74</v>
      </c>
      <c r="R4304" s="2" t="str">
        <f>IF('Transaction Data'!$L4304&lt;=10,"Less Expensive","Expensive")</f>
        <v>Expensive</v>
      </c>
      <c r="S4304" s="4">
        <f>WEEKDAY('Transaction Data'!$A4304)</f>
        <v>1</v>
      </c>
      <c r="T4304" s="2" t="str">
        <f>IF(WEEKDAY('Transaction Data'!$A4304,2)&lt;6,"Weekday","Weekend")</f>
        <v>Weekend</v>
      </c>
    </row>
    <row r="4305" ht="15.75" customHeight="1">
      <c r="A4305" s="1">
        <v>45391.0</v>
      </c>
      <c r="B4305" s="2" t="s">
        <v>4084</v>
      </c>
      <c r="C4305" s="2" t="s">
        <v>51</v>
      </c>
      <c r="D4305" s="1">
        <v>23478.0</v>
      </c>
      <c r="E4305" s="2" t="s">
        <v>22</v>
      </c>
      <c r="F4305" s="2">
        <v>377.0</v>
      </c>
      <c r="G4305" s="2" t="s">
        <v>48</v>
      </c>
      <c r="H4305" s="2" t="s">
        <v>52</v>
      </c>
      <c r="I4305" s="2" t="s">
        <v>25</v>
      </c>
      <c r="J4305" s="2" t="str">
        <f t="array" ref="J4305">XLOOKUP('Transaction Data'!$G4305,Product_Code,Biscuit_Brand)</f>
        <v>Lemon Crisps</v>
      </c>
      <c r="K4305" s="2">
        <f t="array" ref="K4305">XLOOKUP('Transaction Data'!$G4305,Product_Code,Cost)</f>
        <v>7</v>
      </c>
      <c r="L4305" s="2">
        <f t="array" ref="L4305">XLOOKUP('Transaction Data'!$G4305,Product_Code,Unit_Price)</f>
        <v>9</v>
      </c>
      <c r="M4305" s="3">
        <f>'Transaction Data'!$F4305*'Transaction Data'!$K4305</f>
        <v>2639</v>
      </c>
      <c r="N4305" s="3">
        <f>'Transaction Data'!$F4305*'Transaction Data'!$L4305</f>
        <v>3393</v>
      </c>
      <c r="O4305" s="3">
        <f>'Transaction Data'!$N4305-'Transaction Data'!$M4305</f>
        <v>754</v>
      </c>
      <c r="P4305" s="2">
        <f>DATEDIF('Transaction Data'!$D4305,'Transaction Data'!$A4305,"y")</f>
        <v>59</v>
      </c>
      <c r="Q4305" s="2" t="str">
        <f>FLOOR('Transaction Data'!$P4305,15)&amp;"-"&amp;FLOOR('Transaction Data'!$P4305,15)+14</f>
        <v>45-59</v>
      </c>
      <c r="R4305" s="2" t="str">
        <f>IF('Transaction Data'!$L4305&lt;=10,"Less Expensive","Expensive")</f>
        <v>Less Expensive</v>
      </c>
      <c r="S4305" s="4">
        <f>WEEKDAY('Transaction Data'!$A4305)</f>
        <v>3</v>
      </c>
      <c r="T4305" s="2" t="str">
        <f>IF(WEEKDAY('Transaction Data'!$A4305,2)&lt;6,"Weekday","Weekend")</f>
        <v>Weekday</v>
      </c>
    </row>
    <row r="4306" ht="15.75" customHeight="1">
      <c r="A4306" s="1">
        <v>45325.0</v>
      </c>
      <c r="B4306" s="2" t="s">
        <v>4085</v>
      </c>
      <c r="C4306" s="2" t="s">
        <v>47</v>
      </c>
      <c r="D4306" s="1">
        <v>37999.0</v>
      </c>
      <c r="E4306" s="2" t="s">
        <v>27</v>
      </c>
      <c r="F4306" s="2">
        <v>450.0</v>
      </c>
      <c r="G4306" s="2" t="s">
        <v>28</v>
      </c>
      <c r="H4306" s="2" t="s">
        <v>34</v>
      </c>
      <c r="I4306" s="2" t="s">
        <v>25</v>
      </c>
      <c r="J4306" s="2" t="str">
        <f t="array" ref="J4306">XLOOKUP('Transaction Data'!$G4306,Product_Code,Biscuit_Brand)</f>
        <v>Shortbread</v>
      </c>
      <c r="K4306" s="2">
        <f t="array" ref="K4306">XLOOKUP('Transaction Data'!$G4306,Product_Code,Cost)</f>
        <v>10</v>
      </c>
      <c r="L4306" s="2">
        <f t="array" ref="L4306">XLOOKUP('Transaction Data'!$G4306,Product_Code,Unit_Price)</f>
        <v>45</v>
      </c>
      <c r="M4306" s="3">
        <f>'Transaction Data'!$F4306*'Transaction Data'!$K4306</f>
        <v>4500</v>
      </c>
      <c r="N4306" s="3">
        <f>'Transaction Data'!$F4306*'Transaction Data'!$L4306</f>
        <v>20250</v>
      </c>
      <c r="O4306" s="3">
        <f>'Transaction Data'!$N4306-'Transaction Data'!$M4306</f>
        <v>15750</v>
      </c>
      <c r="P4306" s="2">
        <f>DATEDIF('Transaction Data'!$D4306,'Transaction Data'!$A4306,"y")</f>
        <v>20</v>
      </c>
      <c r="Q4306" s="2" t="str">
        <f>FLOOR('Transaction Data'!$P4306,15)&amp;"-"&amp;FLOOR('Transaction Data'!$P4306,15)+14</f>
        <v>15-29</v>
      </c>
      <c r="R4306" s="2" t="str">
        <f>IF('Transaction Data'!$L4306&lt;=10,"Less Expensive","Expensive")</f>
        <v>Expensive</v>
      </c>
      <c r="S4306" s="4">
        <f>WEEKDAY('Transaction Data'!$A4306)</f>
        <v>7</v>
      </c>
      <c r="T4306" s="2" t="str">
        <f>IF(WEEKDAY('Transaction Data'!$A4306,2)&lt;6,"Weekday","Weekend")</f>
        <v>Weekend</v>
      </c>
    </row>
    <row r="4307" ht="15.75" customHeight="1">
      <c r="A4307" s="1">
        <v>45324.0</v>
      </c>
      <c r="B4307" s="2" t="s">
        <v>197</v>
      </c>
      <c r="C4307" s="2" t="s">
        <v>32</v>
      </c>
      <c r="D4307" s="1">
        <v>31282.0</v>
      </c>
      <c r="E4307" s="2" t="s">
        <v>27</v>
      </c>
      <c r="F4307" s="2">
        <v>157.0</v>
      </c>
      <c r="G4307" s="2" t="s">
        <v>57</v>
      </c>
      <c r="H4307" s="2" t="s">
        <v>34</v>
      </c>
      <c r="I4307" s="2" t="s">
        <v>25</v>
      </c>
      <c r="J4307" s="2" t="str">
        <f t="array" ref="J4307">XLOOKUP('Transaction Data'!$G4307,Product_Code,Biscuit_Brand)</f>
        <v>Oatmeal Cookies</v>
      </c>
      <c r="K4307" s="2">
        <f t="array" ref="K4307">XLOOKUP('Transaction Data'!$G4307,Product_Code,Cost)</f>
        <v>19</v>
      </c>
      <c r="L4307" s="2">
        <f t="array" ref="L4307">XLOOKUP('Transaction Data'!$G4307,Product_Code,Unit_Price)</f>
        <v>23</v>
      </c>
      <c r="M4307" s="3">
        <f>'Transaction Data'!$F4307*'Transaction Data'!$K4307</f>
        <v>2983</v>
      </c>
      <c r="N4307" s="3">
        <f>'Transaction Data'!$F4307*'Transaction Data'!$L4307</f>
        <v>3611</v>
      </c>
      <c r="O4307" s="3">
        <f>'Transaction Data'!$N4307-'Transaction Data'!$M4307</f>
        <v>628</v>
      </c>
      <c r="P4307" s="2">
        <f>DATEDIF('Transaction Data'!$D4307,'Transaction Data'!$A4307,"y")</f>
        <v>38</v>
      </c>
      <c r="Q4307" s="2" t="str">
        <f>FLOOR('Transaction Data'!$P4307,15)&amp;"-"&amp;FLOOR('Transaction Data'!$P4307,15)+14</f>
        <v>30-44</v>
      </c>
      <c r="R4307" s="2" t="str">
        <f>IF('Transaction Data'!$L4307&lt;=10,"Less Expensive","Expensive")</f>
        <v>Expensive</v>
      </c>
      <c r="S4307" s="4">
        <f>WEEKDAY('Transaction Data'!$A4307)</f>
        <v>6</v>
      </c>
      <c r="T4307" s="2" t="str">
        <f>IF(WEEKDAY('Transaction Data'!$A4307,2)&lt;6,"Weekday","Weekend")</f>
        <v>Weekday</v>
      </c>
    </row>
    <row r="4308" ht="15.75" customHeight="1">
      <c r="A4308" s="1">
        <v>45494.0</v>
      </c>
      <c r="B4308" s="2" t="s">
        <v>4086</v>
      </c>
      <c r="C4308" s="2" t="s">
        <v>21</v>
      </c>
      <c r="D4308" s="1">
        <v>18893.0</v>
      </c>
      <c r="E4308" s="2" t="s">
        <v>63</v>
      </c>
      <c r="F4308" s="2">
        <v>257.0</v>
      </c>
      <c r="G4308" s="2" t="s">
        <v>60</v>
      </c>
      <c r="H4308" s="2" t="s">
        <v>39</v>
      </c>
      <c r="I4308" s="2" t="s">
        <v>25</v>
      </c>
      <c r="J4308" s="2" t="str">
        <f t="array" ref="J4308">XLOOKUP('Transaction Data'!$G4308,Product_Code,Biscuit_Brand)</f>
        <v>Peanut Butter Bites</v>
      </c>
      <c r="K4308" s="2">
        <f t="array" ref="K4308">XLOOKUP('Transaction Data'!$G4308,Product_Code,Cost)</f>
        <v>5</v>
      </c>
      <c r="L4308" s="2">
        <f t="array" ref="L4308">XLOOKUP('Transaction Data'!$G4308,Product_Code,Unit_Price)</f>
        <v>7</v>
      </c>
      <c r="M4308" s="3">
        <f>'Transaction Data'!$F4308*'Transaction Data'!$K4308</f>
        <v>1285</v>
      </c>
      <c r="N4308" s="3">
        <f>'Transaction Data'!$F4308*'Transaction Data'!$L4308</f>
        <v>1799</v>
      </c>
      <c r="O4308" s="3">
        <f>'Transaction Data'!$N4308-'Transaction Data'!$M4308</f>
        <v>514</v>
      </c>
      <c r="P4308" s="2">
        <f>DATEDIF('Transaction Data'!$D4308,'Transaction Data'!$A4308,"y")</f>
        <v>72</v>
      </c>
      <c r="Q4308" s="2" t="str">
        <f>FLOOR('Transaction Data'!$P4308,15)&amp;"-"&amp;FLOOR('Transaction Data'!$P4308,15)+14</f>
        <v>60-74</v>
      </c>
      <c r="R4308" s="2" t="str">
        <f>IF('Transaction Data'!$L4308&lt;=10,"Less Expensive","Expensive")</f>
        <v>Less Expensive</v>
      </c>
      <c r="S4308" s="4">
        <f>WEEKDAY('Transaction Data'!$A4308)</f>
        <v>1</v>
      </c>
      <c r="T4308" s="2" t="str">
        <f>IF(WEEKDAY('Transaction Data'!$A4308,2)&lt;6,"Weekday","Weekend")</f>
        <v>Weekend</v>
      </c>
    </row>
    <row r="4309" ht="15.75" customHeight="1">
      <c r="A4309" s="1">
        <v>45413.0</v>
      </c>
      <c r="B4309" s="2" t="s">
        <v>2204</v>
      </c>
      <c r="C4309" s="2" t="s">
        <v>72</v>
      </c>
      <c r="D4309" s="1">
        <v>23410.0</v>
      </c>
      <c r="E4309" s="2" t="s">
        <v>63</v>
      </c>
      <c r="F4309" s="2">
        <v>223.0</v>
      </c>
      <c r="G4309" s="2" t="s">
        <v>61</v>
      </c>
      <c r="H4309" s="2" t="s">
        <v>42</v>
      </c>
      <c r="I4309" s="2" t="s">
        <v>25</v>
      </c>
      <c r="J4309" s="2" t="str">
        <f t="array" ref="J4309">XLOOKUP('Transaction Data'!$G4309,Product_Code,Biscuit_Brand)</f>
        <v>Choco Delight</v>
      </c>
      <c r="K4309" s="2">
        <f t="array" ref="K4309">XLOOKUP('Transaction Data'!$G4309,Product_Code,Cost)</f>
        <v>3</v>
      </c>
      <c r="L4309" s="2">
        <f t="array" ref="L4309">XLOOKUP('Transaction Data'!$G4309,Product_Code,Unit_Price)</f>
        <v>5</v>
      </c>
      <c r="M4309" s="3">
        <f>'Transaction Data'!$F4309*'Transaction Data'!$K4309</f>
        <v>669</v>
      </c>
      <c r="N4309" s="3">
        <f>'Transaction Data'!$F4309*'Transaction Data'!$L4309</f>
        <v>1115</v>
      </c>
      <c r="O4309" s="3">
        <f>'Transaction Data'!$N4309-'Transaction Data'!$M4309</f>
        <v>446</v>
      </c>
      <c r="P4309" s="2">
        <f>DATEDIF('Transaction Data'!$D4309,'Transaction Data'!$A4309,"y")</f>
        <v>60</v>
      </c>
      <c r="Q4309" s="2" t="str">
        <f>FLOOR('Transaction Data'!$P4309,15)&amp;"-"&amp;FLOOR('Transaction Data'!$P4309,15)+14</f>
        <v>60-74</v>
      </c>
      <c r="R4309" s="2" t="str">
        <f>IF('Transaction Data'!$L4309&lt;=10,"Less Expensive","Expensive")</f>
        <v>Less Expensive</v>
      </c>
      <c r="S4309" s="4">
        <f>WEEKDAY('Transaction Data'!$A4309)</f>
        <v>4</v>
      </c>
      <c r="T4309" s="2" t="str">
        <f>IF(WEEKDAY('Transaction Data'!$A4309,2)&lt;6,"Weekday","Weekend")</f>
        <v>Weekday</v>
      </c>
    </row>
    <row r="4310" ht="15.75" customHeight="1">
      <c r="A4310" s="1">
        <v>45453.0</v>
      </c>
      <c r="B4310" s="2" t="s">
        <v>4087</v>
      </c>
      <c r="C4310" s="2" t="s">
        <v>41</v>
      </c>
      <c r="D4310" s="1">
        <v>17790.0</v>
      </c>
      <c r="E4310" s="2" t="s">
        <v>27</v>
      </c>
      <c r="F4310" s="2">
        <v>397.0</v>
      </c>
      <c r="G4310" s="2" t="s">
        <v>55</v>
      </c>
      <c r="H4310" s="2" t="s">
        <v>45</v>
      </c>
      <c r="I4310" s="2" t="s">
        <v>25</v>
      </c>
      <c r="J4310" s="2" t="str">
        <f t="array" ref="J4310">XLOOKUP('Transaction Data'!$G4310,Product_Code,Biscuit_Brand)</f>
        <v>Vanilla Wafers</v>
      </c>
      <c r="K4310" s="2">
        <f t="array" ref="K4310">XLOOKUP('Transaction Data'!$G4310,Product_Code,Cost)</f>
        <v>18</v>
      </c>
      <c r="L4310" s="2">
        <f t="array" ref="L4310">XLOOKUP('Transaction Data'!$G4310,Product_Code,Unit_Price)</f>
        <v>36</v>
      </c>
      <c r="M4310" s="3">
        <f>'Transaction Data'!$F4310*'Transaction Data'!$K4310</f>
        <v>7146</v>
      </c>
      <c r="N4310" s="3">
        <f>'Transaction Data'!$F4310*'Transaction Data'!$L4310</f>
        <v>14292</v>
      </c>
      <c r="O4310" s="3">
        <f>'Transaction Data'!$N4310-'Transaction Data'!$M4310</f>
        <v>7146</v>
      </c>
      <c r="P4310" s="2">
        <f>DATEDIF('Transaction Data'!$D4310,'Transaction Data'!$A4310,"y")</f>
        <v>75</v>
      </c>
      <c r="Q4310" s="2" t="str">
        <f>FLOOR('Transaction Data'!$P4310,15)&amp;"-"&amp;FLOOR('Transaction Data'!$P4310,15)+14</f>
        <v>75-89</v>
      </c>
      <c r="R4310" s="2" t="str">
        <f>IF('Transaction Data'!$L4310&lt;=10,"Less Expensive","Expensive")</f>
        <v>Expensive</v>
      </c>
      <c r="S4310" s="4">
        <f>WEEKDAY('Transaction Data'!$A4310)</f>
        <v>2</v>
      </c>
      <c r="T4310" s="2" t="str">
        <f>IF(WEEKDAY('Transaction Data'!$A4310,2)&lt;6,"Weekday","Weekend")</f>
        <v>Weekday</v>
      </c>
    </row>
    <row r="4311" ht="15.75" customHeight="1">
      <c r="A4311" s="1">
        <v>45408.0</v>
      </c>
      <c r="B4311" s="2" t="s">
        <v>4088</v>
      </c>
      <c r="C4311" s="2" t="s">
        <v>47</v>
      </c>
      <c r="D4311" s="1">
        <v>27303.0</v>
      </c>
      <c r="E4311" s="2" t="s">
        <v>37</v>
      </c>
      <c r="F4311" s="2">
        <v>310.0</v>
      </c>
      <c r="G4311" s="2" t="s">
        <v>57</v>
      </c>
      <c r="H4311" s="2" t="s">
        <v>49</v>
      </c>
      <c r="I4311" s="2" t="s">
        <v>30</v>
      </c>
      <c r="J4311" s="2" t="str">
        <f t="array" ref="J4311">XLOOKUP('Transaction Data'!$G4311,Product_Code,Biscuit_Brand)</f>
        <v>Oatmeal Cookies</v>
      </c>
      <c r="K4311" s="2">
        <f t="array" ref="K4311">XLOOKUP('Transaction Data'!$G4311,Product_Code,Cost)</f>
        <v>19</v>
      </c>
      <c r="L4311" s="2">
        <f t="array" ref="L4311">XLOOKUP('Transaction Data'!$G4311,Product_Code,Unit_Price)</f>
        <v>23</v>
      </c>
      <c r="M4311" s="3">
        <f>'Transaction Data'!$F4311*'Transaction Data'!$K4311</f>
        <v>5890</v>
      </c>
      <c r="N4311" s="3">
        <f>'Transaction Data'!$F4311*'Transaction Data'!$L4311</f>
        <v>7130</v>
      </c>
      <c r="O4311" s="3">
        <f>'Transaction Data'!$N4311-'Transaction Data'!$M4311</f>
        <v>1240</v>
      </c>
      <c r="P4311" s="2">
        <f>DATEDIF('Transaction Data'!$D4311,'Transaction Data'!$A4311,"y")</f>
        <v>49</v>
      </c>
      <c r="Q4311" s="2" t="str">
        <f>FLOOR('Transaction Data'!$P4311,15)&amp;"-"&amp;FLOOR('Transaction Data'!$P4311,15)+14</f>
        <v>45-59</v>
      </c>
      <c r="R4311" s="2" t="str">
        <f>IF('Transaction Data'!$L4311&lt;=10,"Less Expensive","Expensive")</f>
        <v>Expensive</v>
      </c>
      <c r="S4311" s="4">
        <f>WEEKDAY('Transaction Data'!$A4311)</f>
        <v>6</v>
      </c>
      <c r="T4311" s="2" t="str">
        <f>IF(WEEKDAY('Transaction Data'!$A4311,2)&lt;6,"Weekday","Weekend")</f>
        <v>Weekday</v>
      </c>
    </row>
    <row r="4312" ht="15.75" customHeight="1">
      <c r="A4312" s="1">
        <v>45333.0</v>
      </c>
      <c r="B4312" s="2" t="s">
        <v>4089</v>
      </c>
      <c r="C4312" s="2" t="s">
        <v>51</v>
      </c>
      <c r="D4312" s="1">
        <v>21015.0</v>
      </c>
      <c r="E4312" s="2" t="s">
        <v>63</v>
      </c>
      <c r="F4312" s="2">
        <v>370.0</v>
      </c>
      <c r="G4312" s="2" t="s">
        <v>60</v>
      </c>
      <c r="H4312" s="2" t="s">
        <v>52</v>
      </c>
      <c r="I4312" s="2" t="s">
        <v>25</v>
      </c>
      <c r="J4312" s="2" t="str">
        <f t="array" ref="J4312">XLOOKUP('Transaction Data'!$G4312,Product_Code,Biscuit_Brand)</f>
        <v>Peanut Butter Bites</v>
      </c>
      <c r="K4312" s="2">
        <f t="array" ref="K4312">XLOOKUP('Transaction Data'!$G4312,Product_Code,Cost)</f>
        <v>5</v>
      </c>
      <c r="L4312" s="2">
        <f t="array" ref="L4312">XLOOKUP('Transaction Data'!$G4312,Product_Code,Unit_Price)</f>
        <v>7</v>
      </c>
      <c r="M4312" s="3">
        <f>'Transaction Data'!$F4312*'Transaction Data'!$K4312</f>
        <v>1850</v>
      </c>
      <c r="N4312" s="3">
        <f>'Transaction Data'!$F4312*'Transaction Data'!$L4312</f>
        <v>2590</v>
      </c>
      <c r="O4312" s="3">
        <f>'Transaction Data'!$N4312-'Transaction Data'!$M4312</f>
        <v>740</v>
      </c>
      <c r="P4312" s="2">
        <f>DATEDIF('Transaction Data'!$D4312,'Transaction Data'!$A4312,"y")</f>
        <v>66</v>
      </c>
      <c r="Q4312" s="2" t="str">
        <f>FLOOR('Transaction Data'!$P4312,15)&amp;"-"&amp;FLOOR('Transaction Data'!$P4312,15)+14</f>
        <v>60-74</v>
      </c>
      <c r="R4312" s="2" t="str">
        <f>IF('Transaction Data'!$L4312&lt;=10,"Less Expensive","Expensive")</f>
        <v>Less Expensive</v>
      </c>
      <c r="S4312" s="4">
        <f>WEEKDAY('Transaction Data'!$A4312)</f>
        <v>1</v>
      </c>
      <c r="T4312" s="2" t="str">
        <f>IF(WEEKDAY('Transaction Data'!$A4312,2)&lt;6,"Weekday","Weekend")</f>
        <v>Weekend</v>
      </c>
    </row>
    <row r="4313" ht="15.75" customHeight="1">
      <c r="A4313" s="1">
        <v>45293.0</v>
      </c>
      <c r="B4313" s="2" t="s">
        <v>4090</v>
      </c>
      <c r="C4313" s="2" t="s">
        <v>65</v>
      </c>
      <c r="D4313" s="1">
        <v>31583.0</v>
      </c>
      <c r="E4313" s="2" t="s">
        <v>27</v>
      </c>
      <c r="F4313" s="2">
        <v>456.0</v>
      </c>
      <c r="G4313" s="2" t="s">
        <v>23</v>
      </c>
      <c r="H4313" s="2" t="s">
        <v>49</v>
      </c>
      <c r="I4313" s="2" t="s">
        <v>25</v>
      </c>
      <c r="J4313" s="2" t="str">
        <f t="array" ref="J4313">XLOOKUP('Transaction Data'!$G4313,Product_Code,Biscuit_Brand)</f>
        <v>Cinnamon Swirls</v>
      </c>
      <c r="K4313" s="2">
        <f t="array" ref="K4313">XLOOKUP('Transaction Data'!$G4313,Product_Code,Cost)</f>
        <v>10</v>
      </c>
      <c r="L4313" s="2">
        <f t="array" ref="L4313">XLOOKUP('Transaction Data'!$G4313,Product_Code,Unit_Price)</f>
        <v>14</v>
      </c>
      <c r="M4313" s="3">
        <f>'Transaction Data'!$F4313*'Transaction Data'!$K4313</f>
        <v>4560</v>
      </c>
      <c r="N4313" s="3">
        <f>'Transaction Data'!$F4313*'Transaction Data'!$L4313</f>
        <v>6384</v>
      </c>
      <c r="O4313" s="3">
        <f>'Transaction Data'!$N4313-'Transaction Data'!$M4313</f>
        <v>1824</v>
      </c>
      <c r="P4313" s="2">
        <f>DATEDIF('Transaction Data'!$D4313,'Transaction Data'!$A4313,"y")</f>
        <v>37</v>
      </c>
      <c r="Q4313" s="2" t="str">
        <f>FLOOR('Transaction Data'!$P4313,15)&amp;"-"&amp;FLOOR('Transaction Data'!$P4313,15)+14</f>
        <v>30-44</v>
      </c>
      <c r="R4313" s="2" t="str">
        <f>IF('Transaction Data'!$L4313&lt;=10,"Less Expensive","Expensive")</f>
        <v>Expensive</v>
      </c>
      <c r="S4313" s="4">
        <f>WEEKDAY('Transaction Data'!$A4313)</f>
        <v>3</v>
      </c>
      <c r="T4313" s="2" t="str">
        <f>IF(WEEKDAY('Transaction Data'!$A4313,2)&lt;6,"Weekday","Weekend")</f>
        <v>Weekday</v>
      </c>
    </row>
    <row r="4314" ht="15.75" customHeight="1">
      <c r="A4314" s="1">
        <v>45462.0</v>
      </c>
      <c r="B4314" s="2" t="s">
        <v>4091</v>
      </c>
      <c r="C4314" s="2" t="s">
        <v>69</v>
      </c>
      <c r="D4314" s="1">
        <v>28154.0</v>
      </c>
      <c r="E4314" s="2" t="s">
        <v>63</v>
      </c>
      <c r="F4314" s="2">
        <v>326.0</v>
      </c>
      <c r="G4314" s="2" t="s">
        <v>23</v>
      </c>
      <c r="H4314" s="2" t="s">
        <v>52</v>
      </c>
      <c r="I4314" s="2" t="s">
        <v>25</v>
      </c>
      <c r="J4314" s="2" t="str">
        <f t="array" ref="J4314">XLOOKUP('Transaction Data'!$G4314,Product_Code,Biscuit_Brand)</f>
        <v>Cinnamon Swirls</v>
      </c>
      <c r="K4314" s="2">
        <f t="array" ref="K4314">XLOOKUP('Transaction Data'!$G4314,Product_Code,Cost)</f>
        <v>10</v>
      </c>
      <c r="L4314" s="2">
        <f t="array" ref="L4314">XLOOKUP('Transaction Data'!$G4314,Product_Code,Unit_Price)</f>
        <v>14</v>
      </c>
      <c r="M4314" s="3">
        <f>'Transaction Data'!$F4314*'Transaction Data'!$K4314</f>
        <v>3260</v>
      </c>
      <c r="N4314" s="3">
        <f>'Transaction Data'!$F4314*'Transaction Data'!$L4314</f>
        <v>4564</v>
      </c>
      <c r="O4314" s="3">
        <f>'Transaction Data'!$N4314-'Transaction Data'!$M4314</f>
        <v>1304</v>
      </c>
      <c r="P4314" s="2">
        <f>DATEDIF('Transaction Data'!$D4314,'Transaction Data'!$A4314,"y")</f>
        <v>47</v>
      </c>
      <c r="Q4314" s="2" t="str">
        <f>FLOOR('Transaction Data'!$P4314,15)&amp;"-"&amp;FLOOR('Transaction Data'!$P4314,15)+14</f>
        <v>45-59</v>
      </c>
      <c r="R4314" s="2" t="str">
        <f>IF('Transaction Data'!$L4314&lt;=10,"Less Expensive","Expensive")</f>
        <v>Expensive</v>
      </c>
      <c r="S4314" s="4">
        <f>WEEKDAY('Transaction Data'!$A4314)</f>
        <v>4</v>
      </c>
      <c r="T4314" s="2" t="str">
        <f>IF(WEEKDAY('Transaction Data'!$A4314,2)&lt;6,"Weekday","Weekend")</f>
        <v>Weekday</v>
      </c>
    </row>
    <row r="4315" ht="15.75" customHeight="1">
      <c r="A4315" s="1">
        <v>45456.0</v>
      </c>
      <c r="B4315" s="2" t="s">
        <v>4092</v>
      </c>
      <c r="C4315" s="2" t="s">
        <v>41</v>
      </c>
      <c r="D4315" s="1">
        <v>23155.0</v>
      </c>
      <c r="E4315" s="2" t="s">
        <v>27</v>
      </c>
      <c r="F4315" s="2">
        <v>50.0</v>
      </c>
      <c r="G4315" s="2" t="s">
        <v>44</v>
      </c>
      <c r="H4315" s="2" t="s">
        <v>52</v>
      </c>
      <c r="I4315" s="2" t="s">
        <v>25</v>
      </c>
      <c r="J4315" s="2" t="str">
        <f t="array" ref="J4315">XLOOKUP('Transaction Data'!$G4315,Product_Code,Biscuit_Brand)</f>
        <v>Butter Crunch</v>
      </c>
      <c r="K4315" s="2">
        <f t="array" ref="K4315">XLOOKUP('Transaction Data'!$G4315,Product_Code,Cost)</f>
        <v>10</v>
      </c>
      <c r="L4315" s="2">
        <f t="array" ref="L4315">XLOOKUP('Transaction Data'!$G4315,Product_Code,Unit_Price)</f>
        <v>11</v>
      </c>
      <c r="M4315" s="3">
        <f>'Transaction Data'!$F4315*'Transaction Data'!$K4315</f>
        <v>500</v>
      </c>
      <c r="N4315" s="3">
        <f>'Transaction Data'!$F4315*'Transaction Data'!$L4315</f>
        <v>550</v>
      </c>
      <c r="O4315" s="3">
        <f>'Transaction Data'!$N4315-'Transaction Data'!$M4315</f>
        <v>50</v>
      </c>
      <c r="P4315" s="2">
        <f>DATEDIF('Transaction Data'!$D4315,'Transaction Data'!$A4315,"y")</f>
        <v>61</v>
      </c>
      <c r="Q4315" s="2" t="str">
        <f>FLOOR('Transaction Data'!$P4315,15)&amp;"-"&amp;FLOOR('Transaction Data'!$P4315,15)+14</f>
        <v>60-74</v>
      </c>
      <c r="R4315" s="2" t="str">
        <f>IF('Transaction Data'!$L4315&lt;=10,"Less Expensive","Expensive")</f>
        <v>Expensive</v>
      </c>
      <c r="S4315" s="4">
        <f>WEEKDAY('Transaction Data'!$A4315)</f>
        <v>5</v>
      </c>
      <c r="T4315" s="2" t="str">
        <f>IF(WEEKDAY('Transaction Data'!$A4315,2)&lt;6,"Weekday","Weekend")</f>
        <v>Weekday</v>
      </c>
    </row>
    <row r="4316" ht="15.75" customHeight="1">
      <c r="A4316" s="1">
        <v>45403.0</v>
      </c>
      <c r="B4316" s="2" t="s">
        <v>4093</v>
      </c>
      <c r="C4316" s="2" t="s">
        <v>47</v>
      </c>
      <c r="D4316" s="1">
        <v>27997.0</v>
      </c>
      <c r="E4316" s="2" t="s">
        <v>27</v>
      </c>
      <c r="F4316" s="2">
        <v>485.0</v>
      </c>
      <c r="G4316" s="2" t="s">
        <v>23</v>
      </c>
      <c r="H4316" s="2" t="s">
        <v>45</v>
      </c>
      <c r="I4316" s="2" t="s">
        <v>25</v>
      </c>
      <c r="J4316" s="2" t="str">
        <f t="array" ref="J4316">XLOOKUP('Transaction Data'!$G4316,Product_Code,Biscuit_Brand)</f>
        <v>Cinnamon Swirls</v>
      </c>
      <c r="K4316" s="2">
        <f t="array" ref="K4316">XLOOKUP('Transaction Data'!$G4316,Product_Code,Cost)</f>
        <v>10</v>
      </c>
      <c r="L4316" s="2">
        <f t="array" ref="L4316">XLOOKUP('Transaction Data'!$G4316,Product_Code,Unit_Price)</f>
        <v>14</v>
      </c>
      <c r="M4316" s="3">
        <f>'Transaction Data'!$F4316*'Transaction Data'!$K4316</f>
        <v>4850</v>
      </c>
      <c r="N4316" s="3">
        <f>'Transaction Data'!$F4316*'Transaction Data'!$L4316</f>
        <v>6790</v>
      </c>
      <c r="O4316" s="3">
        <f>'Transaction Data'!$N4316-'Transaction Data'!$M4316</f>
        <v>1940</v>
      </c>
      <c r="P4316" s="2">
        <f>DATEDIF('Transaction Data'!$D4316,'Transaction Data'!$A4316,"y")</f>
        <v>47</v>
      </c>
      <c r="Q4316" s="2" t="str">
        <f>FLOOR('Transaction Data'!$P4316,15)&amp;"-"&amp;FLOOR('Transaction Data'!$P4316,15)+14</f>
        <v>45-59</v>
      </c>
      <c r="R4316" s="2" t="str">
        <f>IF('Transaction Data'!$L4316&lt;=10,"Less Expensive","Expensive")</f>
        <v>Expensive</v>
      </c>
      <c r="S4316" s="4">
        <f>WEEKDAY('Transaction Data'!$A4316)</f>
        <v>1</v>
      </c>
      <c r="T4316" s="2" t="str">
        <f>IF(WEEKDAY('Transaction Data'!$A4316,2)&lt;6,"Weekday","Weekend")</f>
        <v>Weekend</v>
      </c>
    </row>
    <row r="4317" ht="15.75" customHeight="1">
      <c r="A4317" s="1">
        <v>45314.0</v>
      </c>
      <c r="B4317" s="2" t="s">
        <v>4094</v>
      </c>
      <c r="C4317" s="2" t="s">
        <v>65</v>
      </c>
      <c r="D4317" s="1">
        <v>29427.0</v>
      </c>
      <c r="E4317" s="2" t="s">
        <v>37</v>
      </c>
      <c r="F4317" s="2">
        <v>334.0</v>
      </c>
      <c r="G4317" s="2" t="s">
        <v>33</v>
      </c>
      <c r="H4317" s="2" t="s">
        <v>49</v>
      </c>
      <c r="I4317" s="2" t="s">
        <v>25</v>
      </c>
      <c r="J4317" s="2" t="str">
        <f t="array" ref="J4317">XLOOKUP('Transaction Data'!$G4317,Product_Code,Biscuit_Brand)</f>
        <v>Caramel Biscuits</v>
      </c>
      <c r="K4317" s="2">
        <f t="array" ref="K4317">XLOOKUP('Transaction Data'!$G4317,Product_Code,Cost)</f>
        <v>18</v>
      </c>
      <c r="L4317" s="2">
        <f t="array" ref="L4317">XLOOKUP('Transaction Data'!$G4317,Product_Code,Unit_Price)</f>
        <v>22</v>
      </c>
      <c r="M4317" s="3">
        <f>'Transaction Data'!$F4317*'Transaction Data'!$K4317</f>
        <v>6012</v>
      </c>
      <c r="N4317" s="3">
        <f>'Transaction Data'!$F4317*'Transaction Data'!$L4317</f>
        <v>7348</v>
      </c>
      <c r="O4317" s="3">
        <f>'Transaction Data'!$N4317-'Transaction Data'!$M4317</f>
        <v>1336</v>
      </c>
      <c r="P4317" s="2">
        <f>DATEDIF('Transaction Data'!$D4317,'Transaction Data'!$A4317,"y")</f>
        <v>43</v>
      </c>
      <c r="Q4317" s="2" t="str">
        <f>FLOOR('Transaction Data'!$P4317,15)&amp;"-"&amp;FLOOR('Transaction Data'!$P4317,15)+14</f>
        <v>30-44</v>
      </c>
      <c r="R4317" s="2" t="str">
        <f>IF('Transaction Data'!$L4317&lt;=10,"Less Expensive","Expensive")</f>
        <v>Expensive</v>
      </c>
      <c r="S4317" s="4">
        <f>WEEKDAY('Transaction Data'!$A4317)</f>
        <v>3</v>
      </c>
      <c r="T4317" s="2" t="str">
        <f>IF(WEEKDAY('Transaction Data'!$A4317,2)&lt;6,"Weekday","Weekend")</f>
        <v>Weekday</v>
      </c>
    </row>
    <row r="4318" ht="15.75" customHeight="1">
      <c r="A4318" s="1">
        <v>45402.0</v>
      </c>
      <c r="B4318" s="2" t="s">
        <v>4095</v>
      </c>
      <c r="C4318" s="2" t="s">
        <v>21</v>
      </c>
      <c r="D4318" s="1">
        <v>24236.0</v>
      </c>
      <c r="E4318" s="2" t="s">
        <v>22</v>
      </c>
      <c r="F4318" s="2">
        <v>189.0</v>
      </c>
      <c r="G4318" s="2" t="s">
        <v>61</v>
      </c>
      <c r="H4318" s="2" t="s">
        <v>52</v>
      </c>
      <c r="I4318" s="2" t="s">
        <v>25</v>
      </c>
      <c r="J4318" s="2" t="str">
        <f t="array" ref="J4318">XLOOKUP('Transaction Data'!$G4318,Product_Code,Biscuit_Brand)</f>
        <v>Choco Delight</v>
      </c>
      <c r="K4318" s="2">
        <f t="array" ref="K4318">XLOOKUP('Transaction Data'!$G4318,Product_Code,Cost)</f>
        <v>3</v>
      </c>
      <c r="L4318" s="2">
        <f t="array" ref="L4318">XLOOKUP('Transaction Data'!$G4318,Product_Code,Unit_Price)</f>
        <v>5</v>
      </c>
      <c r="M4318" s="3">
        <f>'Transaction Data'!$F4318*'Transaction Data'!$K4318</f>
        <v>567</v>
      </c>
      <c r="N4318" s="3">
        <f>'Transaction Data'!$F4318*'Transaction Data'!$L4318</f>
        <v>945</v>
      </c>
      <c r="O4318" s="3">
        <f>'Transaction Data'!$N4318-'Transaction Data'!$M4318</f>
        <v>378</v>
      </c>
      <c r="P4318" s="2">
        <f>DATEDIF('Transaction Data'!$D4318,'Transaction Data'!$A4318,"y")</f>
        <v>57</v>
      </c>
      <c r="Q4318" s="2" t="str">
        <f>FLOOR('Transaction Data'!$P4318,15)&amp;"-"&amp;FLOOR('Transaction Data'!$P4318,15)+14</f>
        <v>45-59</v>
      </c>
      <c r="R4318" s="2" t="str">
        <f>IF('Transaction Data'!$L4318&lt;=10,"Less Expensive","Expensive")</f>
        <v>Less Expensive</v>
      </c>
      <c r="S4318" s="4">
        <f>WEEKDAY('Transaction Data'!$A4318)</f>
        <v>7</v>
      </c>
      <c r="T4318" s="2" t="str">
        <f>IF(WEEKDAY('Transaction Data'!$A4318,2)&lt;6,"Weekday","Weekend")</f>
        <v>Weekend</v>
      </c>
    </row>
    <row r="4319" ht="15.75" customHeight="1">
      <c r="A4319" s="1">
        <v>45373.0</v>
      </c>
      <c r="B4319" s="2" t="s">
        <v>4096</v>
      </c>
      <c r="C4319" s="2" t="s">
        <v>69</v>
      </c>
      <c r="D4319" s="1">
        <v>17779.0</v>
      </c>
      <c r="E4319" s="2" t="s">
        <v>63</v>
      </c>
      <c r="F4319" s="2">
        <v>235.0</v>
      </c>
      <c r="G4319" s="2" t="s">
        <v>55</v>
      </c>
      <c r="H4319" s="2" t="s">
        <v>49</v>
      </c>
      <c r="I4319" s="2" t="s">
        <v>25</v>
      </c>
      <c r="J4319" s="2" t="str">
        <f t="array" ref="J4319">XLOOKUP('Transaction Data'!$G4319,Product_Code,Biscuit_Brand)</f>
        <v>Vanilla Wafers</v>
      </c>
      <c r="K4319" s="2">
        <f t="array" ref="K4319">XLOOKUP('Transaction Data'!$G4319,Product_Code,Cost)</f>
        <v>18</v>
      </c>
      <c r="L4319" s="2">
        <f t="array" ref="L4319">XLOOKUP('Transaction Data'!$G4319,Product_Code,Unit_Price)</f>
        <v>36</v>
      </c>
      <c r="M4319" s="3">
        <f>'Transaction Data'!$F4319*'Transaction Data'!$K4319</f>
        <v>4230</v>
      </c>
      <c r="N4319" s="3">
        <f>'Transaction Data'!$F4319*'Transaction Data'!$L4319</f>
        <v>8460</v>
      </c>
      <c r="O4319" s="3">
        <f>'Transaction Data'!$N4319-'Transaction Data'!$M4319</f>
        <v>4230</v>
      </c>
      <c r="P4319" s="2">
        <f>DATEDIF('Transaction Data'!$D4319,'Transaction Data'!$A4319,"y")</f>
        <v>75</v>
      </c>
      <c r="Q4319" s="2" t="str">
        <f>FLOOR('Transaction Data'!$P4319,15)&amp;"-"&amp;FLOOR('Transaction Data'!$P4319,15)+14</f>
        <v>75-89</v>
      </c>
      <c r="R4319" s="2" t="str">
        <f>IF('Transaction Data'!$L4319&lt;=10,"Less Expensive","Expensive")</f>
        <v>Expensive</v>
      </c>
      <c r="S4319" s="4">
        <f>WEEKDAY('Transaction Data'!$A4319)</f>
        <v>6</v>
      </c>
      <c r="T4319" s="2" t="str">
        <f>IF(WEEKDAY('Transaction Data'!$A4319,2)&lt;6,"Weekday","Weekend")</f>
        <v>Weekday</v>
      </c>
    </row>
    <row r="4320" ht="15.75" customHeight="1">
      <c r="A4320" s="1">
        <v>45334.0</v>
      </c>
      <c r="B4320" s="2" t="s">
        <v>4097</v>
      </c>
      <c r="C4320" s="2" t="s">
        <v>32</v>
      </c>
      <c r="D4320" s="1">
        <v>38633.0</v>
      </c>
      <c r="E4320" s="2" t="s">
        <v>37</v>
      </c>
      <c r="F4320" s="2">
        <v>95.0</v>
      </c>
      <c r="G4320" s="2" t="s">
        <v>57</v>
      </c>
      <c r="H4320" s="2" t="s">
        <v>52</v>
      </c>
      <c r="I4320" s="2" t="s">
        <v>25</v>
      </c>
      <c r="J4320" s="2" t="str">
        <f t="array" ref="J4320">XLOOKUP('Transaction Data'!$G4320,Product_Code,Biscuit_Brand)</f>
        <v>Oatmeal Cookies</v>
      </c>
      <c r="K4320" s="2">
        <f t="array" ref="K4320">XLOOKUP('Transaction Data'!$G4320,Product_Code,Cost)</f>
        <v>19</v>
      </c>
      <c r="L4320" s="2">
        <f t="array" ref="L4320">XLOOKUP('Transaction Data'!$G4320,Product_Code,Unit_Price)</f>
        <v>23</v>
      </c>
      <c r="M4320" s="3">
        <f>'Transaction Data'!$F4320*'Transaction Data'!$K4320</f>
        <v>1805</v>
      </c>
      <c r="N4320" s="3">
        <f>'Transaction Data'!$F4320*'Transaction Data'!$L4320</f>
        <v>2185</v>
      </c>
      <c r="O4320" s="3">
        <f>'Transaction Data'!$N4320-'Transaction Data'!$M4320</f>
        <v>380</v>
      </c>
      <c r="P4320" s="2">
        <f>DATEDIF('Transaction Data'!$D4320,'Transaction Data'!$A4320,"y")</f>
        <v>18</v>
      </c>
      <c r="Q4320" s="2" t="str">
        <f>FLOOR('Transaction Data'!$P4320,15)&amp;"-"&amp;FLOOR('Transaction Data'!$P4320,15)+14</f>
        <v>15-29</v>
      </c>
      <c r="R4320" s="2" t="str">
        <f>IF('Transaction Data'!$L4320&lt;=10,"Less Expensive","Expensive")</f>
        <v>Expensive</v>
      </c>
      <c r="S4320" s="4">
        <f>WEEKDAY('Transaction Data'!$A4320)</f>
        <v>2</v>
      </c>
      <c r="T4320" s="2" t="str">
        <f>IF(WEEKDAY('Transaction Data'!$A4320,2)&lt;6,"Weekday","Weekend")</f>
        <v>Weekday</v>
      </c>
    </row>
    <row r="4321" ht="15.75" customHeight="1">
      <c r="A4321" s="1">
        <v>45314.0</v>
      </c>
      <c r="B4321" s="2" t="s">
        <v>4098</v>
      </c>
      <c r="C4321" s="2" t="s">
        <v>47</v>
      </c>
      <c r="D4321" s="1">
        <v>36384.0</v>
      </c>
      <c r="E4321" s="2" t="s">
        <v>37</v>
      </c>
      <c r="F4321" s="2">
        <v>346.0</v>
      </c>
      <c r="G4321" s="2" t="s">
        <v>33</v>
      </c>
      <c r="H4321" s="2" t="s">
        <v>34</v>
      </c>
      <c r="I4321" s="2" t="s">
        <v>25</v>
      </c>
      <c r="J4321" s="2" t="str">
        <f t="array" ref="J4321">XLOOKUP('Transaction Data'!$G4321,Product_Code,Biscuit_Brand)</f>
        <v>Caramel Biscuits</v>
      </c>
      <c r="K4321" s="2">
        <f t="array" ref="K4321">XLOOKUP('Transaction Data'!$G4321,Product_Code,Cost)</f>
        <v>18</v>
      </c>
      <c r="L4321" s="2">
        <f t="array" ref="L4321">XLOOKUP('Transaction Data'!$G4321,Product_Code,Unit_Price)</f>
        <v>22</v>
      </c>
      <c r="M4321" s="3">
        <f>'Transaction Data'!$F4321*'Transaction Data'!$K4321</f>
        <v>6228</v>
      </c>
      <c r="N4321" s="3">
        <f>'Transaction Data'!$F4321*'Transaction Data'!$L4321</f>
        <v>7612</v>
      </c>
      <c r="O4321" s="3">
        <f>'Transaction Data'!$N4321-'Transaction Data'!$M4321</f>
        <v>1384</v>
      </c>
      <c r="P4321" s="2">
        <f>DATEDIF('Transaction Data'!$D4321,'Transaction Data'!$A4321,"y")</f>
        <v>24</v>
      </c>
      <c r="Q4321" s="2" t="str">
        <f>FLOOR('Transaction Data'!$P4321,15)&amp;"-"&amp;FLOOR('Transaction Data'!$P4321,15)+14</f>
        <v>15-29</v>
      </c>
      <c r="R4321" s="2" t="str">
        <f>IF('Transaction Data'!$L4321&lt;=10,"Less Expensive","Expensive")</f>
        <v>Expensive</v>
      </c>
      <c r="S4321" s="4">
        <f>WEEKDAY('Transaction Data'!$A4321)</f>
        <v>3</v>
      </c>
      <c r="T4321" s="2" t="str">
        <f>IF(WEEKDAY('Transaction Data'!$A4321,2)&lt;6,"Weekday","Weekend")</f>
        <v>Weekday</v>
      </c>
    </row>
    <row r="4322" ht="15.75" customHeight="1">
      <c r="A4322" s="1">
        <v>45369.0</v>
      </c>
      <c r="B4322" s="2" t="s">
        <v>4099</v>
      </c>
      <c r="C4322" s="2" t="s">
        <v>21</v>
      </c>
      <c r="D4322" s="1">
        <v>27804.0</v>
      </c>
      <c r="E4322" s="2" t="s">
        <v>27</v>
      </c>
      <c r="F4322" s="2">
        <v>196.0</v>
      </c>
      <c r="G4322" s="2" t="s">
        <v>60</v>
      </c>
      <c r="H4322" s="2" t="s">
        <v>34</v>
      </c>
      <c r="I4322" s="2" t="s">
        <v>25</v>
      </c>
      <c r="J4322" s="2" t="str">
        <f t="array" ref="J4322">XLOOKUP('Transaction Data'!$G4322,Product_Code,Biscuit_Brand)</f>
        <v>Peanut Butter Bites</v>
      </c>
      <c r="K4322" s="2">
        <f t="array" ref="K4322">XLOOKUP('Transaction Data'!$G4322,Product_Code,Cost)</f>
        <v>5</v>
      </c>
      <c r="L4322" s="2">
        <f t="array" ref="L4322">XLOOKUP('Transaction Data'!$G4322,Product_Code,Unit_Price)</f>
        <v>7</v>
      </c>
      <c r="M4322" s="3">
        <f>'Transaction Data'!$F4322*'Transaction Data'!$K4322</f>
        <v>980</v>
      </c>
      <c r="N4322" s="3">
        <f>'Transaction Data'!$F4322*'Transaction Data'!$L4322</f>
        <v>1372</v>
      </c>
      <c r="O4322" s="3">
        <f>'Transaction Data'!$N4322-'Transaction Data'!$M4322</f>
        <v>392</v>
      </c>
      <c r="P4322" s="2">
        <f>DATEDIF('Transaction Data'!$D4322,'Transaction Data'!$A4322,"y")</f>
        <v>48</v>
      </c>
      <c r="Q4322" s="2" t="str">
        <f>FLOOR('Transaction Data'!$P4322,15)&amp;"-"&amp;FLOOR('Transaction Data'!$P4322,15)+14</f>
        <v>45-59</v>
      </c>
      <c r="R4322" s="2" t="str">
        <f>IF('Transaction Data'!$L4322&lt;=10,"Less Expensive","Expensive")</f>
        <v>Less Expensive</v>
      </c>
      <c r="S4322" s="4">
        <f>WEEKDAY('Transaction Data'!$A4322)</f>
        <v>2</v>
      </c>
      <c r="T4322" s="2" t="str">
        <f>IF(WEEKDAY('Transaction Data'!$A4322,2)&lt;6,"Weekday","Weekend")</f>
        <v>Weekday</v>
      </c>
    </row>
    <row r="4323" ht="15.75" customHeight="1">
      <c r="A4323" s="1">
        <v>45461.0</v>
      </c>
      <c r="B4323" s="2" t="s">
        <v>4100</v>
      </c>
      <c r="C4323" s="2" t="s">
        <v>65</v>
      </c>
      <c r="D4323" s="1">
        <v>29895.0</v>
      </c>
      <c r="E4323" s="2" t="s">
        <v>27</v>
      </c>
      <c r="F4323" s="2">
        <v>238.0</v>
      </c>
      <c r="G4323" s="2" t="s">
        <v>55</v>
      </c>
      <c r="H4323" s="2" t="s">
        <v>39</v>
      </c>
      <c r="I4323" s="2" t="s">
        <v>25</v>
      </c>
      <c r="J4323" s="2" t="str">
        <f t="array" ref="J4323">XLOOKUP('Transaction Data'!$G4323,Product_Code,Biscuit_Brand)</f>
        <v>Vanilla Wafers</v>
      </c>
      <c r="K4323" s="2">
        <f t="array" ref="K4323">XLOOKUP('Transaction Data'!$G4323,Product_Code,Cost)</f>
        <v>18</v>
      </c>
      <c r="L4323" s="2">
        <f t="array" ref="L4323">XLOOKUP('Transaction Data'!$G4323,Product_Code,Unit_Price)</f>
        <v>36</v>
      </c>
      <c r="M4323" s="3">
        <f>'Transaction Data'!$F4323*'Transaction Data'!$K4323</f>
        <v>4284</v>
      </c>
      <c r="N4323" s="3">
        <f>'Transaction Data'!$F4323*'Transaction Data'!$L4323</f>
        <v>8568</v>
      </c>
      <c r="O4323" s="3">
        <f>'Transaction Data'!$N4323-'Transaction Data'!$M4323</f>
        <v>4284</v>
      </c>
      <c r="P4323" s="2">
        <f>DATEDIF('Transaction Data'!$D4323,'Transaction Data'!$A4323,"y")</f>
        <v>42</v>
      </c>
      <c r="Q4323" s="2" t="str">
        <f>FLOOR('Transaction Data'!$P4323,15)&amp;"-"&amp;FLOOR('Transaction Data'!$P4323,15)+14</f>
        <v>30-44</v>
      </c>
      <c r="R4323" s="2" t="str">
        <f>IF('Transaction Data'!$L4323&lt;=10,"Less Expensive","Expensive")</f>
        <v>Expensive</v>
      </c>
      <c r="S4323" s="4">
        <f>WEEKDAY('Transaction Data'!$A4323)</f>
        <v>3</v>
      </c>
      <c r="T4323" s="2" t="str">
        <f>IF(WEEKDAY('Transaction Data'!$A4323,2)&lt;6,"Weekday","Weekend")</f>
        <v>Weekday</v>
      </c>
    </row>
    <row r="4324" ht="15.75" customHeight="1">
      <c r="A4324" s="1">
        <v>45317.0</v>
      </c>
      <c r="B4324" s="2" t="s">
        <v>4101</v>
      </c>
      <c r="C4324" s="2" t="s">
        <v>21</v>
      </c>
      <c r="D4324" s="1">
        <v>23282.0</v>
      </c>
      <c r="E4324" s="2" t="s">
        <v>22</v>
      </c>
      <c r="F4324" s="2">
        <v>122.0</v>
      </c>
      <c r="G4324" s="2" t="s">
        <v>61</v>
      </c>
      <c r="H4324" s="2" t="s">
        <v>42</v>
      </c>
      <c r="I4324" s="2" t="s">
        <v>25</v>
      </c>
      <c r="J4324" s="2" t="str">
        <f t="array" ref="J4324">XLOOKUP('Transaction Data'!$G4324,Product_Code,Biscuit_Brand)</f>
        <v>Choco Delight</v>
      </c>
      <c r="K4324" s="2">
        <f t="array" ref="K4324">XLOOKUP('Transaction Data'!$G4324,Product_Code,Cost)</f>
        <v>3</v>
      </c>
      <c r="L4324" s="2">
        <f t="array" ref="L4324">XLOOKUP('Transaction Data'!$G4324,Product_Code,Unit_Price)</f>
        <v>5</v>
      </c>
      <c r="M4324" s="3">
        <f>'Transaction Data'!$F4324*'Transaction Data'!$K4324</f>
        <v>366</v>
      </c>
      <c r="N4324" s="3">
        <f>'Transaction Data'!$F4324*'Transaction Data'!$L4324</f>
        <v>610</v>
      </c>
      <c r="O4324" s="3">
        <f>'Transaction Data'!$N4324-'Transaction Data'!$M4324</f>
        <v>244</v>
      </c>
      <c r="P4324" s="2">
        <f>DATEDIF('Transaction Data'!$D4324,'Transaction Data'!$A4324,"y")</f>
        <v>60</v>
      </c>
      <c r="Q4324" s="2" t="str">
        <f>FLOOR('Transaction Data'!$P4324,15)&amp;"-"&amp;FLOOR('Transaction Data'!$P4324,15)+14</f>
        <v>60-74</v>
      </c>
      <c r="R4324" s="2" t="str">
        <f>IF('Transaction Data'!$L4324&lt;=10,"Less Expensive","Expensive")</f>
        <v>Less Expensive</v>
      </c>
      <c r="S4324" s="4">
        <f>WEEKDAY('Transaction Data'!$A4324)</f>
        <v>6</v>
      </c>
      <c r="T4324" s="2" t="str">
        <f>IF(WEEKDAY('Transaction Data'!$A4324,2)&lt;6,"Weekday","Weekend")</f>
        <v>Weekday</v>
      </c>
    </row>
    <row r="4325" ht="15.75" customHeight="1">
      <c r="A4325" s="1">
        <v>45470.0</v>
      </c>
      <c r="B4325" s="2" t="s">
        <v>4102</v>
      </c>
      <c r="C4325" s="2" t="s">
        <v>72</v>
      </c>
      <c r="D4325" s="1">
        <v>21689.0</v>
      </c>
      <c r="E4325" s="2" t="s">
        <v>63</v>
      </c>
      <c r="F4325" s="2">
        <v>195.0</v>
      </c>
      <c r="G4325" s="2" t="s">
        <v>48</v>
      </c>
      <c r="H4325" s="2" t="s">
        <v>45</v>
      </c>
      <c r="I4325" s="2" t="s">
        <v>25</v>
      </c>
      <c r="J4325" s="2" t="str">
        <f t="array" ref="J4325">XLOOKUP('Transaction Data'!$G4325,Product_Code,Biscuit_Brand)</f>
        <v>Lemon Crisps</v>
      </c>
      <c r="K4325" s="2">
        <f t="array" ref="K4325">XLOOKUP('Transaction Data'!$G4325,Product_Code,Cost)</f>
        <v>7</v>
      </c>
      <c r="L4325" s="2">
        <f t="array" ref="L4325">XLOOKUP('Transaction Data'!$G4325,Product_Code,Unit_Price)</f>
        <v>9</v>
      </c>
      <c r="M4325" s="3">
        <f>'Transaction Data'!$F4325*'Transaction Data'!$K4325</f>
        <v>1365</v>
      </c>
      <c r="N4325" s="3">
        <f>'Transaction Data'!$F4325*'Transaction Data'!$L4325</f>
        <v>1755</v>
      </c>
      <c r="O4325" s="3">
        <f>'Transaction Data'!$N4325-'Transaction Data'!$M4325</f>
        <v>390</v>
      </c>
      <c r="P4325" s="2">
        <f>DATEDIF('Transaction Data'!$D4325,'Transaction Data'!$A4325,"y")</f>
        <v>65</v>
      </c>
      <c r="Q4325" s="2" t="str">
        <f>FLOOR('Transaction Data'!$P4325,15)&amp;"-"&amp;FLOOR('Transaction Data'!$P4325,15)+14</f>
        <v>60-74</v>
      </c>
      <c r="R4325" s="2" t="str">
        <f>IF('Transaction Data'!$L4325&lt;=10,"Less Expensive","Expensive")</f>
        <v>Less Expensive</v>
      </c>
      <c r="S4325" s="4">
        <f>WEEKDAY('Transaction Data'!$A4325)</f>
        <v>5</v>
      </c>
      <c r="T4325" s="2" t="str">
        <f>IF(WEEKDAY('Transaction Data'!$A4325,2)&lt;6,"Weekday","Weekend")</f>
        <v>Weekday</v>
      </c>
    </row>
    <row r="4326" ht="15.75" customHeight="1">
      <c r="A4326" s="1">
        <v>45407.0</v>
      </c>
      <c r="B4326" s="2" t="s">
        <v>2099</v>
      </c>
      <c r="C4326" s="2" t="s">
        <v>51</v>
      </c>
      <c r="D4326" s="1">
        <v>28387.0</v>
      </c>
      <c r="E4326" s="2" t="s">
        <v>63</v>
      </c>
      <c r="F4326" s="2">
        <v>228.0</v>
      </c>
      <c r="G4326" s="2" t="s">
        <v>61</v>
      </c>
      <c r="H4326" s="2" t="s">
        <v>49</v>
      </c>
      <c r="I4326" s="2" t="s">
        <v>30</v>
      </c>
      <c r="J4326" s="2" t="str">
        <f t="array" ref="J4326">XLOOKUP('Transaction Data'!$G4326,Product_Code,Biscuit_Brand)</f>
        <v>Choco Delight</v>
      </c>
      <c r="K4326" s="2">
        <f t="array" ref="K4326">XLOOKUP('Transaction Data'!$G4326,Product_Code,Cost)</f>
        <v>3</v>
      </c>
      <c r="L4326" s="2">
        <f t="array" ref="L4326">XLOOKUP('Transaction Data'!$G4326,Product_Code,Unit_Price)</f>
        <v>5</v>
      </c>
      <c r="M4326" s="3">
        <f>'Transaction Data'!$F4326*'Transaction Data'!$K4326</f>
        <v>684</v>
      </c>
      <c r="N4326" s="3">
        <f>'Transaction Data'!$F4326*'Transaction Data'!$L4326</f>
        <v>1140</v>
      </c>
      <c r="O4326" s="3">
        <f>'Transaction Data'!$N4326-'Transaction Data'!$M4326</f>
        <v>456</v>
      </c>
      <c r="P4326" s="2">
        <f>DATEDIF('Transaction Data'!$D4326,'Transaction Data'!$A4326,"y")</f>
        <v>46</v>
      </c>
      <c r="Q4326" s="2" t="str">
        <f>FLOOR('Transaction Data'!$P4326,15)&amp;"-"&amp;FLOOR('Transaction Data'!$P4326,15)+14</f>
        <v>45-59</v>
      </c>
      <c r="R4326" s="2" t="str">
        <f>IF('Transaction Data'!$L4326&lt;=10,"Less Expensive","Expensive")</f>
        <v>Less Expensive</v>
      </c>
      <c r="S4326" s="4">
        <f>WEEKDAY('Transaction Data'!$A4326)</f>
        <v>5</v>
      </c>
      <c r="T4326" s="2" t="str">
        <f>IF(WEEKDAY('Transaction Data'!$A4326,2)&lt;6,"Weekday","Weekend")</f>
        <v>Weekday</v>
      </c>
    </row>
    <row r="4327" ht="15.75" customHeight="1">
      <c r="A4327" s="1">
        <v>45332.0</v>
      </c>
      <c r="B4327" s="2" t="s">
        <v>4103</v>
      </c>
      <c r="C4327" s="2" t="s">
        <v>47</v>
      </c>
      <c r="D4327" s="1">
        <v>31849.0</v>
      </c>
      <c r="E4327" s="2" t="s">
        <v>27</v>
      </c>
      <c r="F4327" s="2">
        <v>403.0</v>
      </c>
      <c r="G4327" s="2" t="s">
        <v>23</v>
      </c>
      <c r="H4327" s="2" t="s">
        <v>52</v>
      </c>
      <c r="I4327" s="2" t="s">
        <v>25</v>
      </c>
      <c r="J4327" s="2" t="str">
        <f t="array" ref="J4327">XLOOKUP('Transaction Data'!$G4327,Product_Code,Biscuit_Brand)</f>
        <v>Cinnamon Swirls</v>
      </c>
      <c r="K4327" s="2">
        <f t="array" ref="K4327">XLOOKUP('Transaction Data'!$G4327,Product_Code,Cost)</f>
        <v>10</v>
      </c>
      <c r="L4327" s="2">
        <f t="array" ref="L4327">XLOOKUP('Transaction Data'!$G4327,Product_Code,Unit_Price)</f>
        <v>14</v>
      </c>
      <c r="M4327" s="3">
        <f>'Transaction Data'!$F4327*'Transaction Data'!$K4327</f>
        <v>4030</v>
      </c>
      <c r="N4327" s="3">
        <f>'Transaction Data'!$F4327*'Transaction Data'!$L4327</f>
        <v>5642</v>
      </c>
      <c r="O4327" s="3">
        <f>'Transaction Data'!$N4327-'Transaction Data'!$M4327</f>
        <v>1612</v>
      </c>
      <c r="P4327" s="2">
        <f>DATEDIF('Transaction Data'!$D4327,'Transaction Data'!$A4327,"y")</f>
        <v>36</v>
      </c>
      <c r="Q4327" s="2" t="str">
        <f>FLOOR('Transaction Data'!$P4327,15)&amp;"-"&amp;FLOOR('Transaction Data'!$P4327,15)+14</f>
        <v>30-44</v>
      </c>
      <c r="R4327" s="2" t="str">
        <f>IF('Transaction Data'!$L4327&lt;=10,"Less Expensive","Expensive")</f>
        <v>Expensive</v>
      </c>
      <c r="S4327" s="4">
        <f>WEEKDAY('Transaction Data'!$A4327)</f>
        <v>7</v>
      </c>
      <c r="T4327" s="2" t="str">
        <f>IF(WEEKDAY('Transaction Data'!$A4327,2)&lt;6,"Weekday","Weekend")</f>
        <v>Weekend</v>
      </c>
    </row>
    <row r="4328" ht="15.75" customHeight="1">
      <c r="A4328" s="1">
        <v>45336.0</v>
      </c>
      <c r="B4328" s="2" t="s">
        <v>4104</v>
      </c>
      <c r="C4328" s="2" t="s">
        <v>21</v>
      </c>
      <c r="D4328" s="1">
        <v>27982.0</v>
      </c>
      <c r="E4328" s="2" t="s">
        <v>27</v>
      </c>
      <c r="F4328" s="2">
        <v>260.0</v>
      </c>
      <c r="G4328" s="2" t="s">
        <v>61</v>
      </c>
      <c r="H4328" s="2" t="s">
        <v>49</v>
      </c>
      <c r="I4328" s="2" t="s">
        <v>25</v>
      </c>
      <c r="J4328" s="2" t="str">
        <f t="array" ref="J4328">XLOOKUP('Transaction Data'!$G4328,Product_Code,Biscuit_Brand)</f>
        <v>Choco Delight</v>
      </c>
      <c r="K4328" s="2">
        <f t="array" ref="K4328">XLOOKUP('Transaction Data'!$G4328,Product_Code,Cost)</f>
        <v>3</v>
      </c>
      <c r="L4328" s="2">
        <f t="array" ref="L4328">XLOOKUP('Transaction Data'!$G4328,Product_Code,Unit_Price)</f>
        <v>5</v>
      </c>
      <c r="M4328" s="3">
        <f>'Transaction Data'!$F4328*'Transaction Data'!$K4328</f>
        <v>780</v>
      </c>
      <c r="N4328" s="3">
        <f>'Transaction Data'!$F4328*'Transaction Data'!$L4328</f>
        <v>1300</v>
      </c>
      <c r="O4328" s="3">
        <f>'Transaction Data'!$N4328-'Transaction Data'!$M4328</f>
        <v>520</v>
      </c>
      <c r="P4328" s="2">
        <f>DATEDIF('Transaction Data'!$D4328,'Transaction Data'!$A4328,"y")</f>
        <v>47</v>
      </c>
      <c r="Q4328" s="2" t="str">
        <f>FLOOR('Transaction Data'!$P4328,15)&amp;"-"&amp;FLOOR('Transaction Data'!$P4328,15)+14</f>
        <v>45-59</v>
      </c>
      <c r="R4328" s="2" t="str">
        <f>IF('Transaction Data'!$L4328&lt;=10,"Less Expensive","Expensive")</f>
        <v>Less Expensive</v>
      </c>
      <c r="S4328" s="4">
        <f>WEEKDAY('Transaction Data'!$A4328)</f>
        <v>4</v>
      </c>
      <c r="T4328" s="2" t="str">
        <f>IF(WEEKDAY('Transaction Data'!$A4328,2)&lt;6,"Weekday","Weekend")</f>
        <v>Weekday</v>
      </c>
    </row>
    <row r="4329" ht="15.75" customHeight="1">
      <c r="A4329" s="1">
        <v>45354.0</v>
      </c>
      <c r="B4329" s="2" t="s">
        <v>4105</v>
      </c>
      <c r="C4329" s="2" t="s">
        <v>65</v>
      </c>
      <c r="D4329" s="1">
        <v>31852.0</v>
      </c>
      <c r="E4329" s="2" t="s">
        <v>63</v>
      </c>
      <c r="F4329" s="2">
        <v>207.0</v>
      </c>
      <c r="G4329" s="2" t="s">
        <v>33</v>
      </c>
      <c r="H4329" s="2" t="s">
        <v>52</v>
      </c>
      <c r="I4329" s="2" t="s">
        <v>25</v>
      </c>
      <c r="J4329" s="2" t="str">
        <f t="array" ref="J4329">XLOOKUP('Transaction Data'!$G4329,Product_Code,Biscuit_Brand)</f>
        <v>Caramel Biscuits</v>
      </c>
      <c r="K4329" s="2">
        <f t="array" ref="K4329">XLOOKUP('Transaction Data'!$G4329,Product_Code,Cost)</f>
        <v>18</v>
      </c>
      <c r="L4329" s="2">
        <f t="array" ref="L4329">XLOOKUP('Transaction Data'!$G4329,Product_Code,Unit_Price)</f>
        <v>22</v>
      </c>
      <c r="M4329" s="3">
        <f>'Transaction Data'!$F4329*'Transaction Data'!$K4329</f>
        <v>3726</v>
      </c>
      <c r="N4329" s="3">
        <f>'Transaction Data'!$F4329*'Transaction Data'!$L4329</f>
        <v>4554</v>
      </c>
      <c r="O4329" s="3">
        <f>'Transaction Data'!$N4329-'Transaction Data'!$M4329</f>
        <v>828</v>
      </c>
      <c r="P4329" s="2">
        <f>DATEDIF('Transaction Data'!$D4329,'Transaction Data'!$A4329,"y")</f>
        <v>36</v>
      </c>
      <c r="Q4329" s="2" t="str">
        <f>FLOOR('Transaction Data'!$P4329,15)&amp;"-"&amp;FLOOR('Transaction Data'!$P4329,15)+14</f>
        <v>30-44</v>
      </c>
      <c r="R4329" s="2" t="str">
        <f>IF('Transaction Data'!$L4329&lt;=10,"Less Expensive","Expensive")</f>
        <v>Expensive</v>
      </c>
      <c r="S4329" s="4">
        <f>WEEKDAY('Transaction Data'!$A4329)</f>
        <v>1</v>
      </c>
      <c r="T4329" s="2" t="str">
        <f>IF(WEEKDAY('Transaction Data'!$A4329,2)&lt;6,"Weekday","Weekend")</f>
        <v>Weekend</v>
      </c>
    </row>
    <row r="4330" ht="15.75" customHeight="1">
      <c r="A4330" s="1">
        <v>45410.0</v>
      </c>
      <c r="B4330" s="2" t="s">
        <v>4106</v>
      </c>
      <c r="C4330" s="2" t="s">
        <v>72</v>
      </c>
      <c r="D4330" s="1">
        <v>21336.0</v>
      </c>
      <c r="E4330" s="2" t="s">
        <v>37</v>
      </c>
      <c r="F4330" s="2">
        <v>45.0</v>
      </c>
      <c r="G4330" s="2" t="s">
        <v>48</v>
      </c>
      <c r="H4330" s="2" t="s">
        <v>52</v>
      </c>
      <c r="I4330" s="2" t="s">
        <v>25</v>
      </c>
      <c r="J4330" s="2" t="str">
        <f t="array" ref="J4330">XLOOKUP('Transaction Data'!$G4330,Product_Code,Biscuit_Brand)</f>
        <v>Lemon Crisps</v>
      </c>
      <c r="K4330" s="2">
        <f t="array" ref="K4330">XLOOKUP('Transaction Data'!$G4330,Product_Code,Cost)</f>
        <v>7</v>
      </c>
      <c r="L4330" s="2">
        <f t="array" ref="L4330">XLOOKUP('Transaction Data'!$G4330,Product_Code,Unit_Price)</f>
        <v>9</v>
      </c>
      <c r="M4330" s="3">
        <f>'Transaction Data'!$F4330*'Transaction Data'!$K4330</f>
        <v>315</v>
      </c>
      <c r="N4330" s="3">
        <f>'Transaction Data'!$F4330*'Transaction Data'!$L4330</f>
        <v>405</v>
      </c>
      <c r="O4330" s="3">
        <f>'Transaction Data'!$N4330-'Transaction Data'!$M4330</f>
        <v>90</v>
      </c>
      <c r="P4330" s="2">
        <f>DATEDIF('Transaction Data'!$D4330,'Transaction Data'!$A4330,"y")</f>
        <v>65</v>
      </c>
      <c r="Q4330" s="2" t="str">
        <f>FLOOR('Transaction Data'!$P4330,15)&amp;"-"&amp;FLOOR('Transaction Data'!$P4330,15)+14</f>
        <v>60-74</v>
      </c>
      <c r="R4330" s="2" t="str">
        <f>IF('Transaction Data'!$L4330&lt;=10,"Less Expensive","Expensive")</f>
        <v>Less Expensive</v>
      </c>
      <c r="S4330" s="4">
        <f>WEEKDAY('Transaction Data'!$A4330)</f>
        <v>1</v>
      </c>
      <c r="T4330" s="2" t="str">
        <f>IF(WEEKDAY('Transaction Data'!$A4330,2)&lt;6,"Weekday","Weekend")</f>
        <v>Weekend</v>
      </c>
    </row>
    <row r="4331" ht="15.75" customHeight="1">
      <c r="A4331" s="1">
        <v>45377.0</v>
      </c>
      <c r="B4331" s="2" t="s">
        <v>4107</v>
      </c>
      <c r="C4331" s="2" t="s">
        <v>65</v>
      </c>
      <c r="D4331" s="1">
        <v>29055.0</v>
      </c>
      <c r="E4331" s="2" t="s">
        <v>22</v>
      </c>
      <c r="F4331" s="2">
        <v>435.0</v>
      </c>
      <c r="G4331" s="2" t="s">
        <v>61</v>
      </c>
      <c r="H4331" s="2" t="s">
        <v>45</v>
      </c>
      <c r="I4331" s="2" t="s">
        <v>25</v>
      </c>
      <c r="J4331" s="2" t="str">
        <f t="array" ref="J4331">XLOOKUP('Transaction Data'!$G4331,Product_Code,Biscuit_Brand)</f>
        <v>Choco Delight</v>
      </c>
      <c r="K4331" s="2">
        <f t="array" ref="K4331">XLOOKUP('Transaction Data'!$G4331,Product_Code,Cost)</f>
        <v>3</v>
      </c>
      <c r="L4331" s="2">
        <f t="array" ref="L4331">XLOOKUP('Transaction Data'!$G4331,Product_Code,Unit_Price)</f>
        <v>5</v>
      </c>
      <c r="M4331" s="3">
        <f>'Transaction Data'!$F4331*'Transaction Data'!$K4331</f>
        <v>1305</v>
      </c>
      <c r="N4331" s="3">
        <f>'Transaction Data'!$F4331*'Transaction Data'!$L4331</f>
        <v>2175</v>
      </c>
      <c r="O4331" s="3">
        <f>'Transaction Data'!$N4331-'Transaction Data'!$M4331</f>
        <v>870</v>
      </c>
      <c r="P4331" s="2">
        <f>DATEDIF('Transaction Data'!$D4331,'Transaction Data'!$A4331,"y")</f>
        <v>44</v>
      </c>
      <c r="Q4331" s="2" t="str">
        <f>FLOOR('Transaction Data'!$P4331,15)&amp;"-"&amp;FLOOR('Transaction Data'!$P4331,15)+14</f>
        <v>30-44</v>
      </c>
      <c r="R4331" s="2" t="str">
        <f>IF('Transaction Data'!$L4331&lt;=10,"Less Expensive","Expensive")</f>
        <v>Less Expensive</v>
      </c>
      <c r="S4331" s="4">
        <f>WEEKDAY('Transaction Data'!$A4331)</f>
        <v>3</v>
      </c>
      <c r="T4331" s="2" t="str">
        <f>IF(WEEKDAY('Transaction Data'!$A4331,2)&lt;6,"Weekday","Weekend")</f>
        <v>Weekday</v>
      </c>
    </row>
    <row r="4332" ht="15.75" customHeight="1">
      <c r="A4332" s="1">
        <v>45450.0</v>
      </c>
      <c r="B4332" s="2" t="s">
        <v>4108</v>
      </c>
      <c r="C4332" s="2" t="s">
        <v>69</v>
      </c>
      <c r="D4332" s="1">
        <v>19078.0</v>
      </c>
      <c r="E4332" s="2" t="s">
        <v>63</v>
      </c>
      <c r="F4332" s="2">
        <v>497.0</v>
      </c>
      <c r="G4332" s="2" t="s">
        <v>33</v>
      </c>
      <c r="H4332" s="2" t="s">
        <v>49</v>
      </c>
      <c r="I4332" s="2" t="s">
        <v>25</v>
      </c>
      <c r="J4332" s="2" t="str">
        <f t="array" ref="J4332">XLOOKUP('Transaction Data'!$G4332,Product_Code,Biscuit_Brand)</f>
        <v>Caramel Biscuits</v>
      </c>
      <c r="K4332" s="2">
        <f t="array" ref="K4332">XLOOKUP('Transaction Data'!$G4332,Product_Code,Cost)</f>
        <v>18</v>
      </c>
      <c r="L4332" s="2">
        <f t="array" ref="L4332">XLOOKUP('Transaction Data'!$G4332,Product_Code,Unit_Price)</f>
        <v>22</v>
      </c>
      <c r="M4332" s="3">
        <f>'Transaction Data'!$F4332*'Transaction Data'!$K4332</f>
        <v>8946</v>
      </c>
      <c r="N4332" s="3">
        <f>'Transaction Data'!$F4332*'Transaction Data'!$L4332</f>
        <v>10934</v>
      </c>
      <c r="O4332" s="3">
        <f>'Transaction Data'!$N4332-'Transaction Data'!$M4332</f>
        <v>1988</v>
      </c>
      <c r="P4332" s="2">
        <f>DATEDIF('Transaction Data'!$D4332,'Transaction Data'!$A4332,"y")</f>
        <v>72</v>
      </c>
      <c r="Q4332" s="2" t="str">
        <f>FLOOR('Transaction Data'!$P4332,15)&amp;"-"&amp;FLOOR('Transaction Data'!$P4332,15)+14</f>
        <v>60-74</v>
      </c>
      <c r="R4332" s="2" t="str">
        <f>IF('Transaction Data'!$L4332&lt;=10,"Less Expensive","Expensive")</f>
        <v>Expensive</v>
      </c>
      <c r="S4332" s="4">
        <f>WEEKDAY('Transaction Data'!$A4332)</f>
        <v>6</v>
      </c>
      <c r="T4332" s="2" t="str">
        <f>IF(WEEKDAY('Transaction Data'!$A4332,2)&lt;6,"Weekday","Weekend")</f>
        <v>Weekday</v>
      </c>
    </row>
    <row r="4333" ht="15.75" customHeight="1">
      <c r="A4333" s="1">
        <v>45495.0</v>
      </c>
      <c r="B4333" s="2" t="s">
        <v>4109</v>
      </c>
      <c r="C4333" s="2" t="s">
        <v>78</v>
      </c>
      <c r="D4333" s="1">
        <v>22653.0</v>
      </c>
      <c r="E4333" s="2" t="s">
        <v>63</v>
      </c>
      <c r="F4333" s="2">
        <v>410.0</v>
      </c>
      <c r="G4333" s="2" t="s">
        <v>48</v>
      </c>
      <c r="H4333" s="2" t="s">
        <v>52</v>
      </c>
      <c r="I4333" s="2" t="s">
        <v>25</v>
      </c>
      <c r="J4333" s="2" t="str">
        <f t="array" ref="J4333">XLOOKUP('Transaction Data'!$G4333,Product_Code,Biscuit_Brand)</f>
        <v>Lemon Crisps</v>
      </c>
      <c r="K4333" s="2">
        <f t="array" ref="K4333">XLOOKUP('Transaction Data'!$G4333,Product_Code,Cost)</f>
        <v>7</v>
      </c>
      <c r="L4333" s="2">
        <f t="array" ref="L4333">XLOOKUP('Transaction Data'!$G4333,Product_Code,Unit_Price)</f>
        <v>9</v>
      </c>
      <c r="M4333" s="3">
        <f>'Transaction Data'!$F4333*'Transaction Data'!$K4333</f>
        <v>2870</v>
      </c>
      <c r="N4333" s="3">
        <f>'Transaction Data'!$F4333*'Transaction Data'!$L4333</f>
        <v>3690</v>
      </c>
      <c r="O4333" s="3">
        <f>'Transaction Data'!$N4333-'Transaction Data'!$M4333</f>
        <v>820</v>
      </c>
      <c r="P4333" s="2">
        <f>DATEDIF('Transaction Data'!$D4333,'Transaction Data'!$A4333,"y")</f>
        <v>62</v>
      </c>
      <c r="Q4333" s="2" t="str">
        <f>FLOOR('Transaction Data'!$P4333,15)&amp;"-"&amp;FLOOR('Transaction Data'!$P4333,15)+14</f>
        <v>60-74</v>
      </c>
      <c r="R4333" s="2" t="str">
        <f>IF('Transaction Data'!$L4333&lt;=10,"Less Expensive","Expensive")</f>
        <v>Less Expensive</v>
      </c>
      <c r="S4333" s="4">
        <f>WEEKDAY('Transaction Data'!$A4333)</f>
        <v>2</v>
      </c>
      <c r="T4333" s="2" t="str">
        <f>IF(WEEKDAY('Transaction Data'!$A4333,2)&lt;6,"Weekday","Weekend")</f>
        <v>Weekday</v>
      </c>
    </row>
    <row r="4334" ht="15.75" customHeight="1">
      <c r="A4334" s="1">
        <v>45381.0</v>
      </c>
      <c r="B4334" s="2" t="s">
        <v>4110</v>
      </c>
      <c r="C4334" s="2" t="s">
        <v>54</v>
      </c>
      <c r="D4334" s="1">
        <v>19941.0</v>
      </c>
      <c r="E4334" s="2" t="s">
        <v>22</v>
      </c>
      <c r="F4334" s="2">
        <v>440.0</v>
      </c>
      <c r="G4334" s="2" t="s">
        <v>57</v>
      </c>
      <c r="H4334" s="2" t="s">
        <v>49</v>
      </c>
      <c r="I4334" s="2" t="s">
        <v>25</v>
      </c>
      <c r="J4334" s="2" t="str">
        <f t="array" ref="J4334">XLOOKUP('Transaction Data'!$G4334,Product_Code,Biscuit_Brand)</f>
        <v>Oatmeal Cookies</v>
      </c>
      <c r="K4334" s="2">
        <f t="array" ref="K4334">XLOOKUP('Transaction Data'!$G4334,Product_Code,Cost)</f>
        <v>19</v>
      </c>
      <c r="L4334" s="2">
        <f t="array" ref="L4334">XLOOKUP('Transaction Data'!$G4334,Product_Code,Unit_Price)</f>
        <v>23</v>
      </c>
      <c r="M4334" s="3">
        <f>'Transaction Data'!$F4334*'Transaction Data'!$K4334</f>
        <v>8360</v>
      </c>
      <c r="N4334" s="3">
        <f>'Transaction Data'!$F4334*'Transaction Data'!$L4334</f>
        <v>10120</v>
      </c>
      <c r="O4334" s="3">
        <f>'Transaction Data'!$N4334-'Transaction Data'!$M4334</f>
        <v>1760</v>
      </c>
      <c r="P4334" s="2">
        <f>DATEDIF('Transaction Data'!$D4334,'Transaction Data'!$A4334,"y")</f>
        <v>69</v>
      </c>
      <c r="Q4334" s="2" t="str">
        <f>FLOOR('Transaction Data'!$P4334,15)&amp;"-"&amp;FLOOR('Transaction Data'!$P4334,15)+14</f>
        <v>60-74</v>
      </c>
      <c r="R4334" s="2" t="str">
        <f>IF('Transaction Data'!$L4334&lt;=10,"Less Expensive","Expensive")</f>
        <v>Expensive</v>
      </c>
      <c r="S4334" s="4">
        <f>WEEKDAY('Transaction Data'!$A4334)</f>
        <v>7</v>
      </c>
      <c r="T4334" s="2" t="str">
        <f>IF(WEEKDAY('Transaction Data'!$A4334,2)&lt;6,"Weekday","Weekend")</f>
        <v>Weekend</v>
      </c>
    </row>
    <row r="4335" ht="15.75" customHeight="1">
      <c r="A4335" s="1">
        <v>45453.0</v>
      </c>
      <c r="B4335" s="2" t="s">
        <v>4111</v>
      </c>
      <c r="C4335" s="2" t="s">
        <v>72</v>
      </c>
      <c r="D4335" s="1">
        <v>32909.0</v>
      </c>
      <c r="E4335" s="2" t="s">
        <v>37</v>
      </c>
      <c r="F4335" s="2">
        <v>246.0</v>
      </c>
      <c r="G4335" s="2" t="s">
        <v>55</v>
      </c>
      <c r="H4335" s="2" t="s">
        <v>52</v>
      </c>
      <c r="I4335" s="2" t="s">
        <v>25</v>
      </c>
      <c r="J4335" s="2" t="str">
        <f t="array" ref="J4335">XLOOKUP('Transaction Data'!$G4335,Product_Code,Biscuit_Brand)</f>
        <v>Vanilla Wafers</v>
      </c>
      <c r="K4335" s="2">
        <f t="array" ref="K4335">XLOOKUP('Transaction Data'!$G4335,Product_Code,Cost)</f>
        <v>18</v>
      </c>
      <c r="L4335" s="2">
        <f t="array" ref="L4335">XLOOKUP('Transaction Data'!$G4335,Product_Code,Unit_Price)</f>
        <v>36</v>
      </c>
      <c r="M4335" s="3">
        <f>'Transaction Data'!$F4335*'Transaction Data'!$K4335</f>
        <v>4428</v>
      </c>
      <c r="N4335" s="3">
        <f>'Transaction Data'!$F4335*'Transaction Data'!$L4335</f>
        <v>8856</v>
      </c>
      <c r="O4335" s="3">
        <f>'Transaction Data'!$N4335-'Transaction Data'!$M4335</f>
        <v>4428</v>
      </c>
      <c r="P4335" s="2">
        <f>DATEDIF('Transaction Data'!$D4335,'Transaction Data'!$A4335,"y")</f>
        <v>34</v>
      </c>
      <c r="Q4335" s="2" t="str">
        <f>FLOOR('Transaction Data'!$P4335,15)&amp;"-"&amp;FLOOR('Transaction Data'!$P4335,15)+14</f>
        <v>30-44</v>
      </c>
      <c r="R4335" s="2" t="str">
        <f>IF('Transaction Data'!$L4335&lt;=10,"Less Expensive","Expensive")</f>
        <v>Expensive</v>
      </c>
      <c r="S4335" s="4">
        <f>WEEKDAY('Transaction Data'!$A4335)</f>
        <v>2</v>
      </c>
      <c r="T4335" s="2" t="str">
        <f>IF(WEEKDAY('Transaction Data'!$A4335,2)&lt;6,"Weekday","Weekend")</f>
        <v>Weekday</v>
      </c>
    </row>
    <row r="4336" ht="15.75" customHeight="1">
      <c r="A4336" s="1">
        <v>45439.0</v>
      </c>
      <c r="B4336" s="2" t="s">
        <v>2391</v>
      </c>
      <c r="C4336" s="2" t="s">
        <v>41</v>
      </c>
      <c r="D4336" s="1">
        <v>18132.0</v>
      </c>
      <c r="E4336" s="2" t="s">
        <v>37</v>
      </c>
      <c r="F4336" s="2">
        <v>38.0</v>
      </c>
      <c r="G4336" s="2" t="s">
        <v>61</v>
      </c>
      <c r="H4336" s="2" t="s">
        <v>34</v>
      </c>
      <c r="I4336" s="2" t="s">
        <v>25</v>
      </c>
      <c r="J4336" s="2" t="str">
        <f t="array" ref="J4336">XLOOKUP('Transaction Data'!$G4336,Product_Code,Biscuit_Brand)</f>
        <v>Choco Delight</v>
      </c>
      <c r="K4336" s="2">
        <f t="array" ref="K4336">XLOOKUP('Transaction Data'!$G4336,Product_Code,Cost)</f>
        <v>3</v>
      </c>
      <c r="L4336" s="2">
        <f t="array" ref="L4336">XLOOKUP('Transaction Data'!$G4336,Product_Code,Unit_Price)</f>
        <v>5</v>
      </c>
      <c r="M4336" s="3">
        <f>'Transaction Data'!$F4336*'Transaction Data'!$K4336</f>
        <v>114</v>
      </c>
      <c r="N4336" s="3">
        <f>'Transaction Data'!$F4336*'Transaction Data'!$L4336</f>
        <v>190</v>
      </c>
      <c r="O4336" s="3">
        <f>'Transaction Data'!$N4336-'Transaction Data'!$M4336</f>
        <v>76</v>
      </c>
      <c r="P4336" s="2">
        <f>DATEDIF('Transaction Data'!$D4336,'Transaction Data'!$A4336,"y")</f>
        <v>74</v>
      </c>
      <c r="Q4336" s="2" t="str">
        <f>FLOOR('Transaction Data'!$P4336,15)&amp;"-"&amp;FLOOR('Transaction Data'!$P4336,15)+14</f>
        <v>60-74</v>
      </c>
      <c r="R4336" s="2" t="str">
        <f>IF('Transaction Data'!$L4336&lt;=10,"Less Expensive","Expensive")</f>
        <v>Less Expensive</v>
      </c>
      <c r="S4336" s="4">
        <f>WEEKDAY('Transaction Data'!$A4336)</f>
        <v>2</v>
      </c>
      <c r="T4336" s="2" t="str">
        <f>IF(WEEKDAY('Transaction Data'!$A4336,2)&lt;6,"Weekday","Weekend")</f>
        <v>Weekday</v>
      </c>
    </row>
    <row r="4337" ht="15.75" customHeight="1">
      <c r="A4337" s="1">
        <v>45462.0</v>
      </c>
      <c r="B4337" s="2" t="s">
        <v>4112</v>
      </c>
      <c r="C4337" s="2" t="s">
        <v>78</v>
      </c>
      <c r="D4337" s="1">
        <v>27392.0</v>
      </c>
      <c r="E4337" s="2" t="s">
        <v>37</v>
      </c>
      <c r="F4337" s="2">
        <v>323.0</v>
      </c>
      <c r="G4337" s="2" t="s">
        <v>28</v>
      </c>
      <c r="H4337" s="2" t="s">
        <v>34</v>
      </c>
      <c r="I4337" s="2" t="s">
        <v>25</v>
      </c>
      <c r="J4337" s="2" t="str">
        <f t="array" ref="J4337">XLOOKUP('Transaction Data'!$G4337,Product_Code,Biscuit_Brand)</f>
        <v>Shortbread</v>
      </c>
      <c r="K4337" s="2">
        <f t="array" ref="K4337">XLOOKUP('Transaction Data'!$G4337,Product_Code,Cost)</f>
        <v>10</v>
      </c>
      <c r="L4337" s="2">
        <f t="array" ref="L4337">XLOOKUP('Transaction Data'!$G4337,Product_Code,Unit_Price)</f>
        <v>45</v>
      </c>
      <c r="M4337" s="3">
        <f>'Transaction Data'!$F4337*'Transaction Data'!$K4337</f>
        <v>3230</v>
      </c>
      <c r="N4337" s="3">
        <f>'Transaction Data'!$F4337*'Transaction Data'!$L4337</f>
        <v>14535</v>
      </c>
      <c r="O4337" s="3">
        <f>'Transaction Data'!$N4337-'Transaction Data'!$M4337</f>
        <v>11305</v>
      </c>
      <c r="P4337" s="2">
        <f>DATEDIF('Transaction Data'!$D4337,'Transaction Data'!$A4337,"y")</f>
        <v>49</v>
      </c>
      <c r="Q4337" s="2" t="str">
        <f>FLOOR('Transaction Data'!$P4337,15)&amp;"-"&amp;FLOOR('Transaction Data'!$P4337,15)+14</f>
        <v>45-59</v>
      </c>
      <c r="R4337" s="2" t="str">
        <f>IF('Transaction Data'!$L4337&lt;=10,"Less Expensive","Expensive")</f>
        <v>Expensive</v>
      </c>
      <c r="S4337" s="4">
        <f>WEEKDAY('Transaction Data'!$A4337)</f>
        <v>4</v>
      </c>
      <c r="T4337" s="2" t="str">
        <f>IF(WEEKDAY('Transaction Data'!$A4337,2)&lt;6,"Weekday","Weekend")</f>
        <v>Weekday</v>
      </c>
    </row>
    <row r="4338" ht="15.75" customHeight="1">
      <c r="A4338" s="1">
        <v>45312.0</v>
      </c>
      <c r="B4338" s="2" t="s">
        <v>4113</v>
      </c>
      <c r="C4338" s="2" t="s">
        <v>54</v>
      </c>
      <c r="D4338" s="1">
        <v>27073.0</v>
      </c>
      <c r="E4338" s="2" t="s">
        <v>22</v>
      </c>
      <c r="F4338" s="2">
        <v>490.0</v>
      </c>
      <c r="G4338" s="2" t="s">
        <v>61</v>
      </c>
      <c r="H4338" s="2" t="s">
        <v>39</v>
      </c>
      <c r="I4338" s="2" t="s">
        <v>25</v>
      </c>
      <c r="J4338" s="2" t="str">
        <f t="array" ref="J4338">XLOOKUP('Transaction Data'!$G4338,Product_Code,Biscuit_Brand)</f>
        <v>Choco Delight</v>
      </c>
      <c r="K4338" s="2">
        <f t="array" ref="K4338">XLOOKUP('Transaction Data'!$G4338,Product_Code,Cost)</f>
        <v>3</v>
      </c>
      <c r="L4338" s="2">
        <f t="array" ref="L4338">XLOOKUP('Transaction Data'!$G4338,Product_Code,Unit_Price)</f>
        <v>5</v>
      </c>
      <c r="M4338" s="3">
        <f>'Transaction Data'!$F4338*'Transaction Data'!$K4338</f>
        <v>1470</v>
      </c>
      <c r="N4338" s="3">
        <f>'Transaction Data'!$F4338*'Transaction Data'!$L4338</f>
        <v>2450</v>
      </c>
      <c r="O4338" s="3">
        <f>'Transaction Data'!$N4338-'Transaction Data'!$M4338</f>
        <v>980</v>
      </c>
      <c r="P4338" s="2">
        <f>DATEDIF('Transaction Data'!$D4338,'Transaction Data'!$A4338,"y")</f>
        <v>49</v>
      </c>
      <c r="Q4338" s="2" t="str">
        <f>FLOOR('Transaction Data'!$P4338,15)&amp;"-"&amp;FLOOR('Transaction Data'!$P4338,15)+14</f>
        <v>45-59</v>
      </c>
      <c r="R4338" s="2" t="str">
        <f>IF('Transaction Data'!$L4338&lt;=10,"Less Expensive","Expensive")</f>
        <v>Less Expensive</v>
      </c>
      <c r="S4338" s="4">
        <f>WEEKDAY('Transaction Data'!$A4338)</f>
        <v>1</v>
      </c>
      <c r="T4338" s="2" t="str">
        <f>IF(WEEKDAY('Transaction Data'!$A4338,2)&lt;6,"Weekday","Weekend")</f>
        <v>Weekend</v>
      </c>
    </row>
    <row r="4339" ht="15.75" customHeight="1">
      <c r="A4339" s="1">
        <v>45469.0</v>
      </c>
      <c r="B4339" s="2" t="s">
        <v>4114</v>
      </c>
      <c r="C4339" s="2" t="s">
        <v>65</v>
      </c>
      <c r="D4339" s="1">
        <v>25624.0</v>
      </c>
      <c r="E4339" s="2" t="s">
        <v>22</v>
      </c>
      <c r="F4339" s="2">
        <v>405.0</v>
      </c>
      <c r="G4339" s="2" t="s">
        <v>44</v>
      </c>
      <c r="H4339" s="2" t="s">
        <v>42</v>
      </c>
      <c r="I4339" s="2" t="s">
        <v>25</v>
      </c>
      <c r="J4339" s="2" t="str">
        <f t="array" ref="J4339">XLOOKUP('Transaction Data'!$G4339,Product_Code,Biscuit_Brand)</f>
        <v>Butter Crunch</v>
      </c>
      <c r="K4339" s="2">
        <f t="array" ref="K4339">XLOOKUP('Transaction Data'!$G4339,Product_Code,Cost)</f>
        <v>10</v>
      </c>
      <c r="L4339" s="2">
        <f t="array" ref="L4339">XLOOKUP('Transaction Data'!$G4339,Product_Code,Unit_Price)</f>
        <v>11</v>
      </c>
      <c r="M4339" s="3">
        <f>'Transaction Data'!$F4339*'Transaction Data'!$K4339</f>
        <v>4050</v>
      </c>
      <c r="N4339" s="3">
        <f>'Transaction Data'!$F4339*'Transaction Data'!$L4339</f>
        <v>4455</v>
      </c>
      <c r="O4339" s="3">
        <f>'Transaction Data'!$N4339-'Transaction Data'!$M4339</f>
        <v>405</v>
      </c>
      <c r="P4339" s="2">
        <f>DATEDIF('Transaction Data'!$D4339,'Transaction Data'!$A4339,"y")</f>
        <v>54</v>
      </c>
      <c r="Q4339" s="2" t="str">
        <f>FLOOR('Transaction Data'!$P4339,15)&amp;"-"&amp;FLOOR('Transaction Data'!$P4339,15)+14</f>
        <v>45-59</v>
      </c>
      <c r="R4339" s="2" t="str">
        <f>IF('Transaction Data'!$L4339&lt;=10,"Less Expensive","Expensive")</f>
        <v>Expensive</v>
      </c>
      <c r="S4339" s="4">
        <f>WEEKDAY('Transaction Data'!$A4339)</f>
        <v>4</v>
      </c>
      <c r="T4339" s="2" t="str">
        <f>IF(WEEKDAY('Transaction Data'!$A4339,2)&lt;6,"Weekday","Weekend")</f>
        <v>Weekday</v>
      </c>
    </row>
    <row r="4340" ht="15.75" customHeight="1">
      <c r="A4340" s="1">
        <v>45294.0</v>
      </c>
      <c r="B4340" s="2" t="s">
        <v>4115</v>
      </c>
      <c r="C4340" s="2" t="s">
        <v>51</v>
      </c>
      <c r="D4340" s="1">
        <v>34132.0</v>
      </c>
      <c r="E4340" s="2" t="s">
        <v>22</v>
      </c>
      <c r="F4340" s="2">
        <v>22.0</v>
      </c>
      <c r="G4340" s="2" t="s">
        <v>33</v>
      </c>
      <c r="H4340" s="2" t="s">
        <v>45</v>
      </c>
      <c r="I4340" s="2" t="s">
        <v>25</v>
      </c>
      <c r="J4340" s="2" t="str">
        <f t="array" ref="J4340">XLOOKUP('Transaction Data'!$G4340,Product_Code,Biscuit_Brand)</f>
        <v>Caramel Biscuits</v>
      </c>
      <c r="K4340" s="2">
        <f t="array" ref="K4340">XLOOKUP('Transaction Data'!$G4340,Product_Code,Cost)</f>
        <v>18</v>
      </c>
      <c r="L4340" s="2">
        <f t="array" ref="L4340">XLOOKUP('Transaction Data'!$G4340,Product_Code,Unit_Price)</f>
        <v>22</v>
      </c>
      <c r="M4340" s="3">
        <f>'Transaction Data'!$F4340*'Transaction Data'!$K4340</f>
        <v>396</v>
      </c>
      <c r="N4340" s="3">
        <f>'Transaction Data'!$F4340*'Transaction Data'!$L4340</f>
        <v>484</v>
      </c>
      <c r="O4340" s="3">
        <f>'Transaction Data'!$N4340-'Transaction Data'!$M4340</f>
        <v>88</v>
      </c>
      <c r="P4340" s="2">
        <f>DATEDIF('Transaction Data'!$D4340,'Transaction Data'!$A4340,"y")</f>
        <v>30</v>
      </c>
      <c r="Q4340" s="2" t="str">
        <f>FLOOR('Transaction Data'!$P4340,15)&amp;"-"&amp;FLOOR('Transaction Data'!$P4340,15)+14</f>
        <v>30-44</v>
      </c>
      <c r="R4340" s="2" t="str">
        <f>IF('Transaction Data'!$L4340&lt;=10,"Less Expensive","Expensive")</f>
        <v>Expensive</v>
      </c>
      <c r="S4340" s="4">
        <f>WEEKDAY('Transaction Data'!$A4340)</f>
        <v>4</v>
      </c>
      <c r="T4340" s="2" t="str">
        <f>IF(WEEKDAY('Transaction Data'!$A4340,2)&lt;6,"Weekday","Weekend")</f>
        <v>Weekday</v>
      </c>
    </row>
    <row r="4341" ht="15.75" customHeight="1">
      <c r="A4341" s="1">
        <v>45467.0</v>
      </c>
      <c r="B4341" s="2" t="s">
        <v>4116</v>
      </c>
      <c r="C4341" s="2" t="s">
        <v>51</v>
      </c>
      <c r="D4341" s="1">
        <v>20616.0</v>
      </c>
      <c r="E4341" s="2" t="s">
        <v>27</v>
      </c>
      <c r="F4341" s="2">
        <v>435.0</v>
      </c>
      <c r="G4341" s="2" t="s">
        <v>44</v>
      </c>
      <c r="H4341" s="2" t="s">
        <v>49</v>
      </c>
      <c r="I4341" s="2" t="s">
        <v>25</v>
      </c>
      <c r="J4341" s="2" t="str">
        <f t="array" ref="J4341">XLOOKUP('Transaction Data'!$G4341,Product_Code,Biscuit_Brand)</f>
        <v>Butter Crunch</v>
      </c>
      <c r="K4341" s="2">
        <f t="array" ref="K4341">XLOOKUP('Transaction Data'!$G4341,Product_Code,Cost)</f>
        <v>10</v>
      </c>
      <c r="L4341" s="2">
        <f t="array" ref="L4341">XLOOKUP('Transaction Data'!$G4341,Product_Code,Unit_Price)</f>
        <v>11</v>
      </c>
      <c r="M4341" s="3">
        <f>'Transaction Data'!$F4341*'Transaction Data'!$K4341</f>
        <v>4350</v>
      </c>
      <c r="N4341" s="3">
        <f>'Transaction Data'!$F4341*'Transaction Data'!$L4341</f>
        <v>4785</v>
      </c>
      <c r="O4341" s="3">
        <f>'Transaction Data'!$N4341-'Transaction Data'!$M4341</f>
        <v>435</v>
      </c>
      <c r="P4341" s="2">
        <f>DATEDIF('Transaction Data'!$D4341,'Transaction Data'!$A4341,"y")</f>
        <v>68</v>
      </c>
      <c r="Q4341" s="2" t="str">
        <f>FLOOR('Transaction Data'!$P4341,15)&amp;"-"&amp;FLOOR('Transaction Data'!$P4341,15)+14</f>
        <v>60-74</v>
      </c>
      <c r="R4341" s="2" t="str">
        <f>IF('Transaction Data'!$L4341&lt;=10,"Less Expensive","Expensive")</f>
        <v>Expensive</v>
      </c>
      <c r="S4341" s="4">
        <f>WEEKDAY('Transaction Data'!$A4341)</f>
        <v>2</v>
      </c>
      <c r="T4341" s="2" t="str">
        <f>IF(WEEKDAY('Transaction Data'!$A4341,2)&lt;6,"Weekday","Weekend")</f>
        <v>Weekday</v>
      </c>
    </row>
    <row r="4342" ht="15.75" customHeight="1">
      <c r="A4342" s="1">
        <v>45365.0</v>
      </c>
      <c r="B4342" s="2" t="s">
        <v>1939</v>
      </c>
      <c r="C4342" s="2" t="s">
        <v>47</v>
      </c>
      <c r="D4342" s="1">
        <v>25520.0</v>
      </c>
      <c r="E4342" s="2" t="s">
        <v>37</v>
      </c>
      <c r="F4342" s="2">
        <v>433.0</v>
      </c>
      <c r="G4342" s="2" t="s">
        <v>55</v>
      </c>
      <c r="H4342" s="2" t="s">
        <v>52</v>
      </c>
      <c r="I4342" s="2" t="s">
        <v>25</v>
      </c>
      <c r="J4342" s="2" t="str">
        <f t="array" ref="J4342">XLOOKUP('Transaction Data'!$G4342,Product_Code,Biscuit_Brand)</f>
        <v>Vanilla Wafers</v>
      </c>
      <c r="K4342" s="2">
        <f t="array" ref="K4342">XLOOKUP('Transaction Data'!$G4342,Product_Code,Cost)</f>
        <v>18</v>
      </c>
      <c r="L4342" s="2">
        <f t="array" ref="L4342">XLOOKUP('Transaction Data'!$G4342,Product_Code,Unit_Price)</f>
        <v>36</v>
      </c>
      <c r="M4342" s="3">
        <f>'Transaction Data'!$F4342*'Transaction Data'!$K4342</f>
        <v>7794</v>
      </c>
      <c r="N4342" s="3">
        <f>'Transaction Data'!$F4342*'Transaction Data'!$L4342</f>
        <v>15588</v>
      </c>
      <c r="O4342" s="3">
        <f>'Transaction Data'!$N4342-'Transaction Data'!$M4342</f>
        <v>7794</v>
      </c>
      <c r="P4342" s="2">
        <f>DATEDIF('Transaction Data'!$D4342,'Transaction Data'!$A4342,"y")</f>
        <v>54</v>
      </c>
      <c r="Q4342" s="2" t="str">
        <f>FLOOR('Transaction Data'!$P4342,15)&amp;"-"&amp;FLOOR('Transaction Data'!$P4342,15)+14</f>
        <v>45-59</v>
      </c>
      <c r="R4342" s="2" t="str">
        <f>IF('Transaction Data'!$L4342&lt;=10,"Less Expensive","Expensive")</f>
        <v>Expensive</v>
      </c>
      <c r="S4342" s="4">
        <f>WEEKDAY('Transaction Data'!$A4342)</f>
        <v>5</v>
      </c>
      <c r="T4342" s="2" t="str">
        <f>IF(WEEKDAY('Transaction Data'!$A4342,2)&lt;6,"Weekday","Weekend")</f>
        <v>Weekday</v>
      </c>
    </row>
    <row r="4343" ht="15.75" customHeight="1">
      <c r="A4343" s="1">
        <v>45468.0</v>
      </c>
      <c r="B4343" s="2" t="s">
        <v>4117</v>
      </c>
      <c r="C4343" s="2" t="s">
        <v>72</v>
      </c>
      <c r="D4343" s="1">
        <v>30390.0</v>
      </c>
      <c r="E4343" s="2" t="s">
        <v>22</v>
      </c>
      <c r="F4343" s="2">
        <v>100.0</v>
      </c>
      <c r="G4343" s="2" t="s">
        <v>23</v>
      </c>
      <c r="H4343" s="2" t="s">
        <v>49</v>
      </c>
      <c r="I4343" s="2" t="s">
        <v>25</v>
      </c>
      <c r="J4343" s="2" t="str">
        <f t="array" ref="J4343">XLOOKUP('Transaction Data'!$G4343,Product_Code,Biscuit_Brand)</f>
        <v>Cinnamon Swirls</v>
      </c>
      <c r="K4343" s="2">
        <f t="array" ref="K4343">XLOOKUP('Transaction Data'!$G4343,Product_Code,Cost)</f>
        <v>10</v>
      </c>
      <c r="L4343" s="2">
        <f t="array" ref="L4343">XLOOKUP('Transaction Data'!$G4343,Product_Code,Unit_Price)</f>
        <v>14</v>
      </c>
      <c r="M4343" s="3">
        <f>'Transaction Data'!$F4343*'Transaction Data'!$K4343</f>
        <v>1000</v>
      </c>
      <c r="N4343" s="3">
        <f>'Transaction Data'!$F4343*'Transaction Data'!$L4343</f>
        <v>1400</v>
      </c>
      <c r="O4343" s="3">
        <f>'Transaction Data'!$N4343-'Transaction Data'!$M4343</f>
        <v>400</v>
      </c>
      <c r="P4343" s="2">
        <f>DATEDIF('Transaction Data'!$D4343,'Transaction Data'!$A4343,"y")</f>
        <v>41</v>
      </c>
      <c r="Q4343" s="2" t="str">
        <f>FLOOR('Transaction Data'!$P4343,15)&amp;"-"&amp;FLOOR('Transaction Data'!$P4343,15)+14</f>
        <v>30-44</v>
      </c>
      <c r="R4343" s="2" t="str">
        <f>IF('Transaction Data'!$L4343&lt;=10,"Less Expensive","Expensive")</f>
        <v>Expensive</v>
      </c>
      <c r="S4343" s="4">
        <f>WEEKDAY('Transaction Data'!$A4343)</f>
        <v>3</v>
      </c>
      <c r="T4343" s="2" t="str">
        <f>IF(WEEKDAY('Transaction Data'!$A4343,2)&lt;6,"Weekday","Weekend")</f>
        <v>Weekday</v>
      </c>
    </row>
    <row r="4344" ht="15.75" customHeight="1">
      <c r="A4344" s="1">
        <v>45315.0</v>
      </c>
      <c r="B4344" s="2" t="s">
        <v>4118</v>
      </c>
      <c r="C4344" s="2" t="s">
        <v>69</v>
      </c>
      <c r="D4344" s="1">
        <v>30492.0</v>
      </c>
      <c r="E4344" s="2" t="s">
        <v>22</v>
      </c>
      <c r="F4344" s="2">
        <v>460.0</v>
      </c>
      <c r="G4344" s="2" t="s">
        <v>38</v>
      </c>
      <c r="H4344" s="2" t="s">
        <v>52</v>
      </c>
      <c r="I4344" s="2" t="s">
        <v>25</v>
      </c>
      <c r="J4344" s="2" t="str">
        <f t="array" ref="J4344">XLOOKUP('Transaction Data'!$G4344,Product_Code,Biscuit_Brand)</f>
        <v>Ginger Snaps</v>
      </c>
      <c r="K4344" s="2">
        <f t="array" ref="K4344">XLOOKUP('Transaction Data'!$G4344,Product_Code,Cost)</f>
        <v>14</v>
      </c>
      <c r="L4344" s="2">
        <f t="array" ref="L4344">XLOOKUP('Transaction Data'!$G4344,Product_Code,Unit_Price)</f>
        <v>28</v>
      </c>
      <c r="M4344" s="3">
        <f>'Transaction Data'!$F4344*'Transaction Data'!$K4344</f>
        <v>6440</v>
      </c>
      <c r="N4344" s="3">
        <f>'Transaction Data'!$F4344*'Transaction Data'!$L4344</f>
        <v>12880</v>
      </c>
      <c r="O4344" s="3">
        <f>'Transaction Data'!$N4344-'Transaction Data'!$M4344</f>
        <v>6440</v>
      </c>
      <c r="P4344" s="2">
        <f>DATEDIF('Transaction Data'!$D4344,'Transaction Data'!$A4344,"y")</f>
        <v>40</v>
      </c>
      <c r="Q4344" s="2" t="str">
        <f>FLOOR('Transaction Data'!$P4344,15)&amp;"-"&amp;FLOOR('Transaction Data'!$P4344,15)+14</f>
        <v>30-44</v>
      </c>
      <c r="R4344" s="2" t="str">
        <f>IF('Transaction Data'!$L4344&lt;=10,"Less Expensive","Expensive")</f>
        <v>Expensive</v>
      </c>
      <c r="S4344" s="4">
        <f>WEEKDAY('Transaction Data'!$A4344)</f>
        <v>4</v>
      </c>
      <c r="T4344" s="2" t="str">
        <f>IF(WEEKDAY('Transaction Data'!$A4344,2)&lt;6,"Weekday","Weekend")</f>
        <v>Weekday</v>
      </c>
    </row>
    <row r="4345" ht="15.75" customHeight="1">
      <c r="A4345" s="1">
        <v>45440.0</v>
      </c>
      <c r="B4345" s="2" t="s">
        <v>4119</v>
      </c>
      <c r="C4345" s="2" t="s">
        <v>78</v>
      </c>
      <c r="D4345" s="1">
        <v>27239.0</v>
      </c>
      <c r="E4345" s="2" t="s">
        <v>63</v>
      </c>
      <c r="F4345" s="2">
        <v>103.0</v>
      </c>
      <c r="G4345" s="2" t="s">
        <v>33</v>
      </c>
      <c r="H4345" s="2" t="s">
        <v>52</v>
      </c>
      <c r="I4345" s="2" t="s">
        <v>25</v>
      </c>
      <c r="J4345" s="2" t="str">
        <f t="array" ref="J4345">XLOOKUP('Transaction Data'!$G4345,Product_Code,Biscuit_Brand)</f>
        <v>Caramel Biscuits</v>
      </c>
      <c r="K4345" s="2">
        <f t="array" ref="K4345">XLOOKUP('Transaction Data'!$G4345,Product_Code,Cost)</f>
        <v>18</v>
      </c>
      <c r="L4345" s="2">
        <f t="array" ref="L4345">XLOOKUP('Transaction Data'!$G4345,Product_Code,Unit_Price)</f>
        <v>22</v>
      </c>
      <c r="M4345" s="3">
        <f>'Transaction Data'!$F4345*'Transaction Data'!$K4345</f>
        <v>1854</v>
      </c>
      <c r="N4345" s="3">
        <f>'Transaction Data'!$F4345*'Transaction Data'!$L4345</f>
        <v>2266</v>
      </c>
      <c r="O4345" s="3">
        <f>'Transaction Data'!$N4345-'Transaction Data'!$M4345</f>
        <v>412</v>
      </c>
      <c r="P4345" s="2">
        <f>DATEDIF('Transaction Data'!$D4345,'Transaction Data'!$A4345,"y")</f>
        <v>49</v>
      </c>
      <c r="Q4345" s="2" t="str">
        <f>FLOOR('Transaction Data'!$P4345,15)&amp;"-"&amp;FLOOR('Transaction Data'!$P4345,15)+14</f>
        <v>45-59</v>
      </c>
      <c r="R4345" s="2" t="str">
        <f>IF('Transaction Data'!$L4345&lt;=10,"Less Expensive","Expensive")</f>
        <v>Expensive</v>
      </c>
      <c r="S4345" s="4">
        <f>WEEKDAY('Transaction Data'!$A4345)</f>
        <v>3</v>
      </c>
      <c r="T4345" s="2" t="str">
        <f>IF(WEEKDAY('Transaction Data'!$A4345,2)&lt;6,"Weekday","Weekend")</f>
        <v>Weekday</v>
      </c>
    </row>
    <row r="4346" ht="15.75" customHeight="1">
      <c r="A4346" s="1">
        <v>45400.0</v>
      </c>
      <c r="B4346" s="2" t="s">
        <v>4120</v>
      </c>
      <c r="C4346" s="2" t="s">
        <v>78</v>
      </c>
      <c r="D4346" s="1">
        <v>26226.0</v>
      </c>
      <c r="E4346" s="2" t="s">
        <v>27</v>
      </c>
      <c r="F4346" s="2">
        <v>112.0</v>
      </c>
      <c r="G4346" s="2" t="s">
        <v>44</v>
      </c>
      <c r="H4346" s="2" t="s">
        <v>45</v>
      </c>
      <c r="I4346" s="2" t="s">
        <v>25</v>
      </c>
      <c r="J4346" s="2" t="str">
        <f t="array" ref="J4346">XLOOKUP('Transaction Data'!$G4346,Product_Code,Biscuit_Brand)</f>
        <v>Butter Crunch</v>
      </c>
      <c r="K4346" s="2">
        <f t="array" ref="K4346">XLOOKUP('Transaction Data'!$G4346,Product_Code,Cost)</f>
        <v>10</v>
      </c>
      <c r="L4346" s="2">
        <f t="array" ref="L4346">XLOOKUP('Transaction Data'!$G4346,Product_Code,Unit_Price)</f>
        <v>11</v>
      </c>
      <c r="M4346" s="3">
        <f>'Transaction Data'!$F4346*'Transaction Data'!$K4346</f>
        <v>1120</v>
      </c>
      <c r="N4346" s="3">
        <f>'Transaction Data'!$F4346*'Transaction Data'!$L4346</f>
        <v>1232</v>
      </c>
      <c r="O4346" s="3">
        <f>'Transaction Data'!$N4346-'Transaction Data'!$M4346</f>
        <v>112</v>
      </c>
      <c r="P4346" s="2">
        <f>DATEDIF('Transaction Data'!$D4346,'Transaction Data'!$A4346,"y")</f>
        <v>52</v>
      </c>
      <c r="Q4346" s="2" t="str">
        <f>FLOOR('Transaction Data'!$P4346,15)&amp;"-"&amp;FLOOR('Transaction Data'!$P4346,15)+14</f>
        <v>45-59</v>
      </c>
      <c r="R4346" s="2" t="str">
        <f>IF('Transaction Data'!$L4346&lt;=10,"Less Expensive","Expensive")</f>
        <v>Expensive</v>
      </c>
      <c r="S4346" s="4">
        <f>WEEKDAY('Transaction Data'!$A4346)</f>
        <v>5</v>
      </c>
      <c r="T4346" s="2" t="str">
        <f>IF(WEEKDAY('Transaction Data'!$A4346,2)&lt;6,"Weekday","Weekend")</f>
        <v>Weekday</v>
      </c>
    </row>
    <row r="4347" ht="15.75" customHeight="1">
      <c r="A4347" s="1">
        <v>45352.0</v>
      </c>
      <c r="B4347" s="2" t="s">
        <v>4121</v>
      </c>
      <c r="C4347" s="2" t="s">
        <v>72</v>
      </c>
      <c r="D4347" s="1">
        <v>21670.0</v>
      </c>
      <c r="E4347" s="2" t="s">
        <v>27</v>
      </c>
      <c r="F4347" s="2">
        <v>426.0</v>
      </c>
      <c r="G4347" s="2" t="s">
        <v>44</v>
      </c>
      <c r="H4347" s="2" t="s">
        <v>49</v>
      </c>
      <c r="I4347" s="2" t="s">
        <v>25</v>
      </c>
      <c r="J4347" s="2" t="str">
        <f t="array" ref="J4347">XLOOKUP('Transaction Data'!$G4347,Product_Code,Biscuit_Brand)</f>
        <v>Butter Crunch</v>
      </c>
      <c r="K4347" s="2">
        <f t="array" ref="K4347">XLOOKUP('Transaction Data'!$G4347,Product_Code,Cost)</f>
        <v>10</v>
      </c>
      <c r="L4347" s="2">
        <f t="array" ref="L4347">XLOOKUP('Transaction Data'!$G4347,Product_Code,Unit_Price)</f>
        <v>11</v>
      </c>
      <c r="M4347" s="3">
        <f>'Transaction Data'!$F4347*'Transaction Data'!$K4347</f>
        <v>4260</v>
      </c>
      <c r="N4347" s="3">
        <f>'Transaction Data'!$F4347*'Transaction Data'!$L4347</f>
        <v>4686</v>
      </c>
      <c r="O4347" s="3">
        <f>'Transaction Data'!$N4347-'Transaction Data'!$M4347</f>
        <v>426</v>
      </c>
      <c r="P4347" s="2">
        <f>DATEDIF('Transaction Data'!$D4347,'Transaction Data'!$A4347,"y")</f>
        <v>64</v>
      </c>
      <c r="Q4347" s="2" t="str">
        <f>FLOOR('Transaction Data'!$P4347,15)&amp;"-"&amp;FLOOR('Transaction Data'!$P4347,15)+14</f>
        <v>60-74</v>
      </c>
      <c r="R4347" s="2" t="str">
        <f>IF('Transaction Data'!$L4347&lt;=10,"Less Expensive","Expensive")</f>
        <v>Expensive</v>
      </c>
      <c r="S4347" s="4">
        <f>WEEKDAY('Transaction Data'!$A4347)</f>
        <v>6</v>
      </c>
      <c r="T4347" s="2" t="str">
        <f>IF(WEEKDAY('Transaction Data'!$A4347,2)&lt;6,"Weekday","Weekend")</f>
        <v>Weekday</v>
      </c>
    </row>
    <row r="4348" ht="15.75" customHeight="1">
      <c r="A4348" s="1">
        <v>45398.0</v>
      </c>
      <c r="B4348" s="2" t="s">
        <v>4122</v>
      </c>
      <c r="C4348" s="2" t="s">
        <v>51</v>
      </c>
      <c r="D4348" s="1">
        <v>22678.0</v>
      </c>
      <c r="E4348" s="2" t="s">
        <v>22</v>
      </c>
      <c r="F4348" s="2">
        <v>401.0</v>
      </c>
      <c r="G4348" s="2" t="s">
        <v>38</v>
      </c>
      <c r="H4348" s="2" t="s">
        <v>52</v>
      </c>
      <c r="I4348" s="2" t="s">
        <v>25</v>
      </c>
      <c r="J4348" s="2" t="str">
        <f t="array" ref="J4348">XLOOKUP('Transaction Data'!$G4348,Product_Code,Biscuit_Brand)</f>
        <v>Ginger Snaps</v>
      </c>
      <c r="K4348" s="2">
        <f t="array" ref="K4348">XLOOKUP('Transaction Data'!$G4348,Product_Code,Cost)</f>
        <v>14</v>
      </c>
      <c r="L4348" s="2">
        <f t="array" ref="L4348">XLOOKUP('Transaction Data'!$G4348,Product_Code,Unit_Price)</f>
        <v>28</v>
      </c>
      <c r="M4348" s="3">
        <f>'Transaction Data'!$F4348*'Transaction Data'!$K4348</f>
        <v>5614</v>
      </c>
      <c r="N4348" s="3">
        <f>'Transaction Data'!$F4348*'Transaction Data'!$L4348</f>
        <v>11228</v>
      </c>
      <c r="O4348" s="3">
        <f>'Transaction Data'!$N4348-'Transaction Data'!$M4348</f>
        <v>5614</v>
      </c>
      <c r="P4348" s="2">
        <f>DATEDIF('Transaction Data'!$D4348,'Transaction Data'!$A4348,"y")</f>
        <v>62</v>
      </c>
      <c r="Q4348" s="2" t="str">
        <f>FLOOR('Transaction Data'!$P4348,15)&amp;"-"&amp;FLOOR('Transaction Data'!$P4348,15)+14</f>
        <v>60-74</v>
      </c>
      <c r="R4348" s="2" t="str">
        <f>IF('Transaction Data'!$L4348&lt;=10,"Less Expensive","Expensive")</f>
        <v>Expensive</v>
      </c>
      <c r="S4348" s="4">
        <f>WEEKDAY('Transaction Data'!$A4348)</f>
        <v>3</v>
      </c>
      <c r="T4348" s="2" t="str">
        <f>IF(WEEKDAY('Transaction Data'!$A4348,2)&lt;6,"Weekday","Weekend")</f>
        <v>Weekday</v>
      </c>
    </row>
    <row r="4349" ht="15.75" customHeight="1">
      <c r="A4349" s="1">
        <v>45406.0</v>
      </c>
      <c r="B4349" s="2" t="s">
        <v>4123</v>
      </c>
      <c r="C4349" s="2" t="s">
        <v>41</v>
      </c>
      <c r="D4349" s="1">
        <v>26199.0</v>
      </c>
      <c r="E4349" s="2" t="s">
        <v>22</v>
      </c>
      <c r="F4349" s="2">
        <v>277.0</v>
      </c>
      <c r="G4349" s="2" t="s">
        <v>60</v>
      </c>
      <c r="H4349" s="2" t="s">
        <v>49</v>
      </c>
      <c r="I4349" s="2" t="s">
        <v>25</v>
      </c>
      <c r="J4349" s="2" t="str">
        <f t="array" ref="J4349">XLOOKUP('Transaction Data'!$G4349,Product_Code,Biscuit_Brand)</f>
        <v>Peanut Butter Bites</v>
      </c>
      <c r="K4349" s="2">
        <f t="array" ref="K4349">XLOOKUP('Transaction Data'!$G4349,Product_Code,Cost)</f>
        <v>5</v>
      </c>
      <c r="L4349" s="2">
        <f t="array" ref="L4349">XLOOKUP('Transaction Data'!$G4349,Product_Code,Unit_Price)</f>
        <v>7</v>
      </c>
      <c r="M4349" s="3">
        <f>'Transaction Data'!$F4349*'Transaction Data'!$K4349</f>
        <v>1385</v>
      </c>
      <c r="N4349" s="3">
        <f>'Transaction Data'!$F4349*'Transaction Data'!$L4349</f>
        <v>1939</v>
      </c>
      <c r="O4349" s="3">
        <f>'Transaction Data'!$N4349-'Transaction Data'!$M4349</f>
        <v>554</v>
      </c>
      <c r="P4349" s="2">
        <f>DATEDIF('Transaction Data'!$D4349,'Transaction Data'!$A4349,"y")</f>
        <v>52</v>
      </c>
      <c r="Q4349" s="2" t="str">
        <f>FLOOR('Transaction Data'!$P4349,15)&amp;"-"&amp;FLOOR('Transaction Data'!$P4349,15)+14</f>
        <v>45-59</v>
      </c>
      <c r="R4349" s="2" t="str">
        <f>IF('Transaction Data'!$L4349&lt;=10,"Less Expensive","Expensive")</f>
        <v>Less Expensive</v>
      </c>
      <c r="S4349" s="4">
        <f>WEEKDAY('Transaction Data'!$A4349)</f>
        <v>4</v>
      </c>
      <c r="T4349" s="2" t="str">
        <f>IF(WEEKDAY('Transaction Data'!$A4349,2)&lt;6,"Weekday","Weekend")</f>
        <v>Weekday</v>
      </c>
    </row>
    <row r="4350" ht="15.75" customHeight="1">
      <c r="A4350" s="1">
        <v>45294.0</v>
      </c>
      <c r="B4350" s="2" t="s">
        <v>4124</v>
      </c>
      <c r="C4350" s="2" t="s">
        <v>21</v>
      </c>
      <c r="D4350" s="1">
        <v>17454.0</v>
      </c>
      <c r="E4350" s="2" t="s">
        <v>63</v>
      </c>
      <c r="F4350" s="2">
        <v>351.0</v>
      </c>
      <c r="G4350" s="2" t="s">
        <v>38</v>
      </c>
      <c r="H4350" s="2" t="s">
        <v>52</v>
      </c>
      <c r="I4350" s="2" t="s">
        <v>25</v>
      </c>
      <c r="J4350" s="2" t="str">
        <f t="array" ref="J4350">XLOOKUP('Transaction Data'!$G4350,Product_Code,Biscuit_Brand)</f>
        <v>Ginger Snaps</v>
      </c>
      <c r="K4350" s="2">
        <f t="array" ref="K4350">XLOOKUP('Transaction Data'!$G4350,Product_Code,Cost)</f>
        <v>14</v>
      </c>
      <c r="L4350" s="2">
        <f t="array" ref="L4350">XLOOKUP('Transaction Data'!$G4350,Product_Code,Unit_Price)</f>
        <v>28</v>
      </c>
      <c r="M4350" s="3">
        <f>'Transaction Data'!$F4350*'Transaction Data'!$K4350</f>
        <v>4914</v>
      </c>
      <c r="N4350" s="3">
        <f>'Transaction Data'!$F4350*'Transaction Data'!$L4350</f>
        <v>9828</v>
      </c>
      <c r="O4350" s="3">
        <f>'Transaction Data'!$N4350-'Transaction Data'!$M4350</f>
        <v>4914</v>
      </c>
      <c r="P4350" s="2">
        <f>DATEDIF('Transaction Data'!$D4350,'Transaction Data'!$A4350,"y")</f>
        <v>76</v>
      </c>
      <c r="Q4350" s="2" t="str">
        <f>FLOOR('Transaction Data'!$P4350,15)&amp;"-"&amp;FLOOR('Transaction Data'!$P4350,15)+14</f>
        <v>75-89</v>
      </c>
      <c r="R4350" s="2" t="str">
        <f>IF('Transaction Data'!$L4350&lt;=10,"Less Expensive","Expensive")</f>
        <v>Expensive</v>
      </c>
      <c r="S4350" s="4">
        <f>WEEKDAY('Transaction Data'!$A4350)</f>
        <v>4</v>
      </c>
      <c r="T4350" s="2" t="str">
        <f>IF(WEEKDAY('Transaction Data'!$A4350,2)&lt;6,"Weekday","Weekend")</f>
        <v>Weekday</v>
      </c>
    </row>
    <row r="4351" ht="15.75" customHeight="1">
      <c r="A4351" s="1">
        <v>45351.0</v>
      </c>
      <c r="B4351" s="2" t="s">
        <v>4125</v>
      </c>
      <c r="C4351" s="2" t="s">
        <v>54</v>
      </c>
      <c r="D4351" s="1">
        <v>18411.0</v>
      </c>
      <c r="E4351" s="2" t="s">
        <v>27</v>
      </c>
      <c r="F4351" s="2">
        <v>499.0</v>
      </c>
      <c r="G4351" s="2" t="s">
        <v>61</v>
      </c>
      <c r="H4351" s="2" t="s">
        <v>34</v>
      </c>
      <c r="I4351" s="2" t="s">
        <v>25</v>
      </c>
      <c r="J4351" s="2" t="str">
        <f t="array" ref="J4351">XLOOKUP('Transaction Data'!$G4351,Product_Code,Biscuit_Brand)</f>
        <v>Choco Delight</v>
      </c>
      <c r="K4351" s="2">
        <f t="array" ref="K4351">XLOOKUP('Transaction Data'!$G4351,Product_Code,Cost)</f>
        <v>3</v>
      </c>
      <c r="L4351" s="2">
        <f t="array" ref="L4351">XLOOKUP('Transaction Data'!$G4351,Product_Code,Unit_Price)</f>
        <v>5</v>
      </c>
      <c r="M4351" s="3">
        <f>'Transaction Data'!$F4351*'Transaction Data'!$K4351</f>
        <v>1497</v>
      </c>
      <c r="N4351" s="3">
        <f>'Transaction Data'!$F4351*'Transaction Data'!$L4351</f>
        <v>2495</v>
      </c>
      <c r="O4351" s="3">
        <f>'Transaction Data'!$N4351-'Transaction Data'!$M4351</f>
        <v>998</v>
      </c>
      <c r="P4351" s="2">
        <f>DATEDIF('Transaction Data'!$D4351,'Transaction Data'!$A4351,"y")</f>
        <v>73</v>
      </c>
      <c r="Q4351" s="2" t="str">
        <f>FLOOR('Transaction Data'!$P4351,15)&amp;"-"&amp;FLOOR('Transaction Data'!$P4351,15)+14</f>
        <v>60-74</v>
      </c>
      <c r="R4351" s="2" t="str">
        <f>IF('Transaction Data'!$L4351&lt;=10,"Less Expensive","Expensive")</f>
        <v>Less Expensive</v>
      </c>
      <c r="S4351" s="4">
        <f>WEEKDAY('Transaction Data'!$A4351)</f>
        <v>5</v>
      </c>
      <c r="T4351" s="2" t="str">
        <f>IF(WEEKDAY('Transaction Data'!$A4351,2)&lt;6,"Weekday","Weekend")</f>
        <v>Weekday</v>
      </c>
    </row>
    <row r="4352" ht="15.75" customHeight="1">
      <c r="A4352" s="1">
        <v>45323.0</v>
      </c>
      <c r="B4352" s="2" t="s">
        <v>4126</v>
      </c>
      <c r="C4352" s="2" t="s">
        <v>72</v>
      </c>
      <c r="D4352" s="1">
        <v>30309.0</v>
      </c>
      <c r="E4352" s="2" t="s">
        <v>63</v>
      </c>
      <c r="F4352" s="2">
        <v>453.0</v>
      </c>
      <c r="G4352" s="2" t="s">
        <v>55</v>
      </c>
      <c r="H4352" s="2" t="s">
        <v>34</v>
      </c>
      <c r="I4352" s="2" t="s">
        <v>25</v>
      </c>
      <c r="J4352" s="2" t="str">
        <f t="array" ref="J4352">XLOOKUP('Transaction Data'!$G4352,Product_Code,Biscuit_Brand)</f>
        <v>Vanilla Wafers</v>
      </c>
      <c r="K4352" s="2">
        <f t="array" ref="K4352">XLOOKUP('Transaction Data'!$G4352,Product_Code,Cost)</f>
        <v>18</v>
      </c>
      <c r="L4352" s="2">
        <f t="array" ref="L4352">XLOOKUP('Transaction Data'!$G4352,Product_Code,Unit_Price)</f>
        <v>36</v>
      </c>
      <c r="M4352" s="3">
        <f>'Transaction Data'!$F4352*'Transaction Data'!$K4352</f>
        <v>8154</v>
      </c>
      <c r="N4352" s="3">
        <f>'Transaction Data'!$F4352*'Transaction Data'!$L4352</f>
        <v>16308</v>
      </c>
      <c r="O4352" s="3">
        <f>'Transaction Data'!$N4352-'Transaction Data'!$M4352</f>
        <v>8154</v>
      </c>
      <c r="P4352" s="2">
        <f>DATEDIF('Transaction Data'!$D4352,'Transaction Data'!$A4352,"y")</f>
        <v>41</v>
      </c>
      <c r="Q4352" s="2" t="str">
        <f>FLOOR('Transaction Data'!$P4352,15)&amp;"-"&amp;FLOOR('Transaction Data'!$P4352,15)+14</f>
        <v>30-44</v>
      </c>
      <c r="R4352" s="2" t="str">
        <f>IF('Transaction Data'!$L4352&lt;=10,"Less Expensive","Expensive")</f>
        <v>Expensive</v>
      </c>
      <c r="S4352" s="4">
        <f>WEEKDAY('Transaction Data'!$A4352)</f>
        <v>5</v>
      </c>
      <c r="T4352" s="2" t="str">
        <f>IF(WEEKDAY('Transaction Data'!$A4352,2)&lt;6,"Weekday","Weekend")</f>
        <v>Weekday</v>
      </c>
    </row>
    <row r="4353" ht="15.75" customHeight="1">
      <c r="A4353" s="1">
        <v>45412.0</v>
      </c>
      <c r="B4353" s="2" t="s">
        <v>4127</v>
      </c>
      <c r="C4353" s="2" t="s">
        <v>47</v>
      </c>
      <c r="D4353" s="1">
        <v>37249.0</v>
      </c>
      <c r="E4353" s="2" t="s">
        <v>37</v>
      </c>
      <c r="F4353" s="2">
        <v>346.0</v>
      </c>
      <c r="G4353" s="2" t="s">
        <v>23</v>
      </c>
      <c r="H4353" s="2" t="s">
        <v>39</v>
      </c>
      <c r="I4353" s="2" t="s">
        <v>25</v>
      </c>
      <c r="J4353" s="2" t="str">
        <f t="array" ref="J4353">XLOOKUP('Transaction Data'!$G4353,Product_Code,Biscuit_Brand)</f>
        <v>Cinnamon Swirls</v>
      </c>
      <c r="K4353" s="2">
        <f t="array" ref="K4353">XLOOKUP('Transaction Data'!$G4353,Product_Code,Cost)</f>
        <v>10</v>
      </c>
      <c r="L4353" s="2">
        <f t="array" ref="L4353">XLOOKUP('Transaction Data'!$G4353,Product_Code,Unit_Price)</f>
        <v>14</v>
      </c>
      <c r="M4353" s="3">
        <f>'Transaction Data'!$F4353*'Transaction Data'!$K4353</f>
        <v>3460</v>
      </c>
      <c r="N4353" s="3">
        <f>'Transaction Data'!$F4353*'Transaction Data'!$L4353</f>
        <v>4844</v>
      </c>
      <c r="O4353" s="3">
        <f>'Transaction Data'!$N4353-'Transaction Data'!$M4353</f>
        <v>1384</v>
      </c>
      <c r="P4353" s="2">
        <f>DATEDIF('Transaction Data'!$D4353,'Transaction Data'!$A4353,"y")</f>
        <v>22</v>
      </c>
      <c r="Q4353" s="2" t="str">
        <f>FLOOR('Transaction Data'!$P4353,15)&amp;"-"&amp;FLOOR('Transaction Data'!$P4353,15)+14</f>
        <v>15-29</v>
      </c>
      <c r="R4353" s="2" t="str">
        <f>IF('Transaction Data'!$L4353&lt;=10,"Less Expensive","Expensive")</f>
        <v>Expensive</v>
      </c>
      <c r="S4353" s="4">
        <f>WEEKDAY('Transaction Data'!$A4353)</f>
        <v>3</v>
      </c>
      <c r="T4353" s="2" t="str">
        <f>IF(WEEKDAY('Transaction Data'!$A4353,2)&lt;6,"Weekday","Weekend")</f>
        <v>Weekday</v>
      </c>
    </row>
    <row r="4354" ht="15.75" customHeight="1">
      <c r="A4354" s="1">
        <v>45496.0</v>
      </c>
      <c r="B4354" s="2" t="s">
        <v>4128</v>
      </c>
      <c r="C4354" s="2" t="s">
        <v>54</v>
      </c>
      <c r="D4354" s="1">
        <v>20417.0</v>
      </c>
      <c r="E4354" s="2" t="s">
        <v>27</v>
      </c>
      <c r="F4354" s="2">
        <v>396.0</v>
      </c>
      <c r="G4354" s="2" t="s">
        <v>33</v>
      </c>
      <c r="H4354" s="2" t="s">
        <v>42</v>
      </c>
      <c r="I4354" s="2" t="s">
        <v>25</v>
      </c>
      <c r="J4354" s="2" t="str">
        <f t="array" ref="J4354">XLOOKUP('Transaction Data'!$G4354,Product_Code,Biscuit_Brand)</f>
        <v>Caramel Biscuits</v>
      </c>
      <c r="K4354" s="2">
        <f t="array" ref="K4354">XLOOKUP('Transaction Data'!$G4354,Product_Code,Cost)</f>
        <v>18</v>
      </c>
      <c r="L4354" s="2">
        <f t="array" ref="L4354">XLOOKUP('Transaction Data'!$G4354,Product_Code,Unit_Price)</f>
        <v>22</v>
      </c>
      <c r="M4354" s="3">
        <f>'Transaction Data'!$F4354*'Transaction Data'!$K4354</f>
        <v>7128</v>
      </c>
      <c r="N4354" s="3">
        <f>'Transaction Data'!$F4354*'Transaction Data'!$L4354</f>
        <v>8712</v>
      </c>
      <c r="O4354" s="3">
        <f>'Transaction Data'!$N4354-'Transaction Data'!$M4354</f>
        <v>1584</v>
      </c>
      <c r="P4354" s="2">
        <f>DATEDIF('Transaction Data'!$D4354,'Transaction Data'!$A4354,"y")</f>
        <v>68</v>
      </c>
      <c r="Q4354" s="2" t="str">
        <f>FLOOR('Transaction Data'!$P4354,15)&amp;"-"&amp;FLOOR('Transaction Data'!$P4354,15)+14</f>
        <v>60-74</v>
      </c>
      <c r="R4354" s="2" t="str">
        <f>IF('Transaction Data'!$L4354&lt;=10,"Less Expensive","Expensive")</f>
        <v>Expensive</v>
      </c>
      <c r="S4354" s="4">
        <f>WEEKDAY('Transaction Data'!$A4354)</f>
        <v>3</v>
      </c>
      <c r="T4354" s="2" t="str">
        <f>IF(WEEKDAY('Transaction Data'!$A4354,2)&lt;6,"Weekday","Weekend")</f>
        <v>Weekday</v>
      </c>
    </row>
    <row r="4355" ht="15.75" customHeight="1">
      <c r="A4355" s="1">
        <v>45503.0</v>
      </c>
      <c r="B4355" s="2" t="s">
        <v>4129</v>
      </c>
      <c r="C4355" s="2" t="s">
        <v>65</v>
      </c>
      <c r="D4355" s="1">
        <v>24533.0</v>
      </c>
      <c r="E4355" s="2" t="s">
        <v>63</v>
      </c>
      <c r="F4355" s="2">
        <v>352.0</v>
      </c>
      <c r="G4355" s="2" t="s">
        <v>28</v>
      </c>
      <c r="H4355" s="2" t="s">
        <v>45</v>
      </c>
      <c r="I4355" s="2" t="s">
        <v>25</v>
      </c>
      <c r="J4355" s="2" t="str">
        <f t="array" ref="J4355">XLOOKUP('Transaction Data'!$G4355,Product_Code,Biscuit_Brand)</f>
        <v>Shortbread</v>
      </c>
      <c r="K4355" s="2">
        <f t="array" ref="K4355">XLOOKUP('Transaction Data'!$G4355,Product_Code,Cost)</f>
        <v>10</v>
      </c>
      <c r="L4355" s="2">
        <f t="array" ref="L4355">XLOOKUP('Transaction Data'!$G4355,Product_Code,Unit_Price)</f>
        <v>45</v>
      </c>
      <c r="M4355" s="3">
        <f>'Transaction Data'!$F4355*'Transaction Data'!$K4355</f>
        <v>3520</v>
      </c>
      <c r="N4355" s="3">
        <f>'Transaction Data'!$F4355*'Transaction Data'!$L4355</f>
        <v>15840</v>
      </c>
      <c r="O4355" s="3">
        <f>'Transaction Data'!$N4355-'Transaction Data'!$M4355</f>
        <v>12320</v>
      </c>
      <c r="P4355" s="2">
        <f>DATEDIF('Transaction Data'!$D4355,'Transaction Data'!$A4355,"y")</f>
        <v>57</v>
      </c>
      <c r="Q4355" s="2" t="str">
        <f>FLOOR('Transaction Data'!$P4355,15)&amp;"-"&amp;FLOOR('Transaction Data'!$P4355,15)+14</f>
        <v>45-59</v>
      </c>
      <c r="R4355" s="2" t="str">
        <f>IF('Transaction Data'!$L4355&lt;=10,"Less Expensive","Expensive")</f>
        <v>Expensive</v>
      </c>
      <c r="S4355" s="4">
        <f>WEEKDAY('Transaction Data'!$A4355)</f>
        <v>3</v>
      </c>
      <c r="T4355" s="2" t="str">
        <f>IF(WEEKDAY('Transaction Data'!$A4355,2)&lt;6,"Weekday","Weekend")</f>
        <v>Weekday</v>
      </c>
    </row>
    <row r="4356" ht="15.75" customHeight="1">
      <c r="A4356" s="1">
        <v>45500.0</v>
      </c>
      <c r="B4356" s="2" t="s">
        <v>4130</v>
      </c>
      <c r="C4356" s="2" t="s">
        <v>41</v>
      </c>
      <c r="D4356" s="1">
        <v>21819.0</v>
      </c>
      <c r="E4356" s="2" t="s">
        <v>37</v>
      </c>
      <c r="F4356" s="2">
        <v>120.0</v>
      </c>
      <c r="G4356" s="2" t="s">
        <v>60</v>
      </c>
      <c r="H4356" s="2" t="s">
        <v>49</v>
      </c>
      <c r="I4356" s="2" t="s">
        <v>25</v>
      </c>
      <c r="J4356" s="2" t="str">
        <f t="array" ref="J4356">XLOOKUP('Transaction Data'!$G4356,Product_Code,Biscuit_Brand)</f>
        <v>Peanut Butter Bites</v>
      </c>
      <c r="K4356" s="2">
        <f t="array" ref="K4356">XLOOKUP('Transaction Data'!$G4356,Product_Code,Cost)</f>
        <v>5</v>
      </c>
      <c r="L4356" s="2">
        <f t="array" ref="L4356">XLOOKUP('Transaction Data'!$G4356,Product_Code,Unit_Price)</f>
        <v>7</v>
      </c>
      <c r="M4356" s="3">
        <f>'Transaction Data'!$F4356*'Transaction Data'!$K4356</f>
        <v>600</v>
      </c>
      <c r="N4356" s="3">
        <f>'Transaction Data'!$F4356*'Transaction Data'!$L4356</f>
        <v>840</v>
      </c>
      <c r="O4356" s="3">
        <f>'Transaction Data'!$N4356-'Transaction Data'!$M4356</f>
        <v>240</v>
      </c>
      <c r="P4356" s="2">
        <f>DATEDIF('Transaction Data'!$D4356,'Transaction Data'!$A4356,"y")</f>
        <v>64</v>
      </c>
      <c r="Q4356" s="2" t="str">
        <f>FLOOR('Transaction Data'!$P4356,15)&amp;"-"&amp;FLOOR('Transaction Data'!$P4356,15)+14</f>
        <v>60-74</v>
      </c>
      <c r="R4356" s="2" t="str">
        <f>IF('Transaction Data'!$L4356&lt;=10,"Less Expensive","Expensive")</f>
        <v>Less Expensive</v>
      </c>
      <c r="S4356" s="4">
        <f>WEEKDAY('Transaction Data'!$A4356)</f>
        <v>7</v>
      </c>
      <c r="T4356" s="2" t="str">
        <f>IF(WEEKDAY('Transaction Data'!$A4356,2)&lt;6,"Weekday","Weekend")</f>
        <v>Weekend</v>
      </c>
    </row>
    <row r="4357" ht="15.75" customHeight="1">
      <c r="A4357" s="1">
        <v>45390.0</v>
      </c>
      <c r="B4357" s="2" t="s">
        <v>4131</v>
      </c>
      <c r="C4357" s="2" t="s">
        <v>21</v>
      </c>
      <c r="D4357" s="1">
        <v>17646.0</v>
      </c>
      <c r="E4357" s="2" t="s">
        <v>63</v>
      </c>
      <c r="F4357" s="2">
        <v>412.0</v>
      </c>
      <c r="G4357" s="2" t="s">
        <v>28</v>
      </c>
      <c r="H4357" s="2" t="s">
        <v>52</v>
      </c>
      <c r="I4357" s="2" t="s">
        <v>25</v>
      </c>
      <c r="J4357" s="2" t="str">
        <f t="array" ref="J4357">XLOOKUP('Transaction Data'!$G4357,Product_Code,Biscuit_Brand)</f>
        <v>Shortbread</v>
      </c>
      <c r="K4357" s="2">
        <f t="array" ref="K4357">XLOOKUP('Transaction Data'!$G4357,Product_Code,Cost)</f>
        <v>10</v>
      </c>
      <c r="L4357" s="2">
        <f t="array" ref="L4357">XLOOKUP('Transaction Data'!$G4357,Product_Code,Unit_Price)</f>
        <v>45</v>
      </c>
      <c r="M4357" s="3">
        <f>'Transaction Data'!$F4357*'Transaction Data'!$K4357</f>
        <v>4120</v>
      </c>
      <c r="N4357" s="3">
        <f>'Transaction Data'!$F4357*'Transaction Data'!$L4357</f>
        <v>18540</v>
      </c>
      <c r="O4357" s="3">
        <f>'Transaction Data'!$N4357-'Transaction Data'!$M4357</f>
        <v>14420</v>
      </c>
      <c r="P4357" s="2">
        <f>DATEDIF('Transaction Data'!$D4357,'Transaction Data'!$A4357,"y")</f>
        <v>75</v>
      </c>
      <c r="Q4357" s="2" t="str">
        <f>FLOOR('Transaction Data'!$P4357,15)&amp;"-"&amp;FLOOR('Transaction Data'!$P4357,15)+14</f>
        <v>75-89</v>
      </c>
      <c r="R4357" s="2" t="str">
        <f>IF('Transaction Data'!$L4357&lt;=10,"Less Expensive","Expensive")</f>
        <v>Expensive</v>
      </c>
      <c r="S4357" s="4">
        <f>WEEKDAY('Transaction Data'!$A4357)</f>
        <v>2</v>
      </c>
      <c r="T4357" s="2" t="str">
        <f>IF(WEEKDAY('Transaction Data'!$A4357,2)&lt;6,"Weekday","Weekend")</f>
        <v>Weekday</v>
      </c>
    </row>
    <row r="4358" ht="15.75" customHeight="1">
      <c r="A4358" s="1">
        <v>45485.0</v>
      </c>
      <c r="B4358" s="2" t="s">
        <v>4132</v>
      </c>
      <c r="C4358" s="2" t="s">
        <v>47</v>
      </c>
      <c r="D4358" s="1">
        <v>29715.0</v>
      </c>
      <c r="E4358" s="2" t="s">
        <v>37</v>
      </c>
      <c r="F4358" s="2">
        <v>291.0</v>
      </c>
      <c r="G4358" s="2" t="s">
        <v>38</v>
      </c>
      <c r="H4358" s="2" t="s">
        <v>49</v>
      </c>
      <c r="I4358" s="2" t="s">
        <v>25</v>
      </c>
      <c r="J4358" s="2" t="str">
        <f t="array" ref="J4358">XLOOKUP('Transaction Data'!$G4358,Product_Code,Biscuit_Brand)</f>
        <v>Ginger Snaps</v>
      </c>
      <c r="K4358" s="2">
        <f t="array" ref="K4358">XLOOKUP('Transaction Data'!$G4358,Product_Code,Cost)</f>
        <v>14</v>
      </c>
      <c r="L4358" s="2">
        <f t="array" ref="L4358">XLOOKUP('Transaction Data'!$G4358,Product_Code,Unit_Price)</f>
        <v>28</v>
      </c>
      <c r="M4358" s="3">
        <f>'Transaction Data'!$F4358*'Transaction Data'!$K4358</f>
        <v>4074</v>
      </c>
      <c r="N4358" s="3">
        <f>'Transaction Data'!$F4358*'Transaction Data'!$L4358</f>
        <v>8148</v>
      </c>
      <c r="O4358" s="3">
        <f>'Transaction Data'!$N4358-'Transaction Data'!$M4358</f>
        <v>4074</v>
      </c>
      <c r="P4358" s="2">
        <f>DATEDIF('Transaction Data'!$D4358,'Transaction Data'!$A4358,"y")</f>
        <v>43</v>
      </c>
      <c r="Q4358" s="2" t="str">
        <f>FLOOR('Transaction Data'!$P4358,15)&amp;"-"&amp;FLOOR('Transaction Data'!$P4358,15)+14</f>
        <v>30-44</v>
      </c>
      <c r="R4358" s="2" t="str">
        <f>IF('Transaction Data'!$L4358&lt;=10,"Less Expensive","Expensive")</f>
        <v>Expensive</v>
      </c>
      <c r="S4358" s="4">
        <f>WEEKDAY('Transaction Data'!$A4358)</f>
        <v>6</v>
      </c>
      <c r="T4358" s="2" t="str">
        <f>IF(WEEKDAY('Transaction Data'!$A4358,2)&lt;6,"Weekday","Weekend")</f>
        <v>Weekday</v>
      </c>
    </row>
    <row r="4359" ht="15.75" customHeight="1">
      <c r="A4359" s="1">
        <v>45293.0</v>
      </c>
      <c r="B4359" s="2" t="s">
        <v>4133</v>
      </c>
      <c r="C4359" s="2" t="s">
        <v>51</v>
      </c>
      <c r="D4359" s="1">
        <v>21706.0</v>
      </c>
      <c r="E4359" s="2" t="s">
        <v>22</v>
      </c>
      <c r="F4359" s="2">
        <v>288.0</v>
      </c>
      <c r="G4359" s="2" t="s">
        <v>33</v>
      </c>
      <c r="H4359" s="2" t="s">
        <v>52</v>
      </c>
      <c r="I4359" s="2" t="s">
        <v>25</v>
      </c>
      <c r="J4359" s="2" t="str">
        <f t="array" ref="J4359">XLOOKUP('Transaction Data'!$G4359,Product_Code,Biscuit_Brand)</f>
        <v>Caramel Biscuits</v>
      </c>
      <c r="K4359" s="2">
        <f t="array" ref="K4359">XLOOKUP('Transaction Data'!$G4359,Product_Code,Cost)</f>
        <v>18</v>
      </c>
      <c r="L4359" s="2">
        <f t="array" ref="L4359">XLOOKUP('Transaction Data'!$G4359,Product_Code,Unit_Price)</f>
        <v>22</v>
      </c>
      <c r="M4359" s="3">
        <f>'Transaction Data'!$F4359*'Transaction Data'!$K4359</f>
        <v>5184</v>
      </c>
      <c r="N4359" s="3">
        <f>'Transaction Data'!$F4359*'Transaction Data'!$L4359</f>
        <v>6336</v>
      </c>
      <c r="O4359" s="3">
        <f>'Transaction Data'!$N4359-'Transaction Data'!$M4359</f>
        <v>1152</v>
      </c>
      <c r="P4359" s="2">
        <f>DATEDIF('Transaction Data'!$D4359,'Transaction Data'!$A4359,"y")</f>
        <v>64</v>
      </c>
      <c r="Q4359" s="2" t="str">
        <f>FLOOR('Transaction Data'!$P4359,15)&amp;"-"&amp;FLOOR('Transaction Data'!$P4359,15)+14</f>
        <v>60-74</v>
      </c>
      <c r="R4359" s="2" t="str">
        <f>IF('Transaction Data'!$L4359&lt;=10,"Less Expensive","Expensive")</f>
        <v>Expensive</v>
      </c>
      <c r="S4359" s="4">
        <f>WEEKDAY('Transaction Data'!$A4359)</f>
        <v>3</v>
      </c>
      <c r="T4359" s="2" t="str">
        <f>IF(WEEKDAY('Transaction Data'!$A4359,2)&lt;6,"Weekday","Weekend")</f>
        <v>Weekday</v>
      </c>
    </row>
    <row r="4360" ht="15.75" customHeight="1">
      <c r="A4360" s="1">
        <v>45420.0</v>
      </c>
      <c r="B4360" s="2" t="s">
        <v>4134</v>
      </c>
      <c r="C4360" s="2" t="s">
        <v>69</v>
      </c>
      <c r="D4360" s="1">
        <v>17902.0</v>
      </c>
      <c r="E4360" s="2" t="s">
        <v>27</v>
      </c>
      <c r="F4360" s="2">
        <v>358.0</v>
      </c>
      <c r="G4360" s="2" t="s">
        <v>38</v>
      </c>
      <c r="H4360" s="2" t="s">
        <v>52</v>
      </c>
      <c r="I4360" s="2" t="s">
        <v>25</v>
      </c>
      <c r="J4360" s="2" t="str">
        <f t="array" ref="J4360">XLOOKUP('Transaction Data'!$G4360,Product_Code,Biscuit_Brand)</f>
        <v>Ginger Snaps</v>
      </c>
      <c r="K4360" s="2">
        <f t="array" ref="K4360">XLOOKUP('Transaction Data'!$G4360,Product_Code,Cost)</f>
        <v>14</v>
      </c>
      <c r="L4360" s="2">
        <f t="array" ref="L4360">XLOOKUP('Transaction Data'!$G4360,Product_Code,Unit_Price)</f>
        <v>28</v>
      </c>
      <c r="M4360" s="3">
        <f>'Transaction Data'!$F4360*'Transaction Data'!$K4360</f>
        <v>5012</v>
      </c>
      <c r="N4360" s="3">
        <f>'Transaction Data'!$F4360*'Transaction Data'!$L4360</f>
        <v>10024</v>
      </c>
      <c r="O4360" s="3">
        <f>'Transaction Data'!$N4360-'Transaction Data'!$M4360</f>
        <v>5012</v>
      </c>
      <c r="P4360" s="2">
        <f>DATEDIF('Transaction Data'!$D4360,'Transaction Data'!$A4360,"y")</f>
        <v>75</v>
      </c>
      <c r="Q4360" s="2" t="str">
        <f>FLOOR('Transaction Data'!$P4360,15)&amp;"-"&amp;FLOOR('Transaction Data'!$P4360,15)+14</f>
        <v>75-89</v>
      </c>
      <c r="R4360" s="2" t="str">
        <f>IF('Transaction Data'!$L4360&lt;=10,"Less Expensive","Expensive")</f>
        <v>Expensive</v>
      </c>
      <c r="S4360" s="4">
        <f>WEEKDAY('Transaction Data'!$A4360)</f>
        <v>4</v>
      </c>
      <c r="T4360" s="2" t="str">
        <f>IF(WEEKDAY('Transaction Data'!$A4360,2)&lt;6,"Weekday","Weekend")</f>
        <v>Weekday</v>
      </c>
    </row>
    <row r="4361" ht="15.75" customHeight="1">
      <c r="A4361" s="1">
        <v>45317.0</v>
      </c>
      <c r="B4361" s="2" t="s">
        <v>4135</v>
      </c>
      <c r="C4361" s="2" t="s">
        <v>65</v>
      </c>
      <c r="D4361" s="1">
        <v>26464.0</v>
      </c>
      <c r="E4361" s="2" t="s">
        <v>37</v>
      </c>
      <c r="F4361" s="2">
        <v>454.0</v>
      </c>
      <c r="G4361" s="2" t="s">
        <v>44</v>
      </c>
      <c r="H4361" s="2" t="s">
        <v>45</v>
      </c>
      <c r="I4361" s="2" t="s">
        <v>25</v>
      </c>
      <c r="J4361" s="2" t="str">
        <f t="array" ref="J4361">XLOOKUP('Transaction Data'!$G4361,Product_Code,Biscuit_Brand)</f>
        <v>Butter Crunch</v>
      </c>
      <c r="K4361" s="2">
        <f t="array" ref="K4361">XLOOKUP('Transaction Data'!$G4361,Product_Code,Cost)</f>
        <v>10</v>
      </c>
      <c r="L4361" s="2">
        <f t="array" ref="L4361">XLOOKUP('Transaction Data'!$G4361,Product_Code,Unit_Price)</f>
        <v>11</v>
      </c>
      <c r="M4361" s="3">
        <f>'Transaction Data'!$F4361*'Transaction Data'!$K4361</f>
        <v>4540</v>
      </c>
      <c r="N4361" s="3">
        <f>'Transaction Data'!$F4361*'Transaction Data'!$L4361</f>
        <v>4994</v>
      </c>
      <c r="O4361" s="3">
        <f>'Transaction Data'!$N4361-'Transaction Data'!$M4361</f>
        <v>454</v>
      </c>
      <c r="P4361" s="2">
        <f>DATEDIF('Transaction Data'!$D4361,'Transaction Data'!$A4361,"y")</f>
        <v>51</v>
      </c>
      <c r="Q4361" s="2" t="str">
        <f>FLOOR('Transaction Data'!$P4361,15)&amp;"-"&amp;FLOOR('Transaction Data'!$P4361,15)+14</f>
        <v>45-59</v>
      </c>
      <c r="R4361" s="2" t="str">
        <f>IF('Transaction Data'!$L4361&lt;=10,"Less Expensive","Expensive")</f>
        <v>Expensive</v>
      </c>
      <c r="S4361" s="4">
        <f>WEEKDAY('Transaction Data'!$A4361)</f>
        <v>6</v>
      </c>
      <c r="T4361" s="2" t="str">
        <f>IF(WEEKDAY('Transaction Data'!$A4361,2)&lt;6,"Weekday","Weekend")</f>
        <v>Weekday</v>
      </c>
    </row>
    <row r="4362" ht="15.75" customHeight="1">
      <c r="A4362" s="1">
        <v>45492.0</v>
      </c>
      <c r="B4362" s="2" t="s">
        <v>4136</v>
      </c>
      <c r="C4362" s="2" t="s">
        <v>78</v>
      </c>
      <c r="D4362" s="1">
        <v>25978.0</v>
      </c>
      <c r="E4362" s="2" t="s">
        <v>63</v>
      </c>
      <c r="F4362" s="2">
        <v>462.0</v>
      </c>
      <c r="G4362" s="2" t="s">
        <v>38</v>
      </c>
      <c r="H4362" s="2" t="s">
        <v>49</v>
      </c>
      <c r="I4362" s="2" t="s">
        <v>25</v>
      </c>
      <c r="J4362" s="2" t="str">
        <f t="array" ref="J4362">XLOOKUP('Transaction Data'!$G4362,Product_Code,Biscuit_Brand)</f>
        <v>Ginger Snaps</v>
      </c>
      <c r="K4362" s="2">
        <f t="array" ref="K4362">XLOOKUP('Transaction Data'!$G4362,Product_Code,Cost)</f>
        <v>14</v>
      </c>
      <c r="L4362" s="2">
        <f t="array" ref="L4362">XLOOKUP('Transaction Data'!$G4362,Product_Code,Unit_Price)</f>
        <v>28</v>
      </c>
      <c r="M4362" s="3">
        <f>'Transaction Data'!$F4362*'Transaction Data'!$K4362</f>
        <v>6468</v>
      </c>
      <c r="N4362" s="3">
        <f>'Transaction Data'!$F4362*'Transaction Data'!$L4362</f>
        <v>12936</v>
      </c>
      <c r="O4362" s="3">
        <f>'Transaction Data'!$N4362-'Transaction Data'!$M4362</f>
        <v>6468</v>
      </c>
      <c r="P4362" s="2">
        <f>DATEDIF('Transaction Data'!$D4362,'Transaction Data'!$A4362,"y")</f>
        <v>53</v>
      </c>
      <c r="Q4362" s="2" t="str">
        <f>FLOOR('Transaction Data'!$P4362,15)&amp;"-"&amp;FLOOR('Transaction Data'!$P4362,15)+14</f>
        <v>45-59</v>
      </c>
      <c r="R4362" s="2" t="str">
        <f>IF('Transaction Data'!$L4362&lt;=10,"Less Expensive","Expensive")</f>
        <v>Expensive</v>
      </c>
      <c r="S4362" s="4">
        <f>WEEKDAY('Transaction Data'!$A4362)</f>
        <v>6</v>
      </c>
      <c r="T4362" s="2" t="str">
        <f>IF(WEEKDAY('Transaction Data'!$A4362,2)&lt;6,"Weekday","Weekend")</f>
        <v>Weekday</v>
      </c>
    </row>
    <row r="4363" ht="15.75" customHeight="1">
      <c r="A4363" s="1">
        <v>45358.0</v>
      </c>
      <c r="B4363" s="2" t="s">
        <v>4137</v>
      </c>
      <c r="C4363" s="2" t="s">
        <v>51</v>
      </c>
      <c r="D4363" s="1">
        <v>36896.0</v>
      </c>
      <c r="E4363" s="2" t="s">
        <v>22</v>
      </c>
      <c r="F4363" s="2">
        <v>252.0</v>
      </c>
      <c r="G4363" s="2" t="s">
        <v>44</v>
      </c>
      <c r="H4363" s="2" t="s">
        <v>52</v>
      </c>
      <c r="I4363" s="2" t="s">
        <v>25</v>
      </c>
      <c r="J4363" s="2" t="str">
        <f t="array" ref="J4363">XLOOKUP('Transaction Data'!$G4363,Product_Code,Biscuit_Brand)</f>
        <v>Butter Crunch</v>
      </c>
      <c r="K4363" s="2">
        <f t="array" ref="K4363">XLOOKUP('Transaction Data'!$G4363,Product_Code,Cost)</f>
        <v>10</v>
      </c>
      <c r="L4363" s="2">
        <f t="array" ref="L4363">XLOOKUP('Transaction Data'!$G4363,Product_Code,Unit_Price)</f>
        <v>11</v>
      </c>
      <c r="M4363" s="3">
        <f>'Transaction Data'!$F4363*'Transaction Data'!$K4363</f>
        <v>2520</v>
      </c>
      <c r="N4363" s="3">
        <f>'Transaction Data'!$F4363*'Transaction Data'!$L4363</f>
        <v>2772</v>
      </c>
      <c r="O4363" s="3">
        <f>'Transaction Data'!$N4363-'Transaction Data'!$M4363</f>
        <v>252</v>
      </c>
      <c r="P4363" s="2">
        <f>DATEDIF('Transaction Data'!$D4363,'Transaction Data'!$A4363,"y")</f>
        <v>23</v>
      </c>
      <c r="Q4363" s="2" t="str">
        <f>FLOOR('Transaction Data'!$P4363,15)&amp;"-"&amp;FLOOR('Transaction Data'!$P4363,15)+14</f>
        <v>15-29</v>
      </c>
      <c r="R4363" s="2" t="str">
        <f>IF('Transaction Data'!$L4363&lt;=10,"Less Expensive","Expensive")</f>
        <v>Expensive</v>
      </c>
      <c r="S4363" s="4">
        <f>WEEKDAY('Transaction Data'!$A4363)</f>
        <v>5</v>
      </c>
      <c r="T4363" s="2" t="str">
        <f>IF(WEEKDAY('Transaction Data'!$A4363,2)&lt;6,"Weekday","Weekend")</f>
        <v>Weekday</v>
      </c>
    </row>
    <row r="4364" ht="15.75" customHeight="1">
      <c r="A4364" s="1">
        <v>45477.0</v>
      </c>
      <c r="B4364" s="2" t="s">
        <v>4138</v>
      </c>
      <c r="C4364" s="2" t="s">
        <v>41</v>
      </c>
      <c r="D4364" s="1">
        <v>18644.0</v>
      </c>
      <c r="E4364" s="2" t="s">
        <v>63</v>
      </c>
      <c r="F4364" s="2">
        <v>459.0</v>
      </c>
      <c r="G4364" s="2" t="s">
        <v>57</v>
      </c>
      <c r="H4364" s="2" t="s">
        <v>49</v>
      </c>
      <c r="I4364" s="2" t="s">
        <v>25</v>
      </c>
      <c r="J4364" s="2" t="str">
        <f t="array" ref="J4364">XLOOKUP('Transaction Data'!$G4364,Product_Code,Biscuit_Brand)</f>
        <v>Oatmeal Cookies</v>
      </c>
      <c r="K4364" s="2">
        <f t="array" ref="K4364">XLOOKUP('Transaction Data'!$G4364,Product_Code,Cost)</f>
        <v>19</v>
      </c>
      <c r="L4364" s="2">
        <f t="array" ref="L4364">XLOOKUP('Transaction Data'!$G4364,Product_Code,Unit_Price)</f>
        <v>23</v>
      </c>
      <c r="M4364" s="3">
        <f>'Transaction Data'!$F4364*'Transaction Data'!$K4364</f>
        <v>8721</v>
      </c>
      <c r="N4364" s="3">
        <f>'Transaction Data'!$F4364*'Transaction Data'!$L4364</f>
        <v>10557</v>
      </c>
      <c r="O4364" s="3">
        <f>'Transaction Data'!$N4364-'Transaction Data'!$M4364</f>
        <v>1836</v>
      </c>
      <c r="P4364" s="2">
        <f>DATEDIF('Transaction Data'!$D4364,'Transaction Data'!$A4364,"y")</f>
        <v>73</v>
      </c>
      <c r="Q4364" s="2" t="str">
        <f>FLOOR('Transaction Data'!$P4364,15)&amp;"-"&amp;FLOOR('Transaction Data'!$P4364,15)+14</f>
        <v>60-74</v>
      </c>
      <c r="R4364" s="2" t="str">
        <f>IF('Transaction Data'!$L4364&lt;=10,"Less Expensive","Expensive")</f>
        <v>Expensive</v>
      </c>
      <c r="S4364" s="4">
        <f>WEEKDAY('Transaction Data'!$A4364)</f>
        <v>5</v>
      </c>
      <c r="T4364" s="2" t="str">
        <f>IF(WEEKDAY('Transaction Data'!$A4364,2)&lt;6,"Weekday","Weekend")</f>
        <v>Weekday</v>
      </c>
    </row>
    <row r="4365" ht="15.75" customHeight="1">
      <c r="A4365" s="1">
        <v>45318.0</v>
      </c>
      <c r="B4365" s="2" t="s">
        <v>4139</v>
      </c>
      <c r="C4365" s="2" t="s">
        <v>78</v>
      </c>
      <c r="D4365" s="1">
        <v>36090.0</v>
      </c>
      <c r="E4365" s="2" t="s">
        <v>63</v>
      </c>
      <c r="F4365" s="2">
        <v>453.0</v>
      </c>
      <c r="G4365" s="2" t="s">
        <v>23</v>
      </c>
      <c r="H4365" s="2" t="s">
        <v>52</v>
      </c>
      <c r="I4365" s="2" t="s">
        <v>25</v>
      </c>
      <c r="J4365" s="2" t="str">
        <f t="array" ref="J4365">XLOOKUP('Transaction Data'!$G4365,Product_Code,Biscuit_Brand)</f>
        <v>Cinnamon Swirls</v>
      </c>
      <c r="K4365" s="2">
        <f t="array" ref="K4365">XLOOKUP('Transaction Data'!$G4365,Product_Code,Cost)</f>
        <v>10</v>
      </c>
      <c r="L4365" s="2">
        <f t="array" ref="L4365">XLOOKUP('Transaction Data'!$G4365,Product_Code,Unit_Price)</f>
        <v>14</v>
      </c>
      <c r="M4365" s="3">
        <f>'Transaction Data'!$F4365*'Transaction Data'!$K4365</f>
        <v>4530</v>
      </c>
      <c r="N4365" s="3">
        <f>'Transaction Data'!$F4365*'Transaction Data'!$L4365</f>
        <v>6342</v>
      </c>
      <c r="O4365" s="3">
        <f>'Transaction Data'!$N4365-'Transaction Data'!$M4365</f>
        <v>1812</v>
      </c>
      <c r="P4365" s="2">
        <f>DATEDIF('Transaction Data'!$D4365,'Transaction Data'!$A4365,"y")</f>
        <v>25</v>
      </c>
      <c r="Q4365" s="2" t="str">
        <f>FLOOR('Transaction Data'!$P4365,15)&amp;"-"&amp;FLOOR('Transaction Data'!$P4365,15)+14</f>
        <v>15-29</v>
      </c>
      <c r="R4365" s="2" t="str">
        <f>IF('Transaction Data'!$L4365&lt;=10,"Less Expensive","Expensive")</f>
        <v>Expensive</v>
      </c>
      <c r="S4365" s="4">
        <f>WEEKDAY('Transaction Data'!$A4365)</f>
        <v>7</v>
      </c>
      <c r="T4365" s="2" t="str">
        <f>IF(WEEKDAY('Transaction Data'!$A4365,2)&lt;6,"Weekday","Weekend")</f>
        <v>Weekend</v>
      </c>
    </row>
    <row r="4366" ht="15.75" customHeight="1">
      <c r="A4366" s="1">
        <v>45401.0</v>
      </c>
      <c r="B4366" s="2" t="s">
        <v>4140</v>
      </c>
      <c r="C4366" s="2" t="s">
        <v>47</v>
      </c>
      <c r="D4366" s="1">
        <v>34709.0</v>
      </c>
      <c r="E4366" s="2" t="s">
        <v>27</v>
      </c>
      <c r="F4366" s="2">
        <v>93.0</v>
      </c>
      <c r="G4366" s="2" t="s">
        <v>44</v>
      </c>
      <c r="H4366" s="2" t="s">
        <v>34</v>
      </c>
      <c r="I4366" s="2" t="s">
        <v>25</v>
      </c>
      <c r="J4366" s="2" t="str">
        <f t="array" ref="J4366">XLOOKUP('Transaction Data'!$G4366,Product_Code,Biscuit_Brand)</f>
        <v>Butter Crunch</v>
      </c>
      <c r="K4366" s="2">
        <f t="array" ref="K4366">XLOOKUP('Transaction Data'!$G4366,Product_Code,Cost)</f>
        <v>10</v>
      </c>
      <c r="L4366" s="2">
        <f t="array" ref="L4366">XLOOKUP('Transaction Data'!$G4366,Product_Code,Unit_Price)</f>
        <v>11</v>
      </c>
      <c r="M4366" s="3">
        <f>'Transaction Data'!$F4366*'Transaction Data'!$K4366</f>
        <v>930</v>
      </c>
      <c r="N4366" s="3">
        <f>'Transaction Data'!$F4366*'Transaction Data'!$L4366</f>
        <v>1023</v>
      </c>
      <c r="O4366" s="3">
        <f>'Transaction Data'!$N4366-'Transaction Data'!$M4366</f>
        <v>93</v>
      </c>
      <c r="P4366" s="2">
        <f>DATEDIF('Transaction Data'!$D4366,'Transaction Data'!$A4366,"y")</f>
        <v>29</v>
      </c>
      <c r="Q4366" s="2" t="str">
        <f>FLOOR('Transaction Data'!$P4366,15)&amp;"-"&amp;FLOOR('Transaction Data'!$P4366,15)+14</f>
        <v>15-29</v>
      </c>
      <c r="R4366" s="2" t="str">
        <f>IF('Transaction Data'!$L4366&lt;=10,"Less Expensive","Expensive")</f>
        <v>Expensive</v>
      </c>
      <c r="S4366" s="4">
        <f>WEEKDAY('Transaction Data'!$A4366)</f>
        <v>6</v>
      </c>
      <c r="T4366" s="2" t="str">
        <f>IF(WEEKDAY('Transaction Data'!$A4366,2)&lt;6,"Weekday","Weekend")</f>
        <v>Weekday</v>
      </c>
    </row>
    <row r="4367" ht="15.75" customHeight="1">
      <c r="A4367" s="1">
        <v>45403.0</v>
      </c>
      <c r="B4367" s="2" t="s">
        <v>4141</v>
      </c>
      <c r="C4367" s="2" t="s">
        <v>51</v>
      </c>
      <c r="D4367" s="1">
        <v>23668.0</v>
      </c>
      <c r="E4367" s="2" t="s">
        <v>63</v>
      </c>
      <c r="F4367" s="2">
        <v>456.0</v>
      </c>
      <c r="G4367" s="2" t="s">
        <v>38</v>
      </c>
      <c r="H4367" s="2" t="s">
        <v>34</v>
      </c>
      <c r="I4367" s="2" t="s">
        <v>25</v>
      </c>
      <c r="J4367" s="2" t="str">
        <f t="array" ref="J4367">XLOOKUP('Transaction Data'!$G4367,Product_Code,Biscuit_Brand)</f>
        <v>Ginger Snaps</v>
      </c>
      <c r="K4367" s="2">
        <f t="array" ref="K4367">XLOOKUP('Transaction Data'!$G4367,Product_Code,Cost)</f>
        <v>14</v>
      </c>
      <c r="L4367" s="2">
        <f t="array" ref="L4367">XLOOKUP('Transaction Data'!$G4367,Product_Code,Unit_Price)</f>
        <v>28</v>
      </c>
      <c r="M4367" s="3">
        <f>'Transaction Data'!$F4367*'Transaction Data'!$K4367</f>
        <v>6384</v>
      </c>
      <c r="N4367" s="3">
        <f>'Transaction Data'!$F4367*'Transaction Data'!$L4367</f>
        <v>12768</v>
      </c>
      <c r="O4367" s="3">
        <f>'Transaction Data'!$N4367-'Transaction Data'!$M4367</f>
        <v>6384</v>
      </c>
      <c r="P4367" s="2">
        <f>DATEDIF('Transaction Data'!$D4367,'Transaction Data'!$A4367,"y")</f>
        <v>59</v>
      </c>
      <c r="Q4367" s="2" t="str">
        <f>FLOOR('Transaction Data'!$P4367,15)&amp;"-"&amp;FLOOR('Transaction Data'!$P4367,15)+14</f>
        <v>45-59</v>
      </c>
      <c r="R4367" s="2" t="str">
        <f>IF('Transaction Data'!$L4367&lt;=10,"Less Expensive","Expensive")</f>
        <v>Expensive</v>
      </c>
      <c r="S4367" s="4">
        <f>WEEKDAY('Transaction Data'!$A4367)</f>
        <v>1</v>
      </c>
      <c r="T4367" s="2" t="str">
        <f>IF(WEEKDAY('Transaction Data'!$A4367,2)&lt;6,"Weekday","Weekend")</f>
        <v>Weekend</v>
      </c>
    </row>
    <row r="4368" ht="15.75" customHeight="1">
      <c r="A4368" s="1">
        <v>45440.0</v>
      </c>
      <c r="B4368" s="2" t="s">
        <v>4142</v>
      </c>
      <c r="C4368" s="2" t="s">
        <v>47</v>
      </c>
      <c r="D4368" s="1">
        <v>19594.0</v>
      </c>
      <c r="E4368" s="2" t="s">
        <v>37</v>
      </c>
      <c r="F4368" s="2">
        <v>496.0</v>
      </c>
      <c r="G4368" s="2" t="s">
        <v>61</v>
      </c>
      <c r="H4368" s="2" t="s">
        <v>39</v>
      </c>
      <c r="I4368" s="2" t="s">
        <v>25</v>
      </c>
      <c r="J4368" s="2" t="str">
        <f t="array" ref="J4368">XLOOKUP('Transaction Data'!$G4368,Product_Code,Biscuit_Brand)</f>
        <v>Choco Delight</v>
      </c>
      <c r="K4368" s="2">
        <f t="array" ref="K4368">XLOOKUP('Transaction Data'!$G4368,Product_Code,Cost)</f>
        <v>3</v>
      </c>
      <c r="L4368" s="2">
        <f t="array" ref="L4368">XLOOKUP('Transaction Data'!$G4368,Product_Code,Unit_Price)</f>
        <v>5</v>
      </c>
      <c r="M4368" s="3">
        <f>'Transaction Data'!$F4368*'Transaction Data'!$K4368</f>
        <v>1488</v>
      </c>
      <c r="N4368" s="3">
        <f>'Transaction Data'!$F4368*'Transaction Data'!$L4368</f>
        <v>2480</v>
      </c>
      <c r="O4368" s="3">
        <f>'Transaction Data'!$N4368-'Transaction Data'!$M4368</f>
        <v>992</v>
      </c>
      <c r="P4368" s="2">
        <f>DATEDIF('Transaction Data'!$D4368,'Transaction Data'!$A4368,"y")</f>
        <v>70</v>
      </c>
      <c r="Q4368" s="2" t="str">
        <f>FLOOR('Transaction Data'!$P4368,15)&amp;"-"&amp;FLOOR('Transaction Data'!$P4368,15)+14</f>
        <v>60-74</v>
      </c>
      <c r="R4368" s="2" t="str">
        <f>IF('Transaction Data'!$L4368&lt;=10,"Less Expensive","Expensive")</f>
        <v>Less Expensive</v>
      </c>
      <c r="S4368" s="4">
        <f>WEEKDAY('Transaction Data'!$A4368)</f>
        <v>3</v>
      </c>
      <c r="T4368" s="2" t="str">
        <f>IF(WEEKDAY('Transaction Data'!$A4368,2)&lt;6,"Weekday","Weekend")</f>
        <v>Weekday</v>
      </c>
    </row>
    <row r="4369" ht="15.75" customHeight="1">
      <c r="A4369" s="1">
        <v>45368.0</v>
      </c>
      <c r="B4369" s="2" t="s">
        <v>4143</v>
      </c>
      <c r="C4369" s="2" t="s">
        <v>69</v>
      </c>
      <c r="D4369" s="1">
        <v>22426.0</v>
      </c>
      <c r="E4369" s="2" t="s">
        <v>63</v>
      </c>
      <c r="F4369" s="2">
        <v>392.0</v>
      </c>
      <c r="G4369" s="2" t="s">
        <v>44</v>
      </c>
      <c r="H4369" s="2" t="s">
        <v>42</v>
      </c>
      <c r="I4369" s="2" t="s">
        <v>25</v>
      </c>
      <c r="J4369" s="2" t="str">
        <f t="array" ref="J4369">XLOOKUP('Transaction Data'!$G4369,Product_Code,Biscuit_Brand)</f>
        <v>Butter Crunch</v>
      </c>
      <c r="K4369" s="2">
        <f t="array" ref="K4369">XLOOKUP('Transaction Data'!$G4369,Product_Code,Cost)</f>
        <v>10</v>
      </c>
      <c r="L4369" s="2">
        <f t="array" ref="L4369">XLOOKUP('Transaction Data'!$G4369,Product_Code,Unit_Price)</f>
        <v>11</v>
      </c>
      <c r="M4369" s="3">
        <f>'Transaction Data'!$F4369*'Transaction Data'!$K4369</f>
        <v>3920</v>
      </c>
      <c r="N4369" s="3">
        <f>'Transaction Data'!$F4369*'Transaction Data'!$L4369</f>
        <v>4312</v>
      </c>
      <c r="O4369" s="3">
        <f>'Transaction Data'!$N4369-'Transaction Data'!$M4369</f>
        <v>392</v>
      </c>
      <c r="P4369" s="2">
        <f>DATEDIF('Transaction Data'!$D4369,'Transaction Data'!$A4369,"y")</f>
        <v>62</v>
      </c>
      <c r="Q4369" s="2" t="str">
        <f>FLOOR('Transaction Data'!$P4369,15)&amp;"-"&amp;FLOOR('Transaction Data'!$P4369,15)+14</f>
        <v>60-74</v>
      </c>
      <c r="R4369" s="2" t="str">
        <f>IF('Transaction Data'!$L4369&lt;=10,"Less Expensive","Expensive")</f>
        <v>Expensive</v>
      </c>
      <c r="S4369" s="4">
        <f>WEEKDAY('Transaction Data'!$A4369)</f>
        <v>1</v>
      </c>
      <c r="T4369" s="2" t="str">
        <f>IF(WEEKDAY('Transaction Data'!$A4369,2)&lt;6,"Weekday","Weekend")</f>
        <v>Weekend</v>
      </c>
    </row>
    <row r="4370" ht="15.75" customHeight="1">
      <c r="A4370" s="1">
        <v>45424.0</v>
      </c>
      <c r="B4370" s="2" t="s">
        <v>4144</v>
      </c>
      <c r="C4370" s="2" t="s">
        <v>47</v>
      </c>
      <c r="D4370" s="1">
        <v>32161.0</v>
      </c>
      <c r="E4370" s="2" t="s">
        <v>27</v>
      </c>
      <c r="F4370" s="2">
        <v>100.0</v>
      </c>
      <c r="G4370" s="2" t="s">
        <v>38</v>
      </c>
      <c r="H4370" s="2" t="s">
        <v>45</v>
      </c>
      <c r="I4370" s="2" t="s">
        <v>25</v>
      </c>
      <c r="J4370" s="2" t="str">
        <f t="array" ref="J4370">XLOOKUP('Transaction Data'!$G4370,Product_Code,Biscuit_Brand)</f>
        <v>Ginger Snaps</v>
      </c>
      <c r="K4370" s="2">
        <f t="array" ref="K4370">XLOOKUP('Transaction Data'!$G4370,Product_Code,Cost)</f>
        <v>14</v>
      </c>
      <c r="L4370" s="2">
        <f t="array" ref="L4370">XLOOKUP('Transaction Data'!$G4370,Product_Code,Unit_Price)</f>
        <v>28</v>
      </c>
      <c r="M4370" s="3">
        <f>'Transaction Data'!$F4370*'Transaction Data'!$K4370</f>
        <v>1400</v>
      </c>
      <c r="N4370" s="3">
        <f>'Transaction Data'!$F4370*'Transaction Data'!$L4370</f>
        <v>2800</v>
      </c>
      <c r="O4370" s="3">
        <f>'Transaction Data'!$N4370-'Transaction Data'!$M4370</f>
        <v>1400</v>
      </c>
      <c r="P4370" s="2">
        <f>DATEDIF('Transaction Data'!$D4370,'Transaction Data'!$A4370,"y")</f>
        <v>36</v>
      </c>
      <c r="Q4370" s="2" t="str">
        <f>FLOOR('Transaction Data'!$P4370,15)&amp;"-"&amp;FLOOR('Transaction Data'!$P4370,15)+14</f>
        <v>30-44</v>
      </c>
      <c r="R4370" s="2" t="str">
        <f>IF('Transaction Data'!$L4370&lt;=10,"Less Expensive","Expensive")</f>
        <v>Expensive</v>
      </c>
      <c r="S4370" s="4">
        <f>WEEKDAY('Transaction Data'!$A4370)</f>
        <v>1</v>
      </c>
      <c r="T4370" s="2" t="str">
        <f>IF(WEEKDAY('Transaction Data'!$A4370,2)&lt;6,"Weekday","Weekend")</f>
        <v>Weekend</v>
      </c>
    </row>
    <row r="4371" ht="15.75" customHeight="1">
      <c r="A4371" s="1">
        <v>45406.0</v>
      </c>
      <c r="B4371" s="2" t="s">
        <v>4145</v>
      </c>
      <c r="C4371" s="2" t="s">
        <v>21</v>
      </c>
      <c r="D4371" s="1">
        <v>36389.0</v>
      </c>
      <c r="E4371" s="2" t="s">
        <v>63</v>
      </c>
      <c r="F4371" s="2">
        <v>183.0</v>
      </c>
      <c r="G4371" s="2" t="s">
        <v>23</v>
      </c>
      <c r="H4371" s="2" t="s">
        <v>49</v>
      </c>
      <c r="I4371" s="2" t="s">
        <v>25</v>
      </c>
      <c r="J4371" s="2" t="str">
        <f t="array" ref="J4371">XLOOKUP('Transaction Data'!$G4371,Product_Code,Biscuit_Brand)</f>
        <v>Cinnamon Swirls</v>
      </c>
      <c r="K4371" s="2">
        <f t="array" ref="K4371">XLOOKUP('Transaction Data'!$G4371,Product_Code,Cost)</f>
        <v>10</v>
      </c>
      <c r="L4371" s="2">
        <f t="array" ref="L4371">XLOOKUP('Transaction Data'!$G4371,Product_Code,Unit_Price)</f>
        <v>14</v>
      </c>
      <c r="M4371" s="3">
        <f>'Transaction Data'!$F4371*'Transaction Data'!$K4371</f>
        <v>1830</v>
      </c>
      <c r="N4371" s="3">
        <f>'Transaction Data'!$F4371*'Transaction Data'!$L4371</f>
        <v>2562</v>
      </c>
      <c r="O4371" s="3">
        <f>'Transaction Data'!$N4371-'Transaction Data'!$M4371</f>
        <v>732</v>
      </c>
      <c r="P4371" s="2">
        <f>DATEDIF('Transaction Data'!$D4371,'Transaction Data'!$A4371,"y")</f>
        <v>24</v>
      </c>
      <c r="Q4371" s="2" t="str">
        <f>FLOOR('Transaction Data'!$P4371,15)&amp;"-"&amp;FLOOR('Transaction Data'!$P4371,15)+14</f>
        <v>15-29</v>
      </c>
      <c r="R4371" s="2" t="str">
        <f>IF('Transaction Data'!$L4371&lt;=10,"Less Expensive","Expensive")</f>
        <v>Expensive</v>
      </c>
      <c r="S4371" s="4">
        <f>WEEKDAY('Transaction Data'!$A4371)</f>
        <v>4</v>
      </c>
      <c r="T4371" s="2" t="str">
        <f>IF(WEEKDAY('Transaction Data'!$A4371,2)&lt;6,"Weekday","Weekend")</f>
        <v>Weekday</v>
      </c>
    </row>
    <row r="4372" ht="15.75" customHeight="1">
      <c r="A4372" s="1">
        <v>45338.0</v>
      </c>
      <c r="B4372" s="2" t="s">
        <v>4146</v>
      </c>
      <c r="C4372" s="2" t="s">
        <v>51</v>
      </c>
      <c r="D4372" s="1">
        <v>37519.0</v>
      </c>
      <c r="E4372" s="2" t="s">
        <v>63</v>
      </c>
      <c r="F4372" s="2">
        <v>49.0</v>
      </c>
      <c r="G4372" s="2" t="s">
        <v>44</v>
      </c>
      <c r="H4372" s="2" t="s">
        <v>52</v>
      </c>
      <c r="I4372" s="2" t="s">
        <v>25</v>
      </c>
      <c r="J4372" s="2" t="str">
        <f t="array" ref="J4372">XLOOKUP('Transaction Data'!$G4372,Product_Code,Biscuit_Brand)</f>
        <v>Butter Crunch</v>
      </c>
      <c r="K4372" s="2">
        <f t="array" ref="K4372">XLOOKUP('Transaction Data'!$G4372,Product_Code,Cost)</f>
        <v>10</v>
      </c>
      <c r="L4372" s="2">
        <f t="array" ref="L4372">XLOOKUP('Transaction Data'!$G4372,Product_Code,Unit_Price)</f>
        <v>11</v>
      </c>
      <c r="M4372" s="3">
        <f>'Transaction Data'!$F4372*'Transaction Data'!$K4372</f>
        <v>490</v>
      </c>
      <c r="N4372" s="3">
        <f>'Transaction Data'!$F4372*'Transaction Data'!$L4372</f>
        <v>539</v>
      </c>
      <c r="O4372" s="3">
        <f>'Transaction Data'!$N4372-'Transaction Data'!$M4372</f>
        <v>49</v>
      </c>
      <c r="P4372" s="2">
        <f>DATEDIF('Transaction Data'!$D4372,'Transaction Data'!$A4372,"y")</f>
        <v>21</v>
      </c>
      <c r="Q4372" s="2" t="str">
        <f>FLOOR('Transaction Data'!$P4372,15)&amp;"-"&amp;FLOOR('Transaction Data'!$P4372,15)+14</f>
        <v>15-29</v>
      </c>
      <c r="R4372" s="2" t="str">
        <f>IF('Transaction Data'!$L4372&lt;=10,"Less Expensive","Expensive")</f>
        <v>Expensive</v>
      </c>
      <c r="S4372" s="4">
        <f>WEEKDAY('Transaction Data'!$A4372)</f>
        <v>6</v>
      </c>
      <c r="T4372" s="2" t="str">
        <f>IF(WEEKDAY('Transaction Data'!$A4372,2)&lt;6,"Weekday","Weekend")</f>
        <v>Weekday</v>
      </c>
    </row>
    <row r="4373" ht="15.75" customHeight="1">
      <c r="A4373" s="1">
        <v>45324.0</v>
      </c>
      <c r="B4373" s="2" t="s">
        <v>4147</v>
      </c>
      <c r="C4373" s="2" t="s">
        <v>78</v>
      </c>
      <c r="D4373" s="1">
        <v>32414.0</v>
      </c>
      <c r="E4373" s="2" t="s">
        <v>22</v>
      </c>
      <c r="F4373" s="2">
        <v>14.0</v>
      </c>
      <c r="G4373" s="2" t="s">
        <v>38</v>
      </c>
      <c r="H4373" s="2" t="s">
        <v>49</v>
      </c>
      <c r="I4373" s="2" t="s">
        <v>25</v>
      </c>
      <c r="J4373" s="2" t="str">
        <f t="array" ref="J4373">XLOOKUP('Transaction Data'!$G4373,Product_Code,Biscuit_Brand)</f>
        <v>Ginger Snaps</v>
      </c>
      <c r="K4373" s="2">
        <f t="array" ref="K4373">XLOOKUP('Transaction Data'!$G4373,Product_Code,Cost)</f>
        <v>14</v>
      </c>
      <c r="L4373" s="2">
        <f t="array" ref="L4373">XLOOKUP('Transaction Data'!$G4373,Product_Code,Unit_Price)</f>
        <v>28</v>
      </c>
      <c r="M4373" s="3">
        <f>'Transaction Data'!$F4373*'Transaction Data'!$K4373</f>
        <v>196</v>
      </c>
      <c r="N4373" s="3">
        <f>'Transaction Data'!$F4373*'Transaction Data'!$L4373</f>
        <v>392</v>
      </c>
      <c r="O4373" s="3">
        <f>'Transaction Data'!$N4373-'Transaction Data'!$M4373</f>
        <v>196</v>
      </c>
      <c r="P4373" s="2">
        <f>DATEDIF('Transaction Data'!$D4373,'Transaction Data'!$A4373,"y")</f>
        <v>35</v>
      </c>
      <c r="Q4373" s="2" t="str">
        <f>FLOOR('Transaction Data'!$P4373,15)&amp;"-"&amp;FLOOR('Transaction Data'!$P4373,15)+14</f>
        <v>30-44</v>
      </c>
      <c r="R4373" s="2" t="str">
        <f>IF('Transaction Data'!$L4373&lt;=10,"Less Expensive","Expensive")</f>
        <v>Expensive</v>
      </c>
      <c r="S4373" s="4">
        <f>WEEKDAY('Transaction Data'!$A4373)</f>
        <v>6</v>
      </c>
      <c r="T4373" s="2" t="str">
        <f>IF(WEEKDAY('Transaction Data'!$A4373,2)&lt;6,"Weekday","Weekend")</f>
        <v>Weekday</v>
      </c>
    </row>
    <row r="4374" ht="15.75" customHeight="1">
      <c r="A4374" s="1">
        <v>45309.0</v>
      </c>
      <c r="B4374" s="2" t="s">
        <v>4148</v>
      </c>
      <c r="C4374" s="2" t="s">
        <v>78</v>
      </c>
      <c r="D4374" s="1">
        <v>34559.0</v>
      </c>
      <c r="E4374" s="2" t="s">
        <v>37</v>
      </c>
      <c r="F4374" s="2">
        <v>102.0</v>
      </c>
      <c r="G4374" s="2" t="s">
        <v>23</v>
      </c>
      <c r="H4374" s="2" t="s">
        <v>52</v>
      </c>
      <c r="I4374" s="2" t="s">
        <v>25</v>
      </c>
      <c r="J4374" s="2" t="str">
        <f t="array" ref="J4374">XLOOKUP('Transaction Data'!$G4374,Product_Code,Biscuit_Brand)</f>
        <v>Cinnamon Swirls</v>
      </c>
      <c r="K4374" s="2">
        <f t="array" ref="K4374">XLOOKUP('Transaction Data'!$G4374,Product_Code,Cost)</f>
        <v>10</v>
      </c>
      <c r="L4374" s="2">
        <f t="array" ref="L4374">XLOOKUP('Transaction Data'!$G4374,Product_Code,Unit_Price)</f>
        <v>14</v>
      </c>
      <c r="M4374" s="3">
        <f>'Transaction Data'!$F4374*'Transaction Data'!$K4374</f>
        <v>1020</v>
      </c>
      <c r="N4374" s="3">
        <f>'Transaction Data'!$F4374*'Transaction Data'!$L4374</f>
        <v>1428</v>
      </c>
      <c r="O4374" s="3">
        <f>'Transaction Data'!$N4374-'Transaction Data'!$M4374</f>
        <v>408</v>
      </c>
      <c r="P4374" s="2">
        <f>DATEDIF('Transaction Data'!$D4374,'Transaction Data'!$A4374,"y")</f>
        <v>29</v>
      </c>
      <c r="Q4374" s="2" t="str">
        <f>FLOOR('Transaction Data'!$P4374,15)&amp;"-"&amp;FLOOR('Transaction Data'!$P4374,15)+14</f>
        <v>15-29</v>
      </c>
      <c r="R4374" s="2" t="str">
        <f>IF('Transaction Data'!$L4374&lt;=10,"Less Expensive","Expensive")</f>
        <v>Expensive</v>
      </c>
      <c r="S4374" s="4">
        <f>WEEKDAY('Transaction Data'!$A4374)</f>
        <v>5</v>
      </c>
      <c r="T4374" s="2" t="str">
        <f>IF(WEEKDAY('Transaction Data'!$A4374,2)&lt;6,"Weekday","Weekend")</f>
        <v>Weekday</v>
      </c>
    </row>
    <row r="4375" ht="15.75" customHeight="1">
      <c r="A4375" s="1">
        <v>45420.0</v>
      </c>
      <c r="B4375" s="2" t="s">
        <v>4149</v>
      </c>
      <c r="C4375" s="2" t="s">
        <v>65</v>
      </c>
      <c r="D4375" s="1">
        <v>28896.0</v>
      </c>
      <c r="E4375" s="2" t="s">
        <v>27</v>
      </c>
      <c r="F4375" s="2">
        <v>433.0</v>
      </c>
      <c r="G4375" s="2" t="s">
        <v>23</v>
      </c>
      <c r="H4375" s="2" t="s">
        <v>52</v>
      </c>
      <c r="I4375" s="2" t="s">
        <v>25</v>
      </c>
      <c r="J4375" s="2" t="str">
        <f t="array" ref="J4375">XLOOKUP('Transaction Data'!$G4375,Product_Code,Biscuit_Brand)</f>
        <v>Cinnamon Swirls</v>
      </c>
      <c r="K4375" s="2">
        <f t="array" ref="K4375">XLOOKUP('Transaction Data'!$G4375,Product_Code,Cost)</f>
        <v>10</v>
      </c>
      <c r="L4375" s="2">
        <f t="array" ref="L4375">XLOOKUP('Transaction Data'!$G4375,Product_Code,Unit_Price)</f>
        <v>14</v>
      </c>
      <c r="M4375" s="3">
        <f>'Transaction Data'!$F4375*'Transaction Data'!$K4375</f>
        <v>4330</v>
      </c>
      <c r="N4375" s="3">
        <f>'Transaction Data'!$F4375*'Transaction Data'!$L4375</f>
        <v>6062</v>
      </c>
      <c r="O4375" s="3">
        <f>'Transaction Data'!$N4375-'Transaction Data'!$M4375</f>
        <v>1732</v>
      </c>
      <c r="P4375" s="2">
        <f>DATEDIF('Transaction Data'!$D4375,'Transaction Data'!$A4375,"y")</f>
        <v>45</v>
      </c>
      <c r="Q4375" s="2" t="str">
        <f>FLOOR('Transaction Data'!$P4375,15)&amp;"-"&amp;FLOOR('Transaction Data'!$P4375,15)+14</f>
        <v>45-59</v>
      </c>
      <c r="R4375" s="2" t="str">
        <f>IF('Transaction Data'!$L4375&lt;=10,"Less Expensive","Expensive")</f>
        <v>Expensive</v>
      </c>
      <c r="S4375" s="4">
        <f>WEEKDAY('Transaction Data'!$A4375)</f>
        <v>4</v>
      </c>
      <c r="T4375" s="2" t="str">
        <f>IF(WEEKDAY('Transaction Data'!$A4375,2)&lt;6,"Weekday","Weekend")</f>
        <v>Weekday</v>
      </c>
    </row>
    <row r="4376" ht="15.75" customHeight="1">
      <c r="A4376" s="1">
        <v>45503.0</v>
      </c>
      <c r="B4376" s="2" t="s">
        <v>4150</v>
      </c>
      <c r="C4376" s="2" t="s">
        <v>78</v>
      </c>
      <c r="D4376" s="1">
        <v>36904.0</v>
      </c>
      <c r="E4376" s="2" t="s">
        <v>37</v>
      </c>
      <c r="F4376" s="2">
        <v>483.0</v>
      </c>
      <c r="G4376" s="2" t="s">
        <v>23</v>
      </c>
      <c r="H4376" s="2" t="s">
        <v>45</v>
      </c>
      <c r="I4376" s="2" t="s">
        <v>25</v>
      </c>
      <c r="J4376" s="2" t="str">
        <f t="array" ref="J4376">XLOOKUP('Transaction Data'!$G4376,Product_Code,Biscuit_Brand)</f>
        <v>Cinnamon Swirls</v>
      </c>
      <c r="K4376" s="2">
        <f t="array" ref="K4376">XLOOKUP('Transaction Data'!$G4376,Product_Code,Cost)</f>
        <v>10</v>
      </c>
      <c r="L4376" s="2">
        <f t="array" ref="L4376">XLOOKUP('Transaction Data'!$G4376,Product_Code,Unit_Price)</f>
        <v>14</v>
      </c>
      <c r="M4376" s="3">
        <f>'Transaction Data'!$F4376*'Transaction Data'!$K4376</f>
        <v>4830</v>
      </c>
      <c r="N4376" s="3">
        <f>'Transaction Data'!$F4376*'Transaction Data'!$L4376</f>
        <v>6762</v>
      </c>
      <c r="O4376" s="3">
        <f>'Transaction Data'!$N4376-'Transaction Data'!$M4376</f>
        <v>1932</v>
      </c>
      <c r="P4376" s="2">
        <f>DATEDIF('Transaction Data'!$D4376,'Transaction Data'!$A4376,"y")</f>
        <v>23</v>
      </c>
      <c r="Q4376" s="2" t="str">
        <f>FLOOR('Transaction Data'!$P4376,15)&amp;"-"&amp;FLOOR('Transaction Data'!$P4376,15)+14</f>
        <v>15-29</v>
      </c>
      <c r="R4376" s="2" t="str">
        <f>IF('Transaction Data'!$L4376&lt;=10,"Less Expensive","Expensive")</f>
        <v>Expensive</v>
      </c>
      <c r="S4376" s="4">
        <f>WEEKDAY('Transaction Data'!$A4376)</f>
        <v>3</v>
      </c>
      <c r="T4376" s="2" t="str">
        <f>IF(WEEKDAY('Transaction Data'!$A4376,2)&lt;6,"Weekday","Weekend")</f>
        <v>Weekday</v>
      </c>
    </row>
    <row r="4377" ht="15.75" customHeight="1">
      <c r="A4377" s="1">
        <v>45319.0</v>
      </c>
      <c r="B4377" s="2" t="s">
        <v>4151</v>
      </c>
      <c r="C4377" s="2" t="s">
        <v>65</v>
      </c>
      <c r="D4377" s="1">
        <v>17939.0</v>
      </c>
      <c r="E4377" s="2" t="s">
        <v>63</v>
      </c>
      <c r="F4377" s="2">
        <v>458.0</v>
      </c>
      <c r="G4377" s="2" t="s">
        <v>55</v>
      </c>
      <c r="H4377" s="2" t="s">
        <v>49</v>
      </c>
      <c r="I4377" s="2" t="s">
        <v>25</v>
      </c>
      <c r="J4377" s="2" t="str">
        <f t="array" ref="J4377">XLOOKUP('Transaction Data'!$G4377,Product_Code,Biscuit_Brand)</f>
        <v>Vanilla Wafers</v>
      </c>
      <c r="K4377" s="2">
        <f t="array" ref="K4377">XLOOKUP('Transaction Data'!$G4377,Product_Code,Cost)</f>
        <v>18</v>
      </c>
      <c r="L4377" s="2">
        <f t="array" ref="L4377">XLOOKUP('Transaction Data'!$G4377,Product_Code,Unit_Price)</f>
        <v>36</v>
      </c>
      <c r="M4377" s="3">
        <f>'Transaction Data'!$F4377*'Transaction Data'!$K4377</f>
        <v>8244</v>
      </c>
      <c r="N4377" s="3">
        <f>'Transaction Data'!$F4377*'Transaction Data'!$L4377</f>
        <v>16488</v>
      </c>
      <c r="O4377" s="3">
        <f>'Transaction Data'!$N4377-'Transaction Data'!$M4377</f>
        <v>8244</v>
      </c>
      <c r="P4377" s="2">
        <f>DATEDIF('Transaction Data'!$D4377,'Transaction Data'!$A4377,"y")</f>
        <v>74</v>
      </c>
      <c r="Q4377" s="2" t="str">
        <f>FLOOR('Transaction Data'!$P4377,15)&amp;"-"&amp;FLOOR('Transaction Data'!$P4377,15)+14</f>
        <v>60-74</v>
      </c>
      <c r="R4377" s="2" t="str">
        <f>IF('Transaction Data'!$L4377&lt;=10,"Less Expensive","Expensive")</f>
        <v>Expensive</v>
      </c>
      <c r="S4377" s="4">
        <f>WEEKDAY('Transaction Data'!$A4377)</f>
        <v>1</v>
      </c>
      <c r="T4377" s="2" t="str">
        <f>IF(WEEKDAY('Transaction Data'!$A4377,2)&lt;6,"Weekday","Weekend")</f>
        <v>Weekend</v>
      </c>
    </row>
    <row r="4378" ht="15.75" customHeight="1">
      <c r="A4378" s="1">
        <v>45322.0</v>
      </c>
      <c r="B4378" s="2" t="s">
        <v>4152</v>
      </c>
      <c r="C4378" s="2" t="s">
        <v>72</v>
      </c>
      <c r="D4378" s="1">
        <v>22458.0</v>
      </c>
      <c r="E4378" s="2" t="s">
        <v>27</v>
      </c>
      <c r="F4378" s="2">
        <v>250.0</v>
      </c>
      <c r="G4378" s="2" t="s">
        <v>55</v>
      </c>
      <c r="H4378" s="2" t="s">
        <v>52</v>
      </c>
      <c r="I4378" s="2" t="s">
        <v>25</v>
      </c>
      <c r="J4378" s="2" t="str">
        <f t="array" ref="J4378">XLOOKUP('Transaction Data'!$G4378,Product_Code,Biscuit_Brand)</f>
        <v>Vanilla Wafers</v>
      </c>
      <c r="K4378" s="2">
        <f t="array" ref="K4378">XLOOKUP('Transaction Data'!$G4378,Product_Code,Cost)</f>
        <v>18</v>
      </c>
      <c r="L4378" s="2">
        <f t="array" ref="L4378">XLOOKUP('Transaction Data'!$G4378,Product_Code,Unit_Price)</f>
        <v>36</v>
      </c>
      <c r="M4378" s="3">
        <f>'Transaction Data'!$F4378*'Transaction Data'!$K4378</f>
        <v>4500</v>
      </c>
      <c r="N4378" s="3">
        <f>'Transaction Data'!$F4378*'Transaction Data'!$L4378</f>
        <v>9000</v>
      </c>
      <c r="O4378" s="3">
        <f>'Transaction Data'!$N4378-'Transaction Data'!$M4378</f>
        <v>4500</v>
      </c>
      <c r="P4378" s="2">
        <f>DATEDIF('Transaction Data'!$D4378,'Transaction Data'!$A4378,"y")</f>
        <v>62</v>
      </c>
      <c r="Q4378" s="2" t="str">
        <f>FLOOR('Transaction Data'!$P4378,15)&amp;"-"&amp;FLOOR('Transaction Data'!$P4378,15)+14</f>
        <v>60-74</v>
      </c>
      <c r="R4378" s="2" t="str">
        <f>IF('Transaction Data'!$L4378&lt;=10,"Less Expensive","Expensive")</f>
        <v>Expensive</v>
      </c>
      <c r="S4378" s="4">
        <f>WEEKDAY('Transaction Data'!$A4378)</f>
        <v>4</v>
      </c>
      <c r="T4378" s="2" t="str">
        <f>IF(WEEKDAY('Transaction Data'!$A4378,2)&lt;6,"Weekday","Weekend")</f>
        <v>Weekday</v>
      </c>
    </row>
    <row r="4379" ht="15.75" customHeight="1">
      <c r="A4379" s="1">
        <v>45502.0</v>
      </c>
      <c r="B4379" s="2" t="s">
        <v>4153</v>
      </c>
      <c r="C4379" s="2" t="s">
        <v>78</v>
      </c>
      <c r="D4379" s="1">
        <v>16631.0</v>
      </c>
      <c r="E4379" s="2" t="s">
        <v>22</v>
      </c>
      <c r="F4379" s="2">
        <v>432.0</v>
      </c>
      <c r="G4379" s="2" t="s">
        <v>23</v>
      </c>
      <c r="H4379" s="2" t="s">
        <v>49</v>
      </c>
      <c r="I4379" s="2" t="s">
        <v>25</v>
      </c>
      <c r="J4379" s="2" t="str">
        <f t="array" ref="J4379">XLOOKUP('Transaction Data'!$G4379,Product_Code,Biscuit_Brand)</f>
        <v>Cinnamon Swirls</v>
      </c>
      <c r="K4379" s="2">
        <f t="array" ref="K4379">XLOOKUP('Transaction Data'!$G4379,Product_Code,Cost)</f>
        <v>10</v>
      </c>
      <c r="L4379" s="2">
        <f t="array" ref="L4379">XLOOKUP('Transaction Data'!$G4379,Product_Code,Unit_Price)</f>
        <v>14</v>
      </c>
      <c r="M4379" s="3">
        <f>'Transaction Data'!$F4379*'Transaction Data'!$K4379</f>
        <v>4320</v>
      </c>
      <c r="N4379" s="3">
        <f>'Transaction Data'!$F4379*'Transaction Data'!$L4379</f>
        <v>6048</v>
      </c>
      <c r="O4379" s="3">
        <f>'Transaction Data'!$N4379-'Transaction Data'!$M4379</f>
        <v>1728</v>
      </c>
      <c r="P4379" s="2">
        <f>DATEDIF('Transaction Data'!$D4379,'Transaction Data'!$A4379,"y")</f>
        <v>79</v>
      </c>
      <c r="Q4379" s="2" t="str">
        <f>FLOOR('Transaction Data'!$P4379,15)&amp;"-"&amp;FLOOR('Transaction Data'!$P4379,15)+14</f>
        <v>75-89</v>
      </c>
      <c r="R4379" s="2" t="str">
        <f>IF('Transaction Data'!$L4379&lt;=10,"Less Expensive","Expensive")</f>
        <v>Expensive</v>
      </c>
      <c r="S4379" s="4">
        <f>WEEKDAY('Transaction Data'!$A4379)</f>
        <v>2</v>
      </c>
      <c r="T4379" s="2" t="str">
        <f>IF(WEEKDAY('Transaction Data'!$A4379,2)&lt;6,"Weekday","Weekend")</f>
        <v>Weekday</v>
      </c>
    </row>
    <row r="4380" ht="15.75" customHeight="1">
      <c r="A4380" s="1">
        <v>45337.0</v>
      </c>
      <c r="B4380" s="2" t="s">
        <v>4154</v>
      </c>
      <c r="C4380" s="2" t="s">
        <v>41</v>
      </c>
      <c r="D4380" s="1">
        <v>21497.0</v>
      </c>
      <c r="E4380" s="2" t="s">
        <v>63</v>
      </c>
      <c r="F4380" s="2">
        <v>477.0</v>
      </c>
      <c r="G4380" s="2" t="s">
        <v>28</v>
      </c>
      <c r="H4380" s="2" t="s">
        <v>52</v>
      </c>
      <c r="I4380" s="2" t="s">
        <v>25</v>
      </c>
      <c r="J4380" s="2" t="str">
        <f t="array" ref="J4380">XLOOKUP('Transaction Data'!$G4380,Product_Code,Biscuit_Brand)</f>
        <v>Shortbread</v>
      </c>
      <c r="K4380" s="2">
        <f t="array" ref="K4380">XLOOKUP('Transaction Data'!$G4380,Product_Code,Cost)</f>
        <v>10</v>
      </c>
      <c r="L4380" s="2">
        <f t="array" ref="L4380">XLOOKUP('Transaction Data'!$G4380,Product_Code,Unit_Price)</f>
        <v>45</v>
      </c>
      <c r="M4380" s="3">
        <f>'Transaction Data'!$F4380*'Transaction Data'!$K4380</f>
        <v>4770</v>
      </c>
      <c r="N4380" s="3">
        <f>'Transaction Data'!$F4380*'Transaction Data'!$L4380</f>
        <v>21465</v>
      </c>
      <c r="O4380" s="3">
        <f>'Transaction Data'!$N4380-'Transaction Data'!$M4380</f>
        <v>16695</v>
      </c>
      <c r="P4380" s="2">
        <f>DATEDIF('Transaction Data'!$D4380,'Transaction Data'!$A4380,"y")</f>
        <v>65</v>
      </c>
      <c r="Q4380" s="2" t="str">
        <f>FLOOR('Transaction Data'!$P4380,15)&amp;"-"&amp;FLOOR('Transaction Data'!$P4380,15)+14</f>
        <v>60-74</v>
      </c>
      <c r="R4380" s="2" t="str">
        <f>IF('Transaction Data'!$L4380&lt;=10,"Less Expensive","Expensive")</f>
        <v>Expensive</v>
      </c>
      <c r="S4380" s="4">
        <f>WEEKDAY('Transaction Data'!$A4380)</f>
        <v>5</v>
      </c>
      <c r="T4380" s="2" t="str">
        <f>IF(WEEKDAY('Transaction Data'!$A4380,2)&lt;6,"Weekday","Weekend")</f>
        <v>Weekday</v>
      </c>
    </row>
    <row r="4381" ht="15.75" customHeight="1">
      <c r="A4381" s="1">
        <v>45346.0</v>
      </c>
      <c r="B4381" s="2" t="s">
        <v>4155</v>
      </c>
      <c r="C4381" s="2" t="s">
        <v>78</v>
      </c>
      <c r="D4381" s="1">
        <v>18847.0</v>
      </c>
      <c r="E4381" s="2" t="s">
        <v>37</v>
      </c>
      <c r="F4381" s="2">
        <v>175.0</v>
      </c>
      <c r="G4381" s="2" t="s">
        <v>28</v>
      </c>
      <c r="H4381" s="2" t="s">
        <v>34</v>
      </c>
      <c r="I4381" s="2" t="s">
        <v>25</v>
      </c>
      <c r="J4381" s="2" t="str">
        <f t="array" ref="J4381">XLOOKUP('Transaction Data'!$G4381,Product_Code,Biscuit_Brand)</f>
        <v>Shortbread</v>
      </c>
      <c r="K4381" s="2">
        <f t="array" ref="K4381">XLOOKUP('Transaction Data'!$G4381,Product_Code,Cost)</f>
        <v>10</v>
      </c>
      <c r="L4381" s="2">
        <f t="array" ref="L4381">XLOOKUP('Transaction Data'!$G4381,Product_Code,Unit_Price)</f>
        <v>45</v>
      </c>
      <c r="M4381" s="3">
        <f>'Transaction Data'!$F4381*'Transaction Data'!$K4381</f>
        <v>1750</v>
      </c>
      <c r="N4381" s="3">
        <f>'Transaction Data'!$F4381*'Transaction Data'!$L4381</f>
        <v>7875</v>
      </c>
      <c r="O4381" s="3">
        <f>'Transaction Data'!$N4381-'Transaction Data'!$M4381</f>
        <v>6125</v>
      </c>
      <c r="P4381" s="2">
        <f>DATEDIF('Transaction Data'!$D4381,'Transaction Data'!$A4381,"y")</f>
        <v>72</v>
      </c>
      <c r="Q4381" s="2" t="str">
        <f>FLOOR('Transaction Data'!$P4381,15)&amp;"-"&amp;FLOOR('Transaction Data'!$P4381,15)+14</f>
        <v>60-74</v>
      </c>
      <c r="R4381" s="2" t="str">
        <f>IF('Transaction Data'!$L4381&lt;=10,"Less Expensive","Expensive")</f>
        <v>Expensive</v>
      </c>
      <c r="S4381" s="4">
        <f>WEEKDAY('Transaction Data'!$A4381)</f>
        <v>7</v>
      </c>
      <c r="T4381" s="2" t="str">
        <f>IF(WEEKDAY('Transaction Data'!$A4381,2)&lt;6,"Weekday","Weekend")</f>
        <v>Weekend</v>
      </c>
    </row>
    <row r="4382" ht="15.75" customHeight="1">
      <c r="A4382" s="1">
        <v>45306.0</v>
      </c>
      <c r="B4382" s="2" t="s">
        <v>3454</v>
      </c>
      <c r="C4382" s="2" t="s">
        <v>51</v>
      </c>
      <c r="D4382" s="1">
        <v>26584.0</v>
      </c>
      <c r="E4382" s="2" t="s">
        <v>27</v>
      </c>
      <c r="F4382" s="2">
        <v>133.0</v>
      </c>
      <c r="G4382" s="2" t="s">
        <v>33</v>
      </c>
      <c r="H4382" s="2" t="s">
        <v>34</v>
      </c>
      <c r="I4382" s="2" t="s">
        <v>25</v>
      </c>
      <c r="J4382" s="2" t="str">
        <f t="array" ref="J4382">XLOOKUP('Transaction Data'!$G4382,Product_Code,Biscuit_Brand)</f>
        <v>Caramel Biscuits</v>
      </c>
      <c r="K4382" s="2">
        <f t="array" ref="K4382">XLOOKUP('Transaction Data'!$G4382,Product_Code,Cost)</f>
        <v>18</v>
      </c>
      <c r="L4382" s="2">
        <f t="array" ref="L4382">XLOOKUP('Transaction Data'!$G4382,Product_Code,Unit_Price)</f>
        <v>22</v>
      </c>
      <c r="M4382" s="3">
        <f>'Transaction Data'!$F4382*'Transaction Data'!$K4382</f>
        <v>2394</v>
      </c>
      <c r="N4382" s="3">
        <f>'Transaction Data'!$F4382*'Transaction Data'!$L4382</f>
        <v>2926</v>
      </c>
      <c r="O4382" s="3">
        <f>'Transaction Data'!$N4382-'Transaction Data'!$M4382</f>
        <v>532</v>
      </c>
      <c r="P4382" s="2">
        <f>DATEDIF('Transaction Data'!$D4382,'Transaction Data'!$A4382,"y")</f>
        <v>51</v>
      </c>
      <c r="Q4382" s="2" t="str">
        <f>FLOOR('Transaction Data'!$P4382,15)&amp;"-"&amp;FLOOR('Transaction Data'!$P4382,15)+14</f>
        <v>45-59</v>
      </c>
      <c r="R4382" s="2" t="str">
        <f>IF('Transaction Data'!$L4382&lt;=10,"Less Expensive","Expensive")</f>
        <v>Expensive</v>
      </c>
      <c r="S4382" s="4">
        <f>WEEKDAY('Transaction Data'!$A4382)</f>
        <v>2</v>
      </c>
      <c r="T4382" s="2" t="str">
        <f>IF(WEEKDAY('Transaction Data'!$A4382,2)&lt;6,"Weekday","Weekend")</f>
        <v>Weekday</v>
      </c>
    </row>
    <row r="4383" ht="15.75" customHeight="1">
      <c r="A4383" s="1">
        <v>45347.0</v>
      </c>
      <c r="B4383" s="2" t="s">
        <v>4156</v>
      </c>
      <c r="C4383" s="2" t="s">
        <v>47</v>
      </c>
      <c r="D4383" s="1">
        <v>30262.0</v>
      </c>
      <c r="E4383" s="2" t="s">
        <v>27</v>
      </c>
      <c r="F4383" s="2">
        <v>29.0</v>
      </c>
      <c r="G4383" s="2" t="s">
        <v>61</v>
      </c>
      <c r="H4383" s="2" t="s">
        <v>39</v>
      </c>
      <c r="I4383" s="2" t="s">
        <v>25</v>
      </c>
      <c r="J4383" s="2" t="str">
        <f t="array" ref="J4383">XLOOKUP('Transaction Data'!$G4383,Product_Code,Biscuit_Brand)</f>
        <v>Choco Delight</v>
      </c>
      <c r="K4383" s="2">
        <f t="array" ref="K4383">XLOOKUP('Transaction Data'!$G4383,Product_Code,Cost)</f>
        <v>3</v>
      </c>
      <c r="L4383" s="2">
        <f t="array" ref="L4383">XLOOKUP('Transaction Data'!$G4383,Product_Code,Unit_Price)</f>
        <v>5</v>
      </c>
      <c r="M4383" s="3">
        <f>'Transaction Data'!$F4383*'Transaction Data'!$K4383</f>
        <v>87</v>
      </c>
      <c r="N4383" s="3">
        <f>'Transaction Data'!$F4383*'Transaction Data'!$L4383</f>
        <v>145</v>
      </c>
      <c r="O4383" s="3">
        <f>'Transaction Data'!$N4383-'Transaction Data'!$M4383</f>
        <v>58</v>
      </c>
      <c r="P4383" s="2">
        <f>DATEDIF('Transaction Data'!$D4383,'Transaction Data'!$A4383,"y")</f>
        <v>41</v>
      </c>
      <c r="Q4383" s="2" t="str">
        <f>FLOOR('Transaction Data'!$P4383,15)&amp;"-"&amp;FLOOR('Transaction Data'!$P4383,15)+14</f>
        <v>30-44</v>
      </c>
      <c r="R4383" s="2" t="str">
        <f>IF('Transaction Data'!$L4383&lt;=10,"Less Expensive","Expensive")</f>
        <v>Less Expensive</v>
      </c>
      <c r="S4383" s="4">
        <f>WEEKDAY('Transaction Data'!$A4383)</f>
        <v>1</v>
      </c>
      <c r="T4383" s="2" t="str">
        <f>IF(WEEKDAY('Transaction Data'!$A4383,2)&lt;6,"Weekday","Weekend")</f>
        <v>Weekend</v>
      </c>
    </row>
    <row r="4384" ht="15.75" customHeight="1">
      <c r="A4384" s="1">
        <v>45396.0</v>
      </c>
      <c r="B4384" s="2" t="s">
        <v>4157</v>
      </c>
      <c r="C4384" s="2" t="s">
        <v>72</v>
      </c>
      <c r="D4384" s="1">
        <v>33057.0</v>
      </c>
      <c r="E4384" s="2" t="s">
        <v>22</v>
      </c>
      <c r="F4384" s="2">
        <v>195.0</v>
      </c>
      <c r="G4384" s="2" t="s">
        <v>23</v>
      </c>
      <c r="H4384" s="2" t="s">
        <v>42</v>
      </c>
      <c r="I4384" s="2" t="s">
        <v>25</v>
      </c>
      <c r="J4384" s="2" t="str">
        <f t="array" ref="J4384">XLOOKUP('Transaction Data'!$G4384,Product_Code,Biscuit_Brand)</f>
        <v>Cinnamon Swirls</v>
      </c>
      <c r="K4384" s="2">
        <f t="array" ref="K4384">XLOOKUP('Transaction Data'!$G4384,Product_Code,Cost)</f>
        <v>10</v>
      </c>
      <c r="L4384" s="2">
        <f t="array" ref="L4384">XLOOKUP('Transaction Data'!$G4384,Product_Code,Unit_Price)</f>
        <v>14</v>
      </c>
      <c r="M4384" s="3">
        <f>'Transaction Data'!$F4384*'Transaction Data'!$K4384</f>
        <v>1950</v>
      </c>
      <c r="N4384" s="3">
        <f>'Transaction Data'!$F4384*'Transaction Data'!$L4384</f>
        <v>2730</v>
      </c>
      <c r="O4384" s="3">
        <f>'Transaction Data'!$N4384-'Transaction Data'!$M4384</f>
        <v>780</v>
      </c>
      <c r="P4384" s="2">
        <f>DATEDIF('Transaction Data'!$D4384,'Transaction Data'!$A4384,"y")</f>
        <v>33</v>
      </c>
      <c r="Q4384" s="2" t="str">
        <f>FLOOR('Transaction Data'!$P4384,15)&amp;"-"&amp;FLOOR('Transaction Data'!$P4384,15)+14</f>
        <v>30-44</v>
      </c>
      <c r="R4384" s="2" t="str">
        <f>IF('Transaction Data'!$L4384&lt;=10,"Less Expensive","Expensive")</f>
        <v>Expensive</v>
      </c>
      <c r="S4384" s="4">
        <f>WEEKDAY('Transaction Data'!$A4384)</f>
        <v>1</v>
      </c>
      <c r="T4384" s="2" t="str">
        <f>IF(WEEKDAY('Transaction Data'!$A4384,2)&lt;6,"Weekday","Weekend")</f>
        <v>Weekend</v>
      </c>
    </row>
    <row r="4385" ht="15.75" customHeight="1">
      <c r="A4385" s="1">
        <v>45416.0</v>
      </c>
      <c r="B4385" s="2" t="s">
        <v>4158</v>
      </c>
      <c r="C4385" s="2" t="s">
        <v>41</v>
      </c>
      <c r="D4385" s="1">
        <v>19501.0</v>
      </c>
      <c r="E4385" s="2" t="s">
        <v>63</v>
      </c>
      <c r="F4385" s="2">
        <v>450.0</v>
      </c>
      <c r="G4385" s="2" t="s">
        <v>60</v>
      </c>
      <c r="H4385" s="2" t="s">
        <v>45</v>
      </c>
      <c r="I4385" s="2" t="s">
        <v>25</v>
      </c>
      <c r="J4385" s="2" t="str">
        <f t="array" ref="J4385">XLOOKUP('Transaction Data'!$G4385,Product_Code,Biscuit_Brand)</f>
        <v>Peanut Butter Bites</v>
      </c>
      <c r="K4385" s="2">
        <f t="array" ref="K4385">XLOOKUP('Transaction Data'!$G4385,Product_Code,Cost)</f>
        <v>5</v>
      </c>
      <c r="L4385" s="2">
        <f t="array" ref="L4385">XLOOKUP('Transaction Data'!$G4385,Product_Code,Unit_Price)</f>
        <v>7</v>
      </c>
      <c r="M4385" s="3">
        <f>'Transaction Data'!$F4385*'Transaction Data'!$K4385</f>
        <v>2250</v>
      </c>
      <c r="N4385" s="3">
        <f>'Transaction Data'!$F4385*'Transaction Data'!$L4385</f>
        <v>3150</v>
      </c>
      <c r="O4385" s="3">
        <f>'Transaction Data'!$N4385-'Transaction Data'!$M4385</f>
        <v>900</v>
      </c>
      <c r="P4385" s="2">
        <f>DATEDIF('Transaction Data'!$D4385,'Transaction Data'!$A4385,"y")</f>
        <v>70</v>
      </c>
      <c r="Q4385" s="2" t="str">
        <f>FLOOR('Transaction Data'!$P4385,15)&amp;"-"&amp;FLOOR('Transaction Data'!$P4385,15)+14</f>
        <v>60-74</v>
      </c>
      <c r="R4385" s="2" t="str">
        <f>IF('Transaction Data'!$L4385&lt;=10,"Less Expensive","Expensive")</f>
        <v>Less Expensive</v>
      </c>
      <c r="S4385" s="4">
        <f>WEEKDAY('Transaction Data'!$A4385)</f>
        <v>7</v>
      </c>
      <c r="T4385" s="2" t="str">
        <f>IF(WEEKDAY('Transaction Data'!$A4385,2)&lt;6,"Weekday","Weekend")</f>
        <v>Weekend</v>
      </c>
    </row>
    <row r="4386" ht="15.75" customHeight="1">
      <c r="A4386" s="1">
        <v>45374.0</v>
      </c>
      <c r="B4386" s="2" t="s">
        <v>4159</v>
      </c>
      <c r="C4386" s="2" t="s">
        <v>54</v>
      </c>
      <c r="D4386" s="1">
        <v>31705.0</v>
      </c>
      <c r="E4386" s="2" t="s">
        <v>37</v>
      </c>
      <c r="F4386" s="2">
        <v>90.0</v>
      </c>
      <c r="G4386" s="2" t="s">
        <v>61</v>
      </c>
      <c r="H4386" s="2" t="s">
        <v>49</v>
      </c>
      <c r="I4386" s="2" t="s">
        <v>25</v>
      </c>
      <c r="J4386" s="2" t="str">
        <f t="array" ref="J4386">XLOOKUP('Transaction Data'!$G4386,Product_Code,Biscuit_Brand)</f>
        <v>Choco Delight</v>
      </c>
      <c r="K4386" s="2">
        <f t="array" ref="K4386">XLOOKUP('Transaction Data'!$G4386,Product_Code,Cost)</f>
        <v>3</v>
      </c>
      <c r="L4386" s="2">
        <f t="array" ref="L4386">XLOOKUP('Transaction Data'!$G4386,Product_Code,Unit_Price)</f>
        <v>5</v>
      </c>
      <c r="M4386" s="3">
        <f>'Transaction Data'!$F4386*'Transaction Data'!$K4386</f>
        <v>270</v>
      </c>
      <c r="N4386" s="3">
        <f>'Transaction Data'!$F4386*'Transaction Data'!$L4386</f>
        <v>450</v>
      </c>
      <c r="O4386" s="3">
        <f>'Transaction Data'!$N4386-'Transaction Data'!$M4386</f>
        <v>180</v>
      </c>
      <c r="P4386" s="2">
        <f>DATEDIF('Transaction Data'!$D4386,'Transaction Data'!$A4386,"y")</f>
        <v>37</v>
      </c>
      <c r="Q4386" s="2" t="str">
        <f>FLOOR('Transaction Data'!$P4386,15)&amp;"-"&amp;FLOOR('Transaction Data'!$P4386,15)+14</f>
        <v>30-44</v>
      </c>
      <c r="R4386" s="2" t="str">
        <f>IF('Transaction Data'!$L4386&lt;=10,"Less Expensive","Expensive")</f>
        <v>Less Expensive</v>
      </c>
      <c r="S4386" s="4">
        <f>WEEKDAY('Transaction Data'!$A4386)</f>
        <v>7</v>
      </c>
      <c r="T4386" s="2" t="str">
        <f>IF(WEEKDAY('Transaction Data'!$A4386,2)&lt;6,"Weekday","Weekend")</f>
        <v>Weekend</v>
      </c>
    </row>
    <row r="4387" ht="15.75" customHeight="1">
      <c r="A4387" s="1">
        <v>45364.0</v>
      </c>
      <c r="B4387" s="2" t="s">
        <v>4160</v>
      </c>
      <c r="C4387" s="2" t="s">
        <v>72</v>
      </c>
      <c r="D4387" s="1">
        <v>34949.0</v>
      </c>
      <c r="E4387" s="2" t="s">
        <v>63</v>
      </c>
      <c r="F4387" s="2">
        <v>384.0</v>
      </c>
      <c r="G4387" s="2" t="s">
        <v>60</v>
      </c>
      <c r="H4387" s="2" t="s">
        <v>52</v>
      </c>
      <c r="I4387" s="2" t="s">
        <v>25</v>
      </c>
      <c r="J4387" s="2" t="str">
        <f t="array" ref="J4387">XLOOKUP('Transaction Data'!$G4387,Product_Code,Biscuit_Brand)</f>
        <v>Peanut Butter Bites</v>
      </c>
      <c r="K4387" s="2">
        <f t="array" ref="K4387">XLOOKUP('Transaction Data'!$G4387,Product_Code,Cost)</f>
        <v>5</v>
      </c>
      <c r="L4387" s="2">
        <f t="array" ref="L4387">XLOOKUP('Transaction Data'!$G4387,Product_Code,Unit_Price)</f>
        <v>7</v>
      </c>
      <c r="M4387" s="3">
        <f>'Transaction Data'!$F4387*'Transaction Data'!$K4387</f>
        <v>1920</v>
      </c>
      <c r="N4387" s="3">
        <f>'Transaction Data'!$F4387*'Transaction Data'!$L4387</f>
        <v>2688</v>
      </c>
      <c r="O4387" s="3">
        <f>'Transaction Data'!$N4387-'Transaction Data'!$M4387</f>
        <v>768</v>
      </c>
      <c r="P4387" s="2">
        <f>DATEDIF('Transaction Data'!$D4387,'Transaction Data'!$A4387,"y")</f>
        <v>28</v>
      </c>
      <c r="Q4387" s="2" t="str">
        <f>FLOOR('Transaction Data'!$P4387,15)&amp;"-"&amp;FLOOR('Transaction Data'!$P4387,15)+14</f>
        <v>15-29</v>
      </c>
      <c r="R4387" s="2" t="str">
        <f>IF('Transaction Data'!$L4387&lt;=10,"Less Expensive","Expensive")</f>
        <v>Less Expensive</v>
      </c>
      <c r="S4387" s="4">
        <f>WEEKDAY('Transaction Data'!$A4387)</f>
        <v>4</v>
      </c>
      <c r="T4387" s="2" t="str">
        <f>IF(WEEKDAY('Transaction Data'!$A4387,2)&lt;6,"Weekday","Weekend")</f>
        <v>Weekday</v>
      </c>
    </row>
    <row r="4388" ht="15.75" customHeight="1">
      <c r="A4388" s="1">
        <v>45440.0</v>
      </c>
      <c r="B4388" s="2" t="s">
        <v>210</v>
      </c>
      <c r="C4388" s="2" t="s">
        <v>51</v>
      </c>
      <c r="D4388" s="1">
        <v>23198.0</v>
      </c>
      <c r="E4388" s="2" t="s">
        <v>37</v>
      </c>
      <c r="F4388" s="2">
        <v>305.0</v>
      </c>
      <c r="G4388" s="2" t="s">
        <v>57</v>
      </c>
      <c r="H4388" s="2" t="s">
        <v>49</v>
      </c>
      <c r="I4388" s="2" t="s">
        <v>25</v>
      </c>
      <c r="J4388" s="2" t="str">
        <f t="array" ref="J4388">XLOOKUP('Transaction Data'!$G4388,Product_Code,Biscuit_Brand)</f>
        <v>Oatmeal Cookies</v>
      </c>
      <c r="K4388" s="2">
        <f t="array" ref="K4388">XLOOKUP('Transaction Data'!$G4388,Product_Code,Cost)</f>
        <v>19</v>
      </c>
      <c r="L4388" s="2">
        <f t="array" ref="L4388">XLOOKUP('Transaction Data'!$G4388,Product_Code,Unit_Price)</f>
        <v>23</v>
      </c>
      <c r="M4388" s="3">
        <f>'Transaction Data'!$F4388*'Transaction Data'!$K4388</f>
        <v>5795</v>
      </c>
      <c r="N4388" s="3">
        <f>'Transaction Data'!$F4388*'Transaction Data'!$L4388</f>
        <v>7015</v>
      </c>
      <c r="O4388" s="3">
        <f>'Transaction Data'!$N4388-'Transaction Data'!$M4388</f>
        <v>1220</v>
      </c>
      <c r="P4388" s="2">
        <f>DATEDIF('Transaction Data'!$D4388,'Transaction Data'!$A4388,"y")</f>
        <v>60</v>
      </c>
      <c r="Q4388" s="2" t="str">
        <f>FLOOR('Transaction Data'!$P4388,15)&amp;"-"&amp;FLOOR('Transaction Data'!$P4388,15)+14</f>
        <v>60-74</v>
      </c>
      <c r="R4388" s="2" t="str">
        <f>IF('Transaction Data'!$L4388&lt;=10,"Less Expensive","Expensive")</f>
        <v>Expensive</v>
      </c>
      <c r="S4388" s="4">
        <f>WEEKDAY('Transaction Data'!$A4388)</f>
        <v>3</v>
      </c>
      <c r="T4388" s="2" t="str">
        <f>IF(WEEKDAY('Transaction Data'!$A4388,2)&lt;6,"Weekday","Weekend")</f>
        <v>Weekday</v>
      </c>
    </row>
    <row r="4389" ht="15.75" customHeight="1">
      <c r="A4389" s="1">
        <v>45322.0</v>
      </c>
      <c r="B4389" s="2" t="s">
        <v>4161</v>
      </c>
      <c r="C4389" s="2" t="s">
        <v>47</v>
      </c>
      <c r="D4389" s="1">
        <v>34311.0</v>
      </c>
      <c r="E4389" s="2" t="s">
        <v>63</v>
      </c>
      <c r="F4389" s="2">
        <v>370.0</v>
      </c>
      <c r="G4389" s="2" t="s">
        <v>57</v>
      </c>
      <c r="H4389" s="2" t="s">
        <v>52</v>
      </c>
      <c r="I4389" s="2" t="s">
        <v>25</v>
      </c>
      <c r="J4389" s="2" t="str">
        <f t="array" ref="J4389">XLOOKUP('Transaction Data'!$G4389,Product_Code,Biscuit_Brand)</f>
        <v>Oatmeal Cookies</v>
      </c>
      <c r="K4389" s="2">
        <f t="array" ref="K4389">XLOOKUP('Transaction Data'!$G4389,Product_Code,Cost)</f>
        <v>19</v>
      </c>
      <c r="L4389" s="2">
        <f t="array" ref="L4389">XLOOKUP('Transaction Data'!$G4389,Product_Code,Unit_Price)</f>
        <v>23</v>
      </c>
      <c r="M4389" s="3">
        <f>'Transaction Data'!$F4389*'Transaction Data'!$K4389</f>
        <v>7030</v>
      </c>
      <c r="N4389" s="3">
        <f>'Transaction Data'!$F4389*'Transaction Data'!$L4389</f>
        <v>8510</v>
      </c>
      <c r="O4389" s="3">
        <f>'Transaction Data'!$N4389-'Transaction Data'!$M4389</f>
        <v>1480</v>
      </c>
      <c r="P4389" s="2">
        <f>DATEDIF('Transaction Data'!$D4389,'Transaction Data'!$A4389,"y")</f>
        <v>30</v>
      </c>
      <c r="Q4389" s="2" t="str">
        <f>FLOOR('Transaction Data'!$P4389,15)&amp;"-"&amp;FLOOR('Transaction Data'!$P4389,15)+14</f>
        <v>30-44</v>
      </c>
      <c r="R4389" s="2" t="str">
        <f>IF('Transaction Data'!$L4389&lt;=10,"Less Expensive","Expensive")</f>
        <v>Expensive</v>
      </c>
      <c r="S4389" s="4">
        <f>WEEKDAY('Transaction Data'!$A4389)</f>
        <v>4</v>
      </c>
      <c r="T4389" s="2" t="str">
        <f>IF(WEEKDAY('Transaction Data'!$A4389,2)&lt;6,"Weekday","Weekend")</f>
        <v>Weekday</v>
      </c>
    </row>
    <row r="4390" ht="15.75" customHeight="1">
      <c r="A4390" s="1">
        <v>45352.0</v>
      </c>
      <c r="B4390" s="2" t="s">
        <v>4162</v>
      </c>
      <c r="C4390" s="2" t="s">
        <v>72</v>
      </c>
      <c r="D4390" s="1">
        <v>28673.0</v>
      </c>
      <c r="E4390" s="2" t="s">
        <v>37</v>
      </c>
      <c r="F4390" s="2">
        <v>168.0</v>
      </c>
      <c r="G4390" s="2" t="s">
        <v>38</v>
      </c>
      <c r="H4390" s="2" t="s">
        <v>52</v>
      </c>
      <c r="I4390" s="2" t="s">
        <v>25</v>
      </c>
      <c r="J4390" s="2" t="str">
        <f t="array" ref="J4390">XLOOKUP('Transaction Data'!$G4390,Product_Code,Biscuit_Brand)</f>
        <v>Ginger Snaps</v>
      </c>
      <c r="K4390" s="2">
        <f t="array" ref="K4390">XLOOKUP('Transaction Data'!$G4390,Product_Code,Cost)</f>
        <v>14</v>
      </c>
      <c r="L4390" s="2">
        <f t="array" ref="L4390">XLOOKUP('Transaction Data'!$G4390,Product_Code,Unit_Price)</f>
        <v>28</v>
      </c>
      <c r="M4390" s="3">
        <f>'Transaction Data'!$F4390*'Transaction Data'!$K4390</f>
        <v>2352</v>
      </c>
      <c r="N4390" s="3">
        <f>'Transaction Data'!$F4390*'Transaction Data'!$L4390</f>
        <v>4704</v>
      </c>
      <c r="O4390" s="3">
        <f>'Transaction Data'!$N4390-'Transaction Data'!$M4390</f>
        <v>2352</v>
      </c>
      <c r="P4390" s="2">
        <f>DATEDIF('Transaction Data'!$D4390,'Transaction Data'!$A4390,"y")</f>
        <v>45</v>
      </c>
      <c r="Q4390" s="2" t="str">
        <f>FLOOR('Transaction Data'!$P4390,15)&amp;"-"&amp;FLOOR('Transaction Data'!$P4390,15)+14</f>
        <v>45-59</v>
      </c>
      <c r="R4390" s="2" t="str">
        <f>IF('Transaction Data'!$L4390&lt;=10,"Less Expensive","Expensive")</f>
        <v>Expensive</v>
      </c>
      <c r="S4390" s="4">
        <f>WEEKDAY('Transaction Data'!$A4390)</f>
        <v>6</v>
      </c>
      <c r="T4390" s="2" t="str">
        <f>IF(WEEKDAY('Transaction Data'!$A4390,2)&lt;6,"Weekday","Weekend")</f>
        <v>Weekday</v>
      </c>
    </row>
    <row r="4391" ht="15.75" customHeight="1">
      <c r="A4391" s="1">
        <v>45349.0</v>
      </c>
      <c r="B4391" s="2" t="s">
        <v>4163</v>
      </c>
      <c r="C4391" s="2" t="s">
        <v>41</v>
      </c>
      <c r="D4391" s="1">
        <v>36419.0</v>
      </c>
      <c r="E4391" s="2" t="s">
        <v>27</v>
      </c>
      <c r="F4391" s="2">
        <v>342.0</v>
      </c>
      <c r="G4391" s="2" t="s">
        <v>28</v>
      </c>
      <c r="H4391" s="2" t="s">
        <v>45</v>
      </c>
      <c r="I4391" s="2" t="s">
        <v>25</v>
      </c>
      <c r="J4391" s="2" t="str">
        <f t="array" ref="J4391">XLOOKUP('Transaction Data'!$G4391,Product_Code,Biscuit_Brand)</f>
        <v>Shortbread</v>
      </c>
      <c r="K4391" s="2">
        <f t="array" ref="K4391">XLOOKUP('Transaction Data'!$G4391,Product_Code,Cost)</f>
        <v>10</v>
      </c>
      <c r="L4391" s="2">
        <f t="array" ref="L4391">XLOOKUP('Transaction Data'!$G4391,Product_Code,Unit_Price)</f>
        <v>45</v>
      </c>
      <c r="M4391" s="3">
        <f>'Transaction Data'!$F4391*'Transaction Data'!$K4391</f>
        <v>3420</v>
      </c>
      <c r="N4391" s="3">
        <f>'Transaction Data'!$F4391*'Transaction Data'!$L4391</f>
        <v>15390</v>
      </c>
      <c r="O4391" s="3">
        <f>'Transaction Data'!$N4391-'Transaction Data'!$M4391</f>
        <v>11970</v>
      </c>
      <c r="P4391" s="2">
        <f>DATEDIF('Transaction Data'!$D4391,'Transaction Data'!$A4391,"y")</f>
        <v>24</v>
      </c>
      <c r="Q4391" s="2" t="str">
        <f>FLOOR('Transaction Data'!$P4391,15)&amp;"-"&amp;FLOOR('Transaction Data'!$P4391,15)+14</f>
        <v>15-29</v>
      </c>
      <c r="R4391" s="2" t="str">
        <f>IF('Transaction Data'!$L4391&lt;=10,"Less Expensive","Expensive")</f>
        <v>Expensive</v>
      </c>
      <c r="S4391" s="4">
        <f>WEEKDAY('Transaction Data'!$A4391)</f>
        <v>3</v>
      </c>
      <c r="T4391" s="2" t="str">
        <f>IF(WEEKDAY('Transaction Data'!$A4391,2)&lt;6,"Weekday","Weekend")</f>
        <v>Weekday</v>
      </c>
    </row>
    <row r="4392" ht="15.75" customHeight="1">
      <c r="A4392" s="1">
        <v>45427.0</v>
      </c>
      <c r="B4392" s="2" t="s">
        <v>4164</v>
      </c>
      <c r="C4392" s="2" t="s">
        <v>54</v>
      </c>
      <c r="D4392" s="1">
        <v>25651.0</v>
      </c>
      <c r="E4392" s="2" t="s">
        <v>37</v>
      </c>
      <c r="F4392" s="2">
        <v>312.0</v>
      </c>
      <c r="G4392" s="2" t="s">
        <v>33</v>
      </c>
      <c r="H4392" s="2" t="s">
        <v>49</v>
      </c>
      <c r="I4392" s="2" t="s">
        <v>25</v>
      </c>
      <c r="J4392" s="2" t="str">
        <f t="array" ref="J4392">XLOOKUP('Transaction Data'!$G4392,Product_Code,Biscuit_Brand)</f>
        <v>Caramel Biscuits</v>
      </c>
      <c r="K4392" s="2">
        <f t="array" ref="K4392">XLOOKUP('Transaction Data'!$G4392,Product_Code,Cost)</f>
        <v>18</v>
      </c>
      <c r="L4392" s="2">
        <f t="array" ref="L4392">XLOOKUP('Transaction Data'!$G4392,Product_Code,Unit_Price)</f>
        <v>22</v>
      </c>
      <c r="M4392" s="3">
        <f>'Transaction Data'!$F4392*'Transaction Data'!$K4392</f>
        <v>5616</v>
      </c>
      <c r="N4392" s="3">
        <f>'Transaction Data'!$F4392*'Transaction Data'!$L4392</f>
        <v>6864</v>
      </c>
      <c r="O4392" s="3">
        <f>'Transaction Data'!$N4392-'Transaction Data'!$M4392</f>
        <v>1248</v>
      </c>
      <c r="P4392" s="2">
        <f>DATEDIF('Transaction Data'!$D4392,'Transaction Data'!$A4392,"y")</f>
        <v>54</v>
      </c>
      <c r="Q4392" s="2" t="str">
        <f>FLOOR('Transaction Data'!$P4392,15)&amp;"-"&amp;FLOOR('Transaction Data'!$P4392,15)+14</f>
        <v>45-59</v>
      </c>
      <c r="R4392" s="2" t="str">
        <f>IF('Transaction Data'!$L4392&lt;=10,"Less Expensive","Expensive")</f>
        <v>Expensive</v>
      </c>
      <c r="S4392" s="4">
        <f>WEEKDAY('Transaction Data'!$A4392)</f>
        <v>4</v>
      </c>
      <c r="T4392" s="2" t="str">
        <f>IF(WEEKDAY('Transaction Data'!$A4392,2)&lt;6,"Weekday","Weekend")</f>
        <v>Weekday</v>
      </c>
    </row>
    <row r="4393" ht="15.75" customHeight="1">
      <c r="A4393" s="1">
        <v>45484.0</v>
      </c>
      <c r="B4393" s="2" t="s">
        <v>4165</v>
      </c>
      <c r="C4393" s="2" t="s">
        <v>72</v>
      </c>
      <c r="D4393" s="1">
        <v>22326.0</v>
      </c>
      <c r="E4393" s="2" t="s">
        <v>22</v>
      </c>
      <c r="F4393" s="2">
        <v>439.0</v>
      </c>
      <c r="G4393" s="2" t="s">
        <v>33</v>
      </c>
      <c r="H4393" s="2" t="s">
        <v>52</v>
      </c>
      <c r="I4393" s="2" t="s">
        <v>25</v>
      </c>
      <c r="J4393" s="2" t="str">
        <f t="array" ref="J4393">XLOOKUP('Transaction Data'!$G4393,Product_Code,Biscuit_Brand)</f>
        <v>Caramel Biscuits</v>
      </c>
      <c r="K4393" s="2">
        <f t="array" ref="K4393">XLOOKUP('Transaction Data'!$G4393,Product_Code,Cost)</f>
        <v>18</v>
      </c>
      <c r="L4393" s="2">
        <f t="array" ref="L4393">XLOOKUP('Transaction Data'!$G4393,Product_Code,Unit_Price)</f>
        <v>22</v>
      </c>
      <c r="M4393" s="3">
        <f>'Transaction Data'!$F4393*'Transaction Data'!$K4393</f>
        <v>7902</v>
      </c>
      <c r="N4393" s="3">
        <f>'Transaction Data'!$F4393*'Transaction Data'!$L4393</f>
        <v>9658</v>
      </c>
      <c r="O4393" s="3">
        <f>'Transaction Data'!$N4393-'Transaction Data'!$M4393</f>
        <v>1756</v>
      </c>
      <c r="P4393" s="2">
        <f>DATEDIF('Transaction Data'!$D4393,'Transaction Data'!$A4393,"y")</f>
        <v>63</v>
      </c>
      <c r="Q4393" s="2" t="str">
        <f>FLOOR('Transaction Data'!$P4393,15)&amp;"-"&amp;FLOOR('Transaction Data'!$P4393,15)+14</f>
        <v>60-74</v>
      </c>
      <c r="R4393" s="2" t="str">
        <f>IF('Transaction Data'!$L4393&lt;=10,"Less Expensive","Expensive")</f>
        <v>Expensive</v>
      </c>
      <c r="S4393" s="4">
        <f>WEEKDAY('Transaction Data'!$A4393)</f>
        <v>5</v>
      </c>
      <c r="T4393" s="2" t="str">
        <f>IF(WEEKDAY('Transaction Data'!$A4393,2)&lt;6,"Weekday","Weekend")</f>
        <v>Weekday</v>
      </c>
    </row>
    <row r="4394" ht="15.75" customHeight="1">
      <c r="A4394" s="1">
        <v>45335.0</v>
      </c>
      <c r="B4394" s="2" t="s">
        <v>4166</v>
      </c>
      <c r="C4394" s="2" t="s">
        <v>54</v>
      </c>
      <c r="D4394" s="1">
        <v>17896.0</v>
      </c>
      <c r="E4394" s="2" t="s">
        <v>63</v>
      </c>
      <c r="F4394" s="2">
        <v>421.0</v>
      </c>
      <c r="G4394" s="2" t="s">
        <v>44</v>
      </c>
      <c r="H4394" s="2" t="s">
        <v>49</v>
      </c>
      <c r="I4394" s="2" t="s">
        <v>25</v>
      </c>
      <c r="J4394" s="2" t="str">
        <f t="array" ref="J4394">XLOOKUP('Transaction Data'!$G4394,Product_Code,Biscuit_Brand)</f>
        <v>Butter Crunch</v>
      </c>
      <c r="K4394" s="2">
        <f t="array" ref="K4394">XLOOKUP('Transaction Data'!$G4394,Product_Code,Cost)</f>
        <v>10</v>
      </c>
      <c r="L4394" s="2">
        <f t="array" ref="L4394">XLOOKUP('Transaction Data'!$G4394,Product_Code,Unit_Price)</f>
        <v>11</v>
      </c>
      <c r="M4394" s="3">
        <f>'Transaction Data'!$F4394*'Transaction Data'!$K4394</f>
        <v>4210</v>
      </c>
      <c r="N4394" s="3">
        <f>'Transaction Data'!$F4394*'Transaction Data'!$L4394</f>
        <v>4631</v>
      </c>
      <c r="O4394" s="3">
        <f>'Transaction Data'!$N4394-'Transaction Data'!$M4394</f>
        <v>421</v>
      </c>
      <c r="P4394" s="2">
        <f>DATEDIF('Transaction Data'!$D4394,'Transaction Data'!$A4394,"y")</f>
        <v>75</v>
      </c>
      <c r="Q4394" s="2" t="str">
        <f>FLOOR('Transaction Data'!$P4394,15)&amp;"-"&amp;FLOOR('Transaction Data'!$P4394,15)+14</f>
        <v>75-89</v>
      </c>
      <c r="R4394" s="2" t="str">
        <f>IF('Transaction Data'!$L4394&lt;=10,"Less Expensive","Expensive")</f>
        <v>Expensive</v>
      </c>
      <c r="S4394" s="4">
        <f>WEEKDAY('Transaction Data'!$A4394)</f>
        <v>3</v>
      </c>
      <c r="T4394" s="2" t="str">
        <f>IF(WEEKDAY('Transaction Data'!$A4394,2)&lt;6,"Weekday","Weekend")</f>
        <v>Weekday</v>
      </c>
    </row>
    <row r="4395" ht="15.75" customHeight="1">
      <c r="A4395" s="1">
        <v>45377.0</v>
      </c>
      <c r="B4395" s="2" t="s">
        <v>4167</v>
      </c>
      <c r="C4395" s="2" t="s">
        <v>47</v>
      </c>
      <c r="D4395" s="1">
        <v>29185.0</v>
      </c>
      <c r="E4395" s="2" t="s">
        <v>63</v>
      </c>
      <c r="F4395" s="2">
        <v>312.0</v>
      </c>
      <c r="G4395" s="2" t="s">
        <v>61</v>
      </c>
      <c r="H4395" s="2" t="s">
        <v>52</v>
      </c>
      <c r="I4395" s="2" t="s">
        <v>25</v>
      </c>
      <c r="J4395" s="2" t="str">
        <f t="array" ref="J4395">XLOOKUP('Transaction Data'!$G4395,Product_Code,Biscuit_Brand)</f>
        <v>Choco Delight</v>
      </c>
      <c r="K4395" s="2">
        <f t="array" ref="K4395">XLOOKUP('Transaction Data'!$G4395,Product_Code,Cost)</f>
        <v>3</v>
      </c>
      <c r="L4395" s="2">
        <f t="array" ref="L4395">XLOOKUP('Transaction Data'!$G4395,Product_Code,Unit_Price)</f>
        <v>5</v>
      </c>
      <c r="M4395" s="3">
        <f>'Transaction Data'!$F4395*'Transaction Data'!$K4395</f>
        <v>936</v>
      </c>
      <c r="N4395" s="3">
        <f>'Transaction Data'!$F4395*'Transaction Data'!$L4395</f>
        <v>1560</v>
      </c>
      <c r="O4395" s="3">
        <f>'Transaction Data'!$N4395-'Transaction Data'!$M4395</f>
        <v>624</v>
      </c>
      <c r="P4395" s="2">
        <f>DATEDIF('Transaction Data'!$D4395,'Transaction Data'!$A4395,"y")</f>
        <v>44</v>
      </c>
      <c r="Q4395" s="2" t="str">
        <f>FLOOR('Transaction Data'!$P4395,15)&amp;"-"&amp;FLOOR('Transaction Data'!$P4395,15)+14</f>
        <v>30-44</v>
      </c>
      <c r="R4395" s="2" t="str">
        <f>IF('Transaction Data'!$L4395&lt;=10,"Less Expensive","Expensive")</f>
        <v>Less Expensive</v>
      </c>
      <c r="S4395" s="4">
        <f>WEEKDAY('Transaction Data'!$A4395)</f>
        <v>3</v>
      </c>
      <c r="T4395" s="2" t="str">
        <f>IF(WEEKDAY('Transaction Data'!$A4395,2)&lt;6,"Weekday","Weekend")</f>
        <v>Weekday</v>
      </c>
    </row>
    <row r="4396" ht="15.75" customHeight="1">
      <c r="A4396" s="1">
        <v>45429.0</v>
      </c>
      <c r="B4396" s="2" t="s">
        <v>4168</v>
      </c>
      <c r="C4396" s="2" t="s">
        <v>21</v>
      </c>
      <c r="D4396" s="1">
        <v>18896.0</v>
      </c>
      <c r="E4396" s="2" t="s">
        <v>63</v>
      </c>
      <c r="F4396" s="2">
        <v>97.0</v>
      </c>
      <c r="G4396" s="2" t="s">
        <v>60</v>
      </c>
      <c r="H4396" s="2" t="s">
        <v>34</v>
      </c>
      <c r="I4396" s="2" t="s">
        <v>25</v>
      </c>
      <c r="J4396" s="2" t="str">
        <f t="array" ref="J4396">XLOOKUP('Transaction Data'!$G4396,Product_Code,Biscuit_Brand)</f>
        <v>Peanut Butter Bites</v>
      </c>
      <c r="K4396" s="2">
        <f t="array" ref="K4396">XLOOKUP('Transaction Data'!$G4396,Product_Code,Cost)</f>
        <v>5</v>
      </c>
      <c r="L4396" s="2">
        <f t="array" ref="L4396">XLOOKUP('Transaction Data'!$G4396,Product_Code,Unit_Price)</f>
        <v>7</v>
      </c>
      <c r="M4396" s="3">
        <f>'Transaction Data'!$F4396*'Transaction Data'!$K4396</f>
        <v>485</v>
      </c>
      <c r="N4396" s="3">
        <f>'Transaction Data'!$F4396*'Transaction Data'!$L4396</f>
        <v>679</v>
      </c>
      <c r="O4396" s="3">
        <f>'Transaction Data'!$N4396-'Transaction Data'!$M4396</f>
        <v>194</v>
      </c>
      <c r="P4396" s="2">
        <f>DATEDIF('Transaction Data'!$D4396,'Transaction Data'!$A4396,"y")</f>
        <v>72</v>
      </c>
      <c r="Q4396" s="2" t="str">
        <f>FLOOR('Transaction Data'!$P4396,15)&amp;"-"&amp;FLOOR('Transaction Data'!$P4396,15)+14</f>
        <v>60-74</v>
      </c>
      <c r="R4396" s="2" t="str">
        <f>IF('Transaction Data'!$L4396&lt;=10,"Less Expensive","Expensive")</f>
        <v>Less Expensive</v>
      </c>
      <c r="S4396" s="4">
        <f>WEEKDAY('Transaction Data'!$A4396)</f>
        <v>6</v>
      </c>
      <c r="T4396" s="2" t="str">
        <f>IF(WEEKDAY('Transaction Data'!$A4396,2)&lt;6,"Weekday","Weekend")</f>
        <v>Weekday</v>
      </c>
    </row>
    <row r="4397" ht="15.75" customHeight="1">
      <c r="A4397" s="1">
        <v>45420.0</v>
      </c>
      <c r="B4397" s="2" t="s">
        <v>4169</v>
      </c>
      <c r="C4397" s="2" t="s">
        <v>72</v>
      </c>
      <c r="D4397" s="1">
        <v>17096.0</v>
      </c>
      <c r="E4397" s="2" t="s">
        <v>22</v>
      </c>
      <c r="F4397" s="2">
        <v>383.0</v>
      </c>
      <c r="G4397" s="2" t="s">
        <v>28</v>
      </c>
      <c r="H4397" s="2" t="s">
        <v>34</v>
      </c>
      <c r="I4397" s="2" t="s">
        <v>25</v>
      </c>
      <c r="J4397" s="2" t="str">
        <f t="array" ref="J4397">XLOOKUP('Transaction Data'!$G4397,Product_Code,Biscuit_Brand)</f>
        <v>Shortbread</v>
      </c>
      <c r="K4397" s="2">
        <f t="array" ref="K4397">XLOOKUP('Transaction Data'!$G4397,Product_Code,Cost)</f>
        <v>10</v>
      </c>
      <c r="L4397" s="2">
        <f t="array" ref="L4397">XLOOKUP('Transaction Data'!$G4397,Product_Code,Unit_Price)</f>
        <v>45</v>
      </c>
      <c r="M4397" s="3">
        <f>'Transaction Data'!$F4397*'Transaction Data'!$K4397</f>
        <v>3830</v>
      </c>
      <c r="N4397" s="3">
        <f>'Transaction Data'!$F4397*'Transaction Data'!$L4397</f>
        <v>17235</v>
      </c>
      <c r="O4397" s="3">
        <f>'Transaction Data'!$N4397-'Transaction Data'!$M4397</f>
        <v>13405</v>
      </c>
      <c r="P4397" s="2">
        <f>DATEDIF('Transaction Data'!$D4397,'Transaction Data'!$A4397,"y")</f>
        <v>77</v>
      </c>
      <c r="Q4397" s="2" t="str">
        <f>FLOOR('Transaction Data'!$P4397,15)&amp;"-"&amp;FLOOR('Transaction Data'!$P4397,15)+14</f>
        <v>75-89</v>
      </c>
      <c r="R4397" s="2" t="str">
        <f>IF('Transaction Data'!$L4397&lt;=10,"Less Expensive","Expensive")</f>
        <v>Expensive</v>
      </c>
      <c r="S4397" s="4">
        <f>WEEKDAY('Transaction Data'!$A4397)</f>
        <v>4</v>
      </c>
      <c r="T4397" s="2" t="str">
        <f>IF(WEEKDAY('Transaction Data'!$A4397,2)&lt;6,"Weekday","Weekend")</f>
        <v>Weekday</v>
      </c>
    </row>
    <row r="4398" ht="15.75" customHeight="1">
      <c r="A4398" s="1">
        <v>45493.0</v>
      </c>
      <c r="B4398" s="2" t="s">
        <v>4170</v>
      </c>
      <c r="C4398" s="2" t="s">
        <v>41</v>
      </c>
      <c r="D4398" s="1">
        <v>18388.0</v>
      </c>
      <c r="E4398" s="2" t="s">
        <v>22</v>
      </c>
      <c r="F4398" s="2">
        <v>210.0</v>
      </c>
      <c r="G4398" s="2" t="s">
        <v>38</v>
      </c>
      <c r="H4398" s="2" t="s">
        <v>39</v>
      </c>
      <c r="I4398" s="2" t="s">
        <v>25</v>
      </c>
      <c r="J4398" s="2" t="str">
        <f t="array" ref="J4398">XLOOKUP('Transaction Data'!$G4398,Product_Code,Biscuit_Brand)</f>
        <v>Ginger Snaps</v>
      </c>
      <c r="K4398" s="2">
        <f t="array" ref="K4398">XLOOKUP('Transaction Data'!$G4398,Product_Code,Cost)</f>
        <v>14</v>
      </c>
      <c r="L4398" s="2">
        <f t="array" ref="L4398">XLOOKUP('Transaction Data'!$G4398,Product_Code,Unit_Price)</f>
        <v>28</v>
      </c>
      <c r="M4398" s="3">
        <f>'Transaction Data'!$F4398*'Transaction Data'!$K4398</f>
        <v>2940</v>
      </c>
      <c r="N4398" s="3">
        <f>'Transaction Data'!$F4398*'Transaction Data'!$L4398</f>
        <v>5880</v>
      </c>
      <c r="O4398" s="3">
        <f>'Transaction Data'!$N4398-'Transaction Data'!$M4398</f>
        <v>2940</v>
      </c>
      <c r="P4398" s="2">
        <f>DATEDIF('Transaction Data'!$D4398,'Transaction Data'!$A4398,"y")</f>
        <v>74</v>
      </c>
      <c r="Q4398" s="2" t="str">
        <f>FLOOR('Transaction Data'!$P4398,15)&amp;"-"&amp;FLOOR('Transaction Data'!$P4398,15)+14</f>
        <v>60-74</v>
      </c>
      <c r="R4398" s="2" t="str">
        <f>IF('Transaction Data'!$L4398&lt;=10,"Less Expensive","Expensive")</f>
        <v>Expensive</v>
      </c>
      <c r="S4398" s="4">
        <f>WEEKDAY('Transaction Data'!$A4398)</f>
        <v>7</v>
      </c>
      <c r="T4398" s="2" t="str">
        <f>IF(WEEKDAY('Transaction Data'!$A4398,2)&lt;6,"Weekday","Weekend")</f>
        <v>Weekend</v>
      </c>
    </row>
    <row r="4399" ht="15.75" customHeight="1">
      <c r="A4399" s="1">
        <v>45324.0</v>
      </c>
      <c r="B4399" s="2" t="s">
        <v>4171</v>
      </c>
      <c r="C4399" s="2" t="s">
        <v>65</v>
      </c>
      <c r="D4399" s="1">
        <v>20314.0</v>
      </c>
      <c r="E4399" s="2" t="s">
        <v>22</v>
      </c>
      <c r="F4399" s="2">
        <v>445.0</v>
      </c>
      <c r="G4399" s="2" t="s">
        <v>55</v>
      </c>
      <c r="H4399" s="2" t="s">
        <v>42</v>
      </c>
      <c r="I4399" s="2" t="s">
        <v>25</v>
      </c>
      <c r="J4399" s="2" t="str">
        <f t="array" ref="J4399">XLOOKUP('Transaction Data'!$G4399,Product_Code,Biscuit_Brand)</f>
        <v>Vanilla Wafers</v>
      </c>
      <c r="K4399" s="2">
        <f t="array" ref="K4399">XLOOKUP('Transaction Data'!$G4399,Product_Code,Cost)</f>
        <v>18</v>
      </c>
      <c r="L4399" s="2">
        <f t="array" ref="L4399">XLOOKUP('Transaction Data'!$G4399,Product_Code,Unit_Price)</f>
        <v>36</v>
      </c>
      <c r="M4399" s="3">
        <f>'Transaction Data'!$F4399*'Transaction Data'!$K4399</f>
        <v>8010</v>
      </c>
      <c r="N4399" s="3">
        <f>'Transaction Data'!$F4399*'Transaction Data'!$L4399</f>
        <v>16020</v>
      </c>
      <c r="O4399" s="3">
        <f>'Transaction Data'!$N4399-'Transaction Data'!$M4399</f>
        <v>8010</v>
      </c>
      <c r="P4399" s="2">
        <f>DATEDIF('Transaction Data'!$D4399,'Transaction Data'!$A4399,"y")</f>
        <v>68</v>
      </c>
      <c r="Q4399" s="2" t="str">
        <f>FLOOR('Transaction Data'!$P4399,15)&amp;"-"&amp;FLOOR('Transaction Data'!$P4399,15)+14</f>
        <v>60-74</v>
      </c>
      <c r="R4399" s="2" t="str">
        <f>IF('Transaction Data'!$L4399&lt;=10,"Less Expensive","Expensive")</f>
        <v>Expensive</v>
      </c>
      <c r="S4399" s="4">
        <f>WEEKDAY('Transaction Data'!$A4399)</f>
        <v>6</v>
      </c>
      <c r="T4399" s="2" t="str">
        <f>IF(WEEKDAY('Transaction Data'!$A4399,2)&lt;6,"Weekday","Weekend")</f>
        <v>Weekday</v>
      </c>
    </row>
    <row r="4400" ht="15.75" customHeight="1">
      <c r="A4400" s="1">
        <v>45449.0</v>
      </c>
      <c r="B4400" s="2" t="s">
        <v>4172</v>
      </c>
      <c r="C4400" s="2" t="s">
        <v>54</v>
      </c>
      <c r="D4400" s="1">
        <v>19435.0</v>
      </c>
      <c r="E4400" s="2" t="s">
        <v>37</v>
      </c>
      <c r="F4400" s="2">
        <v>234.0</v>
      </c>
      <c r="G4400" s="2" t="s">
        <v>28</v>
      </c>
      <c r="H4400" s="2" t="s">
        <v>45</v>
      </c>
      <c r="I4400" s="2" t="s">
        <v>25</v>
      </c>
      <c r="J4400" s="2" t="str">
        <f t="array" ref="J4400">XLOOKUP('Transaction Data'!$G4400,Product_Code,Biscuit_Brand)</f>
        <v>Shortbread</v>
      </c>
      <c r="K4400" s="2">
        <f t="array" ref="K4400">XLOOKUP('Transaction Data'!$G4400,Product_Code,Cost)</f>
        <v>10</v>
      </c>
      <c r="L4400" s="2">
        <f t="array" ref="L4400">XLOOKUP('Transaction Data'!$G4400,Product_Code,Unit_Price)</f>
        <v>45</v>
      </c>
      <c r="M4400" s="3">
        <f>'Transaction Data'!$F4400*'Transaction Data'!$K4400</f>
        <v>2340</v>
      </c>
      <c r="N4400" s="3">
        <f>'Transaction Data'!$F4400*'Transaction Data'!$L4400</f>
        <v>10530</v>
      </c>
      <c r="O4400" s="3">
        <f>'Transaction Data'!$N4400-'Transaction Data'!$M4400</f>
        <v>8190</v>
      </c>
      <c r="P4400" s="2">
        <f>DATEDIF('Transaction Data'!$D4400,'Transaction Data'!$A4400,"y")</f>
        <v>71</v>
      </c>
      <c r="Q4400" s="2" t="str">
        <f>FLOOR('Transaction Data'!$P4400,15)&amp;"-"&amp;FLOOR('Transaction Data'!$P4400,15)+14</f>
        <v>60-74</v>
      </c>
      <c r="R4400" s="2" t="str">
        <f>IF('Transaction Data'!$L4400&lt;=10,"Less Expensive","Expensive")</f>
        <v>Expensive</v>
      </c>
      <c r="S4400" s="4">
        <f>WEEKDAY('Transaction Data'!$A4400)</f>
        <v>5</v>
      </c>
      <c r="T4400" s="2" t="str">
        <f>IF(WEEKDAY('Transaction Data'!$A4400,2)&lt;6,"Weekday","Weekend")</f>
        <v>Weekday</v>
      </c>
    </row>
    <row r="4401" ht="15.75" customHeight="1">
      <c r="A4401" s="1">
        <v>45362.0</v>
      </c>
      <c r="B4401" s="2" t="s">
        <v>4173</v>
      </c>
      <c r="C4401" s="2" t="s">
        <v>78</v>
      </c>
      <c r="D4401" s="1">
        <v>33213.0</v>
      </c>
      <c r="E4401" s="2" t="s">
        <v>22</v>
      </c>
      <c r="F4401" s="2">
        <v>367.0</v>
      </c>
      <c r="G4401" s="2" t="s">
        <v>33</v>
      </c>
      <c r="H4401" s="2" t="s">
        <v>49</v>
      </c>
      <c r="I4401" s="2" t="s">
        <v>25</v>
      </c>
      <c r="J4401" s="2" t="str">
        <f t="array" ref="J4401">XLOOKUP('Transaction Data'!$G4401,Product_Code,Biscuit_Brand)</f>
        <v>Caramel Biscuits</v>
      </c>
      <c r="K4401" s="2">
        <f t="array" ref="K4401">XLOOKUP('Transaction Data'!$G4401,Product_Code,Cost)</f>
        <v>18</v>
      </c>
      <c r="L4401" s="2">
        <f t="array" ref="L4401">XLOOKUP('Transaction Data'!$G4401,Product_Code,Unit_Price)</f>
        <v>22</v>
      </c>
      <c r="M4401" s="3">
        <f>'Transaction Data'!$F4401*'Transaction Data'!$K4401</f>
        <v>6606</v>
      </c>
      <c r="N4401" s="3">
        <f>'Transaction Data'!$F4401*'Transaction Data'!$L4401</f>
        <v>8074</v>
      </c>
      <c r="O4401" s="3">
        <f>'Transaction Data'!$N4401-'Transaction Data'!$M4401</f>
        <v>1468</v>
      </c>
      <c r="P4401" s="2">
        <f>DATEDIF('Transaction Data'!$D4401,'Transaction Data'!$A4401,"y")</f>
        <v>33</v>
      </c>
      <c r="Q4401" s="2" t="str">
        <f>FLOOR('Transaction Data'!$P4401,15)&amp;"-"&amp;FLOOR('Transaction Data'!$P4401,15)+14</f>
        <v>30-44</v>
      </c>
      <c r="R4401" s="2" t="str">
        <f>IF('Transaction Data'!$L4401&lt;=10,"Less Expensive","Expensive")</f>
        <v>Expensive</v>
      </c>
      <c r="S4401" s="4">
        <f>WEEKDAY('Transaction Data'!$A4401)</f>
        <v>2</v>
      </c>
      <c r="T4401" s="2" t="str">
        <f>IF(WEEKDAY('Transaction Data'!$A4401,2)&lt;6,"Weekday","Weekend")</f>
        <v>Weekday</v>
      </c>
    </row>
    <row r="4402" ht="15.75" customHeight="1">
      <c r="A4402" s="1">
        <v>45459.0</v>
      </c>
      <c r="B4402" s="2" t="s">
        <v>4174</v>
      </c>
      <c r="C4402" s="2" t="s">
        <v>65</v>
      </c>
      <c r="D4402" s="1">
        <v>21668.0</v>
      </c>
      <c r="E4402" s="2" t="s">
        <v>27</v>
      </c>
      <c r="F4402" s="2">
        <v>337.0</v>
      </c>
      <c r="G4402" s="2" t="s">
        <v>60</v>
      </c>
      <c r="H4402" s="2" t="s">
        <v>52</v>
      </c>
      <c r="I4402" s="2" t="s">
        <v>30</v>
      </c>
      <c r="J4402" s="2" t="str">
        <f t="array" ref="J4402">XLOOKUP('Transaction Data'!$G4402,Product_Code,Biscuit_Brand)</f>
        <v>Peanut Butter Bites</v>
      </c>
      <c r="K4402" s="2">
        <f t="array" ref="K4402">XLOOKUP('Transaction Data'!$G4402,Product_Code,Cost)</f>
        <v>5</v>
      </c>
      <c r="L4402" s="2">
        <f t="array" ref="L4402">XLOOKUP('Transaction Data'!$G4402,Product_Code,Unit_Price)</f>
        <v>7</v>
      </c>
      <c r="M4402" s="3">
        <f>'Transaction Data'!$F4402*'Transaction Data'!$K4402</f>
        <v>1685</v>
      </c>
      <c r="N4402" s="3">
        <f>'Transaction Data'!$F4402*'Transaction Data'!$L4402</f>
        <v>2359</v>
      </c>
      <c r="O4402" s="3">
        <f>'Transaction Data'!$N4402-'Transaction Data'!$M4402</f>
        <v>674</v>
      </c>
      <c r="P4402" s="2">
        <f>DATEDIF('Transaction Data'!$D4402,'Transaction Data'!$A4402,"y")</f>
        <v>65</v>
      </c>
      <c r="Q4402" s="2" t="str">
        <f>FLOOR('Transaction Data'!$P4402,15)&amp;"-"&amp;FLOOR('Transaction Data'!$P4402,15)+14</f>
        <v>60-74</v>
      </c>
      <c r="R4402" s="2" t="str">
        <f>IF('Transaction Data'!$L4402&lt;=10,"Less Expensive","Expensive")</f>
        <v>Less Expensive</v>
      </c>
      <c r="S4402" s="4">
        <f>WEEKDAY('Transaction Data'!$A4402)</f>
        <v>1</v>
      </c>
      <c r="T4402" s="2" t="str">
        <f>IF(WEEKDAY('Transaction Data'!$A4402,2)&lt;6,"Weekday","Weekend")</f>
        <v>Weekend</v>
      </c>
    </row>
    <row r="4403" ht="15.75" customHeight="1">
      <c r="A4403" s="1">
        <v>45327.0</v>
      </c>
      <c r="B4403" s="2" t="s">
        <v>4175</v>
      </c>
      <c r="C4403" s="2" t="s">
        <v>69</v>
      </c>
      <c r="D4403" s="1">
        <v>28710.0</v>
      </c>
      <c r="E4403" s="2" t="s">
        <v>27</v>
      </c>
      <c r="F4403" s="2">
        <v>155.0</v>
      </c>
      <c r="G4403" s="2" t="s">
        <v>48</v>
      </c>
      <c r="H4403" s="2" t="s">
        <v>49</v>
      </c>
      <c r="I4403" s="2" t="s">
        <v>25</v>
      </c>
      <c r="J4403" s="2" t="str">
        <f t="array" ref="J4403">XLOOKUP('Transaction Data'!$G4403,Product_Code,Biscuit_Brand)</f>
        <v>Lemon Crisps</v>
      </c>
      <c r="K4403" s="2">
        <f t="array" ref="K4403">XLOOKUP('Transaction Data'!$G4403,Product_Code,Cost)</f>
        <v>7</v>
      </c>
      <c r="L4403" s="2">
        <f t="array" ref="L4403">XLOOKUP('Transaction Data'!$G4403,Product_Code,Unit_Price)</f>
        <v>9</v>
      </c>
      <c r="M4403" s="3">
        <f>'Transaction Data'!$F4403*'Transaction Data'!$K4403</f>
        <v>1085</v>
      </c>
      <c r="N4403" s="3">
        <f>'Transaction Data'!$F4403*'Transaction Data'!$L4403</f>
        <v>1395</v>
      </c>
      <c r="O4403" s="3">
        <f>'Transaction Data'!$N4403-'Transaction Data'!$M4403</f>
        <v>310</v>
      </c>
      <c r="P4403" s="2">
        <f>DATEDIF('Transaction Data'!$D4403,'Transaction Data'!$A4403,"y")</f>
        <v>45</v>
      </c>
      <c r="Q4403" s="2" t="str">
        <f>FLOOR('Transaction Data'!$P4403,15)&amp;"-"&amp;FLOOR('Transaction Data'!$P4403,15)+14</f>
        <v>45-59</v>
      </c>
      <c r="R4403" s="2" t="str">
        <f>IF('Transaction Data'!$L4403&lt;=10,"Less Expensive","Expensive")</f>
        <v>Less Expensive</v>
      </c>
      <c r="S4403" s="4">
        <f>WEEKDAY('Transaction Data'!$A4403)</f>
        <v>2</v>
      </c>
      <c r="T4403" s="2" t="str">
        <f>IF(WEEKDAY('Transaction Data'!$A4403,2)&lt;6,"Weekday","Weekend")</f>
        <v>Weekday</v>
      </c>
    </row>
    <row r="4404" ht="15.75" customHeight="1">
      <c r="A4404" s="1">
        <v>45350.0</v>
      </c>
      <c r="B4404" s="2" t="s">
        <v>4176</v>
      </c>
      <c r="C4404" s="2" t="s">
        <v>21</v>
      </c>
      <c r="D4404" s="1">
        <v>23326.0</v>
      </c>
      <c r="E4404" s="2" t="s">
        <v>27</v>
      </c>
      <c r="F4404" s="2">
        <v>219.0</v>
      </c>
      <c r="G4404" s="2" t="s">
        <v>57</v>
      </c>
      <c r="H4404" s="2" t="s">
        <v>52</v>
      </c>
      <c r="I4404" s="2" t="s">
        <v>25</v>
      </c>
      <c r="J4404" s="2" t="str">
        <f t="array" ref="J4404">XLOOKUP('Transaction Data'!$G4404,Product_Code,Biscuit_Brand)</f>
        <v>Oatmeal Cookies</v>
      </c>
      <c r="K4404" s="2">
        <f t="array" ref="K4404">XLOOKUP('Transaction Data'!$G4404,Product_Code,Cost)</f>
        <v>19</v>
      </c>
      <c r="L4404" s="2">
        <f t="array" ref="L4404">XLOOKUP('Transaction Data'!$G4404,Product_Code,Unit_Price)</f>
        <v>23</v>
      </c>
      <c r="M4404" s="3">
        <f>'Transaction Data'!$F4404*'Transaction Data'!$K4404</f>
        <v>4161</v>
      </c>
      <c r="N4404" s="3">
        <f>'Transaction Data'!$F4404*'Transaction Data'!$L4404</f>
        <v>5037</v>
      </c>
      <c r="O4404" s="3">
        <f>'Transaction Data'!$N4404-'Transaction Data'!$M4404</f>
        <v>876</v>
      </c>
      <c r="P4404" s="2">
        <f>DATEDIF('Transaction Data'!$D4404,'Transaction Data'!$A4404,"y")</f>
        <v>60</v>
      </c>
      <c r="Q4404" s="2" t="str">
        <f>FLOOR('Transaction Data'!$P4404,15)&amp;"-"&amp;FLOOR('Transaction Data'!$P4404,15)+14</f>
        <v>60-74</v>
      </c>
      <c r="R4404" s="2" t="str">
        <f>IF('Transaction Data'!$L4404&lt;=10,"Less Expensive","Expensive")</f>
        <v>Expensive</v>
      </c>
      <c r="S4404" s="4">
        <f>WEEKDAY('Transaction Data'!$A4404)</f>
        <v>4</v>
      </c>
      <c r="T4404" s="2" t="str">
        <f>IF(WEEKDAY('Transaction Data'!$A4404,2)&lt;6,"Weekday","Weekend")</f>
        <v>Weekday</v>
      </c>
    </row>
    <row r="4405" ht="15.75" customHeight="1">
      <c r="A4405" s="1">
        <v>45364.0</v>
      </c>
      <c r="B4405" s="2" t="s">
        <v>4177</v>
      </c>
      <c r="C4405" s="2" t="s">
        <v>32</v>
      </c>
      <c r="D4405" s="1">
        <v>32530.0</v>
      </c>
      <c r="E4405" s="2" t="s">
        <v>27</v>
      </c>
      <c r="F4405" s="2">
        <v>238.0</v>
      </c>
      <c r="G4405" s="2" t="s">
        <v>44</v>
      </c>
      <c r="H4405" s="2" t="s">
        <v>52</v>
      </c>
      <c r="I4405" s="2" t="s">
        <v>25</v>
      </c>
      <c r="J4405" s="2" t="str">
        <f t="array" ref="J4405">XLOOKUP('Transaction Data'!$G4405,Product_Code,Biscuit_Brand)</f>
        <v>Butter Crunch</v>
      </c>
      <c r="K4405" s="2">
        <f t="array" ref="K4405">XLOOKUP('Transaction Data'!$G4405,Product_Code,Cost)</f>
        <v>10</v>
      </c>
      <c r="L4405" s="2">
        <f t="array" ref="L4405">XLOOKUP('Transaction Data'!$G4405,Product_Code,Unit_Price)</f>
        <v>11</v>
      </c>
      <c r="M4405" s="3">
        <f>'Transaction Data'!$F4405*'Transaction Data'!$K4405</f>
        <v>2380</v>
      </c>
      <c r="N4405" s="3">
        <f>'Transaction Data'!$F4405*'Transaction Data'!$L4405</f>
        <v>2618</v>
      </c>
      <c r="O4405" s="3">
        <f>'Transaction Data'!$N4405-'Transaction Data'!$M4405</f>
        <v>238</v>
      </c>
      <c r="P4405" s="2">
        <f>DATEDIF('Transaction Data'!$D4405,'Transaction Data'!$A4405,"y")</f>
        <v>35</v>
      </c>
      <c r="Q4405" s="2" t="str">
        <f>FLOOR('Transaction Data'!$P4405,15)&amp;"-"&amp;FLOOR('Transaction Data'!$P4405,15)+14</f>
        <v>30-44</v>
      </c>
      <c r="R4405" s="2" t="str">
        <f>IF('Transaction Data'!$L4405&lt;=10,"Less Expensive","Expensive")</f>
        <v>Expensive</v>
      </c>
      <c r="S4405" s="4">
        <f>WEEKDAY('Transaction Data'!$A4405)</f>
        <v>4</v>
      </c>
      <c r="T4405" s="2" t="str">
        <f>IF(WEEKDAY('Transaction Data'!$A4405,2)&lt;6,"Weekday","Weekend")</f>
        <v>Weekday</v>
      </c>
    </row>
    <row r="4406" ht="15.75" customHeight="1">
      <c r="A4406" s="1">
        <v>45382.0</v>
      </c>
      <c r="B4406" s="2" t="s">
        <v>1723</v>
      </c>
      <c r="C4406" s="2" t="s">
        <v>78</v>
      </c>
      <c r="D4406" s="1">
        <v>26641.0</v>
      </c>
      <c r="E4406" s="2" t="s">
        <v>22</v>
      </c>
      <c r="F4406" s="2">
        <v>333.0</v>
      </c>
      <c r="G4406" s="2" t="s">
        <v>44</v>
      </c>
      <c r="H4406" s="2" t="s">
        <v>45</v>
      </c>
      <c r="I4406" s="2" t="s">
        <v>25</v>
      </c>
      <c r="J4406" s="2" t="str">
        <f t="array" ref="J4406">XLOOKUP('Transaction Data'!$G4406,Product_Code,Biscuit_Brand)</f>
        <v>Butter Crunch</v>
      </c>
      <c r="K4406" s="2">
        <f t="array" ref="K4406">XLOOKUP('Transaction Data'!$G4406,Product_Code,Cost)</f>
        <v>10</v>
      </c>
      <c r="L4406" s="2">
        <f t="array" ref="L4406">XLOOKUP('Transaction Data'!$G4406,Product_Code,Unit_Price)</f>
        <v>11</v>
      </c>
      <c r="M4406" s="3">
        <f>'Transaction Data'!$F4406*'Transaction Data'!$K4406</f>
        <v>3330</v>
      </c>
      <c r="N4406" s="3">
        <f>'Transaction Data'!$F4406*'Transaction Data'!$L4406</f>
        <v>3663</v>
      </c>
      <c r="O4406" s="3">
        <f>'Transaction Data'!$N4406-'Transaction Data'!$M4406</f>
        <v>333</v>
      </c>
      <c r="P4406" s="2">
        <f>DATEDIF('Transaction Data'!$D4406,'Transaction Data'!$A4406,"y")</f>
        <v>51</v>
      </c>
      <c r="Q4406" s="2" t="str">
        <f>FLOOR('Transaction Data'!$P4406,15)&amp;"-"&amp;FLOOR('Transaction Data'!$P4406,15)+14</f>
        <v>45-59</v>
      </c>
      <c r="R4406" s="2" t="str">
        <f>IF('Transaction Data'!$L4406&lt;=10,"Less Expensive","Expensive")</f>
        <v>Expensive</v>
      </c>
      <c r="S4406" s="4">
        <f>WEEKDAY('Transaction Data'!$A4406)</f>
        <v>1</v>
      </c>
      <c r="T4406" s="2" t="str">
        <f>IF(WEEKDAY('Transaction Data'!$A4406,2)&lt;6,"Weekday","Weekend")</f>
        <v>Weekend</v>
      </c>
    </row>
    <row r="4407" ht="15.75" customHeight="1">
      <c r="A4407" s="1">
        <v>45415.0</v>
      </c>
      <c r="B4407" s="2" t="s">
        <v>4178</v>
      </c>
      <c r="C4407" s="2" t="s">
        <v>78</v>
      </c>
      <c r="D4407" s="1">
        <v>37035.0</v>
      </c>
      <c r="E4407" s="2" t="s">
        <v>63</v>
      </c>
      <c r="F4407" s="2">
        <v>51.0</v>
      </c>
      <c r="G4407" s="2" t="s">
        <v>57</v>
      </c>
      <c r="H4407" s="2" t="s">
        <v>49</v>
      </c>
      <c r="I4407" s="2" t="s">
        <v>25</v>
      </c>
      <c r="J4407" s="2" t="str">
        <f t="array" ref="J4407">XLOOKUP('Transaction Data'!$G4407,Product_Code,Biscuit_Brand)</f>
        <v>Oatmeal Cookies</v>
      </c>
      <c r="K4407" s="2">
        <f t="array" ref="K4407">XLOOKUP('Transaction Data'!$G4407,Product_Code,Cost)</f>
        <v>19</v>
      </c>
      <c r="L4407" s="2">
        <f t="array" ref="L4407">XLOOKUP('Transaction Data'!$G4407,Product_Code,Unit_Price)</f>
        <v>23</v>
      </c>
      <c r="M4407" s="3">
        <f>'Transaction Data'!$F4407*'Transaction Data'!$K4407</f>
        <v>969</v>
      </c>
      <c r="N4407" s="3">
        <f>'Transaction Data'!$F4407*'Transaction Data'!$L4407</f>
        <v>1173</v>
      </c>
      <c r="O4407" s="3">
        <f>'Transaction Data'!$N4407-'Transaction Data'!$M4407</f>
        <v>204</v>
      </c>
      <c r="P4407" s="2">
        <f>DATEDIF('Transaction Data'!$D4407,'Transaction Data'!$A4407,"y")</f>
        <v>22</v>
      </c>
      <c r="Q4407" s="2" t="str">
        <f>FLOOR('Transaction Data'!$P4407,15)&amp;"-"&amp;FLOOR('Transaction Data'!$P4407,15)+14</f>
        <v>15-29</v>
      </c>
      <c r="R4407" s="2" t="str">
        <f>IF('Transaction Data'!$L4407&lt;=10,"Less Expensive","Expensive")</f>
        <v>Expensive</v>
      </c>
      <c r="S4407" s="4">
        <f>WEEKDAY('Transaction Data'!$A4407)</f>
        <v>6</v>
      </c>
      <c r="T4407" s="2" t="str">
        <f>IF(WEEKDAY('Transaction Data'!$A4407,2)&lt;6,"Weekday","Weekend")</f>
        <v>Weekday</v>
      </c>
    </row>
    <row r="4408" ht="15.75" customHeight="1">
      <c r="A4408" s="1">
        <v>45440.0</v>
      </c>
      <c r="B4408" s="2" t="s">
        <v>4179</v>
      </c>
      <c r="C4408" s="2" t="s">
        <v>47</v>
      </c>
      <c r="D4408" s="1">
        <v>24444.0</v>
      </c>
      <c r="E4408" s="2" t="s">
        <v>22</v>
      </c>
      <c r="F4408" s="2">
        <v>466.0</v>
      </c>
      <c r="G4408" s="2" t="s">
        <v>23</v>
      </c>
      <c r="H4408" s="2" t="s">
        <v>52</v>
      </c>
      <c r="I4408" s="2" t="s">
        <v>25</v>
      </c>
      <c r="J4408" s="2" t="str">
        <f t="array" ref="J4408">XLOOKUP('Transaction Data'!$G4408,Product_Code,Biscuit_Brand)</f>
        <v>Cinnamon Swirls</v>
      </c>
      <c r="K4408" s="2">
        <f t="array" ref="K4408">XLOOKUP('Transaction Data'!$G4408,Product_Code,Cost)</f>
        <v>10</v>
      </c>
      <c r="L4408" s="2">
        <f t="array" ref="L4408">XLOOKUP('Transaction Data'!$G4408,Product_Code,Unit_Price)</f>
        <v>14</v>
      </c>
      <c r="M4408" s="3">
        <f>'Transaction Data'!$F4408*'Transaction Data'!$K4408</f>
        <v>4660</v>
      </c>
      <c r="N4408" s="3">
        <f>'Transaction Data'!$F4408*'Transaction Data'!$L4408</f>
        <v>6524</v>
      </c>
      <c r="O4408" s="3">
        <f>'Transaction Data'!$N4408-'Transaction Data'!$M4408</f>
        <v>1864</v>
      </c>
      <c r="P4408" s="2">
        <f>DATEDIF('Transaction Data'!$D4408,'Transaction Data'!$A4408,"y")</f>
        <v>57</v>
      </c>
      <c r="Q4408" s="2" t="str">
        <f>FLOOR('Transaction Data'!$P4408,15)&amp;"-"&amp;FLOOR('Transaction Data'!$P4408,15)+14</f>
        <v>45-59</v>
      </c>
      <c r="R4408" s="2" t="str">
        <f>IF('Transaction Data'!$L4408&lt;=10,"Less Expensive","Expensive")</f>
        <v>Expensive</v>
      </c>
      <c r="S4408" s="4">
        <f>WEEKDAY('Transaction Data'!$A4408)</f>
        <v>3</v>
      </c>
      <c r="T4408" s="2" t="str">
        <f>IF(WEEKDAY('Transaction Data'!$A4408,2)&lt;6,"Weekday","Weekend")</f>
        <v>Weekday</v>
      </c>
    </row>
    <row r="4409" ht="15.75" customHeight="1">
      <c r="A4409" s="1">
        <v>45450.0</v>
      </c>
      <c r="B4409" s="2" t="s">
        <v>4180</v>
      </c>
      <c r="C4409" s="2" t="s">
        <v>32</v>
      </c>
      <c r="D4409" s="1">
        <v>20100.0</v>
      </c>
      <c r="E4409" s="2" t="s">
        <v>22</v>
      </c>
      <c r="F4409" s="2">
        <v>362.0</v>
      </c>
      <c r="G4409" s="2" t="s">
        <v>57</v>
      </c>
      <c r="H4409" s="2" t="s">
        <v>49</v>
      </c>
      <c r="I4409" s="2" t="s">
        <v>30</v>
      </c>
      <c r="J4409" s="2" t="str">
        <f t="array" ref="J4409">XLOOKUP('Transaction Data'!$G4409,Product_Code,Biscuit_Brand)</f>
        <v>Oatmeal Cookies</v>
      </c>
      <c r="K4409" s="2">
        <f t="array" ref="K4409">XLOOKUP('Transaction Data'!$G4409,Product_Code,Cost)</f>
        <v>19</v>
      </c>
      <c r="L4409" s="2">
        <f t="array" ref="L4409">XLOOKUP('Transaction Data'!$G4409,Product_Code,Unit_Price)</f>
        <v>23</v>
      </c>
      <c r="M4409" s="3">
        <f>'Transaction Data'!$F4409*'Transaction Data'!$K4409</f>
        <v>6878</v>
      </c>
      <c r="N4409" s="3">
        <f>'Transaction Data'!$F4409*'Transaction Data'!$L4409</f>
        <v>8326</v>
      </c>
      <c r="O4409" s="3">
        <f>'Transaction Data'!$N4409-'Transaction Data'!$M4409</f>
        <v>1448</v>
      </c>
      <c r="P4409" s="2">
        <f>DATEDIF('Transaction Data'!$D4409,'Transaction Data'!$A4409,"y")</f>
        <v>69</v>
      </c>
      <c r="Q4409" s="2" t="str">
        <f>FLOOR('Transaction Data'!$P4409,15)&amp;"-"&amp;FLOOR('Transaction Data'!$P4409,15)+14</f>
        <v>60-74</v>
      </c>
      <c r="R4409" s="2" t="str">
        <f>IF('Transaction Data'!$L4409&lt;=10,"Less Expensive","Expensive")</f>
        <v>Expensive</v>
      </c>
      <c r="S4409" s="4">
        <f>WEEKDAY('Transaction Data'!$A4409)</f>
        <v>6</v>
      </c>
      <c r="T4409" s="2" t="str">
        <f>IF(WEEKDAY('Transaction Data'!$A4409,2)&lt;6,"Weekday","Weekend")</f>
        <v>Weekday</v>
      </c>
    </row>
    <row r="4410" ht="15.75" customHeight="1">
      <c r="A4410" s="1">
        <v>45441.0</v>
      </c>
      <c r="B4410" s="2" t="s">
        <v>2364</v>
      </c>
      <c r="C4410" s="2" t="s">
        <v>65</v>
      </c>
      <c r="D4410" s="1">
        <v>17839.0</v>
      </c>
      <c r="E4410" s="2" t="s">
        <v>63</v>
      </c>
      <c r="F4410" s="2">
        <v>56.0</v>
      </c>
      <c r="G4410" s="2" t="s">
        <v>38</v>
      </c>
      <c r="H4410" s="2" t="s">
        <v>52</v>
      </c>
      <c r="I4410" s="2" t="s">
        <v>25</v>
      </c>
      <c r="J4410" s="2" t="str">
        <f t="array" ref="J4410">XLOOKUP('Transaction Data'!$G4410,Product_Code,Biscuit_Brand)</f>
        <v>Ginger Snaps</v>
      </c>
      <c r="K4410" s="2">
        <f t="array" ref="K4410">XLOOKUP('Transaction Data'!$G4410,Product_Code,Cost)</f>
        <v>14</v>
      </c>
      <c r="L4410" s="2">
        <f t="array" ref="L4410">XLOOKUP('Transaction Data'!$G4410,Product_Code,Unit_Price)</f>
        <v>28</v>
      </c>
      <c r="M4410" s="3">
        <f>'Transaction Data'!$F4410*'Transaction Data'!$K4410</f>
        <v>784</v>
      </c>
      <c r="N4410" s="3">
        <f>'Transaction Data'!$F4410*'Transaction Data'!$L4410</f>
        <v>1568</v>
      </c>
      <c r="O4410" s="3">
        <f>'Transaction Data'!$N4410-'Transaction Data'!$M4410</f>
        <v>784</v>
      </c>
      <c r="P4410" s="2">
        <f>DATEDIF('Transaction Data'!$D4410,'Transaction Data'!$A4410,"y")</f>
        <v>75</v>
      </c>
      <c r="Q4410" s="2" t="str">
        <f>FLOOR('Transaction Data'!$P4410,15)&amp;"-"&amp;FLOOR('Transaction Data'!$P4410,15)+14</f>
        <v>75-89</v>
      </c>
      <c r="R4410" s="2" t="str">
        <f>IF('Transaction Data'!$L4410&lt;=10,"Less Expensive","Expensive")</f>
        <v>Expensive</v>
      </c>
      <c r="S4410" s="4">
        <f>WEEKDAY('Transaction Data'!$A4410)</f>
        <v>4</v>
      </c>
      <c r="T4410" s="2" t="str">
        <f>IF(WEEKDAY('Transaction Data'!$A4410,2)&lt;6,"Weekday","Weekend")</f>
        <v>Weekday</v>
      </c>
    </row>
    <row r="4411" ht="15.75" customHeight="1">
      <c r="A4411" s="1">
        <v>45433.0</v>
      </c>
      <c r="B4411" s="2" t="s">
        <v>4181</v>
      </c>
      <c r="C4411" s="2" t="s">
        <v>32</v>
      </c>
      <c r="D4411" s="1">
        <v>27919.0</v>
      </c>
      <c r="E4411" s="2" t="s">
        <v>37</v>
      </c>
      <c r="F4411" s="2">
        <v>500.0</v>
      </c>
      <c r="G4411" s="2" t="s">
        <v>61</v>
      </c>
      <c r="H4411" s="2" t="s">
        <v>34</v>
      </c>
      <c r="I4411" s="2" t="s">
        <v>25</v>
      </c>
      <c r="J4411" s="2" t="str">
        <f t="array" ref="J4411">XLOOKUP('Transaction Data'!$G4411,Product_Code,Biscuit_Brand)</f>
        <v>Choco Delight</v>
      </c>
      <c r="K4411" s="2">
        <f t="array" ref="K4411">XLOOKUP('Transaction Data'!$G4411,Product_Code,Cost)</f>
        <v>3</v>
      </c>
      <c r="L4411" s="2">
        <f t="array" ref="L4411">XLOOKUP('Transaction Data'!$G4411,Product_Code,Unit_Price)</f>
        <v>5</v>
      </c>
      <c r="M4411" s="3">
        <f>'Transaction Data'!$F4411*'Transaction Data'!$K4411</f>
        <v>1500</v>
      </c>
      <c r="N4411" s="3">
        <f>'Transaction Data'!$F4411*'Transaction Data'!$L4411</f>
        <v>2500</v>
      </c>
      <c r="O4411" s="3">
        <f>'Transaction Data'!$N4411-'Transaction Data'!$M4411</f>
        <v>1000</v>
      </c>
      <c r="P4411" s="2">
        <f>DATEDIF('Transaction Data'!$D4411,'Transaction Data'!$A4411,"y")</f>
        <v>47</v>
      </c>
      <c r="Q4411" s="2" t="str">
        <f>FLOOR('Transaction Data'!$P4411,15)&amp;"-"&amp;FLOOR('Transaction Data'!$P4411,15)+14</f>
        <v>45-59</v>
      </c>
      <c r="R4411" s="2" t="str">
        <f>IF('Transaction Data'!$L4411&lt;=10,"Less Expensive","Expensive")</f>
        <v>Less Expensive</v>
      </c>
      <c r="S4411" s="4">
        <f>WEEKDAY('Transaction Data'!$A4411)</f>
        <v>3</v>
      </c>
      <c r="T4411" s="2" t="str">
        <f>IF(WEEKDAY('Transaction Data'!$A4411,2)&lt;6,"Weekday","Weekend")</f>
        <v>Weekday</v>
      </c>
    </row>
    <row r="4412" ht="15.75" customHeight="1">
      <c r="A4412" s="1">
        <v>45302.0</v>
      </c>
      <c r="B4412" s="2" t="s">
        <v>4182</v>
      </c>
      <c r="C4412" s="2" t="s">
        <v>69</v>
      </c>
      <c r="D4412" s="1">
        <v>21352.0</v>
      </c>
      <c r="E4412" s="2" t="s">
        <v>22</v>
      </c>
      <c r="F4412" s="2">
        <v>414.0</v>
      </c>
      <c r="G4412" s="2" t="s">
        <v>57</v>
      </c>
      <c r="H4412" s="2" t="s">
        <v>34</v>
      </c>
      <c r="I4412" s="2" t="s">
        <v>25</v>
      </c>
      <c r="J4412" s="2" t="str">
        <f t="array" ref="J4412">XLOOKUP('Transaction Data'!$G4412,Product_Code,Biscuit_Brand)</f>
        <v>Oatmeal Cookies</v>
      </c>
      <c r="K4412" s="2">
        <f t="array" ref="K4412">XLOOKUP('Transaction Data'!$G4412,Product_Code,Cost)</f>
        <v>19</v>
      </c>
      <c r="L4412" s="2">
        <f t="array" ref="L4412">XLOOKUP('Transaction Data'!$G4412,Product_Code,Unit_Price)</f>
        <v>23</v>
      </c>
      <c r="M4412" s="3">
        <f>'Transaction Data'!$F4412*'Transaction Data'!$K4412</f>
        <v>7866</v>
      </c>
      <c r="N4412" s="3">
        <f>'Transaction Data'!$F4412*'Transaction Data'!$L4412</f>
        <v>9522</v>
      </c>
      <c r="O4412" s="3">
        <f>'Transaction Data'!$N4412-'Transaction Data'!$M4412</f>
        <v>1656</v>
      </c>
      <c r="P4412" s="2">
        <f>DATEDIF('Transaction Data'!$D4412,'Transaction Data'!$A4412,"y")</f>
        <v>65</v>
      </c>
      <c r="Q4412" s="2" t="str">
        <f>FLOOR('Transaction Data'!$P4412,15)&amp;"-"&amp;FLOOR('Transaction Data'!$P4412,15)+14</f>
        <v>60-74</v>
      </c>
      <c r="R4412" s="2" t="str">
        <f>IF('Transaction Data'!$L4412&lt;=10,"Less Expensive","Expensive")</f>
        <v>Expensive</v>
      </c>
      <c r="S4412" s="4">
        <f>WEEKDAY('Transaction Data'!$A4412)</f>
        <v>5</v>
      </c>
      <c r="T4412" s="2" t="str">
        <f>IF(WEEKDAY('Transaction Data'!$A4412,2)&lt;6,"Weekday","Weekend")</f>
        <v>Weekday</v>
      </c>
    </row>
    <row r="4413" ht="15.75" customHeight="1">
      <c r="A4413" s="1">
        <v>45313.0</v>
      </c>
      <c r="B4413" s="2" t="s">
        <v>4183</v>
      </c>
      <c r="C4413" s="2" t="s">
        <v>51</v>
      </c>
      <c r="D4413" s="1">
        <v>15986.0</v>
      </c>
      <c r="E4413" s="2" t="s">
        <v>37</v>
      </c>
      <c r="F4413" s="2">
        <v>249.0</v>
      </c>
      <c r="G4413" s="2" t="s">
        <v>57</v>
      </c>
      <c r="H4413" s="2" t="s">
        <v>39</v>
      </c>
      <c r="I4413" s="2" t="s">
        <v>25</v>
      </c>
      <c r="J4413" s="2" t="str">
        <f t="array" ref="J4413">XLOOKUP('Transaction Data'!$G4413,Product_Code,Biscuit_Brand)</f>
        <v>Oatmeal Cookies</v>
      </c>
      <c r="K4413" s="2">
        <f t="array" ref="K4413">XLOOKUP('Transaction Data'!$G4413,Product_Code,Cost)</f>
        <v>19</v>
      </c>
      <c r="L4413" s="2">
        <f t="array" ref="L4413">XLOOKUP('Transaction Data'!$G4413,Product_Code,Unit_Price)</f>
        <v>23</v>
      </c>
      <c r="M4413" s="3">
        <f>'Transaction Data'!$F4413*'Transaction Data'!$K4413</f>
        <v>4731</v>
      </c>
      <c r="N4413" s="3">
        <f>'Transaction Data'!$F4413*'Transaction Data'!$L4413</f>
        <v>5727</v>
      </c>
      <c r="O4413" s="3">
        <f>'Transaction Data'!$N4413-'Transaction Data'!$M4413</f>
        <v>996</v>
      </c>
      <c r="P4413" s="2">
        <f>DATEDIF('Transaction Data'!$D4413,'Transaction Data'!$A4413,"y")</f>
        <v>80</v>
      </c>
      <c r="Q4413" s="2" t="str">
        <f>FLOOR('Transaction Data'!$P4413,15)&amp;"-"&amp;FLOOR('Transaction Data'!$P4413,15)+14</f>
        <v>75-89</v>
      </c>
      <c r="R4413" s="2" t="str">
        <f>IF('Transaction Data'!$L4413&lt;=10,"Less Expensive","Expensive")</f>
        <v>Expensive</v>
      </c>
      <c r="S4413" s="4">
        <f>WEEKDAY('Transaction Data'!$A4413)</f>
        <v>2</v>
      </c>
      <c r="T4413" s="2" t="str">
        <f>IF(WEEKDAY('Transaction Data'!$A4413,2)&lt;6,"Weekday","Weekend")</f>
        <v>Weekday</v>
      </c>
    </row>
    <row r="4414" ht="15.75" customHeight="1">
      <c r="A4414" s="1">
        <v>45450.0</v>
      </c>
      <c r="B4414" s="2" t="s">
        <v>1205</v>
      </c>
      <c r="C4414" s="2" t="s">
        <v>51</v>
      </c>
      <c r="D4414" s="1">
        <v>26608.0</v>
      </c>
      <c r="E4414" s="2" t="s">
        <v>63</v>
      </c>
      <c r="F4414" s="2">
        <v>76.0</v>
      </c>
      <c r="G4414" s="2" t="s">
        <v>33</v>
      </c>
      <c r="H4414" s="2" t="s">
        <v>42</v>
      </c>
      <c r="I4414" s="2" t="s">
        <v>25</v>
      </c>
      <c r="J4414" s="2" t="str">
        <f t="array" ref="J4414">XLOOKUP('Transaction Data'!$G4414,Product_Code,Biscuit_Brand)</f>
        <v>Caramel Biscuits</v>
      </c>
      <c r="K4414" s="2">
        <f t="array" ref="K4414">XLOOKUP('Transaction Data'!$G4414,Product_Code,Cost)</f>
        <v>18</v>
      </c>
      <c r="L4414" s="2">
        <f t="array" ref="L4414">XLOOKUP('Transaction Data'!$G4414,Product_Code,Unit_Price)</f>
        <v>22</v>
      </c>
      <c r="M4414" s="3">
        <f>'Transaction Data'!$F4414*'Transaction Data'!$K4414</f>
        <v>1368</v>
      </c>
      <c r="N4414" s="3">
        <f>'Transaction Data'!$F4414*'Transaction Data'!$L4414</f>
        <v>1672</v>
      </c>
      <c r="O4414" s="3">
        <f>'Transaction Data'!$N4414-'Transaction Data'!$M4414</f>
        <v>304</v>
      </c>
      <c r="P4414" s="2">
        <f>DATEDIF('Transaction Data'!$D4414,'Transaction Data'!$A4414,"y")</f>
        <v>51</v>
      </c>
      <c r="Q4414" s="2" t="str">
        <f>FLOOR('Transaction Data'!$P4414,15)&amp;"-"&amp;FLOOR('Transaction Data'!$P4414,15)+14</f>
        <v>45-59</v>
      </c>
      <c r="R4414" s="2" t="str">
        <f>IF('Transaction Data'!$L4414&lt;=10,"Less Expensive","Expensive")</f>
        <v>Expensive</v>
      </c>
      <c r="S4414" s="4">
        <f>WEEKDAY('Transaction Data'!$A4414)</f>
        <v>6</v>
      </c>
      <c r="T4414" s="2" t="str">
        <f>IF(WEEKDAY('Transaction Data'!$A4414,2)&lt;6,"Weekday","Weekend")</f>
        <v>Weekday</v>
      </c>
    </row>
    <row r="4415" ht="15.75" customHeight="1">
      <c r="A4415" s="1">
        <v>45415.0</v>
      </c>
      <c r="B4415" s="2" t="s">
        <v>4184</v>
      </c>
      <c r="C4415" s="2" t="s">
        <v>41</v>
      </c>
      <c r="D4415" s="1">
        <v>24436.0</v>
      </c>
      <c r="E4415" s="2" t="s">
        <v>63</v>
      </c>
      <c r="F4415" s="2">
        <v>237.0</v>
      </c>
      <c r="G4415" s="2" t="s">
        <v>61</v>
      </c>
      <c r="H4415" s="2" t="s">
        <v>45</v>
      </c>
      <c r="I4415" s="2" t="s">
        <v>25</v>
      </c>
      <c r="J4415" s="2" t="str">
        <f t="array" ref="J4415">XLOOKUP('Transaction Data'!$G4415,Product_Code,Biscuit_Brand)</f>
        <v>Choco Delight</v>
      </c>
      <c r="K4415" s="2">
        <f t="array" ref="K4415">XLOOKUP('Transaction Data'!$G4415,Product_Code,Cost)</f>
        <v>3</v>
      </c>
      <c r="L4415" s="2">
        <f t="array" ref="L4415">XLOOKUP('Transaction Data'!$G4415,Product_Code,Unit_Price)</f>
        <v>5</v>
      </c>
      <c r="M4415" s="3">
        <f>'Transaction Data'!$F4415*'Transaction Data'!$K4415</f>
        <v>711</v>
      </c>
      <c r="N4415" s="3">
        <f>'Transaction Data'!$F4415*'Transaction Data'!$L4415</f>
        <v>1185</v>
      </c>
      <c r="O4415" s="3">
        <f>'Transaction Data'!$N4415-'Transaction Data'!$M4415</f>
        <v>474</v>
      </c>
      <c r="P4415" s="2">
        <f>DATEDIF('Transaction Data'!$D4415,'Transaction Data'!$A4415,"y")</f>
        <v>57</v>
      </c>
      <c r="Q4415" s="2" t="str">
        <f>FLOOR('Transaction Data'!$P4415,15)&amp;"-"&amp;FLOOR('Transaction Data'!$P4415,15)+14</f>
        <v>45-59</v>
      </c>
      <c r="R4415" s="2" t="str">
        <f>IF('Transaction Data'!$L4415&lt;=10,"Less Expensive","Expensive")</f>
        <v>Less Expensive</v>
      </c>
      <c r="S4415" s="4">
        <f>WEEKDAY('Transaction Data'!$A4415)</f>
        <v>6</v>
      </c>
      <c r="T4415" s="2" t="str">
        <f>IF(WEEKDAY('Transaction Data'!$A4415,2)&lt;6,"Weekday","Weekend")</f>
        <v>Weekday</v>
      </c>
    </row>
    <row r="4416" ht="15.75" customHeight="1">
      <c r="A4416" s="1">
        <v>45304.0</v>
      </c>
      <c r="B4416" s="2" t="s">
        <v>4185</v>
      </c>
      <c r="C4416" s="2" t="s">
        <v>54</v>
      </c>
      <c r="D4416" s="1">
        <v>28653.0</v>
      </c>
      <c r="E4416" s="2" t="s">
        <v>37</v>
      </c>
      <c r="F4416" s="2">
        <v>413.0</v>
      </c>
      <c r="G4416" s="2" t="s">
        <v>61</v>
      </c>
      <c r="H4416" s="2" t="s">
        <v>49</v>
      </c>
      <c r="I4416" s="2" t="s">
        <v>25</v>
      </c>
      <c r="J4416" s="2" t="str">
        <f t="array" ref="J4416">XLOOKUP('Transaction Data'!$G4416,Product_Code,Biscuit_Brand)</f>
        <v>Choco Delight</v>
      </c>
      <c r="K4416" s="2">
        <f t="array" ref="K4416">XLOOKUP('Transaction Data'!$G4416,Product_Code,Cost)</f>
        <v>3</v>
      </c>
      <c r="L4416" s="2">
        <f t="array" ref="L4416">XLOOKUP('Transaction Data'!$G4416,Product_Code,Unit_Price)</f>
        <v>5</v>
      </c>
      <c r="M4416" s="3">
        <f>'Transaction Data'!$F4416*'Transaction Data'!$K4416</f>
        <v>1239</v>
      </c>
      <c r="N4416" s="3">
        <f>'Transaction Data'!$F4416*'Transaction Data'!$L4416</f>
        <v>2065</v>
      </c>
      <c r="O4416" s="3">
        <f>'Transaction Data'!$N4416-'Transaction Data'!$M4416</f>
        <v>826</v>
      </c>
      <c r="P4416" s="2">
        <f>DATEDIF('Transaction Data'!$D4416,'Transaction Data'!$A4416,"y")</f>
        <v>45</v>
      </c>
      <c r="Q4416" s="2" t="str">
        <f>FLOOR('Transaction Data'!$P4416,15)&amp;"-"&amp;FLOOR('Transaction Data'!$P4416,15)+14</f>
        <v>45-59</v>
      </c>
      <c r="R4416" s="2" t="str">
        <f>IF('Transaction Data'!$L4416&lt;=10,"Less Expensive","Expensive")</f>
        <v>Less Expensive</v>
      </c>
      <c r="S4416" s="4">
        <f>WEEKDAY('Transaction Data'!$A4416)</f>
        <v>7</v>
      </c>
      <c r="T4416" s="2" t="str">
        <f>IF(WEEKDAY('Transaction Data'!$A4416,2)&lt;6,"Weekday","Weekend")</f>
        <v>Weekend</v>
      </c>
    </row>
    <row r="4417" ht="15.75" customHeight="1">
      <c r="A4417" s="1">
        <v>45325.0</v>
      </c>
      <c r="B4417" s="2" t="s">
        <v>4186</v>
      </c>
      <c r="C4417" s="2" t="s">
        <v>41</v>
      </c>
      <c r="D4417" s="1">
        <v>25274.0</v>
      </c>
      <c r="E4417" s="2" t="s">
        <v>63</v>
      </c>
      <c r="F4417" s="2">
        <v>318.0</v>
      </c>
      <c r="G4417" s="2" t="s">
        <v>33</v>
      </c>
      <c r="H4417" s="2" t="s">
        <v>52</v>
      </c>
      <c r="I4417" s="2" t="s">
        <v>25</v>
      </c>
      <c r="J4417" s="2" t="str">
        <f t="array" ref="J4417">XLOOKUP('Transaction Data'!$G4417,Product_Code,Biscuit_Brand)</f>
        <v>Caramel Biscuits</v>
      </c>
      <c r="K4417" s="2">
        <f t="array" ref="K4417">XLOOKUP('Transaction Data'!$G4417,Product_Code,Cost)</f>
        <v>18</v>
      </c>
      <c r="L4417" s="2">
        <f t="array" ref="L4417">XLOOKUP('Transaction Data'!$G4417,Product_Code,Unit_Price)</f>
        <v>22</v>
      </c>
      <c r="M4417" s="3">
        <f>'Transaction Data'!$F4417*'Transaction Data'!$K4417</f>
        <v>5724</v>
      </c>
      <c r="N4417" s="3">
        <f>'Transaction Data'!$F4417*'Transaction Data'!$L4417</f>
        <v>6996</v>
      </c>
      <c r="O4417" s="3">
        <f>'Transaction Data'!$N4417-'Transaction Data'!$M4417</f>
        <v>1272</v>
      </c>
      <c r="P4417" s="2">
        <f>DATEDIF('Transaction Data'!$D4417,'Transaction Data'!$A4417,"y")</f>
        <v>54</v>
      </c>
      <c r="Q4417" s="2" t="str">
        <f>FLOOR('Transaction Data'!$P4417,15)&amp;"-"&amp;FLOOR('Transaction Data'!$P4417,15)+14</f>
        <v>45-59</v>
      </c>
      <c r="R4417" s="2" t="str">
        <f>IF('Transaction Data'!$L4417&lt;=10,"Less Expensive","Expensive")</f>
        <v>Expensive</v>
      </c>
      <c r="S4417" s="4">
        <f>WEEKDAY('Transaction Data'!$A4417)</f>
        <v>7</v>
      </c>
      <c r="T4417" s="2" t="str">
        <f>IF(WEEKDAY('Transaction Data'!$A4417,2)&lt;6,"Weekday","Weekend")</f>
        <v>Weekend</v>
      </c>
    </row>
    <row r="4418" ht="15.75" customHeight="1">
      <c r="A4418" s="1">
        <v>45492.0</v>
      </c>
      <c r="B4418" s="2" t="s">
        <v>4187</v>
      </c>
      <c r="C4418" s="2" t="s">
        <v>69</v>
      </c>
      <c r="D4418" s="1">
        <v>19773.0</v>
      </c>
      <c r="E4418" s="2" t="s">
        <v>63</v>
      </c>
      <c r="F4418" s="2">
        <v>101.0</v>
      </c>
      <c r="G4418" s="2" t="s">
        <v>44</v>
      </c>
      <c r="H4418" s="2" t="s">
        <v>49</v>
      </c>
      <c r="I4418" s="2" t="s">
        <v>25</v>
      </c>
      <c r="J4418" s="2" t="str">
        <f t="array" ref="J4418">XLOOKUP('Transaction Data'!$G4418,Product_Code,Biscuit_Brand)</f>
        <v>Butter Crunch</v>
      </c>
      <c r="K4418" s="2">
        <f t="array" ref="K4418">XLOOKUP('Transaction Data'!$G4418,Product_Code,Cost)</f>
        <v>10</v>
      </c>
      <c r="L4418" s="2">
        <f t="array" ref="L4418">XLOOKUP('Transaction Data'!$G4418,Product_Code,Unit_Price)</f>
        <v>11</v>
      </c>
      <c r="M4418" s="3">
        <f>'Transaction Data'!$F4418*'Transaction Data'!$K4418</f>
        <v>1010</v>
      </c>
      <c r="N4418" s="3">
        <f>'Transaction Data'!$F4418*'Transaction Data'!$L4418</f>
        <v>1111</v>
      </c>
      <c r="O4418" s="3">
        <f>'Transaction Data'!$N4418-'Transaction Data'!$M4418</f>
        <v>101</v>
      </c>
      <c r="P4418" s="2">
        <f>DATEDIF('Transaction Data'!$D4418,'Transaction Data'!$A4418,"y")</f>
        <v>70</v>
      </c>
      <c r="Q4418" s="2" t="str">
        <f>FLOOR('Transaction Data'!$P4418,15)&amp;"-"&amp;FLOOR('Transaction Data'!$P4418,15)+14</f>
        <v>60-74</v>
      </c>
      <c r="R4418" s="2" t="str">
        <f>IF('Transaction Data'!$L4418&lt;=10,"Less Expensive","Expensive")</f>
        <v>Expensive</v>
      </c>
      <c r="S4418" s="4">
        <f>WEEKDAY('Transaction Data'!$A4418)</f>
        <v>6</v>
      </c>
      <c r="T4418" s="2" t="str">
        <f>IF(WEEKDAY('Transaction Data'!$A4418,2)&lt;6,"Weekday","Weekend")</f>
        <v>Weekday</v>
      </c>
    </row>
    <row r="4419" ht="15.75" customHeight="1">
      <c r="A4419" s="1">
        <v>45422.0</v>
      </c>
      <c r="B4419" s="2" t="s">
        <v>4188</v>
      </c>
      <c r="C4419" s="2" t="s">
        <v>51</v>
      </c>
      <c r="D4419" s="1">
        <v>37069.0</v>
      </c>
      <c r="E4419" s="2" t="s">
        <v>63</v>
      </c>
      <c r="F4419" s="2">
        <v>310.0</v>
      </c>
      <c r="G4419" s="2" t="s">
        <v>44</v>
      </c>
      <c r="H4419" s="2" t="s">
        <v>52</v>
      </c>
      <c r="I4419" s="2" t="s">
        <v>25</v>
      </c>
      <c r="J4419" s="2" t="str">
        <f t="array" ref="J4419">XLOOKUP('Transaction Data'!$G4419,Product_Code,Biscuit_Brand)</f>
        <v>Butter Crunch</v>
      </c>
      <c r="K4419" s="2">
        <f t="array" ref="K4419">XLOOKUP('Transaction Data'!$G4419,Product_Code,Cost)</f>
        <v>10</v>
      </c>
      <c r="L4419" s="2">
        <f t="array" ref="L4419">XLOOKUP('Transaction Data'!$G4419,Product_Code,Unit_Price)</f>
        <v>11</v>
      </c>
      <c r="M4419" s="3">
        <f>'Transaction Data'!$F4419*'Transaction Data'!$K4419</f>
        <v>3100</v>
      </c>
      <c r="N4419" s="3">
        <f>'Transaction Data'!$F4419*'Transaction Data'!$L4419</f>
        <v>3410</v>
      </c>
      <c r="O4419" s="3">
        <f>'Transaction Data'!$N4419-'Transaction Data'!$M4419</f>
        <v>310</v>
      </c>
      <c r="P4419" s="2">
        <f>DATEDIF('Transaction Data'!$D4419,'Transaction Data'!$A4419,"y")</f>
        <v>22</v>
      </c>
      <c r="Q4419" s="2" t="str">
        <f>FLOOR('Transaction Data'!$P4419,15)&amp;"-"&amp;FLOOR('Transaction Data'!$P4419,15)+14</f>
        <v>15-29</v>
      </c>
      <c r="R4419" s="2" t="str">
        <f>IF('Transaction Data'!$L4419&lt;=10,"Less Expensive","Expensive")</f>
        <v>Expensive</v>
      </c>
      <c r="S4419" s="4">
        <f>WEEKDAY('Transaction Data'!$A4419)</f>
        <v>6</v>
      </c>
      <c r="T4419" s="2" t="str">
        <f>IF(WEEKDAY('Transaction Data'!$A4419,2)&lt;6,"Weekday","Weekend")</f>
        <v>Weekday</v>
      </c>
    </row>
    <row r="4420" ht="15.75" customHeight="1">
      <c r="A4420" s="1">
        <v>45318.0</v>
      </c>
      <c r="B4420" s="2" t="s">
        <v>4189</v>
      </c>
      <c r="C4420" s="2" t="s">
        <v>54</v>
      </c>
      <c r="D4420" s="1">
        <v>17747.0</v>
      </c>
      <c r="E4420" s="2" t="s">
        <v>63</v>
      </c>
      <c r="F4420" s="2">
        <v>288.0</v>
      </c>
      <c r="G4420" s="2" t="s">
        <v>33</v>
      </c>
      <c r="H4420" s="2" t="s">
        <v>52</v>
      </c>
      <c r="I4420" s="2" t="s">
        <v>25</v>
      </c>
      <c r="J4420" s="2" t="str">
        <f t="array" ref="J4420">XLOOKUP('Transaction Data'!$G4420,Product_Code,Biscuit_Brand)</f>
        <v>Caramel Biscuits</v>
      </c>
      <c r="K4420" s="2">
        <f t="array" ref="K4420">XLOOKUP('Transaction Data'!$G4420,Product_Code,Cost)</f>
        <v>18</v>
      </c>
      <c r="L4420" s="2">
        <f t="array" ref="L4420">XLOOKUP('Transaction Data'!$G4420,Product_Code,Unit_Price)</f>
        <v>22</v>
      </c>
      <c r="M4420" s="3">
        <f>'Transaction Data'!$F4420*'Transaction Data'!$K4420</f>
        <v>5184</v>
      </c>
      <c r="N4420" s="3">
        <f>'Transaction Data'!$F4420*'Transaction Data'!$L4420</f>
        <v>6336</v>
      </c>
      <c r="O4420" s="3">
        <f>'Transaction Data'!$N4420-'Transaction Data'!$M4420</f>
        <v>1152</v>
      </c>
      <c r="P4420" s="2">
        <f>DATEDIF('Transaction Data'!$D4420,'Transaction Data'!$A4420,"y")</f>
        <v>75</v>
      </c>
      <c r="Q4420" s="2" t="str">
        <f>FLOOR('Transaction Data'!$P4420,15)&amp;"-"&amp;FLOOR('Transaction Data'!$P4420,15)+14</f>
        <v>75-89</v>
      </c>
      <c r="R4420" s="2" t="str">
        <f>IF('Transaction Data'!$L4420&lt;=10,"Less Expensive","Expensive")</f>
        <v>Expensive</v>
      </c>
      <c r="S4420" s="4">
        <f>WEEKDAY('Transaction Data'!$A4420)</f>
        <v>7</v>
      </c>
      <c r="T4420" s="2" t="str">
        <f>IF(WEEKDAY('Transaction Data'!$A4420,2)&lt;6,"Weekday","Weekend")</f>
        <v>Weekend</v>
      </c>
    </row>
    <row r="4421" ht="15.75" customHeight="1">
      <c r="A4421" s="1">
        <v>45389.0</v>
      </c>
      <c r="B4421" s="2" t="s">
        <v>4190</v>
      </c>
      <c r="C4421" s="2" t="s">
        <v>78</v>
      </c>
      <c r="D4421" s="1">
        <v>28128.0</v>
      </c>
      <c r="E4421" s="2" t="s">
        <v>27</v>
      </c>
      <c r="F4421" s="2">
        <v>288.0</v>
      </c>
      <c r="G4421" s="2" t="s">
        <v>55</v>
      </c>
      <c r="H4421" s="2" t="s">
        <v>45</v>
      </c>
      <c r="I4421" s="2" t="s">
        <v>25</v>
      </c>
      <c r="J4421" s="2" t="str">
        <f t="array" ref="J4421">XLOOKUP('Transaction Data'!$G4421,Product_Code,Biscuit_Brand)</f>
        <v>Vanilla Wafers</v>
      </c>
      <c r="K4421" s="2">
        <f t="array" ref="K4421">XLOOKUP('Transaction Data'!$G4421,Product_Code,Cost)</f>
        <v>18</v>
      </c>
      <c r="L4421" s="2">
        <f t="array" ref="L4421">XLOOKUP('Transaction Data'!$G4421,Product_Code,Unit_Price)</f>
        <v>36</v>
      </c>
      <c r="M4421" s="3">
        <f>'Transaction Data'!$F4421*'Transaction Data'!$K4421</f>
        <v>5184</v>
      </c>
      <c r="N4421" s="3">
        <f>'Transaction Data'!$F4421*'Transaction Data'!$L4421</f>
        <v>10368</v>
      </c>
      <c r="O4421" s="3">
        <f>'Transaction Data'!$N4421-'Transaction Data'!$M4421</f>
        <v>5184</v>
      </c>
      <c r="P4421" s="2">
        <f>DATEDIF('Transaction Data'!$D4421,'Transaction Data'!$A4421,"y")</f>
        <v>47</v>
      </c>
      <c r="Q4421" s="2" t="str">
        <f>FLOOR('Transaction Data'!$P4421,15)&amp;"-"&amp;FLOOR('Transaction Data'!$P4421,15)+14</f>
        <v>45-59</v>
      </c>
      <c r="R4421" s="2" t="str">
        <f>IF('Transaction Data'!$L4421&lt;=10,"Less Expensive","Expensive")</f>
        <v>Expensive</v>
      </c>
      <c r="S4421" s="4">
        <f>WEEKDAY('Transaction Data'!$A4421)</f>
        <v>1</v>
      </c>
      <c r="T4421" s="2" t="str">
        <f>IF(WEEKDAY('Transaction Data'!$A4421,2)&lt;6,"Weekday","Weekend")</f>
        <v>Weekend</v>
      </c>
    </row>
    <row r="4422" ht="15.75" customHeight="1">
      <c r="A4422" s="1">
        <v>45328.0</v>
      </c>
      <c r="B4422" s="2" t="s">
        <v>4191</v>
      </c>
      <c r="C4422" s="2" t="s">
        <v>32</v>
      </c>
      <c r="D4422" s="1">
        <v>20776.0</v>
      </c>
      <c r="E4422" s="2" t="s">
        <v>22</v>
      </c>
      <c r="F4422" s="2">
        <v>194.0</v>
      </c>
      <c r="G4422" s="2" t="s">
        <v>38</v>
      </c>
      <c r="H4422" s="2" t="s">
        <v>49</v>
      </c>
      <c r="I4422" s="2" t="s">
        <v>25</v>
      </c>
      <c r="J4422" s="2" t="str">
        <f t="array" ref="J4422">XLOOKUP('Transaction Data'!$G4422,Product_Code,Biscuit_Brand)</f>
        <v>Ginger Snaps</v>
      </c>
      <c r="K4422" s="2">
        <f t="array" ref="K4422">XLOOKUP('Transaction Data'!$G4422,Product_Code,Cost)</f>
        <v>14</v>
      </c>
      <c r="L4422" s="2">
        <f t="array" ref="L4422">XLOOKUP('Transaction Data'!$G4422,Product_Code,Unit_Price)</f>
        <v>28</v>
      </c>
      <c r="M4422" s="3">
        <f>'Transaction Data'!$F4422*'Transaction Data'!$K4422</f>
        <v>2716</v>
      </c>
      <c r="N4422" s="3">
        <f>'Transaction Data'!$F4422*'Transaction Data'!$L4422</f>
        <v>5432</v>
      </c>
      <c r="O4422" s="3">
        <f>'Transaction Data'!$N4422-'Transaction Data'!$M4422</f>
        <v>2716</v>
      </c>
      <c r="P4422" s="2">
        <f>DATEDIF('Transaction Data'!$D4422,'Transaction Data'!$A4422,"y")</f>
        <v>67</v>
      </c>
      <c r="Q4422" s="2" t="str">
        <f>FLOOR('Transaction Data'!$P4422,15)&amp;"-"&amp;FLOOR('Transaction Data'!$P4422,15)+14</f>
        <v>60-74</v>
      </c>
      <c r="R4422" s="2" t="str">
        <f>IF('Transaction Data'!$L4422&lt;=10,"Less Expensive","Expensive")</f>
        <v>Expensive</v>
      </c>
      <c r="S4422" s="4">
        <f>WEEKDAY('Transaction Data'!$A4422)</f>
        <v>3</v>
      </c>
      <c r="T4422" s="2" t="str">
        <f>IF(WEEKDAY('Transaction Data'!$A4422,2)&lt;6,"Weekday","Weekend")</f>
        <v>Weekday</v>
      </c>
    </row>
    <row r="4423" ht="15.75" customHeight="1">
      <c r="A4423" s="1">
        <v>45326.0</v>
      </c>
      <c r="B4423" s="2" t="s">
        <v>4192</v>
      </c>
      <c r="C4423" s="2" t="s">
        <v>78</v>
      </c>
      <c r="D4423" s="1">
        <v>25311.0</v>
      </c>
      <c r="E4423" s="2" t="s">
        <v>27</v>
      </c>
      <c r="F4423" s="2">
        <v>83.0</v>
      </c>
      <c r="G4423" s="2" t="s">
        <v>48</v>
      </c>
      <c r="H4423" s="2" t="s">
        <v>52</v>
      </c>
      <c r="I4423" s="2" t="s">
        <v>25</v>
      </c>
      <c r="J4423" s="2" t="str">
        <f t="array" ref="J4423">XLOOKUP('Transaction Data'!$G4423,Product_Code,Biscuit_Brand)</f>
        <v>Lemon Crisps</v>
      </c>
      <c r="K4423" s="2">
        <f t="array" ref="K4423">XLOOKUP('Transaction Data'!$G4423,Product_Code,Cost)</f>
        <v>7</v>
      </c>
      <c r="L4423" s="2">
        <f t="array" ref="L4423">XLOOKUP('Transaction Data'!$G4423,Product_Code,Unit_Price)</f>
        <v>9</v>
      </c>
      <c r="M4423" s="3">
        <f>'Transaction Data'!$F4423*'Transaction Data'!$K4423</f>
        <v>581</v>
      </c>
      <c r="N4423" s="3">
        <f>'Transaction Data'!$F4423*'Transaction Data'!$L4423</f>
        <v>747</v>
      </c>
      <c r="O4423" s="3">
        <f>'Transaction Data'!$N4423-'Transaction Data'!$M4423</f>
        <v>166</v>
      </c>
      <c r="P4423" s="2">
        <f>DATEDIF('Transaction Data'!$D4423,'Transaction Data'!$A4423,"y")</f>
        <v>54</v>
      </c>
      <c r="Q4423" s="2" t="str">
        <f>FLOOR('Transaction Data'!$P4423,15)&amp;"-"&amp;FLOOR('Transaction Data'!$P4423,15)+14</f>
        <v>45-59</v>
      </c>
      <c r="R4423" s="2" t="str">
        <f>IF('Transaction Data'!$L4423&lt;=10,"Less Expensive","Expensive")</f>
        <v>Less Expensive</v>
      </c>
      <c r="S4423" s="4">
        <f>WEEKDAY('Transaction Data'!$A4423)</f>
        <v>1</v>
      </c>
      <c r="T4423" s="2" t="str">
        <f>IF(WEEKDAY('Transaction Data'!$A4423,2)&lt;6,"Weekday","Weekend")</f>
        <v>Weekend</v>
      </c>
    </row>
    <row r="4424" ht="15.75" customHeight="1">
      <c r="A4424" s="1">
        <v>45442.0</v>
      </c>
      <c r="B4424" s="2" t="s">
        <v>4193</v>
      </c>
      <c r="C4424" s="2" t="s">
        <v>47</v>
      </c>
      <c r="D4424" s="1">
        <v>34891.0</v>
      </c>
      <c r="E4424" s="2" t="s">
        <v>63</v>
      </c>
      <c r="F4424" s="2">
        <v>465.0</v>
      </c>
      <c r="G4424" s="2" t="s">
        <v>48</v>
      </c>
      <c r="H4424" s="2" t="s">
        <v>49</v>
      </c>
      <c r="I4424" s="2" t="s">
        <v>25</v>
      </c>
      <c r="J4424" s="2" t="str">
        <f t="array" ref="J4424">XLOOKUP('Transaction Data'!$G4424,Product_Code,Biscuit_Brand)</f>
        <v>Lemon Crisps</v>
      </c>
      <c r="K4424" s="2">
        <f t="array" ref="K4424">XLOOKUP('Transaction Data'!$G4424,Product_Code,Cost)</f>
        <v>7</v>
      </c>
      <c r="L4424" s="2">
        <f t="array" ref="L4424">XLOOKUP('Transaction Data'!$G4424,Product_Code,Unit_Price)</f>
        <v>9</v>
      </c>
      <c r="M4424" s="3">
        <f>'Transaction Data'!$F4424*'Transaction Data'!$K4424</f>
        <v>3255</v>
      </c>
      <c r="N4424" s="3">
        <f>'Transaction Data'!$F4424*'Transaction Data'!$L4424</f>
        <v>4185</v>
      </c>
      <c r="O4424" s="3">
        <f>'Transaction Data'!$N4424-'Transaction Data'!$M4424</f>
        <v>930</v>
      </c>
      <c r="P4424" s="2">
        <f>DATEDIF('Transaction Data'!$D4424,'Transaction Data'!$A4424,"y")</f>
        <v>28</v>
      </c>
      <c r="Q4424" s="2" t="str">
        <f>FLOOR('Transaction Data'!$P4424,15)&amp;"-"&amp;FLOOR('Transaction Data'!$P4424,15)+14</f>
        <v>15-29</v>
      </c>
      <c r="R4424" s="2" t="str">
        <f>IF('Transaction Data'!$L4424&lt;=10,"Less Expensive","Expensive")</f>
        <v>Less Expensive</v>
      </c>
      <c r="S4424" s="4">
        <f>WEEKDAY('Transaction Data'!$A4424)</f>
        <v>5</v>
      </c>
      <c r="T4424" s="2" t="str">
        <f>IF(WEEKDAY('Transaction Data'!$A4424,2)&lt;6,"Weekday","Weekend")</f>
        <v>Weekday</v>
      </c>
    </row>
    <row r="4425" ht="15.75" customHeight="1">
      <c r="A4425" s="1">
        <v>45396.0</v>
      </c>
      <c r="B4425" s="2" t="s">
        <v>4194</v>
      </c>
      <c r="C4425" s="2" t="s">
        <v>54</v>
      </c>
      <c r="D4425" s="1">
        <v>23468.0</v>
      </c>
      <c r="E4425" s="2" t="s">
        <v>22</v>
      </c>
      <c r="F4425" s="2">
        <v>58.0</v>
      </c>
      <c r="G4425" s="2" t="s">
        <v>48</v>
      </c>
      <c r="H4425" s="2" t="s">
        <v>52</v>
      </c>
      <c r="I4425" s="2" t="s">
        <v>25</v>
      </c>
      <c r="J4425" s="2" t="str">
        <f t="array" ref="J4425">XLOOKUP('Transaction Data'!$G4425,Product_Code,Biscuit_Brand)</f>
        <v>Lemon Crisps</v>
      </c>
      <c r="K4425" s="2">
        <f t="array" ref="K4425">XLOOKUP('Transaction Data'!$G4425,Product_Code,Cost)</f>
        <v>7</v>
      </c>
      <c r="L4425" s="2">
        <f t="array" ref="L4425">XLOOKUP('Transaction Data'!$G4425,Product_Code,Unit_Price)</f>
        <v>9</v>
      </c>
      <c r="M4425" s="3">
        <f>'Transaction Data'!$F4425*'Transaction Data'!$K4425</f>
        <v>406</v>
      </c>
      <c r="N4425" s="3">
        <f>'Transaction Data'!$F4425*'Transaction Data'!$L4425</f>
        <v>522</v>
      </c>
      <c r="O4425" s="3">
        <f>'Transaction Data'!$N4425-'Transaction Data'!$M4425</f>
        <v>116</v>
      </c>
      <c r="P4425" s="2">
        <f>DATEDIF('Transaction Data'!$D4425,'Transaction Data'!$A4425,"y")</f>
        <v>60</v>
      </c>
      <c r="Q4425" s="2" t="str">
        <f>FLOOR('Transaction Data'!$P4425,15)&amp;"-"&amp;FLOOR('Transaction Data'!$P4425,15)+14</f>
        <v>60-74</v>
      </c>
      <c r="R4425" s="2" t="str">
        <f>IF('Transaction Data'!$L4425&lt;=10,"Less Expensive","Expensive")</f>
        <v>Less Expensive</v>
      </c>
      <c r="S4425" s="4">
        <f>WEEKDAY('Transaction Data'!$A4425)</f>
        <v>1</v>
      </c>
      <c r="T4425" s="2" t="str">
        <f>IF(WEEKDAY('Transaction Data'!$A4425,2)&lt;6,"Weekday","Weekend")</f>
        <v>Weekend</v>
      </c>
    </row>
    <row r="4426" ht="15.75" customHeight="1">
      <c r="A4426" s="1">
        <v>45423.0</v>
      </c>
      <c r="B4426" s="2" t="s">
        <v>4195</v>
      </c>
      <c r="C4426" s="2" t="s">
        <v>69</v>
      </c>
      <c r="D4426" s="1">
        <v>20977.0</v>
      </c>
      <c r="E4426" s="2" t="s">
        <v>22</v>
      </c>
      <c r="F4426" s="2">
        <v>297.0</v>
      </c>
      <c r="G4426" s="2" t="s">
        <v>48</v>
      </c>
      <c r="H4426" s="2" t="s">
        <v>34</v>
      </c>
      <c r="I4426" s="2" t="s">
        <v>25</v>
      </c>
      <c r="J4426" s="2" t="str">
        <f t="array" ref="J4426">XLOOKUP('Transaction Data'!$G4426,Product_Code,Biscuit_Brand)</f>
        <v>Lemon Crisps</v>
      </c>
      <c r="K4426" s="2">
        <f t="array" ref="K4426">XLOOKUP('Transaction Data'!$G4426,Product_Code,Cost)</f>
        <v>7</v>
      </c>
      <c r="L4426" s="2">
        <f t="array" ref="L4426">XLOOKUP('Transaction Data'!$G4426,Product_Code,Unit_Price)</f>
        <v>9</v>
      </c>
      <c r="M4426" s="3">
        <f>'Transaction Data'!$F4426*'Transaction Data'!$K4426</f>
        <v>2079</v>
      </c>
      <c r="N4426" s="3">
        <f>'Transaction Data'!$F4426*'Transaction Data'!$L4426</f>
        <v>2673</v>
      </c>
      <c r="O4426" s="3">
        <f>'Transaction Data'!$N4426-'Transaction Data'!$M4426</f>
        <v>594</v>
      </c>
      <c r="P4426" s="2">
        <f>DATEDIF('Transaction Data'!$D4426,'Transaction Data'!$A4426,"y")</f>
        <v>66</v>
      </c>
      <c r="Q4426" s="2" t="str">
        <f>FLOOR('Transaction Data'!$P4426,15)&amp;"-"&amp;FLOOR('Transaction Data'!$P4426,15)+14</f>
        <v>60-74</v>
      </c>
      <c r="R4426" s="2" t="str">
        <f>IF('Transaction Data'!$L4426&lt;=10,"Less Expensive","Expensive")</f>
        <v>Less Expensive</v>
      </c>
      <c r="S4426" s="4">
        <f>WEEKDAY('Transaction Data'!$A4426)</f>
        <v>7</v>
      </c>
      <c r="T4426" s="2" t="str">
        <f>IF(WEEKDAY('Transaction Data'!$A4426,2)&lt;6,"Weekday","Weekend")</f>
        <v>Weekend</v>
      </c>
    </row>
    <row r="4427" ht="15.75" customHeight="1">
      <c r="A4427" s="1">
        <v>45482.0</v>
      </c>
      <c r="B4427" s="2" t="s">
        <v>3148</v>
      </c>
      <c r="C4427" s="2" t="s">
        <v>21</v>
      </c>
      <c r="D4427" s="1">
        <v>25802.0</v>
      </c>
      <c r="E4427" s="2" t="s">
        <v>27</v>
      </c>
      <c r="F4427" s="2">
        <v>131.0</v>
      </c>
      <c r="G4427" s="2" t="s">
        <v>60</v>
      </c>
      <c r="H4427" s="2" t="s">
        <v>34</v>
      </c>
      <c r="I4427" s="2" t="s">
        <v>25</v>
      </c>
      <c r="J4427" s="2" t="str">
        <f t="array" ref="J4427">XLOOKUP('Transaction Data'!$G4427,Product_Code,Biscuit_Brand)</f>
        <v>Peanut Butter Bites</v>
      </c>
      <c r="K4427" s="2">
        <f t="array" ref="K4427">XLOOKUP('Transaction Data'!$G4427,Product_Code,Cost)</f>
        <v>5</v>
      </c>
      <c r="L4427" s="2">
        <f t="array" ref="L4427">XLOOKUP('Transaction Data'!$G4427,Product_Code,Unit_Price)</f>
        <v>7</v>
      </c>
      <c r="M4427" s="3">
        <f>'Transaction Data'!$F4427*'Transaction Data'!$K4427</f>
        <v>655</v>
      </c>
      <c r="N4427" s="3">
        <f>'Transaction Data'!$F4427*'Transaction Data'!$L4427</f>
        <v>917</v>
      </c>
      <c r="O4427" s="3">
        <f>'Transaction Data'!$N4427-'Transaction Data'!$M4427</f>
        <v>262</v>
      </c>
      <c r="P4427" s="2">
        <f>DATEDIF('Transaction Data'!$D4427,'Transaction Data'!$A4427,"y")</f>
        <v>53</v>
      </c>
      <c r="Q4427" s="2" t="str">
        <f>FLOOR('Transaction Data'!$P4427,15)&amp;"-"&amp;FLOOR('Transaction Data'!$P4427,15)+14</f>
        <v>45-59</v>
      </c>
      <c r="R4427" s="2" t="str">
        <f>IF('Transaction Data'!$L4427&lt;=10,"Less Expensive","Expensive")</f>
        <v>Less Expensive</v>
      </c>
      <c r="S4427" s="4">
        <f>WEEKDAY('Transaction Data'!$A4427)</f>
        <v>3</v>
      </c>
      <c r="T4427" s="2" t="str">
        <f>IF(WEEKDAY('Transaction Data'!$A4427,2)&lt;6,"Weekday","Weekend")</f>
        <v>Weekday</v>
      </c>
    </row>
    <row r="4428" ht="15.75" customHeight="1">
      <c r="A4428" s="1">
        <v>45363.0</v>
      </c>
      <c r="B4428" s="2" t="s">
        <v>4196</v>
      </c>
      <c r="C4428" s="2" t="s">
        <v>69</v>
      </c>
      <c r="D4428" s="1">
        <v>27350.0</v>
      </c>
      <c r="E4428" s="2" t="s">
        <v>27</v>
      </c>
      <c r="F4428" s="2">
        <v>14.0</v>
      </c>
      <c r="G4428" s="2" t="s">
        <v>44</v>
      </c>
      <c r="H4428" s="2" t="s">
        <v>39</v>
      </c>
      <c r="I4428" s="2" t="s">
        <v>25</v>
      </c>
      <c r="J4428" s="2" t="str">
        <f t="array" ref="J4428">XLOOKUP('Transaction Data'!$G4428,Product_Code,Biscuit_Brand)</f>
        <v>Butter Crunch</v>
      </c>
      <c r="K4428" s="2">
        <f t="array" ref="K4428">XLOOKUP('Transaction Data'!$G4428,Product_Code,Cost)</f>
        <v>10</v>
      </c>
      <c r="L4428" s="2">
        <f t="array" ref="L4428">XLOOKUP('Transaction Data'!$G4428,Product_Code,Unit_Price)</f>
        <v>11</v>
      </c>
      <c r="M4428" s="3">
        <f>'Transaction Data'!$F4428*'Transaction Data'!$K4428</f>
        <v>140</v>
      </c>
      <c r="N4428" s="3">
        <f>'Transaction Data'!$F4428*'Transaction Data'!$L4428</f>
        <v>154</v>
      </c>
      <c r="O4428" s="3">
        <f>'Transaction Data'!$N4428-'Transaction Data'!$M4428</f>
        <v>14</v>
      </c>
      <c r="P4428" s="2">
        <f>DATEDIF('Transaction Data'!$D4428,'Transaction Data'!$A4428,"y")</f>
        <v>49</v>
      </c>
      <c r="Q4428" s="2" t="str">
        <f>FLOOR('Transaction Data'!$P4428,15)&amp;"-"&amp;FLOOR('Transaction Data'!$P4428,15)+14</f>
        <v>45-59</v>
      </c>
      <c r="R4428" s="2" t="str">
        <f>IF('Transaction Data'!$L4428&lt;=10,"Less Expensive","Expensive")</f>
        <v>Expensive</v>
      </c>
      <c r="S4428" s="4">
        <f>WEEKDAY('Transaction Data'!$A4428)</f>
        <v>3</v>
      </c>
      <c r="T4428" s="2" t="str">
        <f>IF(WEEKDAY('Transaction Data'!$A4428,2)&lt;6,"Weekday","Weekend")</f>
        <v>Weekday</v>
      </c>
    </row>
    <row r="4429" ht="15.75" customHeight="1">
      <c r="A4429" s="1">
        <v>45331.0</v>
      </c>
      <c r="B4429" s="2" t="s">
        <v>544</v>
      </c>
      <c r="C4429" s="2" t="s">
        <v>32</v>
      </c>
      <c r="D4429" s="1">
        <v>28911.0</v>
      </c>
      <c r="E4429" s="2" t="s">
        <v>27</v>
      </c>
      <c r="F4429" s="2">
        <v>270.0</v>
      </c>
      <c r="G4429" s="2" t="s">
        <v>57</v>
      </c>
      <c r="H4429" s="2" t="s">
        <v>42</v>
      </c>
      <c r="I4429" s="2" t="s">
        <v>25</v>
      </c>
      <c r="J4429" s="2" t="str">
        <f t="array" ref="J4429">XLOOKUP('Transaction Data'!$G4429,Product_Code,Biscuit_Brand)</f>
        <v>Oatmeal Cookies</v>
      </c>
      <c r="K4429" s="2">
        <f t="array" ref="K4429">XLOOKUP('Transaction Data'!$G4429,Product_Code,Cost)</f>
        <v>19</v>
      </c>
      <c r="L4429" s="2">
        <f t="array" ref="L4429">XLOOKUP('Transaction Data'!$G4429,Product_Code,Unit_Price)</f>
        <v>23</v>
      </c>
      <c r="M4429" s="3">
        <f>'Transaction Data'!$F4429*'Transaction Data'!$K4429</f>
        <v>5130</v>
      </c>
      <c r="N4429" s="3">
        <f>'Transaction Data'!$F4429*'Transaction Data'!$L4429</f>
        <v>6210</v>
      </c>
      <c r="O4429" s="3">
        <f>'Transaction Data'!$N4429-'Transaction Data'!$M4429</f>
        <v>1080</v>
      </c>
      <c r="P4429" s="2">
        <f>DATEDIF('Transaction Data'!$D4429,'Transaction Data'!$A4429,"y")</f>
        <v>44</v>
      </c>
      <c r="Q4429" s="2" t="str">
        <f>FLOOR('Transaction Data'!$P4429,15)&amp;"-"&amp;FLOOR('Transaction Data'!$P4429,15)+14</f>
        <v>30-44</v>
      </c>
      <c r="R4429" s="2" t="str">
        <f>IF('Transaction Data'!$L4429&lt;=10,"Less Expensive","Expensive")</f>
        <v>Expensive</v>
      </c>
      <c r="S4429" s="4">
        <f>WEEKDAY('Transaction Data'!$A4429)</f>
        <v>6</v>
      </c>
      <c r="T4429" s="2" t="str">
        <f>IF(WEEKDAY('Transaction Data'!$A4429,2)&lt;6,"Weekday","Weekend")</f>
        <v>Weekday</v>
      </c>
    </row>
    <row r="4430" ht="15.75" customHeight="1">
      <c r="A4430" s="1">
        <v>45429.0</v>
      </c>
      <c r="B4430" s="2" t="s">
        <v>4197</v>
      </c>
      <c r="C4430" s="2" t="s">
        <v>21</v>
      </c>
      <c r="D4430" s="1">
        <v>33146.0</v>
      </c>
      <c r="E4430" s="2" t="s">
        <v>63</v>
      </c>
      <c r="F4430" s="2">
        <v>457.0</v>
      </c>
      <c r="G4430" s="2" t="s">
        <v>57</v>
      </c>
      <c r="H4430" s="2" t="s">
        <v>45</v>
      </c>
      <c r="I4430" s="2" t="s">
        <v>25</v>
      </c>
      <c r="J4430" s="2" t="str">
        <f t="array" ref="J4430">XLOOKUP('Transaction Data'!$G4430,Product_Code,Biscuit_Brand)</f>
        <v>Oatmeal Cookies</v>
      </c>
      <c r="K4430" s="2">
        <f t="array" ref="K4430">XLOOKUP('Transaction Data'!$G4430,Product_Code,Cost)</f>
        <v>19</v>
      </c>
      <c r="L4430" s="2">
        <f t="array" ref="L4430">XLOOKUP('Transaction Data'!$G4430,Product_Code,Unit_Price)</f>
        <v>23</v>
      </c>
      <c r="M4430" s="3">
        <f>'Transaction Data'!$F4430*'Transaction Data'!$K4430</f>
        <v>8683</v>
      </c>
      <c r="N4430" s="3">
        <f>'Transaction Data'!$F4430*'Transaction Data'!$L4430</f>
        <v>10511</v>
      </c>
      <c r="O4430" s="3">
        <f>'Transaction Data'!$N4430-'Transaction Data'!$M4430</f>
        <v>1828</v>
      </c>
      <c r="P4430" s="2">
        <f>DATEDIF('Transaction Data'!$D4430,'Transaction Data'!$A4430,"y")</f>
        <v>33</v>
      </c>
      <c r="Q4430" s="2" t="str">
        <f>FLOOR('Transaction Data'!$P4430,15)&amp;"-"&amp;FLOOR('Transaction Data'!$P4430,15)+14</f>
        <v>30-44</v>
      </c>
      <c r="R4430" s="2" t="str">
        <f>IF('Transaction Data'!$L4430&lt;=10,"Less Expensive","Expensive")</f>
        <v>Expensive</v>
      </c>
      <c r="S4430" s="4">
        <f>WEEKDAY('Transaction Data'!$A4430)</f>
        <v>6</v>
      </c>
      <c r="T4430" s="2" t="str">
        <f>IF(WEEKDAY('Transaction Data'!$A4430,2)&lt;6,"Weekday","Weekend")</f>
        <v>Weekday</v>
      </c>
    </row>
    <row r="4431" ht="15.75" customHeight="1">
      <c r="A4431" s="1">
        <v>45362.0</v>
      </c>
      <c r="B4431" s="2" t="s">
        <v>4198</v>
      </c>
      <c r="C4431" s="2" t="s">
        <v>69</v>
      </c>
      <c r="D4431" s="1">
        <v>33816.0</v>
      </c>
      <c r="E4431" s="2" t="s">
        <v>27</v>
      </c>
      <c r="F4431" s="2">
        <v>34.0</v>
      </c>
      <c r="G4431" s="2" t="s">
        <v>23</v>
      </c>
      <c r="H4431" s="2" t="s">
        <v>49</v>
      </c>
      <c r="I4431" s="2" t="s">
        <v>30</v>
      </c>
      <c r="J4431" s="2" t="str">
        <f t="array" ref="J4431">XLOOKUP('Transaction Data'!$G4431,Product_Code,Biscuit_Brand)</f>
        <v>Cinnamon Swirls</v>
      </c>
      <c r="K4431" s="2">
        <f t="array" ref="K4431">XLOOKUP('Transaction Data'!$G4431,Product_Code,Cost)</f>
        <v>10</v>
      </c>
      <c r="L4431" s="2">
        <f t="array" ref="L4431">XLOOKUP('Transaction Data'!$G4431,Product_Code,Unit_Price)</f>
        <v>14</v>
      </c>
      <c r="M4431" s="3">
        <f>'Transaction Data'!$F4431*'Transaction Data'!$K4431</f>
        <v>340</v>
      </c>
      <c r="N4431" s="3">
        <f>'Transaction Data'!$F4431*'Transaction Data'!$L4431</f>
        <v>476</v>
      </c>
      <c r="O4431" s="3">
        <f>'Transaction Data'!$N4431-'Transaction Data'!$M4431</f>
        <v>136</v>
      </c>
      <c r="P4431" s="2">
        <f>DATEDIF('Transaction Data'!$D4431,'Transaction Data'!$A4431,"y")</f>
        <v>31</v>
      </c>
      <c r="Q4431" s="2" t="str">
        <f>FLOOR('Transaction Data'!$P4431,15)&amp;"-"&amp;FLOOR('Transaction Data'!$P4431,15)+14</f>
        <v>30-44</v>
      </c>
      <c r="R4431" s="2" t="str">
        <f>IF('Transaction Data'!$L4431&lt;=10,"Less Expensive","Expensive")</f>
        <v>Expensive</v>
      </c>
      <c r="S4431" s="4">
        <f>WEEKDAY('Transaction Data'!$A4431)</f>
        <v>2</v>
      </c>
      <c r="T4431" s="2" t="str">
        <f>IF(WEEKDAY('Transaction Data'!$A4431,2)&lt;6,"Weekday","Weekend")</f>
        <v>Weekday</v>
      </c>
    </row>
    <row r="4432" ht="15.75" customHeight="1">
      <c r="A4432" s="1">
        <v>45468.0</v>
      </c>
      <c r="B4432" s="2" t="s">
        <v>4199</v>
      </c>
      <c r="C4432" s="2" t="s">
        <v>32</v>
      </c>
      <c r="D4432" s="1">
        <v>19244.0</v>
      </c>
      <c r="E4432" s="2" t="s">
        <v>27</v>
      </c>
      <c r="F4432" s="2">
        <v>472.0</v>
      </c>
      <c r="G4432" s="2" t="s">
        <v>44</v>
      </c>
      <c r="H4432" s="2" t="s">
        <v>52</v>
      </c>
      <c r="I4432" s="2" t="s">
        <v>25</v>
      </c>
      <c r="J4432" s="2" t="str">
        <f t="array" ref="J4432">XLOOKUP('Transaction Data'!$G4432,Product_Code,Biscuit_Brand)</f>
        <v>Butter Crunch</v>
      </c>
      <c r="K4432" s="2">
        <f t="array" ref="K4432">XLOOKUP('Transaction Data'!$G4432,Product_Code,Cost)</f>
        <v>10</v>
      </c>
      <c r="L4432" s="2">
        <f t="array" ref="L4432">XLOOKUP('Transaction Data'!$G4432,Product_Code,Unit_Price)</f>
        <v>11</v>
      </c>
      <c r="M4432" s="3">
        <f>'Transaction Data'!$F4432*'Transaction Data'!$K4432</f>
        <v>4720</v>
      </c>
      <c r="N4432" s="3">
        <f>'Transaction Data'!$F4432*'Transaction Data'!$L4432</f>
        <v>5192</v>
      </c>
      <c r="O4432" s="3">
        <f>'Transaction Data'!$N4432-'Transaction Data'!$M4432</f>
        <v>472</v>
      </c>
      <c r="P4432" s="2">
        <f>DATEDIF('Transaction Data'!$D4432,'Transaction Data'!$A4432,"y")</f>
        <v>71</v>
      </c>
      <c r="Q4432" s="2" t="str">
        <f>FLOOR('Transaction Data'!$P4432,15)&amp;"-"&amp;FLOOR('Transaction Data'!$P4432,15)+14</f>
        <v>60-74</v>
      </c>
      <c r="R4432" s="2" t="str">
        <f>IF('Transaction Data'!$L4432&lt;=10,"Less Expensive","Expensive")</f>
        <v>Expensive</v>
      </c>
      <c r="S4432" s="4">
        <f>WEEKDAY('Transaction Data'!$A4432)</f>
        <v>3</v>
      </c>
      <c r="T4432" s="2" t="str">
        <f>IF(WEEKDAY('Transaction Data'!$A4432,2)&lt;6,"Weekday","Weekend")</f>
        <v>Weekday</v>
      </c>
    </row>
    <row r="4433" ht="15.75" customHeight="1">
      <c r="A4433" s="1">
        <v>45462.0</v>
      </c>
      <c r="B4433" s="2" t="s">
        <v>4200</v>
      </c>
      <c r="C4433" s="2" t="s">
        <v>65</v>
      </c>
      <c r="D4433" s="1">
        <v>17712.0</v>
      </c>
      <c r="E4433" s="2" t="s">
        <v>63</v>
      </c>
      <c r="F4433" s="2">
        <v>392.0</v>
      </c>
      <c r="G4433" s="2" t="s">
        <v>60</v>
      </c>
      <c r="H4433" s="2" t="s">
        <v>49</v>
      </c>
      <c r="I4433" s="2" t="s">
        <v>25</v>
      </c>
      <c r="J4433" s="2" t="str">
        <f t="array" ref="J4433">XLOOKUP('Transaction Data'!$G4433,Product_Code,Biscuit_Brand)</f>
        <v>Peanut Butter Bites</v>
      </c>
      <c r="K4433" s="2">
        <f t="array" ref="K4433">XLOOKUP('Transaction Data'!$G4433,Product_Code,Cost)</f>
        <v>5</v>
      </c>
      <c r="L4433" s="2">
        <f t="array" ref="L4433">XLOOKUP('Transaction Data'!$G4433,Product_Code,Unit_Price)</f>
        <v>7</v>
      </c>
      <c r="M4433" s="3">
        <f>'Transaction Data'!$F4433*'Transaction Data'!$K4433</f>
        <v>1960</v>
      </c>
      <c r="N4433" s="3">
        <f>'Transaction Data'!$F4433*'Transaction Data'!$L4433</f>
        <v>2744</v>
      </c>
      <c r="O4433" s="3">
        <f>'Transaction Data'!$N4433-'Transaction Data'!$M4433</f>
        <v>784</v>
      </c>
      <c r="P4433" s="2">
        <f>DATEDIF('Transaction Data'!$D4433,'Transaction Data'!$A4433,"y")</f>
        <v>75</v>
      </c>
      <c r="Q4433" s="2" t="str">
        <f>FLOOR('Transaction Data'!$P4433,15)&amp;"-"&amp;FLOOR('Transaction Data'!$P4433,15)+14</f>
        <v>75-89</v>
      </c>
      <c r="R4433" s="2" t="str">
        <f>IF('Transaction Data'!$L4433&lt;=10,"Less Expensive","Expensive")</f>
        <v>Less Expensive</v>
      </c>
      <c r="S4433" s="4">
        <f>WEEKDAY('Transaction Data'!$A4433)</f>
        <v>4</v>
      </c>
      <c r="T4433" s="2" t="str">
        <f>IF(WEEKDAY('Transaction Data'!$A4433,2)&lt;6,"Weekday","Weekend")</f>
        <v>Weekday</v>
      </c>
    </row>
    <row r="4434" ht="15.75" customHeight="1">
      <c r="A4434" s="1">
        <v>45463.0</v>
      </c>
      <c r="B4434" s="2" t="s">
        <v>4201</v>
      </c>
      <c r="C4434" s="2" t="s">
        <v>32</v>
      </c>
      <c r="D4434" s="1">
        <v>36588.0</v>
      </c>
      <c r="E4434" s="2" t="s">
        <v>37</v>
      </c>
      <c r="F4434" s="2">
        <v>57.0</v>
      </c>
      <c r="G4434" s="2" t="s">
        <v>57</v>
      </c>
      <c r="H4434" s="2" t="s">
        <v>52</v>
      </c>
      <c r="I4434" s="2" t="s">
        <v>25</v>
      </c>
      <c r="J4434" s="2" t="str">
        <f t="array" ref="J4434">XLOOKUP('Transaction Data'!$G4434,Product_Code,Biscuit_Brand)</f>
        <v>Oatmeal Cookies</v>
      </c>
      <c r="K4434" s="2">
        <f t="array" ref="K4434">XLOOKUP('Transaction Data'!$G4434,Product_Code,Cost)</f>
        <v>19</v>
      </c>
      <c r="L4434" s="2">
        <f t="array" ref="L4434">XLOOKUP('Transaction Data'!$G4434,Product_Code,Unit_Price)</f>
        <v>23</v>
      </c>
      <c r="M4434" s="3">
        <f>'Transaction Data'!$F4434*'Transaction Data'!$K4434</f>
        <v>1083</v>
      </c>
      <c r="N4434" s="3">
        <f>'Transaction Data'!$F4434*'Transaction Data'!$L4434</f>
        <v>1311</v>
      </c>
      <c r="O4434" s="3">
        <f>'Transaction Data'!$N4434-'Transaction Data'!$M4434</f>
        <v>228</v>
      </c>
      <c r="P4434" s="2">
        <f>DATEDIF('Transaction Data'!$D4434,'Transaction Data'!$A4434,"y")</f>
        <v>24</v>
      </c>
      <c r="Q4434" s="2" t="str">
        <f>FLOOR('Transaction Data'!$P4434,15)&amp;"-"&amp;FLOOR('Transaction Data'!$P4434,15)+14</f>
        <v>15-29</v>
      </c>
      <c r="R4434" s="2" t="str">
        <f>IF('Transaction Data'!$L4434&lt;=10,"Less Expensive","Expensive")</f>
        <v>Expensive</v>
      </c>
      <c r="S4434" s="4">
        <f>WEEKDAY('Transaction Data'!$A4434)</f>
        <v>5</v>
      </c>
      <c r="T4434" s="2" t="str">
        <f>IF(WEEKDAY('Transaction Data'!$A4434,2)&lt;6,"Weekday","Weekend")</f>
        <v>Weekday</v>
      </c>
    </row>
    <row r="4435" ht="15.75" customHeight="1">
      <c r="A4435" s="1">
        <v>45373.0</v>
      </c>
      <c r="B4435" s="2" t="s">
        <v>4202</v>
      </c>
      <c r="C4435" s="2" t="s">
        <v>65</v>
      </c>
      <c r="D4435" s="1">
        <v>34787.0</v>
      </c>
      <c r="E4435" s="2" t="s">
        <v>37</v>
      </c>
      <c r="F4435" s="2">
        <v>326.0</v>
      </c>
      <c r="G4435" s="2" t="s">
        <v>38</v>
      </c>
      <c r="H4435" s="2" t="s">
        <v>52</v>
      </c>
      <c r="I4435" s="2" t="s">
        <v>25</v>
      </c>
      <c r="J4435" s="2" t="str">
        <f t="array" ref="J4435">XLOOKUP('Transaction Data'!$G4435,Product_Code,Biscuit_Brand)</f>
        <v>Ginger Snaps</v>
      </c>
      <c r="K4435" s="2">
        <f t="array" ref="K4435">XLOOKUP('Transaction Data'!$G4435,Product_Code,Cost)</f>
        <v>14</v>
      </c>
      <c r="L4435" s="2">
        <f t="array" ref="L4435">XLOOKUP('Transaction Data'!$G4435,Product_Code,Unit_Price)</f>
        <v>28</v>
      </c>
      <c r="M4435" s="3">
        <f>'Transaction Data'!$F4435*'Transaction Data'!$K4435</f>
        <v>4564</v>
      </c>
      <c r="N4435" s="3">
        <f>'Transaction Data'!$F4435*'Transaction Data'!$L4435</f>
        <v>9128</v>
      </c>
      <c r="O4435" s="3">
        <f>'Transaction Data'!$N4435-'Transaction Data'!$M4435</f>
        <v>4564</v>
      </c>
      <c r="P4435" s="2">
        <f>DATEDIF('Transaction Data'!$D4435,'Transaction Data'!$A4435,"y")</f>
        <v>28</v>
      </c>
      <c r="Q4435" s="2" t="str">
        <f>FLOOR('Transaction Data'!$P4435,15)&amp;"-"&amp;FLOOR('Transaction Data'!$P4435,15)+14</f>
        <v>15-29</v>
      </c>
      <c r="R4435" s="2" t="str">
        <f>IF('Transaction Data'!$L4435&lt;=10,"Less Expensive","Expensive")</f>
        <v>Expensive</v>
      </c>
      <c r="S4435" s="4">
        <f>WEEKDAY('Transaction Data'!$A4435)</f>
        <v>6</v>
      </c>
      <c r="T4435" s="2" t="str">
        <f>IF(WEEKDAY('Transaction Data'!$A4435,2)&lt;6,"Weekday","Weekend")</f>
        <v>Weekday</v>
      </c>
    </row>
    <row r="4436" ht="15.75" customHeight="1">
      <c r="A4436" s="1">
        <v>45449.0</v>
      </c>
      <c r="B4436" s="2" t="s">
        <v>4203</v>
      </c>
      <c r="C4436" s="2" t="s">
        <v>32</v>
      </c>
      <c r="D4436" s="1">
        <v>38188.0</v>
      </c>
      <c r="E4436" s="2" t="s">
        <v>27</v>
      </c>
      <c r="F4436" s="2">
        <v>189.0</v>
      </c>
      <c r="G4436" s="2" t="s">
        <v>57</v>
      </c>
      <c r="H4436" s="2" t="s">
        <v>45</v>
      </c>
      <c r="I4436" s="2" t="s">
        <v>25</v>
      </c>
      <c r="J4436" s="2" t="str">
        <f t="array" ref="J4436">XLOOKUP('Transaction Data'!$G4436,Product_Code,Biscuit_Brand)</f>
        <v>Oatmeal Cookies</v>
      </c>
      <c r="K4436" s="2">
        <f t="array" ref="K4436">XLOOKUP('Transaction Data'!$G4436,Product_Code,Cost)</f>
        <v>19</v>
      </c>
      <c r="L4436" s="2">
        <f t="array" ref="L4436">XLOOKUP('Transaction Data'!$G4436,Product_Code,Unit_Price)</f>
        <v>23</v>
      </c>
      <c r="M4436" s="3">
        <f>'Transaction Data'!$F4436*'Transaction Data'!$K4436</f>
        <v>3591</v>
      </c>
      <c r="N4436" s="3">
        <f>'Transaction Data'!$F4436*'Transaction Data'!$L4436</f>
        <v>4347</v>
      </c>
      <c r="O4436" s="3">
        <f>'Transaction Data'!$N4436-'Transaction Data'!$M4436</f>
        <v>756</v>
      </c>
      <c r="P4436" s="2">
        <f>DATEDIF('Transaction Data'!$D4436,'Transaction Data'!$A4436,"y")</f>
        <v>19</v>
      </c>
      <c r="Q4436" s="2" t="str">
        <f>FLOOR('Transaction Data'!$P4436,15)&amp;"-"&amp;FLOOR('Transaction Data'!$P4436,15)+14</f>
        <v>15-29</v>
      </c>
      <c r="R4436" s="2" t="str">
        <f>IF('Transaction Data'!$L4436&lt;=10,"Less Expensive","Expensive")</f>
        <v>Expensive</v>
      </c>
      <c r="S4436" s="4">
        <f>WEEKDAY('Transaction Data'!$A4436)</f>
        <v>5</v>
      </c>
      <c r="T4436" s="2" t="str">
        <f>IF(WEEKDAY('Transaction Data'!$A4436,2)&lt;6,"Weekday","Weekend")</f>
        <v>Weekday</v>
      </c>
    </row>
    <row r="4437" ht="15.75" customHeight="1">
      <c r="A4437" s="1">
        <v>45485.0</v>
      </c>
      <c r="B4437" s="2" t="s">
        <v>4204</v>
      </c>
      <c r="C4437" s="2" t="s">
        <v>78</v>
      </c>
      <c r="D4437" s="1">
        <v>37048.0</v>
      </c>
      <c r="E4437" s="2" t="s">
        <v>27</v>
      </c>
      <c r="F4437" s="2">
        <v>490.0</v>
      </c>
      <c r="G4437" s="2" t="s">
        <v>55</v>
      </c>
      <c r="H4437" s="2" t="s">
        <v>49</v>
      </c>
      <c r="I4437" s="2" t="s">
        <v>25</v>
      </c>
      <c r="J4437" s="2" t="str">
        <f t="array" ref="J4437">XLOOKUP('Transaction Data'!$G4437,Product_Code,Biscuit_Brand)</f>
        <v>Vanilla Wafers</v>
      </c>
      <c r="K4437" s="2">
        <f t="array" ref="K4437">XLOOKUP('Transaction Data'!$G4437,Product_Code,Cost)</f>
        <v>18</v>
      </c>
      <c r="L4437" s="2">
        <f t="array" ref="L4437">XLOOKUP('Transaction Data'!$G4437,Product_Code,Unit_Price)</f>
        <v>36</v>
      </c>
      <c r="M4437" s="3">
        <f>'Transaction Data'!$F4437*'Transaction Data'!$K4437</f>
        <v>8820</v>
      </c>
      <c r="N4437" s="3">
        <f>'Transaction Data'!$F4437*'Transaction Data'!$L4437</f>
        <v>17640</v>
      </c>
      <c r="O4437" s="3">
        <f>'Transaction Data'!$N4437-'Transaction Data'!$M4437</f>
        <v>8820</v>
      </c>
      <c r="P4437" s="2">
        <f>DATEDIF('Transaction Data'!$D4437,'Transaction Data'!$A4437,"y")</f>
        <v>23</v>
      </c>
      <c r="Q4437" s="2" t="str">
        <f>FLOOR('Transaction Data'!$P4437,15)&amp;"-"&amp;FLOOR('Transaction Data'!$P4437,15)+14</f>
        <v>15-29</v>
      </c>
      <c r="R4437" s="2" t="str">
        <f>IF('Transaction Data'!$L4437&lt;=10,"Less Expensive","Expensive")</f>
        <v>Expensive</v>
      </c>
      <c r="S4437" s="4">
        <f>WEEKDAY('Transaction Data'!$A4437)</f>
        <v>6</v>
      </c>
      <c r="T4437" s="2" t="str">
        <f>IF(WEEKDAY('Transaction Data'!$A4437,2)&lt;6,"Weekday","Weekend")</f>
        <v>Weekday</v>
      </c>
    </row>
    <row r="4438" ht="15.75" customHeight="1">
      <c r="A4438" s="1">
        <v>45475.0</v>
      </c>
      <c r="B4438" s="2" t="s">
        <v>4205</v>
      </c>
      <c r="C4438" s="2" t="s">
        <v>41</v>
      </c>
      <c r="D4438" s="1">
        <v>37801.0</v>
      </c>
      <c r="E4438" s="2" t="s">
        <v>22</v>
      </c>
      <c r="F4438" s="2">
        <v>275.0</v>
      </c>
      <c r="G4438" s="2" t="s">
        <v>33</v>
      </c>
      <c r="H4438" s="2" t="s">
        <v>52</v>
      </c>
      <c r="I4438" s="2" t="s">
        <v>25</v>
      </c>
      <c r="J4438" s="2" t="str">
        <f t="array" ref="J4438">XLOOKUP('Transaction Data'!$G4438,Product_Code,Biscuit_Brand)</f>
        <v>Caramel Biscuits</v>
      </c>
      <c r="K4438" s="2">
        <f t="array" ref="K4438">XLOOKUP('Transaction Data'!$G4438,Product_Code,Cost)</f>
        <v>18</v>
      </c>
      <c r="L4438" s="2">
        <f t="array" ref="L4438">XLOOKUP('Transaction Data'!$G4438,Product_Code,Unit_Price)</f>
        <v>22</v>
      </c>
      <c r="M4438" s="3">
        <f>'Transaction Data'!$F4438*'Transaction Data'!$K4438</f>
        <v>4950</v>
      </c>
      <c r="N4438" s="3">
        <f>'Transaction Data'!$F4438*'Transaction Data'!$L4438</f>
        <v>6050</v>
      </c>
      <c r="O4438" s="3">
        <f>'Transaction Data'!$N4438-'Transaction Data'!$M4438</f>
        <v>1100</v>
      </c>
      <c r="P4438" s="2">
        <f>DATEDIF('Transaction Data'!$D4438,'Transaction Data'!$A4438,"y")</f>
        <v>21</v>
      </c>
      <c r="Q4438" s="2" t="str">
        <f>FLOOR('Transaction Data'!$P4438,15)&amp;"-"&amp;FLOOR('Transaction Data'!$P4438,15)+14</f>
        <v>15-29</v>
      </c>
      <c r="R4438" s="2" t="str">
        <f>IF('Transaction Data'!$L4438&lt;=10,"Less Expensive","Expensive")</f>
        <v>Expensive</v>
      </c>
      <c r="S4438" s="4">
        <f>WEEKDAY('Transaction Data'!$A4438)</f>
        <v>3</v>
      </c>
      <c r="T4438" s="2" t="str">
        <f>IF(WEEKDAY('Transaction Data'!$A4438,2)&lt;6,"Weekday","Weekend")</f>
        <v>Weekday</v>
      </c>
    </row>
    <row r="4439" ht="15.75" customHeight="1">
      <c r="A4439" s="1">
        <v>45475.0</v>
      </c>
      <c r="B4439" s="2" t="s">
        <v>4206</v>
      </c>
      <c r="C4439" s="2" t="s">
        <v>72</v>
      </c>
      <c r="D4439" s="1">
        <v>23184.0</v>
      </c>
      <c r="E4439" s="2" t="s">
        <v>22</v>
      </c>
      <c r="F4439" s="2">
        <v>389.0</v>
      </c>
      <c r="G4439" s="2" t="s">
        <v>38</v>
      </c>
      <c r="H4439" s="2" t="s">
        <v>49</v>
      </c>
      <c r="I4439" s="2" t="s">
        <v>25</v>
      </c>
      <c r="J4439" s="2" t="str">
        <f t="array" ref="J4439">XLOOKUP('Transaction Data'!$G4439,Product_Code,Biscuit_Brand)</f>
        <v>Ginger Snaps</v>
      </c>
      <c r="K4439" s="2">
        <f t="array" ref="K4439">XLOOKUP('Transaction Data'!$G4439,Product_Code,Cost)</f>
        <v>14</v>
      </c>
      <c r="L4439" s="2">
        <f t="array" ref="L4439">XLOOKUP('Transaction Data'!$G4439,Product_Code,Unit_Price)</f>
        <v>28</v>
      </c>
      <c r="M4439" s="3">
        <f>'Transaction Data'!$F4439*'Transaction Data'!$K4439</f>
        <v>5446</v>
      </c>
      <c r="N4439" s="3">
        <f>'Transaction Data'!$F4439*'Transaction Data'!$L4439</f>
        <v>10892</v>
      </c>
      <c r="O4439" s="3">
        <f>'Transaction Data'!$N4439-'Transaction Data'!$M4439</f>
        <v>5446</v>
      </c>
      <c r="P4439" s="2">
        <f>DATEDIF('Transaction Data'!$D4439,'Transaction Data'!$A4439,"y")</f>
        <v>61</v>
      </c>
      <c r="Q4439" s="2" t="str">
        <f>FLOOR('Transaction Data'!$P4439,15)&amp;"-"&amp;FLOOR('Transaction Data'!$P4439,15)+14</f>
        <v>60-74</v>
      </c>
      <c r="R4439" s="2" t="str">
        <f>IF('Transaction Data'!$L4439&lt;=10,"Less Expensive","Expensive")</f>
        <v>Expensive</v>
      </c>
      <c r="S4439" s="4">
        <f>WEEKDAY('Transaction Data'!$A4439)</f>
        <v>3</v>
      </c>
      <c r="T4439" s="2" t="str">
        <f>IF(WEEKDAY('Transaction Data'!$A4439,2)&lt;6,"Weekday","Weekend")</f>
        <v>Weekday</v>
      </c>
    </row>
    <row r="4440" ht="15.75" customHeight="1">
      <c r="A4440" s="1">
        <v>45300.0</v>
      </c>
      <c r="B4440" s="2" t="s">
        <v>4207</v>
      </c>
      <c r="C4440" s="2" t="s">
        <v>78</v>
      </c>
      <c r="D4440" s="1">
        <v>18253.0</v>
      </c>
      <c r="E4440" s="2" t="s">
        <v>37</v>
      </c>
      <c r="F4440" s="2">
        <v>143.0</v>
      </c>
      <c r="G4440" s="2" t="s">
        <v>60</v>
      </c>
      <c r="H4440" s="2" t="s">
        <v>52</v>
      </c>
      <c r="I4440" s="2" t="s">
        <v>25</v>
      </c>
      <c r="J4440" s="2" t="str">
        <f t="array" ref="J4440">XLOOKUP('Transaction Data'!$G4440,Product_Code,Biscuit_Brand)</f>
        <v>Peanut Butter Bites</v>
      </c>
      <c r="K4440" s="2">
        <f t="array" ref="K4440">XLOOKUP('Transaction Data'!$G4440,Product_Code,Cost)</f>
        <v>5</v>
      </c>
      <c r="L4440" s="2">
        <f t="array" ref="L4440">XLOOKUP('Transaction Data'!$G4440,Product_Code,Unit_Price)</f>
        <v>7</v>
      </c>
      <c r="M4440" s="3">
        <f>'Transaction Data'!$F4440*'Transaction Data'!$K4440</f>
        <v>715</v>
      </c>
      <c r="N4440" s="3">
        <f>'Transaction Data'!$F4440*'Transaction Data'!$L4440</f>
        <v>1001</v>
      </c>
      <c r="O4440" s="3">
        <f>'Transaction Data'!$N4440-'Transaction Data'!$M4440</f>
        <v>286</v>
      </c>
      <c r="P4440" s="2">
        <f>DATEDIF('Transaction Data'!$D4440,'Transaction Data'!$A4440,"y")</f>
        <v>74</v>
      </c>
      <c r="Q4440" s="2" t="str">
        <f>FLOOR('Transaction Data'!$P4440,15)&amp;"-"&amp;FLOOR('Transaction Data'!$P4440,15)+14</f>
        <v>60-74</v>
      </c>
      <c r="R4440" s="2" t="str">
        <f>IF('Transaction Data'!$L4440&lt;=10,"Less Expensive","Expensive")</f>
        <v>Less Expensive</v>
      </c>
      <c r="S4440" s="4">
        <f>WEEKDAY('Transaction Data'!$A4440)</f>
        <v>3</v>
      </c>
      <c r="T4440" s="2" t="str">
        <f>IF(WEEKDAY('Transaction Data'!$A4440,2)&lt;6,"Weekday","Weekend")</f>
        <v>Weekday</v>
      </c>
    </row>
    <row r="4441" ht="15.75" customHeight="1">
      <c r="A4441" s="1">
        <v>45368.0</v>
      </c>
      <c r="B4441" s="2" t="s">
        <v>4208</v>
      </c>
      <c r="C4441" s="2" t="s">
        <v>47</v>
      </c>
      <c r="D4441" s="1">
        <v>21228.0</v>
      </c>
      <c r="E4441" s="2" t="s">
        <v>37</v>
      </c>
      <c r="F4441" s="2">
        <v>79.0</v>
      </c>
      <c r="G4441" s="2" t="s">
        <v>23</v>
      </c>
      <c r="H4441" s="2" t="s">
        <v>34</v>
      </c>
      <c r="I4441" s="2" t="s">
        <v>25</v>
      </c>
      <c r="J4441" s="2" t="str">
        <f t="array" ref="J4441">XLOOKUP('Transaction Data'!$G4441,Product_Code,Biscuit_Brand)</f>
        <v>Cinnamon Swirls</v>
      </c>
      <c r="K4441" s="2">
        <f t="array" ref="K4441">XLOOKUP('Transaction Data'!$G4441,Product_Code,Cost)</f>
        <v>10</v>
      </c>
      <c r="L4441" s="2">
        <f t="array" ref="L4441">XLOOKUP('Transaction Data'!$G4441,Product_Code,Unit_Price)</f>
        <v>14</v>
      </c>
      <c r="M4441" s="3">
        <f>'Transaction Data'!$F4441*'Transaction Data'!$K4441</f>
        <v>790</v>
      </c>
      <c r="N4441" s="3">
        <f>'Transaction Data'!$F4441*'Transaction Data'!$L4441</f>
        <v>1106</v>
      </c>
      <c r="O4441" s="3">
        <f>'Transaction Data'!$N4441-'Transaction Data'!$M4441</f>
        <v>316</v>
      </c>
      <c r="P4441" s="2">
        <f>DATEDIF('Transaction Data'!$D4441,'Transaction Data'!$A4441,"y")</f>
        <v>66</v>
      </c>
      <c r="Q4441" s="2" t="str">
        <f>FLOOR('Transaction Data'!$P4441,15)&amp;"-"&amp;FLOOR('Transaction Data'!$P4441,15)+14</f>
        <v>60-74</v>
      </c>
      <c r="R4441" s="2" t="str">
        <f>IF('Transaction Data'!$L4441&lt;=10,"Less Expensive","Expensive")</f>
        <v>Expensive</v>
      </c>
      <c r="S4441" s="4">
        <f>WEEKDAY('Transaction Data'!$A4441)</f>
        <v>1</v>
      </c>
      <c r="T4441" s="2" t="str">
        <f>IF(WEEKDAY('Transaction Data'!$A4441,2)&lt;6,"Weekday","Weekend")</f>
        <v>Weekend</v>
      </c>
    </row>
    <row r="4442" ht="15.75" customHeight="1">
      <c r="A4442" s="1">
        <v>45357.0</v>
      </c>
      <c r="B4442" s="2" t="s">
        <v>4209</v>
      </c>
      <c r="C4442" s="2" t="s">
        <v>21</v>
      </c>
      <c r="D4442" s="1">
        <v>19980.0</v>
      </c>
      <c r="E4442" s="2" t="s">
        <v>37</v>
      </c>
      <c r="F4442" s="2">
        <v>46.0</v>
      </c>
      <c r="G4442" s="2" t="s">
        <v>55</v>
      </c>
      <c r="H4442" s="2" t="s">
        <v>34</v>
      </c>
      <c r="I4442" s="2" t="s">
        <v>25</v>
      </c>
      <c r="J4442" s="2" t="str">
        <f t="array" ref="J4442">XLOOKUP('Transaction Data'!$G4442,Product_Code,Biscuit_Brand)</f>
        <v>Vanilla Wafers</v>
      </c>
      <c r="K4442" s="2">
        <f t="array" ref="K4442">XLOOKUP('Transaction Data'!$G4442,Product_Code,Cost)</f>
        <v>18</v>
      </c>
      <c r="L4442" s="2">
        <f t="array" ref="L4442">XLOOKUP('Transaction Data'!$G4442,Product_Code,Unit_Price)</f>
        <v>36</v>
      </c>
      <c r="M4442" s="3">
        <f>'Transaction Data'!$F4442*'Transaction Data'!$K4442</f>
        <v>828</v>
      </c>
      <c r="N4442" s="3">
        <f>'Transaction Data'!$F4442*'Transaction Data'!$L4442</f>
        <v>1656</v>
      </c>
      <c r="O4442" s="3">
        <f>'Transaction Data'!$N4442-'Transaction Data'!$M4442</f>
        <v>828</v>
      </c>
      <c r="P4442" s="2">
        <f>DATEDIF('Transaction Data'!$D4442,'Transaction Data'!$A4442,"y")</f>
        <v>69</v>
      </c>
      <c r="Q4442" s="2" t="str">
        <f>FLOOR('Transaction Data'!$P4442,15)&amp;"-"&amp;FLOOR('Transaction Data'!$P4442,15)+14</f>
        <v>60-74</v>
      </c>
      <c r="R4442" s="2" t="str">
        <f>IF('Transaction Data'!$L4442&lt;=10,"Less Expensive","Expensive")</f>
        <v>Expensive</v>
      </c>
      <c r="S4442" s="4">
        <f>WEEKDAY('Transaction Data'!$A4442)</f>
        <v>4</v>
      </c>
      <c r="T4442" s="2" t="str">
        <f>IF(WEEKDAY('Transaction Data'!$A4442,2)&lt;6,"Weekday","Weekend")</f>
        <v>Weekday</v>
      </c>
    </row>
    <row r="4443" ht="15.75" customHeight="1">
      <c r="A4443" s="1">
        <v>45472.0</v>
      </c>
      <c r="B4443" s="2" t="s">
        <v>4210</v>
      </c>
      <c r="C4443" s="2" t="s">
        <v>47</v>
      </c>
      <c r="D4443" s="1">
        <v>26597.0</v>
      </c>
      <c r="E4443" s="2" t="s">
        <v>27</v>
      </c>
      <c r="F4443" s="2">
        <v>246.0</v>
      </c>
      <c r="G4443" s="2" t="s">
        <v>60</v>
      </c>
      <c r="H4443" s="2" t="s">
        <v>39</v>
      </c>
      <c r="I4443" s="2" t="s">
        <v>30</v>
      </c>
      <c r="J4443" s="2" t="str">
        <f t="array" ref="J4443">XLOOKUP('Transaction Data'!$G4443,Product_Code,Biscuit_Brand)</f>
        <v>Peanut Butter Bites</v>
      </c>
      <c r="K4443" s="2">
        <f t="array" ref="K4443">XLOOKUP('Transaction Data'!$G4443,Product_Code,Cost)</f>
        <v>5</v>
      </c>
      <c r="L4443" s="2">
        <f t="array" ref="L4443">XLOOKUP('Transaction Data'!$G4443,Product_Code,Unit_Price)</f>
        <v>7</v>
      </c>
      <c r="M4443" s="3">
        <f>'Transaction Data'!$F4443*'Transaction Data'!$K4443</f>
        <v>1230</v>
      </c>
      <c r="N4443" s="3">
        <f>'Transaction Data'!$F4443*'Transaction Data'!$L4443</f>
        <v>1722</v>
      </c>
      <c r="O4443" s="3">
        <f>'Transaction Data'!$N4443-'Transaction Data'!$M4443</f>
        <v>492</v>
      </c>
      <c r="P4443" s="2">
        <f>DATEDIF('Transaction Data'!$D4443,'Transaction Data'!$A4443,"y")</f>
        <v>51</v>
      </c>
      <c r="Q4443" s="2" t="str">
        <f>FLOOR('Transaction Data'!$P4443,15)&amp;"-"&amp;FLOOR('Transaction Data'!$P4443,15)+14</f>
        <v>45-59</v>
      </c>
      <c r="R4443" s="2" t="str">
        <f>IF('Transaction Data'!$L4443&lt;=10,"Less Expensive","Expensive")</f>
        <v>Less Expensive</v>
      </c>
      <c r="S4443" s="4">
        <f>WEEKDAY('Transaction Data'!$A4443)</f>
        <v>7</v>
      </c>
      <c r="T4443" s="2" t="str">
        <f>IF(WEEKDAY('Transaction Data'!$A4443,2)&lt;6,"Weekday","Weekend")</f>
        <v>Weekend</v>
      </c>
    </row>
    <row r="4444" ht="15.75" customHeight="1">
      <c r="A4444" s="1">
        <v>45375.0</v>
      </c>
      <c r="B4444" s="2" t="s">
        <v>4211</v>
      </c>
      <c r="C4444" s="2" t="s">
        <v>51</v>
      </c>
      <c r="D4444" s="1">
        <v>20184.0</v>
      </c>
      <c r="E4444" s="2" t="s">
        <v>37</v>
      </c>
      <c r="F4444" s="2">
        <v>191.0</v>
      </c>
      <c r="G4444" s="2" t="s">
        <v>44</v>
      </c>
      <c r="H4444" s="2" t="s">
        <v>42</v>
      </c>
      <c r="I4444" s="2" t="s">
        <v>25</v>
      </c>
      <c r="J4444" s="2" t="str">
        <f t="array" ref="J4444">XLOOKUP('Transaction Data'!$G4444,Product_Code,Biscuit_Brand)</f>
        <v>Butter Crunch</v>
      </c>
      <c r="K4444" s="2">
        <f t="array" ref="K4444">XLOOKUP('Transaction Data'!$G4444,Product_Code,Cost)</f>
        <v>10</v>
      </c>
      <c r="L4444" s="2">
        <f t="array" ref="L4444">XLOOKUP('Transaction Data'!$G4444,Product_Code,Unit_Price)</f>
        <v>11</v>
      </c>
      <c r="M4444" s="3">
        <f>'Transaction Data'!$F4444*'Transaction Data'!$K4444</f>
        <v>1910</v>
      </c>
      <c r="N4444" s="3">
        <f>'Transaction Data'!$F4444*'Transaction Data'!$L4444</f>
        <v>2101</v>
      </c>
      <c r="O4444" s="3">
        <f>'Transaction Data'!$N4444-'Transaction Data'!$M4444</f>
        <v>191</v>
      </c>
      <c r="P4444" s="2">
        <f>DATEDIF('Transaction Data'!$D4444,'Transaction Data'!$A4444,"y")</f>
        <v>68</v>
      </c>
      <c r="Q4444" s="2" t="str">
        <f>FLOOR('Transaction Data'!$P4444,15)&amp;"-"&amp;FLOOR('Transaction Data'!$P4444,15)+14</f>
        <v>60-74</v>
      </c>
      <c r="R4444" s="2" t="str">
        <f>IF('Transaction Data'!$L4444&lt;=10,"Less Expensive","Expensive")</f>
        <v>Expensive</v>
      </c>
      <c r="S4444" s="4">
        <f>WEEKDAY('Transaction Data'!$A4444)</f>
        <v>1</v>
      </c>
      <c r="T4444" s="2" t="str">
        <f>IF(WEEKDAY('Transaction Data'!$A4444,2)&lt;6,"Weekday","Weekend")</f>
        <v>Weekend</v>
      </c>
    </row>
    <row r="4445" ht="15.75" customHeight="1">
      <c r="A4445" s="1">
        <v>45466.0</v>
      </c>
      <c r="B4445" s="2" t="s">
        <v>4212</v>
      </c>
      <c r="C4445" s="2" t="s">
        <v>21</v>
      </c>
      <c r="D4445" s="1">
        <v>17009.0</v>
      </c>
      <c r="E4445" s="2" t="s">
        <v>27</v>
      </c>
      <c r="F4445" s="2">
        <v>440.0</v>
      </c>
      <c r="G4445" s="2" t="s">
        <v>28</v>
      </c>
      <c r="H4445" s="2" t="s">
        <v>45</v>
      </c>
      <c r="I4445" s="2" t="s">
        <v>25</v>
      </c>
      <c r="J4445" s="2" t="str">
        <f t="array" ref="J4445">XLOOKUP('Transaction Data'!$G4445,Product_Code,Biscuit_Brand)</f>
        <v>Shortbread</v>
      </c>
      <c r="K4445" s="2">
        <f t="array" ref="K4445">XLOOKUP('Transaction Data'!$G4445,Product_Code,Cost)</f>
        <v>10</v>
      </c>
      <c r="L4445" s="2">
        <f t="array" ref="L4445">XLOOKUP('Transaction Data'!$G4445,Product_Code,Unit_Price)</f>
        <v>45</v>
      </c>
      <c r="M4445" s="3">
        <f>'Transaction Data'!$F4445*'Transaction Data'!$K4445</f>
        <v>4400</v>
      </c>
      <c r="N4445" s="3">
        <f>'Transaction Data'!$F4445*'Transaction Data'!$L4445</f>
        <v>19800</v>
      </c>
      <c r="O4445" s="3">
        <f>'Transaction Data'!$N4445-'Transaction Data'!$M4445</f>
        <v>15400</v>
      </c>
      <c r="P4445" s="2">
        <f>DATEDIF('Transaction Data'!$D4445,'Transaction Data'!$A4445,"y")</f>
        <v>77</v>
      </c>
      <c r="Q4445" s="2" t="str">
        <f>FLOOR('Transaction Data'!$P4445,15)&amp;"-"&amp;FLOOR('Transaction Data'!$P4445,15)+14</f>
        <v>75-89</v>
      </c>
      <c r="R4445" s="2" t="str">
        <f>IF('Transaction Data'!$L4445&lt;=10,"Less Expensive","Expensive")</f>
        <v>Expensive</v>
      </c>
      <c r="S4445" s="4">
        <f>WEEKDAY('Transaction Data'!$A4445)</f>
        <v>1</v>
      </c>
      <c r="T4445" s="2" t="str">
        <f>IF(WEEKDAY('Transaction Data'!$A4445,2)&lt;6,"Weekday","Weekend")</f>
        <v>Weekend</v>
      </c>
    </row>
    <row r="4446" ht="15.75" customHeight="1">
      <c r="A4446" s="1">
        <v>45482.0</v>
      </c>
      <c r="B4446" s="2" t="s">
        <v>4213</v>
      </c>
      <c r="C4446" s="2" t="s">
        <v>41</v>
      </c>
      <c r="D4446" s="1">
        <v>31628.0</v>
      </c>
      <c r="E4446" s="2" t="s">
        <v>22</v>
      </c>
      <c r="F4446" s="2">
        <v>294.0</v>
      </c>
      <c r="G4446" s="2" t="s">
        <v>48</v>
      </c>
      <c r="H4446" s="2" t="s">
        <v>49</v>
      </c>
      <c r="I4446" s="2" t="s">
        <v>25</v>
      </c>
      <c r="J4446" s="2" t="str">
        <f t="array" ref="J4446">XLOOKUP('Transaction Data'!$G4446,Product_Code,Biscuit_Brand)</f>
        <v>Lemon Crisps</v>
      </c>
      <c r="K4446" s="2">
        <f t="array" ref="K4446">XLOOKUP('Transaction Data'!$G4446,Product_Code,Cost)</f>
        <v>7</v>
      </c>
      <c r="L4446" s="2">
        <f t="array" ref="L4446">XLOOKUP('Transaction Data'!$G4446,Product_Code,Unit_Price)</f>
        <v>9</v>
      </c>
      <c r="M4446" s="3">
        <f>'Transaction Data'!$F4446*'Transaction Data'!$K4446</f>
        <v>2058</v>
      </c>
      <c r="N4446" s="3">
        <f>'Transaction Data'!$F4446*'Transaction Data'!$L4446</f>
        <v>2646</v>
      </c>
      <c r="O4446" s="3">
        <f>'Transaction Data'!$N4446-'Transaction Data'!$M4446</f>
        <v>588</v>
      </c>
      <c r="P4446" s="2">
        <f>DATEDIF('Transaction Data'!$D4446,'Transaction Data'!$A4446,"y")</f>
        <v>37</v>
      </c>
      <c r="Q4446" s="2" t="str">
        <f>FLOOR('Transaction Data'!$P4446,15)&amp;"-"&amp;FLOOR('Transaction Data'!$P4446,15)+14</f>
        <v>30-44</v>
      </c>
      <c r="R4446" s="2" t="str">
        <f>IF('Transaction Data'!$L4446&lt;=10,"Less Expensive","Expensive")</f>
        <v>Less Expensive</v>
      </c>
      <c r="S4446" s="4">
        <f>WEEKDAY('Transaction Data'!$A4446)</f>
        <v>3</v>
      </c>
      <c r="T4446" s="2" t="str">
        <f>IF(WEEKDAY('Transaction Data'!$A4446,2)&lt;6,"Weekday","Weekend")</f>
        <v>Weekday</v>
      </c>
    </row>
    <row r="4447" ht="15.75" customHeight="1">
      <c r="A4447" s="1">
        <v>45498.0</v>
      </c>
      <c r="B4447" s="2" t="s">
        <v>4214</v>
      </c>
      <c r="C4447" s="2" t="s">
        <v>41</v>
      </c>
      <c r="D4447" s="1">
        <v>28340.0</v>
      </c>
      <c r="E4447" s="2" t="s">
        <v>22</v>
      </c>
      <c r="F4447" s="2">
        <v>114.0</v>
      </c>
      <c r="G4447" s="2" t="s">
        <v>44</v>
      </c>
      <c r="H4447" s="2" t="s">
        <v>52</v>
      </c>
      <c r="I4447" s="2" t="s">
        <v>25</v>
      </c>
      <c r="J4447" s="2" t="str">
        <f t="array" ref="J4447">XLOOKUP('Transaction Data'!$G4447,Product_Code,Biscuit_Brand)</f>
        <v>Butter Crunch</v>
      </c>
      <c r="K4447" s="2">
        <f t="array" ref="K4447">XLOOKUP('Transaction Data'!$G4447,Product_Code,Cost)</f>
        <v>10</v>
      </c>
      <c r="L4447" s="2">
        <f t="array" ref="L4447">XLOOKUP('Transaction Data'!$G4447,Product_Code,Unit_Price)</f>
        <v>11</v>
      </c>
      <c r="M4447" s="3">
        <f>'Transaction Data'!$F4447*'Transaction Data'!$K4447</f>
        <v>1140</v>
      </c>
      <c r="N4447" s="3">
        <f>'Transaction Data'!$F4447*'Transaction Data'!$L4447</f>
        <v>1254</v>
      </c>
      <c r="O4447" s="3">
        <f>'Transaction Data'!$N4447-'Transaction Data'!$M4447</f>
        <v>114</v>
      </c>
      <c r="P4447" s="2">
        <f>DATEDIF('Transaction Data'!$D4447,'Transaction Data'!$A4447,"y")</f>
        <v>46</v>
      </c>
      <c r="Q4447" s="2" t="str">
        <f>FLOOR('Transaction Data'!$P4447,15)&amp;"-"&amp;FLOOR('Transaction Data'!$P4447,15)+14</f>
        <v>45-59</v>
      </c>
      <c r="R4447" s="2" t="str">
        <f>IF('Transaction Data'!$L4447&lt;=10,"Less Expensive","Expensive")</f>
        <v>Expensive</v>
      </c>
      <c r="S4447" s="4">
        <f>WEEKDAY('Transaction Data'!$A4447)</f>
        <v>5</v>
      </c>
      <c r="T4447" s="2" t="str">
        <f>IF(WEEKDAY('Transaction Data'!$A4447,2)&lt;6,"Weekday","Weekend")</f>
        <v>Weekday</v>
      </c>
    </row>
    <row r="4448" ht="15.75" customHeight="1">
      <c r="A4448" s="1">
        <v>45353.0</v>
      </c>
      <c r="B4448" s="2" t="s">
        <v>4215</v>
      </c>
      <c r="C4448" s="2" t="s">
        <v>65</v>
      </c>
      <c r="D4448" s="1">
        <v>16459.0</v>
      </c>
      <c r="E4448" s="2" t="s">
        <v>27</v>
      </c>
      <c r="F4448" s="2">
        <v>490.0</v>
      </c>
      <c r="G4448" s="2" t="s">
        <v>60</v>
      </c>
      <c r="H4448" s="2" t="s">
        <v>49</v>
      </c>
      <c r="I4448" s="2" t="s">
        <v>25</v>
      </c>
      <c r="J4448" s="2" t="str">
        <f t="array" ref="J4448">XLOOKUP('Transaction Data'!$G4448,Product_Code,Biscuit_Brand)</f>
        <v>Peanut Butter Bites</v>
      </c>
      <c r="K4448" s="2">
        <f t="array" ref="K4448">XLOOKUP('Transaction Data'!$G4448,Product_Code,Cost)</f>
        <v>5</v>
      </c>
      <c r="L4448" s="2">
        <f t="array" ref="L4448">XLOOKUP('Transaction Data'!$G4448,Product_Code,Unit_Price)</f>
        <v>7</v>
      </c>
      <c r="M4448" s="3">
        <f>'Transaction Data'!$F4448*'Transaction Data'!$K4448</f>
        <v>2450</v>
      </c>
      <c r="N4448" s="3">
        <f>'Transaction Data'!$F4448*'Transaction Data'!$L4448</f>
        <v>3430</v>
      </c>
      <c r="O4448" s="3">
        <f>'Transaction Data'!$N4448-'Transaction Data'!$M4448</f>
        <v>980</v>
      </c>
      <c r="P4448" s="2">
        <f>DATEDIF('Transaction Data'!$D4448,'Transaction Data'!$A4448,"y")</f>
        <v>79</v>
      </c>
      <c r="Q4448" s="2" t="str">
        <f>FLOOR('Transaction Data'!$P4448,15)&amp;"-"&amp;FLOOR('Transaction Data'!$P4448,15)+14</f>
        <v>75-89</v>
      </c>
      <c r="R4448" s="2" t="str">
        <f>IF('Transaction Data'!$L4448&lt;=10,"Less Expensive","Expensive")</f>
        <v>Less Expensive</v>
      </c>
      <c r="S4448" s="4">
        <f>WEEKDAY('Transaction Data'!$A4448)</f>
        <v>7</v>
      </c>
      <c r="T4448" s="2" t="str">
        <f>IF(WEEKDAY('Transaction Data'!$A4448,2)&lt;6,"Weekday","Weekend")</f>
        <v>Weekend</v>
      </c>
    </row>
    <row r="4449" ht="15.75" customHeight="1">
      <c r="A4449" s="1">
        <v>45360.0</v>
      </c>
      <c r="B4449" s="2" t="s">
        <v>4216</v>
      </c>
      <c r="C4449" s="2" t="s">
        <v>47</v>
      </c>
      <c r="D4449" s="1">
        <v>23001.0</v>
      </c>
      <c r="E4449" s="2" t="s">
        <v>63</v>
      </c>
      <c r="F4449" s="2">
        <v>36.0</v>
      </c>
      <c r="G4449" s="2" t="s">
        <v>48</v>
      </c>
      <c r="H4449" s="2" t="s">
        <v>52</v>
      </c>
      <c r="I4449" s="2" t="s">
        <v>25</v>
      </c>
      <c r="J4449" s="2" t="str">
        <f t="array" ref="J4449">XLOOKUP('Transaction Data'!$G4449,Product_Code,Biscuit_Brand)</f>
        <v>Lemon Crisps</v>
      </c>
      <c r="K4449" s="2">
        <f t="array" ref="K4449">XLOOKUP('Transaction Data'!$G4449,Product_Code,Cost)</f>
        <v>7</v>
      </c>
      <c r="L4449" s="2">
        <f t="array" ref="L4449">XLOOKUP('Transaction Data'!$G4449,Product_Code,Unit_Price)</f>
        <v>9</v>
      </c>
      <c r="M4449" s="3">
        <f>'Transaction Data'!$F4449*'Transaction Data'!$K4449</f>
        <v>252</v>
      </c>
      <c r="N4449" s="3">
        <f>'Transaction Data'!$F4449*'Transaction Data'!$L4449</f>
        <v>324</v>
      </c>
      <c r="O4449" s="3">
        <f>'Transaction Data'!$N4449-'Transaction Data'!$M4449</f>
        <v>72</v>
      </c>
      <c r="P4449" s="2">
        <f>DATEDIF('Transaction Data'!$D4449,'Transaction Data'!$A4449,"y")</f>
        <v>61</v>
      </c>
      <c r="Q4449" s="2" t="str">
        <f>FLOOR('Transaction Data'!$P4449,15)&amp;"-"&amp;FLOOR('Transaction Data'!$P4449,15)+14</f>
        <v>60-74</v>
      </c>
      <c r="R4449" s="2" t="str">
        <f>IF('Transaction Data'!$L4449&lt;=10,"Less Expensive","Expensive")</f>
        <v>Less Expensive</v>
      </c>
      <c r="S4449" s="4">
        <f>WEEKDAY('Transaction Data'!$A4449)</f>
        <v>7</v>
      </c>
      <c r="T4449" s="2" t="str">
        <f>IF(WEEKDAY('Transaction Data'!$A4449,2)&lt;6,"Weekday","Weekend")</f>
        <v>Weekend</v>
      </c>
    </row>
    <row r="4450" ht="15.75" customHeight="1">
      <c r="A4450" s="1">
        <v>45424.0</v>
      </c>
      <c r="B4450" s="2" t="s">
        <v>4217</v>
      </c>
      <c r="C4450" s="2" t="s">
        <v>41</v>
      </c>
      <c r="D4450" s="1">
        <v>27859.0</v>
      </c>
      <c r="E4450" s="2" t="s">
        <v>37</v>
      </c>
      <c r="F4450" s="2">
        <v>473.0</v>
      </c>
      <c r="G4450" s="2" t="s">
        <v>60</v>
      </c>
      <c r="H4450" s="2" t="s">
        <v>52</v>
      </c>
      <c r="I4450" s="2" t="s">
        <v>25</v>
      </c>
      <c r="J4450" s="2" t="str">
        <f t="array" ref="J4450">XLOOKUP('Transaction Data'!$G4450,Product_Code,Biscuit_Brand)</f>
        <v>Peanut Butter Bites</v>
      </c>
      <c r="K4450" s="2">
        <f t="array" ref="K4450">XLOOKUP('Transaction Data'!$G4450,Product_Code,Cost)</f>
        <v>5</v>
      </c>
      <c r="L4450" s="2">
        <f t="array" ref="L4450">XLOOKUP('Transaction Data'!$G4450,Product_Code,Unit_Price)</f>
        <v>7</v>
      </c>
      <c r="M4450" s="3">
        <f>'Transaction Data'!$F4450*'Transaction Data'!$K4450</f>
        <v>2365</v>
      </c>
      <c r="N4450" s="3">
        <f>'Transaction Data'!$F4450*'Transaction Data'!$L4450</f>
        <v>3311</v>
      </c>
      <c r="O4450" s="3">
        <f>'Transaction Data'!$N4450-'Transaction Data'!$M4450</f>
        <v>946</v>
      </c>
      <c r="P4450" s="2">
        <f>DATEDIF('Transaction Data'!$D4450,'Transaction Data'!$A4450,"y")</f>
        <v>48</v>
      </c>
      <c r="Q4450" s="2" t="str">
        <f>FLOOR('Transaction Data'!$P4450,15)&amp;"-"&amp;FLOOR('Transaction Data'!$P4450,15)+14</f>
        <v>45-59</v>
      </c>
      <c r="R4450" s="2" t="str">
        <f>IF('Transaction Data'!$L4450&lt;=10,"Less Expensive","Expensive")</f>
        <v>Less Expensive</v>
      </c>
      <c r="S4450" s="4">
        <f>WEEKDAY('Transaction Data'!$A4450)</f>
        <v>1</v>
      </c>
      <c r="T4450" s="2" t="str">
        <f>IF(WEEKDAY('Transaction Data'!$A4450,2)&lt;6,"Weekday","Weekend")</f>
        <v>Weekend</v>
      </c>
    </row>
    <row r="4451" ht="15.75" customHeight="1">
      <c r="A4451" s="1">
        <v>45355.0</v>
      </c>
      <c r="B4451" s="2" t="s">
        <v>4218</v>
      </c>
      <c r="C4451" s="2" t="s">
        <v>72</v>
      </c>
      <c r="D4451" s="1">
        <v>32171.0</v>
      </c>
      <c r="E4451" s="2" t="s">
        <v>27</v>
      </c>
      <c r="F4451" s="2">
        <v>412.0</v>
      </c>
      <c r="G4451" s="2" t="s">
        <v>23</v>
      </c>
      <c r="H4451" s="2" t="s">
        <v>45</v>
      </c>
      <c r="I4451" s="2" t="s">
        <v>25</v>
      </c>
      <c r="J4451" s="2" t="str">
        <f t="array" ref="J4451">XLOOKUP('Transaction Data'!$G4451,Product_Code,Biscuit_Brand)</f>
        <v>Cinnamon Swirls</v>
      </c>
      <c r="K4451" s="2">
        <f t="array" ref="K4451">XLOOKUP('Transaction Data'!$G4451,Product_Code,Cost)</f>
        <v>10</v>
      </c>
      <c r="L4451" s="2">
        <f t="array" ref="L4451">XLOOKUP('Transaction Data'!$G4451,Product_Code,Unit_Price)</f>
        <v>14</v>
      </c>
      <c r="M4451" s="3">
        <f>'Transaction Data'!$F4451*'Transaction Data'!$K4451</f>
        <v>4120</v>
      </c>
      <c r="N4451" s="3">
        <f>'Transaction Data'!$F4451*'Transaction Data'!$L4451</f>
        <v>5768</v>
      </c>
      <c r="O4451" s="3">
        <f>'Transaction Data'!$N4451-'Transaction Data'!$M4451</f>
        <v>1648</v>
      </c>
      <c r="P4451" s="2">
        <f>DATEDIF('Transaction Data'!$D4451,'Transaction Data'!$A4451,"y")</f>
        <v>36</v>
      </c>
      <c r="Q4451" s="2" t="str">
        <f>FLOOR('Transaction Data'!$P4451,15)&amp;"-"&amp;FLOOR('Transaction Data'!$P4451,15)+14</f>
        <v>30-44</v>
      </c>
      <c r="R4451" s="2" t="str">
        <f>IF('Transaction Data'!$L4451&lt;=10,"Less Expensive","Expensive")</f>
        <v>Expensive</v>
      </c>
      <c r="S4451" s="4">
        <f>WEEKDAY('Transaction Data'!$A4451)</f>
        <v>2</v>
      </c>
      <c r="T4451" s="2" t="str">
        <f>IF(WEEKDAY('Transaction Data'!$A4451,2)&lt;6,"Weekday","Weekend")</f>
        <v>Weekday</v>
      </c>
    </row>
    <row r="4452" ht="15.75" customHeight="1">
      <c r="A4452" s="1">
        <v>45394.0</v>
      </c>
      <c r="B4452" s="2" t="s">
        <v>85</v>
      </c>
      <c r="C4452" s="2" t="s">
        <v>54</v>
      </c>
      <c r="D4452" s="1">
        <v>23618.0</v>
      </c>
      <c r="E4452" s="2" t="s">
        <v>63</v>
      </c>
      <c r="F4452" s="2">
        <v>228.0</v>
      </c>
      <c r="G4452" s="2" t="s">
        <v>44</v>
      </c>
      <c r="H4452" s="2" t="s">
        <v>49</v>
      </c>
      <c r="I4452" s="2" t="s">
        <v>25</v>
      </c>
      <c r="J4452" s="2" t="str">
        <f t="array" ref="J4452">XLOOKUP('Transaction Data'!$G4452,Product_Code,Biscuit_Brand)</f>
        <v>Butter Crunch</v>
      </c>
      <c r="K4452" s="2">
        <f t="array" ref="K4452">XLOOKUP('Transaction Data'!$G4452,Product_Code,Cost)</f>
        <v>10</v>
      </c>
      <c r="L4452" s="2">
        <f t="array" ref="L4452">XLOOKUP('Transaction Data'!$G4452,Product_Code,Unit_Price)</f>
        <v>11</v>
      </c>
      <c r="M4452" s="3">
        <f>'Transaction Data'!$F4452*'Transaction Data'!$K4452</f>
        <v>2280</v>
      </c>
      <c r="N4452" s="3">
        <f>'Transaction Data'!$F4452*'Transaction Data'!$L4452</f>
        <v>2508</v>
      </c>
      <c r="O4452" s="3">
        <f>'Transaction Data'!$N4452-'Transaction Data'!$M4452</f>
        <v>228</v>
      </c>
      <c r="P4452" s="2">
        <f>DATEDIF('Transaction Data'!$D4452,'Transaction Data'!$A4452,"y")</f>
        <v>59</v>
      </c>
      <c r="Q4452" s="2" t="str">
        <f>FLOOR('Transaction Data'!$P4452,15)&amp;"-"&amp;FLOOR('Transaction Data'!$P4452,15)+14</f>
        <v>45-59</v>
      </c>
      <c r="R4452" s="2" t="str">
        <f>IF('Transaction Data'!$L4452&lt;=10,"Less Expensive","Expensive")</f>
        <v>Expensive</v>
      </c>
      <c r="S4452" s="4">
        <f>WEEKDAY('Transaction Data'!$A4452)</f>
        <v>6</v>
      </c>
      <c r="T4452" s="2" t="str">
        <f>IF(WEEKDAY('Transaction Data'!$A4452,2)&lt;6,"Weekday","Weekend")</f>
        <v>Weekday</v>
      </c>
    </row>
    <row r="4453" ht="15.75" customHeight="1">
      <c r="A4453" s="1">
        <v>45320.0</v>
      </c>
      <c r="B4453" s="2" t="s">
        <v>4219</v>
      </c>
      <c r="C4453" s="2" t="s">
        <v>21</v>
      </c>
      <c r="D4453" s="1">
        <v>28765.0</v>
      </c>
      <c r="E4453" s="2" t="s">
        <v>63</v>
      </c>
      <c r="F4453" s="2">
        <v>321.0</v>
      </c>
      <c r="G4453" s="2" t="s">
        <v>57</v>
      </c>
      <c r="H4453" s="2" t="s">
        <v>52</v>
      </c>
      <c r="I4453" s="2" t="s">
        <v>25</v>
      </c>
      <c r="J4453" s="2" t="str">
        <f t="array" ref="J4453">XLOOKUP('Transaction Data'!$G4453,Product_Code,Biscuit_Brand)</f>
        <v>Oatmeal Cookies</v>
      </c>
      <c r="K4453" s="2">
        <f t="array" ref="K4453">XLOOKUP('Transaction Data'!$G4453,Product_Code,Cost)</f>
        <v>19</v>
      </c>
      <c r="L4453" s="2">
        <f t="array" ref="L4453">XLOOKUP('Transaction Data'!$G4453,Product_Code,Unit_Price)</f>
        <v>23</v>
      </c>
      <c r="M4453" s="3">
        <f>'Transaction Data'!$F4453*'Transaction Data'!$K4453</f>
        <v>6099</v>
      </c>
      <c r="N4453" s="3">
        <f>'Transaction Data'!$F4453*'Transaction Data'!$L4453</f>
        <v>7383</v>
      </c>
      <c r="O4453" s="3">
        <f>'Transaction Data'!$N4453-'Transaction Data'!$M4453</f>
        <v>1284</v>
      </c>
      <c r="P4453" s="2">
        <f>DATEDIF('Transaction Data'!$D4453,'Transaction Data'!$A4453,"y")</f>
        <v>45</v>
      </c>
      <c r="Q4453" s="2" t="str">
        <f>FLOOR('Transaction Data'!$P4453,15)&amp;"-"&amp;FLOOR('Transaction Data'!$P4453,15)+14</f>
        <v>45-59</v>
      </c>
      <c r="R4453" s="2" t="str">
        <f>IF('Transaction Data'!$L4453&lt;=10,"Less Expensive","Expensive")</f>
        <v>Expensive</v>
      </c>
      <c r="S4453" s="4">
        <f>WEEKDAY('Transaction Data'!$A4453)</f>
        <v>2</v>
      </c>
      <c r="T4453" s="2" t="str">
        <f>IF(WEEKDAY('Transaction Data'!$A4453,2)&lt;6,"Weekday","Weekend")</f>
        <v>Weekday</v>
      </c>
    </row>
    <row r="4454" ht="15.75" customHeight="1">
      <c r="A4454" s="1">
        <v>45347.0</v>
      </c>
      <c r="B4454" s="2" t="s">
        <v>1207</v>
      </c>
      <c r="C4454" s="2" t="s">
        <v>51</v>
      </c>
      <c r="D4454" s="1">
        <v>36783.0</v>
      </c>
      <c r="E4454" s="2" t="s">
        <v>37</v>
      </c>
      <c r="F4454" s="2">
        <v>428.0</v>
      </c>
      <c r="G4454" s="2" t="s">
        <v>38</v>
      </c>
      <c r="H4454" s="2" t="s">
        <v>49</v>
      </c>
      <c r="I4454" s="2" t="s">
        <v>25</v>
      </c>
      <c r="J4454" s="2" t="str">
        <f t="array" ref="J4454">XLOOKUP('Transaction Data'!$G4454,Product_Code,Biscuit_Brand)</f>
        <v>Ginger Snaps</v>
      </c>
      <c r="K4454" s="2">
        <f t="array" ref="K4454">XLOOKUP('Transaction Data'!$G4454,Product_Code,Cost)</f>
        <v>14</v>
      </c>
      <c r="L4454" s="2">
        <f t="array" ref="L4454">XLOOKUP('Transaction Data'!$G4454,Product_Code,Unit_Price)</f>
        <v>28</v>
      </c>
      <c r="M4454" s="3">
        <f>'Transaction Data'!$F4454*'Transaction Data'!$K4454</f>
        <v>5992</v>
      </c>
      <c r="N4454" s="3">
        <f>'Transaction Data'!$F4454*'Transaction Data'!$L4454</f>
        <v>11984</v>
      </c>
      <c r="O4454" s="3">
        <f>'Transaction Data'!$N4454-'Transaction Data'!$M4454</f>
        <v>5992</v>
      </c>
      <c r="P4454" s="2">
        <f>DATEDIF('Transaction Data'!$D4454,'Transaction Data'!$A4454,"y")</f>
        <v>23</v>
      </c>
      <c r="Q4454" s="2" t="str">
        <f>FLOOR('Transaction Data'!$P4454,15)&amp;"-"&amp;FLOOR('Transaction Data'!$P4454,15)+14</f>
        <v>15-29</v>
      </c>
      <c r="R4454" s="2" t="str">
        <f>IF('Transaction Data'!$L4454&lt;=10,"Less Expensive","Expensive")</f>
        <v>Expensive</v>
      </c>
      <c r="S4454" s="4">
        <f>WEEKDAY('Transaction Data'!$A4454)</f>
        <v>1</v>
      </c>
      <c r="T4454" s="2" t="str">
        <f>IF(WEEKDAY('Transaction Data'!$A4454,2)&lt;6,"Weekday","Weekend")</f>
        <v>Weekend</v>
      </c>
    </row>
    <row r="4455" ht="15.75" customHeight="1">
      <c r="A4455" s="1">
        <v>45321.0</v>
      </c>
      <c r="B4455" s="2" t="s">
        <v>4220</v>
      </c>
      <c r="C4455" s="2" t="s">
        <v>21</v>
      </c>
      <c r="D4455" s="1">
        <v>31711.0</v>
      </c>
      <c r="E4455" s="2" t="s">
        <v>22</v>
      </c>
      <c r="F4455" s="2">
        <v>56.0</v>
      </c>
      <c r="G4455" s="2" t="s">
        <v>28</v>
      </c>
      <c r="H4455" s="2" t="s">
        <v>52</v>
      </c>
      <c r="I4455" s="2" t="s">
        <v>25</v>
      </c>
      <c r="J4455" s="2" t="str">
        <f t="array" ref="J4455">XLOOKUP('Transaction Data'!$G4455,Product_Code,Biscuit_Brand)</f>
        <v>Shortbread</v>
      </c>
      <c r="K4455" s="2">
        <f t="array" ref="K4455">XLOOKUP('Transaction Data'!$G4455,Product_Code,Cost)</f>
        <v>10</v>
      </c>
      <c r="L4455" s="2">
        <f t="array" ref="L4455">XLOOKUP('Transaction Data'!$G4455,Product_Code,Unit_Price)</f>
        <v>45</v>
      </c>
      <c r="M4455" s="3">
        <f>'Transaction Data'!$F4455*'Transaction Data'!$K4455</f>
        <v>560</v>
      </c>
      <c r="N4455" s="3">
        <f>'Transaction Data'!$F4455*'Transaction Data'!$L4455</f>
        <v>2520</v>
      </c>
      <c r="O4455" s="3">
        <f>'Transaction Data'!$N4455-'Transaction Data'!$M4455</f>
        <v>1960</v>
      </c>
      <c r="P4455" s="2">
        <f>DATEDIF('Transaction Data'!$D4455,'Transaction Data'!$A4455,"y")</f>
        <v>37</v>
      </c>
      <c r="Q4455" s="2" t="str">
        <f>FLOOR('Transaction Data'!$P4455,15)&amp;"-"&amp;FLOOR('Transaction Data'!$P4455,15)+14</f>
        <v>30-44</v>
      </c>
      <c r="R4455" s="2" t="str">
        <f>IF('Transaction Data'!$L4455&lt;=10,"Less Expensive","Expensive")</f>
        <v>Expensive</v>
      </c>
      <c r="S4455" s="4">
        <f>WEEKDAY('Transaction Data'!$A4455)</f>
        <v>3</v>
      </c>
      <c r="T4455" s="2" t="str">
        <f>IF(WEEKDAY('Transaction Data'!$A4455,2)&lt;6,"Weekday","Weekend")</f>
        <v>Weekday</v>
      </c>
    </row>
    <row r="4456" ht="15.75" customHeight="1">
      <c r="A4456" s="1">
        <v>45415.0</v>
      </c>
      <c r="B4456" s="2" t="s">
        <v>4221</v>
      </c>
      <c r="C4456" s="2" t="s">
        <v>41</v>
      </c>
      <c r="D4456" s="1">
        <v>16062.0</v>
      </c>
      <c r="E4456" s="2" t="s">
        <v>37</v>
      </c>
      <c r="F4456" s="2">
        <v>74.0</v>
      </c>
      <c r="G4456" s="2" t="s">
        <v>60</v>
      </c>
      <c r="H4456" s="2" t="s">
        <v>34</v>
      </c>
      <c r="I4456" s="2" t="s">
        <v>25</v>
      </c>
      <c r="J4456" s="2" t="str">
        <f t="array" ref="J4456">XLOOKUP('Transaction Data'!$G4456,Product_Code,Biscuit_Brand)</f>
        <v>Peanut Butter Bites</v>
      </c>
      <c r="K4456" s="2">
        <f t="array" ref="K4456">XLOOKUP('Transaction Data'!$G4456,Product_Code,Cost)</f>
        <v>5</v>
      </c>
      <c r="L4456" s="2">
        <f t="array" ref="L4456">XLOOKUP('Transaction Data'!$G4456,Product_Code,Unit_Price)</f>
        <v>7</v>
      </c>
      <c r="M4456" s="3">
        <f>'Transaction Data'!$F4456*'Transaction Data'!$K4456</f>
        <v>370</v>
      </c>
      <c r="N4456" s="3">
        <f>'Transaction Data'!$F4456*'Transaction Data'!$L4456</f>
        <v>518</v>
      </c>
      <c r="O4456" s="3">
        <f>'Transaction Data'!$N4456-'Transaction Data'!$M4456</f>
        <v>148</v>
      </c>
      <c r="P4456" s="2">
        <f>DATEDIF('Transaction Data'!$D4456,'Transaction Data'!$A4456,"y")</f>
        <v>80</v>
      </c>
      <c r="Q4456" s="2" t="str">
        <f>FLOOR('Transaction Data'!$P4456,15)&amp;"-"&amp;FLOOR('Transaction Data'!$P4456,15)+14</f>
        <v>75-89</v>
      </c>
      <c r="R4456" s="2" t="str">
        <f>IF('Transaction Data'!$L4456&lt;=10,"Less Expensive","Expensive")</f>
        <v>Less Expensive</v>
      </c>
      <c r="S4456" s="4">
        <f>WEEKDAY('Transaction Data'!$A4456)</f>
        <v>6</v>
      </c>
      <c r="T4456" s="2" t="str">
        <f>IF(WEEKDAY('Transaction Data'!$A4456,2)&lt;6,"Weekday","Weekend")</f>
        <v>Weekday</v>
      </c>
    </row>
    <row r="4457" ht="15.75" customHeight="1">
      <c r="A4457" s="1">
        <v>45336.0</v>
      </c>
      <c r="B4457" s="2" t="s">
        <v>4222</v>
      </c>
      <c r="C4457" s="2" t="s">
        <v>41</v>
      </c>
      <c r="D4457" s="1">
        <v>29507.0</v>
      </c>
      <c r="E4457" s="2" t="s">
        <v>63</v>
      </c>
      <c r="F4457" s="2">
        <v>74.0</v>
      </c>
      <c r="G4457" s="2" t="s">
        <v>28</v>
      </c>
      <c r="H4457" s="2" t="s">
        <v>34</v>
      </c>
      <c r="I4457" s="2" t="s">
        <v>25</v>
      </c>
      <c r="J4457" s="2" t="str">
        <f t="array" ref="J4457">XLOOKUP('Transaction Data'!$G4457,Product_Code,Biscuit_Brand)</f>
        <v>Shortbread</v>
      </c>
      <c r="K4457" s="2">
        <f t="array" ref="K4457">XLOOKUP('Transaction Data'!$G4457,Product_Code,Cost)</f>
        <v>10</v>
      </c>
      <c r="L4457" s="2">
        <f t="array" ref="L4457">XLOOKUP('Transaction Data'!$G4457,Product_Code,Unit_Price)</f>
        <v>45</v>
      </c>
      <c r="M4457" s="3">
        <f>'Transaction Data'!$F4457*'Transaction Data'!$K4457</f>
        <v>740</v>
      </c>
      <c r="N4457" s="3">
        <f>'Transaction Data'!$F4457*'Transaction Data'!$L4457</f>
        <v>3330</v>
      </c>
      <c r="O4457" s="3">
        <f>'Transaction Data'!$N4457-'Transaction Data'!$M4457</f>
        <v>2590</v>
      </c>
      <c r="P4457" s="2">
        <f>DATEDIF('Transaction Data'!$D4457,'Transaction Data'!$A4457,"y")</f>
        <v>43</v>
      </c>
      <c r="Q4457" s="2" t="str">
        <f>FLOOR('Transaction Data'!$P4457,15)&amp;"-"&amp;FLOOR('Transaction Data'!$P4457,15)+14</f>
        <v>30-44</v>
      </c>
      <c r="R4457" s="2" t="str">
        <f>IF('Transaction Data'!$L4457&lt;=10,"Less Expensive","Expensive")</f>
        <v>Expensive</v>
      </c>
      <c r="S4457" s="4">
        <f>WEEKDAY('Transaction Data'!$A4457)</f>
        <v>4</v>
      </c>
      <c r="T4457" s="2" t="str">
        <f>IF(WEEKDAY('Transaction Data'!$A4457,2)&lt;6,"Weekday","Weekend")</f>
        <v>Weekday</v>
      </c>
    </row>
    <row r="4458" ht="15.75" customHeight="1">
      <c r="A4458" s="1">
        <v>45358.0</v>
      </c>
      <c r="B4458" s="2" t="s">
        <v>4223</v>
      </c>
      <c r="C4458" s="2" t="s">
        <v>72</v>
      </c>
      <c r="D4458" s="1">
        <v>31102.0</v>
      </c>
      <c r="E4458" s="2" t="s">
        <v>37</v>
      </c>
      <c r="F4458" s="2">
        <v>138.0</v>
      </c>
      <c r="G4458" s="2" t="s">
        <v>48</v>
      </c>
      <c r="H4458" s="2" t="s">
        <v>39</v>
      </c>
      <c r="I4458" s="2" t="s">
        <v>25</v>
      </c>
      <c r="J4458" s="2" t="str">
        <f t="array" ref="J4458">XLOOKUP('Transaction Data'!$G4458,Product_Code,Biscuit_Brand)</f>
        <v>Lemon Crisps</v>
      </c>
      <c r="K4458" s="2">
        <f t="array" ref="K4458">XLOOKUP('Transaction Data'!$G4458,Product_Code,Cost)</f>
        <v>7</v>
      </c>
      <c r="L4458" s="2">
        <f t="array" ref="L4458">XLOOKUP('Transaction Data'!$G4458,Product_Code,Unit_Price)</f>
        <v>9</v>
      </c>
      <c r="M4458" s="3">
        <f>'Transaction Data'!$F4458*'Transaction Data'!$K4458</f>
        <v>966</v>
      </c>
      <c r="N4458" s="3">
        <f>'Transaction Data'!$F4458*'Transaction Data'!$L4458</f>
        <v>1242</v>
      </c>
      <c r="O4458" s="3">
        <f>'Transaction Data'!$N4458-'Transaction Data'!$M4458</f>
        <v>276</v>
      </c>
      <c r="P4458" s="2">
        <f>DATEDIF('Transaction Data'!$D4458,'Transaction Data'!$A4458,"y")</f>
        <v>39</v>
      </c>
      <c r="Q4458" s="2" t="str">
        <f>FLOOR('Transaction Data'!$P4458,15)&amp;"-"&amp;FLOOR('Transaction Data'!$P4458,15)+14</f>
        <v>30-44</v>
      </c>
      <c r="R4458" s="2" t="str">
        <f>IF('Transaction Data'!$L4458&lt;=10,"Less Expensive","Expensive")</f>
        <v>Less Expensive</v>
      </c>
      <c r="S4458" s="4">
        <f>WEEKDAY('Transaction Data'!$A4458)</f>
        <v>5</v>
      </c>
      <c r="T4458" s="2" t="str">
        <f>IF(WEEKDAY('Transaction Data'!$A4458,2)&lt;6,"Weekday","Weekend")</f>
        <v>Weekday</v>
      </c>
    </row>
    <row r="4459" ht="15.75" customHeight="1">
      <c r="A4459" s="1">
        <v>45345.0</v>
      </c>
      <c r="B4459" s="2" t="s">
        <v>4224</v>
      </c>
      <c r="C4459" s="2" t="s">
        <v>78</v>
      </c>
      <c r="D4459" s="1">
        <v>20809.0</v>
      </c>
      <c r="E4459" s="2" t="s">
        <v>63</v>
      </c>
      <c r="F4459" s="2">
        <v>206.0</v>
      </c>
      <c r="G4459" s="2" t="s">
        <v>23</v>
      </c>
      <c r="H4459" s="2" t="s">
        <v>42</v>
      </c>
      <c r="I4459" s="2" t="s">
        <v>25</v>
      </c>
      <c r="J4459" s="2" t="str">
        <f t="array" ref="J4459">XLOOKUP('Transaction Data'!$G4459,Product_Code,Biscuit_Brand)</f>
        <v>Cinnamon Swirls</v>
      </c>
      <c r="K4459" s="2">
        <f t="array" ref="K4459">XLOOKUP('Transaction Data'!$G4459,Product_Code,Cost)</f>
        <v>10</v>
      </c>
      <c r="L4459" s="2">
        <f t="array" ref="L4459">XLOOKUP('Transaction Data'!$G4459,Product_Code,Unit_Price)</f>
        <v>14</v>
      </c>
      <c r="M4459" s="3">
        <f>'Transaction Data'!$F4459*'Transaction Data'!$K4459</f>
        <v>2060</v>
      </c>
      <c r="N4459" s="3">
        <f>'Transaction Data'!$F4459*'Transaction Data'!$L4459</f>
        <v>2884</v>
      </c>
      <c r="O4459" s="3">
        <f>'Transaction Data'!$N4459-'Transaction Data'!$M4459</f>
        <v>824</v>
      </c>
      <c r="P4459" s="2">
        <f>DATEDIF('Transaction Data'!$D4459,'Transaction Data'!$A4459,"y")</f>
        <v>67</v>
      </c>
      <c r="Q4459" s="2" t="str">
        <f>FLOOR('Transaction Data'!$P4459,15)&amp;"-"&amp;FLOOR('Transaction Data'!$P4459,15)+14</f>
        <v>60-74</v>
      </c>
      <c r="R4459" s="2" t="str">
        <f>IF('Transaction Data'!$L4459&lt;=10,"Less Expensive","Expensive")</f>
        <v>Expensive</v>
      </c>
      <c r="S4459" s="4">
        <f>WEEKDAY('Transaction Data'!$A4459)</f>
        <v>6</v>
      </c>
      <c r="T4459" s="2" t="str">
        <f>IF(WEEKDAY('Transaction Data'!$A4459,2)&lt;6,"Weekday","Weekend")</f>
        <v>Weekday</v>
      </c>
    </row>
    <row r="4460" ht="15.75" customHeight="1">
      <c r="A4460" s="1">
        <v>45362.0</v>
      </c>
      <c r="B4460" s="2" t="s">
        <v>4225</v>
      </c>
      <c r="C4460" s="2" t="s">
        <v>69</v>
      </c>
      <c r="D4460" s="1">
        <v>29762.0</v>
      </c>
      <c r="E4460" s="2" t="s">
        <v>27</v>
      </c>
      <c r="F4460" s="2">
        <v>93.0</v>
      </c>
      <c r="G4460" s="2" t="s">
        <v>44</v>
      </c>
      <c r="H4460" s="2" t="s">
        <v>45</v>
      </c>
      <c r="I4460" s="2" t="s">
        <v>25</v>
      </c>
      <c r="J4460" s="2" t="str">
        <f t="array" ref="J4460">XLOOKUP('Transaction Data'!$G4460,Product_Code,Biscuit_Brand)</f>
        <v>Butter Crunch</v>
      </c>
      <c r="K4460" s="2">
        <f t="array" ref="K4460">XLOOKUP('Transaction Data'!$G4460,Product_Code,Cost)</f>
        <v>10</v>
      </c>
      <c r="L4460" s="2">
        <f t="array" ref="L4460">XLOOKUP('Transaction Data'!$G4460,Product_Code,Unit_Price)</f>
        <v>11</v>
      </c>
      <c r="M4460" s="3">
        <f>'Transaction Data'!$F4460*'Transaction Data'!$K4460</f>
        <v>930</v>
      </c>
      <c r="N4460" s="3">
        <f>'Transaction Data'!$F4460*'Transaction Data'!$L4460</f>
        <v>1023</v>
      </c>
      <c r="O4460" s="3">
        <f>'Transaction Data'!$N4460-'Transaction Data'!$M4460</f>
        <v>93</v>
      </c>
      <c r="P4460" s="2">
        <f>DATEDIF('Transaction Data'!$D4460,'Transaction Data'!$A4460,"y")</f>
        <v>42</v>
      </c>
      <c r="Q4460" s="2" t="str">
        <f>FLOOR('Transaction Data'!$P4460,15)&amp;"-"&amp;FLOOR('Transaction Data'!$P4460,15)+14</f>
        <v>30-44</v>
      </c>
      <c r="R4460" s="2" t="str">
        <f>IF('Transaction Data'!$L4460&lt;=10,"Less Expensive","Expensive")</f>
        <v>Expensive</v>
      </c>
      <c r="S4460" s="4">
        <f>WEEKDAY('Transaction Data'!$A4460)</f>
        <v>2</v>
      </c>
      <c r="T4460" s="2" t="str">
        <f>IF(WEEKDAY('Transaction Data'!$A4460,2)&lt;6,"Weekday","Weekend")</f>
        <v>Weekday</v>
      </c>
    </row>
    <row r="4461" ht="15.75" customHeight="1">
      <c r="A4461" s="1">
        <v>45408.0</v>
      </c>
      <c r="B4461" s="2" t="s">
        <v>4226</v>
      </c>
      <c r="C4461" s="2" t="s">
        <v>72</v>
      </c>
      <c r="D4461" s="1">
        <v>35131.0</v>
      </c>
      <c r="E4461" s="2" t="s">
        <v>63</v>
      </c>
      <c r="F4461" s="2">
        <v>104.0</v>
      </c>
      <c r="G4461" s="2" t="s">
        <v>60</v>
      </c>
      <c r="H4461" s="2" t="s">
        <v>49</v>
      </c>
      <c r="I4461" s="2" t="s">
        <v>25</v>
      </c>
      <c r="J4461" s="2" t="str">
        <f t="array" ref="J4461">XLOOKUP('Transaction Data'!$G4461,Product_Code,Biscuit_Brand)</f>
        <v>Peanut Butter Bites</v>
      </c>
      <c r="K4461" s="2">
        <f t="array" ref="K4461">XLOOKUP('Transaction Data'!$G4461,Product_Code,Cost)</f>
        <v>5</v>
      </c>
      <c r="L4461" s="2">
        <f t="array" ref="L4461">XLOOKUP('Transaction Data'!$G4461,Product_Code,Unit_Price)</f>
        <v>7</v>
      </c>
      <c r="M4461" s="3">
        <f>'Transaction Data'!$F4461*'Transaction Data'!$K4461</f>
        <v>520</v>
      </c>
      <c r="N4461" s="3">
        <f>'Transaction Data'!$F4461*'Transaction Data'!$L4461</f>
        <v>728</v>
      </c>
      <c r="O4461" s="3">
        <f>'Transaction Data'!$N4461-'Transaction Data'!$M4461</f>
        <v>208</v>
      </c>
      <c r="P4461" s="2">
        <f>DATEDIF('Transaction Data'!$D4461,'Transaction Data'!$A4461,"y")</f>
        <v>28</v>
      </c>
      <c r="Q4461" s="2" t="str">
        <f>FLOOR('Transaction Data'!$P4461,15)&amp;"-"&amp;FLOOR('Transaction Data'!$P4461,15)+14</f>
        <v>15-29</v>
      </c>
      <c r="R4461" s="2" t="str">
        <f>IF('Transaction Data'!$L4461&lt;=10,"Less Expensive","Expensive")</f>
        <v>Less Expensive</v>
      </c>
      <c r="S4461" s="4">
        <f>WEEKDAY('Transaction Data'!$A4461)</f>
        <v>6</v>
      </c>
      <c r="T4461" s="2" t="str">
        <f>IF(WEEKDAY('Transaction Data'!$A4461,2)&lt;6,"Weekday","Weekend")</f>
        <v>Weekday</v>
      </c>
    </row>
    <row r="4462" ht="15.75" customHeight="1">
      <c r="A4462" s="1">
        <v>45369.0</v>
      </c>
      <c r="B4462" s="2" t="s">
        <v>4227</v>
      </c>
      <c r="C4462" s="2" t="s">
        <v>54</v>
      </c>
      <c r="D4462" s="1">
        <v>27250.0</v>
      </c>
      <c r="E4462" s="2" t="s">
        <v>22</v>
      </c>
      <c r="F4462" s="2">
        <v>332.0</v>
      </c>
      <c r="G4462" s="2" t="s">
        <v>23</v>
      </c>
      <c r="H4462" s="2" t="s">
        <v>52</v>
      </c>
      <c r="I4462" s="2" t="s">
        <v>25</v>
      </c>
      <c r="J4462" s="2" t="str">
        <f t="array" ref="J4462">XLOOKUP('Transaction Data'!$G4462,Product_Code,Biscuit_Brand)</f>
        <v>Cinnamon Swirls</v>
      </c>
      <c r="K4462" s="2">
        <f t="array" ref="K4462">XLOOKUP('Transaction Data'!$G4462,Product_Code,Cost)</f>
        <v>10</v>
      </c>
      <c r="L4462" s="2">
        <f t="array" ref="L4462">XLOOKUP('Transaction Data'!$G4462,Product_Code,Unit_Price)</f>
        <v>14</v>
      </c>
      <c r="M4462" s="3">
        <f>'Transaction Data'!$F4462*'Transaction Data'!$K4462</f>
        <v>3320</v>
      </c>
      <c r="N4462" s="3">
        <f>'Transaction Data'!$F4462*'Transaction Data'!$L4462</f>
        <v>4648</v>
      </c>
      <c r="O4462" s="3">
        <f>'Transaction Data'!$N4462-'Transaction Data'!$M4462</f>
        <v>1328</v>
      </c>
      <c r="P4462" s="2">
        <f>DATEDIF('Transaction Data'!$D4462,'Transaction Data'!$A4462,"y")</f>
        <v>49</v>
      </c>
      <c r="Q4462" s="2" t="str">
        <f>FLOOR('Transaction Data'!$P4462,15)&amp;"-"&amp;FLOOR('Transaction Data'!$P4462,15)+14</f>
        <v>45-59</v>
      </c>
      <c r="R4462" s="2" t="str">
        <f>IF('Transaction Data'!$L4462&lt;=10,"Less Expensive","Expensive")</f>
        <v>Expensive</v>
      </c>
      <c r="S4462" s="4">
        <f>WEEKDAY('Transaction Data'!$A4462)</f>
        <v>2</v>
      </c>
      <c r="T4462" s="2" t="str">
        <f>IF(WEEKDAY('Transaction Data'!$A4462,2)&lt;6,"Weekday","Weekend")</f>
        <v>Weekday</v>
      </c>
    </row>
    <row r="4463" ht="15.75" customHeight="1">
      <c r="A4463" s="1">
        <v>45413.0</v>
      </c>
      <c r="B4463" s="2" t="s">
        <v>4228</v>
      </c>
      <c r="C4463" s="2" t="s">
        <v>65</v>
      </c>
      <c r="D4463" s="1">
        <v>29408.0</v>
      </c>
      <c r="E4463" s="2" t="s">
        <v>37</v>
      </c>
      <c r="F4463" s="2">
        <v>205.0</v>
      </c>
      <c r="G4463" s="2" t="s">
        <v>33</v>
      </c>
      <c r="H4463" s="2" t="s">
        <v>49</v>
      </c>
      <c r="I4463" s="2" t="s">
        <v>25</v>
      </c>
      <c r="J4463" s="2" t="str">
        <f t="array" ref="J4463">XLOOKUP('Transaction Data'!$G4463,Product_Code,Biscuit_Brand)</f>
        <v>Caramel Biscuits</v>
      </c>
      <c r="K4463" s="2">
        <f t="array" ref="K4463">XLOOKUP('Transaction Data'!$G4463,Product_Code,Cost)</f>
        <v>18</v>
      </c>
      <c r="L4463" s="2">
        <f t="array" ref="L4463">XLOOKUP('Transaction Data'!$G4463,Product_Code,Unit_Price)</f>
        <v>22</v>
      </c>
      <c r="M4463" s="3">
        <f>'Transaction Data'!$F4463*'Transaction Data'!$K4463</f>
        <v>3690</v>
      </c>
      <c r="N4463" s="3">
        <f>'Transaction Data'!$F4463*'Transaction Data'!$L4463</f>
        <v>4510</v>
      </c>
      <c r="O4463" s="3">
        <f>'Transaction Data'!$N4463-'Transaction Data'!$M4463</f>
        <v>820</v>
      </c>
      <c r="P4463" s="2">
        <f>DATEDIF('Transaction Data'!$D4463,'Transaction Data'!$A4463,"y")</f>
        <v>43</v>
      </c>
      <c r="Q4463" s="2" t="str">
        <f>FLOOR('Transaction Data'!$P4463,15)&amp;"-"&amp;FLOOR('Transaction Data'!$P4463,15)+14</f>
        <v>30-44</v>
      </c>
      <c r="R4463" s="2" t="str">
        <f>IF('Transaction Data'!$L4463&lt;=10,"Less Expensive","Expensive")</f>
        <v>Expensive</v>
      </c>
      <c r="S4463" s="4">
        <f>WEEKDAY('Transaction Data'!$A4463)</f>
        <v>4</v>
      </c>
      <c r="T4463" s="2" t="str">
        <f>IF(WEEKDAY('Transaction Data'!$A4463,2)&lt;6,"Weekday","Weekend")</f>
        <v>Weekday</v>
      </c>
    </row>
    <row r="4464" ht="15.75" customHeight="1">
      <c r="A4464" s="1">
        <v>45481.0</v>
      </c>
      <c r="B4464" s="2" t="s">
        <v>2406</v>
      </c>
      <c r="C4464" s="2" t="s">
        <v>54</v>
      </c>
      <c r="D4464" s="1">
        <v>30568.0</v>
      </c>
      <c r="E4464" s="2" t="s">
        <v>27</v>
      </c>
      <c r="F4464" s="2">
        <v>250.0</v>
      </c>
      <c r="G4464" s="2" t="s">
        <v>23</v>
      </c>
      <c r="H4464" s="2" t="s">
        <v>52</v>
      </c>
      <c r="I4464" s="2" t="s">
        <v>25</v>
      </c>
      <c r="J4464" s="2" t="str">
        <f t="array" ref="J4464">XLOOKUP('Transaction Data'!$G4464,Product_Code,Biscuit_Brand)</f>
        <v>Cinnamon Swirls</v>
      </c>
      <c r="K4464" s="2">
        <f t="array" ref="K4464">XLOOKUP('Transaction Data'!$G4464,Product_Code,Cost)</f>
        <v>10</v>
      </c>
      <c r="L4464" s="2">
        <f t="array" ref="L4464">XLOOKUP('Transaction Data'!$G4464,Product_Code,Unit_Price)</f>
        <v>14</v>
      </c>
      <c r="M4464" s="3">
        <f>'Transaction Data'!$F4464*'Transaction Data'!$K4464</f>
        <v>2500</v>
      </c>
      <c r="N4464" s="3">
        <f>'Transaction Data'!$F4464*'Transaction Data'!$L4464</f>
        <v>3500</v>
      </c>
      <c r="O4464" s="3">
        <f>'Transaction Data'!$N4464-'Transaction Data'!$M4464</f>
        <v>1000</v>
      </c>
      <c r="P4464" s="2">
        <f>DATEDIF('Transaction Data'!$D4464,'Transaction Data'!$A4464,"y")</f>
        <v>40</v>
      </c>
      <c r="Q4464" s="2" t="str">
        <f>FLOOR('Transaction Data'!$P4464,15)&amp;"-"&amp;FLOOR('Transaction Data'!$P4464,15)+14</f>
        <v>30-44</v>
      </c>
      <c r="R4464" s="2" t="str">
        <f>IF('Transaction Data'!$L4464&lt;=10,"Less Expensive","Expensive")</f>
        <v>Expensive</v>
      </c>
      <c r="S4464" s="4">
        <f>WEEKDAY('Transaction Data'!$A4464)</f>
        <v>2</v>
      </c>
      <c r="T4464" s="2" t="str">
        <f>IF(WEEKDAY('Transaction Data'!$A4464,2)&lt;6,"Weekday","Weekend")</f>
        <v>Weekday</v>
      </c>
    </row>
    <row r="4465" ht="15.75" customHeight="1">
      <c r="A4465" s="1">
        <v>45438.0</v>
      </c>
      <c r="B4465" s="2" t="s">
        <v>4229</v>
      </c>
      <c r="C4465" s="2" t="s">
        <v>72</v>
      </c>
      <c r="D4465" s="1">
        <v>26950.0</v>
      </c>
      <c r="E4465" s="2" t="s">
        <v>63</v>
      </c>
      <c r="F4465" s="2">
        <v>408.0</v>
      </c>
      <c r="G4465" s="2" t="s">
        <v>60</v>
      </c>
      <c r="H4465" s="2" t="s">
        <v>52</v>
      </c>
      <c r="I4465" s="2" t="s">
        <v>25</v>
      </c>
      <c r="J4465" s="2" t="str">
        <f t="array" ref="J4465">XLOOKUP('Transaction Data'!$G4465,Product_Code,Biscuit_Brand)</f>
        <v>Peanut Butter Bites</v>
      </c>
      <c r="K4465" s="2">
        <f t="array" ref="K4465">XLOOKUP('Transaction Data'!$G4465,Product_Code,Cost)</f>
        <v>5</v>
      </c>
      <c r="L4465" s="2">
        <f t="array" ref="L4465">XLOOKUP('Transaction Data'!$G4465,Product_Code,Unit_Price)</f>
        <v>7</v>
      </c>
      <c r="M4465" s="3">
        <f>'Transaction Data'!$F4465*'Transaction Data'!$K4465</f>
        <v>2040</v>
      </c>
      <c r="N4465" s="3">
        <f>'Transaction Data'!$F4465*'Transaction Data'!$L4465</f>
        <v>2856</v>
      </c>
      <c r="O4465" s="3">
        <f>'Transaction Data'!$N4465-'Transaction Data'!$M4465</f>
        <v>816</v>
      </c>
      <c r="P4465" s="2">
        <f>DATEDIF('Transaction Data'!$D4465,'Transaction Data'!$A4465,"y")</f>
        <v>50</v>
      </c>
      <c r="Q4465" s="2" t="str">
        <f>FLOOR('Transaction Data'!$P4465,15)&amp;"-"&amp;FLOOR('Transaction Data'!$P4465,15)+14</f>
        <v>45-59</v>
      </c>
      <c r="R4465" s="2" t="str">
        <f>IF('Transaction Data'!$L4465&lt;=10,"Less Expensive","Expensive")</f>
        <v>Less Expensive</v>
      </c>
      <c r="S4465" s="4">
        <f>WEEKDAY('Transaction Data'!$A4465)</f>
        <v>1</v>
      </c>
      <c r="T4465" s="2" t="str">
        <f>IF(WEEKDAY('Transaction Data'!$A4465,2)&lt;6,"Weekday","Weekend")</f>
        <v>Weekend</v>
      </c>
    </row>
    <row r="4466" ht="15.75" customHeight="1">
      <c r="A4466" s="1">
        <v>45499.0</v>
      </c>
      <c r="B4466" s="2" t="s">
        <v>4230</v>
      </c>
      <c r="C4466" s="2" t="s">
        <v>78</v>
      </c>
      <c r="D4466" s="1">
        <v>23102.0</v>
      </c>
      <c r="E4466" s="2" t="s">
        <v>37</v>
      </c>
      <c r="F4466" s="2">
        <v>56.0</v>
      </c>
      <c r="G4466" s="2" t="s">
        <v>33</v>
      </c>
      <c r="H4466" s="2" t="s">
        <v>45</v>
      </c>
      <c r="I4466" s="2" t="s">
        <v>25</v>
      </c>
      <c r="J4466" s="2" t="str">
        <f t="array" ref="J4466">XLOOKUP('Transaction Data'!$G4466,Product_Code,Biscuit_Brand)</f>
        <v>Caramel Biscuits</v>
      </c>
      <c r="K4466" s="2">
        <f t="array" ref="K4466">XLOOKUP('Transaction Data'!$G4466,Product_Code,Cost)</f>
        <v>18</v>
      </c>
      <c r="L4466" s="2">
        <f t="array" ref="L4466">XLOOKUP('Transaction Data'!$G4466,Product_Code,Unit_Price)</f>
        <v>22</v>
      </c>
      <c r="M4466" s="3">
        <f>'Transaction Data'!$F4466*'Transaction Data'!$K4466</f>
        <v>1008</v>
      </c>
      <c r="N4466" s="3">
        <f>'Transaction Data'!$F4466*'Transaction Data'!$L4466</f>
        <v>1232</v>
      </c>
      <c r="O4466" s="3">
        <f>'Transaction Data'!$N4466-'Transaction Data'!$M4466</f>
        <v>224</v>
      </c>
      <c r="P4466" s="2">
        <f>DATEDIF('Transaction Data'!$D4466,'Transaction Data'!$A4466,"y")</f>
        <v>61</v>
      </c>
      <c r="Q4466" s="2" t="str">
        <f>FLOOR('Transaction Data'!$P4466,15)&amp;"-"&amp;FLOOR('Transaction Data'!$P4466,15)+14</f>
        <v>60-74</v>
      </c>
      <c r="R4466" s="2" t="str">
        <f>IF('Transaction Data'!$L4466&lt;=10,"Less Expensive","Expensive")</f>
        <v>Expensive</v>
      </c>
      <c r="S4466" s="4">
        <f>WEEKDAY('Transaction Data'!$A4466)</f>
        <v>6</v>
      </c>
      <c r="T4466" s="2" t="str">
        <f>IF(WEEKDAY('Transaction Data'!$A4466,2)&lt;6,"Weekday","Weekend")</f>
        <v>Weekday</v>
      </c>
    </row>
    <row r="4467" ht="15.75" customHeight="1">
      <c r="A4467" s="1">
        <v>45356.0</v>
      </c>
      <c r="B4467" s="2" t="s">
        <v>4231</v>
      </c>
      <c r="C4467" s="2" t="s">
        <v>41</v>
      </c>
      <c r="D4467" s="1">
        <v>27834.0</v>
      </c>
      <c r="E4467" s="2" t="s">
        <v>22</v>
      </c>
      <c r="F4467" s="2">
        <v>174.0</v>
      </c>
      <c r="G4467" s="2" t="s">
        <v>60</v>
      </c>
      <c r="H4467" s="2" t="s">
        <v>49</v>
      </c>
      <c r="I4467" s="2" t="s">
        <v>25</v>
      </c>
      <c r="J4467" s="2" t="str">
        <f t="array" ref="J4467">XLOOKUP('Transaction Data'!$G4467,Product_Code,Biscuit_Brand)</f>
        <v>Peanut Butter Bites</v>
      </c>
      <c r="K4467" s="2">
        <f t="array" ref="K4467">XLOOKUP('Transaction Data'!$G4467,Product_Code,Cost)</f>
        <v>5</v>
      </c>
      <c r="L4467" s="2">
        <f t="array" ref="L4467">XLOOKUP('Transaction Data'!$G4467,Product_Code,Unit_Price)</f>
        <v>7</v>
      </c>
      <c r="M4467" s="3">
        <f>'Transaction Data'!$F4467*'Transaction Data'!$K4467</f>
        <v>870</v>
      </c>
      <c r="N4467" s="3">
        <f>'Transaction Data'!$F4467*'Transaction Data'!$L4467</f>
        <v>1218</v>
      </c>
      <c r="O4467" s="3">
        <f>'Transaction Data'!$N4467-'Transaction Data'!$M4467</f>
        <v>348</v>
      </c>
      <c r="P4467" s="2">
        <f>DATEDIF('Transaction Data'!$D4467,'Transaction Data'!$A4467,"y")</f>
        <v>47</v>
      </c>
      <c r="Q4467" s="2" t="str">
        <f>FLOOR('Transaction Data'!$P4467,15)&amp;"-"&amp;FLOOR('Transaction Data'!$P4467,15)+14</f>
        <v>45-59</v>
      </c>
      <c r="R4467" s="2" t="str">
        <f>IF('Transaction Data'!$L4467&lt;=10,"Less Expensive","Expensive")</f>
        <v>Less Expensive</v>
      </c>
      <c r="S4467" s="4">
        <f>WEEKDAY('Transaction Data'!$A4467)</f>
        <v>3</v>
      </c>
      <c r="T4467" s="2" t="str">
        <f>IF(WEEKDAY('Transaction Data'!$A4467,2)&lt;6,"Weekday","Weekend")</f>
        <v>Weekday</v>
      </c>
    </row>
    <row r="4468" ht="15.75" customHeight="1">
      <c r="A4468" s="1">
        <v>45485.0</v>
      </c>
      <c r="B4468" s="2" t="s">
        <v>4232</v>
      </c>
      <c r="C4468" s="2" t="s">
        <v>54</v>
      </c>
      <c r="D4468" s="1">
        <v>30774.0</v>
      </c>
      <c r="E4468" s="2" t="s">
        <v>22</v>
      </c>
      <c r="F4468" s="2">
        <v>490.0</v>
      </c>
      <c r="G4468" s="2" t="s">
        <v>48</v>
      </c>
      <c r="H4468" s="2" t="s">
        <v>52</v>
      </c>
      <c r="I4468" s="2" t="s">
        <v>25</v>
      </c>
      <c r="J4468" s="2" t="str">
        <f t="array" ref="J4468">XLOOKUP('Transaction Data'!$G4468,Product_Code,Biscuit_Brand)</f>
        <v>Lemon Crisps</v>
      </c>
      <c r="K4468" s="2">
        <f t="array" ref="K4468">XLOOKUP('Transaction Data'!$G4468,Product_Code,Cost)</f>
        <v>7</v>
      </c>
      <c r="L4468" s="2">
        <f t="array" ref="L4468">XLOOKUP('Transaction Data'!$G4468,Product_Code,Unit_Price)</f>
        <v>9</v>
      </c>
      <c r="M4468" s="3">
        <f>'Transaction Data'!$F4468*'Transaction Data'!$K4468</f>
        <v>3430</v>
      </c>
      <c r="N4468" s="3">
        <f>'Transaction Data'!$F4468*'Transaction Data'!$L4468</f>
        <v>4410</v>
      </c>
      <c r="O4468" s="3">
        <f>'Transaction Data'!$N4468-'Transaction Data'!$M4468</f>
        <v>980</v>
      </c>
      <c r="P4468" s="2">
        <f>DATEDIF('Transaction Data'!$D4468,'Transaction Data'!$A4468,"y")</f>
        <v>40</v>
      </c>
      <c r="Q4468" s="2" t="str">
        <f>FLOOR('Transaction Data'!$P4468,15)&amp;"-"&amp;FLOOR('Transaction Data'!$P4468,15)+14</f>
        <v>30-44</v>
      </c>
      <c r="R4468" s="2" t="str">
        <f>IF('Transaction Data'!$L4468&lt;=10,"Less Expensive","Expensive")</f>
        <v>Less Expensive</v>
      </c>
      <c r="S4468" s="4">
        <f>WEEKDAY('Transaction Data'!$A4468)</f>
        <v>6</v>
      </c>
      <c r="T4468" s="2" t="str">
        <f>IF(WEEKDAY('Transaction Data'!$A4468,2)&lt;6,"Weekday","Weekend")</f>
        <v>Weekday</v>
      </c>
    </row>
    <row r="4469" ht="15.75" customHeight="1">
      <c r="A4469" s="1">
        <v>45421.0</v>
      </c>
      <c r="B4469" s="2" t="s">
        <v>4233</v>
      </c>
      <c r="C4469" s="2" t="s">
        <v>65</v>
      </c>
      <c r="D4469" s="1">
        <v>26674.0</v>
      </c>
      <c r="E4469" s="2" t="s">
        <v>37</v>
      </c>
      <c r="F4469" s="2">
        <v>108.0</v>
      </c>
      <c r="G4469" s="2" t="s">
        <v>60</v>
      </c>
      <c r="H4469" s="2" t="s">
        <v>49</v>
      </c>
      <c r="I4469" s="2" t="s">
        <v>25</v>
      </c>
      <c r="J4469" s="2" t="str">
        <f t="array" ref="J4469">XLOOKUP('Transaction Data'!$G4469,Product_Code,Biscuit_Brand)</f>
        <v>Peanut Butter Bites</v>
      </c>
      <c r="K4469" s="2">
        <f t="array" ref="K4469">XLOOKUP('Transaction Data'!$G4469,Product_Code,Cost)</f>
        <v>5</v>
      </c>
      <c r="L4469" s="2">
        <f t="array" ref="L4469">XLOOKUP('Transaction Data'!$G4469,Product_Code,Unit_Price)</f>
        <v>7</v>
      </c>
      <c r="M4469" s="3">
        <f>'Transaction Data'!$F4469*'Transaction Data'!$K4469</f>
        <v>540</v>
      </c>
      <c r="N4469" s="3">
        <f>'Transaction Data'!$F4469*'Transaction Data'!$L4469</f>
        <v>756</v>
      </c>
      <c r="O4469" s="3">
        <f>'Transaction Data'!$N4469-'Transaction Data'!$M4469</f>
        <v>216</v>
      </c>
      <c r="P4469" s="2">
        <f>DATEDIF('Transaction Data'!$D4469,'Transaction Data'!$A4469,"y")</f>
        <v>51</v>
      </c>
      <c r="Q4469" s="2" t="str">
        <f>FLOOR('Transaction Data'!$P4469,15)&amp;"-"&amp;FLOOR('Transaction Data'!$P4469,15)+14</f>
        <v>45-59</v>
      </c>
      <c r="R4469" s="2" t="str">
        <f>IF('Transaction Data'!$L4469&lt;=10,"Less Expensive","Expensive")</f>
        <v>Less Expensive</v>
      </c>
      <c r="S4469" s="4">
        <f>WEEKDAY('Transaction Data'!$A4469)</f>
        <v>5</v>
      </c>
      <c r="T4469" s="2" t="str">
        <f>IF(WEEKDAY('Transaction Data'!$A4469,2)&lt;6,"Weekday","Weekend")</f>
        <v>Weekday</v>
      </c>
    </row>
    <row r="4470" ht="15.75" customHeight="1">
      <c r="A4470" s="1">
        <v>45340.0</v>
      </c>
      <c r="B4470" s="2" t="s">
        <v>4234</v>
      </c>
      <c r="C4470" s="2" t="s">
        <v>32</v>
      </c>
      <c r="D4470" s="1">
        <v>25461.0</v>
      </c>
      <c r="E4470" s="2" t="s">
        <v>63</v>
      </c>
      <c r="F4470" s="2">
        <v>391.0</v>
      </c>
      <c r="G4470" s="2" t="s">
        <v>61</v>
      </c>
      <c r="H4470" s="2" t="s">
        <v>52</v>
      </c>
      <c r="I4470" s="2" t="s">
        <v>25</v>
      </c>
      <c r="J4470" s="2" t="str">
        <f t="array" ref="J4470">XLOOKUP('Transaction Data'!$G4470,Product_Code,Biscuit_Brand)</f>
        <v>Choco Delight</v>
      </c>
      <c r="K4470" s="2">
        <f t="array" ref="K4470">XLOOKUP('Transaction Data'!$G4470,Product_Code,Cost)</f>
        <v>3</v>
      </c>
      <c r="L4470" s="2">
        <f t="array" ref="L4470">XLOOKUP('Transaction Data'!$G4470,Product_Code,Unit_Price)</f>
        <v>5</v>
      </c>
      <c r="M4470" s="3">
        <f>'Transaction Data'!$F4470*'Transaction Data'!$K4470</f>
        <v>1173</v>
      </c>
      <c r="N4470" s="3">
        <f>'Transaction Data'!$F4470*'Transaction Data'!$L4470</f>
        <v>1955</v>
      </c>
      <c r="O4470" s="3">
        <f>'Transaction Data'!$N4470-'Transaction Data'!$M4470</f>
        <v>782</v>
      </c>
      <c r="P4470" s="2">
        <f>DATEDIF('Transaction Data'!$D4470,'Transaction Data'!$A4470,"y")</f>
        <v>54</v>
      </c>
      <c r="Q4470" s="2" t="str">
        <f>FLOOR('Transaction Data'!$P4470,15)&amp;"-"&amp;FLOOR('Transaction Data'!$P4470,15)+14</f>
        <v>45-59</v>
      </c>
      <c r="R4470" s="2" t="str">
        <f>IF('Transaction Data'!$L4470&lt;=10,"Less Expensive","Expensive")</f>
        <v>Less Expensive</v>
      </c>
      <c r="S4470" s="4">
        <f>WEEKDAY('Transaction Data'!$A4470)</f>
        <v>1</v>
      </c>
      <c r="T4470" s="2" t="str">
        <f>IF(WEEKDAY('Transaction Data'!$A4470,2)&lt;6,"Weekday","Weekend")</f>
        <v>Weekend</v>
      </c>
    </row>
    <row r="4471" ht="15.75" customHeight="1">
      <c r="A4471" s="1">
        <v>45407.0</v>
      </c>
      <c r="B4471" s="2" t="s">
        <v>4235</v>
      </c>
      <c r="C4471" s="2" t="s">
        <v>47</v>
      </c>
      <c r="D4471" s="1">
        <v>27845.0</v>
      </c>
      <c r="E4471" s="2" t="s">
        <v>63</v>
      </c>
      <c r="F4471" s="2">
        <v>196.0</v>
      </c>
      <c r="G4471" s="2" t="s">
        <v>60</v>
      </c>
      <c r="H4471" s="2" t="s">
        <v>34</v>
      </c>
      <c r="I4471" s="2" t="s">
        <v>25</v>
      </c>
      <c r="J4471" s="2" t="str">
        <f t="array" ref="J4471">XLOOKUP('Transaction Data'!$G4471,Product_Code,Biscuit_Brand)</f>
        <v>Peanut Butter Bites</v>
      </c>
      <c r="K4471" s="2">
        <f t="array" ref="K4471">XLOOKUP('Transaction Data'!$G4471,Product_Code,Cost)</f>
        <v>5</v>
      </c>
      <c r="L4471" s="2">
        <f t="array" ref="L4471">XLOOKUP('Transaction Data'!$G4471,Product_Code,Unit_Price)</f>
        <v>7</v>
      </c>
      <c r="M4471" s="3">
        <f>'Transaction Data'!$F4471*'Transaction Data'!$K4471</f>
        <v>980</v>
      </c>
      <c r="N4471" s="3">
        <f>'Transaction Data'!$F4471*'Transaction Data'!$L4471</f>
        <v>1372</v>
      </c>
      <c r="O4471" s="3">
        <f>'Transaction Data'!$N4471-'Transaction Data'!$M4471</f>
        <v>392</v>
      </c>
      <c r="P4471" s="2">
        <f>DATEDIF('Transaction Data'!$D4471,'Transaction Data'!$A4471,"y")</f>
        <v>48</v>
      </c>
      <c r="Q4471" s="2" t="str">
        <f>FLOOR('Transaction Data'!$P4471,15)&amp;"-"&amp;FLOOR('Transaction Data'!$P4471,15)+14</f>
        <v>45-59</v>
      </c>
      <c r="R4471" s="2" t="str">
        <f>IF('Transaction Data'!$L4471&lt;=10,"Less Expensive","Expensive")</f>
        <v>Less Expensive</v>
      </c>
      <c r="S4471" s="4">
        <f>WEEKDAY('Transaction Data'!$A4471)</f>
        <v>5</v>
      </c>
      <c r="T4471" s="2" t="str">
        <f>IF(WEEKDAY('Transaction Data'!$A4471,2)&lt;6,"Weekday","Weekend")</f>
        <v>Weekday</v>
      </c>
    </row>
    <row r="4472" ht="15.75" customHeight="1">
      <c r="A4472" s="1">
        <v>45299.0</v>
      </c>
      <c r="B4472" s="2" t="s">
        <v>4236</v>
      </c>
      <c r="C4472" s="2" t="s">
        <v>72</v>
      </c>
      <c r="D4472" s="1">
        <v>37207.0</v>
      </c>
      <c r="E4472" s="2" t="s">
        <v>27</v>
      </c>
      <c r="F4472" s="2">
        <v>295.0</v>
      </c>
      <c r="G4472" s="2" t="s">
        <v>57</v>
      </c>
      <c r="H4472" s="2" t="s">
        <v>34</v>
      </c>
      <c r="I4472" s="2" t="s">
        <v>25</v>
      </c>
      <c r="J4472" s="2" t="str">
        <f t="array" ref="J4472">XLOOKUP('Transaction Data'!$G4472,Product_Code,Biscuit_Brand)</f>
        <v>Oatmeal Cookies</v>
      </c>
      <c r="K4472" s="2">
        <f t="array" ref="K4472">XLOOKUP('Transaction Data'!$G4472,Product_Code,Cost)</f>
        <v>19</v>
      </c>
      <c r="L4472" s="2">
        <f t="array" ref="L4472">XLOOKUP('Transaction Data'!$G4472,Product_Code,Unit_Price)</f>
        <v>23</v>
      </c>
      <c r="M4472" s="3">
        <f>'Transaction Data'!$F4472*'Transaction Data'!$K4472</f>
        <v>5605</v>
      </c>
      <c r="N4472" s="3">
        <f>'Transaction Data'!$F4472*'Transaction Data'!$L4472</f>
        <v>6785</v>
      </c>
      <c r="O4472" s="3">
        <f>'Transaction Data'!$N4472-'Transaction Data'!$M4472</f>
        <v>1180</v>
      </c>
      <c r="P4472" s="2">
        <f>DATEDIF('Transaction Data'!$D4472,'Transaction Data'!$A4472,"y")</f>
        <v>22</v>
      </c>
      <c r="Q4472" s="2" t="str">
        <f>FLOOR('Transaction Data'!$P4472,15)&amp;"-"&amp;FLOOR('Transaction Data'!$P4472,15)+14</f>
        <v>15-29</v>
      </c>
      <c r="R4472" s="2" t="str">
        <f>IF('Transaction Data'!$L4472&lt;=10,"Less Expensive","Expensive")</f>
        <v>Expensive</v>
      </c>
      <c r="S4472" s="4">
        <f>WEEKDAY('Transaction Data'!$A4472)</f>
        <v>2</v>
      </c>
      <c r="T4472" s="2" t="str">
        <f>IF(WEEKDAY('Transaction Data'!$A4472,2)&lt;6,"Weekday","Weekend")</f>
        <v>Weekday</v>
      </c>
    </row>
    <row r="4473" ht="15.75" customHeight="1">
      <c r="A4473" s="1">
        <v>45348.0</v>
      </c>
      <c r="B4473" s="2" t="s">
        <v>4237</v>
      </c>
      <c r="C4473" s="2" t="s">
        <v>32</v>
      </c>
      <c r="D4473" s="1">
        <v>24534.0</v>
      </c>
      <c r="E4473" s="2" t="s">
        <v>63</v>
      </c>
      <c r="F4473" s="2">
        <v>46.0</v>
      </c>
      <c r="G4473" s="2" t="s">
        <v>38</v>
      </c>
      <c r="H4473" s="2" t="s">
        <v>39</v>
      </c>
      <c r="I4473" s="2" t="s">
        <v>25</v>
      </c>
      <c r="J4473" s="2" t="str">
        <f t="array" ref="J4473">XLOOKUP('Transaction Data'!$G4473,Product_Code,Biscuit_Brand)</f>
        <v>Ginger Snaps</v>
      </c>
      <c r="K4473" s="2">
        <f t="array" ref="K4473">XLOOKUP('Transaction Data'!$G4473,Product_Code,Cost)</f>
        <v>14</v>
      </c>
      <c r="L4473" s="2">
        <f t="array" ref="L4473">XLOOKUP('Transaction Data'!$G4473,Product_Code,Unit_Price)</f>
        <v>28</v>
      </c>
      <c r="M4473" s="3">
        <f>'Transaction Data'!$F4473*'Transaction Data'!$K4473</f>
        <v>644</v>
      </c>
      <c r="N4473" s="3">
        <f>'Transaction Data'!$F4473*'Transaction Data'!$L4473</f>
        <v>1288</v>
      </c>
      <c r="O4473" s="3">
        <f>'Transaction Data'!$N4473-'Transaction Data'!$M4473</f>
        <v>644</v>
      </c>
      <c r="P4473" s="2">
        <f>DATEDIF('Transaction Data'!$D4473,'Transaction Data'!$A4473,"y")</f>
        <v>56</v>
      </c>
      <c r="Q4473" s="2" t="str">
        <f>FLOOR('Transaction Data'!$P4473,15)&amp;"-"&amp;FLOOR('Transaction Data'!$P4473,15)+14</f>
        <v>45-59</v>
      </c>
      <c r="R4473" s="2" t="str">
        <f>IF('Transaction Data'!$L4473&lt;=10,"Less Expensive","Expensive")</f>
        <v>Expensive</v>
      </c>
      <c r="S4473" s="4">
        <f>WEEKDAY('Transaction Data'!$A4473)</f>
        <v>2</v>
      </c>
      <c r="T4473" s="2" t="str">
        <f>IF(WEEKDAY('Transaction Data'!$A4473,2)&lt;6,"Weekday","Weekend")</f>
        <v>Weekday</v>
      </c>
    </row>
    <row r="4474" ht="15.75" customHeight="1">
      <c r="A4474" s="1">
        <v>45385.0</v>
      </c>
      <c r="B4474" s="2" t="s">
        <v>4238</v>
      </c>
      <c r="C4474" s="2" t="s">
        <v>54</v>
      </c>
      <c r="D4474" s="1">
        <v>16493.0</v>
      </c>
      <c r="E4474" s="2" t="s">
        <v>63</v>
      </c>
      <c r="F4474" s="2">
        <v>463.0</v>
      </c>
      <c r="G4474" s="2" t="s">
        <v>38</v>
      </c>
      <c r="H4474" s="2" t="s">
        <v>42</v>
      </c>
      <c r="I4474" s="2" t="s">
        <v>25</v>
      </c>
      <c r="J4474" s="2" t="str">
        <f t="array" ref="J4474">XLOOKUP('Transaction Data'!$G4474,Product_Code,Biscuit_Brand)</f>
        <v>Ginger Snaps</v>
      </c>
      <c r="K4474" s="2">
        <f t="array" ref="K4474">XLOOKUP('Transaction Data'!$G4474,Product_Code,Cost)</f>
        <v>14</v>
      </c>
      <c r="L4474" s="2">
        <f t="array" ref="L4474">XLOOKUP('Transaction Data'!$G4474,Product_Code,Unit_Price)</f>
        <v>28</v>
      </c>
      <c r="M4474" s="3">
        <f>'Transaction Data'!$F4474*'Transaction Data'!$K4474</f>
        <v>6482</v>
      </c>
      <c r="N4474" s="3">
        <f>'Transaction Data'!$F4474*'Transaction Data'!$L4474</f>
        <v>12964</v>
      </c>
      <c r="O4474" s="3">
        <f>'Transaction Data'!$N4474-'Transaction Data'!$M4474</f>
        <v>6482</v>
      </c>
      <c r="P4474" s="2">
        <f>DATEDIF('Transaction Data'!$D4474,'Transaction Data'!$A4474,"y")</f>
        <v>79</v>
      </c>
      <c r="Q4474" s="2" t="str">
        <f>FLOOR('Transaction Data'!$P4474,15)&amp;"-"&amp;FLOOR('Transaction Data'!$P4474,15)+14</f>
        <v>75-89</v>
      </c>
      <c r="R4474" s="2" t="str">
        <f>IF('Transaction Data'!$L4474&lt;=10,"Less Expensive","Expensive")</f>
        <v>Expensive</v>
      </c>
      <c r="S4474" s="4">
        <f>WEEKDAY('Transaction Data'!$A4474)</f>
        <v>4</v>
      </c>
      <c r="T4474" s="2" t="str">
        <f>IF(WEEKDAY('Transaction Data'!$A4474,2)&lt;6,"Weekday","Weekend")</f>
        <v>Weekday</v>
      </c>
    </row>
    <row r="4475" ht="15.75" customHeight="1">
      <c r="A4475" s="1">
        <v>45498.0</v>
      </c>
      <c r="B4475" s="2" t="s">
        <v>4239</v>
      </c>
      <c r="C4475" s="2" t="s">
        <v>47</v>
      </c>
      <c r="D4475" s="1">
        <v>23364.0</v>
      </c>
      <c r="E4475" s="2" t="s">
        <v>37</v>
      </c>
      <c r="F4475" s="2">
        <v>351.0</v>
      </c>
      <c r="G4475" s="2" t="s">
        <v>48</v>
      </c>
      <c r="H4475" s="2" t="s">
        <v>45</v>
      </c>
      <c r="I4475" s="2" t="s">
        <v>25</v>
      </c>
      <c r="J4475" s="2" t="str">
        <f t="array" ref="J4475">XLOOKUP('Transaction Data'!$G4475,Product_Code,Biscuit_Brand)</f>
        <v>Lemon Crisps</v>
      </c>
      <c r="K4475" s="2">
        <f t="array" ref="K4475">XLOOKUP('Transaction Data'!$G4475,Product_Code,Cost)</f>
        <v>7</v>
      </c>
      <c r="L4475" s="2">
        <f t="array" ref="L4475">XLOOKUP('Transaction Data'!$G4475,Product_Code,Unit_Price)</f>
        <v>9</v>
      </c>
      <c r="M4475" s="3">
        <f>'Transaction Data'!$F4475*'Transaction Data'!$K4475</f>
        <v>2457</v>
      </c>
      <c r="N4475" s="3">
        <f>'Transaction Data'!$F4475*'Transaction Data'!$L4475</f>
        <v>3159</v>
      </c>
      <c r="O4475" s="3">
        <f>'Transaction Data'!$N4475-'Transaction Data'!$M4475</f>
        <v>702</v>
      </c>
      <c r="P4475" s="2">
        <f>DATEDIF('Transaction Data'!$D4475,'Transaction Data'!$A4475,"y")</f>
        <v>60</v>
      </c>
      <c r="Q4475" s="2" t="str">
        <f>FLOOR('Transaction Data'!$P4475,15)&amp;"-"&amp;FLOOR('Transaction Data'!$P4475,15)+14</f>
        <v>60-74</v>
      </c>
      <c r="R4475" s="2" t="str">
        <f>IF('Transaction Data'!$L4475&lt;=10,"Less Expensive","Expensive")</f>
        <v>Less Expensive</v>
      </c>
      <c r="S4475" s="4">
        <f>WEEKDAY('Transaction Data'!$A4475)</f>
        <v>5</v>
      </c>
      <c r="T4475" s="2" t="str">
        <f>IF(WEEKDAY('Transaction Data'!$A4475,2)&lt;6,"Weekday","Weekend")</f>
        <v>Weekday</v>
      </c>
    </row>
    <row r="4476" ht="15.75" customHeight="1">
      <c r="A4476" s="1">
        <v>45297.0</v>
      </c>
      <c r="B4476" s="2" t="s">
        <v>4240</v>
      </c>
      <c r="C4476" s="2" t="s">
        <v>47</v>
      </c>
      <c r="D4476" s="1">
        <v>28528.0</v>
      </c>
      <c r="E4476" s="2" t="s">
        <v>63</v>
      </c>
      <c r="F4476" s="2">
        <v>47.0</v>
      </c>
      <c r="G4476" s="2" t="s">
        <v>33</v>
      </c>
      <c r="H4476" s="2" t="s">
        <v>49</v>
      </c>
      <c r="I4476" s="2" t="s">
        <v>25</v>
      </c>
      <c r="J4476" s="2" t="str">
        <f t="array" ref="J4476">XLOOKUP('Transaction Data'!$G4476,Product_Code,Biscuit_Brand)</f>
        <v>Caramel Biscuits</v>
      </c>
      <c r="K4476" s="2">
        <f t="array" ref="K4476">XLOOKUP('Transaction Data'!$G4476,Product_Code,Cost)</f>
        <v>18</v>
      </c>
      <c r="L4476" s="2">
        <f t="array" ref="L4476">XLOOKUP('Transaction Data'!$G4476,Product_Code,Unit_Price)</f>
        <v>22</v>
      </c>
      <c r="M4476" s="3">
        <f>'Transaction Data'!$F4476*'Transaction Data'!$K4476</f>
        <v>846</v>
      </c>
      <c r="N4476" s="3">
        <f>'Transaction Data'!$F4476*'Transaction Data'!$L4476</f>
        <v>1034</v>
      </c>
      <c r="O4476" s="3">
        <f>'Transaction Data'!$N4476-'Transaction Data'!$M4476</f>
        <v>188</v>
      </c>
      <c r="P4476" s="2">
        <f>DATEDIF('Transaction Data'!$D4476,'Transaction Data'!$A4476,"y")</f>
        <v>45</v>
      </c>
      <c r="Q4476" s="2" t="str">
        <f>FLOOR('Transaction Data'!$P4476,15)&amp;"-"&amp;FLOOR('Transaction Data'!$P4476,15)+14</f>
        <v>45-59</v>
      </c>
      <c r="R4476" s="2" t="str">
        <f>IF('Transaction Data'!$L4476&lt;=10,"Less Expensive","Expensive")</f>
        <v>Expensive</v>
      </c>
      <c r="S4476" s="4">
        <f>WEEKDAY('Transaction Data'!$A4476)</f>
        <v>7</v>
      </c>
      <c r="T4476" s="2" t="str">
        <f>IF(WEEKDAY('Transaction Data'!$A4476,2)&lt;6,"Weekday","Weekend")</f>
        <v>Weekend</v>
      </c>
    </row>
    <row r="4477" ht="15.75" customHeight="1">
      <c r="A4477" s="1">
        <v>45477.0</v>
      </c>
      <c r="B4477" s="2" t="s">
        <v>4241</v>
      </c>
      <c r="C4477" s="2" t="s">
        <v>69</v>
      </c>
      <c r="D4477" s="1">
        <v>33797.0</v>
      </c>
      <c r="E4477" s="2" t="s">
        <v>27</v>
      </c>
      <c r="F4477" s="2">
        <v>453.0</v>
      </c>
      <c r="G4477" s="2" t="s">
        <v>44</v>
      </c>
      <c r="H4477" s="2" t="s">
        <v>52</v>
      </c>
      <c r="I4477" s="2" t="s">
        <v>25</v>
      </c>
      <c r="J4477" s="2" t="str">
        <f t="array" ref="J4477">XLOOKUP('Transaction Data'!$G4477,Product_Code,Biscuit_Brand)</f>
        <v>Butter Crunch</v>
      </c>
      <c r="K4477" s="2">
        <f t="array" ref="K4477">XLOOKUP('Transaction Data'!$G4477,Product_Code,Cost)</f>
        <v>10</v>
      </c>
      <c r="L4477" s="2">
        <f t="array" ref="L4477">XLOOKUP('Transaction Data'!$G4477,Product_Code,Unit_Price)</f>
        <v>11</v>
      </c>
      <c r="M4477" s="3">
        <f>'Transaction Data'!$F4477*'Transaction Data'!$K4477</f>
        <v>4530</v>
      </c>
      <c r="N4477" s="3">
        <f>'Transaction Data'!$F4477*'Transaction Data'!$L4477</f>
        <v>4983</v>
      </c>
      <c r="O4477" s="3">
        <f>'Transaction Data'!$N4477-'Transaction Data'!$M4477</f>
        <v>453</v>
      </c>
      <c r="P4477" s="2">
        <f>DATEDIF('Transaction Data'!$D4477,'Transaction Data'!$A4477,"y")</f>
        <v>31</v>
      </c>
      <c r="Q4477" s="2" t="str">
        <f>FLOOR('Transaction Data'!$P4477,15)&amp;"-"&amp;FLOOR('Transaction Data'!$P4477,15)+14</f>
        <v>30-44</v>
      </c>
      <c r="R4477" s="2" t="str">
        <f>IF('Transaction Data'!$L4477&lt;=10,"Less Expensive","Expensive")</f>
        <v>Expensive</v>
      </c>
      <c r="S4477" s="4">
        <f>WEEKDAY('Transaction Data'!$A4477)</f>
        <v>5</v>
      </c>
      <c r="T4477" s="2" t="str">
        <f>IF(WEEKDAY('Transaction Data'!$A4477,2)&lt;6,"Weekday","Weekend")</f>
        <v>Weekday</v>
      </c>
    </row>
    <row r="4478" ht="15.75" customHeight="1">
      <c r="A4478" s="1">
        <v>45480.0</v>
      </c>
      <c r="B4478" s="2" t="s">
        <v>4242</v>
      </c>
      <c r="C4478" s="2" t="s">
        <v>47</v>
      </c>
      <c r="D4478" s="1">
        <v>27659.0</v>
      </c>
      <c r="E4478" s="2" t="s">
        <v>63</v>
      </c>
      <c r="F4478" s="2">
        <v>77.0</v>
      </c>
      <c r="G4478" s="2" t="s">
        <v>38</v>
      </c>
      <c r="H4478" s="2" t="s">
        <v>49</v>
      </c>
      <c r="I4478" s="2" t="s">
        <v>30</v>
      </c>
      <c r="J4478" s="2" t="str">
        <f t="array" ref="J4478">XLOOKUP('Transaction Data'!$G4478,Product_Code,Biscuit_Brand)</f>
        <v>Ginger Snaps</v>
      </c>
      <c r="K4478" s="2">
        <f t="array" ref="K4478">XLOOKUP('Transaction Data'!$G4478,Product_Code,Cost)</f>
        <v>14</v>
      </c>
      <c r="L4478" s="2">
        <f t="array" ref="L4478">XLOOKUP('Transaction Data'!$G4478,Product_Code,Unit_Price)</f>
        <v>28</v>
      </c>
      <c r="M4478" s="3">
        <f>'Transaction Data'!$F4478*'Transaction Data'!$K4478</f>
        <v>1078</v>
      </c>
      <c r="N4478" s="3">
        <f>'Transaction Data'!$F4478*'Transaction Data'!$L4478</f>
        <v>2156</v>
      </c>
      <c r="O4478" s="3">
        <f>'Transaction Data'!$N4478-'Transaction Data'!$M4478</f>
        <v>1078</v>
      </c>
      <c r="P4478" s="2">
        <f>DATEDIF('Transaction Data'!$D4478,'Transaction Data'!$A4478,"y")</f>
        <v>48</v>
      </c>
      <c r="Q4478" s="2" t="str">
        <f>FLOOR('Transaction Data'!$P4478,15)&amp;"-"&amp;FLOOR('Transaction Data'!$P4478,15)+14</f>
        <v>45-59</v>
      </c>
      <c r="R4478" s="2" t="str">
        <f>IF('Transaction Data'!$L4478&lt;=10,"Less Expensive","Expensive")</f>
        <v>Expensive</v>
      </c>
      <c r="S4478" s="4">
        <f>WEEKDAY('Transaction Data'!$A4478)</f>
        <v>1</v>
      </c>
      <c r="T4478" s="2" t="str">
        <f>IF(WEEKDAY('Transaction Data'!$A4478,2)&lt;6,"Weekday","Weekend")</f>
        <v>Weekend</v>
      </c>
    </row>
    <row r="4479" ht="15.75" customHeight="1">
      <c r="A4479" s="1">
        <v>45397.0</v>
      </c>
      <c r="B4479" s="2" t="s">
        <v>4243</v>
      </c>
      <c r="C4479" s="2" t="s">
        <v>21</v>
      </c>
      <c r="D4479" s="1">
        <v>22349.0</v>
      </c>
      <c r="E4479" s="2" t="s">
        <v>27</v>
      </c>
      <c r="F4479" s="2">
        <v>353.0</v>
      </c>
      <c r="G4479" s="2" t="s">
        <v>55</v>
      </c>
      <c r="H4479" s="2" t="s">
        <v>52</v>
      </c>
      <c r="I4479" s="2" t="s">
        <v>25</v>
      </c>
      <c r="J4479" s="2" t="str">
        <f t="array" ref="J4479">XLOOKUP('Transaction Data'!$G4479,Product_Code,Biscuit_Brand)</f>
        <v>Vanilla Wafers</v>
      </c>
      <c r="K4479" s="2">
        <f t="array" ref="K4479">XLOOKUP('Transaction Data'!$G4479,Product_Code,Cost)</f>
        <v>18</v>
      </c>
      <c r="L4479" s="2">
        <f t="array" ref="L4479">XLOOKUP('Transaction Data'!$G4479,Product_Code,Unit_Price)</f>
        <v>36</v>
      </c>
      <c r="M4479" s="3">
        <f>'Transaction Data'!$F4479*'Transaction Data'!$K4479</f>
        <v>6354</v>
      </c>
      <c r="N4479" s="3">
        <f>'Transaction Data'!$F4479*'Transaction Data'!$L4479</f>
        <v>12708</v>
      </c>
      <c r="O4479" s="3">
        <f>'Transaction Data'!$N4479-'Transaction Data'!$M4479</f>
        <v>6354</v>
      </c>
      <c r="P4479" s="2">
        <f>DATEDIF('Transaction Data'!$D4479,'Transaction Data'!$A4479,"y")</f>
        <v>63</v>
      </c>
      <c r="Q4479" s="2" t="str">
        <f>FLOOR('Transaction Data'!$P4479,15)&amp;"-"&amp;FLOOR('Transaction Data'!$P4479,15)+14</f>
        <v>60-74</v>
      </c>
      <c r="R4479" s="2" t="str">
        <f>IF('Transaction Data'!$L4479&lt;=10,"Less Expensive","Expensive")</f>
        <v>Expensive</v>
      </c>
      <c r="S4479" s="4">
        <f>WEEKDAY('Transaction Data'!$A4479)</f>
        <v>2</v>
      </c>
      <c r="T4479" s="2" t="str">
        <f>IF(WEEKDAY('Transaction Data'!$A4479,2)&lt;6,"Weekday","Weekend")</f>
        <v>Weekday</v>
      </c>
    </row>
    <row r="4480" ht="15.75" customHeight="1">
      <c r="A4480" s="1">
        <v>45459.0</v>
      </c>
      <c r="B4480" s="2" t="s">
        <v>4244</v>
      </c>
      <c r="C4480" s="2" t="s">
        <v>54</v>
      </c>
      <c r="D4480" s="1">
        <v>34714.0</v>
      </c>
      <c r="E4480" s="2" t="s">
        <v>27</v>
      </c>
      <c r="F4480" s="2">
        <v>90.0</v>
      </c>
      <c r="G4480" s="2" t="s">
        <v>23</v>
      </c>
      <c r="H4480" s="2" t="s">
        <v>52</v>
      </c>
      <c r="I4480" s="2" t="s">
        <v>25</v>
      </c>
      <c r="J4480" s="2" t="str">
        <f t="array" ref="J4480">XLOOKUP('Transaction Data'!$G4480,Product_Code,Biscuit_Brand)</f>
        <v>Cinnamon Swirls</v>
      </c>
      <c r="K4480" s="2">
        <f t="array" ref="K4480">XLOOKUP('Transaction Data'!$G4480,Product_Code,Cost)</f>
        <v>10</v>
      </c>
      <c r="L4480" s="2">
        <f t="array" ref="L4480">XLOOKUP('Transaction Data'!$G4480,Product_Code,Unit_Price)</f>
        <v>14</v>
      </c>
      <c r="M4480" s="3">
        <f>'Transaction Data'!$F4480*'Transaction Data'!$K4480</f>
        <v>900</v>
      </c>
      <c r="N4480" s="3">
        <f>'Transaction Data'!$F4480*'Transaction Data'!$L4480</f>
        <v>1260</v>
      </c>
      <c r="O4480" s="3">
        <f>'Transaction Data'!$N4480-'Transaction Data'!$M4480</f>
        <v>360</v>
      </c>
      <c r="P4480" s="2">
        <f>DATEDIF('Transaction Data'!$D4480,'Transaction Data'!$A4480,"y")</f>
        <v>29</v>
      </c>
      <c r="Q4480" s="2" t="str">
        <f>FLOOR('Transaction Data'!$P4480,15)&amp;"-"&amp;FLOOR('Transaction Data'!$P4480,15)+14</f>
        <v>15-29</v>
      </c>
      <c r="R4480" s="2" t="str">
        <f>IF('Transaction Data'!$L4480&lt;=10,"Less Expensive","Expensive")</f>
        <v>Expensive</v>
      </c>
      <c r="S4480" s="4">
        <f>WEEKDAY('Transaction Data'!$A4480)</f>
        <v>1</v>
      </c>
      <c r="T4480" s="2" t="str">
        <f>IF(WEEKDAY('Transaction Data'!$A4480,2)&lt;6,"Weekday","Weekend")</f>
        <v>Weekend</v>
      </c>
    </row>
    <row r="4481" ht="15.75" customHeight="1">
      <c r="A4481" s="1">
        <v>45429.0</v>
      </c>
      <c r="B4481" s="2" t="s">
        <v>4245</v>
      </c>
      <c r="C4481" s="2" t="s">
        <v>54</v>
      </c>
      <c r="D4481" s="1">
        <v>28575.0</v>
      </c>
      <c r="E4481" s="2" t="s">
        <v>37</v>
      </c>
      <c r="F4481" s="2">
        <v>240.0</v>
      </c>
      <c r="G4481" s="2" t="s">
        <v>23</v>
      </c>
      <c r="H4481" s="2" t="s">
        <v>45</v>
      </c>
      <c r="I4481" s="2" t="s">
        <v>25</v>
      </c>
      <c r="J4481" s="2" t="str">
        <f t="array" ref="J4481">XLOOKUP('Transaction Data'!$G4481,Product_Code,Biscuit_Brand)</f>
        <v>Cinnamon Swirls</v>
      </c>
      <c r="K4481" s="2">
        <f t="array" ref="K4481">XLOOKUP('Transaction Data'!$G4481,Product_Code,Cost)</f>
        <v>10</v>
      </c>
      <c r="L4481" s="2">
        <f t="array" ref="L4481">XLOOKUP('Transaction Data'!$G4481,Product_Code,Unit_Price)</f>
        <v>14</v>
      </c>
      <c r="M4481" s="3">
        <f>'Transaction Data'!$F4481*'Transaction Data'!$K4481</f>
        <v>2400</v>
      </c>
      <c r="N4481" s="3">
        <f>'Transaction Data'!$F4481*'Transaction Data'!$L4481</f>
        <v>3360</v>
      </c>
      <c r="O4481" s="3">
        <f>'Transaction Data'!$N4481-'Transaction Data'!$M4481</f>
        <v>960</v>
      </c>
      <c r="P4481" s="2">
        <f>DATEDIF('Transaction Data'!$D4481,'Transaction Data'!$A4481,"y")</f>
        <v>46</v>
      </c>
      <c r="Q4481" s="2" t="str">
        <f>FLOOR('Transaction Data'!$P4481,15)&amp;"-"&amp;FLOOR('Transaction Data'!$P4481,15)+14</f>
        <v>45-59</v>
      </c>
      <c r="R4481" s="2" t="str">
        <f>IF('Transaction Data'!$L4481&lt;=10,"Less Expensive","Expensive")</f>
        <v>Expensive</v>
      </c>
      <c r="S4481" s="4">
        <f>WEEKDAY('Transaction Data'!$A4481)</f>
        <v>6</v>
      </c>
      <c r="T4481" s="2" t="str">
        <f>IF(WEEKDAY('Transaction Data'!$A4481,2)&lt;6,"Weekday","Weekend")</f>
        <v>Weekday</v>
      </c>
    </row>
    <row r="4482" ht="15.75" customHeight="1">
      <c r="A4482" s="1">
        <v>45327.0</v>
      </c>
      <c r="B4482" s="2" t="s">
        <v>4246</v>
      </c>
      <c r="C4482" s="2" t="s">
        <v>32</v>
      </c>
      <c r="D4482" s="1">
        <v>29972.0</v>
      </c>
      <c r="E4482" s="2" t="s">
        <v>37</v>
      </c>
      <c r="F4482" s="2">
        <v>89.0</v>
      </c>
      <c r="G4482" s="2" t="s">
        <v>55</v>
      </c>
      <c r="H4482" s="2" t="s">
        <v>49</v>
      </c>
      <c r="I4482" s="2" t="s">
        <v>25</v>
      </c>
      <c r="J4482" s="2" t="str">
        <f t="array" ref="J4482">XLOOKUP('Transaction Data'!$G4482,Product_Code,Biscuit_Brand)</f>
        <v>Vanilla Wafers</v>
      </c>
      <c r="K4482" s="2">
        <f t="array" ref="K4482">XLOOKUP('Transaction Data'!$G4482,Product_Code,Cost)</f>
        <v>18</v>
      </c>
      <c r="L4482" s="2">
        <f t="array" ref="L4482">XLOOKUP('Transaction Data'!$G4482,Product_Code,Unit_Price)</f>
        <v>36</v>
      </c>
      <c r="M4482" s="3">
        <f>'Transaction Data'!$F4482*'Transaction Data'!$K4482</f>
        <v>1602</v>
      </c>
      <c r="N4482" s="3">
        <f>'Transaction Data'!$F4482*'Transaction Data'!$L4482</f>
        <v>3204</v>
      </c>
      <c r="O4482" s="3">
        <f>'Transaction Data'!$N4482-'Transaction Data'!$M4482</f>
        <v>1602</v>
      </c>
      <c r="P4482" s="2">
        <f>DATEDIF('Transaction Data'!$D4482,'Transaction Data'!$A4482,"y")</f>
        <v>42</v>
      </c>
      <c r="Q4482" s="2" t="str">
        <f>FLOOR('Transaction Data'!$P4482,15)&amp;"-"&amp;FLOOR('Transaction Data'!$P4482,15)+14</f>
        <v>30-44</v>
      </c>
      <c r="R4482" s="2" t="str">
        <f>IF('Transaction Data'!$L4482&lt;=10,"Less Expensive","Expensive")</f>
        <v>Expensive</v>
      </c>
      <c r="S4482" s="4">
        <f>WEEKDAY('Transaction Data'!$A4482)</f>
        <v>2</v>
      </c>
      <c r="T4482" s="2" t="str">
        <f>IF(WEEKDAY('Transaction Data'!$A4482,2)&lt;6,"Weekday","Weekend")</f>
        <v>Weekday</v>
      </c>
    </row>
    <row r="4483" ht="15.75" customHeight="1">
      <c r="A4483" s="1">
        <v>45292.0</v>
      </c>
      <c r="B4483" s="2" t="s">
        <v>4247</v>
      </c>
      <c r="C4483" s="2" t="s">
        <v>32</v>
      </c>
      <c r="D4483" s="1">
        <v>16494.0</v>
      </c>
      <c r="E4483" s="2" t="s">
        <v>22</v>
      </c>
      <c r="F4483" s="2">
        <v>326.0</v>
      </c>
      <c r="G4483" s="2" t="s">
        <v>44</v>
      </c>
      <c r="H4483" s="2" t="s">
        <v>52</v>
      </c>
      <c r="I4483" s="2" t="s">
        <v>25</v>
      </c>
      <c r="J4483" s="2" t="str">
        <f t="array" ref="J4483">XLOOKUP('Transaction Data'!$G4483,Product_Code,Biscuit_Brand)</f>
        <v>Butter Crunch</v>
      </c>
      <c r="K4483" s="2">
        <f t="array" ref="K4483">XLOOKUP('Transaction Data'!$G4483,Product_Code,Cost)</f>
        <v>10</v>
      </c>
      <c r="L4483" s="2">
        <f t="array" ref="L4483">XLOOKUP('Transaction Data'!$G4483,Product_Code,Unit_Price)</f>
        <v>11</v>
      </c>
      <c r="M4483" s="3">
        <f>'Transaction Data'!$F4483*'Transaction Data'!$K4483</f>
        <v>3260</v>
      </c>
      <c r="N4483" s="3">
        <f>'Transaction Data'!$F4483*'Transaction Data'!$L4483</f>
        <v>3586</v>
      </c>
      <c r="O4483" s="3">
        <f>'Transaction Data'!$N4483-'Transaction Data'!$M4483</f>
        <v>326</v>
      </c>
      <c r="P4483" s="2">
        <f>DATEDIF('Transaction Data'!$D4483,'Transaction Data'!$A4483,"y")</f>
        <v>78</v>
      </c>
      <c r="Q4483" s="2" t="str">
        <f>FLOOR('Transaction Data'!$P4483,15)&amp;"-"&amp;FLOOR('Transaction Data'!$P4483,15)+14</f>
        <v>75-89</v>
      </c>
      <c r="R4483" s="2" t="str">
        <f>IF('Transaction Data'!$L4483&lt;=10,"Less Expensive","Expensive")</f>
        <v>Expensive</v>
      </c>
      <c r="S4483" s="4">
        <f>WEEKDAY('Transaction Data'!$A4483)</f>
        <v>2</v>
      </c>
      <c r="T4483" s="2" t="str">
        <f>IF(WEEKDAY('Transaction Data'!$A4483,2)&lt;6,"Weekday","Weekend")</f>
        <v>Weekday</v>
      </c>
    </row>
    <row r="4484" ht="15.75" customHeight="1">
      <c r="A4484" s="1">
        <v>45499.0</v>
      </c>
      <c r="B4484" s="2" t="s">
        <v>4248</v>
      </c>
      <c r="C4484" s="2" t="s">
        <v>69</v>
      </c>
      <c r="D4484" s="1">
        <v>31864.0</v>
      </c>
      <c r="E4484" s="2" t="s">
        <v>22</v>
      </c>
      <c r="F4484" s="2">
        <v>376.0</v>
      </c>
      <c r="G4484" s="2" t="s">
        <v>60</v>
      </c>
      <c r="H4484" s="2" t="s">
        <v>49</v>
      </c>
      <c r="I4484" s="2" t="s">
        <v>25</v>
      </c>
      <c r="J4484" s="2" t="str">
        <f t="array" ref="J4484">XLOOKUP('Transaction Data'!$G4484,Product_Code,Biscuit_Brand)</f>
        <v>Peanut Butter Bites</v>
      </c>
      <c r="K4484" s="2">
        <f t="array" ref="K4484">XLOOKUP('Transaction Data'!$G4484,Product_Code,Cost)</f>
        <v>5</v>
      </c>
      <c r="L4484" s="2">
        <f t="array" ref="L4484">XLOOKUP('Transaction Data'!$G4484,Product_Code,Unit_Price)</f>
        <v>7</v>
      </c>
      <c r="M4484" s="3">
        <f>'Transaction Data'!$F4484*'Transaction Data'!$K4484</f>
        <v>1880</v>
      </c>
      <c r="N4484" s="3">
        <f>'Transaction Data'!$F4484*'Transaction Data'!$L4484</f>
        <v>2632</v>
      </c>
      <c r="O4484" s="3">
        <f>'Transaction Data'!$N4484-'Transaction Data'!$M4484</f>
        <v>752</v>
      </c>
      <c r="P4484" s="2">
        <f>DATEDIF('Transaction Data'!$D4484,'Transaction Data'!$A4484,"y")</f>
        <v>37</v>
      </c>
      <c r="Q4484" s="2" t="str">
        <f>FLOOR('Transaction Data'!$P4484,15)&amp;"-"&amp;FLOOR('Transaction Data'!$P4484,15)+14</f>
        <v>30-44</v>
      </c>
      <c r="R4484" s="2" t="str">
        <f>IF('Transaction Data'!$L4484&lt;=10,"Less Expensive","Expensive")</f>
        <v>Less Expensive</v>
      </c>
      <c r="S4484" s="4">
        <f>WEEKDAY('Transaction Data'!$A4484)</f>
        <v>6</v>
      </c>
      <c r="T4484" s="2" t="str">
        <f>IF(WEEKDAY('Transaction Data'!$A4484,2)&lt;6,"Weekday","Weekend")</f>
        <v>Weekday</v>
      </c>
    </row>
    <row r="4485" ht="15.75" customHeight="1">
      <c r="A4485" s="1">
        <v>45358.0</v>
      </c>
      <c r="B4485" s="2" t="s">
        <v>1151</v>
      </c>
      <c r="C4485" s="2" t="s">
        <v>65</v>
      </c>
      <c r="D4485" s="1">
        <v>20398.0</v>
      </c>
      <c r="E4485" s="2" t="s">
        <v>63</v>
      </c>
      <c r="F4485" s="2">
        <v>284.0</v>
      </c>
      <c r="G4485" s="2" t="s">
        <v>38</v>
      </c>
      <c r="H4485" s="2" t="s">
        <v>52</v>
      </c>
      <c r="I4485" s="2" t="s">
        <v>25</v>
      </c>
      <c r="J4485" s="2" t="str">
        <f t="array" ref="J4485">XLOOKUP('Transaction Data'!$G4485,Product_Code,Biscuit_Brand)</f>
        <v>Ginger Snaps</v>
      </c>
      <c r="K4485" s="2">
        <f t="array" ref="K4485">XLOOKUP('Transaction Data'!$G4485,Product_Code,Cost)</f>
        <v>14</v>
      </c>
      <c r="L4485" s="2">
        <f t="array" ref="L4485">XLOOKUP('Transaction Data'!$G4485,Product_Code,Unit_Price)</f>
        <v>28</v>
      </c>
      <c r="M4485" s="3">
        <f>'Transaction Data'!$F4485*'Transaction Data'!$K4485</f>
        <v>3976</v>
      </c>
      <c r="N4485" s="3">
        <f>'Transaction Data'!$F4485*'Transaction Data'!$L4485</f>
        <v>7952</v>
      </c>
      <c r="O4485" s="3">
        <f>'Transaction Data'!$N4485-'Transaction Data'!$M4485</f>
        <v>3976</v>
      </c>
      <c r="P4485" s="2">
        <f>DATEDIF('Transaction Data'!$D4485,'Transaction Data'!$A4485,"y")</f>
        <v>68</v>
      </c>
      <c r="Q4485" s="2" t="str">
        <f>FLOOR('Transaction Data'!$P4485,15)&amp;"-"&amp;FLOOR('Transaction Data'!$P4485,15)+14</f>
        <v>60-74</v>
      </c>
      <c r="R4485" s="2" t="str">
        <f>IF('Transaction Data'!$L4485&lt;=10,"Less Expensive","Expensive")</f>
        <v>Expensive</v>
      </c>
      <c r="S4485" s="4">
        <f>WEEKDAY('Transaction Data'!$A4485)</f>
        <v>5</v>
      </c>
      <c r="T4485" s="2" t="str">
        <f>IF(WEEKDAY('Transaction Data'!$A4485,2)&lt;6,"Weekday","Weekend")</f>
        <v>Weekday</v>
      </c>
    </row>
    <row r="4486" ht="15.75" customHeight="1">
      <c r="A4486" s="1">
        <v>45413.0</v>
      </c>
      <c r="B4486" s="2" t="s">
        <v>4249</v>
      </c>
      <c r="C4486" s="2" t="s">
        <v>41</v>
      </c>
      <c r="D4486" s="1">
        <v>28795.0</v>
      </c>
      <c r="E4486" s="2" t="s">
        <v>27</v>
      </c>
      <c r="F4486" s="2">
        <v>329.0</v>
      </c>
      <c r="G4486" s="2" t="s">
        <v>55</v>
      </c>
      <c r="H4486" s="2" t="s">
        <v>34</v>
      </c>
      <c r="I4486" s="2" t="s">
        <v>30</v>
      </c>
      <c r="J4486" s="2" t="str">
        <f t="array" ref="J4486">XLOOKUP('Transaction Data'!$G4486,Product_Code,Biscuit_Brand)</f>
        <v>Vanilla Wafers</v>
      </c>
      <c r="K4486" s="2">
        <f t="array" ref="K4486">XLOOKUP('Transaction Data'!$G4486,Product_Code,Cost)</f>
        <v>18</v>
      </c>
      <c r="L4486" s="2">
        <f t="array" ref="L4486">XLOOKUP('Transaction Data'!$G4486,Product_Code,Unit_Price)</f>
        <v>36</v>
      </c>
      <c r="M4486" s="3">
        <f>'Transaction Data'!$F4486*'Transaction Data'!$K4486</f>
        <v>5922</v>
      </c>
      <c r="N4486" s="3">
        <f>'Transaction Data'!$F4486*'Transaction Data'!$L4486</f>
        <v>11844</v>
      </c>
      <c r="O4486" s="3">
        <f>'Transaction Data'!$N4486-'Transaction Data'!$M4486</f>
        <v>5922</v>
      </c>
      <c r="P4486" s="2">
        <f>DATEDIF('Transaction Data'!$D4486,'Transaction Data'!$A4486,"y")</f>
        <v>45</v>
      </c>
      <c r="Q4486" s="2" t="str">
        <f>FLOOR('Transaction Data'!$P4486,15)&amp;"-"&amp;FLOOR('Transaction Data'!$P4486,15)+14</f>
        <v>45-59</v>
      </c>
      <c r="R4486" s="2" t="str">
        <f>IF('Transaction Data'!$L4486&lt;=10,"Less Expensive","Expensive")</f>
        <v>Expensive</v>
      </c>
      <c r="S4486" s="4">
        <f>WEEKDAY('Transaction Data'!$A4486)</f>
        <v>4</v>
      </c>
      <c r="T4486" s="2" t="str">
        <f>IF(WEEKDAY('Transaction Data'!$A4486,2)&lt;6,"Weekday","Weekend")</f>
        <v>Weekday</v>
      </c>
    </row>
    <row r="4487" ht="15.75" customHeight="1">
      <c r="A4487" s="1">
        <v>45388.0</v>
      </c>
      <c r="B4487" s="2" t="s">
        <v>4250</v>
      </c>
      <c r="C4487" s="2" t="s">
        <v>51</v>
      </c>
      <c r="D4487" s="1">
        <v>21989.0</v>
      </c>
      <c r="E4487" s="2" t="s">
        <v>63</v>
      </c>
      <c r="F4487" s="2">
        <v>254.0</v>
      </c>
      <c r="G4487" s="2" t="s">
        <v>61</v>
      </c>
      <c r="H4487" s="2" t="s">
        <v>34</v>
      </c>
      <c r="I4487" s="2" t="s">
        <v>25</v>
      </c>
      <c r="J4487" s="2" t="str">
        <f t="array" ref="J4487">XLOOKUP('Transaction Data'!$G4487,Product_Code,Biscuit_Brand)</f>
        <v>Choco Delight</v>
      </c>
      <c r="K4487" s="2">
        <f t="array" ref="K4487">XLOOKUP('Transaction Data'!$G4487,Product_Code,Cost)</f>
        <v>3</v>
      </c>
      <c r="L4487" s="2">
        <f t="array" ref="L4487">XLOOKUP('Transaction Data'!$G4487,Product_Code,Unit_Price)</f>
        <v>5</v>
      </c>
      <c r="M4487" s="3">
        <f>'Transaction Data'!$F4487*'Transaction Data'!$K4487</f>
        <v>762</v>
      </c>
      <c r="N4487" s="3">
        <f>'Transaction Data'!$F4487*'Transaction Data'!$L4487</f>
        <v>1270</v>
      </c>
      <c r="O4487" s="3">
        <f>'Transaction Data'!$N4487-'Transaction Data'!$M4487</f>
        <v>508</v>
      </c>
      <c r="P4487" s="2">
        <f>DATEDIF('Transaction Data'!$D4487,'Transaction Data'!$A4487,"y")</f>
        <v>64</v>
      </c>
      <c r="Q4487" s="2" t="str">
        <f>FLOOR('Transaction Data'!$P4487,15)&amp;"-"&amp;FLOOR('Transaction Data'!$P4487,15)+14</f>
        <v>60-74</v>
      </c>
      <c r="R4487" s="2" t="str">
        <f>IF('Transaction Data'!$L4487&lt;=10,"Less Expensive","Expensive")</f>
        <v>Less Expensive</v>
      </c>
      <c r="S4487" s="4">
        <f>WEEKDAY('Transaction Data'!$A4487)</f>
        <v>7</v>
      </c>
      <c r="T4487" s="2" t="str">
        <f>IF(WEEKDAY('Transaction Data'!$A4487,2)&lt;6,"Weekday","Weekend")</f>
        <v>Weekend</v>
      </c>
    </row>
    <row r="4488" ht="15.75" customHeight="1">
      <c r="A4488" s="1">
        <v>45410.0</v>
      </c>
      <c r="B4488" s="2" t="s">
        <v>1151</v>
      </c>
      <c r="C4488" s="2" t="s">
        <v>65</v>
      </c>
      <c r="D4488" s="1">
        <v>16026.0</v>
      </c>
      <c r="E4488" s="2" t="s">
        <v>37</v>
      </c>
      <c r="F4488" s="2">
        <v>45.0</v>
      </c>
      <c r="G4488" s="2" t="s">
        <v>60</v>
      </c>
      <c r="H4488" s="2" t="s">
        <v>39</v>
      </c>
      <c r="I4488" s="2" t="s">
        <v>25</v>
      </c>
      <c r="J4488" s="2" t="str">
        <f t="array" ref="J4488">XLOOKUP('Transaction Data'!$G4488,Product_Code,Biscuit_Brand)</f>
        <v>Peanut Butter Bites</v>
      </c>
      <c r="K4488" s="2">
        <f t="array" ref="K4488">XLOOKUP('Transaction Data'!$G4488,Product_Code,Cost)</f>
        <v>5</v>
      </c>
      <c r="L4488" s="2">
        <f t="array" ref="L4488">XLOOKUP('Transaction Data'!$G4488,Product_Code,Unit_Price)</f>
        <v>7</v>
      </c>
      <c r="M4488" s="3">
        <f>'Transaction Data'!$F4488*'Transaction Data'!$K4488</f>
        <v>225</v>
      </c>
      <c r="N4488" s="3">
        <f>'Transaction Data'!$F4488*'Transaction Data'!$L4488</f>
        <v>315</v>
      </c>
      <c r="O4488" s="3">
        <f>'Transaction Data'!$N4488-'Transaction Data'!$M4488</f>
        <v>90</v>
      </c>
      <c r="P4488" s="2">
        <f>DATEDIF('Transaction Data'!$D4488,'Transaction Data'!$A4488,"y")</f>
        <v>80</v>
      </c>
      <c r="Q4488" s="2" t="str">
        <f>FLOOR('Transaction Data'!$P4488,15)&amp;"-"&amp;FLOOR('Transaction Data'!$P4488,15)+14</f>
        <v>75-89</v>
      </c>
      <c r="R4488" s="2" t="str">
        <f>IF('Transaction Data'!$L4488&lt;=10,"Less Expensive","Expensive")</f>
        <v>Less Expensive</v>
      </c>
      <c r="S4488" s="4">
        <f>WEEKDAY('Transaction Data'!$A4488)</f>
        <v>1</v>
      </c>
      <c r="T4488" s="2" t="str">
        <f>IF(WEEKDAY('Transaction Data'!$A4488,2)&lt;6,"Weekday","Weekend")</f>
        <v>Weekend</v>
      </c>
    </row>
    <row r="4489" ht="15.75" customHeight="1">
      <c r="A4489" s="1">
        <v>45416.0</v>
      </c>
      <c r="B4489" s="2" t="s">
        <v>4251</v>
      </c>
      <c r="C4489" s="2" t="s">
        <v>54</v>
      </c>
      <c r="D4489" s="1">
        <v>26989.0</v>
      </c>
      <c r="E4489" s="2" t="s">
        <v>22</v>
      </c>
      <c r="F4489" s="2">
        <v>474.0</v>
      </c>
      <c r="G4489" s="2" t="s">
        <v>57</v>
      </c>
      <c r="H4489" s="2" t="s">
        <v>42</v>
      </c>
      <c r="I4489" s="2" t="s">
        <v>25</v>
      </c>
      <c r="J4489" s="2" t="str">
        <f t="array" ref="J4489">XLOOKUP('Transaction Data'!$G4489,Product_Code,Biscuit_Brand)</f>
        <v>Oatmeal Cookies</v>
      </c>
      <c r="K4489" s="2">
        <f t="array" ref="K4489">XLOOKUP('Transaction Data'!$G4489,Product_Code,Cost)</f>
        <v>19</v>
      </c>
      <c r="L4489" s="2">
        <f t="array" ref="L4489">XLOOKUP('Transaction Data'!$G4489,Product_Code,Unit_Price)</f>
        <v>23</v>
      </c>
      <c r="M4489" s="3">
        <f>'Transaction Data'!$F4489*'Transaction Data'!$K4489</f>
        <v>9006</v>
      </c>
      <c r="N4489" s="3">
        <f>'Transaction Data'!$F4489*'Transaction Data'!$L4489</f>
        <v>10902</v>
      </c>
      <c r="O4489" s="3">
        <f>'Transaction Data'!$N4489-'Transaction Data'!$M4489</f>
        <v>1896</v>
      </c>
      <c r="P4489" s="2">
        <f>DATEDIF('Transaction Data'!$D4489,'Transaction Data'!$A4489,"y")</f>
        <v>50</v>
      </c>
      <c r="Q4489" s="2" t="str">
        <f>FLOOR('Transaction Data'!$P4489,15)&amp;"-"&amp;FLOOR('Transaction Data'!$P4489,15)+14</f>
        <v>45-59</v>
      </c>
      <c r="R4489" s="2" t="str">
        <f>IF('Transaction Data'!$L4489&lt;=10,"Less Expensive","Expensive")</f>
        <v>Expensive</v>
      </c>
      <c r="S4489" s="4">
        <f>WEEKDAY('Transaction Data'!$A4489)</f>
        <v>7</v>
      </c>
      <c r="T4489" s="2" t="str">
        <f>IF(WEEKDAY('Transaction Data'!$A4489,2)&lt;6,"Weekday","Weekend")</f>
        <v>Weekend</v>
      </c>
    </row>
    <row r="4490" ht="15.75" customHeight="1">
      <c r="A4490" s="1">
        <v>45362.0</v>
      </c>
      <c r="B4490" s="2" t="s">
        <v>4252</v>
      </c>
      <c r="C4490" s="2" t="s">
        <v>51</v>
      </c>
      <c r="D4490" s="1">
        <v>37530.0</v>
      </c>
      <c r="E4490" s="2" t="s">
        <v>22</v>
      </c>
      <c r="F4490" s="2">
        <v>181.0</v>
      </c>
      <c r="G4490" s="2" t="s">
        <v>33</v>
      </c>
      <c r="H4490" s="2" t="s">
        <v>45</v>
      </c>
      <c r="I4490" s="2" t="s">
        <v>25</v>
      </c>
      <c r="J4490" s="2" t="str">
        <f t="array" ref="J4490">XLOOKUP('Transaction Data'!$G4490,Product_Code,Biscuit_Brand)</f>
        <v>Caramel Biscuits</v>
      </c>
      <c r="K4490" s="2">
        <f t="array" ref="K4490">XLOOKUP('Transaction Data'!$G4490,Product_Code,Cost)</f>
        <v>18</v>
      </c>
      <c r="L4490" s="2">
        <f t="array" ref="L4490">XLOOKUP('Transaction Data'!$G4490,Product_Code,Unit_Price)</f>
        <v>22</v>
      </c>
      <c r="M4490" s="3">
        <f>'Transaction Data'!$F4490*'Transaction Data'!$K4490</f>
        <v>3258</v>
      </c>
      <c r="N4490" s="3">
        <f>'Transaction Data'!$F4490*'Transaction Data'!$L4490</f>
        <v>3982</v>
      </c>
      <c r="O4490" s="3">
        <f>'Transaction Data'!$N4490-'Transaction Data'!$M4490</f>
        <v>724</v>
      </c>
      <c r="P4490" s="2">
        <f>DATEDIF('Transaction Data'!$D4490,'Transaction Data'!$A4490,"y")</f>
        <v>21</v>
      </c>
      <c r="Q4490" s="2" t="str">
        <f>FLOOR('Transaction Data'!$P4490,15)&amp;"-"&amp;FLOOR('Transaction Data'!$P4490,15)+14</f>
        <v>15-29</v>
      </c>
      <c r="R4490" s="2" t="str">
        <f>IF('Transaction Data'!$L4490&lt;=10,"Less Expensive","Expensive")</f>
        <v>Expensive</v>
      </c>
      <c r="S4490" s="4">
        <f>WEEKDAY('Transaction Data'!$A4490)</f>
        <v>2</v>
      </c>
      <c r="T4490" s="2" t="str">
        <f>IF(WEEKDAY('Transaction Data'!$A4490,2)&lt;6,"Weekday","Weekend")</f>
        <v>Weekday</v>
      </c>
    </row>
    <row r="4491" ht="15.75" customHeight="1">
      <c r="A4491" s="1">
        <v>45413.0</v>
      </c>
      <c r="B4491" s="2" t="s">
        <v>4253</v>
      </c>
      <c r="C4491" s="2" t="s">
        <v>51</v>
      </c>
      <c r="D4491" s="1">
        <v>29665.0</v>
      </c>
      <c r="E4491" s="2" t="s">
        <v>37</v>
      </c>
      <c r="F4491" s="2">
        <v>469.0</v>
      </c>
      <c r="G4491" s="2" t="s">
        <v>61</v>
      </c>
      <c r="H4491" s="2" t="s">
        <v>49</v>
      </c>
      <c r="I4491" s="2" t="s">
        <v>25</v>
      </c>
      <c r="J4491" s="2" t="str">
        <f t="array" ref="J4491">XLOOKUP('Transaction Data'!$G4491,Product_Code,Biscuit_Brand)</f>
        <v>Choco Delight</v>
      </c>
      <c r="K4491" s="2">
        <f t="array" ref="K4491">XLOOKUP('Transaction Data'!$G4491,Product_Code,Cost)</f>
        <v>3</v>
      </c>
      <c r="L4491" s="2">
        <f t="array" ref="L4491">XLOOKUP('Transaction Data'!$G4491,Product_Code,Unit_Price)</f>
        <v>5</v>
      </c>
      <c r="M4491" s="3">
        <f>'Transaction Data'!$F4491*'Transaction Data'!$K4491</f>
        <v>1407</v>
      </c>
      <c r="N4491" s="3">
        <f>'Transaction Data'!$F4491*'Transaction Data'!$L4491</f>
        <v>2345</v>
      </c>
      <c r="O4491" s="3">
        <f>'Transaction Data'!$N4491-'Transaction Data'!$M4491</f>
        <v>938</v>
      </c>
      <c r="P4491" s="2">
        <f>DATEDIF('Transaction Data'!$D4491,'Transaction Data'!$A4491,"y")</f>
        <v>43</v>
      </c>
      <c r="Q4491" s="2" t="str">
        <f>FLOOR('Transaction Data'!$P4491,15)&amp;"-"&amp;FLOOR('Transaction Data'!$P4491,15)+14</f>
        <v>30-44</v>
      </c>
      <c r="R4491" s="2" t="str">
        <f>IF('Transaction Data'!$L4491&lt;=10,"Less Expensive","Expensive")</f>
        <v>Less Expensive</v>
      </c>
      <c r="S4491" s="4">
        <f>WEEKDAY('Transaction Data'!$A4491)</f>
        <v>4</v>
      </c>
      <c r="T4491" s="2" t="str">
        <f>IF(WEEKDAY('Transaction Data'!$A4491,2)&lt;6,"Weekday","Weekend")</f>
        <v>Weekday</v>
      </c>
    </row>
    <row r="4492" ht="15.75" customHeight="1">
      <c r="A4492" s="1">
        <v>45438.0</v>
      </c>
      <c r="B4492" s="2" t="s">
        <v>1151</v>
      </c>
      <c r="C4492" s="2" t="s">
        <v>65</v>
      </c>
      <c r="D4492" s="1">
        <v>29043.0</v>
      </c>
      <c r="E4492" s="2" t="s">
        <v>37</v>
      </c>
      <c r="F4492" s="2">
        <v>160.0</v>
      </c>
      <c r="G4492" s="2" t="s">
        <v>48</v>
      </c>
      <c r="H4492" s="2" t="s">
        <v>52</v>
      </c>
      <c r="I4492" s="2" t="s">
        <v>25</v>
      </c>
      <c r="J4492" s="2" t="str">
        <f t="array" ref="J4492">XLOOKUP('Transaction Data'!$G4492,Product_Code,Biscuit_Brand)</f>
        <v>Lemon Crisps</v>
      </c>
      <c r="K4492" s="2">
        <f t="array" ref="K4492">XLOOKUP('Transaction Data'!$G4492,Product_Code,Cost)</f>
        <v>7</v>
      </c>
      <c r="L4492" s="2">
        <f t="array" ref="L4492">XLOOKUP('Transaction Data'!$G4492,Product_Code,Unit_Price)</f>
        <v>9</v>
      </c>
      <c r="M4492" s="3">
        <f>'Transaction Data'!$F4492*'Transaction Data'!$K4492</f>
        <v>1120</v>
      </c>
      <c r="N4492" s="3">
        <f>'Transaction Data'!$F4492*'Transaction Data'!$L4492</f>
        <v>1440</v>
      </c>
      <c r="O4492" s="3">
        <f>'Transaction Data'!$N4492-'Transaction Data'!$M4492</f>
        <v>320</v>
      </c>
      <c r="P4492" s="2">
        <f>DATEDIF('Transaction Data'!$D4492,'Transaction Data'!$A4492,"y")</f>
        <v>44</v>
      </c>
      <c r="Q4492" s="2" t="str">
        <f>FLOOR('Transaction Data'!$P4492,15)&amp;"-"&amp;FLOOR('Transaction Data'!$P4492,15)+14</f>
        <v>30-44</v>
      </c>
      <c r="R4492" s="2" t="str">
        <f>IF('Transaction Data'!$L4492&lt;=10,"Less Expensive","Expensive")</f>
        <v>Less Expensive</v>
      </c>
      <c r="S4492" s="4">
        <f>WEEKDAY('Transaction Data'!$A4492)</f>
        <v>1</v>
      </c>
      <c r="T4492" s="2" t="str">
        <f>IF(WEEKDAY('Transaction Data'!$A4492,2)&lt;6,"Weekday","Weekend")</f>
        <v>Weekend</v>
      </c>
    </row>
    <row r="4493" ht="15.75" customHeight="1">
      <c r="A4493" s="1">
        <v>45472.0</v>
      </c>
      <c r="B4493" s="2" t="s">
        <v>4254</v>
      </c>
      <c r="C4493" s="2" t="s">
        <v>69</v>
      </c>
      <c r="D4493" s="1">
        <v>23799.0</v>
      </c>
      <c r="E4493" s="2" t="s">
        <v>27</v>
      </c>
      <c r="F4493" s="2">
        <v>347.0</v>
      </c>
      <c r="G4493" s="2" t="s">
        <v>23</v>
      </c>
      <c r="H4493" s="2" t="s">
        <v>49</v>
      </c>
      <c r="I4493" s="2" t="s">
        <v>25</v>
      </c>
      <c r="J4493" s="2" t="str">
        <f t="array" ref="J4493">XLOOKUP('Transaction Data'!$G4493,Product_Code,Biscuit_Brand)</f>
        <v>Cinnamon Swirls</v>
      </c>
      <c r="K4493" s="2">
        <f t="array" ref="K4493">XLOOKUP('Transaction Data'!$G4493,Product_Code,Cost)</f>
        <v>10</v>
      </c>
      <c r="L4493" s="2">
        <f t="array" ref="L4493">XLOOKUP('Transaction Data'!$G4493,Product_Code,Unit_Price)</f>
        <v>14</v>
      </c>
      <c r="M4493" s="3">
        <f>'Transaction Data'!$F4493*'Transaction Data'!$K4493</f>
        <v>3470</v>
      </c>
      <c r="N4493" s="3">
        <f>'Transaction Data'!$F4493*'Transaction Data'!$L4493</f>
        <v>4858</v>
      </c>
      <c r="O4493" s="3">
        <f>'Transaction Data'!$N4493-'Transaction Data'!$M4493</f>
        <v>1388</v>
      </c>
      <c r="P4493" s="2">
        <f>DATEDIF('Transaction Data'!$D4493,'Transaction Data'!$A4493,"y")</f>
        <v>59</v>
      </c>
      <c r="Q4493" s="2" t="str">
        <f>FLOOR('Transaction Data'!$P4493,15)&amp;"-"&amp;FLOOR('Transaction Data'!$P4493,15)+14</f>
        <v>45-59</v>
      </c>
      <c r="R4493" s="2" t="str">
        <f>IF('Transaction Data'!$L4493&lt;=10,"Less Expensive","Expensive")</f>
        <v>Expensive</v>
      </c>
      <c r="S4493" s="4">
        <f>WEEKDAY('Transaction Data'!$A4493)</f>
        <v>7</v>
      </c>
      <c r="T4493" s="2" t="str">
        <f>IF(WEEKDAY('Transaction Data'!$A4493,2)&lt;6,"Weekday","Weekend")</f>
        <v>Weekend</v>
      </c>
    </row>
    <row r="4494" ht="15.75" customHeight="1">
      <c r="A4494" s="1">
        <v>45439.0</v>
      </c>
      <c r="B4494" s="2" t="s">
        <v>4255</v>
      </c>
      <c r="C4494" s="2" t="s">
        <v>41</v>
      </c>
      <c r="D4494" s="1">
        <v>34407.0</v>
      </c>
      <c r="E4494" s="2" t="s">
        <v>22</v>
      </c>
      <c r="F4494" s="2">
        <v>362.0</v>
      </c>
      <c r="G4494" s="2" t="s">
        <v>61</v>
      </c>
      <c r="H4494" s="2" t="s">
        <v>52</v>
      </c>
      <c r="I4494" s="2" t="s">
        <v>25</v>
      </c>
      <c r="J4494" s="2" t="str">
        <f t="array" ref="J4494">XLOOKUP('Transaction Data'!$G4494,Product_Code,Biscuit_Brand)</f>
        <v>Choco Delight</v>
      </c>
      <c r="K4494" s="2">
        <f t="array" ref="K4494">XLOOKUP('Transaction Data'!$G4494,Product_Code,Cost)</f>
        <v>3</v>
      </c>
      <c r="L4494" s="2">
        <f t="array" ref="L4494">XLOOKUP('Transaction Data'!$G4494,Product_Code,Unit_Price)</f>
        <v>5</v>
      </c>
      <c r="M4494" s="3">
        <f>'Transaction Data'!$F4494*'Transaction Data'!$K4494</f>
        <v>1086</v>
      </c>
      <c r="N4494" s="3">
        <f>'Transaction Data'!$F4494*'Transaction Data'!$L4494</f>
        <v>1810</v>
      </c>
      <c r="O4494" s="3">
        <f>'Transaction Data'!$N4494-'Transaction Data'!$M4494</f>
        <v>724</v>
      </c>
      <c r="P4494" s="2">
        <f>DATEDIF('Transaction Data'!$D4494,'Transaction Data'!$A4494,"y")</f>
        <v>30</v>
      </c>
      <c r="Q4494" s="2" t="str">
        <f>FLOOR('Transaction Data'!$P4494,15)&amp;"-"&amp;FLOOR('Transaction Data'!$P4494,15)+14</f>
        <v>30-44</v>
      </c>
      <c r="R4494" s="2" t="str">
        <f>IF('Transaction Data'!$L4494&lt;=10,"Less Expensive","Expensive")</f>
        <v>Less Expensive</v>
      </c>
      <c r="S4494" s="4">
        <f>WEEKDAY('Transaction Data'!$A4494)</f>
        <v>2</v>
      </c>
      <c r="T4494" s="2" t="str">
        <f>IF(WEEKDAY('Transaction Data'!$A4494,2)&lt;6,"Weekday","Weekend")</f>
        <v>Weekday</v>
      </c>
    </row>
    <row r="4495" ht="15.75" customHeight="1">
      <c r="A4495" s="1">
        <v>45362.0</v>
      </c>
      <c r="B4495" s="2" t="s">
        <v>1151</v>
      </c>
      <c r="C4495" s="2" t="s">
        <v>65</v>
      </c>
      <c r="D4495" s="1">
        <v>21708.0</v>
      </c>
      <c r="E4495" s="2" t="s">
        <v>22</v>
      </c>
      <c r="F4495" s="2">
        <v>480.0</v>
      </c>
      <c r="G4495" s="2" t="s">
        <v>33</v>
      </c>
      <c r="H4495" s="2" t="s">
        <v>52</v>
      </c>
      <c r="I4495" s="2" t="s">
        <v>25</v>
      </c>
      <c r="J4495" s="2" t="str">
        <f t="array" ref="J4495">XLOOKUP('Transaction Data'!$G4495,Product_Code,Biscuit_Brand)</f>
        <v>Caramel Biscuits</v>
      </c>
      <c r="K4495" s="2">
        <f t="array" ref="K4495">XLOOKUP('Transaction Data'!$G4495,Product_Code,Cost)</f>
        <v>18</v>
      </c>
      <c r="L4495" s="2">
        <f t="array" ref="L4495">XLOOKUP('Transaction Data'!$G4495,Product_Code,Unit_Price)</f>
        <v>22</v>
      </c>
      <c r="M4495" s="3">
        <f>'Transaction Data'!$F4495*'Transaction Data'!$K4495</f>
        <v>8640</v>
      </c>
      <c r="N4495" s="3">
        <f>'Transaction Data'!$F4495*'Transaction Data'!$L4495</f>
        <v>10560</v>
      </c>
      <c r="O4495" s="3">
        <f>'Transaction Data'!$N4495-'Transaction Data'!$M4495</f>
        <v>1920</v>
      </c>
      <c r="P4495" s="2">
        <f>DATEDIF('Transaction Data'!$D4495,'Transaction Data'!$A4495,"y")</f>
        <v>64</v>
      </c>
      <c r="Q4495" s="2" t="str">
        <f>FLOOR('Transaction Data'!$P4495,15)&amp;"-"&amp;FLOOR('Transaction Data'!$P4495,15)+14</f>
        <v>60-74</v>
      </c>
      <c r="R4495" s="2" t="str">
        <f>IF('Transaction Data'!$L4495&lt;=10,"Less Expensive","Expensive")</f>
        <v>Expensive</v>
      </c>
      <c r="S4495" s="4">
        <f>WEEKDAY('Transaction Data'!$A4495)</f>
        <v>2</v>
      </c>
      <c r="T4495" s="2" t="str">
        <f>IF(WEEKDAY('Transaction Data'!$A4495,2)&lt;6,"Weekday","Weekend")</f>
        <v>Weekday</v>
      </c>
    </row>
    <row r="4496" ht="15.75" customHeight="1">
      <c r="A4496" s="1">
        <v>45422.0</v>
      </c>
      <c r="B4496" s="2" t="s">
        <v>4256</v>
      </c>
      <c r="C4496" s="2" t="s">
        <v>69</v>
      </c>
      <c r="D4496" s="1">
        <v>23591.0</v>
      </c>
      <c r="E4496" s="2" t="s">
        <v>27</v>
      </c>
      <c r="F4496" s="2">
        <v>154.0</v>
      </c>
      <c r="G4496" s="2" t="s">
        <v>38</v>
      </c>
      <c r="H4496" s="2" t="s">
        <v>45</v>
      </c>
      <c r="I4496" s="2" t="s">
        <v>25</v>
      </c>
      <c r="J4496" s="2" t="str">
        <f t="array" ref="J4496">XLOOKUP('Transaction Data'!$G4496,Product_Code,Biscuit_Brand)</f>
        <v>Ginger Snaps</v>
      </c>
      <c r="K4496" s="2">
        <f t="array" ref="K4496">XLOOKUP('Transaction Data'!$G4496,Product_Code,Cost)</f>
        <v>14</v>
      </c>
      <c r="L4496" s="2">
        <f t="array" ref="L4496">XLOOKUP('Transaction Data'!$G4496,Product_Code,Unit_Price)</f>
        <v>28</v>
      </c>
      <c r="M4496" s="3">
        <f>'Transaction Data'!$F4496*'Transaction Data'!$K4496</f>
        <v>2156</v>
      </c>
      <c r="N4496" s="3">
        <f>'Transaction Data'!$F4496*'Transaction Data'!$L4496</f>
        <v>4312</v>
      </c>
      <c r="O4496" s="3">
        <f>'Transaction Data'!$N4496-'Transaction Data'!$M4496</f>
        <v>2156</v>
      </c>
      <c r="P4496" s="2">
        <f>DATEDIF('Transaction Data'!$D4496,'Transaction Data'!$A4496,"y")</f>
        <v>59</v>
      </c>
      <c r="Q4496" s="2" t="str">
        <f>FLOOR('Transaction Data'!$P4496,15)&amp;"-"&amp;FLOOR('Transaction Data'!$P4496,15)+14</f>
        <v>45-59</v>
      </c>
      <c r="R4496" s="2" t="str">
        <f>IF('Transaction Data'!$L4496&lt;=10,"Less Expensive","Expensive")</f>
        <v>Expensive</v>
      </c>
      <c r="S4496" s="4">
        <f>WEEKDAY('Transaction Data'!$A4496)</f>
        <v>6</v>
      </c>
      <c r="T4496" s="2" t="str">
        <f>IF(WEEKDAY('Transaction Data'!$A4496,2)&lt;6,"Weekday","Weekend")</f>
        <v>Weekday</v>
      </c>
    </row>
    <row r="4497" ht="15.75" customHeight="1">
      <c r="A4497" s="1">
        <v>45339.0</v>
      </c>
      <c r="B4497" s="2" t="s">
        <v>4257</v>
      </c>
      <c r="C4497" s="2" t="s">
        <v>47</v>
      </c>
      <c r="D4497" s="1">
        <v>27338.0</v>
      </c>
      <c r="E4497" s="2" t="s">
        <v>37</v>
      </c>
      <c r="F4497" s="2">
        <v>482.0</v>
      </c>
      <c r="G4497" s="2" t="s">
        <v>33</v>
      </c>
      <c r="H4497" s="2" t="s">
        <v>49</v>
      </c>
      <c r="I4497" s="2" t="s">
        <v>25</v>
      </c>
      <c r="J4497" s="2" t="str">
        <f t="array" ref="J4497">XLOOKUP('Transaction Data'!$G4497,Product_Code,Biscuit_Brand)</f>
        <v>Caramel Biscuits</v>
      </c>
      <c r="K4497" s="2">
        <f t="array" ref="K4497">XLOOKUP('Transaction Data'!$G4497,Product_Code,Cost)</f>
        <v>18</v>
      </c>
      <c r="L4497" s="2">
        <f t="array" ref="L4497">XLOOKUP('Transaction Data'!$G4497,Product_Code,Unit_Price)</f>
        <v>22</v>
      </c>
      <c r="M4497" s="3">
        <f>'Transaction Data'!$F4497*'Transaction Data'!$K4497</f>
        <v>8676</v>
      </c>
      <c r="N4497" s="3">
        <f>'Transaction Data'!$F4497*'Transaction Data'!$L4497</f>
        <v>10604</v>
      </c>
      <c r="O4497" s="3">
        <f>'Transaction Data'!$N4497-'Transaction Data'!$M4497</f>
        <v>1928</v>
      </c>
      <c r="P4497" s="2">
        <f>DATEDIF('Transaction Data'!$D4497,'Transaction Data'!$A4497,"y")</f>
        <v>49</v>
      </c>
      <c r="Q4497" s="2" t="str">
        <f>FLOOR('Transaction Data'!$P4497,15)&amp;"-"&amp;FLOOR('Transaction Data'!$P4497,15)+14</f>
        <v>45-59</v>
      </c>
      <c r="R4497" s="2" t="str">
        <f>IF('Transaction Data'!$L4497&lt;=10,"Less Expensive","Expensive")</f>
        <v>Expensive</v>
      </c>
      <c r="S4497" s="4">
        <f>WEEKDAY('Transaction Data'!$A4497)</f>
        <v>7</v>
      </c>
      <c r="T4497" s="2" t="str">
        <f>IF(WEEKDAY('Transaction Data'!$A4497,2)&lt;6,"Weekday","Weekend")</f>
        <v>Weekend</v>
      </c>
    </row>
    <row r="4498" ht="15.75" customHeight="1">
      <c r="A4498" s="1">
        <v>45479.0</v>
      </c>
      <c r="B4498" s="2" t="s">
        <v>4258</v>
      </c>
      <c r="C4498" s="2" t="s">
        <v>78</v>
      </c>
      <c r="D4498" s="1">
        <v>35658.0</v>
      </c>
      <c r="E4498" s="2" t="s">
        <v>22</v>
      </c>
      <c r="F4498" s="2">
        <v>45.0</v>
      </c>
      <c r="G4498" s="2" t="s">
        <v>57</v>
      </c>
      <c r="H4498" s="2" t="s">
        <v>52</v>
      </c>
      <c r="I4498" s="2" t="s">
        <v>25</v>
      </c>
      <c r="J4498" s="2" t="str">
        <f t="array" ref="J4498">XLOOKUP('Transaction Data'!$G4498,Product_Code,Biscuit_Brand)</f>
        <v>Oatmeal Cookies</v>
      </c>
      <c r="K4498" s="2">
        <f t="array" ref="K4498">XLOOKUP('Transaction Data'!$G4498,Product_Code,Cost)</f>
        <v>19</v>
      </c>
      <c r="L4498" s="2">
        <f t="array" ref="L4498">XLOOKUP('Transaction Data'!$G4498,Product_Code,Unit_Price)</f>
        <v>23</v>
      </c>
      <c r="M4498" s="3">
        <f>'Transaction Data'!$F4498*'Transaction Data'!$K4498</f>
        <v>855</v>
      </c>
      <c r="N4498" s="3">
        <f>'Transaction Data'!$F4498*'Transaction Data'!$L4498</f>
        <v>1035</v>
      </c>
      <c r="O4498" s="3">
        <f>'Transaction Data'!$N4498-'Transaction Data'!$M4498</f>
        <v>180</v>
      </c>
      <c r="P4498" s="2">
        <f>DATEDIF('Transaction Data'!$D4498,'Transaction Data'!$A4498,"y")</f>
        <v>26</v>
      </c>
      <c r="Q4498" s="2" t="str">
        <f>FLOOR('Transaction Data'!$P4498,15)&amp;"-"&amp;FLOOR('Transaction Data'!$P4498,15)+14</f>
        <v>15-29</v>
      </c>
      <c r="R4498" s="2" t="str">
        <f>IF('Transaction Data'!$L4498&lt;=10,"Less Expensive","Expensive")</f>
        <v>Expensive</v>
      </c>
      <c r="S4498" s="4">
        <f>WEEKDAY('Transaction Data'!$A4498)</f>
        <v>7</v>
      </c>
      <c r="T4498" s="2" t="str">
        <f>IF(WEEKDAY('Transaction Data'!$A4498,2)&lt;6,"Weekday","Weekend")</f>
        <v>Weekend</v>
      </c>
    </row>
    <row r="4499" ht="15.75" customHeight="1">
      <c r="A4499" s="1">
        <v>45339.0</v>
      </c>
      <c r="B4499" s="2" t="s">
        <v>1151</v>
      </c>
      <c r="C4499" s="2" t="s">
        <v>65</v>
      </c>
      <c r="D4499" s="1">
        <v>17957.0</v>
      </c>
      <c r="E4499" s="2" t="s">
        <v>63</v>
      </c>
      <c r="F4499" s="2">
        <v>316.0</v>
      </c>
      <c r="G4499" s="2" t="s">
        <v>38</v>
      </c>
      <c r="H4499" s="2" t="s">
        <v>49</v>
      </c>
      <c r="I4499" s="2" t="s">
        <v>25</v>
      </c>
      <c r="J4499" s="2" t="str">
        <f t="array" ref="J4499">XLOOKUP('Transaction Data'!$G4499,Product_Code,Biscuit_Brand)</f>
        <v>Ginger Snaps</v>
      </c>
      <c r="K4499" s="2">
        <f t="array" ref="K4499">XLOOKUP('Transaction Data'!$G4499,Product_Code,Cost)</f>
        <v>14</v>
      </c>
      <c r="L4499" s="2">
        <f t="array" ref="L4499">XLOOKUP('Transaction Data'!$G4499,Product_Code,Unit_Price)</f>
        <v>28</v>
      </c>
      <c r="M4499" s="3">
        <f>'Transaction Data'!$F4499*'Transaction Data'!$K4499</f>
        <v>4424</v>
      </c>
      <c r="N4499" s="3">
        <f>'Transaction Data'!$F4499*'Transaction Data'!$L4499</f>
        <v>8848</v>
      </c>
      <c r="O4499" s="3">
        <f>'Transaction Data'!$N4499-'Transaction Data'!$M4499</f>
        <v>4424</v>
      </c>
      <c r="P4499" s="2">
        <f>DATEDIF('Transaction Data'!$D4499,'Transaction Data'!$A4499,"y")</f>
        <v>74</v>
      </c>
      <c r="Q4499" s="2" t="str">
        <f>FLOOR('Transaction Data'!$P4499,15)&amp;"-"&amp;FLOOR('Transaction Data'!$P4499,15)+14</f>
        <v>60-74</v>
      </c>
      <c r="R4499" s="2" t="str">
        <f>IF('Transaction Data'!$L4499&lt;=10,"Less Expensive","Expensive")</f>
        <v>Expensive</v>
      </c>
      <c r="S4499" s="4">
        <f>WEEKDAY('Transaction Data'!$A4499)</f>
        <v>7</v>
      </c>
      <c r="T4499" s="2" t="str">
        <f>IF(WEEKDAY('Transaction Data'!$A4499,2)&lt;6,"Weekday","Weekend")</f>
        <v>Weekend</v>
      </c>
    </row>
    <row r="4500" ht="15.75" customHeight="1">
      <c r="A4500" s="1">
        <v>45367.0</v>
      </c>
      <c r="B4500" s="2" t="s">
        <v>4259</v>
      </c>
      <c r="C4500" s="2" t="s">
        <v>51</v>
      </c>
      <c r="D4500" s="1">
        <v>29780.0</v>
      </c>
      <c r="E4500" s="2" t="s">
        <v>27</v>
      </c>
      <c r="F4500" s="2">
        <v>277.0</v>
      </c>
      <c r="G4500" s="2" t="s">
        <v>60</v>
      </c>
      <c r="H4500" s="2" t="s">
        <v>52</v>
      </c>
      <c r="I4500" s="2" t="s">
        <v>25</v>
      </c>
      <c r="J4500" s="2" t="str">
        <f t="array" ref="J4500">XLOOKUP('Transaction Data'!$G4500,Product_Code,Biscuit_Brand)</f>
        <v>Peanut Butter Bites</v>
      </c>
      <c r="K4500" s="2">
        <f t="array" ref="K4500">XLOOKUP('Transaction Data'!$G4500,Product_Code,Cost)</f>
        <v>5</v>
      </c>
      <c r="L4500" s="2">
        <f t="array" ref="L4500">XLOOKUP('Transaction Data'!$G4500,Product_Code,Unit_Price)</f>
        <v>7</v>
      </c>
      <c r="M4500" s="3">
        <f>'Transaction Data'!$F4500*'Transaction Data'!$K4500</f>
        <v>1385</v>
      </c>
      <c r="N4500" s="3">
        <f>'Transaction Data'!$F4500*'Transaction Data'!$L4500</f>
        <v>1939</v>
      </c>
      <c r="O4500" s="3">
        <f>'Transaction Data'!$N4500-'Transaction Data'!$M4500</f>
        <v>554</v>
      </c>
      <c r="P4500" s="2">
        <f>DATEDIF('Transaction Data'!$D4500,'Transaction Data'!$A4500,"y")</f>
        <v>42</v>
      </c>
      <c r="Q4500" s="2" t="str">
        <f>FLOOR('Transaction Data'!$P4500,15)&amp;"-"&amp;FLOOR('Transaction Data'!$P4500,15)+14</f>
        <v>30-44</v>
      </c>
      <c r="R4500" s="2" t="str">
        <f>IF('Transaction Data'!$L4500&lt;=10,"Less Expensive","Expensive")</f>
        <v>Less Expensive</v>
      </c>
      <c r="S4500" s="4">
        <f>WEEKDAY('Transaction Data'!$A4500)</f>
        <v>7</v>
      </c>
      <c r="T4500" s="2" t="str">
        <f>IF(WEEKDAY('Transaction Data'!$A4500,2)&lt;6,"Weekday","Weekend")</f>
        <v>Weekend</v>
      </c>
    </row>
    <row r="4501" ht="15.75" customHeight="1">
      <c r="A4501" s="1">
        <v>45489.0</v>
      </c>
      <c r="B4501" s="2" t="s">
        <v>4260</v>
      </c>
      <c r="C4501" s="2" t="s">
        <v>65</v>
      </c>
      <c r="D4501" s="1">
        <v>33787.0</v>
      </c>
      <c r="E4501" s="2" t="s">
        <v>37</v>
      </c>
      <c r="F4501" s="2">
        <v>112.0</v>
      </c>
      <c r="G4501" s="2" t="s">
        <v>28</v>
      </c>
      <c r="H4501" s="2" t="s">
        <v>34</v>
      </c>
      <c r="I4501" s="2" t="s">
        <v>25</v>
      </c>
      <c r="J4501" s="2" t="str">
        <f t="array" ref="J4501">XLOOKUP('Transaction Data'!$G4501,Product_Code,Biscuit_Brand)</f>
        <v>Shortbread</v>
      </c>
      <c r="K4501" s="2">
        <f t="array" ref="K4501">XLOOKUP('Transaction Data'!$G4501,Product_Code,Cost)</f>
        <v>10</v>
      </c>
      <c r="L4501" s="2">
        <f t="array" ref="L4501">XLOOKUP('Transaction Data'!$G4501,Product_Code,Unit_Price)</f>
        <v>45</v>
      </c>
      <c r="M4501" s="3">
        <f>'Transaction Data'!$F4501*'Transaction Data'!$K4501</f>
        <v>1120</v>
      </c>
      <c r="N4501" s="3">
        <f>'Transaction Data'!$F4501*'Transaction Data'!$L4501</f>
        <v>5040</v>
      </c>
      <c r="O4501" s="3">
        <f>'Transaction Data'!$N4501-'Transaction Data'!$M4501</f>
        <v>3920</v>
      </c>
      <c r="P4501" s="2">
        <f>DATEDIF('Transaction Data'!$D4501,'Transaction Data'!$A4501,"y")</f>
        <v>32</v>
      </c>
      <c r="Q4501" s="2" t="str">
        <f>FLOOR('Transaction Data'!$P4501,15)&amp;"-"&amp;FLOOR('Transaction Data'!$P4501,15)+14</f>
        <v>30-44</v>
      </c>
      <c r="R4501" s="2" t="str">
        <f>IF('Transaction Data'!$L4501&lt;=10,"Less Expensive","Expensive")</f>
        <v>Expensive</v>
      </c>
      <c r="S4501" s="4">
        <f>WEEKDAY('Transaction Data'!$A4501)</f>
        <v>3</v>
      </c>
      <c r="T4501" s="2" t="str">
        <f>IF(WEEKDAY('Transaction Data'!$A4501,2)&lt;6,"Weekday","Weekend")</f>
        <v>Weekday</v>
      </c>
    </row>
    <row r="4502" ht="15.75" customHeight="1">
      <c r="A4502" s="1">
        <v>45472.0</v>
      </c>
      <c r="B4502" s="2" t="s">
        <v>1151</v>
      </c>
      <c r="C4502" s="2" t="s">
        <v>65</v>
      </c>
      <c r="D4502" s="1">
        <v>23769.0</v>
      </c>
      <c r="E4502" s="2" t="s">
        <v>37</v>
      </c>
      <c r="F4502" s="2">
        <v>427.0</v>
      </c>
      <c r="G4502" s="2" t="s">
        <v>61</v>
      </c>
      <c r="H4502" s="2" t="s">
        <v>34</v>
      </c>
      <c r="I4502" s="2" t="s">
        <v>25</v>
      </c>
      <c r="J4502" s="2" t="str">
        <f t="array" ref="J4502">XLOOKUP('Transaction Data'!$G4502,Product_Code,Biscuit_Brand)</f>
        <v>Choco Delight</v>
      </c>
      <c r="K4502" s="2">
        <f t="array" ref="K4502">XLOOKUP('Transaction Data'!$G4502,Product_Code,Cost)</f>
        <v>3</v>
      </c>
      <c r="L4502" s="2">
        <f t="array" ref="L4502">XLOOKUP('Transaction Data'!$G4502,Product_Code,Unit_Price)</f>
        <v>5</v>
      </c>
      <c r="M4502" s="3">
        <f>'Transaction Data'!$F4502*'Transaction Data'!$K4502</f>
        <v>1281</v>
      </c>
      <c r="N4502" s="3">
        <f>'Transaction Data'!$F4502*'Transaction Data'!$L4502</f>
        <v>2135</v>
      </c>
      <c r="O4502" s="3">
        <f>'Transaction Data'!$N4502-'Transaction Data'!$M4502</f>
        <v>854</v>
      </c>
      <c r="P4502" s="2">
        <f>DATEDIF('Transaction Data'!$D4502,'Transaction Data'!$A4502,"y")</f>
        <v>59</v>
      </c>
      <c r="Q4502" s="2" t="str">
        <f>FLOOR('Transaction Data'!$P4502,15)&amp;"-"&amp;FLOOR('Transaction Data'!$P4502,15)+14</f>
        <v>45-59</v>
      </c>
      <c r="R4502" s="2" t="str">
        <f>IF('Transaction Data'!$L4502&lt;=10,"Less Expensive","Expensive")</f>
        <v>Less Expensive</v>
      </c>
      <c r="S4502" s="4">
        <f>WEEKDAY('Transaction Data'!$A4502)</f>
        <v>7</v>
      </c>
      <c r="T4502" s="2" t="str">
        <f>IF(WEEKDAY('Transaction Data'!$A4502,2)&lt;6,"Weekday","Weekend")</f>
        <v>Weekend</v>
      </c>
    </row>
    <row r="4503" ht="15.75" customHeight="1">
      <c r="A4503" s="1">
        <v>45383.0</v>
      </c>
      <c r="B4503" s="2" t="s">
        <v>4261</v>
      </c>
      <c r="C4503" s="2" t="s">
        <v>69</v>
      </c>
      <c r="D4503" s="1">
        <v>30792.0</v>
      </c>
      <c r="E4503" s="2" t="s">
        <v>37</v>
      </c>
      <c r="F4503" s="2">
        <v>202.0</v>
      </c>
      <c r="G4503" s="2" t="s">
        <v>44</v>
      </c>
      <c r="H4503" s="2" t="s">
        <v>39</v>
      </c>
      <c r="I4503" s="2" t="s">
        <v>25</v>
      </c>
      <c r="J4503" s="2" t="str">
        <f t="array" ref="J4503">XLOOKUP('Transaction Data'!$G4503,Product_Code,Biscuit_Brand)</f>
        <v>Butter Crunch</v>
      </c>
      <c r="K4503" s="2">
        <f t="array" ref="K4503">XLOOKUP('Transaction Data'!$G4503,Product_Code,Cost)</f>
        <v>10</v>
      </c>
      <c r="L4503" s="2">
        <f t="array" ref="L4503">XLOOKUP('Transaction Data'!$G4503,Product_Code,Unit_Price)</f>
        <v>11</v>
      </c>
      <c r="M4503" s="3">
        <f>'Transaction Data'!$F4503*'Transaction Data'!$K4503</f>
        <v>2020</v>
      </c>
      <c r="N4503" s="3">
        <f>'Transaction Data'!$F4503*'Transaction Data'!$L4503</f>
        <v>2222</v>
      </c>
      <c r="O4503" s="3">
        <f>'Transaction Data'!$N4503-'Transaction Data'!$M4503</f>
        <v>202</v>
      </c>
      <c r="P4503" s="2">
        <f>DATEDIF('Transaction Data'!$D4503,'Transaction Data'!$A4503,"y")</f>
        <v>39</v>
      </c>
      <c r="Q4503" s="2" t="str">
        <f>FLOOR('Transaction Data'!$P4503,15)&amp;"-"&amp;FLOOR('Transaction Data'!$P4503,15)+14</f>
        <v>30-44</v>
      </c>
      <c r="R4503" s="2" t="str">
        <f>IF('Transaction Data'!$L4503&lt;=10,"Less Expensive","Expensive")</f>
        <v>Expensive</v>
      </c>
      <c r="S4503" s="4">
        <f>WEEKDAY('Transaction Data'!$A4503)</f>
        <v>2</v>
      </c>
      <c r="T4503" s="2" t="str">
        <f>IF(WEEKDAY('Transaction Data'!$A4503,2)&lt;6,"Weekday","Weekend")</f>
        <v>Weekday</v>
      </c>
    </row>
    <row r="4504" ht="15.75" customHeight="1">
      <c r="A4504" s="1">
        <v>45410.0</v>
      </c>
      <c r="B4504" s="2" t="s">
        <v>4262</v>
      </c>
      <c r="C4504" s="2" t="s">
        <v>32</v>
      </c>
      <c r="D4504" s="1">
        <v>18743.0</v>
      </c>
      <c r="E4504" s="2" t="s">
        <v>37</v>
      </c>
      <c r="F4504" s="2">
        <v>446.0</v>
      </c>
      <c r="G4504" s="2" t="s">
        <v>44</v>
      </c>
      <c r="H4504" s="2" t="s">
        <v>42</v>
      </c>
      <c r="I4504" s="2" t="s">
        <v>25</v>
      </c>
      <c r="J4504" s="2" t="str">
        <f t="array" ref="J4504">XLOOKUP('Transaction Data'!$G4504,Product_Code,Biscuit_Brand)</f>
        <v>Butter Crunch</v>
      </c>
      <c r="K4504" s="2">
        <f t="array" ref="K4504">XLOOKUP('Transaction Data'!$G4504,Product_Code,Cost)</f>
        <v>10</v>
      </c>
      <c r="L4504" s="2">
        <f t="array" ref="L4504">XLOOKUP('Transaction Data'!$G4504,Product_Code,Unit_Price)</f>
        <v>11</v>
      </c>
      <c r="M4504" s="3">
        <f>'Transaction Data'!$F4504*'Transaction Data'!$K4504</f>
        <v>4460</v>
      </c>
      <c r="N4504" s="3">
        <f>'Transaction Data'!$F4504*'Transaction Data'!$L4504</f>
        <v>4906</v>
      </c>
      <c r="O4504" s="3">
        <f>'Transaction Data'!$N4504-'Transaction Data'!$M4504</f>
        <v>446</v>
      </c>
      <c r="P4504" s="2">
        <f>DATEDIF('Transaction Data'!$D4504,'Transaction Data'!$A4504,"y")</f>
        <v>73</v>
      </c>
      <c r="Q4504" s="2" t="str">
        <f>FLOOR('Transaction Data'!$P4504,15)&amp;"-"&amp;FLOOR('Transaction Data'!$P4504,15)+14</f>
        <v>60-74</v>
      </c>
      <c r="R4504" s="2" t="str">
        <f>IF('Transaction Data'!$L4504&lt;=10,"Less Expensive","Expensive")</f>
        <v>Expensive</v>
      </c>
      <c r="S4504" s="4">
        <f>WEEKDAY('Transaction Data'!$A4504)</f>
        <v>1</v>
      </c>
      <c r="T4504" s="2" t="str">
        <f>IF(WEEKDAY('Transaction Data'!$A4504,2)&lt;6,"Weekday","Weekend")</f>
        <v>Weekend</v>
      </c>
    </row>
    <row r="4505" ht="15.75" customHeight="1">
      <c r="A4505" s="1">
        <v>45450.0</v>
      </c>
      <c r="B4505" s="2" t="s">
        <v>646</v>
      </c>
      <c r="C4505" s="2" t="s">
        <v>72</v>
      </c>
      <c r="D4505" s="1">
        <v>37699.0</v>
      </c>
      <c r="E4505" s="2" t="s">
        <v>27</v>
      </c>
      <c r="F4505" s="2">
        <v>448.0</v>
      </c>
      <c r="G4505" s="2" t="s">
        <v>60</v>
      </c>
      <c r="H4505" s="2" t="s">
        <v>45</v>
      </c>
      <c r="I4505" s="2" t="s">
        <v>25</v>
      </c>
      <c r="J4505" s="2" t="str">
        <f t="array" ref="J4505">XLOOKUP('Transaction Data'!$G4505,Product_Code,Biscuit_Brand)</f>
        <v>Peanut Butter Bites</v>
      </c>
      <c r="K4505" s="2">
        <f t="array" ref="K4505">XLOOKUP('Transaction Data'!$G4505,Product_Code,Cost)</f>
        <v>5</v>
      </c>
      <c r="L4505" s="2">
        <f t="array" ref="L4505">XLOOKUP('Transaction Data'!$G4505,Product_Code,Unit_Price)</f>
        <v>7</v>
      </c>
      <c r="M4505" s="3">
        <f>'Transaction Data'!$F4505*'Transaction Data'!$K4505</f>
        <v>2240</v>
      </c>
      <c r="N4505" s="3">
        <f>'Transaction Data'!$F4505*'Transaction Data'!$L4505</f>
        <v>3136</v>
      </c>
      <c r="O4505" s="3">
        <f>'Transaction Data'!$N4505-'Transaction Data'!$M4505</f>
        <v>896</v>
      </c>
      <c r="P4505" s="2">
        <f>DATEDIF('Transaction Data'!$D4505,'Transaction Data'!$A4505,"y")</f>
        <v>21</v>
      </c>
      <c r="Q4505" s="2" t="str">
        <f>FLOOR('Transaction Data'!$P4505,15)&amp;"-"&amp;FLOOR('Transaction Data'!$P4505,15)+14</f>
        <v>15-29</v>
      </c>
      <c r="R4505" s="2" t="str">
        <f>IF('Transaction Data'!$L4505&lt;=10,"Less Expensive","Expensive")</f>
        <v>Less Expensive</v>
      </c>
      <c r="S4505" s="4">
        <f>WEEKDAY('Transaction Data'!$A4505)</f>
        <v>6</v>
      </c>
      <c r="T4505" s="2" t="str">
        <f>IF(WEEKDAY('Transaction Data'!$A4505,2)&lt;6,"Weekday","Weekend")</f>
        <v>Weekday</v>
      </c>
    </row>
    <row r="4506" ht="15.75" customHeight="1">
      <c r="A4506" s="1">
        <v>45399.0</v>
      </c>
      <c r="B4506" s="2" t="s">
        <v>1151</v>
      </c>
      <c r="C4506" s="2" t="s">
        <v>65</v>
      </c>
      <c r="D4506" s="1">
        <v>37496.0</v>
      </c>
      <c r="E4506" s="2" t="s">
        <v>63</v>
      </c>
      <c r="F4506" s="2">
        <v>205.0</v>
      </c>
      <c r="G4506" s="2" t="s">
        <v>33</v>
      </c>
      <c r="H4506" s="2" t="s">
        <v>49</v>
      </c>
      <c r="I4506" s="2" t="s">
        <v>25</v>
      </c>
      <c r="J4506" s="2" t="str">
        <f t="array" ref="J4506">XLOOKUP('Transaction Data'!$G4506,Product_Code,Biscuit_Brand)</f>
        <v>Caramel Biscuits</v>
      </c>
      <c r="K4506" s="2">
        <f t="array" ref="K4506">XLOOKUP('Transaction Data'!$G4506,Product_Code,Cost)</f>
        <v>18</v>
      </c>
      <c r="L4506" s="2">
        <f t="array" ref="L4506">XLOOKUP('Transaction Data'!$G4506,Product_Code,Unit_Price)</f>
        <v>22</v>
      </c>
      <c r="M4506" s="3">
        <f>'Transaction Data'!$F4506*'Transaction Data'!$K4506</f>
        <v>3690</v>
      </c>
      <c r="N4506" s="3">
        <f>'Transaction Data'!$F4506*'Transaction Data'!$L4506</f>
        <v>4510</v>
      </c>
      <c r="O4506" s="3">
        <f>'Transaction Data'!$N4506-'Transaction Data'!$M4506</f>
        <v>820</v>
      </c>
      <c r="P4506" s="2">
        <f>DATEDIF('Transaction Data'!$D4506,'Transaction Data'!$A4506,"y")</f>
        <v>21</v>
      </c>
      <c r="Q4506" s="2" t="str">
        <f>FLOOR('Transaction Data'!$P4506,15)&amp;"-"&amp;FLOOR('Transaction Data'!$P4506,15)+14</f>
        <v>15-29</v>
      </c>
      <c r="R4506" s="2" t="str">
        <f>IF('Transaction Data'!$L4506&lt;=10,"Less Expensive","Expensive")</f>
        <v>Expensive</v>
      </c>
      <c r="S4506" s="4">
        <f>WEEKDAY('Transaction Data'!$A4506)</f>
        <v>4</v>
      </c>
      <c r="T4506" s="2" t="str">
        <f>IF(WEEKDAY('Transaction Data'!$A4506,2)&lt;6,"Weekday","Weekend")</f>
        <v>Weekday</v>
      </c>
    </row>
    <row r="4507" ht="15.75" customHeight="1">
      <c r="A4507" s="1">
        <v>45494.0</v>
      </c>
      <c r="B4507" s="2" t="s">
        <v>4263</v>
      </c>
      <c r="C4507" s="2" t="s">
        <v>21</v>
      </c>
      <c r="D4507" s="1">
        <v>31184.0</v>
      </c>
      <c r="E4507" s="2" t="s">
        <v>63</v>
      </c>
      <c r="F4507" s="2">
        <v>422.0</v>
      </c>
      <c r="G4507" s="2" t="s">
        <v>44</v>
      </c>
      <c r="H4507" s="2" t="s">
        <v>52</v>
      </c>
      <c r="I4507" s="2" t="s">
        <v>25</v>
      </c>
      <c r="J4507" s="2" t="str">
        <f t="array" ref="J4507">XLOOKUP('Transaction Data'!$G4507,Product_Code,Biscuit_Brand)</f>
        <v>Butter Crunch</v>
      </c>
      <c r="K4507" s="2">
        <f t="array" ref="K4507">XLOOKUP('Transaction Data'!$G4507,Product_Code,Cost)</f>
        <v>10</v>
      </c>
      <c r="L4507" s="2">
        <f t="array" ref="L4507">XLOOKUP('Transaction Data'!$G4507,Product_Code,Unit_Price)</f>
        <v>11</v>
      </c>
      <c r="M4507" s="3">
        <f>'Transaction Data'!$F4507*'Transaction Data'!$K4507</f>
        <v>4220</v>
      </c>
      <c r="N4507" s="3">
        <f>'Transaction Data'!$F4507*'Transaction Data'!$L4507</f>
        <v>4642</v>
      </c>
      <c r="O4507" s="3">
        <f>'Transaction Data'!$N4507-'Transaction Data'!$M4507</f>
        <v>422</v>
      </c>
      <c r="P4507" s="2">
        <f>DATEDIF('Transaction Data'!$D4507,'Transaction Data'!$A4507,"y")</f>
        <v>39</v>
      </c>
      <c r="Q4507" s="2" t="str">
        <f>FLOOR('Transaction Data'!$P4507,15)&amp;"-"&amp;FLOOR('Transaction Data'!$P4507,15)+14</f>
        <v>30-44</v>
      </c>
      <c r="R4507" s="2" t="str">
        <f>IF('Transaction Data'!$L4507&lt;=10,"Less Expensive","Expensive")</f>
        <v>Expensive</v>
      </c>
      <c r="S4507" s="4">
        <f>WEEKDAY('Transaction Data'!$A4507)</f>
        <v>1</v>
      </c>
      <c r="T4507" s="2" t="str">
        <f>IF(WEEKDAY('Transaction Data'!$A4507,2)&lt;6,"Weekday","Weekend")</f>
        <v>Weekend</v>
      </c>
    </row>
    <row r="4508" ht="15.75" customHeight="1">
      <c r="A4508" s="1">
        <v>45474.0</v>
      </c>
      <c r="B4508" s="2" t="s">
        <v>1151</v>
      </c>
      <c r="C4508" s="2" t="s">
        <v>65</v>
      </c>
      <c r="D4508" s="1">
        <v>31675.0</v>
      </c>
      <c r="E4508" s="2" t="s">
        <v>27</v>
      </c>
      <c r="F4508" s="2">
        <v>300.0</v>
      </c>
      <c r="G4508" s="2" t="s">
        <v>48</v>
      </c>
      <c r="H4508" s="2" t="s">
        <v>49</v>
      </c>
      <c r="I4508" s="2" t="s">
        <v>25</v>
      </c>
      <c r="J4508" s="2" t="str">
        <f t="array" ref="J4508">XLOOKUP('Transaction Data'!$G4508,Product_Code,Biscuit_Brand)</f>
        <v>Lemon Crisps</v>
      </c>
      <c r="K4508" s="2">
        <f t="array" ref="K4508">XLOOKUP('Transaction Data'!$G4508,Product_Code,Cost)</f>
        <v>7</v>
      </c>
      <c r="L4508" s="2">
        <f t="array" ref="L4508">XLOOKUP('Transaction Data'!$G4508,Product_Code,Unit_Price)</f>
        <v>9</v>
      </c>
      <c r="M4508" s="3">
        <f>'Transaction Data'!$F4508*'Transaction Data'!$K4508</f>
        <v>2100</v>
      </c>
      <c r="N4508" s="3">
        <f>'Transaction Data'!$F4508*'Transaction Data'!$L4508</f>
        <v>2700</v>
      </c>
      <c r="O4508" s="3">
        <f>'Transaction Data'!$N4508-'Transaction Data'!$M4508</f>
        <v>600</v>
      </c>
      <c r="P4508" s="2">
        <f>DATEDIF('Transaction Data'!$D4508,'Transaction Data'!$A4508,"y")</f>
        <v>37</v>
      </c>
      <c r="Q4508" s="2" t="str">
        <f>FLOOR('Transaction Data'!$P4508,15)&amp;"-"&amp;FLOOR('Transaction Data'!$P4508,15)+14</f>
        <v>30-44</v>
      </c>
      <c r="R4508" s="2" t="str">
        <f>IF('Transaction Data'!$L4508&lt;=10,"Less Expensive","Expensive")</f>
        <v>Less Expensive</v>
      </c>
      <c r="S4508" s="4">
        <f>WEEKDAY('Transaction Data'!$A4508)</f>
        <v>2</v>
      </c>
      <c r="T4508" s="2" t="str">
        <f>IF(WEEKDAY('Transaction Data'!$A4508,2)&lt;6,"Weekday","Weekend")</f>
        <v>Weekday</v>
      </c>
    </row>
    <row r="4509" ht="15.75" customHeight="1">
      <c r="A4509" s="1">
        <v>45410.0</v>
      </c>
      <c r="B4509" s="2" t="s">
        <v>4264</v>
      </c>
      <c r="C4509" s="2" t="s">
        <v>32</v>
      </c>
      <c r="D4509" s="1">
        <v>31746.0</v>
      </c>
      <c r="E4509" s="2" t="s">
        <v>27</v>
      </c>
      <c r="F4509" s="2">
        <v>216.0</v>
      </c>
      <c r="G4509" s="2" t="s">
        <v>38</v>
      </c>
      <c r="H4509" s="2" t="s">
        <v>52</v>
      </c>
      <c r="I4509" s="2" t="s">
        <v>25</v>
      </c>
      <c r="J4509" s="2" t="str">
        <f t="array" ref="J4509">XLOOKUP('Transaction Data'!$G4509,Product_Code,Biscuit_Brand)</f>
        <v>Ginger Snaps</v>
      </c>
      <c r="K4509" s="2">
        <f t="array" ref="K4509">XLOOKUP('Transaction Data'!$G4509,Product_Code,Cost)</f>
        <v>14</v>
      </c>
      <c r="L4509" s="2">
        <f t="array" ref="L4509">XLOOKUP('Transaction Data'!$G4509,Product_Code,Unit_Price)</f>
        <v>28</v>
      </c>
      <c r="M4509" s="3">
        <f>'Transaction Data'!$F4509*'Transaction Data'!$K4509</f>
        <v>3024</v>
      </c>
      <c r="N4509" s="3">
        <f>'Transaction Data'!$F4509*'Transaction Data'!$L4509</f>
        <v>6048</v>
      </c>
      <c r="O4509" s="3">
        <f>'Transaction Data'!$N4509-'Transaction Data'!$M4509</f>
        <v>3024</v>
      </c>
      <c r="P4509" s="2">
        <f>DATEDIF('Transaction Data'!$D4509,'Transaction Data'!$A4509,"y")</f>
        <v>37</v>
      </c>
      <c r="Q4509" s="2" t="str">
        <f>FLOOR('Transaction Data'!$P4509,15)&amp;"-"&amp;FLOOR('Transaction Data'!$P4509,15)+14</f>
        <v>30-44</v>
      </c>
      <c r="R4509" s="2" t="str">
        <f>IF('Transaction Data'!$L4509&lt;=10,"Less Expensive","Expensive")</f>
        <v>Expensive</v>
      </c>
      <c r="S4509" s="4">
        <f>WEEKDAY('Transaction Data'!$A4509)</f>
        <v>1</v>
      </c>
      <c r="T4509" s="2" t="str">
        <f>IF(WEEKDAY('Transaction Data'!$A4509,2)&lt;6,"Weekday","Weekend")</f>
        <v>Weekend</v>
      </c>
    </row>
    <row r="4510" ht="15.75" customHeight="1">
      <c r="A4510" s="1">
        <v>45304.0</v>
      </c>
      <c r="B4510" s="2" t="s">
        <v>4265</v>
      </c>
      <c r="C4510" s="2" t="s">
        <v>69</v>
      </c>
      <c r="D4510" s="1">
        <v>27943.0</v>
      </c>
      <c r="E4510" s="2" t="s">
        <v>37</v>
      </c>
      <c r="F4510" s="2">
        <v>317.0</v>
      </c>
      <c r="G4510" s="2" t="s">
        <v>57</v>
      </c>
      <c r="H4510" s="2" t="s">
        <v>52</v>
      </c>
      <c r="I4510" s="2" t="s">
        <v>25</v>
      </c>
      <c r="J4510" s="2" t="str">
        <f t="array" ref="J4510">XLOOKUP('Transaction Data'!$G4510,Product_Code,Biscuit_Brand)</f>
        <v>Oatmeal Cookies</v>
      </c>
      <c r="K4510" s="2">
        <f t="array" ref="K4510">XLOOKUP('Transaction Data'!$G4510,Product_Code,Cost)</f>
        <v>19</v>
      </c>
      <c r="L4510" s="2">
        <f t="array" ref="L4510">XLOOKUP('Transaction Data'!$G4510,Product_Code,Unit_Price)</f>
        <v>23</v>
      </c>
      <c r="M4510" s="3">
        <f>'Transaction Data'!$F4510*'Transaction Data'!$K4510</f>
        <v>6023</v>
      </c>
      <c r="N4510" s="3">
        <f>'Transaction Data'!$F4510*'Transaction Data'!$L4510</f>
        <v>7291</v>
      </c>
      <c r="O4510" s="3">
        <f>'Transaction Data'!$N4510-'Transaction Data'!$M4510</f>
        <v>1268</v>
      </c>
      <c r="P4510" s="2">
        <f>DATEDIF('Transaction Data'!$D4510,'Transaction Data'!$A4510,"y")</f>
        <v>47</v>
      </c>
      <c r="Q4510" s="2" t="str">
        <f>FLOOR('Transaction Data'!$P4510,15)&amp;"-"&amp;FLOOR('Transaction Data'!$P4510,15)+14</f>
        <v>45-59</v>
      </c>
      <c r="R4510" s="2" t="str">
        <f>IF('Transaction Data'!$L4510&lt;=10,"Less Expensive","Expensive")</f>
        <v>Expensive</v>
      </c>
      <c r="S4510" s="4">
        <f>WEEKDAY('Transaction Data'!$A4510)</f>
        <v>7</v>
      </c>
      <c r="T4510" s="2" t="str">
        <f>IF(WEEKDAY('Transaction Data'!$A4510,2)&lt;6,"Weekday","Weekend")</f>
        <v>Weekend</v>
      </c>
    </row>
    <row r="4511" ht="15.75" customHeight="1">
      <c r="A4511" s="1">
        <v>45308.0</v>
      </c>
      <c r="B4511" s="2" t="s">
        <v>1151</v>
      </c>
      <c r="C4511" s="2" t="s">
        <v>65</v>
      </c>
      <c r="D4511" s="1">
        <v>31987.0</v>
      </c>
      <c r="E4511" s="2" t="s">
        <v>22</v>
      </c>
      <c r="F4511" s="2">
        <v>43.0</v>
      </c>
      <c r="G4511" s="2" t="s">
        <v>23</v>
      </c>
      <c r="H4511" s="2" t="s">
        <v>45</v>
      </c>
      <c r="I4511" s="2" t="s">
        <v>25</v>
      </c>
      <c r="J4511" s="2" t="str">
        <f t="array" ref="J4511">XLOOKUP('Transaction Data'!$G4511,Product_Code,Biscuit_Brand)</f>
        <v>Cinnamon Swirls</v>
      </c>
      <c r="K4511" s="2">
        <f t="array" ref="K4511">XLOOKUP('Transaction Data'!$G4511,Product_Code,Cost)</f>
        <v>10</v>
      </c>
      <c r="L4511" s="2">
        <f t="array" ref="L4511">XLOOKUP('Transaction Data'!$G4511,Product_Code,Unit_Price)</f>
        <v>14</v>
      </c>
      <c r="M4511" s="3">
        <f>'Transaction Data'!$F4511*'Transaction Data'!$K4511</f>
        <v>430</v>
      </c>
      <c r="N4511" s="3">
        <f>'Transaction Data'!$F4511*'Transaction Data'!$L4511</f>
        <v>602</v>
      </c>
      <c r="O4511" s="3">
        <f>'Transaction Data'!$N4511-'Transaction Data'!$M4511</f>
        <v>172</v>
      </c>
      <c r="P4511" s="2">
        <f>DATEDIF('Transaction Data'!$D4511,'Transaction Data'!$A4511,"y")</f>
        <v>36</v>
      </c>
      <c r="Q4511" s="2" t="str">
        <f>FLOOR('Transaction Data'!$P4511,15)&amp;"-"&amp;FLOOR('Transaction Data'!$P4511,15)+14</f>
        <v>30-44</v>
      </c>
      <c r="R4511" s="2" t="str">
        <f>IF('Transaction Data'!$L4511&lt;=10,"Less Expensive","Expensive")</f>
        <v>Expensive</v>
      </c>
      <c r="S4511" s="4">
        <f>WEEKDAY('Transaction Data'!$A4511)</f>
        <v>4</v>
      </c>
      <c r="T4511" s="2" t="str">
        <f>IF(WEEKDAY('Transaction Data'!$A4511,2)&lt;6,"Weekday","Weekend")</f>
        <v>Weekday</v>
      </c>
    </row>
    <row r="4512" ht="15.75" customHeight="1">
      <c r="A4512" s="1">
        <v>45331.0</v>
      </c>
      <c r="B4512" s="2" t="s">
        <v>4266</v>
      </c>
      <c r="C4512" s="2" t="s">
        <v>69</v>
      </c>
      <c r="D4512" s="1">
        <v>37296.0</v>
      </c>
      <c r="E4512" s="2" t="s">
        <v>37</v>
      </c>
      <c r="F4512" s="2">
        <v>42.0</v>
      </c>
      <c r="G4512" s="2" t="s">
        <v>57</v>
      </c>
      <c r="H4512" s="2" t="s">
        <v>49</v>
      </c>
      <c r="I4512" s="2" t="s">
        <v>25</v>
      </c>
      <c r="J4512" s="2" t="str">
        <f t="array" ref="J4512">XLOOKUP('Transaction Data'!$G4512,Product_Code,Biscuit_Brand)</f>
        <v>Oatmeal Cookies</v>
      </c>
      <c r="K4512" s="2">
        <f t="array" ref="K4512">XLOOKUP('Transaction Data'!$G4512,Product_Code,Cost)</f>
        <v>19</v>
      </c>
      <c r="L4512" s="2">
        <f t="array" ref="L4512">XLOOKUP('Transaction Data'!$G4512,Product_Code,Unit_Price)</f>
        <v>23</v>
      </c>
      <c r="M4512" s="3">
        <f>'Transaction Data'!$F4512*'Transaction Data'!$K4512</f>
        <v>798</v>
      </c>
      <c r="N4512" s="3">
        <f>'Transaction Data'!$F4512*'Transaction Data'!$L4512</f>
        <v>966</v>
      </c>
      <c r="O4512" s="3">
        <f>'Transaction Data'!$N4512-'Transaction Data'!$M4512</f>
        <v>168</v>
      </c>
      <c r="P4512" s="2">
        <f>DATEDIF('Transaction Data'!$D4512,'Transaction Data'!$A4512,"y")</f>
        <v>22</v>
      </c>
      <c r="Q4512" s="2" t="str">
        <f>FLOOR('Transaction Data'!$P4512,15)&amp;"-"&amp;FLOOR('Transaction Data'!$P4512,15)+14</f>
        <v>15-29</v>
      </c>
      <c r="R4512" s="2" t="str">
        <f>IF('Transaction Data'!$L4512&lt;=10,"Less Expensive","Expensive")</f>
        <v>Expensive</v>
      </c>
      <c r="S4512" s="4">
        <f>WEEKDAY('Transaction Data'!$A4512)</f>
        <v>6</v>
      </c>
      <c r="T4512" s="2" t="str">
        <f>IF(WEEKDAY('Transaction Data'!$A4512,2)&lt;6,"Weekday","Weekend")</f>
        <v>Weekday</v>
      </c>
    </row>
    <row r="4513" ht="15.75" customHeight="1">
      <c r="A4513" s="1">
        <v>45497.0</v>
      </c>
      <c r="B4513" s="2" t="s">
        <v>4267</v>
      </c>
      <c r="C4513" s="2" t="s">
        <v>51</v>
      </c>
      <c r="D4513" s="1">
        <v>18397.0</v>
      </c>
      <c r="E4513" s="2" t="s">
        <v>27</v>
      </c>
      <c r="F4513" s="2">
        <v>32.0</v>
      </c>
      <c r="G4513" s="2" t="s">
        <v>44</v>
      </c>
      <c r="H4513" s="2" t="s">
        <v>52</v>
      </c>
      <c r="I4513" s="2" t="s">
        <v>25</v>
      </c>
      <c r="J4513" s="2" t="str">
        <f t="array" ref="J4513">XLOOKUP('Transaction Data'!$G4513,Product_Code,Biscuit_Brand)</f>
        <v>Butter Crunch</v>
      </c>
      <c r="K4513" s="2">
        <f t="array" ref="K4513">XLOOKUP('Transaction Data'!$G4513,Product_Code,Cost)</f>
        <v>10</v>
      </c>
      <c r="L4513" s="2">
        <f t="array" ref="L4513">XLOOKUP('Transaction Data'!$G4513,Product_Code,Unit_Price)</f>
        <v>11</v>
      </c>
      <c r="M4513" s="3">
        <f>'Transaction Data'!$F4513*'Transaction Data'!$K4513</f>
        <v>320</v>
      </c>
      <c r="N4513" s="3">
        <f>'Transaction Data'!$F4513*'Transaction Data'!$L4513</f>
        <v>352</v>
      </c>
      <c r="O4513" s="3">
        <f>'Transaction Data'!$N4513-'Transaction Data'!$M4513</f>
        <v>32</v>
      </c>
      <c r="P4513" s="2">
        <f>DATEDIF('Transaction Data'!$D4513,'Transaction Data'!$A4513,"y")</f>
        <v>74</v>
      </c>
      <c r="Q4513" s="2" t="str">
        <f>FLOOR('Transaction Data'!$P4513,15)&amp;"-"&amp;FLOOR('Transaction Data'!$P4513,15)+14</f>
        <v>60-74</v>
      </c>
      <c r="R4513" s="2" t="str">
        <f>IF('Transaction Data'!$L4513&lt;=10,"Less Expensive","Expensive")</f>
        <v>Expensive</v>
      </c>
      <c r="S4513" s="4">
        <f>WEEKDAY('Transaction Data'!$A4513)</f>
        <v>4</v>
      </c>
      <c r="T4513" s="2" t="str">
        <f>IF(WEEKDAY('Transaction Data'!$A4513,2)&lt;6,"Weekday","Weekend")</f>
        <v>Weekday</v>
      </c>
    </row>
    <row r="4514" ht="15.75" customHeight="1">
      <c r="A4514" s="1">
        <v>45355.0</v>
      </c>
      <c r="B4514" s="2" t="s">
        <v>4268</v>
      </c>
      <c r="C4514" s="2" t="s">
        <v>21</v>
      </c>
      <c r="D4514" s="1">
        <v>28249.0</v>
      </c>
      <c r="E4514" s="2" t="s">
        <v>27</v>
      </c>
      <c r="F4514" s="2">
        <v>101.0</v>
      </c>
      <c r="G4514" s="2" t="s">
        <v>55</v>
      </c>
      <c r="H4514" s="2" t="s">
        <v>49</v>
      </c>
      <c r="I4514" s="2" t="s">
        <v>25</v>
      </c>
      <c r="J4514" s="2" t="str">
        <f t="array" ref="J4514">XLOOKUP('Transaction Data'!$G4514,Product_Code,Biscuit_Brand)</f>
        <v>Vanilla Wafers</v>
      </c>
      <c r="K4514" s="2">
        <f t="array" ref="K4514">XLOOKUP('Transaction Data'!$G4514,Product_Code,Cost)</f>
        <v>18</v>
      </c>
      <c r="L4514" s="2">
        <f t="array" ref="L4514">XLOOKUP('Transaction Data'!$G4514,Product_Code,Unit_Price)</f>
        <v>36</v>
      </c>
      <c r="M4514" s="3">
        <f>'Transaction Data'!$F4514*'Transaction Data'!$K4514</f>
        <v>1818</v>
      </c>
      <c r="N4514" s="3">
        <f>'Transaction Data'!$F4514*'Transaction Data'!$L4514</f>
        <v>3636</v>
      </c>
      <c r="O4514" s="3">
        <f>'Transaction Data'!$N4514-'Transaction Data'!$M4514</f>
        <v>1818</v>
      </c>
      <c r="P4514" s="2">
        <f>DATEDIF('Transaction Data'!$D4514,'Transaction Data'!$A4514,"y")</f>
        <v>46</v>
      </c>
      <c r="Q4514" s="2" t="str">
        <f>FLOOR('Transaction Data'!$P4514,15)&amp;"-"&amp;FLOOR('Transaction Data'!$P4514,15)+14</f>
        <v>45-59</v>
      </c>
      <c r="R4514" s="2" t="str">
        <f>IF('Transaction Data'!$L4514&lt;=10,"Less Expensive","Expensive")</f>
        <v>Expensive</v>
      </c>
      <c r="S4514" s="4">
        <f>WEEKDAY('Transaction Data'!$A4514)</f>
        <v>2</v>
      </c>
      <c r="T4514" s="2" t="str">
        <f>IF(WEEKDAY('Transaction Data'!$A4514,2)&lt;6,"Weekday","Weekend")</f>
        <v>Weekday</v>
      </c>
    </row>
    <row r="4515" ht="15.75" customHeight="1">
      <c r="A4515" s="1">
        <v>45430.0</v>
      </c>
      <c r="B4515" s="2" t="s">
        <v>31</v>
      </c>
      <c r="C4515" s="2" t="s">
        <v>32</v>
      </c>
      <c r="D4515" s="1">
        <v>30576.0</v>
      </c>
      <c r="E4515" s="2" t="s">
        <v>27</v>
      </c>
      <c r="F4515" s="2">
        <v>398.0</v>
      </c>
      <c r="G4515" s="2" t="s">
        <v>33</v>
      </c>
      <c r="H4515" s="2" t="s">
        <v>52</v>
      </c>
      <c r="I4515" s="2" t="s">
        <v>25</v>
      </c>
      <c r="J4515" s="2" t="str">
        <f t="array" ref="J4515">XLOOKUP('Transaction Data'!$G4515,Product_Code,Biscuit_Brand)</f>
        <v>Caramel Biscuits</v>
      </c>
      <c r="K4515" s="2">
        <f t="array" ref="K4515">XLOOKUP('Transaction Data'!$G4515,Product_Code,Cost)</f>
        <v>18</v>
      </c>
      <c r="L4515" s="2">
        <f t="array" ref="L4515">XLOOKUP('Transaction Data'!$G4515,Product_Code,Unit_Price)</f>
        <v>22</v>
      </c>
      <c r="M4515" s="3">
        <f>'Transaction Data'!$F4515*'Transaction Data'!$K4515</f>
        <v>7164</v>
      </c>
      <c r="N4515" s="3">
        <f>'Transaction Data'!$F4515*'Transaction Data'!$L4515</f>
        <v>8756</v>
      </c>
      <c r="O4515" s="3">
        <f>'Transaction Data'!$N4515-'Transaction Data'!$M4515</f>
        <v>1592</v>
      </c>
      <c r="P4515" s="2">
        <f>DATEDIF('Transaction Data'!$D4515,'Transaction Data'!$A4515,"y")</f>
        <v>40</v>
      </c>
      <c r="Q4515" s="2" t="str">
        <f>FLOOR('Transaction Data'!$P4515,15)&amp;"-"&amp;FLOOR('Transaction Data'!$P4515,15)+14</f>
        <v>30-44</v>
      </c>
      <c r="R4515" s="2" t="str">
        <f>IF('Transaction Data'!$L4515&lt;=10,"Less Expensive","Expensive")</f>
        <v>Expensive</v>
      </c>
      <c r="S4515" s="4">
        <f>WEEKDAY('Transaction Data'!$A4515)</f>
        <v>7</v>
      </c>
      <c r="T4515" s="2" t="str">
        <f>IF(WEEKDAY('Transaction Data'!$A4515,2)&lt;6,"Weekday","Weekend")</f>
        <v>Weekend</v>
      </c>
    </row>
    <row r="4516" ht="15.75" customHeight="1">
      <c r="A4516" s="1">
        <v>45405.0</v>
      </c>
      <c r="B4516" s="2" t="s">
        <v>36</v>
      </c>
      <c r="C4516" s="2" t="s">
        <v>21</v>
      </c>
      <c r="D4516" s="1">
        <v>18597.0</v>
      </c>
      <c r="E4516" s="2" t="s">
        <v>63</v>
      </c>
      <c r="F4516" s="2">
        <v>14.0</v>
      </c>
      <c r="G4516" s="2" t="s">
        <v>48</v>
      </c>
      <c r="H4516" s="2" t="s">
        <v>34</v>
      </c>
      <c r="I4516" s="2" t="s">
        <v>25</v>
      </c>
      <c r="J4516" s="2" t="str">
        <f t="array" ref="J4516">XLOOKUP('Transaction Data'!$G4516,Product_Code,Biscuit_Brand)</f>
        <v>Lemon Crisps</v>
      </c>
      <c r="K4516" s="2">
        <f t="array" ref="K4516">XLOOKUP('Transaction Data'!$G4516,Product_Code,Cost)</f>
        <v>7</v>
      </c>
      <c r="L4516" s="2">
        <f t="array" ref="L4516">XLOOKUP('Transaction Data'!$G4516,Product_Code,Unit_Price)</f>
        <v>9</v>
      </c>
      <c r="M4516" s="3">
        <f>'Transaction Data'!$F4516*'Transaction Data'!$K4516</f>
        <v>98</v>
      </c>
      <c r="N4516" s="3">
        <f>'Transaction Data'!$F4516*'Transaction Data'!$L4516</f>
        <v>126</v>
      </c>
      <c r="O4516" s="3">
        <f>'Transaction Data'!$N4516-'Transaction Data'!$M4516</f>
        <v>28</v>
      </c>
      <c r="P4516" s="2">
        <f>DATEDIF('Transaction Data'!$D4516,'Transaction Data'!$A4516,"y")</f>
        <v>73</v>
      </c>
      <c r="Q4516" s="2" t="str">
        <f>FLOOR('Transaction Data'!$P4516,15)&amp;"-"&amp;FLOOR('Transaction Data'!$P4516,15)+14</f>
        <v>60-74</v>
      </c>
      <c r="R4516" s="2" t="str">
        <f>IF('Transaction Data'!$L4516&lt;=10,"Less Expensive","Expensive")</f>
        <v>Less Expensive</v>
      </c>
      <c r="S4516" s="4">
        <f>WEEKDAY('Transaction Data'!$A4516)</f>
        <v>3</v>
      </c>
      <c r="T4516" s="2" t="str">
        <f>IF(WEEKDAY('Transaction Data'!$A4516,2)&lt;6,"Weekday","Weekend")</f>
        <v>Weekday</v>
      </c>
    </row>
    <row r="4517" ht="15.75" customHeight="1">
      <c r="A4517" s="1">
        <v>45483.0</v>
      </c>
      <c r="B4517" s="2" t="s">
        <v>40</v>
      </c>
      <c r="C4517" s="2" t="s">
        <v>41</v>
      </c>
      <c r="D4517" s="1">
        <v>29114.0</v>
      </c>
      <c r="E4517" s="2" t="s">
        <v>22</v>
      </c>
      <c r="F4517" s="2">
        <v>96.0</v>
      </c>
      <c r="G4517" s="2" t="s">
        <v>28</v>
      </c>
      <c r="H4517" s="2" t="s">
        <v>34</v>
      </c>
      <c r="I4517" s="2" t="s">
        <v>30</v>
      </c>
      <c r="J4517" s="2" t="str">
        <f t="array" ref="J4517">XLOOKUP('Transaction Data'!$G4517,Product_Code,Biscuit_Brand)</f>
        <v>Shortbread</v>
      </c>
      <c r="K4517" s="2">
        <f t="array" ref="K4517">XLOOKUP('Transaction Data'!$G4517,Product_Code,Cost)</f>
        <v>10</v>
      </c>
      <c r="L4517" s="2">
        <f t="array" ref="L4517">XLOOKUP('Transaction Data'!$G4517,Product_Code,Unit_Price)</f>
        <v>45</v>
      </c>
      <c r="M4517" s="3">
        <f>'Transaction Data'!$F4517*'Transaction Data'!$K4517</f>
        <v>960</v>
      </c>
      <c r="N4517" s="3">
        <f>'Transaction Data'!$F4517*'Transaction Data'!$L4517</f>
        <v>4320</v>
      </c>
      <c r="O4517" s="3">
        <f>'Transaction Data'!$N4517-'Transaction Data'!$M4517</f>
        <v>3360</v>
      </c>
      <c r="P4517" s="2">
        <f>DATEDIF('Transaction Data'!$D4517,'Transaction Data'!$A4517,"y")</f>
        <v>44</v>
      </c>
      <c r="Q4517" s="2" t="str">
        <f>FLOOR('Transaction Data'!$P4517,15)&amp;"-"&amp;FLOOR('Transaction Data'!$P4517,15)+14</f>
        <v>30-44</v>
      </c>
      <c r="R4517" s="2" t="str">
        <f>IF('Transaction Data'!$L4517&lt;=10,"Less Expensive","Expensive")</f>
        <v>Expensive</v>
      </c>
      <c r="S4517" s="4">
        <f>WEEKDAY('Transaction Data'!$A4517)</f>
        <v>4</v>
      </c>
      <c r="T4517" s="2" t="str">
        <f>IF(WEEKDAY('Transaction Data'!$A4517,2)&lt;6,"Weekday","Weekend")</f>
        <v>Weekday</v>
      </c>
    </row>
    <row r="4518" ht="15.75" customHeight="1">
      <c r="A4518" s="1">
        <v>45295.0</v>
      </c>
      <c r="B4518" s="2" t="s">
        <v>1150</v>
      </c>
      <c r="C4518" s="2" t="s">
        <v>47</v>
      </c>
      <c r="D4518" s="1">
        <v>23745.0</v>
      </c>
      <c r="E4518" s="2" t="s">
        <v>22</v>
      </c>
      <c r="F4518" s="2">
        <v>411.0</v>
      </c>
      <c r="G4518" s="2" t="s">
        <v>48</v>
      </c>
      <c r="H4518" s="2" t="s">
        <v>39</v>
      </c>
      <c r="I4518" s="2" t="s">
        <v>25</v>
      </c>
      <c r="J4518" s="2" t="str">
        <f t="array" ref="J4518">XLOOKUP('Transaction Data'!$G4518,Product_Code,Biscuit_Brand)</f>
        <v>Lemon Crisps</v>
      </c>
      <c r="K4518" s="2">
        <f t="array" ref="K4518">XLOOKUP('Transaction Data'!$G4518,Product_Code,Cost)</f>
        <v>7</v>
      </c>
      <c r="L4518" s="2">
        <f t="array" ref="L4518">XLOOKUP('Transaction Data'!$G4518,Product_Code,Unit_Price)</f>
        <v>9</v>
      </c>
      <c r="M4518" s="3">
        <f>'Transaction Data'!$F4518*'Transaction Data'!$K4518</f>
        <v>2877</v>
      </c>
      <c r="N4518" s="3">
        <f>'Transaction Data'!$F4518*'Transaction Data'!$L4518</f>
        <v>3699</v>
      </c>
      <c r="O4518" s="3">
        <f>'Transaction Data'!$N4518-'Transaction Data'!$M4518</f>
        <v>822</v>
      </c>
      <c r="P4518" s="2">
        <f>DATEDIF('Transaction Data'!$D4518,'Transaction Data'!$A4518,"y")</f>
        <v>59</v>
      </c>
      <c r="Q4518" s="2" t="str">
        <f>FLOOR('Transaction Data'!$P4518,15)&amp;"-"&amp;FLOOR('Transaction Data'!$P4518,15)+14</f>
        <v>45-59</v>
      </c>
      <c r="R4518" s="2" t="str">
        <f>IF('Transaction Data'!$L4518&lt;=10,"Less Expensive","Expensive")</f>
        <v>Less Expensive</v>
      </c>
      <c r="S4518" s="4">
        <f>WEEKDAY('Transaction Data'!$A4518)</f>
        <v>5</v>
      </c>
      <c r="T4518" s="2" t="str">
        <f>IF(WEEKDAY('Transaction Data'!$A4518,2)&lt;6,"Weekday","Weekend")</f>
        <v>Weekday</v>
      </c>
    </row>
    <row r="4519" ht="15.75" customHeight="1">
      <c r="A4519" s="1">
        <v>45479.0</v>
      </c>
      <c r="B4519" s="2" t="s">
        <v>1151</v>
      </c>
      <c r="C4519" s="2" t="s">
        <v>65</v>
      </c>
      <c r="D4519" s="1">
        <v>22337.0</v>
      </c>
      <c r="E4519" s="2" t="s">
        <v>63</v>
      </c>
      <c r="F4519" s="2">
        <v>193.0</v>
      </c>
      <c r="G4519" s="2" t="s">
        <v>55</v>
      </c>
      <c r="H4519" s="2" t="s">
        <v>42</v>
      </c>
      <c r="I4519" s="2" t="s">
        <v>25</v>
      </c>
      <c r="J4519" s="2" t="str">
        <f t="array" ref="J4519">XLOOKUP('Transaction Data'!$G4519,Product_Code,Biscuit_Brand)</f>
        <v>Vanilla Wafers</v>
      </c>
      <c r="K4519" s="2">
        <f t="array" ref="K4519">XLOOKUP('Transaction Data'!$G4519,Product_Code,Cost)</f>
        <v>18</v>
      </c>
      <c r="L4519" s="2">
        <f t="array" ref="L4519">XLOOKUP('Transaction Data'!$G4519,Product_Code,Unit_Price)</f>
        <v>36</v>
      </c>
      <c r="M4519" s="3">
        <f>'Transaction Data'!$F4519*'Transaction Data'!$K4519</f>
        <v>3474</v>
      </c>
      <c r="N4519" s="3">
        <f>'Transaction Data'!$F4519*'Transaction Data'!$L4519</f>
        <v>6948</v>
      </c>
      <c r="O4519" s="3">
        <f>'Transaction Data'!$N4519-'Transaction Data'!$M4519</f>
        <v>3474</v>
      </c>
      <c r="P4519" s="2">
        <f>DATEDIF('Transaction Data'!$D4519,'Transaction Data'!$A4519,"y")</f>
        <v>63</v>
      </c>
      <c r="Q4519" s="2" t="str">
        <f>FLOOR('Transaction Data'!$P4519,15)&amp;"-"&amp;FLOOR('Transaction Data'!$P4519,15)+14</f>
        <v>60-74</v>
      </c>
      <c r="R4519" s="2" t="str">
        <f>IF('Transaction Data'!$L4519&lt;=10,"Less Expensive","Expensive")</f>
        <v>Expensive</v>
      </c>
      <c r="S4519" s="4">
        <f>WEEKDAY('Transaction Data'!$A4519)</f>
        <v>7</v>
      </c>
      <c r="T4519" s="2" t="str">
        <f>IF(WEEKDAY('Transaction Data'!$A4519,2)&lt;6,"Weekday","Weekend")</f>
        <v>Weekend</v>
      </c>
    </row>
    <row r="4520" ht="15.75" customHeight="1">
      <c r="A4520" s="1">
        <v>45353.0</v>
      </c>
      <c r="B4520" s="2" t="s">
        <v>4269</v>
      </c>
      <c r="C4520" s="2" t="s">
        <v>21</v>
      </c>
      <c r="D4520" s="1">
        <v>24154.0</v>
      </c>
      <c r="E4520" s="2" t="s">
        <v>22</v>
      </c>
      <c r="F4520" s="2">
        <v>69.0</v>
      </c>
      <c r="G4520" s="2" t="s">
        <v>33</v>
      </c>
      <c r="H4520" s="2" t="s">
        <v>45</v>
      </c>
      <c r="I4520" s="2" t="s">
        <v>35</v>
      </c>
      <c r="J4520" s="2" t="str">
        <f t="array" ref="J4520">XLOOKUP('Transaction Data'!$G4520,Product_Code,Biscuit_Brand)</f>
        <v>Caramel Biscuits</v>
      </c>
      <c r="K4520" s="2">
        <f t="array" ref="K4520">XLOOKUP('Transaction Data'!$G4520,Product_Code,Cost)</f>
        <v>18</v>
      </c>
      <c r="L4520" s="2">
        <f t="array" ref="L4520">XLOOKUP('Transaction Data'!$G4520,Product_Code,Unit_Price)</f>
        <v>22</v>
      </c>
      <c r="M4520" s="3">
        <f>'Transaction Data'!$F4520*'Transaction Data'!$K4520</f>
        <v>1242</v>
      </c>
      <c r="N4520" s="3">
        <f>'Transaction Data'!$F4520*'Transaction Data'!$L4520</f>
        <v>1518</v>
      </c>
      <c r="O4520" s="3">
        <f>'Transaction Data'!$N4520-'Transaction Data'!$M4520</f>
        <v>276</v>
      </c>
      <c r="P4520" s="2">
        <f>DATEDIF('Transaction Data'!$D4520,'Transaction Data'!$A4520,"y")</f>
        <v>58</v>
      </c>
      <c r="Q4520" s="2" t="str">
        <f>FLOOR('Transaction Data'!$P4520,15)&amp;"-"&amp;FLOOR('Transaction Data'!$P4520,15)+14</f>
        <v>45-59</v>
      </c>
      <c r="R4520" s="2" t="str">
        <f>IF('Transaction Data'!$L4520&lt;=10,"Less Expensive","Expensive")</f>
        <v>Expensive</v>
      </c>
      <c r="S4520" s="4">
        <f>WEEKDAY('Transaction Data'!$A4520)</f>
        <v>7</v>
      </c>
      <c r="T4520" s="2" t="str">
        <f>IF(WEEKDAY('Transaction Data'!$A4520,2)&lt;6,"Weekday","Weekend")</f>
        <v>Weekend</v>
      </c>
    </row>
    <row r="4521" ht="15.75" customHeight="1">
      <c r="A4521" s="1">
        <v>45467.0</v>
      </c>
      <c r="B4521" s="2" t="s">
        <v>31</v>
      </c>
      <c r="C4521" s="2" t="s">
        <v>32</v>
      </c>
      <c r="D4521" s="1">
        <v>19558.0</v>
      </c>
      <c r="E4521" s="2" t="s">
        <v>37</v>
      </c>
      <c r="F4521" s="2">
        <v>91.0</v>
      </c>
      <c r="G4521" s="2" t="s">
        <v>48</v>
      </c>
      <c r="H4521" s="2" t="s">
        <v>49</v>
      </c>
      <c r="I4521" s="2" t="s">
        <v>35</v>
      </c>
      <c r="J4521" s="2" t="str">
        <f t="array" ref="J4521">XLOOKUP('Transaction Data'!$G4521,Product_Code,Biscuit_Brand)</f>
        <v>Lemon Crisps</v>
      </c>
      <c r="K4521" s="2">
        <f t="array" ref="K4521">XLOOKUP('Transaction Data'!$G4521,Product_Code,Cost)</f>
        <v>7</v>
      </c>
      <c r="L4521" s="2">
        <f t="array" ref="L4521">XLOOKUP('Transaction Data'!$G4521,Product_Code,Unit_Price)</f>
        <v>9</v>
      </c>
      <c r="M4521" s="3">
        <f>'Transaction Data'!$F4521*'Transaction Data'!$K4521</f>
        <v>637</v>
      </c>
      <c r="N4521" s="3">
        <f>'Transaction Data'!$F4521*'Transaction Data'!$L4521</f>
        <v>819</v>
      </c>
      <c r="O4521" s="3">
        <f>'Transaction Data'!$N4521-'Transaction Data'!$M4521</f>
        <v>182</v>
      </c>
      <c r="P4521" s="2">
        <f>DATEDIF('Transaction Data'!$D4521,'Transaction Data'!$A4521,"y")</f>
        <v>70</v>
      </c>
      <c r="Q4521" s="2" t="str">
        <f>FLOOR('Transaction Data'!$P4521,15)&amp;"-"&amp;FLOOR('Transaction Data'!$P4521,15)+14</f>
        <v>60-74</v>
      </c>
      <c r="R4521" s="2" t="str">
        <f>IF('Transaction Data'!$L4521&lt;=10,"Less Expensive","Expensive")</f>
        <v>Less Expensive</v>
      </c>
      <c r="S4521" s="4">
        <f>WEEKDAY('Transaction Data'!$A4521)</f>
        <v>2</v>
      </c>
      <c r="T4521" s="2" t="str">
        <f>IF(WEEKDAY('Transaction Data'!$A4521,2)&lt;6,"Weekday","Weekend")</f>
        <v>Weekday</v>
      </c>
    </row>
    <row r="4522" ht="15.75" customHeight="1">
      <c r="A4522" s="1">
        <v>45346.0</v>
      </c>
      <c r="B4522" s="2" t="s">
        <v>36</v>
      </c>
      <c r="C4522" s="2" t="s">
        <v>21</v>
      </c>
      <c r="D4522" s="1">
        <v>26875.0</v>
      </c>
      <c r="E4522" s="2" t="s">
        <v>63</v>
      </c>
      <c r="F4522" s="2">
        <v>131.0</v>
      </c>
      <c r="G4522" s="2" t="s">
        <v>61</v>
      </c>
      <c r="H4522" s="2" t="s">
        <v>52</v>
      </c>
      <c r="I4522" s="2" t="s">
        <v>35</v>
      </c>
      <c r="J4522" s="2" t="str">
        <f t="array" ref="J4522">XLOOKUP('Transaction Data'!$G4522,Product_Code,Biscuit_Brand)</f>
        <v>Choco Delight</v>
      </c>
      <c r="K4522" s="2">
        <f t="array" ref="K4522">XLOOKUP('Transaction Data'!$G4522,Product_Code,Cost)</f>
        <v>3</v>
      </c>
      <c r="L4522" s="2">
        <f t="array" ref="L4522">XLOOKUP('Transaction Data'!$G4522,Product_Code,Unit_Price)</f>
        <v>5</v>
      </c>
      <c r="M4522" s="3">
        <f>'Transaction Data'!$F4522*'Transaction Data'!$K4522</f>
        <v>393</v>
      </c>
      <c r="N4522" s="3">
        <f>'Transaction Data'!$F4522*'Transaction Data'!$L4522</f>
        <v>655</v>
      </c>
      <c r="O4522" s="3">
        <f>'Transaction Data'!$N4522-'Transaction Data'!$M4522</f>
        <v>262</v>
      </c>
      <c r="P4522" s="2">
        <f>DATEDIF('Transaction Data'!$D4522,'Transaction Data'!$A4522,"y")</f>
        <v>50</v>
      </c>
      <c r="Q4522" s="2" t="str">
        <f>FLOOR('Transaction Data'!$P4522,15)&amp;"-"&amp;FLOOR('Transaction Data'!$P4522,15)+14</f>
        <v>45-59</v>
      </c>
      <c r="R4522" s="2" t="str">
        <f>IF('Transaction Data'!$L4522&lt;=10,"Less Expensive","Expensive")</f>
        <v>Less Expensive</v>
      </c>
      <c r="S4522" s="4">
        <f>WEEKDAY('Transaction Data'!$A4522)</f>
        <v>7</v>
      </c>
      <c r="T4522" s="2" t="str">
        <f>IF(WEEKDAY('Transaction Data'!$A4522,2)&lt;6,"Weekday","Weekend")</f>
        <v>Weekend</v>
      </c>
    </row>
    <row r="4523" ht="15.75" customHeight="1">
      <c r="A4523" s="1">
        <v>45435.0</v>
      </c>
      <c r="B4523" s="2" t="s">
        <v>40</v>
      </c>
      <c r="C4523" s="2" t="s">
        <v>41</v>
      </c>
      <c r="D4523" s="1">
        <v>21123.0</v>
      </c>
      <c r="E4523" s="2" t="s">
        <v>22</v>
      </c>
      <c r="F4523" s="2">
        <v>345.0</v>
      </c>
      <c r="G4523" s="2" t="s">
        <v>60</v>
      </c>
      <c r="H4523" s="2" t="s">
        <v>49</v>
      </c>
      <c r="I4523" s="2" t="s">
        <v>35</v>
      </c>
      <c r="J4523" s="2" t="str">
        <f t="array" ref="J4523">XLOOKUP('Transaction Data'!$G4523,Product_Code,Biscuit_Brand)</f>
        <v>Peanut Butter Bites</v>
      </c>
      <c r="K4523" s="2">
        <f t="array" ref="K4523">XLOOKUP('Transaction Data'!$G4523,Product_Code,Cost)</f>
        <v>5</v>
      </c>
      <c r="L4523" s="2">
        <f t="array" ref="L4523">XLOOKUP('Transaction Data'!$G4523,Product_Code,Unit_Price)</f>
        <v>7</v>
      </c>
      <c r="M4523" s="3">
        <f>'Transaction Data'!$F4523*'Transaction Data'!$K4523</f>
        <v>1725</v>
      </c>
      <c r="N4523" s="3">
        <f>'Transaction Data'!$F4523*'Transaction Data'!$L4523</f>
        <v>2415</v>
      </c>
      <c r="O4523" s="3">
        <f>'Transaction Data'!$N4523-'Transaction Data'!$M4523</f>
        <v>690</v>
      </c>
      <c r="P4523" s="2">
        <f>DATEDIF('Transaction Data'!$D4523,'Transaction Data'!$A4523,"y")</f>
        <v>66</v>
      </c>
      <c r="Q4523" s="2" t="str">
        <f>FLOOR('Transaction Data'!$P4523,15)&amp;"-"&amp;FLOOR('Transaction Data'!$P4523,15)+14</f>
        <v>60-74</v>
      </c>
      <c r="R4523" s="2" t="str">
        <f>IF('Transaction Data'!$L4523&lt;=10,"Less Expensive","Expensive")</f>
        <v>Less Expensive</v>
      </c>
      <c r="S4523" s="4">
        <f>WEEKDAY('Transaction Data'!$A4523)</f>
        <v>5</v>
      </c>
      <c r="T4523" s="2" t="str">
        <f>IF(WEEKDAY('Transaction Data'!$A4523,2)&lt;6,"Weekday","Weekend")</f>
        <v>Weekday</v>
      </c>
    </row>
    <row r="4524" ht="15.75" customHeight="1">
      <c r="A4524" s="1">
        <v>45413.0</v>
      </c>
      <c r="B4524" s="2" t="s">
        <v>1150</v>
      </c>
      <c r="C4524" s="2" t="s">
        <v>47</v>
      </c>
      <c r="D4524" s="1">
        <v>30579.0</v>
      </c>
      <c r="E4524" s="2" t="s">
        <v>37</v>
      </c>
      <c r="F4524" s="2">
        <v>117.0</v>
      </c>
      <c r="G4524" s="2" t="s">
        <v>28</v>
      </c>
      <c r="H4524" s="2" t="s">
        <v>52</v>
      </c>
      <c r="I4524" s="2" t="s">
        <v>25</v>
      </c>
      <c r="J4524" s="2" t="str">
        <f t="array" ref="J4524">XLOOKUP('Transaction Data'!$G4524,Product_Code,Biscuit_Brand)</f>
        <v>Shortbread</v>
      </c>
      <c r="K4524" s="2">
        <f t="array" ref="K4524">XLOOKUP('Transaction Data'!$G4524,Product_Code,Cost)</f>
        <v>10</v>
      </c>
      <c r="L4524" s="2">
        <f t="array" ref="L4524">XLOOKUP('Transaction Data'!$G4524,Product_Code,Unit_Price)</f>
        <v>45</v>
      </c>
      <c r="M4524" s="3">
        <f>'Transaction Data'!$F4524*'Transaction Data'!$K4524</f>
        <v>1170</v>
      </c>
      <c r="N4524" s="3">
        <f>'Transaction Data'!$F4524*'Transaction Data'!$L4524</f>
        <v>5265</v>
      </c>
      <c r="O4524" s="3">
        <f>'Transaction Data'!$N4524-'Transaction Data'!$M4524</f>
        <v>4095</v>
      </c>
      <c r="P4524" s="2">
        <f>DATEDIF('Transaction Data'!$D4524,'Transaction Data'!$A4524,"y")</f>
        <v>40</v>
      </c>
      <c r="Q4524" s="2" t="str">
        <f>FLOOR('Transaction Data'!$P4524,15)&amp;"-"&amp;FLOOR('Transaction Data'!$P4524,15)+14</f>
        <v>30-44</v>
      </c>
      <c r="R4524" s="2" t="str">
        <f>IF('Transaction Data'!$L4524&lt;=10,"Less Expensive","Expensive")</f>
        <v>Expensive</v>
      </c>
      <c r="S4524" s="4">
        <f>WEEKDAY('Transaction Data'!$A4524)</f>
        <v>4</v>
      </c>
      <c r="T4524" s="2" t="str">
        <f>IF(WEEKDAY('Transaction Data'!$A4524,2)&lt;6,"Weekday","Weekend")</f>
        <v>Weekday</v>
      </c>
    </row>
    <row r="4525" ht="15.75" customHeight="1">
      <c r="A4525" s="1">
        <v>45481.0</v>
      </c>
      <c r="B4525" s="2" t="s">
        <v>1151</v>
      </c>
      <c r="C4525" s="2" t="s">
        <v>65</v>
      </c>
      <c r="D4525" s="1">
        <v>30912.0</v>
      </c>
      <c r="E4525" s="2" t="s">
        <v>22</v>
      </c>
      <c r="F4525" s="2">
        <v>50.0</v>
      </c>
      <c r="G4525" s="2" t="s">
        <v>28</v>
      </c>
      <c r="H4525" s="2" t="s">
        <v>52</v>
      </c>
      <c r="I4525" s="2" t="s">
        <v>35</v>
      </c>
      <c r="J4525" s="2" t="str">
        <f t="array" ref="J4525">XLOOKUP('Transaction Data'!$G4525,Product_Code,Biscuit_Brand)</f>
        <v>Shortbread</v>
      </c>
      <c r="K4525" s="2">
        <f t="array" ref="K4525">XLOOKUP('Transaction Data'!$G4525,Product_Code,Cost)</f>
        <v>10</v>
      </c>
      <c r="L4525" s="2">
        <f t="array" ref="L4525">XLOOKUP('Transaction Data'!$G4525,Product_Code,Unit_Price)</f>
        <v>45</v>
      </c>
      <c r="M4525" s="3">
        <f>'Transaction Data'!$F4525*'Transaction Data'!$K4525</f>
        <v>500</v>
      </c>
      <c r="N4525" s="3">
        <f>'Transaction Data'!$F4525*'Transaction Data'!$L4525</f>
        <v>2250</v>
      </c>
      <c r="O4525" s="3">
        <f>'Transaction Data'!$N4525-'Transaction Data'!$M4525</f>
        <v>1750</v>
      </c>
      <c r="P4525" s="2">
        <f>DATEDIF('Transaction Data'!$D4525,'Transaction Data'!$A4525,"y")</f>
        <v>39</v>
      </c>
      <c r="Q4525" s="2" t="str">
        <f>FLOOR('Transaction Data'!$P4525,15)&amp;"-"&amp;FLOOR('Transaction Data'!$P4525,15)+14</f>
        <v>30-44</v>
      </c>
      <c r="R4525" s="2" t="str">
        <f>IF('Transaction Data'!$L4525&lt;=10,"Less Expensive","Expensive")</f>
        <v>Expensive</v>
      </c>
      <c r="S4525" s="4">
        <f>WEEKDAY('Transaction Data'!$A4525)</f>
        <v>2</v>
      </c>
      <c r="T4525" s="2" t="str">
        <f>IF(WEEKDAY('Transaction Data'!$A4525,2)&lt;6,"Weekday","Weekend")</f>
        <v>Weekday</v>
      </c>
    </row>
    <row r="4526" ht="15.75" customHeight="1">
      <c r="A4526" s="1">
        <v>45395.0</v>
      </c>
      <c r="B4526" s="2" t="s">
        <v>4270</v>
      </c>
      <c r="C4526" s="2" t="s">
        <v>21</v>
      </c>
      <c r="D4526" s="1">
        <v>36164.0</v>
      </c>
      <c r="E4526" s="2" t="s">
        <v>63</v>
      </c>
      <c r="F4526" s="2">
        <v>439.0</v>
      </c>
      <c r="G4526" s="2" t="s">
        <v>48</v>
      </c>
      <c r="H4526" s="2" t="s">
        <v>45</v>
      </c>
      <c r="I4526" s="2" t="s">
        <v>25</v>
      </c>
      <c r="J4526" s="2" t="str">
        <f t="array" ref="J4526">XLOOKUP('Transaction Data'!$G4526,Product_Code,Biscuit_Brand)</f>
        <v>Lemon Crisps</v>
      </c>
      <c r="K4526" s="2">
        <f t="array" ref="K4526">XLOOKUP('Transaction Data'!$G4526,Product_Code,Cost)</f>
        <v>7</v>
      </c>
      <c r="L4526" s="2">
        <f t="array" ref="L4526">XLOOKUP('Transaction Data'!$G4526,Product_Code,Unit_Price)</f>
        <v>9</v>
      </c>
      <c r="M4526" s="3">
        <f>'Transaction Data'!$F4526*'Transaction Data'!$K4526</f>
        <v>3073</v>
      </c>
      <c r="N4526" s="3">
        <f>'Transaction Data'!$F4526*'Transaction Data'!$L4526</f>
        <v>3951</v>
      </c>
      <c r="O4526" s="3">
        <f>'Transaction Data'!$N4526-'Transaction Data'!$M4526</f>
        <v>878</v>
      </c>
      <c r="P4526" s="2">
        <f>DATEDIF('Transaction Data'!$D4526,'Transaction Data'!$A4526,"y")</f>
        <v>25</v>
      </c>
      <c r="Q4526" s="2" t="str">
        <f>FLOOR('Transaction Data'!$P4526,15)&amp;"-"&amp;FLOOR('Transaction Data'!$P4526,15)+14</f>
        <v>15-29</v>
      </c>
      <c r="R4526" s="2" t="str">
        <f>IF('Transaction Data'!$L4526&lt;=10,"Less Expensive","Expensive")</f>
        <v>Less Expensive</v>
      </c>
      <c r="S4526" s="4">
        <f>WEEKDAY('Transaction Data'!$A4526)</f>
        <v>7</v>
      </c>
      <c r="T4526" s="2" t="str">
        <f>IF(WEEKDAY('Transaction Data'!$A4526,2)&lt;6,"Weekday","Weekend")</f>
        <v>Weekend</v>
      </c>
    </row>
    <row r="4527" ht="15.75" customHeight="1">
      <c r="A4527" s="1">
        <v>45339.0</v>
      </c>
      <c r="B4527" s="2" t="s">
        <v>4271</v>
      </c>
      <c r="C4527" s="2" t="s">
        <v>78</v>
      </c>
      <c r="D4527" s="1">
        <v>27328.0</v>
      </c>
      <c r="E4527" s="2" t="s">
        <v>63</v>
      </c>
      <c r="F4527" s="2">
        <v>74.0</v>
      </c>
      <c r="G4527" s="2" t="s">
        <v>38</v>
      </c>
      <c r="H4527" s="2" t="s">
        <v>49</v>
      </c>
      <c r="I4527" s="2" t="s">
        <v>35</v>
      </c>
      <c r="J4527" s="2" t="str">
        <f t="array" ref="J4527">XLOOKUP('Transaction Data'!$G4527,Product_Code,Biscuit_Brand)</f>
        <v>Ginger Snaps</v>
      </c>
      <c r="K4527" s="2">
        <f t="array" ref="K4527">XLOOKUP('Transaction Data'!$G4527,Product_Code,Cost)</f>
        <v>14</v>
      </c>
      <c r="L4527" s="2">
        <f t="array" ref="L4527">XLOOKUP('Transaction Data'!$G4527,Product_Code,Unit_Price)</f>
        <v>28</v>
      </c>
      <c r="M4527" s="3">
        <f>'Transaction Data'!$F4527*'Transaction Data'!$K4527</f>
        <v>1036</v>
      </c>
      <c r="N4527" s="3">
        <f>'Transaction Data'!$F4527*'Transaction Data'!$L4527</f>
        <v>2072</v>
      </c>
      <c r="O4527" s="3">
        <f>'Transaction Data'!$N4527-'Transaction Data'!$M4527</f>
        <v>1036</v>
      </c>
      <c r="P4527" s="2">
        <f>DATEDIF('Transaction Data'!$D4527,'Transaction Data'!$A4527,"y")</f>
        <v>49</v>
      </c>
      <c r="Q4527" s="2" t="str">
        <f>FLOOR('Transaction Data'!$P4527,15)&amp;"-"&amp;FLOOR('Transaction Data'!$P4527,15)+14</f>
        <v>45-59</v>
      </c>
      <c r="R4527" s="2" t="str">
        <f>IF('Transaction Data'!$L4527&lt;=10,"Less Expensive","Expensive")</f>
        <v>Expensive</v>
      </c>
      <c r="S4527" s="4">
        <f>WEEKDAY('Transaction Data'!$A4527)</f>
        <v>7</v>
      </c>
      <c r="T4527" s="2" t="str">
        <f>IF(WEEKDAY('Transaction Data'!$A4527,2)&lt;6,"Weekday","Weekend")</f>
        <v>Weekend</v>
      </c>
    </row>
    <row r="4528" ht="15.75" customHeight="1">
      <c r="A4528" s="1">
        <v>45458.0</v>
      </c>
      <c r="B4528" s="2" t="s">
        <v>31</v>
      </c>
      <c r="C4528" s="2" t="s">
        <v>32</v>
      </c>
      <c r="D4528" s="1">
        <v>28814.0</v>
      </c>
      <c r="E4528" s="2" t="s">
        <v>37</v>
      </c>
      <c r="F4528" s="2">
        <v>494.0</v>
      </c>
      <c r="G4528" s="2" t="s">
        <v>33</v>
      </c>
      <c r="H4528" s="2" t="s">
        <v>52</v>
      </c>
      <c r="I4528" s="2" t="s">
        <v>25</v>
      </c>
      <c r="J4528" s="2" t="str">
        <f t="array" ref="J4528">XLOOKUP('Transaction Data'!$G4528,Product_Code,Biscuit_Brand)</f>
        <v>Caramel Biscuits</v>
      </c>
      <c r="K4528" s="2">
        <f t="array" ref="K4528">XLOOKUP('Transaction Data'!$G4528,Product_Code,Cost)</f>
        <v>18</v>
      </c>
      <c r="L4528" s="2">
        <f t="array" ref="L4528">XLOOKUP('Transaction Data'!$G4528,Product_Code,Unit_Price)</f>
        <v>22</v>
      </c>
      <c r="M4528" s="3">
        <f>'Transaction Data'!$F4528*'Transaction Data'!$K4528</f>
        <v>8892</v>
      </c>
      <c r="N4528" s="3">
        <f>'Transaction Data'!$F4528*'Transaction Data'!$L4528</f>
        <v>10868</v>
      </c>
      <c r="O4528" s="3">
        <f>'Transaction Data'!$N4528-'Transaction Data'!$M4528</f>
        <v>1976</v>
      </c>
      <c r="P4528" s="2">
        <f>DATEDIF('Transaction Data'!$D4528,'Transaction Data'!$A4528,"y")</f>
        <v>45</v>
      </c>
      <c r="Q4528" s="2" t="str">
        <f>FLOOR('Transaction Data'!$P4528,15)&amp;"-"&amp;FLOOR('Transaction Data'!$P4528,15)+14</f>
        <v>45-59</v>
      </c>
      <c r="R4528" s="2" t="str">
        <f>IF('Transaction Data'!$L4528&lt;=10,"Less Expensive","Expensive")</f>
        <v>Expensive</v>
      </c>
      <c r="S4528" s="4">
        <f>WEEKDAY('Transaction Data'!$A4528)</f>
        <v>7</v>
      </c>
      <c r="T4528" s="2" t="str">
        <f>IF(WEEKDAY('Transaction Data'!$A4528,2)&lt;6,"Weekday","Weekend")</f>
        <v>Weekend</v>
      </c>
    </row>
    <row r="4529" ht="15.75" customHeight="1">
      <c r="A4529" s="1">
        <v>45292.0</v>
      </c>
      <c r="B4529" s="2" t="s">
        <v>36</v>
      </c>
      <c r="C4529" s="2" t="s">
        <v>21</v>
      </c>
      <c r="D4529" s="1">
        <v>26842.0</v>
      </c>
      <c r="E4529" s="2" t="s">
        <v>22</v>
      </c>
      <c r="F4529" s="2">
        <v>177.0</v>
      </c>
      <c r="G4529" s="2" t="s">
        <v>44</v>
      </c>
      <c r="H4529" s="2" t="s">
        <v>49</v>
      </c>
      <c r="I4529" s="2" t="s">
        <v>35</v>
      </c>
      <c r="J4529" s="2" t="str">
        <f t="array" ref="J4529">XLOOKUP('Transaction Data'!$G4529,Product_Code,Biscuit_Brand)</f>
        <v>Butter Crunch</v>
      </c>
      <c r="K4529" s="2">
        <f t="array" ref="K4529">XLOOKUP('Transaction Data'!$G4529,Product_Code,Cost)</f>
        <v>10</v>
      </c>
      <c r="L4529" s="2">
        <f t="array" ref="L4529">XLOOKUP('Transaction Data'!$G4529,Product_Code,Unit_Price)</f>
        <v>11</v>
      </c>
      <c r="M4529" s="3">
        <f>'Transaction Data'!$F4529*'Transaction Data'!$K4529</f>
        <v>1770</v>
      </c>
      <c r="N4529" s="3">
        <f>'Transaction Data'!$F4529*'Transaction Data'!$L4529</f>
        <v>1947</v>
      </c>
      <c r="O4529" s="3">
        <f>'Transaction Data'!$N4529-'Transaction Data'!$M4529</f>
        <v>177</v>
      </c>
      <c r="P4529" s="2">
        <f>DATEDIF('Transaction Data'!$D4529,'Transaction Data'!$A4529,"y")</f>
        <v>50</v>
      </c>
      <c r="Q4529" s="2" t="str">
        <f>FLOOR('Transaction Data'!$P4529,15)&amp;"-"&amp;FLOOR('Transaction Data'!$P4529,15)+14</f>
        <v>45-59</v>
      </c>
      <c r="R4529" s="2" t="str">
        <f>IF('Transaction Data'!$L4529&lt;=10,"Less Expensive","Expensive")</f>
        <v>Expensive</v>
      </c>
      <c r="S4529" s="4">
        <f>WEEKDAY('Transaction Data'!$A4529)</f>
        <v>2</v>
      </c>
      <c r="T4529" s="2" t="str">
        <f>IF(WEEKDAY('Transaction Data'!$A4529,2)&lt;6,"Weekday","Weekend")</f>
        <v>Weekday</v>
      </c>
    </row>
    <row r="4530" ht="15.75" customHeight="1">
      <c r="A4530" s="1">
        <v>45434.0</v>
      </c>
      <c r="B4530" s="2" t="s">
        <v>40</v>
      </c>
      <c r="C4530" s="2" t="s">
        <v>41</v>
      </c>
      <c r="D4530" s="1">
        <v>18678.0</v>
      </c>
      <c r="E4530" s="2" t="s">
        <v>22</v>
      </c>
      <c r="F4530" s="2">
        <v>220.0</v>
      </c>
      <c r="G4530" s="2" t="s">
        <v>38</v>
      </c>
      <c r="H4530" s="2" t="s">
        <v>52</v>
      </c>
      <c r="I4530" s="2" t="s">
        <v>35</v>
      </c>
      <c r="J4530" s="2" t="str">
        <f t="array" ref="J4530">XLOOKUP('Transaction Data'!$G4530,Product_Code,Biscuit_Brand)</f>
        <v>Ginger Snaps</v>
      </c>
      <c r="K4530" s="2">
        <f t="array" ref="K4530">XLOOKUP('Transaction Data'!$G4530,Product_Code,Cost)</f>
        <v>14</v>
      </c>
      <c r="L4530" s="2">
        <f t="array" ref="L4530">XLOOKUP('Transaction Data'!$G4530,Product_Code,Unit_Price)</f>
        <v>28</v>
      </c>
      <c r="M4530" s="3">
        <f>'Transaction Data'!$F4530*'Transaction Data'!$K4530</f>
        <v>3080</v>
      </c>
      <c r="N4530" s="3">
        <f>'Transaction Data'!$F4530*'Transaction Data'!$L4530</f>
        <v>6160</v>
      </c>
      <c r="O4530" s="3">
        <f>'Transaction Data'!$N4530-'Transaction Data'!$M4530</f>
        <v>3080</v>
      </c>
      <c r="P4530" s="2">
        <f>DATEDIF('Transaction Data'!$D4530,'Transaction Data'!$A4530,"y")</f>
        <v>73</v>
      </c>
      <c r="Q4530" s="2" t="str">
        <f>FLOOR('Transaction Data'!$P4530,15)&amp;"-"&amp;FLOOR('Transaction Data'!$P4530,15)+14</f>
        <v>60-74</v>
      </c>
      <c r="R4530" s="2" t="str">
        <f>IF('Transaction Data'!$L4530&lt;=10,"Less Expensive","Expensive")</f>
        <v>Expensive</v>
      </c>
      <c r="S4530" s="4">
        <f>WEEKDAY('Transaction Data'!$A4530)</f>
        <v>4</v>
      </c>
      <c r="T4530" s="2" t="str">
        <f>IF(WEEKDAY('Transaction Data'!$A4530,2)&lt;6,"Weekday","Weekend")</f>
        <v>Weekday</v>
      </c>
    </row>
    <row r="4531" ht="15.75" customHeight="1">
      <c r="A4531" s="1">
        <v>45396.0</v>
      </c>
      <c r="B4531" s="2" t="s">
        <v>1150</v>
      </c>
      <c r="C4531" s="2" t="s">
        <v>47</v>
      </c>
      <c r="D4531" s="1">
        <v>33133.0</v>
      </c>
      <c r="E4531" s="2" t="s">
        <v>63</v>
      </c>
      <c r="F4531" s="2">
        <v>64.0</v>
      </c>
      <c r="G4531" s="2" t="s">
        <v>44</v>
      </c>
      <c r="H4531" s="2" t="s">
        <v>34</v>
      </c>
      <c r="I4531" s="2" t="s">
        <v>25</v>
      </c>
      <c r="J4531" s="2" t="str">
        <f t="array" ref="J4531">XLOOKUP('Transaction Data'!$G4531,Product_Code,Biscuit_Brand)</f>
        <v>Butter Crunch</v>
      </c>
      <c r="K4531" s="2">
        <f t="array" ref="K4531">XLOOKUP('Transaction Data'!$G4531,Product_Code,Cost)</f>
        <v>10</v>
      </c>
      <c r="L4531" s="2">
        <f t="array" ref="L4531">XLOOKUP('Transaction Data'!$G4531,Product_Code,Unit_Price)</f>
        <v>11</v>
      </c>
      <c r="M4531" s="3">
        <f>'Transaction Data'!$F4531*'Transaction Data'!$K4531</f>
        <v>640</v>
      </c>
      <c r="N4531" s="3">
        <f>'Transaction Data'!$F4531*'Transaction Data'!$L4531</f>
        <v>704</v>
      </c>
      <c r="O4531" s="3">
        <f>'Transaction Data'!$N4531-'Transaction Data'!$M4531</f>
        <v>64</v>
      </c>
      <c r="P4531" s="2">
        <f>DATEDIF('Transaction Data'!$D4531,'Transaction Data'!$A4531,"y")</f>
        <v>33</v>
      </c>
      <c r="Q4531" s="2" t="str">
        <f>FLOOR('Transaction Data'!$P4531,15)&amp;"-"&amp;FLOOR('Transaction Data'!$P4531,15)+14</f>
        <v>30-44</v>
      </c>
      <c r="R4531" s="2" t="str">
        <f>IF('Transaction Data'!$L4531&lt;=10,"Less Expensive","Expensive")</f>
        <v>Expensive</v>
      </c>
      <c r="S4531" s="4">
        <f>WEEKDAY('Transaction Data'!$A4531)</f>
        <v>1</v>
      </c>
      <c r="T4531" s="2" t="str">
        <f>IF(WEEKDAY('Transaction Data'!$A4531,2)&lt;6,"Weekday","Weekend")</f>
        <v>Weekend</v>
      </c>
    </row>
    <row r="4532" ht="15.75" customHeight="1">
      <c r="A4532" s="1">
        <v>45342.0</v>
      </c>
      <c r="B4532" s="2" t="s">
        <v>1151</v>
      </c>
      <c r="C4532" s="2" t="s">
        <v>65</v>
      </c>
      <c r="D4532" s="1">
        <v>19224.0</v>
      </c>
      <c r="E4532" s="2" t="s">
        <v>22</v>
      </c>
      <c r="F4532" s="2">
        <v>188.0</v>
      </c>
      <c r="G4532" s="2" t="s">
        <v>28</v>
      </c>
      <c r="H4532" s="2" t="s">
        <v>34</v>
      </c>
      <c r="I4532" s="2" t="s">
        <v>25</v>
      </c>
      <c r="J4532" s="2" t="str">
        <f t="array" ref="J4532">XLOOKUP('Transaction Data'!$G4532,Product_Code,Biscuit_Brand)</f>
        <v>Shortbread</v>
      </c>
      <c r="K4532" s="2">
        <f t="array" ref="K4532">XLOOKUP('Transaction Data'!$G4532,Product_Code,Cost)</f>
        <v>10</v>
      </c>
      <c r="L4532" s="2">
        <f t="array" ref="L4532">XLOOKUP('Transaction Data'!$G4532,Product_Code,Unit_Price)</f>
        <v>45</v>
      </c>
      <c r="M4532" s="3">
        <f>'Transaction Data'!$F4532*'Transaction Data'!$K4532</f>
        <v>1880</v>
      </c>
      <c r="N4532" s="3">
        <f>'Transaction Data'!$F4532*'Transaction Data'!$L4532</f>
        <v>8460</v>
      </c>
      <c r="O4532" s="3">
        <f>'Transaction Data'!$N4532-'Transaction Data'!$M4532</f>
        <v>6580</v>
      </c>
      <c r="P4532" s="2">
        <f>DATEDIF('Transaction Data'!$D4532,'Transaction Data'!$A4532,"y")</f>
        <v>71</v>
      </c>
      <c r="Q4532" s="2" t="str">
        <f>FLOOR('Transaction Data'!$P4532,15)&amp;"-"&amp;FLOOR('Transaction Data'!$P4532,15)+14</f>
        <v>60-74</v>
      </c>
      <c r="R4532" s="2" t="str">
        <f>IF('Transaction Data'!$L4532&lt;=10,"Less Expensive","Expensive")</f>
        <v>Expensive</v>
      </c>
      <c r="S4532" s="4">
        <f>WEEKDAY('Transaction Data'!$A4532)</f>
        <v>3</v>
      </c>
      <c r="T4532" s="2" t="str">
        <f>IF(WEEKDAY('Transaction Data'!$A4532,2)&lt;6,"Weekday","Weekend")</f>
        <v>Weekday</v>
      </c>
    </row>
    <row r="4533" ht="15.75" customHeight="1">
      <c r="A4533" s="1">
        <v>45403.0</v>
      </c>
      <c r="B4533" s="2" t="s">
        <v>4272</v>
      </c>
      <c r="C4533" s="2" t="s">
        <v>32</v>
      </c>
      <c r="D4533" s="1">
        <v>29945.0</v>
      </c>
      <c r="E4533" s="2" t="s">
        <v>63</v>
      </c>
      <c r="F4533" s="2">
        <v>135.0</v>
      </c>
      <c r="G4533" s="2" t="s">
        <v>61</v>
      </c>
      <c r="H4533" s="2" t="s">
        <v>39</v>
      </c>
      <c r="I4533" s="2" t="s">
        <v>30</v>
      </c>
      <c r="J4533" s="2" t="str">
        <f t="array" ref="J4533">XLOOKUP('Transaction Data'!$G4533,Product_Code,Biscuit_Brand)</f>
        <v>Choco Delight</v>
      </c>
      <c r="K4533" s="2">
        <f t="array" ref="K4533">XLOOKUP('Transaction Data'!$G4533,Product_Code,Cost)</f>
        <v>3</v>
      </c>
      <c r="L4533" s="2">
        <f t="array" ref="L4533">XLOOKUP('Transaction Data'!$G4533,Product_Code,Unit_Price)</f>
        <v>5</v>
      </c>
      <c r="M4533" s="3">
        <f>'Transaction Data'!$F4533*'Transaction Data'!$K4533</f>
        <v>405</v>
      </c>
      <c r="N4533" s="3">
        <f>'Transaction Data'!$F4533*'Transaction Data'!$L4533</f>
        <v>675</v>
      </c>
      <c r="O4533" s="3">
        <f>'Transaction Data'!$N4533-'Transaction Data'!$M4533</f>
        <v>270</v>
      </c>
      <c r="P4533" s="2">
        <f>DATEDIF('Transaction Data'!$D4533,'Transaction Data'!$A4533,"y")</f>
        <v>42</v>
      </c>
      <c r="Q4533" s="2" t="str">
        <f>FLOOR('Transaction Data'!$P4533,15)&amp;"-"&amp;FLOOR('Transaction Data'!$P4533,15)+14</f>
        <v>30-44</v>
      </c>
      <c r="R4533" s="2" t="str">
        <f>IF('Transaction Data'!$L4533&lt;=10,"Less Expensive","Expensive")</f>
        <v>Less Expensive</v>
      </c>
      <c r="S4533" s="4">
        <f>WEEKDAY('Transaction Data'!$A4533)</f>
        <v>1</v>
      </c>
      <c r="T4533" s="2" t="str">
        <f>IF(WEEKDAY('Transaction Data'!$A4533,2)&lt;6,"Weekday","Weekend")</f>
        <v>Weekend</v>
      </c>
    </row>
    <row r="4534" ht="15.75" customHeight="1">
      <c r="A4534" s="1">
        <v>45366.0</v>
      </c>
      <c r="B4534" s="2" t="s">
        <v>4273</v>
      </c>
      <c r="C4534" s="2" t="s">
        <v>72</v>
      </c>
      <c r="D4534" s="1">
        <v>19691.0</v>
      </c>
      <c r="E4534" s="2" t="s">
        <v>27</v>
      </c>
      <c r="F4534" s="2">
        <v>133.0</v>
      </c>
      <c r="G4534" s="2" t="s">
        <v>23</v>
      </c>
      <c r="H4534" s="2" t="s">
        <v>42</v>
      </c>
      <c r="I4534" s="2" t="s">
        <v>25</v>
      </c>
      <c r="J4534" s="2" t="str">
        <f t="array" ref="J4534">XLOOKUP('Transaction Data'!$G4534,Product_Code,Biscuit_Brand)</f>
        <v>Cinnamon Swirls</v>
      </c>
      <c r="K4534" s="2">
        <f t="array" ref="K4534">XLOOKUP('Transaction Data'!$G4534,Product_Code,Cost)</f>
        <v>10</v>
      </c>
      <c r="L4534" s="2">
        <f t="array" ref="L4534">XLOOKUP('Transaction Data'!$G4534,Product_Code,Unit_Price)</f>
        <v>14</v>
      </c>
      <c r="M4534" s="3">
        <f>'Transaction Data'!$F4534*'Transaction Data'!$K4534</f>
        <v>1330</v>
      </c>
      <c r="N4534" s="3">
        <f>'Transaction Data'!$F4534*'Transaction Data'!$L4534</f>
        <v>1862</v>
      </c>
      <c r="O4534" s="3">
        <f>'Transaction Data'!$N4534-'Transaction Data'!$M4534</f>
        <v>532</v>
      </c>
      <c r="P4534" s="2">
        <f>DATEDIF('Transaction Data'!$D4534,'Transaction Data'!$A4534,"y")</f>
        <v>70</v>
      </c>
      <c r="Q4534" s="2" t="str">
        <f>FLOOR('Transaction Data'!$P4534,15)&amp;"-"&amp;FLOOR('Transaction Data'!$P4534,15)+14</f>
        <v>60-74</v>
      </c>
      <c r="R4534" s="2" t="str">
        <f>IF('Transaction Data'!$L4534&lt;=10,"Less Expensive","Expensive")</f>
        <v>Expensive</v>
      </c>
      <c r="S4534" s="4">
        <f>WEEKDAY('Transaction Data'!$A4534)</f>
        <v>6</v>
      </c>
      <c r="T4534" s="2" t="str">
        <f>IF(WEEKDAY('Transaction Data'!$A4534,2)&lt;6,"Weekday","Weekend")</f>
        <v>Weekday</v>
      </c>
    </row>
    <row r="4535" ht="15.75" customHeight="1">
      <c r="A4535" s="1">
        <v>45373.0</v>
      </c>
      <c r="B4535" s="2" t="s">
        <v>4274</v>
      </c>
      <c r="C4535" s="2" t="s">
        <v>51</v>
      </c>
      <c r="D4535" s="1">
        <v>24193.0</v>
      </c>
      <c r="E4535" s="2" t="s">
        <v>37</v>
      </c>
      <c r="F4535" s="2">
        <v>298.0</v>
      </c>
      <c r="G4535" s="2" t="s">
        <v>33</v>
      </c>
      <c r="H4535" s="2" t="s">
        <v>45</v>
      </c>
      <c r="I4535" s="2" t="s">
        <v>35</v>
      </c>
      <c r="J4535" s="2" t="str">
        <f t="array" ref="J4535">XLOOKUP('Transaction Data'!$G4535,Product_Code,Biscuit_Brand)</f>
        <v>Caramel Biscuits</v>
      </c>
      <c r="K4535" s="2">
        <f t="array" ref="K4535">XLOOKUP('Transaction Data'!$G4535,Product_Code,Cost)</f>
        <v>18</v>
      </c>
      <c r="L4535" s="2">
        <f t="array" ref="L4535">XLOOKUP('Transaction Data'!$G4535,Product_Code,Unit_Price)</f>
        <v>22</v>
      </c>
      <c r="M4535" s="3">
        <f>'Transaction Data'!$F4535*'Transaction Data'!$K4535</f>
        <v>5364</v>
      </c>
      <c r="N4535" s="3">
        <f>'Transaction Data'!$F4535*'Transaction Data'!$L4535</f>
        <v>6556</v>
      </c>
      <c r="O4535" s="3">
        <f>'Transaction Data'!$N4535-'Transaction Data'!$M4535</f>
        <v>1192</v>
      </c>
      <c r="P4535" s="2">
        <f>DATEDIF('Transaction Data'!$D4535,'Transaction Data'!$A4535,"y")</f>
        <v>57</v>
      </c>
      <c r="Q4535" s="2" t="str">
        <f>FLOOR('Transaction Data'!$P4535,15)&amp;"-"&amp;FLOOR('Transaction Data'!$P4535,15)+14</f>
        <v>45-59</v>
      </c>
      <c r="R4535" s="2" t="str">
        <f>IF('Transaction Data'!$L4535&lt;=10,"Less Expensive","Expensive")</f>
        <v>Expensive</v>
      </c>
      <c r="S4535" s="4">
        <f>WEEKDAY('Transaction Data'!$A4535)</f>
        <v>6</v>
      </c>
      <c r="T4535" s="2" t="str">
        <f>IF(WEEKDAY('Transaction Data'!$A4535,2)&lt;6,"Weekday","Weekend")</f>
        <v>Weekday</v>
      </c>
    </row>
    <row r="4536" ht="15.75" customHeight="1">
      <c r="A4536" s="1">
        <v>45319.0</v>
      </c>
      <c r="B4536" s="2" t="s">
        <v>4275</v>
      </c>
      <c r="C4536" s="2" t="s">
        <v>65</v>
      </c>
      <c r="D4536" s="1">
        <v>34624.0</v>
      </c>
      <c r="E4536" s="2" t="s">
        <v>37</v>
      </c>
      <c r="F4536" s="2">
        <v>328.0</v>
      </c>
      <c r="G4536" s="2" t="s">
        <v>61</v>
      </c>
      <c r="H4536" s="2" t="s">
        <v>49</v>
      </c>
      <c r="I4536" s="2" t="s">
        <v>25</v>
      </c>
      <c r="J4536" s="2" t="str">
        <f t="array" ref="J4536">XLOOKUP('Transaction Data'!$G4536,Product_Code,Biscuit_Brand)</f>
        <v>Choco Delight</v>
      </c>
      <c r="K4536" s="2">
        <f t="array" ref="K4536">XLOOKUP('Transaction Data'!$G4536,Product_Code,Cost)</f>
        <v>3</v>
      </c>
      <c r="L4536" s="2">
        <f t="array" ref="L4536">XLOOKUP('Transaction Data'!$G4536,Product_Code,Unit_Price)</f>
        <v>5</v>
      </c>
      <c r="M4536" s="3">
        <f>'Transaction Data'!$F4536*'Transaction Data'!$K4536</f>
        <v>984</v>
      </c>
      <c r="N4536" s="3">
        <f>'Transaction Data'!$F4536*'Transaction Data'!$L4536</f>
        <v>1640</v>
      </c>
      <c r="O4536" s="3">
        <f>'Transaction Data'!$N4536-'Transaction Data'!$M4536</f>
        <v>656</v>
      </c>
      <c r="P4536" s="2">
        <f>DATEDIF('Transaction Data'!$D4536,'Transaction Data'!$A4536,"y")</f>
        <v>29</v>
      </c>
      <c r="Q4536" s="2" t="str">
        <f>FLOOR('Transaction Data'!$P4536,15)&amp;"-"&amp;FLOOR('Transaction Data'!$P4536,15)+14</f>
        <v>15-29</v>
      </c>
      <c r="R4536" s="2" t="str">
        <f>IF('Transaction Data'!$L4536&lt;=10,"Less Expensive","Expensive")</f>
        <v>Less Expensive</v>
      </c>
      <c r="S4536" s="4">
        <f>WEEKDAY('Transaction Data'!$A4536)</f>
        <v>1</v>
      </c>
      <c r="T4536" s="2" t="str">
        <f>IF(WEEKDAY('Transaction Data'!$A4536,2)&lt;6,"Weekday","Weekend")</f>
        <v>Weekend</v>
      </c>
    </row>
    <row r="4537" ht="15.75" customHeight="1">
      <c r="A4537" s="1">
        <v>45402.0</v>
      </c>
      <c r="B4537" s="2" t="s">
        <v>4276</v>
      </c>
      <c r="C4537" s="2" t="s">
        <v>47</v>
      </c>
      <c r="D4537" s="1">
        <v>34793.0</v>
      </c>
      <c r="E4537" s="2" t="s">
        <v>37</v>
      </c>
      <c r="F4537" s="2">
        <v>388.0</v>
      </c>
      <c r="G4537" s="2" t="s">
        <v>48</v>
      </c>
      <c r="H4537" s="2" t="s">
        <v>52</v>
      </c>
      <c r="I4537" s="2" t="s">
        <v>35</v>
      </c>
      <c r="J4537" s="2" t="str">
        <f t="array" ref="J4537">XLOOKUP('Transaction Data'!$G4537,Product_Code,Biscuit_Brand)</f>
        <v>Lemon Crisps</v>
      </c>
      <c r="K4537" s="2">
        <f t="array" ref="K4537">XLOOKUP('Transaction Data'!$G4537,Product_Code,Cost)</f>
        <v>7</v>
      </c>
      <c r="L4537" s="2">
        <f t="array" ref="L4537">XLOOKUP('Transaction Data'!$G4537,Product_Code,Unit_Price)</f>
        <v>9</v>
      </c>
      <c r="M4537" s="3">
        <f>'Transaction Data'!$F4537*'Transaction Data'!$K4537</f>
        <v>2716</v>
      </c>
      <c r="N4537" s="3">
        <f>'Transaction Data'!$F4537*'Transaction Data'!$L4537</f>
        <v>3492</v>
      </c>
      <c r="O4537" s="3">
        <f>'Transaction Data'!$N4537-'Transaction Data'!$M4537</f>
        <v>776</v>
      </c>
      <c r="P4537" s="2">
        <f>DATEDIF('Transaction Data'!$D4537,'Transaction Data'!$A4537,"y")</f>
        <v>29</v>
      </c>
      <c r="Q4537" s="2" t="str">
        <f>FLOOR('Transaction Data'!$P4537,15)&amp;"-"&amp;FLOOR('Transaction Data'!$P4537,15)+14</f>
        <v>15-29</v>
      </c>
      <c r="R4537" s="2" t="str">
        <f>IF('Transaction Data'!$L4537&lt;=10,"Less Expensive","Expensive")</f>
        <v>Less Expensive</v>
      </c>
      <c r="S4537" s="4">
        <f>WEEKDAY('Transaction Data'!$A4537)</f>
        <v>7</v>
      </c>
      <c r="T4537" s="2" t="str">
        <f>IF(WEEKDAY('Transaction Data'!$A4537,2)&lt;6,"Weekday","Weekend")</f>
        <v>Weekend</v>
      </c>
    </row>
    <row r="4538" ht="15.75" customHeight="1">
      <c r="A4538" s="1">
        <v>45486.0</v>
      </c>
      <c r="B4538" s="2" t="s">
        <v>4277</v>
      </c>
      <c r="C4538" s="2" t="s">
        <v>72</v>
      </c>
      <c r="D4538" s="1">
        <v>37106.0</v>
      </c>
      <c r="E4538" s="2" t="s">
        <v>37</v>
      </c>
      <c r="F4538" s="2">
        <v>326.0</v>
      </c>
      <c r="G4538" s="2" t="s">
        <v>61</v>
      </c>
      <c r="H4538" s="2" t="s">
        <v>49</v>
      </c>
      <c r="I4538" s="2" t="s">
        <v>35</v>
      </c>
      <c r="J4538" s="2" t="str">
        <f t="array" ref="J4538">XLOOKUP('Transaction Data'!$G4538,Product_Code,Biscuit_Brand)</f>
        <v>Choco Delight</v>
      </c>
      <c r="K4538" s="2">
        <f t="array" ref="K4538">XLOOKUP('Transaction Data'!$G4538,Product_Code,Cost)</f>
        <v>3</v>
      </c>
      <c r="L4538" s="2">
        <f t="array" ref="L4538">XLOOKUP('Transaction Data'!$G4538,Product_Code,Unit_Price)</f>
        <v>5</v>
      </c>
      <c r="M4538" s="3">
        <f>'Transaction Data'!$F4538*'Transaction Data'!$K4538</f>
        <v>978</v>
      </c>
      <c r="N4538" s="3">
        <f>'Transaction Data'!$F4538*'Transaction Data'!$L4538</f>
        <v>1630</v>
      </c>
      <c r="O4538" s="3">
        <f>'Transaction Data'!$N4538-'Transaction Data'!$M4538</f>
        <v>652</v>
      </c>
      <c r="P4538" s="2">
        <f>DATEDIF('Transaction Data'!$D4538,'Transaction Data'!$A4538,"y")</f>
        <v>22</v>
      </c>
      <c r="Q4538" s="2" t="str">
        <f>FLOOR('Transaction Data'!$P4538,15)&amp;"-"&amp;FLOOR('Transaction Data'!$P4538,15)+14</f>
        <v>15-29</v>
      </c>
      <c r="R4538" s="2" t="str">
        <f>IF('Transaction Data'!$L4538&lt;=10,"Less Expensive","Expensive")</f>
        <v>Less Expensive</v>
      </c>
      <c r="S4538" s="4">
        <f>WEEKDAY('Transaction Data'!$A4538)</f>
        <v>7</v>
      </c>
      <c r="T4538" s="2" t="str">
        <f>IF(WEEKDAY('Transaction Data'!$A4538,2)&lt;6,"Weekday","Weekend")</f>
        <v>Weekend</v>
      </c>
    </row>
    <row r="4539" ht="15.75" customHeight="1">
      <c r="A4539" s="1">
        <v>45414.0</v>
      </c>
      <c r="B4539" s="2" t="s">
        <v>4278</v>
      </c>
      <c r="C4539" s="2" t="s">
        <v>78</v>
      </c>
      <c r="D4539" s="1">
        <v>36498.0</v>
      </c>
      <c r="E4539" s="2" t="s">
        <v>63</v>
      </c>
      <c r="F4539" s="2">
        <v>387.0</v>
      </c>
      <c r="G4539" s="2" t="s">
        <v>57</v>
      </c>
      <c r="H4539" s="2" t="s">
        <v>52</v>
      </c>
      <c r="I4539" s="2" t="s">
        <v>25</v>
      </c>
      <c r="J4539" s="2" t="str">
        <f t="array" ref="J4539">XLOOKUP('Transaction Data'!$G4539,Product_Code,Biscuit_Brand)</f>
        <v>Oatmeal Cookies</v>
      </c>
      <c r="K4539" s="2">
        <f t="array" ref="K4539">XLOOKUP('Transaction Data'!$G4539,Product_Code,Cost)</f>
        <v>19</v>
      </c>
      <c r="L4539" s="2">
        <f t="array" ref="L4539">XLOOKUP('Transaction Data'!$G4539,Product_Code,Unit_Price)</f>
        <v>23</v>
      </c>
      <c r="M4539" s="3">
        <f>'Transaction Data'!$F4539*'Transaction Data'!$K4539</f>
        <v>7353</v>
      </c>
      <c r="N4539" s="3">
        <f>'Transaction Data'!$F4539*'Transaction Data'!$L4539</f>
        <v>8901</v>
      </c>
      <c r="O4539" s="3">
        <f>'Transaction Data'!$N4539-'Transaction Data'!$M4539</f>
        <v>1548</v>
      </c>
      <c r="P4539" s="2">
        <f>DATEDIF('Transaction Data'!$D4539,'Transaction Data'!$A4539,"y")</f>
        <v>24</v>
      </c>
      <c r="Q4539" s="2" t="str">
        <f>FLOOR('Transaction Data'!$P4539,15)&amp;"-"&amp;FLOOR('Transaction Data'!$P4539,15)+14</f>
        <v>15-29</v>
      </c>
      <c r="R4539" s="2" t="str">
        <f>IF('Transaction Data'!$L4539&lt;=10,"Less Expensive","Expensive")</f>
        <v>Expensive</v>
      </c>
      <c r="S4539" s="4">
        <f>WEEKDAY('Transaction Data'!$A4539)</f>
        <v>5</v>
      </c>
      <c r="T4539" s="2" t="str">
        <f>IF(WEEKDAY('Transaction Data'!$A4539,2)&lt;6,"Weekday","Weekend")</f>
        <v>Weekday</v>
      </c>
    </row>
    <row r="4540" ht="15.75" customHeight="1">
      <c r="A4540" s="1">
        <v>45416.0</v>
      </c>
      <c r="B4540" s="2" t="s">
        <v>4279</v>
      </c>
      <c r="C4540" s="2" t="s">
        <v>72</v>
      </c>
      <c r="D4540" s="1">
        <v>21820.0</v>
      </c>
      <c r="E4540" s="2" t="s">
        <v>27</v>
      </c>
      <c r="F4540" s="2">
        <v>82.0</v>
      </c>
      <c r="G4540" s="2" t="s">
        <v>33</v>
      </c>
      <c r="H4540" s="2" t="s">
        <v>52</v>
      </c>
      <c r="I4540" s="2" t="s">
        <v>25</v>
      </c>
      <c r="J4540" s="2" t="str">
        <f t="array" ref="J4540">XLOOKUP('Transaction Data'!$G4540,Product_Code,Biscuit_Brand)</f>
        <v>Caramel Biscuits</v>
      </c>
      <c r="K4540" s="2">
        <f t="array" ref="K4540">XLOOKUP('Transaction Data'!$G4540,Product_Code,Cost)</f>
        <v>18</v>
      </c>
      <c r="L4540" s="2">
        <f t="array" ref="L4540">XLOOKUP('Transaction Data'!$G4540,Product_Code,Unit_Price)</f>
        <v>22</v>
      </c>
      <c r="M4540" s="3">
        <f>'Transaction Data'!$F4540*'Transaction Data'!$K4540</f>
        <v>1476</v>
      </c>
      <c r="N4540" s="3">
        <f>'Transaction Data'!$F4540*'Transaction Data'!$L4540</f>
        <v>1804</v>
      </c>
      <c r="O4540" s="3">
        <f>'Transaction Data'!$N4540-'Transaction Data'!$M4540</f>
        <v>328</v>
      </c>
      <c r="P4540" s="2">
        <f>DATEDIF('Transaction Data'!$D4540,'Transaction Data'!$A4540,"y")</f>
        <v>64</v>
      </c>
      <c r="Q4540" s="2" t="str">
        <f>FLOOR('Transaction Data'!$P4540,15)&amp;"-"&amp;FLOOR('Transaction Data'!$P4540,15)+14</f>
        <v>60-74</v>
      </c>
      <c r="R4540" s="2" t="str">
        <f>IF('Transaction Data'!$L4540&lt;=10,"Less Expensive","Expensive")</f>
        <v>Expensive</v>
      </c>
      <c r="S4540" s="4">
        <f>WEEKDAY('Transaction Data'!$A4540)</f>
        <v>7</v>
      </c>
      <c r="T4540" s="2" t="str">
        <f>IF(WEEKDAY('Transaction Data'!$A4540,2)&lt;6,"Weekday","Weekend")</f>
        <v>Weekend</v>
      </c>
    </row>
    <row r="4541" ht="15.75" customHeight="1">
      <c r="A4541" s="1">
        <v>45480.0</v>
      </c>
      <c r="B4541" s="2" t="s">
        <v>4280</v>
      </c>
      <c r="C4541" s="2" t="s">
        <v>47</v>
      </c>
      <c r="D4541" s="1">
        <v>23033.0</v>
      </c>
      <c r="E4541" s="2" t="s">
        <v>37</v>
      </c>
      <c r="F4541" s="2">
        <v>204.0</v>
      </c>
      <c r="G4541" s="2" t="s">
        <v>61</v>
      </c>
      <c r="H4541" s="2" t="s">
        <v>45</v>
      </c>
      <c r="I4541" s="2" t="s">
        <v>30</v>
      </c>
      <c r="J4541" s="2" t="str">
        <f t="array" ref="J4541">XLOOKUP('Transaction Data'!$G4541,Product_Code,Biscuit_Brand)</f>
        <v>Choco Delight</v>
      </c>
      <c r="K4541" s="2">
        <f t="array" ref="K4541">XLOOKUP('Transaction Data'!$G4541,Product_Code,Cost)</f>
        <v>3</v>
      </c>
      <c r="L4541" s="2">
        <f t="array" ref="L4541">XLOOKUP('Transaction Data'!$G4541,Product_Code,Unit_Price)</f>
        <v>5</v>
      </c>
      <c r="M4541" s="3">
        <f>'Transaction Data'!$F4541*'Transaction Data'!$K4541</f>
        <v>612</v>
      </c>
      <c r="N4541" s="3">
        <f>'Transaction Data'!$F4541*'Transaction Data'!$L4541</f>
        <v>1020</v>
      </c>
      <c r="O4541" s="3">
        <f>'Transaction Data'!$N4541-'Transaction Data'!$M4541</f>
        <v>408</v>
      </c>
      <c r="P4541" s="2">
        <f>DATEDIF('Transaction Data'!$D4541,'Transaction Data'!$A4541,"y")</f>
        <v>61</v>
      </c>
      <c r="Q4541" s="2" t="str">
        <f>FLOOR('Transaction Data'!$P4541,15)&amp;"-"&amp;FLOOR('Transaction Data'!$P4541,15)+14</f>
        <v>60-74</v>
      </c>
      <c r="R4541" s="2" t="str">
        <f>IF('Transaction Data'!$L4541&lt;=10,"Less Expensive","Expensive")</f>
        <v>Less Expensive</v>
      </c>
      <c r="S4541" s="4">
        <f>WEEKDAY('Transaction Data'!$A4541)</f>
        <v>1</v>
      </c>
      <c r="T4541" s="2" t="str">
        <f>IF(WEEKDAY('Transaction Data'!$A4541,2)&lt;6,"Weekday","Weekend")</f>
        <v>Weekend</v>
      </c>
    </row>
    <row r="4542" ht="15.75" customHeight="1">
      <c r="A4542" s="1">
        <v>45409.0</v>
      </c>
      <c r="B4542" s="2" t="s">
        <v>4281</v>
      </c>
      <c r="C4542" s="2" t="s">
        <v>69</v>
      </c>
      <c r="D4542" s="1">
        <v>31352.0</v>
      </c>
      <c r="E4542" s="2" t="s">
        <v>27</v>
      </c>
      <c r="F4542" s="2">
        <v>224.0</v>
      </c>
      <c r="G4542" s="2" t="s">
        <v>60</v>
      </c>
      <c r="H4542" s="2" t="s">
        <v>49</v>
      </c>
      <c r="I4542" s="2" t="s">
        <v>25</v>
      </c>
      <c r="J4542" s="2" t="str">
        <f t="array" ref="J4542">XLOOKUP('Transaction Data'!$G4542,Product_Code,Biscuit_Brand)</f>
        <v>Peanut Butter Bites</v>
      </c>
      <c r="K4542" s="2">
        <f t="array" ref="K4542">XLOOKUP('Transaction Data'!$G4542,Product_Code,Cost)</f>
        <v>5</v>
      </c>
      <c r="L4542" s="2">
        <f t="array" ref="L4542">XLOOKUP('Transaction Data'!$G4542,Product_Code,Unit_Price)</f>
        <v>7</v>
      </c>
      <c r="M4542" s="3">
        <f>'Transaction Data'!$F4542*'Transaction Data'!$K4542</f>
        <v>1120</v>
      </c>
      <c r="N4542" s="3">
        <f>'Transaction Data'!$F4542*'Transaction Data'!$L4542</f>
        <v>1568</v>
      </c>
      <c r="O4542" s="3">
        <f>'Transaction Data'!$N4542-'Transaction Data'!$M4542</f>
        <v>448</v>
      </c>
      <c r="P4542" s="2">
        <f>DATEDIF('Transaction Data'!$D4542,'Transaction Data'!$A4542,"y")</f>
        <v>38</v>
      </c>
      <c r="Q4542" s="2" t="str">
        <f>FLOOR('Transaction Data'!$P4542,15)&amp;"-"&amp;FLOOR('Transaction Data'!$P4542,15)+14</f>
        <v>30-44</v>
      </c>
      <c r="R4542" s="2" t="str">
        <f>IF('Transaction Data'!$L4542&lt;=10,"Less Expensive","Expensive")</f>
        <v>Less Expensive</v>
      </c>
      <c r="S4542" s="4">
        <f>WEEKDAY('Transaction Data'!$A4542)</f>
        <v>7</v>
      </c>
      <c r="T4542" s="2" t="str">
        <f>IF(WEEKDAY('Transaction Data'!$A4542,2)&lt;6,"Weekday","Weekend")</f>
        <v>Weekend</v>
      </c>
    </row>
    <row r="4543" ht="15.75" customHeight="1">
      <c r="A4543" s="1">
        <v>45445.0</v>
      </c>
      <c r="B4543" s="2" t="s">
        <v>4282</v>
      </c>
      <c r="C4543" s="2" t="s">
        <v>65</v>
      </c>
      <c r="D4543" s="1">
        <v>17622.0</v>
      </c>
      <c r="E4543" s="2" t="s">
        <v>22</v>
      </c>
      <c r="F4543" s="2">
        <v>71.0</v>
      </c>
      <c r="G4543" s="2" t="s">
        <v>61</v>
      </c>
      <c r="H4543" s="2" t="s">
        <v>52</v>
      </c>
      <c r="I4543" s="2" t="s">
        <v>35</v>
      </c>
      <c r="J4543" s="2" t="str">
        <f t="array" ref="J4543">XLOOKUP('Transaction Data'!$G4543,Product_Code,Biscuit_Brand)</f>
        <v>Choco Delight</v>
      </c>
      <c r="K4543" s="2">
        <f t="array" ref="K4543">XLOOKUP('Transaction Data'!$G4543,Product_Code,Cost)</f>
        <v>3</v>
      </c>
      <c r="L4543" s="2">
        <f t="array" ref="L4543">XLOOKUP('Transaction Data'!$G4543,Product_Code,Unit_Price)</f>
        <v>5</v>
      </c>
      <c r="M4543" s="3">
        <f>'Transaction Data'!$F4543*'Transaction Data'!$K4543</f>
        <v>213</v>
      </c>
      <c r="N4543" s="3">
        <f>'Transaction Data'!$F4543*'Transaction Data'!$L4543</f>
        <v>355</v>
      </c>
      <c r="O4543" s="3">
        <f>'Transaction Data'!$N4543-'Transaction Data'!$M4543</f>
        <v>142</v>
      </c>
      <c r="P4543" s="2">
        <f>DATEDIF('Transaction Data'!$D4543,'Transaction Data'!$A4543,"y")</f>
        <v>76</v>
      </c>
      <c r="Q4543" s="2" t="str">
        <f>FLOOR('Transaction Data'!$P4543,15)&amp;"-"&amp;FLOOR('Transaction Data'!$P4543,15)+14</f>
        <v>75-89</v>
      </c>
      <c r="R4543" s="2" t="str">
        <f>IF('Transaction Data'!$L4543&lt;=10,"Less Expensive","Expensive")</f>
        <v>Less Expensive</v>
      </c>
      <c r="S4543" s="4">
        <f>WEEKDAY('Transaction Data'!$A4543)</f>
        <v>1</v>
      </c>
      <c r="T4543" s="2" t="str">
        <f>IF(WEEKDAY('Transaction Data'!$A4543,2)&lt;6,"Weekday","Weekend")</f>
        <v>Weekend</v>
      </c>
    </row>
    <row r="4544" ht="15.75" customHeight="1">
      <c r="A4544" s="1">
        <v>45312.0</v>
      </c>
      <c r="B4544" s="2" t="s">
        <v>4283</v>
      </c>
      <c r="C4544" s="2" t="s">
        <v>32</v>
      </c>
      <c r="D4544" s="1">
        <v>20914.0</v>
      </c>
      <c r="E4544" s="2" t="s">
        <v>22</v>
      </c>
      <c r="F4544" s="2">
        <v>240.0</v>
      </c>
      <c r="G4544" s="2" t="s">
        <v>23</v>
      </c>
      <c r="H4544" s="2" t="s">
        <v>49</v>
      </c>
      <c r="I4544" s="2" t="s">
        <v>25</v>
      </c>
      <c r="J4544" s="2" t="str">
        <f t="array" ref="J4544">XLOOKUP('Transaction Data'!$G4544,Product_Code,Biscuit_Brand)</f>
        <v>Cinnamon Swirls</v>
      </c>
      <c r="K4544" s="2">
        <f t="array" ref="K4544">XLOOKUP('Transaction Data'!$G4544,Product_Code,Cost)</f>
        <v>10</v>
      </c>
      <c r="L4544" s="2">
        <f t="array" ref="L4544">XLOOKUP('Transaction Data'!$G4544,Product_Code,Unit_Price)</f>
        <v>14</v>
      </c>
      <c r="M4544" s="3">
        <f>'Transaction Data'!$F4544*'Transaction Data'!$K4544</f>
        <v>2400</v>
      </c>
      <c r="N4544" s="3">
        <f>'Transaction Data'!$F4544*'Transaction Data'!$L4544</f>
        <v>3360</v>
      </c>
      <c r="O4544" s="3">
        <f>'Transaction Data'!$N4544-'Transaction Data'!$M4544</f>
        <v>960</v>
      </c>
      <c r="P4544" s="2">
        <f>DATEDIF('Transaction Data'!$D4544,'Transaction Data'!$A4544,"y")</f>
        <v>66</v>
      </c>
      <c r="Q4544" s="2" t="str">
        <f>FLOOR('Transaction Data'!$P4544,15)&amp;"-"&amp;FLOOR('Transaction Data'!$P4544,15)+14</f>
        <v>60-74</v>
      </c>
      <c r="R4544" s="2" t="str">
        <f>IF('Transaction Data'!$L4544&lt;=10,"Less Expensive","Expensive")</f>
        <v>Expensive</v>
      </c>
      <c r="S4544" s="4">
        <f>WEEKDAY('Transaction Data'!$A4544)</f>
        <v>1</v>
      </c>
      <c r="T4544" s="2" t="str">
        <f>IF(WEEKDAY('Transaction Data'!$A4544,2)&lt;6,"Weekday","Weekend")</f>
        <v>Weekend</v>
      </c>
    </row>
    <row r="4545" ht="15.75" customHeight="1">
      <c r="A4545" s="1">
        <v>45476.0</v>
      </c>
      <c r="B4545" s="2" t="s">
        <v>4284</v>
      </c>
      <c r="C4545" s="2" t="s">
        <v>41</v>
      </c>
      <c r="D4545" s="1">
        <v>22058.0</v>
      </c>
      <c r="E4545" s="2" t="s">
        <v>27</v>
      </c>
      <c r="F4545" s="2">
        <v>328.0</v>
      </c>
      <c r="G4545" s="2" t="s">
        <v>44</v>
      </c>
      <c r="H4545" s="2" t="s">
        <v>52</v>
      </c>
      <c r="I4545" s="2" t="s">
        <v>25</v>
      </c>
      <c r="J4545" s="2" t="str">
        <f t="array" ref="J4545">XLOOKUP('Transaction Data'!$G4545,Product_Code,Biscuit_Brand)</f>
        <v>Butter Crunch</v>
      </c>
      <c r="K4545" s="2">
        <f t="array" ref="K4545">XLOOKUP('Transaction Data'!$G4545,Product_Code,Cost)</f>
        <v>10</v>
      </c>
      <c r="L4545" s="2">
        <f t="array" ref="L4545">XLOOKUP('Transaction Data'!$G4545,Product_Code,Unit_Price)</f>
        <v>11</v>
      </c>
      <c r="M4545" s="3">
        <f>'Transaction Data'!$F4545*'Transaction Data'!$K4545</f>
        <v>3280</v>
      </c>
      <c r="N4545" s="3">
        <f>'Transaction Data'!$F4545*'Transaction Data'!$L4545</f>
        <v>3608</v>
      </c>
      <c r="O4545" s="3">
        <f>'Transaction Data'!$N4545-'Transaction Data'!$M4545</f>
        <v>328</v>
      </c>
      <c r="P4545" s="2">
        <f>DATEDIF('Transaction Data'!$D4545,'Transaction Data'!$A4545,"y")</f>
        <v>64</v>
      </c>
      <c r="Q4545" s="2" t="str">
        <f>FLOOR('Transaction Data'!$P4545,15)&amp;"-"&amp;FLOOR('Transaction Data'!$P4545,15)+14</f>
        <v>60-74</v>
      </c>
      <c r="R4545" s="2" t="str">
        <f>IF('Transaction Data'!$L4545&lt;=10,"Less Expensive","Expensive")</f>
        <v>Expensive</v>
      </c>
      <c r="S4545" s="4">
        <f>WEEKDAY('Transaction Data'!$A4545)</f>
        <v>4</v>
      </c>
      <c r="T4545" s="2" t="str">
        <f>IF(WEEKDAY('Transaction Data'!$A4545,2)&lt;6,"Weekday","Weekend")</f>
        <v>Weekday</v>
      </c>
    </row>
    <row r="4546" ht="15.75" customHeight="1">
      <c r="A4546" s="1">
        <v>45486.0</v>
      </c>
      <c r="B4546" s="2" t="s">
        <v>4285</v>
      </c>
      <c r="C4546" s="2" t="s">
        <v>41</v>
      </c>
      <c r="D4546" s="1">
        <v>29523.0</v>
      </c>
      <c r="E4546" s="2" t="s">
        <v>63</v>
      </c>
      <c r="F4546" s="2">
        <v>33.0</v>
      </c>
      <c r="G4546" s="2" t="s">
        <v>44</v>
      </c>
      <c r="H4546" s="2" t="s">
        <v>34</v>
      </c>
      <c r="I4546" s="2" t="s">
        <v>35</v>
      </c>
      <c r="J4546" s="2" t="str">
        <f t="array" ref="J4546">XLOOKUP('Transaction Data'!$G4546,Product_Code,Biscuit_Brand)</f>
        <v>Butter Crunch</v>
      </c>
      <c r="K4546" s="2">
        <f t="array" ref="K4546">XLOOKUP('Transaction Data'!$G4546,Product_Code,Cost)</f>
        <v>10</v>
      </c>
      <c r="L4546" s="2">
        <f t="array" ref="L4546">XLOOKUP('Transaction Data'!$G4546,Product_Code,Unit_Price)</f>
        <v>11</v>
      </c>
      <c r="M4546" s="3">
        <f>'Transaction Data'!$F4546*'Transaction Data'!$K4546</f>
        <v>330</v>
      </c>
      <c r="N4546" s="3">
        <f>'Transaction Data'!$F4546*'Transaction Data'!$L4546</f>
        <v>363</v>
      </c>
      <c r="O4546" s="3">
        <f>'Transaction Data'!$N4546-'Transaction Data'!$M4546</f>
        <v>33</v>
      </c>
      <c r="P4546" s="2">
        <f>DATEDIF('Transaction Data'!$D4546,'Transaction Data'!$A4546,"y")</f>
        <v>43</v>
      </c>
      <c r="Q4546" s="2" t="str">
        <f>FLOOR('Transaction Data'!$P4546,15)&amp;"-"&amp;FLOOR('Transaction Data'!$P4546,15)+14</f>
        <v>30-44</v>
      </c>
      <c r="R4546" s="2" t="str">
        <f>IF('Transaction Data'!$L4546&lt;=10,"Less Expensive","Expensive")</f>
        <v>Expensive</v>
      </c>
      <c r="S4546" s="4">
        <f>WEEKDAY('Transaction Data'!$A4546)</f>
        <v>7</v>
      </c>
      <c r="T4546" s="2" t="str">
        <f>IF(WEEKDAY('Transaction Data'!$A4546,2)&lt;6,"Weekday","Weekend")</f>
        <v>Weekend</v>
      </c>
    </row>
    <row r="4547" ht="15.75" customHeight="1">
      <c r="A4547" s="1">
        <v>45338.0</v>
      </c>
      <c r="B4547" s="2" t="s">
        <v>4286</v>
      </c>
      <c r="C4547" s="2" t="s">
        <v>51</v>
      </c>
      <c r="D4547" s="1">
        <v>30618.0</v>
      </c>
      <c r="E4547" s="2" t="s">
        <v>37</v>
      </c>
      <c r="F4547" s="2">
        <v>321.0</v>
      </c>
      <c r="G4547" s="2" t="s">
        <v>44</v>
      </c>
      <c r="H4547" s="2" t="s">
        <v>34</v>
      </c>
      <c r="I4547" s="2" t="s">
        <v>35</v>
      </c>
      <c r="J4547" s="2" t="str">
        <f t="array" ref="J4547">XLOOKUP('Transaction Data'!$G4547,Product_Code,Biscuit_Brand)</f>
        <v>Butter Crunch</v>
      </c>
      <c r="K4547" s="2">
        <f t="array" ref="K4547">XLOOKUP('Transaction Data'!$G4547,Product_Code,Cost)</f>
        <v>10</v>
      </c>
      <c r="L4547" s="2">
        <f t="array" ref="L4547">XLOOKUP('Transaction Data'!$G4547,Product_Code,Unit_Price)</f>
        <v>11</v>
      </c>
      <c r="M4547" s="3">
        <f>'Transaction Data'!$F4547*'Transaction Data'!$K4547</f>
        <v>3210</v>
      </c>
      <c r="N4547" s="3">
        <f>'Transaction Data'!$F4547*'Transaction Data'!$L4547</f>
        <v>3531</v>
      </c>
      <c r="O4547" s="3">
        <f>'Transaction Data'!$N4547-'Transaction Data'!$M4547</f>
        <v>321</v>
      </c>
      <c r="P4547" s="2">
        <f>DATEDIF('Transaction Data'!$D4547,'Transaction Data'!$A4547,"y")</f>
        <v>40</v>
      </c>
      <c r="Q4547" s="2" t="str">
        <f>FLOOR('Transaction Data'!$P4547,15)&amp;"-"&amp;FLOOR('Transaction Data'!$P4547,15)+14</f>
        <v>30-44</v>
      </c>
      <c r="R4547" s="2" t="str">
        <f>IF('Transaction Data'!$L4547&lt;=10,"Less Expensive","Expensive")</f>
        <v>Expensive</v>
      </c>
      <c r="S4547" s="4">
        <f>WEEKDAY('Transaction Data'!$A4547)</f>
        <v>6</v>
      </c>
      <c r="T4547" s="2" t="str">
        <f>IF(WEEKDAY('Transaction Data'!$A4547,2)&lt;6,"Weekday","Weekend")</f>
        <v>Weekday</v>
      </c>
    </row>
    <row r="4548" ht="15.75" customHeight="1">
      <c r="A4548" s="1">
        <v>45489.0</v>
      </c>
      <c r="B4548" s="2" t="s">
        <v>4287</v>
      </c>
      <c r="C4548" s="2" t="s">
        <v>32</v>
      </c>
      <c r="D4548" s="1">
        <v>30087.0</v>
      </c>
      <c r="E4548" s="2" t="s">
        <v>27</v>
      </c>
      <c r="F4548" s="2">
        <v>20.0</v>
      </c>
      <c r="G4548" s="2" t="s">
        <v>23</v>
      </c>
      <c r="H4548" s="2" t="s">
        <v>39</v>
      </c>
      <c r="I4548" s="2" t="s">
        <v>25</v>
      </c>
      <c r="J4548" s="2" t="str">
        <f t="array" ref="J4548">XLOOKUP('Transaction Data'!$G4548,Product_Code,Biscuit_Brand)</f>
        <v>Cinnamon Swirls</v>
      </c>
      <c r="K4548" s="2">
        <f t="array" ref="K4548">XLOOKUP('Transaction Data'!$G4548,Product_Code,Cost)</f>
        <v>10</v>
      </c>
      <c r="L4548" s="2">
        <f t="array" ref="L4548">XLOOKUP('Transaction Data'!$G4548,Product_Code,Unit_Price)</f>
        <v>14</v>
      </c>
      <c r="M4548" s="3">
        <f>'Transaction Data'!$F4548*'Transaction Data'!$K4548</f>
        <v>200</v>
      </c>
      <c r="N4548" s="3">
        <f>'Transaction Data'!$F4548*'Transaction Data'!$L4548</f>
        <v>280</v>
      </c>
      <c r="O4548" s="3">
        <f>'Transaction Data'!$N4548-'Transaction Data'!$M4548</f>
        <v>80</v>
      </c>
      <c r="P4548" s="2">
        <f>DATEDIF('Transaction Data'!$D4548,'Transaction Data'!$A4548,"y")</f>
        <v>42</v>
      </c>
      <c r="Q4548" s="2" t="str">
        <f>FLOOR('Transaction Data'!$P4548,15)&amp;"-"&amp;FLOOR('Transaction Data'!$P4548,15)+14</f>
        <v>30-44</v>
      </c>
      <c r="R4548" s="2" t="str">
        <f>IF('Transaction Data'!$L4548&lt;=10,"Less Expensive","Expensive")</f>
        <v>Expensive</v>
      </c>
      <c r="S4548" s="4">
        <f>WEEKDAY('Transaction Data'!$A4548)</f>
        <v>3</v>
      </c>
      <c r="T4548" s="2" t="str">
        <f>IF(WEEKDAY('Transaction Data'!$A4548,2)&lt;6,"Weekday","Weekend")</f>
        <v>Weekday</v>
      </c>
    </row>
    <row r="4549" ht="15.75" customHeight="1">
      <c r="A4549" s="1">
        <v>45434.0</v>
      </c>
      <c r="B4549" s="2" t="s">
        <v>4288</v>
      </c>
      <c r="C4549" s="2" t="s">
        <v>72</v>
      </c>
      <c r="D4549" s="1">
        <v>16003.0</v>
      </c>
      <c r="E4549" s="2" t="s">
        <v>22</v>
      </c>
      <c r="F4549" s="2">
        <v>194.0</v>
      </c>
      <c r="G4549" s="2" t="s">
        <v>61</v>
      </c>
      <c r="H4549" s="2" t="s">
        <v>42</v>
      </c>
      <c r="I4549" s="2" t="s">
        <v>25</v>
      </c>
      <c r="J4549" s="2" t="str">
        <f t="array" ref="J4549">XLOOKUP('Transaction Data'!$G4549,Product_Code,Biscuit_Brand)</f>
        <v>Choco Delight</v>
      </c>
      <c r="K4549" s="2">
        <f t="array" ref="K4549">XLOOKUP('Transaction Data'!$G4549,Product_Code,Cost)</f>
        <v>3</v>
      </c>
      <c r="L4549" s="2">
        <f t="array" ref="L4549">XLOOKUP('Transaction Data'!$G4549,Product_Code,Unit_Price)</f>
        <v>5</v>
      </c>
      <c r="M4549" s="3">
        <f>'Transaction Data'!$F4549*'Transaction Data'!$K4549</f>
        <v>582</v>
      </c>
      <c r="N4549" s="3">
        <f>'Transaction Data'!$F4549*'Transaction Data'!$L4549</f>
        <v>970</v>
      </c>
      <c r="O4549" s="3">
        <f>'Transaction Data'!$N4549-'Transaction Data'!$M4549</f>
        <v>388</v>
      </c>
      <c r="P4549" s="2">
        <f>DATEDIF('Transaction Data'!$D4549,'Transaction Data'!$A4549,"y")</f>
        <v>80</v>
      </c>
      <c r="Q4549" s="2" t="str">
        <f>FLOOR('Transaction Data'!$P4549,15)&amp;"-"&amp;FLOOR('Transaction Data'!$P4549,15)+14</f>
        <v>75-89</v>
      </c>
      <c r="R4549" s="2" t="str">
        <f>IF('Transaction Data'!$L4549&lt;=10,"Less Expensive","Expensive")</f>
        <v>Less Expensive</v>
      </c>
      <c r="S4549" s="4">
        <f>WEEKDAY('Transaction Data'!$A4549)</f>
        <v>4</v>
      </c>
      <c r="T4549" s="2" t="str">
        <f>IF(WEEKDAY('Transaction Data'!$A4549,2)&lt;6,"Weekday","Weekend")</f>
        <v>Weekday</v>
      </c>
    </row>
    <row r="4550" ht="15.75" customHeight="1">
      <c r="A4550" s="1">
        <v>45496.0</v>
      </c>
      <c r="B4550" s="2" t="s">
        <v>4289</v>
      </c>
      <c r="C4550" s="2" t="s">
        <v>65</v>
      </c>
      <c r="D4550" s="1">
        <v>18628.0</v>
      </c>
      <c r="E4550" s="2" t="s">
        <v>63</v>
      </c>
      <c r="F4550" s="2">
        <v>140.0</v>
      </c>
      <c r="G4550" s="2" t="s">
        <v>28</v>
      </c>
      <c r="H4550" s="2" t="s">
        <v>45</v>
      </c>
      <c r="I4550" s="2" t="s">
        <v>25</v>
      </c>
      <c r="J4550" s="2" t="str">
        <f t="array" ref="J4550">XLOOKUP('Transaction Data'!$G4550,Product_Code,Biscuit_Brand)</f>
        <v>Shortbread</v>
      </c>
      <c r="K4550" s="2">
        <f t="array" ref="K4550">XLOOKUP('Transaction Data'!$G4550,Product_Code,Cost)</f>
        <v>10</v>
      </c>
      <c r="L4550" s="2">
        <f t="array" ref="L4550">XLOOKUP('Transaction Data'!$G4550,Product_Code,Unit_Price)</f>
        <v>45</v>
      </c>
      <c r="M4550" s="3">
        <f>'Transaction Data'!$F4550*'Transaction Data'!$K4550</f>
        <v>1400</v>
      </c>
      <c r="N4550" s="3">
        <f>'Transaction Data'!$F4550*'Transaction Data'!$L4550</f>
        <v>6300</v>
      </c>
      <c r="O4550" s="3">
        <f>'Transaction Data'!$N4550-'Transaction Data'!$M4550</f>
        <v>4900</v>
      </c>
      <c r="P4550" s="2">
        <f>DATEDIF('Transaction Data'!$D4550,'Transaction Data'!$A4550,"y")</f>
        <v>73</v>
      </c>
      <c r="Q4550" s="2" t="str">
        <f>FLOOR('Transaction Data'!$P4550,15)&amp;"-"&amp;FLOOR('Transaction Data'!$P4550,15)+14</f>
        <v>60-74</v>
      </c>
      <c r="R4550" s="2" t="str">
        <f>IF('Transaction Data'!$L4550&lt;=10,"Less Expensive","Expensive")</f>
        <v>Expensive</v>
      </c>
      <c r="S4550" s="4">
        <f>WEEKDAY('Transaction Data'!$A4550)</f>
        <v>3</v>
      </c>
      <c r="T4550" s="2" t="str">
        <f>IF(WEEKDAY('Transaction Data'!$A4550,2)&lt;6,"Weekday","Weekend")</f>
        <v>Weekday</v>
      </c>
    </row>
    <row r="4551" ht="15.75" customHeight="1">
      <c r="A4551" s="1">
        <v>45381.0</v>
      </c>
      <c r="B4551" s="2" t="s">
        <v>4290</v>
      </c>
      <c r="C4551" s="2" t="s">
        <v>32</v>
      </c>
      <c r="D4551" s="1">
        <v>36778.0</v>
      </c>
      <c r="E4551" s="2" t="s">
        <v>63</v>
      </c>
      <c r="F4551" s="2">
        <v>285.0</v>
      </c>
      <c r="G4551" s="2" t="s">
        <v>44</v>
      </c>
      <c r="H4551" s="2" t="s">
        <v>24</v>
      </c>
      <c r="I4551" s="2" t="s">
        <v>25</v>
      </c>
      <c r="J4551" s="2" t="str">
        <f t="array" ref="J4551">XLOOKUP('Transaction Data'!$G4551,Product_Code,Biscuit_Brand)</f>
        <v>Butter Crunch</v>
      </c>
      <c r="K4551" s="2">
        <f t="array" ref="K4551">XLOOKUP('Transaction Data'!$G4551,Product_Code,Cost)</f>
        <v>10</v>
      </c>
      <c r="L4551" s="2">
        <f t="array" ref="L4551">XLOOKUP('Transaction Data'!$G4551,Product_Code,Unit_Price)</f>
        <v>11</v>
      </c>
      <c r="M4551" s="3">
        <f>'Transaction Data'!$F4551*'Transaction Data'!$K4551</f>
        <v>2850</v>
      </c>
      <c r="N4551" s="3">
        <f>'Transaction Data'!$F4551*'Transaction Data'!$L4551</f>
        <v>3135</v>
      </c>
      <c r="O4551" s="3">
        <f>'Transaction Data'!$N4551-'Transaction Data'!$M4551</f>
        <v>285</v>
      </c>
      <c r="P4551" s="2">
        <f>DATEDIF('Transaction Data'!$D4551,'Transaction Data'!$A4551,"y")</f>
        <v>23</v>
      </c>
      <c r="Q4551" s="2" t="str">
        <f>FLOOR('Transaction Data'!$P4551,15)&amp;"-"&amp;FLOOR('Transaction Data'!$P4551,15)+14</f>
        <v>15-29</v>
      </c>
      <c r="R4551" s="2" t="str">
        <f>IF('Transaction Data'!$L4551&lt;=10,"Less Expensive","Expensive")</f>
        <v>Expensive</v>
      </c>
      <c r="S4551" s="4">
        <f>WEEKDAY('Transaction Data'!$A4551)</f>
        <v>7</v>
      </c>
      <c r="T4551" s="2" t="str">
        <f>IF(WEEKDAY('Transaction Data'!$A4551,2)&lt;6,"Weekday","Weekend")</f>
        <v>Weekend</v>
      </c>
    </row>
    <row r="4552" ht="15.75" customHeight="1">
      <c r="A4552" s="1">
        <v>45411.0</v>
      </c>
      <c r="B4552" s="2" t="s">
        <v>4291</v>
      </c>
      <c r="C4552" s="2" t="s">
        <v>65</v>
      </c>
      <c r="D4552" s="1">
        <v>27119.0</v>
      </c>
      <c r="E4552" s="2" t="s">
        <v>63</v>
      </c>
      <c r="F4552" s="2">
        <v>35.0</v>
      </c>
      <c r="G4552" s="2" t="s">
        <v>44</v>
      </c>
      <c r="H4552" s="2" t="s">
        <v>29</v>
      </c>
      <c r="I4552" s="2" t="s">
        <v>25</v>
      </c>
      <c r="J4552" s="2" t="str">
        <f t="array" ref="J4552">XLOOKUP('Transaction Data'!$G4552,Product_Code,Biscuit_Brand)</f>
        <v>Butter Crunch</v>
      </c>
      <c r="K4552" s="2">
        <f t="array" ref="K4552">XLOOKUP('Transaction Data'!$G4552,Product_Code,Cost)</f>
        <v>10</v>
      </c>
      <c r="L4552" s="2">
        <f t="array" ref="L4552">XLOOKUP('Transaction Data'!$G4552,Product_Code,Unit_Price)</f>
        <v>11</v>
      </c>
      <c r="M4552" s="3">
        <f>'Transaction Data'!$F4552*'Transaction Data'!$K4552</f>
        <v>350</v>
      </c>
      <c r="N4552" s="3">
        <f>'Transaction Data'!$F4552*'Transaction Data'!$L4552</f>
        <v>385</v>
      </c>
      <c r="O4552" s="3">
        <f>'Transaction Data'!$N4552-'Transaction Data'!$M4552</f>
        <v>35</v>
      </c>
      <c r="P4552" s="2">
        <f>DATEDIF('Transaction Data'!$D4552,'Transaction Data'!$A4552,"y")</f>
        <v>50</v>
      </c>
      <c r="Q4552" s="2" t="str">
        <f>FLOOR('Transaction Data'!$P4552,15)&amp;"-"&amp;FLOOR('Transaction Data'!$P4552,15)+14</f>
        <v>45-59</v>
      </c>
      <c r="R4552" s="2" t="str">
        <f>IF('Transaction Data'!$L4552&lt;=10,"Less Expensive","Expensive")</f>
        <v>Expensive</v>
      </c>
      <c r="S4552" s="4">
        <f>WEEKDAY('Transaction Data'!$A4552)</f>
        <v>2</v>
      </c>
      <c r="T4552" s="2" t="str">
        <f>IF(WEEKDAY('Transaction Data'!$A4552,2)&lt;6,"Weekday","Weekend")</f>
        <v>Weekday</v>
      </c>
    </row>
    <row r="4553" ht="15.75" customHeight="1">
      <c r="A4553" s="1">
        <v>45372.0</v>
      </c>
      <c r="B4553" s="2" t="s">
        <v>4292</v>
      </c>
      <c r="C4553" s="2" t="s">
        <v>32</v>
      </c>
      <c r="D4553" s="1">
        <v>38142.0</v>
      </c>
      <c r="E4553" s="2" t="s">
        <v>27</v>
      </c>
      <c r="F4553" s="2">
        <v>410.0</v>
      </c>
      <c r="G4553" s="2" t="s">
        <v>61</v>
      </c>
      <c r="H4553" s="2" t="s">
        <v>34</v>
      </c>
      <c r="I4553" s="2" t="s">
        <v>25</v>
      </c>
      <c r="J4553" s="2" t="str">
        <f t="array" ref="J4553">XLOOKUP('Transaction Data'!$G4553,Product_Code,Biscuit_Brand)</f>
        <v>Choco Delight</v>
      </c>
      <c r="K4553" s="2">
        <f t="array" ref="K4553">XLOOKUP('Transaction Data'!$G4553,Product_Code,Cost)</f>
        <v>3</v>
      </c>
      <c r="L4553" s="2">
        <f t="array" ref="L4553">XLOOKUP('Transaction Data'!$G4553,Product_Code,Unit_Price)</f>
        <v>5</v>
      </c>
      <c r="M4553" s="3">
        <f>'Transaction Data'!$F4553*'Transaction Data'!$K4553</f>
        <v>1230</v>
      </c>
      <c r="N4553" s="3">
        <f>'Transaction Data'!$F4553*'Transaction Data'!$L4553</f>
        <v>2050</v>
      </c>
      <c r="O4553" s="3">
        <f>'Transaction Data'!$N4553-'Transaction Data'!$M4553</f>
        <v>820</v>
      </c>
      <c r="P4553" s="2">
        <f>DATEDIF('Transaction Data'!$D4553,'Transaction Data'!$A4553,"y")</f>
        <v>19</v>
      </c>
      <c r="Q4553" s="2" t="str">
        <f>FLOOR('Transaction Data'!$P4553,15)&amp;"-"&amp;FLOOR('Transaction Data'!$P4553,15)+14</f>
        <v>15-29</v>
      </c>
      <c r="R4553" s="2" t="str">
        <f>IF('Transaction Data'!$L4553&lt;=10,"Less Expensive","Expensive")</f>
        <v>Less Expensive</v>
      </c>
      <c r="S4553" s="4">
        <f>WEEKDAY('Transaction Data'!$A4553)</f>
        <v>5</v>
      </c>
      <c r="T4553" s="2" t="str">
        <f>IF(WEEKDAY('Transaction Data'!$A4553,2)&lt;6,"Weekday","Weekend")</f>
        <v>Weekday</v>
      </c>
    </row>
    <row r="4554" ht="15.75" customHeight="1">
      <c r="A4554" s="1">
        <v>45356.0</v>
      </c>
      <c r="B4554" s="2" t="s">
        <v>4293</v>
      </c>
      <c r="C4554" s="2" t="s">
        <v>51</v>
      </c>
      <c r="D4554" s="1">
        <v>16298.0</v>
      </c>
      <c r="E4554" s="2" t="s">
        <v>27</v>
      </c>
      <c r="F4554" s="2">
        <v>443.0</v>
      </c>
      <c r="G4554" s="2" t="s">
        <v>61</v>
      </c>
      <c r="H4554" s="2" t="s">
        <v>24</v>
      </c>
      <c r="I4554" s="2" t="s">
        <v>30</v>
      </c>
      <c r="J4554" s="2" t="str">
        <f t="array" ref="J4554">XLOOKUP('Transaction Data'!$G4554,Product_Code,Biscuit_Brand)</f>
        <v>Choco Delight</v>
      </c>
      <c r="K4554" s="2">
        <f t="array" ref="K4554">XLOOKUP('Transaction Data'!$G4554,Product_Code,Cost)</f>
        <v>3</v>
      </c>
      <c r="L4554" s="2">
        <f t="array" ref="L4554">XLOOKUP('Transaction Data'!$G4554,Product_Code,Unit_Price)</f>
        <v>5</v>
      </c>
      <c r="M4554" s="3">
        <f>'Transaction Data'!$F4554*'Transaction Data'!$K4554</f>
        <v>1329</v>
      </c>
      <c r="N4554" s="3">
        <f>'Transaction Data'!$F4554*'Transaction Data'!$L4554</f>
        <v>2215</v>
      </c>
      <c r="O4554" s="3">
        <f>'Transaction Data'!$N4554-'Transaction Data'!$M4554</f>
        <v>886</v>
      </c>
      <c r="P4554" s="2">
        <f>DATEDIF('Transaction Data'!$D4554,'Transaction Data'!$A4554,"y")</f>
        <v>79</v>
      </c>
      <c r="Q4554" s="2" t="str">
        <f>FLOOR('Transaction Data'!$P4554,15)&amp;"-"&amp;FLOOR('Transaction Data'!$P4554,15)+14</f>
        <v>75-89</v>
      </c>
      <c r="R4554" s="2" t="str">
        <f>IF('Transaction Data'!$L4554&lt;=10,"Less Expensive","Expensive")</f>
        <v>Less Expensive</v>
      </c>
      <c r="S4554" s="4">
        <f>WEEKDAY('Transaction Data'!$A4554)</f>
        <v>3</v>
      </c>
      <c r="T4554" s="2" t="str">
        <f>IF(WEEKDAY('Transaction Data'!$A4554,2)&lt;6,"Weekday","Weekend")</f>
        <v>Weekday</v>
      </c>
    </row>
    <row r="4555" ht="15.75" customHeight="1">
      <c r="A4555" s="1">
        <v>45387.0</v>
      </c>
      <c r="B4555" s="2" t="s">
        <v>4294</v>
      </c>
      <c r="C4555" s="2" t="s">
        <v>51</v>
      </c>
      <c r="D4555" s="1">
        <v>37519.0</v>
      </c>
      <c r="E4555" s="2" t="s">
        <v>63</v>
      </c>
      <c r="F4555" s="2">
        <v>339.0</v>
      </c>
      <c r="G4555" s="2" t="s">
        <v>61</v>
      </c>
      <c r="H4555" s="2" t="s">
        <v>29</v>
      </c>
      <c r="I4555" s="2" t="s">
        <v>25</v>
      </c>
      <c r="J4555" s="2" t="str">
        <f t="array" ref="J4555">XLOOKUP('Transaction Data'!$G4555,Product_Code,Biscuit_Brand)</f>
        <v>Choco Delight</v>
      </c>
      <c r="K4555" s="2">
        <f t="array" ref="K4555">XLOOKUP('Transaction Data'!$G4555,Product_Code,Cost)</f>
        <v>3</v>
      </c>
      <c r="L4555" s="2">
        <f t="array" ref="L4555">XLOOKUP('Transaction Data'!$G4555,Product_Code,Unit_Price)</f>
        <v>5</v>
      </c>
      <c r="M4555" s="3">
        <f>'Transaction Data'!$F4555*'Transaction Data'!$K4555</f>
        <v>1017</v>
      </c>
      <c r="N4555" s="3">
        <f>'Transaction Data'!$F4555*'Transaction Data'!$L4555</f>
        <v>1695</v>
      </c>
      <c r="O4555" s="3">
        <f>'Transaction Data'!$N4555-'Transaction Data'!$M4555</f>
        <v>678</v>
      </c>
      <c r="P4555" s="2">
        <f>DATEDIF('Transaction Data'!$D4555,'Transaction Data'!$A4555,"y")</f>
        <v>21</v>
      </c>
      <c r="Q4555" s="2" t="str">
        <f>FLOOR('Transaction Data'!$P4555,15)&amp;"-"&amp;FLOOR('Transaction Data'!$P4555,15)+14</f>
        <v>15-29</v>
      </c>
      <c r="R4555" s="2" t="str">
        <f>IF('Transaction Data'!$L4555&lt;=10,"Less Expensive","Expensive")</f>
        <v>Less Expensive</v>
      </c>
      <c r="S4555" s="4">
        <f>WEEKDAY('Transaction Data'!$A4555)</f>
        <v>6</v>
      </c>
      <c r="T4555" s="2" t="str">
        <f>IF(WEEKDAY('Transaction Data'!$A4555,2)&lt;6,"Weekday","Weekend")</f>
        <v>Weekday</v>
      </c>
    </row>
    <row r="4556" ht="15.75" customHeight="1">
      <c r="A4556" s="1">
        <v>45438.0</v>
      </c>
      <c r="B4556" s="2" t="s">
        <v>4295</v>
      </c>
      <c r="C4556" s="2" t="s">
        <v>69</v>
      </c>
      <c r="D4556" s="1">
        <v>19707.0</v>
      </c>
      <c r="E4556" s="2" t="s">
        <v>37</v>
      </c>
      <c r="F4556" s="2">
        <v>255.0</v>
      </c>
      <c r="G4556" s="2" t="s">
        <v>57</v>
      </c>
      <c r="H4556" s="2" t="s">
        <v>34</v>
      </c>
      <c r="I4556" s="2" t="s">
        <v>25</v>
      </c>
      <c r="J4556" s="2" t="str">
        <f t="array" ref="J4556">XLOOKUP('Transaction Data'!$G4556,Product_Code,Biscuit_Brand)</f>
        <v>Oatmeal Cookies</v>
      </c>
      <c r="K4556" s="2">
        <f t="array" ref="K4556">XLOOKUP('Transaction Data'!$G4556,Product_Code,Cost)</f>
        <v>19</v>
      </c>
      <c r="L4556" s="2">
        <f t="array" ref="L4556">XLOOKUP('Transaction Data'!$G4556,Product_Code,Unit_Price)</f>
        <v>23</v>
      </c>
      <c r="M4556" s="3">
        <f>'Transaction Data'!$F4556*'Transaction Data'!$K4556</f>
        <v>4845</v>
      </c>
      <c r="N4556" s="3">
        <f>'Transaction Data'!$F4556*'Transaction Data'!$L4556</f>
        <v>5865</v>
      </c>
      <c r="O4556" s="3">
        <f>'Transaction Data'!$N4556-'Transaction Data'!$M4556</f>
        <v>1020</v>
      </c>
      <c r="P4556" s="2">
        <f>DATEDIF('Transaction Data'!$D4556,'Transaction Data'!$A4556,"y")</f>
        <v>70</v>
      </c>
      <c r="Q4556" s="2" t="str">
        <f>FLOOR('Transaction Data'!$P4556,15)&amp;"-"&amp;FLOOR('Transaction Data'!$P4556,15)+14</f>
        <v>60-74</v>
      </c>
      <c r="R4556" s="2" t="str">
        <f>IF('Transaction Data'!$L4556&lt;=10,"Less Expensive","Expensive")</f>
        <v>Expensive</v>
      </c>
      <c r="S4556" s="4">
        <f>WEEKDAY('Transaction Data'!$A4556)</f>
        <v>1</v>
      </c>
      <c r="T4556" s="2" t="str">
        <f>IF(WEEKDAY('Transaction Data'!$A4556,2)&lt;6,"Weekday","Weekend")</f>
        <v>Weekend</v>
      </c>
    </row>
    <row r="4557" ht="15.75" customHeight="1">
      <c r="A4557" s="1">
        <v>45458.0</v>
      </c>
      <c r="B4557" s="2" t="s">
        <v>4296</v>
      </c>
      <c r="C4557" s="2" t="s">
        <v>54</v>
      </c>
      <c r="D4557" s="1">
        <v>21339.0</v>
      </c>
      <c r="E4557" s="2" t="s">
        <v>27</v>
      </c>
      <c r="F4557" s="2">
        <v>484.0</v>
      </c>
      <c r="G4557" s="2" t="s">
        <v>38</v>
      </c>
      <c r="H4557" s="2" t="s">
        <v>24</v>
      </c>
      <c r="I4557" s="2" t="s">
        <v>25</v>
      </c>
      <c r="J4557" s="2" t="str">
        <f t="array" ref="J4557">XLOOKUP('Transaction Data'!$G4557,Product_Code,Biscuit_Brand)</f>
        <v>Ginger Snaps</v>
      </c>
      <c r="K4557" s="2">
        <f t="array" ref="K4557">XLOOKUP('Transaction Data'!$G4557,Product_Code,Cost)</f>
        <v>14</v>
      </c>
      <c r="L4557" s="2">
        <f t="array" ref="L4557">XLOOKUP('Transaction Data'!$G4557,Product_Code,Unit_Price)</f>
        <v>28</v>
      </c>
      <c r="M4557" s="3">
        <f>'Transaction Data'!$F4557*'Transaction Data'!$K4557</f>
        <v>6776</v>
      </c>
      <c r="N4557" s="3">
        <f>'Transaction Data'!$F4557*'Transaction Data'!$L4557</f>
        <v>13552</v>
      </c>
      <c r="O4557" s="3">
        <f>'Transaction Data'!$N4557-'Transaction Data'!$M4557</f>
        <v>6776</v>
      </c>
      <c r="P4557" s="2">
        <f>DATEDIF('Transaction Data'!$D4557,'Transaction Data'!$A4557,"y")</f>
        <v>66</v>
      </c>
      <c r="Q4557" s="2" t="str">
        <f>FLOOR('Transaction Data'!$P4557,15)&amp;"-"&amp;FLOOR('Transaction Data'!$P4557,15)+14</f>
        <v>60-74</v>
      </c>
      <c r="R4557" s="2" t="str">
        <f>IF('Transaction Data'!$L4557&lt;=10,"Less Expensive","Expensive")</f>
        <v>Expensive</v>
      </c>
      <c r="S4557" s="4">
        <f>WEEKDAY('Transaction Data'!$A4557)</f>
        <v>7</v>
      </c>
      <c r="T4557" s="2" t="str">
        <f>IF(WEEKDAY('Transaction Data'!$A4557,2)&lt;6,"Weekday","Weekend")</f>
        <v>Weekend</v>
      </c>
    </row>
    <row r="4558" ht="15.75" customHeight="1">
      <c r="A4558" s="1">
        <v>45436.0</v>
      </c>
      <c r="B4558" s="2" t="s">
        <v>4297</v>
      </c>
      <c r="C4558" s="2" t="s">
        <v>41</v>
      </c>
      <c r="D4558" s="1">
        <v>22611.0</v>
      </c>
      <c r="E4558" s="2" t="s">
        <v>22</v>
      </c>
      <c r="F4558" s="2">
        <v>42.0</v>
      </c>
      <c r="G4558" s="2" t="s">
        <v>61</v>
      </c>
      <c r="H4558" s="2" t="s">
        <v>29</v>
      </c>
      <c r="I4558" s="2" t="s">
        <v>25</v>
      </c>
      <c r="J4558" s="2" t="str">
        <f t="array" ref="J4558">XLOOKUP('Transaction Data'!$G4558,Product_Code,Biscuit_Brand)</f>
        <v>Choco Delight</v>
      </c>
      <c r="K4558" s="2">
        <f t="array" ref="K4558">XLOOKUP('Transaction Data'!$G4558,Product_Code,Cost)</f>
        <v>3</v>
      </c>
      <c r="L4558" s="2">
        <f t="array" ref="L4558">XLOOKUP('Transaction Data'!$G4558,Product_Code,Unit_Price)</f>
        <v>5</v>
      </c>
      <c r="M4558" s="3">
        <f>'Transaction Data'!$F4558*'Transaction Data'!$K4558</f>
        <v>126</v>
      </c>
      <c r="N4558" s="3">
        <f>'Transaction Data'!$F4558*'Transaction Data'!$L4558</f>
        <v>210</v>
      </c>
      <c r="O4558" s="3">
        <f>'Transaction Data'!$N4558-'Transaction Data'!$M4558</f>
        <v>84</v>
      </c>
      <c r="P4558" s="2">
        <f>DATEDIF('Transaction Data'!$D4558,'Transaction Data'!$A4558,"y")</f>
        <v>62</v>
      </c>
      <c r="Q4558" s="2" t="str">
        <f>FLOOR('Transaction Data'!$P4558,15)&amp;"-"&amp;FLOOR('Transaction Data'!$P4558,15)+14</f>
        <v>60-74</v>
      </c>
      <c r="R4558" s="2" t="str">
        <f>IF('Transaction Data'!$L4558&lt;=10,"Less Expensive","Expensive")</f>
        <v>Less Expensive</v>
      </c>
      <c r="S4558" s="4">
        <f>WEEKDAY('Transaction Data'!$A4558)</f>
        <v>6</v>
      </c>
      <c r="T4558" s="2" t="str">
        <f>IF(WEEKDAY('Transaction Data'!$A4558,2)&lt;6,"Weekday","Weekend")</f>
        <v>Weekday</v>
      </c>
    </row>
    <row r="4559" ht="15.75" customHeight="1">
      <c r="A4559" s="1">
        <v>45499.0</v>
      </c>
      <c r="B4559" s="2" t="s">
        <v>4298</v>
      </c>
      <c r="C4559" s="2" t="s">
        <v>69</v>
      </c>
      <c r="D4559" s="1">
        <v>32004.0</v>
      </c>
      <c r="E4559" s="2" t="s">
        <v>27</v>
      </c>
      <c r="F4559" s="2">
        <v>41.0</v>
      </c>
      <c r="G4559" s="2" t="s">
        <v>48</v>
      </c>
      <c r="H4559" s="2" t="s">
        <v>34</v>
      </c>
      <c r="I4559" s="2" t="s">
        <v>25</v>
      </c>
      <c r="J4559" s="2" t="str">
        <f t="array" ref="J4559">XLOOKUP('Transaction Data'!$G4559,Product_Code,Biscuit_Brand)</f>
        <v>Lemon Crisps</v>
      </c>
      <c r="K4559" s="2">
        <f t="array" ref="K4559">XLOOKUP('Transaction Data'!$G4559,Product_Code,Cost)</f>
        <v>7</v>
      </c>
      <c r="L4559" s="2">
        <f t="array" ref="L4559">XLOOKUP('Transaction Data'!$G4559,Product_Code,Unit_Price)</f>
        <v>9</v>
      </c>
      <c r="M4559" s="3">
        <f>'Transaction Data'!$F4559*'Transaction Data'!$K4559</f>
        <v>287</v>
      </c>
      <c r="N4559" s="3">
        <f>'Transaction Data'!$F4559*'Transaction Data'!$L4559</f>
        <v>369</v>
      </c>
      <c r="O4559" s="3">
        <f>'Transaction Data'!$N4559-'Transaction Data'!$M4559</f>
        <v>82</v>
      </c>
      <c r="P4559" s="2">
        <f>DATEDIF('Transaction Data'!$D4559,'Transaction Data'!$A4559,"y")</f>
        <v>36</v>
      </c>
      <c r="Q4559" s="2" t="str">
        <f>FLOOR('Transaction Data'!$P4559,15)&amp;"-"&amp;FLOOR('Transaction Data'!$P4559,15)+14</f>
        <v>30-44</v>
      </c>
      <c r="R4559" s="2" t="str">
        <f>IF('Transaction Data'!$L4559&lt;=10,"Less Expensive","Expensive")</f>
        <v>Less Expensive</v>
      </c>
      <c r="S4559" s="4">
        <f>WEEKDAY('Transaction Data'!$A4559)</f>
        <v>6</v>
      </c>
      <c r="T4559" s="2" t="str">
        <f>IF(WEEKDAY('Transaction Data'!$A4559,2)&lt;6,"Weekday","Weekend")</f>
        <v>Weekday</v>
      </c>
    </row>
    <row r="4560" ht="15.75" customHeight="1">
      <c r="A4560" s="1">
        <v>45326.0</v>
      </c>
      <c r="B4560" s="2" t="s">
        <v>4299</v>
      </c>
      <c r="C4560" s="2" t="s">
        <v>51</v>
      </c>
      <c r="D4560" s="1">
        <v>16116.0</v>
      </c>
      <c r="E4560" s="2" t="s">
        <v>27</v>
      </c>
      <c r="F4560" s="2">
        <v>367.0</v>
      </c>
      <c r="G4560" s="2" t="s">
        <v>61</v>
      </c>
      <c r="H4560" s="2" t="s">
        <v>24</v>
      </c>
      <c r="I4560" s="2" t="s">
        <v>25</v>
      </c>
      <c r="J4560" s="2" t="str">
        <f t="array" ref="J4560">XLOOKUP('Transaction Data'!$G4560,Product_Code,Biscuit_Brand)</f>
        <v>Choco Delight</v>
      </c>
      <c r="K4560" s="2">
        <f t="array" ref="K4560">XLOOKUP('Transaction Data'!$G4560,Product_Code,Cost)</f>
        <v>3</v>
      </c>
      <c r="L4560" s="2">
        <f t="array" ref="L4560">XLOOKUP('Transaction Data'!$G4560,Product_Code,Unit_Price)</f>
        <v>5</v>
      </c>
      <c r="M4560" s="3">
        <f>'Transaction Data'!$F4560*'Transaction Data'!$K4560</f>
        <v>1101</v>
      </c>
      <c r="N4560" s="3">
        <f>'Transaction Data'!$F4560*'Transaction Data'!$L4560</f>
        <v>1835</v>
      </c>
      <c r="O4560" s="3">
        <f>'Transaction Data'!$N4560-'Transaction Data'!$M4560</f>
        <v>734</v>
      </c>
      <c r="P4560" s="2">
        <f>DATEDIF('Transaction Data'!$D4560,'Transaction Data'!$A4560,"y")</f>
        <v>79</v>
      </c>
      <c r="Q4560" s="2" t="str">
        <f>FLOOR('Transaction Data'!$P4560,15)&amp;"-"&amp;FLOOR('Transaction Data'!$P4560,15)+14</f>
        <v>75-89</v>
      </c>
      <c r="R4560" s="2" t="str">
        <f>IF('Transaction Data'!$L4560&lt;=10,"Less Expensive","Expensive")</f>
        <v>Less Expensive</v>
      </c>
      <c r="S4560" s="4">
        <f>WEEKDAY('Transaction Data'!$A4560)</f>
        <v>1</v>
      </c>
      <c r="T4560" s="2" t="str">
        <f>IF(WEEKDAY('Transaction Data'!$A4560,2)&lt;6,"Weekday","Weekend")</f>
        <v>Weekend</v>
      </c>
    </row>
    <row r="4561" ht="15.75" customHeight="1">
      <c r="A4561" s="1">
        <v>45411.0</v>
      </c>
      <c r="B4561" s="2" t="s">
        <v>4300</v>
      </c>
      <c r="C4561" s="2" t="s">
        <v>78</v>
      </c>
      <c r="D4561" s="1">
        <v>28465.0</v>
      </c>
      <c r="E4561" s="2" t="s">
        <v>27</v>
      </c>
      <c r="F4561" s="2">
        <v>311.0</v>
      </c>
      <c r="G4561" s="2" t="s">
        <v>23</v>
      </c>
      <c r="H4561" s="2" t="s">
        <v>29</v>
      </c>
      <c r="I4561" s="2" t="s">
        <v>25</v>
      </c>
      <c r="J4561" s="2" t="str">
        <f t="array" ref="J4561">XLOOKUP('Transaction Data'!$G4561,Product_Code,Biscuit_Brand)</f>
        <v>Cinnamon Swirls</v>
      </c>
      <c r="K4561" s="2">
        <f t="array" ref="K4561">XLOOKUP('Transaction Data'!$G4561,Product_Code,Cost)</f>
        <v>10</v>
      </c>
      <c r="L4561" s="2">
        <f t="array" ref="L4561">XLOOKUP('Transaction Data'!$G4561,Product_Code,Unit_Price)</f>
        <v>14</v>
      </c>
      <c r="M4561" s="3">
        <f>'Transaction Data'!$F4561*'Transaction Data'!$K4561</f>
        <v>3110</v>
      </c>
      <c r="N4561" s="3">
        <f>'Transaction Data'!$F4561*'Transaction Data'!$L4561</f>
        <v>4354</v>
      </c>
      <c r="O4561" s="3">
        <f>'Transaction Data'!$N4561-'Transaction Data'!$M4561</f>
        <v>1244</v>
      </c>
      <c r="P4561" s="2">
        <f>DATEDIF('Transaction Data'!$D4561,'Transaction Data'!$A4561,"y")</f>
        <v>46</v>
      </c>
      <c r="Q4561" s="2" t="str">
        <f>FLOOR('Transaction Data'!$P4561,15)&amp;"-"&amp;FLOOR('Transaction Data'!$P4561,15)+14</f>
        <v>45-59</v>
      </c>
      <c r="R4561" s="2" t="str">
        <f>IF('Transaction Data'!$L4561&lt;=10,"Less Expensive","Expensive")</f>
        <v>Expensive</v>
      </c>
      <c r="S4561" s="4">
        <f>WEEKDAY('Transaction Data'!$A4561)</f>
        <v>2</v>
      </c>
      <c r="T4561" s="2" t="str">
        <f>IF(WEEKDAY('Transaction Data'!$A4561,2)&lt;6,"Weekday","Weekend")</f>
        <v>Weekday</v>
      </c>
    </row>
    <row r="4562" ht="15.75" customHeight="1">
      <c r="A4562" s="1">
        <v>45452.0</v>
      </c>
      <c r="B4562" s="2" t="s">
        <v>4301</v>
      </c>
      <c r="C4562" s="2" t="s">
        <v>41</v>
      </c>
      <c r="D4562" s="1">
        <v>31258.0</v>
      </c>
      <c r="E4562" s="2" t="s">
        <v>63</v>
      </c>
      <c r="F4562" s="2">
        <v>282.0</v>
      </c>
      <c r="G4562" s="2" t="s">
        <v>28</v>
      </c>
      <c r="H4562" s="2" t="s">
        <v>34</v>
      </c>
      <c r="I4562" s="2" t="s">
        <v>25</v>
      </c>
      <c r="J4562" s="2" t="str">
        <f t="array" ref="J4562">XLOOKUP('Transaction Data'!$G4562,Product_Code,Biscuit_Brand)</f>
        <v>Shortbread</v>
      </c>
      <c r="K4562" s="2">
        <f t="array" ref="K4562">XLOOKUP('Transaction Data'!$G4562,Product_Code,Cost)</f>
        <v>10</v>
      </c>
      <c r="L4562" s="2">
        <f t="array" ref="L4562">XLOOKUP('Transaction Data'!$G4562,Product_Code,Unit_Price)</f>
        <v>45</v>
      </c>
      <c r="M4562" s="3">
        <f>'Transaction Data'!$F4562*'Transaction Data'!$K4562</f>
        <v>2820</v>
      </c>
      <c r="N4562" s="3">
        <f>'Transaction Data'!$F4562*'Transaction Data'!$L4562</f>
        <v>12690</v>
      </c>
      <c r="O4562" s="3">
        <f>'Transaction Data'!$N4562-'Transaction Data'!$M4562</f>
        <v>9870</v>
      </c>
      <c r="P4562" s="2">
        <f>DATEDIF('Transaction Data'!$D4562,'Transaction Data'!$A4562,"y")</f>
        <v>38</v>
      </c>
      <c r="Q4562" s="2" t="str">
        <f>FLOOR('Transaction Data'!$P4562,15)&amp;"-"&amp;FLOOR('Transaction Data'!$P4562,15)+14</f>
        <v>30-44</v>
      </c>
      <c r="R4562" s="2" t="str">
        <f>IF('Transaction Data'!$L4562&lt;=10,"Less Expensive","Expensive")</f>
        <v>Expensive</v>
      </c>
      <c r="S4562" s="4">
        <f>WEEKDAY('Transaction Data'!$A4562)</f>
        <v>1</v>
      </c>
      <c r="T4562" s="2" t="str">
        <f>IF(WEEKDAY('Transaction Data'!$A4562,2)&lt;6,"Weekday","Weekend")</f>
        <v>Weekend</v>
      </c>
    </row>
    <row r="4563" ht="15.75" customHeight="1">
      <c r="A4563" s="1">
        <v>45313.0</v>
      </c>
      <c r="B4563" s="2" t="s">
        <v>4302</v>
      </c>
      <c r="C4563" s="2" t="s">
        <v>32</v>
      </c>
      <c r="D4563" s="1">
        <v>24787.0</v>
      </c>
      <c r="E4563" s="2" t="s">
        <v>37</v>
      </c>
      <c r="F4563" s="2">
        <v>70.0</v>
      </c>
      <c r="G4563" s="2" t="s">
        <v>23</v>
      </c>
      <c r="H4563" s="2" t="s">
        <v>24</v>
      </c>
      <c r="I4563" s="2" t="s">
        <v>25</v>
      </c>
      <c r="J4563" s="2" t="str">
        <f t="array" ref="J4563">XLOOKUP('Transaction Data'!$G4563,Product_Code,Biscuit_Brand)</f>
        <v>Cinnamon Swirls</v>
      </c>
      <c r="K4563" s="2">
        <f t="array" ref="K4563">XLOOKUP('Transaction Data'!$G4563,Product_Code,Cost)</f>
        <v>10</v>
      </c>
      <c r="L4563" s="2">
        <f t="array" ref="L4563">XLOOKUP('Transaction Data'!$G4563,Product_Code,Unit_Price)</f>
        <v>14</v>
      </c>
      <c r="M4563" s="3">
        <f>'Transaction Data'!$F4563*'Transaction Data'!$K4563</f>
        <v>700</v>
      </c>
      <c r="N4563" s="3">
        <f>'Transaction Data'!$F4563*'Transaction Data'!$L4563</f>
        <v>980</v>
      </c>
      <c r="O4563" s="3">
        <f>'Transaction Data'!$N4563-'Transaction Data'!$M4563</f>
        <v>280</v>
      </c>
      <c r="P4563" s="2">
        <f>DATEDIF('Transaction Data'!$D4563,'Transaction Data'!$A4563,"y")</f>
        <v>56</v>
      </c>
      <c r="Q4563" s="2" t="str">
        <f>FLOOR('Transaction Data'!$P4563,15)&amp;"-"&amp;FLOOR('Transaction Data'!$P4563,15)+14</f>
        <v>45-59</v>
      </c>
      <c r="R4563" s="2" t="str">
        <f>IF('Transaction Data'!$L4563&lt;=10,"Less Expensive","Expensive")</f>
        <v>Expensive</v>
      </c>
      <c r="S4563" s="4">
        <f>WEEKDAY('Transaction Data'!$A4563)</f>
        <v>2</v>
      </c>
      <c r="T4563" s="2" t="str">
        <f>IF(WEEKDAY('Transaction Data'!$A4563,2)&lt;6,"Weekday","Weekend")</f>
        <v>Weekday</v>
      </c>
    </row>
    <row r="4564" ht="15.75" customHeight="1">
      <c r="A4564" s="1">
        <v>45472.0</v>
      </c>
      <c r="B4564" s="2" t="s">
        <v>673</v>
      </c>
      <c r="C4564" s="2" t="s">
        <v>47</v>
      </c>
      <c r="D4564" s="1">
        <v>28912.0</v>
      </c>
      <c r="E4564" s="2" t="s">
        <v>37</v>
      </c>
      <c r="F4564" s="2">
        <v>398.0</v>
      </c>
      <c r="G4564" s="2" t="s">
        <v>23</v>
      </c>
      <c r="H4564" s="2" t="s">
        <v>29</v>
      </c>
      <c r="I4564" s="2" t="s">
        <v>25</v>
      </c>
      <c r="J4564" s="2" t="str">
        <f t="array" ref="J4564">XLOOKUP('Transaction Data'!$G4564,Product_Code,Biscuit_Brand)</f>
        <v>Cinnamon Swirls</v>
      </c>
      <c r="K4564" s="2">
        <f t="array" ref="K4564">XLOOKUP('Transaction Data'!$G4564,Product_Code,Cost)</f>
        <v>10</v>
      </c>
      <c r="L4564" s="2">
        <f t="array" ref="L4564">XLOOKUP('Transaction Data'!$G4564,Product_Code,Unit_Price)</f>
        <v>14</v>
      </c>
      <c r="M4564" s="3">
        <f>'Transaction Data'!$F4564*'Transaction Data'!$K4564</f>
        <v>3980</v>
      </c>
      <c r="N4564" s="3">
        <f>'Transaction Data'!$F4564*'Transaction Data'!$L4564</f>
        <v>5572</v>
      </c>
      <c r="O4564" s="3">
        <f>'Transaction Data'!$N4564-'Transaction Data'!$M4564</f>
        <v>1592</v>
      </c>
      <c r="P4564" s="2">
        <f>DATEDIF('Transaction Data'!$D4564,'Transaction Data'!$A4564,"y")</f>
        <v>45</v>
      </c>
      <c r="Q4564" s="2" t="str">
        <f>FLOOR('Transaction Data'!$P4564,15)&amp;"-"&amp;FLOOR('Transaction Data'!$P4564,15)+14</f>
        <v>45-59</v>
      </c>
      <c r="R4564" s="2" t="str">
        <f>IF('Transaction Data'!$L4564&lt;=10,"Less Expensive","Expensive")</f>
        <v>Expensive</v>
      </c>
      <c r="S4564" s="4">
        <f>WEEKDAY('Transaction Data'!$A4564)</f>
        <v>7</v>
      </c>
      <c r="T4564" s="2" t="str">
        <f>IF(WEEKDAY('Transaction Data'!$A4564,2)&lt;6,"Weekday","Weekend")</f>
        <v>Weekend</v>
      </c>
    </row>
    <row r="4565" ht="15.75" customHeight="1">
      <c r="A4565" s="1">
        <v>45292.0</v>
      </c>
      <c r="B4565" s="2" t="s">
        <v>4303</v>
      </c>
      <c r="C4565" s="2" t="s">
        <v>21</v>
      </c>
      <c r="D4565" s="1">
        <v>34670.0</v>
      </c>
      <c r="E4565" s="2" t="s">
        <v>63</v>
      </c>
      <c r="F4565" s="2">
        <v>10.0</v>
      </c>
      <c r="G4565" s="2" t="s">
        <v>61</v>
      </c>
      <c r="H4565" s="2" t="s">
        <v>34</v>
      </c>
      <c r="I4565" s="2" t="s">
        <v>35</v>
      </c>
      <c r="J4565" s="2" t="str">
        <f t="array" ref="J4565">XLOOKUP('Transaction Data'!$G4565,Product_Code,Biscuit_Brand)</f>
        <v>Choco Delight</v>
      </c>
      <c r="K4565" s="2">
        <f t="array" ref="K4565">XLOOKUP('Transaction Data'!$G4565,Product_Code,Cost)</f>
        <v>3</v>
      </c>
      <c r="L4565" s="2">
        <f t="array" ref="L4565">XLOOKUP('Transaction Data'!$G4565,Product_Code,Unit_Price)</f>
        <v>5</v>
      </c>
      <c r="M4565" s="3">
        <f>'Transaction Data'!$F4565*'Transaction Data'!$K4565</f>
        <v>30</v>
      </c>
      <c r="N4565" s="3">
        <f>'Transaction Data'!$F4565*'Transaction Data'!$L4565</f>
        <v>50</v>
      </c>
      <c r="O4565" s="3">
        <f>'Transaction Data'!$N4565-'Transaction Data'!$M4565</f>
        <v>20</v>
      </c>
      <c r="P4565" s="2">
        <f>DATEDIF('Transaction Data'!$D4565,'Transaction Data'!$A4565,"y")</f>
        <v>29</v>
      </c>
      <c r="Q4565" s="2" t="str">
        <f>FLOOR('Transaction Data'!$P4565,15)&amp;"-"&amp;FLOOR('Transaction Data'!$P4565,15)+14</f>
        <v>15-29</v>
      </c>
      <c r="R4565" s="2" t="str">
        <f>IF('Transaction Data'!$L4565&lt;=10,"Less Expensive","Expensive")</f>
        <v>Less Expensive</v>
      </c>
      <c r="S4565" s="4">
        <f>WEEKDAY('Transaction Data'!$A4565)</f>
        <v>2</v>
      </c>
      <c r="T4565" s="2" t="str">
        <f>IF(WEEKDAY('Transaction Data'!$A4565,2)&lt;6,"Weekday","Weekend")</f>
        <v>Weekday</v>
      </c>
    </row>
    <row r="4566" ht="15.75" customHeight="1">
      <c r="A4566" s="1">
        <v>45468.0</v>
      </c>
      <c r="B4566" s="2" t="s">
        <v>1744</v>
      </c>
      <c r="C4566" s="2" t="s">
        <v>69</v>
      </c>
      <c r="D4566" s="1">
        <v>36337.0</v>
      </c>
      <c r="E4566" s="2" t="s">
        <v>37</v>
      </c>
      <c r="F4566" s="2">
        <v>345.0</v>
      </c>
      <c r="G4566" s="2" t="s">
        <v>38</v>
      </c>
      <c r="H4566" s="2" t="s">
        <v>24</v>
      </c>
      <c r="I4566" s="2" t="s">
        <v>25</v>
      </c>
      <c r="J4566" s="2" t="str">
        <f t="array" ref="J4566">XLOOKUP('Transaction Data'!$G4566,Product_Code,Biscuit_Brand)</f>
        <v>Ginger Snaps</v>
      </c>
      <c r="K4566" s="2">
        <f t="array" ref="K4566">XLOOKUP('Transaction Data'!$G4566,Product_Code,Cost)</f>
        <v>14</v>
      </c>
      <c r="L4566" s="2">
        <f t="array" ref="L4566">XLOOKUP('Transaction Data'!$G4566,Product_Code,Unit_Price)</f>
        <v>28</v>
      </c>
      <c r="M4566" s="3">
        <f>'Transaction Data'!$F4566*'Transaction Data'!$K4566</f>
        <v>4830</v>
      </c>
      <c r="N4566" s="3">
        <f>'Transaction Data'!$F4566*'Transaction Data'!$L4566</f>
        <v>9660</v>
      </c>
      <c r="O4566" s="3">
        <f>'Transaction Data'!$N4566-'Transaction Data'!$M4566</f>
        <v>4830</v>
      </c>
      <c r="P4566" s="2">
        <f>DATEDIF('Transaction Data'!$D4566,'Transaction Data'!$A4566,"y")</f>
        <v>24</v>
      </c>
      <c r="Q4566" s="2" t="str">
        <f>FLOOR('Transaction Data'!$P4566,15)&amp;"-"&amp;FLOOR('Transaction Data'!$P4566,15)+14</f>
        <v>15-29</v>
      </c>
      <c r="R4566" s="2" t="str">
        <f>IF('Transaction Data'!$L4566&lt;=10,"Less Expensive","Expensive")</f>
        <v>Expensive</v>
      </c>
      <c r="S4566" s="4">
        <f>WEEKDAY('Transaction Data'!$A4566)</f>
        <v>3</v>
      </c>
      <c r="T4566" s="2" t="str">
        <f>IF(WEEKDAY('Transaction Data'!$A4566,2)&lt;6,"Weekday","Weekend")</f>
        <v>Weekday</v>
      </c>
    </row>
    <row r="4567" ht="15.75" customHeight="1">
      <c r="A4567" s="1">
        <v>45315.0</v>
      </c>
      <c r="B4567" s="2" t="s">
        <v>4304</v>
      </c>
      <c r="C4567" s="2" t="s">
        <v>54</v>
      </c>
      <c r="D4567" s="1">
        <v>35103.0</v>
      </c>
      <c r="E4567" s="2" t="s">
        <v>63</v>
      </c>
      <c r="F4567" s="2">
        <v>192.0</v>
      </c>
      <c r="G4567" s="2" t="s">
        <v>38</v>
      </c>
      <c r="H4567" s="2" t="s">
        <v>29</v>
      </c>
      <c r="I4567" s="2" t="s">
        <v>25</v>
      </c>
      <c r="J4567" s="2" t="str">
        <f t="array" ref="J4567">XLOOKUP('Transaction Data'!$G4567,Product_Code,Biscuit_Brand)</f>
        <v>Ginger Snaps</v>
      </c>
      <c r="K4567" s="2">
        <f t="array" ref="K4567">XLOOKUP('Transaction Data'!$G4567,Product_Code,Cost)</f>
        <v>14</v>
      </c>
      <c r="L4567" s="2">
        <f t="array" ref="L4567">XLOOKUP('Transaction Data'!$G4567,Product_Code,Unit_Price)</f>
        <v>28</v>
      </c>
      <c r="M4567" s="3">
        <f>'Transaction Data'!$F4567*'Transaction Data'!$K4567</f>
        <v>2688</v>
      </c>
      <c r="N4567" s="3">
        <f>'Transaction Data'!$F4567*'Transaction Data'!$L4567</f>
        <v>5376</v>
      </c>
      <c r="O4567" s="3">
        <f>'Transaction Data'!$N4567-'Transaction Data'!$M4567</f>
        <v>2688</v>
      </c>
      <c r="P4567" s="2">
        <f>DATEDIF('Transaction Data'!$D4567,'Transaction Data'!$A4567,"y")</f>
        <v>27</v>
      </c>
      <c r="Q4567" s="2" t="str">
        <f>FLOOR('Transaction Data'!$P4567,15)&amp;"-"&amp;FLOOR('Transaction Data'!$P4567,15)+14</f>
        <v>15-29</v>
      </c>
      <c r="R4567" s="2" t="str">
        <f>IF('Transaction Data'!$L4567&lt;=10,"Less Expensive","Expensive")</f>
        <v>Expensive</v>
      </c>
      <c r="S4567" s="4">
        <f>WEEKDAY('Transaction Data'!$A4567)</f>
        <v>4</v>
      </c>
      <c r="T4567" s="2" t="str">
        <f>IF(WEEKDAY('Transaction Data'!$A4567,2)&lt;6,"Weekday","Weekend")</f>
        <v>Weekday</v>
      </c>
    </row>
    <row r="4568" ht="15.75" customHeight="1">
      <c r="A4568" s="1">
        <v>45391.0</v>
      </c>
      <c r="B4568" s="2" t="s">
        <v>4305</v>
      </c>
      <c r="C4568" s="2" t="s">
        <v>21</v>
      </c>
      <c r="D4568" s="1">
        <v>33283.0</v>
      </c>
      <c r="E4568" s="2" t="s">
        <v>27</v>
      </c>
      <c r="F4568" s="2">
        <v>500.0</v>
      </c>
      <c r="G4568" s="2" t="s">
        <v>57</v>
      </c>
      <c r="H4568" s="2" t="s">
        <v>34</v>
      </c>
      <c r="I4568" s="2" t="s">
        <v>25</v>
      </c>
      <c r="J4568" s="2" t="str">
        <f t="array" ref="J4568">XLOOKUP('Transaction Data'!$G4568,Product_Code,Biscuit_Brand)</f>
        <v>Oatmeal Cookies</v>
      </c>
      <c r="K4568" s="2">
        <f t="array" ref="K4568">XLOOKUP('Transaction Data'!$G4568,Product_Code,Cost)</f>
        <v>19</v>
      </c>
      <c r="L4568" s="2">
        <f t="array" ref="L4568">XLOOKUP('Transaction Data'!$G4568,Product_Code,Unit_Price)</f>
        <v>23</v>
      </c>
      <c r="M4568" s="3">
        <f>'Transaction Data'!$F4568*'Transaction Data'!$K4568</f>
        <v>9500</v>
      </c>
      <c r="N4568" s="3">
        <f>'Transaction Data'!$F4568*'Transaction Data'!$L4568</f>
        <v>11500</v>
      </c>
      <c r="O4568" s="3">
        <f>'Transaction Data'!$N4568-'Transaction Data'!$M4568</f>
        <v>2000</v>
      </c>
      <c r="P4568" s="2">
        <f>DATEDIF('Transaction Data'!$D4568,'Transaction Data'!$A4568,"y")</f>
        <v>33</v>
      </c>
      <c r="Q4568" s="2" t="str">
        <f>FLOOR('Transaction Data'!$P4568,15)&amp;"-"&amp;FLOOR('Transaction Data'!$P4568,15)+14</f>
        <v>30-44</v>
      </c>
      <c r="R4568" s="2" t="str">
        <f>IF('Transaction Data'!$L4568&lt;=10,"Less Expensive","Expensive")</f>
        <v>Expensive</v>
      </c>
      <c r="S4568" s="4">
        <f>WEEKDAY('Transaction Data'!$A4568)</f>
        <v>3</v>
      </c>
      <c r="T4568" s="2" t="str">
        <f>IF(WEEKDAY('Transaction Data'!$A4568,2)&lt;6,"Weekday","Weekend")</f>
        <v>Weekday</v>
      </c>
    </row>
    <row r="4569" ht="15.75" customHeight="1">
      <c r="A4569" s="1">
        <v>45358.0</v>
      </c>
      <c r="B4569" s="2" t="s">
        <v>4306</v>
      </c>
      <c r="C4569" s="2" t="s">
        <v>69</v>
      </c>
      <c r="D4569" s="1">
        <v>37097.0</v>
      </c>
      <c r="E4569" s="2" t="s">
        <v>27</v>
      </c>
      <c r="F4569" s="2">
        <v>49.0</v>
      </c>
      <c r="G4569" s="2" t="s">
        <v>61</v>
      </c>
      <c r="H4569" s="2" t="s">
        <v>24</v>
      </c>
      <c r="I4569" s="2" t="s">
        <v>25</v>
      </c>
      <c r="J4569" s="2" t="str">
        <f t="array" ref="J4569">XLOOKUP('Transaction Data'!$G4569,Product_Code,Biscuit_Brand)</f>
        <v>Choco Delight</v>
      </c>
      <c r="K4569" s="2">
        <f t="array" ref="K4569">XLOOKUP('Transaction Data'!$G4569,Product_Code,Cost)</f>
        <v>3</v>
      </c>
      <c r="L4569" s="2">
        <f t="array" ref="L4569">XLOOKUP('Transaction Data'!$G4569,Product_Code,Unit_Price)</f>
        <v>5</v>
      </c>
      <c r="M4569" s="3">
        <f>'Transaction Data'!$F4569*'Transaction Data'!$K4569</f>
        <v>147</v>
      </c>
      <c r="N4569" s="3">
        <f>'Transaction Data'!$F4569*'Transaction Data'!$L4569</f>
        <v>245</v>
      </c>
      <c r="O4569" s="3">
        <f>'Transaction Data'!$N4569-'Transaction Data'!$M4569</f>
        <v>98</v>
      </c>
      <c r="P4569" s="2">
        <f>DATEDIF('Transaction Data'!$D4569,'Transaction Data'!$A4569,"y")</f>
        <v>22</v>
      </c>
      <c r="Q4569" s="2" t="str">
        <f>FLOOR('Transaction Data'!$P4569,15)&amp;"-"&amp;FLOOR('Transaction Data'!$P4569,15)+14</f>
        <v>15-29</v>
      </c>
      <c r="R4569" s="2" t="str">
        <f>IF('Transaction Data'!$L4569&lt;=10,"Less Expensive","Expensive")</f>
        <v>Less Expensive</v>
      </c>
      <c r="S4569" s="4">
        <f>WEEKDAY('Transaction Data'!$A4569)</f>
        <v>5</v>
      </c>
      <c r="T4569" s="2" t="str">
        <f>IF(WEEKDAY('Transaction Data'!$A4569,2)&lt;6,"Weekday","Weekend")</f>
        <v>Weekday</v>
      </c>
    </row>
    <row r="4570" ht="15.75" customHeight="1">
      <c r="A4570" s="1">
        <v>45397.0</v>
      </c>
      <c r="B4570" s="2" t="s">
        <v>4307</v>
      </c>
      <c r="C4570" s="2" t="s">
        <v>78</v>
      </c>
      <c r="D4570" s="1">
        <v>17058.0</v>
      </c>
      <c r="E4570" s="2" t="s">
        <v>37</v>
      </c>
      <c r="F4570" s="2">
        <v>86.0</v>
      </c>
      <c r="G4570" s="2" t="s">
        <v>28</v>
      </c>
      <c r="H4570" s="2" t="s">
        <v>29</v>
      </c>
      <c r="I4570" s="2" t="s">
        <v>35</v>
      </c>
      <c r="J4570" s="2" t="str">
        <f t="array" ref="J4570">XLOOKUP('Transaction Data'!$G4570,Product_Code,Biscuit_Brand)</f>
        <v>Shortbread</v>
      </c>
      <c r="K4570" s="2">
        <f t="array" ref="K4570">XLOOKUP('Transaction Data'!$G4570,Product_Code,Cost)</f>
        <v>10</v>
      </c>
      <c r="L4570" s="2">
        <f t="array" ref="L4570">XLOOKUP('Transaction Data'!$G4570,Product_Code,Unit_Price)</f>
        <v>45</v>
      </c>
      <c r="M4570" s="3">
        <f>'Transaction Data'!$F4570*'Transaction Data'!$K4570</f>
        <v>860</v>
      </c>
      <c r="N4570" s="3">
        <f>'Transaction Data'!$F4570*'Transaction Data'!$L4570</f>
        <v>3870</v>
      </c>
      <c r="O4570" s="3">
        <f>'Transaction Data'!$N4570-'Transaction Data'!$M4570</f>
        <v>3010</v>
      </c>
      <c r="P4570" s="2">
        <f>DATEDIF('Transaction Data'!$D4570,'Transaction Data'!$A4570,"y")</f>
        <v>77</v>
      </c>
      <c r="Q4570" s="2" t="str">
        <f>FLOOR('Transaction Data'!$P4570,15)&amp;"-"&amp;FLOOR('Transaction Data'!$P4570,15)+14</f>
        <v>75-89</v>
      </c>
      <c r="R4570" s="2" t="str">
        <f>IF('Transaction Data'!$L4570&lt;=10,"Less Expensive","Expensive")</f>
        <v>Expensive</v>
      </c>
      <c r="S4570" s="4">
        <f>WEEKDAY('Transaction Data'!$A4570)</f>
        <v>2</v>
      </c>
      <c r="T4570" s="2" t="str">
        <f>IF(WEEKDAY('Transaction Data'!$A4570,2)&lt;6,"Weekday","Weekend")</f>
        <v>Weekday</v>
      </c>
    </row>
    <row r="4571" ht="15.75" customHeight="1">
      <c r="A4571" s="1">
        <v>45406.0</v>
      </c>
      <c r="B4571" s="2" t="s">
        <v>4308</v>
      </c>
      <c r="C4571" s="2" t="s">
        <v>72</v>
      </c>
      <c r="D4571" s="1">
        <v>25855.0</v>
      </c>
      <c r="E4571" s="2" t="s">
        <v>37</v>
      </c>
      <c r="F4571" s="2">
        <v>305.0</v>
      </c>
      <c r="G4571" s="2" t="s">
        <v>38</v>
      </c>
      <c r="H4571" s="2" t="s">
        <v>34</v>
      </c>
      <c r="I4571" s="2" t="s">
        <v>25</v>
      </c>
      <c r="J4571" s="2" t="str">
        <f t="array" ref="J4571">XLOOKUP('Transaction Data'!$G4571,Product_Code,Biscuit_Brand)</f>
        <v>Ginger Snaps</v>
      </c>
      <c r="K4571" s="2">
        <f t="array" ref="K4571">XLOOKUP('Transaction Data'!$G4571,Product_Code,Cost)</f>
        <v>14</v>
      </c>
      <c r="L4571" s="2">
        <f t="array" ref="L4571">XLOOKUP('Transaction Data'!$G4571,Product_Code,Unit_Price)</f>
        <v>28</v>
      </c>
      <c r="M4571" s="3">
        <f>'Transaction Data'!$F4571*'Transaction Data'!$K4571</f>
        <v>4270</v>
      </c>
      <c r="N4571" s="3">
        <f>'Transaction Data'!$F4571*'Transaction Data'!$L4571</f>
        <v>8540</v>
      </c>
      <c r="O4571" s="3">
        <f>'Transaction Data'!$N4571-'Transaction Data'!$M4571</f>
        <v>4270</v>
      </c>
      <c r="P4571" s="2">
        <f>DATEDIF('Transaction Data'!$D4571,'Transaction Data'!$A4571,"y")</f>
        <v>53</v>
      </c>
      <c r="Q4571" s="2" t="str">
        <f>FLOOR('Transaction Data'!$P4571,15)&amp;"-"&amp;FLOOR('Transaction Data'!$P4571,15)+14</f>
        <v>45-59</v>
      </c>
      <c r="R4571" s="2" t="str">
        <f>IF('Transaction Data'!$L4571&lt;=10,"Less Expensive","Expensive")</f>
        <v>Expensive</v>
      </c>
      <c r="S4571" s="4">
        <f>WEEKDAY('Transaction Data'!$A4571)</f>
        <v>4</v>
      </c>
      <c r="T4571" s="2" t="str">
        <f>IF(WEEKDAY('Transaction Data'!$A4571,2)&lt;6,"Weekday","Weekend")</f>
        <v>Weekday</v>
      </c>
    </row>
    <row r="4572" ht="15.75" customHeight="1">
      <c r="A4572" s="1">
        <v>45473.0</v>
      </c>
      <c r="B4572" s="2" t="s">
        <v>4023</v>
      </c>
      <c r="C4572" s="2" t="s">
        <v>47</v>
      </c>
      <c r="D4572" s="1">
        <v>33411.0</v>
      </c>
      <c r="E4572" s="2" t="s">
        <v>27</v>
      </c>
      <c r="F4572" s="2">
        <v>32.0</v>
      </c>
      <c r="G4572" s="2" t="s">
        <v>55</v>
      </c>
      <c r="H4572" s="2" t="s">
        <v>24</v>
      </c>
      <c r="I4572" s="2" t="s">
        <v>35</v>
      </c>
      <c r="J4572" s="2" t="str">
        <f t="array" ref="J4572">XLOOKUP('Transaction Data'!$G4572,Product_Code,Biscuit_Brand)</f>
        <v>Vanilla Wafers</v>
      </c>
      <c r="K4572" s="2">
        <f t="array" ref="K4572">XLOOKUP('Transaction Data'!$G4572,Product_Code,Cost)</f>
        <v>18</v>
      </c>
      <c r="L4572" s="2">
        <f t="array" ref="L4572">XLOOKUP('Transaction Data'!$G4572,Product_Code,Unit_Price)</f>
        <v>36</v>
      </c>
      <c r="M4572" s="3">
        <f>'Transaction Data'!$F4572*'Transaction Data'!$K4572</f>
        <v>576</v>
      </c>
      <c r="N4572" s="3">
        <f>'Transaction Data'!$F4572*'Transaction Data'!$L4572</f>
        <v>1152</v>
      </c>
      <c r="O4572" s="3">
        <f>'Transaction Data'!$N4572-'Transaction Data'!$M4572</f>
        <v>576</v>
      </c>
      <c r="P4572" s="2">
        <f>DATEDIF('Transaction Data'!$D4572,'Transaction Data'!$A4572,"y")</f>
        <v>33</v>
      </c>
      <c r="Q4572" s="2" t="str">
        <f>FLOOR('Transaction Data'!$P4572,15)&amp;"-"&amp;FLOOR('Transaction Data'!$P4572,15)+14</f>
        <v>30-44</v>
      </c>
      <c r="R4572" s="2" t="str">
        <f>IF('Transaction Data'!$L4572&lt;=10,"Less Expensive","Expensive")</f>
        <v>Expensive</v>
      </c>
      <c r="S4572" s="4">
        <f>WEEKDAY('Transaction Data'!$A4572)</f>
        <v>1</v>
      </c>
      <c r="T4572" s="2" t="str">
        <f>IF(WEEKDAY('Transaction Data'!$A4572,2)&lt;6,"Weekday","Weekend")</f>
        <v>Weekend</v>
      </c>
    </row>
    <row r="4573" ht="15.75" customHeight="1">
      <c r="A4573" s="1">
        <v>45292.0</v>
      </c>
      <c r="B4573" s="2" t="s">
        <v>4309</v>
      </c>
      <c r="C4573" s="2" t="s">
        <v>21</v>
      </c>
      <c r="D4573" s="1">
        <v>32816.0</v>
      </c>
      <c r="E4573" s="2" t="s">
        <v>22</v>
      </c>
      <c r="F4573" s="2">
        <v>432.0</v>
      </c>
      <c r="G4573" s="2" t="s">
        <v>57</v>
      </c>
      <c r="H4573" s="2" t="s">
        <v>29</v>
      </c>
      <c r="I4573" s="2" t="s">
        <v>25</v>
      </c>
      <c r="J4573" s="2" t="str">
        <f t="array" ref="J4573">XLOOKUP('Transaction Data'!$G4573,Product_Code,Biscuit_Brand)</f>
        <v>Oatmeal Cookies</v>
      </c>
      <c r="K4573" s="2">
        <f t="array" ref="K4573">XLOOKUP('Transaction Data'!$G4573,Product_Code,Cost)</f>
        <v>19</v>
      </c>
      <c r="L4573" s="2">
        <f t="array" ref="L4573">XLOOKUP('Transaction Data'!$G4573,Product_Code,Unit_Price)</f>
        <v>23</v>
      </c>
      <c r="M4573" s="3">
        <f>'Transaction Data'!$F4573*'Transaction Data'!$K4573</f>
        <v>8208</v>
      </c>
      <c r="N4573" s="3">
        <f>'Transaction Data'!$F4573*'Transaction Data'!$L4573</f>
        <v>9936</v>
      </c>
      <c r="O4573" s="3">
        <f>'Transaction Data'!$N4573-'Transaction Data'!$M4573</f>
        <v>1728</v>
      </c>
      <c r="P4573" s="2">
        <f>DATEDIF('Transaction Data'!$D4573,'Transaction Data'!$A4573,"y")</f>
        <v>34</v>
      </c>
      <c r="Q4573" s="2" t="str">
        <f>FLOOR('Transaction Data'!$P4573,15)&amp;"-"&amp;FLOOR('Transaction Data'!$P4573,15)+14</f>
        <v>30-44</v>
      </c>
      <c r="R4573" s="2" t="str">
        <f>IF('Transaction Data'!$L4573&lt;=10,"Less Expensive","Expensive")</f>
        <v>Expensive</v>
      </c>
      <c r="S4573" s="4">
        <f>WEEKDAY('Transaction Data'!$A4573)</f>
        <v>2</v>
      </c>
      <c r="T4573" s="2" t="str">
        <f>IF(WEEKDAY('Transaction Data'!$A4573,2)&lt;6,"Weekday","Weekend")</f>
        <v>Weekday</v>
      </c>
    </row>
    <row r="4574" ht="15.75" customHeight="1">
      <c r="A4574" s="1">
        <v>45481.0</v>
      </c>
      <c r="B4574" s="2" t="s">
        <v>4310</v>
      </c>
      <c r="C4574" s="2" t="s">
        <v>65</v>
      </c>
      <c r="D4574" s="1">
        <v>19625.0</v>
      </c>
      <c r="E4574" s="2" t="s">
        <v>27</v>
      </c>
      <c r="F4574" s="2">
        <v>479.0</v>
      </c>
      <c r="G4574" s="2" t="s">
        <v>33</v>
      </c>
      <c r="H4574" s="2" t="s">
        <v>34</v>
      </c>
      <c r="I4574" s="2" t="s">
        <v>35</v>
      </c>
      <c r="J4574" s="2" t="str">
        <f t="array" ref="J4574">XLOOKUP('Transaction Data'!$G4574,Product_Code,Biscuit_Brand)</f>
        <v>Caramel Biscuits</v>
      </c>
      <c r="K4574" s="2">
        <f t="array" ref="K4574">XLOOKUP('Transaction Data'!$G4574,Product_Code,Cost)</f>
        <v>18</v>
      </c>
      <c r="L4574" s="2">
        <f t="array" ref="L4574">XLOOKUP('Transaction Data'!$G4574,Product_Code,Unit_Price)</f>
        <v>22</v>
      </c>
      <c r="M4574" s="3">
        <f>'Transaction Data'!$F4574*'Transaction Data'!$K4574</f>
        <v>8622</v>
      </c>
      <c r="N4574" s="3">
        <f>'Transaction Data'!$F4574*'Transaction Data'!$L4574</f>
        <v>10538</v>
      </c>
      <c r="O4574" s="3">
        <f>'Transaction Data'!$N4574-'Transaction Data'!$M4574</f>
        <v>1916</v>
      </c>
      <c r="P4574" s="2">
        <f>DATEDIF('Transaction Data'!$D4574,'Transaction Data'!$A4574,"y")</f>
        <v>70</v>
      </c>
      <c r="Q4574" s="2" t="str">
        <f>FLOOR('Transaction Data'!$P4574,15)&amp;"-"&amp;FLOOR('Transaction Data'!$P4574,15)+14</f>
        <v>60-74</v>
      </c>
      <c r="R4574" s="2" t="str">
        <f>IF('Transaction Data'!$L4574&lt;=10,"Less Expensive","Expensive")</f>
        <v>Expensive</v>
      </c>
      <c r="S4574" s="4">
        <f>WEEKDAY('Transaction Data'!$A4574)</f>
        <v>2</v>
      </c>
      <c r="T4574" s="2" t="str">
        <f>IF(WEEKDAY('Transaction Data'!$A4574,2)&lt;6,"Weekday","Weekend")</f>
        <v>Weekday</v>
      </c>
    </row>
    <row r="4575" ht="15.75" customHeight="1">
      <c r="A4575" s="1">
        <v>45393.0</v>
      </c>
      <c r="B4575" s="2" t="s">
        <v>4311</v>
      </c>
      <c r="C4575" s="2" t="s">
        <v>65</v>
      </c>
      <c r="D4575" s="1">
        <v>38619.0</v>
      </c>
      <c r="E4575" s="2" t="s">
        <v>27</v>
      </c>
      <c r="F4575" s="2">
        <v>165.0</v>
      </c>
      <c r="G4575" s="2" t="s">
        <v>48</v>
      </c>
      <c r="H4575" s="2" t="s">
        <v>24</v>
      </c>
      <c r="I4575" s="2" t="s">
        <v>25</v>
      </c>
      <c r="J4575" s="2" t="str">
        <f t="array" ref="J4575">XLOOKUP('Transaction Data'!$G4575,Product_Code,Biscuit_Brand)</f>
        <v>Lemon Crisps</v>
      </c>
      <c r="K4575" s="2">
        <f t="array" ref="K4575">XLOOKUP('Transaction Data'!$G4575,Product_Code,Cost)</f>
        <v>7</v>
      </c>
      <c r="L4575" s="2">
        <f t="array" ref="L4575">XLOOKUP('Transaction Data'!$G4575,Product_Code,Unit_Price)</f>
        <v>9</v>
      </c>
      <c r="M4575" s="3">
        <f>'Transaction Data'!$F4575*'Transaction Data'!$K4575</f>
        <v>1155</v>
      </c>
      <c r="N4575" s="3">
        <f>'Transaction Data'!$F4575*'Transaction Data'!$L4575</f>
        <v>1485</v>
      </c>
      <c r="O4575" s="3">
        <f>'Transaction Data'!$N4575-'Transaction Data'!$M4575</f>
        <v>330</v>
      </c>
      <c r="P4575" s="2">
        <f>DATEDIF('Transaction Data'!$D4575,'Transaction Data'!$A4575,"y")</f>
        <v>18</v>
      </c>
      <c r="Q4575" s="2" t="str">
        <f>FLOOR('Transaction Data'!$P4575,15)&amp;"-"&amp;FLOOR('Transaction Data'!$P4575,15)+14</f>
        <v>15-29</v>
      </c>
      <c r="R4575" s="2" t="str">
        <f>IF('Transaction Data'!$L4575&lt;=10,"Less Expensive","Expensive")</f>
        <v>Less Expensive</v>
      </c>
      <c r="S4575" s="4">
        <f>WEEKDAY('Transaction Data'!$A4575)</f>
        <v>5</v>
      </c>
      <c r="T4575" s="2" t="str">
        <f>IF(WEEKDAY('Transaction Data'!$A4575,2)&lt;6,"Weekday","Weekend")</f>
        <v>Weekday</v>
      </c>
    </row>
    <row r="4576" ht="15.75" customHeight="1">
      <c r="A4576" s="1">
        <v>45463.0</v>
      </c>
      <c r="B4576" s="2" t="s">
        <v>4312</v>
      </c>
      <c r="C4576" s="2" t="s">
        <v>69</v>
      </c>
      <c r="D4576" s="1">
        <v>38632.0</v>
      </c>
      <c r="E4576" s="2" t="s">
        <v>22</v>
      </c>
      <c r="F4576" s="2">
        <v>329.0</v>
      </c>
      <c r="G4576" s="2" t="s">
        <v>44</v>
      </c>
      <c r="H4576" s="2" t="s">
        <v>29</v>
      </c>
      <c r="I4576" s="2" t="s">
        <v>35</v>
      </c>
      <c r="J4576" s="2" t="str">
        <f t="array" ref="J4576">XLOOKUP('Transaction Data'!$G4576,Product_Code,Biscuit_Brand)</f>
        <v>Butter Crunch</v>
      </c>
      <c r="K4576" s="2">
        <f t="array" ref="K4576">XLOOKUP('Transaction Data'!$G4576,Product_Code,Cost)</f>
        <v>10</v>
      </c>
      <c r="L4576" s="2">
        <f t="array" ref="L4576">XLOOKUP('Transaction Data'!$G4576,Product_Code,Unit_Price)</f>
        <v>11</v>
      </c>
      <c r="M4576" s="3">
        <f>'Transaction Data'!$F4576*'Transaction Data'!$K4576</f>
        <v>3290</v>
      </c>
      <c r="N4576" s="3">
        <f>'Transaction Data'!$F4576*'Transaction Data'!$L4576</f>
        <v>3619</v>
      </c>
      <c r="O4576" s="3">
        <f>'Transaction Data'!$N4576-'Transaction Data'!$M4576</f>
        <v>329</v>
      </c>
      <c r="P4576" s="2">
        <f>DATEDIF('Transaction Data'!$D4576,'Transaction Data'!$A4576,"y")</f>
        <v>18</v>
      </c>
      <c r="Q4576" s="2" t="str">
        <f>FLOOR('Transaction Data'!$P4576,15)&amp;"-"&amp;FLOOR('Transaction Data'!$P4576,15)+14</f>
        <v>15-29</v>
      </c>
      <c r="R4576" s="2" t="str">
        <f>IF('Transaction Data'!$L4576&lt;=10,"Less Expensive","Expensive")</f>
        <v>Expensive</v>
      </c>
      <c r="S4576" s="4">
        <f>WEEKDAY('Transaction Data'!$A4576)</f>
        <v>5</v>
      </c>
      <c r="T4576" s="2" t="str">
        <f>IF(WEEKDAY('Transaction Data'!$A4576,2)&lt;6,"Weekday","Weekend")</f>
        <v>Weekday</v>
      </c>
    </row>
    <row r="4577" ht="15.75" customHeight="1">
      <c r="A4577" s="1">
        <v>45339.0</v>
      </c>
      <c r="B4577" s="2" t="s">
        <v>4313</v>
      </c>
      <c r="C4577" s="2" t="s">
        <v>32</v>
      </c>
      <c r="D4577" s="1">
        <v>24772.0</v>
      </c>
      <c r="E4577" s="2" t="s">
        <v>22</v>
      </c>
      <c r="F4577" s="2">
        <v>204.0</v>
      </c>
      <c r="G4577" s="2" t="s">
        <v>57</v>
      </c>
      <c r="H4577" s="2" t="s">
        <v>34</v>
      </c>
      <c r="I4577" s="2" t="s">
        <v>25</v>
      </c>
      <c r="J4577" s="2" t="str">
        <f t="array" ref="J4577">XLOOKUP('Transaction Data'!$G4577,Product_Code,Biscuit_Brand)</f>
        <v>Oatmeal Cookies</v>
      </c>
      <c r="K4577" s="2">
        <f t="array" ref="K4577">XLOOKUP('Transaction Data'!$G4577,Product_Code,Cost)</f>
        <v>19</v>
      </c>
      <c r="L4577" s="2">
        <f t="array" ref="L4577">XLOOKUP('Transaction Data'!$G4577,Product_Code,Unit_Price)</f>
        <v>23</v>
      </c>
      <c r="M4577" s="3">
        <f>'Transaction Data'!$F4577*'Transaction Data'!$K4577</f>
        <v>3876</v>
      </c>
      <c r="N4577" s="3">
        <f>'Transaction Data'!$F4577*'Transaction Data'!$L4577</f>
        <v>4692</v>
      </c>
      <c r="O4577" s="3">
        <f>'Transaction Data'!$N4577-'Transaction Data'!$M4577</f>
        <v>816</v>
      </c>
      <c r="P4577" s="2">
        <f>DATEDIF('Transaction Data'!$D4577,'Transaction Data'!$A4577,"y")</f>
        <v>56</v>
      </c>
      <c r="Q4577" s="2" t="str">
        <f>FLOOR('Transaction Data'!$P4577,15)&amp;"-"&amp;FLOOR('Transaction Data'!$P4577,15)+14</f>
        <v>45-59</v>
      </c>
      <c r="R4577" s="2" t="str">
        <f>IF('Transaction Data'!$L4577&lt;=10,"Less Expensive","Expensive")</f>
        <v>Expensive</v>
      </c>
      <c r="S4577" s="4">
        <f>WEEKDAY('Transaction Data'!$A4577)</f>
        <v>7</v>
      </c>
      <c r="T4577" s="2" t="str">
        <f>IF(WEEKDAY('Transaction Data'!$A4577,2)&lt;6,"Weekday","Weekend")</f>
        <v>Weekend</v>
      </c>
    </row>
    <row r="4578" ht="15.75" customHeight="1">
      <c r="A4578" s="1">
        <v>45397.0</v>
      </c>
      <c r="B4578" s="2" t="s">
        <v>4314</v>
      </c>
      <c r="C4578" s="2" t="s">
        <v>72</v>
      </c>
      <c r="D4578" s="1">
        <v>38368.0</v>
      </c>
      <c r="E4578" s="2" t="s">
        <v>37</v>
      </c>
      <c r="F4578" s="2">
        <v>117.0</v>
      </c>
      <c r="G4578" s="2" t="s">
        <v>48</v>
      </c>
      <c r="H4578" s="2" t="s">
        <v>24</v>
      </c>
      <c r="I4578" s="2" t="s">
        <v>35</v>
      </c>
      <c r="J4578" s="2" t="str">
        <f t="array" ref="J4578">XLOOKUP('Transaction Data'!$G4578,Product_Code,Biscuit_Brand)</f>
        <v>Lemon Crisps</v>
      </c>
      <c r="K4578" s="2">
        <f t="array" ref="K4578">XLOOKUP('Transaction Data'!$G4578,Product_Code,Cost)</f>
        <v>7</v>
      </c>
      <c r="L4578" s="2">
        <f t="array" ref="L4578">XLOOKUP('Transaction Data'!$G4578,Product_Code,Unit_Price)</f>
        <v>9</v>
      </c>
      <c r="M4578" s="3">
        <f>'Transaction Data'!$F4578*'Transaction Data'!$K4578</f>
        <v>819</v>
      </c>
      <c r="N4578" s="3">
        <f>'Transaction Data'!$F4578*'Transaction Data'!$L4578</f>
        <v>1053</v>
      </c>
      <c r="O4578" s="3">
        <f>'Transaction Data'!$N4578-'Transaction Data'!$M4578</f>
        <v>234</v>
      </c>
      <c r="P4578" s="2">
        <f>DATEDIF('Transaction Data'!$D4578,'Transaction Data'!$A4578,"y")</f>
        <v>19</v>
      </c>
      <c r="Q4578" s="2" t="str">
        <f>FLOOR('Transaction Data'!$P4578,15)&amp;"-"&amp;FLOOR('Transaction Data'!$P4578,15)+14</f>
        <v>15-29</v>
      </c>
      <c r="R4578" s="2" t="str">
        <f>IF('Transaction Data'!$L4578&lt;=10,"Less Expensive","Expensive")</f>
        <v>Less Expensive</v>
      </c>
      <c r="S4578" s="4">
        <f>WEEKDAY('Transaction Data'!$A4578)</f>
        <v>2</v>
      </c>
      <c r="T4578" s="2" t="str">
        <f>IF(WEEKDAY('Transaction Data'!$A4578,2)&lt;6,"Weekday","Weekend")</f>
        <v>Weekday</v>
      </c>
    </row>
    <row r="4579" ht="15.75" customHeight="1">
      <c r="A4579" s="1">
        <v>45458.0</v>
      </c>
      <c r="B4579" s="2" t="s">
        <v>712</v>
      </c>
      <c r="C4579" s="2" t="s">
        <v>41</v>
      </c>
      <c r="D4579" s="1">
        <v>26430.0</v>
      </c>
      <c r="E4579" s="2" t="s">
        <v>22</v>
      </c>
      <c r="F4579" s="2">
        <v>337.0</v>
      </c>
      <c r="G4579" s="2" t="s">
        <v>28</v>
      </c>
      <c r="H4579" s="2" t="s">
        <v>29</v>
      </c>
      <c r="I4579" s="2" t="s">
        <v>25</v>
      </c>
      <c r="J4579" s="2" t="str">
        <f t="array" ref="J4579">XLOOKUP('Transaction Data'!$G4579,Product_Code,Biscuit_Brand)</f>
        <v>Shortbread</v>
      </c>
      <c r="K4579" s="2">
        <f t="array" ref="K4579">XLOOKUP('Transaction Data'!$G4579,Product_Code,Cost)</f>
        <v>10</v>
      </c>
      <c r="L4579" s="2">
        <f t="array" ref="L4579">XLOOKUP('Transaction Data'!$G4579,Product_Code,Unit_Price)</f>
        <v>45</v>
      </c>
      <c r="M4579" s="3">
        <f>'Transaction Data'!$F4579*'Transaction Data'!$K4579</f>
        <v>3370</v>
      </c>
      <c r="N4579" s="3">
        <f>'Transaction Data'!$F4579*'Transaction Data'!$L4579</f>
        <v>15165</v>
      </c>
      <c r="O4579" s="3">
        <f>'Transaction Data'!$N4579-'Transaction Data'!$M4579</f>
        <v>11795</v>
      </c>
      <c r="P4579" s="2">
        <f>DATEDIF('Transaction Data'!$D4579,'Transaction Data'!$A4579,"y")</f>
        <v>52</v>
      </c>
      <c r="Q4579" s="2" t="str">
        <f>FLOOR('Transaction Data'!$P4579,15)&amp;"-"&amp;FLOOR('Transaction Data'!$P4579,15)+14</f>
        <v>45-59</v>
      </c>
      <c r="R4579" s="2" t="str">
        <f>IF('Transaction Data'!$L4579&lt;=10,"Less Expensive","Expensive")</f>
        <v>Expensive</v>
      </c>
      <c r="S4579" s="4">
        <f>WEEKDAY('Transaction Data'!$A4579)</f>
        <v>7</v>
      </c>
      <c r="T4579" s="2" t="str">
        <f>IF(WEEKDAY('Transaction Data'!$A4579,2)&lt;6,"Weekday","Weekend")</f>
        <v>Weekend</v>
      </c>
    </row>
    <row r="4580" ht="15.75" customHeight="1">
      <c r="A4580" s="1">
        <v>45326.0</v>
      </c>
      <c r="B4580" s="2" t="s">
        <v>4315</v>
      </c>
      <c r="C4580" s="2" t="s">
        <v>69</v>
      </c>
      <c r="D4580" s="1">
        <v>38747.0</v>
      </c>
      <c r="E4580" s="2" t="s">
        <v>37</v>
      </c>
      <c r="F4580" s="2">
        <v>12.0</v>
      </c>
      <c r="G4580" s="2" t="s">
        <v>61</v>
      </c>
      <c r="H4580" s="2" t="s">
        <v>34</v>
      </c>
      <c r="I4580" s="2" t="s">
        <v>35</v>
      </c>
      <c r="J4580" s="2" t="str">
        <f t="array" ref="J4580">XLOOKUP('Transaction Data'!$G4580,Product_Code,Biscuit_Brand)</f>
        <v>Choco Delight</v>
      </c>
      <c r="K4580" s="2">
        <f t="array" ref="K4580">XLOOKUP('Transaction Data'!$G4580,Product_Code,Cost)</f>
        <v>3</v>
      </c>
      <c r="L4580" s="2">
        <f t="array" ref="L4580">XLOOKUP('Transaction Data'!$G4580,Product_Code,Unit_Price)</f>
        <v>5</v>
      </c>
      <c r="M4580" s="3">
        <f>'Transaction Data'!$F4580*'Transaction Data'!$K4580</f>
        <v>36</v>
      </c>
      <c r="N4580" s="3">
        <f>'Transaction Data'!$F4580*'Transaction Data'!$L4580</f>
        <v>60</v>
      </c>
      <c r="O4580" s="3">
        <f>'Transaction Data'!$N4580-'Transaction Data'!$M4580</f>
        <v>24</v>
      </c>
      <c r="P4580" s="2">
        <f>DATEDIF('Transaction Data'!$D4580,'Transaction Data'!$A4580,"y")</f>
        <v>18</v>
      </c>
      <c r="Q4580" s="2" t="str">
        <f>FLOOR('Transaction Data'!$P4580,15)&amp;"-"&amp;FLOOR('Transaction Data'!$P4580,15)+14</f>
        <v>15-29</v>
      </c>
      <c r="R4580" s="2" t="str">
        <f>IF('Transaction Data'!$L4580&lt;=10,"Less Expensive","Expensive")</f>
        <v>Less Expensive</v>
      </c>
      <c r="S4580" s="4">
        <f>WEEKDAY('Transaction Data'!$A4580)</f>
        <v>1</v>
      </c>
      <c r="T4580" s="2" t="str">
        <f>IF(WEEKDAY('Transaction Data'!$A4580,2)&lt;6,"Weekday","Weekend")</f>
        <v>Weekend</v>
      </c>
    </row>
    <row r="4581" ht="15.75" customHeight="1">
      <c r="A4581" s="1">
        <v>45344.0</v>
      </c>
      <c r="B4581" s="2" t="s">
        <v>4316</v>
      </c>
      <c r="C4581" s="2" t="s">
        <v>65</v>
      </c>
      <c r="D4581" s="1">
        <v>30777.0</v>
      </c>
      <c r="E4581" s="2" t="s">
        <v>63</v>
      </c>
      <c r="F4581" s="2">
        <v>235.0</v>
      </c>
      <c r="G4581" s="2" t="s">
        <v>44</v>
      </c>
      <c r="H4581" s="2" t="s">
        <v>24</v>
      </c>
      <c r="I4581" s="2" t="s">
        <v>35</v>
      </c>
      <c r="J4581" s="2" t="str">
        <f t="array" ref="J4581">XLOOKUP('Transaction Data'!$G4581,Product_Code,Biscuit_Brand)</f>
        <v>Butter Crunch</v>
      </c>
      <c r="K4581" s="2">
        <f t="array" ref="K4581">XLOOKUP('Transaction Data'!$G4581,Product_Code,Cost)</f>
        <v>10</v>
      </c>
      <c r="L4581" s="2">
        <f t="array" ref="L4581">XLOOKUP('Transaction Data'!$G4581,Product_Code,Unit_Price)</f>
        <v>11</v>
      </c>
      <c r="M4581" s="3">
        <f>'Transaction Data'!$F4581*'Transaction Data'!$K4581</f>
        <v>2350</v>
      </c>
      <c r="N4581" s="3">
        <f>'Transaction Data'!$F4581*'Transaction Data'!$L4581</f>
        <v>2585</v>
      </c>
      <c r="O4581" s="3">
        <f>'Transaction Data'!$N4581-'Transaction Data'!$M4581</f>
        <v>235</v>
      </c>
      <c r="P4581" s="2">
        <f>DATEDIF('Transaction Data'!$D4581,'Transaction Data'!$A4581,"y")</f>
        <v>39</v>
      </c>
      <c r="Q4581" s="2" t="str">
        <f>FLOOR('Transaction Data'!$P4581,15)&amp;"-"&amp;FLOOR('Transaction Data'!$P4581,15)+14</f>
        <v>30-44</v>
      </c>
      <c r="R4581" s="2" t="str">
        <f>IF('Transaction Data'!$L4581&lt;=10,"Less Expensive","Expensive")</f>
        <v>Expensive</v>
      </c>
      <c r="S4581" s="4">
        <f>WEEKDAY('Transaction Data'!$A4581)</f>
        <v>5</v>
      </c>
      <c r="T4581" s="2" t="str">
        <f>IF(WEEKDAY('Transaction Data'!$A4581,2)&lt;6,"Weekday","Weekend")</f>
        <v>Weekday</v>
      </c>
    </row>
    <row r="4582" ht="15.75" customHeight="1">
      <c r="A4582" s="1">
        <v>45404.0</v>
      </c>
      <c r="B4582" s="2" t="s">
        <v>4317</v>
      </c>
      <c r="C4582" s="2" t="s">
        <v>41</v>
      </c>
      <c r="D4582" s="1">
        <v>19712.0</v>
      </c>
      <c r="E4582" s="2" t="s">
        <v>37</v>
      </c>
      <c r="F4582" s="2">
        <v>50.0</v>
      </c>
      <c r="G4582" s="2" t="s">
        <v>28</v>
      </c>
      <c r="H4582" s="2" t="s">
        <v>29</v>
      </c>
      <c r="I4582" s="2" t="s">
        <v>25</v>
      </c>
      <c r="J4582" s="2" t="str">
        <f t="array" ref="J4582">XLOOKUP('Transaction Data'!$G4582,Product_Code,Biscuit_Brand)</f>
        <v>Shortbread</v>
      </c>
      <c r="K4582" s="2">
        <f t="array" ref="K4582">XLOOKUP('Transaction Data'!$G4582,Product_Code,Cost)</f>
        <v>10</v>
      </c>
      <c r="L4582" s="2">
        <f t="array" ref="L4582">XLOOKUP('Transaction Data'!$G4582,Product_Code,Unit_Price)</f>
        <v>45</v>
      </c>
      <c r="M4582" s="3">
        <f>'Transaction Data'!$F4582*'Transaction Data'!$K4582</f>
        <v>500</v>
      </c>
      <c r="N4582" s="3">
        <f>'Transaction Data'!$F4582*'Transaction Data'!$L4582</f>
        <v>2250</v>
      </c>
      <c r="O4582" s="3">
        <f>'Transaction Data'!$N4582-'Transaction Data'!$M4582</f>
        <v>1750</v>
      </c>
      <c r="P4582" s="2">
        <f>DATEDIF('Transaction Data'!$D4582,'Transaction Data'!$A4582,"y")</f>
        <v>70</v>
      </c>
      <c r="Q4582" s="2" t="str">
        <f>FLOOR('Transaction Data'!$P4582,15)&amp;"-"&amp;FLOOR('Transaction Data'!$P4582,15)+14</f>
        <v>60-74</v>
      </c>
      <c r="R4582" s="2" t="str">
        <f>IF('Transaction Data'!$L4582&lt;=10,"Less Expensive","Expensive")</f>
        <v>Expensive</v>
      </c>
      <c r="S4582" s="4">
        <f>WEEKDAY('Transaction Data'!$A4582)</f>
        <v>2</v>
      </c>
      <c r="T4582" s="2" t="str">
        <f>IF(WEEKDAY('Transaction Data'!$A4582,2)&lt;6,"Weekday","Weekend")</f>
        <v>Weekday</v>
      </c>
    </row>
    <row r="4583" ht="15.75" customHeight="1">
      <c r="A4583" s="1">
        <v>45388.0</v>
      </c>
      <c r="B4583" s="2" t="s">
        <v>4318</v>
      </c>
      <c r="C4583" s="2" t="s">
        <v>72</v>
      </c>
      <c r="D4583" s="1">
        <v>28287.0</v>
      </c>
      <c r="E4583" s="2" t="s">
        <v>22</v>
      </c>
      <c r="F4583" s="2">
        <v>443.0</v>
      </c>
      <c r="G4583" s="2" t="s">
        <v>55</v>
      </c>
      <c r="H4583" s="2" t="s">
        <v>34</v>
      </c>
      <c r="I4583" s="2" t="s">
        <v>35</v>
      </c>
      <c r="J4583" s="2" t="str">
        <f t="array" ref="J4583">XLOOKUP('Transaction Data'!$G4583,Product_Code,Biscuit_Brand)</f>
        <v>Vanilla Wafers</v>
      </c>
      <c r="K4583" s="2">
        <f t="array" ref="K4583">XLOOKUP('Transaction Data'!$G4583,Product_Code,Cost)</f>
        <v>18</v>
      </c>
      <c r="L4583" s="2">
        <f t="array" ref="L4583">XLOOKUP('Transaction Data'!$G4583,Product_Code,Unit_Price)</f>
        <v>36</v>
      </c>
      <c r="M4583" s="3">
        <f>'Transaction Data'!$F4583*'Transaction Data'!$K4583</f>
        <v>7974</v>
      </c>
      <c r="N4583" s="3">
        <f>'Transaction Data'!$F4583*'Transaction Data'!$L4583</f>
        <v>15948</v>
      </c>
      <c r="O4583" s="3">
        <f>'Transaction Data'!$N4583-'Transaction Data'!$M4583</f>
        <v>7974</v>
      </c>
      <c r="P4583" s="2">
        <f>DATEDIF('Transaction Data'!$D4583,'Transaction Data'!$A4583,"y")</f>
        <v>46</v>
      </c>
      <c r="Q4583" s="2" t="str">
        <f>FLOOR('Transaction Data'!$P4583,15)&amp;"-"&amp;FLOOR('Transaction Data'!$P4583,15)+14</f>
        <v>45-59</v>
      </c>
      <c r="R4583" s="2" t="str">
        <f>IF('Transaction Data'!$L4583&lt;=10,"Less Expensive","Expensive")</f>
        <v>Expensive</v>
      </c>
      <c r="S4583" s="4">
        <f>WEEKDAY('Transaction Data'!$A4583)</f>
        <v>7</v>
      </c>
      <c r="T4583" s="2" t="str">
        <f>IF(WEEKDAY('Transaction Data'!$A4583,2)&lt;6,"Weekday","Weekend")</f>
        <v>Weekend</v>
      </c>
    </row>
    <row r="4584" ht="15.75" customHeight="1">
      <c r="A4584" s="1">
        <v>45468.0</v>
      </c>
      <c r="B4584" s="2" t="s">
        <v>4319</v>
      </c>
      <c r="C4584" s="2" t="s">
        <v>51</v>
      </c>
      <c r="D4584" s="1">
        <v>34585.0</v>
      </c>
      <c r="E4584" s="2" t="s">
        <v>27</v>
      </c>
      <c r="F4584" s="2">
        <v>232.0</v>
      </c>
      <c r="G4584" s="2" t="s">
        <v>44</v>
      </c>
      <c r="H4584" s="2" t="s">
        <v>24</v>
      </c>
      <c r="I4584" s="2" t="s">
        <v>35</v>
      </c>
      <c r="J4584" s="2" t="str">
        <f t="array" ref="J4584">XLOOKUP('Transaction Data'!$G4584,Product_Code,Biscuit_Brand)</f>
        <v>Butter Crunch</v>
      </c>
      <c r="K4584" s="2">
        <f t="array" ref="K4584">XLOOKUP('Transaction Data'!$G4584,Product_Code,Cost)</f>
        <v>10</v>
      </c>
      <c r="L4584" s="2">
        <f t="array" ref="L4584">XLOOKUP('Transaction Data'!$G4584,Product_Code,Unit_Price)</f>
        <v>11</v>
      </c>
      <c r="M4584" s="3">
        <f>'Transaction Data'!$F4584*'Transaction Data'!$K4584</f>
        <v>2320</v>
      </c>
      <c r="N4584" s="3">
        <f>'Transaction Data'!$F4584*'Transaction Data'!$L4584</f>
        <v>2552</v>
      </c>
      <c r="O4584" s="3">
        <f>'Transaction Data'!$N4584-'Transaction Data'!$M4584</f>
        <v>232</v>
      </c>
      <c r="P4584" s="2">
        <f>DATEDIF('Transaction Data'!$D4584,'Transaction Data'!$A4584,"y")</f>
        <v>29</v>
      </c>
      <c r="Q4584" s="2" t="str">
        <f>FLOOR('Transaction Data'!$P4584,15)&amp;"-"&amp;FLOOR('Transaction Data'!$P4584,15)+14</f>
        <v>15-29</v>
      </c>
      <c r="R4584" s="2" t="str">
        <f>IF('Transaction Data'!$L4584&lt;=10,"Less Expensive","Expensive")</f>
        <v>Expensive</v>
      </c>
      <c r="S4584" s="4">
        <f>WEEKDAY('Transaction Data'!$A4584)</f>
        <v>3</v>
      </c>
      <c r="T4584" s="2" t="str">
        <f>IF(WEEKDAY('Transaction Data'!$A4584,2)&lt;6,"Weekday","Weekend")</f>
        <v>Weekday</v>
      </c>
    </row>
    <row r="4585" ht="15.75" customHeight="1">
      <c r="A4585" s="1">
        <v>45430.0</v>
      </c>
      <c r="B4585" s="2" t="s">
        <v>4320</v>
      </c>
      <c r="C4585" s="2" t="s">
        <v>65</v>
      </c>
      <c r="D4585" s="1">
        <v>16341.0</v>
      </c>
      <c r="E4585" s="2" t="s">
        <v>63</v>
      </c>
      <c r="F4585" s="2">
        <v>334.0</v>
      </c>
      <c r="G4585" s="2" t="s">
        <v>61</v>
      </c>
      <c r="H4585" s="2" t="s">
        <v>29</v>
      </c>
      <c r="I4585" s="2" t="s">
        <v>35</v>
      </c>
      <c r="J4585" s="2" t="str">
        <f t="array" ref="J4585">XLOOKUP('Transaction Data'!$G4585,Product_Code,Biscuit_Brand)</f>
        <v>Choco Delight</v>
      </c>
      <c r="K4585" s="2">
        <f t="array" ref="K4585">XLOOKUP('Transaction Data'!$G4585,Product_Code,Cost)</f>
        <v>3</v>
      </c>
      <c r="L4585" s="2">
        <f t="array" ref="L4585">XLOOKUP('Transaction Data'!$G4585,Product_Code,Unit_Price)</f>
        <v>5</v>
      </c>
      <c r="M4585" s="3">
        <f>'Transaction Data'!$F4585*'Transaction Data'!$K4585</f>
        <v>1002</v>
      </c>
      <c r="N4585" s="3">
        <f>'Transaction Data'!$F4585*'Transaction Data'!$L4585</f>
        <v>1670</v>
      </c>
      <c r="O4585" s="3">
        <f>'Transaction Data'!$N4585-'Transaction Data'!$M4585</f>
        <v>668</v>
      </c>
      <c r="P4585" s="2">
        <f>DATEDIF('Transaction Data'!$D4585,'Transaction Data'!$A4585,"y")</f>
        <v>79</v>
      </c>
      <c r="Q4585" s="2" t="str">
        <f>FLOOR('Transaction Data'!$P4585,15)&amp;"-"&amp;FLOOR('Transaction Data'!$P4585,15)+14</f>
        <v>75-89</v>
      </c>
      <c r="R4585" s="2" t="str">
        <f>IF('Transaction Data'!$L4585&lt;=10,"Less Expensive","Expensive")</f>
        <v>Less Expensive</v>
      </c>
      <c r="S4585" s="4">
        <f>WEEKDAY('Transaction Data'!$A4585)</f>
        <v>7</v>
      </c>
      <c r="T4585" s="2" t="str">
        <f>IF(WEEKDAY('Transaction Data'!$A4585,2)&lt;6,"Weekday","Weekend")</f>
        <v>Weekend</v>
      </c>
    </row>
    <row r="4586" ht="15.75" customHeight="1">
      <c r="A4586" s="1">
        <v>45446.0</v>
      </c>
      <c r="B4586" s="2" t="s">
        <v>4321</v>
      </c>
      <c r="C4586" s="2" t="s">
        <v>32</v>
      </c>
      <c r="D4586" s="1">
        <v>30261.0</v>
      </c>
      <c r="E4586" s="2" t="s">
        <v>37</v>
      </c>
      <c r="F4586" s="2">
        <v>42.0</v>
      </c>
      <c r="G4586" s="2" t="s">
        <v>33</v>
      </c>
      <c r="H4586" s="2" t="s">
        <v>34</v>
      </c>
      <c r="I4586" s="2" t="s">
        <v>25</v>
      </c>
      <c r="J4586" s="2" t="str">
        <f t="array" ref="J4586">XLOOKUP('Transaction Data'!$G4586,Product_Code,Biscuit_Brand)</f>
        <v>Caramel Biscuits</v>
      </c>
      <c r="K4586" s="2">
        <f t="array" ref="K4586">XLOOKUP('Transaction Data'!$G4586,Product_Code,Cost)</f>
        <v>18</v>
      </c>
      <c r="L4586" s="2">
        <f t="array" ref="L4586">XLOOKUP('Transaction Data'!$G4586,Product_Code,Unit_Price)</f>
        <v>22</v>
      </c>
      <c r="M4586" s="3">
        <f>'Transaction Data'!$F4586*'Transaction Data'!$K4586</f>
        <v>756</v>
      </c>
      <c r="N4586" s="3">
        <f>'Transaction Data'!$F4586*'Transaction Data'!$L4586</f>
        <v>924</v>
      </c>
      <c r="O4586" s="3">
        <f>'Transaction Data'!$N4586-'Transaction Data'!$M4586</f>
        <v>168</v>
      </c>
      <c r="P4586" s="2">
        <f>DATEDIF('Transaction Data'!$D4586,'Transaction Data'!$A4586,"y")</f>
        <v>41</v>
      </c>
      <c r="Q4586" s="2" t="str">
        <f>FLOOR('Transaction Data'!$P4586,15)&amp;"-"&amp;FLOOR('Transaction Data'!$P4586,15)+14</f>
        <v>30-44</v>
      </c>
      <c r="R4586" s="2" t="str">
        <f>IF('Transaction Data'!$L4586&lt;=10,"Less Expensive","Expensive")</f>
        <v>Expensive</v>
      </c>
      <c r="S4586" s="4">
        <f>WEEKDAY('Transaction Data'!$A4586)</f>
        <v>2</v>
      </c>
      <c r="T4586" s="2" t="str">
        <f>IF(WEEKDAY('Transaction Data'!$A4586,2)&lt;6,"Weekday","Weekend")</f>
        <v>Weekday</v>
      </c>
    </row>
    <row r="4587" ht="15.75" customHeight="1">
      <c r="A4587" s="1">
        <v>45467.0</v>
      </c>
      <c r="B4587" s="2" t="s">
        <v>4322</v>
      </c>
      <c r="C4587" s="2" t="s">
        <v>51</v>
      </c>
      <c r="D4587" s="1">
        <v>21174.0</v>
      </c>
      <c r="E4587" s="2" t="s">
        <v>27</v>
      </c>
      <c r="F4587" s="2">
        <v>46.0</v>
      </c>
      <c r="G4587" s="2" t="s">
        <v>60</v>
      </c>
      <c r="H4587" s="2" t="s">
        <v>24</v>
      </c>
      <c r="I4587" s="2" t="s">
        <v>35</v>
      </c>
      <c r="J4587" s="2" t="str">
        <f t="array" ref="J4587">XLOOKUP('Transaction Data'!$G4587,Product_Code,Biscuit_Brand)</f>
        <v>Peanut Butter Bites</v>
      </c>
      <c r="K4587" s="2">
        <f t="array" ref="K4587">XLOOKUP('Transaction Data'!$G4587,Product_Code,Cost)</f>
        <v>5</v>
      </c>
      <c r="L4587" s="2">
        <f t="array" ref="L4587">XLOOKUP('Transaction Data'!$G4587,Product_Code,Unit_Price)</f>
        <v>7</v>
      </c>
      <c r="M4587" s="3">
        <f>'Transaction Data'!$F4587*'Transaction Data'!$K4587</f>
        <v>230</v>
      </c>
      <c r="N4587" s="3">
        <f>'Transaction Data'!$F4587*'Transaction Data'!$L4587</f>
        <v>322</v>
      </c>
      <c r="O4587" s="3">
        <f>'Transaction Data'!$N4587-'Transaction Data'!$M4587</f>
        <v>92</v>
      </c>
      <c r="P4587" s="2">
        <f>DATEDIF('Transaction Data'!$D4587,'Transaction Data'!$A4587,"y")</f>
        <v>66</v>
      </c>
      <c r="Q4587" s="2" t="str">
        <f>FLOOR('Transaction Data'!$P4587,15)&amp;"-"&amp;FLOOR('Transaction Data'!$P4587,15)+14</f>
        <v>60-74</v>
      </c>
      <c r="R4587" s="2" t="str">
        <f>IF('Transaction Data'!$L4587&lt;=10,"Less Expensive","Expensive")</f>
        <v>Less Expensive</v>
      </c>
      <c r="S4587" s="4">
        <f>WEEKDAY('Transaction Data'!$A4587)</f>
        <v>2</v>
      </c>
      <c r="T4587" s="2" t="str">
        <f>IF(WEEKDAY('Transaction Data'!$A4587,2)&lt;6,"Weekday","Weekend")</f>
        <v>Weekday</v>
      </c>
    </row>
    <row r="4588" ht="15.75" customHeight="1">
      <c r="A4588" s="1">
        <v>45295.0</v>
      </c>
      <c r="B4588" s="2" t="s">
        <v>4323</v>
      </c>
      <c r="C4588" s="2" t="s">
        <v>21</v>
      </c>
      <c r="D4588" s="1">
        <v>20073.0</v>
      </c>
      <c r="E4588" s="2" t="s">
        <v>63</v>
      </c>
      <c r="F4588" s="2">
        <v>308.0</v>
      </c>
      <c r="G4588" s="2" t="s">
        <v>28</v>
      </c>
      <c r="H4588" s="2" t="s">
        <v>29</v>
      </c>
      <c r="I4588" s="2" t="s">
        <v>35</v>
      </c>
      <c r="J4588" s="2" t="str">
        <f t="array" ref="J4588">XLOOKUP('Transaction Data'!$G4588,Product_Code,Biscuit_Brand)</f>
        <v>Shortbread</v>
      </c>
      <c r="K4588" s="2">
        <f t="array" ref="K4588">XLOOKUP('Transaction Data'!$G4588,Product_Code,Cost)</f>
        <v>10</v>
      </c>
      <c r="L4588" s="2">
        <f t="array" ref="L4588">XLOOKUP('Transaction Data'!$G4588,Product_Code,Unit_Price)</f>
        <v>45</v>
      </c>
      <c r="M4588" s="3">
        <f>'Transaction Data'!$F4588*'Transaction Data'!$K4588</f>
        <v>3080</v>
      </c>
      <c r="N4588" s="3">
        <f>'Transaction Data'!$F4588*'Transaction Data'!$L4588</f>
        <v>13860</v>
      </c>
      <c r="O4588" s="3">
        <f>'Transaction Data'!$N4588-'Transaction Data'!$M4588</f>
        <v>10780</v>
      </c>
      <c r="P4588" s="2">
        <f>DATEDIF('Transaction Data'!$D4588,'Transaction Data'!$A4588,"y")</f>
        <v>69</v>
      </c>
      <c r="Q4588" s="2" t="str">
        <f>FLOOR('Transaction Data'!$P4588,15)&amp;"-"&amp;FLOOR('Transaction Data'!$P4588,15)+14</f>
        <v>60-74</v>
      </c>
      <c r="R4588" s="2" t="str">
        <f>IF('Transaction Data'!$L4588&lt;=10,"Less Expensive","Expensive")</f>
        <v>Expensive</v>
      </c>
      <c r="S4588" s="4">
        <f>WEEKDAY('Transaction Data'!$A4588)</f>
        <v>5</v>
      </c>
      <c r="T4588" s="2" t="str">
        <f>IF(WEEKDAY('Transaction Data'!$A4588,2)&lt;6,"Weekday","Weekend")</f>
        <v>Weekday</v>
      </c>
    </row>
    <row r="4589" ht="15.75" customHeight="1">
      <c r="A4589" s="1">
        <v>45393.0</v>
      </c>
      <c r="B4589" s="2" t="s">
        <v>4324</v>
      </c>
      <c r="C4589" s="2" t="s">
        <v>54</v>
      </c>
      <c r="D4589" s="1">
        <v>26469.0</v>
      </c>
      <c r="E4589" s="2" t="s">
        <v>37</v>
      </c>
      <c r="F4589" s="2">
        <v>154.0</v>
      </c>
      <c r="G4589" s="2" t="s">
        <v>28</v>
      </c>
      <c r="H4589" s="2" t="s">
        <v>34</v>
      </c>
      <c r="I4589" s="2" t="s">
        <v>25</v>
      </c>
      <c r="J4589" s="2" t="str">
        <f t="array" ref="J4589">XLOOKUP('Transaction Data'!$G4589,Product_Code,Biscuit_Brand)</f>
        <v>Shortbread</v>
      </c>
      <c r="K4589" s="2">
        <f t="array" ref="K4589">XLOOKUP('Transaction Data'!$G4589,Product_Code,Cost)</f>
        <v>10</v>
      </c>
      <c r="L4589" s="2">
        <f t="array" ref="L4589">XLOOKUP('Transaction Data'!$G4589,Product_Code,Unit_Price)</f>
        <v>45</v>
      </c>
      <c r="M4589" s="3">
        <f>'Transaction Data'!$F4589*'Transaction Data'!$K4589</f>
        <v>1540</v>
      </c>
      <c r="N4589" s="3">
        <f>'Transaction Data'!$F4589*'Transaction Data'!$L4589</f>
        <v>6930</v>
      </c>
      <c r="O4589" s="3">
        <f>'Transaction Data'!$N4589-'Transaction Data'!$M4589</f>
        <v>5390</v>
      </c>
      <c r="P4589" s="2">
        <f>DATEDIF('Transaction Data'!$D4589,'Transaction Data'!$A4589,"y")</f>
        <v>51</v>
      </c>
      <c r="Q4589" s="2" t="str">
        <f>FLOOR('Transaction Data'!$P4589,15)&amp;"-"&amp;FLOOR('Transaction Data'!$P4589,15)+14</f>
        <v>45-59</v>
      </c>
      <c r="R4589" s="2" t="str">
        <f>IF('Transaction Data'!$L4589&lt;=10,"Less Expensive","Expensive")</f>
        <v>Expensive</v>
      </c>
      <c r="S4589" s="4">
        <f>WEEKDAY('Transaction Data'!$A4589)</f>
        <v>5</v>
      </c>
      <c r="T4589" s="2" t="str">
        <f>IF(WEEKDAY('Transaction Data'!$A4589,2)&lt;6,"Weekday","Weekend")</f>
        <v>Weekday</v>
      </c>
    </row>
    <row r="4590" ht="15.75" customHeight="1">
      <c r="A4590" s="1">
        <v>45402.0</v>
      </c>
      <c r="B4590" s="2" t="s">
        <v>4325</v>
      </c>
      <c r="C4590" s="2" t="s">
        <v>69</v>
      </c>
      <c r="D4590" s="1">
        <v>36518.0</v>
      </c>
      <c r="E4590" s="2" t="s">
        <v>63</v>
      </c>
      <c r="F4590" s="2">
        <v>256.0</v>
      </c>
      <c r="G4590" s="2" t="s">
        <v>33</v>
      </c>
      <c r="H4590" s="2" t="s">
        <v>24</v>
      </c>
      <c r="I4590" s="2" t="s">
        <v>35</v>
      </c>
      <c r="J4590" s="2" t="str">
        <f t="array" ref="J4590">XLOOKUP('Transaction Data'!$G4590,Product_Code,Biscuit_Brand)</f>
        <v>Caramel Biscuits</v>
      </c>
      <c r="K4590" s="2">
        <f t="array" ref="K4590">XLOOKUP('Transaction Data'!$G4590,Product_Code,Cost)</f>
        <v>18</v>
      </c>
      <c r="L4590" s="2">
        <f t="array" ref="L4590">XLOOKUP('Transaction Data'!$G4590,Product_Code,Unit_Price)</f>
        <v>22</v>
      </c>
      <c r="M4590" s="3">
        <f>'Transaction Data'!$F4590*'Transaction Data'!$K4590</f>
        <v>4608</v>
      </c>
      <c r="N4590" s="3">
        <f>'Transaction Data'!$F4590*'Transaction Data'!$L4590</f>
        <v>5632</v>
      </c>
      <c r="O4590" s="3">
        <f>'Transaction Data'!$N4590-'Transaction Data'!$M4590</f>
        <v>1024</v>
      </c>
      <c r="P4590" s="2">
        <f>DATEDIF('Transaction Data'!$D4590,'Transaction Data'!$A4590,"y")</f>
        <v>24</v>
      </c>
      <c r="Q4590" s="2" t="str">
        <f>FLOOR('Transaction Data'!$P4590,15)&amp;"-"&amp;FLOOR('Transaction Data'!$P4590,15)+14</f>
        <v>15-29</v>
      </c>
      <c r="R4590" s="2" t="str">
        <f>IF('Transaction Data'!$L4590&lt;=10,"Less Expensive","Expensive")</f>
        <v>Expensive</v>
      </c>
      <c r="S4590" s="4">
        <f>WEEKDAY('Transaction Data'!$A4590)</f>
        <v>7</v>
      </c>
      <c r="T4590" s="2" t="str">
        <f>IF(WEEKDAY('Transaction Data'!$A4590,2)&lt;6,"Weekday","Weekend")</f>
        <v>Weekend</v>
      </c>
    </row>
    <row r="4591" ht="15.75" customHeight="1">
      <c r="A4591" s="1">
        <v>45480.0</v>
      </c>
      <c r="B4591" s="2" t="s">
        <v>1723</v>
      </c>
      <c r="C4591" s="2" t="s">
        <v>78</v>
      </c>
      <c r="D4591" s="1">
        <v>38600.0</v>
      </c>
      <c r="E4591" s="2" t="s">
        <v>22</v>
      </c>
      <c r="F4591" s="2">
        <v>32.0</v>
      </c>
      <c r="G4591" s="2" t="s">
        <v>61</v>
      </c>
      <c r="H4591" s="2" t="s">
        <v>29</v>
      </c>
      <c r="I4591" s="2" t="s">
        <v>25</v>
      </c>
      <c r="J4591" s="2" t="str">
        <f t="array" ref="J4591">XLOOKUP('Transaction Data'!$G4591,Product_Code,Biscuit_Brand)</f>
        <v>Choco Delight</v>
      </c>
      <c r="K4591" s="2">
        <f t="array" ref="K4591">XLOOKUP('Transaction Data'!$G4591,Product_Code,Cost)</f>
        <v>3</v>
      </c>
      <c r="L4591" s="2">
        <f t="array" ref="L4591">XLOOKUP('Transaction Data'!$G4591,Product_Code,Unit_Price)</f>
        <v>5</v>
      </c>
      <c r="M4591" s="3">
        <f>'Transaction Data'!$F4591*'Transaction Data'!$K4591</f>
        <v>96</v>
      </c>
      <c r="N4591" s="3">
        <f>'Transaction Data'!$F4591*'Transaction Data'!$L4591</f>
        <v>160</v>
      </c>
      <c r="O4591" s="3">
        <f>'Transaction Data'!$N4591-'Transaction Data'!$M4591</f>
        <v>64</v>
      </c>
      <c r="P4591" s="2">
        <f>DATEDIF('Transaction Data'!$D4591,'Transaction Data'!$A4591,"y")</f>
        <v>18</v>
      </c>
      <c r="Q4591" s="2" t="str">
        <f>FLOOR('Transaction Data'!$P4591,15)&amp;"-"&amp;FLOOR('Transaction Data'!$P4591,15)+14</f>
        <v>15-29</v>
      </c>
      <c r="R4591" s="2" t="str">
        <f>IF('Transaction Data'!$L4591&lt;=10,"Less Expensive","Expensive")</f>
        <v>Less Expensive</v>
      </c>
      <c r="S4591" s="4">
        <f>WEEKDAY('Transaction Data'!$A4591)</f>
        <v>1</v>
      </c>
      <c r="T4591" s="2" t="str">
        <f>IF(WEEKDAY('Transaction Data'!$A4591,2)&lt;6,"Weekday","Weekend")</f>
        <v>Weekend</v>
      </c>
    </row>
    <row r="4592" ht="15.75" customHeight="1">
      <c r="A4592" s="1">
        <v>45428.0</v>
      </c>
      <c r="B4592" s="2" t="s">
        <v>4326</v>
      </c>
      <c r="C4592" s="2" t="s">
        <v>51</v>
      </c>
      <c r="D4592" s="1">
        <v>31466.0</v>
      </c>
      <c r="E4592" s="2" t="s">
        <v>27</v>
      </c>
      <c r="F4592" s="2">
        <v>435.0</v>
      </c>
      <c r="G4592" s="2" t="s">
        <v>55</v>
      </c>
      <c r="H4592" s="2" t="s">
        <v>34</v>
      </c>
      <c r="I4592" s="2" t="s">
        <v>35</v>
      </c>
      <c r="J4592" s="2" t="str">
        <f t="array" ref="J4592">XLOOKUP('Transaction Data'!$G4592,Product_Code,Biscuit_Brand)</f>
        <v>Vanilla Wafers</v>
      </c>
      <c r="K4592" s="2">
        <f t="array" ref="K4592">XLOOKUP('Transaction Data'!$G4592,Product_Code,Cost)</f>
        <v>18</v>
      </c>
      <c r="L4592" s="2">
        <f t="array" ref="L4592">XLOOKUP('Transaction Data'!$G4592,Product_Code,Unit_Price)</f>
        <v>36</v>
      </c>
      <c r="M4592" s="3">
        <f>'Transaction Data'!$F4592*'Transaction Data'!$K4592</f>
        <v>7830</v>
      </c>
      <c r="N4592" s="3">
        <f>'Transaction Data'!$F4592*'Transaction Data'!$L4592</f>
        <v>15660</v>
      </c>
      <c r="O4592" s="3">
        <f>'Transaction Data'!$N4592-'Transaction Data'!$M4592</f>
        <v>7830</v>
      </c>
      <c r="P4592" s="2">
        <f>DATEDIF('Transaction Data'!$D4592,'Transaction Data'!$A4592,"y")</f>
        <v>38</v>
      </c>
      <c r="Q4592" s="2" t="str">
        <f>FLOOR('Transaction Data'!$P4592,15)&amp;"-"&amp;FLOOR('Transaction Data'!$P4592,15)+14</f>
        <v>30-44</v>
      </c>
      <c r="R4592" s="2" t="str">
        <f>IF('Transaction Data'!$L4592&lt;=10,"Less Expensive","Expensive")</f>
        <v>Expensive</v>
      </c>
      <c r="S4592" s="4">
        <f>WEEKDAY('Transaction Data'!$A4592)</f>
        <v>5</v>
      </c>
      <c r="T4592" s="2" t="str">
        <f>IF(WEEKDAY('Transaction Data'!$A4592,2)&lt;6,"Weekday","Weekend")</f>
        <v>Weekday</v>
      </c>
    </row>
    <row r="4593" ht="15.75" customHeight="1">
      <c r="A4593" s="1">
        <v>45496.0</v>
      </c>
      <c r="B4593" s="2" t="s">
        <v>4327</v>
      </c>
      <c r="C4593" s="2" t="s">
        <v>41</v>
      </c>
      <c r="D4593" s="1">
        <v>25567.0</v>
      </c>
      <c r="E4593" s="2" t="s">
        <v>27</v>
      </c>
      <c r="F4593" s="2">
        <v>426.0</v>
      </c>
      <c r="G4593" s="2" t="s">
        <v>28</v>
      </c>
      <c r="H4593" s="2" t="s">
        <v>24</v>
      </c>
      <c r="I4593" s="2" t="s">
        <v>35</v>
      </c>
      <c r="J4593" s="2" t="str">
        <f t="array" ref="J4593">XLOOKUP('Transaction Data'!$G4593,Product_Code,Biscuit_Brand)</f>
        <v>Shortbread</v>
      </c>
      <c r="K4593" s="2">
        <f t="array" ref="K4593">XLOOKUP('Transaction Data'!$G4593,Product_Code,Cost)</f>
        <v>10</v>
      </c>
      <c r="L4593" s="2">
        <f t="array" ref="L4593">XLOOKUP('Transaction Data'!$G4593,Product_Code,Unit_Price)</f>
        <v>45</v>
      </c>
      <c r="M4593" s="3">
        <f>'Transaction Data'!$F4593*'Transaction Data'!$K4593</f>
        <v>4260</v>
      </c>
      <c r="N4593" s="3">
        <f>'Transaction Data'!$F4593*'Transaction Data'!$L4593</f>
        <v>19170</v>
      </c>
      <c r="O4593" s="3">
        <f>'Transaction Data'!$N4593-'Transaction Data'!$M4593</f>
        <v>14910</v>
      </c>
      <c r="P4593" s="2">
        <f>DATEDIF('Transaction Data'!$D4593,'Transaction Data'!$A4593,"y")</f>
        <v>54</v>
      </c>
      <c r="Q4593" s="2" t="str">
        <f>FLOOR('Transaction Data'!$P4593,15)&amp;"-"&amp;FLOOR('Transaction Data'!$P4593,15)+14</f>
        <v>45-59</v>
      </c>
      <c r="R4593" s="2" t="str">
        <f>IF('Transaction Data'!$L4593&lt;=10,"Less Expensive","Expensive")</f>
        <v>Expensive</v>
      </c>
      <c r="S4593" s="4">
        <f>WEEKDAY('Transaction Data'!$A4593)</f>
        <v>3</v>
      </c>
      <c r="T4593" s="2" t="str">
        <f>IF(WEEKDAY('Transaction Data'!$A4593,2)&lt;6,"Weekday","Weekend")</f>
        <v>Weekday</v>
      </c>
    </row>
    <row r="4594" ht="15.75" customHeight="1">
      <c r="A4594" s="1">
        <v>45440.0</v>
      </c>
      <c r="B4594" s="2" t="s">
        <v>4328</v>
      </c>
      <c r="C4594" s="2" t="s">
        <v>21</v>
      </c>
      <c r="D4594" s="1">
        <v>37939.0</v>
      </c>
      <c r="E4594" s="2" t="s">
        <v>22</v>
      </c>
      <c r="F4594" s="2">
        <v>170.0</v>
      </c>
      <c r="G4594" s="2" t="s">
        <v>38</v>
      </c>
      <c r="H4594" s="2" t="s">
        <v>29</v>
      </c>
      <c r="I4594" s="2" t="s">
        <v>35</v>
      </c>
      <c r="J4594" s="2" t="str">
        <f t="array" ref="J4594">XLOOKUP('Transaction Data'!$G4594,Product_Code,Biscuit_Brand)</f>
        <v>Ginger Snaps</v>
      </c>
      <c r="K4594" s="2">
        <f t="array" ref="K4594">XLOOKUP('Transaction Data'!$G4594,Product_Code,Cost)</f>
        <v>14</v>
      </c>
      <c r="L4594" s="2">
        <f t="array" ref="L4594">XLOOKUP('Transaction Data'!$G4594,Product_Code,Unit_Price)</f>
        <v>28</v>
      </c>
      <c r="M4594" s="3">
        <f>'Transaction Data'!$F4594*'Transaction Data'!$K4594</f>
        <v>2380</v>
      </c>
      <c r="N4594" s="3">
        <f>'Transaction Data'!$F4594*'Transaction Data'!$L4594</f>
        <v>4760</v>
      </c>
      <c r="O4594" s="3">
        <f>'Transaction Data'!$N4594-'Transaction Data'!$M4594</f>
        <v>2380</v>
      </c>
      <c r="P4594" s="2">
        <f>DATEDIF('Transaction Data'!$D4594,'Transaction Data'!$A4594,"y")</f>
        <v>20</v>
      </c>
      <c r="Q4594" s="2" t="str">
        <f>FLOOR('Transaction Data'!$P4594,15)&amp;"-"&amp;FLOOR('Transaction Data'!$P4594,15)+14</f>
        <v>15-29</v>
      </c>
      <c r="R4594" s="2" t="str">
        <f>IF('Transaction Data'!$L4594&lt;=10,"Less Expensive","Expensive")</f>
        <v>Expensive</v>
      </c>
      <c r="S4594" s="4">
        <f>WEEKDAY('Transaction Data'!$A4594)</f>
        <v>3</v>
      </c>
      <c r="T4594" s="2" t="str">
        <f>IF(WEEKDAY('Transaction Data'!$A4594,2)&lt;6,"Weekday","Weekend")</f>
        <v>Weekday</v>
      </c>
    </row>
    <row r="4595" ht="15.75" customHeight="1">
      <c r="A4595" s="1">
        <v>45339.0</v>
      </c>
      <c r="B4595" s="2" t="s">
        <v>4329</v>
      </c>
      <c r="C4595" s="2" t="s">
        <v>72</v>
      </c>
      <c r="D4595" s="1">
        <v>23906.0</v>
      </c>
      <c r="E4595" s="2" t="s">
        <v>27</v>
      </c>
      <c r="F4595" s="2">
        <v>363.0</v>
      </c>
      <c r="G4595" s="2" t="s">
        <v>23</v>
      </c>
      <c r="H4595" s="2" t="s">
        <v>34</v>
      </c>
      <c r="I4595" s="2" t="s">
        <v>35</v>
      </c>
      <c r="J4595" s="2" t="str">
        <f t="array" ref="J4595">XLOOKUP('Transaction Data'!$G4595,Product_Code,Biscuit_Brand)</f>
        <v>Cinnamon Swirls</v>
      </c>
      <c r="K4595" s="2">
        <f t="array" ref="K4595">XLOOKUP('Transaction Data'!$G4595,Product_Code,Cost)</f>
        <v>10</v>
      </c>
      <c r="L4595" s="2">
        <f t="array" ref="L4595">XLOOKUP('Transaction Data'!$G4595,Product_Code,Unit_Price)</f>
        <v>14</v>
      </c>
      <c r="M4595" s="3">
        <f>'Transaction Data'!$F4595*'Transaction Data'!$K4595</f>
        <v>3630</v>
      </c>
      <c r="N4595" s="3">
        <f>'Transaction Data'!$F4595*'Transaction Data'!$L4595</f>
        <v>5082</v>
      </c>
      <c r="O4595" s="3">
        <f>'Transaction Data'!$N4595-'Transaction Data'!$M4595</f>
        <v>1452</v>
      </c>
      <c r="P4595" s="2">
        <f>DATEDIF('Transaction Data'!$D4595,'Transaction Data'!$A4595,"y")</f>
        <v>58</v>
      </c>
      <c r="Q4595" s="2" t="str">
        <f>FLOOR('Transaction Data'!$P4595,15)&amp;"-"&amp;FLOOR('Transaction Data'!$P4595,15)+14</f>
        <v>45-59</v>
      </c>
      <c r="R4595" s="2" t="str">
        <f>IF('Transaction Data'!$L4595&lt;=10,"Less Expensive","Expensive")</f>
        <v>Expensive</v>
      </c>
      <c r="S4595" s="4">
        <f>WEEKDAY('Transaction Data'!$A4595)</f>
        <v>7</v>
      </c>
      <c r="T4595" s="2" t="str">
        <f>IF(WEEKDAY('Transaction Data'!$A4595,2)&lt;6,"Weekday","Weekend")</f>
        <v>Weekend</v>
      </c>
    </row>
    <row r="4596" ht="15.75" customHeight="1">
      <c r="A4596" s="1">
        <v>45445.0</v>
      </c>
      <c r="B4596" s="2" t="s">
        <v>4330</v>
      </c>
      <c r="C4596" s="2" t="s">
        <v>54</v>
      </c>
      <c r="D4596" s="1">
        <v>20048.0</v>
      </c>
      <c r="E4596" s="2" t="s">
        <v>27</v>
      </c>
      <c r="F4596" s="2">
        <v>71.0</v>
      </c>
      <c r="G4596" s="2" t="s">
        <v>23</v>
      </c>
      <c r="H4596" s="2" t="s">
        <v>24</v>
      </c>
      <c r="I4596" s="2" t="s">
        <v>35</v>
      </c>
      <c r="J4596" s="2" t="str">
        <f t="array" ref="J4596">XLOOKUP('Transaction Data'!$G4596,Product_Code,Biscuit_Brand)</f>
        <v>Cinnamon Swirls</v>
      </c>
      <c r="K4596" s="2">
        <f t="array" ref="K4596">XLOOKUP('Transaction Data'!$G4596,Product_Code,Cost)</f>
        <v>10</v>
      </c>
      <c r="L4596" s="2">
        <f t="array" ref="L4596">XLOOKUP('Transaction Data'!$G4596,Product_Code,Unit_Price)</f>
        <v>14</v>
      </c>
      <c r="M4596" s="3">
        <f>'Transaction Data'!$F4596*'Transaction Data'!$K4596</f>
        <v>710</v>
      </c>
      <c r="N4596" s="3">
        <f>'Transaction Data'!$F4596*'Transaction Data'!$L4596</f>
        <v>994</v>
      </c>
      <c r="O4596" s="3">
        <f>'Transaction Data'!$N4596-'Transaction Data'!$M4596</f>
        <v>284</v>
      </c>
      <c r="P4596" s="2">
        <f>DATEDIF('Transaction Data'!$D4596,'Transaction Data'!$A4596,"y")</f>
        <v>69</v>
      </c>
      <c r="Q4596" s="2" t="str">
        <f>FLOOR('Transaction Data'!$P4596,15)&amp;"-"&amp;FLOOR('Transaction Data'!$P4596,15)+14</f>
        <v>60-74</v>
      </c>
      <c r="R4596" s="2" t="str">
        <f>IF('Transaction Data'!$L4596&lt;=10,"Less Expensive","Expensive")</f>
        <v>Expensive</v>
      </c>
      <c r="S4596" s="4">
        <f>WEEKDAY('Transaction Data'!$A4596)</f>
        <v>1</v>
      </c>
      <c r="T4596" s="2" t="str">
        <f>IF(WEEKDAY('Transaction Data'!$A4596,2)&lt;6,"Weekday","Weekend")</f>
        <v>Weekend</v>
      </c>
    </row>
    <row r="4597" ht="15.75" customHeight="1">
      <c r="A4597" s="1">
        <v>45295.0</v>
      </c>
      <c r="B4597" s="2" t="s">
        <v>4331</v>
      </c>
      <c r="C4597" s="2" t="s">
        <v>78</v>
      </c>
      <c r="D4597" s="1">
        <v>34436.0</v>
      </c>
      <c r="E4597" s="2" t="s">
        <v>27</v>
      </c>
      <c r="F4597" s="2">
        <v>257.0</v>
      </c>
      <c r="G4597" s="2" t="s">
        <v>57</v>
      </c>
      <c r="H4597" s="2" t="s">
        <v>29</v>
      </c>
      <c r="I4597" s="2" t="s">
        <v>25</v>
      </c>
      <c r="J4597" s="2" t="str">
        <f t="array" ref="J4597">XLOOKUP('Transaction Data'!$G4597,Product_Code,Biscuit_Brand)</f>
        <v>Oatmeal Cookies</v>
      </c>
      <c r="K4597" s="2">
        <f t="array" ref="K4597">XLOOKUP('Transaction Data'!$G4597,Product_Code,Cost)</f>
        <v>19</v>
      </c>
      <c r="L4597" s="2">
        <f t="array" ref="L4597">XLOOKUP('Transaction Data'!$G4597,Product_Code,Unit_Price)</f>
        <v>23</v>
      </c>
      <c r="M4597" s="3">
        <f>'Transaction Data'!$F4597*'Transaction Data'!$K4597</f>
        <v>4883</v>
      </c>
      <c r="N4597" s="3">
        <f>'Transaction Data'!$F4597*'Transaction Data'!$L4597</f>
        <v>5911</v>
      </c>
      <c r="O4597" s="3">
        <f>'Transaction Data'!$N4597-'Transaction Data'!$M4597</f>
        <v>1028</v>
      </c>
      <c r="P4597" s="2">
        <f>DATEDIF('Transaction Data'!$D4597,'Transaction Data'!$A4597,"y")</f>
        <v>29</v>
      </c>
      <c r="Q4597" s="2" t="str">
        <f>FLOOR('Transaction Data'!$P4597,15)&amp;"-"&amp;FLOOR('Transaction Data'!$P4597,15)+14</f>
        <v>15-29</v>
      </c>
      <c r="R4597" s="2" t="str">
        <f>IF('Transaction Data'!$L4597&lt;=10,"Less Expensive","Expensive")</f>
        <v>Expensive</v>
      </c>
      <c r="S4597" s="4">
        <f>WEEKDAY('Transaction Data'!$A4597)</f>
        <v>5</v>
      </c>
      <c r="T4597" s="2" t="str">
        <f>IF(WEEKDAY('Transaction Data'!$A4597,2)&lt;6,"Weekday","Weekend")</f>
        <v>Weekday</v>
      </c>
    </row>
    <row r="4598" ht="15.75" customHeight="1">
      <c r="A4598" s="1">
        <v>45480.0</v>
      </c>
      <c r="B4598" s="2" t="s">
        <v>4332</v>
      </c>
      <c r="C4598" s="2" t="s">
        <v>32</v>
      </c>
      <c r="D4598" s="1">
        <v>15986.0</v>
      </c>
      <c r="E4598" s="2" t="s">
        <v>63</v>
      </c>
      <c r="F4598" s="2">
        <v>374.0</v>
      </c>
      <c r="G4598" s="2" t="s">
        <v>23</v>
      </c>
      <c r="H4598" s="2" t="s">
        <v>34</v>
      </c>
      <c r="I4598" s="2" t="s">
        <v>35</v>
      </c>
      <c r="J4598" s="2" t="str">
        <f t="array" ref="J4598">XLOOKUP('Transaction Data'!$G4598,Product_Code,Biscuit_Brand)</f>
        <v>Cinnamon Swirls</v>
      </c>
      <c r="K4598" s="2">
        <f t="array" ref="K4598">XLOOKUP('Transaction Data'!$G4598,Product_Code,Cost)</f>
        <v>10</v>
      </c>
      <c r="L4598" s="2">
        <f t="array" ref="L4598">XLOOKUP('Transaction Data'!$G4598,Product_Code,Unit_Price)</f>
        <v>14</v>
      </c>
      <c r="M4598" s="3">
        <f>'Transaction Data'!$F4598*'Transaction Data'!$K4598</f>
        <v>3740</v>
      </c>
      <c r="N4598" s="3">
        <f>'Transaction Data'!$F4598*'Transaction Data'!$L4598</f>
        <v>5236</v>
      </c>
      <c r="O4598" s="3">
        <f>'Transaction Data'!$N4598-'Transaction Data'!$M4598</f>
        <v>1496</v>
      </c>
      <c r="P4598" s="2">
        <f>DATEDIF('Transaction Data'!$D4598,'Transaction Data'!$A4598,"y")</f>
        <v>80</v>
      </c>
      <c r="Q4598" s="2" t="str">
        <f>FLOOR('Transaction Data'!$P4598,15)&amp;"-"&amp;FLOOR('Transaction Data'!$P4598,15)+14</f>
        <v>75-89</v>
      </c>
      <c r="R4598" s="2" t="str">
        <f>IF('Transaction Data'!$L4598&lt;=10,"Less Expensive","Expensive")</f>
        <v>Expensive</v>
      </c>
      <c r="S4598" s="4">
        <f>WEEKDAY('Transaction Data'!$A4598)</f>
        <v>1</v>
      </c>
      <c r="T4598" s="2" t="str">
        <f>IF(WEEKDAY('Transaction Data'!$A4598,2)&lt;6,"Weekday","Weekend")</f>
        <v>Weekend</v>
      </c>
    </row>
    <row r="4599" ht="15.75" customHeight="1">
      <c r="A4599" s="1">
        <v>45489.0</v>
      </c>
      <c r="B4599" s="2" t="s">
        <v>4333</v>
      </c>
      <c r="C4599" s="2" t="s">
        <v>51</v>
      </c>
      <c r="D4599" s="1">
        <v>29690.0</v>
      </c>
      <c r="E4599" s="2" t="s">
        <v>63</v>
      </c>
      <c r="F4599" s="2">
        <v>139.0</v>
      </c>
      <c r="G4599" s="2" t="s">
        <v>61</v>
      </c>
      <c r="H4599" s="2" t="s">
        <v>24</v>
      </c>
      <c r="I4599" s="2" t="s">
        <v>35</v>
      </c>
      <c r="J4599" s="2" t="str">
        <f t="array" ref="J4599">XLOOKUP('Transaction Data'!$G4599,Product_Code,Biscuit_Brand)</f>
        <v>Choco Delight</v>
      </c>
      <c r="K4599" s="2">
        <f t="array" ref="K4599">XLOOKUP('Transaction Data'!$G4599,Product_Code,Cost)</f>
        <v>3</v>
      </c>
      <c r="L4599" s="2">
        <f t="array" ref="L4599">XLOOKUP('Transaction Data'!$G4599,Product_Code,Unit_Price)</f>
        <v>5</v>
      </c>
      <c r="M4599" s="3">
        <f>'Transaction Data'!$F4599*'Transaction Data'!$K4599</f>
        <v>417</v>
      </c>
      <c r="N4599" s="3">
        <f>'Transaction Data'!$F4599*'Transaction Data'!$L4599</f>
        <v>695</v>
      </c>
      <c r="O4599" s="3">
        <f>'Transaction Data'!$N4599-'Transaction Data'!$M4599</f>
        <v>278</v>
      </c>
      <c r="P4599" s="2">
        <f>DATEDIF('Transaction Data'!$D4599,'Transaction Data'!$A4599,"y")</f>
        <v>43</v>
      </c>
      <c r="Q4599" s="2" t="str">
        <f>FLOOR('Transaction Data'!$P4599,15)&amp;"-"&amp;FLOOR('Transaction Data'!$P4599,15)+14</f>
        <v>30-44</v>
      </c>
      <c r="R4599" s="2" t="str">
        <f>IF('Transaction Data'!$L4599&lt;=10,"Less Expensive","Expensive")</f>
        <v>Less Expensive</v>
      </c>
      <c r="S4599" s="4">
        <f>WEEKDAY('Transaction Data'!$A4599)</f>
        <v>3</v>
      </c>
      <c r="T4599" s="2" t="str">
        <f>IF(WEEKDAY('Transaction Data'!$A4599,2)&lt;6,"Weekday","Weekend")</f>
        <v>Weekday</v>
      </c>
    </row>
    <row r="4600" ht="15.75" customHeight="1">
      <c r="A4600" s="1">
        <v>45298.0</v>
      </c>
      <c r="B4600" s="2" t="s">
        <v>4334</v>
      </c>
      <c r="C4600" s="2" t="s">
        <v>65</v>
      </c>
      <c r="D4600" s="1">
        <v>33419.0</v>
      </c>
      <c r="E4600" s="2" t="s">
        <v>22</v>
      </c>
      <c r="F4600" s="2">
        <v>406.0</v>
      </c>
      <c r="G4600" s="2" t="s">
        <v>44</v>
      </c>
      <c r="H4600" s="2" t="s">
        <v>29</v>
      </c>
      <c r="I4600" s="2" t="s">
        <v>35</v>
      </c>
      <c r="J4600" s="2" t="str">
        <f t="array" ref="J4600">XLOOKUP('Transaction Data'!$G4600,Product_Code,Biscuit_Brand)</f>
        <v>Butter Crunch</v>
      </c>
      <c r="K4600" s="2">
        <f t="array" ref="K4600">XLOOKUP('Transaction Data'!$G4600,Product_Code,Cost)</f>
        <v>10</v>
      </c>
      <c r="L4600" s="2">
        <f t="array" ref="L4600">XLOOKUP('Transaction Data'!$G4600,Product_Code,Unit_Price)</f>
        <v>11</v>
      </c>
      <c r="M4600" s="3">
        <f>'Transaction Data'!$F4600*'Transaction Data'!$K4600</f>
        <v>4060</v>
      </c>
      <c r="N4600" s="3">
        <f>'Transaction Data'!$F4600*'Transaction Data'!$L4600</f>
        <v>4466</v>
      </c>
      <c r="O4600" s="3">
        <f>'Transaction Data'!$N4600-'Transaction Data'!$M4600</f>
        <v>406</v>
      </c>
      <c r="P4600" s="2">
        <f>DATEDIF('Transaction Data'!$D4600,'Transaction Data'!$A4600,"y")</f>
        <v>32</v>
      </c>
      <c r="Q4600" s="2" t="str">
        <f>FLOOR('Transaction Data'!$P4600,15)&amp;"-"&amp;FLOOR('Transaction Data'!$P4600,15)+14</f>
        <v>30-44</v>
      </c>
      <c r="R4600" s="2" t="str">
        <f>IF('Transaction Data'!$L4600&lt;=10,"Less Expensive","Expensive")</f>
        <v>Expensive</v>
      </c>
      <c r="S4600" s="4">
        <f>WEEKDAY('Transaction Data'!$A4600)</f>
        <v>1</v>
      </c>
      <c r="T4600" s="2" t="str">
        <f>IF(WEEKDAY('Transaction Data'!$A4600,2)&lt;6,"Weekday","Weekend")</f>
        <v>Weekend</v>
      </c>
    </row>
    <row r="4601" ht="15.75" customHeight="1">
      <c r="A4601" s="1">
        <v>45369.0</v>
      </c>
      <c r="B4601" s="2" t="s">
        <v>4335</v>
      </c>
      <c r="C4601" s="2" t="s">
        <v>51</v>
      </c>
      <c r="D4601" s="1">
        <v>18040.0</v>
      </c>
      <c r="E4601" s="2" t="s">
        <v>63</v>
      </c>
      <c r="F4601" s="2">
        <v>488.0</v>
      </c>
      <c r="G4601" s="2" t="s">
        <v>38</v>
      </c>
      <c r="H4601" s="2" t="s">
        <v>34</v>
      </c>
      <c r="I4601" s="2" t="s">
        <v>35</v>
      </c>
      <c r="J4601" s="2" t="str">
        <f t="array" ref="J4601">XLOOKUP('Transaction Data'!$G4601,Product_Code,Biscuit_Brand)</f>
        <v>Ginger Snaps</v>
      </c>
      <c r="K4601" s="2">
        <f t="array" ref="K4601">XLOOKUP('Transaction Data'!$G4601,Product_Code,Cost)</f>
        <v>14</v>
      </c>
      <c r="L4601" s="2">
        <f t="array" ref="L4601">XLOOKUP('Transaction Data'!$G4601,Product_Code,Unit_Price)</f>
        <v>28</v>
      </c>
      <c r="M4601" s="3">
        <f>'Transaction Data'!$F4601*'Transaction Data'!$K4601</f>
        <v>6832</v>
      </c>
      <c r="N4601" s="3">
        <f>'Transaction Data'!$F4601*'Transaction Data'!$L4601</f>
        <v>13664</v>
      </c>
      <c r="O4601" s="3">
        <f>'Transaction Data'!$N4601-'Transaction Data'!$M4601</f>
        <v>6832</v>
      </c>
      <c r="P4601" s="2">
        <f>DATEDIF('Transaction Data'!$D4601,'Transaction Data'!$A4601,"y")</f>
        <v>74</v>
      </c>
      <c r="Q4601" s="2" t="str">
        <f>FLOOR('Transaction Data'!$P4601,15)&amp;"-"&amp;FLOOR('Transaction Data'!$P4601,15)+14</f>
        <v>60-74</v>
      </c>
      <c r="R4601" s="2" t="str">
        <f>IF('Transaction Data'!$L4601&lt;=10,"Less Expensive","Expensive")</f>
        <v>Expensive</v>
      </c>
      <c r="S4601" s="4">
        <f>WEEKDAY('Transaction Data'!$A4601)</f>
        <v>2</v>
      </c>
      <c r="T4601" s="2" t="str">
        <f>IF(WEEKDAY('Transaction Data'!$A4601,2)&lt;6,"Weekday","Weekend")</f>
        <v>Weekday</v>
      </c>
    </row>
    <row r="4602" ht="15.75" customHeight="1">
      <c r="A4602" s="1">
        <v>45492.0</v>
      </c>
      <c r="B4602" s="2" t="s">
        <v>4336</v>
      </c>
      <c r="C4602" s="2" t="s">
        <v>41</v>
      </c>
      <c r="D4602" s="1">
        <v>37196.0</v>
      </c>
      <c r="E4602" s="2" t="s">
        <v>63</v>
      </c>
      <c r="F4602" s="2">
        <v>158.0</v>
      </c>
      <c r="G4602" s="2" t="s">
        <v>48</v>
      </c>
      <c r="H4602" s="2" t="s">
        <v>24</v>
      </c>
      <c r="I4602" s="2" t="s">
        <v>35</v>
      </c>
      <c r="J4602" s="2" t="str">
        <f t="array" ref="J4602">XLOOKUP('Transaction Data'!$G4602,Product_Code,Biscuit_Brand)</f>
        <v>Lemon Crisps</v>
      </c>
      <c r="K4602" s="2">
        <f t="array" ref="K4602">XLOOKUP('Transaction Data'!$G4602,Product_Code,Cost)</f>
        <v>7</v>
      </c>
      <c r="L4602" s="2">
        <f t="array" ref="L4602">XLOOKUP('Transaction Data'!$G4602,Product_Code,Unit_Price)</f>
        <v>9</v>
      </c>
      <c r="M4602" s="3">
        <f>'Transaction Data'!$F4602*'Transaction Data'!$K4602</f>
        <v>1106</v>
      </c>
      <c r="N4602" s="3">
        <f>'Transaction Data'!$F4602*'Transaction Data'!$L4602</f>
        <v>1422</v>
      </c>
      <c r="O4602" s="3">
        <f>'Transaction Data'!$N4602-'Transaction Data'!$M4602</f>
        <v>316</v>
      </c>
      <c r="P4602" s="2">
        <f>DATEDIF('Transaction Data'!$D4602,'Transaction Data'!$A4602,"y")</f>
        <v>22</v>
      </c>
      <c r="Q4602" s="2" t="str">
        <f>FLOOR('Transaction Data'!$P4602,15)&amp;"-"&amp;FLOOR('Transaction Data'!$P4602,15)+14</f>
        <v>15-29</v>
      </c>
      <c r="R4602" s="2" t="str">
        <f>IF('Transaction Data'!$L4602&lt;=10,"Less Expensive","Expensive")</f>
        <v>Less Expensive</v>
      </c>
      <c r="S4602" s="4">
        <f>WEEKDAY('Transaction Data'!$A4602)</f>
        <v>6</v>
      </c>
      <c r="T4602" s="2" t="str">
        <f>IF(WEEKDAY('Transaction Data'!$A4602,2)&lt;6,"Weekday","Weekend")</f>
        <v>Weekday</v>
      </c>
    </row>
    <row r="4603" ht="15.75" customHeight="1">
      <c r="A4603" s="1">
        <v>45391.0</v>
      </c>
      <c r="B4603" s="2" t="s">
        <v>4337</v>
      </c>
      <c r="C4603" s="2" t="s">
        <v>65</v>
      </c>
      <c r="D4603" s="1">
        <v>33878.0</v>
      </c>
      <c r="E4603" s="2" t="s">
        <v>22</v>
      </c>
      <c r="F4603" s="2">
        <v>365.0</v>
      </c>
      <c r="G4603" s="2" t="s">
        <v>61</v>
      </c>
      <c r="H4603" s="2" t="s">
        <v>29</v>
      </c>
      <c r="I4603" s="2" t="s">
        <v>25</v>
      </c>
      <c r="J4603" s="2" t="str">
        <f t="array" ref="J4603">XLOOKUP('Transaction Data'!$G4603,Product_Code,Biscuit_Brand)</f>
        <v>Choco Delight</v>
      </c>
      <c r="K4603" s="2">
        <f t="array" ref="K4603">XLOOKUP('Transaction Data'!$G4603,Product_Code,Cost)</f>
        <v>3</v>
      </c>
      <c r="L4603" s="2">
        <f t="array" ref="L4603">XLOOKUP('Transaction Data'!$G4603,Product_Code,Unit_Price)</f>
        <v>5</v>
      </c>
      <c r="M4603" s="3">
        <f>'Transaction Data'!$F4603*'Transaction Data'!$K4603</f>
        <v>1095</v>
      </c>
      <c r="N4603" s="3">
        <f>'Transaction Data'!$F4603*'Transaction Data'!$L4603</f>
        <v>1825</v>
      </c>
      <c r="O4603" s="3">
        <f>'Transaction Data'!$N4603-'Transaction Data'!$M4603</f>
        <v>730</v>
      </c>
      <c r="P4603" s="2">
        <f>DATEDIF('Transaction Data'!$D4603,'Transaction Data'!$A4603,"y")</f>
        <v>31</v>
      </c>
      <c r="Q4603" s="2" t="str">
        <f>FLOOR('Transaction Data'!$P4603,15)&amp;"-"&amp;FLOOR('Transaction Data'!$P4603,15)+14</f>
        <v>30-44</v>
      </c>
      <c r="R4603" s="2" t="str">
        <f>IF('Transaction Data'!$L4603&lt;=10,"Less Expensive","Expensive")</f>
        <v>Less Expensive</v>
      </c>
      <c r="S4603" s="4">
        <f>WEEKDAY('Transaction Data'!$A4603)</f>
        <v>3</v>
      </c>
      <c r="T4603" s="2" t="str">
        <f>IF(WEEKDAY('Transaction Data'!$A4603,2)&lt;6,"Weekday","Weekend")</f>
        <v>Weekday</v>
      </c>
    </row>
    <row r="4604" ht="15.75" customHeight="1">
      <c r="A4604" s="1">
        <v>45296.0</v>
      </c>
      <c r="B4604" s="2" t="s">
        <v>4338</v>
      </c>
      <c r="C4604" s="2" t="s">
        <v>41</v>
      </c>
      <c r="D4604" s="1">
        <v>17138.0</v>
      </c>
      <c r="E4604" s="2" t="s">
        <v>37</v>
      </c>
      <c r="F4604" s="2">
        <v>238.0</v>
      </c>
      <c r="G4604" s="2" t="s">
        <v>38</v>
      </c>
      <c r="H4604" s="2" t="s">
        <v>34</v>
      </c>
      <c r="I4604" s="2" t="s">
        <v>35</v>
      </c>
      <c r="J4604" s="2" t="str">
        <f t="array" ref="J4604">XLOOKUP('Transaction Data'!$G4604,Product_Code,Biscuit_Brand)</f>
        <v>Ginger Snaps</v>
      </c>
      <c r="K4604" s="2">
        <f t="array" ref="K4604">XLOOKUP('Transaction Data'!$G4604,Product_Code,Cost)</f>
        <v>14</v>
      </c>
      <c r="L4604" s="2">
        <f t="array" ref="L4604">XLOOKUP('Transaction Data'!$G4604,Product_Code,Unit_Price)</f>
        <v>28</v>
      </c>
      <c r="M4604" s="3">
        <f>'Transaction Data'!$F4604*'Transaction Data'!$K4604</f>
        <v>3332</v>
      </c>
      <c r="N4604" s="3">
        <f>'Transaction Data'!$F4604*'Transaction Data'!$L4604</f>
        <v>6664</v>
      </c>
      <c r="O4604" s="3">
        <f>'Transaction Data'!$N4604-'Transaction Data'!$M4604</f>
        <v>3332</v>
      </c>
      <c r="P4604" s="2">
        <f>DATEDIF('Transaction Data'!$D4604,'Transaction Data'!$A4604,"y")</f>
        <v>77</v>
      </c>
      <c r="Q4604" s="2" t="str">
        <f>FLOOR('Transaction Data'!$P4604,15)&amp;"-"&amp;FLOOR('Transaction Data'!$P4604,15)+14</f>
        <v>75-89</v>
      </c>
      <c r="R4604" s="2" t="str">
        <f>IF('Transaction Data'!$L4604&lt;=10,"Less Expensive","Expensive")</f>
        <v>Expensive</v>
      </c>
      <c r="S4604" s="4">
        <f>WEEKDAY('Transaction Data'!$A4604)</f>
        <v>6</v>
      </c>
      <c r="T4604" s="2" t="str">
        <f>IF(WEEKDAY('Transaction Data'!$A4604,2)&lt;6,"Weekday","Weekend")</f>
        <v>Weekday</v>
      </c>
    </row>
    <row r="4605" ht="15.75" customHeight="1">
      <c r="A4605" s="1">
        <v>45321.0</v>
      </c>
      <c r="B4605" s="2" t="s">
        <v>4339</v>
      </c>
      <c r="C4605" s="2" t="s">
        <v>21</v>
      </c>
      <c r="D4605" s="1">
        <v>16080.0</v>
      </c>
      <c r="E4605" s="2" t="s">
        <v>22</v>
      </c>
      <c r="F4605" s="2">
        <v>34.0</v>
      </c>
      <c r="G4605" s="2" t="s">
        <v>38</v>
      </c>
      <c r="H4605" s="2" t="s">
        <v>24</v>
      </c>
      <c r="I4605" s="2" t="s">
        <v>35</v>
      </c>
      <c r="J4605" s="2" t="str">
        <f t="array" ref="J4605">XLOOKUP('Transaction Data'!$G4605,Product_Code,Biscuit_Brand)</f>
        <v>Ginger Snaps</v>
      </c>
      <c r="K4605" s="2">
        <f t="array" ref="K4605">XLOOKUP('Transaction Data'!$G4605,Product_Code,Cost)</f>
        <v>14</v>
      </c>
      <c r="L4605" s="2">
        <f t="array" ref="L4605">XLOOKUP('Transaction Data'!$G4605,Product_Code,Unit_Price)</f>
        <v>28</v>
      </c>
      <c r="M4605" s="3">
        <f>'Transaction Data'!$F4605*'Transaction Data'!$K4605</f>
        <v>476</v>
      </c>
      <c r="N4605" s="3">
        <f>'Transaction Data'!$F4605*'Transaction Data'!$L4605</f>
        <v>952</v>
      </c>
      <c r="O4605" s="3">
        <f>'Transaction Data'!$N4605-'Transaction Data'!$M4605</f>
        <v>476</v>
      </c>
      <c r="P4605" s="2">
        <f>DATEDIF('Transaction Data'!$D4605,'Transaction Data'!$A4605,"y")</f>
        <v>80</v>
      </c>
      <c r="Q4605" s="2" t="str">
        <f>FLOOR('Transaction Data'!$P4605,15)&amp;"-"&amp;FLOOR('Transaction Data'!$P4605,15)+14</f>
        <v>75-89</v>
      </c>
      <c r="R4605" s="2" t="str">
        <f>IF('Transaction Data'!$L4605&lt;=10,"Less Expensive","Expensive")</f>
        <v>Expensive</v>
      </c>
      <c r="S4605" s="4">
        <f>WEEKDAY('Transaction Data'!$A4605)</f>
        <v>3</v>
      </c>
      <c r="T4605" s="2" t="str">
        <f>IF(WEEKDAY('Transaction Data'!$A4605,2)&lt;6,"Weekday","Weekend")</f>
        <v>Weekday</v>
      </c>
    </row>
    <row r="4606" ht="15.75" customHeight="1">
      <c r="A4606" s="1">
        <v>45468.0</v>
      </c>
      <c r="B4606" s="2" t="s">
        <v>4340</v>
      </c>
      <c r="C4606" s="2" t="s">
        <v>47</v>
      </c>
      <c r="D4606" s="1">
        <v>38295.0</v>
      </c>
      <c r="E4606" s="2" t="s">
        <v>27</v>
      </c>
      <c r="F4606" s="2">
        <v>181.0</v>
      </c>
      <c r="G4606" s="2" t="s">
        <v>23</v>
      </c>
      <c r="H4606" s="2" t="s">
        <v>29</v>
      </c>
      <c r="I4606" s="2" t="s">
        <v>35</v>
      </c>
      <c r="J4606" s="2" t="str">
        <f t="array" ref="J4606">XLOOKUP('Transaction Data'!$G4606,Product_Code,Biscuit_Brand)</f>
        <v>Cinnamon Swirls</v>
      </c>
      <c r="K4606" s="2">
        <f t="array" ref="K4606">XLOOKUP('Transaction Data'!$G4606,Product_Code,Cost)</f>
        <v>10</v>
      </c>
      <c r="L4606" s="2">
        <f t="array" ref="L4606">XLOOKUP('Transaction Data'!$G4606,Product_Code,Unit_Price)</f>
        <v>14</v>
      </c>
      <c r="M4606" s="3">
        <f>'Transaction Data'!$F4606*'Transaction Data'!$K4606</f>
        <v>1810</v>
      </c>
      <c r="N4606" s="3">
        <f>'Transaction Data'!$F4606*'Transaction Data'!$L4606</f>
        <v>2534</v>
      </c>
      <c r="O4606" s="3">
        <f>'Transaction Data'!$N4606-'Transaction Data'!$M4606</f>
        <v>724</v>
      </c>
      <c r="P4606" s="2">
        <f>DATEDIF('Transaction Data'!$D4606,'Transaction Data'!$A4606,"y")</f>
        <v>19</v>
      </c>
      <c r="Q4606" s="2" t="str">
        <f>FLOOR('Transaction Data'!$P4606,15)&amp;"-"&amp;FLOOR('Transaction Data'!$P4606,15)+14</f>
        <v>15-29</v>
      </c>
      <c r="R4606" s="2" t="str">
        <f>IF('Transaction Data'!$L4606&lt;=10,"Less Expensive","Expensive")</f>
        <v>Expensive</v>
      </c>
      <c r="S4606" s="4">
        <f>WEEKDAY('Transaction Data'!$A4606)</f>
        <v>3</v>
      </c>
      <c r="T4606" s="2" t="str">
        <f>IF(WEEKDAY('Transaction Data'!$A4606,2)&lt;6,"Weekday","Weekend")</f>
        <v>Weekday</v>
      </c>
    </row>
    <row r="4607" ht="15.75" customHeight="1">
      <c r="A4607" s="1">
        <v>45354.0</v>
      </c>
      <c r="B4607" s="2" t="s">
        <v>4341</v>
      </c>
      <c r="C4607" s="2" t="s">
        <v>69</v>
      </c>
      <c r="D4607" s="1">
        <v>21317.0</v>
      </c>
      <c r="E4607" s="2" t="s">
        <v>37</v>
      </c>
      <c r="F4607" s="2">
        <v>420.0</v>
      </c>
      <c r="G4607" s="2" t="s">
        <v>44</v>
      </c>
      <c r="H4607" s="2" t="s">
        <v>34</v>
      </c>
      <c r="I4607" s="2" t="s">
        <v>35</v>
      </c>
      <c r="J4607" s="2" t="str">
        <f t="array" ref="J4607">XLOOKUP('Transaction Data'!$G4607,Product_Code,Biscuit_Brand)</f>
        <v>Butter Crunch</v>
      </c>
      <c r="K4607" s="2">
        <f t="array" ref="K4607">XLOOKUP('Transaction Data'!$G4607,Product_Code,Cost)</f>
        <v>10</v>
      </c>
      <c r="L4607" s="2">
        <f t="array" ref="L4607">XLOOKUP('Transaction Data'!$G4607,Product_Code,Unit_Price)</f>
        <v>11</v>
      </c>
      <c r="M4607" s="3">
        <f>'Transaction Data'!$F4607*'Transaction Data'!$K4607</f>
        <v>4200</v>
      </c>
      <c r="N4607" s="3">
        <f>'Transaction Data'!$F4607*'Transaction Data'!$L4607</f>
        <v>4620</v>
      </c>
      <c r="O4607" s="3">
        <f>'Transaction Data'!$N4607-'Transaction Data'!$M4607</f>
        <v>420</v>
      </c>
      <c r="P4607" s="2">
        <f>DATEDIF('Transaction Data'!$D4607,'Transaction Data'!$A4607,"y")</f>
        <v>65</v>
      </c>
      <c r="Q4607" s="2" t="str">
        <f>FLOOR('Transaction Data'!$P4607,15)&amp;"-"&amp;FLOOR('Transaction Data'!$P4607,15)+14</f>
        <v>60-74</v>
      </c>
      <c r="R4607" s="2" t="str">
        <f>IF('Transaction Data'!$L4607&lt;=10,"Less Expensive","Expensive")</f>
        <v>Expensive</v>
      </c>
      <c r="S4607" s="4">
        <f>WEEKDAY('Transaction Data'!$A4607)</f>
        <v>1</v>
      </c>
      <c r="T4607" s="2" t="str">
        <f>IF(WEEKDAY('Transaction Data'!$A4607,2)&lt;6,"Weekday","Weekend")</f>
        <v>Weekend</v>
      </c>
    </row>
    <row r="4608" ht="15.75" customHeight="1">
      <c r="A4608" s="1">
        <v>45405.0</v>
      </c>
      <c r="B4608" s="2" t="s">
        <v>4342</v>
      </c>
      <c r="C4608" s="2" t="s">
        <v>32</v>
      </c>
      <c r="D4608" s="1">
        <v>28100.0</v>
      </c>
      <c r="E4608" s="2" t="s">
        <v>37</v>
      </c>
      <c r="F4608" s="2">
        <v>419.0</v>
      </c>
      <c r="G4608" s="2" t="s">
        <v>38</v>
      </c>
      <c r="H4608" s="2" t="s">
        <v>24</v>
      </c>
      <c r="I4608" s="2" t="s">
        <v>35</v>
      </c>
      <c r="J4608" s="2" t="str">
        <f t="array" ref="J4608">XLOOKUP('Transaction Data'!$G4608,Product_Code,Biscuit_Brand)</f>
        <v>Ginger Snaps</v>
      </c>
      <c r="K4608" s="2">
        <f t="array" ref="K4608">XLOOKUP('Transaction Data'!$G4608,Product_Code,Cost)</f>
        <v>14</v>
      </c>
      <c r="L4608" s="2">
        <f t="array" ref="L4608">XLOOKUP('Transaction Data'!$G4608,Product_Code,Unit_Price)</f>
        <v>28</v>
      </c>
      <c r="M4608" s="3">
        <f>'Transaction Data'!$F4608*'Transaction Data'!$K4608</f>
        <v>5866</v>
      </c>
      <c r="N4608" s="3">
        <f>'Transaction Data'!$F4608*'Transaction Data'!$L4608</f>
        <v>11732</v>
      </c>
      <c r="O4608" s="3">
        <f>'Transaction Data'!$N4608-'Transaction Data'!$M4608</f>
        <v>5866</v>
      </c>
      <c r="P4608" s="2">
        <f>DATEDIF('Transaction Data'!$D4608,'Transaction Data'!$A4608,"y")</f>
        <v>47</v>
      </c>
      <c r="Q4608" s="2" t="str">
        <f>FLOOR('Transaction Data'!$P4608,15)&amp;"-"&amp;FLOOR('Transaction Data'!$P4608,15)+14</f>
        <v>45-59</v>
      </c>
      <c r="R4608" s="2" t="str">
        <f>IF('Transaction Data'!$L4608&lt;=10,"Less Expensive","Expensive")</f>
        <v>Expensive</v>
      </c>
      <c r="S4608" s="4">
        <f>WEEKDAY('Transaction Data'!$A4608)</f>
        <v>3</v>
      </c>
      <c r="T4608" s="2" t="str">
        <f>IF(WEEKDAY('Transaction Data'!$A4608,2)&lt;6,"Weekday","Weekend")</f>
        <v>Weekday</v>
      </c>
    </row>
    <row r="4609" ht="15.75" customHeight="1">
      <c r="A4609" s="1">
        <v>45454.0</v>
      </c>
      <c r="B4609" s="2" t="s">
        <v>4343</v>
      </c>
      <c r="C4609" s="2" t="s">
        <v>21</v>
      </c>
      <c r="D4609" s="1">
        <v>23802.0</v>
      </c>
      <c r="E4609" s="2" t="s">
        <v>22</v>
      </c>
      <c r="F4609" s="2">
        <v>170.0</v>
      </c>
      <c r="G4609" s="2" t="s">
        <v>60</v>
      </c>
      <c r="H4609" s="2" t="s">
        <v>29</v>
      </c>
      <c r="I4609" s="2" t="s">
        <v>35</v>
      </c>
      <c r="J4609" s="2" t="str">
        <f t="array" ref="J4609">XLOOKUP('Transaction Data'!$G4609,Product_Code,Biscuit_Brand)</f>
        <v>Peanut Butter Bites</v>
      </c>
      <c r="K4609" s="2">
        <f t="array" ref="K4609">XLOOKUP('Transaction Data'!$G4609,Product_Code,Cost)</f>
        <v>5</v>
      </c>
      <c r="L4609" s="2">
        <f t="array" ref="L4609">XLOOKUP('Transaction Data'!$G4609,Product_Code,Unit_Price)</f>
        <v>7</v>
      </c>
      <c r="M4609" s="3">
        <f>'Transaction Data'!$F4609*'Transaction Data'!$K4609</f>
        <v>850</v>
      </c>
      <c r="N4609" s="3">
        <f>'Transaction Data'!$F4609*'Transaction Data'!$L4609</f>
        <v>1190</v>
      </c>
      <c r="O4609" s="3">
        <f>'Transaction Data'!$N4609-'Transaction Data'!$M4609</f>
        <v>340</v>
      </c>
      <c r="P4609" s="2">
        <f>DATEDIF('Transaction Data'!$D4609,'Transaction Data'!$A4609,"y")</f>
        <v>59</v>
      </c>
      <c r="Q4609" s="2" t="str">
        <f>FLOOR('Transaction Data'!$P4609,15)&amp;"-"&amp;FLOOR('Transaction Data'!$P4609,15)+14</f>
        <v>45-59</v>
      </c>
      <c r="R4609" s="2" t="str">
        <f>IF('Transaction Data'!$L4609&lt;=10,"Less Expensive","Expensive")</f>
        <v>Less Expensive</v>
      </c>
      <c r="S4609" s="4">
        <f>WEEKDAY('Transaction Data'!$A4609)</f>
        <v>3</v>
      </c>
      <c r="T4609" s="2" t="str">
        <f>IF(WEEKDAY('Transaction Data'!$A4609,2)&lt;6,"Weekday","Weekend")</f>
        <v>Weekday</v>
      </c>
    </row>
    <row r="4610" ht="15.75" customHeight="1">
      <c r="A4610" s="1">
        <v>45329.0</v>
      </c>
      <c r="B4610" s="2" t="s">
        <v>4344</v>
      </c>
      <c r="C4610" s="2" t="s">
        <v>51</v>
      </c>
      <c r="D4610" s="1">
        <v>20392.0</v>
      </c>
      <c r="E4610" s="2" t="s">
        <v>37</v>
      </c>
      <c r="F4610" s="2">
        <v>85.0</v>
      </c>
      <c r="G4610" s="2" t="s">
        <v>48</v>
      </c>
      <c r="H4610" s="2" t="s">
        <v>34</v>
      </c>
      <c r="I4610" s="2" t="s">
        <v>25</v>
      </c>
      <c r="J4610" s="2" t="str">
        <f t="array" ref="J4610">XLOOKUP('Transaction Data'!$G4610,Product_Code,Biscuit_Brand)</f>
        <v>Lemon Crisps</v>
      </c>
      <c r="K4610" s="2">
        <f t="array" ref="K4610">XLOOKUP('Transaction Data'!$G4610,Product_Code,Cost)</f>
        <v>7</v>
      </c>
      <c r="L4610" s="2">
        <f t="array" ref="L4610">XLOOKUP('Transaction Data'!$G4610,Product_Code,Unit_Price)</f>
        <v>9</v>
      </c>
      <c r="M4610" s="3">
        <f>'Transaction Data'!$F4610*'Transaction Data'!$K4610</f>
        <v>595</v>
      </c>
      <c r="N4610" s="3">
        <f>'Transaction Data'!$F4610*'Transaction Data'!$L4610</f>
        <v>765</v>
      </c>
      <c r="O4610" s="3">
        <f>'Transaction Data'!$N4610-'Transaction Data'!$M4610</f>
        <v>170</v>
      </c>
      <c r="P4610" s="2">
        <f>DATEDIF('Transaction Data'!$D4610,'Transaction Data'!$A4610,"y")</f>
        <v>68</v>
      </c>
      <c r="Q4610" s="2" t="str">
        <f>FLOOR('Transaction Data'!$P4610,15)&amp;"-"&amp;FLOOR('Transaction Data'!$P4610,15)+14</f>
        <v>60-74</v>
      </c>
      <c r="R4610" s="2" t="str">
        <f>IF('Transaction Data'!$L4610&lt;=10,"Less Expensive","Expensive")</f>
        <v>Less Expensive</v>
      </c>
      <c r="S4610" s="4">
        <f>WEEKDAY('Transaction Data'!$A4610)</f>
        <v>4</v>
      </c>
      <c r="T4610" s="2" t="str">
        <f>IF(WEEKDAY('Transaction Data'!$A4610,2)&lt;6,"Weekday","Weekend")</f>
        <v>Weekday</v>
      </c>
    </row>
    <row r="4611" ht="15.75" customHeight="1">
      <c r="A4611" s="1">
        <v>45341.0</v>
      </c>
      <c r="B4611" s="2" t="s">
        <v>4345</v>
      </c>
      <c r="C4611" s="2" t="s">
        <v>32</v>
      </c>
      <c r="D4611" s="1">
        <v>37683.0</v>
      </c>
      <c r="E4611" s="2" t="s">
        <v>22</v>
      </c>
      <c r="F4611" s="2">
        <v>268.0</v>
      </c>
      <c r="G4611" s="2" t="s">
        <v>38</v>
      </c>
      <c r="H4611" s="2" t="s">
        <v>24</v>
      </c>
      <c r="I4611" s="2" t="s">
        <v>25</v>
      </c>
      <c r="J4611" s="2" t="str">
        <f t="array" ref="J4611">XLOOKUP('Transaction Data'!$G4611,Product_Code,Biscuit_Brand)</f>
        <v>Ginger Snaps</v>
      </c>
      <c r="K4611" s="2">
        <f t="array" ref="K4611">XLOOKUP('Transaction Data'!$G4611,Product_Code,Cost)</f>
        <v>14</v>
      </c>
      <c r="L4611" s="2">
        <f t="array" ref="L4611">XLOOKUP('Transaction Data'!$G4611,Product_Code,Unit_Price)</f>
        <v>28</v>
      </c>
      <c r="M4611" s="3">
        <f>'Transaction Data'!$F4611*'Transaction Data'!$K4611</f>
        <v>3752</v>
      </c>
      <c r="N4611" s="3">
        <f>'Transaction Data'!$F4611*'Transaction Data'!$L4611</f>
        <v>7504</v>
      </c>
      <c r="O4611" s="3">
        <f>'Transaction Data'!$N4611-'Transaction Data'!$M4611</f>
        <v>3752</v>
      </c>
      <c r="P4611" s="2">
        <f>DATEDIF('Transaction Data'!$D4611,'Transaction Data'!$A4611,"y")</f>
        <v>20</v>
      </c>
      <c r="Q4611" s="2" t="str">
        <f>FLOOR('Transaction Data'!$P4611,15)&amp;"-"&amp;FLOOR('Transaction Data'!$P4611,15)+14</f>
        <v>15-29</v>
      </c>
      <c r="R4611" s="2" t="str">
        <f>IF('Transaction Data'!$L4611&lt;=10,"Less Expensive","Expensive")</f>
        <v>Expensive</v>
      </c>
      <c r="S4611" s="4">
        <f>WEEKDAY('Transaction Data'!$A4611)</f>
        <v>2</v>
      </c>
      <c r="T4611" s="2" t="str">
        <f>IF(WEEKDAY('Transaction Data'!$A4611,2)&lt;6,"Weekday","Weekend")</f>
        <v>Weekday</v>
      </c>
    </row>
    <row r="4612" ht="15.75" customHeight="1">
      <c r="A4612" s="1">
        <v>45296.0</v>
      </c>
      <c r="B4612" s="2" t="s">
        <v>4346</v>
      </c>
      <c r="C4612" s="2" t="s">
        <v>54</v>
      </c>
      <c r="D4612" s="1">
        <v>26058.0</v>
      </c>
      <c r="E4612" s="2" t="s">
        <v>63</v>
      </c>
      <c r="F4612" s="2">
        <v>232.0</v>
      </c>
      <c r="G4612" s="2" t="s">
        <v>23</v>
      </c>
      <c r="H4612" s="2" t="s">
        <v>29</v>
      </c>
      <c r="I4612" s="2" t="s">
        <v>25</v>
      </c>
      <c r="J4612" s="2" t="str">
        <f t="array" ref="J4612">XLOOKUP('Transaction Data'!$G4612,Product_Code,Biscuit_Brand)</f>
        <v>Cinnamon Swirls</v>
      </c>
      <c r="K4612" s="2">
        <f t="array" ref="K4612">XLOOKUP('Transaction Data'!$G4612,Product_Code,Cost)</f>
        <v>10</v>
      </c>
      <c r="L4612" s="2">
        <f t="array" ref="L4612">XLOOKUP('Transaction Data'!$G4612,Product_Code,Unit_Price)</f>
        <v>14</v>
      </c>
      <c r="M4612" s="3">
        <f>'Transaction Data'!$F4612*'Transaction Data'!$K4612</f>
        <v>2320</v>
      </c>
      <c r="N4612" s="3">
        <f>'Transaction Data'!$F4612*'Transaction Data'!$L4612</f>
        <v>3248</v>
      </c>
      <c r="O4612" s="3">
        <f>'Transaction Data'!$N4612-'Transaction Data'!$M4612</f>
        <v>928</v>
      </c>
      <c r="P4612" s="2">
        <f>DATEDIF('Transaction Data'!$D4612,'Transaction Data'!$A4612,"y")</f>
        <v>52</v>
      </c>
      <c r="Q4612" s="2" t="str">
        <f>FLOOR('Transaction Data'!$P4612,15)&amp;"-"&amp;FLOOR('Transaction Data'!$P4612,15)+14</f>
        <v>45-59</v>
      </c>
      <c r="R4612" s="2" t="str">
        <f>IF('Transaction Data'!$L4612&lt;=10,"Less Expensive","Expensive")</f>
        <v>Expensive</v>
      </c>
      <c r="S4612" s="4">
        <f>WEEKDAY('Transaction Data'!$A4612)</f>
        <v>6</v>
      </c>
      <c r="T4612" s="2" t="str">
        <f>IF(WEEKDAY('Transaction Data'!$A4612,2)&lt;6,"Weekday","Weekend")</f>
        <v>Weekday</v>
      </c>
    </row>
    <row r="4613" ht="15.75" customHeight="1">
      <c r="A4613" s="1">
        <v>45294.0</v>
      </c>
      <c r="B4613" s="2" t="s">
        <v>4347</v>
      </c>
      <c r="C4613" s="2" t="s">
        <v>47</v>
      </c>
      <c r="D4613" s="1">
        <v>31213.0</v>
      </c>
      <c r="E4613" s="2" t="s">
        <v>37</v>
      </c>
      <c r="F4613" s="2">
        <v>457.0</v>
      </c>
      <c r="G4613" s="2" t="s">
        <v>61</v>
      </c>
      <c r="H4613" s="2" t="s">
        <v>34</v>
      </c>
      <c r="I4613" s="2" t="s">
        <v>25</v>
      </c>
      <c r="J4613" s="2" t="str">
        <f t="array" ref="J4613">XLOOKUP('Transaction Data'!$G4613,Product_Code,Biscuit_Brand)</f>
        <v>Choco Delight</v>
      </c>
      <c r="K4613" s="2">
        <f t="array" ref="K4613">XLOOKUP('Transaction Data'!$G4613,Product_Code,Cost)</f>
        <v>3</v>
      </c>
      <c r="L4613" s="2">
        <f t="array" ref="L4613">XLOOKUP('Transaction Data'!$G4613,Product_Code,Unit_Price)</f>
        <v>5</v>
      </c>
      <c r="M4613" s="3">
        <f>'Transaction Data'!$F4613*'Transaction Data'!$K4613</f>
        <v>1371</v>
      </c>
      <c r="N4613" s="3">
        <f>'Transaction Data'!$F4613*'Transaction Data'!$L4613</f>
        <v>2285</v>
      </c>
      <c r="O4613" s="3">
        <f>'Transaction Data'!$N4613-'Transaction Data'!$M4613</f>
        <v>914</v>
      </c>
      <c r="P4613" s="2">
        <f>DATEDIF('Transaction Data'!$D4613,'Transaction Data'!$A4613,"y")</f>
        <v>38</v>
      </c>
      <c r="Q4613" s="2" t="str">
        <f>FLOOR('Transaction Data'!$P4613,15)&amp;"-"&amp;FLOOR('Transaction Data'!$P4613,15)+14</f>
        <v>30-44</v>
      </c>
      <c r="R4613" s="2" t="str">
        <f>IF('Transaction Data'!$L4613&lt;=10,"Less Expensive","Expensive")</f>
        <v>Less Expensive</v>
      </c>
      <c r="S4613" s="4">
        <f>WEEKDAY('Transaction Data'!$A4613)</f>
        <v>4</v>
      </c>
      <c r="T4613" s="2" t="str">
        <f>IF(WEEKDAY('Transaction Data'!$A4613,2)&lt;6,"Weekday","Weekend")</f>
        <v>Weekday</v>
      </c>
    </row>
    <row r="4614" ht="15.75" customHeight="1">
      <c r="A4614" s="1">
        <v>45380.0</v>
      </c>
      <c r="B4614" s="2" t="s">
        <v>4348</v>
      </c>
      <c r="C4614" s="2" t="s">
        <v>78</v>
      </c>
      <c r="D4614" s="1">
        <v>38831.0</v>
      </c>
      <c r="E4614" s="2" t="s">
        <v>22</v>
      </c>
      <c r="F4614" s="2">
        <v>226.0</v>
      </c>
      <c r="G4614" s="2" t="s">
        <v>55</v>
      </c>
      <c r="H4614" s="2" t="s">
        <v>24</v>
      </c>
      <c r="I4614" s="2" t="s">
        <v>25</v>
      </c>
      <c r="J4614" s="2" t="str">
        <f t="array" ref="J4614">XLOOKUP('Transaction Data'!$G4614,Product_Code,Biscuit_Brand)</f>
        <v>Vanilla Wafers</v>
      </c>
      <c r="K4614" s="2">
        <f t="array" ref="K4614">XLOOKUP('Transaction Data'!$G4614,Product_Code,Cost)</f>
        <v>18</v>
      </c>
      <c r="L4614" s="2">
        <f t="array" ref="L4614">XLOOKUP('Transaction Data'!$G4614,Product_Code,Unit_Price)</f>
        <v>36</v>
      </c>
      <c r="M4614" s="3">
        <f>'Transaction Data'!$F4614*'Transaction Data'!$K4614</f>
        <v>4068</v>
      </c>
      <c r="N4614" s="3">
        <f>'Transaction Data'!$F4614*'Transaction Data'!$L4614</f>
        <v>8136</v>
      </c>
      <c r="O4614" s="3">
        <f>'Transaction Data'!$N4614-'Transaction Data'!$M4614</f>
        <v>4068</v>
      </c>
      <c r="P4614" s="2">
        <f>DATEDIF('Transaction Data'!$D4614,'Transaction Data'!$A4614,"y")</f>
        <v>17</v>
      </c>
      <c r="Q4614" s="2" t="str">
        <f>FLOOR('Transaction Data'!$P4614,15)&amp;"-"&amp;FLOOR('Transaction Data'!$P4614,15)+14</f>
        <v>15-29</v>
      </c>
      <c r="R4614" s="2" t="str">
        <f>IF('Transaction Data'!$L4614&lt;=10,"Less Expensive","Expensive")</f>
        <v>Expensive</v>
      </c>
      <c r="S4614" s="4">
        <f>WEEKDAY('Transaction Data'!$A4614)</f>
        <v>6</v>
      </c>
      <c r="T4614" s="2" t="str">
        <f>IF(WEEKDAY('Transaction Data'!$A4614,2)&lt;6,"Weekday","Weekend")</f>
        <v>Weekday</v>
      </c>
    </row>
    <row r="4615" ht="15.75" customHeight="1">
      <c r="A4615" s="1">
        <v>45404.0</v>
      </c>
      <c r="B4615" s="2" t="s">
        <v>3730</v>
      </c>
      <c r="C4615" s="2" t="s">
        <v>41</v>
      </c>
      <c r="D4615" s="1">
        <v>34933.0</v>
      </c>
      <c r="E4615" s="2" t="s">
        <v>27</v>
      </c>
      <c r="F4615" s="2">
        <v>441.0</v>
      </c>
      <c r="G4615" s="2" t="s">
        <v>33</v>
      </c>
      <c r="H4615" s="2" t="s">
        <v>29</v>
      </c>
      <c r="I4615" s="2" t="s">
        <v>25</v>
      </c>
      <c r="J4615" s="2" t="str">
        <f t="array" ref="J4615">XLOOKUP('Transaction Data'!$G4615,Product_Code,Biscuit_Brand)</f>
        <v>Caramel Biscuits</v>
      </c>
      <c r="K4615" s="2">
        <f t="array" ref="K4615">XLOOKUP('Transaction Data'!$G4615,Product_Code,Cost)</f>
        <v>18</v>
      </c>
      <c r="L4615" s="2">
        <f t="array" ref="L4615">XLOOKUP('Transaction Data'!$G4615,Product_Code,Unit_Price)</f>
        <v>22</v>
      </c>
      <c r="M4615" s="3">
        <f>'Transaction Data'!$F4615*'Transaction Data'!$K4615</f>
        <v>7938</v>
      </c>
      <c r="N4615" s="3">
        <f>'Transaction Data'!$F4615*'Transaction Data'!$L4615</f>
        <v>9702</v>
      </c>
      <c r="O4615" s="3">
        <f>'Transaction Data'!$N4615-'Transaction Data'!$M4615</f>
        <v>1764</v>
      </c>
      <c r="P4615" s="2">
        <f>DATEDIF('Transaction Data'!$D4615,'Transaction Data'!$A4615,"y")</f>
        <v>28</v>
      </c>
      <c r="Q4615" s="2" t="str">
        <f>FLOOR('Transaction Data'!$P4615,15)&amp;"-"&amp;FLOOR('Transaction Data'!$P4615,15)+14</f>
        <v>15-29</v>
      </c>
      <c r="R4615" s="2" t="str">
        <f>IF('Transaction Data'!$L4615&lt;=10,"Less Expensive","Expensive")</f>
        <v>Expensive</v>
      </c>
      <c r="S4615" s="4">
        <f>WEEKDAY('Transaction Data'!$A4615)</f>
        <v>2</v>
      </c>
      <c r="T4615" s="2" t="str">
        <f>IF(WEEKDAY('Transaction Data'!$A4615,2)&lt;6,"Weekday","Weekend")</f>
        <v>Weekday</v>
      </c>
    </row>
    <row r="4616" ht="15.75" customHeight="1">
      <c r="A4616" s="1">
        <v>45307.0</v>
      </c>
      <c r="B4616" s="2" t="s">
        <v>4349</v>
      </c>
      <c r="C4616" s="2" t="s">
        <v>69</v>
      </c>
      <c r="D4616" s="1">
        <v>33001.0</v>
      </c>
      <c r="E4616" s="2" t="s">
        <v>22</v>
      </c>
      <c r="F4616" s="2">
        <v>308.0</v>
      </c>
      <c r="G4616" s="2" t="s">
        <v>60</v>
      </c>
      <c r="H4616" s="2" t="s">
        <v>34</v>
      </c>
      <c r="I4616" s="2" t="s">
        <v>25</v>
      </c>
      <c r="J4616" s="2" t="str">
        <f t="array" ref="J4616">XLOOKUP('Transaction Data'!$G4616,Product_Code,Biscuit_Brand)</f>
        <v>Peanut Butter Bites</v>
      </c>
      <c r="K4616" s="2">
        <f t="array" ref="K4616">XLOOKUP('Transaction Data'!$G4616,Product_Code,Cost)</f>
        <v>5</v>
      </c>
      <c r="L4616" s="2">
        <f t="array" ref="L4616">XLOOKUP('Transaction Data'!$G4616,Product_Code,Unit_Price)</f>
        <v>7</v>
      </c>
      <c r="M4616" s="3">
        <f>'Transaction Data'!$F4616*'Transaction Data'!$K4616</f>
        <v>1540</v>
      </c>
      <c r="N4616" s="3">
        <f>'Transaction Data'!$F4616*'Transaction Data'!$L4616</f>
        <v>2156</v>
      </c>
      <c r="O4616" s="3">
        <f>'Transaction Data'!$N4616-'Transaction Data'!$M4616</f>
        <v>616</v>
      </c>
      <c r="P4616" s="2">
        <f>DATEDIF('Transaction Data'!$D4616,'Transaction Data'!$A4616,"y")</f>
        <v>33</v>
      </c>
      <c r="Q4616" s="2" t="str">
        <f>FLOOR('Transaction Data'!$P4616,15)&amp;"-"&amp;FLOOR('Transaction Data'!$P4616,15)+14</f>
        <v>30-44</v>
      </c>
      <c r="R4616" s="2" t="str">
        <f>IF('Transaction Data'!$L4616&lt;=10,"Less Expensive","Expensive")</f>
        <v>Less Expensive</v>
      </c>
      <c r="S4616" s="4">
        <f>WEEKDAY('Transaction Data'!$A4616)</f>
        <v>3</v>
      </c>
      <c r="T4616" s="2" t="str">
        <f>IF(WEEKDAY('Transaction Data'!$A4616,2)&lt;6,"Weekday","Weekend")</f>
        <v>Weekday</v>
      </c>
    </row>
    <row r="4617" ht="15.75" customHeight="1">
      <c r="A4617" s="1">
        <v>45450.0</v>
      </c>
      <c r="B4617" s="2" t="s">
        <v>4350</v>
      </c>
      <c r="C4617" s="2" t="s">
        <v>54</v>
      </c>
      <c r="D4617" s="1">
        <v>22885.0</v>
      </c>
      <c r="E4617" s="2" t="s">
        <v>37</v>
      </c>
      <c r="F4617" s="2">
        <v>433.0</v>
      </c>
      <c r="G4617" s="2" t="s">
        <v>23</v>
      </c>
      <c r="H4617" s="2" t="s">
        <v>24</v>
      </c>
      <c r="I4617" s="2" t="s">
        <v>25</v>
      </c>
      <c r="J4617" s="2" t="str">
        <f t="array" ref="J4617">XLOOKUP('Transaction Data'!$G4617,Product_Code,Biscuit_Brand)</f>
        <v>Cinnamon Swirls</v>
      </c>
      <c r="K4617" s="2">
        <f t="array" ref="K4617">XLOOKUP('Transaction Data'!$G4617,Product_Code,Cost)</f>
        <v>10</v>
      </c>
      <c r="L4617" s="2">
        <f t="array" ref="L4617">XLOOKUP('Transaction Data'!$G4617,Product_Code,Unit_Price)</f>
        <v>14</v>
      </c>
      <c r="M4617" s="3">
        <f>'Transaction Data'!$F4617*'Transaction Data'!$K4617</f>
        <v>4330</v>
      </c>
      <c r="N4617" s="3">
        <f>'Transaction Data'!$F4617*'Transaction Data'!$L4617</f>
        <v>6062</v>
      </c>
      <c r="O4617" s="3">
        <f>'Transaction Data'!$N4617-'Transaction Data'!$M4617</f>
        <v>1732</v>
      </c>
      <c r="P4617" s="2">
        <f>DATEDIF('Transaction Data'!$D4617,'Transaction Data'!$A4617,"y")</f>
        <v>61</v>
      </c>
      <c r="Q4617" s="2" t="str">
        <f>FLOOR('Transaction Data'!$P4617,15)&amp;"-"&amp;FLOOR('Transaction Data'!$P4617,15)+14</f>
        <v>60-74</v>
      </c>
      <c r="R4617" s="2" t="str">
        <f>IF('Transaction Data'!$L4617&lt;=10,"Less Expensive","Expensive")</f>
        <v>Expensive</v>
      </c>
      <c r="S4617" s="4">
        <f>WEEKDAY('Transaction Data'!$A4617)</f>
        <v>6</v>
      </c>
      <c r="T4617" s="2" t="str">
        <f>IF(WEEKDAY('Transaction Data'!$A4617,2)&lt;6,"Weekday","Weekend")</f>
        <v>Weekday</v>
      </c>
    </row>
    <row r="4618" ht="15.75" customHeight="1">
      <c r="A4618" s="1">
        <v>45396.0</v>
      </c>
      <c r="B4618" s="2" t="s">
        <v>4351</v>
      </c>
      <c r="C4618" s="2" t="s">
        <v>65</v>
      </c>
      <c r="D4618" s="1">
        <v>36065.0</v>
      </c>
      <c r="E4618" s="2" t="s">
        <v>27</v>
      </c>
      <c r="F4618" s="2">
        <v>450.0</v>
      </c>
      <c r="G4618" s="2" t="s">
        <v>61</v>
      </c>
      <c r="H4618" s="2" t="s">
        <v>29</v>
      </c>
      <c r="I4618" s="2" t="s">
        <v>25</v>
      </c>
      <c r="J4618" s="2" t="str">
        <f t="array" ref="J4618">XLOOKUP('Transaction Data'!$G4618,Product_Code,Biscuit_Brand)</f>
        <v>Choco Delight</v>
      </c>
      <c r="K4618" s="2">
        <f t="array" ref="K4618">XLOOKUP('Transaction Data'!$G4618,Product_Code,Cost)</f>
        <v>3</v>
      </c>
      <c r="L4618" s="2">
        <f t="array" ref="L4618">XLOOKUP('Transaction Data'!$G4618,Product_Code,Unit_Price)</f>
        <v>5</v>
      </c>
      <c r="M4618" s="3">
        <f>'Transaction Data'!$F4618*'Transaction Data'!$K4618</f>
        <v>1350</v>
      </c>
      <c r="N4618" s="3">
        <f>'Transaction Data'!$F4618*'Transaction Data'!$L4618</f>
        <v>2250</v>
      </c>
      <c r="O4618" s="3">
        <f>'Transaction Data'!$N4618-'Transaction Data'!$M4618</f>
        <v>900</v>
      </c>
      <c r="P4618" s="2">
        <f>DATEDIF('Transaction Data'!$D4618,'Transaction Data'!$A4618,"y")</f>
        <v>25</v>
      </c>
      <c r="Q4618" s="2" t="str">
        <f>FLOOR('Transaction Data'!$P4618,15)&amp;"-"&amp;FLOOR('Transaction Data'!$P4618,15)+14</f>
        <v>15-29</v>
      </c>
      <c r="R4618" s="2" t="str">
        <f>IF('Transaction Data'!$L4618&lt;=10,"Less Expensive","Expensive")</f>
        <v>Less Expensive</v>
      </c>
      <c r="S4618" s="4">
        <f>WEEKDAY('Transaction Data'!$A4618)</f>
        <v>1</v>
      </c>
      <c r="T4618" s="2" t="str">
        <f>IF(WEEKDAY('Transaction Data'!$A4618,2)&lt;6,"Weekday","Weekend")</f>
        <v>Weekend</v>
      </c>
    </row>
    <row r="4619" ht="15.75" customHeight="1">
      <c r="A4619" s="1">
        <v>45305.0</v>
      </c>
      <c r="B4619" s="2" t="s">
        <v>4352</v>
      </c>
      <c r="C4619" s="2" t="s">
        <v>65</v>
      </c>
      <c r="D4619" s="1">
        <v>36600.0</v>
      </c>
      <c r="E4619" s="2" t="s">
        <v>22</v>
      </c>
      <c r="F4619" s="2">
        <v>112.0</v>
      </c>
      <c r="G4619" s="2" t="s">
        <v>44</v>
      </c>
      <c r="H4619" s="2" t="s">
        <v>34</v>
      </c>
      <c r="I4619" s="2" t="s">
        <v>25</v>
      </c>
      <c r="J4619" s="2" t="str">
        <f t="array" ref="J4619">XLOOKUP('Transaction Data'!$G4619,Product_Code,Biscuit_Brand)</f>
        <v>Butter Crunch</v>
      </c>
      <c r="K4619" s="2">
        <f t="array" ref="K4619">XLOOKUP('Transaction Data'!$G4619,Product_Code,Cost)</f>
        <v>10</v>
      </c>
      <c r="L4619" s="2">
        <f t="array" ref="L4619">XLOOKUP('Transaction Data'!$G4619,Product_Code,Unit_Price)</f>
        <v>11</v>
      </c>
      <c r="M4619" s="3">
        <f>'Transaction Data'!$F4619*'Transaction Data'!$K4619</f>
        <v>1120</v>
      </c>
      <c r="N4619" s="3">
        <f>'Transaction Data'!$F4619*'Transaction Data'!$L4619</f>
        <v>1232</v>
      </c>
      <c r="O4619" s="3">
        <f>'Transaction Data'!$N4619-'Transaction Data'!$M4619</f>
        <v>112</v>
      </c>
      <c r="P4619" s="2">
        <f>DATEDIF('Transaction Data'!$D4619,'Transaction Data'!$A4619,"y")</f>
        <v>23</v>
      </c>
      <c r="Q4619" s="2" t="str">
        <f>FLOOR('Transaction Data'!$P4619,15)&amp;"-"&amp;FLOOR('Transaction Data'!$P4619,15)+14</f>
        <v>15-29</v>
      </c>
      <c r="R4619" s="2" t="str">
        <f>IF('Transaction Data'!$L4619&lt;=10,"Less Expensive","Expensive")</f>
        <v>Expensive</v>
      </c>
      <c r="S4619" s="4">
        <f>WEEKDAY('Transaction Data'!$A4619)</f>
        <v>1</v>
      </c>
      <c r="T4619" s="2" t="str">
        <f>IF(WEEKDAY('Transaction Data'!$A4619,2)&lt;6,"Weekday","Weekend")</f>
        <v>Weekend</v>
      </c>
    </row>
    <row r="4620" ht="15.75" customHeight="1">
      <c r="A4620" s="1">
        <v>45311.0</v>
      </c>
      <c r="B4620" s="2" t="s">
        <v>4353</v>
      </c>
      <c r="C4620" s="2" t="s">
        <v>41</v>
      </c>
      <c r="D4620" s="1">
        <v>18831.0</v>
      </c>
      <c r="E4620" s="2" t="s">
        <v>63</v>
      </c>
      <c r="F4620" s="2">
        <v>417.0</v>
      </c>
      <c r="G4620" s="2" t="s">
        <v>33</v>
      </c>
      <c r="H4620" s="2" t="s">
        <v>24</v>
      </c>
      <c r="I4620" s="2" t="s">
        <v>25</v>
      </c>
      <c r="J4620" s="2" t="str">
        <f t="array" ref="J4620">XLOOKUP('Transaction Data'!$G4620,Product_Code,Biscuit_Brand)</f>
        <v>Caramel Biscuits</v>
      </c>
      <c r="K4620" s="2">
        <f t="array" ref="K4620">XLOOKUP('Transaction Data'!$G4620,Product_Code,Cost)</f>
        <v>18</v>
      </c>
      <c r="L4620" s="2">
        <f t="array" ref="L4620">XLOOKUP('Transaction Data'!$G4620,Product_Code,Unit_Price)</f>
        <v>22</v>
      </c>
      <c r="M4620" s="3">
        <f>'Transaction Data'!$F4620*'Transaction Data'!$K4620</f>
        <v>7506</v>
      </c>
      <c r="N4620" s="3">
        <f>'Transaction Data'!$F4620*'Transaction Data'!$L4620</f>
        <v>9174</v>
      </c>
      <c r="O4620" s="3">
        <f>'Transaction Data'!$N4620-'Transaction Data'!$M4620</f>
        <v>1668</v>
      </c>
      <c r="P4620" s="2">
        <f>DATEDIF('Transaction Data'!$D4620,'Transaction Data'!$A4620,"y")</f>
        <v>72</v>
      </c>
      <c r="Q4620" s="2" t="str">
        <f>FLOOR('Transaction Data'!$P4620,15)&amp;"-"&amp;FLOOR('Transaction Data'!$P4620,15)+14</f>
        <v>60-74</v>
      </c>
      <c r="R4620" s="2" t="str">
        <f>IF('Transaction Data'!$L4620&lt;=10,"Less Expensive","Expensive")</f>
        <v>Expensive</v>
      </c>
      <c r="S4620" s="4">
        <f>WEEKDAY('Transaction Data'!$A4620)</f>
        <v>7</v>
      </c>
      <c r="T4620" s="2" t="str">
        <f>IF(WEEKDAY('Transaction Data'!$A4620,2)&lt;6,"Weekday","Weekend")</f>
        <v>Weekend</v>
      </c>
    </row>
    <row r="4621" ht="15.75" customHeight="1">
      <c r="A4621" s="1">
        <v>45366.0</v>
      </c>
      <c r="B4621" s="2" t="s">
        <v>4354</v>
      </c>
      <c r="C4621" s="2" t="s">
        <v>65</v>
      </c>
      <c r="D4621" s="1">
        <v>28847.0</v>
      </c>
      <c r="E4621" s="2" t="s">
        <v>37</v>
      </c>
      <c r="F4621" s="2">
        <v>442.0</v>
      </c>
      <c r="G4621" s="2" t="s">
        <v>60</v>
      </c>
      <c r="H4621" s="2" t="s">
        <v>29</v>
      </c>
      <c r="I4621" s="2" t="s">
        <v>25</v>
      </c>
      <c r="J4621" s="2" t="str">
        <f t="array" ref="J4621">XLOOKUP('Transaction Data'!$G4621,Product_Code,Biscuit_Brand)</f>
        <v>Peanut Butter Bites</v>
      </c>
      <c r="K4621" s="2">
        <f t="array" ref="K4621">XLOOKUP('Transaction Data'!$G4621,Product_Code,Cost)</f>
        <v>5</v>
      </c>
      <c r="L4621" s="2">
        <f t="array" ref="L4621">XLOOKUP('Transaction Data'!$G4621,Product_Code,Unit_Price)</f>
        <v>7</v>
      </c>
      <c r="M4621" s="3">
        <f>'Transaction Data'!$F4621*'Transaction Data'!$K4621</f>
        <v>2210</v>
      </c>
      <c r="N4621" s="3">
        <f>'Transaction Data'!$F4621*'Transaction Data'!$L4621</f>
        <v>3094</v>
      </c>
      <c r="O4621" s="3">
        <f>'Transaction Data'!$N4621-'Transaction Data'!$M4621</f>
        <v>884</v>
      </c>
      <c r="P4621" s="2">
        <f>DATEDIF('Transaction Data'!$D4621,'Transaction Data'!$A4621,"y")</f>
        <v>45</v>
      </c>
      <c r="Q4621" s="2" t="str">
        <f>FLOOR('Transaction Data'!$P4621,15)&amp;"-"&amp;FLOOR('Transaction Data'!$P4621,15)+14</f>
        <v>45-59</v>
      </c>
      <c r="R4621" s="2" t="str">
        <f>IF('Transaction Data'!$L4621&lt;=10,"Less Expensive","Expensive")</f>
        <v>Less Expensive</v>
      </c>
      <c r="S4621" s="4">
        <f>WEEKDAY('Transaction Data'!$A4621)</f>
        <v>6</v>
      </c>
      <c r="T4621" s="2" t="str">
        <f>IF(WEEKDAY('Transaction Data'!$A4621,2)&lt;6,"Weekday","Weekend")</f>
        <v>Weekday</v>
      </c>
    </row>
    <row r="4622" ht="15.75" customHeight="1">
      <c r="A4622" s="1">
        <v>45454.0</v>
      </c>
      <c r="B4622" s="2" t="s">
        <v>4355</v>
      </c>
      <c r="C4622" s="2" t="s">
        <v>69</v>
      </c>
      <c r="D4622" s="1">
        <v>19812.0</v>
      </c>
      <c r="E4622" s="2" t="s">
        <v>63</v>
      </c>
      <c r="F4622" s="2">
        <v>207.0</v>
      </c>
      <c r="G4622" s="2" t="s">
        <v>60</v>
      </c>
      <c r="H4622" s="2" t="s">
        <v>34</v>
      </c>
      <c r="I4622" s="2" t="s">
        <v>25</v>
      </c>
      <c r="J4622" s="2" t="str">
        <f t="array" ref="J4622">XLOOKUP('Transaction Data'!$G4622,Product_Code,Biscuit_Brand)</f>
        <v>Peanut Butter Bites</v>
      </c>
      <c r="K4622" s="2">
        <f t="array" ref="K4622">XLOOKUP('Transaction Data'!$G4622,Product_Code,Cost)</f>
        <v>5</v>
      </c>
      <c r="L4622" s="2">
        <f t="array" ref="L4622">XLOOKUP('Transaction Data'!$G4622,Product_Code,Unit_Price)</f>
        <v>7</v>
      </c>
      <c r="M4622" s="3">
        <f>'Transaction Data'!$F4622*'Transaction Data'!$K4622</f>
        <v>1035</v>
      </c>
      <c r="N4622" s="3">
        <f>'Transaction Data'!$F4622*'Transaction Data'!$L4622</f>
        <v>1449</v>
      </c>
      <c r="O4622" s="3">
        <f>'Transaction Data'!$N4622-'Transaction Data'!$M4622</f>
        <v>414</v>
      </c>
      <c r="P4622" s="2">
        <f>DATEDIF('Transaction Data'!$D4622,'Transaction Data'!$A4622,"y")</f>
        <v>70</v>
      </c>
      <c r="Q4622" s="2" t="str">
        <f>FLOOR('Transaction Data'!$P4622,15)&amp;"-"&amp;FLOOR('Transaction Data'!$P4622,15)+14</f>
        <v>60-74</v>
      </c>
      <c r="R4622" s="2" t="str">
        <f>IF('Transaction Data'!$L4622&lt;=10,"Less Expensive","Expensive")</f>
        <v>Less Expensive</v>
      </c>
      <c r="S4622" s="4">
        <f>WEEKDAY('Transaction Data'!$A4622)</f>
        <v>3</v>
      </c>
      <c r="T4622" s="2" t="str">
        <f>IF(WEEKDAY('Transaction Data'!$A4622,2)&lt;6,"Weekday","Weekend")</f>
        <v>Weekday</v>
      </c>
    </row>
    <row r="4623" ht="15.75" customHeight="1">
      <c r="A4623" s="1">
        <v>45464.0</v>
      </c>
      <c r="B4623" s="2" t="s">
        <v>4356</v>
      </c>
      <c r="C4623" s="2" t="s">
        <v>78</v>
      </c>
      <c r="D4623" s="1">
        <v>31177.0</v>
      </c>
      <c r="E4623" s="2" t="s">
        <v>37</v>
      </c>
      <c r="F4623" s="2">
        <v>80.0</v>
      </c>
      <c r="G4623" s="2" t="s">
        <v>38</v>
      </c>
      <c r="H4623" s="2" t="s">
        <v>24</v>
      </c>
      <c r="I4623" s="2" t="s">
        <v>25</v>
      </c>
      <c r="J4623" s="2" t="str">
        <f t="array" ref="J4623">XLOOKUP('Transaction Data'!$G4623,Product_Code,Biscuit_Brand)</f>
        <v>Ginger Snaps</v>
      </c>
      <c r="K4623" s="2">
        <f t="array" ref="K4623">XLOOKUP('Transaction Data'!$G4623,Product_Code,Cost)</f>
        <v>14</v>
      </c>
      <c r="L4623" s="2">
        <f t="array" ref="L4623">XLOOKUP('Transaction Data'!$G4623,Product_Code,Unit_Price)</f>
        <v>28</v>
      </c>
      <c r="M4623" s="3">
        <f>'Transaction Data'!$F4623*'Transaction Data'!$K4623</f>
        <v>1120</v>
      </c>
      <c r="N4623" s="3">
        <f>'Transaction Data'!$F4623*'Transaction Data'!$L4623</f>
        <v>2240</v>
      </c>
      <c r="O4623" s="3">
        <f>'Transaction Data'!$N4623-'Transaction Data'!$M4623</f>
        <v>1120</v>
      </c>
      <c r="P4623" s="2">
        <f>DATEDIF('Transaction Data'!$D4623,'Transaction Data'!$A4623,"y")</f>
        <v>39</v>
      </c>
      <c r="Q4623" s="2" t="str">
        <f>FLOOR('Transaction Data'!$P4623,15)&amp;"-"&amp;FLOOR('Transaction Data'!$P4623,15)+14</f>
        <v>30-44</v>
      </c>
      <c r="R4623" s="2" t="str">
        <f>IF('Transaction Data'!$L4623&lt;=10,"Less Expensive","Expensive")</f>
        <v>Expensive</v>
      </c>
      <c r="S4623" s="4">
        <f>WEEKDAY('Transaction Data'!$A4623)</f>
        <v>6</v>
      </c>
      <c r="T4623" s="2" t="str">
        <f>IF(WEEKDAY('Transaction Data'!$A4623,2)&lt;6,"Weekday","Weekend")</f>
        <v>Weekday</v>
      </c>
    </row>
    <row r="4624" ht="15.75" customHeight="1">
      <c r="A4624" s="1">
        <v>45435.0</v>
      </c>
      <c r="B4624" s="2" t="s">
        <v>4357</v>
      </c>
      <c r="C4624" s="2" t="s">
        <v>78</v>
      </c>
      <c r="D4624" s="1">
        <v>32423.0</v>
      </c>
      <c r="E4624" s="2" t="s">
        <v>63</v>
      </c>
      <c r="F4624" s="2">
        <v>485.0</v>
      </c>
      <c r="G4624" s="2" t="s">
        <v>33</v>
      </c>
      <c r="H4624" s="2" t="s">
        <v>29</v>
      </c>
      <c r="I4624" s="2" t="s">
        <v>25</v>
      </c>
      <c r="J4624" s="2" t="str">
        <f t="array" ref="J4624">XLOOKUP('Transaction Data'!$G4624,Product_Code,Biscuit_Brand)</f>
        <v>Caramel Biscuits</v>
      </c>
      <c r="K4624" s="2">
        <f t="array" ref="K4624">XLOOKUP('Transaction Data'!$G4624,Product_Code,Cost)</f>
        <v>18</v>
      </c>
      <c r="L4624" s="2">
        <f t="array" ref="L4624">XLOOKUP('Transaction Data'!$G4624,Product_Code,Unit_Price)</f>
        <v>22</v>
      </c>
      <c r="M4624" s="3">
        <f>'Transaction Data'!$F4624*'Transaction Data'!$K4624</f>
        <v>8730</v>
      </c>
      <c r="N4624" s="3">
        <f>'Transaction Data'!$F4624*'Transaction Data'!$L4624</f>
        <v>10670</v>
      </c>
      <c r="O4624" s="3">
        <f>'Transaction Data'!$N4624-'Transaction Data'!$M4624</f>
        <v>1940</v>
      </c>
      <c r="P4624" s="2">
        <f>DATEDIF('Transaction Data'!$D4624,'Transaction Data'!$A4624,"y")</f>
        <v>35</v>
      </c>
      <c r="Q4624" s="2" t="str">
        <f>FLOOR('Transaction Data'!$P4624,15)&amp;"-"&amp;FLOOR('Transaction Data'!$P4624,15)+14</f>
        <v>30-44</v>
      </c>
      <c r="R4624" s="2" t="str">
        <f>IF('Transaction Data'!$L4624&lt;=10,"Less Expensive","Expensive")</f>
        <v>Expensive</v>
      </c>
      <c r="S4624" s="4">
        <f>WEEKDAY('Transaction Data'!$A4624)</f>
        <v>5</v>
      </c>
      <c r="T4624" s="2" t="str">
        <f>IF(WEEKDAY('Transaction Data'!$A4624,2)&lt;6,"Weekday","Weekend")</f>
        <v>Weekday</v>
      </c>
    </row>
    <row r="4625" ht="15.75" customHeight="1">
      <c r="A4625" s="1">
        <v>45466.0</v>
      </c>
      <c r="B4625" s="2" t="s">
        <v>4358</v>
      </c>
      <c r="C4625" s="2" t="s">
        <v>78</v>
      </c>
      <c r="D4625" s="1">
        <v>24479.0</v>
      </c>
      <c r="E4625" s="2" t="s">
        <v>27</v>
      </c>
      <c r="F4625" s="2">
        <v>22.0</v>
      </c>
      <c r="G4625" s="2" t="s">
        <v>61</v>
      </c>
      <c r="H4625" s="2" t="s">
        <v>34</v>
      </c>
      <c r="I4625" s="2" t="s">
        <v>25</v>
      </c>
      <c r="J4625" s="2" t="str">
        <f t="array" ref="J4625">XLOOKUP('Transaction Data'!$G4625,Product_Code,Biscuit_Brand)</f>
        <v>Choco Delight</v>
      </c>
      <c r="K4625" s="2">
        <f t="array" ref="K4625">XLOOKUP('Transaction Data'!$G4625,Product_Code,Cost)</f>
        <v>3</v>
      </c>
      <c r="L4625" s="2">
        <f t="array" ref="L4625">XLOOKUP('Transaction Data'!$G4625,Product_Code,Unit_Price)</f>
        <v>5</v>
      </c>
      <c r="M4625" s="3">
        <f>'Transaction Data'!$F4625*'Transaction Data'!$K4625</f>
        <v>66</v>
      </c>
      <c r="N4625" s="3">
        <f>'Transaction Data'!$F4625*'Transaction Data'!$L4625</f>
        <v>110</v>
      </c>
      <c r="O4625" s="3">
        <f>'Transaction Data'!$N4625-'Transaction Data'!$M4625</f>
        <v>44</v>
      </c>
      <c r="P4625" s="2">
        <f>DATEDIF('Transaction Data'!$D4625,'Transaction Data'!$A4625,"y")</f>
        <v>57</v>
      </c>
      <c r="Q4625" s="2" t="str">
        <f>FLOOR('Transaction Data'!$P4625,15)&amp;"-"&amp;FLOOR('Transaction Data'!$P4625,15)+14</f>
        <v>45-59</v>
      </c>
      <c r="R4625" s="2" t="str">
        <f>IF('Transaction Data'!$L4625&lt;=10,"Less Expensive","Expensive")</f>
        <v>Less Expensive</v>
      </c>
      <c r="S4625" s="4">
        <f>WEEKDAY('Transaction Data'!$A4625)</f>
        <v>1</v>
      </c>
      <c r="T4625" s="2" t="str">
        <f>IF(WEEKDAY('Transaction Data'!$A4625,2)&lt;6,"Weekday","Weekend")</f>
        <v>Weekend</v>
      </c>
    </row>
    <row r="4626" ht="15.75" customHeight="1">
      <c r="A4626" s="1">
        <v>45463.0</v>
      </c>
      <c r="B4626" s="2" t="s">
        <v>3460</v>
      </c>
      <c r="C4626" s="2" t="s">
        <v>54</v>
      </c>
      <c r="D4626" s="1">
        <v>24915.0</v>
      </c>
      <c r="E4626" s="2" t="s">
        <v>22</v>
      </c>
      <c r="F4626" s="2">
        <v>144.0</v>
      </c>
      <c r="G4626" s="2" t="s">
        <v>48</v>
      </c>
      <c r="H4626" s="2" t="s">
        <v>24</v>
      </c>
      <c r="I4626" s="2" t="s">
        <v>25</v>
      </c>
      <c r="J4626" s="2" t="str">
        <f t="array" ref="J4626">XLOOKUP('Transaction Data'!$G4626,Product_Code,Biscuit_Brand)</f>
        <v>Lemon Crisps</v>
      </c>
      <c r="K4626" s="2">
        <f t="array" ref="K4626">XLOOKUP('Transaction Data'!$G4626,Product_Code,Cost)</f>
        <v>7</v>
      </c>
      <c r="L4626" s="2">
        <f t="array" ref="L4626">XLOOKUP('Transaction Data'!$G4626,Product_Code,Unit_Price)</f>
        <v>9</v>
      </c>
      <c r="M4626" s="3">
        <f>'Transaction Data'!$F4626*'Transaction Data'!$K4626</f>
        <v>1008</v>
      </c>
      <c r="N4626" s="3">
        <f>'Transaction Data'!$F4626*'Transaction Data'!$L4626</f>
        <v>1296</v>
      </c>
      <c r="O4626" s="3">
        <f>'Transaction Data'!$N4626-'Transaction Data'!$M4626</f>
        <v>288</v>
      </c>
      <c r="P4626" s="2">
        <f>DATEDIF('Transaction Data'!$D4626,'Transaction Data'!$A4626,"y")</f>
        <v>56</v>
      </c>
      <c r="Q4626" s="2" t="str">
        <f>FLOOR('Transaction Data'!$P4626,15)&amp;"-"&amp;FLOOR('Transaction Data'!$P4626,15)+14</f>
        <v>45-59</v>
      </c>
      <c r="R4626" s="2" t="str">
        <f>IF('Transaction Data'!$L4626&lt;=10,"Less Expensive","Expensive")</f>
        <v>Less Expensive</v>
      </c>
      <c r="S4626" s="4">
        <f>WEEKDAY('Transaction Data'!$A4626)</f>
        <v>5</v>
      </c>
      <c r="T4626" s="2" t="str">
        <f>IF(WEEKDAY('Transaction Data'!$A4626,2)&lt;6,"Weekday","Weekend")</f>
        <v>Weekday</v>
      </c>
    </row>
    <row r="4627" ht="15.75" customHeight="1">
      <c r="A4627" s="1">
        <v>45401.0</v>
      </c>
      <c r="B4627" s="2" t="s">
        <v>4359</v>
      </c>
      <c r="C4627" s="2" t="s">
        <v>72</v>
      </c>
      <c r="D4627" s="1">
        <v>32026.0</v>
      </c>
      <c r="E4627" s="2" t="s">
        <v>22</v>
      </c>
      <c r="F4627" s="2">
        <v>477.0</v>
      </c>
      <c r="G4627" s="2" t="s">
        <v>23</v>
      </c>
      <c r="H4627" s="2" t="s">
        <v>29</v>
      </c>
      <c r="I4627" s="2" t="s">
        <v>25</v>
      </c>
      <c r="J4627" s="2" t="str">
        <f t="array" ref="J4627">XLOOKUP('Transaction Data'!$G4627,Product_Code,Biscuit_Brand)</f>
        <v>Cinnamon Swirls</v>
      </c>
      <c r="K4627" s="2">
        <f t="array" ref="K4627">XLOOKUP('Transaction Data'!$G4627,Product_Code,Cost)</f>
        <v>10</v>
      </c>
      <c r="L4627" s="2">
        <f t="array" ref="L4627">XLOOKUP('Transaction Data'!$G4627,Product_Code,Unit_Price)</f>
        <v>14</v>
      </c>
      <c r="M4627" s="3">
        <f>'Transaction Data'!$F4627*'Transaction Data'!$K4627</f>
        <v>4770</v>
      </c>
      <c r="N4627" s="3">
        <f>'Transaction Data'!$F4627*'Transaction Data'!$L4627</f>
        <v>6678</v>
      </c>
      <c r="O4627" s="3">
        <f>'Transaction Data'!$N4627-'Transaction Data'!$M4627</f>
        <v>1908</v>
      </c>
      <c r="P4627" s="2">
        <f>DATEDIF('Transaction Data'!$D4627,'Transaction Data'!$A4627,"y")</f>
        <v>36</v>
      </c>
      <c r="Q4627" s="2" t="str">
        <f>FLOOR('Transaction Data'!$P4627,15)&amp;"-"&amp;FLOOR('Transaction Data'!$P4627,15)+14</f>
        <v>30-44</v>
      </c>
      <c r="R4627" s="2" t="str">
        <f>IF('Transaction Data'!$L4627&lt;=10,"Less Expensive","Expensive")</f>
        <v>Expensive</v>
      </c>
      <c r="S4627" s="4">
        <f>WEEKDAY('Transaction Data'!$A4627)</f>
        <v>6</v>
      </c>
      <c r="T4627" s="2" t="str">
        <f>IF(WEEKDAY('Transaction Data'!$A4627,2)&lt;6,"Weekday","Weekend")</f>
        <v>Weekday</v>
      </c>
    </row>
    <row r="4628" ht="15.75" customHeight="1">
      <c r="A4628" s="1">
        <v>45432.0</v>
      </c>
      <c r="B4628" s="2" t="s">
        <v>4360</v>
      </c>
      <c r="C4628" s="2" t="s">
        <v>78</v>
      </c>
      <c r="D4628" s="1">
        <v>33326.0</v>
      </c>
      <c r="E4628" s="2" t="s">
        <v>37</v>
      </c>
      <c r="F4628" s="2">
        <v>104.0</v>
      </c>
      <c r="G4628" s="2" t="s">
        <v>57</v>
      </c>
      <c r="H4628" s="2" t="s">
        <v>34</v>
      </c>
      <c r="I4628" s="2" t="s">
        <v>25</v>
      </c>
      <c r="J4628" s="2" t="str">
        <f t="array" ref="J4628">XLOOKUP('Transaction Data'!$G4628,Product_Code,Biscuit_Brand)</f>
        <v>Oatmeal Cookies</v>
      </c>
      <c r="K4628" s="2">
        <f t="array" ref="K4628">XLOOKUP('Transaction Data'!$G4628,Product_Code,Cost)</f>
        <v>19</v>
      </c>
      <c r="L4628" s="2">
        <f t="array" ref="L4628">XLOOKUP('Transaction Data'!$G4628,Product_Code,Unit_Price)</f>
        <v>23</v>
      </c>
      <c r="M4628" s="3">
        <f>'Transaction Data'!$F4628*'Transaction Data'!$K4628</f>
        <v>1976</v>
      </c>
      <c r="N4628" s="3">
        <f>'Transaction Data'!$F4628*'Transaction Data'!$L4628</f>
        <v>2392</v>
      </c>
      <c r="O4628" s="3">
        <f>'Transaction Data'!$N4628-'Transaction Data'!$M4628</f>
        <v>416</v>
      </c>
      <c r="P4628" s="2">
        <f>DATEDIF('Transaction Data'!$D4628,'Transaction Data'!$A4628,"y")</f>
        <v>33</v>
      </c>
      <c r="Q4628" s="2" t="str">
        <f>FLOOR('Transaction Data'!$P4628,15)&amp;"-"&amp;FLOOR('Transaction Data'!$P4628,15)+14</f>
        <v>30-44</v>
      </c>
      <c r="R4628" s="2" t="str">
        <f>IF('Transaction Data'!$L4628&lt;=10,"Less Expensive","Expensive")</f>
        <v>Expensive</v>
      </c>
      <c r="S4628" s="4">
        <f>WEEKDAY('Transaction Data'!$A4628)</f>
        <v>2</v>
      </c>
      <c r="T4628" s="2" t="str">
        <f>IF(WEEKDAY('Transaction Data'!$A4628,2)&lt;6,"Weekday","Weekend")</f>
        <v>Weekday</v>
      </c>
    </row>
    <row r="4629" ht="15.75" customHeight="1">
      <c r="A4629" s="1">
        <v>45388.0</v>
      </c>
      <c r="B4629" s="2" t="s">
        <v>4361</v>
      </c>
      <c r="C4629" s="2" t="s">
        <v>69</v>
      </c>
      <c r="D4629" s="1">
        <v>21230.0</v>
      </c>
      <c r="E4629" s="2" t="s">
        <v>27</v>
      </c>
      <c r="F4629" s="2">
        <v>137.0</v>
      </c>
      <c r="G4629" s="2" t="s">
        <v>48</v>
      </c>
      <c r="H4629" s="2" t="s">
        <v>24</v>
      </c>
      <c r="I4629" s="2" t="s">
        <v>25</v>
      </c>
      <c r="J4629" s="2" t="str">
        <f t="array" ref="J4629">XLOOKUP('Transaction Data'!$G4629,Product_Code,Biscuit_Brand)</f>
        <v>Lemon Crisps</v>
      </c>
      <c r="K4629" s="2">
        <f t="array" ref="K4629">XLOOKUP('Transaction Data'!$G4629,Product_Code,Cost)</f>
        <v>7</v>
      </c>
      <c r="L4629" s="2">
        <f t="array" ref="L4629">XLOOKUP('Transaction Data'!$G4629,Product_Code,Unit_Price)</f>
        <v>9</v>
      </c>
      <c r="M4629" s="3">
        <f>'Transaction Data'!$F4629*'Transaction Data'!$K4629</f>
        <v>959</v>
      </c>
      <c r="N4629" s="3">
        <f>'Transaction Data'!$F4629*'Transaction Data'!$L4629</f>
        <v>1233</v>
      </c>
      <c r="O4629" s="3">
        <f>'Transaction Data'!$N4629-'Transaction Data'!$M4629</f>
        <v>274</v>
      </c>
      <c r="P4629" s="2">
        <f>DATEDIF('Transaction Data'!$D4629,'Transaction Data'!$A4629,"y")</f>
        <v>66</v>
      </c>
      <c r="Q4629" s="2" t="str">
        <f>FLOOR('Transaction Data'!$P4629,15)&amp;"-"&amp;FLOOR('Transaction Data'!$P4629,15)+14</f>
        <v>60-74</v>
      </c>
      <c r="R4629" s="2" t="str">
        <f>IF('Transaction Data'!$L4629&lt;=10,"Less Expensive","Expensive")</f>
        <v>Less Expensive</v>
      </c>
      <c r="S4629" s="4">
        <f>WEEKDAY('Transaction Data'!$A4629)</f>
        <v>7</v>
      </c>
      <c r="T4629" s="2" t="str">
        <f>IF(WEEKDAY('Transaction Data'!$A4629,2)&lt;6,"Weekday","Weekend")</f>
        <v>Weekend</v>
      </c>
    </row>
    <row r="4630" ht="15.75" customHeight="1">
      <c r="A4630" s="1">
        <v>45464.0</v>
      </c>
      <c r="B4630" s="2" t="s">
        <v>4362</v>
      </c>
      <c r="C4630" s="2" t="s">
        <v>32</v>
      </c>
      <c r="D4630" s="1">
        <v>19062.0</v>
      </c>
      <c r="E4630" s="2" t="s">
        <v>22</v>
      </c>
      <c r="F4630" s="2">
        <v>34.0</v>
      </c>
      <c r="G4630" s="2" t="s">
        <v>61</v>
      </c>
      <c r="H4630" s="2" t="s">
        <v>29</v>
      </c>
      <c r="I4630" s="2" t="s">
        <v>25</v>
      </c>
      <c r="J4630" s="2" t="str">
        <f t="array" ref="J4630">XLOOKUP('Transaction Data'!$G4630,Product_Code,Biscuit_Brand)</f>
        <v>Choco Delight</v>
      </c>
      <c r="K4630" s="2">
        <f t="array" ref="K4630">XLOOKUP('Transaction Data'!$G4630,Product_Code,Cost)</f>
        <v>3</v>
      </c>
      <c r="L4630" s="2">
        <f t="array" ref="L4630">XLOOKUP('Transaction Data'!$G4630,Product_Code,Unit_Price)</f>
        <v>5</v>
      </c>
      <c r="M4630" s="3">
        <f>'Transaction Data'!$F4630*'Transaction Data'!$K4630</f>
        <v>102</v>
      </c>
      <c r="N4630" s="3">
        <f>'Transaction Data'!$F4630*'Transaction Data'!$L4630</f>
        <v>170</v>
      </c>
      <c r="O4630" s="3">
        <f>'Transaction Data'!$N4630-'Transaction Data'!$M4630</f>
        <v>68</v>
      </c>
      <c r="P4630" s="2">
        <f>DATEDIF('Transaction Data'!$D4630,'Transaction Data'!$A4630,"y")</f>
        <v>72</v>
      </c>
      <c r="Q4630" s="2" t="str">
        <f>FLOOR('Transaction Data'!$P4630,15)&amp;"-"&amp;FLOOR('Transaction Data'!$P4630,15)+14</f>
        <v>60-74</v>
      </c>
      <c r="R4630" s="2" t="str">
        <f>IF('Transaction Data'!$L4630&lt;=10,"Less Expensive","Expensive")</f>
        <v>Less Expensive</v>
      </c>
      <c r="S4630" s="4">
        <f>WEEKDAY('Transaction Data'!$A4630)</f>
        <v>6</v>
      </c>
      <c r="T4630" s="2" t="str">
        <f>IF(WEEKDAY('Transaction Data'!$A4630,2)&lt;6,"Weekday","Weekend")</f>
        <v>Weekday</v>
      </c>
    </row>
    <row r="4631" ht="15.75" customHeight="1">
      <c r="A4631" s="1">
        <v>45459.0</v>
      </c>
      <c r="B4631" s="2" t="s">
        <v>4363</v>
      </c>
      <c r="C4631" s="2" t="s">
        <v>47</v>
      </c>
      <c r="D4631" s="1">
        <v>16706.0</v>
      </c>
      <c r="E4631" s="2" t="s">
        <v>37</v>
      </c>
      <c r="F4631" s="2">
        <v>224.0</v>
      </c>
      <c r="G4631" s="2" t="s">
        <v>55</v>
      </c>
      <c r="H4631" s="2" t="s">
        <v>34</v>
      </c>
      <c r="I4631" s="2" t="s">
        <v>25</v>
      </c>
      <c r="J4631" s="2" t="str">
        <f t="array" ref="J4631">XLOOKUP('Transaction Data'!$G4631,Product_Code,Biscuit_Brand)</f>
        <v>Vanilla Wafers</v>
      </c>
      <c r="K4631" s="2">
        <f t="array" ref="K4631">XLOOKUP('Transaction Data'!$G4631,Product_Code,Cost)</f>
        <v>18</v>
      </c>
      <c r="L4631" s="2">
        <f t="array" ref="L4631">XLOOKUP('Transaction Data'!$G4631,Product_Code,Unit_Price)</f>
        <v>36</v>
      </c>
      <c r="M4631" s="3">
        <f>'Transaction Data'!$F4631*'Transaction Data'!$K4631</f>
        <v>4032</v>
      </c>
      <c r="N4631" s="3">
        <f>'Transaction Data'!$F4631*'Transaction Data'!$L4631</f>
        <v>8064</v>
      </c>
      <c r="O4631" s="3">
        <f>'Transaction Data'!$N4631-'Transaction Data'!$M4631</f>
        <v>4032</v>
      </c>
      <c r="P4631" s="2">
        <f>DATEDIF('Transaction Data'!$D4631,'Transaction Data'!$A4631,"y")</f>
        <v>78</v>
      </c>
      <c r="Q4631" s="2" t="str">
        <f>FLOOR('Transaction Data'!$P4631,15)&amp;"-"&amp;FLOOR('Transaction Data'!$P4631,15)+14</f>
        <v>75-89</v>
      </c>
      <c r="R4631" s="2" t="str">
        <f>IF('Transaction Data'!$L4631&lt;=10,"Less Expensive","Expensive")</f>
        <v>Expensive</v>
      </c>
      <c r="S4631" s="4">
        <f>WEEKDAY('Transaction Data'!$A4631)</f>
        <v>1</v>
      </c>
      <c r="T4631" s="2" t="str">
        <f>IF(WEEKDAY('Transaction Data'!$A4631,2)&lt;6,"Weekday","Weekend")</f>
        <v>Weekend</v>
      </c>
    </row>
    <row r="4632" ht="15.75" customHeight="1">
      <c r="A4632" s="1">
        <v>45405.0</v>
      </c>
      <c r="B4632" s="2" t="s">
        <v>4364</v>
      </c>
      <c r="C4632" s="2" t="s">
        <v>69</v>
      </c>
      <c r="D4632" s="1">
        <v>36723.0</v>
      </c>
      <c r="E4632" s="2" t="s">
        <v>37</v>
      </c>
      <c r="F4632" s="2">
        <v>414.0</v>
      </c>
      <c r="G4632" s="2" t="s">
        <v>28</v>
      </c>
      <c r="H4632" s="2" t="s">
        <v>24</v>
      </c>
      <c r="I4632" s="2" t="s">
        <v>25</v>
      </c>
      <c r="J4632" s="2" t="str">
        <f t="array" ref="J4632">XLOOKUP('Transaction Data'!$G4632,Product_Code,Biscuit_Brand)</f>
        <v>Shortbread</v>
      </c>
      <c r="K4632" s="2">
        <f t="array" ref="K4632">XLOOKUP('Transaction Data'!$G4632,Product_Code,Cost)</f>
        <v>10</v>
      </c>
      <c r="L4632" s="2">
        <f t="array" ref="L4632">XLOOKUP('Transaction Data'!$G4632,Product_Code,Unit_Price)</f>
        <v>45</v>
      </c>
      <c r="M4632" s="3">
        <f>'Transaction Data'!$F4632*'Transaction Data'!$K4632</f>
        <v>4140</v>
      </c>
      <c r="N4632" s="3">
        <f>'Transaction Data'!$F4632*'Transaction Data'!$L4632</f>
        <v>18630</v>
      </c>
      <c r="O4632" s="3">
        <f>'Transaction Data'!$N4632-'Transaction Data'!$M4632</f>
        <v>14490</v>
      </c>
      <c r="P4632" s="2">
        <f>DATEDIF('Transaction Data'!$D4632,'Transaction Data'!$A4632,"y")</f>
        <v>23</v>
      </c>
      <c r="Q4632" s="2" t="str">
        <f>FLOOR('Transaction Data'!$P4632,15)&amp;"-"&amp;FLOOR('Transaction Data'!$P4632,15)+14</f>
        <v>15-29</v>
      </c>
      <c r="R4632" s="2" t="str">
        <f>IF('Transaction Data'!$L4632&lt;=10,"Less Expensive","Expensive")</f>
        <v>Expensive</v>
      </c>
      <c r="S4632" s="4">
        <f>WEEKDAY('Transaction Data'!$A4632)</f>
        <v>3</v>
      </c>
      <c r="T4632" s="2" t="str">
        <f>IF(WEEKDAY('Transaction Data'!$A4632,2)&lt;6,"Weekday","Weekend")</f>
        <v>Weekday</v>
      </c>
    </row>
    <row r="4633" ht="15.75" customHeight="1">
      <c r="A4633" s="1">
        <v>45449.0</v>
      </c>
      <c r="B4633" s="2" t="s">
        <v>4365</v>
      </c>
      <c r="C4633" s="2" t="s">
        <v>32</v>
      </c>
      <c r="D4633" s="1">
        <v>31282.0</v>
      </c>
      <c r="E4633" s="2" t="s">
        <v>63</v>
      </c>
      <c r="F4633" s="2">
        <v>34.0</v>
      </c>
      <c r="G4633" s="2" t="s">
        <v>48</v>
      </c>
      <c r="H4633" s="2" t="s">
        <v>29</v>
      </c>
      <c r="I4633" s="2" t="s">
        <v>25</v>
      </c>
      <c r="J4633" s="2" t="str">
        <f t="array" ref="J4633">XLOOKUP('Transaction Data'!$G4633,Product_Code,Biscuit_Brand)</f>
        <v>Lemon Crisps</v>
      </c>
      <c r="K4633" s="2">
        <f t="array" ref="K4633">XLOOKUP('Transaction Data'!$G4633,Product_Code,Cost)</f>
        <v>7</v>
      </c>
      <c r="L4633" s="2">
        <f t="array" ref="L4633">XLOOKUP('Transaction Data'!$G4633,Product_Code,Unit_Price)</f>
        <v>9</v>
      </c>
      <c r="M4633" s="3">
        <f>'Transaction Data'!$F4633*'Transaction Data'!$K4633</f>
        <v>238</v>
      </c>
      <c r="N4633" s="3">
        <f>'Transaction Data'!$F4633*'Transaction Data'!$L4633</f>
        <v>306</v>
      </c>
      <c r="O4633" s="3">
        <f>'Transaction Data'!$N4633-'Transaction Data'!$M4633</f>
        <v>68</v>
      </c>
      <c r="P4633" s="2">
        <f>DATEDIF('Transaction Data'!$D4633,'Transaction Data'!$A4633,"y")</f>
        <v>38</v>
      </c>
      <c r="Q4633" s="2" t="str">
        <f>FLOOR('Transaction Data'!$P4633,15)&amp;"-"&amp;FLOOR('Transaction Data'!$P4633,15)+14</f>
        <v>30-44</v>
      </c>
      <c r="R4633" s="2" t="str">
        <f>IF('Transaction Data'!$L4633&lt;=10,"Less Expensive","Expensive")</f>
        <v>Less Expensive</v>
      </c>
      <c r="S4633" s="4">
        <f>WEEKDAY('Transaction Data'!$A4633)</f>
        <v>5</v>
      </c>
      <c r="T4633" s="2" t="str">
        <f>IF(WEEKDAY('Transaction Data'!$A4633,2)&lt;6,"Weekday","Weekend")</f>
        <v>Weekday</v>
      </c>
    </row>
    <row r="4634" ht="15.75" customHeight="1">
      <c r="A4634" s="1">
        <v>45367.0</v>
      </c>
      <c r="B4634" s="2" t="s">
        <v>4366</v>
      </c>
      <c r="C4634" s="2" t="s">
        <v>41</v>
      </c>
      <c r="D4634" s="1">
        <v>35727.0</v>
      </c>
      <c r="E4634" s="2" t="s">
        <v>63</v>
      </c>
      <c r="F4634" s="2">
        <v>268.0</v>
      </c>
      <c r="G4634" s="2" t="s">
        <v>38</v>
      </c>
      <c r="H4634" s="2" t="s">
        <v>34</v>
      </c>
      <c r="I4634" s="2" t="s">
        <v>25</v>
      </c>
      <c r="J4634" s="2" t="str">
        <f t="array" ref="J4634">XLOOKUP('Transaction Data'!$G4634,Product_Code,Biscuit_Brand)</f>
        <v>Ginger Snaps</v>
      </c>
      <c r="K4634" s="2">
        <f t="array" ref="K4634">XLOOKUP('Transaction Data'!$G4634,Product_Code,Cost)</f>
        <v>14</v>
      </c>
      <c r="L4634" s="2">
        <f t="array" ref="L4634">XLOOKUP('Transaction Data'!$G4634,Product_Code,Unit_Price)</f>
        <v>28</v>
      </c>
      <c r="M4634" s="3">
        <f>'Transaction Data'!$F4634*'Transaction Data'!$K4634</f>
        <v>3752</v>
      </c>
      <c r="N4634" s="3">
        <f>'Transaction Data'!$F4634*'Transaction Data'!$L4634</f>
        <v>7504</v>
      </c>
      <c r="O4634" s="3">
        <f>'Transaction Data'!$N4634-'Transaction Data'!$M4634</f>
        <v>3752</v>
      </c>
      <c r="P4634" s="2">
        <f>DATEDIF('Transaction Data'!$D4634,'Transaction Data'!$A4634,"y")</f>
        <v>26</v>
      </c>
      <c r="Q4634" s="2" t="str">
        <f>FLOOR('Transaction Data'!$P4634,15)&amp;"-"&amp;FLOOR('Transaction Data'!$P4634,15)+14</f>
        <v>15-29</v>
      </c>
      <c r="R4634" s="2" t="str">
        <f>IF('Transaction Data'!$L4634&lt;=10,"Less Expensive","Expensive")</f>
        <v>Expensive</v>
      </c>
      <c r="S4634" s="4">
        <f>WEEKDAY('Transaction Data'!$A4634)</f>
        <v>7</v>
      </c>
      <c r="T4634" s="2" t="str">
        <f>IF(WEEKDAY('Transaction Data'!$A4634,2)&lt;6,"Weekday","Weekend")</f>
        <v>Weekend</v>
      </c>
    </row>
    <row r="4635" ht="15.75" customHeight="1">
      <c r="A4635" s="1">
        <v>45322.0</v>
      </c>
      <c r="B4635" s="2" t="s">
        <v>4367</v>
      </c>
      <c r="C4635" s="2" t="s">
        <v>72</v>
      </c>
      <c r="D4635" s="1">
        <v>16249.0</v>
      </c>
      <c r="E4635" s="2" t="s">
        <v>27</v>
      </c>
      <c r="F4635" s="2">
        <v>130.0</v>
      </c>
      <c r="G4635" s="2" t="s">
        <v>33</v>
      </c>
      <c r="H4635" s="2" t="s">
        <v>24</v>
      </c>
      <c r="I4635" s="2" t="s">
        <v>25</v>
      </c>
      <c r="J4635" s="2" t="str">
        <f t="array" ref="J4635">XLOOKUP('Transaction Data'!$G4635,Product_Code,Biscuit_Brand)</f>
        <v>Caramel Biscuits</v>
      </c>
      <c r="K4635" s="2">
        <f t="array" ref="K4635">XLOOKUP('Transaction Data'!$G4635,Product_Code,Cost)</f>
        <v>18</v>
      </c>
      <c r="L4635" s="2">
        <f t="array" ref="L4635">XLOOKUP('Transaction Data'!$G4635,Product_Code,Unit_Price)</f>
        <v>22</v>
      </c>
      <c r="M4635" s="3">
        <f>'Transaction Data'!$F4635*'Transaction Data'!$K4635</f>
        <v>2340</v>
      </c>
      <c r="N4635" s="3">
        <f>'Transaction Data'!$F4635*'Transaction Data'!$L4635</f>
        <v>2860</v>
      </c>
      <c r="O4635" s="3">
        <f>'Transaction Data'!$N4635-'Transaction Data'!$M4635</f>
        <v>520</v>
      </c>
      <c r="P4635" s="2">
        <f>DATEDIF('Transaction Data'!$D4635,'Transaction Data'!$A4635,"y")</f>
        <v>79</v>
      </c>
      <c r="Q4635" s="2" t="str">
        <f>FLOOR('Transaction Data'!$P4635,15)&amp;"-"&amp;FLOOR('Transaction Data'!$P4635,15)+14</f>
        <v>75-89</v>
      </c>
      <c r="R4635" s="2" t="str">
        <f>IF('Transaction Data'!$L4635&lt;=10,"Less Expensive","Expensive")</f>
        <v>Expensive</v>
      </c>
      <c r="S4635" s="4">
        <f>WEEKDAY('Transaction Data'!$A4635)</f>
        <v>4</v>
      </c>
      <c r="T4635" s="2" t="str">
        <f>IF(WEEKDAY('Transaction Data'!$A4635,2)&lt;6,"Weekday","Weekend")</f>
        <v>Weekday</v>
      </c>
    </row>
    <row r="4636" ht="15.75" customHeight="1">
      <c r="A4636" s="1">
        <v>45455.0</v>
      </c>
      <c r="B4636" s="2" t="s">
        <v>4368</v>
      </c>
      <c r="C4636" s="2" t="s">
        <v>41</v>
      </c>
      <c r="D4636" s="1">
        <v>16216.0</v>
      </c>
      <c r="E4636" s="2" t="s">
        <v>22</v>
      </c>
      <c r="F4636" s="2">
        <v>234.0</v>
      </c>
      <c r="G4636" s="2" t="s">
        <v>28</v>
      </c>
      <c r="H4636" s="2" t="s">
        <v>29</v>
      </c>
      <c r="I4636" s="2" t="s">
        <v>30</v>
      </c>
      <c r="J4636" s="2" t="str">
        <f t="array" ref="J4636">XLOOKUP('Transaction Data'!$G4636,Product_Code,Biscuit_Brand)</f>
        <v>Shortbread</v>
      </c>
      <c r="K4636" s="2">
        <f t="array" ref="K4636">XLOOKUP('Transaction Data'!$G4636,Product_Code,Cost)</f>
        <v>10</v>
      </c>
      <c r="L4636" s="2">
        <f t="array" ref="L4636">XLOOKUP('Transaction Data'!$G4636,Product_Code,Unit_Price)</f>
        <v>45</v>
      </c>
      <c r="M4636" s="3">
        <f>'Transaction Data'!$F4636*'Transaction Data'!$K4636</f>
        <v>2340</v>
      </c>
      <c r="N4636" s="3">
        <f>'Transaction Data'!$F4636*'Transaction Data'!$L4636</f>
        <v>10530</v>
      </c>
      <c r="O4636" s="3">
        <f>'Transaction Data'!$N4636-'Transaction Data'!$M4636</f>
        <v>8190</v>
      </c>
      <c r="P4636" s="2">
        <f>DATEDIF('Transaction Data'!$D4636,'Transaction Data'!$A4636,"y")</f>
        <v>80</v>
      </c>
      <c r="Q4636" s="2" t="str">
        <f>FLOOR('Transaction Data'!$P4636,15)&amp;"-"&amp;FLOOR('Transaction Data'!$P4636,15)+14</f>
        <v>75-89</v>
      </c>
      <c r="R4636" s="2" t="str">
        <f>IF('Transaction Data'!$L4636&lt;=10,"Less Expensive","Expensive")</f>
        <v>Expensive</v>
      </c>
      <c r="S4636" s="4">
        <f>WEEKDAY('Transaction Data'!$A4636)</f>
        <v>4</v>
      </c>
      <c r="T4636" s="2" t="str">
        <f>IF(WEEKDAY('Transaction Data'!$A4636,2)&lt;6,"Weekday","Weekend")</f>
        <v>Weekday</v>
      </c>
    </row>
    <row r="4637" ht="15.75" customHeight="1">
      <c r="A4637" s="1">
        <v>45355.0</v>
      </c>
      <c r="B4637" s="2" t="s">
        <v>4369</v>
      </c>
      <c r="C4637" s="2" t="s">
        <v>72</v>
      </c>
      <c r="D4637" s="1">
        <v>33161.0</v>
      </c>
      <c r="E4637" s="2" t="s">
        <v>27</v>
      </c>
      <c r="F4637" s="2">
        <v>15.0</v>
      </c>
      <c r="G4637" s="2" t="s">
        <v>61</v>
      </c>
      <c r="H4637" s="2" t="s">
        <v>34</v>
      </c>
      <c r="I4637" s="2" t="s">
        <v>25</v>
      </c>
      <c r="J4637" s="2" t="str">
        <f t="array" ref="J4637">XLOOKUP('Transaction Data'!$G4637,Product_Code,Biscuit_Brand)</f>
        <v>Choco Delight</v>
      </c>
      <c r="K4637" s="2">
        <f t="array" ref="K4637">XLOOKUP('Transaction Data'!$G4637,Product_Code,Cost)</f>
        <v>3</v>
      </c>
      <c r="L4637" s="2">
        <f t="array" ref="L4637">XLOOKUP('Transaction Data'!$G4637,Product_Code,Unit_Price)</f>
        <v>5</v>
      </c>
      <c r="M4637" s="3">
        <f>'Transaction Data'!$F4637*'Transaction Data'!$K4637</f>
        <v>45</v>
      </c>
      <c r="N4637" s="3">
        <f>'Transaction Data'!$F4637*'Transaction Data'!$L4637</f>
        <v>75</v>
      </c>
      <c r="O4637" s="3">
        <f>'Transaction Data'!$N4637-'Transaction Data'!$M4637</f>
        <v>30</v>
      </c>
      <c r="P4637" s="2">
        <f>DATEDIF('Transaction Data'!$D4637,'Transaction Data'!$A4637,"y")</f>
        <v>33</v>
      </c>
      <c r="Q4637" s="2" t="str">
        <f>FLOOR('Transaction Data'!$P4637,15)&amp;"-"&amp;FLOOR('Transaction Data'!$P4637,15)+14</f>
        <v>30-44</v>
      </c>
      <c r="R4637" s="2" t="str">
        <f>IF('Transaction Data'!$L4637&lt;=10,"Less Expensive","Expensive")</f>
        <v>Less Expensive</v>
      </c>
      <c r="S4637" s="4">
        <f>WEEKDAY('Transaction Data'!$A4637)</f>
        <v>2</v>
      </c>
      <c r="T4637" s="2" t="str">
        <f>IF(WEEKDAY('Transaction Data'!$A4637,2)&lt;6,"Weekday","Weekend")</f>
        <v>Weekday</v>
      </c>
    </row>
    <row r="4638" ht="15.75" customHeight="1">
      <c r="A4638" s="1">
        <v>45293.0</v>
      </c>
      <c r="B4638" s="2" t="s">
        <v>4370</v>
      </c>
      <c r="C4638" s="2" t="s">
        <v>47</v>
      </c>
      <c r="D4638" s="1">
        <v>22763.0</v>
      </c>
      <c r="E4638" s="2" t="s">
        <v>63</v>
      </c>
      <c r="F4638" s="2">
        <v>67.0</v>
      </c>
      <c r="G4638" s="2" t="s">
        <v>57</v>
      </c>
      <c r="H4638" s="2" t="s">
        <v>24</v>
      </c>
      <c r="I4638" s="2" t="s">
        <v>25</v>
      </c>
      <c r="J4638" s="2" t="str">
        <f t="array" ref="J4638">XLOOKUP('Transaction Data'!$G4638,Product_Code,Biscuit_Brand)</f>
        <v>Oatmeal Cookies</v>
      </c>
      <c r="K4638" s="2">
        <f t="array" ref="K4638">XLOOKUP('Transaction Data'!$G4638,Product_Code,Cost)</f>
        <v>19</v>
      </c>
      <c r="L4638" s="2">
        <f t="array" ref="L4638">XLOOKUP('Transaction Data'!$G4638,Product_Code,Unit_Price)</f>
        <v>23</v>
      </c>
      <c r="M4638" s="3">
        <f>'Transaction Data'!$F4638*'Transaction Data'!$K4638</f>
        <v>1273</v>
      </c>
      <c r="N4638" s="3">
        <f>'Transaction Data'!$F4638*'Transaction Data'!$L4638</f>
        <v>1541</v>
      </c>
      <c r="O4638" s="3">
        <f>'Transaction Data'!$N4638-'Transaction Data'!$M4638</f>
        <v>268</v>
      </c>
      <c r="P4638" s="2">
        <f>DATEDIF('Transaction Data'!$D4638,'Transaction Data'!$A4638,"y")</f>
        <v>61</v>
      </c>
      <c r="Q4638" s="2" t="str">
        <f>FLOOR('Transaction Data'!$P4638,15)&amp;"-"&amp;FLOOR('Transaction Data'!$P4638,15)+14</f>
        <v>60-74</v>
      </c>
      <c r="R4638" s="2" t="str">
        <f>IF('Transaction Data'!$L4638&lt;=10,"Less Expensive","Expensive")</f>
        <v>Expensive</v>
      </c>
      <c r="S4638" s="4">
        <f>WEEKDAY('Transaction Data'!$A4638)</f>
        <v>3</v>
      </c>
      <c r="T4638" s="2" t="str">
        <f>IF(WEEKDAY('Transaction Data'!$A4638,2)&lt;6,"Weekday","Weekend")</f>
        <v>Weekday</v>
      </c>
    </row>
    <row r="4639" ht="15.75" customHeight="1">
      <c r="A4639" s="1">
        <v>45402.0</v>
      </c>
      <c r="B4639" s="2" t="s">
        <v>4371</v>
      </c>
      <c r="C4639" s="2" t="s">
        <v>65</v>
      </c>
      <c r="D4639" s="1">
        <v>31455.0</v>
      </c>
      <c r="E4639" s="2" t="s">
        <v>37</v>
      </c>
      <c r="F4639" s="2">
        <v>135.0</v>
      </c>
      <c r="G4639" s="2" t="s">
        <v>28</v>
      </c>
      <c r="H4639" s="2" t="s">
        <v>29</v>
      </c>
      <c r="I4639" s="2" t="s">
        <v>25</v>
      </c>
      <c r="J4639" s="2" t="str">
        <f t="array" ref="J4639">XLOOKUP('Transaction Data'!$G4639,Product_Code,Biscuit_Brand)</f>
        <v>Shortbread</v>
      </c>
      <c r="K4639" s="2">
        <f t="array" ref="K4639">XLOOKUP('Transaction Data'!$G4639,Product_Code,Cost)</f>
        <v>10</v>
      </c>
      <c r="L4639" s="2">
        <f t="array" ref="L4639">XLOOKUP('Transaction Data'!$G4639,Product_Code,Unit_Price)</f>
        <v>45</v>
      </c>
      <c r="M4639" s="3">
        <f>'Transaction Data'!$F4639*'Transaction Data'!$K4639</f>
        <v>1350</v>
      </c>
      <c r="N4639" s="3">
        <f>'Transaction Data'!$F4639*'Transaction Data'!$L4639</f>
        <v>6075</v>
      </c>
      <c r="O4639" s="3">
        <f>'Transaction Data'!$N4639-'Transaction Data'!$M4639</f>
        <v>4725</v>
      </c>
      <c r="P4639" s="2">
        <f>DATEDIF('Transaction Data'!$D4639,'Transaction Data'!$A4639,"y")</f>
        <v>38</v>
      </c>
      <c r="Q4639" s="2" t="str">
        <f>FLOOR('Transaction Data'!$P4639,15)&amp;"-"&amp;FLOOR('Transaction Data'!$P4639,15)+14</f>
        <v>30-44</v>
      </c>
      <c r="R4639" s="2" t="str">
        <f>IF('Transaction Data'!$L4639&lt;=10,"Less Expensive","Expensive")</f>
        <v>Expensive</v>
      </c>
      <c r="S4639" s="4">
        <f>WEEKDAY('Transaction Data'!$A4639)</f>
        <v>7</v>
      </c>
      <c r="T4639" s="2" t="str">
        <f>IF(WEEKDAY('Transaction Data'!$A4639,2)&lt;6,"Weekday","Weekend")</f>
        <v>Weekend</v>
      </c>
    </row>
    <row r="4640" ht="15.75" customHeight="1">
      <c r="A4640" s="1">
        <v>45471.0</v>
      </c>
      <c r="B4640" s="2" t="s">
        <v>4372</v>
      </c>
      <c r="C4640" s="2" t="s">
        <v>32</v>
      </c>
      <c r="D4640" s="1">
        <v>26405.0</v>
      </c>
      <c r="E4640" s="2" t="s">
        <v>37</v>
      </c>
      <c r="F4640" s="2">
        <v>78.0</v>
      </c>
      <c r="G4640" s="2" t="s">
        <v>55</v>
      </c>
      <c r="H4640" s="2" t="s">
        <v>34</v>
      </c>
      <c r="I4640" s="2" t="s">
        <v>25</v>
      </c>
      <c r="J4640" s="2" t="str">
        <f t="array" ref="J4640">XLOOKUP('Transaction Data'!$G4640,Product_Code,Biscuit_Brand)</f>
        <v>Vanilla Wafers</v>
      </c>
      <c r="K4640" s="2">
        <f t="array" ref="K4640">XLOOKUP('Transaction Data'!$G4640,Product_Code,Cost)</f>
        <v>18</v>
      </c>
      <c r="L4640" s="2">
        <f t="array" ref="L4640">XLOOKUP('Transaction Data'!$G4640,Product_Code,Unit_Price)</f>
        <v>36</v>
      </c>
      <c r="M4640" s="3">
        <f>'Transaction Data'!$F4640*'Transaction Data'!$K4640</f>
        <v>1404</v>
      </c>
      <c r="N4640" s="3">
        <f>'Transaction Data'!$F4640*'Transaction Data'!$L4640</f>
        <v>2808</v>
      </c>
      <c r="O4640" s="3">
        <f>'Transaction Data'!$N4640-'Transaction Data'!$M4640</f>
        <v>1404</v>
      </c>
      <c r="P4640" s="2">
        <f>DATEDIF('Transaction Data'!$D4640,'Transaction Data'!$A4640,"y")</f>
        <v>52</v>
      </c>
      <c r="Q4640" s="2" t="str">
        <f>FLOOR('Transaction Data'!$P4640,15)&amp;"-"&amp;FLOOR('Transaction Data'!$P4640,15)+14</f>
        <v>45-59</v>
      </c>
      <c r="R4640" s="2" t="str">
        <f>IF('Transaction Data'!$L4640&lt;=10,"Less Expensive","Expensive")</f>
        <v>Expensive</v>
      </c>
      <c r="S4640" s="4">
        <f>WEEKDAY('Transaction Data'!$A4640)</f>
        <v>6</v>
      </c>
      <c r="T4640" s="2" t="str">
        <f>IF(WEEKDAY('Transaction Data'!$A4640,2)&lt;6,"Weekday","Weekend")</f>
        <v>Weekday</v>
      </c>
    </row>
    <row r="4641" ht="15.75" customHeight="1">
      <c r="A4641" s="1">
        <v>45408.0</v>
      </c>
      <c r="B4641" s="2" t="s">
        <v>4373</v>
      </c>
      <c r="C4641" s="2" t="s">
        <v>69</v>
      </c>
      <c r="D4641" s="1">
        <v>16860.0</v>
      </c>
      <c r="E4641" s="2" t="s">
        <v>37</v>
      </c>
      <c r="F4641" s="2">
        <v>469.0</v>
      </c>
      <c r="G4641" s="2" t="s">
        <v>57</v>
      </c>
      <c r="H4641" s="2" t="s">
        <v>24</v>
      </c>
      <c r="I4641" s="2" t="s">
        <v>25</v>
      </c>
      <c r="J4641" s="2" t="str">
        <f t="array" ref="J4641">XLOOKUP('Transaction Data'!$G4641,Product_Code,Biscuit_Brand)</f>
        <v>Oatmeal Cookies</v>
      </c>
      <c r="K4641" s="2">
        <f t="array" ref="K4641">XLOOKUP('Transaction Data'!$G4641,Product_Code,Cost)</f>
        <v>19</v>
      </c>
      <c r="L4641" s="2">
        <f t="array" ref="L4641">XLOOKUP('Transaction Data'!$G4641,Product_Code,Unit_Price)</f>
        <v>23</v>
      </c>
      <c r="M4641" s="3">
        <f>'Transaction Data'!$F4641*'Transaction Data'!$K4641</f>
        <v>8911</v>
      </c>
      <c r="N4641" s="3">
        <f>'Transaction Data'!$F4641*'Transaction Data'!$L4641</f>
        <v>10787</v>
      </c>
      <c r="O4641" s="3">
        <f>'Transaction Data'!$N4641-'Transaction Data'!$M4641</f>
        <v>1876</v>
      </c>
      <c r="P4641" s="2">
        <f>DATEDIF('Transaction Data'!$D4641,'Transaction Data'!$A4641,"y")</f>
        <v>78</v>
      </c>
      <c r="Q4641" s="2" t="str">
        <f>FLOOR('Transaction Data'!$P4641,15)&amp;"-"&amp;FLOOR('Transaction Data'!$P4641,15)+14</f>
        <v>75-89</v>
      </c>
      <c r="R4641" s="2" t="str">
        <f>IF('Transaction Data'!$L4641&lt;=10,"Less Expensive","Expensive")</f>
        <v>Expensive</v>
      </c>
      <c r="S4641" s="4">
        <f>WEEKDAY('Transaction Data'!$A4641)</f>
        <v>6</v>
      </c>
      <c r="T4641" s="2" t="str">
        <f>IF(WEEKDAY('Transaction Data'!$A4641,2)&lt;6,"Weekday","Weekend")</f>
        <v>Weekday</v>
      </c>
    </row>
    <row r="4642" ht="15.75" customHeight="1">
      <c r="A4642" s="1">
        <v>45345.0</v>
      </c>
      <c r="B4642" s="2" t="s">
        <v>4374</v>
      </c>
      <c r="C4642" s="2" t="s">
        <v>41</v>
      </c>
      <c r="D4642" s="1">
        <v>36420.0</v>
      </c>
      <c r="E4642" s="2" t="s">
        <v>63</v>
      </c>
      <c r="F4642" s="2">
        <v>210.0</v>
      </c>
      <c r="G4642" s="2" t="s">
        <v>44</v>
      </c>
      <c r="H4642" s="2" t="s">
        <v>29</v>
      </c>
      <c r="I4642" s="2" t="s">
        <v>25</v>
      </c>
      <c r="J4642" s="2" t="str">
        <f t="array" ref="J4642">XLOOKUP('Transaction Data'!$G4642,Product_Code,Biscuit_Brand)</f>
        <v>Butter Crunch</v>
      </c>
      <c r="K4642" s="2">
        <f t="array" ref="K4642">XLOOKUP('Transaction Data'!$G4642,Product_Code,Cost)</f>
        <v>10</v>
      </c>
      <c r="L4642" s="2">
        <f t="array" ref="L4642">XLOOKUP('Transaction Data'!$G4642,Product_Code,Unit_Price)</f>
        <v>11</v>
      </c>
      <c r="M4642" s="3">
        <f>'Transaction Data'!$F4642*'Transaction Data'!$K4642</f>
        <v>2100</v>
      </c>
      <c r="N4642" s="3">
        <f>'Transaction Data'!$F4642*'Transaction Data'!$L4642</f>
        <v>2310</v>
      </c>
      <c r="O4642" s="3">
        <f>'Transaction Data'!$N4642-'Transaction Data'!$M4642</f>
        <v>210</v>
      </c>
      <c r="P4642" s="2">
        <f>DATEDIF('Transaction Data'!$D4642,'Transaction Data'!$A4642,"y")</f>
        <v>24</v>
      </c>
      <c r="Q4642" s="2" t="str">
        <f>FLOOR('Transaction Data'!$P4642,15)&amp;"-"&amp;FLOOR('Transaction Data'!$P4642,15)+14</f>
        <v>15-29</v>
      </c>
      <c r="R4642" s="2" t="str">
        <f>IF('Transaction Data'!$L4642&lt;=10,"Less Expensive","Expensive")</f>
        <v>Expensive</v>
      </c>
      <c r="S4642" s="4">
        <f>WEEKDAY('Transaction Data'!$A4642)</f>
        <v>6</v>
      </c>
      <c r="T4642" s="2" t="str">
        <f>IF(WEEKDAY('Transaction Data'!$A4642,2)&lt;6,"Weekday","Weekend")</f>
        <v>Weekday</v>
      </c>
    </row>
    <row r="4643" ht="15.75" customHeight="1">
      <c r="A4643" s="1">
        <v>45339.0</v>
      </c>
      <c r="B4643" s="2" t="s">
        <v>688</v>
      </c>
      <c r="C4643" s="2" t="s">
        <v>65</v>
      </c>
      <c r="D4643" s="1">
        <v>29404.0</v>
      </c>
      <c r="E4643" s="2" t="s">
        <v>22</v>
      </c>
      <c r="F4643" s="2">
        <v>27.0</v>
      </c>
      <c r="G4643" s="2" t="s">
        <v>48</v>
      </c>
      <c r="H4643" s="2" t="s">
        <v>34</v>
      </c>
      <c r="I4643" s="2" t="s">
        <v>25</v>
      </c>
      <c r="J4643" s="2" t="str">
        <f t="array" ref="J4643">XLOOKUP('Transaction Data'!$G4643,Product_Code,Biscuit_Brand)</f>
        <v>Lemon Crisps</v>
      </c>
      <c r="K4643" s="2">
        <f t="array" ref="K4643">XLOOKUP('Transaction Data'!$G4643,Product_Code,Cost)</f>
        <v>7</v>
      </c>
      <c r="L4643" s="2">
        <f t="array" ref="L4643">XLOOKUP('Transaction Data'!$G4643,Product_Code,Unit_Price)</f>
        <v>9</v>
      </c>
      <c r="M4643" s="3">
        <f>'Transaction Data'!$F4643*'Transaction Data'!$K4643</f>
        <v>189</v>
      </c>
      <c r="N4643" s="3">
        <f>'Transaction Data'!$F4643*'Transaction Data'!$L4643</f>
        <v>243</v>
      </c>
      <c r="O4643" s="3">
        <f>'Transaction Data'!$N4643-'Transaction Data'!$M4643</f>
        <v>54</v>
      </c>
      <c r="P4643" s="2">
        <f>DATEDIF('Transaction Data'!$D4643,'Transaction Data'!$A4643,"y")</f>
        <v>43</v>
      </c>
      <c r="Q4643" s="2" t="str">
        <f>FLOOR('Transaction Data'!$P4643,15)&amp;"-"&amp;FLOOR('Transaction Data'!$P4643,15)+14</f>
        <v>30-44</v>
      </c>
      <c r="R4643" s="2" t="str">
        <f>IF('Transaction Data'!$L4643&lt;=10,"Less Expensive","Expensive")</f>
        <v>Less Expensive</v>
      </c>
      <c r="S4643" s="4">
        <f>WEEKDAY('Transaction Data'!$A4643)</f>
        <v>7</v>
      </c>
      <c r="T4643" s="2" t="str">
        <f>IF(WEEKDAY('Transaction Data'!$A4643,2)&lt;6,"Weekday","Weekend")</f>
        <v>Weekend</v>
      </c>
    </row>
    <row r="4644" ht="15.75" customHeight="1">
      <c r="A4644" s="1">
        <v>45430.0</v>
      </c>
      <c r="B4644" s="2" t="s">
        <v>4375</v>
      </c>
      <c r="C4644" s="2" t="s">
        <v>72</v>
      </c>
      <c r="D4644" s="1">
        <v>36532.0</v>
      </c>
      <c r="E4644" s="2" t="s">
        <v>22</v>
      </c>
      <c r="F4644" s="2">
        <v>109.0</v>
      </c>
      <c r="G4644" s="2" t="s">
        <v>60</v>
      </c>
      <c r="H4644" s="2" t="s">
        <v>24</v>
      </c>
      <c r="I4644" s="2" t="s">
        <v>25</v>
      </c>
      <c r="J4644" s="2" t="str">
        <f t="array" ref="J4644">XLOOKUP('Transaction Data'!$G4644,Product_Code,Biscuit_Brand)</f>
        <v>Peanut Butter Bites</v>
      </c>
      <c r="K4644" s="2">
        <f t="array" ref="K4644">XLOOKUP('Transaction Data'!$G4644,Product_Code,Cost)</f>
        <v>5</v>
      </c>
      <c r="L4644" s="2">
        <f t="array" ref="L4644">XLOOKUP('Transaction Data'!$G4644,Product_Code,Unit_Price)</f>
        <v>7</v>
      </c>
      <c r="M4644" s="3">
        <f>'Transaction Data'!$F4644*'Transaction Data'!$K4644</f>
        <v>545</v>
      </c>
      <c r="N4644" s="3">
        <f>'Transaction Data'!$F4644*'Transaction Data'!$L4644</f>
        <v>763</v>
      </c>
      <c r="O4644" s="3">
        <f>'Transaction Data'!$N4644-'Transaction Data'!$M4644</f>
        <v>218</v>
      </c>
      <c r="P4644" s="2">
        <f>DATEDIF('Transaction Data'!$D4644,'Transaction Data'!$A4644,"y")</f>
        <v>24</v>
      </c>
      <c r="Q4644" s="2" t="str">
        <f>FLOOR('Transaction Data'!$P4644,15)&amp;"-"&amp;FLOOR('Transaction Data'!$P4644,15)+14</f>
        <v>15-29</v>
      </c>
      <c r="R4644" s="2" t="str">
        <f>IF('Transaction Data'!$L4644&lt;=10,"Less Expensive","Expensive")</f>
        <v>Less Expensive</v>
      </c>
      <c r="S4644" s="4">
        <f>WEEKDAY('Transaction Data'!$A4644)</f>
        <v>7</v>
      </c>
      <c r="T4644" s="2" t="str">
        <f>IF(WEEKDAY('Transaction Data'!$A4644,2)&lt;6,"Weekday","Weekend")</f>
        <v>Weekend</v>
      </c>
    </row>
    <row r="4645" ht="15.75" customHeight="1">
      <c r="A4645" s="1">
        <v>45470.0</v>
      </c>
      <c r="B4645" s="2" t="s">
        <v>4376</v>
      </c>
      <c r="C4645" s="2" t="s">
        <v>21</v>
      </c>
      <c r="D4645" s="1">
        <v>21902.0</v>
      </c>
      <c r="E4645" s="2" t="s">
        <v>22</v>
      </c>
      <c r="F4645" s="2">
        <v>279.0</v>
      </c>
      <c r="G4645" s="2" t="s">
        <v>28</v>
      </c>
      <c r="H4645" s="2" t="s">
        <v>29</v>
      </c>
      <c r="I4645" s="2" t="s">
        <v>25</v>
      </c>
      <c r="J4645" s="2" t="str">
        <f t="array" ref="J4645">XLOOKUP('Transaction Data'!$G4645,Product_Code,Biscuit_Brand)</f>
        <v>Shortbread</v>
      </c>
      <c r="K4645" s="2">
        <f t="array" ref="K4645">XLOOKUP('Transaction Data'!$G4645,Product_Code,Cost)</f>
        <v>10</v>
      </c>
      <c r="L4645" s="2">
        <f t="array" ref="L4645">XLOOKUP('Transaction Data'!$G4645,Product_Code,Unit_Price)</f>
        <v>45</v>
      </c>
      <c r="M4645" s="3">
        <f>'Transaction Data'!$F4645*'Transaction Data'!$K4645</f>
        <v>2790</v>
      </c>
      <c r="N4645" s="3">
        <f>'Transaction Data'!$F4645*'Transaction Data'!$L4645</f>
        <v>12555</v>
      </c>
      <c r="O4645" s="3">
        <f>'Transaction Data'!$N4645-'Transaction Data'!$M4645</f>
        <v>9765</v>
      </c>
      <c r="P4645" s="2">
        <f>DATEDIF('Transaction Data'!$D4645,'Transaction Data'!$A4645,"y")</f>
        <v>64</v>
      </c>
      <c r="Q4645" s="2" t="str">
        <f>FLOOR('Transaction Data'!$P4645,15)&amp;"-"&amp;FLOOR('Transaction Data'!$P4645,15)+14</f>
        <v>60-74</v>
      </c>
      <c r="R4645" s="2" t="str">
        <f>IF('Transaction Data'!$L4645&lt;=10,"Less Expensive","Expensive")</f>
        <v>Expensive</v>
      </c>
      <c r="S4645" s="4">
        <f>WEEKDAY('Transaction Data'!$A4645)</f>
        <v>5</v>
      </c>
      <c r="T4645" s="2" t="str">
        <f>IF(WEEKDAY('Transaction Data'!$A4645,2)&lt;6,"Weekday","Weekend")</f>
        <v>Weekday</v>
      </c>
    </row>
    <row r="4646" ht="15.75" customHeight="1">
      <c r="A4646" s="1">
        <v>45466.0</v>
      </c>
      <c r="B4646" s="2" t="s">
        <v>4377</v>
      </c>
      <c r="C4646" s="2" t="s">
        <v>54</v>
      </c>
      <c r="D4646" s="1">
        <v>16699.0</v>
      </c>
      <c r="E4646" s="2" t="s">
        <v>63</v>
      </c>
      <c r="F4646" s="2">
        <v>117.0</v>
      </c>
      <c r="G4646" s="2" t="s">
        <v>33</v>
      </c>
      <c r="H4646" s="2" t="s">
        <v>34</v>
      </c>
      <c r="I4646" s="2" t="s">
        <v>25</v>
      </c>
      <c r="J4646" s="2" t="str">
        <f t="array" ref="J4646">XLOOKUP('Transaction Data'!$G4646,Product_Code,Biscuit_Brand)</f>
        <v>Caramel Biscuits</v>
      </c>
      <c r="K4646" s="2">
        <f t="array" ref="K4646">XLOOKUP('Transaction Data'!$G4646,Product_Code,Cost)</f>
        <v>18</v>
      </c>
      <c r="L4646" s="2">
        <f t="array" ref="L4646">XLOOKUP('Transaction Data'!$G4646,Product_Code,Unit_Price)</f>
        <v>22</v>
      </c>
      <c r="M4646" s="3">
        <f>'Transaction Data'!$F4646*'Transaction Data'!$K4646</f>
        <v>2106</v>
      </c>
      <c r="N4646" s="3">
        <f>'Transaction Data'!$F4646*'Transaction Data'!$L4646</f>
        <v>2574</v>
      </c>
      <c r="O4646" s="3">
        <f>'Transaction Data'!$N4646-'Transaction Data'!$M4646</f>
        <v>468</v>
      </c>
      <c r="P4646" s="2">
        <f>DATEDIF('Transaction Data'!$D4646,'Transaction Data'!$A4646,"y")</f>
        <v>78</v>
      </c>
      <c r="Q4646" s="2" t="str">
        <f>FLOOR('Transaction Data'!$P4646,15)&amp;"-"&amp;FLOOR('Transaction Data'!$P4646,15)+14</f>
        <v>75-89</v>
      </c>
      <c r="R4646" s="2" t="str">
        <f>IF('Transaction Data'!$L4646&lt;=10,"Less Expensive","Expensive")</f>
        <v>Expensive</v>
      </c>
      <c r="S4646" s="4">
        <f>WEEKDAY('Transaction Data'!$A4646)</f>
        <v>1</v>
      </c>
      <c r="T4646" s="2" t="str">
        <f>IF(WEEKDAY('Transaction Data'!$A4646,2)&lt;6,"Weekday","Weekend")</f>
        <v>Weekend</v>
      </c>
    </row>
    <row r="4647" ht="15.75" customHeight="1">
      <c r="A4647" s="1">
        <v>45455.0</v>
      </c>
      <c r="B4647" s="2" t="s">
        <v>4378</v>
      </c>
      <c r="C4647" s="2" t="s">
        <v>47</v>
      </c>
      <c r="D4647" s="1">
        <v>16794.0</v>
      </c>
      <c r="E4647" s="2" t="s">
        <v>22</v>
      </c>
      <c r="F4647" s="2">
        <v>213.0</v>
      </c>
      <c r="G4647" s="2" t="s">
        <v>23</v>
      </c>
      <c r="H4647" s="2" t="s">
        <v>24</v>
      </c>
      <c r="I4647" s="2" t="s">
        <v>25</v>
      </c>
      <c r="J4647" s="2" t="str">
        <f t="array" ref="J4647">XLOOKUP('Transaction Data'!$G4647,Product_Code,Biscuit_Brand)</f>
        <v>Cinnamon Swirls</v>
      </c>
      <c r="K4647" s="2">
        <f t="array" ref="K4647">XLOOKUP('Transaction Data'!$G4647,Product_Code,Cost)</f>
        <v>10</v>
      </c>
      <c r="L4647" s="2">
        <f t="array" ref="L4647">XLOOKUP('Transaction Data'!$G4647,Product_Code,Unit_Price)</f>
        <v>14</v>
      </c>
      <c r="M4647" s="3">
        <f>'Transaction Data'!$F4647*'Transaction Data'!$K4647</f>
        <v>2130</v>
      </c>
      <c r="N4647" s="3">
        <f>'Transaction Data'!$F4647*'Transaction Data'!$L4647</f>
        <v>2982</v>
      </c>
      <c r="O4647" s="3">
        <f>'Transaction Data'!$N4647-'Transaction Data'!$M4647</f>
        <v>852</v>
      </c>
      <c r="P4647" s="2">
        <f>DATEDIF('Transaction Data'!$D4647,'Transaction Data'!$A4647,"y")</f>
        <v>78</v>
      </c>
      <c r="Q4647" s="2" t="str">
        <f>FLOOR('Transaction Data'!$P4647,15)&amp;"-"&amp;FLOOR('Transaction Data'!$P4647,15)+14</f>
        <v>75-89</v>
      </c>
      <c r="R4647" s="2" t="str">
        <f>IF('Transaction Data'!$L4647&lt;=10,"Less Expensive","Expensive")</f>
        <v>Expensive</v>
      </c>
      <c r="S4647" s="4">
        <f>WEEKDAY('Transaction Data'!$A4647)</f>
        <v>4</v>
      </c>
      <c r="T4647" s="2" t="str">
        <f>IF(WEEKDAY('Transaction Data'!$A4647,2)&lt;6,"Weekday","Weekend")</f>
        <v>Weekday</v>
      </c>
    </row>
    <row r="4648" ht="15.75" customHeight="1">
      <c r="A4648" s="1">
        <v>45413.0</v>
      </c>
      <c r="B4648" s="2" t="s">
        <v>4379</v>
      </c>
      <c r="C4648" s="2" t="s">
        <v>69</v>
      </c>
      <c r="D4648" s="1">
        <v>17331.0</v>
      </c>
      <c r="E4648" s="2" t="s">
        <v>37</v>
      </c>
      <c r="F4648" s="2">
        <v>206.0</v>
      </c>
      <c r="G4648" s="2" t="s">
        <v>55</v>
      </c>
      <c r="H4648" s="2" t="s">
        <v>29</v>
      </c>
      <c r="I4648" s="2" t="s">
        <v>25</v>
      </c>
      <c r="J4648" s="2" t="str">
        <f t="array" ref="J4648">XLOOKUP('Transaction Data'!$G4648,Product_Code,Biscuit_Brand)</f>
        <v>Vanilla Wafers</v>
      </c>
      <c r="K4648" s="2">
        <f t="array" ref="K4648">XLOOKUP('Transaction Data'!$G4648,Product_Code,Cost)</f>
        <v>18</v>
      </c>
      <c r="L4648" s="2">
        <f t="array" ref="L4648">XLOOKUP('Transaction Data'!$G4648,Product_Code,Unit_Price)</f>
        <v>36</v>
      </c>
      <c r="M4648" s="3">
        <f>'Transaction Data'!$F4648*'Transaction Data'!$K4648</f>
        <v>3708</v>
      </c>
      <c r="N4648" s="3">
        <f>'Transaction Data'!$F4648*'Transaction Data'!$L4648</f>
        <v>7416</v>
      </c>
      <c r="O4648" s="3">
        <f>'Transaction Data'!$N4648-'Transaction Data'!$M4648</f>
        <v>3708</v>
      </c>
      <c r="P4648" s="2">
        <f>DATEDIF('Transaction Data'!$D4648,'Transaction Data'!$A4648,"y")</f>
        <v>76</v>
      </c>
      <c r="Q4648" s="2" t="str">
        <f>FLOOR('Transaction Data'!$P4648,15)&amp;"-"&amp;FLOOR('Transaction Data'!$P4648,15)+14</f>
        <v>75-89</v>
      </c>
      <c r="R4648" s="2" t="str">
        <f>IF('Transaction Data'!$L4648&lt;=10,"Less Expensive","Expensive")</f>
        <v>Expensive</v>
      </c>
      <c r="S4648" s="4">
        <f>WEEKDAY('Transaction Data'!$A4648)</f>
        <v>4</v>
      </c>
      <c r="T4648" s="2" t="str">
        <f>IF(WEEKDAY('Transaction Data'!$A4648,2)&lt;6,"Weekday","Weekend")</f>
        <v>Weekday</v>
      </c>
    </row>
    <row r="4649" ht="15.75" customHeight="1">
      <c r="A4649" s="1">
        <v>45365.0</v>
      </c>
      <c r="B4649" s="2" t="s">
        <v>4380</v>
      </c>
      <c r="C4649" s="2" t="s">
        <v>54</v>
      </c>
      <c r="D4649" s="1">
        <v>24797.0</v>
      </c>
      <c r="E4649" s="2" t="s">
        <v>22</v>
      </c>
      <c r="F4649" s="2">
        <v>264.0</v>
      </c>
      <c r="G4649" s="2" t="s">
        <v>44</v>
      </c>
      <c r="H4649" s="2" t="s">
        <v>34</v>
      </c>
      <c r="I4649" s="2" t="s">
        <v>30</v>
      </c>
      <c r="J4649" s="2" t="str">
        <f t="array" ref="J4649">XLOOKUP('Transaction Data'!$G4649,Product_Code,Biscuit_Brand)</f>
        <v>Butter Crunch</v>
      </c>
      <c r="K4649" s="2">
        <f t="array" ref="K4649">XLOOKUP('Transaction Data'!$G4649,Product_Code,Cost)</f>
        <v>10</v>
      </c>
      <c r="L4649" s="2">
        <f t="array" ref="L4649">XLOOKUP('Transaction Data'!$G4649,Product_Code,Unit_Price)</f>
        <v>11</v>
      </c>
      <c r="M4649" s="3">
        <f>'Transaction Data'!$F4649*'Transaction Data'!$K4649</f>
        <v>2640</v>
      </c>
      <c r="N4649" s="3">
        <f>'Transaction Data'!$F4649*'Transaction Data'!$L4649</f>
        <v>2904</v>
      </c>
      <c r="O4649" s="3">
        <f>'Transaction Data'!$N4649-'Transaction Data'!$M4649</f>
        <v>264</v>
      </c>
      <c r="P4649" s="2">
        <f>DATEDIF('Transaction Data'!$D4649,'Transaction Data'!$A4649,"y")</f>
        <v>56</v>
      </c>
      <c r="Q4649" s="2" t="str">
        <f>FLOOR('Transaction Data'!$P4649,15)&amp;"-"&amp;FLOOR('Transaction Data'!$P4649,15)+14</f>
        <v>45-59</v>
      </c>
      <c r="R4649" s="2" t="str">
        <f>IF('Transaction Data'!$L4649&lt;=10,"Less Expensive","Expensive")</f>
        <v>Expensive</v>
      </c>
      <c r="S4649" s="4">
        <f>WEEKDAY('Transaction Data'!$A4649)</f>
        <v>5</v>
      </c>
      <c r="T4649" s="2" t="str">
        <f>IF(WEEKDAY('Transaction Data'!$A4649,2)&lt;6,"Weekday","Weekend")</f>
        <v>Weekday</v>
      </c>
    </row>
    <row r="4650" ht="15.75" customHeight="1">
      <c r="A4650" s="1">
        <v>45417.0</v>
      </c>
      <c r="B4650" s="2" t="s">
        <v>863</v>
      </c>
      <c r="C4650" s="2" t="s">
        <v>54</v>
      </c>
      <c r="D4650" s="1">
        <v>34222.0</v>
      </c>
      <c r="E4650" s="2" t="s">
        <v>22</v>
      </c>
      <c r="F4650" s="2">
        <v>425.0</v>
      </c>
      <c r="G4650" s="2" t="s">
        <v>23</v>
      </c>
      <c r="H4650" s="2" t="s">
        <v>24</v>
      </c>
      <c r="I4650" s="2" t="s">
        <v>25</v>
      </c>
      <c r="J4650" s="2" t="str">
        <f t="array" ref="J4650">XLOOKUP('Transaction Data'!$G4650,Product_Code,Biscuit_Brand)</f>
        <v>Cinnamon Swirls</v>
      </c>
      <c r="K4650" s="2">
        <f t="array" ref="K4650">XLOOKUP('Transaction Data'!$G4650,Product_Code,Cost)</f>
        <v>10</v>
      </c>
      <c r="L4650" s="2">
        <f t="array" ref="L4650">XLOOKUP('Transaction Data'!$G4650,Product_Code,Unit_Price)</f>
        <v>14</v>
      </c>
      <c r="M4650" s="3">
        <f>'Transaction Data'!$F4650*'Transaction Data'!$K4650</f>
        <v>4250</v>
      </c>
      <c r="N4650" s="3">
        <f>'Transaction Data'!$F4650*'Transaction Data'!$L4650</f>
        <v>5950</v>
      </c>
      <c r="O4650" s="3">
        <f>'Transaction Data'!$N4650-'Transaction Data'!$M4650</f>
        <v>1700</v>
      </c>
      <c r="P4650" s="2">
        <f>DATEDIF('Transaction Data'!$D4650,'Transaction Data'!$A4650,"y")</f>
        <v>30</v>
      </c>
      <c r="Q4650" s="2" t="str">
        <f>FLOOR('Transaction Data'!$P4650,15)&amp;"-"&amp;FLOOR('Transaction Data'!$P4650,15)+14</f>
        <v>30-44</v>
      </c>
      <c r="R4650" s="2" t="str">
        <f>IF('Transaction Data'!$L4650&lt;=10,"Less Expensive","Expensive")</f>
        <v>Expensive</v>
      </c>
      <c r="S4650" s="4">
        <f>WEEKDAY('Transaction Data'!$A4650)</f>
        <v>1</v>
      </c>
      <c r="T4650" s="2" t="str">
        <f>IF(WEEKDAY('Transaction Data'!$A4650,2)&lt;6,"Weekday","Weekend")</f>
        <v>Weekend</v>
      </c>
    </row>
    <row r="4651" ht="15.75" customHeight="1">
      <c r="A4651" s="1">
        <v>45416.0</v>
      </c>
      <c r="B4651" s="2" t="s">
        <v>297</v>
      </c>
      <c r="C4651" s="2" t="s">
        <v>32</v>
      </c>
      <c r="D4651" s="1">
        <v>18833.0</v>
      </c>
      <c r="E4651" s="2" t="s">
        <v>22</v>
      </c>
      <c r="F4651" s="2">
        <v>264.0</v>
      </c>
      <c r="G4651" s="2" t="s">
        <v>60</v>
      </c>
      <c r="H4651" s="2" t="s">
        <v>29</v>
      </c>
      <c r="I4651" s="2" t="s">
        <v>25</v>
      </c>
      <c r="J4651" s="2" t="str">
        <f t="array" ref="J4651">XLOOKUP('Transaction Data'!$G4651,Product_Code,Biscuit_Brand)</f>
        <v>Peanut Butter Bites</v>
      </c>
      <c r="K4651" s="2">
        <f t="array" ref="K4651">XLOOKUP('Transaction Data'!$G4651,Product_Code,Cost)</f>
        <v>5</v>
      </c>
      <c r="L4651" s="2">
        <f t="array" ref="L4651">XLOOKUP('Transaction Data'!$G4651,Product_Code,Unit_Price)</f>
        <v>7</v>
      </c>
      <c r="M4651" s="3">
        <f>'Transaction Data'!$F4651*'Transaction Data'!$K4651</f>
        <v>1320</v>
      </c>
      <c r="N4651" s="3">
        <f>'Transaction Data'!$F4651*'Transaction Data'!$L4651</f>
        <v>1848</v>
      </c>
      <c r="O4651" s="3">
        <f>'Transaction Data'!$N4651-'Transaction Data'!$M4651</f>
        <v>528</v>
      </c>
      <c r="P4651" s="2">
        <f>DATEDIF('Transaction Data'!$D4651,'Transaction Data'!$A4651,"y")</f>
        <v>72</v>
      </c>
      <c r="Q4651" s="2" t="str">
        <f>FLOOR('Transaction Data'!$P4651,15)&amp;"-"&amp;FLOOR('Transaction Data'!$P4651,15)+14</f>
        <v>60-74</v>
      </c>
      <c r="R4651" s="2" t="str">
        <f>IF('Transaction Data'!$L4651&lt;=10,"Less Expensive","Expensive")</f>
        <v>Less Expensive</v>
      </c>
      <c r="S4651" s="4">
        <f>WEEKDAY('Transaction Data'!$A4651)</f>
        <v>7</v>
      </c>
      <c r="T4651" s="2" t="str">
        <f>IF(WEEKDAY('Transaction Data'!$A4651,2)&lt;6,"Weekday","Weekend")</f>
        <v>Weekend</v>
      </c>
    </row>
    <row r="4652" ht="15.75" customHeight="1">
      <c r="A4652" s="1">
        <v>45321.0</v>
      </c>
      <c r="B4652" s="2" t="s">
        <v>4381</v>
      </c>
      <c r="C4652" s="2" t="s">
        <v>65</v>
      </c>
      <c r="D4652" s="1">
        <v>37597.0</v>
      </c>
      <c r="E4652" s="2" t="s">
        <v>37</v>
      </c>
      <c r="F4652" s="2">
        <v>23.0</v>
      </c>
      <c r="G4652" s="2" t="s">
        <v>23</v>
      </c>
      <c r="H4652" s="2" t="s">
        <v>34</v>
      </c>
      <c r="I4652" s="2" t="s">
        <v>25</v>
      </c>
      <c r="J4652" s="2" t="str">
        <f t="array" ref="J4652">XLOOKUP('Transaction Data'!$G4652,Product_Code,Biscuit_Brand)</f>
        <v>Cinnamon Swirls</v>
      </c>
      <c r="K4652" s="2">
        <f t="array" ref="K4652">XLOOKUP('Transaction Data'!$G4652,Product_Code,Cost)</f>
        <v>10</v>
      </c>
      <c r="L4652" s="2">
        <f t="array" ref="L4652">XLOOKUP('Transaction Data'!$G4652,Product_Code,Unit_Price)</f>
        <v>14</v>
      </c>
      <c r="M4652" s="3">
        <f>'Transaction Data'!$F4652*'Transaction Data'!$K4652</f>
        <v>230</v>
      </c>
      <c r="N4652" s="3">
        <f>'Transaction Data'!$F4652*'Transaction Data'!$L4652</f>
        <v>322</v>
      </c>
      <c r="O4652" s="3">
        <f>'Transaction Data'!$N4652-'Transaction Data'!$M4652</f>
        <v>92</v>
      </c>
      <c r="P4652" s="2">
        <f>DATEDIF('Transaction Data'!$D4652,'Transaction Data'!$A4652,"y")</f>
        <v>21</v>
      </c>
      <c r="Q4652" s="2" t="str">
        <f>FLOOR('Transaction Data'!$P4652,15)&amp;"-"&amp;FLOOR('Transaction Data'!$P4652,15)+14</f>
        <v>15-29</v>
      </c>
      <c r="R4652" s="2" t="str">
        <f>IF('Transaction Data'!$L4652&lt;=10,"Less Expensive","Expensive")</f>
        <v>Expensive</v>
      </c>
      <c r="S4652" s="4">
        <f>WEEKDAY('Transaction Data'!$A4652)</f>
        <v>3</v>
      </c>
      <c r="T4652" s="2" t="str">
        <f>IF(WEEKDAY('Transaction Data'!$A4652,2)&lt;6,"Weekday","Weekend")</f>
        <v>Weekday</v>
      </c>
    </row>
    <row r="4653" ht="15.75" customHeight="1">
      <c r="A4653" s="1">
        <v>45437.0</v>
      </c>
      <c r="B4653" s="2" t="s">
        <v>4382</v>
      </c>
      <c r="C4653" s="2" t="s">
        <v>69</v>
      </c>
      <c r="D4653" s="1">
        <v>22480.0</v>
      </c>
      <c r="E4653" s="2" t="s">
        <v>37</v>
      </c>
      <c r="F4653" s="2">
        <v>421.0</v>
      </c>
      <c r="G4653" s="2" t="s">
        <v>28</v>
      </c>
      <c r="H4653" s="2" t="s">
        <v>24</v>
      </c>
      <c r="I4653" s="2" t="s">
        <v>25</v>
      </c>
      <c r="J4653" s="2" t="str">
        <f t="array" ref="J4653">XLOOKUP('Transaction Data'!$G4653,Product_Code,Biscuit_Brand)</f>
        <v>Shortbread</v>
      </c>
      <c r="K4653" s="2">
        <f t="array" ref="K4653">XLOOKUP('Transaction Data'!$G4653,Product_Code,Cost)</f>
        <v>10</v>
      </c>
      <c r="L4653" s="2">
        <f t="array" ref="L4653">XLOOKUP('Transaction Data'!$G4653,Product_Code,Unit_Price)</f>
        <v>45</v>
      </c>
      <c r="M4653" s="3">
        <f>'Transaction Data'!$F4653*'Transaction Data'!$K4653</f>
        <v>4210</v>
      </c>
      <c r="N4653" s="3">
        <f>'Transaction Data'!$F4653*'Transaction Data'!$L4653</f>
        <v>18945</v>
      </c>
      <c r="O4653" s="3">
        <f>'Transaction Data'!$N4653-'Transaction Data'!$M4653</f>
        <v>14735</v>
      </c>
      <c r="P4653" s="2">
        <f>DATEDIF('Transaction Data'!$D4653,'Transaction Data'!$A4653,"y")</f>
        <v>62</v>
      </c>
      <c r="Q4653" s="2" t="str">
        <f>FLOOR('Transaction Data'!$P4653,15)&amp;"-"&amp;FLOOR('Transaction Data'!$P4653,15)+14</f>
        <v>60-74</v>
      </c>
      <c r="R4653" s="2" t="str">
        <f>IF('Transaction Data'!$L4653&lt;=10,"Less Expensive","Expensive")</f>
        <v>Expensive</v>
      </c>
      <c r="S4653" s="4">
        <f>WEEKDAY('Transaction Data'!$A4653)</f>
        <v>7</v>
      </c>
      <c r="T4653" s="2" t="str">
        <f>IF(WEEKDAY('Transaction Data'!$A4653,2)&lt;6,"Weekday","Weekend")</f>
        <v>Weekend</v>
      </c>
    </row>
    <row r="4654" ht="15.75" customHeight="1">
      <c r="A4654" s="1">
        <v>45467.0</v>
      </c>
      <c r="B4654" s="2" t="s">
        <v>4383</v>
      </c>
      <c r="C4654" s="2" t="s">
        <v>72</v>
      </c>
      <c r="D4654" s="1">
        <v>21411.0</v>
      </c>
      <c r="E4654" s="2" t="s">
        <v>63</v>
      </c>
      <c r="F4654" s="2">
        <v>241.0</v>
      </c>
      <c r="G4654" s="2" t="s">
        <v>28</v>
      </c>
      <c r="H4654" s="2" t="s">
        <v>29</v>
      </c>
      <c r="I4654" s="2" t="s">
        <v>25</v>
      </c>
      <c r="J4654" s="2" t="str">
        <f t="array" ref="J4654">XLOOKUP('Transaction Data'!$G4654,Product_Code,Biscuit_Brand)</f>
        <v>Shortbread</v>
      </c>
      <c r="K4654" s="2">
        <f t="array" ref="K4654">XLOOKUP('Transaction Data'!$G4654,Product_Code,Cost)</f>
        <v>10</v>
      </c>
      <c r="L4654" s="2">
        <f t="array" ref="L4654">XLOOKUP('Transaction Data'!$G4654,Product_Code,Unit_Price)</f>
        <v>45</v>
      </c>
      <c r="M4654" s="3">
        <f>'Transaction Data'!$F4654*'Transaction Data'!$K4654</f>
        <v>2410</v>
      </c>
      <c r="N4654" s="3">
        <f>'Transaction Data'!$F4654*'Transaction Data'!$L4654</f>
        <v>10845</v>
      </c>
      <c r="O4654" s="3">
        <f>'Transaction Data'!$N4654-'Transaction Data'!$M4654</f>
        <v>8435</v>
      </c>
      <c r="P4654" s="2">
        <f>DATEDIF('Transaction Data'!$D4654,'Transaction Data'!$A4654,"y")</f>
        <v>65</v>
      </c>
      <c r="Q4654" s="2" t="str">
        <f>FLOOR('Transaction Data'!$P4654,15)&amp;"-"&amp;FLOOR('Transaction Data'!$P4654,15)+14</f>
        <v>60-74</v>
      </c>
      <c r="R4654" s="2" t="str">
        <f>IF('Transaction Data'!$L4654&lt;=10,"Less Expensive","Expensive")</f>
        <v>Expensive</v>
      </c>
      <c r="S4654" s="4">
        <f>WEEKDAY('Transaction Data'!$A4654)</f>
        <v>2</v>
      </c>
      <c r="T4654" s="2" t="str">
        <f>IF(WEEKDAY('Transaction Data'!$A4654,2)&lt;6,"Weekday","Weekend")</f>
        <v>Weekday</v>
      </c>
    </row>
    <row r="4655" ht="15.75" customHeight="1">
      <c r="A4655" s="1">
        <v>45390.0</v>
      </c>
      <c r="B4655" s="2" t="s">
        <v>4384</v>
      </c>
      <c r="C4655" s="2" t="s">
        <v>47</v>
      </c>
      <c r="D4655" s="1">
        <v>23398.0</v>
      </c>
      <c r="E4655" s="2" t="s">
        <v>27</v>
      </c>
      <c r="F4655" s="2">
        <v>71.0</v>
      </c>
      <c r="G4655" s="2" t="s">
        <v>60</v>
      </c>
      <c r="H4655" s="2" t="s">
        <v>34</v>
      </c>
      <c r="I4655" s="2" t="s">
        <v>30</v>
      </c>
      <c r="J4655" s="2" t="str">
        <f t="array" ref="J4655">XLOOKUP('Transaction Data'!$G4655,Product_Code,Biscuit_Brand)</f>
        <v>Peanut Butter Bites</v>
      </c>
      <c r="K4655" s="2">
        <f t="array" ref="K4655">XLOOKUP('Transaction Data'!$G4655,Product_Code,Cost)</f>
        <v>5</v>
      </c>
      <c r="L4655" s="2">
        <f t="array" ref="L4655">XLOOKUP('Transaction Data'!$G4655,Product_Code,Unit_Price)</f>
        <v>7</v>
      </c>
      <c r="M4655" s="3">
        <f>'Transaction Data'!$F4655*'Transaction Data'!$K4655</f>
        <v>355</v>
      </c>
      <c r="N4655" s="3">
        <f>'Transaction Data'!$F4655*'Transaction Data'!$L4655</f>
        <v>497</v>
      </c>
      <c r="O4655" s="3">
        <f>'Transaction Data'!$N4655-'Transaction Data'!$M4655</f>
        <v>142</v>
      </c>
      <c r="P4655" s="2">
        <f>DATEDIF('Transaction Data'!$D4655,'Transaction Data'!$A4655,"y")</f>
        <v>60</v>
      </c>
      <c r="Q4655" s="2" t="str">
        <f>FLOOR('Transaction Data'!$P4655,15)&amp;"-"&amp;FLOOR('Transaction Data'!$P4655,15)+14</f>
        <v>60-74</v>
      </c>
      <c r="R4655" s="2" t="str">
        <f>IF('Transaction Data'!$L4655&lt;=10,"Less Expensive","Expensive")</f>
        <v>Less Expensive</v>
      </c>
      <c r="S4655" s="4">
        <f>WEEKDAY('Transaction Data'!$A4655)</f>
        <v>2</v>
      </c>
      <c r="T4655" s="2" t="str">
        <f>IF(WEEKDAY('Transaction Data'!$A4655,2)&lt;6,"Weekday","Weekend")</f>
        <v>Weekday</v>
      </c>
    </row>
    <row r="4656" ht="15.75" customHeight="1">
      <c r="A4656" s="1">
        <v>45441.0</v>
      </c>
      <c r="B4656" s="2" t="s">
        <v>4385</v>
      </c>
      <c r="C4656" s="2" t="s">
        <v>54</v>
      </c>
      <c r="D4656" s="1">
        <v>22970.0</v>
      </c>
      <c r="E4656" s="2" t="s">
        <v>22</v>
      </c>
      <c r="F4656" s="2">
        <v>24.0</v>
      </c>
      <c r="G4656" s="2" t="s">
        <v>23</v>
      </c>
      <c r="H4656" s="2" t="s">
        <v>24</v>
      </c>
      <c r="I4656" s="2" t="s">
        <v>25</v>
      </c>
      <c r="J4656" s="2" t="str">
        <f t="array" ref="J4656">XLOOKUP('Transaction Data'!$G4656,Product_Code,Biscuit_Brand)</f>
        <v>Cinnamon Swirls</v>
      </c>
      <c r="K4656" s="2">
        <f t="array" ref="K4656">XLOOKUP('Transaction Data'!$G4656,Product_Code,Cost)</f>
        <v>10</v>
      </c>
      <c r="L4656" s="2">
        <f t="array" ref="L4656">XLOOKUP('Transaction Data'!$G4656,Product_Code,Unit_Price)</f>
        <v>14</v>
      </c>
      <c r="M4656" s="3">
        <f>'Transaction Data'!$F4656*'Transaction Data'!$K4656</f>
        <v>240</v>
      </c>
      <c r="N4656" s="3">
        <f>'Transaction Data'!$F4656*'Transaction Data'!$L4656</f>
        <v>336</v>
      </c>
      <c r="O4656" s="3">
        <f>'Transaction Data'!$N4656-'Transaction Data'!$M4656</f>
        <v>96</v>
      </c>
      <c r="P4656" s="2">
        <f>DATEDIF('Transaction Data'!$D4656,'Transaction Data'!$A4656,"y")</f>
        <v>61</v>
      </c>
      <c r="Q4656" s="2" t="str">
        <f>FLOOR('Transaction Data'!$P4656,15)&amp;"-"&amp;FLOOR('Transaction Data'!$P4656,15)+14</f>
        <v>60-74</v>
      </c>
      <c r="R4656" s="2" t="str">
        <f>IF('Transaction Data'!$L4656&lt;=10,"Less Expensive","Expensive")</f>
        <v>Expensive</v>
      </c>
      <c r="S4656" s="4">
        <f>WEEKDAY('Transaction Data'!$A4656)</f>
        <v>4</v>
      </c>
      <c r="T4656" s="2" t="str">
        <f>IF(WEEKDAY('Transaction Data'!$A4656,2)&lt;6,"Weekday","Weekend")</f>
        <v>Weekday</v>
      </c>
    </row>
    <row r="4657" ht="15.75" customHeight="1">
      <c r="A4657" s="1">
        <v>45473.0</v>
      </c>
      <c r="B4657" s="2" t="s">
        <v>4386</v>
      </c>
      <c r="C4657" s="2" t="s">
        <v>78</v>
      </c>
      <c r="D4657" s="1">
        <v>33642.0</v>
      </c>
      <c r="E4657" s="2" t="s">
        <v>63</v>
      </c>
      <c r="F4657" s="2">
        <v>158.0</v>
      </c>
      <c r="G4657" s="2" t="s">
        <v>57</v>
      </c>
      <c r="H4657" s="2" t="s">
        <v>29</v>
      </c>
      <c r="I4657" s="2" t="s">
        <v>25</v>
      </c>
      <c r="J4657" s="2" t="str">
        <f t="array" ref="J4657">XLOOKUP('Transaction Data'!$G4657,Product_Code,Biscuit_Brand)</f>
        <v>Oatmeal Cookies</v>
      </c>
      <c r="K4657" s="2">
        <f t="array" ref="K4657">XLOOKUP('Transaction Data'!$G4657,Product_Code,Cost)</f>
        <v>19</v>
      </c>
      <c r="L4657" s="2">
        <f t="array" ref="L4657">XLOOKUP('Transaction Data'!$G4657,Product_Code,Unit_Price)</f>
        <v>23</v>
      </c>
      <c r="M4657" s="3">
        <f>'Transaction Data'!$F4657*'Transaction Data'!$K4657</f>
        <v>3002</v>
      </c>
      <c r="N4657" s="3">
        <f>'Transaction Data'!$F4657*'Transaction Data'!$L4657</f>
        <v>3634</v>
      </c>
      <c r="O4657" s="3">
        <f>'Transaction Data'!$N4657-'Transaction Data'!$M4657</f>
        <v>632</v>
      </c>
      <c r="P4657" s="2">
        <f>DATEDIF('Transaction Data'!$D4657,'Transaction Data'!$A4657,"y")</f>
        <v>32</v>
      </c>
      <c r="Q4657" s="2" t="str">
        <f>FLOOR('Transaction Data'!$P4657,15)&amp;"-"&amp;FLOOR('Transaction Data'!$P4657,15)+14</f>
        <v>30-44</v>
      </c>
      <c r="R4657" s="2" t="str">
        <f>IF('Transaction Data'!$L4657&lt;=10,"Less Expensive","Expensive")</f>
        <v>Expensive</v>
      </c>
      <c r="S4657" s="4">
        <f>WEEKDAY('Transaction Data'!$A4657)</f>
        <v>1</v>
      </c>
      <c r="T4657" s="2" t="str">
        <f>IF(WEEKDAY('Transaction Data'!$A4657,2)&lt;6,"Weekday","Weekend")</f>
        <v>Weekend</v>
      </c>
    </row>
    <row r="4658" ht="15.75" customHeight="1">
      <c r="A4658" s="1">
        <v>45461.0</v>
      </c>
      <c r="B4658" s="2" t="s">
        <v>4387</v>
      </c>
      <c r="C4658" s="2" t="s">
        <v>65</v>
      </c>
      <c r="D4658" s="1">
        <v>16561.0</v>
      </c>
      <c r="E4658" s="2" t="s">
        <v>27</v>
      </c>
      <c r="F4658" s="2">
        <v>380.0</v>
      </c>
      <c r="G4658" s="2" t="s">
        <v>61</v>
      </c>
      <c r="H4658" s="2" t="s">
        <v>34</v>
      </c>
      <c r="I4658" s="2" t="s">
        <v>25</v>
      </c>
      <c r="J4658" s="2" t="str">
        <f t="array" ref="J4658">XLOOKUP('Transaction Data'!$G4658,Product_Code,Biscuit_Brand)</f>
        <v>Choco Delight</v>
      </c>
      <c r="K4658" s="2">
        <f t="array" ref="K4658">XLOOKUP('Transaction Data'!$G4658,Product_Code,Cost)</f>
        <v>3</v>
      </c>
      <c r="L4658" s="2">
        <f t="array" ref="L4658">XLOOKUP('Transaction Data'!$G4658,Product_Code,Unit_Price)</f>
        <v>5</v>
      </c>
      <c r="M4658" s="3">
        <f>'Transaction Data'!$F4658*'Transaction Data'!$K4658</f>
        <v>1140</v>
      </c>
      <c r="N4658" s="3">
        <f>'Transaction Data'!$F4658*'Transaction Data'!$L4658</f>
        <v>1900</v>
      </c>
      <c r="O4658" s="3">
        <f>'Transaction Data'!$N4658-'Transaction Data'!$M4658</f>
        <v>760</v>
      </c>
      <c r="P4658" s="2">
        <f>DATEDIF('Transaction Data'!$D4658,'Transaction Data'!$A4658,"y")</f>
        <v>79</v>
      </c>
      <c r="Q4658" s="2" t="str">
        <f>FLOOR('Transaction Data'!$P4658,15)&amp;"-"&amp;FLOOR('Transaction Data'!$P4658,15)+14</f>
        <v>75-89</v>
      </c>
      <c r="R4658" s="2" t="str">
        <f>IF('Transaction Data'!$L4658&lt;=10,"Less Expensive","Expensive")</f>
        <v>Less Expensive</v>
      </c>
      <c r="S4658" s="4">
        <f>WEEKDAY('Transaction Data'!$A4658)</f>
        <v>3</v>
      </c>
      <c r="T4658" s="2" t="str">
        <f>IF(WEEKDAY('Transaction Data'!$A4658,2)&lt;6,"Weekday","Weekend")</f>
        <v>Weekday</v>
      </c>
    </row>
    <row r="4659" ht="15.75" customHeight="1">
      <c r="A4659" s="1">
        <v>45342.0</v>
      </c>
      <c r="B4659" s="2" t="s">
        <v>4388</v>
      </c>
      <c r="C4659" s="2" t="s">
        <v>47</v>
      </c>
      <c r="D4659" s="1">
        <v>24963.0</v>
      </c>
      <c r="E4659" s="2" t="s">
        <v>27</v>
      </c>
      <c r="F4659" s="2">
        <v>390.0</v>
      </c>
      <c r="G4659" s="2" t="s">
        <v>38</v>
      </c>
      <c r="H4659" s="2" t="s">
        <v>24</v>
      </c>
      <c r="I4659" s="2" t="s">
        <v>25</v>
      </c>
      <c r="J4659" s="2" t="str">
        <f t="array" ref="J4659">XLOOKUP('Transaction Data'!$G4659,Product_Code,Biscuit_Brand)</f>
        <v>Ginger Snaps</v>
      </c>
      <c r="K4659" s="2">
        <f t="array" ref="K4659">XLOOKUP('Transaction Data'!$G4659,Product_Code,Cost)</f>
        <v>14</v>
      </c>
      <c r="L4659" s="2">
        <f t="array" ref="L4659">XLOOKUP('Transaction Data'!$G4659,Product_Code,Unit_Price)</f>
        <v>28</v>
      </c>
      <c r="M4659" s="3">
        <f>'Transaction Data'!$F4659*'Transaction Data'!$K4659</f>
        <v>5460</v>
      </c>
      <c r="N4659" s="3">
        <f>'Transaction Data'!$F4659*'Transaction Data'!$L4659</f>
        <v>10920</v>
      </c>
      <c r="O4659" s="3">
        <f>'Transaction Data'!$N4659-'Transaction Data'!$M4659</f>
        <v>5460</v>
      </c>
      <c r="P4659" s="2">
        <f>DATEDIF('Transaction Data'!$D4659,'Transaction Data'!$A4659,"y")</f>
        <v>55</v>
      </c>
      <c r="Q4659" s="2" t="str">
        <f>FLOOR('Transaction Data'!$P4659,15)&amp;"-"&amp;FLOOR('Transaction Data'!$P4659,15)+14</f>
        <v>45-59</v>
      </c>
      <c r="R4659" s="2" t="str">
        <f>IF('Transaction Data'!$L4659&lt;=10,"Less Expensive","Expensive")</f>
        <v>Expensive</v>
      </c>
      <c r="S4659" s="4">
        <f>WEEKDAY('Transaction Data'!$A4659)</f>
        <v>3</v>
      </c>
      <c r="T4659" s="2" t="str">
        <f>IF(WEEKDAY('Transaction Data'!$A4659,2)&lt;6,"Weekday","Weekend")</f>
        <v>Weekday</v>
      </c>
    </row>
    <row r="4660" ht="15.75" customHeight="1">
      <c r="A4660" s="1">
        <v>45460.0</v>
      </c>
      <c r="B4660" s="2" t="s">
        <v>4389</v>
      </c>
      <c r="C4660" s="2" t="s">
        <v>78</v>
      </c>
      <c r="D4660" s="1">
        <v>26577.0</v>
      </c>
      <c r="E4660" s="2" t="s">
        <v>22</v>
      </c>
      <c r="F4660" s="2">
        <v>205.0</v>
      </c>
      <c r="G4660" s="2" t="s">
        <v>48</v>
      </c>
      <c r="H4660" s="2" t="s">
        <v>29</v>
      </c>
      <c r="I4660" s="2" t="s">
        <v>25</v>
      </c>
      <c r="J4660" s="2" t="str">
        <f t="array" ref="J4660">XLOOKUP('Transaction Data'!$G4660,Product_Code,Biscuit_Brand)</f>
        <v>Lemon Crisps</v>
      </c>
      <c r="K4660" s="2">
        <f t="array" ref="K4660">XLOOKUP('Transaction Data'!$G4660,Product_Code,Cost)</f>
        <v>7</v>
      </c>
      <c r="L4660" s="2">
        <f t="array" ref="L4660">XLOOKUP('Transaction Data'!$G4660,Product_Code,Unit_Price)</f>
        <v>9</v>
      </c>
      <c r="M4660" s="3">
        <f>'Transaction Data'!$F4660*'Transaction Data'!$K4660</f>
        <v>1435</v>
      </c>
      <c r="N4660" s="3">
        <f>'Transaction Data'!$F4660*'Transaction Data'!$L4660</f>
        <v>1845</v>
      </c>
      <c r="O4660" s="3">
        <f>'Transaction Data'!$N4660-'Transaction Data'!$M4660</f>
        <v>410</v>
      </c>
      <c r="P4660" s="2">
        <f>DATEDIF('Transaction Data'!$D4660,'Transaction Data'!$A4660,"y")</f>
        <v>51</v>
      </c>
      <c r="Q4660" s="2" t="str">
        <f>FLOOR('Transaction Data'!$P4660,15)&amp;"-"&amp;FLOOR('Transaction Data'!$P4660,15)+14</f>
        <v>45-59</v>
      </c>
      <c r="R4660" s="2" t="str">
        <f>IF('Transaction Data'!$L4660&lt;=10,"Less Expensive","Expensive")</f>
        <v>Less Expensive</v>
      </c>
      <c r="S4660" s="4">
        <f>WEEKDAY('Transaction Data'!$A4660)</f>
        <v>2</v>
      </c>
      <c r="T4660" s="2" t="str">
        <f>IF(WEEKDAY('Transaction Data'!$A4660,2)&lt;6,"Weekday","Weekend")</f>
        <v>Weekday</v>
      </c>
    </row>
    <row r="4661" ht="15.75" customHeight="1">
      <c r="A4661" s="1">
        <v>45427.0</v>
      </c>
      <c r="B4661" s="2" t="s">
        <v>4390</v>
      </c>
      <c r="C4661" s="2" t="s">
        <v>47</v>
      </c>
      <c r="D4661" s="1">
        <v>36121.0</v>
      </c>
      <c r="E4661" s="2" t="s">
        <v>22</v>
      </c>
      <c r="F4661" s="2">
        <v>142.0</v>
      </c>
      <c r="G4661" s="2" t="s">
        <v>38</v>
      </c>
      <c r="H4661" s="2" t="s">
        <v>34</v>
      </c>
      <c r="I4661" s="2" t="s">
        <v>25</v>
      </c>
      <c r="J4661" s="2" t="str">
        <f t="array" ref="J4661">XLOOKUP('Transaction Data'!$G4661,Product_Code,Biscuit_Brand)</f>
        <v>Ginger Snaps</v>
      </c>
      <c r="K4661" s="2">
        <f t="array" ref="K4661">XLOOKUP('Transaction Data'!$G4661,Product_Code,Cost)</f>
        <v>14</v>
      </c>
      <c r="L4661" s="2">
        <f t="array" ref="L4661">XLOOKUP('Transaction Data'!$G4661,Product_Code,Unit_Price)</f>
        <v>28</v>
      </c>
      <c r="M4661" s="3">
        <f>'Transaction Data'!$F4661*'Transaction Data'!$K4661</f>
        <v>1988</v>
      </c>
      <c r="N4661" s="3">
        <f>'Transaction Data'!$F4661*'Transaction Data'!$L4661</f>
        <v>3976</v>
      </c>
      <c r="O4661" s="3">
        <f>'Transaction Data'!$N4661-'Transaction Data'!$M4661</f>
        <v>1988</v>
      </c>
      <c r="P4661" s="2">
        <f>DATEDIF('Transaction Data'!$D4661,'Transaction Data'!$A4661,"y")</f>
        <v>25</v>
      </c>
      <c r="Q4661" s="2" t="str">
        <f>FLOOR('Transaction Data'!$P4661,15)&amp;"-"&amp;FLOOR('Transaction Data'!$P4661,15)+14</f>
        <v>15-29</v>
      </c>
      <c r="R4661" s="2" t="str">
        <f>IF('Transaction Data'!$L4661&lt;=10,"Less Expensive","Expensive")</f>
        <v>Expensive</v>
      </c>
      <c r="S4661" s="4">
        <f>WEEKDAY('Transaction Data'!$A4661)</f>
        <v>4</v>
      </c>
      <c r="T4661" s="2" t="str">
        <f>IF(WEEKDAY('Transaction Data'!$A4661,2)&lt;6,"Weekday","Weekend")</f>
        <v>Weekday</v>
      </c>
    </row>
    <row r="4662" ht="15.75" customHeight="1">
      <c r="A4662" s="1">
        <v>45490.0</v>
      </c>
      <c r="B4662" s="2" t="s">
        <v>4391</v>
      </c>
      <c r="C4662" s="2" t="s">
        <v>72</v>
      </c>
      <c r="D4662" s="1">
        <v>28151.0</v>
      </c>
      <c r="E4662" s="2" t="s">
        <v>63</v>
      </c>
      <c r="F4662" s="2">
        <v>304.0</v>
      </c>
      <c r="G4662" s="2" t="s">
        <v>60</v>
      </c>
      <c r="H4662" s="2" t="s">
        <v>24</v>
      </c>
      <c r="I4662" s="2" t="s">
        <v>25</v>
      </c>
      <c r="J4662" s="2" t="str">
        <f t="array" ref="J4662">XLOOKUP('Transaction Data'!$G4662,Product_Code,Biscuit_Brand)</f>
        <v>Peanut Butter Bites</v>
      </c>
      <c r="K4662" s="2">
        <f t="array" ref="K4662">XLOOKUP('Transaction Data'!$G4662,Product_Code,Cost)</f>
        <v>5</v>
      </c>
      <c r="L4662" s="2">
        <f t="array" ref="L4662">XLOOKUP('Transaction Data'!$G4662,Product_Code,Unit_Price)</f>
        <v>7</v>
      </c>
      <c r="M4662" s="3">
        <f>'Transaction Data'!$F4662*'Transaction Data'!$K4662</f>
        <v>1520</v>
      </c>
      <c r="N4662" s="3">
        <f>'Transaction Data'!$F4662*'Transaction Data'!$L4662</f>
        <v>2128</v>
      </c>
      <c r="O4662" s="3">
        <f>'Transaction Data'!$N4662-'Transaction Data'!$M4662</f>
        <v>608</v>
      </c>
      <c r="P4662" s="2">
        <f>DATEDIF('Transaction Data'!$D4662,'Transaction Data'!$A4662,"y")</f>
        <v>47</v>
      </c>
      <c r="Q4662" s="2" t="str">
        <f>FLOOR('Transaction Data'!$P4662,15)&amp;"-"&amp;FLOOR('Transaction Data'!$P4662,15)+14</f>
        <v>45-59</v>
      </c>
      <c r="R4662" s="2" t="str">
        <f>IF('Transaction Data'!$L4662&lt;=10,"Less Expensive","Expensive")</f>
        <v>Less Expensive</v>
      </c>
      <c r="S4662" s="4">
        <f>WEEKDAY('Transaction Data'!$A4662)</f>
        <v>4</v>
      </c>
      <c r="T4662" s="2" t="str">
        <f>IF(WEEKDAY('Transaction Data'!$A4662,2)&lt;6,"Weekday","Weekend")</f>
        <v>Weekday</v>
      </c>
    </row>
    <row r="4663" ht="15.75" customHeight="1">
      <c r="A4663" s="1">
        <v>45301.0</v>
      </c>
      <c r="B4663" s="2" t="s">
        <v>4392</v>
      </c>
      <c r="C4663" s="2" t="s">
        <v>41</v>
      </c>
      <c r="D4663" s="1">
        <v>35495.0</v>
      </c>
      <c r="E4663" s="2" t="s">
        <v>63</v>
      </c>
      <c r="F4663" s="2">
        <v>103.0</v>
      </c>
      <c r="G4663" s="2" t="s">
        <v>38</v>
      </c>
      <c r="H4663" s="2" t="s">
        <v>29</v>
      </c>
      <c r="I4663" s="2" t="s">
        <v>25</v>
      </c>
      <c r="J4663" s="2" t="str">
        <f t="array" ref="J4663">XLOOKUP('Transaction Data'!$G4663,Product_Code,Biscuit_Brand)</f>
        <v>Ginger Snaps</v>
      </c>
      <c r="K4663" s="2">
        <f t="array" ref="K4663">XLOOKUP('Transaction Data'!$G4663,Product_Code,Cost)</f>
        <v>14</v>
      </c>
      <c r="L4663" s="2">
        <f t="array" ref="L4663">XLOOKUP('Transaction Data'!$G4663,Product_Code,Unit_Price)</f>
        <v>28</v>
      </c>
      <c r="M4663" s="3">
        <f>'Transaction Data'!$F4663*'Transaction Data'!$K4663</f>
        <v>1442</v>
      </c>
      <c r="N4663" s="3">
        <f>'Transaction Data'!$F4663*'Transaction Data'!$L4663</f>
        <v>2884</v>
      </c>
      <c r="O4663" s="3">
        <f>'Transaction Data'!$N4663-'Transaction Data'!$M4663</f>
        <v>1442</v>
      </c>
      <c r="P4663" s="2">
        <f>DATEDIF('Transaction Data'!$D4663,'Transaction Data'!$A4663,"y")</f>
        <v>26</v>
      </c>
      <c r="Q4663" s="2" t="str">
        <f>FLOOR('Transaction Data'!$P4663,15)&amp;"-"&amp;FLOOR('Transaction Data'!$P4663,15)+14</f>
        <v>15-29</v>
      </c>
      <c r="R4663" s="2" t="str">
        <f>IF('Transaction Data'!$L4663&lt;=10,"Less Expensive","Expensive")</f>
        <v>Expensive</v>
      </c>
      <c r="S4663" s="4">
        <f>WEEKDAY('Transaction Data'!$A4663)</f>
        <v>4</v>
      </c>
      <c r="T4663" s="2" t="str">
        <f>IF(WEEKDAY('Transaction Data'!$A4663,2)&lt;6,"Weekday","Weekend")</f>
        <v>Weekday</v>
      </c>
    </row>
    <row r="4664" ht="15.75" customHeight="1">
      <c r="A4664" s="1">
        <v>45407.0</v>
      </c>
      <c r="B4664" s="2" t="s">
        <v>4393</v>
      </c>
      <c r="C4664" s="2" t="s">
        <v>78</v>
      </c>
      <c r="D4664" s="1">
        <v>18018.0</v>
      </c>
      <c r="E4664" s="2" t="s">
        <v>37</v>
      </c>
      <c r="F4664" s="2">
        <v>254.0</v>
      </c>
      <c r="G4664" s="2" t="s">
        <v>28</v>
      </c>
      <c r="H4664" s="2" t="s">
        <v>34</v>
      </c>
      <c r="I4664" s="2" t="s">
        <v>25</v>
      </c>
      <c r="J4664" s="2" t="str">
        <f t="array" ref="J4664">XLOOKUP('Transaction Data'!$G4664,Product_Code,Biscuit_Brand)</f>
        <v>Shortbread</v>
      </c>
      <c r="K4664" s="2">
        <f t="array" ref="K4664">XLOOKUP('Transaction Data'!$G4664,Product_Code,Cost)</f>
        <v>10</v>
      </c>
      <c r="L4664" s="2">
        <f t="array" ref="L4664">XLOOKUP('Transaction Data'!$G4664,Product_Code,Unit_Price)</f>
        <v>45</v>
      </c>
      <c r="M4664" s="3">
        <f>'Transaction Data'!$F4664*'Transaction Data'!$K4664</f>
        <v>2540</v>
      </c>
      <c r="N4664" s="3">
        <f>'Transaction Data'!$F4664*'Transaction Data'!$L4664</f>
        <v>11430</v>
      </c>
      <c r="O4664" s="3">
        <f>'Transaction Data'!$N4664-'Transaction Data'!$M4664</f>
        <v>8890</v>
      </c>
      <c r="P4664" s="2">
        <f>DATEDIF('Transaction Data'!$D4664,'Transaction Data'!$A4664,"y")</f>
        <v>74</v>
      </c>
      <c r="Q4664" s="2" t="str">
        <f>FLOOR('Transaction Data'!$P4664,15)&amp;"-"&amp;FLOOR('Transaction Data'!$P4664,15)+14</f>
        <v>60-74</v>
      </c>
      <c r="R4664" s="2" t="str">
        <f>IF('Transaction Data'!$L4664&lt;=10,"Less Expensive","Expensive")</f>
        <v>Expensive</v>
      </c>
      <c r="S4664" s="4">
        <f>WEEKDAY('Transaction Data'!$A4664)</f>
        <v>5</v>
      </c>
      <c r="T4664" s="2" t="str">
        <f>IF(WEEKDAY('Transaction Data'!$A4664,2)&lt;6,"Weekday","Weekend")</f>
        <v>Weekday</v>
      </c>
    </row>
    <row r="4665" ht="15.75" customHeight="1">
      <c r="A4665" s="1">
        <v>45438.0</v>
      </c>
      <c r="B4665" s="2" t="s">
        <v>4394</v>
      </c>
      <c r="C4665" s="2" t="s">
        <v>47</v>
      </c>
      <c r="D4665" s="1">
        <v>23995.0</v>
      </c>
      <c r="E4665" s="2" t="s">
        <v>22</v>
      </c>
      <c r="F4665" s="2">
        <v>203.0</v>
      </c>
      <c r="G4665" s="2" t="s">
        <v>57</v>
      </c>
      <c r="H4665" s="2" t="s">
        <v>24</v>
      </c>
      <c r="I4665" s="2" t="s">
        <v>25</v>
      </c>
      <c r="J4665" s="2" t="str">
        <f t="array" ref="J4665">XLOOKUP('Transaction Data'!$G4665,Product_Code,Biscuit_Brand)</f>
        <v>Oatmeal Cookies</v>
      </c>
      <c r="K4665" s="2">
        <f t="array" ref="K4665">XLOOKUP('Transaction Data'!$G4665,Product_Code,Cost)</f>
        <v>19</v>
      </c>
      <c r="L4665" s="2">
        <f t="array" ref="L4665">XLOOKUP('Transaction Data'!$G4665,Product_Code,Unit_Price)</f>
        <v>23</v>
      </c>
      <c r="M4665" s="3">
        <f>'Transaction Data'!$F4665*'Transaction Data'!$K4665</f>
        <v>3857</v>
      </c>
      <c r="N4665" s="3">
        <f>'Transaction Data'!$F4665*'Transaction Data'!$L4665</f>
        <v>4669</v>
      </c>
      <c r="O4665" s="3">
        <f>'Transaction Data'!$N4665-'Transaction Data'!$M4665</f>
        <v>812</v>
      </c>
      <c r="P4665" s="2">
        <f>DATEDIF('Transaction Data'!$D4665,'Transaction Data'!$A4665,"y")</f>
        <v>58</v>
      </c>
      <c r="Q4665" s="2" t="str">
        <f>FLOOR('Transaction Data'!$P4665,15)&amp;"-"&amp;FLOOR('Transaction Data'!$P4665,15)+14</f>
        <v>45-59</v>
      </c>
      <c r="R4665" s="2" t="str">
        <f>IF('Transaction Data'!$L4665&lt;=10,"Less Expensive","Expensive")</f>
        <v>Expensive</v>
      </c>
      <c r="S4665" s="4">
        <f>WEEKDAY('Transaction Data'!$A4665)</f>
        <v>1</v>
      </c>
      <c r="T4665" s="2" t="str">
        <f>IF(WEEKDAY('Transaction Data'!$A4665,2)&lt;6,"Weekday","Weekend")</f>
        <v>Weekend</v>
      </c>
    </row>
    <row r="4666" ht="15.75" customHeight="1">
      <c r="A4666" s="1">
        <v>45385.0</v>
      </c>
      <c r="B4666" s="2" t="s">
        <v>4395</v>
      </c>
      <c r="C4666" s="2" t="s">
        <v>72</v>
      </c>
      <c r="D4666" s="1">
        <v>25599.0</v>
      </c>
      <c r="E4666" s="2" t="s">
        <v>37</v>
      </c>
      <c r="F4666" s="2">
        <v>175.0</v>
      </c>
      <c r="G4666" s="2" t="s">
        <v>44</v>
      </c>
      <c r="H4666" s="2" t="s">
        <v>29</v>
      </c>
      <c r="I4666" s="2" t="s">
        <v>25</v>
      </c>
      <c r="J4666" s="2" t="str">
        <f t="array" ref="J4666">XLOOKUP('Transaction Data'!$G4666,Product_Code,Biscuit_Brand)</f>
        <v>Butter Crunch</v>
      </c>
      <c r="K4666" s="2">
        <f t="array" ref="K4666">XLOOKUP('Transaction Data'!$G4666,Product_Code,Cost)</f>
        <v>10</v>
      </c>
      <c r="L4666" s="2">
        <f t="array" ref="L4666">XLOOKUP('Transaction Data'!$G4666,Product_Code,Unit_Price)</f>
        <v>11</v>
      </c>
      <c r="M4666" s="3">
        <f>'Transaction Data'!$F4666*'Transaction Data'!$K4666</f>
        <v>1750</v>
      </c>
      <c r="N4666" s="3">
        <f>'Transaction Data'!$F4666*'Transaction Data'!$L4666</f>
        <v>1925</v>
      </c>
      <c r="O4666" s="3">
        <f>'Transaction Data'!$N4666-'Transaction Data'!$M4666</f>
        <v>175</v>
      </c>
      <c r="P4666" s="2">
        <f>DATEDIF('Transaction Data'!$D4666,'Transaction Data'!$A4666,"y")</f>
        <v>54</v>
      </c>
      <c r="Q4666" s="2" t="str">
        <f>FLOOR('Transaction Data'!$P4666,15)&amp;"-"&amp;FLOOR('Transaction Data'!$P4666,15)+14</f>
        <v>45-59</v>
      </c>
      <c r="R4666" s="2" t="str">
        <f>IF('Transaction Data'!$L4666&lt;=10,"Less Expensive","Expensive")</f>
        <v>Expensive</v>
      </c>
      <c r="S4666" s="4">
        <f>WEEKDAY('Transaction Data'!$A4666)</f>
        <v>4</v>
      </c>
      <c r="T4666" s="2" t="str">
        <f>IF(WEEKDAY('Transaction Data'!$A4666,2)&lt;6,"Weekday","Weekend")</f>
        <v>Weekday</v>
      </c>
    </row>
    <row r="4667" ht="15.75" customHeight="1">
      <c r="A4667" s="1">
        <v>45419.0</v>
      </c>
      <c r="B4667" s="2" t="s">
        <v>4396</v>
      </c>
      <c r="C4667" s="2" t="s">
        <v>51</v>
      </c>
      <c r="D4667" s="1">
        <v>33399.0</v>
      </c>
      <c r="E4667" s="2" t="s">
        <v>22</v>
      </c>
      <c r="F4667" s="2">
        <v>271.0</v>
      </c>
      <c r="G4667" s="2" t="s">
        <v>61</v>
      </c>
      <c r="H4667" s="2" t="s">
        <v>34</v>
      </c>
      <c r="I4667" s="2" t="s">
        <v>25</v>
      </c>
      <c r="J4667" s="2" t="str">
        <f t="array" ref="J4667">XLOOKUP('Transaction Data'!$G4667,Product_Code,Biscuit_Brand)</f>
        <v>Choco Delight</v>
      </c>
      <c r="K4667" s="2">
        <f t="array" ref="K4667">XLOOKUP('Transaction Data'!$G4667,Product_Code,Cost)</f>
        <v>3</v>
      </c>
      <c r="L4667" s="2">
        <f t="array" ref="L4667">XLOOKUP('Transaction Data'!$G4667,Product_Code,Unit_Price)</f>
        <v>5</v>
      </c>
      <c r="M4667" s="3">
        <f>'Transaction Data'!$F4667*'Transaction Data'!$K4667</f>
        <v>813</v>
      </c>
      <c r="N4667" s="3">
        <f>'Transaction Data'!$F4667*'Transaction Data'!$L4667</f>
        <v>1355</v>
      </c>
      <c r="O4667" s="3">
        <f>'Transaction Data'!$N4667-'Transaction Data'!$M4667</f>
        <v>542</v>
      </c>
      <c r="P4667" s="2">
        <f>DATEDIF('Transaction Data'!$D4667,'Transaction Data'!$A4667,"y")</f>
        <v>32</v>
      </c>
      <c r="Q4667" s="2" t="str">
        <f>FLOOR('Transaction Data'!$P4667,15)&amp;"-"&amp;FLOOR('Transaction Data'!$P4667,15)+14</f>
        <v>30-44</v>
      </c>
      <c r="R4667" s="2" t="str">
        <f>IF('Transaction Data'!$L4667&lt;=10,"Less Expensive","Expensive")</f>
        <v>Less Expensive</v>
      </c>
      <c r="S4667" s="4">
        <f>WEEKDAY('Transaction Data'!$A4667)</f>
        <v>3</v>
      </c>
      <c r="T4667" s="2" t="str">
        <f>IF(WEEKDAY('Transaction Data'!$A4667,2)&lt;6,"Weekday","Weekend")</f>
        <v>Weekday</v>
      </c>
    </row>
    <row r="4668" ht="15.75" customHeight="1">
      <c r="A4668" s="1">
        <v>45433.0</v>
      </c>
      <c r="B4668" s="2" t="s">
        <v>1246</v>
      </c>
      <c r="C4668" s="2" t="s">
        <v>47</v>
      </c>
      <c r="D4668" s="1">
        <v>33006.0</v>
      </c>
      <c r="E4668" s="2" t="s">
        <v>37</v>
      </c>
      <c r="F4668" s="2">
        <v>456.0</v>
      </c>
      <c r="G4668" s="2" t="s">
        <v>55</v>
      </c>
      <c r="H4668" s="2" t="s">
        <v>24</v>
      </c>
      <c r="I4668" s="2" t="s">
        <v>25</v>
      </c>
      <c r="J4668" s="2" t="str">
        <f t="array" ref="J4668">XLOOKUP('Transaction Data'!$G4668,Product_Code,Biscuit_Brand)</f>
        <v>Vanilla Wafers</v>
      </c>
      <c r="K4668" s="2">
        <f t="array" ref="K4668">XLOOKUP('Transaction Data'!$G4668,Product_Code,Cost)</f>
        <v>18</v>
      </c>
      <c r="L4668" s="2">
        <f t="array" ref="L4668">XLOOKUP('Transaction Data'!$G4668,Product_Code,Unit_Price)</f>
        <v>36</v>
      </c>
      <c r="M4668" s="3">
        <f>'Transaction Data'!$F4668*'Transaction Data'!$K4668</f>
        <v>8208</v>
      </c>
      <c r="N4668" s="3">
        <f>'Transaction Data'!$F4668*'Transaction Data'!$L4668</f>
        <v>16416</v>
      </c>
      <c r="O4668" s="3">
        <f>'Transaction Data'!$N4668-'Transaction Data'!$M4668</f>
        <v>8208</v>
      </c>
      <c r="P4668" s="2">
        <f>DATEDIF('Transaction Data'!$D4668,'Transaction Data'!$A4668,"y")</f>
        <v>34</v>
      </c>
      <c r="Q4668" s="2" t="str">
        <f>FLOOR('Transaction Data'!$P4668,15)&amp;"-"&amp;FLOOR('Transaction Data'!$P4668,15)+14</f>
        <v>30-44</v>
      </c>
      <c r="R4668" s="2" t="str">
        <f>IF('Transaction Data'!$L4668&lt;=10,"Less Expensive","Expensive")</f>
        <v>Expensive</v>
      </c>
      <c r="S4668" s="4">
        <f>WEEKDAY('Transaction Data'!$A4668)</f>
        <v>3</v>
      </c>
      <c r="T4668" s="2" t="str">
        <f>IF(WEEKDAY('Transaction Data'!$A4668,2)&lt;6,"Weekday","Weekend")</f>
        <v>Weekday</v>
      </c>
    </row>
    <row r="4669" ht="15.75" customHeight="1">
      <c r="A4669" s="1">
        <v>45501.0</v>
      </c>
      <c r="B4669" s="2" t="s">
        <v>4397</v>
      </c>
      <c r="C4669" s="2" t="s">
        <v>51</v>
      </c>
      <c r="D4669" s="1">
        <v>17463.0</v>
      </c>
      <c r="E4669" s="2" t="s">
        <v>37</v>
      </c>
      <c r="F4669" s="2">
        <v>199.0</v>
      </c>
      <c r="G4669" s="2" t="s">
        <v>28</v>
      </c>
      <c r="H4669" s="2" t="s">
        <v>29</v>
      </c>
      <c r="I4669" s="2" t="s">
        <v>30</v>
      </c>
      <c r="J4669" s="2" t="str">
        <f t="array" ref="J4669">XLOOKUP('Transaction Data'!$G4669,Product_Code,Biscuit_Brand)</f>
        <v>Shortbread</v>
      </c>
      <c r="K4669" s="2">
        <f t="array" ref="K4669">XLOOKUP('Transaction Data'!$G4669,Product_Code,Cost)</f>
        <v>10</v>
      </c>
      <c r="L4669" s="2">
        <f t="array" ref="L4669">XLOOKUP('Transaction Data'!$G4669,Product_Code,Unit_Price)</f>
        <v>45</v>
      </c>
      <c r="M4669" s="3">
        <f>'Transaction Data'!$F4669*'Transaction Data'!$K4669</f>
        <v>1990</v>
      </c>
      <c r="N4669" s="3">
        <f>'Transaction Data'!$F4669*'Transaction Data'!$L4669</f>
        <v>8955</v>
      </c>
      <c r="O4669" s="3">
        <f>'Transaction Data'!$N4669-'Transaction Data'!$M4669</f>
        <v>6965</v>
      </c>
      <c r="P4669" s="2">
        <f>DATEDIF('Transaction Data'!$D4669,'Transaction Data'!$A4669,"y")</f>
        <v>76</v>
      </c>
      <c r="Q4669" s="2" t="str">
        <f>FLOOR('Transaction Data'!$P4669,15)&amp;"-"&amp;FLOOR('Transaction Data'!$P4669,15)+14</f>
        <v>75-89</v>
      </c>
      <c r="R4669" s="2" t="str">
        <f>IF('Transaction Data'!$L4669&lt;=10,"Less Expensive","Expensive")</f>
        <v>Expensive</v>
      </c>
      <c r="S4669" s="4">
        <f>WEEKDAY('Transaction Data'!$A4669)</f>
        <v>1</v>
      </c>
      <c r="T4669" s="2" t="str">
        <f>IF(WEEKDAY('Transaction Data'!$A4669,2)&lt;6,"Weekday","Weekend")</f>
        <v>Weekend</v>
      </c>
    </row>
    <row r="4670" ht="15.75" customHeight="1">
      <c r="A4670" s="1">
        <v>45464.0</v>
      </c>
      <c r="B4670" s="2" t="s">
        <v>4398</v>
      </c>
      <c r="C4670" s="2" t="s">
        <v>41</v>
      </c>
      <c r="D4670" s="1">
        <v>27803.0</v>
      </c>
      <c r="E4670" s="2" t="s">
        <v>37</v>
      </c>
      <c r="F4670" s="2">
        <v>301.0</v>
      </c>
      <c r="G4670" s="2" t="s">
        <v>28</v>
      </c>
      <c r="H4670" s="2" t="s">
        <v>34</v>
      </c>
      <c r="I4670" s="2" t="s">
        <v>25</v>
      </c>
      <c r="J4670" s="2" t="str">
        <f t="array" ref="J4670">XLOOKUP('Transaction Data'!$G4670,Product_Code,Biscuit_Brand)</f>
        <v>Shortbread</v>
      </c>
      <c r="K4670" s="2">
        <f t="array" ref="K4670">XLOOKUP('Transaction Data'!$G4670,Product_Code,Cost)</f>
        <v>10</v>
      </c>
      <c r="L4670" s="2">
        <f t="array" ref="L4670">XLOOKUP('Transaction Data'!$G4670,Product_Code,Unit_Price)</f>
        <v>45</v>
      </c>
      <c r="M4670" s="3">
        <f>'Transaction Data'!$F4670*'Transaction Data'!$K4670</f>
        <v>3010</v>
      </c>
      <c r="N4670" s="3">
        <f>'Transaction Data'!$F4670*'Transaction Data'!$L4670</f>
        <v>13545</v>
      </c>
      <c r="O4670" s="3">
        <f>'Transaction Data'!$N4670-'Transaction Data'!$M4670</f>
        <v>10535</v>
      </c>
      <c r="P4670" s="2">
        <f>DATEDIF('Transaction Data'!$D4670,'Transaction Data'!$A4670,"y")</f>
        <v>48</v>
      </c>
      <c r="Q4670" s="2" t="str">
        <f>FLOOR('Transaction Data'!$P4670,15)&amp;"-"&amp;FLOOR('Transaction Data'!$P4670,15)+14</f>
        <v>45-59</v>
      </c>
      <c r="R4670" s="2" t="str">
        <f>IF('Transaction Data'!$L4670&lt;=10,"Less Expensive","Expensive")</f>
        <v>Expensive</v>
      </c>
      <c r="S4670" s="4">
        <f>WEEKDAY('Transaction Data'!$A4670)</f>
        <v>6</v>
      </c>
      <c r="T4670" s="2" t="str">
        <f>IF(WEEKDAY('Transaction Data'!$A4670,2)&lt;6,"Weekday","Weekend")</f>
        <v>Weekday</v>
      </c>
    </row>
    <row r="4671" ht="15.75" customHeight="1">
      <c r="A4671" s="1">
        <v>45309.0</v>
      </c>
      <c r="B4671" s="2" t="s">
        <v>4399</v>
      </c>
      <c r="C4671" s="2" t="s">
        <v>69</v>
      </c>
      <c r="D4671" s="1">
        <v>24528.0</v>
      </c>
      <c r="E4671" s="2" t="s">
        <v>27</v>
      </c>
      <c r="F4671" s="2">
        <v>95.0</v>
      </c>
      <c r="G4671" s="2" t="s">
        <v>38</v>
      </c>
      <c r="H4671" s="2" t="s">
        <v>24</v>
      </c>
      <c r="I4671" s="2" t="s">
        <v>25</v>
      </c>
      <c r="J4671" s="2" t="str">
        <f t="array" ref="J4671">XLOOKUP('Transaction Data'!$G4671,Product_Code,Biscuit_Brand)</f>
        <v>Ginger Snaps</v>
      </c>
      <c r="K4671" s="2">
        <f t="array" ref="K4671">XLOOKUP('Transaction Data'!$G4671,Product_Code,Cost)</f>
        <v>14</v>
      </c>
      <c r="L4671" s="2">
        <f t="array" ref="L4671">XLOOKUP('Transaction Data'!$G4671,Product_Code,Unit_Price)</f>
        <v>28</v>
      </c>
      <c r="M4671" s="3">
        <f>'Transaction Data'!$F4671*'Transaction Data'!$K4671</f>
        <v>1330</v>
      </c>
      <c r="N4671" s="3">
        <f>'Transaction Data'!$F4671*'Transaction Data'!$L4671</f>
        <v>2660</v>
      </c>
      <c r="O4671" s="3">
        <f>'Transaction Data'!$N4671-'Transaction Data'!$M4671</f>
        <v>1330</v>
      </c>
      <c r="P4671" s="2">
        <f>DATEDIF('Transaction Data'!$D4671,'Transaction Data'!$A4671,"y")</f>
        <v>56</v>
      </c>
      <c r="Q4671" s="2" t="str">
        <f>FLOOR('Transaction Data'!$P4671,15)&amp;"-"&amp;FLOOR('Transaction Data'!$P4671,15)+14</f>
        <v>45-59</v>
      </c>
      <c r="R4671" s="2" t="str">
        <f>IF('Transaction Data'!$L4671&lt;=10,"Less Expensive","Expensive")</f>
        <v>Expensive</v>
      </c>
      <c r="S4671" s="4">
        <f>WEEKDAY('Transaction Data'!$A4671)</f>
        <v>5</v>
      </c>
      <c r="T4671" s="2" t="str">
        <f>IF(WEEKDAY('Transaction Data'!$A4671,2)&lt;6,"Weekday","Weekend")</f>
        <v>Weekday</v>
      </c>
    </row>
    <row r="4672" ht="15.75" customHeight="1">
      <c r="A4672" s="1">
        <v>45392.0</v>
      </c>
      <c r="B4672" s="2" t="s">
        <v>4400</v>
      </c>
      <c r="C4672" s="2" t="s">
        <v>32</v>
      </c>
      <c r="D4672" s="1">
        <v>25755.0</v>
      </c>
      <c r="E4672" s="2" t="s">
        <v>22</v>
      </c>
      <c r="F4672" s="2">
        <v>17.0</v>
      </c>
      <c r="G4672" s="2" t="s">
        <v>28</v>
      </c>
      <c r="H4672" s="2" t="s">
        <v>29</v>
      </c>
      <c r="I4672" s="2" t="s">
        <v>25</v>
      </c>
      <c r="J4672" s="2" t="str">
        <f t="array" ref="J4672">XLOOKUP('Transaction Data'!$G4672,Product_Code,Biscuit_Brand)</f>
        <v>Shortbread</v>
      </c>
      <c r="K4672" s="2">
        <f t="array" ref="K4672">XLOOKUP('Transaction Data'!$G4672,Product_Code,Cost)</f>
        <v>10</v>
      </c>
      <c r="L4672" s="2">
        <f t="array" ref="L4672">XLOOKUP('Transaction Data'!$G4672,Product_Code,Unit_Price)</f>
        <v>45</v>
      </c>
      <c r="M4672" s="3">
        <f>'Transaction Data'!$F4672*'Transaction Data'!$K4672</f>
        <v>170</v>
      </c>
      <c r="N4672" s="3">
        <f>'Transaction Data'!$F4672*'Transaction Data'!$L4672</f>
        <v>765</v>
      </c>
      <c r="O4672" s="3">
        <f>'Transaction Data'!$N4672-'Transaction Data'!$M4672</f>
        <v>595</v>
      </c>
      <c r="P4672" s="2">
        <f>DATEDIF('Transaction Data'!$D4672,'Transaction Data'!$A4672,"y")</f>
        <v>53</v>
      </c>
      <c r="Q4672" s="2" t="str">
        <f>FLOOR('Transaction Data'!$P4672,15)&amp;"-"&amp;FLOOR('Transaction Data'!$P4672,15)+14</f>
        <v>45-59</v>
      </c>
      <c r="R4672" s="2" t="str">
        <f>IF('Transaction Data'!$L4672&lt;=10,"Less Expensive","Expensive")</f>
        <v>Expensive</v>
      </c>
      <c r="S4672" s="4">
        <f>WEEKDAY('Transaction Data'!$A4672)</f>
        <v>4</v>
      </c>
      <c r="T4672" s="2" t="str">
        <f>IF(WEEKDAY('Transaction Data'!$A4672,2)&lt;6,"Weekday","Weekend")</f>
        <v>Weekday</v>
      </c>
    </row>
    <row r="4673" ht="15.75" customHeight="1">
      <c r="A4673" s="1">
        <v>45390.0</v>
      </c>
      <c r="B4673" s="2" t="s">
        <v>4401</v>
      </c>
      <c r="C4673" s="2" t="s">
        <v>65</v>
      </c>
      <c r="D4673" s="1">
        <v>33569.0</v>
      </c>
      <c r="E4673" s="2" t="s">
        <v>37</v>
      </c>
      <c r="F4673" s="2">
        <v>498.0</v>
      </c>
      <c r="G4673" s="2" t="s">
        <v>57</v>
      </c>
      <c r="H4673" s="2" t="s">
        <v>34</v>
      </c>
      <c r="I4673" s="2" t="s">
        <v>25</v>
      </c>
      <c r="J4673" s="2" t="str">
        <f t="array" ref="J4673">XLOOKUP('Transaction Data'!$G4673,Product_Code,Biscuit_Brand)</f>
        <v>Oatmeal Cookies</v>
      </c>
      <c r="K4673" s="2">
        <f t="array" ref="K4673">XLOOKUP('Transaction Data'!$G4673,Product_Code,Cost)</f>
        <v>19</v>
      </c>
      <c r="L4673" s="2">
        <f t="array" ref="L4673">XLOOKUP('Transaction Data'!$G4673,Product_Code,Unit_Price)</f>
        <v>23</v>
      </c>
      <c r="M4673" s="3">
        <f>'Transaction Data'!$F4673*'Transaction Data'!$K4673</f>
        <v>9462</v>
      </c>
      <c r="N4673" s="3">
        <f>'Transaction Data'!$F4673*'Transaction Data'!$L4673</f>
        <v>11454</v>
      </c>
      <c r="O4673" s="3">
        <f>'Transaction Data'!$N4673-'Transaction Data'!$M4673</f>
        <v>1992</v>
      </c>
      <c r="P4673" s="2">
        <f>DATEDIF('Transaction Data'!$D4673,'Transaction Data'!$A4673,"y")</f>
        <v>32</v>
      </c>
      <c r="Q4673" s="2" t="str">
        <f>FLOOR('Transaction Data'!$P4673,15)&amp;"-"&amp;FLOOR('Transaction Data'!$P4673,15)+14</f>
        <v>30-44</v>
      </c>
      <c r="R4673" s="2" t="str">
        <f>IF('Transaction Data'!$L4673&lt;=10,"Less Expensive","Expensive")</f>
        <v>Expensive</v>
      </c>
      <c r="S4673" s="4">
        <f>WEEKDAY('Transaction Data'!$A4673)</f>
        <v>2</v>
      </c>
      <c r="T4673" s="2" t="str">
        <f>IF(WEEKDAY('Transaction Data'!$A4673,2)&lt;6,"Weekday","Weekend")</f>
        <v>Weekday</v>
      </c>
    </row>
    <row r="4674" ht="15.75" customHeight="1">
      <c r="A4674" s="1">
        <v>45335.0</v>
      </c>
      <c r="B4674" s="2" t="s">
        <v>4402</v>
      </c>
      <c r="C4674" s="2" t="s">
        <v>41</v>
      </c>
      <c r="D4674" s="1">
        <v>37647.0</v>
      </c>
      <c r="E4674" s="2" t="s">
        <v>22</v>
      </c>
      <c r="F4674" s="2">
        <v>390.0</v>
      </c>
      <c r="G4674" s="2" t="s">
        <v>28</v>
      </c>
      <c r="H4674" s="2" t="s">
        <v>24</v>
      </c>
      <c r="I4674" s="2" t="s">
        <v>25</v>
      </c>
      <c r="J4674" s="2" t="str">
        <f t="array" ref="J4674">XLOOKUP('Transaction Data'!$G4674,Product_Code,Biscuit_Brand)</f>
        <v>Shortbread</v>
      </c>
      <c r="K4674" s="2">
        <f t="array" ref="K4674">XLOOKUP('Transaction Data'!$G4674,Product_Code,Cost)</f>
        <v>10</v>
      </c>
      <c r="L4674" s="2">
        <f t="array" ref="L4674">XLOOKUP('Transaction Data'!$G4674,Product_Code,Unit_Price)</f>
        <v>45</v>
      </c>
      <c r="M4674" s="3">
        <f>'Transaction Data'!$F4674*'Transaction Data'!$K4674</f>
        <v>3900</v>
      </c>
      <c r="N4674" s="3">
        <f>'Transaction Data'!$F4674*'Transaction Data'!$L4674</f>
        <v>17550</v>
      </c>
      <c r="O4674" s="3">
        <f>'Transaction Data'!$N4674-'Transaction Data'!$M4674</f>
        <v>13650</v>
      </c>
      <c r="P4674" s="2">
        <f>DATEDIF('Transaction Data'!$D4674,'Transaction Data'!$A4674,"y")</f>
        <v>21</v>
      </c>
      <c r="Q4674" s="2" t="str">
        <f>FLOOR('Transaction Data'!$P4674,15)&amp;"-"&amp;FLOOR('Transaction Data'!$P4674,15)+14</f>
        <v>15-29</v>
      </c>
      <c r="R4674" s="2" t="str">
        <f>IF('Transaction Data'!$L4674&lt;=10,"Less Expensive","Expensive")</f>
        <v>Expensive</v>
      </c>
      <c r="S4674" s="4">
        <f>WEEKDAY('Transaction Data'!$A4674)</f>
        <v>3</v>
      </c>
      <c r="T4674" s="2" t="str">
        <f>IF(WEEKDAY('Transaction Data'!$A4674,2)&lt;6,"Weekday","Weekend")</f>
        <v>Weekday</v>
      </c>
    </row>
    <row r="4675" ht="15.75" customHeight="1">
      <c r="A4675" s="1">
        <v>45409.0</v>
      </c>
      <c r="B4675" s="2" t="s">
        <v>4403</v>
      </c>
      <c r="C4675" s="2" t="s">
        <v>47</v>
      </c>
      <c r="D4675" s="1">
        <v>27729.0</v>
      </c>
      <c r="E4675" s="2" t="s">
        <v>27</v>
      </c>
      <c r="F4675" s="2">
        <v>59.0</v>
      </c>
      <c r="G4675" s="2" t="s">
        <v>55</v>
      </c>
      <c r="H4675" s="2" t="s">
        <v>29</v>
      </c>
      <c r="I4675" s="2" t="s">
        <v>25</v>
      </c>
      <c r="J4675" s="2" t="str">
        <f t="array" ref="J4675">XLOOKUP('Transaction Data'!$G4675,Product_Code,Biscuit_Brand)</f>
        <v>Vanilla Wafers</v>
      </c>
      <c r="K4675" s="2">
        <f t="array" ref="K4675">XLOOKUP('Transaction Data'!$G4675,Product_Code,Cost)</f>
        <v>18</v>
      </c>
      <c r="L4675" s="2">
        <f t="array" ref="L4675">XLOOKUP('Transaction Data'!$G4675,Product_Code,Unit_Price)</f>
        <v>36</v>
      </c>
      <c r="M4675" s="3">
        <f>'Transaction Data'!$F4675*'Transaction Data'!$K4675</f>
        <v>1062</v>
      </c>
      <c r="N4675" s="3">
        <f>'Transaction Data'!$F4675*'Transaction Data'!$L4675</f>
        <v>2124</v>
      </c>
      <c r="O4675" s="3">
        <f>'Transaction Data'!$N4675-'Transaction Data'!$M4675</f>
        <v>1062</v>
      </c>
      <c r="P4675" s="2">
        <f>DATEDIF('Transaction Data'!$D4675,'Transaction Data'!$A4675,"y")</f>
        <v>48</v>
      </c>
      <c r="Q4675" s="2" t="str">
        <f>FLOOR('Transaction Data'!$P4675,15)&amp;"-"&amp;FLOOR('Transaction Data'!$P4675,15)+14</f>
        <v>45-59</v>
      </c>
      <c r="R4675" s="2" t="str">
        <f>IF('Transaction Data'!$L4675&lt;=10,"Less Expensive","Expensive")</f>
        <v>Expensive</v>
      </c>
      <c r="S4675" s="4">
        <f>WEEKDAY('Transaction Data'!$A4675)</f>
        <v>7</v>
      </c>
      <c r="T4675" s="2" t="str">
        <f>IF(WEEKDAY('Transaction Data'!$A4675,2)&lt;6,"Weekday","Weekend")</f>
        <v>Weekend</v>
      </c>
    </row>
    <row r="4676" ht="15.75" customHeight="1">
      <c r="A4676" s="1">
        <v>45348.0</v>
      </c>
      <c r="B4676" s="2" t="s">
        <v>4404</v>
      </c>
      <c r="C4676" s="2" t="s">
        <v>47</v>
      </c>
      <c r="D4676" s="1">
        <v>29913.0</v>
      </c>
      <c r="E4676" s="2" t="s">
        <v>37</v>
      </c>
      <c r="F4676" s="2">
        <v>360.0</v>
      </c>
      <c r="G4676" s="2" t="s">
        <v>33</v>
      </c>
      <c r="H4676" s="2" t="s">
        <v>34</v>
      </c>
      <c r="I4676" s="2" t="s">
        <v>25</v>
      </c>
      <c r="J4676" s="2" t="str">
        <f t="array" ref="J4676">XLOOKUP('Transaction Data'!$G4676,Product_Code,Biscuit_Brand)</f>
        <v>Caramel Biscuits</v>
      </c>
      <c r="K4676" s="2">
        <f t="array" ref="K4676">XLOOKUP('Transaction Data'!$G4676,Product_Code,Cost)</f>
        <v>18</v>
      </c>
      <c r="L4676" s="2">
        <f t="array" ref="L4676">XLOOKUP('Transaction Data'!$G4676,Product_Code,Unit_Price)</f>
        <v>22</v>
      </c>
      <c r="M4676" s="3">
        <f>'Transaction Data'!$F4676*'Transaction Data'!$K4676</f>
        <v>6480</v>
      </c>
      <c r="N4676" s="3">
        <f>'Transaction Data'!$F4676*'Transaction Data'!$L4676</f>
        <v>7920</v>
      </c>
      <c r="O4676" s="3">
        <f>'Transaction Data'!$N4676-'Transaction Data'!$M4676</f>
        <v>1440</v>
      </c>
      <c r="P4676" s="2">
        <f>DATEDIF('Transaction Data'!$D4676,'Transaction Data'!$A4676,"y")</f>
        <v>42</v>
      </c>
      <c r="Q4676" s="2" t="str">
        <f>FLOOR('Transaction Data'!$P4676,15)&amp;"-"&amp;FLOOR('Transaction Data'!$P4676,15)+14</f>
        <v>30-44</v>
      </c>
      <c r="R4676" s="2" t="str">
        <f>IF('Transaction Data'!$L4676&lt;=10,"Less Expensive","Expensive")</f>
        <v>Expensive</v>
      </c>
      <c r="S4676" s="4">
        <f>WEEKDAY('Transaction Data'!$A4676)</f>
        <v>2</v>
      </c>
      <c r="T4676" s="2" t="str">
        <f>IF(WEEKDAY('Transaction Data'!$A4676,2)&lt;6,"Weekday","Weekend")</f>
        <v>Weekday</v>
      </c>
    </row>
    <row r="4677" ht="15.75" customHeight="1">
      <c r="A4677" s="1">
        <v>45353.0</v>
      </c>
      <c r="B4677" s="2" t="s">
        <v>4405</v>
      </c>
      <c r="C4677" s="2" t="s">
        <v>69</v>
      </c>
      <c r="D4677" s="1">
        <v>24576.0</v>
      </c>
      <c r="E4677" s="2" t="s">
        <v>27</v>
      </c>
      <c r="F4677" s="2">
        <v>14.0</v>
      </c>
      <c r="G4677" s="2" t="s">
        <v>33</v>
      </c>
      <c r="H4677" s="2" t="s">
        <v>24</v>
      </c>
      <c r="I4677" s="2" t="s">
        <v>25</v>
      </c>
      <c r="J4677" s="2" t="str">
        <f t="array" ref="J4677">XLOOKUP('Transaction Data'!$G4677,Product_Code,Biscuit_Brand)</f>
        <v>Caramel Biscuits</v>
      </c>
      <c r="K4677" s="2">
        <f t="array" ref="K4677">XLOOKUP('Transaction Data'!$G4677,Product_Code,Cost)</f>
        <v>18</v>
      </c>
      <c r="L4677" s="2">
        <f t="array" ref="L4677">XLOOKUP('Transaction Data'!$G4677,Product_Code,Unit_Price)</f>
        <v>22</v>
      </c>
      <c r="M4677" s="3">
        <f>'Transaction Data'!$F4677*'Transaction Data'!$K4677</f>
        <v>252</v>
      </c>
      <c r="N4677" s="3">
        <f>'Transaction Data'!$F4677*'Transaction Data'!$L4677</f>
        <v>308</v>
      </c>
      <c r="O4677" s="3">
        <f>'Transaction Data'!$N4677-'Transaction Data'!$M4677</f>
        <v>56</v>
      </c>
      <c r="P4677" s="2">
        <f>DATEDIF('Transaction Data'!$D4677,'Transaction Data'!$A4677,"y")</f>
        <v>56</v>
      </c>
      <c r="Q4677" s="2" t="str">
        <f>FLOOR('Transaction Data'!$P4677,15)&amp;"-"&amp;FLOOR('Transaction Data'!$P4677,15)+14</f>
        <v>45-59</v>
      </c>
      <c r="R4677" s="2" t="str">
        <f>IF('Transaction Data'!$L4677&lt;=10,"Less Expensive","Expensive")</f>
        <v>Expensive</v>
      </c>
      <c r="S4677" s="4">
        <f>WEEKDAY('Transaction Data'!$A4677)</f>
        <v>7</v>
      </c>
      <c r="T4677" s="2" t="str">
        <f>IF(WEEKDAY('Transaction Data'!$A4677,2)&lt;6,"Weekday","Weekend")</f>
        <v>Weekend</v>
      </c>
    </row>
    <row r="4678" ht="15.75" customHeight="1">
      <c r="A4678" s="1">
        <v>45297.0</v>
      </c>
      <c r="B4678" s="2" t="s">
        <v>4406</v>
      </c>
      <c r="C4678" s="2" t="s">
        <v>32</v>
      </c>
      <c r="D4678" s="1">
        <v>28420.0</v>
      </c>
      <c r="E4678" s="2" t="s">
        <v>63</v>
      </c>
      <c r="F4678" s="2">
        <v>168.0</v>
      </c>
      <c r="G4678" s="2" t="s">
        <v>23</v>
      </c>
      <c r="H4678" s="2" t="s">
        <v>29</v>
      </c>
      <c r="I4678" s="2" t="s">
        <v>25</v>
      </c>
      <c r="J4678" s="2" t="str">
        <f t="array" ref="J4678">XLOOKUP('Transaction Data'!$G4678,Product_Code,Biscuit_Brand)</f>
        <v>Cinnamon Swirls</v>
      </c>
      <c r="K4678" s="2">
        <f t="array" ref="K4678">XLOOKUP('Transaction Data'!$G4678,Product_Code,Cost)</f>
        <v>10</v>
      </c>
      <c r="L4678" s="2">
        <f t="array" ref="L4678">XLOOKUP('Transaction Data'!$G4678,Product_Code,Unit_Price)</f>
        <v>14</v>
      </c>
      <c r="M4678" s="3">
        <f>'Transaction Data'!$F4678*'Transaction Data'!$K4678</f>
        <v>1680</v>
      </c>
      <c r="N4678" s="3">
        <f>'Transaction Data'!$F4678*'Transaction Data'!$L4678</f>
        <v>2352</v>
      </c>
      <c r="O4678" s="3">
        <f>'Transaction Data'!$N4678-'Transaction Data'!$M4678</f>
        <v>672</v>
      </c>
      <c r="P4678" s="2">
        <f>DATEDIF('Transaction Data'!$D4678,'Transaction Data'!$A4678,"y")</f>
        <v>46</v>
      </c>
      <c r="Q4678" s="2" t="str">
        <f>FLOOR('Transaction Data'!$P4678,15)&amp;"-"&amp;FLOOR('Transaction Data'!$P4678,15)+14</f>
        <v>45-59</v>
      </c>
      <c r="R4678" s="2" t="str">
        <f>IF('Transaction Data'!$L4678&lt;=10,"Less Expensive","Expensive")</f>
        <v>Expensive</v>
      </c>
      <c r="S4678" s="4">
        <f>WEEKDAY('Transaction Data'!$A4678)</f>
        <v>7</v>
      </c>
      <c r="T4678" s="2" t="str">
        <f>IF(WEEKDAY('Transaction Data'!$A4678,2)&lt;6,"Weekday","Weekend")</f>
        <v>Weekend</v>
      </c>
    </row>
    <row r="4679" ht="15.75" customHeight="1">
      <c r="A4679" s="1">
        <v>45389.0</v>
      </c>
      <c r="B4679" s="2" t="s">
        <v>2887</v>
      </c>
      <c r="C4679" s="2" t="s">
        <v>72</v>
      </c>
      <c r="D4679" s="1">
        <v>21326.0</v>
      </c>
      <c r="E4679" s="2" t="s">
        <v>27</v>
      </c>
      <c r="F4679" s="2">
        <v>368.0</v>
      </c>
      <c r="G4679" s="2" t="s">
        <v>38</v>
      </c>
      <c r="H4679" s="2" t="s">
        <v>34</v>
      </c>
      <c r="I4679" s="2" t="s">
        <v>25</v>
      </c>
      <c r="J4679" s="2" t="str">
        <f t="array" ref="J4679">XLOOKUP('Transaction Data'!$G4679,Product_Code,Biscuit_Brand)</f>
        <v>Ginger Snaps</v>
      </c>
      <c r="K4679" s="2">
        <f t="array" ref="K4679">XLOOKUP('Transaction Data'!$G4679,Product_Code,Cost)</f>
        <v>14</v>
      </c>
      <c r="L4679" s="2">
        <f t="array" ref="L4679">XLOOKUP('Transaction Data'!$G4679,Product_Code,Unit_Price)</f>
        <v>28</v>
      </c>
      <c r="M4679" s="3">
        <f>'Transaction Data'!$F4679*'Transaction Data'!$K4679</f>
        <v>5152</v>
      </c>
      <c r="N4679" s="3">
        <f>'Transaction Data'!$F4679*'Transaction Data'!$L4679</f>
        <v>10304</v>
      </c>
      <c r="O4679" s="3">
        <f>'Transaction Data'!$N4679-'Transaction Data'!$M4679</f>
        <v>5152</v>
      </c>
      <c r="P4679" s="2">
        <f>DATEDIF('Transaction Data'!$D4679,'Transaction Data'!$A4679,"y")</f>
        <v>65</v>
      </c>
      <c r="Q4679" s="2" t="str">
        <f>FLOOR('Transaction Data'!$P4679,15)&amp;"-"&amp;FLOOR('Transaction Data'!$P4679,15)+14</f>
        <v>60-74</v>
      </c>
      <c r="R4679" s="2" t="str">
        <f>IF('Transaction Data'!$L4679&lt;=10,"Less Expensive","Expensive")</f>
        <v>Expensive</v>
      </c>
      <c r="S4679" s="4">
        <f>WEEKDAY('Transaction Data'!$A4679)</f>
        <v>1</v>
      </c>
      <c r="T4679" s="2" t="str">
        <f>IF(WEEKDAY('Transaction Data'!$A4679,2)&lt;6,"Weekday","Weekend")</f>
        <v>Weekend</v>
      </c>
    </row>
    <row r="4680" ht="15.75" customHeight="1">
      <c r="A4680" s="1">
        <v>45456.0</v>
      </c>
      <c r="B4680" s="2" t="s">
        <v>4407</v>
      </c>
      <c r="C4680" s="2" t="s">
        <v>32</v>
      </c>
      <c r="D4680" s="1">
        <v>22499.0</v>
      </c>
      <c r="E4680" s="2" t="s">
        <v>63</v>
      </c>
      <c r="F4680" s="2">
        <v>88.0</v>
      </c>
      <c r="G4680" s="2" t="s">
        <v>48</v>
      </c>
      <c r="H4680" s="2" t="s">
        <v>24</v>
      </c>
      <c r="I4680" s="2" t="s">
        <v>25</v>
      </c>
      <c r="J4680" s="2" t="str">
        <f t="array" ref="J4680">XLOOKUP('Transaction Data'!$G4680,Product_Code,Biscuit_Brand)</f>
        <v>Lemon Crisps</v>
      </c>
      <c r="K4680" s="2">
        <f t="array" ref="K4680">XLOOKUP('Transaction Data'!$G4680,Product_Code,Cost)</f>
        <v>7</v>
      </c>
      <c r="L4680" s="2">
        <f t="array" ref="L4680">XLOOKUP('Transaction Data'!$G4680,Product_Code,Unit_Price)</f>
        <v>9</v>
      </c>
      <c r="M4680" s="3">
        <f>'Transaction Data'!$F4680*'Transaction Data'!$K4680</f>
        <v>616</v>
      </c>
      <c r="N4680" s="3">
        <f>'Transaction Data'!$F4680*'Transaction Data'!$L4680</f>
        <v>792</v>
      </c>
      <c r="O4680" s="3">
        <f>'Transaction Data'!$N4680-'Transaction Data'!$M4680</f>
        <v>176</v>
      </c>
      <c r="P4680" s="2">
        <f>DATEDIF('Transaction Data'!$D4680,'Transaction Data'!$A4680,"y")</f>
        <v>62</v>
      </c>
      <c r="Q4680" s="2" t="str">
        <f>FLOOR('Transaction Data'!$P4680,15)&amp;"-"&amp;FLOOR('Transaction Data'!$P4680,15)+14</f>
        <v>60-74</v>
      </c>
      <c r="R4680" s="2" t="str">
        <f>IF('Transaction Data'!$L4680&lt;=10,"Less Expensive","Expensive")</f>
        <v>Less Expensive</v>
      </c>
      <c r="S4680" s="4">
        <f>WEEKDAY('Transaction Data'!$A4680)</f>
        <v>5</v>
      </c>
      <c r="T4680" s="2" t="str">
        <f>IF(WEEKDAY('Transaction Data'!$A4680,2)&lt;6,"Weekday","Weekend")</f>
        <v>Weekday</v>
      </c>
    </row>
    <row r="4681" ht="15.75" customHeight="1">
      <c r="A4681" s="1">
        <v>45501.0</v>
      </c>
      <c r="B4681" s="2" t="s">
        <v>4408</v>
      </c>
      <c r="C4681" s="2" t="s">
        <v>51</v>
      </c>
      <c r="D4681" s="1">
        <v>38022.0</v>
      </c>
      <c r="E4681" s="2" t="s">
        <v>37</v>
      </c>
      <c r="F4681" s="2">
        <v>362.0</v>
      </c>
      <c r="G4681" s="2" t="s">
        <v>55</v>
      </c>
      <c r="H4681" s="2" t="s">
        <v>29</v>
      </c>
      <c r="I4681" s="2" t="s">
        <v>25</v>
      </c>
      <c r="J4681" s="2" t="str">
        <f t="array" ref="J4681">XLOOKUP('Transaction Data'!$G4681,Product_Code,Biscuit_Brand)</f>
        <v>Vanilla Wafers</v>
      </c>
      <c r="K4681" s="2">
        <f t="array" ref="K4681">XLOOKUP('Transaction Data'!$G4681,Product_Code,Cost)</f>
        <v>18</v>
      </c>
      <c r="L4681" s="2">
        <f t="array" ref="L4681">XLOOKUP('Transaction Data'!$G4681,Product_Code,Unit_Price)</f>
        <v>36</v>
      </c>
      <c r="M4681" s="3">
        <f>'Transaction Data'!$F4681*'Transaction Data'!$K4681</f>
        <v>6516</v>
      </c>
      <c r="N4681" s="3">
        <f>'Transaction Data'!$F4681*'Transaction Data'!$L4681</f>
        <v>13032</v>
      </c>
      <c r="O4681" s="3">
        <f>'Transaction Data'!$N4681-'Transaction Data'!$M4681</f>
        <v>6516</v>
      </c>
      <c r="P4681" s="2">
        <f>DATEDIF('Transaction Data'!$D4681,'Transaction Data'!$A4681,"y")</f>
        <v>20</v>
      </c>
      <c r="Q4681" s="2" t="str">
        <f>FLOOR('Transaction Data'!$P4681,15)&amp;"-"&amp;FLOOR('Transaction Data'!$P4681,15)+14</f>
        <v>15-29</v>
      </c>
      <c r="R4681" s="2" t="str">
        <f>IF('Transaction Data'!$L4681&lt;=10,"Less Expensive","Expensive")</f>
        <v>Expensive</v>
      </c>
      <c r="S4681" s="4">
        <f>WEEKDAY('Transaction Data'!$A4681)</f>
        <v>1</v>
      </c>
      <c r="T4681" s="2" t="str">
        <f>IF(WEEKDAY('Transaction Data'!$A4681,2)&lt;6,"Weekday","Weekend")</f>
        <v>Weekend</v>
      </c>
    </row>
    <row r="4682" ht="15.75" customHeight="1">
      <c r="A4682" s="1">
        <v>45330.0</v>
      </c>
      <c r="B4682" s="2" t="s">
        <v>4409</v>
      </c>
      <c r="C4682" s="2" t="s">
        <v>32</v>
      </c>
      <c r="D4682" s="1">
        <v>24635.0</v>
      </c>
      <c r="E4682" s="2" t="s">
        <v>27</v>
      </c>
      <c r="F4682" s="2">
        <v>190.0</v>
      </c>
      <c r="G4682" s="2" t="s">
        <v>55</v>
      </c>
      <c r="H4682" s="2" t="s">
        <v>34</v>
      </c>
      <c r="I4682" s="2" t="s">
        <v>25</v>
      </c>
      <c r="J4682" s="2" t="str">
        <f t="array" ref="J4682">XLOOKUP('Transaction Data'!$G4682,Product_Code,Biscuit_Brand)</f>
        <v>Vanilla Wafers</v>
      </c>
      <c r="K4682" s="2">
        <f t="array" ref="K4682">XLOOKUP('Transaction Data'!$G4682,Product_Code,Cost)</f>
        <v>18</v>
      </c>
      <c r="L4682" s="2">
        <f t="array" ref="L4682">XLOOKUP('Transaction Data'!$G4682,Product_Code,Unit_Price)</f>
        <v>36</v>
      </c>
      <c r="M4682" s="3">
        <f>'Transaction Data'!$F4682*'Transaction Data'!$K4682</f>
        <v>3420</v>
      </c>
      <c r="N4682" s="3">
        <f>'Transaction Data'!$F4682*'Transaction Data'!$L4682</f>
        <v>6840</v>
      </c>
      <c r="O4682" s="3">
        <f>'Transaction Data'!$N4682-'Transaction Data'!$M4682</f>
        <v>3420</v>
      </c>
      <c r="P4682" s="2">
        <f>DATEDIF('Transaction Data'!$D4682,'Transaction Data'!$A4682,"y")</f>
        <v>56</v>
      </c>
      <c r="Q4682" s="2" t="str">
        <f>FLOOR('Transaction Data'!$P4682,15)&amp;"-"&amp;FLOOR('Transaction Data'!$P4682,15)+14</f>
        <v>45-59</v>
      </c>
      <c r="R4682" s="2" t="str">
        <f>IF('Transaction Data'!$L4682&lt;=10,"Less Expensive","Expensive")</f>
        <v>Expensive</v>
      </c>
      <c r="S4682" s="4">
        <f>WEEKDAY('Transaction Data'!$A4682)</f>
        <v>5</v>
      </c>
      <c r="T4682" s="2" t="str">
        <f>IF(WEEKDAY('Transaction Data'!$A4682,2)&lt;6,"Weekday","Weekend")</f>
        <v>Weekday</v>
      </c>
    </row>
    <row r="4683" ht="15.75" customHeight="1">
      <c r="A4683" s="1">
        <v>45378.0</v>
      </c>
      <c r="B4683" s="2" t="s">
        <v>4410</v>
      </c>
      <c r="C4683" s="2" t="s">
        <v>69</v>
      </c>
      <c r="D4683" s="1">
        <v>35961.0</v>
      </c>
      <c r="E4683" s="2" t="s">
        <v>27</v>
      </c>
      <c r="F4683" s="2">
        <v>289.0</v>
      </c>
      <c r="G4683" s="2" t="s">
        <v>33</v>
      </c>
      <c r="H4683" s="2" t="s">
        <v>24</v>
      </c>
      <c r="I4683" s="2" t="s">
        <v>25</v>
      </c>
      <c r="J4683" s="2" t="str">
        <f t="array" ref="J4683">XLOOKUP('Transaction Data'!$G4683,Product_Code,Biscuit_Brand)</f>
        <v>Caramel Biscuits</v>
      </c>
      <c r="K4683" s="2">
        <f t="array" ref="K4683">XLOOKUP('Transaction Data'!$G4683,Product_Code,Cost)</f>
        <v>18</v>
      </c>
      <c r="L4683" s="2">
        <f t="array" ref="L4683">XLOOKUP('Transaction Data'!$G4683,Product_Code,Unit_Price)</f>
        <v>22</v>
      </c>
      <c r="M4683" s="3">
        <f>'Transaction Data'!$F4683*'Transaction Data'!$K4683</f>
        <v>5202</v>
      </c>
      <c r="N4683" s="3">
        <f>'Transaction Data'!$F4683*'Transaction Data'!$L4683</f>
        <v>6358</v>
      </c>
      <c r="O4683" s="3">
        <f>'Transaction Data'!$N4683-'Transaction Data'!$M4683</f>
        <v>1156</v>
      </c>
      <c r="P4683" s="2">
        <f>DATEDIF('Transaction Data'!$D4683,'Transaction Data'!$A4683,"y")</f>
        <v>25</v>
      </c>
      <c r="Q4683" s="2" t="str">
        <f>FLOOR('Transaction Data'!$P4683,15)&amp;"-"&amp;FLOOR('Transaction Data'!$P4683,15)+14</f>
        <v>15-29</v>
      </c>
      <c r="R4683" s="2" t="str">
        <f>IF('Transaction Data'!$L4683&lt;=10,"Less Expensive","Expensive")</f>
        <v>Expensive</v>
      </c>
      <c r="S4683" s="4">
        <f>WEEKDAY('Transaction Data'!$A4683)</f>
        <v>4</v>
      </c>
      <c r="T4683" s="2" t="str">
        <f>IF(WEEKDAY('Transaction Data'!$A4683,2)&lt;6,"Weekday","Weekend")</f>
        <v>Weekday</v>
      </c>
    </row>
    <row r="4684" ht="15.75" customHeight="1">
      <c r="A4684" s="1">
        <v>45377.0</v>
      </c>
      <c r="B4684" s="2" t="s">
        <v>4411</v>
      </c>
      <c r="C4684" s="2" t="s">
        <v>69</v>
      </c>
      <c r="D4684" s="1">
        <v>31620.0</v>
      </c>
      <c r="E4684" s="2" t="s">
        <v>22</v>
      </c>
      <c r="F4684" s="2">
        <v>396.0</v>
      </c>
      <c r="G4684" s="2" t="s">
        <v>55</v>
      </c>
      <c r="H4684" s="2" t="s">
        <v>29</v>
      </c>
      <c r="I4684" s="2" t="s">
        <v>25</v>
      </c>
      <c r="J4684" s="2" t="str">
        <f t="array" ref="J4684">XLOOKUP('Transaction Data'!$G4684,Product_Code,Biscuit_Brand)</f>
        <v>Vanilla Wafers</v>
      </c>
      <c r="K4684" s="2">
        <f t="array" ref="K4684">XLOOKUP('Transaction Data'!$G4684,Product_Code,Cost)</f>
        <v>18</v>
      </c>
      <c r="L4684" s="2">
        <f t="array" ref="L4684">XLOOKUP('Transaction Data'!$G4684,Product_Code,Unit_Price)</f>
        <v>36</v>
      </c>
      <c r="M4684" s="3">
        <f>'Transaction Data'!$F4684*'Transaction Data'!$K4684</f>
        <v>7128</v>
      </c>
      <c r="N4684" s="3">
        <f>'Transaction Data'!$F4684*'Transaction Data'!$L4684</f>
        <v>14256</v>
      </c>
      <c r="O4684" s="3">
        <f>'Transaction Data'!$N4684-'Transaction Data'!$M4684</f>
        <v>7128</v>
      </c>
      <c r="P4684" s="2">
        <f>DATEDIF('Transaction Data'!$D4684,'Transaction Data'!$A4684,"y")</f>
        <v>37</v>
      </c>
      <c r="Q4684" s="2" t="str">
        <f>FLOOR('Transaction Data'!$P4684,15)&amp;"-"&amp;FLOOR('Transaction Data'!$P4684,15)+14</f>
        <v>30-44</v>
      </c>
      <c r="R4684" s="2" t="str">
        <f>IF('Transaction Data'!$L4684&lt;=10,"Less Expensive","Expensive")</f>
        <v>Expensive</v>
      </c>
      <c r="S4684" s="4">
        <f>WEEKDAY('Transaction Data'!$A4684)</f>
        <v>3</v>
      </c>
      <c r="T4684" s="2" t="str">
        <f>IF(WEEKDAY('Transaction Data'!$A4684,2)&lt;6,"Weekday","Weekend")</f>
        <v>Weekday</v>
      </c>
    </row>
    <row r="4685" ht="15.75" customHeight="1">
      <c r="A4685" s="1">
        <v>45409.0</v>
      </c>
      <c r="B4685" s="2" t="s">
        <v>4412</v>
      </c>
      <c r="C4685" s="2" t="s">
        <v>47</v>
      </c>
      <c r="D4685" s="1">
        <v>18311.0</v>
      </c>
      <c r="E4685" s="2" t="s">
        <v>37</v>
      </c>
      <c r="F4685" s="2">
        <v>41.0</v>
      </c>
      <c r="G4685" s="2" t="s">
        <v>55</v>
      </c>
      <c r="H4685" s="2" t="s">
        <v>34</v>
      </c>
      <c r="I4685" s="2" t="s">
        <v>25</v>
      </c>
      <c r="J4685" s="2" t="str">
        <f t="array" ref="J4685">XLOOKUP('Transaction Data'!$G4685,Product_Code,Biscuit_Brand)</f>
        <v>Vanilla Wafers</v>
      </c>
      <c r="K4685" s="2">
        <f t="array" ref="K4685">XLOOKUP('Transaction Data'!$G4685,Product_Code,Cost)</f>
        <v>18</v>
      </c>
      <c r="L4685" s="2">
        <f t="array" ref="L4685">XLOOKUP('Transaction Data'!$G4685,Product_Code,Unit_Price)</f>
        <v>36</v>
      </c>
      <c r="M4685" s="3">
        <f>'Transaction Data'!$F4685*'Transaction Data'!$K4685</f>
        <v>738</v>
      </c>
      <c r="N4685" s="3">
        <f>'Transaction Data'!$F4685*'Transaction Data'!$L4685</f>
        <v>1476</v>
      </c>
      <c r="O4685" s="3">
        <f>'Transaction Data'!$N4685-'Transaction Data'!$M4685</f>
        <v>738</v>
      </c>
      <c r="P4685" s="2">
        <f>DATEDIF('Transaction Data'!$D4685,'Transaction Data'!$A4685,"y")</f>
        <v>74</v>
      </c>
      <c r="Q4685" s="2" t="str">
        <f>FLOOR('Transaction Data'!$P4685,15)&amp;"-"&amp;FLOOR('Transaction Data'!$P4685,15)+14</f>
        <v>60-74</v>
      </c>
      <c r="R4685" s="2" t="str">
        <f>IF('Transaction Data'!$L4685&lt;=10,"Less Expensive","Expensive")</f>
        <v>Expensive</v>
      </c>
      <c r="S4685" s="4">
        <f>WEEKDAY('Transaction Data'!$A4685)</f>
        <v>7</v>
      </c>
      <c r="T4685" s="2" t="str">
        <f>IF(WEEKDAY('Transaction Data'!$A4685,2)&lt;6,"Weekday","Weekend")</f>
        <v>Weekend</v>
      </c>
    </row>
    <row r="4686" ht="15.75" customHeight="1">
      <c r="A4686" s="1">
        <v>45439.0</v>
      </c>
      <c r="B4686" s="2" t="s">
        <v>4413</v>
      </c>
      <c r="C4686" s="2" t="s">
        <v>47</v>
      </c>
      <c r="D4686" s="1">
        <v>20521.0</v>
      </c>
      <c r="E4686" s="2" t="s">
        <v>37</v>
      </c>
      <c r="F4686" s="2">
        <v>39.0</v>
      </c>
      <c r="G4686" s="2" t="s">
        <v>57</v>
      </c>
      <c r="H4686" s="2" t="s">
        <v>24</v>
      </c>
      <c r="I4686" s="2" t="s">
        <v>25</v>
      </c>
      <c r="J4686" s="2" t="str">
        <f t="array" ref="J4686">XLOOKUP('Transaction Data'!$G4686,Product_Code,Biscuit_Brand)</f>
        <v>Oatmeal Cookies</v>
      </c>
      <c r="K4686" s="2">
        <f t="array" ref="K4686">XLOOKUP('Transaction Data'!$G4686,Product_Code,Cost)</f>
        <v>19</v>
      </c>
      <c r="L4686" s="2">
        <f t="array" ref="L4686">XLOOKUP('Transaction Data'!$G4686,Product_Code,Unit_Price)</f>
        <v>23</v>
      </c>
      <c r="M4686" s="3">
        <f>'Transaction Data'!$F4686*'Transaction Data'!$K4686</f>
        <v>741</v>
      </c>
      <c r="N4686" s="3">
        <f>'Transaction Data'!$F4686*'Transaction Data'!$L4686</f>
        <v>897</v>
      </c>
      <c r="O4686" s="3">
        <f>'Transaction Data'!$N4686-'Transaction Data'!$M4686</f>
        <v>156</v>
      </c>
      <c r="P4686" s="2">
        <f>DATEDIF('Transaction Data'!$D4686,'Transaction Data'!$A4686,"y")</f>
        <v>68</v>
      </c>
      <c r="Q4686" s="2" t="str">
        <f>FLOOR('Transaction Data'!$P4686,15)&amp;"-"&amp;FLOOR('Transaction Data'!$P4686,15)+14</f>
        <v>60-74</v>
      </c>
      <c r="R4686" s="2" t="str">
        <f>IF('Transaction Data'!$L4686&lt;=10,"Less Expensive","Expensive")</f>
        <v>Expensive</v>
      </c>
      <c r="S4686" s="4">
        <f>WEEKDAY('Transaction Data'!$A4686)</f>
        <v>2</v>
      </c>
      <c r="T4686" s="2" t="str">
        <f>IF(WEEKDAY('Transaction Data'!$A4686,2)&lt;6,"Weekday","Weekend")</f>
        <v>Weekday</v>
      </c>
    </row>
    <row r="4687" ht="15.75" customHeight="1">
      <c r="A4687" s="1">
        <v>45359.0</v>
      </c>
      <c r="B4687" s="2" t="s">
        <v>4414</v>
      </c>
      <c r="C4687" s="2" t="s">
        <v>69</v>
      </c>
      <c r="D4687" s="1">
        <v>19127.0</v>
      </c>
      <c r="E4687" s="2" t="s">
        <v>27</v>
      </c>
      <c r="F4687" s="2">
        <v>282.0</v>
      </c>
      <c r="G4687" s="2" t="s">
        <v>61</v>
      </c>
      <c r="H4687" s="2" t="s">
        <v>29</v>
      </c>
      <c r="I4687" s="2" t="s">
        <v>25</v>
      </c>
      <c r="J4687" s="2" t="str">
        <f t="array" ref="J4687">XLOOKUP('Transaction Data'!$G4687,Product_Code,Biscuit_Brand)</f>
        <v>Choco Delight</v>
      </c>
      <c r="K4687" s="2">
        <f t="array" ref="K4687">XLOOKUP('Transaction Data'!$G4687,Product_Code,Cost)</f>
        <v>3</v>
      </c>
      <c r="L4687" s="2">
        <f t="array" ref="L4687">XLOOKUP('Transaction Data'!$G4687,Product_Code,Unit_Price)</f>
        <v>5</v>
      </c>
      <c r="M4687" s="3">
        <f>'Transaction Data'!$F4687*'Transaction Data'!$K4687</f>
        <v>846</v>
      </c>
      <c r="N4687" s="3">
        <f>'Transaction Data'!$F4687*'Transaction Data'!$L4687</f>
        <v>1410</v>
      </c>
      <c r="O4687" s="3">
        <f>'Transaction Data'!$N4687-'Transaction Data'!$M4687</f>
        <v>564</v>
      </c>
      <c r="P4687" s="2">
        <f>DATEDIF('Transaction Data'!$D4687,'Transaction Data'!$A4687,"y")</f>
        <v>71</v>
      </c>
      <c r="Q4687" s="2" t="str">
        <f>FLOOR('Transaction Data'!$P4687,15)&amp;"-"&amp;FLOOR('Transaction Data'!$P4687,15)+14</f>
        <v>60-74</v>
      </c>
      <c r="R4687" s="2" t="str">
        <f>IF('Transaction Data'!$L4687&lt;=10,"Less Expensive","Expensive")</f>
        <v>Less Expensive</v>
      </c>
      <c r="S4687" s="4">
        <f>WEEKDAY('Transaction Data'!$A4687)</f>
        <v>6</v>
      </c>
      <c r="T4687" s="2" t="str">
        <f>IF(WEEKDAY('Transaction Data'!$A4687,2)&lt;6,"Weekday","Weekend")</f>
        <v>Weekday</v>
      </c>
    </row>
    <row r="4688" ht="15.75" customHeight="1">
      <c r="A4688" s="1">
        <v>45490.0</v>
      </c>
      <c r="B4688" s="2" t="s">
        <v>4415</v>
      </c>
      <c r="C4688" s="2" t="s">
        <v>72</v>
      </c>
      <c r="D4688" s="1">
        <v>36785.0</v>
      </c>
      <c r="E4688" s="2" t="s">
        <v>27</v>
      </c>
      <c r="F4688" s="2">
        <v>79.0</v>
      </c>
      <c r="G4688" s="2" t="s">
        <v>44</v>
      </c>
      <c r="H4688" s="2" t="s">
        <v>34</v>
      </c>
      <c r="I4688" s="2" t="s">
        <v>25</v>
      </c>
      <c r="J4688" s="2" t="str">
        <f t="array" ref="J4688">XLOOKUP('Transaction Data'!$G4688,Product_Code,Biscuit_Brand)</f>
        <v>Butter Crunch</v>
      </c>
      <c r="K4688" s="2">
        <f t="array" ref="K4688">XLOOKUP('Transaction Data'!$G4688,Product_Code,Cost)</f>
        <v>10</v>
      </c>
      <c r="L4688" s="2">
        <f t="array" ref="L4688">XLOOKUP('Transaction Data'!$G4688,Product_Code,Unit_Price)</f>
        <v>11</v>
      </c>
      <c r="M4688" s="3">
        <f>'Transaction Data'!$F4688*'Transaction Data'!$K4688</f>
        <v>790</v>
      </c>
      <c r="N4688" s="3">
        <f>'Transaction Data'!$F4688*'Transaction Data'!$L4688</f>
        <v>869</v>
      </c>
      <c r="O4688" s="3">
        <f>'Transaction Data'!$N4688-'Transaction Data'!$M4688</f>
        <v>79</v>
      </c>
      <c r="P4688" s="2">
        <f>DATEDIF('Transaction Data'!$D4688,'Transaction Data'!$A4688,"y")</f>
        <v>23</v>
      </c>
      <c r="Q4688" s="2" t="str">
        <f>FLOOR('Transaction Data'!$P4688,15)&amp;"-"&amp;FLOOR('Transaction Data'!$P4688,15)+14</f>
        <v>15-29</v>
      </c>
      <c r="R4688" s="2" t="str">
        <f>IF('Transaction Data'!$L4688&lt;=10,"Less Expensive","Expensive")</f>
        <v>Expensive</v>
      </c>
      <c r="S4688" s="4">
        <f>WEEKDAY('Transaction Data'!$A4688)</f>
        <v>4</v>
      </c>
      <c r="T4688" s="2" t="str">
        <f>IF(WEEKDAY('Transaction Data'!$A4688,2)&lt;6,"Weekday","Weekend")</f>
        <v>Weekday</v>
      </c>
    </row>
    <row r="4689" ht="15.75" customHeight="1">
      <c r="A4689" s="1">
        <v>45310.0</v>
      </c>
      <c r="B4689" s="2" t="s">
        <v>4416</v>
      </c>
      <c r="C4689" s="2" t="s">
        <v>51</v>
      </c>
      <c r="D4689" s="1">
        <v>17192.0</v>
      </c>
      <c r="E4689" s="2" t="s">
        <v>37</v>
      </c>
      <c r="F4689" s="2">
        <v>76.0</v>
      </c>
      <c r="G4689" s="2" t="s">
        <v>28</v>
      </c>
      <c r="H4689" s="2" t="s">
        <v>24</v>
      </c>
      <c r="I4689" s="2" t="s">
        <v>25</v>
      </c>
      <c r="J4689" s="2" t="str">
        <f t="array" ref="J4689">XLOOKUP('Transaction Data'!$G4689,Product_Code,Biscuit_Brand)</f>
        <v>Shortbread</v>
      </c>
      <c r="K4689" s="2">
        <f t="array" ref="K4689">XLOOKUP('Transaction Data'!$G4689,Product_Code,Cost)</f>
        <v>10</v>
      </c>
      <c r="L4689" s="2">
        <f t="array" ref="L4689">XLOOKUP('Transaction Data'!$G4689,Product_Code,Unit_Price)</f>
        <v>45</v>
      </c>
      <c r="M4689" s="3">
        <f>'Transaction Data'!$F4689*'Transaction Data'!$K4689</f>
        <v>760</v>
      </c>
      <c r="N4689" s="3">
        <f>'Transaction Data'!$F4689*'Transaction Data'!$L4689</f>
        <v>3420</v>
      </c>
      <c r="O4689" s="3">
        <f>'Transaction Data'!$N4689-'Transaction Data'!$M4689</f>
        <v>2660</v>
      </c>
      <c r="P4689" s="2">
        <f>DATEDIF('Transaction Data'!$D4689,'Transaction Data'!$A4689,"y")</f>
        <v>76</v>
      </c>
      <c r="Q4689" s="2" t="str">
        <f>FLOOR('Transaction Data'!$P4689,15)&amp;"-"&amp;FLOOR('Transaction Data'!$P4689,15)+14</f>
        <v>75-89</v>
      </c>
      <c r="R4689" s="2" t="str">
        <f>IF('Transaction Data'!$L4689&lt;=10,"Less Expensive","Expensive")</f>
        <v>Expensive</v>
      </c>
      <c r="S4689" s="4">
        <f>WEEKDAY('Transaction Data'!$A4689)</f>
        <v>6</v>
      </c>
      <c r="T4689" s="2" t="str">
        <f>IF(WEEKDAY('Transaction Data'!$A4689,2)&lt;6,"Weekday","Weekend")</f>
        <v>Weekday</v>
      </c>
    </row>
    <row r="4690" ht="15.75" customHeight="1">
      <c r="A4690" s="1">
        <v>45471.0</v>
      </c>
      <c r="B4690" s="2" t="s">
        <v>4417</v>
      </c>
      <c r="C4690" s="2" t="s">
        <v>47</v>
      </c>
      <c r="D4690" s="1">
        <v>31283.0</v>
      </c>
      <c r="E4690" s="2" t="s">
        <v>37</v>
      </c>
      <c r="F4690" s="2">
        <v>334.0</v>
      </c>
      <c r="G4690" s="2" t="s">
        <v>28</v>
      </c>
      <c r="H4690" s="2" t="s">
        <v>29</v>
      </c>
      <c r="I4690" s="2" t="s">
        <v>25</v>
      </c>
      <c r="J4690" s="2" t="str">
        <f t="array" ref="J4690">XLOOKUP('Transaction Data'!$G4690,Product_Code,Biscuit_Brand)</f>
        <v>Shortbread</v>
      </c>
      <c r="K4690" s="2">
        <f t="array" ref="K4690">XLOOKUP('Transaction Data'!$G4690,Product_Code,Cost)</f>
        <v>10</v>
      </c>
      <c r="L4690" s="2">
        <f t="array" ref="L4690">XLOOKUP('Transaction Data'!$G4690,Product_Code,Unit_Price)</f>
        <v>45</v>
      </c>
      <c r="M4690" s="3">
        <f>'Transaction Data'!$F4690*'Transaction Data'!$K4690</f>
        <v>3340</v>
      </c>
      <c r="N4690" s="3">
        <f>'Transaction Data'!$F4690*'Transaction Data'!$L4690</f>
        <v>15030</v>
      </c>
      <c r="O4690" s="3">
        <f>'Transaction Data'!$N4690-'Transaction Data'!$M4690</f>
        <v>11690</v>
      </c>
      <c r="P4690" s="2">
        <f>DATEDIF('Transaction Data'!$D4690,'Transaction Data'!$A4690,"y")</f>
        <v>38</v>
      </c>
      <c r="Q4690" s="2" t="str">
        <f>FLOOR('Transaction Data'!$P4690,15)&amp;"-"&amp;FLOOR('Transaction Data'!$P4690,15)+14</f>
        <v>30-44</v>
      </c>
      <c r="R4690" s="2" t="str">
        <f>IF('Transaction Data'!$L4690&lt;=10,"Less Expensive","Expensive")</f>
        <v>Expensive</v>
      </c>
      <c r="S4690" s="4">
        <f>WEEKDAY('Transaction Data'!$A4690)</f>
        <v>6</v>
      </c>
      <c r="T4690" s="2" t="str">
        <f>IF(WEEKDAY('Transaction Data'!$A4690,2)&lt;6,"Weekday","Weekend")</f>
        <v>Weekday</v>
      </c>
    </row>
    <row r="4691" ht="15.75" customHeight="1">
      <c r="A4691" s="1">
        <v>45462.0</v>
      </c>
      <c r="B4691" s="2" t="s">
        <v>4418</v>
      </c>
      <c r="C4691" s="2" t="s">
        <v>21</v>
      </c>
      <c r="D4691" s="1">
        <v>35931.0</v>
      </c>
      <c r="E4691" s="2" t="s">
        <v>37</v>
      </c>
      <c r="F4691" s="2">
        <v>63.0</v>
      </c>
      <c r="G4691" s="2" t="s">
        <v>57</v>
      </c>
      <c r="H4691" s="2" t="s">
        <v>34</v>
      </c>
      <c r="I4691" s="2" t="s">
        <v>25</v>
      </c>
      <c r="J4691" s="2" t="str">
        <f t="array" ref="J4691">XLOOKUP('Transaction Data'!$G4691,Product_Code,Biscuit_Brand)</f>
        <v>Oatmeal Cookies</v>
      </c>
      <c r="K4691" s="2">
        <f t="array" ref="K4691">XLOOKUP('Transaction Data'!$G4691,Product_Code,Cost)</f>
        <v>19</v>
      </c>
      <c r="L4691" s="2">
        <f t="array" ref="L4691">XLOOKUP('Transaction Data'!$G4691,Product_Code,Unit_Price)</f>
        <v>23</v>
      </c>
      <c r="M4691" s="3">
        <f>'Transaction Data'!$F4691*'Transaction Data'!$K4691</f>
        <v>1197</v>
      </c>
      <c r="N4691" s="3">
        <f>'Transaction Data'!$F4691*'Transaction Data'!$L4691</f>
        <v>1449</v>
      </c>
      <c r="O4691" s="3">
        <f>'Transaction Data'!$N4691-'Transaction Data'!$M4691</f>
        <v>252</v>
      </c>
      <c r="P4691" s="2">
        <f>DATEDIF('Transaction Data'!$D4691,'Transaction Data'!$A4691,"y")</f>
        <v>26</v>
      </c>
      <c r="Q4691" s="2" t="str">
        <f>FLOOR('Transaction Data'!$P4691,15)&amp;"-"&amp;FLOOR('Transaction Data'!$P4691,15)+14</f>
        <v>15-29</v>
      </c>
      <c r="R4691" s="2" t="str">
        <f>IF('Transaction Data'!$L4691&lt;=10,"Less Expensive","Expensive")</f>
        <v>Expensive</v>
      </c>
      <c r="S4691" s="4">
        <f>WEEKDAY('Transaction Data'!$A4691)</f>
        <v>4</v>
      </c>
      <c r="T4691" s="2" t="str">
        <f>IF(WEEKDAY('Transaction Data'!$A4691,2)&lt;6,"Weekday","Weekend")</f>
        <v>Weekday</v>
      </c>
    </row>
    <row r="4692" ht="15.75" customHeight="1">
      <c r="A4692" s="1">
        <v>45456.0</v>
      </c>
      <c r="B4692" s="2" t="s">
        <v>4419</v>
      </c>
      <c r="C4692" s="2" t="s">
        <v>72</v>
      </c>
      <c r="D4692" s="1">
        <v>30124.0</v>
      </c>
      <c r="E4692" s="2" t="s">
        <v>22</v>
      </c>
      <c r="F4692" s="2">
        <v>371.0</v>
      </c>
      <c r="G4692" s="2" t="s">
        <v>60</v>
      </c>
      <c r="H4692" s="2" t="s">
        <v>24</v>
      </c>
      <c r="I4692" s="2" t="s">
        <v>25</v>
      </c>
      <c r="J4692" s="2" t="str">
        <f t="array" ref="J4692">XLOOKUP('Transaction Data'!$G4692,Product_Code,Biscuit_Brand)</f>
        <v>Peanut Butter Bites</v>
      </c>
      <c r="K4692" s="2">
        <f t="array" ref="K4692">XLOOKUP('Transaction Data'!$G4692,Product_Code,Cost)</f>
        <v>5</v>
      </c>
      <c r="L4692" s="2">
        <f t="array" ref="L4692">XLOOKUP('Transaction Data'!$G4692,Product_Code,Unit_Price)</f>
        <v>7</v>
      </c>
      <c r="M4692" s="3">
        <f>'Transaction Data'!$F4692*'Transaction Data'!$K4692</f>
        <v>1855</v>
      </c>
      <c r="N4692" s="3">
        <f>'Transaction Data'!$F4692*'Transaction Data'!$L4692</f>
        <v>2597</v>
      </c>
      <c r="O4692" s="3">
        <f>'Transaction Data'!$N4692-'Transaction Data'!$M4692</f>
        <v>742</v>
      </c>
      <c r="P4692" s="2">
        <f>DATEDIF('Transaction Data'!$D4692,'Transaction Data'!$A4692,"y")</f>
        <v>41</v>
      </c>
      <c r="Q4692" s="2" t="str">
        <f>FLOOR('Transaction Data'!$P4692,15)&amp;"-"&amp;FLOOR('Transaction Data'!$P4692,15)+14</f>
        <v>30-44</v>
      </c>
      <c r="R4692" s="2" t="str">
        <f>IF('Transaction Data'!$L4692&lt;=10,"Less Expensive","Expensive")</f>
        <v>Less Expensive</v>
      </c>
      <c r="S4692" s="4">
        <f>WEEKDAY('Transaction Data'!$A4692)</f>
        <v>5</v>
      </c>
      <c r="T4692" s="2" t="str">
        <f>IF(WEEKDAY('Transaction Data'!$A4692,2)&lt;6,"Weekday","Weekend")</f>
        <v>Weekday</v>
      </c>
    </row>
    <row r="4693" ht="15.75" customHeight="1">
      <c r="A4693" s="1">
        <v>45483.0</v>
      </c>
      <c r="B4693" s="2" t="s">
        <v>4420</v>
      </c>
      <c r="C4693" s="2" t="s">
        <v>47</v>
      </c>
      <c r="D4693" s="1">
        <v>38725.0</v>
      </c>
      <c r="E4693" s="2" t="s">
        <v>22</v>
      </c>
      <c r="F4693" s="2">
        <v>397.0</v>
      </c>
      <c r="G4693" s="2" t="s">
        <v>28</v>
      </c>
      <c r="H4693" s="2" t="s">
        <v>29</v>
      </c>
      <c r="I4693" s="2" t="s">
        <v>25</v>
      </c>
      <c r="J4693" s="2" t="str">
        <f t="array" ref="J4693">XLOOKUP('Transaction Data'!$G4693,Product_Code,Biscuit_Brand)</f>
        <v>Shortbread</v>
      </c>
      <c r="K4693" s="2">
        <f t="array" ref="K4693">XLOOKUP('Transaction Data'!$G4693,Product_Code,Cost)</f>
        <v>10</v>
      </c>
      <c r="L4693" s="2">
        <f t="array" ref="L4693">XLOOKUP('Transaction Data'!$G4693,Product_Code,Unit_Price)</f>
        <v>45</v>
      </c>
      <c r="M4693" s="3">
        <f>'Transaction Data'!$F4693*'Transaction Data'!$K4693</f>
        <v>3970</v>
      </c>
      <c r="N4693" s="3">
        <f>'Transaction Data'!$F4693*'Transaction Data'!$L4693</f>
        <v>17865</v>
      </c>
      <c r="O4693" s="3">
        <f>'Transaction Data'!$N4693-'Transaction Data'!$M4693</f>
        <v>13895</v>
      </c>
      <c r="P4693" s="2">
        <f>DATEDIF('Transaction Data'!$D4693,'Transaction Data'!$A4693,"y")</f>
        <v>18</v>
      </c>
      <c r="Q4693" s="2" t="str">
        <f>FLOOR('Transaction Data'!$P4693,15)&amp;"-"&amp;FLOOR('Transaction Data'!$P4693,15)+14</f>
        <v>15-29</v>
      </c>
      <c r="R4693" s="2" t="str">
        <f>IF('Transaction Data'!$L4693&lt;=10,"Less Expensive","Expensive")</f>
        <v>Expensive</v>
      </c>
      <c r="S4693" s="4">
        <f>WEEKDAY('Transaction Data'!$A4693)</f>
        <v>4</v>
      </c>
      <c r="T4693" s="2" t="str">
        <f>IF(WEEKDAY('Transaction Data'!$A4693,2)&lt;6,"Weekday","Weekend")</f>
        <v>Weekday</v>
      </c>
    </row>
    <row r="4694" ht="15.75" customHeight="1">
      <c r="A4694" s="1">
        <v>45372.0</v>
      </c>
      <c r="B4694" s="2" t="s">
        <v>4421</v>
      </c>
      <c r="C4694" s="2" t="s">
        <v>69</v>
      </c>
      <c r="D4694" s="1">
        <v>38793.0</v>
      </c>
      <c r="E4694" s="2" t="s">
        <v>22</v>
      </c>
      <c r="F4694" s="2">
        <v>297.0</v>
      </c>
      <c r="G4694" s="2" t="s">
        <v>38</v>
      </c>
      <c r="H4694" s="2" t="s">
        <v>34</v>
      </c>
      <c r="I4694" s="2" t="s">
        <v>25</v>
      </c>
      <c r="J4694" s="2" t="str">
        <f t="array" ref="J4694">XLOOKUP('Transaction Data'!$G4694,Product_Code,Biscuit_Brand)</f>
        <v>Ginger Snaps</v>
      </c>
      <c r="K4694" s="2">
        <f t="array" ref="K4694">XLOOKUP('Transaction Data'!$G4694,Product_Code,Cost)</f>
        <v>14</v>
      </c>
      <c r="L4694" s="2">
        <f t="array" ref="L4694">XLOOKUP('Transaction Data'!$G4694,Product_Code,Unit_Price)</f>
        <v>28</v>
      </c>
      <c r="M4694" s="3">
        <f>'Transaction Data'!$F4694*'Transaction Data'!$K4694</f>
        <v>4158</v>
      </c>
      <c r="N4694" s="3">
        <f>'Transaction Data'!$F4694*'Transaction Data'!$L4694</f>
        <v>8316</v>
      </c>
      <c r="O4694" s="3">
        <f>'Transaction Data'!$N4694-'Transaction Data'!$M4694</f>
        <v>4158</v>
      </c>
      <c r="P4694" s="2">
        <f>DATEDIF('Transaction Data'!$D4694,'Transaction Data'!$A4694,"y")</f>
        <v>18</v>
      </c>
      <c r="Q4694" s="2" t="str">
        <f>FLOOR('Transaction Data'!$P4694,15)&amp;"-"&amp;FLOOR('Transaction Data'!$P4694,15)+14</f>
        <v>15-29</v>
      </c>
      <c r="R4694" s="2" t="str">
        <f>IF('Transaction Data'!$L4694&lt;=10,"Less Expensive","Expensive")</f>
        <v>Expensive</v>
      </c>
      <c r="S4694" s="4">
        <f>WEEKDAY('Transaction Data'!$A4694)</f>
        <v>5</v>
      </c>
      <c r="T4694" s="2" t="str">
        <f>IF(WEEKDAY('Transaction Data'!$A4694,2)&lt;6,"Weekday","Weekend")</f>
        <v>Weekday</v>
      </c>
    </row>
    <row r="4695" ht="15.75" customHeight="1">
      <c r="A4695" s="1">
        <v>45356.0</v>
      </c>
      <c r="B4695" s="2" t="s">
        <v>4422</v>
      </c>
      <c r="C4695" s="2" t="s">
        <v>21</v>
      </c>
      <c r="D4695" s="1">
        <v>37224.0</v>
      </c>
      <c r="E4695" s="2" t="s">
        <v>63</v>
      </c>
      <c r="F4695" s="2">
        <v>66.0</v>
      </c>
      <c r="G4695" s="2" t="s">
        <v>48</v>
      </c>
      <c r="H4695" s="2" t="s">
        <v>24</v>
      </c>
      <c r="I4695" s="2" t="s">
        <v>25</v>
      </c>
      <c r="J4695" s="2" t="str">
        <f t="array" ref="J4695">XLOOKUP('Transaction Data'!$G4695,Product_Code,Biscuit_Brand)</f>
        <v>Lemon Crisps</v>
      </c>
      <c r="K4695" s="2">
        <f t="array" ref="K4695">XLOOKUP('Transaction Data'!$G4695,Product_Code,Cost)</f>
        <v>7</v>
      </c>
      <c r="L4695" s="2">
        <f t="array" ref="L4695">XLOOKUP('Transaction Data'!$G4695,Product_Code,Unit_Price)</f>
        <v>9</v>
      </c>
      <c r="M4695" s="3">
        <f>'Transaction Data'!$F4695*'Transaction Data'!$K4695</f>
        <v>462</v>
      </c>
      <c r="N4695" s="3">
        <f>'Transaction Data'!$F4695*'Transaction Data'!$L4695</f>
        <v>594</v>
      </c>
      <c r="O4695" s="3">
        <f>'Transaction Data'!$N4695-'Transaction Data'!$M4695</f>
        <v>132</v>
      </c>
      <c r="P4695" s="2">
        <f>DATEDIF('Transaction Data'!$D4695,'Transaction Data'!$A4695,"y")</f>
        <v>22</v>
      </c>
      <c r="Q4695" s="2" t="str">
        <f>FLOOR('Transaction Data'!$P4695,15)&amp;"-"&amp;FLOOR('Transaction Data'!$P4695,15)+14</f>
        <v>15-29</v>
      </c>
      <c r="R4695" s="2" t="str">
        <f>IF('Transaction Data'!$L4695&lt;=10,"Less Expensive","Expensive")</f>
        <v>Less Expensive</v>
      </c>
      <c r="S4695" s="4">
        <f>WEEKDAY('Transaction Data'!$A4695)</f>
        <v>3</v>
      </c>
      <c r="T4695" s="2" t="str">
        <f>IF(WEEKDAY('Transaction Data'!$A4695,2)&lt;6,"Weekday","Weekend")</f>
        <v>Weekday</v>
      </c>
    </row>
    <row r="4696" ht="15.75" customHeight="1">
      <c r="A4696" s="1">
        <v>45312.0</v>
      </c>
      <c r="B4696" s="2" t="s">
        <v>4423</v>
      </c>
      <c r="C4696" s="2" t="s">
        <v>54</v>
      </c>
      <c r="D4696" s="1">
        <v>17604.0</v>
      </c>
      <c r="E4696" s="2" t="s">
        <v>37</v>
      </c>
      <c r="F4696" s="2">
        <v>500.0</v>
      </c>
      <c r="G4696" s="2" t="s">
        <v>44</v>
      </c>
      <c r="H4696" s="2" t="s">
        <v>29</v>
      </c>
      <c r="I4696" s="2" t="s">
        <v>25</v>
      </c>
      <c r="J4696" s="2" t="str">
        <f t="array" ref="J4696">XLOOKUP('Transaction Data'!$G4696,Product_Code,Biscuit_Brand)</f>
        <v>Butter Crunch</v>
      </c>
      <c r="K4696" s="2">
        <f t="array" ref="K4696">XLOOKUP('Transaction Data'!$G4696,Product_Code,Cost)</f>
        <v>10</v>
      </c>
      <c r="L4696" s="2">
        <f t="array" ref="L4696">XLOOKUP('Transaction Data'!$G4696,Product_Code,Unit_Price)</f>
        <v>11</v>
      </c>
      <c r="M4696" s="3">
        <f>'Transaction Data'!$F4696*'Transaction Data'!$K4696</f>
        <v>5000</v>
      </c>
      <c r="N4696" s="3">
        <f>'Transaction Data'!$F4696*'Transaction Data'!$L4696</f>
        <v>5500</v>
      </c>
      <c r="O4696" s="3">
        <f>'Transaction Data'!$N4696-'Transaction Data'!$M4696</f>
        <v>500</v>
      </c>
      <c r="P4696" s="2">
        <f>DATEDIF('Transaction Data'!$D4696,'Transaction Data'!$A4696,"y")</f>
        <v>75</v>
      </c>
      <c r="Q4696" s="2" t="str">
        <f>FLOOR('Transaction Data'!$P4696,15)&amp;"-"&amp;FLOOR('Transaction Data'!$P4696,15)+14</f>
        <v>75-89</v>
      </c>
      <c r="R4696" s="2" t="str">
        <f>IF('Transaction Data'!$L4696&lt;=10,"Less Expensive","Expensive")</f>
        <v>Expensive</v>
      </c>
      <c r="S4696" s="4">
        <f>WEEKDAY('Transaction Data'!$A4696)</f>
        <v>1</v>
      </c>
      <c r="T4696" s="2" t="str">
        <f>IF(WEEKDAY('Transaction Data'!$A4696,2)&lt;6,"Weekday","Weekend")</f>
        <v>Weekend</v>
      </c>
    </row>
    <row r="4697" ht="15.75" customHeight="1">
      <c r="A4697" s="1">
        <v>45388.0</v>
      </c>
      <c r="B4697" s="2" t="s">
        <v>4424</v>
      </c>
      <c r="C4697" s="2" t="s">
        <v>65</v>
      </c>
      <c r="D4697" s="1">
        <v>25467.0</v>
      </c>
      <c r="E4697" s="2" t="s">
        <v>63</v>
      </c>
      <c r="F4697" s="2">
        <v>61.0</v>
      </c>
      <c r="G4697" s="2" t="s">
        <v>23</v>
      </c>
      <c r="H4697" s="2" t="s">
        <v>34</v>
      </c>
      <c r="I4697" s="2" t="s">
        <v>25</v>
      </c>
      <c r="J4697" s="2" t="str">
        <f t="array" ref="J4697">XLOOKUP('Transaction Data'!$G4697,Product_Code,Biscuit_Brand)</f>
        <v>Cinnamon Swirls</v>
      </c>
      <c r="K4697" s="2">
        <f t="array" ref="K4697">XLOOKUP('Transaction Data'!$G4697,Product_Code,Cost)</f>
        <v>10</v>
      </c>
      <c r="L4697" s="2">
        <f t="array" ref="L4697">XLOOKUP('Transaction Data'!$G4697,Product_Code,Unit_Price)</f>
        <v>14</v>
      </c>
      <c r="M4697" s="3">
        <f>'Transaction Data'!$F4697*'Transaction Data'!$K4697</f>
        <v>610</v>
      </c>
      <c r="N4697" s="3">
        <f>'Transaction Data'!$F4697*'Transaction Data'!$L4697</f>
        <v>854</v>
      </c>
      <c r="O4697" s="3">
        <f>'Transaction Data'!$N4697-'Transaction Data'!$M4697</f>
        <v>244</v>
      </c>
      <c r="P4697" s="2">
        <f>DATEDIF('Transaction Data'!$D4697,'Transaction Data'!$A4697,"y")</f>
        <v>54</v>
      </c>
      <c r="Q4697" s="2" t="str">
        <f>FLOOR('Transaction Data'!$P4697,15)&amp;"-"&amp;FLOOR('Transaction Data'!$P4697,15)+14</f>
        <v>45-59</v>
      </c>
      <c r="R4697" s="2" t="str">
        <f>IF('Transaction Data'!$L4697&lt;=10,"Less Expensive","Expensive")</f>
        <v>Expensive</v>
      </c>
      <c r="S4697" s="4">
        <f>WEEKDAY('Transaction Data'!$A4697)</f>
        <v>7</v>
      </c>
      <c r="T4697" s="2" t="str">
        <f>IF(WEEKDAY('Transaction Data'!$A4697,2)&lt;6,"Weekday","Weekend")</f>
        <v>Weekend</v>
      </c>
    </row>
    <row r="4698" ht="15.75" customHeight="1">
      <c r="A4698" s="1">
        <v>45503.0</v>
      </c>
      <c r="B4698" s="2" t="s">
        <v>4425</v>
      </c>
      <c r="C4698" s="2" t="s">
        <v>21</v>
      </c>
      <c r="D4698" s="1">
        <v>21605.0</v>
      </c>
      <c r="E4698" s="2" t="s">
        <v>27</v>
      </c>
      <c r="F4698" s="2">
        <v>231.0</v>
      </c>
      <c r="G4698" s="2" t="s">
        <v>61</v>
      </c>
      <c r="H4698" s="2" t="s">
        <v>24</v>
      </c>
      <c r="I4698" s="2" t="s">
        <v>25</v>
      </c>
      <c r="J4698" s="2" t="str">
        <f t="array" ref="J4698">XLOOKUP('Transaction Data'!$G4698,Product_Code,Biscuit_Brand)</f>
        <v>Choco Delight</v>
      </c>
      <c r="K4698" s="2">
        <f t="array" ref="K4698">XLOOKUP('Transaction Data'!$G4698,Product_Code,Cost)</f>
        <v>3</v>
      </c>
      <c r="L4698" s="2">
        <f t="array" ref="L4698">XLOOKUP('Transaction Data'!$G4698,Product_Code,Unit_Price)</f>
        <v>5</v>
      </c>
      <c r="M4698" s="3">
        <f>'Transaction Data'!$F4698*'Transaction Data'!$K4698</f>
        <v>693</v>
      </c>
      <c r="N4698" s="3">
        <f>'Transaction Data'!$F4698*'Transaction Data'!$L4698</f>
        <v>1155</v>
      </c>
      <c r="O4698" s="3">
        <f>'Transaction Data'!$N4698-'Transaction Data'!$M4698</f>
        <v>462</v>
      </c>
      <c r="P4698" s="2">
        <f>DATEDIF('Transaction Data'!$D4698,'Transaction Data'!$A4698,"y")</f>
        <v>65</v>
      </c>
      <c r="Q4698" s="2" t="str">
        <f>FLOOR('Transaction Data'!$P4698,15)&amp;"-"&amp;FLOOR('Transaction Data'!$P4698,15)+14</f>
        <v>60-74</v>
      </c>
      <c r="R4698" s="2" t="str">
        <f>IF('Transaction Data'!$L4698&lt;=10,"Less Expensive","Expensive")</f>
        <v>Less Expensive</v>
      </c>
      <c r="S4698" s="4">
        <f>WEEKDAY('Transaction Data'!$A4698)</f>
        <v>3</v>
      </c>
      <c r="T4698" s="2" t="str">
        <f>IF(WEEKDAY('Transaction Data'!$A4698,2)&lt;6,"Weekday","Weekend")</f>
        <v>Weekday</v>
      </c>
    </row>
    <row r="4699" ht="15.75" customHeight="1">
      <c r="A4699" s="1">
        <v>45471.0</v>
      </c>
      <c r="B4699" s="2" t="s">
        <v>4426</v>
      </c>
      <c r="C4699" s="2" t="s">
        <v>21</v>
      </c>
      <c r="D4699" s="1">
        <v>26764.0</v>
      </c>
      <c r="E4699" s="2" t="s">
        <v>22</v>
      </c>
      <c r="F4699" s="2">
        <v>353.0</v>
      </c>
      <c r="G4699" s="2" t="s">
        <v>57</v>
      </c>
      <c r="H4699" s="2" t="s">
        <v>29</v>
      </c>
      <c r="I4699" s="2" t="s">
        <v>25</v>
      </c>
      <c r="J4699" s="2" t="str">
        <f t="array" ref="J4699">XLOOKUP('Transaction Data'!$G4699,Product_Code,Biscuit_Brand)</f>
        <v>Oatmeal Cookies</v>
      </c>
      <c r="K4699" s="2">
        <f t="array" ref="K4699">XLOOKUP('Transaction Data'!$G4699,Product_Code,Cost)</f>
        <v>19</v>
      </c>
      <c r="L4699" s="2">
        <f t="array" ref="L4699">XLOOKUP('Transaction Data'!$G4699,Product_Code,Unit_Price)</f>
        <v>23</v>
      </c>
      <c r="M4699" s="3">
        <f>'Transaction Data'!$F4699*'Transaction Data'!$K4699</f>
        <v>6707</v>
      </c>
      <c r="N4699" s="3">
        <f>'Transaction Data'!$F4699*'Transaction Data'!$L4699</f>
        <v>8119</v>
      </c>
      <c r="O4699" s="3">
        <f>'Transaction Data'!$N4699-'Transaction Data'!$M4699</f>
        <v>1412</v>
      </c>
      <c r="P4699" s="2">
        <f>DATEDIF('Transaction Data'!$D4699,'Transaction Data'!$A4699,"y")</f>
        <v>51</v>
      </c>
      <c r="Q4699" s="2" t="str">
        <f>FLOOR('Transaction Data'!$P4699,15)&amp;"-"&amp;FLOOR('Transaction Data'!$P4699,15)+14</f>
        <v>45-59</v>
      </c>
      <c r="R4699" s="2" t="str">
        <f>IF('Transaction Data'!$L4699&lt;=10,"Less Expensive","Expensive")</f>
        <v>Expensive</v>
      </c>
      <c r="S4699" s="4">
        <f>WEEKDAY('Transaction Data'!$A4699)</f>
        <v>6</v>
      </c>
      <c r="T4699" s="2" t="str">
        <f>IF(WEEKDAY('Transaction Data'!$A4699,2)&lt;6,"Weekday","Weekend")</f>
        <v>Weekday</v>
      </c>
    </row>
    <row r="4700" ht="15.75" customHeight="1">
      <c r="A4700" s="1">
        <v>45343.0</v>
      </c>
      <c r="B4700" s="2" t="s">
        <v>4427</v>
      </c>
      <c r="C4700" s="2" t="s">
        <v>65</v>
      </c>
      <c r="D4700" s="1">
        <v>24291.0</v>
      </c>
      <c r="E4700" s="2" t="s">
        <v>22</v>
      </c>
      <c r="F4700" s="2">
        <v>78.0</v>
      </c>
      <c r="G4700" s="2" t="s">
        <v>48</v>
      </c>
      <c r="H4700" s="2" t="s">
        <v>34</v>
      </c>
      <c r="I4700" s="2" t="s">
        <v>25</v>
      </c>
      <c r="J4700" s="2" t="str">
        <f t="array" ref="J4700">XLOOKUP('Transaction Data'!$G4700,Product_Code,Biscuit_Brand)</f>
        <v>Lemon Crisps</v>
      </c>
      <c r="K4700" s="2">
        <f t="array" ref="K4700">XLOOKUP('Transaction Data'!$G4700,Product_Code,Cost)</f>
        <v>7</v>
      </c>
      <c r="L4700" s="2">
        <f t="array" ref="L4700">XLOOKUP('Transaction Data'!$G4700,Product_Code,Unit_Price)</f>
        <v>9</v>
      </c>
      <c r="M4700" s="3">
        <f>'Transaction Data'!$F4700*'Transaction Data'!$K4700</f>
        <v>546</v>
      </c>
      <c r="N4700" s="3">
        <f>'Transaction Data'!$F4700*'Transaction Data'!$L4700</f>
        <v>702</v>
      </c>
      <c r="O4700" s="3">
        <f>'Transaction Data'!$N4700-'Transaction Data'!$M4700</f>
        <v>156</v>
      </c>
      <c r="P4700" s="2">
        <f>DATEDIF('Transaction Data'!$D4700,'Transaction Data'!$A4700,"y")</f>
        <v>57</v>
      </c>
      <c r="Q4700" s="2" t="str">
        <f>FLOOR('Transaction Data'!$P4700,15)&amp;"-"&amp;FLOOR('Transaction Data'!$P4700,15)+14</f>
        <v>45-59</v>
      </c>
      <c r="R4700" s="2" t="str">
        <f>IF('Transaction Data'!$L4700&lt;=10,"Less Expensive","Expensive")</f>
        <v>Less Expensive</v>
      </c>
      <c r="S4700" s="4">
        <f>WEEKDAY('Transaction Data'!$A4700)</f>
        <v>4</v>
      </c>
      <c r="T4700" s="2" t="str">
        <f>IF(WEEKDAY('Transaction Data'!$A4700,2)&lt;6,"Weekday","Weekend")</f>
        <v>Weekday</v>
      </c>
    </row>
    <row r="4701" ht="15.75" customHeight="1">
      <c r="A4701" s="1">
        <v>45425.0</v>
      </c>
      <c r="B4701" s="2" t="s">
        <v>4428</v>
      </c>
      <c r="C4701" s="2" t="s">
        <v>51</v>
      </c>
      <c r="D4701" s="1">
        <v>31556.0</v>
      </c>
      <c r="E4701" s="2" t="s">
        <v>27</v>
      </c>
      <c r="F4701" s="2">
        <v>375.0</v>
      </c>
      <c r="G4701" s="2" t="s">
        <v>60</v>
      </c>
      <c r="H4701" s="2" t="s">
        <v>24</v>
      </c>
      <c r="I4701" s="2" t="s">
        <v>25</v>
      </c>
      <c r="J4701" s="2" t="str">
        <f t="array" ref="J4701">XLOOKUP('Transaction Data'!$G4701,Product_Code,Biscuit_Brand)</f>
        <v>Peanut Butter Bites</v>
      </c>
      <c r="K4701" s="2">
        <f t="array" ref="K4701">XLOOKUP('Transaction Data'!$G4701,Product_Code,Cost)</f>
        <v>5</v>
      </c>
      <c r="L4701" s="2">
        <f t="array" ref="L4701">XLOOKUP('Transaction Data'!$G4701,Product_Code,Unit_Price)</f>
        <v>7</v>
      </c>
      <c r="M4701" s="3">
        <f>'Transaction Data'!$F4701*'Transaction Data'!$K4701</f>
        <v>1875</v>
      </c>
      <c r="N4701" s="3">
        <f>'Transaction Data'!$F4701*'Transaction Data'!$L4701</f>
        <v>2625</v>
      </c>
      <c r="O4701" s="3">
        <f>'Transaction Data'!$N4701-'Transaction Data'!$M4701</f>
        <v>750</v>
      </c>
      <c r="P4701" s="2">
        <f>DATEDIF('Transaction Data'!$D4701,'Transaction Data'!$A4701,"y")</f>
        <v>37</v>
      </c>
      <c r="Q4701" s="2" t="str">
        <f>FLOOR('Transaction Data'!$P4701,15)&amp;"-"&amp;FLOOR('Transaction Data'!$P4701,15)+14</f>
        <v>30-44</v>
      </c>
      <c r="R4701" s="2" t="str">
        <f>IF('Transaction Data'!$L4701&lt;=10,"Less Expensive","Expensive")</f>
        <v>Less Expensive</v>
      </c>
      <c r="S4701" s="4">
        <f>WEEKDAY('Transaction Data'!$A4701)</f>
        <v>2</v>
      </c>
      <c r="T4701" s="2" t="str">
        <f>IF(WEEKDAY('Transaction Data'!$A4701,2)&lt;6,"Weekday","Weekend")</f>
        <v>Weekday</v>
      </c>
    </row>
    <row r="4702" ht="15.75" customHeight="1">
      <c r="A4702" s="1">
        <v>45330.0</v>
      </c>
      <c r="B4702" s="2" t="s">
        <v>4429</v>
      </c>
      <c r="C4702" s="2" t="s">
        <v>72</v>
      </c>
      <c r="D4702" s="1">
        <v>38747.0</v>
      </c>
      <c r="E4702" s="2" t="s">
        <v>37</v>
      </c>
      <c r="F4702" s="2">
        <v>289.0</v>
      </c>
      <c r="G4702" s="2" t="s">
        <v>23</v>
      </c>
      <c r="H4702" s="2" t="s">
        <v>29</v>
      </c>
      <c r="I4702" s="2" t="s">
        <v>25</v>
      </c>
      <c r="J4702" s="2" t="str">
        <f t="array" ref="J4702">XLOOKUP('Transaction Data'!$G4702,Product_Code,Biscuit_Brand)</f>
        <v>Cinnamon Swirls</v>
      </c>
      <c r="K4702" s="2">
        <f t="array" ref="K4702">XLOOKUP('Transaction Data'!$G4702,Product_Code,Cost)</f>
        <v>10</v>
      </c>
      <c r="L4702" s="2">
        <f t="array" ref="L4702">XLOOKUP('Transaction Data'!$G4702,Product_Code,Unit_Price)</f>
        <v>14</v>
      </c>
      <c r="M4702" s="3">
        <f>'Transaction Data'!$F4702*'Transaction Data'!$K4702</f>
        <v>2890</v>
      </c>
      <c r="N4702" s="3">
        <f>'Transaction Data'!$F4702*'Transaction Data'!$L4702</f>
        <v>4046</v>
      </c>
      <c r="O4702" s="3">
        <f>'Transaction Data'!$N4702-'Transaction Data'!$M4702</f>
        <v>1156</v>
      </c>
      <c r="P4702" s="2">
        <f>DATEDIF('Transaction Data'!$D4702,'Transaction Data'!$A4702,"y")</f>
        <v>18</v>
      </c>
      <c r="Q4702" s="2" t="str">
        <f>FLOOR('Transaction Data'!$P4702,15)&amp;"-"&amp;FLOOR('Transaction Data'!$P4702,15)+14</f>
        <v>15-29</v>
      </c>
      <c r="R4702" s="2" t="str">
        <f>IF('Transaction Data'!$L4702&lt;=10,"Less Expensive","Expensive")</f>
        <v>Expensive</v>
      </c>
      <c r="S4702" s="4">
        <f>WEEKDAY('Transaction Data'!$A4702)</f>
        <v>5</v>
      </c>
      <c r="T4702" s="2" t="str">
        <f>IF(WEEKDAY('Transaction Data'!$A4702,2)&lt;6,"Weekday","Weekend")</f>
        <v>Weekday</v>
      </c>
    </row>
    <row r="4703" ht="15.75" customHeight="1">
      <c r="A4703" s="1">
        <v>45385.0</v>
      </c>
      <c r="B4703" s="2" t="s">
        <v>4430</v>
      </c>
      <c r="C4703" s="2" t="s">
        <v>41</v>
      </c>
      <c r="D4703" s="1">
        <v>35621.0</v>
      </c>
      <c r="E4703" s="2" t="s">
        <v>37</v>
      </c>
      <c r="F4703" s="2">
        <v>191.0</v>
      </c>
      <c r="G4703" s="2" t="s">
        <v>44</v>
      </c>
      <c r="H4703" s="2" t="s">
        <v>34</v>
      </c>
      <c r="I4703" s="2" t="s">
        <v>25</v>
      </c>
      <c r="J4703" s="2" t="str">
        <f t="array" ref="J4703">XLOOKUP('Transaction Data'!$G4703,Product_Code,Biscuit_Brand)</f>
        <v>Butter Crunch</v>
      </c>
      <c r="K4703" s="2">
        <f t="array" ref="K4703">XLOOKUP('Transaction Data'!$G4703,Product_Code,Cost)</f>
        <v>10</v>
      </c>
      <c r="L4703" s="2">
        <f t="array" ref="L4703">XLOOKUP('Transaction Data'!$G4703,Product_Code,Unit_Price)</f>
        <v>11</v>
      </c>
      <c r="M4703" s="3">
        <f>'Transaction Data'!$F4703*'Transaction Data'!$K4703</f>
        <v>1910</v>
      </c>
      <c r="N4703" s="3">
        <f>'Transaction Data'!$F4703*'Transaction Data'!$L4703</f>
        <v>2101</v>
      </c>
      <c r="O4703" s="3">
        <f>'Transaction Data'!$N4703-'Transaction Data'!$M4703</f>
        <v>191</v>
      </c>
      <c r="P4703" s="2">
        <f>DATEDIF('Transaction Data'!$D4703,'Transaction Data'!$A4703,"y")</f>
        <v>26</v>
      </c>
      <c r="Q4703" s="2" t="str">
        <f>FLOOR('Transaction Data'!$P4703,15)&amp;"-"&amp;FLOOR('Transaction Data'!$P4703,15)+14</f>
        <v>15-29</v>
      </c>
      <c r="R4703" s="2" t="str">
        <f>IF('Transaction Data'!$L4703&lt;=10,"Less Expensive","Expensive")</f>
        <v>Expensive</v>
      </c>
      <c r="S4703" s="4">
        <f>WEEKDAY('Transaction Data'!$A4703)</f>
        <v>4</v>
      </c>
      <c r="T4703" s="2" t="str">
        <f>IF(WEEKDAY('Transaction Data'!$A4703,2)&lt;6,"Weekday","Weekend")</f>
        <v>Weekday</v>
      </c>
    </row>
    <row r="4704" ht="15.75" customHeight="1">
      <c r="A4704" s="1">
        <v>45385.0</v>
      </c>
      <c r="B4704" s="2" t="s">
        <v>4431</v>
      </c>
      <c r="C4704" s="2" t="s">
        <v>41</v>
      </c>
      <c r="D4704" s="1">
        <v>24646.0</v>
      </c>
      <c r="E4704" s="2" t="s">
        <v>37</v>
      </c>
      <c r="F4704" s="2">
        <v>381.0</v>
      </c>
      <c r="G4704" s="2" t="s">
        <v>61</v>
      </c>
      <c r="H4704" s="2" t="s">
        <v>24</v>
      </c>
      <c r="I4704" s="2" t="s">
        <v>25</v>
      </c>
      <c r="J4704" s="2" t="str">
        <f t="array" ref="J4704">XLOOKUP('Transaction Data'!$G4704,Product_Code,Biscuit_Brand)</f>
        <v>Choco Delight</v>
      </c>
      <c r="K4704" s="2">
        <f t="array" ref="K4704">XLOOKUP('Transaction Data'!$G4704,Product_Code,Cost)</f>
        <v>3</v>
      </c>
      <c r="L4704" s="2">
        <f t="array" ref="L4704">XLOOKUP('Transaction Data'!$G4704,Product_Code,Unit_Price)</f>
        <v>5</v>
      </c>
      <c r="M4704" s="3">
        <f>'Transaction Data'!$F4704*'Transaction Data'!$K4704</f>
        <v>1143</v>
      </c>
      <c r="N4704" s="3">
        <f>'Transaction Data'!$F4704*'Transaction Data'!$L4704</f>
        <v>1905</v>
      </c>
      <c r="O4704" s="3">
        <f>'Transaction Data'!$N4704-'Transaction Data'!$M4704</f>
        <v>762</v>
      </c>
      <c r="P4704" s="2">
        <f>DATEDIF('Transaction Data'!$D4704,'Transaction Data'!$A4704,"y")</f>
        <v>56</v>
      </c>
      <c r="Q4704" s="2" t="str">
        <f>FLOOR('Transaction Data'!$P4704,15)&amp;"-"&amp;FLOOR('Transaction Data'!$P4704,15)+14</f>
        <v>45-59</v>
      </c>
      <c r="R4704" s="2" t="str">
        <f>IF('Transaction Data'!$L4704&lt;=10,"Less Expensive","Expensive")</f>
        <v>Less Expensive</v>
      </c>
      <c r="S4704" s="4">
        <f>WEEKDAY('Transaction Data'!$A4704)</f>
        <v>4</v>
      </c>
      <c r="T4704" s="2" t="str">
        <f>IF(WEEKDAY('Transaction Data'!$A4704,2)&lt;6,"Weekday","Weekend")</f>
        <v>Weekday</v>
      </c>
    </row>
    <row r="4705" ht="15.75" customHeight="1">
      <c r="A4705" s="1">
        <v>45429.0</v>
      </c>
      <c r="B4705" s="2" t="s">
        <v>4432</v>
      </c>
      <c r="C4705" s="2" t="s">
        <v>41</v>
      </c>
      <c r="D4705" s="1">
        <v>20375.0</v>
      </c>
      <c r="E4705" s="2" t="s">
        <v>22</v>
      </c>
      <c r="F4705" s="2">
        <v>208.0</v>
      </c>
      <c r="G4705" s="2" t="s">
        <v>44</v>
      </c>
      <c r="H4705" s="2" t="s">
        <v>29</v>
      </c>
      <c r="I4705" s="2" t="s">
        <v>25</v>
      </c>
      <c r="J4705" s="2" t="str">
        <f t="array" ref="J4705">XLOOKUP('Transaction Data'!$G4705,Product_Code,Biscuit_Brand)</f>
        <v>Butter Crunch</v>
      </c>
      <c r="K4705" s="2">
        <f t="array" ref="K4705">XLOOKUP('Transaction Data'!$G4705,Product_Code,Cost)</f>
        <v>10</v>
      </c>
      <c r="L4705" s="2">
        <f t="array" ref="L4705">XLOOKUP('Transaction Data'!$G4705,Product_Code,Unit_Price)</f>
        <v>11</v>
      </c>
      <c r="M4705" s="3">
        <f>'Transaction Data'!$F4705*'Transaction Data'!$K4705</f>
        <v>2080</v>
      </c>
      <c r="N4705" s="3">
        <f>'Transaction Data'!$F4705*'Transaction Data'!$L4705</f>
        <v>2288</v>
      </c>
      <c r="O4705" s="3">
        <f>'Transaction Data'!$N4705-'Transaction Data'!$M4705</f>
        <v>208</v>
      </c>
      <c r="P4705" s="2">
        <f>DATEDIF('Transaction Data'!$D4705,'Transaction Data'!$A4705,"y")</f>
        <v>68</v>
      </c>
      <c r="Q4705" s="2" t="str">
        <f>FLOOR('Transaction Data'!$P4705,15)&amp;"-"&amp;FLOOR('Transaction Data'!$P4705,15)+14</f>
        <v>60-74</v>
      </c>
      <c r="R4705" s="2" t="str">
        <f>IF('Transaction Data'!$L4705&lt;=10,"Less Expensive","Expensive")</f>
        <v>Expensive</v>
      </c>
      <c r="S4705" s="4">
        <f>WEEKDAY('Transaction Data'!$A4705)</f>
        <v>6</v>
      </c>
      <c r="T4705" s="2" t="str">
        <f>IF(WEEKDAY('Transaction Data'!$A4705,2)&lt;6,"Weekday","Weekend")</f>
        <v>Weekday</v>
      </c>
    </row>
    <row r="4706" ht="15.75" customHeight="1">
      <c r="A4706" s="1">
        <v>45388.0</v>
      </c>
      <c r="B4706" s="2" t="s">
        <v>4433</v>
      </c>
      <c r="C4706" s="2" t="s">
        <v>41</v>
      </c>
      <c r="D4706" s="1">
        <v>26016.0</v>
      </c>
      <c r="E4706" s="2" t="s">
        <v>63</v>
      </c>
      <c r="F4706" s="2">
        <v>396.0</v>
      </c>
      <c r="G4706" s="2" t="s">
        <v>60</v>
      </c>
      <c r="H4706" s="2" t="s">
        <v>34</v>
      </c>
      <c r="I4706" s="2" t="s">
        <v>25</v>
      </c>
      <c r="J4706" s="2" t="str">
        <f t="array" ref="J4706">XLOOKUP('Transaction Data'!$G4706,Product_Code,Biscuit_Brand)</f>
        <v>Peanut Butter Bites</v>
      </c>
      <c r="K4706" s="2">
        <f t="array" ref="K4706">XLOOKUP('Transaction Data'!$G4706,Product_Code,Cost)</f>
        <v>5</v>
      </c>
      <c r="L4706" s="2">
        <f t="array" ref="L4706">XLOOKUP('Transaction Data'!$G4706,Product_Code,Unit_Price)</f>
        <v>7</v>
      </c>
      <c r="M4706" s="3">
        <f>'Transaction Data'!$F4706*'Transaction Data'!$K4706</f>
        <v>1980</v>
      </c>
      <c r="N4706" s="3">
        <f>'Transaction Data'!$F4706*'Transaction Data'!$L4706</f>
        <v>2772</v>
      </c>
      <c r="O4706" s="3">
        <f>'Transaction Data'!$N4706-'Transaction Data'!$M4706</f>
        <v>792</v>
      </c>
      <c r="P4706" s="2">
        <f>DATEDIF('Transaction Data'!$D4706,'Transaction Data'!$A4706,"y")</f>
        <v>53</v>
      </c>
      <c r="Q4706" s="2" t="str">
        <f>FLOOR('Transaction Data'!$P4706,15)&amp;"-"&amp;FLOOR('Transaction Data'!$P4706,15)+14</f>
        <v>45-59</v>
      </c>
      <c r="R4706" s="2" t="str">
        <f>IF('Transaction Data'!$L4706&lt;=10,"Less Expensive","Expensive")</f>
        <v>Less Expensive</v>
      </c>
      <c r="S4706" s="4">
        <f>WEEKDAY('Transaction Data'!$A4706)</f>
        <v>7</v>
      </c>
      <c r="T4706" s="2" t="str">
        <f>IF(WEEKDAY('Transaction Data'!$A4706,2)&lt;6,"Weekday","Weekend")</f>
        <v>Weekend</v>
      </c>
    </row>
    <row r="4707" ht="15.75" customHeight="1">
      <c r="A4707" s="1">
        <v>45315.0</v>
      </c>
      <c r="B4707" s="2" t="s">
        <v>3947</v>
      </c>
      <c r="C4707" s="2" t="s">
        <v>78</v>
      </c>
      <c r="D4707" s="1">
        <v>28844.0</v>
      </c>
      <c r="E4707" s="2" t="s">
        <v>37</v>
      </c>
      <c r="F4707" s="2">
        <v>381.0</v>
      </c>
      <c r="G4707" s="2" t="s">
        <v>38</v>
      </c>
      <c r="H4707" s="2" t="s">
        <v>24</v>
      </c>
      <c r="I4707" s="2" t="s">
        <v>25</v>
      </c>
      <c r="J4707" s="2" t="str">
        <f t="array" ref="J4707">XLOOKUP('Transaction Data'!$G4707,Product_Code,Biscuit_Brand)</f>
        <v>Ginger Snaps</v>
      </c>
      <c r="K4707" s="2">
        <f t="array" ref="K4707">XLOOKUP('Transaction Data'!$G4707,Product_Code,Cost)</f>
        <v>14</v>
      </c>
      <c r="L4707" s="2">
        <f t="array" ref="L4707">XLOOKUP('Transaction Data'!$G4707,Product_Code,Unit_Price)</f>
        <v>28</v>
      </c>
      <c r="M4707" s="3">
        <f>'Transaction Data'!$F4707*'Transaction Data'!$K4707</f>
        <v>5334</v>
      </c>
      <c r="N4707" s="3">
        <f>'Transaction Data'!$F4707*'Transaction Data'!$L4707</f>
        <v>10668</v>
      </c>
      <c r="O4707" s="3">
        <f>'Transaction Data'!$N4707-'Transaction Data'!$M4707</f>
        <v>5334</v>
      </c>
      <c r="P4707" s="2">
        <f>DATEDIF('Transaction Data'!$D4707,'Transaction Data'!$A4707,"y")</f>
        <v>45</v>
      </c>
      <c r="Q4707" s="2" t="str">
        <f>FLOOR('Transaction Data'!$P4707,15)&amp;"-"&amp;FLOOR('Transaction Data'!$P4707,15)+14</f>
        <v>45-59</v>
      </c>
      <c r="R4707" s="2" t="str">
        <f>IF('Transaction Data'!$L4707&lt;=10,"Less Expensive","Expensive")</f>
        <v>Expensive</v>
      </c>
      <c r="S4707" s="4">
        <f>WEEKDAY('Transaction Data'!$A4707)</f>
        <v>4</v>
      </c>
      <c r="T4707" s="2" t="str">
        <f>IF(WEEKDAY('Transaction Data'!$A4707,2)&lt;6,"Weekday","Weekend")</f>
        <v>Weekday</v>
      </c>
    </row>
    <row r="4708" ht="15.75" customHeight="1">
      <c r="A4708" s="1">
        <v>45302.0</v>
      </c>
      <c r="B4708" s="2" t="s">
        <v>4434</v>
      </c>
      <c r="C4708" s="2" t="s">
        <v>78</v>
      </c>
      <c r="D4708" s="1">
        <v>26430.0</v>
      </c>
      <c r="E4708" s="2" t="s">
        <v>63</v>
      </c>
      <c r="F4708" s="2">
        <v>67.0</v>
      </c>
      <c r="G4708" s="2" t="s">
        <v>61</v>
      </c>
      <c r="H4708" s="2" t="s">
        <v>29</v>
      </c>
      <c r="I4708" s="2" t="s">
        <v>25</v>
      </c>
      <c r="J4708" s="2" t="str">
        <f t="array" ref="J4708">XLOOKUP('Transaction Data'!$G4708,Product_Code,Biscuit_Brand)</f>
        <v>Choco Delight</v>
      </c>
      <c r="K4708" s="2">
        <f t="array" ref="K4708">XLOOKUP('Transaction Data'!$G4708,Product_Code,Cost)</f>
        <v>3</v>
      </c>
      <c r="L4708" s="2">
        <f t="array" ref="L4708">XLOOKUP('Transaction Data'!$G4708,Product_Code,Unit_Price)</f>
        <v>5</v>
      </c>
      <c r="M4708" s="3">
        <f>'Transaction Data'!$F4708*'Transaction Data'!$K4708</f>
        <v>201</v>
      </c>
      <c r="N4708" s="3">
        <f>'Transaction Data'!$F4708*'Transaction Data'!$L4708</f>
        <v>335</v>
      </c>
      <c r="O4708" s="3">
        <f>'Transaction Data'!$N4708-'Transaction Data'!$M4708</f>
        <v>134</v>
      </c>
      <c r="P4708" s="2">
        <f>DATEDIF('Transaction Data'!$D4708,'Transaction Data'!$A4708,"y")</f>
        <v>51</v>
      </c>
      <c r="Q4708" s="2" t="str">
        <f>FLOOR('Transaction Data'!$P4708,15)&amp;"-"&amp;FLOOR('Transaction Data'!$P4708,15)+14</f>
        <v>45-59</v>
      </c>
      <c r="R4708" s="2" t="str">
        <f>IF('Transaction Data'!$L4708&lt;=10,"Less Expensive","Expensive")</f>
        <v>Less Expensive</v>
      </c>
      <c r="S4708" s="4">
        <f>WEEKDAY('Transaction Data'!$A4708)</f>
        <v>5</v>
      </c>
      <c r="T4708" s="2" t="str">
        <f>IF(WEEKDAY('Transaction Data'!$A4708,2)&lt;6,"Weekday","Weekend")</f>
        <v>Weekday</v>
      </c>
    </row>
    <row r="4709" ht="15.75" customHeight="1">
      <c r="A4709" s="1">
        <v>45335.0</v>
      </c>
      <c r="B4709" s="2" t="s">
        <v>2352</v>
      </c>
      <c r="C4709" s="2" t="s">
        <v>72</v>
      </c>
      <c r="D4709" s="1">
        <v>21858.0</v>
      </c>
      <c r="E4709" s="2" t="s">
        <v>22</v>
      </c>
      <c r="F4709" s="2">
        <v>440.0</v>
      </c>
      <c r="G4709" s="2" t="s">
        <v>44</v>
      </c>
      <c r="H4709" s="2" t="s">
        <v>34</v>
      </c>
      <c r="I4709" s="2" t="s">
        <v>25</v>
      </c>
      <c r="J4709" s="2" t="str">
        <f t="array" ref="J4709">XLOOKUP('Transaction Data'!$G4709,Product_Code,Biscuit_Brand)</f>
        <v>Butter Crunch</v>
      </c>
      <c r="K4709" s="2">
        <f t="array" ref="K4709">XLOOKUP('Transaction Data'!$G4709,Product_Code,Cost)</f>
        <v>10</v>
      </c>
      <c r="L4709" s="2">
        <f t="array" ref="L4709">XLOOKUP('Transaction Data'!$G4709,Product_Code,Unit_Price)</f>
        <v>11</v>
      </c>
      <c r="M4709" s="3">
        <f>'Transaction Data'!$F4709*'Transaction Data'!$K4709</f>
        <v>4400</v>
      </c>
      <c r="N4709" s="3">
        <f>'Transaction Data'!$F4709*'Transaction Data'!$L4709</f>
        <v>4840</v>
      </c>
      <c r="O4709" s="3">
        <f>'Transaction Data'!$N4709-'Transaction Data'!$M4709</f>
        <v>440</v>
      </c>
      <c r="P4709" s="2">
        <f>DATEDIF('Transaction Data'!$D4709,'Transaction Data'!$A4709,"y")</f>
        <v>64</v>
      </c>
      <c r="Q4709" s="2" t="str">
        <f>FLOOR('Transaction Data'!$P4709,15)&amp;"-"&amp;FLOOR('Transaction Data'!$P4709,15)+14</f>
        <v>60-74</v>
      </c>
      <c r="R4709" s="2" t="str">
        <f>IF('Transaction Data'!$L4709&lt;=10,"Less Expensive","Expensive")</f>
        <v>Expensive</v>
      </c>
      <c r="S4709" s="4">
        <f>WEEKDAY('Transaction Data'!$A4709)</f>
        <v>3</v>
      </c>
      <c r="T4709" s="2" t="str">
        <f>IF(WEEKDAY('Transaction Data'!$A4709,2)&lt;6,"Weekday","Weekend")</f>
        <v>Weekday</v>
      </c>
    </row>
    <row r="4710" ht="15.75" customHeight="1">
      <c r="A4710" s="1">
        <v>45311.0</v>
      </c>
      <c r="B4710" s="2" t="s">
        <v>4435</v>
      </c>
      <c r="C4710" s="2" t="s">
        <v>47</v>
      </c>
      <c r="D4710" s="1">
        <v>32210.0</v>
      </c>
      <c r="E4710" s="2" t="s">
        <v>27</v>
      </c>
      <c r="F4710" s="2">
        <v>371.0</v>
      </c>
      <c r="G4710" s="2" t="s">
        <v>55</v>
      </c>
      <c r="H4710" s="2" t="s">
        <v>24</v>
      </c>
      <c r="I4710" s="2" t="s">
        <v>25</v>
      </c>
      <c r="J4710" s="2" t="str">
        <f t="array" ref="J4710">XLOOKUP('Transaction Data'!$G4710,Product_Code,Biscuit_Brand)</f>
        <v>Vanilla Wafers</v>
      </c>
      <c r="K4710" s="2">
        <f t="array" ref="K4710">XLOOKUP('Transaction Data'!$G4710,Product_Code,Cost)</f>
        <v>18</v>
      </c>
      <c r="L4710" s="2">
        <f t="array" ref="L4710">XLOOKUP('Transaction Data'!$G4710,Product_Code,Unit_Price)</f>
        <v>36</v>
      </c>
      <c r="M4710" s="3">
        <f>'Transaction Data'!$F4710*'Transaction Data'!$K4710</f>
        <v>6678</v>
      </c>
      <c r="N4710" s="3">
        <f>'Transaction Data'!$F4710*'Transaction Data'!$L4710</f>
        <v>13356</v>
      </c>
      <c r="O4710" s="3">
        <f>'Transaction Data'!$N4710-'Transaction Data'!$M4710</f>
        <v>6678</v>
      </c>
      <c r="P4710" s="2">
        <f>DATEDIF('Transaction Data'!$D4710,'Transaction Data'!$A4710,"y")</f>
        <v>35</v>
      </c>
      <c r="Q4710" s="2" t="str">
        <f>FLOOR('Transaction Data'!$P4710,15)&amp;"-"&amp;FLOOR('Transaction Data'!$P4710,15)+14</f>
        <v>30-44</v>
      </c>
      <c r="R4710" s="2" t="str">
        <f>IF('Transaction Data'!$L4710&lt;=10,"Less Expensive","Expensive")</f>
        <v>Expensive</v>
      </c>
      <c r="S4710" s="4">
        <f>WEEKDAY('Transaction Data'!$A4710)</f>
        <v>7</v>
      </c>
      <c r="T4710" s="2" t="str">
        <f>IF(WEEKDAY('Transaction Data'!$A4710,2)&lt;6,"Weekday","Weekend")</f>
        <v>Weekend</v>
      </c>
    </row>
    <row r="4711" ht="15.75" customHeight="1">
      <c r="A4711" s="1">
        <v>45297.0</v>
      </c>
      <c r="B4711" s="2" t="s">
        <v>4436</v>
      </c>
      <c r="C4711" s="2" t="s">
        <v>32</v>
      </c>
      <c r="D4711" s="1">
        <v>24877.0</v>
      </c>
      <c r="E4711" s="2" t="s">
        <v>27</v>
      </c>
      <c r="F4711" s="2">
        <v>332.0</v>
      </c>
      <c r="G4711" s="2" t="s">
        <v>33</v>
      </c>
      <c r="H4711" s="2" t="s">
        <v>29</v>
      </c>
      <c r="I4711" s="2" t="s">
        <v>30</v>
      </c>
      <c r="J4711" s="2" t="str">
        <f t="array" ref="J4711">XLOOKUP('Transaction Data'!$G4711,Product_Code,Biscuit_Brand)</f>
        <v>Caramel Biscuits</v>
      </c>
      <c r="K4711" s="2">
        <f t="array" ref="K4711">XLOOKUP('Transaction Data'!$G4711,Product_Code,Cost)</f>
        <v>18</v>
      </c>
      <c r="L4711" s="2">
        <f t="array" ref="L4711">XLOOKUP('Transaction Data'!$G4711,Product_Code,Unit_Price)</f>
        <v>22</v>
      </c>
      <c r="M4711" s="3">
        <f>'Transaction Data'!$F4711*'Transaction Data'!$K4711</f>
        <v>5976</v>
      </c>
      <c r="N4711" s="3">
        <f>'Transaction Data'!$F4711*'Transaction Data'!$L4711</f>
        <v>7304</v>
      </c>
      <c r="O4711" s="3">
        <f>'Transaction Data'!$N4711-'Transaction Data'!$M4711</f>
        <v>1328</v>
      </c>
      <c r="P4711" s="2">
        <f>DATEDIF('Transaction Data'!$D4711,'Transaction Data'!$A4711,"y")</f>
        <v>55</v>
      </c>
      <c r="Q4711" s="2" t="str">
        <f>FLOOR('Transaction Data'!$P4711,15)&amp;"-"&amp;FLOOR('Transaction Data'!$P4711,15)+14</f>
        <v>45-59</v>
      </c>
      <c r="R4711" s="2" t="str">
        <f>IF('Transaction Data'!$L4711&lt;=10,"Less Expensive","Expensive")</f>
        <v>Expensive</v>
      </c>
      <c r="S4711" s="4">
        <f>WEEKDAY('Transaction Data'!$A4711)</f>
        <v>7</v>
      </c>
      <c r="T4711" s="2" t="str">
        <f>IF(WEEKDAY('Transaction Data'!$A4711,2)&lt;6,"Weekday","Weekend")</f>
        <v>Weekend</v>
      </c>
    </row>
    <row r="4712" ht="15.75" customHeight="1">
      <c r="A4712" s="1">
        <v>45302.0</v>
      </c>
      <c r="B4712" s="2" t="s">
        <v>4437</v>
      </c>
      <c r="C4712" s="2" t="s">
        <v>78</v>
      </c>
      <c r="D4712" s="1">
        <v>30038.0</v>
      </c>
      <c r="E4712" s="2" t="s">
        <v>27</v>
      </c>
      <c r="F4712" s="2">
        <v>183.0</v>
      </c>
      <c r="G4712" s="2" t="s">
        <v>33</v>
      </c>
      <c r="H4712" s="2" t="s">
        <v>34</v>
      </c>
      <c r="I4712" s="2" t="s">
        <v>25</v>
      </c>
      <c r="J4712" s="2" t="str">
        <f t="array" ref="J4712">XLOOKUP('Transaction Data'!$G4712,Product_Code,Biscuit_Brand)</f>
        <v>Caramel Biscuits</v>
      </c>
      <c r="K4712" s="2">
        <f t="array" ref="K4712">XLOOKUP('Transaction Data'!$G4712,Product_Code,Cost)</f>
        <v>18</v>
      </c>
      <c r="L4712" s="2">
        <f t="array" ref="L4712">XLOOKUP('Transaction Data'!$G4712,Product_Code,Unit_Price)</f>
        <v>22</v>
      </c>
      <c r="M4712" s="3">
        <f>'Transaction Data'!$F4712*'Transaction Data'!$K4712</f>
        <v>3294</v>
      </c>
      <c r="N4712" s="3">
        <f>'Transaction Data'!$F4712*'Transaction Data'!$L4712</f>
        <v>4026</v>
      </c>
      <c r="O4712" s="3">
        <f>'Transaction Data'!$N4712-'Transaction Data'!$M4712</f>
        <v>732</v>
      </c>
      <c r="P4712" s="2">
        <f>DATEDIF('Transaction Data'!$D4712,'Transaction Data'!$A4712,"y")</f>
        <v>41</v>
      </c>
      <c r="Q4712" s="2" t="str">
        <f>FLOOR('Transaction Data'!$P4712,15)&amp;"-"&amp;FLOOR('Transaction Data'!$P4712,15)+14</f>
        <v>30-44</v>
      </c>
      <c r="R4712" s="2" t="str">
        <f>IF('Transaction Data'!$L4712&lt;=10,"Less Expensive","Expensive")</f>
        <v>Expensive</v>
      </c>
      <c r="S4712" s="4">
        <f>WEEKDAY('Transaction Data'!$A4712)</f>
        <v>5</v>
      </c>
      <c r="T4712" s="2" t="str">
        <f>IF(WEEKDAY('Transaction Data'!$A4712,2)&lt;6,"Weekday","Weekend")</f>
        <v>Weekday</v>
      </c>
    </row>
    <row r="4713" ht="15.75" customHeight="1">
      <c r="A4713" s="1">
        <v>45494.0</v>
      </c>
      <c r="B4713" s="2" t="s">
        <v>4438</v>
      </c>
      <c r="C4713" s="2" t="s">
        <v>54</v>
      </c>
      <c r="D4713" s="1">
        <v>24336.0</v>
      </c>
      <c r="E4713" s="2" t="s">
        <v>37</v>
      </c>
      <c r="F4713" s="2">
        <v>236.0</v>
      </c>
      <c r="G4713" s="2" t="s">
        <v>33</v>
      </c>
      <c r="H4713" s="2" t="s">
        <v>24</v>
      </c>
      <c r="I4713" s="2" t="s">
        <v>25</v>
      </c>
      <c r="J4713" s="2" t="str">
        <f t="array" ref="J4713">XLOOKUP('Transaction Data'!$G4713,Product_Code,Biscuit_Brand)</f>
        <v>Caramel Biscuits</v>
      </c>
      <c r="K4713" s="2">
        <f t="array" ref="K4713">XLOOKUP('Transaction Data'!$G4713,Product_Code,Cost)</f>
        <v>18</v>
      </c>
      <c r="L4713" s="2">
        <f t="array" ref="L4713">XLOOKUP('Transaction Data'!$G4713,Product_Code,Unit_Price)</f>
        <v>22</v>
      </c>
      <c r="M4713" s="3">
        <f>'Transaction Data'!$F4713*'Transaction Data'!$K4713</f>
        <v>4248</v>
      </c>
      <c r="N4713" s="3">
        <f>'Transaction Data'!$F4713*'Transaction Data'!$L4713</f>
        <v>5192</v>
      </c>
      <c r="O4713" s="3">
        <f>'Transaction Data'!$N4713-'Transaction Data'!$M4713</f>
        <v>944</v>
      </c>
      <c r="P4713" s="2">
        <f>DATEDIF('Transaction Data'!$D4713,'Transaction Data'!$A4713,"y")</f>
        <v>57</v>
      </c>
      <c r="Q4713" s="2" t="str">
        <f>FLOOR('Transaction Data'!$P4713,15)&amp;"-"&amp;FLOOR('Transaction Data'!$P4713,15)+14</f>
        <v>45-59</v>
      </c>
      <c r="R4713" s="2" t="str">
        <f>IF('Transaction Data'!$L4713&lt;=10,"Less Expensive","Expensive")</f>
        <v>Expensive</v>
      </c>
      <c r="S4713" s="4">
        <f>WEEKDAY('Transaction Data'!$A4713)</f>
        <v>1</v>
      </c>
      <c r="T4713" s="2" t="str">
        <f>IF(WEEKDAY('Transaction Data'!$A4713,2)&lt;6,"Weekday","Weekend")</f>
        <v>Weekend</v>
      </c>
    </row>
    <row r="4714" ht="15.75" customHeight="1">
      <c r="A4714" s="1">
        <v>45486.0</v>
      </c>
      <c r="B4714" s="2" t="s">
        <v>4439</v>
      </c>
      <c r="C4714" s="2" t="s">
        <v>32</v>
      </c>
      <c r="D4714" s="1">
        <v>21253.0</v>
      </c>
      <c r="E4714" s="2" t="s">
        <v>63</v>
      </c>
      <c r="F4714" s="2">
        <v>12.0</v>
      </c>
      <c r="G4714" s="2" t="s">
        <v>60</v>
      </c>
      <c r="H4714" s="2" t="s">
        <v>29</v>
      </c>
      <c r="I4714" s="2" t="s">
        <v>25</v>
      </c>
      <c r="J4714" s="2" t="str">
        <f t="array" ref="J4714">XLOOKUP('Transaction Data'!$G4714,Product_Code,Biscuit_Brand)</f>
        <v>Peanut Butter Bites</v>
      </c>
      <c r="K4714" s="2">
        <f t="array" ref="K4714">XLOOKUP('Transaction Data'!$G4714,Product_Code,Cost)</f>
        <v>5</v>
      </c>
      <c r="L4714" s="2">
        <f t="array" ref="L4714">XLOOKUP('Transaction Data'!$G4714,Product_Code,Unit_Price)</f>
        <v>7</v>
      </c>
      <c r="M4714" s="3">
        <f>'Transaction Data'!$F4714*'Transaction Data'!$K4714</f>
        <v>60</v>
      </c>
      <c r="N4714" s="3">
        <f>'Transaction Data'!$F4714*'Transaction Data'!$L4714</f>
        <v>84</v>
      </c>
      <c r="O4714" s="3">
        <f>'Transaction Data'!$N4714-'Transaction Data'!$M4714</f>
        <v>24</v>
      </c>
      <c r="P4714" s="2">
        <f>DATEDIF('Transaction Data'!$D4714,'Transaction Data'!$A4714,"y")</f>
        <v>66</v>
      </c>
      <c r="Q4714" s="2" t="str">
        <f>FLOOR('Transaction Data'!$P4714,15)&amp;"-"&amp;FLOOR('Transaction Data'!$P4714,15)+14</f>
        <v>60-74</v>
      </c>
      <c r="R4714" s="2" t="str">
        <f>IF('Transaction Data'!$L4714&lt;=10,"Less Expensive","Expensive")</f>
        <v>Less Expensive</v>
      </c>
      <c r="S4714" s="4">
        <f>WEEKDAY('Transaction Data'!$A4714)</f>
        <v>7</v>
      </c>
      <c r="T4714" s="2" t="str">
        <f>IF(WEEKDAY('Transaction Data'!$A4714,2)&lt;6,"Weekday","Weekend")</f>
        <v>Weekend</v>
      </c>
    </row>
    <row r="4715" ht="15.75" customHeight="1">
      <c r="A4715" s="1">
        <v>45458.0</v>
      </c>
      <c r="B4715" s="2" t="s">
        <v>4440</v>
      </c>
      <c r="C4715" s="2" t="s">
        <v>32</v>
      </c>
      <c r="D4715" s="1">
        <v>34406.0</v>
      </c>
      <c r="E4715" s="2" t="s">
        <v>37</v>
      </c>
      <c r="F4715" s="2">
        <v>302.0</v>
      </c>
      <c r="G4715" s="2" t="s">
        <v>23</v>
      </c>
      <c r="H4715" s="2" t="s">
        <v>34</v>
      </c>
      <c r="I4715" s="2" t="s">
        <v>25</v>
      </c>
      <c r="J4715" s="2" t="str">
        <f t="array" ref="J4715">XLOOKUP('Transaction Data'!$G4715,Product_Code,Biscuit_Brand)</f>
        <v>Cinnamon Swirls</v>
      </c>
      <c r="K4715" s="2">
        <f t="array" ref="K4715">XLOOKUP('Transaction Data'!$G4715,Product_Code,Cost)</f>
        <v>10</v>
      </c>
      <c r="L4715" s="2">
        <f t="array" ref="L4715">XLOOKUP('Transaction Data'!$G4715,Product_Code,Unit_Price)</f>
        <v>14</v>
      </c>
      <c r="M4715" s="3">
        <f>'Transaction Data'!$F4715*'Transaction Data'!$K4715</f>
        <v>3020</v>
      </c>
      <c r="N4715" s="3">
        <f>'Transaction Data'!$F4715*'Transaction Data'!$L4715</f>
        <v>4228</v>
      </c>
      <c r="O4715" s="3">
        <f>'Transaction Data'!$N4715-'Transaction Data'!$M4715</f>
        <v>1208</v>
      </c>
      <c r="P4715" s="2">
        <f>DATEDIF('Transaction Data'!$D4715,'Transaction Data'!$A4715,"y")</f>
        <v>30</v>
      </c>
      <c r="Q4715" s="2" t="str">
        <f>FLOOR('Transaction Data'!$P4715,15)&amp;"-"&amp;FLOOR('Transaction Data'!$P4715,15)+14</f>
        <v>30-44</v>
      </c>
      <c r="R4715" s="2" t="str">
        <f>IF('Transaction Data'!$L4715&lt;=10,"Less Expensive","Expensive")</f>
        <v>Expensive</v>
      </c>
      <c r="S4715" s="4">
        <f>WEEKDAY('Transaction Data'!$A4715)</f>
        <v>7</v>
      </c>
      <c r="T4715" s="2" t="str">
        <f>IF(WEEKDAY('Transaction Data'!$A4715,2)&lt;6,"Weekday","Weekend")</f>
        <v>Weekend</v>
      </c>
    </row>
    <row r="4716" ht="15.75" customHeight="1">
      <c r="A4716" s="1">
        <v>45437.0</v>
      </c>
      <c r="B4716" s="2" t="s">
        <v>4441</v>
      </c>
      <c r="C4716" s="2" t="s">
        <v>54</v>
      </c>
      <c r="D4716" s="1">
        <v>17664.0</v>
      </c>
      <c r="E4716" s="2" t="s">
        <v>22</v>
      </c>
      <c r="F4716" s="2">
        <v>407.0</v>
      </c>
      <c r="G4716" s="2" t="s">
        <v>48</v>
      </c>
      <c r="H4716" s="2" t="s">
        <v>24</v>
      </c>
      <c r="I4716" s="2" t="s">
        <v>25</v>
      </c>
      <c r="J4716" s="2" t="str">
        <f t="array" ref="J4716">XLOOKUP('Transaction Data'!$G4716,Product_Code,Biscuit_Brand)</f>
        <v>Lemon Crisps</v>
      </c>
      <c r="K4716" s="2">
        <f t="array" ref="K4716">XLOOKUP('Transaction Data'!$G4716,Product_Code,Cost)</f>
        <v>7</v>
      </c>
      <c r="L4716" s="2">
        <f t="array" ref="L4716">XLOOKUP('Transaction Data'!$G4716,Product_Code,Unit_Price)</f>
        <v>9</v>
      </c>
      <c r="M4716" s="3">
        <f>'Transaction Data'!$F4716*'Transaction Data'!$K4716</f>
        <v>2849</v>
      </c>
      <c r="N4716" s="3">
        <f>'Transaction Data'!$F4716*'Transaction Data'!$L4716</f>
        <v>3663</v>
      </c>
      <c r="O4716" s="3">
        <f>'Transaction Data'!$N4716-'Transaction Data'!$M4716</f>
        <v>814</v>
      </c>
      <c r="P4716" s="2">
        <f>DATEDIF('Transaction Data'!$D4716,'Transaction Data'!$A4716,"y")</f>
        <v>76</v>
      </c>
      <c r="Q4716" s="2" t="str">
        <f>FLOOR('Transaction Data'!$P4716,15)&amp;"-"&amp;FLOOR('Transaction Data'!$P4716,15)+14</f>
        <v>75-89</v>
      </c>
      <c r="R4716" s="2" t="str">
        <f>IF('Transaction Data'!$L4716&lt;=10,"Less Expensive","Expensive")</f>
        <v>Less Expensive</v>
      </c>
      <c r="S4716" s="4">
        <f>WEEKDAY('Transaction Data'!$A4716)</f>
        <v>7</v>
      </c>
      <c r="T4716" s="2" t="str">
        <f>IF(WEEKDAY('Transaction Data'!$A4716,2)&lt;6,"Weekday","Weekend")</f>
        <v>Weekend</v>
      </c>
    </row>
    <row r="4717" ht="15.75" customHeight="1">
      <c r="A4717" s="1">
        <v>45406.0</v>
      </c>
      <c r="B4717" s="2" t="s">
        <v>686</v>
      </c>
      <c r="C4717" s="2" t="s">
        <v>65</v>
      </c>
      <c r="D4717" s="1">
        <v>28294.0</v>
      </c>
      <c r="E4717" s="2" t="s">
        <v>37</v>
      </c>
      <c r="F4717" s="2">
        <v>108.0</v>
      </c>
      <c r="G4717" s="2" t="s">
        <v>60</v>
      </c>
      <c r="H4717" s="2" t="s">
        <v>29</v>
      </c>
      <c r="I4717" s="2" t="s">
        <v>25</v>
      </c>
      <c r="J4717" s="2" t="str">
        <f t="array" ref="J4717">XLOOKUP('Transaction Data'!$G4717,Product_Code,Biscuit_Brand)</f>
        <v>Peanut Butter Bites</v>
      </c>
      <c r="K4717" s="2">
        <f t="array" ref="K4717">XLOOKUP('Transaction Data'!$G4717,Product_Code,Cost)</f>
        <v>5</v>
      </c>
      <c r="L4717" s="2">
        <f t="array" ref="L4717">XLOOKUP('Transaction Data'!$G4717,Product_Code,Unit_Price)</f>
        <v>7</v>
      </c>
      <c r="M4717" s="3">
        <f>'Transaction Data'!$F4717*'Transaction Data'!$K4717</f>
        <v>540</v>
      </c>
      <c r="N4717" s="3">
        <f>'Transaction Data'!$F4717*'Transaction Data'!$L4717</f>
        <v>756</v>
      </c>
      <c r="O4717" s="3">
        <f>'Transaction Data'!$N4717-'Transaction Data'!$M4717</f>
        <v>216</v>
      </c>
      <c r="P4717" s="2">
        <f>DATEDIF('Transaction Data'!$D4717,'Transaction Data'!$A4717,"y")</f>
        <v>46</v>
      </c>
      <c r="Q4717" s="2" t="str">
        <f>FLOOR('Transaction Data'!$P4717,15)&amp;"-"&amp;FLOOR('Transaction Data'!$P4717,15)+14</f>
        <v>45-59</v>
      </c>
      <c r="R4717" s="2" t="str">
        <f>IF('Transaction Data'!$L4717&lt;=10,"Less Expensive","Expensive")</f>
        <v>Less Expensive</v>
      </c>
      <c r="S4717" s="4">
        <f>WEEKDAY('Transaction Data'!$A4717)</f>
        <v>4</v>
      </c>
      <c r="T4717" s="2" t="str">
        <f>IF(WEEKDAY('Transaction Data'!$A4717,2)&lt;6,"Weekday","Weekend")</f>
        <v>Weekday</v>
      </c>
    </row>
    <row r="4718" ht="15.75" customHeight="1">
      <c r="A4718" s="1">
        <v>45415.0</v>
      </c>
      <c r="B4718" s="2" t="s">
        <v>4442</v>
      </c>
      <c r="C4718" s="2" t="s">
        <v>41</v>
      </c>
      <c r="D4718" s="1">
        <v>36360.0</v>
      </c>
      <c r="E4718" s="2" t="s">
        <v>22</v>
      </c>
      <c r="F4718" s="2">
        <v>318.0</v>
      </c>
      <c r="G4718" s="2" t="s">
        <v>48</v>
      </c>
      <c r="H4718" s="2" t="s">
        <v>34</v>
      </c>
      <c r="I4718" s="2" t="s">
        <v>25</v>
      </c>
      <c r="J4718" s="2" t="str">
        <f t="array" ref="J4718">XLOOKUP('Transaction Data'!$G4718,Product_Code,Biscuit_Brand)</f>
        <v>Lemon Crisps</v>
      </c>
      <c r="K4718" s="2">
        <f t="array" ref="K4718">XLOOKUP('Transaction Data'!$G4718,Product_Code,Cost)</f>
        <v>7</v>
      </c>
      <c r="L4718" s="2">
        <f t="array" ref="L4718">XLOOKUP('Transaction Data'!$G4718,Product_Code,Unit_Price)</f>
        <v>9</v>
      </c>
      <c r="M4718" s="3">
        <f>'Transaction Data'!$F4718*'Transaction Data'!$K4718</f>
        <v>2226</v>
      </c>
      <c r="N4718" s="3">
        <f>'Transaction Data'!$F4718*'Transaction Data'!$L4718</f>
        <v>2862</v>
      </c>
      <c r="O4718" s="3">
        <f>'Transaction Data'!$N4718-'Transaction Data'!$M4718</f>
        <v>636</v>
      </c>
      <c r="P4718" s="2">
        <f>DATEDIF('Transaction Data'!$D4718,'Transaction Data'!$A4718,"y")</f>
        <v>24</v>
      </c>
      <c r="Q4718" s="2" t="str">
        <f>FLOOR('Transaction Data'!$P4718,15)&amp;"-"&amp;FLOOR('Transaction Data'!$P4718,15)+14</f>
        <v>15-29</v>
      </c>
      <c r="R4718" s="2" t="str">
        <f>IF('Transaction Data'!$L4718&lt;=10,"Less Expensive","Expensive")</f>
        <v>Less Expensive</v>
      </c>
      <c r="S4718" s="4">
        <f>WEEKDAY('Transaction Data'!$A4718)</f>
        <v>6</v>
      </c>
      <c r="T4718" s="2" t="str">
        <f>IF(WEEKDAY('Transaction Data'!$A4718,2)&lt;6,"Weekday","Weekend")</f>
        <v>Weekday</v>
      </c>
    </row>
    <row r="4719" ht="15.75" customHeight="1">
      <c r="A4719" s="1">
        <v>45332.0</v>
      </c>
      <c r="B4719" s="2" t="s">
        <v>4443</v>
      </c>
      <c r="C4719" s="2" t="s">
        <v>78</v>
      </c>
      <c r="D4719" s="1">
        <v>37663.0</v>
      </c>
      <c r="E4719" s="2" t="s">
        <v>22</v>
      </c>
      <c r="F4719" s="2">
        <v>114.0</v>
      </c>
      <c r="G4719" s="2" t="s">
        <v>28</v>
      </c>
      <c r="H4719" s="2" t="s">
        <v>24</v>
      </c>
      <c r="I4719" s="2" t="s">
        <v>25</v>
      </c>
      <c r="J4719" s="2" t="str">
        <f t="array" ref="J4719">XLOOKUP('Transaction Data'!$G4719,Product_Code,Biscuit_Brand)</f>
        <v>Shortbread</v>
      </c>
      <c r="K4719" s="2">
        <f t="array" ref="K4719">XLOOKUP('Transaction Data'!$G4719,Product_Code,Cost)</f>
        <v>10</v>
      </c>
      <c r="L4719" s="2">
        <f t="array" ref="L4719">XLOOKUP('Transaction Data'!$G4719,Product_Code,Unit_Price)</f>
        <v>45</v>
      </c>
      <c r="M4719" s="3">
        <f>'Transaction Data'!$F4719*'Transaction Data'!$K4719</f>
        <v>1140</v>
      </c>
      <c r="N4719" s="3">
        <f>'Transaction Data'!$F4719*'Transaction Data'!$L4719</f>
        <v>5130</v>
      </c>
      <c r="O4719" s="3">
        <f>'Transaction Data'!$N4719-'Transaction Data'!$M4719</f>
        <v>3990</v>
      </c>
      <c r="P4719" s="2">
        <f>DATEDIF('Transaction Data'!$D4719,'Transaction Data'!$A4719,"y")</f>
        <v>20</v>
      </c>
      <c r="Q4719" s="2" t="str">
        <f>FLOOR('Transaction Data'!$P4719,15)&amp;"-"&amp;FLOOR('Transaction Data'!$P4719,15)+14</f>
        <v>15-29</v>
      </c>
      <c r="R4719" s="2" t="str">
        <f>IF('Transaction Data'!$L4719&lt;=10,"Less Expensive","Expensive")</f>
        <v>Expensive</v>
      </c>
      <c r="S4719" s="4">
        <f>WEEKDAY('Transaction Data'!$A4719)</f>
        <v>7</v>
      </c>
      <c r="T4719" s="2" t="str">
        <f>IF(WEEKDAY('Transaction Data'!$A4719,2)&lt;6,"Weekday","Weekend")</f>
        <v>Weekend</v>
      </c>
    </row>
    <row r="4720" ht="15.75" customHeight="1">
      <c r="A4720" s="1">
        <v>45501.0</v>
      </c>
      <c r="B4720" s="2" t="s">
        <v>4444</v>
      </c>
      <c r="C4720" s="2" t="s">
        <v>65</v>
      </c>
      <c r="D4720" s="1">
        <v>36107.0</v>
      </c>
      <c r="E4720" s="2" t="s">
        <v>37</v>
      </c>
      <c r="F4720" s="2">
        <v>178.0</v>
      </c>
      <c r="G4720" s="2" t="s">
        <v>48</v>
      </c>
      <c r="H4720" s="2" t="s">
        <v>29</v>
      </c>
      <c r="I4720" s="2" t="s">
        <v>25</v>
      </c>
      <c r="J4720" s="2" t="str">
        <f t="array" ref="J4720">XLOOKUP('Transaction Data'!$G4720,Product_Code,Biscuit_Brand)</f>
        <v>Lemon Crisps</v>
      </c>
      <c r="K4720" s="2">
        <f t="array" ref="K4720">XLOOKUP('Transaction Data'!$G4720,Product_Code,Cost)</f>
        <v>7</v>
      </c>
      <c r="L4720" s="2">
        <f t="array" ref="L4720">XLOOKUP('Transaction Data'!$G4720,Product_Code,Unit_Price)</f>
        <v>9</v>
      </c>
      <c r="M4720" s="3">
        <f>'Transaction Data'!$F4720*'Transaction Data'!$K4720</f>
        <v>1246</v>
      </c>
      <c r="N4720" s="3">
        <f>'Transaction Data'!$F4720*'Transaction Data'!$L4720</f>
        <v>1602</v>
      </c>
      <c r="O4720" s="3">
        <f>'Transaction Data'!$N4720-'Transaction Data'!$M4720</f>
        <v>356</v>
      </c>
      <c r="P4720" s="2">
        <f>DATEDIF('Transaction Data'!$D4720,'Transaction Data'!$A4720,"y")</f>
        <v>25</v>
      </c>
      <c r="Q4720" s="2" t="str">
        <f>FLOOR('Transaction Data'!$P4720,15)&amp;"-"&amp;FLOOR('Transaction Data'!$P4720,15)+14</f>
        <v>15-29</v>
      </c>
      <c r="R4720" s="2" t="str">
        <f>IF('Transaction Data'!$L4720&lt;=10,"Less Expensive","Expensive")</f>
        <v>Less Expensive</v>
      </c>
      <c r="S4720" s="4">
        <f>WEEKDAY('Transaction Data'!$A4720)</f>
        <v>1</v>
      </c>
      <c r="T4720" s="2" t="str">
        <f>IF(WEEKDAY('Transaction Data'!$A4720,2)&lt;6,"Weekday","Weekend")</f>
        <v>Weekend</v>
      </c>
    </row>
    <row r="4721" ht="15.75" customHeight="1">
      <c r="A4721" s="1">
        <v>45357.0</v>
      </c>
      <c r="B4721" s="2" t="s">
        <v>2172</v>
      </c>
      <c r="C4721" s="2" t="s">
        <v>69</v>
      </c>
      <c r="D4721" s="1">
        <v>30448.0</v>
      </c>
      <c r="E4721" s="2" t="s">
        <v>27</v>
      </c>
      <c r="F4721" s="2">
        <v>344.0</v>
      </c>
      <c r="G4721" s="2" t="s">
        <v>57</v>
      </c>
      <c r="H4721" s="2" t="s">
        <v>34</v>
      </c>
      <c r="I4721" s="2" t="s">
        <v>25</v>
      </c>
      <c r="J4721" s="2" t="str">
        <f t="array" ref="J4721">XLOOKUP('Transaction Data'!$G4721,Product_Code,Biscuit_Brand)</f>
        <v>Oatmeal Cookies</v>
      </c>
      <c r="K4721" s="2">
        <f t="array" ref="K4721">XLOOKUP('Transaction Data'!$G4721,Product_Code,Cost)</f>
        <v>19</v>
      </c>
      <c r="L4721" s="2">
        <f t="array" ref="L4721">XLOOKUP('Transaction Data'!$G4721,Product_Code,Unit_Price)</f>
        <v>23</v>
      </c>
      <c r="M4721" s="3">
        <f>'Transaction Data'!$F4721*'Transaction Data'!$K4721</f>
        <v>6536</v>
      </c>
      <c r="N4721" s="3">
        <f>'Transaction Data'!$F4721*'Transaction Data'!$L4721</f>
        <v>7912</v>
      </c>
      <c r="O4721" s="3">
        <f>'Transaction Data'!$N4721-'Transaction Data'!$M4721</f>
        <v>1376</v>
      </c>
      <c r="P4721" s="2">
        <f>DATEDIF('Transaction Data'!$D4721,'Transaction Data'!$A4721,"y")</f>
        <v>40</v>
      </c>
      <c r="Q4721" s="2" t="str">
        <f>FLOOR('Transaction Data'!$P4721,15)&amp;"-"&amp;FLOOR('Transaction Data'!$P4721,15)+14</f>
        <v>30-44</v>
      </c>
      <c r="R4721" s="2" t="str">
        <f>IF('Transaction Data'!$L4721&lt;=10,"Less Expensive","Expensive")</f>
        <v>Expensive</v>
      </c>
      <c r="S4721" s="4">
        <f>WEEKDAY('Transaction Data'!$A4721)</f>
        <v>4</v>
      </c>
      <c r="T4721" s="2" t="str">
        <f>IF(WEEKDAY('Transaction Data'!$A4721,2)&lt;6,"Weekday","Weekend")</f>
        <v>Weekday</v>
      </c>
    </row>
    <row r="4722" ht="15.75" customHeight="1">
      <c r="A4722" s="1">
        <v>45498.0</v>
      </c>
      <c r="B4722" s="2" t="s">
        <v>4445</v>
      </c>
      <c r="C4722" s="2" t="s">
        <v>54</v>
      </c>
      <c r="D4722" s="1">
        <v>27793.0</v>
      </c>
      <c r="E4722" s="2" t="s">
        <v>22</v>
      </c>
      <c r="F4722" s="2">
        <v>211.0</v>
      </c>
      <c r="G4722" s="2" t="s">
        <v>57</v>
      </c>
      <c r="H4722" s="2" t="s">
        <v>24</v>
      </c>
      <c r="I4722" s="2" t="s">
        <v>25</v>
      </c>
      <c r="J4722" s="2" t="str">
        <f t="array" ref="J4722">XLOOKUP('Transaction Data'!$G4722,Product_Code,Biscuit_Brand)</f>
        <v>Oatmeal Cookies</v>
      </c>
      <c r="K4722" s="2">
        <f t="array" ref="K4722">XLOOKUP('Transaction Data'!$G4722,Product_Code,Cost)</f>
        <v>19</v>
      </c>
      <c r="L4722" s="2">
        <f t="array" ref="L4722">XLOOKUP('Transaction Data'!$G4722,Product_Code,Unit_Price)</f>
        <v>23</v>
      </c>
      <c r="M4722" s="3">
        <f>'Transaction Data'!$F4722*'Transaction Data'!$K4722</f>
        <v>4009</v>
      </c>
      <c r="N4722" s="3">
        <f>'Transaction Data'!$F4722*'Transaction Data'!$L4722</f>
        <v>4853</v>
      </c>
      <c r="O4722" s="3">
        <f>'Transaction Data'!$N4722-'Transaction Data'!$M4722</f>
        <v>844</v>
      </c>
      <c r="P4722" s="2">
        <f>DATEDIF('Transaction Data'!$D4722,'Transaction Data'!$A4722,"y")</f>
        <v>48</v>
      </c>
      <c r="Q4722" s="2" t="str">
        <f>FLOOR('Transaction Data'!$P4722,15)&amp;"-"&amp;FLOOR('Transaction Data'!$P4722,15)+14</f>
        <v>45-59</v>
      </c>
      <c r="R4722" s="2" t="str">
        <f>IF('Transaction Data'!$L4722&lt;=10,"Less Expensive","Expensive")</f>
        <v>Expensive</v>
      </c>
      <c r="S4722" s="4">
        <f>WEEKDAY('Transaction Data'!$A4722)</f>
        <v>5</v>
      </c>
      <c r="T4722" s="2" t="str">
        <f>IF(WEEKDAY('Transaction Data'!$A4722,2)&lt;6,"Weekday","Weekend")</f>
        <v>Weekday</v>
      </c>
    </row>
    <row r="4723" ht="15.75" customHeight="1">
      <c r="A4723" s="1">
        <v>45320.0</v>
      </c>
      <c r="B4723" s="2" t="s">
        <v>4446</v>
      </c>
      <c r="C4723" s="2" t="s">
        <v>78</v>
      </c>
      <c r="D4723" s="1">
        <v>22602.0</v>
      </c>
      <c r="E4723" s="2" t="s">
        <v>22</v>
      </c>
      <c r="F4723" s="2">
        <v>319.0</v>
      </c>
      <c r="G4723" s="2" t="s">
        <v>44</v>
      </c>
      <c r="H4723" s="2" t="s">
        <v>29</v>
      </c>
      <c r="I4723" s="2" t="s">
        <v>25</v>
      </c>
      <c r="J4723" s="2" t="str">
        <f t="array" ref="J4723">XLOOKUP('Transaction Data'!$G4723,Product_Code,Biscuit_Brand)</f>
        <v>Butter Crunch</v>
      </c>
      <c r="K4723" s="2">
        <f t="array" ref="K4723">XLOOKUP('Transaction Data'!$G4723,Product_Code,Cost)</f>
        <v>10</v>
      </c>
      <c r="L4723" s="2">
        <f t="array" ref="L4723">XLOOKUP('Transaction Data'!$G4723,Product_Code,Unit_Price)</f>
        <v>11</v>
      </c>
      <c r="M4723" s="3">
        <f>'Transaction Data'!$F4723*'Transaction Data'!$K4723</f>
        <v>3190</v>
      </c>
      <c r="N4723" s="3">
        <f>'Transaction Data'!$F4723*'Transaction Data'!$L4723</f>
        <v>3509</v>
      </c>
      <c r="O4723" s="3">
        <f>'Transaction Data'!$N4723-'Transaction Data'!$M4723</f>
        <v>319</v>
      </c>
      <c r="P4723" s="2">
        <f>DATEDIF('Transaction Data'!$D4723,'Transaction Data'!$A4723,"y")</f>
        <v>62</v>
      </c>
      <c r="Q4723" s="2" t="str">
        <f>FLOOR('Transaction Data'!$P4723,15)&amp;"-"&amp;FLOOR('Transaction Data'!$P4723,15)+14</f>
        <v>60-74</v>
      </c>
      <c r="R4723" s="2" t="str">
        <f>IF('Transaction Data'!$L4723&lt;=10,"Less Expensive","Expensive")</f>
        <v>Expensive</v>
      </c>
      <c r="S4723" s="4">
        <f>WEEKDAY('Transaction Data'!$A4723)</f>
        <v>2</v>
      </c>
      <c r="T4723" s="2" t="str">
        <f>IF(WEEKDAY('Transaction Data'!$A4723,2)&lt;6,"Weekday","Weekend")</f>
        <v>Weekday</v>
      </c>
    </row>
    <row r="4724" ht="15.75" customHeight="1">
      <c r="A4724" s="1">
        <v>45402.0</v>
      </c>
      <c r="B4724" s="2" t="s">
        <v>4447</v>
      </c>
      <c r="C4724" s="2" t="s">
        <v>41</v>
      </c>
      <c r="D4724" s="1">
        <v>30847.0</v>
      </c>
      <c r="E4724" s="2" t="s">
        <v>27</v>
      </c>
      <c r="F4724" s="2">
        <v>211.0</v>
      </c>
      <c r="G4724" s="2" t="s">
        <v>33</v>
      </c>
      <c r="H4724" s="2" t="s">
        <v>34</v>
      </c>
      <c r="I4724" s="2" t="s">
        <v>25</v>
      </c>
      <c r="J4724" s="2" t="str">
        <f t="array" ref="J4724">XLOOKUP('Transaction Data'!$G4724,Product_Code,Biscuit_Brand)</f>
        <v>Caramel Biscuits</v>
      </c>
      <c r="K4724" s="2">
        <f t="array" ref="K4724">XLOOKUP('Transaction Data'!$G4724,Product_Code,Cost)</f>
        <v>18</v>
      </c>
      <c r="L4724" s="2">
        <f t="array" ref="L4724">XLOOKUP('Transaction Data'!$G4724,Product_Code,Unit_Price)</f>
        <v>22</v>
      </c>
      <c r="M4724" s="3">
        <f>'Transaction Data'!$F4724*'Transaction Data'!$K4724</f>
        <v>3798</v>
      </c>
      <c r="N4724" s="3">
        <f>'Transaction Data'!$F4724*'Transaction Data'!$L4724</f>
        <v>4642</v>
      </c>
      <c r="O4724" s="3">
        <f>'Transaction Data'!$N4724-'Transaction Data'!$M4724</f>
        <v>844</v>
      </c>
      <c r="P4724" s="2">
        <f>DATEDIF('Transaction Data'!$D4724,'Transaction Data'!$A4724,"y")</f>
        <v>39</v>
      </c>
      <c r="Q4724" s="2" t="str">
        <f>FLOOR('Transaction Data'!$P4724,15)&amp;"-"&amp;FLOOR('Transaction Data'!$P4724,15)+14</f>
        <v>30-44</v>
      </c>
      <c r="R4724" s="2" t="str">
        <f>IF('Transaction Data'!$L4724&lt;=10,"Less Expensive","Expensive")</f>
        <v>Expensive</v>
      </c>
      <c r="S4724" s="4">
        <f>WEEKDAY('Transaction Data'!$A4724)</f>
        <v>7</v>
      </c>
      <c r="T4724" s="2" t="str">
        <f>IF(WEEKDAY('Transaction Data'!$A4724,2)&lt;6,"Weekday","Weekend")</f>
        <v>Weekend</v>
      </c>
    </row>
    <row r="4725" ht="15.75" customHeight="1">
      <c r="A4725" s="1">
        <v>45380.0</v>
      </c>
      <c r="B4725" s="2" t="s">
        <v>4448</v>
      </c>
      <c r="C4725" s="2" t="s">
        <v>65</v>
      </c>
      <c r="D4725" s="1">
        <v>33192.0</v>
      </c>
      <c r="E4725" s="2" t="s">
        <v>63</v>
      </c>
      <c r="F4725" s="2">
        <v>235.0</v>
      </c>
      <c r="G4725" s="2" t="s">
        <v>44</v>
      </c>
      <c r="H4725" s="2" t="s">
        <v>24</v>
      </c>
      <c r="I4725" s="2" t="s">
        <v>25</v>
      </c>
      <c r="J4725" s="2" t="str">
        <f t="array" ref="J4725">XLOOKUP('Transaction Data'!$G4725,Product_Code,Biscuit_Brand)</f>
        <v>Butter Crunch</v>
      </c>
      <c r="K4725" s="2">
        <f t="array" ref="K4725">XLOOKUP('Transaction Data'!$G4725,Product_Code,Cost)</f>
        <v>10</v>
      </c>
      <c r="L4725" s="2">
        <f t="array" ref="L4725">XLOOKUP('Transaction Data'!$G4725,Product_Code,Unit_Price)</f>
        <v>11</v>
      </c>
      <c r="M4725" s="3">
        <f>'Transaction Data'!$F4725*'Transaction Data'!$K4725</f>
        <v>2350</v>
      </c>
      <c r="N4725" s="3">
        <f>'Transaction Data'!$F4725*'Transaction Data'!$L4725</f>
        <v>2585</v>
      </c>
      <c r="O4725" s="3">
        <f>'Transaction Data'!$N4725-'Transaction Data'!$M4725</f>
        <v>235</v>
      </c>
      <c r="P4725" s="2">
        <f>DATEDIF('Transaction Data'!$D4725,'Transaction Data'!$A4725,"y")</f>
        <v>33</v>
      </c>
      <c r="Q4725" s="2" t="str">
        <f>FLOOR('Transaction Data'!$P4725,15)&amp;"-"&amp;FLOOR('Transaction Data'!$P4725,15)+14</f>
        <v>30-44</v>
      </c>
      <c r="R4725" s="2" t="str">
        <f>IF('Transaction Data'!$L4725&lt;=10,"Less Expensive","Expensive")</f>
        <v>Expensive</v>
      </c>
      <c r="S4725" s="4">
        <f>WEEKDAY('Transaction Data'!$A4725)</f>
        <v>6</v>
      </c>
      <c r="T4725" s="2" t="str">
        <f>IF(WEEKDAY('Transaction Data'!$A4725,2)&lt;6,"Weekday","Weekend")</f>
        <v>Weekday</v>
      </c>
    </row>
    <row r="4726" ht="15.75" customHeight="1">
      <c r="A4726" s="1">
        <v>45414.0</v>
      </c>
      <c r="B4726" s="2" t="s">
        <v>4449</v>
      </c>
      <c r="C4726" s="2" t="s">
        <v>32</v>
      </c>
      <c r="D4726" s="1">
        <v>17538.0</v>
      </c>
      <c r="E4726" s="2" t="s">
        <v>63</v>
      </c>
      <c r="F4726" s="2">
        <v>272.0</v>
      </c>
      <c r="G4726" s="2" t="s">
        <v>55</v>
      </c>
      <c r="H4726" s="2" t="s">
        <v>29</v>
      </c>
      <c r="I4726" s="2" t="s">
        <v>25</v>
      </c>
      <c r="J4726" s="2" t="str">
        <f t="array" ref="J4726">XLOOKUP('Transaction Data'!$G4726,Product_Code,Biscuit_Brand)</f>
        <v>Vanilla Wafers</v>
      </c>
      <c r="K4726" s="2">
        <f t="array" ref="K4726">XLOOKUP('Transaction Data'!$G4726,Product_Code,Cost)</f>
        <v>18</v>
      </c>
      <c r="L4726" s="2">
        <f t="array" ref="L4726">XLOOKUP('Transaction Data'!$G4726,Product_Code,Unit_Price)</f>
        <v>36</v>
      </c>
      <c r="M4726" s="3">
        <f>'Transaction Data'!$F4726*'Transaction Data'!$K4726</f>
        <v>4896</v>
      </c>
      <c r="N4726" s="3">
        <f>'Transaction Data'!$F4726*'Transaction Data'!$L4726</f>
        <v>9792</v>
      </c>
      <c r="O4726" s="3">
        <f>'Transaction Data'!$N4726-'Transaction Data'!$M4726</f>
        <v>4896</v>
      </c>
      <c r="P4726" s="2">
        <f>DATEDIF('Transaction Data'!$D4726,'Transaction Data'!$A4726,"y")</f>
        <v>76</v>
      </c>
      <c r="Q4726" s="2" t="str">
        <f>FLOOR('Transaction Data'!$P4726,15)&amp;"-"&amp;FLOOR('Transaction Data'!$P4726,15)+14</f>
        <v>75-89</v>
      </c>
      <c r="R4726" s="2" t="str">
        <f>IF('Transaction Data'!$L4726&lt;=10,"Less Expensive","Expensive")</f>
        <v>Expensive</v>
      </c>
      <c r="S4726" s="4">
        <f>WEEKDAY('Transaction Data'!$A4726)</f>
        <v>5</v>
      </c>
      <c r="T4726" s="2" t="str">
        <f>IF(WEEKDAY('Transaction Data'!$A4726,2)&lt;6,"Weekday","Weekend")</f>
        <v>Weekday</v>
      </c>
    </row>
    <row r="4727" ht="15.75" customHeight="1">
      <c r="A4727" s="1">
        <v>45433.0</v>
      </c>
      <c r="B4727" s="2" t="s">
        <v>4450</v>
      </c>
      <c r="C4727" s="2" t="s">
        <v>21</v>
      </c>
      <c r="D4727" s="1">
        <v>36807.0</v>
      </c>
      <c r="E4727" s="2" t="s">
        <v>27</v>
      </c>
      <c r="F4727" s="2">
        <v>82.0</v>
      </c>
      <c r="G4727" s="2" t="s">
        <v>28</v>
      </c>
      <c r="H4727" s="2" t="s">
        <v>34</v>
      </c>
      <c r="I4727" s="2" t="s">
        <v>25</v>
      </c>
      <c r="J4727" s="2" t="str">
        <f t="array" ref="J4727">XLOOKUP('Transaction Data'!$G4727,Product_Code,Biscuit_Brand)</f>
        <v>Shortbread</v>
      </c>
      <c r="K4727" s="2">
        <f t="array" ref="K4727">XLOOKUP('Transaction Data'!$G4727,Product_Code,Cost)</f>
        <v>10</v>
      </c>
      <c r="L4727" s="2">
        <f t="array" ref="L4727">XLOOKUP('Transaction Data'!$G4727,Product_Code,Unit_Price)</f>
        <v>45</v>
      </c>
      <c r="M4727" s="3">
        <f>'Transaction Data'!$F4727*'Transaction Data'!$K4727</f>
        <v>820</v>
      </c>
      <c r="N4727" s="3">
        <f>'Transaction Data'!$F4727*'Transaction Data'!$L4727</f>
        <v>3690</v>
      </c>
      <c r="O4727" s="3">
        <f>'Transaction Data'!$N4727-'Transaction Data'!$M4727</f>
        <v>2870</v>
      </c>
      <c r="P4727" s="2">
        <f>DATEDIF('Transaction Data'!$D4727,'Transaction Data'!$A4727,"y")</f>
        <v>23</v>
      </c>
      <c r="Q4727" s="2" t="str">
        <f>FLOOR('Transaction Data'!$P4727,15)&amp;"-"&amp;FLOOR('Transaction Data'!$P4727,15)+14</f>
        <v>15-29</v>
      </c>
      <c r="R4727" s="2" t="str">
        <f>IF('Transaction Data'!$L4727&lt;=10,"Less Expensive","Expensive")</f>
        <v>Expensive</v>
      </c>
      <c r="S4727" s="4">
        <f>WEEKDAY('Transaction Data'!$A4727)</f>
        <v>3</v>
      </c>
      <c r="T4727" s="2" t="str">
        <f>IF(WEEKDAY('Transaction Data'!$A4727,2)&lt;6,"Weekday","Weekend")</f>
        <v>Weekday</v>
      </c>
    </row>
    <row r="4728" ht="15.75" customHeight="1">
      <c r="A4728" s="1">
        <v>45308.0</v>
      </c>
      <c r="B4728" s="2" t="s">
        <v>4451</v>
      </c>
      <c r="C4728" s="2" t="s">
        <v>41</v>
      </c>
      <c r="D4728" s="1">
        <v>19596.0</v>
      </c>
      <c r="E4728" s="2" t="s">
        <v>63</v>
      </c>
      <c r="F4728" s="2">
        <v>455.0</v>
      </c>
      <c r="G4728" s="2" t="s">
        <v>33</v>
      </c>
      <c r="H4728" s="2" t="s">
        <v>24</v>
      </c>
      <c r="I4728" s="2" t="s">
        <v>25</v>
      </c>
      <c r="J4728" s="2" t="str">
        <f t="array" ref="J4728">XLOOKUP('Transaction Data'!$G4728,Product_Code,Biscuit_Brand)</f>
        <v>Caramel Biscuits</v>
      </c>
      <c r="K4728" s="2">
        <f t="array" ref="K4728">XLOOKUP('Transaction Data'!$G4728,Product_Code,Cost)</f>
        <v>18</v>
      </c>
      <c r="L4728" s="2">
        <f t="array" ref="L4728">XLOOKUP('Transaction Data'!$G4728,Product_Code,Unit_Price)</f>
        <v>22</v>
      </c>
      <c r="M4728" s="3">
        <f>'Transaction Data'!$F4728*'Transaction Data'!$K4728</f>
        <v>8190</v>
      </c>
      <c r="N4728" s="3">
        <f>'Transaction Data'!$F4728*'Transaction Data'!$L4728</f>
        <v>10010</v>
      </c>
      <c r="O4728" s="3">
        <f>'Transaction Data'!$N4728-'Transaction Data'!$M4728</f>
        <v>1820</v>
      </c>
      <c r="P4728" s="2">
        <f>DATEDIF('Transaction Data'!$D4728,'Transaction Data'!$A4728,"y")</f>
        <v>70</v>
      </c>
      <c r="Q4728" s="2" t="str">
        <f>FLOOR('Transaction Data'!$P4728,15)&amp;"-"&amp;FLOOR('Transaction Data'!$P4728,15)+14</f>
        <v>60-74</v>
      </c>
      <c r="R4728" s="2" t="str">
        <f>IF('Transaction Data'!$L4728&lt;=10,"Less Expensive","Expensive")</f>
        <v>Expensive</v>
      </c>
      <c r="S4728" s="4">
        <f>WEEKDAY('Transaction Data'!$A4728)</f>
        <v>4</v>
      </c>
      <c r="T4728" s="2" t="str">
        <f>IF(WEEKDAY('Transaction Data'!$A4728,2)&lt;6,"Weekday","Weekend")</f>
        <v>Weekday</v>
      </c>
    </row>
    <row r="4729" ht="15.75" customHeight="1">
      <c r="A4729" s="1">
        <v>45298.0</v>
      </c>
      <c r="B4729" s="2" t="s">
        <v>4452</v>
      </c>
      <c r="C4729" s="2" t="s">
        <v>51</v>
      </c>
      <c r="D4729" s="1">
        <v>26059.0</v>
      </c>
      <c r="E4729" s="2" t="s">
        <v>27</v>
      </c>
      <c r="F4729" s="2">
        <v>252.0</v>
      </c>
      <c r="G4729" s="2" t="s">
        <v>38</v>
      </c>
      <c r="H4729" s="2" t="s">
        <v>29</v>
      </c>
      <c r="I4729" s="2" t="s">
        <v>25</v>
      </c>
      <c r="J4729" s="2" t="str">
        <f t="array" ref="J4729">XLOOKUP('Transaction Data'!$G4729,Product_Code,Biscuit_Brand)</f>
        <v>Ginger Snaps</v>
      </c>
      <c r="K4729" s="2">
        <f t="array" ref="K4729">XLOOKUP('Transaction Data'!$G4729,Product_Code,Cost)</f>
        <v>14</v>
      </c>
      <c r="L4729" s="2">
        <f t="array" ref="L4729">XLOOKUP('Transaction Data'!$G4729,Product_Code,Unit_Price)</f>
        <v>28</v>
      </c>
      <c r="M4729" s="3">
        <f>'Transaction Data'!$F4729*'Transaction Data'!$K4729</f>
        <v>3528</v>
      </c>
      <c r="N4729" s="3">
        <f>'Transaction Data'!$F4729*'Transaction Data'!$L4729</f>
        <v>7056</v>
      </c>
      <c r="O4729" s="3">
        <f>'Transaction Data'!$N4729-'Transaction Data'!$M4729</f>
        <v>3528</v>
      </c>
      <c r="P4729" s="2">
        <f>DATEDIF('Transaction Data'!$D4729,'Transaction Data'!$A4729,"y")</f>
        <v>52</v>
      </c>
      <c r="Q4729" s="2" t="str">
        <f>FLOOR('Transaction Data'!$P4729,15)&amp;"-"&amp;FLOOR('Transaction Data'!$P4729,15)+14</f>
        <v>45-59</v>
      </c>
      <c r="R4729" s="2" t="str">
        <f>IF('Transaction Data'!$L4729&lt;=10,"Less Expensive","Expensive")</f>
        <v>Expensive</v>
      </c>
      <c r="S4729" s="4">
        <f>WEEKDAY('Transaction Data'!$A4729)</f>
        <v>1</v>
      </c>
      <c r="T4729" s="2" t="str">
        <f>IF(WEEKDAY('Transaction Data'!$A4729,2)&lt;6,"Weekday","Weekend")</f>
        <v>Weekend</v>
      </c>
    </row>
    <row r="4730" ht="15.75" customHeight="1">
      <c r="A4730" s="1">
        <v>45311.0</v>
      </c>
      <c r="B4730" s="2" t="s">
        <v>4453</v>
      </c>
      <c r="C4730" s="2" t="s">
        <v>72</v>
      </c>
      <c r="D4730" s="1">
        <v>38089.0</v>
      </c>
      <c r="E4730" s="2" t="s">
        <v>22</v>
      </c>
      <c r="F4730" s="2">
        <v>48.0</v>
      </c>
      <c r="G4730" s="2" t="s">
        <v>60</v>
      </c>
      <c r="H4730" s="2" t="s">
        <v>34</v>
      </c>
      <c r="I4730" s="2" t="s">
        <v>25</v>
      </c>
      <c r="J4730" s="2" t="str">
        <f t="array" ref="J4730">XLOOKUP('Transaction Data'!$G4730,Product_Code,Biscuit_Brand)</f>
        <v>Peanut Butter Bites</v>
      </c>
      <c r="K4730" s="2">
        <f t="array" ref="K4730">XLOOKUP('Transaction Data'!$G4730,Product_Code,Cost)</f>
        <v>5</v>
      </c>
      <c r="L4730" s="2">
        <f t="array" ref="L4730">XLOOKUP('Transaction Data'!$G4730,Product_Code,Unit_Price)</f>
        <v>7</v>
      </c>
      <c r="M4730" s="3">
        <f>'Transaction Data'!$F4730*'Transaction Data'!$K4730</f>
        <v>240</v>
      </c>
      <c r="N4730" s="3">
        <f>'Transaction Data'!$F4730*'Transaction Data'!$L4730</f>
        <v>336</v>
      </c>
      <c r="O4730" s="3">
        <f>'Transaction Data'!$N4730-'Transaction Data'!$M4730</f>
        <v>96</v>
      </c>
      <c r="P4730" s="2">
        <f>DATEDIF('Transaction Data'!$D4730,'Transaction Data'!$A4730,"y")</f>
        <v>19</v>
      </c>
      <c r="Q4730" s="2" t="str">
        <f>FLOOR('Transaction Data'!$P4730,15)&amp;"-"&amp;FLOOR('Transaction Data'!$P4730,15)+14</f>
        <v>15-29</v>
      </c>
      <c r="R4730" s="2" t="str">
        <f>IF('Transaction Data'!$L4730&lt;=10,"Less Expensive","Expensive")</f>
        <v>Less Expensive</v>
      </c>
      <c r="S4730" s="4">
        <f>WEEKDAY('Transaction Data'!$A4730)</f>
        <v>7</v>
      </c>
      <c r="T4730" s="2" t="str">
        <f>IF(WEEKDAY('Transaction Data'!$A4730,2)&lt;6,"Weekday","Weekend")</f>
        <v>Weekend</v>
      </c>
    </row>
    <row r="4731" ht="15.75" customHeight="1">
      <c r="A4731" s="1">
        <v>45471.0</v>
      </c>
      <c r="B4731" s="2" t="s">
        <v>4454</v>
      </c>
      <c r="C4731" s="2" t="s">
        <v>51</v>
      </c>
      <c r="D4731" s="1">
        <v>27484.0</v>
      </c>
      <c r="E4731" s="2" t="s">
        <v>63</v>
      </c>
      <c r="F4731" s="2">
        <v>27.0</v>
      </c>
      <c r="G4731" s="2" t="s">
        <v>57</v>
      </c>
      <c r="H4731" s="2" t="s">
        <v>24</v>
      </c>
      <c r="I4731" s="2" t="s">
        <v>25</v>
      </c>
      <c r="J4731" s="2" t="str">
        <f t="array" ref="J4731">XLOOKUP('Transaction Data'!$G4731,Product_Code,Biscuit_Brand)</f>
        <v>Oatmeal Cookies</v>
      </c>
      <c r="K4731" s="2">
        <f t="array" ref="K4731">XLOOKUP('Transaction Data'!$G4731,Product_Code,Cost)</f>
        <v>19</v>
      </c>
      <c r="L4731" s="2">
        <f t="array" ref="L4731">XLOOKUP('Transaction Data'!$G4731,Product_Code,Unit_Price)</f>
        <v>23</v>
      </c>
      <c r="M4731" s="3">
        <f>'Transaction Data'!$F4731*'Transaction Data'!$K4731</f>
        <v>513</v>
      </c>
      <c r="N4731" s="3">
        <f>'Transaction Data'!$F4731*'Transaction Data'!$L4731</f>
        <v>621</v>
      </c>
      <c r="O4731" s="3">
        <f>'Transaction Data'!$N4731-'Transaction Data'!$M4731</f>
        <v>108</v>
      </c>
      <c r="P4731" s="2">
        <f>DATEDIF('Transaction Data'!$D4731,'Transaction Data'!$A4731,"y")</f>
        <v>49</v>
      </c>
      <c r="Q4731" s="2" t="str">
        <f>FLOOR('Transaction Data'!$P4731,15)&amp;"-"&amp;FLOOR('Transaction Data'!$P4731,15)+14</f>
        <v>45-59</v>
      </c>
      <c r="R4731" s="2" t="str">
        <f>IF('Transaction Data'!$L4731&lt;=10,"Less Expensive","Expensive")</f>
        <v>Expensive</v>
      </c>
      <c r="S4731" s="4">
        <f>WEEKDAY('Transaction Data'!$A4731)</f>
        <v>6</v>
      </c>
      <c r="T4731" s="2" t="str">
        <f>IF(WEEKDAY('Transaction Data'!$A4731,2)&lt;6,"Weekday","Weekend")</f>
        <v>Weekday</v>
      </c>
    </row>
    <row r="4732" ht="15.75" customHeight="1">
      <c r="A4732" s="1">
        <v>45340.0</v>
      </c>
      <c r="B4732" s="2" t="s">
        <v>4455</v>
      </c>
      <c r="C4732" s="2" t="s">
        <v>32</v>
      </c>
      <c r="D4732" s="1">
        <v>28080.0</v>
      </c>
      <c r="E4732" s="2" t="s">
        <v>37</v>
      </c>
      <c r="F4732" s="2">
        <v>87.0</v>
      </c>
      <c r="G4732" s="2" t="s">
        <v>60</v>
      </c>
      <c r="H4732" s="2" t="s">
        <v>29</v>
      </c>
      <c r="I4732" s="2" t="s">
        <v>25</v>
      </c>
      <c r="J4732" s="2" t="str">
        <f t="array" ref="J4732">XLOOKUP('Transaction Data'!$G4732,Product_Code,Biscuit_Brand)</f>
        <v>Peanut Butter Bites</v>
      </c>
      <c r="K4732" s="2">
        <f t="array" ref="K4732">XLOOKUP('Transaction Data'!$G4732,Product_Code,Cost)</f>
        <v>5</v>
      </c>
      <c r="L4732" s="2">
        <f t="array" ref="L4732">XLOOKUP('Transaction Data'!$G4732,Product_Code,Unit_Price)</f>
        <v>7</v>
      </c>
      <c r="M4732" s="3">
        <f>'Transaction Data'!$F4732*'Transaction Data'!$K4732</f>
        <v>435</v>
      </c>
      <c r="N4732" s="3">
        <f>'Transaction Data'!$F4732*'Transaction Data'!$L4732</f>
        <v>609</v>
      </c>
      <c r="O4732" s="3">
        <f>'Transaction Data'!$N4732-'Transaction Data'!$M4732</f>
        <v>174</v>
      </c>
      <c r="P4732" s="2">
        <f>DATEDIF('Transaction Data'!$D4732,'Transaction Data'!$A4732,"y")</f>
        <v>47</v>
      </c>
      <c r="Q4732" s="2" t="str">
        <f>FLOOR('Transaction Data'!$P4732,15)&amp;"-"&amp;FLOOR('Transaction Data'!$P4732,15)+14</f>
        <v>45-59</v>
      </c>
      <c r="R4732" s="2" t="str">
        <f>IF('Transaction Data'!$L4732&lt;=10,"Less Expensive","Expensive")</f>
        <v>Less Expensive</v>
      </c>
      <c r="S4732" s="4">
        <f>WEEKDAY('Transaction Data'!$A4732)</f>
        <v>1</v>
      </c>
      <c r="T4732" s="2" t="str">
        <f>IF(WEEKDAY('Transaction Data'!$A4732,2)&lt;6,"Weekday","Weekend")</f>
        <v>Weekend</v>
      </c>
    </row>
    <row r="4733" ht="15.75" customHeight="1">
      <c r="A4733" s="1">
        <v>45332.0</v>
      </c>
      <c r="B4733" s="2" t="s">
        <v>4456</v>
      </c>
      <c r="C4733" s="2" t="s">
        <v>51</v>
      </c>
      <c r="D4733" s="1">
        <v>17003.0</v>
      </c>
      <c r="E4733" s="2" t="s">
        <v>63</v>
      </c>
      <c r="F4733" s="2">
        <v>242.0</v>
      </c>
      <c r="G4733" s="2" t="s">
        <v>44</v>
      </c>
      <c r="H4733" s="2" t="s">
        <v>34</v>
      </c>
      <c r="I4733" s="2" t="s">
        <v>25</v>
      </c>
      <c r="J4733" s="2" t="str">
        <f t="array" ref="J4733">XLOOKUP('Transaction Data'!$G4733,Product_Code,Biscuit_Brand)</f>
        <v>Butter Crunch</v>
      </c>
      <c r="K4733" s="2">
        <f t="array" ref="K4733">XLOOKUP('Transaction Data'!$G4733,Product_Code,Cost)</f>
        <v>10</v>
      </c>
      <c r="L4733" s="2">
        <f t="array" ref="L4733">XLOOKUP('Transaction Data'!$G4733,Product_Code,Unit_Price)</f>
        <v>11</v>
      </c>
      <c r="M4733" s="3">
        <f>'Transaction Data'!$F4733*'Transaction Data'!$K4733</f>
        <v>2420</v>
      </c>
      <c r="N4733" s="3">
        <f>'Transaction Data'!$F4733*'Transaction Data'!$L4733</f>
        <v>2662</v>
      </c>
      <c r="O4733" s="3">
        <f>'Transaction Data'!$N4733-'Transaction Data'!$M4733</f>
        <v>242</v>
      </c>
      <c r="P4733" s="2">
        <f>DATEDIF('Transaction Data'!$D4733,'Transaction Data'!$A4733,"y")</f>
        <v>77</v>
      </c>
      <c r="Q4733" s="2" t="str">
        <f>FLOOR('Transaction Data'!$P4733,15)&amp;"-"&amp;FLOOR('Transaction Data'!$P4733,15)+14</f>
        <v>75-89</v>
      </c>
      <c r="R4733" s="2" t="str">
        <f>IF('Transaction Data'!$L4733&lt;=10,"Less Expensive","Expensive")</f>
        <v>Expensive</v>
      </c>
      <c r="S4733" s="4">
        <f>WEEKDAY('Transaction Data'!$A4733)</f>
        <v>7</v>
      </c>
      <c r="T4733" s="2" t="str">
        <f>IF(WEEKDAY('Transaction Data'!$A4733,2)&lt;6,"Weekday","Weekend")</f>
        <v>Weekend</v>
      </c>
    </row>
    <row r="4734" ht="15.75" customHeight="1">
      <c r="A4734" s="1">
        <v>45345.0</v>
      </c>
      <c r="B4734" s="2" t="s">
        <v>4457</v>
      </c>
      <c r="C4734" s="2" t="s">
        <v>69</v>
      </c>
      <c r="D4734" s="1">
        <v>29257.0</v>
      </c>
      <c r="E4734" s="2" t="s">
        <v>63</v>
      </c>
      <c r="F4734" s="2">
        <v>437.0</v>
      </c>
      <c r="G4734" s="2" t="s">
        <v>61</v>
      </c>
      <c r="H4734" s="2" t="s">
        <v>24</v>
      </c>
      <c r="I4734" s="2" t="s">
        <v>25</v>
      </c>
      <c r="J4734" s="2" t="str">
        <f t="array" ref="J4734">XLOOKUP('Transaction Data'!$G4734,Product_Code,Biscuit_Brand)</f>
        <v>Choco Delight</v>
      </c>
      <c r="K4734" s="2">
        <f t="array" ref="K4734">XLOOKUP('Transaction Data'!$G4734,Product_Code,Cost)</f>
        <v>3</v>
      </c>
      <c r="L4734" s="2">
        <f t="array" ref="L4734">XLOOKUP('Transaction Data'!$G4734,Product_Code,Unit_Price)</f>
        <v>5</v>
      </c>
      <c r="M4734" s="3">
        <f>'Transaction Data'!$F4734*'Transaction Data'!$K4734</f>
        <v>1311</v>
      </c>
      <c r="N4734" s="3">
        <f>'Transaction Data'!$F4734*'Transaction Data'!$L4734</f>
        <v>2185</v>
      </c>
      <c r="O4734" s="3">
        <f>'Transaction Data'!$N4734-'Transaction Data'!$M4734</f>
        <v>874</v>
      </c>
      <c r="P4734" s="2">
        <f>DATEDIF('Transaction Data'!$D4734,'Transaction Data'!$A4734,"y")</f>
        <v>44</v>
      </c>
      <c r="Q4734" s="2" t="str">
        <f>FLOOR('Transaction Data'!$P4734,15)&amp;"-"&amp;FLOOR('Transaction Data'!$P4734,15)+14</f>
        <v>30-44</v>
      </c>
      <c r="R4734" s="2" t="str">
        <f>IF('Transaction Data'!$L4734&lt;=10,"Less Expensive","Expensive")</f>
        <v>Less Expensive</v>
      </c>
      <c r="S4734" s="4">
        <f>WEEKDAY('Transaction Data'!$A4734)</f>
        <v>6</v>
      </c>
      <c r="T4734" s="2" t="str">
        <f>IF(WEEKDAY('Transaction Data'!$A4734,2)&lt;6,"Weekday","Weekend")</f>
        <v>Weekday</v>
      </c>
    </row>
    <row r="4735" ht="15.75" customHeight="1">
      <c r="A4735" s="1">
        <v>45424.0</v>
      </c>
      <c r="B4735" s="2" t="s">
        <v>4458</v>
      </c>
      <c r="C4735" s="2" t="s">
        <v>47</v>
      </c>
      <c r="D4735" s="1">
        <v>32366.0</v>
      </c>
      <c r="E4735" s="2" t="s">
        <v>22</v>
      </c>
      <c r="F4735" s="2">
        <v>390.0</v>
      </c>
      <c r="G4735" s="2" t="s">
        <v>28</v>
      </c>
      <c r="H4735" s="2" t="s">
        <v>29</v>
      </c>
      <c r="I4735" s="2" t="s">
        <v>25</v>
      </c>
      <c r="J4735" s="2" t="str">
        <f t="array" ref="J4735">XLOOKUP('Transaction Data'!$G4735,Product_Code,Biscuit_Brand)</f>
        <v>Shortbread</v>
      </c>
      <c r="K4735" s="2">
        <f t="array" ref="K4735">XLOOKUP('Transaction Data'!$G4735,Product_Code,Cost)</f>
        <v>10</v>
      </c>
      <c r="L4735" s="2">
        <f t="array" ref="L4735">XLOOKUP('Transaction Data'!$G4735,Product_Code,Unit_Price)</f>
        <v>45</v>
      </c>
      <c r="M4735" s="3">
        <f>'Transaction Data'!$F4735*'Transaction Data'!$K4735</f>
        <v>3900</v>
      </c>
      <c r="N4735" s="3">
        <f>'Transaction Data'!$F4735*'Transaction Data'!$L4735</f>
        <v>17550</v>
      </c>
      <c r="O4735" s="3">
        <f>'Transaction Data'!$N4735-'Transaction Data'!$M4735</f>
        <v>13650</v>
      </c>
      <c r="P4735" s="2">
        <f>DATEDIF('Transaction Data'!$D4735,'Transaction Data'!$A4735,"y")</f>
        <v>35</v>
      </c>
      <c r="Q4735" s="2" t="str">
        <f>FLOOR('Transaction Data'!$P4735,15)&amp;"-"&amp;FLOOR('Transaction Data'!$P4735,15)+14</f>
        <v>30-44</v>
      </c>
      <c r="R4735" s="2" t="str">
        <f>IF('Transaction Data'!$L4735&lt;=10,"Less Expensive","Expensive")</f>
        <v>Expensive</v>
      </c>
      <c r="S4735" s="4">
        <f>WEEKDAY('Transaction Data'!$A4735)</f>
        <v>1</v>
      </c>
      <c r="T4735" s="2" t="str">
        <f>IF(WEEKDAY('Transaction Data'!$A4735,2)&lt;6,"Weekday","Weekend")</f>
        <v>Weekend</v>
      </c>
    </row>
    <row r="4736" ht="15.75" customHeight="1">
      <c r="A4736" s="1">
        <v>45338.0</v>
      </c>
      <c r="B4736" s="2" t="s">
        <v>4459</v>
      </c>
      <c r="C4736" s="2" t="s">
        <v>78</v>
      </c>
      <c r="D4736" s="1">
        <v>33533.0</v>
      </c>
      <c r="E4736" s="2" t="s">
        <v>22</v>
      </c>
      <c r="F4736" s="2">
        <v>315.0</v>
      </c>
      <c r="G4736" s="2" t="s">
        <v>61</v>
      </c>
      <c r="H4736" s="2" t="s">
        <v>34</v>
      </c>
      <c r="I4736" s="2" t="s">
        <v>25</v>
      </c>
      <c r="J4736" s="2" t="str">
        <f t="array" ref="J4736">XLOOKUP('Transaction Data'!$G4736,Product_Code,Biscuit_Brand)</f>
        <v>Choco Delight</v>
      </c>
      <c r="K4736" s="2">
        <f t="array" ref="K4736">XLOOKUP('Transaction Data'!$G4736,Product_Code,Cost)</f>
        <v>3</v>
      </c>
      <c r="L4736" s="2">
        <f t="array" ref="L4736">XLOOKUP('Transaction Data'!$G4736,Product_Code,Unit_Price)</f>
        <v>5</v>
      </c>
      <c r="M4736" s="3">
        <f>'Transaction Data'!$F4736*'Transaction Data'!$K4736</f>
        <v>945</v>
      </c>
      <c r="N4736" s="3">
        <f>'Transaction Data'!$F4736*'Transaction Data'!$L4736</f>
        <v>1575</v>
      </c>
      <c r="O4736" s="3">
        <f>'Transaction Data'!$N4736-'Transaction Data'!$M4736</f>
        <v>630</v>
      </c>
      <c r="P4736" s="2">
        <f>DATEDIF('Transaction Data'!$D4736,'Transaction Data'!$A4736,"y")</f>
        <v>32</v>
      </c>
      <c r="Q4736" s="2" t="str">
        <f>FLOOR('Transaction Data'!$P4736,15)&amp;"-"&amp;FLOOR('Transaction Data'!$P4736,15)+14</f>
        <v>30-44</v>
      </c>
      <c r="R4736" s="2" t="str">
        <f>IF('Transaction Data'!$L4736&lt;=10,"Less Expensive","Expensive")</f>
        <v>Less Expensive</v>
      </c>
      <c r="S4736" s="4">
        <f>WEEKDAY('Transaction Data'!$A4736)</f>
        <v>6</v>
      </c>
      <c r="T4736" s="2" t="str">
        <f>IF(WEEKDAY('Transaction Data'!$A4736,2)&lt;6,"Weekday","Weekend")</f>
        <v>Weekday</v>
      </c>
    </row>
    <row r="4737" ht="15.75" customHeight="1">
      <c r="A4737" s="1">
        <v>45453.0</v>
      </c>
      <c r="B4737" s="2" t="s">
        <v>4460</v>
      </c>
      <c r="C4737" s="2" t="s">
        <v>54</v>
      </c>
      <c r="D4737" s="1">
        <v>27921.0</v>
      </c>
      <c r="E4737" s="2" t="s">
        <v>22</v>
      </c>
      <c r="F4737" s="2">
        <v>379.0</v>
      </c>
      <c r="G4737" s="2" t="s">
        <v>28</v>
      </c>
      <c r="H4737" s="2" t="s">
        <v>24</v>
      </c>
      <c r="I4737" s="2" t="s">
        <v>25</v>
      </c>
      <c r="J4737" s="2" t="str">
        <f t="array" ref="J4737">XLOOKUP('Transaction Data'!$G4737,Product_Code,Biscuit_Brand)</f>
        <v>Shortbread</v>
      </c>
      <c r="K4737" s="2">
        <f t="array" ref="K4737">XLOOKUP('Transaction Data'!$G4737,Product_Code,Cost)</f>
        <v>10</v>
      </c>
      <c r="L4737" s="2">
        <f t="array" ref="L4737">XLOOKUP('Transaction Data'!$G4737,Product_Code,Unit_Price)</f>
        <v>45</v>
      </c>
      <c r="M4737" s="3">
        <f>'Transaction Data'!$F4737*'Transaction Data'!$K4737</f>
        <v>3790</v>
      </c>
      <c r="N4737" s="3">
        <f>'Transaction Data'!$F4737*'Transaction Data'!$L4737</f>
        <v>17055</v>
      </c>
      <c r="O4737" s="3">
        <f>'Transaction Data'!$N4737-'Transaction Data'!$M4737</f>
        <v>13265</v>
      </c>
      <c r="P4737" s="2">
        <f>DATEDIF('Transaction Data'!$D4737,'Transaction Data'!$A4737,"y")</f>
        <v>48</v>
      </c>
      <c r="Q4737" s="2" t="str">
        <f>FLOOR('Transaction Data'!$P4737,15)&amp;"-"&amp;FLOOR('Transaction Data'!$P4737,15)+14</f>
        <v>45-59</v>
      </c>
      <c r="R4737" s="2" t="str">
        <f>IF('Transaction Data'!$L4737&lt;=10,"Less Expensive","Expensive")</f>
        <v>Expensive</v>
      </c>
      <c r="S4737" s="4">
        <f>WEEKDAY('Transaction Data'!$A4737)</f>
        <v>2</v>
      </c>
      <c r="T4737" s="2" t="str">
        <f>IF(WEEKDAY('Transaction Data'!$A4737,2)&lt;6,"Weekday","Weekend")</f>
        <v>Weekday</v>
      </c>
    </row>
    <row r="4738" ht="15.75" customHeight="1">
      <c r="A4738" s="1">
        <v>45432.0</v>
      </c>
      <c r="B4738" s="2" t="s">
        <v>4461</v>
      </c>
      <c r="C4738" s="2" t="s">
        <v>41</v>
      </c>
      <c r="D4738" s="1">
        <v>23031.0</v>
      </c>
      <c r="E4738" s="2" t="s">
        <v>22</v>
      </c>
      <c r="F4738" s="2">
        <v>422.0</v>
      </c>
      <c r="G4738" s="2" t="s">
        <v>61</v>
      </c>
      <c r="H4738" s="2" t="s">
        <v>29</v>
      </c>
      <c r="I4738" s="2" t="s">
        <v>25</v>
      </c>
      <c r="J4738" s="2" t="str">
        <f t="array" ref="J4738">XLOOKUP('Transaction Data'!$G4738,Product_Code,Biscuit_Brand)</f>
        <v>Choco Delight</v>
      </c>
      <c r="K4738" s="2">
        <f t="array" ref="K4738">XLOOKUP('Transaction Data'!$G4738,Product_Code,Cost)</f>
        <v>3</v>
      </c>
      <c r="L4738" s="2">
        <f t="array" ref="L4738">XLOOKUP('Transaction Data'!$G4738,Product_Code,Unit_Price)</f>
        <v>5</v>
      </c>
      <c r="M4738" s="3">
        <f>'Transaction Data'!$F4738*'Transaction Data'!$K4738</f>
        <v>1266</v>
      </c>
      <c r="N4738" s="3">
        <f>'Transaction Data'!$F4738*'Transaction Data'!$L4738</f>
        <v>2110</v>
      </c>
      <c r="O4738" s="3">
        <f>'Transaction Data'!$N4738-'Transaction Data'!$M4738</f>
        <v>844</v>
      </c>
      <c r="P4738" s="2">
        <f>DATEDIF('Transaction Data'!$D4738,'Transaction Data'!$A4738,"y")</f>
        <v>61</v>
      </c>
      <c r="Q4738" s="2" t="str">
        <f>FLOOR('Transaction Data'!$P4738,15)&amp;"-"&amp;FLOOR('Transaction Data'!$P4738,15)+14</f>
        <v>60-74</v>
      </c>
      <c r="R4738" s="2" t="str">
        <f>IF('Transaction Data'!$L4738&lt;=10,"Less Expensive","Expensive")</f>
        <v>Less Expensive</v>
      </c>
      <c r="S4738" s="4">
        <f>WEEKDAY('Transaction Data'!$A4738)</f>
        <v>2</v>
      </c>
      <c r="T4738" s="2" t="str">
        <f>IF(WEEKDAY('Transaction Data'!$A4738,2)&lt;6,"Weekday","Weekend")</f>
        <v>Weekday</v>
      </c>
    </row>
    <row r="4739" ht="15.75" customHeight="1">
      <c r="A4739" s="1">
        <v>45396.0</v>
      </c>
      <c r="B4739" s="2" t="s">
        <v>4462</v>
      </c>
      <c r="C4739" s="2" t="s">
        <v>69</v>
      </c>
      <c r="D4739" s="1">
        <v>34748.0</v>
      </c>
      <c r="E4739" s="2" t="s">
        <v>37</v>
      </c>
      <c r="F4739" s="2">
        <v>296.0</v>
      </c>
      <c r="G4739" s="2" t="s">
        <v>44</v>
      </c>
      <c r="H4739" s="2" t="s">
        <v>34</v>
      </c>
      <c r="I4739" s="2" t="s">
        <v>25</v>
      </c>
      <c r="J4739" s="2" t="str">
        <f t="array" ref="J4739">XLOOKUP('Transaction Data'!$G4739,Product_Code,Biscuit_Brand)</f>
        <v>Butter Crunch</v>
      </c>
      <c r="K4739" s="2">
        <f t="array" ref="K4739">XLOOKUP('Transaction Data'!$G4739,Product_Code,Cost)</f>
        <v>10</v>
      </c>
      <c r="L4739" s="2">
        <f t="array" ref="L4739">XLOOKUP('Transaction Data'!$G4739,Product_Code,Unit_Price)</f>
        <v>11</v>
      </c>
      <c r="M4739" s="3">
        <f>'Transaction Data'!$F4739*'Transaction Data'!$K4739</f>
        <v>2960</v>
      </c>
      <c r="N4739" s="3">
        <f>'Transaction Data'!$F4739*'Transaction Data'!$L4739</f>
        <v>3256</v>
      </c>
      <c r="O4739" s="3">
        <f>'Transaction Data'!$N4739-'Transaction Data'!$M4739</f>
        <v>296</v>
      </c>
      <c r="P4739" s="2">
        <f>DATEDIF('Transaction Data'!$D4739,'Transaction Data'!$A4739,"y")</f>
        <v>29</v>
      </c>
      <c r="Q4739" s="2" t="str">
        <f>FLOOR('Transaction Data'!$P4739,15)&amp;"-"&amp;FLOOR('Transaction Data'!$P4739,15)+14</f>
        <v>15-29</v>
      </c>
      <c r="R4739" s="2" t="str">
        <f>IF('Transaction Data'!$L4739&lt;=10,"Less Expensive","Expensive")</f>
        <v>Expensive</v>
      </c>
      <c r="S4739" s="4">
        <f>WEEKDAY('Transaction Data'!$A4739)</f>
        <v>1</v>
      </c>
      <c r="T4739" s="2" t="str">
        <f>IF(WEEKDAY('Transaction Data'!$A4739,2)&lt;6,"Weekday","Weekend")</f>
        <v>Weekend</v>
      </c>
    </row>
    <row r="4740" ht="15.75" customHeight="1">
      <c r="A4740" s="1">
        <v>45347.0</v>
      </c>
      <c r="B4740" s="2" t="s">
        <v>4463</v>
      </c>
      <c r="C4740" s="2" t="s">
        <v>32</v>
      </c>
      <c r="D4740" s="1">
        <v>18788.0</v>
      </c>
      <c r="E4740" s="2" t="s">
        <v>37</v>
      </c>
      <c r="F4740" s="2">
        <v>118.0</v>
      </c>
      <c r="G4740" s="2" t="s">
        <v>48</v>
      </c>
      <c r="H4740" s="2" t="s">
        <v>24</v>
      </c>
      <c r="I4740" s="2" t="s">
        <v>25</v>
      </c>
      <c r="J4740" s="2" t="str">
        <f t="array" ref="J4740">XLOOKUP('Transaction Data'!$G4740,Product_Code,Biscuit_Brand)</f>
        <v>Lemon Crisps</v>
      </c>
      <c r="K4740" s="2">
        <f t="array" ref="K4740">XLOOKUP('Transaction Data'!$G4740,Product_Code,Cost)</f>
        <v>7</v>
      </c>
      <c r="L4740" s="2">
        <f t="array" ref="L4740">XLOOKUP('Transaction Data'!$G4740,Product_Code,Unit_Price)</f>
        <v>9</v>
      </c>
      <c r="M4740" s="3">
        <f>'Transaction Data'!$F4740*'Transaction Data'!$K4740</f>
        <v>826</v>
      </c>
      <c r="N4740" s="3">
        <f>'Transaction Data'!$F4740*'Transaction Data'!$L4740</f>
        <v>1062</v>
      </c>
      <c r="O4740" s="3">
        <f>'Transaction Data'!$N4740-'Transaction Data'!$M4740</f>
        <v>236</v>
      </c>
      <c r="P4740" s="2">
        <f>DATEDIF('Transaction Data'!$D4740,'Transaction Data'!$A4740,"y")</f>
        <v>72</v>
      </c>
      <c r="Q4740" s="2" t="str">
        <f>FLOOR('Transaction Data'!$P4740,15)&amp;"-"&amp;FLOOR('Transaction Data'!$P4740,15)+14</f>
        <v>60-74</v>
      </c>
      <c r="R4740" s="2" t="str">
        <f>IF('Transaction Data'!$L4740&lt;=10,"Less Expensive","Expensive")</f>
        <v>Less Expensive</v>
      </c>
      <c r="S4740" s="4">
        <f>WEEKDAY('Transaction Data'!$A4740)</f>
        <v>1</v>
      </c>
      <c r="T4740" s="2" t="str">
        <f>IF(WEEKDAY('Transaction Data'!$A4740,2)&lt;6,"Weekday","Weekend")</f>
        <v>Weekend</v>
      </c>
    </row>
    <row r="4741" ht="15.75" customHeight="1">
      <c r="A4741" s="1">
        <v>45459.0</v>
      </c>
      <c r="B4741" s="2" t="s">
        <v>4464</v>
      </c>
      <c r="C4741" s="2" t="s">
        <v>54</v>
      </c>
      <c r="D4741" s="1">
        <v>36967.0</v>
      </c>
      <c r="E4741" s="2" t="s">
        <v>37</v>
      </c>
      <c r="F4741" s="2">
        <v>50.0</v>
      </c>
      <c r="G4741" s="2" t="s">
        <v>60</v>
      </c>
      <c r="H4741" s="2" t="s">
        <v>29</v>
      </c>
      <c r="I4741" s="2" t="s">
        <v>25</v>
      </c>
      <c r="J4741" s="2" t="str">
        <f t="array" ref="J4741">XLOOKUP('Transaction Data'!$G4741,Product_Code,Biscuit_Brand)</f>
        <v>Peanut Butter Bites</v>
      </c>
      <c r="K4741" s="2">
        <f t="array" ref="K4741">XLOOKUP('Transaction Data'!$G4741,Product_Code,Cost)</f>
        <v>5</v>
      </c>
      <c r="L4741" s="2">
        <f t="array" ref="L4741">XLOOKUP('Transaction Data'!$G4741,Product_Code,Unit_Price)</f>
        <v>7</v>
      </c>
      <c r="M4741" s="3">
        <f>'Transaction Data'!$F4741*'Transaction Data'!$K4741</f>
        <v>250</v>
      </c>
      <c r="N4741" s="3">
        <f>'Transaction Data'!$F4741*'Transaction Data'!$L4741</f>
        <v>350</v>
      </c>
      <c r="O4741" s="3">
        <f>'Transaction Data'!$N4741-'Transaction Data'!$M4741</f>
        <v>100</v>
      </c>
      <c r="P4741" s="2">
        <f>DATEDIF('Transaction Data'!$D4741,'Transaction Data'!$A4741,"y")</f>
        <v>23</v>
      </c>
      <c r="Q4741" s="2" t="str">
        <f>FLOOR('Transaction Data'!$P4741,15)&amp;"-"&amp;FLOOR('Transaction Data'!$P4741,15)+14</f>
        <v>15-29</v>
      </c>
      <c r="R4741" s="2" t="str">
        <f>IF('Transaction Data'!$L4741&lt;=10,"Less Expensive","Expensive")</f>
        <v>Less Expensive</v>
      </c>
      <c r="S4741" s="4">
        <f>WEEKDAY('Transaction Data'!$A4741)</f>
        <v>1</v>
      </c>
      <c r="T4741" s="2" t="str">
        <f>IF(WEEKDAY('Transaction Data'!$A4741,2)&lt;6,"Weekday","Weekend")</f>
        <v>Weekend</v>
      </c>
    </row>
    <row r="4742" ht="15.75" customHeight="1">
      <c r="A4742" s="1">
        <v>45447.0</v>
      </c>
      <c r="B4742" s="2" t="s">
        <v>4465</v>
      </c>
      <c r="C4742" s="2" t="s">
        <v>54</v>
      </c>
      <c r="D4742" s="1">
        <v>17066.0</v>
      </c>
      <c r="E4742" s="2" t="s">
        <v>22</v>
      </c>
      <c r="F4742" s="2">
        <v>459.0</v>
      </c>
      <c r="G4742" s="2" t="s">
        <v>60</v>
      </c>
      <c r="H4742" s="2" t="s">
        <v>34</v>
      </c>
      <c r="I4742" s="2" t="s">
        <v>25</v>
      </c>
      <c r="J4742" s="2" t="str">
        <f t="array" ref="J4742">XLOOKUP('Transaction Data'!$G4742,Product_Code,Biscuit_Brand)</f>
        <v>Peanut Butter Bites</v>
      </c>
      <c r="K4742" s="2">
        <f t="array" ref="K4742">XLOOKUP('Transaction Data'!$G4742,Product_Code,Cost)</f>
        <v>5</v>
      </c>
      <c r="L4742" s="2">
        <f t="array" ref="L4742">XLOOKUP('Transaction Data'!$G4742,Product_Code,Unit_Price)</f>
        <v>7</v>
      </c>
      <c r="M4742" s="3">
        <f>'Transaction Data'!$F4742*'Transaction Data'!$K4742</f>
        <v>2295</v>
      </c>
      <c r="N4742" s="3">
        <f>'Transaction Data'!$F4742*'Transaction Data'!$L4742</f>
        <v>3213</v>
      </c>
      <c r="O4742" s="3">
        <f>'Transaction Data'!$N4742-'Transaction Data'!$M4742</f>
        <v>918</v>
      </c>
      <c r="P4742" s="2">
        <f>DATEDIF('Transaction Data'!$D4742,'Transaction Data'!$A4742,"y")</f>
        <v>77</v>
      </c>
      <c r="Q4742" s="2" t="str">
        <f>FLOOR('Transaction Data'!$P4742,15)&amp;"-"&amp;FLOOR('Transaction Data'!$P4742,15)+14</f>
        <v>75-89</v>
      </c>
      <c r="R4742" s="2" t="str">
        <f>IF('Transaction Data'!$L4742&lt;=10,"Less Expensive","Expensive")</f>
        <v>Less Expensive</v>
      </c>
      <c r="S4742" s="4">
        <f>WEEKDAY('Transaction Data'!$A4742)</f>
        <v>3</v>
      </c>
      <c r="T4742" s="2" t="str">
        <f>IF(WEEKDAY('Transaction Data'!$A4742,2)&lt;6,"Weekday","Weekend")</f>
        <v>Weekday</v>
      </c>
    </row>
    <row r="4743" ht="15.75" customHeight="1">
      <c r="A4743" s="1">
        <v>45310.0</v>
      </c>
      <c r="B4743" s="2" t="s">
        <v>4466</v>
      </c>
      <c r="C4743" s="2" t="s">
        <v>41</v>
      </c>
      <c r="D4743" s="1">
        <v>31357.0</v>
      </c>
      <c r="E4743" s="2" t="s">
        <v>22</v>
      </c>
      <c r="F4743" s="2">
        <v>477.0</v>
      </c>
      <c r="G4743" s="2" t="s">
        <v>23</v>
      </c>
      <c r="H4743" s="2" t="s">
        <v>24</v>
      </c>
      <c r="I4743" s="2" t="s">
        <v>30</v>
      </c>
      <c r="J4743" s="2" t="str">
        <f t="array" ref="J4743">XLOOKUP('Transaction Data'!$G4743,Product_Code,Biscuit_Brand)</f>
        <v>Cinnamon Swirls</v>
      </c>
      <c r="K4743" s="2">
        <f t="array" ref="K4743">XLOOKUP('Transaction Data'!$G4743,Product_Code,Cost)</f>
        <v>10</v>
      </c>
      <c r="L4743" s="2">
        <f t="array" ref="L4743">XLOOKUP('Transaction Data'!$G4743,Product_Code,Unit_Price)</f>
        <v>14</v>
      </c>
      <c r="M4743" s="3">
        <f>'Transaction Data'!$F4743*'Transaction Data'!$K4743</f>
        <v>4770</v>
      </c>
      <c r="N4743" s="3">
        <f>'Transaction Data'!$F4743*'Transaction Data'!$L4743</f>
        <v>6678</v>
      </c>
      <c r="O4743" s="3">
        <f>'Transaction Data'!$N4743-'Transaction Data'!$M4743</f>
        <v>1908</v>
      </c>
      <c r="P4743" s="2">
        <f>DATEDIF('Transaction Data'!$D4743,'Transaction Data'!$A4743,"y")</f>
        <v>38</v>
      </c>
      <c r="Q4743" s="2" t="str">
        <f>FLOOR('Transaction Data'!$P4743,15)&amp;"-"&amp;FLOOR('Transaction Data'!$P4743,15)+14</f>
        <v>30-44</v>
      </c>
      <c r="R4743" s="2" t="str">
        <f>IF('Transaction Data'!$L4743&lt;=10,"Less Expensive","Expensive")</f>
        <v>Expensive</v>
      </c>
      <c r="S4743" s="4">
        <f>WEEKDAY('Transaction Data'!$A4743)</f>
        <v>6</v>
      </c>
      <c r="T4743" s="2" t="str">
        <f>IF(WEEKDAY('Transaction Data'!$A4743,2)&lt;6,"Weekday","Weekend")</f>
        <v>Weekday</v>
      </c>
    </row>
    <row r="4744" ht="15.75" customHeight="1">
      <c r="A4744" s="1">
        <v>45447.0</v>
      </c>
      <c r="B4744" s="2" t="s">
        <v>4467</v>
      </c>
      <c r="C4744" s="2" t="s">
        <v>41</v>
      </c>
      <c r="D4744" s="1">
        <v>26389.0</v>
      </c>
      <c r="E4744" s="2" t="s">
        <v>63</v>
      </c>
      <c r="F4744" s="2">
        <v>264.0</v>
      </c>
      <c r="G4744" s="2" t="s">
        <v>61</v>
      </c>
      <c r="H4744" s="2" t="s">
        <v>29</v>
      </c>
      <c r="I4744" s="2" t="s">
        <v>25</v>
      </c>
      <c r="J4744" s="2" t="str">
        <f t="array" ref="J4744">XLOOKUP('Transaction Data'!$G4744,Product_Code,Biscuit_Brand)</f>
        <v>Choco Delight</v>
      </c>
      <c r="K4744" s="2">
        <f t="array" ref="K4744">XLOOKUP('Transaction Data'!$G4744,Product_Code,Cost)</f>
        <v>3</v>
      </c>
      <c r="L4744" s="2">
        <f t="array" ref="L4744">XLOOKUP('Transaction Data'!$G4744,Product_Code,Unit_Price)</f>
        <v>5</v>
      </c>
      <c r="M4744" s="3">
        <f>'Transaction Data'!$F4744*'Transaction Data'!$K4744</f>
        <v>792</v>
      </c>
      <c r="N4744" s="3">
        <f>'Transaction Data'!$F4744*'Transaction Data'!$L4744</f>
        <v>1320</v>
      </c>
      <c r="O4744" s="3">
        <f>'Transaction Data'!$N4744-'Transaction Data'!$M4744</f>
        <v>528</v>
      </c>
      <c r="P4744" s="2">
        <f>DATEDIF('Transaction Data'!$D4744,'Transaction Data'!$A4744,"y")</f>
        <v>52</v>
      </c>
      <c r="Q4744" s="2" t="str">
        <f>FLOOR('Transaction Data'!$P4744,15)&amp;"-"&amp;FLOOR('Transaction Data'!$P4744,15)+14</f>
        <v>45-59</v>
      </c>
      <c r="R4744" s="2" t="str">
        <f>IF('Transaction Data'!$L4744&lt;=10,"Less Expensive","Expensive")</f>
        <v>Less Expensive</v>
      </c>
      <c r="S4744" s="4">
        <f>WEEKDAY('Transaction Data'!$A4744)</f>
        <v>3</v>
      </c>
      <c r="T4744" s="2" t="str">
        <f>IF(WEEKDAY('Transaction Data'!$A4744,2)&lt;6,"Weekday","Weekend")</f>
        <v>Weekday</v>
      </c>
    </row>
    <row r="4745" ht="15.75" customHeight="1">
      <c r="A4745" s="1">
        <v>45414.0</v>
      </c>
      <c r="B4745" s="2" t="s">
        <v>4468</v>
      </c>
      <c r="C4745" s="2" t="s">
        <v>32</v>
      </c>
      <c r="D4745" s="1">
        <v>29217.0</v>
      </c>
      <c r="E4745" s="2" t="s">
        <v>22</v>
      </c>
      <c r="F4745" s="2">
        <v>282.0</v>
      </c>
      <c r="G4745" s="2" t="s">
        <v>38</v>
      </c>
      <c r="H4745" s="2" t="s">
        <v>34</v>
      </c>
      <c r="I4745" s="2" t="s">
        <v>25</v>
      </c>
      <c r="J4745" s="2" t="str">
        <f t="array" ref="J4745">XLOOKUP('Transaction Data'!$G4745,Product_Code,Biscuit_Brand)</f>
        <v>Ginger Snaps</v>
      </c>
      <c r="K4745" s="2">
        <f t="array" ref="K4745">XLOOKUP('Transaction Data'!$G4745,Product_Code,Cost)</f>
        <v>14</v>
      </c>
      <c r="L4745" s="2">
        <f t="array" ref="L4745">XLOOKUP('Transaction Data'!$G4745,Product_Code,Unit_Price)</f>
        <v>28</v>
      </c>
      <c r="M4745" s="3">
        <f>'Transaction Data'!$F4745*'Transaction Data'!$K4745</f>
        <v>3948</v>
      </c>
      <c r="N4745" s="3">
        <f>'Transaction Data'!$F4745*'Transaction Data'!$L4745</f>
        <v>7896</v>
      </c>
      <c r="O4745" s="3">
        <f>'Transaction Data'!$N4745-'Transaction Data'!$M4745</f>
        <v>3948</v>
      </c>
      <c r="P4745" s="2">
        <f>DATEDIF('Transaction Data'!$D4745,'Transaction Data'!$A4745,"y")</f>
        <v>44</v>
      </c>
      <c r="Q4745" s="2" t="str">
        <f>FLOOR('Transaction Data'!$P4745,15)&amp;"-"&amp;FLOOR('Transaction Data'!$P4745,15)+14</f>
        <v>30-44</v>
      </c>
      <c r="R4745" s="2" t="str">
        <f>IF('Transaction Data'!$L4745&lt;=10,"Less Expensive","Expensive")</f>
        <v>Expensive</v>
      </c>
      <c r="S4745" s="4">
        <f>WEEKDAY('Transaction Data'!$A4745)</f>
        <v>5</v>
      </c>
      <c r="T4745" s="2" t="str">
        <f>IF(WEEKDAY('Transaction Data'!$A4745,2)&lt;6,"Weekday","Weekend")</f>
        <v>Weekday</v>
      </c>
    </row>
    <row r="4746" ht="15.75" customHeight="1">
      <c r="A4746" s="1">
        <v>45481.0</v>
      </c>
      <c r="B4746" s="2" t="s">
        <v>4469</v>
      </c>
      <c r="C4746" s="2" t="s">
        <v>51</v>
      </c>
      <c r="D4746" s="1">
        <v>23387.0</v>
      </c>
      <c r="E4746" s="2" t="s">
        <v>37</v>
      </c>
      <c r="F4746" s="2">
        <v>217.0</v>
      </c>
      <c r="G4746" s="2" t="s">
        <v>33</v>
      </c>
      <c r="H4746" s="2" t="s">
        <v>24</v>
      </c>
      <c r="I4746" s="2" t="s">
        <v>25</v>
      </c>
      <c r="J4746" s="2" t="str">
        <f t="array" ref="J4746">XLOOKUP('Transaction Data'!$G4746,Product_Code,Biscuit_Brand)</f>
        <v>Caramel Biscuits</v>
      </c>
      <c r="K4746" s="2">
        <f t="array" ref="K4746">XLOOKUP('Transaction Data'!$G4746,Product_Code,Cost)</f>
        <v>18</v>
      </c>
      <c r="L4746" s="2">
        <f t="array" ref="L4746">XLOOKUP('Transaction Data'!$G4746,Product_Code,Unit_Price)</f>
        <v>22</v>
      </c>
      <c r="M4746" s="3">
        <f>'Transaction Data'!$F4746*'Transaction Data'!$K4746</f>
        <v>3906</v>
      </c>
      <c r="N4746" s="3">
        <f>'Transaction Data'!$F4746*'Transaction Data'!$L4746</f>
        <v>4774</v>
      </c>
      <c r="O4746" s="3">
        <f>'Transaction Data'!$N4746-'Transaction Data'!$M4746</f>
        <v>868</v>
      </c>
      <c r="P4746" s="2">
        <f>DATEDIF('Transaction Data'!$D4746,'Transaction Data'!$A4746,"y")</f>
        <v>60</v>
      </c>
      <c r="Q4746" s="2" t="str">
        <f>FLOOR('Transaction Data'!$P4746,15)&amp;"-"&amp;FLOOR('Transaction Data'!$P4746,15)+14</f>
        <v>60-74</v>
      </c>
      <c r="R4746" s="2" t="str">
        <f>IF('Transaction Data'!$L4746&lt;=10,"Less Expensive","Expensive")</f>
        <v>Expensive</v>
      </c>
      <c r="S4746" s="4">
        <f>WEEKDAY('Transaction Data'!$A4746)</f>
        <v>2</v>
      </c>
      <c r="T4746" s="2" t="str">
        <f>IF(WEEKDAY('Transaction Data'!$A4746,2)&lt;6,"Weekday","Weekend")</f>
        <v>Weekday</v>
      </c>
    </row>
    <row r="4747" ht="15.75" customHeight="1">
      <c r="A4747" s="1">
        <v>45484.0</v>
      </c>
      <c r="B4747" s="2" t="s">
        <v>4470</v>
      </c>
      <c r="C4747" s="2" t="s">
        <v>72</v>
      </c>
      <c r="D4747" s="1">
        <v>33859.0</v>
      </c>
      <c r="E4747" s="2" t="s">
        <v>37</v>
      </c>
      <c r="F4747" s="2">
        <v>149.0</v>
      </c>
      <c r="G4747" s="2" t="s">
        <v>48</v>
      </c>
      <c r="H4747" s="2" t="s">
        <v>29</v>
      </c>
      <c r="I4747" s="2" t="s">
        <v>25</v>
      </c>
      <c r="J4747" s="2" t="str">
        <f t="array" ref="J4747">XLOOKUP('Transaction Data'!$G4747,Product_Code,Biscuit_Brand)</f>
        <v>Lemon Crisps</v>
      </c>
      <c r="K4747" s="2">
        <f t="array" ref="K4747">XLOOKUP('Transaction Data'!$G4747,Product_Code,Cost)</f>
        <v>7</v>
      </c>
      <c r="L4747" s="2">
        <f t="array" ref="L4747">XLOOKUP('Transaction Data'!$G4747,Product_Code,Unit_Price)</f>
        <v>9</v>
      </c>
      <c r="M4747" s="3">
        <f>'Transaction Data'!$F4747*'Transaction Data'!$K4747</f>
        <v>1043</v>
      </c>
      <c r="N4747" s="3">
        <f>'Transaction Data'!$F4747*'Transaction Data'!$L4747</f>
        <v>1341</v>
      </c>
      <c r="O4747" s="3">
        <f>'Transaction Data'!$N4747-'Transaction Data'!$M4747</f>
        <v>298</v>
      </c>
      <c r="P4747" s="2">
        <f>DATEDIF('Transaction Data'!$D4747,'Transaction Data'!$A4747,"y")</f>
        <v>31</v>
      </c>
      <c r="Q4747" s="2" t="str">
        <f>FLOOR('Transaction Data'!$P4747,15)&amp;"-"&amp;FLOOR('Transaction Data'!$P4747,15)+14</f>
        <v>30-44</v>
      </c>
      <c r="R4747" s="2" t="str">
        <f>IF('Transaction Data'!$L4747&lt;=10,"Less Expensive","Expensive")</f>
        <v>Less Expensive</v>
      </c>
      <c r="S4747" s="4">
        <f>WEEKDAY('Transaction Data'!$A4747)</f>
        <v>5</v>
      </c>
      <c r="T4747" s="2" t="str">
        <f>IF(WEEKDAY('Transaction Data'!$A4747,2)&lt;6,"Weekday","Weekend")</f>
        <v>Weekday</v>
      </c>
    </row>
    <row r="4748" ht="15.75" customHeight="1">
      <c r="A4748" s="1">
        <v>45457.0</v>
      </c>
      <c r="B4748" s="2" t="s">
        <v>4124</v>
      </c>
      <c r="C4748" s="2" t="s">
        <v>72</v>
      </c>
      <c r="D4748" s="1">
        <v>30258.0</v>
      </c>
      <c r="E4748" s="2" t="s">
        <v>63</v>
      </c>
      <c r="F4748" s="2">
        <v>163.0</v>
      </c>
      <c r="G4748" s="2" t="s">
        <v>28</v>
      </c>
      <c r="H4748" s="2" t="s">
        <v>34</v>
      </c>
      <c r="I4748" s="2" t="s">
        <v>25</v>
      </c>
      <c r="J4748" s="2" t="str">
        <f t="array" ref="J4748">XLOOKUP('Transaction Data'!$G4748,Product_Code,Biscuit_Brand)</f>
        <v>Shortbread</v>
      </c>
      <c r="K4748" s="2">
        <f t="array" ref="K4748">XLOOKUP('Transaction Data'!$G4748,Product_Code,Cost)</f>
        <v>10</v>
      </c>
      <c r="L4748" s="2">
        <f t="array" ref="L4748">XLOOKUP('Transaction Data'!$G4748,Product_Code,Unit_Price)</f>
        <v>45</v>
      </c>
      <c r="M4748" s="3">
        <f>'Transaction Data'!$F4748*'Transaction Data'!$K4748</f>
        <v>1630</v>
      </c>
      <c r="N4748" s="3">
        <f>'Transaction Data'!$F4748*'Transaction Data'!$L4748</f>
        <v>7335</v>
      </c>
      <c r="O4748" s="3">
        <f>'Transaction Data'!$N4748-'Transaction Data'!$M4748</f>
        <v>5705</v>
      </c>
      <c r="P4748" s="2">
        <f>DATEDIF('Transaction Data'!$D4748,'Transaction Data'!$A4748,"y")</f>
        <v>41</v>
      </c>
      <c r="Q4748" s="2" t="str">
        <f>FLOOR('Transaction Data'!$P4748,15)&amp;"-"&amp;FLOOR('Transaction Data'!$P4748,15)+14</f>
        <v>30-44</v>
      </c>
      <c r="R4748" s="2" t="str">
        <f>IF('Transaction Data'!$L4748&lt;=10,"Less Expensive","Expensive")</f>
        <v>Expensive</v>
      </c>
      <c r="S4748" s="4">
        <f>WEEKDAY('Transaction Data'!$A4748)</f>
        <v>6</v>
      </c>
      <c r="T4748" s="2" t="str">
        <f>IF(WEEKDAY('Transaction Data'!$A4748,2)&lt;6,"Weekday","Weekend")</f>
        <v>Weekday</v>
      </c>
    </row>
    <row r="4749" ht="15.75" customHeight="1">
      <c r="A4749" s="1">
        <v>45402.0</v>
      </c>
      <c r="B4749" s="2" t="s">
        <v>4471</v>
      </c>
      <c r="C4749" s="2" t="s">
        <v>51</v>
      </c>
      <c r="D4749" s="1">
        <v>29546.0</v>
      </c>
      <c r="E4749" s="2" t="s">
        <v>37</v>
      </c>
      <c r="F4749" s="2">
        <v>125.0</v>
      </c>
      <c r="G4749" s="2" t="s">
        <v>33</v>
      </c>
      <c r="H4749" s="2" t="s">
        <v>24</v>
      </c>
      <c r="I4749" s="2" t="s">
        <v>25</v>
      </c>
      <c r="J4749" s="2" t="str">
        <f t="array" ref="J4749">XLOOKUP('Transaction Data'!$G4749,Product_Code,Biscuit_Brand)</f>
        <v>Caramel Biscuits</v>
      </c>
      <c r="K4749" s="2">
        <f t="array" ref="K4749">XLOOKUP('Transaction Data'!$G4749,Product_Code,Cost)</f>
        <v>18</v>
      </c>
      <c r="L4749" s="2">
        <f t="array" ref="L4749">XLOOKUP('Transaction Data'!$G4749,Product_Code,Unit_Price)</f>
        <v>22</v>
      </c>
      <c r="M4749" s="3">
        <f>'Transaction Data'!$F4749*'Transaction Data'!$K4749</f>
        <v>2250</v>
      </c>
      <c r="N4749" s="3">
        <f>'Transaction Data'!$F4749*'Transaction Data'!$L4749</f>
        <v>2750</v>
      </c>
      <c r="O4749" s="3">
        <f>'Transaction Data'!$N4749-'Transaction Data'!$M4749</f>
        <v>500</v>
      </c>
      <c r="P4749" s="2">
        <f>DATEDIF('Transaction Data'!$D4749,'Transaction Data'!$A4749,"y")</f>
        <v>43</v>
      </c>
      <c r="Q4749" s="2" t="str">
        <f>FLOOR('Transaction Data'!$P4749,15)&amp;"-"&amp;FLOOR('Transaction Data'!$P4749,15)+14</f>
        <v>30-44</v>
      </c>
      <c r="R4749" s="2" t="str">
        <f>IF('Transaction Data'!$L4749&lt;=10,"Less Expensive","Expensive")</f>
        <v>Expensive</v>
      </c>
      <c r="S4749" s="4">
        <f>WEEKDAY('Transaction Data'!$A4749)</f>
        <v>7</v>
      </c>
      <c r="T4749" s="2" t="str">
        <f>IF(WEEKDAY('Transaction Data'!$A4749,2)&lt;6,"Weekday","Weekend")</f>
        <v>Weekend</v>
      </c>
    </row>
    <row r="4750" ht="15.75" customHeight="1">
      <c r="A4750" s="1">
        <v>45358.0</v>
      </c>
      <c r="B4750" s="2" t="s">
        <v>4472</v>
      </c>
      <c r="C4750" s="2" t="s">
        <v>41</v>
      </c>
      <c r="D4750" s="1">
        <v>34305.0</v>
      </c>
      <c r="E4750" s="2" t="s">
        <v>37</v>
      </c>
      <c r="F4750" s="2">
        <v>385.0</v>
      </c>
      <c r="G4750" s="2" t="s">
        <v>61</v>
      </c>
      <c r="H4750" s="2" t="s">
        <v>29</v>
      </c>
      <c r="I4750" s="2" t="s">
        <v>25</v>
      </c>
      <c r="J4750" s="2" t="str">
        <f t="array" ref="J4750">XLOOKUP('Transaction Data'!$G4750,Product_Code,Biscuit_Brand)</f>
        <v>Choco Delight</v>
      </c>
      <c r="K4750" s="2">
        <f t="array" ref="K4750">XLOOKUP('Transaction Data'!$G4750,Product_Code,Cost)</f>
        <v>3</v>
      </c>
      <c r="L4750" s="2">
        <f t="array" ref="L4750">XLOOKUP('Transaction Data'!$G4750,Product_Code,Unit_Price)</f>
        <v>5</v>
      </c>
      <c r="M4750" s="3">
        <f>'Transaction Data'!$F4750*'Transaction Data'!$K4750</f>
        <v>1155</v>
      </c>
      <c r="N4750" s="3">
        <f>'Transaction Data'!$F4750*'Transaction Data'!$L4750</f>
        <v>1925</v>
      </c>
      <c r="O4750" s="3">
        <f>'Transaction Data'!$N4750-'Transaction Data'!$M4750</f>
        <v>770</v>
      </c>
      <c r="P4750" s="2">
        <f>DATEDIF('Transaction Data'!$D4750,'Transaction Data'!$A4750,"y")</f>
        <v>30</v>
      </c>
      <c r="Q4750" s="2" t="str">
        <f>FLOOR('Transaction Data'!$P4750,15)&amp;"-"&amp;FLOOR('Transaction Data'!$P4750,15)+14</f>
        <v>30-44</v>
      </c>
      <c r="R4750" s="2" t="str">
        <f>IF('Transaction Data'!$L4750&lt;=10,"Less Expensive","Expensive")</f>
        <v>Less Expensive</v>
      </c>
      <c r="S4750" s="4">
        <f>WEEKDAY('Transaction Data'!$A4750)</f>
        <v>5</v>
      </c>
      <c r="T4750" s="2" t="str">
        <f>IF(WEEKDAY('Transaction Data'!$A4750,2)&lt;6,"Weekday","Weekend")</f>
        <v>Weekday</v>
      </c>
    </row>
    <row r="4751" ht="15.75" customHeight="1">
      <c r="A4751" s="1">
        <v>45294.0</v>
      </c>
      <c r="B4751" s="2" t="s">
        <v>4473</v>
      </c>
      <c r="C4751" s="2" t="s">
        <v>78</v>
      </c>
      <c r="D4751" s="1">
        <v>32609.0</v>
      </c>
      <c r="E4751" s="2" t="s">
        <v>37</v>
      </c>
      <c r="F4751" s="2">
        <v>257.0</v>
      </c>
      <c r="G4751" s="2" t="s">
        <v>57</v>
      </c>
      <c r="H4751" s="2" t="s">
        <v>34</v>
      </c>
      <c r="I4751" s="2" t="s">
        <v>25</v>
      </c>
      <c r="J4751" s="2" t="str">
        <f t="array" ref="J4751">XLOOKUP('Transaction Data'!$G4751,Product_Code,Biscuit_Brand)</f>
        <v>Oatmeal Cookies</v>
      </c>
      <c r="K4751" s="2">
        <f t="array" ref="K4751">XLOOKUP('Transaction Data'!$G4751,Product_Code,Cost)</f>
        <v>19</v>
      </c>
      <c r="L4751" s="2">
        <f t="array" ref="L4751">XLOOKUP('Transaction Data'!$G4751,Product_Code,Unit_Price)</f>
        <v>23</v>
      </c>
      <c r="M4751" s="3">
        <f>'Transaction Data'!$F4751*'Transaction Data'!$K4751</f>
        <v>4883</v>
      </c>
      <c r="N4751" s="3">
        <f>'Transaction Data'!$F4751*'Transaction Data'!$L4751</f>
        <v>5911</v>
      </c>
      <c r="O4751" s="3">
        <f>'Transaction Data'!$N4751-'Transaction Data'!$M4751</f>
        <v>1028</v>
      </c>
      <c r="P4751" s="2">
        <f>DATEDIF('Transaction Data'!$D4751,'Transaction Data'!$A4751,"y")</f>
        <v>34</v>
      </c>
      <c r="Q4751" s="2" t="str">
        <f>FLOOR('Transaction Data'!$P4751,15)&amp;"-"&amp;FLOOR('Transaction Data'!$P4751,15)+14</f>
        <v>30-44</v>
      </c>
      <c r="R4751" s="2" t="str">
        <f>IF('Transaction Data'!$L4751&lt;=10,"Less Expensive","Expensive")</f>
        <v>Expensive</v>
      </c>
      <c r="S4751" s="4">
        <f>WEEKDAY('Transaction Data'!$A4751)</f>
        <v>4</v>
      </c>
      <c r="T4751" s="2" t="str">
        <f>IF(WEEKDAY('Transaction Data'!$A4751,2)&lt;6,"Weekday","Weekend")</f>
        <v>Weekday</v>
      </c>
    </row>
    <row r="4752" ht="15.75" customHeight="1">
      <c r="A4752" s="1">
        <v>45451.0</v>
      </c>
      <c r="B4752" s="2" t="s">
        <v>4474</v>
      </c>
      <c r="C4752" s="2" t="s">
        <v>54</v>
      </c>
      <c r="D4752" s="1">
        <v>30040.0</v>
      </c>
      <c r="E4752" s="2" t="s">
        <v>63</v>
      </c>
      <c r="F4752" s="2">
        <v>197.0</v>
      </c>
      <c r="G4752" s="2" t="s">
        <v>38</v>
      </c>
      <c r="H4752" s="2" t="s">
        <v>24</v>
      </c>
      <c r="I4752" s="2" t="s">
        <v>25</v>
      </c>
      <c r="J4752" s="2" t="str">
        <f t="array" ref="J4752">XLOOKUP('Transaction Data'!$G4752,Product_Code,Biscuit_Brand)</f>
        <v>Ginger Snaps</v>
      </c>
      <c r="K4752" s="2">
        <f t="array" ref="K4752">XLOOKUP('Transaction Data'!$G4752,Product_Code,Cost)</f>
        <v>14</v>
      </c>
      <c r="L4752" s="2">
        <f t="array" ref="L4752">XLOOKUP('Transaction Data'!$G4752,Product_Code,Unit_Price)</f>
        <v>28</v>
      </c>
      <c r="M4752" s="3">
        <f>'Transaction Data'!$F4752*'Transaction Data'!$K4752</f>
        <v>2758</v>
      </c>
      <c r="N4752" s="3">
        <f>'Transaction Data'!$F4752*'Transaction Data'!$L4752</f>
        <v>5516</v>
      </c>
      <c r="O4752" s="3">
        <f>'Transaction Data'!$N4752-'Transaction Data'!$M4752</f>
        <v>2758</v>
      </c>
      <c r="P4752" s="2">
        <f>DATEDIF('Transaction Data'!$D4752,'Transaction Data'!$A4752,"y")</f>
        <v>42</v>
      </c>
      <c r="Q4752" s="2" t="str">
        <f>FLOOR('Transaction Data'!$P4752,15)&amp;"-"&amp;FLOOR('Transaction Data'!$P4752,15)+14</f>
        <v>30-44</v>
      </c>
      <c r="R4752" s="2" t="str">
        <f>IF('Transaction Data'!$L4752&lt;=10,"Less Expensive","Expensive")</f>
        <v>Expensive</v>
      </c>
      <c r="S4752" s="4">
        <f>WEEKDAY('Transaction Data'!$A4752)</f>
        <v>7</v>
      </c>
      <c r="T4752" s="2" t="str">
        <f>IF(WEEKDAY('Transaction Data'!$A4752,2)&lt;6,"Weekday","Weekend")</f>
        <v>Weekend</v>
      </c>
    </row>
    <row r="4753" ht="15.75" customHeight="1">
      <c r="A4753" s="1">
        <v>45497.0</v>
      </c>
      <c r="B4753" s="2" t="s">
        <v>4475</v>
      </c>
      <c r="C4753" s="2" t="s">
        <v>54</v>
      </c>
      <c r="D4753" s="1">
        <v>16916.0</v>
      </c>
      <c r="E4753" s="2" t="s">
        <v>37</v>
      </c>
      <c r="F4753" s="2">
        <v>411.0</v>
      </c>
      <c r="G4753" s="2" t="s">
        <v>38</v>
      </c>
      <c r="H4753" s="2" t="s">
        <v>29</v>
      </c>
      <c r="I4753" s="2" t="s">
        <v>25</v>
      </c>
      <c r="J4753" s="2" t="str">
        <f t="array" ref="J4753">XLOOKUP('Transaction Data'!$G4753,Product_Code,Biscuit_Brand)</f>
        <v>Ginger Snaps</v>
      </c>
      <c r="K4753" s="2">
        <f t="array" ref="K4753">XLOOKUP('Transaction Data'!$G4753,Product_Code,Cost)</f>
        <v>14</v>
      </c>
      <c r="L4753" s="2">
        <f t="array" ref="L4753">XLOOKUP('Transaction Data'!$G4753,Product_Code,Unit_Price)</f>
        <v>28</v>
      </c>
      <c r="M4753" s="3">
        <f>'Transaction Data'!$F4753*'Transaction Data'!$K4753</f>
        <v>5754</v>
      </c>
      <c r="N4753" s="3">
        <f>'Transaction Data'!$F4753*'Transaction Data'!$L4753</f>
        <v>11508</v>
      </c>
      <c r="O4753" s="3">
        <f>'Transaction Data'!$N4753-'Transaction Data'!$M4753</f>
        <v>5754</v>
      </c>
      <c r="P4753" s="2">
        <f>DATEDIF('Transaction Data'!$D4753,'Transaction Data'!$A4753,"y")</f>
        <v>78</v>
      </c>
      <c r="Q4753" s="2" t="str">
        <f>FLOOR('Transaction Data'!$P4753,15)&amp;"-"&amp;FLOOR('Transaction Data'!$P4753,15)+14</f>
        <v>75-89</v>
      </c>
      <c r="R4753" s="2" t="str">
        <f>IF('Transaction Data'!$L4753&lt;=10,"Less Expensive","Expensive")</f>
        <v>Expensive</v>
      </c>
      <c r="S4753" s="4">
        <f>WEEKDAY('Transaction Data'!$A4753)</f>
        <v>4</v>
      </c>
      <c r="T4753" s="2" t="str">
        <f>IF(WEEKDAY('Transaction Data'!$A4753,2)&lt;6,"Weekday","Weekend")</f>
        <v>Weekday</v>
      </c>
    </row>
    <row r="4754" ht="15.75" customHeight="1">
      <c r="A4754" s="1">
        <v>45429.0</v>
      </c>
      <c r="B4754" s="2" t="s">
        <v>4476</v>
      </c>
      <c r="C4754" s="2" t="s">
        <v>51</v>
      </c>
      <c r="D4754" s="1">
        <v>21346.0</v>
      </c>
      <c r="E4754" s="2" t="s">
        <v>63</v>
      </c>
      <c r="F4754" s="2">
        <v>433.0</v>
      </c>
      <c r="G4754" s="2" t="s">
        <v>28</v>
      </c>
      <c r="H4754" s="2" t="s">
        <v>34</v>
      </c>
      <c r="I4754" s="2" t="s">
        <v>25</v>
      </c>
      <c r="J4754" s="2" t="str">
        <f t="array" ref="J4754">XLOOKUP('Transaction Data'!$G4754,Product_Code,Biscuit_Brand)</f>
        <v>Shortbread</v>
      </c>
      <c r="K4754" s="2">
        <f t="array" ref="K4754">XLOOKUP('Transaction Data'!$G4754,Product_Code,Cost)</f>
        <v>10</v>
      </c>
      <c r="L4754" s="2">
        <f t="array" ref="L4754">XLOOKUP('Transaction Data'!$G4754,Product_Code,Unit_Price)</f>
        <v>45</v>
      </c>
      <c r="M4754" s="3">
        <f>'Transaction Data'!$F4754*'Transaction Data'!$K4754</f>
        <v>4330</v>
      </c>
      <c r="N4754" s="3">
        <f>'Transaction Data'!$F4754*'Transaction Data'!$L4754</f>
        <v>19485</v>
      </c>
      <c r="O4754" s="3">
        <f>'Transaction Data'!$N4754-'Transaction Data'!$M4754</f>
        <v>15155</v>
      </c>
      <c r="P4754" s="2">
        <f>DATEDIF('Transaction Data'!$D4754,'Transaction Data'!$A4754,"y")</f>
        <v>65</v>
      </c>
      <c r="Q4754" s="2" t="str">
        <f>FLOOR('Transaction Data'!$P4754,15)&amp;"-"&amp;FLOOR('Transaction Data'!$P4754,15)+14</f>
        <v>60-74</v>
      </c>
      <c r="R4754" s="2" t="str">
        <f>IF('Transaction Data'!$L4754&lt;=10,"Less Expensive","Expensive")</f>
        <v>Expensive</v>
      </c>
      <c r="S4754" s="4">
        <f>WEEKDAY('Transaction Data'!$A4754)</f>
        <v>6</v>
      </c>
      <c r="T4754" s="2" t="str">
        <f>IF(WEEKDAY('Transaction Data'!$A4754,2)&lt;6,"Weekday","Weekend")</f>
        <v>Weekday</v>
      </c>
    </row>
    <row r="4755" ht="15.75" customHeight="1">
      <c r="A4755" s="1">
        <v>45380.0</v>
      </c>
      <c r="B4755" s="2" t="s">
        <v>4477</v>
      </c>
      <c r="C4755" s="2" t="s">
        <v>54</v>
      </c>
      <c r="D4755" s="1">
        <v>17311.0</v>
      </c>
      <c r="E4755" s="2" t="s">
        <v>27</v>
      </c>
      <c r="F4755" s="2">
        <v>167.0</v>
      </c>
      <c r="G4755" s="2" t="s">
        <v>57</v>
      </c>
      <c r="H4755" s="2" t="s">
        <v>24</v>
      </c>
      <c r="I4755" s="2" t="s">
        <v>25</v>
      </c>
      <c r="J4755" s="2" t="str">
        <f t="array" ref="J4755">XLOOKUP('Transaction Data'!$G4755,Product_Code,Biscuit_Brand)</f>
        <v>Oatmeal Cookies</v>
      </c>
      <c r="K4755" s="2">
        <f t="array" ref="K4755">XLOOKUP('Transaction Data'!$G4755,Product_Code,Cost)</f>
        <v>19</v>
      </c>
      <c r="L4755" s="2">
        <f t="array" ref="L4755">XLOOKUP('Transaction Data'!$G4755,Product_Code,Unit_Price)</f>
        <v>23</v>
      </c>
      <c r="M4755" s="3">
        <f>'Transaction Data'!$F4755*'Transaction Data'!$K4755</f>
        <v>3173</v>
      </c>
      <c r="N4755" s="3">
        <f>'Transaction Data'!$F4755*'Transaction Data'!$L4755</f>
        <v>3841</v>
      </c>
      <c r="O4755" s="3">
        <f>'Transaction Data'!$N4755-'Transaction Data'!$M4755</f>
        <v>668</v>
      </c>
      <c r="P4755" s="2">
        <f>DATEDIF('Transaction Data'!$D4755,'Transaction Data'!$A4755,"y")</f>
        <v>76</v>
      </c>
      <c r="Q4755" s="2" t="str">
        <f>FLOOR('Transaction Data'!$P4755,15)&amp;"-"&amp;FLOOR('Transaction Data'!$P4755,15)+14</f>
        <v>75-89</v>
      </c>
      <c r="R4755" s="2" t="str">
        <f>IF('Transaction Data'!$L4755&lt;=10,"Less Expensive","Expensive")</f>
        <v>Expensive</v>
      </c>
      <c r="S4755" s="4">
        <f>WEEKDAY('Transaction Data'!$A4755)</f>
        <v>6</v>
      </c>
      <c r="T4755" s="2" t="str">
        <f>IF(WEEKDAY('Transaction Data'!$A4755,2)&lt;6,"Weekday","Weekend")</f>
        <v>Weekday</v>
      </c>
    </row>
    <row r="4756" ht="15.75" customHeight="1">
      <c r="A4756" s="1">
        <v>45296.0</v>
      </c>
      <c r="B4756" s="2" t="s">
        <v>4478</v>
      </c>
      <c r="C4756" s="2" t="s">
        <v>32</v>
      </c>
      <c r="D4756" s="1">
        <v>16688.0</v>
      </c>
      <c r="E4756" s="2" t="s">
        <v>27</v>
      </c>
      <c r="F4756" s="2">
        <v>442.0</v>
      </c>
      <c r="G4756" s="2" t="s">
        <v>57</v>
      </c>
      <c r="H4756" s="2" t="s">
        <v>29</v>
      </c>
      <c r="I4756" s="2" t="s">
        <v>25</v>
      </c>
      <c r="J4756" s="2" t="str">
        <f t="array" ref="J4756">XLOOKUP('Transaction Data'!$G4756,Product_Code,Biscuit_Brand)</f>
        <v>Oatmeal Cookies</v>
      </c>
      <c r="K4756" s="2">
        <f t="array" ref="K4756">XLOOKUP('Transaction Data'!$G4756,Product_Code,Cost)</f>
        <v>19</v>
      </c>
      <c r="L4756" s="2">
        <f t="array" ref="L4756">XLOOKUP('Transaction Data'!$G4756,Product_Code,Unit_Price)</f>
        <v>23</v>
      </c>
      <c r="M4756" s="3">
        <f>'Transaction Data'!$F4756*'Transaction Data'!$K4756</f>
        <v>8398</v>
      </c>
      <c r="N4756" s="3">
        <f>'Transaction Data'!$F4756*'Transaction Data'!$L4756</f>
        <v>10166</v>
      </c>
      <c r="O4756" s="3">
        <f>'Transaction Data'!$N4756-'Transaction Data'!$M4756</f>
        <v>1768</v>
      </c>
      <c r="P4756" s="2">
        <f>DATEDIF('Transaction Data'!$D4756,'Transaction Data'!$A4756,"y")</f>
        <v>78</v>
      </c>
      <c r="Q4756" s="2" t="str">
        <f>FLOOR('Transaction Data'!$P4756,15)&amp;"-"&amp;FLOOR('Transaction Data'!$P4756,15)+14</f>
        <v>75-89</v>
      </c>
      <c r="R4756" s="2" t="str">
        <f>IF('Transaction Data'!$L4756&lt;=10,"Less Expensive","Expensive")</f>
        <v>Expensive</v>
      </c>
      <c r="S4756" s="4">
        <f>WEEKDAY('Transaction Data'!$A4756)</f>
        <v>6</v>
      </c>
      <c r="T4756" s="2" t="str">
        <f>IF(WEEKDAY('Transaction Data'!$A4756,2)&lt;6,"Weekday","Weekend")</f>
        <v>Weekday</v>
      </c>
    </row>
    <row r="4757" ht="15.75" customHeight="1">
      <c r="A4757" s="1">
        <v>45420.0</v>
      </c>
      <c r="B4757" s="2" t="s">
        <v>4479</v>
      </c>
      <c r="C4757" s="2" t="s">
        <v>72</v>
      </c>
      <c r="D4757" s="1">
        <v>24823.0</v>
      </c>
      <c r="E4757" s="2" t="s">
        <v>37</v>
      </c>
      <c r="F4757" s="2">
        <v>289.0</v>
      </c>
      <c r="G4757" s="2" t="s">
        <v>55</v>
      </c>
      <c r="H4757" s="2" t="s">
        <v>34</v>
      </c>
      <c r="I4757" s="2" t="s">
        <v>25</v>
      </c>
      <c r="J4757" s="2" t="str">
        <f t="array" ref="J4757">XLOOKUP('Transaction Data'!$G4757,Product_Code,Biscuit_Brand)</f>
        <v>Vanilla Wafers</v>
      </c>
      <c r="K4757" s="2">
        <f t="array" ref="K4757">XLOOKUP('Transaction Data'!$G4757,Product_Code,Cost)</f>
        <v>18</v>
      </c>
      <c r="L4757" s="2">
        <f t="array" ref="L4757">XLOOKUP('Transaction Data'!$G4757,Product_Code,Unit_Price)</f>
        <v>36</v>
      </c>
      <c r="M4757" s="3">
        <f>'Transaction Data'!$F4757*'Transaction Data'!$K4757</f>
        <v>5202</v>
      </c>
      <c r="N4757" s="3">
        <f>'Transaction Data'!$F4757*'Transaction Data'!$L4757</f>
        <v>10404</v>
      </c>
      <c r="O4757" s="3">
        <f>'Transaction Data'!$N4757-'Transaction Data'!$M4757</f>
        <v>5202</v>
      </c>
      <c r="P4757" s="2">
        <f>DATEDIF('Transaction Data'!$D4757,'Transaction Data'!$A4757,"y")</f>
        <v>56</v>
      </c>
      <c r="Q4757" s="2" t="str">
        <f>FLOOR('Transaction Data'!$P4757,15)&amp;"-"&amp;FLOOR('Transaction Data'!$P4757,15)+14</f>
        <v>45-59</v>
      </c>
      <c r="R4757" s="2" t="str">
        <f>IF('Transaction Data'!$L4757&lt;=10,"Less Expensive","Expensive")</f>
        <v>Expensive</v>
      </c>
      <c r="S4757" s="4">
        <f>WEEKDAY('Transaction Data'!$A4757)</f>
        <v>4</v>
      </c>
      <c r="T4757" s="2" t="str">
        <f>IF(WEEKDAY('Transaction Data'!$A4757,2)&lt;6,"Weekday","Weekend")</f>
        <v>Weekday</v>
      </c>
    </row>
    <row r="4758" ht="15.75" customHeight="1">
      <c r="A4758" s="1">
        <v>45434.0</v>
      </c>
      <c r="B4758" s="2" t="s">
        <v>4480</v>
      </c>
      <c r="C4758" s="2" t="s">
        <v>51</v>
      </c>
      <c r="D4758" s="1">
        <v>37916.0</v>
      </c>
      <c r="E4758" s="2" t="s">
        <v>63</v>
      </c>
      <c r="F4758" s="2">
        <v>148.0</v>
      </c>
      <c r="G4758" s="2" t="s">
        <v>23</v>
      </c>
      <c r="H4758" s="2" t="s">
        <v>24</v>
      </c>
      <c r="I4758" s="2" t="s">
        <v>25</v>
      </c>
      <c r="J4758" s="2" t="str">
        <f t="array" ref="J4758">XLOOKUP('Transaction Data'!$G4758,Product_Code,Biscuit_Brand)</f>
        <v>Cinnamon Swirls</v>
      </c>
      <c r="K4758" s="2">
        <f t="array" ref="K4758">XLOOKUP('Transaction Data'!$G4758,Product_Code,Cost)</f>
        <v>10</v>
      </c>
      <c r="L4758" s="2">
        <f t="array" ref="L4758">XLOOKUP('Transaction Data'!$G4758,Product_Code,Unit_Price)</f>
        <v>14</v>
      </c>
      <c r="M4758" s="3">
        <f>'Transaction Data'!$F4758*'Transaction Data'!$K4758</f>
        <v>1480</v>
      </c>
      <c r="N4758" s="3">
        <f>'Transaction Data'!$F4758*'Transaction Data'!$L4758</f>
        <v>2072</v>
      </c>
      <c r="O4758" s="3">
        <f>'Transaction Data'!$N4758-'Transaction Data'!$M4758</f>
        <v>592</v>
      </c>
      <c r="P4758" s="2">
        <f>DATEDIF('Transaction Data'!$D4758,'Transaction Data'!$A4758,"y")</f>
        <v>20</v>
      </c>
      <c r="Q4758" s="2" t="str">
        <f>FLOOR('Transaction Data'!$P4758,15)&amp;"-"&amp;FLOOR('Transaction Data'!$P4758,15)+14</f>
        <v>15-29</v>
      </c>
      <c r="R4758" s="2" t="str">
        <f>IF('Transaction Data'!$L4758&lt;=10,"Less Expensive","Expensive")</f>
        <v>Expensive</v>
      </c>
      <c r="S4758" s="4">
        <f>WEEKDAY('Transaction Data'!$A4758)</f>
        <v>4</v>
      </c>
      <c r="T4758" s="2" t="str">
        <f>IF(WEEKDAY('Transaction Data'!$A4758,2)&lt;6,"Weekday","Weekend")</f>
        <v>Weekday</v>
      </c>
    </row>
    <row r="4759" ht="15.75" customHeight="1">
      <c r="A4759" s="1">
        <v>45372.0</v>
      </c>
      <c r="B4759" s="2" t="s">
        <v>4481</v>
      </c>
      <c r="C4759" s="2" t="s">
        <v>32</v>
      </c>
      <c r="D4759" s="1">
        <v>30995.0</v>
      </c>
      <c r="E4759" s="2" t="s">
        <v>37</v>
      </c>
      <c r="F4759" s="2">
        <v>79.0</v>
      </c>
      <c r="G4759" s="2" t="s">
        <v>57</v>
      </c>
      <c r="H4759" s="2" t="s">
        <v>29</v>
      </c>
      <c r="I4759" s="2" t="s">
        <v>25</v>
      </c>
      <c r="J4759" s="2" t="str">
        <f t="array" ref="J4759">XLOOKUP('Transaction Data'!$G4759,Product_Code,Biscuit_Brand)</f>
        <v>Oatmeal Cookies</v>
      </c>
      <c r="K4759" s="2">
        <f t="array" ref="K4759">XLOOKUP('Transaction Data'!$G4759,Product_Code,Cost)</f>
        <v>19</v>
      </c>
      <c r="L4759" s="2">
        <f t="array" ref="L4759">XLOOKUP('Transaction Data'!$G4759,Product_Code,Unit_Price)</f>
        <v>23</v>
      </c>
      <c r="M4759" s="3">
        <f>'Transaction Data'!$F4759*'Transaction Data'!$K4759</f>
        <v>1501</v>
      </c>
      <c r="N4759" s="3">
        <f>'Transaction Data'!$F4759*'Transaction Data'!$L4759</f>
        <v>1817</v>
      </c>
      <c r="O4759" s="3">
        <f>'Transaction Data'!$N4759-'Transaction Data'!$M4759</f>
        <v>316</v>
      </c>
      <c r="P4759" s="2">
        <f>DATEDIF('Transaction Data'!$D4759,'Transaction Data'!$A4759,"y")</f>
        <v>39</v>
      </c>
      <c r="Q4759" s="2" t="str">
        <f>FLOOR('Transaction Data'!$P4759,15)&amp;"-"&amp;FLOOR('Transaction Data'!$P4759,15)+14</f>
        <v>30-44</v>
      </c>
      <c r="R4759" s="2" t="str">
        <f>IF('Transaction Data'!$L4759&lt;=10,"Less Expensive","Expensive")</f>
        <v>Expensive</v>
      </c>
      <c r="S4759" s="4">
        <f>WEEKDAY('Transaction Data'!$A4759)</f>
        <v>5</v>
      </c>
      <c r="T4759" s="2" t="str">
        <f>IF(WEEKDAY('Transaction Data'!$A4759,2)&lt;6,"Weekday","Weekend")</f>
        <v>Weekday</v>
      </c>
    </row>
    <row r="4760" ht="15.75" customHeight="1">
      <c r="A4760" s="1">
        <v>45307.0</v>
      </c>
      <c r="B4760" s="2" t="s">
        <v>4482</v>
      </c>
      <c r="C4760" s="2" t="s">
        <v>78</v>
      </c>
      <c r="D4760" s="1">
        <v>35267.0</v>
      </c>
      <c r="E4760" s="2" t="s">
        <v>27</v>
      </c>
      <c r="F4760" s="2">
        <v>128.0</v>
      </c>
      <c r="G4760" s="2" t="s">
        <v>61</v>
      </c>
      <c r="H4760" s="2" t="s">
        <v>34</v>
      </c>
      <c r="I4760" s="2" t="s">
        <v>25</v>
      </c>
      <c r="J4760" s="2" t="str">
        <f t="array" ref="J4760">XLOOKUP('Transaction Data'!$G4760,Product_Code,Biscuit_Brand)</f>
        <v>Choco Delight</v>
      </c>
      <c r="K4760" s="2">
        <f t="array" ref="K4760">XLOOKUP('Transaction Data'!$G4760,Product_Code,Cost)</f>
        <v>3</v>
      </c>
      <c r="L4760" s="2">
        <f t="array" ref="L4760">XLOOKUP('Transaction Data'!$G4760,Product_Code,Unit_Price)</f>
        <v>5</v>
      </c>
      <c r="M4760" s="3">
        <f>'Transaction Data'!$F4760*'Transaction Data'!$K4760</f>
        <v>384</v>
      </c>
      <c r="N4760" s="3">
        <f>'Transaction Data'!$F4760*'Transaction Data'!$L4760</f>
        <v>640</v>
      </c>
      <c r="O4760" s="3">
        <f>'Transaction Data'!$N4760-'Transaction Data'!$M4760</f>
        <v>256</v>
      </c>
      <c r="P4760" s="2">
        <f>DATEDIF('Transaction Data'!$D4760,'Transaction Data'!$A4760,"y")</f>
        <v>27</v>
      </c>
      <c r="Q4760" s="2" t="str">
        <f>FLOOR('Transaction Data'!$P4760,15)&amp;"-"&amp;FLOOR('Transaction Data'!$P4760,15)+14</f>
        <v>15-29</v>
      </c>
      <c r="R4760" s="2" t="str">
        <f>IF('Transaction Data'!$L4760&lt;=10,"Less Expensive","Expensive")</f>
        <v>Less Expensive</v>
      </c>
      <c r="S4760" s="4">
        <f>WEEKDAY('Transaction Data'!$A4760)</f>
        <v>3</v>
      </c>
      <c r="T4760" s="2" t="str">
        <f>IF(WEEKDAY('Transaction Data'!$A4760,2)&lt;6,"Weekday","Weekend")</f>
        <v>Weekday</v>
      </c>
    </row>
    <row r="4761" ht="15.75" customHeight="1">
      <c r="A4761" s="1">
        <v>45347.0</v>
      </c>
      <c r="B4761" s="2" t="s">
        <v>4483</v>
      </c>
      <c r="C4761" s="2" t="s">
        <v>78</v>
      </c>
      <c r="D4761" s="1">
        <v>20929.0</v>
      </c>
      <c r="E4761" s="2" t="s">
        <v>37</v>
      </c>
      <c r="F4761" s="2">
        <v>498.0</v>
      </c>
      <c r="G4761" s="2" t="s">
        <v>61</v>
      </c>
      <c r="H4761" s="2" t="s">
        <v>24</v>
      </c>
      <c r="I4761" s="2" t="s">
        <v>25</v>
      </c>
      <c r="J4761" s="2" t="str">
        <f t="array" ref="J4761">XLOOKUP('Transaction Data'!$G4761,Product_Code,Biscuit_Brand)</f>
        <v>Choco Delight</v>
      </c>
      <c r="K4761" s="2">
        <f t="array" ref="K4761">XLOOKUP('Transaction Data'!$G4761,Product_Code,Cost)</f>
        <v>3</v>
      </c>
      <c r="L4761" s="2">
        <f t="array" ref="L4761">XLOOKUP('Transaction Data'!$G4761,Product_Code,Unit_Price)</f>
        <v>5</v>
      </c>
      <c r="M4761" s="3">
        <f>'Transaction Data'!$F4761*'Transaction Data'!$K4761</f>
        <v>1494</v>
      </c>
      <c r="N4761" s="3">
        <f>'Transaction Data'!$F4761*'Transaction Data'!$L4761</f>
        <v>2490</v>
      </c>
      <c r="O4761" s="3">
        <f>'Transaction Data'!$N4761-'Transaction Data'!$M4761</f>
        <v>996</v>
      </c>
      <c r="P4761" s="2">
        <f>DATEDIF('Transaction Data'!$D4761,'Transaction Data'!$A4761,"y")</f>
        <v>66</v>
      </c>
      <c r="Q4761" s="2" t="str">
        <f>FLOOR('Transaction Data'!$P4761,15)&amp;"-"&amp;FLOOR('Transaction Data'!$P4761,15)+14</f>
        <v>60-74</v>
      </c>
      <c r="R4761" s="2" t="str">
        <f>IF('Transaction Data'!$L4761&lt;=10,"Less Expensive","Expensive")</f>
        <v>Less Expensive</v>
      </c>
      <c r="S4761" s="4">
        <f>WEEKDAY('Transaction Data'!$A4761)</f>
        <v>1</v>
      </c>
      <c r="T4761" s="2" t="str">
        <f>IF(WEEKDAY('Transaction Data'!$A4761,2)&lt;6,"Weekday","Weekend")</f>
        <v>Weekend</v>
      </c>
    </row>
    <row r="4762" ht="15.75" customHeight="1">
      <c r="A4762" s="1">
        <v>45333.0</v>
      </c>
      <c r="B4762" s="2" t="s">
        <v>4484</v>
      </c>
      <c r="C4762" s="2" t="s">
        <v>65</v>
      </c>
      <c r="D4762" s="1">
        <v>28076.0</v>
      </c>
      <c r="E4762" s="2" t="s">
        <v>63</v>
      </c>
      <c r="F4762" s="2">
        <v>71.0</v>
      </c>
      <c r="G4762" s="2" t="s">
        <v>55</v>
      </c>
      <c r="H4762" s="2" t="s">
        <v>29</v>
      </c>
      <c r="I4762" s="2" t="s">
        <v>25</v>
      </c>
      <c r="J4762" s="2" t="str">
        <f t="array" ref="J4762">XLOOKUP('Transaction Data'!$G4762,Product_Code,Biscuit_Brand)</f>
        <v>Vanilla Wafers</v>
      </c>
      <c r="K4762" s="2">
        <f t="array" ref="K4762">XLOOKUP('Transaction Data'!$G4762,Product_Code,Cost)</f>
        <v>18</v>
      </c>
      <c r="L4762" s="2">
        <f t="array" ref="L4762">XLOOKUP('Transaction Data'!$G4762,Product_Code,Unit_Price)</f>
        <v>36</v>
      </c>
      <c r="M4762" s="3">
        <f>'Transaction Data'!$F4762*'Transaction Data'!$K4762</f>
        <v>1278</v>
      </c>
      <c r="N4762" s="3">
        <f>'Transaction Data'!$F4762*'Transaction Data'!$L4762</f>
        <v>2556</v>
      </c>
      <c r="O4762" s="3">
        <f>'Transaction Data'!$N4762-'Transaction Data'!$M4762</f>
        <v>1278</v>
      </c>
      <c r="P4762" s="2">
        <f>DATEDIF('Transaction Data'!$D4762,'Transaction Data'!$A4762,"y")</f>
        <v>47</v>
      </c>
      <c r="Q4762" s="2" t="str">
        <f>FLOOR('Transaction Data'!$P4762,15)&amp;"-"&amp;FLOOR('Transaction Data'!$P4762,15)+14</f>
        <v>45-59</v>
      </c>
      <c r="R4762" s="2" t="str">
        <f>IF('Transaction Data'!$L4762&lt;=10,"Less Expensive","Expensive")</f>
        <v>Expensive</v>
      </c>
      <c r="S4762" s="4">
        <f>WEEKDAY('Transaction Data'!$A4762)</f>
        <v>1</v>
      </c>
      <c r="T4762" s="2" t="str">
        <f>IF(WEEKDAY('Transaction Data'!$A4762,2)&lt;6,"Weekday","Weekend")</f>
        <v>Weekend</v>
      </c>
    </row>
    <row r="4763" ht="15.75" customHeight="1">
      <c r="A4763" s="1">
        <v>45403.0</v>
      </c>
      <c r="B4763" s="2" t="s">
        <v>4485</v>
      </c>
      <c r="C4763" s="2" t="s">
        <v>47</v>
      </c>
      <c r="D4763" s="1">
        <v>36314.0</v>
      </c>
      <c r="E4763" s="2" t="s">
        <v>37</v>
      </c>
      <c r="F4763" s="2">
        <v>77.0</v>
      </c>
      <c r="G4763" s="2" t="s">
        <v>23</v>
      </c>
      <c r="H4763" s="2" t="s">
        <v>34</v>
      </c>
      <c r="I4763" s="2" t="s">
        <v>25</v>
      </c>
      <c r="J4763" s="2" t="str">
        <f t="array" ref="J4763">XLOOKUP('Transaction Data'!$G4763,Product_Code,Biscuit_Brand)</f>
        <v>Cinnamon Swirls</v>
      </c>
      <c r="K4763" s="2">
        <f t="array" ref="K4763">XLOOKUP('Transaction Data'!$G4763,Product_Code,Cost)</f>
        <v>10</v>
      </c>
      <c r="L4763" s="2">
        <f t="array" ref="L4763">XLOOKUP('Transaction Data'!$G4763,Product_Code,Unit_Price)</f>
        <v>14</v>
      </c>
      <c r="M4763" s="3">
        <f>'Transaction Data'!$F4763*'Transaction Data'!$K4763</f>
        <v>770</v>
      </c>
      <c r="N4763" s="3">
        <f>'Transaction Data'!$F4763*'Transaction Data'!$L4763</f>
        <v>1078</v>
      </c>
      <c r="O4763" s="3">
        <f>'Transaction Data'!$N4763-'Transaction Data'!$M4763</f>
        <v>308</v>
      </c>
      <c r="P4763" s="2">
        <f>DATEDIF('Transaction Data'!$D4763,'Transaction Data'!$A4763,"y")</f>
        <v>24</v>
      </c>
      <c r="Q4763" s="2" t="str">
        <f>FLOOR('Transaction Data'!$P4763,15)&amp;"-"&amp;FLOOR('Transaction Data'!$P4763,15)+14</f>
        <v>15-29</v>
      </c>
      <c r="R4763" s="2" t="str">
        <f>IF('Transaction Data'!$L4763&lt;=10,"Less Expensive","Expensive")</f>
        <v>Expensive</v>
      </c>
      <c r="S4763" s="4">
        <f>WEEKDAY('Transaction Data'!$A4763)</f>
        <v>1</v>
      </c>
      <c r="T4763" s="2" t="str">
        <f>IF(WEEKDAY('Transaction Data'!$A4763,2)&lt;6,"Weekday","Weekend")</f>
        <v>Weekend</v>
      </c>
    </row>
    <row r="4764" ht="15.75" customHeight="1">
      <c r="A4764" s="1">
        <v>45306.0</v>
      </c>
      <c r="B4764" s="2" t="s">
        <v>4486</v>
      </c>
      <c r="C4764" s="2" t="s">
        <v>72</v>
      </c>
      <c r="D4764" s="1">
        <v>28834.0</v>
      </c>
      <c r="E4764" s="2" t="s">
        <v>27</v>
      </c>
      <c r="F4764" s="2">
        <v>437.0</v>
      </c>
      <c r="G4764" s="2" t="s">
        <v>55</v>
      </c>
      <c r="H4764" s="2" t="s">
        <v>24</v>
      </c>
      <c r="I4764" s="2" t="s">
        <v>25</v>
      </c>
      <c r="J4764" s="2" t="str">
        <f t="array" ref="J4764">XLOOKUP('Transaction Data'!$G4764,Product_Code,Biscuit_Brand)</f>
        <v>Vanilla Wafers</v>
      </c>
      <c r="K4764" s="2">
        <f t="array" ref="K4764">XLOOKUP('Transaction Data'!$G4764,Product_Code,Cost)</f>
        <v>18</v>
      </c>
      <c r="L4764" s="2">
        <f t="array" ref="L4764">XLOOKUP('Transaction Data'!$G4764,Product_Code,Unit_Price)</f>
        <v>36</v>
      </c>
      <c r="M4764" s="3">
        <f>'Transaction Data'!$F4764*'Transaction Data'!$K4764</f>
        <v>7866</v>
      </c>
      <c r="N4764" s="3">
        <f>'Transaction Data'!$F4764*'Transaction Data'!$L4764</f>
        <v>15732</v>
      </c>
      <c r="O4764" s="3">
        <f>'Transaction Data'!$N4764-'Transaction Data'!$M4764</f>
        <v>7866</v>
      </c>
      <c r="P4764" s="2">
        <f>DATEDIF('Transaction Data'!$D4764,'Transaction Data'!$A4764,"y")</f>
        <v>45</v>
      </c>
      <c r="Q4764" s="2" t="str">
        <f>FLOOR('Transaction Data'!$P4764,15)&amp;"-"&amp;FLOOR('Transaction Data'!$P4764,15)+14</f>
        <v>45-59</v>
      </c>
      <c r="R4764" s="2" t="str">
        <f>IF('Transaction Data'!$L4764&lt;=10,"Less Expensive","Expensive")</f>
        <v>Expensive</v>
      </c>
      <c r="S4764" s="4">
        <f>WEEKDAY('Transaction Data'!$A4764)</f>
        <v>2</v>
      </c>
      <c r="T4764" s="2" t="str">
        <f>IF(WEEKDAY('Transaction Data'!$A4764,2)&lt;6,"Weekday","Weekend")</f>
        <v>Weekday</v>
      </c>
    </row>
    <row r="4765" ht="15.75" customHeight="1">
      <c r="A4765" s="1">
        <v>45397.0</v>
      </c>
      <c r="B4765" s="2" t="s">
        <v>4487</v>
      </c>
      <c r="C4765" s="2" t="s">
        <v>72</v>
      </c>
      <c r="D4765" s="1">
        <v>37276.0</v>
      </c>
      <c r="E4765" s="2" t="s">
        <v>22</v>
      </c>
      <c r="F4765" s="2">
        <v>254.0</v>
      </c>
      <c r="G4765" s="2" t="s">
        <v>48</v>
      </c>
      <c r="H4765" s="2" t="s">
        <v>29</v>
      </c>
      <c r="I4765" s="2" t="s">
        <v>25</v>
      </c>
      <c r="J4765" s="2" t="str">
        <f t="array" ref="J4765">XLOOKUP('Transaction Data'!$G4765,Product_Code,Biscuit_Brand)</f>
        <v>Lemon Crisps</v>
      </c>
      <c r="K4765" s="2">
        <f t="array" ref="K4765">XLOOKUP('Transaction Data'!$G4765,Product_Code,Cost)</f>
        <v>7</v>
      </c>
      <c r="L4765" s="2">
        <f t="array" ref="L4765">XLOOKUP('Transaction Data'!$G4765,Product_Code,Unit_Price)</f>
        <v>9</v>
      </c>
      <c r="M4765" s="3">
        <f>'Transaction Data'!$F4765*'Transaction Data'!$K4765</f>
        <v>1778</v>
      </c>
      <c r="N4765" s="3">
        <f>'Transaction Data'!$F4765*'Transaction Data'!$L4765</f>
        <v>2286</v>
      </c>
      <c r="O4765" s="3">
        <f>'Transaction Data'!$N4765-'Transaction Data'!$M4765</f>
        <v>508</v>
      </c>
      <c r="P4765" s="2">
        <f>DATEDIF('Transaction Data'!$D4765,'Transaction Data'!$A4765,"y")</f>
        <v>22</v>
      </c>
      <c r="Q4765" s="2" t="str">
        <f>FLOOR('Transaction Data'!$P4765,15)&amp;"-"&amp;FLOOR('Transaction Data'!$P4765,15)+14</f>
        <v>15-29</v>
      </c>
      <c r="R4765" s="2" t="str">
        <f>IF('Transaction Data'!$L4765&lt;=10,"Less Expensive","Expensive")</f>
        <v>Less Expensive</v>
      </c>
      <c r="S4765" s="4">
        <f>WEEKDAY('Transaction Data'!$A4765)</f>
        <v>2</v>
      </c>
      <c r="T4765" s="2" t="str">
        <f>IF(WEEKDAY('Transaction Data'!$A4765,2)&lt;6,"Weekday","Weekend")</f>
        <v>Weekday</v>
      </c>
    </row>
    <row r="4766" ht="15.75" customHeight="1">
      <c r="A4766" s="1">
        <v>45373.0</v>
      </c>
      <c r="B4766" s="2" t="s">
        <v>4488</v>
      </c>
      <c r="C4766" s="2" t="s">
        <v>21</v>
      </c>
      <c r="D4766" s="1">
        <v>16452.0</v>
      </c>
      <c r="E4766" s="2" t="s">
        <v>22</v>
      </c>
      <c r="F4766" s="2">
        <v>372.0</v>
      </c>
      <c r="G4766" s="2" t="s">
        <v>55</v>
      </c>
      <c r="H4766" s="2" t="s">
        <v>34</v>
      </c>
      <c r="I4766" s="2" t="s">
        <v>25</v>
      </c>
      <c r="J4766" s="2" t="str">
        <f t="array" ref="J4766">XLOOKUP('Transaction Data'!$G4766,Product_Code,Biscuit_Brand)</f>
        <v>Vanilla Wafers</v>
      </c>
      <c r="K4766" s="2">
        <f t="array" ref="K4766">XLOOKUP('Transaction Data'!$G4766,Product_Code,Cost)</f>
        <v>18</v>
      </c>
      <c r="L4766" s="2">
        <f t="array" ref="L4766">XLOOKUP('Transaction Data'!$G4766,Product_Code,Unit_Price)</f>
        <v>36</v>
      </c>
      <c r="M4766" s="3">
        <f>'Transaction Data'!$F4766*'Transaction Data'!$K4766</f>
        <v>6696</v>
      </c>
      <c r="N4766" s="3">
        <f>'Transaction Data'!$F4766*'Transaction Data'!$L4766</f>
        <v>13392</v>
      </c>
      <c r="O4766" s="3">
        <f>'Transaction Data'!$N4766-'Transaction Data'!$M4766</f>
        <v>6696</v>
      </c>
      <c r="P4766" s="2">
        <f>DATEDIF('Transaction Data'!$D4766,'Transaction Data'!$A4766,"y")</f>
        <v>79</v>
      </c>
      <c r="Q4766" s="2" t="str">
        <f>FLOOR('Transaction Data'!$P4766,15)&amp;"-"&amp;FLOOR('Transaction Data'!$P4766,15)+14</f>
        <v>75-89</v>
      </c>
      <c r="R4766" s="2" t="str">
        <f>IF('Transaction Data'!$L4766&lt;=10,"Less Expensive","Expensive")</f>
        <v>Expensive</v>
      </c>
      <c r="S4766" s="4">
        <f>WEEKDAY('Transaction Data'!$A4766)</f>
        <v>6</v>
      </c>
      <c r="T4766" s="2" t="str">
        <f>IF(WEEKDAY('Transaction Data'!$A4766,2)&lt;6,"Weekday","Weekend")</f>
        <v>Weekday</v>
      </c>
    </row>
    <row r="4767" ht="15.75" customHeight="1">
      <c r="A4767" s="1">
        <v>45443.0</v>
      </c>
      <c r="B4767" s="2" t="s">
        <v>4489</v>
      </c>
      <c r="C4767" s="2" t="s">
        <v>51</v>
      </c>
      <c r="D4767" s="1">
        <v>19014.0</v>
      </c>
      <c r="E4767" s="2" t="s">
        <v>37</v>
      </c>
      <c r="F4767" s="2">
        <v>337.0</v>
      </c>
      <c r="G4767" s="2" t="s">
        <v>23</v>
      </c>
      <c r="H4767" s="2" t="s">
        <v>24</v>
      </c>
      <c r="I4767" s="2" t="s">
        <v>25</v>
      </c>
      <c r="J4767" s="2" t="str">
        <f t="array" ref="J4767">XLOOKUP('Transaction Data'!$G4767,Product_Code,Biscuit_Brand)</f>
        <v>Cinnamon Swirls</v>
      </c>
      <c r="K4767" s="2">
        <f t="array" ref="K4767">XLOOKUP('Transaction Data'!$G4767,Product_Code,Cost)</f>
        <v>10</v>
      </c>
      <c r="L4767" s="2">
        <f t="array" ref="L4767">XLOOKUP('Transaction Data'!$G4767,Product_Code,Unit_Price)</f>
        <v>14</v>
      </c>
      <c r="M4767" s="3">
        <f>'Transaction Data'!$F4767*'Transaction Data'!$K4767</f>
        <v>3370</v>
      </c>
      <c r="N4767" s="3">
        <f>'Transaction Data'!$F4767*'Transaction Data'!$L4767</f>
        <v>4718</v>
      </c>
      <c r="O4767" s="3">
        <f>'Transaction Data'!$N4767-'Transaction Data'!$M4767</f>
        <v>1348</v>
      </c>
      <c r="P4767" s="2">
        <f>DATEDIF('Transaction Data'!$D4767,'Transaction Data'!$A4767,"y")</f>
        <v>72</v>
      </c>
      <c r="Q4767" s="2" t="str">
        <f>FLOOR('Transaction Data'!$P4767,15)&amp;"-"&amp;FLOOR('Transaction Data'!$P4767,15)+14</f>
        <v>60-74</v>
      </c>
      <c r="R4767" s="2" t="str">
        <f>IF('Transaction Data'!$L4767&lt;=10,"Less Expensive","Expensive")</f>
        <v>Expensive</v>
      </c>
      <c r="S4767" s="4">
        <f>WEEKDAY('Transaction Data'!$A4767)</f>
        <v>6</v>
      </c>
      <c r="T4767" s="2" t="str">
        <f>IF(WEEKDAY('Transaction Data'!$A4767,2)&lt;6,"Weekday","Weekend")</f>
        <v>Weekday</v>
      </c>
    </row>
    <row r="4768" ht="15.75" customHeight="1">
      <c r="A4768" s="1">
        <v>45497.0</v>
      </c>
      <c r="B4768" s="2" t="s">
        <v>4490</v>
      </c>
      <c r="C4768" s="2" t="s">
        <v>54</v>
      </c>
      <c r="D4768" s="1">
        <v>31665.0</v>
      </c>
      <c r="E4768" s="2" t="s">
        <v>27</v>
      </c>
      <c r="F4768" s="2">
        <v>282.0</v>
      </c>
      <c r="G4768" s="2" t="s">
        <v>23</v>
      </c>
      <c r="H4768" s="2" t="s">
        <v>29</v>
      </c>
      <c r="I4768" s="2" t="s">
        <v>25</v>
      </c>
      <c r="J4768" s="2" t="str">
        <f t="array" ref="J4768">XLOOKUP('Transaction Data'!$G4768,Product_Code,Biscuit_Brand)</f>
        <v>Cinnamon Swirls</v>
      </c>
      <c r="K4768" s="2">
        <f t="array" ref="K4768">XLOOKUP('Transaction Data'!$G4768,Product_Code,Cost)</f>
        <v>10</v>
      </c>
      <c r="L4768" s="2">
        <f t="array" ref="L4768">XLOOKUP('Transaction Data'!$G4768,Product_Code,Unit_Price)</f>
        <v>14</v>
      </c>
      <c r="M4768" s="3">
        <f>'Transaction Data'!$F4768*'Transaction Data'!$K4768</f>
        <v>2820</v>
      </c>
      <c r="N4768" s="3">
        <f>'Transaction Data'!$F4768*'Transaction Data'!$L4768</f>
        <v>3948</v>
      </c>
      <c r="O4768" s="3">
        <f>'Transaction Data'!$N4768-'Transaction Data'!$M4768</f>
        <v>1128</v>
      </c>
      <c r="P4768" s="2">
        <f>DATEDIF('Transaction Data'!$D4768,'Transaction Data'!$A4768,"y")</f>
        <v>37</v>
      </c>
      <c r="Q4768" s="2" t="str">
        <f>FLOOR('Transaction Data'!$P4768,15)&amp;"-"&amp;FLOOR('Transaction Data'!$P4768,15)+14</f>
        <v>30-44</v>
      </c>
      <c r="R4768" s="2" t="str">
        <f>IF('Transaction Data'!$L4768&lt;=10,"Less Expensive","Expensive")</f>
        <v>Expensive</v>
      </c>
      <c r="S4768" s="4">
        <f>WEEKDAY('Transaction Data'!$A4768)</f>
        <v>4</v>
      </c>
      <c r="T4768" s="2" t="str">
        <f>IF(WEEKDAY('Transaction Data'!$A4768,2)&lt;6,"Weekday","Weekend")</f>
        <v>Weekday</v>
      </c>
    </row>
    <row r="4769" ht="15.75" customHeight="1">
      <c r="A4769" s="1">
        <v>45490.0</v>
      </c>
      <c r="B4769" s="2" t="s">
        <v>4491</v>
      </c>
      <c r="C4769" s="2" t="s">
        <v>51</v>
      </c>
      <c r="D4769" s="1">
        <v>36727.0</v>
      </c>
      <c r="E4769" s="2" t="s">
        <v>63</v>
      </c>
      <c r="F4769" s="2">
        <v>133.0</v>
      </c>
      <c r="G4769" s="2" t="s">
        <v>55</v>
      </c>
      <c r="H4769" s="2" t="s">
        <v>34</v>
      </c>
      <c r="I4769" s="2" t="s">
        <v>25</v>
      </c>
      <c r="J4769" s="2" t="str">
        <f t="array" ref="J4769">XLOOKUP('Transaction Data'!$G4769,Product_Code,Biscuit_Brand)</f>
        <v>Vanilla Wafers</v>
      </c>
      <c r="K4769" s="2">
        <f t="array" ref="K4769">XLOOKUP('Transaction Data'!$G4769,Product_Code,Cost)</f>
        <v>18</v>
      </c>
      <c r="L4769" s="2">
        <f t="array" ref="L4769">XLOOKUP('Transaction Data'!$G4769,Product_Code,Unit_Price)</f>
        <v>36</v>
      </c>
      <c r="M4769" s="3">
        <f>'Transaction Data'!$F4769*'Transaction Data'!$K4769</f>
        <v>2394</v>
      </c>
      <c r="N4769" s="3">
        <f>'Transaction Data'!$F4769*'Transaction Data'!$L4769</f>
        <v>4788</v>
      </c>
      <c r="O4769" s="3">
        <f>'Transaction Data'!$N4769-'Transaction Data'!$M4769</f>
        <v>2394</v>
      </c>
      <c r="P4769" s="2">
        <f>DATEDIF('Transaction Data'!$D4769,'Transaction Data'!$A4769,"y")</f>
        <v>23</v>
      </c>
      <c r="Q4769" s="2" t="str">
        <f>FLOOR('Transaction Data'!$P4769,15)&amp;"-"&amp;FLOOR('Transaction Data'!$P4769,15)+14</f>
        <v>15-29</v>
      </c>
      <c r="R4769" s="2" t="str">
        <f>IF('Transaction Data'!$L4769&lt;=10,"Less Expensive","Expensive")</f>
        <v>Expensive</v>
      </c>
      <c r="S4769" s="4">
        <f>WEEKDAY('Transaction Data'!$A4769)</f>
        <v>4</v>
      </c>
      <c r="T4769" s="2" t="str">
        <f>IF(WEEKDAY('Transaction Data'!$A4769,2)&lt;6,"Weekday","Weekend")</f>
        <v>Weekday</v>
      </c>
    </row>
    <row r="4770" ht="15.75" customHeight="1">
      <c r="A4770" s="1">
        <v>45424.0</v>
      </c>
      <c r="B4770" s="2" t="s">
        <v>4492</v>
      </c>
      <c r="C4770" s="2" t="s">
        <v>54</v>
      </c>
      <c r="D4770" s="1">
        <v>38256.0</v>
      </c>
      <c r="E4770" s="2" t="s">
        <v>27</v>
      </c>
      <c r="F4770" s="2">
        <v>480.0</v>
      </c>
      <c r="G4770" s="2" t="s">
        <v>23</v>
      </c>
      <c r="H4770" s="2" t="s">
        <v>24</v>
      </c>
      <c r="I4770" s="2" t="s">
        <v>25</v>
      </c>
      <c r="J4770" s="2" t="str">
        <f t="array" ref="J4770">XLOOKUP('Transaction Data'!$G4770,Product_Code,Biscuit_Brand)</f>
        <v>Cinnamon Swirls</v>
      </c>
      <c r="K4770" s="2">
        <f t="array" ref="K4770">XLOOKUP('Transaction Data'!$G4770,Product_Code,Cost)</f>
        <v>10</v>
      </c>
      <c r="L4770" s="2">
        <f t="array" ref="L4770">XLOOKUP('Transaction Data'!$G4770,Product_Code,Unit_Price)</f>
        <v>14</v>
      </c>
      <c r="M4770" s="3">
        <f>'Transaction Data'!$F4770*'Transaction Data'!$K4770</f>
        <v>4800</v>
      </c>
      <c r="N4770" s="3">
        <f>'Transaction Data'!$F4770*'Transaction Data'!$L4770</f>
        <v>6720</v>
      </c>
      <c r="O4770" s="3">
        <f>'Transaction Data'!$N4770-'Transaction Data'!$M4770</f>
        <v>1920</v>
      </c>
      <c r="P4770" s="2">
        <f>DATEDIF('Transaction Data'!$D4770,'Transaction Data'!$A4770,"y")</f>
        <v>19</v>
      </c>
      <c r="Q4770" s="2" t="str">
        <f>FLOOR('Transaction Data'!$P4770,15)&amp;"-"&amp;FLOOR('Transaction Data'!$P4770,15)+14</f>
        <v>15-29</v>
      </c>
      <c r="R4770" s="2" t="str">
        <f>IF('Transaction Data'!$L4770&lt;=10,"Less Expensive","Expensive")</f>
        <v>Expensive</v>
      </c>
      <c r="S4770" s="4">
        <f>WEEKDAY('Transaction Data'!$A4770)</f>
        <v>1</v>
      </c>
      <c r="T4770" s="2" t="str">
        <f>IF(WEEKDAY('Transaction Data'!$A4770,2)&lt;6,"Weekday","Weekend")</f>
        <v>Weekend</v>
      </c>
    </row>
    <row r="4771" ht="15.75" customHeight="1">
      <c r="A4771" s="1">
        <v>45450.0</v>
      </c>
      <c r="B4771" s="2" t="s">
        <v>4493</v>
      </c>
      <c r="C4771" s="2" t="s">
        <v>69</v>
      </c>
      <c r="D4771" s="1">
        <v>34089.0</v>
      </c>
      <c r="E4771" s="2" t="s">
        <v>27</v>
      </c>
      <c r="F4771" s="2">
        <v>367.0</v>
      </c>
      <c r="G4771" s="2" t="s">
        <v>28</v>
      </c>
      <c r="H4771" s="2" t="s">
        <v>29</v>
      </c>
      <c r="I4771" s="2" t="s">
        <v>25</v>
      </c>
      <c r="J4771" s="2" t="str">
        <f t="array" ref="J4771">XLOOKUP('Transaction Data'!$G4771,Product_Code,Biscuit_Brand)</f>
        <v>Shortbread</v>
      </c>
      <c r="K4771" s="2">
        <f t="array" ref="K4771">XLOOKUP('Transaction Data'!$G4771,Product_Code,Cost)</f>
        <v>10</v>
      </c>
      <c r="L4771" s="2">
        <f t="array" ref="L4771">XLOOKUP('Transaction Data'!$G4771,Product_Code,Unit_Price)</f>
        <v>45</v>
      </c>
      <c r="M4771" s="3">
        <f>'Transaction Data'!$F4771*'Transaction Data'!$K4771</f>
        <v>3670</v>
      </c>
      <c r="N4771" s="3">
        <f>'Transaction Data'!$F4771*'Transaction Data'!$L4771</f>
        <v>16515</v>
      </c>
      <c r="O4771" s="3">
        <f>'Transaction Data'!$N4771-'Transaction Data'!$M4771</f>
        <v>12845</v>
      </c>
      <c r="P4771" s="2">
        <f>DATEDIF('Transaction Data'!$D4771,'Transaction Data'!$A4771,"y")</f>
        <v>31</v>
      </c>
      <c r="Q4771" s="2" t="str">
        <f>FLOOR('Transaction Data'!$P4771,15)&amp;"-"&amp;FLOOR('Transaction Data'!$P4771,15)+14</f>
        <v>30-44</v>
      </c>
      <c r="R4771" s="2" t="str">
        <f>IF('Transaction Data'!$L4771&lt;=10,"Less Expensive","Expensive")</f>
        <v>Expensive</v>
      </c>
      <c r="S4771" s="4">
        <f>WEEKDAY('Transaction Data'!$A4771)</f>
        <v>6</v>
      </c>
      <c r="T4771" s="2" t="str">
        <f>IF(WEEKDAY('Transaction Data'!$A4771,2)&lt;6,"Weekday","Weekend")</f>
        <v>Weekday</v>
      </c>
    </row>
    <row r="4772" ht="15.75" customHeight="1">
      <c r="A4772" s="1">
        <v>45468.0</v>
      </c>
      <c r="B4772" s="2" t="s">
        <v>4494</v>
      </c>
      <c r="C4772" s="2" t="s">
        <v>21</v>
      </c>
      <c r="D4772" s="1">
        <v>36434.0</v>
      </c>
      <c r="E4772" s="2" t="s">
        <v>37</v>
      </c>
      <c r="F4772" s="2">
        <v>444.0</v>
      </c>
      <c r="G4772" s="2" t="s">
        <v>57</v>
      </c>
      <c r="H4772" s="2" t="s">
        <v>34</v>
      </c>
      <c r="I4772" s="2" t="s">
        <v>25</v>
      </c>
      <c r="J4772" s="2" t="str">
        <f t="array" ref="J4772">XLOOKUP('Transaction Data'!$G4772,Product_Code,Biscuit_Brand)</f>
        <v>Oatmeal Cookies</v>
      </c>
      <c r="K4772" s="2">
        <f t="array" ref="K4772">XLOOKUP('Transaction Data'!$G4772,Product_Code,Cost)</f>
        <v>19</v>
      </c>
      <c r="L4772" s="2">
        <f t="array" ref="L4772">XLOOKUP('Transaction Data'!$G4772,Product_Code,Unit_Price)</f>
        <v>23</v>
      </c>
      <c r="M4772" s="3">
        <f>'Transaction Data'!$F4772*'Transaction Data'!$K4772</f>
        <v>8436</v>
      </c>
      <c r="N4772" s="3">
        <f>'Transaction Data'!$F4772*'Transaction Data'!$L4772</f>
        <v>10212</v>
      </c>
      <c r="O4772" s="3">
        <f>'Transaction Data'!$N4772-'Transaction Data'!$M4772</f>
        <v>1776</v>
      </c>
      <c r="P4772" s="2">
        <f>DATEDIF('Transaction Data'!$D4772,'Transaction Data'!$A4772,"y")</f>
        <v>24</v>
      </c>
      <c r="Q4772" s="2" t="str">
        <f>FLOOR('Transaction Data'!$P4772,15)&amp;"-"&amp;FLOOR('Transaction Data'!$P4772,15)+14</f>
        <v>15-29</v>
      </c>
      <c r="R4772" s="2" t="str">
        <f>IF('Transaction Data'!$L4772&lt;=10,"Less Expensive","Expensive")</f>
        <v>Expensive</v>
      </c>
      <c r="S4772" s="4">
        <f>WEEKDAY('Transaction Data'!$A4772)</f>
        <v>3</v>
      </c>
      <c r="T4772" s="2" t="str">
        <f>IF(WEEKDAY('Transaction Data'!$A4772,2)&lt;6,"Weekday","Weekend")</f>
        <v>Weekday</v>
      </c>
    </row>
    <row r="4773" ht="15.75" customHeight="1">
      <c r="A4773" s="1">
        <v>45454.0</v>
      </c>
      <c r="B4773" s="2" t="s">
        <v>4495</v>
      </c>
      <c r="C4773" s="2" t="s">
        <v>65</v>
      </c>
      <c r="D4773" s="1">
        <v>17941.0</v>
      </c>
      <c r="E4773" s="2" t="s">
        <v>22</v>
      </c>
      <c r="F4773" s="2">
        <v>369.0</v>
      </c>
      <c r="G4773" s="2" t="s">
        <v>60</v>
      </c>
      <c r="H4773" s="2" t="s">
        <v>24</v>
      </c>
      <c r="I4773" s="2" t="s">
        <v>25</v>
      </c>
      <c r="J4773" s="2" t="str">
        <f t="array" ref="J4773">XLOOKUP('Transaction Data'!$G4773,Product_Code,Biscuit_Brand)</f>
        <v>Peanut Butter Bites</v>
      </c>
      <c r="K4773" s="2">
        <f t="array" ref="K4773">XLOOKUP('Transaction Data'!$G4773,Product_Code,Cost)</f>
        <v>5</v>
      </c>
      <c r="L4773" s="2">
        <f t="array" ref="L4773">XLOOKUP('Transaction Data'!$G4773,Product_Code,Unit_Price)</f>
        <v>7</v>
      </c>
      <c r="M4773" s="3">
        <f>'Transaction Data'!$F4773*'Transaction Data'!$K4773</f>
        <v>1845</v>
      </c>
      <c r="N4773" s="3">
        <f>'Transaction Data'!$F4773*'Transaction Data'!$L4773</f>
        <v>2583</v>
      </c>
      <c r="O4773" s="3">
        <f>'Transaction Data'!$N4773-'Transaction Data'!$M4773</f>
        <v>738</v>
      </c>
      <c r="P4773" s="2">
        <f>DATEDIF('Transaction Data'!$D4773,'Transaction Data'!$A4773,"y")</f>
        <v>75</v>
      </c>
      <c r="Q4773" s="2" t="str">
        <f>FLOOR('Transaction Data'!$P4773,15)&amp;"-"&amp;FLOOR('Transaction Data'!$P4773,15)+14</f>
        <v>75-89</v>
      </c>
      <c r="R4773" s="2" t="str">
        <f>IF('Transaction Data'!$L4773&lt;=10,"Less Expensive","Expensive")</f>
        <v>Less Expensive</v>
      </c>
      <c r="S4773" s="4">
        <f>WEEKDAY('Transaction Data'!$A4773)</f>
        <v>3</v>
      </c>
      <c r="T4773" s="2" t="str">
        <f>IF(WEEKDAY('Transaction Data'!$A4773,2)&lt;6,"Weekday","Weekend")</f>
        <v>Weekday</v>
      </c>
    </row>
    <row r="4774" ht="15.75" customHeight="1">
      <c r="A4774" s="1">
        <v>45341.0</v>
      </c>
      <c r="B4774" s="2" t="s">
        <v>4496</v>
      </c>
      <c r="C4774" s="2" t="s">
        <v>72</v>
      </c>
      <c r="D4774" s="1">
        <v>18324.0</v>
      </c>
      <c r="E4774" s="2" t="s">
        <v>22</v>
      </c>
      <c r="F4774" s="2">
        <v>365.0</v>
      </c>
      <c r="G4774" s="2" t="s">
        <v>38</v>
      </c>
      <c r="H4774" s="2" t="s">
        <v>29</v>
      </c>
      <c r="I4774" s="2" t="s">
        <v>25</v>
      </c>
      <c r="J4774" s="2" t="str">
        <f t="array" ref="J4774">XLOOKUP('Transaction Data'!$G4774,Product_Code,Biscuit_Brand)</f>
        <v>Ginger Snaps</v>
      </c>
      <c r="K4774" s="2">
        <f t="array" ref="K4774">XLOOKUP('Transaction Data'!$G4774,Product_Code,Cost)</f>
        <v>14</v>
      </c>
      <c r="L4774" s="2">
        <f t="array" ref="L4774">XLOOKUP('Transaction Data'!$G4774,Product_Code,Unit_Price)</f>
        <v>28</v>
      </c>
      <c r="M4774" s="3">
        <f>'Transaction Data'!$F4774*'Transaction Data'!$K4774</f>
        <v>5110</v>
      </c>
      <c r="N4774" s="3">
        <f>'Transaction Data'!$F4774*'Transaction Data'!$L4774</f>
        <v>10220</v>
      </c>
      <c r="O4774" s="3">
        <f>'Transaction Data'!$N4774-'Transaction Data'!$M4774</f>
        <v>5110</v>
      </c>
      <c r="P4774" s="2">
        <f>DATEDIF('Transaction Data'!$D4774,'Transaction Data'!$A4774,"y")</f>
        <v>73</v>
      </c>
      <c r="Q4774" s="2" t="str">
        <f>FLOOR('Transaction Data'!$P4774,15)&amp;"-"&amp;FLOOR('Transaction Data'!$P4774,15)+14</f>
        <v>60-74</v>
      </c>
      <c r="R4774" s="2" t="str">
        <f>IF('Transaction Data'!$L4774&lt;=10,"Less Expensive","Expensive")</f>
        <v>Expensive</v>
      </c>
      <c r="S4774" s="4">
        <f>WEEKDAY('Transaction Data'!$A4774)</f>
        <v>2</v>
      </c>
      <c r="T4774" s="2" t="str">
        <f>IF(WEEKDAY('Transaction Data'!$A4774,2)&lt;6,"Weekday","Weekend")</f>
        <v>Weekday</v>
      </c>
    </row>
    <row r="4775" ht="15.75" customHeight="1">
      <c r="A4775" s="1">
        <v>45352.0</v>
      </c>
      <c r="B4775" s="2" t="s">
        <v>4497</v>
      </c>
      <c r="C4775" s="2" t="s">
        <v>72</v>
      </c>
      <c r="D4775" s="1">
        <v>37265.0</v>
      </c>
      <c r="E4775" s="2" t="s">
        <v>22</v>
      </c>
      <c r="F4775" s="2">
        <v>384.0</v>
      </c>
      <c r="G4775" s="2" t="s">
        <v>38</v>
      </c>
      <c r="H4775" s="2" t="s">
        <v>34</v>
      </c>
      <c r="I4775" s="2" t="s">
        <v>25</v>
      </c>
      <c r="J4775" s="2" t="str">
        <f t="array" ref="J4775">XLOOKUP('Transaction Data'!$G4775,Product_Code,Biscuit_Brand)</f>
        <v>Ginger Snaps</v>
      </c>
      <c r="K4775" s="2">
        <f t="array" ref="K4775">XLOOKUP('Transaction Data'!$G4775,Product_Code,Cost)</f>
        <v>14</v>
      </c>
      <c r="L4775" s="2">
        <f t="array" ref="L4775">XLOOKUP('Transaction Data'!$G4775,Product_Code,Unit_Price)</f>
        <v>28</v>
      </c>
      <c r="M4775" s="3">
        <f>'Transaction Data'!$F4775*'Transaction Data'!$K4775</f>
        <v>5376</v>
      </c>
      <c r="N4775" s="3">
        <f>'Transaction Data'!$F4775*'Transaction Data'!$L4775</f>
        <v>10752</v>
      </c>
      <c r="O4775" s="3">
        <f>'Transaction Data'!$N4775-'Transaction Data'!$M4775</f>
        <v>5376</v>
      </c>
      <c r="P4775" s="2">
        <f>DATEDIF('Transaction Data'!$D4775,'Transaction Data'!$A4775,"y")</f>
        <v>22</v>
      </c>
      <c r="Q4775" s="2" t="str">
        <f>FLOOR('Transaction Data'!$P4775,15)&amp;"-"&amp;FLOOR('Transaction Data'!$P4775,15)+14</f>
        <v>15-29</v>
      </c>
      <c r="R4775" s="2" t="str">
        <f>IF('Transaction Data'!$L4775&lt;=10,"Less Expensive","Expensive")</f>
        <v>Expensive</v>
      </c>
      <c r="S4775" s="4">
        <f>WEEKDAY('Transaction Data'!$A4775)</f>
        <v>6</v>
      </c>
      <c r="T4775" s="2" t="str">
        <f>IF(WEEKDAY('Transaction Data'!$A4775,2)&lt;6,"Weekday","Weekend")</f>
        <v>Weekday</v>
      </c>
    </row>
    <row r="4776" ht="15.75" customHeight="1">
      <c r="A4776" s="1">
        <v>45394.0</v>
      </c>
      <c r="B4776" s="2" t="s">
        <v>4498</v>
      </c>
      <c r="C4776" s="2" t="s">
        <v>69</v>
      </c>
      <c r="D4776" s="1">
        <v>32360.0</v>
      </c>
      <c r="E4776" s="2" t="s">
        <v>22</v>
      </c>
      <c r="F4776" s="2">
        <v>30.0</v>
      </c>
      <c r="G4776" s="2" t="s">
        <v>38</v>
      </c>
      <c r="H4776" s="2" t="s">
        <v>24</v>
      </c>
      <c r="I4776" s="2" t="s">
        <v>25</v>
      </c>
      <c r="J4776" s="2" t="str">
        <f t="array" ref="J4776">XLOOKUP('Transaction Data'!$G4776,Product_Code,Biscuit_Brand)</f>
        <v>Ginger Snaps</v>
      </c>
      <c r="K4776" s="2">
        <f t="array" ref="K4776">XLOOKUP('Transaction Data'!$G4776,Product_Code,Cost)</f>
        <v>14</v>
      </c>
      <c r="L4776" s="2">
        <f t="array" ref="L4776">XLOOKUP('Transaction Data'!$G4776,Product_Code,Unit_Price)</f>
        <v>28</v>
      </c>
      <c r="M4776" s="3">
        <f>'Transaction Data'!$F4776*'Transaction Data'!$K4776</f>
        <v>420</v>
      </c>
      <c r="N4776" s="3">
        <f>'Transaction Data'!$F4776*'Transaction Data'!$L4776</f>
        <v>840</v>
      </c>
      <c r="O4776" s="3">
        <f>'Transaction Data'!$N4776-'Transaction Data'!$M4776</f>
        <v>420</v>
      </c>
      <c r="P4776" s="2">
        <f>DATEDIF('Transaction Data'!$D4776,'Transaction Data'!$A4776,"y")</f>
        <v>35</v>
      </c>
      <c r="Q4776" s="2" t="str">
        <f>FLOOR('Transaction Data'!$P4776,15)&amp;"-"&amp;FLOOR('Transaction Data'!$P4776,15)+14</f>
        <v>30-44</v>
      </c>
      <c r="R4776" s="2" t="str">
        <f>IF('Transaction Data'!$L4776&lt;=10,"Less Expensive","Expensive")</f>
        <v>Expensive</v>
      </c>
      <c r="S4776" s="4">
        <f>WEEKDAY('Transaction Data'!$A4776)</f>
        <v>6</v>
      </c>
      <c r="T4776" s="2" t="str">
        <f>IF(WEEKDAY('Transaction Data'!$A4776,2)&lt;6,"Weekday","Weekend")</f>
        <v>Weekday</v>
      </c>
    </row>
    <row r="4777" ht="15.75" customHeight="1">
      <c r="A4777" s="1">
        <v>45466.0</v>
      </c>
      <c r="B4777" s="2" t="s">
        <v>1439</v>
      </c>
      <c r="C4777" s="2" t="s">
        <v>41</v>
      </c>
      <c r="D4777" s="1">
        <v>38679.0</v>
      </c>
      <c r="E4777" s="2" t="s">
        <v>27</v>
      </c>
      <c r="F4777" s="2">
        <v>199.0</v>
      </c>
      <c r="G4777" s="2" t="s">
        <v>28</v>
      </c>
      <c r="H4777" s="2" t="s">
        <v>29</v>
      </c>
      <c r="I4777" s="2" t="s">
        <v>25</v>
      </c>
      <c r="J4777" s="2" t="str">
        <f t="array" ref="J4777">XLOOKUP('Transaction Data'!$G4777,Product_Code,Biscuit_Brand)</f>
        <v>Shortbread</v>
      </c>
      <c r="K4777" s="2">
        <f t="array" ref="K4777">XLOOKUP('Transaction Data'!$G4777,Product_Code,Cost)</f>
        <v>10</v>
      </c>
      <c r="L4777" s="2">
        <f t="array" ref="L4777">XLOOKUP('Transaction Data'!$G4777,Product_Code,Unit_Price)</f>
        <v>45</v>
      </c>
      <c r="M4777" s="3">
        <f>'Transaction Data'!$F4777*'Transaction Data'!$K4777</f>
        <v>1990</v>
      </c>
      <c r="N4777" s="3">
        <f>'Transaction Data'!$F4777*'Transaction Data'!$L4777</f>
        <v>8955</v>
      </c>
      <c r="O4777" s="3">
        <f>'Transaction Data'!$N4777-'Transaction Data'!$M4777</f>
        <v>6965</v>
      </c>
      <c r="P4777" s="2">
        <f>DATEDIF('Transaction Data'!$D4777,'Transaction Data'!$A4777,"y")</f>
        <v>18</v>
      </c>
      <c r="Q4777" s="2" t="str">
        <f>FLOOR('Transaction Data'!$P4777,15)&amp;"-"&amp;FLOOR('Transaction Data'!$P4777,15)+14</f>
        <v>15-29</v>
      </c>
      <c r="R4777" s="2" t="str">
        <f>IF('Transaction Data'!$L4777&lt;=10,"Less Expensive","Expensive")</f>
        <v>Expensive</v>
      </c>
      <c r="S4777" s="4">
        <f>WEEKDAY('Transaction Data'!$A4777)</f>
        <v>1</v>
      </c>
      <c r="T4777" s="2" t="str">
        <f>IF(WEEKDAY('Transaction Data'!$A4777,2)&lt;6,"Weekday","Weekend")</f>
        <v>Weekend</v>
      </c>
    </row>
    <row r="4778" ht="15.75" customHeight="1">
      <c r="A4778" s="1">
        <v>45302.0</v>
      </c>
      <c r="B4778" s="2" t="s">
        <v>4499</v>
      </c>
      <c r="C4778" s="2" t="s">
        <v>78</v>
      </c>
      <c r="D4778" s="1">
        <v>35957.0</v>
      </c>
      <c r="E4778" s="2" t="s">
        <v>37</v>
      </c>
      <c r="F4778" s="2">
        <v>314.0</v>
      </c>
      <c r="G4778" s="2" t="s">
        <v>60</v>
      </c>
      <c r="H4778" s="2" t="s">
        <v>34</v>
      </c>
      <c r="I4778" s="2" t="s">
        <v>25</v>
      </c>
      <c r="J4778" s="2" t="str">
        <f t="array" ref="J4778">XLOOKUP('Transaction Data'!$G4778,Product_Code,Biscuit_Brand)</f>
        <v>Peanut Butter Bites</v>
      </c>
      <c r="K4778" s="2">
        <f t="array" ref="K4778">XLOOKUP('Transaction Data'!$G4778,Product_Code,Cost)</f>
        <v>5</v>
      </c>
      <c r="L4778" s="2">
        <f t="array" ref="L4778">XLOOKUP('Transaction Data'!$G4778,Product_Code,Unit_Price)</f>
        <v>7</v>
      </c>
      <c r="M4778" s="3">
        <f>'Transaction Data'!$F4778*'Transaction Data'!$K4778</f>
        <v>1570</v>
      </c>
      <c r="N4778" s="3">
        <f>'Transaction Data'!$F4778*'Transaction Data'!$L4778</f>
        <v>2198</v>
      </c>
      <c r="O4778" s="3">
        <f>'Transaction Data'!$N4778-'Transaction Data'!$M4778</f>
        <v>628</v>
      </c>
      <c r="P4778" s="2">
        <f>DATEDIF('Transaction Data'!$D4778,'Transaction Data'!$A4778,"y")</f>
        <v>25</v>
      </c>
      <c r="Q4778" s="2" t="str">
        <f>FLOOR('Transaction Data'!$P4778,15)&amp;"-"&amp;FLOOR('Transaction Data'!$P4778,15)+14</f>
        <v>15-29</v>
      </c>
      <c r="R4778" s="2" t="str">
        <f>IF('Transaction Data'!$L4778&lt;=10,"Less Expensive","Expensive")</f>
        <v>Less Expensive</v>
      </c>
      <c r="S4778" s="4">
        <f>WEEKDAY('Transaction Data'!$A4778)</f>
        <v>5</v>
      </c>
      <c r="T4778" s="2" t="str">
        <f>IF(WEEKDAY('Transaction Data'!$A4778,2)&lt;6,"Weekday","Weekend")</f>
        <v>Weekday</v>
      </c>
    </row>
    <row r="4779" ht="15.75" customHeight="1">
      <c r="A4779" s="1">
        <v>45308.0</v>
      </c>
      <c r="B4779" s="2" t="s">
        <v>4500</v>
      </c>
      <c r="C4779" s="2" t="s">
        <v>32</v>
      </c>
      <c r="D4779" s="1">
        <v>30431.0</v>
      </c>
      <c r="E4779" s="2" t="s">
        <v>27</v>
      </c>
      <c r="F4779" s="2">
        <v>260.0</v>
      </c>
      <c r="G4779" s="2" t="s">
        <v>48</v>
      </c>
      <c r="H4779" s="2" t="s">
        <v>24</v>
      </c>
      <c r="I4779" s="2" t="s">
        <v>25</v>
      </c>
      <c r="J4779" s="2" t="str">
        <f t="array" ref="J4779">XLOOKUP('Transaction Data'!$G4779,Product_Code,Biscuit_Brand)</f>
        <v>Lemon Crisps</v>
      </c>
      <c r="K4779" s="2">
        <f t="array" ref="K4779">XLOOKUP('Transaction Data'!$G4779,Product_Code,Cost)</f>
        <v>7</v>
      </c>
      <c r="L4779" s="2">
        <f t="array" ref="L4779">XLOOKUP('Transaction Data'!$G4779,Product_Code,Unit_Price)</f>
        <v>9</v>
      </c>
      <c r="M4779" s="3">
        <f>'Transaction Data'!$F4779*'Transaction Data'!$K4779</f>
        <v>1820</v>
      </c>
      <c r="N4779" s="3">
        <f>'Transaction Data'!$F4779*'Transaction Data'!$L4779</f>
        <v>2340</v>
      </c>
      <c r="O4779" s="3">
        <f>'Transaction Data'!$N4779-'Transaction Data'!$M4779</f>
        <v>520</v>
      </c>
      <c r="P4779" s="2">
        <f>DATEDIF('Transaction Data'!$D4779,'Transaction Data'!$A4779,"y")</f>
        <v>40</v>
      </c>
      <c r="Q4779" s="2" t="str">
        <f>FLOOR('Transaction Data'!$P4779,15)&amp;"-"&amp;FLOOR('Transaction Data'!$P4779,15)+14</f>
        <v>30-44</v>
      </c>
      <c r="R4779" s="2" t="str">
        <f>IF('Transaction Data'!$L4779&lt;=10,"Less Expensive","Expensive")</f>
        <v>Less Expensive</v>
      </c>
      <c r="S4779" s="4">
        <f>WEEKDAY('Transaction Data'!$A4779)</f>
        <v>4</v>
      </c>
      <c r="T4779" s="2" t="str">
        <f>IF(WEEKDAY('Transaction Data'!$A4779,2)&lt;6,"Weekday","Weekend")</f>
        <v>Weekday</v>
      </c>
    </row>
    <row r="4780" ht="15.75" customHeight="1">
      <c r="A4780" s="1">
        <v>45403.0</v>
      </c>
      <c r="B4780" s="2" t="s">
        <v>4501</v>
      </c>
      <c r="C4780" s="2" t="s">
        <v>41</v>
      </c>
      <c r="D4780" s="1">
        <v>33963.0</v>
      </c>
      <c r="E4780" s="2" t="s">
        <v>37</v>
      </c>
      <c r="F4780" s="2">
        <v>69.0</v>
      </c>
      <c r="G4780" s="2" t="s">
        <v>55</v>
      </c>
      <c r="H4780" s="2" t="s">
        <v>29</v>
      </c>
      <c r="I4780" s="2" t="s">
        <v>25</v>
      </c>
      <c r="J4780" s="2" t="str">
        <f t="array" ref="J4780">XLOOKUP('Transaction Data'!$G4780,Product_Code,Biscuit_Brand)</f>
        <v>Vanilla Wafers</v>
      </c>
      <c r="K4780" s="2">
        <f t="array" ref="K4780">XLOOKUP('Transaction Data'!$G4780,Product_Code,Cost)</f>
        <v>18</v>
      </c>
      <c r="L4780" s="2">
        <f t="array" ref="L4780">XLOOKUP('Transaction Data'!$G4780,Product_Code,Unit_Price)</f>
        <v>36</v>
      </c>
      <c r="M4780" s="3">
        <f>'Transaction Data'!$F4780*'Transaction Data'!$K4780</f>
        <v>1242</v>
      </c>
      <c r="N4780" s="3">
        <f>'Transaction Data'!$F4780*'Transaction Data'!$L4780</f>
        <v>2484</v>
      </c>
      <c r="O4780" s="3">
        <f>'Transaction Data'!$N4780-'Transaction Data'!$M4780</f>
        <v>1242</v>
      </c>
      <c r="P4780" s="2">
        <f>DATEDIF('Transaction Data'!$D4780,'Transaction Data'!$A4780,"y")</f>
        <v>31</v>
      </c>
      <c r="Q4780" s="2" t="str">
        <f>FLOOR('Transaction Data'!$P4780,15)&amp;"-"&amp;FLOOR('Transaction Data'!$P4780,15)+14</f>
        <v>30-44</v>
      </c>
      <c r="R4780" s="2" t="str">
        <f>IF('Transaction Data'!$L4780&lt;=10,"Less Expensive","Expensive")</f>
        <v>Expensive</v>
      </c>
      <c r="S4780" s="4">
        <f>WEEKDAY('Transaction Data'!$A4780)</f>
        <v>1</v>
      </c>
      <c r="T4780" s="2" t="str">
        <f>IF(WEEKDAY('Transaction Data'!$A4780,2)&lt;6,"Weekday","Weekend")</f>
        <v>Weekend</v>
      </c>
    </row>
    <row r="4781" ht="15.75" customHeight="1">
      <c r="A4781" s="1">
        <v>45412.0</v>
      </c>
      <c r="B4781" s="2" t="s">
        <v>4502</v>
      </c>
      <c r="C4781" s="2" t="s">
        <v>78</v>
      </c>
      <c r="D4781" s="1">
        <v>20879.0</v>
      </c>
      <c r="E4781" s="2" t="s">
        <v>27</v>
      </c>
      <c r="F4781" s="2">
        <v>374.0</v>
      </c>
      <c r="G4781" s="2" t="s">
        <v>33</v>
      </c>
      <c r="H4781" s="2" t="s">
        <v>34</v>
      </c>
      <c r="I4781" s="2" t="s">
        <v>25</v>
      </c>
      <c r="J4781" s="2" t="str">
        <f t="array" ref="J4781">XLOOKUP('Transaction Data'!$G4781,Product_Code,Biscuit_Brand)</f>
        <v>Caramel Biscuits</v>
      </c>
      <c r="K4781" s="2">
        <f t="array" ref="K4781">XLOOKUP('Transaction Data'!$G4781,Product_Code,Cost)</f>
        <v>18</v>
      </c>
      <c r="L4781" s="2">
        <f t="array" ref="L4781">XLOOKUP('Transaction Data'!$G4781,Product_Code,Unit_Price)</f>
        <v>22</v>
      </c>
      <c r="M4781" s="3">
        <f>'Transaction Data'!$F4781*'Transaction Data'!$K4781</f>
        <v>6732</v>
      </c>
      <c r="N4781" s="3">
        <f>'Transaction Data'!$F4781*'Transaction Data'!$L4781</f>
        <v>8228</v>
      </c>
      <c r="O4781" s="3">
        <f>'Transaction Data'!$N4781-'Transaction Data'!$M4781</f>
        <v>1496</v>
      </c>
      <c r="P4781" s="2">
        <f>DATEDIF('Transaction Data'!$D4781,'Transaction Data'!$A4781,"y")</f>
        <v>67</v>
      </c>
      <c r="Q4781" s="2" t="str">
        <f>FLOOR('Transaction Data'!$P4781,15)&amp;"-"&amp;FLOOR('Transaction Data'!$P4781,15)+14</f>
        <v>60-74</v>
      </c>
      <c r="R4781" s="2" t="str">
        <f>IF('Transaction Data'!$L4781&lt;=10,"Less Expensive","Expensive")</f>
        <v>Expensive</v>
      </c>
      <c r="S4781" s="4">
        <f>WEEKDAY('Transaction Data'!$A4781)</f>
        <v>3</v>
      </c>
      <c r="T4781" s="2" t="str">
        <f>IF(WEEKDAY('Transaction Data'!$A4781,2)&lt;6,"Weekday","Weekend")</f>
        <v>Weekday</v>
      </c>
    </row>
    <row r="4782" ht="15.75" customHeight="1">
      <c r="A4782" s="1">
        <v>45359.0</v>
      </c>
      <c r="B4782" s="2" t="s">
        <v>4503</v>
      </c>
      <c r="C4782" s="2" t="s">
        <v>72</v>
      </c>
      <c r="D4782" s="1">
        <v>36483.0</v>
      </c>
      <c r="E4782" s="2" t="s">
        <v>27</v>
      </c>
      <c r="F4782" s="2">
        <v>408.0</v>
      </c>
      <c r="G4782" s="2" t="s">
        <v>55</v>
      </c>
      <c r="H4782" s="2" t="s">
        <v>24</v>
      </c>
      <c r="I4782" s="2" t="s">
        <v>25</v>
      </c>
      <c r="J4782" s="2" t="str">
        <f t="array" ref="J4782">XLOOKUP('Transaction Data'!$G4782,Product_Code,Biscuit_Brand)</f>
        <v>Vanilla Wafers</v>
      </c>
      <c r="K4782" s="2">
        <f t="array" ref="K4782">XLOOKUP('Transaction Data'!$G4782,Product_Code,Cost)</f>
        <v>18</v>
      </c>
      <c r="L4782" s="2">
        <f t="array" ref="L4782">XLOOKUP('Transaction Data'!$G4782,Product_Code,Unit_Price)</f>
        <v>36</v>
      </c>
      <c r="M4782" s="3">
        <f>'Transaction Data'!$F4782*'Transaction Data'!$K4782</f>
        <v>7344</v>
      </c>
      <c r="N4782" s="3">
        <f>'Transaction Data'!$F4782*'Transaction Data'!$L4782</f>
        <v>14688</v>
      </c>
      <c r="O4782" s="3">
        <f>'Transaction Data'!$N4782-'Transaction Data'!$M4782</f>
        <v>7344</v>
      </c>
      <c r="P4782" s="2">
        <f>DATEDIF('Transaction Data'!$D4782,'Transaction Data'!$A4782,"y")</f>
        <v>24</v>
      </c>
      <c r="Q4782" s="2" t="str">
        <f>FLOOR('Transaction Data'!$P4782,15)&amp;"-"&amp;FLOOR('Transaction Data'!$P4782,15)+14</f>
        <v>15-29</v>
      </c>
      <c r="R4782" s="2" t="str">
        <f>IF('Transaction Data'!$L4782&lt;=10,"Less Expensive","Expensive")</f>
        <v>Expensive</v>
      </c>
      <c r="S4782" s="4">
        <f>WEEKDAY('Transaction Data'!$A4782)</f>
        <v>6</v>
      </c>
      <c r="T4782" s="2" t="str">
        <f>IF(WEEKDAY('Transaction Data'!$A4782,2)&lt;6,"Weekday","Weekend")</f>
        <v>Weekday</v>
      </c>
    </row>
    <row r="4783" ht="15.75" customHeight="1">
      <c r="A4783" s="1">
        <v>45463.0</v>
      </c>
      <c r="B4783" s="2" t="s">
        <v>4504</v>
      </c>
      <c r="C4783" s="2" t="s">
        <v>54</v>
      </c>
      <c r="D4783" s="1">
        <v>33410.0</v>
      </c>
      <c r="E4783" s="2" t="s">
        <v>27</v>
      </c>
      <c r="F4783" s="2">
        <v>113.0</v>
      </c>
      <c r="G4783" s="2" t="s">
        <v>55</v>
      </c>
      <c r="H4783" s="2" t="s">
        <v>29</v>
      </c>
      <c r="I4783" s="2" t="s">
        <v>25</v>
      </c>
      <c r="J4783" s="2" t="str">
        <f t="array" ref="J4783">XLOOKUP('Transaction Data'!$G4783,Product_Code,Biscuit_Brand)</f>
        <v>Vanilla Wafers</v>
      </c>
      <c r="K4783" s="2">
        <f t="array" ref="K4783">XLOOKUP('Transaction Data'!$G4783,Product_Code,Cost)</f>
        <v>18</v>
      </c>
      <c r="L4783" s="2">
        <f t="array" ref="L4783">XLOOKUP('Transaction Data'!$G4783,Product_Code,Unit_Price)</f>
        <v>36</v>
      </c>
      <c r="M4783" s="3">
        <f>'Transaction Data'!$F4783*'Transaction Data'!$K4783</f>
        <v>2034</v>
      </c>
      <c r="N4783" s="3">
        <f>'Transaction Data'!$F4783*'Transaction Data'!$L4783</f>
        <v>4068</v>
      </c>
      <c r="O4783" s="3">
        <f>'Transaction Data'!$N4783-'Transaction Data'!$M4783</f>
        <v>2034</v>
      </c>
      <c r="P4783" s="2">
        <f>DATEDIF('Transaction Data'!$D4783,'Transaction Data'!$A4783,"y")</f>
        <v>32</v>
      </c>
      <c r="Q4783" s="2" t="str">
        <f>FLOOR('Transaction Data'!$P4783,15)&amp;"-"&amp;FLOOR('Transaction Data'!$P4783,15)+14</f>
        <v>30-44</v>
      </c>
      <c r="R4783" s="2" t="str">
        <f>IF('Transaction Data'!$L4783&lt;=10,"Less Expensive","Expensive")</f>
        <v>Expensive</v>
      </c>
      <c r="S4783" s="4">
        <f>WEEKDAY('Transaction Data'!$A4783)</f>
        <v>5</v>
      </c>
      <c r="T4783" s="2" t="str">
        <f>IF(WEEKDAY('Transaction Data'!$A4783,2)&lt;6,"Weekday","Weekend")</f>
        <v>Weekday</v>
      </c>
    </row>
    <row r="4784" ht="15.75" customHeight="1">
      <c r="A4784" s="1">
        <v>45395.0</v>
      </c>
      <c r="B4784" s="2" t="s">
        <v>4505</v>
      </c>
      <c r="C4784" s="2" t="s">
        <v>32</v>
      </c>
      <c r="D4784" s="1">
        <v>29441.0</v>
      </c>
      <c r="E4784" s="2" t="s">
        <v>63</v>
      </c>
      <c r="F4784" s="2">
        <v>390.0</v>
      </c>
      <c r="G4784" s="2" t="s">
        <v>48</v>
      </c>
      <c r="H4784" s="2" t="s">
        <v>34</v>
      </c>
      <c r="I4784" s="2" t="s">
        <v>25</v>
      </c>
      <c r="J4784" s="2" t="str">
        <f t="array" ref="J4784">XLOOKUP('Transaction Data'!$G4784,Product_Code,Biscuit_Brand)</f>
        <v>Lemon Crisps</v>
      </c>
      <c r="K4784" s="2">
        <f t="array" ref="K4784">XLOOKUP('Transaction Data'!$G4784,Product_Code,Cost)</f>
        <v>7</v>
      </c>
      <c r="L4784" s="2">
        <f t="array" ref="L4784">XLOOKUP('Transaction Data'!$G4784,Product_Code,Unit_Price)</f>
        <v>9</v>
      </c>
      <c r="M4784" s="3">
        <f>'Transaction Data'!$F4784*'Transaction Data'!$K4784</f>
        <v>2730</v>
      </c>
      <c r="N4784" s="3">
        <f>'Transaction Data'!$F4784*'Transaction Data'!$L4784</f>
        <v>3510</v>
      </c>
      <c r="O4784" s="3">
        <f>'Transaction Data'!$N4784-'Transaction Data'!$M4784</f>
        <v>780</v>
      </c>
      <c r="P4784" s="2">
        <f>DATEDIF('Transaction Data'!$D4784,'Transaction Data'!$A4784,"y")</f>
        <v>43</v>
      </c>
      <c r="Q4784" s="2" t="str">
        <f>FLOOR('Transaction Data'!$P4784,15)&amp;"-"&amp;FLOOR('Transaction Data'!$P4784,15)+14</f>
        <v>30-44</v>
      </c>
      <c r="R4784" s="2" t="str">
        <f>IF('Transaction Data'!$L4784&lt;=10,"Less Expensive","Expensive")</f>
        <v>Less Expensive</v>
      </c>
      <c r="S4784" s="4">
        <f>WEEKDAY('Transaction Data'!$A4784)</f>
        <v>7</v>
      </c>
      <c r="T4784" s="2" t="str">
        <f>IF(WEEKDAY('Transaction Data'!$A4784,2)&lt;6,"Weekday","Weekend")</f>
        <v>Weekend</v>
      </c>
    </row>
    <row r="4785" ht="15.75" customHeight="1">
      <c r="A4785" s="1">
        <v>45333.0</v>
      </c>
      <c r="B4785" s="2" t="s">
        <v>4506</v>
      </c>
      <c r="C4785" s="2" t="s">
        <v>69</v>
      </c>
      <c r="D4785" s="1">
        <v>18283.0</v>
      </c>
      <c r="E4785" s="2" t="s">
        <v>37</v>
      </c>
      <c r="F4785" s="2">
        <v>435.0</v>
      </c>
      <c r="G4785" s="2" t="s">
        <v>44</v>
      </c>
      <c r="H4785" s="2" t="s">
        <v>24</v>
      </c>
      <c r="I4785" s="2" t="s">
        <v>25</v>
      </c>
      <c r="J4785" s="2" t="str">
        <f t="array" ref="J4785">XLOOKUP('Transaction Data'!$G4785,Product_Code,Biscuit_Brand)</f>
        <v>Butter Crunch</v>
      </c>
      <c r="K4785" s="2">
        <f t="array" ref="K4785">XLOOKUP('Transaction Data'!$G4785,Product_Code,Cost)</f>
        <v>10</v>
      </c>
      <c r="L4785" s="2">
        <f t="array" ref="L4785">XLOOKUP('Transaction Data'!$G4785,Product_Code,Unit_Price)</f>
        <v>11</v>
      </c>
      <c r="M4785" s="3">
        <f>'Transaction Data'!$F4785*'Transaction Data'!$K4785</f>
        <v>4350</v>
      </c>
      <c r="N4785" s="3">
        <f>'Transaction Data'!$F4785*'Transaction Data'!$L4785</f>
        <v>4785</v>
      </c>
      <c r="O4785" s="3">
        <f>'Transaction Data'!$N4785-'Transaction Data'!$M4785</f>
        <v>435</v>
      </c>
      <c r="P4785" s="2">
        <f>DATEDIF('Transaction Data'!$D4785,'Transaction Data'!$A4785,"y")</f>
        <v>74</v>
      </c>
      <c r="Q4785" s="2" t="str">
        <f>FLOOR('Transaction Data'!$P4785,15)&amp;"-"&amp;FLOOR('Transaction Data'!$P4785,15)+14</f>
        <v>60-74</v>
      </c>
      <c r="R4785" s="2" t="str">
        <f>IF('Transaction Data'!$L4785&lt;=10,"Less Expensive","Expensive")</f>
        <v>Expensive</v>
      </c>
      <c r="S4785" s="4">
        <f>WEEKDAY('Transaction Data'!$A4785)</f>
        <v>1</v>
      </c>
      <c r="T4785" s="2" t="str">
        <f>IF(WEEKDAY('Transaction Data'!$A4785,2)&lt;6,"Weekday","Weekend")</f>
        <v>Weekend</v>
      </c>
    </row>
    <row r="4786" ht="15.75" customHeight="1">
      <c r="A4786" s="1">
        <v>45397.0</v>
      </c>
      <c r="B4786" s="2" t="s">
        <v>4507</v>
      </c>
      <c r="C4786" s="2" t="s">
        <v>51</v>
      </c>
      <c r="D4786" s="1">
        <v>35929.0</v>
      </c>
      <c r="E4786" s="2" t="s">
        <v>37</v>
      </c>
      <c r="F4786" s="2">
        <v>360.0</v>
      </c>
      <c r="G4786" s="2" t="s">
        <v>57</v>
      </c>
      <c r="H4786" s="2" t="s">
        <v>29</v>
      </c>
      <c r="I4786" s="2" t="s">
        <v>25</v>
      </c>
      <c r="J4786" s="2" t="str">
        <f t="array" ref="J4786">XLOOKUP('Transaction Data'!$G4786,Product_Code,Biscuit_Brand)</f>
        <v>Oatmeal Cookies</v>
      </c>
      <c r="K4786" s="2">
        <f t="array" ref="K4786">XLOOKUP('Transaction Data'!$G4786,Product_Code,Cost)</f>
        <v>19</v>
      </c>
      <c r="L4786" s="2">
        <f t="array" ref="L4786">XLOOKUP('Transaction Data'!$G4786,Product_Code,Unit_Price)</f>
        <v>23</v>
      </c>
      <c r="M4786" s="3">
        <f>'Transaction Data'!$F4786*'Transaction Data'!$K4786</f>
        <v>6840</v>
      </c>
      <c r="N4786" s="3">
        <f>'Transaction Data'!$F4786*'Transaction Data'!$L4786</f>
        <v>8280</v>
      </c>
      <c r="O4786" s="3">
        <f>'Transaction Data'!$N4786-'Transaction Data'!$M4786</f>
        <v>1440</v>
      </c>
      <c r="P4786" s="2">
        <f>DATEDIF('Transaction Data'!$D4786,'Transaction Data'!$A4786,"y")</f>
        <v>25</v>
      </c>
      <c r="Q4786" s="2" t="str">
        <f>FLOOR('Transaction Data'!$P4786,15)&amp;"-"&amp;FLOOR('Transaction Data'!$P4786,15)+14</f>
        <v>15-29</v>
      </c>
      <c r="R4786" s="2" t="str">
        <f>IF('Transaction Data'!$L4786&lt;=10,"Less Expensive","Expensive")</f>
        <v>Expensive</v>
      </c>
      <c r="S4786" s="4">
        <f>WEEKDAY('Transaction Data'!$A4786)</f>
        <v>2</v>
      </c>
      <c r="T4786" s="2" t="str">
        <f>IF(WEEKDAY('Transaction Data'!$A4786,2)&lt;6,"Weekday","Weekend")</f>
        <v>Weekday</v>
      </c>
    </row>
    <row r="4787" ht="15.75" customHeight="1">
      <c r="A4787" s="1">
        <v>45462.0</v>
      </c>
      <c r="B4787" s="2" t="s">
        <v>4508</v>
      </c>
      <c r="C4787" s="2" t="s">
        <v>51</v>
      </c>
      <c r="D4787" s="1">
        <v>18337.0</v>
      </c>
      <c r="E4787" s="2" t="s">
        <v>37</v>
      </c>
      <c r="F4787" s="2">
        <v>119.0</v>
      </c>
      <c r="G4787" s="2" t="s">
        <v>48</v>
      </c>
      <c r="H4787" s="2" t="s">
        <v>34</v>
      </c>
      <c r="I4787" s="2" t="s">
        <v>30</v>
      </c>
      <c r="J4787" s="2" t="str">
        <f t="array" ref="J4787">XLOOKUP('Transaction Data'!$G4787,Product_Code,Biscuit_Brand)</f>
        <v>Lemon Crisps</v>
      </c>
      <c r="K4787" s="2">
        <f t="array" ref="K4787">XLOOKUP('Transaction Data'!$G4787,Product_Code,Cost)</f>
        <v>7</v>
      </c>
      <c r="L4787" s="2">
        <f t="array" ref="L4787">XLOOKUP('Transaction Data'!$G4787,Product_Code,Unit_Price)</f>
        <v>9</v>
      </c>
      <c r="M4787" s="3">
        <f>'Transaction Data'!$F4787*'Transaction Data'!$K4787</f>
        <v>833</v>
      </c>
      <c r="N4787" s="3">
        <f>'Transaction Data'!$F4787*'Transaction Data'!$L4787</f>
        <v>1071</v>
      </c>
      <c r="O4787" s="3">
        <f>'Transaction Data'!$N4787-'Transaction Data'!$M4787</f>
        <v>238</v>
      </c>
      <c r="P4787" s="2">
        <f>DATEDIF('Transaction Data'!$D4787,'Transaction Data'!$A4787,"y")</f>
        <v>74</v>
      </c>
      <c r="Q4787" s="2" t="str">
        <f>FLOOR('Transaction Data'!$P4787,15)&amp;"-"&amp;FLOOR('Transaction Data'!$P4787,15)+14</f>
        <v>60-74</v>
      </c>
      <c r="R4787" s="2" t="str">
        <f>IF('Transaction Data'!$L4787&lt;=10,"Less Expensive","Expensive")</f>
        <v>Less Expensive</v>
      </c>
      <c r="S4787" s="4">
        <f>WEEKDAY('Transaction Data'!$A4787)</f>
        <v>4</v>
      </c>
      <c r="T4787" s="2" t="str">
        <f>IF(WEEKDAY('Transaction Data'!$A4787,2)&lt;6,"Weekday","Weekend")</f>
        <v>Weekday</v>
      </c>
    </row>
    <row r="4788" ht="15.75" customHeight="1">
      <c r="A4788" s="1">
        <v>45408.0</v>
      </c>
      <c r="B4788" s="2" t="s">
        <v>4509</v>
      </c>
      <c r="C4788" s="2" t="s">
        <v>78</v>
      </c>
      <c r="D4788" s="1">
        <v>16813.0</v>
      </c>
      <c r="E4788" s="2" t="s">
        <v>37</v>
      </c>
      <c r="F4788" s="2">
        <v>214.0</v>
      </c>
      <c r="G4788" s="2" t="s">
        <v>48</v>
      </c>
      <c r="H4788" s="2" t="s">
        <v>24</v>
      </c>
      <c r="I4788" s="2" t="s">
        <v>25</v>
      </c>
      <c r="J4788" s="2" t="str">
        <f t="array" ref="J4788">XLOOKUP('Transaction Data'!$G4788,Product_Code,Biscuit_Brand)</f>
        <v>Lemon Crisps</v>
      </c>
      <c r="K4788" s="2">
        <f t="array" ref="K4788">XLOOKUP('Transaction Data'!$G4788,Product_Code,Cost)</f>
        <v>7</v>
      </c>
      <c r="L4788" s="2">
        <f t="array" ref="L4788">XLOOKUP('Transaction Data'!$G4788,Product_Code,Unit_Price)</f>
        <v>9</v>
      </c>
      <c r="M4788" s="3">
        <f>'Transaction Data'!$F4788*'Transaction Data'!$K4788</f>
        <v>1498</v>
      </c>
      <c r="N4788" s="3">
        <f>'Transaction Data'!$F4788*'Transaction Data'!$L4788</f>
        <v>1926</v>
      </c>
      <c r="O4788" s="3">
        <f>'Transaction Data'!$N4788-'Transaction Data'!$M4788</f>
        <v>428</v>
      </c>
      <c r="P4788" s="2">
        <f>DATEDIF('Transaction Data'!$D4788,'Transaction Data'!$A4788,"y")</f>
        <v>78</v>
      </c>
      <c r="Q4788" s="2" t="str">
        <f>FLOOR('Transaction Data'!$P4788,15)&amp;"-"&amp;FLOOR('Transaction Data'!$P4788,15)+14</f>
        <v>75-89</v>
      </c>
      <c r="R4788" s="2" t="str">
        <f>IF('Transaction Data'!$L4788&lt;=10,"Less Expensive","Expensive")</f>
        <v>Less Expensive</v>
      </c>
      <c r="S4788" s="4">
        <f>WEEKDAY('Transaction Data'!$A4788)</f>
        <v>6</v>
      </c>
      <c r="T4788" s="2" t="str">
        <f>IF(WEEKDAY('Transaction Data'!$A4788,2)&lt;6,"Weekday","Weekend")</f>
        <v>Weekday</v>
      </c>
    </row>
    <row r="4789" ht="15.75" customHeight="1">
      <c r="A4789" s="1">
        <v>45304.0</v>
      </c>
      <c r="B4789" s="2" t="s">
        <v>2428</v>
      </c>
      <c r="C4789" s="2" t="s">
        <v>32</v>
      </c>
      <c r="D4789" s="1">
        <v>21446.0</v>
      </c>
      <c r="E4789" s="2" t="s">
        <v>37</v>
      </c>
      <c r="F4789" s="2">
        <v>129.0</v>
      </c>
      <c r="G4789" s="2" t="s">
        <v>44</v>
      </c>
      <c r="H4789" s="2" t="s">
        <v>29</v>
      </c>
      <c r="I4789" s="2" t="s">
        <v>25</v>
      </c>
      <c r="J4789" s="2" t="str">
        <f t="array" ref="J4789">XLOOKUP('Transaction Data'!$G4789,Product_Code,Biscuit_Brand)</f>
        <v>Butter Crunch</v>
      </c>
      <c r="K4789" s="2">
        <f t="array" ref="K4789">XLOOKUP('Transaction Data'!$G4789,Product_Code,Cost)</f>
        <v>10</v>
      </c>
      <c r="L4789" s="2">
        <f t="array" ref="L4789">XLOOKUP('Transaction Data'!$G4789,Product_Code,Unit_Price)</f>
        <v>11</v>
      </c>
      <c r="M4789" s="3">
        <f>'Transaction Data'!$F4789*'Transaction Data'!$K4789</f>
        <v>1290</v>
      </c>
      <c r="N4789" s="3">
        <f>'Transaction Data'!$F4789*'Transaction Data'!$L4789</f>
        <v>1419</v>
      </c>
      <c r="O4789" s="3">
        <f>'Transaction Data'!$N4789-'Transaction Data'!$M4789</f>
        <v>129</v>
      </c>
      <c r="P4789" s="2">
        <f>DATEDIF('Transaction Data'!$D4789,'Transaction Data'!$A4789,"y")</f>
        <v>65</v>
      </c>
      <c r="Q4789" s="2" t="str">
        <f>FLOOR('Transaction Data'!$P4789,15)&amp;"-"&amp;FLOOR('Transaction Data'!$P4789,15)+14</f>
        <v>60-74</v>
      </c>
      <c r="R4789" s="2" t="str">
        <f>IF('Transaction Data'!$L4789&lt;=10,"Less Expensive","Expensive")</f>
        <v>Expensive</v>
      </c>
      <c r="S4789" s="4">
        <f>WEEKDAY('Transaction Data'!$A4789)</f>
        <v>7</v>
      </c>
      <c r="T4789" s="2" t="str">
        <f>IF(WEEKDAY('Transaction Data'!$A4789,2)&lt;6,"Weekday","Weekend")</f>
        <v>Weekend</v>
      </c>
    </row>
    <row r="4790" ht="15.75" customHeight="1">
      <c r="A4790" s="1">
        <v>45500.0</v>
      </c>
      <c r="B4790" s="2" t="s">
        <v>4510</v>
      </c>
      <c r="C4790" s="2" t="s">
        <v>65</v>
      </c>
      <c r="D4790" s="1">
        <v>23807.0</v>
      </c>
      <c r="E4790" s="2" t="s">
        <v>63</v>
      </c>
      <c r="F4790" s="2">
        <v>467.0</v>
      </c>
      <c r="G4790" s="2" t="s">
        <v>60</v>
      </c>
      <c r="H4790" s="2" t="s">
        <v>34</v>
      </c>
      <c r="I4790" s="2" t="s">
        <v>25</v>
      </c>
      <c r="J4790" s="2" t="str">
        <f t="array" ref="J4790">XLOOKUP('Transaction Data'!$G4790,Product_Code,Biscuit_Brand)</f>
        <v>Peanut Butter Bites</v>
      </c>
      <c r="K4790" s="2">
        <f t="array" ref="K4790">XLOOKUP('Transaction Data'!$G4790,Product_Code,Cost)</f>
        <v>5</v>
      </c>
      <c r="L4790" s="2">
        <f t="array" ref="L4790">XLOOKUP('Transaction Data'!$G4790,Product_Code,Unit_Price)</f>
        <v>7</v>
      </c>
      <c r="M4790" s="3">
        <f>'Transaction Data'!$F4790*'Transaction Data'!$K4790</f>
        <v>2335</v>
      </c>
      <c r="N4790" s="3">
        <f>'Transaction Data'!$F4790*'Transaction Data'!$L4790</f>
        <v>3269</v>
      </c>
      <c r="O4790" s="3">
        <f>'Transaction Data'!$N4790-'Transaction Data'!$M4790</f>
        <v>934</v>
      </c>
      <c r="P4790" s="2">
        <f>DATEDIF('Transaction Data'!$D4790,'Transaction Data'!$A4790,"y")</f>
        <v>59</v>
      </c>
      <c r="Q4790" s="2" t="str">
        <f>FLOOR('Transaction Data'!$P4790,15)&amp;"-"&amp;FLOOR('Transaction Data'!$P4790,15)+14</f>
        <v>45-59</v>
      </c>
      <c r="R4790" s="2" t="str">
        <f>IF('Transaction Data'!$L4790&lt;=10,"Less Expensive","Expensive")</f>
        <v>Less Expensive</v>
      </c>
      <c r="S4790" s="4">
        <f>WEEKDAY('Transaction Data'!$A4790)</f>
        <v>7</v>
      </c>
      <c r="T4790" s="2" t="str">
        <f>IF(WEEKDAY('Transaction Data'!$A4790,2)&lt;6,"Weekday","Weekend")</f>
        <v>Weekend</v>
      </c>
    </row>
    <row r="4791" ht="15.75" customHeight="1">
      <c r="A4791" s="1">
        <v>45412.0</v>
      </c>
      <c r="B4791" s="2" t="s">
        <v>4511</v>
      </c>
      <c r="C4791" s="2" t="s">
        <v>47</v>
      </c>
      <c r="D4791" s="1">
        <v>37440.0</v>
      </c>
      <c r="E4791" s="2" t="s">
        <v>27</v>
      </c>
      <c r="F4791" s="2">
        <v>55.0</v>
      </c>
      <c r="G4791" s="2" t="s">
        <v>28</v>
      </c>
      <c r="H4791" s="2" t="s">
        <v>24</v>
      </c>
      <c r="I4791" s="2" t="s">
        <v>25</v>
      </c>
      <c r="J4791" s="2" t="str">
        <f t="array" ref="J4791">XLOOKUP('Transaction Data'!$G4791,Product_Code,Biscuit_Brand)</f>
        <v>Shortbread</v>
      </c>
      <c r="K4791" s="2">
        <f t="array" ref="K4791">XLOOKUP('Transaction Data'!$G4791,Product_Code,Cost)</f>
        <v>10</v>
      </c>
      <c r="L4791" s="2">
        <f t="array" ref="L4791">XLOOKUP('Transaction Data'!$G4791,Product_Code,Unit_Price)</f>
        <v>45</v>
      </c>
      <c r="M4791" s="3">
        <f>'Transaction Data'!$F4791*'Transaction Data'!$K4791</f>
        <v>550</v>
      </c>
      <c r="N4791" s="3">
        <f>'Transaction Data'!$F4791*'Transaction Data'!$L4791</f>
        <v>2475</v>
      </c>
      <c r="O4791" s="3">
        <f>'Transaction Data'!$N4791-'Transaction Data'!$M4791</f>
        <v>1925</v>
      </c>
      <c r="P4791" s="2">
        <f>DATEDIF('Transaction Data'!$D4791,'Transaction Data'!$A4791,"y")</f>
        <v>21</v>
      </c>
      <c r="Q4791" s="2" t="str">
        <f>FLOOR('Transaction Data'!$P4791,15)&amp;"-"&amp;FLOOR('Transaction Data'!$P4791,15)+14</f>
        <v>15-29</v>
      </c>
      <c r="R4791" s="2" t="str">
        <f>IF('Transaction Data'!$L4791&lt;=10,"Less Expensive","Expensive")</f>
        <v>Expensive</v>
      </c>
      <c r="S4791" s="4">
        <f>WEEKDAY('Transaction Data'!$A4791)</f>
        <v>3</v>
      </c>
      <c r="T4791" s="2" t="str">
        <f>IF(WEEKDAY('Transaction Data'!$A4791,2)&lt;6,"Weekday","Weekend")</f>
        <v>Weekday</v>
      </c>
    </row>
    <row r="4792" ht="15.75" customHeight="1">
      <c r="A4792" s="1">
        <v>45411.0</v>
      </c>
      <c r="B4792" s="2" t="s">
        <v>4512</v>
      </c>
      <c r="C4792" s="2" t="s">
        <v>54</v>
      </c>
      <c r="D4792" s="1">
        <v>16428.0</v>
      </c>
      <c r="E4792" s="2" t="s">
        <v>22</v>
      </c>
      <c r="F4792" s="2">
        <v>41.0</v>
      </c>
      <c r="G4792" s="2" t="s">
        <v>48</v>
      </c>
      <c r="H4792" s="2" t="s">
        <v>29</v>
      </c>
      <c r="I4792" s="2" t="s">
        <v>25</v>
      </c>
      <c r="J4792" s="2" t="str">
        <f t="array" ref="J4792">XLOOKUP('Transaction Data'!$G4792,Product_Code,Biscuit_Brand)</f>
        <v>Lemon Crisps</v>
      </c>
      <c r="K4792" s="2">
        <f t="array" ref="K4792">XLOOKUP('Transaction Data'!$G4792,Product_Code,Cost)</f>
        <v>7</v>
      </c>
      <c r="L4792" s="2">
        <f t="array" ref="L4792">XLOOKUP('Transaction Data'!$G4792,Product_Code,Unit_Price)</f>
        <v>9</v>
      </c>
      <c r="M4792" s="3">
        <f>'Transaction Data'!$F4792*'Transaction Data'!$K4792</f>
        <v>287</v>
      </c>
      <c r="N4792" s="3">
        <f>'Transaction Data'!$F4792*'Transaction Data'!$L4792</f>
        <v>369</v>
      </c>
      <c r="O4792" s="3">
        <f>'Transaction Data'!$N4792-'Transaction Data'!$M4792</f>
        <v>82</v>
      </c>
      <c r="P4792" s="2">
        <f>DATEDIF('Transaction Data'!$D4792,'Transaction Data'!$A4792,"y")</f>
        <v>79</v>
      </c>
      <c r="Q4792" s="2" t="str">
        <f>FLOOR('Transaction Data'!$P4792,15)&amp;"-"&amp;FLOOR('Transaction Data'!$P4792,15)+14</f>
        <v>75-89</v>
      </c>
      <c r="R4792" s="2" t="str">
        <f>IF('Transaction Data'!$L4792&lt;=10,"Less Expensive","Expensive")</f>
        <v>Less Expensive</v>
      </c>
      <c r="S4792" s="4">
        <f>WEEKDAY('Transaction Data'!$A4792)</f>
        <v>2</v>
      </c>
      <c r="T4792" s="2" t="str">
        <f>IF(WEEKDAY('Transaction Data'!$A4792,2)&lt;6,"Weekday","Weekend")</f>
        <v>Weekday</v>
      </c>
    </row>
    <row r="4793" ht="15.75" customHeight="1">
      <c r="A4793" s="1">
        <v>45380.0</v>
      </c>
      <c r="B4793" s="2" t="s">
        <v>4513</v>
      </c>
      <c r="C4793" s="2" t="s">
        <v>47</v>
      </c>
      <c r="D4793" s="1">
        <v>32925.0</v>
      </c>
      <c r="E4793" s="2" t="s">
        <v>27</v>
      </c>
      <c r="F4793" s="2">
        <v>57.0</v>
      </c>
      <c r="G4793" s="2" t="s">
        <v>33</v>
      </c>
      <c r="H4793" s="2" t="s">
        <v>34</v>
      </c>
      <c r="I4793" s="2" t="s">
        <v>25</v>
      </c>
      <c r="J4793" s="2" t="str">
        <f t="array" ref="J4793">XLOOKUP('Transaction Data'!$G4793,Product_Code,Biscuit_Brand)</f>
        <v>Caramel Biscuits</v>
      </c>
      <c r="K4793" s="2">
        <f t="array" ref="K4793">XLOOKUP('Transaction Data'!$G4793,Product_Code,Cost)</f>
        <v>18</v>
      </c>
      <c r="L4793" s="2">
        <f t="array" ref="L4793">XLOOKUP('Transaction Data'!$G4793,Product_Code,Unit_Price)</f>
        <v>22</v>
      </c>
      <c r="M4793" s="3">
        <f>'Transaction Data'!$F4793*'Transaction Data'!$K4793</f>
        <v>1026</v>
      </c>
      <c r="N4793" s="3">
        <f>'Transaction Data'!$F4793*'Transaction Data'!$L4793</f>
        <v>1254</v>
      </c>
      <c r="O4793" s="3">
        <f>'Transaction Data'!$N4793-'Transaction Data'!$M4793</f>
        <v>228</v>
      </c>
      <c r="P4793" s="2">
        <f>DATEDIF('Transaction Data'!$D4793,'Transaction Data'!$A4793,"y")</f>
        <v>34</v>
      </c>
      <c r="Q4793" s="2" t="str">
        <f>FLOOR('Transaction Data'!$P4793,15)&amp;"-"&amp;FLOOR('Transaction Data'!$P4793,15)+14</f>
        <v>30-44</v>
      </c>
      <c r="R4793" s="2" t="str">
        <f>IF('Transaction Data'!$L4793&lt;=10,"Less Expensive","Expensive")</f>
        <v>Expensive</v>
      </c>
      <c r="S4793" s="4">
        <f>WEEKDAY('Transaction Data'!$A4793)</f>
        <v>6</v>
      </c>
      <c r="T4793" s="2" t="str">
        <f>IF(WEEKDAY('Transaction Data'!$A4793,2)&lt;6,"Weekday","Weekend")</f>
        <v>Weekday</v>
      </c>
    </row>
    <row r="4794" ht="15.75" customHeight="1">
      <c r="A4794" s="1">
        <v>45443.0</v>
      </c>
      <c r="B4794" s="2" t="s">
        <v>4514</v>
      </c>
      <c r="C4794" s="2" t="s">
        <v>51</v>
      </c>
      <c r="D4794" s="1">
        <v>19744.0</v>
      </c>
      <c r="E4794" s="2" t="s">
        <v>22</v>
      </c>
      <c r="F4794" s="2">
        <v>339.0</v>
      </c>
      <c r="G4794" s="2" t="s">
        <v>28</v>
      </c>
      <c r="H4794" s="2" t="s">
        <v>24</v>
      </c>
      <c r="I4794" s="2" t="s">
        <v>25</v>
      </c>
      <c r="J4794" s="2" t="str">
        <f t="array" ref="J4794">XLOOKUP('Transaction Data'!$G4794,Product_Code,Biscuit_Brand)</f>
        <v>Shortbread</v>
      </c>
      <c r="K4794" s="2">
        <f t="array" ref="K4794">XLOOKUP('Transaction Data'!$G4794,Product_Code,Cost)</f>
        <v>10</v>
      </c>
      <c r="L4794" s="2">
        <f t="array" ref="L4794">XLOOKUP('Transaction Data'!$G4794,Product_Code,Unit_Price)</f>
        <v>45</v>
      </c>
      <c r="M4794" s="3">
        <f>'Transaction Data'!$F4794*'Transaction Data'!$K4794</f>
        <v>3390</v>
      </c>
      <c r="N4794" s="3">
        <f>'Transaction Data'!$F4794*'Transaction Data'!$L4794</f>
        <v>15255</v>
      </c>
      <c r="O4794" s="3">
        <f>'Transaction Data'!$N4794-'Transaction Data'!$M4794</f>
        <v>11865</v>
      </c>
      <c r="P4794" s="2">
        <f>DATEDIF('Transaction Data'!$D4794,'Transaction Data'!$A4794,"y")</f>
        <v>70</v>
      </c>
      <c r="Q4794" s="2" t="str">
        <f>FLOOR('Transaction Data'!$P4794,15)&amp;"-"&amp;FLOOR('Transaction Data'!$P4794,15)+14</f>
        <v>60-74</v>
      </c>
      <c r="R4794" s="2" t="str">
        <f>IF('Transaction Data'!$L4794&lt;=10,"Less Expensive","Expensive")</f>
        <v>Expensive</v>
      </c>
      <c r="S4794" s="4">
        <f>WEEKDAY('Transaction Data'!$A4794)</f>
        <v>6</v>
      </c>
      <c r="T4794" s="2" t="str">
        <f>IF(WEEKDAY('Transaction Data'!$A4794,2)&lt;6,"Weekday","Weekend")</f>
        <v>Weekday</v>
      </c>
    </row>
    <row r="4795" ht="15.75" customHeight="1">
      <c r="A4795" s="1">
        <v>45319.0</v>
      </c>
      <c r="B4795" s="2" t="s">
        <v>4515</v>
      </c>
      <c r="C4795" s="2" t="s">
        <v>41</v>
      </c>
      <c r="D4795" s="1">
        <v>34782.0</v>
      </c>
      <c r="E4795" s="2" t="s">
        <v>37</v>
      </c>
      <c r="F4795" s="2">
        <v>393.0</v>
      </c>
      <c r="G4795" s="2" t="s">
        <v>60</v>
      </c>
      <c r="H4795" s="2" t="s">
        <v>29</v>
      </c>
      <c r="I4795" s="2" t="s">
        <v>25</v>
      </c>
      <c r="J4795" s="2" t="str">
        <f t="array" ref="J4795">XLOOKUP('Transaction Data'!$G4795,Product_Code,Biscuit_Brand)</f>
        <v>Peanut Butter Bites</v>
      </c>
      <c r="K4795" s="2">
        <f t="array" ref="K4795">XLOOKUP('Transaction Data'!$G4795,Product_Code,Cost)</f>
        <v>5</v>
      </c>
      <c r="L4795" s="2">
        <f t="array" ref="L4795">XLOOKUP('Transaction Data'!$G4795,Product_Code,Unit_Price)</f>
        <v>7</v>
      </c>
      <c r="M4795" s="3">
        <f>'Transaction Data'!$F4795*'Transaction Data'!$K4795</f>
        <v>1965</v>
      </c>
      <c r="N4795" s="3">
        <f>'Transaction Data'!$F4795*'Transaction Data'!$L4795</f>
        <v>2751</v>
      </c>
      <c r="O4795" s="3">
        <f>'Transaction Data'!$N4795-'Transaction Data'!$M4795</f>
        <v>786</v>
      </c>
      <c r="P4795" s="2">
        <f>DATEDIF('Transaction Data'!$D4795,'Transaction Data'!$A4795,"y")</f>
        <v>28</v>
      </c>
      <c r="Q4795" s="2" t="str">
        <f>FLOOR('Transaction Data'!$P4795,15)&amp;"-"&amp;FLOOR('Transaction Data'!$P4795,15)+14</f>
        <v>15-29</v>
      </c>
      <c r="R4795" s="2" t="str">
        <f>IF('Transaction Data'!$L4795&lt;=10,"Less Expensive","Expensive")</f>
        <v>Less Expensive</v>
      </c>
      <c r="S4795" s="4">
        <f>WEEKDAY('Transaction Data'!$A4795)</f>
        <v>1</v>
      </c>
      <c r="T4795" s="2" t="str">
        <f>IF(WEEKDAY('Transaction Data'!$A4795,2)&lt;6,"Weekday","Weekend")</f>
        <v>Weekend</v>
      </c>
    </row>
    <row r="4796" ht="15.75" customHeight="1">
      <c r="A4796" s="1">
        <v>45487.0</v>
      </c>
      <c r="B4796" s="2" t="s">
        <v>4516</v>
      </c>
      <c r="C4796" s="2" t="s">
        <v>21</v>
      </c>
      <c r="D4796" s="1">
        <v>36621.0</v>
      </c>
      <c r="E4796" s="2" t="s">
        <v>37</v>
      </c>
      <c r="F4796" s="2">
        <v>451.0</v>
      </c>
      <c r="G4796" s="2" t="s">
        <v>55</v>
      </c>
      <c r="H4796" s="2" t="s">
        <v>34</v>
      </c>
      <c r="I4796" s="2" t="s">
        <v>25</v>
      </c>
      <c r="J4796" s="2" t="str">
        <f t="array" ref="J4796">XLOOKUP('Transaction Data'!$G4796,Product_Code,Biscuit_Brand)</f>
        <v>Vanilla Wafers</v>
      </c>
      <c r="K4796" s="2">
        <f t="array" ref="K4796">XLOOKUP('Transaction Data'!$G4796,Product_Code,Cost)</f>
        <v>18</v>
      </c>
      <c r="L4796" s="2">
        <f t="array" ref="L4796">XLOOKUP('Transaction Data'!$G4796,Product_Code,Unit_Price)</f>
        <v>36</v>
      </c>
      <c r="M4796" s="3">
        <f>'Transaction Data'!$F4796*'Transaction Data'!$K4796</f>
        <v>8118</v>
      </c>
      <c r="N4796" s="3">
        <f>'Transaction Data'!$F4796*'Transaction Data'!$L4796</f>
        <v>16236</v>
      </c>
      <c r="O4796" s="3">
        <f>'Transaction Data'!$N4796-'Transaction Data'!$M4796</f>
        <v>8118</v>
      </c>
      <c r="P4796" s="2">
        <f>DATEDIF('Transaction Data'!$D4796,'Transaction Data'!$A4796,"y")</f>
        <v>24</v>
      </c>
      <c r="Q4796" s="2" t="str">
        <f>FLOOR('Transaction Data'!$P4796,15)&amp;"-"&amp;FLOOR('Transaction Data'!$P4796,15)+14</f>
        <v>15-29</v>
      </c>
      <c r="R4796" s="2" t="str">
        <f>IF('Transaction Data'!$L4796&lt;=10,"Less Expensive","Expensive")</f>
        <v>Expensive</v>
      </c>
      <c r="S4796" s="4">
        <f>WEEKDAY('Transaction Data'!$A4796)</f>
        <v>1</v>
      </c>
      <c r="T4796" s="2" t="str">
        <f>IF(WEEKDAY('Transaction Data'!$A4796,2)&lt;6,"Weekday","Weekend")</f>
        <v>Weekend</v>
      </c>
    </row>
    <row r="4797" ht="15.75" customHeight="1">
      <c r="A4797" s="1">
        <v>45302.0</v>
      </c>
      <c r="B4797" s="2" t="s">
        <v>4517</v>
      </c>
      <c r="C4797" s="2" t="s">
        <v>47</v>
      </c>
      <c r="D4797" s="1">
        <v>30720.0</v>
      </c>
      <c r="E4797" s="2" t="s">
        <v>63</v>
      </c>
      <c r="F4797" s="2">
        <v>181.0</v>
      </c>
      <c r="G4797" s="2" t="s">
        <v>57</v>
      </c>
      <c r="H4797" s="2" t="s">
        <v>24</v>
      </c>
      <c r="I4797" s="2" t="s">
        <v>25</v>
      </c>
      <c r="J4797" s="2" t="str">
        <f t="array" ref="J4797">XLOOKUP('Transaction Data'!$G4797,Product_Code,Biscuit_Brand)</f>
        <v>Oatmeal Cookies</v>
      </c>
      <c r="K4797" s="2">
        <f t="array" ref="K4797">XLOOKUP('Transaction Data'!$G4797,Product_Code,Cost)</f>
        <v>19</v>
      </c>
      <c r="L4797" s="2">
        <f t="array" ref="L4797">XLOOKUP('Transaction Data'!$G4797,Product_Code,Unit_Price)</f>
        <v>23</v>
      </c>
      <c r="M4797" s="3">
        <f>'Transaction Data'!$F4797*'Transaction Data'!$K4797</f>
        <v>3439</v>
      </c>
      <c r="N4797" s="3">
        <f>'Transaction Data'!$F4797*'Transaction Data'!$L4797</f>
        <v>4163</v>
      </c>
      <c r="O4797" s="3">
        <f>'Transaction Data'!$N4797-'Transaction Data'!$M4797</f>
        <v>724</v>
      </c>
      <c r="P4797" s="2">
        <f>DATEDIF('Transaction Data'!$D4797,'Transaction Data'!$A4797,"y")</f>
        <v>39</v>
      </c>
      <c r="Q4797" s="2" t="str">
        <f>FLOOR('Transaction Data'!$P4797,15)&amp;"-"&amp;FLOOR('Transaction Data'!$P4797,15)+14</f>
        <v>30-44</v>
      </c>
      <c r="R4797" s="2" t="str">
        <f>IF('Transaction Data'!$L4797&lt;=10,"Less Expensive","Expensive")</f>
        <v>Expensive</v>
      </c>
      <c r="S4797" s="4">
        <f>WEEKDAY('Transaction Data'!$A4797)</f>
        <v>5</v>
      </c>
      <c r="T4797" s="2" t="str">
        <f>IF(WEEKDAY('Transaction Data'!$A4797,2)&lt;6,"Weekday","Weekend")</f>
        <v>Weekday</v>
      </c>
    </row>
    <row r="4798" ht="15.75" customHeight="1">
      <c r="A4798" s="1">
        <v>45405.0</v>
      </c>
      <c r="B4798" s="2" t="s">
        <v>4518</v>
      </c>
      <c r="C4798" s="2" t="s">
        <v>69</v>
      </c>
      <c r="D4798" s="1">
        <v>31203.0</v>
      </c>
      <c r="E4798" s="2" t="s">
        <v>63</v>
      </c>
      <c r="F4798" s="2">
        <v>443.0</v>
      </c>
      <c r="G4798" s="2" t="s">
        <v>28</v>
      </c>
      <c r="H4798" s="2" t="s">
        <v>29</v>
      </c>
      <c r="I4798" s="2" t="s">
        <v>25</v>
      </c>
      <c r="J4798" s="2" t="str">
        <f t="array" ref="J4798">XLOOKUP('Transaction Data'!$G4798,Product_Code,Biscuit_Brand)</f>
        <v>Shortbread</v>
      </c>
      <c r="K4798" s="2">
        <f t="array" ref="K4798">XLOOKUP('Transaction Data'!$G4798,Product_Code,Cost)</f>
        <v>10</v>
      </c>
      <c r="L4798" s="2">
        <f t="array" ref="L4798">XLOOKUP('Transaction Data'!$G4798,Product_Code,Unit_Price)</f>
        <v>45</v>
      </c>
      <c r="M4798" s="3">
        <f>'Transaction Data'!$F4798*'Transaction Data'!$K4798</f>
        <v>4430</v>
      </c>
      <c r="N4798" s="3">
        <f>'Transaction Data'!$F4798*'Transaction Data'!$L4798</f>
        <v>19935</v>
      </c>
      <c r="O4798" s="3">
        <f>'Transaction Data'!$N4798-'Transaction Data'!$M4798</f>
        <v>15505</v>
      </c>
      <c r="P4798" s="2">
        <f>DATEDIF('Transaction Data'!$D4798,'Transaction Data'!$A4798,"y")</f>
        <v>38</v>
      </c>
      <c r="Q4798" s="2" t="str">
        <f>FLOOR('Transaction Data'!$P4798,15)&amp;"-"&amp;FLOOR('Transaction Data'!$P4798,15)+14</f>
        <v>30-44</v>
      </c>
      <c r="R4798" s="2" t="str">
        <f>IF('Transaction Data'!$L4798&lt;=10,"Less Expensive","Expensive")</f>
        <v>Expensive</v>
      </c>
      <c r="S4798" s="4">
        <f>WEEKDAY('Transaction Data'!$A4798)</f>
        <v>3</v>
      </c>
      <c r="T4798" s="2" t="str">
        <f>IF(WEEKDAY('Transaction Data'!$A4798,2)&lt;6,"Weekday","Weekend")</f>
        <v>Weekday</v>
      </c>
    </row>
    <row r="4799" ht="15.75" customHeight="1">
      <c r="A4799" s="1">
        <v>45466.0</v>
      </c>
      <c r="B4799" s="2" t="s">
        <v>4519</v>
      </c>
      <c r="C4799" s="2" t="s">
        <v>78</v>
      </c>
      <c r="D4799" s="1">
        <v>19245.0</v>
      </c>
      <c r="E4799" s="2" t="s">
        <v>37</v>
      </c>
      <c r="F4799" s="2">
        <v>261.0</v>
      </c>
      <c r="G4799" s="2" t="s">
        <v>57</v>
      </c>
      <c r="H4799" s="2" t="s">
        <v>34</v>
      </c>
      <c r="I4799" s="2" t="s">
        <v>25</v>
      </c>
      <c r="J4799" s="2" t="str">
        <f t="array" ref="J4799">XLOOKUP('Transaction Data'!$G4799,Product_Code,Biscuit_Brand)</f>
        <v>Oatmeal Cookies</v>
      </c>
      <c r="K4799" s="2">
        <f t="array" ref="K4799">XLOOKUP('Transaction Data'!$G4799,Product_Code,Cost)</f>
        <v>19</v>
      </c>
      <c r="L4799" s="2">
        <f t="array" ref="L4799">XLOOKUP('Transaction Data'!$G4799,Product_Code,Unit_Price)</f>
        <v>23</v>
      </c>
      <c r="M4799" s="3">
        <f>'Transaction Data'!$F4799*'Transaction Data'!$K4799</f>
        <v>4959</v>
      </c>
      <c r="N4799" s="3">
        <f>'Transaction Data'!$F4799*'Transaction Data'!$L4799</f>
        <v>6003</v>
      </c>
      <c r="O4799" s="3">
        <f>'Transaction Data'!$N4799-'Transaction Data'!$M4799</f>
        <v>1044</v>
      </c>
      <c r="P4799" s="2">
        <f>DATEDIF('Transaction Data'!$D4799,'Transaction Data'!$A4799,"y")</f>
        <v>71</v>
      </c>
      <c r="Q4799" s="2" t="str">
        <f>FLOOR('Transaction Data'!$P4799,15)&amp;"-"&amp;FLOOR('Transaction Data'!$P4799,15)+14</f>
        <v>60-74</v>
      </c>
      <c r="R4799" s="2" t="str">
        <f>IF('Transaction Data'!$L4799&lt;=10,"Less Expensive","Expensive")</f>
        <v>Expensive</v>
      </c>
      <c r="S4799" s="4">
        <f>WEEKDAY('Transaction Data'!$A4799)</f>
        <v>1</v>
      </c>
      <c r="T4799" s="2" t="str">
        <f>IF(WEEKDAY('Transaction Data'!$A4799,2)&lt;6,"Weekday","Weekend")</f>
        <v>Weekend</v>
      </c>
    </row>
    <row r="4800" ht="15.75" customHeight="1">
      <c r="A4800" s="1">
        <v>45436.0</v>
      </c>
      <c r="B4800" s="2" t="s">
        <v>4520</v>
      </c>
      <c r="C4800" s="2" t="s">
        <v>54</v>
      </c>
      <c r="D4800" s="1">
        <v>33106.0</v>
      </c>
      <c r="E4800" s="2" t="s">
        <v>63</v>
      </c>
      <c r="F4800" s="2">
        <v>148.0</v>
      </c>
      <c r="G4800" s="2" t="s">
        <v>61</v>
      </c>
      <c r="H4800" s="2" t="s">
        <v>24</v>
      </c>
      <c r="I4800" s="2" t="s">
        <v>25</v>
      </c>
      <c r="J4800" s="2" t="str">
        <f t="array" ref="J4800">XLOOKUP('Transaction Data'!$G4800,Product_Code,Biscuit_Brand)</f>
        <v>Choco Delight</v>
      </c>
      <c r="K4800" s="2">
        <f t="array" ref="K4800">XLOOKUP('Transaction Data'!$G4800,Product_Code,Cost)</f>
        <v>3</v>
      </c>
      <c r="L4800" s="2">
        <f t="array" ref="L4800">XLOOKUP('Transaction Data'!$G4800,Product_Code,Unit_Price)</f>
        <v>5</v>
      </c>
      <c r="M4800" s="3">
        <f>'Transaction Data'!$F4800*'Transaction Data'!$K4800</f>
        <v>444</v>
      </c>
      <c r="N4800" s="3">
        <f>'Transaction Data'!$F4800*'Transaction Data'!$L4800</f>
        <v>740</v>
      </c>
      <c r="O4800" s="3">
        <f>'Transaction Data'!$N4800-'Transaction Data'!$M4800</f>
        <v>296</v>
      </c>
      <c r="P4800" s="2">
        <f>DATEDIF('Transaction Data'!$D4800,'Transaction Data'!$A4800,"y")</f>
        <v>33</v>
      </c>
      <c r="Q4800" s="2" t="str">
        <f>FLOOR('Transaction Data'!$P4800,15)&amp;"-"&amp;FLOOR('Transaction Data'!$P4800,15)+14</f>
        <v>30-44</v>
      </c>
      <c r="R4800" s="2" t="str">
        <f>IF('Transaction Data'!$L4800&lt;=10,"Less Expensive","Expensive")</f>
        <v>Less Expensive</v>
      </c>
      <c r="S4800" s="4">
        <f>WEEKDAY('Transaction Data'!$A4800)</f>
        <v>6</v>
      </c>
      <c r="T4800" s="2" t="str">
        <f>IF(WEEKDAY('Transaction Data'!$A4800,2)&lt;6,"Weekday","Weekend")</f>
        <v>Weekday</v>
      </c>
    </row>
    <row r="4801" ht="15.75" customHeight="1">
      <c r="A4801" s="1">
        <v>45380.0</v>
      </c>
      <c r="B4801" s="2" t="s">
        <v>4521</v>
      </c>
      <c r="C4801" s="2" t="s">
        <v>54</v>
      </c>
      <c r="D4801" s="1">
        <v>22333.0</v>
      </c>
      <c r="E4801" s="2" t="s">
        <v>63</v>
      </c>
      <c r="F4801" s="2">
        <v>445.0</v>
      </c>
      <c r="G4801" s="2" t="s">
        <v>44</v>
      </c>
      <c r="H4801" s="2" t="s">
        <v>29</v>
      </c>
      <c r="I4801" s="2" t="s">
        <v>25</v>
      </c>
      <c r="J4801" s="2" t="str">
        <f t="array" ref="J4801">XLOOKUP('Transaction Data'!$G4801,Product_Code,Biscuit_Brand)</f>
        <v>Butter Crunch</v>
      </c>
      <c r="K4801" s="2">
        <f t="array" ref="K4801">XLOOKUP('Transaction Data'!$G4801,Product_Code,Cost)</f>
        <v>10</v>
      </c>
      <c r="L4801" s="2">
        <f t="array" ref="L4801">XLOOKUP('Transaction Data'!$G4801,Product_Code,Unit_Price)</f>
        <v>11</v>
      </c>
      <c r="M4801" s="3">
        <f>'Transaction Data'!$F4801*'Transaction Data'!$K4801</f>
        <v>4450</v>
      </c>
      <c r="N4801" s="3">
        <f>'Transaction Data'!$F4801*'Transaction Data'!$L4801</f>
        <v>4895</v>
      </c>
      <c r="O4801" s="3">
        <f>'Transaction Data'!$N4801-'Transaction Data'!$M4801</f>
        <v>445</v>
      </c>
      <c r="P4801" s="2">
        <f>DATEDIF('Transaction Data'!$D4801,'Transaction Data'!$A4801,"y")</f>
        <v>63</v>
      </c>
      <c r="Q4801" s="2" t="str">
        <f>FLOOR('Transaction Data'!$P4801,15)&amp;"-"&amp;FLOOR('Transaction Data'!$P4801,15)+14</f>
        <v>60-74</v>
      </c>
      <c r="R4801" s="2" t="str">
        <f>IF('Transaction Data'!$L4801&lt;=10,"Less Expensive","Expensive")</f>
        <v>Expensive</v>
      </c>
      <c r="S4801" s="4">
        <f>WEEKDAY('Transaction Data'!$A4801)</f>
        <v>6</v>
      </c>
      <c r="T4801" s="2" t="str">
        <f>IF(WEEKDAY('Transaction Data'!$A4801,2)&lt;6,"Weekday","Weekend")</f>
        <v>Weekday</v>
      </c>
    </row>
    <row r="4802" ht="15.75" customHeight="1">
      <c r="A4802" s="1">
        <v>45319.0</v>
      </c>
      <c r="B4802" s="2" t="s">
        <v>4522</v>
      </c>
      <c r="C4802" s="2" t="s">
        <v>41</v>
      </c>
      <c r="D4802" s="1">
        <v>17746.0</v>
      </c>
      <c r="E4802" s="2" t="s">
        <v>63</v>
      </c>
      <c r="F4802" s="2">
        <v>308.0</v>
      </c>
      <c r="G4802" s="2" t="s">
        <v>60</v>
      </c>
      <c r="H4802" s="2" t="s">
        <v>34</v>
      </c>
      <c r="I4802" s="2" t="s">
        <v>25</v>
      </c>
      <c r="J4802" s="2" t="str">
        <f t="array" ref="J4802">XLOOKUP('Transaction Data'!$G4802,Product_Code,Biscuit_Brand)</f>
        <v>Peanut Butter Bites</v>
      </c>
      <c r="K4802" s="2">
        <f t="array" ref="K4802">XLOOKUP('Transaction Data'!$G4802,Product_Code,Cost)</f>
        <v>5</v>
      </c>
      <c r="L4802" s="2">
        <f t="array" ref="L4802">XLOOKUP('Transaction Data'!$G4802,Product_Code,Unit_Price)</f>
        <v>7</v>
      </c>
      <c r="M4802" s="3">
        <f>'Transaction Data'!$F4802*'Transaction Data'!$K4802</f>
        <v>1540</v>
      </c>
      <c r="N4802" s="3">
        <f>'Transaction Data'!$F4802*'Transaction Data'!$L4802</f>
        <v>2156</v>
      </c>
      <c r="O4802" s="3">
        <f>'Transaction Data'!$N4802-'Transaction Data'!$M4802</f>
        <v>616</v>
      </c>
      <c r="P4802" s="2">
        <f>DATEDIF('Transaction Data'!$D4802,'Transaction Data'!$A4802,"y")</f>
        <v>75</v>
      </c>
      <c r="Q4802" s="2" t="str">
        <f>FLOOR('Transaction Data'!$P4802,15)&amp;"-"&amp;FLOOR('Transaction Data'!$P4802,15)+14</f>
        <v>75-89</v>
      </c>
      <c r="R4802" s="2" t="str">
        <f>IF('Transaction Data'!$L4802&lt;=10,"Less Expensive","Expensive")</f>
        <v>Less Expensive</v>
      </c>
      <c r="S4802" s="4">
        <f>WEEKDAY('Transaction Data'!$A4802)</f>
        <v>1</v>
      </c>
      <c r="T4802" s="2" t="str">
        <f>IF(WEEKDAY('Transaction Data'!$A4802,2)&lt;6,"Weekday","Weekend")</f>
        <v>Weekend</v>
      </c>
    </row>
    <row r="4803" ht="15.75" customHeight="1">
      <c r="A4803" s="1">
        <v>45398.0</v>
      </c>
      <c r="B4803" s="2" t="s">
        <v>1239</v>
      </c>
      <c r="C4803" s="2" t="s">
        <v>51</v>
      </c>
      <c r="D4803" s="1">
        <v>35825.0</v>
      </c>
      <c r="E4803" s="2" t="s">
        <v>37</v>
      </c>
      <c r="F4803" s="2">
        <v>13.0</v>
      </c>
      <c r="G4803" s="2" t="s">
        <v>55</v>
      </c>
      <c r="H4803" s="2" t="s">
        <v>24</v>
      </c>
      <c r="I4803" s="2" t="s">
        <v>25</v>
      </c>
      <c r="J4803" s="2" t="str">
        <f t="array" ref="J4803">XLOOKUP('Transaction Data'!$G4803,Product_Code,Biscuit_Brand)</f>
        <v>Vanilla Wafers</v>
      </c>
      <c r="K4803" s="2">
        <f t="array" ref="K4803">XLOOKUP('Transaction Data'!$G4803,Product_Code,Cost)</f>
        <v>18</v>
      </c>
      <c r="L4803" s="2">
        <f t="array" ref="L4803">XLOOKUP('Transaction Data'!$G4803,Product_Code,Unit_Price)</f>
        <v>36</v>
      </c>
      <c r="M4803" s="3">
        <f>'Transaction Data'!$F4803*'Transaction Data'!$K4803</f>
        <v>234</v>
      </c>
      <c r="N4803" s="3">
        <f>'Transaction Data'!$F4803*'Transaction Data'!$L4803</f>
        <v>468</v>
      </c>
      <c r="O4803" s="3">
        <f>'Transaction Data'!$N4803-'Transaction Data'!$M4803</f>
        <v>234</v>
      </c>
      <c r="P4803" s="2">
        <f>DATEDIF('Transaction Data'!$D4803,'Transaction Data'!$A4803,"y")</f>
        <v>26</v>
      </c>
      <c r="Q4803" s="2" t="str">
        <f>FLOOR('Transaction Data'!$P4803,15)&amp;"-"&amp;FLOOR('Transaction Data'!$P4803,15)+14</f>
        <v>15-29</v>
      </c>
      <c r="R4803" s="2" t="str">
        <f>IF('Transaction Data'!$L4803&lt;=10,"Less Expensive","Expensive")</f>
        <v>Expensive</v>
      </c>
      <c r="S4803" s="4">
        <f>WEEKDAY('Transaction Data'!$A4803)</f>
        <v>3</v>
      </c>
      <c r="T4803" s="2" t="str">
        <f>IF(WEEKDAY('Transaction Data'!$A4803,2)&lt;6,"Weekday","Weekend")</f>
        <v>Weekday</v>
      </c>
    </row>
    <row r="4804" ht="15.75" customHeight="1">
      <c r="A4804" s="1">
        <v>45419.0</v>
      </c>
      <c r="B4804" s="2" t="s">
        <v>4523</v>
      </c>
      <c r="C4804" s="2" t="s">
        <v>72</v>
      </c>
      <c r="D4804" s="1">
        <v>17498.0</v>
      </c>
      <c r="E4804" s="2" t="s">
        <v>22</v>
      </c>
      <c r="F4804" s="2">
        <v>73.0</v>
      </c>
      <c r="G4804" s="2" t="s">
        <v>44</v>
      </c>
      <c r="H4804" s="2" t="s">
        <v>29</v>
      </c>
      <c r="I4804" s="2" t="s">
        <v>25</v>
      </c>
      <c r="J4804" s="2" t="str">
        <f t="array" ref="J4804">XLOOKUP('Transaction Data'!$G4804,Product_Code,Biscuit_Brand)</f>
        <v>Butter Crunch</v>
      </c>
      <c r="K4804" s="2">
        <f t="array" ref="K4804">XLOOKUP('Transaction Data'!$G4804,Product_Code,Cost)</f>
        <v>10</v>
      </c>
      <c r="L4804" s="2">
        <f t="array" ref="L4804">XLOOKUP('Transaction Data'!$G4804,Product_Code,Unit_Price)</f>
        <v>11</v>
      </c>
      <c r="M4804" s="3">
        <f>'Transaction Data'!$F4804*'Transaction Data'!$K4804</f>
        <v>730</v>
      </c>
      <c r="N4804" s="3">
        <f>'Transaction Data'!$F4804*'Transaction Data'!$L4804</f>
        <v>803</v>
      </c>
      <c r="O4804" s="3">
        <f>'Transaction Data'!$N4804-'Transaction Data'!$M4804</f>
        <v>73</v>
      </c>
      <c r="P4804" s="2">
        <f>DATEDIF('Transaction Data'!$D4804,'Transaction Data'!$A4804,"y")</f>
        <v>76</v>
      </c>
      <c r="Q4804" s="2" t="str">
        <f>FLOOR('Transaction Data'!$P4804,15)&amp;"-"&amp;FLOOR('Transaction Data'!$P4804,15)+14</f>
        <v>75-89</v>
      </c>
      <c r="R4804" s="2" t="str">
        <f>IF('Transaction Data'!$L4804&lt;=10,"Less Expensive","Expensive")</f>
        <v>Expensive</v>
      </c>
      <c r="S4804" s="4">
        <f>WEEKDAY('Transaction Data'!$A4804)</f>
        <v>3</v>
      </c>
      <c r="T4804" s="2" t="str">
        <f>IF(WEEKDAY('Transaction Data'!$A4804,2)&lt;6,"Weekday","Weekend")</f>
        <v>Weekday</v>
      </c>
    </row>
    <row r="4805" ht="15.75" customHeight="1">
      <c r="A4805" s="1">
        <v>45394.0</v>
      </c>
      <c r="B4805" s="2" t="s">
        <v>1170</v>
      </c>
      <c r="C4805" s="2" t="s">
        <v>41</v>
      </c>
      <c r="D4805" s="1">
        <v>22375.0</v>
      </c>
      <c r="E4805" s="2" t="s">
        <v>37</v>
      </c>
      <c r="F4805" s="2">
        <v>385.0</v>
      </c>
      <c r="G4805" s="2" t="s">
        <v>48</v>
      </c>
      <c r="H4805" s="2" t="s">
        <v>34</v>
      </c>
      <c r="I4805" s="2" t="s">
        <v>25</v>
      </c>
      <c r="J4805" s="2" t="str">
        <f t="array" ref="J4805">XLOOKUP('Transaction Data'!$G4805,Product_Code,Biscuit_Brand)</f>
        <v>Lemon Crisps</v>
      </c>
      <c r="K4805" s="2">
        <f t="array" ref="K4805">XLOOKUP('Transaction Data'!$G4805,Product_Code,Cost)</f>
        <v>7</v>
      </c>
      <c r="L4805" s="2">
        <f t="array" ref="L4805">XLOOKUP('Transaction Data'!$G4805,Product_Code,Unit_Price)</f>
        <v>9</v>
      </c>
      <c r="M4805" s="3">
        <f>'Transaction Data'!$F4805*'Transaction Data'!$K4805</f>
        <v>2695</v>
      </c>
      <c r="N4805" s="3">
        <f>'Transaction Data'!$F4805*'Transaction Data'!$L4805</f>
        <v>3465</v>
      </c>
      <c r="O4805" s="3">
        <f>'Transaction Data'!$N4805-'Transaction Data'!$M4805</f>
        <v>770</v>
      </c>
      <c r="P4805" s="2">
        <f>DATEDIF('Transaction Data'!$D4805,'Transaction Data'!$A4805,"y")</f>
        <v>63</v>
      </c>
      <c r="Q4805" s="2" t="str">
        <f>FLOOR('Transaction Data'!$P4805,15)&amp;"-"&amp;FLOOR('Transaction Data'!$P4805,15)+14</f>
        <v>60-74</v>
      </c>
      <c r="R4805" s="2" t="str">
        <f>IF('Transaction Data'!$L4805&lt;=10,"Less Expensive","Expensive")</f>
        <v>Less Expensive</v>
      </c>
      <c r="S4805" s="4">
        <f>WEEKDAY('Transaction Data'!$A4805)</f>
        <v>6</v>
      </c>
      <c r="T4805" s="2" t="str">
        <f>IF(WEEKDAY('Transaction Data'!$A4805,2)&lt;6,"Weekday","Weekend")</f>
        <v>Weekday</v>
      </c>
    </row>
    <row r="4806" ht="15.75" customHeight="1">
      <c r="A4806" s="1">
        <v>45320.0</v>
      </c>
      <c r="B4806" s="2" t="s">
        <v>4524</v>
      </c>
      <c r="C4806" s="2" t="s">
        <v>32</v>
      </c>
      <c r="D4806" s="1">
        <v>32655.0</v>
      </c>
      <c r="E4806" s="2" t="s">
        <v>63</v>
      </c>
      <c r="F4806" s="2">
        <v>27.0</v>
      </c>
      <c r="G4806" s="2" t="s">
        <v>61</v>
      </c>
      <c r="H4806" s="2" t="s">
        <v>24</v>
      </c>
      <c r="I4806" s="2" t="s">
        <v>25</v>
      </c>
      <c r="J4806" s="2" t="str">
        <f t="array" ref="J4806">XLOOKUP('Transaction Data'!$G4806,Product_Code,Biscuit_Brand)</f>
        <v>Choco Delight</v>
      </c>
      <c r="K4806" s="2">
        <f t="array" ref="K4806">XLOOKUP('Transaction Data'!$G4806,Product_Code,Cost)</f>
        <v>3</v>
      </c>
      <c r="L4806" s="2">
        <f t="array" ref="L4806">XLOOKUP('Transaction Data'!$G4806,Product_Code,Unit_Price)</f>
        <v>5</v>
      </c>
      <c r="M4806" s="3">
        <f>'Transaction Data'!$F4806*'Transaction Data'!$K4806</f>
        <v>81</v>
      </c>
      <c r="N4806" s="3">
        <f>'Transaction Data'!$F4806*'Transaction Data'!$L4806</f>
        <v>135</v>
      </c>
      <c r="O4806" s="3">
        <f>'Transaction Data'!$N4806-'Transaction Data'!$M4806</f>
        <v>54</v>
      </c>
      <c r="P4806" s="2">
        <f>DATEDIF('Transaction Data'!$D4806,'Transaction Data'!$A4806,"y")</f>
        <v>34</v>
      </c>
      <c r="Q4806" s="2" t="str">
        <f>FLOOR('Transaction Data'!$P4806,15)&amp;"-"&amp;FLOOR('Transaction Data'!$P4806,15)+14</f>
        <v>30-44</v>
      </c>
      <c r="R4806" s="2" t="str">
        <f>IF('Transaction Data'!$L4806&lt;=10,"Less Expensive","Expensive")</f>
        <v>Less Expensive</v>
      </c>
      <c r="S4806" s="4">
        <f>WEEKDAY('Transaction Data'!$A4806)</f>
        <v>2</v>
      </c>
      <c r="T4806" s="2" t="str">
        <f>IF(WEEKDAY('Transaction Data'!$A4806,2)&lt;6,"Weekday","Weekend")</f>
        <v>Weekday</v>
      </c>
    </row>
    <row r="4807" ht="15.75" customHeight="1">
      <c r="A4807" s="1">
        <v>45405.0</v>
      </c>
      <c r="B4807" s="2" t="s">
        <v>4525</v>
      </c>
      <c r="C4807" s="2" t="s">
        <v>32</v>
      </c>
      <c r="D4807" s="1">
        <v>17591.0</v>
      </c>
      <c r="E4807" s="2" t="s">
        <v>27</v>
      </c>
      <c r="F4807" s="2">
        <v>55.0</v>
      </c>
      <c r="G4807" s="2" t="s">
        <v>33</v>
      </c>
      <c r="H4807" s="2" t="s">
        <v>29</v>
      </c>
      <c r="I4807" s="2" t="s">
        <v>30</v>
      </c>
      <c r="J4807" s="2" t="str">
        <f t="array" ref="J4807">XLOOKUP('Transaction Data'!$G4807,Product_Code,Biscuit_Brand)</f>
        <v>Caramel Biscuits</v>
      </c>
      <c r="K4807" s="2">
        <f t="array" ref="K4807">XLOOKUP('Transaction Data'!$G4807,Product_Code,Cost)</f>
        <v>18</v>
      </c>
      <c r="L4807" s="2">
        <f t="array" ref="L4807">XLOOKUP('Transaction Data'!$G4807,Product_Code,Unit_Price)</f>
        <v>22</v>
      </c>
      <c r="M4807" s="3">
        <f>'Transaction Data'!$F4807*'Transaction Data'!$K4807</f>
        <v>990</v>
      </c>
      <c r="N4807" s="3">
        <f>'Transaction Data'!$F4807*'Transaction Data'!$L4807</f>
        <v>1210</v>
      </c>
      <c r="O4807" s="3">
        <f>'Transaction Data'!$N4807-'Transaction Data'!$M4807</f>
        <v>220</v>
      </c>
      <c r="P4807" s="2">
        <f>DATEDIF('Transaction Data'!$D4807,'Transaction Data'!$A4807,"y")</f>
        <v>76</v>
      </c>
      <c r="Q4807" s="2" t="str">
        <f>FLOOR('Transaction Data'!$P4807,15)&amp;"-"&amp;FLOOR('Transaction Data'!$P4807,15)+14</f>
        <v>75-89</v>
      </c>
      <c r="R4807" s="2" t="str">
        <f>IF('Transaction Data'!$L4807&lt;=10,"Less Expensive","Expensive")</f>
        <v>Expensive</v>
      </c>
      <c r="S4807" s="4">
        <f>WEEKDAY('Transaction Data'!$A4807)</f>
        <v>3</v>
      </c>
      <c r="T4807" s="2" t="str">
        <f>IF(WEEKDAY('Transaction Data'!$A4807,2)&lt;6,"Weekday","Weekend")</f>
        <v>Weekday</v>
      </c>
    </row>
    <row r="4808" ht="15.75" customHeight="1">
      <c r="A4808" s="1">
        <v>45389.0</v>
      </c>
      <c r="B4808" s="2" t="s">
        <v>1844</v>
      </c>
      <c r="C4808" s="2" t="s">
        <v>21</v>
      </c>
      <c r="D4808" s="1">
        <v>34817.0</v>
      </c>
      <c r="E4808" s="2" t="s">
        <v>27</v>
      </c>
      <c r="F4808" s="2">
        <v>33.0</v>
      </c>
      <c r="G4808" s="2" t="s">
        <v>38</v>
      </c>
      <c r="H4808" s="2" t="s">
        <v>34</v>
      </c>
      <c r="I4808" s="2" t="s">
        <v>25</v>
      </c>
      <c r="J4808" s="2" t="str">
        <f t="array" ref="J4808">XLOOKUP('Transaction Data'!$G4808,Product_Code,Biscuit_Brand)</f>
        <v>Ginger Snaps</v>
      </c>
      <c r="K4808" s="2">
        <f t="array" ref="K4808">XLOOKUP('Transaction Data'!$G4808,Product_Code,Cost)</f>
        <v>14</v>
      </c>
      <c r="L4808" s="2">
        <f t="array" ref="L4808">XLOOKUP('Transaction Data'!$G4808,Product_Code,Unit_Price)</f>
        <v>28</v>
      </c>
      <c r="M4808" s="3">
        <f>'Transaction Data'!$F4808*'Transaction Data'!$K4808</f>
        <v>462</v>
      </c>
      <c r="N4808" s="3">
        <f>'Transaction Data'!$F4808*'Transaction Data'!$L4808</f>
        <v>924</v>
      </c>
      <c r="O4808" s="3">
        <f>'Transaction Data'!$N4808-'Transaction Data'!$M4808</f>
        <v>462</v>
      </c>
      <c r="P4808" s="2">
        <f>DATEDIF('Transaction Data'!$D4808,'Transaction Data'!$A4808,"y")</f>
        <v>28</v>
      </c>
      <c r="Q4808" s="2" t="str">
        <f>FLOOR('Transaction Data'!$P4808,15)&amp;"-"&amp;FLOOR('Transaction Data'!$P4808,15)+14</f>
        <v>15-29</v>
      </c>
      <c r="R4808" s="2" t="str">
        <f>IF('Transaction Data'!$L4808&lt;=10,"Less Expensive","Expensive")</f>
        <v>Expensive</v>
      </c>
      <c r="S4808" s="4">
        <f>WEEKDAY('Transaction Data'!$A4808)</f>
        <v>1</v>
      </c>
      <c r="T4808" s="2" t="str">
        <f>IF(WEEKDAY('Transaction Data'!$A4808,2)&lt;6,"Weekday","Weekend")</f>
        <v>Weekend</v>
      </c>
    </row>
    <row r="4809" ht="15.75" customHeight="1">
      <c r="A4809" s="1">
        <v>45490.0</v>
      </c>
      <c r="B4809" s="2" t="s">
        <v>4526</v>
      </c>
      <c r="C4809" s="2" t="s">
        <v>69</v>
      </c>
      <c r="D4809" s="1">
        <v>28012.0</v>
      </c>
      <c r="E4809" s="2" t="s">
        <v>37</v>
      </c>
      <c r="F4809" s="2">
        <v>484.0</v>
      </c>
      <c r="G4809" s="2" t="s">
        <v>57</v>
      </c>
      <c r="H4809" s="2" t="s">
        <v>24</v>
      </c>
      <c r="I4809" s="2" t="s">
        <v>25</v>
      </c>
      <c r="J4809" s="2" t="str">
        <f t="array" ref="J4809">XLOOKUP('Transaction Data'!$G4809,Product_Code,Biscuit_Brand)</f>
        <v>Oatmeal Cookies</v>
      </c>
      <c r="K4809" s="2">
        <f t="array" ref="K4809">XLOOKUP('Transaction Data'!$G4809,Product_Code,Cost)</f>
        <v>19</v>
      </c>
      <c r="L4809" s="2">
        <f t="array" ref="L4809">XLOOKUP('Transaction Data'!$G4809,Product_Code,Unit_Price)</f>
        <v>23</v>
      </c>
      <c r="M4809" s="3">
        <f>'Transaction Data'!$F4809*'Transaction Data'!$K4809</f>
        <v>9196</v>
      </c>
      <c r="N4809" s="3">
        <f>'Transaction Data'!$F4809*'Transaction Data'!$L4809</f>
        <v>11132</v>
      </c>
      <c r="O4809" s="3">
        <f>'Transaction Data'!$N4809-'Transaction Data'!$M4809</f>
        <v>1936</v>
      </c>
      <c r="P4809" s="2">
        <f>DATEDIF('Transaction Data'!$D4809,'Transaction Data'!$A4809,"y")</f>
        <v>47</v>
      </c>
      <c r="Q4809" s="2" t="str">
        <f>FLOOR('Transaction Data'!$P4809,15)&amp;"-"&amp;FLOOR('Transaction Data'!$P4809,15)+14</f>
        <v>45-59</v>
      </c>
      <c r="R4809" s="2" t="str">
        <f>IF('Transaction Data'!$L4809&lt;=10,"Less Expensive","Expensive")</f>
        <v>Expensive</v>
      </c>
      <c r="S4809" s="4">
        <f>WEEKDAY('Transaction Data'!$A4809)</f>
        <v>4</v>
      </c>
      <c r="T4809" s="2" t="str">
        <f>IF(WEEKDAY('Transaction Data'!$A4809,2)&lt;6,"Weekday","Weekend")</f>
        <v>Weekday</v>
      </c>
    </row>
    <row r="4810" ht="15.75" customHeight="1">
      <c r="A4810" s="1">
        <v>45369.0</v>
      </c>
      <c r="B4810" s="2" t="s">
        <v>4527</v>
      </c>
      <c r="C4810" s="2" t="s">
        <v>78</v>
      </c>
      <c r="D4810" s="1">
        <v>37562.0</v>
      </c>
      <c r="E4810" s="2" t="s">
        <v>27</v>
      </c>
      <c r="F4810" s="2">
        <v>283.0</v>
      </c>
      <c r="G4810" s="2" t="s">
        <v>60</v>
      </c>
      <c r="H4810" s="2" t="s">
        <v>29</v>
      </c>
      <c r="I4810" s="2" t="s">
        <v>25</v>
      </c>
      <c r="J4810" s="2" t="str">
        <f t="array" ref="J4810">XLOOKUP('Transaction Data'!$G4810,Product_Code,Biscuit_Brand)</f>
        <v>Peanut Butter Bites</v>
      </c>
      <c r="K4810" s="2">
        <f t="array" ref="K4810">XLOOKUP('Transaction Data'!$G4810,Product_Code,Cost)</f>
        <v>5</v>
      </c>
      <c r="L4810" s="2">
        <f t="array" ref="L4810">XLOOKUP('Transaction Data'!$G4810,Product_Code,Unit_Price)</f>
        <v>7</v>
      </c>
      <c r="M4810" s="3">
        <f>'Transaction Data'!$F4810*'Transaction Data'!$K4810</f>
        <v>1415</v>
      </c>
      <c r="N4810" s="3">
        <f>'Transaction Data'!$F4810*'Transaction Data'!$L4810</f>
        <v>1981</v>
      </c>
      <c r="O4810" s="3">
        <f>'Transaction Data'!$N4810-'Transaction Data'!$M4810</f>
        <v>566</v>
      </c>
      <c r="P4810" s="2">
        <f>DATEDIF('Transaction Data'!$D4810,'Transaction Data'!$A4810,"y")</f>
        <v>21</v>
      </c>
      <c r="Q4810" s="2" t="str">
        <f>FLOOR('Transaction Data'!$P4810,15)&amp;"-"&amp;FLOOR('Transaction Data'!$P4810,15)+14</f>
        <v>15-29</v>
      </c>
      <c r="R4810" s="2" t="str">
        <f>IF('Transaction Data'!$L4810&lt;=10,"Less Expensive","Expensive")</f>
        <v>Less Expensive</v>
      </c>
      <c r="S4810" s="4">
        <f>WEEKDAY('Transaction Data'!$A4810)</f>
        <v>2</v>
      </c>
      <c r="T4810" s="2" t="str">
        <f>IF(WEEKDAY('Transaction Data'!$A4810,2)&lt;6,"Weekday","Weekend")</f>
        <v>Weekday</v>
      </c>
    </row>
    <row r="4811" ht="15.75" customHeight="1">
      <c r="A4811" s="1">
        <v>45315.0</v>
      </c>
      <c r="B4811" s="2" t="s">
        <v>4528</v>
      </c>
      <c r="C4811" s="2" t="s">
        <v>69</v>
      </c>
      <c r="D4811" s="1">
        <v>30831.0</v>
      </c>
      <c r="E4811" s="2" t="s">
        <v>22</v>
      </c>
      <c r="F4811" s="2">
        <v>358.0</v>
      </c>
      <c r="G4811" s="2" t="s">
        <v>48</v>
      </c>
      <c r="H4811" s="2" t="s">
        <v>34</v>
      </c>
      <c r="I4811" s="2" t="s">
        <v>25</v>
      </c>
      <c r="J4811" s="2" t="str">
        <f t="array" ref="J4811">XLOOKUP('Transaction Data'!$G4811,Product_Code,Biscuit_Brand)</f>
        <v>Lemon Crisps</v>
      </c>
      <c r="K4811" s="2">
        <f t="array" ref="K4811">XLOOKUP('Transaction Data'!$G4811,Product_Code,Cost)</f>
        <v>7</v>
      </c>
      <c r="L4811" s="2">
        <f t="array" ref="L4811">XLOOKUP('Transaction Data'!$G4811,Product_Code,Unit_Price)</f>
        <v>9</v>
      </c>
      <c r="M4811" s="3">
        <f>'Transaction Data'!$F4811*'Transaction Data'!$K4811</f>
        <v>2506</v>
      </c>
      <c r="N4811" s="3">
        <f>'Transaction Data'!$F4811*'Transaction Data'!$L4811</f>
        <v>3222</v>
      </c>
      <c r="O4811" s="3">
        <f>'Transaction Data'!$N4811-'Transaction Data'!$M4811</f>
        <v>716</v>
      </c>
      <c r="P4811" s="2">
        <f>DATEDIF('Transaction Data'!$D4811,'Transaction Data'!$A4811,"y")</f>
        <v>39</v>
      </c>
      <c r="Q4811" s="2" t="str">
        <f>FLOOR('Transaction Data'!$P4811,15)&amp;"-"&amp;FLOOR('Transaction Data'!$P4811,15)+14</f>
        <v>30-44</v>
      </c>
      <c r="R4811" s="2" t="str">
        <f>IF('Transaction Data'!$L4811&lt;=10,"Less Expensive","Expensive")</f>
        <v>Less Expensive</v>
      </c>
      <c r="S4811" s="4">
        <f>WEEKDAY('Transaction Data'!$A4811)</f>
        <v>4</v>
      </c>
      <c r="T4811" s="2" t="str">
        <f>IF(WEEKDAY('Transaction Data'!$A4811,2)&lt;6,"Weekday","Weekend")</f>
        <v>Weekday</v>
      </c>
    </row>
    <row r="4812" ht="15.75" customHeight="1">
      <c r="A4812" s="1">
        <v>45395.0</v>
      </c>
      <c r="B4812" s="2" t="s">
        <v>4529</v>
      </c>
      <c r="C4812" s="2" t="s">
        <v>65</v>
      </c>
      <c r="D4812" s="1">
        <v>30002.0</v>
      </c>
      <c r="E4812" s="2" t="s">
        <v>22</v>
      </c>
      <c r="F4812" s="2">
        <v>292.0</v>
      </c>
      <c r="G4812" s="2" t="s">
        <v>55</v>
      </c>
      <c r="H4812" s="2" t="s">
        <v>24</v>
      </c>
      <c r="I4812" s="2" t="s">
        <v>25</v>
      </c>
      <c r="J4812" s="2" t="str">
        <f t="array" ref="J4812">XLOOKUP('Transaction Data'!$G4812,Product_Code,Biscuit_Brand)</f>
        <v>Vanilla Wafers</v>
      </c>
      <c r="K4812" s="2">
        <f t="array" ref="K4812">XLOOKUP('Transaction Data'!$G4812,Product_Code,Cost)</f>
        <v>18</v>
      </c>
      <c r="L4812" s="2">
        <f t="array" ref="L4812">XLOOKUP('Transaction Data'!$G4812,Product_Code,Unit_Price)</f>
        <v>36</v>
      </c>
      <c r="M4812" s="3">
        <f>'Transaction Data'!$F4812*'Transaction Data'!$K4812</f>
        <v>5256</v>
      </c>
      <c r="N4812" s="3">
        <f>'Transaction Data'!$F4812*'Transaction Data'!$L4812</f>
        <v>10512</v>
      </c>
      <c r="O4812" s="3">
        <f>'Transaction Data'!$N4812-'Transaction Data'!$M4812</f>
        <v>5256</v>
      </c>
      <c r="P4812" s="2">
        <f>DATEDIF('Transaction Data'!$D4812,'Transaction Data'!$A4812,"y")</f>
        <v>42</v>
      </c>
      <c r="Q4812" s="2" t="str">
        <f>FLOOR('Transaction Data'!$P4812,15)&amp;"-"&amp;FLOOR('Transaction Data'!$P4812,15)+14</f>
        <v>30-44</v>
      </c>
      <c r="R4812" s="2" t="str">
        <f>IF('Transaction Data'!$L4812&lt;=10,"Less Expensive","Expensive")</f>
        <v>Expensive</v>
      </c>
      <c r="S4812" s="4">
        <f>WEEKDAY('Transaction Data'!$A4812)</f>
        <v>7</v>
      </c>
      <c r="T4812" s="2" t="str">
        <f>IF(WEEKDAY('Transaction Data'!$A4812,2)&lt;6,"Weekday","Weekend")</f>
        <v>Weekend</v>
      </c>
    </row>
    <row r="4813" ht="15.75" customHeight="1">
      <c r="A4813" s="1">
        <v>45332.0</v>
      </c>
      <c r="B4813" s="2" t="s">
        <v>4530</v>
      </c>
      <c r="C4813" s="2" t="s">
        <v>65</v>
      </c>
      <c r="D4813" s="1">
        <v>34042.0</v>
      </c>
      <c r="E4813" s="2" t="s">
        <v>22</v>
      </c>
      <c r="F4813" s="2">
        <v>128.0</v>
      </c>
      <c r="G4813" s="2" t="s">
        <v>55</v>
      </c>
      <c r="H4813" s="2" t="s">
        <v>29</v>
      </c>
      <c r="I4813" s="2" t="s">
        <v>25</v>
      </c>
      <c r="J4813" s="2" t="str">
        <f t="array" ref="J4813">XLOOKUP('Transaction Data'!$G4813,Product_Code,Biscuit_Brand)</f>
        <v>Vanilla Wafers</v>
      </c>
      <c r="K4813" s="2">
        <f t="array" ref="K4813">XLOOKUP('Transaction Data'!$G4813,Product_Code,Cost)</f>
        <v>18</v>
      </c>
      <c r="L4813" s="2">
        <f t="array" ref="L4813">XLOOKUP('Transaction Data'!$G4813,Product_Code,Unit_Price)</f>
        <v>36</v>
      </c>
      <c r="M4813" s="3">
        <f>'Transaction Data'!$F4813*'Transaction Data'!$K4813</f>
        <v>2304</v>
      </c>
      <c r="N4813" s="3">
        <f>'Transaction Data'!$F4813*'Transaction Data'!$L4813</f>
        <v>4608</v>
      </c>
      <c r="O4813" s="3">
        <f>'Transaction Data'!$N4813-'Transaction Data'!$M4813</f>
        <v>2304</v>
      </c>
      <c r="P4813" s="2">
        <f>DATEDIF('Transaction Data'!$D4813,'Transaction Data'!$A4813,"y")</f>
        <v>30</v>
      </c>
      <c r="Q4813" s="2" t="str">
        <f>FLOOR('Transaction Data'!$P4813,15)&amp;"-"&amp;FLOOR('Transaction Data'!$P4813,15)+14</f>
        <v>30-44</v>
      </c>
      <c r="R4813" s="2" t="str">
        <f>IF('Transaction Data'!$L4813&lt;=10,"Less Expensive","Expensive")</f>
        <v>Expensive</v>
      </c>
      <c r="S4813" s="4">
        <f>WEEKDAY('Transaction Data'!$A4813)</f>
        <v>7</v>
      </c>
      <c r="T4813" s="2" t="str">
        <f>IF(WEEKDAY('Transaction Data'!$A4813,2)&lt;6,"Weekday","Weekend")</f>
        <v>Weekend</v>
      </c>
    </row>
    <row r="4814" ht="15.75" customHeight="1">
      <c r="A4814" s="1">
        <v>45316.0</v>
      </c>
      <c r="B4814" s="2" t="s">
        <v>4531</v>
      </c>
      <c r="C4814" s="2" t="s">
        <v>65</v>
      </c>
      <c r="D4814" s="1">
        <v>23609.0</v>
      </c>
      <c r="E4814" s="2" t="s">
        <v>22</v>
      </c>
      <c r="F4814" s="2">
        <v>208.0</v>
      </c>
      <c r="G4814" s="2" t="s">
        <v>61</v>
      </c>
      <c r="H4814" s="2" t="s">
        <v>34</v>
      </c>
      <c r="I4814" s="2" t="s">
        <v>25</v>
      </c>
      <c r="J4814" s="2" t="str">
        <f t="array" ref="J4814">XLOOKUP('Transaction Data'!$G4814,Product_Code,Biscuit_Brand)</f>
        <v>Choco Delight</v>
      </c>
      <c r="K4814" s="2">
        <f t="array" ref="K4814">XLOOKUP('Transaction Data'!$G4814,Product_Code,Cost)</f>
        <v>3</v>
      </c>
      <c r="L4814" s="2">
        <f t="array" ref="L4814">XLOOKUP('Transaction Data'!$G4814,Product_Code,Unit_Price)</f>
        <v>5</v>
      </c>
      <c r="M4814" s="3">
        <f>'Transaction Data'!$F4814*'Transaction Data'!$K4814</f>
        <v>624</v>
      </c>
      <c r="N4814" s="3">
        <f>'Transaction Data'!$F4814*'Transaction Data'!$L4814</f>
        <v>1040</v>
      </c>
      <c r="O4814" s="3">
        <f>'Transaction Data'!$N4814-'Transaction Data'!$M4814</f>
        <v>416</v>
      </c>
      <c r="P4814" s="2">
        <f>DATEDIF('Transaction Data'!$D4814,'Transaction Data'!$A4814,"y")</f>
        <v>59</v>
      </c>
      <c r="Q4814" s="2" t="str">
        <f>FLOOR('Transaction Data'!$P4814,15)&amp;"-"&amp;FLOOR('Transaction Data'!$P4814,15)+14</f>
        <v>45-59</v>
      </c>
      <c r="R4814" s="2" t="str">
        <f>IF('Transaction Data'!$L4814&lt;=10,"Less Expensive","Expensive")</f>
        <v>Less Expensive</v>
      </c>
      <c r="S4814" s="4">
        <f>WEEKDAY('Transaction Data'!$A4814)</f>
        <v>5</v>
      </c>
      <c r="T4814" s="2" t="str">
        <f>IF(WEEKDAY('Transaction Data'!$A4814,2)&lt;6,"Weekday","Weekend")</f>
        <v>Weekday</v>
      </c>
    </row>
    <row r="4815" ht="15.75" customHeight="1">
      <c r="A4815" s="1">
        <v>45471.0</v>
      </c>
      <c r="B4815" s="2" t="s">
        <v>4532</v>
      </c>
      <c r="C4815" s="2" t="s">
        <v>51</v>
      </c>
      <c r="D4815" s="1">
        <v>17207.0</v>
      </c>
      <c r="E4815" s="2" t="s">
        <v>63</v>
      </c>
      <c r="F4815" s="2">
        <v>285.0</v>
      </c>
      <c r="G4815" s="2" t="s">
        <v>48</v>
      </c>
      <c r="H4815" s="2" t="s">
        <v>24</v>
      </c>
      <c r="I4815" s="2" t="s">
        <v>25</v>
      </c>
      <c r="J4815" s="2" t="str">
        <f t="array" ref="J4815">XLOOKUP('Transaction Data'!$G4815,Product_Code,Biscuit_Brand)</f>
        <v>Lemon Crisps</v>
      </c>
      <c r="K4815" s="2">
        <f t="array" ref="K4815">XLOOKUP('Transaction Data'!$G4815,Product_Code,Cost)</f>
        <v>7</v>
      </c>
      <c r="L4815" s="2">
        <f t="array" ref="L4815">XLOOKUP('Transaction Data'!$G4815,Product_Code,Unit_Price)</f>
        <v>9</v>
      </c>
      <c r="M4815" s="3">
        <f>'Transaction Data'!$F4815*'Transaction Data'!$K4815</f>
        <v>1995</v>
      </c>
      <c r="N4815" s="3">
        <f>'Transaction Data'!$F4815*'Transaction Data'!$L4815</f>
        <v>2565</v>
      </c>
      <c r="O4815" s="3">
        <f>'Transaction Data'!$N4815-'Transaction Data'!$M4815</f>
        <v>570</v>
      </c>
      <c r="P4815" s="2">
        <f>DATEDIF('Transaction Data'!$D4815,'Transaction Data'!$A4815,"y")</f>
        <v>77</v>
      </c>
      <c r="Q4815" s="2" t="str">
        <f>FLOOR('Transaction Data'!$P4815,15)&amp;"-"&amp;FLOOR('Transaction Data'!$P4815,15)+14</f>
        <v>75-89</v>
      </c>
      <c r="R4815" s="2" t="str">
        <f>IF('Transaction Data'!$L4815&lt;=10,"Less Expensive","Expensive")</f>
        <v>Less Expensive</v>
      </c>
      <c r="S4815" s="4">
        <f>WEEKDAY('Transaction Data'!$A4815)</f>
        <v>6</v>
      </c>
      <c r="T4815" s="2" t="str">
        <f>IF(WEEKDAY('Transaction Data'!$A4815,2)&lt;6,"Weekday","Weekend")</f>
        <v>Weekday</v>
      </c>
    </row>
    <row r="4816" ht="15.75" customHeight="1">
      <c r="A4816" s="1">
        <v>45353.0</v>
      </c>
      <c r="B4816" s="2" t="s">
        <v>4533</v>
      </c>
      <c r="C4816" s="2" t="s">
        <v>51</v>
      </c>
      <c r="D4816" s="1">
        <v>17013.0</v>
      </c>
      <c r="E4816" s="2" t="s">
        <v>22</v>
      </c>
      <c r="F4816" s="2">
        <v>243.0</v>
      </c>
      <c r="G4816" s="2" t="s">
        <v>38</v>
      </c>
      <c r="H4816" s="2" t="s">
        <v>29</v>
      </c>
      <c r="I4816" s="2" t="s">
        <v>25</v>
      </c>
      <c r="J4816" s="2" t="str">
        <f t="array" ref="J4816">XLOOKUP('Transaction Data'!$G4816,Product_Code,Biscuit_Brand)</f>
        <v>Ginger Snaps</v>
      </c>
      <c r="K4816" s="2">
        <f t="array" ref="K4816">XLOOKUP('Transaction Data'!$G4816,Product_Code,Cost)</f>
        <v>14</v>
      </c>
      <c r="L4816" s="2">
        <f t="array" ref="L4816">XLOOKUP('Transaction Data'!$G4816,Product_Code,Unit_Price)</f>
        <v>28</v>
      </c>
      <c r="M4816" s="3">
        <f>'Transaction Data'!$F4816*'Transaction Data'!$K4816</f>
        <v>3402</v>
      </c>
      <c r="N4816" s="3">
        <f>'Transaction Data'!$F4816*'Transaction Data'!$L4816</f>
        <v>6804</v>
      </c>
      <c r="O4816" s="3">
        <f>'Transaction Data'!$N4816-'Transaction Data'!$M4816</f>
        <v>3402</v>
      </c>
      <c r="P4816" s="2">
        <f>DATEDIF('Transaction Data'!$D4816,'Transaction Data'!$A4816,"y")</f>
        <v>77</v>
      </c>
      <c r="Q4816" s="2" t="str">
        <f>FLOOR('Transaction Data'!$P4816,15)&amp;"-"&amp;FLOOR('Transaction Data'!$P4816,15)+14</f>
        <v>75-89</v>
      </c>
      <c r="R4816" s="2" t="str">
        <f>IF('Transaction Data'!$L4816&lt;=10,"Less Expensive","Expensive")</f>
        <v>Expensive</v>
      </c>
      <c r="S4816" s="4">
        <f>WEEKDAY('Transaction Data'!$A4816)</f>
        <v>7</v>
      </c>
      <c r="T4816" s="2" t="str">
        <f>IF(WEEKDAY('Transaction Data'!$A4816,2)&lt;6,"Weekday","Weekend")</f>
        <v>Weekend</v>
      </c>
    </row>
    <row r="4817" ht="15.75" customHeight="1">
      <c r="A4817" s="1">
        <v>45324.0</v>
      </c>
      <c r="B4817" s="2" t="s">
        <v>4534</v>
      </c>
      <c r="C4817" s="2" t="s">
        <v>72</v>
      </c>
      <c r="D4817" s="1">
        <v>21891.0</v>
      </c>
      <c r="E4817" s="2" t="s">
        <v>63</v>
      </c>
      <c r="F4817" s="2">
        <v>453.0</v>
      </c>
      <c r="G4817" s="2" t="s">
        <v>60</v>
      </c>
      <c r="H4817" s="2" t="s">
        <v>34</v>
      </c>
      <c r="I4817" s="2" t="s">
        <v>25</v>
      </c>
      <c r="J4817" s="2" t="str">
        <f t="array" ref="J4817">XLOOKUP('Transaction Data'!$G4817,Product_Code,Biscuit_Brand)</f>
        <v>Peanut Butter Bites</v>
      </c>
      <c r="K4817" s="2">
        <f t="array" ref="K4817">XLOOKUP('Transaction Data'!$G4817,Product_Code,Cost)</f>
        <v>5</v>
      </c>
      <c r="L4817" s="2">
        <f t="array" ref="L4817">XLOOKUP('Transaction Data'!$G4817,Product_Code,Unit_Price)</f>
        <v>7</v>
      </c>
      <c r="M4817" s="3">
        <f>'Transaction Data'!$F4817*'Transaction Data'!$K4817</f>
        <v>2265</v>
      </c>
      <c r="N4817" s="3">
        <f>'Transaction Data'!$F4817*'Transaction Data'!$L4817</f>
        <v>3171</v>
      </c>
      <c r="O4817" s="3">
        <f>'Transaction Data'!$N4817-'Transaction Data'!$M4817</f>
        <v>906</v>
      </c>
      <c r="P4817" s="2">
        <f>DATEDIF('Transaction Data'!$D4817,'Transaction Data'!$A4817,"y")</f>
        <v>64</v>
      </c>
      <c r="Q4817" s="2" t="str">
        <f>FLOOR('Transaction Data'!$P4817,15)&amp;"-"&amp;FLOOR('Transaction Data'!$P4817,15)+14</f>
        <v>60-74</v>
      </c>
      <c r="R4817" s="2" t="str">
        <f>IF('Transaction Data'!$L4817&lt;=10,"Less Expensive","Expensive")</f>
        <v>Less Expensive</v>
      </c>
      <c r="S4817" s="4">
        <f>WEEKDAY('Transaction Data'!$A4817)</f>
        <v>6</v>
      </c>
      <c r="T4817" s="2" t="str">
        <f>IF(WEEKDAY('Transaction Data'!$A4817,2)&lt;6,"Weekday","Weekend")</f>
        <v>Weekday</v>
      </c>
    </row>
    <row r="4818" ht="15.75" customHeight="1">
      <c r="A4818" s="1">
        <v>45378.0</v>
      </c>
      <c r="B4818" s="2" t="s">
        <v>4535</v>
      </c>
      <c r="C4818" s="2" t="s">
        <v>32</v>
      </c>
      <c r="D4818" s="1">
        <v>20201.0</v>
      </c>
      <c r="E4818" s="2" t="s">
        <v>27</v>
      </c>
      <c r="F4818" s="2">
        <v>152.0</v>
      </c>
      <c r="G4818" s="2" t="s">
        <v>33</v>
      </c>
      <c r="H4818" s="2" t="s">
        <v>24</v>
      </c>
      <c r="I4818" s="2" t="s">
        <v>25</v>
      </c>
      <c r="J4818" s="2" t="str">
        <f t="array" ref="J4818">XLOOKUP('Transaction Data'!$G4818,Product_Code,Biscuit_Brand)</f>
        <v>Caramel Biscuits</v>
      </c>
      <c r="K4818" s="2">
        <f t="array" ref="K4818">XLOOKUP('Transaction Data'!$G4818,Product_Code,Cost)</f>
        <v>18</v>
      </c>
      <c r="L4818" s="2">
        <f t="array" ref="L4818">XLOOKUP('Transaction Data'!$G4818,Product_Code,Unit_Price)</f>
        <v>22</v>
      </c>
      <c r="M4818" s="3">
        <f>'Transaction Data'!$F4818*'Transaction Data'!$K4818</f>
        <v>2736</v>
      </c>
      <c r="N4818" s="3">
        <f>'Transaction Data'!$F4818*'Transaction Data'!$L4818</f>
        <v>3344</v>
      </c>
      <c r="O4818" s="3">
        <f>'Transaction Data'!$N4818-'Transaction Data'!$M4818</f>
        <v>608</v>
      </c>
      <c r="P4818" s="2">
        <f>DATEDIF('Transaction Data'!$D4818,'Transaction Data'!$A4818,"y")</f>
        <v>68</v>
      </c>
      <c r="Q4818" s="2" t="str">
        <f>FLOOR('Transaction Data'!$P4818,15)&amp;"-"&amp;FLOOR('Transaction Data'!$P4818,15)+14</f>
        <v>60-74</v>
      </c>
      <c r="R4818" s="2" t="str">
        <f>IF('Transaction Data'!$L4818&lt;=10,"Less Expensive","Expensive")</f>
        <v>Expensive</v>
      </c>
      <c r="S4818" s="4">
        <f>WEEKDAY('Transaction Data'!$A4818)</f>
        <v>4</v>
      </c>
      <c r="T4818" s="2" t="str">
        <f>IF(WEEKDAY('Transaction Data'!$A4818,2)&lt;6,"Weekday","Weekend")</f>
        <v>Weekday</v>
      </c>
    </row>
    <row r="4819" ht="15.75" customHeight="1">
      <c r="A4819" s="1">
        <v>45357.0</v>
      </c>
      <c r="B4819" s="2" t="s">
        <v>4536</v>
      </c>
      <c r="C4819" s="2" t="s">
        <v>32</v>
      </c>
      <c r="D4819" s="1">
        <v>36727.0</v>
      </c>
      <c r="E4819" s="2" t="s">
        <v>63</v>
      </c>
      <c r="F4819" s="2">
        <v>331.0</v>
      </c>
      <c r="G4819" s="2" t="s">
        <v>48</v>
      </c>
      <c r="H4819" s="2" t="s">
        <v>29</v>
      </c>
      <c r="I4819" s="2" t="s">
        <v>25</v>
      </c>
      <c r="J4819" s="2" t="str">
        <f t="array" ref="J4819">XLOOKUP('Transaction Data'!$G4819,Product_Code,Biscuit_Brand)</f>
        <v>Lemon Crisps</v>
      </c>
      <c r="K4819" s="2">
        <f t="array" ref="K4819">XLOOKUP('Transaction Data'!$G4819,Product_Code,Cost)</f>
        <v>7</v>
      </c>
      <c r="L4819" s="2">
        <f t="array" ref="L4819">XLOOKUP('Transaction Data'!$G4819,Product_Code,Unit_Price)</f>
        <v>9</v>
      </c>
      <c r="M4819" s="3">
        <f>'Transaction Data'!$F4819*'Transaction Data'!$K4819</f>
        <v>2317</v>
      </c>
      <c r="N4819" s="3">
        <f>'Transaction Data'!$F4819*'Transaction Data'!$L4819</f>
        <v>2979</v>
      </c>
      <c r="O4819" s="3">
        <f>'Transaction Data'!$N4819-'Transaction Data'!$M4819</f>
        <v>662</v>
      </c>
      <c r="P4819" s="2">
        <f>DATEDIF('Transaction Data'!$D4819,'Transaction Data'!$A4819,"y")</f>
        <v>23</v>
      </c>
      <c r="Q4819" s="2" t="str">
        <f>FLOOR('Transaction Data'!$P4819,15)&amp;"-"&amp;FLOOR('Transaction Data'!$P4819,15)+14</f>
        <v>15-29</v>
      </c>
      <c r="R4819" s="2" t="str">
        <f>IF('Transaction Data'!$L4819&lt;=10,"Less Expensive","Expensive")</f>
        <v>Less Expensive</v>
      </c>
      <c r="S4819" s="4">
        <f>WEEKDAY('Transaction Data'!$A4819)</f>
        <v>4</v>
      </c>
      <c r="T4819" s="2" t="str">
        <f>IF(WEEKDAY('Transaction Data'!$A4819,2)&lt;6,"Weekday","Weekend")</f>
        <v>Weekday</v>
      </c>
    </row>
    <row r="4820" ht="15.75" customHeight="1">
      <c r="A4820" s="1">
        <v>45376.0</v>
      </c>
      <c r="B4820" s="2" t="s">
        <v>4537</v>
      </c>
      <c r="C4820" s="2" t="s">
        <v>21</v>
      </c>
      <c r="D4820" s="1">
        <v>22181.0</v>
      </c>
      <c r="E4820" s="2" t="s">
        <v>22</v>
      </c>
      <c r="F4820" s="2">
        <v>370.0</v>
      </c>
      <c r="G4820" s="2" t="s">
        <v>23</v>
      </c>
      <c r="H4820" s="2" t="s">
        <v>34</v>
      </c>
      <c r="I4820" s="2" t="s">
        <v>25</v>
      </c>
      <c r="J4820" s="2" t="str">
        <f t="array" ref="J4820">XLOOKUP('Transaction Data'!$G4820,Product_Code,Biscuit_Brand)</f>
        <v>Cinnamon Swirls</v>
      </c>
      <c r="K4820" s="2">
        <f t="array" ref="K4820">XLOOKUP('Transaction Data'!$G4820,Product_Code,Cost)</f>
        <v>10</v>
      </c>
      <c r="L4820" s="2">
        <f t="array" ref="L4820">XLOOKUP('Transaction Data'!$G4820,Product_Code,Unit_Price)</f>
        <v>14</v>
      </c>
      <c r="M4820" s="3">
        <f>'Transaction Data'!$F4820*'Transaction Data'!$K4820</f>
        <v>3700</v>
      </c>
      <c r="N4820" s="3">
        <f>'Transaction Data'!$F4820*'Transaction Data'!$L4820</f>
        <v>5180</v>
      </c>
      <c r="O4820" s="3">
        <f>'Transaction Data'!$N4820-'Transaction Data'!$M4820</f>
        <v>1480</v>
      </c>
      <c r="P4820" s="2">
        <f>DATEDIF('Transaction Data'!$D4820,'Transaction Data'!$A4820,"y")</f>
        <v>63</v>
      </c>
      <c r="Q4820" s="2" t="str">
        <f>FLOOR('Transaction Data'!$P4820,15)&amp;"-"&amp;FLOOR('Transaction Data'!$P4820,15)+14</f>
        <v>60-74</v>
      </c>
      <c r="R4820" s="2" t="str">
        <f>IF('Transaction Data'!$L4820&lt;=10,"Less Expensive","Expensive")</f>
        <v>Expensive</v>
      </c>
      <c r="S4820" s="4">
        <f>WEEKDAY('Transaction Data'!$A4820)</f>
        <v>2</v>
      </c>
      <c r="T4820" s="2" t="str">
        <f>IF(WEEKDAY('Transaction Data'!$A4820,2)&lt;6,"Weekday","Weekend")</f>
        <v>Weekday</v>
      </c>
    </row>
    <row r="4821" ht="15.75" customHeight="1">
      <c r="A4821" s="1">
        <v>45376.0</v>
      </c>
      <c r="B4821" s="2" t="s">
        <v>4538</v>
      </c>
      <c r="C4821" s="2" t="s">
        <v>65</v>
      </c>
      <c r="D4821" s="1">
        <v>19379.0</v>
      </c>
      <c r="E4821" s="2" t="s">
        <v>27</v>
      </c>
      <c r="F4821" s="2">
        <v>280.0</v>
      </c>
      <c r="G4821" s="2" t="s">
        <v>44</v>
      </c>
      <c r="H4821" s="2" t="s">
        <v>24</v>
      </c>
      <c r="I4821" s="2" t="s">
        <v>25</v>
      </c>
      <c r="J4821" s="2" t="str">
        <f t="array" ref="J4821">XLOOKUP('Transaction Data'!$G4821,Product_Code,Biscuit_Brand)</f>
        <v>Butter Crunch</v>
      </c>
      <c r="K4821" s="2">
        <f t="array" ref="K4821">XLOOKUP('Transaction Data'!$G4821,Product_Code,Cost)</f>
        <v>10</v>
      </c>
      <c r="L4821" s="2">
        <f t="array" ref="L4821">XLOOKUP('Transaction Data'!$G4821,Product_Code,Unit_Price)</f>
        <v>11</v>
      </c>
      <c r="M4821" s="3">
        <f>'Transaction Data'!$F4821*'Transaction Data'!$K4821</f>
        <v>2800</v>
      </c>
      <c r="N4821" s="3">
        <f>'Transaction Data'!$F4821*'Transaction Data'!$L4821</f>
        <v>3080</v>
      </c>
      <c r="O4821" s="3">
        <f>'Transaction Data'!$N4821-'Transaction Data'!$M4821</f>
        <v>280</v>
      </c>
      <c r="P4821" s="2">
        <f>DATEDIF('Transaction Data'!$D4821,'Transaction Data'!$A4821,"y")</f>
        <v>71</v>
      </c>
      <c r="Q4821" s="2" t="str">
        <f>FLOOR('Transaction Data'!$P4821,15)&amp;"-"&amp;FLOOR('Transaction Data'!$P4821,15)+14</f>
        <v>60-74</v>
      </c>
      <c r="R4821" s="2" t="str">
        <f>IF('Transaction Data'!$L4821&lt;=10,"Less Expensive","Expensive")</f>
        <v>Expensive</v>
      </c>
      <c r="S4821" s="4">
        <f>WEEKDAY('Transaction Data'!$A4821)</f>
        <v>2</v>
      </c>
      <c r="T4821" s="2" t="str">
        <f>IF(WEEKDAY('Transaction Data'!$A4821,2)&lt;6,"Weekday","Weekend")</f>
        <v>Weekday</v>
      </c>
    </row>
    <row r="4822" ht="15.75" customHeight="1">
      <c r="A4822" s="1">
        <v>45488.0</v>
      </c>
      <c r="B4822" s="2" t="s">
        <v>3633</v>
      </c>
      <c r="C4822" s="2" t="s">
        <v>72</v>
      </c>
      <c r="D4822" s="1">
        <v>38598.0</v>
      </c>
      <c r="E4822" s="2" t="s">
        <v>27</v>
      </c>
      <c r="F4822" s="2">
        <v>26.0</v>
      </c>
      <c r="G4822" s="2" t="s">
        <v>60</v>
      </c>
      <c r="H4822" s="2" t="s">
        <v>29</v>
      </c>
      <c r="I4822" s="2" t="s">
        <v>25</v>
      </c>
      <c r="J4822" s="2" t="str">
        <f t="array" ref="J4822">XLOOKUP('Transaction Data'!$G4822,Product_Code,Biscuit_Brand)</f>
        <v>Peanut Butter Bites</v>
      </c>
      <c r="K4822" s="2">
        <f t="array" ref="K4822">XLOOKUP('Transaction Data'!$G4822,Product_Code,Cost)</f>
        <v>5</v>
      </c>
      <c r="L4822" s="2">
        <f t="array" ref="L4822">XLOOKUP('Transaction Data'!$G4822,Product_Code,Unit_Price)</f>
        <v>7</v>
      </c>
      <c r="M4822" s="3">
        <f>'Transaction Data'!$F4822*'Transaction Data'!$K4822</f>
        <v>130</v>
      </c>
      <c r="N4822" s="3">
        <f>'Transaction Data'!$F4822*'Transaction Data'!$L4822</f>
        <v>182</v>
      </c>
      <c r="O4822" s="3">
        <f>'Transaction Data'!$N4822-'Transaction Data'!$M4822</f>
        <v>52</v>
      </c>
      <c r="P4822" s="2">
        <f>DATEDIF('Transaction Data'!$D4822,'Transaction Data'!$A4822,"y")</f>
        <v>18</v>
      </c>
      <c r="Q4822" s="2" t="str">
        <f>FLOOR('Transaction Data'!$P4822,15)&amp;"-"&amp;FLOOR('Transaction Data'!$P4822,15)+14</f>
        <v>15-29</v>
      </c>
      <c r="R4822" s="2" t="str">
        <f>IF('Transaction Data'!$L4822&lt;=10,"Less Expensive","Expensive")</f>
        <v>Less Expensive</v>
      </c>
      <c r="S4822" s="4">
        <f>WEEKDAY('Transaction Data'!$A4822)</f>
        <v>2</v>
      </c>
      <c r="T4822" s="2" t="str">
        <f>IF(WEEKDAY('Transaction Data'!$A4822,2)&lt;6,"Weekday","Weekend")</f>
        <v>Weekday</v>
      </c>
    </row>
    <row r="4823" ht="15.75" customHeight="1">
      <c r="A4823" s="1">
        <v>45436.0</v>
      </c>
      <c r="B4823" s="2" t="s">
        <v>4539</v>
      </c>
      <c r="C4823" s="2" t="s">
        <v>69</v>
      </c>
      <c r="D4823" s="1">
        <v>25181.0</v>
      </c>
      <c r="E4823" s="2" t="s">
        <v>63</v>
      </c>
      <c r="F4823" s="2">
        <v>352.0</v>
      </c>
      <c r="G4823" s="2" t="s">
        <v>44</v>
      </c>
      <c r="H4823" s="2" t="s">
        <v>34</v>
      </c>
      <c r="I4823" s="2" t="s">
        <v>25</v>
      </c>
      <c r="J4823" s="2" t="str">
        <f t="array" ref="J4823">XLOOKUP('Transaction Data'!$G4823,Product_Code,Biscuit_Brand)</f>
        <v>Butter Crunch</v>
      </c>
      <c r="K4823" s="2">
        <f t="array" ref="K4823">XLOOKUP('Transaction Data'!$G4823,Product_Code,Cost)</f>
        <v>10</v>
      </c>
      <c r="L4823" s="2">
        <f t="array" ref="L4823">XLOOKUP('Transaction Data'!$G4823,Product_Code,Unit_Price)</f>
        <v>11</v>
      </c>
      <c r="M4823" s="3">
        <f>'Transaction Data'!$F4823*'Transaction Data'!$K4823</f>
        <v>3520</v>
      </c>
      <c r="N4823" s="3">
        <f>'Transaction Data'!$F4823*'Transaction Data'!$L4823</f>
        <v>3872</v>
      </c>
      <c r="O4823" s="3">
        <f>'Transaction Data'!$N4823-'Transaction Data'!$M4823</f>
        <v>352</v>
      </c>
      <c r="P4823" s="2">
        <f>DATEDIF('Transaction Data'!$D4823,'Transaction Data'!$A4823,"y")</f>
        <v>55</v>
      </c>
      <c r="Q4823" s="2" t="str">
        <f>FLOOR('Transaction Data'!$P4823,15)&amp;"-"&amp;FLOOR('Transaction Data'!$P4823,15)+14</f>
        <v>45-59</v>
      </c>
      <c r="R4823" s="2" t="str">
        <f>IF('Transaction Data'!$L4823&lt;=10,"Less Expensive","Expensive")</f>
        <v>Expensive</v>
      </c>
      <c r="S4823" s="4">
        <f>WEEKDAY('Transaction Data'!$A4823)</f>
        <v>6</v>
      </c>
      <c r="T4823" s="2" t="str">
        <f>IF(WEEKDAY('Transaction Data'!$A4823,2)&lt;6,"Weekday","Weekend")</f>
        <v>Weekday</v>
      </c>
    </row>
    <row r="4824" ht="15.75" customHeight="1">
      <c r="A4824" s="1">
        <v>45428.0</v>
      </c>
      <c r="B4824" s="2" t="s">
        <v>4540</v>
      </c>
      <c r="C4824" s="2" t="s">
        <v>41</v>
      </c>
      <c r="D4824" s="1">
        <v>21401.0</v>
      </c>
      <c r="E4824" s="2" t="s">
        <v>37</v>
      </c>
      <c r="F4824" s="2">
        <v>407.0</v>
      </c>
      <c r="G4824" s="2" t="s">
        <v>48</v>
      </c>
      <c r="H4824" s="2" t="s">
        <v>24</v>
      </c>
      <c r="I4824" s="2" t="s">
        <v>25</v>
      </c>
      <c r="J4824" s="2" t="str">
        <f t="array" ref="J4824">XLOOKUP('Transaction Data'!$G4824,Product_Code,Biscuit_Brand)</f>
        <v>Lemon Crisps</v>
      </c>
      <c r="K4824" s="2">
        <f t="array" ref="K4824">XLOOKUP('Transaction Data'!$G4824,Product_Code,Cost)</f>
        <v>7</v>
      </c>
      <c r="L4824" s="2">
        <f t="array" ref="L4824">XLOOKUP('Transaction Data'!$G4824,Product_Code,Unit_Price)</f>
        <v>9</v>
      </c>
      <c r="M4824" s="3">
        <f>'Transaction Data'!$F4824*'Transaction Data'!$K4824</f>
        <v>2849</v>
      </c>
      <c r="N4824" s="3">
        <f>'Transaction Data'!$F4824*'Transaction Data'!$L4824</f>
        <v>3663</v>
      </c>
      <c r="O4824" s="3">
        <f>'Transaction Data'!$N4824-'Transaction Data'!$M4824</f>
        <v>814</v>
      </c>
      <c r="P4824" s="2">
        <f>DATEDIF('Transaction Data'!$D4824,'Transaction Data'!$A4824,"y")</f>
        <v>65</v>
      </c>
      <c r="Q4824" s="2" t="str">
        <f>FLOOR('Transaction Data'!$P4824,15)&amp;"-"&amp;FLOOR('Transaction Data'!$P4824,15)+14</f>
        <v>60-74</v>
      </c>
      <c r="R4824" s="2" t="str">
        <f>IF('Transaction Data'!$L4824&lt;=10,"Less Expensive","Expensive")</f>
        <v>Less Expensive</v>
      </c>
      <c r="S4824" s="4">
        <f>WEEKDAY('Transaction Data'!$A4824)</f>
        <v>5</v>
      </c>
      <c r="T4824" s="2" t="str">
        <f>IF(WEEKDAY('Transaction Data'!$A4824,2)&lt;6,"Weekday","Weekend")</f>
        <v>Weekday</v>
      </c>
    </row>
    <row r="4825" ht="15.75" customHeight="1">
      <c r="A4825" s="1">
        <v>45477.0</v>
      </c>
      <c r="B4825" s="2" t="s">
        <v>4541</v>
      </c>
      <c r="C4825" s="2" t="s">
        <v>54</v>
      </c>
      <c r="D4825" s="1">
        <v>24587.0</v>
      </c>
      <c r="E4825" s="2" t="s">
        <v>27</v>
      </c>
      <c r="F4825" s="2">
        <v>482.0</v>
      </c>
      <c r="G4825" s="2" t="s">
        <v>60</v>
      </c>
      <c r="H4825" s="2" t="s">
        <v>29</v>
      </c>
      <c r="I4825" s="2" t="s">
        <v>25</v>
      </c>
      <c r="J4825" s="2" t="str">
        <f t="array" ref="J4825">XLOOKUP('Transaction Data'!$G4825,Product_Code,Biscuit_Brand)</f>
        <v>Peanut Butter Bites</v>
      </c>
      <c r="K4825" s="2">
        <f t="array" ref="K4825">XLOOKUP('Transaction Data'!$G4825,Product_Code,Cost)</f>
        <v>5</v>
      </c>
      <c r="L4825" s="2">
        <f t="array" ref="L4825">XLOOKUP('Transaction Data'!$G4825,Product_Code,Unit_Price)</f>
        <v>7</v>
      </c>
      <c r="M4825" s="3">
        <f>'Transaction Data'!$F4825*'Transaction Data'!$K4825</f>
        <v>2410</v>
      </c>
      <c r="N4825" s="3">
        <f>'Transaction Data'!$F4825*'Transaction Data'!$L4825</f>
        <v>3374</v>
      </c>
      <c r="O4825" s="3">
        <f>'Transaction Data'!$N4825-'Transaction Data'!$M4825</f>
        <v>964</v>
      </c>
      <c r="P4825" s="2">
        <f>DATEDIF('Transaction Data'!$D4825,'Transaction Data'!$A4825,"y")</f>
        <v>57</v>
      </c>
      <c r="Q4825" s="2" t="str">
        <f>FLOOR('Transaction Data'!$P4825,15)&amp;"-"&amp;FLOOR('Transaction Data'!$P4825,15)+14</f>
        <v>45-59</v>
      </c>
      <c r="R4825" s="2" t="str">
        <f>IF('Transaction Data'!$L4825&lt;=10,"Less Expensive","Expensive")</f>
        <v>Less Expensive</v>
      </c>
      <c r="S4825" s="4">
        <f>WEEKDAY('Transaction Data'!$A4825)</f>
        <v>5</v>
      </c>
      <c r="T4825" s="2" t="str">
        <f>IF(WEEKDAY('Transaction Data'!$A4825,2)&lt;6,"Weekday","Weekend")</f>
        <v>Weekday</v>
      </c>
    </row>
    <row r="4826" ht="15.75" customHeight="1">
      <c r="A4826" s="1">
        <v>45443.0</v>
      </c>
      <c r="B4826" s="2" t="s">
        <v>4542</v>
      </c>
      <c r="C4826" s="2" t="s">
        <v>21</v>
      </c>
      <c r="D4826" s="1">
        <v>23678.0</v>
      </c>
      <c r="E4826" s="2" t="s">
        <v>63</v>
      </c>
      <c r="F4826" s="2">
        <v>425.0</v>
      </c>
      <c r="G4826" s="2" t="s">
        <v>23</v>
      </c>
      <c r="H4826" s="2" t="s">
        <v>34</v>
      </c>
      <c r="I4826" s="2" t="s">
        <v>25</v>
      </c>
      <c r="J4826" s="2" t="str">
        <f t="array" ref="J4826">XLOOKUP('Transaction Data'!$G4826,Product_Code,Biscuit_Brand)</f>
        <v>Cinnamon Swirls</v>
      </c>
      <c r="K4826" s="2">
        <f t="array" ref="K4826">XLOOKUP('Transaction Data'!$G4826,Product_Code,Cost)</f>
        <v>10</v>
      </c>
      <c r="L4826" s="2">
        <f t="array" ref="L4826">XLOOKUP('Transaction Data'!$G4826,Product_Code,Unit_Price)</f>
        <v>14</v>
      </c>
      <c r="M4826" s="3">
        <f>'Transaction Data'!$F4826*'Transaction Data'!$K4826</f>
        <v>4250</v>
      </c>
      <c r="N4826" s="3">
        <f>'Transaction Data'!$F4826*'Transaction Data'!$L4826</f>
        <v>5950</v>
      </c>
      <c r="O4826" s="3">
        <f>'Transaction Data'!$N4826-'Transaction Data'!$M4826</f>
        <v>1700</v>
      </c>
      <c r="P4826" s="2">
        <f>DATEDIF('Transaction Data'!$D4826,'Transaction Data'!$A4826,"y")</f>
        <v>59</v>
      </c>
      <c r="Q4826" s="2" t="str">
        <f>FLOOR('Transaction Data'!$P4826,15)&amp;"-"&amp;FLOOR('Transaction Data'!$P4826,15)+14</f>
        <v>45-59</v>
      </c>
      <c r="R4826" s="2" t="str">
        <f>IF('Transaction Data'!$L4826&lt;=10,"Less Expensive","Expensive")</f>
        <v>Expensive</v>
      </c>
      <c r="S4826" s="4">
        <f>WEEKDAY('Transaction Data'!$A4826)</f>
        <v>6</v>
      </c>
      <c r="T4826" s="2" t="str">
        <f>IF(WEEKDAY('Transaction Data'!$A4826,2)&lt;6,"Weekday","Weekend")</f>
        <v>Weekday</v>
      </c>
    </row>
    <row r="4827" ht="15.75" customHeight="1">
      <c r="A4827" s="1">
        <v>45431.0</v>
      </c>
      <c r="B4827" s="2" t="s">
        <v>446</v>
      </c>
      <c r="C4827" s="2" t="s">
        <v>78</v>
      </c>
      <c r="D4827" s="1">
        <v>30191.0</v>
      </c>
      <c r="E4827" s="2" t="s">
        <v>63</v>
      </c>
      <c r="F4827" s="2">
        <v>440.0</v>
      </c>
      <c r="G4827" s="2" t="s">
        <v>33</v>
      </c>
      <c r="H4827" s="2" t="s">
        <v>24</v>
      </c>
      <c r="I4827" s="2" t="s">
        <v>25</v>
      </c>
      <c r="J4827" s="2" t="str">
        <f t="array" ref="J4827">XLOOKUP('Transaction Data'!$G4827,Product_Code,Biscuit_Brand)</f>
        <v>Caramel Biscuits</v>
      </c>
      <c r="K4827" s="2">
        <f t="array" ref="K4827">XLOOKUP('Transaction Data'!$G4827,Product_Code,Cost)</f>
        <v>18</v>
      </c>
      <c r="L4827" s="2">
        <f t="array" ref="L4827">XLOOKUP('Transaction Data'!$G4827,Product_Code,Unit_Price)</f>
        <v>22</v>
      </c>
      <c r="M4827" s="3">
        <f>'Transaction Data'!$F4827*'Transaction Data'!$K4827</f>
        <v>7920</v>
      </c>
      <c r="N4827" s="3">
        <f>'Transaction Data'!$F4827*'Transaction Data'!$L4827</f>
        <v>9680</v>
      </c>
      <c r="O4827" s="3">
        <f>'Transaction Data'!$N4827-'Transaction Data'!$M4827</f>
        <v>1760</v>
      </c>
      <c r="P4827" s="2">
        <f>DATEDIF('Transaction Data'!$D4827,'Transaction Data'!$A4827,"y")</f>
        <v>41</v>
      </c>
      <c r="Q4827" s="2" t="str">
        <f>FLOOR('Transaction Data'!$P4827,15)&amp;"-"&amp;FLOOR('Transaction Data'!$P4827,15)+14</f>
        <v>30-44</v>
      </c>
      <c r="R4827" s="2" t="str">
        <f>IF('Transaction Data'!$L4827&lt;=10,"Less Expensive","Expensive")</f>
        <v>Expensive</v>
      </c>
      <c r="S4827" s="4">
        <f>WEEKDAY('Transaction Data'!$A4827)</f>
        <v>1</v>
      </c>
      <c r="T4827" s="2" t="str">
        <f>IF(WEEKDAY('Transaction Data'!$A4827,2)&lt;6,"Weekday","Weekend")</f>
        <v>Weekend</v>
      </c>
    </row>
    <row r="4828" ht="15.75" customHeight="1">
      <c r="A4828" s="1">
        <v>45477.0</v>
      </c>
      <c r="B4828" s="2" t="s">
        <v>4543</v>
      </c>
      <c r="C4828" s="2" t="s">
        <v>78</v>
      </c>
      <c r="D4828" s="1">
        <v>32404.0</v>
      </c>
      <c r="E4828" s="2" t="s">
        <v>27</v>
      </c>
      <c r="F4828" s="2">
        <v>144.0</v>
      </c>
      <c r="G4828" s="2" t="s">
        <v>44</v>
      </c>
      <c r="H4828" s="2" t="s">
        <v>29</v>
      </c>
      <c r="I4828" s="2" t="s">
        <v>25</v>
      </c>
      <c r="J4828" s="2" t="str">
        <f t="array" ref="J4828">XLOOKUP('Transaction Data'!$G4828,Product_Code,Biscuit_Brand)</f>
        <v>Butter Crunch</v>
      </c>
      <c r="K4828" s="2">
        <f t="array" ref="K4828">XLOOKUP('Transaction Data'!$G4828,Product_Code,Cost)</f>
        <v>10</v>
      </c>
      <c r="L4828" s="2">
        <f t="array" ref="L4828">XLOOKUP('Transaction Data'!$G4828,Product_Code,Unit_Price)</f>
        <v>11</v>
      </c>
      <c r="M4828" s="3">
        <f>'Transaction Data'!$F4828*'Transaction Data'!$K4828</f>
        <v>1440</v>
      </c>
      <c r="N4828" s="3">
        <f>'Transaction Data'!$F4828*'Transaction Data'!$L4828</f>
        <v>1584</v>
      </c>
      <c r="O4828" s="3">
        <f>'Transaction Data'!$N4828-'Transaction Data'!$M4828</f>
        <v>144</v>
      </c>
      <c r="P4828" s="2">
        <f>DATEDIF('Transaction Data'!$D4828,'Transaction Data'!$A4828,"y")</f>
        <v>35</v>
      </c>
      <c r="Q4828" s="2" t="str">
        <f>FLOOR('Transaction Data'!$P4828,15)&amp;"-"&amp;FLOOR('Transaction Data'!$P4828,15)+14</f>
        <v>30-44</v>
      </c>
      <c r="R4828" s="2" t="str">
        <f>IF('Transaction Data'!$L4828&lt;=10,"Less Expensive","Expensive")</f>
        <v>Expensive</v>
      </c>
      <c r="S4828" s="4">
        <f>WEEKDAY('Transaction Data'!$A4828)</f>
        <v>5</v>
      </c>
      <c r="T4828" s="2" t="str">
        <f>IF(WEEKDAY('Transaction Data'!$A4828,2)&lt;6,"Weekday","Weekend")</f>
        <v>Weekday</v>
      </c>
    </row>
    <row r="4829" ht="15.75" customHeight="1">
      <c r="A4829" s="1">
        <v>45393.0</v>
      </c>
      <c r="B4829" s="2" t="s">
        <v>4544</v>
      </c>
      <c r="C4829" s="2" t="s">
        <v>78</v>
      </c>
      <c r="D4829" s="1">
        <v>16019.0</v>
      </c>
      <c r="E4829" s="2" t="s">
        <v>22</v>
      </c>
      <c r="F4829" s="2">
        <v>386.0</v>
      </c>
      <c r="G4829" s="2" t="s">
        <v>33</v>
      </c>
      <c r="H4829" s="2" t="s">
        <v>34</v>
      </c>
      <c r="I4829" s="2" t="s">
        <v>25</v>
      </c>
      <c r="J4829" s="2" t="str">
        <f t="array" ref="J4829">XLOOKUP('Transaction Data'!$G4829,Product_Code,Biscuit_Brand)</f>
        <v>Caramel Biscuits</v>
      </c>
      <c r="K4829" s="2">
        <f t="array" ref="K4829">XLOOKUP('Transaction Data'!$G4829,Product_Code,Cost)</f>
        <v>18</v>
      </c>
      <c r="L4829" s="2">
        <f t="array" ref="L4829">XLOOKUP('Transaction Data'!$G4829,Product_Code,Unit_Price)</f>
        <v>22</v>
      </c>
      <c r="M4829" s="3">
        <f>'Transaction Data'!$F4829*'Transaction Data'!$K4829</f>
        <v>6948</v>
      </c>
      <c r="N4829" s="3">
        <f>'Transaction Data'!$F4829*'Transaction Data'!$L4829</f>
        <v>8492</v>
      </c>
      <c r="O4829" s="3">
        <f>'Transaction Data'!$N4829-'Transaction Data'!$M4829</f>
        <v>1544</v>
      </c>
      <c r="P4829" s="2">
        <f>DATEDIF('Transaction Data'!$D4829,'Transaction Data'!$A4829,"y")</f>
        <v>80</v>
      </c>
      <c r="Q4829" s="2" t="str">
        <f>FLOOR('Transaction Data'!$P4829,15)&amp;"-"&amp;FLOOR('Transaction Data'!$P4829,15)+14</f>
        <v>75-89</v>
      </c>
      <c r="R4829" s="2" t="str">
        <f>IF('Transaction Data'!$L4829&lt;=10,"Less Expensive","Expensive")</f>
        <v>Expensive</v>
      </c>
      <c r="S4829" s="4">
        <f>WEEKDAY('Transaction Data'!$A4829)</f>
        <v>5</v>
      </c>
      <c r="T4829" s="2" t="str">
        <f>IF(WEEKDAY('Transaction Data'!$A4829,2)&lt;6,"Weekday","Weekend")</f>
        <v>Weekday</v>
      </c>
    </row>
    <row r="4830" ht="15.75" customHeight="1">
      <c r="A4830" s="1">
        <v>45357.0</v>
      </c>
      <c r="B4830" s="2" t="s">
        <v>4545</v>
      </c>
      <c r="C4830" s="2" t="s">
        <v>32</v>
      </c>
      <c r="D4830" s="1">
        <v>27731.0</v>
      </c>
      <c r="E4830" s="2" t="s">
        <v>27</v>
      </c>
      <c r="F4830" s="2">
        <v>244.0</v>
      </c>
      <c r="G4830" s="2" t="s">
        <v>48</v>
      </c>
      <c r="H4830" s="2" t="s">
        <v>24</v>
      </c>
      <c r="I4830" s="2" t="s">
        <v>25</v>
      </c>
      <c r="J4830" s="2" t="str">
        <f t="array" ref="J4830">XLOOKUP('Transaction Data'!$G4830,Product_Code,Biscuit_Brand)</f>
        <v>Lemon Crisps</v>
      </c>
      <c r="K4830" s="2">
        <f t="array" ref="K4830">XLOOKUP('Transaction Data'!$G4830,Product_Code,Cost)</f>
        <v>7</v>
      </c>
      <c r="L4830" s="2">
        <f t="array" ref="L4830">XLOOKUP('Transaction Data'!$G4830,Product_Code,Unit_Price)</f>
        <v>9</v>
      </c>
      <c r="M4830" s="3">
        <f>'Transaction Data'!$F4830*'Transaction Data'!$K4830</f>
        <v>1708</v>
      </c>
      <c r="N4830" s="3">
        <f>'Transaction Data'!$F4830*'Transaction Data'!$L4830</f>
        <v>2196</v>
      </c>
      <c r="O4830" s="3">
        <f>'Transaction Data'!$N4830-'Transaction Data'!$M4830</f>
        <v>488</v>
      </c>
      <c r="P4830" s="2">
        <f>DATEDIF('Transaction Data'!$D4830,'Transaction Data'!$A4830,"y")</f>
        <v>48</v>
      </c>
      <c r="Q4830" s="2" t="str">
        <f>FLOOR('Transaction Data'!$P4830,15)&amp;"-"&amp;FLOOR('Transaction Data'!$P4830,15)+14</f>
        <v>45-59</v>
      </c>
      <c r="R4830" s="2" t="str">
        <f>IF('Transaction Data'!$L4830&lt;=10,"Less Expensive","Expensive")</f>
        <v>Less Expensive</v>
      </c>
      <c r="S4830" s="4">
        <f>WEEKDAY('Transaction Data'!$A4830)</f>
        <v>4</v>
      </c>
      <c r="T4830" s="2" t="str">
        <f>IF(WEEKDAY('Transaction Data'!$A4830,2)&lt;6,"Weekday","Weekend")</f>
        <v>Weekday</v>
      </c>
    </row>
    <row r="4831" ht="15.75" customHeight="1">
      <c r="A4831" s="1">
        <v>45359.0</v>
      </c>
      <c r="B4831" s="2" t="s">
        <v>4546</v>
      </c>
      <c r="C4831" s="2" t="s">
        <v>47</v>
      </c>
      <c r="D4831" s="1">
        <v>38238.0</v>
      </c>
      <c r="E4831" s="2" t="s">
        <v>37</v>
      </c>
      <c r="F4831" s="2">
        <v>291.0</v>
      </c>
      <c r="G4831" s="2" t="s">
        <v>60</v>
      </c>
      <c r="H4831" s="2" t="s">
        <v>29</v>
      </c>
      <c r="I4831" s="2" t="s">
        <v>25</v>
      </c>
      <c r="J4831" s="2" t="str">
        <f t="array" ref="J4831">XLOOKUP('Transaction Data'!$G4831,Product_Code,Biscuit_Brand)</f>
        <v>Peanut Butter Bites</v>
      </c>
      <c r="K4831" s="2">
        <f t="array" ref="K4831">XLOOKUP('Transaction Data'!$G4831,Product_Code,Cost)</f>
        <v>5</v>
      </c>
      <c r="L4831" s="2">
        <f t="array" ref="L4831">XLOOKUP('Transaction Data'!$G4831,Product_Code,Unit_Price)</f>
        <v>7</v>
      </c>
      <c r="M4831" s="3">
        <f>'Transaction Data'!$F4831*'Transaction Data'!$K4831</f>
        <v>1455</v>
      </c>
      <c r="N4831" s="3">
        <f>'Transaction Data'!$F4831*'Transaction Data'!$L4831</f>
        <v>2037</v>
      </c>
      <c r="O4831" s="3">
        <f>'Transaction Data'!$N4831-'Transaction Data'!$M4831</f>
        <v>582</v>
      </c>
      <c r="P4831" s="2">
        <f>DATEDIF('Transaction Data'!$D4831,'Transaction Data'!$A4831,"y")</f>
        <v>19</v>
      </c>
      <c r="Q4831" s="2" t="str">
        <f>FLOOR('Transaction Data'!$P4831,15)&amp;"-"&amp;FLOOR('Transaction Data'!$P4831,15)+14</f>
        <v>15-29</v>
      </c>
      <c r="R4831" s="2" t="str">
        <f>IF('Transaction Data'!$L4831&lt;=10,"Less Expensive","Expensive")</f>
        <v>Less Expensive</v>
      </c>
      <c r="S4831" s="4">
        <f>WEEKDAY('Transaction Data'!$A4831)</f>
        <v>6</v>
      </c>
      <c r="T4831" s="2" t="str">
        <f>IF(WEEKDAY('Transaction Data'!$A4831,2)&lt;6,"Weekday","Weekend")</f>
        <v>Weekday</v>
      </c>
    </row>
    <row r="4832" ht="15.75" customHeight="1">
      <c r="A4832" s="1">
        <v>45363.0</v>
      </c>
      <c r="B4832" s="2" t="s">
        <v>4547</v>
      </c>
      <c r="C4832" s="2" t="s">
        <v>54</v>
      </c>
      <c r="D4832" s="1">
        <v>34438.0</v>
      </c>
      <c r="E4832" s="2" t="s">
        <v>27</v>
      </c>
      <c r="F4832" s="2">
        <v>48.0</v>
      </c>
      <c r="G4832" s="2" t="s">
        <v>57</v>
      </c>
      <c r="H4832" s="2" t="s">
        <v>34</v>
      </c>
      <c r="I4832" s="2" t="s">
        <v>25</v>
      </c>
      <c r="J4832" s="2" t="str">
        <f t="array" ref="J4832">XLOOKUP('Transaction Data'!$G4832,Product_Code,Biscuit_Brand)</f>
        <v>Oatmeal Cookies</v>
      </c>
      <c r="K4832" s="2">
        <f t="array" ref="K4832">XLOOKUP('Transaction Data'!$G4832,Product_Code,Cost)</f>
        <v>19</v>
      </c>
      <c r="L4832" s="2">
        <f t="array" ref="L4832">XLOOKUP('Transaction Data'!$G4832,Product_Code,Unit_Price)</f>
        <v>23</v>
      </c>
      <c r="M4832" s="3">
        <f>'Transaction Data'!$F4832*'Transaction Data'!$K4832</f>
        <v>912</v>
      </c>
      <c r="N4832" s="3">
        <f>'Transaction Data'!$F4832*'Transaction Data'!$L4832</f>
        <v>1104</v>
      </c>
      <c r="O4832" s="3">
        <f>'Transaction Data'!$N4832-'Transaction Data'!$M4832</f>
        <v>192</v>
      </c>
      <c r="P4832" s="2">
        <f>DATEDIF('Transaction Data'!$D4832,'Transaction Data'!$A4832,"y")</f>
        <v>29</v>
      </c>
      <c r="Q4832" s="2" t="str">
        <f>FLOOR('Transaction Data'!$P4832,15)&amp;"-"&amp;FLOOR('Transaction Data'!$P4832,15)+14</f>
        <v>15-29</v>
      </c>
      <c r="R4832" s="2" t="str">
        <f>IF('Transaction Data'!$L4832&lt;=10,"Less Expensive","Expensive")</f>
        <v>Expensive</v>
      </c>
      <c r="S4832" s="4">
        <f>WEEKDAY('Transaction Data'!$A4832)</f>
        <v>3</v>
      </c>
      <c r="T4832" s="2" t="str">
        <f>IF(WEEKDAY('Transaction Data'!$A4832,2)&lt;6,"Weekday","Weekend")</f>
        <v>Weekday</v>
      </c>
    </row>
    <row r="4833" ht="15.75" customHeight="1">
      <c r="A4833" s="1">
        <v>45446.0</v>
      </c>
      <c r="B4833" s="2" t="s">
        <v>4548</v>
      </c>
      <c r="C4833" s="2" t="s">
        <v>51</v>
      </c>
      <c r="D4833" s="1">
        <v>34722.0</v>
      </c>
      <c r="E4833" s="2" t="s">
        <v>37</v>
      </c>
      <c r="F4833" s="2">
        <v>366.0</v>
      </c>
      <c r="G4833" s="2" t="s">
        <v>44</v>
      </c>
      <c r="H4833" s="2" t="s">
        <v>24</v>
      </c>
      <c r="I4833" s="2" t="s">
        <v>25</v>
      </c>
      <c r="J4833" s="2" t="str">
        <f t="array" ref="J4833">XLOOKUP('Transaction Data'!$G4833,Product_Code,Biscuit_Brand)</f>
        <v>Butter Crunch</v>
      </c>
      <c r="K4833" s="2">
        <f t="array" ref="K4833">XLOOKUP('Transaction Data'!$G4833,Product_Code,Cost)</f>
        <v>10</v>
      </c>
      <c r="L4833" s="2">
        <f t="array" ref="L4833">XLOOKUP('Transaction Data'!$G4833,Product_Code,Unit_Price)</f>
        <v>11</v>
      </c>
      <c r="M4833" s="3">
        <f>'Transaction Data'!$F4833*'Transaction Data'!$K4833</f>
        <v>3660</v>
      </c>
      <c r="N4833" s="3">
        <f>'Transaction Data'!$F4833*'Transaction Data'!$L4833</f>
        <v>4026</v>
      </c>
      <c r="O4833" s="3">
        <f>'Transaction Data'!$N4833-'Transaction Data'!$M4833</f>
        <v>366</v>
      </c>
      <c r="P4833" s="2">
        <f>DATEDIF('Transaction Data'!$D4833,'Transaction Data'!$A4833,"y")</f>
        <v>29</v>
      </c>
      <c r="Q4833" s="2" t="str">
        <f>FLOOR('Transaction Data'!$P4833,15)&amp;"-"&amp;FLOOR('Transaction Data'!$P4833,15)+14</f>
        <v>15-29</v>
      </c>
      <c r="R4833" s="2" t="str">
        <f>IF('Transaction Data'!$L4833&lt;=10,"Less Expensive","Expensive")</f>
        <v>Expensive</v>
      </c>
      <c r="S4833" s="4">
        <f>WEEKDAY('Transaction Data'!$A4833)</f>
        <v>2</v>
      </c>
      <c r="T4833" s="2" t="str">
        <f>IF(WEEKDAY('Transaction Data'!$A4833,2)&lt;6,"Weekday","Weekend")</f>
        <v>Weekday</v>
      </c>
    </row>
    <row r="4834" ht="15.75" customHeight="1">
      <c r="A4834" s="1">
        <v>45296.0</v>
      </c>
      <c r="B4834" s="2" t="s">
        <v>4549</v>
      </c>
      <c r="C4834" s="2" t="s">
        <v>72</v>
      </c>
      <c r="D4834" s="1">
        <v>20300.0</v>
      </c>
      <c r="E4834" s="2" t="s">
        <v>22</v>
      </c>
      <c r="F4834" s="2">
        <v>437.0</v>
      </c>
      <c r="G4834" s="2" t="s">
        <v>33</v>
      </c>
      <c r="H4834" s="2" t="s">
        <v>29</v>
      </c>
      <c r="I4834" s="2" t="s">
        <v>25</v>
      </c>
      <c r="J4834" s="2" t="str">
        <f t="array" ref="J4834">XLOOKUP('Transaction Data'!$G4834,Product_Code,Biscuit_Brand)</f>
        <v>Caramel Biscuits</v>
      </c>
      <c r="K4834" s="2">
        <f t="array" ref="K4834">XLOOKUP('Transaction Data'!$G4834,Product_Code,Cost)</f>
        <v>18</v>
      </c>
      <c r="L4834" s="2">
        <f t="array" ref="L4834">XLOOKUP('Transaction Data'!$G4834,Product_Code,Unit_Price)</f>
        <v>22</v>
      </c>
      <c r="M4834" s="3">
        <f>'Transaction Data'!$F4834*'Transaction Data'!$K4834</f>
        <v>7866</v>
      </c>
      <c r="N4834" s="3">
        <f>'Transaction Data'!$F4834*'Transaction Data'!$L4834</f>
        <v>9614</v>
      </c>
      <c r="O4834" s="3">
        <f>'Transaction Data'!$N4834-'Transaction Data'!$M4834</f>
        <v>1748</v>
      </c>
      <c r="P4834" s="2">
        <f>DATEDIF('Transaction Data'!$D4834,'Transaction Data'!$A4834,"y")</f>
        <v>68</v>
      </c>
      <c r="Q4834" s="2" t="str">
        <f>FLOOR('Transaction Data'!$P4834,15)&amp;"-"&amp;FLOOR('Transaction Data'!$P4834,15)+14</f>
        <v>60-74</v>
      </c>
      <c r="R4834" s="2" t="str">
        <f>IF('Transaction Data'!$L4834&lt;=10,"Less Expensive","Expensive")</f>
        <v>Expensive</v>
      </c>
      <c r="S4834" s="4">
        <f>WEEKDAY('Transaction Data'!$A4834)</f>
        <v>6</v>
      </c>
      <c r="T4834" s="2" t="str">
        <f>IF(WEEKDAY('Transaction Data'!$A4834,2)&lt;6,"Weekday","Weekend")</f>
        <v>Weekday</v>
      </c>
    </row>
    <row r="4835" ht="15.75" customHeight="1">
      <c r="A4835" s="1">
        <v>45434.0</v>
      </c>
      <c r="B4835" s="2" t="s">
        <v>4550</v>
      </c>
      <c r="C4835" s="2" t="s">
        <v>41</v>
      </c>
      <c r="D4835" s="1">
        <v>23876.0</v>
      </c>
      <c r="E4835" s="2" t="s">
        <v>22</v>
      </c>
      <c r="F4835" s="2">
        <v>186.0</v>
      </c>
      <c r="G4835" s="2" t="s">
        <v>57</v>
      </c>
      <c r="H4835" s="2" t="s">
        <v>34</v>
      </c>
      <c r="I4835" s="2" t="s">
        <v>25</v>
      </c>
      <c r="J4835" s="2" t="str">
        <f t="array" ref="J4835">XLOOKUP('Transaction Data'!$G4835,Product_Code,Biscuit_Brand)</f>
        <v>Oatmeal Cookies</v>
      </c>
      <c r="K4835" s="2">
        <f t="array" ref="K4835">XLOOKUP('Transaction Data'!$G4835,Product_Code,Cost)</f>
        <v>19</v>
      </c>
      <c r="L4835" s="2">
        <f t="array" ref="L4835">XLOOKUP('Transaction Data'!$G4835,Product_Code,Unit_Price)</f>
        <v>23</v>
      </c>
      <c r="M4835" s="3">
        <f>'Transaction Data'!$F4835*'Transaction Data'!$K4835</f>
        <v>3534</v>
      </c>
      <c r="N4835" s="3">
        <f>'Transaction Data'!$F4835*'Transaction Data'!$L4835</f>
        <v>4278</v>
      </c>
      <c r="O4835" s="3">
        <f>'Transaction Data'!$N4835-'Transaction Data'!$M4835</f>
        <v>744</v>
      </c>
      <c r="P4835" s="2">
        <f>DATEDIF('Transaction Data'!$D4835,'Transaction Data'!$A4835,"y")</f>
        <v>59</v>
      </c>
      <c r="Q4835" s="2" t="str">
        <f>FLOOR('Transaction Data'!$P4835,15)&amp;"-"&amp;FLOOR('Transaction Data'!$P4835,15)+14</f>
        <v>45-59</v>
      </c>
      <c r="R4835" s="2" t="str">
        <f>IF('Transaction Data'!$L4835&lt;=10,"Less Expensive","Expensive")</f>
        <v>Expensive</v>
      </c>
      <c r="S4835" s="4">
        <f>WEEKDAY('Transaction Data'!$A4835)</f>
        <v>4</v>
      </c>
      <c r="T4835" s="2" t="str">
        <f>IF(WEEKDAY('Transaction Data'!$A4835,2)&lt;6,"Weekday","Weekend")</f>
        <v>Weekday</v>
      </c>
    </row>
    <row r="4836" ht="15.75" customHeight="1">
      <c r="A4836" s="1">
        <v>45489.0</v>
      </c>
      <c r="B4836" s="2" t="s">
        <v>4551</v>
      </c>
      <c r="C4836" s="2" t="s">
        <v>69</v>
      </c>
      <c r="D4836" s="1">
        <v>24742.0</v>
      </c>
      <c r="E4836" s="2" t="s">
        <v>22</v>
      </c>
      <c r="F4836" s="2">
        <v>407.0</v>
      </c>
      <c r="G4836" s="2" t="s">
        <v>33</v>
      </c>
      <c r="H4836" s="2" t="s">
        <v>24</v>
      </c>
      <c r="I4836" s="2" t="s">
        <v>25</v>
      </c>
      <c r="J4836" s="2" t="str">
        <f t="array" ref="J4836">XLOOKUP('Transaction Data'!$G4836,Product_Code,Biscuit_Brand)</f>
        <v>Caramel Biscuits</v>
      </c>
      <c r="K4836" s="2">
        <f t="array" ref="K4836">XLOOKUP('Transaction Data'!$G4836,Product_Code,Cost)</f>
        <v>18</v>
      </c>
      <c r="L4836" s="2">
        <f t="array" ref="L4836">XLOOKUP('Transaction Data'!$G4836,Product_Code,Unit_Price)</f>
        <v>22</v>
      </c>
      <c r="M4836" s="3">
        <f>'Transaction Data'!$F4836*'Transaction Data'!$K4836</f>
        <v>7326</v>
      </c>
      <c r="N4836" s="3">
        <f>'Transaction Data'!$F4836*'Transaction Data'!$L4836</f>
        <v>8954</v>
      </c>
      <c r="O4836" s="3">
        <f>'Transaction Data'!$N4836-'Transaction Data'!$M4836</f>
        <v>1628</v>
      </c>
      <c r="P4836" s="2">
        <f>DATEDIF('Transaction Data'!$D4836,'Transaction Data'!$A4836,"y")</f>
        <v>56</v>
      </c>
      <c r="Q4836" s="2" t="str">
        <f>FLOOR('Transaction Data'!$P4836,15)&amp;"-"&amp;FLOOR('Transaction Data'!$P4836,15)+14</f>
        <v>45-59</v>
      </c>
      <c r="R4836" s="2" t="str">
        <f>IF('Transaction Data'!$L4836&lt;=10,"Less Expensive","Expensive")</f>
        <v>Expensive</v>
      </c>
      <c r="S4836" s="4">
        <f>WEEKDAY('Transaction Data'!$A4836)</f>
        <v>3</v>
      </c>
      <c r="T4836" s="2" t="str">
        <f>IF(WEEKDAY('Transaction Data'!$A4836,2)&lt;6,"Weekday","Weekend")</f>
        <v>Weekday</v>
      </c>
    </row>
    <row r="4837" ht="15.75" customHeight="1">
      <c r="A4837" s="1">
        <v>45431.0</v>
      </c>
      <c r="B4837" s="2" t="s">
        <v>1532</v>
      </c>
      <c r="C4837" s="2" t="s">
        <v>51</v>
      </c>
      <c r="D4837" s="1">
        <v>34172.0</v>
      </c>
      <c r="E4837" s="2" t="s">
        <v>37</v>
      </c>
      <c r="F4837" s="2">
        <v>361.0</v>
      </c>
      <c r="G4837" s="2" t="s">
        <v>60</v>
      </c>
      <c r="H4837" s="2" t="s">
        <v>29</v>
      </c>
      <c r="I4837" s="2" t="s">
        <v>25</v>
      </c>
      <c r="J4837" s="2" t="str">
        <f t="array" ref="J4837">XLOOKUP('Transaction Data'!$G4837,Product_Code,Biscuit_Brand)</f>
        <v>Peanut Butter Bites</v>
      </c>
      <c r="K4837" s="2">
        <f t="array" ref="K4837">XLOOKUP('Transaction Data'!$G4837,Product_Code,Cost)</f>
        <v>5</v>
      </c>
      <c r="L4837" s="2">
        <f t="array" ref="L4837">XLOOKUP('Transaction Data'!$G4837,Product_Code,Unit_Price)</f>
        <v>7</v>
      </c>
      <c r="M4837" s="3">
        <f>'Transaction Data'!$F4837*'Transaction Data'!$K4837</f>
        <v>1805</v>
      </c>
      <c r="N4837" s="3">
        <f>'Transaction Data'!$F4837*'Transaction Data'!$L4837</f>
        <v>2527</v>
      </c>
      <c r="O4837" s="3">
        <f>'Transaction Data'!$N4837-'Transaction Data'!$M4837</f>
        <v>722</v>
      </c>
      <c r="P4837" s="2">
        <f>DATEDIF('Transaction Data'!$D4837,'Transaction Data'!$A4837,"y")</f>
        <v>30</v>
      </c>
      <c r="Q4837" s="2" t="str">
        <f>FLOOR('Transaction Data'!$P4837,15)&amp;"-"&amp;FLOOR('Transaction Data'!$P4837,15)+14</f>
        <v>30-44</v>
      </c>
      <c r="R4837" s="2" t="str">
        <f>IF('Transaction Data'!$L4837&lt;=10,"Less Expensive","Expensive")</f>
        <v>Less Expensive</v>
      </c>
      <c r="S4837" s="4">
        <f>WEEKDAY('Transaction Data'!$A4837)</f>
        <v>1</v>
      </c>
      <c r="T4837" s="2" t="str">
        <f>IF(WEEKDAY('Transaction Data'!$A4837,2)&lt;6,"Weekday","Weekend")</f>
        <v>Weekend</v>
      </c>
    </row>
    <row r="4838" ht="15.75" customHeight="1">
      <c r="A4838" s="1">
        <v>45365.0</v>
      </c>
      <c r="B4838" s="2" t="s">
        <v>4552</v>
      </c>
      <c r="C4838" s="2" t="s">
        <v>69</v>
      </c>
      <c r="D4838" s="1">
        <v>18155.0</v>
      </c>
      <c r="E4838" s="2" t="s">
        <v>27</v>
      </c>
      <c r="F4838" s="2">
        <v>432.0</v>
      </c>
      <c r="G4838" s="2" t="s">
        <v>33</v>
      </c>
      <c r="H4838" s="2" t="s">
        <v>34</v>
      </c>
      <c r="I4838" s="2" t="s">
        <v>25</v>
      </c>
      <c r="J4838" s="2" t="str">
        <f t="array" ref="J4838">XLOOKUP('Transaction Data'!$G4838,Product_Code,Biscuit_Brand)</f>
        <v>Caramel Biscuits</v>
      </c>
      <c r="K4838" s="2">
        <f t="array" ref="K4838">XLOOKUP('Transaction Data'!$G4838,Product_Code,Cost)</f>
        <v>18</v>
      </c>
      <c r="L4838" s="2">
        <f t="array" ref="L4838">XLOOKUP('Transaction Data'!$G4838,Product_Code,Unit_Price)</f>
        <v>22</v>
      </c>
      <c r="M4838" s="3">
        <f>'Transaction Data'!$F4838*'Transaction Data'!$K4838</f>
        <v>7776</v>
      </c>
      <c r="N4838" s="3">
        <f>'Transaction Data'!$F4838*'Transaction Data'!$L4838</f>
        <v>9504</v>
      </c>
      <c r="O4838" s="3">
        <f>'Transaction Data'!$N4838-'Transaction Data'!$M4838</f>
        <v>1728</v>
      </c>
      <c r="P4838" s="2">
        <f>DATEDIF('Transaction Data'!$D4838,'Transaction Data'!$A4838,"y")</f>
        <v>74</v>
      </c>
      <c r="Q4838" s="2" t="str">
        <f>FLOOR('Transaction Data'!$P4838,15)&amp;"-"&amp;FLOOR('Transaction Data'!$P4838,15)+14</f>
        <v>60-74</v>
      </c>
      <c r="R4838" s="2" t="str">
        <f>IF('Transaction Data'!$L4838&lt;=10,"Less Expensive","Expensive")</f>
        <v>Expensive</v>
      </c>
      <c r="S4838" s="4">
        <f>WEEKDAY('Transaction Data'!$A4838)</f>
        <v>5</v>
      </c>
      <c r="T4838" s="2" t="str">
        <f>IF(WEEKDAY('Transaction Data'!$A4838,2)&lt;6,"Weekday","Weekend")</f>
        <v>Weekday</v>
      </c>
    </row>
    <row r="4839" ht="15.75" customHeight="1">
      <c r="A4839" s="1">
        <v>45337.0</v>
      </c>
      <c r="B4839" s="2" t="s">
        <v>4553</v>
      </c>
      <c r="C4839" s="2" t="s">
        <v>21</v>
      </c>
      <c r="D4839" s="1">
        <v>15978.0</v>
      </c>
      <c r="E4839" s="2" t="s">
        <v>63</v>
      </c>
      <c r="F4839" s="2">
        <v>462.0</v>
      </c>
      <c r="G4839" s="2" t="s">
        <v>28</v>
      </c>
      <c r="H4839" s="2" t="s">
        <v>24</v>
      </c>
      <c r="I4839" s="2" t="s">
        <v>25</v>
      </c>
      <c r="J4839" s="2" t="str">
        <f t="array" ref="J4839">XLOOKUP('Transaction Data'!$G4839,Product_Code,Biscuit_Brand)</f>
        <v>Shortbread</v>
      </c>
      <c r="K4839" s="2">
        <f t="array" ref="K4839">XLOOKUP('Transaction Data'!$G4839,Product_Code,Cost)</f>
        <v>10</v>
      </c>
      <c r="L4839" s="2">
        <f t="array" ref="L4839">XLOOKUP('Transaction Data'!$G4839,Product_Code,Unit_Price)</f>
        <v>45</v>
      </c>
      <c r="M4839" s="3">
        <f>'Transaction Data'!$F4839*'Transaction Data'!$K4839</f>
        <v>4620</v>
      </c>
      <c r="N4839" s="3">
        <f>'Transaction Data'!$F4839*'Transaction Data'!$L4839</f>
        <v>20790</v>
      </c>
      <c r="O4839" s="3">
        <f>'Transaction Data'!$N4839-'Transaction Data'!$M4839</f>
        <v>16170</v>
      </c>
      <c r="P4839" s="2">
        <f>DATEDIF('Transaction Data'!$D4839,'Transaction Data'!$A4839,"y")</f>
        <v>80</v>
      </c>
      <c r="Q4839" s="2" t="str">
        <f>FLOOR('Transaction Data'!$P4839,15)&amp;"-"&amp;FLOOR('Transaction Data'!$P4839,15)+14</f>
        <v>75-89</v>
      </c>
      <c r="R4839" s="2" t="str">
        <f>IF('Transaction Data'!$L4839&lt;=10,"Less Expensive","Expensive")</f>
        <v>Expensive</v>
      </c>
      <c r="S4839" s="4">
        <f>WEEKDAY('Transaction Data'!$A4839)</f>
        <v>5</v>
      </c>
      <c r="T4839" s="2" t="str">
        <f>IF(WEEKDAY('Transaction Data'!$A4839,2)&lt;6,"Weekday","Weekend")</f>
        <v>Weekday</v>
      </c>
    </row>
    <row r="4840" ht="15.75" customHeight="1">
      <c r="A4840" s="1">
        <v>45382.0</v>
      </c>
      <c r="B4840" s="2" t="s">
        <v>4554</v>
      </c>
      <c r="C4840" s="2" t="s">
        <v>21</v>
      </c>
      <c r="D4840" s="1">
        <v>29889.0</v>
      </c>
      <c r="E4840" s="2" t="s">
        <v>63</v>
      </c>
      <c r="F4840" s="2">
        <v>446.0</v>
      </c>
      <c r="G4840" s="2" t="s">
        <v>28</v>
      </c>
      <c r="H4840" s="2" t="s">
        <v>29</v>
      </c>
      <c r="I4840" s="2" t="s">
        <v>25</v>
      </c>
      <c r="J4840" s="2" t="str">
        <f t="array" ref="J4840">XLOOKUP('Transaction Data'!$G4840,Product_Code,Biscuit_Brand)</f>
        <v>Shortbread</v>
      </c>
      <c r="K4840" s="2">
        <f t="array" ref="K4840">XLOOKUP('Transaction Data'!$G4840,Product_Code,Cost)</f>
        <v>10</v>
      </c>
      <c r="L4840" s="2">
        <f t="array" ref="L4840">XLOOKUP('Transaction Data'!$G4840,Product_Code,Unit_Price)</f>
        <v>45</v>
      </c>
      <c r="M4840" s="3">
        <f>'Transaction Data'!$F4840*'Transaction Data'!$K4840</f>
        <v>4460</v>
      </c>
      <c r="N4840" s="3">
        <f>'Transaction Data'!$F4840*'Transaction Data'!$L4840</f>
        <v>20070</v>
      </c>
      <c r="O4840" s="3">
        <f>'Transaction Data'!$N4840-'Transaction Data'!$M4840</f>
        <v>15610</v>
      </c>
      <c r="P4840" s="2">
        <f>DATEDIF('Transaction Data'!$D4840,'Transaction Data'!$A4840,"y")</f>
        <v>42</v>
      </c>
      <c r="Q4840" s="2" t="str">
        <f>FLOOR('Transaction Data'!$P4840,15)&amp;"-"&amp;FLOOR('Transaction Data'!$P4840,15)+14</f>
        <v>30-44</v>
      </c>
      <c r="R4840" s="2" t="str">
        <f>IF('Transaction Data'!$L4840&lt;=10,"Less Expensive","Expensive")</f>
        <v>Expensive</v>
      </c>
      <c r="S4840" s="4">
        <f>WEEKDAY('Transaction Data'!$A4840)</f>
        <v>1</v>
      </c>
      <c r="T4840" s="2" t="str">
        <f>IF(WEEKDAY('Transaction Data'!$A4840,2)&lt;6,"Weekday","Weekend")</f>
        <v>Weekend</v>
      </c>
    </row>
    <row r="4841" ht="15.75" customHeight="1">
      <c r="A4841" s="1">
        <v>45466.0</v>
      </c>
      <c r="B4841" s="2" t="s">
        <v>4555</v>
      </c>
      <c r="C4841" s="2" t="s">
        <v>47</v>
      </c>
      <c r="D4841" s="1">
        <v>21606.0</v>
      </c>
      <c r="E4841" s="2" t="s">
        <v>63</v>
      </c>
      <c r="F4841" s="2">
        <v>348.0</v>
      </c>
      <c r="G4841" s="2" t="s">
        <v>60</v>
      </c>
      <c r="H4841" s="2" t="s">
        <v>34</v>
      </c>
      <c r="I4841" s="2" t="s">
        <v>25</v>
      </c>
      <c r="J4841" s="2" t="str">
        <f t="array" ref="J4841">XLOOKUP('Transaction Data'!$G4841,Product_Code,Biscuit_Brand)</f>
        <v>Peanut Butter Bites</v>
      </c>
      <c r="K4841" s="2">
        <f t="array" ref="K4841">XLOOKUP('Transaction Data'!$G4841,Product_Code,Cost)</f>
        <v>5</v>
      </c>
      <c r="L4841" s="2">
        <f t="array" ref="L4841">XLOOKUP('Transaction Data'!$G4841,Product_Code,Unit_Price)</f>
        <v>7</v>
      </c>
      <c r="M4841" s="3">
        <f>'Transaction Data'!$F4841*'Transaction Data'!$K4841</f>
        <v>1740</v>
      </c>
      <c r="N4841" s="3">
        <f>'Transaction Data'!$F4841*'Transaction Data'!$L4841</f>
        <v>2436</v>
      </c>
      <c r="O4841" s="3">
        <f>'Transaction Data'!$N4841-'Transaction Data'!$M4841</f>
        <v>696</v>
      </c>
      <c r="P4841" s="2">
        <f>DATEDIF('Transaction Data'!$D4841,'Transaction Data'!$A4841,"y")</f>
        <v>65</v>
      </c>
      <c r="Q4841" s="2" t="str">
        <f>FLOOR('Transaction Data'!$P4841,15)&amp;"-"&amp;FLOOR('Transaction Data'!$P4841,15)+14</f>
        <v>60-74</v>
      </c>
      <c r="R4841" s="2" t="str">
        <f>IF('Transaction Data'!$L4841&lt;=10,"Less Expensive","Expensive")</f>
        <v>Less Expensive</v>
      </c>
      <c r="S4841" s="4">
        <f>WEEKDAY('Transaction Data'!$A4841)</f>
        <v>1</v>
      </c>
      <c r="T4841" s="2" t="str">
        <f>IF(WEEKDAY('Transaction Data'!$A4841,2)&lt;6,"Weekday","Weekend")</f>
        <v>Weekend</v>
      </c>
    </row>
    <row r="4842" ht="15.75" customHeight="1">
      <c r="A4842" s="1">
        <v>45307.0</v>
      </c>
      <c r="B4842" s="2" t="s">
        <v>4556</v>
      </c>
      <c r="C4842" s="2" t="s">
        <v>51</v>
      </c>
      <c r="D4842" s="1">
        <v>21841.0</v>
      </c>
      <c r="E4842" s="2" t="s">
        <v>22</v>
      </c>
      <c r="F4842" s="2">
        <v>262.0</v>
      </c>
      <c r="G4842" s="2" t="s">
        <v>48</v>
      </c>
      <c r="H4842" s="2" t="s">
        <v>24</v>
      </c>
      <c r="I4842" s="2" t="s">
        <v>25</v>
      </c>
      <c r="J4842" s="2" t="str">
        <f t="array" ref="J4842">XLOOKUP('Transaction Data'!$G4842,Product_Code,Biscuit_Brand)</f>
        <v>Lemon Crisps</v>
      </c>
      <c r="K4842" s="2">
        <f t="array" ref="K4842">XLOOKUP('Transaction Data'!$G4842,Product_Code,Cost)</f>
        <v>7</v>
      </c>
      <c r="L4842" s="2">
        <f t="array" ref="L4842">XLOOKUP('Transaction Data'!$G4842,Product_Code,Unit_Price)</f>
        <v>9</v>
      </c>
      <c r="M4842" s="3">
        <f>'Transaction Data'!$F4842*'Transaction Data'!$K4842</f>
        <v>1834</v>
      </c>
      <c r="N4842" s="3">
        <f>'Transaction Data'!$F4842*'Transaction Data'!$L4842</f>
        <v>2358</v>
      </c>
      <c r="O4842" s="3">
        <f>'Transaction Data'!$N4842-'Transaction Data'!$M4842</f>
        <v>524</v>
      </c>
      <c r="P4842" s="2">
        <f>DATEDIF('Transaction Data'!$D4842,'Transaction Data'!$A4842,"y")</f>
        <v>64</v>
      </c>
      <c r="Q4842" s="2" t="str">
        <f>FLOOR('Transaction Data'!$P4842,15)&amp;"-"&amp;FLOOR('Transaction Data'!$P4842,15)+14</f>
        <v>60-74</v>
      </c>
      <c r="R4842" s="2" t="str">
        <f>IF('Transaction Data'!$L4842&lt;=10,"Less Expensive","Expensive")</f>
        <v>Less Expensive</v>
      </c>
      <c r="S4842" s="4">
        <f>WEEKDAY('Transaction Data'!$A4842)</f>
        <v>3</v>
      </c>
      <c r="T4842" s="2" t="str">
        <f>IF(WEEKDAY('Transaction Data'!$A4842,2)&lt;6,"Weekday","Weekend")</f>
        <v>Weekday</v>
      </c>
    </row>
    <row r="4843" ht="15.75" customHeight="1">
      <c r="A4843" s="1">
        <v>45471.0</v>
      </c>
      <c r="B4843" s="2" t="s">
        <v>4557</v>
      </c>
      <c r="C4843" s="2" t="s">
        <v>54</v>
      </c>
      <c r="D4843" s="1">
        <v>21066.0</v>
      </c>
      <c r="E4843" s="2" t="s">
        <v>22</v>
      </c>
      <c r="F4843" s="2">
        <v>478.0</v>
      </c>
      <c r="G4843" s="2" t="s">
        <v>28</v>
      </c>
      <c r="H4843" s="2" t="s">
        <v>29</v>
      </c>
      <c r="I4843" s="2" t="s">
        <v>25</v>
      </c>
      <c r="J4843" s="2" t="str">
        <f t="array" ref="J4843">XLOOKUP('Transaction Data'!$G4843,Product_Code,Biscuit_Brand)</f>
        <v>Shortbread</v>
      </c>
      <c r="K4843" s="2">
        <f t="array" ref="K4843">XLOOKUP('Transaction Data'!$G4843,Product_Code,Cost)</f>
        <v>10</v>
      </c>
      <c r="L4843" s="2">
        <f t="array" ref="L4843">XLOOKUP('Transaction Data'!$G4843,Product_Code,Unit_Price)</f>
        <v>45</v>
      </c>
      <c r="M4843" s="3">
        <f>'Transaction Data'!$F4843*'Transaction Data'!$K4843</f>
        <v>4780</v>
      </c>
      <c r="N4843" s="3">
        <f>'Transaction Data'!$F4843*'Transaction Data'!$L4843</f>
        <v>21510</v>
      </c>
      <c r="O4843" s="3">
        <f>'Transaction Data'!$N4843-'Transaction Data'!$M4843</f>
        <v>16730</v>
      </c>
      <c r="P4843" s="2">
        <f>DATEDIF('Transaction Data'!$D4843,'Transaction Data'!$A4843,"y")</f>
        <v>66</v>
      </c>
      <c r="Q4843" s="2" t="str">
        <f>FLOOR('Transaction Data'!$P4843,15)&amp;"-"&amp;FLOOR('Transaction Data'!$P4843,15)+14</f>
        <v>60-74</v>
      </c>
      <c r="R4843" s="2" t="str">
        <f>IF('Transaction Data'!$L4843&lt;=10,"Less Expensive","Expensive")</f>
        <v>Expensive</v>
      </c>
      <c r="S4843" s="4">
        <f>WEEKDAY('Transaction Data'!$A4843)</f>
        <v>6</v>
      </c>
      <c r="T4843" s="2" t="str">
        <f>IF(WEEKDAY('Transaction Data'!$A4843,2)&lt;6,"Weekday","Weekend")</f>
        <v>Weekday</v>
      </c>
    </row>
    <row r="4844" ht="15.75" customHeight="1">
      <c r="A4844" s="1">
        <v>45359.0</v>
      </c>
      <c r="B4844" s="2" t="s">
        <v>4558</v>
      </c>
      <c r="C4844" s="2" t="s">
        <v>41</v>
      </c>
      <c r="D4844" s="1">
        <v>27995.0</v>
      </c>
      <c r="E4844" s="2" t="s">
        <v>37</v>
      </c>
      <c r="F4844" s="2">
        <v>247.0</v>
      </c>
      <c r="G4844" s="2" t="s">
        <v>61</v>
      </c>
      <c r="H4844" s="2" t="s">
        <v>34</v>
      </c>
      <c r="I4844" s="2" t="s">
        <v>25</v>
      </c>
      <c r="J4844" s="2" t="str">
        <f t="array" ref="J4844">XLOOKUP('Transaction Data'!$G4844,Product_Code,Biscuit_Brand)</f>
        <v>Choco Delight</v>
      </c>
      <c r="K4844" s="2">
        <f t="array" ref="K4844">XLOOKUP('Transaction Data'!$G4844,Product_Code,Cost)</f>
        <v>3</v>
      </c>
      <c r="L4844" s="2">
        <f t="array" ref="L4844">XLOOKUP('Transaction Data'!$G4844,Product_Code,Unit_Price)</f>
        <v>5</v>
      </c>
      <c r="M4844" s="3">
        <f>'Transaction Data'!$F4844*'Transaction Data'!$K4844</f>
        <v>741</v>
      </c>
      <c r="N4844" s="3">
        <f>'Transaction Data'!$F4844*'Transaction Data'!$L4844</f>
        <v>1235</v>
      </c>
      <c r="O4844" s="3">
        <f>'Transaction Data'!$N4844-'Transaction Data'!$M4844</f>
        <v>494</v>
      </c>
      <c r="P4844" s="2">
        <f>DATEDIF('Transaction Data'!$D4844,'Transaction Data'!$A4844,"y")</f>
        <v>47</v>
      </c>
      <c r="Q4844" s="2" t="str">
        <f>FLOOR('Transaction Data'!$P4844,15)&amp;"-"&amp;FLOOR('Transaction Data'!$P4844,15)+14</f>
        <v>45-59</v>
      </c>
      <c r="R4844" s="2" t="str">
        <f>IF('Transaction Data'!$L4844&lt;=10,"Less Expensive","Expensive")</f>
        <v>Less Expensive</v>
      </c>
      <c r="S4844" s="4">
        <f>WEEKDAY('Transaction Data'!$A4844)</f>
        <v>6</v>
      </c>
      <c r="T4844" s="2" t="str">
        <f>IF(WEEKDAY('Transaction Data'!$A4844,2)&lt;6,"Weekday","Weekend")</f>
        <v>Weekday</v>
      </c>
    </row>
    <row r="4845" ht="15.75" customHeight="1">
      <c r="A4845" s="1">
        <v>45412.0</v>
      </c>
      <c r="B4845" s="2" t="s">
        <v>1612</v>
      </c>
      <c r="C4845" s="2" t="s">
        <v>54</v>
      </c>
      <c r="D4845" s="1">
        <v>24174.0</v>
      </c>
      <c r="E4845" s="2" t="s">
        <v>63</v>
      </c>
      <c r="F4845" s="2">
        <v>306.0</v>
      </c>
      <c r="G4845" s="2" t="s">
        <v>60</v>
      </c>
      <c r="H4845" s="2" t="s">
        <v>24</v>
      </c>
      <c r="I4845" s="2" t="s">
        <v>25</v>
      </c>
      <c r="J4845" s="2" t="str">
        <f t="array" ref="J4845">XLOOKUP('Transaction Data'!$G4845,Product_Code,Biscuit_Brand)</f>
        <v>Peanut Butter Bites</v>
      </c>
      <c r="K4845" s="2">
        <f t="array" ref="K4845">XLOOKUP('Transaction Data'!$G4845,Product_Code,Cost)</f>
        <v>5</v>
      </c>
      <c r="L4845" s="2">
        <f t="array" ref="L4845">XLOOKUP('Transaction Data'!$G4845,Product_Code,Unit_Price)</f>
        <v>7</v>
      </c>
      <c r="M4845" s="3">
        <f>'Transaction Data'!$F4845*'Transaction Data'!$K4845</f>
        <v>1530</v>
      </c>
      <c r="N4845" s="3">
        <f>'Transaction Data'!$F4845*'Transaction Data'!$L4845</f>
        <v>2142</v>
      </c>
      <c r="O4845" s="3">
        <f>'Transaction Data'!$N4845-'Transaction Data'!$M4845</f>
        <v>612</v>
      </c>
      <c r="P4845" s="2">
        <f>DATEDIF('Transaction Data'!$D4845,'Transaction Data'!$A4845,"y")</f>
        <v>58</v>
      </c>
      <c r="Q4845" s="2" t="str">
        <f>FLOOR('Transaction Data'!$P4845,15)&amp;"-"&amp;FLOOR('Transaction Data'!$P4845,15)+14</f>
        <v>45-59</v>
      </c>
      <c r="R4845" s="2" t="str">
        <f>IF('Transaction Data'!$L4845&lt;=10,"Less Expensive","Expensive")</f>
        <v>Less Expensive</v>
      </c>
      <c r="S4845" s="4">
        <f>WEEKDAY('Transaction Data'!$A4845)</f>
        <v>3</v>
      </c>
      <c r="T4845" s="2" t="str">
        <f>IF(WEEKDAY('Transaction Data'!$A4845,2)&lt;6,"Weekday","Weekend")</f>
        <v>Weekday</v>
      </c>
    </row>
    <row r="4846" ht="15.75" customHeight="1">
      <c r="A4846" s="1">
        <v>45502.0</v>
      </c>
      <c r="B4846" s="2" t="s">
        <v>4559</v>
      </c>
      <c r="C4846" s="2" t="s">
        <v>41</v>
      </c>
      <c r="D4846" s="1">
        <v>27338.0</v>
      </c>
      <c r="E4846" s="2" t="s">
        <v>37</v>
      </c>
      <c r="F4846" s="2">
        <v>271.0</v>
      </c>
      <c r="G4846" s="2" t="s">
        <v>60</v>
      </c>
      <c r="H4846" s="2" t="s">
        <v>29</v>
      </c>
      <c r="I4846" s="2" t="s">
        <v>25</v>
      </c>
      <c r="J4846" s="2" t="str">
        <f t="array" ref="J4846">XLOOKUP('Transaction Data'!$G4846,Product_Code,Biscuit_Brand)</f>
        <v>Peanut Butter Bites</v>
      </c>
      <c r="K4846" s="2">
        <f t="array" ref="K4846">XLOOKUP('Transaction Data'!$G4846,Product_Code,Cost)</f>
        <v>5</v>
      </c>
      <c r="L4846" s="2">
        <f t="array" ref="L4846">XLOOKUP('Transaction Data'!$G4846,Product_Code,Unit_Price)</f>
        <v>7</v>
      </c>
      <c r="M4846" s="3">
        <f>'Transaction Data'!$F4846*'Transaction Data'!$K4846</f>
        <v>1355</v>
      </c>
      <c r="N4846" s="3">
        <f>'Transaction Data'!$F4846*'Transaction Data'!$L4846</f>
        <v>1897</v>
      </c>
      <c r="O4846" s="3">
        <f>'Transaction Data'!$N4846-'Transaction Data'!$M4846</f>
        <v>542</v>
      </c>
      <c r="P4846" s="2">
        <f>DATEDIF('Transaction Data'!$D4846,'Transaction Data'!$A4846,"y")</f>
        <v>49</v>
      </c>
      <c r="Q4846" s="2" t="str">
        <f>FLOOR('Transaction Data'!$P4846,15)&amp;"-"&amp;FLOOR('Transaction Data'!$P4846,15)+14</f>
        <v>45-59</v>
      </c>
      <c r="R4846" s="2" t="str">
        <f>IF('Transaction Data'!$L4846&lt;=10,"Less Expensive","Expensive")</f>
        <v>Less Expensive</v>
      </c>
      <c r="S4846" s="4">
        <f>WEEKDAY('Transaction Data'!$A4846)</f>
        <v>2</v>
      </c>
      <c r="T4846" s="2" t="str">
        <f>IF(WEEKDAY('Transaction Data'!$A4846,2)&lt;6,"Weekday","Weekend")</f>
        <v>Weekday</v>
      </c>
    </row>
    <row r="4847" ht="15.75" customHeight="1">
      <c r="A4847" s="1">
        <v>45468.0</v>
      </c>
      <c r="B4847" s="2" t="s">
        <v>4560</v>
      </c>
      <c r="C4847" s="2" t="s">
        <v>65</v>
      </c>
      <c r="D4847" s="1">
        <v>37520.0</v>
      </c>
      <c r="E4847" s="2" t="s">
        <v>22</v>
      </c>
      <c r="F4847" s="2">
        <v>124.0</v>
      </c>
      <c r="G4847" s="2" t="s">
        <v>60</v>
      </c>
      <c r="H4847" s="2" t="s">
        <v>34</v>
      </c>
      <c r="I4847" s="2" t="s">
        <v>25</v>
      </c>
      <c r="J4847" s="2" t="str">
        <f t="array" ref="J4847">XLOOKUP('Transaction Data'!$G4847,Product_Code,Biscuit_Brand)</f>
        <v>Peanut Butter Bites</v>
      </c>
      <c r="K4847" s="2">
        <f t="array" ref="K4847">XLOOKUP('Transaction Data'!$G4847,Product_Code,Cost)</f>
        <v>5</v>
      </c>
      <c r="L4847" s="2">
        <f t="array" ref="L4847">XLOOKUP('Transaction Data'!$G4847,Product_Code,Unit_Price)</f>
        <v>7</v>
      </c>
      <c r="M4847" s="3">
        <f>'Transaction Data'!$F4847*'Transaction Data'!$K4847</f>
        <v>620</v>
      </c>
      <c r="N4847" s="3">
        <f>'Transaction Data'!$F4847*'Transaction Data'!$L4847</f>
        <v>868</v>
      </c>
      <c r="O4847" s="3">
        <f>'Transaction Data'!$N4847-'Transaction Data'!$M4847</f>
        <v>248</v>
      </c>
      <c r="P4847" s="2">
        <f>DATEDIF('Transaction Data'!$D4847,'Transaction Data'!$A4847,"y")</f>
        <v>21</v>
      </c>
      <c r="Q4847" s="2" t="str">
        <f>FLOOR('Transaction Data'!$P4847,15)&amp;"-"&amp;FLOOR('Transaction Data'!$P4847,15)+14</f>
        <v>15-29</v>
      </c>
      <c r="R4847" s="2" t="str">
        <f>IF('Transaction Data'!$L4847&lt;=10,"Less Expensive","Expensive")</f>
        <v>Less Expensive</v>
      </c>
      <c r="S4847" s="4">
        <f>WEEKDAY('Transaction Data'!$A4847)</f>
        <v>3</v>
      </c>
      <c r="T4847" s="2" t="str">
        <f>IF(WEEKDAY('Transaction Data'!$A4847,2)&lt;6,"Weekday","Weekend")</f>
        <v>Weekday</v>
      </c>
    </row>
    <row r="4848" ht="15.75" customHeight="1">
      <c r="A4848" s="1">
        <v>45372.0</v>
      </c>
      <c r="B4848" s="2" t="s">
        <v>1214</v>
      </c>
      <c r="C4848" s="2" t="s">
        <v>65</v>
      </c>
      <c r="D4848" s="1">
        <v>16528.0</v>
      </c>
      <c r="E4848" s="2" t="s">
        <v>37</v>
      </c>
      <c r="F4848" s="2">
        <v>67.0</v>
      </c>
      <c r="G4848" s="2" t="s">
        <v>28</v>
      </c>
      <c r="H4848" s="2" t="s">
        <v>24</v>
      </c>
      <c r="I4848" s="2" t="s">
        <v>30</v>
      </c>
      <c r="J4848" s="2" t="str">
        <f t="array" ref="J4848">XLOOKUP('Transaction Data'!$G4848,Product_Code,Biscuit_Brand)</f>
        <v>Shortbread</v>
      </c>
      <c r="K4848" s="2">
        <f t="array" ref="K4848">XLOOKUP('Transaction Data'!$G4848,Product_Code,Cost)</f>
        <v>10</v>
      </c>
      <c r="L4848" s="2">
        <f t="array" ref="L4848">XLOOKUP('Transaction Data'!$G4848,Product_Code,Unit_Price)</f>
        <v>45</v>
      </c>
      <c r="M4848" s="3">
        <f>'Transaction Data'!$F4848*'Transaction Data'!$K4848</f>
        <v>670</v>
      </c>
      <c r="N4848" s="3">
        <f>'Transaction Data'!$F4848*'Transaction Data'!$L4848</f>
        <v>3015</v>
      </c>
      <c r="O4848" s="3">
        <f>'Transaction Data'!$N4848-'Transaction Data'!$M4848</f>
        <v>2345</v>
      </c>
      <c r="P4848" s="2">
        <f>DATEDIF('Transaction Data'!$D4848,'Transaction Data'!$A4848,"y")</f>
        <v>78</v>
      </c>
      <c r="Q4848" s="2" t="str">
        <f>FLOOR('Transaction Data'!$P4848,15)&amp;"-"&amp;FLOOR('Transaction Data'!$P4848,15)+14</f>
        <v>75-89</v>
      </c>
      <c r="R4848" s="2" t="str">
        <f>IF('Transaction Data'!$L4848&lt;=10,"Less Expensive","Expensive")</f>
        <v>Expensive</v>
      </c>
      <c r="S4848" s="4">
        <f>WEEKDAY('Transaction Data'!$A4848)</f>
        <v>5</v>
      </c>
      <c r="T4848" s="2" t="str">
        <f>IF(WEEKDAY('Transaction Data'!$A4848,2)&lt;6,"Weekday","Weekend")</f>
        <v>Weekday</v>
      </c>
    </row>
    <row r="4849" ht="15.75" customHeight="1">
      <c r="A4849" s="1">
        <v>45463.0</v>
      </c>
      <c r="B4849" s="2" t="s">
        <v>4561</v>
      </c>
      <c r="C4849" s="2" t="s">
        <v>78</v>
      </c>
      <c r="D4849" s="1">
        <v>18953.0</v>
      </c>
      <c r="E4849" s="2" t="s">
        <v>63</v>
      </c>
      <c r="F4849" s="2">
        <v>306.0</v>
      </c>
      <c r="G4849" s="2" t="s">
        <v>57</v>
      </c>
      <c r="H4849" s="2" t="s">
        <v>29</v>
      </c>
      <c r="I4849" s="2" t="s">
        <v>25</v>
      </c>
      <c r="J4849" s="2" t="str">
        <f t="array" ref="J4849">XLOOKUP('Transaction Data'!$G4849,Product_Code,Biscuit_Brand)</f>
        <v>Oatmeal Cookies</v>
      </c>
      <c r="K4849" s="2">
        <f t="array" ref="K4849">XLOOKUP('Transaction Data'!$G4849,Product_Code,Cost)</f>
        <v>19</v>
      </c>
      <c r="L4849" s="2">
        <f t="array" ref="L4849">XLOOKUP('Transaction Data'!$G4849,Product_Code,Unit_Price)</f>
        <v>23</v>
      </c>
      <c r="M4849" s="3">
        <f>'Transaction Data'!$F4849*'Transaction Data'!$K4849</f>
        <v>5814</v>
      </c>
      <c r="N4849" s="3">
        <f>'Transaction Data'!$F4849*'Transaction Data'!$L4849</f>
        <v>7038</v>
      </c>
      <c r="O4849" s="3">
        <f>'Transaction Data'!$N4849-'Transaction Data'!$M4849</f>
        <v>1224</v>
      </c>
      <c r="P4849" s="2">
        <f>DATEDIF('Transaction Data'!$D4849,'Transaction Data'!$A4849,"y")</f>
        <v>72</v>
      </c>
      <c r="Q4849" s="2" t="str">
        <f>FLOOR('Transaction Data'!$P4849,15)&amp;"-"&amp;FLOOR('Transaction Data'!$P4849,15)+14</f>
        <v>60-74</v>
      </c>
      <c r="R4849" s="2" t="str">
        <f>IF('Transaction Data'!$L4849&lt;=10,"Less Expensive","Expensive")</f>
        <v>Expensive</v>
      </c>
      <c r="S4849" s="4">
        <f>WEEKDAY('Transaction Data'!$A4849)</f>
        <v>5</v>
      </c>
      <c r="T4849" s="2" t="str">
        <f>IF(WEEKDAY('Transaction Data'!$A4849,2)&lt;6,"Weekday","Weekend")</f>
        <v>Weekday</v>
      </c>
    </row>
    <row r="4850" ht="15.75" customHeight="1">
      <c r="A4850" s="1">
        <v>45334.0</v>
      </c>
      <c r="B4850" s="2" t="s">
        <v>4562</v>
      </c>
      <c r="C4850" s="2" t="s">
        <v>47</v>
      </c>
      <c r="D4850" s="1">
        <v>21030.0</v>
      </c>
      <c r="E4850" s="2" t="s">
        <v>37</v>
      </c>
      <c r="F4850" s="2">
        <v>42.0</v>
      </c>
      <c r="G4850" s="2" t="s">
        <v>28</v>
      </c>
      <c r="H4850" s="2" t="s">
        <v>34</v>
      </c>
      <c r="I4850" s="2" t="s">
        <v>25</v>
      </c>
      <c r="J4850" s="2" t="str">
        <f t="array" ref="J4850">XLOOKUP('Transaction Data'!$G4850,Product_Code,Biscuit_Brand)</f>
        <v>Shortbread</v>
      </c>
      <c r="K4850" s="2">
        <f t="array" ref="K4850">XLOOKUP('Transaction Data'!$G4850,Product_Code,Cost)</f>
        <v>10</v>
      </c>
      <c r="L4850" s="2">
        <f t="array" ref="L4850">XLOOKUP('Transaction Data'!$G4850,Product_Code,Unit_Price)</f>
        <v>45</v>
      </c>
      <c r="M4850" s="3">
        <f>'Transaction Data'!$F4850*'Transaction Data'!$K4850</f>
        <v>420</v>
      </c>
      <c r="N4850" s="3">
        <f>'Transaction Data'!$F4850*'Transaction Data'!$L4850</f>
        <v>1890</v>
      </c>
      <c r="O4850" s="3">
        <f>'Transaction Data'!$N4850-'Transaction Data'!$M4850</f>
        <v>1470</v>
      </c>
      <c r="P4850" s="2">
        <f>DATEDIF('Transaction Data'!$D4850,'Transaction Data'!$A4850,"y")</f>
        <v>66</v>
      </c>
      <c r="Q4850" s="2" t="str">
        <f>FLOOR('Transaction Data'!$P4850,15)&amp;"-"&amp;FLOOR('Transaction Data'!$P4850,15)+14</f>
        <v>60-74</v>
      </c>
      <c r="R4850" s="2" t="str">
        <f>IF('Transaction Data'!$L4850&lt;=10,"Less Expensive","Expensive")</f>
        <v>Expensive</v>
      </c>
      <c r="S4850" s="4">
        <f>WEEKDAY('Transaction Data'!$A4850)</f>
        <v>2</v>
      </c>
      <c r="T4850" s="2" t="str">
        <f>IF(WEEKDAY('Transaction Data'!$A4850,2)&lt;6,"Weekday","Weekend")</f>
        <v>Weekday</v>
      </c>
    </row>
    <row r="4851" ht="15.75" customHeight="1">
      <c r="A4851" s="1">
        <v>45494.0</v>
      </c>
      <c r="B4851" s="2" t="s">
        <v>4563</v>
      </c>
      <c r="C4851" s="2" t="s">
        <v>51</v>
      </c>
      <c r="D4851" s="1">
        <v>29691.0</v>
      </c>
      <c r="E4851" s="2" t="s">
        <v>63</v>
      </c>
      <c r="F4851" s="2">
        <v>250.0</v>
      </c>
      <c r="G4851" s="2" t="s">
        <v>44</v>
      </c>
      <c r="H4851" s="2" t="s">
        <v>24</v>
      </c>
      <c r="I4851" s="2" t="s">
        <v>25</v>
      </c>
      <c r="J4851" s="2" t="str">
        <f t="array" ref="J4851">XLOOKUP('Transaction Data'!$G4851,Product_Code,Biscuit_Brand)</f>
        <v>Butter Crunch</v>
      </c>
      <c r="K4851" s="2">
        <f t="array" ref="K4851">XLOOKUP('Transaction Data'!$G4851,Product_Code,Cost)</f>
        <v>10</v>
      </c>
      <c r="L4851" s="2">
        <f t="array" ref="L4851">XLOOKUP('Transaction Data'!$G4851,Product_Code,Unit_Price)</f>
        <v>11</v>
      </c>
      <c r="M4851" s="3">
        <f>'Transaction Data'!$F4851*'Transaction Data'!$K4851</f>
        <v>2500</v>
      </c>
      <c r="N4851" s="3">
        <f>'Transaction Data'!$F4851*'Transaction Data'!$L4851</f>
        <v>2750</v>
      </c>
      <c r="O4851" s="3">
        <f>'Transaction Data'!$N4851-'Transaction Data'!$M4851</f>
        <v>250</v>
      </c>
      <c r="P4851" s="2">
        <f>DATEDIF('Transaction Data'!$D4851,'Transaction Data'!$A4851,"y")</f>
        <v>43</v>
      </c>
      <c r="Q4851" s="2" t="str">
        <f>FLOOR('Transaction Data'!$P4851,15)&amp;"-"&amp;FLOOR('Transaction Data'!$P4851,15)+14</f>
        <v>30-44</v>
      </c>
      <c r="R4851" s="2" t="str">
        <f>IF('Transaction Data'!$L4851&lt;=10,"Less Expensive","Expensive")</f>
        <v>Expensive</v>
      </c>
      <c r="S4851" s="4">
        <f>WEEKDAY('Transaction Data'!$A4851)</f>
        <v>1</v>
      </c>
      <c r="T4851" s="2" t="str">
        <f>IF(WEEKDAY('Transaction Data'!$A4851,2)&lt;6,"Weekday","Weekend")</f>
        <v>Weekend</v>
      </c>
    </row>
    <row r="4852" ht="15.75" customHeight="1">
      <c r="A4852" s="1">
        <v>45385.0</v>
      </c>
      <c r="B4852" s="2" t="s">
        <v>4564</v>
      </c>
      <c r="C4852" s="2" t="s">
        <v>47</v>
      </c>
      <c r="D4852" s="1">
        <v>29387.0</v>
      </c>
      <c r="E4852" s="2" t="s">
        <v>22</v>
      </c>
      <c r="F4852" s="2">
        <v>169.0</v>
      </c>
      <c r="G4852" s="2" t="s">
        <v>55</v>
      </c>
      <c r="H4852" s="2" t="s">
        <v>29</v>
      </c>
      <c r="I4852" s="2" t="s">
        <v>25</v>
      </c>
      <c r="J4852" s="2" t="str">
        <f t="array" ref="J4852">XLOOKUP('Transaction Data'!$G4852,Product_Code,Biscuit_Brand)</f>
        <v>Vanilla Wafers</v>
      </c>
      <c r="K4852" s="2">
        <f t="array" ref="K4852">XLOOKUP('Transaction Data'!$G4852,Product_Code,Cost)</f>
        <v>18</v>
      </c>
      <c r="L4852" s="2">
        <f t="array" ref="L4852">XLOOKUP('Transaction Data'!$G4852,Product_Code,Unit_Price)</f>
        <v>36</v>
      </c>
      <c r="M4852" s="3">
        <f>'Transaction Data'!$F4852*'Transaction Data'!$K4852</f>
        <v>3042</v>
      </c>
      <c r="N4852" s="3">
        <f>'Transaction Data'!$F4852*'Transaction Data'!$L4852</f>
        <v>6084</v>
      </c>
      <c r="O4852" s="3">
        <f>'Transaction Data'!$N4852-'Transaction Data'!$M4852</f>
        <v>3042</v>
      </c>
      <c r="P4852" s="2">
        <f>DATEDIF('Transaction Data'!$D4852,'Transaction Data'!$A4852,"y")</f>
        <v>43</v>
      </c>
      <c r="Q4852" s="2" t="str">
        <f>FLOOR('Transaction Data'!$P4852,15)&amp;"-"&amp;FLOOR('Transaction Data'!$P4852,15)+14</f>
        <v>30-44</v>
      </c>
      <c r="R4852" s="2" t="str">
        <f>IF('Transaction Data'!$L4852&lt;=10,"Less Expensive","Expensive")</f>
        <v>Expensive</v>
      </c>
      <c r="S4852" s="4">
        <f>WEEKDAY('Transaction Data'!$A4852)</f>
        <v>4</v>
      </c>
      <c r="T4852" s="2" t="str">
        <f>IF(WEEKDAY('Transaction Data'!$A4852,2)&lt;6,"Weekday","Weekend")</f>
        <v>Weekday</v>
      </c>
    </row>
    <row r="4853" ht="15.75" customHeight="1">
      <c r="A4853" s="1">
        <v>45295.0</v>
      </c>
      <c r="B4853" s="2" t="s">
        <v>4565</v>
      </c>
      <c r="C4853" s="2" t="s">
        <v>69</v>
      </c>
      <c r="D4853" s="1">
        <v>37810.0</v>
      </c>
      <c r="E4853" s="2" t="s">
        <v>27</v>
      </c>
      <c r="F4853" s="2">
        <v>400.0</v>
      </c>
      <c r="G4853" s="2" t="s">
        <v>48</v>
      </c>
      <c r="H4853" s="2" t="s">
        <v>34</v>
      </c>
      <c r="I4853" s="2" t="s">
        <v>25</v>
      </c>
      <c r="J4853" s="2" t="str">
        <f t="array" ref="J4853">XLOOKUP('Transaction Data'!$G4853,Product_Code,Biscuit_Brand)</f>
        <v>Lemon Crisps</v>
      </c>
      <c r="K4853" s="2">
        <f t="array" ref="K4853">XLOOKUP('Transaction Data'!$G4853,Product_Code,Cost)</f>
        <v>7</v>
      </c>
      <c r="L4853" s="2">
        <f t="array" ref="L4853">XLOOKUP('Transaction Data'!$G4853,Product_Code,Unit_Price)</f>
        <v>9</v>
      </c>
      <c r="M4853" s="3">
        <f>'Transaction Data'!$F4853*'Transaction Data'!$K4853</f>
        <v>2800</v>
      </c>
      <c r="N4853" s="3">
        <f>'Transaction Data'!$F4853*'Transaction Data'!$L4853</f>
        <v>3600</v>
      </c>
      <c r="O4853" s="3">
        <f>'Transaction Data'!$N4853-'Transaction Data'!$M4853</f>
        <v>800</v>
      </c>
      <c r="P4853" s="2">
        <f>DATEDIF('Transaction Data'!$D4853,'Transaction Data'!$A4853,"y")</f>
        <v>20</v>
      </c>
      <c r="Q4853" s="2" t="str">
        <f>FLOOR('Transaction Data'!$P4853,15)&amp;"-"&amp;FLOOR('Transaction Data'!$P4853,15)+14</f>
        <v>15-29</v>
      </c>
      <c r="R4853" s="2" t="str">
        <f>IF('Transaction Data'!$L4853&lt;=10,"Less Expensive","Expensive")</f>
        <v>Less Expensive</v>
      </c>
      <c r="S4853" s="4">
        <f>WEEKDAY('Transaction Data'!$A4853)</f>
        <v>5</v>
      </c>
      <c r="T4853" s="2" t="str">
        <f>IF(WEEKDAY('Transaction Data'!$A4853,2)&lt;6,"Weekday","Weekend")</f>
        <v>Weekday</v>
      </c>
    </row>
    <row r="4854" ht="15.75" customHeight="1">
      <c r="A4854" s="1">
        <v>45473.0</v>
      </c>
      <c r="B4854" s="2" t="s">
        <v>4566</v>
      </c>
      <c r="C4854" s="2" t="s">
        <v>69</v>
      </c>
      <c r="D4854" s="1">
        <v>24276.0</v>
      </c>
      <c r="E4854" s="2" t="s">
        <v>37</v>
      </c>
      <c r="F4854" s="2">
        <v>402.0</v>
      </c>
      <c r="G4854" s="2" t="s">
        <v>38</v>
      </c>
      <c r="H4854" s="2" t="s">
        <v>24</v>
      </c>
      <c r="I4854" s="2" t="s">
        <v>25</v>
      </c>
      <c r="J4854" s="2" t="str">
        <f t="array" ref="J4854">XLOOKUP('Transaction Data'!$G4854,Product_Code,Biscuit_Brand)</f>
        <v>Ginger Snaps</v>
      </c>
      <c r="K4854" s="2">
        <f t="array" ref="K4854">XLOOKUP('Transaction Data'!$G4854,Product_Code,Cost)</f>
        <v>14</v>
      </c>
      <c r="L4854" s="2">
        <f t="array" ref="L4854">XLOOKUP('Transaction Data'!$G4854,Product_Code,Unit_Price)</f>
        <v>28</v>
      </c>
      <c r="M4854" s="3">
        <f>'Transaction Data'!$F4854*'Transaction Data'!$K4854</f>
        <v>5628</v>
      </c>
      <c r="N4854" s="3">
        <f>'Transaction Data'!$F4854*'Transaction Data'!$L4854</f>
        <v>11256</v>
      </c>
      <c r="O4854" s="3">
        <f>'Transaction Data'!$N4854-'Transaction Data'!$M4854</f>
        <v>5628</v>
      </c>
      <c r="P4854" s="2">
        <f>DATEDIF('Transaction Data'!$D4854,'Transaction Data'!$A4854,"y")</f>
        <v>58</v>
      </c>
      <c r="Q4854" s="2" t="str">
        <f>FLOOR('Transaction Data'!$P4854,15)&amp;"-"&amp;FLOOR('Transaction Data'!$P4854,15)+14</f>
        <v>45-59</v>
      </c>
      <c r="R4854" s="2" t="str">
        <f>IF('Transaction Data'!$L4854&lt;=10,"Less Expensive","Expensive")</f>
        <v>Expensive</v>
      </c>
      <c r="S4854" s="4">
        <f>WEEKDAY('Transaction Data'!$A4854)</f>
        <v>1</v>
      </c>
      <c r="T4854" s="2" t="str">
        <f>IF(WEEKDAY('Transaction Data'!$A4854,2)&lt;6,"Weekday","Weekend")</f>
        <v>Weekend</v>
      </c>
    </row>
    <row r="4855" ht="15.75" customHeight="1">
      <c r="A4855" s="1">
        <v>45411.0</v>
      </c>
      <c r="B4855" s="2" t="s">
        <v>4105</v>
      </c>
      <c r="C4855" s="2" t="s">
        <v>69</v>
      </c>
      <c r="D4855" s="1">
        <v>20706.0</v>
      </c>
      <c r="E4855" s="2" t="s">
        <v>63</v>
      </c>
      <c r="F4855" s="2">
        <v>267.0</v>
      </c>
      <c r="G4855" s="2" t="s">
        <v>28</v>
      </c>
      <c r="H4855" s="2" t="s">
        <v>29</v>
      </c>
      <c r="I4855" s="2" t="s">
        <v>25</v>
      </c>
      <c r="J4855" s="2" t="str">
        <f t="array" ref="J4855">XLOOKUP('Transaction Data'!$G4855,Product_Code,Biscuit_Brand)</f>
        <v>Shortbread</v>
      </c>
      <c r="K4855" s="2">
        <f t="array" ref="K4855">XLOOKUP('Transaction Data'!$G4855,Product_Code,Cost)</f>
        <v>10</v>
      </c>
      <c r="L4855" s="2">
        <f t="array" ref="L4855">XLOOKUP('Transaction Data'!$G4855,Product_Code,Unit_Price)</f>
        <v>45</v>
      </c>
      <c r="M4855" s="3">
        <f>'Transaction Data'!$F4855*'Transaction Data'!$K4855</f>
        <v>2670</v>
      </c>
      <c r="N4855" s="3">
        <f>'Transaction Data'!$F4855*'Transaction Data'!$L4855</f>
        <v>12015</v>
      </c>
      <c r="O4855" s="3">
        <f>'Transaction Data'!$N4855-'Transaction Data'!$M4855</f>
        <v>9345</v>
      </c>
      <c r="P4855" s="2">
        <f>DATEDIF('Transaction Data'!$D4855,'Transaction Data'!$A4855,"y")</f>
        <v>67</v>
      </c>
      <c r="Q4855" s="2" t="str">
        <f>FLOOR('Transaction Data'!$P4855,15)&amp;"-"&amp;FLOOR('Transaction Data'!$P4855,15)+14</f>
        <v>60-74</v>
      </c>
      <c r="R4855" s="2" t="str">
        <f>IF('Transaction Data'!$L4855&lt;=10,"Less Expensive","Expensive")</f>
        <v>Expensive</v>
      </c>
      <c r="S4855" s="4">
        <f>WEEKDAY('Transaction Data'!$A4855)</f>
        <v>2</v>
      </c>
      <c r="T4855" s="2" t="str">
        <f>IF(WEEKDAY('Transaction Data'!$A4855,2)&lt;6,"Weekday","Weekend")</f>
        <v>Weekday</v>
      </c>
    </row>
    <row r="4856" ht="15.75" customHeight="1">
      <c r="A4856" s="1">
        <v>45339.0</v>
      </c>
      <c r="B4856" s="2" t="s">
        <v>4567</v>
      </c>
      <c r="C4856" s="2" t="s">
        <v>41</v>
      </c>
      <c r="D4856" s="1">
        <v>16941.0</v>
      </c>
      <c r="E4856" s="2" t="s">
        <v>63</v>
      </c>
      <c r="F4856" s="2">
        <v>93.0</v>
      </c>
      <c r="G4856" s="2" t="s">
        <v>57</v>
      </c>
      <c r="H4856" s="2" t="s">
        <v>34</v>
      </c>
      <c r="I4856" s="2" t="s">
        <v>25</v>
      </c>
      <c r="J4856" s="2" t="str">
        <f t="array" ref="J4856">XLOOKUP('Transaction Data'!$G4856,Product_Code,Biscuit_Brand)</f>
        <v>Oatmeal Cookies</v>
      </c>
      <c r="K4856" s="2">
        <f t="array" ref="K4856">XLOOKUP('Transaction Data'!$G4856,Product_Code,Cost)</f>
        <v>19</v>
      </c>
      <c r="L4856" s="2">
        <f t="array" ref="L4856">XLOOKUP('Transaction Data'!$G4856,Product_Code,Unit_Price)</f>
        <v>23</v>
      </c>
      <c r="M4856" s="3">
        <f>'Transaction Data'!$F4856*'Transaction Data'!$K4856</f>
        <v>1767</v>
      </c>
      <c r="N4856" s="3">
        <f>'Transaction Data'!$F4856*'Transaction Data'!$L4856</f>
        <v>2139</v>
      </c>
      <c r="O4856" s="3">
        <f>'Transaction Data'!$N4856-'Transaction Data'!$M4856</f>
        <v>372</v>
      </c>
      <c r="P4856" s="2">
        <f>DATEDIF('Transaction Data'!$D4856,'Transaction Data'!$A4856,"y")</f>
        <v>77</v>
      </c>
      <c r="Q4856" s="2" t="str">
        <f>FLOOR('Transaction Data'!$P4856,15)&amp;"-"&amp;FLOOR('Transaction Data'!$P4856,15)+14</f>
        <v>75-89</v>
      </c>
      <c r="R4856" s="2" t="str">
        <f>IF('Transaction Data'!$L4856&lt;=10,"Less Expensive","Expensive")</f>
        <v>Expensive</v>
      </c>
      <c r="S4856" s="4">
        <f>WEEKDAY('Transaction Data'!$A4856)</f>
        <v>7</v>
      </c>
      <c r="T4856" s="2" t="str">
        <f>IF(WEEKDAY('Transaction Data'!$A4856,2)&lt;6,"Weekday","Weekend")</f>
        <v>Weekend</v>
      </c>
    </row>
    <row r="4857" ht="15.75" customHeight="1">
      <c r="A4857" s="1">
        <v>45306.0</v>
      </c>
      <c r="B4857" s="2" t="s">
        <v>4568</v>
      </c>
      <c r="C4857" s="2" t="s">
        <v>21</v>
      </c>
      <c r="D4857" s="1">
        <v>25452.0</v>
      </c>
      <c r="E4857" s="2" t="s">
        <v>37</v>
      </c>
      <c r="F4857" s="2">
        <v>142.0</v>
      </c>
      <c r="G4857" s="2" t="s">
        <v>44</v>
      </c>
      <c r="H4857" s="2" t="s">
        <v>24</v>
      </c>
      <c r="I4857" s="2" t="s">
        <v>25</v>
      </c>
      <c r="J4857" s="2" t="str">
        <f t="array" ref="J4857">XLOOKUP('Transaction Data'!$G4857,Product_Code,Biscuit_Brand)</f>
        <v>Butter Crunch</v>
      </c>
      <c r="K4857" s="2">
        <f t="array" ref="K4857">XLOOKUP('Transaction Data'!$G4857,Product_Code,Cost)</f>
        <v>10</v>
      </c>
      <c r="L4857" s="2">
        <f t="array" ref="L4857">XLOOKUP('Transaction Data'!$G4857,Product_Code,Unit_Price)</f>
        <v>11</v>
      </c>
      <c r="M4857" s="3">
        <f>'Transaction Data'!$F4857*'Transaction Data'!$K4857</f>
        <v>1420</v>
      </c>
      <c r="N4857" s="3">
        <f>'Transaction Data'!$F4857*'Transaction Data'!$L4857</f>
        <v>1562</v>
      </c>
      <c r="O4857" s="3">
        <f>'Transaction Data'!$N4857-'Transaction Data'!$M4857</f>
        <v>142</v>
      </c>
      <c r="P4857" s="2">
        <f>DATEDIF('Transaction Data'!$D4857,'Transaction Data'!$A4857,"y")</f>
        <v>54</v>
      </c>
      <c r="Q4857" s="2" t="str">
        <f>FLOOR('Transaction Data'!$P4857,15)&amp;"-"&amp;FLOOR('Transaction Data'!$P4857,15)+14</f>
        <v>45-59</v>
      </c>
      <c r="R4857" s="2" t="str">
        <f>IF('Transaction Data'!$L4857&lt;=10,"Less Expensive","Expensive")</f>
        <v>Expensive</v>
      </c>
      <c r="S4857" s="4">
        <f>WEEKDAY('Transaction Data'!$A4857)</f>
        <v>2</v>
      </c>
      <c r="T4857" s="2" t="str">
        <f>IF(WEEKDAY('Transaction Data'!$A4857,2)&lt;6,"Weekday","Weekend")</f>
        <v>Weekday</v>
      </c>
    </row>
    <row r="4858" ht="15.75" customHeight="1">
      <c r="A4858" s="1">
        <v>45486.0</v>
      </c>
      <c r="B4858" s="2" t="s">
        <v>4569</v>
      </c>
      <c r="C4858" s="2" t="s">
        <v>69</v>
      </c>
      <c r="D4858" s="1">
        <v>23132.0</v>
      </c>
      <c r="E4858" s="2" t="s">
        <v>63</v>
      </c>
      <c r="F4858" s="2">
        <v>305.0</v>
      </c>
      <c r="G4858" s="2" t="s">
        <v>55</v>
      </c>
      <c r="H4858" s="2" t="s">
        <v>29</v>
      </c>
      <c r="I4858" s="2" t="s">
        <v>25</v>
      </c>
      <c r="J4858" s="2" t="str">
        <f t="array" ref="J4858">XLOOKUP('Transaction Data'!$G4858,Product_Code,Biscuit_Brand)</f>
        <v>Vanilla Wafers</v>
      </c>
      <c r="K4858" s="2">
        <f t="array" ref="K4858">XLOOKUP('Transaction Data'!$G4858,Product_Code,Cost)</f>
        <v>18</v>
      </c>
      <c r="L4858" s="2">
        <f t="array" ref="L4858">XLOOKUP('Transaction Data'!$G4858,Product_Code,Unit_Price)</f>
        <v>36</v>
      </c>
      <c r="M4858" s="3">
        <f>'Transaction Data'!$F4858*'Transaction Data'!$K4858</f>
        <v>5490</v>
      </c>
      <c r="N4858" s="3">
        <f>'Transaction Data'!$F4858*'Transaction Data'!$L4858</f>
        <v>10980</v>
      </c>
      <c r="O4858" s="3">
        <f>'Transaction Data'!$N4858-'Transaction Data'!$M4858</f>
        <v>5490</v>
      </c>
      <c r="P4858" s="2">
        <f>DATEDIF('Transaction Data'!$D4858,'Transaction Data'!$A4858,"y")</f>
        <v>61</v>
      </c>
      <c r="Q4858" s="2" t="str">
        <f>FLOOR('Transaction Data'!$P4858,15)&amp;"-"&amp;FLOOR('Transaction Data'!$P4858,15)+14</f>
        <v>60-74</v>
      </c>
      <c r="R4858" s="2" t="str">
        <f>IF('Transaction Data'!$L4858&lt;=10,"Less Expensive","Expensive")</f>
        <v>Expensive</v>
      </c>
      <c r="S4858" s="4">
        <f>WEEKDAY('Transaction Data'!$A4858)</f>
        <v>7</v>
      </c>
      <c r="T4858" s="2" t="str">
        <f>IF(WEEKDAY('Transaction Data'!$A4858,2)&lt;6,"Weekday","Weekend")</f>
        <v>Weekend</v>
      </c>
    </row>
    <row r="4859" ht="15.75" customHeight="1">
      <c r="A4859" s="1">
        <v>45495.0</v>
      </c>
      <c r="B4859" s="2" t="s">
        <v>4570</v>
      </c>
      <c r="C4859" s="2" t="s">
        <v>47</v>
      </c>
      <c r="D4859" s="1">
        <v>29011.0</v>
      </c>
      <c r="E4859" s="2" t="s">
        <v>22</v>
      </c>
      <c r="F4859" s="2">
        <v>335.0</v>
      </c>
      <c r="G4859" s="2" t="s">
        <v>23</v>
      </c>
      <c r="H4859" s="2" t="s">
        <v>34</v>
      </c>
      <c r="I4859" s="2" t="s">
        <v>25</v>
      </c>
      <c r="J4859" s="2" t="str">
        <f t="array" ref="J4859">XLOOKUP('Transaction Data'!$G4859,Product_Code,Biscuit_Brand)</f>
        <v>Cinnamon Swirls</v>
      </c>
      <c r="K4859" s="2">
        <f t="array" ref="K4859">XLOOKUP('Transaction Data'!$G4859,Product_Code,Cost)</f>
        <v>10</v>
      </c>
      <c r="L4859" s="2">
        <f t="array" ref="L4859">XLOOKUP('Transaction Data'!$G4859,Product_Code,Unit_Price)</f>
        <v>14</v>
      </c>
      <c r="M4859" s="3">
        <f>'Transaction Data'!$F4859*'Transaction Data'!$K4859</f>
        <v>3350</v>
      </c>
      <c r="N4859" s="3">
        <f>'Transaction Data'!$F4859*'Transaction Data'!$L4859</f>
        <v>4690</v>
      </c>
      <c r="O4859" s="3">
        <f>'Transaction Data'!$N4859-'Transaction Data'!$M4859</f>
        <v>1340</v>
      </c>
      <c r="P4859" s="2">
        <f>DATEDIF('Transaction Data'!$D4859,'Transaction Data'!$A4859,"y")</f>
        <v>45</v>
      </c>
      <c r="Q4859" s="2" t="str">
        <f>FLOOR('Transaction Data'!$P4859,15)&amp;"-"&amp;FLOOR('Transaction Data'!$P4859,15)+14</f>
        <v>45-59</v>
      </c>
      <c r="R4859" s="2" t="str">
        <f>IF('Transaction Data'!$L4859&lt;=10,"Less Expensive","Expensive")</f>
        <v>Expensive</v>
      </c>
      <c r="S4859" s="4">
        <f>WEEKDAY('Transaction Data'!$A4859)</f>
        <v>2</v>
      </c>
      <c r="T4859" s="2" t="str">
        <f>IF(WEEKDAY('Transaction Data'!$A4859,2)&lt;6,"Weekday","Weekend")</f>
        <v>Weekday</v>
      </c>
    </row>
    <row r="4860" ht="15.75" customHeight="1">
      <c r="A4860" s="1">
        <v>45312.0</v>
      </c>
      <c r="B4860" s="2" t="s">
        <v>4571</v>
      </c>
      <c r="C4860" s="2" t="s">
        <v>51</v>
      </c>
      <c r="D4860" s="1">
        <v>26457.0</v>
      </c>
      <c r="E4860" s="2" t="s">
        <v>63</v>
      </c>
      <c r="F4860" s="2">
        <v>249.0</v>
      </c>
      <c r="G4860" s="2" t="s">
        <v>23</v>
      </c>
      <c r="H4860" s="2" t="s">
        <v>24</v>
      </c>
      <c r="I4860" s="2" t="s">
        <v>25</v>
      </c>
      <c r="J4860" s="2" t="str">
        <f t="array" ref="J4860">XLOOKUP('Transaction Data'!$G4860,Product_Code,Biscuit_Brand)</f>
        <v>Cinnamon Swirls</v>
      </c>
      <c r="K4860" s="2">
        <f t="array" ref="K4860">XLOOKUP('Transaction Data'!$G4860,Product_Code,Cost)</f>
        <v>10</v>
      </c>
      <c r="L4860" s="2">
        <f t="array" ref="L4860">XLOOKUP('Transaction Data'!$G4860,Product_Code,Unit_Price)</f>
        <v>14</v>
      </c>
      <c r="M4860" s="3">
        <f>'Transaction Data'!$F4860*'Transaction Data'!$K4860</f>
        <v>2490</v>
      </c>
      <c r="N4860" s="3">
        <f>'Transaction Data'!$F4860*'Transaction Data'!$L4860</f>
        <v>3486</v>
      </c>
      <c r="O4860" s="3">
        <f>'Transaction Data'!$N4860-'Transaction Data'!$M4860</f>
        <v>996</v>
      </c>
      <c r="P4860" s="2">
        <f>DATEDIF('Transaction Data'!$D4860,'Transaction Data'!$A4860,"y")</f>
        <v>51</v>
      </c>
      <c r="Q4860" s="2" t="str">
        <f>FLOOR('Transaction Data'!$P4860,15)&amp;"-"&amp;FLOOR('Transaction Data'!$P4860,15)+14</f>
        <v>45-59</v>
      </c>
      <c r="R4860" s="2" t="str">
        <f>IF('Transaction Data'!$L4860&lt;=10,"Less Expensive","Expensive")</f>
        <v>Expensive</v>
      </c>
      <c r="S4860" s="4">
        <f>WEEKDAY('Transaction Data'!$A4860)</f>
        <v>1</v>
      </c>
      <c r="T4860" s="2" t="str">
        <f>IF(WEEKDAY('Transaction Data'!$A4860,2)&lt;6,"Weekday","Weekend")</f>
        <v>Weekend</v>
      </c>
    </row>
    <row r="4861" ht="15.75" customHeight="1">
      <c r="A4861" s="1">
        <v>45337.0</v>
      </c>
      <c r="B4861" s="2" t="s">
        <v>4572</v>
      </c>
      <c r="C4861" s="2" t="s">
        <v>41</v>
      </c>
      <c r="D4861" s="1">
        <v>19357.0</v>
      </c>
      <c r="E4861" s="2" t="s">
        <v>63</v>
      </c>
      <c r="F4861" s="2">
        <v>103.0</v>
      </c>
      <c r="G4861" s="2" t="s">
        <v>57</v>
      </c>
      <c r="H4861" s="2" t="s">
        <v>29</v>
      </c>
      <c r="I4861" s="2" t="s">
        <v>25</v>
      </c>
      <c r="J4861" s="2" t="str">
        <f t="array" ref="J4861">XLOOKUP('Transaction Data'!$G4861,Product_Code,Biscuit_Brand)</f>
        <v>Oatmeal Cookies</v>
      </c>
      <c r="K4861" s="2">
        <f t="array" ref="K4861">XLOOKUP('Transaction Data'!$G4861,Product_Code,Cost)</f>
        <v>19</v>
      </c>
      <c r="L4861" s="2">
        <f t="array" ref="L4861">XLOOKUP('Transaction Data'!$G4861,Product_Code,Unit_Price)</f>
        <v>23</v>
      </c>
      <c r="M4861" s="3">
        <f>'Transaction Data'!$F4861*'Transaction Data'!$K4861</f>
        <v>1957</v>
      </c>
      <c r="N4861" s="3">
        <f>'Transaction Data'!$F4861*'Transaction Data'!$L4861</f>
        <v>2369</v>
      </c>
      <c r="O4861" s="3">
        <f>'Transaction Data'!$N4861-'Transaction Data'!$M4861</f>
        <v>412</v>
      </c>
      <c r="P4861" s="2">
        <f>DATEDIF('Transaction Data'!$D4861,'Transaction Data'!$A4861,"y")</f>
        <v>71</v>
      </c>
      <c r="Q4861" s="2" t="str">
        <f>FLOOR('Transaction Data'!$P4861,15)&amp;"-"&amp;FLOOR('Transaction Data'!$P4861,15)+14</f>
        <v>60-74</v>
      </c>
      <c r="R4861" s="2" t="str">
        <f>IF('Transaction Data'!$L4861&lt;=10,"Less Expensive","Expensive")</f>
        <v>Expensive</v>
      </c>
      <c r="S4861" s="4">
        <f>WEEKDAY('Transaction Data'!$A4861)</f>
        <v>5</v>
      </c>
      <c r="T4861" s="2" t="str">
        <f>IF(WEEKDAY('Transaction Data'!$A4861,2)&lt;6,"Weekday","Weekend")</f>
        <v>Weekday</v>
      </c>
    </row>
    <row r="4862" ht="15.75" customHeight="1">
      <c r="A4862" s="1">
        <v>45461.0</v>
      </c>
      <c r="B4862" s="2" t="s">
        <v>4573</v>
      </c>
      <c r="C4862" s="2" t="s">
        <v>69</v>
      </c>
      <c r="D4862" s="1">
        <v>35236.0</v>
      </c>
      <c r="E4862" s="2" t="s">
        <v>22</v>
      </c>
      <c r="F4862" s="2">
        <v>85.0</v>
      </c>
      <c r="G4862" s="2" t="s">
        <v>23</v>
      </c>
      <c r="H4862" s="2" t="s">
        <v>34</v>
      </c>
      <c r="I4862" s="2" t="s">
        <v>25</v>
      </c>
      <c r="J4862" s="2" t="str">
        <f t="array" ref="J4862">XLOOKUP('Transaction Data'!$G4862,Product_Code,Biscuit_Brand)</f>
        <v>Cinnamon Swirls</v>
      </c>
      <c r="K4862" s="2">
        <f t="array" ref="K4862">XLOOKUP('Transaction Data'!$G4862,Product_Code,Cost)</f>
        <v>10</v>
      </c>
      <c r="L4862" s="2">
        <f t="array" ref="L4862">XLOOKUP('Transaction Data'!$G4862,Product_Code,Unit_Price)</f>
        <v>14</v>
      </c>
      <c r="M4862" s="3">
        <f>'Transaction Data'!$F4862*'Transaction Data'!$K4862</f>
        <v>850</v>
      </c>
      <c r="N4862" s="3">
        <f>'Transaction Data'!$F4862*'Transaction Data'!$L4862</f>
        <v>1190</v>
      </c>
      <c r="O4862" s="3">
        <f>'Transaction Data'!$N4862-'Transaction Data'!$M4862</f>
        <v>340</v>
      </c>
      <c r="P4862" s="2">
        <f>DATEDIF('Transaction Data'!$D4862,'Transaction Data'!$A4862,"y")</f>
        <v>27</v>
      </c>
      <c r="Q4862" s="2" t="str">
        <f>FLOOR('Transaction Data'!$P4862,15)&amp;"-"&amp;FLOOR('Transaction Data'!$P4862,15)+14</f>
        <v>15-29</v>
      </c>
      <c r="R4862" s="2" t="str">
        <f>IF('Transaction Data'!$L4862&lt;=10,"Less Expensive","Expensive")</f>
        <v>Expensive</v>
      </c>
      <c r="S4862" s="4">
        <f>WEEKDAY('Transaction Data'!$A4862)</f>
        <v>3</v>
      </c>
      <c r="T4862" s="2" t="str">
        <f>IF(WEEKDAY('Transaction Data'!$A4862,2)&lt;6,"Weekday","Weekend")</f>
        <v>Weekday</v>
      </c>
    </row>
    <row r="4863" ht="15.75" customHeight="1">
      <c r="A4863" s="1">
        <v>45452.0</v>
      </c>
      <c r="B4863" s="2" t="s">
        <v>4574</v>
      </c>
      <c r="C4863" s="2" t="s">
        <v>65</v>
      </c>
      <c r="D4863" s="1">
        <v>29494.0</v>
      </c>
      <c r="E4863" s="2" t="s">
        <v>37</v>
      </c>
      <c r="F4863" s="2">
        <v>135.0</v>
      </c>
      <c r="G4863" s="2" t="s">
        <v>60</v>
      </c>
      <c r="H4863" s="2" t="s">
        <v>24</v>
      </c>
      <c r="I4863" s="2" t="s">
        <v>25</v>
      </c>
      <c r="J4863" s="2" t="str">
        <f t="array" ref="J4863">XLOOKUP('Transaction Data'!$G4863,Product_Code,Biscuit_Brand)</f>
        <v>Peanut Butter Bites</v>
      </c>
      <c r="K4863" s="2">
        <f t="array" ref="K4863">XLOOKUP('Transaction Data'!$G4863,Product_Code,Cost)</f>
        <v>5</v>
      </c>
      <c r="L4863" s="2">
        <f t="array" ref="L4863">XLOOKUP('Transaction Data'!$G4863,Product_Code,Unit_Price)</f>
        <v>7</v>
      </c>
      <c r="M4863" s="3">
        <f>'Transaction Data'!$F4863*'Transaction Data'!$K4863</f>
        <v>675</v>
      </c>
      <c r="N4863" s="3">
        <f>'Transaction Data'!$F4863*'Transaction Data'!$L4863</f>
        <v>945</v>
      </c>
      <c r="O4863" s="3">
        <f>'Transaction Data'!$N4863-'Transaction Data'!$M4863</f>
        <v>270</v>
      </c>
      <c r="P4863" s="2">
        <f>DATEDIF('Transaction Data'!$D4863,'Transaction Data'!$A4863,"y")</f>
        <v>43</v>
      </c>
      <c r="Q4863" s="2" t="str">
        <f>FLOOR('Transaction Data'!$P4863,15)&amp;"-"&amp;FLOOR('Transaction Data'!$P4863,15)+14</f>
        <v>30-44</v>
      </c>
      <c r="R4863" s="2" t="str">
        <f>IF('Transaction Data'!$L4863&lt;=10,"Less Expensive","Expensive")</f>
        <v>Less Expensive</v>
      </c>
      <c r="S4863" s="4">
        <f>WEEKDAY('Transaction Data'!$A4863)</f>
        <v>1</v>
      </c>
      <c r="T4863" s="2" t="str">
        <f>IF(WEEKDAY('Transaction Data'!$A4863,2)&lt;6,"Weekday","Weekend")</f>
        <v>Weekend</v>
      </c>
    </row>
    <row r="4864" ht="15.75" customHeight="1">
      <c r="A4864" s="1">
        <v>45375.0</v>
      </c>
      <c r="B4864" s="2" t="s">
        <v>4575</v>
      </c>
      <c r="C4864" s="2" t="s">
        <v>21</v>
      </c>
      <c r="D4864" s="1">
        <v>30641.0</v>
      </c>
      <c r="E4864" s="2" t="s">
        <v>27</v>
      </c>
      <c r="F4864" s="2">
        <v>447.0</v>
      </c>
      <c r="G4864" s="2" t="s">
        <v>44</v>
      </c>
      <c r="H4864" s="2" t="s">
        <v>29</v>
      </c>
      <c r="I4864" s="2" t="s">
        <v>25</v>
      </c>
      <c r="J4864" s="2" t="str">
        <f t="array" ref="J4864">XLOOKUP('Transaction Data'!$G4864,Product_Code,Biscuit_Brand)</f>
        <v>Butter Crunch</v>
      </c>
      <c r="K4864" s="2">
        <f t="array" ref="K4864">XLOOKUP('Transaction Data'!$G4864,Product_Code,Cost)</f>
        <v>10</v>
      </c>
      <c r="L4864" s="2">
        <f t="array" ref="L4864">XLOOKUP('Transaction Data'!$G4864,Product_Code,Unit_Price)</f>
        <v>11</v>
      </c>
      <c r="M4864" s="3">
        <f>'Transaction Data'!$F4864*'Transaction Data'!$K4864</f>
        <v>4470</v>
      </c>
      <c r="N4864" s="3">
        <f>'Transaction Data'!$F4864*'Transaction Data'!$L4864</f>
        <v>4917</v>
      </c>
      <c r="O4864" s="3">
        <f>'Transaction Data'!$N4864-'Transaction Data'!$M4864</f>
        <v>447</v>
      </c>
      <c r="P4864" s="2">
        <f>DATEDIF('Transaction Data'!$D4864,'Transaction Data'!$A4864,"y")</f>
        <v>40</v>
      </c>
      <c r="Q4864" s="2" t="str">
        <f>FLOOR('Transaction Data'!$P4864,15)&amp;"-"&amp;FLOOR('Transaction Data'!$P4864,15)+14</f>
        <v>30-44</v>
      </c>
      <c r="R4864" s="2" t="str">
        <f>IF('Transaction Data'!$L4864&lt;=10,"Less Expensive","Expensive")</f>
        <v>Expensive</v>
      </c>
      <c r="S4864" s="4">
        <f>WEEKDAY('Transaction Data'!$A4864)</f>
        <v>1</v>
      </c>
      <c r="T4864" s="2" t="str">
        <f>IF(WEEKDAY('Transaction Data'!$A4864,2)&lt;6,"Weekday","Weekend")</f>
        <v>Weekend</v>
      </c>
    </row>
    <row r="4865" ht="15.75" customHeight="1">
      <c r="A4865" s="1">
        <v>45489.0</v>
      </c>
      <c r="B4865" s="2" t="s">
        <v>4576</v>
      </c>
      <c r="C4865" s="2" t="s">
        <v>41</v>
      </c>
      <c r="D4865" s="1">
        <v>17089.0</v>
      </c>
      <c r="E4865" s="2" t="s">
        <v>22</v>
      </c>
      <c r="F4865" s="2">
        <v>428.0</v>
      </c>
      <c r="G4865" s="2" t="s">
        <v>33</v>
      </c>
      <c r="H4865" s="2" t="s">
        <v>34</v>
      </c>
      <c r="I4865" s="2" t="s">
        <v>25</v>
      </c>
      <c r="J4865" s="2" t="str">
        <f t="array" ref="J4865">XLOOKUP('Transaction Data'!$G4865,Product_Code,Biscuit_Brand)</f>
        <v>Caramel Biscuits</v>
      </c>
      <c r="K4865" s="2">
        <f t="array" ref="K4865">XLOOKUP('Transaction Data'!$G4865,Product_Code,Cost)</f>
        <v>18</v>
      </c>
      <c r="L4865" s="2">
        <f t="array" ref="L4865">XLOOKUP('Transaction Data'!$G4865,Product_Code,Unit_Price)</f>
        <v>22</v>
      </c>
      <c r="M4865" s="3">
        <f>'Transaction Data'!$F4865*'Transaction Data'!$K4865</f>
        <v>7704</v>
      </c>
      <c r="N4865" s="3">
        <f>'Transaction Data'!$F4865*'Transaction Data'!$L4865</f>
        <v>9416</v>
      </c>
      <c r="O4865" s="3">
        <f>'Transaction Data'!$N4865-'Transaction Data'!$M4865</f>
        <v>1712</v>
      </c>
      <c r="P4865" s="2">
        <f>DATEDIF('Transaction Data'!$D4865,'Transaction Data'!$A4865,"y")</f>
        <v>77</v>
      </c>
      <c r="Q4865" s="2" t="str">
        <f>FLOOR('Transaction Data'!$P4865,15)&amp;"-"&amp;FLOOR('Transaction Data'!$P4865,15)+14</f>
        <v>75-89</v>
      </c>
      <c r="R4865" s="2" t="str">
        <f>IF('Transaction Data'!$L4865&lt;=10,"Less Expensive","Expensive")</f>
        <v>Expensive</v>
      </c>
      <c r="S4865" s="4">
        <f>WEEKDAY('Transaction Data'!$A4865)</f>
        <v>3</v>
      </c>
      <c r="T4865" s="2" t="str">
        <f>IF(WEEKDAY('Transaction Data'!$A4865,2)&lt;6,"Weekday","Weekend")</f>
        <v>Weekday</v>
      </c>
    </row>
    <row r="4866" ht="15.75" customHeight="1">
      <c r="A4866" s="1">
        <v>45410.0</v>
      </c>
      <c r="B4866" s="2" t="s">
        <v>4577</v>
      </c>
      <c r="C4866" s="2" t="s">
        <v>41</v>
      </c>
      <c r="D4866" s="1">
        <v>33701.0</v>
      </c>
      <c r="E4866" s="2" t="s">
        <v>22</v>
      </c>
      <c r="F4866" s="2">
        <v>239.0</v>
      </c>
      <c r="G4866" s="2" t="s">
        <v>33</v>
      </c>
      <c r="H4866" s="2" t="s">
        <v>24</v>
      </c>
      <c r="I4866" s="2" t="s">
        <v>30</v>
      </c>
      <c r="J4866" s="2" t="str">
        <f t="array" ref="J4866">XLOOKUP('Transaction Data'!$G4866,Product_Code,Biscuit_Brand)</f>
        <v>Caramel Biscuits</v>
      </c>
      <c r="K4866" s="2">
        <f t="array" ref="K4866">XLOOKUP('Transaction Data'!$G4866,Product_Code,Cost)</f>
        <v>18</v>
      </c>
      <c r="L4866" s="2">
        <f t="array" ref="L4866">XLOOKUP('Transaction Data'!$G4866,Product_Code,Unit_Price)</f>
        <v>22</v>
      </c>
      <c r="M4866" s="3">
        <f>'Transaction Data'!$F4866*'Transaction Data'!$K4866</f>
        <v>4302</v>
      </c>
      <c r="N4866" s="3">
        <f>'Transaction Data'!$F4866*'Transaction Data'!$L4866</f>
        <v>5258</v>
      </c>
      <c r="O4866" s="3">
        <f>'Transaction Data'!$N4866-'Transaction Data'!$M4866</f>
        <v>956</v>
      </c>
      <c r="P4866" s="2">
        <f>DATEDIF('Transaction Data'!$D4866,'Transaction Data'!$A4866,"y")</f>
        <v>32</v>
      </c>
      <c r="Q4866" s="2" t="str">
        <f>FLOOR('Transaction Data'!$P4866,15)&amp;"-"&amp;FLOOR('Transaction Data'!$P4866,15)+14</f>
        <v>30-44</v>
      </c>
      <c r="R4866" s="2" t="str">
        <f>IF('Transaction Data'!$L4866&lt;=10,"Less Expensive","Expensive")</f>
        <v>Expensive</v>
      </c>
      <c r="S4866" s="4">
        <f>WEEKDAY('Transaction Data'!$A4866)</f>
        <v>1</v>
      </c>
      <c r="T4866" s="2" t="str">
        <f>IF(WEEKDAY('Transaction Data'!$A4866,2)&lt;6,"Weekday","Weekend")</f>
        <v>Weekend</v>
      </c>
    </row>
    <row r="4867" ht="15.75" customHeight="1">
      <c r="A4867" s="1">
        <v>45487.0</v>
      </c>
      <c r="B4867" s="2" t="s">
        <v>4578</v>
      </c>
      <c r="C4867" s="2" t="s">
        <v>78</v>
      </c>
      <c r="D4867" s="1">
        <v>35714.0</v>
      </c>
      <c r="E4867" s="2" t="s">
        <v>63</v>
      </c>
      <c r="F4867" s="2">
        <v>122.0</v>
      </c>
      <c r="G4867" s="2" t="s">
        <v>33</v>
      </c>
      <c r="H4867" s="2" t="s">
        <v>29</v>
      </c>
      <c r="I4867" s="2" t="s">
        <v>25</v>
      </c>
      <c r="J4867" s="2" t="str">
        <f t="array" ref="J4867">XLOOKUP('Transaction Data'!$G4867,Product_Code,Biscuit_Brand)</f>
        <v>Caramel Biscuits</v>
      </c>
      <c r="K4867" s="2">
        <f t="array" ref="K4867">XLOOKUP('Transaction Data'!$G4867,Product_Code,Cost)</f>
        <v>18</v>
      </c>
      <c r="L4867" s="2">
        <f t="array" ref="L4867">XLOOKUP('Transaction Data'!$G4867,Product_Code,Unit_Price)</f>
        <v>22</v>
      </c>
      <c r="M4867" s="3">
        <f>'Transaction Data'!$F4867*'Transaction Data'!$K4867</f>
        <v>2196</v>
      </c>
      <c r="N4867" s="3">
        <f>'Transaction Data'!$F4867*'Transaction Data'!$L4867</f>
        <v>2684</v>
      </c>
      <c r="O4867" s="3">
        <f>'Transaction Data'!$N4867-'Transaction Data'!$M4867</f>
        <v>488</v>
      </c>
      <c r="P4867" s="2">
        <f>DATEDIF('Transaction Data'!$D4867,'Transaction Data'!$A4867,"y")</f>
        <v>26</v>
      </c>
      <c r="Q4867" s="2" t="str">
        <f>FLOOR('Transaction Data'!$P4867,15)&amp;"-"&amp;FLOOR('Transaction Data'!$P4867,15)+14</f>
        <v>15-29</v>
      </c>
      <c r="R4867" s="2" t="str">
        <f>IF('Transaction Data'!$L4867&lt;=10,"Less Expensive","Expensive")</f>
        <v>Expensive</v>
      </c>
      <c r="S4867" s="4">
        <f>WEEKDAY('Transaction Data'!$A4867)</f>
        <v>1</v>
      </c>
      <c r="T4867" s="2" t="str">
        <f>IF(WEEKDAY('Transaction Data'!$A4867,2)&lt;6,"Weekday","Weekend")</f>
        <v>Weekend</v>
      </c>
    </row>
    <row r="4868" ht="15.75" customHeight="1">
      <c r="A4868" s="1">
        <v>45292.0</v>
      </c>
      <c r="B4868" s="2" t="s">
        <v>1831</v>
      </c>
      <c r="C4868" s="2" t="s">
        <v>21</v>
      </c>
      <c r="D4868" s="1">
        <v>35234.0</v>
      </c>
      <c r="E4868" s="2" t="s">
        <v>27</v>
      </c>
      <c r="F4868" s="2">
        <v>286.0</v>
      </c>
      <c r="G4868" s="2" t="s">
        <v>48</v>
      </c>
      <c r="H4868" s="2" t="s">
        <v>34</v>
      </c>
      <c r="I4868" s="2" t="s">
        <v>25</v>
      </c>
      <c r="J4868" s="2" t="str">
        <f t="array" ref="J4868">XLOOKUP('Transaction Data'!$G4868,Product_Code,Biscuit_Brand)</f>
        <v>Lemon Crisps</v>
      </c>
      <c r="K4868" s="2">
        <f t="array" ref="K4868">XLOOKUP('Transaction Data'!$G4868,Product_Code,Cost)</f>
        <v>7</v>
      </c>
      <c r="L4868" s="2">
        <f t="array" ref="L4868">XLOOKUP('Transaction Data'!$G4868,Product_Code,Unit_Price)</f>
        <v>9</v>
      </c>
      <c r="M4868" s="3">
        <f>'Transaction Data'!$F4868*'Transaction Data'!$K4868</f>
        <v>2002</v>
      </c>
      <c r="N4868" s="3">
        <f>'Transaction Data'!$F4868*'Transaction Data'!$L4868</f>
        <v>2574</v>
      </c>
      <c r="O4868" s="3">
        <f>'Transaction Data'!$N4868-'Transaction Data'!$M4868</f>
        <v>572</v>
      </c>
      <c r="P4868" s="2">
        <f>DATEDIF('Transaction Data'!$D4868,'Transaction Data'!$A4868,"y")</f>
        <v>27</v>
      </c>
      <c r="Q4868" s="2" t="str">
        <f>FLOOR('Transaction Data'!$P4868,15)&amp;"-"&amp;FLOOR('Transaction Data'!$P4868,15)+14</f>
        <v>15-29</v>
      </c>
      <c r="R4868" s="2" t="str">
        <f>IF('Transaction Data'!$L4868&lt;=10,"Less Expensive","Expensive")</f>
        <v>Less Expensive</v>
      </c>
      <c r="S4868" s="4">
        <f>WEEKDAY('Transaction Data'!$A4868)</f>
        <v>2</v>
      </c>
      <c r="T4868" s="2" t="str">
        <f>IF(WEEKDAY('Transaction Data'!$A4868,2)&lt;6,"Weekday","Weekend")</f>
        <v>Weekday</v>
      </c>
    </row>
    <row r="4869" ht="15.75" customHeight="1">
      <c r="A4869" s="1">
        <v>45373.0</v>
      </c>
      <c r="B4869" s="2" t="s">
        <v>4579</v>
      </c>
      <c r="C4869" s="2" t="s">
        <v>47</v>
      </c>
      <c r="D4869" s="1">
        <v>16141.0</v>
      </c>
      <c r="E4869" s="2" t="s">
        <v>27</v>
      </c>
      <c r="F4869" s="2">
        <v>278.0</v>
      </c>
      <c r="G4869" s="2" t="s">
        <v>48</v>
      </c>
      <c r="H4869" s="2" t="s">
        <v>24</v>
      </c>
      <c r="I4869" s="2" t="s">
        <v>25</v>
      </c>
      <c r="J4869" s="2" t="str">
        <f t="array" ref="J4869">XLOOKUP('Transaction Data'!$G4869,Product_Code,Biscuit_Brand)</f>
        <v>Lemon Crisps</v>
      </c>
      <c r="K4869" s="2">
        <f t="array" ref="K4869">XLOOKUP('Transaction Data'!$G4869,Product_Code,Cost)</f>
        <v>7</v>
      </c>
      <c r="L4869" s="2">
        <f t="array" ref="L4869">XLOOKUP('Transaction Data'!$G4869,Product_Code,Unit_Price)</f>
        <v>9</v>
      </c>
      <c r="M4869" s="3">
        <f>'Transaction Data'!$F4869*'Transaction Data'!$K4869</f>
        <v>1946</v>
      </c>
      <c r="N4869" s="3">
        <f>'Transaction Data'!$F4869*'Transaction Data'!$L4869</f>
        <v>2502</v>
      </c>
      <c r="O4869" s="3">
        <f>'Transaction Data'!$N4869-'Transaction Data'!$M4869</f>
        <v>556</v>
      </c>
      <c r="P4869" s="2">
        <f>DATEDIF('Transaction Data'!$D4869,'Transaction Data'!$A4869,"y")</f>
        <v>80</v>
      </c>
      <c r="Q4869" s="2" t="str">
        <f>FLOOR('Transaction Data'!$P4869,15)&amp;"-"&amp;FLOOR('Transaction Data'!$P4869,15)+14</f>
        <v>75-89</v>
      </c>
      <c r="R4869" s="2" t="str">
        <f>IF('Transaction Data'!$L4869&lt;=10,"Less Expensive","Expensive")</f>
        <v>Less Expensive</v>
      </c>
      <c r="S4869" s="4">
        <f>WEEKDAY('Transaction Data'!$A4869)</f>
        <v>6</v>
      </c>
      <c r="T4869" s="2" t="str">
        <f>IF(WEEKDAY('Transaction Data'!$A4869,2)&lt;6,"Weekday","Weekend")</f>
        <v>Weekday</v>
      </c>
    </row>
    <row r="4870" ht="15.75" customHeight="1">
      <c r="A4870" s="1">
        <v>45311.0</v>
      </c>
      <c r="B4870" s="2" t="s">
        <v>4580</v>
      </c>
      <c r="C4870" s="2" t="s">
        <v>32</v>
      </c>
      <c r="D4870" s="1">
        <v>35071.0</v>
      </c>
      <c r="E4870" s="2" t="s">
        <v>27</v>
      </c>
      <c r="F4870" s="2">
        <v>72.0</v>
      </c>
      <c r="G4870" s="2" t="s">
        <v>33</v>
      </c>
      <c r="H4870" s="2" t="s">
        <v>29</v>
      </c>
      <c r="I4870" s="2" t="s">
        <v>25</v>
      </c>
      <c r="J4870" s="2" t="str">
        <f t="array" ref="J4870">XLOOKUP('Transaction Data'!$G4870,Product_Code,Biscuit_Brand)</f>
        <v>Caramel Biscuits</v>
      </c>
      <c r="K4870" s="2">
        <f t="array" ref="K4870">XLOOKUP('Transaction Data'!$G4870,Product_Code,Cost)</f>
        <v>18</v>
      </c>
      <c r="L4870" s="2">
        <f t="array" ref="L4870">XLOOKUP('Transaction Data'!$G4870,Product_Code,Unit_Price)</f>
        <v>22</v>
      </c>
      <c r="M4870" s="3">
        <f>'Transaction Data'!$F4870*'Transaction Data'!$K4870</f>
        <v>1296</v>
      </c>
      <c r="N4870" s="3">
        <f>'Transaction Data'!$F4870*'Transaction Data'!$L4870</f>
        <v>1584</v>
      </c>
      <c r="O4870" s="3">
        <f>'Transaction Data'!$N4870-'Transaction Data'!$M4870</f>
        <v>288</v>
      </c>
      <c r="P4870" s="2">
        <f>DATEDIF('Transaction Data'!$D4870,'Transaction Data'!$A4870,"y")</f>
        <v>28</v>
      </c>
      <c r="Q4870" s="2" t="str">
        <f>FLOOR('Transaction Data'!$P4870,15)&amp;"-"&amp;FLOOR('Transaction Data'!$P4870,15)+14</f>
        <v>15-29</v>
      </c>
      <c r="R4870" s="2" t="str">
        <f>IF('Transaction Data'!$L4870&lt;=10,"Less Expensive","Expensive")</f>
        <v>Expensive</v>
      </c>
      <c r="S4870" s="4">
        <f>WEEKDAY('Transaction Data'!$A4870)</f>
        <v>7</v>
      </c>
      <c r="T4870" s="2" t="str">
        <f>IF(WEEKDAY('Transaction Data'!$A4870,2)&lt;6,"Weekday","Weekend")</f>
        <v>Weekend</v>
      </c>
    </row>
    <row r="4871" ht="15.75" customHeight="1">
      <c r="A4871" s="1">
        <v>45430.0</v>
      </c>
      <c r="B4871" s="2" t="s">
        <v>4581</v>
      </c>
      <c r="C4871" s="2" t="s">
        <v>21</v>
      </c>
      <c r="D4871" s="1">
        <v>23646.0</v>
      </c>
      <c r="E4871" s="2" t="s">
        <v>22</v>
      </c>
      <c r="F4871" s="2">
        <v>148.0</v>
      </c>
      <c r="G4871" s="2" t="s">
        <v>60</v>
      </c>
      <c r="H4871" s="2" t="s">
        <v>34</v>
      </c>
      <c r="I4871" s="2" t="s">
        <v>25</v>
      </c>
      <c r="J4871" s="2" t="str">
        <f t="array" ref="J4871">XLOOKUP('Transaction Data'!$G4871,Product_Code,Biscuit_Brand)</f>
        <v>Peanut Butter Bites</v>
      </c>
      <c r="K4871" s="2">
        <f t="array" ref="K4871">XLOOKUP('Transaction Data'!$G4871,Product_Code,Cost)</f>
        <v>5</v>
      </c>
      <c r="L4871" s="2">
        <f t="array" ref="L4871">XLOOKUP('Transaction Data'!$G4871,Product_Code,Unit_Price)</f>
        <v>7</v>
      </c>
      <c r="M4871" s="3">
        <f>'Transaction Data'!$F4871*'Transaction Data'!$K4871</f>
        <v>740</v>
      </c>
      <c r="N4871" s="3">
        <f>'Transaction Data'!$F4871*'Transaction Data'!$L4871</f>
        <v>1036</v>
      </c>
      <c r="O4871" s="3">
        <f>'Transaction Data'!$N4871-'Transaction Data'!$M4871</f>
        <v>296</v>
      </c>
      <c r="P4871" s="2">
        <f>DATEDIF('Transaction Data'!$D4871,'Transaction Data'!$A4871,"y")</f>
        <v>59</v>
      </c>
      <c r="Q4871" s="2" t="str">
        <f>FLOOR('Transaction Data'!$P4871,15)&amp;"-"&amp;FLOOR('Transaction Data'!$P4871,15)+14</f>
        <v>45-59</v>
      </c>
      <c r="R4871" s="2" t="str">
        <f>IF('Transaction Data'!$L4871&lt;=10,"Less Expensive","Expensive")</f>
        <v>Less Expensive</v>
      </c>
      <c r="S4871" s="4">
        <f>WEEKDAY('Transaction Data'!$A4871)</f>
        <v>7</v>
      </c>
      <c r="T4871" s="2" t="str">
        <f>IF(WEEKDAY('Transaction Data'!$A4871,2)&lt;6,"Weekday","Weekend")</f>
        <v>Weekend</v>
      </c>
    </row>
    <row r="4872" ht="15.75" customHeight="1">
      <c r="A4872" s="1">
        <v>45305.0</v>
      </c>
      <c r="B4872" s="2" t="s">
        <v>4582</v>
      </c>
      <c r="C4872" s="2" t="s">
        <v>54</v>
      </c>
      <c r="D4872" s="1">
        <v>26909.0</v>
      </c>
      <c r="E4872" s="2" t="s">
        <v>27</v>
      </c>
      <c r="F4872" s="2">
        <v>101.0</v>
      </c>
      <c r="G4872" s="2" t="s">
        <v>44</v>
      </c>
      <c r="H4872" s="2" t="s">
        <v>24</v>
      </c>
      <c r="I4872" s="2" t="s">
        <v>25</v>
      </c>
      <c r="J4872" s="2" t="str">
        <f t="array" ref="J4872">XLOOKUP('Transaction Data'!$G4872,Product_Code,Biscuit_Brand)</f>
        <v>Butter Crunch</v>
      </c>
      <c r="K4872" s="2">
        <f t="array" ref="K4872">XLOOKUP('Transaction Data'!$G4872,Product_Code,Cost)</f>
        <v>10</v>
      </c>
      <c r="L4872" s="2">
        <f t="array" ref="L4872">XLOOKUP('Transaction Data'!$G4872,Product_Code,Unit_Price)</f>
        <v>11</v>
      </c>
      <c r="M4872" s="3">
        <f>'Transaction Data'!$F4872*'Transaction Data'!$K4872</f>
        <v>1010</v>
      </c>
      <c r="N4872" s="3">
        <f>'Transaction Data'!$F4872*'Transaction Data'!$L4872</f>
        <v>1111</v>
      </c>
      <c r="O4872" s="3">
        <f>'Transaction Data'!$N4872-'Transaction Data'!$M4872</f>
        <v>101</v>
      </c>
      <c r="P4872" s="2">
        <f>DATEDIF('Transaction Data'!$D4872,'Transaction Data'!$A4872,"y")</f>
        <v>50</v>
      </c>
      <c r="Q4872" s="2" t="str">
        <f>FLOOR('Transaction Data'!$P4872,15)&amp;"-"&amp;FLOOR('Transaction Data'!$P4872,15)+14</f>
        <v>45-59</v>
      </c>
      <c r="R4872" s="2" t="str">
        <f>IF('Transaction Data'!$L4872&lt;=10,"Less Expensive","Expensive")</f>
        <v>Expensive</v>
      </c>
      <c r="S4872" s="4">
        <f>WEEKDAY('Transaction Data'!$A4872)</f>
        <v>1</v>
      </c>
      <c r="T4872" s="2" t="str">
        <f>IF(WEEKDAY('Transaction Data'!$A4872,2)&lt;6,"Weekday","Weekend")</f>
        <v>Weekend</v>
      </c>
    </row>
    <row r="4873" ht="15.75" customHeight="1">
      <c r="A4873" s="1">
        <v>45394.0</v>
      </c>
      <c r="B4873" s="2" t="s">
        <v>4583</v>
      </c>
      <c r="C4873" s="2" t="s">
        <v>69</v>
      </c>
      <c r="D4873" s="1">
        <v>25447.0</v>
      </c>
      <c r="E4873" s="2" t="s">
        <v>27</v>
      </c>
      <c r="F4873" s="2">
        <v>226.0</v>
      </c>
      <c r="G4873" s="2" t="s">
        <v>61</v>
      </c>
      <c r="H4873" s="2" t="s">
        <v>29</v>
      </c>
      <c r="I4873" s="2" t="s">
        <v>25</v>
      </c>
      <c r="J4873" s="2" t="str">
        <f t="array" ref="J4873">XLOOKUP('Transaction Data'!$G4873,Product_Code,Biscuit_Brand)</f>
        <v>Choco Delight</v>
      </c>
      <c r="K4873" s="2">
        <f t="array" ref="K4873">XLOOKUP('Transaction Data'!$G4873,Product_Code,Cost)</f>
        <v>3</v>
      </c>
      <c r="L4873" s="2">
        <f t="array" ref="L4873">XLOOKUP('Transaction Data'!$G4873,Product_Code,Unit_Price)</f>
        <v>5</v>
      </c>
      <c r="M4873" s="3">
        <f>'Transaction Data'!$F4873*'Transaction Data'!$K4873</f>
        <v>678</v>
      </c>
      <c r="N4873" s="3">
        <f>'Transaction Data'!$F4873*'Transaction Data'!$L4873</f>
        <v>1130</v>
      </c>
      <c r="O4873" s="3">
        <f>'Transaction Data'!$N4873-'Transaction Data'!$M4873</f>
        <v>452</v>
      </c>
      <c r="P4873" s="2">
        <f>DATEDIF('Transaction Data'!$D4873,'Transaction Data'!$A4873,"y")</f>
        <v>54</v>
      </c>
      <c r="Q4873" s="2" t="str">
        <f>FLOOR('Transaction Data'!$P4873,15)&amp;"-"&amp;FLOOR('Transaction Data'!$P4873,15)+14</f>
        <v>45-59</v>
      </c>
      <c r="R4873" s="2" t="str">
        <f>IF('Transaction Data'!$L4873&lt;=10,"Less Expensive","Expensive")</f>
        <v>Less Expensive</v>
      </c>
      <c r="S4873" s="4">
        <f>WEEKDAY('Transaction Data'!$A4873)</f>
        <v>6</v>
      </c>
      <c r="T4873" s="2" t="str">
        <f>IF(WEEKDAY('Transaction Data'!$A4873,2)&lt;6,"Weekday","Weekend")</f>
        <v>Weekday</v>
      </c>
    </row>
    <row r="4874" ht="15.75" customHeight="1">
      <c r="A4874" s="1">
        <v>45387.0</v>
      </c>
      <c r="B4874" s="2" t="s">
        <v>4584</v>
      </c>
      <c r="C4874" s="2" t="s">
        <v>32</v>
      </c>
      <c r="D4874" s="1">
        <v>37273.0</v>
      </c>
      <c r="E4874" s="2" t="s">
        <v>22</v>
      </c>
      <c r="F4874" s="2">
        <v>51.0</v>
      </c>
      <c r="G4874" s="2" t="s">
        <v>55</v>
      </c>
      <c r="H4874" s="2" t="s">
        <v>34</v>
      </c>
      <c r="I4874" s="2" t="s">
        <v>25</v>
      </c>
      <c r="J4874" s="2" t="str">
        <f t="array" ref="J4874">XLOOKUP('Transaction Data'!$G4874,Product_Code,Biscuit_Brand)</f>
        <v>Vanilla Wafers</v>
      </c>
      <c r="K4874" s="2">
        <f t="array" ref="K4874">XLOOKUP('Transaction Data'!$G4874,Product_Code,Cost)</f>
        <v>18</v>
      </c>
      <c r="L4874" s="2">
        <f t="array" ref="L4874">XLOOKUP('Transaction Data'!$G4874,Product_Code,Unit_Price)</f>
        <v>36</v>
      </c>
      <c r="M4874" s="3">
        <f>'Transaction Data'!$F4874*'Transaction Data'!$K4874</f>
        <v>918</v>
      </c>
      <c r="N4874" s="3">
        <f>'Transaction Data'!$F4874*'Transaction Data'!$L4874</f>
        <v>1836</v>
      </c>
      <c r="O4874" s="3">
        <f>'Transaction Data'!$N4874-'Transaction Data'!$M4874</f>
        <v>918</v>
      </c>
      <c r="P4874" s="2">
        <f>DATEDIF('Transaction Data'!$D4874,'Transaction Data'!$A4874,"y")</f>
        <v>22</v>
      </c>
      <c r="Q4874" s="2" t="str">
        <f>FLOOR('Transaction Data'!$P4874,15)&amp;"-"&amp;FLOOR('Transaction Data'!$P4874,15)+14</f>
        <v>15-29</v>
      </c>
      <c r="R4874" s="2" t="str">
        <f>IF('Transaction Data'!$L4874&lt;=10,"Less Expensive","Expensive")</f>
        <v>Expensive</v>
      </c>
      <c r="S4874" s="4">
        <f>WEEKDAY('Transaction Data'!$A4874)</f>
        <v>6</v>
      </c>
      <c r="T4874" s="2" t="str">
        <f>IF(WEEKDAY('Transaction Data'!$A4874,2)&lt;6,"Weekday","Weekend")</f>
        <v>Weekday</v>
      </c>
    </row>
    <row r="4875" ht="15.75" customHeight="1">
      <c r="A4875" s="1">
        <v>45436.0</v>
      </c>
      <c r="B4875" s="2" t="s">
        <v>4585</v>
      </c>
      <c r="C4875" s="2" t="s">
        <v>21</v>
      </c>
      <c r="D4875" s="1">
        <v>26814.0</v>
      </c>
      <c r="E4875" s="2" t="s">
        <v>37</v>
      </c>
      <c r="F4875" s="2">
        <v>476.0</v>
      </c>
      <c r="G4875" s="2" t="s">
        <v>60</v>
      </c>
      <c r="H4875" s="2" t="s">
        <v>24</v>
      </c>
      <c r="I4875" s="2" t="s">
        <v>25</v>
      </c>
      <c r="J4875" s="2" t="str">
        <f t="array" ref="J4875">XLOOKUP('Transaction Data'!$G4875,Product_Code,Biscuit_Brand)</f>
        <v>Peanut Butter Bites</v>
      </c>
      <c r="K4875" s="2">
        <f t="array" ref="K4875">XLOOKUP('Transaction Data'!$G4875,Product_Code,Cost)</f>
        <v>5</v>
      </c>
      <c r="L4875" s="2">
        <f t="array" ref="L4875">XLOOKUP('Transaction Data'!$G4875,Product_Code,Unit_Price)</f>
        <v>7</v>
      </c>
      <c r="M4875" s="3">
        <f>'Transaction Data'!$F4875*'Transaction Data'!$K4875</f>
        <v>2380</v>
      </c>
      <c r="N4875" s="3">
        <f>'Transaction Data'!$F4875*'Transaction Data'!$L4875</f>
        <v>3332</v>
      </c>
      <c r="O4875" s="3">
        <f>'Transaction Data'!$N4875-'Transaction Data'!$M4875</f>
        <v>952</v>
      </c>
      <c r="P4875" s="2">
        <f>DATEDIF('Transaction Data'!$D4875,'Transaction Data'!$A4875,"y")</f>
        <v>50</v>
      </c>
      <c r="Q4875" s="2" t="str">
        <f>FLOOR('Transaction Data'!$P4875,15)&amp;"-"&amp;FLOOR('Transaction Data'!$P4875,15)+14</f>
        <v>45-59</v>
      </c>
      <c r="R4875" s="2" t="str">
        <f>IF('Transaction Data'!$L4875&lt;=10,"Less Expensive","Expensive")</f>
        <v>Less Expensive</v>
      </c>
      <c r="S4875" s="4">
        <f>WEEKDAY('Transaction Data'!$A4875)</f>
        <v>6</v>
      </c>
      <c r="T4875" s="2" t="str">
        <f>IF(WEEKDAY('Transaction Data'!$A4875,2)&lt;6,"Weekday","Weekend")</f>
        <v>Weekday</v>
      </c>
    </row>
    <row r="4876" ht="15.75" customHeight="1">
      <c r="A4876" s="1">
        <v>45299.0</v>
      </c>
      <c r="B4876" s="2" t="s">
        <v>4586</v>
      </c>
      <c r="C4876" s="2" t="s">
        <v>21</v>
      </c>
      <c r="D4876" s="1">
        <v>25201.0</v>
      </c>
      <c r="E4876" s="2" t="s">
        <v>22</v>
      </c>
      <c r="F4876" s="2">
        <v>260.0</v>
      </c>
      <c r="G4876" s="2" t="s">
        <v>38</v>
      </c>
      <c r="H4876" s="2" t="s">
        <v>29</v>
      </c>
      <c r="I4876" s="2" t="s">
        <v>30</v>
      </c>
      <c r="J4876" s="2" t="str">
        <f t="array" ref="J4876">XLOOKUP('Transaction Data'!$G4876,Product_Code,Biscuit_Brand)</f>
        <v>Ginger Snaps</v>
      </c>
      <c r="K4876" s="2">
        <f t="array" ref="K4876">XLOOKUP('Transaction Data'!$G4876,Product_Code,Cost)</f>
        <v>14</v>
      </c>
      <c r="L4876" s="2">
        <f t="array" ref="L4876">XLOOKUP('Transaction Data'!$G4876,Product_Code,Unit_Price)</f>
        <v>28</v>
      </c>
      <c r="M4876" s="3">
        <f>'Transaction Data'!$F4876*'Transaction Data'!$K4876</f>
        <v>3640</v>
      </c>
      <c r="N4876" s="3">
        <f>'Transaction Data'!$F4876*'Transaction Data'!$L4876</f>
        <v>7280</v>
      </c>
      <c r="O4876" s="3">
        <f>'Transaction Data'!$N4876-'Transaction Data'!$M4876</f>
        <v>3640</v>
      </c>
      <c r="P4876" s="2">
        <f>DATEDIF('Transaction Data'!$D4876,'Transaction Data'!$A4876,"y")</f>
        <v>55</v>
      </c>
      <c r="Q4876" s="2" t="str">
        <f>FLOOR('Transaction Data'!$P4876,15)&amp;"-"&amp;FLOOR('Transaction Data'!$P4876,15)+14</f>
        <v>45-59</v>
      </c>
      <c r="R4876" s="2" t="str">
        <f>IF('Transaction Data'!$L4876&lt;=10,"Less Expensive","Expensive")</f>
        <v>Expensive</v>
      </c>
      <c r="S4876" s="4">
        <f>WEEKDAY('Transaction Data'!$A4876)</f>
        <v>2</v>
      </c>
      <c r="T4876" s="2" t="str">
        <f>IF(WEEKDAY('Transaction Data'!$A4876,2)&lt;6,"Weekday","Weekend")</f>
        <v>Weekday</v>
      </c>
    </row>
    <row r="4877" ht="15.75" customHeight="1">
      <c r="A4877" s="1">
        <v>45399.0</v>
      </c>
      <c r="B4877" s="2" t="s">
        <v>4587</v>
      </c>
      <c r="C4877" s="2" t="s">
        <v>41</v>
      </c>
      <c r="D4877" s="1">
        <v>35058.0</v>
      </c>
      <c r="E4877" s="2" t="s">
        <v>22</v>
      </c>
      <c r="F4877" s="2">
        <v>95.0</v>
      </c>
      <c r="G4877" s="2" t="s">
        <v>28</v>
      </c>
      <c r="H4877" s="2" t="s">
        <v>34</v>
      </c>
      <c r="I4877" s="2" t="s">
        <v>25</v>
      </c>
      <c r="J4877" s="2" t="str">
        <f t="array" ref="J4877">XLOOKUP('Transaction Data'!$G4877,Product_Code,Biscuit_Brand)</f>
        <v>Shortbread</v>
      </c>
      <c r="K4877" s="2">
        <f t="array" ref="K4877">XLOOKUP('Transaction Data'!$G4877,Product_Code,Cost)</f>
        <v>10</v>
      </c>
      <c r="L4877" s="2">
        <f t="array" ref="L4877">XLOOKUP('Transaction Data'!$G4877,Product_Code,Unit_Price)</f>
        <v>45</v>
      </c>
      <c r="M4877" s="3">
        <f>'Transaction Data'!$F4877*'Transaction Data'!$K4877</f>
        <v>950</v>
      </c>
      <c r="N4877" s="3">
        <f>'Transaction Data'!$F4877*'Transaction Data'!$L4877</f>
        <v>4275</v>
      </c>
      <c r="O4877" s="3">
        <f>'Transaction Data'!$N4877-'Transaction Data'!$M4877</f>
        <v>3325</v>
      </c>
      <c r="P4877" s="2">
        <f>DATEDIF('Transaction Data'!$D4877,'Transaction Data'!$A4877,"y")</f>
        <v>28</v>
      </c>
      <c r="Q4877" s="2" t="str">
        <f>FLOOR('Transaction Data'!$P4877,15)&amp;"-"&amp;FLOOR('Transaction Data'!$P4877,15)+14</f>
        <v>15-29</v>
      </c>
      <c r="R4877" s="2" t="str">
        <f>IF('Transaction Data'!$L4877&lt;=10,"Less Expensive","Expensive")</f>
        <v>Expensive</v>
      </c>
      <c r="S4877" s="4">
        <f>WEEKDAY('Transaction Data'!$A4877)</f>
        <v>4</v>
      </c>
      <c r="T4877" s="2" t="str">
        <f>IF(WEEKDAY('Transaction Data'!$A4877,2)&lt;6,"Weekday","Weekend")</f>
        <v>Weekday</v>
      </c>
    </row>
    <row r="4878" ht="15.75" customHeight="1">
      <c r="A4878" s="1">
        <v>45433.0</v>
      </c>
      <c r="B4878" s="2" t="s">
        <v>4588</v>
      </c>
      <c r="C4878" s="2" t="s">
        <v>54</v>
      </c>
      <c r="D4878" s="1">
        <v>38875.0</v>
      </c>
      <c r="E4878" s="2" t="s">
        <v>22</v>
      </c>
      <c r="F4878" s="2">
        <v>445.0</v>
      </c>
      <c r="G4878" s="2" t="s">
        <v>48</v>
      </c>
      <c r="H4878" s="2" t="s">
        <v>24</v>
      </c>
      <c r="I4878" s="2" t="s">
        <v>25</v>
      </c>
      <c r="J4878" s="2" t="str">
        <f t="array" ref="J4878">XLOOKUP('Transaction Data'!$G4878,Product_Code,Biscuit_Brand)</f>
        <v>Lemon Crisps</v>
      </c>
      <c r="K4878" s="2">
        <f t="array" ref="K4878">XLOOKUP('Transaction Data'!$G4878,Product_Code,Cost)</f>
        <v>7</v>
      </c>
      <c r="L4878" s="2">
        <f t="array" ref="L4878">XLOOKUP('Transaction Data'!$G4878,Product_Code,Unit_Price)</f>
        <v>9</v>
      </c>
      <c r="M4878" s="3">
        <f>'Transaction Data'!$F4878*'Transaction Data'!$K4878</f>
        <v>3115</v>
      </c>
      <c r="N4878" s="3">
        <f>'Transaction Data'!$F4878*'Transaction Data'!$L4878</f>
        <v>4005</v>
      </c>
      <c r="O4878" s="3">
        <f>'Transaction Data'!$N4878-'Transaction Data'!$M4878</f>
        <v>890</v>
      </c>
      <c r="P4878" s="2">
        <f>DATEDIF('Transaction Data'!$D4878,'Transaction Data'!$A4878,"y")</f>
        <v>17</v>
      </c>
      <c r="Q4878" s="2" t="str">
        <f>FLOOR('Transaction Data'!$P4878,15)&amp;"-"&amp;FLOOR('Transaction Data'!$P4878,15)+14</f>
        <v>15-29</v>
      </c>
      <c r="R4878" s="2" t="str">
        <f>IF('Transaction Data'!$L4878&lt;=10,"Less Expensive","Expensive")</f>
        <v>Less Expensive</v>
      </c>
      <c r="S4878" s="4">
        <f>WEEKDAY('Transaction Data'!$A4878)</f>
        <v>3</v>
      </c>
      <c r="T4878" s="2" t="str">
        <f>IF(WEEKDAY('Transaction Data'!$A4878,2)&lt;6,"Weekday","Weekend")</f>
        <v>Weekday</v>
      </c>
    </row>
    <row r="4879" ht="15.75" customHeight="1">
      <c r="A4879" s="1">
        <v>45294.0</v>
      </c>
      <c r="B4879" s="2" t="s">
        <v>4589</v>
      </c>
      <c r="C4879" s="2" t="s">
        <v>78</v>
      </c>
      <c r="D4879" s="1">
        <v>16737.0</v>
      </c>
      <c r="E4879" s="2" t="s">
        <v>27</v>
      </c>
      <c r="F4879" s="2">
        <v>159.0</v>
      </c>
      <c r="G4879" s="2" t="s">
        <v>28</v>
      </c>
      <c r="H4879" s="2" t="s">
        <v>29</v>
      </c>
      <c r="I4879" s="2" t="s">
        <v>25</v>
      </c>
      <c r="J4879" s="2" t="str">
        <f t="array" ref="J4879">XLOOKUP('Transaction Data'!$G4879,Product_Code,Biscuit_Brand)</f>
        <v>Shortbread</v>
      </c>
      <c r="K4879" s="2">
        <f t="array" ref="K4879">XLOOKUP('Transaction Data'!$G4879,Product_Code,Cost)</f>
        <v>10</v>
      </c>
      <c r="L4879" s="2">
        <f t="array" ref="L4879">XLOOKUP('Transaction Data'!$G4879,Product_Code,Unit_Price)</f>
        <v>45</v>
      </c>
      <c r="M4879" s="3">
        <f>'Transaction Data'!$F4879*'Transaction Data'!$K4879</f>
        <v>1590</v>
      </c>
      <c r="N4879" s="3">
        <f>'Transaction Data'!$F4879*'Transaction Data'!$L4879</f>
        <v>7155</v>
      </c>
      <c r="O4879" s="3">
        <f>'Transaction Data'!$N4879-'Transaction Data'!$M4879</f>
        <v>5565</v>
      </c>
      <c r="P4879" s="2">
        <f>DATEDIF('Transaction Data'!$D4879,'Transaction Data'!$A4879,"y")</f>
        <v>78</v>
      </c>
      <c r="Q4879" s="2" t="str">
        <f>FLOOR('Transaction Data'!$P4879,15)&amp;"-"&amp;FLOOR('Transaction Data'!$P4879,15)+14</f>
        <v>75-89</v>
      </c>
      <c r="R4879" s="2" t="str">
        <f>IF('Transaction Data'!$L4879&lt;=10,"Less Expensive","Expensive")</f>
        <v>Expensive</v>
      </c>
      <c r="S4879" s="4">
        <f>WEEKDAY('Transaction Data'!$A4879)</f>
        <v>4</v>
      </c>
      <c r="T4879" s="2" t="str">
        <f>IF(WEEKDAY('Transaction Data'!$A4879,2)&lt;6,"Weekday","Weekend")</f>
        <v>Weekday</v>
      </c>
    </row>
    <row r="4880" ht="15.75" customHeight="1">
      <c r="A4880" s="1">
        <v>45318.0</v>
      </c>
      <c r="B4880" s="2" t="s">
        <v>4590</v>
      </c>
      <c r="C4880" s="2" t="s">
        <v>54</v>
      </c>
      <c r="D4880" s="1">
        <v>16524.0</v>
      </c>
      <c r="E4880" s="2" t="s">
        <v>22</v>
      </c>
      <c r="F4880" s="2">
        <v>153.0</v>
      </c>
      <c r="G4880" s="2" t="s">
        <v>44</v>
      </c>
      <c r="H4880" s="2" t="s">
        <v>34</v>
      </c>
      <c r="I4880" s="2" t="s">
        <v>25</v>
      </c>
      <c r="J4880" s="2" t="str">
        <f t="array" ref="J4880">XLOOKUP('Transaction Data'!$G4880,Product_Code,Biscuit_Brand)</f>
        <v>Butter Crunch</v>
      </c>
      <c r="K4880" s="2">
        <f t="array" ref="K4880">XLOOKUP('Transaction Data'!$G4880,Product_Code,Cost)</f>
        <v>10</v>
      </c>
      <c r="L4880" s="2">
        <f t="array" ref="L4880">XLOOKUP('Transaction Data'!$G4880,Product_Code,Unit_Price)</f>
        <v>11</v>
      </c>
      <c r="M4880" s="3">
        <f>'Transaction Data'!$F4880*'Transaction Data'!$K4880</f>
        <v>1530</v>
      </c>
      <c r="N4880" s="3">
        <f>'Transaction Data'!$F4880*'Transaction Data'!$L4880</f>
        <v>1683</v>
      </c>
      <c r="O4880" s="3">
        <f>'Transaction Data'!$N4880-'Transaction Data'!$M4880</f>
        <v>153</v>
      </c>
      <c r="P4880" s="2">
        <f>DATEDIF('Transaction Data'!$D4880,'Transaction Data'!$A4880,"y")</f>
        <v>78</v>
      </c>
      <c r="Q4880" s="2" t="str">
        <f>FLOOR('Transaction Data'!$P4880,15)&amp;"-"&amp;FLOOR('Transaction Data'!$P4880,15)+14</f>
        <v>75-89</v>
      </c>
      <c r="R4880" s="2" t="str">
        <f>IF('Transaction Data'!$L4880&lt;=10,"Less Expensive","Expensive")</f>
        <v>Expensive</v>
      </c>
      <c r="S4880" s="4">
        <f>WEEKDAY('Transaction Data'!$A4880)</f>
        <v>7</v>
      </c>
      <c r="T4880" s="2" t="str">
        <f>IF(WEEKDAY('Transaction Data'!$A4880,2)&lt;6,"Weekday","Weekend")</f>
        <v>Weekend</v>
      </c>
    </row>
    <row r="4881" ht="15.75" customHeight="1">
      <c r="A4881" s="1">
        <v>45436.0</v>
      </c>
      <c r="B4881" s="2" t="s">
        <v>4591</v>
      </c>
      <c r="C4881" s="2" t="s">
        <v>54</v>
      </c>
      <c r="D4881" s="1">
        <v>20350.0</v>
      </c>
      <c r="E4881" s="2" t="s">
        <v>63</v>
      </c>
      <c r="F4881" s="2">
        <v>448.0</v>
      </c>
      <c r="G4881" s="2" t="s">
        <v>55</v>
      </c>
      <c r="H4881" s="2" t="s">
        <v>24</v>
      </c>
      <c r="I4881" s="2" t="s">
        <v>25</v>
      </c>
      <c r="J4881" s="2" t="str">
        <f t="array" ref="J4881">XLOOKUP('Transaction Data'!$G4881,Product_Code,Biscuit_Brand)</f>
        <v>Vanilla Wafers</v>
      </c>
      <c r="K4881" s="2">
        <f t="array" ref="K4881">XLOOKUP('Transaction Data'!$G4881,Product_Code,Cost)</f>
        <v>18</v>
      </c>
      <c r="L4881" s="2">
        <f t="array" ref="L4881">XLOOKUP('Transaction Data'!$G4881,Product_Code,Unit_Price)</f>
        <v>36</v>
      </c>
      <c r="M4881" s="3">
        <f>'Transaction Data'!$F4881*'Transaction Data'!$K4881</f>
        <v>8064</v>
      </c>
      <c r="N4881" s="3">
        <f>'Transaction Data'!$F4881*'Transaction Data'!$L4881</f>
        <v>16128</v>
      </c>
      <c r="O4881" s="3">
        <f>'Transaction Data'!$N4881-'Transaction Data'!$M4881</f>
        <v>8064</v>
      </c>
      <c r="P4881" s="2">
        <f>DATEDIF('Transaction Data'!$D4881,'Transaction Data'!$A4881,"y")</f>
        <v>68</v>
      </c>
      <c r="Q4881" s="2" t="str">
        <f>FLOOR('Transaction Data'!$P4881,15)&amp;"-"&amp;FLOOR('Transaction Data'!$P4881,15)+14</f>
        <v>60-74</v>
      </c>
      <c r="R4881" s="2" t="str">
        <f>IF('Transaction Data'!$L4881&lt;=10,"Less Expensive","Expensive")</f>
        <v>Expensive</v>
      </c>
      <c r="S4881" s="4">
        <f>WEEKDAY('Transaction Data'!$A4881)</f>
        <v>6</v>
      </c>
      <c r="T4881" s="2" t="str">
        <f>IF(WEEKDAY('Transaction Data'!$A4881,2)&lt;6,"Weekday","Weekend")</f>
        <v>Weekday</v>
      </c>
    </row>
    <row r="4882" ht="15.75" customHeight="1">
      <c r="A4882" s="1">
        <v>45385.0</v>
      </c>
      <c r="B4882" s="2" t="s">
        <v>4592</v>
      </c>
      <c r="C4882" s="2" t="s">
        <v>47</v>
      </c>
      <c r="D4882" s="1">
        <v>31219.0</v>
      </c>
      <c r="E4882" s="2" t="s">
        <v>37</v>
      </c>
      <c r="F4882" s="2">
        <v>388.0</v>
      </c>
      <c r="G4882" s="2" t="s">
        <v>44</v>
      </c>
      <c r="H4882" s="2" t="s">
        <v>29</v>
      </c>
      <c r="I4882" s="2" t="s">
        <v>25</v>
      </c>
      <c r="J4882" s="2" t="str">
        <f t="array" ref="J4882">XLOOKUP('Transaction Data'!$G4882,Product_Code,Biscuit_Brand)</f>
        <v>Butter Crunch</v>
      </c>
      <c r="K4882" s="2">
        <f t="array" ref="K4882">XLOOKUP('Transaction Data'!$G4882,Product_Code,Cost)</f>
        <v>10</v>
      </c>
      <c r="L4882" s="2">
        <f t="array" ref="L4882">XLOOKUP('Transaction Data'!$G4882,Product_Code,Unit_Price)</f>
        <v>11</v>
      </c>
      <c r="M4882" s="3">
        <f>'Transaction Data'!$F4882*'Transaction Data'!$K4882</f>
        <v>3880</v>
      </c>
      <c r="N4882" s="3">
        <f>'Transaction Data'!$F4882*'Transaction Data'!$L4882</f>
        <v>4268</v>
      </c>
      <c r="O4882" s="3">
        <f>'Transaction Data'!$N4882-'Transaction Data'!$M4882</f>
        <v>388</v>
      </c>
      <c r="P4882" s="2">
        <f>DATEDIF('Transaction Data'!$D4882,'Transaction Data'!$A4882,"y")</f>
        <v>38</v>
      </c>
      <c r="Q4882" s="2" t="str">
        <f>FLOOR('Transaction Data'!$P4882,15)&amp;"-"&amp;FLOOR('Transaction Data'!$P4882,15)+14</f>
        <v>30-44</v>
      </c>
      <c r="R4882" s="2" t="str">
        <f>IF('Transaction Data'!$L4882&lt;=10,"Less Expensive","Expensive")</f>
        <v>Expensive</v>
      </c>
      <c r="S4882" s="4">
        <f>WEEKDAY('Transaction Data'!$A4882)</f>
        <v>4</v>
      </c>
      <c r="T4882" s="2" t="str">
        <f>IF(WEEKDAY('Transaction Data'!$A4882,2)&lt;6,"Weekday","Weekend")</f>
        <v>Weekday</v>
      </c>
    </row>
    <row r="4883" ht="15.75" customHeight="1">
      <c r="A4883" s="1">
        <v>45453.0</v>
      </c>
      <c r="B4883" s="2" t="s">
        <v>4593</v>
      </c>
      <c r="C4883" s="2" t="s">
        <v>72</v>
      </c>
      <c r="D4883" s="1">
        <v>26834.0</v>
      </c>
      <c r="E4883" s="2" t="s">
        <v>63</v>
      </c>
      <c r="F4883" s="2">
        <v>479.0</v>
      </c>
      <c r="G4883" s="2" t="s">
        <v>28</v>
      </c>
      <c r="H4883" s="2" t="s">
        <v>34</v>
      </c>
      <c r="I4883" s="2" t="s">
        <v>25</v>
      </c>
      <c r="J4883" s="2" t="str">
        <f t="array" ref="J4883">XLOOKUP('Transaction Data'!$G4883,Product_Code,Biscuit_Brand)</f>
        <v>Shortbread</v>
      </c>
      <c r="K4883" s="2">
        <f t="array" ref="K4883">XLOOKUP('Transaction Data'!$G4883,Product_Code,Cost)</f>
        <v>10</v>
      </c>
      <c r="L4883" s="2">
        <f t="array" ref="L4883">XLOOKUP('Transaction Data'!$G4883,Product_Code,Unit_Price)</f>
        <v>45</v>
      </c>
      <c r="M4883" s="3">
        <f>'Transaction Data'!$F4883*'Transaction Data'!$K4883</f>
        <v>4790</v>
      </c>
      <c r="N4883" s="3">
        <f>'Transaction Data'!$F4883*'Transaction Data'!$L4883</f>
        <v>21555</v>
      </c>
      <c r="O4883" s="3">
        <f>'Transaction Data'!$N4883-'Transaction Data'!$M4883</f>
        <v>16765</v>
      </c>
      <c r="P4883" s="2">
        <f>DATEDIF('Transaction Data'!$D4883,'Transaction Data'!$A4883,"y")</f>
        <v>50</v>
      </c>
      <c r="Q4883" s="2" t="str">
        <f>FLOOR('Transaction Data'!$P4883,15)&amp;"-"&amp;FLOOR('Transaction Data'!$P4883,15)+14</f>
        <v>45-59</v>
      </c>
      <c r="R4883" s="2" t="str">
        <f>IF('Transaction Data'!$L4883&lt;=10,"Less Expensive","Expensive")</f>
        <v>Expensive</v>
      </c>
      <c r="S4883" s="4">
        <f>WEEKDAY('Transaction Data'!$A4883)</f>
        <v>2</v>
      </c>
      <c r="T4883" s="2" t="str">
        <f>IF(WEEKDAY('Transaction Data'!$A4883,2)&lt;6,"Weekday","Weekend")</f>
        <v>Weekday</v>
      </c>
    </row>
    <row r="4884" ht="15.75" customHeight="1">
      <c r="A4884" s="1">
        <v>45317.0</v>
      </c>
      <c r="B4884" s="2" t="s">
        <v>4594</v>
      </c>
      <c r="C4884" s="2" t="s">
        <v>54</v>
      </c>
      <c r="D4884" s="1">
        <v>17291.0</v>
      </c>
      <c r="E4884" s="2" t="s">
        <v>22</v>
      </c>
      <c r="F4884" s="2">
        <v>427.0</v>
      </c>
      <c r="G4884" s="2" t="s">
        <v>38</v>
      </c>
      <c r="H4884" s="2" t="s">
        <v>24</v>
      </c>
      <c r="I4884" s="2" t="s">
        <v>25</v>
      </c>
      <c r="J4884" s="2" t="str">
        <f t="array" ref="J4884">XLOOKUP('Transaction Data'!$G4884,Product_Code,Biscuit_Brand)</f>
        <v>Ginger Snaps</v>
      </c>
      <c r="K4884" s="2">
        <f t="array" ref="K4884">XLOOKUP('Transaction Data'!$G4884,Product_Code,Cost)</f>
        <v>14</v>
      </c>
      <c r="L4884" s="2">
        <f t="array" ref="L4884">XLOOKUP('Transaction Data'!$G4884,Product_Code,Unit_Price)</f>
        <v>28</v>
      </c>
      <c r="M4884" s="3">
        <f>'Transaction Data'!$F4884*'Transaction Data'!$K4884</f>
        <v>5978</v>
      </c>
      <c r="N4884" s="3">
        <f>'Transaction Data'!$F4884*'Transaction Data'!$L4884</f>
        <v>11956</v>
      </c>
      <c r="O4884" s="3">
        <f>'Transaction Data'!$N4884-'Transaction Data'!$M4884</f>
        <v>5978</v>
      </c>
      <c r="P4884" s="2">
        <f>DATEDIF('Transaction Data'!$D4884,'Transaction Data'!$A4884,"y")</f>
        <v>76</v>
      </c>
      <c r="Q4884" s="2" t="str">
        <f>FLOOR('Transaction Data'!$P4884,15)&amp;"-"&amp;FLOOR('Transaction Data'!$P4884,15)+14</f>
        <v>75-89</v>
      </c>
      <c r="R4884" s="2" t="str">
        <f>IF('Transaction Data'!$L4884&lt;=10,"Less Expensive","Expensive")</f>
        <v>Expensive</v>
      </c>
      <c r="S4884" s="4">
        <f>WEEKDAY('Transaction Data'!$A4884)</f>
        <v>6</v>
      </c>
      <c r="T4884" s="2" t="str">
        <f>IF(WEEKDAY('Transaction Data'!$A4884,2)&lt;6,"Weekday","Weekend")</f>
        <v>Weekday</v>
      </c>
    </row>
    <row r="4885" ht="15.75" customHeight="1">
      <c r="A4885" s="1">
        <v>45403.0</v>
      </c>
      <c r="B4885" s="2" t="s">
        <v>4595</v>
      </c>
      <c r="C4885" s="2" t="s">
        <v>78</v>
      </c>
      <c r="D4885" s="1">
        <v>21691.0</v>
      </c>
      <c r="E4885" s="2" t="s">
        <v>27</v>
      </c>
      <c r="F4885" s="2">
        <v>231.0</v>
      </c>
      <c r="G4885" s="2" t="s">
        <v>38</v>
      </c>
      <c r="H4885" s="2" t="s">
        <v>29</v>
      </c>
      <c r="I4885" s="2" t="s">
        <v>25</v>
      </c>
      <c r="J4885" s="2" t="str">
        <f t="array" ref="J4885">XLOOKUP('Transaction Data'!$G4885,Product_Code,Biscuit_Brand)</f>
        <v>Ginger Snaps</v>
      </c>
      <c r="K4885" s="2">
        <f t="array" ref="K4885">XLOOKUP('Transaction Data'!$G4885,Product_Code,Cost)</f>
        <v>14</v>
      </c>
      <c r="L4885" s="2">
        <f t="array" ref="L4885">XLOOKUP('Transaction Data'!$G4885,Product_Code,Unit_Price)</f>
        <v>28</v>
      </c>
      <c r="M4885" s="3">
        <f>'Transaction Data'!$F4885*'Transaction Data'!$K4885</f>
        <v>3234</v>
      </c>
      <c r="N4885" s="3">
        <f>'Transaction Data'!$F4885*'Transaction Data'!$L4885</f>
        <v>6468</v>
      </c>
      <c r="O4885" s="3">
        <f>'Transaction Data'!$N4885-'Transaction Data'!$M4885</f>
        <v>3234</v>
      </c>
      <c r="P4885" s="2">
        <f>DATEDIF('Transaction Data'!$D4885,'Transaction Data'!$A4885,"y")</f>
        <v>64</v>
      </c>
      <c r="Q4885" s="2" t="str">
        <f>FLOOR('Transaction Data'!$P4885,15)&amp;"-"&amp;FLOOR('Transaction Data'!$P4885,15)+14</f>
        <v>60-74</v>
      </c>
      <c r="R4885" s="2" t="str">
        <f>IF('Transaction Data'!$L4885&lt;=10,"Less Expensive","Expensive")</f>
        <v>Expensive</v>
      </c>
      <c r="S4885" s="4">
        <f>WEEKDAY('Transaction Data'!$A4885)</f>
        <v>1</v>
      </c>
      <c r="T4885" s="2" t="str">
        <f>IF(WEEKDAY('Transaction Data'!$A4885,2)&lt;6,"Weekday","Weekend")</f>
        <v>Weekend</v>
      </c>
    </row>
    <row r="4886" ht="15.75" customHeight="1">
      <c r="A4886" s="1">
        <v>45405.0</v>
      </c>
      <c r="B4886" s="2" t="s">
        <v>4596</v>
      </c>
      <c r="C4886" s="2" t="s">
        <v>65</v>
      </c>
      <c r="D4886" s="1">
        <v>36475.0</v>
      </c>
      <c r="E4886" s="2" t="s">
        <v>22</v>
      </c>
      <c r="F4886" s="2">
        <v>277.0</v>
      </c>
      <c r="G4886" s="2" t="s">
        <v>33</v>
      </c>
      <c r="H4886" s="2" t="s">
        <v>34</v>
      </c>
      <c r="I4886" s="2" t="s">
        <v>25</v>
      </c>
      <c r="J4886" s="2" t="str">
        <f t="array" ref="J4886">XLOOKUP('Transaction Data'!$G4886,Product_Code,Biscuit_Brand)</f>
        <v>Caramel Biscuits</v>
      </c>
      <c r="K4886" s="2">
        <f t="array" ref="K4886">XLOOKUP('Transaction Data'!$G4886,Product_Code,Cost)</f>
        <v>18</v>
      </c>
      <c r="L4886" s="2">
        <f t="array" ref="L4886">XLOOKUP('Transaction Data'!$G4886,Product_Code,Unit_Price)</f>
        <v>22</v>
      </c>
      <c r="M4886" s="3">
        <f>'Transaction Data'!$F4886*'Transaction Data'!$K4886</f>
        <v>4986</v>
      </c>
      <c r="N4886" s="3">
        <f>'Transaction Data'!$F4886*'Transaction Data'!$L4886</f>
        <v>6094</v>
      </c>
      <c r="O4886" s="3">
        <f>'Transaction Data'!$N4886-'Transaction Data'!$M4886</f>
        <v>1108</v>
      </c>
      <c r="P4886" s="2">
        <f>DATEDIF('Transaction Data'!$D4886,'Transaction Data'!$A4886,"y")</f>
        <v>24</v>
      </c>
      <c r="Q4886" s="2" t="str">
        <f>FLOOR('Transaction Data'!$P4886,15)&amp;"-"&amp;FLOOR('Transaction Data'!$P4886,15)+14</f>
        <v>15-29</v>
      </c>
      <c r="R4886" s="2" t="str">
        <f>IF('Transaction Data'!$L4886&lt;=10,"Less Expensive","Expensive")</f>
        <v>Expensive</v>
      </c>
      <c r="S4886" s="4">
        <f>WEEKDAY('Transaction Data'!$A4886)</f>
        <v>3</v>
      </c>
      <c r="T4886" s="2" t="str">
        <f>IF(WEEKDAY('Transaction Data'!$A4886,2)&lt;6,"Weekday","Weekend")</f>
        <v>Weekday</v>
      </c>
    </row>
    <row r="4887" ht="15.75" customHeight="1">
      <c r="A4887" s="1">
        <v>45446.0</v>
      </c>
      <c r="B4887" s="2" t="s">
        <v>4597</v>
      </c>
      <c r="C4887" s="2" t="s">
        <v>21</v>
      </c>
      <c r="D4887" s="1">
        <v>16477.0</v>
      </c>
      <c r="E4887" s="2" t="s">
        <v>22</v>
      </c>
      <c r="F4887" s="2">
        <v>272.0</v>
      </c>
      <c r="G4887" s="2" t="s">
        <v>48</v>
      </c>
      <c r="H4887" s="2" t="s">
        <v>24</v>
      </c>
      <c r="I4887" s="2" t="s">
        <v>30</v>
      </c>
      <c r="J4887" s="2" t="str">
        <f t="array" ref="J4887">XLOOKUP('Transaction Data'!$G4887,Product_Code,Biscuit_Brand)</f>
        <v>Lemon Crisps</v>
      </c>
      <c r="K4887" s="2">
        <f t="array" ref="K4887">XLOOKUP('Transaction Data'!$G4887,Product_Code,Cost)</f>
        <v>7</v>
      </c>
      <c r="L4887" s="2">
        <f t="array" ref="L4887">XLOOKUP('Transaction Data'!$G4887,Product_Code,Unit_Price)</f>
        <v>9</v>
      </c>
      <c r="M4887" s="3">
        <f>'Transaction Data'!$F4887*'Transaction Data'!$K4887</f>
        <v>1904</v>
      </c>
      <c r="N4887" s="3">
        <f>'Transaction Data'!$F4887*'Transaction Data'!$L4887</f>
        <v>2448</v>
      </c>
      <c r="O4887" s="3">
        <f>'Transaction Data'!$N4887-'Transaction Data'!$M4887</f>
        <v>544</v>
      </c>
      <c r="P4887" s="2">
        <f>DATEDIF('Transaction Data'!$D4887,'Transaction Data'!$A4887,"y")</f>
        <v>79</v>
      </c>
      <c r="Q4887" s="2" t="str">
        <f>FLOOR('Transaction Data'!$P4887,15)&amp;"-"&amp;FLOOR('Transaction Data'!$P4887,15)+14</f>
        <v>75-89</v>
      </c>
      <c r="R4887" s="2" t="str">
        <f>IF('Transaction Data'!$L4887&lt;=10,"Less Expensive","Expensive")</f>
        <v>Less Expensive</v>
      </c>
      <c r="S4887" s="4">
        <f>WEEKDAY('Transaction Data'!$A4887)</f>
        <v>2</v>
      </c>
      <c r="T4887" s="2" t="str">
        <f>IF(WEEKDAY('Transaction Data'!$A4887,2)&lt;6,"Weekday","Weekend")</f>
        <v>Weekday</v>
      </c>
    </row>
    <row r="4888" ht="15.75" customHeight="1">
      <c r="A4888" s="1">
        <v>45426.0</v>
      </c>
      <c r="B4888" s="2" t="s">
        <v>4598</v>
      </c>
      <c r="C4888" s="2" t="s">
        <v>78</v>
      </c>
      <c r="D4888" s="1">
        <v>27449.0</v>
      </c>
      <c r="E4888" s="2" t="s">
        <v>63</v>
      </c>
      <c r="F4888" s="2">
        <v>200.0</v>
      </c>
      <c r="G4888" s="2" t="s">
        <v>48</v>
      </c>
      <c r="H4888" s="2" t="s">
        <v>29</v>
      </c>
      <c r="I4888" s="2" t="s">
        <v>25</v>
      </c>
      <c r="J4888" s="2" t="str">
        <f t="array" ref="J4888">XLOOKUP('Transaction Data'!$G4888,Product_Code,Biscuit_Brand)</f>
        <v>Lemon Crisps</v>
      </c>
      <c r="K4888" s="2">
        <f t="array" ref="K4888">XLOOKUP('Transaction Data'!$G4888,Product_Code,Cost)</f>
        <v>7</v>
      </c>
      <c r="L4888" s="2">
        <f t="array" ref="L4888">XLOOKUP('Transaction Data'!$G4888,Product_Code,Unit_Price)</f>
        <v>9</v>
      </c>
      <c r="M4888" s="3">
        <f>'Transaction Data'!$F4888*'Transaction Data'!$K4888</f>
        <v>1400</v>
      </c>
      <c r="N4888" s="3">
        <f>'Transaction Data'!$F4888*'Transaction Data'!$L4888</f>
        <v>1800</v>
      </c>
      <c r="O4888" s="3">
        <f>'Transaction Data'!$N4888-'Transaction Data'!$M4888</f>
        <v>400</v>
      </c>
      <c r="P4888" s="2">
        <f>DATEDIF('Transaction Data'!$D4888,'Transaction Data'!$A4888,"y")</f>
        <v>49</v>
      </c>
      <c r="Q4888" s="2" t="str">
        <f>FLOOR('Transaction Data'!$P4888,15)&amp;"-"&amp;FLOOR('Transaction Data'!$P4888,15)+14</f>
        <v>45-59</v>
      </c>
      <c r="R4888" s="2" t="str">
        <f>IF('Transaction Data'!$L4888&lt;=10,"Less Expensive","Expensive")</f>
        <v>Less Expensive</v>
      </c>
      <c r="S4888" s="4">
        <f>WEEKDAY('Transaction Data'!$A4888)</f>
        <v>3</v>
      </c>
      <c r="T4888" s="2" t="str">
        <f>IF(WEEKDAY('Transaction Data'!$A4888,2)&lt;6,"Weekday","Weekend")</f>
        <v>Weekday</v>
      </c>
    </row>
    <row r="4889" ht="15.75" customHeight="1">
      <c r="A4889" s="1">
        <v>45319.0</v>
      </c>
      <c r="B4889" s="2" t="s">
        <v>4599</v>
      </c>
      <c r="C4889" s="2" t="s">
        <v>47</v>
      </c>
      <c r="D4889" s="1">
        <v>23658.0</v>
      </c>
      <c r="E4889" s="2" t="s">
        <v>37</v>
      </c>
      <c r="F4889" s="2">
        <v>486.0</v>
      </c>
      <c r="G4889" s="2" t="s">
        <v>44</v>
      </c>
      <c r="H4889" s="2" t="s">
        <v>34</v>
      </c>
      <c r="I4889" s="2" t="s">
        <v>25</v>
      </c>
      <c r="J4889" s="2" t="str">
        <f t="array" ref="J4889">XLOOKUP('Transaction Data'!$G4889,Product_Code,Biscuit_Brand)</f>
        <v>Butter Crunch</v>
      </c>
      <c r="K4889" s="2">
        <f t="array" ref="K4889">XLOOKUP('Transaction Data'!$G4889,Product_Code,Cost)</f>
        <v>10</v>
      </c>
      <c r="L4889" s="2">
        <f t="array" ref="L4889">XLOOKUP('Transaction Data'!$G4889,Product_Code,Unit_Price)</f>
        <v>11</v>
      </c>
      <c r="M4889" s="3">
        <f>'Transaction Data'!$F4889*'Transaction Data'!$K4889</f>
        <v>4860</v>
      </c>
      <c r="N4889" s="3">
        <f>'Transaction Data'!$F4889*'Transaction Data'!$L4889</f>
        <v>5346</v>
      </c>
      <c r="O4889" s="3">
        <f>'Transaction Data'!$N4889-'Transaction Data'!$M4889</f>
        <v>486</v>
      </c>
      <c r="P4889" s="2">
        <f>DATEDIF('Transaction Data'!$D4889,'Transaction Data'!$A4889,"y")</f>
        <v>59</v>
      </c>
      <c r="Q4889" s="2" t="str">
        <f>FLOOR('Transaction Data'!$P4889,15)&amp;"-"&amp;FLOOR('Transaction Data'!$P4889,15)+14</f>
        <v>45-59</v>
      </c>
      <c r="R4889" s="2" t="str">
        <f>IF('Transaction Data'!$L4889&lt;=10,"Less Expensive","Expensive")</f>
        <v>Expensive</v>
      </c>
      <c r="S4889" s="4">
        <f>WEEKDAY('Transaction Data'!$A4889)</f>
        <v>1</v>
      </c>
      <c r="T4889" s="2" t="str">
        <f>IF(WEEKDAY('Transaction Data'!$A4889,2)&lt;6,"Weekday","Weekend")</f>
        <v>Weekend</v>
      </c>
    </row>
    <row r="4890" ht="15.75" customHeight="1">
      <c r="A4890" s="1">
        <v>45331.0</v>
      </c>
      <c r="B4890" s="2" t="s">
        <v>4600</v>
      </c>
      <c r="C4890" s="2" t="s">
        <v>47</v>
      </c>
      <c r="D4890" s="1">
        <v>32584.0</v>
      </c>
      <c r="E4890" s="2" t="s">
        <v>37</v>
      </c>
      <c r="F4890" s="2">
        <v>277.0</v>
      </c>
      <c r="G4890" s="2" t="s">
        <v>60</v>
      </c>
      <c r="H4890" s="2" t="s">
        <v>24</v>
      </c>
      <c r="I4890" s="2" t="s">
        <v>25</v>
      </c>
      <c r="J4890" s="2" t="str">
        <f t="array" ref="J4890">XLOOKUP('Transaction Data'!$G4890,Product_Code,Biscuit_Brand)</f>
        <v>Peanut Butter Bites</v>
      </c>
      <c r="K4890" s="2">
        <f t="array" ref="K4890">XLOOKUP('Transaction Data'!$G4890,Product_Code,Cost)</f>
        <v>5</v>
      </c>
      <c r="L4890" s="2">
        <f t="array" ref="L4890">XLOOKUP('Transaction Data'!$G4890,Product_Code,Unit_Price)</f>
        <v>7</v>
      </c>
      <c r="M4890" s="3">
        <f>'Transaction Data'!$F4890*'Transaction Data'!$K4890</f>
        <v>1385</v>
      </c>
      <c r="N4890" s="3">
        <f>'Transaction Data'!$F4890*'Transaction Data'!$L4890</f>
        <v>1939</v>
      </c>
      <c r="O4890" s="3">
        <f>'Transaction Data'!$N4890-'Transaction Data'!$M4890</f>
        <v>554</v>
      </c>
      <c r="P4890" s="2">
        <f>DATEDIF('Transaction Data'!$D4890,'Transaction Data'!$A4890,"y")</f>
        <v>34</v>
      </c>
      <c r="Q4890" s="2" t="str">
        <f>FLOOR('Transaction Data'!$P4890,15)&amp;"-"&amp;FLOOR('Transaction Data'!$P4890,15)+14</f>
        <v>30-44</v>
      </c>
      <c r="R4890" s="2" t="str">
        <f>IF('Transaction Data'!$L4890&lt;=10,"Less Expensive","Expensive")</f>
        <v>Less Expensive</v>
      </c>
      <c r="S4890" s="4">
        <f>WEEKDAY('Transaction Data'!$A4890)</f>
        <v>6</v>
      </c>
      <c r="T4890" s="2" t="str">
        <f>IF(WEEKDAY('Transaction Data'!$A4890,2)&lt;6,"Weekday","Weekend")</f>
        <v>Weekday</v>
      </c>
    </row>
    <row r="4891" ht="15.75" customHeight="1">
      <c r="A4891" s="1">
        <v>45401.0</v>
      </c>
      <c r="B4891" s="2" t="s">
        <v>1376</v>
      </c>
      <c r="C4891" s="2" t="s">
        <v>51</v>
      </c>
      <c r="D4891" s="1">
        <v>36967.0</v>
      </c>
      <c r="E4891" s="2" t="s">
        <v>22</v>
      </c>
      <c r="F4891" s="2">
        <v>342.0</v>
      </c>
      <c r="G4891" s="2" t="s">
        <v>44</v>
      </c>
      <c r="H4891" s="2" t="s">
        <v>29</v>
      </c>
      <c r="I4891" s="2" t="s">
        <v>30</v>
      </c>
      <c r="J4891" s="2" t="str">
        <f t="array" ref="J4891">XLOOKUP('Transaction Data'!$G4891,Product_Code,Biscuit_Brand)</f>
        <v>Butter Crunch</v>
      </c>
      <c r="K4891" s="2">
        <f t="array" ref="K4891">XLOOKUP('Transaction Data'!$G4891,Product_Code,Cost)</f>
        <v>10</v>
      </c>
      <c r="L4891" s="2">
        <f t="array" ref="L4891">XLOOKUP('Transaction Data'!$G4891,Product_Code,Unit_Price)</f>
        <v>11</v>
      </c>
      <c r="M4891" s="3">
        <f>'Transaction Data'!$F4891*'Transaction Data'!$K4891</f>
        <v>3420</v>
      </c>
      <c r="N4891" s="3">
        <f>'Transaction Data'!$F4891*'Transaction Data'!$L4891</f>
        <v>3762</v>
      </c>
      <c r="O4891" s="3">
        <f>'Transaction Data'!$N4891-'Transaction Data'!$M4891</f>
        <v>342</v>
      </c>
      <c r="P4891" s="2">
        <f>DATEDIF('Transaction Data'!$D4891,'Transaction Data'!$A4891,"y")</f>
        <v>23</v>
      </c>
      <c r="Q4891" s="2" t="str">
        <f>FLOOR('Transaction Data'!$P4891,15)&amp;"-"&amp;FLOOR('Transaction Data'!$P4891,15)+14</f>
        <v>15-29</v>
      </c>
      <c r="R4891" s="2" t="str">
        <f>IF('Transaction Data'!$L4891&lt;=10,"Less Expensive","Expensive")</f>
        <v>Expensive</v>
      </c>
      <c r="S4891" s="4">
        <f>WEEKDAY('Transaction Data'!$A4891)</f>
        <v>6</v>
      </c>
      <c r="T4891" s="2" t="str">
        <f>IF(WEEKDAY('Transaction Data'!$A4891,2)&lt;6,"Weekday","Weekend")</f>
        <v>Weekday</v>
      </c>
    </row>
    <row r="4892" ht="15.75" customHeight="1">
      <c r="A4892" s="1">
        <v>45357.0</v>
      </c>
      <c r="B4892" s="2" t="s">
        <v>4601</v>
      </c>
      <c r="C4892" s="2" t="s">
        <v>72</v>
      </c>
      <c r="D4892" s="1">
        <v>28242.0</v>
      </c>
      <c r="E4892" s="2" t="s">
        <v>27</v>
      </c>
      <c r="F4892" s="2">
        <v>156.0</v>
      </c>
      <c r="G4892" s="2" t="s">
        <v>23</v>
      </c>
      <c r="H4892" s="2" t="s">
        <v>34</v>
      </c>
      <c r="I4892" s="2" t="s">
        <v>25</v>
      </c>
      <c r="J4892" s="2" t="str">
        <f t="array" ref="J4892">XLOOKUP('Transaction Data'!$G4892,Product_Code,Biscuit_Brand)</f>
        <v>Cinnamon Swirls</v>
      </c>
      <c r="K4892" s="2">
        <f t="array" ref="K4892">XLOOKUP('Transaction Data'!$G4892,Product_Code,Cost)</f>
        <v>10</v>
      </c>
      <c r="L4892" s="2">
        <f t="array" ref="L4892">XLOOKUP('Transaction Data'!$G4892,Product_Code,Unit_Price)</f>
        <v>14</v>
      </c>
      <c r="M4892" s="3">
        <f>'Transaction Data'!$F4892*'Transaction Data'!$K4892</f>
        <v>1560</v>
      </c>
      <c r="N4892" s="3">
        <f>'Transaction Data'!$F4892*'Transaction Data'!$L4892</f>
        <v>2184</v>
      </c>
      <c r="O4892" s="3">
        <f>'Transaction Data'!$N4892-'Transaction Data'!$M4892</f>
        <v>624</v>
      </c>
      <c r="P4892" s="2">
        <f>DATEDIF('Transaction Data'!$D4892,'Transaction Data'!$A4892,"y")</f>
        <v>46</v>
      </c>
      <c r="Q4892" s="2" t="str">
        <f>FLOOR('Transaction Data'!$P4892,15)&amp;"-"&amp;FLOOR('Transaction Data'!$P4892,15)+14</f>
        <v>45-59</v>
      </c>
      <c r="R4892" s="2" t="str">
        <f>IF('Transaction Data'!$L4892&lt;=10,"Less Expensive","Expensive")</f>
        <v>Expensive</v>
      </c>
      <c r="S4892" s="4">
        <f>WEEKDAY('Transaction Data'!$A4892)</f>
        <v>4</v>
      </c>
      <c r="T4892" s="2" t="str">
        <f>IF(WEEKDAY('Transaction Data'!$A4892,2)&lt;6,"Weekday","Weekend")</f>
        <v>Weekday</v>
      </c>
    </row>
    <row r="4893" ht="15.75" customHeight="1">
      <c r="A4893" s="1">
        <v>45475.0</v>
      </c>
      <c r="B4893" s="2" t="s">
        <v>4602</v>
      </c>
      <c r="C4893" s="2" t="s">
        <v>51</v>
      </c>
      <c r="D4893" s="1">
        <v>24428.0</v>
      </c>
      <c r="E4893" s="2" t="s">
        <v>22</v>
      </c>
      <c r="F4893" s="2">
        <v>493.0</v>
      </c>
      <c r="G4893" s="2" t="s">
        <v>60</v>
      </c>
      <c r="H4893" s="2" t="s">
        <v>24</v>
      </c>
      <c r="I4893" s="2" t="s">
        <v>25</v>
      </c>
      <c r="J4893" s="2" t="str">
        <f t="array" ref="J4893">XLOOKUP('Transaction Data'!$G4893,Product_Code,Biscuit_Brand)</f>
        <v>Peanut Butter Bites</v>
      </c>
      <c r="K4893" s="2">
        <f t="array" ref="K4893">XLOOKUP('Transaction Data'!$G4893,Product_Code,Cost)</f>
        <v>5</v>
      </c>
      <c r="L4893" s="2">
        <f t="array" ref="L4893">XLOOKUP('Transaction Data'!$G4893,Product_Code,Unit_Price)</f>
        <v>7</v>
      </c>
      <c r="M4893" s="3">
        <f>'Transaction Data'!$F4893*'Transaction Data'!$K4893</f>
        <v>2465</v>
      </c>
      <c r="N4893" s="3">
        <f>'Transaction Data'!$F4893*'Transaction Data'!$L4893</f>
        <v>3451</v>
      </c>
      <c r="O4893" s="3">
        <f>'Transaction Data'!$N4893-'Transaction Data'!$M4893</f>
        <v>986</v>
      </c>
      <c r="P4893" s="2">
        <f>DATEDIF('Transaction Data'!$D4893,'Transaction Data'!$A4893,"y")</f>
        <v>57</v>
      </c>
      <c r="Q4893" s="2" t="str">
        <f>FLOOR('Transaction Data'!$P4893,15)&amp;"-"&amp;FLOOR('Transaction Data'!$P4893,15)+14</f>
        <v>45-59</v>
      </c>
      <c r="R4893" s="2" t="str">
        <f>IF('Transaction Data'!$L4893&lt;=10,"Less Expensive","Expensive")</f>
        <v>Less Expensive</v>
      </c>
      <c r="S4893" s="4">
        <f>WEEKDAY('Transaction Data'!$A4893)</f>
        <v>3</v>
      </c>
      <c r="T4893" s="2" t="str">
        <f>IF(WEEKDAY('Transaction Data'!$A4893,2)&lt;6,"Weekday","Weekend")</f>
        <v>Weekday</v>
      </c>
    </row>
    <row r="4894" ht="15.75" customHeight="1">
      <c r="A4894" s="1">
        <v>45310.0</v>
      </c>
      <c r="B4894" s="2" t="s">
        <v>1946</v>
      </c>
      <c r="C4894" s="2" t="s">
        <v>65</v>
      </c>
      <c r="D4894" s="1">
        <v>29551.0</v>
      </c>
      <c r="E4894" s="2" t="s">
        <v>27</v>
      </c>
      <c r="F4894" s="2">
        <v>335.0</v>
      </c>
      <c r="G4894" s="2" t="s">
        <v>55</v>
      </c>
      <c r="H4894" s="2" t="s">
        <v>29</v>
      </c>
      <c r="I4894" s="2" t="s">
        <v>25</v>
      </c>
      <c r="J4894" s="2" t="str">
        <f t="array" ref="J4894">XLOOKUP('Transaction Data'!$G4894,Product_Code,Biscuit_Brand)</f>
        <v>Vanilla Wafers</v>
      </c>
      <c r="K4894" s="2">
        <f t="array" ref="K4894">XLOOKUP('Transaction Data'!$G4894,Product_Code,Cost)</f>
        <v>18</v>
      </c>
      <c r="L4894" s="2">
        <f t="array" ref="L4894">XLOOKUP('Transaction Data'!$G4894,Product_Code,Unit_Price)</f>
        <v>36</v>
      </c>
      <c r="M4894" s="3">
        <f>'Transaction Data'!$F4894*'Transaction Data'!$K4894</f>
        <v>6030</v>
      </c>
      <c r="N4894" s="3">
        <f>'Transaction Data'!$F4894*'Transaction Data'!$L4894</f>
        <v>12060</v>
      </c>
      <c r="O4894" s="3">
        <f>'Transaction Data'!$N4894-'Transaction Data'!$M4894</f>
        <v>6030</v>
      </c>
      <c r="P4894" s="2">
        <f>DATEDIF('Transaction Data'!$D4894,'Transaction Data'!$A4894,"y")</f>
        <v>43</v>
      </c>
      <c r="Q4894" s="2" t="str">
        <f>FLOOR('Transaction Data'!$P4894,15)&amp;"-"&amp;FLOOR('Transaction Data'!$P4894,15)+14</f>
        <v>30-44</v>
      </c>
      <c r="R4894" s="2" t="str">
        <f>IF('Transaction Data'!$L4894&lt;=10,"Less Expensive","Expensive")</f>
        <v>Expensive</v>
      </c>
      <c r="S4894" s="4">
        <f>WEEKDAY('Transaction Data'!$A4894)</f>
        <v>6</v>
      </c>
      <c r="T4894" s="2" t="str">
        <f>IF(WEEKDAY('Transaction Data'!$A4894,2)&lt;6,"Weekday","Weekend")</f>
        <v>Weekday</v>
      </c>
    </row>
    <row r="4895" ht="15.75" customHeight="1">
      <c r="A4895" s="1">
        <v>45490.0</v>
      </c>
      <c r="B4895" s="2" t="s">
        <v>4603</v>
      </c>
      <c r="C4895" s="2" t="s">
        <v>32</v>
      </c>
      <c r="D4895" s="1">
        <v>34104.0</v>
      </c>
      <c r="E4895" s="2" t="s">
        <v>22</v>
      </c>
      <c r="F4895" s="2">
        <v>76.0</v>
      </c>
      <c r="G4895" s="2" t="s">
        <v>23</v>
      </c>
      <c r="H4895" s="2" t="s">
        <v>34</v>
      </c>
      <c r="I4895" s="2" t="s">
        <v>25</v>
      </c>
      <c r="J4895" s="2" t="str">
        <f t="array" ref="J4895">XLOOKUP('Transaction Data'!$G4895,Product_Code,Biscuit_Brand)</f>
        <v>Cinnamon Swirls</v>
      </c>
      <c r="K4895" s="2">
        <f t="array" ref="K4895">XLOOKUP('Transaction Data'!$G4895,Product_Code,Cost)</f>
        <v>10</v>
      </c>
      <c r="L4895" s="2">
        <f t="array" ref="L4895">XLOOKUP('Transaction Data'!$G4895,Product_Code,Unit_Price)</f>
        <v>14</v>
      </c>
      <c r="M4895" s="3">
        <f>'Transaction Data'!$F4895*'Transaction Data'!$K4895</f>
        <v>760</v>
      </c>
      <c r="N4895" s="3">
        <f>'Transaction Data'!$F4895*'Transaction Data'!$L4895</f>
        <v>1064</v>
      </c>
      <c r="O4895" s="3">
        <f>'Transaction Data'!$N4895-'Transaction Data'!$M4895</f>
        <v>304</v>
      </c>
      <c r="P4895" s="2">
        <f>DATEDIF('Transaction Data'!$D4895,'Transaction Data'!$A4895,"y")</f>
        <v>31</v>
      </c>
      <c r="Q4895" s="2" t="str">
        <f>FLOOR('Transaction Data'!$P4895,15)&amp;"-"&amp;FLOOR('Transaction Data'!$P4895,15)+14</f>
        <v>30-44</v>
      </c>
      <c r="R4895" s="2" t="str">
        <f>IF('Transaction Data'!$L4895&lt;=10,"Less Expensive","Expensive")</f>
        <v>Expensive</v>
      </c>
      <c r="S4895" s="4">
        <f>WEEKDAY('Transaction Data'!$A4895)</f>
        <v>4</v>
      </c>
      <c r="T4895" s="2" t="str">
        <f>IF(WEEKDAY('Transaction Data'!$A4895,2)&lt;6,"Weekday","Weekend")</f>
        <v>Weekday</v>
      </c>
    </row>
    <row r="4896" ht="15.75" customHeight="1">
      <c r="A4896" s="1">
        <v>45297.0</v>
      </c>
      <c r="B4896" s="2" t="s">
        <v>4604</v>
      </c>
      <c r="C4896" s="2" t="s">
        <v>51</v>
      </c>
      <c r="D4896" s="1">
        <v>38279.0</v>
      </c>
      <c r="E4896" s="2" t="s">
        <v>22</v>
      </c>
      <c r="F4896" s="2">
        <v>473.0</v>
      </c>
      <c r="G4896" s="2" t="s">
        <v>28</v>
      </c>
      <c r="H4896" s="2" t="s">
        <v>24</v>
      </c>
      <c r="I4896" s="2" t="s">
        <v>25</v>
      </c>
      <c r="J4896" s="2" t="str">
        <f t="array" ref="J4896">XLOOKUP('Transaction Data'!$G4896,Product_Code,Biscuit_Brand)</f>
        <v>Shortbread</v>
      </c>
      <c r="K4896" s="2">
        <f t="array" ref="K4896">XLOOKUP('Transaction Data'!$G4896,Product_Code,Cost)</f>
        <v>10</v>
      </c>
      <c r="L4896" s="2">
        <f t="array" ref="L4896">XLOOKUP('Transaction Data'!$G4896,Product_Code,Unit_Price)</f>
        <v>45</v>
      </c>
      <c r="M4896" s="3">
        <f>'Transaction Data'!$F4896*'Transaction Data'!$K4896</f>
        <v>4730</v>
      </c>
      <c r="N4896" s="3">
        <f>'Transaction Data'!$F4896*'Transaction Data'!$L4896</f>
        <v>21285</v>
      </c>
      <c r="O4896" s="3">
        <f>'Transaction Data'!$N4896-'Transaction Data'!$M4896</f>
        <v>16555</v>
      </c>
      <c r="P4896" s="2">
        <f>DATEDIF('Transaction Data'!$D4896,'Transaction Data'!$A4896,"y")</f>
        <v>19</v>
      </c>
      <c r="Q4896" s="2" t="str">
        <f>FLOOR('Transaction Data'!$P4896,15)&amp;"-"&amp;FLOOR('Transaction Data'!$P4896,15)+14</f>
        <v>15-29</v>
      </c>
      <c r="R4896" s="2" t="str">
        <f>IF('Transaction Data'!$L4896&lt;=10,"Less Expensive","Expensive")</f>
        <v>Expensive</v>
      </c>
      <c r="S4896" s="4">
        <f>WEEKDAY('Transaction Data'!$A4896)</f>
        <v>7</v>
      </c>
      <c r="T4896" s="2" t="str">
        <f>IF(WEEKDAY('Transaction Data'!$A4896,2)&lt;6,"Weekday","Weekend")</f>
        <v>Weekend</v>
      </c>
    </row>
    <row r="4897" ht="15.75" customHeight="1">
      <c r="A4897" s="1">
        <v>45326.0</v>
      </c>
      <c r="B4897" s="2" t="s">
        <v>4605</v>
      </c>
      <c r="C4897" s="2" t="s">
        <v>78</v>
      </c>
      <c r="D4897" s="1">
        <v>21590.0</v>
      </c>
      <c r="E4897" s="2" t="s">
        <v>22</v>
      </c>
      <c r="F4897" s="2">
        <v>11.0</v>
      </c>
      <c r="G4897" s="2" t="s">
        <v>44</v>
      </c>
      <c r="H4897" s="2" t="s">
        <v>29</v>
      </c>
      <c r="I4897" s="2" t="s">
        <v>25</v>
      </c>
      <c r="J4897" s="2" t="str">
        <f t="array" ref="J4897">XLOOKUP('Transaction Data'!$G4897,Product_Code,Biscuit_Brand)</f>
        <v>Butter Crunch</v>
      </c>
      <c r="K4897" s="2">
        <f t="array" ref="K4897">XLOOKUP('Transaction Data'!$G4897,Product_Code,Cost)</f>
        <v>10</v>
      </c>
      <c r="L4897" s="2">
        <f t="array" ref="L4897">XLOOKUP('Transaction Data'!$G4897,Product_Code,Unit_Price)</f>
        <v>11</v>
      </c>
      <c r="M4897" s="3">
        <f>'Transaction Data'!$F4897*'Transaction Data'!$K4897</f>
        <v>110</v>
      </c>
      <c r="N4897" s="3">
        <f>'Transaction Data'!$F4897*'Transaction Data'!$L4897</f>
        <v>121</v>
      </c>
      <c r="O4897" s="3">
        <f>'Transaction Data'!$N4897-'Transaction Data'!$M4897</f>
        <v>11</v>
      </c>
      <c r="P4897" s="2">
        <f>DATEDIF('Transaction Data'!$D4897,'Transaction Data'!$A4897,"y")</f>
        <v>64</v>
      </c>
      <c r="Q4897" s="2" t="str">
        <f>FLOOR('Transaction Data'!$P4897,15)&amp;"-"&amp;FLOOR('Transaction Data'!$P4897,15)+14</f>
        <v>60-74</v>
      </c>
      <c r="R4897" s="2" t="str">
        <f>IF('Transaction Data'!$L4897&lt;=10,"Less Expensive","Expensive")</f>
        <v>Expensive</v>
      </c>
      <c r="S4897" s="4">
        <f>WEEKDAY('Transaction Data'!$A4897)</f>
        <v>1</v>
      </c>
      <c r="T4897" s="2" t="str">
        <f>IF(WEEKDAY('Transaction Data'!$A4897,2)&lt;6,"Weekday","Weekend")</f>
        <v>Weekend</v>
      </c>
    </row>
    <row r="4898" ht="15.75" customHeight="1">
      <c r="A4898" s="1">
        <v>45303.0</v>
      </c>
      <c r="B4898" s="2" t="s">
        <v>4606</v>
      </c>
      <c r="C4898" s="2" t="s">
        <v>69</v>
      </c>
      <c r="D4898" s="1">
        <v>21708.0</v>
      </c>
      <c r="E4898" s="2" t="s">
        <v>63</v>
      </c>
      <c r="F4898" s="2">
        <v>215.0</v>
      </c>
      <c r="G4898" s="2" t="s">
        <v>23</v>
      </c>
      <c r="H4898" s="2" t="s">
        <v>34</v>
      </c>
      <c r="I4898" s="2" t="s">
        <v>25</v>
      </c>
      <c r="J4898" s="2" t="str">
        <f t="array" ref="J4898">XLOOKUP('Transaction Data'!$G4898,Product_Code,Biscuit_Brand)</f>
        <v>Cinnamon Swirls</v>
      </c>
      <c r="K4898" s="2">
        <f t="array" ref="K4898">XLOOKUP('Transaction Data'!$G4898,Product_Code,Cost)</f>
        <v>10</v>
      </c>
      <c r="L4898" s="2">
        <f t="array" ref="L4898">XLOOKUP('Transaction Data'!$G4898,Product_Code,Unit_Price)</f>
        <v>14</v>
      </c>
      <c r="M4898" s="3">
        <f>'Transaction Data'!$F4898*'Transaction Data'!$K4898</f>
        <v>2150</v>
      </c>
      <c r="N4898" s="3">
        <f>'Transaction Data'!$F4898*'Transaction Data'!$L4898</f>
        <v>3010</v>
      </c>
      <c r="O4898" s="3">
        <f>'Transaction Data'!$N4898-'Transaction Data'!$M4898</f>
        <v>860</v>
      </c>
      <c r="P4898" s="2">
        <f>DATEDIF('Transaction Data'!$D4898,'Transaction Data'!$A4898,"y")</f>
        <v>64</v>
      </c>
      <c r="Q4898" s="2" t="str">
        <f>FLOOR('Transaction Data'!$P4898,15)&amp;"-"&amp;FLOOR('Transaction Data'!$P4898,15)+14</f>
        <v>60-74</v>
      </c>
      <c r="R4898" s="2" t="str">
        <f>IF('Transaction Data'!$L4898&lt;=10,"Less Expensive","Expensive")</f>
        <v>Expensive</v>
      </c>
      <c r="S4898" s="4">
        <f>WEEKDAY('Transaction Data'!$A4898)</f>
        <v>6</v>
      </c>
      <c r="T4898" s="2" t="str">
        <f>IF(WEEKDAY('Transaction Data'!$A4898,2)&lt;6,"Weekday","Weekend")</f>
        <v>Weekday</v>
      </c>
    </row>
    <row r="4899" ht="15.75" customHeight="1">
      <c r="A4899" s="1">
        <v>45419.0</v>
      </c>
      <c r="B4899" s="2" t="s">
        <v>4607</v>
      </c>
      <c r="C4899" s="2" t="s">
        <v>69</v>
      </c>
      <c r="D4899" s="1">
        <v>37483.0</v>
      </c>
      <c r="E4899" s="2" t="s">
        <v>37</v>
      </c>
      <c r="F4899" s="2">
        <v>295.0</v>
      </c>
      <c r="G4899" s="2" t="s">
        <v>23</v>
      </c>
      <c r="H4899" s="2" t="s">
        <v>24</v>
      </c>
      <c r="I4899" s="2" t="s">
        <v>25</v>
      </c>
      <c r="J4899" s="2" t="str">
        <f t="array" ref="J4899">XLOOKUP('Transaction Data'!$G4899,Product_Code,Biscuit_Brand)</f>
        <v>Cinnamon Swirls</v>
      </c>
      <c r="K4899" s="2">
        <f t="array" ref="K4899">XLOOKUP('Transaction Data'!$G4899,Product_Code,Cost)</f>
        <v>10</v>
      </c>
      <c r="L4899" s="2">
        <f t="array" ref="L4899">XLOOKUP('Transaction Data'!$G4899,Product_Code,Unit_Price)</f>
        <v>14</v>
      </c>
      <c r="M4899" s="3">
        <f>'Transaction Data'!$F4899*'Transaction Data'!$K4899</f>
        <v>2950</v>
      </c>
      <c r="N4899" s="3">
        <f>'Transaction Data'!$F4899*'Transaction Data'!$L4899</f>
        <v>4130</v>
      </c>
      <c r="O4899" s="3">
        <f>'Transaction Data'!$N4899-'Transaction Data'!$M4899</f>
        <v>1180</v>
      </c>
      <c r="P4899" s="2">
        <f>DATEDIF('Transaction Data'!$D4899,'Transaction Data'!$A4899,"y")</f>
        <v>21</v>
      </c>
      <c r="Q4899" s="2" t="str">
        <f>FLOOR('Transaction Data'!$P4899,15)&amp;"-"&amp;FLOOR('Transaction Data'!$P4899,15)+14</f>
        <v>15-29</v>
      </c>
      <c r="R4899" s="2" t="str">
        <f>IF('Transaction Data'!$L4899&lt;=10,"Less Expensive","Expensive")</f>
        <v>Expensive</v>
      </c>
      <c r="S4899" s="4">
        <f>WEEKDAY('Transaction Data'!$A4899)</f>
        <v>3</v>
      </c>
      <c r="T4899" s="2" t="str">
        <f>IF(WEEKDAY('Transaction Data'!$A4899,2)&lt;6,"Weekday","Weekend")</f>
        <v>Weekday</v>
      </c>
    </row>
    <row r="4900" ht="15.75" customHeight="1">
      <c r="A4900" s="1">
        <v>45385.0</v>
      </c>
      <c r="B4900" s="2" t="s">
        <v>4608</v>
      </c>
      <c r="C4900" s="2" t="s">
        <v>69</v>
      </c>
      <c r="D4900" s="1">
        <v>34491.0</v>
      </c>
      <c r="E4900" s="2" t="s">
        <v>22</v>
      </c>
      <c r="F4900" s="2">
        <v>37.0</v>
      </c>
      <c r="G4900" s="2" t="s">
        <v>23</v>
      </c>
      <c r="H4900" s="2" t="s">
        <v>29</v>
      </c>
      <c r="I4900" s="2" t="s">
        <v>25</v>
      </c>
      <c r="J4900" s="2" t="str">
        <f t="array" ref="J4900">XLOOKUP('Transaction Data'!$G4900,Product_Code,Biscuit_Brand)</f>
        <v>Cinnamon Swirls</v>
      </c>
      <c r="K4900" s="2">
        <f t="array" ref="K4900">XLOOKUP('Transaction Data'!$G4900,Product_Code,Cost)</f>
        <v>10</v>
      </c>
      <c r="L4900" s="2">
        <f t="array" ref="L4900">XLOOKUP('Transaction Data'!$G4900,Product_Code,Unit_Price)</f>
        <v>14</v>
      </c>
      <c r="M4900" s="3">
        <f>'Transaction Data'!$F4900*'Transaction Data'!$K4900</f>
        <v>370</v>
      </c>
      <c r="N4900" s="3">
        <f>'Transaction Data'!$F4900*'Transaction Data'!$L4900</f>
        <v>518</v>
      </c>
      <c r="O4900" s="3">
        <f>'Transaction Data'!$N4900-'Transaction Data'!$M4900</f>
        <v>148</v>
      </c>
      <c r="P4900" s="2">
        <f>DATEDIF('Transaction Data'!$D4900,'Transaction Data'!$A4900,"y")</f>
        <v>29</v>
      </c>
      <c r="Q4900" s="2" t="str">
        <f>FLOOR('Transaction Data'!$P4900,15)&amp;"-"&amp;FLOOR('Transaction Data'!$P4900,15)+14</f>
        <v>15-29</v>
      </c>
      <c r="R4900" s="2" t="str">
        <f>IF('Transaction Data'!$L4900&lt;=10,"Less Expensive","Expensive")</f>
        <v>Expensive</v>
      </c>
      <c r="S4900" s="4">
        <f>WEEKDAY('Transaction Data'!$A4900)</f>
        <v>4</v>
      </c>
      <c r="T4900" s="2" t="str">
        <f>IF(WEEKDAY('Transaction Data'!$A4900,2)&lt;6,"Weekday","Weekend")</f>
        <v>Weekday</v>
      </c>
    </row>
    <row r="4901" ht="15.75" customHeight="1">
      <c r="A4901" s="1">
        <v>45409.0</v>
      </c>
      <c r="B4901" s="2" t="s">
        <v>4609</v>
      </c>
      <c r="C4901" s="2" t="s">
        <v>69</v>
      </c>
      <c r="D4901" s="1">
        <v>34247.0</v>
      </c>
      <c r="E4901" s="2" t="s">
        <v>37</v>
      </c>
      <c r="F4901" s="2">
        <v>44.0</v>
      </c>
      <c r="G4901" s="2" t="s">
        <v>60</v>
      </c>
      <c r="H4901" s="2" t="s">
        <v>34</v>
      </c>
      <c r="I4901" s="2" t="s">
        <v>25</v>
      </c>
      <c r="J4901" s="2" t="str">
        <f t="array" ref="J4901">XLOOKUP('Transaction Data'!$G4901,Product_Code,Biscuit_Brand)</f>
        <v>Peanut Butter Bites</v>
      </c>
      <c r="K4901" s="2">
        <f t="array" ref="K4901">XLOOKUP('Transaction Data'!$G4901,Product_Code,Cost)</f>
        <v>5</v>
      </c>
      <c r="L4901" s="2">
        <f t="array" ref="L4901">XLOOKUP('Transaction Data'!$G4901,Product_Code,Unit_Price)</f>
        <v>7</v>
      </c>
      <c r="M4901" s="3">
        <f>'Transaction Data'!$F4901*'Transaction Data'!$K4901</f>
        <v>220</v>
      </c>
      <c r="N4901" s="3">
        <f>'Transaction Data'!$F4901*'Transaction Data'!$L4901</f>
        <v>308</v>
      </c>
      <c r="O4901" s="3">
        <f>'Transaction Data'!$N4901-'Transaction Data'!$M4901</f>
        <v>88</v>
      </c>
      <c r="P4901" s="2">
        <f>DATEDIF('Transaction Data'!$D4901,'Transaction Data'!$A4901,"y")</f>
        <v>30</v>
      </c>
      <c r="Q4901" s="2" t="str">
        <f>FLOOR('Transaction Data'!$P4901,15)&amp;"-"&amp;FLOOR('Transaction Data'!$P4901,15)+14</f>
        <v>30-44</v>
      </c>
      <c r="R4901" s="2" t="str">
        <f>IF('Transaction Data'!$L4901&lt;=10,"Less Expensive","Expensive")</f>
        <v>Less Expensive</v>
      </c>
      <c r="S4901" s="4">
        <f>WEEKDAY('Transaction Data'!$A4901)</f>
        <v>7</v>
      </c>
      <c r="T4901" s="2" t="str">
        <f>IF(WEEKDAY('Transaction Data'!$A4901,2)&lt;6,"Weekday","Weekend")</f>
        <v>Weekend</v>
      </c>
    </row>
    <row r="4902" ht="15.75" customHeight="1">
      <c r="A4902" s="1">
        <v>45496.0</v>
      </c>
      <c r="B4902" s="2" t="s">
        <v>4610</v>
      </c>
      <c r="C4902" s="2" t="s">
        <v>21</v>
      </c>
      <c r="D4902" s="1">
        <v>35955.0</v>
      </c>
      <c r="E4902" s="2" t="s">
        <v>63</v>
      </c>
      <c r="F4902" s="2">
        <v>301.0</v>
      </c>
      <c r="G4902" s="2" t="s">
        <v>48</v>
      </c>
      <c r="H4902" s="2" t="s">
        <v>24</v>
      </c>
      <c r="I4902" s="2" t="s">
        <v>25</v>
      </c>
      <c r="J4902" s="2" t="str">
        <f t="array" ref="J4902">XLOOKUP('Transaction Data'!$G4902,Product_Code,Biscuit_Brand)</f>
        <v>Lemon Crisps</v>
      </c>
      <c r="K4902" s="2">
        <f t="array" ref="K4902">XLOOKUP('Transaction Data'!$G4902,Product_Code,Cost)</f>
        <v>7</v>
      </c>
      <c r="L4902" s="2">
        <f t="array" ref="L4902">XLOOKUP('Transaction Data'!$G4902,Product_Code,Unit_Price)</f>
        <v>9</v>
      </c>
      <c r="M4902" s="3">
        <f>'Transaction Data'!$F4902*'Transaction Data'!$K4902</f>
        <v>2107</v>
      </c>
      <c r="N4902" s="3">
        <f>'Transaction Data'!$F4902*'Transaction Data'!$L4902</f>
        <v>2709</v>
      </c>
      <c r="O4902" s="3">
        <f>'Transaction Data'!$N4902-'Transaction Data'!$M4902</f>
        <v>602</v>
      </c>
      <c r="P4902" s="2">
        <f>DATEDIF('Transaction Data'!$D4902,'Transaction Data'!$A4902,"y")</f>
        <v>26</v>
      </c>
      <c r="Q4902" s="2" t="str">
        <f>FLOOR('Transaction Data'!$P4902,15)&amp;"-"&amp;FLOOR('Transaction Data'!$P4902,15)+14</f>
        <v>15-29</v>
      </c>
      <c r="R4902" s="2" t="str">
        <f>IF('Transaction Data'!$L4902&lt;=10,"Less Expensive","Expensive")</f>
        <v>Less Expensive</v>
      </c>
      <c r="S4902" s="4">
        <f>WEEKDAY('Transaction Data'!$A4902)</f>
        <v>3</v>
      </c>
      <c r="T4902" s="2" t="str">
        <f>IF(WEEKDAY('Transaction Data'!$A4902,2)&lt;6,"Weekday","Weekend")</f>
        <v>Weekday</v>
      </c>
    </row>
    <row r="4903" ht="15.75" customHeight="1">
      <c r="A4903" s="1">
        <v>45443.0</v>
      </c>
      <c r="B4903" s="2" t="s">
        <v>4611</v>
      </c>
      <c r="C4903" s="2" t="s">
        <v>41</v>
      </c>
      <c r="D4903" s="1">
        <v>38685.0</v>
      </c>
      <c r="E4903" s="2" t="s">
        <v>37</v>
      </c>
      <c r="F4903" s="2">
        <v>421.0</v>
      </c>
      <c r="G4903" s="2" t="s">
        <v>23</v>
      </c>
      <c r="H4903" s="2" t="s">
        <v>29</v>
      </c>
      <c r="I4903" s="2" t="s">
        <v>25</v>
      </c>
      <c r="J4903" s="2" t="str">
        <f t="array" ref="J4903">XLOOKUP('Transaction Data'!$G4903,Product_Code,Biscuit_Brand)</f>
        <v>Cinnamon Swirls</v>
      </c>
      <c r="K4903" s="2">
        <f t="array" ref="K4903">XLOOKUP('Transaction Data'!$G4903,Product_Code,Cost)</f>
        <v>10</v>
      </c>
      <c r="L4903" s="2">
        <f t="array" ref="L4903">XLOOKUP('Transaction Data'!$G4903,Product_Code,Unit_Price)</f>
        <v>14</v>
      </c>
      <c r="M4903" s="3">
        <f>'Transaction Data'!$F4903*'Transaction Data'!$K4903</f>
        <v>4210</v>
      </c>
      <c r="N4903" s="3">
        <f>'Transaction Data'!$F4903*'Transaction Data'!$L4903</f>
        <v>5894</v>
      </c>
      <c r="O4903" s="3">
        <f>'Transaction Data'!$N4903-'Transaction Data'!$M4903</f>
        <v>1684</v>
      </c>
      <c r="P4903" s="2">
        <f>DATEDIF('Transaction Data'!$D4903,'Transaction Data'!$A4903,"y")</f>
        <v>18</v>
      </c>
      <c r="Q4903" s="2" t="str">
        <f>FLOOR('Transaction Data'!$P4903,15)&amp;"-"&amp;FLOOR('Transaction Data'!$P4903,15)+14</f>
        <v>15-29</v>
      </c>
      <c r="R4903" s="2" t="str">
        <f>IF('Transaction Data'!$L4903&lt;=10,"Less Expensive","Expensive")</f>
        <v>Expensive</v>
      </c>
      <c r="S4903" s="4">
        <f>WEEKDAY('Transaction Data'!$A4903)</f>
        <v>6</v>
      </c>
      <c r="T4903" s="2" t="str">
        <f>IF(WEEKDAY('Transaction Data'!$A4903,2)&lt;6,"Weekday","Weekend")</f>
        <v>Weekday</v>
      </c>
    </row>
    <row r="4904" ht="15.75" customHeight="1">
      <c r="A4904" s="1">
        <v>45478.0</v>
      </c>
      <c r="B4904" s="2" t="s">
        <v>4612</v>
      </c>
      <c r="C4904" s="2" t="s">
        <v>78</v>
      </c>
      <c r="D4904" s="1">
        <v>24292.0</v>
      </c>
      <c r="E4904" s="2" t="s">
        <v>63</v>
      </c>
      <c r="F4904" s="2">
        <v>394.0</v>
      </c>
      <c r="G4904" s="2" t="s">
        <v>28</v>
      </c>
      <c r="H4904" s="2" t="s">
        <v>34</v>
      </c>
      <c r="I4904" s="2" t="s">
        <v>25</v>
      </c>
      <c r="J4904" s="2" t="str">
        <f t="array" ref="J4904">XLOOKUP('Transaction Data'!$G4904,Product_Code,Biscuit_Brand)</f>
        <v>Shortbread</v>
      </c>
      <c r="K4904" s="2">
        <f t="array" ref="K4904">XLOOKUP('Transaction Data'!$G4904,Product_Code,Cost)</f>
        <v>10</v>
      </c>
      <c r="L4904" s="2">
        <f t="array" ref="L4904">XLOOKUP('Transaction Data'!$G4904,Product_Code,Unit_Price)</f>
        <v>45</v>
      </c>
      <c r="M4904" s="3">
        <f>'Transaction Data'!$F4904*'Transaction Data'!$K4904</f>
        <v>3940</v>
      </c>
      <c r="N4904" s="3">
        <f>'Transaction Data'!$F4904*'Transaction Data'!$L4904</f>
        <v>17730</v>
      </c>
      <c r="O4904" s="3">
        <f>'Transaction Data'!$N4904-'Transaction Data'!$M4904</f>
        <v>13790</v>
      </c>
      <c r="P4904" s="2">
        <f>DATEDIF('Transaction Data'!$D4904,'Transaction Data'!$A4904,"y")</f>
        <v>58</v>
      </c>
      <c r="Q4904" s="2" t="str">
        <f>FLOOR('Transaction Data'!$P4904,15)&amp;"-"&amp;FLOOR('Transaction Data'!$P4904,15)+14</f>
        <v>45-59</v>
      </c>
      <c r="R4904" s="2" t="str">
        <f>IF('Transaction Data'!$L4904&lt;=10,"Less Expensive","Expensive")</f>
        <v>Expensive</v>
      </c>
      <c r="S4904" s="4">
        <f>WEEKDAY('Transaction Data'!$A4904)</f>
        <v>6</v>
      </c>
      <c r="T4904" s="2" t="str">
        <f>IF(WEEKDAY('Transaction Data'!$A4904,2)&lt;6,"Weekday","Weekend")</f>
        <v>Weekday</v>
      </c>
    </row>
    <row r="4905" ht="15.75" customHeight="1">
      <c r="A4905" s="1">
        <v>45449.0</v>
      </c>
      <c r="B4905" s="2" t="s">
        <v>4613</v>
      </c>
      <c r="C4905" s="2" t="s">
        <v>21</v>
      </c>
      <c r="D4905" s="1">
        <v>17965.0</v>
      </c>
      <c r="E4905" s="2" t="s">
        <v>27</v>
      </c>
      <c r="F4905" s="2">
        <v>454.0</v>
      </c>
      <c r="G4905" s="2" t="s">
        <v>44</v>
      </c>
      <c r="H4905" s="2" t="s">
        <v>24</v>
      </c>
      <c r="I4905" s="2" t="s">
        <v>25</v>
      </c>
      <c r="J4905" s="2" t="str">
        <f t="array" ref="J4905">XLOOKUP('Transaction Data'!$G4905,Product_Code,Biscuit_Brand)</f>
        <v>Butter Crunch</v>
      </c>
      <c r="K4905" s="2">
        <f t="array" ref="K4905">XLOOKUP('Transaction Data'!$G4905,Product_Code,Cost)</f>
        <v>10</v>
      </c>
      <c r="L4905" s="2">
        <f t="array" ref="L4905">XLOOKUP('Transaction Data'!$G4905,Product_Code,Unit_Price)</f>
        <v>11</v>
      </c>
      <c r="M4905" s="3">
        <f>'Transaction Data'!$F4905*'Transaction Data'!$K4905</f>
        <v>4540</v>
      </c>
      <c r="N4905" s="3">
        <f>'Transaction Data'!$F4905*'Transaction Data'!$L4905</f>
        <v>4994</v>
      </c>
      <c r="O4905" s="3">
        <f>'Transaction Data'!$N4905-'Transaction Data'!$M4905</f>
        <v>454</v>
      </c>
      <c r="P4905" s="2">
        <f>DATEDIF('Transaction Data'!$D4905,'Transaction Data'!$A4905,"y")</f>
        <v>75</v>
      </c>
      <c r="Q4905" s="2" t="str">
        <f>FLOOR('Transaction Data'!$P4905,15)&amp;"-"&amp;FLOOR('Transaction Data'!$P4905,15)+14</f>
        <v>75-89</v>
      </c>
      <c r="R4905" s="2" t="str">
        <f>IF('Transaction Data'!$L4905&lt;=10,"Less Expensive","Expensive")</f>
        <v>Expensive</v>
      </c>
      <c r="S4905" s="4">
        <f>WEEKDAY('Transaction Data'!$A4905)</f>
        <v>5</v>
      </c>
      <c r="T4905" s="2" t="str">
        <f>IF(WEEKDAY('Transaction Data'!$A4905,2)&lt;6,"Weekday","Weekend")</f>
        <v>Weekday</v>
      </c>
    </row>
    <row r="4906" ht="15.75" customHeight="1">
      <c r="A4906" s="1">
        <v>45499.0</v>
      </c>
      <c r="B4906" s="2" t="s">
        <v>4614</v>
      </c>
      <c r="C4906" s="2" t="s">
        <v>51</v>
      </c>
      <c r="D4906" s="1">
        <v>26510.0</v>
      </c>
      <c r="E4906" s="2" t="s">
        <v>37</v>
      </c>
      <c r="F4906" s="2">
        <v>291.0</v>
      </c>
      <c r="G4906" s="2" t="s">
        <v>38</v>
      </c>
      <c r="H4906" s="2" t="s">
        <v>29</v>
      </c>
      <c r="I4906" s="2" t="s">
        <v>30</v>
      </c>
      <c r="J4906" s="2" t="str">
        <f t="array" ref="J4906">XLOOKUP('Transaction Data'!$G4906,Product_Code,Biscuit_Brand)</f>
        <v>Ginger Snaps</v>
      </c>
      <c r="K4906" s="2">
        <f t="array" ref="K4906">XLOOKUP('Transaction Data'!$G4906,Product_Code,Cost)</f>
        <v>14</v>
      </c>
      <c r="L4906" s="2">
        <f t="array" ref="L4906">XLOOKUP('Transaction Data'!$G4906,Product_Code,Unit_Price)</f>
        <v>28</v>
      </c>
      <c r="M4906" s="3">
        <f>'Transaction Data'!$F4906*'Transaction Data'!$K4906</f>
        <v>4074</v>
      </c>
      <c r="N4906" s="3">
        <f>'Transaction Data'!$F4906*'Transaction Data'!$L4906</f>
        <v>8148</v>
      </c>
      <c r="O4906" s="3">
        <f>'Transaction Data'!$N4906-'Transaction Data'!$M4906</f>
        <v>4074</v>
      </c>
      <c r="P4906" s="2">
        <f>DATEDIF('Transaction Data'!$D4906,'Transaction Data'!$A4906,"y")</f>
        <v>51</v>
      </c>
      <c r="Q4906" s="2" t="str">
        <f>FLOOR('Transaction Data'!$P4906,15)&amp;"-"&amp;FLOOR('Transaction Data'!$P4906,15)+14</f>
        <v>45-59</v>
      </c>
      <c r="R4906" s="2" t="str">
        <f>IF('Transaction Data'!$L4906&lt;=10,"Less Expensive","Expensive")</f>
        <v>Expensive</v>
      </c>
      <c r="S4906" s="4">
        <f>WEEKDAY('Transaction Data'!$A4906)</f>
        <v>6</v>
      </c>
      <c r="T4906" s="2" t="str">
        <f>IF(WEEKDAY('Transaction Data'!$A4906,2)&lt;6,"Weekday","Weekend")</f>
        <v>Weekday</v>
      </c>
    </row>
    <row r="4907" ht="15.75" customHeight="1">
      <c r="A4907" s="1">
        <v>45302.0</v>
      </c>
      <c r="B4907" s="2" t="s">
        <v>4615</v>
      </c>
      <c r="C4907" s="2" t="s">
        <v>72</v>
      </c>
      <c r="D4907" s="1">
        <v>26308.0</v>
      </c>
      <c r="E4907" s="2" t="s">
        <v>63</v>
      </c>
      <c r="F4907" s="2">
        <v>358.0</v>
      </c>
      <c r="G4907" s="2" t="s">
        <v>28</v>
      </c>
      <c r="H4907" s="2" t="s">
        <v>34</v>
      </c>
      <c r="I4907" s="2" t="s">
        <v>25</v>
      </c>
      <c r="J4907" s="2" t="str">
        <f t="array" ref="J4907">XLOOKUP('Transaction Data'!$G4907,Product_Code,Biscuit_Brand)</f>
        <v>Shortbread</v>
      </c>
      <c r="K4907" s="2">
        <f t="array" ref="K4907">XLOOKUP('Transaction Data'!$G4907,Product_Code,Cost)</f>
        <v>10</v>
      </c>
      <c r="L4907" s="2">
        <f t="array" ref="L4907">XLOOKUP('Transaction Data'!$G4907,Product_Code,Unit_Price)</f>
        <v>45</v>
      </c>
      <c r="M4907" s="3">
        <f>'Transaction Data'!$F4907*'Transaction Data'!$K4907</f>
        <v>3580</v>
      </c>
      <c r="N4907" s="3">
        <f>'Transaction Data'!$F4907*'Transaction Data'!$L4907</f>
        <v>16110</v>
      </c>
      <c r="O4907" s="3">
        <f>'Transaction Data'!$N4907-'Transaction Data'!$M4907</f>
        <v>12530</v>
      </c>
      <c r="P4907" s="2">
        <f>DATEDIF('Transaction Data'!$D4907,'Transaction Data'!$A4907,"y")</f>
        <v>52</v>
      </c>
      <c r="Q4907" s="2" t="str">
        <f>FLOOR('Transaction Data'!$P4907,15)&amp;"-"&amp;FLOOR('Transaction Data'!$P4907,15)+14</f>
        <v>45-59</v>
      </c>
      <c r="R4907" s="2" t="str">
        <f>IF('Transaction Data'!$L4907&lt;=10,"Less Expensive","Expensive")</f>
        <v>Expensive</v>
      </c>
      <c r="S4907" s="4">
        <f>WEEKDAY('Transaction Data'!$A4907)</f>
        <v>5</v>
      </c>
      <c r="T4907" s="2" t="str">
        <f>IF(WEEKDAY('Transaction Data'!$A4907,2)&lt;6,"Weekday","Weekend")</f>
        <v>Weekday</v>
      </c>
    </row>
    <row r="4908" ht="15.75" customHeight="1">
      <c r="A4908" s="1">
        <v>45489.0</v>
      </c>
      <c r="B4908" s="2" t="s">
        <v>4616</v>
      </c>
      <c r="C4908" s="2" t="s">
        <v>47</v>
      </c>
      <c r="D4908" s="1">
        <v>37057.0</v>
      </c>
      <c r="E4908" s="2" t="s">
        <v>37</v>
      </c>
      <c r="F4908" s="2">
        <v>106.0</v>
      </c>
      <c r="G4908" s="2" t="s">
        <v>57</v>
      </c>
      <c r="H4908" s="2" t="s">
        <v>24</v>
      </c>
      <c r="I4908" s="2" t="s">
        <v>25</v>
      </c>
      <c r="J4908" s="2" t="str">
        <f t="array" ref="J4908">XLOOKUP('Transaction Data'!$G4908,Product_Code,Biscuit_Brand)</f>
        <v>Oatmeal Cookies</v>
      </c>
      <c r="K4908" s="2">
        <f t="array" ref="K4908">XLOOKUP('Transaction Data'!$G4908,Product_Code,Cost)</f>
        <v>19</v>
      </c>
      <c r="L4908" s="2">
        <f t="array" ref="L4908">XLOOKUP('Transaction Data'!$G4908,Product_Code,Unit_Price)</f>
        <v>23</v>
      </c>
      <c r="M4908" s="3">
        <f>'Transaction Data'!$F4908*'Transaction Data'!$K4908</f>
        <v>2014</v>
      </c>
      <c r="N4908" s="3">
        <f>'Transaction Data'!$F4908*'Transaction Data'!$L4908</f>
        <v>2438</v>
      </c>
      <c r="O4908" s="3">
        <f>'Transaction Data'!$N4908-'Transaction Data'!$M4908</f>
        <v>424</v>
      </c>
      <c r="P4908" s="2">
        <f>DATEDIF('Transaction Data'!$D4908,'Transaction Data'!$A4908,"y")</f>
        <v>23</v>
      </c>
      <c r="Q4908" s="2" t="str">
        <f>FLOOR('Transaction Data'!$P4908,15)&amp;"-"&amp;FLOOR('Transaction Data'!$P4908,15)+14</f>
        <v>15-29</v>
      </c>
      <c r="R4908" s="2" t="str">
        <f>IF('Transaction Data'!$L4908&lt;=10,"Less Expensive","Expensive")</f>
        <v>Expensive</v>
      </c>
      <c r="S4908" s="4">
        <f>WEEKDAY('Transaction Data'!$A4908)</f>
        <v>3</v>
      </c>
      <c r="T4908" s="2" t="str">
        <f>IF(WEEKDAY('Transaction Data'!$A4908,2)&lt;6,"Weekday","Weekend")</f>
        <v>Weekday</v>
      </c>
    </row>
    <row r="4909" ht="15.75" customHeight="1">
      <c r="A4909" s="1">
        <v>45405.0</v>
      </c>
      <c r="B4909" s="2" t="s">
        <v>4617</v>
      </c>
      <c r="C4909" s="2" t="s">
        <v>78</v>
      </c>
      <c r="D4909" s="1">
        <v>38205.0</v>
      </c>
      <c r="E4909" s="2" t="s">
        <v>22</v>
      </c>
      <c r="F4909" s="2">
        <v>491.0</v>
      </c>
      <c r="G4909" s="2" t="s">
        <v>38</v>
      </c>
      <c r="H4909" s="2" t="s">
        <v>29</v>
      </c>
      <c r="I4909" s="2" t="s">
        <v>25</v>
      </c>
      <c r="J4909" s="2" t="str">
        <f t="array" ref="J4909">XLOOKUP('Transaction Data'!$G4909,Product_Code,Biscuit_Brand)</f>
        <v>Ginger Snaps</v>
      </c>
      <c r="K4909" s="2">
        <f t="array" ref="K4909">XLOOKUP('Transaction Data'!$G4909,Product_Code,Cost)</f>
        <v>14</v>
      </c>
      <c r="L4909" s="2">
        <f t="array" ref="L4909">XLOOKUP('Transaction Data'!$G4909,Product_Code,Unit_Price)</f>
        <v>28</v>
      </c>
      <c r="M4909" s="3">
        <f>'Transaction Data'!$F4909*'Transaction Data'!$K4909</f>
        <v>6874</v>
      </c>
      <c r="N4909" s="3">
        <f>'Transaction Data'!$F4909*'Transaction Data'!$L4909</f>
        <v>13748</v>
      </c>
      <c r="O4909" s="3">
        <f>'Transaction Data'!$N4909-'Transaction Data'!$M4909</f>
        <v>6874</v>
      </c>
      <c r="P4909" s="2">
        <f>DATEDIF('Transaction Data'!$D4909,'Transaction Data'!$A4909,"y")</f>
        <v>19</v>
      </c>
      <c r="Q4909" s="2" t="str">
        <f>FLOOR('Transaction Data'!$P4909,15)&amp;"-"&amp;FLOOR('Transaction Data'!$P4909,15)+14</f>
        <v>15-29</v>
      </c>
      <c r="R4909" s="2" t="str">
        <f>IF('Transaction Data'!$L4909&lt;=10,"Less Expensive","Expensive")</f>
        <v>Expensive</v>
      </c>
      <c r="S4909" s="4">
        <f>WEEKDAY('Transaction Data'!$A4909)</f>
        <v>3</v>
      </c>
      <c r="T4909" s="2" t="str">
        <f>IF(WEEKDAY('Transaction Data'!$A4909,2)&lt;6,"Weekday","Weekend")</f>
        <v>Weekday</v>
      </c>
    </row>
    <row r="4910" ht="15.75" customHeight="1">
      <c r="A4910" s="1">
        <v>45367.0</v>
      </c>
      <c r="B4910" s="2" t="s">
        <v>4618</v>
      </c>
      <c r="C4910" s="2" t="s">
        <v>54</v>
      </c>
      <c r="D4910" s="1">
        <v>28555.0</v>
      </c>
      <c r="E4910" s="2" t="s">
        <v>63</v>
      </c>
      <c r="F4910" s="2">
        <v>41.0</v>
      </c>
      <c r="G4910" s="2" t="s">
        <v>44</v>
      </c>
      <c r="H4910" s="2" t="s">
        <v>34</v>
      </c>
      <c r="I4910" s="2" t="s">
        <v>25</v>
      </c>
      <c r="J4910" s="2" t="str">
        <f t="array" ref="J4910">XLOOKUP('Transaction Data'!$G4910,Product_Code,Biscuit_Brand)</f>
        <v>Butter Crunch</v>
      </c>
      <c r="K4910" s="2">
        <f t="array" ref="K4910">XLOOKUP('Transaction Data'!$G4910,Product_Code,Cost)</f>
        <v>10</v>
      </c>
      <c r="L4910" s="2">
        <f t="array" ref="L4910">XLOOKUP('Transaction Data'!$G4910,Product_Code,Unit_Price)</f>
        <v>11</v>
      </c>
      <c r="M4910" s="3">
        <f>'Transaction Data'!$F4910*'Transaction Data'!$K4910</f>
        <v>410</v>
      </c>
      <c r="N4910" s="3">
        <f>'Transaction Data'!$F4910*'Transaction Data'!$L4910</f>
        <v>451</v>
      </c>
      <c r="O4910" s="3">
        <f>'Transaction Data'!$N4910-'Transaction Data'!$M4910</f>
        <v>41</v>
      </c>
      <c r="P4910" s="2">
        <f>DATEDIF('Transaction Data'!$D4910,'Transaction Data'!$A4910,"y")</f>
        <v>46</v>
      </c>
      <c r="Q4910" s="2" t="str">
        <f>FLOOR('Transaction Data'!$P4910,15)&amp;"-"&amp;FLOOR('Transaction Data'!$P4910,15)+14</f>
        <v>45-59</v>
      </c>
      <c r="R4910" s="2" t="str">
        <f>IF('Transaction Data'!$L4910&lt;=10,"Less Expensive","Expensive")</f>
        <v>Expensive</v>
      </c>
      <c r="S4910" s="4">
        <f>WEEKDAY('Transaction Data'!$A4910)</f>
        <v>7</v>
      </c>
      <c r="T4910" s="2" t="str">
        <f>IF(WEEKDAY('Transaction Data'!$A4910,2)&lt;6,"Weekday","Weekend")</f>
        <v>Weekend</v>
      </c>
    </row>
    <row r="4911" ht="15.75" customHeight="1">
      <c r="A4911" s="1">
        <v>45390.0</v>
      </c>
      <c r="B4911" s="2" t="s">
        <v>4619</v>
      </c>
      <c r="C4911" s="2" t="s">
        <v>41</v>
      </c>
      <c r="D4911" s="1">
        <v>29286.0</v>
      </c>
      <c r="E4911" s="2" t="s">
        <v>37</v>
      </c>
      <c r="F4911" s="2">
        <v>282.0</v>
      </c>
      <c r="G4911" s="2" t="s">
        <v>60</v>
      </c>
      <c r="H4911" s="2" t="s">
        <v>24</v>
      </c>
      <c r="I4911" s="2" t="s">
        <v>25</v>
      </c>
      <c r="J4911" s="2" t="str">
        <f t="array" ref="J4911">XLOOKUP('Transaction Data'!$G4911,Product_Code,Biscuit_Brand)</f>
        <v>Peanut Butter Bites</v>
      </c>
      <c r="K4911" s="2">
        <f t="array" ref="K4911">XLOOKUP('Transaction Data'!$G4911,Product_Code,Cost)</f>
        <v>5</v>
      </c>
      <c r="L4911" s="2">
        <f t="array" ref="L4911">XLOOKUP('Transaction Data'!$G4911,Product_Code,Unit_Price)</f>
        <v>7</v>
      </c>
      <c r="M4911" s="3">
        <f>'Transaction Data'!$F4911*'Transaction Data'!$K4911</f>
        <v>1410</v>
      </c>
      <c r="N4911" s="3">
        <f>'Transaction Data'!$F4911*'Transaction Data'!$L4911</f>
        <v>1974</v>
      </c>
      <c r="O4911" s="3">
        <f>'Transaction Data'!$N4911-'Transaction Data'!$M4911</f>
        <v>564</v>
      </c>
      <c r="P4911" s="2">
        <f>DATEDIF('Transaction Data'!$D4911,'Transaction Data'!$A4911,"y")</f>
        <v>44</v>
      </c>
      <c r="Q4911" s="2" t="str">
        <f>FLOOR('Transaction Data'!$P4911,15)&amp;"-"&amp;FLOOR('Transaction Data'!$P4911,15)+14</f>
        <v>30-44</v>
      </c>
      <c r="R4911" s="2" t="str">
        <f>IF('Transaction Data'!$L4911&lt;=10,"Less Expensive","Expensive")</f>
        <v>Less Expensive</v>
      </c>
      <c r="S4911" s="4">
        <f>WEEKDAY('Transaction Data'!$A4911)</f>
        <v>2</v>
      </c>
      <c r="T4911" s="2" t="str">
        <f>IF(WEEKDAY('Transaction Data'!$A4911,2)&lt;6,"Weekday","Weekend")</f>
        <v>Weekday</v>
      </c>
    </row>
    <row r="4912" ht="15.75" customHeight="1">
      <c r="A4912" s="1">
        <v>45414.0</v>
      </c>
      <c r="B4912" s="2" t="s">
        <v>4620</v>
      </c>
      <c r="C4912" s="2" t="s">
        <v>69</v>
      </c>
      <c r="D4912" s="1">
        <v>31580.0</v>
      </c>
      <c r="E4912" s="2" t="s">
        <v>63</v>
      </c>
      <c r="F4912" s="2">
        <v>271.0</v>
      </c>
      <c r="G4912" s="2" t="s">
        <v>55</v>
      </c>
      <c r="H4912" s="2" t="s">
        <v>29</v>
      </c>
      <c r="I4912" s="2" t="s">
        <v>25</v>
      </c>
      <c r="J4912" s="2" t="str">
        <f t="array" ref="J4912">XLOOKUP('Transaction Data'!$G4912,Product_Code,Biscuit_Brand)</f>
        <v>Vanilla Wafers</v>
      </c>
      <c r="K4912" s="2">
        <f t="array" ref="K4912">XLOOKUP('Transaction Data'!$G4912,Product_Code,Cost)</f>
        <v>18</v>
      </c>
      <c r="L4912" s="2">
        <f t="array" ref="L4912">XLOOKUP('Transaction Data'!$G4912,Product_Code,Unit_Price)</f>
        <v>36</v>
      </c>
      <c r="M4912" s="3">
        <f>'Transaction Data'!$F4912*'Transaction Data'!$K4912</f>
        <v>4878</v>
      </c>
      <c r="N4912" s="3">
        <f>'Transaction Data'!$F4912*'Transaction Data'!$L4912</f>
        <v>9756</v>
      </c>
      <c r="O4912" s="3">
        <f>'Transaction Data'!$N4912-'Transaction Data'!$M4912</f>
        <v>4878</v>
      </c>
      <c r="P4912" s="2">
        <f>DATEDIF('Transaction Data'!$D4912,'Transaction Data'!$A4912,"y")</f>
        <v>37</v>
      </c>
      <c r="Q4912" s="2" t="str">
        <f>FLOOR('Transaction Data'!$P4912,15)&amp;"-"&amp;FLOOR('Transaction Data'!$P4912,15)+14</f>
        <v>30-44</v>
      </c>
      <c r="R4912" s="2" t="str">
        <f>IF('Transaction Data'!$L4912&lt;=10,"Less Expensive","Expensive")</f>
        <v>Expensive</v>
      </c>
      <c r="S4912" s="4">
        <f>WEEKDAY('Transaction Data'!$A4912)</f>
        <v>5</v>
      </c>
      <c r="T4912" s="2" t="str">
        <f>IF(WEEKDAY('Transaction Data'!$A4912,2)&lt;6,"Weekday","Weekend")</f>
        <v>Weekday</v>
      </c>
    </row>
    <row r="4913" ht="15.75" customHeight="1">
      <c r="A4913" s="1">
        <v>45381.0</v>
      </c>
      <c r="B4913" s="2" t="s">
        <v>4621</v>
      </c>
      <c r="C4913" s="2" t="s">
        <v>54</v>
      </c>
      <c r="D4913" s="1">
        <v>35670.0</v>
      </c>
      <c r="E4913" s="2" t="s">
        <v>22</v>
      </c>
      <c r="F4913" s="2">
        <v>95.0</v>
      </c>
      <c r="G4913" s="2" t="s">
        <v>57</v>
      </c>
      <c r="H4913" s="2" t="s">
        <v>34</v>
      </c>
      <c r="I4913" s="2" t="s">
        <v>25</v>
      </c>
      <c r="J4913" s="2" t="str">
        <f t="array" ref="J4913">XLOOKUP('Transaction Data'!$G4913,Product_Code,Biscuit_Brand)</f>
        <v>Oatmeal Cookies</v>
      </c>
      <c r="K4913" s="2">
        <f t="array" ref="K4913">XLOOKUP('Transaction Data'!$G4913,Product_Code,Cost)</f>
        <v>19</v>
      </c>
      <c r="L4913" s="2">
        <f t="array" ref="L4913">XLOOKUP('Transaction Data'!$G4913,Product_Code,Unit_Price)</f>
        <v>23</v>
      </c>
      <c r="M4913" s="3">
        <f>'Transaction Data'!$F4913*'Transaction Data'!$K4913</f>
        <v>1805</v>
      </c>
      <c r="N4913" s="3">
        <f>'Transaction Data'!$F4913*'Transaction Data'!$L4913</f>
        <v>2185</v>
      </c>
      <c r="O4913" s="3">
        <f>'Transaction Data'!$N4913-'Transaction Data'!$M4913</f>
        <v>380</v>
      </c>
      <c r="P4913" s="2">
        <f>DATEDIF('Transaction Data'!$D4913,'Transaction Data'!$A4913,"y")</f>
        <v>26</v>
      </c>
      <c r="Q4913" s="2" t="str">
        <f>FLOOR('Transaction Data'!$P4913,15)&amp;"-"&amp;FLOOR('Transaction Data'!$P4913,15)+14</f>
        <v>15-29</v>
      </c>
      <c r="R4913" s="2" t="str">
        <f>IF('Transaction Data'!$L4913&lt;=10,"Less Expensive","Expensive")</f>
        <v>Expensive</v>
      </c>
      <c r="S4913" s="4">
        <f>WEEKDAY('Transaction Data'!$A4913)</f>
        <v>7</v>
      </c>
      <c r="T4913" s="2" t="str">
        <f>IF(WEEKDAY('Transaction Data'!$A4913,2)&lt;6,"Weekday","Weekend")</f>
        <v>Weekend</v>
      </c>
    </row>
    <row r="4914" ht="15.75" customHeight="1">
      <c r="A4914" s="1">
        <v>45423.0</v>
      </c>
      <c r="B4914" s="2" t="s">
        <v>1044</v>
      </c>
      <c r="C4914" s="2" t="s">
        <v>47</v>
      </c>
      <c r="D4914" s="1">
        <v>30897.0</v>
      </c>
      <c r="E4914" s="2" t="s">
        <v>22</v>
      </c>
      <c r="F4914" s="2">
        <v>428.0</v>
      </c>
      <c r="G4914" s="2" t="s">
        <v>28</v>
      </c>
      <c r="H4914" s="2" t="s">
        <v>24</v>
      </c>
      <c r="I4914" s="2" t="s">
        <v>25</v>
      </c>
      <c r="J4914" s="2" t="str">
        <f t="array" ref="J4914">XLOOKUP('Transaction Data'!$G4914,Product_Code,Biscuit_Brand)</f>
        <v>Shortbread</v>
      </c>
      <c r="K4914" s="2">
        <f t="array" ref="K4914">XLOOKUP('Transaction Data'!$G4914,Product_Code,Cost)</f>
        <v>10</v>
      </c>
      <c r="L4914" s="2">
        <f t="array" ref="L4914">XLOOKUP('Transaction Data'!$G4914,Product_Code,Unit_Price)</f>
        <v>45</v>
      </c>
      <c r="M4914" s="3">
        <f>'Transaction Data'!$F4914*'Transaction Data'!$K4914</f>
        <v>4280</v>
      </c>
      <c r="N4914" s="3">
        <f>'Transaction Data'!$F4914*'Transaction Data'!$L4914</f>
        <v>19260</v>
      </c>
      <c r="O4914" s="3">
        <f>'Transaction Data'!$N4914-'Transaction Data'!$M4914</f>
        <v>14980</v>
      </c>
      <c r="P4914" s="2">
        <f>DATEDIF('Transaction Data'!$D4914,'Transaction Data'!$A4914,"y")</f>
        <v>39</v>
      </c>
      <c r="Q4914" s="2" t="str">
        <f>FLOOR('Transaction Data'!$P4914,15)&amp;"-"&amp;FLOOR('Transaction Data'!$P4914,15)+14</f>
        <v>30-44</v>
      </c>
      <c r="R4914" s="2" t="str">
        <f>IF('Transaction Data'!$L4914&lt;=10,"Less Expensive","Expensive")</f>
        <v>Expensive</v>
      </c>
      <c r="S4914" s="4">
        <f>WEEKDAY('Transaction Data'!$A4914)</f>
        <v>7</v>
      </c>
      <c r="T4914" s="2" t="str">
        <f>IF(WEEKDAY('Transaction Data'!$A4914,2)&lt;6,"Weekday","Weekend")</f>
        <v>Weekend</v>
      </c>
    </row>
    <row r="4915" ht="15.75" customHeight="1">
      <c r="A4915" s="1">
        <v>45345.0</v>
      </c>
      <c r="B4915" s="2" t="s">
        <v>4622</v>
      </c>
      <c r="C4915" s="2" t="s">
        <v>65</v>
      </c>
      <c r="D4915" s="1">
        <v>25917.0</v>
      </c>
      <c r="E4915" s="2" t="s">
        <v>22</v>
      </c>
      <c r="F4915" s="2">
        <v>301.0</v>
      </c>
      <c r="G4915" s="2" t="s">
        <v>38</v>
      </c>
      <c r="H4915" s="2" t="s">
        <v>29</v>
      </c>
      <c r="I4915" s="2" t="s">
        <v>25</v>
      </c>
      <c r="J4915" s="2" t="str">
        <f t="array" ref="J4915">XLOOKUP('Transaction Data'!$G4915,Product_Code,Biscuit_Brand)</f>
        <v>Ginger Snaps</v>
      </c>
      <c r="K4915" s="2">
        <f t="array" ref="K4915">XLOOKUP('Transaction Data'!$G4915,Product_Code,Cost)</f>
        <v>14</v>
      </c>
      <c r="L4915" s="2">
        <f t="array" ref="L4915">XLOOKUP('Transaction Data'!$G4915,Product_Code,Unit_Price)</f>
        <v>28</v>
      </c>
      <c r="M4915" s="3">
        <f>'Transaction Data'!$F4915*'Transaction Data'!$K4915</f>
        <v>4214</v>
      </c>
      <c r="N4915" s="3">
        <f>'Transaction Data'!$F4915*'Transaction Data'!$L4915</f>
        <v>8428</v>
      </c>
      <c r="O4915" s="3">
        <f>'Transaction Data'!$N4915-'Transaction Data'!$M4915</f>
        <v>4214</v>
      </c>
      <c r="P4915" s="2">
        <f>DATEDIF('Transaction Data'!$D4915,'Transaction Data'!$A4915,"y")</f>
        <v>53</v>
      </c>
      <c r="Q4915" s="2" t="str">
        <f>FLOOR('Transaction Data'!$P4915,15)&amp;"-"&amp;FLOOR('Transaction Data'!$P4915,15)+14</f>
        <v>45-59</v>
      </c>
      <c r="R4915" s="2" t="str">
        <f>IF('Transaction Data'!$L4915&lt;=10,"Less Expensive","Expensive")</f>
        <v>Expensive</v>
      </c>
      <c r="S4915" s="4">
        <f>WEEKDAY('Transaction Data'!$A4915)</f>
        <v>6</v>
      </c>
      <c r="T4915" s="2" t="str">
        <f>IF(WEEKDAY('Transaction Data'!$A4915,2)&lt;6,"Weekday","Weekend")</f>
        <v>Weekday</v>
      </c>
    </row>
    <row r="4916" ht="15.75" customHeight="1">
      <c r="A4916" s="1">
        <v>45501.0</v>
      </c>
      <c r="B4916" s="2" t="s">
        <v>4623</v>
      </c>
      <c r="C4916" s="2" t="s">
        <v>41</v>
      </c>
      <c r="D4916" s="1">
        <v>16126.0</v>
      </c>
      <c r="E4916" s="2" t="s">
        <v>37</v>
      </c>
      <c r="F4916" s="2">
        <v>159.0</v>
      </c>
      <c r="G4916" s="2" t="s">
        <v>57</v>
      </c>
      <c r="H4916" s="2" t="s">
        <v>34</v>
      </c>
      <c r="I4916" s="2" t="s">
        <v>25</v>
      </c>
      <c r="J4916" s="2" t="str">
        <f t="array" ref="J4916">XLOOKUP('Transaction Data'!$G4916,Product_Code,Biscuit_Brand)</f>
        <v>Oatmeal Cookies</v>
      </c>
      <c r="K4916" s="2">
        <f t="array" ref="K4916">XLOOKUP('Transaction Data'!$G4916,Product_Code,Cost)</f>
        <v>19</v>
      </c>
      <c r="L4916" s="2">
        <f t="array" ref="L4916">XLOOKUP('Transaction Data'!$G4916,Product_Code,Unit_Price)</f>
        <v>23</v>
      </c>
      <c r="M4916" s="3">
        <f>'Transaction Data'!$F4916*'Transaction Data'!$K4916</f>
        <v>3021</v>
      </c>
      <c r="N4916" s="3">
        <f>'Transaction Data'!$F4916*'Transaction Data'!$L4916</f>
        <v>3657</v>
      </c>
      <c r="O4916" s="3">
        <f>'Transaction Data'!$N4916-'Transaction Data'!$M4916</f>
        <v>636</v>
      </c>
      <c r="P4916" s="2">
        <f>DATEDIF('Transaction Data'!$D4916,'Transaction Data'!$A4916,"y")</f>
        <v>80</v>
      </c>
      <c r="Q4916" s="2" t="str">
        <f>FLOOR('Transaction Data'!$P4916,15)&amp;"-"&amp;FLOOR('Transaction Data'!$P4916,15)+14</f>
        <v>75-89</v>
      </c>
      <c r="R4916" s="2" t="str">
        <f>IF('Transaction Data'!$L4916&lt;=10,"Less Expensive","Expensive")</f>
        <v>Expensive</v>
      </c>
      <c r="S4916" s="4">
        <f>WEEKDAY('Transaction Data'!$A4916)</f>
        <v>1</v>
      </c>
      <c r="T4916" s="2" t="str">
        <f>IF(WEEKDAY('Transaction Data'!$A4916,2)&lt;6,"Weekday","Weekend")</f>
        <v>Weekend</v>
      </c>
    </row>
    <row r="4917" ht="15.75" customHeight="1">
      <c r="A4917" s="1">
        <v>45492.0</v>
      </c>
      <c r="B4917" s="2" t="s">
        <v>4624</v>
      </c>
      <c r="C4917" s="2" t="s">
        <v>51</v>
      </c>
      <c r="D4917" s="1">
        <v>32070.0</v>
      </c>
      <c r="E4917" s="2" t="s">
        <v>37</v>
      </c>
      <c r="F4917" s="2">
        <v>12.0</v>
      </c>
      <c r="G4917" s="2" t="s">
        <v>48</v>
      </c>
      <c r="H4917" s="2" t="s">
        <v>24</v>
      </c>
      <c r="I4917" s="2" t="s">
        <v>25</v>
      </c>
      <c r="J4917" s="2" t="str">
        <f t="array" ref="J4917">XLOOKUP('Transaction Data'!$G4917,Product_Code,Biscuit_Brand)</f>
        <v>Lemon Crisps</v>
      </c>
      <c r="K4917" s="2">
        <f t="array" ref="K4917">XLOOKUP('Transaction Data'!$G4917,Product_Code,Cost)</f>
        <v>7</v>
      </c>
      <c r="L4917" s="2">
        <f t="array" ref="L4917">XLOOKUP('Transaction Data'!$G4917,Product_Code,Unit_Price)</f>
        <v>9</v>
      </c>
      <c r="M4917" s="3">
        <f>'Transaction Data'!$F4917*'Transaction Data'!$K4917</f>
        <v>84</v>
      </c>
      <c r="N4917" s="3">
        <f>'Transaction Data'!$F4917*'Transaction Data'!$L4917</f>
        <v>108</v>
      </c>
      <c r="O4917" s="3">
        <f>'Transaction Data'!$N4917-'Transaction Data'!$M4917</f>
        <v>24</v>
      </c>
      <c r="P4917" s="2">
        <f>DATEDIF('Transaction Data'!$D4917,'Transaction Data'!$A4917,"y")</f>
        <v>36</v>
      </c>
      <c r="Q4917" s="2" t="str">
        <f>FLOOR('Transaction Data'!$P4917,15)&amp;"-"&amp;FLOOR('Transaction Data'!$P4917,15)+14</f>
        <v>30-44</v>
      </c>
      <c r="R4917" s="2" t="str">
        <f>IF('Transaction Data'!$L4917&lt;=10,"Less Expensive","Expensive")</f>
        <v>Less Expensive</v>
      </c>
      <c r="S4917" s="4">
        <f>WEEKDAY('Transaction Data'!$A4917)</f>
        <v>6</v>
      </c>
      <c r="T4917" s="2" t="str">
        <f>IF(WEEKDAY('Transaction Data'!$A4917,2)&lt;6,"Weekday","Weekend")</f>
        <v>Weekday</v>
      </c>
    </row>
    <row r="4918" ht="15.75" customHeight="1">
      <c r="A4918" s="1">
        <v>45501.0</v>
      </c>
      <c r="B4918" s="2" t="s">
        <v>4625</v>
      </c>
      <c r="C4918" s="2" t="s">
        <v>51</v>
      </c>
      <c r="D4918" s="1">
        <v>15975.0</v>
      </c>
      <c r="E4918" s="2" t="s">
        <v>22</v>
      </c>
      <c r="F4918" s="2">
        <v>82.0</v>
      </c>
      <c r="G4918" s="2" t="s">
        <v>61</v>
      </c>
      <c r="H4918" s="2" t="s">
        <v>29</v>
      </c>
      <c r="I4918" s="2" t="s">
        <v>25</v>
      </c>
      <c r="J4918" s="2" t="str">
        <f t="array" ref="J4918">XLOOKUP('Transaction Data'!$G4918,Product_Code,Biscuit_Brand)</f>
        <v>Choco Delight</v>
      </c>
      <c r="K4918" s="2">
        <f t="array" ref="K4918">XLOOKUP('Transaction Data'!$G4918,Product_Code,Cost)</f>
        <v>3</v>
      </c>
      <c r="L4918" s="2">
        <f t="array" ref="L4918">XLOOKUP('Transaction Data'!$G4918,Product_Code,Unit_Price)</f>
        <v>5</v>
      </c>
      <c r="M4918" s="3">
        <f>'Transaction Data'!$F4918*'Transaction Data'!$K4918</f>
        <v>246</v>
      </c>
      <c r="N4918" s="3">
        <f>'Transaction Data'!$F4918*'Transaction Data'!$L4918</f>
        <v>410</v>
      </c>
      <c r="O4918" s="3">
        <f>'Transaction Data'!$N4918-'Transaction Data'!$M4918</f>
        <v>164</v>
      </c>
      <c r="P4918" s="2">
        <f>DATEDIF('Transaction Data'!$D4918,'Transaction Data'!$A4918,"y")</f>
        <v>80</v>
      </c>
      <c r="Q4918" s="2" t="str">
        <f>FLOOR('Transaction Data'!$P4918,15)&amp;"-"&amp;FLOOR('Transaction Data'!$P4918,15)+14</f>
        <v>75-89</v>
      </c>
      <c r="R4918" s="2" t="str">
        <f>IF('Transaction Data'!$L4918&lt;=10,"Less Expensive","Expensive")</f>
        <v>Less Expensive</v>
      </c>
      <c r="S4918" s="4">
        <f>WEEKDAY('Transaction Data'!$A4918)</f>
        <v>1</v>
      </c>
      <c r="T4918" s="2" t="str">
        <f>IF(WEEKDAY('Transaction Data'!$A4918,2)&lt;6,"Weekday","Weekend")</f>
        <v>Weekend</v>
      </c>
    </row>
    <row r="4919" ht="15.75" customHeight="1">
      <c r="A4919" s="1">
        <v>45473.0</v>
      </c>
      <c r="B4919" s="2" t="s">
        <v>4626</v>
      </c>
      <c r="C4919" s="2" t="s">
        <v>72</v>
      </c>
      <c r="D4919" s="1">
        <v>37726.0</v>
      </c>
      <c r="E4919" s="2" t="s">
        <v>22</v>
      </c>
      <c r="F4919" s="2">
        <v>41.0</v>
      </c>
      <c r="G4919" s="2" t="s">
        <v>38</v>
      </c>
      <c r="H4919" s="2" t="s">
        <v>34</v>
      </c>
      <c r="I4919" s="2" t="s">
        <v>25</v>
      </c>
      <c r="J4919" s="2" t="str">
        <f t="array" ref="J4919">XLOOKUP('Transaction Data'!$G4919,Product_Code,Biscuit_Brand)</f>
        <v>Ginger Snaps</v>
      </c>
      <c r="K4919" s="2">
        <f t="array" ref="K4919">XLOOKUP('Transaction Data'!$G4919,Product_Code,Cost)</f>
        <v>14</v>
      </c>
      <c r="L4919" s="2">
        <f t="array" ref="L4919">XLOOKUP('Transaction Data'!$G4919,Product_Code,Unit_Price)</f>
        <v>28</v>
      </c>
      <c r="M4919" s="3">
        <f>'Transaction Data'!$F4919*'Transaction Data'!$K4919</f>
        <v>574</v>
      </c>
      <c r="N4919" s="3">
        <f>'Transaction Data'!$F4919*'Transaction Data'!$L4919</f>
        <v>1148</v>
      </c>
      <c r="O4919" s="3">
        <f>'Transaction Data'!$N4919-'Transaction Data'!$M4919</f>
        <v>574</v>
      </c>
      <c r="P4919" s="2">
        <f>DATEDIF('Transaction Data'!$D4919,'Transaction Data'!$A4919,"y")</f>
        <v>21</v>
      </c>
      <c r="Q4919" s="2" t="str">
        <f>FLOOR('Transaction Data'!$P4919,15)&amp;"-"&amp;FLOOR('Transaction Data'!$P4919,15)+14</f>
        <v>15-29</v>
      </c>
      <c r="R4919" s="2" t="str">
        <f>IF('Transaction Data'!$L4919&lt;=10,"Less Expensive","Expensive")</f>
        <v>Expensive</v>
      </c>
      <c r="S4919" s="4">
        <f>WEEKDAY('Transaction Data'!$A4919)</f>
        <v>1</v>
      </c>
      <c r="T4919" s="2" t="str">
        <f>IF(WEEKDAY('Transaction Data'!$A4919,2)&lt;6,"Weekday","Weekend")</f>
        <v>Weekend</v>
      </c>
    </row>
    <row r="4920" ht="15.75" customHeight="1">
      <c r="A4920" s="1">
        <v>45306.0</v>
      </c>
      <c r="B4920" s="2" t="s">
        <v>4627</v>
      </c>
      <c r="C4920" s="2" t="s">
        <v>69</v>
      </c>
      <c r="D4920" s="1">
        <v>38928.0</v>
      </c>
      <c r="E4920" s="2" t="s">
        <v>37</v>
      </c>
      <c r="F4920" s="2">
        <v>396.0</v>
      </c>
      <c r="G4920" s="2" t="s">
        <v>44</v>
      </c>
      <c r="H4920" s="2" t="s">
        <v>24</v>
      </c>
      <c r="I4920" s="2" t="s">
        <v>25</v>
      </c>
      <c r="J4920" s="2" t="str">
        <f t="array" ref="J4920">XLOOKUP('Transaction Data'!$G4920,Product_Code,Biscuit_Brand)</f>
        <v>Butter Crunch</v>
      </c>
      <c r="K4920" s="2">
        <f t="array" ref="K4920">XLOOKUP('Transaction Data'!$G4920,Product_Code,Cost)</f>
        <v>10</v>
      </c>
      <c r="L4920" s="2">
        <f t="array" ref="L4920">XLOOKUP('Transaction Data'!$G4920,Product_Code,Unit_Price)</f>
        <v>11</v>
      </c>
      <c r="M4920" s="3">
        <f>'Transaction Data'!$F4920*'Transaction Data'!$K4920</f>
        <v>3960</v>
      </c>
      <c r="N4920" s="3">
        <f>'Transaction Data'!$F4920*'Transaction Data'!$L4920</f>
        <v>4356</v>
      </c>
      <c r="O4920" s="3">
        <f>'Transaction Data'!$N4920-'Transaction Data'!$M4920</f>
        <v>396</v>
      </c>
      <c r="P4920" s="2">
        <f>DATEDIF('Transaction Data'!$D4920,'Transaction Data'!$A4920,"y")</f>
        <v>17</v>
      </c>
      <c r="Q4920" s="2" t="str">
        <f>FLOOR('Transaction Data'!$P4920,15)&amp;"-"&amp;FLOOR('Transaction Data'!$P4920,15)+14</f>
        <v>15-29</v>
      </c>
      <c r="R4920" s="2" t="str">
        <f>IF('Transaction Data'!$L4920&lt;=10,"Less Expensive","Expensive")</f>
        <v>Expensive</v>
      </c>
      <c r="S4920" s="4">
        <f>WEEKDAY('Transaction Data'!$A4920)</f>
        <v>2</v>
      </c>
      <c r="T4920" s="2" t="str">
        <f>IF(WEEKDAY('Transaction Data'!$A4920,2)&lt;6,"Weekday","Weekend")</f>
        <v>Weekday</v>
      </c>
    </row>
    <row r="4921" ht="15.75" customHeight="1">
      <c r="A4921" s="1">
        <v>45362.0</v>
      </c>
      <c r="B4921" s="2" t="s">
        <v>4628</v>
      </c>
      <c r="C4921" s="2" t="s">
        <v>69</v>
      </c>
      <c r="D4921" s="1">
        <v>28917.0</v>
      </c>
      <c r="E4921" s="2" t="s">
        <v>22</v>
      </c>
      <c r="F4921" s="2">
        <v>14.0</v>
      </c>
      <c r="G4921" s="2" t="s">
        <v>33</v>
      </c>
      <c r="H4921" s="2" t="s">
        <v>29</v>
      </c>
      <c r="I4921" s="2" t="s">
        <v>25</v>
      </c>
      <c r="J4921" s="2" t="str">
        <f t="array" ref="J4921">XLOOKUP('Transaction Data'!$G4921,Product_Code,Biscuit_Brand)</f>
        <v>Caramel Biscuits</v>
      </c>
      <c r="K4921" s="2">
        <f t="array" ref="K4921">XLOOKUP('Transaction Data'!$G4921,Product_Code,Cost)</f>
        <v>18</v>
      </c>
      <c r="L4921" s="2">
        <f t="array" ref="L4921">XLOOKUP('Transaction Data'!$G4921,Product_Code,Unit_Price)</f>
        <v>22</v>
      </c>
      <c r="M4921" s="3">
        <f>'Transaction Data'!$F4921*'Transaction Data'!$K4921</f>
        <v>252</v>
      </c>
      <c r="N4921" s="3">
        <f>'Transaction Data'!$F4921*'Transaction Data'!$L4921</f>
        <v>308</v>
      </c>
      <c r="O4921" s="3">
        <f>'Transaction Data'!$N4921-'Transaction Data'!$M4921</f>
        <v>56</v>
      </c>
      <c r="P4921" s="2">
        <f>DATEDIF('Transaction Data'!$D4921,'Transaction Data'!$A4921,"y")</f>
        <v>45</v>
      </c>
      <c r="Q4921" s="2" t="str">
        <f>FLOOR('Transaction Data'!$P4921,15)&amp;"-"&amp;FLOOR('Transaction Data'!$P4921,15)+14</f>
        <v>45-59</v>
      </c>
      <c r="R4921" s="2" t="str">
        <f>IF('Transaction Data'!$L4921&lt;=10,"Less Expensive","Expensive")</f>
        <v>Expensive</v>
      </c>
      <c r="S4921" s="4">
        <f>WEEKDAY('Transaction Data'!$A4921)</f>
        <v>2</v>
      </c>
      <c r="T4921" s="2" t="str">
        <f>IF(WEEKDAY('Transaction Data'!$A4921,2)&lt;6,"Weekday","Weekend")</f>
        <v>Weekday</v>
      </c>
    </row>
    <row r="4922" ht="15.75" customHeight="1">
      <c r="A4922" s="1">
        <v>45414.0</v>
      </c>
      <c r="B4922" s="2" t="s">
        <v>4629</v>
      </c>
      <c r="C4922" s="2" t="s">
        <v>69</v>
      </c>
      <c r="D4922" s="1">
        <v>34057.0</v>
      </c>
      <c r="E4922" s="2" t="s">
        <v>37</v>
      </c>
      <c r="F4922" s="2">
        <v>324.0</v>
      </c>
      <c r="G4922" s="2" t="s">
        <v>57</v>
      </c>
      <c r="H4922" s="2" t="s">
        <v>34</v>
      </c>
      <c r="I4922" s="2" t="s">
        <v>25</v>
      </c>
      <c r="J4922" s="2" t="str">
        <f t="array" ref="J4922">XLOOKUP('Transaction Data'!$G4922,Product_Code,Biscuit_Brand)</f>
        <v>Oatmeal Cookies</v>
      </c>
      <c r="K4922" s="2">
        <f t="array" ref="K4922">XLOOKUP('Transaction Data'!$G4922,Product_Code,Cost)</f>
        <v>19</v>
      </c>
      <c r="L4922" s="2">
        <f t="array" ref="L4922">XLOOKUP('Transaction Data'!$G4922,Product_Code,Unit_Price)</f>
        <v>23</v>
      </c>
      <c r="M4922" s="3">
        <f>'Transaction Data'!$F4922*'Transaction Data'!$K4922</f>
        <v>6156</v>
      </c>
      <c r="N4922" s="3">
        <f>'Transaction Data'!$F4922*'Transaction Data'!$L4922</f>
        <v>7452</v>
      </c>
      <c r="O4922" s="3">
        <f>'Transaction Data'!$N4922-'Transaction Data'!$M4922</f>
        <v>1296</v>
      </c>
      <c r="P4922" s="2">
        <f>DATEDIF('Transaction Data'!$D4922,'Transaction Data'!$A4922,"y")</f>
        <v>31</v>
      </c>
      <c r="Q4922" s="2" t="str">
        <f>FLOOR('Transaction Data'!$P4922,15)&amp;"-"&amp;FLOOR('Transaction Data'!$P4922,15)+14</f>
        <v>30-44</v>
      </c>
      <c r="R4922" s="2" t="str">
        <f>IF('Transaction Data'!$L4922&lt;=10,"Less Expensive","Expensive")</f>
        <v>Expensive</v>
      </c>
      <c r="S4922" s="4">
        <f>WEEKDAY('Transaction Data'!$A4922)</f>
        <v>5</v>
      </c>
      <c r="T4922" s="2" t="str">
        <f>IF(WEEKDAY('Transaction Data'!$A4922,2)&lt;6,"Weekday","Weekend")</f>
        <v>Weekday</v>
      </c>
    </row>
    <row r="4923" ht="15.75" customHeight="1">
      <c r="A4923" s="1">
        <v>45440.0</v>
      </c>
      <c r="B4923" s="2" t="s">
        <v>4630</v>
      </c>
      <c r="C4923" s="2" t="s">
        <v>72</v>
      </c>
      <c r="D4923" s="1">
        <v>29519.0</v>
      </c>
      <c r="E4923" s="2" t="s">
        <v>63</v>
      </c>
      <c r="F4923" s="2">
        <v>265.0</v>
      </c>
      <c r="G4923" s="2" t="s">
        <v>57</v>
      </c>
      <c r="H4923" s="2" t="s">
        <v>24</v>
      </c>
      <c r="I4923" s="2" t="s">
        <v>25</v>
      </c>
      <c r="J4923" s="2" t="str">
        <f t="array" ref="J4923">XLOOKUP('Transaction Data'!$G4923,Product_Code,Biscuit_Brand)</f>
        <v>Oatmeal Cookies</v>
      </c>
      <c r="K4923" s="2">
        <f t="array" ref="K4923">XLOOKUP('Transaction Data'!$G4923,Product_Code,Cost)</f>
        <v>19</v>
      </c>
      <c r="L4923" s="2">
        <f t="array" ref="L4923">XLOOKUP('Transaction Data'!$G4923,Product_Code,Unit_Price)</f>
        <v>23</v>
      </c>
      <c r="M4923" s="3">
        <f>'Transaction Data'!$F4923*'Transaction Data'!$K4923</f>
        <v>5035</v>
      </c>
      <c r="N4923" s="3">
        <f>'Transaction Data'!$F4923*'Transaction Data'!$L4923</f>
        <v>6095</v>
      </c>
      <c r="O4923" s="3">
        <f>'Transaction Data'!$N4923-'Transaction Data'!$M4923</f>
        <v>1060</v>
      </c>
      <c r="P4923" s="2">
        <f>DATEDIF('Transaction Data'!$D4923,'Transaction Data'!$A4923,"y")</f>
        <v>43</v>
      </c>
      <c r="Q4923" s="2" t="str">
        <f>FLOOR('Transaction Data'!$P4923,15)&amp;"-"&amp;FLOOR('Transaction Data'!$P4923,15)+14</f>
        <v>30-44</v>
      </c>
      <c r="R4923" s="2" t="str">
        <f>IF('Transaction Data'!$L4923&lt;=10,"Less Expensive","Expensive")</f>
        <v>Expensive</v>
      </c>
      <c r="S4923" s="4">
        <f>WEEKDAY('Transaction Data'!$A4923)</f>
        <v>3</v>
      </c>
      <c r="T4923" s="2" t="str">
        <f>IF(WEEKDAY('Transaction Data'!$A4923,2)&lt;6,"Weekday","Weekend")</f>
        <v>Weekday</v>
      </c>
    </row>
    <row r="4924" ht="15.75" customHeight="1">
      <c r="A4924" s="1">
        <v>45414.0</v>
      </c>
      <c r="B4924" s="2" t="s">
        <v>4631</v>
      </c>
      <c r="C4924" s="2" t="s">
        <v>72</v>
      </c>
      <c r="D4924" s="1">
        <v>18003.0</v>
      </c>
      <c r="E4924" s="2" t="s">
        <v>27</v>
      </c>
      <c r="F4924" s="2">
        <v>281.0</v>
      </c>
      <c r="G4924" s="2" t="s">
        <v>28</v>
      </c>
      <c r="H4924" s="2" t="s">
        <v>29</v>
      </c>
      <c r="I4924" s="2" t="s">
        <v>25</v>
      </c>
      <c r="J4924" s="2" t="str">
        <f t="array" ref="J4924">XLOOKUP('Transaction Data'!$G4924,Product_Code,Biscuit_Brand)</f>
        <v>Shortbread</v>
      </c>
      <c r="K4924" s="2">
        <f t="array" ref="K4924">XLOOKUP('Transaction Data'!$G4924,Product_Code,Cost)</f>
        <v>10</v>
      </c>
      <c r="L4924" s="2">
        <f t="array" ref="L4924">XLOOKUP('Transaction Data'!$G4924,Product_Code,Unit_Price)</f>
        <v>45</v>
      </c>
      <c r="M4924" s="3">
        <f>'Transaction Data'!$F4924*'Transaction Data'!$K4924</f>
        <v>2810</v>
      </c>
      <c r="N4924" s="3">
        <f>'Transaction Data'!$F4924*'Transaction Data'!$L4924</f>
        <v>12645</v>
      </c>
      <c r="O4924" s="3">
        <f>'Transaction Data'!$N4924-'Transaction Data'!$M4924</f>
        <v>9835</v>
      </c>
      <c r="P4924" s="2">
        <f>DATEDIF('Transaction Data'!$D4924,'Transaction Data'!$A4924,"y")</f>
        <v>75</v>
      </c>
      <c r="Q4924" s="2" t="str">
        <f>FLOOR('Transaction Data'!$P4924,15)&amp;"-"&amp;FLOOR('Transaction Data'!$P4924,15)+14</f>
        <v>75-89</v>
      </c>
      <c r="R4924" s="2" t="str">
        <f>IF('Transaction Data'!$L4924&lt;=10,"Less Expensive","Expensive")</f>
        <v>Expensive</v>
      </c>
      <c r="S4924" s="4">
        <f>WEEKDAY('Transaction Data'!$A4924)</f>
        <v>5</v>
      </c>
      <c r="T4924" s="2" t="str">
        <f>IF(WEEKDAY('Transaction Data'!$A4924,2)&lt;6,"Weekday","Weekend")</f>
        <v>Weekday</v>
      </c>
    </row>
    <row r="4925" ht="15.75" customHeight="1">
      <c r="A4925" s="1">
        <v>45295.0</v>
      </c>
      <c r="B4925" s="2" t="s">
        <v>4632</v>
      </c>
      <c r="C4925" s="2" t="s">
        <v>41</v>
      </c>
      <c r="D4925" s="1">
        <v>18033.0</v>
      </c>
      <c r="E4925" s="2" t="s">
        <v>27</v>
      </c>
      <c r="F4925" s="2">
        <v>388.0</v>
      </c>
      <c r="G4925" s="2" t="s">
        <v>60</v>
      </c>
      <c r="H4925" s="2" t="s">
        <v>34</v>
      </c>
      <c r="I4925" s="2" t="s">
        <v>25</v>
      </c>
      <c r="J4925" s="2" t="str">
        <f t="array" ref="J4925">XLOOKUP('Transaction Data'!$G4925,Product_Code,Biscuit_Brand)</f>
        <v>Peanut Butter Bites</v>
      </c>
      <c r="K4925" s="2">
        <f t="array" ref="K4925">XLOOKUP('Transaction Data'!$G4925,Product_Code,Cost)</f>
        <v>5</v>
      </c>
      <c r="L4925" s="2">
        <f t="array" ref="L4925">XLOOKUP('Transaction Data'!$G4925,Product_Code,Unit_Price)</f>
        <v>7</v>
      </c>
      <c r="M4925" s="3">
        <f>'Transaction Data'!$F4925*'Transaction Data'!$K4925</f>
        <v>1940</v>
      </c>
      <c r="N4925" s="3">
        <f>'Transaction Data'!$F4925*'Transaction Data'!$L4925</f>
        <v>2716</v>
      </c>
      <c r="O4925" s="3">
        <f>'Transaction Data'!$N4925-'Transaction Data'!$M4925</f>
        <v>776</v>
      </c>
      <c r="P4925" s="2">
        <f>DATEDIF('Transaction Data'!$D4925,'Transaction Data'!$A4925,"y")</f>
        <v>74</v>
      </c>
      <c r="Q4925" s="2" t="str">
        <f>FLOOR('Transaction Data'!$P4925,15)&amp;"-"&amp;FLOOR('Transaction Data'!$P4925,15)+14</f>
        <v>60-74</v>
      </c>
      <c r="R4925" s="2" t="str">
        <f>IF('Transaction Data'!$L4925&lt;=10,"Less Expensive","Expensive")</f>
        <v>Less Expensive</v>
      </c>
      <c r="S4925" s="4">
        <f>WEEKDAY('Transaction Data'!$A4925)</f>
        <v>5</v>
      </c>
      <c r="T4925" s="2" t="str">
        <f>IF(WEEKDAY('Transaction Data'!$A4925,2)&lt;6,"Weekday","Weekend")</f>
        <v>Weekday</v>
      </c>
    </row>
    <row r="4926" ht="15.75" customHeight="1">
      <c r="A4926" s="1">
        <v>45353.0</v>
      </c>
      <c r="B4926" s="2" t="s">
        <v>4633</v>
      </c>
      <c r="C4926" s="2" t="s">
        <v>72</v>
      </c>
      <c r="D4926" s="1">
        <v>33476.0</v>
      </c>
      <c r="E4926" s="2" t="s">
        <v>63</v>
      </c>
      <c r="F4926" s="2">
        <v>154.0</v>
      </c>
      <c r="G4926" s="2" t="s">
        <v>44</v>
      </c>
      <c r="H4926" s="2" t="s">
        <v>24</v>
      </c>
      <c r="I4926" s="2" t="s">
        <v>25</v>
      </c>
      <c r="J4926" s="2" t="str">
        <f t="array" ref="J4926">XLOOKUP('Transaction Data'!$G4926,Product_Code,Biscuit_Brand)</f>
        <v>Butter Crunch</v>
      </c>
      <c r="K4926" s="2">
        <f t="array" ref="K4926">XLOOKUP('Transaction Data'!$G4926,Product_Code,Cost)</f>
        <v>10</v>
      </c>
      <c r="L4926" s="2">
        <f t="array" ref="L4926">XLOOKUP('Transaction Data'!$G4926,Product_Code,Unit_Price)</f>
        <v>11</v>
      </c>
      <c r="M4926" s="3">
        <f>'Transaction Data'!$F4926*'Transaction Data'!$K4926</f>
        <v>1540</v>
      </c>
      <c r="N4926" s="3">
        <f>'Transaction Data'!$F4926*'Transaction Data'!$L4926</f>
        <v>1694</v>
      </c>
      <c r="O4926" s="3">
        <f>'Transaction Data'!$N4926-'Transaction Data'!$M4926</f>
        <v>154</v>
      </c>
      <c r="P4926" s="2">
        <f>DATEDIF('Transaction Data'!$D4926,'Transaction Data'!$A4926,"y")</f>
        <v>32</v>
      </c>
      <c r="Q4926" s="2" t="str">
        <f>FLOOR('Transaction Data'!$P4926,15)&amp;"-"&amp;FLOOR('Transaction Data'!$P4926,15)+14</f>
        <v>30-44</v>
      </c>
      <c r="R4926" s="2" t="str">
        <f>IF('Transaction Data'!$L4926&lt;=10,"Less Expensive","Expensive")</f>
        <v>Expensive</v>
      </c>
      <c r="S4926" s="4">
        <f>WEEKDAY('Transaction Data'!$A4926)</f>
        <v>7</v>
      </c>
      <c r="T4926" s="2" t="str">
        <f>IF(WEEKDAY('Transaction Data'!$A4926,2)&lt;6,"Weekday","Weekend")</f>
        <v>Weekend</v>
      </c>
    </row>
    <row r="4927" ht="15.75" customHeight="1">
      <c r="A4927" s="1">
        <v>45370.0</v>
      </c>
      <c r="B4927" s="2" t="s">
        <v>4634</v>
      </c>
      <c r="C4927" s="2" t="s">
        <v>72</v>
      </c>
      <c r="D4927" s="1">
        <v>23520.0</v>
      </c>
      <c r="E4927" s="2" t="s">
        <v>63</v>
      </c>
      <c r="F4927" s="2">
        <v>432.0</v>
      </c>
      <c r="G4927" s="2" t="s">
        <v>55</v>
      </c>
      <c r="H4927" s="2" t="s">
        <v>29</v>
      </c>
      <c r="I4927" s="2" t="s">
        <v>25</v>
      </c>
      <c r="J4927" s="2" t="str">
        <f t="array" ref="J4927">XLOOKUP('Transaction Data'!$G4927,Product_Code,Biscuit_Brand)</f>
        <v>Vanilla Wafers</v>
      </c>
      <c r="K4927" s="2">
        <f t="array" ref="K4927">XLOOKUP('Transaction Data'!$G4927,Product_Code,Cost)</f>
        <v>18</v>
      </c>
      <c r="L4927" s="2">
        <f t="array" ref="L4927">XLOOKUP('Transaction Data'!$G4927,Product_Code,Unit_Price)</f>
        <v>36</v>
      </c>
      <c r="M4927" s="3">
        <f>'Transaction Data'!$F4927*'Transaction Data'!$K4927</f>
        <v>7776</v>
      </c>
      <c r="N4927" s="3">
        <f>'Transaction Data'!$F4927*'Transaction Data'!$L4927</f>
        <v>15552</v>
      </c>
      <c r="O4927" s="3">
        <f>'Transaction Data'!$N4927-'Transaction Data'!$M4927</f>
        <v>7776</v>
      </c>
      <c r="P4927" s="2">
        <f>DATEDIF('Transaction Data'!$D4927,'Transaction Data'!$A4927,"y")</f>
        <v>59</v>
      </c>
      <c r="Q4927" s="2" t="str">
        <f>FLOOR('Transaction Data'!$P4927,15)&amp;"-"&amp;FLOOR('Transaction Data'!$P4927,15)+14</f>
        <v>45-59</v>
      </c>
      <c r="R4927" s="2" t="str">
        <f>IF('Transaction Data'!$L4927&lt;=10,"Less Expensive","Expensive")</f>
        <v>Expensive</v>
      </c>
      <c r="S4927" s="4">
        <f>WEEKDAY('Transaction Data'!$A4927)</f>
        <v>3</v>
      </c>
      <c r="T4927" s="2" t="str">
        <f>IF(WEEKDAY('Transaction Data'!$A4927,2)&lt;6,"Weekday","Weekend")</f>
        <v>Weekday</v>
      </c>
    </row>
    <row r="4928" ht="15.75" customHeight="1">
      <c r="A4928" s="1">
        <v>45468.0</v>
      </c>
      <c r="B4928" s="2" t="s">
        <v>4635</v>
      </c>
      <c r="C4928" s="2" t="s">
        <v>47</v>
      </c>
      <c r="D4928" s="1">
        <v>35144.0</v>
      </c>
      <c r="E4928" s="2" t="s">
        <v>22</v>
      </c>
      <c r="F4928" s="2">
        <v>166.0</v>
      </c>
      <c r="G4928" s="2" t="s">
        <v>61</v>
      </c>
      <c r="H4928" s="2" t="s">
        <v>34</v>
      </c>
      <c r="I4928" s="2" t="s">
        <v>25</v>
      </c>
      <c r="J4928" s="2" t="str">
        <f t="array" ref="J4928">XLOOKUP('Transaction Data'!$G4928,Product_Code,Biscuit_Brand)</f>
        <v>Choco Delight</v>
      </c>
      <c r="K4928" s="2">
        <f t="array" ref="K4928">XLOOKUP('Transaction Data'!$G4928,Product_Code,Cost)</f>
        <v>3</v>
      </c>
      <c r="L4928" s="2">
        <f t="array" ref="L4928">XLOOKUP('Transaction Data'!$G4928,Product_Code,Unit_Price)</f>
        <v>5</v>
      </c>
      <c r="M4928" s="3">
        <f>'Transaction Data'!$F4928*'Transaction Data'!$K4928</f>
        <v>498</v>
      </c>
      <c r="N4928" s="3">
        <f>'Transaction Data'!$F4928*'Transaction Data'!$L4928</f>
        <v>830</v>
      </c>
      <c r="O4928" s="3">
        <f>'Transaction Data'!$N4928-'Transaction Data'!$M4928</f>
        <v>332</v>
      </c>
      <c r="P4928" s="2">
        <f>DATEDIF('Transaction Data'!$D4928,'Transaction Data'!$A4928,"y")</f>
        <v>28</v>
      </c>
      <c r="Q4928" s="2" t="str">
        <f>FLOOR('Transaction Data'!$P4928,15)&amp;"-"&amp;FLOOR('Transaction Data'!$P4928,15)+14</f>
        <v>15-29</v>
      </c>
      <c r="R4928" s="2" t="str">
        <f>IF('Transaction Data'!$L4928&lt;=10,"Less Expensive","Expensive")</f>
        <v>Less Expensive</v>
      </c>
      <c r="S4928" s="4">
        <f>WEEKDAY('Transaction Data'!$A4928)</f>
        <v>3</v>
      </c>
      <c r="T4928" s="2" t="str">
        <f>IF(WEEKDAY('Transaction Data'!$A4928,2)&lt;6,"Weekday","Weekend")</f>
        <v>Weekday</v>
      </c>
    </row>
    <row r="4929" ht="15.75" customHeight="1">
      <c r="A4929" s="1">
        <v>45490.0</v>
      </c>
      <c r="B4929" s="2" t="s">
        <v>4636</v>
      </c>
      <c r="C4929" s="2" t="s">
        <v>72</v>
      </c>
      <c r="D4929" s="1">
        <v>37225.0</v>
      </c>
      <c r="E4929" s="2" t="s">
        <v>27</v>
      </c>
      <c r="F4929" s="2">
        <v>306.0</v>
      </c>
      <c r="G4929" s="2" t="s">
        <v>60</v>
      </c>
      <c r="H4929" s="2" t="s">
        <v>24</v>
      </c>
      <c r="I4929" s="2" t="s">
        <v>25</v>
      </c>
      <c r="J4929" s="2" t="str">
        <f t="array" ref="J4929">XLOOKUP('Transaction Data'!$G4929,Product_Code,Biscuit_Brand)</f>
        <v>Peanut Butter Bites</v>
      </c>
      <c r="K4929" s="2">
        <f t="array" ref="K4929">XLOOKUP('Transaction Data'!$G4929,Product_Code,Cost)</f>
        <v>5</v>
      </c>
      <c r="L4929" s="2">
        <f t="array" ref="L4929">XLOOKUP('Transaction Data'!$G4929,Product_Code,Unit_Price)</f>
        <v>7</v>
      </c>
      <c r="M4929" s="3">
        <f>'Transaction Data'!$F4929*'Transaction Data'!$K4929</f>
        <v>1530</v>
      </c>
      <c r="N4929" s="3">
        <f>'Transaction Data'!$F4929*'Transaction Data'!$L4929</f>
        <v>2142</v>
      </c>
      <c r="O4929" s="3">
        <f>'Transaction Data'!$N4929-'Transaction Data'!$M4929</f>
        <v>612</v>
      </c>
      <c r="P4929" s="2">
        <f>DATEDIF('Transaction Data'!$D4929,'Transaction Data'!$A4929,"y")</f>
        <v>22</v>
      </c>
      <c r="Q4929" s="2" t="str">
        <f>FLOOR('Transaction Data'!$P4929,15)&amp;"-"&amp;FLOOR('Transaction Data'!$P4929,15)+14</f>
        <v>15-29</v>
      </c>
      <c r="R4929" s="2" t="str">
        <f>IF('Transaction Data'!$L4929&lt;=10,"Less Expensive","Expensive")</f>
        <v>Less Expensive</v>
      </c>
      <c r="S4929" s="4">
        <f>WEEKDAY('Transaction Data'!$A4929)</f>
        <v>4</v>
      </c>
      <c r="T4929" s="2" t="str">
        <f>IF(WEEKDAY('Transaction Data'!$A4929,2)&lt;6,"Weekday","Weekend")</f>
        <v>Weekday</v>
      </c>
    </row>
    <row r="4930" ht="15.75" customHeight="1">
      <c r="A4930" s="1">
        <v>45466.0</v>
      </c>
      <c r="B4930" s="2" t="s">
        <v>4637</v>
      </c>
      <c r="C4930" s="2" t="s">
        <v>54</v>
      </c>
      <c r="D4930" s="1">
        <v>22282.0</v>
      </c>
      <c r="E4930" s="2" t="s">
        <v>37</v>
      </c>
      <c r="F4930" s="2">
        <v>411.0</v>
      </c>
      <c r="G4930" s="2" t="s">
        <v>61</v>
      </c>
      <c r="H4930" s="2" t="s">
        <v>29</v>
      </c>
      <c r="I4930" s="2" t="s">
        <v>25</v>
      </c>
      <c r="J4930" s="2" t="str">
        <f t="array" ref="J4930">XLOOKUP('Transaction Data'!$G4930,Product_Code,Biscuit_Brand)</f>
        <v>Choco Delight</v>
      </c>
      <c r="K4930" s="2">
        <f t="array" ref="K4930">XLOOKUP('Transaction Data'!$G4930,Product_Code,Cost)</f>
        <v>3</v>
      </c>
      <c r="L4930" s="2">
        <f t="array" ref="L4930">XLOOKUP('Transaction Data'!$G4930,Product_Code,Unit_Price)</f>
        <v>5</v>
      </c>
      <c r="M4930" s="3">
        <f>'Transaction Data'!$F4930*'Transaction Data'!$K4930</f>
        <v>1233</v>
      </c>
      <c r="N4930" s="3">
        <f>'Transaction Data'!$F4930*'Transaction Data'!$L4930</f>
        <v>2055</v>
      </c>
      <c r="O4930" s="3">
        <f>'Transaction Data'!$N4930-'Transaction Data'!$M4930</f>
        <v>822</v>
      </c>
      <c r="P4930" s="2">
        <f>DATEDIF('Transaction Data'!$D4930,'Transaction Data'!$A4930,"y")</f>
        <v>63</v>
      </c>
      <c r="Q4930" s="2" t="str">
        <f>FLOOR('Transaction Data'!$P4930,15)&amp;"-"&amp;FLOOR('Transaction Data'!$P4930,15)+14</f>
        <v>60-74</v>
      </c>
      <c r="R4930" s="2" t="str">
        <f>IF('Transaction Data'!$L4930&lt;=10,"Less Expensive","Expensive")</f>
        <v>Less Expensive</v>
      </c>
      <c r="S4930" s="4">
        <f>WEEKDAY('Transaction Data'!$A4930)</f>
        <v>1</v>
      </c>
      <c r="T4930" s="2" t="str">
        <f>IF(WEEKDAY('Transaction Data'!$A4930,2)&lt;6,"Weekday","Weekend")</f>
        <v>Weekend</v>
      </c>
    </row>
    <row r="4931" ht="15.75" customHeight="1">
      <c r="A4931" s="1">
        <v>45344.0</v>
      </c>
      <c r="B4931" s="2" t="s">
        <v>4638</v>
      </c>
      <c r="C4931" s="2" t="s">
        <v>47</v>
      </c>
      <c r="D4931" s="1">
        <v>36932.0</v>
      </c>
      <c r="E4931" s="2" t="s">
        <v>63</v>
      </c>
      <c r="F4931" s="2">
        <v>51.0</v>
      </c>
      <c r="G4931" s="2" t="s">
        <v>38</v>
      </c>
      <c r="H4931" s="2" t="s">
        <v>34</v>
      </c>
      <c r="I4931" s="2" t="s">
        <v>25</v>
      </c>
      <c r="J4931" s="2" t="str">
        <f t="array" ref="J4931">XLOOKUP('Transaction Data'!$G4931,Product_Code,Biscuit_Brand)</f>
        <v>Ginger Snaps</v>
      </c>
      <c r="K4931" s="2">
        <f t="array" ref="K4931">XLOOKUP('Transaction Data'!$G4931,Product_Code,Cost)</f>
        <v>14</v>
      </c>
      <c r="L4931" s="2">
        <f t="array" ref="L4931">XLOOKUP('Transaction Data'!$G4931,Product_Code,Unit_Price)</f>
        <v>28</v>
      </c>
      <c r="M4931" s="3">
        <f>'Transaction Data'!$F4931*'Transaction Data'!$K4931</f>
        <v>714</v>
      </c>
      <c r="N4931" s="3">
        <f>'Transaction Data'!$F4931*'Transaction Data'!$L4931</f>
        <v>1428</v>
      </c>
      <c r="O4931" s="3">
        <f>'Transaction Data'!$N4931-'Transaction Data'!$M4931</f>
        <v>714</v>
      </c>
      <c r="P4931" s="2">
        <f>DATEDIF('Transaction Data'!$D4931,'Transaction Data'!$A4931,"y")</f>
        <v>23</v>
      </c>
      <c r="Q4931" s="2" t="str">
        <f>FLOOR('Transaction Data'!$P4931,15)&amp;"-"&amp;FLOOR('Transaction Data'!$P4931,15)+14</f>
        <v>15-29</v>
      </c>
      <c r="R4931" s="2" t="str">
        <f>IF('Transaction Data'!$L4931&lt;=10,"Less Expensive","Expensive")</f>
        <v>Expensive</v>
      </c>
      <c r="S4931" s="4">
        <f>WEEKDAY('Transaction Data'!$A4931)</f>
        <v>5</v>
      </c>
      <c r="T4931" s="2" t="str">
        <f>IF(WEEKDAY('Transaction Data'!$A4931,2)&lt;6,"Weekday","Weekend")</f>
        <v>Weekday</v>
      </c>
    </row>
    <row r="4932" ht="15.75" customHeight="1">
      <c r="A4932" s="1">
        <v>45371.0</v>
      </c>
      <c r="B4932" s="2" t="s">
        <v>4639</v>
      </c>
      <c r="C4932" s="2" t="s">
        <v>51</v>
      </c>
      <c r="D4932" s="1">
        <v>18046.0</v>
      </c>
      <c r="E4932" s="2" t="s">
        <v>27</v>
      </c>
      <c r="F4932" s="2">
        <v>404.0</v>
      </c>
      <c r="G4932" s="2" t="s">
        <v>61</v>
      </c>
      <c r="H4932" s="2" t="s">
        <v>24</v>
      </c>
      <c r="I4932" s="2" t="s">
        <v>25</v>
      </c>
      <c r="J4932" s="2" t="str">
        <f t="array" ref="J4932">XLOOKUP('Transaction Data'!$G4932,Product_Code,Biscuit_Brand)</f>
        <v>Choco Delight</v>
      </c>
      <c r="K4932" s="2">
        <f t="array" ref="K4932">XLOOKUP('Transaction Data'!$G4932,Product_Code,Cost)</f>
        <v>3</v>
      </c>
      <c r="L4932" s="2">
        <f t="array" ref="L4932">XLOOKUP('Transaction Data'!$G4932,Product_Code,Unit_Price)</f>
        <v>5</v>
      </c>
      <c r="M4932" s="3">
        <f>'Transaction Data'!$F4932*'Transaction Data'!$K4932</f>
        <v>1212</v>
      </c>
      <c r="N4932" s="3">
        <f>'Transaction Data'!$F4932*'Transaction Data'!$L4932</f>
        <v>2020</v>
      </c>
      <c r="O4932" s="3">
        <f>'Transaction Data'!$N4932-'Transaction Data'!$M4932</f>
        <v>808</v>
      </c>
      <c r="P4932" s="2">
        <f>DATEDIF('Transaction Data'!$D4932,'Transaction Data'!$A4932,"y")</f>
        <v>74</v>
      </c>
      <c r="Q4932" s="2" t="str">
        <f>FLOOR('Transaction Data'!$P4932,15)&amp;"-"&amp;FLOOR('Transaction Data'!$P4932,15)+14</f>
        <v>60-74</v>
      </c>
      <c r="R4932" s="2" t="str">
        <f>IF('Transaction Data'!$L4932&lt;=10,"Less Expensive","Expensive")</f>
        <v>Less Expensive</v>
      </c>
      <c r="S4932" s="4">
        <f>WEEKDAY('Transaction Data'!$A4932)</f>
        <v>4</v>
      </c>
      <c r="T4932" s="2" t="str">
        <f>IF(WEEKDAY('Transaction Data'!$A4932,2)&lt;6,"Weekday","Weekend")</f>
        <v>Weekday</v>
      </c>
    </row>
    <row r="4933" ht="15.75" customHeight="1">
      <c r="A4933" s="1">
        <v>45353.0</v>
      </c>
      <c r="B4933" s="2" t="s">
        <v>446</v>
      </c>
      <c r="C4933" s="2" t="s">
        <v>72</v>
      </c>
      <c r="D4933" s="1">
        <v>18357.0</v>
      </c>
      <c r="E4933" s="2" t="s">
        <v>22</v>
      </c>
      <c r="F4933" s="2">
        <v>89.0</v>
      </c>
      <c r="G4933" s="2" t="s">
        <v>28</v>
      </c>
      <c r="H4933" s="2" t="s">
        <v>29</v>
      </c>
      <c r="I4933" s="2" t="s">
        <v>25</v>
      </c>
      <c r="J4933" s="2" t="str">
        <f t="array" ref="J4933">XLOOKUP('Transaction Data'!$G4933,Product_Code,Biscuit_Brand)</f>
        <v>Shortbread</v>
      </c>
      <c r="K4933" s="2">
        <f t="array" ref="K4933">XLOOKUP('Transaction Data'!$G4933,Product_Code,Cost)</f>
        <v>10</v>
      </c>
      <c r="L4933" s="2">
        <f t="array" ref="L4933">XLOOKUP('Transaction Data'!$G4933,Product_Code,Unit_Price)</f>
        <v>45</v>
      </c>
      <c r="M4933" s="3">
        <f>'Transaction Data'!$F4933*'Transaction Data'!$K4933</f>
        <v>890</v>
      </c>
      <c r="N4933" s="3">
        <f>'Transaction Data'!$F4933*'Transaction Data'!$L4933</f>
        <v>4005</v>
      </c>
      <c r="O4933" s="3">
        <f>'Transaction Data'!$N4933-'Transaction Data'!$M4933</f>
        <v>3115</v>
      </c>
      <c r="P4933" s="2">
        <f>DATEDIF('Transaction Data'!$D4933,'Transaction Data'!$A4933,"y")</f>
        <v>73</v>
      </c>
      <c r="Q4933" s="2" t="str">
        <f>FLOOR('Transaction Data'!$P4933,15)&amp;"-"&amp;FLOOR('Transaction Data'!$P4933,15)+14</f>
        <v>60-74</v>
      </c>
      <c r="R4933" s="2" t="str">
        <f>IF('Transaction Data'!$L4933&lt;=10,"Less Expensive","Expensive")</f>
        <v>Expensive</v>
      </c>
      <c r="S4933" s="4">
        <f>WEEKDAY('Transaction Data'!$A4933)</f>
        <v>7</v>
      </c>
      <c r="T4933" s="2" t="str">
        <f>IF(WEEKDAY('Transaction Data'!$A4933,2)&lt;6,"Weekday","Weekend")</f>
        <v>Weekend</v>
      </c>
    </row>
    <row r="4934" ht="15.75" customHeight="1">
      <c r="A4934" s="1">
        <v>45444.0</v>
      </c>
      <c r="B4934" s="2" t="s">
        <v>4640</v>
      </c>
      <c r="C4934" s="2" t="s">
        <v>47</v>
      </c>
      <c r="D4934" s="1">
        <v>19912.0</v>
      </c>
      <c r="E4934" s="2" t="s">
        <v>27</v>
      </c>
      <c r="F4934" s="2">
        <v>350.0</v>
      </c>
      <c r="G4934" s="2" t="s">
        <v>60</v>
      </c>
      <c r="H4934" s="2" t="s">
        <v>34</v>
      </c>
      <c r="I4934" s="2" t="s">
        <v>25</v>
      </c>
      <c r="J4934" s="2" t="str">
        <f t="array" ref="J4934">XLOOKUP('Transaction Data'!$G4934,Product_Code,Biscuit_Brand)</f>
        <v>Peanut Butter Bites</v>
      </c>
      <c r="K4934" s="2">
        <f t="array" ref="K4934">XLOOKUP('Transaction Data'!$G4934,Product_Code,Cost)</f>
        <v>5</v>
      </c>
      <c r="L4934" s="2">
        <f t="array" ref="L4934">XLOOKUP('Transaction Data'!$G4934,Product_Code,Unit_Price)</f>
        <v>7</v>
      </c>
      <c r="M4934" s="3">
        <f>'Transaction Data'!$F4934*'Transaction Data'!$K4934</f>
        <v>1750</v>
      </c>
      <c r="N4934" s="3">
        <f>'Transaction Data'!$F4934*'Transaction Data'!$L4934</f>
        <v>2450</v>
      </c>
      <c r="O4934" s="3">
        <f>'Transaction Data'!$N4934-'Transaction Data'!$M4934</f>
        <v>700</v>
      </c>
      <c r="P4934" s="2">
        <f>DATEDIF('Transaction Data'!$D4934,'Transaction Data'!$A4934,"y")</f>
        <v>69</v>
      </c>
      <c r="Q4934" s="2" t="str">
        <f>FLOOR('Transaction Data'!$P4934,15)&amp;"-"&amp;FLOOR('Transaction Data'!$P4934,15)+14</f>
        <v>60-74</v>
      </c>
      <c r="R4934" s="2" t="str">
        <f>IF('Transaction Data'!$L4934&lt;=10,"Less Expensive","Expensive")</f>
        <v>Less Expensive</v>
      </c>
      <c r="S4934" s="4">
        <f>WEEKDAY('Transaction Data'!$A4934)</f>
        <v>7</v>
      </c>
      <c r="T4934" s="2" t="str">
        <f>IF(WEEKDAY('Transaction Data'!$A4934,2)&lt;6,"Weekday","Weekend")</f>
        <v>Weekend</v>
      </c>
    </row>
    <row r="4935" ht="15.75" customHeight="1">
      <c r="A4935" s="1">
        <v>45412.0</v>
      </c>
      <c r="B4935" s="2" t="s">
        <v>4641</v>
      </c>
      <c r="C4935" s="2" t="s">
        <v>21</v>
      </c>
      <c r="D4935" s="1">
        <v>37918.0</v>
      </c>
      <c r="E4935" s="2" t="s">
        <v>27</v>
      </c>
      <c r="F4935" s="2">
        <v>486.0</v>
      </c>
      <c r="G4935" s="2" t="s">
        <v>28</v>
      </c>
      <c r="H4935" s="2" t="s">
        <v>24</v>
      </c>
      <c r="I4935" s="2" t="s">
        <v>25</v>
      </c>
      <c r="J4935" s="2" t="str">
        <f t="array" ref="J4935">XLOOKUP('Transaction Data'!$G4935,Product_Code,Biscuit_Brand)</f>
        <v>Shortbread</v>
      </c>
      <c r="K4935" s="2">
        <f t="array" ref="K4935">XLOOKUP('Transaction Data'!$G4935,Product_Code,Cost)</f>
        <v>10</v>
      </c>
      <c r="L4935" s="2">
        <f t="array" ref="L4935">XLOOKUP('Transaction Data'!$G4935,Product_Code,Unit_Price)</f>
        <v>45</v>
      </c>
      <c r="M4935" s="3">
        <f>'Transaction Data'!$F4935*'Transaction Data'!$K4935</f>
        <v>4860</v>
      </c>
      <c r="N4935" s="3">
        <f>'Transaction Data'!$F4935*'Transaction Data'!$L4935</f>
        <v>21870</v>
      </c>
      <c r="O4935" s="3">
        <f>'Transaction Data'!$N4935-'Transaction Data'!$M4935</f>
        <v>17010</v>
      </c>
      <c r="P4935" s="2">
        <f>DATEDIF('Transaction Data'!$D4935,'Transaction Data'!$A4935,"y")</f>
        <v>20</v>
      </c>
      <c r="Q4935" s="2" t="str">
        <f>FLOOR('Transaction Data'!$P4935,15)&amp;"-"&amp;FLOOR('Transaction Data'!$P4935,15)+14</f>
        <v>15-29</v>
      </c>
      <c r="R4935" s="2" t="str">
        <f>IF('Transaction Data'!$L4935&lt;=10,"Less Expensive","Expensive")</f>
        <v>Expensive</v>
      </c>
      <c r="S4935" s="4">
        <f>WEEKDAY('Transaction Data'!$A4935)</f>
        <v>3</v>
      </c>
      <c r="T4935" s="2" t="str">
        <f>IF(WEEKDAY('Transaction Data'!$A4935,2)&lt;6,"Weekday","Weekend")</f>
        <v>Weekday</v>
      </c>
    </row>
    <row r="4936" ht="15.75" customHeight="1">
      <c r="A4936" s="1">
        <v>45298.0</v>
      </c>
      <c r="B4936" s="2" t="s">
        <v>4642</v>
      </c>
      <c r="C4936" s="2" t="s">
        <v>32</v>
      </c>
      <c r="D4936" s="1">
        <v>19478.0</v>
      </c>
      <c r="E4936" s="2" t="s">
        <v>63</v>
      </c>
      <c r="F4936" s="2">
        <v>298.0</v>
      </c>
      <c r="G4936" s="2" t="s">
        <v>57</v>
      </c>
      <c r="H4936" s="2" t="s">
        <v>29</v>
      </c>
      <c r="I4936" s="2" t="s">
        <v>25</v>
      </c>
      <c r="J4936" s="2" t="str">
        <f t="array" ref="J4936">XLOOKUP('Transaction Data'!$G4936,Product_Code,Biscuit_Brand)</f>
        <v>Oatmeal Cookies</v>
      </c>
      <c r="K4936" s="2">
        <f t="array" ref="K4936">XLOOKUP('Transaction Data'!$G4936,Product_Code,Cost)</f>
        <v>19</v>
      </c>
      <c r="L4936" s="2">
        <f t="array" ref="L4936">XLOOKUP('Transaction Data'!$G4936,Product_Code,Unit_Price)</f>
        <v>23</v>
      </c>
      <c r="M4936" s="3">
        <f>'Transaction Data'!$F4936*'Transaction Data'!$K4936</f>
        <v>5662</v>
      </c>
      <c r="N4936" s="3">
        <f>'Transaction Data'!$F4936*'Transaction Data'!$L4936</f>
        <v>6854</v>
      </c>
      <c r="O4936" s="3">
        <f>'Transaction Data'!$N4936-'Transaction Data'!$M4936</f>
        <v>1192</v>
      </c>
      <c r="P4936" s="2">
        <f>DATEDIF('Transaction Data'!$D4936,'Transaction Data'!$A4936,"y")</f>
        <v>70</v>
      </c>
      <c r="Q4936" s="2" t="str">
        <f>FLOOR('Transaction Data'!$P4936,15)&amp;"-"&amp;FLOOR('Transaction Data'!$P4936,15)+14</f>
        <v>60-74</v>
      </c>
      <c r="R4936" s="2" t="str">
        <f>IF('Transaction Data'!$L4936&lt;=10,"Less Expensive","Expensive")</f>
        <v>Expensive</v>
      </c>
      <c r="S4936" s="4">
        <f>WEEKDAY('Transaction Data'!$A4936)</f>
        <v>1</v>
      </c>
      <c r="T4936" s="2" t="str">
        <f>IF(WEEKDAY('Transaction Data'!$A4936,2)&lt;6,"Weekday","Weekend")</f>
        <v>Weekend</v>
      </c>
    </row>
    <row r="4937" ht="15.75" customHeight="1">
      <c r="A4937" s="1">
        <v>45317.0</v>
      </c>
      <c r="B4937" s="2" t="s">
        <v>4643</v>
      </c>
      <c r="C4937" s="2" t="s">
        <v>78</v>
      </c>
      <c r="D4937" s="1">
        <v>37168.0</v>
      </c>
      <c r="E4937" s="2" t="s">
        <v>63</v>
      </c>
      <c r="F4937" s="2">
        <v>125.0</v>
      </c>
      <c r="G4937" s="2" t="s">
        <v>48</v>
      </c>
      <c r="H4937" s="2" t="s">
        <v>34</v>
      </c>
      <c r="I4937" s="2" t="s">
        <v>25</v>
      </c>
      <c r="J4937" s="2" t="str">
        <f t="array" ref="J4937">XLOOKUP('Transaction Data'!$G4937,Product_Code,Biscuit_Brand)</f>
        <v>Lemon Crisps</v>
      </c>
      <c r="K4937" s="2">
        <f t="array" ref="K4937">XLOOKUP('Transaction Data'!$G4937,Product_Code,Cost)</f>
        <v>7</v>
      </c>
      <c r="L4937" s="2">
        <f t="array" ref="L4937">XLOOKUP('Transaction Data'!$G4937,Product_Code,Unit_Price)</f>
        <v>9</v>
      </c>
      <c r="M4937" s="3">
        <f>'Transaction Data'!$F4937*'Transaction Data'!$K4937</f>
        <v>875</v>
      </c>
      <c r="N4937" s="3">
        <f>'Transaction Data'!$F4937*'Transaction Data'!$L4937</f>
        <v>1125</v>
      </c>
      <c r="O4937" s="3">
        <f>'Transaction Data'!$N4937-'Transaction Data'!$M4937</f>
        <v>250</v>
      </c>
      <c r="P4937" s="2">
        <f>DATEDIF('Transaction Data'!$D4937,'Transaction Data'!$A4937,"y")</f>
        <v>22</v>
      </c>
      <c r="Q4937" s="2" t="str">
        <f>FLOOR('Transaction Data'!$P4937,15)&amp;"-"&amp;FLOOR('Transaction Data'!$P4937,15)+14</f>
        <v>15-29</v>
      </c>
      <c r="R4937" s="2" t="str">
        <f>IF('Transaction Data'!$L4937&lt;=10,"Less Expensive","Expensive")</f>
        <v>Less Expensive</v>
      </c>
      <c r="S4937" s="4">
        <f>WEEKDAY('Transaction Data'!$A4937)</f>
        <v>6</v>
      </c>
      <c r="T4937" s="2" t="str">
        <f>IF(WEEKDAY('Transaction Data'!$A4937,2)&lt;6,"Weekday","Weekend")</f>
        <v>Weekday</v>
      </c>
    </row>
    <row r="4938" ht="15.75" customHeight="1">
      <c r="A4938" s="1">
        <v>45348.0</v>
      </c>
      <c r="B4938" s="2" t="s">
        <v>4644</v>
      </c>
      <c r="C4938" s="2" t="s">
        <v>21</v>
      </c>
      <c r="D4938" s="1">
        <v>35207.0</v>
      </c>
      <c r="E4938" s="2" t="s">
        <v>37</v>
      </c>
      <c r="F4938" s="2">
        <v>442.0</v>
      </c>
      <c r="G4938" s="2" t="s">
        <v>44</v>
      </c>
      <c r="H4938" s="2" t="s">
        <v>24</v>
      </c>
      <c r="I4938" s="2" t="s">
        <v>30</v>
      </c>
      <c r="J4938" s="2" t="str">
        <f t="array" ref="J4938">XLOOKUP('Transaction Data'!$G4938,Product_Code,Biscuit_Brand)</f>
        <v>Butter Crunch</v>
      </c>
      <c r="K4938" s="2">
        <f t="array" ref="K4938">XLOOKUP('Transaction Data'!$G4938,Product_Code,Cost)</f>
        <v>10</v>
      </c>
      <c r="L4938" s="2">
        <f t="array" ref="L4938">XLOOKUP('Transaction Data'!$G4938,Product_Code,Unit_Price)</f>
        <v>11</v>
      </c>
      <c r="M4938" s="3">
        <f>'Transaction Data'!$F4938*'Transaction Data'!$K4938</f>
        <v>4420</v>
      </c>
      <c r="N4938" s="3">
        <f>'Transaction Data'!$F4938*'Transaction Data'!$L4938</f>
        <v>4862</v>
      </c>
      <c r="O4938" s="3">
        <f>'Transaction Data'!$N4938-'Transaction Data'!$M4938</f>
        <v>442</v>
      </c>
      <c r="P4938" s="2">
        <f>DATEDIF('Transaction Data'!$D4938,'Transaction Data'!$A4938,"y")</f>
        <v>27</v>
      </c>
      <c r="Q4938" s="2" t="str">
        <f>FLOOR('Transaction Data'!$P4938,15)&amp;"-"&amp;FLOOR('Transaction Data'!$P4938,15)+14</f>
        <v>15-29</v>
      </c>
      <c r="R4938" s="2" t="str">
        <f>IF('Transaction Data'!$L4938&lt;=10,"Less Expensive","Expensive")</f>
        <v>Expensive</v>
      </c>
      <c r="S4938" s="4">
        <f>WEEKDAY('Transaction Data'!$A4938)</f>
        <v>2</v>
      </c>
      <c r="T4938" s="2" t="str">
        <f>IF(WEEKDAY('Transaction Data'!$A4938,2)&lt;6,"Weekday","Weekend")</f>
        <v>Weekday</v>
      </c>
    </row>
    <row r="4939" ht="15.75" customHeight="1">
      <c r="A4939" s="1">
        <v>45452.0</v>
      </c>
      <c r="B4939" s="2" t="s">
        <v>4645</v>
      </c>
      <c r="C4939" s="2" t="s">
        <v>78</v>
      </c>
      <c r="D4939" s="1">
        <v>24319.0</v>
      </c>
      <c r="E4939" s="2" t="s">
        <v>22</v>
      </c>
      <c r="F4939" s="2">
        <v>284.0</v>
      </c>
      <c r="G4939" s="2" t="s">
        <v>60</v>
      </c>
      <c r="H4939" s="2" t="s">
        <v>29</v>
      </c>
      <c r="I4939" s="2" t="s">
        <v>25</v>
      </c>
      <c r="J4939" s="2" t="str">
        <f t="array" ref="J4939">XLOOKUP('Transaction Data'!$G4939,Product_Code,Biscuit_Brand)</f>
        <v>Peanut Butter Bites</v>
      </c>
      <c r="K4939" s="2">
        <f t="array" ref="K4939">XLOOKUP('Transaction Data'!$G4939,Product_Code,Cost)</f>
        <v>5</v>
      </c>
      <c r="L4939" s="2">
        <f t="array" ref="L4939">XLOOKUP('Transaction Data'!$G4939,Product_Code,Unit_Price)</f>
        <v>7</v>
      </c>
      <c r="M4939" s="3">
        <f>'Transaction Data'!$F4939*'Transaction Data'!$K4939</f>
        <v>1420</v>
      </c>
      <c r="N4939" s="3">
        <f>'Transaction Data'!$F4939*'Transaction Data'!$L4939</f>
        <v>1988</v>
      </c>
      <c r="O4939" s="3">
        <f>'Transaction Data'!$N4939-'Transaction Data'!$M4939</f>
        <v>568</v>
      </c>
      <c r="P4939" s="2">
        <f>DATEDIF('Transaction Data'!$D4939,'Transaction Data'!$A4939,"y")</f>
        <v>57</v>
      </c>
      <c r="Q4939" s="2" t="str">
        <f>FLOOR('Transaction Data'!$P4939,15)&amp;"-"&amp;FLOOR('Transaction Data'!$P4939,15)+14</f>
        <v>45-59</v>
      </c>
      <c r="R4939" s="2" t="str">
        <f>IF('Transaction Data'!$L4939&lt;=10,"Less Expensive","Expensive")</f>
        <v>Less Expensive</v>
      </c>
      <c r="S4939" s="4">
        <f>WEEKDAY('Transaction Data'!$A4939)</f>
        <v>1</v>
      </c>
      <c r="T4939" s="2" t="str">
        <f>IF(WEEKDAY('Transaction Data'!$A4939,2)&lt;6,"Weekday","Weekend")</f>
        <v>Weekend</v>
      </c>
    </row>
    <row r="4940" ht="15.75" customHeight="1">
      <c r="A4940" s="1">
        <v>45405.0</v>
      </c>
      <c r="B4940" s="2" t="s">
        <v>4646</v>
      </c>
      <c r="C4940" s="2" t="s">
        <v>51</v>
      </c>
      <c r="D4940" s="1">
        <v>20261.0</v>
      </c>
      <c r="E4940" s="2" t="s">
        <v>22</v>
      </c>
      <c r="F4940" s="2">
        <v>238.0</v>
      </c>
      <c r="G4940" s="2" t="s">
        <v>57</v>
      </c>
      <c r="H4940" s="2" t="s">
        <v>34</v>
      </c>
      <c r="I4940" s="2" t="s">
        <v>25</v>
      </c>
      <c r="J4940" s="2" t="str">
        <f t="array" ref="J4940">XLOOKUP('Transaction Data'!$G4940,Product_Code,Biscuit_Brand)</f>
        <v>Oatmeal Cookies</v>
      </c>
      <c r="K4940" s="2">
        <f t="array" ref="K4940">XLOOKUP('Transaction Data'!$G4940,Product_Code,Cost)</f>
        <v>19</v>
      </c>
      <c r="L4940" s="2">
        <f t="array" ref="L4940">XLOOKUP('Transaction Data'!$G4940,Product_Code,Unit_Price)</f>
        <v>23</v>
      </c>
      <c r="M4940" s="3">
        <f>'Transaction Data'!$F4940*'Transaction Data'!$K4940</f>
        <v>4522</v>
      </c>
      <c r="N4940" s="3">
        <f>'Transaction Data'!$F4940*'Transaction Data'!$L4940</f>
        <v>5474</v>
      </c>
      <c r="O4940" s="3">
        <f>'Transaction Data'!$N4940-'Transaction Data'!$M4940</f>
        <v>952</v>
      </c>
      <c r="P4940" s="2">
        <f>DATEDIF('Transaction Data'!$D4940,'Transaction Data'!$A4940,"y")</f>
        <v>68</v>
      </c>
      <c r="Q4940" s="2" t="str">
        <f>FLOOR('Transaction Data'!$P4940,15)&amp;"-"&amp;FLOOR('Transaction Data'!$P4940,15)+14</f>
        <v>60-74</v>
      </c>
      <c r="R4940" s="2" t="str">
        <f>IF('Transaction Data'!$L4940&lt;=10,"Less Expensive","Expensive")</f>
        <v>Expensive</v>
      </c>
      <c r="S4940" s="4">
        <f>WEEKDAY('Transaction Data'!$A4940)</f>
        <v>3</v>
      </c>
      <c r="T4940" s="2" t="str">
        <f>IF(WEEKDAY('Transaction Data'!$A4940,2)&lt;6,"Weekday","Weekend")</f>
        <v>Weekday</v>
      </c>
    </row>
    <row r="4941" ht="15.75" customHeight="1">
      <c r="A4941" s="1">
        <v>45368.0</v>
      </c>
      <c r="B4941" s="2" t="s">
        <v>4647</v>
      </c>
      <c r="C4941" s="2" t="s">
        <v>69</v>
      </c>
      <c r="D4941" s="1">
        <v>22178.0</v>
      </c>
      <c r="E4941" s="2" t="s">
        <v>27</v>
      </c>
      <c r="F4941" s="2">
        <v>244.0</v>
      </c>
      <c r="G4941" s="2" t="s">
        <v>33</v>
      </c>
      <c r="H4941" s="2" t="s">
        <v>24</v>
      </c>
      <c r="I4941" s="2" t="s">
        <v>25</v>
      </c>
      <c r="J4941" s="2" t="str">
        <f t="array" ref="J4941">XLOOKUP('Transaction Data'!$G4941,Product_Code,Biscuit_Brand)</f>
        <v>Caramel Biscuits</v>
      </c>
      <c r="K4941" s="2">
        <f t="array" ref="K4941">XLOOKUP('Transaction Data'!$G4941,Product_Code,Cost)</f>
        <v>18</v>
      </c>
      <c r="L4941" s="2">
        <f t="array" ref="L4941">XLOOKUP('Transaction Data'!$G4941,Product_Code,Unit_Price)</f>
        <v>22</v>
      </c>
      <c r="M4941" s="3">
        <f>'Transaction Data'!$F4941*'Transaction Data'!$K4941</f>
        <v>4392</v>
      </c>
      <c r="N4941" s="3">
        <f>'Transaction Data'!$F4941*'Transaction Data'!$L4941</f>
        <v>5368</v>
      </c>
      <c r="O4941" s="3">
        <f>'Transaction Data'!$N4941-'Transaction Data'!$M4941</f>
        <v>976</v>
      </c>
      <c r="P4941" s="2">
        <f>DATEDIF('Transaction Data'!$D4941,'Transaction Data'!$A4941,"y")</f>
        <v>63</v>
      </c>
      <c r="Q4941" s="2" t="str">
        <f>FLOOR('Transaction Data'!$P4941,15)&amp;"-"&amp;FLOOR('Transaction Data'!$P4941,15)+14</f>
        <v>60-74</v>
      </c>
      <c r="R4941" s="2" t="str">
        <f>IF('Transaction Data'!$L4941&lt;=10,"Less Expensive","Expensive")</f>
        <v>Expensive</v>
      </c>
      <c r="S4941" s="4">
        <f>WEEKDAY('Transaction Data'!$A4941)</f>
        <v>1</v>
      </c>
      <c r="T4941" s="2" t="str">
        <f>IF(WEEKDAY('Transaction Data'!$A4941,2)&lt;6,"Weekday","Weekend")</f>
        <v>Weekend</v>
      </c>
    </row>
    <row r="4942" ht="15.75" customHeight="1">
      <c r="A4942" s="1">
        <v>45503.0</v>
      </c>
      <c r="B4942" s="2" t="s">
        <v>4648</v>
      </c>
      <c r="C4942" s="2" t="s">
        <v>78</v>
      </c>
      <c r="D4942" s="1">
        <v>33677.0</v>
      </c>
      <c r="E4942" s="2" t="s">
        <v>22</v>
      </c>
      <c r="F4942" s="2">
        <v>314.0</v>
      </c>
      <c r="G4942" s="2" t="s">
        <v>33</v>
      </c>
      <c r="H4942" s="2" t="s">
        <v>29</v>
      </c>
      <c r="I4942" s="2" t="s">
        <v>25</v>
      </c>
      <c r="J4942" s="2" t="str">
        <f t="array" ref="J4942">XLOOKUP('Transaction Data'!$G4942,Product_Code,Biscuit_Brand)</f>
        <v>Caramel Biscuits</v>
      </c>
      <c r="K4942" s="2">
        <f t="array" ref="K4942">XLOOKUP('Transaction Data'!$G4942,Product_Code,Cost)</f>
        <v>18</v>
      </c>
      <c r="L4942" s="2">
        <f t="array" ref="L4942">XLOOKUP('Transaction Data'!$G4942,Product_Code,Unit_Price)</f>
        <v>22</v>
      </c>
      <c r="M4942" s="3">
        <f>'Transaction Data'!$F4942*'Transaction Data'!$K4942</f>
        <v>5652</v>
      </c>
      <c r="N4942" s="3">
        <f>'Transaction Data'!$F4942*'Transaction Data'!$L4942</f>
        <v>6908</v>
      </c>
      <c r="O4942" s="3">
        <f>'Transaction Data'!$N4942-'Transaction Data'!$M4942</f>
        <v>1256</v>
      </c>
      <c r="P4942" s="2">
        <f>DATEDIF('Transaction Data'!$D4942,'Transaction Data'!$A4942,"y")</f>
        <v>32</v>
      </c>
      <c r="Q4942" s="2" t="str">
        <f>FLOOR('Transaction Data'!$P4942,15)&amp;"-"&amp;FLOOR('Transaction Data'!$P4942,15)+14</f>
        <v>30-44</v>
      </c>
      <c r="R4942" s="2" t="str">
        <f>IF('Transaction Data'!$L4942&lt;=10,"Less Expensive","Expensive")</f>
        <v>Expensive</v>
      </c>
      <c r="S4942" s="4">
        <f>WEEKDAY('Transaction Data'!$A4942)</f>
        <v>3</v>
      </c>
      <c r="T4942" s="2" t="str">
        <f>IF(WEEKDAY('Transaction Data'!$A4942,2)&lt;6,"Weekday","Weekend")</f>
        <v>Weekday</v>
      </c>
    </row>
    <row r="4943" ht="15.75" customHeight="1">
      <c r="A4943" s="1">
        <v>45364.0</v>
      </c>
      <c r="B4943" s="2" t="s">
        <v>4649</v>
      </c>
      <c r="C4943" s="2" t="s">
        <v>21</v>
      </c>
      <c r="D4943" s="1">
        <v>31107.0</v>
      </c>
      <c r="E4943" s="2" t="s">
        <v>37</v>
      </c>
      <c r="F4943" s="2">
        <v>467.0</v>
      </c>
      <c r="G4943" s="2" t="s">
        <v>55</v>
      </c>
      <c r="H4943" s="2" t="s">
        <v>34</v>
      </c>
      <c r="I4943" s="2" t="s">
        <v>25</v>
      </c>
      <c r="J4943" s="2" t="str">
        <f t="array" ref="J4943">XLOOKUP('Transaction Data'!$G4943,Product_Code,Biscuit_Brand)</f>
        <v>Vanilla Wafers</v>
      </c>
      <c r="K4943" s="2">
        <f t="array" ref="K4943">XLOOKUP('Transaction Data'!$G4943,Product_Code,Cost)</f>
        <v>18</v>
      </c>
      <c r="L4943" s="2">
        <f t="array" ref="L4943">XLOOKUP('Transaction Data'!$G4943,Product_Code,Unit_Price)</f>
        <v>36</v>
      </c>
      <c r="M4943" s="3">
        <f>'Transaction Data'!$F4943*'Transaction Data'!$K4943</f>
        <v>8406</v>
      </c>
      <c r="N4943" s="3">
        <f>'Transaction Data'!$F4943*'Transaction Data'!$L4943</f>
        <v>16812</v>
      </c>
      <c r="O4943" s="3">
        <f>'Transaction Data'!$N4943-'Transaction Data'!$M4943</f>
        <v>8406</v>
      </c>
      <c r="P4943" s="2">
        <f>DATEDIF('Transaction Data'!$D4943,'Transaction Data'!$A4943,"y")</f>
        <v>39</v>
      </c>
      <c r="Q4943" s="2" t="str">
        <f>FLOOR('Transaction Data'!$P4943,15)&amp;"-"&amp;FLOOR('Transaction Data'!$P4943,15)+14</f>
        <v>30-44</v>
      </c>
      <c r="R4943" s="2" t="str">
        <f>IF('Transaction Data'!$L4943&lt;=10,"Less Expensive","Expensive")</f>
        <v>Expensive</v>
      </c>
      <c r="S4943" s="4">
        <f>WEEKDAY('Transaction Data'!$A4943)</f>
        <v>4</v>
      </c>
      <c r="T4943" s="2" t="str">
        <f>IF(WEEKDAY('Transaction Data'!$A4943,2)&lt;6,"Weekday","Weekend")</f>
        <v>Weekday</v>
      </c>
    </row>
    <row r="4944" ht="15.75" customHeight="1">
      <c r="A4944" s="1">
        <v>45308.0</v>
      </c>
      <c r="B4944" s="2" t="s">
        <v>1688</v>
      </c>
      <c r="C4944" s="2" t="s">
        <v>51</v>
      </c>
      <c r="D4944" s="1">
        <v>25893.0</v>
      </c>
      <c r="E4944" s="2" t="s">
        <v>27</v>
      </c>
      <c r="F4944" s="2">
        <v>114.0</v>
      </c>
      <c r="G4944" s="2" t="s">
        <v>33</v>
      </c>
      <c r="H4944" s="2" t="s">
        <v>24</v>
      </c>
      <c r="I4944" s="2" t="s">
        <v>25</v>
      </c>
      <c r="J4944" s="2" t="str">
        <f t="array" ref="J4944">XLOOKUP('Transaction Data'!$G4944,Product_Code,Biscuit_Brand)</f>
        <v>Caramel Biscuits</v>
      </c>
      <c r="K4944" s="2">
        <f t="array" ref="K4944">XLOOKUP('Transaction Data'!$G4944,Product_Code,Cost)</f>
        <v>18</v>
      </c>
      <c r="L4944" s="2">
        <f t="array" ref="L4944">XLOOKUP('Transaction Data'!$G4944,Product_Code,Unit_Price)</f>
        <v>22</v>
      </c>
      <c r="M4944" s="3">
        <f>'Transaction Data'!$F4944*'Transaction Data'!$K4944</f>
        <v>2052</v>
      </c>
      <c r="N4944" s="3">
        <f>'Transaction Data'!$F4944*'Transaction Data'!$L4944</f>
        <v>2508</v>
      </c>
      <c r="O4944" s="3">
        <f>'Transaction Data'!$N4944-'Transaction Data'!$M4944</f>
        <v>456</v>
      </c>
      <c r="P4944" s="2">
        <f>DATEDIF('Transaction Data'!$D4944,'Transaction Data'!$A4944,"y")</f>
        <v>53</v>
      </c>
      <c r="Q4944" s="2" t="str">
        <f>FLOOR('Transaction Data'!$P4944,15)&amp;"-"&amp;FLOOR('Transaction Data'!$P4944,15)+14</f>
        <v>45-59</v>
      </c>
      <c r="R4944" s="2" t="str">
        <f>IF('Transaction Data'!$L4944&lt;=10,"Less Expensive","Expensive")</f>
        <v>Expensive</v>
      </c>
      <c r="S4944" s="4">
        <f>WEEKDAY('Transaction Data'!$A4944)</f>
        <v>4</v>
      </c>
      <c r="T4944" s="2" t="str">
        <f>IF(WEEKDAY('Transaction Data'!$A4944,2)&lt;6,"Weekday","Weekend")</f>
        <v>Weekday</v>
      </c>
    </row>
    <row r="4945" ht="15.75" customHeight="1">
      <c r="A4945" s="1">
        <v>45396.0</v>
      </c>
      <c r="B4945" s="2" t="s">
        <v>4650</v>
      </c>
      <c r="C4945" s="2" t="s">
        <v>21</v>
      </c>
      <c r="D4945" s="1">
        <v>33723.0</v>
      </c>
      <c r="E4945" s="2" t="s">
        <v>27</v>
      </c>
      <c r="F4945" s="2">
        <v>91.0</v>
      </c>
      <c r="G4945" s="2" t="s">
        <v>61</v>
      </c>
      <c r="H4945" s="2" t="s">
        <v>29</v>
      </c>
      <c r="I4945" s="2" t="s">
        <v>25</v>
      </c>
      <c r="J4945" s="2" t="str">
        <f t="array" ref="J4945">XLOOKUP('Transaction Data'!$G4945,Product_Code,Biscuit_Brand)</f>
        <v>Choco Delight</v>
      </c>
      <c r="K4945" s="2">
        <f t="array" ref="K4945">XLOOKUP('Transaction Data'!$G4945,Product_Code,Cost)</f>
        <v>3</v>
      </c>
      <c r="L4945" s="2">
        <f t="array" ref="L4945">XLOOKUP('Transaction Data'!$G4945,Product_Code,Unit_Price)</f>
        <v>5</v>
      </c>
      <c r="M4945" s="3">
        <f>'Transaction Data'!$F4945*'Transaction Data'!$K4945</f>
        <v>273</v>
      </c>
      <c r="N4945" s="3">
        <f>'Transaction Data'!$F4945*'Transaction Data'!$L4945</f>
        <v>455</v>
      </c>
      <c r="O4945" s="3">
        <f>'Transaction Data'!$N4945-'Transaction Data'!$M4945</f>
        <v>182</v>
      </c>
      <c r="P4945" s="2">
        <f>DATEDIF('Transaction Data'!$D4945,'Transaction Data'!$A4945,"y")</f>
        <v>31</v>
      </c>
      <c r="Q4945" s="2" t="str">
        <f>FLOOR('Transaction Data'!$P4945,15)&amp;"-"&amp;FLOOR('Transaction Data'!$P4945,15)+14</f>
        <v>30-44</v>
      </c>
      <c r="R4945" s="2" t="str">
        <f>IF('Transaction Data'!$L4945&lt;=10,"Less Expensive","Expensive")</f>
        <v>Less Expensive</v>
      </c>
      <c r="S4945" s="4">
        <f>WEEKDAY('Transaction Data'!$A4945)</f>
        <v>1</v>
      </c>
      <c r="T4945" s="2" t="str">
        <f>IF(WEEKDAY('Transaction Data'!$A4945,2)&lt;6,"Weekday","Weekend")</f>
        <v>Weekend</v>
      </c>
    </row>
    <row r="4946" ht="15.75" customHeight="1">
      <c r="A4946" s="1">
        <v>45472.0</v>
      </c>
      <c r="B4946" s="2" t="s">
        <v>4651</v>
      </c>
      <c r="C4946" s="2" t="s">
        <v>54</v>
      </c>
      <c r="D4946" s="1">
        <v>33214.0</v>
      </c>
      <c r="E4946" s="2" t="s">
        <v>22</v>
      </c>
      <c r="F4946" s="2">
        <v>177.0</v>
      </c>
      <c r="G4946" s="2" t="s">
        <v>61</v>
      </c>
      <c r="H4946" s="2" t="s">
        <v>34</v>
      </c>
      <c r="I4946" s="2" t="s">
        <v>25</v>
      </c>
      <c r="J4946" s="2" t="str">
        <f t="array" ref="J4946">XLOOKUP('Transaction Data'!$G4946,Product_Code,Biscuit_Brand)</f>
        <v>Choco Delight</v>
      </c>
      <c r="K4946" s="2">
        <f t="array" ref="K4946">XLOOKUP('Transaction Data'!$G4946,Product_Code,Cost)</f>
        <v>3</v>
      </c>
      <c r="L4946" s="2">
        <f t="array" ref="L4946">XLOOKUP('Transaction Data'!$G4946,Product_Code,Unit_Price)</f>
        <v>5</v>
      </c>
      <c r="M4946" s="3">
        <f>'Transaction Data'!$F4946*'Transaction Data'!$K4946</f>
        <v>531</v>
      </c>
      <c r="N4946" s="3">
        <f>'Transaction Data'!$F4946*'Transaction Data'!$L4946</f>
        <v>885</v>
      </c>
      <c r="O4946" s="3">
        <f>'Transaction Data'!$N4946-'Transaction Data'!$M4946</f>
        <v>354</v>
      </c>
      <c r="P4946" s="2">
        <f>DATEDIF('Transaction Data'!$D4946,'Transaction Data'!$A4946,"y")</f>
        <v>33</v>
      </c>
      <c r="Q4946" s="2" t="str">
        <f>FLOOR('Transaction Data'!$P4946,15)&amp;"-"&amp;FLOOR('Transaction Data'!$P4946,15)+14</f>
        <v>30-44</v>
      </c>
      <c r="R4946" s="2" t="str">
        <f>IF('Transaction Data'!$L4946&lt;=10,"Less Expensive","Expensive")</f>
        <v>Less Expensive</v>
      </c>
      <c r="S4946" s="4">
        <f>WEEKDAY('Transaction Data'!$A4946)</f>
        <v>7</v>
      </c>
      <c r="T4946" s="2" t="str">
        <f>IF(WEEKDAY('Transaction Data'!$A4946,2)&lt;6,"Weekday","Weekend")</f>
        <v>Weekend</v>
      </c>
    </row>
    <row r="4947" ht="15.75" customHeight="1">
      <c r="A4947" s="1">
        <v>45461.0</v>
      </c>
      <c r="B4947" s="2" t="s">
        <v>4652</v>
      </c>
      <c r="C4947" s="2" t="s">
        <v>51</v>
      </c>
      <c r="D4947" s="1">
        <v>19482.0</v>
      </c>
      <c r="E4947" s="2" t="s">
        <v>37</v>
      </c>
      <c r="F4947" s="2">
        <v>283.0</v>
      </c>
      <c r="G4947" s="2" t="s">
        <v>33</v>
      </c>
      <c r="H4947" s="2" t="s">
        <v>24</v>
      </c>
      <c r="I4947" s="2" t="s">
        <v>25</v>
      </c>
      <c r="J4947" s="2" t="str">
        <f t="array" ref="J4947">XLOOKUP('Transaction Data'!$G4947,Product_Code,Biscuit_Brand)</f>
        <v>Caramel Biscuits</v>
      </c>
      <c r="K4947" s="2">
        <f t="array" ref="K4947">XLOOKUP('Transaction Data'!$G4947,Product_Code,Cost)</f>
        <v>18</v>
      </c>
      <c r="L4947" s="2">
        <f t="array" ref="L4947">XLOOKUP('Transaction Data'!$G4947,Product_Code,Unit_Price)</f>
        <v>22</v>
      </c>
      <c r="M4947" s="3">
        <f>'Transaction Data'!$F4947*'Transaction Data'!$K4947</f>
        <v>5094</v>
      </c>
      <c r="N4947" s="3">
        <f>'Transaction Data'!$F4947*'Transaction Data'!$L4947</f>
        <v>6226</v>
      </c>
      <c r="O4947" s="3">
        <f>'Transaction Data'!$N4947-'Transaction Data'!$M4947</f>
        <v>1132</v>
      </c>
      <c r="P4947" s="2">
        <f>DATEDIF('Transaction Data'!$D4947,'Transaction Data'!$A4947,"y")</f>
        <v>71</v>
      </c>
      <c r="Q4947" s="2" t="str">
        <f>FLOOR('Transaction Data'!$P4947,15)&amp;"-"&amp;FLOOR('Transaction Data'!$P4947,15)+14</f>
        <v>60-74</v>
      </c>
      <c r="R4947" s="2" t="str">
        <f>IF('Transaction Data'!$L4947&lt;=10,"Less Expensive","Expensive")</f>
        <v>Expensive</v>
      </c>
      <c r="S4947" s="4">
        <f>WEEKDAY('Transaction Data'!$A4947)</f>
        <v>3</v>
      </c>
      <c r="T4947" s="2" t="str">
        <f>IF(WEEKDAY('Transaction Data'!$A4947,2)&lt;6,"Weekday","Weekend")</f>
        <v>Weekday</v>
      </c>
    </row>
    <row r="4948" ht="15.75" customHeight="1">
      <c r="A4948" s="1">
        <v>45493.0</v>
      </c>
      <c r="B4948" s="2" t="s">
        <v>4653</v>
      </c>
      <c r="C4948" s="2" t="s">
        <v>78</v>
      </c>
      <c r="D4948" s="1">
        <v>37458.0</v>
      </c>
      <c r="E4948" s="2" t="s">
        <v>22</v>
      </c>
      <c r="F4948" s="2">
        <v>350.0</v>
      </c>
      <c r="G4948" s="2" t="s">
        <v>57</v>
      </c>
      <c r="H4948" s="2" t="s">
        <v>29</v>
      </c>
      <c r="I4948" s="2" t="s">
        <v>25</v>
      </c>
      <c r="J4948" s="2" t="str">
        <f t="array" ref="J4948">XLOOKUP('Transaction Data'!$G4948,Product_Code,Biscuit_Brand)</f>
        <v>Oatmeal Cookies</v>
      </c>
      <c r="K4948" s="2">
        <f t="array" ref="K4948">XLOOKUP('Transaction Data'!$G4948,Product_Code,Cost)</f>
        <v>19</v>
      </c>
      <c r="L4948" s="2">
        <f t="array" ref="L4948">XLOOKUP('Transaction Data'!$G4948,Product_Code,Unit_Price)</f>
        <v>23</v>
      </c>
      <c r="M4948" s="3">
        <f>'Transaction Data'!$F4948*'Transaction Data'!$K4948</f>
        <v>6650</v>
      </c>
      <c r="N4948" s="3">
        <f>'Transaction Data'!$F4948*'Transaction Data'!$L4948</f>
        <v>8050</v>
      </c>
      <c r="O4948" s="3">
        <f>'Transaction Data'!$N4948-'Transaction Data'!$M4948</f>
        <v>1400</v>
      </c>
      <c r="P4948" s="2">
        <f>DATEDIF('Transaction Data'!$D4948,'Transaction Data'!$A4948,"y")</f>
        <v>21</v>
      </c>
      <c r="Q4948" s="2" t="str">
        <f>FLOOR('Transaction Data'!$P4948,15)&amp;"-"&amp;FLOOR('Transaction Data'!$P4948,15)+14</f>
        <v>15-29</v>
      </c>
      <c r="R4948" s="2" t="str">
        <f>IF('Transaction Data'!$L4948&lt;=10,"Less Expensive","Expensive")</f>
        <v>Expensive</v>
      </c>
      <c r="S4948" s="4">
        <f>WEEKDAY('Transaction Data'!$A4948)</f>
        <v>7</v>
      </c>
      <c r="T4948" s="2" t="str">
        <f>IF(WEEKDAY('Transaction Data'!$A4948,2)&lt;6,"Weekday","Weekend")</f>
        <v>Weekend</v>
      </c>
    </row>
    <row r="4949" ht="15.75" customHeight="1">
      <c r="A4949" s="1">
        <v>45332.0</v>
      </c>
      <c r="B4949" s="2" t="s">
        <v>4654</v>
      </c>
      <c r="C4949" s="2" t="s">
        <v>72</v>
      </c>
      <c r="D4949" s="1">
        <v>28935.0</v>
      </c>
      <c r="E4949" s="2" t="s">
        <v>22</v>
      </c>
      <c r="F4949" s="2">
        <v>26.0</v>
      </c>
      <c r="G4949" s="2" t="s">
        <v>38</v>
      </c>
      <c r="H4949" s="2" t="s">
        <v>34</v>
      </c>
      <c r="I4949" s="2" t="s">
        <v>25</v>
      </c>
      <c r="J4949" s="2" t="str">
        <f t="array" ref="J4949">XLOOKUP('Transaction Data'!$G4949,Product_Code,Biscuit_Brand)</f>
        <v>Ginger Snaps</v>
      </c>
      <c r="K4949" s="2">
        <f t="array" ref="K4949">XLOOKUP('Transaction Data'!$G4949,Product_Code,Cost)</f>
        <v>14</v>
      </c>
      <c r="L4949" s="2">
        <f t="array" ref="L4949">XLOOKUP('Transaction Data'!$G4949,Product_Code,Unit_Price)</f>
        <v>28</v>
      </c>
      <c r="M4949" s="3">
        <f>'Transaction Data'!$F4949*'Transaction Data'!$K4949</f>
        <v>364</v>
      </c>
      <c r="N4949" s="3">
        <f>'Transaction Data'!$F4949*'Transaction Data'!$L4949</f>
        <v>728</v>
      </c>
      <c r="O4949" s="3">
        <f>'Transaction Data'!$N4949-'Transaction Data'!$M4949</f>
        <v>364</v>
      </c>
      <c r="P4949" s="2">
        <f>DATEDIF('Transaction Data'!$D4949,'Transaction Data'!$A4949,"y")</f>
        <v>44</v>
      </c>
      <c r="Q4949" s="2" t="str">
        <f>FLOOR('Transaction Data'!$P4949,15)&amp;"-"&amp;FLOOR('Transaction Data'!$P4949,15)+14</f>
        <v>30-44</v>
      </c>
      <c r="R4949" s="2" t="str">
        <f>IF('Transaction Data'!$L4949&lt;=10,"Less Expensive","Expensive")</f>
        <v>Expensive</v>
      </c>
      <c r="S4949" s="4">
        <f>WEEKDAY('Transaction Data'!$A4949)</f>
        <v>7</v>
      </c>
      <c r="T4949" s="2" t="str">
        <f>IF(WEEKDAY('Transaction Data'!$A4949,2)&lt;6,"Weekday","Weekend")</f>
        <v>Weekend</v>
      </c>
    </row>
    <row r="4950" ht="15.75" customHeight="1">
      <c r="A4950" s="1">
        <v>45373.0</v>
      </c>
      <c r="B4950" s="2" t="s">
        <v>4655</v>
      </c>
      <c r="C4950" s="2" t="s">
        <v>41</v>
      </c>
      <c r="D4950" s="1">
        <v>25190.0</v>
      </c>
      <c r="E4950" s="2" t="s">
        <v>27</v>
      </c>
      <c r="F4950" s="2">
        <v>112.0</v>
      </c>
      <c r="G4950" s="2" t="s">
        <v>57</v>
      </c>
      <c r="H4950" s="2" t="s">
        <v>24</v>
      </c>
      <c r="I4950" s="2" t="s">
        <v>25</v>
      </c>
      <c r="J4950" s="2" t="str">
        <f t="array" ref="J4950">XLOOKUP('Transaction Data'!$G4950,Product_Code,Biscuit_Brand)</f>
        <v>Oatmeal Cookies</v>
      </c>
      <c r="K4950" s="2">
        <f t="array" ref="K4950">XLOOKUP('Transaction Data'!$G4950,Product_Code,Cost)</f>
        <v>19</v>
      </c>
      <c r="L4950" s="2">
        <f t="array" ref="L4950">XLOOKUP('Transaction Data'!$G4950,Product_Code,Unit_Price)</f>
        <v>23</v>
      </c>
      <c r="M4950" s="3">
        <f>'Transaction Data'!$F4950*'Transaction Data'!$K4950</f>
        <v>2128</v>
      </c>
      <c r="N4950" s="3">
        <f>'Transaction Data'!$F4950*'Transaction Data'!$L4950</f>
        <v>2576</v>
      </c>
      <c r="O4950" s="3">
        <f>'Transaction Data'!$N4950-'Transaction Data'!$M4950</f>
        <v>448</v>
      </c>
      <c r="P4950" s="2">
        <f>DATEDIF('Transaction Data'!$D4950,'Transaction Data'!$A4950,"y")</f>
        <v>55</v>
      </c>
      <c r="Q4950" s="2" t="str">
        <f>FLOOR('Transaction Data'!$P4950,15)&amp;"-"&amp;FLOOR('Transaction Data'!$P4950,15)+14</f>
        <v>45-59</v>
      </c>
      <c r="R4950" s="2" t="str">
        <f>IF('Transaction Data'!$L4950&lt;=10,"Less Expensive","Expensive")</f>
        <v>Expensive</v>
      </c>
      <c r="S4950" s="4">
        <f>WEEKDAY('Transaction Data'!$A4950)</f>
        <v>6</v>
      </c>
      <c r="T4950" s="2" t="str">
        <f>IF(WEEKDAY('Transaction Data'!$A4950,2)&lt;6,"Weekday","Weekend")</f>
        <v>Weekday</v>
      </c>
    </row>
    <row r="4951" ht="15.75" customHeight="1">
      <c r="A4951" s="1">
        <v>45407.0</v>
      </c>
      <c r="B4951" s="2" t="s">
        <v>3917</v>
      </c>
      <c r="C4951" s="2" t="s">
        <v>72</v>
      </c>
      <c r="D4951" s="1">
        <v>21761.0</v>
      </c>
      <c r="E4951" s="2" t="s">
        <v>63</v>
      </c>
      <c r="F4951" s="2">
        <v>134.0</v>
      </c>
      <c r="G4951" s="2" t="s">
        <v>57</v>
      </c>
      <c r="H4951" s="2" t="s">
        <v>29</v>
      </c>
      <c r="I4951" s="2" t="s">
        <v>25</v>
      </c>
      <c r="J4951" s="2" t="str">
        <f t="array" ref="J4951">XLOOKUP('Transaction Data'!$G4951,Product_Code,Biscuit_Brand)</f>
        <v>Oatmeal Cookies</v>
      </c>
      <c r="K4951" s="2">
        <f t="array" ref="K4951">XLOOKUP('Transaction Data'!$G4951,Product_Code,Cost)</f>
        <v>19</v>
      </c>
      <c r="L4951" s="2">
        <f t="array" ref="L4951">XLOOKUP('Transaction Data'!$G4951,Product_Code,Unit_Price)</f>
        <v>23</v>
      </c>
      <c r="M4951" s="3">
        <f>'Transaction Data'!$F4951*'Transaction Data'!$K4951</f>
        <v>2546</v>
      </c>
      <c r="N4951" s="3">
        <f>'Transaction Data'!$F4951*'Transaction Data'!$L4951</f>
        <v>3082</v>
      </c>
      <c r="O4951" s="3">
        <f>'Transaction Data'!$N4951-'Transaction Data'!$M4951</f>
        <v>536</v>
      </c>
      <c r="P4951" s="2">
        <f>DATEDIF('Transaction Data'!$D4951,'Transaction Data'!$A4951,"y")</f>
        <v>64</v>
      </c>
      <c r="Q4951" s="2" t="str">
        <f>FLOOR('Transaction Data'!$P4951,15)&amp;"-"&amp;FLOOR('Transaction Data'!$P4951,15)+14</f>
        <v>60-74</v>
      </c>
      <c r="R4951" s="2" t="str">
        <f>IF('Transaction Data'!$L4951&lt;=10,"Less Expensive","Expensive")</f>
        <v>Expensive</v>
      </c>
      <c r="S4951" s="4">
        <f>WEEKDAY('Transaction Data'!$A4951)</f>
        <v>5</v>
      </c>
      <c r="T4951" s="2" t="str">
        <f>IF(WEEKDAY('Transaction Data'!$A4951,2)&lt;6,"Weekday","Weekend")</f>
        <v>Weekday</v>
      </c>
    </row>
    <row r="4952" ht="15.75" customHeight="1">
      <c r="A4952" s="1">
        <v>45435.0</v>
      </c>
      <c r="B4952" s="2" t="s">
        <v>4656</v>
      </c>
      <c r="C4952" s="2" t="s">
        <v>51</v>
      </c>
      <c r="D4952" s="1">
        <v>19284.0</v>
      </c>
      <c r="E4952" s="2" t="s">
        <v>27</v>
      </c>
      <c r="F4952" s="2">
        <v>250.0</v>
      </c>
      <c r="G4952" s="2" t="s">
        <v>33</v>
      </c>
      <c r="H4952" s="2" t="s">
        <v>34</v>
      </c>
      <c r="I4952" s="2" t="s">
        <v>25</v>
      </c>
      <c r="J4952" s="2" t="str">
        <f t="array" ref="J4952">XLOOKUP('Transaction Data'!$G4952,Product_Code,Biscuit_Brand)</f>
        <v>Caramel Biscuits</v>
      </c>
      <c r="K4952" s="2">
        <f t="array" ref="K4952">XLOOKUP('Transaction Data'!$G4952,Product_Code,Cost)</f>
        <v>18</v>
      </c>
      <c r="L4952" s="2">
        <f t="array" ref="L4952">XLOOKUP('Transaction Data'!$G4952,Product_Code,Unit_Price)</f>
        <v>22</v>
      </c>
      <c r="M4952" s="3">
        <f>'Transaction Data'!$F4952*'Transaction Data'!$K4952</f>
        <v>4500</v>
      </c>
      <c r="N4952" s="3">
        <f>'Transaction Data'!$F4952*'Transaction Data'!$L4952</f>
        <v>5500</v>
      </c>
      <c r="O4952" s="3">
        <f>'Transaction Data'!$N4952-'Transaction Data'!$M4952</f>
        <v>1000</v>
      </c>
      <c r="P4952" s="2">
        <f>DATEDIF('Transaction Data'!$D4952,'Transaction Data'!$A4952,"y")</f>
        <v>71</v>
      </c>
      <c r="Q4952" s="2" t="str">
        <f>FLOOR('Transaction Data'!$P4952,15)&amp;"-"&amp;FLOOR('Transaction Data'!$P4952,15)+14</f>
        <v>60-74</v>
      </c>
      <c r="R4952" s="2" t="str">
        <f>IF('Transaction Data'!$L4952&lt;=10,"Less Expensive","Expensive")</f>
        <v>Expensive</v>
      </c>
      <c r="S4952" s="4">
        <f>WEEKDAY('Transaction Data'!$A4952)</f>
        <v>5</v>
      </c>
      <c r="T4952" s="2" t="str">
        <f>IF(WEEKDAY('Transaction Data'!$A4952,2)&lt;6,"Weekday","Weekend")</f>
        <v>Weekday</v>
      </c>
    </row>
    <row r="4953" ht="15.75" customHeight="1">
      <c r="A4953" s="1">
        <v>45435.0</v>
      </c>
      <c r="B4953" s="2" t="s">
        <v>4657</v>
      </c>
      <c r="C4953" s="2" t="s">
        <v>47</v>
      </c>
      <c r="D4953" s="1">
        <v>27119.0</v>
      </c>
      <c r="E4953" s="2" t="s">
        <v>27</v>
      </c>
      <c r="F4953" s="2">
        <v>313.0</v>
      </c>
      <c r="G4953" s="2" t="s">
        <v>48</v>
      </c>
      <c r="H4953" s="2" t="s">
        <v>24</v>
      </c>
      <c r="I4953" s="2" t="s">
        <v>25</v>
      </c>
      <c r="J4953" s="2" t="str">
        <f t="array" ref="J4953">XLOOKUP('Transaction Data'!$G4953,Product_Code,Biscuit_Brand)</f>
        <v>Lemon Crisps</v>
      </c>
      <c r="K4953" s="2">
        <f t="array" ref="K4953">XLOOKUP('Transaction Data'!$G4953,Product_Code,Cost)</f>
        <v>7</v>
      </c>
      <c r="L4953" s="2">
        <f t="array" ref="L4953">XLOOKUP('Transaction Data'!$G4953,Product_Code,Unit_Price)</f>
        <v>9</v>
      </c>
      <c r="M4953" s="3">
        <f>'Transaction Data'!$F4953*'Transaction Data'!$K4953</f>
        <v>2191</v>
      </c>
      <c r="N4953" s="3">
        <f>'Transaction Data'!$F4953*'Transaction Data'!$L4953</f>
        <v>2817</v>
      </c>
      <c r="O4953" s="3">
        <f>'Transaction Data'!$N4953-'Transaction Data'!$M4953</f>
        <v>626</v>
      </c>
      <c r="P4953" s="2">
        <f>DATEDIF('Transaction Data'!$D4953,'Transaction Data'!$A4953,"y")</f>
        <v>50</v>
      </c>
      <c r="Q4953" s="2" t="str">
        <f>FLOOR('Transaction Data'!$P4953,15)&amp;"-"&amp;FLOOR('Transaction Data'!$P4953,15)+14</f>
        <v>45-59</v>
      </c>
      <c r="R4953" s="2" t="str">
        <f>IF('Transaction Data'!$L4953&lt;=10,"Less Expensive","Expensive")</f>
        <v>Less Expensive</v>
      </c>
      <c r="S4953" s="4">
        <f>WEEKDAY('Transaction Data'!$A4953)</f>
        <v>5</v>
      </c>
      <c r="T4953" s="2" t="str">
        <f>IF(WEEKDAY('Transaction Data'!$A4953,2)&lt;6,"Weekday","Weekend")</f>
        <v>Weekday</v>
      </c>
    </row>
    <row r="4954" ht="15.75" customHeight="1">
      <c r="A4954" s="1">
        <v>45403.0</v>
      </c>
      <c r="B4954" s="2" t="s">
        <v>2002</v>
      </c>
      <c r="C4954" s="2" t="s">
        <v>32</v>
      </c>
      <c r="D4954" s="1">
        <v>34650.0</v>
      </c>
      <c r="E4954" s="2" t="s">
        <v>63</v>
      </c>
      <c r="F4954" s="2">
        <v>150.0</v>
      </c>
      <c r="G4954" s="2" t="s">
        <v>61</v>
      </c>
      <c r="H4954" s="2" t="s">
        <v>29</v>
      </c>
      <c r="I4954" s="2" t="s">
        <v>25</v>
      </c>
      <c r="J4954" s="2" t="str">
        <f t="array" ref="J4954">XLOOKUP('Transaction Data'!$G4954,Product_Code,Biscuit_Brand)</f>
        <v>Choco Delight</v>
      </c>
      <c r="K4954" s="2">
        <f t="array" ref="K4954">XLOOKUP('Transaction Data'!$G4954,Product_Code,Cost)</f>
        <v>3</v>
      </c>
      <c r="L4954" s="2">
        <f t="array" ref="L4954">XLOOKUP('Transaction Data'!$G4954,Product_Code,Unit_Price)</f>
        <v>5</v>
      </c>
      <c r="M4954" s="3">
        <f>'Transaction Data'!$F4954*'Transaction Data'!$K4954</f>
        <v>450</v>
      </c>
      <c r="N4954" s="3">
        <f>'Transaction Data'!$F4954*'Transaction Data'!$L4954</f>
        <v>750</v>
      </c>
      <c r="O4954" s="3">
        <f>'Transaction Data'!$N4954-'Transaction Data'!$M4954</f>
        <v>300</v>
      </c>
      <c r="P4954" s="2">
        <f>DATEDIF('Transaction Data'!$D4954,'Transaction Data'!$A4954,"y")</f>
        <v>29</v>
      </c>
      <c r="Q4954" s="2" t="str">
        <f>FLOOR('Transaction Data'!$P4954,15)&amp;"-"&amp;FLOOR('Transaction Data'!$P4954,15)+14</f>
        <v>15-29</v>
      </c>
      <c r="R4954" s="2" t="str">
        <f>IF('Transaction Data'!$L4954&lt;=10,"Less Expensive","Expensive")</f>
        <v>Less Expensive</v>
      </c>
      <c r="S4954" s="4">
        <f>WEEKDAY('Transaction Data'!$A4954)</f>
        <v>1</v>
      </c>
      <c r="T4954" s="2" t="str">
        <f>IF(WEEKDAY('Transaction Data'!$A4954,2)&lt;6,"Weekday","Weekend")</f>
        <v>Weekend</v>
      </c>
    </row>
    <row r="4955" ht="15.75" customHeight="1">
      <c r="A4955" s="1">
        <v>45334.0</v>
      </c>
      <c r="B4955" s="2" t="s">
        <v>4658</v>
      </c>
      <c r="C4955" s="2" t="s">
        <v>72</v>
      </c>
      <c r="D4955" s="1">
        <v>34497.0</v>
      </c>
      <c r="E4955" s="2" t="s">
        <v>63</v>
      </c>
      <c r="F4955" s="2">
        <v>422.0</v>
      </c>
      <c r="G4955" s="2" t="s">
        <v>55</v>
      </c>
      <c r="H4955" s="2" t="s">
        <v>34</v>
      </c>
      <c r="I4955" s="2" t="s">
        <v>25</v>
      </c>
      <c r="J4955" s="2" t="str">
        <f t="array" ref="J4955">XLOOKUP('Transaction Data'!$G4955,Product_Code,Biscuit_Brand)</f>
        <v>Vanilla Wafers</v>
      </c>
      <c r="K4955" s="2">
        <f t="array" ref="K4955">XLOOKUP('Transaction Data'!$G4955,Product_Code,Cost)</f>
        <v>18</v>
      </c>
      <c r="L4955" s="2">
        <f t="array" ref="L4955">XLOOKUP('Transaction Data'!$G4955,Product_Code,Unit_Price)</f>
        <v>36</v>
      </c>
      <c r="M4955" s="3">
        <f>'Transaction Data'!$F4955*'Transaction Data'!$K4955</f>
        <v>7596</v>
      </c>
      <c r="N4955" s="3">
        <f>'Transaction Data'!$F4955*'Transaction Data'!$L4955</f>
        <v>15192</v>
      </c>
      <c r="O4955" s="3">
        <f>'Transaction Data'!$N4955-'Transaction Data'!$M4955</f>
        <v>7596</v>
      </c>
      <c r="P4955" s="2">
        <f>DATEDIF('Transaction Data'!$D4955,'Transaction Data'!$A4955,"y")</f>
        <v>29</v>
      </c>
      <c r="Q4955" s="2" t="str">
        <f>FLOOR('Transaction Data'!$P4955,15)&amp;"-"&amp;FLOOR('Transaction Data'!$P4955,15)+14</f>
        <v>15-29</v>
      </c>
      <c r="R4955" s="2" t="str">
        <f>IF('Transaction Data'!$L4955&lt;=10,"Less Expensive","Expensive")</f>
        <v>Expensive</v>
      </c>
      <c r="S4955" s="4">
        <f>WEEKDAY('Transaction Data'!$A4955)</f>
        <v>2</v>
      </c>
      <c r="T4955" s="2" t="str">
        <f>IF(WEEKDAY('Transaction Data'!$A4955,2)&lt;6,"Weekday","Weekend")</f>
        <v>Weekday</v>
      </c>
    </row>
    <row r="4956" ht="15.75" customHeight="1">
      <c r="A4956" s="1">
        <v>45403.0</v>
      </c>
      <c r="B4956" s="2" t="s">
        <v>4659</v>
      </c>
      <c r="C4956" s="2" t="s">
        <v>41</v>
      </c>
      <c r="D4956" s="1">
        <v>32680.0</v>
      </c>
      <c r="E4956" s="2" t="s">
        <v>37</v>
      </c>
      <c r="F4956" s="2">
        <v>368.0</v>
      </c>
      <c r="G4956" s="2" t="s">
        <v>61</v>
      </c>
      <c r="H4956" s="2" t="s">
        <v>24</v>
      </c>
      <c r="I4956" s="2" t="s">
        <v>25</v>
      </c>
      <c r="J4956" s="2" t="str">
        <f t="array" ref="J4956">XLOOKUP('Transaction Data'!$G4956,Product_Code,Biscuit_Brand)</f>
        <v>Choco Delight</v>
      </c>
      <c r="K4956" s="2">
        <f t="array" ref="K4956">XLOOKUP('Transaction Data'!$G4956,Product_Code,Cost)</f>
        <v>3</v>
      </c>
      <c r="L4956" s="2">
        <f t="array" ref="L4956">XLOOKUP('Transaction Data'!$G4956,Product_Code,Unit_Price)</f>
        <v>5</v>
      </c>
      <c r="M4956" s="3">
        <f>'Transaction Data'!$F4956*'Transaction Data'!$K4956</f>
        <v>1104</v>
      </c>
      <c r="N4956" s="3">
        <f>'Transaction Data'!$F4956*'Transaction Data'!$L4956</f>
        <v>1840</v>
      </c>
      <c r="O4956" s="3">
        <f>'Transaction Data'!$N4956-'Transaction Data'!$M4956</f>
        <v>736</v>
      </c>
      <c r="P4956" s="2">
        <f>DATEDIF('Transaction Data'!$D4956,'Transaction Data'!$A4956,"y")</f>
        <v>34</v>
      </c>
      <c r="Q4956" s="2" t="str">
        <f>FLOOR('Transaction Data'!$P4956,15)&amp;"-"&amp;FLOOR('Transaction Data'!$P4956,15)+14</f>
        <v>30-44</v>
      </c>
      <c r="R4956" s="2" t="str">
        <f>IF('Transaction Data'!$L4956&lt;=10,"Less Expensive","Expensive")</f>
        <v>Less Expensive</v>
      </c>
      <c r="S4956" s="4">
        <f>WEEKDAY('Transaction Data'!$A4956)</f>
        <v>1</v>
      </c>
      <c r="T4956" s="2" t="str">
        <f>IF(WEEKDAY('Transaction Data'!$A4956,2)&lt;6,"Weekday","Weekend")</f>
        <v>Weekend</v>
      </c>
    </row>
    <row r="4957" ht="15.75" customHeight="1">
      <c r="A4957" s="1">
        <v>45450.0</v>
      </c>
      <c r="B4957" s="2" t="s">
        <v>1738</v>
      </c>
      <c r="C4957" s="2" t="s">
        <v>69</v>
      </c>
      <c r="D4957" s="1">
        <v>24005.0</v>
      </c>
      <c r="E4957" s="2" t="s">
        <v>22</v>
      </c>
      <c r="F4957" s="2">
        <v>464.0</v>
      </c>
      <c r="G4957" s="2" t="s">
        <v>44</v>
      </c>
      <c r="H4957" s="2" t="s">
        <v>29</v>
      </c>
      <c r="I4957" s="2" t="s">
        <v>25</v>
      </c>
      <c r="J4957" s="2" t="str">
        <f t="array" ref="J4957">XLOOKUP('Transaction Data'!$G4957,Product_Code,Biscuit_Brand)</f>
        <v>Butter Crunch</v>
      </c>
      <c r="K4957" s="2">
        <f t="array" ref="K4957">XLOOKUP('Transaction Data'!$G4957,Product_Code,Cost)</f>
        <v>10</v>
      </c>
      <c r="L4957" s="2">
        <f t="array" ref="L4957">XLOOKUP('Transaction Data'!$G4957,Product_Code,Unit_Price)</f>
        <v>11</v>
      </c>
      <c r="M4957" s="3">
        <f>'Transaction Data'!$F4957*'Transaction Data'!$K4957</f>
        <v>4640</v>
      </c>
      <c r="N4957" s="3">
        <f>'Transaction Data'!$F4957*'Transaction Data'!$L4957</f>
        <v>5104</v>
      </c>
      <c r="O4957" s="3">
        <f>'Transaction Data'!$N4957-'Transaction Data'!$M4957</f>
        <v>464</v>
      </c>
      <c r="P4957" s="2">
        <f>DATEDIF('Transaction Data'!$D4957,'Transaction Data'!$A4957,"y")</f>
        <v>58</v>
      </c>
      <c r="Q4957" s="2" t="str">
        <f>FLOOR('Transaction Data'!$P4957,15)&amp;"-"&amp;FLOOR('Transaction Data'!$P4957,15)+14</f>
        <v>45-59</v>
      </c>
      <c r="R4957" s="2" t="str">
        <f>IF('Transaction Data'!$L4957&lt;=10,"Less Expensive","Expensive")</f>
        <v>Expensive</v>
      </c>
      <c r="S4957" s="4">
        <f>WEEKDAY('Transaction Data'!$A4957)</f>
        <v>6</v>
      </c>
      <c r="T4957" s="2" t="str">
        <f>IF(WEEKDAY('Transaction Data'!$A4957,2)&lt;6,"Weekday","Weekend")</f>
        <v>Weekday</v>
      </c>
    </row>
    <row r="4958" ht="15.75" customHeight="1">
      <c r="A4958" s="1">
        <v>45314.0</v>
      </c>
      <c r="B4958" s="2" t="s">
        <v>4660</v>
      </c>
      <c r="C4958" s="2" t="s">
        <v>41</v>
      </c>
      <c r="D4958" s="1">
        <v>30909.0</v>
      </c>
      <c r="E4958" s="2" t="s">
        <v>22</v>
      </c>
      <c r="F4958" s="2">
        <v>21.0</v>
      </c>
      <c r="G4958" s="2" t="s">
        <v>61</v>
      </c>
      <c r="H4958" s="2" t="s">
        <v>34</v>
      </c>
      <c r="I4958" s="2" t="s">
        <v>25</v>
      </c>
      <c r="J4958" s="2" t="str">
        <f t="array" ref="J4958">XLOOKUP('Transaction Data'!$G4958,Product_Code,Biscuit_Brand)</f>
        <v>Choco Delight</v>
      </c>
      <c r="K4958" s="2">
        <f t="array" ref="K4958">XLOOKUP('Transaction Data'!$G4958,Product_Code,Cost)</f>
        <v>3</v>
      </c>
      <c r="L4958" s="2">
        <f t="array" ref="L4958">XLOOKUP('Transaction Data'!$G4958,Product_Code,Unit_Price)</f>
        <v>5</v>
      </c>
      <c r="M4958" s="3">
        <f>'Transaction Data'!$F4958*'Transaction Data'!$K4958</f>
        <v>63</v>
      </c>
      <c r="N4958" s="3">
        <f>'Transaction Data'!$F4958*'Transaction Data'!$L4958</f>
        <v>105</v>
      </c>
      <c r="O4958" s="3">
        <f>'Transaction Data'!$N4958-'Transaction Data'!$M4958</f>
        <v>42</v>
      </c>
      <c r="P4958" s="2">
        <f>DATEDIF('Transaction Data'!$D4958,'Transaction Data'!$A4958,"y")</f>
        <v>39</v>
      </c>
      <c r="Q4958" s="2" t="str">
        <f>FLOOR('Transaction Data'!$P4958,15)&amp;"-"&amp;FLOOR('Transaction Data'!$P4958,15)+14</f>
        <v>30-44</v>
      </c>
      <c r="R4958" s="2" t="str">
        <f>IF('Transaction Data'!$L4958&lt;=10,"Less Expensive","Expensive")</f>
        <v>Less Expensive</v>
      </c>
      <c r="S4958" s="4">
        <f>WEEKDAY('Transaction Data'!$A4958)</f>
        <v>3</v>
      </c>
      <c r="T4958" s="2" t="str">
        <f>IF(WEEKDAY('Transaction Data'!$A4958,2)&lt;6,"Weekday","Weekend")</f>
        <v>Weekday</v>
      </c>
    </row>
    <row r="4959" ht="15.75" customHeight="1">
      <c r="A4959" s="1">
        <v>45294.0</v>
      </c>
      <c r="B4959" s="2" t="s">
        <v>4661</v>
      </c>
      <c r="C4959" s="2" t="s">
        <v>69</v>
      </c>
      <c r="D4959" s="1">
        <v>17045.0</v>
      </c>
      <c r="E4959" s="2" t="s">
        <v>37</v>
      </c>
      <c r="F4959" s="2">
        <v>89.0</v>
      </c>
      <c r="G4959" s="2" t="s">
        <v>57</v>
      </c>
      <c r="H4959" s="2" t="s">
        <v>24</v>
      </c>
      <c r="I4959" s="2" t="s">
        <v>25</v>
      </c>
      <c r="J4959" s="2" t="str">
        <f t="array" ref="J4959">XLOOKUP('Transaction Data'!$G4959,Product_Code,Biscuit_Brand)</f>
        <v>Oatmeal Cookies</v>
      </c>
      <c r="K4959" s="2">
        <f t="array" ref="K4959">XLOOKUP('Transaction Data'!$G4959,Product_Code,Cost)</f>
        <v>19</v>
      </c>
      <c r="L4959" s="2">
        <f t="array" ref="L4959">XLOOKUP('Transaction Data'!$G4959,Product_Code,Unit_Price)</f>
        <v>23</v>
      </c>
      <c r="M4959" s="3">
        <f>'Transaction Data'!$F4959*'Transaction Data'!$K4959</f>
        <v>1691</v>
      </c>
      <c r="N4959" s="3">
        <f>'Transaction Data'!$F4959*'Transaction Data'!$L4959</f>
        <v>2047</v>
      </c>
      <c r="O4959" s="3">
        <f>'Transaction Data'!$N4959-'Transaction Data'!$M4959</f>
        <v>356</v>
      </c>
      <c r="P4959" s="2">
        <f>DATEDIF('Transaction Data'!$D4959,'Transaction Data'!$A4959,"y")</f>
        <v>77</v>
      </c>
      <c r="Q4959" s="2" t="str">
        <f>FLOOR('Transaction Data'!$P4959,15)&amp;"-"&amp;FLOOR('Transaction Data'!$P4959,15)+14</f>
        <v>75-89</v>
      </c>
      <c r="R4959" s="2" t="str">
        <f>IF('Transaction Data'!$L4959&lt;=10,"Less Expensive","Expensive")</f>
        <v>Expensive</v>
      </c>
      <c r="S4959" s="4">
        <f>WEEKDAY('Transaction Data'!$A4959)</f>
        <v>4</v>
      </c>
      <c r="T4959" s="2" t="str">
        <f>IF(WEEKDAY('Transaction Data'!$A4959,2)&lt;6,"Weekday","Weekend")</f>
        <v>Weekday</v>
      </c>
    </row>
    <row r="4960" ht="15.75" customHeight="1">
      <c r="A4960" s="1">
        <v>45426.0</v>
      </c>
      <c r="B4960" s="2" t="s">
        <v>4662</v>
      </c>
      <c r="C4960" s="2" t="s">
        <v>65</v>
      </c>
      <c r="D4960" s="1">
        <v>16925.0</v>
      </c>
      <c r="E4960" s="2" t="s">
        <v>27</v>
      </c>
      <c r="F4960" s="2">
        <v>97.0</v>
      </c>
      <c r="G4960" s="2" t="s">
        <v>48</v>
      </c>
      <c r="H4960" s="2" t="s">
        <v>29</v>
      </c>
      <c r="I4960" s="2" t="s">
        <v>30</v>
      </c>
      <c r="J4960" s="2" t="str">
        <f t="array" ref="J4960">XLOOKUP('Transaction Data'!$G4960,Product_Code,Biscuit_Brand)</f>
        <v>Lemon Crisps</v>
      </c>
      <c r="K4960" s="2">
        <f t="array" ref="K4960">XLOOKUP('Transaction Data'!$G4960,Product_Code,Cost)</f>
        <v>7</v>
      </c>
      <c r="L4960" s="2">
        <f t="array" ref="L4960">XLOOKUP('Transaction Data'!$G4960,Product_Code,Unit_Price)</f>
        <v>9</v>
      </c>
      <c r="M4960" s="3">
        <f>'Transaction Data'!$F4960*'Transaction Data'!$K4960</f>
        <v>679</v>
      </c>
      <c r="N4960" s="3">
        <f>'Transaction Data'!$F4960*'Transaction Data'!$L4960</f>
        <v>873</v>
      </c>
      <c r="O4960" s="3">
        <f>'Transaction Data'!$N4960-'Transaction Data'!$M4960</f>
        <v>194</v>
      </c>
      <c r="P4960" s="2">
        <f>DATEDIF('Transaction Data'!$D4960,'Transaction Data'!$A4960,"y")</f>
        <v>78</v>
      </c>
      <c r="Q4960" s="2" t="str">
        <f>FLOOR('Transaction Data'!$P4960,15)&amp;"-"&amp;FLOOR('Transaction Data'!$P4960,15)+14</f>
        <v>75-89</v>
      </c>
      <c r="R4960" s="2" t="str">
        <f>IF('Transaction Data'!$L4960&lt;=10,"Less Expensive","Expensive")</f>
        <v>Less Expensive</v>
      </c>
      <c r="S4960" s="4">
        <f>WEEKDAY('Transaction Data'!$A4960)</f>
        <v>3</v>
      </c>
      <c r="T4960" s="2" t="str">
        <f>IF(WEEKDAY('Transaction Data'!$A4960,2)&lt;6,"Weekday","Weekend")</f>
        <v>Weekday</v>
      </c>
    </row>
    <row r="4961" ht="15.75" customHeight="1">
      <c r="A4961" s="1">
        <v>45392.0</v>
      </c>
      <c r="B4961" s="2" t="s">
        <v>4663</v>
      </c>
      <c r="C4961" s="2" t="s">
        <v>69</v>
      </c>
      <c r="D4961" s="1">
        <v>26639.0</v>
      </c>
      <c r="E4961" s="2" t="s">
        <v>27</v>
      </c>
      <c r="F4961" s="2">
        <v>186.0</v>
      </c>
      <c r="G4961" s="2" t="s">
        <v>55</v>
      </c>
      <c r="H4961" s="2" t="s">
        <v>34</v>
      </c>
      <c r="I4961" s="2" t="s">
        <v>25</v>
      </c>
      <c r="J4961" s="2" t="str">
        <f t="array" ref="J4961">XLOOKUP('Transaction Data'!$G4961,Product_Code,Biscuit_Brand)</f>
        <v>Vanilla Wafers</v>
      </c>
      <c r="K4961" s="2">
        <f t="array" ref="K4961">XLOOKUP('Transaction Data'!$G4961,Product_Code,Cost)</f>
        <v>18</v>
      </c>
      <c r="L4961" s="2">
        <f t="array" ref="L4961">XLOOKUP('Transaction Data'!$G4961,Product_Code,Unit_Price)</f>
        <v>36</v>
      </c>
      <c r="M4961" s="3">
        <f>'Transaction Data'!$F4961*'Transaction Data'!$K4961</f>
        <v>3348</v>
      </c>
      <c r="N4961" s="3">
        <f>'Transaction Data'!$F4961*'Transaction Data'!$L4961</f>
        <v>6696</v>
      </c>
      <c r="O4961" s="3">
        <f>'Transaction Data'!$N4961-'Transaction Data'!$M4961</f>
        <v>3348</v>
      </c>
      <c r="P4961" s="2">
        <f>DATEDIF('Transaction Data'!$D4961,'Transaction Data'!$A4961,"y")</f>
        <v>51</v>
      </c>
      <c r="Q4961" s="2" t="str">
        <f>FLOOR('Transaction Data'!$P4961,15)&amp;"-"&amp;FLOOR('Transaction Data'!$P4961,15)+14</f>
        <v>45-59</v>
      </c>
      <c r="R4961" s="2" t="str">
        <f>IF('Transaction Data'!$L4961&lt;=10,"Less Expensive","Expensive")</f>
        <v>Expensive</v>
      </c>
      <c r="S4961" s="4">
        <f>WEEKDAY('Transaction Data'!$A4961)</f>
        <v>4</v>
      </c>
      <c r="T4961" s="2" t="str">
        <f>IF(WEEKDAY('Transaction Data'!$A4961,2)&lt;6,"Weekday","Weekend")</f>
        <v>Weekday</v>
      </c>
    </row>
    <row r="4962" ht="15.75" customHeight="1">
      <c r="A4962" s="1">
        <v>45368.0</v>
      </c>
      <c r="B4962" s="2" t="s">
        <v>4664</v>
      </c>
      <c r="C4962" s="2" t="s">
        <v>65</v>
      </c>
      <c r="D4962" s="1">
        <v>24325.0</v>
      </c>
      <c r="E4962" s="2" t="s">
        <v>37</v>
      </c>
      <c r="F4962" s="2">
        <v>155.0</v>
      </c>
      <c r="G4962" s="2" t="s">
        <v>44</v>
      </c>
      <c r="H4962" s="2" t="s">
        <v>24</v>
      </c>
      <c r="I4962" s="2" t="s">
        <v>25</v>
      </c>
      <c r="J4962" s="2" t="str">
        <f t="array" ref="J4962">XLOOKUP('Transaction Data'!$G4962,Product_Code,Biscuit_Brand)</f>
        <v>Butter Crunch</v>
      </c>
      <c r="K4962" s="2">
        <f t="array" ref="K4962">XLOOKUP('Transaction Data'!$G4962,Product_Code,Cost)</f>
        <v>10</v>
      </c>
      <c r="L4962" s="2">
        <f t="array" ref="L4962">XLOOKUP('Transaction Data'!$G4962,Product_Code,Unit_Price)</f>
        <v>11</v>
      </c>
      <c r="M4962" s="3">
        <f>'Transaction Data'!$F4962*'Transaction Data'!$K4962</f>
        <v>1550</v>
      </c>
      <c r="N4962" s="3">
        <f>'Transaction Data'!$F4962*'Transaction Data'!$L4962</f>
        <v>1705</v>
      </c>
      <c r="O4962" s="3">
        <f>'Transaction Data'!$N4962-'Transaction Data'!$M4962</f>
        <v>155</v>
      </c>
      <c r="P4962" s="2">
        <f>DATEDIF('Transaction Data'!$D4962,'Transaction Data'!$A4962,"y")</f>
        <v>57</v>
      </c>
      <c r="Q4962" s="2" t="str">
        <f>FLOOR('Transaction Data'!$P4962,15)&amp;"-"&amp;FLOOR('Transaction Data'!$P4962,15)+14</f>
        <v>45-59</v>
      </c>
      <c r="R4962" s="2" t="str">
        <f>IF('Transaction Data'!$L4962&lt;=10,"Less Expensive","Expensive")</f>
        <v>Expensive</v>
      </c>
      <c r="S4962" s="4">
        <f>WEEKDAY('Transaction Data'!$A4962)</f>
        <v>1</v>
      </c>
      <c r="T4962" s="2" t="str">
        <f>IF(WEEKDAY('Transaction Data'!$A4962,2)&lt;6,"Weekday","Weekend")</f>
        <v>Weekend</v>
      </c>
    </row>
    <row r="4963" ht="15.75" customHeight="1">
      <c r="A4963" s="1">
        <v>45500.0</v>
      </c>
      <c r="B4963" s="2" t="s">
        <v>4665</v>
      </c>
      <c r="C4963" s="2" t="s">
        <v>78</v>
      </c>
      <c r="D4963" s="1">
        <v>32961.0</v>
      </c>
      <c r="E4963" s="2" t="s">
        <v>22</v>
      </c>
      <c r="F4963" s="2">
        <v>458.0</v>
      </c>
      <c r="G4963" s="2" t="s">
        <v>38</v>
      </c>
      <c r="H4963" s="2" t="s">
        <v>29</v>
      </c>
      <c r="I4963" s="2" t="s">
        <v>25</v>
      </c>
      <c r="J4963" s="2" t="str">
        <f t="array" ref="J4963">XLOOKUP('Transaction Data'!$G4963,Product_Code,Biscuit_Brand)</f>
        <v>Ginger Snaps</v>
      </c>
      <c r="K4963" s="2">
        <f t="array" ref="K4963">XLOOKUP('Transaction Data'!$G4963,Product_Code,Cost)</f>
        <v>14</v>
      </c>
      <c r="L4963" s="2">
        <f t="array" ref="L4963">XLOOKUP('Transaction Data'!$G4963,Product_Code,Unit_Price)</f>
        <v>28</v>
      </c>
      <c r="M4963" s="3">
        <f>'Transaction Data'!$F4963*'Transaction Data'!$K4963</f>
        <v>6412</v>
      </c>
      <c r="N4963" s="3">
        <f>'Transaction Data'!$F4963*'Transaction Data'!$L4963</f>
        <v>12824</v>
      </c>
      <c r="O4963" s="3">
        <f>'Transaction Data'!$N4963-'Transaction Data'!$M4963</f>
        <v>6412</v>
      </c>
      <c r="P4963" s="2">
        <f>DATEDIF('Transaction Data'!$D4963,'Transaction Data'!$A4963,"y")</f>
        <v>34</v>
      </c>
      <c r="Q4963" s="2" t="str">
        <f>FLOOR('Transaction Data'!$P4963,15)&amp;"-"&amp;FLOOR('Transaction Data'!$P4963,15)+14</f>
        <v>30-44</v>
      </c>
      <c r="R4963" s="2" t="str">
        <f>IF('Transaction Data'!$L4963&lt;=10,"Less Expensive","Expensive")</f>
        <v>Expensive</v>
      </c>
      <c r="S4963" s="4">
        <f>WEEKDAY('Transaction Data'!$A4963)</f>
        <v>7</v>
      </c>
      <c r="T4963" s="2" t="str">
        <f>IF(WEEKDAY('Transaction Data'!$A4963,2)&lt;6,"Weekday","Weekend")</f>
        <v>Weekend</v>
      </c>
    </row>
    <row r="4964" ht="15.75" customHeight="1">
      <c r="A4964" s="1">
        <v>45356.0</v>
      </c>
      <c r="B4964" s="2" t="s">
        <v>4666</v>
      </c>
      <c r="C4964" s="2" t="s">
        <v>65</v>
      </c>
      <c r="D4964" s="1">
        <v>25019.0</v>
      </c>
      <c r="E4964" s="2" t="s">
        <v>37</v>
      </c>
      <c r="F4964" s="2">
        <v>81.0</v>
      </c>
      <c r="G4964" s="2" t="s">
        <v>38</v>
      </c>
      <c r="H4964" s="2" t="s">
        <v>34</v>
      </c>
      <c r="I4964" s="2" t="s">
        <v>25</v>
      </c>
      <c r="J4964" s="2" t="str">
        <f t="array" ref="J4964">XLOOKUP('Transaction Data'!$G4964,Product_Code,Biscuit_Brand)</f>
        <v>Ginger Snaps</v>
      </c>
      <c r="K4964" s="2">
        <f t="array" ref="K4964">XLOOKUP('Transaction Data'!$G4964,Product_Code,Cost)</f>
        <v>14</v>
      </c>
      <c r="L4964" s="2">
        <f t="array" ref="L4964">XLOOKUP('Transaction Data'!$G4964,Product_Code,Unit_Price)</f>
        <v>28</v>
      </c>
      <c r="M4964" s="3">
        <f>'Transaction Data'!$F4964*'Transaction Data'!$K4964</f>
        <v>1134</v>
      </c>
      <c r="N4964" s="3">
        <f>'Transaction Data'!$F4964*'Transaction Data'!$L4964</f>
        <v>2268</v>
      </c>
      <c r="O4964" s="3">
        <f>'Transaction Data'!$N4964-'Transaction Data'!$M4964</f>
        <v>1134</v>
      </c>
      <c r="P4964" s="2">
        <f>DATEDIF('Transaction Data'!$D4964,'Transaction Data'!$A4964,"y")</f>
        <v>55</v>
      </c>
      <c r="Q4964" s="2" t="str">
        <f>FLOOR('Transaction Data'!$P4964,15)&amp;"-"&amp;FLOOR('Transaction Data'!$P4964,15)+14</f>
        <v>45-59</v>
      </c>
      <c r="R4964" s="2" t="str">
        <f>IF('Transaction Data'!$L4964&lt;=10,"Less Expensive","Expensive")</f>
        <v>Expensive</v>
      </c>
      <c r="S4964" s="4">
        <f>WEEKDAY('Transaction Data'!$A4964)</f>
        <v>3</v>
      </c>
      <c r="T4964" s="2" t="str">
        <f>IF(WEEKDAY('Transaction Data'!$A4964,2)&lt;6,"Weekday","Weekend")</f>
        <v>Weekday</v>
      </c>
    </row>
    <row r="4965" ht="15.75" customHeight="1">
      <c r="A4965" s="1">
        <v>45297.0</v>
      </c>
      <c r="B4965" s="2" t="s">
        <v>2539</v>
      </c>
      <c r="C4965" s="2" t="s">
        <v>32</v>
      </c>
      <c r="D4965" s="1">
        <v>33643.0</v>
      </c>
      <c r="E4965" s="2" t="s">
        <v>37</v>
      </c>
      <c r="F4965" s="2">
        <v>288.0</v>
      </c>
      <c r="G4965" s="2" t="s">
        <v>55</v>
      </c>
      <c r="H4965" s="2" t="s">
        <v>24</v>
      </c>
      <c r="I4965" s="2" t="s">
        <v>25</v>
      </c>
      <c r="J4965" s="2" t="str">
        <f t="array" ref="J4965">XLOOKUP('Transaction Data'!$G4965,Product_Code,Biscuit_Brand)</f>
        <v>Vanilla Wafers</v>
      </c>
      <c r="K4965" s="2">
        <f t="array" ref="K4965">XLOOKUP('Transaction Data'!$G4965,Product_Code,Cost)</f>
        <v>18</v>
      </c>
      <c r="L4965" s="2">
        <f t="array" ref="L4965">XLOOKUP('Transaction Data'!$G4965,Product_Code,Unit_Price)</f>
        <v>36</v>
      </c>
      <c r="M4965" s="3">
        <f>'Transaction Data'!$F4965*'Transaction Data'!$K4965</f>
        <v>5184</v>
      </c>
      <c r="N4965" s="3">
        <f>'Transaction Data'!$F4965*'Transaction Data'!$L4965</f>
        <v>10368</v>
      </c>
      <c r="O4965" s="3">
        <f>'Transaction Data'!$N4965-'Transaction Data'!$M4965</f>
        <v>5184</v>
      </c>
      <c r="P4965" s="2">
        <f>DATEDIF('Transaction Data'!$D4965,'Transaction Data'!$A4965,"y")</f>
        <v>31</v>
      </c>
      <c r="Q4965" s="2" t="str">
        <f>FLOOR('Transaction Data'!$P4965,15)&amp;"-"&amp;FLOOR('Transaction Data'!$P4965,15)+14</f>
        <v>30-44</v>
      </c>
      <c r="R4965" s="2" t="str">
        <f>IF('Transaction Data'!$L4965&lt;=10,"Less Expensive","Expensive")</f>
        <v>Expensive</v>
      </c>
      <c r="S4965" s="4">
        <f>WEEKDAY('Transaction Data'!$A4965)</f>
        <v>7</v>
      </c>
      <c r="T4965" s="2" t="str">
        <f>IF(WEEKDAY('Transaction Data'!$A4965,2)&lt;6,"Weekday","Weekend")</f>
        <v>Weekend</v>
      </c>
    </row>
    <row r="4966" ht="15.75" customHeight="1">
      <c r="A4966" s="1">
        <v>45317.0</v>
      </c>
      <c r="B4966" s="2" t="s">
        <v>4667</v>
      </c>
      <c r="C4966" s="2" t="s">
        <v>72</v>
      </c>
      <c r="D4966" s="1">
        <v>24413.0</v>
      </c>
      <c r="E4966" s="2" t="s">
        <v>37</v>
      </c>
      <c r="F4966" s="2">
        <v>350.0</v>
      </c>
      <c r="G4966" s="2" t="s">
        <v>23</v>
      </c>
      <c r="H4966" s="2" t="s">
        <v>29</v>
      </c>
      <c r="I4966" s="2" t="s">
        <v>25</v>
      </c>
      <c r="J4966" s="2" t="str">
        <f t="array" ref="J4966">XLOOKUP('Transaction Data'!$G4966,Product_Code,Biscuit_Brand)</f>
        <v>Cinnamon Swirls</v>
      </c>
      <c r="K4966" s="2">
        <f t="array" ref="K4966">XLOOKUP('Transaction Data'!$G4966,Product_Code,Cost)</f>
        <v>10</v>
      </c>
      <c r="L4966" s="2">
        <f t="array" ref="L4966">XLOOKUP('Transaction Data'!$G4966,Product_Code,Unit_Price)</f>
        <v>14</v>
      </c>
      <c r="M4966" s="3">
        <f>'Transaction Data'!$F4966*'Transaction Data'!$K4966</f>
        <v>3500</v>
      </c>
      <c r="N4966" s="3">
        <f>'Transaction Data'!$F4966*'Transaction Data'!$L4966</f>
        <v>4900</v>
      </c>
      <c r="O4966" s="3">
        <f>'Transaction Data'!$N4966-'Transaction Data'!$M4966</f>
        <v>1400</v>
      </c>
      <c r="P4966" s="2">
        <f>DATEDIF('Transaction Data'!$D4966,'Transaction Data'!$A4966,"y")</f>
        <v>57</v>
      </c>
      <c r="Q4966" s="2" t="str">
        <f>FLOOR('Transaction Data'!$P4966,15)&amp;"-"&amp;FLOOR('Transaction Data'!$P4966,15)+14</f>
        <v>45-59</v>
      </c>
      <c r="R4966" s="2" t="str">
        <f>IF('Transaction Data'!$L4966&lt;=10,"Less Expensive","Expensive")</f>
        <v>Expensive</v>
      </c>
      <c r="S4966" s="4">
        <f>WEEKDAY('Transaction Data'!$A4966)</f>
        <v>6</v>
      </c>
      <c r="T4966" s="2" t="str">
        <f>IF(WEEKDAY('Transaction Data'!$A4966,2)&lt;6,"Weekday","Weekend")</f>
        <v>Weekday</v>
      </c>
    </row>
    <row r="4967" ht="15.75" customHeight="1">
      <c r="A4967" s="1">
        <v>45489.0</v>
      </c>
      <c r="B4967" s="2" t="s">
        <v>4668</v>
      </c>
      <c r="C4967" s="2" t="s">
        <v>41</v>
      </c>
      <c r="D4967" s="1">
        <v>16944.0</v>
      </c>
      <c r="E4967" s="2" t="s">
        <v>37</v>
      </c>
      <c r="F4967" s="2">
        <v>340.0</v>
      </c>
      <c r="G4967" s="2" t="s">
        <v>55</v>
      </c>
      <c r="H4967" s="2" t="s">
        <v>34</v>
      </c>
      <c r="I4967" s="2" t="s">
        <v>25</v>
      </c>
      <c r="J4967" s="2" t="str">
        <f t="array" ref="J4967">XLOOKUP('Transaction Data'!$G4967,Product_Code,Biscuit_Brand)</f>
        <v>Vanilla Wafers</v>
      </c>
      <c r="K4967" s="2">
        <f t="array" ref="K4967">XLOOKUP('Transaction Data'!$G4967,Product_Code,Cost)</f>
        <v>18</v>
      </c>
      <c r="L4967" s="2">
        <f t="array" ref="L4967">XLOOKUP('Transaction Data'!$G4967,Product_Code,Unit_Price)</f>
        <v>36</v>
      </c>
      <c r="M4967" s="3">
        <f>'Transaction Data'!$F4967*'Transaction Data'!$K4967</f>
        <v>6120</v>
      </c>
      <c r="N4967" s="3">
        <f>'Transaction Data'!$F4967*'Transaction Data'!$L4967</f>
        <v>12240</v>
      </c>
      <c r="O4967" s="3">
        <f>'Transaction Data'!$N4967-'Transaction Data'!$M4967</f>
        <v>6120</v>
      </c>
      <c r="P4967" s="2">
        <f>DATEDIF('Transaction Data'!$D4967,'Transaction Data'!$A4967,"y")</f>
        <v>78</v>
      </c>
      <c r="Q4967" s="2" t="str">
        <f>FLOOR('Transaction Data'!$P4967,15)&amp;"-"&amp;FLOOR('Transaction Data'!$P4967,15)+14</f>
        <v>75-89</v>
      </c>
      <c r="R4967" s="2" t="str">
        <f>IF('Transaction Data'!$L4967&lt;=10,"Less Expensive","Expensive")</f>
        <v>Expensive</v>
      </c>
      <c r="S4967" s="4">
        <f>WEEKDAY('Transaction Data'!$A4967)</f>
        <v>3</v>
      </c>
      <c r="T4967" s="2" t="str">
        <f>IF(WEEKDAY('Transaction Data'!$A4967,2)&lt;6,"Weekday","Weekend")</f>
        <v>Weekday</v>
      </c>
    </row>
    <row r="4968" ht="15.75" customHeight="1">
      <c r="A4968" s="1">
        <v>45302.0</v>
      </c>
      <c r="B4968" s="2" t="s">
        <v>4669</v>
      </c>
      <c r="C4968" s="2" t="s">
        <v>69</v>
      </c>
      <c r="D4968" s="1">
        <v>16365.0</v>
      </c>
      <c r="E4968" s="2" t="s">
        <v>63</v>
      </c>
      <c r="F4968" s="2">
        <v>308.0</v>
      </c>
      <c r="G4968" s="2" t="s">
        <v>55</v>
      </c>
      <c r="H4968" s="2" t="s">
        <v>24</v>
      </c>
      <c r="I4968" s="2" t="s">
        <v>25</v>
      </c>
      <c r="J4968" s="2" t="str">
        <f t="array" ref="J4968">XLOOKUP('Transaction Data'!$G4968,Product_Code,Biscuit_Brand)</f>
        <v>Vanilla Wafers</v>
      </c>
      <c r="K4968" s="2">
        <f t="array" ref="K4968">XLOOKUP('Transaction Data'!$G4968,Product_Code,Cost)</f>
        <v>18</v>
      </c>
      <c r="L4968" s="2">
        <f t="array" ref="L4968">XLOOKUP('Transaction Data'!$G4968,Product_Code,Unit_Price)</f>
        <v>36</v>
      </c>
      <c r="M4968" s="3">
        <f>'Transaction Data'!$F4968*'Transaction Data'!$K4968</f>
        <v>5544</v>
      </c>
      <c r="N4968" s="3">
        <f>'Transaction Data'!$F4968*'Transaction Data'!$L4968</f>
        <v>11088</v>
      </c>
      <c r="O4968" s="3">
        <f>'Transaction Data'!$N4968-'Transaction Data'!$M4968</f>
        <v>5544</v>
      </c>
      <c r="P4968" s="2">
        <f>DATEDIF('Transaction Data'!$D4968,'Transaction Data'!$A4968,"y")</f>
        <v>79</v>
      </c>
      <c r="Q4968" s="2" t="str">
        <f>FLOOR('Transaction Data'!$P4968,15)&amp;"-"&amp;FLOOR('Transaction Data'!$P4968,15)+14</f>
        <v>75-89</v>
      </c>
      <c r="R4968" s="2" t="str">
        <f>IF('Transaction Data'!$L4968&lt;=10,"Less Expensive","Expensive")</f>
        <v>Expensive</v>
      </c>
      <c r="S4968" s="4">
        <f>WEEKDAY('Transaction Data'!$A4968)</f>
        <v>5</v>
      </c>
      <c r="T4968" s="2" t="str">
        <f>IF(WEEKDAY('Transaction Data'!$A4968,2)&lt;6,"Weekday","Weekend")</f>
        <v>Weekday</v>
      </c>
    </row>
    <row r="4969" ht="15.75" customHeight="1">
      <c r="A4969" s="1">
        <v>45412.0</v>
      </c>
      <c r="B4969" s="2" t="s">
        <v>4670</v>
      </c>
      <c r="C4969" s="2" t="s">
        <v>54</v>
      </c>
      <c r="D4969" s="1">
        <v>37778.0</v>
      </c>
      <c r="E4969" s="2" t="s">
        <v>37</v>
      </c>
      <c r="F4969" s="2">
        <v>35.0</v>
      </c>
      <c r="G4969" s="2" t="s">
        <v>44</v>
      </c>
      <c r="H4969" s="2" t="s">
        <v>29</v>
      </c>
      <c r="I4969" s="2" t="s">
        <v>25</v>
      </c>
      <c r="J4969" s="2" t="str">
        <f t="array" ref="J4969">XLOOKUP('Transaction Data'!$G4969,Product_Code,Biscuit_Brand)</f>
        <v>Butter Crunch</v>
      </c>
      <c r="K4969" s="2">
        <f t="array" ref="K4969">XLOOKUP('Transaction Data'!$G4969,Product_Code,Cost)</f>
        <v>10</v>
      </c>
      <c r="L4969" s="2">
        <f t="array" ref="L4969">XLOOKUP('Transaction Data'!$G4969,Product_Code,Unit_Price)</f>
        <v>11</v>
      </c>
      <c r="M4969" s="3">
        <f>'Transaction Data'!$F4969*'Transaction Data'!$K4969</f>
        <v>350</v>
      </c>
      <c r="N4969" s="3">
        <f>'Transaction Data'!$F4969*'Transaction Data'!$L4969</f>
        <v>385</v>
      </c>
      <c r="O4969" s="3">
        <f>'Transaction Data'!$N4969-'Transaction Data'!$M4969</f>
        <v>35</v>
      </c>
      <c r="P4969" s="2">
        <f>DATEDIF('Transaction Data'!$D4969,'Transaction Data'!$A4969,"y")</f>
        <v>20</v>
      </c>
      <c r="Q4969" s="2" t="str">
        <f>FLOOR('Transaction Data'!$P4969,15)&amp;"-"&amp;FLOOR('Transaction Data'!$P4969,15)+14</f>
        <v>15-29</v>
      </c>
      <c r="R4969" s="2" t="str">
        <f>IF('Transaction Data'!$L4969&lt;=10,"Less Expensive","Expensive")</f>
        <v>Expensive</v>
      </c>
      <c r="S4969" s="4">
        <f>WEEKDAY('Transaction Data'!$A4969)</f>
        <v>3</v>
      </c>
      <c r="T4969" s="2" t="str">
        <f>IF(WEEKDAY('Transaction Data'!$A4969,2)&lt;6,"Weekday","Weekend")</f>
        <v>Weekday</v>
      </c>
    </row>
    <row r="4970" ht="15.75" customHeight="1">
      <c r="A4970" s="1">
        <v>45316.0</v>
      </c>
      <c r="B4970" s="2" t="s">
        <v>4671</v>
      </c>
      <c r="C4970" s="2" t="s">
        <v>54</v>
      </c>
      <c r="D4970" s="1">
        <v>35043.0</v>
      </c>
      <c r="E4970" s="2" t="s">
        <v>63</v>
      </c>
      <c r="F4970" s="2">
        <v>400.0</v>
      </c>
      <c r="G4970" s="2" t="s">
        <v>23</v>
      </c>
      <c r="H4970" s="2" t="s">
        <v>34</v>
      </c>
      <c r="I4970" s="2" t="s">
        <v>25</v>
      </c>
      <c r="J4970" s="2" t="str">
        <f t="array" ref="J4970">XLOOKUP('Transaction Data'!$G4970,Product_Code,Biscuit_Brand)</f>
        <v>Cinnamon Swirls</v>
      </c>
      <c r="K4970" s="2">
        <f t="array" ref="K4970">XLOOKUP('Transaction Data'!$G4970,Product_Code,Cost)</f>
        <v>10</v>
      </c>
      <c r="L4970" s="2">
        <f t="array" ref="L4970">XLOOKUP('Transaction Data'!$G4970,Product_Code,Unit_Price)</f>
        <v>14</v>
      </c>
      <c r="M4970" s="3">
        <f>'Transaction Data'!$F4970*'Transaction Data'!$K4970</f>
        <v>4000</v>
      </c>
      <c r="N4970" s="3">
        <f>'Transaction Data'!$F4970*'Transaction Data'!$L4970</f>
        <v>5600</v>
      </c>
      <c r="O4970" s="3">
        <f>'Transaction Data'!$N4970-'Transaction Data'!$M4970</f>
        <v>1600</v>
      </c>
      <c r="P4970" s="2">
        <f>DATEDIF('Transaction Data'!$D4970,'Transaction Data'!$A4970,"y")</f>
        <v>28</v>
      </c>
      <c r="Q4970" s="2" t="str">
        <f>FLOOR('Transaction Data'!$P4970,15)&amp;"-"&amp;FLOOR('Transaction Data'!$P4970,15)+14</f>
        <v>15-29</v>
      </c>
      <c r="R4970" s="2" t="str">
        <f>IF('Transaction Data'!$L4970&lt;=10,"Less Expensive","Expensive")</f>
        <v>Expensive</v>
      </c>
      <c r="S4970" s="4">
        <f>WEEKDAY('Transaction Data'!$A4970)</f>
        <v>5</v>
      </c>
      <c r="T4970" s="2" t="str">
        <f>IF(WEEKDAY('Transaction Data'!$A4970,2)&lt;6,"Weekday","Weekend")</f>
        <v>Weekday</v>
      </c>
    </row>
    <row r="4971" ht="15.75" customHeight="1">
      <c r="A4971" s="1">
        <v>45458.0</v>
      </c>
      <c r="B4971" s="2" t="s">
        <v>4672</v>
      </c>
      <c r="C4971" s="2" t="s">
        <v>65</v>
      </c>
      <c r="D4971" s="1">
        <v>24530.0</v>
      </c>
      <c r="E4971" s="2" t="s">
        <v>22</v>
      </c>
      <c r="F4971" s="2">
        <v>222.0</v>
      </c>
      <c r="G4971" s="2" t="s">
        <v>44</v>
      </c>
      <c r="H4971" s="2" t="s">
        <v>24</v>
      </c>
      <c r="I4971" s="2" t="s">
        <v>25</v>
      </c>
      <c r="J4971" s="2" t="str">
        <f t="array" ref="J4971">XLOOKUP('Transaction Data'!$G4971,Product_Code,Biscuit_Brand)</f>
        <v>Butter Crunch</v>
      </c>
      <c r="K4971" s="2">
        <f t="array" ref="K4971">XLOOKUP('Transaction Data'!$G4971,Product_Code,Cost)</f>
        <v>10</v>
      </c>
      <c r="L4971" s="2">
        <f t="array" ref="L4971">XLOOKUP('Transaction Data'!$G4971,Product_Code,Unit_Price)</f>
        <v>11</v>
      </c>
      <c r="M4971" s="3">
        <f>'Transaction Data'!$F4971*'Transaction Data'!$K4971</f>
        <v>2220</v>
      </c>
      <c r="N4971" s="3">
        <f>'Transaction Data'!$F4971*'Transaction Data'!$L4971</f>
        <v>2442</v>
      </c>
      <c r="O4971" s="3">
        <f>'Transaction Data'!$N4971-'Transaction Data'!$M4971</f>
        <v>222</v>
      </c>
      <c r="P4971" s="2">
        <f>DATEDIF('Transaction Data'!$D4971,'Transaction Data'!$A4971,"y")</f>
        <v>57</v>
      </c>
      <c r="Q4971" s="2" t="str">
        <f>FLOOR('Transaction Data'!$P4971,15)&amp;"-"&amp;FLOOR('Transaction Data'!$P4971,15)+14</f>
        <v>45-59</v>
      </c>
      <c r="R4971" s="2" t="str">
        <f>IF('Transaction Data'!$L4971&lt;=10,"Less Expensive","Expensive")</f>
        <v>Expensive</v>
      </c>
      <c r="S4971" s="4">
        <f>WEEKDAY('Transaction Data'!$A4971)</f>
        <v>7</v>
      </c>
      <c r="T4971" s="2" t="str">
        <f>IF(WEEKDAY('Transaction Data'!$A4971,2)&lt;6,"Weekday","Weekend")</f>
        <v>Weekend</v>
      </c>
    </row>
    <row r="4972" ht="15.75" customHeight="1">
      <c r="A4972" s="1">
        <v>45367.0</v>
      </c>
      <c r="B4972" s="2" t="s">
        <v>4673</v>
      </c>
      <c r="C4972" s="2" t="s">
        <v>47</v>
      </c>
      <c r="D4972" s="1">
        <v>19622.0</v>
      </c>
      <c r="E4972" s="2" t="s">
        <v>27</v>
      </c>
      <c r="F4972" s="2">
        <v>410.0</v>
      </c>
      <c r="G4972" s="2" t="s">
        <v>33</v>
      </c>
      <c r="H4972" s="2" t="s">
        <v>29</v>
      </c>
      <c r="I4972" s="2" t="s">
        <v>25</v>
      </c>
      <c r="J4972" s="2" t="str">
        <f t="array" ref="J4972">XLOOKUP('Transaction Data'!$G4972,Product_Code,Biscuit_Brand)</f>
        <v>Caramel Biscuits</v>
      </c>
      <c r="K4972" s="2">
        <f t="array" ref="K4972">XLOOKUP('Transaction Data'!$G4972,Product_Code,Cost)</f>
        <v>18</v>
      </c>
      <c r="L4972" s="2">
        <f t="array" ref="L4972">XLOOKUP('Transaction Data'!$G4972,Product_Code,Unit_Price)</f>
        <v>22</v>
      </c>
      <c r="M4972" s="3">
        <f>'Transaction Data'!$F4972*'Transaction Data'!$K4972</f>
        <v>7380</v>
      </c>
      <c r="N4972" s="3">
        <f>'Transaction Data'!$F4972*'Transaction Data'!$L4972</f>
        <v>9020</v>
      </c>
      <c r="O4972" s="3">
        <f>'Transaction Data'!$N4972-'Transaction Data'!$M4972</f>
        <v>1640</v>
      </c>
      <c r="P4972" s="2">
        <f>DATEDIF('Transaction Data'!$D4972,'Transaction Data'!$A4972,"y")</f>
        <v>70</v>
      </c>
      <c r="Q4972" s="2" t="str">
        <f>FLOOR('Transaction Data'!$P4972,15)&amp;"-"&amp;FLOOR('Transaction Data'!$P4972,15)+14</f>
        <v>60-74</v>
      </c>
      <c r="R4972" s="2" t="str">
        <f>IF('Transaction Data'!$L4972&lt;=10,"Less Expensive","Expensive")</f>
        <v>Expensive</v>
      </c>
      <c r="S4972" s="4">
        <f>WEEKDAY('Transaction Data'!$A4972)</f>
        <v>7</v>
      </c>
      <c r="T4972" s="2" t="str">
        <f>IF(WEEKDAY('Transaction Data'!$A4972,2)&lt;6,"Weekday","Weekend")</f>
        <v>Weekend</v>
      </c>
    </row>
    <row r="4973" ht="15.75" customHeight="1">
      <c r="A4973" s="1">
        <v>45346.0</v>
      </c>
      <c r="B4973" s="2" t="s">
        <v>4674</v>
      </c>
      <c r="C4973" s="2" t="s">
        <v>47</v>
      </c>
      <c r="D4973" s="1">
        <v>33830.0</v>
      </c>
      <c r="E4973" s="2" t="s">
        <v>63</v>
      </c>
      <c r="F4973" s="2">
        <v>68.0</v>
      </c>
      <c r="G4973" s="2" t="s">
        <v>61</v>
      </c>
      <c r="H4973" s="2" t="s">
        <v>34</v>
      </c>
      <c r="I4973" s="2" t="s">
        <v>25</v>
      </c>
      <c r="J4973" s="2" t="str">
        <f t="array" ref="J4973">XLOOKUP('Transaction Data'!$G4973,Product_Code,Biscuit_Brand)</f>
        <v>Choco Delight</v>
      </c>
      <c r="K4973" s="2">
        <f t="array" ref="K4973">XLOOKUP('Transaction Data'!$G4973,Product_Code,Cost)</f>
        <v>3</v>
      </c>
      <c r="L4973" s="2">
        <f t="array" ref="L4973">XLOOKUP('Transaction Data'!$G4973,Product_Code,Unit_Price)</f>
        <v>5</v>
      </c>
      <c r="M4973" s="3">
        <f>'Transaction Data'!$F4973*'Transaction Data'!$K4973</f>
        <v>204</v>
      </c>
      <c r="N4973" s="3">
        <f>'Transaction Data'!$F4973*'Transaction Data'!$L4973</f>
        <v>340</v>
      </c>
      <c r="O4973" s="3">
        <f>'Transaction Data'!$N4973-'Transaction Data'!$M4973</f>
        <v>136</v>
      </c>
      <c r="P4973" s="2">
        <f>DATEDIF('Transaction Data'!$D4973,'Transaction Data'!$A4973,"y")</f>
        <v>31</v>
      </c>
      <c r="Q4973" s="2" t="str">
        <f>FLOOR('Transaction Data'!$P4973,15)&amp;"-"&amp;FLOOR('Transaction Data'!$P4973,15)+14</f>
        <v>30-44</v>
      </c>
      <c r="R4973" s="2" t="str">
        <f>IF('Transaction Data'!$L4973&lt;=10,"Less Expensive","Expensive")</f>
        <v>Less Expensive</v>
      </c>
      <c r="S4973" s="4">
        <f>WEEKDAY('Transaction Data'!$A4973)</f>
        <v>7</v>
      </c>
      <c r="T4973" s="2" t="str">
        <f>IF(WEEKDAY('Transaction Data'!$A4973,2)&lt;6,"Weekday","Weekend")</f>
        <v>Weekend</v>
      </c>
    </row>
    <row r="4974" ht="15.75" customHeight="1">
      <c r="A4974" s="1">
        <v>45381.0</v>
      </c>
      <c r="B4974" s="2" t="s">
        <v>4675</v>
      </c>
      <c r="C4974" s="2" t="s">
        <v>47</v>
      </c>
      <c r="D4974" s="1">
        <v>24762.0</v>
      </c>
      <c r="E4974" s="2" t="s">
        <v>37</v>
      </c>
      <c r="F4974" s="2">
        <v>133.0</v>
      </c>
      <c r="G4974" s="2" t="s">
        <v>33</v>
      </c>
      <c r="H4974" s="2" t="s">
        <v>24</v>
      </c>
      <c r="I4974" s="2" t="s">
        <v>25</v>
      </c>
      <c r="J4974" s="2" t="str">
        <f t="array" ref="J4974">XLOOKUP('Transaction Data'!$G4974,Product_Code,Biscuit_Brand)</f>
        <v>Caramel Biscuits</v>
      </c>
      <c r="K4974" s="2">
        <f t="array" ref="K4974">XLOOKUP('Transaction Data'!$G4974,Product_Code,Cost)</f>
        <v>18</v>
      </c>
      <c r="L4974" s="2">
        <f t="array" ref="L4974">XLOOKUP('Transaction Data'!$G4974,Product_Code,Unit_Price)</f>
        <v>22</v>
      </c>
      <c r="M4974" s="3">
        <f>'Transaction Data'!$F4974*'Transaction Data'!$K4974</f>
        <v>2394</v>
      </c>
      <c r="N4974" s="3">
        <f>'Transaction Data'!$F4974*'Transaction Data'!$L4974</f>
        <v>2926</v>
      </c>
      <c r="O4974" s="3">
        <f>'Transaction Data'!$N4974-'Transaction Data'!$M4974</f>
        <v>532</v>
      </c>
      <c r="P4974" s="2">
        <f>DATEDIF('Transaction Data'!$D4974,'Transaction Data'!$A4974,"y")</f>
        <v>56</v>
      </c>
      <c r="Q4974" s="2" t="str">
        <f>FLOOR('Transaction Data'!$P4974,15)&amp;"-"&amp;FLOOR('Transaction Data'!$P4974,15)+14</f>
        <v>45-59</v>
      </c>
      <c r="R4974" s="2" t="str">
        <f>IF('Transaction Data'!$L4974&lt;=10,"Less Expensive","Expensive")</f>
        <v>Expensive</v>
      </c>
      <c r="S4974" s="4">
        <f>WEEKDAY('Transaction Data'!$A4974)</f>
        <v>7</v>
      </c>
      <c r="T4974" s="2" t="str">
        <f>IF(WEEKDAY('Transaction Data'!$A4974,2)&lt;6,"Weekday","Weekend")</f>
        <v>Weekend</v>
      </c>
    </row>
    <row r="4975" ht="15.75" customHeight="1">
      <c r="A4975" s="1">
        <v>45358.0</v>
      </c>
      <c r="B4975" s="2" t="s">
        <v>4676</v>
      </c>
      <c r="C4975" s="2" t="s">
        <v>78</v>
      </c>
      <c r="D4975" s="1">
        <v>37327.0</v>
      </c>
      <c r="E4975" s="2" t="s">
        <v>22</v>
      </c>
      <c r="F4975" s="2">
        <v>92.0</v>
      </c>
      <c r="G4975" s="2" t="s">
        <v>44</v>
      </c>
      <c r="H4975" s="2" t="s">
        <v>29</v>
      </c>
      <c r="I4975" s="2" t="s">
        <v>25</v>
      </c>
      <c r="J4975" s="2" t="str">
        <f t="array" ref="J4975">XLOOKUP('Transaction Data'!$G4975,Product_Code,Biscuit_Brand)</f>
        <v>Butter Crunch</v>
      </c>
      <c r="K4975" s="2">
        <f t="array" ref="K4975">XLOOKUP('Transaction Data'!$G4975,Product_Code,Cost)</f>
        <v>10</v>
      </c>
      <c r="L4975" s="2">
        <f t="array" ref="L4975">XLOOKUP('Transaction Data'!$G4975,Product_Code,Unit_Price)</f>
        <v>11</v>
      </c>
      <c r="M4975" s="3">
        <f>'Transaction Data'!$F4975*'Transaction Data'!$K4975</f>
        <v>920</v>
      </c>
      <c r="N4975" s="3">
        <f>'Transaction Data'!$F4975*'Transaction Data'!$L4975</f>
        <v>1012</v>
      </c>
      <c r="O4975" s="3">
        <f>'Transaction Data'!$N4975-'Transaction Data'!$M4975</f>
        <v>92</v>
      </c>
      <c r="P4975" s="2">
        <f>DATEDIF('Transaction Data'!$D4975,'Transaction Data'!$A4975,"y")</f>
        <v>21</v>
      </c>
      <c r="Q4975" s="2" t="str">
        <f>FLOOR('Transaction Data'!$P4975,15)&amp;"-"&amp;FLOOR('Transaction Data'!$P4975,15)+14</f>
        <v>15-29</v>
      </c>
      <c r="R4975" s="2" t="str">
        <f>IF('Transaction Data'!$L4975&lt;=10,"Less Expensive","Expensive")</f>
        <v>Expensive</v>
      </c>
      <c r="S4975" s="4">
        <f>WEEKDAY('Transaction Data'!$A4975)</f>
        <v>5</v>
      </c>
      <c r="T4975" s="2" t="str">
        <f>IF(WEEKDAY('Transaction Data'!$A4975,2)&lt;6,"Weekday","Weekend")</f>
        <v>Weekday</v>
      </c>
    </row>
    <row r="4976" ht="15.75" customHeight="1">
      <c r="A4976" s="1">
        <v>45436.0</v>
      </c>
      <c r="B4976" s="2" t="s">
        <v>4677</v>
      </c>
      <c r="C4976" s="2" t="s">
        <v>54</v>
      </c>
      <c r="D4976" s="1">
        <v>21643.0</v>
      </c>
      <c r="E4976" s="2" t="s">
        <v>27</v>
      </c>
      <c r="F4976" s="2">
        <v>184.0</v>
      </c>
      <c r="G4976" s="2" t="s">
        <v>57</v>
      </c>
      <c r="H4976" s="2" t="s">
        <v>34</v>
      </c>
      <c r="I4976" s="2" t="s">
        <v>25</v>
      </c>
      <c r="J4976" s="2" t="str">
        <f t="array" ref="J4976">XLOOKUP('Transaction Data'!$G4976,Product_Code,Biscuit_Brand)</f>
        <v>Oatmeal Cookies</v>
      </c>
      <c r="K4976" s="2">
        <f t="array" ref="K4976">XLOOKUP('Transaction Data'!$G4976,Product_Code,Cost)</f>
        <v>19</v>
      </c>
      <c r="L4976" s="2">
        <f t="array" ref="L4976">XLOOKUP('Transaction Data'!$G4976,Product_Code,Unit_Price)</f>
        <v>23</v>
      </c>
      <c r="M4976" s="3">
        <f>'Transaction Data'!$F4976*'Transaction Data'!$K4976</f>
        <v>3496</v>
      </c>
      <c r="N4976" s="3">
        <f>'Transaction Data'!$F4976*'Transaction Data'!$L4976</f>
        <v>4232</v>
      </c>
      <c r="O4976" s="3">
        <f>'Transaction Data'!$N4976-'Transaction Data'!$M4976</f>
        <v>736</v>
      </c>
      <c r="P4976" s="2">
        <f>DATEDIF('Transaction Data'!$D4976,'Transaction Data'!$A4976,"y")</f>
        <v>65</v>
      </c>
      <c r="Q4976" s="2" t="str">
        <f>FLOOR('Transaction Data'!$P4976,15)&amp;"-"&amp;FLOOR('Transaction Data'!$P4976,15)+14</f>
        <v>60-74</v>
      </c>
      <c r="R4976" s="2" t="str">
        <f>IF('Transaction Data'!$L4976&lt;=10,"Less Expensive","Expensive")</f>
        <v>Expensive</v>
      </c>
      <c r="S4976" s="4">
        <f>WEEKDAY('Transaction Data'!$A4976)</f>
        <v>6</v>
      </c>
      <c r="T4976" s="2" t="str">
        <f>IF(WEEKDAY('Transaction Data'!$A4976,2)&lt;6,"Weekday","Weekend")</f>
        <v>Weekday</v>
      </c>
    </row>
    <row r="4977" ht="15.75" customHeight="1">
      <c r="A4977" s="1">
        <v>45476.0</v>
      </c>
      <c r="B4977" s="2" t="s">
        <v>4678</v>
      </c>
      <c r="C4977" s="2" t="s">
        <v>32</v>
      </c>
      <c r="D4977" s="1">
        <v>16453.0</v>
      </c>
      <c r="E4977" s="2" t="s">
        <v>63</v>
      </c>
      <c r="F4977" s="2">
        <v>330.0</v>
      </c>
      <c r="G4977" s="2" t="s">
        <v>38</v>
      </c>
      <c r="H4977" s="2" t="s">
        <v>24</v>
      </c>
      <c r="I4977" s="2" t="s">
        <v>25</v>
      </c>
      <c r="J4977" s="2" t="str">
        <f t="array" ref="J4977">XLOOKUP('Transaction Data'!$G4977,Product_Code,Biscuit_Brand)</f>
        <v>Ginger Snaps</v>
      </c>
      <c r="K4977" s="2">
        <f t="array" ref="K4977">XLOOKUP('Transaction Data'!$G4977,Product_Code,Cost)</f>
        <v>14</v>
      </c>
      <c r="L4977" s="2">
        <f t="array" ref="L4977">XLOOKUP('Transaction Data'!$G4977,Product_Code,Unit_Price)</f>
        <v>28</v>
      </c>
      <c r="M4977" s="3">
        <f>'Transaction Data'!$F4977*'Transaction Data'!$K4977</f>
        <v>4620</v>
      </c>
      <c r="N4977" s="3">
        <f>'Transaction Data'!$F4977*'Transaction Data'!$L4977</f>
        <v>9240</v>
      </c>
      <c r="O4977" s="3">
        <f>'Transaction Data'!$N4977-'Transaction Data'!$M4977</f>
        <v>4620</v>
      </c>
      <c r="P4977" s="2">
        <f>DATEDIF('Transaction Data'!$D4977,'Transaction Data'!$A4977,"y")</f>
        <v>79</v>
      </c>
      <c r="Q4977" s="2" t="str">
        <f>FLOOR('Transaction Data'!$P4977,15)&amp;"-"&amp;FLOOR('Transaction Data'!$P4977,15)+14</f>
        <v>75-89</v>
      </c>
      <c r="R4977" s="2" t="str">
        <f>IF('Transaction Data'!$L4977&lt;=10,"Less Expensive","Expensive")</f>
        <v>Expensive</v>
      </c>
      <c r="S4977" s="4">
        <f>WEEKDAY('Transaction Data'!$A4977)</f>
        <v>4</v>
      </c>
      <c r="T4977" s="2" t="str">
        <f>IF(WEEKDAY('Transaction Data'!$A4977,2)&lt;6,"Weekday","Weekend")</f>
        <v>Weekday</v>
      </c>
    </row>
    <row r="4978" ht="15.75" customHeight="1">
      <c r="A4978" s="1">
        <v>45303.0</v>
      </c>
      <c r="B4978" s="2" t="s">
        <v>924</v>
      </c>
      <c r="C4978" s="2" t="s">
        <v>32</v>
      </c>
      <c r="D4978" s="1">
        <v>23305.0</v>
      </c>
      <c r="E4978" s="2" t="s">
        <v>37</v>
      </c>
      <c r="F4978" s="2">
        <v>496.0</v>
      </c>
      <c r="G4978" s="2" t="s">
        <v>23</v>
      </c>
      <c r="H4978" s="2" t="s">
        <v>29</v>
      </c>
      <c r="I4978" s="2" t="s">
        <v>25</v>
      </c>
      <c r="J4978" s="2" t="str">
        <f t="array" ref="J4978">XLOOKUP('Transaction Data'!$G4978,Product_Code,Biscuit_Brand)</f>
        <v>Cinnamon Swirls</v>
      </c>
      <c r="K4978" s="2">
        <f t="array" ref="K4978">XLOOKUP('Transaction Data'!$G4978,Product_Code,Cost)</f>
        <v>10</v>
      </c>
      <c r="L4978" s="2">
        <f t="array" ref="L4978">XLOOKUP('Transaction Data'!$G4978,Product_Code,Unit_Price)</f>
        <v>14</v>
      </c>
      <c r="M4978" s="3">
        <f>'Transaction Data'!$F4978*'Transaction Data'!$K4978</f>
        <v>4960</v>
      </c>
      <c r="N4978" s="3">
        <f>'Transaction Data'!$F4978*'Transaction Data'!$L4978</f>
        <v>6944</v>
      </c>
      <c r="O4978" s="3">
        <f>'Transaction Data'!$N4978-'Transaction Data'!$M4978</f>
        <v>1984</v>
      </c>
      <c r="P4978" s="2">
        <f>DATEDIF('Transaction Data'!$D4978,'Transaction Data'!$A4978,"y")</f>
        <v>60</v>
      </c>
      <c r="Q4978" s="2" t="str">
        <f>FLOOR('Transaction Data'!$P4978,15)&amp;"-"&amp;FLOOR('Transaction Data'!$P4978,15)+14</f>
        <v>60-74</v>
      </c>
      <c r="R4978" s="2" t="str">
        <f>IF('Transaction Data'!$L4978&lt;=10,"Less Expensive","Expensive")</f>
        <v>Expensive</v>
      </c>
      <c r="S4978" s="4">
        <f>WEEKDAY('Transaction Data'!$A4978)</f>
        <v>6</v>
      </c>
      <c r="T4978" s="2" t="str">
        <f>IF(WEEKDAY('Transaction Data'!$A4978,2)&lt;6,"Weekday","Weekend")</f>
        <v>Weekday</v>
      </c>
    </row>
    <row r="4979" ht="15.75" customHeight="1">
      <c r="A4979" s="1">
        <v>45489.0</v>
      </c>
      <c r="B4979" s="2" t="s">
        <v>4679</v>
      </c>
      <c r="C4979" s="2" t="s">
        <v>69</v>
      </c>
      <c r="D4979" s="1">
        <v>18304.0</v>
      </c>
      <c r="E4979" s="2" t="s">
        <v>63</v>
      </c>
      <c r="F4979" s="2">
        <v>361.0</v>
      </c>
      <c r="G4979" s="2" t="s">
        <v>33</v>
      </c>
      <c r="H4979" s="2" t="s">
        <v>34</v>
      </c>
      <c r="I4979" s="2" t="s">
        <v>25</v>
      </c>
      <c r="J4979" s="2" t="str">
        <f t="array" ref="J4979">XLOOKUP('Transaction Data'!$G4979,Product_Code,Biscuit_Brand)</f>
        <v>Caramel Biscuits</v>
      </c>
      <c r="K4979" s="2">
        <f t="array" ref="K4979">XLOOKUP('Transaction Data'!$G4979,Product_Code,Cost)</f>
        <v>18</v>
      </c>
      <c r="L4979" s="2">
        <f t="array" ref="L4979">XLOOKUP('Transaction Data'!$G4979,Product_Code,Unit_Price)</f>
        <v>22</v>
      </c>
      <c r="M4979" s="3">
        <f>'Transaction Data'!$F4979*'Transaction Data'!$K4979</f>
        <v>6498</v>
      </c>
      <c r="N4979" s="3">
        <f>'Transaction Data'!$F4979*'Transaction Data'!$L4979</f>
        <v>7942</v>
      </c>
      <c r="O4979" s="3">
        <f>'Transaction Data'!$N4979-'Transaction Data'!$M4979</f>
        <v>1444</v>
      </c>
      <c r="P4979" s="2">
        <f>DATEDIF('Transaction Data'!$D4979,'Transaction Data'!$A4979,"y")</f>
        <v>74</v>
      </c>
      <c r="Q4979" s="2" t="str">
        <f>FLOOR('Transaction Data'!$P4979,15)&amp;"-"&amp;FLOOR('Transaction Data'!$P4979,15)+14</f>
        <v>60-74</v>
      </c>
      <c r="R4979" s="2" t="str">
        <f>IF('Transaction Data'!$L4979&lt;=10,"Less Expensive","Expensive")</f>
        <v>Expensive</v>
      </c>
      <c r="S4979" s="4">
        <f>WEEKDAY('Transaction Data'!$A4979)</f>
        <v>3</v>
      </c>
      <c r="T4979" s="2" t="str">
        <f>IF(WEEKDAY('Transaction Data'!$A4979,2)&lt;6,"Weekday","Weekend")</f>
        <v>Weekday</v>
      </c>
    </row>
    <row r="4980" ht="15.75" customHeight="1">
      <c r="A4980" s="1">
        <v>45413.0</v>
      </c>
      <c r="B4980" s="2" t="s">
        <v>4680</v>
      </c>
      <c r="C4980" s="2" t="s">
        <v>72</v>
      </c>
      <c r="D4980" s="1">
        <v>32807.0</v>
      </c>
      <c r="E4980" s="2" t="s">
        <v>63</v>
      </c>
      <c r="F4980" s="2">
        <v>68.0</v>
      </c>
      <c r="G4980" s="2" t="s">
        <v>61</v>
      </c>
      <c r="H4980" s="2" t="s">
        <v>24</v>
      </c>
      <c r="I4980" s="2" t="s">
        <v>25</v>
      </c>
      <c r="J4980" s="2" t="str">
        <f t="array" ref="J4980">XLOOKUP('Transaction Data'!$G4980,Product_Code,Biscuit_Brand)</f>
        <v>Choco Delight</v>
      </c>
      <c r="K4980" s="2">
        <f t="array" ref="K4980">XLOOKUP('Transaction Data'!$G4980,Product_Code,Cost)</f>
        <v>3</v>
      </c>
      <c r="L4980" s="2">
        <f t="array" ref="L4980">XLOOKUP('Transaction Data'!$G4980,Product_Code,Unit_Price)</f>
        <v>5</v>
      </c>
      <c r="M4980" s="3">
        <f>'Transaction Data'!$F4980*'Transaction Data'!$K4980</f>
        <v>204</v>
      </c>
      <c r="N4980" s="3">
        <f>'Transaction Data'!$F4980*'Transaction Data'!$L4980</f>
        <v>340</v>
      </c>
      <c r="O4980" s="3">
        <f>'Transaction Data'!$N4980-'Transaction Data'!$M4980</f>
        <v>136</v>
      </c>
      <c r="P4980" s="2">
        <f>DATEDIF('Transaction Data'!$D4980,'Transaction Data'!$A4980,"y")</f>
        <v>34</v>
      </c>
      <c r="Q4980" s="2" t="str">
        <f>FLOOR('Transaction Data'!$P4980,15)&amp;"-"&amp;FLOOR('Transaction Data'!$P4980,15)+14</f>
        <v>30-44</v>
      </c>
      <c r="R4980" s="2" t="str">
        <f>IF('Transaction Data'!$L4980&lt;=10,"Less Expensive","Expensive")</f>
        <v>Less Expensive</v>
      </c>
      <c r="S4980" s="4">
        <f>WEEKDAY('Transaction Data'!$A4980)</f>
        <v>4</v>
      </c>
      <c r="T4980" s="2" t="str">
        <f>IF(WEEKDAY('Transaction Data'!$A4980,2)&lt;6,"Weekday","Weekend")</f>
        <v>Weekday</v>
      </c>
    </row>
    <row r="4981" ht="15.75" customHeight="1">
      <c r="A4981" s="1">
        <v>45304.0</v>
      </c>
      <c r="B4981" s="2" t="s">
        <v>4681</v>
      </c>
      <c r="C4981" s="2" t="s">
        <v>47</v>
      </c>
      <c r="D4981" s="1">
        <v>37159.0</v>
      </c>
      <c r="E4981" s="2" t="s">
        <v>37</v>
      </c>
      <c r="F4981" s="2">
        <v>368.0</v>
      </c>
      <c r="G4981" s="2" t="s">
        <v>44</v>
      </c>
      <c r="H4981" s="2" t="s">
        <v>29</v>
      </c>
      <c r="I4981" s="2" t="s">
        <v>25</v>
      </c>
      <c r="J4981" s="2" t="str">
        <f t="array" ref="J4981">XLOOKUP('Transaction Data'!$G4981,Product_Code,Biscuit_Brand)</f>
        <v>Butter Crunch</v>
      </c>
      <c r="K4981" s="2">
        <f t="array" ref="K4981">XLOOKUP('Transaction Data'!$G4981,Product_Code,Cost)</f>
        <v>10</v>
      </c>
      <c r="L4981" s="2">
        <f t="array" ref="L4981">XLOOKUP('Transaction Data'!$G4981,Product_Code,Unit_Price)</f>
        <v>11</v>
      </c>
      <c r="M4981" s="3">
        <f>'Transaction Data'!$F4981*'Transaction Data'!$K4981</f>
        <v>3680</v>
      </c>
      <c r="N4981" s="3">
        <f>'Transaction Data'!$F4981*'Transaction Data'!$L4981</f>
        <v>4048</v>
      </c>
      <c r="O4981" s="3">
        <f>'Transaction Data'!$N4981-'Transaction Data'!$M4981</f>
        <v>368</v>
      </c>
      <c r="P4981" s="2">
        <f>DATEDIF('Transaction Data'!$D4981,'Transaction Data'!$A4981,"y")</f>
        <v>22</v>
      </c>
      <c r="Q4981" s="2" t="str">
        <f>FLOOR('Transaction Data'!$P4981,15)&amp;"-"&amp;FLOOR('Transaction Data'!$P4981,15)+14</f>
        <v>15-29</v>
      </c>
      <c r="R4981" s="2" t="str">
        <f>IF('Transaction Data'!$L4981&lt;=10,"Less Expensive","Expensive")</f>
        <v>Expensive</v>
      </c>
      <c r="S4981" s="4">
        <f>WEEKDAY('Transaction Data'!$A4981)</f>
        <v>7</v>
      </c>
      <c r="T4981" s="2" t="str">
        <f>IF(WEEKDAY('Transaction Data'!$A4981,2)&lt;6,"Weekday","Weekend")</f>
        <v>Weekend</v>
      </c>
    </row>
    <row r="4982" ht="15.75" customHeight="1">
      <c r="A4982" s="1">
        <v>45366.0</v>
      </c>
      <c r="B4982" s="2" t="s">
        <v>4682</v>
      </c>
      <c r="C4982" s="2" t="s">
        <v>32</v>
      </c>
      <c r="D4982" s="1">
        <v>21395.0</v>
      </c>
      <c r="E4982" s="2" t="s">
        <v>63</v>
      </c>
      <c r="F4982" s="2">
        <v>20.0</v>
      </c>
      <c r="G4982" s="2" t="s">
        <v>38</v>
      </c>
      <c r="H4982" s="2" t="s">
        <v>34</v>
      </c>
      <c r="I4982" s="2" t="s">
        <v>25</v>
      </c>
      <c r="J4982" s="2" t="str">
        <f t="array" ref="J4982">XLOOKUP('Transaction Data'!$G4982,Product_Code,Biscuit_Brand)</f>
        <v>Ginger Snaps</v>
      </c>
      <c r="K4982" s="2">
        <f t="array" ref="K4982">XLOOKUP('Transaction Data'!$G4982,Product_Code,Cost)</f>
        <v>14</v>
      </c>
      <c r="L4982" s="2">
        <f t="array" ref="L4982">XLOOKUP('Transaction Data'!$G4982,Product_Code,Unit_Price)</f>
        <v>28</v>
      </c>
      <c r="M4982" s="3">
        <f>'Transaction Data'!$F4982*'Transaction Data'!$K4982</f>
        <v>280</v>
      </c>
      <c r="N4982" s="3">
        <f>'Transaction Data'!$F4982*'Transaction Data'!$L4982</f>
        <v>560</v>
      </c>
      <c r="O4982" s="3">
        <f>'Transaction Data'!$N4982-'Transaction Data'!$M4982</f>
        <v>280</v>
      </c>
      <c r="P4982" s="2">
        <f>DATEDIF('Transaction Data'!$D4982,'Transaction Data'!$A4982,"y")</f>
        <v>65</v>
      </c>
      <c r="Q4982" s="2" t="str">
        <f>FLOOR('Transaction Data'!$P4982,15)&amp;"-"&amp;FLOOR('Transaction Data'!$P4982,15)+14</f>
        <v>60-74</v>
      </c>
      <c r="R4982" s="2" t="str">
        <f>IF('Transaction Data'!$L4982&lt;=10,"Less Expensive","Expensive")</f>
        <v>Expensive</v>
      </c>
      <c r="S4982" s="4">
        <f>WEEKDAY('Transaction Data'!$A4982)</f>
        <v>6</v>
      </c>
      <c r="T4982" s="2" t="str">
        <f>IF(WEEKDAY('Transaction Data'!$A4982,2)&lt;6,"Weekday","Weekend")</f>
        <v>Weekday</v>
      </c>
    </row>
    <row r="4983" ht="15.75" customHeight="1">
      <c r="A4983" s="1">
        <v>45387.0</v>
      </c>
      <c r="B4983" s="2" t="s">
        <v>4683</v>
      </c>
      <c r="C4983" s="2" t="s">
        <v>69</v>
      </c>
      <c r="D4983" s="1">
        <v>34893.0</v>
      </c>
      <c r="E4983" s="2" t="s">
        <v>37</v>
      </c>
      <c r="F4983" s="2">
        <v>306.0</v>
      </c>
      <c r="G4983" s="2" t="s">
        <v>60</v>
      </c>
      <c r="H4983" s="2" t="s">
        <v>24</v>
      </c>
      <c r="I4983" s="2" t="s">
        <v>25</v>
      </c>
      <c r="J4983" s="2" t="str">
        <f t="array" ref="J4983">XLOOKUP('Transaction Data'!$G4983,Product_Code,Biscuit_Brand)</f>
        <v>Peanut Butter Bites</v>
      </c>
      <c r="K4983" s="2">
        <f t="array" ref="K4983">XLOOKUP('Transaction Data'!$G4983,Product_Code,Cost)</f>
        <v>5</v>
      </c>
      <c r="L4983" s="2">
        <f t="array" ref="L4983">XLOOKUP('Transaction Data'!$G4983,Product_Code,Unit_Price)</f>
        <v>7</v>
      </c>
      <c r="M4983" s="3">
        <f>'Transaction Data'!$F4983*'Transaction Data'!$K4983</f>
        <v>1530</v>
      </c>
      <c r="N4983" s="3">
        <f>'Transaction Data'!$F4983*'Transaction Data'!$L4983</f>
        <v>2142</v>
      </c>
      <c r="O4983" s="3">
        <f>'Transaction Data'!$N4983-'Transaction Data'!$M4983</f>
        <v>612</v>
      </c>
      <c r="P4983" s="2">
        <f>DATEDIF('Transaction Data'!$D4983,'Transaction Data'!$A4983,"y")</f>
        <v>28</v>
      </c>
      <c r="Q4983" s="2" t="str">
        <f>FLOOR('Transaction Data'!$P4983,15)&amp;"-"&amp;FLOOR('Transaction Data'!$P4983,15)+14</f>
        <v>15-29</v>
      </c>
      <c r="R4983" s="2" t="str">
        <f>IF('Transaction Data'!$L4983&lt;=10,"Less Expensive","Expensive")</f>
        <v>Less Expensive</v>
      </c>
      <c r="S4983" s="4">
        <f>WEEKDAY('Transaction Data'!$A4983)</f>
        <v>6</v>
      </c>
      <c r="T4983" s="2" t="str">
        <f>IF(WEEKDAY('Transaction Data'!$A4983,2)&lt;6,"Weekday","Weekend")</f>
        <v>Weekday</v>
      </c>
    </row>
    <row r="4984" ht="15.75" customHeight="1">
      <c r="A4984" s="1">
        <v>45343.0</v>
      </c>
      <c r="B4984" s="2" t="s">
        <v>4684</v>
      </c>
      <c r="C4984" s="2" t="s">
        <v>21</v>
      </c>
      <c r="D4984" s="1">
        <v>25721.0</v>
      </c>
      <c r="E4984" s="2" t="s">
        <v>27</v>
      </c>
      <c r="F4984" s="2">
        <v>170.0</v>
      </c>
      <c r="G4984" s="2" t="s">
        <v>48</v>
      </c>
      <c r="H4984" s="2" t="s">
        <v>29</v>
      </c>
      <c r="I4984" s="2" t="s">
        <v>25</v>
      </c>
      <c r="J4984" s="2" t="str">
        <f t="array" ref="J4984">XLOOKUP('Transaction Data'!$G4984,Product_Code,Biscuit_Brand)</f>
        <v>Lemon Crisps</v>
      </c>
      <c r="K4984" s="2">
        <f t="array" ref="K4984">XLOOKUP('Transaction Data'!$G4984,Product_Code,Cost)</f>
        <v>7</v>
      </c>
      <c r="L4984" s="2">
        <f t="array" ref="L4984">XLOOKUP('Transaction Data'!$G4984,Product_Code,Unit_Price)</f>
        <v>9</v>
      </c>
      <c r="M4984" s="3">
        <f>'Transaction Data'!$F4984*'Transaction Data'!$K4984</f>
        <v>1190</v>
      </c>
      <c r="N4984" s="3">
        <f>'Transaction Data'!$F4984*'Transaction Data'!$L4984</f>
        <v>1530</v>
      </c>
      <c r="O4984" s="3">
        <f>'Transaction Data'!$N4984-'Transaction Data'!$M4984</f>
        <v>340</v>
      </c>
      <c r="P4984" s="2">
        <f>DATEDIF('Transaction Data'!$D4984,'Transaction Data'!$A4984,"y")</f>
        <v>53</v>
      </c>
      <c r="Q4984" s="2" t="str">
        <f>FLOOR('Transaction Data'!$P4984,15)&amp;"-"&amp;FLOOR('Transaction Data'!$P4984,15)+14</f>
        <v>45-59</v>
      </c>
      <c r="R4984" s="2" t="str">
        <f>IF('Transaction Data'!$L4984&lt;=10,"Less Expensive","Expensive")</f>
        <v>Less Expensive</v>
      </c>
      <c r="S4984" s="4">
        <f>WEEKDAY('Transaction Data'!$A4984)</f>
        <v>4</v>
      </c>
      <c r="T4984" s="2" t="str">
        <f>IF(WEEKDAY('Transaction Data'!$A4984,2)&lt;6,"Weekday","Weekend")</f>
        <v>Weekday</v>
      </c>
    </row>
    <row r="4985" ht="15.75" customHeight="1">
      <c r="A4985" s="1">
        <v>45422.0</v>
      </c>
      <c r="B4985" s="2" t="s">
        <v>1300</v>
      </c>
      <c r="C4985" s="2" t="s">
        <v>65</v>
      </c>
      <c r="D4985" s="1">
        <v>26741.0</v>
      </c>
      <c r="E4985" s="2" t="s">
        <v>63</v>
      </c>
      <c r="F4985" s="2">
        <v>442.0</v>
      </c>
      <c r="G4985" s="2" t="s">
        <v>61</v>
      </c>
      <c r="H4985" s="2" t="s">
        <v>34</v>
      </c>
      <c r="I4985" s="2" t="s">
        <v>25</v>
      </c>
      <c r="J4985" s="2" t="str">
        <f t="array" ref="J4985">XLOOKUP('Transaction Data'!$G4985,Product_Code,Biscuit_Brand)</f>
        <v>Choco Delight</v>
      </c>
      <c r="K4985" s="2">
        <f t="array" ref="K4985">XLOOKUP('Transaction Data'!$G4985,Product_Code,Cost)</f>
        <v>3</v>
      </c>
      <c r="L4985" s="2">
        <f t="array" ref="L4985">XLOOKUP('Transaction Data'!$G4985,Product_Code,Unit_Price)</f>
        <v>5</v>
      </c>
      <c r="M4985" s="3">
        <f>'Transaction Data'!$F4985*'Transaction Data'!$K4985</f>
        <v>1326</v>
      </c>
      <c r="N4985" s="3">
        <f>'Transaction Data'!$F4985*'Transaction Data'!$L4985</f>
        <v>2210</v>
      </c>
      <c r="O4985" s="3">
        <f>'Transaction Data'!$N4985-'Transaction Data'!$M4985</f>
        <v>884</v>
      </c>
      <c r="P4985" s="2">
        <f>DATEDIF('Transaction Data'!$D4985,'Transaction Data'!$A4985,"y")</f>
        <v>51</v>
      </c>
      <c r="Q4985" s="2" t="str">
        <f>FLOOR('Transaction Data'!$P4985,15)&amp;"-"&amp;FLOOR('Transaction Data'!$P4985,15)+14</f>
        <v>45-59</v>
      </c>
      <c r="R4985" s="2" t="str">
        <f>IF('Transaction Data'!$L4985&lt;=10,"Less Expensive","Expensive")</f>
        <v>Less Expensive</v>
      </c>
      <c r="S4985" s="4">
        <f>WEEKDAY('Transaction Data'!$A4985)</f>
        <v>6</v>
      </c>
      <c r="T4985" s="2" t="str">
        <f>IF(WEEKDAY('Transaction Data'!$A4985,2)&lt;6,"Weekday","Weekend")</f>
        <v>Weekday</v>
      </c>
    </row>
    <row r="4986" ht="15.75" customHeight="1">
      <c r="A4986" s="1">
        <v>45338.0</v>
      </c>
      <c r="B4986" s="2" t="s">
        <v>4685</v>
      </c>
      <c r="C4986" s="2" t="s">
        <v>72</v>
      </c>
      <c r="D4986" s="1">
        <v>28513.0</v>
      </c>
      <c r="E4986" s="2" t="s">
        <v>37</v>
      </c>
      <c r="F4986" s="2">
        <v>406.0</v>
      </c>
      <c r="G4986" s="2" t="s">
        <v>57</v>
      </c>
      <c r="H4986" s="2" t="s">
        <v>24</v>
      </c>
      <c r="I4986" s="2" t="s">
        <v>25</v>
      </c>
      <c r="J4986" s="2" t="str">
        <f t="array" ref="J4986">XLOOKUP('Transaction Data'!$G4986,Product_Code,Biscuit_Brand)</f>
        <v>Oatmeal Cookies</v>
      </c>
      <c r="K4986" s="2">
        <f t="array" ref="K4986">XLOOKUP('Transaction Data'!$G4986,Product_Code,Cost)</f>
        <v>19</v>
      </c>
      <c r="L4986" s="2">
        <f t="array" ref="L4986">XLOOKUP('Transaction Data'!$G4986,Product_Code,Unit_Price)</f>
        <v>23</v>
      </c>
      <c r="M4986" s="3">
        <f>'Transaction Data'!$F4986*'Transaction Data'!$K4986</f>
        <v>7714</v>
      </c>
      <c r="N4986" s="3">
        <f>'Transaction Data'!$F4986*'Transaction Data'!$L4986</f>
        <v>9338</v>
      </c>
      <c r="O4986" s="3">
        <f>'Transaction Data'!$N4986-'Transaction Data'!$M4986</f>
        <v>1624</v>
      </c>
      <c r="P4986" s="2">
        <f>DATEDIF('Transaction Data'!$D4986,'Transaction Data'!$A4986,"y")</f>
        <v>46</v>
      </c>
      <c r="Q4986" s="2" t="str">
        <f>FLOOR('Transaction Data'!$P4986,15)&amp;"-"&amp;FLOOR('Transaction Data'!$P4986,15)+14</f>
        <v>45-59</v>
      </c>
      <c r="R4986" s="2" t="str">
        <f>IF('Transaction Data'!$L4986&lt;=10,"Less Expensive","Expensive")</f>
        <v>Expensive</v>
      </c>
      <c r="S4986" s="4">
        <f>WEEKDAY('Transaction Data'!$A4986)</f>
        <v>6</v>
      </c>
      <c r="T4986" s="2" t="str">
        <f>IF(WEEKDAY('Transaction Data'!$A4986,2)&lt;6,"Weekday","Weekend")</f>
        <v>Weekday</v>
      </c>
    </row>
    <row r="4987" ht="15.75" customHeight="1">
      <c r="A4987" s="1">
        <v>45314.0</v>
      </c>
      <c r="B4987" s="2" t="s">
        <v>4686</v>
      </c>
      <c r="C4987" s="2" t="s">
        <v>21</v>
      </c>
      <c r="D4987" s="1">
        <v>36136.0</v>
      </c>
      <c r="E4987" s="2" t="s">
        <v>27</v>
      </c>
      <c r="F4987" s="2">
        <v>24.0</v>
      </c>
      <c r="G4987" s="2" t="s">
        <v>33</v>
      </c>
      <c r="H4987" s="2" t="s">
        <v>29</v>
      </c>
      <c r="I4987" s="2" t="s">
        <v>25</v>
      </c>
      <c r="J4987" s="2" t="str">
        <f t="array" ref="J4987">XLOOKUP('Transaction Data'!$G4987,Product_Code,Biscuit_Brand)</f>
        <v>Caramel Biscuits</v>
      </c>
      <c r="K4987" s="2">
        <f t="array" ref="K4987">XLOOKUP('Transaction Data'!$G4987,Product_Code,Cost)</f>
        <v>18</v>
      </c>
      <c r="L4987" s="2">
        <f t="array" ref="L4987">XLOOKUP('Transaction Data'!$G4987,Product_Code,Unit_Price)</f>
        <v>22</v>
      </c>
      <c r="M4987" s="3">
        <f>'Transaction Data'!$F4987*'Transaction Data'!$K4987</f>
        <v>432</v>
      </c>
      <c r="N4987" s="3">
        <f>'Transaction Data'!$F4987*'Transaction Data'!$L4987</f>
        <v>528</v>
      </c>
      <c r="O4987" s="3">
        <f>'Transaction Data'!$N4987-'Transaction Data'!$M4987</f>
        <v>96</v>
      </c>
      <c r="P4987" s="2">
        <f>DATEDIF('Transaction Data'!$D4987,'Transaction Data'!$A4987,"y")</f>
        <v>25</v>
      </c>
      <c r="Q4987" s="2" t="str">
        <f>FLOOR('Transaction Data'!$P4987,15)&amp;"-"&amp;FLOOR('Transaction Data'!$P4987,15)+14</f>
        <v>15-29</v>
      </c>
      <c r="R4987" s="2" t="str">
        <f>IF('Transaction Data'!$L4987&lt;=10,"Less Expensive","Expensive")</f>
        <v>Expensive</v>
      </c>
      <c r="S4987" s="4">
        <f>WEEKDAY('Transaction Data'!$A4987)</f>
        <v>3</v>
      </c>
      <c r="T4987" s="2" t="str">
        <f>IF(WEEKDAY('Transaction Data'!$A4987,2)&lt;6,"Weekday","Weekend")</f>
        <v>Weekday</v>
      </c>
    </row>
    <row r="4988" ht="15.75" customHeight="1">
      <c r="A4988" s="1">
        <v>45441.0</v>
      </c>
      <c r="B4988" s="2" t="s">
        <v>4687</v>
      </c>
      <c r="C4988" s="2" t="s">
        <v>32</v>
      </c>
      <c r="D4988" s="1">
        <v>32821.0</v>
      </c>
      <c r="E4988" s="2" t="s">
        <v>27</v>
      </c>
      <c r="F4988" s="2">
        <v>125.0</v>
      </c>
      <c r="G4988" s="2" t="s">
        <v>23</v>
      </c>
      <c r="H4988" s="2" t="s">
        <v>34</v>
      </c>
      <c r="I4988" s="2" t="s">
        <v>25</v>
      </c>
      <c r="J4988" s="2" t="str">
        <f t="array" ref="J4988">XLOOKUP('Transaction Data'!$G4988,Product_Code,Biscuit_Brand)</f>
        <v>Cinnamon Swirls</v>
      </c>
      <c r="K4988" s="2">
        <f t="array" ref="K4988">XLOOKUP('Transaction Data'!$G4988,Product_Code,Cost)</f>
        <v>10</v>
      </c>
      <c r="L4988" s="2">
        <f t="array" ref="L4988">XLOOKUP('Transaction Data'!$G4988,Product_Code,Unit_Price)</f>
        <v>14</v>
      </c>
      <c r="M4988" s="3">
        <f>'Transaction Data'!$F4988*'Transaction Data'!$K4988</f>
        <v>1250</v>
      </c>
      <c r="N4988" s="3">
        <f>'Transaction Data'!$F4988*'Transaction Data'!$L4988</f>
        <v>1750</v>
      </c>
      <c r="O4988" s="3">
        <f>'Transaction Data'!$N4988-'Transaction Data'!$M4988</f>
        <v>500</v>
      </c>
      <c r="P4988" s="2">
        <f>DATEDIF('Transaction Data'!$D4988,'Transaction Data'!$A4988,"y")</f>
        <v>34</v>
      </c>
      <c r="Q4988" s="2" t="str">
        <f>FLOOR('Transaction Data'!$P4988,15)&amp;"-"&amp;FLOOR('Transaction Data'!$P4988,15)+14</f>
        <v>30-44</v>
      </c>
      <c r="R4988" s="2" t="str">
        <f>IF('Transaction Data'!$L4988&lt;=10,"Less Expensive","Expensive")</f>
        <v>Expensive</v>
      </c>
      <c r="S4988" s="4">
        <f>WEEKDAY('Transaction Data'!$A4988)</f>
        <v>4</v>
      </c>
      <c r="T4988" s="2" t="str">
        <f>IF(WEEKDAY('Transaction Data'!$A4988,2)&lt;6,"Weekday","Weekend")</f>
        <v>Weekday</v>
      </c>
    </row>
    <row r="4989" ht="15.75" customHeight="1">
      <c r="A4989" s="1">
        <v>45498.0</v>
      </c>
      <c r="B4989" s="2" t="s">
        <v>4688</v>
      </c>
      <c r="C4989" s="2" t="s">
        <v>72</v>
      </c>
      <c r="D4989" s="1">
        <v>18403.0</v>
      </c>
      <c r="E4989" s="2" t="s">
        <v>22</v>
      </c>
      <c r="F4989" s="2">
        <v>146.0</v>
      </c>
      <c r="G4989" s="2" t="s">
        <v>55</v>
      </c>
      <c r="H4989" s="2" t="s">
        <v>24</v>
      </c>
      <c r="I4989" s="2" t="s">
        <v>25</v>
      </c>
      <c r="J4989" s="2" t="str">
        <f t="array" ref="J4989">XLOOKUP('Transaction Data'!$G4989,Product_Code,Biscuit_Brand)</f>
        <v>Vanilla Wafers</v>
      </c>
      <c r="K4989" s="2">
        <f t="array" ref="K4989">XLOOKUP('Transaction Data'!$G4989,Product_Code,Cost)</f>
        <v>18</v>
      </c>
      <c r="L4989" s="2">
        <f t="array" ref="L4989">XLOOKUP('Transaction Data'!$G4989,Product_Code,Unit_Price)</f>
        <v>36</v>
      </c>
      <c r="M4989" s="3">
        <f>'Transaction Data'!$F4989*'Transaction Data'!$K4989</f>
        <v>2628</v>
      </c>
      <c r="N4989" s="3">
        <f>'Transaction Data'!$F4989*'Transaction Data'!$L4989</f>
        <v>5256</v>
      </c>
      <c r="O4989" s="3">
        <f>'Transaction Data'!$N4989-'Transaction Data'!$M4989</f>
        <v>2628</v>
      </c>
      <c r="P4989" s="2">
        <f>DATEDIF('Transaction Data'!$D4989,'Transaction Data'!$A4989,"y")</f>
        <v>74</v>
      </c>
      <c r="Q4989" s="2" t="str">
        <f>FLOOR('Transaction Data'!$P4989,15)&amp;"-"&amp;FLOOR('Transaction Data'!$P4989,15)+14</f>
        <v>60-74</v>
      </c>
      <c r="R4989" s="2" t="str">
        <f>IF('Transaction Data'!$L4989&lt;=10,"Less Expensive","Expensive")</f>
        <v>Expensive</v>
      </c>
      <c r="S4989" s="4">
        <f>WEEKDAY('Transaction Data'!$A4989)</f>
        <v>5</v>
      </c>
      <c r="T4989" s="2" t="str">
        <f>IF(WEEKDAY('Transaction Data'!$A4989,2)&lt;6,"Weekday","Weekend")</f>
        <v>Weekday</v>
      </c>
    </row>
    <row r="4990" ht="15.75" customHeight="1">
      <c r="A4990" s="1">
        <v>45401.0</v>
      </c>
      <c r="B4990" s="2" t="s">
        <v>4689</v>
      </c>
      <c r="C4990" s="2" t="s">
        <v>54</v>
      </c>
      <c r="D4990" s="1">
        <v>27487.0</v>
      </c>
      <c r="E4990" s="2" t="s">
        <v>63</v>
      </c>
      <c r="F4990" s="2">
        <v>324.0</v>
      </c>
      <c r="G4990" s="2" t="s">
        <v>48</v>
      </c>
      <c r="H4990" s="2" t="s">
        <v>29</v>
      </c>
      <c r="I4990" s="2" t="s">
        <v>25</v>
      </c>
      <c r="J4990" s="2" t="str">
        <f t="array" ref="J4990">XLOOKUP('Transaction Data'!$G4990,Product_Code,Biscuit_Brand)</f>
        <v>Lemon Crisps</v>
      </c>
      <c r="K4990" s="2">
        <f t="array" ref="K4990">XLOOKUP('Transaction Data'!$G4990,Product_Code,Cost)</f>
        <v>7</v>
      </c>
      <c r="L4990" s="2">
        <f t="array" ref="L4990">XLOOKUP('Transaction Data'!$G4990,Product_Code,Unit_Price)</f>
        <v>9</v>
      </c>
      <c r="M4990" s="3">
        <f>'Transaction Data'!$F4990*'Transaction Data'!$K4990</f>
        <v>2268</v>
      </c>
      <c r="N4990" s="3">
        <f>'Transaction Data'!$F4990*'Transaction Data'!$L4990</f>
        <v>2916</v>
      </c>
      <c r="O4990" s="3">
        <f>'Transaction Data'!$N4990-'Transaction Data'!$M4990</f>
        <v>648</v>
      </c>
      <c r="P4990" s="2">
        <f>DATEDIF('Transaction Data'!$D4990,'Transaction Data'!$A4990,"y")</f>
        <v>49</v>
      </c>
      <c r="Q4990" s="2" t="str">
        <f>FLOOR('Transaction Data'!$P4990,15)&amp;"-"&amp;FLOOR('Transaction Data'!$P4990,15)+14</f>
        <v>45-59</v>
      </c>
      <c r="R4990" s="2" t="str">
        <f>IF('Transaction Data'!$L4990&lt;=10,"Less Expensive","Expensive")</f>
        <v>Less Expensive</v>
      </c>
      <c r="S4990" s="4">
        <f>WEEKDAY('Transaction Data'!$A4990)</f>
        <v>6</v>
      </c>
      <c r="T4990" s="2" t="str">
        <f>IF(WEEKDAY('Transaction Data'!$A4990,2)&lt;6,"Weekday","Weekend")</f>
        <v>Weekday</v>
      </c>
    </row>
    <row r="4991" ht="15.75" customHeight="1">
      <c r="A4991" s="1">
        <v>45451.0</v>
      </c>
      <c r="B4991" s="2" t="s">
        <v>4690</v>
      </c>
      <c r="C4991" s="2" t="s">
        <v>78</v>
      </c>
      <c r="D4991" s="1">
        <v>24754.0</v>
      </c>
      <c r="E4991" s="2" t="s">
        <v>27</v>
      </c>
      <c r="F4991" s="2">
        <v>138.0</v>
      </c>
      <c r="G4991" s="2" t="s">
        <v>57</v>
      </c>
      <c r="H4991" s="2" t="s">
        <v>34</v>
      </c>
      <c r="I4991" s="2" t="s">
        <v>25</v>
      </c>
      <c r="J4991" s="2" t="str">
        <f t="array" ref="J4991">XLOOKUP('Transaction Data'!$G4991,Product_Code,Biscuit_Brand)</f>
        <v>Oatmeal Cookies</v>
      </c>
      <c r="K4991" s="2">
        <f t="array" ref="K4991">XLOOKUP('Transaction Data'!$G4991,Product_Code,Cost)</f>
        <v>19</v>
      </c>
      <c r="L4991" s="2">
        <f t="array" ref="L4991">XLOOKUP('Transaction Data'!$G4991,Product_Code,Unit_Price)</f>
        <v>23</v>
      </c>
      <c r="M4991" s="3">
        <f>'Transaction Data'!$F4991*'Transaction Data'!$K4991</f>
        <v>2622</v>
      </c>
      <c r="N4991" s="3">
        <f>'Transaction Data'!$F4991*'Transaction Data'!$L4991</f>
        <v>3174</v>
      </c>
      <c r="O4991" s="3">
        <f>'Transaction Data'!$N4991-'Transaction Data'!$M4991</f>
        <v>552</v>
      </c>
      <c r="P4991" s="2">
        <f>DATEDIF('Transaction Data'!$D4991,'Transaction Data'!$A4991,"y")</f>
        <v>56</v>
      </c>
      <c r="Q4991" s="2" t="str">
        <f>FLOOR('Transaction Data'!$P4991,15)&amp;"-"&amp;FLOOR('Transaction Data'!$P4991,15)+14</f>
        <v>45-59</v>
      </c>
      <c r="R4991" s="2" t="str">
        <f>IF('Transaction Data'!$L4991&lt;=10,"Less Expensive","Expensive")</f>
        <v>Expensive</v>
      </c>
      <c r="S4991" s="4">
        <f>WEEKDAY('Transaction Data'!$A4991)</f>
        <v>7</v>
      </c>
      <c r="T4991" s="2" t="str">
        <f>IF(WEEKDAY('Transaction Data'!$A4991,2)&lt;6,"Weekday","Weekend")</f>
        <v>Weekend</v>
      </c>
    </row>
    <row r="4992" ht="15.75" customHeight="1">
      <c r="A4992" s="1">
        <v>45303.0</v>
      </c>
      <c r="B4992" s="2" t="s">
        <v>4691</v>
      </c>
      <c r="C4992" s="2" t="s">
        <v>47</v>
      </c>
      <c r="D4992" s="1">
        <v>18950.0</v>
      </c>
      <c r="E4992" s="2" t="s">
        <v>63</v>
      </c>
      <c r="F4992" s="2">
        <v>170.0</v>
      </c>
      <c r="G4992" s="2" t="s">
        <v>33</v>
      </c>
      <c r="H4992" s="2" t="s">
        <v>24</v>
      </c>
      <c r="I4992" s="2" t="s">
        <v>25</v>
      </c>
      <c r="J4992" s="2" t="str">
        <f t="array" ref="J4992">XLOOKUP('Transaction Data'!$G4992,Product_Code,Biscuit_Brand)</f>
        <v>Caramel Biscuits</v>
      </c>
      <c r="K4992" s="2">
        <f t="array" ref="K4992">XLOOKUP('Transaction Data'!$G4992,Product_Code,Cost)</f>
        <v>18</v>
      </c>
      <c r="L4992" s="2">
        <f t="array" ref="L4992">XLOOKUP('Transaction Data'!$G4992,Product_Code,Unit_Price)</f>
        <v>22</v>
      </c>
      <c r="M4992" s="3">
        <f>'Transaction Data'!$F4992*'Transaction Data'!$K4992</f>
        <v>3060</v>
      </c>
      <c r="N4992" s="3">
        <f>'Transaction Data'!$F4992*'Transaction Data'!$L4992</f>
        <v>3740</v>
      </c>
      <c r="O4992" s="3">
        <f>'Transaction Data'!$N4992-'Transaction Data'!$M4992</f>
        <v>680</v>
      </c>
      <c r="P4992" s="2">
        <f>DATEDIF('Transaction Data'!$D4992,'Transaction Data'!$A4992,"y")</f>
        <v>72</v>
      </c>
      <c r="Q4992" s="2" t="str">
        <f>FLOOR('Transaction Data'!$P4992,15)&amp;"-"&amp;FLOOR('Transaction Data'!$P4992,15)+14</f>
        <v>60-74</v>
      </c>
      <c r="R4992" s="2" t="str">
        <f>IF('Transaction Data'!$L4992&lt;=10,"Less Expensive","Expensive")</f>
        <v>Expensive</v>
      </c>
      <c r="S4992" s="4">
        <f>WEEKDAY('Transaction Data'!$A4992)</f>
        <v>6</v>
      </c>
      <c r="T4992" s="2" t="str">
        <f>IF(WEEKDAY('Transaction Data'!$A4992,2)&lt;6,"Weekday","Weekend")</f>
        <v>Weekday</v>
      </c>
    </row>
    <row r="4993" ht="15.75" customHeight="1">
      <c r="A4993" s="1">
        <v>45399.0</v>
      </c>
      <c r="B4993" s="2" t="s">
        <v>4692</v>
      </c>
      <c r="C4993" s="2" t="s">
        <v>69</v>
      </c>
      <c r="D4993" s="1">
        <v>36793.0</v>
      </c>
      <c r="E4993" s="2" t="s">
        <v>63</v>
      </c>
      <c r="F4993" s="2">
        <v>28.0</v>
      </c>
      <c r="G4993" s="2" t="s">
        <v>23</v>
      </c>
      <c r="H4993" s="2" t="s">
        <v>29</v>
      </c>
      <c r="I4993" s="2" t="s">
        <v>25</v>
      </c>
      <c r="J4993" s="2" t="str">
        <f t="array" ref="J4993">XLOOKUP('Transaction Data'!$G4993,Product_Code,Biscuit_Brand)</f>
        <v>Cinnamon Swirls</v>
      </c>
      <c r="K4993" s="2">
        <f t="array" ref="K4993">XLOOKUP('Transaction Data'!$G4993,Product_Code,Cost)</f>
        <v>10</v>
      </c>
      <c r="L4993" s="2">
        <f t="array" ref="L4993">XLOOKUP('Transaction Data'!$G4993,Product_Code,Unit_Price)</f>
        <v>14</v>
      </c>
      <c r="M4993" s="3">
        <f>'Transaction Data'!$F4993*'Transaction Data'!$K4993</f>
        <v>280</v>
      </c>
      <c r="N4993" s="3">
        <f>'Transaction Data'!$F4993*'Transaction Data'!$L4993</f>
        <v>392</v>
      </c>
      <c r="O4993" s="3">
        <f>'Transaction Data'!$N4993-'Transaction Data'!$M4993</f>
        <v>112</v>
      </c>
      <c r="P4993" s="2">
        <f>DATEDIF('Transaction Data'!$D4993,'Transaction Data'!$A4993,"y")</f>
        <v>23</v>
      </c>
      <c r="Q4993" s="2" t="str">
        <f>FLOOR('Transaction Data'!$P4993,15)&amp;"-"&amp;FLOOR('Transaction Data'!$P4993,15)+14</f>
        <v>15-29</v>
      </c>
      <c r="R4993" s="2" t="str">
        <f>IF('Transaction Data'!$L4993&lt;=10,"Less Expensive","Expensive")</f>
        <v>Expensive</v>
      </c>
      <c r="S4993" s="4">
        <f>WEEKDAY('Transaction Data'!$A4993)</f>
        <v>4</v>
      </c>
      <c r="T4993" s="2" t="str">
        <f>IF(WEEKDAY('Transaction Data'!$A4993,2)&lt;6,"Weekday","Weekend")</f>
        <v>Weekday</v>
      </c>
    </row>
    <row r="4994" ht="15.75" customHeight="1">
      <c r="A4994" s="1">
        <v>45359.0</v>
      </c>
      <c r="B4994" s="2" t="s">
        <v>4693</v>
      </c>
      <c r="C4994" s="2" t="s">
        <v>21</v>
      </c>
      <c r="D4994" s="1">
        <v>25161.0</v>
      </c>
      <c r="E4994" s="2" t="s">
        <v>27</v>
      </c>
      <c r="F4994" s="2">
        <v>121.0</v>
      </c>
      <c r="G4994" s="2" t="s">
        <v>57</v>
      </c>
      <c r="H4994" s="2" t="s">
        <v>34</v>
      </c>
      <c r="I4994" s="2" t="s">
        <v>25</v>
      </c>
      <c r="J4994" s="2" t="str">
        <f t="array" ref="J4994">XLOOKUP('Transaction Data'!$G4994,Product_Code,Biscuit_Brand)</f>
        <v>Oatmeal Cookies</v>
      </c>
      <c r="K4994" s="2">
        <f t="array" ref="K4994">XLOOKUP('Transaction Data'!$G4994,Product_Code,Cost)</f>
        <v>19</v>
      </c>
      <c r="L4994" s="2">
        <f t="array" ref="L4994">XLOOKUP('Transaction Data'!$G4994,Product_Code,Unit_Price)</f>
        <v>23</v>
      </c>
      <c r="M4994" s="3">
        <f>'Transaction Data'!$F4994*'Transaction Data'!$K4994</f>
        <v>2299</v>
      </c>
      <c r="N4994" s="3">
        <f>'Transaction Data'!$F4994*'Transaction Data'!$L4994</f>
        <v>2783</v>
      </c>
      <c r="O4994" s="3">
        <f>'Transaction Data'!$N4994-'Transaction Data'!$M4994</f>
        <v>484</v>
      </c>
      <c r="P4994" s="2">
        <f>DATEDIF('Transaction Data'!$D4994,'Transaction Data'!$A4994,"y")</f>
        <v>55</v>
      </c>
      <c r="Q4994" s="2" t="str">
        <f>FLOOR('Transaction Data'!$P4994,15)&amp;"-"&amp;FLOOR('Transaction Data'!$P4994,15)+14</f>
        <v>45-59</v>
      </c>
      <c r="R4994" s="2" t="str">
        <f>IF('Transaction Data'!$L4994&lt;=10,"Less Expensive","Expensive")</f>
        <v>Expensive</v>
      </c>
      <c r="S4994" s="4">
        <f>WEEKDAY('Transaction Data'!$A4994)</f>
        <v>6</v>
      </c>
      <c r="T4994" s="2" t="str">
        <f>IF(WEEKDAY('Transaction Data'!$A4994,2)&lt;6,"Weekday","Weekend")</f>
        <v>Weekday</v>
      </c>
    </row>
    <row r="4995" ht="15.75" customHeight="1">
      <c r="A4995" s="1">
        <v>45395.0</v>
      </c>
      <c r="B4995" s="2" t="s">
        <v>4694</v>
      </c>
      <c r="C4995" s="2" t="s">
        <v>65</v>
      </c>
      <c r="D4995" s="1">
        <v>20650.0</v>
      </c>
      <c r="E4995" s="2" t="s">
        <v>22</v>
      </c>
      <c r="F4995" s="2">
        <v>432.0</v>
      </c>
      <c r="G4995" s="2" t="s">
        <v>33</v>
      </c>
      <c r="H4995" s="2" t="s">
        <v>24</v>
      </c>
      <c r="I4995" s="2" t="s">
        <v>25</v>
      </c>
      <c r="J4995" s="2" t="str">
        <f t="array" ref="J4995">XLOOKUP('Transaction Data'!$G4995,Product_Code,Biscuit_Brand)</f>
        <v>Caramel Biscuits</v>
      </c>
      <c r="K4995" s="2">
        <f t="array" ref="K4995">XLOOKUP('Transaction Data'!$G4995,Product_Code,Cost)</f>
        <v>18</v>
      </c>
      <c r="L4995" s="2">
        <f t="array" ref="L4995">XLOOKUP('Transaction Data'!$G4995,Product_Code,Unit_Price)</f>
        <v>22</v>
      </c>
      <c r="M4995" s="3">
        <f>'Transaction Data'!$F4995*'Transaction Data'!$K4995</f>
        <v>7776</v>
      </c>
      <c r="N4995" s="3">
        <f>'Transaction Data'!$F4995*'Transaction Data'!$L4995</f>
        <v>9504</v>
      </c>
      <c r="O4995" s="3">
        <f>'Transaction Data'!$N4995-'Transaction Data'!$M4995</f>
        <v>1728</v>
      </c>
      <c r="P4995" s="2">
        <f>DATEDIF('Transaction Data'!$D4995,'Transaction Data'!$A4995,"y")</f>
        <v>67</v>
      </c>
      <c r="Q4995" s="2" t="str">
        <f>FLOOR('Transaction Data'!$P4995,15)&amp;"-"&amp;FLOOR('Transaction Data'!$P4995,15)+14</f>
        <v>60-74</v>
      </c>
      <c r="R4995" s="2" t="str">
        <f>IF('Transaction Data'!$L4995&lt;=10,"Less Expensive","Expensive")</f>
        <v>Expensive</v>
      </c>
      <c r="S4995" s="4">
        <f>WEEKDAY('Transaction Data'!$A4995)</f>
        <v>7</v>
      </c>
      <c r="T4995" s="2" t="str">
        <f>IF(WEEKDAY('Transaction Data'!$A4995,2)&lt;6,"Weekday","Weekend")</f>
        <v>Weekend</v>
      </c>
    </row>
    <row r="4996" ht="15.75" customHeight="1">
      <c r="A4996" s="1">
        <v>45504.0</v>
      </c>
      <c r="B4996" s="2" t="s">
        <v>4695</v>
      </c>
      <c r="C4996" s="2" t="s">
        <v>41</v>
      </c>
      <c r="D4996" s="1">
        <v>19506.0</v>
      </c>
      <c r="E4996" s="2" t="s">
        <v>22</v>
      </c>
      <c r="F4996" s="2">
        <v>140.0</v>
      </c>
      <c r="G4996" s="2" t="s">
        <v>55</v>
      </c>
      <c r="H4996" s="2" t="s">
        <v>29</v>
      </c>
      <c r="I4996" s="2" t="s">
        <v>25</v>
      </c>
      <c r="J4996" s="2" t="str">
        <f t="array" ref="J4996">XLOOKUP('Transaction Data'!$G4996,Product_Code,Biscuit_Brand)</f>
        <v>Vanilla Wafers</v>
      </c>
      <c r="K4996" s="2">
        <f t="array" ref="K4996">XLOOKUP('Transaction Data'!$G4996,Product_Code,Cost)</f>
        <v>18</v>
      </c>
      <c r="L4996" s="2">
        <f t="array" ref="L4996">XLOOKUP('Transaction Data'!$G4996,Product_Code,Unit_Price)</f>
        <v>36</v>
      </c>
      <c r="M4996" s="3">
        <f>'Transaction Data'!$F4996*'Transaction Data'!$K4996</f>
        <v>2520</v>
      </c>
      <c r="N4996" s="3">
        <f>'Transaction Data'!$F4996*'Transaction Data'!$L4996</f>
        <v>5040</v>
      </c>
      <c r="O4996" s="3">
        <f>'Transaction Data'!$N4996-'Transaction Data'!$M4996</f>
        <v>2520</v>
      </c>
      <c r="P4996" s="2">
        <f>DATEDIF('Transaction Data'!$D4996,'Transaction Data'!$A4996,"y")</f>
        <v>71</v>
      </c>
      <c r="Q4996" s="2" t="str">
        <f>FLOOR('Transaction Data'!$P4996,15)&amp;"-"&amp;FLOOR('Transaction Data'!$P4996,15)+14</f>
        <v>60-74</v>
      </c>
      <c r="R4996" s="2" t="str">
        <f>IF('Transaction Data'!$L4996&lt;=10,"Less Expensive","Expensive")</f>
        <v>Expensive</v>
      </c>
      <c r="S4996" s="4">
        <f>WEEKDAY('Transaction Data'!$A4996)</f>
        <v>4</v>
      </c>
      <c r="T4996" s="2" t="str">
        <f>IF(WEEKDAY('Transaction Data'!$A4996,2)&lt;6,"Weekday","Weekend")</f>
        <v>Weekday</v>
      </c>
    </row>
    <row r="4997" ht="15.75" customHeight="1">
      <c r="A4997" s="1">
        <v>45504.0</v>
      </c>
      <c r="B4997" s="2" t="s">
        <v>4696</v>
      </c>
      <c r="C4997" s="2" t="s">
        <v>21</v>
      </c>
      <c r="D4997" s="1">
        <v>23773.0</v>
      </c>
      <c r="E4997" s="2" t="s">
        <v>27</v>
      </c>
      <c r="F4997" s="2">
        <v>339.0</v>
      </c>
      <c r="G4997" s="2" t="s">
        <v>57</v>
      </c>
      <c r="H4997" s="2" t="s">
        <v>34</v>
      </c>
      <c r="I4997" s="2" t="s">
        <v>25</v>
      </c>
      <c r="J4997" s="2" t="str">
        <f t="array" ref="J4997">XLOOKUP('Transaction Data'!$G4997,Product_Code,Biscuit_Brand)</f>
        <v>Oatmeal Cookies</v>
      </c>
      <c r="K4997" s="2">
        <f t="array" ref="K4997">XLOOKUP('Transaction Data'!$G4997,Product_Code,Cost)</f>
        <v>19</v>
      </c>
      <c r="L4997" s="2">
        <f t="array" ref="L4997">XLOOKUP('Transaction Data'!$G4997,Product_Code,Unit_Price)</f>
        <v>23</v>
      </c>
      <c r="M4997" s="3">
        <f>'Transaction Data'!$F4997*'Transaction Data'!$K4997</f>
        <v>6441</v>
      </c>
      <c r="N4997" s="3">
        <f>'Transaction Data'!$F4997*'Transaction Data'!$L4997</f>
        <v>7797</v>
      </c>
      <c r="O4997" s="3">
        <f>'Transaction Data'!$N4997-'Transaction Data'!$M4997</f>
        <v>1356</v>
      </c>
      <c r="P4997" s="2">
        <f>DATEDIF('Transaction Data'!$D4997,'Transaction Data'!$A4997,"y")</f>
        <v>59</v>
      </c>
      <c r="Q4997" s="2" t="str">
        <f>FLOOR('Transaction Data'!$P4997,15)&amp;"-"&amp;FLOOR('Transaction Data'!$P4997,15)+14</f>
        <v>45-59</v>
      </c>
      <c r="R4997" s="2" t="str">
        <f>IF('Transaction Data'!$L4997&lt;=10,"Less Expensive","Expensive")</f>
        <v>Expensive</v>
      </c>
      <c r="S4997" s="4">
        <f>WEEKDAY('Transaction Data'!$A4997)</f>
        <v>4</v>
      </c>
      <c r="T4997" s="2" t="str">
        <f>IF(WEEKDAY('Transaction Data'!$A4997,2)&lt;6,"Weekday","Weekend")</f>
        <v>Weekday</v>
      </c>
    </row>
    <row r="4998" ht="15.75" customHeight="1">
      <c r="A4998" s="1">
        <v>45423.0</v>
      </c>
      <c r="B4998" s="2" t="s">
        <v>4697</v>
      </c>
      <c r="C4998" s="2" t="s">
        <v>69</v>
      </c>
      <c r="D4998" s="1">
        <v>17370.0</v>
      </c>
      <c r="E4998" s="2" t="s">
        <v>27</v>
      </c>
      <c r="F4998" s="2">
        <v>92.0</v>
      </c>
      <c r="G4998" s="2" t="s">
        <v>48</v>
      </c>
      <c r="H4998" s="2" t="s">
        <v>24</v>
      </c>
      <c r="I4998" s="2" t="s">
        <v>25</v>
      </c>
      <c r="J4998" s="2" t="str">
        <f t="array" ref="J4998">XLOOKUP('Transaction Data'!$G4998,Product_Code,Biscuit_Brand)</f>
        <v>Lemon Crisps</v>
      </c>
      <c r="K4998" s="2">
        <f t="array" ref="K4998">XLOOKUP('Transaction Data'!$G4998,Product_Code,Cost)</f>
        <v>7</v>
      </c>
      <c r="L4998" s="2">
        <f t="array" ref="L4998">XLOOKUP('Transaction Data'!$G4998,Product_Code,Unit_Price)</f>
        <v>9</v>
      </c>
      <c r="M4998" s="3">
        <f>'Transaction Data'!$F4998*'Transaction Data'!$K4998</f>
        <v>644</v>
      </c>
      <c r="N4998" s="3">
        <f>'Transaction Data'!$F4998*'Transaction Data'!$L4998</f>
        <v>828</v>
      </c>
      <c r="O4998" s="3">
        <f>'Transaction Data'!$N4998-'Transaction Data'!$M4998</f>
        <v>184</v>
      </c>
      <c r="P4998" s="2">
        <f>DATEDIF('Transaction Data'!$D4998,'Transaction Data'!$A4998,"y")</f>
        <v>76</v>
      </c>
      <c r="Q4998" s="2" t="str">
        <f>FLOOR('Transaction Data'!$P4998,15)&amp;"-"&amp;FLOOR('Transaction Data'!$P4998,15)+14</f>
        <v>75-89</v>
      </c>
      <c r="R4998" s="2" t="str">
        <f>IF('Transaction Data'!$L4998&lt;=10,"Less Expensive","Expensive")</f>
        <v>Less Expensive</v>
      </c>
      <c r="S4998" s="4">
        <f>WEEKDAY('Transaction Data'!$A4998)</f>
        <v>7</v>
      </c>
      <c r="T4998" s="2" t="str">
        <f>IF(WEEKDAY('Transaction Data'!$A4998,2)&lt;6,"Weekday","Weekend")</f>
        <v>Weekend</v>
      </c>
    </row>
    <row r="4999" ht="15.75" customHeight="1">
      <c r="A4999" s="1">
        <v>45456.0</v>
      </c>
      <c r="B4999" s="2" t="s">
        <v>4698</v>
      </c>
      <c r="C4999" s="2" t="s">
        <v>69</v>
      </c>
      <c r="D4999" s="1">
        <v>33320.0</v>
      </c>
      <c r="E4999" s="2" t="s">
        <v>27</v>
      </c>
      <c r="F4999" s="2">
        <v>436.0</v>
      </c>
      <c r="G4999" s="2" t="s">
        <v>38</v>
      </c>
      <c r="H4999" s="2" t="s">
        <v>29</v>
      </c>
      <c r="I4999" s="2" t="s">
        <v>25</v>
      </c>
      <c r="J4999" s="2" t="str">
        <f t="array" ref="J4999">XLOOKUP('Transaction Data'!$G4999,Product_Code,Biscuit_Brand)</f>
        <v>Ginger Snaps</v>
      </c>
      <c r="K4999" s="2">
        <f t="array" ref="K4999">XLOOKUP('Transaction Data'!$G4999,Product_Code,Cost)</f>
        <v>14</v>
      </c>
      <c r="L4999" s="2">
        <f t="array" ref="L4999">XLOOKUP('Transaction Data'!$G4999,Product_Code,Unit_Price)</f>
        <v>28</v>
      </c>
      <c r="M4999" s="3">
        <f>'Transaction Data'!$F4999*'Transaction Data'!$K4999</f>
        <v>6104</v>
      </c>
      <c r="N4999" s="3">
        <f>'Transaction Data'!$F4999*'Transaction Data'!$L4999</f>
        <v>12208</v>
      </c>
      <c r="O4999" s="3">
        <f>'Transaction Data'!$N4999-'Transaction Data'!$M4999</f>
        <v>6104</v>
      </c>
      <c r="P4999" s="2">
        <f>DATEDIF('Transaction Data'!$D4999,'Transaction Data'!$A4999,"y")</f>
        <v>33</v>
      </c>
      <c r="Q4999" s="2" t="str">
        <f>FLOOR('Transaction Data'!$P4999,15)&amp;"-"&amp;FLOOR('Transaction Data'!$P4999,15)+14</f>
        <v>30-44</v>
      </c>
      <c r="R4999" s="2" t="str">
        <f>IF('Transaction Data'!$L4999&lt;=10,"Less Expensive","Expensive")</f>
        <v>Expensive</v>
      </c>
      <c r="S4999" s="4">
        <f>WEEKDAY('Transaction Data'!$A4999)</f>
        <v>5</v>
      </c>
      <c r="T4999" s="2" t="str">
        <f>IF(WEEKDAY('Transaction Data'!$A4999,2)&lt;6,"Weekday","Weekend")</f>
        <v>Weekday</v>
      </c>
    </row>
    <row r="5000" ht="15.75" customHeight="1">
      <c r="A5000" s="1">
        <v>45497.0</v>
      </c>
      <c r="B5000" s="2" t="s">
        <v>4699</v>
      </c>
      <c r="C5000" s="2" t="s">
        <v>54</v>
      </c>
      <c r="D5000" s="1">
        <v>31024.0</v>
      </c>
      <c r="E5000" s="2" t="s">
        <v>37</v>
      </c>
      <c r="F5000" s="2">
        <v>239.0</v>
      </c>
      <c r="G5000" s="2" t="s">
        <v>33</v>
      </c>
      <c r="H5000" s="2" t="s">
        <v>34</v>
      </c>
      <c r="I5000" s="2" t="s">
        <v>25</v>
      </c>
      <c r="J5000" s="2" t="str">
        <f t="array" ref="J5000">XLOOKUP('Transaction Data'!$G5000,Product_Code,Biscuit_Brand)</f>
        <v>Caramel Biscuits</v>
      </c>
      <c r="K5000" s="2">
        <f t="array" ref="K5000">XLOOKUP('Transaction Data'!$G5000,Product_Code,Cost)</f>
        <v>18</v>
      </c>
      <c r="L5000" s="2">
        <f t="array" ref="L5000">XLOOKUP('Transaction Data'!$G5000,Product_Code,Unit_Price)</f>
        <v>22</v>
      </c>
      <c r="M5000" s="3">
        <f>'Transaction Data'!$F5000*'Transaction Data'!$K5000</f>
        <v>4302</v>
      </c>
      <c r="N5000" s="3">
        <f>'Transaction Data'!$F5000*'Transaction Data'!$L5000</f>
        <v>5258</v>
      </c>
      <c r="O5000" s="3">
        <f>'Transaction Data'!$N5000-'Transaction Data'!$M5000</f>
        <v>956</v>
      </c>
      <c r="P5000" s="2">
        <f>DATEDIF('Transaction Data'!$D5000,'Transaction Data'!$A5000,"y")</f>
        <v>39</v>
      </c>
      <c r="Q5000" s="2" t="str">
        <f>FLOOR('Transaction Data'!$P5000,15)&amp;"-"&amp;FLOOR('Transaction Data'!$P5000,15)+14</f>
        <v>30-44</v>
      </c>
      <c r="R5000" s="2" t="str">
        <f>IF('Transaction Data'!$L5000&lt;=10,"Less Expensive","Expensive")</f>
        <v>Expensive</v>
      </c>
      <c r="S5000" s="4">
        <f>WEEKDAY('Transaction Data'!$A5000)</f>
        <v>4</v>
      </c>
      <c r="T5000" s="2" t="str">
        <f>IF(WEEKDAY('Transaction Data'!$A5000,2)&lt;6,"Weekday","Weekend")</f>
        <v>Weekday</v>
      </c>
    </row>
    <row r="5001" ht="15.75" customHeight="1">
      <c r="A5001" s="1">
        <v>45404.0</v>
      </c>
      <c r="B5001" s="2" t="s">
        <v>3181</v>
      </c>
      <c r="C5001" s="2" t="s">
        <v>69</v>
      </c>
      <c r="D5001" s="1">
        <v>35722.0</v>
      </c>
      <c r="E5001" s="2" t="s">
        <v>27</v>
      </c>
      <c r="F5001" s="2">
        <v>327.0</v>
      </c>
      <c r="G5001" s="2" t="s">
        <v>38</v>
      </c>
      <c r="H5001" s="2" t="s">
        <v>24</v>
      </c>
      <c r="I5001" s="2" t="s">
        <v>25</v>
      </c>
      <c r="J5001" s="2" t="str">
        <f t="array" ref="J5001">XLOOKUP('Transaction Data'!$G5001,Product_Code,Biscuit_Brand)</f>
        <v>Ginger Snaps</v>
      </c>
      <c r="K5001" s="2">
        <f t="array" ref="K5001">XLOOKUP('Transaction Data'!$G5001,Product_Code,Cost)</f>
        <v>14</v>
      </c>
      <c r="L5001" s="2">
        <f t="array" ref="L5001">XLOOKUP('Transaction Data'!$G5001,Product_Code,Unit_Price)</f>
        <v>28</v>
      </c>
      <c r="M5001" s="3">
        <f>'Transaction Data'!$F5001*'Transaction Data'!$K5001</f>
        <v>4578</v>
      </c>
      <c r="N5001" s="3">
        <f>'Transaction Data'!$F5001*'Transaction Data'!$L5001</f>
        <v>9156</v>
      </c>
      <c r="O5001" s="3">
        <f>'Transaction Data'!$N5001-'Transaction Data'!$M5001</f>
        <v>4578</v>
      </c>
      <c r="P5001" s="2">
        <f>DATEDIF('Transaction Data'!$D5001,'Transaction Data'!$A5001,"y")</f>
        <v>26</v>
      </c>
      <c r="Q5001" s="2" t="str">
        <f>FLOOR('Transaction Data'!$P5001,15)&amp;"-"&amp;FLOOR('Transaction Data'!$P5001,15)+14</f>
        <v>15-29</v>
      </c>
      <c r="R5001" s="2" t="str">
        <f>IF('Transaction Data'!$L5001&lt;=10,"Less Expensive","Expensive")</f>
        <v>Expensive</v>
      </c>
      <c r="S5001" s="4">
        <f>WEEKDAY('Transaction Data'!$A5001)</f>
        <v>2</v>
      </c>
      <c r="T5001" s="2" t="str">
        <f>IF(WEEKDAY('Transaction Data'!$A5001,2)&lt;6,"Weekday","Weekend")</f>
        <v>Weekday</v>
      </c>
    </row>
    <row r="5002" ht="15.75" customHeight="1">
      <c r="A5002" s="1">
        <v>45499.0</v>
      </c>
      <c r="B5002" s="2" t="s">
        <v>4700</v>
      </c>
      <c r="C5002" s="2" t="s">
        <v>41</v>
      </c>
      <c r="D5002" s="1">
        <v>24244.0</v>
      </c>
      <c r="E5002" s="2" t="s">
        <v>63</v>
      </c>
      <c r="F5002" s="2">
        <v>172.0</v>
      </c>
      <c r="G5002" s="2" t="s">
        <v>38</v>
      </c>
      <c r="H5002" s="2" t="s">
        <v>29</v>
      </c>
      <c r="I5002" s="2" t="s">
        <v>25</v>
      </c>
      <c r="J5002" s="2" t="str">
        <f t="array" ref="J5002">XLOOKUP('Transaction Data'!$G5002,Product_Code,Biscuit_Brand)</f>
        <v>Ginger Snaps</v>
      </c>
      <c r="K5002" s="2">
        <f t="array" ref="K5002">XLOOKUP('Transaction Data'!$G5002,Product_Code,Cost)</f>
        <v>14</v>
      </c>
      <c r="L5002" s="2">
        <f t="array" ref="L5002">XLOOKUP('Transaction Data'!$G5002,Product_Code,Unit_Price)</f>
        <v>28</v>
      </c>
      <c r="M5002" s="3">
        <f>'Transaction Data'!$F5002*'Transaction Data'!$K5002</f>
        <v>2408</v>
      </c>
      <c r="N5002" s="3">
        <f>'Transaction Data'!$F5002*'Transaction Data'!$L5002</f>
        <v>4816</v>
      </c>
      <c r="O5002" s="3">
        <f>'Transaction Data'!$N5002-'Transaction Data'!$M5002</f>
        <v>2408</v>
      </c>
      <c r="P5002" s="2">
        <f>DATEDIF('Transaction Data'!$D5002,'Transaction Data'!$A5002,"y")</f>
        <v>58</v>
      </c>
      <c r="Q5002" s="2" t="str">
        <f>FLOOR('Transaction Data'!$P5002,15)&amp;"-"&amp;FLOOR('Transaction Data'!$P5002,15)+14</f>
        <v>45-59</v>
      </c>
      <c r="R5002" s="2" t="str">
        <f>IF('Transaction Data'!$L5002&lt;=10,"Less Expensive","Expensive")</f>
        <v>Expensive</v>
      </c>
      <c r="S5002" s="4">
        <f>WEEKDAY('Transaction Data'!$A5002)</f>
        <v>6</v>
      </c>
      <c r="T5002" s="2" t="str">
        <f>IF(WEEKDAY('Transaction Data'!$A5002,2)&lt;6,"Weekday","Weekend")</f>
        <v>Weekday</v>
      </c>
    </row>
    <row r="5003" ht="15.75" customHeight="1">
      <c r="A5003" s="1">
        <v>45489.0</v>
      </c>
      <c r="B5003" s="2" t="s">
        <v>4701</v>
      </c>
      <c r="C5003" s="2" t="s">
        <v>54</v>
      </c>
      <c r="D5003" s="1">
        <v>18500.0</v>
      </c>
      <c r="E5003" s="2" t="s">
        <v>27</v>
      </c>
      <c r="F5003" s="2">
        <v>385.0</v>
      </c>
      <c r="G5003" s="2" t="s">
        <v>33</v>
      </c>
      <c r="H5003" s="2" t="s">
        <v>34</v>
      </c>
      <c r="I5003" s="2" t="s">
        <v>25</v>
      </c>
      <c r="J5003" s="2" t="str">
        <f t="array" ref="J5003">XLOOKUP('Transaction Data'!$G5003,Product_Code,Biscuit_Brand)</f>
        <v>Caramel Biscuits</v>
      </c>
      <c r="K5003" s="2">
        <f t="array" ref="K5003">XLOOKUP('Transaction Data'!$G5003,Product_Code,Cost)</f>
        <v>18</v>
      </c>
      <c r="L5003" s="2">
        <f t="array" ref="L5003">XLOOKUP('Transaction Data'!$G5003,Product_Code,Unit_Price)</f>
        <v>22</v>
      </c>
      <c r="M5003" s="3">
        <f>'Transaction Data'!$F5003*'Transaction Data'!$K5003</f>
        <v>6930</v>
      </c>
      <c r="N5003" s="3">
        <f>'Transaction Data'!$F5003*'Transaction Data'!$L5003</f>
        <v>8470</v>
      </c>
      <c r="O5003" s="3">
        <f>'Transaction Data'!$N5003-'Transaction Data'!$M5003</f>
        <v>1540</v>
      </c>
      <c r="P5003" s="2">
        <f>DATEDIF('Transaction Data'!$D5003,'Transaction Data'!$A5003,"y")</f>
        <v>73</v>
      </c>
      <c r="Q5003" s="2" t="str">
        <f>FLOOR('Transaction Data'!$P5003,15)&amp;"-"&amp;FLOOR('Transaction Data'!$P5003,15)+14</f>
        <v>60-74</v>
      </c>
      <c r="R5003" s="2" t="str">
        <f>IF('Transaction Data'!$L5003&lt;=10,"Less Expensive","Expensive")</f>
        <v>Expensive</v>
      </c>
      <c r="S5003" s="4">
        <f>WEEKDAY('Transaction Data'!$A5003)</f>
        <v>3</v>
      </c>
      <c r="T5003" s="2" t="str">
        <f>IF(WEEKDAY('Transaction Data'!$A5003,2)&lt;6,"Weekday","Weekend")</f>
        <v>Weekday</v>
      </c>
    </row>
    <row r="5004" ht="15.75" customHeight="1">
      <c r="A5004" s="1">
        <v>45485.0</v>
      </c>
      <c r="B5004" s="2" t="s">
        <v>4702</v>
      </c>
      <c r="C5004" s="2" t="s">
        <v>41</v>
      </c>
      <c r="D5004" s="1">
        <v>25720.0</v>
      </c>
      <c r="E5004" s="2" t="s">
        <v>37</v>
      </c>
      <c r="F5004" s="2">
        <v>60.0</v>
      </c>
      <c r="G5004" s="2" t="s">
        <v>44</v>
      </c>
      <c r="H5004" s="2" t="s">
        <v>24</v>
      </c>
      <c r="I5004" s="2" t="s">
        <v>25</v>
      </c>
      <c r="J5004" s="2" t="str">
        <f t="array" ref="J5004">XLOOKUP('Transaction Data'!$G5004,Product_Code,Biscuit_Brand)</f>
        <v>Butter Crunch</v>
      </c>
      <c r="K5004" s="2">
        <f t="array" ref="K5004">XLOOKUP('Transaction Data'!$G5004,Product_Code,Cost)</f>
        <v>10</v>
      </c>
      <c r="L5004" s="2">
        <f t="array" ref="L5004">XLOOKUP('Transaction Data'!$G5004,Product_Code,Unit_Price)</f>
        <v>11</v>
      </c>
      <c r="M5004" s="3">
        <f>'Transaction Data'!$F5004*'Transaction Data'!$K5004</f>
        <v>600</v>
      </c>
      <c r="N5004" s="3">
        <f>'Transaction Data'!$F5004*'Transaction Data'!$L5004</f>
        <v>660</v>
      </c>
      <c r="O5004" s="3">
        <f>'Transaction Data'!$N5004-'Transaction Data'!$M5004</f>
        <v>60</v>
      </c>
      <c r="P5004" s="2">
        <f>DATEDIF('Transaction Data'!$D5004,'Transaction Data'!$A5004,"y")</f>
        <v>54</v>
      </c>
      <c r="Q5004" s="2" t="str">
        <f>FLOOR('Transaction Data'!$P5004,15)&amp;"-"&amp;FLOOR('Transaction Data'!$P5004,15)+14</f>
        <v>45-59</v>
      </c>
      <c r="R5004" s="2" t="str">
        <f>IF('Transaction Data'!$L5004&lt;=10,"Less Expensive","Expensive")</f>
        <v>Expensive</v>
      </c>
      <c r="S5004" s="4">
        <f>WEEKDAY('Transaction Data'!$A5004)</f>
        <v>6</v>
      </c>
      <c r="T5004" s="2" t="str">
        <f>IF(WEEKDAY('Transaction Data'!$A5004,2)&lt;6,"Weekday","Weekend")</f>
        <v>Weekday</v>
      </c>
    </row>
    <row r="5005" ht="15.75" customHeight="1">
      <c r="A5005" s="1">
        <v>45343.0</v>
      </c>
      <c r="B5005" s="2" t="s">
        <v>4703</v>
      </c>
      <c r="C5005" s="2" t="s">
        <v>65</v>
      </c>
      <c r="D5005" s="1">
        <v>28071.0</v>
      </c>
      <c r="E5005" s="2" t="s">
        <v>22</v>
      </c>
      <c r="F5005" s="2">
        <v>318.0</v>
      </c>
      <c r="G5005" s="2" t="s">
        <v>61</v>
      </c>
      <c r="H5005" s="2" t="s">
        <v>29</v>
      </c>
      <c r="I5005" s="2" t="s">
        <v>25</v>
      </c>
      <c r="J5005" s="2" t="str">
        <f t="array" ref="J5005">XLOOKUP('Transaction Data'!$G5005,Product_Code,Biscuit_Brand)</f>
        <v>Choco Delight</v>
      </c>
      <c r="K5005" s="2">
        <f t="array" ref="K5005">XLOOKUP('Transaction Data'!$G5005,Product_Code,Cost)</f>
        <v>3</v>
      </c>
      <c r="L5005" s="2">
        <f t="array" ref="L5005">XLOOKUP('Transaction Data'!$G5005,Product_Code,Unit_Price)</f>
        <v>5</v>
      </c>
      <c r="M5005" s="3">
        <f>'Transaction Data'!$F5005*'Transaction Data'!$K5005</f>
        <v>954</v>
      </c>
      <c r="N5005" s="3">
        <f>'Transaction Data'!$F5005*'Transaction Data'!$L5005</f>
        <v>1590</v>
      </c>
      <c r="O5005" s="3">
        <f>'Transaction Data'!$N5005-'Transaction Data'!$M5005</f>
        <v>636</v>
      </c>
      <c r="P5005" s="2">
        <f>DATEDIF('Transaction Data'!$D5005,'Transaction Data'!$A5005,"y")</f>
        <v>47</v>
      </c>
      <c r="Q5005" s="2" t="str">
        <f>FLOOR('Transaction Data'!$P5005,15)&amp;"-"&amp;FLOOR('Transaction Data'!$P5005,15)+14</f>
        <v>45-59</v>
      </c>
      <c r="R5005" s="2" t="str">
        <f>IF('Transaction Data'!$L5005&lt;=10,"Less Expensive","Expensive")</f>
        <v>Less Expensive</v>
      </c>
      <c r="S5005" s="4">
        <f>WEEKDAY('Transaction Data'!$A5005)</f>
        <v>4</v>
      </c>
      <c r="T5005" s="2" t="str">
        <f>IF(WEEKDAY('Transaction Data'!$A5005,2)&lt;6,"Weekday","Weekend")</f>
        <v>Weekday</v>
      </c>
    </row>
    <row r="5006" ht="15.75" customHeight="1">
      <c r="A5006" s="1">
        <v>45458.0</v>
      </c>
      <c r="B5006" s="2" t="s">
        <v>4704</v>
      </c>
      <c r="C5006" s="2" t="s">
        <v>69</v>
      </c>
      <c r="D5006" s="1">
        <v>35983.0</v>
      </c>
      <c r="E5006" s="2" t="s">
        <v>27</v>
      </c>
      <c r="F5006" s="2">
        <v>279.0</v>
      </c>
      <c r="G5006" s="2" t="s">
        <v>33</v>
      </c>
      <c r="H5006" s="2" t="s">
        <v>34</v>
      </c>
      <c r="I5006" s="2" t="s">
        <v>30</v>
      </c>
      <c r="J5006" s="2" t="str">
        <f t="array" ref="J5006">XLOOKUP('Transaction Data'!$G5006,Product_Code,Biscuit_Brand)</f>
        <v>Caramel Biscuits</v>
      </c>
      <c r="K5006" s="2">
        <f t="array" ref="K5006">XLOOKUP('Transaction Data'!$G5006,Product_Code,Cost)</f>
        <v>18</v>
      </c>
      <c r="L5006" s="2">
        <f t="array" ref="L5006">XLOOKUP('Transaction Data'!$G5006,Product_Code,Unit_Price)</f>
        <v>22</v>
      </c>
      <c r="M5006" s="3">
        <f>'Transaction Data'!$F5006*'Transaction Data'!$K5006</f>
        <v>5022</v>
      </c>
      <c r="N5006" s="3">
        <f>'Transaction Data'!$F5006*'Transaction Data'!$L5006</f>
        <v>6138</v>
      </c>
      <c r="O5006" s="3">
        <f>'Transaction Data'!$N5006-'Transaction Data'!$M5006</f>
        <v>1116</v>
      </c>
      <c r="P5006" s="2">
        <f>DATEDIF('Transaction Data'!$D5006,'Transaction Data'!$A5006,"y")</f>
        <v>25</v>
      </c>
      <c r="Q5006" s="2" t="str">
        <f>FLOOR('Transaction Data'!$P5006,15)&amp;"-"&amp;FLOOR('Transaction Data'!$P5006,15)+14</f>
        <v>15-29</v>
      </c>
      <c r="R5006" s="2" t="str">
        <f>IF('Transaction Data'!$L5006&lt;=10,"Less Expensive","Expensive")</f>
        <v>Expensive</v>
      </c>
      <c r="S5006" s="4">
        <f>WEEKDAY('Transaction Data'!$A5006)</f>
        <v>7</v>
      </c>
      <c r="T5006" s="2" t="str">
        <f>IF(WEEKDAY('Transaction Data'!$A5006,2)&lt;6,"Weekday","Weekend")</f>
        <v>Weekend</v>
      </c>
    </row>
    <row r="5007" ht="15.75" customHeight="1">
      <c r="A5007" s="1">
        <v>45322.0</v>
      </c>
      <c r="B5007" s="2" t="s">
        <v>4705</v>
      </c>
      <c r="C5007" s="2" t="s">
        <v>69</v>
      </c>
      <c r="D5007" s="1">
        <v>27003.0</v>
      </c>
      <c r="E5007" s="2" t="s">
        <v>27</v>
      </c>
      <c r="F5007" s="2">
        <v>257.0</v>
      </c>
      <c r="G5007" s="2" t="s">
        <v>60</v>
      </c>
      <c r="H5007" s="2" t="s">
        <v>24</v>
      </c>
      <c r="I5007" s="2" t="s">
        <v>25</v>
      </c>
      <c r="J5007" s="2" t="str">
        <f t="array" ref="J5007">XLOOKUP('Transaction Data'!$G5007,Product_Code,Biscuit_Brand)</f>
        <v>Peanut Butter Bites</v>
      </c>
      <c r="K5007" s="2">
        <f t="array" ref="K5007">XLOOKUP('Transaction Data'!$G5007,Product_Code,Cost)</f>
        <v>5</v>
      </c>
      <c r="L5007" s="2">
        <f t="array" ref="L5007">XLOOKUP('Transaction Data'!$G5007,Product_Code,Unit_Price)</f>
        <v>7</v>
      </c>
      <c r="M5007" s="3">
        <f>'Transaction Data'!$F5007*'Transaction Data'!$K5007</f>
        <v>1285</v>
      </c>
      <c r="N5007" s="3">
        <f>'Transaction Data'!$F5007*'Transaction Data'!$L5007</f>
        <v>1799</v>
      </c>
      <c r="O5007" s="3">
        <f>'Transaction Data'!$N5007-'Transaction Data'!$M5007</f>
        <v>514</v>
      </c>
      <c r="P5007" s="2">
        <f>DATEDIF('Transaction Data'!$D5007,'Transaction Data'!$A5007,"y")</f>
        <v>50</v>
      </c>
      <c r="Q5007" s="2" t="str">
        <f>FLOOR('Transaction Data'!$P5007,15)&amp;"-"&amp;FLOOR('Transaction Data'!$P5007,15)+14</f>
        <v>45-59</v>
      </c>
      <c r="R5007" s="2" t="str">
        <f>IF('Transaction Data'!$L5007&lt;=10,"Less Expensive","Expensive")</f>
        <v>Less Expensive</v>
      </c>
      <c r="S5007" s="4">
        <f>WEEKDAY('Transaction Data'!$A5007)</f>
        <v>4</v>
      </c>
      <c r="T5007" s="2" t="str">
        <f>IF(WEEKDAY('Transaction Data'!$A5007,2)&lt;6,"Weekday","Weekend")</f>
        <v>Weekday</v>
      </c>
    </row>
    <row r="5008" ht="15.75" customHeight="1">
      <c r="A5008" s="1">
        <v>45446.0</v>
      </c>
      <c r="B5008" s="2" t="s">
        <v>4706</v>
      </c>
      <c r="C5008" s="2" t="s">
        <v>78</v>
      </c>
      <c r="D5008" s="1">
        <v>28329.0</v>
      </c>
      <c r="E5008" s="2" t="s">
        <v>22</v>
      </c>
      <c r="F5008" s="2">
        <v>349.0</v>
      </c>
      <c r="G5008" s="2" t="s">
        <v>44</v>
      </c>
      <c r="H5008" s="2" t="s">
        <v>29</v>
      </c>
      <c r="I5008" s="2" t="s">
        <v>25</v>
      </c>
      <c r="J5008" s="2" t="str">
        <f t="array" ref="J5008">XLOOKUP('Transaction Data'!$G5008,Product_Code,Biscuit_Brand)</f>
        <v>Butter Crunch</v>
      </c>
      <c r="K5008" s="2">
        <f t="array" ref="K5008">XLOOKUP('Transaction Data'!$G5008,Product_Code,Cost)</f>
        <v>10</v>
      </c>
      <c r="L5008" s="2">
        <f t="array" ref="L5008">XLOOKUP('Transaction Data'!$G5008,Product_Code,Unit_Price)</f>
        <v>11</v>
      </c>
      <c r="M5008" s="3">
        <f>'Transaction Data'!$F5008*'Transaction Data'!$K5008</f>
        <v>3490</v>
      </c>
      <c r="N5008" s="3">
        <f>'Transaction Data'!$F5008*'Transaction Data'!$L5008</f>
        <v>3839</v>
      </c>
      <c r="O5008" s="3">
        <f>'Transaction Data'!$N5008-'Transaction Data'!$M5008</f>
        <v>349</v>
      </c>
      <c r="P5008" s="2">
        <f>DATEDIF('Transaction Data'!$D5008,'Transaction Data'!$A5008,"y")</f>
        <v>46</v>
      </c>
      <c r="Q5008" s="2" t="str">
        <f>FLOOR('Transaction Data'!$P5008,15)&amp;"-"&amp;FLOOR('Transaction Data'!$P5008,15)+14</f>
        <v>45-59</v>
      </c>
      <c r="R5008" s="2" t="str">
        <f>IF('Transaction Data'!$L5008&lt;=10,"Less Expensive","Expensive")</f>
        <v>Expensive</v>
      </c>
      <c r="S5008" s="4">
        <f>WEEKDAY('Transaction Data'!$A5008)</f>
        <v>2</v>
      </c>
      <c r="T5008" s="2" t="str">
        <f>IF(WEEKDAY('Transaction Data'!$A5008,2)&lt;6,"Weekday","Weekend")</f>
        <v>Weekday</v>
      </c>
    </row>
    <row r="5009" ht="15.75" customHeight="1">
      <c r="A5009" s="1">
        <v>45488.0</v>
      </c>
      <c r="B5009" s="2" t="s">
        <v>4707</v>
      </c>
      <c r="C5009" s="2" t="s">
        <v>65</v>
      </c>
      <c r="D5009" s="1">
        <v>35454.0</v>
      </c>
      <c r="E5009" s="2" t="s">
        <v>27</v>
      </c>
      <c r="F5009" s="2">
        <v>357.0</v>
      </c>
      <c r="G5009" s="2" t="s">
        <v>44</v>
      </c>
      <c r="H5009" s="2" t="s">
        <v>34</v>
      </c>
      <c r="I5009" s="2" t="s">
        <v>25</v>
      </c>
      <c r="J5009" s="2" t="str">
        <f t="array" ref="J5009">XLOOKUP('Transaction Data'!$G5009,Product_Code,Biscuit_Brand)</f>
        <v>Butter Crunch</v>
      </c>
      <c r="K5009" s="2">
        <f t="array" ref="K5009">XLOOKUP('Transaction Data'!$G5009,Product_Code,Cost)</f>
        <v>10</v>
      </c>
      <c r="L5009" s="2">
        <f t="array" ref="L5009">XLOOKUP('Transaction Data'!$G5009,Product_Code,Unit_Price)</f>
        <v>11</v>
      </c>
      <c r="M5009" s="3">
        <f>'Transaction Data'!$F5009*'Transaction Data'!$K5009</f>
        <v>3570</v>
      </c>
      <c r="N5009" s="3">
        <f>'Transaction Data'!$F5009*'Transaction Data'!$L5009</f>
        <v>3927</v>
      </c>
      <c r="O5009" s="3">
        <f>'Transaction Data'!$N5009-'Transaction Data'!$M5009</f>
        <v>357</v>
      </c>
      <c r="P5009" s="2">
        <f>DATEDIF('Transaction Data'!$D5009,'Transaction Data'!$A5009,"y")</f>
        <v>27</v>
      </c>
      <c r="Q5009" s="2" t="str">
        <f>FLOOR('Transaction Data'!$P5009,15)&amp;"-"&amp;FLOOR('Transaction Data'!$P5009,15)+14</f>
        <v>15-29</v>
      </c>
      <c r="R5009" s="2" t="str">
        <f>IF('Transaction Data'!$L5009&lt;=10,"Less Expensive","Expensive")</f>
        <v>Expensive</v>
      </c>
      <c r="S5009" s="4">
        <f>WEEKDAY('Transaction Data'!$A5009)</f>
        <v>2</v>
      </c>
      <c r="T5009" s="2" t="str">
        <f>IF(WEEKDAY('Transaction Data'!$A5009,2)&lt;6,"Weekday","Weekend")</f>
        <v>Weekday</v>
      </c>
    </row>
    <row r="5010" ht="15.75" customHeight="1">
      <c r="A5010" s="1">
        <v>45471.0</v>
      </c>
      <c r="B5010" s="2" t="s">
        <v>4708</v>
      </c>
      <c r="C5010" s="2" t="s">
        <v>47</v>
      </c>
      <c r="D5010" s="1">
        <v>31153.0</v>
      </c>
      <c r="E5010" s="2" t="s">
        <v>22</v>
      </c>
      <c r="F5010" s="2">
        <v>178.0</v>
      </c>
      <c r="G5010" s="2" t="s">
        <v>38</v>
      </c>
      <c r="H5010" s="2" t="s">
        <v>24</v>
      </c>
      <c r="I5010" s="2" t="s">
        <v>25</v>
      </c>
      <c r="J5010" s="2" t="str">
        <f t="array" ref="J5010">XLOOKUP('Transaction Data'!$G5010,Product_Code,Biscuit_Brand)</f>
        <v>Ginger Snaps</v>
      </c>
      <c r="K5010" s="2">
        <f t="array" ref="K5010">XLOOKUP('Transaction Data'!$G5010,Product_Code,Cost)</f>
        <v>14</v>
      </c>
      <c r="L5010" s="2">
        <f t="array" ref="L5010">XLOOKUP('Transaction Data'!$G5010,Product_Code,Unit_Price)</f>
        <v>28</v>
      </c>
      <c r="M5010" s="3">
        <f>'Transaction Data'!$F5010*'Transaction Data'!$K5010</f>
        <v>2492</v>
      </c>
      <c r="N5010" s="3">
        <f>'Transaction Data'!$F5010*'Transaction Data'!$L5010</f>
        <v>4984</v>
      </c>
      <c r="O5010" s="3">
        <f>'Transaction Data'!$N5010-'Transaction Data'!$M5010</f>
        <v>2492</v>
      </c>
      <c r="P5010" s="2">
        <f>DATEDIF('Transaction Data'!$D5010,'Transaction Data'!$A5010,"y")</f>
        <v>39</v>
      </c>
      <c r="Q5010" s="2" t="str">
        <f>FLOOR('Transaction Data'!$P5010,15)&amp;"-"&amp;FLOOR('Transaction Data'!$P5010,15)+14</f>
        <v>30-44</v>
      </c>
      <c r="R5010" s="2" t="str">
        <f>IF('Transaction Data'!$L5010&lt;=10,"Less Expensive","Expensive")</f>
        <v>Expensive</v>
      </c>
      <c r="S5010" s="4">
        <f>WEEKDAY('Transaction Data'!$A5010)</f>
        <v>6</v>
      </c>
      <c r="T5010" s="2" t="str">
        <f>IF(WEEKDAY('Transaction Data'!$A5010,2)&lt;6,"Weekday","Weekend")</f>
        <v>Weekday</v>
      </c>
    </row>
    <row r="5011" ht="15.75" customHeight="1">
      <c r="A5011" s="1">
        <v>45323.0</v>
      </c>
      <c r="B5011" s="2" t="s">
        <v>4709</v>
      </c>
      <c r="C5011" s="2" t="s">
        <v>69</v>
      </c>
      <c r="D5011" s="1">
        <v>38805.0</v>
      </c>
      <c r="E5011" s="2" t="s">
        <v>63</v>
      </c>
      <c r="F5011" s="2">
        <v>482.0</v>
      </c>
      <c r="G5011" s="2" t="s">
        <v>44</v>
      </c>
      <c r="H5011" s="2" t="s">
        <v>29</v>
      </c>
      <c r="I5011" s="2" t="s">
        <v>25</v>
      </c>
      <c r="J5011" s="2" t="str">
        <f t="array" ref="J5011">XLOOKUP('Transaction Data'!$G5011,Product_Code,Biscuit_Brand)</f>
        <v>Butter Crunch</v>
      </c>
      <c r="K5011" s="2">
        <f t="array" ref="K5011">XLOOKUP('Transaction Data'!$G5011,Product_Code,Cost)</f>
        <v>10</v>
      </c>
      <c r="L5011" s="2">
        <f t="array" ref="L5011">XLOOKUP('Transaction Data'!$G5011,Product_Code,Unit_Price)</f>
        <v>11</v>
      </c>
      <c r="M5011" s="3">
        <f>'Transaction Data'!$F5011*'Transaction Data'!$K5011</f>
        <v>4820</v>
      </c>
      <c r="N5011" s="3">
        <f>'Transaction Data'!$F5011*'Transaction Data'!$L5011</f>
        <v>5302</v>
      </c>
      <c r="O5011" s="3">
        <f>'Transaction Data'!$N5011-'Transaction Data'!$M5011</f>
        <v>482</v>
      </c>
      <c r="P5011" s="2">
        <f>DATEDIF('Transaction Data'!$D5011,'Transaction Data'!$A5011,"y")</f>
        <v>17</v>
      </c>
      <c r="Q5011" s="2" t="str">
        <f>FLOOR('Transaction Data'!$P5011,15)&amp;"-"&amp;FLOOR('Transaction Data'!$P5011,15)+14</f>
        <v>15-29</v>
      </c>
      <c r="R5011" s="2" t="str">
        <f>IF('Transaction Data'!$L5011&lt;=10,"Less Expensive","Expensive")</f>
        <v>Expensive</v>
      </c>
      <c r="S5011" s="4">
        <f>WEEKDAY('Transaction Data'!$A5011)</f>
        <v>5</v>
      </c>
      <c r="T5011" s="2" t="str">
        <f>IF(WEEKDAY('Transaction Data'!$A5011,2)&lt;6,"Weekday","Weekend")</f>
        <v>Weekday</v>
      </c>
    </row>
    <row r="5012" ht="15.75" customHeight="1">
      <c r="A5012" s="1">
        <v>45333.0</v>
      </c>
      <c r="B5012" s="2" t="s">
        <v>239</v>
      </c>
      <c r="C5012" s="2" t="s">
        <v>65</v>
      </c>
      <c r="D5012" s="1">
        <v>30951.0</v>
      </c>
      <c r="E5012" s="2" t="s">
        <v>37</v>
      </c>
      <c r="F5012" s="2">
        <v>293.0</v>
      </c>
      <c r="G5012" s="2" t="s">
        <v>44</v>
      </c>
      <c r="H5012" s="2" t="s">
        <v>34</v>
      </c>
      <c r="I5012" s="2" t="s">
        <v>25</v>
      </c>
      <c r="J5012" s="2" t="str">
        <f t="array" ref="J5012">XLOOKUP('Transaction Data'!$G5012,Product_Code,Biscuit_Brand)</f>
        <v>Butter Crunch</v>
      </c>
      <c r="K5012" s="2">
        <f t="array" ref="K5012">XLOOKUP('Transaction Data'!$G5012,Product_Code,Cost)</f>
        <v>10</v>
      </c>
      <c r="L5012" s="2">
        <f t="array" ref="L5012">XLOOKUP('Transaction Data'!$G5012,Product_Code,Unit_Price)</f>
        <v>11</v>
      </c>
      <c r="M5012" s="3">
        <f>'Transaction Data'!$F5012*'Transaction Data'!$K5012</f>
        <v>2930</v>
      </c>
      <c r="N5012" s="3">
        <f>'Transaction Data'!$F5012*'Transaction Data'!$L5012</f>
        <v>3223</v>
      </c>
      <c r="O5012" s="3">
        <f>'Transaction Data'!$N5012-'Transaction Data'!$M5012</f>
        <v>293</v>
      </c>
      <c r="P5012" s="2">
        <f>DATEDIF('Transaction Data'!$D5012,'Transaction Data'!$A5012,"y")</f>
        <v>39</v>
      </c>
      <c r="Q5012" s="2" t="str">
        <f>FLOOR('Transaction Data'!$P5012,15)&amp;"-"&amp;FLOOR('Transaction Data'!$P5012,15)+14</f>
        <v>30-44</v>
      </c>
      <c r="R5012" s="2" t="str">
        <f>IF('Transaction Data'!$L5012&lt;=10,"Less Expensive","Expensive")</f>
        <v>Expensive</v>
      </c>
      <c r="S5012" s="4">
        <f>WEEKDAY('Transaction Data'!$A5012)</f>
        <v>1</v>
      </c>
      <c r="T5012" s="2" t="str">
        <f>IF(WEEKDAY('Transaction Data'!$A5012,2)&lt;6,"Weekday","Weekend")</f>
        <v>Weekend</v>
      </c>
    </row>
    <row r="5013" ht="15.75" customHeight="1">
      <c r="A5013" s="1">
        <v>45370.0</v>
      </c>
      <c r="B5013" s="2" t="s">
        <v>4710</v>
      </c>
      <c r="C5013" s="2" t="s">
        <v>54</v>
      </c>
      <c r="D5013" s="1">
        <v>33469.0</v>
      </c>
      <c r="E5013" s="2" t="s">
        <v>22</v>
      </c>
      <c r="F5013" s="2">
        <v>272.0</v>
      </c>
      <c r="G5013" s="2" t="s">
        <v>61</v>
      </c>
      <c r="H5013" s="2" t="s">
        <v>24</v>
      </c>
      <c r="I5013" s="2" t="s">
        <v>25</v>
      </c>
      <c r="J5013" s="2" t="str">
        <f t="array" ref="J5013">XLOOKUP('Transaction Data'!$G5013,Product_Code,Biscuit_Brand)</f>
        <v>Choco Delight</v>
      </c>
      <c r="K5013" s="2">
        <f t="array" ref="K5013">XLOOKUP('Transaction Data'!$G5013,Product_Code,Cost)</f>
        <v>3</v>
      </c>
      <c r="L5013" s="2">
        <f t="array" ref="L5013">XLOOKUP('Transaction Data'!$G5013,Product_Code,Unit_Price)</f>
        <v>5</v>
      </c>
      <c r="M5013" s="3">
        <f>'Transaction Data'!$F5013*'Transaction Data'!$K5013</f>
        <v>816</v>
      </c>
      <c r="N5013" s="3">
        <f>'Transaction Data'!$F5013*'Transaction Data'!$L5013</f>
        <v>1360</v>
      </c>
      <c r="O5013" s="3">
        <f>'Transaction Data'!$N5013-'Transaction Data'!$M5013</f>
        <v>544</v>
      </c>
      <c r="P5013" s="2">
        <f>DATEDIF('Transaction Data'!$D5013,'Transaction Data'!$A5013,"y")</f>
        <v>32</v>
      </c>
      <c r="Q5013" s="2" t="str">
        <f>FLOOR('Transaction Data'!$P5013,15)&amp;"-"&amp;FLOOR('Transaction Data'!$P5013,15)+14</f>
        <v>30-44</v>
      </c>
      <c r="R5013" s="2" t="str">
        <f>IF('Transaction Data'!$L5013&lt;=10,"Less Expensive","Expensive")</f>
        <v>Less Expensive</v>
      </c>
      <c r="S5013" s="4">
        <f>WEEKDAY('Transaction Data'!$A5013)</f>
        <v>3</v>
      </c>
      <c r="T5013" s="2" t="str">
        <f>IF(WEEKDAY('Transaction Data'!$A5013,2)&lt;6,"Weekday","Weekend")</f>
        <v>Weekday</v>
      </c>
    </row>
    <row r="5014" ht="15.75" customHeight="1">
      <c r="A5014" s="1">
        <v>45307.0</v>
      </c>
      <c r="B5014" s="2" t="s">
        <v>3113</v>
      </c>
      <c r="C5014" s="2" t="s">
        <v>41</v>
      </c>
      <c r="D5014" s="1">
        <v>19588.0</v>
      </c>
      <c r="E5014" s="2" t="s">
        <v>63</v>
      </c>
      <c r="F5014" s="2">
        <v>163.0</v>
      </c>
      <c r="G5014" s="2" t="s">
        <v>38</v>
      </c>
      <c r="H5014" s="2" t="s">
        <v>29</v>
      </c>
      <c r="I5014" s="2" t="s">
        <v>25</v>
      </c>
      <c r="J5014" s="2" t="str">
        <f t="array" ref="J5014">XLOOKUP('Transaction Data'!$G5014,Product_Code,Biscuit_Brand)</f>
        <v>Ginger Snaps</v>
      </c>
      <c r="K5014" s="2">
        <f t="array" ref="K5014">XLOOKUP('Transaction Data'!$G5014,Product_Code,Cost)</f>
        <v>14</v>
      </c>
      <c r="L5014" s="2">
        <f t="array" ref="L5014">XLOOKUP('Transaction Data'!$G5014,Product_Code,Unit_Price)</f>
        <v>28</v>
      </c>
      <c r="M5014" s="3">
        <f>'Transaction Data'!$F5014*'Transaction Data'!$K5014</f>
        <v>2282</v>
      </c>
      <c r="N5014" s="3">
        <f>'Transaction Data'!$F5014*'Transaction Data'!$L5014</f>
        <v>4564</v>
      </c>
      <c r="O5014" s="3">
        <f>'Transaction Data'!$N5014-'Transaction Data'!$M5014</f>
        <v>2282</v>
      </c>
      <c r="P5014" s="2">
        <f>DATEDIF('Transaction Data'!$D5014,'Transaction Data'!$A5014,"y")</f>
        <v>70</v>
      </c>
      <c r="Q5014" s="2" t="str">
        <f>FLOOR('Transaction Data'!$P5014,15)&amp;"-"&amp;FLOOR('Transaction Data'!$P5014,15)+14</f>
        <v>60-74</v>
      </c>
      <c r="R5014" s="2" t="str">
        <f>IF('Transaction Data'!$L5014&lt;=10,"Less Expensive","Expensive")</f>
        <v>Expensive</v>
      </c>
      <c r="S5014" s="4">
        <f>WEEKDAY('Transaction Data'!$A5014)</f>
        <v>3</v>
      </c>
      <c r="T5014" s="2" t="str">
        <f>IF(WEEKDAY('Transaction Data'!$A5014,2)&lt;6,"Weekday","Weekend")</f>
        <v>Weekday</v>
      </c>
    </row>
    <row r="5015" ht="15.75" customHeight="1">
      <c r="A5015" s="1">
        <v>45447.0</v>
      </c>
      <c r="B5015" s="2" t="s">
        <v>4711</v>
      </c>
      <c r="C5015" s="2" t="s">
        <v>21</v>
      </c>
      <c r="D5015" s="1">
        <v>38511.0</v>
      </c>
      <c r="E5015" s="2" t="s">
        <v>22</v>
      </c>
      <c r="F5015" s="2">
        <v>37.0</v>
      </c>
      <c r="G5015" s="2" t="s">
        <v>28</v>
      </c>
      <c r="H5015" s="2" t="s">
        <v>34</v>
      </c>
      <c r="I5015" s="2" t="s">
        <v>25</v>
      </c>
      <c r="J5015" s="2" t="str">
        <f t="array" ref="J5015">XLOOKUP('Transaction Data'!$G5015,Product_Code,Biscuit_Brand)</f>
        <v>Shortbread</v>
      </c>
      <c r="K5015" s="2">
        <f t="array" ref="K5015">XLOOKUP('Transaction Data'!$G5015,Product_Code,Cost)</f>
        <v>10</v>
      </c>
      <c r="L5015" s="2">
        <f t="array" ref="L5015">XLOOKUP('Transaction Data'!$G5015,Product_Code,Unit_Price)</f>
        <v>45</v>
      </c>
      <c r="M5015" s="3">
        <f>'Transaction Data'!$F5015*'Transaction Data'!$K5015</f>
        <v>370</v>
      </c>
      <c r="N5015" s="3">
        <f>'Transaction Data'!$F5015*'Transaction Data'!$L5015</f>
        <v>1665</v>
      </c>
      <c r="O5015" s="3">
        <f>'Transaction Data'!$N5015-'Transaction Data'!$M5015</f>
        <v>1295</v>
      </c>
      <c r="P5015" s="2">
        <f>DATEDIF('Transaction Data'!$D5015,'Transaction Data'!$A5015,"y")</f>
        <v>18</v>
      </c>
      <c r="Q5015" s="2" t="str">
        <f>FLOOR('Transaction Data'!$P5015,15)&amp;"-"&amp;FLOOR('Transaction Data'!$P5015,15)+14</f>
        <v>15-29</v>
      </c>
      <c r="R5015" s="2" t="str">
        <f>IF('Transaction Data'!$L5015&lt;=10,"Less Expensive","Expensive")</f>
        <v>Expensive</v>
      </c>
      <c r="S5015" s="4">
        <f>WEEKDAY('Transaction Data'!$A5015)</f>
        <v>3</v>
      </c>
      <c r="T5015" s="2" t="str">
        <f>IF(WEEKDAY('Transaction Data'!$A5015,2)&lt;6,"Weekday","Weekend")</f>
        <v>Weekday</v>
      </c>
    </row>
    <row r="5016" ht="15.75" customHeight="1">
      <c r="A5016" s="1">
        <v>45394.0</v>
      </c>
      <c r="B5016" s="2" t="s">
        <v>4712</v>
      </c>
      <c r="C5016" s="2" t="s">
        <v>65</v>
      </c>
      <c r="D5016" s="1">
        <v>29560.0</v>
      </c>
      <c r="E5016" s="2" t="s">
        <v>22</v>
      </c>
      <c r="F5016" s="2">
        <v>284.0</v>
      </c>
      <c r="G5016" s="2" t="s">
        <v>55</v>
      </c>
      <c r="H5016" s="2" t="s">
        <v>24</v>
      </c>
      <c r="I5016" s="2" t="s">
        <v>25</v>
      </c>
      <c r="J5016" s="2" t="str">
        <f t="array" ref="J5016">XLOOKUP('Transaction Data'!$G5016,Product_Code,Biscuit_Brand)</f>
        <v>Vanilla Wafers</v>
      </c>
      <c r="K5016" s="2">
        <f t="array" ref="K5016">XLOOKUP('Transaction Data'!$G5016,Product_Code,Cost)</f>
        <v>18</v>
      </c>
      <c r="L5016" s="2">
        <f t="array" ref="L5016">XLOOKUP('Transaction Data'!$G5016,Product_Code,Unit_Price)</f>
        <v>36</v>
      </c>
      <c r="M5016" s="3">
        <f>'Transaction Data'!$F5016*'Transaction Data'!$K5016</f>
        <v>5112</v>
      </c>
      <c r="N5016" s="3">
        <f>'Transaction Data'!$F5016*'Transaction Data'!$L5016</f>
        <v>10224</v>
      </c>
      <c r="O5016" s="3">
        <f>'Transaction Data'!$N5016-'Transaction Data'!$M5016</f>
        <v>5112</v>
      </c>
      <c r="P5016" s="2">
        <f>DATEDIF('Transaction Data'!$D5016,'Transaction Data'!$A5016,"y")</f>
        <v>43</v>
      </c>
      <c r="Q5016" s="2" t="str">
        <f>FLOOR('Transaction Data'!$P5016,15)&amp;"-"&amp;FLOOR('Transaction Data'!$P5016,15)+14</f>
        <v>30-44</v>
      </c>
      <c r="R5016" s="2" t="str">
        <f>IF('Transaction Data'!$L5016&lt;=10,"Less Expensive","Expensive")</f>
        <v>Expensive</v>
      </c>
      <c r="S5016" s="4">
        <f>WEEKDAY('Transaction Data'!$A5016)</f>
        <v>6</v>
      </c>
      <c r="T5016" s="2" t="str">
        <f>IF(WEEKDAY('Transaction Data'!$A5016,2)&lt;6,"Weekday","Weekend")</f>
        <v>Weekday</v>
      </c>
    </row>
    <row r="5017" ht="15.75" customHeight="1">
      <c r="A5017" s="1">
        <v>45437.0</v>
      </c>
      <c r="B5017" s="2" t="s">
        <v>4713</v>
      </c>
      <c r="C5017" s="2" t="s">
        <v>32</v>
      </c>
      <c r="D5017" s="1">
        <v>25865.0</v>
      </c>
      <c r="E5017" s="2" t="s">
        <v>37</v>
      </c>
      <c r="F5017" s="2">
        <v>273.0</v>
      </c>
      <c r="G5017" s="2" t="s">
        <v>33</v>
      </c>
      <c r="H5017" s="2" t="s">
        <v>29</v>
      </c>
      <c r="I5017" s="2" t="s">
        <v>25</v>
      </c>
      <c r="J5017" s="2" t="str">
        <f t="array" ref="J5017">XLOOKUP('Transaction Data'!$G5017,Product_Code,Biscuit_Brand)</f>
        <v>Caramel Biscuits</v>
      </c>
      <c r="K5017" s="2">
        <f t="array" ref="K5017">XLOOKUP('Transaction Data'!$G5017,Product_Code,Cost)</f>
        <v>18</v>
      </c>
      <c r="L5017" s="2">
        <f t="array" ref="L5017">XLOOKUP('Transaction Data'!$G5017,Product_Code,Unit_Price)</f>
        <v>22</v>
      </c>
      <c r="M5017" s="3">
        <f>'Transaction Data'!$F5017*'Transaction Data'!$K5017</f>
        <v>4914</v>
      </c>
      <c r="N5017" s="3">
        <f>'Transaction Data'!$F5017*'Transaction Data'!$L5017</f>
        <v>6006</v>
      </c>
      <c r="O5017" s="3">
        <f>'Transaction Data'!$N5017-'Transaction Data'!$M5017</f>
        <v>1092</v>
      </c>
      <c r="P5017" s="2">
        <f>DATEDIF('Transaction Data'!$D5017,'Transaction Data'!$A5017,"y")</f>
        <v>53</v>
      </c>
      <c r="Q5017" s="2" t="str">
        <f>FLOOR('Transaction Data'!$P5017,15)&amp;"-"&amp;FLOOR('Transaction Data'!$P5017,15)+14</f>
        <v>45-59</v>
      </c>
      <c r="R5017" s="2" t="str">
        <f>IF('Transaction Data'!$L5017&lt;=10,"Less Expensive","Expensive")</f>
        <v>Expensive</v>
      </c>
      <c r="S5017" s="4">
        <f>WEEKDAY('Transaction Data'!$A5017)</f>
        <v>7</v>
      </c>
      <c r="T5017" s="2" t="str">
        <f>IF(WEEKDAY('Transaction Data'!$A5017,2)&lt;6,"Weekday","Weekend")</f>
        <v>Weekend</v>
      </c>
    </row>
    <row r="5018" ht="15.75" customHeight="1">
      <c r="A5018" s="1">
        <v>45476.0</v>
      </c>
      <c r="B5018" s="2" t="s">
        <v>478</v>
      </c>
      <c r="C5018" s="2" t="s">
        <v>65</v>
      </c>
      <c r="D5018" s="1">
        <v>37245.0</v>
      </c>
      <c r="E5018" s="2" t="s">
        <v>22</v>
      </c>
      <c r="F5018" s="2">
        <v>335.0</v>
      </c>
      <c r="G5018" s="2" t="s">
        <v>61</v>
      </c>
      <c r="H5018" s="2" t="s">
        <v>34</v>
      </c>
      <c r="I5018" s="2" t="s">
        <v>25</v>
      </c>
      <c r="J5018" s="2" t="str">
        <f t="array" ref="J5018">XLOOKUP('Transaction Data'!$G5018,Product_Code,Biscuit_Brand)</f>
        <v>Choco Delight</v>
      </c>
      <c r="K5018" s="2">
        <f t="array" ref="K5018">XLOOKUP('Transaction Data'!$G5018,Product_Code,Cost)</f>
        <v>3</v>
      </c>
      <c r="L5018" s="2">
        <f t="array" ref="L5018">XLOOKUP('Transaction Data'!$G5018,Product_Code,Unit_Price)</f>
        <v>5</v>
      </c>
      <c r="M5018" s="3">
        <f>'Transaction Data'!$F5018*'Transaction Data'!$K5018</f>
        <v>1005</v>
      </c>
      <c r="N5018" s="3">
        <f>'Transaction Data'!$F5018*'Transaction Data'!$L5018</f>
        <v>1675</v>
      </c>
      <c r="O5018" s="3">
        <f>'Transaction Data'!$N5018-'Transaction Data'!$M5018</f>
        <v>670</v>
      </c>
      <c r="P5018" s="2">
        <f>DATEDIF('Transaction Data'!$D5018,'Transaction Data'!$A5018,"y")</f>
        <v>22</v>
      </c>
      <c r="Q5018" s="2" t="str">
        <f>FLOOR('Transaction Data'!$P5018,15)&amp;"-"&amp;FLOOR('Transaction Data'!$P5018,15)+14</f>
        <v>15-29</v>
      </c>
      <c r="R5018" s="2" t="str">
        <f>IF('Transaction Data'!$L5018&lt;=10,"Less Expensive","Expensive")</f>
        <v>Less Expensive</v>
      </c>
      <c r="S5018" s="4">
        <f>WEEKDAY('Transaction Data'!$A5018)</f>
        <v>4</v>
      </c>
      <c r="T5018" s="2" t="str">
        <f>IF(WEEKDAY('Transaction Data'!$A5018,2)&lt;6,"Weekday","Weekend")</f>
        <v>Weekday</v>
      </c>
    </row>
    <row r="5019" ht="15.75" customHeight="1">
      <c r="A5019" s="1">
        <v>45434.0</v>
      </c>
      <c r="B5019" s="2" t="s">
        <v>4714</v>
      </c>
      <c r="C5019" s="2" t="s">
        <v>72</v>
      </c>
      <c r="D5019" s="1">
        <v>34920.0</v>
      </c>
      <c r="E5019" s="2" t="s">
        <v>27</v>
      </c>
      <c r="F5019" s="2">
        <v>248.0</v>
      </c>
      <c r="G5019" s="2" t="s">
        <v>48</v>
      </c>
      <c r="H5019" s="2" t="s">
        <v>24</v>
      </c>
      <c r="I5019" s="2" t="s">
        <v>25</v>
      </c>
      <c r="J5019" s="2" t="str">
        <f t="array" ref="J5019">XLOOKUP('Transaction Data'!$G5019,Product_Code,Biscuit_Brand)</f>
        <v>Lemon Crisps</v>
      </c>
      <c r="K5019" s="2">
        <f t="array" ref="K5019">XLOOKUP('Transaction Data'!$G5019,Product_Code,Cost)</f>
        <v>7</v>
      </c>
      <c r="L5019" s="2">
        <f t="array" ref="L5019">XLOOKUP('Transaction Data'!$G5019,Product_Code,Unit_Price)</f>
        <v>9</v>
      </c>
      <c r="M5019" s="3">
        <f>'Transaction Data'!$F5019*'Transaction Data'!$K5019</f>
        <v>1736</v>
      </c>
      <c r="N5019" s="3">
        <f>'Transaction Data'!$F5019*'Transaction Data'!$L5019</f>
        <v>2232</v>
      </c>
      <c r="O5019" s="3">
        <f>'Transaction Data'!$N5019-'Transaction Data'!$M5019</f>
        <v>496</v>
      </c>
      <c r="P5019" s="2">
        <f>DATEDIF('Transaction Data'!$D5019,'Transaction Data'!$A5019,"y")</f>
        <v>28</v>
      </c>
      <c r="Q5019" s="2" t="str">
        <f>FLOOR('Transaction Data'!$P5019,15)&amp;"-"&amp;FLOOR('Transaction Data'!$P5019,15)+14</f>
        <v>15-29</v>
      </c>
      <c r="R5019" s="2" t="str">
        <f>IF('Transaction Data'!$L5019&lt;=10,"Less Expensive","Expensive")</f>
        <v>Less Expensive</v>
      </c>
      <c r="S5019" s="4">
        <f>WEEKDAY('Transaction Data'!$A5019)</f>
        <v>4</v>
      </c>
      <c r="T5019" s="2" t="str">
        <f>IF(WEEKDAY('Transaction Data'!$A5019,2)&lt;6,"Weekday","Weekend")</f>
        <v>Weekday</v>
      </c>
    </row>
    <row r="5020" ht="15.75" customHeight="1">
      <c r="A5020" s="1">
        <v>45324.0</v>
      </c>
      <c r="B5020" s="2" t="s">
        <v>4715</v>
      </c>
      <c r="C5020" s="2" t="s">
        <v>21</v>
      </c>
      <c r="D5020" s="1">
        <v>19956.0</v>
      </c>
      <c r="E5020" s="2" t="s">
        <v>27</v>
      </c>
      <c r="F5020" s="2">
        <v>301.0</v>
      </c>
      <c r="G5020" s="2" t="s">
        <v>55</v>
      </c>
      <c r="H5020" s="2" t="s">
        <v>29</v>
      </c>
      <c r="I5020" s="2" t="s">
        <v>25</v>
      </c>
      <c r="J5020" s="2" t="str">
        <f t="array" ref="J5020">XLOOKUP('Transaction Data'!$G5020,Product_Code,Biscuit_Brand)</f>
        <v>Vanilla Wafers</v>
      </c>
      <c r="K5020" s="2">
        <f t="array" ref="K5020">XLOOKUP('Transaction Data'!$G5020,Product_Code,Cost)</f>
        <v>18</v>
      </c>
      <c r="L5020" s="2">
        <f t="array" ref="L5020">XLOOKUP('Transaction Data'!$G5020,Product_Code,Unit_Price)</f>
        <v>36</v>
      </c>
      <c r="M5020" s="3">
        <f>'Transaction Data'!$F5020*'Transaction Data'!$K5020</f>
        <v>5418</v>
      </c>
      <c r="N5020" s="3">
        <f>'Transaction Data'!$F5020*'Transaction Data'!$L5020</f>
        <v>10836</v>
      </c>
      <c r="O5020" s="3">
        <f>'Transaction Data'!$N5020-'Transaction Data'!$M5020</f>
        <v>5418</v>
      </c>
      <c r="P5020" s="2">
        <f>DATEDIF('Transaction Data'!$D5020,'Transaction Data'!$A5020,"y")</f>
        <v>69</v>
      </c>
      <c r="Q5020" s="2" t="str">
        <f>FLOOR('Transaction Data'!$P5020,15)&amp;"-"&amp;FLOOR('Transaction Data'!$P5020,15)+14</f>
        <v>60-74</v>
      </c>
      <c r="R5020" s="2" t="str">
        <f>IF('Transaction Data'!$L5020&lt;=10,"Less Expensive","Expensive")</f>
        <v>Expensive</v>
      </c>
      <c r="S5020" s="4">
        <f>WEEKDAY('Transaction Data'!$A5020)</f>
        <v>6</v>
      </c>
      <c r="T5020" s="2" t="str">
        <f>IF(WEEKDAY('Transaction Data'!$A5020,2)&lt;6,"Weekday","Weekend")</f>
        <v>Weekday</v>
      </c>
    </row>
    <row r="5021" ht="15.75" customHeight="1">
      <c r="A5021" s="1">
        <v>45298.0</v>
      </c>
      <c r="B5021" s="2" t="s">
        <v>4716</v>
      </c>
      <c r="C5021" s="2" t="s">
        <v>72</v>
      </c>
      <c r="D5021" s="1">
        <v>21728.0</v>
      </c>
      <c r="E5021" s="2" t="s">
        <v>37</v>
      </c>
      <c r="F5021" s="2">
        <v>29.0</v>
      </c>
      <c r="G5021" s="2" t="s">
        <v>23</v>
      </c>
      <c r="H5021" s="2" t="s">
        <v>34</v>
      </c>
      <c r="I5021" s="2" t="s">
        <v>25</v>
      </c>
      <c r="J5021" s="2" t="str">
        <f t="array" ref="J5021">XLOOKUP('Transaction Data'!$G5021,Product_Code,Biscuit_Brand)</f>
        <v>Cinnamon Swirls</v>
      </c>
      <c r="K5021" s="2">
        <f t="array" ref="K5021">XLOOKUP('Transaction Data'!$G5021,Product_Code,Cost)</f>
        <v>10</v>
      </c>
      <c r="L5021" s="2">
        <f t="array" ref="L5021">XLOOKUP('Transaction Data'!$G5021,Product_Code,Unit_Price)</f>
        <v>14</v>
      </c>
      <c r="M5021" s="3">
        <f>'Transaction Data'!$F5021*'Transaction Data'!$K5021</f>
        <v>290</v>
      </c>
      <c r="N5021" s="3">
        <f>'Transaction Data'!$F5021*'Transaction Data'!$L5021</f>
        <v>406</v>
      </c>
      <c r="O5021" s="3">
        <f>'Transaction Data'!$N5021-'Transaction Data'!$M5021</f>
        <v>116</v>
      </c>
      <c r="P5021" s="2">
        <f>DATEDIF('Transaction Data'!$D5021,'Transaction Data'!$A5021,"y")</f>
        <v>64</v>
      </c>
      <c r="Q5021" s="2" t="str">
        <f>FLOOR('Transaction Data'!$P5021,15)&amp;"-"&amp;FLOOR('Transaction Data'!$P5021,15)+14</f>
        <v>60-74</v>
      </c>
      <c r="R5021" s="2" t="str">
        <f>IF('Transaction Data'!$L5021&lt;=10,"Less Expensive","Expensive")</f>
        <v>Expensive</v>
      </c>
      <c r="S5021" s="4">
        <f>WEEKDAY('Transaction Data'!$A5021)</f>
        <v>1</v>
      </c>
      <c r="T5021" s="2" t="str">
        <f>IF(WEEKDAY('Transaction Data'!$A5021,2)&lt;6,"Weekday","Weekend")</f>
        <v>Weekend</v>
      </c>
    </row>
    <row r="5022" ht="15.75" customHeight="1">
      <c r="A5022" s="1">
        <v>45375.0</v>
      </c>
      <c r="B5022" s="2" t="s">
        <v>4717</v>
      </c>
      <c r="C5022" s="2" t="s">
        <v>65</v>
      </c>
      <c r="D5022" s="1">
        <v>20590.0</v>
      </c>
      <c r="E5022" s="2" t="s">
        <v>22</v>
      </c>
      <c r="F5022" s="2">
        <v>45.0</v>
      </c>
      <c r="G5022" s="2" t="s">
        <v>33</v>
      </c>
      <c r="H5022" s="2" t="s">
        <v>24</v>
      </c>
      <c r="I5022" s="2" t="s">
        <v>25</v>
      </c>
      <c r="J5022" s="2" t="str">
        <f t="array" ref="J5022">XLOOKUP('Transaction Data'!$G5022,Product_Code,Biscuit_Brand)</f>
        <v>Caramel Biscuits</v>
      </c>
      <c r="K5022" s="2">
        <f t="array" ref="K5022">XLOOKUP('Transaction Data'!$G5022,Product_Code,Cost)</f>
        <v>18</v>
      </c>
      <c r="L5022" s="2">
        <f t="array" ref="L5022">XLOOKUP('Transaction Data'!$G5022,Product_Code,Unit_Price)</f>
        <v>22</v>
      </c>
      <c r="M5022" s="3">
        <f>'Transaction Data'!$F5022*'Transaction Data'!$K5022</f>
        <v>810</v>
      </c>
      <c r="N5022" s="3">
        <f>'Transaction Data'!$F5022*'Transaction Data'!$L5022</f>
        <v>990</v>
      </c>
      <c r="O5022" s="3">
        <f>'Transaction Data'!$N5022-'Transaction Data'!$M5022</f>
        <v>180</v>
      </c>
      <c r="P5022" s="2">
        <f>DATEDIF('Transaction Data'!$D5022,'Transaction Data'!$A5022,"y")</f>
        <v>67</v>
      </c>
      <c r="Q5022" s="2" t="str">
        <f>FLOOR('Transaction Data'!$P5022,15)&amp;"-"&amp;FLOOR('Transaction Data'!$P5022,15)+14</f>
        <v>60-74</v>
      </c>
      <c r="R5022" s="2" t="str">
        <f>IF('Transaction Data'!$L5022&lt;=10,"Less Expensive","Expensive")</f>
        <v>Expensive</v>
      </c>
      <c r="S5022" s="4">
        <f>WEEKDAY('Transaction Data'!$A5022)</f>
        <v>1</v>
      </c>
      <c r="T5022" s="2" t="str">
        <f>IF(WEEKDAY('Transaction Data'!$A5022,2)&lt;6,"Weekday","Weekend")</f>
        <v>Weekend</v>
      </c>
    </row>
    <row r="5023" ht="15.75" customHeight="1">
      <c r="A5023" s="1">
        <v>45445.0</v>
      </c>
      <c r="B5023" s="2" t="s">
        <v>4718</v>
      </c>
      <c r="C5023" s="2" t="s">
        <v>78</v>
      </c>
      <c r="D5023" s="1">
        <v>25087.0</v>
      </c>
      <c r="E5023" s="2" t="s">
        <v>63</v>
      </c>
      <c r="F5023" s="2">
        <v>337.0</v>
      </c>
      <c r="G5023" s="2" t="s">
        <v>33</v>
      </c>
      <c r="H5023" s="2" t="s">
        <v>29</v>
      </c>
      <c r="I5023" s="2" t="s">
        <v>25</v>
      </c>
      <c r="J5023" s="2" t="str">
        <f t="array" ref="J5023">XLOOKUP('Transaction Data'!$G5023,Product_Code,Biscuit_Brand)</f>
        <v>Caramel Biscuits</v>
      </c>
      <c r="K5023" s="2">
        <f t="array" ref="K5023">XLOOKUP('Transaction Data'!$G5023,Product_Code,Cost)</f>
        <v>18</v>
      </c>
      <c r="L5023" s="2">
        <f t="array" ref="L5023">XLOOKUP('Transaction Data'!$G5023,Product_Code,Unit_Price)</f>
        <v>22</v>
      </c>
      <c r="M5023" s="3">
        <f>'Transaction Data'!$F5023*'Transaction Data'!$K5023</f>
        <v>6066</v>
      </c>
      <c r="N5023" s="3">
        <f>'Transaction Data'!$F5023*'Transaction Data'!$L5023</f>
        <v>7414</v>
      </c>
      <c r="O5023" s="3">
        <f>'Transaction Data'!$N5023-'Transaction Data'!$M5023</f>
        <v>1348</v>
      </c>
      <c r="P5023" s="2">
        <f>DATEDIF('Transaction Data'!$D5023,'Transaction Data'!$A5023,"y")</f>
        <v>55</v>
      </c>
      <c r="Q5023" s="2" t="str">
        <f>FLOOR('Transaction Data'!$P5023,15)&amp;"-"&amp;FLOOR('Transaction Data'!$P5023,15)+14</f>
        <v>45-59</v>
      </c>
      <c r="R5023" s="2" t="str">
        <f>IF('Transaction Data'!$L5023&lt;=10,"Less Expensive","Expensive")</f>
        <v>Expensive</v>
      </c>
      <c r="S5023" s="4">
        <f>WEEKDAY('Transaction Data'!$A5023)</f>
        <v>1</v>
      </c>
      <c r="T5023" s="2" t="str">
        <f>IF(WEEKDAY('Transaction Data'!$A5023,2)&lt;6,"Weekday","Weekend")</f>
        <v>Weekend</v>
      </c>
    </row>
    <row r="5024" ht="15.75" customHeight="1">
      <c r="A5024" s="1">
        <v>45388.0</v>
      </c>
      <c r="B5024" s="2" t="s">
        <v>4719</v>
      </c>
      <c r="C5024" s="2" t="s">
        <v>78</v>
      </c>
      <c r="D5024" s="1">
        <v>22426.0</v>
      </c>
      <c r="E5024" s="2" t="s">
        <v>22</v>
      </c>
      <c r="F5024" s="2">
        <v>26.0</v>
      </c>
      <c r="G5024" s="2" t="s">
        <v>60</v>
      </c>
      <c r="H5024" s="2" t="s">
        <v>34</v>
      </c>
      <c r="I5024" s="2" t="s">
        <v>25</v>
      </c>
      <c r="J5024" s="2" t="str">
        <f t="array" ref="J5024">XLOOKUP('Transaction Data'!$G5024,Product_Code,Biscuit_Brand)</f>
        <v>Peanut Butter Bites</v>
      </c>
      <c r="K5024" s="2">
        <f t="array" ref="K5024">XLOOKUP('Transaction Data'!$G5024,Product_Code,Cost)</f>
        <v>5</v>
      </c>
      <c r="L5024" s="2">
        <f t="array" ref="L5024">XLOOKUP('Transaction Data'!$G5024,Product_Code,Unit_Price)</f>
        <v>7</v>
      </c>
      <c r="M5024" s="3">
        <f>'Transaction Data'!$F5024*'Transaction Data'!$K5024</f>
        <v>130</v>
      </c>
      <c r="N5024" s="3">
        <f>'Transaction Data'!$F5024*'Transaction Data'!$L5024</f>
        <v>182</v>
      </c>
      <c r="O5024" s="3">
        <f>'Transaction Data'!$N5024-'Transaction Data'!$M5024</f>
        <v>52</v>
      </c>
      <c r="P5024" s="2">
        <f>DATEDIF('Transaction Data'!$D5024,'Transaction Data'!$A5024,"y")</f>
        <v>62</v>
      </c>
      <c r="Q5024" s="2" t="str">
        <f>FLOOR('Transaction Data'!$P5024,15)&amp;"-"&amp;FLOOR('Transaction Data'!$P5024,15)+14</f>
        <v>60-74</v>
      </c>
      <c r="R5024" s="2" t="str">
        <f>IF('Transaction Data'!$L5024&lt;=10,"Less Expensive","Expensive")</f>
        <v>Less Expensive</v>
      </c>
      <c r="S5024" s="4">
        <f>WEEKDAY('Transaction Data'!$A5024)</f>
        <v>7</v>
      </c>
      <c r="T5024" s="2" t="str">
        <f>IF(WEEKDAY('Transaction Data'!$A5024,2)&lt;6,"Weekday","Weekend")</f>
        <v>Weekend</v>
      </c>
    </row>
    <row r="5025" ht="15.75" customHeight="1">
      <c r="A5025" s="1">
        <v>45312.0</v>
      </c>
      <c r="B5025" s="2" t="s">
        <v>4720</v>
      </c>
      <c r="C5025" s="2" t="s">
        <v>47</v>
      </c>
      <c r="D5025" s="1">
        <v>16492.0</v>
      </c>
      <c r="E5025" s="2" t="s">
        <v>37</v>
      </c>
      <c r="F5025" s="2">
        <v>297.0</v>
      </c>
      <c r="G5025" s="2" t="s">
        <v>23</v>
      </c>
      <c r="H5025" s="2" t="s">
        <v>24</v>
      </c>
      <c r="I5025" s="2" t="s">
        <v>25</v>
      </c>
      <c r="J5025" s="2" t="str">
        <f t="array" ref="J5025">XLOOKUP('Transaction Data'!$G5025,Product_Code,Biscuit_Brand)</f>
        <v>Cinnamon Swirls</v>
      </c>
      <c r="K5025" s="2">
        <f t="array" ref="K5025">XLOOKUP('Transaction Data'!$G5025,Product_Code,Cost)</f>
        <v>10</v>
      </c>
      <c r="L5025" s="2">
        <f t="array" ref="L5025">XLOOKUP('Transaction Data'!$G5025,Product_Code,Unit_Price)</f>
        <v>14</v>
      </c>
      <c r="M5025" s="3">
        <f>'Transaction Data'!$F5025*'Transaction Data'!$K5025</f>
        <v>2970</v>
      </c>
      <c r="N5025" s="3">
        <f>'Transaction Data'!$F5025*'Transaction Data'!$L5025</f>
        <v>4158</v>
      </c>
      <c r="O5025" s="3">
        <f>'Transaction Data'!$N5025-'Transaction Data'!$M5025</f>
        <v>1188</v>
      </c>
      <c r="P5025" s="2">
        <f>DATEDIF('Transaction Data'!$D5025,'Transaction Data'!$A5025,"y")</f>
        <v>78</v>
      </c>
      <c r="Q5025" s="2" t="str">
        <f>FLOOR('Transaction Data'!$P5025,15)&amp;"-"&amp;FLOOR('Transaction Data'!$P5025,15)+14</f>
        <v>75-89</v>
      </c>
      <c r="R5025" s="2" t="str">
        <f>IF('Transaction Data'!$L5025&lt;=10,"Less Expensive","Expensive")</f>
        <v>Expensive</v>
      </c>
      <c r="S5025" s="4">
        <f>WEEKDAY('Transaction Data'!$A5025)</f>
        <v>1</v>
      </c>
      <c r="T5025" s="2" t="str">
        <f>IF(WEEKDAY('Transaction Data'!$A5025,2)&lt;6,"Weekday","Weekend")</f>
        <v>Weekend</v>
      </c>
    </row>
    <row r="5026" ht="15.75" customHeight="1">
      <c r="A5026" s="1">
        <v>45426.0</v>
      </c>
      <c r="B5026" s="2" t="s">
        <v>4721</v>
      </c>
      <c r="C5026" s="2" t="s">
        <v>32</v>
      </c>
      <c r="D5026" s="1">
        <v>35988.0</v>
      </c>
      <c r="E5026" s="2" t="s">
        <v>63</v>
      </c>
      <c r="F5026" s="2">
        <v>259.0</v>
      </c>
      <c r="G5026" s="2" t="s">
        <v>38</v>
      </c>
      <c r="H5026" s="2" t="s">
        <v>29</v>
      </c>
      <c r="I5026" s="2" t="s">
        <v>25</v>
      </c>
      <c r="J5026" s="2" t="str">
        <f t="array" ref="J5026">XLOOKUP('Transaction Data'!$G5026,Product_Code,Biscuit_Brand)</f>
        <v>Ginger Snaps</v>
      </c>
      <c r="K5026" s="2">
        <f t="array" ref="K5026">XLOOKUP('Transaction Data'!$G5026,Product_Code,Cost)</f>
        <v>14</v>
      </c>
      <c r="L5026" s="2">
        <f t="array" ref="L5026">XLOOKUP('Transaction Data'!$G5026,Product_Code,Unit_Price)</f>
        <v>28</v>
      </c>
      <c r="M5026" s="3">
        <f>'Transaction Data'!$F5026*'Transaction Data'!$K5026</f>
        <v>3626</v>
      </c>
      <c r="N5026" s="3">
        <f>'Transaction Data'!$F5026*'Transaction Data'!$L5026</f>
        <v>7252</v>
      </c>
      <c r="O5026" s="3">
        <f>'Transaction Data'!$N5026-'Transaction Data'!$M5026</f>
        <v>3626</v>
      </c>
      <c r="P5026" s="2">
        <f>DATEDIF('Transaction Data'!$D5026,'Transaction Data'!$A5026,"y")</f>
        <v>25</v>
      </c>
      <c r="Q5026" s="2" t="str">
        <f>FLOOR('Transaction Data'!$P5026,15)&amp;"-"&amp;FLOOR('Transaction Data'!$P5026,15)+14</f>
        <v>15-29</v>
      </c>
      <c r="R5026" s="2" t="str">
        <f>IF('Transaction Data'!$L5026&lt;=10,"Less Expensive","Expensive")</f>
        <v>Expensive</v>
      </c>
      <c r="S5026" s="4">
        <f>WEEKDAY('Transaction Data'!$A5026)</f>
        <v>3</v>
      </c>
      <c r="T5026" s="2" t="str">
        <f>IF(WEEKDAY('Transaction Data'!$A5026,2)&lt;6,"Weekday","Weekend")</f>
        <v>Weekday</v>
      </c>
    </row>
    <row r="5027" ht="15.75" customHeight="1">
      <c r="A5027" s="1">
        <v>45433.0</v>
      </c>
      <c r="B5027" s="2" t="s">
        <v>4722</v>
      </c>
      <c r="C5027" s="2" t="s">
        <v>51</v>
      </c>
      <c r="D5027" s="1">
        <v>28390.0</v>
      </c>
      <c r="E5027" s="2" t="s">
        <v>63</v>
      </c>
      <c r="F5027" s="2">
        <v>182.0</v>
      </c>
      <c r="G5027" s="2" t="s">
        <v>57</v>
      </c>
      <c r="H5027" s="2" t="s">
        <v>34</v>
      </c>
      <c r="I5027" s="2" t="s">
        <v>30</v>
      </c>
      <c r="J5027" s="2" t="str">
        <f t="array" ref="J5027">XLOOKUP('Transaction Data'!$G5027,Product_Code,Biscuit_Brand)</f>
        <v>Oatmeal Cookies</v>
      </c>
      <c r="K5027" s="2">
        <f t="array" ref="K5027">XLOOKUP('Transaction Data'!$G5027,Product_Code,Cost)</f>
        <v>19</v>
      </c>
      <c r="L5027" s="2">
        <f t="array" ref="L5027">XLOOKUP('Transaction Data'!$G5027,Product_Code,Unit_Price)</f>
        <v>23</v>
      </c>
      <c r="M5027" s="3">
        <f>'Transaction Data'!$F5027*'Transaction Data'!$K5027</f>
        <v>3458</v>
      </c>
      <c r="N5027" s="3">
        <f>'Transaction Data'!$F5027*'Transaction Data'!$L5027</f>
        <v>4186</v>
      </c>
      <c r="O5027" s="3">
        <f>'Transaction Data'!$N5027-'Transaction Data'!$M5027</f>
        <v>728</v>
      </c>
      <c r="P5027" s="2">
        <f>DATEDIF('Transaction Data'!$D5027,'Transaction Data'!$A5027,"y")</f>
        <v>46</v>
      </c>
      <c r="Q5027" s="2" t="str">
        <f>FLOOR('Transaction Data'!$P5027,15)&amp;"-"&amp;FLOOR('Transaction Data'!$P5027,15)+14</f>
        <v>45-59</v>
      </c>
      <c r="R5027" s="2" t="str">
        <f>IF('Transaction Data'!$L5027&lt;=10,"Less Expensive","Expensive")</f>
        <v>Expensive</v>
      </c>
      <c r="S5027" s="4">
        <f>WEEKDAY('Transaction Data'!$A5027)</f>
        <v>3</v>
      </c>
      <c r="T5027" s="2" t="str">
        <f>IF(WEEKDAY('Transaction Data'!$A5027,2)&lt;6,"Weekday","Weekend")</f>
        <v>Weekday</v>
      </c>
    </row>
    <row r="5028" ht="15.75" customHeight="1">
      <c r="A5028" s="1">
        <v>45486.0</v>
      </c>
      <c r="B5028" s="2" t="s">
        <v>4723</v>
      </c>
      <c r="C5028" s="2" t="s">
        <v>32</v>
      </c>
      <c r="D5028" s="1">
        <v>28206.0</v>
      </c>
      <c r="E5028" s="2" t="s">
        <v>27</v>
      </c>
      <c r="F5028" s="2">
        <v>35.0</v>
      </c>
      <c r="G5028" s="2" t="s">
        <v>60</v>
      </c>
      <c r="H5028" s="2" t="s">
        <v>24</v>
      </c>
      <c r="I5028" s="2" t="s">
        <v>25</v>
      </c>
      <c r="J5028" s="2" t="str">
        <f t="array" ref="J5028">XLOOKUP('Transaction Data'!$G5028,Product_Code,Biscuit_Brand)</f>
        <v>Peanut Butter Bites</v>
      </c>
      <c r="K5028" s="2">
        <f t="array" ref="K5028">XLOOKUP('Transaction Data'!$G5028,Product_Code,Cost)</f>
        <v>5</v>
      </c>
      <c r="L5028" s="2">
        <f t="array" ref="L5028">XLOOKUP('Transaction Data'!$G5028,Product_Code,Unit_Price)</f>
        <v>7</v>
      </c>
      <c r="M5028" s="3">
        <f>'Transaction Data'!$F5028*'Transaction Data'!$K5028</f>
        <v>175</v>
      </c>
      <c r="N5028" s="3">
        <f>'Transaction Data'!$F5028*'Transaction Data'!$L5028</f>
        <v>245</v>
      </c>
      <c r="O5028" s="3">
        <f>'Transaction Data'!$N5028-'Transaction Data'!$M5028</f>
        <v>70</v>
      </c>
      <c r="P5028" s="2">
        <f>DATEDIF('Transaction Data'!$D5028,'Transaction Data'!$A5028,"y")</f>
        <v>47</v>
      </c>
      <c r="Q5028" s="2" t="str">
        <f>FLOOR('Transaction Data'!$P5028,15)&amp;"-"&amp;FLOOR('Transaction Data'!$P5028,15)+14</f>
        <v>45-59</v>
      </c>
      <c r="R5028" s="2" t="str">
        <f>IF('Transaction Data'!$L5028&lt;=10,"Less Expensive","Expensive")</f>
        <v>Less Expensive</v>
      </c>
      <c r="S5028" s="4">
        <f>WEEKDAY('Transaction Data'!$A5028)</f>
        <v>7</v>
      </c>
      <c r="T5028" s="2" t="str">
        <f>IF(WEEKDAY('Transaction Data'!$A5028,2)&lt;6,"Weekday","Weekend")</f>
        <v>Weekend</v>
      </c>
    </row>
    <row r="5029" ht="15.75" customHeight="1">
      <c r="A5029" s="1">
        <v>45403.0</v>
      </c>
      <c r="B5029" s="2" t="s">
        <v>4724</v>
      </c>
      <c r="C5029" s="2" t="s">
        <v>78</v>
      </c>
      <c r="D5029" s="1">
        <v>20922.0</v>
      </c>
      <c r="E5029" s="2" t="s">
        <v>22</v>
      </c>
      <c r="F5029" s="2">
        <v>468.0</v>
      </c>
      <c r="G5029" s="2" t="s">
        <v>44</v>
      </c>
      <c r="H5029" s="2" t="s">
        <v>29</v>
      </c>
      <c r="I5029" s="2" t="s">
        <v>25</v>
      </c>
      <c r="J5029" s="2" t="str">
        <f t="array" ref="J5029">XLOOKUP('Transaction Data'!$G5029,Product_Code,Biscuit_Brand)</f>
        <v>Butter Crunch</v>
      </c>
      <c r="K5029" s="2">
        <f t="array" ref="K5029">XLOOKUP('Transaction Data'!$G5029,Product_Code,Cost)</f>
        <v>10</v>
      </c>
      <c r="L5029" s="2">
        <f t="array" ref="L5029">XLOOKUP('Transaction Data'!$G5029,Product_Code,Unit_Price)</f>
        <v>11</v>
      </c>
      <c r="M5029" s="3">
        <f>'Transaction Data'!$F5029*'Transaction Data'!$K5029</f>
        <v>4680</v>
      </c>
      <c r="N5029" s="3">
        <f>'Transaction Data'!$F5029*'Transaction Data'!$L5029</f>
        <v>5148</v>
      </c>
      <c r="O5029" s="3">
        <f>'Transaction Data'!$N5029-'Transaction Data'!$M5029</f>
        <v>468</v>
      </c>
      <c r="P5029" s="2">
        <f>DATEDIF('Transaction Data'!$D5029,'Transaction Data'!$A5029,"y")</f>
        <v>67</v>
      </c>
      <c r="Q5029" s="2" t="str">
        <f>FLOOR('Transaction Data'!$P5029,15)&amp;"-"&amp;FLOOR('Transaction Data'!$P5029,15)+14</f>
        <v>60-74</v>
      </c>
      <c r="R5029" s="2" t="str">
        <f>IF('Transaction Data'!$L5029&lt;=10,"Less Expensive","Expensive")</f>
        <v>Expensive</v>
      </c>
      <c r="S5029" s="4">
        <f>WEEKDAY('Transaction Data'!$A5029)</f>
        <v>1</v>
      </c>
      <c r="T5029" s="2" t="str">
        <f>IF(WEEKDAY('Transaction Data'!$A5029,2)&lt;6,"Weekday","Weekend")</f>
        <v>Weekend</v>
      </c>
    </row>
    <row r="5030" ht="15.75" customHeight="1">
      <c r="A5030" s="1">
        <v>45364.0</v>
      </c>
      <c r="B5030" s="2" t="s">
        <v>4725</v>
      </c>
      <c r="C5030" s="2" t="s">
        <v>54</v>
      </c>
      <c r="D5030" s="1">
        <v>37028.0</v>
      </c>
      <c r="E5030" s="2" t="s">
        <v>37</v>
      </c>
      <c r="F5030" s="2">
        <v>171.0</v>
      </c>
      <c r="G5030" s="2" t="s">
        <v>61</v>
      </c>
      <c r="H5030" s="2" t="s">
        <v>34</v>
      </c>
      <c r="I5030" s="2" t="s">
        <v>25</v>
      </c>
      <c r="J5030" s="2" t="str">
        <f t="array" ref="J5030">XLOOKUP('Transaction Data'!$G5030,Product_Code,Biscuit_Brand)</f>
        <v>Choco Delight</v>
      </c>
      <c r="K5030" s="2">
        <f t="array" ref="K5030">XLOOKUP('Transaction Data'!$G5030,Product_Code,Cost)</f>
        <v>3</v>
      </c>
      <c r="L5030" s="2">
        <f t="array" ref="L5030">XLOOKUP('Transaction Data'!$G5030,Product_Code,Unit_Price)</f>
        <v>5</v>
      </c>
      <c r="M5030" s="3">
        <f>'Transaction Data'!$F5030*'Transaction Data'!$K5030</f>
        <v>513</v>
      </c>
      <c r="N5030" s="3">
        <f>'Transaction Data'!$F5030*'Transaction Data'!$L5030</f>
        <v>855</v>
      </c>
      <c r="O5030" s="3">
        <f>'Transaction Data'!$N5030-'Transaction Data'!$M5030</f>
        <v>342</v>
      </c>
      <c r="P5030" s="2">
        <f>DATEDIF('Transaction Data'!$D5030,'Transaction Data'!$A5030,"y")</f>
        <v>22</v>
      </c>
      <c r="Q5030" s="2" t="str">
        <f>FLOOR('Transaction Data'!$P5030,15)&amp;"-"&amp;FLOOR('Transaction Data'!$P5030,15)+14</f>
        <v>15-29</v>
      </c>
      <c r="R5030" s="2" t="str">
        <f>IF('Transaction Data'!$L5030&lt;=10,"Less Expensive","Expensive")</f>
        <v>Less Expensive</v>
      </c>
      <c r="S5030" s="4">
        <f>WEEKDAY('Transaction Data'!$A5030)</f>
        <v>4</v>
      </c>
      <c r="T5030" s="2" t="str">
        <f>IF(WEEKDAY('Transaction Data'!$A5030,2)&lt;6,"Weekday","Weekend")</f>
        <v>Weekday</v>
      </c>
    </row>
    <row r="5031" ht="15.75" customHeight="1">
      <c r="A5031" s="1">
        <v>45476.0</v>
      </c>
      <c r="B5031" s="2" t="s">
        <v>4726</v>
      </c>
      <c r="C5031" s="2" t="s">
        <v>54</v>
      </c>
      <c r="D5031" s="1">
        <v>38005.0</v>
      </c>
      <c r="E5031" s="2" t="s">
        <v>63</v>
      </c>
      <c r="F5031" s="2">
        <v>178.0</v>
      </c>
      <c r="G5031" s="2" t="s">
        <v>48</v>
      </c>
      <c r="H5031" s="2" t="s">
        <v>24</v>
      </c>
      <c r="I5031" s="2" t="s">
        <v>25</v>
      </c>
      <c r="J5031" s="2" t="str">
        <f t="array" ref="J5031">XLOOKUP('Transaction Data'!$G5031,Product_Code,Biscuit_Brand)</f>
        <v>Lemon Crisps</v>
      </c>
      <c r="K5031" s="2">
        <f t="array" ref="K5031">XLOOKUP('Transaction Data'!$G5031,Product_Code,Cost)</f>
        <v>7</v>
      </c>
      <c r="L5031" s="2">
        <f t="array" ref="L5031">XLOOKUP('Transaction Data'!$G5031,Product_Code,Unit_Price)</f>
        <v>9</v>
      </c>
      <c r="M5031" s="3">
        <f>'Transaction Data'!$F5031*'Transaction Data'!$K5031</f>
        <v>1246</v>
      </c>
      <c r="N5031" s="3">
        <f>'Transaction Data'!$F5031*'Transaction Data'!$L5031</f>
        <v>1602</v>
      </c>
      <c r="O5031" s="3">
        <f>'Transaction Data'!$N5031-'Transaction Data'!$M5031</f>
        <v>356</v>
      </c>
      <c r="P5031" s="2">
        <f>DATEDIF('Transaction Data'!$D5031,'Transaction Data'!$A5031,"y")</f>
        <v>20</v>
      </c>
      <c r="Q5031" s="2" t="str">
        <f>FLOOR('Transaction Data'!$P5031,15)&amp;"-"&amp;FLOOR('Transaction Data'!$P5031,15)+14</f>
        <v>15-29</v>
      </c>
      <c r="R5031" s="2" t="str">
        <f>IF('Transaction Data'!$L5031&lt;=10,"Less Expensive","Expensive")</f>
        <v>Less Expensive</v>
      </c>
      <c r="S5031" s="4">
        <f>WEEKDAY('Transaction Data'!$A5031)</f>
        <v>4</v>
      </c>
      <c r="T5031" s="2" t="str">
        <f>IF(WEEKDAY('Transaction Data'!$A5031,2)&lt;6,"Weekday","Weekend")</f>
        <v>Weekday</v>
      </c>
    </row>
    <row r="5032" ht="15.75" customHeight="1">
      <c r="A5032" s="1">
        <v>45371.0</v>
      </c>
      <c r="B5032" s="2" t="s">
        <v>4727</v>
      </c>
      <c r="C5032" s="2" t="s">
        <v>69</v>
      </c>
      <c r="D5032" s="1">
        <v>32133.0</v>
      </c>
      <c r="E5032" s="2" t="s">
        <v>63</v>
      </c>
      <c r="F5032" s="2">
        <v>193.0</v>
      </c>
      <c r="G5032" s="2" t="s">
        <v>48</v>
      </c>
      <c r="H5032" s="2" t="s">
        <v>29</v>
      </c>
      <c r="I5032" s="2" t="s">
        <v>25</v>
      </c>
      <c r="J5032" s="2" t="str">
        <f t="array" ref="J5032">XLOOKUP('Transaction Data'!$G5032,Product_Code,Biscuit_Brand)</f>
        <v>Lemon Crisps</v>
      </c>
      <c r="K5032" s="2">
        <f t="array" ref="K5032">XLOOKUP('Transaction Data'!$G5032,Product_Code,Cost)</f>
        <v>7</v>
      </c>
      <c r="L5032" s="2">
        <f t="array" ref="L5032">XLOOKUP('Transaction Data'!$G5032,Product_Code,Unit_Price)</f>
        <v>9</v>
      </c>
      <c r="M5032" s="3">
        <f>'Transaction Data'!$F5032*'Transaction Data'!$K5032</f>
        <v>1351</v>
      </c>
      <c r="N5032" s="3">
        <f>'Transaction Data'!$F5032*'Transaction Data'!$L5032</f>
        <v>1737</v>
      </c>
      <c r="O5032" s="3">
        <f>'Transaction Data'!$N5032-'Transaction Data'!$M5032</f>
        <v>386</v>
      </c>
      <c r="P5032" s="2">
        <f>DATEDIF('Transaction Data'!$D5032,'Transaction Data'!$A5032,"y")</f>
        <v>36</v>
      </c>
      <c r="Q5032" s="2" t="str">
        <f>FLOOR('Transaction Data'!$P5032,15)&amp;"-"&amp;FLOOR('Transaction Data'!$P5032,15)+14</f>
        <v>30-44</v>
      </c>
      <c r="R5032" s="2" t="str">
        <f>IF('Transaction Data'!$L5032&lt;=10,"Less Expensive","Expensive")</f>
        <v>Less Expensive</v>
      </c>
      <c r="S5032" s="4">
        <f>WEEKDAY('Transaction Data'!$A5032)</f>
        <v>4</v>
      </c>
      <c r="T5032" s="2" t="str">
        <f>IF(WEEKDAY('Transaction Data'!$A5032,2)&lt;6,"Weekday","Weekend")</f>
        <v>Weekday</v>
      </c>
    </row>
    <row r="5033" ht="15.75" customHeight="1">
      <c r="A5033" s="1">
        <v>45324.0</v>
      </c>
      <c r="B5033" s="2" t="s">
        <v>4728</v>
      </c>
      <c r="C5033" s="2" t="s">
        <v>51</v>
      </c>
      <c r="D5033" s="1">
        <v>22871.0</v>
      </c>
      <c r="E5033" s="2" t="s">
        <v>37</v>
      </c>
      <c r="F5033" s="2">
        <v>103.0</v>
      </c>
      <c r="G5033" s="2" t="s">
        <v>57</v>
      </c>
      <c r="H5033" s="2" t="s">
        <v>34</v>
      </c>
      <c r="I5033" s="2" t="s">
        <v>25</v>
      </c>
      <c r="J5033" s="2" t="str">
        <f t="array" ref="J5033">XLOOKUP('Transaction Data'!$G5033,Product_Code,Biscuit_Brand)</f>
        <v>Oatmeal Cookies</v>
      </c>
      <c r="K5033" s="2">
        <f t="array" ref="K5033">XLOOKUP('Transaction Data'!$G5033,Product_Code,Cost)</f>
        <v>19</v>
      </c>
      <c r="L5033" s="2">
        <f t="array" ref="L5033">XLOOKUP('Transaction Data'!$G5033,Product_Code,Unit_Price)</f>
        <v>23</v>
      </c>
      <c r="M5033" s="3">
        <f>'Transaction Data'!$F5033*'Transaction Data'!$K5033</f>
        <v>1957</v>
      </c>
      <c r="N5033" s="3">
        <f>'Transaction Data'!$F5033*'Transaction Data'!$L5033</f>
        <v>2369</v>
      </c>
      <c r="O5033" s="3">
        <f>'Transaction Data'!$N5033-'Transaction Data'!$M5033</f>
        <v>412</v>
      </c>
      <c r="P5033" s="2">
        <f>DATEDIF('Transaction Data'!$D5033,'Transaction Data'!$A5033,"y")</f>
        <v>61</v>
      </c>
      <c r="Q5033" s="2" t="str">
        <f>FLOOR('Transaction Data'!$P5033,15)&amp;"-"&amp;FLOOR('Transaction Data'!$P5033,15)+14</f>
        <v>60-74</v>
      </c>
      <c r="R5033" s="2" t="str">
        <f>IF('Transaction Data'!$L5033&lt;=10,"Less Expensive","Expensive")</f>
        <v>Expensive</v>
      </c>
      <c r="S5033" s="4">
        <f>WEEKDAY('Transaction Data'!$A5033)</f>
        <v>6</v>
      </c>
      <c r="T5033" s="2" t="str">
        <f>IF(WEEKDAY('Transaction Data'!$A5033,2)&lt;6,"Weekday","Weekend")</f>
        <v>Weekday</v>
      </c>
    </row>
    <row r="5034" ht="15.75" customHeight="1">
      <c r="A5034" s="1">
        <v>45462.0</v>
      </c>
      <c r="B5034" s="2" t="s">
        <v>4050</v>
      </c>
      <c r="C5034" s="2" t="s">
        <v>54</v>
      </c>
      <c r="D5034" s="1">
        <v>31833.0</v>
      </c>
      <c r="E5034" s="2" t="s">
        <v>22</v>
      </c>
      <c r="F5034" s="2">
        <v>394.0</v>
      </c>
      <c r="G5034" s="2" t="s">
        <v>33</v>
      </c>
      <c r="H5034" s="2" t="s">
        <v>24</v>
      </c>
      <c r="I5034" s="2" t="s">
        <v>25</v>
      </c>
      <c r="J5034" s="2" t="str">
        <f t="array" ref="J5034">XLOOKUP('Transaction Data'!$G5034,Product_Code,Biscuit_Brand)</f>
        <v>Caramel Biscuits</v>
      </c>
      <c r="K5034" s="2">
        <f t="array" ref="K5034">XLOOKUP('Transaction Data'!$G5034,Product_Code,Cost)</f>
        <v>18</v>
      </c>
      <c r="L5034" s="2">
        <f t="array" ref="L5034">XLOOKUP('Transaction Data'!$G5034,Product_Code,Unit_Price)</f>
        <v>22</v>
      </c>
      <c r="M5034" s="3">
        <f>'Transaction Data'!$F5034*'Transaction Data'!$K5034</f>
        <v>7092</v>
      </c>
      <c r="N5034" s="3">
        <f>'Transaction Data'!$F5034*'Transaction Data'!$L5034</f>
        <v>8668</v>
      </c>
      <c r="O5034" s="3">
        <f>'Transaction Data'!$N5034-'Transaction Data'!$M5034</f>
        <v>1576</v>
      </c>
      <c r="P5034" s="2">
        <f>DATEDIF('Transaction Data'!$D5034,'Transaction Data'!$A5034,"y")</f>
        <v>37</v>
      </c>
      <c r="Q5034" s="2" t="str">
        <f>FLOOR('Transaction Data'!$P5034,15)&amp;"-"&amp;FLOOR('Transaction Data'!$P5034,15)+14</f>
        <v>30-44</v>
      </c>
      <c r="R5034" s="2" t="str">
        <f>IF('Transaction Data'!$L5034&lt;=10,"Less Expensive","Expensive")</f>
        <v>Expensive</v>
      </c>
      <c r="S5034" s="4">
        <f>WEEKDAY('Transaction Data'!$A5034)</f>
        <v>4</v>
      </c>
      <c r="T5034" s="2" t="str">
        <f>IF(WEEKDAY('Transaction Data'!$A5034,2)&lt;6,"Weekday","Weekend")</f>
        <v>Weekday</v>
      </c>
    </row>
    <row r="5035" ht="15.75" customHeight="1">
      <c r="A5035" s="1">
        <v>45356.0</v>
      </c>
      <c r="B5035" s="2" t="s">
        <v>4729</v>
      </c>
      <c r="C5035" s="2" t="s">
        <v>51</v>
      </c>
      <c r="D5035" s="1">
        <v>26486.0</v>
      </c>
      <c r="E5035" s="2" t="s">
        <v>63</v>
      </c>
      <c r="F5035" s="2">
        <v>21.0</v>
      </c>
      <c r="G5035" s="2" t="s">
        <v>33</v>
      </c>
      <c r="H5035" s="2" t="s">
        <v>29</v>
      </c>
      <c r="I5035" s="2" t="s">
        <v>25</v>
      </c>
      <c r="J5035" s="2" t="str">
        <f t="array" ref="J5035">XLOOKUP('Transaction Data'!$G5035,Product_Code,Biscuit_Brand)</f>
        <v>Caramel Biscuits</v>
      </c>
      <c r="K5035" s="2">
        <f t="array" ref="K5035">XLOOKUP('Transaction Data'!$G5035,Product_Code,Cost)</f>
        <v>18</v>
      </c>
      <c r="L5035" s="2">
        <f t="array" ref="L5035">XLOOKUP('Transaction Data'!$G5035,Product_Code,Unit_Price)</f>
        <v>22</v>
      </c>
      <c r="M5035" s="3">
        <f>'Transaction Data'!$F5035*'Transaction Data'!$K5035</f>
        <v>378</v>
      </c>
      <c r="N5035" s="3">
        <f>'Transaction Data'!$F5035*'Transaction Data'!$L5035</f>
        <v>462</v>
      </c>
      <c r="O5035" s="3">
        <f>'Transaction Data'!$N5035-'Transaction Data'!$M5035</f>
        <v>84</v>
      </c>
      <c r="P5035" s="2">
        <f>DATEDIF('Transaction Data'!$D5035,'Transaction Data'!$A5035,"y")</f>
        <v>51</v>
      </c>
      <c r="Q5035" s="2" t="str">
        <f>FLOOR('Transaction Data'!$P5035,15)&amp;"-"&amp;FLOOR('Transaction Data'!$P5035,15)+14</f>
        <v>45-59</v>
      </c>
      <c r="R5035" s="2" t="str">
        <f>IF('Transaction Data'!$L5035&lt;=10,"Less Expensive","Expensive")</f>
        <v>Expensive</v>
      </c>
      <c r="S5035" s="4">
        <f>WEEKDAY('Transaction Data'!$A5035)</f>
        <v>3</v>
      </c>
      <c r="T5035" s="2" t="str">
        <f>IF(WEEKDAY('Transaction Data'!$A5035,2)&lt;6,"Weekday","Weekend")</f>
        <v>Weekday</v>
      </c>
    </row>
    <row r="5036" ht="15.75" customHeight="1">
      <c r="A5036" s="1">
        <v>45320.0</v>
      </c>
      <c r="B5036" s="2" t="s">
        <v>4730</v>
      </c>
      <c r="C5036" s="2" t="s">
        <v>72</v>
      </c>
      <c r="D5036" s="1">
        <v>27721.0</v>
      </c>
      <c r="E5036" s="2" t="s">
        <v>63</v>
      </c>
      <c r="F5036" s="2">
        <v>224.0</v>
      </c>
      <c r="G5036" s="2" t="s">
        <v>44</v>
      </c>
      <c r="H5036" s="2" t="s">
        <v>34</v>
      </c>
      <c r="I5036" s="2" t="s">
        <v>25</v>
      </c>
      <c r="J5036" s="2" t="str">
        <f t="array" ref="J5036">XLOOKUP('Transaction Data'!$G5036,Product_Code,Biscuit_Brand)</f>
        <v>Butter Crunch</v>
      </c>
      <c r="K5036" s="2">
        <f t="array" ref="K5036">XLOOKUP('Transaction Data'!$G5036,Product_Code,Cost)</f>
        <v>10</v>
      </c>
      <c r="L5036" s="2">
        <f t="array" ref="L5036">XLOOKUP('Transaction Data'!$G5036,Product_Code,Unit_Price)</f>
        <v>11</v>
      </c>
      <c r="M5036" s="3">
        <f>'Transaction Data'!$F5036*'Transaction Data'!$K5036</f>
        <v>2240</v>
      </c>
      <c r="N5036" s="3">
        <f>'Transaction Data'!$F5036*'Transaction Data'!$L5036</f>
        <v>2464</v>
      </c>
      <c r="O5036" s="3">
        <f>'Transaction Data'!$N5036-'Transaction Data'!$M5036</f>
        <v>224</v>
      </c>
      <c r="P5036" s="2">
        <f>DATEDIF('Transaction Data'!$D5036,'Transaction Data'!$A5036,"y")</f>
        <v>48</v>
      </c>
      <c r="Q5036" s="2" t="str">
        <f>FLOOR('Transaction Data'!$P5036,15)&amp;"-"&amp;FLOOR('Transaction Data'!$P5036,15)+14</f>
        <v>45-59</v>
      </c>
      <c r="R5036" s="2" t="str">
        <f>IF('Transaction Data'!$L5036&lt;=10,"Less Expensive","Expensive")</f>
        <v>Expensive</v>
      </c>
      <c r="S5036" s="4">
        <f>WEEKDAY('Transaction Data'!$A5036)</f>
        <v>2</v>
      </c>
      <c r="T5036" s="2" t="str">
        <f>IF(WEEKDAY('Transaction Data'!$A5036,2)&lt;6,"Weekday","Weekend")</f>
        <v>Weekday</v>
      </c>
    </row>
    <row r="5037" ht="15.75" customHeight="1">
      <c r="A5037" s="1">
        <v>45346.0</v>
      </c>
      <c r="B5037" s="2" t="s">
        <v>4731</v>
      </c>
      <c r="C5037" s="2" t="s">
        <v>69</v>
      </c>
      <c r="D5037" s="1">
        <v>16777.0</v>
      </c>
      <c r="E5037" s="2" t="s">
        <v>22</v>
      </c>
      <c r="F5037" s="2">
        <v>26.0</v>
      </c>
      <c r="G5037" s="2" t="s">
        <v>57</v>
      </c>
      <c r="H5037" s="2" t="s">
        <v>24</v>
      </c>
      <c r="I5037" s="2" t="s">
        <v>25</v>
      </c>
      <c r="J5037" s="2" t="str">
        <f t="array" ref="J5037">XLOOKUP('Transaction Data'!$G5037,Product_Code,Biscuit_Brand)</f>
        <v>Oatmeal Cookies</v>
      </c>
      <c r="K5037" s="2">
        <f t="array" ref="K5037">XLOOKUP('Transaction Data'!$G5037,Product_Code,Cost)</f>
        <v>19</v>
      </c>
      <c r="L5037" s="2">
        <f t="array" ref="L5037">XLOOKUP('Transaction Data'!$G5037,Product_Code,Unit_Price)</f>
        <v>23</v>
      </c>
      <c r="M5037" s="3">
        <f>'Transaction Data'!$F5037*'Transaction Data'!$K5037</f>
        <v>494</v>
      </c>
      <c r="N5037" s="3">
        <f>'Transaction Data'!$F5037*'Transaction Data'!$L5037</f>
        <v>598</v>
      </c>
      <c r="O5037" s="3">
        <f>'Transaction Data'!$N5037-'Transaction Data'!$M5037</f>
        <v>104</v>
      </c>
      <c r="P5037" s="2">
        <f>DATEDIF('Transaction Data'!$D5037,'Transaction Data'!$A5037,"y")</f>
        <v>78</v>
      </c>
      <c r="Q5037" s="2" t="str">
        <f>FLOOR('Transaction Data'!$P5037,15)&amp;"-"&amp;FLOOR('Transaction Data'!$P5037,15)+14</f>
        <v>75-89</v>
      </c>
      <c r="R5037" s="2" t="str">
        <f>IF('Transaction Data'!$L5037&lt;=10,"Less Expensive","Expensive")</f>
        <v>Expensive</v>
      </c>
      <c r="S5037" s="4">
        <f>WEEKDAY('Transaction Data'!$A5037)</f>
        <v>7</v>
      </c>
      <c r="T5037" s="2" t="str">
        <f>IF(WEEKDAY('Transaction Data'!$A5037,2)&lt;6,"Weekday","Weekend")</f>
        <v>Weekend</v>
      </c>
    </row>
    <row r="5038" ht="15.75" customHeight="1">
      <c r="A5038" s="1">
        <v>45440.0</v>
      </c>
      <c r="B5038" s="2" t="s">
        <v>4732</v>
      </c>
      <c r="C5038" s="2" t="s">
        <v>47</v>
      </c>
      <c r="D5038" s="1">
        <v>37211.0</v>
      </c>
      <c r="E5038" s="2" t="s">
        <v>63</v>
      </c>
      <c r="F5038" s="2">
        <v>437.0</v>
      </c>
      <c r="G5038" s="2" t="s">
        <v>44</v>
      </c>
      <c r="H5038" s="2" t="s">
        <v>29</v>
      </c>
      <c r="I5038" s="2" t="s">
        <v>25</v>
      </c>
      <c r="J5038" s="2" t="str">
        <f t="array" ref="J5038">XLOOKUP('Transaction Data'!$G5038,Product_Code,Biscuit_Brand)</f>
        <v>Butter Crunch</v>
      </c>
      <c r="K5038" s="2">
        <f t="array" ref="K5038">XLOOKUP('Transaction Data'!$G5038,Product_Code,Cost)</f>
        <v>10</v>
      </c>
      <c r="L5038" s="2">
        <f t="array" ref="L5038">XLOOKUP('Transaction Data'!$G5038,Product_Code,Unit_Price)</f>
        <v>11</v>
      </c>
      <c r="M5038" s="3">
        <f>'Transaction Data'!$F5038*'Transaction Data'!$K5038</f>
        <v>4370</v>
      </c>
      <c r="N5038" s="3">
        <f>'Transaction Data'!$F5038*'Transaction Data'!$L5038</f>
        <v>4807</v>
      </c>
      <c r="O5038" s="3">
        <f>'Transaction Data'!$N5038-'Transaction Data'!$M5038</f>
        <v>437</v>
      </c>
      <c r="P5038" s="2">
        <f>DATEDIF('Transaction Data'!$D5038,'Transaction Data'!$A5038,"y")</f>
        <v>22</v>
      </c>
      <c r="Q5038" s="2" t="str">
        <f>FLOOR('Transaction Data'!$P5038,15)&amp;"-"&amp;FLOOR('Transaction Data'!$P5038,15)+14</f>
        <v>15-29</v>
      </c>
      <c r="R5038" s="2" t="str">
        <f>IF('Transaction Data'!$L5038&lt;=10,"Less Expensive","Expensive")</f>
        <v>Expensive</v>
      </c>
      <c r="S5038" s="4">
        <f>WEEKDAY('Transaction Data'!$A5038)</f>
        <v>3</v>
      </c>
      <c r="T5038" s="2" t="str">
        <f>IF(WEEKDAY('Transaction Data'!$A5038,2)&lt;6,"Weekday","Weekend")</f>
        <v>Weekday</v>
      </c>
    </row>
    <row r="5039" ht="15.75" customHeight="1">
      <c r="A5039" s="1">
        <v>45431.0</v>
      </c>
      <c r="B5039" s="2" t="s">
        <v>4733</v>
      </c>
      <c r="C5039" s="2" t="s">
        <v>51</v>
      </c>
      <c r="D5039" s="1">
        <v>20835.0</v>
      </c>
      <c r="E5039" s="2" t="s">
        <v>27</v>
      </c>
      <c r="F5039" s="2">
        <v>57.0</v>
      </c>
      <c r="G5039" s="2" t="s">
        <v>55</v>
      </c>
      <c r="H5039" s="2" t="s">
        <v>34</v>
      </c>
      <c r="I5039" s="2" t="s">
        <v>25</v>
      </c>
      <c r="J5039" s="2" t="str">
        <f t="array" ref="J5039">XLOOKUP('Transaction Data'!$G5039,Product_Code,Biscuit_Brand)</f>
        <v>Vanilla Wafers</v>
      </c>
      <c r="K5039" s="2">
        <f t="array" ref="K5039">XLOOKUP('Transaction Data'!$G5039,Product_Code,Cost)</f>
        <v>18</v>
      </c>
      <c r="L5039" s="2">
        <f t="array" ref="L5039">XLOOKUP('Transaction Data'!$G5039,Product_Code,Unit_Price)</f>
        <v>36</v>
      </c>
      <c r="M5039" s="3">
        <f>'Transaction Data'!$F5039*'Transaction Data'!$K5039</f>
        <v>1026</v>
      </c>
      <c r="N5039" s="3">
        <f>'Transaction Data'!$F5039*'Transaction Data'!$L5039</f>
        <v>2052</v>
      </c>
      <c r="O5039" s="3">
        <f>'Transaction Data'!$N5039-'Transaction Data'!$M5039</f>
        <v>1026</v>
      </c>
      <c r="P5039" s="2">
        <f>DATEDIF('Transaction Data'!$D5039,'Transaction Data'!$A5039,"y")</f>
        <v>67</v>
      </c>
      <c r="Q5039" s="2" t="str">
        <f>FLOOR('Transaction Data'!$P5039,15)&amp;"-"&amp;FLOOR('Transaction Data'!$P5039,15)+14</f>
        <v>60-74</v>
      </c>
      <c r="R5039" s="2" t="str">
        <f>IF('Transaction Data'!$L5039&lt;=10,"Less Expensive","Expensive")</f>
        <v>Expensive</v>
      </c>
      <c r="S5039" s="4">
        <f>WEEKDAY('Transaction Data'!$A5039)</f>
        <v>1</v>
      </c>
      <c r="T5039" s="2" t="str">
        <f>IF(WEEKDAY('Transaction Data'!$A5039,2)&lt;6,"Weekday","Weekend")</f>
        <v>Weekend</v>
      </c>
    </row>
    <row r="5040" ht="15.75" customHeight="1">
      <c r="A5040" s="1">
        <v>45426.0</v>
      </c>
      <c r="B5040" s="2" t="s">
        <v>4734</v>
      </c>
      <c r="C5040" s="2" t="s">
        <v>78</v>
      </c>
      <c r="D5040" s="1">
        <v>30942.0</v>
      </c>
      <c r="E5040" s="2" t="s">
        <v>22</v>
      </c>
      <c r="F5040" s="2">
        <v>319.0</v>
      </c>
      <c r="G5040" s="2" t="s">
        <v>48</v>
      </c>
      <c r="H5040" s="2" t="s">
        <v>24</v>
      </c>
      <c r="I5040" s="2" t="s">
        <v>25</v>
      </c>
      <c r="J5040" s="2" t="str">
        <f t="array" ref="J5040">XLOOKUP('Transaction Data'!$G5040,Product_Code,Biscuit_Brand)</f>
        <v>Lemon Crisps</v>
      </c>
      <c r="K5040" s="2">
        <f t="array" ref="K5040">XLOOKUP('Transaction Data'!$G5040,Product_Code,Cost)</f>
        <v>7</v>
      </c>
      <c r="L5040" s="2">
        <f t="array" ref="L5040">XLOOKUP('Transaction Data'!$G5040,Product_Code,Unit_Price)</f>
        <v>9</v>
      </c>
      <c r="M5040" s="3">
        <f>'Transaction Data'!$F5040*'Transaction Data'!$K5040</f>
        <v>2233</v>
      </c>
      <c r="N5040" s="3">
        <f>'Transaction Data'!$F5040*'Transaction Data'!$L5040</f>
        <v>2871</v>
      </c>
      <c r="O5040" s="3">
        <f>'Transaction Data'!$N5040-'Transaction Data'!$M5040</f>
        <v>638</v>
      </c>
      <c r="P5040" s="2">
        <f>DATEDIF('Transaction Data'!$D5040,'Transaction Data'!$A5040,"y")</f>
        <v>39</v>
      </c>
      <c r="Q5040" s="2" t="str">
        <f>FLOOR('Transaction Data'!$P5040,15)&amp;"-"&amp;FLOOR('Transaction Data'!$P5040,15)+14</f>
        <v>30-44</v>
      </c>
      <c r="R5040" s="2" t="str">
        <f>IF('Transaction Data'!$L5040&lt;=10,"Less Expensive","Expensive")</f>
        <v>Less Expensive</v>
      </c>
      <c r="S5040" s="4">
        <f>WEEKDAY('Transaction Data'!$A5040)</f>
        <v>3</v>
      </c>
      <c r="T5040" s="2" t="str">
        <f>IF(WEEKDAY('Transaction Data'!$A5040,2)&lt;6,"Weekday","Weekend")</f>
        <v>Weekday</v>
      </c>
    </row>
    <row r="5041" ht="15.75" customHeight="1">
      <c r="A5041" s="1">
        <v>45423.0</v>
      </c>
      <c r="B5041" s="2" t="s">
        <v>4735</v>
      </c>
      <c r="C5041" s="2" t="s">
        <v>65</v>
      </c>
      <c r="D5041" s="1">
        <v>29665.0</v>
      </c>
      <c r="E5041" s="2" t="s">
        <v>63</v>
      </c>
      <c r="F5041" s="2">
        <v>161.0</v>
      </c>
      <c r="G5041" s="2" t="s">
        <v>38</v>
      </c>
      <c r="H5041" s="2" t="s">
        <v>29</v>
      </c>
      <c r="I5041" s="2" t="s">
        <v>25</v>
      </c>
      <c r="J5041" s="2" t="str">
        <f t="array" ref="J5041">XLOOKUP('Transaction Data'!$G5041,Product_Code,Biscuit_Brand)</f>
        <v>Ginger Snaps</v>
      </c>
      <c r="K5041" s="2">
        <f t="array" ref="K5041">XLOOKUP('Transaction Data'!$G5041,Product_Code,Cost)</f>
        <v>14</v>
      </c>
      <c r="L5041" s="2">
        <f t="array" ref="L5041">XLOOKUP('Transaction Data'!$G5041,Product_Code,Unit_Price)</f>
        <v>28</v>
      </c>
      <c r="M5041" s="3">
        <f>'Transaction Data'!$F5041*'Transaction Data'!$K5041</f>
        <v>2254</v>
      </c>
      <c r="N5041" s="3">
        <f>'Transaction Data'!$F5041*'Transaction Data'!$L5041</f>
        <v>4508</v>
      </c>
      <c r="O5041" s="3">
        <f>'Transaction Data'!$N5041-'Transaction Data'!$M5041</f>
        <v>2254</v>
      </c>
      <c r="P5041" s="2">
        <f>DATEDIF('Transaction Data'!$D5041,'Transaction Data'!$A5041,"y")</f>
        <v>43</v>
      </c>
      <c r="Q5041" s="2" t="str">
        <f>FLOOR('Transaction Data'!$P5041,15)&amp;"-"&amp;FLOOR('Transaction Data'!$P5041,15)+14</f>
        <v>30-44</v>
      </c>
      <c r="R5041" s="2" t="str">
        <f>IF('Transaction Data'!$L5041&lt;=10,"Less Expensive","Expensive")</f>
        <v>Expensive</v>
      </c>
      <c r="S5041" s="4">
        <f>WEEKDAY('Transaction Data'!$A5041)</f>
        <v>7</v>
      </c>
      <c r="T5041" s="2" t="str">
        <f>IF(WEEKDAY('Transaction Data'!$A5041,2)&lt;6,"Weekday","Weekend")</f>
        <v>Weekend</v>
      </c>
    </row>
    <row r="5042" ht="15.75" customHeight="1">
      <c r="A5042" s="1">
        <v>45475.0</v>
      </c>
      <c r="B5042" s="2" t="s">
        <v>4736</v>
      </c>
      <c r="C5042" s="2" t="s">
        <v>72</v>
      </c>
      <c r="D5042" s="1">
        <v>36823.0</v>
      </c>
      <c r="E5042" s="2" t="s">
        <v>27</v>
      </c>
      <c r="F5042" s="2">
        <v>150.0</v>
      </c>
      <c r="G5042" s="2" t="s">
        <v>28</v>
      </c>
      <c r="H5042" s="2" t="s">
        <v>34</v>
      </c>
      <c r="I5042" s="2" t="s">
        <v>25</v>
      </c>
      <c r="J5042" s="2" t="str">
        <f t="array" ref="J5042">XLOOKUP('Transaction Data'!$G5042,Product_Code,Biscuit_Brand)</f>
        <v>Shortbread</v>
      </c>
      <c r="K5042" s="2">
        <f t="array" ref="K5042">XLOOKUP('Transaction Data'!$G5042,Product_Code,Cost)</f>
        <v>10</v>
      </c>
      <c r="L5042" s="2">
        <f t="array" ref="L5042">XLOOKUP('Transaction Data'!$G5042,Product_Code,Unit_Price)</f>
        <v>45</v>
      </c>
      <c r="M5042" s="3">
        <f>'Transaction Data'!$F5042*'Transaction Data'!$K5042</f>
        <v>1500</v>
      </c>
      <c r="N5042" s="3">
        <f>'Transaction Data'!$F5042*'Transaction Data'!$L5042</f>
        <v>6750</v>
      </c>
      <c r="O5042" s="3">
        <f>'Transaction Data'!$N5042-'Transaction Data'!$M5042</f>
        <v>5250</v>
      </c>
      <c r="P5042" s="2">
        <f>DATEDIF('Transaction Data'!$D5042,'Transaction Data'!$A5042,"y")</f>
        <v>23</v>
      </c>
      <c r="Q5042" s="2" t="str">
        <f>FLOOR('Transaction Data'!$P5042,15)&amp;"-"&amp;FLOOR('Transaction Data'!$P5042,15)+14</f>
        <v>15-29</v>
      </c>
      <c r="R5042" s="2" t="str">
        <f>IF('Transaction Data'!$L5042&lt;=10,"Less Expensive","Expensive")</f>
        <v>Expensive</v>
      </c>
      <c r="S5042" s="4">
        <f>WEEKDAY('Transaction Data'!$A5042)</f>
        <v>3</v>
      </c>
      <c r="T5042" s="2" t="str">
        <f>IF(WEEKDAY('Transaction Data'!$A5042,2)&lt;6,"Weekday","Weekend")</f>
        <v>Weekday</v>
      </c>
    </row>
    <row r="5043" ht="15.75" customHeight="1">
      <c r="A5043" s="1">
        <v>45408.0</v>
      </c>
      <c r="B5043" s="2" t="s">
        <v>4737</v>
      </c>
      <c r="C5043" s="2" t="s">
        <v>47</v>
      </c>
      <c r="D5043" s="1">
        <v>17409.0</v>
      </c>
      <c r="E5043" s="2" t="s">
        <v>27</v>
      </c>
      <c r="F5043" s="2">
        <v>34.0</v>
      </c>
      <c r="G5043" s="2" t="s">
        <v>23</v>
      </c>
      <c r="H5043" s="2" t="s">
        <v>24</v>
      </c>
      <c r="I5043" s="2" t="s">
        <v>25</v>
      </c>
      <c r="J5043" s="2" t="str">
        <f t="array" ref="J5043">XLOOKUP('Transaction Data'!$G5043,Product_Code,Biscuit_Brand)</f>
        <v>Cinnamon Swirls</v>
      </c>
      <c r="K5043" s="2">
        <f t="array" ref="K5043">XLOOKUP('Transaction Data'!$G5043,Product_Code,Cost)</f>
        <v>10</v>
      </c>
      <c r="L5043" s="2">
        <f t="array" ref="L5043">XLOOKUP('Transaction Data'!$G5043,Product_Code,Unit_Price)</f>
        <v>14</v>
      </c>
      <c r="M5043" s="3">
        <f>'Transaction Data'!$F5043*'Transaction Data'!$K5043</f>
        <v>340</v>
      </c>
      <c r="N5043" s="3">
        <f>'Transaction Data'!$F5043*'Transaction Data'!$L5043</f>
        <v>476</v>
      </c>
      <c r="O5043" s="3">
        <f>'Transaction Data'!$N5043-'Transaction Data'!$M5043</f>
        <v>136</v>
      </c>
      <c r="P5043" s="2">
        <f>DATEDIF('Transaction Data'!$D5043,'Transaction Data'!$A5043,"y")</f>
        <v>76</v>
      </c>
      <c r="Q5043" s="2" t="str">
        <f>FLOOR('Transaction Data'!$P5043,15)&amp;"-"&amp;FLOOR('Transaction Data'!$P5043,15)+14</f>
        <v>75-89</v>
      </c>
      <c r="R5043" s="2" t="str">
        <f>IF('Transaction Data'!$L5043&lt;=10,"Less Expensive","Expensive")</f>
        <v>Expensive</v>
      </c>
      <c r="S5043" s="4">
        <f>WEEKDAY('Transaction Data'!$A5043)</f>
        <v>6</v>
      </c>
      <c r="T5043" s="2" t="str">
        <f>IF(WEEKDAY('Transaction Data'!$A5043,2)&lt;6,"Weekday","Weekend")</f>
        <v>Weekday</v>
      </c>
    </row>
    <row r="5044" ht="15.75" customHeight="1">
      <c r="A5044" s="1">
        <v>45410.0</v>
      </c>
      <c r="B5044" s="2" t="s">
        <v>4738</v>
      </c>
      <c r="C5044" s="2" t="s">
        <v>54</v>
      </c>
      <c r="D5044" s="1">
        <v>19259.0</v>
      </c>
      <c r="E5044" s="2" t="s">
        <v>63</v>
      </c>
      <c r="F5044" s="2">
        <v>39.0</v>
      </c>
      <c r="G5044" s="2" t="s">
        <v>28</v>
      </c>
      <c r="H5044" s="2" t="s">
        <v>29</v>
      </c>
      <c r="I5044" s="2" t="s">
        <v>25</v>
      </c>
      <c r="J5044" s="2" t="str">
        <f t="array" ref="J5044">XLOOKUP('Transaction Data'!$G5044,Product_Code,Biscuit_Brand)</f>
        <v>Shortbread</v>
      </c>
      <c r="K5044" s="2">
        <f t="array" ref="K5044">XLOOKUP('Transaction Data'!$G5044,Product_Code,Cost)</f>
        <v>10</v>
      </c>
      <c r="L5044" s="2">
        <f t="array" ref="L5044">XLOOKUP('Transaction Data'!$G5044,Product_Code,Unit_Price)</f>
        <v>45</v>
      </c>
      <c r="M5044" s="3">
        <f>'Transaction Data'!$F5044*'Transaction Data'!$K5044</f>
        <v>390</v>
      </c>
      <c r="N5044" s="3">
        <f>'Transaction Data'!$F5044*'Transaction Data'!$L5044</f>
        <v>1755</v>
      </c>
      <c r="O5044" s="3">
        <f>'Transaction Data'!$N5044-'Transaction Data'!$M5044</f>
        <v>1365</v>
      </c>
      <c r="P5044" s="2">
        <f>DATEDIF('Transaction Data'!$D5044,'Transaction Data'!$A5044,"y")</f>
        <v>71</v>
      </c>
      <c r="Q5044" s="2" t="str">
        <f>FLOOR('Transaction Data'!$P5044,15)&amp;"-"&amp;FLOOR('Transaction Data'!$P5044,15)+14</f>
        <v>60-74</v>
      </c>
      <c r="R5044" s="2" t="str">
        <f>IF('Transaction Data'!$L5044&lt;=10,"Less Expensive","Expensive")</f>
        <v>Expensive</v>
      </c>
      <c r="S5044" s="4">
        <f>WEEKDAY('Transaction Data'!$A5044)</f>
        <v>1</v>
      </c>
      <c r="T5044" s="2" t="str">
        <f>IF(WEEKDAY('Transaction Data'!$A5044,2)&lt;6,"Weekday","Weekend")</f>
        <v>Weekend</v>
      </c>
    </row>
    <row r="5045" ht="15.75" customHeight="1">
      <c r="A5045" s="1">
        <v>45489.0</v>
      </c>
      <c r="B5045" s="2" t="s">
        <v>755</v>
      </c>
      <c r="C5045" s="2" t="s">
        <v>47</v>
      </c>
      <c r="D5045" s="1">
        <v>16612.0</v>
      </c>
      <c r="E5045" s="2" t="s">
        <v>22</v>
      </c>
      <c r="F5045" s="2">
        <v>191.0</v>
      </c>
      <c r="G5045" s="2" t="s">
        <v>57</v>
      </c>
      <c r="H5045" s="2" t="s">
        <v>34</v>
      </c>
      <c r="I5045" s="2" t="s">
        <v>25</v>
      </c>
      <c r="J5045" s="2" t="str">
        <f t="array" ref="J5045">XLOOKUP('Transaction Data'!$G5045,Product_Code,Biscuit_Brand)</f>
        <v>Oatmeal Cookies</v>
      </c>
      <c r="K5045" s="2">
        <f t="array" ref="K5045">XLOOKUP('Transaction Data'!$G5045,Product_Code,Cost)</f>
        <v>19</v>
      </c>
      <c r="L5045" s="2">
        <f t="array" ref="L5045">XLOOKUP('Transaction Data'!$G5045,Product_Code,Unit_Price)</f>
        <v>23</v>
      </c>
      <c r="M5045" s="3">
        <f>'Transaction Data'!$F5045*'Transaction Data'!$K5045</f>
        <v>3629</v>
      </c>
      <c r="N5045" s="3">
        <f>'Transaction Data'!$F5045*'Transaction Data'!$L5045</f>
        <v>4393</v>
      </c>
      <c r="O5045" s="3">
        <f>'Transaction Data'!$N5045-'Transaction Data'!$M5045</f>
        <v>764</v>
      </c>
      <c r="P5045" s="2">
        <f>DATEDIF('Transaction Data'!$D5045,'Transaction Data'!$A5045,"y")</f>
        <v>79</v>
      </c>
      <c r="Q5045" s="2" t="str">
        <f>FLOOR('Transaction Data'!$P5045,15)&amp;"-"&amp;FLOOR('Transaction Data'!$P5045,15)+14</f>
        <v>75-89</v>
      </c>
      <c r="R5045" s="2" t="str">
        <f>IF('Transaction Data'!$L5045&lt;=10,"Less Expensive","Expensive")</f>
        <v>Expensive</v>
      </c>
      <c r="S5045" s="4">
        <f>WEEKDAY('Transaction Data'!$A5045)</f>
        <v>3</v>
      </c>
      <c r="T5045" s="2" t="str">
        <f>IF(WEEKDAY('Transaction Data'!$A5045,2)&lt;6,"Weekday","Weekend")</f>
        <v>Weekday</v>
      </c>
    </row>
    <row r="5046" ht="15.75" customHeight="1">
      <c r="A5046" s="1">
        <v>45391.0</v>
      </c>
      <c r="B5046" s="2" t="s">
        <v>4739</v>
      </c>
      <c r="C5046" s="2" t="s">
        <v>47</v>
      </c>
      <c r="D5046" s="1">
        <v>28156.0</v>
      </c>
      <c r="E5046" s="2" t="s">
        <v>22</v>
      </c>
      <c r="F5046" s="2">
        <v>334.0</v>
      </c>
      <c r="G5046" s="2" t="s">
        <v>38</v>
      </c>
      <c r="H5046" s="2" t="s">
        <v>24</v>
      </c>
      <c r="I5046" s="2" t="s">
        <v>25</v>
      </c>
      <c r="J5046" s="2" t="str">
        <f t="array" ref="J5046">XLOOKUP('Transaction Data'!$G5046,Product_Code,Biscuit_Brand)</f>
        <v>Ginger Snaps</v>
      </c>
      <c r="K5046" s="2">
        <f t="array" ref="K5046">XLOOKUP('Transaction Data'!$G5046,Product_Code,Cost)</f>
        <v>14</v>
      </c>
      <c r="L5046" s="2">
        <f t="array" ref="L5046">XLOOKUP('Transaction Data'!$G5046,Product_Code,Unit_Price)</f>
        <v>28</v>
      </c>
      <c r="M5046" s="3">
        <f>'Transaction Data'!$F5046*'Transaction Data'!$K5046</f>
        <v>4676</v>
      </c>
      <c r="N5046" s="3">
        <f>'Transaction Data'!$F5046*'Transaction Data'!$L5046</f>
        <v>9352</v>
      </c>
      <c r="O5046" s="3">
        <f>'Transaction Data'!$N5046-'Transaction Data'!$M5046</f>
        <v>4676</v>
      </c>
      <c r="P5046" s="2">
        <f>DATEDIF('Transaction Data'!$D5046,'Transaction Data'!$A5046,"y")</f>
        <v>47</v>
      </c>
      <c r="Q5046" s="2" t="str">
        <f>FLOOR('Transaction Data'!$P5046,15)&amp;"-"&amp;FLOOR('Transaction Data'!$P5046,15)+14</f>
        <v>45-59</v>
      </c>
      <c r="R5046" s="2" t="str">
        <f>IF('Transaction Data'!$L5046&lt;=10,"Less Expensive","Expensive")</f>
        <v>Expensive</v>
      </c>
      <c r="S5046" s="4">
        <f>WEEKDAY('Transaction Data'!$A5046)</f>
        <v>3</v>
      </c>
      <c r="T5046" s="2" t="str">
        <f>IF(WEEKDAY('Transaction Data'!$A5046,2)&lt;6,"Weekday","Weekend")</f>
        <v>Weekday</v>
      </c>
    </row>
    <row r="5047" ht="15.75" customHeight="1">
      <c r="A5047" s="1">
        <v>45351.0</v>
      </c>
      <c r="B5047" s="2" t="s">
        <v>4740</v>
      </c>
      <c r="C5047" s="2" t="s">
        <v>65</v>
      </c>
      <c r="D5047" s="1">
        <v>23646.0</v>
      </c>
      <c r="E5047" s="2" t="s">
        <v>63</v>
      </c>
      <c r="F5047" s="2">
        <v>148.0</v>
      </c>
      <c r="G5047" s="2" t="s">
        <v>60</v>
      </c>
      <c r="H5047" s="2" t="s">
        <v>29</v>
      </c>
      <c r="I5047" s="2" t="s">
        <v>25</v>
      </c>
      <c r="J5047" s="2" t="str">
        <f t="array" ref="J5047">XLOOKUP('Transaction Data'!$G5047,Product_Code,Biscuit_Brand)</f>
        <v>Peanut Butter Bites</v>
      </c>
      <c r="K5047" s="2">
        <f t="array" ref="K5047">XLOOKUP('Transaction Data'!$G5047,Product_Code,Cost)</f>
        <v>5</v>
      </c>
      <c r="L5047" s="2">
        <f t="array" ref="L5047">XLOOKUP('Transaction Data'!$G5047,Product_Code,Unit_Price)</f>
        <v>7</v>
      </c>
      <c r="M5047" s="3">
        <f>'Transaction Data'!$F5047*'Transaction Data'!$K5047</f>
        <v>740</v>
      </c>
      <c r="N5047" s="3">
        <f>'Transaction Data'!$F5047*'Transaction Data'!$L5047</f>
        <v>1036</v>
      </c>
      <c r="O5047" s="3">
        <f>'Transaction Data'!$N5047-'Transaction Data'!$M5047</f>
        <v>296</v>
      </c>
      <c r="P5047" s="2">
        <f>DATEDIF('Transaction Data'!$D5047,'Transaction Data'!$A5047,"y")</f>
        <v>59</v>
      </c>
      <c r="Q5047" s="2" t="str">
        <f>FLOOR('Transaction Data'!$P5047,15)&amp;"-"&amp;FLOOR('Transaction Data'!$P5047,15)+14</f>
        <v>45-59</v>
      </c>
      <c r="R5047" s="2" t="str">
        <f>IF('Transaction Data'!$L5047&lt;=10,"Less Expensive","Expensive")</f>
        <v>Less Expensive</v>
      </c>
      <c r="S5047" s="4">
        <f>WEEKDAY('Transaction Data'!$A5047)</f>
        <v>5</v>
      </c>
      <c r="T5047" s="2" t="str">
        <f>IF(WEEKDAY('Transaction Data'!$A5047,2)&lt;6,"Weekday","Weekend")</f>
        <v>Weekday</v>
      </c>
    </row>
    <row r="5048" ht="15.75" customHeight="1">
      <c r="A5048" s="1">
        <v>45308.0</v>
      </c>
      <c r="B5048" s="2" t="s">
        <v>4741</v>
      </c>
      <c r="C5048" s="2" t="s">
        <v>47</v>
      </c>
      <c r="D5048" s="1">
        <v>20158.0</v>
      </c>
      <c r="E5048" s="2" t="s">
        <v>22</v>
      </c>
      <c r="F5048" s="2">
        <v>160.0</v>
      </c>
      <c r="G5048" s="2" t="s">
        <v>61</v>
      </c>
      <c r="H5048" s="2" t="s">
        <v>34</v>
      </c>
      <c r="I5048" s="2" t="s">
        <v>25</v>
      </c>
      <c r="J5048" s="2" t="str">
        <f t="array" ref="J5048">XLOOKUP('Transaction Data'!$G5048,Product_Code,Biscuit_Brand)</f>
        <v>Choco Delight</v>
      </c>
      <c r="K5048" s="2">
        <f t="array" ref="K5048">XLOOKUP('Transaction Data'!$G5048,Product_Code,Cost)</f>
        <v>3</v>
      </c>
      <c r="L5048" s="2">
        <f t="array" ref="L5048">XLOOKUP('Transaction Data'!$G5048,Product_Code,Unit_Price)</f>
        <v>5</v>
      </c>
      <c r="M5048" s="3">
        <f>'Transaction Data'!$F5048*'Transaction Data'!$K5048</f>
        <v>480</v>
      </c>
      <c r="N5048" s="3">
        <f>'Transaction Data'!$F5048*'Transaction Data'!$L5048</f>
        <v>800</v>
      </c>
      <c r="O5048" s="3">
        <f>'Transaction Data'!$N5048-'Transaction Data'!$M5048</f>
        <v>320</v>
      </c>
      <c r="P5048" s="2">
        <f>DATEDIF('Transaction Data'!$D5048,'Transaction Data'!$A5048,"y")</f>
        <v>68</v>
      </c>
      <c r="Q5048" s="2" t="str">
        <f>FLOOR('Transaction Data'!$P5048,15)&amp;"-"&amp;FLOOR('Transaction Data'!$P5048,15)+14</f>
        <v>60-74</v>
      </c>
      <c r="R5048" s="2" t="str">
        <f>IF('Transaction Data'!$L5048&lt;=10,"Less Expensive","Expensive")</f>
        <v>Less Expensive</v>
      </c>
      <c r="S5048" s="4">
        <f>WEEKDAY('Transaction Data'!$A5048)</f>
        <v>4</v>
      </c>
      <c r="T5048" s="2" t="str">
        <f>IF(WEEKDAY('Transaction Data'!$A5048,2)&lt;6,"Weekday","Weekend")</f>
        <v>Weekday</v>
      </c>
    </row>
    <row r="5049" ht="15.75" customHeight="1">
      <c r="A5049" s="1">
        <v>45360.0</v>
      </c>
      <c r="B5049" s="2" t="s">
        <v>4742</v>
      </c>
      <c r="C5049" s="2" t="s">
        <v>54</v>
      </c>
      <c r="D5049" s="1">
        <v>19549.0</v>
      </c>
      <c r="E5049" s="2" t="s">
        <v>22</v>
      </c>
      <c r="F5049" s="2">
        <v>500.0</v>
      </c>
      <c r="G5049" s="2" t="s">
        <v>60</v>
      </c>
      <c r="H5049" s="2" t="s">
        <v>24</v>
      </c>
      <c r="I5049" s="2" t="s">
        <v>25</v>
      </c>
      <c r="J5049" s="2" t="str">
        <f t="array" ref="J5049">XLOOKUP('Transaction Data'!$G5049,Product_Code,Biscuit_Brand)</f>
        <v>Peanut Butter Bites</v>
      </c>
      <c r="K5049" s="2">
        <f t="array" ref="K5049">XLOOKUP('Transaction Data'!$G5049,Product_Code,Cost)</f>
        <v>5</v>
      </c>
      <c r="L5049" s="2">
        <f t="array" ref="L5049">XLOOKUP('Transaction Data'!$G5049,Product_Code,Unit_Price)</f>
        <v>7</v>
      </c>
      <c r="M5049" s="3">
        <f>'Transaction Data'!$F5049*'Transaction Data'!$K5049</f>
        <v>2500</v>
      </c>
      <c r="N5049" s="3">
        <f>'Transaction Data'!$F5049*'Transaction Data'!$L5049</f>
        <v>3500</v>
      </c>
      <c r="O5049" s="3">
        <f>'Transaction Data'!$N5049-'Transaction Data'!$M5049</f>
        <v>1000</v>
      </c>
      <c r="P5049" s="2">
        <f>DATEDIF('Transaction Data'!$D5049,'Transaction Data'!$A5049,"y")</f>
        <v>70</v>
      </c>
      <c r="Q5049" s="2" t="str">
        <f>FLOOR('Transaction Data'!$P5049,15)&amp;"-"&amp;FLOOR('Transaction Data'!$P5049,15)+14</f>
        <v>60-74</v>
      </c>
      <c r="R5049" s="2" t="str">
        <f>IF('Transaction Data'!$L5049&lt;=10,"Less Expensive","Expensive")</f>
        <v>Less Expensive</v>
      </c>
      <c r="S5049" s="4">
        <f>WEEKDAY('Transaction Data'!$A5049)</f>
        <v>7</v>
      </c>
      <c r="T5049" s="2" t="str">
        <f>IF(WEEKDAY('Transaction Data'!$A5049,2)&lt;6,"Weekday","Weekend")</f>
        <v>Weekend</v>
      </c>
    </row>
    <row r="5050" ht="15.75" customHeight="1">
      <c r="A5050" s="1">
        <v>45449.0</v>
      </c>
      <c r="B5050" s="2" t="s">
        <v>4743</v>
      </c>
      <c r="C5050" s="2" t="s">
        <v>65</v>
      </c>
      <c r="D5050" s="1">
        <v>19861.0</v>
      </c>
      <c r="E5050" s="2" t="s">
        <v>22</v>
      </c>
      <c r="F5050" s="2">
        <v>72.0</v>
      </c>
      <c r="G5050" s="2" t="s">
        <v>48</v>
      </c>
      <c r="H5050" s="2" t="s">
        <v>29</v>
      </c>
      <c r="I5050" s="2" t="s">
        <v>25</v>
      </c>
      <c r="J5050" s="2" t="str">
        <f t="array" ref="J5050">XLOOKUP('Transaction Data'!$G5050,Product_Code,Biscuit_Brand)</f>
        <v>Lemon Crisps</v>
      </c>
      <c r="K5050" s="2">
        <f t="array" ref="K5050">XLOOKUP('Transaction Data'!$G5050,Product_Code,Cost)</f>
        <v>7</v>
      </c>
      <c r="L5050" s="2">
        <f t="array" ref="L5050">XLOOKUP('Transaction Data'!$G5050,Product_Code,Unit_Price)</f>
        <v>9</v>
      </c>
      <c r="M5050" s="3">
        <f>'Transaction Data'!$F5050*'Transaction Data'!$K5050</f>
        <v>504</v>
      </c>
      <c r="N5050" s="3">
        <f>'Transaction Data'!$F5050*'Transaction Data'!$L5050</f>
        <v>648</v>
      </c>
      <c r="O5050" s="3">
        <f>'Transaction Data'!$N5050-'Transaction Data'!$M5050</f>
        <v>144</v>
      </c>
      <c r="P5050" s="2">
        <f>DATEDIF('Transaction Data'!$D5050,'Transaction Data'!$A5050,"y")</f>
        <v>70</v>
      </c>
      <c r="Q5050" s="2" t="str">
        <f>FLOOR('Transaction Data'!$P5050,15)&amp;"-"&amp;FLOOR('Transaction Data'!$P5050,15)+14</f>
        <v>60-74</v>
      </c>
      <c r="R5050" s="2" t="str">
        <f>IF('Transaction Data'!$L5050&lt;=10,"Less Expensive","Expensive")</f>
        <v>Less Expensive</v>
      </c>
      <c r="S5050" s="4">
        <f>WEEKDAY('Transaction Data'!$A5050)</f>
        <v>5</v>
      </c>
      <c r="T5050" s="2" t="str">
        <f>IF(WEEKDAY('Transaction Data'!$A5050,2)&lt;6,"Weekday","Weekend")</f>
        <v>Weekday</v>
      </c>
    </row>
    <row r="5051" ht="15.75" customHeight="1">
      <c r="A5051" s="1">
        <v>45491.0</v>
      </c>
      <c r="B5051" s="2" t="s">
        <v>4744</v>
      </c>
      <c r="C5051" s="2" t="s">
        <v>72</v>
      </c>
      <c r="D5051" s="1">
        <v>24430.0</v>
      </c>
      <c r="E5051" s="2" t="s">
        <v>27</v>
      </c>
      <c r="F5051" s="2">
        <v>415.0</v>
      </c>
      <c r="G5051" s="2" t="s">
        <v>44</v>
      </c>
      <c r="H5051" s="2" t="s">
        <v>34</v>
      </c>
      <c r="I5051" s="2" t="s">
        <v>25</v>
      </c>
      <c r="J5051" s="2" t="str">
        <f t="array" ref="J5051">XLOOKUP('Transaction Data'!$G5051,Product_Code,Biscuit_Brand)</f>
        <v>Butter Crunch</v>
      </c>
      <c r="K5051" s="2">
        <f t="array" ref="K5051">XLOOKUP('Transaction Data'!$G5051,Product_Code,Cost)</f>
        <v>10</v>
      </c>
      <c r="L5051" s="2">
        <f t="array" ref="L5051">XLOOKUP('Transaction Data'!$G5051,Product_Code,Unit_Price)</f>
        <v>11</v>
      </c>
      <c r="M5051" s="3">
        <f>'Transaction Data'!$F5051*'Transaction Data'!$K5051</f>
        <v>4150</v>
      </c>
      <c r="N5051" s="3">
        <f>'Transaction Data'!$F5051*'Transaction Data'!$L5051</f>
        <v>4565</v>
      </c>
      <c r="O5051" s="3">
        <f>'Transaction Data'!$N5051-'Transaction Data'!$M5051</f>
        <v>415</v>
      </c>
      <c r="P5051" s="2">
        <f>DATEDIF('Transaction Data'!$D5051,'Transaction Data'!$A5051,"y")</f>
        <v>57</v>
      </c>
      <c r="Q5051" s="2" t="str">
        <f>FLOOR('Transaction Data'!$P5051,15)&amp;"-"&amp;FLOOR('Transaction Data'!$P5051,15)+14</f>
        <v>45-59</v>
      </c>
      <c r="R5051" s="2" t="str">
        <f>IF('Transaction Data'!$L5051&lt;=10,"Less Expensive","Expensive")</f>
        <v>Expensive</v>
      </c>
      <c r="S5051" s="4">
        <f>WEEKDAY('Transaction Data'!$A5051)</f>
        <v>5</v>
      </c>
      <c r="T5051" s="2" t="str">
        <f>IF(WEEKDAY('Transaction Data'!$A5051,2)&lt;6,"Weekday","Weekend")</f>
        <v>Weekday</v>
      </c>
    </row>
    <row r="5052" ht="15.75" customHeight="1">
      <c r="A5052" s="1">
        <v>45422.0</v>
      </c>
      <c r="B5052" s="2" t="s">
        <v>4745</v>
      </c>
      <c r="C5052" s="2" t="s">
        <v>65</v>
      </c>
      <c r="D5052" s="1">
        <v>36933.0</v>
      </c>
      <c r="E5052" s="2" t="s">
        <v>27</v>
      </c>
      <c r="F5052" s="2">
        <v>251.0</v>
      </c>
      <c r="G5052" s="2" t="s">
        <v>57</v>
      </c>
      <c r="H5052" s="2" t="s">
        <v>24</v>
      </c>
      <c r="I5052" s="2" t="s">
        <v>25</v>
      </c>
      <c r="J5052" s="2" t="str">
        <f t="array" ref="J5052">XLOOKUP('Transaction Data'!$G5052,Product_Code,Biscuit_Brand)</f>
        <v>Oatmeal Cookies</v>
      </c>
      <c r="K5052" s="2">
        <f t="array" ref="K5052">XLOOKUP('Transaction Data'!$G5052,Product_Code,Cost)</f>
        <v>19</v>
      </c>
      <c r="L5052" s="2">
        <f t="array" ref="L5052">XLOOKUP('Transaction Data'!$G5052,Product_Code,Unit_Price)</f>
        <v>23</v>
      </c>
      <c r="M5052" s="3">
        <f>'Transaction Data'!$F5052*'Transaction Data'!$K5052</f>
        <v>4769</v>
      </c>
      <c r="N5052" s="3">
        <f>'Transaction Data'!$F5052*'Transaction Data'!$L5052</f>
        <v>5773</v>
      </c>
      <c r="O5052" s="3">
        <f>'Transaction Data'!$N5052-'Transaction Data'!$M5052</f>
        <v>1004</v>
      </c>
      <c r="P5052" s="2">
        <f>DATEDIF('Transaction Data'!$D5052,'Transaction Data'!$A5052,"y")</f>
        <v>23</v>
      </c>
      <c r="Q5052" s="2" t="str">
        <f>FLOOR('Transaction Data'!$P5052,15)&amp;"-"&amp;FLOOR('Transaction Data'!$P5052,15)+14</f>
        <v>15-29</v>
      </c>
      <c r="R5052" s="2" t="str">
        <f>IF('Transaction Data'!$L5052&lt;=10,"Less Expensive","Expensive")</f>
        <v>Expensive</v>
      </c>
      <c r="S5052" s="4">
        <f>WEEKDAY('Transaction Data'!$A5052)</f>
        <v>6</v>
      </c>
      <c r="T5052" s="2" t="str">
        <f>IF(WEEKDAY('Transaction Data'!$A5052,2)&lt;6,"Weekday","Weekend")</f>
        <v>Weekday</v>
      </c>
    </row>
    <row r="5053" ht="15.75" customHeight="1">
      <c r="A5053" s="1">
        <v>45296.0</v>
      </c>
      <c r="B5053" s="2" t="s">
        <v>4746</v>
      </c>
      <c r="C5053" s="2" t="s">
        <v>54</v>
      </c>
      <c r="D5053" s="1">
        <v>24220.0</v>
      </c>
      <c r="E5053" s="2" t="s">
        <v>22</v>
      </c>
      <c r="F5053" s="2">
        <v>369.0</v>
      </c>
      <c r="G5053" s="2" t="s">
        <v>44</v>
      </c>
      <c r="H5053" s="2" t="s">
        <v>29</v>
      </c>
      <c r="I5053" s="2" t="s">
        <v>25</v>
      </c>
      <c r="J5053" s="2" t="str">
        <f t="array" ref="J5053">XLOOKUP('Transaction Data'!$G5053,Product_Code,Biscuit_Brand)</f>
        <v>Butter Crunch</v>
      </c>
      <c r="K5053" s="2">
        <f t="array" ref="K5053">XLOOKUP('Transaction Data'!$G5053,Product_Code,Cost)</f>
        <v>10</v>
      </c>
      <c r="L5053" s="2">
        <f t="array" ref="L5053">XLOOKUP('Transaction Data'!$G5053,Product_Code,Unit_Price)</f>
        <v>11</v>
      </c>
      <c r="M5053" s="3">
        <f>'Transaction Data'!$F5053*'Transaction Data'!$K5053</f>
        <v>3690</v>
      </c>
      <c r="N5053" s="3">
        <f>'Transaction Data'!$F5053*'Transaction Data'!$L5053</f>
        <v>4059</v>
      </c>
      <c r="O5053" s="3">
        <f>'Transaction Data'!$N5053-'Transaction Data'!$M5053</f>
        <v>369</v>
      </c>
      <c r="P5053" s="2">
        <f>DATEDIF('Transaction Data'!$D5053,'Transaction Data'!$A5053,"y")</f>
        <v>57</v>
      </c>
      <c r="Q5053" s="2" t="str">
        <f>FLOOR('Transaction Data'!$P5053,15)&amp;"-"&amp;FLOOR('Transaction Data'!$P5053,15)+14</f>
        <v>45-59</v>
      </c>
      <c r="R5053" s="2" t="str">
        <f>IF('Transaction Data'!$L5053&lt;=10,"Less Expensive","Expensive")</f>
        <v>Expensive</v>
      </c>
      <c r="S5053" s="4">
        <f>WEEKDAY('Transaction Data'!$A5053)</f>
        <v>6</v>
      </c>
      <c r="T5053" s="2" t="str">
        <f>IF(WEEKDAY('Transaction Data'!$A5053,2)&lt;6,"Weekday","Weekend")</f>
        <v>Weekday</v>
      </c>
    </row>
    <row r="5054" ht="15.75" customHeight="1">
      <c r="A5054" s="1">
        <v>45328.0</v>
      </c>
      <c r="B5054" s="2" t="s">
        <v>4747</v>
      </c>
      <c r="C5054" s="2" t="s">
        <v>21</v>
      </c>
      <c r="D5054" s="1">
        <v>16127.0</v>
      </c>
      <c r="E5054" s="2" t="s">
        <v>37</v>
      </c>
      <c r="F5054" s="2">
        <v>387.0</v>
      </c>
      <c r="G5054" s="2" t="s">
        <v>61</v>
      </c>
      <c r="H5054" s="2" t="s">
        <v>34</v>
      </c>
      <c r="I5054" s="2" t="s">
        <v>25</v>
      </c>
      <c r="J5054" s="2" t="str">
        <f t="array" ref="J5054">XLOOKUP('Transaction Data'!$G5054,Product_Code,Biscuit_Brand)</f>
        <v>Choco Delight</v>
      </c>
      <c r="K5054" s="2">
        <f t="array" ref="K5054">XLOOKUP('Transaction Data'!$G5054,Product_Code,Cost)</f>
        <v>3</v>
      </c>
      <c r="L5054" s="2">
        <f t="array" ref="L5054">XLOOKUP('Transaction Data'!$G5054,Product_Code,Unit_Price)</f>
        <v>5</v>
      </c>
      <c r="M5054" s="3">
        <f>'Transaction Data'!$F5054*'Transaction Data'!$K5054</f>
        <v>1161</v>
      </c>
      <c r="N5054" s="3">
        <f>'Transaction Data'!$F5054*'Transaction Data'!$L5054</f>
        <v>1935</v>
      </c>
      <c r="O5054" s="3">
        <f>'Transaction Data'!$N5054-'Transaction Data'!$M5054</f>
        <v>774</v>
      </c>
      <c r="P5054" s="2">
        <f>DATEDIF('Transaction Data'!$D5054,'Transaction Data'!$A5054,"y")</f>
        <v>79</v>
      </c>
      <c r="Q5054" s="2" t="str">
        <f>FLOOR('Transaction Data'!$P5054,15)&amp;"-"&amp;FLOOR('Transaction Data'!$P5054,15)+14</f>
        <v>75-89</v>
      </c>
      <c r="R5054" s="2" t="str">
        <f>IF('Transaction Data'!$L5054&lt;=10,"Less Expensive","Expensive")</f>
        <v>Less Expensive</v>
      </c>
      <c r="S5054" s="4">
        <f>WEEKDAY('Transaction Data'!$A5054)</f>
        <v>3</v>
      </c>
      <c r="T5054" s="2" t="str">
        <f>IF(WEEKDAY('Transaction Data'!$A5054,2)&lt;6,"Weekday","Weekend")</f>
        <v>Weekday</v>
      </c>
    </row>
    <row r="5055" ht="15.75" customHeight="1">
      <c r="A5055" s="1">
        <v>45348.0</v>
      </c>
      <c r="B5055" s="2" t="s">
        <v>4748</v>
      </c>
      <c r="C5055" s="2" t="s">
        <v>54</v>
      </c>
      <c r="D5055" s="1">
        <v>22173.0</v>
      </c>
      <c r="E5055" s="2" t="s">
        <v>63</v>
      </c>
      <c r="F5055" s="2">
        <v>460.0</v>
      </c>
      <c r="G5055" s="2" t="s">
        <v>48</v>
      </c>
      <c r="H5055" s="2" t="s">
        <v>24</v>
      </c>
      <c r="I5055" s="2" t="s">
        <v>25</v>
      </c>
      <c r="J5055" s="2" t="str">
        <f t="array" ref="J5055">XLOOKUP('Transaction Data'!$G5055,Product_Code,Biscuit_Brand)</f>
        <v>Lemon Crisps</v>
      </c>
      <c r="K5055" s="2">
        <f t="array" ref="K5055">XLOOKUP('Transaction Data'!$G5055,Product_Code,Cost)</f>
        <v>7</v>
      </c>
      <c r="L5055" s="2">
        <f t="array" ref="L5055">XLOOKUP('Transaction Data'!$G5055,Product_Code,Unit_Price)</f>
        <v>9</v>
      </c>
      <c r="M5055" s="3">
        <f>'Transaction Data'!$F5055*'Transaction Data'!$K5055</f>
        <v>3220</v>
      </c>
      <c r="N5055" s="3">
        <f>'Transaction Data'!$F5055*'Transaction Data'!$L5055</f>
        <v>4140</v>
      </c>
      <c r="O5055" s="3">
        <f>'Transaction Data'!$N5055-'Transaction Data'!$M5055</f>
        <v>920</v>
      </c>
      <c r="P5055" s="2">
        <f>DATEDIF('Transaction Data'!$D5055,'Transaction Data'!$A5055,"y")</f>
        <v>63</v>
      </c>
      <c r="Q5055" s="2" t="str">
        <f>FLOOR('Transaction Data'!$P5055,15)&amp;"-"&amp;FLOOR('Transaction Data'!$P5055,15)+14</f>
        <v>60-74</v>
      </c>
      <c r="R5055" s="2" t="str">
        <f>IF('Transaction Data'!$L5055&lt;=10,"Less Expensive","Expensive")</f>
        <v>Less Expensive</v>
      </c>
      <c r="S5055" s="4">
        <f>WEEKDAY('Transaction Data'!$A5055)</f>
        <v>2</v>
      </c>
      <c r="T5055" s="2" t="str">
        <f>IF(WEEKDAY('Transaction Data'!$A5055,2)&lt;6,"Weekday","Weekend")</f>
        <v>Weekday</v>
      </c>
    </row>
    <row r="5056" ht="15.75" customHeight="1">
      <c r="A5056" s="1">
        <v>45478.0</v>
      </c>
      <c r="B5056" s="2" t="s">
        <v>4749</v>
      </c>
      <c r="C5056" s="2" t="s">
        <v>47</v>
      </c>
      <c r="D5056" s="1">
        <v>20323.0</v>
      </c>
      <c r="E5056" s="2" t="s">
        <v>22</v>
      </c>
      <c r="F5056" s="2">
        <v>185.0</v>
      </c>
      <c r="G5056" s="2" t="s">
        <v>57</v>
      </c>
      <c r="H5056" s="2" t="s">
        <v>29</v>
      </c>
      <c r="I5056" s="2" t="s">
        <v>25</v>
      </c>
      <c r="J5056" s="2" t="str">
        <f t="array" ref="J5056">XLOOKUP('Transaction Data'!$G5056,Product_Code,Biscuit_Brand)</f>
        <v>Oatmeal Cookies</v>
      </c>
      <c r="K5056" s="2">
        <f t="array" ref="K5056">XLOOKUP('Transaction Data'!$G5056,Product_Code,Cost)</f>
        <v>19</v>
      </c>
      <c r="L5056" s="2">
        <f t="array" ref="L5056">XLOOKUP('Transaction Data'!$G5056,Product_Code,Unit_Price)</f>
        <v>23</v>
      </c>
      <c r="M5056" s="3">
        <f>'Transaction Data'!$F5056*'Transaction Data'!$K5056</f>
        <v>3515</v>
      </c>
      <c r="N5056" s="3">
        <f>'Transaction Data'!$F5056*'Transaction Data'!$L5056</f>
        <v>4255</v>
      </c>
      <c r="O5056" s="3">
        <f>'Transaction Data'!$N5056-'Transaction Data'!$M5056</f>
        <v>740</v>
      </c>
      <c r="P5056" s="2">
        <f>DATEDIF('Transaction Data'!$D5056,'Transaction Data'!$A5056,"y")</f>
        <v>68</v>
      </c>
      <c r="Q5056" s="2" t="str">
        <f>FLOOR('Transaction Data'!$P5056,15)&amp;"-"&amp;FLOOR('Transaction Data'!$P5056,15)+14</f>
        <v>60-74</v>
      </c>
      <c r="R5056" s="2" t="str">
        <f>IF('Transaction Data'!$L5056&lt;=10,"Less Expensive","Expensive")</f>
        <v>Expensive</v>
      </c>
      <c r="S5056" s="4">
        <f>WEEKDAY('Transaction Data'!$A5056)</f>
        <v>6</v>
      </c>
      <c r="T5056" s="2" t="str">
        <f>IF(WEEKDAY('Transaction Data'!$A5056,2)&lt;6,"Weekday","Weekend")</f>
        <v>Weekday</v>
      </c>
    </row>
    <row r="5057" ht="15.75" customHeight="1">
      <c r="A5057" s="1">
        <v>45314.0</v>
      </c>
      <c r="B5057" s="2" t="s">
        <v>4750</v>
      </c>
      <c r="C5057" s="2" t="s">
        <v>47</v>
      </c>
      <c r="D5057" s="1">
        <v>26799.0</v>
      </c>
      <c r="E5057" s="2" t="s">
        <v>63</v>
      </c>
      <c r="F5057" s="2">
        <v>425.0</v>
      </c>
      <c r="G5057" s="2" t="s">
        <v>57</v>
      </c>
      <c r="H5057" s="2" t="s">
        <v>34</v>
      </c>
      <c r="I5057" s="2" t="s">
        <v>25</v>
      </c>
      <c r="J5057" s="2" t="str">
        <f t="array" ref="J5057">XLOOKUP('Transaction Data'!$G5057,Product_Code,Biscuit_Brand)</f>
        <v>Oatmeal Cookies</v>
      </c>
      <c r="K5057" s="2">
        <f t="array" ref="K5057">XLOOKUP('Transaction Data'!$G5057,Product_Code,Cost)</f>
        <v>19</v>
      </c>
      <c r="L5057" s="2">
        <f t="array" ref="L5057">XLOOKUP('Transaction Data'!$G5057,Product_Code,Unit_Price)</f>
        <v>23</v>
      </c>
      <c r="M5057" s="3">
        <f>'Transaction Data'!$F5057*'Transaction Data'!$K5057</f>
        <v>8075</v>
      </c>
      <c r="N5057" s="3">
        <f>'Transaction Data'!$F5057*'Transaction Data'!$L5057</f>
        <v>9775</v>
      </c>
      <c r="O5057" s="3">
        <f>'Transaction Data'!$N5057-'Transaction Data'!$M5057</f>
        <v>1700</v>
      </c>
      <c r="P5057" s="2">
        <f>DATEDIF('Transaction Data'!$D5057,'Transaction Data'!$A5057,"y")</f>
        <v>50</v>
      </c>
      <c r="Q5057" s="2" t="str">
        <f>FLOOR('Transaction Data'!$P5057,15)&amp;"-"&amp;FLOOR('Transaction Data'!$P5057,15)+14</f>
        <v>45-59</v>
      </c>
      <c r="R5057" s="2" t="str">
        <f>IF('Transaction Data'!$L5057&lt;=10,"Less Expensive","Expensive")</f>
        <v>Expensive</v>
      </c>
      <c r="S5057" s="4">
        <f>WEEKDAY('Transaction Data'!$A5057)</f>
        <v>3</v>
      </c>
      <c r="T5057" s="2" t="str">
        <f>IF(WEEKDAY('Transaction Data'!$A5057,2)&lt;6,"Weekday","Weekend")</f>
        <v>Weekday</v>
      </c>
    </row>
    <row r="5058" ht="15.75" customHeight="1">
      <c r="A5058" s="1">
        <v>45339.0</v>
      </c>
      <c r="B5058" s="2" t="s">
        <v>4751</v>
      </c>
      <c r="C5058" s="2" t="s">
        <v>72</v>
      </c>
      <c r="D5058" s="1">
        <v>29141.0</v>
      </c>
      <c r="E5058" s="2" t="s">
        <v>22</v>
      </c>
      <c r="F5058" s="2">
        <v>278.0</v>
      </c>
      <c r="G5058" s="2" t="s">
        <v>57</v>
      </c>
      <c r="H5058" s="2" t="s">
        <v>24</v>
      </c>
      <c r="I5058" s="2" t="s">
        <v>25</v>
      </c>
      <c r="J5058" s="2" t="str">
        <f t="array" ref="J5058">XLOOKUP('Transaction Data'!$G5058,Product_Code,Biscuit_Brand)</f>
        <v>Oatmeal Cookies</v>
      </c>
      <c r="K5058" s="2">
        <f t="array" ref="K5058">XLOOKUP('Transaction Data'!$G5058,Product_Code,Cost)</f>
        <v>19</v>
      </c>
      <c r="L5058" s="2">
        <f t="array" ref="L5058">XLOOKUP('Transaction Data'!$G5058,Product_Code,Unit_Price)</f>
        <v>23</v>
      </c>
      <c r="M5058" s="3">
        <f>'Transaction Data'!$F5058*'Transaction Data'!$K5058</f>
        <v>5282</v>
      </c>
      <c r="N5058" s="3">
        <f>'Transaction Data'!$F5058*'Transaction Data'!$L5058</f>
        <v>6394</v>
      </c>
      <c r="O5058" s="3">
        <f>'Transaction Data'!$N5058-'Transaction Data'!$M5058</f>
        <v>1112</v>
      </c>
      <c r="P5058" s="2">
        <f>DATEDIF('Transaction Data'!$D5058,'Transaction Data'!$A5058,"y")</f>
        <v>44</v>
      </c>
      <c r="Q5058" s="2" t="str">
        <f>FLOOR('Transaction Data'!$P5058,15)&amp;"-"&amp;FLOOR('Transaction Data'!$P5058,15)+14</f>
        <v>30-44</v>
      </c>
      <c r="R5058" s="2" t="str">
        <f>IF('Transaction Data'!$L5058&lt;=10,"Less Expensive","Expensive")</f>
        <v>Expensive</v>
      </c>
      <c r="S5058" s="4">
        <f>WEEKDAY('Transaction Data'!$A5058)</f>
        <v>7</v>
      </c>
      <c r="T5058" s="2" t="str">
        <f>IF(WEEKDAY('Transaction Data'!$A5058,2)&lt;6,"Weekday","Weekend")</f>
        <v>Weekend</v>
      </c>
    </row>
    <row r="5059" ht="15.75" customHeight="1">
      <c r="A5059" s="1">
        <v>45407.0</v>
      </c>
      <c r="B5059" s="2" t="s">
        <v>4752</v>
      </c>
      <c r="C5059" s="2" t="s">
        <v>69</v>
      </c>
      <c r="D5059" s="1">
        <v>19809.0</v>
      </c>
      <c r="E5059" s="2" t="s">
        <v>27</v>
      </c>
      <c r="F5059" s="2">
        <v>116.0</v>
      </c>
      <c r="G5059" s="2" t="s">
        <v>61</v>
      </c>
      <c r="H5059" s="2" t="s">
        <v>29</v>
      </c>
      <c r="I5059" s="2" t="s">
        <v>25</v>
      </c>
      <c r="J5059" s="2" t="str">
        <f t="array" ref="J5059">XLOOKUP('Transaction Data'!$G5059,Product_Code,Biscuit_Brand)</f>
        <v>Choco Delight</v>
      </c>
      <c r="K5059" s="2">
        <f t="array" ref="K5059">XLOOKUP('Transaction Data'!$G5059,Product_Code,Cost)</f>
        <v>3</v>
      </c>
      <c r="L5059" s="2">
        <f t="array" ref="L5059">XLOOKUP('Transaction Data'!$G5059,Product_Code,Unit_Price)</f>
        <v>5</v>
      </c>
      <c r="M5059" s="3">
        <f>'Transaction Data'!$F5059*'Transaction Data'!$K5059</f>
        <v>348</v>
      </c>
      <c r="N5059" s="3">
        <f>'Transaction Data'!$F5059*'Transaction Data'!$L5059</f>
        <v>580</v>
      </c>
      <c r="O5059" s="3">
        <f>'Transaction Data'!$N5059-'Transaction Data'!$M5059</f>
        <v>232</v>
      </c>
      <c r="P5059" s="2">
        <f>DATEDIF('Transaction Data'!$D5059,'Transaction Data'!$A5059,"y")</f>
        <v>70</v>
      </c>
      <c r="Q5059" s="2" t="str">
        <f>FLOOR('Transaction Data'!$P5059,15)&amp;"-"&amp;FLOOR('Transaction Data'!$P5059,15)+14</f>
        <v>60-74</v>
      </c>
      <c r="R5059" s="2" t="str">
        <f>IF('Transaction Data'!$L5059&lt;=10,"Less Expensive","Expensive")</f>
        <v>Less Expensive</v>
      </c>
      <c r="S5059" s="4">
        <f>WEEKDAY('Transaction Data'!$A5059)</f>
        <v>5</v>
      </c>
      <c r="T5059" s="2" t="str">
        <f>IF(WEEKDAY('Transaction Data'!$A5059,2)&lt;6,"Weekday","Weekend")</f>
        <v>Weekday</v>
      </c>
    </row>
    <row r="5060" ht="15.75" customHeight="1">
      <c r="A5060" s="1">
        <v>45352.0</v>
      </c>
      <c r="B5060" s="2" t="s">
        <v>4753</v>
      </c>
      <c r="C5060" s="2" t="s">
        <v>47</v>
      </c>
      <c r="D5060" s="1">
        <v>25675.0</v>
      </c>
      <c r="E5060" s="2" t="s">
        <v>27</v>
      </c>
      <c r="F5060" s="2">
        <v>295.0</v>
      </c>
      <c r="G5060" s="2" t="s">
        <v>61</v>
      </c>
      <c r="H5060" s="2" t="s">
        <v>34</v>
      </c>
      <c r="I5060" s="2" t="s">
        <v>25</v>
      </c>
      <c r="J5060" s="2" t="str">
        <f t="array" ref="J5060">XLOOKUP('Transaction Data'!$G5060,Product_Code,Biscuit_Brand)</f>
        <v>Choco Delight</v>
      </c>
      <c r="K5060" s="2">
        <f t="array" ref="K5060">XLOOKUP('Transaction Data'!$G5060,Product_Code,Cost)</f>
        <v>3</v>
      </c>
      <c r="L5060" s="2">
        <f t="array" ref="L5060">XLOOKUP('Transaction Data'!$G5060,Product_Code,Unit_Price)</f>
        <v>5</v>
      </c>
      <c r="M5060" s="3">
        <f>'Transaction Data'!$F5060*'Transaction Data'!$K5060</f>
        <v>885</v>
      </c>
      <c r="N5060" s="3">
        <f>'Transaction Data'!$F5060*'Transaction Data'!$L5060</f>
        <v>1475</v>
      </c>
      <c r="O5060" s="3">
        <f>'Transaction Data'!$N5060-'Transaction Data'!$M5060</f>
        <v>590</v>
      </c>
      <c r="P5060" s="2">
        <f>DATEDIF('Transaction Data'!$D5060,'Transaction Data'!$A5060,"y")</f>
        <v>53</v>
      </c>
      <c r="Q5060" s="2" t="str">
        <f>FLOOR('Transaction Data'!$P5060,15)&amp;"-"&amp;FLOOR('Transaction Data'!$P5060,15)+14</f>
        <v>45-59</v>
      </c>
      <c r="R5060" s="2" t="str">
        <f>IF('Transaction Data'!$L5060&lt;=10,"Less Expensive","Expensive")</f>
        <v>Less Expensive</v>
      </c>
      <c r="S5060" s="4">
        <f>WEEKDAY('Transaction Data'!$A5060)</f>
        <v>6</v>
      </c>
      <c r="T5060" s="2" t="str">
        <f>IF(WEEKDAY('Transaction Data'!$A5060,2)&lt;6,"Weekday","Weekend")</f>
        <v>Weekday</v>
      </c>
    </row>
    <row r="5061" ht="15.75" customHeight="1">
      <c r="A5061" s="1">
        <v>45411.0</v>
      </c>
      <c r="B5061" s="2" t="s">
        <v>4754</v>
      </c>
      <c r="C5061" s="2" t="s">
        <v>51</v>
      </c>
      <c r="D5061" s="1">
        <v>27614.0</v>
      </c>
      <c r="E5061" s="2" t="s">
        <v>63</v>
      </c>
      <c r="F5061" s="2">
        <v>348.0</v>
      </c>
      <c r="G5061" s="2" t="s">
        <v>57</v>
      </c>
      <c r="H5061" s="2" t="s">
        <v>24</v>
      </c>
      <c r="I5061" s="2" t="s">
        <v>25</v>
      </c>
      <c r="J5061" s="2" t="str">
        <f t="array" ref="J5061">XLOOKUP('Transaction Data'!$G5061,Product_Code,Biscuit_Brand)</f>
        <v>Oatmeal Cookies</v>
      </c>
      <c r="K5061" s="2">
        <f t="array" ref="K5061">XLOOKUP('Transaction Data'!$G5061,Product_Code,Cost)</f>
        <v>19</v>
      </c>
      <c r="L5061" s="2">
        <f t="array" ref="L5061">XLOOKUP('Transaction Data'!$G5061,Product_Code,Unit_Price)</f>
        <v>23</v>
      </c>
      <c r="M5061" s="3">
        <f>'Transaction Data'!$F5061*'Transaction Data'!$K5061</f>
        <v>6612</v>
      </c>
      <c r="N5061" s="3">
        <f>'Transaction Data'!$F5061*'Transaction Data'!$L5061</f>
        <v>8004</v>
      </c>
      <c r="O5061" s="3">
        <f>'Transaction Data'!$N5061-'Transaction Data'!$M5061</f>
        <v>1392</v>
      </c>
      <c r="P5061" s="2">
        <f>DATEDIF('Transaction Data'!$D5061,'Transaction Data'!$A5061,"y")</f>
        <v>48</v>
      </c>
      <c r="Q5061" s="2" t="str">
        <f>FLOOR('Transaction Data'!$P5061,15)&amp;"-"&amp;FLOOR('Transaction Data'!$P5061,15)+14</f>
        <v>45-59</v>
      </c>
      <c r="R5061" s="2" t="str">
        <f>IF('Transaction Data'!$L5061&lt;=10,"Less Expensive","Expensive")</f>
        <v>Expensive</v>
      </c>
      <c r="S5061" s="4">
        <f>WEEKDAY('Transaction Data'!$A5061)</f>
        <v>2</v>
      </c>
      <c r="T5061" s="2" t="str">
        <f>IF(WEEKDAY('Transaction Data'!$A5061,2)&lt;6,"Weekday","Weekend")</f>
        <v>Weekday</v>
      </c>
    </row>
    <row r="5062" ht="15.75" customHeight="1">
      <c r="A5062" s="1">
        <v>45489.0</v>
      </c>
      <c r="B5062" s="2" t="s">
        <v>4755</v>
      </c>
      <c r="C5062" s="2" t="s">
        <v>32</v>
      </c>
      <c r="D5062" s="1">
        <v>38847.0</v>
      </c>
      <c r="E5062" s="2" t="s">
        <v>27</v>
      </c>
      <c r="F5062" s="2">
        <v>75.0</v>
      </c>
      <c r="G5062" s="2" t="s">
        <v>55</v>
      </c>
      <c r="H5062" s="2" t="s">
        <v>29</v>
      </c>
      <c r="I5062" s="2" t="s">
        <v>25</v>
      </c>
      <c r="J5062" s="2" t="str">
        <f t="array" ref="J5062">XLOOKUP('Transaction Data'!$G5062,Product_Code,Biscuit_Brand)</f>
        <v>Vanilla Wafers</v>
      </c>
      <c r="K5062" s="2">
        <f t="array" ref="K5062">XLOOKUP('Transaction Data'!$G5062,Product_Code,Cost)</f>
        <v>18</v>
      </c>
      <c r="L5062" s="2">
        <f t="array" ref="L5062">XLOOKUP('Transaction Data'!$G5062,Product_Code,Unit_Price)</f>
        <v>36</v>
      </c>
      <c r="M5062" s="3">
        <f>'Transaction Data'!$F5062*'Transaction Data'!$K5062</f>
        <v>1350</v>
      </c>
      <c r="N5062" s="3">
        <f>'Transaction Data'!$F5062*'Transaction Data'!$L5062</f>
        <v>2700</v>
      </c>
      <c r="O5062" s="3">
        <f>'Transaction Data'!$N5062-'Transaction Data'!$M5062</f>
        <v>1350</v>
      </c>
      <c r="P5062" s="2">
        <f>DATEDIF('Transaction Data'!$D5062,'Transaction Data'!$A5062,"y")</f>
        <v>18</v>
      </c>
      <c r="Q5062" s="2" t="str">
        <f>FLOOR('Transaction Data'!$P5062,15)&amp;"-"&amp;FLOOR('Transaction Data'!$P5062,15)+14</f>
        <v>15-29</v>
      </c>
      <c r="R5062" s="2" t="str">
        <f>IF('Transaction Data'!$L5062&lt;=10,"Less Expensive","Expensive")</f>
        <v>Expensive</v>
      </c>
      <c r="S5062" s="4">
        <f>WEEKDAY('Transaction Data'!$A5062)</f>
        <v>3</v>
      </c>
      <c r="T5062" s="2" t="str">
        <f>IF(WEEKDAY('Transaction Data'!$A5062,2)&lt;6,"Weekday","Weekend")</f>
        <v>Weekday</v>
      </c>
    </row>
    <row r="5063" ht="15.75" customHeight="1">
      <c r="A5063" s="1">
        <v>45337.0</v>
      </c>
      <c r="B5063" s="2" t="s">
        <v>4756</v>
      </c>
      <c r="C5063" s="2" t="s">
        <v>21</v>
      </c>
      <c r="D5063" s="1">
        <v>18896.0</v>
      </c>
      <c r="E5063" s="2" t="s">
        <v>37</v>
      </c>
      <c r="F5063" s="2">
        <v>43.0</v>
      </c>
      <c r="G5063" s="2" t="s">
        <v>55</v>
      </c>
      <c r="H5063" s="2" t="s">
        <v>34</v>
      </c>
      <c r="I5063" s="2" t="s">
        <v>25</v>
      </c>
      <c r="J5063" s="2" t="str">
        <f t="array" ref="J5063">XLOOKUP('Transaction Data'!$G5063,Product_Code,Biscuit_Brand)</f>
        <v>Vanilla Wafers</v>
      </c>
      <c r="K5063" s="2">
        <f t="array" ref="K5063">XLOOKUP('Transaction Data'!$G5063,Product_Code,Cost)</f>
        <v>18</v>
      </c>
      <c r="L5063" s="2">
        <f t="array" ref="L5063">XLOOKUP('Transaction Data'!$G5063,Product_Code,Unit_Price)</f>
        <v>36</v>
      </c>
      <c r="M5063" s="3">
        <f>'Transaction Data'!$F5063*'Transaction Data'!$K5063</f>
        <v>774</v>
      </c>
      <c r="N5063" s="3">
        <f>'Transaction Data'!$F5063*'Transaction Data'!$L5063</f>
        <v>1548</v>
      </c>
      <c r="O5063" s="3">
        <f>'Transaction Data'!$N5063-'Transaction Data'!$M5063</f>
        <v>774</v>
      </c>
      <c r="P5063" s="2">
        <f>DATEDIF('Transaction Data'!$D5063,'Transaction Data'!$A5063,"y")</f>
        <v>72</v>
      </c>
      <c r="Q5063" s="2" t="str">
        <f>FLOOR('Transaction Data'!$P5063,15)&amp;"-"&amp;FLOOR('Transaction Data'!$P5063,15)+14</f>
        <v>60-74</v>
      </c>
      <c r="R5063" s="2" t="str">
        <f>IF('Transaction Data'!$L5063&lt;=10,"Less Expensive","Expensive")</f>
        <v>Expensive</v>
      </c>
      <c r="S5063" s="4">
        <f>WEEKDAY('Transaction Data'!$A5063)</f>
        <v>5</v>
      </c>
      <c r="T5063" s="2" t="str">
        <f>IF(WEEKDAY('Transaction Data'!$A5063,2)&lt;6,"Weekday","Weekend")</f>
        <v>Weekday</v>
      </c>
    </row>
    <row r="5064" ht="15.75" customHeight="1">
      <c r="A5064" s="1">
        <v>45367.0</v>
      </c>
      <c r="B5064" s="2" t="s">
        <v>4757</v>
      </c>
      <c r="C5064" s="2" t="s">
        <v>72</v>
      </c>
      <c r="D5064" s="1">
        <v>35424.0</v>
      </c>
      <c r="E5064" s="2" t="s">
        <v>63</v>
      </c>
      <c r="F5064" s="2">
        <v>214.0</v>
      </c>
      <c r="G5064" s="2" t="s">
        <v>28</v>
      </c>
      <c r="H5064" s="2" t="s">
        <v>24</v>
      </c>
      <c r="I5064" s="2" t="s">
        <v>25</v>
      </c>
      <c r="J5064" s="2" t="str">
        <f t="array" ref="J5064">XLOOKUP('Transaction Data'!$G5064,Product_Code,Biscuit_Brand)</f>
        <v>Shortbread</v>
      </c>
      <c r="K5064" s="2">
        <f t="array" ref="K5064">XLOOKUP('Transaction Data'!$G5064,Product_Code,Cost)</f>
        <v>10</v>
      </c>
      <c r="L5064" s="2">
        <f t="array" ref="L5064">XLOOKUP('Transaction Data'!$G5064,Product_Code,Unit_Price)</f>
        <v>45</v>
      </c>
      <c r="M5064" s="3">
        <f>'Transaction Data'!$F5064*'Transaction Data'!$K5064</f>
        <v>2140</v>
      </c>
      <c r="N5064" s="3">
        <f>'Transaction Data'!$F5064*'Transaction Data'!$L5064</f>
        <v>9630</v>
      </c>
      <c r="O5064" s="3">
        <f>'Transaction Data'!$N5064-'Transaction Data'!$M5064</f>
        <v>7490</v>
      </c>
      <c r="P5064" s="2">
        <f>DATEDIF('Transaction Data'!$D5064,'Transaction Data'!$A5064,"y")</f>
        <v>27</v>
      </c>
      <c r="Q5064" s="2" t="str">
        <f>FLOOR('Transaction Data'!$P5064,15)&amp;"-"&amp;FLOOR('Transaction Data'!$P5064,15)+14</f>
        <v>15-29</v>
      </c>
      <c r="R5064" s="2" t="str">
        <f>IF('Transaction Data'!$L5064&lt;=10,"Less Expensive","Expensive")</f>
        <v>Expensive</v>
      </c>
      <c r="S5064" s="4">
        <f>WEEKDAY('Transaction Data'!$A5064)</f>
        <v>7</v>
      </c>
      <c r="T5064" s="2" t="str">
        <f>IF(WEEKDAY('Transaction Data'!$A5064,2)&lt;6,"Weekday","Weekend")</f>
        <v>Weekend</v>
      </c>
    </row>
    <row r="5065" ht="15.75" customHeight="1">
      <c r="A5065" s="1">
        <v>45303.0</v>
      </c>
      <c r="B5065" s="2" t="s">
        <v>4758</v>
      </c>
      <c r="C5065" s="2" t="s">
        <v>21</v>
      </c>
      <c r="D5065" s="1">
        <v>35159.0</v>
      </c>
      <c r="E5065" s="2" t="s">
        <v>22</v>
      </c>
      <c r="F5065" s="2">
        <v>227.0</v>
      </c>
      <c r="G5065" s="2" t="s">
        <v>61</v>
      </c>
      <c r="H5065" s="2" t="s">
        <v>29</v>
      </c>
      <c r="I5065" s="2" t="s">
        <v>25</v>
      </c>
      <c r="J5065" s="2" t="str">
        <f t="array" ref="J5065">XLOOKUP('Transaction Data'!$G5065,Product_Code,Biscuit_Brand)</f>
        <v>Choco Delight</v>
      </c>
      <c r="K5065" s="2">
        <f t="array" ref="K5065">XLOOKUP('Transaction Data'!$G5065,Product_Code,Cost)</f>
        <v>3</v>
      </c>
      <c r="L5065" s="2">
        <f t="array" ref="L5065">XLOOKUP('Transaction Data'!$G5065,Product_Code,Unit_Price)</f>
        <v>5</v>
      </c>
      <c r="M5065" s="3">
        <f>'Transaction Data'!$F5065*'Transaction Data'!$K5065</f>
        <v>681</v>
      </c>
      <c r="N5065" s="3">
        <f>'Transaction Data'!$F5065*'Transaction Data'!$L5065</f>
        <v>1135</v>
      </c>
      <c r="O5065" s="3">
        <f>'Transaction Data'!$N5065-'Transaction Data'!$M5065</f>
        <v>454</v>
      </c>
      <c r="P5065" s="2">
        <f>DATEDIF('Transaction Data'!$D5065,'Transaction Data'!$A5065,"y")</f>
        <v>27</v>
      </c>
      <c r="Q5065" s="2" t="str">
        <f>FLOOR('Transaction Data'!$P5065,15)&amp;"-"&amp;FLOOR('Transaction Data'!$P5065,15)+14</f>
        <v>15-29</v>
      </c>
      <c r="R5065" s="2" t="str">
        <f>IF('Transaction Data'!$L5065&lt;=10,"Less Expensive","Expensive")</f>
        <v>Less Expensive</v>
      </c>
      <c r="S5065" s="4">
        <f>WEEKDAY('Transaction Data'!$A5065)</f>
        <v>6</v>
      </c>
      <c r="T5065" s="2" t="str">
        <f>IF(WEEKDAY('Transaction Data'!$A5065,2)&lt;6,"Weekday","Weekend")</f>
        <v>Weekday</v>
      </c>
    </row>
    <row r="5066" ht="15.75" customHeight="1">
      <c r="A5066" s="1">
        <v>45326.0</v>
      </c>
      <c r="B5066" s="2" t="s">
        <v>4759</v>
      </c>
      <c r="C5066" s="2" t="s">
        <v>32</v>
      </c>
      <c r="D5066" s="1">
        <v>33698.0</v>
      </c>
      <c r="E5066" s="2" t="s">
        <v>63</v>
      </c>
      <c r="F5066" s="2">
        <v>375.0</v>
      </c>
      <c r="G5066" s="2" t="s">
        <v>48</v>
      </c>
      <c r="H5066" s="2" t="s">
        <v>34</v>
      </c>
      <c r="I5066" s="2" t="s">
        <v>25</v>
      </c>
      <c r="J5066" s="2" t="str">
        <f t="array" ref="J5066">XLOOKUP('Transaction Data'!$G5066,Product_Code,Biscuit_Brand)</f>
        <v>Lemon Crisps</v>
      </c>
      <c r="K5066" s="2">
        <f t="array" ref="K5066">XLOOKUP('Transaction Data'!$G5066,Product_Code,Cost)</f>
        <v>7</v>
      </c>
      <c r="L5066" s="2">
        <f t="array" ref="L5066">XLOOKUP('Transaction Data'!$G5066,Product_Code,Unit_Price)</f>
        <v>9</v>
      </c>
      <c r="M5066" s="3">
        <f>'Transaction Data'!$F5066*'Transaction Data'!$K5066</f>
        <v>2625</v>
      </c>
      <c r="N5066" s="3">
        <f>'Transaction Data'!$F5066*'Transaction Data'!$L5066</f>
        <v>3375</v>
      </c>
      <c r="O5066" s="3">
        <f>'Transaction Data'!$N5066-'Transaction Data'!$M5066</f>
        <v>750</v>
      </c>
      <c r="P5066" s="2">
        <f>DATEDIF('Transaction Data'!$D5066,'Transaction Data'!$A5066,"y")</f>
        <v>31</v>
      </c>
      <c r="Q5066" s="2" t="str">
        <f>FLOOR('Transaction Data'!$P5066,15)&amp;"-"&amp;FLOOR('Transaction Data'!$P5066,15)+14</f>
        <v>30-44</v>
      </c>
      <c r="R5066" s="2" t="str">
        <f>IF('Transaction Data'!$L5066&lt;=10,"Less Expensive","Expensive")</f>
        <v>Less Expensive</v>
      </c>
      <c r="S5066" s="4">
        <f>WEEKDAY('Transaction Data'!$A5066)</f>
        <v>1</v>
      </c>
      <c r="T5066" s="2" t="str">
        <f>IF(WEEKDAY('Transaction Data'!$A5066,2)&lt;6,"Weekday","Weekend")</f>
        <v>Weekend</v>
      </c>
    </row>
    <row r="5067" ht="15.75" customHeight="1">
      <c r="A5067" s="1">
        <v>45490.0</v>
      </c>
      <c r="B5067" s="2" t="s">
        <v>2377</v>
      </c>
      <c r="C5067" s="2" t="s">
        <v>72</v>
      </c>
      <c r="D5067" s="1">
        <v>17169.0</v>
      </c>
      <c r="E5067" s="2" t="s">
        <v>37</v>
      </c>
      <c r="F5067" s="2">
        <v>153.0</v>
      </c>
      <c r="G5067" s="2" t="s">
        <v>33</v>
      </c>
      <c r="H5067" s="2" t="s">
        <v>24</v>
      </c>
      <c r="I5067" s="2" t="s">
        <v>25</v>
      </c>
      <c r="J5067" s="2" t="str">
        <f t="array" ref="J5067">XLOOKUP('Transaction Data'!$G5067,Product_Code,Biscuit_Brand)</f>
        <v>Caramel Biscuits</v>
      </c>
      <c r="K5067" s="2">
        <f t="array" ref="K5067">XLOOKUP('Transaction Data'!$G5067,Product_Code,Cost)</f>
        <v>18</v>
      </c>
      <c r="L5067" s="2">
        <f t="array" ref="L5067">XLOOKUP('Transaction Data'!$G5067,Product_Code,Unit_Price)</f>
        <v>22</v>
      </c>
      <c r="M5067" s="3">
        <f>'Transaction Data'!$F5067*'Transaction Data'!$K5067</f>
        <v>2754</v>
      </c>
      <c r="N5067" s="3">
        <f>'Transaction Data'!$F5067*'Transaction Data'!$L5067</f>
        <v>3366</v>
      </c>
      <c r="O5067" s="3">
        <f>'Transaction Data'!$N5067-'Transaction Data'!$M5067</f>
        <v>612</v>
      </c>
      <c r="P5067" s="2">
        <f>DATEDIF('Transaction Data'!$D5067,'Transaction Data'!$A5067,"y")</f>
        <v>77</v>
      </c>
      <c r="Q5067" s="2" t="str">
        <f>FLOOR('Transaction Data'!$P5067,15)&amp;"-"&amp;FLOOR('Transaction Data'!$P5067,15)+14</f>
        <v>75-89</v>
      </c>
      <c r="R5067" s="2" t="str">
        <f>IF('Transaction Data'!$L5067&lt;=10,"Less Expensive","Expensive")</f>
        <v>Expensive</v>
      </c>
      <c r="S5067" s="4">
        <f>WEEKDAY('Transaction Data'!$A5067)</f>
        <v>4</v>
      </c>
      <c r="T5067" s="2" t="str">
        <f>IF(WEEKDAY('Transaction Data'!$A5067,2)&lt;6,"Weekday","Weekend")</f>
        <v>Weekday</v>
      </c>
    </row>
    <row r="5068" ht="15.75" customHeight="1">
      <c r="A5068" s="1">
        <v>45496.0</v>
      </c>
      <c r="B5068" s="2" t="s">
        <v>4760</v>
      </c>
      <c r="C5068" s="2" t="s">
        <v>21</v>
      </c>
      <c r="D5068" s="1">
        <v>29393.0</v>
      </c>
      <c r="E5068" s="2" t="s">
        <v>63</v>
      </c>
      <c r="F5068" s="2">
        <v>116.0</v>
      </c>
      <c r="G5068" s="2" t="s">
        <v>61</v>
      </c>
      <c r="H5068" s="2" t="s">
        <v>29</v>
      </c>
      <c r="I5068" s="2" t="s">
        <v>25</v>
      </c>
      <c r="J5068" s="2" t="str">
        <f t="array" ref="J5068">XLOOKUP('Transaction Data'!$G5068,Product_Code,Biscuit_Brand)</f>
        <v>Choco Delight</v>
      </c>
      <c r="K5068" s="2">
        <f t="array" ref="K5068">XLOOKUP('Transaction Data'!$G5068,Product_Code,Cost)</f>
        <v>3</v>
      </c>
      <c r="L5068" s="2">
        <f t="array" ref="L5068">XLOOKUP('Transaction Data'!$G5068,Product_Code,Unit_Price)</f>
        <v>5</v>
      </c>
      <c r="M5068" s="3">
        <f>'Transaction Data'!$F5068*'Transaction Data'!$K5068</f>
        <v>348</v>
      </c>
      <c r="N5068" s="3">
        <f>'Transaction Data'!$F5068*'Transaction Data'!$L5068</f>
        <v>580</v>
      </c>
      <c r="O5068" s="3">
        <f>'Transaction Data'!$N5068-'Transaction Data'!$M5068</f>
        <v>232</v>
      </c>
      <c r="P5068" s="2">
        <f>DATEDIF('Transaction Data'!$D5068,'Transaction Data'!$A5068,"y")</f>
        <v>44</v>
      </c>
      <c r="Q5068" s="2" t="str">
        <f>FLOOR('Transaction Data'!$P5068,15)&amp;"-"&amp;FLOOR('Transaction Data'!$P5068,15)+14</f>
        <v>30-44</v>
      </c>
      <c r="R5068" s="2" t="str">
        <f>IF('Transaction Data'!$L5068&lt;=10,"Less Expensive","Expensive")</f>
        <v>Less Expensive</v>
      </c>
      <c r="S5068" s="4">
        <f>WEEKDAY('Transaction Data'!$A5068)</f>
        <v>3</v>
      </c>
      <c r="T5068" s="2" t="str">
        <f>IF(WEEKDAY('Transaction Data'!$A5068,2)&lt;6,"Weekday","Weekend")</f>
        <v>Weekday</v>
      </c>
    </row>
    <row r="5069" ht="15.75" customHeight="1">
      <c r="A5069" s="1">
        <v>45363.0</v>
      </c>
      <c r="B5069" s="2" t="s">
        <v>4761</v>
      </c>
      <c r="C5069" s="2" t="s">
        <v>54</v>
      </c>
      <c r="D5069" s="1">
        <v>22519.0</v>
      </c>
      <c r="E5069" s="2" t="s">
        <v>37</v>
      </c>
      <c r="F5069" s="2">
        <v>305.0</v>
      </c>
      <c r="G5069" s="2" t="s">
        <v>33</v>
      </c>
      <c r="H5069" s="2" t="s">
        <v>34</v>
      </c>
      <c r="I5069" s="2" t="s">
        <v>25</v>
      </c>
      <c r="J5069" s="2" t="str">
        <f t="array" ref="J5069">XLOOKUP('Transaction Data'!$G5069,Product_Code,Biscuit_Brand)</f>
        <v>Caramel Biscuits</v>
      </c>
      <c r="K5069" s="2">
        <f t="array" ref="K5069">XLOOKUP('Transaction Data'!$G5069,Product_Code,Cost)</f>
        <v>18</v>
      </c>
      <c r="L5069" s="2">
        <f t="array" ref="L5069">XLOOKUP('Transaction Data'!$G5069,Product_Code,Unit_Price)</f>
        <v>22</v>
      </c>
      <c r="M5069" s="3">
        <f>'Transaction Data'!$F5069*'Transaction Data'!$K5069</f>
        <v>5490</v>
      </c>
      <c r="N5069" s="3">
        <f>'Transaction Data'!$F5069*'Transaction Data'!$L5069</f>
        <v>6710</v>
      </c>
      <c r="O5069" s="3">
        <f>'Transaction Data'!$N5069-'Transaction Data'!$M5069</f>
        <v>1220</v>
      </c>
      <c r="P5069" s="2">
        <f>DATEDIF('Transaction Data'!$D5069,'Transaction Data'!$A5069,"y")</f>
        <v>62</v>
      </c>
      <c r="Q5069" s="2" t="str">
        <f>FLOOR('Transaction Data'!$P5069,15)&amp;"-"&amp;FLOOR('Transaction Data'!$P5069,15)+14</f>
        <v>60-74</v>
      </c>
      <c r="R5069" s="2" t="str">
        <f>IF('Transaction Data'!$L5069&lt;=10,"Less Expensive","Expensive")</f>
        <v>Expensive</v>
      </c>
      <c r="S5069" s="4">
        <f>WEEKDAY('Transaction Data'!$A5069)</f>
        <v>3</v>
      </c>
      <c r="T5069" s="2" t="str">
        <f>IF(WEEKDAY('Transaction Data'!$A5069,2)&lt;6,"Weekday","Weekend")</f>
        <v>Weekday</v>
      </c>
    </row>
    <row r="5070" ht="15.75" customHeight="1">
      <c r="A5070" s="1">
        <v>45307.0</v>
      </c>
      <c r="B5070" s="2" t="s">
        <v>1889</v>
      </c>
      <c r="C5070" s="2" t="s">
        <v>54</v>
      </c>
      <c r="D5070" s="1">
        <v>17567.0</v>
      </c>
      <c r="E5070" s="2" t="s">
        <v>63</v>
      </c>
      <c r="F5070" s="2">
        <v>312.0</v>
      </c>
      <c r="G5070" s="2" t="s">
        <v>23</v>
      </c>
      <c r="H5070" s="2" t="s">
        <v>24</v>
      </c>
      <c r="I5070" s="2" t="s">
        <v>25</v>
      </c>
      <c r="J5070" s="2" t="str">
        <f t="array" ref="J5070">XLOOKUP('Transaction Data'!$G5070,Product_Code,Biscuit_Brand)</f>
        <v>Cinnamon Swirls</v>
      </c>
      <c r="K5070" s="2">
        <f t="array" ref="K5070">XLOOKUP('Transaction Data'!$G5070,Product_Code,Cost)</f>
        <v>10</v>
      </c>
      <c r="L5070" s="2">
        <f t="array" ref="L5070">XLOOKUP('Transaction Data'!$G5070,Product_Code,Unit_Price)</f>
        <v>14</v>
      </c>
      <c r="M5070" s="3">
        <f>'Transaction Data'!$F5070*'Transaction Data'!$K5070</f>
        <v>3120</v>
      </c>
      <c r="N5070" s="3">
        <f>'Transaction Data'!$F5070*'Transaction Data'!$L5070</f>
        <v>4368</v>
      </c>
      <c r="O5070" s="3">
        <f>'Transaction Data'!$N5070-'Transaction Data'!$M5070</f>
        <v>1248</v>
      </c>
      <c r="P5070" s="2">
        <f>DATEDIF('Transaction Data'!$D5070,'Transaction Data'!$A5070,"y")</f>
        <v>75</v>
      </c>
      <c r="Q5070" s="2" t="str">
        <f>FLOOR('Transaction Data'!$P5070,15)&amp;"-"&amp;FLOOR('Transaction Data'!$P5070,15)+14</f>
        <v>75-89</v>
      </c>
      <c r="R5070" s="2" t="str">
        <f>IF('Transaction Data'!$L5070&lt;=10,"Less Expensive","Expensive")</f>
        <v>Expensive</v>
      </c>
      <c r="S5070" s="4">
        <f>WEEKDAY('Transaction Data'!$A5070)</f>
        <v>3</v>
      </c>
      <c r="T5070" s="2" t="str">
        <f>IF(WEEKDAY('Transaction Data'!$A5070,2)&lt;6,"Weekday","Weekend")</f>
        <v>Weekday</v>
      </c>
    </row>
    <row r="5071" ht="15.75" customHeight="1">
      <c r="A5071" s="1">
        <v>45493.0</v>
      </c>
      <c r="B5071" s="2" t="s">
        <v>4762</v>
      </c>
      <c r="C5071" s="2" t="s">
        <v>51</v>
      </c>
      <c r="D5071" s="1">
        <v>22015.0</v>
      </c>
      <c r="E5071" s="2" t="s">
        <v>63</v>
      </c>
      <c r="F5071" s="2">
        <v>416.0</v>
      </c>
      <c r="G5071" s="2" t="s">
        <v>38</v>
      </c>
      <c r="H5071" s="2" t="s">
        <v>29</v>
      </c>
      <c r="I5071" s="2" t="s">
        <v>25</v>
      </c>
      <c r="J5071" s="2" t="str">
        <f t="array" ref="J5071">XLOOKUP('Transaction Data'!$G5071,Product_Code,Biscuit_Brand)</f>
        <v>Ginger Snaps</v>
      </c>
      <c r="K5071" s="2">
        <f t="array" ref="K5071">XLOOKUP('Transaction Data'!$G5071,Product_Code,Cost)</f>
        <v>14</v>
      </c>
      <c r="L5071" s="2">
        <f t="array" ref="L5071">XLOOKUP('Transaction Data'!$G5071,Product_Code,Unit_Price)</f>
        <v>28</v>
      </c>
      <c r="M5071" s="3">
        <f>'Transaction Data'!$F5071*'Transaction Data'!$K5071</f>
        <v>5824</v>
      </c>
      <c r="N5071" s="3">
        <f>'Transaction Data'!$F5071*'Transaction Data'!$L5071</f>
        <v>11648</v>
      </c>
      <c r="O5071" s="3">
        <f>'Transaction Data'!$N5071-'Transaction Data'!$M5071</f>
        <v>5824</v>
      </c>
      <c r="P5071" s="2">
        <f>DATEDIF('Transaction Data'!$D5071,'Transaction Data'!$A5071,"y")</f>
        <v>64</v>
      </c>
      <c r="Q5071" s="2" t="str">
        <f>FLOOR('Transaction Data'!$P5071,15)&amp;"-"&amp;FLOOR('Transaction Data'!$P5071,15)+14</f>
        <v>60-74</v>
      </c>
      <c r="R5071" s="2" t="str">
        <f>IF('Transaction Data'!$L5071&lt;=10,"Less Expensive","Expensive")</f>
        <v>Expensive</v>
      </c>
      <c r="S5071" s="4">
        <f>WEEKDAY('Transaction Data'!$A5071)</f>
        <v>7</v>
      </c>
      <c r="T5071" s="2" t="str">
        <f>IF(WEEKDAY('Transaction Data'!$A5071,2)&lt;6,"Weekday","Weekend")</f>
        <v>Weekend</v>
      </c>
    </row>
    <row r="5072" ht="15.75" customHeight="1">
      <c r="A5072" s="1">
        <v>45420.0</v>
      </c>
      <c r="B5072" s="2" t="s">
        <v>4763</v>
      </c>
      <c r="C5072" s="2" t="s">
        <v>32</v>
      </c>
      <c r="D5072" s="1">
        <v>23492.0</v>
      </c>
      <c r="E5072" s="2" t="s">
        <v>63</v>
      </c>
      <c r="F5072" s="2">
        <v>337.0</v>
      </c>
      <c r="G5072" s="2" t="s">
        <v>61</v>
      </c>
      <c r="H5072" s="2" t="s">
        <v>34</v>
      </c>
      <c r="I5072" s="2" t="s">
        <v>25</v>
      </c>
      <c r="J5072" s="2" t="str">
        <f t="array" ref="J5072">XLOOKUP('Transaction Data'!$G5072,Product_Code,Biscuit_Brand)</f>
        <v>Choco Delight</v>
      </c>
      <c r="K5072" s="2">
        <f t="array" ref="K5072">XLOOKUP('Transaction Data'!$G5072,Product_Code,Cost)</f>
        <v>3</v>
      </c>
      <c r="L5072" s="2">
        <f t="array" ref="L5072">XLOOKUP('Transaction Data'!$G5072,Product_Code,Unit_Price)</f>
        <v>5</v>
      </c>
      <c r="M5072" s="3">
        <f>'Transaction Data'!$F5072*'Transaction Data'!$K5072</f>
        <v>1011</v>
      </c>
      <c r="N5072" s="3">
        <f>'Transaction Data'!$F5072*'Transaction Data'!$L5072</f>
        <v>1685</v>
      </c>
      <c r="O5072" s="3">
        <f>'Transaction Data'!$N5072-'Transaction Data'!$M5072</f>
        <v>674</v>
      </c>
      <c r="P5072" s="2">
        <f>DATEDIF('Transaction Data'!$D5072,'Transaction Data'!$A5072,"y")</f>
        <v>60</v>
      </c>
      <c r="Q5072" s="2" t="str">
        <f>FLOOR('Transaction Data'!$P5072,15)&amp;"-"&amp;FLOOR('Transaction Data'!$P5072,15)+14</f>
        <v>60-74</v>
      </c>
      <c r="R5072" s="2" t="str">
        <f>IF('Transaction Data'!$L5072&lt;=10,"Less Expensive","Expensive")</f>
        <v>Less Expensive</v>
      </c>
      <c r="S5072" s="4">
        <f>WEEKDAY('Transaction Data'!$A5072)</f>
        <v>4</v>
      </c>
      <c r="T5072" s="2" t="str">
        <f>IF(WEEKDAY('Transaction Data'!$A5072,2)&lt;6,"Weekday","Weekend")</f>
        <v>Weekday</v>
      </c>
    </row>
    <row r="5073" ht="15.75" customHeight="1">
      <c r="A5073" s="1">
        <v>45398.0</v>
      </c>
      <c r="B5073" s="2" t="s">
        <v>4764</v>
      </c>
      <c r="C5073" s="2" t="s">
        <v>32</v>
      </c>
      <c r="D5073" s="1">
        <v>29569.0</v>
      </c>
      <c r="E5073" s="2" t="s">
        <v>22</v>
      </c>
      <c r="F5073" s="2">
        <v>16.0</v>
      </c>
      <c r="G5073" s="2" t="s">
        <v>23</v>
      </c>
      <c r="H5073" s="2" t="s">
        <v>24</v>
      </c>
      <c r="I5073" s="2" t="s">
        <v>25</v>
      </c>
      <c r="J5073" s="2" t="str">
        <f t="array" ref="J5073">XLOOKUP('Transaction Data'!$G5073,Product_Code,Biscuit_Brand)</f>
        <v>Cinnamon Swirls</v>
      </c>
      <c r="K5073" s="2">
        <f t="array" ref="K5073">XLOOKUP('Transaction Data'!$G5073,Product_Code,Cost)</f>
        <v>10</v>
      </c>
      <c r="L5073" s="2">
        <f t="array" ref="L5073">XLOOKUP('Transaction Data'!$G5073,Product_Code,Unit_Price)</f>
        <v>14</v>
      </c>
      <c r="M5073" s="3">
        <f>'Transaction Data'!$F5073*'Transaction Data'!$K5073</f>
        <v>160</v>
      </c>
      <c r="N5073" s="3">
        <f>'Transaction Data'!$F5073*'Transaction Data'!$L5073</f>
        <v>224</v>
      </c>
      <c r="O5073" s="3">
        <f>'Transaction Data'!$N5073-'Transaction Data'!$M5073</f>
        <v>64</v>
      </c>
      <c r="P5073" s="2">
        <f>DATEDIF('Transaction Data'!$D5073,'Transaction Data'!$A5073,"y")</f>
        <v>43</v>
      </c>
      <c r="Q5073" s="2" t="str">
        <f>FLOOR('Transaction Data'!$P5073,15)&amp;"-"&amp;FLOOR('Transaction Data'!$P5073,15)+14</f>
        <v>30-44</v>
      </c>
      <c r="R5073" s="2" t="str">
        <f>IF('Transaction Data'!$L5073&lt;=10,"Less Expensive","Expensive")</f>
        <v>Expensive</v>
      </c>
      <c r="S5073" s="4">
        <f>WEEKDAY('Transaction Data'!$A5073)</f>
        <v>3</v>
      </c>
      <c r="T5073" s="2" t="str">
        <f>IF(WEEKDAY('Transaction Data'!$A5073,2)&lt;6,"Weekday","Weekend")</f>
        <v>Weekday</v>
      </c>
    </row>
    <row r="5074" ht="15.75" customHeight="1">
      <c r="A5074" s="1">
        <v>45381.0</v>
      </c>
      <c r="B5074" s="2" t="s">
        <v>4765</v>
      </c>
      <c r="C5074" s="2" t="s">
        <v>41</v>
      </c>
      <c r="D5074" s="1">
        <v>24879.0</v>
      </c>
      <c r="E5074" s="2" t="s">
        <v>63</v>
      </c>
      <c r="F5074" s="2">
        <v>70.0</v>
      </c>
      <c r="G5074" s="2" t="s">
        <v>33</v>
      </c>
      <c r="H5074" s="2" t="s">
        <v>29</v>
      </c>
      <c r="I5074" s="2" t="s">
        <v>25</v>
      </c>
      <c r="J5074" s="2" t="str">
        <f t="array" ref="J5074">XLOOKUP('Transaction Data'!$G5074,Product_Code,Biscuit_Brand)</f>
        <v>Caramel Biscuits</v>
      </c>
      <c r="K5074" s="2">
        <f t="array" ref="K5074">XLOOKUP('Transaction Data'!$G5074,Product_Code,Cost)</f>
        <v>18</v>
      </c>
      <c r="L5074" s="2">
        <f t="array" ref="L5074">XLOOKUP('Transaction Data'!$G5074,Product_Code,Unit_Price)</f>
        <v>22</v>
      </c>
      <c r="M5074" s="3">
        <f>'Transaction Data'!$F5074*'Transaction Data'!$K5074</f>
        <v>1260</v>
      </c>
      <c r="N5074" s="3">
        <f>'Transaction Data'!$F5074*'Transaction Data'!$L5074</f>
        <v>1540</v>
      </c>
      <c r="O5074" s="3">
        <f>'Transaction Data'!$N5074-'Transaction Data'!$M5074</f>
        <v>280</v>
      </c>
      <c r="P5074" s="2">
        <f>DATEDIF('Transaction Data'!$D5074,'Transaction Data'!$A5074,"y")</f>
        <v>56</v>
      </c>
      <c r="Q5074" s="2" t="str">
        <f>FLOOR('Transaction Data'!$P5074,15)&amp;"-"&amp;FLOOR('Transaction Data'!$P5074,15)+14</f>
        <v>45-59</v>
      </c>
      <c r="R5074" s="2" t="str">
        <f>IF('Transaction Data'!$L5074&lt;=10,"Less Expensive","Expensive")</f>
        <v>Expensive</v>
      </c>
      <c r="S5074" s="4">
        <f>WEEKDAY('Transaction Data'!$A5074)</f>
        <v>7</v>
      </c>
      <c r="T5074" s="2" t="str">
        <f>IF(WEEKDAY('Transaction Data'!$A5074,2)&lt;6,"Weekday","Weekend")</f>
        <v>Weekend</v>
      </c>
    </row>
    <row r="5075" ht="15.75" customHeight="1">
      <c r="A5075" s="1">
        <v>45447.0</v>
      </c>
      <c r="B5075" s="2" t="s">
        <v>4766</v>
      </c>
      <c r="C5075" s="2" t="s">
        <v>51</v>
      </c>
      <c r="D5075" s="1">
        <v>36923.0</v>
      </c>
      <c r="E5075" s="2" t="s">
        <v>37</v>
      </c>
      <c r="F5075" s="2">
        <v>83.0</v>
      </c>
      <c r="G5075" s="2" t="s">
        <v>57</v>
      </c>
      <c r="H5075" s="2" t="s">
        <v>34</v>
      </c>
      <c r="I5075" s="2" t="s">
        <v>25</v>
      </c>
      <c r="J5075" s="2" t="str">
        <f t="array" ref="J5075">XLOOKUP('Transaction Data'!$G5075,Product_Code,Biscuit_Brand)</f>
        <v>Oatmeal Cookies</v>
      </c>
      <c r="K5075" s="2">
        <f t="array" ref="K5075">XLOOKUP('Transaction Data'!$G5075,Product_Code,Cost)</f>
        <v>19</v>
      </c>
      <c r="L5075" s="2">
        <f t="array" ref="L5075">XLOOKUP('Transaction Data'!$G5075,Product_Code,Unit_Price)</f>
        <v>23</v>
      </c>
      <c r="M5075" s="3">
        <f>'Transaction Data'!$F5075*'Transaction Data'!$K5075</f>
        <v>1577</v>
      </c>
      <c r="N5075" s="3">
        <f>'Transaction Data'!$F5075*'Transaction Data'!$L5075</f>
        <v>1909</v>
      </c>
      <c r="O5075" s="3">
        <f>'Transaction Data'!$N5075-'Transaction Data'!$M5075</f>
        <v>332</v>
      </c>
      <c r="P5075" s="2">
        <f>DATEDIF('Transaction Data'!$D5075,'Transaction Data'!$A5075,"y")</f>
        <v>23</v>
      </c>
      <c r="Q5075" s="2" t="str">
        <f>FLOOR('Transaction Data'!$P5075,15)&amp;"-"&amp;FLOOR('Transaction Data'!$P5075,15)+14</f>
        <v>15-29</v>
      </c>
      <c r="R5075" s="2" t="str">
        <f>IF('Transaction Data'!$L5075&lt;=10,"Less Expensive","Expensive")</f>
        <v>Expensive</v>
      </c>
      <c r="S5075" s="4">
        <f>WEEKDAY('Transaction Data'!$A5075)</f>
        <v>3</v>
      </c>
      <c r="T5075" s="2" t="str">
        <f>IF(WEEKDAY('Transaction Data'!$A5075,2)&lt;6,"Weekday","Weekend")</f>
        <v>Weekday</v>
      </c>
    </row>
    <row r="5076" ht="15.75" customHeight="1">
      <c r="A5076" s="1">
        <v>45495.0</v>
      </c>
      <c r="B5076" s="2" t="s">
        <v>4422</v>
      </c>
      <c r="C5076" s="2" t="s">
        <v>65</v>
      </c>
      <c r="D5076" s="1">
        <v>25330.0</v>
      </c>
      <c r="E5076" s="2" t="s">
        <v>37</v>
      </c>
      <c r="F5076" s="2">
        <v>19.0</v>
      </c>
      <c r="G5076" s="2" t="s">
        <v>23</v>
      </c>
      <c r="H5076" s="2" t="s">
        <v>24</v>
      </c>
      <c r="I5076" s="2" t="s">
        <v>25</v>
      </c>
      <c r="J5076" s="2" t="str">
        <f t="array" ref="J5076">XLOOKUP('Transaction Data'!$G5076,Product_Code,Biscuit_Brand)</f>
        <v>Cinnamon Swirls</v>
      </c>
      <c r="K5076" s="2">
        <f t="array" ref="K5076">XLOOKUP('Transaction Data'!$G5076,Product_Code,Cost)</f>
        <v>10</v>
      </c>
      <c r="L5076" s="2">
        <f t="array" ref="L5076">XLOOKUP('Transaction Data'!$G5076,Product_Code,Unit_Price)</f>
        <v>14</v>
      </c>
      <c r="M5076" s="3">
        <f>'Transaction Data'!$F5076*'Transaction Data'!$K5076</f>
        <v>190</v>
      </c>
      <c r="N5076" s="3">
        <f>'Transaction Data'!$F5076*'Transaction Data'!$L5076</f>
        <v>266</v>
      </c>
      <c r="O5076" s="3">
        <f>'Transaction Data'!$N5076-'Transaction Data'!$M5076</f>
        <v>76</v>
      </c>
      <c r="P5076" s="2">
        <f>DATEDIF('Transaction Data'!$D5076,'Transaction Data'!$A5076,"y")</f>
        <v>55</v>
      </c>
      <c r="Q5076" s="2" t="str">
        <f>FLOOR('Transaction Data'!$P5076,15)&amp;"-"&amp;FLOOR('Transaction Data'!$P5076,15)+14</f>
        <v>45-59</v>
      </c>
      <c r="R5076" s="2" t="str">
        <f>IF('Transaction Data'!$L5076&lt;=10,"Less Expensive","Expensive")</f>
        <v>Expensive</v>
      </c>
      <c r="S5076" s="4">
        <f>WEEKDAY('Transaction Data'!$A5076)</f>
        <v>2</v>
      </c>
      <c r="T5076" s="2" t="str">
        <f>IF(WEEKDAY('Transaction Data'!$A5076,2)&lt;6,"Weekday","Weekend")</f>
        <v>Weekday</v>
      </c>
    </row>
    <row r="5077" ht="15.75" customHeight="1">
      <c r="A5077" s="1">
        <v>45396.0</v>
      </c>
      <c r="B5077" s="2" t="s">
        <v>4767</v>
      </c>
      <c r="C5077" s="2" t="s">
        <v>51</v>
      </c>
      <c r="D5077" s="1">
        <v>22167.0</v>
      </c>
      <c r="E5077" s="2" t="s">
        <v>37</v>
      </c>
      <c r="F5077" s="2">
        <v>346.0</v>
      </c>
      <c r="G5077" s="2" t="s">
        <v>57</v>
      </c>
      <c r="H5077" s="2" t="s">
        <v>29</v>
      </c>
      <c r="I5077" s="2" t="s">
        <v>25</v>
      </c>
      <c r="J5077" s="2" t="str">
        <f t="array" ref="J5077">XLOOKUP('Transaction Data'!$G5077,Product_Code,Biscuit_Brand)</f>
        <v>Oatmeal Cookies</v>
      </c>
      <c r="K5077" s="2">
        <f t="array" ref="K5077">XLOOKUP('Transaction Data'!$G5077,Product_Code,Cost)</f>
        <v>19</v>
      </c>
      <c r="L5077" s="2">
        <f t="array" ref="L5077">XLOOKUP('Transaction Data'!$G5077,Product_Code,Unit_Price)</f>
        <v>23</v>
      </c>
      <c r="M5077" s="3">
        <f>'Transaction Data'!$F5077*'Transaction Data'!$K5077</f>
        <v>6574</v>
      </c>
      <c r="N5077" s="3">
        <f>'Transaction Data'!$F5077*'Transaction Data'!$L5077</f>
        <v>7958</v>
      </c>
      <c r="O5077" s="3">
        <f>'Transaction Data'!$N5077-'Transaction Data'!$M5077</f>
        <v>1384</v>
      </c>
      <c r="P5077" s="2">
        <f>DATEDIF('Transaction Data'!$D5077,'Transaction Data'!$A5077,"y")</f>
        <v>63</v>
      </c>
      <c r="Q5077" s="2" t="str">
        <f>FLOOR('Transaction Data'!$P5077,15)&amp;"-"&amp;FLOOR('Transaction Data'!$P5077,15)+14</f>
        <v>60-74</v>
      </c>
      <c r="R5077" s="2" t="str">
        <f>IF('Transaction Data'!$L5077&lt;=10,"Less Expensive","Expensive")</f>
        <v>Expensive</v>
      </c>
      <c r="S5077" s="4">
        <f>WEEKDAY('Transaction Data'!$A5077)</f>
        <v>1</v>
      </c>
      <c r="T5077" s="2" t="str">
        <f>IF(WEEKDAY('Transaction Data'!$A5077,2)&lt;6,"Weekday","Weekend")</f>
        <v>Weekend</v>
      </c>
    </row>
    <row r="5078" ht="15.75" customHeight="1">
      <c r="A5078" s="1">
        <v>45322.0</v>
      </c>
      <c r="B5078" s="2" t="s">
        <v>4768</v>
      </c>
      <c r="C5078" s="2" t="s">
        <v>65</v>
      </c>
      <c r="D5078" s="1">
        <v>28648.0</v>
      </c>
      <c r="E5078" s="2" t="s">
        <v>22</v>
      </c>
      <c r="F5078" s="2">
        <v>478.0</v>
      </c>
      <c r="G5078" s="2" t="s">
        <v>44</v>
      </c>
      <c r="H5078" s="2" t="s">
        <v>34</v>
      </c>
      <c r="I5078" s="2" t="s">
        <v>25</v>
      </c>
      <c r="J5078" s="2" t="str">
        <f t="array" ref="J5078">XLOOKUP('Transaction Data'!$G5078,Product_Code,Biscuit_Brand)</f>
        <v>Butter Crunch</v>
      </c>
      <c r="K5078" s="2">
        <f t="array" ref="K5078">XLOOKUP('Transaction Data'!$G5078,Product_Code,Cost)</f>
        <v>10</v>
      </c>
      <c r="L5078" s="2">
        <f t="array" ref="L5078">XLOOKUP('Transaction Data'!$G5078,Product_Code,Unit_Price)</f>
        <v>11</v>
      </c>
      <c r="M5078" s="3">
        <f>'Transaction Data'!$F5078*'Transaction Data'!$K5078</f>
        <v>4780</v>
      </c>
      <c r="N5078" s="3">
        <f>'Transaction Data'!$F5078*'Transaction Data'!$L5078</f>
        <v>5258</v>
      </c>
      <c r="O5078" s="3">
        <f>'Transaction Data'!$N5078-'Transaction Data'!$M5078</f>
        <v>478</v>
      </c>
      <c r="P5078" s="2">
        <f>DATEDIF('Transaction Data'!$D5078,'Transaction Data'!$A5078,"y")</f>
        <v>45</v>
      </c>
      <c r="Q5078" s="2" t="str">
        <f>FLOOR('Transaction Data'!$P5078,15)&amp;"-"&amp;FLOOR('Transaction Data'!$P5078,15)+14</f>
        <v>45-59</v>
      </c>
      <c r="R5078" s="2" t="str">
        <f>IF('Transaction Data'!$L5078&lt;=10,"Less Expensive","Expensive")</f>
        <v>Expensive</v>
      </c>
      <c r="S5078" s="4">
        <f>WEEKDAY('Transaction Data'!$A5078)</f>
        <v>4</v>
      </c>
      <c r="T5078" s="2" t="str">
        <f>IF(WEEKDAY('Transaction Data'!$A5078,2)&lt;6,"Weekday","Weekend")</f>
        <v>Weekday</v>
      </c>
    </row>
    <row r="5079" ht="15.75" customHeight="1">
      <c r="A5079" s="1">
        <v>45413.0</v>
      </c>
      <c r="B5079" s="2" t="s">
        <v>4769</v>
      </c>
      <c r="C5079" s="2" t="s">
        <v>41</v>
      </c>
      <c r="D5079" s="1">
        <v>19297.0</v>
      </c>
      <c r="E5079" s="2" t="s">
        <v>22</v>
      </c>
      <c r="F5079" s="2">
        <v>58.0</v>
      </c>
      <c r="G5079" s="2" t="s">
        <v>23</v>
      </c>
      <c r="H5079" s="2" t="s">
        <v>24</v>
      </c>
      <c r="I5079" s="2" t="s">
        <v>25</v>
      </c>
      <c r="J5079" s="2" t="str">
        <f t="array" ref="J5079">XLOOKUP('Transaction Data'!$G5079,Product_Code,Biscuit_Brand)</f>
        <v>Cinnamon Swirls</v>
      </c>
      <c r="K5079" s="2">
        <f t="array" ref="K5079">XLOOKUP('Transaction Data'!$G5079,Product_Code,Cost)</f>
        <v>10</v>
      </c>
      <c r="L5079" s="2">
        <f t="array" ref="L5079">XLOOKUP('Transaction Data'!$G5079,Product_Code,Unit_Price)</f>
        <v>14</v>
      </c>
      <c r="M5079" s="3">
        <f>'Transaction Data'!$F5079*'Transaction Data'!$K5079</f>
        <v>580</v>
      </c>
      <c r="N5079" s="3">
        <f>'Transaction Data'!$F5079*'Transaction Data'!$L5079</f>
        <v>812</v>
      </c>
      <c r="O5079" s="3">
        <f>'Transaction Data'!$N5079-'Transaction Data'!$M5079</f>
        <v>232</v>
      </c>
      <c r="P5079" s="2">
        <f>DATEDIF('Transaction Data'!$D5079,'Transaction Data'!$A5079,"y")</f>
        <v>71</v>
      </c>
      <c r="Q5079" s="2" t="str">
        <f>FLOOR('Transaction Data'!$P5079,15)&amp;"-"&amp;FLOOR('Transaction Data'!$P5079,15)+14</f>
        <v>60-74</v>
      </c>
      <c r="R5079" s="2" t="str">
        <f>IF('Transaction Data'!$L5079&lt;=10,"Less Expensive","Expensive")</f>
        <v>Expensive</v>
      </c>
      <c r="S5079" s="4">
        <f>WEEKDAY('Transaction Data'!$A5079)</f>
        <v>4</v>
      </c>
      <c r="T5079" s="2" t="str">
        <f>IF(WEEKDAY('Transaction Data'!$A5079,2)&lt;6,"Weekday","Weekend")</f>
        <v>Weekday</v>
      </c>
    </row>
    <row r="5080" ht="15.75" customHeight="1">
      <c r="A5080" s="1">
        <v>45489.0</v>
      </c>
      <c r="B5080" s="2" t="s">
        <v>4770</v>
      </c>
      <c r="C5080" s="2" t="s">
        <v>69</v>
      </c>
      <c r="D5080" s="1">
        <v>23205.0</v>
      </c>
      <c r="E5080" s="2" t="s">
        <v>22</v>
      </c>
      <c r="F5080" s="2">
        <v>129.0</v>
      </c>
      <c r="G5080" s="2" t="s">
        <v>44</v>
      </c>
      <c r="H5080" s="2" t="s">
        <v>29</v>
      </c>
      <c r="I5080" s="2" t="s">
        <v>25</v>
      </c>
      <c r="J5080" s="2" t="str">
        <f t="array" ref="J5080">XLOOKUP('Transaction Data'!$G5080,Product_Code,Biscuit_Brand)</f>
        <v>Butter Crunch</v>
      </c>
      <c r="K5080" s="2">
        <f t="array" ref="K5080">XLOOKUP('Transaction Data'!$G5080,Product_Code,Cost)</f>
        <v>10</v>
      </c>
      <c r="L5080" s="2">
        <f t="array" ref="L5080">XLOOKUP('Transaction Data'!$G5080,Product_Code,Unit_Price)</f>
        <v>11</v>
      </c>
      <c r="M5080" s="3">
        <f>'Transaction Data'!$F5080*'Transaction Data'!$K5080</f>
        <v>1290</v>
      </c>
      <c r="N5080" s="3">
        <f>'Transaction Data'!$F5080*'Transaction Data'!$L5080</f>
        <v>1419</v>
      </c>
      <c r="O5080" s="3">
        <f>'Transaction Data'!$N5080-'Transaction Data'!$M5080</f>
        <v>129</v>
      </c>
      <c r="P5080" s="2">
        <f>DATEDIF('Transaction Data'!$D5080,'Transaction Data'!$A5080,"y")</f>
        <v>61</v>
      </c>
      <c r="Q5080" s="2" t="str">
        <f>FLOOR('Transaction Data'!$P5080,15)&amp;"-"&amp;FLOOR('Transaction Data'!$P5080,15)+14</f>
        <v>60-74</v>
      </c>
      <c r="R5080" s="2" t="str">
        <f>IF('Transaction Data'!$L5080&lt;=10,"Less Expensive","Expensive")</f>
        <v>Expensive</v>
      </c>
      <c r="S5080" s="4">
        <f>WEEKDAY('Transaction Data'!$A5080)</f>
        <v>3</v>
      </c>
      <c r="T5080" s="2" t="str">
        <f>IF(WEEKDAY('Transaction Data'!$A5080,2)&lt;6,"Weekday","Weekend")</f>
        <v>Weekday</v>
      </c>
    </row>
    <row r="5081" ht="15.75" customHeight="1">
      <c r="A5081" s="1">
        <v>45314.0</v>
      </c>
      <c r="B5081" s="2" t="s">
        <v>4771</v>
      </c>
      <c r="C5081" s="2" t="s">
        <v>47</v>
      </c>
      <c r="D5081" s="1">
        <v>24625.0</v>
      </c>
      <c r="E5081" s="2" t="s">
        <v>27</v>
      </c>
      <c r="F5081" s="2">
        <v>34.0</v>
      </c>
      <c r="G5081" s="2" t="s">
        <v>55</v>
      </c>
      <c r="H5081" s="2" t="s">
        <v>34</v>
      </c>
      <c r="I5081" s="2" t="s">
        <v>25</v>
      </c>
      <c r="J5081" s="2" t="str">
        <f t="array" ref="J5081">XLOOKUP('Transaction Data'!$G5081,Product_Code,Biscuit_Brand)</f>
        <v>Vanilla Wafers</v>
      </c>
      <c r="K5081" s="2">
        <f t="array" ref="K5081">XLOOKUP('Transaction Data'!$G5081,Product_Code,Cost)</f>
        <v>18</v>
      </c>
      <c r="L5081" s="2">
        <f t="array" ref="L5081">XLOOKUP('Transaction Data'!$G5081,Product_Code,Unit_Price)</f>
        <v>36</v>
      </c>
      <c r="M5081" s="3">
        <f>'Transaction Data'!$F5081*'Transaction Data'!$K5081</f>
        <v>612</v>
      </c>
      <c r="N5081" s="3">
        <f>'Transaction Data'!$F5081*'Transaction Data'!$L5081</f>
        <v>1224</v>
      </c>
      <c r="O5081" s="3">
        <f>'Transaction Data'!$N5081-'Transaction Data'!$M5081</f>
        <v>612</v>
      </c>
      <c r="P5081" s="2">
        <f>DATEDIF('Transaction Data'!$D5081,'Transaction Data'!$A5081,"y")</f>
        <v>56</v>
      </c>
      <c r="Q5081" s="2" t="str">
        <f>FLOOR('Transaction Data'!$P5081,15)&amp;"-"&amp;FLOOR('Transaction Data'!$P5081,15)+14</f>
        <v>45-59</v>
      </c>
      <c r="R5081" s="2" t="str">
        <f>IF('Transaction Data'!$L5081&lt;=10,"Less Expensive","Expensive")</f>
        <v>Expensive</v>
      </c>
      <c r="S5081" s="4">
        <f>WEEKDAY('Transaction Data'!$A5081)</f>
        <v>3</v>
      </c>
      <c r="T5081" s="2" t="str">
        <f>IF(WEEKDAY('Transaction Data'!$A5081,2)&lt;6,"Weekday","Weekend")</f>
        <v>Weekday</v>
      </c>
    </row>
    <row r="5082" ht="15.75" customHeight="1">
      <c r="A5082" s="1">
        <v>45397.0</v>
      </c>
      <c r="B5082" s="2" t="s">
        <v>609</v>
      </c>
      <c r="C5082" s="2" t="s">
        <v>69</v>
      </c>
      <c r="D5082" s="1">
        <v>30856.0</v>
      </c>
      <c r="E5082" s="2" t="s">
        <v>22</v>
      </c>
      <c r="F5082" s="2">
        <v>261.0</v>
      </c>
      <c r="G5082" s="2" t="s">
        <v>55</v>
      </c>
      <c r="H5082" s="2" t="s">
        <v>24</v>
      </c>
      <c r="I5082" s="2" t="s">
        <v>25</v>
      </c>
      <c r="J5082" s="2" t="str">
        <f t="array" ref="J5082">XLOOKUP('Transaction Data'!$G5082,Product_Code,Biscuit_Brand)</f>
        <v>Vanilla Wafers</v>
      </c>
      <c r="K5082" s="2">
        <f t="array" ref="K5082">XLOOKUP('Transaction Data'!$G5082,Product_Code,Cost)</f>
        <v>18</v>
      </c>
      <c r="L5082" s="2">
        <f t="array" ref="L5082">XLOOKUP('Transaction Data'!$G5082,Product_Code,Unit_Price)</f>
        <v>36</v>
      </c>
      <c r="M5082" s="3">
        <f>'Transaction Data'!$F5082*'Transaction Data'!$K5082</f>
        <v>4698</v>
      </c>
      <c r="N5082" s="3">
        <f>'Transaction Data'!$F5082*'Transaction Data'!$L5082</f>
        <v>9396</v>
      </c>
      <c r="O5082" s="3">
        <f>'Transaction Data'!$N5082-'Transaction Data'!$M5082</f>
        <v>4698</v>
      </c>
      <c r="P5082" s="2">
        <f>DATEDIF('Transaction Data'!$D5082,'Transaction Data'!$A5082,"y")</f>
        <v>39</v>
      </c>
      <c r="Q5082" s="2" t="str">
        <f>FLOOR('Transaction Data'!$P5082,15)&amp;"-"&amp;FLOOR('Transaction Data'!$P5082,15)+14</f>
        <v>30-44</v>
      </c>
      <c r="R5082" s="2" t="str">
        <f>IF('Transaction Data'!$L5082&lt;=10,"Less Expensive","Expensive")</f>
        <v>Expensive</v>
      </c>
      <c r="S5082" s="4">
        <f>WEEKDAY('Transaction Data'!$A5082)</f>
        <v>2</v>
      </c>
      <c r="T5082" s="2" t="str">
        <f>IF(WEEKDAY('Transaction Data'!$A5082,2)&lt;6,"Weekday","Weekend")</f>
        <v>Weekday</v>
      </c>
    </row>
    <row r="5083" ht="15.75" customHeight="1">
      <c r="A5083" s="1">
        <v>45357.0</v>
      </c>
      <c r="B5083" s="2" t="s">
        <v>4772</v>
      </c>
      <c r="C5083" s="2" t="s">
        <v>78</v>
      </c>
      <c r="D5083" s="1">
        <v>30291.0</v>
      </c>
      <c r="E5083" s="2" t="s">
        <v>27</v>
      </c>
      <c r="F5083" s="2">
        <v>174.0</v>
      </c>
      <c r="G5083" s="2" t="s">
        <v>60</v>
      </c>
      <c r="H5083" s="2" t="s">
        <v>29</v>
      </c>
      <c r="I5083" s="2" t="s">
        <v>25</v>
      </c>
      <c r="J5083" s="2" t="str">
        <f t="array" ref="J5083">XLOOKUP('Transaction Data'!$G5083,Product_Code,Biscuit_Brand)</f>
        <v>Peanut Butter Bites</v>
      </c>
      <c r="K5083" s="2">
        <f t="array" ref="K5083">XLOOKUP('Transaction Data'!$G5083,Product_Code,Cost)</f>
        <v>5</v>
      </c>
      <c r="L5083" s="2">
        <f t="array" ref="L5083">XLOOKUP('Transaction Data'!$G5083,Product_Code,Unit_Price)</f>
        <v>7</v>
      </c>
      <c r="M5083" s="3">
        <f>'Transaction Data'!$F5083*'Transaction Data'!$K5083</f>
        <v>870</v>
      </c>
      <c r="N5083" s="3">
        <f>'Transaction Data'!$F5083*'Transaction Data'!$L5083</f>
        <v>1218</v>
      </c>
      <c r="O5083" s="3">
        <f>'Transaction Data'!$N5083-'Transaction Data'!$M5083</f>
        <v>348</v>
      </c>
      <c r="P5083" s="2">
        <f>DATEDIF('Transaction Data'!$D5083,'Transaction Data'!$A5083,"y")</f>
        <v>41</v>
      </c>
      <c r="Q5083" s="2" t="str">
        <f>FLOOR('Transaction Data'!$P5083,15)&amp;"-"&amp;FLOOR('Transaction Data'!$P5083,15)+14</f>
        <v>30-44</v>
      </c>
      <c r="R5083" s="2" t="str">
        <f>IF('Transaction Data'!$L5083&lt;=10,"Less Expensive","Expensive")</f>
        <v>Less Expensive</v>
      </c>
      <c r="S5083" s="4">
        <f>WEEKDAY('Transaction Data'!$A5083)</f>
        <v>4</v>
      </c>
      <c r="T5083" s="2" t="str">
        <f>IF(WEEKDAY('Transaction Data'!$A5083,2)&lt;6,"Weekday","Weekend")</f>
        <v>Weekday</v>
      </c>
    </row>
    <row r="5084" ht="15.75" customHeight="1">
      <c r="A5084" s="1">
        <v>45454.0</v>
      </c>
      <c r="B5084" s="2" t="s">
        <v>4773</v>
      </c>
      <c r="C5084" s="2" t="s">
        <v>41</v>
      </c>
      <c r="D5084" s="1">
        <v>38401.0</v>
      </c>
      <c r="E5084" s="2" t="s">
        <v>37</v>
      </c>
      <c r="F5084" s="2">
        <v>273.0</v>
      </c>
      <c r="G5084" s="2" t="s">
        <v>55</v>
      </c>
      <c r="H5084" s="2" t="s">
        <v>34</v>
      </c>
      <c r="I5084" s="2" t="s">
        <v>25</v>
      </c>
      <c r="J5084" s="2" t="str">
        <f t="array" ref="J5084">XLOOKUP('Transaction Data'!$G5084,Product_Code,Biscuit_Brand)</f>
        <v>Vanilla Wafers</v>
      </c>
      <c r="K5084" s="2">
        <f t="array" ref="K5084">XLOOKUP('Transaction Data'!$G5084,Product_Code,Cost)</f>
        <v>18</v>
      </c>
      <c r="L5084" s="2">
        <f t="array" ref="L5084">XLOOKUP('Transaction Data'!$G5084,Product_Code,Unit_Price)</f>
        <v>36</v>
      </c>
      <c r="M5084" s="3">
        <f>'Transaction Data'!$F5084*'Transaction Data'!$K5084</f>
        <v>4914</v>
      </c>
      <c r="N5084" s="3">
        <f>'Transaction Data'!$F5084*'Transaction Data'!$L5084</f>
        <v>9828</v>
      </c>
      <c r="O5084" s="3">
        <f>'Transaction Data'!$N5084-'Transaction Data'!$M5084</f>
        <v>4914</v>
      </c>
      <c r="P5084" s="2">
        <f>DATEDIF('Transaction Data'!$D5084,'Transaction Data'!$A5084,"y")</f>
        <v>19</v>
      </c>
      <c r="Q5084" s="2" t="str">
        <f>FLOOR('Transaction Data'!$P5084,15)&amp;"-"&amp;FLOOR('Transaction Data'!$P5084,15)+14</f>
        <v>15-29</v>
      </c>
      <c r="R5084" s="2" t="str">
        <f>IF('Transaction Data'!$L5084&lt;=10,"Less Expensive","Expensive")</f>
        <v>Expensive</v>
      </c>
      <c r="S5084" s="4">
        <f>WEEKDAY('Transaction Data'!$A5084)</f>
        <v>3</v>
      </c>
      <c r="T5084" s="2" t="str">
        <f>IF(WEEKDAY('Transaction Data'!$A5084,2)&lt;6,"Weekday","Weekend")</f>
        <v>Weekday</v>
      </c>
    </row>
    <row r="5085" ht="15.75" customHeight="1">
      <c r="A5085" s="1">
        <v>45447.0</v>
      </c>
      <c r="B5085" s="2" t="s">
        <v>4774</v>
      </c>
      <c r="C5085" s="2" t="s">
        <v>32</v>
      </c>
      <c r="D5085" s="1">
        <v>30384.0</v>
      </c>
      <c r="E5085" s="2" t="s">
        <v>22</v>
      </c>
      <c r="F5085" s="2">
        <v>132.0</v>
      </c>
      <c r="G5085" s="2" t="s">
        <v>48</v>
      </c>
      <c r="H5085" s="2" t="s">
        <v>24</v>
      </c>
      <c r="I5085" s="2" t="s">
        <v>25</v>
      </c>
      <c r="J5085" s="2" t="str">
        <f t="array" ref="J5085">XLOOKUP('Transaction Data'!$G5085,Product_Code,Biscuit_Brand)</f>
        <v>Lemon Crisps</v>
      </c>
      <c r="K5085" s="2">
        <f t="array" ref="K5085">XLOOKUP('Transaction Data'!$G5085,Product_Code,Cost)</f>
        <v>7</v>
      </c>
      <c r="L5085" s="2">
        <f t="array" ref="L5085">XLOOKUP('Transaction Data'!$G5085,Product_Code,Unit_Price)</f>
        <v>9</v>
      </c>
      <c r="M5085" s="3">
        <f>'Transaction Data'!$F5085*'Transaction Data'!$K5085</f>
        <v>924</v>
      </c>
      <c r="N5085" s="3">
        <f>'Transaction Data'!$F5085*'Transaction Data'!$L5085</f>
        <v>1188</v>
      </c>
      <c r="O5085" s="3">
        <f>'Transaction Data'!$N5085-'Transaction Data'!$M5085</f>
        <v>264</v>
      </c>
      <c r="P5085" s="2">
        <f>DATEDIF('Transaction Data'!$D5085,'Transaction Data'!$A5085,"y")</f>
        <v>41</v>
      </c>
      <c r="Q5085" s="2" t="str">
        <f>FLOOR('Transaction Data'!$P5085,15)&amp;"-"&amp;FLOOR('Transaction Data'!$P5085,15)+14</f>
        <v>30-44</v>
      </c>
      <c r="R5085" s="2" t="str">
        <f>IF('Transaction Data'!$L5085&lt;=10,"Less Expensive","Expensive")</f>
        <v>Less Expensive</v>
      </c>
      <c r="S5085" s="4">
        <f>WEEKDAY('Transaction Data'!$A5085)</f>
        <v>3</v>
      </c>
      <c r="T5085" s="2" t="str">
        <f>IF(WEEKDAY('Transaction Data'!$A5085,2)&lt;6,"Weekday","Weekend")</f>
        <v>Weekday</v>
      </c>
    </row>
    <row r="5086" ht="15.75" customHeight="1">
      <c r="A5086" s="1">
        <v>45486.0</v>
      </c>
      <c r="B5086" s="2" t="s">
        <v>4775</v>
      </c>
      <c r="C5086" s="2" t="s">
        <v>51</v>
      </c>
      <c r="D5086" s="1">
        <v>24879.0</v>
      </c>
      <c r="E5086" s="2" t="s">
        <v>63</v>
      </c>
      <c r="F5086" s="2">
        <v>181.0</v>
      </c>
      <c r="G5086" s="2" t="s">
        <v>23</v>
      </c>
      <c r="H5086" s="2" t="s">
        <v>29</v>
      </c>
      <c r="I5086" s="2" t="s">
        <v>25</v>
      </c>
      <c r="J5086" s="2" t="str">
        <f t="array" ref="J5086">XLOOKUP('Transaction Data'!$G5086,Product_Code,Biscuit_Brand)</f>
        <v>Cinnamon Swirls</v>
      </c>
      <c r="K5086" s="2">
        <f t="array" ref="K5086">XLOOKUP('Transaction Data'!$G5086,Product_Code,Cost)</f>
        <v>10</v>
      </c>
      <c r="L5086" s="2">
        <f t="array" ref="L5086">XLOOKUP('Transaction Data'!$G5086,Product_Code,Unit_Price)</f>
        <v>14</v>
      </c>
      <c r="M5086" s="3">
        <f>'Transaction Data'!$F5086*'Transaction Data'!$K5086</f>
        <v>1810</v>
      </c>
      <c r="N5086" s="3">
        <f>'Transaction Data'!$F5086*'Transaction Data'!$L5086</f>
        <v>2534</v>
      </c>
      <c r="O5086" s="3">
        <f>'Transaction Data'!$N5086-'Transaction Data'!$M5086</f>
        <v>724</v>
      </c>
      <c r="P5086" s="2">
        <f>DATEDIF('Transaction Data'!$D5086,'Transaction Data'!$A5086,"y")</f>
        <v>56</v>
      </c>
      <c r="Q5086" s="2" t="str">
        <f>FLOOR('Transaction Data'!$P5086,15)&amp;"-"&amp;FLOOR('Transaction Data'!$P5086,15)+14</f>
        <v>45-59</v>
      </c>
      <c r="R5086" s="2" t="str">
        <f>IF('Transaction Data'!$L5086&lt;=10,"Less Expensive","Expensive")</f>
        <v>Expensive</v>
      </c>
      <c r="S5086" s="4">
        <f>WEEKDAY('Transaction Data'!$A5086)</f>
        <v>7</v>
      </c>
      <c r="T5086" s="2" t="str">
        <f>IF(WEEKDAY('Transaction Data'!$A5086,2)&lt;6,"Weekday","Weekend")</f>
        <v>Weekend</v>
      </c>
    </row>
    <row r="5087" ht="15.75" customHeight="1">
      <c r="A5087" s="1">
        <v>45490.0</v>
      </c>
      <c r="B5087" s="2" t="s">
        <v>4776</v>
      </c>
      <c r="C5087" s="2" t="s">
        <v>32</v>
      </c>
      <c r="D5087" s="1">
        <v>30305.0</v>
      </c>
      <c r="E5087" s="2" t="s">
        <v>22</v>
      </c>
      <c r="F5087" s="2">
        <v>466.0</v>
      </c>
      <c r="G5087" s="2" t="s">
        <v>38</v>
      </c>
      <c r="H5087" s="2" t="s">
        <v>34</v>
      </c>
      <c r="I5087" s="2" t="s">
        <v>25</v>
      </c>
      <c r="J5087" s="2" t="str">
        <f t="array" ref="J5087">XLOOKUP('Transaction Data'!$G5087,Product_Code,Biscuit_Brand)</f>
        <v>Ginger Snaps</v>
      </c>
      <c r="K5087" s="2">
        <f t="array" ref="K5087">XLOOKUP('Transaction Data'!$G5087,Product_Code,Cost)</f>
        <v>14</v>
      </c>
      <c r="L5087" s="2">
        <f t="array" ref="L5087">XLOOKUP('Transaction Data'!$G5087,Product_Code,Unit_Price)</f>
        <v>28</v>
      </c>
      <c r="M5087" s="3">
        <f>'Transaction Data'!$F5087*'Transaction Data'!$K5087</f>
        <v>6524</v>
      </c>
      <c r="N5087" s="3">
        <f>'Transaction Data'!$F5087*'Transaction Data'!$L5087</f>
        <v>13048</v>
      </c>
      <c r="O5087" s="3">
        <f>'Transaction Data'!$N5087-'Transaction Data'!$M5087</f>
        <v>6524</v>
      </c>
      <c r="P5087" s="2">
        <f>DATEDIF('Transaction Data'!$D5087,'Transaction Data'!$A5087,"y")</f>
        <v>41</v>
      </c>
      <c r="Q5087" s="2" t="str">
        <f>FLOOR('Transaction Data'!$P5087,15)&amp;"-"&amp;FLOOR('Transaction Data'!$P5087,15)+14</f>
        <v>30-44</v>
      </c>
      <c r="R5087" s="2" t="str">
        <f>IF('Transaction Data'!$L5087&lt;=10,"Less Expensive","Expensive")</f>
        <v>Expensive</v>
      </c>
      <c r="S5087" s="4">
        <f>WEEKDAY('Transaction Data'!$A5087)</f>
        <v>4</v>
      </c>
      <c r="T5087" s="2" t="str">
        <f>IF(WEEKDAY('Transaction Data'!$A5087,2)&lt;6,"Weekday","Weekend")</f>
        <v>Weekday</v>
      </c>
    </row>
    <row r="5088" ht="15.75" customHeight="1">
      <c r="A5088" s="1">
        <v>45383.0</v>
      </c>
      <c r="B5088" s="2" t="s">
        <v>4777</v>
      </c>
      <c r="C5088" s="2" t="s">
        <v>32</v>
      </c>
      <c r="D5088" s="1">
        <v>16362.0</v>
      </c>
      <c r="E5088" s="2" t="s">
        <v>27</v>
      </c>
      <c r="F5088" s="2">
        <v>235.0</v>
      </c>
      <c r="G5088" s="2" t="s">
        <v>44</v>
      </c>
      <c r="H5088" s="2" t="s">
        <v>24</v>
      </c>
      <c r="I5088" s="2" t="s">
        <v>25</v>
      </c>
      <c r="J5088" s="2" t="str">
        <f t="array" ref="J5088">XLOOKUP('Transaction Data'!$G5088,Product_Code,Biscuit_Brand)</f>
        <v>Butter Crunch</v>
      </c>
      <c r="K5088" s="2">
        <f t="array" ref="K5088">XLOOKUP('Transaction Data'!$G5088,Product_Code,Cost)</f>
        <v>10</v>
      </c>
      <c r="L5088" s="2">
        <f t="array" ref="L5088">XLOOKUP('Transaction Data'!$G5088,Product_Code,Unit_Price)</f>
        <v>11</v>
      </c>
      <c r="M5088" s="3">
        <f>'Transaction Data'!$F5088*'Transaction Data'!$K5088</f>
        <v>2350</v>
      </c>
      <c r="N5088" s="3">
        <f>'Transaction Data'!$F5088*'Transaction Data'!$L5088</f>
        <v>2585</v>
      </c>
      <c r="O5088" s="3">
        <f>'Transaction Data'!$N5088-'Transaction Data'!$M5088</f>
        <v>235</v>
      </c>
      <c r="P5088" s="2">
        <f>DATEDIF('Transaction Data'!$D5088,'Transaction Data'!$A5088,"y")</f>
        <v>79</v>
      </c>
      <c r="Q5088" s="2" t="str">
        <f>FLOOR('Transaction Data'!$P5088,15)&amp;"-"&amp;FLOOR('Transaction Data'!$P5088,15)+14</f>
        <v>75-89</v>
      </c>
      <c r="R5088" s="2" t="str">
        <f>IF('Transaction Data'!$L5088&lt;=10,"Less Expensive","Expensive")</f>
        <v>Expensive</v>
      </c>
      <c r="S5088" s="4">
        <f>WEEKDAY('Transaction Data'!$A5088)</f>
        <v>2</v>
      </c>
      <c r="T5088" s="2" t="str">
        <f>IF(WEEKDAY('Transaction Data'!$A5088,2)&lt;6,"Weekday","Weekend")</f>
        <v>Weekday</v>
      </c>
    </row>
    <row r="5089" ht="15.75" customHeight="1">
      <c r="A5089" s="1">
        <v>45475.0</v>
      </c>
      <c r="B5089" s="2" t="s">
        <v>4778</v>
      </c>
      <c r="C5089" s="2" t="s">
        <v>32</v>
      </c>
      <c r="D5089" s="1">
        <v>26620.0</v>
      </c>
      <c r="E5089" s="2" t="s">
        <v>22</v>
      </c>
      <c r="F5089" s="2">
        <v>224.0</v>
      </c>
      <c r="G5089" s="2" t="s">
        <v>55</v>
      </c>
      <c r="H5089" s="2" t="s">
        <v>29</v>
      </c>
      <c r="I5089" s="2" t="s">
        <v>25</v>
      </c>
      <c r="J5089" s="2" t="str">
        <f t="array" ref="J5089">XLOOKUP('Transaction Data'!$G5089,Product_Code,Biscuit_Brand)</f>
        <v>Vanilla Wafers</v>
      </c>
      <c r="K5089" s="2">
        <f t="array" ref="K5089">XLOOKUP('Transaction Data'!$G5089,Product_Code,Cost)</f>
        <v>18</v>
      </c>
      <c r="L5089" s="2">
        <f t="array" ref="L5089">XLOOKUP('Transaction Data'!$G5089,Product_Code,Unit_Price)</f>
        <v>36</v>
      </c>
      <c r="M5089" s="3">
        <f>'Transaction Data'!$F5089*'Transaction Data'!$K5089</f>
        <v>4032</v>
      </c>
      <c r="N5089" s="3">
        <f>'Transaction Data'!$F5089*'Transaction Data'!$L5089</f>
        <v>8064</v>
      </c>
      <c r="O5089" s="3">
        <f>'Transaction Data'!$N5089-'Transaction Data'!$M5089</f>
        <v>4032</v>
      </c>
      <c r="P5089" s="2">
        <f>DATEDIF('Transaction Data'!$D5089,'Transaction Data'!$A5089,"y")</f>
        <v>51</v>
      </c>
      <c r="Q5089" s="2" t="str">
        <f>FLOOR('Transaction Data'!$P5089,15)&amp;"-"&amp;FLOOR('Transaction Data'!$P5089,15)+14</f>
        <v>45-59</v>
      </c>
      <c r="R5089" s="2" t="str">
        <f>IF('Transaction Data'!$L5089&lt;=10,"Less Expensive","Expensive")</f>
        <v>Expensive</v>
      </c>
      <c r="S5089" s="4">
        <f>WEEKDAY('Transaction Data'!$A5089)</f>
        <v>3</v>
      </c>
      <c r="T5089" s="2" t="str">
        <f>IF(WEEKDAY('Transaction Data'!$A5089,2)&lt;6,"Weekday","Weekend")</f>
        <v>Weekday</v>
      </c>
    </row>
    <row r="5090" ht="15.75" customHeight="1">
      <c r="A5090" s="1">
        <v>45436.0</v>
      </c>
      <c r="B5090" s="2" t="s">
        <v>4779</v>
      </c>
      <c r="C5090" s="2" t="s">
        <v>41</v>
      </c>
      <c r="D5090" s="1">
        <v>22164.0</v>
      </c>
      <c r="E5090" s="2" t="s">
        <v>63</v>
      </c>
      <c r="F5090" s="2">
        <v>368.0</v>
      </c>
      <c r="G5090" s="2" t="s">
        <v>38</v>
      </c>
      <c r="H5090" s="2" t="s">
        <v>34</v>
      </c>
      <c r="I5090" s="2" t="s">
        <v>25</v>
      </c>
      <c r="J5090" s="2" t="str">
        <f t="array" ref="J5090">XLOOKUP('Transaction Data'!$G5090,Product_Code,Biscuit_Brand)</f>
        <v>Ginger Snaps</v>
      </c>
      <c r="K5090" s="2">
        <f t="array" ref="K5090">XLOOKUP('Transaction Data'!$G5090,Product_Code,Cost)</f>
        <v>14</v>
      </c>
      <c r="L5090" s="2">
        <f t="array" ref="L5090">XLOOKUP('Transaction Data'!$G5090,Product_Code,Unit_Price)</f>
        <v>28</v>
      </c>
      <c r="M5090" s="3">
        <f>'Transaction Data'!$F5090*'Transaction Data'!$K5090</f>
        <v>5152</v>
      </c>
      <c r="N5090" s="3">
        <f>'Transaction Data'!$F5090*'Transaction Data'!$L5090</f>
        <v>10304</v>
      </c>
      <c r="O5090" s="3">
        <f>'Transaction Data'!$N5090-'Transaction Data'!$M5090</f>
        <v>5152</v>
      </c>
      <c r="P5090" s="2">
        <f>DATEDIF('Transaction Data'!$D5090,'Transaction Data'!$A5090,"y")</f>
        <v>63</v>
      </c>
      <c r="Q5090" s="2" t="str">
        <f>FLOOR('Transaction Data'!$P5090,15)&amp;"-"&amp;FLOOR('Transaction Data'!$P5090,15)+14</f>
        <v>60-74</v>
      </c>
      <c r="R5090" s="2" t="str">
        <f>IF('Transaction Data'!$L5090&lt;=10,"Less Expensive","Expensive")</f>
        <v>Expensive</v>
      </c>
      <c r="S5090" s="4">
        <f>WEEKDAY('Transaction Data'!$A5090)</f>
        <v>6</v>
      </c>
      <c r="T5090" s="2" t="str">
        <f>IF(WEEKDAY('Transaction Data'!$A5090,2)&lt;6,"Weekday","Weekend")</f>
        <v>Weekday</v>
      </c>
    </row>
    <row r="5091" ht="15.75" customHeight="1">
      <c r="A5091" s="1">
        <v>45363.0</v>
      </c>
      <c r="B5091" s="2" t="s">
        <v>4780</v>
      </c>
      <c r="C5091" s="2" t="s">
        <v>41</v>
      </c>
      <c r="D5091" s="1">
        <v>22598.0</v>
      </c>
      <c r="E5091" s="2" t="s">
        <v>63</v>
      </c>
      <c r="F5091" s="2">
        <v>449.0</v>
      </c>
      <c r="G5091" s="2" t="s">
        <v>33</v>
      </c>
      <c r="H5091" s="2" t="s">
        <v>24</v>
      </c>
      <c r="I5091" s="2" t="s">
        <v>25</v>
      </c>
      <c r="J5091" s="2" t="str">
        <f t="array" ref="J5091">XLOOKUP('Transaction Data'!$G5091,Product_Code,Biscuit_Brand)</f>
        <v>Caramel Biscuits</v>
      </c>
      <c r="K5091" s="2">
        <f t="array" ref="K5091">XLOOKUP('Transaction Data'!$G5091,Product_Code,Cost)</f>
        <v>18</v>
      </c>
      <c r="L5091" s="2">
        <f t="array" ref="L5091">XLOOKUP('Transaction Data'!$G5091,Product_Code,Unit_Price)</f>
        <v>22</v>
      </c>
      <c r="M5091" s="3">
        <f>'Transaction Data'!$F5091*'Transaction Data'!$K5091</f>
        <v>8082</v>
      </c>
      <c r="N5091" s="3">
        <f>'Transaction Data'!$F5091*'Transaction Data'!$L5091</f>
        <v>9878</v>
      </c>
      <c r="O5091" s="3">
        <f>'Transaction Data'!$N5091-'Transaction Data'!$M5091</f>
        <v>1796</v>
      </c>
      <c r="P5091" s="2">
        <f>DATEDIF('Transaction Data'!$D5091,'Transaction Data'!$A5091,"y")</f>
        <v>62</v>
      </c>
      <c r="Q5091" s="2" t="str">
        <f>FLOOR('Transaction Data'!$P5091,15)&amp;"-"&amp;FLOOR('Transaction Data'!$P5091,15)+14</f>
        <v>60-74</v>
      </c>
      <c r="R5091" s="2" t="str">
        <f>IF('Transaction Data'!$L5091&lt;=10,"Less Expensive","Expensive")</f>
        <v>Expensive</v>
      </c>
      <c r="S5091" s="4">
        <f>WEEKDAY('Transaction Data'!$A5091)</f>
        <v>3</v>
      </c>
      <c r="T5091" s="2" t="str">
        <f>IF(WEEKDAY('Transaction Data'!$A5091,2)&lt;6,"Weekday","Weekend")</f>
        <v>Weekday</v>
      </c>
    </row>
    <row r="5092" ht="15.75" customHeight="1">
      <c r="A5092" s="1">
        <v>45293.0</v>
      </c>
      <c r="B5092" s="2" t="s">
        <v>4781</v>
      </c>
      <c r="C5092" s="2" t="s">
        <v>69</v>
      </c>
      <c r="D5092" s="1">
        <v>16576.0</v>
      </c>
      <c r="E5092" s="2" t="s">
        <v>27</v>
      </c>
      <c r="F5092" s="2">
        <v>456.0</v>
      </c>
      <c r="G5092" s="2" t="s">
        <v>28</v>
      </c>
      <c r="H5092" s="2" t="s">
        <v>29</v>
      </c>
      <c r="I5092" s="2" t="s">
        <v>25</v>
      </c>
      <c r="J5092" s="2" t="str">
        <f t="array" ref="J5092">XLOOKUP('Transaction Data'!$G5092,Product_Code,Biscuit_Brand)</f>
        <v>Shortbread</v>
      </c>
      <c r="K5092" s="2">
        <f t="array" ref="K5092">XLOOKUP('Transaction Data'!$G5092,Product_Code,Cost)</f>
        <v>10</v>
      </c>
      <c r="L5092" s="2">
        <f t="array" ref="L5092">XLOOKUP('Transaction Data'!$G5092,Product_Code,Unit_Price)</f>
        <v>45</v>
      </c>
      <c r="M5092" s="3">
        <f>'Transaction Data'!$F5092*'Transaction Data'!$K5092</f>
        <v>4560</v>
      </c>
      <c r="N5092" s="3">
        <f>'Transaction Data'!$F5092*'Transaction Data'!$L5092</f>
        <v>20520</v>
      </c>
      <c r="O5092" s="3">
        <f>'Transaction Data'!$N5092-'Transaction Data'!$M5092</f>
        <v>15960</v>
      </c>
      <c r="P5092" s="2">
        <f>DATEDIF('Transaction Data'!$D5092,'Transaction Data'!$A5092,"y")</f>
        <v>78</v>
      </c>
      <c r="Q5092" s="2" t="str">
        <f>FLOOR('Transaction Data'!$P5092,15)&amp;"-"&amp;FLOOR('Transaction Data'!$P5092,15)+14</f>
        <v>75-89</v>
      </c>
      <c r="R5092" s="2" t="str">
        <f>IF('Transaction Data'!$L5092&lt;=10,"Less Expensive","Expensive")</f>
        <v>Expensive</v>
      </c>
      <c r="S5092" s="4">
        <f>WEEKDAY('Transaction Data'!$A5092)</f>
        <v>3</v>
      </c>
      <c r="T5092" s="2" t="str">
        <f>IF(WEEKDAY('Transaction Data'!$A5092,2)&lt;6,"Weekday","Weekend")</f>
        <v>Weekday</v>
      </c>
    </row>
    <row r="5093" ht="15.75" customHeight="1">
      <c r="A5093" s="1">
        <v>45408.0</v>
      </c>
      <c r="B5093" s="2" t="s">
        <v>4782</v>
      </c>
      <c r="C5093" s="2" t="s">
        <v>78</v>
      </c>
      <c r="D5093" s="1">
        <v>18559.0</v>
      </c>
      <c r="E5093" s="2" t="s">
        <v>37</v>
      </c>
      <c r="F5093" s="2">
        <v>219.0</v>
      </c>
      <c r="G5093" s="2" t="s">
        <v>55</v>
      </c>
      <c r="H5093" s="2" t="s">
        <v>34</v>
      </c>
      <c r="I5093" s="2" t="s">
        <v>25</v>
      </c>
      <c r="J5093" s="2" t="str">
        <f t="array" ref="J5093">XLOOKUP('Transaction Data'!$G5093,Product_Code,Biscuit_Brand)</f>
        <v>Vanilla Wafers</v>
      </c>
      <c r="K5093" s="2">
        <f t="array" ref="K5093">XLOOKUP('Transaction Data'!$G5093,Product_Code,Cost)</f>
        <v>18</v>
      </c>
      <c r="L5093" s="2">
        <f t="array" ref="L5093">XLOOKUP('Transaction Data'!$G5093,Product_Code,Unit_Price)</f>
        <v>36</v>
      </c>
      <c r="M5093" s="3">
        <f>'Transaction Data'!$F5093*'Transaction Data'!$K5093</f>
        <v>3942</v>
      </c>
      <c r="N5093" s="3">
        <f>'Transaction Data'!$F5093*'Transaction Data'!$L5093</f>
        <v>7884</v>
      </c>
      <c r="O5093" s="3">
        <f>'Transaction Data'!$N5093-'Transaction Data'!$M5093</f>
        <v>3942</v>
      </c>
      <c r="P5093" s="2">
        <f>DATEDIF('Transaction Data'!$D5093,'Transaction Data'!$A5093,"y")</f>
        <v>73</v>
      </c>
      <c r="Q5093" s="2" t="str">
        <f>FLOOR('Transaction Data'!$P5093,15)&amp;"-"&amp;FLOOR('Transaction Data'!$P5093,15)+14</f>
        <v>60-74</v>
      </c>
      <c r="R5093" s="2" t="str">
        <f>IF('Transaction Data'!$L5093&lt;=10,"Less Expensive","Expensive")</f>
        <v>Expensive</v>
      </c>
      <c r="S5093" s="4">
        <f>WEEKDAY('Transaction Data'!$A5093)</f>
        <v>6</v>
      </c>
      <c r="T5093" s="2" t="str">
        <f>IF(WEEKDAY('Transaction Data'!$A5093,2)&lt;6,"Weekday","Weekend")</f>
        <v>Weekday</v>
      </c>
    </row>
    <row r="5094" ht="15.75" customHeight="1">
      <c r="A5094" s="1">
        <v>45457.0</v>
      </c>
      <c r="B5094" s="2" t="s">
        <v>4783</v>
      </c>
      <c r="C5094" s="2" t="s">
        <v>41</v>
      </c>
      <c r="D5094" s="1">
        <v>29866.0</v>
      </c>
      <c r="E5094" s="2" t="s">
        <v>37</v>
      </c>
      <c r="F5094" s="2">
        <v>212.0</v>
      </c>
      <c r="G5094" s="2" t="s">
        <v>44</v>
      </c>
      <c r="H5094" s="2" t="s">
        <v>24</v>
      </c>
      <c r="I5094" s="2" t="s">
        <v>25</v>
      </c>
      <c r="J5094" s="2" t="str">
        <f t="array" ref="J5094">XLOOKUP('Transaction Data'!$G5094,Product_Code,Biscuit_Brand)</f>
        <v>Butter Crunch</v>
      </c>
      <c r="K5094" s="2">
        <f t="array" ref="K5094">XLOOKUP('Transaction Data'!$G5094,Product_Code,Cost)</f>
        <v>10</v>
      </c>
      <c r="L5094" s="2">
        <f t="array" ref="L5094">XLOOKUP('Transaction Data'!$G5094,Product_Code,Unit_Price)</f>
        <v>11</v>
      </c>
      <c r="M5094" s="3">
        <f>'Transaction Data'!$F5094*'Transaction Data'!$K5094</f>
        <v>2120</v>
      </c>
      <c r="N5094" s="3">
        <f>'Transaction Data'!$F5094*'Transaction Data'!$L5094</f>
        <v>2332</v>
      </c>
      <c r="O5094" s="3">
        <f>'Transaction Data'!$N5094-'Transaction Data'!$M5094</f>
        <v>212</v>
      </c>
      <c r="P5094" s="2">
        <f>DATEDIF('Transaction Data'!$D5094,'Transaction Data'!$A5094,"y")</f>
        <v>42</v>
      </c>
      <c r="Q5094" s="2" t="str">
        <f>FLOOR('Transaction Data'!$P5094,15)&amp;"-"&amp;FLOOR('Transaction Data'!$P5094,15)+14</f>
        <v>30-44</v>
      </c>
      <c r="R5094" s="2" t="str">
        <f>IF('Transaction Data'!$L5094&lt;=10,"Less Expensive","Expensive")</f>
        <v>Expensive</v>
      </c>
      <c r="S5094" s="4">
        <f>WEEKDAY('Transaction Data'!$A5094)</f>
        <v>6</v>
      </c>
      <c r="T5094" s="2" t="str">
        <f>IF(WEEKDAY('Transaction Data'!$A5094,2)&lt;6,"Weekday","Weekend")</f>
        <v>Weekday</v>
      </c>
    </row>
    <row r="5095" ht="15.75" customHeight="1">
      <c r="A5095" s="1">
        <v>45338.0</v>
      </c>
      <c r="B5095" s="2" t="s">
        <v>4784</v>
      </c>
      <c r="C5095" s="2" t="s">
        <v>47</v>
      </c>
      <c r="D5095" s="1">
        <v>35658.0</v>
      </c>
      <c r="E5095" s="2" t="s">
        <v>37</v>
      </c>
      <c r="F5095" s="2">
        <v>179.0</v>
      </c>
      <c r="G5095" s="2" t="s">
        <v>38</v>
      </c>
      <c r="H5095" s="2" t="s">
        <v>29</v>
      </c>
      <c r="I5095" s="2" t="s">
        <v>25</v>
      </c>
      <c r="J5095" s="2" t="str">
        <f t="array" ref="J5095">XLOOKUP('Transaction Data'!$G5095,Product_Code,Biscuit_Brand)</f>
        <v>Ginger Snaps</v>
      </c>
      <c r="K5095" s="2">
        <f t="array" ref="K5095">XLOOKUP('Transaction Data'!$G5095,Product_Code,Cost)</f>
        <v>14</v>
      </c>
      <c r="L5095" s="2">
        <f t="array" ref="L5095">XLOOKUP('Transaction Data'!$G5095,Product_Code,Unit_Price)</f>
        <v>28</v>
      </c>
      <c r="M5095" s="3">
        <f>'Transaction Data'!$F5095*'Transaction Data'!$K5095</f>
        <v>2506</v>
      </c>
      <c r="N5095" s="3">
        <f>'Transaction Data'!$F5095*'Transaction Data'!$L5095</f>
        <v>5012</v>
      </c>
      <c r="O5095" s="3">
        <f>'Transaction Data'!$N5095-'Transaction Data'!$M5095</f>
        <v>2506</v>
      </c>
      <c r="P5095" s="2">
        <f>DATEDIF('Transaction Data'!$D5095,'Transaction Data'!$A5095,"y")</f>
        <v>26</v>
      </c>
      <c r="Q5095" s="2" t="str">
        <f>FLOOR('Transaction Data'!$P5095,15)&amp;"-"&amp;FLOOR('Transaction Data'!$P5095,15)+14</f>
        <v>15-29</v>
      </c>
      <c r="R5095" s="2" t="str">
        <f>IF('Transaction Data'!$L5095&lt;=10,"Less Expensive","Expensive")</f>
        <v>Expensive</v>
      </c>
      <c r="S5095" s="4">
        <f>WEEKDAY('Transaction Data'!$A5095)</f>
        <v>6</v>
      </c>
      <c r="T5095" s="2" t="str">
        <f>IF(WEEKDAY('Transaction Data'!$A5095,2)&lt;6,"Weekday","Weekend")</f>
        <v>Weekday</v>
      </c>
    </row>
    <row r="5096" ht="15.75" customHeight="1">
      <c r="A5096" s="1">
        <v>45439.0</v>
      </c>
      <c r="B5096" s="2" t="s">
        <v>4785</v>
      </c>
      <c r="C5096" s="2" t="s">
        <v>32</v>
      </c>
      <c r="D5096" s="1">
        <v>35160.0</v>
      </c>
      <c r="E5096" s="2" t="s">
        <v>22</v>
      </c>
      <c r="F5096" s="2">
        <v>80.0</v>
      </c>
      <c r="G5096" s="2" t="s">
        <v>57</v>
      </c>
      <c r="H5096" s="2" t="s">
        <v>34</v>
      </c>
      <c r="I5096" s="2" t="s">
        <v>30</v>
      </c>
      <c r="J5096" s="2" t="str">
        <f t="array" ref="J5096">XLOOKUP('Transaction Data'!$G5096,Product_Code,Biscuit_Brand)</f>
        <v>Oatmeal Cookies</v>
      </c>
      <c r="K5096" s="2">
        <f t="array" ref="K5096">XLOOKUP('Transaction Data'!$G5096,Product_Code,Cost)</f>
        <v>19</v>
      </c>
      <c r="L5096" s="2">
        <f t="array" ref="L5096">XLOOKUP('Transaction Data'!$G5096,Product_Code,Unit_Price)</f>
        <v>23</v>
      </c>
      <c r="M5096" s="3">
        <f>'Transaction Data'!$F5096*'Transaction Data'!$K5096</f>
        <v>1520</v>
      </c>
      <c r="N5096" s="3">
        <f>'Transaction Data'!$F5096*'Transaction Data'!$L5096</f>
        <v>1840</v>
      </c>
      <c r="O5096" s="3">
        <f>'Transaction Data'!$N5096-'Transaction Data'!$M5096</f>
        <v>320</v>
      </c>
      <c r="P5096" s="2">
        <f>DATEDIF('Transaction Data'!$D5096,'Transaction Data'!$A5096,"y")</f>
        <v>28</v>
      </c>
      <c r="Q5096" s="2" t="str">
        <f>FLOOR('Transaction Data'!$P5096,15)&amp;"-"&amp;FLOOR('Transaction Data'!$P5096,15)+14</f>
        <v>15-29</v>
      </c>
      <c r="R5096" s="2" t="str">
        <f>IF('Transaction Data'!$L5096&lt;=10,"Less Expensive","Expensive")</f>
        <v>Expensive</v>
      </c>
      <c r="S5096" s="4">
        <f>WEEKDAY('Transaction Data'!$A5096)</f>
        <v>2</v>
      </c>
      <c r="T5096" s="2" t="str">
        <f>IF(WEEKDAY('Transaction Data'!$A5096,2)&lt;6,"Weekday","Weekend")</f>
        <v>Weekday</v>
      </c>
    </row>
    <row r="5097" ht="15.75" customHeight="1">
      <c r="A5097" s="1">
        <v>45432.0</v>
      </c>
      <c r="B5097" s="2" t="s">
        <v>4786</v>
      </c>
      <c r="C5097" s="2" t="s">
        <v>69</v>
      </c>
      <c r="D5097" s="1">
        <v>19158.0</v>
      </c>
      <c r="E5097" s="2" t="s">
        <v>37</v>
      </c>
      <c r="F5097" s="2">
        <v>427.0</v>
      </c>
      <c r="G5097" s="2" t="s">
        <v>48</v>
      </c>
      <c r="H5097" s="2" t="s">
        <v>24</v>
      </c>
      <c r="I5097" s="2" t="s">
        <v>25</v>
      </c>
      <c r="J5097" s="2" t="str">
        <f t="array" ref="J5097">XLOOKUP('Transaction Data'!$G5097,Product_Code,Biscuit_Brand)</f>
        <v>Lemon Crisps</v>
      </c>
      <c r="K5097" s="2">
        <f t="array" ref="K5097">XLOOKUP('Transaction Data'!$G5097,Product_Code,Cost)</f>
        <v>7</v>
      </c>
      <c r="L5097" s="2">
        <f t="array" ref="L5097">XLOOKUP('Transaction Data'!$G5097,Product_Code,Unit_Price)</f>
        <v>9</v>
      </c>
      <c r="M5097" s="3">
        <f>'Transaction Data'!$F5097*'Transaction Data'!$K5097</f>
        <v>2989</v>
      </c>
      <c r="N5097" s="3">
        <f>'Transaction Data'!$F5097*'Transaction Data'!$L5097</f>
        <v>3843</v>
      </c>
      <c r="O5097" s="3">
        <f>'Transaction Data'!$N5097-'Transaction Data'!$M5097</f>
        <v>854</v>
      </c>
      <c r="P5097" s="2">
        <f>DATEDIF('Transaction Data'!$D5097,'Transaction Data'!$A5097,"y")</f>
        <v>71</v>
      </c>
      <c r="Q5097" s="2" t="str">
        <f>FLOOR('Transaction Data'!$P5097,15)&amp;"-"&amp;FLOOR('Transaction Data'!$P5097,15)+14</f>
        <v>60-74</v>
      </c>
      <c r="R5097" s="2" t="str">
        <f>IF('Transaction Data'!$L5097&lt;=10,"Less Expensive","Expensive")</f>
        <v>Less Expensive</v>
      </c>
      <c r="S5097" s="4">
        <f>WEEKDAY('Transaction Data'!$A5097)</f>
        <v>2</v>
      </c>
      <c r="T5097" s="2" t="str">
        <f>IF(WEEKDAY('Transaction Data'!$A5097,2)&lt;6,"Weekday","Weekend")</f>
        <v>Weekday</v>
      </c>
    </row>
    <row r="5098" ht="15.75" customHeight="1">
      <c r="A5098" s="1">
        <v>45388.0</v>
      </c>
      <c r="B5098" s="2" t="s">
        <v>4787</v>
      </c>
      <c r="C5098" s="2" t="s">
        <v>47</v>
      </c>
      <c r="D5098" s="1">
        <v>35469.0</v>
      </c>
      <c r="E5098" s="2" t="s">
        <v>22</v>
      </c>
      <c r="F5098" s="2">
        <v>169.0</v>
      </c>
      <c r="G5098" s="2" t="s">
        <v>28</v>
      </c>
      <c r="H5098" s="2" t="s">
        <v>29</v>
      </c>
      <c r="I5098" s="2" t="s">
        <v>25</v>
      </c>
      <c r="J5098" s="2" t="str">
        <f t="array" ref="J5098">XLOOKUP('Transaction Data'!$G5098,Product_Code,Biscuit_Brand)</f>
        <v>Shortbread</v>
      </c>
      <c r="K5098" s="2">
        <f t="array" ref="K5098">XLOOKUP('Transaction Data'!$G5098,Product_Code,Cost)</f>
        <v>10</v>
      </c>
      <c r="L5098" s="2">
        <f t="array" ref="L5098">XLOOKUP('Transaction Data'!$G5098,Product_Code,Unit_Price)</f>
        <v>45</v>
      </c>
      <c r="M5098" s="3">
        <f>'Transaction Data'!$F5098*'Transaction Data'!$K5098</f>
        <v>1690</v>
      </c>
      <c r="N5098" s="3">
        <f>'Transaction Data'!$F5098*'Transaction Data'!$L5098</f>
        <v>7605</v>
      </c>
      <c r="O5098" s="3">
        <f>'Transaction Data'!$N5098-'Transaction Data'!$M5098</f>
        <v>5915</v>
      </c>
      <c r="P5098" s="2">
        <f>DATEDIF('Transaction Data'!$D5098,'Transaction Data'!$A5098,"y")</f>
        <v>27</v>
      </c>
      <c r="Q5098" s="2" t="str">
        <f>FLOOR('Transaction Data'!$P5098,15)&amp;"-"&amp;FLOOR('Transaction Data'!$P5098,15)+14</f>
        <v>15-29</v>
      </c>
      <c r="R5098" s="2" t="str">
        <f>IF('Transaction Data'!$L5098&lt;=10,"Less Expensive","Expensive")</f>
        <v>Expensive</v>
      </c>
      <c r="S5098" s="4">
        <f>WEEKDAY('Transaction Data'!$A5098)</f>
        <v>7</v>
      </c>
      <c r="T5098" s="2" t="str">
        <f>IF(WEEKDAY('Transaction Data'!$A5098,2)&lt;6,"Weekday","Weekend")</f>
        <v>Weekend</v>
      </c>
    </row>
    <row r="5099" ht="15.75" customHeight="1">
      <c r="A5099" s="1">
        <v>45396.0</v>
      </c>
      <c r="B5099" s="2" t="s">
        <v>4788</v>
      </c>
      <c r="C5099" s="2" t="s">
        <v>54</v>
      </c>
      <c r="D5099" s="1">
        <v>24389.0</v>
      </c>
      <c r="E5099" s="2" t="s">
        <v>22</v>
      </c>
      <c r="F5099" s="2">
        <v>271.0</v>
      </c>
      <c r="G5099" s="2" t="s">
        <v>28</v>
      </c>
      <c r="H5099" s="2" t="s">
        <v>34</v>
      </c>
      <c r="I5099" s="2" t="s">
        <v>25</v>
      </c>
      <c r="J5099" s="2" t="str">
        <f t="array" ref="J5099">XLOOKUP('Transaction Data'!$G5099,Product_Code,Biscuit_Brand)</f>
        <v>Shortbread</v>
      </c>
      <c r="K5099" s="2">
        <f t="array" ref="K5099">XLOOKUP('Transaction Data'!$G5099,Product_Code,Cost)</f>
        <v>10</v>
      </c>
      <c r="L5099" s="2">
        <f t="array" ref="L5099">XLOOKUP('Transaction Data'!$G5099,Product_Code,Unit_Price)</f>
        <v>45</v>
      </c>
      <c r="M5099" s="3">
        <f>'Transaction Data'!$F5099*'Transaction Data'!$K5099</f>
        <v>2710</v>
      </c>
      <c r="N5099" s="3">
        <f>'Transaction Data'!$F5099*'Transaction Data'!$L5099</f>
        <v>12195</v>
      </c>
      <c r="O5099" s="3">
        <f>'Transaction Data'!$N5099-'Transaction Data'!$M5099</f>
        <v>9485</v>
      </c>
      <c r="P5099" s="2">
        <f>DATEDIF('Transaction Data'!$D5099,'Transaction Data'!$A5099,"y")</f>
        <v>57</v>
      </c>
      <c r="Q5099" s="2" t="str">
        <f>FLOOR('Transaction Data'!$P5099,15)&amp;"-"&amp;FLOOR('Transaction Data'!$P5099,15)+14</f>
        <v>45-59</v>
      </c>
      <c r="R5099" s="2" t="str">
        <f>IF('Transaction Data'!$L5099&lt;=10,"Less Expensive","Expensive")</f>
        <v>Expensive</v>
      </c>
      <c r="S5099" s="4">
        <f>WEEKDAY('Transaction Data'!$A5099)</f>
        <v>1</v>
      </c>
      <c r="T5099" s="2" t="str">
        <f>IF(WEEKDAY('Transaction Data'!$A5099,2)&lt;6,"Weekday","Weekend")</f>
        <v>Weekend</v>
      </c>
    </row>
    <row r="5100" ht="15.75" customHeight="1">
      <c r="A5100" s="1">
        <v>45379.0</v>
      </c>
      <c r="B5100" s="2" t="s">
        <v>4789</v>
      </c>
      <c r="C5100" s="2" t="s">
        <v>41</v>
      </c>
      <c r="D5100" s="1">
        <v>19203.0</v>
      </c>
      <c r="E5100" s="2" t="s">
        <v>27</v>
      </c>
      <c r="F5100" s="2">
        <v>274.0</v>
      </c>
      <c r="G5100" s="2" t="s">
        <v>57</v>
      </c>
      <c r="H5100" s="2" t="s">
        <v>24</v>
      </c>
      <c r="I5100" s="2" t="s">
        <v>25</v>
      </c>
      <c r="J5100" s="2" t="str">
        <f t="array" ref="J5100">XLOOKUP('Transaction Data'!$G5100,Product_Code,Biscuit_Brand)</f>
        <v>Oatmeal Cookies</v>
      </c>
      <c r="K5100" s="2">
        <f t="array" ref="K5100">XLOOKUP('Transaction Data'!$G5100,Product_Code,Cost)</f>
        <v>19</v>
      </c>
      <c r="L5100" s="2">
        <f t="array" ref="L5100">XLOOKUP('Transaction Data'!$G5100,Product_Code,Unit_Price)</f>
        <v>23</v>
      </c>
      <c r="M5100" s="3">
        <f>'Transaction Data'!$F5100*'Transaction Data'!$K5100</f>
        <v>5206</v>
      </c>
      <c r="N5100" s="3">
        <f>'Transaction Data'!$F5100*'Transaction Data'!$L5100</f>
        <v>6302</v>
      </c>
      <c r="O5100" s="3">
        <f>'Transaction Data'!$N5100-'Transaction Data'!$M5100</f>
        <v>1096</v>
      </c>
      <c r="P5100" s="2">
        <f>DATEDIF('Transaction Data'!$D5100,'Transaction Data'!$A5100,"y")</f>
        <v>71</v>
      </c>
      <c r="Q5100" s="2" t="str">
        <f>FLOOR('Transaction Data'!$P5100,15)&amp;"-"&amp;FLOOR('Transaction Data'!$P5100,15)+14</f>
        <v>60-74</v>
      </c>
      <c r="R5100" s="2" t="str">
        <f>IF('Transaction Data'!$L5100&lt;=10,"Less Expensive","Expensive")</f>
        <v>Expensive</v>
      </c>
      <c r="S5100" s="4">
        <f>WEEKDAY('Transaction Data'!$A5100)</f>
        <v>5</v>
      </c>
      <c r="T5100" s="2" t="str">
        <f>IF(WEEKDAY('Transaction Data'!$A5100,2)&lt;6,"Weekday","Weekend")</f>
        <v>Weekday</v>
      </c>
    </row>
    <row r="5101" ht="15.75" customHeight="1">
      <c r="A5101" s="1">
        <v>45441.0</v>
      </c>
      <c r="B5101" s="2" t="s">
        <v>4790</v>
      </c>
      <c r="C5101" s="2" t="s">
        <v>41</v>
      </c>
      <c r="D5101" s="1">
        <v>27002.0</v>
      </c>
      <c r="E5101" s="2" t="s">
        <v>22</v>
      </c>
      <c r="F5101" s="2">
        <v>304.0</v>
      </c>
      <c r="G5101" s="2" t="s">
        <v>57</v>
      </c>
      <c r="H5101" s="2" t="s">
        <v>29</v>
      </c>
      <c r="I5101" s="2" t="s">
        <v>25</v>
      </c>
      <c r="J5101" s="2" t="str">
        <f t="array" ref="J5101">XLOOKUP('Transaction Data'!$G5101,Product_Code,Biscuit_Brand)</f>
        <v>Oatmeal Cookies</v>
      </c>
      <c r="K5101" s="2">
        <f t="array" ref="K5101">XLOOKUP('Transaction Data'!$G5101,Product_Code,Cost)</f>
        <v>19</v>
      </c>
      <c r="L5101" s="2">
        <f t="array" ref="L5101">XLOOKUP('Transaction Data'!$G5101,Product_Code,Unit_Price)</f>
        <v>23</v>
      </c>
      <c r="M5101" s="3">
        <f>'Transaction Data'!$F5101*'Transaction Data'!$K5101</f>
        <v>5776</v>
      </c>
      <c r="N5101" s="3">
        <f>'Transaction Data'!$F5101*'Transaction Data'!$L5101</f>
        <v>6992</v>
      </c>
      <c r="O5101" s="3">
        <f>'Transaction Data'!$N5101-'Transaction Data'!$M5101</f>
        <v>1216</v>
      </c>
      <c r="P5101" s="2">
        <f>DATEDIF('Transaction Data'!$D5101,'Transaction Data'!$A5101,"y")</f>
        <v>50</v>
      </c>
      <c r="Q5101" s="2" t="str">
        <f>FLOOR('Transaction Data'!$P5101,15)&amp;"-"&amp;FLOOR('Transaction Data'!$P5101,15)+14</f>
        <v>45-59</v>
      </c>
      <c r="R5101" s="2" t="str">
        <f>IF('Transaction Data'!$L5101&lt;=10,"Less Expensive","Expensive")</f>
        <v>Expensive</v>
      </c>
      <c r="S5101" s="4">
        <f>WEEKDAY('Transaction Data'!$A5101)</f>
        <v>4</v>
      </c>
      <c r="T5101" s="2" t="str">
        <f>IF(WEEKDAY('Transaction Data'!$A5101,2)&lt;6,"Weekday","Weekend")</f>
        <v>Weekday</v>
      </c>
    </row>
    <row r="5102" ht="15.75" customHeight="1">
      <c r="A5102" s="1">
        <v>45444.0</v>
      </c>
      <c r="B5102" s="2" t="s">
        <v>3508</v>
      </c>
      <c r="C5102" s="2" t="s">
        <v>47</v>
      </c>
      <c r="D5102" s="1">
        <v>26791.0</v>
      </c>
      <c r="E5102" s="2" t="s">
        <v>27</v>
      </c>
      <c r="F5102" s="2">
        <v>122.0</v>
      </c>
      <c r="G5102" s="2" t="s">
        <v>57</v>
      </c>
      <c r="H5102" s="2" t="s">
        <v>34</v>
      </c>
      <c r="I5102" s="2" t="s">
        <v>25</v>
      </c>
      <c r="J5102" s="2" t="str">
        <f t="array" ref="J5102">XLOOKUP('Transaction Data'!$G5102,Product_Code,Biscuit_Brand)</f>
        <v>Oatmeal Cookies</v>
      </c>
      <c r="K5102" s="2">
        <f t="array" ref="K5102">XLOOKUP('Transaction Data'!$G5102,Product_Code,Cost)</f>
        <v>19</v>
      </c>
      <c r="L5102" s="2">
        <f t="array" ref="L5102">XLOOKUP('Transaction Data'!$G5102,Product_Code,Unit_Price)</f>
        <v>23</v>
      </c>
      <c r="M5102" s="3">
        <f>'Transaction Data'!$F5102*'Transaction Data'!$K5102</f>
        <v>2318</v>
      </c>
      <c r="N5102" s="3">
        <f>'Transaction Data'!$F5102*'Transaction Data'!$L5102</f>
        <v>2806</v>
      </c>
      <c r="O5102" s="3">
        <f>'Transaction Data'!$N5102-'Transaction Data'!$M5102</f>
        <v>488</v>
      </c>
      <c r="P5102" s="2">
        <f>DATEDIF('Transaction Data'!$D5102,'Transaction Data'!$A5102,"y")</f>
        <v>51</v>
      </c>
      <c r="Q5102" s="2" t="str">
        <f>FLOOR('Transaction Data'!$P5102,15)&amp;"-"&amp;FLOOR('Transaction Data'!$P5102,15)+14</f>
        <v>45-59</v>
      </c>
      <c r="R5102" s="2" t="str">
        <f>IF('Transaction Data'!$L5102&lt;=10,"Less Expensive","Expensive")</f>
        <v>Expensive</v>
      </c>
      <c r="S5102" s="4">
        <f>WEEKDAY('Transaction Data'!$A5102)</f>
        <v>7</v>
      </c>
      <c r="T5102" s="2" t="str">
        <f>IF(WEEKDAY('Transaction Data'!$A5102,2)&lt;6,"Weekday","Weekend")</f>
        <v>Weekend</v>
      </c>
    </row>
    <row r="5103" ht="15.75" customHeight="1">
      <c r="A5103" s="1">
        <v>45355.0</v>
      </c>
      <c r="B5103" s="2" t="s">
        <v>4791</v>
      </c>
      <c r="C5103" s="2" t="s">
        <v>21</v>
      </c>
      <c r="D5103" s="1">
        <v>18213.0</v>
      </c>
      <c r="E5103" s="2" t="s">
        <v>63</v>
      </c>
      <c r="F5103" s="2">
        <v>406.0</v>
      </c>
      <c r="G5103" s="2" t="s">
        <v>23</v>
      </c>
      <c r="H5103" s="2" t="s">
        <v>24</v>
      </c>
      <c r="I5103" s="2" t="s">
        <v>25</v>
      </c>
      <c r="J5103" s="2" t="str">
        <f t="array" ref="J5103">XLOOKUP('Transaction Data'!$G5103,Product_Code,Biscuit_Brand)</f>
        <v>Cinnamon Swirls</v>
      </c>
      <c r="K5103" s="2">
        <f t="array" ref="K5103">XLOOKUP('Transaction Data'!$G5103,Product_Code,Cost)</f>
        <v>10</v>
      </c>
      <c r="L5103" s="2">
        <f t="array" ref="L5103">XLOOKUP('Transaction Data'!$G5103,Product_Code,Unit_Price)</f>
        <v>14</v>
      </c>
      <c r="M5103" s="3">
        <f>'Transaction Data'!$F5103*'Transaction Data'!$K5103</f>
        <v>4060</v>
      </c>
      <c r="N5103" s="3">
        <f>'Transaction Data'!$F5103*'Transaction Data'!$L5103</f>
        <v>5684</v>
      </c>
      <c r="O5103" s="3">
        <f>'Transaction Data'!$N5103-'Transaction Data'!$M5103</f>
        <v>1624</v>
      </c>
      <c r="P5103" s="2">
        <f>DATEDIF('Transaction Data'!$D5103,'Transaction Data'!$A5103,"y")</f>
        <v>74</v>
      </c>
      <c r="Q5103" s="2" t="str">
        <f>FLOOR('Transaction Data'!$P5103,15)&amp;"-"&amp;FLOOR('Transaction Data'!$P5103,15)+14</f>
        <v>60-74</v>
      </c>
      <c r="R5103" s="2" t="str">
        <f>IF('Transaction Data'!$L5103&lt;=10,"Less Expensive","Expensive")</f>
        <v>Expensive</v>
      </c>
      <c r="S5103" s="4">
        <f>WEEKDAY('Transaction Data'!$A5103)</f>
        <v>2</v>
      </c>
      <c r="T5103" s="2" t="str">
        <f>IF(WEEKDAY('Transaction Data'!$A5103,2)&lt;6,"Weekday","Weekend")</f>
        <v>Weekday</v>
      </c>
    </row>
    <row r="5104" ht="15.75" customHeight="1">
      <c r="A5104" s="1">
        <v>45350.0</v>
      </c>
      <c r="B5104" s="2" t="s">
        <v>3875</v>
      </c>
      <c r="C5104" s="2" t="s">
        <v>54</v>
      </c>
      <c r="D5104" s="1">
        <v>24411.0</v>
      </c>
      <c r="E5104" s="2" t="s">
        <v>63</v>
      </c>
      <c r="F5104" s="2">
        <v>378.0</v>
      </c>
      <c r="G5104" s="2" t="s">
        <v>38</v>
      </c>
      <c r="H5104" s="2" t="s">
        <v>29</v>
      </c>
      <c r="I5104" s="2" t="s">
        <v>30</v>
      </c>
      <c r="J5104" s="2" t="str">
        <f t="array" ref="J5104">XLOOKUP('Transaction Data'!$G5104,Product_Code,Biscuit_Brand)</f>
        <v>Ginger Snaps</v>
      </c>
      <c r="K5104" s="2">
        <f t="array" ref="K5104">XLOOKUP('Transaction Data'!$G5104,Product_Code,Cost)</f>
        <v>14</v>
      </c>
      <c r="L5104" s="2">
        <f t="array" ref="L5104">XLOOKUP('Transaction Data'!$G5104,Product_Code,Unit_Price)</f>
        <v>28</v>
      </c>
      <c r="M5104" s="3">
        <f>'Transaction Data'!$F5104*'Transaction Data'!$K5104</f>
        <v>5292</v>
      </c>
      <c r="N5104" s="3">
        <f>'Transaction Data'!$F5104*'Transaction Data'!$L5104</f>
        <v>10584</v>
      </c>
      <c r="O5104" s="3">
        <f>'Transaction Data'!$N5104-'Transaction Data'!$M5104</f>
        <v>5292</v>
      </c>
      <c r="P5104" s="2">
        <f>DATEDIF('Transaction Data'!$D5104,'Transaction Data'!$A5104,"y")</f>
        <v>57</v>
      </c>
      <c r="Q5104" s="2" t="str">
        <f>FLOOR('Transaction Data'!$P5104,15)&amp;"-"&amp;FLOOR('Transaction Data'!$P5104,15)+14</f>
        <v>45-59</v>
      </c>
      <c r="R5104" s="2" t="str">
        <f>IF('Transaction Data'!$L5104&lt;=10,"Less Expensive","Expensive")</f>
        <v>Expensive</v>
      </c>
      <c r="S5104" s="4">
        <f>WEEKDAY('Transaction Data'!$A5104)</f>
        <v>4</v>
      </c>
      <c r="T5104" s="2" t="str">
        <f>IF(WEEKDAY('Transaction Data'!$A5104,2)&lt;6,"Weekday","Weekend")</f>
        <v>Weekday</v>
      </c>
    </row>
    <row r="5105" ht="15.75" customHeight="1">
      <c r="A5105" s="1">
        <v>45307.0</v>
      </c>
      <c r="B5105" s="2" t="s">
        <v>4792</v>
      </c>
      <c r="C5105" s="2" t="s">
        <v>47</v>
      </c>
      <c r="D5105" s="1">
        <v>36512.0</v>
      </c>
      <c r="E5105" s="2" t="s">
        <v>22</v>
      </c>
      <c r="F5105" s="2">
        <v>345.0</v>
      </c>
      <c r="G5105" s="2" t="s">
        <v>61</v>
      </c>
      <c r="H5105" s="2" t="s">
        <v>34</v>
      </c>
      <c r="I5105" s="2" t="s">
        <v>25</v>
      </c>
      <c r="J5105" s="2" t="str">
        <f t="array" ref="J5105">XLOOKUP('Transaction Data'!$G5105,Product_Code,Biscuit_Brand)</f>
        <v>Choco Delight</v>
      </c>
      <c r="K5105" s="2">
        <f t="array" ref="K5105">XLOOKUP('Transaction Data'!$G5105,Product_Code,Cost)</f>
        <v>3</v>
      </c>
      <c r="L5105" s="2">
        <f t="array" ref="L5105">XLOOKUP('Transaction Data'!$G5105,Product_Code,Unit_Price)</f>
        <v>5</v>
      </c>
      <c r="M5105" s="3">
        <f>'Transaction Data'!$F5105*'Transaction Data'!$K5105</f>
        <v>1035</v>
      </c>
      <c r="N5105" s="3">
        <f>'Transaction Data'!$F5105*'Transaction Data'!$L5105</f>
        <v>1725</v>
      </c>
      <c r="O5105" s="3">
        <f>'Transaction Data'!$N5105-'Transaction Data'!$M5105</f>
        <v>690</v>
      </c>
      <c r="P5105" s="2">
        <f>DATEDIF('Transaction Data'!$D5105,'Transaction Data'!$A5105,"y")</f>
        <v>24</v>
      </c>
      <c r="Q5105" s="2" t="str">
        <f>FLOOR('Transaction Data'!$P5105,15)&amp;"-"&amp;FLOOR('Transaction Data'!$P5105,15)+14</f>
        <v>15-29</v>
      </c>
      <c r="R5105" s="2" t="str">
        <f>IF('Transaction Data'!$L5105&lt;=10,"Less Expensive","Expensive")</f>
        <v>Less Expensive</v>
      </c>
      <c r="S5105" s="4">
        <f>WEEKDAY('Transaction Data'!$A5105)</f>
        <v>3</v>
      </c>
      <c r="T5105" s="2" t="str">
        <f>IF(WEEKDAY('Transaction Data'!$A5105,2)&lt;6,"Weekday","Weekend")</f>
        <v>Weekday</v>
      </c>
    </row>
    <row r="5106" ht="15.75" customHeight="1">
      <c r="A5106" s="1">
        <v>45324.0</v>
      </c>
      <c r="B5106" s="2" t="s">
        <v>4793</v>
      </c>
      <c r="C5106" s="2" t="s">
        <v>69</v>
      </c>
      <c r="D5106" s="1">
        <v>37708.0</v>
      </c>
      <c r="E5106" s="2" t="s">
        <v>22</v>
      </c>
      <c r="F5106" s="2">
        <v>138.0</v>
      </c>
      <c r="G5106" s="2" t="s">
        <v>28</v>
      </c>
      <c r="H5106" s="2" t="s">
        <v>24</v>
      </c>
      <c r="I5106" s="2" t="s">
        <v>25</v>
      </c>
      <c r="J5106" s="2" t="str">
        <f t="array" ref="J5106">XLOOKUP('Transaction Data'!$G5106,Product_Code,Biscuit_Brand)</f>
        <v>Shortbread</v>
      </c>
      <c r="K5106" s="2">
        <f t="array" ref="K5106">XLOOKUP('Transaction Data'!$G5106,Product_Code,Cost)</f>
        <v>10</v>
      </c>
      <c r="L5106" s="2">
        <f t="array" ref="L5106">XLOOKUP('Transaction Data'!$G5106,Product_Code,Unit_Price)</f>
        <v>45</v>
      </c>
      <c r="M5106" s="3">
        <f>'Transaction Data'!$F5106*'Transaction Data'!$K5106</f>
        <v>1380</v>
      </c>
      <c r="N5106" s="3">
        <f>'Transaction Data'!$F5106*'Transaction Data'!$L5106</f>
        <v>6210</v>
      </c>
      <c r="O5106" s="3">
        <f>'Transaction Data'!$N5106-'Transaction Data'!$M5106</f>
        <v>4830</v>
      </c>
      <c r="P5106" s="2">
        <f>DATEDIF('Transaction Data'!$D5106,'Transaction Data'!$A5106,"y")</f>
        <v>20</v>
      </c>
      <c r="Q5106" s="2" t="str">
        <f>FLOOR('Transaction Data'!$P5106,15)&amp;"-"&amp;FLOOR('Transaction Data'!$P5106,15)+14</f>
        <v>15-29</v>
      </c>
      <c r="R5106" s="2" t="str">
        <f>IF('Transaction Data'!$L5106&lt;=10,"Less Expensive","Expensive")</f>
        <v>Expensive</v>
      </c>
      <c r="S5106" s="4">
        <f>WEEKDAY('Transaction Data'!$A5106)</f>
        <v>6</v>
      </c>
      <c r="T5106" s="2" t="str">
        <f>IF(WEEKDAY('Transaction Data'!$A5106,2)&lt;6,"Weekday","Weekend")</f>
        <v>Weekday</v>
      </c>
    </row>
    <row r="5107" ht="15.75" customHeight="1">
      <c r="A5107" s="1">
        <v>45320.0</v>
      </c>
      <c r="B5107" s="2" t="s">
        <v>4794</v>
      </c>
      <c r="C5107" s="2" t="s">
        <v>78</v>
      </c>
      <c r="D5107" s="1">
        <v>18133.0</v>
      </c>
      <c r="E5107" s="2" t="s">
        <v>27</v>
      </c>
      <c r="F5107" s="2">
        <v>390.0</v>
      </c>
      <c r="G5107" s="2" t="s">
        <v>33</v>
      </c>
      <c r="H5107" s="2" t="s">
        <v>29</v>
      </c>
      <c r="I5107" s="2" t="s">
        <v>25</v>
      </c>
      <c r="J5107" s="2" t="str">
        <f t="array" ref="J5107">XLOOKUP('Transaction Data'!$G5107,Product_Code,Biscuit_Brand)</f>
        <v>Caramel Biscuits</v>
      </c>
      <c r="K5107" s="2">
        <f t="array" ref="K5107">XLOOKUP('Transaction Data'!$G5107,Product_Code,Cost)</f>
        <v>18</v>
      </c>
      <c r="L5107" s="2">
        <f t="array" ref="L5107">XLOOKUP('Transaction Data'!$G5107,Product_Code,Unit_Price)</f>
        <v>22</v>
      </c>
      <c r="M5107" s="3">
        <f>'Transaction Data'!$F5107*'Transaction Data'!$K5107</f>
        <v>7020</v>
      </c>
      <c r="N5107" s="3">
        <f>'Transaction Data'!$F5107*'Transaction Data'!$L5107</f>
        <v>8580</v>
      </c>
      <c r="O5107" s="3">
        <f>'Transaction Data'!$N5107-'Transaction Data'!$M5107</f>
        <v>1560</v>
      </c>
      <c r="P5107" s="2">
        <f>DATEDIF('Transaction Data'!$D5107,'Transaction Data'!$A5107,"y")</f>
        <v>74</v>
      </c>
      <c r="Q5107" s="2" t="str">
        <f>FLOOR('Transaction Data'!$P5107,15)&amp;"-"&amp;FLOOR('Transaction Data'!$P5107,15)+14</f>
        <v>60-74</v>
      </c>
      <c r="R5107" s="2" t="str">
        <f>IF('Transaction Data'!$L5107&lt;=10,"Less Expensive","Expensive")</f>
        <v>Expensive</v>
      </c>
      <c r="S5107" s="4">
        <f>WEEKDAY('Transaction Data'!$A5107)</f>
        <v>2</v>
      </c>
      <c r="T5107" s="2" t="str">
        <f>IF(WEEKDAY('Transaction Data'!$A5107,2)&lt;6,"Weekday","Weekend")</f>
        <v>Weekday</v>
      </c>
    </row>
    <row r="5108" ht="15.75" customHeight="1">
      <c r="A5108" s="1">
        <v>45341.0</v>
      </c>
      <c r="B5108" s="2" t="s">
        <v>4795</v>
      </c>
      <c r="C5108" s="2" t="s">
        <v>51</v>
      </c>
      <c r="D5108" s="1">
        <v>22332.0</v>
      </c>
      <c r="E5108" s="2" t="s">
        <v>63</v>
      </c>
      <c r="F5108" s="2">
        <v>301.0</v>
      </c>
      <c r="G5108" s="2" t="s">
        <v>33</v>
      </c>
      <c r="H5108" s="2" t="s">
        <v>34</v>
      </c>
      <c r="I5108" s="2" t="s">
        <v>25</v>
      </c>
      <c r="J5108" s="2" t="str">
        <f t="array" ref="J5108">XLOOKUP('Transaction Data'!$G5108,Product_Code,Biscuit_Brand)</f>
        <v>Caramel Biscuits</v>
      </c>
      <c r="K5108" s="2">
        <f t="array" ref="K5108">XLOOKUP('Transaction Data'!$G5108,Product_Code,Cost)</f>
        <v>18</v>
      </c>
      <c r="L5108" s="2">
        <f t="array" ref="L5108">XLOOKUP('Transaction Data'!$G5108,Product_Code,Unit_Price)</f>
        <v>22</v>
      </c>
      <c r="M5108" s="3">
        <f>'Transaction Data'!$F5108*'Transaction Data'!$K5108</f>
        <v>5418</v>
      </c>
      <c r="N5108" s="3">
        <f>'Transaction Data'!$F5108*'Transaction Data'!$L5108</f>
        <v>6622</v>
      </c>
      <c r="O5108" s="3">
        <f>'Transaction Data'!$N5108-'Transaction Data'!$M5108</f>
        <v>1204</v>
      </c>
      <c r="P5108" s="2">
        <f>DATEDIF('Transaction Data'!$D5108,'Transaction Data'!$A5108,"y")</f>
        <v>62</v>
      </c>
      <c r="Q5108" s="2" t="str">
        <f>FLOOR('Transaction Data'!$P5108,15)&amp;"-"&amp;FLOOR('Transaction Data'!$P5108,15)+14</f>
        <v>60-74</v>
      </c>
      <c r="R5108" s="2" t="str">
        <f>IF('Transaction Data'!$L5108&lt;=10,"Less Expensive","Expensive")</f>
        <v>Expensive</v>
      </c>
      <c r="S5108" s="4">
        <f>WEEKDAY('Transaction Data'!$A5108)</f>
        <v>2</v>
      </c>
      <c r="T5108" s="2" t="str">
        <f>IF(WEEKDAY('Transaction Data'!$A5108,2)&lt;6,"Weekday","Weekend")</f>
        <v>Weekday</v>
      </c>
    </row>
    <row r="5109" ht="15.75" customHeight="1">
      <c r="A5109" s="1">
        <v>45370.0</v>
      </c>
      <c r="B5109" s="2" t="s">
        <v>4796</v>
      </c>
      <c r="C5109" s="2" t="s">
        <v>21</v>
      </c>
      <c r="D5109" s="1">
        <v>31735.0</v>
      </c>
      <c r="E5109" s="2" t="s">
        <v>37</v>
      </c>
      <c r="F5109" s="2">
        <v>167.0</v>
      </c>
      <c r="G5109" s="2" t="s">
        <v>61</v>
      </c>
      <c r="H5109" s="2" t="s">
        <v>24</v>
      </c>
      <c r="I5109" s="2" t="s">
        <v>25</v>
      </c>
      <c r="J5109" s="2" t="str">
        <f t="array" ref="J5109">XLOOKUP('Transaction Data'!$G5109,Product_Code,Biscuit_Brand)</f>
        <v>Choco Delight</v>
      </c>
      <c r="K5109" s="2">
        <f t="array" ref="K5109">XLOOKUP('Transaction Data'!$G5109,Product_Code,Cost)</f>
        <v>3</v>
      </c>
      <c r="L5109" s="2">
        <f t="array" ref="L5109">XLOOKUP('Transaction Data'!$G5109,Product_Code,Unit_Price)</f>
        <v>5</v>
      </c>
      <c r="M5109" s="3">
        <f>'Transaction Data'!$F5109*'Transaction Data'!$K5109</f>
        <v>501</v>
      </c>
      <c r="N5109" s="3">
        <f>'Transaction Data'!$F5109*'Transaction Data'!$L5109</f>
        <v>835</v>
      </c>
      <c r="O5109" s="3">
        <f>'Transaction Data'!$N5109-'Transaction Data'!$M5109</f>
        <v>334</v>
      </c>
      <c r="P5109" s="2">
        <f>DATEDIF('Transaction Data'!$D5109,'Transaction Data'!$A5109,"y")</f>
        <v>37</v>
      </c>
      <c r="Q5109" s="2" t="str">
        <f>FLOOR('Transaction Data'!$P5109,15)&amp;"-"&amp;FLOOR('Transaction Data'!$P5109,15)+14</f>
        <v>30-44</v>
      </c>
      <c r="R5109" s="2" t="str">
        <f>IF('Transaction Data'!$L5109&lt;=10,"Less Expensive","Expensive")</f>
        <v>Less Expensive</v>
      </c>
      <c r="S5109" s="4">
        <f>WEEKDAY('Transaction Data'!$A5109)</f>
        <v>3</v>
      </c>
      <c r="T5109" s="2" t="str">
        <f>IF(WEEKDAY('Transaction Data'!$A5109,2)&lt;6,"Weekday","Weekend")</f>
        <v>Weekday</v>
      </c>
    </row>
    <row r="5110" ht="15.75" customHeight="1">
      <c r="A5110" s="1">
        <v>45495.0</v>
      </c>
      <c r="B5110" s="2" t="s">
        <v>4797</v>
      </c>
      <c r="C5110" s="2" t="s">
        <v>32</v>
      </c>
      <c r="D5110" s="1">
        <v>17085.0</v>
      </c>
      <c r="E5110" s="2" t="s">
        <v>22</v>
      </c>
      <c r="F5110" s="2">
        <v>321.0</v>
      </c>
      <c r="G5110" s="2" t="s">
        <v>28</v>
      </c>
      <c r="H5110" s="2" t="s">
        <v>29</v>
      </c>
      <c r="I5110" s="2" t="s">
        <v>25</v>
      </c>
      <c r="J5110" s="2" t="str">
        <f t="array" ref="J5110">XLOOKUP('Transaction Data'!$G5110,Product_Code,Biscuit_Brand)</f>
        <v>Shortbread</v>
      </c>
      <c r="K5110" s="2">
        <f t="array" ref="K5110">XLOOKUP('Transaction Data'!$G5110,Product_Code,Cost)</f>
        <v>10</v>
      </c>
      <c r="L5110" s="2">
        <f t="array" ref="L5110">XLOOKUP('Transaction Data'!$G5110,Product_Code,Unit_Price)</f>
        <v>45</v>
      </c>
      <c r="M5110" s="3">
        <f>'Transaction Data'!$F5110*'Transaction Data'!$K5110</f>
        <v>3210</v>
      </c>
      <c r="N5110" s="3">
        <f>'Transaction Data'!$F5110*'Transaction Data'!$L5110</f>
        <v>14445</v>
      </c>
      <c r="O5110" s="3">
        <f>'Transaction Data'!$N5110-'Transaction Data'!$M5110</f>
        <v>11235</v>
      </c>
      <c r="P5110" s="2">
        <f>DATEDIF('Transaction Data'!$D5110,'Transaction Data'!$A5110,"y")</f>
        <v>77</v>
      </c>
      <c r="Q5110" s="2" t="str">
        <f>FLOOR('Transaction Data'!$P5110,15)&amp;"-"&amp;FLOOR('Transaction Data'!$P5110,15)+14</f>
        <v>75-89</v>
      </c>
      <c r="R5110" s="2" t="str">
        <f>IF('Transaction Data'!$L5110&lt;=10,"Less Expensive","Expensive")</f>
        <v>Expensive</v>
      </c>
      <c r="S5110" s="4">
        <f>WEEKDAY('Transaction Data'!$A5110)</f>
        <v>2</v>
      </c>
      <c r="T5110" s="2" t="str">
        <f>IF(WEEKDAY('Transaction Data'!$A5110,2)&lt;6,"Weekday","Weekend")</f>
        <v>Weekday</v>
      </c>
    </row>
    <row r="5111" ht="15.75" customHeight="1">
      <c r="A5111" s="1">
        <v>45348.0</v>
      </c>
      <c r="B5111" s="2" t="s">
        <v>4798</v>
      </c>
      <c r="C5111" s="2" t="s">
        <v>65</v>
      </c>
      <c r="D5111" s="1">
        <v>19773.0</v>
      </c>
      <c r="E5111" s="2" t="s">
        <v>63</v>
      </c>
      <c r="F5111" s="2">
        <v>41.0</v>
      </c>
      <c r="G5111" s="2" t="s">
        <v>55</v>
      </c>
      <c r="H5111" s="2" t="s">
        <v>34</v>
      </c>
      <c r="I5111" s="2" t="s">
        <v>30</v>
      </c>
      <c r="J5111" s="2" t="str">
        <f t="array" ref="J5111">XLOOKUP('Transaction Data'!$G5111,Product_Code,Biscuit_Brand)</f>
        <v>Vanilla Wafers</v>
      </c>
      <c r="K5111" s="2">
        <f t="array" ref="K5111">XLOOKUP('Transaction Data'!$G5111,Product_Code,Cost)</f>
        <v>18</v>
      </c>
      <c r="L5111" s="2">
        <f t="array" ref="L5111">XLOOKUP('Transaction Data'!$G5111,Product_Code,Unit_Price)</f>
        <v>36</v>
      </c>
      <c r="M5111" s="3">
        <f>'Transaction Data'!$F5111*'Transaction Data'!$K5111</f>
        <v>738</v>
      </c>
      <c r="N5111" s="3">
        <f>'Transaction Data'!$F5111*'Transaction Data'!$L5111</f>
        <v>1476</v>
      </c>
      <c r="O5111" s="3">
        <f>'Transaction Data'!$N5111-'Transaction Data'!$M5111</f>
        <v>738</v>
      </c>
      <c r="P5111" s="2">
        <f>DATEDIF('Transaction Data'!$D5111,'Transaction Data'!$A5111,"y")</f>
        <v>70</v>
      </c>
      <c r="Q5111" s="2" t="str">
        <f>FLOOR('Transaction Data'!$P5111,15)&amp;"-"&amp;FLOOR('Transaction Data'!$P5111,15)+14</f>
        <v>60-74</v>
      </c>
      <c r="R5111" s="2" t="str">
        <f>IF('Transaction Data'!$L5111&lt;=10,"Less Expensive","Expensive")</f>
        <v>Expensive</v>
      </c>
      <c r="S5111" s="4">
        <f>WEEKDAY('Transaction Data'!$A5111)</f>
        <v>2</v>
      </c>
      <c r="T5111" s="2" t="str">
        <f>IF(WEEKDAY('Transaction Data'!$A5111,2)&lt;6,"Weekday","Weekend")</f>
        <v>Weekday</v>
      </c>
    </row>
    <row r="5112" ht="15.75" customHeight="1">
      <c r="A5112" s="1">
        <v>45391.0</v>
      </c>
      <c r="B5112" s="2" t="s">
        <v>4799</v>
      </c>
      <c r="C5112" s="2" t="s">
        <v>41</v>
      </c>
      <c r="D5112" s="1">
        <v>34472.0</v>
      </c>
      <c r="E5112" s="2" t="s">
        <v>37</v>
      </c>
      <c r="F5112" s="2">
        <v>306.0</v>
      </c>
      <c r="G5112" s="2" t="s">
        <v>61</v>
      </c>
      <c r="H5112" s="2" t="s">
        <v>24</v>
      </c>
      <c r="I5112" s="2" t="s">
        <v>25</v>
      </c>
      <c r="J5112" s="2" t="str">
        <f t="array" ref="J5112">XLOOKUP('Transaction Data'!$G5112,Product_Code,Biscuit_Brand)</f>
        <v>Choco Delight</v>
      </c>
      <c r="K5112" s="2">
        <f t="array" ref="K5112">XLOOKUP('Transaction Data'!$G5112,Product_Code,Cost)</f>
        <v>3</v>
      </c>
      <c r="L5112" s="2">
        <f t="array" ref="L5112">XLOOKUP('Transaction Data'!$G5112,Product_Code,Unit_Price)</f>
        <v>5</v>
      </c>
      <c r="M5112" s="3">
        <f>'Transaction Data'!$F5112*'Transaction Data'!$K5112</f>
        <v>918</v>
      </c>
      <c r="N5112" s="3">
        <f>'Transaction Data'!$F5112*'Transaction Data'!$L5112</f>
        <v>1530</v>
      </c>
      <c r="O5112" s="3">
        <f>'Transaction Data'!$N5112-'Transaction Data'!$M5112</f>
        <v>612</v>
      </c>
      <c r="P5112" s="2">
        <f>DATEDIF('Transaction Data'!$D5112,'Transaction Data'!$A5112,"y")</f>
        <v>29</v>
      </c>
      <c r="Q5112" s="2" t="str">
        <f>FLOOR('Transaction Data'!$P5112,15)&amp;"-"&amp;FLOOR('Transaction Data'!$P5112,15)+14</f>
        <v>15-29</v>
      </c>
      <c r="R5112" s="2" t="str">
        <f>IF('Transaction Data'!$L5112&lt;=10,"Less Expensive","Expensive")</f>
        <v>Less Expensive</v>
      </c>
      <c r="S5112" s="4">
        <f>WEEKDAY('Transaction Data'!$A5112)</f>
        <v>3</v>
      </c>
      <c r="T5112" s="2" t="str">
        <f>IF(WEEKDAY('Transaction Data'!$A5112,2)&lt;6,"Weekday","Weekend")</f>
        <v>Weekday</v>
      </c>
    </row>
    <row r="5113" ht="15.75" customHeight="1">
      <c r="A5113" s="1">
        <v>45446.0</v>
      </c>
      <c r="B5113" s="2" t="s">
        <v>4800</v>
      </c>
      <c r="C5113" s="2" t="s">
        <v>41</v>
      </c>
      <c r="D5113" s="1">
        <v>24148.0</v>
      </c>
      <c r="E5113" s="2" t="s">
        <v>27</v>
      </c>
      <c r="F5113" s="2">
        <v>85.0</v>
      </c>
      <c r="G5113" s="2" t="s">
        <v>28</v>
      </c>
      <c r="H5113" s="2" t="s">
        <v>29</v>
      </c>
      <c r="I5113" s="2" t="s">
        <v>25</v>
      </c>
      <c r="J5113" s="2" t="str">
        <f t="array" ref="J5113">XLOOKUP('Transaction Data'!$G5113,Product_Code,Biscuit_Brand)</f>
        <v>Shortbread</v>
      </c>
      <c r="K5113" s="2">
        <f t="array" ref="K5113">XLOOKUP('Transaction Data'!$G5113,Product_Code,Cost)</f>
        <v>10</v>
      </c>
      <c r="L5113" s="2">
        <f t="array" ref="L5113">XLOOKUP('Transaction Data'!$G5113,Product_Code,Unit_Price)</f>
        <v>45</v>
      </c>
      <c r="M5113" s="3">
        <f>'Transaction Data'!$F5113*'Transaction Data'!$K5113</f>
        <v>850</v>
      </c>
      <c r="N5113" s="3">
        <f>'Transaction Data'!$F5113*'Transaction Data'!$L5113</f>
        <v>3825</v>
      </c>
      <c r="O5113" s="3">
        <f>'Transaction Data'!$N5113-'Transaction Data'!$M5113</f>
        <v>2975</v>
      </c>
      <c r="P5113" s="2">
        <f>DATEDIF('Transaction Data'!$D5113,'Transaction Data'!$A5113,"y")</f>
        <v>58</v>
      </c>
      <c r="Q5113" s="2" t="str">
        <f>FLOOR('Transaction Data'!$P5113,15)&amp;"-"&amp;FLOOR('Transaction Data'!$P5113,15)+14</f>
        <v>45-59</v>
      </c>
      <c r="R5113" s="2" t="str">
        <f>IF('Transaction Data'!$L5113&lt;=10,"Less Expensive","Expensive")</f>
        <v>Expensive</v>
      </c>
      <c r="S5113" s="4">
        <f>WEEKDAY('Transaction Data'!$A5113)</f>
        <v>2</v>
      </c>
      <c r="T5113" s="2" t="str">
        <f>IF(WEEKDAY('Transaction Data'!$A5113,2)&lt;6,"Weekday","Weekend")</f>
        <v>Weekday</v>
      </c>
    </row>
    <row r="5114" ht="15.75" customHeight="1">
      <c r="A5114" s="1">
        <v>45385.0</v>
      </c>
      <c r="B5114" s="2" t="s">
        <v>4801</v>
      </c>
      <c r="C5114" s="2" t="s">
        <v>41</v>
      </c>
      <c r="D5114" s="1">
        <v>24442.0</v>
      </c>
      <c r="E5114" s="2" t="s">
        <v>27</v>
      </c>
      <c r="F5114" s="2">
        <v>159.0</v>
      </c>
      <c r="G5114" s="2" t="s">
        <v>57</v>
      </c>
      <c r="H5114" s="2" t="s">
        <v>34</v>
      </c>
      <c r="I5114" s="2" t="s">
        <v>25</v>
      </c>
      <c r="J5114" s="2" t="str">
        <f t="array" ref="J5114">XLOOKUP('Transaction Data'!$G5114,Product_Code,Biscuit_Brand)</f>
        <v>Oatmeal Cookies</v>
      </c>
      <c r="K5114" s="2">
        <f t="array" ref="K5114">XLOOKUP('Transaction Data'!$G5114,Product_Code,Cost)</f>
        <v>19</v>
      </c>
      <c r="L5114" s="2">
        <f t="array" ref="L5114">XLOOKUP('Transaction Data'!$G5114,Product_Code,Unit_Price)</f>
        <v>23</v>
      </c>
      <c r="M5114" s="3">
        <f>'Transaction Data'!$F5114*'Transaction Data'!$K5114</f>
        <v>3021</v>
      </c>
      <c r="N5114" s="3">
        <f>'Transaction Data'!$F5114*'Transaction Data'!$L5114</f>
        <v>3657</v>
      </c>
      <c r="O5114" s="3">
        <f>'Transaction Data'!$N5114-'Transaction Data'!$M5114</f>
        <v>636</v>
      </c>
      <c r="P5114" s="2">
        <f>DATEDIF('Transaction Data'!$D5114,'Transaction Data'!$A5114,"y")</f>
        <v>57</v>
      </c>
      <c r="Q5114" s="2" t="str">
        <f>FLOOR('Transaction Data'!$P5114,15)&amp;"-"&amp;FLOOR('Transaction Data'!$P5114,15)+14</f>
        <v>45-59</v>
      </c>
      <c r="R5114" s="2" t="str">
        <f>IF('Transaction Data'!$L5114&lt;=10,"Less Expensive","Expensive")</f>
        <v>Expensive</v>
      </c>
      <c r="S5114" s="4">
        <f>WEEKDAY('Transaction Data'!$A5114)</f>
        <v>4</v>
      </c>
      <c r="T5114" s="2" t="str">
        <f>IF(WEEKDAY('Transaction Data'!$A5114,2)&lt;6,"Weekday","Weekend")</f>
        <v>Weekday</v>
      </c>
    </row>
    <row r="5115" ht="15.75" customHeight="1">
      <c r="A5115" s="1">
        <v>45315.0</v>
      </c>
      <c r="B5115" s="2" t="s">
        <v>4802</v>
      </c>
      <c r="C5115" s="2" t="s">
        <v>78</v>
      </c>
      <c r="D5115" s="1">
        <v>27270.0</v>
      </c>
      <c r="E5115" s="2" t="s">
        <v>63</v>
      </c>
      <c r="F5115" s="2">
        <v>293.0</v>
      </c>
      <c r="G5115" s="2" t="s">
        <v>60</v>
      </c>
      <c r="H5115" s="2" t="s">
        <v>24</v>
      </c>
      <c r="I5115" s="2" t="s">
        <v>25</v>
      </c>
      <c r="J5115" s="2" t="str">
        <f t="array" ref="J5115">XLOOKUP('Transaction Data'!$G5115,Product_Code,Biscuit_Brand)</f>
        <v>Peanut Butter Bites</v>
      </c>
      <c r="K5115" s="2">
        <f t="array" ref="K5115">XLOOKUP('Transaction Data'!$G5115,Product_Code,Cost)</f>
        <v>5</v>
      </c>
      <c r="L5115" s="2">
        <f t="array" ref="L5115">XLOOKUP('Transaction Data'!$G5115,Product_Code,Unit_Price)</f>
        <v>7</v>
      </c>
      <c r="M5115" s="3">
        <f>'Transaction Data'!$F5115*'Transaction Data'!$K5115</f>
        <v>1465</v>
      </c>
      <c r="N5115" s="3">
        <f>'Transaction Data'!$F5115*'Transaction Data'!$L5115</f>
        <v>2051</v>
      </c>
      <c r="O5115" s="3">
        <f>'Transaction Data'!$N5115-'Transaction Data'!$M5115</f>
        <v>586</v>
      </c>
      <c r="P5115" s="2">
        <f>DATEDIF('Transaction Data'!$D5115,'Transaction Data'!$A5115,"y")</f>
        <v>49</v>
      </c>
      <c r="Q5115" s="2" t="str">
        <f>FLOOR('Transaction Data'!$P5115,15)&amp;"-"&amp;FLOOR('Transaction Data'!$P5115,15)+14</f>
        <v>45-59</v>
      </c>
      <c r="R5115" s="2" t="str">
        <f>IF('Transaction Data'!$L5115&lt;=10,"Less Expensive","Expensive")</f>
        <v>Less Expensive</v>
      </c>
      <c r="S5115" s="4">
        <f>WEEKDAY('Transaction Data'!$A5115)</f>
        <v>4</v>
      </c>
      <c r="T5115" s="2" t="str">
        <f>IF(WEEKDAY('Transaction Data'!$A5115,2)&lt;6,"Weekday","Weekend")</f>
        <v>Weekday</v>
      </c>
    </row>
    <row r="5116" ht="15.75" customHeight="1">
      <c r="A5116" s="1">
        <v>45334.0</v>
      </c>
      <c r="B5116" s="2" t="s">
        <v>4803</v>
      </c>
      <c r="C5116" s="2" t="s">
        <v>21</v>
      </c>
      <c r="D5116" s="1">
        <v>20368.0</v>
      </c>
      <c r="E5116" s="2" t="s">
        <v>63</v>
      </c>
      <c r="F5116" s="2">
        <v>208.0</v>
      </c>
      <c r="G5116" s="2" t="s">
        <v>61</v>
      </c>
      <c r="H5116" s="2" t="s">
        <v>29</v>
      </c>
      <c r="I5116" s="2" t="s">
        <v>25</v>
      </c>
      <c r="J5116" s="2" t="str">
        <f t="array" ref="J5116">XLOOKUP('Transaction Data'!$G5116,Product_Code,Biscuit_Brand)</f>
        <v>Choco Delight</v>
      </c>
      <c r="K5116" s="2">
        <f t="array" ref="K5116">XLOOKUP('Transaction Data'!$G5116,Product_Code,Cost)</f>
        <v>3</v>
      </c>
      <c r="L5116" s="2">
        <f t="array" ref="L5116">XLOOKUP('Transaction Data'!$G5116,Product_Code,Unit_Price)</f>
        <v>5</v>
      </c>
      <c r="M5116" s="3">
        <f>'Transaction Data'!$F5116*'Transaction Data'!$K5116</f>
        <v>624</v>
      </c>
      <c r="N5116" s="3">
        <f>'Transaction Data'!$F5116*'Transaction Data'!$L5116</f>
        <v>1040</v>
      </c>
      <c r="O5116" s="3">
        <f>'Transaction Data'!$N5116-'Transaction Data'!$M5116</f>
        <v>416</v>
      </c>
      <c r="P5116" s="2">
        <f>DATEDIF('Transaction Data'!$D5116,'Transaction Data'!$A5116,"y")</f>
        <v>68</v>
      </c>
      <c r="Q5116" s="2" t="str">
        <f>FLOOR('Transaction Data'!$P5116,15)&amp;"-"&amp;FLOOR('Transaction Data'!$P5116,15)+14</f>
        <v>60-74</v>
      </c>
      <c r="R5116" s="2" t="str">
        <f>IF('Transaction Data'!$L5116&lt;=10,"Less Expensive","Expensive")</f>
        <v>Less Expensive</v>
      </c>
      <c r="S5116" s="4">
        <f>WEEKDAY('Transaction Data'!$A5116)</f>
        <v>2</v>
      </c>
      <c r="T5116" s="2" t="str">
        <f>IF(WEEKDAY('Transaction Data'!$A5116,2)&lt;6,"Weekday","Weekend")</f>
        <v>Weekday</v>
      </c>
    </row>
    <row r="5117" ht="15.75" customHeight="1">
      <c r="A5117" s="1">
        <v>45484.0</v>
      </c>
      <c r="B5117" s="2" t="s">
        <v>4804</v>
      </c>
      <c r="C5117" s="2" t="s">
        <v>41</v>
      </c>
      <c r="D5117" s="1">
        <v>20109.0</v>
      </c>
      <c r="E5117" s="2" t="s">
        <v>37</v>
      </c>
      <c r="F5117" s="2">
        <v>194.0</v>
      </c>
      <c r="G5117" s="2" t="s">
        <v>61</v>
      </c>
      <c r="H5117" s="2" t="s">
        <v>34</v>
      </c>
      <c r="I5117" s="2" t="s">
        <v>25</v>
      </c>
      <c r="J5117" s="2" t="str">
        <f t="array" ref="J5117">XLOOKUP('Transaction Data'!$G5117,Product_Code,Biscuit_Brand)</f>
        <v>Choco Delight</v>
      </c>
      <c r="K5117" s="2">
        <f t="array" ref="K5117">XLOOKUP('Transaction Data'!$G5117,Product_Code,Cost)</f>
        <v>3</v>
      </c>
      <c r="L5117" s="2">
        <f t="array" ref="L5117">XLOOKUP('Transaction Data'!$G5117,Product_Code,Unit_Price)</f>
        <v>5</v>
      </c>
      <c r="M5117" s="3">
        <f>'Transaction Data'!$F5117*'Transaction Data'!$K5117</f>
        <v>582</v>
      </c>
      <c r="N5117" s="3">
        <f>'Transaction Data'!$F5117*'Transaction Data'!$L5117</f>
        <v>970</v>
      </c>
      <c r="O5117" s="3">
        <f>'Transaction Data'!$N5117-'Transaction Data'!$M5117</f>
        <v>388</v>
      </c>
      <c r="P5117" s="2">
        <f>DATEDIF('Transaction Data'!$D5117,'Transaction Data'!$A5117,"y")</f>
        <v>69</v>
      </c>
      <c r="Q5117" s="2" t="str">
        <f>FLOOR('Transaction Data'!$P5117,15)&amp;"-"&amp;FLOOR('Transaction Data'!$P5117,15)+14</f>
        <v>60-74</v>
      </c>
      <c r="R5117" s="2" t="str">
        <f>IF('Transaction Data'!$L5117&lt;=10,"Less Expensive","Expensive")</f>
        <v>Less Expensive</v>
      </c>
      <c r="S5117" s="4">
        <f>WEEKDAY('Transaction Data'!$A5117)</f>
        <v>5</v>
      </c>
      <c r="T5117" s="2" t="str">
        <f>IF(WEEKDAY('Transaction Data'!$A5117,2)&lt;6,"Weekday","Weekend")</f>
        <v>Weekday</v>
      </c>
    </row>
    <row r="5118" ht="15.75" customHeight="1">
      <c r="A5118" s="1">
        <v>45319.0</v>
      </c>
      <c r="B5118" s="2" t="s">
        <v>4805</v>
      </c>
      <c r="C5118" s="2" t="s">
        <v>65</v>
      </c>
      <c r="D5118" s="1">
        <v>29583.0</v>
      </c>
      <c r="E5118" s="2" t="s">
        <v>27</v>
      </c>
      <c r="F5118" s="2">
        <v>341.0</v>
      </c>
      <c r="G5118" s="2" t="s">
        <v>61</v>
      </c>
      <c r="H5118" s="2" t="s">
        <v>24</v>
      </c>
      <c r="I5118" s="2" t="s">
        <v>25</v>
      </c>
      <c r="J5118" s="2" t="str">
        <f t="array" ref="J5118">XLOOKUP('Transaction Data'!$G5118,Product_Code,Biscuit_Brand)</f>
        <v>Choco Delight</v>
      </c>
      <c r="K5118" s="2">
        <f t="array" ref="K5118">XLOOKUP('Transaction Data'!$G5118,Product_Code,Cost)</f>
        <v>3</v>
      </c>
      <c r="L5118" s="2">
        <f t="array" ref="L5118">XLOOKUP('Transaction Data'!$G5118,Product_Code,Unit_Price)</f>
        <v>5</v>
      </c>
      <c r="M5118" s="3">
        <f>'Transaction Data'!$F5118*'Transaction Data'!$K5118</f>
        <v>1023</v>
      </c>
      <c r="N5118" s="3">
        <f>'Transaction Data'!$F5118*'Transaction Data'!$L5118</f>
        <v>1705</v>
      </c>
      <c r="O5118" s="3">
        <f>'Transaction Data'!$N5118-'Transaction Data'!$M5118</f>
        <v>682</v>
      </c>
      <c r="P5118" s="2">
        <f>DATEDIF('Transaction Data'!$D5118,'Transaction Data'!$A5118,"y")</f>
        <v>43</v>
      </c>
      <c r="Q5118" s="2" t="str">
        <f>FLOOR('Transaction Data'!$P5118,15)&amp;"-"&amp;FLOOR('Transaction Data'!$P5118,15)+14</f>
        <v>30-44</v>
      </c>
      <c r="R5118" s="2" t="str">
        <f>IF('Transaction Data'!$L5118&lt;=10,"Less Expensive","Expensive")</f>
        <v>Less Expensive</v>
      </c>
      <c r="S5118" s="4">
        <f>WEEKDAY('Transaction Data'!$A5118)</f>
        <v>1</v>
      </c>
      <c r="T5118" s="2" t="str">
        <f>IF(WEEKDAY('Transaction Data'!$A5118,2)&lt;6,"Weekday","Weekend")</f>
        <v>Weekend</v>
      </c>
    </row>
    <row r="5119" ht="15.75" customHeight="1">
      <c r="A5119" s="1">
        <v>45345.0</v>
      </c>
      <c r="B5119" s="2" t="s">
        <v>4806</v>
      </c>
      <c r="C5119" s="2" t="s">
        <v>69</v>
      </c>
      <c r="D5119" s="1">
        <v>38284.0</v>
      </c>
      <c r="E5119" s="2" t="s">
        <v>27</v>
      </c>
      <c r="F5119" s="2">
        <v>170.0</v>
      </c>
      <c r="G5119" s="2" t="s">
        <v>28</v>
      </c>
      <c r="H5119" s="2" t="s">
        <v>29</v>
      </c>
      <c r="I5119" s="2" t="s">
        <v>25</v>
      </c>
      <c r="J5119" s="2" t="str">
        <f t="array" ref="J5119">XLOOKUP('Transaction Data'!$G5119,Product_Code,Biscuit_Brand)</f>
        <v>Shortbread</v>
      </c>
      <c r="K5119" s="2">
        <f t="array" ref="K5119">XLOOKUP('Transaction Data'!$G5119,Product_Code,Cost)</f>
        <v>10</v>
      </c>
      <c r="L5119" s="2">
        <f t="array" ref="L5119">XLOOKUP('Transaction Data'!$G5119,Product_Code,Unit_Price)</f>
        <v>45</v>
      </c>
      <c r="M5119" s="3">
        <f>'Transaction Data'!$F5119*'Transaction Data'!$K5119</f>
        <v>1700</v>
      </c>
      <c r="N5119" s="3">
        <f>'Transaction Data'!$F5119*'Transaction Data'!$L5119</f>
        <v>7650</v>
      </c>
      <c r="O5119" s="3">
        <f>'Transaction Data'!$N5119-'Transaction Data'!$M5119</f>
        <v>5950</v>
      </c>
      <c r="P5119" s="2">
        <f>DATEDIF('Transaction Data'!$D5119,'Transaction Data'!$A5119,"y")</f>
        <v>19</v>
      </c>
      <c r="Q5119" s="2" t="str">
        <f>FLOOR('Transaction Data'!$P5119,15)&amp;"-"&amp;FLOOR('Transaction Data'!$P5119,15)+14</f>
        <v>15-29</v>
      </c>
      <c r="R5119" s="2" t="str">
        <f>IF('Transaction Data'!$L5119&lt;=10,"Less Expensive","Expensive")</f>
        <v>Expensive</v>
      </c>
      <c r="S5119" s="4">
        <f>WEEKDAY('Transaction Data'!$A5119)</f>
        <v>6</v>
      </c>
      <c r="T5119" s="2" t="str">
        <f>IF(WEEKDAY('Transaction Data'!$A5119,2)&lt;6,"Weekday","Weekend")</f>
        <v>Weekday</v>
      </c>
    </row>
    <row r="5120" ht="15.75" customHeight="1">
      <c r="A5120" s="1">
        <v>45343.0</v>
      </c>
      <c r="B5120" s="2" t="s">
        <v>4807</v>
      </c>
      <c r="C5120" s="2" t="s">
        <v>32</v>
      </c>
      <c r="D5120" s="1">
        <v>32852.0</v>
      </c>
      <c r="E5120" s="2" t="s">
        <v>37</v>
      </c>
      <c r="F5120" s="2">
        <v>254.0</v>
      </c>
      <c r="G5120" s="2" t="s">
        <v>23</v>
      </c>
      <c r="H5120" s="2" t="s">
        <v>34</v>
      </c>
      <c r="I5120" s="2" t="s">
        <v>25</v>
      </c>
      <c r="J5120" s="2" t="str">
        <f t="array" ref="J5120">XLOOKUP('Transaction Data'!$G5120,Product_Code,Biscuit_Brand)</f>
        <v>Cinnamon Swirls</v>
      </c>
      <c r="K5120" s="2">
        <f t="array" ref="K5120">XLOOKUP('Transaction Data'!$G5120,Product_Code,Cost)</f>
        <v>10</v>
      </c>
      <c r="L5120" s="2">
        <f t="array" ref="L5120">XLOOKUP('Transaction Data'!$G5120,Product_Code,Unit_Price)</f>
        <v>14</v>
      </c>
      <c r="M5120" s="3">
        <f>'Transaction Data'!$F5120*'Transaction Data'!$K5120</f>
        <v>2540</v>
      </c>
      <c r="N5120" s="3">
        <f>'Transaction Data'!$F5120*'Transaction Data'!$L5120</f>
        <v>3556</v>
      </c>
      <c r="O5120" s="3">
        <f>'Transaction Data'!$N5120-'Transaction Data'!$M5120</f>
        <v>1016</v>
      </c>
      <c r="P5120" s="2">
        <f>DATEDIF('Transaction Data'!$D5120,'Transaction Data'!$A5120,"y")</f>
        <v>34</v>
      </c>
      <c r="Q5120" s="2" t="str">
        <f>FLOOR('Transaction Data'!$P5120,15)&amp;"-"&amp;FLOOR('Transaction Data'!$P5120,15)+14</f>
        <v>30-44</v>
      </c>
      <c r="R5120" s="2" t="str">
        <f>IF('Transaction Data'!$L5120&lt;=10,"Less Expensive","Expensive")</f>
        <v>Expensive</v>
      </c>
      <c r="S5120" s="4">
        <f>WEEKDAY('Transaction Data'!$A5120)</f>
        <v>4</v>
      </c>
      <c r="T5120" s="2" t="str">
        <f>IF(WEEKDAY('Transaction Data'!$A5120,2)&lt;6,"Weekday","Weekend")</f>
        <v>Weekday</v>
      </c>
    </row>
    <row r="5121" ht="15.75" customHeight="1">
      <c r="A5121" s="1">
        <v>45334.0</v>
      </c>
      <c r="B5121" s="2" t="s">
        <v>4808</v>
      </c>
      <c r="C5121" s="2" t="s">
        <v>47</v>
      </c>
      <c r="D5121" s="1">
        <v>27474.0</v>
      </c>
      <c r="E5121" s="2" t="s">
        <v>27</v>
      </c>
      <c r="F5121" s="2">
        <v>172.0</v>
      </c>
      <c r="G5121" s="2" t="s">
        <v>48</v>
      </c>
      <c r="H5121" s="2" t="s">
        <v>24</v>
      </c>
      <c r="I5121" s="2" t="s">
        <v>25</v>
      </c>
      <c r="J5121" s="2" t="str">
        <f t="array" ref="J5121">XLOOKUP('Transaction Data'!$G5121,Product_Code,Biscuit_Brand)</f>
        <v>Lemon Crisps</v>
      </c>
      <c r="K5121" s="2">
        <f t="array" ref="K5121">XLOOKUP('Transaction Data'!$G5121,Product_Code,Cost)</f>
        <v>7</v>
      </c>
      <c r="L5121" s="2">
        <f t="array" ref="L5121">XLOOKUP('Transaction Data'!$G5121,Product_Code,Unit_Price)</f>
        <v>9</v>
      </c>
      <c r="M5121" s="3">
        <f>'Transaction Data'!$F5121*'Transaction Data'!$K5121</f>
        <v>1204</v>
      </c>
      <c r="N5121" s="3">
        <f>'Transaction Data'!$F5121*'Transaction Data'!$L5121</f>
        <v>1548</v>
      </c>
      <c r="O5121" s="3">
        <f>'Transaction Data'!$N5121-'Transaction Data'!$M5121</f>
        <v>344</v>
      </c>
      <c r="P5121" s="2">
        <f>DATEDIF('Transaction Data'!$D5121,'Transaction Data'!$A5121,"y")</f>
        <v>48</v>
      </c>
      <c r="Q5121" s="2" t="str">
        <f>FLOOR('Transaction Data'!$P5121,15)&amp;"-"&amp;FLOOR('Transaction Data'!$P5121,15)+14</f>
        <v>45-59</v>
      </c>
      <c r="R5121" s="2" t="str">
        <f>IF('Transaction Data'!$L5121&lt;=10,"Less Expensive","Expensive")</f>
        <v>Less Expensive</v>
      </c>
      <c r="S5121" s="4">
        <f>WEEKDAY('Transaction Data'!$A5121)</f>
        <v>2</v>
      </c>
      <c r="T5121" s="2" t="str">
        <f>IF(WEEKDAY('Transaction Data'!$A5121,2)&lt;6,"Weekday","Weekend")</f>
        <v>Weekday</v>
      </c>
    </row>
    <row r="5122" ht="15.75" customHeight="1">
      <c r="A5122" s="1">
        <v>45387.0</v>
      </c>
      <c r="B5122" s="2" t="s">
        <v>4809</v>
      </c>
      <c r="C5122" s="2" t="s">
        <v>69</v>
      </c>
      <c r="D5122" s="1">
        <v>36769.0</v>
      </c>
      <c r="E5122" s="2" t="s">
        <v>63</v>
      </c>
      <c r="F5122" s="2">
        <v>447.0</v>
      </c>
      <c r="G5122" s="2" t="s">
        <v>28</v>
      </c>
      <c r="H5122" s="2" t="s">
        <v>29</v>
      </c>
      <c r="I5122" s="2" t="s">
        <v>25</v>
      </c>
      <c r="J5122" s="2" t="str">
        <f t="array" ref="J5122">XLOOKUP('Transaction Data'!$G5122,Product_Code,Biscuit_Brand)</f>
        <v>Shortbread</v>
      </c>
      <c r="K5122" s="2">
        <f t="array" ref="K5122">XLOOKUP('Transaction Data'!$G5122,Product_Code,Cost)</f>
        <v>10</v>
      </c>
      <c r="L5122" s="2">
        <f t="array" ref="L5122">XLOOKUP('Transaction Data'!$G5122,Product_Code,Unit_Price)</f>
        <v>45</v>
      </c>
      <c r="M5122" s="3">
        <f>'Transaction Data'!$F5122*'Transaction Data'!$K5122</f>
        <v>4470</v>
      </c>
      <c r="N5122" s="3">
        <f>'Transaction Data'!$F5122*'Transaction Data'!$L5122</f>
        <v>20115</v>
      </c>
      <c r="O5122" s="3">
        <f>'Transaction Data'!$N5122-'Transaction Data'!$M5122</f>
        <v>15645</v>
      </c>
      <c r="P5122" s="2">
        <f>DATEDIF('Transaction Data'!$D5122,'Transaction Data'!$A5122,"y")</f>
        <v>23</v>
      </c>
      <c r="Q5122" s="2" t="str">
        <f>FLOOR('Transaction Data'!$P5122,15)&amp;"-"&amp;FLOOR('Transaction Data'!$P5122,15)+14</f>
        <v>15-29</v>
      </c>
      <c r="R5122" s="2" t="str">
        <f>IF('Transaction Data'!$L5122&lt;=10,"Less Expensive","Expensive")</f>
        <v>Expensive</v>
      </c>
      <c r="S5122" s="4">
        <f>WEEKDAY('Transaction Data'!$A5122)</f>
        <v>6</v>
      </c>
      <c r="T5122" s="2" t="str">
        <f>IF(WEEKDAY('Transaction Data'!$A5122,2)&lt;6,"Weekday","Weekend")</f>
        <v>Weekday</v>
      </c>
    </row>
    <row r="5123" ht="15.75" customHeight="1">
      <c r="A5123" s="1">
        <v>45303.0</v>
      </c>
      <c r="B5123" s="2" t="s">
        <v>4810</v>
      </c>
      <c r="C5123" s="2" t="s">
        <v>21</v>
      </c>
      <c r="D5123" s="1">
        <v>28866.0</v>
      </c>
      <c r="E5123" s="2" t="s">
        <v>37</v>
      </c>
      <c r="F5123" s="2">
        <v>97.0</v>
      </c>
      <c r="G5123" s="2" t="s">
        <v>61</v>
      </c>
      <c r="H5123" s="2" t="s">
        <v>34</v>
      </c>
      <c r="I5123" s="2" t="s">
        <v>25</v>
      </c>
      <c r="J5123" s="2" t="str">
        <f t="array" ref="J5123">XLOOKUP('Transaction Data'!$G5123,Product_Code,Biscuit_Brand)</f>
        <v>Choco Delight</v>
      </c>
      <c r="K5123" s="2">
        <f t="array" ref="K5123">XLOOKUP('Transaction Data'!$G5123,Product_Code,Cost)</f>
        <v>3</v>
      </c>
      <c r="L5123" s="2">
        <f t="array" ref="L5123">XLOOKUP('Transaction Data'!$G5123,Product_Code,Unit_Price)</f>
        <v>5</v>
      </c>
      <c r="M5123" s="3">
        <f>'Transaction Data'!$F5123*'Transaction Data'!$K5123</f>
        <v>291</v>
      </c>
      <c r="N5123" s="3">
        <f>'Transaction Data'!$F5123*'Transaction Data'!$L5123</f>
        <v>485</v>
      </c>
      <c r="O5123" s="3">
        <f>'Transaction Data'!$N5123-'Transaction Data'!$M5123</f>
        <v>194</v>
      </c>
      <c r="P5123" s="2">
        <f>DATEDIF('Transaction Data'!$D5123,'Transaction Data'!$A5123,"y")</f>
        <v>45</v>
      </c>
      <c r="Q5123" s="2" t="str">
        <f>FLOOR('Transaction Data'!$P5123,15)&amp;"-"&amp;FLOOR('Transaction Data'!$P5123,15)+14</f>
        <v>45-59</v>
      </c>
      <c r="R5123" s="2" t="str">
        <f>IF('Transaction Data'!$L5123&lt;=10,"Less Expensive","Expensive")</f>
        <v>Less Expensive</v>
      </c>
      <c r="S5123" s="4">
        <f>WEEKDAY('Transaction Data'!$A5123)</f>
        <v>6</v>
      </c>
      <c r="T5123" s="2" t="str">
        <f>IF(WEEKDAY('Transaction Data'!$A5123,2)&lt;6,"Weekday","Weekend")</f>
        <v>Weekday</v>
      </c>
    </row>
    <row r="5124" ht="15.75" customHeight="1">
      <c r="A5124" s="1">
        <v>45434.0</v>
      </c>
      <c r="B5124" s="2" t="s">
        <v>4811</v>
      </c>
      <c r="C5124" s="2" t="s">
        <v>51</v>
      </c>
      <c r="D5124" s="1">
        <v>24397.0</v>
      </c>
      <c r="E5124" s="2" t="s">
        <v>27</v>
      </c>
      <c r="F5124" s="2">
        <v>250.0</v>
      </c>
      <c r="G5124" s="2" t="s">
        <v>33</v>
      </c>
      <c r="H5124" s="2" t="s">
        <v>24</v>
      </c>
      <c r="I5124" s="2" t="s">
        <v>25</v>
      </c>
      <c r="J5124" s="2" t="str">
        <f t="array" ref="J5124">XLOOKUP('Transaction Data'!$G5124,Product_Code,Biscuit_Brand)</f>
        <v>Caramel Biscuits</v>
      </c>
      <c r="K5124" s="2">
        <f t="array" ref="K5124">XLOOKUP('Transaction Data'!$G5124,Product_Code,Cost)</f>
        <v>18</v>
      </c>
      <c r="L5124" s="2">
        <f t="array" ref="L5124">XLOOKUP('Transaction Data'!$G5124,Product_Code,Unit_Price)</f>
        <v>22</v>
      </c>
      <c r="M5124" s="3">
        <f>'Transaction Data'!$F5124*'Transaction Data'!$K5124</f>
        <v>4500</v>
      </c>
      <c r="N5124" s="3">
        <f>'Transaction Data'!$F5124*'Transaction Data'!$L5124</f>
        <v>5500</v>
      </c>
      <c r="O5124" s="3">
        <f>'Transaction Data'!$N5124-'Transaction Data'!$M5124</f>
        <v>1000</v>
      </c>
      <c r="P5124" s="2">
        <f>DATEDIF('Transaction Data'!$D5124,'Transaction Data'!$A5124,"y")</f>
        <v>57</v>
      </c>
      <c r="Q5124" s="2" t="str">
        <f>FLOOR('Transaction Data'!$P5124,15)&amp;"-"&amp;FLOOR('Transaction Data'!$P5124,15)+14</f>
        <v>45-59</v>
      </c>
      <c r="R5124" s="2" t="str">
        <f>IF('Transaction Data'!$L5124&lt;=10,"Less Expensive","Expensive")</f>
        <v>Expensive</v>
      </c>
      <c r="S5124" s="4">
        <f>WEEKDAY('Transaction Data'!$A5124)</f>
        <v>4</v>
      </c>
      <c r="T5124" s="2" t="str">
        <f>IF(WEEKDAY('Transaction Data'!$A5124,2)&lt;6,"Weekday","Weekend")</f>
        <v>Weekday</v>
      </c>
    </row>
    <row r="5125" ht="15.75" customHeight="1">
      <c r="A5125" s="1">
        <v>45404.0</v>
      </c>
      <c r="B5125" s="2" t="s">
        <v>4812</v>
      </c>
      <c r="C5125" s="2" t="s">
        <v>65</v>
      </c>
      <c r="D5125" s="1">
        <v>22968.0</v>
      </c>
      <c r="E5125" s="2" t="s">
        <v>27</v>
      </c>
      <c r="F5125" s="2">
        <v>28.0</v>
      </c>
      <c r="G5125" s="2" t="s">
        <v>44</v>
      </c>
      <c r="H5125" s="2" t="s">
        <v>29</v>
      </c>
      <c r="I5125" s="2" t="s">
        <v>25</v>
      </c>
      <c r="J5125" s="2" t="str">
        <f t="array" ref="J5125">XLOOKUP('Transaction Data'!$G5125,Product_Code,Biscuit_Brand)</f>
        <v>Butter Crunch</v>
      </c>
      <c r="K5125" s="2">
        <f t="array" ref="K5125">XLOOKUP('Transaction Data'!$G5125,Product_Code,Cost)</f>
        <v>10</v>
      </c>
      <c r="L5125" s="2">
        <f t="array" ref="L5125">XLOOKUP('Transaction Data'!$G5125,Product_Code,Unit_Price)</f>
        <v>11</v>
      </c>
      <c r="M5125" s="3">
        <f>'Transaction Data'!$F5125*'Transaction Data'!$K5125</f>
        <v>280</v>
      </c>
      <c r="N5125" s="3">
        <f>'Transaction Data'!$F5125*'Transaction Data'!$L5125</f>
        <v>308</v>
      </c>
      <c r="O5125" s="3">
        <f>'Transaction Data'!$N5125-'Transaction Data'!$M5125</f>
        <v>28</v>
      </c>
      <c r="P5125" s="2">
        <f>DATEDIF('Transaction Data'!$D5125,'Transaction Data'!$A5125,"y")</f>
        <v>61</v>
      </c>
      <c r="Q5125" s="2" t="str">
        <f>FLOOR('Transaction Data'!$P5125,15)&amp;"-"&amp;FLOOR('Transaction Data'!$P5125,15)+14</f>
        <v>60-74</v>
      </c>
      <c r="R5125" s="2" t="str">
        <f>IF('Transaction Data'!$L5125&lt;=10,"Less Expensive","Expensive")</f>
        <v>Expensive</v>
      </c>
      <c r="S5125" s="4">
        <f>WEEKDAY('Transaction Data'!$A5125)</f>
        <v>2</v>
      </c>
      <c r="T5125" s="2" t="str">
        <f>IF(WEEKDAY('Transaction Data'!$A5125,2)&lt;6,"Weekday","Weekend")</f>
        <v>Weekday</v>
      </c>
    </row>
    <row r="5126" ht="15.75" customHeight="1">
      <c r="A5126" s="1">
        <v>45486.0</v>
      </c>
      <c r="B5126" s="2" t="s">
        <v>4813</v>
      </c>
      <c r="C5126" s="2" t="s">
        <v>41</v>
      </c>
      <c r="D5126" s="1">
        <v>24039.0</v>
      </c>
      <c r="E5126" s="2" t="s">
        <v>63</v>
      </c>
      <c r="F5126" s="2">
        <v>129.0</v>
      </c>
      <c r="G5126" s="2" t="s">
        <v>60</v>
      </c>
      <c r="H5126" s="2" t="s">
        <v>34</v>
      </c>
      <c r="I5126" s="2" t="s">
        <v>25</v>
      </c>
      <c r="J5126" s="2" t="str">
        <f t="array" ref="J5126">XLOOKUP('Transaction Data'!$G5126,Product_Code,Biscuit_Brand)</f>
        <v>Peanut Butter Bites</v>
      </c>
      <c r="K5126" s="2">
        <f t="array" ref="K5126">XLOOKUP('Transaction Data'!$G5126,Product_Code,Cost)</f>
        <v>5</v>
      </c>
      <c r="L5126" s="2">
        <f t="array" ref="L5126">XLOOKUP('Transaction Data'!$G5126,Product_Code,Unit_Price)</f>
        <v>7</v>
      </c>
      <c r="M5126" s="3">
        <f>'Transaction Data'!$F5126*'Transaction Data'!$K5126</f>
        <v>645</v>
      </c>
      <c r="N5126" s="3">
        <f>'Transaction Data'!$F5126*'Transaction Data'!$L5126</f>
        <v>903</v>
      </c>
      <c r="O5126" s="3">
        <f>'Transaction Data'!$N5126-'Transaction Data'!$M5126</f>
        <v>258</v>
      </c>
      <c r="P5126" s="2">
        <f>DATEDIF('Transaction Data'!$D5126,'Transaction Data'!$A5126,"y")</f>
        <v>58</v>
      </c>
      <c r="Q5126" s="2" t="str">
        <f>FLOOR('Transaction Data'!$P5126,15)&amp;"-"&amp;FLOOR('Transaction Data'!$P5126,15)+14</f>
        <v>45-59</v>
      </c>
      <c r="R5126" s="2" t="str">
        <f>IF('Transaction Data'!$L5126&lt;=10,"Less Expensive","Expensive")</f>
        <v>Less Expensive</v>
      </c>
      <c r="S5126" s="4">
        <f>WEEKDAY('Transaction Data'!$A5126)</f>
        <v>7</v>
      </c>
      <c r="T5126" s="2" t="str">
        <f>IF(WEEKDAY('Transaction Data'!$A5126,2)&lt;6,"Weekday","Weekend")</f>
        <v>Weekend</v>
      </c>
    </row>
    <row r="5127" ht="15.75" customHeight="1">
      <c r="A5127" s="1">
        <v>45302.0</v>
      </c>
      <c r="B5127" s="2" t="s">
        <v>4814</v>
      </c>
      <c r="C5127" s="2" t="s">
        <v>54</v>
      </c>
      <c r="D5127" s="1">
        <v>22208.0</v>
      </c>
      <c r="E5127" s="2" t="s">
        <v>27</v>
      </c>
      <c r="F5127" s="2">
        <v>392.0</v>
      </c>
      <c r="G5127" s="2" t="s">
        <v>44</v>
      </c>
      <c r="H5127" s="2" t="s">
        <v>24</v>
      </c>
      <c r="I5127" s="2" t="s">
        <v>25</v>
      </c>
      <c r="J5127" s="2" t="str">
        <f t="array" ref="J5127">XLOOKUP('Transaction Data'!$G5127,Product_Code,Biscuit_Brand)</f>
        <v>Butter Crunch</v>
      </c>
      <c r="K5127" s="2">
        <f t="array" ref="K5127">XLOOKUP('Transaction Data'!$G5127,Product_Code,Cost)</f>
        <v>10</v>
      </c>
      <c r="L5127" s="2">
        <f t="array" ref="L5127">XLOOKUP('Transaction Data'!$G5127,Product_Code,Unit_Price)</f>
        <v>11</v>
      </c>
      <c r="M5127" s="3">
        <f>'Transaction Data'!$F5127*'Transaction Data'!$K5127</f>
        <v>3920</v>
      </c>
      <c r="N5127" s="3">
        <f>'Transaction Data'!$F5127*'Transaction Data'!$L5127</f>
        <v>4312</v>
      </c>
      <c r="O5127" s="3">
        <f>'Transaction Data'!$N5127-'Transaction Data'!$M5127</f>
        <v>392</v>
      </c>
      <c r="P5127" s="2">
        <f>DATEDIF('Transaction Data'!$D5127,'Transaction Data'!$A5127,"y")</f>
        <v>63</v>
      </c>
      <c r="Q5127" s="2" t="str">
        <f>FLOOR('Transaction Data'!$P5127,15)&amp;"-"&amp;FLOOR('Transaction Data'!$P5127,15)+14</f>
        <v>60-74</v>
      </c>
      <c r="R5127" s="2" t="str">
        <f>IF('Transaction Data'!$L5127&lt;=10,"Less Expensive","Expensive")</f>
        <v>Expensive</v>
      </c>
      <c r="S5127" s="4">
        <f>WEEKDAY('Transaction Data'!$A5127)</f>
        <v>5</v>
      </c>
      <c r="T5127" s="2" t="str">
        <f>IF(WEEKDAY('Transaction Data'!$A5127,2)&lt;6,"Weekday","Weekend")</f>
        <v>Weekday</v>
      </c>
    </row>
    <row r="5128" ht="15.75" customHeight="1">
      <c r="A5128" s="1">
        <v>45449.0</v>
      </c>
      <c r="B5128" s="2" t="s">
        <v>4815</v>
      </c>
      <c r="C5128" s="2" t="s">
        <v>78</v>
      </c>
      <c r="D5128" s="1">
        <v>19747.0</v>
      </c>
      <c r="E5128" s="2" t="s">
        <v>22</v>
      </c>
      <c r="F5128" s="2">
        <v>357.0</v>
      </c>
      <c r="G5128" s="2" t="s">
        <v>28</v>
      </c>
      <c r="H5128" s="2" t="s">
        <v>29</v>
      </c>
      <c r="I5128" s="2" t="s">
        <v>25</v>
      </c>
      <c r="J5128" s="2" t="str">
        <f t="array" ref="J5128">XLOOKUP('Transaction Data'!$G5128,Product_Code,Biscuit_Brand)</f>
        <v>Shortbread</v>
      </c>
      <c r="K5128" s="2">
        <f t="array" ref="K5128">XLOOKUP('Transaction Data'!$G5128,Product_Code,Cost)</f>
        <v>10</v>
      </c>
      <c r="L5128" s="2">
        <f t="array" ref="L5128">XLOOKUP('Transaction Data'!$G5128,Product_Code,Unit_Price)</f>
        <v>45</v>
      </c>
      <c r="M5128" s="3">
        <f>'Transaction Data'!$F5128*'Transaction Data'!$K5128</f>
        <v>3570</v>
      </c>
      <c r="N5128" s="3">
        <f>'Transaction Data'!$F5128*'Transaction Data'!$L5128</f>
        <v>16065</v>
      </c>
      <c r="O5128" s="3">
        <f>'Transaction Data'!$N5128-'Transaction Data'!$M5128</f>
        <v>12495</v>
      </c>
      <c r="P5128" s="2">
        <f>DATEDIF('Transaction Data'!$D5128,'Transaction Data'!$A5128,"y")</f>
        <v>70</v>
      </c>
      <c r="Q5128" s="2" t="str">
        <f>FLOOR('Transaction Data'!$P5128,15)&amp;"-"&amp;FLOOR('Transaction Data'!$P5128,15)+14</f>
        <v>60-74</v>
      </c>
      <c r="R5128" s="2" t="str">
        <f>IF('Transaction Data'!$L5128&lt;=10,"Less Expensive","Expensive")</f>
        <v>Expensive</v>
      </c>
      <c r="S5128" s="4">
        <f>WEEKDAY('Transaction Data'!$A5128)</f>
        <v>5</v>
      </c>
      <c r="T5128" s="2" t="str">
        <f>IF(WEEKDAY('Transaction Data'!$A5128,2)&lt;6,"Weekday","Weekend")</f>
        <v>Weekday</v>
      </c>
    </row>
    <row r="5129" ht="15.75" customHeight="1">
      <c r="A5129" s="1">
        <v>45362.0</v>
      </c>
      <c r="B5129" s="2" t="s">
        <v>4816</v>
      </c>
      <c r="C5129" s="2" t="s">
        <v>72</v>
      </c>
      <c r="D5129" s="1">
        <v>16108.0</v>
      </c>
      <c r="E5129" s="2" t="s">
        <v>22</v>
      </c>
      <c r="F5129" s="2">
        <v>28.0</v>
      </c>
      <c r="G5129" s="2" t="s">
        <v>23</v>
      </c>
      <c r="H5129" s="2" t="s">
        <v>34</v>
      </c>
      <c r="I5129" s="2" t="s">
        <v>30</v>
      </c>
      <c r="J5129" s="2" t="str">
        <f t="array" ref="J5129">XLOOKUP('Transaction Data'!$G5129,Product_Code,Biscuit_Brand)</f>
        <v>Cinnamon Swirls</v>
      </c>
      <c r="K5129" s="2">
        <f t="array" ref="K5129">XLOOKUP('Transaction Data'!$G5129,Product_Code,Cost)</f>
        <v>10</v>
      </c>
      <c r="L5129" s="2">
        <f t="array" ref="L5129">XLOOKUP('Transaction Data'!$G5129,Product_Code,Unit_Price)</f>
        <v>14</v>
      </c>
      <c r="M5129" s="3">
        <f>'Transaction Data'!$F5129*'Transaction Data'!$K5129</f>
        <v>280</v>
      </c>
      <c r="N5129" s="3">
        <f>'Transaction Data'!$F5129*'Transaction Data'!$L5129</f>
        <v>392</v>
      </c>
      <c r="O5129" s="3">
        <f>'Transaction Data'!$N5129-'Transaction Data'!$M5129</f>
        <v>112</v>
      </c>
      <c r="P5129" s="2">
        <f>DATEDIF('Transaction Data'!$D5129,'Transaction Data'!$A5129,"y")</f>
        <v>80</v>
      </c>
      <c r="Q5129" s="2" t="str">
        <f>FLOOR('Transaction Data'!$P5129,15)&amp;"-"&amp;FLOOR('Transaction Data'!$P5129,15)+14</f>
        <v>75-89</v>
      </c>
      <c r="R5129" s="2" t="str">
        <f>IF('Transaction Data'!$L5129&lt;=10,"Less Expensive","Expensive")</f>
        <v>Expensive</v>
      </c>
      <c r="S5129" s="4">
        <f>WEEKDAY('Transaction Data'!$A5129)</f>
        <v>2</v>
      </c>
      <c r="T5129" s="2" t="str">
        <f>IF(WEEKDAY('Transaction Data'!$A5129,2)&lt;6,"Weekday","Weekend")</f>
        <v>Weekday</v>
      </c>
    </row>
    <row r="5130" ht="15.75" customHeight="1">
      <c r="A5130" s="1">
        <v>45325.0</v>
      </c>
      <c r="B5130" s="2" t="s">
        <v>4817</v>
      </c>
      <c r="C5130" s="2" t="s">
        <v>47</v>
      </c>
      <c r="D5130" s="1">
        <v>36395.0</v>
      </c>
      <c r="E5130" s="2" t="s">
        <v>37</v>
      </c>
      <c r="F5130" s="2">
        <v>344.0</v>
      </c>
      <c r="G5130" s="2" t="s">
        <v>44</v>
      </c>
      <c r="H5130" s="2" t="s">
        <v>24</v>
      </c>
      <c r="I5130" s="2" t="s">
        <v>25</v>
      </c>
      <c r="J5130" s="2" t="str">
        <f t="array" ref="J5130">XLOOKUP('Transaction Data'!$G5130,Product_Code,Biscuit_Brand)</f>
        <v>Butter Crunch</v>
      </c>
      <c r="K5130" s="2">
        <f t="array" ref="K5130">XLOOKUP('Transaction Data'!$G5130,Product_Code,Cost)</f>
        <v>10</v>
      </c>
      <c r="L5130" s="2">
        <f t="array" ref="L5130">XLOOKUP('Transaction Data'!$G5130,Product_Code,Unit_Price)</f>
        <v>11</v>
      </c>
      <c r="M5130" s="3">
        <f>'Transaction Data'!$F5130*'Transaction Data'!$K5130</f>
        <v>3440</v>
      </c>
      <c r="N5130" s="3">
        <f>'Transaction Data'!$F5130*'Transaction Data'!$L5130</f>
        <v>3784</v>
      </c>
      <c r="O5130" s="3">
        <f>'Transaction Data'!$N5130-'Transaction Data'!$M5130</f>
        <v>344</v>
      </c>
      <c r="P5130" s="2">
        <f>DATEDIF('Transaction Data'!$D5130,'Transaction Data'!$A5130,"y")</f>
        <v>24</v>
      </c>
      <c r="Q5130" s="2" t="str">
        <f>FLOOR('Transaction Data'!$P5130,15)&amp;"-"&amp;FLOOR('Transaction Data'!$P5130,15)+14</f>
        <v>15-29</v>
      </c>
      <c r="R5130" s="2" t="str">
        <f>IF('Transaction Data'!$L5130&lt;=10,"Less Expensive","Expensive")</f>
        <v>Expensive</v>
      </c>
      <c r="S5130" s="4">
        <f>WEEKDAY('Transaction Data'!$A5130)</f>
        <v>7</v>
      </c>
      <c r="T5130" s="2" t="str">
        <f>IF(WEEKDAY('Transaction Data'!$A5130,2)&lt;6,"Weekday","Weekend")</f>
        <v>Weekend</v>
      </c>
    </row>
    <row r="5131" ht="15.75" customHeight="1">
      <c r="A5131" s="1">
        <v>45296.0</v>
      </c>
      <c r="B5131" s="2" t="s">
        <v>4818</v>
      </c>
      <c r="C5131" s="2" t="s">
        <v>51</v>
      </c>
      <c r="D5131" s="1">
        <v>36726.0</v>
      </c>
      <c r="E5131" s="2" t="s">
        <v>63</v>
      </c>
      <c r="F5131" s="2">
        <v>103.0</v>
      </c>
      <c r="G5131" s="2" t="s">
        <v>60</v>
      </c>
      <c r="H5131" s="2" t="s">
        <v>29</v>
      </c>
      <c r="I5131" s="2" t="s">
        <v>25</v>
      </c>
      <c r="J5131" s="2" t="str">
        <f t="array" ref="J5131">XLOOKUP('Transaction Data'!$G5131,Product_Code,Biscuit_Brand)</f>
        <v>Peanut Butter Bites</v>
      </c>
      <c r="K5131" s="2">
        <f t="array" ref="K5131">XLOOKUP('Transaction Data'!$G5131,Product_Code,Cost)</f>
        <v>5</v>
      </c>
      <c r="L5131" s="2">
        <f t="array" ref="L5131">XLOOKUP('Transaction Data'!$G5131,Product_Code,Unit_Price)</f>
        <v>7</v>
      </c>
      <c r="M5131" s="3">
        <f>'Transaction Data'!$F5131*'Transaction Data'!$K5131</f>
        <v>515</v>
      </c>
      <c r="N5131" s="3">
        <f>'Transaction Data'!$F5131*'Transaction Data'!$L5131</f>
        <v>721</v>
      </c>
      <c r="O5131" s="3">
        <f>'Transaction Data'!$N5131-'Transaction Data'!$M5131</f>
        <v>206</v>
      </c>
      <c r="P5131" s="2">
        <f>DATEDIF('Transaction Data'!$D5131,'Transaction Data'!$A5131,"y")</f>
        <v>23</v>
      </c>
      <c r="Q5131" s="2" t="str">
        <f>FLOOR('Transaction Data'!$P5131,15)&amp;"-"&amp;FLOOR('Transaction Data'!$P5131,15)+14</f>
        <v>15-29</v>
      </c>
      <c r="R5131" s="2" t="str">
        <f>IF('Transaction Data'!$L5131&lt;=10,"Less Expensive","Expensive")</f>
        <v>Less Expensive</v>
      </c>
      <c r="S5131" s="4">
        <f>WEEKDAY('Transaction Data'!$A5131)</f>
        <v>6</v>
      </c>
      <c r="T5131" s="2" t="str">
        <f>IF(WEEKDAY('Transaction Data'!$A5131,2)&lt;6,"Weekday","Weekend")</f>
        <v>Weekday</v>
      </c>
    </row>
    <row r="5132" ht="15.75" customHeight="1">
      <c r="A5132" s="1">
        <v>45416.0</v>
      </c>
      <c r="B5132" s="2" t="s">
        <v>4819</v>
      </c>
      <c r="C5132" s="2" t="s">
        <v>72</v>
      </c>
      <c r="D5132" s="1">
        <v>27229.0</v>
      </c>
      <c r="E5132" s="2" t="s">
        <v>27</v>
      </c>
      <c r="F5132" s="2">
        <v>391.0</v>
      </c>
      <c r="G5132" s="2" t="s">
        <v>48</v>
      </c>
      <c r="H5132" s="2" t="s">
        <v>34</v>
      </c>
      <c r="I5132" s="2" t="s">
        <v>25</v>
      </c>
      <c r="J5132" s="2" t="str">
        <f t="array" ref="J5132">XLOOKUP('Transaction Data'!$G5132,Product_Code,Biscuit_Brand)</f>
        <v>Lemon Crisps</v>
      </c>
      <c r="K5132" s="2">
        <f t="array" ref="K5132">XLOOKUP('Transaction Data'!$G5132,Product_Code,Cost)</f>
        <v>7</v>
      </c>
      <c r="L5132" s="2">
        <f t="array" ref="L5132">XLOOKUP('Transaction Data'!$G5132,Product_Code,Unit_Price)</f>
        <v>9</v>
      </c>
      <c r="M5132" s="3">
        <f>'Transaction Data'!$F5132*'Transaction Data'!$K5132</f>
        <v>2737</v>
      </c>
      <c r="N5132" s="3">
        <f>'Transaction Data'!$F5132*'Transaction Data'!$L5132</f>
        <v>3519</v>
      </c>
      <c r="O5132" s="3">
        <f>'Transaction Data'!$N5132-'Transaction Data'!$M5132</f>
        <v>782</v>
      </c>
      <c r="P5132" s="2">
        <f>DATEDIF('Transaction Data'!$D5132,'Transaction Data'!$A5132,"y")</f>
        <v>49</v>
      </c>
      <c r="Q5132" s="2" t="str">
        <f>FLOOR('Transaction Data'!$P5132,15)&amp;"-"&amp;FLOOR('Transaction Data'!$P5132,15)+14</f>
        <v>45-59</v>
      </c>
      <c r="R5132" s="2" t="str">
        <f>IF('Transaction Data'!$L5132&lt;=10,"Less Expensive","Expensive")</f>
        <v>Less Expensive</v>
      </c>
      <c r="S5132" s="4">
        <f>WEEKDAY('Transaction Data'!$A5132)</f>
        <v>7</v>
      </c>
      <c r="T5132" s="2" t="str">
        <f>IF(WEEKDAY('Transaction Data'!$A5132,2)&lt;6,"Weekday","Weekend")</f>
        <v>Weekend</v>
      </c>
    </row>
    <row r="5133" ht="15.75" customHeight="1">
      <c r="A5133" s="1">
        <v>45432.0</v>
      </c>
      <c r="B5133" s="2" t="s">
        <v>4820</v>
      </c>
      <c r="C5133" s="2" t="s">
        <v>21</v>
      </c>
      <c r="D5133" s="1">
        <v>19523.0</v>
      </c>
      <c r="E5133" s="2" t="s">
        <v>63</v>
      </c>
      <c r="F5133" s="2">
        <v>384.0</v>
      </c>
      <c r="G5133" s="2" t="s">
        <v>38</v>
      </c>
      <c r="H5133" s="2" t="s">
        <v>24</v>
      </c>
      <c r="I5133" s="2" t="s">
        <v>30</v>
      </c>
      <c r="J5133" s="2" t="str">
        <f t="array" ref="J5133">XLOOKUP('Transaction Data'!$G5133,Product_Code,Biscuit_Brand)</f>
        <v>Ginger Snaps</v>
      </c>
      <c r="K5133" s="2">
        <f t="array" ref="K5133">XLOOKUP('Transaction Data'!$G5133,Product_Code,Cost)</f>
        <v>14</v>
      </c>
      <c r="L5133" s="2">
        <f t="array" ref="L5133">XLOOKUP('Transaction Data'!$G5133,Product_Code,Unit_Price)</f>
        <v>28</v>
      </c>
      <c r="M5133" s="3">
        <f>'Transaction Data'!$F5133*'Transaction Data'!$K5133</f>
        <v>5376</v>
      </c>
      <c r="N5133" s="3">
        <f>'Transaction Data'!$F5133*'Transaction Data'!$L5133</f>
        <v>10752</v>
      </c>
      <c r="O5133" s="3">
        <f>'Transaction Data'!$N5133-'Transaction Data'!$M5133</f>
        <v>5376</v>
      </c>
      <c r="P5133" s="2">
        <f>DATEDIF('Transaction Data'!$D5133,'Transaction Data'!$A5133,"y")</f>
        <v>70</v>
      </c>
      <c r="Q5133" s="2" t="str">
        <f>FLOOR('Transaction Data'!$P5133,15)&amp;"-"&amp;FLOOR('Transaction Data'!$P5133,15)+14</f>
        <v>60-74</v>
      </c>
      <c r="R5133" s="2" t="str">
        <f>IF('Transaction Data'!$L5133&lt;=10,"Less Expensive","Expensive")</f>
        <v>Expensive</v>
      </c>
      <c r="S5133" s="4">
        <f>WEEKDAY('Transaction Data'!$A5133)</f>
        <v>2</v>
      </c>
      <c r="T5133" s="2" t="str">
        <f>IF(WEEKDAY('Transaction Data'!$A5133,2)&lt;6,"Weekday","Weekend")</f>
        <v>Weekday</v>
      </c>
    </row>
    <row r="5134" ht="15.75" customHeight="1">
      <c r="A5134" s="1">
        <v>45361.0</v>
      </c>
      <c r="B5134" s="2" t="s">
        <v>4821</v>
      </c>
      <c r="C5134" s="2" t="s">
        <v>47</v>
      </c>
      <c r="D5134" s="1">
        <v>28891.0</v>
      </c>
      <c r="E5134" s="2" t="s">
        <v>27</v>
      </c>
      <c r="F5134" s="2">
        <v>267.0</v>
      </c>
      <c r="G5134" s="2" t="s">
        <v>60</v>
      </c>
      <c r="H5134" s="2" t="s">
        <v>29</v>
      </c>
      <c r="I5134" s="2" t="s">
        <v>25</v>
      </c>
      <c r="J5134" s="2" t="str">
        <f t="array" ref="J5134">XLOOKUP('Transaction Data'!$G5134,Product_Code,Biscuit_Brand)</f>
        <v>Peanut Butter Bites</v>
      </c>
      <c r="K5134" s="2">
        <f t="array" ref="K5134">XLOOKUP('Transaction Data'!$G5134,Product_Code,Cost)</f>
        <v>5</v>
      </c>
      <c r="L5134" s="2">
        <f t="array" ref="L5134">XLOOKUP('Transaction Data'!$G5134,Product_Code,Unit_Price)</f>
        <v>7</v>
      </c>
      <c r="M5134" s="3">
        <f>'Transaction Data'!$F5134*'Transaction Data'!$K5134</f>
        <v>1335</v>
      </c>
      <c r="N5134" s="3">
        <f>'Transaction Data'!$F5134*'Transaction Data'!$L5134</f>
        <v>1869</v>
      </c>
      <c r="O5134" s="3">
        <f>'Transaction Data'!$N5134-'Transaction Data'!$M5134</f>
        <v>534</v>
      </c>
      <c r="P5134" s="2">
        <f>DATEDIF('Transaction Data'!$D5134,'Transaction Data'!$A5134,"y")</f>
        <v>45</v>
      </c>
      <c r="Q5134" s="2" t="str">
        <f>FLOOR('Transaction Data'!$P5134,15)&amp;"-"&amp;FLOOR('Transaction Data'!$P5134,15)+14</f>
        <v>45-59</v>
      </c>
      <c r="R5134" s="2" t="str">
        <f>IF('Transaction Data'!$L5134&lt;=10,"Less Expensive","Expensive")</f>
        <v>Less Expensive</v>
      </c>
      <c r="S5134" s="4">
        <f>WEEKDAY('Transaction Data'!$A5134)</f>
        <v>1</v>
      </c>
      <c r="T5134" s="2" t="str">
        <f>IF(WEEKDAY('Transaction Data'!$A5134,2)&lt;6,"Weekday","Weekend")</f>
        <v>Weekend</v>
      </c>
    </row>
    <row r="5135" ht="15.75" customHeight="1">
      <c r="A5135" s="1">
        <v>45498.0</v>
      </c>
      <c r="B5135" s="2" t="s">
        <v>4822</v>
      </c>
      <c r="C5135" s="2" t="s">
        <v>32</v>
      </c>
      <c r="D5135" s="1">
        <v>20266.0</v>
      </c>
      <c r="E5135" s="2" t="s">
        <v>27</v>
      </c>
      <c r="F5135" s="2">
        <v>280.0</v>
      </c>
      <c r="G5135" s="2" t="s">
        <v>33</v>
      </c>
      <c r="H5135" s="2" t="s">
        <v>34</v>
      </c>
      <c r="I5135" s="2" t="s">
        <v>25</v>
      </c>
      <c r="J5135" s="2" t="str">
        <f t="array" ref="J5135">XLOOKUP('Transaction Data'!$G5135,Product_Code,Biscuit_Brand)</f>
        <v>Caramel Biscuits</v>
      </c>
      <c r="K5135" s="2">
        <f t="array" ref="K5135">XLOOKUP('Transaction Data'!$G5135,Product_Code,Cost)</f>
        <v>18</v>
      </c>
      <c r="L5135" s="2">
        <f t="array" ref="L5135">XLOOKUP('Transaction Data'!$G5135,Product_Code,Unit_Price)</f>
        <v>22</v>
      </c>
      <c r="M5135" s="3">
        <f>'Transaction Data'!$F5135*'Transaction Data'!$K5135</f>
        <v>5040</v>
      </c>
      <c r="N5135" s="3">
        <f>'Transaction Data'!$F5135*'Transaction Data'!$L5135</f>
        <v>6160</v>
      </c>
      <c r="O5135" s="3">
        <f>'Transaction Data'!$N5135-'Transaction Data'!$M5135</f>
        <v>1120</v>
      </c>
      <c r="P5135" s="2">
        <f>DATEDIF('Transaction Data'!$D5135,'Transaction Data'!$A5135,"y")</f>
        <v>69</v>
      </c>
      <c r="Q5135" s="2" t="str">
        <f>FLOOR('Transaction Data'!$P5135,15)&amp;"-"&amp;FLOOR('Transaction Data'!$P5135,15)+14</f>
        <v>60-74</v>
      </c>
      <c r="R5135" s="2" t="str">
        <f>IF('Transaction Data'!$L5135&lt;=10,"Less Expensive","Expensive")</f>
        <v>Expensive</v>
      </c>
      <c r="S5135" s="4">
        <f>WEEKDAY('Transaction Data'!$A5135)</f>
        <v>5</v>
      </c>
      <c r="T5135" s="2" t="str">
        <f>IF(WEEKDAY('Transaction Data'!$A5135,2)&lt;6,"Weekday","Weekend")</f>
        <v>Weekday</v>
      </c>
    </row>
    <row r="5136" ht="15.75" customHeight="1">
      <c r="A5136" s="1">
        <v>45454.0</v>
      </c>
      <c r="B5136" s="2" t="s">
        <v>4823</v>
      </c>
      <c r="C5136" s="2" t="s">
        <v>32</v>
      </c>
      <c r="D5136" s="1">
        <v>21290.0</v>
      </c>
      <c r="E5136" s="2" t="s">
        <v>63</v>
      </c>
      <c r="F5136" s="2">
        <v>378.0</v>
      </c>
      <c r="G5136" s="2" t="s">
        <v>38</v>
      </c>
      <c r="H5136" s="2" t="s">
        <v>24</v>
      </c>
      <c r="I5136" s="2" t="s">
        <v>25</v>
      </c>
      <c r="J5136" s="2" t="str">
        <f t="array" ref="J5136">XLOOKUP('Transaction Data'!$G5136,Product_Code,Biscuit_Brand)</f>
        <v>Ginger Snaps</v>
      </c>
      <c r="K5136" s="2">
        <f t="array" ref="K5136">XLOOKUP('Transaction Data'!$G5136,Product_Code,Cost)</f>
        <v>14</v>
      </c>
      <c r="L5136" s="2">
        <f t="array" ref="L5136">XLOOKUP('Transaction Data'!$G5136,Product_Code,Unit_Price)</f>
        <v>28</v>
      </c>
      <c r="M5136" s="3">
        <f>'Transaction Data'!$F5136*'Transaction Data'!$K5136</f>
        <v>5292</v>
      </c>
      <c r="N5136" s="3">
        <f>'Transaction Data'!$F5136*'Transaction Data'!$L5136</f>
        <v>10584</v>
      </c>
      <c r="O5136" s="3">
        <f>'Transaction Data'!$N5136-'Transaction Data'!$M5136</f>
        <v>5292</v>
      </c>
      <c r="P5136" s="2">
        <f>DATEDIF('Transaction Data'!$D5136,'Transaction Data'!$A5136,"y")</f>
        <v>66</v>
      </c>
      <c r="Q5136" s="2" t="str">
        <f>FLOOR('Transaction Data'!$P5136,15)&amp;"-"&amp;FLOOR('Transaction Data'!$P5136,15)+14</f>
        <v>60-74</v>
      </c>
      <c r="R5136" s="2" t="str">
        <f>IF('Transaction Data'!$L5136&lt;=10,"Less Expensive","Expensive")</f>
        <v>Expensive</v>
      </c>
      <c r="S5136" s="4">
        <f>WEEKDAY('Transaction Data'!$A5136)</f>
        <v>3</v>
      </c>
      <c r="T5136" s="2" t="str">
        <f>IF(WEEKDAY('Transaction Data'!$A5136,2)&lt;6,"Weekday","Weekend")</f>
        <v>Weekday</v>
      </c>
    </row>
    <row r="5137" ht="15.75" customHeight="1">
      <c r="A5137" s="1">
        <v>45488.0</v>
      </c>
      <c r="B5137" s="2" t="s">
        <v>4824</v>
      </c>
      <c r="C5137" s="2" t="s">
        <v>78</v>
      </c>
      <c r="D5137" s="1">
        <v>23929.0</v>
      </c>
      <c r="E5137" s="2" t="s">
        <v>27</v>
      </c>
      <c r="F5137" s="2">
        <v>396.0</v>
      </c>
      <c r="G5137" s="2" t="s">
        <v>38</v>
      </c>
      <c r="H5137" s="2" t="s">
        <v>29</v>
      </c>
      <c r="I5137" s="2" t="s">
        <v>25</v>
      </c>
      <c r="J5137" s="2" t="str">
        <f t="array" ref="J5137">XLOOKUP('Transaction Data'!$G5137,Product_Code,Biscuit_Brand)</f>
        <v>Ginger Snaps</v>
      </c>
      <c r="K5137" s="2">
        <f t="array" ref="K5137">XLOOKUP('Transaction Data'!$G5137,Product_Code,Cost)</f>
        <v>14</v>
      </c>
      <c r="L5137" s="2">
        <f t="array" ref="L5137">XLOOKUP('Transaction Data'!$G5137,Product_Code,Unit_Price)</f>
        <v>28</v>
      </c>
      <c r="M5137" s="3">
        <f>'Transaction Data'!$F5137*'Transaction Data'!$K5137</f>
        <v>5544</v>
      </c>
      <c r="N5137" s="3">
        <f>'Transaction Data'!$F5137*'Transaction Data'!$L5137</f>
        <v>11088</v>
      </c>
      <c r="O5137" s="3">
        <f>'Transaction Data'!$N5137-'Transaction Data'!$M5137</f>
        <v>5544</v>
      </c>
      <c r="P5137" s="2">
        <f>DATEDIF('Transaction Data'!$D5137,'Transaction Data'!$A5137,"y")</f>
        <v>59</v>
      </c>
      <c r="Q5137" s="2" t="str">
        <f>FLOOR('Transaction Data'!$P5137,15)&amp;"-"&amp;FLOOR('Transaction Data'!$P5137,15)+14</f>
        <v>45-59</v>
      </c>
      <c r="R5137" s="2" t="str">
        <f>IF('Transaction Data'!$L5137&lt;=10,"Less Expensive","Expensive")</f>
        <v>Expensive</v>
      </c>
      <c r="S5137" s="4">
        <f>WEEKDAY('Transaction Data'!$A5137)</f>
        <v>2</v>
      </c>
      <c r="T5137" s="2" t="str">
        <f>IF(WEEKDAY('Transaction Data'!$A5137,2)&lt;6,"Weekday","Weekend")</f>
        <v>Weekday</v>
      </c>
    </row>
    <row r="5138" ht="15.75" customHeight="1">
      <c r="A5138" s="1">
        <v>45396.0</v>
      </c>
      <c r="B5138" s="2" t="s">
        <v>4825</v>
      </c>
      <c r="C5138" s="2" t="s">
        <v>72</v>
      </c>
      <c r="D5138" s="1">
        <v>36215.0</v>
      </c>
      <c r="E5138" s="2" t="s">
        <v>37</v>
      </c>
      <c r="F5138" s="2">
        <v>52.0</v>
      </c>
      <c r="G5138" s="2" t="s">
        <v>33</v>
      </c>
      <c r="H5138" s="2" t="s">
        <v>34</v>
      </c>
      <c r="I5138" s="2" t="s">
        <v>25</v>
      </c>
      <c r="J5138" s="2" t="str">
        <f t="array" ref="J5138">XLOOKUP('Transaction Data'!$G5138,Product_Code,Biscuit_Brand)</f>
        <v>Caramel Biscuits</v>
      </c>
      <c r="K5138" s="2">
        <f t="array" ref="K5138">XLOOKUP('Transaction Data'!$G5138,Product_Code,Cost)</f>
        <v>18</v>
      </c>
      <c r="L5138" s="2">
        <f t="array" ref="L5138">XLOOKUP('Transaction Data'!$G5138,Product_Code,Unit_Price)</f>
        <v>22</v>
      </c>
      <c r="M5138" s="3">
        <f>'Transaction Data'!$F5138*'Transaction Data'!$K5138</f>
        <v>936</v>
      </c>
      <c r="N5138" s="3">
        <f>'Transaction Data'!$F5138*'Transaction Data'!$L5138</f>
        <v>1144</v>
      </c>
      <c r="O5138" s="3">
        <f>'Transaction Data'!$N5138-'Transaction Data'!$M5138</f>
        <v>208</v>
      </c>
      <c r="P5138" s="2">
        <f>DATEDIF('Transaction Data'!$D5138,'Transaction Data'!$A5138,"y")</f>
        <v>25</v>
      </c>
      <c r="Q5138" s="2" t="str">
        <f>FLOOR('Transaction Data'!$P5138,15)&amp;"-"&amp;FLOOR('Transaction Data'!$P5138,15)+14</f>
        <v>15-29</v>
      </c>
      <c r="R5138" s="2" t="str">
        <f>IF('Transaction Data'!$L5138&lt;=10,"Less Expensive","Expensive")</f>
        <v>Expensive</v>
      </c>
      <c r="S5138" s="4">
        <f>WEEKDAY('Transaction Data'!$A5138)</f>
        <v>1</v>
      </c>
      <c r="T5138" s="2" t="str">
        <f>IF(WEEKDAY('Transaction Data'!$A5138,2)&lt;6,"Weekday","Weekend")</f>
        <v>Weekend</v>
      </c>
    </row>
    <row r="5139" ht="15.75" customHeight="1">
      <c r="A5139" s="1">
        <v>45461.0</v>
      </c>
      <c r="B5139" s="2" t="s">
        <v>4826</v>
      </c>
      <c r="C5139" s="2" t="s">
        <v>47</v>
      </c>
      <c r="D5139" s="1">
        <v>32996.0</v>
      </c>
      <c r="E5139" s="2" t="s">
        <v>37</v>
      </c>
      <c r="F5139" s="2">
        <v>11.0</v>
      </c>
      <c r="G5139" s="2" t="s">
        <v>60</v>
      </c>
      <c r="H5139" s="2" t="s">
        <v>24</v>
      </c>
      <c r="I5139" s="2" t="s">
        <v>25</v>
      </c>
      <c r="J5139" s="2" t="str">
        <f t="array" ref="J5139">XLOOKUP('Transaction Data'!$G5139,Product_Code,Biscuit_Brand)</f>
        <v>Peanut Butter Bites</v>
      </c>
      <c r="K5139" s="2">
        <f t="array" ref="K5139">XLOOKUP('Transaction Data'!$G5139,Product_Code,Cost)</f>
        <v>5</v>
      </c>
      <c r="L5139" s="2">
        <f t="array" ref="L5139">XLOOKUP('Transaction Data'!$G5139,Product_Code,Unit_Price)</f>
        <v>7</v>
      </c>
      <c r="M5139" s="3">
        <f>'Transaction Data'!$F5139*'Transaction Data'!$K5139</f>
        <v>55</v>
      </c>
      <c r="N5139" s="3">
        <f>'Transaction Data'!$F5139*'Transaction Data'!$L5139</f>
        <v>77</v>
      </c>
      <c r="O5139" s="3">
        <f>'Transaction Data'!$N5139-'Transaction Data'!$M5139</f>
        <v>22</v>
      </c>
      <c r="P5139" s="2">
        <f>DATEDIF('Transaction Data'!$D5139,'Transaction Data'!$A5139,"y")</f>
        <v>34</v>
      </c>
      <c r="Q5139" s="2" t="str">
        <f>FLOOR('Transaction Data'!$P5139,15)&amp;"-"&amp;FLOOR('Transaction Data'!$P5139,15)+14</f>
        <v>30-44</v>
      </c>
      <c r="R5139" s="2" t="str">
        <f>IF('Transaction Data'!$L5139&lt;=10,"Less Expensive","Expensive")</f>
        <v>Less Expensive</v>
      </c>
      <c r="S5139" s="4">
        <f>WEEKDAY('Transaction Data'!$A5139)</f>
        <v>3</v>
      </c>
      <c r="T5139" s="2" t="str">
        <f>IF(WEEKDAY('Transaction Data'!$A5139,2)&lt;6,"Weekday","Weekend")</f>
        <v>Weekday</v>
      </c>
    </row>
    <row r="5140" ht="15.75" customHeight="1">
      <c r="A5140" s="1">
        <v>45471.0</v>
      </c>
      <c r="B5140" s="2" t="s">
        <v>4827</v>
      </c>
      <c r="C5140" s="2" t="s">
        <v>21</v>
      </c>
      <c r="D5140" s="1">
        <v>27766.0</v>
      </c>
      <c r="E5140" s="2" t="s">
        <v>27</v>
      </c>
      <c r="F5140" s="2">
        <v>185.0</v>
      </c>
      <c r="G5140" s="2" t="s">
        <v>23</v>
      </c>
      <c r="H5140" s="2" t="s">
        <v>29</v>
      </c>
      <c r="I5140" s="2" t="s">
        <v>25</v>
      </c>
      <c r="J5140" s="2" t="str">
        <f t="array" ref="J5140">XLOOKUP('Transaction Data'!$G5140,Product_Code,Biscuit_Brand)</f>
        <v>Cinnamon Swirls</v>
      </c>
      <c r="K5140" s="2">
        <f t="array" ref="K5140">XLOOKUP('Transaction Data'!$G5140,Product_Code,Cost)</f>
        <v>10</v>
      </c>
      <c r="L5140" s="2">
        <f t="array" ref="L5140">XLOOKUP('Transaction Data'!$G5140,Product_Code,Unit_Price)</f>
        <v>14</v>
      </c>
      <c r="M5140" s="3">
        <f>'Transaction Data'!$F5140*'Transaction Data'!$K5140</f>
        <v>1850</v>
      </c>
      <c r="N5140" s="3">
        <f>'Transaction Data'!$F5140*'Transaction Data'!$L5140</f>
        <v>2590</v>
      </c>
      <c r="O5140" s="3">
        <f>'Transaction Data'!$N5140-'Transaction Data'!$M5140</f>
        <v>740</v>
      </c>
      <c r="P5140" s="2">
        <f>DATEDIF('Transaction Data'!$D5140,'Transaction Data'!$A5140,"y")</f>
        <v>48</v>
      </c>
      <c r="Q5140" s="2" t="str">
        <f>FLOOR('Transaction Data'!$P5140,15)&amp;"-"&amp;FLOOR('Transaction Data'!$P5140,15)+14</f>
        <v>45-59</v>
      </c>
      <c r="R5140" s="2" t="str">
        <f>IF('Transaction Data'!$L5140&lt;=10,"Less Expensive","Expensive")</f>
        <v>Expensive</v>
      </c>
      <c r="S5140" s="4">
        <f>WEEKDAY('Transaction Data'!$A5140)</f>
        <v>6</v>
      </c>
      <c r="T5140" s="2" t="str">
        <f>IF(WEEKDAY('Transaction Data'!$A5140,2)&lt;6,"Weekday","Weekend")</f>
        <v>Weekday</v>
      </c>
    </row>
    <row r="5141" ht="15.75" customHeight="1">
      <c r="A5141" s="1">
        <v>45477.0</v>
      </c>
      <c r="B5141" s="2" t="s">
        <v>4828</v>
      </c>
      <c r="C5141" s="2" t="s">
        <v>54</v>
      </c>
      <c r="D5141" s="1">
        <v>32888.0</v>
      </c>
      <c r="E5141" s="2" t="s">
        <v>22</v>
      </c>
      <c r="F5141" s="2">
        <v>233.0</v>
      </c>
      <c r="G5141" s="2" t="s">
        <v>23</v>
      </c>
      <c r="H5141" s="2" t="s">
        <v>34</v>
      </c>
      <c r="I5141" s="2" t="s">
        <v>25</v>
      </c>
      <c r="J5141" s="2" t="str">
        <f t="array" ref="J5141">XLOOKUP('Transaction Data'!$G5141,Product_Code,Biscuit_Brand)</f>
        <v>Cinnamon Swirls</v>
      </c>
      <c r="K5141" s="2">
        <f t="array" ref="K5141">XLOOKUP('Transaction Data'!$G5141,Product_Code,Cost)</f>
        <v>10</v>
      </c>
      <c r="L5141" s="2">
        <f t="array" ref="L5141">XLOOKUP('Transaction Data'!$G5141,Product_Code,Unit_Price)</f>
        <v>14</v>
      </c>
      <c r="M5141" s="3">
        <f>'Transaction Data'!$F5141*'Transaction Data'!$K5141</f>
        <v>2330</v>
      </c>
      <c r="N5141" s="3">
        <f>'Transaction Data'!$F5141*'Transaction Data'!$L5141</f>
        <v>3262</v>
      </c>
      <c r="O5141" s="3">
        <f>'Transaction Data'!$N5141-'Transaction Data'!$M5141</f>
        <v>932</v>
      </c>
      <c r="P5141" s="2">
        <f>DATEDIF('Transaction Data'!$D5141,'Transaction Data'!$A5141,"y")</f>
        <v>34</v>
      </c>
      <c r="Q5141" s="2" t="str">
        <f>FLOOR('Transaction Data'!$P5141,15)&amp;"-"&amp;FLOOR('Transaction Data'!$P5141,15)+14</f>
        <v>30-44</v>
      </c>
      <c r="R5141" s="2" t="str">
        <f>IF('Transaction Data'!$L5141&lt;=10,"Less Expensive","Expensive")</f>
        <v>Expensive</v>
      </c>
      <c r="S5141" s="4">
        <f>WEEKDAY('Transaction Data'!$A5141)</f>
        <v>5</v>
      </c>
      <c r="T5141" s="2" t="str">
        <f>IF(WEEKDAY('Transaction Data'!$A5141,2)&lt;6,"Weekday","Weekend")</f>
        <v>Weekday</v>
      </c>
    </row>
    <row r="5142" ht="15.75" customHeight="1">
      <c r="A5142" s="1">
        <v>45374.0</v>
      </c>
      <c r="B5142" s="2" t="s">
        <v>4829</v>
      </c>
      <c r="C5142" s="2" t="s">
        <v>41</v>
      </c>
      <c r="D5142" s="1">
        <v>22380.0</v>
      </c>
      <c r="E5142" s="2" t="s">
        <v>22</v>
      </c>
      <c r="F5142" s="2">
        <v>82.0</v>
      </c>
      <c r="G5142" s="2" t="s">
        <v>28</v>
      </c>
      <c r="H5142" s="2" t="s">
        <v>24</v>
      </c>
      <c r="I5142" s="2" t="s">
        <v>25</v>
      </c>
      <c r="J5142" s="2" t="str">
        <f t="array" ref="J5142">XLOOKUP('Transaction Data'!$G5142,Product_Code,Biscuit_Brand)</f>
        <v>Shortbread</v>
      </c>
      <c r="K5142" s="2">
        <f t="array" ref="K5142">XLOOKUP('Transaction Data'!$G5142,Product_Code,Cost)</f>
        <v>10</v>
      </c>
      <c r="L5142" s="2">
        <f t="array" ref="L5142">XLOOKUP('Transaction Data'!$G5142,Product_Code,Unit_Price)</f>
        <v>45</v>
      </c>
      <c r="M5142" s="3">
        <f>'Transaction Data'!$F5142*'Transaction Data'!$K5142</f>
        <v>820</v>
      </c>
      <c r="N5142" s="3">
        <f>'Transaction Data'!$F5142*'Transaction Data'!$L5142</f>
        <v>3690</v>
      </c>
      <c r="O5142" s="3">
        <f>'Transaction Data'!$N5142-'Transaction Data'!$M5142</f>
        <v>2870</v>
      </c>
      <c r="P5142" s="2">
        <f>DATEDIF('Transaction Data'!$D5142,'Transaction Data'!$A5142,"y")</f>
        <v>62</v>
      </c>
      <c r="Q5142" s="2" t="str">
        <f>FLOOR('Transaction Data'!$P5142,15)&amp;"-"&amp;FLOOR('Transaction Data'!$P5142,15)+14</f>
        <v>60-74</v>
      </c>
      <c r="R5142" s="2" t="str">
        <f>IF('Transaction Data'!$L5142&lt;=10,"Less Expensive","Expensive")</f>
        <v>Expensive</v>
      </c>
      <c r="S5142" s="4">
        <f>WEEKDAY('Transaction Data'!$A5142)</f>
        <v>7</v>
      </c>
      <c r="T5142" s="2" t="str">
        <f>IF(WEEKDAY('Transaction Data'!$A5142,2)&lt;6,"Weekday","Weekend")</f>
        <v>Weekend</v>
      </c>
    </row>
    <row r="5143" ht="15.75" customHeight="1">
      <c r="A5143" s="1">
        <v>45349.0</v>
      </c>
      <c r="B5143" s="2" t="s">
        <v>4830</v>
      </c>
      <c r="C5143" s="2" t="s">
        <v>51</v>
      </c>
      <c r="D5143" s="1">
        <v>35394.0</v>
      </c>
      <c r="E5143" s="2" t="s">
        <v>27</v>
      </c>
      <c r="F5143" s="2">
        <v>164.0</v>
      </c>
      <c r="G5143" s="2" t="s">
        <v>55</v>
      </c>
      <c r="H5143" s="2" t="s">
        <v>29</v>
      </c>
      <c r="I5143" s="2" t="s">
        <v>25</v>
      </c>
      <c r="J5143" s="2" t="str">
        <f t="array" ref="J5143">XLOOKUP('Transaction Data'!$G5143,Product_Code,Biscuit_Brand)</f>
        <v>Vanilla Wafers</v>
      </c>
      <c r="K5143" s="2">
        <f t="array" ref="K5143">XLOOKUP('Transaction Data'!$G5143,Product_Code,Cost)</f>
        <v>18</v>
      </c>
      <c r="L5143" s="2">
        <f t="array" ref="L5143">XLOOKUP('Transaction Data'!$G5143,Product_Code,Unit_Price)</f>
        <v>36</v>
      </c>
      <c r="M5143" s="3">
        <f>'Transaction Data'!$F5143*'Transaction Data'!$K5143</f>
        <v>2952</v>
      </c>
      <c r="N5143" s="3">
        <f>'Transaction Data'!$F5143*'Transaction Data'!$L5143</f>
        <v>5904</v>
      </c>
      <c r="O5143" s="3">
        <f>'Transaction Data'!$N5143-'Transaction Data'!$M5143</f>
        <v>2952</v>
      </c>
      <c r="P5143" s="2">
        <f>DATEDIF('Transaction Data'!$D5143,'Transaction Data'!$A5143,"y")</f>
        <v>27</v>
      </c>
      <c r="Q5143" s="2" t="str">
        <f>FLOOR('Transaction Data'!$P5143,15)&amp;"-"&amp;FLOOR('Transaction Data'!$P5143,15)+14</f>
        <v>15-29</v>
      </c>
      <c r="R5143" s="2" t="str">
        <f>IF('Transaction Data'!$L5143&lt;=10,"Less Expensive","Expensive")</f>
        <v>Expensive</v>
      </c>
      <c r="S5143" s="4">
        <f>WEEKDAY('Transaction Data'!$A5143)</f>
        <v>3</v>
      </c>
      <c r="T5143" s="2" t="str">
        <f>IF(WEEKDAY('Transaction Data'!$A5143,2)&lt;6,"Weekday","Weekend")</f>
        <v>Weekday</v>
      </c>
    </row>
    <row r="5144" ht="15.75" customHeight="1">
      <c r="A5144" s="1">
        <v>45377.0</v>
      </c>
      <c r="B5144" s="2" t="s">
        <v>4831</v>
      </c>
      <c r="C5144" s="2" t="s">
        <v>69</v>
      </c>
      <c r="D5144" s="1">
        <v>23371.0</v>
      </c>
      <c r="E5144" s="2" t="s">
        <v>27</v>
      </c>
      <c r="F5144" s="2">
        <v>176.0</v>
      </c>
      <c r="G5144" s="2" t="s">
        <v>60</v>
      </c>
      <c r="H5144" s="2" t="s">
        <v>34</v>
      </c>
      <c r="I5144" s="2" t="s">
        <v>30</v>
      </c>
      <c r="J5144" s="2" t="str">
        <f t="array" ref="J5144">XLOOKUP('Transaction Data'!$G5144,Product_Code,Biscuit_Brand)</f>
        <v>Peanut Butter Bites</v>
      </c>
      <c r="K5144" s="2">
        <f t="array" ref="K5144">XLOOKUP('Transaction Data'!$G5144,Product_Code,Cost)</f>
        <v>5</v>
      </c>
      <c r="L5144" s="2">
        <f t="array" ref="L5144">XLOOKUP('Transaction Data'!$G5144,Product_Code,Unit_Price)</f>
        <v>7</v>
      </c>
      <c r="M5144" s="3">
        <f>'Transaction Data'!$F5144*'Transaction Data'!$K5144</f>
        <v>880</v>
      </c>
      <c r="N5144" s="3">
        <f>'Transaction Data'!$F5144*'Transaction Data'!$L5144</f>
        <v>1232</v>
      </c>
      <c r="O5144" s="3">
        <f>'Transaction Data'!$N5144-'Transaction Data'!$M5144</f>
        <v>352</v>
      </c>
      <c r="P5144" s="2">
        <f>DATEDIF('Transaction Data'!$D5144,'Transaction Data'!$A5144,"y")</f>
        <v>60</v>
      </c>
      <c r="Q5144" s="2" t="str">
        <f>FLOOR('Transaction Data'!$P5144,15)&amp;"-"&amp;FLOOR('Transaction Data'!$P5144,15)+14</f>
        <v>60-74</v>
      </c>
      <c r="R5144" s="2" t="str">
        <f>IF('Transaction Data'!$L5144&lt;=10,"Less Expensive","Expensive")</f>
        <v>Less Expensive</v>
      </c>
      <c r="S5144" s="4">
        <f>WEEKDAY('Transaction Data'!$A5144)</f>
        <v>3</v>
      </c>
      <c r="T5144" s="2" t="str">
        <f>IF(WEEKDAY('Transaction Data'!$A5144,2)&lt;6,"Weekday","Weekend")</f>
        <v>Weekday</v>
      </c>
    </row>
    <row r="5145" ht="15.75" customHeight="1">
      <c r="A5145" s="1">
        <v>45353.0</v>
      </c>
      <c r="B5145" s="2" t="s">
        <v>4832</v>
      </c>
      <c r="C5145" s="2" t="s">
        <v>47</v>
      </c>
      <c r="D5145" s="1">
        <v>18961.0</v>
      </c>
      <c r="E5145" s="2" t="s">
        <v>22</v>
      </c>
      <c r="F5145" s="2">
        <v>337.0</v>
      </c>
      <c r="G5145" s="2" t="s">
        <v>60</v>
      </c>
      <c r="H5145" s="2" t="s">
        <v>24</v>
      </c>
      <c r="I5145" s="2" t="s">
        <v>25</v>
      </c>
      <c r="J5145" s="2" t="str">
        <f t="array" ref="J5145">XLOOKUP('Transaction Data'!$G5145,Product_Code,Biscuit_Brand)</f>
        <v>Peanut Butter Bites</v>
      </c>
      <c r="K5145" s="2">
        <f t="array" ref="K5145">XLOOKUP('Transaction Data'!$G5145,Product_Code,Cost)</f>
        <v>5</v>
      </c>
      <c r="L5145" s="2">
        <f t="array" ref="L5145">XLOOKUP('Transaction Data'!$G5145,Product_Code,Unit_Price)</f>
        <v>7</v>
      </c>
      <c r="M5145" s="3">
        <f>'Transaction Data'!$F5145*'Transaction Data'!$K5145</f>
        <v>1685</v>
      </c>
      <c r="N5145" s="3">
        <f>'Transaction Data'!$F5145*'Transaction Data'!$L5145</f>
        <v>2359</v>
      </c>
      <c r="O5145" s="3">
        <f>'Transaction Data'!$N5145-'Transaction Data'!$M5145</f>
        <v>674</v>
      </c>
      <c r="P5145" s="2">
        <f>DATEDIF('Transaction Data'!$D5145,'Transaction Data'!$A5145,"y")</f>
        <v>72</v>
      </c>
      <c r="Q5145" s="2" t="str">
        <f>FLOOR('Transaction Data'!$P5145,15)&amp;"-"&amp;FLOOR('Transaction Data'!$P5145,15)+14</f>
        <v>60-74</v>
      </c>
      <c r="R5145" s="2" t="str">
        <f>IF('Transaction Data'!$L5145&lt;=10,"Less Expensive","Expensive")</f>
        <v>Less Expensive</v>
      </c>
      <c r="S5145" s="4">
        <f>WEEKDAY('Transaction Data'!$A5145)</f>
        <v>7</v>
      </c>
      <c r="T5145" s="2" t="str">
        <f>IF(WEEKDAY('Transaction Data'!$A5145,2)&lt;6,"Weekday","Weekend")</f>
        <v>Weekend</v>
      </c>
    </row>
    <row r="5146" ht="15.75" customHeight="1">
      <c r="A5146" s="1">
        <v>45302.0</v>
      </c>
      <c r="B5146" s="2" t="s">
        <v>4833</v>
      </c>
      <c r="C5146" s="2" t="s">
        <v>32</v>
      </c>
      <c r="D5146" s="1">
        <v>30483.0</v>
      </c>
      <c r="E5146" s="2" t="s">
        <v>37</v>
      </c>
      <c r="F5146" s="2">
        <v>457.0</v>
      </c>
      <c r="G5146" s="2" t="s">
        <v>23</v>
      </c>
      <c r="H5146" s="2" t="s">
        <v>29</v>
      </c>
      <c r="I5146" s="2" t="s">
        <v>25</v>
      </c>
      <c r="J5146" s="2" t="str">
        <f t="array" ref="J5146">XLOOKUP('Transaction Data'!$G5146,Product_Code,Biscuit_Brand)</f>
        <v>Cinnamon Swirls</v>
      </c>
      <c r="K5146" s="2">
        <f t="array" ref="K5146">XLOOKUP('Transaction Data'!$G5146,Product_Code,Cost)</f>
        <v>10</v>
      </c>
      <c r="L5146" s="2">
        <f t="array" ref="L5146">XLOOKUP('Transaction Data'!$G5146,Product_Code,Unit_Price)</f>
        <v>14</v>
      </c>
      <c r="M5146" s="3">
        <f>'Transaction Data'!$F5146*'Transaction Data'!$K5146</f>
        <v>4570</v>
      </c>
      <c r="N5146" s="3">
        <f>'Transaction Data'!$F5146*'Transaction Data'!$L5146</f>
        <v>6398</v>
      </c>
      <c r="O5146" s="3">
        <f>'Transaction Data'!$N5146-'Transaction Data'!$M5146</f>
        <v>1828</v>
      </c>
      <c r="P5146" s="2">
        <f>DATEDIF('Transaction Data'!$D5146,'Transaction Data'!$A5146,"y")</f>
        <v>40</v>
      </c>
      <c r="Q5146" s="2" t="str">
        <f>FLOOR('Transaction Data'!$P5146,15)&amp;"-"&amp;FLOOR('Transaction Data'!$P5146,15)+14</f>
        <v>30-44</v>
      </c>
      <c r="R5146" s="2" t="str">
        <f>IF('Transaction Data'!$L5146&lt;=10,"Less Expensive","Expensive")</f>
        <v>Expensive</v>
      </c>
      <c r="S5146" s="4">
        <f>WEEKDAY('Transaction Data'!$A5146)</f>
        <v>5</v>
      </c>
      <c r="T5146" s="2" t="str">
        <f>IF(WEEKDAY('Transaction Data'!$A5146,2)&lt;6,"Weekday","Weekend")</f>
        <v>Weekday</v>
      </c>
    </row>
    <row r="5147" ht="15.75" customHeight="1">
      <c r="A5147" s="1">
        <v>45399.0</v>
      </c>
      <c r="B5147" s="2" t="s">
        <v>4834</v>
      </c>
      <c r="C5147" s="2" t="s">
        <v>69</v>
      </c>
      <c r="D5147" s="1">
        <v>32375.0</v>
      </c>
      <c r="E5147" s="2" t="s">
        <v>63</v>
      </c>
      <c r="F5147" s="2">
        <v>70.0</v>
      </c>
      <c r="G5147" s="2" t="s">
        <v>28</v>
      </c>
      <c r="H5147" s="2" t="s">
        <v>34</v>
      </c>
      <c r="I5147" s="2" t="s">
        <v>30</v>
      </c>
      <c r="J5147" s="2" t="str">
        <f t="array" ref="J5147">XLOOKUP('Transaction Data'!$G5147,Product_Code,Biscuit_Brand)</f>
        <v>Shortbread</v>
      </c>
      <c r="K5147" s="2">
        <f t="array" ref="K5147">XLOOKUP('Transaction Data'!$G5147,Product_Code,Cost)</f>
        <v>10</v>
      </c>
      <c r="L5147" s="2">
        <f t="array" ref="L5147">XLOOKUP('Transaction Data'!$G5147,Product_Code,Unit_Price)</f>
        <v>45</v>
      </c>
      <c r="M5147" s="3">
        <f>'Transaction Data'!$F5147*'Transaction Data'!$K5147</f>
        <v>700</v>
      </c>
      <c r="N5147" s="3">
        <f>'Transaction Data'!$F5147*'Transaction Data'!$L5147</f>
        <v>3150</v>
      </c>
      <c r="O5147" s="3">
        <f>'Transaction Data'!$N5147-'Transaction Data'!$M5147</f>
        <v>2450</v>
      </c>
      <c r="P5147" s="2">
        <f>DATEDIF('Transaction Data'!$D5147,'Transaction Data'!$A5147,"y")</f>
        <v>35</v>
      </c>
      <c r="Q5147" s="2" t="str">
        <f>FLOOR('Transaction Data'!$P5147,15)&amp;"-"&amp;FLOOR('Transaction Data'!$P5147,15)+14</f>
        <v>30-44</v>
      </c>
      <c r="R5147" s="2" t="str">
        <f>IF('Transaction Data'!$L5147&lt;=10,"Less Expensive","Expensive")</f>
        <v>Expensive</v>
      </c>
      <c r="S5147" s="4">
        <f>WEEKDAY('Transaction Data'!$A5147)</f>
        <v>4</v>
      </c>
      <c r="T5147" s="2" t="str">
        <f>IF(WEEKDAY('Transaction Data'!$A5147,2)&lt;6,"Weekday","Weekend")</f>
        <v>Weekday</v>
      </c>
    </row>
    <row r="5148" ht="15.75" customHeight="1">
      <c r="A5148" s="1">
        <v>45478.0</v>
      </c>
      <c r="B5148" s="2" t="s">
        <v>4835</v>
      </c>
      <c r="C5148" s="2" t="s">
        <v>47</v>
      </c>
      <c r="D5148" s="1">
        <v>37730.0</v>
      </c>
      <c r="E5148" s="2" t="s">
        <v>63</v>
      </c>
      <c r="F5148" s="2">
        <v>409.0</v>
      </c>
      <c r="G5148" s="2" t="s">
        <v>38</v>
      </c>
      <c r="H5148" s="2" t="s">
        <v>24</v>
      </c>
      <c r="I5148" s="2" t="s">
        <v>25</v>
      </c>
      <c r="J5148" s="2" t="str">
        <f t="array" ref="J5148">XLOOKUP('Transaction Data'!$G5148,Product_Code,Biscuit_Brand)</f>
        <v>Ginger Snaps</v>
      </c>
      <c r="K5148" s="2">
        <f t="array" ref="K5148">XLOOKUP('Transaction Data'!$G5148,Product_Code,Cost)</f>
        <v>14</v>
      </c>
      <c r="L5148" s="2">
        <f t="array" ref="L5148">XLOOKUP('Transaction Data'!$G5148,Product_Code,Unit_Price)</f>
        <v>28</v>
      </c>
      <c r="M5148" s="3">
        <f>'Transaction Data'!$F5148*'Transaction Data'!$K5148</f>
        <v>5726</v>
      </c>
      <c r="N5148" s="3">
        <f>'Transaction Data'!$F5148*'Transaction Data'!$L5148</f>
        <v>11452</v>
      </c>
      <c r="O5148" s="3">
        <f>'Transaction Data'!$N5148-'Transaction Data'!$M5148</f>
        <v>5726</v>
      </c>
      <c r="P5148" s="2">
        <f>DATEDIF('Transaction Data'!$D5148,'Transaction Data'!$A5148,"y")</f>
        <v>21</v>
      </c>
      <c r="Q5148" s="2" t="str">
        <f>FLOOR('Transaction Data'!$P5148,15)&amp;"-"&amp;FLOOR('Transaction Data'!$P5148,15)+14</f>
        <v>15-29</v>
      </c>
      <c r="R5148" s="2" t="str">
        <f>IF('Transaction Data'!$L5148&lt;=10,"Less Expensive","Expensive")</f>
        <v>Expensive</v>
      </c>
      <c r="S5148" s="4">
        <f>WEEKDAY('Transaction Data'!$A5148)</f>
        <v>6</v>
      </c>
      <c r="T5148" s="2" t="str">
        <f>IF(WEEKDAY('Transaction Data'!$A5148,2)&lt;6,"Weekday","Weekend")</f>
        <v>Weekday</v>
      </c>
    </row>
    <row r="5149" ht="15.75" customHeight="1">
      <c r="A5149" s="1">
        <v>45391.0</v>
      </c>
      <c r="B5149" s="2" t="s">
        <v>4836</v>
      </c>
      <c r="C5149" s="2" t="s">
        <v>72</v>
      </c>
      <c r="D5149" s="1">
        <v>17680.0</v>
      </c>
      <c r="E5149" s="2" t="s">
        <v>22</v>
      </c>
      <c r="F5149" s="2">
        <v>183.0</v>
      </c>
      <c r="G5149" s="2" t="s">
        <v>33</v>
      </c>
      <c r="H5149" s="2" t="s">
        <v>29</v>
      </c>
      <c r="I5149" s="2" t="s">
        <v>25</v>
      </c>
      <c r="J5149" s="2" t="str">
        <f t="array" ref="J5149">XLOOKUP('Transaction Data'!$G5149,Product_Code,Biscuit_Brand)</f>
        <v>Caramel Biscuits</v>
      </c>
      <c r="K5149" s="2">
        <f t="array" ref="K5149">XLOOKUP('Transaction Data'!$G5149,Product_Code,Cost)</f>
        <v>18</v>
      </c>
      <c r="L5149" s="2">
        <f t="array" ref="L5149">XLOOKUP('Transaction Data'!$G5149,Product_Code,Unit_Price)</f>
        <v>22</v>
      </c>
      <c r="M5149" s="3">
        <f>'Transaction Data'!$F5149*'Transaction Data'!$K5149</f>
        <v>3294</v>
      </c>
      <c r="N5149" s="3">
        <f>'Transaction Data'!$F5149*'Transaction Data'!$L5149</f>
        <v>4026</v>
      </c>
      <c r="O5149" s="3">
        <f>'Transaction Data'!$N5149-'Transaction Data'!$M5149</f>
        <v>732</v>
      </c>
      <c r="P5149" s="2">
        <f>DATEDIF('Transaction Data'!$D5149,'Transaction Data'!$A5149,"y")</f>
        <v>75</v>
      </c>
      <c r="Q5149" s="2" t="str">
        <f>FLOOR('Transaction Data'!$P5149,15)&amp;"-"&amp;FLOOR('Transaction Data'!$P5149,15)+14</f>
        <v>75-89</v>
      </c>
      <c r="R5149" s="2" t="str">
        <f>IF('Transaction Data'!$L5149&lt;=10,"Less Expensive","Expensive")</f>
        <v>Expensive</v>
      </c>
      <c r="S5149" s="4">
        <f>WEEKDAY('Transaction Data'!$A5149)</f>
        <v>3</v>
      </c>
      <c r="T5149" s="2" t="str">
        <f>IF(WEEKDAY('Transaction Data'!$A5149,2)&lt;6,"Weekday","Weekend")</f>
        <v>Weekday</v>
      </c>
    </row>
    <row r="5150" ht="15.75" customHeight="1">
      <c r="A5150" s="1">
        <v>45395.0</v>
      </c>
      <c r="B5150" s="2" t="s">
        <v>4837</v>
      </c>
      <c r="C5150" s="2" t="s">
        <v>51</v>
      </c>
      <c r="D5150" s="1">
        <v>18789.0</v>
      </c>
      <c r="E5150" s="2" t="s">
        <v>27</v>
      </c>
      <c r="F5150" s="2">
        <v>79.0</v>
      </c>
      <c r="G5150" s="2" t="s">
        <v>44</v>
      </c>
      <c r="H5150" s="2" t="s">
        <v>34</v>
      </c>
      <c r="I5150" s="2" t="s">
        <v>25</v>
      </c>
      <c r="J5150" s="2" t="str">
        <f t="array" ref="J5150">XLOOKUP('Transaction Data'!$G5150,Product_Code,Biscuit_Brand)</f>
        <v>Butter Crunch</v>
      </c>
      <c r="K5150" s="2">
        <f t="array" ref="K5150">XLOOKUP('Transaction Data'!$G5150,Product_Code,Cost)</f>
        <v>10</v>
      </c>
      <c r="L5150" s="2">
        <f t="array" ref="L5150">XLOOKUP('Transaction Data'!$G5150,Product_Code,Unit_Price)</f>
        <v>11</v>
      </c>
      <c r="M5150" s="3">
        <f>'Transaction Data'!$F5150*'Transaction Data'!$K5150</f>
        <v>790</v>
      </c>
      <c r="N5150" s="3">
        <f>'Transaction Data'!$F5150*'Transaction Data'!$L5150</f>
        <v>869</v>
      </c>
      <c r="O5150" s="3">
        <f>'Transaction Data'!$N5150-'Transaction Data'!$M5150</f>
        <v>79</v>
      </c>
      <c r="P5150" s="2">
        <f>DATEDIF('Transaction Data'!$D5150,'Transaction Data'!$A5150,"y")</f>
        <v>72</v>
      </c>
      <c r="Q5150" s="2" t="str">
        <f>FLOOR('Transaction Data'!$P5150,15)&amp;"-"&amp;FLOOR('Transaction Data'!$P5150,15)+14</f>
        <v>60-74</v>
      </c>
      <c r="R5150" s="2" t="str">
        <f>IF('Transaction Data'!$L5150&lt;=10,"Less Expensive","Expensive")</f>
        <v>Expensive</v>
      </c>
      <c r="S5150" s="4">
        <f>WEEKDAY('Transaction Data'!$A5150)</f>
        <v>7</v>
      </c>
      <c r="T5150" s="2" t="str">
        <f>IF(WEEKDAY('Transaction Data'!$A5150,2)&lt;6,"Weekday","Weekend")</f>
        <v>Weekend</v>
      </c>
    </row>
    <row r="5151" ht="15.75" customHeight="1">
      <c r="A5151" s="1">
        <v>45370.0</v>
      </c>
      <c r="B5151" s="2" t="s">
        <v>4838</v>
      </c>
      <c r="C5151" s="2" t="s">
        <v>47</v>
      </c>
      <c r="D5151" s="1">
        <v>30274.0</v>
      </c>
      <c r="E5151" s="2" t="s">
        <v>63</v>
      </c>
      <c r="F5151" s="2">
        <v>478.0</v>
      </c>
      <c r="G5151" s="2" t="s">
        <v>48</v>
      </c>
      <c r="H5151" s="2" t="s">
        <v>24</v>
      </c>
      <c r="I5151" s="2" t="s">
        <v>25</v>
      </c>
      <c r="J5151" s="2" t="str">
        <f t="array" ref="J5151">XLOOKUP('Transaction Data'!$G5151,Product_Code,Biscuit_Brand)</f>
        <v>Lemon Crisps</v>
      </c>
      <c r="K5151" s="2">
        <f t="array" ref="K5151">XLOOKUP('Transaction Data'!$G5151,Product_Code,Cost)</f>
        <v>7</v>
      </c>
      <c r="L5151" s="2">
        <f t="array" ref="L5151">XLOOKUP('Transaction Data'!$G5151,Product_Code,Unit_Price)</f>
        <v>9</v>
      </c>
      <c r="M5151" s="3">
        <f>'Transaction Data'!$F5151*'Transaction Data'!$K5151</f>
        <v>3346</v>
      </c>
      <c r="N5151" s="3">
        <f>'Transaction Data'!$F5151*'Transaction Data'!$L5151</f>
        <v>4302</v>
      </c>
      <c r="O5151" s="3">
        <f>'Transaction Data'!$N5151-'Transaction Data'!$M5151</f>
        <v>956</v>
      </c>
      <c r="P5151" s="2">
        <f>DATEDIF('Transaction Data'!$D5151,'Transaction Data'!$A5151,"y")</f>
        <v>41</v>
      </c>
      <c r="Q5151" s="2" t="str">
        <f>FLOOR('Transaction Data'!$P5151,15)&amp;"-"&amp;FLOOR('Transaction Data'!$P5151,15)+14</f>
        <v>30-44</v>
      </c>
      <c r="R5151" s="2" t="str">
        <f>IF('Transaction Data'!$L5151&lt;=10,"Less Expensive","Expensive")</f>
        <v>Less Expensive</v>
      </c>
      <c r="S5151" s="4">
        <f>WEEKDAY('Transaction Data'!$A5151)</f>
        <v>3</v>
      </c>
      <c r="T5151" s="2" t="str">
        <f>IF(WEEKDAY('Transaction Data'!$A5151,2)&lt;6,"Weekday","Weekend")</f>
        <v>Weekday</v>
      </c>
    </row>
    <row r="5152" ht="15.75" customHeight="1">
      <c r="A5152" s="1">
        <v>45427.0</v>
      </c>
      <c r="B5152" s="2" t="s">
        <v>4839</v>
      </c>
      <c r="C5152" s="2" t="s">
        <v>51</v>
      </c>
      <c r="D5152" s="1">
        <v>19387.0</v>
      </c>
      <c r="E5152" s="2" t="s">
        <v>27</v>
      </c>
      <c r="F5152" s="2">
        <v>39.0</v>
      </c>
      <c r="G5152" s="2" t="s">
        <v>33</v>
      </c>
      <c r="H5152" s="2" t="s">
        <v>29</v>
      </c>
      <c r="I5152" s="2" t="s">
        <v>25</v>
      </c>
      <c r="J5152" s="2" t="str">
        <f t="array" ref="J5152">XLOOKUP('Transaction Data'!$G5152,Product_Code,Biscuit_Brand)</f>
        <v>Caramel Biscuits</v>
      </c>
      <c r="K5152" s="2">
        <f t="array" ref="K5152">XLOOKUP('Transaction Data'!$G5152,Product_Code,Cost)</f>
        <v>18</v>
      </c>
      <c r="L5152" s="2">
        <f t="array" ref="L5152">XLOOKUP('Transaction Data'!$G5152,Product_Code,Unit_Price)</f>
        <v>22</v>
      </c>
      <c r="M5152" s="3">
        <f>'Transaction Data'!$F5152*'Transaction Data'!$K5152</f>
        <v>702</v>
      </c>
      <c r="N5152" s="3">
        <f>'Transaction Data'!$F5152*'Transaction Data'!$L5152</f>
        <v>858</v>
      </c>
      <c r="O5152" s="3">
        <f>'Transaction Data'!$N5152-'Transaction Data'!$M5152</f>
        <v>156</v>
      </c>
      <c r="P5152" s="2">
        <f>DATEDIF('Transaction Data'!$D5152,'Transaction Data'!$A5152,"y")</f>
        <v>71</v>
      </c>
      <c r="Q5152" s="2" t="str">
        <f>FLOOR('Transaction Data'!$P5152,15)&amp;"-"&amp;FLOOR('Transaction Data'!$P5152,15)+14</f>
        <v>60-74</v>
      </c>
      <c r="R5152" s="2" t="str">
        <f>IF('Transaction Data'!$L5152&lt;=10,"Less Expensive","Expensive")</f>
        <v>Expensive</v>
      </c>
      <c r="S5152" s="4">
        <f>WEEKDAY('Transaction Data'!$A5152)</f>
        <v>4</v>
      </c>
      <c r="T5152" s="2" t="str">
        <f>IF(WEEKDAY('Transaction Data'!$A5152,2)&lt;6,"Weekday","Weekend")</f>
        <v>Weekday</v>
      </c>
    </row>
    <row r="5153" ht="15.75" customHeight="1">
      <c r="A5153" s="1">
        <v>45309.0</v>
      </c>
      <c r="B5153" s="2" t="s">
        <v>4840</v>
      </c>
      <c r="C5153" s="2" t="s">
        <v>54</v>
      </c>
      <c r="D5153" s="1">
        <v>17141.0</v>
      </c>
      <c r="E5153" s="2" t="s">
        <v>27</v>
      </c>
      <c r="F5153" s="2">
        <v>151.0</v>
      </c>
      <c r="G5153" s="2" t="s">
        <v>23</v>
      </c>
      <c r="H5153" s="2" t="s">
        <v>34</v>
      </c>
      <c r="I5153" s="2" t="s">
        <v>25</v>
      </c>
      <c r="J5153" s="2" t="str">
        <f t="array" ref="J5153">XLOOKUP('Transaction Data'!$G5153,Product_Code,Biscuit_Brand)</f>
        <v>Cinnamon Swirls</v>
      </c>
      <c r="K5153" s="2">
        <f t="array" ref="K5153">XLOOKUP('Transaction Data'!$G5153,Product_Code,Cost)</f>
        <v>10</v>
      </c>
      <c r="L5153" s="2">
        <f t="array" ref="L5153">XLOOKUP('Transaction Data'!$G5153,Product_Code,Unit_Price)</f>
        <v>14</v>
      </c>
      <c r="M5153" s="3">
        <f>'Transaction Data'!$F5153*'Transaction Data'!$K5153</f>
        <v>1510</v>
      </c>
      <c r="N5153" s="3">
        <f>'Transaction Data'!$F5153*'Transaction Data'!$L5153</f>
        <v>2114</v>
      </c>
      <c r="O5153" s="3">
        <f>'Transaction Data'!$N5153-'Transaction Data'!$M5153</f>
        <v>604</v>
      </c>
      <c r="P5153" s="2">
        <f>DATEDIF('Transaction Data'!$D5153,'Transaction Data'!$A5153,"y")</f>
        <v>77</v>
      </c>
      <c r="Q5153" s="2" t="str">
        <f>FLOOR('Transaction Data'!$P5153,15)&amp;"-"&amp;FLOOR('Transaction Data'!$P5153,15)+14</f>
        <v>75-89</v>
      </c>
      <c r="R5153" s="2" t="str">
        <f>IF('Transaction Data'!$L5153&lt;=10,"Less Expensive","Expensive")</f>
        <v>Expensive</v>
      </c>
      <c r="S5153" s="4">
        <f>WEEKDAY('Transaction Data'!$A5153)</f>
        <v>5</v>
      </c>
      <c r="T5153" s="2" t="str">
        <f>IF(WEEKDAY('Transaction Data'!$A5153,2)&lt;6,"Weekday","Weekend")</f>
        <v>Weekday</v>
      </c>
    </row>
    <row r="5154" ht="15.75" customHeight="1">
      <c r="A5154" s="1">
        <v>45498.0</v>
      </c>
      <c r="B5154" s="2" t="s">
        <v>4841</v>
      </c>
      <c r="C5154" s="2" t="s">
        <v>51</v>
      </c>
      <c r="D5154" s="1">
        <v>38771.0</v>
      </c>
      <c r="E5154" s="2" t="s">
        <v>37</v>
      </c>
      <c r="F5154" s="2">
        <v>382.0</v>
      </c>
      <c r="G5154" s="2" t="s">
        <v>28</v>
      </c>
      <c r="H5154" s="2" t="s">
        <v>24</v>
      </c>
      <c r="I5154" s="2" t="s">
        <v>25</v>
      </c>
      <c r="J5154" s="2" t="str">
        <f t="array" ref="J5154">XLOOKUP('Transaction Data'!$G5154,Product_Code,Biscuit_Brand)</f>
        <v>Shortbread</v>
      </c>
      <c r="K5154" s="2">
        <f t="array" ref="K5154">XLOOKUP('Transaction Data'!$G5154,Product_Code,Cost)</f>
        <v>10</v>
      </c>
      <c r="L5154" s="2">
        <f t="array" ref="L5154">XLOOKUP('Transaction Data'!$G5154,Product_Code,Unit_Price)</f>
        <v>45</v>
      </c>
      <c r="M5154" s="3">
        <f>'Transaction Data'!$F5154*'Transaction Data'!$K5154</f>
        <v>3820</v>
      </c>
      <c r="N5154" s="3">
        <f>'Transaction Data'!$F5154*'Transaction Data'!$L5154</f>
        <v>17190</v>
      </c>
      <c r="O5154" s="3">
        <f>'Transaction Data'!$N5154-'Transaction Data'!$M5154</f>
        <v>13370</v>
      </c>
      <c r="P5154" s="2">
        <f>DATEDIF('Transaction Data'!$D5154,'Transaction Data'!$A5154,"y")</f>
        <v>18</v>
      </c>
      <c r="Q5154" s="2" t="str">
        <f>FLOOR('Transaction Data'!$P5154,15)&amp;"-"&amp;FLOOR('Transaction Data'!$P5154,15)+14</f>
        <v>15-29</v>
      </c>
      <c r="R5154" s="2" t="str">
        <f>IF('Transaction Data'!$L5154&lt;=10,"Less Expensive","Expensive")</f>
        <v>Expensive</v>
      </c>
      <c r="S5154" s="4">
        <f>WEEKDAY('Transaction Data'!$A5154)</f>
        <v>5</v>
      </c>
      <c r="T5154" s="2" t="str">
        <f>IF(WEEKDAY('Transaction Data'!$A5154,2)&lt;6,"Weekday","Weekend")</f>
        <v>Weekday</v>
      </c>
    </row>
    <row r="5155" ht="15.75" customHeight="1">
      <c r="A5155" s="1">
        <v>45396.0</v>
      </c>
      <c r="B5155" s="2" t="s">
        <v>4842</v>
      </c>
      <c r="C5155" s="2" t="s">
        <v>72</v>
      </c>
      <c r="D5155" s="1">
        <v>31681.0</v>
      </c>
      <c r="E5155" s="2" t="s">
        <v>37</v>
      </c>
      <c r="F5155" s="2">
        <v>437.0</v>
      </c>
      <c r="G5155" s="2" t="s">
        <v>28</v>
      </c>
      <c r="H5155" s="2" t="s">
        <v>29</v>
      </c>
      <c r="I5155" s="2" t="s">
        <v>25</v>
      </c>
      <c r="J5155" s="2" t="str">
        <f t="array" ref="J5155">XLOOKUP('Transaction Data'!$G5155,Product_Code,Biscuit_Brand)</f>
        <v>Shortbread</v>
      </c>
      <c r="K5155" s="2">
        <f t="array" ref="K5155">XLOOKUP('Transaction Data'!$G5155,Product_Code,Cost)</f>
        <v>10</v>
      </c>
      <c r="L5155" s="2">
        <f t="array" ref="L5155">XLOOKUP('Transaction Data'!$G5155,Product_Code,Unit_Price)</f>
        <v>45</v>
      </c>
      <c r="M5155" s="3">
        <f>'Transaction Data'!$F5155*'Transaction Data'!$K5155</f>
        <v>4370</v>
      </c>
      <c r="N5155" s="3">
        <f>'Transaction Data'!$F5155*'Transaction Data'!$L5155</f>
        <v>19665</v>
      </c>
      <c r="O5155" s="3">
        <f>'Transaction Data'!$N5155-'Transaction Data'!$M5155</f>
        <v>15295</v>
      </c>
      <c r="P5155" s="2">
        <f>DATEDIF('Transaction Data'!$D5155,'Transaction Data'!$A5155,"y")</f>
        <v>37</v>
      </c>
      <c r="Q5155" s="2" t="str">
        <f>FLOOR('Transaction Data'!$P5155,15)&amp;"-"&amp;FLOOR('Transaction Data'!$P5155,15)+14</f>
        <v>30-44</v>
      </c>
      <c r="R5155" s="2" t="str">
        <f>IF('Transaction Data'!$L5155&lt;=10,"Less Expensive","Expensive")</f>
        <v>Expensive</v>
      </c>
      <c r="S5155" s="4">
        <f>WEEKDAY('Transaction Data'!$A5155)</f>
        <v>1</v>
      </c>
      <c r="T5155" s="2" t="str">
        <f>IF(WEEKDAY('Transaction Data'!$A5155,2)&lt;6,"Weekday","Weekend")</f>
        <v>Weekend</v>
      </c>
    </row>
    <row r="5156" ht="15.75" customHeight="1">
      <c r="A5156" s="1">
        <v>45490.0</v>
      </c>
      <c r="B5156" s="2" t="s">
        <v>4442</v>
      </c>
      <c r="C5156" s="2" t="s">
        <v>41</v>
      </c>
      <c r="D5156" s="1">
        <v>27881.0</v>
      </c>
      <c r="E5156" s="2" t="s">
        <v>27</v>
      </c>
      <c r="F5156" s="2">
        <v>422.0</v>
      </c>
      <c r="G5156" s="2" t="s">
        <v>23</v>
      </c>
      <c r="H5156" s="2" t="s">
        <v>34</v>
      </c>
      <c r="I5156" s="2" t="s">
        <v>25</v>
      </c>
      <c r="J5156" s="2" t="str">
        <f t="array" ref="J5156">XLOOKUP('Transaction Data'!$G5156,Product_Code,Biscuit_Brand)</f>
        <v>Cinnamon Swirls</v>
      </c>
      <c r="K5156" s="2">
        <f t="array" ref="K5156">XLOOKUP('Transaction Data'!$G5156,Product_Code,Cost)</f>
        <v>10</v>
      </c>
      <c r="L5156" s="2">
        <f t="array" ref="L5156">XLOOKUP('Transaction Data'!$G5156,Product_Code,Unit_Price)</f>
        <v>14</v>
      </c>
      <c r="M5156" s="3">
        <f>'Transaction Data'!$F5156*'Transaction Data'!$K5156</f>
        <v>4220</v>
      </c>
      <c r="N5156" s="3">
        <f>'Transaction Data'!$F5156*'Transaction Data'!$L5156</f>
        <v>5908</v>
      </c>
      <c r="O5156" s="3">
        <f>'Transaction Data'!$N5156-'Transaction Data'!$M5156</f>
        <v>1688</v>
      </c>
      <c r="P5156" s="2">
        <f>DATEDIF('Transaction Data'!$D5156,'Transaction Data'!$A5156,"y")</f>
        <v>48</v>
      </c>
      <c r="Q5156" s="2" t="str">
        <f>FLOOR('Transaction Data'!$P5156,15)&amp;"-"&amp;FLOOR('Transaction Data'!$P5156,15)+14</f>
        <v>45-59</v>
      </c>
      <c r="R5156" s="2" t="str">
        <f>IF('Transaction Data'!$L5156&lt;=10,"Less Expensive","Expensive")</f>
        <v>Expensive</v>
      </c>
      <c r="S5156" s="4">
        <f>WEEKDAY('Transaction Data'!$A5156)</f>
        <v>4</v>
      </c>
      <c r="T5156" s="2" t="str">
        <f>IF(WEEKDAY('Transaction Data'!$A5156,2)&lt;6,"Weekday","Weekend")</f>
        <v>Weekday</v>
      </c>
    </row>
    <row r="5157" ht="15.75" customHeight="1">
      <c r="A5157" s="1">
        <v>45347.0</v>
      </c>
      <c r="B5157" s="2" t="s">
        <v>4843</v>
      </c>
      <c r="C5157" s="2" t="s">
        <v>69</v>
      </c>
      <c r="D5157" s="1">
        <v>16005.0</v>
      </c>
      <c r="E5157" s="2" t="s">
        <v>37</v>
      </c>
      <c r="F5157" s="2">
        <v>28.0</v>
      </c>
      <c r="G5157" s="2" t="s">
        <v>23</v>
      </c>
      <c r="H5157" s="2" t="s">
        <v>24</v>
      </c>
      <c r="I5157" s="2" t="s">
        <v>25</v>
      </c>
      <c r="J5157" s="2" t="str">
        <f t="array" ref="J5157">XLOOKUP('Transaction Data'!$G5157,Product_Code,Biscuit_Brand)</f>
        <v>Cinnamon Swirls</v>
      </c>
      <c r="K5157" s="2">
        <f t="array" ref="K5157">XLOOKUP('Transaction Data'!$G5157,Product_Code,Cost)</f>
        <v>10</v>
      </c>
      <c r="L5157" s="2">
        <f t="array" ref="L5157">XLOOKUP('Transaction Data'!$G5157,Product_Code,Unit_Price)</f>
        <v>14</v>
      </c>
      <c r="M5157" s="3">
        <f>'Transaction Data'!$F5157*'Transaction Data'!$K5157</f>
        <v>280</v>
      </c>
      <c r="N5157" s="3">
        <f>'Transaction Data'!$F5157*'Transaction Data'!$L5157</f>
        <v>392</v>
      </c>
      <c r="O5157" s="3">
        <f>'Transaction Data'!$N5157-'Transaction Data'!$M5157</f>
        <v>112</v>
      </c>
      <c r="P5157" s="2">
        <f>DATEDIF('Transaction Data'!$D5157,'Transaction Data'!$A5157,"y")</f>
        <v>80</v>
      </c>
      <c r="Q5157" s="2" t="str">
        <f>FLOOR('Transaction Data'!$P5157,15)&amp;"-"&amp;FLOOR('Transaction Data'!$P5157,15)+14</f>
        <v>75-89</v>
      </c>
      <c r="R5157" s="2" t="str">
        <f>IF('Transaction Data'!$L5157&lt;=10,"Less Expensive","Expensive")</f>
        <v>Expensive</v>
      </c>
      <c r="S5157" s="4">
        <f>WEEKDAY('Transaction Data'!$A5157)</f>
        <v>1</v>
      </c>
      <c r="T5157" s="2" t="str">
        <f>IF(WEEKDAY('Transaction Data'!$A5157,2)&lt;6,"Weekday","Weekend")</f>
        <v>Weekend</v>
      </c>
    </row>
    <row r="5158" ht="15.75" customHeight="1">
      <c r="A5158" s="1">
        <v>45364.0</v>
      </c>
      <c r="B5158" s="2" t="s">
        <v>4844</v>
      </c>
      <c r="C5158" s="2" t="s">
        <v>72</v>
      </c>
      <c r="D5158" s="1">
        <v>28934.0</v>
      </c>
      <c r="E5158" s="2" t="s">
        <v>63</v>
      </c>
      <c r="F5158" s="2">
        <v>483.0</v>
      </c>
      <c r="G5158" s="2" t="s">
        <v>48</v>
      </c>
      <c r="H5158" s="2" t="s">
        <v>29</v>
      </c>
      <c r="I5158" s="2" t="s">
        <v>25</v>
      </c>
      <c r="J5158" s="2" t="str">
        <f t="array" ref="J5158">XLOOKUP('Transaction Data'!$G5158,Product_Code,Biscuit_Brand)</f>
        <v>Lemon Crisps</v>
      </c>
      <c r="K5158" s="2">
        <f t="array" ref="K5158">XLOOKUP('Transaction Data'!$G5158,Product_Code,Cost)</f>
        <v>7</v>
      </c>
      <c r="L5158" s="2">
        <f t="array" ref="L5158">XLOOKUP('Transaction Data'!$G5158,Product_Code,Unit_Price)</f>
        <v>9</v>
      </c>
      <c r="M5158" s="3">
        <f>'Transaction Data'!$F5158*'Transaction Data'!$K5158</f>
        <v>3381</v>
      </c>
      <c r="N5158" s="3">
        <f>'Transaction Data'!$F5158*'Transaction Data'!$L5158</f>
        <v>4347</v>
      </c>
      <c r="O5158" s="3">
        <f>'Transaction Data'!$N5158-'Transaction Data'!$M5158</f>
        <v>966</v>
      </c>
      <c r="P5158" s="2">
        <f>DATEDIF('Transaction Data'!$D5158,'Transaction Data'!$A5158,"y")</f>
        <v>44</v>
      </c>
      <c r="Q5158" s="2" t="str">
        <f>FLOOR('Transaction Data'!$P5158,15)&amp;"-"&amp;FLOOR('Transaction Data'!$P5158,15)+14</f>
        <v>30-44</v>
      </c>
      <c r="R5158" s="2" t="str">
        <f>IF('Transaction Data'!$L5158&lt;=10,"Less Expensive","Expensive")</f>
        <v>Less Expensive</v>
      </c>
      <c r="S5158" s="4">
        <f>WEEKDAY('Transaction Data'!$A5158)</f>
        <v>4</v>
      </c>
      <c r="T5158" s="2" t="str">
        <f>IF(WEEKDAY('Transaction Data'!$A5158,2)&lt;6,"Weekday","Weekend")</f>
        <v>Weekday</v>
      </c>
    </row>
    <row r="5159" ht="15.75" customHeight="1">
      <c r="A5159" s="1">
        <v>45335.0</v>
      </c>
      <c r="B5159" s="2" t="s">
        <v>4845</v>
      </c>
      <c r="C5159" s="2" t="s">
        <v>51</v>
      </c>
      <c r="D5159" s="1">
        <v>26003.0</v>
      </c>
      <c r="E5159" s="2" t="s">
        <v>27</v>
      </c>
      <c r="F5159" s="2">
        <v>485.0</v>
      </c>
      <c r="G5159" s="2" t="s">
        <v>28</v>
      </c>
      <c r="H5159" s="2" t="s">
        <v>34</v>
      </c>
      <c r="I5159" s="2" t="s">
        <v>25</v>
      </c>
      <c r="J5159" s="2" t="str">
        <f t="array" ref="J5159">XLOOKUP('Transaction Data'!$G5159,Product_Code,Biscuit_Brand)</f>
        <v>Shortbread</v>
      </c>
      <c r="K5159" s="2">
        <f t="array" ref="K5159">XLOOKUP('Transaction Data'!$G5159,Product_Code,Cost)</f>
        <v>10</v>
      </c>
      <c r="L5159" s="2">
        <f t="array" ref="L5159">XLOOKUP('Transaction Data'!$G5159,Product_Code,Unit_Price)</f>
        <v>45</v>
      </c>
      <c r="M5159" s="3">
        <f>'Transaction Data'!$F5159*'Transaction Data'!$K5159</f>
        <v>4850</v>
      </c>
      <c r="N5159" s="3">
        <f>'Transaction Data'!$F5159*'Transaction Data'!$L5159</f>
        <v>21825</v>
      </c>
      <c r="O5159" s="3">
        <f>'Transaction Data'!$N5159-'Transaction Data'!$M5159</f>
        <v>16975</v>
      </c>
      <c r="P5159" s="2">
        <f>DATEDIF('Transaction Data'!$D5159,'Transaction Data'!$A5159,"y")</f>
        <v>52</v>
      </c>
      <c r="Q5159" s="2" t="str">
        <f>FLOOR('Transaction Data'!$P5159,15)&amp;"-"&amp;FLOOR('Transaction Data'!$P5159,15)+14</f>
        <v>45-59</v>
      </c>
      <c r="R5159" s="2" t="str">
        <f>IF('Transaction Data'!$L5159&lt;=10,"Less Expensive","Expensive")</f>
        <v>Expensive</v>
      </c>
      <c r="S5159" s="4">
        <f>WEEKDAY('Transaction Data'!$A5159)</f>
        <v>3</v>
      </c>
      <c r="T5159" s="2" t="str">
        <f>IF(WEEKDAY('Transaction Data'!$A5159,2)&lt;6,"Weekday","Weekend")</f>
        <v>Weekday</v>
      </c>
    </row>
    <row r="5160" ht="15.75" customHeight="1">
      <c r="A5160" s="1">
        <v>45322.0</v>
      </c>
      <c r="B5160" s="2" t="s">
        <v>4846</v>
      </c>
      <c r="C5160" s="2" t="s">
        <v>65</v>
      </c>
      <c r="D5160" s="1">
        <v>36022.0</v>
      </c>
      <c r="E5160" s="2" t="s">
        <v>22</v>
      </c>
      <c r="F5160" s="2">
        <v>494.0</v>
      </c>
      <c r="G5160" s="2" t="s">
        <v>57</v>
      </c>
      <c r="H5160" s="2" t="s">
        <v>24</v>
      </c>
      <c r="I5160" s="2" t="s">
        <v>25</v>
      </c>
      <c r="J5160" s="2" t="str">
        <f t="array" ref="J5160">XLOOKUP('Transaction Data'!$G5160,Product_Code,Biscuit_Brand)</f>
        <v>Oatmeal Cookies</v>
      </c>
      <c r="K5160" s="2">
        <f t="array" ref="K5160">XLOOKUP('Transaction Data'!$G5160,Product_Code,Cost)</f>
        <v>19</v>
      </c>
      <c r="L5160" s="2">
        <f t="array" ref="L5160">XLOOKUP('Transaction Data'!$G5160,Product_Code,Unit_Price)</f>
        <v>23</v>
      </c>
      <c r="M5160" s="3">
        <f>'Transaction Data'!$F5160*'Transaction Data'!$K5160</f>
        <v>9386</v>
      </c>
      <c r="N5160" s="3">
        <f>'Transaction Data'!$F5160*'Transaction Data'!$L5160</f>
        <v>11362</v>
      </c>
      <c r="O5160" s="3">
        <f>'Transaction Data'!$N5160-'Transaction Data'!$M5160</f>
        <v>1976</v>
      </c>
      <c r="P5160" s="2">
        <f>DATEDIF('Transaction Data'!$D5160,'Transaction Data'!$A5160,"y")</f>
        <v>25</v>
      </c>
      <c r="Q5160" s="2" t="str">
        <f>FLOOR('Transaction Data'!$P5160,15)&amp;"-"&amp;FLOOR('Transaction Data'!$P5160,15)+14</f>
        <v>15-29</v>
      </c>
      <c r="R5160" s="2" t="str">
        <f>IF('Transaction Data'!$L5160&lt;=10,"Less Expensive","Expensive")</f>
        <v>Expensive</v>
      </c>
      <c r="S5160" s="4">
        <f>WEEKDAY('Transaction Data'!$A5160)</f>
        <v>4</v>
      </c>
      <c r="T5160" s="2" t="str">
        <f>IF(WEEKDAY('Transaction Data'!$A5160,2)&lt;6,"Weekday","Weekend")</f>
        <v>Weekday</v>
      </c>
    </row>
    <row r="5161" ht="15.75" customHeight="1">
      <c r="A5161" s="1">
        <v>45488.0</v>
      </c>
      <c r="B5161" s="2" t="s">
        <v>4847</v>
      </c>
      <c r="C5161" s="2" t="s">
        <v>69</v>
      </c>
      <c r="D5161" s="1">
        <v>30870.0</v>
      </c>
      <c r="E5161" s="2" t="s">
        <v>63</v>
      </c>
      <c r="F5161" s="2">
        <v>124.0</v>
      </c>
      <c r="G5161" s="2" t="s">
        <v>57</v>
      </c>
      <c r="H5161" s="2" t="s">
        <v>29</v>
      </c>
      <c r="I5161" s="2" t="s">
        <v>25</v>
      </c>
      <c r="J5161" s="2" t="str">
        <f t="array" ref="J5161">XLOOKUP('Transaction Data'!$G5161,Product_Code,Biscuit_Brand)</f>
        <v>Oatmeal Cookies</v>
      </c>
      <c r="K5161" s="2">
        <f t="array" ref="K5161">XLOOKUP('Transaction Data'!$G5161,Product_Code,Cost)</f>
        <v>19</v>
      </c>
      <c r="L5161" s="2">
        <f t="array" ref="L5161">XLOOKUP('Transaction Data'!$G5161,Product_Code,Unit_Price)</f>
        <v>23</v>
      </c>
      <c r="M5161" s="3">
        <f>'Transaction Data'!$F5161*'Transaction Data'!$K5161</f>
        <v>2356</v>
      </c>
      <c r="N5161" s="3">
        <f>'Transaction Data'!$F5161*'Transaction Data'!$L5161</f>
        <v>2852</v>
      </c>
      <c r="O5161" s="3">
        <f>'Transaction Data'!$N5161-'Transaction Data'!$M5161</f>
        <v>496</v>
      </c>
      <c r="P5161" s="2">
        <f>DATEDIF('Transaction Data'!$D5161,'Transaction Data'!$A5161,"y")</f>
        <v>40</v>
      </c>
      <c r="Q5161" s="2" t="str">
        <f>FLOOR('Transaction Data'!$P5161,15)&amp;"-"&amp;FLOOR('Transaction Data'!$P5161,15)+14</f>
        <v>30-44</v>
      </c>
      <c r="R5161" s="2" t="str">
        <f>IF('Transaction Data'!$L5161&lt;=10,"Less Expensive","Expensive")</f>
        <v>Expensive</v>
      </c>
      <c r="S5161" s="4">
        <f>WEEKDAY('Transaction Data'!$A5161)</f>
        <v>2</v>
      </c>
      <c r="T5161" s="2" t="str">
        <f>IF(WEEKDAY('Transaction Data'!$A5161,2)&lt;6,"Weekday","Weekend")</f>
        <v>Weekday</v>
      </c>
    </row>
    <row r="5162" ht="15.75" customHeight="1">
      <c r="A5162" s="1">
        <v>45498.0</v>
      </c>
      <c r="B5162" s="2" t="s">
        <v>4848</v>
      </c>
      <c r="C5162" s="2" t="s">
        <v>51</v>
      </c>
      <c r="D5162" s="1">
        <v>24350.0</v>
      </c>
      <c r="E5162" s="2" t="s">
        <v>63</v>
      </c>
      <c r="F5162" s="2">
        <v>385.0</v>
      </c>
      <c r="G5162" s="2" t="s">
        <v>57</v>
      </c>
      <c r="H5162" s="2" t="s">
        <v>34</v>
      </c>
      <c r="I5162" s="2" t="s">
        <v>25</v>
      </c>
      <c r="J5162" s="2" t="str">
        <f t="array" ref="J5162">XLOOKUP('Transaction Data'!$G5162,Product_Code,Biscuit_Brand)</f>
        <v>Oatmeal Cookies</v>
      </c>
      <c r="K5162" s="2">
        <f t="array" ref="K5162">XLOOKUP('Transaction Data'!$G5162,Product_Code,Cost)</f>
        <v>19</v>
      </c>
      <c r="L5162" s="2">
        <f t="array" ref="L5162">XLOOKUP('Transaction Data'!$G5162,Product_Code,Unit_Price)</f>
        <v>23</v>
      </c>
      <c r="M5162" s="3">
        <f>'Transaction Data'!$F5162*'Transaction Data'!$K5162</f>
        <v>7315</v>
      </c>
      <c r="N5162" s="3">
        <f>'Transaction Data'!$F5162*'Transaction Data'!$L5162</f>
        <v>8855</v>
      </c>
      <c r="O5162" s="3">
        <f>'Transaction Data'!$N5162-'Transaction Data'!$M5162</f>
        <v>1540</v>
      </c>
      <c r="P5162" s="2">
        <f>DATEDIF('Transaction Data'!$D5162,'Transaction Data'!$A5162,"y")</f>
        <v>57</v>
      </c>
      <c r="Q5162" s="2" t="str">
        <f>FLOOR('Transaction Data'!$P5162,15)&amp;"-"&amp;FLOOR('Transaction Data'!$P5162,15)+14</f>
        <v>45-59</v>
      </c>
      <c r="R5162" s="2" t="str">
        <f>IF('Transaction Data'!$L5162&lt;=10,"Less Expensive","Expensive")</f>
        <v>Expensive</v>
      </c>
      <c r="S5162" s="4">
        <f>WEEKDAY('Transaction Data'!$A5162)</f>
        <v>5</v>
      </c>
      <c r="T5162" s="2" t="str">
        <f>IF(WEEKDAY('Transaction Data'!$A5162,2)&lt;6,"Weekday","Weekend")</f>
        <v>Weekday</v>
      </c>
    </row>
    <row r="5163" ht="15.75" customHeight="1">
      <c r="A5163" s="1">
        <v>45377.0</v>
      </c>
      <c r="B5163" s="2" t="s">
        <v>4849</v>
      </c>
      <c r="C5163" s="2" t="s">
        <v>47</v>
      </c>
      <c r="D5163" s="1">
        <v>31410.0</v>
      </c>
      <c r="E5163" s="2" t="s">
        <v>22</v>
      </c>
      <c r="F5163" s="2">
        <v>326.0</v>
      </c>
      <c r="G5163" s="2" t="s">
        <v>57</v>
      </c>
      <c r="H5163" s="2" t="s">
        <v>24</v>
      </c>
      <c r="I5163" s="2" t="s">
        <v>25</v>
      </c>
      <c r="J5163" s="2" t="str">
        <f t="array" ref="J5163">XLOOKUP('Transaction Data'!$G5163,Product_Code,Biscuit_Brand)</f>
        <v>Oatmeal Cookies</v>
      </c>
      <c r="K5163" s="2">
        <f t="array" ref="K5163">XLOOKUP('Transaction Data'!$G5163,Product_Code,Cost)</f>
        <v>19</v>
      </c>
      <c r="L5163" s="2">
        <f t="array" ref="L5163">XLOOKUP('Transaction Data'!$G5163,Product_Code,Unit_Price)</f>
        <v>23</v>
      </c>
      <c r="M5163" s="3">
        <f>'Transaction Data'!$F5163*'Transaction Data'!$K5163</f>
        <v>6194</v>
      </c>
      <c r="N5163" s="3">
        <f>'Transaction Data'!$F5163*'Transaction Data'!$L5163</f>
        <v>7498</v>
      </c>
      <c r="O5163" s="3">
        <f>'Transaction Data'!$N5163-'Transaction Data'!$M5163</f>
        <v>1304</v>
      </c>
      <c r="P5163" s="2">
        <f>DATEDIF('Transaction Data'!$D5163,'Transaction Data'!$A5163,"y")</f>
        <v>38</v>
      </c>
      <c r="Q5163" s="2" t="str">
        <f>FLOOR('Transaction Data'!$P5163,15)&amp;"-"&amp;FLOOR('Transaction Data'!$P5163,15)+14</f>
        <v>30-44</v>
      </c>
      <c r="R5163" s="2" t="str">
        <f>IF('Transaction Data'!$L5163&lt;=10,"Less Expensive","Expensive")</f>
        <v>Expensive</v>
      </c>
      <c r="S5163" s="4">
        <f>WEEKDAY('Transaction Data'!$A5163)</f>
        <v>3</v>
      </c>
      <c r="T5163" s="2" t="str">
        <f>IF(WEEKDAY('Transaction Data'!$A5163,2)&lt;6,"Weekday","Weekend")</f>
        <v>Weekday</v>
      </c>
    </row>
    <row r="5164" ht="15.75" customHeight="1">
      <c r="A5164" s="1">
        <v>45321.0</v>
      </c>
      <c r="B5164" s="2" t="s">
        <v>4850</v>
      </c>
      <c r="C5164" s="2" t="s">
        <v>54</v>
      </c>
      <c r="D5164" s="1">
        <v>36558.0</v>
      </c>
      <c r="E5164" s="2" t="s">
        <v>27</v>
      </c>
      <c r="F5164" s="2">
        <v>382.0</v>
      </c>
      <c r="G5164" s="2" t="s">
        <v>38</v>
      </c>
      <c r="H5164" s="2" t="s">
        <v>29</v>
      </c>
      <c r="I5164" s="2" t="s">
        <v>25</v>
      </c>
      <c r="J5164" s="2" t="str">
        <f t="array" ref="J5164">XLOOKUP('Transaction Data'!$G5164,Product_Code,Biscuit_Brand)</f>
        <v>Ginger Snaps</v>
      </c>
      <c r="K5164" s="2">
        <f t="array" ref="K5164">XLOOKUP('Transaction Data'!$G5164,Product_Code,Cost)</f>
        <v>14</v>
      </c>
      <c r="L5164" s="2">
        <f t="array" ref="L5164">XLOOKUP('Transaction Data'!$G5164,Product_Code,Unit_Price)</f>
        <v>28</v>
      </c>
      <c r="M5164" s="3">
        <f>'Transaction Data'!$F5164*'Transaction Data'!$K5164</f>
        <v>5348</v>
      </c>
      <c r="N5164" s="3">
        <f>'Transaction Data'!$F5164*'Transaction Data'!$L5164</f>
        <v>10696</v>
      </c>
      <c r="O5164" s="3">
        <f>'Transaction Data'!$N5164-'Transaction Data'!$M5164</f>
        <v>5348</v>
      </c>
      <c r="P5164" s="2">
        <f>DATEDIF('Transaction Data'!$D5164,'Transaction Data'!$A5164,"y")</f>
        <v>23</v>
      </c>
      <c r="Q5164" s="2" t="str">
        <f>FLOOR('Transaction Data'!$P5164,15)&amp;"-"&amp;FLOOR('Transaction Data'!$P5164,15)+14</f>
        <v>15-29</v>
      </c>
      <c r="R5164" s="2" t="str">
        <f>IF('Transaction Data'!$L5164&lt;=10,"Less Expensive","Expensive")</f>
        <v>Expensive</v>
      </c>
      <c r="S5164" s="4">
        <f>WEEKDAY('Transaction Data'!$A5164)</f>
        <v>3</v>
      </c>
      <c r="T5164" s="2" t="str">
        <f>IF(WEEKDAY('Transaction Data'!$A5164,2)&lt;6,"Weekday","Weekend")</f>
        <v>Weekday</v>
      </c>
    </row>
    <row r="5165" ht="15.75" customHeight="1">
      <c r="A5165" s="1">
        <v>45422.0</v>
      </c>
      <c r="B5165" s="2" t="s">
        <v>4851</v>
      </c>
      <c r="C5165" s="2" t="s">
        <v>32</v>
      </c>
      <c r="D5165" s="1">
        <v>28399.0</v>
      </c>
      <c r="E5165" s="2" t="s">
        <v>37</v>
      </c>
      <c r="F5165" s="2">
        <v>275.0</v>
      </c>
      <c r="G5165" s="2" t="s">
        <v>55</v>
      </c>
      <c r="H5165" s="2" t="s">
        <v>34</v>
      </c>
      <c r="I5165" s="2" t="s">
        <v>25</v>
      </c>
      <c r="J5165" s="2" t="str">
        <f t="array" ref="J5165">XLOOKUP('Transaction Data'!$G5165,Product_Code,Biscuit_Brand)</f>
        <v>Vanilla Wafers</v>
      </c>
      <c r="K5165" s="2">
        <f t="array" ref="K5165">XLOOKUP('Transaction Data'!$G5165,Product_Code,Cost)</f>
        <v>18</v>
      </c>
      <c r="L5165" s="2">
        <f t="array" ref="L5165">XLOOKUP('Transaction Data'!$G5165,Product_Code,Unit_Price)</f>
        <v>36</v>
      </c>
      <c r="M5165" s="3">
        <f>'Transaction Data'!$F5165*'Transaction Data'!$K5165</f>
        <v>4950</v>
      </c>
      <c r="N5165" s="3">
        <f>'Transaction Data'!$F5165*'Transaction Data'!$L5165</f>
        <v>9900</v>
      </c>
      <c r="O5165" s="3">
        <f>'Transaction Data'!$N5165-'Transaction Data'!$M5165</f>
        <v>4950</v>
      </c>
      <c r="P5165" s="2">
        <f>DATEDIF('Transaction Data'!$D5165,'Transaction Data'!$A5165,"y")</f>
        <v>46</v>
      </c>
      <c r="Q5165" s="2" t="str">
        <f>FLOOR('Transaction Data'!$P5165,15)&amp;"-"&amp;FLOOR('Transaction Data'!$P5165,15)+14</f>
        <v>45-59</v>
      </c>
      <c r="R5165" s="2" t="str">
        <f>IF('Transaction Data'!$L5165&lt;=10,"Less Expensive","Expensive")</f>
        <v>Expensive</v>
      </c>
      <c r="S5165" s="4">
        <f>WEEKDAY('Transaction Data'!$A5165)</f>
        <v>6</v>
      </c>
      <c r="T5165" s="2" t="str">
        <f>IF(WEEKDAY('Transaction Data'!$A5165,2)&lt;6,"Weekday","Weekend")</f>
        <v>Weekday</v>
      </c>
    </row>
    <row r="5166" ht="15.75" customHeight="1">
      <c r="A5166" s="1">
        <v>45382.0</v>
      </c>
      <c r="B5166" s="2" t="s">
        <v>4852</v>
      </c>
      <c r="C5166" s="2" t="s">
        <v>41</v>
      </c>
      <c r="D5166" s="1">
        <v>36676.0</v>
      </c>
      <c r="E5166" s="2" t="s">
        <v>22</v>
      </c>
      <c r="F5166" s="2">
        <v>407.0</v>
      </c>
      <c r="G5166" s="2" t="s">
        <v>57</v>
      </c>
      <c r="H5166" s="2" t="s">
        <v>24</v>
      </c>
      <c r="I5166" s="2" t="s">
        <v>25</v>
      </c>
      <c r="J5166" s="2" t="str">
        <f t="array" ref="J5166">XLOOKUP('Transaction Data'!$G5166,Product_Code,Biscuit_Brand)</f>
        <v>Oatmeal Cookies</v>
      </c>
      <c r="K5166" s="2">
        <f t="array" ref="K5166">XLOOKUP('Transaction Data'!$G5166,Product_Code,Cost)</f>
        <v>19</v>
      </c>
      <c r="L5166" s="2">
        <f t="array" ref="L5166">XLOOKUP('Transaction Data'!$G5166,Product_Code,Unit_Price)</f>
        <v>23</v>
      </c>
      <c r="M5166" s="3">
        <f>'Transaction Data'!$F5166*'Transaction Data'!$K5166</f>
        <v>7733</v>
      </c>
      <c r="N5166" s="3">
        <f>'Transaction Data'!$F5166*'Transaction Data'!$L5166</f>
        <v>9361</v>
      </c>
      <c r="O5166" s="3">
        <f>'Transaction Data'!$N5166-'Transaction Data'!$M5166</f>
        <v>1628</v>
      </c>
      <c r="P5166" s="2">
        <f>DATEDIF('Transaction Data'!$D5166,'Transaction Data'!$A5166,"y")</f>
        <v>23</v>
      </c>
      <c r="Q5166" s="2" t="str">
        <f>FLOOR('Transaction Data'!$P5166,15)&amp;"-"&amp;FLOOR('Transaction Data'!$P5166,15)+14</f>
        <v>15-29</v>
      </c>
      <c r="R5166" s="2" t="str">
        <f>IF('Transaction Data'!$L5166&lt;=10,"Less Expensive","Expensive")</f>
        <v>Expensive</v>
      </c>
      <c r="S5166" s="4">
        <f>WEEKDAY('Transaction Data'!$A5166)</f>
        <v>1</v>
      </c>
      <c r="T5166" s="2" t="str">
        <f>IF(WEEKDAY('Transaction Data'!$A5166,2)&lt;6,"Weekday","Weekend")</f>
        <v>Weekend</v>
      </c>
    </row>
    <row r="5167" ht="15.75" customHeight="1">
      <c r="A5167" s="1">
        <v>45337.0</v>
      </c>
      <c r="B5167" s="2" t="s">
        <v>4853</v>
      </c>
      <c r="C5167" s="2" t="s">
        <v>69</v>
      </c>
      <c r="D5167" s="1">
        <v>30585.0</v>
      </c>
      <c r="E5167" s="2" t="s">
        <v>63</v>
      </c>
      <c r="F5167" s="2">
        <v>58.0</v>
      </c>
      <c r="G5167" s="2" t="s">
        <v>23</v>
      </c>
      <c r="H5167" s="2" t="s">
        <v>29</v>
      </c>
      <c r="I5167" s="2" t="s">
        <v>25</v>
      </c>
      <c r="J5167" s="2" t="str">
        <f t="array" ref="J5167">XLOOKUP('Transaction Data'!$G5167,Product_Code,Biscuit_Brand)</f>
        <v>Cinnamon Swirls</v>
      </c>
      <c r="K5167" s="2">
        <f t="array" ref="K5167">XLOOKUP('Transaction Data'!$G5167,Product_Code,Cost)</f>
        <v>10</v>
      </c>
      <c r="L5167" s="2">
        <f t="array" ref="L5167">XLOOKUP('Transaction Data'!$G5167,Product_Code,Unit_Price)</f>
        <v>14</v>
      </c>
      <c r="M5167" s="3">
        <f>'Transaction Data'!$F5167*'Transaction Data'!$K5167</f>
        <v>580</v>
      </c>
      <c r="N5167" s="3">
        <f>'Transaction Data'!$F5167*'Transaction Data'!$L5167</f>
        <v>812</v>
      </c>
      <c r="O5167" s="3">
        <f>'Transaction Data'!$N5167-'Transaction Data'!$M5167</f>
        <v>232</v>
      </c>
      <c r="P5167" s="2">
        <f>DATEDIF('Transaction Data'!$D5167,'Transaction Data'!$A5167,"y")</f>
        <v>40</v>
      </c>
      <c r="Q5167" s="2" t="str">
        <f>FLOOR('Transaction Data'!$P5167,15)&amp;"-"&amp;FLOOR('Transaction Data'!$P5167,15)+14</f>
        <v>30-44</v>
      </c>
      <c r="R5167" s="2" t="str">
        <f>IF('Transaction Data'!$L5167&lt;=10,"Less Expensive","Expensive")</f>
        <v>Expensive</v>
      </c>
      <c r="S5167" s="4">
        <f>WEEKDAY('Transaction Data'!$A5167)</f>
        <v>5</v>
      </c>
      <c r="T5167" s="2" t="str">
        <f>IF(WEEKDAY('Transaction Data'!$A5167,2)&lt;6,"Weekday","Weekend")</f>
        <v>Weekday</v>
      </c>
    </row>
    <row r="5168" ht="15.75" customHeight="1">
      <c r="A5168" s="1">
        <v>45399.0</v>
      </c>
      <c r="B5168" s="2" t="s">
        <v>4854</v>
      </c>
      <c r="C5168" s="2" t="s">
        <v>32</v>
      </c>
      <c r="D5168" s="1">
        <v>31695.0</v>
      </c>
      <c r="E5168" s="2" t="s">
        <v>37</v>
      </c>
      <c r="F5168" s="2">
        <v>338.0</v>
      </c>
      <c r="G5168" s="2" t="s">
        <v>57</v>
      </c>
      <c r="H5168" s="2" t="s">
        <v>34</v>
      </c>
      <c r="I5168" s="2" t="s">
        <v>25</v>
      </c>
      <c r="J5168" s="2" t="str">
        <f t="array" ref="J5168">XLOOKUP('Transaction Data'!$G5168,Product_Code,Biscuit_Brand)</f>
        <v>Oatmeal Cookies</v>
      </c>
      <c r="K5168" s="2">
        <f t="array" ref="K5168">XLOOKUP('Transaction Data'!$G5168,Product_Code,Cost)</f>
        <v>19</v>
      </c>
      <c r="L5168" s="2">
        <f t="array" ref="L5168">XLOOKUP('Transaction Data'!$G5168,Product_Code,Unit_Price)</f>
        <v>23</v>
      </c>
      <c r="M5168" s="3">
        <f>'Transaction Data'!$F5168*'Transaction Data'!$K5168</f>
        <v>6422</v>
      </c>
      <c r="N5168" s="3">
        <f>'Transaction Data'!$F5168*'Transaction Data'!$L5168</f>
        <v>7774</v>
      </c>
      <c r="O5168" s="3">
        <f>'Transaction Data'!$N5168-'Transaction Data'!$M5168</f>
        <v>1352</v>
      </c>
      <c r="P5168" s="2">
        <f>DATEDIF('Transaction Data'!$D5168,'Transaction Data'!$A5168,"y")</f>
        <v>37</v>
      </c>
      <c r="Q5168" s="2" t="str">
        <f>FLOOR('Transaction Data'!$P5168,15)&amp;"-"&amp;FLOOR('Transaction Data'!$P5168,15)+14</f>
        <v>30-44</v>
      </c>
      <c r="R5168" s="2" t="str">
        <f>IF('Transaction Data'!$L5168&lt;=10,"Less Expensive","Expensive")</f>
        <v>Expensive</v>
      </c>
      <c r="S5168" s="4">
        <f>WEEKDAY('Transaction Data'!$A5168)</f>
        <v>4</v>
      </c>
      <c r="T5168" s="2" t="str">
        <f>IF(WEEKDAY('Transaction Data'!$A5168,2)&lt;6,"Weekday","Weekend")</f>
        <v>Weekday</v>
      </c>
    </row>
    <row r="5169" ht="15.75" customHeight="1">
      <c r="A5169" s="1">
        <v>45486.0</v>
      </c>
      <c r="B5169" s="2" t="s">
        <v>4855</v>
      </c>
      <c r="C5169" s="2" t="s">
        <v>41</v>
      </c>
      <c r="D5169" s="1">
        <v>20895.0</v>
      </c>
      <c r="E5169" s="2" t="s">
        <v>27</v>
      </c>
      <c r="F5169" s="2">
        <v>420.0</v>
      </c>
      <c r="G5169" s="2" t="s">
        <v>48</v>
      </c>
      <c r="H5169" s="2" t="s">
        <v>24</v>
      </c>
      <c r="I5169" s="2" t="s">
        <v>25</v>
      </c>
      <c r="J5169" s="2" t="str">
        <f t="array" ref="J5169">XLOOKUP('Transaction Data'!$G5169,Product_Code,Biscuit_Brand)</f>
        <v>Lemon Crisps</v>
      </c>
      <c r="K5169" s="2">
        <f t="array" ref="K5169">XLOOKUP('Transaction Data'!$G5169,Product_Code,Cost)</f>
        <v>7</v>
      </c>
      <c r="L5169" s="2">
        <f t="array" ref="L5169">XLOOKUP('Transaction Data'!$G5169,Product_Code,Unit_Price)</f>
        <v>9</v>
      </c>
      <c r="M5169" s="3">
        <f>'Transaction Data'!$F5169*'Transaction Data'!$K5169</f>
        <v>2940</v>
      </c>
      <c r="N5169" s="3">
        <f>'Transaction Data'!$F5169*'Transaction Data'!$L5169</f>
        <v>3780</v>
      </c>
      <c r="O5169" s="3">
        <f>'Transaction Data'!$N5169-'Transaction Data'!$M5169</f>
        <v>840</v>
      </c>
      <c r="P5169" s="2">
        <f>DATEDIF('Transaction Data'!$D5169,'Transaction Data'!$A5169,"y")</f>
        <v>67</v>
      </c>
      <c r="Q5169" s="2" t="str">
        <f>FLOOR('Transaction Data'!$P5169,15)&amp;"-"&amp;FLOOR('Transaction Data'!$P5169,15)+14</f>
        <v>60-74</v>
      </c>
      <c r="R5169" s="2" t="str">
        <f>IF('Transaction Data'!$L5169&lt;=10,"Less Expensive","Expensive")</f>
        <v>Less Expensive</v>
      </c>
      <c r="S5169" s="4">
        <f>WEEKDAY('Transaction Data'!$A5169)</f>
        <v>7</v>
      </c>
      <c r="T5169" s="2" t="str">
        <f>IF(WEEKDAY('Transaction Data'!$A5169,2)&lt;6,"Weekday","Weekend")</f>
        <v>Weekend</v>
      </c>
    </row>
    <row r="5170" ht="15.75" customHeight="1">
      <c r="A5170" s="1">
        <v>45336.0</v>
      </c>
      <c r="B5170" s="2" t="s">
        <v>4856</v>
      </c>
      <c r="C5170" s="2" t="s">
        <v>21</v>
      </c>
      <c r="D5170" s="1">
        <v>24521.0</v>
      </c>
      <c r="E5170" s="2" t="s">
        <v>27</v>
      </c>
      <c r="F5170" s="2">
        <v>218.0</v>
      </c>
      <c r="G5170" s="2" t="s">
        <v>28</v>
      </c>
      <c r="H5170" s="2" t="s">
        <v>29</v>
      </c>
      <c r="I5170" s="2" t="s">
        <v>25</v>
      </c>
      <c r="J5170" s="2" t="str">
        <f t="array" ref="J5170">XLOOKUP('Transaction Data'!$G5170,Product_Code,Biscuit_Brand)</f>
        <v>Shortbread</v>
      </c>
      <c r="K5170" s="2">
        <f t="array" ref="K5170">XLOOKUP('Transaction Data'!$G5170,Product_Code,Cost)</f>
        <v>10</v>
      </c>
      <c r="L5170" s="2">
        <f t="array" ref="L5170">XLOOKUP('Transaction Data'!$G5170,Product_Code,Unit_Price)</f>
        <v>45</v>
      </c>
      <c r="M5170" s="3">
        <f>'Transaction Data'!$F5170*'Transaction Data'!$K5170</f>
        <v>2180</v>
      </c>
      <c r="N5170" s="3">
        <f>'Transaction Data'!$F5170*'Transaction Data'!$L5170</f>
        <v>9810</v>
      </c>
      <c r="O5170" s="3">
        <f>'Transaction Data'!$N5170-'Transaction Data'!$M5170</f>
        <v>7630</v>
      </c>
      <c r="P5170" s="2">
        <f>DATEDIF('Transaction Data'!$D5170,'Transaction Data'!$A5170,"y")</f>
        <v>56</v>
      </c>
      <c r="Q5170" s="2" t="str">
        <f>FLOOR('Transaction Data'!$P5170,15)&amp;"-"&amp;FLOOR('Transaction Data'!$P5170,15)+14</f>
        <v>45-59</v>
      </c>
      <c r="R5170" s="2" t="str">
        <f>IF('Transaction Data'!$L5170&lt;=10,"Less Expensive","Expensive")</f>
        <v>Expensive</v>
      </c>
      <c r="S5170" s="4">
        <f>WEEKDAY('Transaction Data'!$A5170)</f>
        <v>4</v>
      </c>
      <c r="T5170" s="2" t="str">
        <f>IF(WEEKDAY('Transaction Data'!$A5170,2)&lt;6,"Weekday","Weekend")</f>
        <v>Weekday</v>
      </c>
    </row>
    <row r="5171" ht="15.75" customHeight="1">
      <c r="A5171" s="1">
        <v>45410.0</v>
      </c>
      <c r="B5171" s="2" t="s">
        <v>4857</v>
      </c>
      <c r="C5171" s="2" t="s">
        <v>47</v>
      </c>
      <c r="D5171" s="1">
        <v>32049.0</v>
      </c>
      <c r="E5171" s="2" t="s">
        <v>27</v>
      </c>
      <c r="F5171" s="2">
        <v>455.0</v>
      </c>
      <c r="G5171" s="2" t="s">
        <v>60</v>
      </c>
      <c r="H5171" s="2" t="s">
        <v>34</v>
      </c>
      <c r="I5171" s="2" t="s">
        <v>25</v>
      </c>
      <c r="J5171" s="2" t="str">
        <f t="array" ref="J5171">XLOOKUP('Transaction Data'!$G5171,Product_Code,Biscuit_Brand)</f>
        <v>Peanut Butter Bites</v>
      </c>
      <c r="K5171" s="2">
        <f t="array" ref="K5171">XLOOKUP('Transaction Data'!$G5171,Product_Code,Cost)</f>
        <v>5</v>
      </c>
      <c r="L5171" s="2">
        <f t="array" ref="L5171">XLOOKUP('Transaction Data'!$G5171,Product_Code,Unit_Price)</f>
        <v>7</v>
      </c>
      <c r="M5171" s="3">
        <f>'Transaction Data'!$F5171*'Transaction Data'!$K5171</f>
        <v>2275</v>
      </c>
      <c r="N5171" s="3">
        <f>'Transaction Data'!$F5171*'Transaction Data'!$L5171</f>
        <v>3185</v>
      </c>
      <c r="O5171" s="3">
        <f>'Transaction Data'!$N5171-'Transaction Data'!$M5171</f>
        <v>910</v>
      </c>
      <c r="P5171" s="2">
        <f>DATEDIF('Transaction Data'!$D5171,'Transaction Data'!$A5171,"y")</f>
        <v>36</v>
      </c>
      <c r="Q5171" s="2" t="str">
        <f>FLOOR('Transaction Data'!$P5171,15)&amp;"-"&amp;FLOOR('Transaction Data'!$P5171,15)+14</f>
        <v>30-44</v>
      </c>
      <c r="R5171" s="2" t="str">
        <f>IF('Transaction Data'!$L5171&lt;=10,"Less Expensive","Expensive")</f>
        <v>Less Expensive</v>
      </c>
      <c r="S5171" s="4">
        <f>WEEKDAY('Transaction Data'!$A5171)</f>
        <v>1</v>
      </c>
      <c r="T5171" s="2" t="str">
        <f>IF(WEEKDAY('Transaction Data'!$A5171,2)&lt;6,"Weekday","Weekend")</f>
        <v>Weekend</v>
      </c>
    </row>
    <row r="5172" ht="15.75" customHeight="1">
      <c r="A5172" s="1">
        <v>45455.0</v>
      </c>
      <c r="B5172" s="2" t="s">
        <v>3975</v>
      </c>
      <c r="C5172" s="2" t="s">
        <v>65</v>
      </c>
      <c r="D5172" s="1">
        <v>29163.0</v>
      </c>
      <c r="E5172" s="2" t="s">
        <v>22</v>
      </c>
      <c r="F5172" s="2">
        <v>48.0</v>
      </c>
      <c r="G5172" s="2" t="s">
        <v>55</v>
      </c>
      <c r="H5172" s="2" t="s">
        <v>24</v>
      </c>
      <c r="I5172" s="2" t="s">
        <v>25</v>
      </c>
      <c r="J5172" s="2" t="str">
        <f t="array" ref="J5172">XLOOKUP('Transaction Data'!$G5172,Product_Code,Biscuit_Brand)</f>
        <v>Vanilla Wafers</v>
      </c>
      <c r="K5172" s="2">
        <f t="array" ref="K5172">XLOOKUP('Transaction Data'!$G5172,Product_Code,Cost)</f>
        <v>18</v>
      </c>
      <c r="L5172" s="2">
        <f t="array" ref="L5172">XLOOKUP('Transaction Data'!$G5172,Product_Code,Unit_Price)</f>
        <v>36</v>
      </c>
      <c r="M5172" s="3">
        <f>'Transaction Data'!$F5172*'Transaction Data'!$K5172</f>
        <v>864</v>
      </c>
      <c r="N5172" s="3">
        <f>'Transaction Data'!$F5172*'Transaction Data'!$L5172</f>
        <v>1728</v>
      </c>
      <c r="O5172" s="3">
        <f>'Transaction Data'!$N5172-'Transaction Data'!$M5172</f>
        <v>864</v>
      </c>
      <c r="P5172" s="2">
        <f>DATEDIF('Transaction Data'!$D5172,'Transaction Data'!$A5172,"y")</f>
        <v>44</v>
      </c>
      <c r="Q5172" s="2" t="str">
        <f>FLOOR('Transaction Data'!$P5172,15)&amp;"-"&amp;FLOOR('Transaction Data'!$P5172,15)+14</f>
        <v>30-44</v>
      </c>
      <c r="R5172" s="2" t="str">
        <f>IF('Transaction Data'!$L5172&lt;=10,"Less Expensive","Expensive")</f>
        <v>Expensive</v>
      </c>
      <c r="S5172" s="4">
        <f>WEEKDAY('Transaction Data'!$A5172)</f>
        <v>4</v>
      </c>
      <c r="T5172" s="2" t="str">
        <f>IF(WEEKDAY('Transaction Data'!$A5172,2)&lt;6,"Weekday","Weekend")</f>
        <v>Weekday</v>
      </c>
    </row>
    <row r="5173" ht="15.75" customHeight="1">
      <c r="A5173" s="1">
        <v>45467.0</v>
      </c>
      <c r="B5173" s="2" t="s">
        <v>4858</v>
      </c>
      <c r="C5173" s="2" t="s">
        <v>65</v>
      </c>
      <c r="D5173" s="1">
        <v>32426.0</v>
      </c>
      <c r="E5173" s="2" t="s">
        <v>27</v>
      </c>
      <c r="F5173" s="2">
        <v>40.0</v>
      </c>
      <c r="G5173" s="2" t="s">
        <v>55</v>
      </c>
      <c r="H5173" s="2" t="s">
        <v>29</v>
      </c>
      <c r="I5173" s="2" t="s">
        <v>25</v>
      </c>
      <c r="J5173" s="2" t="str">
        <f t="array" ref="J5173">XLOOKUP('Transaction Data'!$G5173,Product_Code,Biscuit_Brand)</f>
        <v>Vanilla Wafers</v>
      </c>
      <c r="K5173" s="2">
        <f t="array" ref="K5173">XLOOKUP('Transaction Data'!$G5173,Product_Code,Cost)</f>
        <v>18</v>
      </c>
      <c r="L5173" s="2">
        <f t="array" ref="L5173">XLOOKUP('Transaction Data'!$G5173,Product_Code,Unit_Price)</f>
        <v>36</v>
      </c>
      <c r="M5173" s="3">
        <f>'Transaction Data'!$F5173*'Transaction Data'!$K5173</f>
        <v>720</v>
      </c>
      <c r="N5173" s="3">
        <f>'Transaction Data'!$F5173*'Transaction Data'!$L5173</f>
        <v>1440</v>
      </c>
      <c r="O5173" s="3">
        <f>'Transaction Data'!$N5173-'Transaction Data'!$M5173</f>
        <v>720</v>
      </c>
      <c r="P5173" s="2">
        <f>DATEDIF('Transaction Data'!$D5173,'Transaction Data'!$A5173,"y")</f>
        <v>35</v>
      </c>
      <c r="Q5173" s="2" t="str">
        <f>FLOOR('Transaction Data'!$P5173,15)&amp;"-"&amp;FLOOR('Transaction Data'!$P5173,15)+14</f>
        <v>30-44</v>
      </c>
      <c r="R5173" s="2" t="str">
        <f>IF('Transaction Data'!$L5173&lt;=10,"Less Expensive","Expensive")</f>
        <v>Expensive</v>
      </c>
      <c r="S5173" s="4">
        <f>WEEKDAY('Transaction Data'!$A5173)</f>
        <v>2</v>
      </c>
      <c r="T5173" s="2" t="str">
        <f>IF(WEEKDAY('Transaction Data'!$A5173,2)&lt;6,"Weekday","Weekend")</f>
        <v>Weekday</v>
      </c>
    </row>
    <row r="5174" ht="15.75" customHeight="1">
      <c r="A5174" s="1">
        <v>45329.0</v>
      </c>
      <c r="B5174" s="2" t="s">
        <v>4859</v>
      </c>
      <c r="C5174" s="2" t="s">
        <v>41</v>
      </c>
      <c r="D5174" s="1">
        <v>32531.0</v>
      </c>
      <c r="E5174" s="2" t="s">
        <v>63</v>
      </c>
      <c r="F5174" s="2">
        <v>486.0</v>
      </c>
      <c r="G5174" s="2" t="s">
        <v>48</v>
      </c>
      <c r="H5174" s="2" t="s">
        <v>34</v>
      </c>
      <c r="I5174" s="2" t="s">
        <v>25</v>
      </c>
      <c r="J5174" s="2" t="str">
        <f t="array" ref="J5174">XLOOKUP('Transaction Data'!$G5174,Product_Code,Biscuit_Brand)</f>
        <v>Lemon Crisps</v>
      </c>
      <c r="K5174" s="2">
        <f t="array" ref="K5174">XLOOKUP('Transaction Data'!$G5174,Product_Code,Cost)</f>
        <v>7</v>
      </c>
      <c r="L5174" s="2">
        <f t="array" ref="L5174">XLOOKUP('Transaction Data'!$G5174,Product_Code,Unit_Price)</f>
        <v>9</v>
      </c>
      <c r="M5174" s="3">
        <f>'Transaction Data'!$F5174*'Transaction Data'!$K5174</f>
        <v>3402</v>
      </c>
      <c r="N5174" s="3">
        <f>'Transaction Data'!$F5174*'Transaction Data'!$L5174</f>
        <v>4374</v>
      </c>
      <c r="O5174" s="3">
        <f>'Transaction Data'!$N5174-'Transaction Data'!$M5174</f>
        <v>972</v>
      </c>
      <c r="P5174" s="2">
        <f>DATEDIF('Transaction Data'!$D5174,'Transaction Data'!$A5174,"y")</f>
        <v>35</v>
      </c>
      <c r="Q5174" s="2" t="str">
        <f>FLOOR('Transaction Data'!$P5174,15)&amp;"-"&amp;FLOOR('Transaction Data'!$P5174,15)+14</f>
        <v>30-44</v>
      </c>
      <c r="R5174" s="2" t="str">
        <f>IF('Transaction Data'!$L5174&lt;=10,"Less Expensive","Expensive")</f>
        <v>Less Expensive</v>
      </c>
      <c r="S5174" s="4">
        <f>WEEKDAY('Transaction Data'!$A5174)</f>
        <v>4</v>
      </c>
      <c r="T5174" s="2" t="str">
        <f>IF(WEEKDAY('Transaction Data'!$A5174,2)&lt;6,"Weekday","Weekend")</f>
        <v>Weekday</v>
      </c>
    </row>
    <row r="5175" ht="15.75" customHeight="1">
      <c r="A5175" s="1">
        <v>45463.0</v>
      </c>
      <c r="B5175" s="2" t="s">
        <v>4860</v>
      </c>
      <c r="C5175" s="2" t="s">
        <v>47</v>
      </c>
      <c r="D5175" s="1">
        <v>28697.0</v>
      </c>
      <c r="E5175" s="2" t="s">
        <v>22</v>
      </c>
      <c r="F5175" s="2">
        <v>489.0</v>
      </c>
      <c r="G5175" s="2" t="s">
        <v>23</v>
      </c>
      <c r="H5175" s="2" t="s">
        <v>24</v>
      </c>
      <c r="I5175" s="2" t="s">
        <v>25</v>
      </c>
      <c r="J5175" s="2" t="str">
        <f t="array" ref="J5175">XLOOKUP('Transaction Data'!$G5175,Product_Code,Biscuit_Brand)</f>
        <v>Cinnamon Swirls</v>
      </c>
      <c r="K5175" s="2">
        <f t="array" ref="K5175">XLOOKUP('Transaction Data'!$G5175,Product_Code,Cost)</f>
        <v>10</v>
      </c>
      <c r="L5175" s="2">
        <f t="array" ref="L5175">XLOOKUP('Transaction Data'!$G5175,Product_Code,Unit_Price)</f>
        <v>14</v>
      </c>
      <c r="M5175" s="3">
        <f>'Transaction Data'!$F5175*'Transaction Data'!$K5175</f>
        <v>4890</v>
      </c>
      <c r="N5175" s="3">
        <f>'Transaction Data'!$F5175*'Transaction Data'!$L5175</f>
        <v>6846</v>
      </c>
      <c r="O5175" s="3">
        <f>'Transaction Data'!$N5175-'Transaction Data'!$M5175</f>
        <v>1956</v>
      </c>
      <c r="P5175" s="2">
        <f>DATEDIF('Transaction Data'!$D5175,'Transaction Data'!$A5175,"y")</f>
        <v>45</v>
      </c>
      <c r="Q5175" s="2" t="str">
        <f>FLOOR('Transaction Data'!$P5175,15)&amp;"-"&amp;FLOOR('Transaction Data'!$P5175,15)+14</f>
        <v>45-59</v>
      </c>
      <c r="R5175" s="2" t="str">
        <f>IF('Transaction Data'!$L5175&lt;=10,"Less Expensive","Expensive")</f>
        <v>Expensive</v>
      </c>
      <c r="S5175" s="4">
        <f>WEEKDAY('Transaction Data'!$A5175)</f>
        <v>5</v>
      </c>
      <c r="T5175" s="2" t="str">
        <f>IF(WEEKDAY('Transaction Data'!$A5175,2)&lt;6,"Weekday","Weekend")</f>
        <v>Weekday</v>
      </c>
    </row>
    <row r="5176" ht="15.75" customHeight="1">
      <c r="A5176" s="1">
        <v>45424.0</v>
      </c>
      <c r="B5176" s="2" t="s">
        <v>4861</v>
      </c>
      <c r="C5176" s="2" t="s">
        <v>41</v>
      </c>
      <c r="D5176" s="1">
        <v>21547.0</v>
      </c>
      <c r="E5176" s="2" t="s">
        <v>27</v>
      </c>
      <c r="F5176" s="2">
        <v>79.0</v>
      </c>
      <c r="G5176" s="2" t="s">
        <v>55</v>
      </c>
      <c r="H5176" s="2" t="s">
        <v>29</v>
      </c>
      <c r="I5176" s="2" t="s">
        <v>25</v>
      </c>
      <c r="J5176" s="2" t="str">
        <f t="array" ref="J5176">XLOOKUP('Transaction Data'!$G5176,Product_Code,Biscuit_Brand)</f>
        <v>Vanilla Wafers</v>
      </c>
      <c r="K5176" s="2">
        <f t="array" ref="K5176">XLOOKUP('Transaction Data'!$G5176,Product_Code,Cost)</f>
        <v>18</v>
      </c>
      <c r="L5176" s="2">
        <f t="array" ref="L5176">XLOOKUP('Transaction Data'!$G5176,Product_Code,Unit_Price)</f>
        <v>36</v>
      </c>
      <c r="M5176" s="3">
        <f>'Transaction Data'!$F5176*'Transaction Data'!$K5176</f>
        <v>1422</v>
      </c>
      <c r="N5176" s="3">
        <f>'Transaction Data'!$F5176*'Transaction Data'!$L5176</f>
        <v>2844</v>
      </c>
      <c r="O5176" s="3">
        <f>'Transaction Data'!$N5176-'Transaction Data'!$M5176</f>
        <v>1422</v>
      </c>
      <c r="P5176" s="2">
        <f>DATEDIF('Transaction Data'!$D5176,'Transaction Data'!$A5176,"y")</f>
        <v>65</v>
      </c>
      <c r="Q5176" s="2" t="str">
        <f>FLOOR('Transaction Data'!$P5176,15)&amp;"-"&amp;FLOOR('Transaction Data'!$P5176,15)+14</f>
        <v>60-74</v>
      </c>
      <c r="R5176" s="2" t="str">
        <f>IF('Transaction Data'!$L5176&lt;=10,"Less Expensive","Expensive")</f>
        <v>Expensive</v>
      </c>
      <c r="S5176" s="4">
        <f>WEEKDAY('Transaction Data'!$A5176)</f>
        <v>1</v>
      </c>
      <c r="T5176" s="2" t="str">
        <f>IF(WEEKDAY('Transaction Data'!$A5176,2)&lt;6,"Weekday","Weekend")</f>
        <v>Weekend</v>
      </c>
    </row>
    <row r="5177" ht="15.75" customHeight="1">
      <c r="A5177" s="1">
        <v>45450.0</v>
      </c>
      <c r="B5177" s="2" t="s">
        <v>4862</v>
      </c>
      <c r="C5177" s="2" t="s">
        <v>65</v>
      </c>
      <c r="D5177" s="1">
        <v>29069.0</v>
      </c>
      <c r="E5177" s="2" t="s">
        <v>27</v>
      </c>
      <c r="F5177" s="2">
        <v>29.0</v>
      </c>
      <c r="G5177" s="2" t="s">
        <v>23</v>
      </c>
      <c r="H5177" s="2" t="s">
        <v>34</v>
      </c>
      <c r="I5177" s="2" t="s">
        <v>25</v>
      </c>
      <c r="J5177" s="2" t="str">
        <f t="array" ref="J5177">XLOOKUP('Transaction Data'!$G5177,Product_Code,Biscuit_Brand)</f>
        <v>Cinnamon Swirls</v>
      </c>
      <c r="K5177" s="2">
        <f t="array" ref="K5177">XLOOKUP('Transaction Data'!$G5177,Product_Code,Cost)</f>
        <v>10</v>
      </c>
      <c r="L5177" s="2">
        <f t="array" ref="L5177">XLOOKUP('Transaction Data'!$G5177,Product_Code,Unit_Price)</f>
        <v>14</v>
      </c>
      <c r="M5177" s="3">
        <f>'Transaction Data'!$F5177*'Transaction Data'!$K5177</f>
        <v>290</v>
      </c>
      <c r="N5177" s="3">
        <f>'Transaction Data'!$F5177*'Transaction Data'!$L5177</f>
        <v>406</v>
      </c>
      <c r="O5177" s="3">
        <f>'Transaction Data'!$N5177-'Transaction Data'!$M5177</f>
        <v>116</v>
      </c>
      <c r="P5177" s="2">
        <f>DATEDIF('Transaction Data'!$D5177,'Transaction Data'!$A5177,"y")</f>
        <v>44</v>
      </c>
      <c r="Q5177" s="2" t="str">
        <f>FLOOR('Transaction Data'!$P5177,15)&amp;"-"&amp;FLOOR('Transaction Data'!$P5177,15)+14</f>
        <v>30-44</v>
      </c>
      <c r="R5177" s="2" t="str">
        <f>IF('Transaction Data'!$L5177&lt;=10,"Less Expensive","Expensive")</f>
        <v>Expensive</v>
      </c>
      <c r="S5177" s="4">
        <f>WEEKDAY('Transaction Data'!$A5177)</f>
        <v>6</v>
      </c>
      <c r="T5177" s="2" t="str">
        <f>IF(WEEKDAY('Transaction Data'!$A5177,2)&lt;6,"Weekday","Weekend")</f>
        <v>Weekday</v>
      </c>
    </row>
    <row r="5178" ht="15.75" customHeight="1">
      <c r="A5178" s="1">
        <v>45473.0</v>
      </c>
      <c r="B5178" s="2" t="s">
        <v>4863</v>
      </c>
      <c r="C5178" s="2" t="s">
        <v>47</v>
      </c>
      <c r="D5178" s="1">
        <v>17914.0</v>
      </c>
      <c r="E5178" s="2" t="s">
        <v>63</v>
      </c>
      <c r="F5178" s="2">
        <v>283.0</v>
      </c>
      <c r="G5178" s="2" t="s">
        <v>33</v>
      </c>
      <c r="H5178" s="2" t="s">
        <v>24</v>
      </c>
      <c r="I5178" s="2" t="s">
        <v>25</v>
      </c>
      <c r="J5178" s="2" t="str">
        <f t="array" ref="J5178">XLOOKUP('Transaction Data'!$G5178,Product_Code,Biscuit_Brand)</f>
        <v>Caramel Biscuits</v>
      </c>
      <c r="K5178" s="2">
        <f t="array" ref="K5178">XLOOKUP('Transaction Data'!$G5178,Product_Code,Cost)</f>
        <v>18</v>
      </c>
      <c r="L5178" s="2">
        <f t="array" ref="L5178">XLOOKUP('Transaction Data'!$G5178,Product_Code,Unit_Price)</f>
        <v>22</v>
      </c>
      <c r="M5178" s="3">
        <f>'Transaction Data'!$F5178*'Transaction Data'!$K5178</f>
        <v>5094</v>
      </c>
      <c r="N5178" s="3">
        <f>'Transaction Data'!$F5178*'Transaction Data'!$L5178</f>
        <v>6226</v>
      </c>
      <c r="O5178" s="3">
        <f>'Transaction Data'!$N5178-'Transaction Data'!$M5178</f>
        <v>1132</v>
      </c>
      <c r="P5178" s="2">
        <f>DATEDIF('Transaction Data'!$D5178,'Transaction Data'!$A5178,"y")</f>
        <v>75</v>
      </c>
      <c r="Q5178" s="2" t="str">
        <f>FLOOR('Transaction Data'!$P5178,15)&amp;"-"&amp;FLOOR('Transaction Data'!$P5178,15)+14</f>
        <v>75-89</v>
      </c>
      <c r="R5178" s="2" t="str">
        <f>IF('Transaction Data'!$L5178&lt;=10,"Less Expensive","Expensive")</f>
        <v>Expensive</v>
      </c>
      <c r="S5178" s="4">
        <f>WEEKDAY('Transaction Data'!$A5178)</f>
        <v>1</v>
      </c>
      <c r="T5178" s="2" t="str">
        <f>IF(WEEKDAY('Transaction Data'!$A5178,2)&lt;6,"Weekday","Weekend")</f>
        <v>Weekend</v>
      </c>
    </row>
    <row r="5179" ht="15.75" customHeight="1">
      <c r="A5179" s="1">
        <v>45413.0</v>
      </c>
      <c r="B5179" s="2" t="s">
        <v>4864</v>
      </c>
      <c r="C5179" s="2" t="s">
        <v>72</v>
      </c>
      <c r="D5179" s="1">
        <v>36664.0</v>
      </c>
      <c r="E5179" s="2" t="s">
        <v>27</v>
      </c>
      <c r="F5179" s="2">
        <v>357.0</v>
      </c>
      <c r="G5179" s="2" t="s">
        <v>48</v>
      </c>
      <c r="H5179" s="2" t="s">
        <v>29</v>
      </c>
      <c r="I5179" s="2" t="s">
        <v>30</v>
      </c>
      <c r="J5179" s="2" t="str">
        <f t="array" ref="J5179">XLOOKUP('Transaction Data'!$G5179,Product_Code,Biscuit_Brand)</f>
        <v>Lemon Crisps</v>
      </c>
      <c r="K5179" s="2">
        <f t="array" ref="K5179">XLOOKUP('Transaction Data'!$G5179,Product_Code,Cost)</f>
        <v>7</v>
      </c>
      <c r="L5179" s="2">
        <f t="array" ref="L5179">XLOOKUP('Transaction Data'!$G5179,Product_Code,Unit_Price)</f>
        <v>9</v>
      </c>
      <c r="M5179" s="3">
        <f>'Transaction Data'!$F5179*'Transaction Data'!$K5179</f>
        <v>2499</v>
      </c>
      <c r="N5179" s="3">
        <f>'Transaction Data'!$F5179*'Transaction Data'!$L5179</f>
        <v>3213</v>
      </c>
      <c r="O5179" s="3">
        <f>'Transaction Data'!$N5179-'Transaction Data'!$M5179</f>
        <v>714</v>
      </c>
      <c r="P5179" s="2">
        <f>DATEDIF('Transaction Data'!$D5179,'Transaction Data'!$A5179,"y")</f>
        <v>23</v>
      </c>
      <c r="Q5179" s="2" t="str">
        <f>FLOOR('Transaction Data'!$P5179,15)&amp;"-"&amp;FLOOR('Transaction Data'!$P5179,15)+14</f>
        <v>15-29</v>
      </c>
      <c r="R5179" s="2" t="str">
        <f>IF('Transaction Data'!$L5179&lt;=10,"Less Expensive","Expensive")</f>
        <v>Less Expensive</v>
      </c>
      <c r="S5179" s="4">
        <f>WEEKDAY('Transaction Data'!$A5179)</f>
        <v>4</v>
      </c>
      <c r="T5179" s="2" t="str">
        <f>IF(WEEKDAY('Transaction Data'!$A5179,2)&lt;6,"Weekday","Weekend")</f>
        <v>Weekday</v>
      </c>
    </row>
    <row r="5180" ht="15.75" customHeight="1">
      <c r="A5180" s="1">
        <v>45489.0</v>
      </c>
      <c r="B5180" s="2" t="s">
        <v>4865</v>
      </c>
      <c r="C5180" s="2" t="s">
        <v>32</v>
      </c>
      <c r="D5180" s="1">
        <v>31547.0</v>
      </c>
      <c r="E5180" s="2" t="s">
        <v>22</v>
      </c>
      <c r="F5180" s="2">
        <v>112.0</v>
      </c>
      <c r="G5180" s="2" t="s">
        <v>48</v>
      </c>
      <c r="H5180" s="2" t="s">
        <v>34</v>
      </c>
      <c r="I5180" s="2" t="s">
        <v>25</v>
      </c>
      <c r="J5180" s="2" t="str">
        <f t="array" ref="J5180">XLOOKUP('Transaction Data'!$G5180,Product_Code,Biscuit_Brand)</f>
        <v>Lemon Crisps</v>
      </c>
      <c r="K5180" s="2">
        <f t="array" ref="K5180">XLOOKUP('Transaction Data'!$G5180,Product_Code,Cost)</f>
        <v>7</v>
      </c>
      <c r="L5180" s="2">
        <f t="array" ref="L5180">XLOOKUP('Transaction Data'!$G5180,Product_Code,Unit_Price)</f>
        <v>9</v>
      </c>
      <c r="M5180" s="3">
        <f>'Transaction Data'!$F5180*'Transaction Data'!$K5180</f>
        <v>784</v>
      </c>
      <c r="N5180" s="3">
        <f>'Transaction Data'!$F5180*'Transaction Data'!$L5180</f>
        <v>1008</v>
      </c>
      <c r="O5180" s="3">
        <f>'Transaction Data'!$N5180-'Transaction Data'!$M5180</f>
        <v>224</v>
      </c>
      <c r="P5180" s="2">
        <f>DATEDIF('Transaction Data'!$D5180,'Transaction Data'!$A5180,"y")</f>
        <v>38</v>
      </c>
      <c r="Q5180" s="2" t="str">
        <f>FLOOR('Transaction Data'!$P5180,15)&amp;"-"&amp;FLOOR('Transaction Data'!$P5180,15)+14</f>
        <v>30-44</v>
      </c>
      <c r="R5180" s="2" t="str">
        <f>IF('Transaction Data'!$L5180&lt;=10,"Less Expensive","Expensive")</f>
        <v>Less Expensive</v>
      </c>
      <c r="S5180" s="4">
        <f>WEEKDAY('Transaction Data'!$A5180)</f>
        <v>3</v>
      </c>
      <c r="T5180" s="2" t="str">
        <f>IF(WEEKDAY('Transaction Data'!$A5180,2)&lt;6,"Weekday","Weekend")</f>
        <v>Weekday</v>
      </c>
    </row>
    <row r="5181" ht="15.75" customHeight="1">
      <c r="A5181" s="1">
        <v>45343.0</v>
      </c>
      <c r="B5181" s="2" t="s">
        <v>4866</v>
      </c>
      <c r="C5181" s="2" t="s">
        <v>21</v>
      </c>
      <c r="D5181" s="1">
        <v>22237.0</v>
      </c>
      <c r="E5181" s="2" t="s">
        <v>27</v>
      </c>
      <c r="F5181" s="2">
        <v>442.0</v>
      </c>
      <c r="G5181" s="2" t="s">
        <v>55</v>
      </c>
      <c r="H5181" s="2" t="s">
        <v>24</v>
      </c>
      <c r="I5181" s="2" t="s">
        <v>30</v>
      </c>
      <c r="J5181" s="2" t="str">
        <f t="array" ref="J5181">XLOOKUP('Transaction Data'!$G5181,Product_Code,Biscuit_Brand)</f>
        <v>Vanilla Wafers</v>
      </c>
      <c r="K5181" s="2">
        <f t="array" ref="K5181">XLOOKUP('Transaction Data'!$G5181,Product_Code,Cost)</f>
        <v>18</v>
      </c>
      <c r="L5181" s="2">
        <f t="array" ref="L5181">XLOOKUP('Transaction Data'!$G5181,Product_Code,Unit_Price)</f>
        <v>36</v>
      </c>
      <c r="M5181" s="3">
        <f>'Transaction Data'!$F5181*'Transaction Data'!$K5181</f>
        <v>7956</v>
      </c>
      <c r="N5181" s="3">
        <f>'Transaction Data'!$F5181*'Transaction Data'!$L5181</f>
        <v>15912</v>
      </c>
      <c r="O5181" s="3">
        <f>'Transaction Data'!$N5181-'Transaction Data'!$M5181</f>
        <v>7956</v>
      </c>
      <c r="P5181" s="2">
        <f>DATEDIF('Transaction Data'!$D5181,'Transaction Data'!$A5181,"y")</f>
        <v>63</v>
      </c>
      <c r="Q5181" s="2" t="str">
        <f>FLOOR('Transaction Data'!$P5181,15)&amp;"-"&amp;FLOOR('Transaction Data'!$P5181,15)+14</f>
        <v>60-74</v>
      </c>
      <c r="R5181" s="2" t="str">
        <f>IF('Transaction Data'!$L5181&lt;=10,"Less Expensive","Expensive")</f>
        <v>Expensive</v>
      </c>
      <c r="S5181" s="4">
        <f>WEEKDAY('Transaction Data'!$A5181)</f>
        <v>4</v>
      </c>
      <c r="T5181" s="2" t="str">
        <f>IF(WEEKDAY('Transaction Data'!$A5181,2)&lt;6,"Weekday","Weekend")</f>
        <v>Weekday</v>
      </c>
    </row>
    <row r="5182" ht="15.75" customHeight="1">
      <c r="A5182" s="1">
        <v>45385.0</v>
      </c>
      <c r="B5182" s="2" t="s">
        <v>4867</v>
      </c>
      <c r="C5182" s="2" t="s">
        <v>78</v>
      </c>
      <c r="D5182" s="1">
        <v>32779.0</v>
      </c>
      <c r="E5182" s="2" t="s">
        <v>22</v>
      </c>
      <c r="F5182" s="2">
        <v>487.0</v>
      </c>
      <c r="G5182" s="2" t="s">
        <v>23</v>
      </c>
      <c r="H5182" s="2" t="s">
        <v>42</v>
      </c>
      <c r="I5182" s="2" t="s">
        <v>25</v>
      </c>
      <c r="J5182" s="2" t="str">
        <f t="array" ref="J5182">XLOOKUP('Transaction Data'!$G5182,Product_Code,Biscuit_Brand)</f>
        <v>Cinnamon Swirls</v>
      </c>
      <c r="K5182" s="2">
        <f t="array" ref="K5182">XLOOKUP('Transaction Data'!$G5182,Product_Code,Cost)</f>
        <v>10</v>
      </c>
      <c r="L5182" s="2">
        <f t="array" ref="L5182">XLOOKUP('Transaction Data'!$G5182,Product_Code,Unit_Price)</f>
        <v>14</v>
      </c>
      <c r="M5182" s="3">
        <f>'Transaction Data'!$F5182*'Transaction Data'!$K5182</f>
        <v>4870</v>
      </c>
      <c r="N5182" s="3">
        <f>'Transaction Data'!$F5182*'Transaction Data'!$L5182</f>
        <v>6818</v>
      </c>
      <c r="O5182" s="3">
        <f>'Transaction Data'!$N5182-'Transaction Data'!$M5182</f>
        <v>1948</v>
      </c>
      <c r="P5182" s="2">
        <f>DATEDIF('Transaction Data'!$D5182,'Transaction Data'!$A5182,"y")</f>
        <v>34</v>
      </c>
      <c r="Q5182" s="2" t="str">
        <f>FLOOR('Transaction Data'!$P5182,15)&amp;"-"&amp;FLOOR('Transaction Data'!$P5182,15)+14</f>
        <v>30-44</v>
      </c>
      <c r="R5182" s="2" t="str">
        <f>IF('Transaction Data'!$L5182&lt;=10,"Less Expensive","Expensive")</f>
        <v>Expensive</v>
      </c>
      <c r="S5182" s="4">
        <f>WEEKDAY('Transaction Data'!$A5182)</f>
        <v>4</v>
      </c>
      <c r="T5182" s="2" t="str">
        <f>IF(WEEKDAY('Transaction Data'!$A5182,2)&lt;6,"Weekday","Weekend")</f>
        <v>Weekday</v>
      </c>
    </row>
    <row r="5183" ht="15.75" customHeight="1">
      <c r="A5183" s="1">
        <v>45356.0</v>
      </c>
      <c r="B5183" s="2" t="s">
        <v>4868</v>
      </c>
      <c r="C5183" s="2" t="s">
        <v>32</v>
      </c>
      <c r="D5183" s="1">
        <v>18009.0</v>
      </c>
      <c r="E5183" s="2" t="s">
        <v>63</v>
      </c>
      <c r="F5183" s="2">
        <v>215.0</v>
      </c>
      <c r="G5183" s="2" t="s">
        <v>38</v>
      </c>
      <c r="H5183" s="2" t="s">
        <v>45</v>
      </c>
      <c r="I5183" s="2" t="s">
        <v>25</v>
      </c>
      <c r="J5183" s="2" t="str">
        <f t="array" ref="J5183">XLOOKUP('Transaction Data'!$G5183,Product_Code,Biscuit_Brand)</f>
        <v>Ginger Snaps</v>
      </c>
      <c r="K5183" s="2">
        <f t="array" ref="K5183">XLOOKUP('Transaction Data'!$G5183,Product_Code,Cost)</f>
        <v>14</v>
      </c>
      <c r="L5183" s="2">
        <f t="array" ref="L5183">XLOOKUP('Transaction Data'!$G5183,Product_Code,Unit_Price)</f>
        <v>28</v>
      </c>
      <c r="M5183" s="3">
        <f>'Transaction Data'!$F5183*'Transaction Data'!$K5183</f>
        <v>3010</v>
      </c>
      <c r="N5183" s="3">
        <f>'Transaction Data'!$F5183*'Transaction Data'!$L5183</f>
        <v>6020</v>
      </c>
      <c r="O5183" s="3">
        <f>'Transaction Data'!$N5183-'Transaction Data'!$M5183</f>
        <v>3010</v>
      </c>
      <c r="P5183" s="2">
        <f>DATEDIF('Transaction Data'!$D5183,'Transaction Data'!$A5183,"y")</f>
        <v>74</v>
      </c>
      <c r="Q5183" s="2" t="str">
        <f>FLOOR('Transaction Data'!$P5183,15)&amp;"-"&amp;FLOOR('Transaction Data'!$P5183,15)+14</f>
        <v>60-74</v>
      </c>
      <c r="R5183" s="2" t="str">
        <f>IF('Transaction Data'!$L5183&lt;=10,"Less Expensive","Expensive")</f>
        <v>Expensive</v>
      </c>
      <c r="S5183" s="4">
        <f>WEEKDAY('Transaction Data'!$A5183)</f>
        <v>3</v>
      </c>
      <c r="T5183" s="2" t="str">
        <f>IF(WEEKDAY('Transaction Data'!$A5183,2)&lt;6,"Weekday","Weekend")</f>
        <v>Weekday</v>
      </c>
    </row>
    <row r="5184" ht="15.75" customHeight="1">
      <c r="A5184" s="1">
        <v>45400.0</v>
      </c>
      <c r="B5184" s="2" t="s">
        <v>770</v>
      </c>
      <c r="C5184" s="2" t="s">
        <v>69</v>
      </c>
      <c r="D5184" s="1">
        <v>36959.0</v>
      </c>
      <c r="E5184" s="2" t="s">
        <v>22</v>
      </c>
      <c r="F5184" s="2">
        <v>40.0</v>
      </c>
      <c r="G5184" s="2" t="s">
        <v>38</v>
      </c>
      <c r="H5184" s="2" t="s">
        <v>24</v>
      </c>
      <c r="I5184" s="2" t="s">
        <v>25</v>
      </c>
      <c r="J5184" s="2" t="str">
        <f t="array" ref="J5184">XLOOKUP('Transaction Data'!$G5184,Product_Code,Biscuit_Brand)</f>
        <v>Ginger Snaps</v>
      </c>
      <c r="K5184" s="2">
        <f t="array" ref="K5184">XLOOKUP('Transaction Data'!$G5184,Product_Code,Cost)</f>
        <v>14</v>
      </c>
      <c r="L5184" s="2">
        <f t="array" ref="L5184">XLOOKUP('Transaction Data'!$G5184,Product_Code,Unit_Price)</f>
        <v>28</v>
      </c>
      <c r="M5184" s="3">
        <f>'Transaction Data'!$F5184*'Transaction Data'!$K5184</f>
        <v>560</v>
      </c>
      <c r="N5184" s="3">
        <f>'Transaction Data'!$F5184*'Transaction Data'!$L5184</f>
        <v>1120</v>
      </c>
      <c r="O5184" s="3">
        <f>'Transaction Data'!$N5184-'Transaction Data'!$M5184</f>
        <v>560</v>
      </c>
      <c r="P5184" s="2">
        <f>DATEDIF('Transaction Data'!$D5184,'Transaction Data'!$A5184,"y")</f>
        <v>23</v>
      </c>
      <c r="Q5184" s="2" t="str">
        <f>FLOOR('Transaction Data'!$P5184,15)&amp;"-"&amp;FLOOR('Transaction Data'!$P5184,15)+14</f>
        <v>15-29</v>
      </c>
      <c r="R5184" s="2" t="str">
        <f>IF('Transaction Data'!$L5184&lt;=10,"Less Expensive","Expensive")</f>
        <v>Expensive</v>
      </c>
      <c r="S5184" s="4">
        <f>WEEKDAY('Transaction Data'!$A5184)</f>
        <v>5</v>
      </c>
      <c r="T5184" s="2" t="str">
        <f>IF(WEEKDAY('Transaction Data'!$A5184,2)&lt;6,"Weekday","Weekend")</f>
        <v>Weekday</v>
      </c>
    </row>
    <row r="5185" ht="15.75" customHeight="1">
      <c r="A5185" s="1">
        <v>45397.0</v>
      </c>
      <c r="B5185" s="2" t="s">
        <v>4869</v>
      </c>
      <c r="C5185" s="2" t="s">
        <v>69</v>
      </c>
      <c r="D5185" s="1">
        <v>19720.0</v>
      </c>
      <c r="E5185" s="2" t="s">
        <v>37</v>
      </c>
      <c r="F5185" s="2">
        <v>131.0</v>
      </c>
      <c r="G5185" s="2" t="s">
        <v>60</v>
      </c>
      <c r="H5185" s="2" t="s">
        <v>29</v>
      </c>
      <c r="I5185" s="2" t="s">
        <v>25</v>
      </c>
      <c r="J5185" s="2" t="str">
        <f t="array" ref="J5185">XLOOKUP('Transaction Data'!$G5185,Product_Code,Biscuit_Brand)</f>
        <v>Peanut Butter Bites</v>
      </c>
      <c r="K5185" s="2">
        <f t="array" ref="K5185">XLOOKUP('Transaction Data'!$G5185,Product_Code,Cost)</f>
        <v>5</v>
      </c>
      <c r="L5185" s="2">
        <f t="array" ref="L5185">XLOOKUP('Transaction Data'!$G5185,Product_Code,Unit_Price)</f>
        <v>7</v>
      </c>
      <c r="M5185" s="3">
        <f>'Transaction Data'!$F5185*'Transaction Data'!$K5185</f>
        <v>655</v>
      </c>
      <c r="N5185" s="3">
        <f>'Transaction Data'!$F5185*'Transaction Data'!$L5185</f>
        <v>917</v>
      </c>
      <c r="O5185" s="3">
        <f>'Transaction Data'!$N5185-'Transaction Data'!$M5185</f>
        <v>262</v>
      </c>
      <c r="P5185" s="2">
        <f>DATEDIF('Transaction Data'!$D5185,'Transaction Data'!$A5185,"y")</f>
        <v>70</v>
      </c>
      <c r="Q5185" s="2" t="str">
        <f>FLOOR('Transaction Data'!$P5185,15)&amp;"-"&amp;FLOOR('Transaction Data'!$P5185,15)+14</f>
        <v>60-74</v>
      </c>
      <c r="R5185" s="2" t="str">
        <f>IF('Transaction Data'!$L5185&lt;=10,"Less Expensive","Expensive")</f>
        <v>Less Expensive</v>
      </c>
      <c r="S5185" s="4">
        <f>WEEKDAY('Transaction Data'!$A5185)</f>
        <v>2</v>
      </c>
      <c r="T5185" s="2" t="str">
        <f>IF(WEEKDAY('Transaction Data'!$A5185,2)&lt;6,"Weekday","Weekend")</f>
        <v>Weekday</v>
      </c>
    </row>
    <row r="5186" ht="15.75" customHeight="1">
      <c r="A5186" s="1">
        <v>45336.0</v>
      </c>
      <c r="B5186" s="2" t="s">
        <v>4870</v>
      </c>
      <c r="C5186" s="2" t="s">
        <v>78</v>
      </c>
      <c r="D5186" s="1">
        <v>24165.0</v>
      </c>
      <c r="E5186" s="2" t="s">
        <v>63</v>
      </c>
      <c r="F5186" s="2">
        <v>495.0</v>
      </c>
      <c r="G5186" s="2" t="s">
        <v>60</v>
      </c>
      <c r="H5186" s="2" t="s">
        <v>42</v>
      </c>
      <c r="I5186" s="2" t="s">
        <v>25</v>
      </c>
      <c r="J5186" s="2" t="str">
        <f t="array" ref="J5186">XLOOKUP('Transaction Data'!$G5186,Product_Code,Biscuit_Brand)</f>
        <v>Peanut Butter Bites</v>
      </c>
      <c r="K5186" s="2">
        <f t="array" ref="K5186">XLOOKUP('Transaction Data'!$G5186,Product_Code,Cost)</f>
        <v>5</v>
      </c>
      <c r="L5186" s="2">
        <f t="array" ref="L5186">XLOOKUP('Transaction Data'!$G5186,Product_Code,Unit_Price)</f>
        <v>7</v>
      </c>
      <c r="M5186" s="3">
        <f>'Transaction Data'!$F5186*'Transaction Data'!$K5186</f>
        <v>2475</v>
      </c>
      <c r="N5186" s="3">
        <f>'Transaction Data'!$F5186*'Transaction Data'!$L5186</f>
        <v>3465</v>
      </c>
      <c r="O5186" s="3">
        <f>'Transaction Data'!$N5186-'Transaction Data'!$M5186</f>
        <v>990</v>
      </c>
      <c r="P5186" s="2">
        <f>DATEDIF('Transaction Data'!$D5186,'Transaction Data'!$A5186,"y")</f>
        <v>57</v>
      </c>
      <c r="Q5186" s="2" t="str">
        <f>FLOOR('Transaction Data'!$P5186,15)&amp;"-"&amp;FLOOR('Transaction Data'!$P5186,15)+14</f>
        <v>45-59</v>
      </c>
      <c r="R5186" s="2" t="str">
        <f>IF('Transaction Data'!$L5186&lt;=10,"Less Expensive","Expensive")</f>
        <v>Less Expensive</v>
      </c>
      <c r="S5186" s="4">
        <f>WEEKDAY('Transaction Data'!$A5186)</f>
        <v>4</v>
      </c>
      <c r="T5186" s="2" t="str">
        <f>IF(WEEKDAY('Transaction Data'!$A5186,2)&lt;6,"Weekday","Weekend")</f>
        <v>Weekday</v>
      </c>
    </row>
    <row r="5187" ht="15.75" customHeight="1">
      <c r="A5187" s="1">
        <v>45292.0</v>
      </c>
      <c r="B5187" s="2" t="s">
        <v>4871</v>
      </c>
      <c r="C5187" s="2" t="s">
        <v>32</v>
      </c>
      <c r="D5187" s="1">
        <v>33293.0</v>
      </c>
      <c r="E5187" s="2" t="s">
        <v>22</v>
      </c>
      <c r="F5187" s="2">
        <v>429.0</v>
      </c>
      <c r="G5187" s="2" t="s">
        <v>38</v>
      </c>
      <c r="H5187" s="2" t="s">
        <v>45</v>
      </c>
      <c r="I5187" s="2" t="s">
        <v>25</v>
      </c>
      <c r="J5187" s="2" t="str">
        <f t="array" ref="J5187">XLOOKUP('Transaction Data'!$G5187,Product_Code,Biscuit_Brand)</f>
        <v>Ginger Snaps</v>
      </c>
      <c r="K5187" s="2">
        <f t="array" ref="K5187">XLOOKUP('Transaction Data'!$G5187,Product_Code,Cost)</f>
        <v>14</v>
      </c>
      <c r="L5187" s="2">
        <f t="array" ref="L5187">XLOOKUP('Transaction Data'!$G5187,Product_Code,Unit_Price)</f>
        <v>28</v>
      </c>
      <c r="M5187" s="3">
        <f>'Transaction Data'!$F5187*'Transaction Data'!$K5187</f>
        <v>6006</v>
      </c>
      <c r="N5187" s="3">
        <f>'Transaction Data'!$F5187*'Transaction Data'!$L5187</f>
        <v>12012</v>
      </c>
      <c r="O5187" s="3">
        <f>'Transaction Data'!$N5187-'Transaction Data'!$M5187</f>
        <v>6006</v>
      </c>
      <c r="P5187" s="2">
        <f>DATEDIF('Transaction Data'!$D5187,'Transaction Data'!$A5187,"y")</f>
        <v>32</v>
      </c>
      <c r="Q5187" s="2" t="str">
        <f>FLOOR('Transaction Data'!$P5187,15)&amp;"-"&amp;FLOOR('Transaction Data'!$P5187,15)+14</f>
        <v>30-44</v>
      </c>
      <c r="R5187" s="2" t="str">
        <f>IF('Transaction Data'!$L5187&lt;=10,"Less Expensive","Expensive")</f>
        <v>Expensive</v>
      </c>
      <c r="S5187" s="4">
        <f>WEEKDAY('Transaction Data'!$A5187)</f>
        <v>2</v>
      </c>
      <c r="T5187" s="2" t="str">
        <f>IF(WEEKDAY('Transaction Data'!$A5187,2)&lt;6,"Weekday","Weekend")</f>
        <v>Weekday</v>
      </c>
    </row>
    <row r="5188" ht="15.75" customHeight="1">
      <c r="A5188" s="1">
        <v>45396.0</v>
      </c>
      <c r="B5188" s="2" t="s">
        <v>4852</v>
      </c>
      <c r="C5188" s="2" t="s">
        <v>41</v>
      </c>
      <c r="D5188" s="1">
        <v>27063.0</v>
      </c>
      <c r="E5188" s="2" t="s">
        <v>63</v>
      </c>
      <c r="F5188" s="2">
        <v>366.0</v>
      </c>
      <c r="G5188" s="2" t="s">
        <v>48</v>
      </c>
      <c r="H5188" s="2" t="s">
        <v>24</v>
      </c>
      <c r="I5188" s="2" t="s">
        <v>25</v>
      </c>
      <c r="J5188" s="2" t="str">
        <f t="array" ref="J5188">XLOOKUP('Transaction Data'!$G5188,Product_Code,Biscuit_Brand)</f>
        <v>Lemon Crisps</v>
      </c>
      <c r="K5188" s="2">
        <f t="array" ref="K5188">XLOOKUP('Transaction Data'!$G5188,Product_Code,Cost)</f>
        <v>7</v>
      </c>
      <c r="L5188" s="2">
        <f t="array" ref="L5188">XLOOKUP('Transaction Data'!$G5188,Product_Code,Unit_Price)</f>
        <v>9</v>
      </c>
      <c r="M5188" s="3">
        <f>'Transaction Data'!$F5188*'Transaction Data'!$K5188</f>
        <v>2562</v>
      </c>
      <c r="N5188" s="3">
        <f>'Transaction Data'!$F5188*'Transaction Data'!$L5188</f>
        <v>3294</v>
      </c>
      <c r="O5188" s="3">
        <f>'Transaction Data'!$N5188-'Transaction Data'!$M5188</f>
        <v>732</v>
      </c>
      <c r="P5188" s="2">
        <f>DATEDIF('Transaction Data'!$D5188,'Transaction Data'!$A5188,"y")</f>
        <v>50</v>
      </c>
      <c r="Q5188" s="2" t="str">
        <f>FLOOR('Transaction Data'!$P5188,15)&amp;"-"&amp;FLOOR('Transaction Data'!$P5188,15)+14</f>
        <v>45-59</v>
      </c>
      <c r="R5188" s="2" t="str">
        <f>IF('Transaction Data'!$L5188&lt;=10,"Less Expensive","Expensive")</f>
        <v>Less Expensive</v>
      </c>
      <c r="S5188" s="4">
        <f>WEEKDAY('Transaction Data'!$A5188)</f>
        <v>1</v>
      </c>
      <c r="T5188" s="2" t="str">
        <f>IF(WEEKDAY('Transaction Data'!$A5188,2)&lt;6,"Weekday","Weekend")</f>
        <v>Weekend</v>
      </c>
    </row>
    <row r="5189" ht="15.75" customHeight="1">
      <c r="A5189" s="1">
        <v>45460.0</v>
      </c>
      <c r="B5189" s="2" t="s">
        <v>4872</v>
      </c>
      <c r="C5189" s="2" t="s">
        <v>72</v>
      </c>
      <c r="D5189" s="1">
        <v>34801.0</v>
      </c>
      <c r="E5189" s="2" t="s">
        <v>37</v>
      </c>
      <c r="F5189" s="2">
        <v>186.0</v>
      </c>
      <c r="G5189" s="2" t="s">
        <v>33</v>
      </c>
      <c r="H5189" s="2" t="s">
        <v>29</v>
      </c>
      <c r="I5189" s="2" t="s">
        <v>25</v>
      </c>
      <c r="J5189" s="2" t="str">
        <f t="array" ref="J5189">XLOOKUP('Transaction Data'!$G5189,Product_Code,Biscuit_Brand)</f>
        <v>Caramel Biscuits</v>
      </c>
      <c r="K5189" s="2">
        <f t="array" ref="K5189">XLOOKUP('Transaction Data'!$G5189,Product_Code,Cost)</f>
        <v>18</v>
      </c>
      <c r="L5189" s="2">
        <f t="array" ref="L5189">XLOOKUP('Transaction Data'!$G5189,Product_Code,Unit_Price)</f>
        <v>22</v>
      </c>
      <c r="M5189" s="3">
        <f>'Transaction Data'!$F5189*'Transaction Data'!$K5189</f>
        <v>3348</v>
      </c>
      <c r="N5189" s="3">
        <f>'Transaction Data'!$F5189*'Transaction Data'!$L5189</f>
        <v>4092</v>
      </c>
      <c r="O5189" s="3">
        <f>'Transaction Data'!$N5189-'Transaction Data'!$M5189</f>
        <v>744</v>
      </c>
      <c r="P5189" s="2">
        <f>DATEDIF('Transaction Data'!$D5189,'Transaction Data'!$A5189,"y")</f>
        <v>29</v>
      </c>
      <c r="Q5189" s="2" t="str">
        <f>FLOOR('Transaction Data'!$P5189,15)&amp;"-"&amp;FLOOR('Transaction Data'!$P5189,15)+14</f>
        <v>15-29</v>
      </c>
      <c r="R5189" s="2" t="str">
        <f>IF('Transaction Data'!$L5189&lt;=10,"Less Expensive","Expensive")</f>
        <v>Expensive</v>
      </c>
      <c r="S5189" s="4">
        <f>WEEKDAY('Transaction Data'!$A5189)</f>
        <v>2</v>
      </c>
      <c r="T5189" s="2" t="str">
        <f>IF(WEEKDAY('Transaction Data'!$A5189,2)&lt;6,"Weekday","Weekend")</f>
        <v>Weekday</v>
      </c>
    </row>
    <row r="5190" ht="15.75" customHeight="1">
      <c r="A5190" s="1">
        <v>45498.0</v>
      </c>
      <c r="B5190" s="2" t="s">
        <v>4873</v>
      </c>
      <c r="C5190" s="2" t="s">
        <v>21</v>
      </c>
      <c r="D5190" s="1">
        <v>28764.0</v>
      </c>
      <c r="E5190" s="2" t="s">
        <v>27</v>
      </c>
      <c r="F5190" s="2">
        <v>344.0</v>
      </c>
      <c r="G5190" s="2" t="s">
        <v>48</v>
      </c>
      <c r="H5190" s="2" t="s">
        <v>29</v>
      </c>
      <c r="I5190" s="2" t="s">
        <v>25</v>
      </c>
      <c r="J5190" s="2" t="str">
        <f t="array" ref="J5190">XLOOKUP('Transaction Data'!$G5190,Product_Code,Biscuit_Brand)</f>
        <v>Lemon Crisps</v>
      </c>
      <c r="K5190" s="2">
        <f t="array" ref="K5190">XLOOKUP('Transaction Data'!$G5190,Product_Code,Cost)</f>
        <v>7</v>
      </c>
      <c r="L5190" s="2">
        <f t="array" ref="L5190">XLOOKUP('Transaction Data'!$G5190,Product_Code,Unit_Price)</f>
        <v>9</v>
      </c>
      <c r="M5190" s="3">
        <f>'Transaction Data'!$F5190*'Transaction Data'!$K5190</f>
        <v>2408</v>
      </c>
      <c r="N5190" s="3">
        <f>'Transaction Data'!$F5190*'Transaction Data'!$L5190</f>
        <v>3096</v>
      </c>
      <c r="O5190" s="3">
        <f>'Transaction Data'!$N5190-'Transaction Data'!$M5190</f>
        <v>688</v>
      </c>
      <c r="P5190" s="2">
        <f>DATEDIF('Transaction Data'!$D5190,'Transaction Data'!$A5190,"y")</f>
        <v>45</v>
      </c>
      <c r="Q5190" s="2" t="str">
        <f>FLOOR('Transaction Data'!$P5190,15)&amp;"-"&amp;FLOOR('Transaction Data'!$P5190,15)+14</f>
        <v>45-59</v>
      </c>
      <c r="R5190" s="2" t="str">
        <f>IF('Transaction Data'!$L5190&lt;=10,"Less Expensive","Expensive")</f>
        <v>Less Expensive</v>
      </c>
      <c r="S5190" s="4">
        <f>WEEKDAY('Transaction Data'!$A5190)</f>
        <v>5</v>
      </c>
      <c r="T5190" s="2" t="str">
        <f>IF(WEEKDAY('Transaction Data'!$A5190,2)&lt;6,"Weekday","Weekend")</f>
        <v>Weekday</v>
      </c>
    </row>
    <row r="5191" ht="15.75" customHeight="1">
      <c r="A5191" s="1">
        <v>45384.0</v>
      </c>
      <c r="B5191" s="2" t="s">
        <v>4874</v>
      </c>
      <c r="C5191" s="2" t="s">
        <v>54</v>
      </c>
      <c r="D5191" s="1">
        <v>27688.0</v>
      </c>
      <c r="E5191" s="2" t="s">
        <v>37</v>
      </c>
      <c r="F5191" s="2">
        <v>300.0</v>
      </c>
      <c r="G5191" s="2" t="s">
        <v>44</v>
      </c>
      <c r="H5191" s="2" t="s">
        <v>34</v>
      </c>
      <c r="I5191" s="2" t="s">
        <v>25</v>
      </c>
      <c r="J5191" s="2" t="str">
        <f t="array" ref="J5191">XLOOKUP('Transaction Data'!$G5191,Product_Code,Biscuit_Brand)</f>
        <v>Butter Crunch</v>
      </c>
      <c r="K5191" s="2">
        <f t="array" ref="K5191">XLOOKUP('Transaction Data'!$G5191,Product_Code,Cost)</f>
        <v>10</v>
      </c>
      <c r="L5191" s="2">
        <f t="array" ref="L5191">XLOOKUP('Transaction Data'!$G5191,Product_Code,Unit_Price)</f>
        <v>11</v>
      </c>
      <c r="M5191" s="3">
        <f>'Transaction Data'!$F5191*'Transaction Data'!$K5191</f>
        <v>3000</v>
      </c>
      <c r="N5191" s="3">
        <f>'Transaction Data'!$F5191*'Transaction Data'!$L5191</f>
        <v>3300</v>
      </c>
      <c r="O5191" s="3">
        <f>'Transaction Data'!$N5191-'Transaction Data'!$M5191</f>
        <v>300</v>
      </c>
      <c r="P5191" s="2">
        <f>DATEDIF('Transaction Data'!$D5191,'Transaction Data'!$A5191,"y")</f>
        <v>48</v>
      </c>
      <c r="Q5191" s="2" t="str">
        <f>FLOOR('Transaction Data'!$P5191,15)&amp;"-"&amp;FLOOR('Transaction Data'!$P5191,15)+14</f>
        <v>45-59</v>
      </c>
      <c r="R5191" s="2" t="str">
        <f>IF('Transaction Data'!$L5191&lt;=10,"Less Expensive","Expensive")</f>
        <v>Expensive</v>
      </c>
      <c r="S5191" s="4">
        <f>WEEKDAY('Transaction Data'!$A5191)</f>
        <v>3</v>
      </c>
      <c r="T5191" s="2" t="str">
        <f>IF(WEEKDAY('Transaction Data'!$A5191,2)&lt;6,"Weekday","Weekend")</f>
        <v>Weekday</v>
      </c>
    </row>
    <row r="5192" ht="15.75" customHeight="1">
      <c r="A5192" s="1">
        <v>45460.0</v>
      </c>
      <c r="B5192" s="2" t="s">
        <v>4875</v>
      </c>
      <c r="C5192" s="2" t="s">
        <v>72</v>
      </c>
      <c r="D5192" s="1">
        <v>32311.0</v>
      </c>
      <c r="E5192" s="2" t="s">
        <v>63</v>
      </c>
      <c r="F5192" s="2">
        <v>346.0</v>
      </c>
      <c r="G5192" s="2" t="s">
        <v>28</v>
      </c>
      <c r="H5192" s="2" t="s">
        <v>24</v>
      </c>
      <c r="I5192" s="2" t="s">
        <v>25</v>
      </c>
      <c r="J5192" s="2" t="str">
        <f t="array" ref="J5192">XLOOKUP('Transaction Data'!$G5192,Product_Code,Biscuit_Brand)</f>
        <v>Shortbread</v>
      </c>
      <c r="K5192" s="2">
        <f t="array" ref="K5192">XLOOKUP('Transaction Data'!$G5192,Product_Code,Cost)</f>
        <v>10</v>
      </c>
      <c r="L5192" s="2">
        <f t="array" ref="L5192">XLOOKUP('Transaction Data'!$G5192,Product_Code,Unit_Price)</f>
        <v>45</v>
      </c>
      <c r="M5192" s="3">
        <f>'Transaction Data'!$F5192*'Transaction Data'!$K5192</f>
        <v>3460</v>
      </c>
      <c r="N5192" s="3">
        <f>'Transaction Data'!$F5192*'Transaction Data'!$L5192</f>
        <v>15570</v>
      </c>
      <c r="O5192" s="3">
        <f>'Transaction Data'!$N5192-'Transaction Data'!$M5192</f>
        <v>12110</v>
      </c>
      <c r="P5192" s="2">
        <f>DATEDIF('Transaction Data'!$D5192,'Transaction Data'!$A5192,"y")</f>
        <v>36</v>
      </c>
      <c r="Q5192" s="2" t="str">
        <f>FLOOR('Transaction Data'!$P5192,15)&amp;"-"&amp;FLOOR('Transaction Data'!$P5192,15)+14</f>
        <v>30-44</v>
      </c>
      <c r="R5192" s="2" t="str">
        <f>IF('Transaction Data'!$L5192&lt;=10,"Less Expensive","Expensive")</f>
        <v>Expensive</v>
      </c>
      <c r="S5192" s="4">
        <f>WEEKDAY('Transaction Data'!$A5192)</f>
        <v>2</v>
      </c>
      <c r="T5192" s="2" t="str">
        <f>IF(WEEKDAY('Transaction Data'!$A5192,2)&lt;6,"Weekday","Weekend")</f>
        <v>Weekday</v>
      </c>
    </row>
    <row r="5193" ht="15.75" customHeight="1">
      <c r="A5193" s="1">
        <v>45333.0</v>
      </c>
      <c r="B5193" s="2" t="s">
        <v>4876</v>
      </c>
      <c r="C5193" s="2" t="s">
        <v>21</v>
      </c>
      <c r="D5193" s="1">
        <v>20357.0</v>
      </c>
      <c r="E5193" s="2" t="s">
        <v>27</v>
      </c>
      <c r="F5193" s="2">
        <v>416.0</v>
      </c>
      <c r="G5193" s="2" t="s">
        <v>55</v>
      </c>
      <c r="H5193" s="2" t="s">
        <v>42</v>
      </c>
      <c r="I5193" s="2" t="s">
        <v>25</v>
      </c>
      <c r="J5193" s="2" t="str">
        <f t="array" ref="J5193">XLOOKUP('Transaction Data'!$G5193,Product_Code,Biscuit_Brand)</f>
        <v>Vanilla Wafers</v>
      </c>
      <c r="K5193" s="2">
        <f t="array" ref="K5193">XLOOKUP('Transaction Data'!$G5193,Product_Code,Cost)</f>
        <v>18</v>
      </c>
      <c r="L5193" s="2">
        <f t="array" ref="L5193">XLOOKUP('Transaction Data'!$G5193,Product_Code,Unit_Price)</f>
        <v>36</v>
      </c>
      <c r="M5193" s="3">
        <f>'Transaction Data'!$F5193*'Transaction Data'!$K5193</f>
        <v>7488</v>
      </c>
      <c r="N5193" s="3">
        <f>'Transaction Data'!$F5193*'Transaction Data'!$L5193</f>
        <v>14976</v>
      </c>
      <c r="O5193" s="3">
        <f>'Transaction Data'!$N5193-'Transaction Data'!$M5193</f>
        <v>7488</v>
      </c>
      <c r="P5193" s="2">
        <f>DATEDIF('Transaction Data'!$D5193,'Transaction Data'!$A5193,"y")</f>
        <v>68</v>
      </c>
      <c r="Q5193" s="2" t="str">
        <f>FLOOR('Transaction Data'!$P5193,15)&amp;"-"&amp;FLOOR('Transaction Data'!$P5193,15)+14</f>
        <v>60-74</v>
      </c>
      <c r="R5193" s="2" t="str">
        <f>IF('Transaction Data'!$L5193&lt;=10,"Less Expensive","Expensive")</f>
        <v>Expensive</v>
      </c>
      <c r="S5193" s="4">
        <f>WEEKDAY('Transaction Data'!$A5193)</f>
        <v>1</v>
      </c>
      <c r="T5193" s="2" t="str">
        <f>IF(WEEKDAY('Transaction Data'!$A5193,2)&lt;6,"Weekday","Weekend")</f>
        <v>Weekend</v>
      </c>
    </row>
    <row r="5194" ht="15.75" customHeight="1">
      <c r="A5194" s="1">
        <v>45433.0</v>
      </c>
      <c r="B5194" s="2" t="s">
        <v>4877</v>
      </c>
      <c r="C5194" s="2" t="s">
        <v>47</v>
      </c>
      <c r="D5194" s="1">
        <v>18442.0</v>
      </c>
      <c r="E5194" s="2" t="s">
        <v>22</v>
      </c>
      <c r="F5194" s="2">
        <v>376.0</v>
      </c>
      <c r="G5194" s="2" t="s">
        <v>23</v>
      </c>
      <c r="H5194" s="2" t="s">
        <v>45</v>
      </c>
      <c r="I5194" s="2" t="s">
        <v>25</v>
      </c>
      <c r="J5194" s="2" t="str">
        <f t="array" ref="J5194">XLOOKUP('Transaction Data'!$G5194,Product_Code,Biscuit_Brand)</f>
        <v>Cinnamon Swirls</v>
      </c>
      <c r="K5194" s="2">
        <f t="array" ref="K5194">XLOOKUP('Transaction Data'!$G5194,Product_Code,Cost)</f>
        <v>10</v>
      </c>
      <c r="L5194" s="2">
        <f t="array" ref="L5194">XLOOKUP('Transaction Data'!$G5194,Product_Code,Unit_Price)</f>
        <v>14</v>
      </c>
      <c r="M5194" s="3">
        <f>'Transaction Data'!$F5194*'Transaction Data'!$K5194</f>
        <v>3760</v>
      </c>
      <c r="N5194" s="3">
        <f>'Transaction Data'!$F5194*'Transaction Data'!$L5194</f>
        <v>5264</v>
      </c>
      <c r="O5194" s="3">
        <f>'Transaction Data'!$N5194-'Transaction Data'!$M5194</f>
        <v>1504</v>
      </c>
      <c r="P5194" s="2">
        <f>DATEDIF('Transaction Data'!$D5194,'Transaction Data'!$A5194,"y")</f>
        <v>73</v>
      </c>
      <c r="Q5194" s="2" t="str">
        <f>FLOOR('Transaction Data'!$P5194,15)&amp;"-"&amp;FLOOR('Transaction Data'!$P5194,15)+14</f>
        <v>60-74</v>
      </c>
      <c r="R5194" s="2" t="str">
        <f>IF('Transaction Data'!$L5194&lt;=10,"Less Expensive","Expensive")</f>
        <v>Expensive</v>
      </c>
      <c r="S5194" s="4">
        <f>WEEKDAY('Transaction Data'!$A5194)</f>
        <v>3</v>
      </c>
      <c r="T5194" s="2" t="str">
        <f>IF(WEEKDAY('Transaction Data'!$A5194,2)&lt;6,"Weekday","Weekend")</f>
        <v>Weekday</v>
      </c>
    </row>
    <row r="5195" ht="15.75" customHeight="1">
      <c r="A5195" s="1">
        <v>45427.0</v>
      </c>
      <c r="B5195" s="2" t="s">
        <v>4878</v>
      </c>
      <c r="C5195" s="2" t="s">
        <v>51</v>
      </c>
      <c r="D5195" s="1">
        <v>24525.0</v>
      </c>
      <c r="E5195" s="2" t="s">
        <v>22</v>
      </c>
      <c r="F5195" s="2">
        <v>393.0</v>
      </c>
      <c r="G5195" s="2" t="s">
        <v>23</v>
      </c>
      <c r="H5195" s="2" t="s">
        <v>24</v>
      </c>
      <c r="I5195" s="2" t="s">
        <v>25</v>
      </c>
      <c r="J5195" s="2" t="str">
        <f t="array" ref="J5195">XLOOKUP('Transaction Data'!$G5195,Product_Code,Biscuit_Brand)</f>
        <v>Cinnamon Swirls</v>
      </c>
      <c r="K5195" s="2">
        <f t="array" ref="K5195">XLOOKUP('Transaction Data'!$G5195,Product_Code,Cost)</f>
        <v>10</v>
      </c>
      <c r="L5195" s="2">
        <f t="array" ref="L5195">XLOOKUP('Transaction Data'!$G5195,Product_Code,Unit_Price)</f>
        <v>14</v>
      </c>
      <c r="M5195" s="3">
        <f>'Transaction Data'!$F5195*'Transaction Data'!$K5195</f>
        <v>3930</v>
      </c>
      <c r="N5195" s="3">
        <f>'Transaction Data'!$F5195*'Transaction Data'!$L5195</f>
        <v>5502</v>
      </c>
      <c r="O5195" s="3">
        <f>'Transaction Data'!$N5195-'Transaction Data'!$M5195</f>
        <v>1572</v>
      </c>
      <c r="P5195" s="2">
        <f>DATEDIF('Transaction Data'!$D5195,'Transaction Data'!$A5195,"y")</f>
        <v>57</v>
      </c>
      <c r="Q5195" s="2" t="str">
        <f>FLOOR('Transaction Data'!$P5195,15)&amp;"-"&amp;FLOOR('Transaction Data'!$P5195,15)+14</f>
        <v>45-59</v>
      </c>
      <c r="R5195" s="2" t="str">
        <f>IF('Transaction Data'!$L5195&lt;=10,"Less Expensive","Expensive")</f>
        <v>Expensive</v>
      </c>
      <c r="S5195" s="4">
        <f>WEEKDAY('Transaction Data'!$A5195)</f>
        <v>4</v>
      </c>
      <c r="T5195" s="2" t="str">
        <f>IF(WEEKDAY('Transaction Data'!$A5195,2)&lt;6,"Weekday","Weekend")</f>
        <v>Weekday</v>
      </c>
    </row>
    <row r="5196" ht="15.75" customHeight="1">
      <c r="A5196" s="1">
        <v>45346.0</v>
      </c>
      <c r="B5196" s="2" t="s">
        <v>4879</v>
      </c>
      <c r="C5196" s="2" t="s">
        <v>69</v>
      </c>
      <c r="D5196" s="1">
        <v>22077.0</v>
      </c>
      <c r="E5196" s="2" t="s">
        <v>63</v>
      </c>
      <c r="F5196" s="2">
        <v>287.0</v>
      </c>
      <c r="G5196" s="2" t="s">
        <v>55</v>
      </c>
      <c r="H5196" s="2" t="s">
        <v>29</v>
      </c>
      <c r="I5196" s="2" t="s">
        <v>25</v>
      </c>
      <c r="J5196" s="2" t="str">
        <f t="array" ref="J5196">XLOOKUP('Transaction Data'!$G5196,Product_Code,Biscuit_Brand)</f>
        <v>Vanilla Wafers</v>
      </c>
      <c r="K5196" s="2">
        <f t="array" ref="K5196">XLOOKUP('Transaction Data'!$G5196,Product_Code,Cost)</f>
        <v>18</v>
      </c>
      <c r="L5196" s="2">
        <f t="array" ref="L5196">XLOOKUP('Transaction Data'!$G5196,Product_Code,Unit_Price)</f>
        <v>36</v>
      </c>
      <c r="M5196" s="3">
        <f>'Transaction Data'!$F5196*'Transaction Data'!$K5196</f>
        <v>5166</v>
      </c>
      <c r="N5196" s="3">
        <f>'Transaction Data'!$F5196*'Transaction Data'!$L5196</f>
        <v>10332</v>
      </c>
      <c r="O5196" s="3">
        <f>'Transaction Data'!$N5196-'Transaction Data'!$M5196</f>
        <v>5166</v>
      </c>
      <c r="P5196" s="2">
        <f>DATEDIF('Transaction Data'!$D5196,'Transaction Data'!$A5196,"y")</f>
        <v>63</v>
      </c>
      <c r="Q5196" s="2" t="str">
        <f>FLOOR('Transaction Data'!$P5196,15)&amp;"-"&amp;FLOOR('Transaction Data'!$P5196,15)+14</f>
        <v>60-74</v>
      </c>
      <c r="R5196" s="2" t="str">
        <f>IF('Transaction Data'!$L5196&lt;=10,"Less Expensive","Expensive")</f>
        <v>Expensive</v>
      </c>
      <c r="S5196" s="4">
        <f>WEEKDAY('Transaction Data'!$A5196)</f>
        <v>7</v>
      </c>
      <c r="T5196" s="2" t="str">
        <f>IF(WEEKDAY('Transaction Data'!$A5196,2)&lt;6,"Weekday","Weekend")</f>
        <v>Weekend</v>
      </c>
    </row>
    <row r="5197" ht="15.75" customHeight="1">
      <c r="A5197" s="1">
        <v>45325.0</v>
      </c>
      <c r="B5197" s="2" t="s">
        <v>4880</v>
      </c>
      <c r="C5197" s="2" t="s">
        <v>69</v>
      </c>
      <c r="D5197" s="1">
        <v>35451.0</v>
      </c>
      <c r="E5197" s="2" t="s">
        <v>22</v>
      </c>
      <c r="F5197" s="2">
        <v>155.0</v>
      </c>
      <c r="G5197" s="2" t="s">
        <v>38</v>
      </c>
      <c r="H5197" s="2" t="s">
        <v>42</v>
      </c>
      <c r="I5197" s="2" t="s">
        <v>25</v>
      </c>
      <c r="J5197" s="2" t="str">
        <f t="array" ref="J5197">XLOOKUP('Transaction Data'!$G5197,Product_Code,Biscuit_Brand)</f>
        <v>Ginger Snaps</v>
      </c>
      <c r="K5197" s="2">
        <f t="array" ref="K5197">XLOOKUP('Transaction Data'!$G5197,Product_Code,Cost)</f>
        <v>14</v>
      </c>
      <c r="L5197" s="2">
        <f t="array" ref="L5197">XLOOKUP('Transaction Data'!$G5197,Product_Code,Unit_Price)</f>
        <v>28</v>
      </c>
      <c r="M5197" s="3">
        <f>'Transaction Data'!$F5197*'Transaction Data'!$K5197</f>
        <v>2170</v>
      </c>
      <c r="N5197" s="3">
        <f>'Transaction Data'!$F5197*'Transaction Data'!$L5197</f>
        <v>4340</v>
      </c>
      <c r="O5197" s="3">
        <f>'Transaction Data'!$N5197-'Transaction Data'!$M5197</f>
        <v>2170</v>
      </c>
      <c r="P5197" s="2">
        <f>DATEDIF('Transaction Data'!$D5197,'Transaction Data'!$A5197,"y")</f>
        <v>27</v>
      </c>
      <c r="Q5197" s="2" t="str">
        <f>FLOOR('Transaction Data'!$P5197,15)&amp;"-"&amp;FLOOR('Transaction Data'!$P5197,15)+14</f>
        <v>15-29</v>
      </c>
      <c r="R5197" s="2" t="str">
        <f>IF('Transaction Data'!$L5197&lt;=10,"Less Expensive","Expensive")</f>
        <v>Expensive</v>
      </c>
      <c r="S5197" s="4">
        <f>WEEKDAY('Transaction Data'!$A5197)</f>
        <v>7</v>
      </c>
      <c r="T5197" s="2" t="str">
        <f>IF(WEEKDAY('Transaction Data'!$A5197,2)&lt;6,"Weekday","Weekend")</f>
        <v>Weekend</v>
      </c>
    </row>
    <row r="5198" ht="15.75" customHeight="1">
      <c r="A5198" s="1">
        <v>45479.0</v>
      </c>
      <c r="B5198" s="2" t="s">
        <v>4881</v>
      </c>
      <c r="C5198" s="2" t="s">
        <v>54</v>
      </c>
      <c r="D5198" s="1">
        <v>16572.0</v>
      </c>
      <c r="E5198" s="2" t="s">
        <v>37</v>
      </c>
      <c r="F5198" s="2">
        <v>229.0</v>
      </c>
      <c r="G5198" s="2" t="s">
        <v>23</v>
      </c>
      <c r="H5198" s="2" t="s">
        <v>45</v>
      </c>
      <c r="I5198" s="2" t="s">
        <v>25</v>
      </c>
      <c r="J5198" s="2" t="str">
        <f t="array" ref="J5198">XLOOKUP('Transaction Data'!$G5198,Product_Code,Biscuit_Brand)</f>
        <v>Cinnamon Swirls</v>
      </c>
      <c r="K5198" s="2">
        <f t="array" ref="K5198">XLOOKUP('Transaction Data'!$G5198,Product_Code,Cost)</f>
        <v>10</v>
      </c>
      <c r="L5198" s="2">
        <f t="array" ref="L5198">XLOOKUP('Transaction Data'!$G5198,Product_Code,Unit_Price)</f>
        <v>14</v>
      </c>
      <c r="M5198" s="3">
        <f>'Transaction Data'!$F5198*'Transaction Data'!$K5198</f>
        <v>2290</v>
      </c>
      <c r="N5198" s="3">
        <f>'Transaction Data'!$F5198*'Transaction Data'!$L5198</f>
        <v>3206</v>
      </c>
      <c r="O5198" s="3">
        <f>'Transaction Data'!$N5198-'Transaction Data'!$M5198</f>
        <v>916</v>
      </c>
      <c r="P5198" s="2">
        <f>DATEDIF('Transaction Data'!$D5198,'Transaction Data'!$A5198,"y")</f>
        <v>79</v>
      </c>
      <c r="Q5198" s="2" t="str">
        <f>FLOOR('Transaction Data'!$P5198,15)&amp;"-"&amp;FLOOR('Transaction Data'!$P5198,15)+14</f>
        <v>75-89</v>
      </c>
      <c r="R5198" s="2" t="str">
        <f>IF('Transaction Data'!$L5198&lt;=10,"Less Expensive","Expensive")</f>
        <v>Expensive</v>
      </c>
      <c r="S5198" s="4">
        <f>WEEKDAY('Transaction Data'!$A5198)</f>
        <v>7</v>
      </c>
      <c r="T5198" s="2" t="str">
        <f>IF(WEEKDAY('Transaction Data'!$A5198,2)&lt;6,"Weekday","Weekend")</f>
        <v>Weekend</v>
      </c>
    </row>
    <row r="5199" ht="15.75" customHeight="1">
      <c r="A5199" s="1">
        <v>45499.0</v>
      </c>
      <c r="B5199" s="2" t="s">
        <v>4882</v>
      </c>
      <c r="C5199" s="2" t="s">
        <v>32</v>
      </c>
      <c r="D5199" s="1">
        <v>29567.0</v>
      </c>
      <c r="E5199" s="2" t="s">
        <v>63</v>
      </c>
      <c r="F5199" s="2">
        <v>449.0</v>
      </c>
      <c r="G5199" s="2" t="s">
        <v>60</v>
      </c>
      <c r="H5199" s="2" t="s">
        <v>24</v>
      </c>
      <c r="I5199" s="2" t="s">
        <v>25</v>
      </c>
      <c r="J5199" s="2" t="str">
        <f t="array" ref="J5199">XLOOKUP('Transaction Data'!$G5199,Product_Code,Biscuit_Brand)</f>
        <v>Peanut Butter Bites</v>
      </c>
      <c r="K5199" s="2">
        <f t="array" ref="K5199">XLOOKUP('Transaction Data'!$G5199,Product_Code,Cost)</f>
        <v>5</v>
      </c>
      <c r="L5199" s="2">
        <f t="array" ref="L5199">XLOOKUP('Transaction Data'!$G5199,Product_Code,Unit_Price)</f>
        <v>7</v>
      </c>
      <c r="M5199" s="3">
        <f>'Transaction Data'!$F5199*'Transaction Data'!$K5199</f>
        <v>2245</v>
      </c>
      <c r="N5199" s="3">
        <f>'Transaction Data'!$F5199*'Transaction Data'!$L5199</f>
        <v>3143</v>
      </c>
      <c r="O5199" s="3">
        <f>'Transaction Data'!$N5199-'Transaction Data'!$M5199</f>
        <v>898</v>
      </c>
      <c r="P5199" s="2">
        <f>DATEDIF('Transaction Data'!$D5199,'Transaction Data'!$A5199,"y")</f>
        <v>43</v>
      </c>
      <c r="Q5199" s="2" t="str">
        <f>FLOOR('Transaction Data'!$P5199,15)&amp;"-"&amp;FLOOR('Transaction Data'!$P5199,15)+14</f>
        <v>30-44</v>
      </c>
      <c r="R5199" s="2" t="str">
        <f>IF('Transaction Data'!$L5199&lt;=10,"Less Expensive","Expensive")</f>
        <v>Less Expensive</v>
      </c>
      <c r="S5199" s="4">
        <f>WEEKDAY('Transaction Data'!$A5199)</f>
        <v>6</v>
      </c>
      <c r="T5199" s="2" t="str">
        <f>IF(WEEKDAY('Transaction Data'!$A5199,2)&lt;6,"Weekday","Weekend")</f>
        <v>Weekday</v>
      </c>
    </row>
    <row r="5200" ht="15.75" customHeight="1">
      <c r="A5200" s="1">
        <v>45485.0</v>
      </c>
      <c r="B5200" s="2" t="s">
        <v>4883</v>
      </c>
      <c r="C5200" s="2" t="s">
        <v>78</v>
      </c>
      <c r="D5200" s="1">
        <v>18418.0</v>
      </c>
      <c r="E5200" s="2" t="s">
        <v>22</v>
      </c>
      <c r="F5200" s="2">
        <v>446.0</v>
      </c>
      <c r="G5200" s="2" t="s">
        <v>44</v>
      </c>
      <c r="H5200" s="2" t="s">
        <v>29</v>
      </c>
      <c r="I5200" s="2" t="s">
        <v>25</v>
      </c>
      <c r="J5200" s="2" t="str">
        <f t="array" ref="J5200">XLOOKUP('Transaction Data'!$G5200,Product_Code,Biscuit_Brand)</f>
        <v>Butter Crunch</v>
      </c>
      <c r="K5200" s="2">
        <f t="array" ref="K5200">XLOOKUP('Transaction Data'!$G5200,Product_Code,Cost)</f>
        <v>10</v>
      </c>
      <c r="L5200" s="2">
        <f t="array" ref="L5200">XLOOKUP('Transaction Data'!$G5200,Product_Code,Unit_Price)</f>
        <v>11</v>
      </c>
      <c r="M5200" s="3">
        <f>'Transaction Data'!$F5200*'Transaction Data'!$K5200</f>
        <v>4460</v>
      </c>
      <c r="N5200" s="3">
        <f>'Transaction Data'!$F5200*'Transaction Data'!$L5200</f>
        <v>4906</v>
      </c>
      <c r="O5200" s="3">
        <f>'Transaction Data'!$N5200-'Transaction Data'!$M5200</f>
        <v>446</v>
      </c>
      <c r="P5200" s="2">
        <f>DATEDIF('Transaction Data'!$D5200,'Transaction Data'!$A5200,"y")</f>
        <v>74</v>
      </c>
      <c r="Q5200" s="2" t="str">
        <f>FLOOR('Transaction Data'!$P5200,15)&amp;"-"&amp;FLOOR('Transaction Data'!$P5200,15)+14</f>
        <v>60-74</v>
      </c>
      <c r="R5200" s="2" t="str">
        <f>IF('Transaction Data'!$L5200&lt;=10,"Less Expensive","Expensive")</f>
        <v>Expensive</v>
      </c>
      <c r="S5200" s="4">
        <f>WEEKDAY('Transaction Data'!$A5200)</f>
        <v>6</v>
      </c>
      <c r="T5200" s="2" t="str">
        <f>IF(WEEKDAY('Transaction Data'!$A5200,2)&lt;6,"Weekday","Weekend")</f>
        <v>Weekday</v>
      </c>
    </row>
    <row r="5201" ht="15.75" customHeight="1">
      <c r="A5201" s="1">
        <v>45354.0</v>
      </c>
      <c r="B5201" s="2" t="s">
        <v>1925</v>
      </c>
      <c r="C5201" s="2" t="s">
        <v>47</v>
      </c>
      <c r="D5201" s="1">
        <v>32239.0</v>
      </c>
      <c r="E5201" s="2" t="s">
        <v>37</v>
      </c>
      <c r="F5201" s="2">
        <v>340.0</v>
      </c>
      <c r="G5201" s="2" t="s">
        <v>23</v>
      </c>
      <c r="H5201" s="2" t="s">
        <v>29</v>
      </c>
      <c r="I5201" s="2" t="s">
        <v>25</v>
      </c>
      <c r="J5201" s="2" t="str">
        <f t="array" ref="J5201">XLOOKUP('Transaction Data'!$G5201,Product_Code,Biscuit_Brand)</f>
        <v>Cinnamon Swirls</v>
      </c>
      <c r="K5201" s="2">
        <f t="array" ref="K5201">XLOOKUP('Transaction Data'!$G5201,Product_Code,Cost)</f>
        <v>10</v>
      </c>
      <c r="L5201" s="2">
        <f t="array" ref="L5201">XLOOKUP('Transaction Data'!$G5201,Product_Code,Unit_Price)</f>
        <v>14</v>
      </c>
      <c r="M5201" s="3">
        <f>'Transaction Data'!$F5201*'Transaction Data'!$K5201</f>
        <v>3400</v>
      </c>
      <c r="N5201" s="3">
        <f>'Transaction Data'!$F5201*'Transaction Data'!$L5201</f>
        <v>4760</v>
      </c>
      <c r="O5201" s="3">
        <f>'Transaction Data'!$N5201-'Transaction Data'!$M5201</f>
        <v>1360</v>
      </c>
      <c r="P5201" s="2">
        <f>DATEDIF('Transaction Data'!$D5201,'Transaction Data'!$A5201,"y")</f>
        <v>35</v>
      </c>
      <c r="Q5201" s="2" t="str">
        <f>FLOOR('Transaction Data'!$P5201,15)&amp;"-"&amp;FLOOR('Transaction Data'!$P5201,15)+14</f>
        <v>30-44</v>
      </c>
      <c r="R5201" s="2" t="str">
        <f>IF('Transaction Data'!$L5201&lt;=10,"Less Expensive","Expensive")</f>
        <v>Expensive</v>
      </c>
      <c r="S5201" s="4">
        <f>WEEKDAY('Transaction Data'!$A5201)</f>
        <v>1</v>
      </c>
      <c r="T5201" s="2" t="str">
        <f>IF(WEEKDAY('Transaction Data'!$A5201,2)&lt;6,"Weekday","Weekend")</f>
        <v>Weekend</v>
      </c>
    </row>
    <row r="5202" ht="15.75" customHeight="1">
      <c r="A5202" s="1">
        <v>45338.0</v>
      </c>
      <c r="B5202" s="2" t="s">
        <v>4884</v>
      </c>
      <c r="C5202" s="2" t="s">
        <v>32</v>
      </c>
      <c r="D5202" s="1">
        <v>26162.0</v>
      </c>
      <c r="E5202" s="2" t="s">
        <v>63</v>
      </c>
      <c r="F5202" s="2">
        <v>480.0</v>
      </c>
      <c r="G5202" s="2" t="s">
        <v>44</v>
      </c>
      <c r="H5202" s="2" t="s">
        <v>34</v>
      </c>
      <c r="I5202" s="2" t="s">
        <v>25</v>
      </c>
      <c r="J5202" s="2" t="str">
        <f t="array" ref="J5202">XLOOKUP('Transaction Data'!$G5202,Product_Code,Biscuit_Brand)</f>
        <v>Butter Crunch</v>
      </c>
      <c r="K5202" s="2">
        <f t="array" ref="K5202">XLOOKUP('Transaction Data'!$G5202,Product_Code,Cost)</f>
        <v>10</v>
      </c>
      <c r="L5202" s="2">
        <f t="array" ref="L5202">XLOOKUP('Transaction Data'!$G5202,Product_Code,Unit_Price)</f>
        <v>11</v>
      </c>
      <c r="M5202" s="3">
        <f>'Transaction Data'!$F5202*'Transaction Data'!$K5202</f>
        <v>4800</v>
      </c>
      <c r="N5202" s="3">
        <f>'Transaction Data'!$F5202*'Transaction Data'!$L5202</f>
        <v>5280</v>
      </c>
      <c r="O5202" s="3">
        <f>'Transaction Data'!$N5202-'Transaction Data'!$M5202</f>
        <v>480</v>
      </c>
      <c r="P5202" s="2">
        <f>DATEDIF('Transaction Data'!$D5202,'Transaction Data'!$A5202,"y")</f>
        <v>52</v>
      </c>
      <c r="Q5202" s="2" t="str">
        <f>FLOOR('Transaction Data'!$P5202,15)&amp;"-"&amp;FLOOR('Transaction Data'!$P5202,15)+14</f>
        <v>45-59</v>
      </c>
      <c r="R5202" s="2" t="str">
        <f>IF('Transaction Data'!$L5202&lt;=10,"Less Expensive","Expensive")</f>
        <v>Expensive</v>
      </c>
      <c r="S5202" s="4">
        <f>WEEKDAY('Transaction Data'!$A5202)</f>
        <v>6</v>
      </c>
      <c r="T5202" s="2" t="str">
        <f>IF(WEEKDAY('Transaction Data'!$A5202,2)&lt;6,"Weekday","Weekend")</f>
        <v>Weekday</v>
      </c>
    </row>
    <row r="5203" ht="15.75" customHeight="1">
      <c r="A5203" s="1">
        <v>45369.0</v>
      </c>
      <c r="B5203" s="2" t="s">
        <v>4885</v>
      </c>
      <c r="C5203" s="2" t="s">
        <v>47</v>
      </c>
      <c r="D5203" s="1">
        <v>22487.0</v>
      </c>
      <c r="E5203" s="2" t="s">
        <v>37</v>
      </c>
      <c r="F5203" s="2">
        <v>430.0</v>
      </c>
      <c r="G5203" s="2" t="s">
        <v>55</v>
      </c>
      <c r="H5203" s="2" t="s">
        <v>24</v>
      </c>
      <c r="I5203" s="2" t="s">
        <v>25</v>
      </c>
      <c r="J5203" s="2" t="str">
        <f t="array" ref="J5203">XLOOKUP('Transaction Data'!$G5203,Product_Code,Biscuit_Brand)</f>
        <v>Vanilla Wafers</v>
      </c>
      <c r="K5203" s="2">
        <f t="array" ref="K5203">XLOOKUP('Transaction Data'!$G5203,Product_Code,Cost)</f>
        <v>18</v>
      </c>
      <c r="L5203" s="2">
        <f t="array" ref="L5203">XLOOKUP('Transaction Data'!$G5203,Product_Code,Unit_Price)</f>
        <v>36</v>
      </c>
      <c r="M5203" s="3">
        <f>'Transaction Data'!$F5203*'Transaction Data'!$K5203</f>
        <v>7740</v>
      </c>
      <c r="N5203" s="3">
        <f>'Transaction Data'!$F5203*'Transaction Data'!$L5203</f>
        <v>15480</v>
      </c>
      <c r="O5203" s="3">
        <f>'Transaction Data'!$N5203-'Transaction Data'!$M5203</f>
        <v>7740</v>
      </c>
      <c r="P5203" s="2">
        <f>DATEDIF('Transaction Data'!$D5203,'Transaction Data'!$A5203,"y")</f>
        <v>62</v>
      </c>
      <c r="Q5203" s="2" t="str">
        <f>FLOOR('Transaction Data'!$P5203,15)&amp;"-"&amp;FLOOR('Transaction Data'!$P5203,15)+14</f>
        <v>60-74</v>
      </c>
      <c r="R5203" s="2" t="str">
        <f>IF('Transaction Data'!$L5203&lt;=10,"Less Expensive","Expensive")</f>
        <v>Expensive</v>
      </c>
      <c r="S5203" s="4">
        <f>WEEKDAY('Transaction Data'!$A5203)</f>
        <v>2</v>
      </c>
      <c r="T5203" s="2" t="str">
        <f>IF(WEEKDAY('Transaction Data'!$A5203,2)&lt;6,"Weekday","Weekend")</f>
        <v>Weekday</v>
      </c>
    </row>
    <row r="5204" ht="15.75" customHeight="1">
      <c r="A5204" s="1">
        <v>45320.0</v>
      </c>
      <c r="B5204" s="2" t="s">
        <v>4886</v>
      </c>
      <c r="C5204" s="2" t="s">
        <v>32</v>
      </c>
      <c r="D5204" s="1">
        <v>31165.0</v>
      </c>
      <c r="E5204" s="2" t="s">
        <v>27</v>
      </c>
      <c r="F5204" s="2">
        <v>279.0</v>
      </c>
      <c r="G5204" s="2" t="s">
        <v>33</v>
      </c>
      <c r="H5204" s="2" t="s">
        <v>42</v>
      </c>
      <c r="I5204" s="2" t="s">
        <v>25</v>
      </c>
      <c r="J5204" s="2" t="str">
        <f t="array" ref="J5204">XLOOKUP('Transaction Data'!$G5204,Product_Code,Biscuit_Brand)</f>
        <v>Caramel Biscuits</v>
      </c>
      <c r="K5204" s="2">
        <f t="array" ref="K5204">XLOOKUP('Transaction Data'!$G5204,Product_Code,Cost)</f>
        <v>18</v>
      </c>
      <c r="L5204" s="2">
        <f t="array" ref="L5204">XLOOKUP('Transaction Data'!$G5204,Product_Code,Unit_Price)</f>
        <v>22</v>
      </c>
      <c r="M5204" s="3">
        <f>'Transaction Data'!$F5204*'Transaction Data'!$K5204</f>
        <v>5022</v>
      </c>
      <c r="N5204" s="3">
        <f>'Transaction Data'!$F5204*'Transaction Data'!$L5204</f>
        <v>6138</v>
      </c>
      <c r="O5204" s="3">
        <f>'Transaction Data'!$N5204-'Transaction Data'!$M5204</f>
        <v>1116</v>
      </c>
      <c r="P5204" s="2">
        <f>DATEDIF('Transaction Data'!$D5204,'Transaction Data'!$A5204,"y")</f>
        <v>38</v>
      </c>
      <c r="Q5204" s="2" t="str">
        <f>FLOOR('Transaction Data'!$P5204,15)&amp;"-"&amp;FLOOR('Transaction Data'!$P5204,15)+14</f>
        <v>30-44</v>
      </c>
      <c r="R5204" s="2" t="str">
        <f>IF('Transaction Data'!$L5204&lt;=10,"Less Expensive","Expensive")</f>
        <v>Expensive</v>
      </c>
      <c r="S5204" s="4">
        <f>WEEKDAY('Transaction Data'!$A5204)</f>
        <v>2</v>
      </c>
      <c r="T5204" s="2" t="str">
        <f>IF(WEEKDAY('Transaction Data'!$A5204,2)&lt;6,"Weekday","Weekend")</f>
        <v>Weekday</v>
      </c>
    </row>
    <row r="5205" ht="15.75" customHeight="1">
      <c r="A5205" s="1">
        <v>45340.0</v>
      </c>
      <c r="B5205" s="2" t="s">
        <v>4887</v>
      </c>
      <c r="C5205" s="2" t="s">
        <v>72</v>
      </c>
      <c r="D5205" s="1">
        <v>33132.0</v>
      </c>
      <c r="E5205" s="2" t="s">
        <v>22</v>
      </c>
      <c r="F5205" s="2">
        <v>333.0</v>
      </c>
      <c r="G5205" s="2" t="s">
        <v>61</v>
      </c>
      <c r="H5205" s="2" t="s">
        <v>45</v>
      </c>
      <c r="I5205" s="2" t="s">
        <v>30</v>
      </c>
      <c r="J5205" s="2" t="str">
        <f t="array" ref="J5205">XLOOKUP('Transaction Data'!$G5205,Product_Code,Biscuit_Brand)</f>
        <v>Choco Delight</v>
      </c>
      <c r="K5205" s="2">
        <f t="array" ref="K5205">XLOOKUP('Transaction Data'!$G5205,Product_Code,Cost)</f>
        <v>3</v>
      </c>
      <c r="L5205" s="2">
        <f t="array" ref="L5205">XLOOKUP('Transaction Data'!$G5205,Product_Code,Unit_Price)</f>
        <v>5</v>
      </c>
      <c r="M5205" s="3">
        <f>'Transaction Data'!$F5205*'Transaction Data'!$K5205</f>
        <v>999</v>
      </c>
      <c r="N5205" s="3">
        <f>'Transaction Data'!$F5205*'Transaction Data'!$L5205</f>
        <v>1665</v>
      </c>
      <c r="O5205" s="3">
        <f>'Transaction Data'!$N5205-'Transaction Data'!$M5205</f>
        <v>666</v>
      </c>
      <c r="P5205" s="2">
        <f>DATEDIF('Transaction Data'!$D5205,'Transaction Data'!$A5205,"y")</f>
        <v>33</v>
      </c>
      <c r="Q5205" s="2" t="str">
        <f>FLOOR('Transaction Data'!$P5205,15)&amp;"-"&amp;FLOOR('Transaction Data'!$P5205,15)+14</f>
        <v>30-44</v>
      </c>
      <c r="R5205" s="2" t="str">
        <f>IF('Transaction Data'!$L5205&lt;=10,"Less Expensive","Expensive")</f>
        <v>Less Expensive</v>
      </c>
      <c r="S5205" s="4">
        <f>WEEKDAY('Transaction Data'!$A5205)</f>
        <v>1</v>
      </c>
      <c r="T5205" s="2" t="str">
        <f>IF(WEEKDAY('Transaction Data'!$A5205,2)&lt;6,"Weekday","Weekend")</f>
        <v>Weekend</v>
      </c>
    </row>
    <row r="5206" ht="15.75" customHeight="1">
      <c r="A5206" s="1">
        <v>45474.0</v>
      </c>
      <c r="B5206" s="2" t="s">
        <v>4888</v>
      </c>
      <c r="C5206" s="2" t="s">
        <v>47</v>
      </c>
      <c r="D5206" s="1">
        <v>29744.0</v>
      </c>
      <c r="E5206" s="2" t="s">
        <v>27</v>
      </c>
      <c r="F5206" s="2">
        <v>378.0</v>
      </c>
      <c r="G5206" s="2" t="s">
        <v>61</v>
      </c>
      <c r="H5206" s="2" t="s">
        <v>24</v>
      </c>
      <c r="I5206" s="2" t="s">
        <v>25</v>
      </c>
      <c r="J5206" s="2" t="str">
        <f t="array" ref="J5206">XLOOKUP('Transaction Data'!$G5206,Product_Code,Biscuit_Brand)</f>
        <v>Choco Delight</v>
      </c>
      <c r="K5206" s="2">
        <f t="array" ref="K5206">XLOOKUP('Transaction Data'!$G5206,Product_Code,Cost)</f>
        <v>3</v>
      </c>
      <c r="L5206" s="2">
        <f t="array" ref="L5206">XLOOKUP('Transaction Data'!$G5206,Product_Code,Unit_Price)</f>
        <v>5</v>
      </c>
      <c r="M5206" s="3">
        <f>'Transaction Data'!$F5206*'Transaction Data'!$K5206</f>
        <v>1134</v>
      </c>
      <c r="N5206" s="3">
        <f>'Transaction Data'!$F5206*'Transaction Data'!$L5206</f>
        <v>1890</v>
      </c>
      <c r="O5206" s="3">
        <f>'Transaction Data'!$N5206-'Transaction Data'!$M5206</f>
        <v>756</v>
      </c>
      <c r="P5206" s="2">
        <f>DATEDIF('Transaction Data'!$D5206,'Transaction Data'!$A5206,"y")</f>
        <v>43</v>
      </c>
      <c r="Q5206" s="2" t="str">
        <f>FLOOR('Transaction Data'!$P5206,15)&amp;"-"&amp;FLOOR('Transaction Data'!$P5206,15)+14</f>
        <v>30-44</v>
      </c>
      <c r="R5206" s="2" t="str">
        <f>IF('Transaction Data'!$L5206&lt;=10,"Less Expensive","Expensive")</f>
        <v>Less Expensive</v>
      </c>
      <c r="S5206" s="4">
        <f>WEEKDAY('Transaction Data'!$A5206)</f>
        <v>2</v>
      </c>
      <c r="T5206" s="2" t="str">
        <f>IF(WEEKDAY('Transaction Data'!$A5206,2)&lt;6,"Weekday","Weekend")</f>
        <v>Weekday</v>
      </c>
    </row>
    <row r="5207" ht="15.75" customHeight="1">
      <c r="A5207" s="1">
        <v>45493.0</v>
      </c>
      <c r="B5207" s="2" t="s">
        <v>4889</v>
      </c>
      <c r="C5207" s="2" t="s">
        <v>65</v>
      </c>
      <c r="D5207" s="1">
        <v>29919.0</v>
      </c>
      <c r="E5207" s="2" t="s">
        <v>22</v>
      </c>
      <c r="F5207" s="2">
        <v>464.0</v>
      </c>
      <c r="G5207" s="2" t="s">
        <v>44</v>
      </c>
      <c r="H5207" s="2" t="s">
        <v>29</v>
      </c>
      <c r="I5207" s="2" t="s">
        <v>25</v>
      </c>
      <c r="J5207" s="2" t="str">
        <f t="array" ref="J5207">XLOOKUP('Transaction Data'!$G5207,Product_Code,Biscuit_Brand)</f>
        <v>Butter Crunch</v>
      </c>
      <c r="K5207" s="2">
        <f t="array" ref="K5207">XLOOKUP('Transaction Data'!$G5207,Product_Code,Cost)</f>
        <v>10</v>
      </c>
      <c r="L5207" s="2">
        <f t="array" ref="L5207">XLOOKUP('Transaction Data'!$G5207,Product_Code,Unit_Price)</f>
        <v>11</v>
      </c>
      <c r="M5207" s="3">
        <f>'Transaction Data'!$F5207*'Transaction Data'!$K5207</f>
        <v>4640</v>
      </c>
      <c r="N5207" s="3">
        <f>'Transaction Data'!$F5207*'Transaction Data'!$L5207</f>
        <v>5104</v>
      </c>
      <c r="O5207" s="3">
        <f>'Transaction Data'!$N5207-'Transaction Data'!$M5207</f>
        <v>464</v>
      </c>
      <c r="P5207" s="2">
        <f>DATEDIF('Transaction Data'!$D5207,'Transaction Data'!$A5207,"y")</f>
        <v>42</v>
      </c>
      <c r="Q5207" s="2" t="str">
        <f>FLOOR('Transaction Data'!$P5207,15)&amp;"-"&amp;FLOOR('Transaction Data'!$P5207,15)+14</f>
        <v>30-44</v>
      </c>
      <c r="R5207" s="2" t="str">
        <f>IF('Transaction Data'!$L5207&lt;=10,"Less Expensive","Expensive")</f>
        <v>Expensive</v>
      </c>
      <c r="S5207" s="4">
        <f>WEEKDAY('Transaction Data'!$A5207)</f>
        <v>7</v>
      </c>
      <c r="T5207" s="2" t="str">
        <f>IF(WEEKDAY('Transaction Data'!$A5207,2)&lt;6,"Weekday","Weekend")</f>
        <v>Weekend</v>
      </c>
    </row>
    <row r="5208" ht="15.75" customHeight="1">
      <c r="A5208" s="1">
        <v>45458.0</v>
      </c>
      <c r="B5208" s="2" t="s">
        <v>4890</v>
      </c>
      <c r="C5208" s="2" t="s">
        <v>78</v>
      </c>
      <c r="D5208" s="1">
        <v>23811.0</v>
      </c>
      <c r="E5208" s="2" t="s">
        <v>37</v>
      </c>
      <c r="F5208" s="2">
        <v>176.0</v>
      </c>
      <c r="G5208" s="2" t="s">
        <v>23</v>
      </c>
      <c r="H5208" s="2" t="s">
        <v>42</v>
      </c>
      <c r="I5208" s="2" t="s">
        <v>25</v>
      </c>
      <c r="J5208" s="2" t="str">
        <f t="array" ref="J5208">XLOOKUP('Transaction Data'!$G5208,Product_Code,Biscuit_Brand)</f>
        <v>Cinnamon Swirls</v>
      </c>
      <c r="K5208" s="2">
        <f t="array" ref="K5208">XLOOKUP('Transaction Data'!$G5208,Product_Code,Cost)</f>
        <v>10</v>
      </c>
      <c r="L5208" s="2">
        <f t="array" ref="L5208">XLOOKUP('Transaction Data'!$G5208,Product_Code,Unit_Price)</f>
        <v>14</v>
      </c>
      <c r="M5208" s="3">
        <f>'Transaction Data'!$F5208*'Transaction Data'!$K5208</f>
        <v>1760</v>
      </c>
      <c r="N5208" s="3">
        <f>'Transaction Data'!$F5208*'Transaction Data'!$L5208</f>
        <v>2464</v>
      </c>
      <c r="O5208" s="3">
        <f>'Transaction Data'!$N5208-'Transaction Data'!$M5208</f>
        <v>704</v>
      </c>
      <c r="P5208" s="2">
        <f>DATEDIF('Transaction Data'!$D5208,'Transaction Data'!$A5208,"y")</f>
        <v>59</v>
      </c>
      <c r="Q5208" s="2" t="str">
        <f>FLOOR('Transaction Data'!$P5208,15)&amp;"-"&amp;FLOOR('Transaction Data'!$P5208,15)+14</f>
        <v>45-59</v>
      </c>
      <c r="R5208" s="2" t="str">
        <f>IF('Transaction Data'!$L5208&lt;=10,"Less Expensive","Expensive")</f>
        <v>Expensive</v>
      </c>
      <c r="S5208" s="4">
        <f>WEEKDAY('Transaction Data'!$A5208)</f>
        <v>7</v>
      </c>
      <c r="T5208" s="2" t="str">
        <f>IF(WEEKDAY('Transaction Data'!$A5208,2)&lt;6,"Weekday","Weekend")</f>
        <v>Weekend</v>
      </c>
    </row>
    <row r="5209" ht="15.75" customHeight="1">
      <c r="A5209" s="1">
        <v>45295.0</v>
      </c>
      <c r="B5209" s="2" t="s">
        <v>4891</v>
      </c>
      <c r="C5209" s="2" t="s">
        <v>54</v>
      </c>
      <c r="D5209" s="1">
        <v>35790.0</v>
      </c>
      <c r="E5209" s="2" t="s">
        <v>63</v>
      </c>
      <c r="F5209" s="2">
        <v>429.0</v>
      </c>
      <c r="G5209" s="2" t="s">
        <v>60</v>
      </c>
      <c r="H5209" s="2" t="s">
        <v>45</v>
      </c>
      <c r="I5209" s="2" t="s">
        <v>25</v>
      </c>
      <c r="J5209" s="2" t="str">
        <f t="array" ref="J5209">XLOOKUP('Transaction Data'!$G5209,Product_Code,Biscuit_Brand)</f>
        <v>Peanut Butter Bites</v>
      </c>
      <c r="K5209" s="2">
        <f t="array" ref="K5209">XLOOKUP('Transaction Data'!$G5209,Product_Code,Cost)</f>
        <v>5</v>
      </c>
      <c r="L5209" s="2">
        <f t="array" ref="L5209">XLOOKUP('Transaction Data'!$G5209,Product_Code,Unit_Price)</f>
        <v>7</v>
      </c>
      <c r="M5209" s="3">
        <f>'Transaction Data'!$F5209*'Transaction Data'!$K5209</f>
        <v>2145</v>
      </c>
      <c r="N5209" s="3">
        <f>'Transaction Data'!$F5209*'Transaction Data'!$L5209</f>
        <v>3003</v>
      </c>
      <c r="O5209" s="3">
        <f>'Transaction Data'!$N5209-'Transaction Data'!$M5209</f>
        <v>858</v>
      </c>
      <c r="P5209" s="2">
        <f>DATEDIF('Transaction Data'!$D5209,'Transaction Data'!$A5209,"y")</f>
        <v>26</v>
      </c>
      <c r="Q5209" s="2" t="str">
        <f>FLOOR('Transaction Data'!$P5209,15)&amp;"-"&amp;FLOOR('Transaction Data'!$P5209,15)+14</f>
        <v>15-29</v>
      </c>
      <c r="R5209" s="2" t="str">
        <f>IF('Transaction Data'!$L5209&lt;=10,"Less Expensive","Expensive")</f>
        <v>Less Expensive</v>
      </c>
      <c r="S5209" s="4">
        <f>WEEKDAY('Transaction Data'!$A5209)</f>
        <v>5</v>
      </c>
      <c r="T5209" s="2" t="str">
        <f>IF(WEEKDAY('Transaction Data'!$A5209,2)&lt;6,"Weekday","Weekend")</f>
        <v>Weekday</v>
      </c>
    </row>
    <row r="5210" ht="15.75" customHeight="1">
      <c r="A5210" s="1">
        <v>45431.0</v>
      </c>
      <c r="B5210" s="2" t="s">
        <v>4892</v>
      </c>
      <c r="C5210" s="2" t="s">
        <v>32</v>
      </c>
      <c r="D5210" s="1">
        <v>30297.0</v>
      </c>
      <c r="E5210" s="2" t="s">
        <v>37</v>
      </c>
      <c r="F5210" s="2">
        <v>492.0</v>
      </c>
      <c r="G5210" s="2" t="s">
        <v>38</v>
      </c>
      <c r="H5210" s="2" t="s">
        <v>24</v>
      </c>
      <c r="I5210" s="2" t="s">
        <v>25</v>
      </c>
      <c r="J5210" s="2" t="str">
        <f t="array" ref="J5210">XLOOKUP('Transaction Data'!$G5210,Product_Code,Biscuit_Brand)</f>
        <v>Ginger Snaps</v>
      </c>
      <c r="K5210" s="2">
        <f t="array" ref="K5210">XLOOKUP('Transaction Data'!$G5210,Product_Code,Cost)</f>
        <v>14</v>
      </c>
      <c r="L5210" s="2">
        <f t="array" ref="L5210">XLOOKUP('Transaction Data'!$G5210,Product_Code,Unit_Price)</f>
        <v>28</v>
      </c>
      <c r="M5210" s="3">
        <f>'Transaction Data'!$F5210*'Transaction Data'!$K5210</f>
        <v>6888</v>
      </c>
      <c r="N5210" s="3">
        <f>'Transaction Data'!$F5210*'Transaction Data'!$L5210</f>
        <v>13776</v>
      </c>
      <c r="O5210" s="3">
        <f>'Transaction Data'!$N5210-'Transaction Data'!$M5210</f>
        <v>6888</v>
      </c>
      <c r="P5210" s="2">
        <f>DATEDIF('Transaction Data'!$D5210,'Transaction Data'!$A5210,"y")</f>
        <v>41</v>
      </c>
      <c r="Q5210" s="2" t="str">
        <f>FLOOR('Transaction Data'!$P5210,15)&amp;"-"&amp;FLOOR('Transaction Data'!$P5210,15)+14</f>
        <v>30-44</v>
      </c>
      <c r="R5210" s="2" t="str">
        <f>IF('Transaction Data'!$L5210&lt;=10,"Less Expensive","Expensive")</f>
        <v>Expensive</v>
      </c>
      <c r="S5210" s="4">
        <f>WEEKDAY('Transaction Data'!$A5210)</f>
        <v>1</v>
      </c>
      <c r="T5210" s="2" t="str">
        <f>IF(WEEKDAY('Transaction Data'!$A5210,2)&lt;6,"Weekday","Weekend")</f>
        <v>Weekend</v>
      </c>
    </row>
    <row r="5211" ht="15.75" customHeight="1">
      <c r="A5211" s="1">
        <v>45446.0</v>
      </c>
      <c r="B5211" s="2" t="s">
        <v>4893</v>
      </c>
      <c r="C5211" s="2" t="s">
        <v>21</v>
      </c>
      <c r="D5211" s="1">
        <v>17922.0</v>
      </c>
      <c r="E5211" s="2" t="s">
        <v>27</v>
      </c>
      <c r="F5211" s="2">
        <v>439.0</v>
      </c>
      <c r="G5211" s="2" t="s">
        <v>44</v>
      </c>
      <c r="H5211" s="2" t="s">
        <v>29</v>
      </c>
      <c r="I5211" s="2" t="s">
        <v>25</v>
      </c>
      <c r="J5211" s="2" t="str">
        <f t="array" ref="J5211">XLOOKUP('Transaction Data'!$G5211,Product_Code,Biscuit_Brand)</f>
        <v>Butter Crunch</v>
      </c>
      <c r="K5211" s="2">
        <f t="array" ref="K5211">XLOOKUP('Transaction Data'!$G5211,Product_Code,Cost)</f>
        <v>10</v>
      </c>
      <c r="L5211" s="2">
        <f t="array" ref="L5211">XLOOKUP('Transaction Data'!$G5211,Product_Code,Unit_Price)</f>
        <v>11</v>
      </c>
      <c r="M5211" s="3">
        <f>'Transaction Data'!$F5211*'Transaction Data'!$K5211</f>
        <v>4390</v>
      </c>
      <c r="N5211" s="3">
        <f>'Transaction Data'!$F5211*'Transaction Data'!$L5211</f>
        <v>4829</v>
      </c>
      <c r="O5211" s="3">
        <f>'Transaction Data'!$N5211-'Transaction Data'!$M5211</f>
        <v>439</v>
      </c>
      <c r="P5211" s="2">
        <f>DATEDIF('Transaction Data'!$D5211,'Transaction Data'!$A5211,"y")</f>
        <v>75</v>
      </c>
      <c r="Q5211" s="2" t="str">
        <f>FLOOR('Transaction Data'!$P5211,15)&amp;"-"&amp;FLOOR('Transaction Data'!$P5211,15)+14</f>
        <v>75-89</v>
      </c>
      <c r="R5211" s="2" t="str">
        <f>IF('Transaction Data'!$L5211&lt;=10,"Less Expensive","Expensive")</f>
        <v>Expensive</v>
      </c>
      <c r="S5211" s="4">
        <f>WEEKDAY('Transaction Data'!$A5211)</f>
        <v>2</v>
      </c>
      <c r="T5211" s="2" t="str">
        <f>IF(WEEKDAY('Transaction Data'!$A5211,2)&lt;6,"Weekday","Weekend")</f>
        <v>Weekday</v>
      </c>
    </row>
    <row r="5212" ht="15.75" customHeight="1">
      <c r="A5212" s="1">
        <v>45344.0</v>
      </c>
      <c r="B5212" s="2" t="s">
        <v>4894</v>
      </c>
      <c r="C5212" s="2" t="s">
        <v>41</v>
      </c>
      <c r="D5212" s="1">
        <v>29606.0</v>
      </c>
      <c r="E5212" s="2" t="s">
        <v>22</v>
      </c>
      <c r="F5212" s="2">
        <v>126.0</v>
      </c>
      <c r="G5212" s="2" t="s">
        <v>33</v>
      </c>
      <c r="H5212" s="2" t="s">
        <v>29</v>
      </c>
      <c r="I5212" s="2" t="s">
        <v>25</v>
      </c>
      <c r="J5212" s="2" t="str">
        <f t="array" ref="J5212">XLOOKUP('Transaction Data'!$G5212,Product_Code,Biscuit_Brand)</f>
        <v>Caramel Biscuits</v>
      </c>
      <c r="K5212" s="2">
        <f t="array" ref="K5212">XLOOKUP('Transaction Data'!$G5212,Product_Code,Cost)</f>
        <v>18</v>
      </c>
      <c r="L5212" s="2">
        <f t="array" ref="L5212">XLOOKUP('Transaction Data'!$G5212,Product_Code,Unit_Price)</f>
        <v>22</v>
      </c>
      <c r="M5212" s="3">
        <f>'Transaction Data'!$F5212*'Transaction Data'!$K5212</f>
        <v>2268</v>
      </c>
      <c r="N5212" s="3">
        <f>'Transaction Data'!$F5212*'Transaction Data'!$L5212</f>
        <v>2772</v>
      </c>
      <c r="O5212" s="3">
        <f>'Transaction Data'!$N5212-'Transaction Data'!$M5212</f>
        <v>504</v>
      </c>
      <c r="P5212" s="2">
        <f>DATEDIF('Transaction Data'!$D5212,'Transaction Data'!$A5212,"y")</f>
        <v>43</v>
      </c>
      <c r="Q5212" s="2" t="str">
        <f>FLOOR('Transaction Data'!$P5212,15)&amp;"-"&amp;FLOOR('Transaction Data'!$P5212,15)+14</f>
        <v>30-44</v>
      </c>
      <c r="R5212" s="2" t="str">
        <f>IF('Transaction Data'!$L5212&lt;=10,"Less Expensive","Expensive")</f>
        <v>Expensive</v>
      </c>
      <c r="S5212" s="4">
        <f>WEEKDAY('Transaction Data'!$A5212)</f>
        <v>5</v>
      </c>
      <c r="T5212" s="2" t="str">
        <f>IF(WEEKDAY('Transaction Data'!$A5212,2)&lt;6,"Weekday","Weekend")</f>
        <v>Weekday</v>
      </c>
    </row>
    <row r="5213" ht="15.75" customHeight="1">
      <c r="A5213" s="1">
        <v>45318.0</v>
      </c>
      <c r="B5213" s="2" t="s">
        <v>457</v>
      </c>
      <c r="C5213" s="2" t="s">
        <v>47</v>
      </c>
      <c r="D5213" s="1">
        <v>36274.0</v>
      </c>
      <c r="E5213" s="2" t="s">
        <v>22</v>
      </c>
      <c r="F5213" s="2">
        <v>321.0</v>
      </c>
      <c r="G5213" s="2" t="s">
        <v>48</v>
      </c>
      <c r="H5213" s="2" t="s">
        <v>34</v>
      </c>
      <c r="I5213" s="2" t="s">
        <v>25</v>
      </c>
      <c r="J5213" s="2" t="str">
        <f t="array" ref="J5213">XLOOKUP('Transaction Data'!$G5213,Product_Code,Biscuit_Brand)</f>
        <v>Lemon Crisps</v>
      </c>
      <c r="K5213" s="2">
        <f t="array" ref="K5213">XLOOKUP('Transaction Data'!$G5213,Product_Code,Cost)</f>
        <v>7</v>
      </c>
      <c r="L5213" s="2">
        <f t="array" ref="L5213">XLOOKUP('Transaction Data'!$G5213,Product_Code,Unit_Price)</f>
        <v>9</v>
      </c>
      <c r="M5213" s="3">
        <f>'Transaction Data'!$F5213*'Transaction Data'!$K5213</f>
        <v>2247</v>
      </c>
      <c r="N5213" s="3">
        <f>'Transaction Data'!$F5213*'Transaction Data'!$L5213</f>
        <v>2889</v>
      </c>
      <c r="O5213" s="3">
        <f>'Transaction Data'!$N5213-'Transaction Data'!$M5213</f>
        <v>642</v>
      </c>
      <c r="P5213" s="2">
        <f>DATEDIF('Transaction Data'!$D5213,'Transaction Data'!$A5213,"y")</f>
        <v>24</v>
      </c>
      <c r="Q5213" s="2" t="str">
        <f>FLOOR('Transaction Data'!$P5213,15)&amp;"-"&amp;FLOOR('Transaction Data'!$P5213,15)+14</f>
        <v>15-29</v>
      </c>
      <c r="R5213" s="2" t="str">
        <f>IF('Transaction Data'!$L5213&lt;=10,"Less Expensive","Expensive")</f>
        <v>Less Expensive</v>
      </c>
      <c r="S5213" s="4">
        <f>WEEKDAY('Transaction Data'!$A5213)</f>
        <v>7</v>
      </c>
      <c r="T5213" s="2" t="str">
        <f>IF(WEEKDAY('Transaction Data'!$A5213,2)&lt;6,"Weekday","Weekend")</f>
        <v>Weekend</v>
      </c>
    </row>
    <row r="5214" ht="15.75" customHeight="1">
      <c r="A5214" s="1">
        <v>45343.0</v>
      </c>
      <c r="B5214" s="2" t="s">
        <v>4895</v>
      </c>
      <c r="C5214" s="2" t="s">
        <v>32</v>
      </c>
      <c r="D5214" s="1">
        <v>20240.0</v>
      </c>
      <c r="E5214" s="2" t="s">
        <v>37</v>
      </c>
      <c r="F5214" s="2">
        <v>62.0</v>
      </c>
      <c r="G5214" s="2" t="s">
        <v>38</v>
      </c>
      <c r="H5214" s="2" t="s">
        <v>24</v>
      </c>
      <c r="I5214" s="2" t="s">
        <v>25</v>
      </c>
      <c r="J5214" s="2" t="str">
        <f t="array" ref="J5214">XLOOKUP('Transaction Data'!$G5214,Product_Code,Biscuit_Brand)</f>
        <v>Ginger Snaps</v>
      </c>
      <c r="K5214" s="2">
        <f t="array" ref="K5214">XLOOKUP('Transaction Data'!$G5214,Product_Code,Cost)</f>
        <v>14</v>
      </c>
      <c r="L5214" s="2">
        <f t="array" ref="L5214">XLOOKUP('Transaction Data'!$G5214,Product_Code,Unit_Price)</f>
        <v>28</v>
      </c>
      <c r="M5214" s="3">
        <f>'Transaction Data'!$F5214*'Transaction Data'!$K5214</f>
        <v>868</v>
      </c>
      <c r="N5214" s="3">
        <f>'Transaction Data'!$F5214*'Transaction Data'!$L5214</f>
        <v>1736</v>
      </c>
      <c r="O5214" s="3">
        <f>'Transaction Data'!$N5214-'Transaction Data'!$M5214</f>
        <v>868</v>
      </c>
      <c r="P5214" s="2">
        <f>DATEDIF('Transaction Data'!$D5214,'Transaction Data'!$A5214,"y")</f>
        <v>68</v>
      </c>
      <c r="Q5214" s="2" t="str">
        <f>FLOOR('Transaction Data'!$P5214,15)&amp;"-"&amp;FLOOR('Transaction Data'!$P5214,15)+14</f>
        <v>60-74</v>
      </c>
      <c r="R5214" s="2" t="str">
        <f>IF('Transaction Data'!$L5214&lt;=10,"Less Expensive","Expensive")</f>
        <v>Expensive</v>
      </c>
      <c r="S5214" s="4">
        <f>WEEKDAY('Transaction Data'!$A5214)</f>
        <v>4</v>
      </c>
      <c r="T5214" s="2" t="str">
        <f>IF(WEEKDAY('Transaction Data'!$A5214,2)&lt;6,"Weekday","Weekend")</f>
        <v>Weekday</v>
      </c>
    </row>
    <row r="5215" ht="15.75" customHeight="1">
      <c r="A5215" s="1">
        <v>45458.0</v>
      </c>
      <c r="B5215" s="2" t="s">
        <v>4896</v>
      </c>
      <c r="C5215" s="2" t="s">
        <v>78</v>
      </c>
      <c r="D5215" s="1">
        <v>23805.0</v>
      </c>
      <c r="E5215" s="2" t="s">
        <v>27</v>
      </c>
      <c r="F5215" s="2">
        <v>260.0</v>
      </c>
      <c r="G5215" s="2" t="s">
        <v>38</v>
      </c>
      <c r="H5215" s="2" t="s">
        <v>42</v>
      </c>
      <c r="I5215" s="2" t="s">
        <v>30</v>
      </c>
      <c r="J5215" s="2" t="str">
        <f t="array" ref="J5215">XLOOKUP('Transaction Data'!$G5215,Product_Code,Biscuit_Brand)</f>
        <v>Ginger Snaps</v>
      </c>
      <c r="K5215" s="2">
        <f t="array" ref="K5215">XLOOKUP('Transaction Data'!$G5215,Product_Code,Cost)</f>
        <v>14</v>
      </c>
      <c r="L5215" s="2">
        <f t="array" ref="L5215">XLOOKUP('Transaction Data'!$G5215,Product_Code,Unit_Price)</f>
        <v>28</v>
      </c>
      <c r="M5215" s="3">
        <f>'Transaction Data'!$F5215*'Transaction Data'!$K5215</f>
        <v>3640</v>
      </c>
      <c r="N5215" s="3">
        <f>'Transaction Data'!$F5215*'Transaction Data'!$L5215</f>
        <v>7280</v>
      </c>
      <c r="O5215" s="3">
        <f>'Transaction Data'!$N5215-'Transaction Data'!$M5215</f>
        <v>3640</v>
      </c>
      <c r="P5215" s="2">
        <f>DATEDIF('Transaction Data'!$D5215,'Transaction Data'!$A5215,"y")</f>
        <v>59</v>
      </c>
      <c r="Q5215" s="2" t="str">
        <f>FLOOR('Transaction Data'!$P5215,15)&amp;"-"&amp;FLOOR('Transaction Data'!$P5215,15)+14</f>
        <v>45-59</v>
      </c>
      <c r="R5215" s="2" t="str">
        <f>IF('Transaction Data'!$L5215&lt;=10,"Less Expensive","Expensive")</f>
        <v>Expensive</v>
      </c>
      <c r="S5215" s="4">
        <f>WEEKDAY('Transaction Data'!$A5215)</f>
        <v>7</v>
      </c>
      <c r="T5215" s="2" t="str">
        <f>IF(WEEKDAY('Transaction Data'!$A5215,2)&lt;6,"Weekday","Weekend")</f>
        <v>Weekend</v>
      </c>
    </row>
    <row r="5216" ht="15.75" customHeight="1">
      <c r="A5216" s="1">
        <v>45379.0</v>
      </c>
      <c r="B5216" s="2" t="s">
        <v>4897</v>
      </c>
      <c r="C5216" s="2" t="s">
        <v>72</v>
      </c>
      <c r="D5216" s="1">
        <v>20107.0</v>
      </c>
      <c r="E5216" s="2" t="s">
        <v>22</v>
      </c>
      <c r="F5216" s="2">
        <v>459.0</v>
      </c>
      <c r="G5216" s="2" t="s">
        <v>61</v>
      </c>
      <c r="H5216" s="2" t="s">
        <v>45</v>
      </c>
      <c r="I5216" s="2" t="s">
        <v>25</v>
      </c>
      <c r="J5216" s="2" t="str">
        <f t="array" ref="J5216">XLOOKUP('Transaction Data'!$G5216,Product_Code,Biscuit_Brand)</f>
        <v>Choco Delight</v>
      </c>
      <c r="K5216" s="2">
        <f t="array" ref="K5216">XLOOKUP('Transaction Data'!$G5216,Product_Code,Cost)</f>
        <v>3</v>
      </c>
      <c r="L5216" s="2">
        <f t="array" ref="L5216">XLOOKUP('Transaction Data'!$G5216,Product_Code,Unit_Price)</f>
        <v>5</v>
      </c>
      <c r="M5216" s="3">
        <f>'Transaction Data'!$F5216*'Transaction Data'!$K5216</f>
        <v>1377</v>
      </c>
      <c r="N5216" s="3">
        <f>'Transaction Data'!$F5216*'Transaction Data'!$L5216</f>
        <v>2295</v>
      </c>
      <c r="O5216" s="3">
        <f>'Transaction Data'!$N5216-'Transaction Data'!$M5216</f>
        <v>918</v>
      </c>
      <c r="P5216" s="2">
        <f>DATEDIF('Transaction Data'!$D5216,'Transaction Data'!$A5216,"y")</f>
        <v>69</v>
      </c>
      <c r="Q5216" s="2" t="str">
        <f>FLOOR('Transaction Data'!$P5216,15)&amp;"-"&amp;FLOOR('Transaction Data'!$P5216,15)+14</f>
        <v>60-74</v>
      </c>
      <c r="R5216" s="2" t="str">
        <f>IF('Transaction Data'!$L5216&lt;=10,"Less Expensive","Expensive")</f>
        <v>Less Expensive</v>
      </c>
      <c r="S5216" s="4">
        <f>WEEKDAY('Transaction Data'!$A5216)</f>
        <v>5</v>
      </c>
      <c r="T5216" s="2" t="str">
        <f>IF(WEEKDAY('Transaction Data'!$A5216,2)&lt;6,"Weekday","Weekend")</f>
        <v>Weekday</v>
      </c>
    </row>
    <row r="5217" ht="15.75" customHeight="1">
      <c r="A5217" s="1">
        <v>45336.0</v>
      </c>
      <c r="B5217" s="2" t="s">
        <v>4898</v>
      </c>
      <c r="C5217" s="2" t="s">
        <v>69</v>
      </c>
      <c r="D5217" s="1">
        <v>34821.0</v>
      </c>
      <c r="E5217" s="2" t="s">
        <v>37</v>
      </c>
      <c r="F5217" s="2">
        <v>469.0</v>
      </c>
      <c r="G5217" s="2" t="s">
        <v>48</v>
      </c>
      <c r="H5217" s="2" t="s">
        <v>24</v>
      </c>
      <c r="I5217" s="2" t="s">
        <v>25</v>
      </c>
      <c r="J5217" s="2" t="str">
        <f t="array" ref="J5217">XLOOKUP('Transaction Data'!$G5217,Product_Code,Biscuit_Brand)</f>
        <v>Lemon Crisps</v>
      </c>
      <c r="K5217" s="2">
        <f t="array" ref="K5217">XLOOKUP('Transaction Data'!$G5217,Product_Code,Cost)</f>
        <v>7</v>
      </c>
      <c r="L5217" s="2">
        <f t="array" ref="L5217">XLOOKUP('Transaction Data'!$G5217,Product_Code,Unit_Price)</f>
        <v>9</v>
      </c>
      <c r="M5217" s="3">
        <f>'Transaction Data'!$F5217*'Transaction Data'!$K5217</f>
        <v>3283</v>
      </c>
      <c r="N5217" s="3">
        <f>'Transaction Data'!$F5217*'Transaction Data'!$L5217</f>
        <v>4221</v>
      </c>
      <c r="O5217" s="3">
        <f>'Transaction Data'!$N5217-'Transaction Data'!$M5217</f>
        <v>938</v>
      </c>
      <c r="P5217" s="2">
        <f>DATEDIF('Transaction Data'!$D5217,'Transaction Data'!$A5217,"y")</f>
        <v>28</v>
      </c>
      <c r="Q5217" s="2" t="str">
        <f>FLOOR('Transaction Data'!$P5217,15)&amp;"-"&amp;FLOOR('Transaction Data'!$P5217,15)+14</f>
        <v>15-29</v>
      </c>
      <c r="R5217" s="2" t="str">
        <f>IF('Transaction Data'!$L5217&lt;=10,"Less Expensive","Expensive")</f>
        <v>Less Expensive</v>
      </c>
      <c r="S5217" s="4">
        <f>WEEKDAY('Transaction Data'!$A5217)</f>
        <v>4</v>
      </c>
      <c r="T5217" s="2" t="str">
        <f>IF(WEEKDAY('Transaction Data'!$A5217,2)&lt;6,"Weekday","Weekend")</f>
        <v>Weekday</v>
      </c>
    </row>
    <row r="5218" ht="15.75" customHeight="1">
      <c r="A5218" s="1">
        <v>45381.0</v>
      </c>
      <c r="B5218" s="2" t="s">
        <v>4899</v>
      </c>
      <c r="C5218" s="2" t="s">
        <v>47</v>
      </c>
      <c r="D5218" s="1">
        <v>16799.0</v>
      </c>
      <c r="E5218" s="2" t="s">
        <v>37</v>
      </c>
      <c r="F5218" s="2">
        <v>354.0</v>
      </c>
      <c r="G5218" s="2" t="s">
        <v>44</v>
      </c>
      <c r="H5218" s="2" t="s">
        <v>29</v>
      </c>
      <c r="I5218" s="2" t="s">
        <v>30</v>
      </c>
      <c r="J5218" s="2" t="str">
        <f t="array" ref="J5218">XLOOKUP('Transaction Data'!$G5218,Product_Code,Biscuit_Brand)</f>
        <v>Butter Crunch</v>
      </c>
      <c r="K5218" s="2">
        <f t="array" ref="K5218">XLOOKUP('Transaction Data'!$G5218,Product_Code,Cost)</f>
        <v>10</v>
      </c>
      <c r="L5218" s="2">
        <f t="array" ref="L5218">XLOOKUP('Transaction Data'!$G5218,Product_Code,Unit_Price)</f>
        <v>11</v>
      </c>
      <c r="M5218" s="3">
        <f>'Transaction Data'!$F5218*'Transaction Data'!$K5218</f>
        <v>3540</v>
      </c>
      <c r="N5218" s="3">
        <f>'Transaction Data'!$F5218*'Transaction Data'!$L5218</f>
        <v>3894</v>
      </c>
      <c r="O5218" s="3">
        <f>'Transaction Data'!$N5218-'Transaction Data'!$M5218</f>
        <v>354</v>
      </c>
      <c r="P5218" s="2">
        <f>DATEDIF('Transaction Data'!$D5218,'Transaction Data'!$A5218,"y")</f>
        <v>78</v>
      </c>
      <c r="Q5218" s="2" t="str">
        <f>FLOOR('Transaction Data'!$P5218,15)&amp;"-"&amp;FLOOR('Transaction Data'!$P5218,15)+14</f>
        <v>75-89</v>
      </c>
      <c r="R5218" s="2" t="str">
        <f>IF('Transaction Data'!$L5218&lt;=10,"Less Expensive","Expensive")</f>
        <v>Expensive</v>
      </c>
      <c r="S5218" s="4">
        <f>WEEKDAY('Transaction Data'!$A5218)</f>
        <v>7</v>
      </c>
      <c r="T5218" s="2" t="str">
        <f>IF(WEEKDAY('Transaction Data'!$A5218,2)&lt;6,"Weekday","Weekend")</f>
        <v>Weekend</v>
      </c>
    </row>
    <row r="5219" ht="15.75" customHeight="1">
      <c r="A5219" s="1">
        <v>45431.0</v>
      </c>
      <c r="B5219" s="2" t="s">
        <v>4900</v>
      </c>
      <c r="C5219" s="2" t="s">
        <v>65</v>
      </c>
      <c r="D5219" s="1">
        <v>27711.0</v>
      </c>
      <c r="E5219" s="2" t="s">
        <v>63</v>
      </c>
      <c r="F5219" s="2">
        <v>194.0</v>
      </c>
      <c r="G5219" s="2" t="s">
        <v>48</v>
      </c>
      <c r="H5219" s="2" t="s">
        <v>42</v>
      </c>
      <c r="I5219" s="2" t="s">
        <v>25</v>
      </c>
      <c r="J5219" s="2" t="str">
        <f t="array" ref="J5219">XLOOKUP('Transaction Data'!$G5219,Product_Code,Biscuit_Brand)</f>
        <v>Lemon Crisps</v>
      </c>
      <c r="K5219" s="2">
        <f t="array" ref="K5219">XLOOKUP('Transaction Data'!$G5219,Product_Code,Cost)</f>
        <v>7</v>
      </c>
      <c r="L5219" s="2">
        <f t="array" ref="L5219">XLOOKUP('Transaction Data'!$G5219,Product_Code,Unit_Price)</f>
        <v>9</v>
      </c>
      <c r="M5219" s="3">
        <f>'Transaction Data'!$F5219*'Transaction Data'!$K5219</f>
        <v>1358</v>
      </c>
      <c r="N5219" s="3">
        <f>'Transaction Data'!$F5219*'Transaction Data'!$L5219</f>
        <v>1746</v>
      </c>
      <c r="O5219" s="3">
        <f>'Transaction Data'!$N5219-'Transaction Data'!$M5219</f>
        <v>388</v>
      </c>
      <c r="P5219" s="2">
        <f>DATEDIF('Transaction Data'!$D5219,'Transaction Data'!$A5219,"y")</f>
        <v>48</v>
      </c>
      <c r="Q5219" s="2" t="str">
        <f>FLOOR('Transaction Data'!$P5219,15)&amp;"-"&amp;FLOOR('Transaction Data'!$P5219,15)+14</f>
        <v>45-59</v>
      </c>
      <c r="R5219" s="2" t="str">
        <f>IF('Transaction Data'!$L5219&lt;=10,"Less Expensive","Expensive")</f>
        <v>Less Expensive</v>
      </c>
      <c r="S5219" s="4">
        <f>WEEKDAY('Transaction Data'!$A5219)</f>
        <v>1</v>
      </c>
      <c r="T5219" s="2" t="str">
        <f>IF(WEEKDAY('Transaction Data'!$A5219,2)&lt;6,"Weekday","Weekend")</f>
        <v>Weekend</v>
      </c>
    </row>
    <row r="5220" ht="15.75" customHeight="1">
      <c r="A5220" s="1">
        <v>45439.0</v>
      </c>
      <c r="B5220" s="2" t="s">
        <v>4901</v>
      </c>
      <c r="C5220" s="2" t="s">
        <v>51</v>
      </c>
      <c r="D5220" s="1">
        <v>33695.0</v>
      </c>
      <c r="E5220" s="2" t="s">
        <v>63</v>
      </c>
      <c r="F5220" s="2">
        <v>326.0</v>
      </c>
      <c r="G5220" s="2" t="s">
        <v>57</v>
      </c>
      <c r="H5220" s="2" t="s">
        <v>45</v>
      </c>
      <c r="I5220" s="2" t="s">
        <v>25</v>
      </c>
      <c r="J5220" s="2" t="str">
        <f t="array" ref="J5220">XLOOKUP('Transaction Data'!$G5220,Product_Code,Biscuit_Brand)</f>
        <v>Oatmeal Cookies</v>
      </c>
      <c r="K5220" s="2">
        <f t="array" ref="K5220">XLOOKUP('Transaction Data'!$G5220,Product_Code,Cost)</f>
        <v>19</v>
      </c>
      <c r="L5220" s="2">
        <f t="array" ref="L5220">XLOOKUP('Transaction Data'!$G5220,Product_Code,Unit_Price)</f>
        <v>23</v>
      </c>
      <c r="M5220" s="3">
        <f>'Transaction Data'!$F5220*'Transaction Data'!$K5220</f>
        <v>6194</v>
      </c>
      <c r="N5220" s="3">
        <f>'Transaction Data'!$F5220*'Transaction Data'!$L5220</f>
        <v>7498</v>
      </c>
      <c r="O5220" s="3">
        <f>'Transaction Data'!$N5220-'Transaction Data'!$M5220</f>
        <v>1304</v>
      </c>
      <c r="P5220" s="2">
        <f>DATEDIF('Transaction Data'!$D5220,'Transaction Data'!$A5220,"y")</f>
        <v>32</v>
      </c>
      <c r="Q5220" s="2" t="str">
        <f>FLOOR('Transaction Data'!$P5220,15)&amp;"-"&amp;FLOOR('Transaction Data'!$P5220,15)+14</f>
        <v>30-44</v>
      </c>
      <c r="R5220" s="2" t="str">
        <f>IF('Transaction Data'!$L5220&lt;=10,"Less Expensive","Expensive")</f>
        <v>Expensive</v>
      </c>
      <c r="S5220" s="4">
        <f>WEEKDAY('Transaction Data'!$A5220)</f>
        <v>2</v>
      </c>
      <c r="T5220" s="2" t="str">
        <f>IF(WEEKDAY('Transaction Data'!$A5220,2)&lt;6,"Weekday","Weekend")</f>
        <v>Weekday</v>
      </c>
    </row>
    <row r="5221" ht="15.75" customHeight="1">
      <c r="A5221" s="1">
        <v>45301.0</v>
      </c>
      <c r="B5221" s="2" t="s">
        <v>4902</v>
      </c>
      <c r="C5221" s="2" t="s">
        <v>54</v>
      </c>
      <c r="D5221" s="1">
        <v>24726.0</v>
      </c>
      <c r="E5221" s="2" t="s">
        <v>63</v>
      </c>
      <c r="F5221" s="2">
        <v>461.0</v>
      </c>
      <c r="G5221" s="2" t="s">
        <v>38</v>
      </c>
      <c r="H5221" s="2" t="s">
        <v>24</v>
      </c>
      <c r="I5221" s="2" t="s">
        <v>30</v>
      </c>
      <c r="J5221" s="2" t="str">
        <f t="array" ref="J5221">XLOOKUP('Transaction Data'!$G5221,Product_Code,Biscuit_Brand)</f>
        <v>Ginger Snaps</v>
      </c>
      <c r="K5221" s="2">
        <f t="array" ref="K5221">XLOOKUP('Transaction Data'!$G5221,Product_Code,Cost)</f>
        <v>14</v>
      </c>
      <c r="L5221" s="2">
        <f t="array" ref="L5221">XLOOKUP('Transaction Data'!$G5221,Product_Code,Unit_Price)</f>
        <v>28</v>
      </c>
      <c r="M5221" s="3">
        <f>'Transaction Data'!$F5221*'Transaction Data'!$K5221</f>
        <v>6454</v>
      </c>
      <c r="N5221" s="3">
        <f>'Transaction Data'!$F5221*'Transaction Data'!$L5221</f>
        <v>12908</v>
      </c>
      <c r="O5221" s="3">
        <f>'Transaction Data'!$N5221-'Transaction Data'!$M5221</f>
        <v>6454</v>
      </c>
      <c r="P5221" s="2">
        <f>DATEDIF('Transaction Data'!$D5221,'Transaction Data'!$A5221,"y")</f>
        <v>56</v>
      </c>
      <c r="Q5221" s="2" t="str">
        <f>FLOOR('Transaction Data'!$P5221,15)&amp;"-"&amp;FLOOR('Transaction Data'!$P5221,15)+14</f>
        <v>45-59</v>
      </c>
      <c r="R5221" s="2" t="str">
        <f>IF('Transaction Data'!$L5221&lt;=10,"Less Expensive","Expensive")</f>
        <v>Expensive</v>
      </c>
      <c r="S5221" s="4">
        <f>WEEKDAY('Transaction Data'!$A5221)</f>
        <v>4</v>
      </c>
      <c r="T5221" s="2" t="str">
        <f>IF(WEEKDAY('Transaction Data'!$A5221,2)&lt;6,"Weekday","Weekend")</f>
        <v>Weekday</v>
      </c>
    </row>
    <row r="5222" ht="15.75" customHeight="1">
      <c r="A5222" s="1">
        <v>45303.0</v>
      </c>
      <c r="B5222" s="2" t="s">
        <v>4903</v>
      </c>
      <c r="C5222" s="2" t="s">
        <v>69</v>
      </c>
      <c r="D5222" s="1">
        <v>18244.0</v>
      </c>
      <c r="E5222" s="2" t="s">
        <v>63</v>
      </c>
      <c r="F5222" s="2">
        <v>102.0</v>
      </c>
      <c r="G5222" s="2" t="s">
        <v>44</v>
      </c>
      <c r="H5222" s="2" t="s">
        <v>29</v>
      </c>
      <c r="I5222" s="2" t="s">
        <v>25</v>
      </c>
      <c r="J5222" s="2" t="str">
        <f t="array" ref="J5222">XLOOKUP('Transaction Data'!$G5222,Product_Code,Biscuit_Brand)</f>
        <v>Butter Crunch</v>
      </c>
      <c r="K5222" s="2">
        <f t="array" ref="K5222">XLOOKUP('Transaction Data'!$G5222,Product_Code,Cost)</f>
        <v>10</v>
      </c>
      <c r="L5222" s="2">
        <f t="array" ref="L5222">XLOOKUP('Transaction Data'!$G5222,Product_Code,Unit_Price)</f>
        <v>11</v>
      </c>
      <c r="M5222" s="3">
        <f>'Transaction Data'!$F5222*'Transaction Data'!$K5222</f>
        <v>1020</v>
      </c>
      <c r="N5222" s="3">
        <f>'Transaction Data'!$F5222*'Transaction Data'!$L5222</f>
        <v>1122</v>
      </c>
      <c r="O5222" s="3">
        <f>'Transaction Data'!$N5222-'Transaction Data'!$M5222</f>
        <v>102</v>
      </c>
      <c r="P5222" s="2">
        <f>DATEDIF('Transaction Data'!$D5222,'Transaction Data'!$A5222,"y")</f>
        <v>74</v>
      </c>
      <c r="Q5222" s="2" t="str">
        <f>FLOOR('Transaction Data'!$P5222,15)&amp;"-"&amp;FLOOR('Transaction Data'!$P5222,15)+14</f>
        <v>60-74</v>
      </c>
      <c r="R5222" s="2" t="str">
        <f>IF('Transaction Data'!$L5222&lt;=10,"Less Expensive","Expensive")</f>
        <v>Expensive</v>
      </c>
      <c r="S5222" s="4">
        <f>WEEKDAY('Transaction Data'!$A5222)</f>
        <v>6</v>
      </c>
      <c r="T5222" s="2" t="str">
        <f>IF(WEEKDAY('Transaction Data'!$A5222,2)&lt;6,"Weekday","Weekend")</f>
        <v>Weekday</v>
      </c>
    </row>
    <row r="5223" ht="15.75" customHeight="1">
      <c r="A5223" s="1">
        <v>45295.0</v>
      </c>
      <c r="B5223" s="2" t="s">
        <v>4904</v>
      </c>
      <c r="C5223" s="2" t="s">
        <v>72</v>
      </c>
      <c r="D5223" s="1">
        <v>26207.0</v>
      </c>
      <c r="E5223" s="2" t="s">
        <v>37</v>
      </c>
      <c r="F5223" s="2">
        <v>362.0</v>
      </c>
      <c r="G5223" s="2" t="s">
        <v>44</v>
      </c>
      <c r="H5223" s="2" t="s">
        <v>29</v>
      </c>
      <c r="I5223" s="2" t="s">
        <v>25</v>
      </c>
      <c r="J5223" s="2" t="str">
        <f t="array" ref="J5223">XLOOKUP('Transaction Data'!$G5223,Product_Code,Biscuit_Brand)</f>
        <v>Butter Crunch</v>
      </c>
      <c r="K5223" s="2">
        <f t="array" ref="K5223">XLOOKUP('Transaction Data'!$G5223,Product_Code,Cost)</f>
        <v>10</v>
      </c>
      <c r="L5223" s="2">
        <f t="array" ref="L5223">XLOOKUP('Transaction Data'!$G5223,Product_Code,Unit_Price)</f>
        <v>11</v>
      </c>
      <c r="M5223" s="3">
        <f>'Transaction Data'!$F5223*'Transaction Data'!$K5223</f>
        <v>3620</v>
      </c>
      <c r="N5223" s="3">
        <f>'Transaction Data'!$F5223*'Transaction Data'!$L5223</f>
        <v>3982</v>
      </c>
      <c r="O5223" s="3">
        <f>'Transaction Data'!$N5223-'Transaction Data'!$M5223</f>
        <v>362</v>
      </c>
      <c r="P5223" s="2">
        <f>DATEDIF('Transaction Data'!$D5223,'Transaction Data'!$A5223,"y")</f>
        <v>52</v>
      </c>
      <c r="Q5223" s="2" t="str">
        <f>FLOOR('Transaction Data'!$P5223,15)&amp;"-"&amp;FLOOR('Transaction Data'!$P5223,15)+14</f>
        <v>45-59</v>
      </c>
      <c r="R5223" s="2" t="str">
        <f>IF('Transaction Data'!$L5223&lt;=10,"Less Expensive","Expensive")</f>
        <v>Expensive</v>
      </c>
      <c r="S5223" s="4">
        <f>WEEKDAY('Transaction Data'!$A5223)</f>
        <v>5</v>
      </c>
      <c r="T5223" s="2" t="str">
        <f>IF(WEEKDAY('Transaction Data'!$A5223,2)&lt;6,"Weekday","Weekend")</f>
        <v>Weekday</v>
      </c>
    </row>
    <row r="5224" ht="15.75" customHeight="1">
      <c r="A5224" s="1">
        <v>45489.0</v>
      </c>
      <c r="B5224" s="2" t="s">
        <v>4905</v>
      </c>
      <c r="C5224" s="2" t="s">
        <v>72</v>
      </c>
      <c r="D5224" s="1">
        <v>29060.0</v>
      </c>
      <c r="E5224" s="2" t="s">
        <v>63</v>
      </c>
      <c r="F5224" s="2">
        <v>146.0</v>
      </c>
      <c r="G5224" s="2" t="s">
        <v>55</v>
      </c>
      <c r="H5224" s="2" t="s">
        <v>34</v>
      </c>
      <c r="I5224" s="2" t="s">
        <v>25</v>
      </c>
      <c r="J5224" s="2" t="str">
        <f t="array" ref="J5224">XLOOKUP('Transaction Data'!$G5224,Product_Code,Biscuit_Brand)</f>
        <v>Vanilla Wafers</v>
      </c>
      <c r="K5224" s="2">
        <f t="array" ref="K5224">XLOOKUP('Transaction Data'!$G5224,Product_Code,Cost)</f>
        <v>18</v>
      </c>
      <c r="L5224" s="2">
        <f t="array" ref="L5224">XLOOKUP('Transaction Data'!$G5224,Product_Code,Unit_Price)</f>
        <v>36</v>
      </c>
      <c r="M5224" s="3">
        <f>'Transaction Data'!$F5224*'Transaction Data'!$K5224</f>
        <v>2628</v>
      </c>
      <c r="N5224" s="3">
        <f>'Transaction Data'!$F5224*'Transaction Data'!$L5224</f>
        <v>5256</v>
      </c>
      <c r="O5224" s="3">
        <f>'Transaction Data'!$N5224-'Transaction Data'!$M5224</f>
        <v>2628</v>
      </c>
      <c r="P5224" s="2">
        <f>DATEDIF('Transaction Data'!$D5224,'Transaction Data'!$A5224,"y")</f>
        <v>44</v>
      </c>
      <c r="Q5224" s="2" t="str">
        <f>FLOOR('Transaction Data'!$P5224,15)&amp;"-"&amp;FLOOR('Transaction Data'!$P5224,15)+14</f>
        <v>30-44</v>
      </c>
      <c r="R5224" s="2" t="str">
        <f>IF('Transaction Data'!$L5224&lt;=10,"Less Expensive","Expensive")</f>
        <v>Expensive</v>
      </c>
      <c r="S5224" s="4">
        <f>WEEKDAY('Transaction Data'!$A5224)</f>
        <v>3</v>
      </c>
      <c r="T5224" s="2" t="str">
        <f>IF(WEEKDAY('Transaction Data'!$A5224,2)&lt;6,"Weekday","Weekend")</f>
        <v>Weekday</v>
      </c>
    </row>
    <row r="5225" ht="15.75" customHeight="1">
      <c r="A5225" s="1">
        <v>45377.0</v>
      </c>
      <c r="B5225" s="2" t="s">
        <v>4906</v>
      </c>
      <c r="C5225" s="2" t="s">
        <v>65</v>
      </c>
      <c r="D5225" s="1">
        <v>18354.0</v>
      </c>
      <c r="E5225" s="2" t="s">
        <v>63</v>
      </c>
      <c r="F5225" s="2">
        <v>282.0</v>
      </c>
      <c r="G5225" s="2" t="s">
        <v>61</v>
      </c>
      <c r="H5225" s="2" t="s">
        <v>24</v>
      </c>
      <c r="I5225" s="2" t="s">
        <v>25</v>
      </c>
      <c r="J5225" s="2" t="str">
        <f t="array" ref="J5225">XLOOKUP('Transaction Data'!$G5225,Product_Code,Biscuit_Brand)</f>
        <v>Choco Delight</v>
      </c>
      <c r="K5225" s="2">
        <f t="array" ref="K5225">XLOOKUP('Transaction Data'!$G5225,Product_Code,Cost)</f>
        <v>3</v>
      </c>
      <c r="L5225" s="2">
        <f t="array" ref="L5225">XLOOKUP('Transaction Data'!$G5225,Product_Code,Unit_Price)</f>
        <v>5</v>
      </c>
      <c r="M5225" s="3">
        <f>'Transaction Data'!$F5225*'Transaction Data'!$K5225</f>
        <v>846</v>
      </c>
      <c r="N5225" s="3">
        <f>'Transaction Data'!$F5225*'Transaction Data'!$L5225</f>
        <v>1410</v>
      </c>
      <c r="O5225" s="3">
        <f>'Transaction Data'!$N5225-'Transaction Data'!$M5225</f>
        <v>564</v>
      </c>
      <c r="P5225" s="2">
        <f>DATEDIF('Transaction Data'!$D5225,'Transaction Data'!$A5225,"y")</f>
        <v>73</v>
      </c>
      <c r="Q5225" s="2" t="str">
        <f>FLOOR('Transaction Data'!$P5225,15)&amp;"-"&amp;FLOOR('Transaction Data'!$P5225,15)+14</f>
        <v>60-74</v>
      </c>
      <c r="R5225" s="2" t="str">
        <f>IF('Transaction Data'!$L5225&lt;=10,"Less Expensive","Expensive")</f>
        <v>Less Expensive</v>
      </c>
      <c r="S5225" s="4">
        <f>WEEKDAY('Transaction Data'!$A5225)</f>
        <v>3</v>
      </c>
      <c r="T5225" s="2" t="str">
        <f>IF(WEEKDAY('Transaction Data'!$A5225,2)&lt;6,"Weekday","Weekend")</f>
        <v>Weekday</v>
      </c>
    </row>
    <row r="5226" ht="15.75" customHeight="1">
      <c r="A5226" s="1">
        <v>45360.0</v>
      </c>
      <c r="B5226" s="2" t="s">
        <v>4907</v>
      </c>
      <c r="C5226" s="2" t="s">
        <v>32</v>
      </c>
      <c r="D5226" s="1">
        <v>30372.0</v>
      </c>
      <c r="E5226" s="2" t="s">
        <v>22</v>
      </c>
      <c r="F5226" s="2">
        <v>398.0</v>
      </c>
      <c r="G5226" s="2" t="s">
        <v>28</v>
      </c>
      <c r="H5226" s="2" t="s">
        <v>42</v>
      </c>
      <c r="I5226" s="2" t="s">
        <v>30</v>
      </c>
      <c r="J5226" s="2" t="str">
        <f t="array" ref="J5226">XLOOKUP('Transaction Data'!$G5226,Product_Code,Biscuit_Brand)</f>
        <v>Shortbread</v>
      </c>
      <c r="K5226" s="2">
        <f t="array" ref="K5226">XLOOKUP('Transaction Data'!$G5226,Product_Code,Cost)</f>
        <v>10</v>
      </c>
      <c r="L5226" s="2">
        <f t="array" ref="L5226">XLOOKUP('Transaction Data'!$G5226,Product_Code,Unit_Price)</f>
        <v>45</v>
      </c>
      <c r="M5226" s="3">
        <f>'Transaction Data'!$F5226*'Transaction Data'!$K5226</f>
        <v>3980</v>
      </c>
      <c r="N5226" s="3">
        <f>'Transaction Data'!$F5226*'Transaction Data'!$L5226</f>
        <v>17910</v>
      </c>
      <c r="O5226" s="3">
        <f>'Transaction Data'!$N5226-'Transaction Data'!$M5226</f>
        <v>13930</v>
      </c>
      <c r="P5226" s="2">
        <f>DATEDIF('Transaction Data'!$D5226,'Transaction Data'!$A5226,"y")</f>
        <v>41</v>
      </c>
      <c r="Q5226" s="2" t="str">
        <f>FLOOR('Transaction Data'!$P5226,15)&amp;"-"&amp;FLOOR('Transaction Data'!$P5226,15)+14</f>
        <v>30-44</v>
      </c>
      <c r="R5226" s="2" t="str">
        <f>IF('Transaction Data'!$L5226&lt;=10,"Less Expensive","Expensive")</f>
        <v>Expensive</v>
      </c>
      <c r="S5226" s="4">
        <f>WEEKDAY('Transaction Data'!$A5226)</f>
        <v>7</v>
      </c>
      <c r="T5226" s="2" t="str">
        <f>IF(WEEKDAY('Transaction Data'!$A5226,2)&lt;6,"Weekday","Weekend")</f>
        <v>Weekend</v>
      </c>
    </row>
    <row r="5227" ht="15.75" customHeight="1">
      <c r="A5227" s="1">
        <v>45297.0</v>
      </c>
      <c r="B5227" s="2" t="s">
        <v>4908</v>
      </c>
      <c r="C5227" s="2" t="s">
        <v>32</v>
      </c>
      <c r="D5227" s="1">
        <v>18044.0</v>
      </c>
      <c r="E5227" s="2" t="s">
        <v>37</v>
      </c>
      <c r="F5227" s="2">
        <v>44.0</v>
      </c>
      <c r="G5227" s="2" t="s">
        <v>28</v>
      </c>
      <c r="H5227" s="2" t="s">
        <v>45</v>
      </c>
      <c r="I5227" s="2" t="s">
        <v>25</v>
      </c>
      <c r="J5227" s="2" t="str">
        <f t="array" ref="J5227">XLOOKUP('Transaction Data'!$G5227,Product_Code,Biscuit_Brand)</f>
        <v>Shortbread</v>
      </c>
      <c r="K5227" s="2">
        <f t="array" ref="K5227">XLOOKUP('Transaction Data'!$G5227,Product_Code,Cost)</f>
        <v>10</v>
      </c>
      <c r="L5227" s="2">
        <f t="array" ref="L5227">XLOOKUP('Transaction Data'!$G5227,Product_Code,Unit_Price)</f>
        <v>45</v>
      </c>
      <c r="M5227" s="3">
        <f>'Transaction Data'!$F5227*'Transaction Data'!$K5227</f>
        <v>440</v>
      </c>
      <c r="N5227" s="3">
        <f>'Transaction Data'!$F5227*'Transaction Data'!$L5227</f>
        <v>1980</v>
      </c>
      <c r="O5227" s="3">
        <f>'Transaction Data'!$N5227-'Transaction Data'!$M5227</f>
        <v>1540</v>
      </c>
      <c r="P5227" s="2">
        <f>DATEDIF('Transaction Data'!$D5227,'Transaction Data'!$A5227,"y")</f>
        <v>74</v>
      </c>
      <c r="Q5227" s="2" t="str">
        <f>FLOOR('Transaction Data'!$P5227,15)&amp;"-"&amp;FLOOR('Transaction Data'!$P5227,15)+14</f>
        <v>60-74</v>
      </c>
      <c r="R5227" s="2" t="str">
        <f>IF('Transaction Data'!$L5227&lt;=10,"Less Expensive","Expensive")</f>
        <v>Expensive</v>
      </c>
      <c r="S5227" s="4">
        <f>WEEKDAY('Transaction Data'!$A5227)</f>
        <v>7</v>
      </c>
      <c r="T5227" s="2" t="str">
        <f>IF(WEEKDAY('Transaction Data'!$A5227,2)&lt;6,"Weekday","Weekend")</f>
        <v>Weekend</v>
      </c>
    </row>
    <row r="5228" ht="15.75" customHeight="1">
      <c r="A5228" s="1">
        <v>45336.0</v>
      </c>
      <c r="B5228" s="2" t="s">
        <v>4909</v>
      </c>
      <c r="C5228" s="2" t="s">
        <v>72</v>
      </c>
      <c r="D5228" s="1">
        <v>35805.0</v>
      </c>
      <c r="E5228" s="2" t="s">
        <v>27</v>
      </c>
      <c r="F5228" s="2">
        <v>308.0</v>
      </c>
      <c r="G5228" s="2" t="s">
        <v>55</v>
      </c>
      <c r="H5228" s="2" t="s">
        <v>24</v>
      </c>
      <c r="I5228" s="2" t="s">
        <v>25</v>
      </c>
      <c r="J5228" s="2" t="str">
        <f t="array" ref="J5228">XLOOKUP('Transaction Data'!$G5228,Product_Code,Biscuit_Brand)</f>
        <v>Vanilla Wafers</v>
      </c>
      <c r="K5228" s="2">
        <f t="array" ref="K5228">XLOOKUP('Transaction Data'!$G5228,Product_Code,Cost)</f>
        <v>18</v>
      </c>
      <c r="L5228" s="2">
        <f t="array" ref="L5228">XLOOKUP('Transaction Data'!$G5228,Product_Code,Unit_Price)</f>
        <v>36</v>
      </c>
      <c r="M5228" s="3">
        <f>'Transaction Data'!$F5228*'Transaction Data'!$K5228</f>
        <v>5544</v>
      </c>
      <c r="N5228" s="3">
        <f>'Transaction Data'!$F5228*'Transaction Data'!$L5228</f>
        <v>11088</v>
      </c>
      <c r="O5228" s="3">
        <f>'Transaction Data'!$N5228-'Transaction Data'!$M5228</f>
        <v>5544</v>
      </c>
      <c r="P5228" s="2">
        <f>DATEDIF('Transaction Data'!$D5228,'Transaction Data'!$A5228,"y")</f>
        <v>26</v>
      </c>
      <c r="Q5228" s="2" t="str">
        <f>FLOOR('Transaction Data'!$P5228,15)&amp;"-"&amp;FLOOR('Transaction Data'!$P5228,15)+14</f>
        <v>15-29</v>
      </c>
      <c r="R5228" s="2" t="str">
        <f>IF('Transaction Data'!$L5228&lt;=10,"Less Expensive","Expensive")</f>
        <v>Expensive</v>
      </c>
      <c r="S5228" s="4">
        <f>WEEKDAY('Transaction Data'!$A5228)</f>
        <v>4</v>
      </c>
      <c r="T5228" s="2" t="str">
        <f>IF(WEEKDAY('Transaction Data'!$A5228,2)&lt;6,"Weekday","Weekend")</f>
        <v>Weekday</v>
      </c>
    </row>
    <row r="5229" ht="15.75" customHeight="1">
      <c r="A5229" s="1">
        <v>45385.0</v>
      </c>
      <c r="B5229" s="2" t="s">
        <v>4910</v>
      </c>
      <c r="C5229" s="2" t="s">
        <v>78</v>
      </c>
      <c r="D5229" s="1">
        <v>31075.0</v>
      </c>
      <c r="E5229" s="2" t="s">
        <v>27</v>
      </c>
      <c r="F5229" s="2">
        <v>252.0</v>
      </c>
      <c r="G5229" s="2" t="s">
        <v>38</v>
      </c>
      <c r="H5229" s="2" t="s">
        <v>29</v>
      </c>
      <c r="I5229" s="2" t="s">
        <v>25</v>
      </c>
      <c r="J5229" s="2" t="str">
        <f t="array" ref="J5229">XLOOKUP('Transaction Data'!$G5229,Product_Code,Biscuit_Brand)</f>
        <v>Ginger Snaps</v>
      </c>
      <c r="K5229" s="2">
        <f t="array" ref="K5229">XLOOKUP('Transaction Data'!$G5229,Product_Code,Cost)</f>
        <v>14</v>
      </c>
      <c r="L5229" s="2">
        <f t="array" ref="L5229">XLOOKUP('Transaction Data'!$G5229,Product_Code,Unit_Price)</f>
        <v>28</v>
      </c>
      <c r="M5229" s="3">
        <f>'Transaction Data'!$F5229*'Transaction Data'!$K5229</f>
        <v>3528</v>
      </c>
      <c r="N5229" s="3">
        <f>'Transaction Data'!$F5229*'Transaction Data'!$L5229</f>
        <v>7056</v>
      </c>
      <c r="O5229" s="3">
        <f>'Transaction Data'!$N5229-'Transaction Data'!$M5229</f>
        <v>3528</v>
      </c>
      <c r="P5229" s="2">
        <f>DATEDIF('Transaction Data'!$D5229,'Transaction Data'!$A5229,"y")</f>
        <v>39</v>
      </c>
      <c r="Q5229" s="2" t="str">
        <f>FLOOR('Transaction Data'!$P5229,15)&amp;"-"&amp;FLOOR('Transaction Data'!$P5229,15)+14</f>
        <v>30-44</v>
      </c>
      <c r="R5229" s="2" t="str">
        <f>IF('Transaction Data'!$L5229&lt;=10,"Less Expensive","Expensive")</f>
        <v>Expensive</v>
      </c>
      <c r="S5229" s="4">
        <f>WEEKDAY('Transaction Data'!$A5229)</f>
        <v>4</v>
      </c>
      <c r="T5229" s="2" t="str">
        <f>IF(WEEKDAY('Transaction Data'!$A5229,2)&lt;6,"Weekday","Weekend")</f>
        <v>Weekday</v>
      </c>
    </row>
    <row r="5230" ht="15.75" customHeight="1">
      <c r="A5230" s="1">
        <v>45489.0</v>
      </c>
      <c r="B5230" s="2" t="s">
        <v>3865</v>
      </c>
      <c r="C5230" s="2" t="s">
        <v>41</v>
      </c>
      <c r="D5230" s="1">
        <v>29053.0</v>
      </c>
      <c r="E5230" s="2" t="s">
        <v>27</v>
      </c>
      <c r="F5230" s="2">
        <v>112.0</v>
      </c>
      <c r="G5230" s="2" t="s">
        <v>61</v>
      </c>
      <c r="H5230" s="2" t="s">
        <v>42</v>
      </c>
      <c r="I5230" s="2" t="s">
        <v>25</v>
      </c>
      <c r="J5230" s="2" t="str">
        <f t="array" ref="J5230">XLOOKUP('Transaction Data'!$G5230,Product_Code,Biscuit_Brand)</f>
        <v>Choco Delight</v>
      </c>
      <c r="K5230" s="2">
        <f t="array" ref="K5230">XLOOKUP('Transaction Data'!$G5230,Product_Code,Cost)</f>
        <v>3</v>
      </c>
      <c r="L5230" s="2">
        <f t="array" ref="L5230">XLOOKUP('Transaction Data'!$G5230,Product_Code,Unit_Price)</f>
        <v>5</v>
      </c>
      <c r="M5230" s="3">
        <f>'Transaction Data'!$F5230*'Transaction Data'!$K5230</f>
        <v>336</v>
      </c>
      <c r="N5230" s="3">
        <f>'Transaction Data'!$F5230*'Transaction Data'!$L5230</f>
        <v>560</v>
      </c>
      <c r="O5230" s="3">
        <f>'Transaction Data'!$N5230-'Transaction Data'!$M5230</f>
        <v>224</v>
      </c>
      <c r="P5230" s="2">
        <f>DATEDIF('Transaction Data'!$D5230,'Transaction Data'!$A5230,"y")</f>
        <v>44</v>
      </c>
      <c r="Q5230" s="2" t="str">
        <f>FLOOR('Transaction Data'!$P5230,15)&amp;"-"&amp;FLOOR('Transaction Data'!$P5230,15)+14</f>
        <v>30-44</v>
      </c>
      <c r="R5230" s="2" t="str">
        <f>IF('Transaction Data'!$L5230&lt;=10,"Less Expensive","Expensive")</f>
        <v>Less Expensive</v>
      </c>
      <c r="S5230" s="4">
        <f>WEEKDAY('Transaction Data'!$A5230)</f>
        <v>3</v>
      </c>
      <c r="T5230" s="2" t="str">
        <f>IF(WEEKDAY('Transaction Data'!$A5230,2)&lt;6,"Weekday","Weekend")</f>
        <v>Weekday</v>
      </c>
    </row>
    <row r="5231" ht="15.75" customHeight="1">
      <c r="A5231" s="1">
        <v>45475.0</v>
      </c>
      <c r="B5231" s="2" t="s">
        <v>4911</v>
      </c>
      <c r="C5231" s="2" t="s">
        <v>54</v>
      </c>
      <c r="D5231" s="1">
        <v>25674.0</v>
      </c>
      <c r="E5231" s="2" t="s">
        <v>27</v>
      </c>
      <c r="F5231" s="2">
        <v>111.0</v>
      </c>
      <c r="G5231" s="2" t="s">
        <v>55</v>
      </c>
      <c r="H5231" s="2" t="s">
        <v>45</v>
      </c>
      <c r="I5231" s="2" t="s">
        <v>25</v>
      </c>
      <c r="J5231" s="2" t="str">
        <f t="array" ref="J5231">XLOOKUP('Transaction Data'!$G5231,Product_Code,Biscuit_Brand)</f>
        <v>Vanilla Wafers</v>
      </c>
      <c r="K5231" s="2">
        <f t="array" ref="K5231">XLOOKUP('Transaction Data'!$G5231,Product_Code,Cost)</f>
        <v>18</v>
      </c>
      <c r="L5231" s="2">
        <f t="array" ref="L5231">XLOOKUP('Transaction Data'!$G5231,Product_Code,Unit_Price)</f>
        <v>36</v>
      </c>
      <c r="M5231" s="3">
        <f>'Transaction Data'!$F5231*'Transaction Data'!$K5231</f>
        <v>1998</v>
      </c>
      <c r="N5231" s="3">
        <f>'Transaction Data'!$F5231*'Transaction Data'!$L5231</f>
        <v>3996</v>
      </c>
      <c r="O5231" s="3">
        <f>'Transaction Data'!$N5231-'Transaction Data'!$M5231</f>
        <v>1998</v>
      </c>
      <c r="P5231" s="2">
        <f>DATEDIF('Transaction Data'!$D5231,'Transaction Data'!$A5231,"y")</f>
        <v>54</v>
      </c>
      <c r="Q5231" s="2" t="str">
        <f>FLOOR('Transaction Data'!$P5231,15)&amp;"-"&amp;FLOOR('Transaction Data'!$P5231,15)+14</f>
        <v>45-59</v>
      </c>
      <c r="R5231" s="2" t="str">
        <f>IF('Transaction Data'!$L5231&lt;=10,"Less Expensive","Expensive")</f>
        <v>Expensive</v>
      </c>
      <c r="S5231" s="4">
        <f>WEEKDAY('Transaction Data'!$A5231)</f>
        <v>3</v>
      </c>
      <c r="T5231" s="2" t="str">
        <f>IF(WEEKDAY('Transaction Data'!$A5231,2)&lt;6,"Weekday","Weekend")</f>
        <v>Weekday</v>
      </c>
    </row>
    <row r="5232" ht="15.75" customHeight="1">
      <c r="A5232" s="1">
        <v>45416.0</v>
      </c>
      <c r="B5232" s="2" t="s">
        <v>4912</v>
      </c>
      <c r="C5232" s="2" t="s">
        <v>41</v>
      </c>
      <c r="D5232" s="1">
        <v>30440.0</v>
      </c>
      <c r="E5232" s="2" t="s">
        <v>63</v>
      </c>
      <c r="F5232" s="2">
        <v>244.0</v>
      </c>
      <c r="G5232" s="2" t="s">
        <v>44</v>
      </c>
      <c r="H5232" s="2" t="s">
        <v>24</v>
      </c>
      <c r="I5232" s="2" t="s">
        <v>25</v>
      </c>
      <c r="J5232" s="2" t="str">
        <f t="array" ref="J5232">XLOOKUP('Transaction Data'!$G5232,Product_Code,Biscuit_Brand)</f>
        <v>Butter Crunch</v>
      </c>
      <c r="K5232" s="2">
        <f t="array" ref="K5232">XLOOKUP('Transaction Data'!$G5232,Product_Code,Cost)</f>
        <v>10</v>
      </c>
      <c r="L5232" s="2">
        <f t="array" ref="L5232">XLOOKUP('Transaction Data'!$G5232,Product_Code,Unit_Price)</f>
        <v>11</v>
      </c>
      <c r="M5232" s="3">
        <f>'Transaction Data'!$F5232*'Transaction Data'!$K5232</f>
        <v>2440</v>
      </c>
      <c r="N5232" s="3">
        <f>'Transaction Data'!$F5232*'Transaction Data'!$L5232</f>
        <v>2684</v>
      </c>
      <c r="O5232" s="3">
        <f>'Transaction Data'!$N5232-'Transaction Data'!$M5232</f>
        <v>244</v>
      </c>
      <c r="P5232" s="2">
        <f>DATEDIF('Transaction Data'!$D5232,'Transaction Data'!$A5232,"y")</f>
        <v>41</v>
      </c>
      <c r="Q5232" s="2" t="str">
        <f>FLOOR('Transaction Data'!$P5232,15)&amp;"-"&amp;FLOOR('Transaction Data'!$P5232,15)+14</f>
        <v>30-44</v>
      </c>
      <c r="R5232" s="2" t="str">
        <f>IF('Transaction Data'!$L5232&lt;=10,"Less Expensive","Expensive")</f>
        <v>Expensive</v>
      </c>
      <c r="S5232" s="4">
        <f>WEEKDAY('Transaction Data'!$A5232)</f>
        <v>7</v>
      </c>
      <c r="T5232" s="2" t="str">
        <f>IF(WEEKDAY('Transaction Data'!$A5232,2)&lt;6,"Weekday","Weekend")</f>
        <v>Weekend</v>
      </c>
    </row>
    <row r="5233" ht="15.75" customHeight="1">
      <c r="A5233" s="1">
        <v>45434.0</v>
      </c>
      <c r="B5233" s="2" t="s">
        <v>4913</v>
      </c>
      <c r="C5233" s="2" t="s">
        <v>21</v>
      </c>
      <c r="D5233" s="1">
        <v>23842.0</v>
      </c>
      <c r="E5233" s="2" t="s">
        <v>37</v>
      </c>
      <c r="F5233" s="2">
        <v>453.0</v>
      </c>
      <c r="G5233" s="2" t="s">
        <v>55</v>
      </c>
      <c r="H5233" s="2" t="s">
        <v>29</v>
      </c>
      <c r="I5233" s="2" t="s">
        <v>25</v>
      </c>
      <c r="J5233" s="2" t="str">
        <f t="array" ref="J5233">XLOOKUP('Transaction Data'!$G5233,Product_Code,Biscuit_Brand)</f>
        <v>Vanilla Wafers</v>
      </c>
      <c r="K5233" s="2">
        <f t="array" ref="K5233">XLOOKUP('Transaction Data'!$G5233,Product_Code,Cost)</f>
        <v>18</v>
      </c>
      <c r="L5233" s="2">
        <f t="array" ref="L5233">XLOOKUP('Transaction Data'!$G5233,Product_Code,Unit_Price)</f>
        <v>36</v>
      </c>
      <c r="M5233" s="3">
        <f>'Transaction Data'!$F5233*'Transaction Data'!$K5233</f>
        <v>8154</v>
      </c>
      <c r="N5233" s="3">
        <f>'Transaction Data'!$F5233*'Transaction Data'!$L5233</f>
        <v>16308</v>
      </c>
      <c r="O5233" s="3">
        <f>'Transaction Data'!$N5233-'Transaction Data'!$M5233</f>
        <v>8154</v>
      </c>
      <c r="P5233" s="2">
        <f>DATEDIF('Transaction Data'!$D5233,'Transaction Data'!$A5233,"y")</f>
        <v>59</v>
      </c>
      <c r="Q5233" s="2" t="str">
        <f>FLOOR('Transaction Data'!$P5233,15)&amp;"-"&amp;FLOOR('Transaction Data'!$P5233,15)+14</f>
        <v>45-59</v>
      </c>
      <c r="R5233" s="2" t="str">
        <f>IF('Transaction Data'!$L5233&lt;=10,"Less Expensive","Expensive")</f>
        <v>Expensive</v>
      </c>
      <c r="S5233" s="4">
        <f>WEEKDAY('Transaction Data'!$A5233)</f>
        <v>4</v>
      </c>
      <c r="T5233" s="2" t="str">
        <f>IF(WEEKDAY('Transaction Data'!$A5233,2)&lt;6,"Weekday","Weekend")</f>
        <v>Weekday</v>
      </c>
    </row>
    <row r="5234" ht="15.75" customHeight="1">
      <c r="A5234" s="1">
        <v>45293.0</v>
      </c>
      <c r="B5234" s="2" t="s">
        <v>939</v>
      </c>
      <c r="C5234" s="2" t="s">
        <v>54</v>
      </c>
      <c r="D5234" s="1">
        <v>29519.0</v>
      </c>
      <c r="E5234" s="2" t="s">
        <v>22</v>
      </c>
      <c r="F5234" s="2">
        <v>466.0</v>
      </c>
      <c r="G5234" s="2" t="s">
        <v>60</v>
      </c>
      <c r="H5234" s="2" t="s">
        <v>29</v>
      </c>
      <c r="I5234" s="2" t="s">
        <v>25</v>
      </c>
      <c r="J5234" s="2" t="str">
        <f t="array" ref="J5234">XLOOKUP('Transaction Data'!$G5234,Product_Code,Biscuit_Brand)</f>
        <v>Peanut Butter Bites</v>
      </c>
      <c r="K5234" s="2">
        <f t="array" ref="K5234">XLOOKUP('Transaction Data'!$G5234,Product_Code,Cost)</f>
        <v>5</v>
      </c>
      <c r="L5234" s="2">
        <f t="array" ref="L5234">XLOOKUP('Transaction Data'!$G5234,Product_Code,Unit_Price)</f>
        <v>7</v>
      </c>
      <c r="M5234" s="3">
        <f>'Transaction Data'!$F5234*'Transaction Data'!$K5234</f>
        <v>2330</v>
      </c>
      <c r="N5234" s="3">
        <f>'Transaction Data'!$F5234*'Transaction Data'!$L5234</f>
        <v>3262</v>
      </c>
      <c r="O5234" s="3">
        <f>'Transaction Data'!$N5234-'Transaction Data'!$M5234</f>
        <v>932</v>
      </c>
      <c r="P5234" s="2">
        <f>DATEDIF('Transaction Data'!$D5234,'Transaction Data'!$A5234,"y")</f>
        <v>43</v>
      </c>
      <c r="Q5234" s="2" t="str">
        <f>FLOOR('Transaction Data'!$P5234,15)&amp;"-"&amp;FLOOR('Transaction Data'!$P5234,15)+14</f>
        <v>30-44</v>
      </c>
      <c r="R5234" s="2" t="str">
        <f>IF('Transaction Data'!$L5234&lt;=10,"Less Expensive","Expensive")</f>
        <v>Less Expensive</v>
      </c>
      <c r="S5234" s="4">
        <f>WEEKDAY('Transaction Data'!$A5234)</f>
        <v>3</v>
      </c>
      <c r="T5234" s="2" t="str">
        <f>IF(WEEKDAY('Transaction Data'!$A5234,2)&lt;6,"Weekday","Weekend")</f>
        <v>Weekday</v>
      </c>
    </row>
    <row r="5235" ht="15.75" customHeight="1">
      <c r="A5235" s="1">
        <v>45338.0</v>
      </c>
      <c r="B5235" s="2" t="s">
        <v>1824</v>
      </c>
      <c r="C5235" s="2" t="s">
        <v>51</v>
      </c>
      <c r="D5235" s="1">
        <v>20862.0</v>
      </c>
      <c r="E5235" s="2" t="s">
        <v>37</v>
      </c>
      <c r="F5235" s="2">
        <v>470.0</v>
      </c>
      <c r="G5235" s="2" t="s">
        <v>33</v>
      </c>
      <c r="H5235" s="2" t="s">
        <v>34</v>
      </c>
      <c r="I5235" s="2" t="s">
        <v>25</v>
      </c>
      <c r="J5235" s="2" t="str">
        <f t="array" ref="J5235">XLOOKUP('Transaction Data'!$G5235,Product_Code,Biscuit_Brand)</f>
        <v>Caramel Biscuits</v>
      </c>
      <c r="K5235" s="2">
        <f t="array" ref="K5235">XLOOKUP('Transaction Data'!$G5235,Product_Code,Cost)</f>
        <v>18</v>
      </c>
      <c r="L5235" s="2">
        <f t="array" ref="L5235">XLOOKUP('Transaction Data'!$G5235,Product_Code,Unit_Price)</f>
        <v>22</v>
      </c>
      <c r="M5235" s="3">
        <f>'Transaction Data'!$F5235*'Transaction Data'!$K5235</f>
        <v>8460</v>
      </c>
      <c r="N5235" s="3">
        <f>'Transaction Data'!$F5235*'Transaction Data'!$L5235</f>
        <v>10340</v>
      </c>
      <c r="O5235" s="3">
        <f>'Transaction Data'!$N5235-'Transaction Data'!$M5235</f>
        <v>1880</v>
      </c>
      <c r="P5235" s="2">
        <f>DATEDIF('Transaction Data'!$D5235,'Transaction Data'!$A5235,"y")</f>
        <v>67</v>
      </c>
      <c r="Q5235" s="2" t="str">
        <f>FLOOR('Transaction Data'!$P5235,15)&amp;"-"&amp;FLOOR('Transaction Data'!$P5235,15)+14</f>
        <v>60-74</v>
      </c>
      <c r="R5235" s="2" t="str">
        <f>IF('Transaction Data'!$L5235&lt;=10,"Less Expensive","Expensive")</f>
        <v>Expensive</v>
      </c>
      <c r="S5235" s="4">
        <f>WEEKDAY('Transaction Data'!$A5235)</f>
        <v>6</v>
      </c>
      <c r="T5235" s="2" t="str">
        <f>IF(WEEKDAY('Transaction Data'!$A5235,2)&lt;6,"Weekday","Weekend")</f>
        <v>Weekday</v>
      </c>
    </row>
    <row r="5236" ht="15.75" customHeight="1">
      <c r="A5236" s="1">
        <v>45313.0</v>
      </c>
      <c r="B5236" s="2" t="s">
        <v>4914</v>
      </c>
      <c r="C5236" s="2" t="s">
        <v>47</v>
      </c>
      <c r="D5236" s="1">
        <v>36911.0</v>
      </c>
      <c r="E5236" s="2" t="s">
        <v>27</v>
      </c>
      <c r="F5236" s="2">
        <v>103.0</v>
      </c>
      <c r="G5236" s="2" t="s">
        <v>60</v>
      </c>
      <c r="H5236" s="2" t="s">
        <v>24</v>
      </c>
      <c r="I5236" s="2" t="s">
        <v>25</v>
      </c>
      <c r="J5236" s="2" t="str">
        <f t="array" ref="J5236">XLOOKUP('Transaction Data'!$G5236,Product_Code,Biscuit_Brand)</f>
        <v>Peanut Butter Bites</v>
      </c>
      <c r="K5236" s="2">
        <f t="array" ref="K5236">XLOOKUP('Transaction Data'!$G5236,Product_Code,Cost)</f>
        <v>5</v>
      </c>
      <c r="L5236" s="2">
        <f t="array" ref="L5236">XLOOKUP('Transaction Data'!$G5236,Product_Code,Unit_Price)</f>
        <v>7</v>
      </c>
      <c r="M5236" s="3">
        <f>'Transaction Data'!$F5236*'Transaction Data'!$K5236</f>
        <v>515</v>
      </c>
      <c r="N5236" s="3">
        <f>'Transaction Data'!$F5236*'Transaction Data'!$L5236</f>
        <v>721</v>
      </c>
      <c r="O5236" s="3">
        <f>'Transaction Data'!$N5236-'Transaction Data'!$M5236</f>
        <v>206</v>
      </c>
      <c r="P5236" s="2">
        <f>DATEDIF('Transaction Data'!$D5236,'Transaction Data'!$A5236,"y")</f>
        <v>23</v>
      </c>
      <c r="Q5236" s="2" t="str">
        <f>FLOOR('Transaction Data'!$P5236,15)&amp;"-"&amp;FLOOR('Transaction Data'!$P5236,15)+14</f>
        <v>15-29</v>
      </c>
      <c r="R5236" s="2" t="str">
        <f>IF('Transaction Data'!$L5236&lt;=10,"Less Expensive","Expensive")</f>
        <v>Less Expensive</v>
      </c>
      <c r="S5236" s="4">
        <f>WEEKDAY('Transaction Data'!$A5236)</f>
        <v>2</v>
      </c>
      <c r="T5236" s="2" t="str">
        <f>IF(WEEKDAY('Transaction Data'!$A5236,2)&lt;6,"Weekday","Weekend")</f>
        <v>Weekday</v>
      </c>
    </row>
    <row r="5237" ht="15.75" customHeight="1">
      <c r="A5237" s="1">
        <v>45307.0</v>
      </c>
      <c r="B5237" s="2" t="s">
        <v>4915</v>
      </c>
      <c r="C5237" s="2" t="s">
        <v>69</v>
      </c>
      <c r="D5237" s="1">
        <v>31544.0</v>
      </c>
      <c r="E5237" s="2" t="s">
        <v>37</v>
      </c>
      <c r="F5237" s="2">
        <v>474.0</v>
      </c>
      <c r="G5237" s="2" t="s">
        <v>48</v>
      </c>
      <c r="H5237" s="2" t="s">
        <v>42</v>
      </c>
      <c r="I5237" s="2" t="s">
        <v>25</v>
      </c>
      <c r="J5237" s="2" t="str">
        <f t="array" ref="J5237">XLOOKUP('Transaction Data'!$G5237,Product_Code,Biscuit_Brand)</f>
        <v>Lemon Crisps</v>
      </c>
      <c r="K5237" s="2">
        <f t="array" ref="K5237">XLOOKUP('Transaction Data'!$G5237,Product_Code,Cost)</f>
        <v>7</v>
      </c>
      <c r="L5237" s="2">
        <f t="array" ref="L5237">XLOOKUP('Transaction Data'!$G5237,Product_Code,Unit_Price)</f>
        <v>9</v>
      </c>
      <c r="M5237" s="3">
        <f>'Transaction Data'!$F5237*'Transaction Data'!$K5237</f>
        <v>3318</v>
      </c>
      <c r="N5237" s="3">
        <f>'Transaction Data'!$F5237*'Transaction Data'!$L5237</f>
        <v>4266</v>
      </c>
      <c r="O5237" s="3">
        <f>'Transaction Data'!$N5237-'Transaction Data'!$M5237</f>
        <v>948</v>
      </c>
      <c r="P5237" s="2">
        <f>DATEDIF('Transaction Data'!$D5237,'Transaction Data'!$A5237,"y")</f>
        <v>37</v>
      </c>
      <c r="Q5237" s="2" t="str">
        <f>FLOOR('Transaction Data'!$P5237,15)&amp;"-"&amp;FLOOR('Transaction Data'!$P5237,15)+14</f>
        <v>30-44</v>
      </c>
      <c r="R5237" s="2" t="str">
        <f>IF('Transaction Data'!$L5237&lt;=10,"Less Expensive","Expensive")</f>
        <v>Less Expensive</v>
      </c>
      <c r="S5237" s="4">
        <f>WEEKDAY('Transaction Data'!$A5237)</f>
        <v>3</v>
      </c>
      <c r="T5237" s="2" t="str">
        <f>IF(WEEKDAY('Transaction Data'!$A5237,2)&lt;6,"Weekday","Weekend")</f>
        <v>Weekday</v>
      </c>
    </row>
    <row r="5238" ht="15.75" customHeight="1">
      <c r="A5238" s="1">
        <v>45395.0</v>
      </c>
      <c r="B5238" s="2" t="s">
        <v>4916</v>
      </c>
      <c r="C5238" s="2" t="s">
        <v>32</v>
      </c>
      <c r="D5238" s="1">
        <v>19774.0</v>
      </c>
      <c r="E5238" s="2" t="s">
        <v>63</v>
      </c>
      <c r="F5238" s="2">
        <v>367.0</v>
      </c>
      <c r="G5238" s="2" t="s">
        <v>60</v>
      </c>
      <c r="H5238" s="2" t="s">
        <v>45</v>
      </c>
      <c r="I5238" s="2" t="s">
        <v>25</v>
      </c>
      <c r="J5238" s="2" t="str">
        <f t="array" ref="J5238">XLOOKUP('Transaction Data'!$G5238,Product_Code,Biscuit_Brand)</f>
        <v>Peanut Butter Bites</v>
      </c>
      <c r="K5238" s="2">
        <f t="array" ref="K5238">XLOOKUP('Transaction Data'!$G5238,Product_Code,Cost)</f>
        <v>5</v>
      </c>
      <c r="L5238" s="2">
        <f t="array" ref="L5238">XLOOKUP('Transaction Data'!$G5238,Product_Code,Unit_Price)</f>
        <v>7</v>
      </c>
      <c r="M5238" s="3">
        <f>'Transaction Data'!$F5238*'Transaction Data'!$K5238</f>
        <v>1835</v>
      </c>
      <c r="N5238" s="3">
        <f>'Transaction Data'!$F5238*'Transaction Data'!$L5238</f>
        <v>2569</v>
      </c>
      <c r="O5238" s="3">
        <f>'Transaction Data'!$N5238-'Transaction Data'!$M5238</f>
        <v>734</v>
      </c>
      <c r="P5238" s="2">
        <f>DATEDIF('Transaction Data'!$D5238,'Transaction Data'!$A5238,"y")</f>
        <v>70</v>
      </c>
      <c r="Q5238" s="2" t="str">
        <f>FLOOR('Transaction Data'!$P5238,15)&amp;"-"&amp;FLOOR('Transaction Data'!$P5238,15)+14</f>
        <v>60-74</v>
      </c>
      <c r="R5238" s="2" t="str">
        <f>IF('Transaction Data'!$L5238&lt;=10,"Less Expensive","Expensive")</f>
        <v>Less Expensive</v>
      </c>
      <c r="S5238" s="4">
        <f>WEEKDAY('Transaction Data'!$A5238)</f>
        <v>7</v>
      </c>
      <c r="T5238" s="2" t="str">
        <f>IF(WEEKDAY('Transaction Data'!$A5238,2)&lt;6,"Weekday","Weekend")</f>
        <v>Weekend</v>
      </c>
    </row>
    <row r="5239" ht="15.75" customHeight="1">
      <c r="A5239" s="1">
        <v>45295.0</v>
      </c>
      <c r="B5239" s="2" t="s">
        <v>4917</v>
      </c>
      <c r="C5239" s="2" t="s">
        <v>21</v>
      </c>
      <c r="D5239" s="1">
        <v>37474.0</v>
      </c>
      <c r="E5239" s="2" t="s">
        <v>63</v>
      </c>
      <c r="F5239" s="2">
        <v>239.0</v>
      </c>
      <c r="G5239" s="2" t="s">
        <v>60</v>
      </c>
      <c r="H5239" s="2" t="s">
        <v>24</v>
      </c>
      <c r="I5239" s="2" t="s">
        <v>25</v>
      </c>
      <c r="J5239" s="2" t="str">
        <f t="array" ref="J5239">XLOOKUP('Transaction Data'!$G5239,Product_Code,Biscuit_Brand)</f>
        <v>Peanut Butter Bites</v>
      </c>
      <c r="K5239" s="2">
        <f t="array" ref="K5239">XLOOKUP('Transaction Data'!$G5239,Product_Code,Cost)</f>
        <v>5</v>
      </c>
      <c r="L5239" s="2">
        <f t="array" ref="L5239">XLOOKUP('Transaction Data'!$G5239,Product_Code,Unit_Price)</f>
        <v>7</v>
      </c>
      <c r="M5239" s="3">
        <f>'Transaction Data'!$F5239*'Transaction Data'!$K5239</f>
        <v>1195</v>
      </c>
      <c r="N5239" s="3">
        <f>'Transaction Data'!$F5239*'Transaction Data'!$L5239</f>
        <v>1673</v>
      </c>
      <c r="O5239" s="3">
        <f>'Transaction Data'!$N5239-'Transaction Data'!$M5239</f>
        <v>478</v>
      </c>
      <c r="P5239" s="2">
        <f>DATEDIF('Transaction Data'!$D5239,'Transaction Data'!$A5239,"y")</f>
        <v>21</v>
      </c>
      <c r="Q5239" s="2" t="str">
        <f>FLOOR('Transaction Data'!$P5239,15)&amp;"-"&amp;FLOOR('Transaction Data'!$P5239,15)+14</f>
        <v>15-29</v>
      </c>
      <c r="R5239" s="2" t="str">
        <f>IF('Transaction Data'!$L5239&lt;=10,"Less Expensive","Expensive")</f>
        <v>Less Expensive</v>
      </c>
      <c r="S5239" s="4">
        <f>WEEKDAY('Transaction Data'!$A5239)</f>
        <v>5</v>
      </c>
      <c r="T5239" s="2" t="str">
        <f>IF(WEEKDAY('Transaction Data'!$A5239,2)&lt;6,"Weekday","Weekend")</f>
        <v>Weekday</v>
      </c>
    </row>
    <row r="5240" ht="15.75" customHeight="1">
      <c r="A5240" s="1">
        <v>45340.0</v>
      </c>
      <c r="B5240" s="2" t="s">
        <v>4918</v>
      </c>
      <c r="C5240" s="2" t="s">
        <v>54</v>
      </c>
      <c r="D5240" s="1">
        <v>16104.0</v>
      </c>
      <c r="E5240" s="2" t="s">
        <v>22</v>
      </c>
      <c r="F5240" s="2">
        <v>320.0</v>
      </c>
      <c r="G5240" s="2" t="s">
        <v>55</v>
      </c>
      <c r="H5240" s="2" t="s">
        <v>29</v>
      </c>
      <c r="I5240" s="2" t="s">
        <v>25</v>
      </c>
      <c r="J5240" s="2" t="str">
        <f t="array" ref="J5240">XLOOKUP('Transaction Data'!$G5240,Product_Code,Biscuit_Brand)</f>
        <v>Vanilla Wafers</v>
      </c>
      <c r="K5240" s="2">
        <f t="array" ref="K5240">XLOOKUP('Transaction Data'!$G5240,Product_Code,Cost)</f>
        <v>18</v>
      </c>
      <c r="L5240" s="2">
        <f t="array" ref="L5240">XLOOKUP('Transaction Data'!$G5240,Product_Code,Unit_Price)</f>
        <v>36</v>
      </c>
      <c r="M5240" s="3">
        <f>'Transaction Data'!$F5240*'Transaction Data'!$K5240</f>
        <v>5760</v>
      </c>
      <c r="N5240" s="3">
        <f>'Transaction Data'!$F5240*'Transaction Data'!$L5240</f>
        <v>11520</v>
      </c>
      <c r="O5240" s="3">
        <f>'Transaction Data'!$N5240-'Transaction Data'!$M5240</f>
        <v>5760</v>
      </c>
      <c r="P5240" s="2">
        <f>DATEDIF('Transaction Data'!$D5240,'Transaction Data'!$A5240,"y")</f>
        <v>80</v>
      </c>
      <c r="Q5240" s="2" t="str">
        <f>FLOOR('Transaction Data'!$P5240,15)&amp;"-"&amp;FLOOR('Transaction Data'!$P5240,15)+14</f>
        <v>75-89</v>
      </c>
      <c r="R5240" s="2" t="str">
        <f>IF('Transaction Data'!$L5240&lt;=10,"Less Expensive","Expensive")</f>
        <v>Expensive</v>
      </c>
      <c r="S5240" s="4">
        <f>WEEKDAY('Transaction Data'!$A5240)</f>
        <v>1</v>
      </c>
      <c r="T5240" s="2" t="str">
        <f>IF(WEEKDAY('Transaction Data'!$A5240,2)&lt;6,"Weekday","Weekend")</f>
        <v>Weekend</v>
      </c>
    </row>
    <row r="5241" ht="15.75" customHeight="1">
      <c r="A5241" s="1">
        <v>45369.0</v>
      </c>
      <c r="B5241" s="2" t="s">
        <v>4919</v>
      </c>
      <c r="C5241" s="2" t="s">
        <v>72</v>
      </c>
      <c r="D5241" s="1">
        <v>33433.0</v>
      </c>
      <c r="E5241" s="2" t="s">
        <v>27</v>
      </c>
      <c r="F5241" s="2">
        <v>223.0</v>
      </c>
      <c r="G5241" s="2" t="s">
        <v>23</v>
      </c>
      <c r="H5241" s="2" t="s">
        <v>42</v>
      </c>
      <c r="I5241" s="2" t="s">
        <v>25</v>
      </c>
      <c r="J5241" s="2" t="str">
        <f t="array" ref="J5241">XLOOKUP('Transaction Data'!$G5241,Product_Code,Biscuit_Brand)</f>
        <v>Cinnamon Swirls</v>
      </c>
      <c r="K5241" s="2">
        <f t="array" ref="K5241">XLOOKUP('Transaction Data'!$G5241,Product_Code,Cost)</f>
        <v>10</v>
      </c>
      <c r="L5241" s="2">
        <f t="array" ref="L5241">XLOOKUP('Transaction Data'!$G5241,Product_Code,Unit_Price)</f>
        <v>14</v>
      </c>
      <c r="M5241" s="3">
        <f>'Transaction Data'!$F5241*'Transaction Data'!$K5241</f>
        <v>2230</v>
      </c>
      <c r="N5241" s="3">
        <f>'Transaction Data'!$F5241*'Transaction Data'!$L5241</f>
        <v>3122</v>
      </c>
      <c r="O5241" s="3">
        <f>'Transaction Data'!$N5241-'Transaction Data'!$M5241</f>
        <v>892</v>
      </c>
      <c r="P5241" s="2">
        <f>DATEDIF('Transaction Data'!$D5241,'Transaction Data'!$A5241,"y")</f>
        <v>32</v>
      </c>
      <c r="Q5241" s="2" t="str">
        <f>FLOOR('Transaction Data'!$P5241,15)&amp;"-"&amp;FLOOR('Transaction Data'!$P5241,15)+14</f>
        <v>30-44</v>
      </c>
      <c r="R5241" s="2" t="str">
        <f>IF('Transaction Data'!$L5241&lt;=10,"Less Expensive","Expensive")</f>
        <v>Expensive</v>
      </c>
      <c r="S5241" s="4">
        <f>WEEKDAY('Transaction Data'!$A5241)</f>
        <v>2</v>
      </c>
      <c r="T5241" s="2" t="str">
        <f>IF(WEEKDAY('Transaction Data'!$A5241,2)&lt;6,"Weekday","Weekend")</f>
        <v>Weekday</v>
      </c>
    </row>
    <row r="5242" ht="15.75" customHeight="1">
      <c r="A5242" s="1">
        <v>45420.0</v>
      </c>
      <c r="B5242" s="2" t="s">
        <v>4920</v>
      </c>
      <c r="C5242" s="2" t="s">
        <v>78</v>
      </c>
      <c r="D5242" s="1">
        <v>26737.0</v>
      </c>
      <c r="E5242" s="2" t="s">
        <v>27</v>
      </c>
      <c r="F5242" s="2">
        <v>340.0</v>
      </c>
      <c r="G5242" s="2" t="s">
        <v>23</v>
      </c>
      <c r="H5242" s="2" t="s">
        <v>45</v>
      </c>
      <c r="I5242" s="2" t="s">
        <v>25</v>
      </c>
      <c r="J5242" s="2" t="str">
        <f t="array" ref="J5242">XLOOKUP('Transaction Data'!$G5242,Product_Code,Biscuit_Brand)</f>
        <v>Cinnamon Swirls</v>
      </c>
      <c r="K5242" s="2">
        <f t="array" ref="K5242">XLOOKUP('Transaction Data'!$G5242,Product_Code,Cost)</f>
        <v>10</v>
      </c>
      <c r="L5242" s="2">
        <f t="array" ref="L5242">XLOOKUP('Transaction Data'!$G5242,Product_Code,Unit_Price)</f>
        <v>14</v>
      </c>
      <c r="M5242" s="3">
        <f>'Transaction Data'!$F5242*'Transaction Data'!$K5242</f>
        <v>3400</v>
      </c>
      <c r="N5242" s="3">
        <f>'Transaction Data'!$F5242*'Transaction Data'!$L5242</f>
        <v>4760</v>
      </c>
      <c r="O5242" s="3">
        <f>'Transaction Data'!$N5242-'Transaction Data'!$M5242</f>
        <v>1360</v>
      </c>
      <c r="P5242" s="2">
        <f>DATEDIF('Transaction Data'!$D5242,'Transaction Data'!$A5242,"y")</f>
        <v>51</v>
      </c>
      <c r="Q5242" s="2" t="str">
        <f>FLOOR('Transaction Data'!$P5242,15)&amp;"-"&amp;FLOOR('Transaction Data'!$P5242,15)+14</f>
        <v>45-59</v>
      </c>
      <c r="R5242" s="2" t="str">
        <f>IF('Transaction Data'!$L5242&lt;=10,"Less Expensive","Expensive")</f>
        <v>Expensive</v>
      </c>
      <c r="S5242" s="4">
        <f>WEEKDAY('Transaction Data'!$A5242)</f>
        <v>4</v>
      </c>
      <c r="T5242" s="2" t="str">
        <f>IF(WEEKDAY('Transaction Data'!$A5242,2)&lt;6,"Weekday","Weekend")</f>
        <v>Weekday</v>
      </c>
    </row>
    <row r="5243" ht="15.75" customHeight="1">
      <c r="A5243" s="1">
        <v>45453.0</v>
      </c>
      <c r="B5243" s="2" t="s">
        <v>4921</v>
      </c>
      <c r="C5243" s="2" t="s">
        <v>41</v>
      </c>
      <c r="D5243" s="1">
        <v>34373.0</v>
      </c>
      <c r="E5243" s="2" t="s">
        <v>37</v>
      </c>
      <c r="F5243" s="2">
        <v>232.0</v>
      </c>
      <c r="G5243" s="2" t="s">
        <v>61</v>
      </c>
      <c r="H5243" s="2" t="s">
        <v>24</v>
      </c>
      <c r="I5243" s="2" t="s">
        <v>25</v>
      </c>
      <c r="J5243" s="2" t="str">
        <f t="array" ref="J5243">XLOOKUP('Transaction Data'!$G5243,Product_Code,Biscuit_Brand)</f>
        <v>Choco Delight</v>
      </c>
      <c r="K5243" s="2">
        <f t="array" ref="K5243">XLOOKUP('Transaction Data'!$G5243,Product_Code,Cost)</f>
        <v>3</v>
      </c>
      <c r="L5243" s="2">
        <f t="array" ref="L5243">XLOOKUP('Transaction Data'!$G5243,Product_Code,Unit_Price)</f>
        <v>5</v>
      </c>
      <c r="M5243" s="3">
        <f>'Transaction Data'!$F5243*'Transaction Data'!$K5243</f>
        <v>696</v>
      </c>
      <c r="N5243" s="3">
        <f>'Transaction Data'!$F5243*'Transaction Data'!$L5243</f>
        <v>1160</v>
      </c>
      <c r="O5243" s="3">
        <f>'Transaction Data'!$N5243-'Transaction Data'!$M5243</f>
        <v>464</v>
      </c>
      <c r="P5243" s="2">
        <f>DATEDIF('Transaction Data'!$D5243,'Transaction Data'!$A5243,"y")</f>
        <v>30</v>
      </c>
      <c r="Q5243" s="2" t="str">
        <f>FLOOR('Transaction Data'!$P5243,15)&amp;"-"&amp;FLOOR('Transaction Data'!$P5243,15)+14</f>
        <v>30-44</v>
      </c>
      <c r="R5243" s="2" t="str">
        <f>IF('Transaction Data'!$L5243&lt;=10,"Less Expensive","Expensive")</f>
        <v>Less Expensive</v>
      </c>
      <c r="S5243" s="4">
        <f>WEEKDAY('Transaction Data'!$A5243)</f>
        <v>2</v>
      </c>
      <c r="T5243" s="2" t="str">
        <f>IF(WEEKDAY('Transaction Data'!$A5243,2)&lt;6,"Weekday","Weekend")</f>
        <v>Weekday</v>
      </c>
    </row>
    <row r="5244" ht="15.75" customHeight="1">
      <c r="A5244" s="1">
        <v>45456.0</v>
      </c>
      <c r="B5244" s="2" t="s">
        <v>4922</v>
      </c>
      <c r="C5244" s="2" t="s">
        <v>54</v>
      </c>
      <c r="D5244" s="1">
        <v>28771.0</v>
      </c>
      <c r="E5244" s="2" t="s">
        <v>27</v>
      </c>
      <c r="F5244" s="2">
        <v>189.0</v>
      </c>
      <c r="G5244" s="2" t="s">
        <v>48</v>
      </c>
      <c r="H5244" s="2" t="s">
        <v>29</v>
      </c>
      <c r="I5244" s="2" t="s">
        <v>25</v>
      </c>
      <c r="J5244" s="2" t="str">
        <f t="array" ref="J5244">XLOOKUP('Transaction Data'!$G5244,Product_Code,Biscuit_Brand)</f>
        <v>Lemon Crisps</v>
      </c>
      <c r="K5244" s="2">
        <f t="array" ref="K5244">XLOOKUP('Transaction Data'!$G5244,Product_Code,Cost)</f>
        <v>7</v>
      </c>
      <c r="L5244" s="2">
        <f t="array" ref="L5244">XLOOKUP('Transaction Data'!$G5244,Product_Code,Unit_Price)</f>
        <v>9</v>
      </c>
      <c r="M5244" s="3">
        <f>'Transaction Data'!$F5244*'Transaction Data'!$K5244</f>
        <v>1323</v>
      </c>
      <c r="N5244" s="3">
        <f>'Transaction Data'!$F5244*'Transaction Data'!$L5244</f>
        <v>1701</v>
      </c>
      <c r="O5244" s="3">
        <f>'Transaction Data'!$N5244-'Transaction Data'!$M5244</f>
        <v>378</v>
      </c>
      <c r="P5244" s="2">
        <f>DATEDIF('Transaction Data'!$D5244,'Transaction Data'!$A5244,"y")</f>
        <v>45</v>
      </c>
      <c r="Q5244" s="2" t="str">
        <f>FLOOR('Transaction Data'!$P5244,15)&amp;"-"&amp;FLOOR('Transaction Data'!$P5244,15)+14</f>
        <v>45-59</v>
      </c>
      <c r="R5244" s="2" t="str">
        <f>IF('Transaction Data'!$L5244&lt;=10,"Less Expensive","Expensive")</f>
        <v>Less Expensive</v>
      </c>
      <c r="S5244" s="4">
        <f>WEEKDAY('Transaction Data'!$A5244)</f>
        <v>5</v>
      </c>
      <c r="T5244" s="2" t="str">
        <f>IF(WEEKDAY('Transaction Data'!$A5244,2)&lt;6,"Weekday","Weekend")</f>
        <v>Weekday</v>
      </c>
    </row>
    <row r="5245" ht="15.75" customHeight="1">
      <c r="A5245" s="1">
        <v>45343.0</v>
      </c>
      <c r="B5245" s="2" t="s">
        <v>4923</v>
      </c>
      <c r="C5245" s="2" t="s">
        <v>47</v>
      </c>
      <c r="D5245" s="1">
        <v>19128.0</v>
      </c>
      <c r="E5245" s="2" t="s">
        <v>27</v>
      </c>
      <c r="F5245" s="2">
        <v>444.0</v>
      </c>
      <c r="G5245" s="2" t="s">
        <v>33</v>
      </c>
      <c r="H5245" s="2" t="s">
        <v>29</v>
      </c>
      <c r="I5245" s="2" t="s">
        <v>25</v>
      </c>
      <c r="J5245" s="2" t="str">
        <f t="array" ref="J5245">XLOOKUP('Transaction Data'!$G5245,Product_Code,Biscuit_Brand)</f>
        <v>Caramel Biscuits</v>
      </c>
      <c r="K5245" s="2">
        <f t="array" ref="K5245">XLOOKUP('Transaction Data'!$G5245,Product_Code,Cost)</f>
        <v>18</v>
      </c>
      <c r="L5245" s="2">
        <f t="array" ref="L5245">XLOOKUP('Transaction Data'!$G5245,Product_Code,Unit_Price)</f>
        <v>22</v>
      </c>
      <c r="M5245" s="3">
        <f>'Transaction Data'!$F5245*'Transaction Data'!$K5245</f>
        <v>7992</v>
      </c>
      <c r="N5245" s="3">
        <f>'Transaction Data'!$F5245*'Transaction Data'!$L5245</f>
        <v>9768</v>
      </c>
      <c r="O5245" s="3">
        <f>'Transaction Data'!$N5245-'Transaction Data'!$M5245</f>
        <v>1776</v>
      </c>
      <c r="P5245" s="2">
        <f>DATEDIF('Transaction Data'!$D5245,'Transaction Data'!$A5245,"y")</f>
        <v>71</v>
      </c>
      <c r="Q5245" s="2" t="str">
        <f>FLOOR('Transaction Data'!$P5245,15)&amp;"-"&amp;FLOOR('Transaction Data'!$P5245,15)+14</f>
        <v>60-74</v>
      </c>
      <c r="R5245" s="2" t="str">
        <f>IF('Transaction Data'!$L5245&lt;=10,"Less Expensive","Expensive")</f>
        <v>Expensive</v>
      </c>
      <c r="S5245" s="4">
        <f>WEEKDAY('Transaction Data'!$A5245)</f>
        <v>4</v>
      </c>
      <c r="T5245" s="2" t="str">
        <f>IF(WEEKDAY('Transaction Data'!$A5245,2)&lt;6,"Weekday","Weekend")</f>
        <v>Weekday</v>
      </c>
    </row>
    <row r="5246" ht="15.75" customHeight="1">
      <c r="A5246" s="1">
        <v>45295.0</v>
      </c>
      <c r="B5246" s="2" t="s">
        <v>4924</v>
      </c>
      <c r="C5246" s="2" t="s">
        <v>47</v>
      </c>
      <c r="D5246" s="1">
        <v>20129.0</v>
      </c>
      <c r="E5246" s="2" t="s">
        <v>63</v>
      </c>
      <c r="F5246" s="2">
        <v>117.0</v>
      </c>
      <c r="G5246" s="2" t="s">
        <v>38</v>
      </c>
      <c r="H5246" s="2" t="s">
        <v>34</v>
      </c>
      <c r="I5246" s="2" t="s">
        <v>25</v>
      </c>
      <c r="J5246" s="2" t="str">
        <f t="array" ref="J5246">XLOOKUP('Transaction Data'!$G5246,Product_Code,Biscuit_Brand)</f>
        <v>Ginger Snaps</v>
      </c>
      <c r="K5246" s="2">
        <f t="array" ref="K5246">XLOOKUP('Transaction Data'!$G5246,Product_Code,Cost)</f>
        <v>14</v>
      </c>
      <c r="L5246" s="2">
        <f t="array" ref="L5246">XLOOKUP('Transaction Data'!$G5246,Product_Code,Unit_Price)</f>
        <v>28</v>
      </c>
      <c r="M5246" s="3">
        <f>'Transaction Data'!$F5246*'Transaction Data'!$K5246</f>
        <v>1638</v>
      </c>
      <c r="N5246" s="3">
        <f>'Transaction Data'!$F5246*'Transaction Data'!$L5246</f>
        <v>3276</v>
      </c>
      <c r="O5246" s="3">
        <f>'Transaction Data'!$N5246-'Transaction Data'!$M5246</f>
        <v>1638</v>
      </c>
      <c r="P5246" s="2">
        <f>DATEDIF('Transaction Data'!$D5246,'Transaction Data'!$A5246,"y")</f>
        <v>68</v>
      </c>
      <c r="Q5246" s="2" t="str">
        <f>FLOOR('Transaction Data'!$P5246,15)&amp;"-"&amp;FLOOR('Transaction Data'!$P5246,15)+14</f>
        <v>60-74</v>
      </c>
      <c r="R5246" s="2" t="str">
        <f>IF('Transaction Data'!$L5246&lt;=10,"Less Expensive","Expensive")</f>
        <v>Expensive</v>
      </c>
      <c r="S5246" s="4">
        <f>WEEKDAY('Transaction Data'!$A5246)</f>
        <v>5</v>
      </c>
      <c r="T5246" s="2" t="str">
        <f>IF(WEEKDAY('Transaction Data'!$A5246,2)&lt;6,"Weekday","Weekend")</f>
        <v>Weekday</v>
      </c>
    </row>
    <row r="5247" ht="15.75" customHeight="1">
      <c r="A5247" s="1">
        <v>45331.0</v>
      </c>
      <c r="B5247" s="2" t="s">
        <v>4925</v>
      </c>
      <c r="C5247" s="2" t="s">
        <v>54</v>
      </c>
      <c r="D5247" s="1">
        <v>25697.0</v>
      </c>
      <c r="E5247" s="2" t="s">
        <v>27</v>
      </c>
      <c r="F5247" s="2">
        <v>354.0</v>
      </c>
      <c r="G5247" s="2" t="s">
        <v>28</v>
      </c>
      <c r="H5247" s="2" t="s">
        <v>24</v>
      </c>
      <c r="I5247" s="2" t="s">
        <v>25</v>
      </c>
      <c r="J5247" s="2" t="str">
        <f t="array" ref="J5247">XLOOKUP('Transaction Data'!$G5247,Product_Code,Biscuit_Brand)</f>
        <v>Shortbread</v>
      </c>
      <c r="K5247" s="2">
        <f t="array" ref="K5247">XLOOKUP('Transaction Data'!$G5247,Product_Code,Cost)</f>
        <v>10</v>
      </c>
      <c r="L5247" s="2">
        <f t="array" ref="L5247">XLOOKUP('Transaction Data'!$G5247,Product_Code,Unit_Price)</f>
        <v>45</v>
      </c>
      <c r="M5247" s="3">
        <f>'Transaction Data'!$F5247*'Transaction Data'!$K5247</f>
        <v>3540</v>
      </c>
      <c r="N5247" s="3">
        <f>'Transaction Data'!$F5247*'Transaction Data'!$L5247</f>
        <v>15930</v>
      </c>
      <c r="O5247" s="3">
        <f>'Transaction Data'!$N5247-'Transaction Data'!$M5247</f>
        <v>12390</v>
      </c>
      <c r="P5247" s="2">
        <f>DATEDIF('Transaction Data'!$D5247,'Transaction Data'!$A5247,"y")</f>
        <v>53</v>
      </c>
      <c r="Q5247" s="2" t="str">
        <f>FLOOR('Transaction Data'!$P5247,15)&amp;"-"&amp;FLOOR('Transaction Data'!$P5247,15)+14</f>
        <v>45-59</v>
      </c>
      <c r="R5247" s="2" t="str">
        <f>IF('Transaction Data'!$L5247&lt;=10,"Less Expensive","Expensive")</f>
        <v>Expensive</v>
      </c>
      <c r="S5247" s="4">
        <f>WEEKDAY('Transaction Data'!$A5247)</f>
        <v>6</v>
      </c>
      <c r="T5247" s="2" t="str">
        <f>IF(WEEKDAY('Transaction Data'!$A5247,2)&lt;6,"Weekday","Weekend")</f>
        <v>Weekday</v>
      </c>
    </row>
    <row r="5248" ht="15.75" customHeight="1">
      <c r="A5248" s="1">
        <v>45477.0</v>
      </c>
      <c r="B5248" s="2" t="s">
        <v>4926</v>
      </c>
      <c r="C5248" s="2" t="s">
        <v>51</v>
      </c>
      <c r="D5248" s="1">
        <v>19293.0</v>
      </c>
      <c r="E5248" s="2" t="s">
        <v>63</v>
      </c>
      <c r="F5248" s="2">
        <v>159.0</v>
      </c>
      <c r="G5248" s="2" t="s">
        <v>38</v>
      </c>
      <c r="H5248" s="2" t="s">
        <v>42</v>
      </c>
      <c r="I5248" s="2" t="s">
        <v>25</v>
      </c>
      <c r="J5248" s="2" t="str">
        <f t="array" ref="J5248">XLOOKUP('Transaction Data'!$G5248,Product_Code,Biscuit_Brand)</f>
        <v>Ginger Snaps</v>
      </c>
      <c r="K5248" s="2">
        <f t="array" ref="K5248">XLOOKUP('Transaction Data'!$G5248,Product_Code,Cost)</f>
        <v>14</v>
      </c>
      <c r="L5248" s="2">
        <f t="array" ref="L5248">XLOOKUP('Transaction Data'!$G5248,Product_Code,Unit_Price)</f>
        <v>28</v>
      </c>
      <c r="M5248" s="3">
        <f>'Transaction Data'!$F5248*'Transaction Data'!$K5248</f>
        <v>2226</v>
      </c>
      <c r="N5248" s="3">
        <f>'Transaction Data'!$F5248*'Transaction Data'!$L5248</f>
        <v>4452</v>
      </c>
      <c r="O5248" s="3">
        <f>'Transaction Data'!$N5248-'Transaction Data'!$M5248</f>
        <v>2226</v>
      </c>
      <c r="P5248" s="2">
        <f>DATEDIF('Transaction Data'!$D5248,'Transaction Data'!$A5248,"y")</f>
        <v>71</v>
      </c>
      <c r="Q5248" s="2" t="str">
        <f>FLOOR('Transaction Data'!$P5248,15)&amp;"-"&amp;FLOOR('Transaction Data'!$P5248,15)+14</f>
        <v>60-74</v>
      </c>
      <c r="R5248" s="2" t="str">
        <f>IF('Transaction Data'!$L5248&lt;=10,"Less Expensive","Expensive")</f>
        <v>Expensive</v>
      </c>
      <c r="S5248" s="4">
        <f>WEEKDAY('Transaction Data'!$A5248)</f>
        <v>5</v>
      </c>
      <c r="T5248" s="2" t="str">
        <f>IF(WEEKDAY('Transaction Data'!$A5248,2)&lt;6,"Weekday","Weekend")</f>
        <v>Weekday</v>
      </c>
    </row>
    <row r="5249" ht="15.75" customHeight="1">
      <c r="A5249" s="1">
        <v>45349.0</v>
      </c>
      <c r="B5249" s="2" t="s">
        <v>4927</v>
      </c>
      <c r="C5249" s="2" t="s">
        <v>72</v>
      </c>
      <c r="D5249" s="1">
        <v>38485.0</v>
      </c>
      <c r="E5249" s="2" t="s">
        <v>27</v>
      </c>
      <c r="F5249" s="2">
        <v>341.0</v>
      </c>
      <c r="G5249" s="2" t="s">
        <v>23</v>
      </c>
      <c r="H5249" s="2" t="s">
        <v>45</v>
      </c>
      <c r="I5249" s="2" t="s">
        <v>25</v>
      </c>
      <c r="J5249" s="2" t="str">
        <f t="array" ref="J5249">XLOOKUP('Transaction Data'!$G5249,Product_Code,Biscuit_Brand)</f>
        <v>Cinnamon Swirls</v>
      </c>
      <c r="K5249" s="2">
        <f t="array" ref="K5249">XLOOKUP('Transaction Data'!$G5249,Product_Code,Cost)</f>
        <v>10</v>
      </c>
      <c r="L5249" s="2">
        <f t="array" ref="L5249">XLOOKUP('Transaction Data'!$G5249,Product_Code,Unit_Price)</f>
        <v>14</v>
      </c>
      <c r="M5249" s="3">
        <f>'Transaction Data'!$F5249*'Transaction Data'!$K5249</f>
        <v>3410</v>
      </c>
      <c r="N5249" s="3">
        <f>'Transaction Data'!$F5249*'Transaction Data'!$L5249</f>
        <v>4774</v>
      </c>
      <c r="O5249" s="3">
        <f>'Transaction Data'!$N5249-'Transaction Data'!$M5249</f>
        <v>1364</v>
      </c>
      <c r="P5249" s="2">
        <f>DATEDIF('Transaction Data'!$D5249,'Transaction Data'!$A5249,"y")</f>
        <v>18</v>
      </c>
      <c r="Q5249" s="2" t="str">
        <f>FLOOR('Transaction Data'!$P5249,15)&amp;"-"&amp;FLOOR('Transaction Data'!$P5249,15)+14</f>
        <v>15-29</v>
      </c>
      <c r="R5249" s="2" t="str">
        <f>IF('Transaction Data'!$L5249&lt;=10,"Less Expensive","Expensive")</f>
        <v>Expensive</v>
      </c>
      <c r="S5249" s="4">
        <f>WEEKDAY('Transaction Data'!$A5249)</f>
        <v>3</v>
      </c>
      <c r="T5249" s="2" t="str">
        <f>IF(WEEKDAY('Transaction Data'!$A5249,2)&lt;6,"Weekday","Weekend")</f>
        <v>Weekday</v>
      </c>
    </row>
    <row r="5250" ht="15.75" customHeight="1">
      <c r="A5250" s="1">
        <v>45407.0</v>
      </c>
      <c r="B5250" s="2" t="s">
        <v>4928</v>
      </c>
      <c r="C5250" s="2" t="s">
        <v>65</v>
      </c>
      <c r="D5250" s="1">
        <v>25544.0</v>
      </c>
      <c r="E5250" s="2" t="s">
        <v>63</v>
      </c>
      <c r="F5250" s="2">
        <v>363.0</v>
      </c>
      <c r="G5250" s="2" t="s">
        <v>60</v>
      </c>
      <c r="H5250" s="2" t="s">
        <v>24</v>
      </c>
      <c r="I5250" s="2" t="s">
        <v>25</v>
      </c>
      <c r="J5250" s="2" t="str">
        <f t="array" ref="J5250">XLOOKUP('Transaction Data'!$G5250,Product_Code,Biscuit_Brand)</f>
        <v>Peanut Butter Bites</v>
      </c>
      <c r="K5250" s="2">
        <f t="array" ref="K5250">XLOOKUP('Transaction Data'!$G5250,Product_Code,Cost)</f>
        <v>5</v>
      </c>
      <c r="L5250" s="2">
        <f t="array" ref="L5250">XLOOKUP('Transaction Data'!$G5250,Product_Code,Unit_Price)</f>
        <v>7</v>
      </c>
      <c r="M5250" s="3">
        <f>'Transaction Data'!$F5250*'Transaction Data'!$K5250</f>
        <v>1815</v>
      </c>
      <c r="N5250" s="3">
        <f>'Transaction Data'!$F5250*'Transaction Data'!$L5250</f>
        <v>2541</v>
      </c>
      <c r="O5250" s="3">
        <f>'Transaction Data'!$N5250-'Transaction Data'!$M5250</f>
        <v>726</v>
      </c>
      <c r="P5250" s="2">
        <f>DATEDIF('Transaction Data'!$D5250,'Transaction Data'!$A5250,"y")</f>
        <v>54</v>
      </c>
      <c r="Q5250" s="2" t="str">
        <f>FLOOR('Transaction Data'!$P5250,15)&amp;"-"&amp;FLOOR('Transaction Data'!$P5250,15)+14</f>
        <v>45-59</v>
      </c>
      <c r="R5250" s="2" t="str">
        <f>IF('Transaction Data'!$L5250&lt;=10,"Less Expensive","Expensive")</f>
        <v>Less Expensive</v>
      </c>
      <c r="S5250" s="4">
        <f>WEEKDAY('Transaction Data'!$A5250)</f>
        <v>5</v>
      </c>
      <c r="T5250" s="2" t="str">
        <f>IF(WEEKDAY('Transaction Data'!$A5250,2)&lt;6,"Weekday","Weekend")</f>
        <v>Weekday</v>
      </c>
    </row>
    <row r="5251" ht="15.75" customHeight="1">
      <c r="A5251" s="1">
        <v>45371.0</v>
      </c>
      <c r="B5251" s="2" t="s">
        <v>4929</v>
      </c>
      <c r="C5251" s="2" t="s">
        <v>72</v>
      </c>
      <c r="D5251" s="1">
        <v>28780.0</v>
      </c>
      <c r="E5251" s="2" t="s">
        <v>22</v>
      </c>
      <c r="F5251" s="2">
        <v>59.0</v>
      </c>
      <c r="G5251" s="2" t="s">
        <v>57</v>
      </c>
      <c r="H5251" s="2" t="s">
        <v>29</v>
      </c>
      <c r="I5251" s="2" t="s">
        <v>25</v>
      </c>
      <c r="J5251" s="2" t="str">
        <f t="array" ref="J5251">XLOOKUP('Transaction Data'!$G5251,Product_Code,Biscuit_Brand)</f>
        <v>Oatmeal Cookies</v>
      </c>
      <c r="K5251" s="2">
        <f t="array" ref="K5251">XLOOKUP('Transaction Data'!$G5251,Product_Code,Cost)</f>
        <v>19</v>
      </c>
      <c r="L5251" s="2">
        <f t="array" ref="L5251">XLOOKUP('Transaction Data'!$G5251,Product_Code,Unit_Price)</f>
        <v>23</v>
      </c>
      <c r="M5251" s="3">
        <f>'Transaction Data'!$F5251*'Transaction Data'!$K5251</f>
        <v>1121</v>
      </c>
      <c r="N5251" s="3">
        <f>'Transaction Data'!$F5251*'Transaction Data'!$L5251</f>
        <v>1357</v>
      </c>
      <c r="O5251" s="3">
        <f>'Transaction Data'!$N5251-'Transaction Data'!$M5251</f>
        <v>236</v>
      </c>
      <c r="P5251" s="2">
        <f>DATEDIF('Transaction Data'!$D5251,'Transaction Data'!$A5251,"y")</f>
        <v>45</v>
      </c>
      <c r="Q5251" s="2" t="str">
        <f>FLOOR('Transaction Data'!$P5251,15)&amp;"-"&amp;FLOOR('Transaction Data'!$P5251,15)+14</f>
        <v>45-59</v>
      </c>
      <c r="R5251" s="2" t="str">
        <f>IF('Transaction Data'!$L5251&lt;=10,"Less Expensive","Expensive")</f>
        <v>Expensive</v>
      </c>
      <c r="S5251" s="4">
        <f>WEEKDAY('Transaction Data'!$A5251)</f>
        <v>4</v>
      </c>
      <c r="T5251" s="2" t="str">
        <f>IF(WEEKDAY('Transaction Data'!$A5251,2)&lt;6,"Weekday","Weekend")</f>
        <v>Weekday</v>
      </c>
    </row>
    <row r="5252" ht="15.75" customHeight="1">
      <c r="A5252" s="1">
        <v>45294.0</v>
      </c>
      <c r="B5252" s="2" t="s">
        <v>4930</v>
      </c>
      <c r="C5252" s="2" t="s">
        <v>41</v>
      </c>
      <c r="D5252" s="1">
        <v>18974.0</v>
      </c>
      <c r="E5252" s="2" t="s">
        <v>27</v>
      </c>
      <c r="F5252" s="2">
        <v>82.0</v>
      </c>
      <c r="G5252" s="2" t="s">
        <v>55</v>
      </c>
      <c r="H5252" s="2" t="s">
        <v>42</v>
      </c>
      <c r="I5252" s="2" t="s">
        <v>25</v>
      </c>
      <c r="J5252" s="2" t="str">
        <f t="array" ref="J5252">XLOOKUP('Transaction Data'!$G5252,Product_Code,Biscuit_Brand)</f>
        <v>Vanilla Wafers</v>
      </c>
      <c r="K5252" s="2">
        <f t="array" ref="K5252">XLOOKUP('Transaction Data'!$G5252,Product_Code,Cost)</f>
        <v>18</v>
      </c>
      <c r="L5252" s="2">
        <f t="array" ref="L5252">XLOOKUP('Transaction Data'!$G5252,Product_Code,Unit_Price)</f>
        <v>36</v>
      </c>
      <c r="M5252" s="3">
        <f>'Transaction Data'!$F5252*'Transaction Data'!$K5252</f>
        <v>1476</v>
      </c>
      <c r="N5252" s="3">
        <f>'Transaction Data'!$F5252*'Transaction Data'!$L5252</f>
        <v>2952</v>
      </c>
      <c r="O5252" s="3">
        <f>'Transaction Data'!$N5252-'Transaction Data'!$M5252</f>
        <v>1476</v>
      </c>
      <c r="P5252" s="2">
        <f>DATEDIF('Transaction Data'!$D5252,'Transaction Data'!$A5252,"y")</f>
        <v>72</v>
      </c>
      <c r="Q5252" s="2" t="str">
        <f>FLOOR('Transaction Data'!$P5252,15)&amp;"-"&amp;FLOOR('Transaction Data'!$P5252,15)+14</f>
        <v>60-74</v>
      </c>
      <c r="R5252" s="2" t="str">
        <f>IF('Transaction Data'!$L5252&lt;=10,"Less Expensive","Expensive")</f>
        <v>Expensive</v>
      </c>
      <c r="S5252" s="4">
        <f>WEEKDAY('Transaction Data'!$A5252)</f>
        <v>4</v>
      </c>
      <c r="T5252" s="2" t="str">
        <f>IF(WEEKDAY('Transaction Data'!$A5252,2)&lt;6,"Weekday","Weekend")</f>
        <v>Weekday</v>
      </c>
    </row>
    <row r="5253" ht="15.75" customHeight="1">
      <c r="A5253" s="1">
        <v>45400.0</v>
      </c>
      <c r="B5253" s="2" t="s">
        <v>4931</v>
      </c>
      <c r="C5253" s="2" t="s">
        <v>51</v>
      </c>
      <c r="D5253" s="1">
        <v>19905.0</v>
      </c>
      <c r="E5253" s="2" t="s">
        <v>63</v>
      </c>
      <c r="F5253" s="2">
        <v>450.0</v>
      </c>
      <c r="G5253" s="2" t="s">
        <v>33</v>
      </c>
      <c r="H5253" s="2" t="s">
        <v>45</v>
      </c>
      <c r="I5253" s="2" t="s">
        <v>25</v>
      </c>
      <c r="J5253" s="2" t="str">
        <f t="array" ref="J5253">XLOOKUP('Transaction Data'!$G5253,Product_Code,Biscuit_Brand)</f>
        <v>Caramel Biscuits</v>
      </c>
      <c r="K5253" s="2">
        <f t="array" ref="K5253">XLOOKUP('Transaction Data'!$G5253,Product_Code,Cost)</f>
        <v>18</v>
      </c>
      <c r="L5253" s="2">
        <f t="array" ref="L5253">XLOOKUP('Transaction Data'!$G5253,Product_Code,Unit_Price)</f>
        <v>22</v>
      </c>
      <c r="M5253" s="3">
        <f>'Transaction Data'!$F5253*'Transaction Data'!$K5253</f>
        <v>8100</v>
      </c>
      <c r="N5253" s="3">
        <f>'Transaction Data'!$F5253*'Transaction Data'!$L5253</f>
        <v>9900</v>
      </c>
      <c r="O5253" s="3">
        <f>'Transaction Data'!$N5253-'Transaction Data'!$M5253</f>
        <v>1800</v>
      </c>
      <c r="P5253" s="2">
        <f>DATEDIF('Transaction Data'!$D5253,'Transaction Data'!$A5253,"y")</f>
        <v>69</v>
      </c>
      <c r="Q5253" s="2" t="str">
        <f>FLOOR('Transaction Data'!$P5253,15)&amp;"-"&amp;FLOOR('Transaction Data'!$P5253,15)+14</f>
        <v>60-74</v>
      </c>
      <c r="R5253" s="2" t="str">
        <f>IF('Transaction Data'!$L5253&lt;=10,"Less Expensive","Expensive")</f>
        <v>Expensive</v>
      </c>
      <c r="S5253" s="4">
        <f>WEEKDAY('Transaction Data'!$A5253)</f>
        <v>5</v>
      </c>
      <c r="T5253" s="2" t="str">
        <f>IF(WEEKDAY('Transaction Data'!$A5253,2)&lt;6,"Weekday","Weekend")</f>
        <v>Weekday</v>
      </c>
    </row>
    <row r="5254" ht="15.75" customHeight="1">
      <c r="A5254" s="1">
        <v>45301.0</v>
      </c>
      <c r="B5254" s="2" t="s">
        <v>4932</v>
      </c>
      <c r="C5254" s="2" t="s">
        <v>32</v>
      </c>
      <c r="D5254" s="1">
        <v>30519.0</v>
      </c>
      <c r="E5254" s="2" t="s">
        <v>63</v>
      </c>
      <c r="F5254" s="2">
        <v>170.0</v>
      </c>
      <c r="G5254" s="2" t="s">
        <v>33</v>
      </c>
      <c r="H5254" s="2" t="s">
        <v>24</v>
      </c>
      <c r="I5254" s="2" t="s">
        <v>25</v>
      </c>
      <c r="J5254" s="2" t="str">
        <f t="array" ref="J5254">XLOOKUP('Transaction Data'!$G5254,Product_Code,Biscuit_Brand)</f>
        <v>Caramel Biscuits</v>
      </c>
      <c r="K5254" s="2">
        <f t="array" ref="K5254">XLOOKUP('Transaction Data'!$G5254,Product_Code,Cost)</f>
        <v>18</v>
      </c>
      <c r="L5254" s="2">
        <f t="array" ref="L5254">XLOOKUP('Transaction Data'!$G5254,Product_Code,Unit_Price)</f>
        <v>22</v>
      </c>
      <c r="M5254" s="3">
        <f>'Transaction Data'!$F5254*'Transaction Data'!$K5254</f>
        <v>3060</v>
      </c>
      <c r="N5254" s="3">
        <f>'Transaction Data'!$F5254*'Transaction Data'!$L5254</f>
        <v>3740</v>
      </c>
      <c r="O5254" s="3">
        <f>'Transaction Data'!$N5254-'Transaction Data'!$M5254</f>
        <v>680</v>
      </c>
      <c r="P5254" s="2">
        <f>DATEDIF('Transaction Data'!$D5254,'Transaction Data'!$A5254,"y")</f>
        <v>40</v>
      </c>
      <c r="Q5254" s="2" t="str">
        <f>FLOOR('Transaction Data'!$P5254,15)&amp;"-"&amp;FLOOR('Transaction Data'!$P5254,15)+14</f>
        <v>30-44</v>
      </c>
      <c r="R5254" s="2" t="str">
        <f>IF('Transaction Data'!$L5254&lt;=10,"Less Expensive","Expensive")</f>
        <v>Expensive</v>
      </c>
      <c r="S5254" s="4">
        <f>WEEKDAY('Transaction Data'!$A5254)</f>
        <v>4</v>
      </c>
      <c r="T5254" s="2" t="str">
        <f>IF(WEEKDAY('Transaction Data'!$A5254,2)&lt;6,"Weekday","Weekend")</f>
        <v>Weekday</v>
      </c>
    </row>
    <row r="5255" ht="15.75" customHeight="1">
      <c r="A5255" s="1">
        <v>45459.0</v>
      </c>
      <c r="B5255" s="2" t="s">
        <v>4933</v>
      </c>
      <c r="C5255" s="2" t="s">
        <v>72</v>
      </c>
      <c r="D5255" s="1">
        <v>34733.0</v>
      </c>
      <c r="E5255" s="2" t="s">
        <v>63</v>
      </c>
      <c r="F5255" s="2">
        <v>202.0</v>
      </c>
      <c r="G5255" s="2" t="s">
        <v>55</v>
      </c>
      <c r="H5255" s="2" t="s">
        <v>29</v>
      </c>
      <c r="I5255" s="2" t="s">
        <v>25</v>
      </c>
      <c r="J5255" s="2" t="str">
        <f t="array" ref="J5255">XLOOKUP('Transaction Data'!$G5255,Product_Code,Biscuit_Brand)</f>
        <v>Vanilla Wafers</v>
      </c>
      <c r="K5255" s="2">
        <f t="array" ref="K5255">XLOOKUP('Transaction Data'!$G5255,Product_Code,Cost)</f>
        <v>18</v>
      </c>
      <c r="L5255" s="2">
        <f t="array" ref="L5255">XLOOKUP('Transaction Data'!$G5255,Product_Code,Unit_Price)</f>
        <v>36</v>
      </c>
      <c r="M5255" s="3">
        <f>'Transaction Data'!$F5255*'Transaction Data'!$K5255</f>
        <v>3636</v>
      </c>
      <c r="N5255" s="3">
        <f>'Transaction Data'!$F5255*'Transaction Data'!$L5255</f>
        <v>7272</v>
      </c>
      <c r="O5255" s="3">
        <f>'Transaction Data'!$N5255-'Transaction Data'!$M5255</f>
        <v>3636</v>
      </c>
      <c r="P5255" s="2">
        <f>DATEDIF('Transaction Data'!$D5255,'Transaction Data'!$A5255,"y")</f>
        <v>29</v>
      </c>
      <c r="Q5255" s="2" t="str">
        <f>FLOOR('Transaction Data'!$P5255,15)&amp;"-"&amp;FLOOR('Transaction Data'!$P5255,15)+14</f>
        <v>15-29</v>
      </c>
      <c r="R5255" s="2" t="str">
        <f>IF('Transaction Data'!$L5255&lt;=10,"Less Expensive","Expensive")</f>
        <v>Expensive</v>
      </c>
      <c r="S5255" s="4">
        <f>WEEKDAY('Transaction Data'!$A5255)</f>
        <v>1</v>
      </c>
      <c r="T5255" s="2" t="str">
        <f>IF(WEEKDAY('Transaction Data'!$A5255,2)&lt;6,"Weekday","Weekend")</f>
        <v>Weekend</v>
      </c>
    </row>
    <row r="5256" ht="15.75" customHeight="1">
      <c r="A5256" s="1">
        <v>45460.0</v>
      </c>
      <c r="B5256" s="2" t="s">
        <v>4934</v>
      </c>
      <c r="C5256" s="2" t="s">
        <v>72</v>
      </c>
      <c r="D5256" s="1">
        <v>37670.0</v>
      </c>
      <c r="E5256" s="2" t="s">
        <v>27</v>
      </c>
      <c r="F5256" s="2">
        <v>179.0</v>
      </c>
      <c r="G5256" s="2" t="s">
        <v>28</v>
      </c>
      <c r="H5256" s="2" t="s">
        <v>29</v>
      </c>
      <c r="I5256" s="2" t="s">
        <v>25</v>
      </c>
      <c r="J5256" s="2" t="str">
        <f t="array" ref="J5256">XLOOKUP('Transaction Data'!$G5256,Product_Code,Biscuit_Brand)</f>
        <v>Shortbread</v>
      </c>
      <c r="K5256" s="2">
        <f t="array" ref="K5256">XLOOKUP('Transaction Data'!$G5256,Product_Code,Cost)</f>
        <v>10</v>
      </c>
      <c r="L5256" s="2">
        <f t="array" ref="L5256">XLOOKUP('Transaction Data'!$G5256,Product_Code,Unit_Price)</f>
        <v>45</v>
      </c>
      <c r="M5256" s="3">
        <f>'Transaction Data'!$F5256*'Transaction Data'!$K5256</f>
        <v>1790</v>
      </c>
      <c r="N5256" s="3">
        <f>'Transaction Data'!$F5256*'Transaction Data'!$L5256</f>
        <v>8055</v>
      </c>
      <c r="O5256" s="3">
        <f>'Transaction Data'!$N5256-'Transaction Data'!$M5256</f>
        <v>6265</v>
      </c>
      <c r="P5256" s="2">
        <f>DATEDIF('Transaction Data'!$D5256,'Transaction Data'!$A5256,"y")</f>
        <v>21</v>
      </c>
      <c r="Q5256" s="2" t="str">
        <f>FLOOR('Transaction Data'!$P5256,15)&amp;"-"&amp;FLOOR('Transaction Data'!$P5256,15)+14</f>
        <v>15-29</v>
      </c>
      <c r="R5256" s="2" t="str">
        <f>IF('Transaction Data'!$L5256&lt;=10,"Less Expensive","Expensive")</f>
        <v>Expensive</v>
      </c>
      <c r="S5256" s="4">
        <f>WEEKDAY('Transaction Data'!$A5256)</f>
        <v>2</v>
      </c>
      <c r="T5256" s="2" t="str">
        <f>IF(WEEKDAY('Transaction Data'!$A5256,2)&lt;6,"Weekday","Weekend")</f>
        <v>Weekday</v>
      </c>
    </row>
    <row r="5257" ht="15.75" customHeight="1">
      <c r="A5257" s="1">
        <v>45330.0</v>
      </c>
      <c r="B5257" s="2" t="s">
        <v>2627</v>
      </c>
      <c r="C5257" s="2" t="s">
        <v>47</v>
      </c>
      <c r="D5257" s="1">
        <v>18480.0</v>
      </c>
      <c r="E5257" s="2" t="s">
        <v>22</v>
      </c>
      <c r="F5257" s="2">
        <v>215.0</v>
      </c>
      <c r="G5257" s="2" t="s">
        <v>33</v>
      </c>
      <c r="H5257" s="2" t="s">
        <v>34</v>
      </c>
      <c r="I5257" s="2" t="s">
        <v>25</v>
      </c>
      <c r="J5257" s="2" t="str">
        <f t="array" ref="J5257">XLOOKUP('Transaction Data'!$G5257,Product_Code,Biscuit_Brand)</f>
        <v>Caramel Biscuits</v>
      </c>
      <c r="K5257" s="2">
        <f t="array" ref="K5257">XLOOKUP('Transaction Data'!$G5257,Product_Code,Cost)</f>
        <v>18</v>
      </c>
      <c r="L5257" s="2">
        <f t="array" ref="L5257">XLOOKUP('Transaction Data'!$G5257,Product_Code,Unit_Price)</f>
        <v>22</v>
      </c>
      <c r="M5257" s="3">
        <f>'Transaction Data'!$F5257*'Transaction Data'!$K5257</f>
        <v>3870</v>
      </c>
      <c r="N5257" s="3">
        <f>'Transaction Data'!$F5257*'Transaction Data'!$L5257</f>
        <v>4730</v>
      </c>
      <c r="O5257" s="3">
        <f>'Transaction Data'!$N5257-'Transaction Data'!$M5257</f>
        <v>860</v>
      </c>
      <c r="P5257" s="2">
        <f>DATEDIF('Transaction Data'!$D5257,'Transaction Data'!$A5257,"y")</f>
        <v>73</v>
      </c>
      <c r="Q5257" s="2" t="str">
        <f>FLOOR('Transaction Data'!$P5257,15)&amp;"-"&amp;FLOOR('Transaction Data'!$P5257,15)+14</f>
        <v>60-74</v>
      </c>
      <c r="R5257" s="2" t="str">
        <f>IF('Transaction Data'!$L5257&lt;=10,"Less Expensive","Expensive")</f>
        <v>Expensive</v>
      </c>
      <c r="S5257" s="4">
        <f>WEEKDAY('Transaction Data'!$A5257)</f>
        <v>5</v>
      </c>
      <c r="T5257" s="2" t="str">
        <f>IF(WEEKDAY('Transaction Data'!$A5257,2)&lt;6,"Weekday","Weekend")</f>
        <v>Weekday</v>
      </c>
    </row>
    <row r="5258" ht="15.75" customHeight="1">
      <c r="A5258" s="1">
        <v>45395.0</v>
      </c>
      <c r="B5258" s="2" t="s">
        <v>4935</v>
      </c>
      <c r="C5258" s="2" t="s">
        <v>65</v>
      </c>
      <c r="D5258" s="1">
        <v>22456.0</v>
      </c>
      <c r="E5258" s="2" t="s">
        <v>37</v>
      </c>
      <c r="F5258" s="2">
        <v>123.0</v>
      </c>
      <c r="G5258" s="2" t="s">
        <v>28</v>
      </c>
      <c r="H5258" s="2" t="s">
        <v>24</v>
      </c>
      <c r="I5258" s="2" t="s">
        <v>25</v>
      </c>
      <c r="J5258" s="2" t="str">
        <f t="array" ref="J5258">XLOOKUP('Transaction Data'!$G5258,Product_Code,Biscuit_Brand)</f>
        <v>Shortbread</v>
      </c>
      <c r="K5258" s="2">
        <f t="array" ref="K5258">XLOOKUP('Transaction Data'!$G5258,Product_Code,Cost)</f>
        <v>10</v>
      </c>
      <c r="L5258" s="2">
        <f t="array" ref="L5258">XLOOKUP('Transaction Data'!$G5258,Product_Code,Unit_Price)</f>
        <v>45</v>
      </c>
      <c r="M5258" s="3">
        <f>'Transaction Data'!$F5258*'Transaction Data'!$K5258</f>
        <v>1230</v>
      </c>
      <c r="N5258" s="3">
        <f>'Transaction Data'!$F5258*'Transaction Data'!$L5258</f>
        <v>5535</v>
      </c>
      <c r="O5258" s="3">
        <f>'Transaction Data'!$N5258-'Transaction Data'!$M5258</f>
        <v>4305</v>
      </c>
      <c r="P5258" s="2">
        <f>DATEDIF('Transaction Data'!$D5258,'Transaction Data'!$A5258,"y")</f>
        <v>62</v>
      </c>
      <c r="Q5258" s="2" t="str">
        <f>FLOOR('Transaction Data'!$P5258,15)&amp;"-"&amp;FLOOR('Transaction Data'!$P5258,15)+14</f>
        <v>60-74</v>
      </c>
      <c r="R5258" s="2" t="str">
        <f>IF('Transaction Data'!$L5258&lt;=10,"Less Expensive","Expensive")</f>
        <v>Expensive</v>
      </c>
      <c r="S5258" s="4">
        <f>WEEKDAY('Transaction Data'!$A5258)</f>
        <v>7</v>
      </c>
      <c r="T5258" s="2" t="str">
        <f>IF(WEEKDAY('Transaction Data'!$A5258,2)&lt;6,"Weekday","Weekend")</f>
        <v>Weekend</v>
      </c>
    </row>
    <row r="5259" ht="15.75" customHeight="1">
      <c r="A5259" s="1">
        <v>45462.0</v>
      </c>
      <c r="B5259" s="2" t="s">
        <v>4936</v>
      </c>
      <c r="C5259" s="2" t="s">
        <v>65</v>
      </c>
      <c r="D5259" s="1">
        <v>16903.0</v>
      </c>
      <c r="E5259" s="2" t="s">
        <v>27</v>
      </c>
      <c r="F5259" s="2">
        <v>327.0</v>
      </c>
      <c r="G5259" s="2" t="s">
        <v>33</v>
      </c>
      <c r="H5259" s="2" t="s">
        <v>42</v>
      </c>
      <c r="I5259" s="2" t="s">
        <v>25</v>
      </c>
      <c r="J5259" s="2" t="str">
        <f t="array" ref="J5259">XLOOKUP('Transaction Data'!$G5259,Product_Code,Biscuit_Brand)</f>
        <v>Caramel Biscuits</v>
      </c>
      <c r="K5259" s="2">
        <f t="array" ref="K5259">XLOOKUP('Transaction Data'!$G5259,Product_Code,Cost)</f>
        <v>18</v>
      </c>
      <c r="L5259" s="2">
        <f t="array" ref="L5259">XLOOKUP('Transaction Data'!$G5259,Product_Code,Unit_Price)</f>
        <v>22</v>
      </c>
      <c r="M5259" s="3">
        <f>'Transaction Data'!$F5259*'Transaction Data'!$K5259</f>
        <v>5886</v>
      </c>
      <c r="N5259" s="3">
        <f>'Transaction Data'!$F5259*'Transaction Data'!$L5259</f>
        <v>7194</v>
      </c>
      <c r="O5259" s="3">
        <f>'Transaction Data'!$N5259-'Transaction Data'!$M5259</f>
        <v>1308</v>
      </c>
      <c r="P5259" s="2">
        <f>DATEDIF('Transaction Data'!$D5259,'Transaction Data'!$A5259,"y")</f>
        <v>78</v>
      </c>
      <c r="Q5259" s="2" t="str">
        <f>FLOOR('Transaction Data'!$P5259,15)&amp;"-"&amp;FLOOR('Transaction Data'!$P5259,15)+14</f>
        <v>75-89</v>
      </c>
      <c r="R5259" s="2" t="str">
        <f>IF('Transaction Data'!$L5259&lt;=10,"Less Expensive","Expensive")</f>
        <v>Expensive</v>
      </c>
      <c r="S5259" s="4">
        <f>WEEKDAY('Transaction Data'!$A5259)</f>
        <v>4</v>
      </c>
      <c r="T5259" s="2" t="str">
        <f>IF(WEEKDAY('Transaction Data'!$A5259,2)&lt;6,"Weekday","Weekend")</f>
        <v>Weekday</v>
      </c>
    </row>
    <row r="5260" ht="15.75" customHeight="1">
      <c r="A5260" s="1">
        <v>45307.0</v>
      </c>
      <c r="B5260" s="2" t="s">
        <v>4937</v>
      </c>
      <c r="C5260" s="2" t="s">
        <v>72</v>
      </c>
      <c r="D5260" s="1">
        <v>16069.0</v>
      </c>
      <c r="E5260" s="2" t="s">
        <v>22</v>
      </c>
      <c r="F5260" s="2">
        <v>75.0</v>
      </c>
      <c r="G5260" s="2" t="s">
        <v>48</v>
      </c>
      <c r="H5260" s="2" t="s">
        <v>45</v>
      </c>
      <c r="I5260" s="2" t="s">
        <v>25</v>
      </c>
      <c r="J5260" s="2" t="str">
        <f t="array" ref="J5260">XLOOKUP('Transaction Data'!$G5260,Product_Code,Biscuit_Brand)</f>
        <v>Lemon Crisps</v>
      </c>
      <c r="K5260" s="2">
        <f t="array" ref="K5260">XLOOKUP('Transaction Data'!$G5260,Product_Code,Cost)</f>
        <v>7</v>
      </c>
      <c r="L5260" s="2">
        <f t="array" ref="L5260">XLOOKUP('Transaction Data'!$G5260,Product_Code,Unit_Price)</f>
        <v>9</v>
      </c>
      <c r="M5260" s="3">
        <f>'Transaction Data'!$F5260*'Transaction Data'!$K5260</f>
        <v>525</v>
      </c>
      <c r="N5260" s="3">
        <f>'Transaction Data'!$F5260*'Transaction Data'!$L5260</f>
        <v>675</v>
      </c>
      <c r="O5260" s="3">
        <f>'Transaction Data'!$N5260-'Transaction Data'!$M5260</f>
        <v>150</v>
      </c>
      <c r="P5260" s="2">
        <f>DATEDIF('Transaction Data'!$D5260,'Transaction Data'!$A5260,"y")</f>
        <v>80</v>
      </c>
      <c r="Q5260" s="2" t="str">
        <f>FLOOR('Transaction Data'!$P5260,15)&amp;"-"&amp;FLOOR('Transaction Data'!$P5260,15)+14</f>
        <v>75-89</v>
      </c>
      <c r="R5260" s="2" t="str">
        <f>IF('Transaction Data'!$L5260&lt;=10,"Less Expensive","Expensive")</f>
        <v>Less Expensive</v>
      </c>
      <c r="S5260" s="4">
        <f>WEEKDAY('Transaction Data'!$A5260)</f>
        <v>3</v>
      </c>
      <c r="T5260" s="2" t="str">
        <f>IF(WEEKDAY('Transaction Data'!$A5260,2)&lt;6,"Weekday","Weekend")</f>
        <v>Weekday</v>
      </c>
    </row>
    <row r="5261" ht="15.75" customHeight="1">
      <c r="A5261" s="1">
        <v>45357.0</v>
      </c>
      <c r="B5261" s="2" t="s">
        <v>4938</v>
      </c>
      <c r="C5261" s="2" t="s">
        <v>32</v>
      </c>
      <c r="D5261" s="1">
        <v>36024.0</v>
      </c>
      <c r="E5261" s="2" t="s">
        <v>27</v>
      </c>
      <c r="F5261" s="2">
        <v>270.0</v>
      </c>
      <c r="G5261" s="2" t="s">
        <v>33</v>
      </c>
      <c r="H5261" s="2" t="s">
        <v>24</v>
      </c>
      <c r="I5261" s="2" t="s">
        <v>25</v>
      </c>
      <c r="J5261" s="2" t="str">
        <f t="array" ref="J5261">XLOOKUP('Transaction Data'!$G5261,Product_Code,Biscuit_Brand)</f>
        <v>Caramel Biscuits</v>
      </c>
      <c r="K5261" s="2">
        <f t="array" ref="K5261">XLOOKUP('Transaction Data'!$G5261,Product_Code,Cost)</f>
        <v>18</v>
      </c>
      <c r="L5261" s="2">
        <f t="array" ref="L5261">XLOOKUP('Transaction Data'!$G5261,Product_Code,Unit_Price)</f>
        <v>22</v>
      </c>
      <c r="M5261" s="3">
        <f>'Transaction Data'!$F5261*'Transaction Data'!$K5261</f>
        <v>4860</v>
      </c>
      <c r="N5261" s="3">
        <f>'Transaction Data'!$F5261*'Transaction Data'!$L5261</f>
        <v>5940</v>
      </c>
      <c r="O5261" s="3">
        <f>'Transaction Data'!$N5261-'Transaction Data'!$M5261</f>
        <v>1080</v>
      </c>
      <c r="P5261" s="2">
        <f>DATEDIF('Transaction Data'!$D5261,'Transaction Data'!$A5261,"y")</f>
        <v>25</v>
      </c>
      <c r="Q5261" s="2" t="str">
        <f>FLOOR('Transaction Data'!$P5261,15)&amp;"-"&amp;FLOOR('Transaction Data'!$P5261,15)+14</f>
        <v>15-29</v>
      </c>
      <c r="R5261" s="2" t="str">
        <f>IF('Transaction Data'!$L5261&lt;=10,"Less Expensive","Expensive")</f>
        <v>Expensive</v>
      </c>
      <c r="S5261" s="4">
        <f>WEEKDAY('Transaction Data'!$A5261)</f>
        <v>4</v>
      </c>
      <c r="T5261" s="2" t="str">
        <f>IF(WEEKDAY('Transaction Data'!$A5261,2)&lt;6,"Weekday","Weekend")</f>
        <v>Weekday</v>
      </c>
    </row>
    <row r="5262" ht="15.75" customHeight="1">
      <c r="A5262" s="1">
        <v>45340.0</v>
      </c>
      <c r="B5262" s="2" t="s">
        <v>4939</v>
      </c>
      <c r="C5262" s="2" t="s">
        <v>32</v>
      </c>
      <c r="D5262" s="1">
        <v>32598.0</v>
      </c>
      <c r="E5262" s="2" t="s">
        <v>37</v>
      </c>
      <c r="F5262" s="2">
        <v>449.0</v>
      </c>
      <c r="G5262" s="2" t="s">
        <v>44</v>
      </c>
      <c r="H5262" s="2" t="s">
        <v>29</v>
      </c>
      <c r="I5262" s="2" t="s">
        <v>25</v>
      </c>
      <c r="J5262" s="2" t="str">
        <f t="array" ref="J5262">XLOOKUP('Transaction Data'!$G5262,Product_Code,Biscuit_Brand)</f>
        <v>Butter Crunch</v>
      </c>
      <c r="K5262" s="2">
        <f t="array" ref="K5262">XLOOKUP('Transaction Data'!$G5262,Product_Code,Cost)</f>
        <v>10</v>
      </c>
      <c r="L5262" s="2">
        <f t="array" ref="L5262">XLOOKUP('Transaction Data'!$G5262,Product_Code,Unit_Price)</f>
        <v>11</v>
      </c>
      <c r="M5262" s="3">
        <f>'Transaction Data'!$F5262*'Transaction Data'!$K5262</f>
        <v>4490</v>
      </c>
      <c r="N5262" s="3">
        <f>'Transaction Data'!$F5262*'Transaction Data'!$L5262</f>
        <v>4939</v>
      </c>
      <c r="O5262" s="3">
        <f>'Transaction Data'!$N5262-'Transaction Data'!$M5262</f>
        <v>449</v>
      </c>
      <c r="P5262" s="2">
        <f>DATEDIF('Transaction Data'!$D5262,'Transaction Data'!$A5262,"y")</f>
        <v>34</v>
      </c>
      <c r="Q5262" s="2" t="str">
        <f>FLOOR('Transaction Data'!$P5262,15)&amp;"-"&amp;FLOOR('Transaction Data'!$P5262,15)+14</f>
        <v>30-44</v>
      </c>
      <c r="R5262" s="2" t="str">
        <f>IF('Transaction Data'!$L5262&lt;=10,"Less Expensive","Expensive")</f>
        <v>Expensive</v>
      </c>
      <c r="S5262" s="4">
        <f>WEEKDAY('Transaction Data'!$A5262)</f>
        <v>1</v>
      </c>
      <c r="T5262" s="2" t="str">
        <f>IF(WEEKDAY('Transaction Data'!$A5262,2)&lt;6,"Weekday","Weekend")</f>
        <v>Weekend</v>
      </c>
    </row>
    <row r="5263" ht="15.75" customHeight="1">
      <c r="A5263" s="1">
        <v>45379.0</v>
      </c>
      <c r="B5263" s="2" t="s">
        <v>4940</v>
      </c>
      <c r="C5263" s="2" t="s">
        <v>72</v>
      </c>
      <c r="D5263" s="1">
        <v>19857.0</v>
      </c>
      <c r="E5263" s="2" t="s">
        <v>22</v>
      </c>
      <c r="F5263" s="2">
        <v>220.0</v>
      </c>
      <c r="G5263" s="2" t="s">
        <v>23</v>
      </c>
      <c r="H5263" s="2" t="s">
        <v>42</v>
      </c>
      <c r="I5263" s="2" t="s">
        <v>25</v>
      </c>
      <c r="J5263" s="2" t="str">
        <f t="array" ref="J5263">XLOOKUP('Transaction Data'!$G5263,Product_Code,Biscuit_Brand)</f>
        <v>Cinnamon Swirls</v>
      </c>
      <c r="K5263" s="2">
        <f t="array" ref="K5263">XLOOKUP('Transaction Data'!$G5263,Product_Code,Cost)</f>
        <v>10</v>
      </c>
      <c r="L5263" s="2">
        <f t="array" ref="L5263">XLOOKUP('Transaction Data'!$G5263,Product_Code,Unit_Price)</f>
        <v>14</v>
      </c>
      <c r="M5263" s="3">
        <f>'Transaction Data'!$F5263*'Transaction Data'!$K5263</f>
        <v>2200</v>
      </c>
      <c r="N5263" s="3">
        <f>'Transaction Data'!$F5263*'Transaction Data'!$L5263</f>
        <v>3080</v>
      </c>
      <c r="O5263" s="3">
        <f>'Transaction Data'!$N5263-'Transaction Data'!$M5263</f>
        <v>880</v>
      </c>
      <c r="P5263" s="2">
        <f>DATEDIF('Transaction Data'!$D5263,'Transaction Data'!$A5263,"y")</f>
        <v>69</v>
      </c>
      <c r="Q5263" s="2" t="str">
        <f>FLOOR('Transaction Data'!$P5263,15)&amp;"-"&amp;FLOOR('Transaction Data'!$P5263,15)+14</f>
        <v>60-74</v>
      </c>
      <c r="R5263" s="2" t="str">
        <f>IF('Transaction Data'!$L5263&lt;=10,"Less Expensive","Expensive")</f>
        <v>Expensive</v>
      </c>
      <c r="S5263" s="4">
        <f>WEEKDAY('Transaction Data'!$A5263)</f>
        <v>5</v>
      </c>
      <c r="T5263" s="2" t="str">
        <f>IF(WEEKDAY('Transaction Data'!$A5263,2)&lt;6,"Weekday","Weekend")</f>
        <v>Weekday</v>
      </c>
    </row>
    <row r="5264" ht="15.75" customHeight="1">
      <c r="A5264" s="1">
        <v>45413.0</v>
      </c>
      <c r="B5264" s="2" t="s">
        <v>4941</v>
      </c>
      <c r="C5264" s="2" t="s">
        <v>47</v>
      </c>
      <c r="D5264" s="1">
        <v>30375.0</v>
      </c>
      <c r="E5264" s="2" t="s">
        <v>27</v>
      </c>
      <c r="F5264" s="2">
        <v>421.0</v>
      </c>
      <c r="G5264" s="2" t="s">
        <v>61</v>
      </c>
      <c r="H5264" s="2" t="s">
        <v>45</v>
      </c>
      <c r="I5264" s="2" t="s">
        <v>25</v>
      </c>
      <c r="J5264" s="2" t="str">
        <f t="array" ref="J5264">XLOOKUP('Transaction Data'!$G5264,Product_Code,Biscuit_Brand)</f>
        <v>Choco Delight</v>
      </c>
      <c r="K5264" s="2">
        <f t="array" ref="K5264">XLOOKUP('Transaction Data'!$G5264,Product_Code,Cost)</f>
        <v>3</v>
      </c>
      <c r="L5264" s="2">
        <f t="array" ref="L5264">XLOOKUP('Transaction Data'!$G5264,Product_Code,Unit_Price)</f>
        <v>5</v>
      </c>
      <c r="M5264" s="3">
        <f>'Transaction Data'!$F5264*'Transaction Data'!$K5264</f>
        <v>1263</v>
      </c>
      <c r="N5264" s="3">
        <f>'Transaction Data'!$F5264*'Transaction Data'!$L5264</f>
        <v>2105</v>
      </c>
      <c r="O5264" s="3">
        <f>'Transaction Data'!$N5264-'Transaction Data'!$M5264</f>
        <v>842</v>
      </c>
      <c r="P5264" s="2">
        <f>DATEDIF('Transaction Data'!$D5264,'Transaction Data'!$A5264,"y")</f>
        <v>41</v>
      </c>
      <c r="Q5264" s="2" t="str">
        <f>FLOOR('Transaction Data'!$P5264,15)&amp;"-"&amp;FLOOR('Transaction Data'!$P5264,15)+14</f>
        <v>30-44</v>
      </c>
      <c r="R5264" s="2" t="str">
        <f>IF('Transaction Data'!$L5264&lt;=10,"Less Expensive","Expensive")</f>
        <v>Less Expensive</v>
      </c>
      <c r="S5264" s="4">
        <f>WEEKDAY('Transaction Data'!$A5264)</f>
        <v>4</v>
      </c>
      <c r="T5264" s="2" t="str">
        <f>IF(WEEKDAY('Transaction Data'!$A5264,2)&lt;6,"Weekday","Weekend")</f>
        <v>Weekday</v>
      </c>
    </row>
    <row r="5265" ht="15.75" customHeight="1">
      <c r="A5265" s="1">
        <v>45304.0</v>
      </c>
      <c r="B5265" s="2" t="s">
        <v>4942</v>
      </c>
      <c r="C5265" s="2" t="s">
        <v>54</v>
      </c>
      <c r="D5265" s="1">
        <v>22771.0</v>
      </c>
      <c r="E5265" s="2" t="s">
        <v>22</v>
      </c>
      <c r="F5265" s="2">
        <v>254.0</v>
      </c>
      <c r="G5265" s="2" t="s">
        <v>38</v>
      </c>
      <c r="H5265" s="2" t="s">
        <v>24</v>
      </c>
      <c r="I5265" s="2" t="s">
        <v>25</v>
      </c>
      <c r="J5265" s="2" t="str">
        <f t="array" ref="J5265">XLOOKUP('Transaction Data'!$G5265,Product_Code,Biscuit_Brand)</f>
        <v>Ginger Snaps</v>
      </c>
      <c r="K5265" s="2">
        <f t="array" ref="K5265">XLOOKUP('Transaction Data'!$G5265,Product_Code,Cost)</f>
        <v>14</v>
      </c>
      <c r="L5265" s="2">
        <f t="array" ref="L5265">XLOOKUP('Transaction Data'!$G5265,Product_Code,Unit_Price)</f>
        <v>28</v>
      </c>
      <c r="M5265" s="3">
        <f>'Transaction Data'!$F5265*'Transaction Data'!$K5265</f>
        <v>3556</v>
      </c>
      <c r="N5265" s="3">
        <f>'Transaction Data'!$F5265*'Transaction Data'!$L5265</f>
        <v>7112</v>
      </c>
      <c r="O5265" s="3">
        <f>'Transaction Data'!$N5265-'Transaction Data'!$M5265</f>
        <v>3556</v>
      </c>
      <c r="P5265" s="2">
        <f>DATEDIF('Transaction Data'!$D5265,'Transaction Data'!$A5265,"y")</f>
        <v>61</v>
      </c>
      <c r="Q5265" s="2" t="str">
        <f>FLOOR('Transaction Data'!$P5265,15)&amp;"-"&amp;FLOOR('Transaction Data'!$P5265,15)+14</f>
        <v>60-74</v>
      </c>
      <c r="R5265" s="2" t="str">
        <f>IF('Transaction Data'!$L5265&lt;=10,"Less Expensive","Expensive")</f>
        <v>Expensive</v>
      </c>
      <c r="S5265" s="4">
        <f>WEEKDAY('Transaction Data'!$A5265)</f>
        <v>7</v>
      </c>
      <c r="T5265" s="2" t="str">
        <f>IF(WEEKDAY('Transaction Data'!$A5265,2)&lt;6,"Weekday","Weekend")</f>
        <v>Weekend</v>
      </c>
    </row>
    <row r="5266" ht="15.75" customHeight="1">
      <c r="A5266" s="1">
        <v>45500.0</v>
      </c>
      <c r="B5266" s="2" t="s">
        <v>4943</v>
      </c>
      <c r="C5266" s="2" t="s">
        <v>47</v>
      </c>
      <c r="D5266" s="1">
        <v>16967.0</v>
      </c>
      <c r="E5266" s="2" t="s">
        <v>37</v>
      </c>
      <c r="F5266" s="2">
        <v>489.0</v>
      </c>
      <c r="G5266" s="2" t="s">
        <v>61</v>
      </c>
      <c r="H5266" s="2" t="s">
        <v>29</v>
      </c>
      <c r="I5266" s="2" t="s">
        <v>25</v>
      </c>
      <c r="J5266" s="2" t="str">
        <f t="array" ref="J5266">XLOOKUP('Transaction Data'!$G5266,Product_Code,Biscuit_Brand)</f>
        <v>Choco Delight</v>
      </c>
      <c r="K5266" s="2">
        <f t="array" ref="K5266">XLOOKUP('Transaction Data'!$G5266,Product_Code,Cost)</f>
        <v>3</v>
      </c>
      <c r="L5266" s="2">
        <f t="array" ref="L5266">XLOOKUP('Transaction Data'!$G5266,Product_Code,Unit_Price)</f>
        <v>5</v>
      </c>
      <c r="M5266" s="3">
        <f>'Transaction Data'!$F5266*'Transaction Data'!$K5266</f>
        <v>1467</v>
      </c>
      <c r="N5266" s="3">
        <f>'Transaction Data'!$F5266*'Transaction Data'!$L5266</f>
        <v>2445</v>
      </c>
      <c r="O5266" s="3">
        <f>'Transaction Data'!$N5266-'Transaction Data'!$M5266</f>
        <v>978</v>
      </c>
      <c r="P5266" s="2">
        <f>DATEDIF('Transaction Data'!$D5266,'Transaction Data'!$A5266,"y")</f>
        <v>78</v>
      </c>
      <c r="Q5266" s="2" t="str">
        <f>FLOOR('Transaction Data'!$P5266,15)&amp;"-"&amp;FLOOR('Transaction Data'!$P5266,15)+14</f>
        <v>75-89</v>
      </c>
      <c r="R5266" s="2" t="str">
        <f>IF('Transaction Data'!$L5266&lt;=10,"Less Expensive","Expensive")</f>
        <v>Less Expensive</v>
      </c>
      <c r="S5266" s="4">
        <f>WEEKDAY('Transaction Data'!$A5266)</f>
        <v>7</v>
      </c>
      <c r="T5266" s="2" t="str">
        <f>IF(WEEKDAY('Transaction Data'!$A5266,2)&lt;6,"Weekday","Weekend")</f>
        <v>Weekend</v>
      </c>
    </row>
    <row r="5267" ht="15.75" customHeight="1">
      <c r="A5267" s="1">
        <v>45418.0</v>
      </c>
      <c r="B5267" s="2" t="s">
        <v>4944</v>
      </c>
      <c r="C5267" s="2" t="s">
        <v>54</v>
      </c>
      <c r="D5267" s="1">
        <v>23244.0</v>
      </c>
      <c r="E5267" s="2" t="s">
        <v>22</v>
      </c>
      <c r="F5267" s="2">
        <v>234.0</v>
      </c>
      <c r="G5267" s="2" t="s">
        <v>60</v>
      </c>
      <c r="H5267" s="2" t="s">
        <v>29</v>
      </c>
      <c r="I5267" s="2" t="s">
        <v>25</v>
      </c>
      <c r="J5267" s="2" t="str">
        <f t="array" ref="J5267">XLOOKUP('Transaction Data'!$G5267,Product_Code,Biscuit_Brand)</f>
        <v>Peanut Butter Bites</v>
      </c>
      <c r="K5267" s="2">
        <f t="array" ref="K5267">XLOOKUP('Transaction Data'!$G5267,Product_Code,Cost)</f>
        <v>5</v>
      </c>
      <c r="L5267" s="2">
        <f t="array" ref="L5267">XLOOKUP('Transaction Data'!$G5267,Product_Code,Unit_Price)</f>
        <v>7</v>
      </c>
      <c r="M5267" s="3">
        <f>'Transaction Data'!$F5267*'Transaction Data'!$K5267</f>
        <v>1170</v>
      </c>
      <c r="N5267" s="3">
        <f>'Transaction Data'!$F5267*'Transaction Data'!$L5267</f>
        <v>1638</v>
      </c>
      <c r="O5267" s="3">
        <f>'Transaction Data'!$N5267-'Transaction Data'!$M5267</f>
        <v>468</v>
      </c>
      <c r="P5267" s="2">
        <f>DATEDIF('Transaction Data'!$D5267,'Transaction Data'!$A5267,"y")</f>
        <v>60</v>
      </c>
      <c r="Q5267" s="2" t="str">
        <f>FLOOR('Transaction Data'!$P5267,15)&amp;"-"&amp;FLOOR('Transaction Data'!$P5267,15)+14</f>
        <v>60-74</v>
      </c>
      <c r="R5267" s="2" t="str">
        <f>IF('Transaction Data'!$L5267&lt;=10,"Less Expensive","Expensive")</f>
        <v>Less Expensive</v>
      </c>
      <c r="S5267" s="4">
        <f>WEEKDAY('Transaction Data'!$A5267)</f>
        <v>2</v>
      </c>
      <c r="T5267" s="2" t="str">
        <f>IF(WEEKDAY('Transaction Data'!$A5267,2)&lt;6,"Weekday","Weekend")</f>
        <v>Weekday</v>
      </c>
    </row>
    <row r="5268" ht="15.75" customHeight="1">
      <c r="A5268" s="1">
        <v>45297.0</v>
      </c>
      <c r="B5268" s="2" t="s">
        <v>4945</v>
      </c>
      <c r="C5268" s="2" t="s">
        <v>41</v>
      </c>
      <c r="D5268" s="1">
        <v>30126.0</v>
      </c>
      <c r="E5268" s="2" t="s">
        <v>27</v>
      </c>
      <c r="F5268" s="2">
        <v>103.0</v>
      </c>
      <c r="G5268" s="2" t="s">
        <v>61</v>
      </c>
      <c r="H5268" s="2" t="s">
        <v>34</v>
      </c>
      <c r="I5268" s="2" t="s">
        <v>25</v>
      </c>
      <c r="J5268" s="2" t="str">
        <f t="array" ref="J5268">XLOOKUP('Transaction Data'!$G5268,Product_Code,Biscuit_Brand)</f>
        <v>Choco Delight</v>
      </c>
      <c r="K5268" s="2">
        <f t="array" ref="K5268">XLOOKUP('Transaction Data'!$G5268,Product_Code,Cost)</f>
        <v>3</v>
      </c>
      <c r="L5268" s="2">
        <f t="array" ref="L5268">XLOOKUP('Transaction Data'!$G5268,Product_Code,Unit_Price)</f>
        <v>5</v>
      </c>
      <c r="M5268" s="3">
        <f>'Transaction Data'!$F5268*'Transaction Data'!$K5268</f>
        <v>309</v>
      </c>
      <c r="N5268" s="3">
        <f>'Transaction Data'!$F5268*'Transaction Data'!$L5268</f>
        <v>515</v>
      </c>
      <c r="O5268" s="3">
        <f>'Transaction Data'!$N5268-'Transaction Data'!$M5268</f>
        <v>206</v>
      </c>
      <c r="P5268" s="2">
        <f>DATEDIF('Transaction Data'!$D5268,'Transaction Data'!$A5268,"y")</f>
        <v>41</v>
      </c>
      <c r="Q5268" s="2" t="str">
        <f>FLOOR('Transaction Data'!$P5268,15)&amp;"-"&amp;FLOOR('Transaction Data'!$P5268,15)+14</f>
        <v>30-44</v>
      </c>
      <c r="R5268" s="2" t="str">
        <f>IF('Transaction Data'!$L5268&lt;=10,"Less Expensive","Expensive")</f>
        <v>Less Expensive</v>
      </c>
      <c r="S5268" s="4">
        <f>WEEKDAY('Transaction Data'!$A5268)</f>
        <v>7</v>
      </c>
      <c r="T5268" s="2" t="str">
        <f>IF(WEEKDAY('Transaction Data'!$A5268,2)&lt;6,"Weekday","Weekend")</f>
        <v>Weekend</v>
      </c>
    </row>
    <row r="5269" ht="15.75" customHeight="1">
      <c r="A5269" s="1">
        <v>45304.0</v>
      </c>
      <c r="B5269" s="2" t="s">
        <v>4946</v>
      </c>
      <c r="C5269" s="2" t="s">
        <v>54</v>
      </c>
      <c r="D5269" s="1">
        <v>32685.0</v>
      </c>
      <c r="E5269" s="2" t="s">
        <v>27</v>
      </c>
      <c r="F5269" s="2">
        <v>129.0</v>
      </c>
      <c r="G5269" s="2" t="s">
        <v>48</v>
      </c>
      <c r="H5269" s="2" t="s">
        <v>24</v>
      </c>
      <c r="I5269" s="2" t="s">
        <v>25</v>
      </c>
      <c r="J5269" s="2" t="str">
        <f t="array" ref="J5269">XLOOKUP('Transaction Data'!$G5269,Product_Code,Biscuit_Brand)</f>
        <v>Lemon Crisps</v>
      </c>
      <c r="K5269" s="2">
        <f t="array" ref="K5269">XLOOKUP('Transaction Data'!$G5269,Product_Code,Cost)</f>
        <v>7</v>
      </c>
      <c r="L5269" s="2">
        <f t="array" ref="L5269">XLOOKUP('Transaction Data'!$G5269,Product_Code,Unit_Price)</f>
        <v>9</v>
      </c>
      <c r="M5269" s="3">
        <f>'Transaction Data'!$F5269*'Transaction Data'!$K5269</f>
        <v>903</v>
      </c>
      <c r="N5269" s="3">
        <f>'Transaction Data'!$F5269*'Transaction Data'!$L5269</f>
        <v>1161</v>
      </c>
      <c r="O5269" s="3">
        <f>'Transaction Data'!$N5269-'Transaction Data'!$M5269</f>
        <v>258</v>
      </c>
      <c r="P5269" s="2">
        <f>DATEDIF('Transaction Data'!$D5269,'Transaction Data'!$A5269,"y")</f>
        <v>34</v>
      </c>
      <c r="Q5269" s="2" t="str">
        <f>FLOOR('Transaction Data'!$P5269,15)&amp;"-"&amp;FLOOR('Transaction Data'!$P5269,15)+14</f>
        <v>30-44</v>
      </c>
      <c r="R5269" s="2" t="str">
        <f>IF('Transaction Data'!$L5269&lt;=10,"Less Expensive","Expensive")</f>
        <v>Less Expensive</v>
      </c>
      <c r="S5269" s="4">
        <f>WEEKDAY('Transaction Data'!$A5269)</f>
        <v>7</v>
      </c>
      <c r="T5269" s="2" t="str">
        <f>IF(WEEKDAY('Transaction Data'!$A5269,2)&lt;6,"Weekday","Weekend")</f>
        <v>Weekend</v>
      </c>
    </row>
    <row r="5270" ht="15.75" customHeight="1">
      <c r="A5270" s="1">
        <v>45487.0</v>
      </c>
      <c r="B5270" s="2" t="s">
        <v>3904</v>
      </c>
      <c r="C5270" s="2" t="s">
        <v>21</v>
      </c>
      <c r="D5270" s="1">
        <v>19735.0</v>
      </c>
      <c r="E5270" s="2" t="s">
        <v>37</v>
      </c>
      <c r="F5270" s="2">
        <v>274.0</v>
      </c>
      <c r="G5270" s="2" t="s">
        <v>55</v>
      </c>
      <c r="H5270" s="2" t="s">
        <v>42</v>
      </c>
      <c r="I5270" s="2" t="s">
        <v>25</v>
      </c>
      <c r="J5270" s="2" t="str">
        <f t="array" ref="J5270">XLOOKUP('Transaction Data'!$G5270,Product_Code,Biscuit_Brand)</f>
        <v>Vanilla Wafers</v>
      </c>
      <c r="K5270" s="2">
        <f t="array" ref="K5270">XLOOKUP('Transaction Data'!$G5270,Product_Code,Cost)</f>
        <v>18</v>
      </c>
      <c r="L5270" s="2">
        <f t="array" ref="L5270">XLOOKUP('Transaction Data'!$G5270,Product_Code,Unit_Price)</f>
        <v>36</v>
      </c>
      <c r="M5270" s="3">
        <f>'Transaction Data'!$F5270*'Transaction Data'!$K5270</f>
        <v>4932</v>
      </c>
      <c r="N5270" s="3">
        <f>'Transaction Data'!$F5270*'Transaction Data'!$L5270</f>
        <v>9864</v>
      </c>
      <c r="O5270" s="3">
        <f>'Transaction Data'!$N5270-'Transaction Data'!$M5270</f>
        <v>4932</v>
      </c>
      <c r="P5270" s="2">
        <f>DATEDIF('Transaction Data'!$D5270,'Transaction Data'!$A5270,"y")</f>
        <v>70</v>
      </c>
      <c r="Q5270" s="2" t="str">
        <f>FLOOR('Transaction Data'!$P5270,15)&amp;"-"&amp;FLOOR('Transaction Data'!$P5270,15)+14</f>
        <v>60-74</v>
      </c>
      <c r="R5270" s="2" t="str">
        <f>IF('Transaction Data'!$L5270&lt;=10,"Less Expensive","Expensive")</f>
        <v>Expensive</v>
      </c>
      <c r="S5270" s="4">
        <f>WEEKDAY('Transaction Data'!$A5270)</f>
        <v>1</v>
      </c>
      <c r="T5270" s="2" t="str">
        <f>IF(WEEKDAY('Transaction Data'!$A5270,2)&lt;6,"Weekday","Weekend")</f>
        <v>Weekend</v>
      </c>
    </row>
    <row r="5271" ht="15.75" customHeight="1">
      <c r="A5271" s="1">
        <v>45347.0</v>
      </c>
      <c r="B5271" s="2" t="s">
        <v>4947</v>
      </c>
      <c r="C5271" s="2" t="s">
        <v>78</v>
      </c>
      <c r="D5271" s="1">
        <v>37740.0</v>
      </c>
      <c r="E5271" s="2" t="s">
        <v>27</v>
      </c>
      <c r="F5271" s="2">
        <v>112.0</v>
      </c>
      <c r="G5271" s="2" t="s">
        <v>48</v>
      </c>
      <c r="H5271" s="2" t="s">
        <v>45</v>
      </c>
      <c r="I5271" s="2" t="s">
        <v>25</v>
      </c>
      <c r="J5271" s="2" t="str">
        <f t="array" ref="J5271">XLOOKUP('Transaction Data'!$G5271,Product_Code,Biscuit_Brand)</f>
        <v>Lemon Crisps</v>
      </c>
      <c r="K5271" s="2">
        <f t="array" ref="K5271">XLOOKUP('Transaction Data'!$G5271,Product_Code,Cost)</f>
        <v>7</v>
      </c>
      <c r="L5271" s="2">
        <f t="array" ref="L5271">XLOOKUP('Transaction Data'!$G5271,Product_Code,Unit_Price)</f>
        <v>9</v>
      </c>
      <c r="M5271" s="3">
        <f>'Transaction Data'!$F5271*'Transaction Data'!$K5271</f>
        <v>784</v>
      </c>
      <c r="N5271" s="3">
        <f>'Transaction Data'!$F5271*'Transaction Data'!$L5271</f>
        <v>1008</v>
      </c>
      <c r="O5271" s="3">
        <f>'Transaction Data'!$N5271-'Transaction Data'!$M5271</f>
        <v>224</v>
      </c>
      <c r="P5271" s="2">
        <f>DATEDIF('Transaction Data'!$D5271,'Transaction Data'!$A5271,"y")</f>
        <v>20</v>
      </c>
      <c r="Q5271" s="2" t="str">
        <f>FLOOR('Transaction Data'!$P5271,15)&amp;"-"&amp;FLOOR('Transaction Data'!$P5271,15)+14</f>
        <v>15-29</v>
      </c>
      <c r="R5271" s="2" t="str">
        <f>IF('Transaction Data'!$L5271&lt;=10,"Less Expensive","Expensive")</f>
        <v>Less Expensive</v>
      </c>
      <c r="S5271" s="4">
        <f>WEEKDAY('Transaction Data'!$A5271)</f>
        <v>1</v>
      </c>
      <c r="T5271" s="2" t="str">
        <f>IF(WEEKDAY('Transaction Data'!$A5271,2)&lt;6,"Weekday","Weekend")</f>
        <v>Weekend</v>
      </c>
    </row>
    <row r="5272" ht="15.75" customHeight="1">
      <c r="A5272" s="1">
        <v>45420.0</v>
      </c>
      <c r="B5272" s="2" t="s">
        <v>4948</v>
      </c>
      <c r="C5272" s="2" t="s">
        <v>54</v>
      </c>
      <c r="D5272" s="1">
        <v>18542.0</v>
      </c>
      <c r="E5272" s="2" t="s">
        <v>27</v>
      </c>
      <c r="F5272" s="2">
        <v>73.0</v>
      </c>
      <c r="G5272" s="2" t="s">
        <v>48</v>
      </c>
      <c r="H5272" s="2" t="s">
        <v>24</v>
      </c>
      <c r="I5272" s="2" t="s">
        <v>25</v>
      </c>
      <c r="J5272" s="2" t="str">
        <f t="array" ref="J5272">XLOOKUP('Transaction Data'!$G5272,Product_Code,Biscuit_Brand)</f>
        <v>Lemon Crisps</v>
      </c>
      <c r="K5272" s="2">
        <f t="array" ref="K5272">XLOOKUP('Transaction Data'!$G5272,Product_Code,Cost)</f>
        <v>7</v>
      </c>
      <c r="L5272" s="2">
        <f t="array" ref="L5272">XLOOKUP('Transaction Data'!$G5272,Product_Code,Unit_Price)</f>
        <v>9</v>
      </c>
      <c r="M5272" s="3">
        <f>'Transaction Data'!$F5272*'Transaction Data'!$K5272</f>
        <v>511</v>
      </c>
      <c r="N5272" s="3">
        <f>'Transaction Data'!$F5272*'Transaction Data'!$L5272</f>
        <v>657</v>
      </c>
      <c r="O5272" s="3">
        <f>'Transaction Data'!$N5272-'Transaction Data'!$M5272</f>
        <v>146</v>
      </c>
      <c r="P5272" s="2">
        <f>DATEDIF('Transaction Data'!$D5272,'Transaction Data'!$A5272,"y")</f>
        <v>73</v>
      </c>
      <c r="Q5272" s="2" t="str">
        <f>FLOOR('Transaction Data'!$P5272,15)&amp;"-"&amp;FLOOR('Transaction Data'!$P5272,15)+14</f>
        <v>60-74</v>
      </c>
      <c r="R5272" s="2" t="str">
        <f>IF('Transaction Data'!$L5272&lt;=10,"Less Expensive","Expensive")</f>
        <v>Less Expensive</v>
      </c>
      <c r="S5272" s="4">
        <f>WEEKDAY('Transaction Data'!$A5272)</f>
        <v>4</v>
      </c>
      <c r="T5272" s="2" t="str">
        <f>IF(WEEKDAY('Transaction Data'!$A5272,2)&lt;6,"Weekday","Weekend")</f>
        <v>Weekday</v>
      </c>
    </row>
    <row r="5273" ht="15.75" customHeight="1">
      <c r="A5273" s="1">
        <v>45464.0</v>
      </c>
      <c r="B5273" s="2" t="s">
        <v>4949</v>
      </c>
      <c r="C5273" s="2" t="s">
        <v>69</v>
      </c>
      <c r="D5273" s="1">
        <v>25410.0</v>
      </c>
      <c r="E5273" s="2" t="s">
        <v>63</v>
      </c>
      <c r="F5273" s="2">
        <v>71.0</v>
      </c>
      <c r="G5273" s="2" t="s">
        <v>55</v>
      </c>
      <c r="H5273" s="2" t="s">
        <v>29</v>
      </c>
      <c r="I5273" s="2" t="s">
        <v>25</v>
      </c>
      <c r="J5273" s="2" t="str">
        <f t="array" ref="J5273">XLOOKUP('Transaction Data'!$G5273,Product_Code,Biscuit_Brand)</f>
        <v>Vanilla Wafers</v>
      </c>
      <c r="K5273" s="2">
        <f t="array" ref="K5273">XLOOKUP('Transaction Data'!$G5273,Product_Code,Cost)</f>
        <v>18</v>
      </c>
      <c r="L5273" s="2">
        <f t="array" ref="L5273">XLOOKUP('Transaction Data'!$G5273,Product_Code,Unit_Price)</f>
        <v>36</v>
      </c>
      <c r="M5273" s="3">
        <f>'Transaction Data'!$F5273*'Transaction Data'!$K5273</f>
        <v>1278</v>
      </c>
      <c r="N5273" s="3">
        <f>'Transaction Data'!$F5273*'Transaction Data'!$L5273</f>
        <v>2556</v>
      </c>
      <c r="O5273" s="3">
        <f>'Transaction Data'!$N5273-'Transaction Data'!$M5273</f>
        <v>1278</v>
      </c>
      <c r="P5273" s="2">
        <f>DATEDIF('Transaction Data'!$D5273,'Transaction Data'!$A5273,"y")</f>
        <v>54</v>
      </c>
      <c r="Q5273" s="2" t="str">
        <f>FLOOR('Transaction Data'!$P5273,15)&amp;"-"&amp;FLOOR('Transaction Data'!$P5273,15)+14</f>
        <v>45-59</v>
      </c>
      <c r="R5273" s="2" t="str">
        <f>IF('Transaction Data'!$L5273&lt;=10,"Less Expensive","Expensive")</f>
        <v>Expensive</v>
      </c>
      <c r="S5273" s="4">
        <f>WEEKDAY('Transaction Data'!$A5273)</f>
        <v>6</v>
      </c>
      <c r="T5273" s="2" t="str">
        <f>IF(WEEKDAY('Transaction Data'!$A5273,2)&lt;6,"Weekday","Weekend")</f>
        <v>Weekday</v>
      </c>
    </row>
    <row r="5274" ht="15.75" customHeight="1">
      <c r="A5274" s="1">
        <v>45496.0</v>
      </c>
      <c r="B5274" s="2" t="s">
        <v>4950</v>
      </c>
      <c r="C5274" s="2" t="s">
        <v>69</v>
      </c>
      <c r="D5274" s="1">
        <v>32535.0</v>
      </c>
      <c r="E5274" s="2" t="s">
        <v>37</v>
      </c>
      <c r="F5274" s="2">
        <v>468.0</v>
      </c>
      <c r="G5274" s="2" t="s">
        <v>38</v>
      </c>
      <c r="H5274" s="2" t="s">
        <v>42</v>
      </c>
      <c r="I5274" s="2" t="s">
        <v>25</v>
      </c>
      <c r="J5274" s="2" t="str">
        <f t="array" ref="J5274">XLOOKUP('Transaction Data'!$G5274,Product_Code,Biscuit_Brand)</f>
        <v>Ginger Snaps</v>
      </c>
      <c r="K5274" s="2">
        <f t="array" ref="K5274">XLOOKUP('Transaction Data'!$G5274,Product_Code,Cost)</f>
        <v>14</v>
      </c>
      <c r="L5274" s="2">
        <f t="array" ref="L5274">XLOOKUP('Transaction Data'!$G5274,Product_Code,Unit_Price)</f>
        <v>28</v>
      </c>
      <c r="M5274" s="3">
        <f>'Transaction Data'!$F5274*'Transaction Data'!$K5274</f>
        <v>6552</v>
      </c>
      <c r="N5274" s="3">
        <f>'Transaction Data'!$F5274*'Transaction Data'!$L5274</f>
        <v>13104</v>
      </c>
      <c r="O5274" s="3">
        <f>'Transaction Data'!$N5274-'Transaction Data'!$M5274</f>
        <v>6552</v>
      </c>
      <c r="P5274" s="2">
        <f>DATEDIF('Transaction Data'!$D5274,'Transaction Data'!$A5274,"y")</f>
        <v>35</v>
      </c>
      <c r="Q5274" s="2" t="str">
        <f>FLOOR('Transaction Data'!$P5274,15)&amp;"-"&amp;FLOOR('Transaction Data'!$P5274,15)+14</f>
        <v>30-44</v>
      </c>
      <c r="R5274" s="2" t="str">
        <f>IF('Transaction Data'!$L5274&lt;=10,"Less Expensive","Expensive")</f>
        <v>Expensive</v>
      </c>
      <c r="S5274" s="4">
        <f>WEEKDAY('Transaction Data'!$A5274)</f>
        <v>3</v>
      </c>
      <c r="T5274" s="2" t="str">
        <f>IF(WEEKDAY('Transaction Data'!$A5274,2)&lt;6,"Weekday","Weekend")</f>
        <v>Weekday</v>
      </c>
    </row>
    <row r="5275" ht="15.75" customHeight="1">
      <c r="A5275" s="1">
        <v>45410.0</v>
      </c>
      <c r="B5275" s="2" t="s">
        <v>650</v>
      </c>
      <c r="C5275" s="2" t="s">
        <v>41</v>
      </c>
      <c r="D5275" s="1">
        <v>16817.0</v>
      </c>
      <c r="E5275" s="2" t="s">
        <v>37</v>
      </c>
      <c r="F5275" s="2">
        <v>338.0</v>
      </c>
      <c r="G5275" s="2" t="s">
        <v>55</v>
      </c>
      <c r="H5275" s="2" t="s">
        <v>45</v>
      </c>
      <c r="I5275" s="2" t="s">
        <v>25</v>
      </c>
      <c r="J5275" s="2" t="str">
        <f t="array" ref="J5275">XLOOKUP('Transaction Data'!$G5275,Product_Code,Biscuit_Brand)</f>
        <v>Vanilla Wafers</v>
      </c>
      <c r="K5275" s="2">
        <f t="array" ref="K5275">XLOOKUP('Transaction Data'!$G5275,Product_Code,Cost)</f>
        <v>18</v>
      </c>
      <c r="L5275" s="2">
        <f t="array" ref="L5275">XLOOKUP('Transaction Data'!$G5275,Product_Code,Unit_Price)</f>
        <v>36</v>
      </c>
      <c r="M5275" s="3">
        <f>'Transaction Data'!$F5275*'Transaction Data'!$K5275</f>
        <v>6084</v>
      </c>
      <c r="N5275" s="3">
        <f>'Transaction Data'!$F5275*'Transaction Data'!$L5275</f>
        <v>12168</v>
      </c>
      <c r="O5275" s="3">
        <f>'Transaction Data'!$N5275-'Transaction Data'!$M5275</f>
        <v>6084</v>
      </c>
      <c r="P5275" s="2">
        <f>DATEDIF('Transaction Data'!$D5275,'Transaction Data'!$A5275,"y")</f>
        <v>78</v>
      </c>
      <c r="Q5275" s="2" t="str">
        <f>FLOOR('Transaction Data'!$P5275,15)&amp;"-"&amp;FLOOR('Transaction Data'!$P5275,15)+14</f>
        <v>75-89</v>
      </c>
      <c r="R5275" s="2" t="str">
        <f>IF('Transaction Data'!$L5275&lt;=10,"Less Expensive","Expensive")</f>
        <v>Expensive</v>
      </c>
      <c r="S5275" s="4">
        <f>WEEKDAY('Transaction Data'!$A5275)</f>
        <v>1</v>
      </c>
      <c r="T5275" s="2" t="str">
        <f>IF(WEEKDAY('Transaction Data'!$A5275,2)&lt;6,"Weekday","Weekend")</f>
        <v>Weekend</v>
      </c>
    </row>
    <row r="5276" ht="15.75" customHeight="1">
      <c r="A5276" s="1">
        <v>45475.0</v>
      </c>
      <c r="B5276" s="2" t="s">
        <v>4951</v>
      </c>
      <c r="C5276" s="2" t="s">
        <v>65</v>
      </c>
      <c r="D5276" s="1">
        <v>16968.0</v>
      </c>
      <c r="E5276" s="2" t="s">
        <v>63</v>
      </c>
      <c r="F5276" s="2">
        <v>198.0</v>
      </c>
      <c r="G5276" s="2" t="s">
        <v>28</v>
      </c>
      <c r="H5276" s="2" t="s">
        <v>24</v>
      </c>
      <c r="I5276" s="2" t="s">
        <v>25</v>
      </c>
      <c r="J5276" s="2" t="str">
        <f t="array" ref="J5276">XLOOKUP('Transaction Data'!$G5276,Product_Code,Biscuit_Brand)</f>
        <v>Shortbread</v>
      </c>
      <c r="K5276" s="2">
        <f t="array" ref="K5276">XLOOKUP('Transaction Data'!$G5276,Product_Code,Cost)</f>
        <v>10</v>
      </c>
      <c r="L5276" s="2">
        <f t="array" ref="L5276">XLOOKUP('Transaction Data'!$G5276,Product_Code,Unit_Price)</f>
        <v>45</v>
      </c>
      <c r="M5276" s="3">
        <f>'Transaction Data'!$F5276*'Transaction Data'!$K5276</f>
        <v>1980</v>
      </c>
      <c r="N5276" s="3">
        <f>'Transaction Data'!$F5276*'Transaction Data'!$L5276</f>
        <v>8910</v>
      </c>
      <c r="O5276" s="3">
        <f>'Transaction Data'!$N5276-'Transaction Data'!$M5276</f>
        <v>6930</v>
      </c>
      <c r="P5276" s="2">
        <f>DATEDIF('Transaction Data'!$D5276,'Transaction Data'!$A5276,"y")</f>
        <v>78</v>
      </c>
      <c r="Q5276" s="2" t="str">
        <f>FLOOR('Transaction Data'!$P5276,15)&amp;"-"&amp;FLOOR('Transaction Data'!$P5276,15)+14</f>
        <v>75-89</v>
      </c>
      <c r="R5276" s="2" t="str">
        <f>IF('Transaction Data'!$L5276&lt;=10,"Less Expensive","Expensive")</f>
        <v>Expensive</v>
      </c>
      <c r="S5276" s="4">
        <f>WEEKDAY('Transaction Data'!$A5276)</f>
        <v>3</v>
      </c>
      <c r="T5276" s="2" t="str">
        <f>IF(WEEKDAY('Transaction Data'!$A5276,2)&lt;6,"Weekday","Weekend")</f>
        <v>Weekday</v>
      </c>
    </row>
    <row r="5277" ht="15.75" customHeight="1">
      <c r="A5277" s="1">
        <v>45429.0</v>
      </c>
      <c r="B5277" s="2" t="s">
        <v>4952</v>
      </c>
      <c r="C5277" s="2" t="s">
        <v>21</v>
      </c>
      <c r="D5277" s="1">
        <v>16857.0</v>
      </c>
      <c r="E5277" s="2" t="s">
        <v>63</v>
      </c>
      <c r="F5277" s="2">
        <v>86.0</v>
      </c>
      <c r="G5277" s="2" t="s">
        <v>60</v>
      </c>
      <c r="H5277" s="2" t="s">
        <v>29</v>
      </c>
      <c r="I5277" s="2" t="s">
        <v>25</v>
      </c>
      <c r="J5277" s="2" t="str">
        <f t="array" ref="J5277">XLOOKUP('Transaction Data'!$G5277,Product_Code,Biscuit_Brand)</f>
        <v>Peanut Butter Bites</v>
      </c>
      <c r="K5277" s="2">
        <f t="array" ref="K5277">XLOOKUP('Transaction Data'!$G5277,Product_Code,Cost)</f>
        <v>5</v>
      </c>
      <c r="L5277" s="2">
        <f t="array" ref="L5277">XLOOKUP('Transaction Data'!$G5277,Product_Code,Unit_Price)</f>
        <v>7</v>
      </c>
      <c r="M5277" s="3">
        <f>'Transaction Data'!$F5277*'Transaction Data'!$K5277</f>
        <v>430</v>
      </c>
      <c r="N5277" s="3">
        <f>'Transaction Data'!$F5277*'Transaction Data'!$L5277</f>
        <v>602</v>
      </c>
      <c r="O5277" s="3">
        <f>'Transaction Data'!$N5277-'Transaction Data'!$M5277</f>
        <v>172</v>
      </c>
      <c r="P5277" s="2">
        <f>DATEDIF('Transaction Data'!$D5277,'Transaction Data'!$A5277,"y")</f>
        <v>78</v>
      </c>
      <c r="Q5277" s="2" t="str">
        <f>FLOOR('Transaction Data'!$P5277,15)&amp;"-"&amp;FLOOR('Transaction Data'!$P5277,15)+14</f>
        <v>75-89</v>
      </c>
      <c r="R5277" s="2" t="str">
        <f>IF('Transaction Data'!$L5277&lt;=10,"Less Expensive","Expensive")</f>
        <v>Less Expensive</v>
      </c>
      <c r="S5277" s="4">
        <f>WEEKDAY('Transaction Data'!$A5277)</f>
        <v>6</v>
      </c>
      <c r="T5277" s="2" t="str">
        <f>IF(WEEKDAY('Transaction Data'!$A5277,2)&lt;6,"Weekday","Weekend")</f>
        <v>Weekday</v>
      </c>
    </row>
    <row r="5278" ht="15.75" customHeight="1">
      <c r="A5278" s="1">
        <v>45428.0</v>
      </c>
      <c r="B5278" s="2" t="s">
        <v>4953</v>
      </c>
      <c r="C5278" s="2" t="s">
        <v>21</v>
      </c>
      <c r="D5278" s="1">
        <v>31286.0</v>
      </c>
      <c r="E5278" s="2" t="s">
        <v>37</v>
      </c>
      <c r="F5278" s="2">
        <v>230.0</v>
      </c>
      <c r="G5278" s="2" t="s">
        <v>55</v>
      </c>
      <c r="H5278" s="2" t="s">
        <v>29</v>
      </c>
      <c r="I5278" s="2" t="s">
        <v>25</v>
      </c>
      <c r="J5278" s="2" t="str">
        <f t="array" ref="J5278">XLOOKUP('Transaction Data'!$G5278,Product_Code,Biscuit_Brand)</f>
        <v>Vanilla Wafers</v>
      </c>
      <c r="K5278" s="2">
        <f t="array" ref="K5278">XLOOKUP('Transaction Data'!$G5278,Product_Code,Cost)</f>
        <v>18</v>
      </c>
      <c r="L5278" s="2">
        <f t="array" ref="L5278">XLOOKUP('Transaction Data'!$G5278,Product_Code,Unit_Price)</f>
        <v>36</v>
      </c>
      <c r="M5278" s="3">
        <f>'Transaction Data'!$F5278*'Transaction Data'!$K5278</f>
        <v>4140</v>
      </c>
      <c r="N5278" s="3">
        <f>'Transaction Data'!$F5278*'Transaction Data'!$L5278</f>
        <v>8280</v>
      </c>
      <c r="O5278" s="3">
        <f>'Transaction Data'!$N5278-'Transaction Data'!$M5278</f>
        <v>4140</v>
      </c>
      <c r="P5278" s="2">
        <f>DATEDIF('Transaction Data'!$D5278,'Transaction Data'!$A5278,"y")</f>
        <v>38</v>
      </c>
      <c r="Q5278" s="2" t="str">
        <f>FLOOR('Transaction Data'!$P5278,15)&amp;"-"&amp;FLOOR('Transaction Data'!$P5278,15)+14</f>
        <v>30-44</v>
      </c>
      <c r="R5278" s="2" t="str">
        <f>IF('Transaction Data'!$L5278&lt;=10,"Less Expensive","Expensive")</f>
        <v>Expensive</v>
      </c>
      <c r="S5278" s="4">
        <f>WEEKDAY('Transaction Data'!$A5278)</f>
        <v>5</v>
      </c>
      <c r="T5278" s="2" t="str">
        <f>IF(WEEKDAY('Transaction Data'!$A5278,2)&lt;6,"Weekday","Weekend")</f>
        <v>Weekday</v>
      </c>
    </row>
    <row r="5279" ht="15.75" customHeight="1">
      <c r="A5279" s="1">
        <v>45324.0</v>
      </c>
      <c r="B5279" s="2" t="s">
        <v>4954</v>
      </c>
      <c r="C5279" s="2" t="s">
        <v>47</v>
      </c>
      <c r="D5279" s="1">
        <v>26389.0</v>
      </c>
      <c r="E5279" s="2" t="s">
        <v>22</v>
      </c>
      <c r="F5279" s="2">
        <v>231.0</v>
      </c>
      <c r="G5279" s="2" t="s">
        <v>23</v>
      </c>
      <c r="H5279" s="2" t="s">
        <v>34</v>
      </c>
      <c r="I5279" s="2" t="s">
        <v>25</v>
      </c>
      <c r="J5279" s="2" t="str">
        <f t="array" ref="J5279">XLOOKUP('Transaction Data'!$G5279,Product_Code,Biscuit_Brand)</f>
        <v>Cinnamon Swirls</v>
      </c>
      <c r="K5279" s="2">
        <f t="array" ref="K5279">XLOOKUP('Transaction Data'!$G5279,Product_Code,Cost)</f>
        <v>10</v>
      </c>
      <c r="L5279" s="2">
        <f t="array" ref="L5279">XLOOKUP('Transaction Data'!$G5279,Product_Code,Unit_Price)</f>
        <v>14</v>
      </c>
      <c r="M5279" s="3">
        <f>'Transaction Data'!$F5279*'Transaction Data'!$K5279</f>
        <v>2310</v>
      </c>
      <c r="N5279" s="3">
        <f>'Transaction Data'!$F5279*'Transaction Data'!$L5279</f>
        <v>3234</v>
      </c>
      <c r="O5279" s="3">
        <f>'Transaction Data'!$N5279-'Transaction Data'!$M5279</f>
        <v>924</v>
      </c>
      <c r="P5279" s="2">
        <f>DATEDIF('Transaction Data'!$D5279,'Transaction Data'!$A5279,"y")</f>
        <v>51</v>
      </c>
      <c r="Q5279" s="2" t="str">
        <f>FLOOR('Transaction Data'!$P5279,15)&amp;"-"&amp;FLOOR('Transaction Data'!$P5279,15)+14</f>
        <v>45-59</v>
      </c>
      <c r="R5279" s="2" t="str">
        <f>IF('Transaction Data'!$L5279&lt;=10,"Less Expensive","Expensive")</f>
        <v>Expensive</v>
      </c>
      <c r="S5279" s="4">
        <f>WEEKDAY('Transaction Data'!$A5279)</f>
        <v>6</v>
      </c>
      <c r="T5279" s="2" t="str">
        <f>IF(WEEKDAY('Transaction Data'!$A5279,2)&lt;6,"Weekday","Weekend")</f>
        <v>Weekday</v>
      </c>
    </row>
    <row r="5280" ht="15.75" customHeight="1">
      <c r="A5280" s="1">
        <v>45342.0</v>
      </c>
      <c r="B5280" s="2" t="s">
        <v>4194</v>
      </c>
      <c r="C5280" s="2" t="s">
        <v>65</v>
      </c>
      <c r="D5280" s="1">
        <v>38612.0</v>
      </c>
      <c r="E5280" s="2" t="s">
        <v>63</v>
      </c>
      <c r="F5280" s="2">
        <v>84.0</v>
      </c>
      <c r="G5280" s="2" t="s">
        <v>28</v>
      </c>
      <c r="H5280" s="2" t="s">
        <v>24</v>
      </c>
      <c r="I5280" s="2" t="s">
        <v>25</v>
      </c>
      <c r="J5280" s="2" t="str">
        <f t="array" ref="J5280">XLOOKUP('Transaction Data'!$G5280,Product_Code,Biscuit_Brand)</f>
        <v>Shortbread</v>
      </c>
      <c r="K5280" s="2">
        <f t="array" ref="K5280">XLOOKUP('Transaction Data'!$G5280,Product_Code,Cost)</f>
        <v>10</v>
      </c>
      <c r="L5280" s="2">
        <f t="array" ref="L5280">XLOOKUP('Transaction Data'!$G5280,Product_Code,Unit_Price)</f>
        <v>45</v>
      </c>
      <c r="M5280" s="3">
        <f>'Transaction Data'!$F5280*'Transaction Data'!$K5280</f>
        <v>840</v>
      </c>
      <c r="N5280" s="3">
        <f>'Transaction Data'!$F5280*'Transaction Data'!$L5280</f>
        <v>3780</v>
      </c>
      <c r="O5280" s="3">
        <f>'Transaction Data'!$N5280-'Transaction Data'!$M5280</f>
        <v>2940</v>
      </c>
      <c r="P5280" s="2">
        <f>DATEDIF('Transaction Data'!$D5280,'Transaction Data'!$A5280,"y")</f>
        <v>18</v>
      </c>
      <c r="Q5280" s="2" t="str">
        <f>FLOOR('Transaction Data'!$P5280,15)&amp;"-"&amp;FLOOR('Transaction Data'!$P5280,15)+14</f>
        <v>15-29</v>
      </c>
      <c r="R5280" s="2" t="str">
        <f>IF('Transaction Data'!$L5280&lt;=10,"Less Expensive","Expensive")</f>
        <v>Expensive</v>
      </c>
      <c r="S5280" s="4">
        <f>WEEKDAY('Transaction Data'!$A5280)</f>
        <v>3</v>
      </c>
      <c r="T5280" s="2" t="str">
        <f>IF(WEEKDAY('Transaction Data'!$A5280,2)&lt;6,"Weekday","Weekend")</f>
        <v>Weekday</v>
      </c>
    </row>
    <row r="5281" ht="15.75" customHeight="1">
      <c r="A5281" s="1">
        <v>45359.0</v>
      </c>
      <c r="B5281" s="2" t="s">
        <v>4955</v>
      </c>
      <c r="C5281" s="2" t="s">
        <v>72</v>
      </c>
      <c r="D5281" s="1">
        <v>38322.0</v>
      </c>
      <c r="E5281" s="2" t="s">
        <v>37</v>
      </c>
      <c r="F5281" s="2">
        <v>365.0</v>
      </c>
      <c r="G5281" s="2" t="s">
        <v>57</v>
      </c>
      <c r="H5281" s="2" t="s">
        <v>42</v>
      </c>
      <c r="I5281" s="2" t="s">
        <v>25</v>
      </c>
      <c r="J5281" s="2" t="str">
        <f t="array" ref="J5281">XLOOKUP('Transaction Data'!$G5281,Product_Code,Biscuit_Brand)</f>
        <v>Oatmeal Cookies</v>
      </c>
      <c r="K5281" s="2">
        <f t="array" ref="K5281">XLOOKUP('Transaction Data'!$G5281,Product_Code,Cost)</f>
        <v>19</v>
      </c>
      <c r="L5281" s="2">
        <f t="array" ref="L5281">XLOOKUP('Transaction Data'!$G5281,Product_Code,Unit_Price)</f>
        <v>23</v>
      </c>
      <c r="M5281" s="3">
        <f>'Transaction Data'!$F5281*'Transaction Data'!$K5281</f>
        <v>6935</v>
      </c>
      <c r="N5281" s="3">
        <f>'Transaction Data'!$F5281*'Transaction Data'!$L5281</f>
        <v>8395</v>
      </c>
      <c r="O5281" s="3">
        <f>'Transaction Data'!$N5281-'Transaction Data'!$M5281</f>
        <v>1460</v>
      </c>
      <c r="P5281" s="2">
        <f>DATEDIF('Transaction Data'!$D5281,'Transaction Data'!$A5281,"y")</f>
        <v>19</v>
      </c>
      <c r="Q5281" s="2" t="str">
        <f>FLOOR('Transaction Data'!$P5281,15)&amp;"-"&amp;FLOOR('Transaction Data'!$P5281,15)+14</f>
        <v>15-29</v>
      </c>
      <c r="R5281" s="2" t="str">
        <f>IF('Transaction Data'!$L5281&lt;=10,"Less Expensive","Expensive")</f>
        <v>Expensive</v>
      </c>
      <c r="S5281" s="4">
        <f>WEEKDAY('Transaction Data'!$A5281)</f>
        <v>6</v>
      </c>
      <c r="T5281" s="2" t="str">
        <f>IF(WEEKDAY('Transaction Data'!$A5281,2)&lt;6,"Weekday","Weekend")</f>
        <v>Weekday</v>
      </c>
    </row>
    <row r="5282" ht="15.75" customHeight="1">
      <c r="A5282" s="1">
        <v>45349.0</v>
      </c>
      <c r="B5282" s="2" t="s">
        <v>4956</v>
      </c>
      <c r="C5282" s="2" t="s">
        <v>21</v>
      </c>
      <c r="D5282" s="1">
        <v>22382.0</v>
      </c>
      <c r="E5282" s="2" t="s">
        <v>22</v>
      </c>
      <c r="F5282" s="2">
        <v>50.0</v>
      </c>
      <c r="G5282" s="2" t="s">
        <v>57</v>
      </c>
      <c r="H5282" s="2" t="s">
        <v>45</v>
      </c>
      <c r="I5282" s="2" t="s">
        <v>25</v>
      </c>
      <c r="J5282" s="2" t="str">
        <f t="array" ref="J5282">XLOOKUP('Transaction Data'!$G5282,Product_Code,Biscuit_Brand)</f>
        <v>Oatmeal Cookies</v>
      </c>
      <c r="K5282" s="2">
        <f t="array" ref="K5282">XLOOKUP('Transaction Data'!$G5282,Product_Code,Cost)</f>
        <v>19</v>
      </c>
      <c r="L5282" s="2">
        <f t="array" ref="L5282">XLOOKUP('Transaction Data'!$G5282,Product_Code,Unit_Price)</f>
        <v>23</v>
      </c>
      <c r="M5282" s="3">
        <f>'Transaction Data'!$F5282*'Transaction Data'!$K5282</f>
        <v>950</v>
      </c>
      <c r="N5282" s="3">
        <f>'Transaction Data'!$F5282*'Transaction Data'!$L5282</f>
        <v>1150</v>
      </c>
      <c r="O5282" s="3">
        <f>'Transaction Data'!$N5282-'Transaction Data'!$M5282</f>
        <v>200</v>
      </c>
      <c r="P5282" s="2">
        <f>DATEDIF('Transaction Data'!$D5282,'Transaction Data'!$A5282,"y")</f>
        <v>62</v>
      </c>
      <c r="Q5282" s="2" t="str">
        <f>FLOOR('Transaction Data'!$P5282,15)&amp;"-"&amp;FLOOR('Transaction Data'!$P5282,15)+14</f>
        <v>60-74</v>
      </c>
      <c r="R5282" s="2" t="str">
        <f>IF('Transaction Data'!$L5282&lt;=10,"Less Expensive","Expensive")</f>
        <v>Expensive</v>
      </c>
      <c r="S5282" s="4">
        <f>WEEKDAY('Transaction Data'!$A5282)</f>
        <v>3</v>
      </c>
      <c r="T5282" s="2" t="str">
        <f>IF(WEEKDAY('Transaction Data'!$A5282,2)&lt;6,"Weekday","Weekend")</f>
        <v>Weekday</v>
      </c>
    </row>
    <row r="5283" ht="15.75" customHeight="1">
      <c r="A5283" s="1">
        <v>45424.0</v>
      </c>
      <c r="B5283" s="2" t="s">
        <v>4957</v>
      </c>
      <c r="C5283" s="2" t="s">
        <v>41</v>
      </c>
      <c r="D5283" s="1">
        <v>37804.0</v>
      </c>
      <c r="E5283" s="2" t="s">
        <v>37</v>
      </c>
      <c r="F5283" s="2">
        <v>420.0</v>
      </c>
      <c r="G5283" s="2" t="s">
        <v>28</v>
      </c>
      <c r="H5283" s="2" t="s">
        <v>24</v>
      </c>
      <c r="I5283" s="2" t="s">
        <v>25</v>
      </c>
      <c r="J5283" s="2" t="str">
        <f t="array" ref="J5283">XLOOKUP('Transaction Data'!$G5283,Product_Code,Biscuit_Brand)</f>
        <v>Shortbread</v>
      </c>
      <c r="K5283" s="2">
        <f t="array" ref="K5283">XLOOKUP('Transaction Data'!$G5283,Product_Code,Cost)</f>
        <v>10</v>
      </c>
      <c r="L5283" s="2">
        <f t="array" ref="L5283">XLOOKUP('Transaction Data'!$G5283,Product_Code,Unit_Price)</f>
        <v>45</v>
      </c>
      <c r="M5283" s="3">
        <f>'Transaction Data'!$F5283*'Transaction Data'!$K5283</f>
        <v>4200</v>
      </c>
      <c r="N5283" s="3">
        <f>'Transaction Data'!$F5283*'Transaction Data'!$L5283</f>
        <v>18900</v>
      </c>
      <c r="O5283" s="3">
        <f>'Transaction Data'!$N5283-'Transaction Data'!$M5283</f>
        <v>14700</v>
      </c>
      <c r="P5283" s="2">
        <f>DATEDIF('Transaction Data'!$D5283,'Transaction Data'!$A5283,"y")</f>
        <v>20</v>
      </c>
      <c r="Q5283" s="2" t="str">
        <f>FLOOR('Transaction Data'!$P5283,15)&amp;"-"&amp;FLOOR('Transaction Data'!$P5283,15)+14</f>
        <v>15-29</v>
      </c>
      <c r="R5283" s="2" t="str">
        <f>IF('Transaction Data'!$L5283&lt;=10,"Less Expensive","Expensive")</f>
        <v>Expensive</v>
      </c>
      <c r="S5283" s="4">
        <f>WEEKDAY('Transaction Data'!$A5283)</f>
        <v>1</v>
      </c>
      <c r="T5283" s="2" t="str">
        <f>IF(WEEKDAY('Transaction Data'!$A5283,2)&lt;6,"Weekday","Weekend")</f>
        <v>Weekend</v>
      </c>
    </row>
    <row r="5284" ht="15.75" customHeight="1">
      <c r="A5284" s="1">
        <v>45340.0</v>
      </c>
      <c r="B5284" s="2" t="s">
        <v>4958</v>
      </c>
      <c r="C5284" s="2" t="s">
        <v>41</v>
      </c>
      <c r="D5284" s="1">
        <v>31277.0</v>
      </c>
      <c r="E5284" s="2" t="s">
        <v>27</v>
      </c>
      <c r="F5284" s="2">
        <v>17.0</v>
      </c>
      <c r="G5284" s="2" t="s">
        <v>61</v>
      </c>
      <c r="H5284" s="2" t="s">
        <v>29</v>
      </c>
      <c r="I5284" s="2" t="s">
        <v>25</v>
      </c>
      <c r="J5284" s="2" t="str">
        <f t="array" ref="J5284">XLOOKUP('Transaction Data'!$G5284,Product_Code,Biscuit_Brand)</f>
        <v>Choco Delight</v>
      </c>
      <c r="K5284" s="2">
        <f t="array" ref="K5284">XLOOKUP('Transaction Data'!$G5284,Product_Code,Cost)</f>
        <v>3</v>
      </c>
      <c r="L5284" s="2">
        <f t="array" ref="L5284">XLOOKUP('Transaction Data'!$G5284,Product_Code,Unit_Price)</f>
        <v>5</v>
      </c>
      <c r="M5284" s="3">
        <f>'Transaction Data'!$F5284*'Transaction Data'!$K5284</f>
        <v>51</v>
      </c>
      <c r="N5284" s="3">
        <f>'Transaction Data'!$F5284*'Transaction Data'!$L5284</f>
        <v>85</v>
      </c>
      <c r="O5284" s="3">
        <f>'Transaction Data'!$N5284-'Transaction Data'!$M5284</f>
        <v>34</v>
      </c>
      <c r="P5284" s="2">
        <f>DATEDIF('Transaction Data'!$D5284,'Transaction Data'!$A5284,"y")</f>
        <v>38</v>
      </c>
      <c r="Q5284" s="2" t="str">
        <f>FLOOR('Transaction Data'!$P5284,15)&amp;"-"&amp;FLOOR('Transaction Data'!$P5284,15)+14</f>
        <v>30-44</v>
      </c>
      <c r="R5284" s="2" t="str">
        <f>IF('Transaction Data'!$L5284&lt;=10,"Less Expensive","Expensive")</f>
        <v>Less Expensive</v>
      </c>
      <c r="S5284" s="4">
        <f>WEEKDAY('Transaction Data'!$A5284)</f>
        <v>1</v>
      </c>
      <c r="T5284" s="2" t="str">
        <f>IF(WEEKDAY('Transaction Data'!$A5284,2)&lt;6,"Weekday","Weekend")</f>
        <v>Weekend</v>
      </c>
    </row>
    <row r="5285" ht="15.75" customHeight="1">
      <c r="A5285" s="1">
        <v>45402.0</v>
      </c>
      <c r="B5285" s="2" t="s">
        <v>4959</v>
      </c>
      <c r="C5285" s="2" t="s">
        <v>32</v>
      </c>
      <c r="D5285" s="1">
        <v>21199.0</v>
      </c>
      <c r="E5285" s="2" t="s">
        <v>63</v>
      </c>
      <c r="F5285" s="2">
        <v>169.0</v>
      </c>
      <c r="G5285" s="2" t="s">
        <v>23</v>
      </c>
      <c r="H5285" s="2" t="s">
        <v>42</v>
      </c>
      <c r="I5285" s="2" t="s">
        <v>30</v>
      </c>
      <c r="J5285" s="2" t="str">
        <f t="array" ref="J5285">XLOOKUP('Transaction Data'!$G5285,Product_Code,Biscuit_Brand)</f>
        <v>Cinnamon Swirls</v>
      </c>
      <c r="K5285" s="2">
        <f t="array" ref="K5285">XLOOKUP('Transaction Data'!$G5285,Product_Code,Cost)</f>
        <v>10</v>
      </c>
      <c r="L5285" s="2">
        <f t="array" ref="L5285">XLOOKUP('Transaction Data'!$G5285,Product_Code,Unit_Price)</f>
        <v>14</v>
      </c>
      <c r="M5285" s="3">
        <f>'Transaction Data'!$F5285*'Transaction Data'!$K5285</f>
        <v>1690</v>
      </c>
      <c r="N5285" s="3">
        <f>'Transaction Data'!$F5285*'Transaction Data'!$L5285</f>
        <v>2366</v>
      </c>
      <c r="O5285" s="3">
        <f>'Transaction Data'!$N5285-'Transaction Data'!$M5285</f>
        <v>676</v>
      </c>
      <c r="P5285" s="2">
        <f>DATEDIF('Transaction Data'!$D5285,'Transaction Data'!$A5285,"y")</f>
        <v>66</v>
      </c>
      <c r="Q5285" s="2" t="str">
        <f>FLOOR('Transaction Data'!$P5285,15)&amp;"-"&amp;FLOOR('Transaction Data'!$P5285,15)+14</f>
        <v>60-74</v>
      </c>
      <c r="R5285" s="2" t="str">
        <f>IF('Transaction Data'!$L5285&lt;=10,"Less Expensive","Expensive")</f>
        <v>Expensive</v>
      </c>
      <c r="S5285" s="4">
        <f>WEEKDAY('Transaction Data'!$A5285)</f>
        <v>7</v>
      </c>
      <c r="T5285" s="2" t="str">
        <f>IF(WEEKDAY('Transaction Data'!$A5285,2)&lt;6,"Weekday","Weekend")</f>
        <v>Weekend</v>
      </c>
    </row>
    <row r="5286" ht="15.75" customHeight="1">
      <c r="A5286" s="1">
        <v>45486.0</v>
      </c>
      <c r="B5286" s="2" t="s">
        <v>4960</v>
      </c>
      <c r="C5286" s="2" t="s">
        <v>51</v>
      </c>
      <c r="D5286" s="1">
        <v>16096.0</v>
      </c>
      <c r="E5286" s="2" t="s">
        <v>27</v>
      </c>
      <c r="F5286" s="2">
        <v>382.0</v>
      </c>
      <c r="G5286" s="2" t="s">
        <v>57</v>
      </c>
      <c r="H5286" s="2" t="s">
        <v>45</v>
      </c>
      <c r="I5286" s="2" t="s">
        <v>25</v>
      </c>
      <c r="J5286" s="2" t="str">
        <f t="array" ref="J5286">XLOOKUP('Transaction Data'!$G5286,Product_Code,Biscuit_Brand)</f>
        <v>Oatmeal Cookies</v>
      </c>
      <c r="K5286" s="2">
        <f t="array" ref="K5286">XLOOKUP('Transaction Data'!$G5286,Product_Code,Cost)</f>
        <v>19</v>
      </c>
      <c r="L5286" s="2">
        <f t="array" ref="L5286">XLOOKUP('Transaction Data'!$G5286,Product_Code,Unit_Price)</f>
        <v>23</v>
      </c>
      <c r="M5286" s="3">
        <f>'Transaction Data'!$F5286*'Transaction Data'!$K5286</f>
        <v>7258</v>
      </c>
      <c r="N5286" s="3">
        <f>'Transaction Data'!$F5286*'Transaction Data'!$L5286</f>
        <v>8786</v>
      </c>
      <c r="O5286" s="3">
        <f>'Transaction Data'!$N5286-'Transaction Data'!$M5286</f>
        <v>1528</v>
      </c>
      <c r="P5286" s="2">
        <f>DATEDIF('Transaction Data'!$D5286,'Transaction Data'!$A5286,"y")</f>
        <v>80</v>
      </c>
      <c r="Q5286" s="2" t="str">
        <f>FLOOR('Transaction Data'!$P5286,15)&amp;"-"&amp;FLOOR('Transaction Data'!$P5286,15)+14</f>
        <v>75-89</v>
      </c>
      <c r="R5286" s="2" t="str">
        <f>IF('Transaction Data'!$L5286&lt;=10,"Less Expensive","Expensive")</f>
        <v>Expensive</v>
      </c>
      <c r="S5286" s="4">
        <f>WEEKDAY('Transaction Data'!$A5286)</f>
        <v>7</v>
      </c>
      <c r="T5286" s="2" t="str">
        <f>IF(WEEKDAY('Transaction Data'!$A5286,2)&lt;6,"Weekday","Weekend")</f>
        <v>Weekend</v>
      </c>
    </row>
    <row r="5287" ht="15.75" customHeight="1">
      <c r="A5287" s="1">
        <v>45441.0</v>
      </c>
      <c r="B5287" s="2" t="s">
        <v>4961</v>
      </c>
      <c r="C5287" s="2" t="s">
        <v>41</v>
      </c>
      <c r="D5287" s="1">
        <v>24014.0</v>
      </c>
      <c r="E5287" s="2" t="s">
        <v>63</v>
      </c>
      <c r="F5287" s="2">
        <v>48.0</v>
      </c>
      <c r="G5287" s="2" t="s">
        <v>23</v>
      </c>
      <c r="H5287" s="2" t="s">
        <v>24</v>
      </c>
      <c r="I5287" s="2" t="s">
        <v>25</v>
      </c>
      <c r="J5287" s="2" t="str">
        <f t="array" ref="J5287">XLOOKUP('Transaction Data'!$G5287,Product_Code,Biscuit_Brand)</f>
        <v>Cinnamon Swirls</v>
      </c>
      <c r="K5287" s="2">
        <f t="array" ref="K5287">XLOOKUP('Transaction Data'!$G5287,Product_Code,Cost)</f>
        <v>10</v>
      </c>
      <c r="L5287" s="2">
        <f t="array" ref="L5287">XLOOKUP('Transaction Data'!$G5287,Product_Code,Unit_Price)</f>
        <v>14</v>
      </c>
      <c r="M5287" s="3">
        <f>'Transaction Data'!$F5287*'Transaction Data'!$K5287</f>
        <v>480</v>
      </c>
      <c r="N5287" s="3">
        <f>'Transaction Data'!$F5287*'Transaction Data'!$L5287</f>
        <v>672</v>
      </c>
      <c r="O5287" s="3">
        <f>'Transaction Data'!$N5287-'Transaction Data'!$M5287</f>
        <v>192</v>
      </c>
      <c r="P5287" s="2">
        <f>DATEDIF('Transaction Data'!$D5287,'Transaction Data'!$A5287,"y")</f>
        <v>58</v>
      </c>
      <c r="Q5287" s="2" t="str">
        <f>FLOOR('Transaction Data'!$P5287,15)&amp;"-"&amp;FLOOR('Transaction Data'!$P5287,15)+14</f>
        <v>45-59</v>
      </c>
      <c r="R5287" s="2" t="str">
        <f>IF('Transaction Data'!$L5287&lt;=10,"Less Expensive","Expensive")</f>
        <v>Expensive</v>
      </c>
      <c r="S5287" s="4">
        <f>WEEKDAY('Transaction Data'!$A5287)</f>
        <v>4</v>
      </c>
      <c r="T5287" s="2" t="str">
        <f>IF(WEEKDAY('Transaction Data'!$A5287,2)&lt;6,"Weekday","Weekend")</f>
        <v>Weekday</v>
      </c>
    </row>
    <row r="5288" ht="15.75" customHeight="1">
      <c r="A5288" s="1">
        <v>45502.0</v>
      </c>
      <c r="B5288" s="2" t="s">
        <v>4962</v>
      </c>
      <c r="C5288" s="2" t="s">
        <v>65</v>
      </c>
      <c r="D5288" s="1">
        <v>20826.0</v>
      </c>
      <c r="E5288" s="2" t="s">
        <v>27</v>
      </c>
      <c r="F5288" s="2">
        <v>288.0</v>
      </c>
      <c r="G5288" s="2" t="s">
        <v>57</v>
      </c>
      <c r="H5288" s="2" t="s">
        <v>29</v>
      </c>
      <c r="I5288" s="2" t="s">
        <v>25</v>
      </c>
      <c r="J5288" s="2" t="str">
        <f t="array" ref="J5288">XLOOKUP('Transaction Data'!$G5288,Product_Code,Biscuit_Brand)</f>
        <v>Oatmeal Cookies</v>
      </c>
      <c r="K5288" s="2">
        <f t="array" ref="K5288">XLOOKUP('Transaction Data'!$G5288,Product_Code,Cost)</f>
        <v>19</v>
      </c>
      <c r="L5288" s="2">
        <f t="array" ref="L5288">XLOOKUP('Transaction Data'!$G5288,Product_Code,Unit_Price)</f>
        <v>23</v>
      </c>
      <c r="M5288" s="3">
        <f>'Transaction Data'!$F5288*'Transaction Data'!$K5288</f>
        <v>5472</v>
      </c>
      <c r="N5288" s="3">
        <f>'Transaction Data'!$F5288*'Transaction Data'!$L5288</f>
        <v>6624</v>
      </c>
      <c r="O5288" s="3">
        <f>'Transaction Data'!$N5288-'Transaction Data'!$M5288</f>
        <v>1152</v>
      </c>
      <c r="P5288" s="2">
        <f>DATEDIF('Transaction Data'!$D5288,'Transaction Data'!$A5288,"y")</f>
        <v>67</v>
      </c>
      <c r="Q5288" s="2" t="str">
        <f>FLOOR('Transaction Data'!$P5288,15)&amp;"-"&amp;FLOOR('Transaction Data'!$P5288,15)+14</f>
        <v>60-74</v>
      </c>
      <c r="R5288" s="2" t="str">
        <f>IF('Transaction Data'!$L5288&lt;=10,"Less Expensive","Expensive")</f>
        <v>Expensive</v>
      </c>
      <c r="S5288" s="4">
        <f>WEEKDAY('Transaction Data'!$A5288)</f>
        <v>2</v>
      </c>
      <c r="T5288" s="2" t="str">
        <f>IF(WEEKDAY('Transaction Data'!$A5288,2)&lt;6,"Weekday","Weekend")</f>
        <v>Weekday</v>
      </c>
    </row>
    <row r="5289" ht="15.75" customHeight="1">
      <c r="A5289" s="1">
        <v>45433.0</v>
      </c>
      <c r="B5289" s="2" t="s">
        <v>4963</v>
      </c>
      <c r="C5289" s="2" t="s">
        <v>41</v>
      </c>
      <c r="D5289" s="1">
        <v>24113.0</v>
      </c>
      <c r="E5289" s="2" t="s">
        <v>63</v>
      </c>
      <c r="F5289" s="2">
        <v>216.0</v>
      </c>
      <c r="G5289" s="2" t="s">
        <v>61</v>
      </c>
      <c r="H5289" s="2" t="s">
        <v>29</v>
      </c>
      <c r="I5289" s="2" t="s">
        <v>25</v>
      </c>
      <c r="J5289" s="2" t="str">
        <f t="array" ref="J5289">XLOOKUP('Transaction Data'!$G5289,Product_Code,Biscuit_Brand)</f>
        <v>Choco Delight</v>
      </c>
      <c r="K5289" s="2">
        <f t="array" ref="K5289">XLOOKUP('Transaction Data'!$G5289,Product_Code,Cost)</f>
        <v>3</v>
      </c>
      <c r="L5289" s="2">
        <f t="array" ref="L5289">XLOOKUP('Transaction Data'!$G5289,Product_Code,Unit_Price)</f>
        <v>5</v>
      </c>
      <c r="M5289" s="3">
        <f>'Transaction Data'!$F5289*'Transaction Data'!$K5289</f>
        <v>648</v>
      </c>
      <c r="N5289" s="3">
        <f>'Transaction Data'!$F5289*'Transaction Data'!$L5289</f>
        <v>1080</v>
      </c>
      <c r="O5289" s="3">
        <f>'Transaction Data'!$N5289-'Transaction Data'!$M5289</f>
        <v>432</v>
      </c>
      <c r="P5289" s="2">
        <f>DATEDIF('Transaction Data'!$D5289,'Transaction Data'!$A5289,"y")</f>
        <v>58</v>
      </c>
      <c r="Q5289" s="2" t="str">
        <f>FLOOR('Transaction Data'!$P5289,15)&amp;"-"&amp;FLOOR('Transaction Data'!$P5289,15)+14</f>
        <v>45-59</v>
      </c>
      <c r="R5289" s="2" t="str">
        <f>IF('Transaction Data'!$L5289&lt;=10,"Less Expensive","Expensive")</f>
        <v>Less Expensive</v>
      </c>
      <c r="S5289" s="4">
        <f>WEEKDAY('Transaction Data'!$A5289)</f>
        <v>3</v>
      </c>
      <c r="T5289" s="2" t="str">
        <f>IF(WEEKDAY('Transaction Data'!$A5289,2)&lt;6,"Weekday","Weekend")</f>
        <v>Weekday</v>
      </c>
    </row>
    <row r="5290" ht="15.75" customHeight="1">
      <c r="A5290" s="1">
        <v>45325.0</v>
      </c>
      <c r="B5290" s="2" t="s">
        <v>4964</v>
      </c>
      <c r="C5290" s="2" t="s">
        <v>32</v>
      </c>
      <c r="D5290" s="1">
        <v>26894.0</v>
      </c>
      <c r="E5290" s="2" t="s">
        <v>63</v>
      </c>
      <c r="F5290" s="2">
        <v>390.0</v>
      </c>
      <c r="G5290" s="2" t="s">
        <v>33</v>
      </c>
      <c r="H5290" s="2" t="s">
        <v>34</v>
      </c>
      <c r="I5290" s="2" t="s">
        <v>25</v>
      </c>
      <c r="J5290" s="2" t="str">
        <f t="array" ref="J5290">XLOOKUP('Transaction Data'!$G5290,Product_Code,Biscuit_Brand)</f>
        <v>Caramel Biscuits</v>
      </c>
      <c r="K5290" s="2">
        <f t="array" ref="K5290">XLOOKUP('Transaction Data'!$G5290,Product_Code,Cost)</f>
        <v>18</v>
      </c>
      <c r="L5290" s="2">
        <f t="array" ref="L5290">XLOOKUP('Transaction Data'!$G5290,Product_Code,Unit_Price)</f>
        <v>22</v>
      </c>
      <c r="M5290" s="3">
        <f>'Transaction Data'!$F5290*'Transaction Data'!$K5290</f>
        <v>7020</v>
      </c>
      <c r="N5290" s="3">
        <f>'Transaction Data'!$F5290*'Transaction Data'!$L5290</f>
        <v>8580</v>
      </c>
      <c r="O5290" s="3">
        <f>'Transaction Data'!$N5290-'Transaction Data'!$M5290</f>
        <v>1560</v>
      </c>
      <c r="P5290" s="2">
        <f>DATEDIF('Transaction Data'!$D5290,'Transaction Data'!$A5290,"y")</f>
        <v>50</v>
      </c>
      <c r="Q5290" s="2" t="str">
        <f>FLOOR('Transaction Data'!$P5290,15)&amp;"-"&amp;FLOOR('Transaction Data'!$P5290,15)+14</f>
        <v>45-59</v>
      </c>
      <c r="R5290" s="2" t="str">
        <f>IF('Transaction Data'!$L5290&lt;=10,"Less Expensive","Expensive")</f>
        <v>Expensive</v>
      </c>
      <c r="S5290" s="4">
        <f>WEEKDAY('Transaction Data'!$A5290)</f>
        <v>7</v>
      </c>
      <c r="T5290" s="2" t="str">
        <f>IF(WEEKDAY('Transaction Data'!$A5290,2)&lt;6,"Weekday","Weekend")</f>
        <v>Weekend</v>
      </c>
    </row>
    <row r="5291" ht="15.75" customHeight="1">
      <c r="A5291" s="1">
        <v>45447.0</v>
      </c>
      <c r="B5291" s="2" t="s">
        <v>2837</v>
      </c>
      <c r="C5291" s="2" t="s">
        <v>65</v>
      </c>
      <c r="D5291" s="1">
        <v>29089.0</v>
      </c>
      <c r="E5291" s="2" t="s">
        <v>22</v>
      </c>
      <c r="F5291" s="2">
        <v>84.0</v>
      </c>
      <c r="G5291" s="2" t="s">
        <v>28</v>
      </c>
      <c r="H5291" s="2" t="s">
        <v>24</v>
      </c>
      <c r="I5291" s="2" t="s">
        <v>25</v>
      </c>
      <c r="J5291" s="2" t="str">
        <f t="array" ref="J5291">XLOOKUP('Transaction Data'!$G5291,Product_Code,Biscuit_Brand)</f>
        <v>Shortbread</v>
      </c>
      <c r="K5291" s="2">
        <f t="array" ref="K5291">XLOOKUP('Transaction Data'!$G5291,Product_Code,Cost)</f>
        <v>10</v>
      </c>
      <c r="L5291" s="2">
        <f t="array" ref="L5291">XLOOKUP('Transaction Data'!$G5291,Product_Code,Unit_Price)</f>
        <v>45</v>
      </c>
      <c r="M5291" s="3">
        <f>'Transaction Data'!$F5291*'Transaction Data'!$K5291</f>
        <v>840</v>
      </c>
      <c r="N5291" s="3">
        <f>'Transaction Data'!$F5291*'Transaction Data'!$L5291</f>
        <v>3780</v>
      </c>
      <c r="O5291" s="3">
        <f>'Transaction Data'!$N5291-'Transaction Data'!$M5291</f>
        <v>2940</v>
      </c>
      <c r="P5291" s="2">
        <f>DATEDIF('Transaction Data'!$D5291,'Transaction Data'!$A5291,"y")</f>
        <v>44</v>
      </c>
      <c r="Q5291" s="2" t="str">
        <f>FLOOR('Transaction Data'!$P5291,15)&amp;"-"&amp;FLOOR('Transaction Data'!$P5291,15)+14</f>
        <v>30-44</v>
      </c>
      <c r="R5291" s="2" t="str">
        <f>IF('Transaction Data'!$L5291&lt;=10,"Less Expensive","Expensive")</f>
        <v>Expensive</v>
      </c>
      <c r="S5291" s="4">
        <f>WEEKDAY('Transaction Data'!$A5291)</f>
        <v>3</v>
      </c>
      <c r="T5291" s="2" t="str">
        <f>IF(WEEKDAY('Transaction Data'!$A5291,2)&lt;6,"Weekday","Weekend")</f>
        <v>Weekday</v>
      </c>
    </row>
    <row r="5292" ht="15.75" customHeight="1">
      <c r="A5292" s="1">
        <v>45362.0</v>
      </c>
      <c r="B5292" s="2" t="s">
        <v>4965</v>
      </c>
      <c r="C5292" s="2" t="s">
        <v>21</v>
      </c>
      <c r="D5292" s="1">
        <v>27002.0</v>
      </c>
      <c r="E5292" s="2" t="s">
        <v>22</v>
      </c>
      <c r="F5292" s="2">
        <v>59.0</v>
      </c>
      <c r="G5292" s="2" t="s">
        <v>55</v>
      </c>
      <c r="H5292" s="2" t="s">
        <v>42</v>
      </c>
      <c r="I5292" s="2" t="s">
        <v>25</v>
      </c>
      <c r="J5292" s="2" t="str">
        <f t="array" ref="J5292">XLOOKUP('Transaction Data'!$G5292,Product_Code,Biscuit_Brand)</f>
        <v>Vanilla Wafers</v>
      </c>
      <c r="K5292" s="2">
        <f t="array" ref="K5292">XLOOKUP('Transaction Data'!$G5292,Product_Code,Cost)</f>
        <v>18</v>
      </c>
      <c r="L5292" s="2">
        <f t="array" ref="L5292">XLOOKUP('Transaction Data'!$G5292,Product_Code,Unit_Price)</f>
        <v>36</v>
      </c>
      <c r="M5292" s="3">
        <f>'Transaction Data'!$F5292*'Transaction Data'!$K5292</f>
        <v>1062</v>
      </c>
      <c r="N5292" s="3">
        <f>'Transaction Data'!$F5292*'Transaction Data'!$L5292</f>
        <v>2124</v>
      </c>
      <c r="O5292" s="3">
        <f>'Transaction Data'!$N5292-'Transaction Data'!$M5292</f>
        <v>1062</v>
      </c>
      <c r="P5292" s="2">
        <f>DATEDIF('Transaction Data'!$D5292,'Transaction Data'!$A5292,"y")</f>
        <v>50</v>
      </c>
      <c r="Q5292" s="2" t="str">
        <f>FLOOR('Transaction Data'!$P5292,15)&amp;"-"&amp;FLOOR('Transaction Data'!$P5292,15)+14</f>
        <v>45-59</v>
      </c>
      <c r="R5292" s="2" t="str">
        <f>IF('Transaction Data'!$L5292&lt;=10,"Less Expensive","Expensive")</f>
        <v>Expensive</v>
      </c>
      <c r="S5292" s="4">
        <f>WEEKDAY('Transaction Data'!$A5292)</f>
        <v>2</v>
      </c>
      <c r="T5292" s="2" t="str">
        <f>IF(WEEKDAY('Transaction Data'!$A5292,2)&lt;6,"Weekday","Weekend")</f>
        <v>Weekday</v>
      </c>
    </row>
    <row r="5293" ht="15.75" customHeight="1">
      <c r="A5293" s="1">
        <v>45438.0</v>
      </c>
      <c r="B5293" s="2" t="s">
        <v>4966</v>
      </c>
      <c r="C5293" s="2" t="s">
        <v>32</v>
      </c>
      <c r="D5293" s="1">
        <v>33178.0</v>
      </c>
      <c r="E5293" s="2" t="s">
        <v>27</v>
      </c>
      <c r="F5293" s="2">
        <v>99.0</v>
      </c>
      <c r="G5293" s="2" t="s">
        <v>44</v>
      </c>
      <c r="H5293" s="2" t="s">
        <v>45</v>
      </c>
      <c r="I5293" s="2" t="s">
        <v>25</v>
      </c>
      <c r="J5293" s="2" t="str">
        <f t="array" ref="J5293">XLOOKUP('Transaction Data'!$G5293,Product_Code,Biscuit_Brand)</f>
        <v>Butter Crunch</v>
      </c>
      <c r="K5293" s="2">
        <f t="array" ref="K5293">XLOOKUP('Transaction Data'!$G5293,Product_Code,Cost)</f>
        <v>10</v>
      </c>
      <c r="L5293" s="2">
        <f t="array" ref="L5293">XLOOKUP('Transaction Data'!$G5293,Product_Code,Unit_Price)</f>
        <v>11</v>
      </c>
      <c r="M5293" s="3">
        <f>'Transaction Data'!$F5293*'Transaction Data'!$K5293</f>
        <v>990</v>
      </c>
      <c r="N5293" s="3">
        <f>'Transaction Data'!$F5293*'Transaction Data'!$L5293</f>
        <v>1089</v>
      </c>
      <c r="O5293" s="3">
        <f>'Transaction Data'!$N5293-'Transaction Data'!$M5293</f>
        <v>99</v>
      </c>
      <c r="P5293" s="2">
        <f>DATEDIF('Transaction Data'!$D5293,'Transaction Data'!$A5293,"y")</f>
        <v>33</v>
      </c>
      <c r="Q5293" s="2" t="str">
        <f>FLOOR('Transaction Data'!$P5293,15)&amp;"-"&amp;FLOOR('Transaction Data'!$P5293,15)+14</f>
        <v>30-44</v>
      </c>
      <c r="R5293" s="2" t="str">
        <f>IF('Transaction Data'!$L5293&lt;=10,"Less Expensive","Expensive")</f>
        <v>Expensive</v>
      </c>
      <c r="S5293" s="4">
        <f>WEEKDAY('Transaction Data'!$A5293)</f>
        <v>1</v>
      </c>
      <c r="T5293" s="2" t="str">
        <f>IF(WEEKDAY('Transaction Data'!$A5293,2)&lt;6,"Weekday","Weekend")</f>
        <v>Weekend</v>
      </c>
    </row>
    <row r="5294" ht="15.75" customHeight="1">
      <c r="A5294" s="1">
        <v>45471.0</v>
      </c>
      <c r="B5294" s="2" t="s">
        <v>4967</v>
      </c>
      <c r="C5294" s="2" t="s">
        <v>65</v>
      </c>
      <c r="D5294" s="1">
        <v>26607.0</v>
      </c>
      <c r="E5294" s="2" t="s">
        <v>37</v>
      </c>
      <c r="F5294" s="2">
        <v>295.0</v>
      </c>
      <c r="G5294" s="2" t="s">
        <v>55</v>
      </c>
      <c r="H5294" s="2" t="s">
        <v>24</v>
      </c>
      <c r="I5294" s="2" t="s">
        <v>25</v>
      </c>
      <c r="J5294" s="2" t="str">
        <f t="array" ref="J5294">XLOOKUP('Transaction Data'!$G5294,Product_Code,Biscuit_Brand)</f>
        <v>Vanilla Wafers</v>
      </c>
      <c r="K5294" s="2">
        <f t="array" ref="K5294">XLOOKUP('Transaction Data'!$G5294,Product_Code,Cost)</f>
        <v>18</v>
      </c>
      <c r="L5294" s="2">
        <f t="array" ref="L5294">XLOOKUP('Transaction Data'!$G5294,Product_Code,Unit_Price)</f>
        <v>36</v>
      </c>
      <c r="M5294" s="3">
        <f>'Transaction Data'!$F5294*'Transaction Data'!$K5294</f>
        <v>5310</v>
      </c>
      <c r="N5294" s="3">
        <f>'Transaction Data'!$F5294*'Transaction Data'!$L5294</f>
        <v>10620</v>
      </c>
      <c r="O5294" s="3">
        <f>'Transaction Data'!$N5294-'Transaction Data'!$M5294</f>
        <v>5310</v>
      </c>
      <c r="P5294" s="2">
        <f>DATEDIF('Transaction Data'!$D5294,'Transaction Data'!$A5294,"y")</f>
        <v>51</v>
      </c>
      <c r="Q5294" s="2" t="str">
        <f>FLOOR('Transaction Data'!$P5294,15)&amp;"-"&amp;FLOOR('Transaction Data'!$P5294,15)+14</f>
        <v>45-59</v>
      </c>
      <c r="R5294" s="2" t="str">
        <f>IF('Transaction Data'!$L5294&lt;=10,"Less Expensive","Expensive")</f>
        <v>Expensive</v>
      </c>
      <c r="S5294" s="4">
        <f>WEEKDAY('Transaction Data'!$A5294)</f>
        <v>6</v>
      </c>
      <c r="T5294" s="2" t="str">
        <f>IF(WEEKDAY('Transaction Data'!$A5294,2)&lt;6,"Weekday","Weekend")</f>
        <v>Weekday</v>
      </c>
    </row>
    <row r="5295" ht="15.75" customHeight="1">
      <c r="A5295" s="1">
        <v>45422.0</v>
      </c>
      <c r="B5295" s="2" t="s">
        <v>4968</v>
      </c>
      <c r="C5295" s="2" t="s">
        <v>65</v>
      </c>
      <c r="D5295" s="1">
        <v>36440.0</v>
      </c>
      <c r="E5295" s="2" t="s">
        <v>22</v>
      </c>
      <c r="F5295" s="2">
        <v>128.0</v>
      </c>
      <c r="G5295" s="2" t="s">
        <v>33</v>
      </c>
      <c r="H5295" s="2" t="s">
        <v>29</v>
      </c>
      <c r="I5295" s="2" t="s">
        <v>25</v>
      </c>
      <c r="J5295" s="2" t="str">
        <f t="array" ref="J5295">XLOOKUP('Transaction Data'!$G5295,Product_Code,Biscuit_Brand)</f>
        <v>Caramel Biscuits</v>
      </c>
      <c r="K5295" s="2">
        <f t="array" ref="K5295">XLOOKUP('Transaction Data'!$G5295,Product_Code,Cost)</f>
        <v>18</v>
      </c>
      <c r="L5295" s="2">
        <f t="array" ref="L5295">XLOOKUP('Transaction Data'!$G5295,Product_Code,Unit_Price)</f>
        <v>22</v>
      </c>
      <c r="M5295" s="3">
        <f>'Transaction Data'!$F5295*'Transaction Data'!$K5295</f>
        <v>2304</v>
      </c>
      <c r="N5295" s="3">
        <f>'Transaction Data'!$F5295*'Transaction Data'!$L5295</f>
        <v>2816</v>
      </c>
      <c r="O5295" s="3">
        <f>'Transaction Data'!$N5295-'Transaction Data'!$M5295</f>
        <v>512</v>
      </c>
      <c r="P5295" s="2">
        <f>DATEDIF('Transaction Data'!$D5295,'Transaction Data'!$A5295,"y")</f>
        <v>24</v>
      </c>
      <c r="Q5295" s="2" t="str">
        <f>FLOOR('Transaction Data'!$P5295,15)&amp;"-"&amp;FLOOR('Transaction Data'!$P5295,15)+14</f>
        <v>15-29</v>
      </c>
      <c r="R5295" s="2" t="str">
        <f>IF('Transaction Data'!$L5295&lt;=10,"Less Expensive","Expensive")</f>
        <v>Expensive</v>
      </c>
      <c r="S5295" s="4">
        <f>WEEKDAY('Transaction Data'!$A5295)</f>
        <v>6</v>
      </c>
      <c r="T5295" s="2" t="str">
        <f>IF(WEEKDAY('Transaction Data'!$A5295,2)&lt;6,"Weekday","Weekend")</f>
        <v>Weekday</v>
      </c>
    </row>
    <row r="5296" ht="15.75" customHeight="1">
      <c r="A5296" s="1">
        <v>45396.0</v>
      </c>
      <c r="B5296" s="2" t="s">
        <v>4969</v>
      </c>
      <c r="C5296" s="2" t="s">
        <v>41</v>
      </c>
      <c r="D5296" s="1">
        <v>38557.0</v>
      </c>
      <c r="E5296" s="2" t="s">
        <v>22</v>
      </c>
      <c r="F5296" s="2">
        <v>418.0</v>
      </c>
      <c r="G5296" s="2" t="s">
        <v>55</v>
      </c>
      <c r="H5296" s="2" t="s">
        <v>42</v>
      </c>
      <c r="I5296" s="2" t="s">
        <v>25</v>
      </c>
      <c r="J5296" s="2" t="str">
        <f t="array" ref="J5296">XLOOKUP('Transaction Data'!$G5296,Product_Code,Biscuit_Brand)</f>
        <v>Vanilla Wafers</v>
      </c>
      <c r="K5296" s="2">
        <f t="array" ref="K5296">XLOOKUP('Transaction Data'!$G5296,Product_Code,Cost)</f>
        <v>18</v>
      </c>
      <c r="L5296" s="2">
        <f t="array" ref="L5296">XLOOKUP('Transaction Data'!$G5296,Product_Code,Unit_Price)</f>
        <v>36</v>
      </c>
      <c r="M5296" s="3">
        <f>'Transaction Data'!$F5296*'Transaction Data'!$K5296</f>
        <v>7524</v>
      </c>
      <c r="N5296" s="3">
        <f>'Transaction Data'!$F5296*'Transaction Data'!$L5296</f>
        <v>15048</v>
      </c>
      <c r="O5296" s="3">
        <f>'Transaction Data'!$N5296-'Transaction Data'!$M5296</f>
        <v>7524</v>
      </c>
      <c r="P5296" s="2">
        <f>DATEDIF('Transaction Data'!$D5296,'Transaction Data'!$A5296,"y")</f>
        <v>18</v>
      </c>
      <c r="Q5296" s="2" t="str">
        <f>FLOOR('Transaction Data'!$P5296,15)&amp;"-"&amp;FLOOR('Transaction Data'!$P5296,15)+14</f>
        <v>15-29</v>
      </c>
      <c r="R5296" s="2" t="str">
        <f>IF('Transaction Data'!$L5296&lt;=10,"Less Expensive","Expensive")</f>
        <v>Expensive</v>
      </c>
      <c r="S5296" s="4">
        <f>WEEKDAY('Transaction Data'!$A5296)</f>
        <v>1</v>
      </c>
      <c r="T5296" s="2" t="str">
        <f>IF(WEEKDAY('Transaction Data'!$A5296,2)&lt;6,"Weekday","Weekend")</f>
        <v>Weekend</v>
      </c>
    </row>
    <row r="5297" ht="15.75" customHeight="1">
      <c r="A5297" s="1">
        <v>45405.0</v>
      </c>
      <c r="B5297" s="2" t="s">
        <v>4970</v>
      </c>
      <c r="C5297" s="2" t="s">
        <v>21</v>
      </c>
      <c r="D5297" s="1">
        <v>36216.0</v>
      </c>
      <c r="E5297" s="2" t="s">
        <v>37</v>
      </c>
      <c r="F5297" s="2">
        <v>318.0</v>
      </c>
      <c r="G5297" s="2" t="s">
        <v>28</v>
      </c>
      <c r="H5297" s="2" t="s">
        <v>45</v>
      </c>
      <c r="I5297" s="2" t="s">
        <v>25</v>
      </c>
      <c r="J5297" s="2" t="str">
        <f t="array" ref="J5297">XLOOKUP('Transaction Data'!$G5297,Product_Code,Biscuit_Brand)</f>
        <v>Shortbread</v>
      </c>
      <c r="K5297" s="2">
        <f t="array" ref="K5297">XLOOKUP('Transaction Data'!$G5297,Product_Code,Cost)</f>
        <v>10</v>
      </c>
      <c r="L5297" s="2">
        <f t="array" ref="L5297">XLOOKUP('Transaction Data'!$G5297,Product_Code,Unit_Price)</f>
        <v>45</v>
      </c>
      <c r="M5297" s="3">
        <f>'Transaction Data'!$F5297*'Transaction Data'!$K5297</f>
        <v>3180</v>
      </c>
      <c r="N5297" s="3">
        <f>'Transaction Data'!$F5297*'Transaction Data'!$L5297</f>
        <v>14310</v>
      </c>
      <c r="O5297" s="3">
        <f>'Transaction Data'!$N5297-'Transaction Data'!$M5297</f>
        <v>11130</v>
      </c>
      <c r="P5297" s="2">
        <f>DATEDIF('Transaction Data'!$D5297,'Transaction Data'!$A5297,"y")</f>
        <v>25</v>
      </c>
      <c r="Q5297" s="2" t="str">
        <f>FLOOR('Transaction Data'!$P5297,15)&amp;"-"&amp;FLOOR('Transaction Data'!$P5297,15)+14</f>
        <v>15-29</v>
      </c>
      <c r="R5297" s="2" t="str">
        <f>IF('Transaction Data'!$L5297&lt;=10,"Less Expensive","Expensive")</f>
        <v>Expensive</v>
      </c>
      <c r="S5297" s="4">
        <f>WEEKDAY('Transaction Data'!$A5297)</f>
        <v>3</v>
      </c>
      <c r="T5297" s="2" t="str">
        <f>IF(WEEKDAY('Transaction Data'!$A5297,2)&lt;6,"Weekday","Weekend")</f>
        <v>Weekday</v>
      </c>
    </row>
    <row r="5298" ht="15.75" customHeight="1">
      <c r="A5298" s="1">
        <v>45393.0</v>
      </c>
      <c r="B5298" s="2" t="s">
        <v>4971</v>
      </c>
      <c r="C5298" s="2" t="s">
        <v>72</v>
      </c>
      <c r="D5298" s="1">
        <v>19588.0</v>
      </c>
      <c r="E5298" s="2" t="s">
        <v>27</v>
      </c>
      <c r="F5298" s="2">
        <v>172.0</v>
      </c>
      <c r="G5298" s="2" t="s">
        <v>61</v>
      </c>
      <c r="H5298" s="2" t="s">
        <v>24</v>
      </c>
      <c r="I5298" s="2" t="s">
        <v>25</v>
      </c>
      <c r="J5298" s="2" t="str">
        <f t="array" ref="J5298">XLOOKUP('Transaction Data'!$G5298,Product_Code,Biscuit_Brand)</f>
        <v>Choco Delight</v>
      </c>
      <c r="K5298" s="2">
        <f t="array" ref="K5298">XLOOKUP('Transaction Data'!$G5298,Product_Code,Cost)</f>
        <v>3</v>
      </c>
      <c r="L5298" s="2">
        <f t="array" ref="L5298">XLOOKUP('Transaction Data'!$G5298,Product_Code,Unit_Price)</f>
        <v>5</v>
      </c>
      <c r="M5298" s="3">
        <f>'Transaction Data'!$F5298*'Transaction Data'!$K5298</f>
        <v>516</v>
      </c>
      <c r="N5298" s="3">
        <f>'Transaction Data'!$F5298*'Transaction Data'!$L5298</f>
        <v>860</v>
      </c>
      <c r="O5298" s="3">
        <f>'Transaction Data'!$N5298-'Transaction Data'!$M5298</f>
        <v>344</v>
      </c>
      <c r="P5298" s="2">
        <f>DATEDIF('Transaction Data'!$D5298,'Transaction Data'!$A5298,"y")</f>
        <v>70</v>
      </c>
      <c r="Q5298" s="2" t="str">
        <f>FLOOR('Transaction Data'!$P5298,15)&amp;"-"&amp;FLOOR('Transaction Data'!$P5298,15)+14</f>
        <v>60-74</v>
      </c>
      <c r="R5298" s="2" t="str">
        <f>IF('Transaction Data'!$L5298&lt;=10,"Less Expensive","Expensive")</f>
        <v>Less Expensive</v>
      </c>
      <c r="S5298" s="4">
        <f>WEEKDAY('Transaction Data'!$A5298)</f>
        <v>5</v>
      </c>
      <c r="T5298" s="2" t="str">
        <f>IF(WEEKDAY('Transaction Data'!$A5298,2)&lt;6,"Weekday","Weekend")</f>
        <v>Weekday</v>
      </c>
    </row>
    <row r="5299" ht="15.75" customHeight="1">
      <c r="A5299" s="1">
        <v>45406.0</v>
      </c>
      <c r="B5299" s="2" t="s">
        <v>4972</v>
      </c>
      <c r="C5299" s="2" t="s">
        <v>32</v>
      </c>
      <c r="D5299" s="1">
        <v>25174.0</v>
      </c>
      <c r="E5299" s="2" t="s">
        <v>37</v>
      </c>
      <c r="F5299" s="2">
        <v>289.0</v>
      </c>
      <c r="G5299" s="2" t="s">
        <v>48</v>
      </c>
      <c r="H5299" s="2" t="s">
        <v>29</v>
      </c>
      <c r="I5299" s="2" t="s">
        <v>25</v>
      </c>
      <c r="J5299" s="2" t="str">
        <f t="array" ref="J5299">XLOOKUP('Transaction Data'!$G5299,Product_Code,Biscuit_Brand)</f>
        <v>Lemon Crisps</v>
      </c>
      <c r="K5299" s="2">
        <f t="array" ref="K5299">XLOOKUP('Transaction Data'!$G5299,Product_Code,Cost)</f>
        <v>7</v>
      </c>
      <c r="L5299" s="2">
        <f t="array" ref="L5299">XLOOKUP('Transaction Data'!$G5299,Product_Code,Unit_Price)</f>
        <v>9</v>
      </c>
      <c r="M5299" s="3">
        <f>'Transaction Data'!$F5299*'Transaction Data'!$K5299</f>
        <v>2023</v>
      </c>
      <c r="N5299" s="3">
        <f>'Transaction Data'!$F5299*'Transaction Data'!$L5299</f>
        <v>2601</v>
      </c>
      <c r="O5299" s="3">
        <f>'Transaction Data'!$N5299-'Transaction Data'!$M5299</f>
        <v>578</v>
      </c>
      <c r="P5299" s="2">
        <f>DATEDIF('Transaction Data'!$D5299,'Transaction Data'!$A5299,"y")</f>
        <v>55</v>
      </c>
      <c r="Q5299" s="2" t="str">
        <f>FLOOR('Transaction Data'!$P5299,15)&amp;"-"&amp;FLOOR('Transaction Data'!$P5299,15)+14</f>
        <v>45-59</v>
      </c>
      <c r="R5299" s="2" t="str">
        <f>IF('Transaction Data'!$L5299&lt;=10,"Less Expensive","Expensive")</f>
        <v>Less Expensive</v>
      </c>
      <c r="S5299" s="4">
        <f>WEEKDAY('Transaction Data'!$A5299)</f>
        <v>4</v>
      </c>
      <c r="T5299" s="2" t="str">
        <f>IF(WEEKDAY('Transaction Data'!$A5299,2)&lt;6,"Weekday","Weekend")</f>
        <v>Weekday</v>
      </c>
    </row>
    <row r="5300" ht="15.75" customHeight="1">
      <c r="A5300" s="1">
        <v>45450.0</v>
      </c>
      <c r="B5300" s="2" t="s">
        <v>4973</v>
      </c>
      <c r="C5300" s="2" t="s">
        <v>47</v>
      </c>
      <c r="D5300" s="1">
        <v>30369.0</v>
      </c>
      <c r="E5300" s="2" t="s">
        <v>63</v>
      </c>
      <c r="F5300" s="2">
        <v>469.0</v>
      </c>
      <c r="G5300" s="2" t="s">
        <v>57</v>
      </c>
      <c r="H5300" s="2" t="s">
        <v>29</v>
      </c>
      <c r="I5300" s="2" t="s">
        <v>25</v>
      </c>
      <c r="J5300" s="2" t="str">
        <f t="array" ref="J5300">XLOOKUP('Transaction Data'!$G5300,Product_Code,Biscuit_Brand)</f>
        <v>Oatmeal Cookies</v>
      </c>
      <c r="K5300" s="2">
        <f t="array" ref="K5300">XLOOKUP('Transaction Data'!$G5300,Product_Code,Cost)</f>
        <v>19</v>
      </c>
      <c r="L5300" s="2">
        <f t="array" ref="L5300">XLOOKUP('Transaction Data'!$G5300,Product_Code,Unit_Price)</f>
        <v>23</v>
      </c>
      <c r="M5300" s="3">
        <f>'Transaction Data'!$F5300*'Transaction Data'!$K5300</f>
        <v>8911</v>
      </c>
      <c r="N5300" s="3">
        <f>'Transaction Data'!$F5300*'Transaction Data'!$L5300</f>
        <v>10787</v>
      </c>
      <c r="O5300" s="3">
        <f>'Transaction Data'!$N5300-'Transaction Data'!$M5300</f>
        <v>1876</v>
      </c>
      <c r="P5300" s="2">
        <f>DATEDIF('Transaction Data'!$D5300,'Transaction Data'!$A5300,"y")</f>
        <v>41</v>
      </c>
      <c r="Q5300" s="2" t="str">
        <f>FLOOR('Transaction Data'!$P5300,15)&amp;"-"&amp;FLOOR('Transaction Data'!$P5300,15)+14</f>
        <v>30-44</v>
      </c>
      <c r="R5300" s="2" t="str">
        <f>IF('Transaction Data'!$L5300&lt;=10,"Less Expensive","Expensive")</f>
        <v>Expensive</v>
      </c>
      <c r="S5300" s="4">
        <f>WEEKDAY('Transaction Data'!$A5300)</f>
        <v>6</v>
      </c>
      <c r="T5300" s="2" t="str">
        <f>IF(WEEKDAY('Transaction Data'!$A5300,2)&lt;6,"Weekday","Weekend")</f>
        <v>Weekday</v>
      </c>
    </row>
    <row r="5301" ht="15.75" customHeight="1">
      <c r="A5301" s="1">
        <v>45369.0</v>
      </c>
      <c r="B5301" s="2" t="s">
        <v>4974</v>
      </c>
      <c r="C5301" s="2" t="s">
        <v>78</v>
      </c>
      <c r="D5301" s="1">
        <v>28988.0</v>
      </c>
      <c r="E5301" s="2" t="s">
        <v>27</v>
      </c>
      <c r="F5301" s="2">
        <v>144.0</v>
      </c>
      <c r="G5301" s="2" t="s">
        <v>23</v>
      </c>
      <c r="H5301" s="2" t="s">
        <v>34</v>
      </c>
      <c r="I5301" s="2" t="s">
        <v>30</v>
      </c>
      <c r="J5301" s="2" t="str">
        <f t="array" ref="J5301">XLOOKUP('Transaction Data'!$G5301,Product_Code,Biscuit_Brand)</f>
        <v>Cinnamon Swirls</v>
      </c>
      <c r="K5301" s="2">
        <f t="array" ref="K5301">XLOOKUP('Transaction Data'!$G5301,Product_Code,Cost)</f>
        <v>10</v>
      </c>
      <c r="L5301" s="2">
        <f t="array" ref="L5301">XLOOKUP('Transaction Data'!$G5301,Product_Code,Unit_Price)</f>
        <v>14</v>
      </c>
      <c r="M5301" s="3">
        <f>'Transaction Data'!$F5301*'Transaction Data'!$K5301</f>
        <v>1440</v>
      </c>
      <c r="N5301" s="3">
        <f>'Transaction Data'!$F5301*'Transaction Data'!$L5301</f>
        <v>2016</v>
      </c>
      <c r="O5301" s="3">
        <f>'Transaction Data'!$N5301-'Transaction Data'!$M5301</f>
        <v>576</v>
      </c>
      <c r="P5301" s="2">
        <f>DATEDIF('Transaction Data'!$D5301,'Transaction Data'!$A5301,"y")</f>
        <v>44</v>
      </c>
      <c r="Q5301" s="2" t="str">
        <f>FLOOR('Transaction Data'!$P5301,15)&amp;"-"&amp;FLOOR('Transaction Data'!$P5301,15)+14</f>
        <v>30-44</v>
      </c>
      <c r="R5301" s="2" t="str">
        <f>IF('Transaction Data'!$L5301&lt;=10,"Less Expensive","Expensive")</f>
        <v>Expensive</v>
      </c>
      <c r="S5301" s="4">
        <f>WEEKDAY('Transaction Data'!$A5301)</f>
        <v>2</v>
      </c>
      <c r="T5301" s="2" t="str">
        <f>IF(WEEKDAY('Transaction Data'!$A5301,2)&lt;6,"Weekday","Weekend")</f>
        <v>Weekday</v>
      </c>
    </row>
    <row r="5302" ht="15.75" customHeight="1">
      <c r="A5302" s="1">
        <v>45364.0</v>
      </c>
      <c r="B5302" s="2" t="s">
        <v>4975</v>
      </c>
      <c r="C5302" s="2" t="s">
        <v>51</v>
      </c>
      <c r="D5302" s="1">
        <v>37744.0</v>
      </c>
      <c r="E5302" s="2" t="s">
        <v>63</v>
      </c>
      <c r="F5302" s="2">
        <v>274.0</v>
      </c>
      <c r="G5302" s="2" t="s">
        <v>23</v>
      </c>
      <c r="H5302" s="2" t="s">
        <v>24</v>
      </c>
      <c r="I5302" s="2" t="s">
        <v>25</v>
      </c>
      <c r="J5302" s="2" t="str">
        <f t="array" ref="J5302">XLOOKUP('Transaction Data'!$G5302,Product_Code,Biscuit_Brand)</f>
        <v>Cinnamon Swirls</v>
      </c>
      <c r="K5302" s="2">
        <f t="array" ref="K5302">XLOOKUP('Transaction Data'!$G5302,Product_Code,Cost)</f>
        <v>10</v>
      </c>
      <c r="L5302" s="2">
        <f t="array" ref="L5302">XLOOKUP('Transaction Data'!$G5302,Product_Code,Unit_Price)</f>
        <v>14</v>
      </c>
      <c r="M5302" s="3">
        <f>'Transaction Data'!$F5302*'Transaction Data'!$K5302</f>
        <v>2740</v>
      </c>
      <c r="N5302" s="3">
        <f>'Transaction Data'!$F5302*'Transaction Data'!$L5302</f>
        <v>3836</v>
      </c>
      <c r="O5302" s="3">
        <f>'Transaction Data'!$N5302-'Transaction Data'!$M5302</f>
        <v>1096</v>
      </c>
      <c r="P5302" s="2">
        <f>DATEDIF('Transaction Data'!$D5302,'Transaction Data'!$A5302,"y")</f>
        <v>20</v>
      </c>
      <c r="Q5302" s="2" t="str">
        <f>FLOOR('Transaction Data'!$P5302,15)&amp;"-"&amp;FLOOR('Transaction Data'!$P5302,15)+14</f>
        <v>15-29</v>
      </c>
      <c r="R5302" s="2" t="str">
        <f>IF('Transaction Data'!$L5302&lt;=10,"Less Expensive","Expensive")</f>
        <v>Expensive</v>
      </c>
      <c r="S5302" s="4">
        <f>WEEKDAY('Transaction Data'!$A5302)</f>
        <v>4</v>
      </c>
      <c r="T5302" s="2" t="str">
        <f>IF(WEEKDAY('Transaction Data'!$A5302,2)&lt;6,"Weekday","Weekend")</f>
        <v>Weekday</v>
      </c>
    </row>
    <row r="5303" ht="15.75" customHeight="1">
      <c r="A5303" s="1">
        <v>45368.0</v>
      </c>
      <c r="B5303" s="2" t="s">
        <v>4976</v>
      </c>
      <c r="C5303" s="2" t="s">
        <v>21</v>
      </c>
      <c r="D5303" s="1">
        <v>27182.0</v>
      </c>
      <c r="E5303" s="2" t="s">
        <v>27</v>
      </c>
      <c r="F5303" s="2">
        <v>11.0</v>
      </c>
      <c r="G5303" s="2" t="s">
        <v>28</v>
      </c>
      <c r="H5303" s="2" t="s">
        <v>42</v>
      </c>
      <c r="I5303" s="2" t="s">
        <v>25</v>
      </c>
      <c r="J5303" s="2" t="str">
        <f t="array" ref="J5303">XLOOKUP('Transaction Data'!$G5303,Product_Code,Biscuit_Brand)</f>
        <v>Shortbread</v>
      </c>
      <c r="K5303" s="2">
        <f t="array" ref="K5303">XLOOKUP('Transaction Data'!$G5303,Product_Code,Cost)</f>
        <v>10</v>
      </c>
      <c r="L5303" s="2">
        <f t="array" ref="L5303">XLOOKUP('Transaction Data'!$G5303,Product_Code,Unit_Price)</f>
        <v>45</v>
      </c>
      <c r="M5303" s="3">
        <f>'Transaction Data'!$F5303*'Transaction Data'!$K5303</f>
        <v>110</v>
      </c>
      <c r="N5303" s="3">
        <f>'Transaction Data'!$F5303*'Transaction Data'!$L5303</f>
        <v>495</v>
      </c>
      <c r="O5303" s="3">
        <f>'Transaction Data'!$N5303-'Transaction Data'!$M5303</f>
        <v>385</v>
      </c>
      <c r="P5303" s="2">
        <f>DATEDIF('Transaction Data'!$D5303,'Transaction Data'!$A5303,"y")</f>
        <v>49</v>
      </c>
      <c r="Q5303" s="2" t="str">
        <f>FLOOR('Transaction Data'!$P5303,15)&amp;"-"&amp;FLOOR('Transaction Data'!$P5303,15)+14</f>
        <v>45-59</v>
      </c>
      <c r="R5303" s="2" t="str">
        <f>IF('Transaction Data'!$L5303&lt;=10,"Less Expensive","Expensive")</f>
        <v>Expensive</v>
      </c>
      <c r="S5303" s="4">
        <f>WEEKDAY('Transaction Data'!$A5303)</f>
        <v>1</v>
      </c>
      <c r="T5303" s="2" t="str">
        <f>IF(WEEKDAY('Transaction Data'!$A5303,2)&lt;6,"Weekday","Weekend")</f>
        <v>Weekend</v>
      </c>
    </row>
    <row r="5304" ht="15.75" customHeight="1">
      <c r="A5304" s="1">
        <v>45293.0</v>
      </c>
      <c r="B5304" s="2" t="s">
        <v>4977</v>
      </c>
      <c r="C5304" s="2" t="s">
        <v>21</v>
      </c>
      <c r="D5304" s="1">
        <v>36942.0</v>
      </c>
      <c r="E5304" s="2" t="s">
        <v>63</v>
      </c>
      <c r="F5304" s="2">
        <v>86.0</v>
      </c>
      <c r="G5304" s="2" t="s">
        <v>57</v>
      </c>
      <c r="H5304" s="2" t="s">
        <v>45</v>
      </c>
      <c r="I5304" s="2" t="s">
        <v>25</v>
      </c>
      <c r="J5304" s="2" t="str">
        <f t="array" ref="J5304">XLOOKUP('Transaction Data'!$G5304,Product_Code,Biscuit_Brand)</f>
        <v>Oatmeal Cookies</v>
      </c>
      <c r="K5304" s="2">
        <f t="array" ref="K5304">XLOOKUP('Transaction Data'!$G5304,Product_Code,Cost)</f>
        <v>19</v>
      </c>
      <c r="L5304" s="2">
        <f t="array" ref="L5304">XLOOKUP('Transaction Data'!$G5304,Product_Code,Unit_Price)</f>
        <v>23</v>
      </c>
      <c r="M5304" s="3">
        <f>'Transaction Data'!$F5304*'Transaction Data'!$K5304</f>
        <v>1634</v>
      </c>
      <c r="N5304" s="3">
        <f>'Transaction Data'!$F5304*'Transaction Data'!$L5304</f>
        <v>1978</v>
      </c>
      <c r="O5304" s="3">
        <f>'Transaction Data'!$N5304-'Transaction Data'!$M5304</f>
        <v>344</v>
      </c>
      <c r="P5304" s="2">
        <f>DATEDIF('Transaction Data'!$D5304,'Transaction Data'!$A5304,"y")</f>
        <v>22</v>
      </c>
      <c r="Q5304" s="2" t="str">
        <f>FLOOR('Transaction Data'!$P5304,15)&amp;"-"&amp;FLOOR('Transaction Data'!$P5304,15)+14</f>
        <v>15-29</v>
      </c>
      <c r="R5304" s="2" t="str">
        <f>IF('Transaction Data'!$L5304&lt;=10,"Less Expensive","Expensive")</f>
        <v>Expensive</v>
      </c>
      <c r="S5304" s="4">
        <f>WEEKDAY('Transaction Data'!$A5304)</f>
        <v>3</v>
      </c>
      <c r="T5304" s="2" t="str">
        <f>IF(WEEKDAY('Transaction Data'!$A5304,2)&lt;6,"Weekday","Weekend")</f>
        <v>Weekday</v>
      </c>
    </row>
    <row r="5305" ht="15.75" customHeight="1">
      <c r="A5305" s="1">
        <v>45491.0</v>
      </c>
      <c r="B5305" s="2" t="s">
        <v>4978</v>
      </c>
      <c r="C5305" s="2" t="s">
        <v>51</v>
      </c>
      <c r="D5305" s="1">
        <v>30387.0</v>
      </c>
      <c r="E5305" s="2" t="s">
        <v>63</v>
      </c>
      <c r="F5305" s="2">
        <v>99.0</v>
      </c>
      <c r="G5305" s="2" t="s">
        <v>33</v>
      </c>
      <c r="H5305" s="2" t="s">
        <v>24</v>
      </c>
      <c r="I5305" s="2" t="s">
        <v>25</v>
      </c>
      <c r="J5305" s="2" t="str">
        <f t="array" ref="J5305">XLOOKUP('Transaction Data'!$G5305,Product_Code,Biscuit_Brand)</f>
        <v>Caramel Biscuits</v>
      </c>
      <c r="K5305" s="2">
        <f t="array" ref="K5305">XLOOKUP('Transaction Data'!$G5305,Product_Code,Cost)</f>
        <v>18</v>
      </c>
      <c r="L5305" s="2">
        <f t="array" ref="L5305">XLOOKUP('Transaction Data'!$G5305,Product_Code,Unit_Price)</f>
        <v>22</v>
      </c>
      <c r="M5305" s="3">
        <f>'Transaction Data'!$F5305*'Transaction Data'!$K5305</f>
        <v>1782</v>
      </c>
      <c r="N5305" s="3">
        <f>'Transaction Data'!$F5305*'Transaction Data'!$L5305</f>
        <v>2178</v>
      </c>
      <c r="O5305" s="3">
        <f>'Transaction Data'!$N5305-'Transaction Data'!$M5305</f>
        <v>396</v>
      </c>
      <c r="P5305" s="2">
        <f>DATEDIF('Transaction Data'!$D5305,'Transaction Data'!$A5305,"y")</f>
        <v>41</v>
      </c>
      <c r="Q5305" s="2" t="str">
        <f>FLOOR('Transaction Data'!$P5305,15)&amp;"-"&amp;FLOOR('Transaction Data'!$P5305,15)+14</f>
        <v>30-44</v>
      </c>
      <c r="R5305" s="2" t="str">
        <f>IF('Transaction Data'!$L5305&lt;=10,"Less Expensive","Expensive")</f>
        <v>Expensive</v>
      </c>
      <c r="S5305" s="4">
        <f>WEEKDAY('Transaction Data'!$A5305)</f>
        <v>5</v>
      </c>
      <c r="T5305" s="2" t="str">
        <f>IF(WEEKDAY('Transaction Data'!$A5305,2)&lt;6,"Weekday","Weekend")</f>
        <v>Weekday</v>
      </c>
    </row>
    <row r="5306" ht="15.75" customHeight="1">
      <c r="A5306" s="1">
        <v>45481.0</v>
      </c>
      <c r="B5306" s="2" t="s">
        <v>4979</v>
      </c>
      <c r="C5306" s="2" t="s">
        <v>51</v>
      </c>
      <c r="D5306" s="1">
        <v>36033.0</v>
      </c>
      <c r="E5306" s="2" t="s">
        <v>22</v>
      </c>
      <c r="F5306" s="2">
        <v>311.0</v>
      </c>
      <c r="G5306" s="2" t="s">
        <v>33</v>
      </c>
      <c r="H5306" s="2" t="s">
        <v>29</v>
      </c>
      <c r="I5306" s="2" t="s">
        <v>25</v>
      </c>
      <c r="J5306" s="2" t="str">
        <f t="array" ref="J5306">XLOOKUP('Transaction Data'!$G5306,Product_Code,Biscuit_Brand)</f>
        <v>Caramel Biscuits</v>
      </c>
      <c r="K5306" s="2">
        <f t="array" ref="K5306">XLOOKUP('Transaction Data'!$G5306,Product_Code,Cost)</f>
        <v>18</v>
      </c>
      <c r="L5306" s="2">
        <f t="array" ref="L5306">XLOOKUP('Transaction Data'!$G5306,Product_Code,Unit_Price)</f>
        <v>22</v>
      </c>
      <c r="M5306" s="3">
        <f>'Transaction Data'!$F5306*'Transaction Data'!$K5306</f>
        <v>5598</v>
      </c>
      <c r="N5306" s="3">
        <f>'Transaction Data'!$F5306*'Transaction Data'!$L5306</f>
        <v>6842</v>
      </c>
      <c r="O5306" s="3">
        <f>'Transaction Data'!$N5306-'Transaction Data'!$M5306</f>
        <v>1244</v>
      </c>
      <c r="P5306" s="2">
        <f>DATEDIF('Transaction Data'!$D5306,'Transaction Data'!$A5306,"y")</f>
        <v>25</v>
      </c>
      <c r="Q5306" s="2" t="str">
        <f>FLOOR('Transaction Data'!$P5306,15)&amp;"-"&amp;FLOOR('Transaction Data'!$P5306,15)+14</f>
        <v>15-29</v>
      </c>
      <c r="R5306" s="2" t="str">
        <f>IF('Transaction Data'!$L5306&lt;=10,"Less Expensive","Expensive")</f>
        <v>Expensive</v>
      </c>
      <c r="S5306" s="4">
        <f>WEEKDAY('Transaction Data'!$A5306)</f>
        <v>2</v>
      </c>
      <c r="T5306" s="2" t="str">
        <f>IF(WEEKDAY('Transaction Data'!$A5306,2)&lt;6,"Weekday","Weekend")</f>
        <v>Weekday</v>
      </c>
    </row>
    <row r="5307" ht="15.75" customHeight="1">
      <c r="A5307" s="1">
        <v>45344.0</v>
      </c>
      <c r="B5307" s="2" t="s">
        <v>4980</v>
      </c>
      <c r="C5307" s="2" t="s">
        <v>78</v>
      </c>
      <c r="D5307" s="1">
        <v>26045.0</v>
      </c>
      <c r="E5307" s="2" t="s">
        <v>37</v>
      </c>
      <c r="F5307" s="2">
        <v>225.0</v>
      </c>
      <c r="G5307" s="2" t="s">
        <v>38</v>
      </c>
      <c r="H5307" s="2" t="s">
        <v>42</v>
      </c>
      <c r="I5307" s="2" t="s">
        <v>25</v>
      </c>
      <c r="J5307" s="2" t="str">
        <f t="array" ref="J5307">XLOOKUP('Transaction Data'!$G5307,Product_Code,Biscuit_Brand)</f>
        <v>Ginger Snaps</v>
      </c>
      <c r="K5307" s="2">
        <f t="array" ref="K5307">XLOOKUP('Transaction Data'!$G5307,Product_Code,Cost)</f>
        <v>14</v>
      </c>
      <c r="L5307" s="2">
        <f t="array" ref="L5307">XLOOKUP('Transaction Data'!$G5307,Product_Code,Unit_Price)</f>
        <v>28</v>
      </c>
      <c r="M5307" s="3">
        <f>'Transaction Data'!$F5307*'Transaction Data'!$K5307</f>
        <v>3150</v>
      </c>
      <c r="N5307" s="3">
        <f>'Transaction Data'!$F5307*'Transaction Data'!$L5307</f>
        <v>6300</v>
      </c>
      <c r="O5307" s="3">
        <f>'Transaction Data'!$N5307-'Transaction Data'!$M5307</f>
        <v>3150</v>
      </c>
      <c r="P5307" s="2">
        <f>DATEDIF('Transaction Data'!$D5307,'Transaction Data'!$A5307,"y")</f>
        <v>52</v>
      </c>
      <c r="Q5307" s="2" t="str">
        <f>FLOOR('Transaction Data'!$P5307,15)&amp;"-"&amp;FLOOR('Transaction Data'!$P5307,15)+14</f>
        <v>45-59</v>
      </c>
      <c r="R5307" s="2" t="str">
        <f>IF('Transaction Data'!$L5307&lt;=10,"Less Expensive","Expensive")</f>
        <v>Expensive</v>
      </c>
      <c r="S5307" s="4">
        <f>WEEKDAY('Transaction Data'!$A5307)</f>
        <v>5</v>
      </c>
      <c r="T5307" s="2" t="str">
        <f>IF(WEEKDAY('Transaction Data'!$A5307,2)&lt;6,"Weekday","Weekend")</f>
        <v>Weekday</v>
      </c>
    </row>
    <row r="5308" ht="15.75" customHeight="1">
      <c r="A5308" s="1">
        <v>45425.0</v>
      </c>
      <c r="B5308" s="2" t="s">
        <v>4981</v>
      </c>
      <c r="C5308" s="2" t="s">
        <v>47</v>
      </c>
      <c r="D5308" s="1">
        <v>24689.0</v>
      </c>
      <c r="E5308" s="2" t="s">
        <v>22</v>
      </c>
      <c r="F5308" s="2">
        <v>489.0</v>
      </c>
      <c r="G5308" s="2" t="s">
        <v>33</v>
      </c>
      <c r="H5308" s="2" t="s">
        <v>45</v>
      </c>
      <c r="I5308" s="2" t="s">
        <v>25</v>
      </c>
      <c r="J5308" s="2" t="str">
        <f t="array" ref="J5308">XLOOKUP('Transaction Data'!$G5308,Product_Code,Biscuit_Brand)</f>
        <v>Caramel Biscuits</v>
      </c>
      <c r="K5308" s="2">
        <f t="array" ref="K5308">XLOOKUP('Transaction Data'!$G5308,Product_Code,Cost)</f>
        <v>18</v>
      </c>
      <c r="L5308" s="2">
        <f t="array" ref="L5308">XLOOKUP('Transaction Data'!$G5308,Product_Code,Unit_Price)</f>
        <v>22</v>
      </c>
      <c r="M5308" s="3">
        <f>'Transaction Data'!$F5308*'Transaction Data'!$K5308</f>
        <v>8802</v>
      </c>
      <c r="N5308" s="3">
        <f>'Transaction Data'!$F5308*'Transaction Data'!$L5308</f>
        <v>10758</v>
      </c>
      <c r="O5308" s="3">
        <f>'Transaction Data'!$N5308-'Transaction Data'!$M5308</f>
        <v>1956</v>
      </c>
      <c r="P5308" s="2">
        <f>DATEDIF('Transaction Data'!$D5308,'Transaction Data'!$A5308,"y")</f>
        <v>56</v>
      </c>
      <c r="Q5308" s="2" t="str">
        <f>FLOOR('Transaction Data'!$P5308,15)&amp;"-"&amp;FLOOR('Transaction Data'!$P5308,15)+14</f>
        <v>45-59</v>
      </c>
      <c r="R5308" s="2" t="str">
        <f>IF('Transaction Data'!$L5308&lt;=10,"Less Expensive","Expensive")</f>
        <v>Expensive</v>
      </c>
      <c r="S5308" s="4">
        <f>WEEKDAY('Transaction Data'!$A5308)</f>
        <v>2</v>
      </c>
      <c r="T5308" s="2" t="str">
        <f>IF(WEEKDAY('Transaction Data'!$A5308,2)&lt;6,"Weekday","Weekend")</f>
        <v>Weekday</v>
      </c>
    </row>
    <row r="5309" ht="15.75" customHeight="1">
      <c r="A5309" s="1">
        <v>45483.0</v>
      </c>
      <c r="B5309" s="2" t="s">
        <v>4982</v>
      </c>
      <c r="C5309" s="2" t="s">
        <v>47</v>
      </c>
      <c r="D5309" s="1">
        <v>16267.0</v>
      </c>
      <c r="E5309" s="2" t="s">
        <v>63</v>
      </c>
      <c r="F5309" s="2">
        <v>12.0</v>
      </c>
      <c r="G5309" s="2" t="s">
        <v>57</v>
      </c>
      <c r="H5309" s="2" t="s">
        <v>24</v>
      </c>
      <c r="I5309" s="2" t="s">
        <v>30</v>
      </c>
      <c r="J5309" s="2" t="str">
        <f t="array" ref="J5309">XLOOKUP('Transaction Data'!$G5309,Product_Code,Biscuit_Brand)</f>
        <v>Oatmeal Cookies</v>
      </c>
      <c r="K5309" s="2">
        <f t="array" ref="K5309">XLOOKUP('Transaction Data'!$G5309,Product_Code,Cost)</f>
        <v>19</v>
      </c>
      <c r="L5309" s="2">
        <f t="array" ref="L5309">XLOOKUP('Transaction Data'!$G5309,Product_Code,Unit_Price)</f>
        <v>23</v>
      </c>
      <c r="M5309" s="3">
        <f>'Transaction Data'!$F5309*'Transaction Data'!$K5309</f>
        <v>228</v>
      </c>
      <c r="N5309" s="3">
        <f>'Transaction Data'!$F5309*'Transaction Data'!$L5309</f>
        <v>276</v>
      </c>
      <c r="O5309" s="3">
        <f>'Transaction Data'!$N5309-'Transaction Data'!$M5309</f>
        <v>48</v>
      </c>
      <c r="P5309" s="2">
        <f>DATEDIF('Transaction Data'!$D5309,'Transaction Data'!$A5309,"y")</f>
        <v>79</v>
      </c>
      <c r="Q5309" s="2" t="str">
        <f>FLOOR('Transaction Data'!$P5309,15)&amp;"-"&amp;FLOOR('Transaction Data'!$P5309,15)+14</f>
        <v>75-89</v>
      </c>
      <c r="R5309" s="2" t="str">
        <f>IF('Transaction Data'!$L5309&lt;=10,"Less Expensive","Expensive")</f>
        <v>Expensive</v>
      </c>
      <c r="S5309" s="4">
        <f>WEEKDAY('Transaction Data'!$A5309)</f>
        <v>4</v>
      </c>
      <c r="T5309" s="2" t="str">
        <f>IF(WEEKDAY('Transaction Data'!$A5309,2)&lt;6,"Weekday","Weekend")</f>
        <v>Weekday</v>
      </c>
    </row>
    <row r="5310" ht="15.75" customHeight="1">
      <c r="A5310" s="1">
        <v>45338.0</v>
      </c>
      <c r="B5310" s="2" t="s">
        <v>4983</v>
      </c>
      <c r="C5310" s="2" t="s">
        <v>78</v>
      </c>
      <c r="D5310" s="1">
        <v>32353.0</v>
      </c>
      <c r="E5310" s="2" t="s">
        <v>37</v>
      </c>
      <c r="F5310" s="2">
        <v>117.0</v>
      </c>
      <c r="G5310" s="2" t="s">
        <v>48</v>
      </c>
      <c r="H5310" s="2" t="s">
        <v>29</v>
      </c>
      <c r="I5310" s="2" t="s">
        <v>30</v>
      </c>
      <c r="J5310" s="2" t="str">
        <f t="array" ref="J5310">XLOOKUP('Transaction Data'!$G5310,Product_Code,Biscuit_Brand)</f>
        <v>Lemon Crisps</v>
      </c>
      <c r="K5310" s="2">
        <f t="array" ref="K5310">XLOOKUP('Transaction Data'!$G5310,Product_Code,Cost)</f>
        <v>7</v>
      </c>
      <c r="L5310" s="2">
        <f t="array" ref="L5310">XLOOKUP('Transaction Data'!$G5310,Product_Code,Unit_Price)</f>
        <v>9</v>
      </c>
      <c r="M5310" s="3">
        <f>'Transaction Data'!$F5310*'Transaction Data'!$K5310</f>
        <v>819</v>
      </c>
      <c r="N5310" s="3">
        <f>'Transaction Data'!$F5310*'Transaction Data'!$L5310</f>
        <v>1053</v>
      </c>
      <c r="O5310" s="3">
        <f>'Transaction Data'!$N5310-'Transaction Data'!$M5310</f>
        <v>234</v>
      </c>
      <c r="P5310" s="2">
        <f>DATEDIF('Transaction Data'!$D5310,'Transaction Data'!$A5310,"y")</f>
        <v>35</v>
      </c>
      <c r="Q5310" s="2" t="str">
        <f>FLOOR('Transaction Data'!$P5310,15)&amp;"-"&amp;FLOOR('Transaction Data'!$P5310,15)+14</f>
        <v>30-44</v>
      </c>
      <c r="R5310" s="2" t="str">
        <f>IF('Transaction Data'!$L5310&lt;=10,"Less Expensive","Expensive")</f>
        <v>Less Expensive</v>
      </c>
      <c r="S5310" s="4">
        <f>WEEKDAY('Transaction Data'!$A5310)</f>
        <v>6</v>
      </c>
      <c r="T5310" s="2" t="str">
        <f>IF(WEEKDAY('Transaction Data'!$A5310,2)&lt;6,"Weekday","Weekend")</f>
        <v>Weekday</v>
      </c>
    </row>
    <row r="5311" ht="15.75" customHeight="1">
      <c r="A5311" s="1">
        <v>45417.0</v>
      </c>
      <c r="B5311" s="2" t="s">
        <v>4984</v>
      </c>
      <c r="C5311" s="2" t="s">
        <v>72</v>
      </c>
      <c r="D5311" s="1">
        <v>33998.0</v>
      </c>
      <c r="E5311" s="2" t="s">
        <v>27</v>
      </c>
      <c r="F5311" s="2">
        <v>133.0</v>
      </c>
      <c r="G5311" s="2" t="s">
        <v>61</v>
      </c>
      <c r="H5311" s="2" t="s">
        <v>29</v>
      </c>
      <c r="I5311" s="2" t="s">
        <v>25</v>
      </c>
      <c r="J5311" s="2" t="str">
        <f t="array" ref="J5311">XLOOKUP('Transaction Data'!$G5311,Product_Code,Biscuit_Brand)</f>
        <v>Choco Delight</v>
      </c>
      <c r="K5311" s="2">
        <f t="array" ref="K5311">XLOOKUP('Transaction Data'!$G5311,Product_Code,Cost)</f>
        <v>3</v>
      </c>
      <c r="L5311" s="2">
        <f t="array" ref="L5311">XLOOKUP('Transaction Data'!$G5311,Product_Code,Unit_Price)</f>
        <v>5</v>
      </c>
      <c r="M5311" s="3">
        <f>'Transaction Data'!$F5311*'Transaction Data'!$K5311</f>
        <v>399</v>
      </c>
      <c r="N5311" s="3">
        <f>'Transaction Data'!$F5311*'Transaction Data'!$L5311</f>
        <v>665</v>
      </c>
      <c r="O5311" s="3">
        <f>'Transaction Data'!$N5311-'Transaction Data'!$M5311</f>
        <v>266</v>
      </c>
      <c r="P5311" s="2">
        <f>DATEDIF('Transaction Data'!$D5311,'Transaction Data'!$A5311,"y")</f>
        <v>31</v>
      </c>
      <c r="Q5311" s="2" t="str">
        <f>FLOOR('Transaction Data'!$P5311,15)&amp;"-"&amp;FLOOR('Transaction Data'!$P5311,15)+14</f>
        <v>30-44</v>
      </c>
      <c r="R5311" s="2" t="str">
        <f>IF('Transaction Data'!$L5311&lt;=10,"Less Expensive","Expensive")</f>
        <v>Less Expensive</v>
      </c>
      <c r="S5311" s="4">
        <f>WEEKDAY('Transaction Data'!$A5311)</f>
        <v>1</v>
      </c>
      <c r="T5311" s="2" t="str">
        <f>IF(WEEKDAY('Transaction Data'!$A5311,2)&lt;6,"Weekday","Weekend")</f>
        <v>Weekend</v>
      </c>
    </row>
    <row r="5312" ht="15.75" customHeight="1">
      <c r="A5312" s="1">
        <v>45387.0</v>
      </c>
      <c r="B5312" s="2" t="s">
        <v>4985</v>
      </c>
      <c r="C5312" s="2" t="s">
        <v>72</v>
      </c>
      <c r="D5312" s="1">
        <v>29874.0</v>
      </c>
      <c r="E5312" s="2" t="s">
        <v>22</v>
      </c>
      <c r="F5312" s="2">
        <v>62.0</v>
      </c>
      <c r="G5312" s="2" t="s">
        <v>55</v>
      </c>
      <c r="H5312" s="2" t="s">
        <v>34</v>
      </c>
      <c r="I5312" s="2" t="s">
        <v>25</v>
      </c>
      <c r="J5312" s="2" t="str">
        <f t="array" ref="J5312">XLOOKUP('Transaction Data'!$G5312,Product_Code,Biscuit_Brand)</f>
        <v>Vanilla Wafers</v>
      </c>
      <c r="K5312" s="2">
        <f t="array" ref="K5312">XLOOKUP('Transaction Data'!$G5312,Product_Code,Cost)</f>
        <v>18</v>
      </c>
      <c r="L5312" s="2">
        <f t="array" ref="L5312">XLOOKUP('Transaction Data'!$G5312,Product_Code,Unit_Price)</f>
        <v>36</v>
      </c>
      <c r="M5312" s="3">
        <f>'Transaction Data'!$F5312*'Transaction Data'!$K5312</f>
        <v>1116</v>
      </c>
      <c r="N5312" s="3">
        <f>'Transaction Data'!$F5312*'Transaction Data'!$L5312</f>
        <v>2232</v>
      </c>
      <c r="O5312" s="3">
        <f>'Transaction Data'!$N5312-'Transaction Data'!$M5312</f>
        <v>1116</v>
      </c>
      <c r="P5312" s="2">
        <f>DATEDIF('Transaction Data'!$D5312,'Transaction Data'!$A5312,"y")</f>
        <v>42</v>
      </c>
      <c r="Q5312" s="2" t="str">
        <f>FLOOR('Transaction Data'!$P5312,15)&amp;"-"&amp;FLOOR('Transaction Data'!$P5312,15)+14</f>
        <v>30-44</v>
      </c>
      <c r="R5312" s="2" t="str">
        <f>IF('Transaction Data'!$L5312&lt;=10,"Less Expensive","Expensive")</f>
        <v>Expensive</v>
      </c>
      <c r="S5312" s="4">
        <f>WEEKDAY('Transaction Data'!$A5312)</f>
        <v>6</v>
      </c>
      <c r="T5312" s="2" t="str">
        <f>IF(WEEKDAY('Transaction Data'!$A5312,2)&lt;6,"Weekday","Weekend")</f>
        <v>Weekday</v>
      </c>
    </row>
    <row r="5313" ht="15.75" customHeight="1">
      <c r="A5313" s="1">
        <v>45411.0</v>
      </c>
      <c r="B5313" s="2" t="s">
        <v>4986</v>
      </c>
      <c r="C5313" s="2" t="s">
        <v>51</v>
      </c>
      <c r="D5313" s="1">
        <v>29200.0</v>
      </c>
      <c r="E5313" s="2" t="s">
        <v>27</v>
      </c>
      <c r="F5313" s="2">
        <v>489.0</v>
      </c>
      <c r="G5313" s="2" t="s">
        <v>28</v>
      </c>
      <c r="H5313" s="2" t="s">
        <v>24</v>
      </c>
      <c r="I5313" s="2" t="s">
        <v>25</v>
      </c>
      <c r="J5313" s="2" t="str">
        <f t="array" ref="J5313">XLOOKUP('Transaction Data'!$G5313,Product_Code,Biscuit_Brand)</f>
        <v>Shortbread</v>
      </c>
      <c r="K5313" s="2">
        <f t="array" ref="K5313">XLOOKUP('Transaction Data'!$G5313,Product_Code,Cost)</f>
        <v>10</v>
      </c>
      <c r="L5313" s="2">
        <f t="array" ref="L5313">XLOOKUP('Transaction Data'!$G5313,Product_Code,Unit_Price)</f>
        <v>45</v>
      </c>
      <c r="M5313" s="3">
        <f>'Transaction Data'!$F5313*'Transaction Data'!$K5313</f>
        <v>4890</v>
      </c>
      <c r="N5313" s="3">
        <f>'Transaction Data'!$F5313*'Transaction Data'!$L5313</f>
        <v>22005</v>
      </c>
      <c r="O5313" s="3">
        <f>'Transaction Data'!$N5313-'Transaction Data'!$M5313</f>
        <v>17115</v>
      </c>
      <c r="P5313" s="2">
        <f>DATEDIF('Transaction Data'!$D5313,'Transaction Data'!$A5313,"y")</f>
        <v>44</v>
      </c>
      <c r="Q5313" s="2" t="str">
        <f>FLOOR('Transaction Data'!$P5313,15)&amp;"-"&amp;FLOOR('Transaction Data'!$P5313,15)+14</f>
        <v>30-44</v>
      </c>
      <c r="R5313" s="2" t="str">
        <f>IF('Transaction Data'!$L5313&lt;=10,"Less Expensive","Expensive")</f>
        <v>Expensive</v>
      </c>
      <c r="S5313" s="4">
        <f>WEEKDAY('Transaction Data'!$A5313)</f>
        <v>2</v>
      </c>
      <c r="T5313" s="2" t="str">
        <f>IF(WEEKDAY('Transaction Data'!$A5313,2)&lt;6,"Weekday","Weekend")</f>
        <v>Weekday</v>
      </c>
    </row>
    <row r="5314" ht="15.75" customHeight="1">
      <c r="A5314" s="1">
        <v>45454.0</v>
      </c>
      <c r="B5314" s="2" t="s">
        <v>4987</v>
      </c>
      <c r="C5314" s="2" t="s">
        <v>21</v>
      </c>
      <c r="D5314" s="1">
        <v>34687.0</v>
      </c>
      <c r="E5314" s="2" t="s">
        <v>22</v>
      </c>
      <c r="F5314" s="2">
        <v>122.0</v>
      </c>
      <c r="G5314" s="2" t="s">
        <v>33</v>
      </c>
      <c r="H5314" s="2" t="s">
        <v>42</v>
      </c>
      <c r="I5314" s="2" t="s">
        <v>25</v>
      </c>
      <c r="J5314" s="2" t="str">
        <f t="array" ref="J5314">XLOOKUP('Transaction Data'!$G5314,Product_Code,Biscuit_Brand)</f>
        <v>Caramel Biscuits</v>
      </c>
      <c r="K5314" s="2">
        <f t="array" ref="K5314">XLOOKUP('Transaction Data'!$G5314,Product_Code,Cost)</f>
        <v>18</v>
      </c>
      <c r="L5314" s="2">
        <f t="array" ref="L5314">XLOOKUP('Transaction Data'!$G5314,Product_Code,Unit_Price)</f>
        <v>22</v>
      </c>
      <c r="M5314" s="3">
        <f>'Transaction Data'!$F5314*'Transaction Data'!$K5314</f>
        <v>2196</v>
      </c>
      <c r="N5314" s="3">
        <f>'Transaction Data'!$F5314*'Transaction Data'!$L5314</f>
        <v>2684</v>
      </c>
      <c r="O5314" s="3">
        <f>'Transaction Data'!$N5314-'Transaction Data'!$M5314</f>
        <v>488</v>
      </c>
      <c r="P5314" s="2">
        <f>DATEDIF('Transaction Data'!$D5314,'Transaction Data'!$A5314,"y")</f>
        <v>29</v>
      </c>
      <c r="Q5314" s="2" t="str">
        <f>FLOOR('Transaction Data'!$P5314,15)&amp;"-"&amp;FLOOR('Transaction Data'!$P5314,15)+14</f>
        <v>15-29</v>
      </c>
      <c r="R5314" s="2" t="str">
        <f>IF('Transaction Data'!$L5314&lt;=10,"Less Expensive","Expensive")</f>
        <v>Expensive</v>
      </c>
      <c r="S5314" s="4">
        <f>WEEKDAY('Transaction Data'!$A5314)</f>
        <v>3</v>
      </c>
      <c r="T5314" s="2" t="str">
        <f>IF(WEEKDAY('Transaction Data'!$A5314,2)&lt;6,"Weekday","Weekend")</f>
        <v>Weekday</v>
      </c>
    </row>
    <row r="5315" ht="15.75" customHeight="1">
      <c r="A5315" s="1">
        <v>45304.0</v>
      </c>
      <c r="B5315" s="2" t="s">
        <v>4988</v>
      </c>
      <c r="C5315" s="2" t="s">
        <v>41</v>
      </c>
      <c r="D5315" s="1">
        <v>35548.0</v>
      </c>
      <c r="E5315" s="2" t="s">
        <v>22</v>
      </c>
      <c r="F5315" s="2">
        <v>106.0</v>
      </c>
      <c r="G5315" s="2" t="s">
        <v>55</v>
      </c>
      <c r="H5315" s="2" t="s">
        <v>45</v>
      </c>
      <c r="I5315" s="2" t="s">
        <v>25</v>
      </c>
      <c r="J5315" s="2" t="str">
        <f t="array" ref="J5315">XLOOKUP('Transaction Data'!$G5315,Product_Code,Biscuit_Brand)</f>
        <v>Vanilla Wafers</v>
      </c>
      <c r="K5315" s="2">
        <f t="array" ref="K5315">XLOOKUP('Transaction Data'!$G5315,Product_Code,Cost)</f>
        <v>18</v>
      </c>
      <c r="L5315" s="2">
        <f t="array" ref="L5315">XLOOKUP('Transaction Data'!$G5315,Product_Code,Unit_Price)</f>
        <v>36</v>
      </c>
      <c r="M5315" s="3">
        <f>'Transaction Data'!$F5315*'Transaction Data'!$K5315</f>
        <v>1908</v>
      </c>
      <c r="N5315" s="3">
        <f>'Transaction Data'!$F5315*'Transaction Data'!$L5315</f>
        <v>3816</v>
      </c>
      <c r="O5315" s="3">
        <f>'Transaction Data'!$N5315-'Transaction Data'!$M5315</f>
        <v>1908</v>
      </c>
      <c r="P5315" s="2">
        <f>DATEDIF('Transaction Data'!$D5315,'Transaction Data'!$A5315,"y")</f>
        <v>26</v>
      </c>
      <c r="Q5315" s="2" t="str">
        <f>FLOOR('Transaction Data'!$P5315,15)&amp;"-"&amp;FLOOR('Transaction Data'!$P5315,15)+14</f>
        <v>15-29</v>
      </c>
      <c r="R5315" s="2" t="str">
        <f>IF('Transaction Data'!$L5315&lt;=10,"Less Expensive","Expensive")</f>
        <v>Expensive</v>
      </c>
      <c r="S5315" s="4">
        <f>WEEKDAY('Transaction Data'!$A5315)</f>
        <v>7</v>
      </c>
      <c r="T5315" s="2" t="str">
        <f>IF(WEEKDAY('Transaction Data'!$A5315,2)&lt;6,"Weekday","Weekend")</f>
        <v>Weekend</v>
      </c>
    </row>
    <row r="5316" ht="15.75" customHeight="1">
      <c r="A5316" s="1">
        <v>45397.0</v>
      </c>
      <c r="B5316" s="2" t="s">
        <v>4989</v>
      </c>
      <c r="C5316" s="2" t="s">
        <v>41</v>
      </c>
      <c r="D5316" s="1">
        <v>36498.0</v>
      </c>
      <c r="E5316" s="2" t="s">
        <v>27</v>
      </c>
      <c r="F5316" s="2">
        <v>226.0</v>
      </c>
      <c r="G5316" s="2" t="s">
        <v>55</v>
      </c>
      <c r="H5316" s="2" t="s">
        <v>24</v>
      </c>
      <c r="I5316" s="2" t="s">
        <v>25</v>
      </c>
      <c r="J5316" s="2" t="str">
        <f t="array" ref="J5316">XLOOKUP('Transaction Data'!$G5316,Product_Code,Biscuit_Brand)</f>
        <v>Vanilla Wafers</v>
      </c>
      <c r="K5316" s="2">
        <f t="array" ref="K5316">XLOOKUP('Transaction Data'!$G5316,Product_Code,Cost)</f>
        <v>18</v>
      </c>
      <c r="L5316" s="2">
        <f t="array" ref="L5316">XLOOKUP('Transaction Data'!$G5316,Product_Code,Unit_Price)</f>
        <v>36</v>
      </c>
      <c r="M5316" s="3">
        <f>'Transaction Data'!$F5316*'Transaction Data'!$K5316</f>
        <v>4068</v>
      </c>
      <c r="N5316" s="3">
        <f>'Transaction Data'!$F5316*'Transaction Data'!$L5316</f>
        <v>8136</v>
      </c>
      <c r="O5316" s="3">
        <f>'Transaction Data'!$N5316-'Transaction Data'!$M5316</f>
        <v>4068</v>
      </c>
      <c r="P5316" s="2">
        <f>DATEDIF('Transaction Data'!$D5316,'Transaction Data'!$A5316,"y")</f>
        <v>24</v>
      </c>
      <c r="Q5316" s="2" t="str">
        <f>FLOOR('Transaction Data'!$P5316,15)&amp;"-"&amp;FLOOR('Transaction Data'!$P5316,15)+14</f>
        <v>15-29</v>
      </c>
      <c r="R5316" s="2" t="str">
        <f>IF('Transaction Data'!$L5316&lt;=10,"Less Expensive","Expensive")</f>
        <v>Expensive</v>
      </c>
      <c r="S5316" s="4">
        <f>WEEKDAY('Transaction Data'!$A5316)</f>
        <v>2</v>
      </c>
      <c r="T5316" s="2" t="str">
        <f>IF(WEEKDAY('Transaction Data'!$A5316,2)&lt;6,"Weekday","Weekend")</f>
        <v>Weekday</v>
      </c>
    </row>
    <row r="5317" ht="15.75" customHeight="1">
      <c r="A5317" s="1">
        <v>45388.0</v>
      </c>
      <c r="B5317" s="2" t="s">
        <v>4990</v>
      </c>
      <c r="C5317" s="2" t="s">
        <v>72</v>
      </c>
      <c r="D5317" s="1">
        <v>18162.0</v>
      </c>
      <c r="E5317" s="2" t="s">
        <v>37</v>
      </c>
      <c r="F5317" s="2">
        <v>216.0</v>
      </c>
      <c r="G5317" s="2" t="s">
        <v>60</v>
      </c>
      <c r="H5317" s="2" t="s">
        <v>29</v>
      </c>
      <c r="I5317" s="2" t="s">
        <v>25</v>
      </c>
      <c r="J5317" s="2" t="str">
        <f t="array" ref="J5317">XLOOKUP('Transaction Data'!$G5317,Product_Code,Biscuit_Brand)</f>
        <v>Peanut Butter Bites</v>
      </c>
      <c r="K5317" s="2">
        <f t="array" ref="K5317">XLOOKUP('Transaction Data'!$G5317,Product_Code,Cost)</f>
        <v>5</v>
      </c>
      <c r="L5317" s="2">
        <f t="array" ref="L5317">XLOOKUP('Transaction Data'!$G5317,Product_Code,Unit_Price)</f>
        <v>7</v>
      </c>
      <c r="M5317" s="3">
        <f>'Transaction Data'!$F5317*'Transaction Data'!$K5317</f>
        <v>1080</v>
      </c>
      <c r="N5317" s="3">
        <f>'Transaction Data'!$F5317*'Transaction Data'!$L5317</f>
        <v>1512</v>
      </c>
      <c r="O5317" s="3">
        <f>'Transaction Data'!$N5317-'Transaction Data'!$M5317</f>
        <v>432</v>
      </c>
      <c r="P5317" s="2">
        <f>DATEDIF('Transaction Data'!$D5317,'Transaction Data'!$A5317,"y")</f>
        <v>74</v>
      </c>
      <c r="Q5317" s="2" t="str">
        <f>FLOOR('Transaction Data'!$P5317,15)&amp;"-"&amp;FLOOR('Transaction Data'!$P5317,15)+14</f>
        <v>60-74</v>
      </c>
      <c r="R5317" s="2" t="str">
        <f>IF('Transaction Data'!$L5317&lt;=10,"Less Expensive","Expensive")</f>
        <v>Less Expensive</v>
      </c>
      <c r="S5317" s="4">
        <f>WEEKDAY('Transaction Data'!$A5317)</f>
        <v>7</v>
      </c>
      <c r="T5317" s="2" t="str">
        <f>IF(WEEKDAY('Transaction Data'!$A5317,2)&lt;6,"Weekday","Weekend")</f>
        <v>Weekend</v>
      </c>
    </row>
    <row r="5318" ht="15.75" customHeight="1">
      <c r="A5318" s="1">
        <v>45457.0</v>
      </c>
      <c r="B5318" s="2" t="s">
        <v>4991</v>
      </c>
      <c r="C5318" s="2" t="s">
        <v>41</v>
      </c>
      <c r="D5318" s="1">
        <v>34332.0</v>
      </c>
      <c r="E5318" s="2" t="s">
        <v>37</v>
      </c>
      <c r="F5318" s="2">
        <v>408.0</v>
      </c>
      <c r="G5318" s="2" t="s">
        <v>48</v>
      </c>
      <c r="H5318" s="2" t="s">
        <v>42</v>
      </c>
      <c r="I5318" s="2" t="s">
        <v>25</v>
      </c>
      <c r="J5318" s="2" t="str">
        <f t="array" ref="J5318">XLOOKUP('Transaction Data'!$G5318,Product_Code,Biscuit_Brand)</f>
        <v>Lemon Crisps</v>
      </c>
      <c r="K5318" s="2">
        <f t="array" ref="K5318">XLOOKUP('Transaction Data'!$G5318,Product_Code,Cost)</f>
        <v>7</v>
      </c>
      <c r="L5318" s="2">
        <f t="array" ref="L5318">XLOOKUP('Transaction Data'!$G5318,Product_Code,Unit_Price)</f>
        <v>9</v>
      </c>
      <c r="M5318" s="3">
        <f>'Transaction Data'!$F5318*'Transaction Data'!$K5318</f>
        <v>2856</v>
      </c>
      <c r="N5318" s="3">
        <f>'Transaction Data'!$F5318*'Transaction Data'!$L5318</f>
        <v>3672</v>
      </c>
      <c r="O5318" s="3">
        <f>'Transaction Data'!$N5318-'Transaction Data'!$M5318</f>
        <v>816</v>
      </c>
      <c r="P5318" s="2">
        <f>DATEDIF('Transaction Data'!$D5318,'Transaction Data'!$A5318,"y")</f>
        <v>30</v>
      </c>
      <c r="Q5318" s="2" t="str">
        <f>FLOOR('Transaction Data'!$P5318,15)&amp;"-"&amp;FLOOR('Transaction Data'!$P5318,15)+14</f>
        <v>30-44</v>
      </c>
      <c r="R5318" s="2" t="str">
        <f>IF('Transaction Data'!$L5318&lt;=10,"Less Expensive","Expensive")</f>
        <v>Less Expensive</v>
      </c>
      <c r="S5318" s="4">
        <f>WEEKDAY('Transaction Data'!$A5318)</f>
        <v>6</v>
      </c>
      <c r="T5318" s="2" t="str">
        <f>IF(WEEKDAY('Transaction Data'!$A5318,2)&lt;6,"Weekday","Weekend")</f>
        <v>Weekday</v>
      </c>
    </row>
    <row r="5319" ht="15.75" customHeight="1">
      <c r="A5319" s="1">
        <v>45311.0</v>
      </c>
      <c r="B5319" s="2" t="s">
        <v>4992</v>
      </c>
      <c r="C5319" s="2" t="s">
        <v>72</v>
      </c>
      <c r="D5319" s="1">
        <v>20601.0</v>
      </c>
      <c r="E5319" s="2" t="s">
        <v>63</v>
      </c>
      <c r="F5319" s="2">
        <v>242.0</v>
      </c>
      <c r="G5319" s="2" t="s">
        <v>33</v>
      </c>
      <c r="H5319" s="2" t="s">
        <v>45</v>
      </c>
      <c r="I5319" s="2" t="s">
        <v>25</v>
      </c>
      <c r="J5319" s="2" t="str">
        <f t="array" ref="J5319">XLOOKUP('Transaction Data'!$G5319,Product_Code,Biscuit_Brand)</f>
        <v>Caramel Biscuits</v>
      </c>
      <c r="K5319" s="2">
        <f t="array" ref="K5319">XLOOKUP('Transaction Data'!$G5319,Product_Code,Cost)</f>
        <v>18</v>
      </c>
      <c r="L5319" s="2">
        <f t="array" ref="L5319">XLOOKUP('Transaction Data'!$G5319,Product_Code,Unit_Price)</f>
        <v>22</v>
      </c>
      <c r="M5319" s="3">
        <f>'Transaction Data'!$F5319*'Transaction Data'!$K5319</f>
        <v>4356</v>
      </c>
      <c r="N5319" s="3">
        <f>'Transaction Data'!$F5319*'Transaction Data'!$L5319</f>
        <v>5324</v>
      </c>
      <c r="O5319" s="3">
        <f>'Transaction Data'!$N5319-'Transaction Data'!$M5319</f>
        <v>968</v>
      </c>
      <c r="P5319" s="2">
        <f>DATEDIF('Transaction Data'!$D5319,'Transaction Data'!$A5319,"y")</f>
        <v>67</v>
      </c>
      <c r="Q5319" s="2" t="str">
        <f>FLOOR('Transaction Data'!$P5319,15)&amp;"-"&amp;FLOOR('Transaction Data'!$P5319,15)+14</f>
        <v>60-74</v>
      </c>
      <c r="R5319" s="2" t="str">
        <f>IF('Transaction Data'!$L5319&lt;=10,"Less Expensive","Expensive")</f>
        <v>Expensive</v>
      </c>
      <c r="S5319" s="4">
        <f>WEEKDAY('Transaction Data'!$A5319)</f>
        <v>7</v>
      </c>
      <c r="T5319" s="2" t="str">
        <f>IF(WEEKDAY('Transaction Data'!$A5319,2)&lt;6,"Weekday","Weekend")</f>
        <v>Weekend</v>
      </c>
    </row>
    <row r="5320" ht="15.75" customHeight="1">
      <c r="A5320" s="1">
        <v>45417.0</v>
      </c>
      <c r="B5320" s="2" t="s">
        <v>4781</v>
      </c>
      <c r="C5320" s="2" t="s">
        <v>54</v>
      </c>
      <c r="D5320" s="1">
        <v>20929.0</v>
      </c>
      <c r="E5320" s="2" t="s">
        <v>27</v>
      </c>
      <c r="F5320" s="2">
        <v>191.0</v>
      </c>
      <c r="G5320" s="2" t="s">
        <v>28</v>
      </c>
      <c r="H5320" s="2" t="s">
        <v>24</v>
      </c>
      <c r="I5320" s="2" t="s">
        <v>25</v>
      </c>
      <c r="J5320" s="2" t="str">
        <f t="array" ref="J5320">XLOOKUP('Transaction Data'!$G5320,Product_Code,Biscuit_Brand)</f>
        <v>Shortbread</v>
      </c>
      <c r="K5320" s="2">
        <f t="array" ref="K5320">XLOOKUP('Transaction Data'!$G5320,Product_Code,Cost)</f>
        <v>10</v>
      </c>
      <c r="L5320" s="2">
        <f t="array" ref="L5320">XLOOKUP('Transaction Data'!$G5320,Product_Code,Unit_Price)</f>
        <v>45</v>
      </c>
      <c r="M5320" s="3">
        <f>'Transaction Data'!$F5320*'Transaction Data'!$K5320</f>
        <v>1910</v>
      </c>
      <c r="N5320" s="3">
        <f>'Transaction Data'!$F5320*'Transaction Data'!$L5320</f>
        <v>8595</v>
      </c>
      <c r="O5320" s="3">
        <f>'Transaction Data'!$N5320-'Transaction Data'!$M5320</f>
        <v>6685</v>
      </c>
      <c r="P5320" s="2">
        <f>DATEDIF('Transaction Data'!$D5320,'Transaction Data'!$A5320,"y")</f>
        <v>67</v>
      </c>
      <c r="Q5320" s="2" t="str">
        <f>FLOOR('Transaction Data'!$P5320,15)&amp;"-"&amp;FLOOR('Transaction Data'!$P5320,15)+14</f>
        <v>60-74</v>
      </c>
      <c r="R5320" s="2" t="str">
        <f>IF('Transaction Data'!$L5320&lt;=10,"Less Expensive","Expensive")</f>
        <v>Expensive</v>
      </c>
      <c r="S5320" s="4">
        <f>WEEKDAY('Transaction Data'!$A5320)</f>
        <v>1</v>
      </c>
      <c r="T5320" s="2" t="str">
        <f>IF(WEEKDAY('Transaction Data'!$A5320,2)&lt;6,"Weekday","Weekend")</f>
        <v>Weekend</v>
      </c>
    </row>
    <row r="5321" ht="15.75" customHeight="1">
      <c r="A5321" s="1">
        <v>45421.0</v>
      </c>
      <c r="B5321" s="2" t="s">
        <v>4993</v>
      </c>
      <c r="C5321" s="2" t="s">
        <v>51</v>
      </c>
      <c r="D5321" s="1">
        <v>26845.0</v>
      </c>
      <c r="E5321" s="2" t="s">
        <v>22</v>
      </c>
      <c r="F5321" s="2">
        <v>20.0</v>
      </c>
      <c r="G5321" s="2" t="s">
        <v>38</v>
      </c>
      <c r="H5321" s="2" t="s">
        <v>29</v>
      </c>
      <c r="I5321" s="2" t="s">
        <v>25</v>
      </c>
      <c r="J5321" s="2" t="str">
        <f t="array" ref="J5321">XLOOKUP('Transaction Data'!$G5321,Product_Code,Biscuit_Brand)</f>
        <v>Ginger Snaps</v>
      </c>
      <c r="K5321" s="2">
        <f t="array" ref="K5321">XLOOKUP('Transaction Data'!$G5321,Product_Code,Cost)</f>
        <v>14</v>
      </c>
      <c r="L5321" s="2">
        <f t="array" ref="L5321">XLOOKUP('Transaction Data'!$G5321,Product_Code,Unit_Price)</f>
        <v>28</v>
      </c>
      <c r="M5321" s="3">
        <f>'Transaction Data'!$F5321*'Transaction Data'!$K5321</f>
        <v>280</v>
      </c>
      <c r="N5321" s="3">
        <f>'Transaction Data'!$F5321*'Transaction Data'!$L5321</f>
        <v>560</v>
      </c>
      <c r="O5321" s="3">
        <f>'Transaction Data'!$N5321-'Transaction Data'!$M5321</f>
        <v>280</v>
      </c>
      <c r="P5321" s="2">
        <f>DATEDIF('Transaction Data'!$D5321,'Transaction Data'!$A5321,"y")</f>
        <v>50</v>
      </c>
      <c r="Q5321" s="2" t="str">
        <f>FLOOR('Transaction Data'!$P5321,15)&amp;"-"&amp;FLOOR('Transaction Data'!$P5321,15)+14</f>
        <v>45-59</v>
      </c>
      <c r="R5321" s="2" t="str">
        <f>IF('Transaction Data'!$L5321&lt;=10,"Less Expensive","Expensive")</f>
        <v>Expensive</v>
      </c>
      <c r="S5321" s="4">
        <f>WEEKDAY('Transaction Data'!$A5321)</f>
        <v>5</v>
      </c>
      <c r="T5321" s="2" t="str">
        <f>IF(WEEKDAY('Transaction Data'!$A5321,2)&lt;6,"Weekday","Weekend")</f>
        <v>Weekday</v>
      </c>
    </row>
    <row r="5322" ht="15.75" customHeight="1">
      <c r="A5322" s="1">
        <v>45407.0</v>
      </c>
      <c r="B5322" s="2" t="s">
        <v>4994</v>
      </c>
      <c r="C5322" s="2" t="s">
        <v>47</v>
      </c>
      <c r="D5322" s="1">
        <v>23759.0</v>
      </c>
      <c r="E5322" s="2" t="s">
        <v>27</v>
      </c>
      <c r="F5322" s="2">
        <v>118.0</v>
      </c>
      <c r="G5322" s="2" t="s">
        <v>61</v>
      </c>
      <c r="H5322" s="2" t="s">
        <v>29</v>
      </c>
      <c r="I5322" s="2" t="s">
        <v>25</v>
      </c>
      <c r="J5322" s="2" t="str">
        <f t="array" ref="J5322">XLOOKUP('Transaction Data'!$G5322,Product_Code,Biscuit_Brand)</f>
        <v>Choco Delight</v>
      </c>
      <c r="K5322" s="2">
        <f t="array" ref="K5322">XLOOKUP('Transaction Data'!$G5322,Product_Code,Cost)</f>
        <v>3</v>
      </c>
      <c r="L5322" s="2">
        <f t="array" ref="L5322">XLOOKUP('Transaction Data'!$G5322,Product_Code,Unit_Price)</f>
        <v>5</v>
      </c>
      <c r="M5322" s="3">
        <f>'Transaction Data'!$F5322*'Transaction Data'!$K5322</f>
        <v>354</v>
      </c>
      <c r="N5322" s="3">
        <f>'Transaction Data'!$F5322*'Transaction Data'!$L5322</f>
        <v>590</v>
      </c>
      <c r="O5322" s="3">
        <f>'Transaction Data'!$N5322-'Transaction Data'!$M5322</f>
        <v>236</v>
      </c>
      <c r="P5322" s="2">
        <f>DATEDIF('Transaction Data'!$D5322,'Transaction Data'!$A5322,"y")</f>
        <v>59</v>
      </c>
      <c r="Q5322" s="2" t="str">
        <f>FLOOR('Transaction Data'!$P5322,15)&amp;"-"&amp;FLOOR('Transaction Data'!$P5322,15)+14</f>
        <v>45-59</v>
      </c>
      <c r="R5322" s="2" t="str">
        <f>IF('Transaction Data'!$L5322&lt;=10,"Less Expensive","Expensive")</f>
        <v>Less Expensive</v>
      </c>
      <c r="S5322" s="4">
        <f>WEEKDAY('Transaction Data'!$A5322)</f>
        <v>5</v>
      </c>
      <c r="T5322" s="2" t="str">
        <f>IF(WEEKDAY('Transaction Data'!$A5322,2)&lt;6,"Weekday","Weekend")</f>
        <v>Weekday</v>
      </c>
    </row>
    <row r="5323" ht="15.75" customHeight="1">
      <c r="A5323" s="1">
        <v>45419.0</v>
      </c>
      <c r="B5323" s="2" t="s">
        <v>4995</v>
      </c>
      <c r="C5323" s="2" t="s">
        <v>51</v>
      </c>
      <c r="D5323" s="1">
        <v>31081.0</v>
      </c>
      <c r="E5323" s="2" t="s">
        <v>27</v>
      </c>
      <c r="F5323" s="2">
        <v>336.0</v>
      </c>
      <c r="G5323" s="2" t="s">
        <v>28</v>
      </c>
      <c r="H5323" s="2" t="s">
        <v>34</v>
      </c>
      <c r="I5323" s="2" t="s">
        <v>25</v>
      </c>
      <c r="J5323" s="2" t="str">
        <f t="array" ref="J5323">XLOOKUP('Transaction Data'!$G5323,Product_Code,Biscuit_Brand)</f>
        <v>Shortbread</v>
      </c>
      <c r="K5323" s="2">
        <f t="array" ref="K5323">XLOOKUP('Transaction Data'!$G5323,Product_Code,Cost)</f>
        <v>10</v>
      </c>
      <c r="L5323" s="2">
        <f t="array" ref="L5323">XLOOKUP('Transaction Data'!$G5323,Product_Code,Unit_Price)</f>
        <v>45</v>
      </c>
      <c r="M5323" s="3">
        <f>'Transaction Data'!$F5323*'Transaction Data'!$K5323</f>
        <v>3360</v>
      </c>
      <c r="N5323" s="3">
        <f>'Transaction Data'!$F5323*'Transaction Data'!$L5323</f>
        <v>15120</v>
      </c>
      <c r="O5323" s="3">
        <f>'Transaction Data'!$N5323-'Transaction Data'!$M5323</f>
        <v>11760</v>
      </c>
      <c r="P5323" s="2">
        <f>DATEDIF('Transaction Data'!$D5323,'Transaction Data'!$A5323,"y")</f>
        <v>39</v>
      </c>
      <c r="Q5323" s="2" t="str">
        <f>FLOOR('Transaction Data'!$P5323,15)&amp;"-"&amp;FLOOR('Transaction Data'!$P5323,15)+14</f>
        <v>30-44</v>
      </c>
      <c r="R5323" s="2" t="str">
        <f>IF('Transaction Data'!$L5323&lt;=10,"Less Expensive","Expensive")</f>
        <v>Expensive</v>
      </c>
      <c r="S5323" s="4">
        <f>WEEKDAY('Transaction Data'!$A5323)</f>
        <v>3</v>
      </c>
      <c r="T5323" s="2" t="str">
        <f>IF(WEEKDAY('Transaction Data'!$A5323,2)&lt;6,"Weekday","Weekend")</f>
        <v>Weekday</v>
      </c>
    </row>
    <row r="5324" ht="15.75" customHeight="1">
      <c r="A5324" s="1">
        <v>45447.0</v>
      </c>
      <c r="B5324" s="2" t="s">
        <v>4996</v>
      </c>
      <c r="C5324" s="2" t="s">
        <v>51</v>
      </c>
      <c r="D5324" s="1">
        <v>30198.0</v>
      </c>
      <c r="E5324" s="2" t="s">
        <v>27</v>
      </c>
      <c r="F5324" s="2">
        <v>314.0</v>
      </c>
      <c r="G5324" s="2" t="s">
        <v>55</v>
      </c>
      <c r="H5324" s="2" t="s">
        <v>24</v>
      </c>
      <c r="I5324" s="2" t="s">
        <v>25</v>
      </c>
      <c r="J5324" s="2" t="str">
        <f t="array" ref="J5324">XLOOKUP('Transaction Data'!$G5324,Product_Code,Biscuit_Brand)</f>
        <v>Vanilla Wafers</v>
      </c>
      <c r="K5324" s="2">
        <f t="array" ref="K5324">XLOOKUP('Transaction Data'!$G5324,Product_Code,Cost)</f>
        <v>18</v>
      </c>
      <c r="L5324" s="2">
        <f t="array" ref="L5324">XLOOKUP('Transaction Data'!$G5324,Product_Code,Unit_Price)</f>
        <v>36</v>
      </c>
      <c r="M5324" s="3">
        <f>'Transaction Data'!$F5324*'Transaction Data'!$K5324</f>
        <v>5652</v>
      </c>
      <c r="N5324" s="3">
        <f>'Transaction Data'!$F5324*'Transaction Data'!$L5324</f>
        <v>11304</v>
      </c>
      <c r="O5324" s="3">
        <f>'Transaction Data'!$N5324-'Transaction Data'!$M5324</f>
        <v>5652</v>
      </c>
      <c r="P5324" s="2">
        <f>DATEDIF('Transaction Data'!$D5324,'Transaction Data'!$A5324,"y")</f>
        <v>41</v>
      </c>
      <c r="Q5324" s="2" t="str">
        <f>FLOOR('Transaction Data'!$P5324,15)&amp;"-"&amp;FLOOR('Transaction Data'!$P5324,15)+14</f>
        <v>30-44</v>
      </c>
      <c r="R5324" s="2" t="str">
        <f>IF('Transaction Data'!$L5324&lt;=10,"Less Expensive","Expensive")</f>
        <v>Expensive</v>
      </c>
      <c r="S5324" s="4">
        <f>WEEKDAY('Transaction Data'!$A5324)</f>
        <v>3</v>
      </c>
      <c r="T5324" s="2" t="str">
        <f>IF(WEEKDAY('Transaction Data'!$A5324,2)&lt;6,"Weekday","Weekend")</f>
        <v>Weekday</v>
      </c>
    </row>
    <row r="5325" ht="15.75" customHeight="1">
      <c r="A5325" s="1">
        <v>45413.0</v>
      </c>
      <c r="B5325" s="2" t="s">
        <v>4997</v>
      </c>
      <c r="C5325" s="2" t="s">
        <v>72</v>
      </c>
      <c r="D5325" s="1">
        <v>18514.0</v>
      </c>
      <c r="E5325" s="2" t="s">
        <v>27</v>
      </c>
      <c r="F5325" s="2">
        <v>341.0</v>
      </c>
      <c r="G5325" s="2" t="s">
        <v>57</v>
      </c>
      <c r="H5325" s="2" t="s">
        <v>42</v>
      </c>
      <c r="I5325" s="2" t="s">
        <v>25</v>
      </c>
      <c r="J5325" s="2" t="str">
        <f t="array" ref="J5325">XLOOKUP('Transaction Data'!$G5325,Product_Code,Biscuit_Brand)</f>
        <v>Oatmeal Cookies</v>
      </c>
      <c r="K5325" s="2">
        <f t="array" ref="K5325">XLOOKUP('Transaction Data'!$G5325,Product_Code,Cost)</f>
        <v>19</v>
      </c>
      <c r="L5325" s="2">
        <f t="array" ref="L5325">XLOOKUP('Transaction Data'!$G5325,Product_Code,Unit_Price)</f>
        <v>23</v>
      </c>
      <c r="M5325" s="3">
        <f>'Transaction Data'!$F5325*'Transaction Data'!$K5325</f>
        <v>6479</v>
      </c>
      <c r="N5325" s="3">
        <f>'Transaction Data'!$F5325*'Transaction Data'!$L5325</f>
        <v>7843</v>
      </c>
      <c r="O5325" s="3">
        <f>'Transaction Data'!$N5325-'Transaction Data'!$M5325</f>
        <v>1364</v>
      </c>
      <c r="P5325" s="2">
        <f>DATEDIF('Transaction Data'!$D5325,'Transaction Data'!$A5325,"y")</f>
        <v>73</v>
      </c>
      <c r="Q5325" s="2" t="str">
        <f>FLOOR('Transaction Data'!$P5325,15)&amp;"-"&amp;FLOOR('Transaction Data'!$P5325,15)+14</f>
        <v>60-74</v>
      </c>
      <c r="R5325" s="2" t="str">
        <f>IF('Transaction Data'!$L5325&lt;=10,"Less Expensive","Expensive")</f>
        <v>Expensive</v>
      </c>
      <c r="S5325" s="4">
        <f>WEEKDAY('Transaction Data'!$A5325)</f>
        <v>4</v>
      </c>
      <c r="T5325" s="2" t="str">
        <f>IF(WEEKDAY('Transaction Data'!$A5325,2)&lt;6,"Weekday","Weekend")</f>
        <v>Weekday</v>
      </c>
    </row>
    <row r="5326" ht="15.75" customHeight="1">
      <c r="A5326" s="1">
        <v>45492.0</v>
      </c>
      <c r="B5326" s="2" t="s">
        <v>4998</v>
      </c>
      <c r="C5326" s="2" t="s">
        <v>47</v>
      </c>
      <c r="D5326" s="1">
        <v>35544.0</v>
      </c>
      <c r="E5326" s="2" t="s">
        <v>27</v>
      </c>
      <c r="F5326" s="2">
        <v>389.0</v>
      </c>
      <c r="G5326" s="2" t="s">
        <v>48</v>
      </c>
      <c r="H5326" s="2" t="s">
        <v>45</v>
      </c>
      <c r="I5326" s="2" t="s">
        <v>25</v>
      </c>
      <c r="J5326" s="2" t="str">
        <f t="array" ref="J5326">XLOOKUP('Transaction Data'!$G5326,Product_Code,Biscuit_Brand)</f>
        <v>Lemon Crisps</v>
      </c>
      <c r="K5326" s="2">
        <f t="array" ref="K5326">XLOOKUP('Transaction Data'!$G5326,Product_Code,Cost)</f>
        <v>7</v>
      </c>
      <c r="L5326" s="2">
        <f t="array" ref="L5326">XLOOKUP('Transaction Data'!$G5326,Product_Code,Unit_Price)</f>
        <v>9</v>
      </c>
      <c r="M5326" s="3">
        <f>'Transaction Data'!$F5326*'Transaction Data'!$K5326</f>
        <v>2723</v>
      </c>
      <c r="N5326" s="3">
        <f>'Transaction Data'!$F5326*'Transaction Data'!$L5326</f>
        <v>3501</v>
      </c>
      <c r="O5326" s="3">
        <f>'Transaction Data'!$N5326-'Transaction Data'!$M5326</f>
        <v>778</v>
      </c>
      <c r="P5326" s="2">
        <f>DATEDIF('Transaction Data'!$D5326,'Transaction Data'!$A5326,"y")</f>
        <v>27</v>
      </c>
      <c r="Q5326" s="2" t="str">
        <f>FLOOR('Transaction Data'!$P5326,15)&amp;"-"&amp;FLOOR('Transaction Data'!$P5326,15)+14</f>
        <v>15-29</v>
      </c>
      <c r="R5326" s="2" t="str">
        <f>IF('Transaction Data'!$L5326&lt;=10,"Less Expensive","Expensive")</f>
        <v>Less Expensive</v>
      </c>
      <c r="S5326" s="4">
        <f>WEEKDAY('Transaction Data'!$A5326)</f>
        <v>6</v>
      </c>
      <c r="T5326" s="2" t="str">
        <f>IF(WEEKDAY('Transaction Data'!$A5326,2)&lt;6,"Weekday","Weekend")</f>
        <v>Weekday</v>
      </c>
    </row>
    <row r="5327" ht="15.75" customHeight="1">
      <c r="A5327" s="1">
        <v>45295.0</v>
      </c>
      <c r="B5327" s="2" t="s">
        <v>3850</v>
      </c>
      <c r="C5327" s="2" t="s">
        <v>78</v>
      </c>
      <c r="D5327" s="1">
        <v>33993.0</v>
      </c>
      <c r="E5327" s="2" t="s">
        <v>27</v>
      </c>
      <c r="F5327" s="2">
        <v>485.0</v>
      </c>
      <c r="G5327" s="2" t="s">
        <v>38</v>
      </c>
      <c r="H5327" s="2" t="s">
        <v>24</v>
      </c>
      <c r="I5327" s="2" t="s">
        <v>25</v>
      </c>
      <c r="J5327" s="2" t="str">
        <f t="array" ref="J5327">XLOOKUP('Transaction Data'!$G5327,Product_Code,Biscuit_Brand)</f>
        <v>Ginger Snaps</v>
      </c>
      <c r="K5327" s="2">
        <f t="array" ref="K5327">XLOOKUP('Transaction Data'!$G5327,Product_Code,Cost)</f>
        <v>14</v>
      </c>
      <c r="L5327" s="2">
        <f t="array" ref="L5327">XLOOKUP('Transaction Data'!$G5327,Product_Code,Unit_Price)</f>
        <v>28</v>
      </c>
      <c r="M5327" s="3">
        <f>'Transaction Data'!$F5327*'Transaction Data'!$K5327</f>
        <v>6790</v>
      </c>
      <c r="N5327" s="3">
        <f>'Transaction Data'!$F5327*'Transaction Data'!$L5327</f>
        <v>13580</v>
      </c>
      <c r="O5327" s="3">
        <f>'Transaction Data'!$N5327-'Transaction Data'!$M5327</f>
        <v>6790</v>
      </c>
      <c r="P5327" s="2">
        <f>DATEDIF('Transaction Data'!$D5327,'Transaction Data'!$A5327,"y")</f>
        <v>30</v>
      </c>
      <c r="Q5327" s="2" t="str">
        <f>FLOOR('Transaction Data'!$P5327,15)&amp;"-"&amp;FLOOR('Transaction Data'!$P5327,15)+14</f>
        <v>30-44</v>
      </c>
      <c r="R5327" s="2" t="str">
        <f>IF('Transaction Data'!$L5327&lt;=10,"Less Expensive","Expensive")</f>
        <v>Expensive</v>
      </c>
      <c r="S5327" s="4">
        <f>WEEKDAY('Transaction Data'!$A5327)</f>
        <v>5</v>
      </c>
      <c r="T5327" s="2" t="str">
        <f>IF(WEEKDAY('Transaction Data'!$A5327,2)&lt;6,"Weekday","Weekend")</f>
        <v>Weekday</v>
      </c>
    </row>
    <row r="5328" ht="15.75" customHeight="1">
      <c r="A5328" s="1">
        <v>45480.0</v>
      </c>
      <c r="B5328" s="2" t="s">
        <v>4999</v>
      </c>
      <c r="C5328" s="2" t="s">
        <v>32</v>
      </c>
      <c r="D5328" s="1">
        <v>37568.0</v>
      </c>
      <c r="E5328" s="2" t="s">
        <v>37</v>
      </c>
      <c r="F5328" s="2">
        <v>19.0</v>
      </c>
      <c r="G5328" s="2" t="s">
        <v>61</v>
      </c>
      <c r="H5328" s="2" t="s">
        <v>29</v>
      </c>
      <c r="I5328" s="2" t="s">
        <v>25</v>
      </c>
      <c r="J5328" s="2" t="str">
        <f t="array" ref="J5328">XLOOKUP('Transaction Data'!$G5328,Product_Code,Biscuit_Brand)</f>
        <v>Choco Delight</v>
      </c>
      <c r="K5328" s="2">
        <f t="array" ref="K5328">XLOOKUP('Transaction Data'!$G5328,Product_Code,Cost)</f>
        <v>3</v>
      </c>
      <c r="L5328" s="2">
        <f t="array" ref="L5328">XLOOKUP('Transaction Data'!$G5328,Product_Code,Unit_Price)</f>
        <v>5</v>
      </c>
      <c r="M5328" s="3">
        <f>'Transaction Data'!$F5328*'Transaction Data'!$K5328</f>
        <v>57</v>
      </c>
      <c r="N5328" s="3">
        <f>'Transaction Data'!$F5328*'Transaction Data'!$L5328</f>
        <v>95</v>
      </c>
      <c r="O5328" s="3">
        <f>'Transaction Data'!$N5328-'Transaction Data'!$M5328</f>
        <v>38</v>
      </c>
      <c r="P5328" s="2">
        <f>DATEDIF('Transaction Data'!$D5328,'Transaction Data'!$A5328,"y")</f>
        <v>21</v>
      </c>
      <c r="Q5328" s="2" t="str">
        <f>FLOOR('Transaction Data'!$P5328,15)&amp;"-"&amp;FLOOR('Transaction Data'!$P5328,15)+14</f>
        <v>15-29</v>
      </c>
      <c r="R5328" s="2" t="str">
        <f>IF('Transaction Data'!$L5328&lt;=10,"Less Expensive","Expensive")</f>
        <v>Less Expensive</v>
      </c>
      <c r="S5328" s="4">
        <f>WEEKDAY('Transaction Data'!$A5328)</f>
        <v>1</v>
      </c>
      <c r="T5328" s="2" t="str">
        <f>IF(WEEKDAY('Transaction Data'!$A5328,2)&lt;6,"Weekday","Weekend")</f>
        <v>Weekend</v>
      </c>
    </row>
    <row r="5329" ht="15.75" customHeight="1">
      <c r="A5329" s="1">
        <v>45496.0</v>
      </c>
      <c r="B5329" s="2" t="s">
        <v>5000</v>
      </c>
      <c r="C5329" s="2" t="s">
        <v>41</v>
      </c>
      <c r="D5329" s="1">
        <v>20484.0</v>
      </c>
      <c r="E5329" s="2" t="s">
        <v>63</v>
      </c>
      <c r="F5329" s="2">
        <v>342.0</v>
      </c>
      <c r="G5329" s="2" t="s">
        <v>48</v>
      </c>
      <c r="H5329" s="2" t="s">
        <v>42</v>
      </c>
      <c r="I5329" s="2" t="s">
        <v>25</v>
      </c>
      <c r="J5329" s="2" t="str">
        <f t="array" ref="J5329">XLOOKUP('Transaction Data'!$G5329,Product_Code,Biscuit_Brand)</f>
        <v>Lemon Crisps</v>
      </c>
      <c r="K5329" s="2">
        <f t="array" ref="K5329">XLOOKUP('Transaction Data'!$G5329,Product_Code,Cost)</f>
        <v>7</v>
      </c>
      <c r="L5329" s="2">
        <f t="array" ref="L5329">XLOOKUP('Transaction Data'!$G5329,Product_Code,Unit_Price)</f>
        <v>9</v>
      </c>
      <c r="M5329" s="3">
        <f>'Transaction Data'!$F5329*'Transaction Data'!$K5329</f>
        <v>2394</v>
      </c>
      <c r="N5329" s="3">
        <f>'Transaction Data'!$F5329*'Transaction Data'!$L5329</f>
        <v>3078</v>
      </c>
      <c r="O5329" s="3">
        <f>'Transaction Data'!$N5329-'Transaction Data'!$M5329</f>
        <v>684</v>
      </c>
      <c r="P5329" s="2">
        <f>DATEDIF('Transaction Data'!$D5329,'Transaction Data'!$A5329,"y")</f>
        <v>68</v>
      </c>
      <c r="Q5329" s="2" t="str">
        <f>FLOOR('Transaction Data'!$P5329,15)&amp;"-"&amp;FLOOR('Transaction Data'!$P5329,15)+14</f>
        <v>60-74</v>
      </c>
      <c r="R5329" s="2" t="str">
        <f>IF('Transaction Data'!$L5329&lt;=10,"Less Expensive","Expensive")</f>
        <v>Less Expensive</v>
      </c>
      <c r="S5329" s="4">
        <f>WEEKDAY('Transaction Data'!$A5329)</f>
        <v>3</v>
      </c>
      <c r="T5329" s="2" t="str">
        <f>IF(WEEKDAY('Transaction Data'!$A5329,2)&lt;6,"Weekday","Weekend")</f>
        <v>Weekday</v>
      </c>
    </row>
    <row r="5330" ht="15.75" customHeight="1">
      <c r="A5330" s="1">
        <v>45355.0</v>
      </c>
      <c r="B5330" s="2" t="s">
        <v>5001</v>
      </c>
      <c r="C5330" s="2" t="s">
        <v>21</v>
      </c>
      <c r="D5330" s="1">
        <v>30129.0</v>
      </c>
      <c r="E5330" s="2" t="s">
        <v>27</v>
      </c>
      <c r="F5330" s="2">
        <v>498.0</v>
      </c>
      <c r="G5330" s="2" t="s">
        <v>33</v>
      </c>
      <c r="H5330" s="2" t="s">
        <v>45</v>
      </c>
      <c r="I5330" s="2" t="s">
        <v>25</v>
      </c>
      <c r="J5330" s="2" t="str">
        <f t="array" ref="J5330">XLOOKUP('Transaction Data'!$G5330,Product_Code,Biscuit_Brand)</f>
        <v>Caramel Biscuits</v>
      </c>
      <c r="K5330" s="2">
        <f t="array" ref="K5330">XLOOKUP('Transaction Data'!$G5330,Product_Code,Cost)</f>
        <v>18</v>
      </c>
      <c r="L5330" s="2">
        <f t="array" ref="L5330">XLOOKUP('Transaction Data'!$G5330,Product_Code,Unit_Price)</f>
        <v>22</v>
      </c>
      <c r="M5330" s="3">
        <f>'Transaction Data'!$F5330*'Transaction Data'!$K5330</f>
        <v>8964</v>
      </c>
      <c r="N5330" s="3">
        <f>'Transaction Data'!$F5330*'Transaction Data'!$L5330</f>
        <v>10956</v>
      </c>
      <c r="O5330" s="3">
        <f>'Transaction Data'!$N5330-'Transaction Data'!$M5330</f>
        <v>1992</v>
      </c>
      <c r="P5330" s="2">
        <f>DATEDIF('Transaction Data'!$D5330,'Transaction Data'!$A5330,"y")</f>
        <v>41</v>
      </c>
      <c r="Q5330" s="2" t="str">
        <f>FLOOR('Transaction Data'!$P5330,15)&amp;"-"&amp;FLOOR('Transaction Data'!$P5330,15)+14</f>
        <v>30-44</v>
      </c>
      <c r="R5330" s="2" t="str">
        <f>IF('Transaction Data'!$L5330&lt;=10,"Less Expensive","Expensive")</f>
        <v>Expensive</v>
      </c>
      <c r="S5330" s="4">
        <f>WEEKDAY('Transaction Data'!$A5330)</f>
        <v>2</v>
      </c>
      <c r="T5330" s="2" t="str">
        <f>IF(WEEKDAY('Transaction Data'!$A5330,2)&lt;6,"Weekday","Weekend")</f>
        <v>Weekday</v>
      </c>
    </row>
    <row r="5331" ht="15.75" customHeight="1">
      <c r="A5331" s="1">
        <v>45314.0</v>
      </c>
      <c r="B5331" s="2" t="s">
        <v>5002</v>
      </c>
      <c r="C5331" s="2" t="s">
        <v>69</v>
      </c>
      <c r="D5331" s="1">
        <v>38032.0</v>
      </c>
      <c r="E5331" s="2" t="s">
        <v>63</v>
      </c>
      <c r="F5331" s="2">
        <v>153.0</v>
      </c>
      <c r="G5331" s="2" t="s">
        <v>57</v>
      </c>
      <c r="H5331" s="2" t="s">
        <v>24</v>
      </c>
      <c r="I5331" s="2" t="s">
        <v>25</v>
      </c>
      <c r="J5331" s="2" t="str">
        <f t="array" ref="J5331">XLOOKUP('Transaction Data'!$G5331,Product_Code,Biscuit_Brand)</f>
        <v>Oatmeal Cookies</v>
      </c>
      <c r="K5331" s="2">
        <f t="array" ref="K5331">XLOOKUP('Transaction Data'!$G5331,Product_Code,Cost)</f>
        <v>19</v>
      </c>
      <c r="L5331" s="2">
        <f t="array" ref="L5331">XLOOKUP('Transaction Data'!$G5331,Product_Code,Unit_Price)</f>
        <v>23</v>
      </c>
      <c r="M5331" s="3">
        <f>'Transaction Data'!$F5331*'Transaction Data'!$K5331</f>
        <v>2907</v>
      </c>
      <c r="N5331" s="3">
        <f>'Transaction Data'!$F5331*'Transaction Data'!$L5331</f>
        <v>3519</v>
      </c>
      <c r="O5331" s="3">
        <f>'Transaction Data'!$N5331-'Transaction Data'!$M5331</f>
        <v>612</v>
      </c>
      <c r="P5331" s="2">
        <f>DATEDIF('Transaction Data'!$D5331,'Transaction Data'!$A5331,"y")</f>
        <v>19</v>
      </c>
      <c r="Q5331" s="2" t="str">
        <f>FLOOR('Transaction Data'!$P5331,15)&amp;"-"&amp;FLOOR('Transaction Data'!$P5331,15)+14</f>
        <v>15-29</v>
      </c>
      <c r="R5331" s="2" t="str">
        <f>IF('Transaction Data'!$L5331&lt;=10,"Less Expensive","Expensive")</f>
        <v>Expensive</v>
      </c>
      <c r="S5331" s="4">
        <f>WEEKDAY('Transaction Data'!$A5331)</f>
        <v>3</v>
      </c>
      <c r="T5331" s="2" t="str">
        <f>IF(WEEKDAY('Transaction Data'!$A5331,2)&lt;6,"Weekday","Weekend")</f>
        <v>Weekday</v>
      </c>
    </row>
    <row r="5332" ht="15.75" customHeight="1">
      <c r="A5332" s="1">
        <v>45316.0</v>
      </c>
      <c r="B5332" s="2" t="s">
        <v>5003</v>
      </c>
      <c r="C5332" s="2" t="s">
        <v>65</v>
      </c>
      <c r="D5332" s="1">
        <v>34146.0</v>
      </c>
      <c r="E5332" s="2" t="s">
        <v>37</v>
      </c>
      <c r="F5332" s="2">
        <v>192.0</v>
      </c>
      <c r="G5332" s="2" t="s">
        <v>23</v>
      </c>
      <c r="H5332" s="2" t="s">
        <v>29</v>
      </c>
      <c r="I5332" s="2" t="s">
        <v>25</v>
      </c>
      <c r="J5332" s="2" t="str">
        <f t="array" ref="J5332">XLOOKUP('Transaction Data'!$G5332,Product_Code,Biscuit_Brand)</f>
        <v>Cinnamon Swirls</v>
      </c>
      <c r="K5332" s="2">
        <f t="array" ref="K5332">XLOOKUP('Transaction Data'!$G5332,Product_Code,Cost)</f>
        <v>10</v>
      </c>
      <c r="L5332" s="2">
        <f t="array" ref="L5332">XLOOKUP('Transaction Data'!$G5332,Product_Code,Unit_Price)</f>
        <v>14</v>
      </c>
      <c r="M5332" s="3">
        <f>'Transaction Data'!$F5332*'Transaction Data'!$K5332</f>
        <v>1920</v>
      </c>
      <c r="N5332" s="3">
        <f>'Transaction Data'!$F5332*'Transaction Data'!$L5332</f>
        <v>2688</v>
      </c>
      <c r="O5332" s="3">
        <f>'Transaction Data'!$N5332-'Transaction Data'!$M5332</f>
        <v>768</v>
      </c>
      <c r="P5332" s="2">
        <f>DATEDIF('Transaction Data'!$D5332,'Transaction Data'!$A5332,"y")</f>
        <v>30</v>
      </c>
      <c r="Q5332" s="2" t="str">
        <f>FLOOR('Transaction Data'!$P5332,15)&amp;"-"&amp;FLOOR('Transaction Data'!$P5332,15)+14</f>
        <v>30-44</v>
      </c>
      <c r="R5332" s="2" t="str">
        <f>IF('Transaction Data'!$L5332&lt;=10,"Less Expensive","Expensive")</f>
        <v>Expensive</v>
      </c>
      <c r="S5332" s="4">
        <f>WEEKDAY('Transaction Data'!$A5332)</f>
        <v>5</v>
      </c>
      <c r="T5332" s="2" t="str">
        <f>IF(WEEKDAY('Transaction Data'!$A5332,2)&lt;6,"Weekday","Weekend")</f>
        <v>Weekday</v>
      </c>
    </row>
    <row r="5333" ht="15.75" customHeight="1">
      <c r="A5333" s="1">
        <v>45470.0</v>
      </c>
      <c r="B5333" s="2" t="s">
        <v>5004</v>
      </c>
      <c r="C5333" s="2" t="s">
        <v>32</v>
      </c>
      <c r="D5333" s="1">
        <v>16258.0</v>
      </c>
      <c r="E5333" s="2" t="s">
        <v>27</v>
      </c>
      <c r="F5333" s="2">
        <v>157.0</v>
      </c>
      <c r="G5333" s="2" t="s">
        <v>28</v>
      </c>
      <c r="H5333" s="2" t="s">
        <v>29</v>
      </c>
      <c r="I5333" s="2" t="s">
        <v>25</v>
      </c>
      <c r="J5333" s="2" t="str">
        <f t="array" ref="J5333">XLOOKUP('Transaction Data'!$G5333,Product_Code,Biscuit_Brand)</f>
        <v>Shortbread</v>
      </c>
      <c r="K5333" s="2">
        <f t="array" ref="K5333">XLOOKUP('Transaction Data'!$G5333,Product_Code,Cost)</f>
        <v>10</v>
      </c>
      <c r="L5333" s="2">
        <f t="array" ref="L5333">XLOOKUP('Transaction Data'!$G5333,Product_Code,Unit_Price)</f>
        <v>45</v>
      </c>
      <c r="M5333" s="3">
        <f>'Transaction Data'!$F5333*'Transaction Data'!$K5333</f>
        <v>1570</v>
      </c>
      <c r="N5333" s="3">
        <f>'Transaction Data'!$F5333*'Transaction Data'!$L5333</f>
        <v>7065</v>
      </c>
      <c r="O5333" s="3">
        <f>'Transaction Data'!$N5333-'Transaction Data'!$M5333</f>
        <v>5495</v>
      </c>
      <c r="P5333" s="2">
        <f>DATEDIF('Transaction Data'!$D5333,'Transaction Data'!$A5333,"y")</f>
        <v>79</v>
      </c>
      <c r="Q5333" s="2" t="str">
        <f>FLOOR('Transaction Data'!$P5333,15)&amp;"-"&amp;FLOOR('Transaction Data'!$P5333,15)+14</f>
        <v>75-89</v>
      </c>
      <c r="R5333" s="2" t="str">
        <f>IF('Transaction Data'!$L5333&lt;=10,"Less Expensive","Expensive")</f>
        <v>Expensive</v>
      </c>
      <c r="S5333" s="4">
        <f>WEEKDAY('Transaction Data'!$A5333)</f>
        <v>5</v>
      </c>
      <c r="T5333" s="2" t="str">
        <f>IF(WEEKDAY('Transaction Data'!$A5333,2)&lt;6,"Weekday","Weekend")</f>
        <v>Weekday</v>
      </c>
    </row>
    <row r="5334" ht="15.75" customHeight="1">
      <c r="A5334" s="1">
        <v>45425.0</v>
      </c>
      <c r="B5334" s="2" t="s">
        <v>5005</v>
      </c>
      <c r="C5334" s="2" t="s">
        <v>69</v>
      </c>
      <c r="D5334" s="1">
        <v>25458.0</v>
      </c>
      <c r="E5334" s="2" t="s">
        <v>27</v>
      </c>
      <c r="F5334" s="2">
        <v>72.0</v>
      </c>
      <c r="G5334" s="2" t="s">
        <v>23</v>
      </c>
      <c r="H5334" s="2" t="s">
        <v>34</v>
      </c>
      <c r="I5334" s="2" t="s">
        <v>25</v>
      </c>
      <c r="J5334" s="2" t="str">
        <f t="array" ref="J5334">XLOOKUP('Transaction Data'!$G5334,Product_Code,Biscuit_Brand)</f>
        <v>Cinnamon Swirls</v>
      </c>
      <c r="K5334" s="2">
        <f t="array" ref="K5334">XLOOKUP('Transaction Data'!$G5334,Product_Code,Cost)</f>
        <v>10</v>
      </c>
      <c r="L5334" s="2">
        <f t="array" ref="L5334">XLOOKUP('Transaction Data'!$G5334,Product_Code,Unit_Price)</f>
        <v>14</v>
      </c>
      <c r="M5334" s="3">
        <f>'Transaction Data'!$F5334*'Transaction Data'!$K5334</f>
        <v>720</v>
      </c>
      <c r="N5334" s="3">
        <f>'Transaction Data'!$F5334*'Transaction Data'!$L5334</f>
        <v>1008</v>
      </c>
      <c r="O5334" s="3">
        <f>'Transaction Data'!$N5334-'Transaction Data'!$M5334</f>
        <v>288</v>
      </c>
      <c r="P5334" s="2">
        <f>DATEDIF('Transaction Data'!$D5334,'Transaction Data'!$A5334,"y")</f>
        <v>54</v>
      </c>
      <c r="Q5334" s="2" t="str">
        <f>FLOOR('Transaction Data'!$P5334,15)&amp;"-"&amp;FLOOR('Transaction Data'!$P5334,15)+14</f>
        <v>45-59</v>
      </c>
      <c r="R5334" s="2" t="str">
        <f>IF('Transaction Data'!$L5334&lt;=10,"Less Expensive","Expensive")</f>
        <v>Expensive</v>
      </c>
      <c r="S5334" s="4">
        <f>WEEKDAY('Transaction Data'!$A5334)</f>
        <v>2</v>
      </c>
      <c r="T5334" s="2" t="str">
        <f>IF(WEEKDAY('Transaction Data'!$A5334,2)&lt;6,"Weekday","Weekend")</f>
        <v>Weekday</v>
      </c>
    </row>
    <row r="5335" ht="15.75" customHeight="1">
      <c r="A5335" s="1">
        <v>45403.0</v>
      </c>
      <c r="B5335" s="2" t="s">
        <v>5006</v>
      </c>
      <c r="C5335" s="2" t="s">
        <v>65</v>
      </c>
      <c r="D5335" s="1">
        <v>30522.0</v>
      </c>
      <c r="E5335" s="2" t="s">
        <v>27</v>
      </c>
      <c r="F5335" s="2">
        <v>37.0</v>
      </c>
      <c r="G5335" s="2" t="s">
        <v>60</v>
      </c>
      <c r="H5335" s="2" t="s">
        <v>24</v>
      </c>
      <c r="I5335" s="2" t="s">
        <v>25</v>
      </c>
      <c r="J5335" s="2" t="str">
        <f t="array" ref="J5335">XLOOKUP('Transaction Data'!$G5335,Product_Code,Biscuit_Brand)</f>
        <v>Peanut Butter Bites</v>
      </c>
      <c r="K5335" s="2">
        <f t="array" ref="K5335">XLOOKUP('Transaction Data'!$G5335,Product_Code,Cost)</f>
        <v>5</v>
      </c>
      <c r="L5335" s="2">
        <f t="array" ref="L5335">XLOOKUP('Transaction Data'!$G5335,Product_Code,Unit_Price)</f>
        <v>7</v>
      </c>
      <c r="M5335" s="3">
        <f>'Transaction Data'!$F5335*'Transaction Data'!$K5335</f>
        <v>185</v>
      </c>
      <c r="N5335" s="3">
        <f>'Transaction Data'!$F5335*'Transaction Data'!$L5335</f>
        <v>259</v>
      </c>
      <c r="O5335" s="3">
        <f>'Transaction Data'!$N5335-'Transaction Data'!$M5335</f>
        <v>74</v>
      </c>
      <c r="P5335" s="2">
        <f>DATEDIF('Transaction Data'!$D5335,'Transaction Data'!$A5335,"y")</f>
        <v>40</v>
      </c>
      <c r="Q5335" s="2" t="str">
        <f>FLOOR('Transaction Data'!$P5335,15)&amp;"-"&amp;FLOOR('Transaction Data'!$P5335,15)+14</f>
        <v>30-44</v>
      </c>
      <c r="R5335" s="2" t="str">
        <f>IF('Transaction Data'!$L5335&lt;=10,"Less Expensive","Expensive")</f>
        <v>Less Expensive</v>
      </c>
      <c r="S5335" s="4">
        <f>WEEKDAY('Transaction Data'!$A5335)</f>
        <v>1</v>
      </c>
      <c r="T5335" s="2" t="str">
        <f>IF(WEEKDAY('Transaction Data'!$A5335,2)&lt;6,"Weekday","Weekend")</f>
        <v>Weekend</v>
      </c>
    </row>
    <row r="5336" ht="15.75" customHeight="1">
      <c r="A5336" s="1">
        <v>45298.0</v>
      </c>
      <c r="B5336" s="2" t="s">
        <v>5007</v>
      </c>
      <c r="C5336" s="2" t="s">
        <v>72</v>
      </c>
      <c r="D5336" s="1">
        <v>27237.0</v>
      </c>
      <c r="E5336" s="2" t="s">
        <v>22</v>
      </c>
      <c r="F5336" s="2">
        <v>112.0</v>
      </c>
      <c r="G5336" s="2" t="s">
        <v>57</v>
      </c>
      <c r="H5336" s="2" t="s">
        <v>42</v>
      </c>
      <c r="I5336" s="2" t="s">
        <v>25</v>
      </c>
      <c r="J5336" s="2" t="str">
        <f t="array" ref="J5336">XLOOKUP('Transaction Data'!$G5336,Product_Code,Biscuit_Brand)</f>
        <v>Oatmeal Cookies</v>
      </c>
      <c r="K5336" s="2">
        <f t="array" ref="K5336">XLOOKUP('Transaction Data'!$G5336,Product_Code,Cost)</f>
        <v>19</v>
      </c>
      <c r="L5336" s="2">
        <f t="array" ref="L5336">XLOOKUP('Transaction Data'!$G5336,Product_Code,Unit_Price)</f>
        <v>23</v>
      </c>
      <c r="M5336" s="3">
        <f>'Transaction Data'!$F5336*'Transaction Data'!$K5336</f>
        <v>2128</v>
      </c>
      <c r="N5336" s="3">
        <f>'Transaction Data'!$F5336*'Transaction Data'!$L5336</f>
        <v>2576</v>
      </c>
      <c r="O5336" s="3">
        <f>'Transaction Data'!$N5336-'Transaction Data'!$M5336</f>
        <v>448</v>
      </c>
      <c r="P5336" s="2">
        <f>DATEDIF('Transaction Data'!$D5336,'Transaction Data'!$A5336,"y")</f>
        <v>49</v>
      </c>
      <c r="Q5336" s="2" t="str">
        <f>FLOOR('Transaction Data'!$P5336,15)&amp;"-"&amp;FLOOR('Transaction Data'!$P5336,15)+14</f>
        <v>45-59</v>
      </c>
      <c r="R5336" s="2" t="str">
        <f>IF('Transaction Data'!$L5336&lt;=10,"Less Expensive","Expensive")</f>
        <v>Expensive</v>
      </c>
      <c r="S5336" s="4">
        <f>WEEKDAY('Transaction Data'!$A5336)</f>
        <v>1</v>
      </c>
      <c r="T5336" s="2" t="str">
        <f>IF(WEEKDAY('Transaction Data'!$A5336,2)&lt;6,"Weekday","Weekend")</f>
        <v>Weekend</v>
      </c>
    </row>
    <row r="5337" ht="15.75" customHeight="1">
      <c r="A5337" s="1">
        <v>45353.0</v>
      </c>
      <c r="B5337" s="2" t="s">
        <v>5008</v>
      </c>
      <c r="C5337" s="2" t="s">
        <v>78</v>
      </c>
      <c r="D5337" s="1">
        <v>25819.0</v>
      </c>
      <c r="E5337" s="2" t="s">
        <v>27</v>
      </c>
      <c r="F5337" s="2">
        <v>431.0</v>
      </c>
      <c r="G5337" s="2" t="s">
        <v>57</v>
      </c>
      <c r="H5337" s="2" t="s">
        <v>45</v>
      </c>
      <c r="I5337" s="2" t="s">
        <v>25</v>
      </c>
      <c r="J5337" s="2" t="str">
        <f t="array" ref="J5337">XLOOKUP('Transaction Data'!$G5337,Product_Code,Biscuit_Brand)</f>
        <v>Oatmeal Cookies</v>
      </c>
      <c r="K5337" s="2">
        <f t="array" ref="K5337">XLOOKUP('Transaction Data'!$G5337,Product_Code,Cost)</f>
        <v>19</v>
      </c>
      <c r="L5337" s="2">
        <f t="array" ref="L5337">XLOOKUP('Transaction Data'!$G5337,Product_Code,Unit_Price)</f>
        <v>23</v>
      </c>
      <c r="M5337" s="3">
        <f>'Transaction Data'!$F5337*'Transaction Data'!$K5337</f>
        <v>8189</v>
      </c>
      <c r="N5337" s="3">
        <f>'Transaction Data'!$F5337*'Transaction Data'!$L5337</f>
        <v>9913</v>
      </c>
      <c r="O5337" s="3">
        <f>'Transaction Data'!$N5337-'Transaction Data'!$M5337</f>
        <v>1724</v>
      </c>
      <c r="P5337" s="2">
        <f>DATEDIF('Transaction Data'!$D5337,'Transaction Data'!$A5337,"y")</f>
        <v>53</v>
      </c>
      <c r="Q5337" s="2" t="str">
        <f>FLOOR('Transaction Data'!$P5337,15)&amp;"-"&amp;FLOOR('Transaction Data'!$P5337,15)+14</f>
        <v>45-59</v>
      </c>
      <c r="R5337" s="2" t="str">
        <f>IF('Transaction Data'!$L5337&lt;=10,"Less Expensive","Expensive")</f>
        <v>Expensive</v>
      </c>
      <c r="S5337" s="4">
        <f>WEEKDAY('Transaction Data'!$A5337)</f>
        <v>7</v>
      </c>
      <c r="T5337" s="2" t="str">
        <f>IF(WEEKDAY('Transaction Data'!$A5337,2)&lt;6,"Weekday","Weekend")</f>
        <v>Weekend</v>
      </c>
    </row>
    <row r="5338" ht="15.75" customHeight="1">
      <c r="A5338" s="1">
        <v>45474.0</v>
      </c>
      <c r="B5338" s="2" t="s">
        <v>5009</v>
      </c>
      <c r="C5338" s="2" t="s">
        <v>54</v>
      </c>
      <c r="D5338" s="1">
        <v>21791.0</v>
      </c>
      <c r="E5338" s="2" t="s">
        <v>27</v>
      </c>
      <c r="F5338" s="2">
        <v>114.0</v>
      </c>
      <c r="G5338" s="2" t="s">
        <v>33</v>
      </c>
      <c r="H5338" s="2" t="s">
        <v>24</v>
      </c>
      <c r="I5338" s="2" t="s">
        <v>30</v>
      </c>
      <c r="J5338" s="2" t="str">
        <f t="array" ref="J5338">XLOOKUP('Transaction Data'!$G5338,Product_Code,Biscuit_Brand)</f>
        <v>Caramel Biscuits</v>
      </c>
      <c r="K5338" s="2">
        <f t="array" ref="K5338">XLOOKUP('Transaction Data'!$G5338,Product_Code,Cost)</f>
        <v>18</v>
      </c>
      <c r="L5338" s="2">
        <f t="array" ref="L5338">XLOOKUP('Transaction Data'!$G5338,Product_Code,Unit_Price)</f>
        <v>22</v>
      </c>
      <c r="M5338" s="3">
        <f>'Transaction Data'!$F5338*'Transaction Data'!$K5338</f>
        <v>2052</v>
      </c>
      <c r="N5338" s="3">
        <f>'Transaction Data'!$F5338*'Transaction Data'!$L5338</f>
        <v>2508</v>
      </c>
      <c r="O5338" s="3">
        <f>'Transaction Data'!$N5338-'Transaction Data'!$M5338</f>
        <v>456</v>
      </c>
      <c r="P5338" s="2">
        <f>DATEDIF('Transaction Data'!$D5338,'Transaction Data'!$A5338,"y")</f>
        <v>64</v>
      </c>
      <c r="Q5338" s="2" t="str">
        <f>FLOOR('Transaction Data'!$P5338,15)&amp;"-"&amp;FLOOR('Transaction Data'!$P5338,15)+14</f>
        <v>60-74</v>
      </c>
      <c r="R5338" s="2" t="str">
        <f>IF('Transaction Data'!$L5338&lt;=10,"Less Expensive","Expensive")</f>
        <v>Expensive</v>
      </c>
      <c r="S5338" s="4">
        <f>WEEKDAY('Transaction Data'!$A5338)</f>
        <v>2</v>
      </c>
      <c r="T5338" s="2" t="str">
        <f>IF(WEEKDAY('Transaction Data'!$A5338,2)&lt;6,"Weekday","Weekend")</f>
        <v>Weekday</v>
      </c>
    </row>
    <row r="5339" ht="15.75" customHeight="1">
      <c r="A5339" s="1">
        <v>45416.0</v>
      </c>
      <c r="B5339" s="2" t="s">
        <v>5010</v>
      </c>
      <c r="C5339" s="2" t="s">
        <v>51</v>
      </c>
      <c r="D5339" s="1">
        <v>31249.0</v>
      </c>
      <c r="E5339" s="2" t="s">
        <v>37</v>
      </c>
      <c r="F5339" s="2">
        <v>27.0</v>
      </c>
      <c r="G5339" s="2" t="s">
        <v>57</v>
      </c>
      <c r="H5339" s="2" t="s">
        <v>29</v>
      </c>
      <c r="I5339" s="2" t="s">
        <v>25</v>
      </c>
      <c r="J5339" s="2" t="str">
        <f t="array" ref="J5339">XLOOKUP('Transaction Data'!$G5339,Product_Code,Biscuit_Brand)</f>
        <v>Oatmeal Cookies</v>
      </c>
      <c r="K5339" s="2">
        <f t="array" ref="K5339">XLOOKUP('Transaction Data'!$G5339,Product_Code,Cost)</f>
        <v>19</v>
      </c>
      <c r="L5339" s="2">
        <f t="array" ref="L5339">XLOOKUP('Transaction Data'!$G5339,Product_Code,Unit_Price)</f>
        <v>23</v>
      </c>
      <c r="M5339" s="3">
        <f>'Transaction Data'!$F5339*'Transaction Data'!$K5339</f>
        <v>513</v>
      </c>
      <c r="N5339" s="3">
        <f>'Transaction Data'!$F5339*'Transaction Data'!$L5339</f>
        <v>621</v>
      </c>
      <c r="O5339" s="3">
        <f>'Transaction Data'!$N5339-'Transaction Data'!$M5339</f>
        <v>108</v>
      </c>
      <c r="P5339" s="2">
        <f>DATEDIF('Transaction Data'!$D5339,'Transaction Data'!$A5339,"y")</f>
        <v>38</v>
      </c>
      <c r="Q5339" s="2" t="str">
        <f>FLOOR('Transaction Data'!$P5339,15)&amp;"-"&amp;FLOOR('Transaction Data'!$P5339,15)+14</f>
        <v>30-44</v>
      </c>
      <c r="R5339" s="2" t="str">
        <f>IF('Transaction Data'!$L5339&lt;=10,"Less Expensive","Expensive")</f>
        <v>Expensive</v>
      </c>
      <c r="S5339" s="4">
        <f>WEEKDAY('Transaction Data'!$A5339)</f>
        <v>7</v>
      </c>
      <c r="T5339" s="2" t="str">
        <f>IF(WEEKDAY('Transaction Data'!$A5339,2)&lt;6,"Weekday","Weekend")</f>
        <v>Weekend</v>
      </c>
    </row>
    <row r="5340" ht="15.75" customHeight="1">
      <c r="A5340" s="1">
        <v>45474.0</v>
      </c>
      <c r="B5340" s="2" t="s">
        <v>4344</v>
      </c>
      <c r="C5340" s="2" t="s">
        <v>65</v>
      </c>
      <c r="D5340" s="1">
        <v>33122.0</v>
      </c>
      <c r="E5340" s="2" t="s">
        <v>37</v>
      </c>
      <c r="F5340" s="2">
        <v>218.0</v>
      </c>
      <c r="G5340" s="2" t="s">
        <v>48</v>
      </c>
      <c r="H5340" s="2" t="s">
        <v>42</v>
      </c>
      <c r="I5340" s="2" t="s">
        <v>25</v>
      </c>
      <c r="J5340" s="2" t="str">
        <f t="array" ref="J5340">XLOOKUP('Transaction Data'!$G5340,Product_Code,Biscuit_Brand)</f>
        <v>Lemon Crisps</v>
      </c>
      <c r="K5340" s="2">
        <f t="array" ref="K5340">XLOOKUP('Transaction Data'!$G5340,Product_Code,Cost)</f>
        <v>7</v>
      </c>
      <c r="L5340" s="2">
        <f t="array" ref="L5340">XLOOKUP('Transaction Data'!$G5340,Product_Code,Unit_Price)</f>
        <v>9</v>
      </c>
      <c r="M5340" s="3">
        <f>'Transaction Data'!$F5340*'Transaction Data'!$K5340</f>
        <v>1526</v>
      </c>
      <c r="N5340" s="3">
        <f>'Transaction Data'!$F5340*'Transaction Data'!$L5340</f>
        <v>1962</v>
      </c>
      <c r="O5340" s="3">
        <f>'Transaction Data'!$N5340-'Transaction Data'!$M5340</f>
        <v>436</v>
      </c>
      <c r="P5340" s="2">
        <f>DATEDIF('Transaction Data'!$D5340,'Transaction Data'!$A5340,"y")</f>
        <v>33</v>
      </c>
      <c r="Q5340" s="2" t="str">
        <f>FLOOR('Transaction Data'!$P5340,15)&amp;"-"&amp;FLOOR('Transaction Data'!$P5340,15)+14</f>
        <v>30-44</v>
      </c>
      <c r="R5340" s="2" t="str">
        <f>IF('Transaction Data'!$L5340&lt;=10,"Less Expensive","Expensive")</f>
        <v>Less Expensive</v>
      </c>
      <c r="S5340" s="4">
        <f>WEEKDAY('Transaction Data'!$A5340)</f>
        <v>2</v>
      </c>
      <c r="T5340" s="2" t="str">
        <f>IF(WEEKDAY('Transaction Data'!$A5340,2)&lt;6,"Weekday","Weekend")</f>
        <v>Weekday</v>
      </c>
    </row>
    <row r="5341" ht="15.75" customHeight="1">
      <c r="A5341" s="1">
        <v>45502.0</v>
      </c>
      <c r="B5341" s="2" t="s">
        <v>5011</v>
      </c>
      <c r="C5341" s="2" t="s">
        <v>47</v>
      </c>
      <c r="D5341" s="1">
        <v>35558.0</v>
      </c>
      <c r="E5341" s="2" t="s">
        <v>27</v>
      </c>
      <c r="F5341" s="2">
        <v>412.0</v>
      </c>
      <c r="G5341" s="2" t="s">
        <v>44</v>
      </c>
      <c r="H5341" s="2" t="s">
        <v>45</v>
      </c>
      <c r="I5341" s="2" t="s">
        <v>25</v>
      </c>
      <c r="J5341" s="2" t="str">
        <f t="array" ref="J5341">XLOOKUP('Transaction Data'!$G5341,Product_Code,Biscuit_Brand)</f>
        <v>Butter Crunch</v>
      </c>
      <c r="K5341" s="2">
        <f t="array" ref="K5341">XLOOKUP('Transaction Data'!$G5341,Product_Code,Cost)</f>
        <v>10</v>
      </c>
      <c r="L5341" s="2">
        <f t="array" ref="L5341">XLOOKUP('Transaction Data'!$G5341,Product_Code,Unit_Price)</f>
        <v>11</v>
      </c>
      <c r="M5341" s="3">
        <f>'Transaction Data'!$F5341*'Transaction Data'!$K5341</f>
        <v>4120</v>
      </c>
      <c r="N5341" s="3">
        <f>'Transaction Data'!$F5341*'Transaction Data'!$L5341</f>
        <v>4532</v>
      </c>
      <c r="O5341" s="3">
        <f>'Transaction Data'!$N5341-'Transaction Data'!$M5341</f>
        <v>412</v>
      </c>
      <c r="P5341" s="2">
        <f>DATEDIF('Transaction Data'!$D5341,'Transaction Data'!$A5341,"y")</f>
        <v>27</v>
      </c>
      <c r="Q5341" s="2" t="str">
        <f>FLOOR('Transaction Data'!$P5341,15)&amp;"-"&amp;FLOOR('Transaction Data'!$P5341,15)+14</f>
        <v>15-29</v>
      </c>
      <c r="R5341" s="2" t="str">
        <f>IF('Transaction Data'!$L5341&lt;=10,"Less Expensive","Expensive")</f>
        <v>Expensive</v>
      </c>
      <c r="S5341" s="4">
        <f>WEEKDAY('Transaction Data'!$A5341)</f>
        <v>2</v>
      </c>
      <c r="T5341" s="2" t="str">
        <f>IF(WEEKDAY('Transaction Data'!$A5341,2)&lt;6,"Weekday","Weekend")</f>
        <v>Weekday</v>
      </c>
    </row>
    <row r="5342" ht="15.75" customHeight="1">
      <c r="A5342" s="1">
        <v>45293.0</v>
      </c>
      <c r="B5342" s="2" t="s">
        <v>5012</v>
      </c>
      <c r="C5342" s="2" t="s">
        <v>51</v>
      </c>
      <c r="D5342" s="1">
        <v>18971.0</v>
      </c>
      <c r="E5342" s="2" t="s">
        <v>63</v>
      </c>
      <c r="F5342" s="2">
        <v>65.0</v>
      </c>
      <c r="G5342" s="2" t="s">
        <v>28</v>
      </c>
      <c r="H5342" s="2" t="s">
        <v>24</v>
      </c>
      <c r="I5342" s="2" t="s">
        <v>25</v>
      </c>
      <c r="J5342" s="2" t="str">
        <f t="array" ref="J5342">XLOOKUP('Transaction Data'!$G5342,Product_Code,Biscuit_Brand)</f>
        <v>Shortbread</v>
      </c>
      <c r="K5342" s="2">
        <f t="array" ref="K5342">XLOOKUP('Transaction Data'!$G5342,Product_Code,Cost)</f>
        <v>10</v>
      </c>
      <c r="L5342" s="2">
        <f t="array" ref="L5342">XLOOKUP('Transaction Data'!$G5342,Product_Code,Unit_Price)</f>
        <v>45</v>
      </c>
      <c r="M5342" s="3">
        <f>'Transaction Data'!$F5342*'Transaction Data'!$K5342</f>
        <v>650</v>
      </c>
      <c r="N5342" s="3">
        <f>'Transaction Data'!$F5342*'Transaction Data'!$L5342</f>
        <v>2925</v>
      </c>
      <c r="O5342" s="3">
        <f>'Transaction Data'!$N5342-'Transaction Data'!$M5342</f>
        <v>2275</v>
      </c>
      <c r="P5342" s="2">
        <f>DATEDIF('Transaction Data'!$D5342,'Transaction Data'!$A5342,"y")</f>
        <v>72</v>
      </c>
      <c r="Q5342" s="2" t="str">
        <f>FLOOR('Transaction Data'!$P5342,15)&amp;"-"&amp;FLOOR('Transaction Data'!$P5342,15)+14</f>
        <v>60-74</v>
      </c>
      <c r="R5342" s="2" t="str">
        <f>IF('Transaction Data'!$L5342&lt;=10,"Less Expensive","Expensive")</f>
        <v>Expensive</v>
      </c>
      <c r="S5342" s="4">
        <f>WEEKDAY('Transaction Data'!$A5342)</f>
        <v>3</v>
      </c>
      <c r="T5342" s="2" t="str">
        <f>IF(WEEKDAY('Transaction Data'!$A5342,2)&lt;6,"Weekday","Weekend")</f>
        <v>Weekday</v>
      </c>
    </row>
    <row r="5343" ht="15.75" customHeight="1">
      <c r="A5343" s="1">
        <v>45403.0</v>
      </c>
      <c r="B5343" s="2" t="s">
        <v>5013</v>
      </c>
      <c r="C5343" s="2" t="s">
        <v>47</v>
      </c>
      <c r="D5343" s="1">
        <v>32342.0</v>
      </c>
      <c r="E5343" s="2" t="s">
        <v>63</v>
      </c>
      <c r="F5343" s="2">
        <v>352.0</v>
      </c>
      <c r="G5343" s="2" t="s">
        <v>61</v>
      </c>
      <c r="H5343" s="2" t="s">
        <v>29</v>
      </c>
      <c r="I5343" s="2" t="s">
        <v>25</v>
      </c>
      <c r="J5343" s="2" t="str">
        <f t="array" ref="J5343">XLOOKUP('Transaction Data'!$G5343,Product_Code,Biscuit_Brand)</f>
        <v>Choco Delight</v>
      </c>
      <c r="K5343" s="2">
        <f t="array" ref="K5343">XLOOKUP('Transaction Data'!$G5343,Product_Code,Cost)</f>
        <v>3</v>
      </c>
      <c r="L5343" s="2">
        <f t="array" ref="L5343">XLOOKUP('Transaction Data'!$G5343,Product_Code,Unit_Price)</f>
        <v>5</v>
      </c>
      <c r="M5343" s="3">
        <f>'Transaction Data'!$F5343*'Transaction Data'!$K5343</f>
        <v>1056</v>
      </c>
      <c r="N5343" s="3">
        <f>'Transaction Data'!$F5343*'Transaction Data'!$L5343</f>
        <v>1760</v>
      </c>
      <c r="O5343" s="3">
        <f>'Transaction Data'!$N5343-'Transaction Data'!$M5343</f>
        <v>704</v>
      </c>
      <c r="P5343" s="2">
        <f>DATEDIF('Transaction Data'!$D5343,'Transaction Data'!$A5343,"y")</f>
        <v>35</v>
      </c>
      <c r="Q5343" s="2" t="str">
        <f>FLOOR('Transaction Data'!$P5343,15)&amp;"-"&amp;FLOOR('Transaction Data'!$P5343,15)+14</f>
        <v>30-44</v>
      </c>
      <c r="R5343" s="2" t="str">
        <f>IF('Transaction Data'!$L5343&lt;=10,"Less Expensive","Expensive")</f>
        <v>Less Expensive</v>
      </c>
      <c r="S5343" s="4">
        <f>WEEKDAY('Transaction Data'!$A5343)</f>
        <v>1</v>
      </c>
      <c r="T5343" s="2" t="str">
        <f>IF(WEEKDAY('Transaction Data'!$A5343,2)&lt;6,"Weekday","Weekend")</f>
        <v>Weekend</v>
      </c>
    </row>
    <row r="5344" ht="15.75" customHeight="1">
      <c r="A5344" s="1">
        <v>45491.0</v>
      </c>
      <c r="B5344" s="2" t="s">
        <v>5014</v>
      </c>
      <c r="C5344" s="2" t="s">
        <v>78</v>
      </c>
      <c r="D5344" s="1">
        <v>31121.0</v>
      </c>
      <c r="E5344" s="2" t="s">
        <v>63</v>
      </c>
      <c r="F5344" s="2">
        <v>240.0</v>
      </c>
      <c r="G5344" s="2" t="s">
        <v>57</v>
      </c>
      <c r="H5344" s="2" t="s">
        <v>29</v>
      </c>
      <c r="I5344" s="2" t="s">
        <v>30</v>
      </c>
      <c r="J5344" s="2" t="str">
        <f t="array" ref="J5344">XLOOKUP('Transaction Data'!$G5344,Product_Code,Biscuit_Brand)</f>
        <v>Oatmeal Cookies</v>
      </c>
      <c r="K5344" s="2">
        <f t="array" ref="K5344">XLOOKUP('Transaction Data'!$G5344,Product_Code,Cost)</f>
        <v>19</v>
      </c>
      <c r="L5344" s="2">
        <f t="array" ref="L5344">XLOOKUP('Transaction Data'!$G5344,Product_Code,Unit_Price)</f>
        <v>23</v>
      </c>
      <c r="M5344" s="3">
        <f>'Transaction Data'!$F5344*'Transaction Data'!$K5344</f>
        <v>4560</v>
      </c>
      <c r="N5344" s="3">
        <f>'Transaction Data'!$F5344*'Transaction Data'!$L5344</f>
        <v>5520</v>
      </c>
      <c r="O5344" s="3">
        <f>'Transaction Data'!$N5344-'Transaction Data'!$M5344</f>
        <v>960</v>
      </c>
      <c r="P5344" s="2">
        <f>DATEDIF('Transaction Data'!$D5344,'Transaction Data'!$A5344,"y")</f>
        <v>39</v>
      </c>
      <c r="Q5344" s="2" t="str">
        <f>FLOOR('Transaction Data'!$P5344,15)&amp;"-"&amp;FLOOR('Transaction Data'!$P5344,15)+14</f>
        <v>30-44</v>
      </c>
      <c r="R5344" s="2" t="str">
        <f>IF('Transaction Data'!$L5344&lt;=10,"Less Expensive","Expensive")</f>
        <v>Expensive</v>
      </c>
      <c r="S5344" s="4">
        <f>WEEKDAY('Transaction Data'!$A5344)</f>
        <v>5</v>
      </c>
      <c r="T5344" s="2" t="str">
        <f>IF(WEEKDAY('Transaction Data'!$A5344,2)&lt;6,"Weekday","Weekend")</f>
        <v>Weekday</v>
      </c>
    </row>
    <row r="5345" ht="15.75" customHeight="1">
      <c r="A5345" s="1">
        <v>45376.0</v>
      </c>
      <c r="B5345" s="2" t="s">
        <v>5015</v>
      </c>
      <c r="C5345" s="2" t="s">
        <v>41</v>
      </c>
      <c r="D5345" s="1">
        <v>17594.0</v>
      </c>
      <c r="E5345" s="2" t="s">
        <v>63</v>
      </c>
      <c r="F5345" s="2">
        <v>207.0</v>
      </c>
      <c r="G5345" s="2" t="s">
        <v>61</v>
      </c>
      <c r="H5345" s="2" t="s">
        <v>34</v>
      </c>
      <c r="I5345" s="2" t="s">
        <v>25</v>
      </c>
      <c r="J5345" s="2" t="str">
        <f t="array" ref="J5345">XLOOKUP('Transaction Data'!$G5345,Product_Code,Biscuit_Brand)</f>
        <v>Choco Delight</v>
      </c>
      <c r="K5345" s="2">
        <f t="array" ref="K5345">XLOOKUP('Transaction Data'!$G5345,Product_Code,Cost)</f>
        <v>3</v>
      </c>
      <c r="L5345" s="2">
        <f t="array" ref="L5345">XLOOKUP('Transaction Data'!$G5345,Product_Code,Unit_Price)</f>
        <v>5</v>
      </c>
      <c r="M5345" s="3">
        <f>'Transaction Data'!$F5345*'Transaction Data'!$K5345</f>
        <v>621</v>
      </c>
      <c r="N5345" s="3">
        <f>'Transaction Data'!$F5345*'Transaction Data'!$L5345</f>
        <v>1035</v>
      </c>
      <c r="O5345" s="3">
        <f>'Transaction Data'!$N5345-'Transaction Data'!$M5345</f>
        <v>414</v>
      </c>
      <c r="P5345" s="2">
        <f>DATEDIF('Transaction Data'!$D5345,'Transaction Data'!$A5345,"y")</f>
        <v>76</v>
      </c>
      <c r="Q5345" s="2" t="str">
        <f>FLOOR('Transaction Data'!$P5345,15)&amp;"-"&amp;FLOOR('Transaction Data'!$P5345,15)+14</f>
        <v>75-89</v>
      </c>
      <c r="R5345" s="2" t="str">
        <f>IF('Transaction Data'!$L5345&lt;=10,"Less Expensive","Expensive")</f>
        <v>Less Expensive</v>
      </c>
      <c r="S5345" s="4">
        <f>WEEKDAY('Transaction Data'!$A5345)</f>
        <v>2</v>
      </c>
      <c r="T5345" s="2" t="str">
        <f>IF(WEEKDAY('Transaction Data'!$A5345,2)&lt;6,"Weekday","Weekend")</f>
        <v>Weekday</v>
      </c>
    </row>
    <row r="5346" ht="15.75" customHeight="1">
      <c r="A5346" s="1">
        <v>45446.0</v>
      </c>
      <c r="B5346" s="2" t="s">
        <v>5016</v>
      </c>
      <c r="C5346" s="2" t="s">
        <v>78</v>
      </c>
      <c r="D5346" s="1">
        <v>33358.0</v>
      </c>
      <c r="E5346" s="2" t="s">
        <v>63</v>
      </c>
      <c r="F5346" s="2">
        <v>16.0</v>
      </c>
      <c r="G5346" s="2" t="s">
        <v>23</v>
      </c>
      <c r="H5346" s="2" t="s">
        <v>24</v>
      </c>
      <c r="I5346" s="2" t="s">
        <v>25</v>
      </c>
      <c r="J5346" s="2" t="str">
        <f t="array" ref="J5346">XLOOKUP('Transaction Data'!$G5346,Product_Code,Biscuit_Brand)</f>
        <v>Cinnamon Swirls</v>
      </c>
      <c r="K5346" s="2">
        <f t="array" ref="K5346">XLOOKUP('Transaction Data'!$G5346,Product_Code,Cost)</f>
        <v>10</v>
      </c>
      <c r="L5346" s="2">
        <f t="array" ref="L5346">XLOOKUP('Transaction Data'!$G5346,Product_Code,Unit_Price)</f>
        <v>14</v>
      </c>
      <c r="M5346" s="3">
        <f>'Transaction Data'!$F5346*'Transaction Data'!$K5346</f>
        <v>160</v>
      </c>
      <c r="N5346" s="3">
        <f>'Transaction Data'!$F5346*'Transaction Data'!$L5346</f>
        <v>224</v>
      </c>
      <c r="O5346" s="3">
        <f>'Transaction Data'!$N5346-'Transaction Data'!$M5346</f>
        <v>64</v>
      </c>
      <c r="P5346" s="2">
        <f>DATEDIF('Transaction Data'!$D5346,'Transaction Data'!$A5346,"y")</f>
        <v>33</v>
      </c>
      <c r="Q5346" s="2" t="str">
        <f>FLOOR('Transaction Data'!$P5346,15)&amp;"-"&amp;FLOOR('Transaction Data'!$P5346,15)+14</f>
        <v>30-44</v>
      </c>
      <c r="R5346" s="2" t="str">
        <f>IF('Transaction Data'!$L5346&lt;=10,"Less Expensive","Expensive")</f>
        <v>Expensive</v>
      </c>
      <c r="S5346" s="4">
        <f>WEEKDAY('Transaction Data'!$A5346)</f>
        <v>2</v>
      </c>
      <c r="T5346" s="2" t="str">
        <f>IF(WEEKDAY('Transaction Data'!$A5346,2)&lt;6,"Weekday","Weekend")</f>
        <v>Weekday</v>
      </c>
    </row>
    <row r="5347" ht="15.75" customHeight="1">
      <c r="A5347" s="1">
        <v>45351.0</v>
      </c>
      <c r="B5347" s="2" t="s">
        <v>5017</v>
      </c>
      <c r="C5347" s="2" t="s">
        <v>41</v>
      </c>
      <c r="D5347" s="1">
        <v>37812.0</v>
      </c>
      <c r="E5347" s="2" t="s">
        <v>27</v>
      </c>
      <c r="F5347" s="2">
        <v>334.0</v>
      </c>
      <c r="G5347" s="2" t="s">
        <v>28</v>
      </c>
      <c r="H5347" s="2" t="s">
        <v>42</v>
      </c>
      <c r="I5347" s="2" t="s">
        <v>25</v>
      </c>
      <c r="J5347" s="2" t="str">
        <f t="array" ref="J5347">XLOOKUP('Transaction Data'!$G5347,Product_Code,Biscuit_Brand)</f>
        <v>Shortbread</v>
      </c>
      <c r="K5347" s="2">
        <f t="array" ref="K5347">XLOOKUP('Transaction Data'!$G5347,Product_Code,Cost)</f>
        <v>10</v>
      </c>
      <c r="L5347" s="2">
        <f t="array" ref="L5347">XLOOKUP('Transaction Data'!$G5347,Product_Code,Unit_Price)</f>
        <v>45</v>
      </c>
      <c r="M5347" s="3">
        <f>'Transaction Data'!$F5347*'Transaction Data'!$K5347</f>
        <v>3340</v>
      </c>
      <c r="N5347" s="3">
        <f>'Transaction Data'!$F5347*'Transaction Data'!$L5347</f>
        <v>15030</v>
      </c>
      <c r="O5347" s="3">
        <f>'Transaction Data'!$N5347-'Transaction Data'!$M5347</f>
        <v>11690</v>
      </c>
      <c r="P5347" s="2">
        <f>DATEDIF('Transaction Data'!$D5347,'Transaction Data'!$A5347,"y")</f>
        <v>20</v>
      </c>
      <c r="Q5347" s="2" t="str">
        <f>FLOOR('Transaction Data'!$P5347,15)&amp;"-"&amp;FLOOR('Transaction Data'!$P5347,15)+14</f>
        <v>15-29</v>
      </c>
      <c r="R5347" s="2" t="str">
        <f>IF('Transaction Data'!$L5347&lt;=10,"Less Expensive","Expensive")</f>
        <v>Expensive</v>
      </c>
      <c r="S5347" s="4">
        <f>WEEKDAY('Transaction Data'!$A5347)</f>
        <v>5</v>
      </c>
      <c r="T5347" s="2" t="str">
        <f>IF(WEEKDAY('Transaction Data'!$A5347,2)&lt;6,"Weekday","Weekend")</f>
        <v>Weekday</v>
      </c>
    </row>
    <row r="5348" ht="15.75" customHeight="1">
      <c r="A5348" s="1">
        <v>45447.0</v>
      </c>
      <c r="B5348" s="2" t="s">
        <v>5018</v>
      </c>
      <c r="C5348" s="2" t="s">
        <v>69</v>
      </c>
      <c r="D5348" s="1">
        <v>29540.0</v>
      </c>
      <c r="E5348" s="2" t="s">
        <v>37</v>
      </c>
      <c r="F5348" s="2">
        <v>447.0</v>
      </c>
      <c r="G5348" s="2" t="s">
        <v>55</v>
      </c>
      <c r="H5348" s="2" t="s">
        <v>45</v>
      </c>
      <c r="I5348" s="2" t="s">
        <v>25</v>
      </c>
      <c r="J5348" s="2" t="str">
        <f t="array" ref="J5348">XLOOKUP('Transaction Data'!$G5348,Product_Code,Biscuit_Brand)</f>
        <v>Vanilla Wafers</v>
      </c>
      <c r="K5348" s="2">
        <f t="array" ref="K5348">XLOOKUP('Transaction Data'!$G5348,Product_Code,Cost)</f>
        <v>18</v>
      </c>
      <c r="L5348" s="2">
        <f t="array" ref="L5348">XLOOKUP('Transaction Data'!$G5348,Product_Code,Unit_Price)</f>
        <v>36</v>
      </c>
      <c r="M5348" s="3">
        <f>'Transaction Data'!$F5348*'Transaction Data'!$K5348</f>
        <v>8046</v>
      </c>
      <c r="N5348" s="3">
        <f>'Transaction Data'!$F5348*'Transaction Data'!$L5348</f>
        <v>16092</v>
      </c>
      <c r="O5348" s="3">
        <f>'Transaction Data'!$N5348-'Transaction Data'!$M5348</f>
        <v>8046</v>
      </c>
      <c r="P5348" s="2">
        <f>DATEDIF('Transaction Data'!$D5348,'Transaction Data'!$A5348,"y")</f>
        <v>43</v>
      </c>
      <c r="Q5348" s="2" t="str">
        <f>FLOOR('Transaction Data'!$P5348,15)&amp;"-"&amp;FLOOR('Transaction Data'!$P5348,15)+14</f>
        <v>30-44</v>
      </c>
      <c r="R5348" s="2" t="str">
        <f>IF('Transaction Data'!$L5348&lt;=10,"Less Expensive","Expensive")</f>
        <v>Expensive</v>
      </c>
      <c r="S5348" s="4">
        <f>WEEKDAY('Transaction Data'!$A5348)</f>
        <v>3</v>
      </c>
      <c r="T5348" s="2" t="str">
        <f>IF(WEEKDAY('Transaction Data'!$A5348,2)&lt;6,"Weekday","Weekend")</f>
        <v>Weekday</v>
      </c>
    </row>
    <row r="5349" ht="15.75" customHeight="1">
      <c r="A5349" s="1">
        <v>45482.0</v>
      </c>
      <c r="B5349" s="2" t="s">
        <v>5019</v>
      </c>
      <c r="C5349" s="2" t="s">
        <v>47</v>
      </c>
      <c r="D5349" s="1">
        <v>32785.0</v>
      </c>
      <c r="E5349" s="2" t="s">
        <v>27</v>
      </c>
      <c r="F5349" s="2">
        <v>293.0</v>
      </c>
      <c r="G5349" s="2" t="s">
        <v>57</v>
      </c>
      <c r="H5349" s="2" t="s">
        <v>24</v>
      </c>
      <c r="I5349" s="2" t="s">
        <v>25</v>
      </c>
      <c r="J5349" s="2" t="str">
        <f t="array" ref="J5349">XLOOKUP('Transaction Data'!$G5349,Product_Code,Biscuit_Brand)</f>
        <v>Oatmeal Cookies</v>
      </c>
      <c r="K5349" s="2">
        <f t="array" ref="K5349">XLOOKUP('Transaction Data'!$G5349,Product_Code,Cost)</f>
        <v>19</v>
      </c>
      <c r="L5349" s="2">
        <f t="array" ref="L5349">XLOOKUP('Transaction Data'!$G5349,Product_Code,Unit_Price)</f>
        <v>23</v>
      </c>
      <c r="M5349" s="3">
        <f>'Transaction Data'!$F5349*'Transaction Data'!$K5349</f>
        <v>5567</v>
      </c>
      <c r="N5349" s="3">
        <f>'Transaction Data'!$F5349*'Transaction Data'!$L5349</f>
        <v>6739</v>
      </c>
      <c r="O5349" s="3">
        <f>'Transaction Data'!$N5349-'Transaction Data'!$M5349</f>
        <v>1172</v>
      </c>
      <c r="P5349" s="2">
        <f>DATEDIF('Transaction Data'!$D5349,'Transaction Data'!$A5349,"y")</f>
        <v>34</v>
      </c>
      <c r="Q5349" s="2" t="str">
        <f>FLOOR('Transaction Data'!$P5349,15)&amp;"-"&amp;FLOOR('Transaction Data'!$P5349,15)+14</f>
        <v>30-44</v>
      </c>
      <c r="R5349" s="2" t="str">
        <f>IF('Transaction Data'!$L5349&lt;=10,"Less Expensive","Expensive")</f>
        <v>Expensive</v>
      </c>
      <c r="S5349" s="4">
        <f>WEEKDAY('Transaction Data'!$A5349)</f>
        <v>3</v>
      </c>
      <c r="T5349" s="2" t="str">
        <f>IF(WEEKDAY('Transaction Data'!$A5349,2)&lt;6,"Weekday","Weekend")</f>
        <v>Weekday</v>
      </c>
    </row>
    <row r="5350" ht="15.75" customHeight="1">
      <c r="A5350" s="1">
        <v>45334.0</v>
      </c>
      <c r="B5350" s="2" t="s">
        <v>5020</v>
      </c>
      <c r="C5350" s="2" t="s">
        <v>51</v>
      </c>
      <c r="D5350" s="1">
        <v>28858.0</v>
      </c>
      <c r="E5350" s="2" t="s">
        <v>27</v>
      </c>
      <c r="F5350" s="2">
        <v>264.0</v>
      </c>
      <c r="G5350" s="2" t="s">
        <v>23</v>
      </c>
      <c r="H5350" s="2" t="s">
        <v>29</v>
      </c>
      <c r="I5350" s="2" t="s">
        <v>25</v>
      </c>
      <c r="J5350" s="2" t="str">
        <f t="array" ref="J5350">XLOOKUP('Transaction Data'!$G5350,Product_Code,Biscuit_Brand)</f>
        <v>Cinnamon Swirls</v>
      </c>
      <c r="K5350" s="2">
        <f t="array" ref="K5350">XLOOKUP('Transaction Data'!$G5350,Product_Code,Cost)</f>
        <v>10</v>
      </c>
      <c r="L5350" s="2">
        <f t="array" ref="L5350">XLOOKUP('Transaction Data'!$G5350,Product_Code,Unit_Price)</f>
        <v>14</v>
      </c>
      <c r="M5350" s="3">
        <f>'Transaction Data'!$F5350*'Transaction Data'!$K5350</f>
        <v>2640</v>
      </c>
      <c r="N5350" s="3">
        <f>'Transaction Data'!$F5350*'Transaction Data'!$L5350</f>
        <v>3696</v>
      </c>
      <c r="O5350" s="3">
        <f>'Transaction Data'!$N5350-'Transaction Data'!$M5350</f>
        <v>1056</v>
      </c>
      <c r="P5350" s="2">
        <f>DATEDIF('Transaction Data'!$D5350,'Transaction Data'!$A5350,"y")</f>
        <v>45</v>
      </c>
      <c r="Q5350" s="2" t="str">
        <f>FLOOR('Transaction Data'!$P5350,15)&amp;"-"&amp;FLOOR('Transaction Data'!$P5350,15)+14</f>
        <v>45-59</v>
      </c>
      <c r="R5350" s="2" t="str">
        <f>IF('Transaction Data'!$L5350&lt;=10,"Less Expensive","Expensive")</f>
        <v>Expensive</v>
      </c>
      <c r="S5350" s="4">
        <f>WEEKDAY('Transaction Data'!$A5350)</f>
        <v>2</v>
      </c>
      <c r="T5350" s="2" t="str">
        <f>IF(WEEKDAY('Transaction Data'!$A5350,2)&lt;6,"Weekday","Weekend")</f>
        <v>Weekday</v>
      </c>
    </row>
    <row r="5351" ht="15.75" customHeight="1">
      <c r="A5351" s="1">
        <v>45426.0</v>
      </c>
      <c r="B5351" s="2" t="s">
        <v>5021</v>
      </c>
      <c r="C5351" s="2" t="s">
        <v>65</v>
      </c>
      <c r="D5351" s="1">
        <v>27108.0</v>
      </c>
      <c r="E5351" s="2" t="s">
        <v>37</v>
      </c>
      <c r="F5351" s="2">
        <v>358.0</v>
      </c>
      <c r="G5351" s="2" t="s">
        <v>61</v>
      </c>
      <c r="H5351" s="2" t="s">
        <v>42</v>
      </c>
      <c r="I5351" s="2" t="s">
        <v>25</v>
      </c>
      <c r="J5351" s="2" t="str">
        <f t="array" ref="J5351">XLOOKUP('Transaction Data'!$G5351,Product_Code,Biscuit_Brand)</f>
        <v>Choco Delight</v>
      </c>
      <c r="K5351" s="2">
        <f t="array" ref="K5351">XLOOKUP('Transaction Data'!$G5351,Product_Code,Cost)</f>
        <v>3</v>
      </c>
      <c r="L5351" s="2">
        <f t="array" ref="L5351">XLOOKUP('Transaction Data'!$G5351,Product_Code,Unit_Price)</f>
        <v>5</v>
      </c>
      <c r="M5351" s="3">
        <f>'Transaction Data'!$F5351*'Transaction Data'!$K5351</f>
        <v>1074</v>
      </c>
      <c r="N5351" s="3">
        <f>'Transaction Data'!$F5351*'Transaction Data'!$L5351</f>
        <v>1790</v>
      </c>
      <c r="O5351" s="3">
        <f>'Transaction Data'!$N5351-'Transaction Data'!$M5351</f>
        <v>716</v>
      </c>
      <c r="P5351" s="2">
        <f>DATEDIF('Transaction Data'!$D5351,'Transaction Data'!$A5351,"y")</f>
        <v>50</v>
      </c>
      <c r="Q5351" s="2" t="str">
        <f>FLOOR('Transaction Data'!$P5351,15)&amp;"-"&amp;FLOOR('Transaction Data'!$P5351,15)+14</f>
        <v>45-59</v>
      </c>
      <c r="R5351" s="2" t="str">
        <f>IF('Transaction Data'!$L5351&lt;=10,"Less Expensive","Expensive")</f>
        <v>Less Expensive</v>
      </c>
      <c r="S5351" s="4">
        <f>WEEKDAY('Transaction Data'!$A5351)</f>
        <v>3</v>
      </c>
      <c r="T5351" s="2" t="str">
        <f>IF(WEEKDAY('Transaction Data'!$A5351,2)&lt;6,"Weekday","Weekend")</f>
        <v>Weekday</v>
      </c>
    </row>
    <row r="5352" ht="15.75" customHeight="1">
      <c r="A5352" s="1">
        <v>45445.0</v>
      </c>
      <c r="B5352" s="2" t="s">
        <v>5022</v>
      </c>
      <c r="C5352" s="2" t="s">
        <v>72</v>
      </c>
      <c r="D5352" s="1">
        <v>16581.0</v>
      </c>
      <c r="E5352" s="2" t="s">
        <v>27</v>
      </c>
      <c r="F5352" s="2">
        <v>396.0</v>
      </c>
      <c r="G5352" s="2" t="s">
        <v>55</v>
      </c>
      <c r="H5352" s="2" t="s">
        <v>45</v>
      </c>
      <c r="I5352" s="2" t="s">
        <v>30</v>
      </c>
      <c r="J5352" s="2" t="str">
        <f t="array" ref="J5352">XLOOKUP('Transaction Data'!$G5352,Product_Code,Biscuit_Brand)</f>
        <v>Vanilla Wafers</v>
      </c>
      <c r="K5352" s="2">
        <f t="array" ref="K5352">XLOOKUP('Transaction Data'!$G5352,Product_Code,Cost)</f>
        <v>18</v>
      </c>
      <c r="L5352" s="2">
        <f t="array" ref="L5352">XLOOKUP('Transaction Data'!$G5352,Product_Code,Unit_Price)</f>
        <v>36</v>
      </c>
      <c r="M5352" s="3">
        <f>'Transaction Data'!$F5352*'Transaction Data'!$K5352</f>
        <v>7128</v>
      </c>
      <c r="N5352" s="3">
        <f>'Transaction Data'!$F5352*'Transaction Data'!$L5352</f>
        <v>14256</v>
      </c>
      <c r="O5352" s="3">
        <f>'Transaction Data'!$N5352-'Transaction Data'!$M5352</f>
        <v>7128</v>
      </c>
      <c r="P5352" s="2">
        <f>DATEDIF('Transaction Data'!$D5352,'Transaction Data'!$A5352,"y")</f>
        <v>79</v>
      </c>
      <c r="Q5352" s="2" t="str">
        <f>FLOOR('Transaction Data'!$P5352,15)&amp;"-"&amp;FLOOR('Transaction Data'!$P5352,15)+14</f>
        <v>75-89</v>
      </c>
      <c r="R5352" s="2" t="str">
        <f>IF('Transaction Data'!$L5352&lt;=10,"Less Expensive","Expensive")</f>
        <v>Expensive</v>
      </c>
      <c r="S5352" s="4">
        <f>WEEKDAY('Transaction Data'!$A5352)</f>
        <v>1</v>
      </c>
      <c r="T5352" s="2" t="str">
        <f>IF(WEEKDAY('Transaction Data'!$A5352,2)&lt;6,"Weekday","Weekend")</f>
        <v>Weekend</v>
      </c>
    </row>
    <row r="5353" ht="15.75" customHeight="1">
      <c r="A5353" s="1">
        <v>45438.0</v>
      </c>
      <c r="B5353" s="2" t="s">
        <v>5023</v>
      </c>
      <c r="C5353" s="2" t="s">
        <v>72</v>
      </c>
      <c r="D5353" s="1">
        <v>24900.0</v>
      </c>
      <c r="E5353" s="2" t="s">
        <v>63</v>
      </c>
      <c r="F5353" s="2">
        <v>434.0</v>
      </c>
      <c r="G5353" s="2" t="s">
        <v>60</v>
      </c>
      <c r="H5353" s="2" t="s">
        <v>24</v>
      </c>
      <c r="I5353" s="2" t="s">
        <v>25</v>
      </c>
      <c r="J5353" s="2" t="str">
        <f t="array" ref="J5353">XLOOKUP('Transaction Data'!$G5353,Product_Code,Biscuit_Brand)</f>
        <v>Peanut Butter Bites</v>
      </c>
      <c r="K5353" s="2">
        <f t="array" ref="K5353">XLOOKUP('Transaction Data'!$G5353,Product_Code,Cost)</f>
        <v>5</v>
      </c>
      <c r="L5353" s="2">
        <f t="array" ref="L5353">XLOOKUP('Transaction Data'!$G5353,Product_Code,Unit_Price)</f>
        <v>7</v>
      </c>
      <c r="M5353" s="3">
        <f>'Transaction Data'!$F5353*'Transaction Data'!$K5353</f>
        <v>2170</v>
      </c>
      <c r="N5353" s="3">
        <f>'Transaction Data'!$F5353*'Transaction Data'!$L5353</f>
        <v>3038</v>
      </c>
      <c r="O5353" s="3">
        <f>'Transaction Data'!$N5353-'Transaction Data'!$M5353</f>
        <v>868</v>
      </c>
      <c r="P5353" s="2">
        <f>DATEDIF('Transaction Data'!$D5353,'Transaction Data'!$A5353,"y")</f>
        <v>56</v>
      </c>
      <c r="Q5353" s="2" t="str">
        <f>FLOOR('Transaction Data'!$P5353,15)&amp;"-"&amp;FLOOR('Transaction Data'!$P5353,15)+14</f>
        <v>45-59</v>
      </c>
      <c r="R5353" s="2" t="str">
        <f>IF('Transaction Data'!$L5353&lt;=10,"Less Expensive","Expensive")</f>
        <v>Less Expensive</v>
      </c>
      <c r="S5353" s="4">
        <f>WEEKDAY('Transaction Data'!$A5353)</f>
        <v>1</v>
      </c>
      <c r="T5353" s="2" t="str">
        <f>IF(WEEKDAY('Transaction Data'!$A5353,2)&lt;6,"Weekday","Weekend")</f>
        <v>Weekend</v>
      </c>
    </row>
    <row r="5354" ht="15.75" customHeight="1">
      <c r="A5354" s="1">
        <v>45322.0</v>
      </c>
      <c r="B5354" s="2" t="s">
        <v>5024</v>
      </c>
      <c r="C5354" s="2" t="s">
        <v>54</v>
      </c>
      <c r="D5354" s="1">
        <v>19371.0</v>
      </c>
      <c r="E5354" s="2" t="s">
        <v>22</v>
      </c>
      <c r="F5354" s="2">
        <v>194.0</v>
      </c>
      <c r="G5354" s="2" t="s">
        <v>55</v>
      </c>
      <c r="H5354" s="2" t="s">
        <v>29</v>
      </c>
      <c r="I5354" s="2" t="s">
        <v>25</v>
      </c>
      <c r="J5354" s="2" t="str">
        <f t="array" ref="J5354">XLOOKUP('Transaction Data'!$G5354,Product_Code,Biscuit_Brand)</f>
        <v>Vanilla Wafers</v>
      </c>
      <c r="K5354" s="2">
        <f t="array" ref="K5354">XLOOKUP('Transaction Data'!$G5354,Product_Code,Cost)</f>
        <v>18</v>
      </c>
      <c r="L5354" s="2">
        <f t="array" ref="L5354">XLOOKUP('Transaction Data'!$G5354,Product_Code,Unit_Price)</f>
        <v>36</v>
      </c>
      <c r="M5354" s="3">
        <f>'Transaction Data'!$F5354*'Transaction Data'!$K5354</f>
        <v>3492</v>
      </c>
      <c r="N5354" s="3">
        <f>'Transaction Data'!$F5354*'Transaction Data'!$L5354</f>
        <v>6984</v>
      </c>
      <c r="O5354" s="3">
        <f>'Transaction Data'!$N5354-'Transaction Data'!$M5354</f>
        <v>3492</v>
      </c>
      <c r="P5354" s="2">
        <f>DATEDIF('Transaction Data'!$D5354,'Transaction Data'!$A5354,"y")</f>
        <v>71</v>
      </c>
      <c r="Q5354" s="2" t="str">
        <f>FLOOR('Transaction Data'!$P5354,15)&amp;"-"&amp;FLOOR('Transaction Data'!$P5354,15)+14</f>
        <v>60-74</v>
      </c>
      <c r="R5354" s="2" t="str">
        <f>IF('Transaction Data'!$L5354&lt;=10,"Less Expensive","Expensive")</f>
        <v>Expensive</v>
      </c>
      <c r="S5354" s="4">
        <f>WEEKDAY('Transaction Data'!$A5354)</f>
        <v>4</v>
      </c>
      <c r="T5354" s="2" t="str">
        <f>IF(WEEKDAY('Transaction Data'!$A5354,2)&lt;6,"Weekday","Weekend")</f>
        <v>Weekday</v>
      </c>
    </row>
    <row r="5355" ht="15.75" customHeight="1">
      <c r="A5355" s="1">
        <v>45452.0</v>
      </c>
      <c r="B5355" s="2" t="s">
        <v>5025</v>
      </c>
      <c r="C5355" s="2" t="s">
        <v>32</v>
      </c>
      <c r="D5355" s="1">
        <v>31514.0</v>
      </c>
      <c r="E5355" s="2" t="s">
        <v>22</v>
      </c>
      <c r="F5355" s="2">
        <v>381.0</v>
      </c>
      <c r="G5355" s="2" t="s">
        <v>44</v>
      </c>
      <c r="H5355" s="2" t="s">
        <v>29</v>
      </c>
      <c r="I5355" s="2" t="s">
        <v>25</v>
      </c>
      <c r="J5355" s="2" t="str">
        <f t="array" ref="J5355">XLOOKUP('Transaction Data'!$G5355,Product_Code,Biscuit_Brand)</f>
        <v>Butter Crunch</v>
      </c>
      <c r="K5355" s="2">
        <f t="array" ref="K5355">XLOOKUP('Transaction Data'!$G5355,Product_Code,Cost)</f>
        <v>10</v>
      </c>
      <c r="L5355" s="2">
        <f t="array" ref="L5355">XLOOKUP('Transaction Data'!$G5355,Product_Code,Unit_Price)</f>
        <v>11</v>
      </c>
      <c r="M5355" s="3">
        <f>'Transaction Data'!$F5355*'Transaction Data'!$K5355</f>
        <v>3810</v>
      </c>
      <c r="N5355" s="3">
        <f>'Transaction Data'!$F5355*'Transaction Data'!$L5355</f>
        <v>4191</v>
      </c>
      <c r="O5355" s="3">
        <f>'Transaction Data'!$N5355-'Transaction Data'!$M5355</f>
        <v>381</v>
      </c>
      <c r="P5355" s="2">
        <f>DATEDIF('Transaction Data'!$D5355,'Transaction Data'!$A5355,"y")</f>
        <v>38</v>
      </c>
      <c r="Q5355" s="2" t="str">
        <f>FLOOR('Transaction Data'!$P5355,15)&amp;"-"&amp;FLOOR('Transaction Data'!$P5355,15)+14</f>
        <v>30-44</v>
      </c>
      <c r="R5355" s="2" t="str">
        <f>IF('Transaction Data'!$L5355&lt;=10,"Less Expensive","Expensive")</f>
        <v>Expensive</v>
      </c>
      <c r="S5355" s="4">
        <f>WEEKDAY('Transaction Data'!$A5355)</f>
        <v>1</v>
      </c>
      <c r="T5355" s="2" t="str">
        <f>IF(WEEKDAY('Transaction Data'!$A5355,2)&lt;6,"Weekday","Weekend")</f>
        <v>Weekend</v>
      </c>
    </row>
    <row r="5356" ht="15.75" customHeight="1">
      <c r="A5356" s="1">
        <v>45339.0</v>
      </c>
      <c r="B5356" s="2" t="s">
        <v>5026</v>
      </c>
      <c r="C5356" s="2" t="s">
        <v>32</v>
      </c>
      <c r="D5356" s="1">
        <v>37412.0</v>
      </c>
      <c r="E5356" s="2" t="s">
        <v>37</v>
      </c>
      <c r="F5356" s="2">
        <v>370.0</v>
      </c>
      <c r="G5356" s="2" t="s">
        <v>55</v>
      </c>
      <c r="H5356" s="2" t="s">
        <v>34</v>
      </c>
      <c r="I5356" s="2" t="s">
        <v>25</v>
      </c>
      <c r="J5356" s="2" t="str">
        <f t="array" ref="J5356">XLOOKUP('Transaction Data'!$G5356,Product_Code,Biscuit_Brand)</f>
        <v>Vanilla Wafers</v>
      </c>
      <c r="K5356" s="2">
        <f t="array" ref="K5356">XLOOKUP('Transaction Data'!$G5356,Product_Code,Cost)</f>
        <v>18</v>
      </c>
      <c r="L5356" s="2">
        <f t="array" ref="L5356">XLOOKUP('Transaction Data'!$G5356,Product_Code,Unit_Price)</f>
        <v>36</v>
      </c>
      <c r="M5356" s="3">
        <f>'Transaction Data'!$F5356*'Transaction Data'!$K5356</f>
        <v>6660</v>
      </c>
      <c r="N5356" s="3">
        <f>'Transaction Data'!$F5356*'Transaction Data'!$L5356</f>
        <v>13320</v>
      </c>
      <c r="O5356" s="3">
        <f>'Transaction Data'!$N5356-'Transaction Data'!$M5356</f>
        <v>6660</v>
      </c>
      <c r="P5356" s="2">
        <f>DATEDIF('Transaction Data'!$D5356,'Transaction Data'!$A5356,"y")</f>
        <v>21</v>
      </c>
      <c r="Q5356" s="2" t="str">
        <f>FLOOR('Transaction Data'!$P5356,15)&amp;"-"&amp;FLOOR('Transaction Data'!$P5356,15)+14</f>
        <v>15-29</v>
      </c>
      <c r="R5356" s="2" t="str">
        <f>IF('Transaction Data'!$L5356&lt;=10,"Less Expensive","Expensive")</f>
        <v>Expensive</v>
      </c>
      <c r="S5356" s="4">
        <f>WEEKDAY('Transaction Data'!$A5356)</f>
        <v>7</v>
      </c>
      <c r="T5356" s="2" t="str">
        <f>IF(WEEKDAY('Transaction Data'!$A5356,2)&lt;6,"Weekday","Weekend")</f>
        <v>Weekend</v>
      </c>
    </row>
    <row r="5357" ht="15.75" customHeight="1">
      <c r="A5357" s="1">
        <v>45308.0</v>
      </c>
      <c r="B5357" s="2" t="s">
        <v>5027</v>
      </c>
      <c r="C5357" s="2" t="s">
        <v>54</v>
      </c>
      <c r="D5357" s="1">
        <v>27946.0</v>
      </c>
      <c r="E5357" s="2" t="s">
        <v>63</v>
      </c>
      <c r="F5357" s="2">
        <v>160.0</v>
      </c>
      <c r="G5357" s="2" t="s">
        <v>48</v>
      </c>
      <c r="H5357" s="2" t="s">
        <v>24</v>
      </c>
      <c r="I5357" s="2" t="s">
        <v>25</v>
      </c>
      <c r="J5357" s="2" t="str">
        <f t="array" ref="J5357">XLOOKUP('Transaction Data'!$G5357,Product_Code,Biscuit_Brand)</f>
        <v>Lemon Crisps</v>
      </c>
      <c r="K5357" s="2">
        <f t="array" ref="K5357">XLOOKUP('Transaction Data'!$G5357,Product_Code,Cost)</f>
        <v>7</v>
      </c>
      <c r="L5357" s="2">
        <f t="array" ref="L5357">XLOOKUP('Transaction Data'!$G5357,Product_Code,Unit_Price)</f>
        <v>9</v>
      </c>
      <c r="M5357" s="3">
        <f>'Transaction Data'!$F5357*'Transaction Data'!$K5357</f>
        <v>1120</v>
      </c>
      <c r="N5357" s="3">
        <f>'Transaction Data'!$F5357*'Transaction Data'!$L5357</f>
        <v>1440</v>
      </c>
      <c r="O5357" s="3">
        <f>'Transaction Data'!$N5357-'Transaction Data'!$M5357</f>
        <v>320</v>
      </c>
      <c r="P5357" s="2">
        <f>DATEDIF('Transaction Data'!$D5357,'Transaction Data'!$A5357,"y")</f>
        <v>47</v>
      </c>
      <c r="Q5357" s="2" t="str">
        <f>FLOOR('Transaction Data'!$P5357,15)&amp;"-"&amp;FLOOR('Transaction Data'!$P5357,15)+14</f>
        <v>45-59</v>
      </c>
      <c r="R5357" s="2" t="str">
        <f>IF('Transaction Data'!$L5357&lt;=10,"Less Expensive","Expensive")</f>
        <v>Less Expensive</v>
      </c>
      <c r="S5357" s="4">
        <f>WEEKDAY('Transaction Data'!$A5357)</f>
        <v>4</v>
      </c>
      <c r="T5357" s="2" t="str">
        <f>IF(WEEKDAY('Transaction Data'!$A5357,2)&lt;6,"Weekday","Weekend")</f>
        <v>Weekday</v>
      </c>
    </row>
    <row r="5358" ht="15.75" customHeight="1">
      <c r="A5358" s="1">
        <v>45326.0</v>
      </c>
      <c r="B5358" s="2" t="s">
        <v>5028</v>
      </c>
      <c r="C5358" s="2" t="s">
        <v>72</v>
      </c>
      <c r="D5358" s="1">
        <v>32536.0</v>
      </c>
      <c r="E5358" s="2" t="s">
        <v>37</v>
      </c>
      <c r="F5358" s="2">
        <v>266.0</v>
      </c>
      <c r="G5358" s="2" t="s">
        <v>44</v>
      </c>
      <c r="H5358" s="2" t="s">
        <v>42</v>
      </c>
      <c r="I5358" s="2" t="s">
        <v>25</v>
      </c>
      <c r="J5358" s="2" t="str">
        <f t="array" ref="J5358">XLOOKUP('Transaction Data'!$G5358,Product_Code,Biscuit_Brand)</f>
        <v>Butter Crunch</v>
      </c>
      <c r="K5358" s="2">
        <f t="array" ref="K5358">XLOOKUP('Transaction Data'!$G5358,Product_Code,Cost)</f>
        <v>10</v>
      </c>
      <c r="L5358" s="2">
        <f t="array" ref="L5358">XLOOKUP('Transaction Data'!$G5358,Product_Code,Unit_Price)</f>
        <v>11</v>
      </c>
      <c r="M5358" s="3">
        <f>'Transaction Data'!$F5358*'Transaction Data'!$K5358</f>
        <v>2660</v>
      </c>
      <c r="N5358" s="3">
        <f>'Transaction Data'!$F5358*'Transaction Data'!$L5358</f>
        <v>2926</v>
      </c>
      <c r="O5358" s="3">
        <f>'Transaction Data'!$N5358-'Transaction Data'!$M5358</f>
        <v>266</v>
      </c>
      <c r="P5358" s="2">
        <f>DATEDIF('Transaction Data'!$D5358,'Transaction Data'!$A5358,"y")</f>
        <v>35</v>
      </c>
      <c r="Q5358" s="2" t="str">
        <f>FLOOR('Transaction Data'!$P5358,15)&amp;"-"&amp;FLOOR('Transaction Data'!$P5358,15)+14</f>
        <v>30-44</v>
      </c>
      <c r="R5358" s="2" t="str">
        <f>IF('Transaction Data'!$L5358&lt;=10,"Less Expensive","Expensive")</f>
        <v>Expensive</v>
      </c>
      <c r="S5358" s="4">
        <f>WEEKDAY('Transaction Data'!$A5358)</f>
        <v>1</v>
      </c>
      <c r="T5358" s="2" t="str">
        <f>IF(WEEKDAY('Transaction Data'!$A5358,2)&lt;6,"Weekday","Weekend")</f>
        <v>Weekend</v>
      </c>
    </row>
    <row r="5359" ht="15.75" customHeight="1">
      <c r="A5359" s="1">
        <v>45491.0</v>
      </c>
      <c r="B5359" s="2" t="s">
        <v>5029</v>
      </c>
      <c r="C5359" s="2" t="s">
        <v>72</v>
      </c>
      <c r="D5359" s="1">
        <v>19556.0</v>
      </c>
      <c r="E5359" s="2" t="s">
        <v>27</v>
      </c>
      <c r="F5359" s="2">
        <v>259.0</v>
      </c>
      <c r="G5359" s="2" t="s">
        <v>23</v>
      </c>
      <c r="H5359" s="2" t="s">
        <v>45</v>
      </c>
      <c r="I5359" s="2" t="s">
        <v>25</v>
      </c>
      <c r="J5359" s="2" t="str">
        <f t="array" ref="J5359">XLOOKUP('Transaction Data'!$G5359,Product_Code,Biscuit_Brand)</f>
        <v>Cinnamon Swirls</v>
      </c>
      <c r="K5359" s="2">
        <f t="array" ref="K5359">XLOOKUP('Transaction Data'!$G5359,Product_Code,Cost)</f>
        <v>10</v>
      </c>
      <c r="L5359" s="2">
        <f t="array" ref="L5359">XLOOKUP('Transaction Data'!$G5359,Product_Code,Unit_Price)</f>
        <v>14</v>
      </c>
      <c r="M5359" s="3">
        <f>'Transaction Data'!$F5359*'Transaction Data'!$K5359</f>
        <v>2590</v>
      </c>
      <c r="N5359" s="3">
        <f>'Transaction Data'!$F5359*'Transaction Data'!$L5359</f>
        <v>3626</v>
      </c>
      <c r="O5359" s="3">
        <f>'Transaction Data'!$N5359-'Transaction Data'!$M5359</f>
        <v>1036</v>
      </c>
      <c r="P5359" s="2">
        <f>DATEDIF('Transaction Data'!$D5359,'Transaction Data'!$A5359,"y")</f>
        <v>71</v>
      </c>
      <c r="Q5359" s="2" t="str">
        <f>FLOOR('Transaction Data'!$P5359,15)&amp;"-"&amp;FLOOR('Transaction Data'!$P5359,15)+14</f>
        <v>60-74</v>
      </c>
      <c r="R5359" s="2" t="str">
        <f>IF('Transaction Data'!$L5359&lt;=10,"Less Expensive","Expensive")</f>
        <v>Expensive</v>
      </c>
      <c r="S5359" s="4">
        <f>WEEKDAY('Transaction Data'!$A5359)</f>
        <v>5</v>
      </c>
      <c r="T5359" s="2" t="str">
        <f>IF(WEEKDAY('Transaction Data'!$A5359,2)&lt;6,"Weekday","Weekend")</f>
        <v>Weekday</v>
      </c>
    </row>
    <row r="5360" ht="15.75" customHeight="1">
      <c r="A5360" s="1">
        <v>45363.0</v>
      </c>
      <c r="B5360" s="2" t="s">
        <v>1341</v>
      </c>
      <c r="C5360" s="2" t="s">
        <v>54</v>
      </c>
      <c r="D5360" s="1">
        <v>28666.0</v>
      </c>
      <c r="E5360" s="2" t="s">
        <v>27</v>
      </c>
      <c r="F5360" s="2">
        <v>358.0</v>
      </c>
      <c r="G5360" s="2" t="s">
        <v>23</v>
      </c>
      <c r="H5360" s="2" t="s">
        <v>24</v>
      </c>
      <c r="I5360" s="2" t="s">
        <v>25</v>
      </c>
      <c r="J5360" s="2" t="str">
        <f t="array" ref="J5360">XLOOKUP('Transaction Data'!$G5360,Product_Code,Biscuit_Brand)</f>
        <v>Cinnamon Swirls</v>
      </c>
      <c r="K5360" s="2">
        <f t="array" ref="K5360">XLOOKUP('Transaction Data'!$G5360,Product_Code,Cost)</f>
        <v>10</v>
      </c>
      <c r="L5360" s="2">
        <f t="array" ref="L5360">XLOOKUP('Transaction Data'!$G5360,Product_Code,Unit_Price)</f>
        <v>14</v>
      </c>
      <c r="M5360" s="3">
        <f>'Transaction Data'!$F5360*'Transaction Data'!$K5360</f>
        <v>3580</v>
      </c>
      <c r="N5360" s="3">
        <f>'Transaction Data'!$F5360*'Transaction Data'!$L5360</f>
        <v>5012</v>
      </c>
      <c r="O5360" s="3">
        <f>'Transaction Data'!$N5360-'Transaction Data'!$M5360</f>
        <v>1432</v>
      </c>
      <c r="P5360" s="2">
        <f>DATEDIF('Transaction Data'!$D5360,'Transaction Data'!$A5360,"y")</f>
        <v>45</v>
      </c>
      <c r="Q5360" s="2" t="str">
        <f>FLOOR('Transaction Data'!$P5360,15)&amp;"-"&amp;FLOOR('Transaction Data'!$P5360,15)+14</f>
        <v>45-59</v>
      </c>
      <c r="R5360" s="2" t="str">
        <f>IF('Transaction Data'!$L5360&lt;=10,"Less Expensive","Expensive")</f>
        <v>Expensive</v>
      </c>
      <c r="S5360" s="4">
        <f>WEEKDAY('Transaction Data'!$A5360)</f>
        <v>3</v>
      </c>
      <c r="T5360" s="2" t="str">
        <f>IF(WEEKDAY('Transaction Data'!$A5360,2)&lt;6,"Weekday","Weekend")</f>
        <v>Weekday</v>
      </c>
    </row>
    <row r="5361" ht="15.75" customHeight="1">
      <c r="A5361" s="1">
        <v>45342.0</v>
      </c>
      <c r="B5361" s="2" t="s">
        <v>5030</v>
      </c>
      <c r="C5361" s="2" t="s">
        <v>54</v>
      </c>
      <c r="D5361" s="1">
        <v>36657.0</v>
      </c>
      <c r="E5361" s="2" t="s">
        <v>27</v>
      </c>
      <c r="F5361" s="2">
        <v>135.0</v>
      </c>
      <c r="G5361" s="2" t="s">
        <v>38</v>
      </c>
      <c r="H5361" s="2" t="s">
        <v>29</v>
      </c>
      <c r="I5361" s="2" t="s">
        <v>25</v>
      </c>
      <c r="J5361" s="2" t="str">
        <f t="array" ref="J5361">XLOOKUP('Transaction Data'!$G5361,Product_Code,Biscuit_Brand)</f>
        <v>Ginger Snaps</v>
      </c>
      <c r="K5361" s="2">
        <f t="array" ref="K5361">XLOOKUP('Transaction Data'!$G5361,Product_Code,Cost)</f>
        <v>14</v>
      </c>
      <c r="L5361" s="2">
        <f t="array" ref="L5361">XLOOKUP('Transaction Data'!$G5361,Product_Code,Unit_Price)</f>
        <v>28</v>
      </c>
      <c r="M5361" s="3">
        <f>'Transaction Data'!$F5361*'Transaction Data'!$K5361</f>
        <v>1890</v>
      </c>
      <c r="N5361" s="3">
        <f>'Transaction Data'!$F5361*'Transaction Data'!$L5361</f>
        <v>3780</v>
      </c>
      <c r="O5361" s="3">
        <f>'Transaction Data'!$N5361-'Transaction Data'!$M5361</f>
        <v>1890</v>
      </c>
      <c r="P5361" s="2">
        <f>DATEDIF('Transaction Data'!$D5361,'Transaction Data'!$A5361,"y")</f>
        <v>23</v>
      </c>
      <c r="Q5361" s="2" t="str">
        <f>FLOOR('Transaction Data'!$P5361,15)&amp;"-"&amp;FLOOR('Transaction Data'!$P5361,15)+14</f>
        <v>15-29</v>
      </c>
      <c r="R5361" s="2" t="str">
        <f>IF('Transaction Data'!$L5361&lt;=10,"Less Expensive","Expensive")</f>
        <v>Expensive</v>
      </c>
      <c r="S5361" s="4">
        <f>WEEKDAY('Transaction Data'!$A5361)</f>
        <v>3</v>
      </c>
      <c r="T5361" s="2" t="str">
        <f>IF(WEEKDAY('Transaction Data'!$A5361,2)&lt;6,"Weekday","Weekend")</f>
        <v>Weekday</v>
      </c>
    </row>
    <row r="5362" ht="15.75" customHeight="1">
      <c r="A5362" s="1">
        <v>45317.0</v>
      </c>
      <c r="B5362" s="2" t="s">
        <v>5031</v>
      </c>
      <c r="C5362" s="2" t="s">
        <v>72</v>
      </c>
      <c r="D5362" s="1">
        <v>38086.0</v>
      </c>
      <c r="E5362" s="2" t="s">
        <v>27</v>
      </c>
      <c r="F5362" s="2">
        <v>424.0</v>
      </c>
      <c r="G5362" s="2" t="s">
        <v>38</v>
      </c>
      <c r="H5362" s="2" t="s">
        <v>42</v>
      </c>
      <c r="I5362" s="2" t="s">
        <v>25</v>
      </c>
      <c r="J5362" s="2" t="str">
        <f t="array" ref="J5362">XLOOKUP('Transaction Data'!$G5362,Product_Code,Biscuit_Brand)</f>
        <v>Ginger Snaps</v>
      </c>
      <c r="K5362" s="2">
        <f t="array" ref="K5362">XLOOKUP('Transaction Data'!$G5362,Product_Code,Cost)</f>
        <v>14</v>
      </c>
      <c r="L5362" s="2">
        <f t="array" ref="L5362">XLOOKUP('Transaction Data'!$G5362,Product_Code,Unit_Price)</f>
        <v>28</v>
      </c>
      <c r="M5362" s="3">
        <f>'Transaction Data'!$F5362*'Transaction Data'!$K5362</f>
        <v>5936</v>
      </c>
      <c r="N5362" s="3">
        <f>'Transaction Data'!$F5362*'Transaction Data'!$L5362</f>
        <v>11872</v>
      </c>
      <c r="O5362" s="3">
        <f>'Transaction Data'!$N5362-'Transaction Data'!$M5362</f>
        <v>5936</v>
      </c>
      <c r="P5362" s="2">
        <f>DATEDIF('Transaction Data'!$D5362,'Transaction Data'!$A5362,"y")</f>
        <v>19</v>
      </c>
      <c r="Q5362" s="2" t="str">
        <f>FLOOR('Transaction Data'!$P5362,15)&amp;"-"&amp;FLOOR('Transaction Data'!$P5362,15)+14</f>
        <v>15-29</v>
      </c>
      <c r="R5362" s="2" t="str">
        <f>IF('Transaction Data'!$L5362&lt;=10,"Less Expensive","Expensive")</f>
        <v>Expensive</v>
      </c>
      <c r="S5362" s="4">
        <f>WEEKDAY('Transaction Data'!$A5362)</f>
        <v>6</v>
      </c>
      <c r="T5362" s="2" t="str">
        <f>IF(WEEKDAY('Transaction Data'!$A5362,2)&lt;6,"Weekday","Weekend")</f>
        <v>Weekday</v>
      </c>
    </row>
    <row r="5363" ht="15.75" customHeight="1">
      <c r="A5363" s="1">
        <v>45341.0</v>
      </c>
      <c r="B5363" s="2" t="s">
        <v>5032</v>
      </c>
      <c r="C5363" s="2" t="s">
        <v>69</v>
      </c>
      <c r="D5363" s="1">
        <v>26834.0</v>
      </c>
      <c r="E5363" s="2" t="s">
        <v>27</v>
      </c>
      <c r="F5363" s="2">
        <v>406.0</v>
      </c>
      <c r="G5363" s="2" t="s">
        <v>48</v>
      </c>
      <c r="H5363" s="2" t="s">
        <v>45</v>
      </c>
      <c r="I5363" s="2" t="s">
        <v>25</v>
      </c>
      <c r="J5363" s="2" t="str">
        <f t="array" ref="J5363">XLOOKUP('Transaction Data'!$G5363,Product_Code,Biscuit_Brand)</f>
        <v>Lemon Crisps</v>
      </c>
      <c r="K5363" s="2">
        <f t="array" ref="K5363">XLOOKUP('Transaction Data'!$G5363,Product_Code,Cost)</f>
        <v>7</v>
      </c>
      <c r="L5363" s="2">
        <f t="array" ref="L5363">XLOOKUP('Transaction Data'!$G5363,Product_Code,Unit_Price)</f>
        <v>9</v>
      </c>
      <c r="M5363" s="3">
        <f>'Transaction Data'!$F5363*'Transaction Data'!$K5363</f>
        <v>2842</v>
      </c>
      <c r="N5363" s="3">
        <f>'Transaction Data'!$F5363*'Transaction Data'!$L5363</f>
        <v>3654</v>
      </c>
      <c r="O5363" s="3">
        <f>'Transaction Data'!$N5363-'Transaction Data'!$M5363</f>
        <v>812</v>
      </c>
      <c r="P5363" s="2">
        <f>DATEDIF('Transaction Data'!$D5363,'Transaction Data'!$A5363,"y")</f>
        <v>50</v>
      </c>
      <c r="Q5363" s="2" t="str">
        <f>FLOOR('Transaction Data'!$P5363,15)&amp;"-"&amp;FLOOR('Transaction Data'!$P5363,15)+14</f>
        <v>45-59</v>
      </c>
      <c r="R5363" s="2" t="str">
        <f>IF('Transaction Data'!$L5363&lt;=10,"Less Expensive","Expensive")</f>
        <v>Less Expensive</v>
      </c>
      <c r="S5363" s="4">
        <f>WEEKDAY('Transaction Data'!$A5363)</f>
        <v>2</v>
      </c>
      <c r="T5363" s="2" t="str">
        <f>IF(WEEKDAY('Transaction Data'!$A5363,2)&lt;6,"Weekday","Weekend")</f>
        <v>Weekday</v>
      </c>
    </row>
    <row r="5364" ht="15.75" customHeight="1">
      <c r="A5364" s="1">
        <v>45436.0</v>
      </c>
      <c r="B5364" s="2" t="s">
        <v>5033</v>
      </c>
      <c r="C5364" s="2" t="s">
        <v>47</v>
      </c>
      <c r="D5364" s="1">
        <v>29135.0</v>
      </c>
      <c r="E5364" s="2" t="s">
        <v>63</v>
      </c>
      <c r="F5364" s="2">
        <v>136.0</v>
      </c>
      <c r="G5364" s="2" t="s">
        <v>33</v>
      </c>
      <c r="H5364" s="2" t="s">
        <v>24</v>
      </c>
      <c r="I5364" s="2" t="s">
        <v>25</v>
      </c>
      <c r="J5364" s="2" t="str">
        <f t="array" ref="J5364">XLOOKUP('Transaction Data'!$G5364,Product_Code,Biscuit_Brand)</f>
        <v>Caramel Biscuits</v>
      </c>
      <c r="K5364" s="2">
        <f t="array" ref="K5364">XLOOKUP('Transaction Data'!$G5364,Product_Code,Cost)</f>
        <v>18</v>
      </c>
      <c r="L5364" s="2">
        <f t="array" ref="L5364">XLOOKUP('Transaction Data'!$G5364,Product_Code,Unit_Price)</f>
        <v>22</v>
      </c>
      <c r="M5364" s="3">
        <f>'Transaction Data'!$F5364*'Transaction Data'!$K5364</f>
        <v>2448</v>
      </c>
      <c r="N5364" s="3">
        <f>'Transaction Data'!$F5364*'Transaction Data'!$L5364</f>
        <v>2992</v>
      </c>
      <c r="O5364" s="3">
        <f>'Transaction Data'!$N5364-'Transaction Data'!$M5364</f>
        <v>544</v>
      </c>
      <c r="P5364" s="2">
        <f>DATEDIF('Transaction Data'!$D5364,'Transaction Data'!$A5364,"y")</f>
        <v>44</v>
      </c>
      <c r="Q5364" s="2" t="str">
        <f>FLOOR('Transaction Data'!$P5364,15)&amp;"-"&amp;FLOOR('Transaction Data'!$P5364,15)+14</f>
        <v>30-44</v>
      </c>
      <c r="R5364" s="2" t="str">
        <f>IF('Transaction Data'!$L5364&lt;=10,"Less Expensive","Expensive")</f>
        <v>Expensive</v>
      </c>
      <c r="S5364" s="4">
        <f>WEEKDAY('Transaction Data'!$A5364)</f>
        <v>6</v>
      </c>
      <c r="T5364" s="2" t="str">
        <f>IF(WEEKDAY('Transaction Data'!$A5364,2)&lt;6,"Weekday","Weekend")</f>
        <v>Weekday</v>
      </c>
    </row>
    <row r="5365" ht="15.75" customHeight="1">
      <c r="A5365" s="1">
        <v>45382.0</v>
      </c>
      <c r="B5365" s="2" t="s">
        <v>3813</v>
      </c>
      <c r="C5365" s="2" t="s">
        <v>72</v>
      </c>
      <c r="D5365" s="1">
        <v>31566.0</v>
      </c>
      <c r="E5365" s="2" t="s">
        <v>37</v>
      </c>
      <c r="F5365" s="2">
        <v>274.0</v>
      </c>
      <c r="G5365" s="2" t="s">
        <v>38</v>
      </c>
      <c r="H5365" s="2" t="s">
        <v>29</v>
      </c>
      <c r="I5365" s="2" t="s">
        <v>25</v>
      </c>
      <c r="J5365" s="2" t="str">
        <f t="array" ref="J5365">XLOOKUP('Transaction Data'!$G5365,Product_Code,Biscuit_Brand)</f>
        <v>Ginger Snaps</v>
      </c>
      <c r="K5365" s="2">
        <f t="array" ref="K5365">XLOOKUP('Transaction Data'!$G5365,Product_Code,Cost)</f>
        <v>14</v>
      </c>
      <c r="L5365" s="2">
        <f t="array" ref="L5365">XLOOKUP('Transaction Data'!$G5365,Product_Code,Unit_Price)</f>
        <v>28</v>
      </c>
      <c r="M5365" s="3">
        <f>'Transaction Data'!$F5365*'Transaction Data'!$K5365</f>
        <v>3836</v>
      </c>
      <c r="N5365" s="3">
        <f>'Transaction Data'!$F5365*'Transaction Data'!$L5365</f>
        <v>7672</v>
      </c>
      <c r="O5365" s="3">
        <f>'Transaction Data'!$N5365-'Transaction Data'!$M5365</f>
        <v>3836</v>
      </c>
      <c r="P5365" s="2">
        <f>DATEDIF('Transaction Data'!$D5365,'Transaction Data'!$A5365,"y")</f>
        <v>37</v>
      </c>
      <c r="Q5365" s="2" t="str">
        <f>FLOOR('Transaction Data'!$P5365,15)&amp;"-"&amp;FLOOR('Transaction Data'!$P5365,15)+14</f>
        <v>30-44</v>
      </c>
      <c r="R5365" s="2" t="str">
        <f>IF('Transaction Data'!$L5365&lt;=10,"Less Expensive","Expensive")</f>
        <v>Expensive</v>
      </c>
      <c r="S5365" s="4">
        <f>WEEKDAY('Transaction Data'!$A5365)</f>
        <v>1</v>
      </c>
      <c r="T5365" s="2" t="str">
        <f>IF(WEEKDAY('Transaction Data'!$A5365,2)&lt;6,"Weekday","Weekend")</f>
        <v>Weekend</v>
      </c>
    </row>
    <row r="5366" ht="15.75" customHeight="1">
      <c r="A5366" s="1">
        <v>45392.0</v>
      </c>
      <c r="B5366" s="2" t="s">
        <v>5034</v>
      </c>
      <c r="C5366" s="2" t="s">
        <v>21</v>
      </c>
      <c r="D5366" s="1">
        <v>30717.0</v>
      </c>
      <c r="E5366" s="2" t="s">
        <v>63</v>
      </c>
      <c r="F5366" s="2">
        <v>456.0</v>
      </c>
      <c r="G5366" s="2" t="s">
        <v>55</v>
      </c>
      <c r="H5366" s="2" t="s">
        <v>29</v>
      </c>
      <c r="I5366" s="2" t="s">
        <v>25</v>
      </c>
      <c r="J5366" s="2" t="str">
        <f t="array" ref="J5366">XLOOKUP('Transaction Data'!$G5366,Product_Code,Biscuit_Brand)</f>
        <v>Vanilla Wafers</v>
      </c>
      <c r="K5366" s="2">
        <f t="array" ref="K5366">XLOOKUP('Transaction Data'!$G5366,Product_Code,Cost)</f>
        <v>18</v>
      </c>
      <c r="L5366" s="2">
        <f t="array" ref="L5366">XLOOKUP('Transaction Data'!$G5366,Product_Code,Unit_Price)</f>
        <v>36</v>
      </c>
      <c r="M5366" s="3">
        <f>'Transaction Data'!$F5366*'Transaction Data'!$K5366</f>
        <v>8208</v>
      </c>
      <c r="N5366" s="3">
        <f>'Transaction Data'!$F5366*'Transaction Data'!$L5366</f>
        <v>16416</v>
      </c>
      <c r="O5366" s="3">
        <f>'Transaction Data'!$N5366-'Transaction Data'!$M5366</f>
        <v>8208</v>
      </c>
      <c r="P5366" s="2">
        <f>DATEDIF('Transaction Data'!$D5366,'Transaction Data'!$A5366,"y")</f>
        <v>40</v>
      </c>
      <c r="Q5366" s="2" t="str">
        <f>FLOOR('Transaction Data'!$P5366,15)&amp;"-"&amp;FLOOR('Transaction Data'!$P5366,15)+14</f>
        <v>30-44</v>
      </c>
      <c r="R5366" s="2" t="str">
        <f>IF('Transaction Data'!$L5366&lt;=10,"Less Expensive","Expensive")</f>
        <v>Expensive</v>
      </c>
      <c r="S5366" s="4">
        <f>WEEKDAY('Transaction Data'!$A5366)</f>
        <v>4</v>
      </c>
      <c r="T5366" s="2" t="str">
        <f>IF(WEEKDAY('Transaction Data'!$A5366,2)&lt;6,"Weekday","Weekend")</f>
        <v>Weekday</v>
      </c>
    </row>
    <row r="5367" ht="15.75" customHeight="1">
      <c r="A5367" s="1">
        <v>45458.0</v>
      </c>
      <c r="B5367" s="2" t="s">
        <v>5035</v>
      </c>
      <c r="C5367" s="2" t="s">
        <v>78</v>
      </c>
      <c r="D5367" s="1">
        <v>24396.0</v>
      </c>
      <c r="E5367" s="2" t="s">
        <v>22</v>
      </c>
      <c r="F5367" s="2">
        <v>254.0</v>
      </c>
      <c r="G5367" s="2" t="s">
        <v>38</v>
      </c>
      <c r="H5367" s="2" t="s">
        <v>34</v>
      </c>
      <c r="I5367" s="2" t="s">
        <v>25</v>
      </c>
      <c r="J5367" s="2" t="str">
        <f t="array" ref="J5367">XLOOKUP('Transaction Data'!$G5367,Product_Code,Biscuit_Brand)</f>
        <v>Ginger Snaps</v>
      </c>
      <c r="K5367" s="2">
        <f t="array" ref="K5367">XLOOKUP('Transaction Data'!$G5367,Product_Code,Cost)</f>
        <v>14</v>
      </c>
      <c r="L5367" s="2">
        <f t="array" ref="L5367">XLOOKUP('Transaction Data'!$G5367,Product_Code,Unit_Price)</f>
        <v>28</v>
      </c>
      <c r="M5367" s="3">
        <f>'Transaction Data'!$F5367*'Transaction Data'!$K5367</f>
        <v>3556</v>
      </c>
      <c r="N5367" s="3">
        <f>'Transaction Data'!$F5367*'Transaction Data'!$L5367</f>
        <v>7112</v>
      </c>
      <c r="O5367" s="3">
        <f>'Transaction Data'!$N5367-'Transaction Data'!$M5367</f>
        <v>3556</v>
      </c>
      <c r="P5367" s="2">
        <f>DATEDIF('Transaction Data'!$D5367,'Transaction Data'!$A5367,"y")</f>
        <v>57</v>
      </c>
      <c r="Q5367" s="2" t="str">
        <f>FLOOR('Transaction Data'!$P5367,15)&amp;"-"&amp;FLOOR('Transaction Data'!$P5367,15)+14</f>
        <v>45-59</v>
      </c>
      <c r="R5367" s="2" t="str">
        <f>IF('Transaction Data'!$L5367&lt;=10,"Less Expensive","Expensive")</f>
        <v>Expensive</v>
      </c>
      <c r="S5367" s="4">
        <f>WEEKDAY('Transaction Data'!$A5367)</f>
        <v>7</v>
      </c>
      <c r="T5367" s="2" t="str">
        <f>IF(WEEKDAY('Transaction Data'!$A5367,2)&lt;6,"Weekday","Weekend")</f>
        <v>Weekend</v>
      </c>
    </row>
    <row r="5368" ht="15.75" customHeight="1">
      <c r="A5368" s="1">
        <v>45486.0</v>
      </c>
      <c r="B5368" s="2" t="s">
        <v>5036</v>
      </c>
      <c r="C5368" s="2" t="s">
        <v>47</v>
      </c>
      <c r="D5368" s="1">
        <v>18788.0</v>
      </c>
      <c r="E5368" s="2" t="s">
        <v>63</v>
      </c>
      <c r="F5368" s="2">
        <v>319.0</v>
      </c>
      <c r="G5368" s="2" t="s">
        <v>61</v>
      </c>
      <c r="H5368" s="2" t="s">
        <v>24</v>
      </c>
      <c r="I5368" s="2" t="s">
        <v>25</v>
      </c>
      <c r="J5368" s="2" t="str">
        <f t="array" ref="J5368">XLOOKUP('Transaction Data'!$G5368,Product_Code,Biscuit_Brand)</f>
        <v>Choco Delight</v>
      </c>
      <c r="K5368" s="2">
        <f t="array" ref="K5368">XLOOKUP('Transaction Data'!$G5368,Product_Code,Cost)</f>
        <v>3</v>
      </c>
      <c r="L5368" s="2">
        <f t="array" ref="L5368">XLOOKUP('Transaction Data'!$G5368,Product_Code,Unit_Price)</f>
        <v>5</v>
      </c>
      <c r="M5368" s="3">
        <f>'Transaction Data'!$F5368*'Transaction Data'!$K5368</f>
        <v>957</v>
      </c>
      <c r="N5368" s="3">
        <f>'Transaction Data'!$F5368*'Transaction Data'!$L5368</f>
        <v>1595</v>
      </c>
      <c r="O5368" s="3">
        <f>'Transaction Data'!$N5368-'Transaction Data'!$M5368</f>
        <v>638</v>
      </c>
      <c r="P5368" s="2">
        <f>DATEDIF('Transaction Data'!$D5368,'Transaction Data'!$A5368,"y")</f>
        <v>73</v>
      </c>
      <c r="Q5368" s="2" t="str">
        <f>FLOOR('Transaction Data'!$P5368,15)&amp;"-"&amp;FLOOR('Transaction Data'!$P5368,15)+14</f>
        <v>60-74</v>
      </c>
      <c r="R5368" s="2" t="str">
        <f>IF('Transaction Data'!$L5368&lt;=10,"Less Expensive","Expensive")</f>
        <v>Less Expensive</v>
      </c>
      <c r="S5368" s="4">
        <f>WEEKDAY('Transaction Data'!$A5368)</f>
        <v>7</v>
      </c>
      <c r="T5368" s="2" t="str">
        <f>IF(WEEKDAY('Transaction Data'!$A5368,2)&lt;6,"Weekday","Weekend")</f>
        <v>Weekend</v>
      </c>
    </row>
    <row r="5369" ht="15.75" customHeight="1">
      <c r="A5369" s="1">
        <v>45474.0</v>
      </c>
      <c r="B5369" s="2" t="s">
        <v>5037</v>
      </c>
      <c r="C5369" s="2" t="s">
        <v>69</v>
      </c>
      <c r="D5369" s="1">
        <v>27950.0</v>
      </c>
      <c r="E5369" s="2" t="s">
        <v>37</v>
      </c>
      <c r="F5369" s="2">
        <v>234.0</v>
      </c>
      <c r="G5369" s="2" t="s">
        <v>48</v>
      </c>
      <c r="H5369" s="2" t="s">
        <v>42</v>
      </c>
      <c r="I5369" s="2" t="s">
        <v>25</v>
      </c>
      <c r="J5369" s="2" t="str">
        <f t="array" ref="J5369">XLOOKUP('Transaction Data'!$G5369,Product_Code,Biscuit_Brand)</f>
        <v>Lemon Crisps</v>
      </c>
      <c r="K5369" s="2">
        <f t="array" ref="K5369">XLOOKUP('Transaction Data'!$G5369,Product_Code,Cost)</f>
        <v>7</v>
      </c>
      <c r="L5369" s="2">
        <f t="array" ref="L5369">XLOOKUP('Transaction Data'!$G5369,Product_Code,Unit_Price)</f>
        <v>9</v>
      </c>
      <c r="M5369" s="3">
        <f>'Transaction Data'!$F5369*'Transaction Data'!$K5369</f>
        <v>1638</v>
      </c>
      <c r="N5369" s="3">
        <f>'Transaction Data'!$F5369*'Transaction Data'!$L5369</f>
        <v>2106</v>
      </c>
      <c r="O5369" s="3">
        <f>'Transaction Data'!$N5369-'Transaction Data'!$M5369</f>
        <v>468</v>
      </c>
      <c r="P5369" s="2">
        <f>DATEDIF('Transaction Data'!$D5369,'Transaction Data'!$A5369,"y")</f>
        <v>47</v>
      </c>
      <c r="Q5369" s="2" t="str">
        <f>FLOOR('Transaction Data'!$P5369,15)&amp;"-"&amp;FLOOR('Transaction Data'!$P5369,15)+14</f>
        <v>45-59</v>
      </c>
      <c r="R5369" s="2" t="str">
        <f>IF('Transaction Data'!$L5369&lt;=10,"Less Expensive","Expensive")</f>
        <v>Less Expensive</v>
      </c>
      <c r="S5369" s="4">
        <f>WEEKDAY('Transaction Data'!$A5369)</f>
        <v>2</v>
      </c>
      <c r="T5369" s="2" t="str">
        <f>IF(WEEKDAY('Transaction Data'!$A5369,2)&lt;6,"Weekday","Weekend")</f>
        <v>Weekday</v>
      </c>
    </row>
    <row r="5370" ht="15.75" customHeight="1">
      <c r="A5370" s="1">
        <v>45437.0</v>
      </c>
      <c r="B5370" s="2" t="s">
        <v>5038</v>
      </c>
      <c r="C5370" s="2" t="s">
        <v>78</v>
      </c>
      <c r="D5370" s="1">
        <v>26335.0</v>
      </c>
      <c r="E5370" s="2" t="s">
        <v>22</v>
      </c>
      <c r="F5370" s="2">
        <v>330.0</v>
      </c>
      <c r="G5370" s="2" t="s">
        <v>38</v>
      </c>
      <c r="H5370" s="2" t="s">
        <v>45</v>
      </c>
      <c r="I5370" s="2" t="s">
        <v>25</v>
      </c>
      <c r="J5370" s="2" t="str">
        <f t="array" ref="J5370">XLOOKUP('Transaction Data'!$G5370,Product_Code,Biscuit_Brand)</f>
        <v>Ginger Snaps</v>
      </c>
      <c r="K5370" s="2">
        <f t="array" ref="K5370">XLOOKUP('Transaction Data'!$G5370,Product_Code,Cost)</f>
        <v>14</v>
      </c>
      <c r="L5370" s="2">
        <f t="array" ref="L5370">XLOOKUP('Transaction Data'!$G5370,Product_Code,Unit_Price)</f>
        <v>28</v>
      </c>
      <c r="M5370" s="3">
        <f>'Transaction Data'!$F5370*'Transaction Data'!$K5370</f>
        <v>4620</v>
      </c>
      <c r="N5370" s="3">
        <f>'Transaction Data'!$F5370*'Transaction Data'!$L5370</f>
        <v>9240</v>
      </c>
      <c r="O5370" s="3">
        <f>'Transaction Data'!$N5370-'Transaction Data'!$M5370</f>
        <v>4620</v>
      </c>
      <c r="P5370" s="2">
        <f>DATEDIF('Transaction Data'!$D5370,'Transaction Data'!$A5370,"y")</f>
        <v>52</v>
      </c>
      <c r="Q5370" s="2" t="str">
        <f>FLOOR('Transaction Data'!$P5370,15)&amp;"-"&amp;FLOOR('Transaction Data'!$P5370,15)+14</f>
        <v>45-59</v>
      </c>
      <c r="R5370" s="2" t="str">
        <f>IF('Transaction Data'!$L5370&lt;=10,"Less Expensive","Expensive")</f>
        <v>Expensive</v>
      </c>
      <c r="S5370" s="4">
        <f>WEEKDAY('Transaction Data'!$A5370)</f>
        <v>7</v>
      </c>
      <c r="T5370" s="2" t="str">
        <f>IF(WEEKDAY('Transaction Data'!$A5370,2)&lt;6,"Weekday","Weekend")</f>
        <v>Weekend</v>
      </c>
    </row>
    <row r="5371" ht="15.75" customHeight="1">
      <c r="A5371" s="1">
        <v>45307.0</v>
      </c>
      <c r="B5371" s="2" t="s">
        <v>5039</v>
      </c>
      <c r="C5371" s="2" t="s">
        <v>41</v>
      </c>
      <c r="D5371" s="1">
        <v>16696.0</v>
      </c>
      <c r="E5371" s="2" t="s">
        <v>63</v>
      </c>
      <c r="F5371" s="2">
        <v>78.0</v>
      </c>
      <c r="G5371" s="2" t="s">
        <v>55</v>
      </c>
      <c r="H5371" s="2" t="s">
        <v>24</v>
      </c>
      <c r="I5371" s="2" t="s">
        <v>25</v>
      </c>
      <c r="J5371" s="2" t="str">
        <f t="array" ref="J5371">XLOOKUP('Transaction Data'!$G5371,Product_Code,Biscuit_Brand)</f>
        <v>Vanilla Wafers</v>
      </c>
      <c r="K5371" s="2">
        <f t="array" ref="K5371">XLOOKUP('Transaction Data'!$G5371,Product_Code,Cost)</f>
        <v>18</v>
      </c>
      <c r="L5371" s="2">
        <f t="array" ref="L5371">XLOOKUP('Transaction Data'!$G5371,Product_Code,Unit_Price)</f>
        <v>36</v>
      </c>
      <c r="M5371" s="3">
        <f>'Transaction Data'!$F5371*'Transaction Data'!$K5371</f>
        <v>1404</v>
      </c>
      <c r="N5371" s="3">
        <f>'Transaction Data'!$F5371*'Transaction Data'!$L5371</f>
        <v>2808</v>
      </c>
      <c r="O5371" s="3">
        <f>'Transaction Data'!$N5371-'Transaction Data'!$M5371</f>
        <v>1404</v>
      </c>
      <c r="P5371" s="2">
        <f>DATEDIF('Transaction Data'!$D5371,'Transaction Data'!$A5371,"y")</f>
        <v>78</v>
      </c>
      <c r="Q5371" s="2" t="str">
        <f>FLOOR('Transaction Data'!$P5371,15)&amp;"-"&amp;FLOOR('Transaction Data'!$P5371,15)+14</f>
        <v>75-89</v>
      </c>
      <c r="R5371" s="2" t="str">
        <f>IF('Transaction Data'!$L5371&lt;=10,"Less Expensive","Expensive")</f>
        <v>Expensive</v>
      </c>
      <c r="S5371" s="4">
        <f>WEEKDAY('Transaction Data'!$A5371)</f>
        <v>3</v>
      </c>
      <c r="T5371" s="2" t="str">
        <f>IF(WEEKDAY('Transaction Data'!$A5371,2)&lt;6,"Weekday","Weekend")</f>
        <v>Weekday</v>
      </c>
    </row>
    <row r="5372" ht="15.75" customHeight="1">
      <c r="A5372" s="1">
        <v>45322.0</v>
      </c>
      <c r="B5372" s="2" t="s">
        <v>5040</v>
      </c>
      <c r="C5372" s="2" t="s">
        <v>32</v>
      </c>
      <c r="D5372" s="1">
        <v>28133.0</v>
      </c>
      <c r="E5372" s="2" t="s">
        <v>37</v>
      </c>
      <c r="F5372" s="2">
        <v>205.0</v>
      </c>
      <c r="G5372" s="2" t="s">
        <v>61</v>
      </c>
      <c r="H5372" s="2" t="s">
        <v>29</v>
      </c>
      <c r="I5372" s="2" t="s">
        <v>25</v>
      </c>
      <c r="J5372" s="2" t="str">
        <f t="array" ref="J5372">XLOOKUP('Transaction Data'!$G5372,Product_Code,Biscuit_Brand)</f>
        <v>Choco Delight</v>
      </c>
      <c r="K5372" s="2">
        <f t="array" ref="K5372">XLOOKUP('Transaction Data'!$G5372,Product_Code,Cost)</f>
        <v>3</v>
      </c>
      <c r="L5372" s="2">
        <f t="array" ref="L5372">XLOOKUP('Transaction Data'!$G5372,Product_Code,Unit_Price)</f>
        <v>5</v>
      </c>
      <c r="M5372" s="3">
        <f>'Transaction Data'!$F5372*'Transaction Data'!$K5372</f>
        <v>615</v>
      </c>
      <c r="N5372" s="3">
        <f>'Transaction Data'!$F5372*'Transaction Data'!$L5372</f>
        <v>1025</v>
      </c>
      <c r="O5372" s="3">
        <f>'Transaction Data'!$N5372-'Transaction Data'!$M5372</f>
        <v>410</v>
      </c>
      <c r="P5372" s="2">
        <f>DATEDIF('Transaction Data'!$D5372,'Transaction Data'!$A5372,"y")</f>
        <v>47</v>
      </c>
      <c r="Q5372" s="2" t="str">
        <f>FLOOR('Transaction Data'!$P5372,15)&amp;"-"&amp;FLOOR('Transaction Data'!$P5372,15)+14</f>
        <v>45-59</v>
      </c>
      <c r="R5372" s="2" t="str">
        <f>IF('Transaction Data'!$L5372&lt;=10,"Less Expensive","Expensive")</f>
        <v>Less Expensive</v>
      </c>
      <c r="S5372" s="4">
        <f>WEEKDAY('Transaction Data'!$A5372)</f>
        <v>4</v>
      </c>
      <c r="T5372" s="2" t="str">
        <f>IF(WEEKDAY('Transaction Data'!$A5372,2)&lt;6,"Weekday","Weekend")</f>
        <v>Weekday</v>
      </c>
    </row>
    <row r="5373" ht="15.75" customHeight="1">
      <c r="A5373" s="1">
        <v>45390.0</v>
      </c>
      <c r="B5373" s="2" t="s">
        <v>5041</v>
      </c>
      <c r="C5373" s="2" t="s">
        <v>51</v>
      </c>
      <c r="D5373" s="1">
        <v>31752.0</v>
      </c>
      <c r="E5373" s="2" t="s">
        <v>63</v>
      </c>
      <c r="F5373" s="2">
        <v>25.0</v>
      </c>
      <c r="G5373" s="2" t="s">
        <v>48</v>
      </c>
      <c r="H5373" s="2" t="s">
        <v>42</v>
      </c>
      <c r="I5373" s="2" t="s">
        <v>25</v>
      </c>
      <c r="J5373" s="2" t="str">
        <f t="array" ref="J5373">XLOOKUP('Transaction Data'!$G5373,Product_Code,Biscuit_Brand)</f>
        <v>Lemon Crisps</v>
      </c>
      <c r="K5373" s="2">
        <f t="array" ref="K5373">XLOOKUP('Transaction Data'!$G5373,Product_Code,Cost)</f>
        <v>7</v>
      </c>
      <c r="L5373" s="2">
        <f t="array" ref="L5373">XLOOKUP('Transaction Data'!$G5373,Product_Code,Unit_Price)</f>
        <v>9</v>
      </c>
      <c r="M5373" s="3">
        <f>'Transaction Data'!$F5373*'Transaction Data'!$K5373</f>
        <v>175</v>
      </c>
      <c r="N5373" s="3">
        <f>'Transaction Data'!$F5373*'Transaction Data'!$L5373</f>
        <v>225</v>
      </c>
      <c r="O5373" s="3">
        <f>'Transaction Data'!$N5373-'Transaction Data'!$M5373</f>
        <v>50</v>
      </c>
      <c r="P5373" s="2">
        <f>DATEDIF('Transaction Data'!$D5373,'Transaction Data'!$A5373,"y")</f>
        <v>37</v>
      </c>
      <c r="Q5373" s="2" t="str">
        <f>FLOOR('Transaction Data'!$P5373,15)&amp;"-"&amp;FLOOR('Transaction Data'!$P5373,15)+14</f>
        <v>30-44</v>
      </c>
      <c r="R5373" s="2" t="str">
        <f>IF('Transaction Data'!$L5373&lt;=10,"Less Expensive","Expensive")</f>
        <v>Less Expensive</v>
      </c>
      <c r="S5373" s="4">
        <f>WEEKDAY('Transaction Data'!$A5373)</f>
        <v>2</v>
      </c>
      <c r="T5373" s="2" t="str">
        <f>IF(WEEKDAY('Transaction Data'!$A5373,2)&lt;6,"Weekday","Weekend")</f>
        <v>Weekday</v>
      </c>
    </row>
    <row r="5374" ht="15.75" customHeight="1">
      <c r="A5374" s="1">
        <v>45302.0</v>
      </c>
      <c r="B5374" s="2" t="s">
        <v>5042</v>
      </c>
      <c r="C5374" s="2" t="s">
        <v>21</v>
      </c>
      <c r="D5374" s="1">
        <v>35948.0</v>
      </c>
      <c r="E5374" s="2" t="s">
        <v>37</v>
      </c>
      <c r="F5374" s="2">
        <v>408.0</v>
      </c>
      <c r="G5374" s="2" t="s">
        <v>48</v>
      </c>
      <c r="H5374" s="2" t="s">
        <v>45</v>
      </c>
      <c r="I5374" s="2" t="s">
        <v>25</v>
      </c>
      <c r="J5374" s="2" t="str">
        <f t="array" ref="J5374">XLOOKUP('Transaction Data'!$G5374,Product_Code,Biscuit_Brand)</f>
        <v>Lemon Crisps</v>
      </c>
      <c r="K5374" s="2">
        <f t="array" ref="K5374">XLOOKUP('Transaction Data'!$G5374,Product_Code,Cost)</f>
        <v>7</v>
      </c>
      <c r="L5374" s="2">
        <f t="array" ref="L5374">XLOOKUP('Transaction Data'!$G5374,Product_Code,Unit_Price)</f>
        <v>9</v>
      </c>
      <c r="M5374" s="3">
        <f>'Transaction Data'!$F5374*'Transaction Data'!$K5374</f>
        <v>2856</v>
      </c>
      <c r="N5374" s="3">
        <f>'Transaction Data'!$F5374*'Transaction Data'!$L5374</f>
        <v>3672</v>
      </c>
      <c r="O5374" s="3">
        <f>'Transaction Data'!$N5374-'Transaction Data'!$M5374</f>
        <v>816</v>
      </c>
      <c r="P5374" s="2">
        <f>DATEDIF('Transaction Data'!$D5374,'Transaction Data'!$A5374,"y")</f>
        <v>25</v>
      </c>
      <c r="Q5374" s="2" t="str">
        <f>FLOOR('Transaction Data'!$P5374,15)&amp;"-"&amp;FLOOR('Transaction Data'!$P5374,15)+14</f>
        <v>15-29</v>
      </c>
      <c r="R5374" s="2" t="str">
        <f>IF('Transaction Data'!$L5374&lt;=10,"Less Expensive","Expensive")</f>
        <v>Less Expensive</v>
      </c>
      <c r="S5374" s="4">
        <f>WEEKDAY('Transaction Data'!$A5374)</f>
        <v>5</v>
      </c>
      <c r="T5374" s="2" t="str">
        <f>IF(WEEKDAY('Transaction Data'!$A5374,2)&lt;6,"Weekday","Weekend")</f>
        <v>Weekday</v>
      </c>
    </row>
    <row r="5375" ht="15.75" customHeight="1">
      <c r="A5375" s="1">
        <v>45300.0</v>
      </c>
      <c r="B5375" s="2" t="s">
        <v>5043</v>
      </c>
      <c r="C5375" s="2" t="s">
        <v>21</v>
      </c>
      <c r="D5375" s="1">
        <v>37212.0</v>
      </c>
      <c r="E5375" s="2" t="s">
        <v>63</v>
      </c>
      <c r="F5375" s="2">
        <v>134.0</v>
      </c>
      <c r="G5375" s="2" t="s">
        <v>28</v>
      </c>
      <c r="H5375" s="2" t="s">
        <v>24</v>
      </c>
      <c r="I5375" s="2" t="s">
        <v>25</v>
      </c>
      <c r="J5375" s="2" t="str">
        <f t="array" ref="J5375">XLOOKUP('Transaction Data'!$G5375,Product_Code,Biscuit_Brand)</f>
        <v>Shortbread</v>
      </c>
      <c r="K5375" s="2">
        <f t="array" ref="K5375">XLOOKUP('Transaction Data'!$G5375,Product_Code,Cost)</f>
        <v>10</v>
      </c>
      <c r="L5375" s="2">
        <f t="array" ref="L5375">XLOOKUP('Transaction Data'!$G5375,Product_Code,Unit_Price)</f>
        <v>45</v>
      </c>
      <c r="M5375" s="3">
        <f>'Transaction Data'!$F5375*'Transaction Data'!$K5375</f>
        <v>1340</v>
      </c>
      <c r="N5375" s="3">
        <f>'Transaction Data'!$F5375*'Transaction Data'!$L5375</f>
        <v>6030</v>
      </c>
      <c r="O5375" s="3">
        <f>'Transaction Data'!$N5375-'Transaction Data'!$M5375</f>
        <v>4690</v>
      </c>
      <c r="P5375" s="2">
        <f>DATEDIF('Transaction Data'!$D5375,'Transaction Data'!$A5375,"y")</f>
        <v>22</v>
      </c>
      <c r="Q5375" s="2" t="str">
        <f>FLOOR('Transaction Data'!$P5375,15)&amp;"-"&amp;FLOOR('Transaction Data'!$P5375,15)+14</f>
        <v>15-29</v>
      </c>
      <c r="R5375" s="2" t="str">
        <f>IF('Transaction Data'!$L5375&lt;=10,"Less Expensive","Expensive")</f>
        <v>Expensive</v>
      </c>
      <c r="S5375" s="4">
        <f>WEEKDAY('Transaction Data'!$A5375)</f>
        <v>3</v>
      </c>
      <c r="T5375" s="2" t="str">
        <f>IF(WEEKDAY('Transaction Data'!$A5375,2)&lt;6,"Weekday","Weekend")</f>
        <v>Weekday</v>
      </c>
    </row>
    <row r="5376" ht="15.75" customHeight="1">
      <c r="A5376" s="1">
        <v>45501.0</v>
      </c>
      <c r="B5376" s="2" t="s">
        <v>5044</v>
      </c>
      <c r="C5376" s="2" t="s">
        <v>69</v>
      </c>
      <c r="D5376" s="1">
        <v>32299.0</v>
      </c>
      <c r="E5376" s="2" t="s">
        <v>63</v>
      </c>
      <c r="F5376" s="2">
        <v>473.0</v>
      </c>
      <c r="G5376" s="2" t="s">
        <v>33</v>
      </c>
      <c r="H5376" s="2" t="s">
        <v>29</v>
      </c>
      <c r="I5376" s="2" t="s">
        <v>25</v>
      </c>
      <c r="J5376" s="2" t="str">
        <f t="array" ref="J5376">XLOOKUP('Transaction Data'!$G5376,Product_Code,Biscuit_Brand)</f>
        <v>Caramel Biscuits</v>
      </c>
      <c r="K5376" s="2">
        <f t="array" ref="K5376">XLOOKUP('Transaction Data'!$G5376,Product_Code,Cost)</f>
        <v>18</v>
      </c>
      <c r="L5376" s="2">
        <f t="array" ref="L5376">XLOOKUP('Transaction Data'!$G5376,Product_Code,Unit_Price)</f>
        <v>22</v>
      </c>
      <c r="M5376" s="3">
        <f>'Transaction Data'!$F5376*'Transaction Data'!$K5376</f>
        <v>8514</v>
      </c>
      <c r="N5376" s="3">
        <f>'Transaction Data'!$F5376*'Transaction Data'!$L5376</f>
        <v>10406</v>
      </c>
      <c r="O5376" s="3">
        <f>'Transaction Data'!$N5376-'Transaction Data'!$M5376</f>
        <v>1892</v>
      </c>
      <c r="P5376" s="2">
        <f>DATEDIF('Transaction Data'!$D5376,'Transaction Data'!$A5376,"y")</f>
        <v>36</v>
      </c>
      <c r="Q5376" s="2" t="str">
        <f>FLOOR('Transaction Data'!$P5376,15)&amp;"-"&amp;FLOOR('Transaction Data'!$P5376,15)+14</f>
        <v>30-44</v>
      </c>
      <c r="R5376" s="2" t="str">
        <f>IF('Transaction Data'!$L5376&lt;=10,"Less Expensive","Expensive")</f>
        <v>Expensive</v>
      </c>
      <c r="S5376" s="4">
        <f>WEEKDAY('Transaction Data'!$A5376)</f>
        <v>1</v>
      </c>
      <c r="T5376" s="2" t="str">
        <f>IF(WEEKDAY('Transaction Data'!$A5376,2)&lt;6,"Weekday","Weekend")</f>
        <v>Weekend</v>
      </c>
    </row>
    <row r="5377" ht="15.75" customHeight="1">
      <c r="A5377" s="1">
        <v>45331.0</v>
      </c>
      <c r="B5377" s="2" t="s">
        <v>5045</v>
      </c>
      <c r="C5377" s="2" t="s">
        <v>72</v>
      </c>
      <c r="D5377" s="1">
        <v>33819.0</v>
      </c>
      <c r="E5377" s="2" t="s">
        <v>22</v>
      </c>
      <c r="F5377" s="2">
        <v>32.0</v>
      </c>
      <c r="G5377" s="2" t="s">
        <v>55</v>
      </c>
      <c r="H5377" s="2" t="s">
        <v>29</v>
      </c>
      <c r="I5377" s="2" t="s">
        <v>25</v>
      </c>
      <c r="J5377" s="2" t="str">
        <f t="array" ref="J5377">XLOOKUP('Transaction Data'!$G5377,Product_Code,Biscuit_Brand)</f>
        <v>Vanilla Wafers</v>
      </c>
      <c r="K5377" s="2">
        <f t="array" ref="K5377">XLOOKUP('Transaction Data'!$G5377,Product_Code,Cost)</f>
        <v>18</v>
      </c>
      <c r="L5377" s="2">
        <f t="array" ref="L5377">XLOOKUP('Transaction Data'!$G5377,Product_Code,Unit_Price)</f>
        <v>36</v>
      </c>
      <c r="M5377" s="3">
        <f>'Transaction Data'!$F5377*'Transaction Data'!$K5377</f>
        <v>576</v>
      </c>
      <c r="N5377" s="3">
        <f>'Transaction Data'!$F5377*'Transaction Data'!$L5377</f>
        <v>1152</v>
      </c>
      <c r="O5377" s="3">
        <f>'Transaction Data'!$N5377-'Transaction Data'!$M5377</f>
        <v>576</v>
      </c>
      <c r="P5377" s="2">
        <f>DATEDIF('Transaction Data'!$D5377,'Transaction Data'!$A5377,"y")</f>
        <v>31</v>
      </c>
      <c r="Q5377" s="2" t="str">
        <f>FLOOR('Transaction Data'!$P5377,15)&amp;"-"&amp;FLOOR('Transaction Data'!$P5377,15)+14</f>
        <v>30-44</v>
      </c>
      <c r="R5377" s="2" t="str">
        <f>IF('Transaction Data'!$L5377&lt;=10,"Less Expensive","Expensive")</f>
        <v>Expensive</v>
      </c>
      <c r="S5377" s="4">
        <f>WEEKDAY('Transaction Data'!$A5377)</f>
        <v>6</v>
      </c>
      <c r="T5377" s="2" t="str">
        <f>IF(WEEKDAY('Transaction Data'!$A5377,2)&lt;6,"Weekday","Weekend")</f>
        <v>Weekday</v>
      </c>
    </row>
    <row r="5378" ht="15.75" customHeight="1">
      <c r="A5378" s="1">
        <v>45397.0</v>
      </c>
      <c r="B5378" s="2" t="s">
        <v>5046</v>
      </c>
      <c r="C5378" s="2" t="s">
        <v>65</v>
      </c>
      <c r="D5378" s="1">
        <v>21702.0</v>
      </c>
      <c r="E5378" s="2" t="s">
        <v>37</v>
      </c>
      <c r="F5378" s="2">
        <v>225.0</v>
      </c>
      <c r="G5378" s="2" t="s">
        <v>61</v>
      </c>
      <c r="H5378" s="2" t="s">
        <v>34</v>
      </c>
      <c r="I5378" s="2" t="s">
        <v>25</v>
      </c>
      <c r="J5378" s="2" t="str">
        <f t="array" ref="J5378">XLOOKUP('Transaction Data'!$G5378,Product_Code,Biscuit_Brand)</f>
        <v>Choco Delight</v>
      </c>
      <c r="K5378" s="2">
        <f t="array" ref="K5378">XLOOKUP('Transaction Data'!$G5378,Product_Code,Cost)</f>
        <v>3</v>
      </c>
      <c r="L5378" s="2">
        <f t="array" ref="L5378">XLOOKUP('Transaction Data'!$G5378,Product_Code,Unit_Price)</f>
        <v>5</v>
      </c>
      <c r="M5378" s="3">
        <f>'Transaction Data'!$F5378*'Transaction Data'!$K5378</f>
        <v>675</v>
      </c>
      <c r="N5378" s="3">
        <f>'Transaction Data'!$F5378*'Transaction Data'!$L5378</f>
        <v>1125</v>
      </c>
      <c r="O5378" s="3">
        <f>'Transaction Data'!$N5378-'Transaction Data'!$M5378</f>
        <v>450</v>
      </c>
      <c r="P5378" s="2">
        <f>DATEDIF('Transaction Data'!$D5378,'Transaction Data'!$A5378,"y")</f>
        <v>64</v>
      </c>
      <c r="Q5378" s="2" t="str">
        <f>FLOOR('Transaction Data'!$P5378,15)&amp;"-"&amp;FLOOR('Transaction Data'!$P5378,15)+14</f>
        <v>60-74</v>
      </c>
      <c r="R5378" s="2" t="str">
        <f>IF('Transaction Data'!$L5378&lt;=10,"Less Expensive","Expensive")</f>
        <v>Less Expensive</v>
      </c>
      <c r="S5378" s="4">
        <f>WEEKDAY('Transaction Data'!$A5378)</f>
        <v>2</v>
      </c>
      <c r="T5378" s="2" t="str">
        <f>IF(WEEKDAY('Transaction Data'!$A5378,2)&lt;6,"Weekday","Weekend")</f>
        <v>Weekday</v>
      </c>
    </row>
    <row r="5379" ht="15.75" customHeight="1">
      <c r="A5379" s="1">
        <v>45426.0</v>
      </c>
      <c r="B5379" s="2" t="s">
        <v>5047</v>
      </c>
      <c r="C5379" s="2" t="s">
        <v>32</v>
      </c>
      <c r="D5379" s="1">
        <v>28887.0</v>
      </c>
      <c r="E5379" s="2" t="s">
        <v>63</v>
      </c>
      <c r="F5379" s="2">
        <v>226.0</v>
      </c>
      <c r="G5379" s="2" t="s">
        <v>44</v>
      </c>
      <c r="H5379" s="2" t="s">
        <v>24</v>
      </c>
      <c r="I5379" s="2" t="s">
        <v>25</v>
      </c>
      <c r="J5379" s="2" t="str">
        <f t="array" ref="J5379">XLOOKUP('Transaction Data'!$G5379,Product_Code,Biscuit_Brand)</f>
        <v>Butter Crunch</v>
      </c>
      <c r="K5379" s="2">
        <f t="array" ref="K5379">XLOOKUP('Transaction Data'!$G5379,Product_Code,Cost)</f>
        <v>10</v>
      </c>
      <c r="L5379" s="2">
        <f t="array" ref="L5379">XLOOKUP('Transaction Data'!$G5379,Product_Code,Unit_Price)</f>
        <v>11</v>
      </c>
      <c r="M5379" s="3">
        <f>'Transaction Data'!$F5379*'Transaction Data'!$K5379</f>
        <v>2260</v>
      </c>
      <c r="N5379" s="3">
        <f>'Transaction Data'!$F5379*'Transaction Data'!$L5379</f>
        <v>2486</v>
      </c>
      <c r="O5379" s="3">
        <f>'Transaction Data'!$N5379-'Transaction Data'!$M5379</f>
        <v>226</v>
      </c>
      <c r="P5379" s="2">
        <f>DATEDIF('Transaction Data'!$D5379,'Transaction Data'!$A5379,"y")</f>
        <v>45</v>
      </c>
      <c r="Q5379" s="2" t="str">
        <f>FLOOR('Transaction Data'!$P5379,15)&amp;"-"&amp;FLOOR('Transaction Data'!$P5379,15)+14</f>
        <v>45-59</v>
      </c>
      <c r="R5379" s="2" t="str">
        <f>IF('Transaction Data'!$L5379&lt;=10,"Less Expensive","Expensive")</f>
        <v>Expensive</v>
      </c>
      <c r="S5379" s="4">
        <f>WEEKDAY('Transaction Data'!$A5379)</f>
        <v>3</v>
      </c>
      <c r="T5379" s="2" t="str">
        <f>IF(WEEKDAY('Transaction Data'!$A5379,2)&lt;6,"Weekday","Weekend")</f>
        <v>Weekday</v>
      </c>
    </row>
    <row r="5380" ht="15.75" customHeight="1">
      <c r="A5380" s="1">
        <v>45473.0</v>
      </c>
      <c r="B5380" s="2" t="s">
        <v>5048</v>
      </c>
      <c r="C5380" s="2" t="s">
        <v>21</v>
      </c>
      <c r="D5380" s="1">
        <v>38106.0</v>
      </c>
      <c r="E5380" s="2" t="s">
        <v>37</v>
      </c>
      <c r="F5380" s="2">
        <v>336.0</v>
      </c>
      <c r="G5380" s="2" t="s">
        <v>23</v>
      </c>
      <c r="H5380" s="2" t="s">
        <v>42</v>
      </c>
      <c r="I5380" s="2" t="s">
        <v>25</v>
      </c>
      <c r="J5380" s="2" t="str">
        <f t="array" ref="J5380">XLOOKUP('Transaction Data'!$G5380,Product_Code,Biscuit_Brand)</f>
        <v>Cinnamon Swirls</v>
      </c>
      <c r="K5380" s="2">
        <f t="array" ref="K5380">XLOOKUP('Transaction Data'!$G5380,Product_Code,Cost)</f>
        <v>10</v>
      </c>
      <c r="L5380" s="2">
        <f t="array" ref="L5380">XLOOKUP('Transaction Data'!$G5380,Product_Code,Unit_Price)</f>
        <v>14</v>
      </c>
      <c r="M5380" s="3">
        <f>'Transaction Data'!$F5380*'Transaction Data'!$K5380</f>
        <v>3360</v>
      </c>
      <c r="N5380" s="3">
        <f>'Transaction Data'!$F5380*'Transaction Data'!$L5380</f>
        <v>4704</v>
      </c>
      <c r="O5380" s="3">
        <f>'Transaction Data'!$N5380-'Transaction Data'!$M5380</f>
        <v>1344</v>
      </c>
      <c r="P5380" s="2">
        <f>DATEDIF('Transaction Data'!$D5380,'Transaction Data'!$A5380,"y")</f>
        <v>20</v>
      </c>
      <c r="Q5380" s="2" t="str">
        <f>FLOOR('Transaction Data'!$P5380,15)&amp;"-"&amp;FLOOR('Transaction Data'!$P5380,15)+14</f>
        <v>15-29</v>
      </c>
      <c r="R5380" s="2" t="str">
        <f>IF('Transaction Data'!$L5380&lt;=10,"Less Expensive","Expensive")</f>
        <v>Expensive</v>
      </c>
      <c r="S5380" s="4">
        <f>WEEKDAY('Transaction Data'!$A5380)</f>
        <v>1</v>
      </c>
      <c r="T5380" s="2" t="str">
        <f>IF(WEEKDAY('Transaction Data'!$A5380,2)&lt;6,"Weekday","Weekend")</f>
        <v>Weekend</v>
      </c>
    </row>
    <row r="5381" ht="15.75" customHeight="1">
      <c r="A5381" s="1">
        <v>45500.0</v>
      </c>
      <c r="B5381" s="2" t="s">
        <v>5049</v>
      </c>
      <c r="C5381" s="2" t="s">
        <v>54</v>
      </c>
      <c r="D5381" s="1">
        <v>38423.0</v>
      </c>
      <c r="E5381" s="2" t="s">
        <v>22</v>
      </c>
      <c r="F5381" s="2">
        <v>151.0</v>
      </c>
      <c r="G5381" s="2" t="s">
        <v>48</v>
      </c>
      <c r="H5381" s="2" t="s">
        <v>45</v>
      </c>
      <c r="I5381" s="2" t="s">
        <v>25</v>
      </c>
      <c r="J5381" s="2" t="str">
        <f t="array" ref="J5381">XLOOKUP('Transaction Data'!$G5381,Product_Code,Biscuit_Brand)</f>
        <v>Lemon Crisps</v>
      </c>
      <c r="K5381" s="2">
        <f t="array" ref="K5381">XLOOKUP('Transaction Data'!$G5381,Product_Code,Cost)</f>
        <v>7</v>
      </c>
      <c r="L5381" s="2">
        <f t="array" ref="L5381">XLOOKUP('Transaction Data'!$G5381,Product_Code,Unit_Price)</f>
        <v>9</v>
      </c>
      <c r="M5381" s="3">
        <f>'Transaction Data'!$F5381*'Transaction Data'!$K5381</f>
        <v>1057</v>
      </c>
      <c r="N5381" s="3">
        <f>'Transaction Data'!$F5381*'Transaction Data'!$L5381</f>
        <v>1359</v>
      </c>
      <c r="O5381" s="3">
        <f>'Transaction Data'!$N5381-'Transaction Data'!$M5381</f>
        <v>302</v>
      </c>
      <c r="P5381" s="2">
        <f>DATEDIF('Transaction Data'!$D5381,'Transaction Data'!$A5381,"y")</f>
        <v>19</v>
      </c>
      <c r="Q5381" s="2" t="str">
        <f>FLOOR('Transaction Data'!$P5381,15)&amp;"-"&amp;FLOOR('Transaction Data'!$P5381,15)+14</f>
        <v>15-29</v>
      </c>
      <c r="R5381" s="2" t="str">
        <f>IF('Transaction Data'!$L5381&lt;=10,"Less Expensive","Expensive")</f>
        <v>Less Expensive</v>
      </c>
      <c r="S5381" s="4">
        <f>WEEKDAY('Transaction Data'!$A5381)</f>
        <v>7</v>
      </c>
      <c r="T5381" s="2" t="str">
        <f>IF(WEEKDAY('Transaction Data'!$A5381,2)&lt;6,"Weekday","Weekend")</f>
        <v>Weekend</v>
      </c>
    </row>
    <row r="5382" ht="15.75" customHeight="1">
      <c r="A5382" s="1">
        <v>45335.0</v>
      </c>
      <c r="B5382" s="2" t="s">
        <v>5050</v>
      </c>
      <c r="C5382" s="2" t="s">
        <v>32</v>
      </c>
      <c r="D5382" s="1">
        <v>35191.0</v>
      </c>
      <c r="E5382" s="2" t="s">
        <v>22</v>
      </c>
      <c r="F5382" s="2">
        <v>24.0</v>
      </c>
      <c r="G5382" s="2" t="s">
        <v>61</v>
      </c>
      <c r="H5382" s="2" t="s">
        <v>24</v>
      </c>
      <c r="I5382" s="2" t="s">
        <v>25</v>
      </c>
      <c r="J5382" s="2" t="str">
        <f t="array" ref="J5382">XLOOKUP('Transaction Data'!$G5382,Product_Code,Biscuit_Brand)</f>
        <v>Choco Delight</v>
      </c>
      <c r="K5382" s="2">
        <f t="array" ref="K5382">XLOOKUP('Transaction Data'!$G5382,Product_Code,Cost)</f>
        <v>3</v>
      </c>
      <c r="L5382" s="2">
        <f t="array" ref="L5382">XLOOKUP('Transaction Data'!$G5382,Product_Code,Unit_Price)</f>
        <v>5</v>
      </c>
      <c r="M5382" s="3">
        <f>'Transaction Data'!$F5382*'Transaction Data'!$K5382</f>
        <v>72</v>
      </c>
      <c r="N5382" s="3">
        <f>'Transaction Data'!$F5382*'Transaction Data'!$L5382</f>
        <v>120</v>
      </c>
      <c r="O5382" s="3">
        <f>'Transaction Data'!$N5382-'Transaction Data'!$M5382</f>
        <v>48</v>
      </c>
      <c r="P5382" s="2">
        <f>DATEDIF('Transaction Data'!$D5382,'Transaction Data'!$A5382,"y")</f>
        <v>27</v>
      </c>
      <c r="Q5382" s="2" t="str">
        <f>FLOOR('Transaction Data'!$P5382,15)&amp;"-"&amp;FLOOR('Transaction Data'!$P5382,15)+14</f>
        <v>15-29</v>
      </c>
      <c r="R5382" s="2" t="str">
        <f>IF('Transaction Data'!$L5382&lt;=10,"Less Expensive","Expensive")</f>
        <v>Less Expensive</v>
      </c>
      <c r="S5382" s="4">
        <f>WEEKDAY('Transaction Data'!$A5382)</f>
        <v>3</v>
      </c>
      <c r="T5382" s="2" t="str">
        <f>IF(WEEKDAY('Transaction Data'!$A5382,2)&lt;6,"Weekday","Weekend")</f>
        <v>Weekday</v>
      </c>
    </row>
    <row r="5383" ht="15.75" customHeight="1">
      <c r="A5383" s="1">
        <v>45394.0</v>
      </c>
      <c r="B5383" s="2" t="s">
        <v>5051</v>
      </c>
      <c r="C5383" s="2" t="s">
        <v>65</v>
      </c>
      <c r="D5383" s="1">
        <v>23476.0</v>
      </c>
      <c r="E5383" s="2" t="s">
        <v>27</v>
      </c>
      <c r="F5383" s="2">
        <v>318.0</v>
      </c>
      <c r="G5383" s="2" t="s">
        <v>60</v>
      </c>
      <c r="H5383" s="2" t="s">
        <v>29</v>
      </c>
      <c r="I5383" s="2" t="s">
        <v>25</v>
      </c>
      <c r="J5383" s="2" t="str">
        <f t="array" ref="J5383">XLOOKUP('Transaction Data'!$G5383,Product_Code,Biscuit_Brand)</f>
        <v>Peanut Butter Bites</v>
      </c>
      <c r="K5383" s="2">
        <f t="array" ref="K5383">XLOOKUP('Transaction Data'!$G5383,Product_Code,Cost)</f>
        <v>5</v>
      </c>
      <c r="L5383" s="2">
        <f t="array" ref="L5383">XLOOKUP('Transaction Data'!$G5383,Product_Code,Unit_Price)</f>
        <v>7</v>
      </c>
      <c r="M5383" s="3">
        <f>'Transaction Data'!$F5383*'Transaction Data'!$K5383</f>
        <v>1590</v>
      </c>
      <c r="N5383" s="3">
        <f>'Transaction Data'!$F5383*'Transaction Data'!$L5383</f>
        <v>2226</v>
      </c>
      <c r="O5383" s="3">
        <f>'Transaction Data'!$N5383-'Transaction Data'!$M5383</f>
        <v>636</v>
      </c>
      <c r="P5383" s="2">
        <f>DATEDIF('Transaction Data'!$D5383,'Transaction Data'!$A5383,"y")</f>
        <v>60</v>
      </c>
      <c r="Q5383" s="2" t="str">
        <f>FLOOR('Transaction Data'!$P5383,15)&amp;"-"&amp;FLOOR('Transaction Data'!$P5383,15)+14</f>
        <v>60-74</v>
      </c>
      <c r="R5383" s="2" t="str">
        <f>IF('Transaction Data'!$L5383&lt;=10,"Less Expensive","Expensive")</f>
        <v>Less Expensive</v>
      </c>
      <c r="S5383" s="4">
        <f>WEEKDAY('Transaction Data'!$A5383)</f>
        <v>6</v>
      </c>
      <c r="T5383" s="2" t="str">
        <f>IF(WEEKDAY('Transaction Data'!$A5383,2)&lt;6,"Weekday","Weekend")</f>
        <v>Weekday</v>
      </c>
    </row>
    <row r="5384" ht="15.75" customHeight="1">
      <c r="A5384" s="1">
        <v>45404.0</v>
      </c>
      <c r="B5384" s="2" t="s">
        <v>5052</v>
      </c>
      <c r="C5384" s="2" t="s">
        <v>72</v>
      </c>
      <c r="D5384" s="1">
        <v>30958.0</v>
      </c>
      <c r="E5384" s="2" t="s">
        <v>27</v>
      </c>
      <c r="F5384" s="2">
        <v>30.0</v>
      </c>
      <c r="G5384" s="2" t="s">
        <v>57</v>
      </c>
      <c r="H5384" s="2" t="s">
        <v>42</v>
      </c>
      <c r="I5384" s="2" t="s">
        <v>25</v>
      </c>
      <c r="J5384" s="2" t="str">
        <f t="array" ref="J5384">XLOOKUP('Transaction Data'!$G5384,Product_Code,Biscuit_Brand)</f>
        <v>Oatmeal Cookies</v>
      </c>
      <c r="K5384" s="2">
        <f t="array" ref="K5384">XLOOKUP('Transaction Data'!$G5384,Product_Code,Cost)</f>
        <v>19</v>
      </c>
      <c r="L5384" s="2">
        <f t="array" ref="L5384">XLOOKUP('Transaction Data'!$G5384,Product_Code,Unit_Price)</f>
        <v>23</v>
      </c>
      <c r="M5384" s="3">
        <f>'Transaction Data'!$F5384*'Transaction Data'!$K5384</f>
        <v>570</v>
      </c>
      <c r="N5384" s="3">
        <f>'Transaction Data'!$F5384*'Transaction Data'!$L5384</f>
        <v>690</v>
      </c>
      <c r="O5384" s="3">
        <f>'Transaction Data'!$N5384-'Transaction Data'!$M5384</f>
        <v>120</v>
      </c>
      <c r="P5384" s="2">
        <f>DATEDIF('Transaction Data'!$D5384,'Transaction Data'!$A5384,"y")</f>
        <v>39</v>
      </c>
      <c r="Q5384" s="2" t="str">
        <f>FLOOR('Transaction Data'!$P5384,15)&amp;"-"&amp;FLOOR('Transaction Data'!$P5384,15)+14</f>
        <v>30-44</v>
      </c>
      <c r="R5384" s="2" t="str">
        <f>IF('Transaction Data'!$L5384&lt;=10,"Less Expensive","Expensive")</f>
        <v>Expensive</v>
      </c>
      <c r="S5384" s="4">
        <f>WEEKDAY('Transaction Data'!$A5384)</f>
        <v>2</v>
      </c>
      <c r="T5384" s="2" t="str">
        <f>IF(WEEKDAY('Transaction Data'!$A5384,2)&lt;6,"Weekday","Weekend")</f>
        <v>Weekday</v>
      </c>
    </row>
    <row r="5385" ht="15.75" customHeight="1">
      <c r="A5385" s="1">
        <v>45400.0</v>
      </c>
      <c r="B5385" s="2" t="s">
        <v>5053</v>
      </c>
      <c r="C5385" s="2" t="s">
        <v>54</v>
      </c>
      <c r="D5385" s="1">
        <v>28146.0</v>
      </c>
      <c r="E5385" s="2" t="s">
        <v>37</v>
      </c>
      <c r="F5385" s="2">
        <v>22.0</v>
      </c>
      <c r="G5385" s="2" t="s">
        <v>28</v>
      </c>
      <c r="H5385" s="2" t="s">
        <v>45</v>
      </c>
      <c r="I5385" s="2" t="s">
        <v>25</v>
      </c>
      <c r="J5385" s="2" t="str">
        <f t="array" ref="J5385">XLOOKUP('Transaction Data'!$G5385,Product_Code,Biscuit_Brand)</f>
        <v>Shortbread</v>
      </c>
      <c r="K5385" s="2">
        <f t="array" ref="K5385">XLOOKUP('Transaction Data'!$G5385,Product_Code,Cost)</f>
        <v>10</v>
      </c>
      <c r="L5385" s="2">
        <f t="array" ref="L5385">XLOOKUP('Transaction Data'!$G5385,Product_Code,Unit_Price)</f>
        <v>45</v>
      </c>
      <c r="M5385" s="3">
        <f>'Transaction Data'!$F5385*'Transaction Data'!$K5385</f>
        <v>220</v>
      </c>
      <c r="N5385" s="3">
        <f>'Transaction Data'!$F5385*'Transaction Data'!$L5385</f>
        <v>990</v>
      </c>
      <c r="O5385" s="3">
        <f>'Transaction Data'!$N5385-'Transaction Data'!$M5385</f>
        <v>770</v>
      </c>
      <c r="P5385" s="2">
        <f>DATEDIF('Transaction Data'!$D5385,'Transaction Data'!$A5385,"y")</f>
        <v>47</v>
      </c>
      <c r="Q5385" s="2" t="str">
        <f>FLOOR('Transaction Data'!$P5385,15)&amp;"-"&amp;FLOOR('Transaction Data'!$P5385,15)+14</f>
        <v>45-59</v>
      </c>
      <c r="R5385" s="2" t="str">
        <f>IF('Transaction Data'!$L5385&lt;=10,"Less Expensive","Expensive")</f>
        <v>Expensive</v>
      </c>
      <c r="S5385" s="4">
        <f>WEEKDAY('Transaction Data'!$A5385)</f>
        <v>5</v>
      </c>
      <c r="T5385" s="2" t="str">
        <f>IF(WEEKDAY('Transaction Data'!$A5385,2)&lt;6,"Weekday","Weekend")</f>
        <v>Weekday</v>
      </c>
    </row>
    <row r="5386" ht="15.75" customHeight="1">
      <c r="A5386" s="1">
        <v>45320.0</v>
      </c>
      <c r="B5386" s="2" t="s">
        <v>5054</v>
      </c>
      <c r="C5386" s="2" t="s">
        <v>72</v>
      </c>
      <c r="D5386" s="1">
        <v>33235.0</v>
      </c>
      <c r="E5386" s="2" t="s">
        <v>27</v>
      </c>
      <c r="F5386" s="2">
        <v>231.0</v>
      </c>
      <c r="G5386" s="2" t="s">
        <v>23</v>
      </c>
      <c r="H5386" s="2" t="s">
        <v>24</v>
      </c>
      <c r="I5386" s="2" t="s">
        <v>25</v>
      </c>
      <c r="J5386" s="2" t="str">
        <f t="array" ref="J5386">XLOOKUP('Transaction Data'!$G5386,Product_Code,Biscuit_Brand)</f>
        <v>Cinnamon Swirls</v>
      </c>
      <c r="K5386" s="2">
        <f t="array" ref="K5386">XLOOKUP('Transaction Data'!$G5386,Product_Code,Cost)</f>
        <v>10</v>
      </c>
      <c r="L5386" s="2">
        <f t="array" ref="L5386">XLOOKUP('Transaction Data'!$G5386,Product_Code,Unit_Price)</f>
        <v>14</v>
      </c>
      <c r="M5386" s="3">
        <f>'Transaction Data'!$F5386*'Transaction Data'!$K5386</f>
        <v>2310</v>
      </c>
      <c r="N5386" s="3">
        <f>'Transaction Data'!$F5386*'Transaction Data'!$L5386</f>
        <v>3234</v>
      </c>
      <c r="O5386" s="3">
        <f>'Transaction Data'!$N5386-'Transaction Data'!$M5386</f>
        <v>924</v>
      </c>
      <c r="P5386" s="2">
        <f>DATEDIF('Transaction Data'!$D5386,'Transaction Data'!$A5386,"y")</f>
        <v>33</v>
      </c>
      <c r="Q5386" s="2" t="str">
        <f>FLOOR('Transaction Data'!$P5386,15)&amp;"-"&amp;FLOOR('Transaction Data'!$P5386,15)+14</f>
        <v>30-44</v>
      </c>
      <c r="R5386" s="2" t="str">
        <f>IF('Transaction Data'!$L5386&lt;=10,"Less Expensive","Expensive")</f>
        <v>Expensive</v>
      </c>
      <c r="S5386" s="4">
        <f>WEEKDAY('Transaction Data'!$A5386)</f>
        <v>2</v>
      </c>
      <c r="T5386" s="2" t="str">
        <f>IF(WEEKDAY('Transaction Data'!$A5386,2)&lt;6,"Weekday","Weekend")</f>
        <v>Weekday</v>
      </c>
    </row>
    <row r="5387" ht="15.75" customHeight="1">
      <c r="A5387" s="1">
        <v>45405.0</v>
      </c>
      <c r="B5387" s="2" t="s">
        <v>5055</v>
      </c>
      <c r="C5387" s="2" t="s">
        <v>32</v>
      </c>
      <c r="D5387" s="1">
        <v>18019.0</v>
      </c>
      <c r="E5387" s="2" t="s">
        <v>27</v>
      </c>
      <c r="F5387" s="2">
        <v>163.0</v>
      </c>
      <c r="G5387" s="2" t="s">
        <v>60</v>
      </c>
      <c r="H5387" s="2" t="s">
        <v>29</v>
      </c>
      <c r="I5387" s="2" t="s">
        <v>25</v>
      </c>
      <c r="J5387" s="2" t="str">
        <f t="array" ref="J5387">XLOOKUP('Transaction Data'!$G5387,Product_Code,Biscuit_Brand)</f>
        <v>Peanut Butter Bites</v>
      </c>
      <c r="K5387" s="2">
        <f t="array" ref="K5387">XLOOKUP('Transaction Data'!$G5387,Product_Code,Cost)</f>
        <v>5</v>
      </c>
      <c r="L5387" s="2">
        <f t="array" ref="L5387">XLOOKUP('Transaction Data'!$G5387,Product_Code,Unit_Price)</f>
        <v>7</v>
      </c>
      <c r="M5387" s="3">
        <f>'Transaction Data'!$F5387*'Transaction Data'!$K5387</f>
        <v>815</v>
      </c>
      <c r="N5387" s="3">
        <f>'Transaction Data'!$F5387*'Transaction Data'!$L5387</f>
        <v>1141</v>
      </c>
      <c r="O5387" s="3">
        <f>'Transaction Data'!$N5387-'Transaction Data'!$M5387</f>
        <v>326</v>
      </c>
      <c r="P5387" s="2">
        <f>DATEDIF('Transaction Data'!$D5387,'Transaction Data'!$A5387,"y")</f>
        <v>74</v>
      </c>
      <c r="Q5387" s="2" t="str">
        <f>FLOOR('Transaction Data'!$P5387,15)&amp;"-"&amp;FLOOR('Transaction Data'!$P5387,15)+14</f>
        <v>60-74</v>
      </c>
      <c r="R5387" s="2" t="str">
        <f>IF('Transaction Data'!$L5387&lt;=10,"Less Expensive","Expensive")</f>
        <v>Less Expensive</v>
      </c>
      <c r="S5387" s="4">
        <f>WEEKDAY('Transaction Data'!$A5387)</f>
        <v>3</v>
      </c>
      <c r="T5387" s="2" t="str">
        <f>IF(WEEKDAY('Transaction Data'!$A5387,2)&lt;6,"Weekday","Weekend")</f>
        <v>Weekday</v>
      </c>
    </row>
    <row r="5388" ht="15.75" customHeight="1">
      <c r="A5388" s="1">
        <v>45341.0</v>
      </c>
      <c r="B5388" s="2" t="s">
        <v>5056</v>
      </c>
      <c r="C5388" s="2" t="s">
        <v>65</v>
      </c>
      <c r="D5388" s="1">
        <v>17273.0</v>
      </c>
      <c r="E5388" s="2" t="s">
        <v>63</v>
      </c>
      <c r="F5388" s="2">
        <v>11.0</v>
      </c>
      <c r="G5388" s="2" t="s">
        <v>33</v>
      </c>
      <c r="H5388" s="2" t="s">
        <v>29</v>
      </c>
      <c r="I5388" s="2" t="s">
        <v>25</v>
      </c>
      <c r="J5388" s="2" t="str">
        <f t="array" ref="J5388">XLOOKUP('Transaction Data'!$G5388,Product_Code,Biscuit_Brand)</f>
        <v>Caramel Biscuits</v>
      </c>
      <c r="K5388" s="2">
        <f t="array" ref="K5388">XLOOKUP('Transaction Data'!$G5388,Product_Code,Cost)</f>
        <v>18</v>
      </c>
      <c r="L5388" s="2">
        <f t="array" ref="L5388">XLOOKUP('Transaction Data'!$G5388,Product_Code,Unit_Price)</f>
        <v>22</v>
      </c>
      <c r="M5388" s="3">
        <f>'Transaction Data'!$F5388*'Transaction Data'!$K5388</f>
        <v>198</v>
      </c>
      <c r="N5388" s="3">
        <f>'Transaction Data'!$F5388*'Transaction Data'!$L5388</f>
        <v>242</v>
      </c>
      <c r="O5388" s="3">
        <f>'Transaction Data'!$N5388-'Transaction Data'!$M5388</f>
        <v>44</v>
      </c>
      <c r="P5388" s="2">
        <f>DATEDIF('Transaction Data'!$D5388,'Transaction Data'!$A5388,"y")</f>
        <v>76</v>
      </c>
      <c r="Q5388" s="2" t="str">
        <f>FLOOR('Transaction Data'!$P5388,15)&amp;"-"&amp;FLOOR('Transaction Data'!$P5388,15)+14</f>
        <v>75-89</v>
      </c>
      <c r="R5388" s="2" t="str">
        <f>IF('Transaction Data'!$L5388&lt;=10,"Less Expensive","Expensive")</f>
        <v>Expensive</v>
      </c>
      <c r="S5388" s="4">
        <f>WEEKDAY('Transaction Data'!$A5388)</f>
        <v>2</v>
      </c>
      <c r="T5388" s="2" t="str">
        <f>IF(WEEKDAY('Transaction Data'!$A5388,2)&lt;6,"Weekday","Weekend")</f>
        <v>Weekday</v>
      </c>
    </row>
    <row r="5389" ht="15.75" customHeight="1">
      <c r="A5389" s="1">
        <v>45343.0</v>
      </c>
      <c r="B5389" s="2" t="s">
        <v>5057</v>
      </c>
      <c r="C5389" s="2" t="s">
        <v>65</v>
      </c>
      <c r="D5389" s="1">
        <v>30773.0</v>
      </c>
      <c r="E5389" s="2" t="s">
        <v>27</v>
      </c>
      <c r="F5389" s="2">
        <v>407.0</v>
      </c>
      <c r="G5389" s="2" t="s">
        <v>60</v>
      </c>
      <c r="H5389" s="2" t="s">
        <v>34</v>
      </c>
      <c r="I5389" s="2" t="s">
        <v>25</v>
      </c>
      <c r="J5389" s="2" t="str">
        <f t="array" ref="J5389">XLOOKUP('Transaction Data'!$G5389,Product_Code,Biscuit_Brand)</f>
        <v>Peanut Butter Bites</v>
      </c>
      <c r="K5389" s="2">
        <f t="array" ref="K5389">XLOOKUP('Transaction Data'!$G5389,Product_Code,Cost)</f>
        <v>5</v>
      </c>
      <c r="L5389" s="2">
        <f t="array" ref="L5389">XLOOKUP('Transaction Data'!$G5389,Product_Code,Unit_Price)</f>
        <v>7</v>
      </c>
      <c r="M5389" s="3">
        <f>'Transaction Data'!$F5389*'Transaction Data'!$K5389</f>
        <v>2035</v>
      </c>
      <c r="N5389" s="3">
        <f>'Transaction Data'!$F5389*'Transaction Data'!$L5389</f>
        <v>2849</v>
      </c>
      <c r="O5389" s="3">
        <f>'Transaction Data'!$N5389-'Transaction Data'!$M5389</f>
        <v>814</v>
      </c>
      <c r="P5389" s="2">
        <f>DATEDIF('Transaction Data'!$D5389,'Transaction Data'!$A5389,"y")</f>
        <v>39</v>
      </c>
      <c r="Q5389" s="2" t="str">
        <f>FLOOR('Transaction Data'!$P5389,15)&amp;"-"&amp;FLOOR('Transaction Data'!$P5389,15)+14</f>
        <v>30-44</v>
      </c>
      <c r="R5389" s="2" t="str">
        <f>IF('Transaction Data'!$L5389&lt;=10,"Less Expensive","Expensive")</f>
        <v>Less Expensive</v>
      </c>
      <c r="S5389" s="4">
        <f>WEEKDAY('Transaction Data'!$A5389)</f>
        <v>4</v>
      </c>
      <c r="T5389" s="2" t="str">
        <f>IF(WEEKDAY('Transaction Data'!$A5389,2)&lt;6,"Weekday","Weekend")</f>
        <v>Weekday</v>
      </c>
    </row>
    <row r="5390" ht="15.75" customHeight="1">
      <c r="A5390" s="1">
        <v>45297.0</v>
      </c>
      <c r="B5390" s="2" t="s">
        <v>5058</v>
      </c>
      <c r="C5390" s="2" t="s">
        <v>54</v>
      </c>
      <c r="D5390" s="1">
        <v>26389.0</v>
      </c>
      <c r="E5390" s="2" t="s">
        <v>22</v>
      </c>
      <c r="F5390" s="2">
        <v>169.0</v>
      </c>
      <c r="G5390" s="2" t="s">
        <v>23</v>
      </c>
      <c r="H5390" s="2" t="s">
        <v>24</v>
      </c>
      <c r="I5390" s="2" t="s">
        <v>25</v>
      </c>
      <c r="J5390" s="2" t="str">
        <f t="array" ref="J5390">XLOOKUP('Transaction Data'!$G5390,Product_Code,Biscuit_Brand)</f>
        <v>Cinnamon Swirls</v>
      </c>
      <c r="K5390" s="2">
        <f t="array" ref="K5390">XLOOKUP('Transaction Data'!$G5390,Product_Code,Cost)</f>
        <v>10</v>
      </c>
      <c r="L5390" s="2">
        <f t="array" ref="L5390">XLOOKUP('Transaction Data'!$G5390,Product_Code,Unit_Price)</f>
        <v>14</v>
      </c>
      <c r="M5390" s="3">
        <f>'Transaction Data'!$F5390*'Transaction Data'!$K5390</f>
        <v>1690</v>
      </c>
      <c r="N5390" s="3">
        <f>'Transaction Data'!$F5390*'Transaction Data'!$L5390</f>
        <v>2366</v>
      </c>
      <c r="O5390" s="3">
        <f>'Transaction Data'!$N5390-'Transaction Data'!$M5390</f>
        <v>676</v>
      </c>
      <c r="P5390" s="2">
        <f>DATEDIF('Transaction Data'!$D5390,'Transaction Data'!$A5390,"y")</f>
        <v>51</v>
      </c>
      <c r="Q5390" s="2" t="str">
        <f>FLOOR('Transaction Data'!$P5390,15)&amp;"-"&amp;FLOOR('Transaction Data'!$P5390,15)+14</f>
        <v>45-59</v>
      </c>
      <c r="R5390" s="2" t="str">
        <f>IF('Transaction Data'!$L5390&lt;=10,"Less Expensive","Expensive")</f>
        <v>Expensive</v>
      </c>
      <c r="S5390" s="4">
        <f>WEEKDAY('Transaction Data'!$A5390)</f>
        <v>7</v>
      </c>
      <c r="T5390" s="2" t="str">
        <f>IF(WEEKDAY('Transaction Data'!$A5390,2)&lt;6,"Weekday","Weekend")</f>
        <v>Weekend</v>
      </c>
    </row>
    <row r="5391" ht="15.75" customHeight="1">
      <c r="A5391" s="1">
        <v>45363.0</v>
      </c>
      <c r="B5391" s="2" t="s">
        <v>5059</v>
      </c>
      <c r="C5391" s="2" t="s">
        <v>21</v>
      </c>
      <c r="D5391" s="1">
        <v>26020.0</v>
      </c>
      <c r="E5391" s="2" t="s">
        <v>27</v>
      </c>
      <c r="F5391" s="2">
        <v>29.0</v>
      </c>
      <c r="G5391" s="2" t="s">
        <v>48</v>
      </c>
      <c r="H5391" s="2" t="s">
        <v>42</v>
      </c>
      <c r="I5391" s="2" t="s">
        <v>25</v>
      </c>
      <c r="J5391" s="2" t="str">
        <f t="array" ref="J5391">XLOOKUP('Transaction Data'!$G5391,Product_Code,Biscuit_Brand)</f>
        <v>Lemon Crisps</v>
      </c>
      <c r="K5391" s="2">
        <f t="array" ref="K5391">XLOOKUP('Transaction Data'!$G5391,Product_Code,Cost)</f>
        <v>7</v>
      </c>
      <c r="L5391" s="2">
        <f t="array" ref="L5391">XLOOKUP('Transaction Data'!$G5391,Product_Code,Unit_Price)</f>
        <v>9</v>
      </c>
      <c r="M5391" s="3">
        <f>'Transaction Data'!$F5391*'Transaction Data'!$K5391</f>
        <v>203</v>
      </c>
      <c r="N5391" s="3">
        <f>'Transaction Data'!$F5391*'Transaction Data'!$L5391</f>
        <v>261</v>
      </c>
      <c r="O5391" s="3">
        <f>'Transaction Data'!$N5391-'Transaction Data'!$M5391</f>
        <v>58</v>
      </c>
      <c r="P5391" s="2">
        <f>DATEDIF('Transaction Data'!$D5391,'Transaction Data'!$A5391,"y")</f>
        <v>52</v>
      </c>
      <c r="Q5391" s="2" t="str">
        <f>FLOOR('Transaction Data'!$P5391,15)&amp;"-"&amp;FLOOR('Transaction Data'!$P5391,15)+14</f>
        <v>45-59</v>
      </c>
      <c r="R5391" s="2" t="str">
        <f>IF('Transaction Data'!$L5391&lt;=10,"Less Expensive","Expensive")</f>
        <v>Less Expensive</v>
      </c>
      <c r="S5391" s="4">
        <f>WEEKDAY('Transaction Data'!$A5391)</f>
        <v>3</v>
      </c>
      <c r="T5391" s="2" t="str">
        <f>IF(WEEKDAY('Transaction Data'!$A5391,2)&lt;6,"Weekday","Weekend")</f>
        <v>Weekday</v>
      </c>
    </row>
    <row r="5392" ht="15.75" customHeight="1">
      <c r="A5392" s="1">
        <v>45489.0</v>
      </c>
      <c r="B5392" s="2" t="s">
        <v>5060</v>
      </c>
      <c r="C5392" s="2" t="s">
        <v>21</v>
      </c>
      <c r="D5392" s="1">
        <v>33061.0</v>
      </c>
      <c r="E5392" s="2" t="s">
        <v>37</v>
      </c>
      <c r="F5392" s="2">
        <v>189.0</v>
      </c>
      <c r="G5392" s="2" t="s">
        <v>44</v>
      </c>
      <c r="H5392" s="2" t="s">
        <v>45</v>
      </c>
      <c r="I5392" s="2" t="s">
        <v>25</v>
      </c>
      <c r="J5392" s="2" t="str">
        <f t="array" ref="J5392">XLOOKUP('Transaction Data'!$G5392,Product_Code,Biscuit_Brand)</f>
        <v>Butter Crunch</v>
      </c>
      <c r="K5392" s="2">
        <f t="array" ref="K5392">XLOOKUP('Transaction Data'!$G5392,Product_Code,Cost)</f>
        <v>10</v>
      </c>
      <c r="L5392" s="2">
        <f t="array" ref="L5392">XLOOKUP('Transaction Data'!$G5392,Product_Code,Unit_Price)</f>
        <v>11</v>
      </c>
      <c r="M5392" s="3">
        <f>'Transaction Data'!$F5392*'Transaction Data'!$K5392</f>
        <v>1890</v>
      </c>
      <c r="N5392" s="3">
        <f>'Transaction Data'!$F5392*'Transaction Data'!$L5392</f>
        <v>2079</v>
      </c>
      <c r="O5392" s="3">
        <f>'Transaction Data'!$N5392-'Transaction Data'!$M5392</f>
        <v>189</v>
      </c>
      <c r="P5392" s="2">
        <f>DATEDIF('Transaction Data'!$D5392,'Transaction Data'!$A5392,"y")</f>
        <v>34</v>
      </c>
      <c r="Q5392" s="2" t="str">
        <f>FLOOR('Transaction Data'!$P5392,15)&amp;"-"&amp;FLOOR('Transaction Data'!$P5392,15)+14</f>
        <v>30-44</v>
      </c>
      <c r="R5392" s="2" t="str">
        <f>IF('Transaction Data'!$L5392&lt;=10,"Less Expensive","Expensive")</f>
        <v>Expensive</v>
      </c>
      <c r="S5392" s="4">
        <f>WEEKDAY('Transaction Data'!$A5392)</f>
        <v>3</v>
      </c>
      <c r="T5392" s="2" t="str">
        <f>IF(WEEKDAY('Transaction Data'!$A5392,2)&lt;6,"Weekday","Weekend")</f>
        <v>Weekday</v>
      </c>
    </row>
    <row r="5393" ht="15.75" customHeight="1">
      <c r="A5393" s="1">
        <v>45387.0</v>
      </c>
      <c r="B5393" s="2" t="s">
        <v>5061</v>
      </c>
      <c r="C5393" s="2" t="s">
        <v>32</v>
      </c>
      <c r="D5393" s="1">
        <v>25955.0</v>
      </c>
      <c r="E5393" s="2" t="s">
        <v>63</v>
      </c>
      <c r="F5393" s="2">
        <v>476.0</v>
      </c>
      <c r="G5393" s="2" t="s">
        <v>23</v>
      </c>
      <c r="H5393" s="2" t="s">
        <v>24</v>
      </c>
      <c r="I5393" s="2" t="s">
        <v>25</v>
      </c>
      <c r="J5393" s="2" t="str">
        <f t="array" ref="J5393">XLOOKUP('Transaction Data'!$G5393,Product_Code,Biscuit_Brand)</f>
        <v>Cinnamon Swirls</v>
      </c>
      <c r="K5393" s="2">
        <f t="array" ref="K5393">XLOOKUP('Transaction Data'!$G5393,Product_Code,Cost)</f>
        <v>10</v>
      </c>
      <c r="L5393" s="2">
        <f t="array" ref="L5393">XLOOKUP('Transaction Data'!$G5393,Product_Code,Unit_Price)</f>
        <v>14</v>
      </c>
      <c r="M5393" s="3">
        <f>'Transaction Data'!$F5393*'Transaction Data'!$K5393</f>
        <v>4760</v>
      </c>
      <c r="N5393" s="3">
        <f>'Transaction Data'!$F5393*'Transaction Data'!$L5393</f>
        <v>6664</v>
      </c>
      <c r="O5393" s="3">
        <f>'Transaction Data'!$N5393-'Transaction Data'!$M5393</f>
        <v>1904</v>
      </c>
      <c r="P5393" s="2">
        <f>DATEDIF('Transaction Data'!$D5393,'Transaction Data'!$A5393,"y")</f>
        <v>53</v>
      </c>
      <c r="Q5393" s="2" t="str">
        <f>FLOOR('Transaction Data'!$P5393,15)&amp;"-"&amp;FLOOR('Transaction Data'!$P5393,15)+14</f>
        <v>45-59</v>
      </c>
      <c r="R5393" s="2" t="str">
        <f>IF('Transaction Data'!$L5393&lt;=10,"Less Expensive","Expensive")</f>
        <v>Expensive</v>
      </c>
      <c r="S5393" s="4">
        <f>WEEKDAY('Transaction Data'!$A5393)</f>
        <v>6</v>
      </c>
      <c r="T5393" s="2" t="str">
        <f>IF(WEEKDAY('Transaction Data'!$A5393,2)&lt;6,"Weekday","Weekend")</f>
        <v>Weekday</v>
      </c>
    </row>
    <row r="5394" ht="15.75" customHeight="1">
      <c r="A5394" s="1">
        <v>45397.0</v>
      </c>
      <c r="B5394" s="2" t="s">
        <v>5062</v>
      </c>
      <c r="C5394" s="2" t="s">
        <v>54</v>
      </c>
      <c r="D5394" s="1">
        <v>20015.0</v>
      </c>
      <c r="E5394" s="2" t="s">
        <v>37</v>
      </c>
      <c r="F5394" s="2">
        <v>214.0</v>
      </c>
      <c r="G5394" s="2" t="s">
        <v>28</v>
      </c>
      <c r="H5394" s="2" t="s">
        <v>29</v>
      </c>
      <c r="I5394" s="2" t="s">
        <v>25</v>
      </c>
      <c r="J5394" s="2" t="str">
        <f t="array" ref="J5394">XLOOKUP('Transaction Data'!$G5394,Product_Code,Biscuit_Brand)</f>
        <v>Shortbread</v>
      </c>
      <c r="K5394" s="2">
        <f t="array" ref="K5394">XLOOKUP('Transaction Data'!$G5394,Product_Code,Cost)</f>
        <v>10</v>
      </c>
      <c r="L5394" s="2">
        <f t="array" ref="L5394">XLOOKUP('Transaction Data'!$G5394,Product_Code,Unit_Price)</f>
        <v>45</v>
      </c>
      <c r="M5394" s="3">
        <f>'Transaction Data'!$F5394*'Transaction Data'!$K5394</f>
        <v>2140</v>
      </c>
      <c r="N5394" s="3">
        <f>'Transaction Data'!$F5394*'Transaction Data'!$L5394</f>
        <v>9630</v>
      </c>
      <c r="O5394" s="3">
        <f>'Transaction Data'!$N5394-'Transaction Data'!$M5394</f>
        <v>7490</v>
      </c>
      <c r="P5394" s="2">
        <f>DATEDIF('Transaction Data'!$D5394,'Transaction Data'!$A5394,"y")</f>
        <v>69</v>
      </c>
      <c r="Q5394" s="2" t="str">
        <f>FLOOR('Transaction Data'!$P5394,15)&amp;"-"&amp;FLOOR('Transaction Data'!$P5394,15)+14</f>
        <v>60-74</v>
      </c>
      <c r="R5394" s="2" t="str">
        <f>IF('Transaction Data'!$L5394&lt;=10,"Less Expensive","Expensive")</f>
        <v>Expensive</v>
      </c>
      <c r="S5394" s="4">
        <f>WEEKDAY('Transaction Data'!$A5394)</f>
        <v>2</v>
      </c>
      <c r="T5394" s="2" t="str">
        <f>IF(WEEKDAY('Transaction Data'!$A5394,2)&lt;6,"Weekday","Weekend")</f>
        <v>Weekday</v>
      </c>
    </row>
    <row r="5395" ht="15.75" customHeight="1">
      <c r="A5395" s="1">
        <v>45410.0</v>
      </c>
      <c r="B5395" s="2" t="s">
        <v>5063</v>
      </c>
      <c r="C5395" s="2" t="s">
        <v>51</v>
      </c>
      <c r="D5395" s="1">
        <v>29326.0</v>
      </c>
      <c r="E5395" s="2" t="s">
        <v>22</v>
      </c>
      <c r="F5395" s="2">
        <v>83.0</v>
      </c>
      <c r="G5395" s="2" t="s">
        <v>48</v>
      </c>
      <c r="H5395" s="2" t="s">
        <v>42</v>
      </c>
      <c r="I5395" s="2" t="s">
        <v>25</v>
      </c>
      <c r="J5395" s="2" t="str">
        <f t="array" ref="J5395">XLOOKUP('Transaction Data'!$G5395,Product_Code,Biscuit_Brand)</f>
        <v>Lemon Crisps</v>
      </c>
      <c r="K5395" s="2">
        <f t="array" ref="K5395">XLOOKUP('Transaction Data'!$G5395,Product_Code,Cost)</f>
        <v>7</v>
      </c>
      <c r="L5395" s="2">
        <f t="array" ref="L5395">XLOOKUP('Transaction Data'!$G5395,Product_Code,Unit_Price)</f>
        <v>9</v>
      </c>
      <c r="M5395" s="3">
        <f>'Transaction Data'!$F5395*'Transaction Data'!$K5395</f>
        <v>581</v>
      </c>
      <c r="N5395" s="3">
        <f>'Transaction Data'!$F5395*'Transaction Data'!$L5395</f>
        <v>747</v>
      </c>
      <c r="O5395" s="3">
        <f>'Transaction Data'!$N5395-'Transaction Data'!$M5395</f>
        <v>166</v>
      </c>
      <c r="P5395" s="2">
        <f>DATEDIF('Transaction Data'!$D5395,'Transaction Data'!$A5395,"y")</f>
        <v>44</v>
      </c>
      <c r="Q5395" s="2" t="str">
        <f>FLOOR('Transaction Data'!$P5395,15)&amp;"-"&amp;FLOOR('Transaction Data'!$P5395,15)+14</f>
        <v>30-44</v>
      </c>
      <c r="R5395" s="2" t="str">
        <f>IF('Transaction Data'!$L5395&lt;=10,"Less Expensive","Expensive")</f>
        <v>Less Expensive</v>
      </c>
      <c r="S5395" s="4">
        <f>WEEKDAY('Transaction Data'!$A5395)</f>
        <v>1</v>
      </c>
      <c r="T5395" s="2" t="str">
        <f>IF(WEEKDAY('Transaction Data'!$A5395,2)&lt;6,"Weekday","Weekend")</f>
        <v>Weekend</v>
      </c>
    </row>
    <row r="5396" ht="15.75" customHeight="1">
      <c r="A5396" s="1">
        <v>45352.0</v>
      </c>
      <c r="B5396" s="2" t="s">
        <v>5064</v>
      </c>
      <c r="C5396" s="2" t="s">
        <v>51</v>
      </c>
      <c r="D5396" s="1">
        <v>32414.0</v>
      </c>
      <c r="E5396" s="2" t="s">
        <v>22</v>
      </c>
      <c r="F5396" s="2">
        <v>207.0</v>
      </c>
      <c r="G5396" s="2" t="s">
        <v>57</v>
      </c>
      <c r="H5396" s="2" t="s">
        <v>45</v>
      </c>
      <c r="I5396" s="2" t="s">
        <v>25</v>
      </c>
      <c r="J5396" s="2" t="str">
        <f t="array" ref="J5396">XLOOKUP('Transaction Data'!$G5396,Product_Code,Biscuit_Brand)</f>
        <v>Oatmeal Cookies</v>
      </c>
      <c r="K5396" s="2">
        <f t="array" ref="K5396">XLOOKUP('Transaction Data'!$G5396,Product_Code,Cost)</f>
        <v>19</v>
      </c>
      <c r="L5396" s="2">
        <f t="array" ref="L5396">XLOOKUP('Transaction Data'!$G5396,Product_Code,Unit_Price)</f>
        <v>23</v>
      </c>
      <c r="M5396" s="3">
        <f>'Transaction Data'!$F5396*'Transaction Data'!$K5396</f>
        <v>3933</v>
      </c>
      <c r="N5396" s="3">
        <f>'Transaction Data'!$F5396*'Transaction Data'!$L5396</f>
        <v>4761</v>
      </c>
      <c r="O5396" s="3">
        <f>'Transaction Data'!$N5396-'Transaction Data'!$M5396</f>
        <v>828</v>
      </c>
      <c r="P5396" s="2">
        <f>DATEDIF('Transaction Data'!$D5396,'Transaction Data'!$A5396,"y")</f>
        <v>35</v>
      </c>
      <c r="Q5396" s="2" t="str">
        <f>FLOOR('Transaction Data'!$P5396,15)&amp;"-"&amp;FLOOR('Transaction Data'!$P5396,15)+14</f>
        <v>30-44</v>
      </c>
      <c r="R5396" s="2" t="str">
        <f>IF('Transaction Data'!$L5396&lt;=10,"Less Expensive","Expensive")</f>
        <v>Expensive</v>
      </c>
      <c r="S5396" s="4">
        <f>WEEKDAY('Transaction Data'!$A5396)</f>
        <v>6</v>
      </c>
      <c r="T5396" s="2" t="str">
        <f>IF(WEEKDAY('Transaction Data'!$A5396,2)&lt;6,"Weekday","Weekend")</f>
        <v>Weekday</v>
      </c>
    </row>
    <row r="5397" ht="15.75" customHeight="1">
      <c r="A5397" s="1">
        <v>45380.0</v>
      </c>
      <c r="B5397" s="2" t="s">
        <v>5065</v>
      </c>
      <c r="C5397" s="2" t="s">
        <v>47</v>
      </c>
      <c r="D5397" s="1">
        <v>28760.0</v>
      </c>
      <c r="E5397" s="2" t="s">
        <v>37</v>
      </c>
      <c r="F5397" s="2">
        <v>280.0</v>
      </c>
      <c r="G5397" s="2" t="s">
        <v>61</v>
      </c>
      <c r="H5397" s="2" t="s">
        <v>24</v>
      </c>
      <c r="I5397" s="2" t="s">
        <v>25</v>
      </c>
      <c r="J5397" s="2" t="str">
        <f t="array" ref="J5397">XLOOKUP('Transaction Data'!$G5397,Product_Code,Biscuit_Brand)</f>
        <v>Choco Delight</v>
      </c>
      <c r="K5397" s="2">
        <f t="array" ref="K5397">XLOOKUP('Transaction Data'!$G5397,Product_Code,Cost)</f>
        <v>3</v>
      </c>
      <c r="L5397" s="2">
        <f t="array" ref="L5397">XLOOKUP('Transaction Data'!$G5397,Product_Code,Unit_Price)</f>
        <v>5</v>
      </c>
      <c r="M5397" s="3">
        <f>'Transaction Data'!$F5397*'Transaction Data'!$K5397</f>
        <v>840</v>
      </c>
      <c r="N5397" s="3">
        <f>'Transaction Data'!$F5397*'Transaction Data'!$L5397</f>
        <v>1400</v>
      </c>
      <c r="O5397" s="3">
        <f>'Transaction Data'!$N5397-'Transaction Data'!$M5397</f>
        <v>560</v>
      </c>
      <c r="P5397" s="2">
        <f>DATEDIF('Transaction Data'!$D5397,'Transaction Data'!$A5397,"y")</f>
        <v>45</v>
      </c>
      <c r="Q5397" s="2" t="str">
        <f>FLOOR('Transaction Data'!$P5397,15)&amp;"-"&amp;FLOOR('Transaction Data'!$P5397,15)+14</f>
        <v>45-59</v>
      </c>
      <c r="R5397" s="2" t="str">
        <f>IF('Transaction Data'!$L5397&lt;=10,"Less Expensive","Expensive")</f>
        <v>Less Expensive</v>
      </c>
      <c r="S5397" s="4">
        <f>WEEKDAY('Transaction Data'!$A5397)</f>
        <v>6</v>
      </c>
      <c r="T5397" s="2" t="str">
        <f>IF(WEEKDAY('Transaction Data'!$A5397,2)&lt;6,"Weekday","Weekend")</f>
        <v>Weekday</v>
      </c>
    </row>
    <row r="5398" ht="15.75" customHeight="1">
      <c r="A5398" s="1">
        <v>45417.0</v>
      </c>
      <c r="B5398" s="2" t="s">
        <v>5066</v>
      </c>
      <c r="C5398" s="2" t="s">
        <v>72</v>
      </c>
      <c r="D5398" s="1">
        <v>38313.0</v>
      </c>
      <c r="E5398" s="2" t="s">
        <v>27</v>
      </c>
      <c r="F5398" s="2">
        <v>251.0</v>
      </c>
      <c r="G5398" s="2" t="s">
        <v>61</v>
      </c>
      <c r="H5398" s="2" t="s">
        <v>29</v>
      </c>
      <c r="I5398" s="2" t="s">
        <v>25</v>
      </c>
      <c r="J5398" s="2" t="str">
        <f t="array" ref="J5398">XLOOKUP('Transaction Data'!$G5398,Product_Code,Biscuit_Brand)</f>
        <v>Choco Delight</v>
      </c>
      <c r="K5398" s="2">
        <f t="array" ref="K5398">XLOOKUP('Transaction Data'!$G5398,Product_Code,Cost)</f>
        <v>3</v>
      </c>
      <c r="L5398" s="2">
        <f t="array" ref="L5398">XLOOKUP('Transaction Data'!$G5398,Product_Code,Unit_Price)</f>
        <v>5</v>
      </c>
      <c r="M5398" s="3">
        <f>'Transaction Data'!$F5398*'Transaction Data'!$K5398</f>
        <v>753</v>
      </c>
      <c r="N5398" s="3">
        <f>'Transaction Data'!$F5398*'Transaction Data'!$L5398</f>
        <v>1255</v>
      </c>
      <c r="O5398" s="3">
        <f>'Transaction Data'!$N5398-'Transaction Data'!$M5398</f>
        <v>502</v>
      </c>
      <c r="P5398" s="2">
        <f>DATEDIF('Transaction Data'!$D5398,'Transaction Data'!$A5398,"y")</f>
        <v>19</v>
      </c>
      <c r="Q5398" s="2" t="str">
        <f>FLOOR('Transaction Data'!$P5398,15)&amp;"-"&amp;FLOOR('Transaction Data'!$P5398,15)+14</f>
        <v>15-29</v>
      </c>
      <c r="R5398" s="2" t="str">
        <f>IF('Transaction Data'!$L5398&lt;=10,"Less Expensive","Expensive")</f>
        <v>Less Expensive</v>
      </c>
      <c r="S5398" s="4">
        <f>WEEKDAY('Transaction Data'!$A5398)</f>
        <v>1</v>
      </c>
      <c r="T5398" s="2" t="str">
        <f>IF(WEEKDAY('Transaction Data'!$A5398,2)&lt;6,"Weekday","Weekend")</f>
        <v>Weekend</v>
      </c>
    </row>
    <row r="5399" ht="15.75" customHeight="1">
      <c r="A5399" s="1">
        <v>45493.0</v>
      </c>
      <c r="B5399" s="2" t="s">
        <v>5067</v>
      </c>
      <c r="C5399" s="2" t="s">
        <v>21</v>
      </c>
      <c r="D5399" s="1">
        <v>25138.0</v>
      </c>
      <c r="E5399" s="2" t="s">
        <v>63</v>
      </c>
      <c r="F5399" s="2">
        <v>232.0</v>
      </c>
      <c r="G5399" s="2" t="s">
        <v>23</v>
      </c>
      <c r="H5399" s="2" t="s">
        <v>29</v>
      </c>
      <c r="I5399" s="2" t="s">
        <v>25</v>
      </c>
      <c r="J5399" s="2" t="str">
        <f t="array" ref="J5399">XLOOKUP('Transaction Data'!$G5399,Product_Code,Biscuit_Brand)</f>
        <v>Cinnamon Swirls</v>
      </c>
      <c r="K5399" s="2">
        <f t="array" ref="K5399">XLOOKUP('Transaction Data'!$G5399,Product_Code,Cost)</f>
        <v>10</v>
      </c>
      <c r="L5399" s="2">
        <f t="array" ref="L5399">XLOOKUP('Transaction Data'!$G5399,Product_Code,Unit_Price)</f>
        <v>14</v>
      </c>
      <c r="M5399" s="3">
        <f>'Transaction Data'!$F5399*'Transaction Data'!$K5399</f>
        <v>2320</v>
      </c>
      <c r="N5399" s="3">
        <f>'Transaction Data'!$F5399*'Transaction Data'!$L5399</f>
        <v>3248</v>
      </c>
      <c r="O5399" s="3">
        <f>'Transaction Data'!$N5399-'Transaction Data'!$M5399</f>
        <v>928</v>
      </c>
      <c r="P5399" s="2">
        <f>DATEDIF('Transaction Data'!$D5399,'Transaction Data'!$A5399,"y")</f>
        <v>55</v>
      </c>
      <c r="Q5399" s="2" t="str">
        <f>FLOOR('Transaction Data'!$P5399,15)&amp;"-"&amp;FLOOR('Transaction Data'!$P5399,15)+14</f>
        <v>45-59</v>
      </c>
      <c r="R5399" s="2" t="str">
        <f>IF('Transaction Data'!$L5399&lt;=10,"Less Expensive","Expensive")</f>
        <v>Expensive</v>
      </c>
      <c r="S5399" s="4">
        <f>WEEKDAY('Transaction Data'!$A5399)</f>
        <v>7</v>
      </c>
      <c r="T5399" s="2" t="str">
        <f>IF(WEEKDAY('Transaction Data'!$A5399,2)&lt;6,"Weekday","Weekend")</f>
        <v>Weekend</v>
      </c>
    </row>
    <row r="5400" ht="15.75" customHeight="1">
      <c r="A5400" s="1">
        <v>45424.0</v>
      </c>
      <c r="B5400" s="2" t="s">
        <v>5068</v>
      </c>
      <c r="C5400" s="2" t="s">
        <v>65</v>
      </c>
      <c r="D5400" s="1">
        <v>38038.0</v>
      </c>
      <c r="E5400" s="2" t="s">
        <v>22</v>
      </c>
      <c r="F5400" s="2">
        <v>492.0</v>
      </c>
      <c r="G5400" s="2" t="s">
        <v>60</v>
      </c>
      <c r="H5400" s="2" t="s">
        <v>34</v>
      </c>
      <c r="I5400" s="2" t="s">
        <v>25</v>
      </c>
      <c r="J5400" s="2" t="str">
        <f t="array" ref="J5400">XLOOKUP('Transaction Data'!$G5400,Product_Code,Biscuit_Brand)</f>
        <v>Peanut Butter Bites</v>
      </c>
      <c r="K5400" s="2">
        <f t="array" ref="K5400">XLOOKUP('Transaction Data'!$G5400,Product_Code,Cost)</f>
        <v>5</v>
      </c>
      <c r="L5400" s="2">
        <f t="array" ref="L5400">XLOOKUP('Transaction Data'!$G5400,Product_Code,Unit_Price)</f>
        <v>7</v>
      </c>
      <c r="M5400" s="3">
        <f>'Transaction Data'!$F5400*'Transaction Data'!$K5400</f>
        <v>2460</v>
      </c>
      <c r="N5400" s="3">
        <f>'Transaction Data'!$F5400*'Transaction Data'!$L5400</f>
        <v>3444</v>
      </c>
      <c r="O5400" s="3">
        <f>'Transaction Data'!$N5400-'Transaction Data'!$M5400</f>
        <v>984</v>
      </c>
      <c r="P5400" s="2">
        <f>DATEDIF('Transaction Data'!$D5400,'Transaction Data'!$A5400,"y")</f>
        <v>20</v>
      </c>
      <c r="Q5400" s="2" t="str">
        <f>FLOOR('Transaction Data'!$P5400,15)&amp;"-"&amp;FLOOR('Transaction Data'!$P5400,15)+14</f>
        <v>15-29</v>
      </c>
      <c r="R5400" s="2" t="str">
        <f>IF('Transaction Data'!$L5400&lt;=10,"Less Expensive","Expensive")</f>
        <v>Less Expensive</v>
      </c>
      <c r="S5400" s="4">
        <f>WEEKDAY('Transaction Data'!$A5400)</f>
        <v>1</v>
      </c>
      <c r="T5400" s="2" t="str">
        <f>IF(WEEKDAY('Transaction Data'!$A5400,2)&lt;6,"Weekday","Weekend")</f>
        <v>Weekend</v>
      </c>
    </row>
    <row r="5401" ht="15.75" customHeight="1">
      <c r="A5401" s="1">
        <v>45293.0</v>
      </c>
      <c r="B5401" s="2" t="s">
        <v>5069</v>
      </c>
      <c r="C5401" s="2" t="s">
        <v>65</v>
      </c>
      <c r="D5401" s="1">
        <v>18622.0</v>
      </c>
      <c r="E5401" s="2" t="s">
        <v>37</v>
      </c>
      <c r="F5401" s="2">
        <v>427.0</v>
      </c>
      <c r="G5401" s="2" t="s">
        <v>57</v>
      </c>
      <c r="H5401" s="2" t="s">
        <v>24</v>
      </c>
      <c r="I5401" s="2" t="s">
        <v>25</v>
      </c>
      <c r="J5401" s="2" t="str">
        <f t="array" ref="J5401">XLOOKUP('Transaction Data'!$G5401,Product_Code,Biscuit_Brand)</f>
        <v>Oatmeal Cookies</v>
      </c>
      <c r="K5401" s="2">
        <f t="array" ref="K5401">XLOOKUP('Transaction Data'!$G5401,Product_Code,Cost)</f>
        <v>19</v>
      </c>
      <c r="L5401" s="2">
        <f t="array" ref="L5401">XLOOKUP('Transaction Data'!$G5401,Product_Code,Unit_Price)</f>
        <v>23</v>
      </c>
      <c r="M5401" s="3">
        <f>'Transaction Data'!$F5401*'Transaction Data'!$K5401</f>
        <v>8113</v>
      </c>
      <c r="N5401" s="3">
        <f>'Transaction Data'!$F5401*'Transaction Data'!$L5401</f>
        <v>9821</v>
      </c>
      <c r="O5401" s="3">
        <f>'Transaction Data'!$N5401-'Transaction Data'!$M5401</f>
        <v>1708</v>
      </c>
      <c r="P5401" s="2">
        <f>DATEDIF('Transaction Data'!$D5401,'Transaction Data'!$A5401,"y")</f>
        <v>73</v>
      </c>
      <c r="Q5401" s="2" t="str">
        <f>FLOOR('Transaction Data'!$P5401,15)&amp;"-"&amp;FLOOR('Transaction Data'!$P5401,15)+14</f>
        <v>60-74</v>
      </c>
      <c r="R5401" s="2" t="str">
        <f>IF('Transaction Data'!$L5401&lt;=10,"Less Expensive","Expensive")</f>
        <v>Expensive</v>
      </c>
      <c r="S5401" s="4">
        <f>WEEKDAY('Transaction Data'!$A5401)</f>
        <v>3</v>
      </c>
      <c r="T5401" s="2" t="str">
        <f>IF(WEEKDAY('Transaction Data'!$A5401,2)&lt;6,"Weekday","Weekend")</f>
        <v>Weekday</v>
      </c>
    </row>
    <row r="5402" ht="15.75" customHeight="1">
      <c r="A5402" s="1">
        <v>45312.0</v>
      </c>
      <c r="B5402" s="2" t="s">
        <v>5070</v>
      </c>
      <c r="C5402" s="2" t="s">
        <v>41</v>
      </c>
      <c r="D5402" s="1">
        <v>24434.0</v>
      </c>
      <c r="E5402" s="2" t="s">
        <v>27</v>
      </c>
      <c r="F5402" s="2">
        <v>257.0</v>
      </c>
      <c r="G5402" s="2" t="s">
        <v>38</v>
      </c>
      <c r="H5402" s="2" t="s">
        <v>42</v>
      </c>
      <c r="I5402" s="2" t="s">
        <v>25</v>
      </c>
      <c r="J5402" s="2" t="str">
        <f t="array" ref="J5402">XLOOKUP('Transaction Data'!$G5402,Product_Code,Biscuit_Brand)</f>
        <v>Ginger Snaps</v>
      </c>
      <c r="K5402" s="2">
        <f t="array" ref="K5402">XLOOKUP('Transaction Data'!$G5402,Product_Code,Cost)</f>
        <v>14</v>
      </c>
      <c r="L5402" s="2">
        <f t="array" ref="L5402">XLOOKUP('Transaction Data'!$G5402,Product_Code,Unit_Price)</f>
        <v>28</v>
      </c>
      <c r="M5402" s="3">
        <f>'Transaction Data'!$F5402*'Transaction Data'!$K5402</f>
        <v>3598</v>
      </c>
      <c r="N5402" s="3">
        <f>'Transaction Data'!$F5402*'Transaction Data'!$L5402</f>
        <v>7196</v>
      </c>
      <c r="O5402" s="3">
        <f>'Transaction Data'!$N5402-'Transaction Data'!$M5402</f>
        <v>3598</v>
      </c>
      <c r="P5402" s="2">
        <f>DATEDIF('Transaction Data'!$D5402,'Transaction Data'!$A5402,"y")</f>
        <v>57</v>
      </c>
      <c r="Q5402" s="2" t="str">
        <f>FLOOR('Transaction Data'!$P5402,15)&amp;"-"&amp;FLOOR('Transaction Data'!$P5402,15)+14</f>
        <v>45-59</v>
      </c>
      <c r="R5402" s="2" t="str">
        <f>IF('Transaction Data'!$L5402&lt;=10,"Less Expensive","Expensive")</f>
        <v>Expensive</v>
      </c>
      <c r="S5402" s="4">
        <f>WEEKDAY('Transaction Data'!$A5402)</f>
        <v>1</v>
      </c>
      <c r="T5402" s="2" t="str">
        <f>IF(WEEKDAY('Transaction Data'!$A5402,2)&lt;6,"Weekday","Weekend")</f>
        <v>Weekend</v>
      </c>
    </row>
    <row r="5403" ht="15.75" customHeight="1">
      <c r="A5403" s="1">
        <v>45504.0</v>
      </c>
      <c r="B5403" s="2" t="s">
        <v>5071</v>
      </c>
      <c r="C5403" s="2" t="s">
        <v>54</v>
      </c>
      <c r="D5403" s="1">
        <v>35278.0</v>
      </c>
      <c r="E5403" s="2" t="s">
        <v>37</v>
      </c>
      <c r="F5403" s="2">
        <v>49.0</v>
      </c>
      <c r="G5403" s="2" t="s">
        <v>38</v>
      </c>
      <c r="H5403" s="2" t="s">
        <v>45</v>
      </c>
      <c r="I5403" s="2" t="s">
        <v>25</v>
      </c>
      <c r="J5403" s="2" t="str">
        <f t="array" ref="J5403">XLOOKUP('Transaction Data'!$G5403,Product_Code,Biscuit_Brand)</f>
        <v>Ginger Snaps</v>
      </c>
      <c r="K5403" s="2">
        <f t="array" ref="K5403">XLOOKUP('Transaction Data'!$G5403,Product_Code,Cost)</f>
        <v>14</v>
      </c>
      <c r="L5403" s="2">
        <f t="array" ref="L5403">XLOOKUP('Transaction Data'!$G5403,Product_Code,Unit_Price)</f>
        <v>28</v>
      </c>
      <c r="M5403" s="3">
        <f>'Transaction Data'!$F5403*'Transaction Data'!$K5403</f>
        <v>686</v>
      </c>
      <c r="N5403" s="3">
        <f>'Transaction Data'!$F5403*'Transaction Data'!$L5403</f>
        <v>1372</v>
      </c>
      <c r="O5403" s="3">
        <f>'Transaction Data'!$N5403-'Transaction Data'!$M5403</f>
        <v>686</v>
      </c>
      <c r="P5403" s="2">
        <f>DATEDIF('Transaction Data'!$D5403,'Transaction Data'!$A5403,"y")</f>
        <v>27</v>
      </c>
      <c r="Q5403" s="2" t="str">
        <f>FLOOR('Transaction Data'!$P5403,15)&amp;"-"&amp;FLOOR('Transaction Data'!$P5403,15)+14</f>
        <v>15-29</v>
      </c>
      <c r="R5403" s="2" t="str">
        <f>IF('Transaction Data'!$L5403&lt;=10,"Less Expensive","Expensive")</f>
        <v>Expensive</v>
      </c>
      <c r="S5403" s="4">
        <f>WEEKDAY('Transaction Data'!$A5403)</f>
        <v>4</v>
      </c>
      <c r="T5403" s="2" t="str">
        <f>IF(WEEKDAY('Transaction Data'!$A5403,2)&lt;6,"Weekday","Weekend")</f>
        <v>Weekday</v>
      </c>
    </row>
    <row r="5404" ht="15.75" customHeight="1">
      <c r="A5404" s="1">
        <v>45325.0</v>
      </c>
      <c r="B5404" s="2" t="s">
        <v>5072</v>
      </c>
      <c r="C5404" s="2" t="s">
        <v>65</v>
      </c>
      <c r="D5404" s="1">
        <v>17395.0</v>
      </c>
      <c r="E5404" s="2" t="s">
        <v>22</v>
      </c>
      <c r="F5404" s="2">
        <v>117.0</v>
      </c>
      <c r="G5404" s="2" t="s">
        <v>44</v>
      </c>
      <c r="H5404" s="2" t="s">
        <v>24</v>
      </c>
      <c r="I5404" s="2" t="s">
        <v>25</v>
      </c>
      <c r="J5404" s="2" t="str">
        <f t="array" ref="J5404">XLOOKUP('Transaction Data'!$G5404,Product_Code,Biscuit_Brand)</f>
        <v>Butter Crunch</v>
      </c>
      <c r="K5404" s="2">
        <f t="array" ref="K5404">XLOOKUP('Transaction Data'!$G5404,Product_Code,Cost)</f>
        <v>10</v>
      </c>
      <c r="L5404" s="2">
        <f t="array" ref="L5404">XLOOKUP('Transaction Data'!$G5404,Product_Code,Unit_Price)</f>
        <v>11</v>
      </c>
      <c r="M5404" s="3">
        <f>'Transaction Data'!$F5404*'Transaction Data'!$K5404</f>
        <v>1170</v>
      </c>
      <c r="N5404" s="3">
        <f>'Transaction Data'!$F5404*'Transaction Data'!$L5404</f>
        <v>1287</v>
      </c>
      <c r="O5404" s="3">
        <f>'Transaction Data'!$N5404-'Transaction Data'!$M5404</f>
        <v>117</v>
      </c>
      <c r="P5404" s="2">
        <f>DATEDIF('Transaction Data'!$D5404,'Transaction Data'!$A5404,"y")</f>
        <v>76</v>
      </c>
      <c r="Q5404" s="2" t="str">
        <f>FLOOR('Transaction Data'!$P5404,15)&amp;"-"&amp;FLOOR('Transaction Data'!$P5404,15)+14</f>
        <v>75-89</v>
      </c>
      <c r="R5404" s="2" t="str">
        <f>IF('Transaction Data'!$L5404&lt;=10,"Less Expensive","Expensive")</f>
        <v>Expensive</v>
      </c>
      <c r="S5404" s="4">
        <f>WEEKDAY('Transaction Data'!$A5404)</f>
        <v>7</v>
      </c>
      <c r="T5404" s="2" t="str">
        <f>IF(WEEKDAY('Transaction Data'!$A5404,2)&lt;6,"Weekday","Weekend")</f>
        <v>Weekend</v>
      </c>
    </row>
    <row r="5405" ht="15.75" customHeight="1">
      <c r="A5405" s="1">
        <v>45462.0</v>
      </c>
      <c r="B5405" s="2" t="s">
        <v>5073</v>
      </c>
      <c r="C5405" s="2" t="s">
        <v>54</v>
      </c>
      <c r="D5405" s="1">
        <v>20484.0</v>
      </c>
      <c r="E5405" s="2" t="s">
        <v>22</v>
      </c>
      <c r="F5405" s="2">
        <v>491.0</v>
      </c>
      <c r="G5405" s="2" t="s">
        <v>44</v>
      </c>
      <c r="H5405" s="2" t="s">
        <v>29</v>
      </c>
      <c r="I5405" s="2" t="s">
        <v>25</v>
      </c>
      <c r="J5405" s="2" t="str">
        <f t="array" ref="J5405">XLOOKUP('Transaction Data'!$G5405,Product_Code,Biscuit_Brand)</f>
        <v>Butter Crunch</v>
      </c>
      <c r="K5405" s="2">
        <f t="array" ref="K5405">XLOOKUP('Transaction Data'!$G5405,Product_Code,Cost)</f>
        <v>10</v>
      </c>
      <c r="L5405" s="2">
        <f t="array" ref="L5405">XLOOKUP('Transaction Data'!$G5405,Product_Code,Unit_Price)</f>
        <v>11</v>
      </c>
      <c r="M5405" s="3">
        <f>'Transaction Data'!$F5405*'Transaction Data'!$K5405</f>
        <v>4910</v>
      </c>
      <c r="N5405" s="3">
        <f>'Transaction Data'!$F5405*'Transaction Data'!$L5405</f>
        <v>5401</v>
      </c>
      <c r="O5405" s="3">
        <f>'Transaction Data'!$N5405-'Transaction Data'!$M5405</f>
        <v>491</v>
      </c>
      <c r="P5405" s="2">
        <f>DATEDIF('Transaction Data'!$D5405,'Transaction Data'!$A5405,"y")</f>
        <v>68</v>
      </c>
      <c r="Q5405" s="2" t="str">
        <f>FLOOR('Transaction Data'!$P5405,15)&amp;"-"&amp;FLOOR('Transaction Data'!$P5405,15)+14</f>
        <v>60-74</v>
      </c>
      <c r="R5405" s="2" t="str">
        <f>IF('Transaction Data'!$L5405&lt;=10,"Less Expensive","Expensive")</f>
        <v>Expensive</v>
      </c>
      <c r="S5405" s="4">
        <f>WEEKDAY('Transaction Data'!$A5405)</f>
        <v>4</v>
      </c>
      <c r="T5405" s="2" t="str">
        <f>IF(WEEKDAY('Transaction Data'!$A5405,2)&lt;6,"Weekday","Weekend")</f>
        <v>Weekday</v>
      </c>
    </row>
    <row r="5406" ht="15.75" customHeight="1">
      <c r="A5406" s="1">
        <v>45496.0</v>
      </c>
      <c r="B5406" s="2" t="s">
        <v>5074</v>
      </c>
      <c r="C5406" s="2" t="s">
        <v>69</v>
      </c>
      <c r="D5406" s="1">
        <v>28027.0</v>
      </c>
      <c r="E5406" s="2" t="s">
        <v>37</v>
      </c>
      <c r="F5406" s="2">
        <v>414.0</v>
      </c>
      <c r="G5406" s="2" t="s">
        <v>33</v>
      </c>
      <c r="H5406" s="2" t="s">
        <v>42</v>
      </c>
      <c r="I5406" s="2" t="s">
        <v>25</v>
      </c>
      <c r="J5406" s="2" t="str">
        <f t="array" ref="J5406">XLOOKUP('Transaction Data'!$G5406,Product_Code,Biscuit_Brand)</f>
        <v>Caramel Biscuits</v>
      </c>
      <c r="K5406" s="2">
        <f t="array" ref="K5406">XLOOKUP('Transaction Data'!$G5406,Product_Code,Cost)</f>
        <v>18</v>
      </c>
      <c r="L5406" s="2">
        <f t="array" ref="L5406">XLOOKUP('Transaction Data'!$G5406,Product_Code,Unit_Price)</f>
        <v>22</v>
      </c>
      <c r="M5406" s="3">
        <f>'Transaction Data'!$F5406*'Transaction Data'!$K5406</f>
        <v>7452</v>
      </c>
      <c r="N5406" s="3">
        <f>'Transaction Data'!$F5406*'Transaction Data'!$L5406</f>
        <v>9108</v>
      </c>
      <c r="O5406" s="3">
        <f>'Transaction Data'!$N5406-'Transaction Data'!$M5406</f>
        <v>1656</v>
      </c>
      <c r="P5406" s="2">
        <f>DATEDIF('Transaction Data'!$D5406,'Transaction Data'!$A5406,"y")</f>
        <v>47</v>
      </c>
      <c r="Q5406" s="2" t="str">
        <f>FLOOR('Transaction Data'!$P5406,15)&amp;"-"&amp;FLOOR('Transaction Data'!$P5406,15)+14</f>
        <v>45-59</v>
      </c>
      <c r="R5406" s="2" t="str">
        <f>IF('Transaction Data'!$L5406&lt;=10,"Less Expensive","Expensive")</f>
        <v>Expensive</v>
      </c>
      <c r="S5406" s="4">
        <f>WEEKDAY('Transaction Data'!$A5406)</f>
        <v>3</v>
      </c>
      <c r="T5406" s="2" t="str">
        <f>IF(WEEKDAY('Transaction Data'!$A5406,2)&lt;6,"Weekday","Weekend")</f>
        <v>Weekday</v>
      </c>
    </row>
    <row r="5407" ht="15.75" customHeight="1">
      <c r="A5407" s="1">
        <v>45330.0</v>
      </c>
      <c r="B5407" s="2" t="s">
        <v>5075</v>
      </c>
      <c r="C5407" s="2" t="s">
        <v>41</v>
      </c>
      <c r="D5407" s="1">
        <v>25175.0</v>
      </c>
      <c r="E5407" s="2" t="s">
        <v>22</v>
      </c>
      <c r="F5407" s="2">
        <v>13.0</v>
      </c>
      <c r="G5407" s="2" t="s">
        <v>23</v>
      </c>
      <c r="H5407" s="2" t="s">
        <v>45</v>
      </c>
      <c r="I5407" s="2" t="s">
        <v>25</v>
      </c>
      <c r="J5407" s="2" t="str">
        <f t="array" ref="J5407">XLOOKUP('Transaction Data'!$G5407,Product_Code,Biscuit_Brand)</f>
        <v>Cinnamon Swirls</v>
      </c>
      <c r="K5407" s="2">
        <f t="array" ref="K5407">XLOOKUP('Transaction Data'!$G5407,Product_Code,Cost)</f>
        <v>10</v>
      </c>
      <c r="L5407" s="2">
        <f t="array" ref="L5407">XLOOKUP('Transaction Data'!$G5407,Product_Code,Unit_Price)</f>
        <v>14</v>
      </c>
      <c r="M5407" s="3">
        <f>'Transaction Data'!$F5407*'Transaction Data'!$K5407</f>
        <v>130</v>
      </c>
      <c r="N5407" s="3">
        <f>'Transaction Data'!$F5407*'Transaction Data'!$L5407</f>
        <v>182</v>
      </c>
      <c r="O5407" s="3">
        <f>'Transaction Data'!$N5407-'Transaction Data'!$M5407</f>
        <v>52</v>
      </c>
      <c r="P5407" s="2">
        <f>DATEDIF('Transaction Data'!$D5407,'Transaction Data'!$A5407,"y")</f>
        <v>55</v>
      </c>
      <c r="Q5407" s="2" t="str">
        <f>FLOOR('Transaction Data'!$P5407,15)&amp;"-"&amp;FLOOR('Transaction Data'!$P5407,15)+14</f>
        <v>45-59</v>
      </c>
      <c r="R5407" s="2" t="str">
        <f>IF('Transaction Data'!$L5407&lt;=10,"Less Expensive","Expensive")</f>
        <v>Expensive</v>
      </c>
      <c r="S5407" s="4">
        <f>WEEKDAY('Transaction Data'!$A5407)</f>
        <v>5</v>
      </c>
      <c r="T5407" s="2" t="str">
        <f>IF(WEEKDAY('Transaction Data'!$A5407,2)&lt;6,"Weekday","Weekend")</f>
        <v>Weekday</v>
      </c>
    </row>
    <row r="5408" ht="15.75" customHeight="1">
      <c r="A5408" s="1">
        <v>45399.0</v>
      </c>
      <c r="B5408" s="2" t="s">
        <v>2242</v>
      </c>
      <c r="C5408" s="2" t="s">
        <v>65</v>
      </c>
      <c r="D5408" s="1">
        <v>17386.0</v>
      </c>
      <c r="E5408" s="2" t="s">
        <v>37</v>
      </c>
      <c r="F5408" s="2">
        <v>436.0</v>
      </c>
      <c r="G5408" s="2" t="s">
        <v>33</v>
      </c>
      <c r="H5408" s="2" t="s">
        <v>24</v>
      </c>
      <c r="I5408" s="2" t="s">
        <v>25</v>
      </c>
      <c r="J5408" s="2" t="str">
        <f t="array" ref="J5408">XLOOKUP('Transaction Data'!$G5408,Product_Code,Biscuit_Brand)</f>
        <v>Caramel Biscuits</v>
      </c>
      <c r="K5408" s="2">
        <f t="array" ref="K5408">XLOOKUP('Transaction Data'!$G5408,Product_Code,Cost)</f>
        <v>18</v>
      </c>
      <c r="L5408" s="2">
        <f t="array" ref="L5408">XLOOKUP('Transaction Data'!$G5408,Product_Code,Unit_Price)</f>
        <v>22</v>
      </c>
      <c r="M5408" s="3">
        <f>'Transaction Data'!$F5408*'Transaction Data'!$K5408</f>
        <v>7848</v>
      </c>
      <c r="N5408" s="3">
        <f>'Transaction Data'!$F5408*'Transaction Data'!$L5408</f>
        <v>9592</v>
      </c>
      <c r="O5408" s="3">
        <f>'Transaction Data'!$N5408-'Transaction Data'!$M5408</f>
        <v>1744</v>
      </c>
      <c r="P5408" s="2">
        <f>DATEDIF('Transaction Data'!$D5408,'Transaction Data'!$A5408,"y")</f>
        <v>76</v>
      </c>
      <c r="Q5408" s="2" t="str">
        <f>FLOOR('Transaction Data'!$P5408,15)&amp;"-"&amp;FLOOR('Transaction Data'!$P5408,15)+14</f>
        <v>75-89</v>
      </c>
      <c r="R5408" s="2" t="str">
        <f>IF('Transaction Data'!$L5408&lt;=10,"Less Expensive","Expensive")</f>
        <v>Expensive</v>
      </c>
      <c r="S5408" s="4">
        <f>WEEKDAY('Transaction Data'!$A5408)</f>
        <v>4</v>
      </c>
      <c r="T5408" s="2" t="str">
        <f>IF(WEEKDAY('Transaction Data'!$A5408,2)&lt;6,"Weekday","Weekend")</f>
        <v>Weekday</v>
      </c>
    </row>
    <row r="5409" ht="15.75" customHeight="1">
      <c r="A5409" s="1">
        <v>45477.0</v>
      </c>
      <c r="B5409" s="2" t="s">
        <v>5076</v>
      </c>
      <c r="C5409" s="2" t="s">
        <v>69</v>
      </c>
      <c r="D5409" s="1">
        <v>25349.0</v>
      </c>
      <c r="E5409" s="2" t="s">
        <v>63</v>
      </c>
      <c r="F5409" s="2">
        <v>233.0</v>
      </c>
      <c r="G5409" s="2" t="s">
        <v>57</v>
      </c>
      <c r="H5409" s="2" t="s">
        <v>29</v>
      </c>
      <c r="I5409" s="2" t="s">
        <v>25</v>
      </c>
      <c r="J5409" s="2" t="str">
        <f t="array" ref="J5409">XLOOKUP('Transaction Data'!$G5409,Product_Code,Biscuit_Brand)</f>
        <v>Oatmeal Cookies</v>
      </c>
      <c r="K5409" s="2">
        <f t="array" ref="K5409">XLOOKUP('Transaction Data'!$G5409,Product_Code,Cost)</f>
        <v>19</v>
      </c>
      <c r="L5409" s="2">
        <f t="array" ref="L5409">XLOOKUP('Transaction Data'!$G5409,Product_Code,Unit_Price)</f>
        <v>23</v>
      </c>
      <c r="M5409" s="3">
        <f>'Transaction Data'!$F5409*'Transaction Data'!$K5409</f>
        <v>4427</v>
      </c>
      <c r="N5409" s="3">
        <f>'Transaction Data'!$F5409*'Transaction Data'!$L5409</f>
        <v>5359</v>
      </c>
      <c r="O5409" s="3">
        <f>'Transaction Data'!$N5409-'Transaction Data'!$M5409</f>
        <v>932</v>
      </c>
      <c r="P5409" s="2">
        <f>DATEDIF('Transaction Data'!$D5409,'Transaction Data'!$A5409,"y")</f>
        <v>55</v>
      </c>
      <c r="Q5409" s="2" t="str">
        <f>FLOOR('Transaction Data'!$P5409,15)&amp;"-"&amp;FLOOR('Transaction Data'!$P5409,15)+14</f>
        <v>45-59</v>
      </c>
      <c r="R5409" s="2" t="str">
        <f>IF('Transaction Data'!$L5409&lt;=10,"Less Expensive","Expensive")</f>
        <v>Expensive</v>
      </c>
      <c r="S5409" s="4">
        <f>WEEKDAY('Transaction Data'!$A5409)</f>
        <v>5</v>
      </c>
      <c r="T5409" s="2" t="str">
        <f>IF(WEEKDAY('Transaction Data'!$A5409,2)&lt;6,"Weekday","Weekend")</f>
        <v>Weekday</v>
      </c>
    </row>
    <row r="5410" ht="15.75" customHeight="1">
      <c r="A5410" s="1">
        <v>45475.0</v>
      </c>
      <c r="B5410" s="2" t="s">
        <v>5077</v>
      </c>
      <c r="C5410" s="2" t="s">
        <v>69</v>
      </c>
      <c r="D5410" s="1">
        <v>35599.0</v>
      </c>
      <c r="E5410" s="2" t="s">
        <v>63</v>
      </c>
      <c r="F5410" s="2">
        <v>294.0</v>
      </c>
      <c r="G5410" s="2" t="s">
        <v>38</v>
      </c>
      <c r="H5410" s="2" t="s">
        <v>29</v>
      </c>
      <c r="I5410" s="2" t="s">
        <v>25</v>
      </c>
      <c r="J5410" s="2" t="str">
        <f t="array" ref="J5410">XLOOKUP('Transaction Data'!$G5410,Product_Code,Biscuit_Brand)</f>
        <v>Ginger Snaps</v>
      </c>
      <c r="K5410" s="2">
        <f t="array" ref="K5410">XLOOKUP('Transaction Data'!$G5410,Product_Code,Cost)</f>
        <v>14</v>
      </c>
      <c r="L5410" s="2">
        <f t="array" ref="L5410">XLOOKUP('Transaction Data'!$G5410,Product_Code,Unit_Price)</f>
        <v>28</v>
      </c>
      <c r="M5410" s="3">
        <f>'Transaction Data'!$F5410*'Transaction Data'!$K5410</f>
        <v>4116</v>
      </c>
      <c r="N5410" s="3">
        <f>'Transaction Data'!$F5410*'Transaction Data'!$L5410</f>
        <v>8232</v>
      </c>
      <c r="O5410" s="3">
        <f>'Transaction Data'!$N5410-'Transaction Data'!$M5410</f>
        <v>4116</v>
      </c>
      <c r="P5410" s="2">
        <f>DATEDIF('Transaction Data'!$D5410,'Transaction Data'!$A5410,"y")</f>
        <v>27</v>
      </c>
      <c r="Q5410" s="2" t="str">
        <f>FLOOR('Transaction Data'!$P5410,15)&amp;"-"&amp;FLOOR('Transaction Data'!$P5410,15)+14</f>
        <v>15-29</v>
      </c>
      <c r="R5410" s="2" t="str">
        <f>IF('Transaction Data'!$L5410&lt;=10,"Less Expensive","Expensive")</f>
        <v>Expensive</v>
      </c>
      <c r="S5410" s="4">
        <f>WEEKDAY('Transaction Data'!$A5410)</f>
        <v>3</v>
      </c>
      <c r="T5410" s="2" t="str">
        <f>IF(WEEKDAY('Transaction Data'!$A5410,2)&lt;6,"Weekday","Weekend")</f>
        <v>Weekday</v>
      </c>
    </row>
    <row r="5411" ht="15.75" customHeight="1">
      <c r="A5411" s="1">
        <v>45336.0</v>
      </c>
      <c r="B5411" s="2" t="s">
        <v>5078</v>
      </c>
      <c r="C5411" s="2" t="s">
        <v>54</v>
      </c>
      <c r="D5411" s="1">
        <v>29269.0</v>
      </c>
      <c r="E5411" s="2" t="s">
        <v>22</v>
      </c>
      <c r="F5411" s="2">
        <v>348.0</v>
      </c>
      <c r="G5411" s="2" t="s">
        <v>38</v>
      </c>
      <c r="H5411" s="2" t="s">
        <v>34</v>
      </c>
      <c r="I5411" s="2" t="s">
        <v>25</v>
      </c>
      <c r="J5411" s="2" t="str">
        <f t="array" ref="J5411">XLOOKUP('Transaction Data'!$G5411,Product_Code,Biscuit_Brand)</f>
        <v>Ginger Snaps</v>
      </c>
      <c r="K5411" s="2">
        <f t="array" ref="K5411">XLOOKUP('Transaction Data'!$G5411,Product_Code,Cost)</f>
        <v>14</v>
      </c>
      <c r="L5411" s="2">
        <f t="array" ref="L5411">XLOOKUP('Transaction Data'!$G5411,Product_Code,Unit_Price)</f>
        <v>28</v>
      </c>
      <c r="M5411" s="3">
        <f>'Transaction Data'!$F5411*'Transaction Data'!$K5411</f>
        <v>4872</v>
      </c>
      <c r="N5411" s="3">
        <f>'Transaction Data'!$F5411*'Transaction Data'!$L5411</f>
        <v>9744</v>
      </c>
      <c r="O5411" s="3">
        <f>'Transaction Data'!$N5411-'Transaction Data'!$M5411</f>
        <v>4872</v>
      </c>
      <c r="P5411" s="2">
        <f>DATEDIF('Transaction Data'!$D5411,'Transaction Data'!$A5411,"y")</f>
        <v>43</v>
      </c>
      <c r="Q5411" s="2" t="str">
        <f>FLOOR('Transaction Data'!$P5411,15)&amp;"-"&amp;FLOOR('Transaction Data'!$P5411,15)+14</f>
        <v>30-44</v>
      </c>
      <c r="R5411" s="2" t="str">
        <f>IF('Transaction Data'!$L5411&lt;=10,"Less Expensive","Expensive")</f>
        <v>Expensive</v>
      </c>
      <c r="S5411" s="4">
        <f>WEEKDAY('Transaction Data'!$A5411)</f>
        <v>4</v>
      </c>
      <c r="T5411" s="2" t="str">
        <f>IF(WEEKDAY('Transaction Data'!$A5411,2)&lt;6,"Weekday","Weekend")</f>
        <v>Weekday</v>
      </c>
    </row>
    <row r="5412" ht="15.75" customHeight="1">
      <c r="A5412" s="1">
        <v>45305.0</v>
      </c>
      <c r="B5412" s="2" t="s">
        <v>5079</v>
      </c>
      <c r="C5412" s="2" t="s">
        <v>54</v>
      </c>
      <c r="D5412" s="1">
        <v>17392.0</v>
      </c>
      <c r="E5412" s="2" t="s">
        <v>37</v>
      </c>
      <c r="F5412" s="2">
        <v>394.0</v>
      </c>
      <c r="G5412" s="2" t="s">
        <v>48</v>
      </c>
      <c r="H5412" s="2" t="s">
        <v>24</v>
      </c>
      <c r="I5412" s="2" t="s">
        <v>25</v>
      </c>
      <c r="J5412" s="2" t="str">
        <f t="array" ref="J5412">XLOOKUP('Transaction Data'!$G5412,Product_Code,Biscuit_Brand)</f>
        <v>Lemon Crisps</v>
      </c>
      <c r="K5412" s="2">
        <f t="array" ref="K5412">XLOOKUP('Transaction Data'!$G5412,Product_Code,Cost)</f>
        <v>7</v>
      </c>
      <c r="L5412" s="2">
        <f t="array" ref="L5412">XLOOKUP('Transaction Data'!$G5412,Product_Code,Unit_Price)</f>
        <v>9</v>
      </c>
      <c r="M5412" s="3">
        <f>'Transaction Data'!$F5412*'Transaction Data'!$K5412</f>
        <v>2758</v>
      </c>
      <c r="N5412" s="3">
        <f>'Transaction Data'!$F5412*'Transaction Data'!$L5412</f>
        <v>3546</v>
      </c>
      <c r="O5412" s="3">
        <f>'Transaction Data'!$N5412-'Transaction Data'!$M5412</f>
        <v>788</v>
      </c>
      <c r="P5412" s="2">
        <f>DATEDIF('Transaction Data'!$D5412,'Transaction Data'!$A5412,"y")</f>
        <v>76</v>
      </c>
      <c r="Q5412" s="2" t="str">
        <f>FLOOR('Transaction Data'!$P5412,15)&amp;"-"&amp;FLOOR('Transaction Data'!$P5412,15)+14</f>
        <v>75-89</v>
      </c>
      <c r="R5412" s="2" t="str">
        <f>IF('Transaction Data'!$L5412&lt;=10,"Less Expensive","Expensive")</f>
        <v>Less Expensive</v>
      </c>
      <c r="S5412" s="4">
        <f>WEEKDAY('Transaction Data'!$A5412)</f>
        <v>1</v>
      </c>
      <c r="T5412" s="2" t="str">
        <f>IF(WEEKDAY('Transaction Data'!$A5412,2)&lt;6,"Weekday","Weekend")</f>
        <v>Weekend</v>
      </c>
    </row>
    <row r="5413" ht="15.75" customHeight="1">
      <c r="A5413" s="1">
        <v>45319.0</v>
      </c>
      <c r="B5413" s="2" t="s">
        <v>5080</v>
      </c>
      <c r="C5413" s="2" t="s">
        <v>72</v>
      </c>
      <c r="D5413" s="1">
        <v>32143.0</v>
      </c>
      <c r="E5413" s="2" t="s">
        <v>27</v>
      </c>
      <c r="F5413" s="2">
        <v>221.0</v>
      </c>
      <c r="G5413" s="2" t="s">
        <v>38</v>
      </c>
      <c r="H5413" s="2" t="s">
        <v>42</v>
      </c>
      <c r="I5413" s="2" t="s">
        <v>25</v>
      </c>
      <c r="J5413" s="2" t="str">
        <f t="array" ref="J5413">XLOOKUP('Transaction Data'!$G5413,Product_Code,Biscuit_Brand)</f>
        <v>Ginger Snaps</v>
      </c>
      <c r="K5413" s="2">
        <f t="array" ref="K5413">XLOOKUP('Transaction Data'!$G5413,Product_Code,Cost)</f>
        <v>14</v>
      </c>
      <c r="L5413" s="2">
        <f t="array" ref="L5413">XLOOKUP('Transaction Data'!$G5413,Product_Code,Unit_Price)</f>
        <v>28</v>
      </c>
      <c r="M5413" s="3">
        <f>'Transaction Data'!$F5413*'Transaction Data'!$K5413</f>
        <v>3094</v>
      </c>
      <c r="N5413" s="3">
        <f>'Transaction Data'!$F5413*'Transaction Data'!$L5413</f>
        <v>6188</v>
      </c>
      <c r="O5413" s="3">
        <f>'Transaction Data'!$N5413-'Transaction Data'!$M5413</f>
        <v>3094</v>
      </c>
      <c r="P5413" s="2">
        <f>DATEDIF('Transaction Data'!$D5413,'Transaction Data'!$A5413,"y")</f>
        <v>36</v>
      </c>
      <c r="Q5413" s="2" t="str">
        <f>FLOOR('Transaction Data'!$P5413,15)&amp;"-"&amp;FLOOR('Transaction Data'!$P5413,15)+14</f>
        <v>30-44</v>
      </c>
      <c r="R5413" s="2" t="str">
        <f>IF('Transaction Data'!$L5413&lt;=10,"Less Expensive","Expensive")</f>
        <v>Expensive</v>
      </c>
      <c r="S5413" s="4">
        <f>WEEKDAY('Transaction Data'!$A5413)</f>
        <v>1</v>
      </c>
      <c r="T5413" s="2" t="str">
        <f>IF(WEEKDAY('Transaction Data'!$A5413,2)&lt;6,"Weekday","Weekend")</f>
        <v>Weekend</v>
      </c>
    </row>
    <row r="5414" ht="15.75" customHeight="1">
      <c r="A5414" s="1">
        <v>45485.0</v>
      </c>
      <c r="B5414" s="2" t="s">
        <v>5081</v>
      </c>
      <c r="C5414" s="2" t="s">
        <v>47</v>
      </c>
      <c r="D5414" s="1">
        <v>22641.0</v>
      </c>
      <c r="E5414" s="2" t="s">
        <v>37</v>
      </c>
      <c r="F5414" s="2">
        <v>112.0</v>
      </c>
      <c r="G5414" s="2" t="s">
        <v>61</v>
      </c>
      <c r="H5414" s="2" t="s">
        <v>45</v>
      </c>
      <c r="I5414" s="2" t="s">
        <v>25</v>
      </c>
      <c r="J5414" s="2" t="str">
        <f t="array" ref="J5414">XLOOKUP('Transaction Data'!$G5414,Product_Code,Biscuit_Brand)</f>
        <v>Choco Delight</v>
      </c>
      <c r="K5414" s="2">
        <f t="array" ref="K5414">XLOOKUP('Transaction Data'!$G5414,Product_Code,Cost)</f>
        <v>3</v>
      </c>
      <c r="L5414" s="2">
        <f t="array" ref="L5414">XLOOKUP('Transaction Data'!$G5414,Product_Code,Unit_Price)</f>
        <v>5</v>
      </c>
      <c r="M5414" s="3">
        <f>'Transaction Data'!$F5414*'Transaction Data'!$K5414</f>
        <v>336</v>
      </c>
      <c r="N5414" s="3">
        <f>'Transaction Data'!$F5414*'Transaction Data'!$L5414</f>
        <v>560</v>
      </c>
      <c r="O5414" s="3">
        <f>'Transaction Data'!$N5414-'Transaction Data'!$M5414</f>
        <v>224</v>
      </c>
      <c r="P5414" s="2">
        <f>DATEDIF('Transaction Data'!$D5414,'Transaction Data'!$A5414,"y")</f>
        <v>62</v>
      </c>
      <c r="Q5414" s="2" t="str">
        <f>FLOOR('Transaction Data'!$P5414,15)&amp;"-"&amp;FLOOR('Transaction Data'!$P5414,15)+14</f>
        <v>60-74</v>
      </c>
      <c r="R5414" s="2" t="str">
        <f>IF('Transaction Data'!$L5414&lt;=10,"Less Expensive","Expensive")</f>
        <v>Less Expensive</v>
      </c>
      <c r="S5414" s="4">
        <f>WEEKDAY('Transaction Data'!$A5414)</f>
        <v>6</v>
      </c>
      <c r="T5414" s="2" t="str">
        <f>IF(WEEKDAY('Transaction Data'!$A5414,2)&lt;6,"Weekday","Weekend")</f>
        <v>Weekday</v>
      </c>
    </row>
    <row r="5415" ht="15.75" customHeight="1">
      <c r="A5415" s="1">
        <v>45504.0</v>
      </c>
      <c r="B5415" s="2" t="s">
        <v>5082</v>
      </c>
      <c r="C5415" s="2" t="s">
        <v>32</v>
      </c>
      <c r="D5415" s="1">
        <v>36816.0</v>
      </c>
      <c r="E5415" s="2" t="s">
        <v>27</v>
      </c>
      <c r="F5415" s="2">
        <v>393.0</v>
      </c>
      <c r="G5415" s="2" t="s">
        <v>57</v>
      </c>
      <c r="H5415" s="2" t="s">
        <v>24</v>
      </c>
      <c r="I5415" s="2" t="s">
        <v>25</v>
      </c>
      <c r="J5415" s="2" t="str">
        <f t="array" ref="J5415">XLOOKUP('Transaction Data'!$G5415,Product_Code,Biscuit_Brand)</f>
        <v>Oatmeal Cookies</v>
      </c>
      <c r="K5415" s="2">
        <f t="array" ref="K5415">XLOOKUP('Transaction Data'!$G5415,Product_Code,Cost)</f>
        <v>19</v>
      </c>
      <c r="L5415" s="2">
        <f t="array" ref="L5415">XLOOKUP('Transaction Data'!$G5415,Product_Code,Unit_Price)</f>
        <v>23</v>
      </c>
      <c r="M5415" s="3">
        <f>'Transaction Data'!$F5415*'Transaction Data'!$K5415</f>
        <v>7467</v>
      </c>
      <c r="N5415" s="3">
        <f>'Transaction Data'!$F5415*'Transaction Data'!$L5415</f>
        <v>9039</v>
      </c>
      <c r="O5415" s="3">
        <f>'Transaction Data'!$N5415-'Transaction Data'!$M5415</f>
        <v>1572</v>
      </c>
      <c r="P5415" s="2">
        <f>DATEDIF('Transaction Data'!$D5415,'Transaction Data'!$A5415,"y")</f>
        <v>23</v>
      </c>
      <c r="Q5415" s="2" t="str">
        <f>FLOOR('Transaction Data'!$P5415,15)&amp;"-"&amp;FLOOR('Transaction Data'!$P5415,15)+14</f>
        <v>15-29</v>
      </c>
      <c r="R5415" s="2" t="str">
        <f>IF('Transaction Data'!$L5415&lt;=10,"Less Expensive","Expensive")</f>
        <v>Expensive</v>
      </c>
      <c r="S5415" s="4">
        <f>WEEKDAY('Transaction Data'!$A5415)</f>
        <v>4</v>
      </c>
      <c r="T5415" s="2" t="str">
        <f>IF(WEEKDAY('Transaction Data'!$A5415,2)&lt;6,"Weekday","Weekend")</f>
        <v>Weekday</v>
      </c>
    </row>
    <row r="5416" ht="15.75" customHeight="1">
      <c r="A5416" s="1">
        <v>45376.0</v>
      </c>
      <c r="B5416" s="2" t="s">
        <v>5083</v>
      </c>
      <c r="C5416" s="2" t="s">
        <v>65</v>
      </c>
      <c r="D5416" s="1">
        <v>25445.0</v>
      </c>
      <c r="E5416" s="2" t="s">
        <v>22</v>
      </c>
      <c r="F5416" s="2">
        <v>448.0</v>
      </c>
      <c r="G5416" s="2" t="s">
        <v>60</v>
      </c>
      <c r="H5416" s="2" t="s">
        <v>29</v>
      </c>
      <c r="I5416" s="2" t="s">
        <v>25</v>
      </c>
      <c r="J5416" s="2" t="str">
        <f t="array" ref="J5416">XLOOKUP('Transaction Data'!$G5416,Product_Code,Biscuit_Brand)</f>
        <v>Peanut Butter Bites</v>
      </c>
      <c r="K5416" s="2">
        <f t="array" ref="K5416">XLOOKUP('Transaction Data'!$G5416,Product_Code,Cost)</f>
        <v>5</v>
      </c>
      <c r="L5416" s="2">
        <f t="array" ref="L5416">XLOOKUP('Transaction Data'!$G5416,Product_Code,Unit_Price)</f>
        <v>7</v>
      </c>
      <c r="M5416" s="3">
        <f>'Transaction Data'!$F5416*'Transaction Data'!$K5416</f>
        <v>2240</v>
      </c>
      <c r="N5416" s="3">
        <f>'Transaction Data'!$F5416*'Transaction Data'!$L5416</f>
        <v>3136</v>
      </c>
      <c r="O5416" s="3">
        <f>'Transaction Data'!$N5416-'Transaction Data'!$M5416</f>
        <v>896</v>
      </c>
      <c r="P5416" s="2">
        <f>DATEDIF('Transaction Data'!$D5416,'Transaction Data'!$A5416,"y")</f>
        <v>54</v>
      </c>
      <c r="Q5416" s="2" t="str">
        <f>FLOOR('Transaction Data'!$P5416,15)&amp;"-"&amp;FLOOR('Transaction Data'!$P5416,15)+14</f>
        <v>45-59</v>
      </c>
      <c r="R5416" s="2" t="str">
        <f>IF('Transaction Data'!$L5416&lt;=10,"Less Expensive","Expensive")</f>
        <v>Less Expensive</v>
      </c>
      <c r="S5416" s="4">
        <f>WEEKDAY('Transaction Data'!$A5416)</f>
        <v>2</v>
      </c>
      <c r="T5416" s="2" t="str">
        <f>IF(WEEKDAY('Transaction Data'!$A5416,2)&lt;6,"Weekday","Weekend")</f>
        <v>Weekday</v>
      </c>
    </row>
    <row r="5417" ht="15.75" customHeight="1">
      <c r="A5417" s="1">
        <v>45342.0</v>
      </c>
      <c r="B5417" s="2" t="s">
        <v>5084</v>
      </c>
      <c r="C5417" s="2" t="s">
        <v>32</v>
      </c>
      <c r="D5417" s="1">
        <v>18453.0</v>
      </c>
      <c r="E5417" s="2" t="s">
        <v>27</v>
      </c>
      <c r="F5417" s="2">
        <v>288.0</v>
      </c>
      <c r="G5417" s="2" t="s">
        <v>28</v>
      </c>
      <c r="H5417" s="2" t="s">
        <v>42</v>
      </c>
      <c r="I5417" s="2" t="s">
        <v>25</v>
      </c>
      <c r="J5417" s="2" t="str">
        <f t="array" ref="J5417">XLOOKUP('Transaction Data'!$G5417,Product_Code,Biscuit_Brand)</f>
        <v>Shortbread</v>
      </c>
      <c r="K5417" s="2">
        <f t="array" ref="K5417">XLOOKUP('Transaction Data'!$G5417,Product_Code,Cost)</f>
        <v>10</v>
      </c>
      <c r="L5417" s="2">
        <f t="array" ref="L5417">XLOOKUP('Transaction Data'!$G5417,Product_Code,Unit_Price)</f>
        <v>45</v>
      </c>
      <c r="M5417" s="3">
        <f>'Transaction Data'!$F5417*'Transaction Data'!$K5417</f>
        <v>2880</v>
      </c>
      <c r="N5417" s="3">
        <f>'Transaction Data'!$F5417*'Transaction Data'!$L5417</f>
        <v>12960</v>
      </c>
      <c r="O5417" s="3">
        <f>'Transaction Data'!$N5417-'Transaction Data'!$M5417</f>
        <v>10080</v>
      </c>
      <c r="P5417" s="2">
        <f>DATEDIF('Transaction Data'!$D5417,'Transaction Data'!$A5417,"y")</f>
        <v>73</v>
      </c>
      <c r="Q5417" s="2" t="str">
        <f>FLOOR('Transaction Data'!$P5417,15)&amp;"-"&amp;FLOOR('Transaction Data'!$P5417,15)+14</f>
        <v>60-74</v>
      </c>
      <c r="R5417" s="2" t="str">
        <f>IF('Transaction Data'!$L5417&lt;=10,"Less Expensive","Expensive")</f>
        <v>Expensive</v>
      </c>
      <c r="S5417" s="4">
        <f>WEEKDAY('Transaction Data'!$A5417)</f>
        <v>3</v>
      </c>
      <c r="T5417" s="2" t="str">
        <f>IF(WEEKDAY('Transaction Data'!$A5417,2)&lt;6,"Weekday","Weekend")</f>
        <v>Weekday</v>
      </c>
    </row>
    <row r="5418" ht="15.75" customHeight="1">
      <c r="A5418" s="1">
        <v>45391.0</v>
      </c>
      <c r="B5418" s="2" t="s">
        <v>5085</v>
      </c>
      <c r="C5418" s="2" t="s">
        <v>78</v>
      </c>
      <c r="D5418" s="1">
        <v>38738.0</v>
      </c>
      <c r="E5418" s="2" t="s">
        <v>63</v>
      </c>
      <c r="F5418" s="2">
        <v>368.0</v>
      </c>
      <c r="G5418" s="2" t="s">
        <v>28</v>
      </c>
      <c r="H5418" s="2" t="s">
        <v>45</v>
      </c>
      <c r="I5418" s="2" t="s">
        <v>25</v>
      </c>
      <c r="J5418" s="2" t="str">
        <f t="array" ref="J5418">XLOOKUP('Transaction Data'!$G5418,Product_Code,Biscuit_Brand)</f>
        <v>Shortbread</v>
      </c>
      <c r="K5418" s="2">
        <f t="array" ref="K5418">XLOOKUP('Transaction Data'!$G5418,Product_Code,Cost)</f>
        <v>10</v>
      </c>
      <c r="L5418" s="2">
        <f t="array" ref="L5418">XLOOKUP('Transaction Data'!$G5418,Product_Code,Unit_Price)</f>
        <v>45</v>
      </c>
      <c r="M5418" s="3">
        <f>'Transaction Data'!$F5418*'Transaction Data'!$K5418</f>
        <v>3680</v>
      </c>
      <c r="N5418" s="3">
        <f>'Transaction Data'!$F5418*'Transaction Data'!$L5418</f>
        <v>16560</v>
      </c>
      <c r="O5418" s="3">
        <f>'Transaction Data'!$N5418-'Transaction Data'!$M5418</f>
        <v>12880</v>
      </c>
      <c r="P5418" s="2">
        <f>DATEDIF('Transaction Data'!$D5418,'Transaction Data'!$A5418,"y")</f>
        <v>18</v>
      </c>
      <c r="Q5418" s="2" t="str">
        <f>FLOOR('Transaction Data'!$P5418,15)&amp;"-"&amp;FLOOR('Transaction Data'!$P5418,15)+14</f>
        <v>15-29</v>
      </c>
      <c r="R5418" s="2" t="str">
        <f>IF('Transaction Data'!$L5418&lt;=10,"Less Expensive","Expensive")</f>
        <v>Expensive</v>
      </c>
      <c r="S5418" s="4">
        <f>WEEKDAY('Transaction Data'!$A5418)</f>
        <v>3</v>
      </c>
      <c r="T5418" s="2" t="str">
        <f>IF(WEEKDAY('Transaction Data'!$A5418,2)&lt;6,"Weekday","Weekend")</f>
        <v>Weekday</v>
      </c>
    </row>
    <row r="5419" ht="15.75" customHeight="1">
      <c r="A5419" s="1">
        <v>45436.0</v>
      </c>
      <c r="B5419" s="2" t="s">
        <v>5086</v>
      </c>
      <c r="C5419" s="2" t="s">
        <v>54</v>
      </c>
      <c r="D5419" s="1">
        <v>17202.0</v>
      </c>
      <c r="E5419" s="2" t="s">
        <v>22</v>
      </c>
      <c r="F5419" s="2">
        <v>157.0</v>
      </c>
      <c r="G5419" s="2" t="s">
        <v>60</v>
      </c>
      <c r="H5419" s="2" t="s">
        <v>24</v>
      </c>
      <c r="I5419" s="2" t="s">
        <v>25</v>
      </c>
      <c r="J5419" s="2" t="str">
        <f t="array" ref="J5419">XLOOKUP('Transaction Data'!$G5419,Product_Code,Biscuit_Brand)</f>
        <v>Peanut Butter Bites</v>
      </c>
      <c r="K5419" s="2">
        <f t="array" ref="K5419">XLOOKUP('Transaction Data'!$G5419,Product_Code,Cost)</f>
        <v>5</v>
      </c>
      <c r="L5419" s="2">
        <f t="array" ref="L5419">XLOOKUP('Transaction Data'!$G5419,Product_Code,Unit_Price)</f>
        <v>7</v>
      </c>
      <c r="M5419" s="3">
        <f>'Transaction Data'!$F5419*'Transaction Data'!$K5419</f>
        <v>785</v>
      </c>
      <c r="N5419" s="3">
        <f>'Transaction Data'!$F5419*'Transaction Data'!$L5419</f>
        <v>1099</v>
      </c>
      <c r="O5419" s="3">
        <f>'Transaction Data'!$N5419-'Transaction Data'!$M5419</f>
        <v>314</v>
      </c>
      <c r="P5419" s="2">
        <f>DATEDIF('Transaction Data'!$D5419,'Transaction Data'!$A5419,"y")</f>
        <v>77</v>
      </c>
      <c r="Q5419" s="2" t="str">
        <f>FLOOR('Transaction Data'!$P5419,15)&amp;"-"&amp;FLOOR('Transaction Data'!$P5419,15)+14</f>
        <v>75-89</v>
      </c>
      <c r="R5419" s="2" t="str">
        <f>IF('Transaction Data'!$L5419&lt;=10,"Less Expensive","Expensive")</f>
        <v>Less Expensive</v>
      </c>
      <c r="S5419" s="4">
        <f>WEEKDAY('Transaction Data'!$A5419)</f>
        <v>6</v>
      </c>
      <c r="T5419" s="2" t="str">
        <f>IF(WEEKDAY('Transaction Data'!$A5419,2)&lt;6,"Weekday","Weekend")</f>
        <v>Weekday</v>
      </c>
    </row>
    <row r="5420" ht="15.75" customHeight="1">
      <c r="A5420" s="1">
        <v>45390.0</v>
      </c>
      <c r="B5420" s="2" t="s">
        <v>5087</v>
      </c>
      <c r="C5420" s="2" t="s">
        <v>47</v>
      </c>
      <c r="D5420" s="1">
        <v>28964.0</v>
      </c>
      <c r="E5420" s="2" t="s">
        <v>63</v>
      </c>
      <c r="F5420" s="2">
        <v>133.0</v>
      </c>
      <c r="G5420" s="2" t="s">
        <v>44</v>
      </c>
      <c r="H5420" s="2" t="s">
        <v>29</v>
      </c>
      <c r="I5420" s="2" t="s">
        <v>25</v>
      </c>
      <c r="J5420" s="2" t="str">
        <f t="array" ref="J5420">XLOOKUP('Transaction Data'!$G5420,Product_Code,Biscuit_Brand)</f>
        <v>Butter Crunch</v>
      </c>
      <c r="K5420" s="2">
        <f t="array" ref="K5420">XLOOKUP('Transaction Data'!$G5420,Product_Code,Cost)</f>
        <v>10</v>
      </c>
      <c r="L5420" s="2">
        <f t="array" ref="L5420">XLOOKUP('Transaction Data'!$G5420,Product_Code,Unit_Price)</f>
        <v>11</v>
      </c>
      <c r="M5420" s="3">
        <f>'Transaction Data'!$F5420*'Transaction Data'!$K5420</f>
        <v>1330</v>
      </c>
      <c r="N5420" s="3">
        <f>'Transaction Data'!$F5420*'Transaction Data'!$L5420</f>
        <v>1463</v>
      </c>
      <c r="O5420" s="3">
        <f>'Transaction Data'!$N5420-'Transaction Data'!$M5420</f>
        <v>133</v>
      </c>
      <c r="P5420" s="2">
        <f>DATEDIF('Transaction Data'!$D5420,'Transaction Data'!$A5420,"y")</f>
        <v>44</v>
      </c>
      <c r="Q5420" s="2" t="str">
        <f>FLOOR('Transaction Data'!$P5420,15)&amp;"-"&amp;FLOOR('Transaction Data'!$P5420,15)+14</f>
        <v>30-44</v>
      </c>
      <c r="R5420" s="2" t="str">
        <f>IF('Transaction Data'!$L5420&lt;=10,"Less Expensive","Expensive")</f>
        <v>Expensive</v>
      </c>
      <c r="S5420" s="4">
        <f>WEEKDAY('Transaction Data'!$A5420)</f>
        <v>2</v>
      </c>
      <c r="T5420" s="2" t="str">
        <f>IF(WEEKDAY('Transaction Data'!$A5420,2)&lt;6,"Weekday","Weekend")</f>
        <v>Weekday</v>
      </c>
    </row>
    <row r="5421" ht="15.75" customHeight="1">
      <c r="A5421" s="1">
        <v>45371.0</v>
      </c>
      <c r="B5421" s="2" t="s">
        <v>5088</v>
      </c>
      <c r="C5421" s="2" t="s">
        <v>72</v>
      </c>
      <c r="D5421" s="1">
        <v>16266.0</v>
      </c>
      <c r="E5421" s="2" t="s">
        <v>63</v>
      </c>
      <c r="F5421" s="2">
        <v>252.0</v>
      </c>
      <c r="G5421" s="2" t="s">
        <v>57</v>
      </c>
      <c r="H5421" s="2" t="s">
        <v>29</v>
      </c>
      <c r="I5421" s="2" t="s">
        <v>25</v>
      </c>
      <c r="J5421" s="2" t="str">
        <f t="array" ref="J5421">XLOOKUP('Transaction Data'!$G5421,Product_Code,Biscuit_Brand)</f>
        <v>Oatmeal Cookies</v>
      </c>
      <c r="K5421" s="2">
        <f t="array" ref="K5421">XLOOKUP('Transaction Data'!$G5421,Product_Code,Cost)</f>
        <v>19</v>
      </c>
      <c r="L5421" s="2">
        <f t="array" ref="L5421">XLOOKUP('Transaction Data'!$G5421,Product_Code,Unit_Price)</f>
        <v>23</v>
      </c>
      <c r="M5421" s="3">
        <f>'Transaction Data'!$F5421*'Transaction Data'!$K5421</f>
        <v>4788</v>
      </c>
      <c r="N5421" s="3">
        <f>'Transaction Data'!$F5421*'Transaction Data'!$L5421</f>
        <v>5796</v>
      </c>
      <c r="O5421" s="3">
        <f>'Transaction Data'!$N5421-'Transaction Data'!$M5421</f>
        <v>1008</v>
      </c>
      <c r="P5421" s="2">
        <f>DATEDIF('Transaction Data'!$D5421,'Transaction Data'!$A5421,"y")</f>
        <v>79</v>
      </c>
      <c r="Q5421" s="2" t="str">
        <f>FLOOR('Transaction Data'!$P5421,15)&amp;"-"&amp;FLOOR('Transaction Data'!$P5421,15)+14</f>
        <v>75-89</v>
      </c>
      <c r="R5421" s="2" t="str">
        <f>IF('Transaction Data'!$L5421&lt;=10,"Less Expensive","Expensive")</f>
        <v>Expensive</v>
      </c>
      <c r="S5421" s="4">
        <f>WEEKDAY('Transaction Data'!$A5421)</f>
        <v>4</v>
      </c>
      <c r="T5421" s="2" t="str">
        <f>IF(WEEKDAY('Transaction Data'!$A5421,2)&lt;6,"Weekday","Weekend")</f>
        <v>Weekday</v>
      </c>
    </row>
    <row r="5422" ht="15.75" customHeight="1">
      <c r="A5422" s="1">
        <v>45343.0</v>
      </c>
      <c r="B5422" s="2" t="s">
        <v>5089</v>
      </c>
      <c r="C5422" s="2" t="s">
        <v>69</v>
      </c>
      <c r="D5422" s="1">
        <v>18359.0</v>
      </c>
      <c r="E5422" s="2" t="s">
        <v>63</v>
      </c>
      <c r="F5422" s="2">
        <v>352.0</v>
      </c>
      <c r="G5422" s="2" t="s">
        <v>23</v>
      </c>
      <c r="H5422" s="2" t="s">
        <v>34</v>
      </c>
      <c r="I5422" s="2" t="s">
        <v>25</v>
      </c>
      <c r="J5422" s="2" t="str">
        <f t="array" ref="J5422">XLOOKUP('Transaction Data'!$G5422,Product_Code,Biscuit_Brand)</f>
        <v>Cinnamon Swirls</v>
      </c>
      <c r="K5422" s="2">
        <f t="array" ref="K5422">XLOOKUP('Transaction Data'!$G5422,Product_Code,Cost)</f>
        <v>10</v>
      </c>
      <c r="L5422" s="2">
        <f t="array" ref="L5422">XLOOKUP('Transaction Data'!$G5422,Product_Code,Unit_Price)</f>
        <v>14</v>
      </c>
      <c r="M5422" s="3">
        <f>'Transaction Data'!$F5422*'Transaction Data'!$K5422</f>
        <v>3520</v>
      </c>
      <c r="N5422" s="3">
        <f>'Transaction Data'!$F5422*'Transaction Data'!$L5422</f>
        <v>4928</v>
      </c>
      <c r="O5422" s="3">
        <f>'Transaction Data'!$N5422-'Transaction Data'!$M5422</f>
        <v>1408</v>
      </c>
      <c r="P5422" s="2">
        <f>DATEDIF('Transaction Data'!$D5422,'Transaction Data'!$A5422,"y")</f>
        <v>73</v>
      </c>
      <c r="Q5422" s="2" t="str">
        <f>FLOOR('Transaction Data'!$P5422,15)&amp;"-"&amp;FLOOR('Transaction Data'!$P5422,15)+14</f>
        <v>60-74</v>
      </c>
      <c r="R5422" s="2" t="str">
        <f>IF('Transaction Data'!$L5422&lt;=10,"Less Expensive","Expensive")</f>
        <v>Expensive</v>
      </c>
      <c r="S5422" s="4">
        <f>WEEKDAY('Transaction Data'!$A5422)</f>
        <v>4</v>
      </c>
      <c r="T5422" s="2" t="str">
        <f>IF(WEEKDAY('Transaction Data'!$A5422,2)&lt;6,"Weekday","Weekend")</f>
        <v>Weekday</v>
      </c>
    </row>
    <row r="5423" ht="15.75" customHeight="1">
      <c r="A5423" s="1">
        <v>45303.0</v>
      </c>
      <c r="B5423" s="2" t="s">
        <v>5090</v>
      </c>
      <c r="C5423" s="2" t="s">
        <v>65</v>
      </c>
      <c r="D5423" s="1">
        <v>27547.0</v>
      </c>
      <c r="E5423" s="2" t="s">
        <v>22</v>
      </c>
      <c r="F5423" s="2">
        <v>456.0</v>
      </c>
      <c r="G5423" s="2" t="s">
        <v>55</v>
      </c>
      <c r="H5423" s="2" t="s">
        <v>24</v>
      </c>
      <c r="I5423" s="2" t="s">
        <v>25</v>
      </c>
      <c r="J5423" s="2" t="str">
        <f t="array" ref="J5423">XLOOKUP('Transaction Data'!$G5423,Product_Code,Biscuit_Brand)</f>
        <v>Vanilla Wafers</v>
      </c>
      <c r="K5423" s="2">
        <f t="array" ref="K5423">XLOOKUP('Transaction Data'!$G5423,Product_Code,Cost)</f>
        <v>18</v>
      </c>
      <c r="L5423" s="2">
        <f t="array" ref="L5423">XLOOKUP('Transaction Data'!$G5423,Product_Code,Unit_Price)</f>
        <v>36</v>
      </c>
      <c r="M5423" s="3">
        <f>'Transaction Data'!$F5423*'Transaction Data'!$K5423</f>
        <v>8208</v>
      </c>
      <c r="N5423" s="3">
        <f>'Transaction Data'!$F5423*'Transaction Data'!$L5423</f>
        <v>16416</v>
      </c>
      <c r="O5423" s="3">
        <f>'Transaction Data'!$N5423-'Transaction Data'!$M5423</f>
        <v>8208</v>
      </c>
      <c r="P5423" s="2">
        <f>DATEDIF('Transaction Data'!$D5423,'Transaction Data'!$A5423,"y")</f>
        <v>48</v>
      </c>
      <c r="Q5423" s="2" t="str">
        <f>FLOOR('Transaction Data'!$P5423,15)&amp;"-"&amp;FLOOR('Transaction Data'!$P5423,15)+14</f>
        <v>45-59</v>
      </c>
      <c r="R5423" s="2" t="str">
        <f>IF('Transaction Data'!$L5423&lt;=10,"Less Expensive","Expensive")</f>
        <v>Expensive</v>
      </c>
      <c r="S5423" s="4">
        <f>WEEKDAY('Transaction Data'!$A5423)</f>
        <v>6</v>
      </c>
      <c r="T5423" s="2" t="str">
        <f>IF(WEEKDAY('Transaction Data'!$A5423,2)&lt;6,"Weekday","Weekend")</f>
        <v>Weekday</v>
      </c>
    </row>
    <row r="5424" ht="15.75" customHeight="1">
      <c r="A5424" s="1">
        <v>45337.0</v>
      </c>
      <c r="B5424" s="2" t="s">
        <v>5091</v>
      </c>
      <c r="C5424" s="2" t="s">
        <v>54</v>
      </c>
      <c r="D5424" s="1">
        <v>38751.0</v>
      </c>
      <c r="E5424" s="2" t="s">
        <v>27</v>
      </c>
      <c r="F5424" s="2">
        <v>494.0</v>
      </c>
      <c r="G5424" s="2" t="s">
        <v>60</v>
      </c>
      <c r="H5424" s="2" t="s">
        <v>42</v>
      </c>
      <c r="I5424" s="2" t="s">
        <v>25</v>
      </c>
      <c r="J5424" s="2" t="str">
        <f t="array" ref="J5424">XLOOKUP('Transaction Data'!$G5424,Product_Code,Biscuit_Brand)</f>
        <v>Peanut Butter Bites</v>
      </c>
      <c r="K5424" s="2">
        <f t="array" ref="K5424">XLOOKUP('Transaction Data'!$G5424,Product_Code,Cost)</f>
        <v>5</v>
      </c>
      <c r="L5424" s="2">
        <f t="array" ref="L5424">XLOOKUP('Transaction Data'!$G5424,Product_Code,Unit_Price)</f>
        <v>7</v>
      </c>
      <c r="M5424" s="3">
        <f>'Transaction Data'!$F5424*'Transaction Data'!$K5424</f>
        <v>2470</v>
      </c>
      <c r="N5424" s="3">
        <f>'Transaction Data'!$F5424*'Transaction Data'!$L5424</f>
        <v>3458</v>
      </c>
      <c r="O5424" s="3">
        <f>'Transaction Data'!$N5424-'Transaction Data'!$M5424</f>
        <v>988</v>
      </c>
      <c r="P5424" s="2">
        <f>DATEDIF('Transaction Data'!$D5424,'Transaction Data'!$A5424,"y")</f>
        <v>18</v>
      </c>
      <c r="Q5424" s="2" t="str">
        <f>FLOOR('Transaction Data'!$P5424,15)&amp;"-"&amp;FLOOR('Transaction Data'!$P5424,15)+14</f>
        <v>15-29</v>
      </c>
      <c r="R5424" s="2" t="str">
        <f>IF('Transaction Data'!$L5424&lt;=10,"Less Expensive","Expensive")</f>
        <v>Less Expensive</v>
      </c>
      <c r="S5424" s="4">
        <f>WEEKDAY('Transaction Data'!$A5424)</f>
        <v>5</v>
      </c>
      <c r="T5424" s="2" t="str">
        <f>IF(WEEKDAY('Transaction Data'!$A5424,2)&lt;6,"Weekday","Weekend")</f>
        <v>Weekday</v>
      </c>
    </row>
    <row r="5425" ht="15.75" customHeight="1">
      <c r="A5425" s="1">
        <v>45366.0</v>
      </c>
      <c r="B5425" s="2" t="s">
        <v>5092</v>
      </c>
      <c r="C5425" s="2" t="s">
        <v>72</v>
      </c>
      <c r="D5425" s="1">
        <v>31425.0</v>
      </c>
      <c r="E5425" s="2" t="s">
        <v>22</v>
      </c>
      <c r="F5425" s="2">
        <v>78.0</v>
      </c>
      <c r="G5425" s="2" t="s">
        <v>33</v>
      </c>
      <c r="H5425" s="2" t="s">
        <v>45</v>
      </c>
      <c r="I5425" s="2" t="s">
        <v>25</v>
      </c>
      <c r="J5425" s="2" t="str">
        <f t="array" ref="J5425">XLOOKUP('Transaction Data'!$G5425,Product_Code,Biscuit_Brand)</f>
        <v>Caramel Biscuits</v>
      </c>
      <c r="K5425" s="2">
        <f t="array" ref="K5425">XLOOKUP('Transaction Data'!$G5425,Product_Code,Cost)</f>
        <v>18</v>
      </c>
      <c r="L5425" s="2">
        <f t="array" ref="L5425">XLOOKUP('Transaction Data'!$G5425,Product_Code,Unit_Price)</f>
        <v>22</v>
      </c>
      <c r="M5425" s="3">
        <f>'Transaction Data'!$F5425*'Transaction Data'!$K5425</f>
        <v>1404</v>
      </c>
      <c r="N5425" s="3">
        <f>'Transaction Data'!$F5425*'Transaction Data'!$L5425</f>
        <v>1716</v>
      </c>
      <c r="O5425" s="3">
        <f>'Transaction Data'!$N5425-'Transaction Data'!$M5425</f>
        <v>312</v>
      </c>
      <c r="P5425" s="2">
        <f>DATEDIF('Transaction Data'!$D5425,'Transaction Data'!$A5425,"y")</f>
        <v>38</v>
      </c>
      <c r="Q5425" s="2" t="str">
        <f>FLOOR('Transaction Data'!$P5425,15)&amp;"-"&amp;FLOOR('Transaction Data'!$P5425,15)+14</f>
        <v>30-44</v>
      </c>
      <c r="R5425" s="2" t="str">
        <f>IF('Transaction Data'!$L5425&lt;=10,"Less Expensive","Expensive")</f>
        <v>Expensive</v>
      </c>
      <c r="S5425" s="4">
        <f>WEEKDAY('Transaction Data'!$A5425)</f>
        <v>6</v>
      </c>
      <c r="T5425" s="2" t="str">
        <f>IF(WEEKDAY('Transaction Data'!$A5425,2)&lt;6,"Weekday","Weekend")</f>
        <v>Weekday</v>
      </c>
    </row>
    <row r="5426" ht="15.75" customHeight="1">
      <c r="A5426" s="1">
        <v>45465.0</v>
      </c>
      <c r="B5426" s="2" t="s">
        <v>5093</v>
      </c>
      <c r="C5426" s="2" t="s">
        <v>69</v>
      </c>
      <c r="D5426" s="1">
        <v>29547.0</v>
      </c>
      <c r="E5426" s="2" t="s">
        <v>22</v>
      </c>
      <c r="F5426" s="2">
        <v>204.0</v>
      </c>
      <c r="G5426" s="2" t="s">
        <v>44</v>
      </c>
      <c r="H5426" s="2" t="s">
        <v>24</v>
      </c>
      <c r="I5426" s="2" t="s">
        <v>25</v>
      </c>
      <c r="J5426" s="2" t="str">
        <f t="array" ref="J5426">XLOOKUP('Transaction Data'!$G5426,Product_Code,Biscuit_Brand)</f>
        <v>Butter Crunch</v>
      </c>
      <c r="K5426" s="2">
        <f t="array" ref="K5426">XLOOKUP('Transaction Data'!$G5426,Product_Code,Cost)</f>
        <v>10</v>
      </c>
      <c r="L5426" s="2">
        <f t="array" ref="L5426">XLOOKUP('Transaction Data'!$G5426,Product_Code,Unit_Price)</f>
        <v>11</v>
      </c>
      <c r="M5426" s="3">
        <f>'Transaction Data'!$F5426*'Transaction Data'!$K5426</f>
        <v>2040</v>
      </c>
      <c r="N5426" s="3">
        <f>'Transaction Data'!$F5426*'Transaction Data'!$L5426</f>
        <v>2244</v>
      </c>
      <c r="O5426" s="3">
        <f>'Transaction Data'!$N5426-'Transaction Data'!$M5426</f>
        <v>204</v>
      </c>
      <c r="P5426" s="2">
        <f>DATEDIF('Transaction Data'!$D5426,'Transaction Data'!$A5426,"y")</f>
        <v>43</v>
      </c>
      <c r="Q5426" s="2" t="str">
        <f>FLOOR('Transaction Data'!$P5426,15)&amp;"-"&amp;FLOOR('Transaction Data'!$P5426,15)+14</f>
        <v>30-44</v>
      </c>
      <c r="R5426" s="2" t="str">
        <f>IF('Transaction Data'!$L5426&lt;=10,"Less Expensive","Expensive")</f>
        <v>Expensive</v>
      </c>
      <c r="S5426" s="4">
        <f>WEEKDAY('Transaction Data'!$A5426)</f>
        <v>7</v>
      </c>
      <c r="T5426" s="2" t="str">
        <f>IF(WEEKDAY('Transaction Data'!$A5426,2)&lt;6,"Weekday","Weekend")</f>
        <v>Weekend</v>
      </c>
    </row>
    <row r="5427" ht="15.75" customHeight="1">
      <c r="A5427" s="1">
        <v>45418.0</v>
      </c>
      <c r="B5427" s="2" t="s">
        <v>1597</v>
      </c>
      <c r="C5427" s="2" t="s">
        <v>72</v>
      </c>
      <c r="D5427" s="1">
        <v>21790.0</v>
      </c>
      <c r="E5427" s="2" t="s">
        <v>63</v>
      </c>
      <c r="F5427" s="2">
        <v>412.0</v>
      </c>
      <c r="G5427" s="2" t="s">
        <v>61</v>
      </c>
      <c r="H5427" s="2" t="s">
        <v>29</v>
      </c>
      <c r="I5427" s="2" t="s">
        <v>25</v>
      </c>
      <c r="J5427" s="2" t="str">
        <f t="array" ref="J5427">XLOOKUP('Transaction Data'!$G5427,Product_Code,Biscuit_Brand)</f>
        <v>Choco Delight</v>
      </c>
      <c r="K5427" s="2">
        <f t="array" ref="K5427">XLOOKUP('Transaction Data'!$G5427,Product_Code,Cost)</f>
        <v>3</v>
      </c>
      <c r="L5427" s="2">
        <f t="array" ref="L5427">XLOOKUP('Transaction Data'!$G5427,Product_Code,Unit_Price)</f>
        <v>5</v>
      </c>
      <c r="M5427" s="3">
        <f>'Transaction Data'!$F5427*'Transaction Data'!$K5427</f>
        <v>1236</v>
      </c>
      <c r="N5427" s="3">
        <f>'Transaction Data'!$F5427*'Transaction Data'!$L5427</f>
        <v>2060</v>
      </c>
      <c r="O5427" s="3">
        <f>'Transaction Data'!$N5427-'Transaction Data'!$M5427</f>
        <v>824</v>
      </c>
      <c r="P5427" s="2">
        <f>DATEDIF('Transaction Data'!$D5427,'Transaction Data'!$A5427,"y")</f>
        <v>64</v>
      </c>
      <c r="Q5427" s="2" t="str">
        <f>FLOOR('Transaction Data'!$P5427,15)&amp;"-"&amp;FLOOR('Transaction Data'!$P5427,15)+14</f>
        <v>60-74</v>
      </c>
      <c r="R5427" s="2" t="str">
        <f>IF('Transaction Data'!$L5427&lt;=10,"Less Expensive","Expensive")</f>
        <v>Less Expensive</v>
      </c>
      <c r="S5427" s="4">
        <f>WEEKDAY('Transaction Data'!$A5427)</f>
        <v>2</v>
      </c>
      <c r="T5427" s="2" t="str">
        <f>IF(WEEKDAY('Transaction Data'!$A5427,2)&lt;6,"Weekday","Weekend")</f>
        <v>Weekday</v>
      </c>
    </row>
    <row r="5428" ht="15.75" customHeight="1">
      <c r="A5428" s="1">
        <v>45432.0</v>
      </c>
      <c r="B5428" s="2" t="s">
        <v>5094</v>
      </c>
      <c r="C5428" s="2" t="s">
        <v>21</v>
      </c>
      <c r="D5428" s="1">
        <v>17593.0</v>
      </c>
      <c r="E5428" s="2" t="s">
        <v>37</v>
      </c>
      <c r="F5428" s="2">
        <v>494.0</v>
      </c>
      <c r="G5428" s="2" t="s">
        <v>44</v>
      </c>
      <c r="H5428" s="2" t="s">
        <v>42</v>
      </c>
      <c r="I5428" s="2" t="s">
        <v>25</v>
      </c>
      <c r="J5428" s="2" t="str">
        <f t="array" ref="J5428">XLOOKUP('Transaction Data'!$G5428,Product_Code,Biscuit_Brand)</f>
        <v>Butter Crunch</v>
      </c>
      <c r="K5428" s="2">
        <f t="array" ref="K5428">XLOOKUP('Transaction Data'!$G5428,Product_Code,Cost)</f>
        <v>10</v>
      </c>
      <c r="L5428" s="2">
        <f t="array" ref="L5428">XLOOKUP('Transaction Data'!$G5428,Product_Code,Unit_Price)</f>
        <v>11</v>
      </c>
      <c r="M5428" s="3">
        <f>'Transaction Data'!$F5428*'Transaction Data'!$K5428</f>
        <v>4940</v>
      </c>
      <c r="N5428" s="3">
        <f>'Transaction Data'!$F5428*'Transaction Data'!$L5428</f>
        <v>5434</v>
      </c>
      <c r="O5428" s="3">
        <f>'Transaction Data'!$N5428-'Transaction Data'!$M5428</f>
        <v>494</v>
      </c>
      <c r="P5428" s="2">
        <f>DATEDIF('Transaction Data'!$D5428,'Transaction Data'!$A5428,"y")</f>
        <v>76</v>
      </c>
      <c r="Q5428" s="2" t="str">
        <f>FLOOR('Transaction Data'!$P5428,15)&amp;"-"&amp;FLOOR('Transaction Data'!$P5428,15)+14</f>
        <v>75-89</v>
      </c>
      <c r="R5428" s="2" t="str">
        <f>IF('Transaction Data'!$L5428&lt;=10,"Less Expensive","Expensive")</f>
        <v>Expensive</v>
      </c>
      <c r="S5428" s="4">
        <f>WEEKDAY('Transaction Data'!$A5428)</f>
        <v>2</v>
      </c>
      <c r="T5428" s="2" t="str">
        <f>IF(WEEKDAY('Transaction Data'!$A5428,2)&lt;6,"Weekday","Weekend")</f>
        <v>Weekday</v>
      </c>
    </row>
    <row r="5429" ht="15.75" customHeight="1">
      <c r="A5429" s="1">
        <v>45437.0</v>
      </c>
      <c r="B5429" s="2" t="s">
        <v>5095</v>
      </c>
      <c r="C5429" s="2" t="s">
        <v>65</v>
      </c>
      <c r="D5429" s="1">
        <v>28338.0</v>
      </c>
      <c r="E5429" s="2" t="s">
        <v>37</v>
      </c>
      <c r="F5429" s="2">
        <v>144.0</v>
      </c>
      <c r="G5429" s="2" t="s">
        <v>28</v>
      </c>
      <c r="H5429" s="2" t="s">
        <v>45</v>
      </c>
      <c r="I5429" s="2" t="s">
        <v>25</v>
      </c>
      <c r="J5429" s="2" t="str">
        <f t="array" ref="J5429">XLOOKUP('Transaction Data'!$G5429,Product_Code,Biscuit_Brand)</f>
        <v>Shortbread</v>
      </c>
      <c r="K5429" s="2">
        <f t="array" ref="K5429">XLOOKUP('Transaction Data'!$G5429,Product_Code,Cost)</f>
        <v>10</v>
      </c>
      <c r="L5429" s="2">
        <f t="array" ref="L5429">XLOOKUP('Transaction Data'!$G5429,Product_Code,Unit_Price)</f>
        <v>45</v>
      </c>
      <c r="M5429" s="3">
        <f>'Transaction Data'!$F5429*'Transaction Data'!$K5429</f>
        <v>1440</v>
      </c>
      <c r="N5429" s="3">
        <f>'Transaction Data'!$F5429*'Transaction Data'!$L5429</f>
        <v>6480</v>
      </c>
      <c r="O5429" s="3">
        <f>'Transaction Data'!$N5429-'Transaction Data'!$M5429</f>
        <v>5040</v>
      </c>
      <c r="P5429" s="2">
        <f>DATEDIF('Transaction Data'!$D5429,'Transaction Data'!$A5429,"y")</f>
        <v>46</v>
      </c>
      <c r="Q5429" s="2" t="str">
        <f>FLOOR('Transaction Data'!$P5429,15)&amp;"-"&amp;FLOOR('Transaction Data'!$P5429,15)+14</f>
        <v>45-59</v>
      </c>
      <c r="R5429" s="2" t="str">
        <f>IF('Transaction Data'!$L5429&lt;=10,"Less Expensive","Expensive")</f>
        <v>Expensive</v>
      </c>
      <c r="S5429" s="4">
        <f>WEEKDAY('Transaction Data'!$A5429)</f>
        <v>7</v>
      </c>
      <c r="T5429" s="2" t="str">
        <f>IF(WEEKDAY('Transaction Data'!$A5429,2)&lt;6,"Weekday","Weekend")</f>
        <v>Weekend</v>
      </c>
    </row>
    <row r="5430" ht="15.75" customHeight="1">
      <c r="A5430" s="1">
        <v>45301.0</v>
      </c>
      <c r="B5430" s="2" t="s">
        <v>5096</v>
      </c>
      <c r="C5430" s="2" t="s">
        <v>51</v>
      </c>
      <c r="D5430" s="1">
        <v>22782.0</v>
      </c>
      <c r="E5430" s="2" t="s">
        <v>22</v>
      </c>
      <c r="F5430" s="2">
        <v>87.0</v>
      </c>
      <c r="G5430" s="2" t="s">
        <v>38</v>
      </c>
      <c r="H5430" s="2" t="s">
        <v>24</v>
      </c>
      <c r="I5430" s="2" t="s">
        <v>25</v>
      </c>
      <c r="J5430" s="2" t="str">
        <f t="array" ref="J5430">XLOOKUP('Transaction Data'!$G5430,Product_Code,Biscuit_Brand)</f>
        <v>Ginger Snaps</v>
      </c>
      <c r="K5430" s="2">
        <f t="array" ref="K5430">XLOOKUP('Transaction Data'!$G5430,Product_Code,Cost)</f>
        <v>14</v>
      </c>
      <c r="L5430" s="2">
        <f t="array" ref="L5430">XLOOKUP('Transaction Data'!$G5430,Product_Code,Unit_Price)</f>
        <v>28</v>
      </c>
      <c r="M5430" s="3">
        <f>'Transaction Data'!$F5430*'Transaction Data'!$K5430</f>
        <v>1218</v>
      </c>
      <c r="N5430" s="3">
        <f>'Transaction Data'!$F5430*'Transaction Data'!$L5430</f>
        <v>2436</v>
      </c>
      <c r="O5430" s="3">
        <f>'Transaction Data'!$N5430-'Transaction Data'!$M5430</f>
        <v>1218</v>
      </c>
      <c r="P5430" s="2">
        <f>DATEDIF('Transaction Data'!$D5430,'Transaction Data'!$A5430,"y")</f>
        <v>61</v>
      </c>
      <c r="Q5430" s="2" t="str">
        <f>FLOOR('Transaction Data'!$P5430,15)&amp;"-"&amp;FLOOR('Transaction Data'!$P5430,15)+14</f>
        <v>60-74</v>
      </c>
      <c r="R5430" s="2" t="str">
        <f>IF('Transaction Data'!$L5430&lt;=10,"Less Expensive","Expensive")</f>
        <v>Expensive</v>
      </c>
      <c r="S5430" s="4">
        <f>WEEKDAY('Transaction Data'!$A5430)</f>
        <v>4</v>
      </c>
      <c r="T5430" s="2" t="str">
        <f>IF(WEEKDAY('Transaction Data'!$A5430,2)&lt;6,"Weekday","Weekend")</f>
        <v>Weekday</v>
      </c>
    </row>
    <row r="5431" ht="15.75" customHeight="1">
      <c r="A5431" s="1">
        <v>45419.0</v>
      </c>
      <c r="B5431" s="2" t="s">
        <v>5097</v>
      </c>
      <c r="C5431" s="2" t="s">
        <v>65</v>
      </c>
      <c r="D5431" s="1">
        <v>20784.0</v>
      </c>
      <c r="E5431" s="2" t="s">
        <v>27</v>
      </c>
      <c r="F5431" s="2">
        <v>231.0</v>
      </c>
      <c r="G5431" s="2" t="s">
        <v>61</v>
      </c>
      <c r="H5431" s="2" t="s">
        <v>29</v>
      </c>
      <c r="I5431" s="2" t="s">
        <v>25</v>
      </c>
      <c r="J5431" s="2" t="str">
        <f t="array" ref="J5431">XLOOKUP('Transaction Data'!$G5431,Product_Code,Biscuit_Brand)</f>
        <v>Choco Delight</v>
      </c>
      <c r="K5431" s="2">
        <f t="array" ref="K5431">XLOOKUP('Transaction Data'!$G5431,Product_Code,Cost)</f>
        <v>3</v>
      </c>
      <c r="L5431" s="2">
        <f t="array" ref="L5431">XLOOKUP('Transaction Data'!$G5431,Product_Code,Unit_Price)</f>
        <v>5</v>
      </c>
      <c r="M5431" s="3">
        <f>'Transaction Data'!$F5431*'Transaction Data'!$K5431</f>
        <v>693</v>
      </c>
      <c r="N5431" s="3">
        <f>'Transaction Data'!$F5431*'Transaction Data'!$L5431</f>
        <v>1155</v>
      </c>
      <c r="O5431" s="3">
        <f>'Transaction Data'!$N5431-'Transaction Data'!$M5431</f>
        <v>462</v>
      </c>
      <c r="P5431" s="2">
        <f>DATEDIF('Transaction Data'!$D5431,'Transaction Data'!$A5431,"y")</f>
        <v>67</v>
      </c>
      <c r="Q5431" s="2" t="str">
        <f>FLOOR('Transaction Data'!$P5431,15)&amp;"-"&amp;FLOOR('Transaction Data'!$P5431,15)+14</f>
        <v>60-74</v>
      </c>
      <c r="R5431" s="2" t="str">
        <f>IF('Transaction Data'!$L5431&lt;=10,"Less Expensive","Expensive")</f>
        <v>Less Expensive</v>
      </c>
      <c r="S5431" s="4">
        <f>WEEKDAY('Transaction Data'!$A5431)</f>
        <v>3</v>
      </c>
      <c r="T5431" s="2" t="str">
        <f>IF(WEEKDAY('Transaction Data'!$A5431,2)&lt;6,"Weekday","Weekend")</f>
        <v>Weekday</v>
      </c>
    </row>
    <row r="5432" ht="15.75" customHeight="1">
      <c r="A5432" s="1">
        <v>45483.0</v>
      </c>
      <c r="B5432" s="2" t="s">
        <v>5098</v>
      </c>
      <c r="C5432" s="2" t="s">
        <v>41</v>
      </c>
      <c r="D5432" s="1">
        <v>36783.0</v>
      </c>
      <c r="E5432" s="2" t="s">
        <v>63</v>
      </c>
      <c r="F5432" s="2">
        <v>191.0</v>
      </c>
      <c r="G5432" s="2" t="s">
        <v>28</v>
      </c>
      <c r="H5432" s="2" t="s">
        <v>29</v>
      </c>
      <c r="I5432" s="2" t="s">
        <v>25</v>
      </c>
      <c r="J5432" s="2" t="str">
        <f t="array" ref="J5432">XLOOKUP('Transaction Data'!$G5432,Product_Code,Biscuit_Brand)</f>
        <v>Shortbread</v>
      </c>
      <c r="K5432" s="2">
        <f t="array" ref="K5432">XLOOKUP('Transaction Data'!$G5432,Product_Code,Cost)</f>
        <v>10</v>
      </c>
      <c r="L5432" s="2">
        <f t="array" ref="L5432">XLOOKUP('Transaction Data'!$G5432,Product_Code,Unit_Price)</f>
        <v>45</v>
      </c>
      <c r="M5432" s="3">
        <f>'Transaction Data'!$F5432*'Transaction Data'!$K5432</f>
        <v>1910</v>
      </c>
      <c r="N5432" s="3">
        <f>'Transaction Data'!$F5432*'Transaction Data'!$L5432</f>
        <v>8595</v>
      </c>
      <c r="O5432" s="3">
        <f>'Transaction Data'!$N5432-'Transaction Data'!$M5432</f>
        <v>6685</v>
      </c>
      <c r="P5432" s="2">
        <f>DATEDIF('Transaction Data'!$D5432,'Transaction Data'!$A5432,"y")</f>
        <v>23</v>
      </c>
      <c r="Q5432" s="2" t="str">
        <f>FLOOR('Transaction Data'!$P5432,15)&amp;"-"&amp;FLOOR('Transaction Data'!$P5432,15)+14</f>
        <v>15-29</v>
      </c>
      <c r="R5432" s="2" t="str">
        <f>IF('Transaction Data'!$L5432&lt;=10,"Less Expensive","Expensive")</f>
        <v>Expensive</v>
      </c>
      <c r="S5432" s="4">
        <f>WEEKDAY('Transaction Data'!$A5432)</f>
        <v>4</v>
      </c>
      <c r="T5432" s="2" t="str">
        <f>IF(WEEKDAY('Transaction Data'!$A5432,2)&lt;6,"Weekday","Weekend")</f>
        <v>Weekday</v>
      </c>
    </row>
    <row r="5433" ht="15.75" customHeight="1">
      <c r="A5433" s="1">
        <v>45480.0</v>
      </c>
      <c r="B5433" s="2" t="s">
        <v>5099</v>
      </c>
      <c r="C5433" s="2" t="s">
        <v>65</v>
      </c>
      <c r="D5433" s="1">
        <v>25980.0</v>
      </c>
      <c r="E5433" s="2" t="s">
        <v>22</v>
      </c>
      <c r="F5433" s="2">
        <v>224.0</v>
      </c>
      <c r="G5433" s="2" t="s">
        <v>48</v>
      </c>
      <c r="H5433" s="2" t="s">
        <v>34</v>
      </c>
      <c r="I5433" s="2" t="s">
        <v>25</v>
      </c>
      <c r="J5433" s="2" t="str">
        <f t="array" ref="J5433">XLOOKUP('Transaction Data'!$G5433,Product_Code,Biscuit_Brand)</f>
        <v>Lemon Crisps</v>
      </c>
      <c r="K5433" s="2">
        <f t="array" ref="K5433">XLOOKUP('Transaction Data'!$G5433,Product_Code,Cost)</f>
        <v>7</v>
      </c>
      <c r="L5433" s="2">
        <f t="array" ref="L5433">XLOOKUP('Transaction Data'!$G5433,Product_Code,Unit_Price)</f>
        <v>9</v>
      </c>
      <c r="M5433" s="3">
        <f>'Transaction Data'!$F5433*'Transaction Data'!$K5433</f>
        <v>1568</v>
      </c>
      <c r="N5433" s="3">
        <f>'Transaction Data'!$F5433*'Transaction Data'!$L5433</f>
        <v>2016</v>
      </c>
      <c r="O5433" s="3">
        <f>'Transaction Data'!$N5433-'Transaction Data'!$M5433</f>
        <v>448</v>
      </c>
      <c r="P5433" s="2">
        <f>DATEDIF('Transaction Data'!$D5433,'Transaction Data'!$A5433,"y")</f>
        <v>53</v>
      </c>
      <c r="Q5433" s="2" t="str">
        <f>FLOOR('Transaction Data'!$P5433,15)&amp;"-"&amp;FLOOR('Transaction Data'!$P5433,15)+14</f>
        <v>45-59</v>
      </c>
      <c r="R5433" s="2" t="str">
        <f>IF('Transaction Data'!$L5433&lt;=10,"Less Expensive","Expensive")</f>
        <v>Less Expensive</v>
      </c>
      <c r="S5433" s="4">
        <f>WEEKDAY('Transaction Data'!$A5433)</f>
        <v>1</v>
      </c>
      <c r="T5433" s="2" t="str">
        <f>IF(WEEKDAY('Transaction Data'!$A5433,2)&lt;6,"Weekday","Weekend")</f>
        <v>Weekend</v>
      </c>
    </row>
    <row r="5434" ht="15.75" customHeight="1">
      <c r="A5434" s="1">
        <v>45335.0</v>
      </c>
      <c r="B5434" s="2" t="s">
        <v>5100</v>
      </c>
      <c r="C5434" s="2" t="s">
        <v>41</v>
      </c>
      <c r="D5434" s="1">
        <v>35876.0</v>
      </c>
      <c r="E5434" s="2" t="s">
        <v>37</v>
      </c>
      <c r="F5434" s="2">
        <v>109.0</v>
      </c>
      <c r="G5434" s="2" t="s">
        <v>28</v>
      </c>
      <c r="H5434" s="2" t="s">
        <v>24</v>
      </c>
      <c r="I5434" s="2" t="s">
        <v>25</v>
      </c>
      <c r="J5434" s="2" t="str">
        <f t="array" ref="J5434">XLOOKUP('Transaction Data'!$G5434,Product_Code,Biscuit_Brand)</f>
        <v>Shortbread</v>
      </c>
      <c r="K5434" s="2">
        <f t="array" ref="K5434">XLOOKUP('Transaction Data'!$G5434,Product_Code,Cost)</f>
        <v>10</v>
      </c>
      <c r="L5434" s="2">
        <f t="array" ref="L5434">XLOOKUP('Transaction Data'!$G5434,Product_Code,Unit_Price)</f>
        <v>45</v>
      </c>
      <c r="M5434" s="3">
        <f>'Transaction Data'!$F5434*'Transaction Data'!$K5434</f>
        <v>1090</v>
      </c>
      <c r="N5434" s="3">
        <f>'Transaction Data'!$F5434*'Transaction Data'!$L5434</f>
        <v>4905</v>
      </c>
      <c r="O5434" s="3">
        <f>'Transaction Data'!$N5434-'Transaction Data'!$M5434</f>
        <v>3815</v>
      </c>
      <c r="P5434" s="2">
        <f>DATEDIF('Transaction Data'!$D5434,'Transaction Data'!$A5434,"y")</f>
        <v>25</v>
      </c>
      <c r="Q5434" s="2" t="str">
        <f>FLOOR('Transaction Data'!$P5434,15)&amp;"-"&amp;FLOOR('Transaction Data'!$P5434,15)+14</f>
        <v>15-29</v>
      </c>
      <c r="R5434" s="2" t="str">
        <f>IF('Transaction Data'!$L5434&lt;=10,"Less Expensive","Expensive")</f>
        <v>Expensive</v>
      </c>
      <c r="S5434" s="4">
        <f>WEEKDAY('Transaction Data'!$A5434)</f>
        <v>3</v>
      </c>
      <c r="T5434" s="2" t="str">
        <f>IF(WEEKDAY('Transaction Data'!$A5434,2)&lt;6,"Weekday","Weekend")</f>
        <v>Weekday</v>
      </c>
    </row>
    <row r="5435" ht="15.75" customHeight="1">
      <c r="A5435" s="1">
        <v>45502.0</v>
      </c>
      <c r="B5435" s="2" t="s">
        <v>5101</v>
      </c>
      <c r="C5435" s="2" t="s">
        <v>21</v>
      </c>
      <c r="D5435" s="1">
        <v>35822.0</v>
      </c>
      <c r="E5435" s="2" t="s">
        <v>37</v>
      </c>
      <c r="F5435" s="2">
        <v>138.0</v>
      </c>
      <c r="G5435" s="2" t="s">
        <v>38</v>
      </c>
      <c r="H5435" s="2" t="s">
        <v>42</v>
      </c>
      <c r="I5435" s="2" t="s">
        <v>25</v>
      </c>
      <c r="J5435" s="2" t="str">
        <f t="array" ref="J5435">XLOOKUP('Transaction Data'!$G5435,Product_Code,Biscuit_Brand)</f>
        <v>Ginger Snaps</v>
      </c>
      <c r="K5435" s="2">
        <f t="array" ref="K5435">XLOOKUP('Transaction Data'!$G5435,Product_Code,Cost)</f>
        <v>14</v>
      </c>
      <c r="L5435" s="2">
        <f t="array" ref="L5435">XLOOKUP('Transaction Data'!$G5435,Product_Code,Unit_Price)</f>
        <v>28</v>
      </c>
      <c r="M5435" s="3">
        <f>'Transaction Data'!$F5435*'Transaction Data'!$K5435</f>
        <v>1932</v>
      </c>
      <c r="N5435" s="3">
        <f>'Transaction Data'!$F5435*'Transaction Data'!$L5435</f>
        <v>3864</v>
      </c>
      <c r="O5435" s="3">
        <f>'Transaction Data'!$N5435-'Transaction Data'!$M5435</f>
        <v>1932</v>
      </c>
      <c r="P5435" s="2">
        <f>DATEDIF('Transaction Data'!$D5435,'Transaction Data'!$A5435,"y")</f>
        <v>26</v>
      </c>
      <c r="Q5435" s="2" t="str">
        <f>FLOOR('Transaction Data'!$P5435,15)&amp;"-"&amp;FLOOR('Transaction Data'!$P5435,15)+14</f>
        <v>15-29</v>
      </c>
      <c r="R5435" s="2" t="str">
        <f>IF('Transaction Data'!$L5435&lt;=10,"Less Expensive","Expensive")</f>
        <v>Expensive</v>
      </c>
      <c r="S5435" s="4">
        <f>WEEKDAY('Transaction Data'!$A5435)</f>
        <v>2</v>
      </c>
      <c r="T5435" s="2" t="str">
        <f>IF(WEEKDAY('Transaction Data'!$A5435,2)&lt;6,"Weekday","Weekend")</f>
        <v>Weekday</v>
      </c>
    </row>
    <row r="5436" ht="15.75" customHeight="1">
      <c r="A5436" s="1">
        <v>45397.0</v>
      </c>
      <c r="B5436" s="2" t="s">
        <v>5102</v>
      </c>
      <c r="C5436" s="2" t="s">
        <v>51</v>
      </c>
      <c r="D5436" s="1">
        <v>18964.0</v>
      </c>
      <c r="E5436" s="2" t="s">
        <v>27</v>
      </c>
      <c r="F5436" s="2">
        <v>94.0</v>
      </c>
      <c r="G5436" s="2" t="s">
        <v>48</v>
      </c>
      <c r="H5436" s="2" t="s">
        <v>45</v>
      </c>
      <c r="I5436" s="2" t="s">
        <v>30</v>
      </c>
      <c r="J5436" s="2" t="str">
        <f t="array" ref="J5436">XLOOKUP('Transaction Data'!$G5436,Product_Code,Biscuit_Brand)</f>
        <v>Lemon Crisps</v>
      </c>
      <c r="K5436" s="2">
        <f t="array" ref="K5436">XLOOKUP('Transaction Data'!$G5436,Product_Code,Cost)</f>
        <v>7</v>
      </c>
      <c r="L5436" s="2">
        <f t="array" ref="L5436">XLOOKUP('Transaction Data'!$G5436,Product_Code,Unit_Price)</f>
        <v>9</v>
      </c>
      <c r="M5436" s="3">
        <f>'Transaction Data'!$F5436*'Transaction Data'!$K5436</f>
        <v>658</v>
      </c>
      <c r="N5436" s="3">
        <f>'Transaction Data'!$F5436*'Transaction Data'!$L5436</f>
        <v>846</v>
      </c>
      <c r="O5436" s="3">
        <f>'Transaction Data'!$N5436-'Transaction Data'!$M5436</f>
        <v>188</v>
      </c>
      <c r="P5436" s="2">
        <f>DATEDIF('Transaction Data'!$D5436,'Transaction Data'!$A5436,"y")</f>
        <v>72</v>
      </c>
      <c r="Q5436" s="2" t="str">
        <f>FLOOR('Transaction Data'!$P5436,15)&amp;"-"&amp;FLOOR('Transaction Data'!$P5436,15)+14</f>
        <v>60-74</v>
      </c>
      <c r="R5436" s="2" t="str">
        <f>IF('Transaction Data'!$L5436&lt;=10,"Less Expensive","Expensive")</f>
        <v>Less Expensive</v>
      </c>
      <c r="S5436" s="4">
        <f>WEEKDAY('Transaction Data'!$A5436)</f>
        <v>2</v>
      </c>
      <c r="T5436" s="2" t="str">
        <f>IF(WEEKDAY('Transaction Data'!$A5436,2)&lt;6,"Weekday","Weekend")</f>
        <v>Weekday</v>
      </c>
    </row>
    <row r="5437" ht="15.75" customHeight="1">
      <c r="A5437" s="1">
        <v>45454.0</v>
      </c>
      <c r="B5437" s="2" t="s">
        <v>5103</v>
      </c>
      <c r="C5437" s="2" t="s">
        <v>54</v>
      </c>
      <c r="D5437" s="1">
        <v>27176.0</v>
      </c>
      <c r="E5437" s="2" t="s">
        <v>27</v>
      </c>
      <c r="F5437" s="2">
        <v>128.0</v>
      </c>
      <c r="G5437" s="2" t="s">
        <v>61</v>
      </c>
      <c r="H5437" s="2" t="s">
        <v>24</v>
      </c>
      <c r="I5437" s="2" t="s">
        <v>25</v>
      </c>
      <c r="J5437" s="2" t="str">
        <f t="array" ref="J5437">XLOOKUP('Transaction Data'!$G5437,Product_Code,Biscuit_Brand)</f>
        <v>Choco Delight</v>
      </c>
      <c r="K5437" s="2">
        <f t="array" ref="K5437">XLOOKUP('Transaction Data'!$G5437,Product_Code,Cost)</f>
        <v>3</v>
      </c>
      <c r="L5437" s="2">
        <f t="array" ref="L5437">XLOOKUP('Transaction Data'!$G5437,Product_Code,Unit_Price)</f>
        <v>5</v>
      </c>
      <c r="M5437" s="3">
        <f>'Transaction Data'!$F5437*'Transaction Data'!$K5437</f>
        <v>384</v>
      </c>
      <c r="N5437" s="3">
        <f>'Transaction Data'!$F5437*'Transaction Data'!$L5437</f>
        <v>640</v>
      </c>
      <c r="O5437" s="3">
        <f>'Transaction Data'!$N5437-'Transaction Data'!$M5437</f>
        <v>256</v>
      </c>
      <c r="P5437" s="2">
        <f>DATEDIF('Transaction Data'!$D5437,'Transaction Data'!$A5437,"y")</f>
        <v>50</v>
      </c>
      <c r="Q5437" s="2" t="str">
        <f>FLOOR('Transaction Data'!$P5437,15)&amp;"-"&amp;FLOOR('Transaction Data'!$P5437,15)+14</f>
        <v>45-59</v>
      </c>
      <c r="R5437" s="2" t="str">
        <f>IF('Transaction Data'!$L5437&lt;=10,"Less Expensive","Expensive")</f>
        <v>Less Expensive</v>
      </c>
      <c r="S5437" s="4">
        <f>WEEKDAY('Transaction Data'!$A5437)</f>
        <v>3</v>
      </c>
      <c r="T5437" s="2" t="str">
        <f>IF(WEEKDAY('Transaction Data'!$A5437,2)&lt;6,"Weekday","Weekend")</f>
        <v>Weekday</v>
      </c>
    </row>
    <row r="5438" ht="15.75" customHeight="1">
      <c r="A5438" s="1">
        <v>45489.0</v>
      </c>
      <c r="B5438" s="2" t="s">
        <v>5104</v>
      </c>
      <c r="C5438" s="2" t="s">
        <v>41</v>
      </c>
      <c r="D5438" s="1">
        <v>36949.0</v>
      </c>
      <c r="E5438" s="2" t="s">
        <v>22</v>
      </c>
      <c r="F5438" s="2">
        <v>213.0</v>
      </c>
      <c r="G5438" s="2" t="s">
        <v>33</v>
      </c>
      <c r="H5438" s="2" t="s">
        <v>29</v>
      </c>
      <c r="I5438" s="2" t="s">
        <v>25</v>
      </c>
      <c r="J5438" s="2" t="str">
        <f t="array" ref="J5438">XLOOKUP('Transaction Data'!$G5438,Product_Code,Biscuit_Brand)</f>
        <v>Caramel Biscuits</v>
      </c>
      <c r="K5438" s="2">
        <f t="array" ref="K5438">XLOOKUP('Transaction Data'!$G5438,Product_Code,Cost)</f>
        <v>18</v>
      </c>
      <c r="L5438" s="2">
        <f t="array" ref="L5438">XLOOKUP('Transaction Data'!$G5438,Product_Code,Unit_Price)</f>
        <v>22</v>
      </c>
      <c r="M5438" s="3">
        <f>'Transaction Data'!$F5438*'Transaction Data'!$K5438</f>
        <v>3834</v>
      </c>
      <c r="N5438" s="3">
        <f>'Transaction Data'!$F5438*'Transaction Data'!$L5438</f>
        <v>4686</v>
      </c>
      <c r="O5438" s="3">
        <f>'Transaction Data'!$N5438-'Transaction Data'!$M5438</f>
        <v>852</v>
      </c>
      <c r="P5438" s="2">
        <f>DATEDIF('Transaction Data'!$D5438,'Transaction Data'!$A5438,"y")</f>
        <v>23</v>
      </c>
      <c r="Q5438" s="2" t="str">
        <f>FLOOR('Transaction Data'!$P5438,15)&amp;"-"&amp;FLOOR('Transaction Data'!$P5438,15)+14</f>
        <v>15-29</v>
      </c>
      <c r="R5438" s="2" t="str">
        <f>IF('Transaction Data'!$L5438&lt;=10,"Less Expensive","Expensive")</f>
        <v>Expensive</v>
      </c>
      <c r="S5438" s="4">
        <f>WEEKDAY('Transaction Data'!$A5438)</f>
        <v>3</v>
      </c>
      <c r="T5438" s="2" t="str">
        <f>IF(WEEKDAY('Transaction Data'!$A5438,2)&lt;6,"Weekday","Weekend")</f>
        <v>Weekday</v>
      </c>
    </row>
    <row r="5439" ht="15.75" customHeight="1">
      <c r="A5439" s="1">
        <v>45395.0</v>
      </c>
      <c r="B5439" s="2" t="s">
        <v>5105</v>
      </c>
      <c r="C5439" s="2" t="s">
        <v>21</v>
      </c>
      <c r="D5439" s="1">
        <v>21376.0</v>
      </c>
      <c r="E5439" s="2" t="s">
        <v>27</v>
      </c>
      <c r="F5439" s="2">
        <v>476.0</v>
      </c>
      <c r="G5439" s="2" t="s">
        <v>44</v>
      </c>
      <c r="H5439" s="2" t="s">
        <v>42</v>
      </c>
      <c r="I5439" s="2" t="s">
        <v>25</v>
      </c>
      <c r="J5439" s="2" t="str">
        <f t="array" ref="J5439">XLOOKUP('Transaction Data'!$G5439,Product_Code,Biscuit_Brand)</f>
        <v>Butter Crunch</v>
      </c>
      <c r="K5439" s="2">
        <f t="array" ref="K5439">XLOOKUP('Transaction Data'!$G5439,Product_Code,Cost)</f>
        <v>10</v>
      </c>
      <c r="L5439" s="2">
        <f t="array" ref="L5439">XLOOKUP('Transaction Data'!$G5439,Product_Code,Unit_Price)</f>
        <v>11</v>
      </c>
      <c r="M5439" s="3">
        <f>'Transaction Data'!$F5439*'Transaction Data'!$K5439</f>
        <v>4760</v>
      </c>
      <c r="N5439" s="3">
        <f>'Transaction Data'!$F5439*'Transaction Data'!$L5439</f>
        <v>5236</v>
      </c>
      <c r="O5439" s="3">
        <f>'Transaction Data'!$N5439-'Transaction Data'!$M5439</f>
        <v>476</v>
      </c>
      <c r="P5439" s="2">
        <f>DATEDIF('Transaction Data'!$D5439,'Transaction Data'!$A5439,"y")</f>
        <v>65</v>
      </c>
      <c r="Q5439" s="2" t="str">
        <f>FLOOR('Transaction Data'!$P5439,15)&amp;"-"&amp;FLOOR('Transaction Data'!$P5439,15)+14</f>
        <v>60-74</v>
      </c>
      <c r="R5439" s="2" t="str">
        <f>IF('Transaction Data'!$L5439&lt;=10,"Less Expensive","Expensive")</f>
        <v>Expensive</v>
      </c>
      <c r="S5439" s="4">
        <f>WEEKDAY('Transaction Data'!$A5439)</f>
        <v>7</v>
      </c>
      <c r="T5439" s="2" t="str">
        <f>IF(WEEKDAY('Transaction Data'!$A5439,2)&lt;6,"Weekday","Weekend")</f>
        <v>Weekend</v>
      </c>
    </row>
    <row r="5440" ht="15.75" customHeight="1">
      <c r="A5440" s="1">
        <v>45395.0</v>
      </c>
      <c r="B5440" s="2" t="s">
        <v>105</v>
      </c>
      <c r="C5440" s="2" t="s">
        <v>69</v>
      </c>
      <c r="D5440" s="1">
        <v>32416.0</v>
      </c>
      <c r="E5440" s="2" t="s">
        <v>63</v>
      </c>
      <c r="F5440" s="2">
        <v>447.0</v>
      </c>
      <c r="G5440" s="2" t="s">
        <v>55</v>
      </c>
      <c r="H5440" s="2" t="s">
        <v>45</v>
      </c>
      <c r="I5440" s="2" t="s">
        <v>25</v>
      </c>
      <c r="J5440" s="2" t="str">
        <f t="array" ref="J5440">XLOOKUP('Transaction Data'!$G5440,Product_Code,Biscuit_Brand)</f>
        <v>Vanilla Wafers</v>
      </c>
      <c r="K5440" s="2">
        <f t="array" ref="K5440">XLOOKUP('Transaction Data'!$G5440,Product_Code,Cost)</f>
        <v>18</v>
      </c>
      <c r="L5440" s="2">
        <f t="array" ref="L5440">XLOOKUP('Transaction Data'!$G5440,Product_Code,Unit_Price)</f>
        <v>36</v>
      </c>
      <c r="M5440" s="3">
        <f>'Transaction Data'!$F5440*'Transaction Data'!$K5440</f>
        <v>8046</v>
      </c>
      <c r="N5440" s="3">
        <f>'Transaction Data'!$F5440*'Transaction Data'!$L5440</f>
        <v>16092</v>
      </c>
      <c r="O5440" s="3">
        <f>'Transaction Data'!$N5440-'Transaction Data'!$M5440</f>
        <v>8046</v>
      </c>
      <c r="P5440" s="2">
        <f>DATEDIF('Transaction Data'!$D5440,'Transaction Data'!$A5440,"y")</f>
        <v>35</v>
      </c>
      <c r="Q5440" s="2" t="str">
        <f>FLOOR('Transaction Data'!$P5440,15)&amp;"-"&amp;FLOOR('Transaction Data'!$P5440,15)+14</f>
        <v>30-44</v>
      </c>
      <c r="R5440" s="2" t="str">
        <f>IF('Transaction Data'!$L5440&lt;=10,"Less Expensive","Expensive")</f>
        <v>Expensive</v>
      </c>
      <c r="S5440" s="4">
        <f>WEEKDAY('Transaction Data'!$A5440)</f>
        <v>7</v>
      </c>
      <c r="T5440" s="2" t="str">
        <f>IF(WEEKDAY('Transaction Data'!$A5440,2)&lt;6,"Weekday","Weekend")</f>
        <v>Weekend</v>
      </c>
    </row>
    <row r="5441" ht="15.75" customHeight="1">
      <c r="A5441" s="1">
        <v>45444.0</v>
      </c>
      <c r="B5441" s="2" t="s">
        <v>1625</v>
      </c>
      <c r="C5441" s="2" t="s">
        <v>72</v>
      </c>
      <c r="D5441" s="1">
        <v>24623.0</v>
      </c>
      <c r="E5441" s="2" t="s">
        <v>22</v>
      </c>
      <c r="F5441" s="2">
        <v>131.0</v>
      </c>
      <c r="G5441" s="2" t="s">
        <v>44</v>
      </c>
      <c r="H5441" s="2" t="s">
        <v>24</v>
      </c>
      <c r="I5441" s="2" t="s">
        <v>25</v>
      </c>
      <c r="J5441" s="2" t="str">
        <f t="array" ref="J5441">XLOOKUP('Transaction Data'!$G5441,Product_Code,Biscuit_Brand)</f>
        <v>Butter Crunch</v>
      </c>
      <c r="K5441" s="2">
        <f t="array" ref="K5441">XLOOKUP('Transaction Data'!$G5441,Product_Code,Cost)</f>
        <v>10</v>
      </c>
      <c r="L5441" s="2">
        <f t="array" ref="L5441">XLOOKUP('Transaction Data'!$G5441,Product_Code,Unit_Price)</f>
        <v>11</v>
      </c>
      <c r="M5441" s="3">
        <f>'Transaction Data'!$F5441*'Transaction Data'!$K5441</f>
        <v>1310</v>
      </c>
      <c r="N5441" s="3">
        <f>'Transaction Data'!$F5441*'Transaction Data'!$L5441</f>
        <v>1441</v>
      </c>
      <c r="O5441" s="3">
        <f>'Transaction Data'!$N5441-'Transaction Data'!$M5441</f>
        <v>131</v>
      </c>
      <c r="P5441" s="2">
        <f>DATEDIF('Transaction Data'!$D5441,'Transaction Data'!$A5441,"y")</f>
        <v>57</v>
      </c>
      <c r="Q5441" s="2" t="str">
        <f>FLOOR('Transaction Data'!$P5441,15)&amp;"-"&amp;FLOOR('Transaction Data'!$P5441,15)+14</f>
        <v>45-59</v>
      </c>
      <c r="R5441" s="2" t="str">
        <f>IF('Transaction Data'!$L5441&lt;=10,"Less Expensive","Expensive")</f>
        <v>Expensive</v>
      </c>
      <c r="S5441" s="4">
        <f>WEEKDAY('Transaction Data'!$A5441)</f>
        <v>7</v>
      </c>
      <c r="T5441" s="2" t="str">
        <f>IF(WEEKDAY('Transaction Data'!$A5441,2)&lt;6,"Weekday","Weekend")</f>
        <v>Weekend</v>
      </c>
    </row>
    <row r="5442" ht="15.75" customHeight="1">
      <c r="A5442" s="1">
        <v>45477.0</v>
      </c>
      <c r="B5442" s="2" t="s">
        <v>5106</v>
      </c>
      <c r="C5442" s="2" t="s">
        <v>54</v>
      </c>
      <c r="D5442" s="1">
        <v>27788.0</v>
      </c>
      <c r="E5442" s="2" t="s">
        <v>63</v>
      </c>
      <c r="F5442" s="2">
        <v>413.0</v>
      </c>
      <c r="G5442" s="2" t="s">
        <v>44</v>
      </c>
      <c r="H5442" s="2" t="s">
        <v>29</v>
      </c>
      <c r="I5442" s="2" t="s">
        <v>25</v>
      </c>
      <c r="J5442" s="2" t="str">
        <f t="array" ref="J5442">XLOOKUP('Transaction Data'!$G5442,Product_Code,Biscuit_Brand)</f>
        <v>Butter Crunch</v>
      </c>
      <c r="K5442" s="2">
        <f t="array" ref="K5442">XLOOKUP('Transaction Data'!$G5442,Product_Code,Cost)</f>
        <v>10</v>
      </c>
      <c r="L5442" s="2">
        <f t="array" ref="L5442">XLOOKUP('Transaction Data'!$G5442,Product_Code,Unit_Price)</f>
        <v>11</v>
      </c>
      <c r="M5442" s="3">
        <f>'Transaction Data'!$F5442*'Transaction Data'!$K5442</f>
        <v>4130</v>
      </c>
      <c r="N5442" s="3">
        <f>'Transaction Data'!$F5442*'Transaction Data'!$L5442</f>
        <v>4543</v>
      </c>
      <c r="O5442" s="3">
        <f>'Transaction Data'!$N5442-'Transaction Data'!$M5442</f>
        <v>413</v>
      </c>
      <c r="P5442" s="2">
        <f>DATEDIF('Transaction Data'!$D5442,'Transaction Data'!$A5442,"y")</f>
        <v>48</v>
      </c>
      <c r="Q5442" s="2" t="str">
        <f>FLOOR('Transaction Data'!$P5442,15)&amp;"-"&amp;FLOOR('Transaction Data'!$P5442,15)+14</f>
        <v>45-59</v>
      </c>
      <c r="R5442" s="2" t="str">
        <f>IF('Transaction Data'!$L5442&lt;=10,"Less Expensive","Expensive")</f>
        <v>Expensive</v>
      </c>
      <c r="S5442" s="4">
        <f>WEEKDAY('Transaction Data'!$A5442)</f>
        <v>5</v>
      </c>
      <c r="T5442" s="2" t="str">
        <f>IF(WEEKDAY('Transaction Data'!$A5442,2)&lt;6,"Weekday","Weekend")</f>
        <v>Weekday</v>
      </c>
    </row>
    <row r="5443" ht="15.75" customHeight="1">
      <c r="A5443" s="1">
        <v>45382.0</v>
      </c>
      <c r="B5443" s="2" t="s">
        <v>5107</v>
      </c>
      <c r="C5443" s="2" t="s">
        <v>54</v>
      </c>
      <c r="D5443" s="1">
        <v>34591.0</v>
      </c>
      <c r="E5443" s="2" t="s">
        <v>63</v>
      </c>
      <c r="F5443" s="2">
        <v>180.0</v>
      </c>
      <c r="G5443" s="2" t="s">
        <v>38</v>
      </c>
      <c r="H5443" s="2" t="s">
        <v>29</v>
      </c>
      <c r="I5443" s="2" t="s">
        <v>25</v>
      </c>
      <c r="J5443" s="2" t="str">
        <f t="array" ref="J5443">XLOOKUP('Transaction Data'!$G5443,Product_Code,Biscuit_Brand)</f>
        <v>Ginger Snaps</v>
      </c>
      <c r="K5443" s="2">
        <f t="array" ref="K5443">XLOOKUP('Transaction Data'!$G5443,Product_Code,Cost)</f>
        <v>14</v>
      </c>
      <c r="L5443" s="2">
        <f t="array" ref="L5443">XLOOKUP('Transaction Data'!$G5443,Product_Code,Unit_Price)</f>
        <v>28</v>
      </c>
      <c r="M5443" s="3">
        <f>'Transaction Data'!$F5443*'Transaction Data'!$K5443</f>
        <v>2520</v>
      </c>
      <c r="N5443" s="3">
        <f>'Transaction Data'!$F5443*'Transaction Data'!$L5443</f>
        <v>5040</v>
      </c>
      <c r="O5443" s="3">
        <f>'Transaction Data'!$N5443-'Transaction Data'!$M5443</f>
        <v>2520</v>
      </c>
      <c r="P5443" s="2">
        <f>DATEDIF('Transaction Data'!$D5443,'Transaction Data'!$A5443,"y")</f>
        <v>29</v>
      </c>
      <c r="Q5443" s="2" t="str">
        <f>FLOOR('Transaction Data'!$P5443,15)&amp;"-"&amp;FLOOR('Transaction Data'!$P5443,15)+14</f>
        <v>15-29</v>
      </c>
      <c r="R5443" s="2" t="str">
        <f>IF('Transaction Data'!$L5443&lt;=10,"Less Expensive","Expensive")</f>
        <v>Expensive</v>
      </c>
      <c r="S5443" s="4">
        <f>WEEKDAY('Transaction Data'!$A5443)</f>
        <v>1</v>
      </c>
      <c r="T5443" s="2" t="str">
        <f>IF(WEEKDAY('Transaction Data'!$A5443,2)&lt;6,"Weekday","Weekend")</f>
        <v>Weekend</v>
      </c>
    </row>
    <row r="5444" ht="15.75" customHeight="1">
      <c r="A5444" s="1">
        <v>45308.0</v>
      </c>
      <c r="B5444" s="2" t="s">
        <v>5108</v>
      </c>
      <c r="C5444" s="2" t="s">
        <v>51</v>
      </c>
      <c r="D5444" s="1">
        <v>21456.0</v>
      </c>
      <c r="E5444" s="2" t="s">
        <v>27</v>
      </c>
      <c r="F5444" s="2">
        <v>188.0</v>
      </c>
      <c r="G5444" s="2" t="s">
        <v>38</v>
      </c>
      <c r="H5444" s="2" t="s">
        <v>34</v>
      </c>
      <c r="I5444" s="2" t="s">
        <v>25</v>
      </c>
      <c r="J5444" s="2" t="str">
        <f t="array" ref="J5444">XLOOKUP('Transaction Data'!$G5444,Product_Code,Biscuit_Brand)</f>
        <v>Ginger Snaps</v>
      </c>
      <c r="K5444" s="2">
        <f t="array" ref="K5444">XLOOKUP('Transaction Data'!$G5444,Product_Code,Cost)</f>
        <v>14</v>
      </c>
      <c r="L5444" s="2">
        <f t="array" ref="L5444">XLOOKUP('Transaction Data'!$G5444,Product_Code,Unit_Price)</f>
        <v>28</v>
      </c>
      <c r="M5444" s="3">
        <f>'Transaction Data'!$F5444*'Transaction Data'!$K5444</f>
        <v>2632</v>
      </c>
      <c r="N5444" s="3">
        <f>'Transaction Data'!$F5444*'Transaction Data'!$L5444</f>
        <v>5264</v>
      </c>
      <c r="O5444" s="3">
        <f>'Transaction Data'!$N5444-'Transaction Data'!$M5444</f>
        <v>2632</v>
      </c>
      <c r="P5444" s="2">
        <f>DATEDIF('Transaction Data'!$D5444,'Transaction Data'!$A5444,"y")</f>
        <v>65</v>
      </c>
      <c r="Q5444" s="2" t="str">
        <f>FLOOR('Transaction Data'!$P5444,15)&amp;"-"&amp;FLOOR('Transaction Data'!$P5444,15)+14</f>
        <v>60-74</v>
      </c>
      <c r="R5444" s="2" t="str">
        <f>IF('Transaction Data'!$L5444&lt;=10,"Less Expensive","Expensive")</f>
        <v>Expensive</v>
      </c>
      <c r="S5444" s="4">
        <f>WEEKDAY('Transaction Data'!$A5444)</f>
        <v>4</v>
      </c>
      <c r="T5444" s="2" t="str">
        <f>IF(WEEKDAY('Transaction Data'!$A5444,2)&lt;6,"Weekday","Weekend")</f>
        <v>Weekday</v>
      </c>
    </row>
    <row r="5445" ht="15.75" customHeight="1">
      <c r="A5445" s="1">
        <v>45362.0</v>
      </c>
      <c r="B5445" s="2" t="s">
        <v>5109</v>
      </c>
      <c r="C5445" s="2" t="s">
        <v>51</v>
      </c>
      <c r="D5445" s="1">
        <v>20009.0</v>
      </c>
      <c r="E5445" s="2" t="s">
        <v>63</v>
      </c>
      <c r="F5445" s="2">
        <v>41.0</v>
      </c>
      <c r="G5445" s="2" t="s">
        <v>48</v>
      </c>
      <c r="H5445" s="2" t="s">
        <v>24</v>
      </c>
      <c r="I5445" s="2" t="s">
        <v>25</v>
      </c>
      <c r="J5445" s="2" t="str">
        <f t="array" ref="J5445">XLOOKUP('Transaction Data'!$G5445,Product_Code,Biscuit_Brand)</f>
        <v>Lemon Crisps</v>
      </c>
      <c r="K5445" s="2">
        <f t="array" ref="K5445">XLOOKUP('Transaction Data'!$G5445,Product_Code,Cost)</f>
        <v>7</v>
      </c>
      <c r="L5445" s="2">
        <f t="array" ref="L5445">XLOOKUP('Transaction Data'!$G5445,Product_Code,Unit_Price)</f>
        <v>9</v>
      </c>
      <c r="M5445" s="3">
        <f>'Transaction Data'!$F5445*'Transaction Data'!$K5445</f>
        <v>287</v>
      </c>
      <c r="N5445" s="3">
        <f>'Transaction Data'!$F5445*'Transaction Data'!$L5445</f>
        <v>369</v>
      </c>
      <c r="O5445" s="3">
        <f>'Transaction Data'!$N5445-'Transaction Data'!$M5445</f>
        <v>82</v>
      </c>
      <c r="P5445" s="2">
        <f>DATEDIF('Transaction Data'!$D5445,'Transaction Data'!$A5445,"y")</f>
        <v>69</v>
      </c>
      <c r="Q5445" s="2" t="str">
        <f>FLOOR('Transaction Data'!$P5445,15)&amp;"-"&amp;FLOOR('Transaction Data'!$P5445,15)+14</f>
        <v>60-74</v>
      </c>
      <c r="R5445" s="2" t="str">
        <f>IF('Transaction Data'!$L5445&lt;=10,"Less Expensive","Expensive")</f>
        <v>Less Expensive</v>
      </c>
      <c r="S5445" s="4">
        <f>WEEKDAY('Transaction Data'!$A5445)</f>
        <v>2</v>
      </c>
      <c r="T5445" s="2" t="str">
        <f>IF(WEEKDAY('Transaction Data'!$A5445,2)&lt;6,"Weekday","Weekend")</f>
        <v>Weekday</v>
      </c>
    </row>
    <row r="5446" ht="15.75" customHeight="1">
      <c r="A5446" s="1">
        <v>45329.0</v>
      </c>
      <c r="B5446" s="2" t="s">
        <v>5110</v>
      </c>
      <c r="C5446" s="2" t="s">
        <v>69</v>
      </c>
      <c r="D5446" s="1">
        <v>29520.0</v>
      </c>
      <c r="E5446" s="2" t="s">
        <v>27</v>
      </c>
      <c r="F5446" s="2">
        <v>253.0</v>
      </c>
      <c r="G5446" s="2" t="s">
        <v>55</v>
      </c>
      <c r="H5446" s="2" t="s">
        <v>42</v>
      </c>
      <c r="I5446" s="2" t="s">
        <v>25</v>
      </c>
      <c r="J5446" s="2" t="str">
        <f t="array" ref="J5446">XLOOKUP('Transaction Data'!$G5446,Product_Code,Biscuit_Brand)</f>
        <v>Vanilla Wafers</v>
      </c>
      <c r="K5446" s="2">
        <f t="array" ref="K5446">XLOOKUP('Transaction Data'!$G5446,Product_Code,Cost)</f>
        <v>18</v>
      </c>
      <c r="L5446" s="2">
        <f t="array" ref="L5446">XLOOKUP('Transaction Data'!$G5446,Product_Code,Unit_Price)</f>
        <v>36</v>
      </c>
      <c r="M5446" s="3">
        <f>'Transaction Data'!$F5446*'Transaction Data'!$K5446</f>
        <v>4554</v>
      </c>
      <c r="N5446" s="3">
        <f>'Transaction Data'!$F5446*'Transaction Data'!$L5446</f>
        <v>9108</v>
      </c>
      <c r="O5446" s="3">
        <f>'Transaction Data'!$N5446-'Transaction Data'!$M5446</f>
        <v>4554</v>
      </c>
      <c r="P5446" s="2">
        <f>DATEDIF('Transaction Data'!$D5446,'Transaction Data'!$A5446,"y")</f>
        <v>43</v>
      </c>
      <c r="Q5446" s="2" t="str">
        <f>FLOOR('Transaction Data'!$P5446,15)&amp;"-"&amp;FLOOR('Transaction Data'!$P5446,15)+14</f>
        <v>30-44</v>
      </c>
      <c r="R5446" s="2" t="str">
        <f>IF('Transaction Data'!$L5446&lt;=10,"Less Expensive","Expensive")</f>
        <v>Expensive</v>
      </c>
      <c r="S5446" s="4">
        <f>WEEKDAY('Transaction Data'!$A5446)</f>
        <v>4</v>
      </c>
      <c r="T5446" s="2" t="str">
        <f>IF(WEEKDAY('Transaction Data'!$A5446,2)&lt;6,"Weekday","Weekend")</f>
        <v>Weekday</v>
      </c>
    </row>
    <row r="5447" ht="15.75" customHeight="1">
      <c r="A5447" s="1">
        <v>45301.0</v>
      </c>
      <c r="B5447" s="2" t="s">
        <v>5111</v>
      </c>
      <c r="C5447" s="2" t="s">
        <v>78</v>
      </c>
      <c r="D5447" s="1">
        <v>27227.0</v>
      </c>
      <c r="E5447" s="2" t="s">
        <v>27</v>
      </c>
      <c r="F5447" s="2">
        <v>183.0</v>
      </c>
      <c r="G5447" s="2" t="s">
        <v>61</v>
      </c>
      <c r="H5447" s="2" t="s">
        <v>45</v>
      </c>
      <c r="I5447" s="2" t="s">
        <v>25</v>
      </c>
      <c r="J5447" s="2" t="str">
        <f t="array" ref="J5447">XLOOKUP('Transaction Data'!$G5447,Product_Code,Biscuit_Brand)</f>
        <v>Choco Delight</v>
      </c>
      <c r="K5447" s="2">
        <f t="array" ref="K5447">XLOOKUP('Transaction Data'!$G5447,Product_Code,Cost)</f>
        <v>3</v>
      </c>
      <c r="L5447" s="2">
        <f t="array" ref="L5447">XLOOKUP('Transaction Data'!$G5447,Product_Code,Unit_Price)</f>
        <v>5</v>
      </c>
      <c r="M5447" s="3">
        <f>'Transaction Data'!$F5447*'Transaction Data'!$K5447</f>
        <v>549</v>
      </c>
      <c r="N5447" s="3">
        <f>'Transaction Data'!$F5447*'Transaction Data'!$L5447</f>
        <v>915</v>
      </c>
      <c r="O5447" s="3">
        <f>'Transaction Data'!$N5447-'Transaction Data'!$M5447</f>
        <v>366</v>
      </c>
      <c r="P5447" s="2">
        <f>DATEDIF('Transaction Data'!$D5447,'Transaction Data'!$A5447,"y")</f>
        <v>49</v>
      </c>
      <c r="Q5447" s="2" t="str">
        <f>FLOOR('Transaction Data'!$P5447,15)&amp;"-"&amp;FLOOR('Transaction Data'!$P5447,15)+14</f>
        <v>45-59</v>
      </c>
      <c r="R5447" s="2" t="str">
        <f>IF('Transaction Data'!$L5447&lt;=10,"Less Expensive","Expensive")</f>
        <v>Less Expensive</v>
      </c>
      <c r="S5447" s="4">
        <f>WEEKDAY('Transaction Data'!$A5447)</f>
        <v>4</v>
      </c>
      <c r="T5447" s="2" t="str">
        <f>IF(WEEKDAY('Transaction Data'!$A5447,2)&lt;6,"Weekday","Weekend")</f>
        <v>Weekday</v>
      </c>
    </row>
    <row r="5448" ht="15.75" customHeight="1">
      <c r="A5448" s="1">
        <v>45442.0</v>
      </c>
      <c r="B5448" s="2" t="s">
        <v>5112</v>
      </c>
      <c r="C5448" s="2" t="s">
        <v>78</v>
      </c>
      <c r="D5448" s="1">
        <v>16568.0</v>
      </c>
      <c r="E5448" s="2" t="s">
        <v>37</v>
      </c>
      <c r="F5448" s="2">
        <v>338.0</v>
      </c>
      <c r="G5448" s="2" t="s">
        <v>57</v>
      </c>
      <c r="H5448" s="2" t="s">
        <v>24</v>
      </c>
      <c r="I5448" s="2" t="s">
        <v>25</v>
      </c>
      <c r="J5448" s="2" t="str">
        <f t="array" ref="J5448">XLOOKUP('Transaction Data'!$G5448,Product_Code,Biscuit_Brand)</f>
        <v>Oatmeal Cookies</v>
      </c>
      <c r="K5448" s="2">
        <f t="array" ref="K5448">XLOOKUP('Transaction Data'!$G5448,Product_Code,Cost)</f>
        <v>19</v>
      </c>
      <c r="L5448" s="2">
        <f t="array" ref="L5448">XLOOKUP('Transaction Data'!$G5448,Product_Code,Unit_Price)</f>
        <v>23</v>
      </c>
      <c r="M5448" s="3">
        <f>'Transaction Data'!$F5448*'Transaction Data'!$K5448</f>
        <v>6422</v>
      </c>
      <c r="N5448" s="3">
        <f>'Transaction Data'!$F5448*'Transaction Data'!$L5448</f>
        <v>7774</v>
      </c>
      <c r="O5448" s="3">
        <f>'Transaction Data'!$N5448-'Transaction Data'!$M5448</f>
        <v>1352</v>
      </c>
      <c r="P5448" s="2">
        <f>DATEDIF('Transaction Data'!$D5448,'Transaction Data'!$A5448,"y")</f>
        <v>79</v>
      </c>
      <c r="Q5448" s="2" t="str">
        <f>FLOOR('Transaction Data'!$P5448,15)&amp;"-"&amp;FLOOR('Transaction Data'!$P5448,15)+14</f>
        <v>75-89</v>
      </c>
      <c r="R5448" s="2" t="str">
        <f>IF('Transaction Data'!$L5448&lt;=10,"Less Expensive","Expensive")</f>
        <v>Expensive</v>
      </c>
      <c r="S5448" s="4">
        <f>WEEKDAY('Transaction Data'!$A5448)</f>
        <v>5</v>
      </c>
      <c r="T5448" s="2" t="str">
        <f>IF(WEEKDAY('Transaction Data'!$A5448,2)&lt;6,"Weekday","Weekend")</f>
        <v>Weekday</v>
      </c>
    </row>
    <row r="5449" ht="15.75" customHeight="1">
      <c r="A5449" s="1">
        <v>45503.0</v>
      </c>
      <c r="B5449" s="2" t="s">
        <v>5113</v>
      </c>
      <c r="C5449" s="2" t="s">
        <v>69</v>
      </c>
      <c r="D5449" s="1">
        <v>31510.0</v>
      </c>
      <c r="E5449" s="2" t="s">
        <v>22</v>
      </c>
      <c r="F5449" s="2">
        <v>88.0</v>
      </c>
      <c r="G5449" s="2" t="s">
        <v>28</v>
      </c>
      <c r="H5449" s="2" t="s">
        <v>29</v>
      </c>
      <c r="I5449" s="2" t="s">
        <v>25</v>
      </c>
      <c r="J5449" s="2" t="str">
        <f t="array" ref="J5449">XLOOKUP('Transaction Data'!$G5449,Product_Code,Biscuit_Brand)</f>
        <v>Shortbread</v>
      </c>
      <c r="K5449" s="2">
        <f t="array" ref="K5449">XLOOKUP('Transaction Data'!$G5449,Product_Code,Cost)</f>
        <v>10</v>
      </c>
      <c r="L5449" s="2">
        <f t="array" ref="L5449">XLOOKUP('Transaction Data'!$G5449,Product_Code,Unit_Price)</f>
        <v>45</v>
      </c>
      <c r="M5449" s="3">
        <f>'Transaction Data'!$F5449*'Transaction Data'!$K5449</f>
        <v>880</v>
      </c>
      <c r="N5449" s="3">
        <f>'Transaction Data'!$F5449*'Transaction Data'!$L5449</f>
        <v>3960</v>
      </c>
      <c r="O5449" s="3">
        <f>'Transaction Data'!$N5449-'Transaction Data'!$M5449</f>
        <v>3080</v>
      </c>
      <c r="P5449" s="2">
        <f>DATEDIF('Transaction Data'!$D5449,'Transaction Data'!$A5449,"y")</f>
        <v>38</v>
      </c>
      <c r="Q5449" s="2" t="str">
        <f>FLOOR('Transaction Data'!$P5449,15)&amp;"-"&amp;FLOOR('Transaction Data'!$P5449,15)+14</f>
        <v>30-44</v>
      </c>
      <c r="R5449" s="2" t="str">
        <f>IF('Transaction Data'!$L5449&lt;=10,"Less Expensive","Expensive")</f>
        <v>Expensive</v>
      </c>
      <c r="S5449" s="4">
        <f>WEEKDAY('Transaction Data'!$A5449)</f>
        <v>3</v>
      </c>
      <c r="T5449" s="2" t="str">
        <f>IF(WEEKDAY('Transaction Data'!$A5449,2)&lt;6,"Weekday","Weekend")</f>
        <v>Weekday</v>
      </c>
    </row>
    <row r="5450" ht="15.75" customHeight="1">
      <c r="A5450" s="1">
        <v>45398.0</v>
      </c>
      <c r="B5450" s="2" t="s">
        <v>5114</v>
      </c>
      <c r="C5450" s="2" t="s">
        <v>72</v>
      </c>
      <c r="D5450" s="1">
        <v>34509.0</v>
      </c>
      <c r="E5450" s="2" t="s">
        <v>22</v>
      </c>
      <c r="F5450" s="2">
        <v>271.0</v>
      </c>
      <c r="G5450" s="2" t="s">
        <v>61</v>
      </c>
      <c r="H5450" s="2" t="s">
        <v>42</v>
      </c>
      <c r="I5450" s="2" t="s">
        <v>25</v>
      </c>
      <c r="J5450" s="2" t="str">
        <f t="array" ref="J5450">XLOOKUP('Transaction Data'!$G5450,Product_Code,Biscuit_Brand)</f>
        <v>Choco Delight</v>
      </c>
      <c r="K5450" s="2">
        <f t="array" ref="K5450">XLOOKUP('Transaction Data'!$G5450,Product_Code,Cost)</f>
        <v>3</v>
      </c>
      <c r="L5450" s="2">
        <f t="array" ref="L5450">XLOOKUP('Transaction Data'!$G5450,Product_Code,Unit_Price)</f>
        <v>5</v>
      </c>
      <c r="M5450" s="3">
        <f>'Transaction Data'!$F5450*'Transaction Data'!$K5450</f>
        <v>813</v>
      </c>
      <c r="N5450" s="3">
        <f>'Transaction Data'!$F5450*'Transaction Data'!$L5450</f>
        <v>1355</v>
      </c>
      <c r="O5450" s="3">
        <f>'Transaction Data'!$N5450-'Transaction Data'!$M5450</f>
        <v>542</v>
      </c>
      <c r="P5450" s="2">
        <f>DATEDIF('Transaction Data'!$D5450,'Transaction Data'!$A5450,"y")</f>
        <v>29</v>
      </c>
      <c r="Q5450" s="2" t="str">
        <f>FLOOR('Transaction Data'!$P5450,15)&amp;"-"&amp;FLOOR('Transaction Data'!$P5450,15)+14</f>
        <v>15-29</v>
      </c>
      <c r="R5450" s="2" t="str">
        <f>IF('Transaction Data'!$L5450&lt;=10,"Less Expensive","Expensive")</f>
        <v>Less Expensive</v>
      </c>
      <c r="S5450" s="4">
        <f>WEEKDAY('Transaction Data'!$A5450)</f>
        <v>3</v>
      </c>
      <c r="T5450" s="2" t="str">
        <f>IF(WEEKDAY('Transaction Data'!$A5450,2)&lt;6,"Weekday","Weekend")</f>
        <v>Weekday</v>
      </c>
    </row>
    <row r="5451" ht="15.75" customHeight="1">
      <c r="A5451" s="1">
        <v>45472.0</v>
      </c>
      <c r="B5451" s="2" t="s">
        <v>5115</v>
      </c>
      <c r="C5451" s="2" t="s">
        <v>69</v>
      </c>
      <c r="D5451" s="1">
        <v>26294.0</v>
      </c>
      <c r="E5451" s="2" t="s">
        <v>37</v>
      </c>
      <c r="F5451" s="2">
        <v>324.0</v>
      </c>
      <c r="G5451" s="2" t="s">
        <v>61</v>
      </c>
      <c r="H5451" s="2" t="s">
        <v>45</v>
      </c>
      <c r="I5451" s="2" t="s">
        <v>25</v>
      </c>
      <c r="J5451" s="2" t="str">
        <f t="array" ref="J5451">XLOOKUP('Transaction Data'!$G5451,Product_Code,Biscuit_Brand)</f>
        <v>Choco Delight</v>
      </c>
      <c r="K5451" s="2">
        <f t="array" ref="K5451">XLOOKUP('Transaction Data'!$G5451,Product_Code,Cost)</f>
        <v>3</v>
      </c>
      <c r="L5451" s="2">
        <f t="array" ref="L5451">XLOOKUP('Transaction Data'!$G5451,Product_Code,Unit_Price)</f>
        <v>5</v>
      </c>
      <c r="M5451" s="3">
        <f>'Transaction Data'!$F5451*'Transaction Data'!$K5451</f>
        <v>972</v>
      </c>
      <c r="N5451" s="3">
        <f>'Transaction Data'!$F5451*'Transaction Data'!$L5451</f>
        <v>1620</v>
      </c>
      <c r="O5451" s="3">
        <f>'Transaction Data'!$N5451-'Transaction Data'!$M5451</f>
        <v>648</v>
      </c>
      <c r="P5451" s="2">
        <f>DATEDIF('Transaction Data'!$D5451,'Transaction Data'!$A5451,"y")</f>
        <v>52</v>
      </c>
      <c r="Q5451" s="2" t="str">
        <f>FLOOR('Transaction Data'!$P5451,15)&amp;"-"&amp;FLOOR('Transaction Data'!$P5451,15)+14</f>
        <v>45-59</v>
      </c>
      <c r="R5451" s="2" t="str">
        <f>IF('Transaction Data'!$L5451&lt;=10,"Less Expensive","Expensive")</f>
        <v>Less Expensive</v>
      </c>
      <c r="S5451" s="4">
        <f>WEEKDAY('Transaction Data'!$A5451)</f>
        <v>7</v>
      </c>
      <c r="T5451" s="2" t="str">
        <f>IF(WEEKDAY('Transaction Data'!$A5451,2)&lt;6,"Weekday","Weekend")</f>
        <v>Weekend</v>
      </c>
    </row>
    <row r="5452" ht="15.75" customHeight="1">
      <c r="A5452" s="1">
        <v>45434.0</v>
      </c>
      <c r="B5452" s="2" t="s">
        <v>5116</v>
      </c>
      <c r="C5452" s="2" t="s">
        <v>32</v>
      </c>
      <c r="D5452" s="1">
        <v>28720.0</v>
      </c>
      <c r="E5452" s="2" t="s">
        <v>27</v>
      </c>
      <c r="F5452" s="2">
        <v>50.0</v>
      </c>
      <c r="G5452" s="2" t="s">
        <v>23</v>
      </c>
      <c r="H5452" s="2" t="s">
        <v>24</v>
      </c>
      <c r="I5452" s="2" t="s">
        <v>25</v>
      </c>
      <c r="J5452" s="2" t="str">
        <f t="array" ref="J5452">XLOOKUP('Transaction Data'!$G5452,Product_Code,Biscuit_Brand)</f>
        <v>Cinnamon Swirls</v>
      </c>
      <c r="K5452" s="2">
        <f t="array" ref="K5452">XLOOKUP('Transaction Data'!$G5452,Product_Code,Cost)</f>
        <v>10</v>
      </c>
      <c r="L5452" s="2">
        <f t="array" ref="L5452">XLOOKUP('Transaction Data'!$G5452,Product_Code,Unit_Price)</f>
        <v>14</v>
      </c>
      <c r="M5452" s="3">
        <f>'Transaction Data'!$F5452*'Transaction Data'!$K5452</f>
        <v>500</v>
      </c>
      <c r="N5452" s="3">
        <f>'Transaction Data'!$F5452*'Transaction Data'!$L5452</f>
        <v>700</v>
      </c>
      <c r="O5452" s="3">
        <f>'Transaction Data'!$N5452-'Transaction Data'!$M5452</f>
        <v>200</v>
      </c>
      <c r="P5452" s="2">
        <f>DATEDIF('Transaction Data'!$D5452,'Transaction Data'!$A5452,"y")</f>
        <v>45</v>
      </c>
      <c r="Q5452" s="2" t="str">
        <f>FLOOR('Transaction Data'!$P5452,15)&amp;"-"&amp;FLOOR('Transaction Data'!$P5452,15)+14</f>
        <v>45-59</v>
      </c>
      <c r="R5452" s="2" t="str">
        <f>IF('Transaction Data'!$L5452&lt;=10,"Less Expensive","Expensive")</f>
        <v>Expensive</v>
      </c>
      <c r="S5452" s="4">
        <f>WEEKDAY('Transaction Data'!$A5452)</f>
        <v>4</v>
      </c>
      <c r="T5452" s="2" t="str">
        <f>IF(WEEKDAY('Transaction Data'!$A5452,2)&lt;6,"Weekday","Weekend")</f>
        <v>Weekday</v>
      </c>
    </row>
    <row r="5453" ht="15.75" customHeight="1">
      <c r="A5453" s="1">
        <v>45479.0</v>
      </c>
      <c r="B5453" s="2" t="s">
        <v>5117</v>
      </c>
      <c r="C5453" s="2" t="s">
        <v>72</v>
      </c>
      <c r="D5453" s="1">
        <v>34453.0</v>
      </c>
      <c r="E5453" s="2" t="s">
        <v>37</v>
      </c>
      <c r="F5453" s="2">
        <v>309.0</v>
      </c>
      <c r="G5453" s="2" t="s">
        <v>23</v>
      </c>
      <c r="H5453" s="2" t="s">
        <v>29</v>
      </c>
      <c r="I5453" s="2" t="s">
        <v>25</v>
      </c>
      <c r="J5453" s="2" t="str">
        <f t="array" ref="J5453">XLOOKUP('Transaction Data'!$G5453,Product_Code,Biscuit_Brand)</f>
        <v>Cinnamon Swirls</v>
      </c>
      <c r="K5453" s="2">
        <f t="array" ref="K5453">XLOOKUP('Transaction Data'!$G5453,Product_Code,Cost)</f>
        <v>10</v>
      </c>
      <c r="L5453" s="2">
        <f t="array" ref="L5453">XLOOKUP('Transaction Data'!$G5453,Product_Code,Unit_Price)</f>
        <v>14</v>
      </c>
      <c r="M5453" s="3">
        <f>'Transaction Data'!$F5453*'Transaction Data'!$K5453</f>
        <v>3090</v>
      </c>
      <c r="N5453" s="3">
        <f>'Transaction Data'!$F5453*'Transaction Data'!$L5453</f>
        <v>4326</v>
      </c>
      <c r="O5453" s="3">
        <f>'Transaction Data'!$N5453-'Transaction Data'!$M5453</f>
        <v>1236</v>
      </c>
      <c r="P5453" s="2">
        <f>DATEDIF('Transaction Data'!$D5453,'Transaction Data'!$A5453,"y")</f>
        <v>30</v>
      </c>
      <c r="Q5453" s="2" t="str">
        <f>FLOOR('Transaction Data'!$P5453,15)&amp;"-"&amp;FLOOR('Transaction Data'!$P5453,15)+14</f>
        <v>30-44</v>
      </c>
      <c r="R5453" s="2" t="str">
        <f>IF('Transaction Data'!$L5453&lt;=10,"Less Expensive","Expensive")</f>
        <v>Expensive</v>
      </c>
      <c r="S5453" s="4">
        <f>WEEKDAY('Transaction Data'!$A5453)</f>
        <v>7</v>
      </c>
      <c r="T5453" s="2" t="str">
        <f>IF(WEEKDAY('Transaction Data'!$A5453,2)&lt;6,"Weekday","Weekend")</f>
        <v>Weekend</v>
      </c>
    </row>
    <row r="5454" ht="15.75" customHeight="1">
      <c r="A5454" s="1">
        <v>45359.0</v>
      </c>
      <c r="B5454" s="2" t="s">
        <v>5118</v>
      </c>
      <c r="C5454" s="2" t="s">
        <v>78</v>
      </c>
      <c r="D5454" s="1">
        <v>16107.0</v>
      </c>
      <c r="E5454" s="2" t="s">
        <v>63</v>
      </c>
      <c r="F5454" s="2">
        <v>130.0</v>
      </c>
      <c r="G5454" s="2" t="s">
        <v>60</v>
      </c>
      <c r="H5454" s="2" t="s">
        <v>29</v>
      </c>
      <c r="I5454" s="2" t="s">
        <v>25</v>
      </c>
      <c r="J5454" s="2" t="str">
        <f t="array" ref="J5454">XLOOKUP('Transaction Data'!$G5454,Product_Code,Biscuit_Brand)</f>
        <v>Peanut Butter Bites</v>
      </c>
      <c r="K5454" s="2">
        <f t="array" ref="K5454">XLOOKUP('Transaction Data'!$G5454,Product_Code,Cost)</f>
        <v>5</v>
      </c>
      <c r="L5454" s="2">
        <f t="array" ref="L5454">XLOOKUP('Transaction Data'!$G5454,Product_Code,Unit_Price)</f>
        <v>7</v>
      </c>
      <c r="M5454" s="3">
        <f>'Transaction Data'!$F5454*'Transaction Data'!$K5454</f>
        <v>650</v>
      </c>
      <c r="N5454" s="3">
        <f>'Transaction Data'!$F5454*'Transaction Data'!$L5454</f>
        <v>910</v>
      </c>
      <c r="O5454" s="3">
        <f>'Transaction Data'!$N5454-'Transaction Data'!$M5454</f>
        <v>260</v>
      </c>
      <c r="P5454" s="2">
        <f>DATEDIF('Transaction Data'!$D5454,'Transaction Data'!$A5454,"y")</f>
        <v>80</v>
      </c>
      <c r="Q5454" s="2" t="str">
        <f>FLOOR('Transaction Data'!$P5454,15)&amp;"-"&amp;FLOOR('Transaction Data'!$P5454,15)+14</f>
        <v>75-89</v>
      </c>
      <c r="R5454" s="2" t="str">
        <f>IF('Transaction Data'!$L5454&lt;=10,"Less Expensive","Expensive")</f>
        <v>Less Expensive</v>
      </c>
      <c r="S5454" s="4">
        <f>WEEKDAY('Transaction Data'!$A5454)</f>
        <v>6</v>
      </c>
      <c r="T5454" s="2" t="str">
        <f>IF(WEEKDAY('Transaction Data'!$A5454,2)&lt;6,"Weekday","Weekend")</f>
        <v>Weekday</v>
      </c>
    </row>
    <row r="5455" ht="15.75" customHeight="1">
      <c r="A5455" s="1">
        <v>45453.0</v>
      </c>
      <c r="B5455" s="2" t="s">
        <v>5119</v>
      </c>
      <c r="C5455" s="2" t="s">
        <v>65</v>
      </c>
      <c r="D5455" s="1">
        <v>36518.0</v>
      </c>
      <c r="E5455" s="2" t="s">
        <v>27</v>
      </c>
      <c r="F5455" s="2">
        <v>168.0</v>
      </c>
      <c r="G5455" s="2" t="s">
        <v>57</v>
      </c>
      <c r="H5455" s="2" t="s">
        <v>34</v>
      </c>
      <c r="I5455" s="2" t="s">
        <v>25</v>
      </c>
      <c r="J5455" s="2" t="str">
        <f t="array" ref="J5455">XLOOKUP('Transaction Data'!$G5455,Product_Code,Biscuit_Brand)</f>
        <v>Oatmeal Cookies</v>
      </c>
      <c r="K5455" s="2">
        <f t="array" ref="K5455">XLOOKUP('Transaction Data'!$G5455,Product_Code,Cost)</f>
        <v>19</v>
      </c>
      <c r="L5455" s="2">
        <f t="array" ref="L5455">XLOOKUP('Transaction Data'!$G5455,Product_Code,Unit_Price)</f>
        <v>23</v>
      </c>
      <c r="M5455" s="3">
        <f>'Transaction Data'!$F5455*'Transaction Data'!$K5455</f>
        <v>3192</v>
      </c>
      <c r="N5455" s="3">
        <f>'Transaction Data'!$F5455*'Transaction Data'!$L5455</f>
        <v>3864</v>
      </c>
      <c r="O5455" s="3">
        <f>'Transaction Data'!$N5455-'Transaction Data'!$M5455</f>
        <v>672</v>
      </c>
      <c r="P5455" s="2">
        <f>DATEDIF('Transaction Data'!$D5455,'Transaction Data'!$A5455,"y")</f>
        <v>24</v>
      </c>
      <c r="Q5455" s="2" t="str">
        <f>FLOOR('Transaction Data'!$P5455,15)&amp;"-"&amp;FLOOR('Transaction Data'!$P5455,15)+14</f>
        <v>15-29</v>
      </c>
      <c r="R5455" s="2" t="str">
        <f>IF('Transaction Data'!$L5455&lt;=10,"Less Expensive","Expensive")</f>
        <v>Expensive</v>
      </c>
      <c r="S5455" s="4">
        <f>WEEKDAY('Transaction Data'!$A5455)</f>
        <v>2</v>
      </c>
      <c r="T5455" s="2" t="str">
        <f>IF(WEEKDAY('Transaction Data'!$A5455,2)&lt;6,"Weekday","Weekend")</f>
        <v>Weekday</v>
      </c>
    </row>
    <row r="5456" ht="15.75" customHeight="1">
      <c r="A5456" s="1">
        <v>45473.0</v>
      </c>
      <c r="B5456" s="2" t="s">
        <v>5120</v>
      </c>
      <c r="C5456" s="2" t="s">
        <v>21</v>
      </c>
      <c r="D5456" s="1">
        <v>31787.0</v>
      </c>
      <c r="E5456" s="2" t="s">
        <v>37</v>
      </c>
      <c r="F5456" s="2">
        <v>107.0</v>
      </c>
      <c r="G5456" s="2" t="s">
        <v>48</v>
      </c>
      <c r="H5456" s="2" t="s">
        <v>24</v>
      </c>
      <c r="I5456" s="2" t="s">
        <v>25</v>
      </c>
      <c r="J5456" s="2" t="str">
        <f t="array" ref="J5456">XLOOKUP('Transaction Data'!$G5456,Product_Code,Biscuit_Brand)</f>
        <v>Lemon Crisps</v>
      </c>
      <c r="K5456" s="2">
        <f t="array" ref="K5456">XLOOKUP('Transaction Data'!$G5456,Product_Code,Cost)</f>
        <v>7</v>
      </c>
      <c r="L5456" s="2">
        <f t="array" ref="L5456">XLOOKUP('Transaction Data'!$G5456,Product_Code,Unit_Price)</f>
        <v>9</v>
      </c>
      <c r="M5456" s="3">
        <f>'Transaction Data'!$F5456*'Transaction Data'!$K5456</f>
        <v>749</v>
      </c>
      <c r="N5456" s="3">
        <f>'Transaction Data'!$F5456*'Transaction Data'!$L5456</f>
        <v>963</v>
      </c>
      <c r="O5456" s="3">
        <f>'Transaction Data'!$N5456-'Transaction Data'!$M5456</f>
        <v>214</v>
      </c>
      <c r="P5456" s="2">
        <f>DATEDIF('Transaction Data'!$D5456,'Transaction Data'!$A5456,"y")</f>
        <v>37</v>
      </c>
      <c r="Q5456" s="2" t="str">
        <f>FLOOR('Transaction Data'!$P5456,15)&amp;"-"&amp;FLOOR('Transaction Data'!$P5456,15)+14</f>
        <v>30-44</v>
      </c>
      <c r="R5456" s="2" t="str">
        <f>IF('Transaction Data'!$L5456&lt;=10,"Less Expensive","Expensive")</f>
        <v>Less Expensive</v>
      </c>
      <c r="S5456" s="4">
        <f>WEEKDAY('Transaction Data'!$A5456)</f>
        <v>1</v>
      </c>
      <c r="T5456" s="2" t="str">
        <f>IF(WEEKDAY('Transaction Data'!$A5456,2)&lt;6,"Weekday","Weekend")</f>
        <v>Weekend</v>
      </c>
    </row>
    <row r="5457" ht="15.75" customHeight="1">
      <c r="A5457" s="1">
        <v>45479.0</v>
      </c>
      <c r="B5457" s="2" t="s">
        <v>5121</v>
      </c>
      <c r="C5457" s="2" t="s">
        <v>54</v>
      </c>
      <c r="D5457" s="1">
        <v>24971.0</v>
      </c>
      <c r="E5457" s="2" t="s">
        <v>37</v>
      </c>
      <c r="F5457" s="2">
        <v>473.0</v>
      </c>
      <c r="G5457" s="2" t="s">
        <v>55</v>
      </c>
      <c r="H5457" s="2" t="s">
        <v>42</v>
      </c>
      <c r="I5457" s="2" t="s">
        <v>25</v>
      </c>
      <c r="J5457" s="2" t="str">
        <f t="array" ref="J5457">XLOOKUP('Transaction Data'!$G5457,Product_Code,Biscuit_Brand)</f>
        <v>Vanilla Wafers</v>
      </c>
      <c r="K5457" s="2">
        <f t="array" ref="K5457">XLOOKUP('Transaction Data'!$G5457,Product_Code,Cost)</f>
        <v>18</v>
      </c>
      <c r="L5457" s="2">
        <f t="array" ref="L5457">XLOOKUP('Transaction Data'!$G5457,Product_Code,Unit_Price)</f>
        <v>36</v>
      </c>
      <c r="M5457" s="3">
        <f>'Transaction Data'!$F5457*'Transaction Data'!$K5457</f>
        <v>8514</v>
      </c>
      <c r="N5457" s="3">
        <f>'Transaction Data'!$F5457*'Transaction Data'!$L5457</f>
        <v>17028</v>
      </c>
      <c r="O5457" s="3">
        <f>'Transaction Data'!$N5457-'Transaction Data'!$M5457</f>
        <v>8514</v>
      </c>
      <c r="P5457" s="2">
        <f>DATEDIF('Transaction Data'!$D5457,'Transaction Data'!$A5457,"y")</f>
        <v>56</v>
      </c>
      <c r="Q5457" s="2" t="str">
        <f>FLOOR('Transaction Data'!$P5457,15)&amp;"-"&amp;FLOOR('Transaction Data'!$P5457,15)+14</f>
        <v>45-59</v>
      </c>
      <c r="R5457" s="2" t="str">
        <f>IF('Transaction Data'!$L5457&lt;=10,"Less Expensive","Expensive")</f>
        <v>Expensive</v>
      </c>
      <c r="S5457" s="4">
        <f>WEEKDAY('Transaction Data'!$A5457)</f>
        <v>7</v>
      </c>
      <c r="T5457" s="2" t="str">
        <f>IF(WEEKDAY('Transaction Data'!$A5457,2)&lt;6,"Weekday","Weekend")</f>
        <v>Weekend</v>
      </c>
    </row>
    <row r="5458" ht="15.75" customHeight="1">
      <c r="A5458" s="1">
        <v>45495.0</v>
      </c>
      <c r="B5458" s="2" t="s">
        <v>5122</v>
      </c>
      <c r="C5458" s="2" t="s">
        <v>47</v>
      </c>
      <c r="D5458" s="1">
        <v>16020.0</v>
      </c>
      <c r="E5458" s="2" t="s">
        <v>63</v>
      </c>
      <c r="F5458" s="2">
        <v>418.0</v>
      </c>
      <c r="G5458" s="2" t="s">
        <v>57</v>
      </c>
      <c r="H5458" s="2" t="s">
        <v>45</v>
      </c>
      <c r="I5458" s="2" t="s">
        <v>25</v>
      </c>
      <c r="J5458" s="2" t="str">
        <f t="array" ref="J5458">XLOOKUP('Transaction Data'!$G5458,Product_Code,Biscuit_Brand)</f>
        <v>Oatmeal Cookies</v>
      </c>
      <c r="K5458" s="2">
        <f t="array" ref="K5458">XLOOKUP('Transaction Data'!$G5458,Product_Code,Cost)</f>
        <v>19</v>
      </c>
      <c r="L5458" s="2">
        <f t="array" ref="L5458">XLOOKUP('Transaction Data'!$G5458,Product_Code,Unit_Price)</f>
        <v>23</v>
      </c>
      <c r="M5458" s="3">
        <f>'Transaction Data'!$F5458*'Transaction Data'!$K5458</f>
        <v>7942</v>
      </c>
      <c r="N5458" s="3">
        <f>'Transaction Data'!$F5458*'Transaction Data'!$L5458</f>
        <v>9614</v>
      </c>
      <c r="O5458" s="3">
        <f>'Transaction Data'!$N5458-'Transaction Data'!$M5458</f>
        <v>1672</v>
      </c>
      <c r="P5458" s="2">
        <f>DATEDIF('Transaction Data'!$D5458,'Transaction Data'!$A5458,"y")</f>
        <v>80</v>
      </c>
      <c r="Q5458" s="2" t="str">
        <f>FLOOR('Transaction Data'!$P5458,15)&amp;"-"&amp;FLOOR('Transaction Data'!$P5458,15)+14</f>
        <v>75-89</v>
      </c>
      <c r="R5458" s="2" t="str">
        <f>IF('Transaction Data'!$L5458&lt;=10,"Less Expensive","Expensive")</f>
        <v>Expensive</v>
      </c>
      <c r="S5458" s="4">
        <f>WEEKDAY('Transaction Data'!$A5458)</f>
        <v>2</v>
      </c>
      <c r="T5458" s="2" t="str">
        <f>IF(WEEKDAY('Transaction Data'!$A5458,2)&lt;6,"Weekday","Weekend")</f>
        <v>Weekday</v>
      </c>
    </row>
    <row r="5459" ht="15.75" customHeight="1">
      <c r="A5459" s="1">
        <v>45476.0</v>
      </c>
      <c r="B5459" s="2" t="s">
        <v>5123</v>
      </c>
      <c r="C5459" s="2" t="s">
        <v>47</v>
      </c>
      <c r="D5459" s="1">
        <v>21006.0</v>
      </c>
      <c r="E5459" s="2" t="s">
        <v>27</v>
      </c>
      <c r="F5459" s="2">
        <v>164.0</v>
      </c>
      <c r="G5459" s="2" t="s">
        <v>28</v>
      </c>
      <c r="H5459" s="2" t="s">
        <v>24</v>
      </c>
      <c r="I5459" s="2" t="s">
        <v>25</v>
      </c>
      <c r="J5459" s="2" t="str">
        <f t="array" ref="J5459">XLOOKUP('Transaction Data'!$G5459,Product_Code,Biscuit_Brand)</f>
        <v>Shortbread</v>
      </c>
      <c r="K5459" s="2">
        <f t="array" ref="K5459">XLOOKUP('Transaction Data'!$G5459,Product_Code,Cost)</f>
        <v>10</v>
      </c>
      <c r="L5459" s="2">
        <f t="array" ref="L5459">XLOOKUP('Transaction Data'!$G5459,Product_Code,Unit_Price)</f>
        <v>45</v>
      </c>
      <c r="M5459" s="3">
        <f>'Transaction Data'!$F5459*'Transaction Data'!$K5459</f>
        <v>1640</v>
      </c>
      <c r="N5459" s="3">
        <f>'Transaction Data'!$F5459*'Transaction Data'!$L5459</f>
        <v>7380</v>
      </c>
      <c r="O5459" s="3">
        <f>'Transaction Data'!$N5459-'Transaction Data'!$M5459</f>
        <v>5740</v>
      </c>
      <c r="P5459" s="2">
        <f>DATEDIF('Transaction Data'!$D5459,'Transaction Data'!$A5459,"y")</f>
        <v>66</v>
      </c>
      <c r="Q5459" s="2" t="str">
        <f>FLOOR('Transaction Data'!$P5459,15)&amp;"-"&amp;FLOOR('Transaction Data'!$P5459,15)+14</f>
        <v>60-74</v>
      </c>
      <c r="R5459" s="2" t="str">
        <f>IF('Transaction Data'!$L5459&lt;=10,"Less Expensive","Expensive")</f>
        <v>Expensive</v>
      </c>
      <c r="S5459" s="4">
        <f>WEEKDAY('Transaction Data'!$A5459)</f>
        <v>4</v>
      </c>
      <c r="T5459" s="2" t="str">
        <f>IF(WEEKDAY('Transaction Data'!$A5459,2)&lt;6,"Weekday","Weekend")</f>
        <v>Weekday</v>
      </c>
    </row>
    <row r="5460" ht="15.75" customHeight="1">
      <c r="A5460" s="1">
        <v>45401.0</v>
      </c>
      <c r="B5460" s="2" t="s">
        <v>5124</v>
      </c>
      <c r="C5460" s="2" t="s">
        <v>32</v>
      </c>
      <c r="D5460" s="1">
        <v>26151.0</v>
      </c>
      <c r="E5460" s="2" t="s">
        <v>63</v>
      </c>
      <c r="F5460" s="2">
        <v>133.0</v>
      </c>
      <c r="G5460" s="2" t="s">
        <v>55</v>
      </c>
      <c r="H5460" s="2" t="s">
        <v>29</v>
      </c>
      <c r="I5460" s="2" t="s">
        <v>25</v>
      </c>
      <c r="J5460" s="2" t="str">
        <f t="array" ref="J5460">XLOOKUP('Transaction Data'!$G5460,Product_Code,Biscuit_Brand)</f>
        <v>Vanilla Wafers</v>
      </c>
      <c r="K5460" s="2">
        <f t="array" ref="K5460">XLOOKUP('Transaction Data'!$G5460,Product_Code,Cost)</f>
        <v>18</v>
      </c>
      <c r="L5460" s="2">
        <f t="array" ref="L5460">XLOOKUP('Transaction Data'!$G5460,Product_Code,Unit_Price)</f>
        <v>36</v>
      </c>
      <c r="M5460" s="3">
        <f>'Transaction Data'!$F5460*'Transaction Data'!$K5460</f>
        <v>2394</v>
      </c>
      <c r="N5460" s="3">
        <f>'Transaction Data'!$F5460*'Transaction Data'!$L5460</f>
        <v>4788</v>
      </c>
      <c r="O5460" s="3">
        <f>'Transaction Data'!$N5460-'Transaction Data'!$M5460</f>
        <v>2394</v>
      </c>
      <c r="P5460" s="2">
        <f>DATEDIF('Transaction Data'!$D5460,'Transaction Data'!$A5460,"y")</f>
        <v>52</v>
      </c>
      <c r="Q5460" s="2" t="str">
        <f>FLOOR('Transaction Data'!$P5460,15)&amp;"-"&amp;FLOOR('Transaction Data'!$P5460,15)+14</f>
        <v>45-59</v>
      </c>
      <c r="R5460" s="2" t="str">
        <f>IF('Transaction Data'!$L5460&lt;=10,"Less Expensive","Expensive")</f>
        <v>Expensive</v>
      </c>
      <c r="S5460" s="4">
        <f>WEEKDAY('Transaction Data'!$A5460)</f>
        <v>6</v>
      </c>
      <c r="T5460" s="2" t="str">
        <f>IF(WEEKDAY('Transaction Data'!$A5460,2)&lt;6,"Weekday","Weekend")</f>
        <v>Weekday</v>
      </c>
    </row>
    <row r="5461" ht="15.75" customHeight="1">
      <c r="A5461" s="1">
        <v>45457.0</v>
      </c>
      <c r="B5461" s="2" t="s">
        <v>5125</v>
      </c>
      <c r="C5461" s="2" t="s">
        <v>72</v>
      </c>
      <c r="D5461" s="1">
        <v>30028.0</v>
      </c>
      <c r="E5461" s="2" t="s">
        <v>37</v>
      </c>
      <c r="F5461" s="2">
        <v>168.0</v>
      </c>
      <c r="G5461" s="2" t="s">
        <v>28</v>
      </c>
      <c r="H5461" s="2" t="s">
        <v>42</v>
      </c>
      <c r="I5461" s="2" t="s">
        <v>25</v>
      </c>
      <c r="J5461" s="2" t="str">
        <f t="array" ref="J5461">XLOOKUP('Transaction Data'!$G5461,Product_Code,Biscuit_Brand)</f>
        <v>Shortbread</v>
      </c>
      <c r="K5461" s="2">
        <f t="array" ref="K5461">XLOOKUP('Transaction Data'!$G5461,Product_Code,Cost)</f>
        <v>10</v>
      </c>
      <c r="L5461" s="2">
        <f t="array" ref="L5461">XLOOKUP('Transaction Data'!$G5461,Product_Code,Unit_Price)</f>
        <v>45</v>
      </c>
      <c r="M5461" s="3">
        <f>'Transaction Data'!$F5461*'Transaction Data'!$K5461</f>
        <v>1680</v>
      </c>
      <c r="N5461" s="3">
        <f>'Transaction Data'!$F5461*'Transaction Data'!$L5461</f>
        <v>7560</v>
      </c>
      <c r="O5461" s="3">
        <f>'Transaction Data'!$N5461-'Transaction Data'!$M5461</f>
        <v>5880</v>
      </c>
      <c r="P5461" s="2">
        <f>DATEDIF('Transaction Data'!$D5461,'Transaction Data'!$A5461,"y")</f>
        <v>42</v>
      </c>
      <c r="Q5461" s="2" t="str">
        <f>FLOOR('Transaction Data'!$P5461,15)&amp;"-"&amp;FLOOR('Transaction Data'!$P5461,15)+14</f>
        <v>30-44</v>
      </c>
      <c r="R5461" s="2" t="str">
        <f>IF('Transaction Data'!$L5461&lt;=10,"Less Expensive","Expensive")</f>
        <v>Expensive</v>
      </c>
      <c r="S5461" s="4">
        <f>WEEKDAY('Transaction Data'!$A5461)</f>
        <v>6</v>
      </c>
      <c r="T5461" s="2" t="str">
        <f>IF(WEEKDAY('Transaction Data'!$A5461,2)&lt;6,"Weekday","Weekend")</f>
        <v>Weekday</v>
      </c>
    </row>
    <row r="5462" ht="15.75" customHeight="1">
      <c r="A5462" s="1">
        <v>45418.0</v>
      </c>
      <c r="B5462" s="2" t="s">
        <v>5126</v>
      </c>
      <c r="C5462" s="2" t="s">
        <v>54</v>
      </c>
      <c r="D5462" s="1">
        <v>25070.0</v>
      </c>
      <c r="E5462" s="2" t="s">
        <v>63</v>
      </c>
      <c r="F5462" s="2">
        <v>63.0</v>
      </c>
      <c r="G5462" s="2" t="s">
        <v>60</v>
      </c>
      <c r="H5462" s="2" t="s">
        <v>45</v>
      </c>
      <c r="I5462" s="2" t="s">
        <v>25</v>
      </c>
      <c r="J5462" s="2" t="str">
        <f t="array" ref="J5462">XLOOKUP('Transaction Data'!$G5462,Product_Code,Biscuit_Brand)</f>
        <v>Peanut Butter Bites</v>
      </c>
      <c r="K5462" s="2">
        <f t="array" ref="K5462">XLOOKUP('Transaction Data'!$G5462,Product_Code,Cost)</f>
        <v>5</v>
      </c>
      <c r="L5462" s="2">
        <f t="array" ref="L5462">XLOOKUP('Transaction Data'!$G5462,Product_Code,Unit_Price)</f>
        <v>7</v>
      </c>
      <c r="M5462" s="3">
        <f>'Transaction Data'!$F5462*'Transaction Data'!$K5462</f>
        <v>315</v>
      </c>
      <c r="N5462" s="3">
        <f>'Transaction Data'!$F5462*'Transaction Data'!$L5462</f>
        <v>441</v>
      </c>
      <c r="O5462" s="3">
        <f>'Transaction Data'!$N5462-'Transaction Data'!$M5462</f>
        <v>126</v>
      </c>
      <c r="P5462" s="2">
        <f>DATEDIF('Transaction Data'!$D5462,'Transaction Data'!$A5462,"y")</f>
        <v>55</v>
      </c>
      <c r="Q5462" s="2" t="str">
        <f>FLOOR('Transaction Data'!$P5462,15)&amp;"-"&amp;FLOOR('Transaction Data'!$P5462,15)+14</f>
        <v>45-59</v>
      </c>
      <c r="R5462" s="2" t="str">
        <f>IF('Transaction Data'!$L5462&lt;=10,"Less Expensive","Expensive")</f>
        <v>Less Expensive</v>
      </c>
      <c r="S5462" s="4">
        <f>WEEKDAY('Transaction Data'!$A5462)</f>
        <v>2</v>
      </c>
      <c r="T5462" s="2" t="str">
        <f>IF(WEEKDAY('Transaction Data'!$A5462,2)&lt;6,"Weekday","Weekend")</f>
        <v>Weekday</v>
      </c>
    </row>
    <row r="5463" ht="15.75" customHeight="1">
      <c r="A5463" s="1">
        <v>45295.0</v>
      </c>
      <c r="B5463" s="2" t="s">
        <v>5127</v>
      </c>
      <c r="C5463" s="2" t="s">
        <v>47</v>
      </c>
      <c r="D5463" s="1">
        <v>33948.0</v>
      </c>
      <c r="E5463" s="2" t="s">
        <v>22</v>
      </c>
      <c r="F5463" s="2">
        <v>341.0</v>
      </c>
      <c r="G5463" s="2" t="s">
        <v>44</v>
      </c>
      <c r="H5463" s="2" t="s">
        <v>24</v>
      </c>
      <c r="I5463" s="2" t="s">
        <v>25</v>
      </c>
      <c r="J5463" s="2" t="str">
        <f t="array" ref="J5463">XLOOKUP('Transaction Data'!$G5463,Product_Code,Biscuit_Brand)</f>
        <v>Butter Crunch</v>
      </c>
      <c r="K5463" s="2">
        <f t="array" ref="K5463">XLOOKUP('Transaction Data'!$G5463,Product_Code,Cost)</f>
        <v>10</v>
      </c>
      <c r="L5463" s="2">
        <f t="array" ref="L5463">XLOOKUP('Transaction Data'!$G5463,Product_Code,Unit_Price)</f>
        <v>11</v>
      </c>
      <c r="M5463" s="3">
        <f>'Transaction Data'!$F5463*'Transaction Data'!$K5463</f>
        <v>3410</v>
      </c>
      <c r="N5463" s="3">
        <f>'Transaction Data'!$F5463*'Transaction Data'!$L5463</f>
        <v>3751</v>
      </c>
      <c r="O5463" s="3">
        <f>'Transaction Data'!$N5463-'Transaction Data'!$M5463</f>
        <v>341</v>
      </c>
      <c r="P5463" s="2">
        <f>DATEDIF('Transaction Data'!$D5463,'Transaction Data'!$A5463,"y")</f>
        <v>31</v>
      </c>
      <c r="Q5463" s="2" t="str">
        <f>FLOOR('Transaction Data'!$P5463,15)&amp;"-"&amp;FLOOR('Transaction Data'!$P5463,15)+14</f>
        <v>30-44</v>
      </c>
      <c r="R5463" s="2" t="str">
        <f>IF('Transaction Data'!$L5463&lt;=10,"Less Expensive","Expensive")</f>
        <v>Expensive</v>
      </c>
      <c r="S5463" s="4">
        <f>WEEKDAY('Transaction Data'!$A5463)</f>
        <v>5</v>
      </c>
      <c r="T5463" s="2" t="str">
        <f>IF(WEEKDAY('Transaction Data'!$A5463,2)&lt;6,"Weekday","Weekend")</f>
        <v>Weekday</v>
      </c>
    </row>
    <row r="5464" ht="15.75" customHeight="1">
      <c r="A5464" s="1">
        <v>45350.0</v>
      </c>
      <c r="B5464" s="2" t="s">
        <v>5128</v>
      </c>
      <c r="C5464" s="2" t="s">
        <v>72</v>
      </c>
      <c r="D5464" s="1">
        <v>34719.0</v>
      </c>
      <c r="E5464" s="2" t="s">
        <v>37</v>
      </c>
      <c r="F5464" s="2">
        <v>391.0</v>
      </c>
      <c r="G5464" s="2" t="s">
        <v>55</v>
      </c>
      <c r="H5464" s="2" t="s">
        <v>29</v>
      </c>
      <c r="I5464" s="2" t="s">
        <v>25</v>
      </c>
      <c r="J5464" s="2" t="str">
        <f t="array" ref="J5464">XLOOKUP('Transaction Data'!$G5464,Product_Code,Biscuit_Brand)</f>
        <v>Vanilla Wafers</v>
      </c>
      <c r="K5464" s="2">
        <f t="array" ref="K5464">XLOOKUP('Transaction Data'!$G5464,Product_Code,Cost)</f>
        <v>18</v>
      </c>
      <c r="L5464" s="2">
        <f t="array" ref="L5464">XLOOKUP('Transaction Data'!$G5464,Product_Code,Unit_Price)</f>
        <v>36</v>
      </c>
      <c r="M5464" s="3">
        <f>'Transaction Data'!$F5464*'Transaction Data'!$K5464</f>
        <v>7038</v>
      </c>
      <c r="N5464" s="3">
        <f>'Transaction Data'!$F5464*'Transaction Data'!$L5464</f>
        <v>14076</v>
      </c>
      <c r="O5464" s="3">
        <f>'Transaction Data'!$N5464-'Transaction Data'!$M5464</f>
        <v>7038</v>
      </c>
      <c r="P5464" s="2">
        <f>DATEDIF('Transaction Data'!$D5464,'Transaction Data'!$A5464,"y")</f>
        <v>29</v>
      </c>
      <c r="Q5464" s="2" t="str">
        <f>FLOOR('Transaction Data'!$P5464,15)&amp;"-"&amp;FLOOR('Transaction Data'!$P5464,15)+14</f>
        <v>15-29</v>
      </c>
      <c r="R5464" s="2" t="str">
        <f>IF('Transaction Data'!$L5464&lt;=10,"Less Expensive","Expensive")</f>
        <v>Expensive</v>
      </c>
      <c r="S5464" s="4">
        <f>WEEKDAY('Transaction Data'!$A5464)</f>
        <v>4</v>
      </c>
      <c r="T5464" s="2" t="str">
        <f>IF(WEEKDAY('Transaction Data'!$A5464,2)&lt;6,"Weekday","Weekend")</f>
        <v>Weekday</v>
      </c>
    </row>
    <row r="5465" ht="15.75" customHeight="1">
      <c r="A5465" s="1">
        <v>45500.0</v>
      </c>
      <c r="B5465" s="2" t="s">
        <v>5129</v>
      </c>
      <c r="C5465" s="2" t="s">
        <v>21</v>
      </c>
      <c r="D5465" s="1">
        <v>25608.0</v>
      </c>
      <c r="E5465" s="2" t="s">
        <v>37</v>
      </c>
      <c r="F5465" s="2">
        <v>102.0</v>
      </c>
      <c r="G5465" s="2" t="s">
        <v>38</v>
      </c>
      <c r="H5465" s="2" t="s">
        <v>29</v>
      </c>
      <c r="I5465" s="2" t="s">
        <v>25</v>
      </c>
      <c r="J5465" s="2" t="str">
        <f t="array" ref="J5465">XLOOKUP('Transaction Data'!$G5465,Product_Code,Biscuit_Brand)</f>
        <v>Ginger Snaps</v>
      </c>
      <c r="K5465" s="2">
        <f t="array" ref="K5465">XLOOKUP('Transaction Data'!$G5465,Product_Code,Cost)</f>
        <v>14</v>
      </c>
      <c r="L5465" s="2">
        <f t="array" ref="L5465">XLOOKUP('Transaction Data'!$G5465,Product_Code,Unit_Price)</f>
        <v>28</v>
      </c>
      <c r="M5465" s="3">
        <f>'Transaction Data'!$F5465*'Transaction Data'!$K5465</f>
        <v>1428</v>
      </c>
      <c r="N5465" s="3">
        <f>'Transaction Data'!$F5465*'Transaction Data'!$L5465</f>
        <v>2856</v>
      </c>
      <c r="O5465" s="3">
        <f>'Transaction Data'!$N5465-'Transaction Data'!$M5465</f>
        <v>1428</v>
      </c>
      <c r="P5465" s="2">
        <f>DATEDIF('Transaction Data'!$D5465,'Transaction Data'!$A5465,"y")</f>
        <v>54</v>
      </c>
      <c r="Q5465" s="2" t="str">
        <f>FLOOR('Transaction Data'!$P5465,15)&amp;"-"&amp;FLOOR('Transaction Data'!$P5465,15)+14</f>
        <v>45-59</v>
      </c>
      <c r="R5465" s="2" t="str">
        <f>IF('Transaction Data'!$L5465&lt;=10,"Less Expensive","Expensive")</f>
        <v>Expensive</v>
      </c>
      <c r="S5465" s="4">
        <f>WEEKDAY('Transaction Data'!$A5465)</f>
        <v>7</v>
      </c>
      <c r="T5465" s="2" t="str">
        <f>IF(WEEKDAY('Transaction Data'!$A5465,2)&lt;6,"Weekday","Weekend")</f>
        <v>Weekend</v>
      </c>
    </row>
    <row r="5466" ht="15.75" customHeight="1">
      <c r="A5466" s="1">
        <v>45348.0</v>
      </c>
      <c r="B5466" s="2" t="s">
        <v>5130</v>
      </c>
      <c r="C5466" s="2" t="s">
        <v>41</v>
      </c>
      <c r="D5466" s="1">
        <v>34411.0</v>
      </c>
      <c r="E5466" s="2" t="s">
        <v>27</v>
      </c>
      <c r="F5466" s="2">
        <v>304.0</v>
      </c>
      <c r="G5466" s="2" t="s">
        <v>23</v>
      </c>
      <c r="H5466" s="2" t="s">
        <v>34</v>
      </c>
      <c r="I5466" s="2" t="s">
        <v>25</v>
      </c>
      <c r="J5466" s="2" t="str">
        <f t="array" ref="J5466">XLOOKUP('Transaction Data'!$G5466,Product_Code,Biscuit_Brand)</f>
        <v>Cinnamon Swirls</v>
      </c>
      <c r="K5466" s="2">
        <f t="array" ref="K5466">XLOOKUP('Transaction Data'!$G5466,Product_Code,Cost)</f>
        <v>10</v>
      </c>
      <c r="L5466" s="2">
        <f t="array" ref="L5466">XLOOKUP('Transaction Data'!$G5466,Product_Code,Unit_Price)</f>
        <v>14</v>
      </c>
      <c r="M5466" s="3">
        <f>'Transaction Data'!$F5466*'Transaction Data'!$K5466</f>
        <v>3040</v>
      </c>
      <c r="N5466" s="3">
        <f>'Transaction Data'!$F5466*'Transaction Data'!$L5466</f>
        <v>4256</v>
      </c>
      <c r="O5466" s="3">
        <f>'Transaction Data'!$N5466-'Transaction Data'!$M5466</f>
        <v>1216</v>
      </c>
      <c r="P5466" s="2">
        <f>DATEDIF('Transaction Data'!$D5466,'Transaction Data'!$A5466,"y")</f>
        <v>29</v>
      </c>
      <c r="Q5466" s="2" t="str">
        <f>FLOOR('Transaction Data'!$P5466,15)&amp;"-"&amp;FLOOR('Transaction Data'!$P5466,15)+14</f>
        <v>15-29</v>
      </c>
      <c r="R5466" s="2" t="str">
        <f>IF('Transaction Data'!$L5466&lt;=10,"Less Expensive","Expensive")</f>
        <v>Expensive</v>
      </c>
      <c r="S5466" s="4">
        <f>WEEKDAY('Transaction Data'!$A5466)</f>
        <v>2</v>
      </c>
      <c r="T5466" s="2" t="str">
        <f>IF(WEEKDAY('Transaction Data'!$A5466,2)&lt;6,"Weekday","Weekend")</f>
        <v>Weekday</v>
      </c>
    </row>
    <row r="5467" ht="15.75" customHeight="1">
      <c r="A5467" s="1">
        <v>45486.0</v>
      </c>
      <c r="B5467" s="2" t="s">
        <v>5131</v>
      </c>
      <c r="C5467" s="2" t="s">
        <v>78</v>
      </c>
      <c r="D5467" s="1">
        <v>35520.0</v>
      </c>
      <c r="E5467" s="2" t="s">
        <v>63</v>
      </c>
      <c r="F5467" s="2">
        <v>162.0</v>
      </c>
      <c r="G5467" s="2" t="s">
        <v>55</v>
      </c>
      <c r="H5467" s="2" t="s">
        <v>24</v>
      </c>
      <c r="I5467" s="2" t="s">
        <v>25</v>
      </c>
      <c r="J5467" s="2" t="str">
        <f t="array" ref="J5467">XLOOKUP('Transaction Data'!$G5467,Product_Code,Biscuit_Brand)</f>
        <v>Vanilla Wafers</v>
      </c>
      <c r="K5467" s="2">
        <f t="array" ref="K5467">XLOOKUP('Transaction Data'!$G5467,Product_Code,Cost)</f>
        <v>18</v>
      </c>
      <c r="L5467" s="2">
        <f t="array" ref="L5467">XLOOKUP('Transaction Data'!$G5467,Product_Code,Unit_Price)</f>
        <v>36</v>
      </c>
      <c r="M5467" s="3">
        <f>'Transaction Data'!$F5467*'Transaction Data'!$K5467</f>
        <v>2916</v>
      </c>
      <c r="N5467" s="3">
        <f>'Transaction Data'!$F5467*'Transaction Data'!$L5467</f>
        <v>5832</v>
      </c>
      <c r="O5467" s="3">
        <f>'Transaction Data'!$N5467-'Transaction Data'!$M5467</f>
        <v>2916</v>
      </c>
      <c r="P5467" s="2">
        <f>DATEDIF('Transaction Data'!$D5467,'Transaction Data'!$A5467,"y")</f>
        <v>27</v>
      </c>
      <c r="Q5467" s="2" t="str">
        <f>FLOOR('Transaction Data'!$P5467,15)&amp;"-"&amp;FLOOR('Transaction Data'!$P5467,15)+14</f>
        <v>15-29</v>
      </c>
      <c r="R5467" s="2" t="str">
        <f>IF('Transaction Data'!$L5467&lt;=10,"Less Expensive","Expensive")</f>
        <v>Expensive</v>
      </c>
      <c r="S5467" s="4">
        <f>WEEKDAY('Transaction Data'!$A5467)</f>
        <v>7</v>
      </c>
      <c r="T5467" s="2" t="str">
        <f>IF(WEEKDAY('Transaction Data'!$A5467,2)&lt;6,"Weekday","Weekend")</f>
        <v>Weekend</v>
      </c>
    </row>
    <row r="5468" ht="15.75" customHeight="1">
      <c r="A5468" s="1">
        <v>45482.0</v>
      </c>
      <c r="B5468" s="2" t="s">
        <v>5132</v>
      </c>
      <c r="C5468" s="2" t="s">
        <v>78</v>
      </c>
      <c r="D5468" s="1">
        <v>27235.0</v>
      </c>
      <c r="E5468" s="2" t="s">
        <v>63</v>
      </c>
      <c r="F5468" s="2">
        <v>339.0</v>
      </c>
      <c r="G5468" s="2" t="s">
        <v>55</v>
      </c>
      <c r="H5468" s="2" t="s">
        <v>42</v>
      </c>
      <c r="I5468" s="2" t="s">
        <v>25</v>
      </c>
      <c r="J5468" s="2" t="str">
        <f t="array" ref="J5468">XLOOKUP('Transaction Data'!$G5468,Product_Code,Biscuit_Brand)</f>
        <v>Vanilla Wafers</v>
      </c>
      <c r="K5468" s="2">
        <f t="array" ref="K5468">XLOOKUP('Transaction Data'!$G5468,Product_Code,Cost)</f>
        <v>18</v>
      </c>
      <c r="L5468" s="2">
        <f t="array" ref="L5468">XLOOKUP('Transaction Data'!$G5468,Product_Code,Unit_Price)</f>
        <v>36</v>
      </c>
      <c r="M5468" s="3">
        <f>'Transaction Data'!$F5468*'Transaction Data'!$K5468</f>
        <v>6102</v>
      </c>
      <c r="N5468" s="3">
        <f>'Transaction Data'!$F5468*'Transaction Data'!$L5468</f>
        <v>12204</v>
      </c>
      <c r="O5468" s="3">
        <f>'Transaction Data'!$N5468-'Transaction Data'!$M5468</f>
        <v>6102</v>
      </c>
      <c r="P5468" s="2">
        <f>DATEDIF('Transaction Data'!$D5468,'Transaction Data'!$A5468,"y")</f>
        <v>49</v>
      </c>
      <c r="Q5468" s="2" t="str">
        <f>FLOOR('Transaction Data'!$P5468,15)&amp;"-"&amp;FLOOR('Transaction Data'!$P5468,15)+14</f>
        <v>45-59</v>
      </c>
      <c r="R5468" s="2" t="str">
        <f>IF('Transaction Data'!$L5468&lt;=10,"Less Expensive","Expensive")</f>
        <v>Expensive</v>
      </c>
      <c r="S5468" s="4">
        <f>WEEKDAY('Transaction Data'!$A5468)</f>
        <v>3</v>
      </c>
      <c r="T5468" s="2" t="str">
        <f>IF(WEEKDAY('Transaction Data'!$A5468,2)&lt;6,"Weekday","Weekend")</f>
        <v>Weekday</v>
      </c>
    </row>
    <row r="5469" ht="15.75" customHeight="1">
      <c r="A5469" s="1">
        <v>45425.0</v>
      </c>
      <c r="B5469" s="2" t="s">
        <v>5133</v>
      </c>
      <c r="C5469" s="2" t="s">
        <v>51</v>
      </c>
      <c r="D5469" s="1">
        <v>19825.0</v>
      </c>
      <c r="E5469" s="2" t="s">
        <v>37</v>
      </c>
      <c r="F5469" s="2">
        <v>44.0</v>
      </c>
      <c r="G5469" s="2" t="s">
        <v>57</v>
      </c>
      <c r="H5469" s="2" t="s">
        <v>45</v>
      </c>
      <c r="I5469" s="2" t="s">
        <v>25</v>
      </c>
      <c r="J5469" s="2" t="str">
        <f t="array" ref="J5469">XLOOKUP('Transaction Data'!$G5469,Product_Code,Biscuit_Brand)</f>
        <v>Oatmeal Cookies</v>
      </c>
      <c r="K5469" s="2">
        <f t="array" ref="K5469">XLOOKUP('Transaction Data'!$G5469,Product_Code,Cost)</f>
        <v>19</v>
      </c>
      <c r="L5469" s="2">
        <f t="array" ref="L5469">XLOOKUP('Transaction Data'!$G5469,Product_Code,Unit_Price)</f>
        <v>23</v>
      </c>
      <c r="M5469" s="3">
        <f>'Transaction Data'!$F5469*'Transaction Data'!$K5469</f>
        <v>836</v>
      </c>
      <c r="N5469" s="3">
        <f>'Transaction Data'!$F5469*'Transaction Data'!$L5469</f>
        <v>1012</v>
      </c>
      <c r="O5469" s="3">
        <f>'Transaction Data'!$N5469-'Transaction Data'!$M5469</f>
        <v>176</v>
      </c>
      <c r="P5469" s="2">
        <f>DATEDIF('Transaction Data'!$D5469,'Transaction Data'!$A5469,"y")</f>
        <v>70</v>
      </c>
      <c r="Q5469" s="2" t="str">
        <f>FLOOR('Transaction Data'!$P5469,15)&amp;"-"&amp;FLOOR('Transaction Data'!$P5469,15)+14</f>
        <v>60-74</v>
      </c>
      <c r="R5469" s="2" t="str">
        <f>IF('Transaction Data'!$L5469&lt;=10,"Less Expensive","Expensive")</f>
        <v>Expensive</v>
      </c>
      <c r="S5469" s="4">
        <f>WEEKDAY('Transaction Data'!$A5469)</f>
        <v>2</v>
      </c>
      <c r="T5469" s="2" t="str">
        <f>IF(WEEKDAY('Transaction Data'!$A5469,2)&lt;6,"Weekday","Weekend")</f>
        <v>Weekday</v>
      </c>
    </row>
    <row r="5470" ht="15.75" customHeight="1">
      <c r="A5470" s="1">
        <v>45314.0</v>
      </c>
      <c r="B5470" s="2" t="s">
        <v>5134</v>
      </c>
      <c r="C5470" s="2" t="s">
        <v>72</v>
      </c>
      <c r="D5470" s="1">
        <v>17791.0</v>
      </c>
      <c r="E5470" s="2" t="s">
        <v>27</v>
      </c>
      <c r="F5470" s="2">
        <v>209.0</v>
      </c>
      <c r="G5470" s="2" t="s">
        <v>61</v>
      </c>
      <c r="H5470" s="2" t="s">
        <v>24</v>
      </c>
      <c r="I5470" s="2" t="s">
        <v>25</v>
      </c>
      <c r="J5470" s="2" t="str">
        <f t="array" ref="J5470">XLOOKUP('Transaction Data'!$G5470,Product_Code,Biscuit_Brand)</f>
        <v>Choco Delight</v>
      </c>
      <c r="K5470" s="2">
        <f t="array" ref="K5470">XLOOKUP('Transaction Data'!$G5470,Product_Code,Cost)</f>
        <v>3</v>
      </c>
      <c r="L5470" s="2">
        <f t="array" ref="L5470">XLOOKUP('Transaction Data'!$G5470,Product_Code,Unit_Price)</f>
        <v>5</v>
      </c>
      <c r="M5470" s="3">
        <f>'Transaction Data'!$F5470*'Transaction Data'!$K5470</f>
        <v>627</v>
      </c>
      <c r="N5470" s="3">
        <f>'Transaction Data'!$F5470*'Transaction Data'!$L5470</f>
        <v>1045</v>
      </c>
      <c r="O5470" s="3">
        <f>'Transaction Data'!$N5470-'Transaction Data'!$M5470</f>
        <v>418</v>
      </c>
      <c r="P5470" s="2">
        <f>DATEDIF('Transaction Data'!$D5470,'Transaction Data'!$A5470,"y")</f>
        <v>75</v>
      </c>
      <c r="Q5470" s="2" t="str">
        <f>FLOOR('Transaction Data'!$P5470,15)&amp;"-"&amp;FLOOR('Transaction Data'!$P5470,15)+14</f>
        <v>75-89</v>
      </c>
      <c r="R5470" s="2" t="str">
        <f>IF('Transaction Data'!$L5470&lt;=10,"Less Expensive","Expensive")</f>
        <v>Less Expensive</v>
      </c>
      <c r="S5470" s="4">
        <f>WEEKDAY('Transaction Data'!$A5470)</f>
        <v>3</v>
      </c>
      <c r="T5470" s="2" t="str">
        <f>IF(WEEKDAY('Transaction Data'!$A5470,2)&lt;6,"Weekday","Weekend")</f>
        <v>Weekday</v>
      </c>
    </row>
    <row r="5471" ht="15.75" customHeight="1">
      <c r="A5471" s="1">
        <v>45322.0</v>
      </c>
      <c r="B5471" s="2" t="s">
        <v>5135</v>
      </c>
      <c r="C5471" s="2" t="s">
        <v>65</v>
      </c>
      <c r="D5471" s="1">
        <v>26338.0</v>
      </c>
      <c r="E5471" s="2" t="s">
        <v>27</v>
      </c>
      <c r="F5471" s="2">
        <v>121.0</v>
      </c>
      <c r="G5471" s="2" t="s">
        <v>44</v>
      </c>
      <c r="H5471" s="2" t="s">
        <v>29</v>
      </c>
      <c r="I5471" s="2" t="s">
        <v>25</v>
      </c>
      <c r="J5471" s="2" t="str">
        <f t="array" ref="J5471">XLOOKUP('Transaction Data'!$G5471,Product_Code,Biscuit_Brand)</f>
        <v>Butter Crunch</v>
      </c>
      <c r="K5471" s="2">
        <f t="array" ref="K5471">XLOOKUP('Transaction Data'!$G5471,Product_Code,Cost)</f>
        <v>10</v>
      </c>
      <c r="L5471" s="2">
        <f t="array" ref="L5471">XLOOKUP('Transaction Data'!$G5471,Product_Code,Unit_Price)</f>
        <v>11</v>
      </c>
      <c r="M5471" s="3">
        <f>'Transaction Data'!$F5471*'Transaction Data'!$K5471</f>
        <v>1210</v>
      </c>
      <c r="N5471" s="3">
        <f>'Transaction Data'!$F5471*'Transaction Data'!$L5471</f>
        <v>1331</v>
      </c>
      <c r="O5471" s="3">
        <f>'Transaction Data'!$N5471-'Transaction Data'!$M5471</f>
        <v>121</v>
      </c>
      <c r="P5471" s="2">
        <f>DATEDIF('Transaction Data'!$D5471,'Transaction Data'!$A5471,"y")</f>
        <v>51</v>
      </c>
      <c r="Q5471" s="2" t="str">
        <f>FLOOR('Transaction Data'!$P5471,15)&amp;"-"&amp;FLOOR('Transaction Data'!$P5471,15)+14</f>
        <v>45-59</v>
      </c>
      <c r="R5471" s="2" t="str">
        <f>IF('Transaction Data'!$L5471&lt;=10,"Less Expensive","Expensive")</f>
        <v>Expensive</v>
      </c>
      <c r="S5471" s="4">
        <f>WEEKDAY('Transaction Data'!$A5471)</f>
        <v>4</v>
      </c>
      <c r="T5471" s="2" t="str">
        <f>IF(WEEKDAY('Transaction Data'!$A5471,2)&lt;6,"Weekday","Weekend")</f>
        <v>Weekday</v>
      </c>
    </row>
    <row r="5472" ht="15.75" customHeight="1">
      <c r="A5472" s="1">
        <v>45314.0</v>
      </c>
      <c r="B5472" s="2" t="s">
        <v>5136</v>
      </c>
      <c r="C5472" s="2" t="s">
        <v>32</v>
      </c>
      <c r="D5472" s="1">
        <v>24683.0</v>
      </c>
      <c r="E5472" s="2" t="s">
        <v>63</v>
      </c>
      <c r="F5472" s="2">
        <v>55.0</v>
      </c>
      <c r="G5472" s="2" t="s">
        <v>57</v>
      </c>
      <c r="H5472" s="2" t="s">
        <v>42</v>
      </c>
      <c r="I5472" s="2" t="s">
        <v>25</v>
      </c>
      <c r="J5472" s="2" t="str">
        <f t="array" ref="J5472">XLOOKUP('Transaction Data'!$G5472,Product_Code,Biscuit_Brand)</f>
        <v>Oatmeal Cookies</v>
      </c>
      <c r="K5472" s="2">
        <f t="array" ref="K5472">XLOOKUP('Transaction Data'!$G5472,Product_Code,Cost)</f>
        <v>19</v>
      </c>
      <c r="L5472" s="2">
        <f t="array" ref="L5472">XLOOKUP('Transaction Data'!$G5472,Product_Code,Unit_Price)</f>
        <v>23</v>
      </c>
      <c r="M5472" s="3">
        <f>'Transaction Data'!$F5472*'Transaction Data'!$K5472</f>
        <v>1045</v>
      </c>
      <c r="N5472" s="3">
        <f>'Transaction Data'!$F5472*'Transaction Data'!$L5472</f>
        <v>1265</v>
      </c>
      <c r="O5472" s="3">
        <f>'Transaction Data'!$N5472-'Transaction Data'!$M5472</f>
        <v>220</v>
      </c>
      <c r="P5472" s="2">
        <f>DATEDIF('Transaction Data'!$D5472,'Transaction Data'!$A5472,"y")</f>
        <v>56</v>
      </c>
      <c r="Q5472" s="2" t="str">
        <f>FLOOR('Transaction Data'!$P5472,15)&amp;"-"&amp;FLOOR('Transaction Data'!$P5472,15)+14</f>
        <v>45-59</v>
      </c>
      <c r="R5472" s="2" t="str">
        <f>IF('Transaction Data'!$L5472&lt;=10,"Less Expensive","Expensive")</f>
        <v>Expensive</v>
      </c>
      <c r="S5472" s="4">
        <f>WEEKDAY('Transaction Data'!$A5472)</f>
        <v>3</v>
      </c>
      <c r="T5472" s="2" t="str">
        <f>IF(WEEKDAY('Transaction Data'!$A5472,2)&lt;6,"Weekday","Weekend")</f>
        <v>Weekday</v>
      </c>
    </row>
    <row r="5473" ht="15.75" customHeight="1">
      <c r="A5473" s="1">
        <v>45299.0</v>
      </c>
      <c r="B5473" s="2" t="s">
        <v>5137</v>
      </c>
      <c r="C5473" s="2" t="s">
        <v>78</v>
      </c>
      <c r="D5473" s="1">
        <v>23521.0</v>
      </c>
      <c r="E5473" s="2" t="s">
        <v>63</v>
      </c>
      <c r="F5473" s="2">
        <v>289.0</v>
      </c>
      <c r="G5473" s="2" t="s">
        <v>23</v>
      </c>
      <c r="H5473" s="2" t="s">
        <v>45</v>
      </c>
      <c r="I5473" s="2" t="s">
        <v>25</v>
      </c>
      <c r="J5473" s="2" t="str">
        <f t="array" ref="J5473">XLOOKUP('Transaction Data'!$G5473,Product_Code,Biscuit_Brand)</f>
        <v>Cinnamon Swirls</v>
      </c>
      <c r="K5473" s="2">
        <f t="array" ref="K5473">XLOOKUP('Transaction Data'!$G5473,Product_Code,Cost)</f>
        <v>10</v>
      </c>
      <c r="L5473" s="2">
        <f t="array" ref="L5473">XLOOKUP('Transaction Data'!$G5473,Product_Code,Unit_Price)</f>
        <v>14</v>
      </c>
      <c r="M5473" s="3">
        <f>'Transaction Data'!$F5473*'Transaction Data'!$K5473</f>
        <v>2890</v>
      </c>
      <c r="N5473" s="3">
        <f>'Transaction Data'!$F5473*'Transaction Data'!$L5473</f>
        <v>4046</v>
      </c>
      <c r="O5473" s="3">
        <f>'Transaction Data'!$N5473-'Transaction Data'!$M5473</f>
        <v>1156</v>
      </c>
      <c r="P5473" s="2">
        <f>DATEDIF('Transaction Data'!$D5473,'Transaction Data'!$A5473,"y")</f>
        <v>59</v>
      </c>
      <c r="Q5473" s="2" t="str">
        <f>FLOOR('Transaction Data'!$P5473,15)&amp;"-"&amp;FLOOR('Transaction Data'!$P5473,15)+14</f>
        <v>45-59</v>
      </c>
      <c r="R5473" s="2" t="str">
        <f>IF('Transaction Data'!$L5473&lt;=10,"Less Expensive","Expensive")</f>
        <v>Expensive</v>
      </c>
      <c r="S5473" s="4">
        <f>WEEKDAY('Transaction Data'!$A5473)</f>
        <v>2</v>
      </c>
      <c r="T5473" s="2" t="str">
        <f>IF(WEEKDAY('Transaction Data'!$A5473,2)&lt;6,"Weekday","Weekend")</f>
        <v>Weekday</v>
      </c>
    </row>
    <row r="5474" ht="15.75" customHeight="1">
      <c r="A5474" s="1">
        <v>45318.0</v>
      </c>
      <c r="B5474" s="2" t="s">
        <v>2137</v>
      </c>
      <c r="C5474" s="2" t="s">
        <v>41</v>
      </c>
      <c r="D5474" s="1">
        <v>16299.0</v>
      </c>
      <c r="E5474" s="2" t="s">
        <v>27</v>
      </c>
      <c r="F5474" s="2">
        <v>288.0</v>
      </c>
      <c r="G5474" s="2" t="s">
        <v>57</v>
      </c>
      <c r="H5474" s="2" t="s">
        <v>24</v>
      </c>
      <c r="I5474" s="2" t="s">
        <v>25</v>
      </c>
      <c r="J5474" s="2" t="str">
        <f t="array" ref="J5474">XLOOKUP('Transaction Data'!$G5474,Product_Code,Biscuit_Brand)</f>
        <v>Oatmeal Cookies</v>
      </c>
      <c r="K5474" s="2">
        <f t="array" ref="K5474">XLOOKUP('Transaction Data'!$G5474,Product_Code,Cost)</f>
        <v>19</v>
      </c>
      <c r="L5474" s="2">
        <f t="array" ref="L5474">XLOOKUP('Transaction Data'!$G5474,Product_Code,Unit_Price)</f>
        <v>23</v>
      </c>
      <c r="M5474" s="3">
        <f>'Transaction Data'!$F5474*'Transaction Data'!$K5474</f>
        <v>5472</v>
      </c>
      <c r="N5474" s="3">
        <f>'Transaction Data'!$F5474*'Transaction Data'!$L5474</f>
        <v>6624</v>
      </c>
      <c r="O5474" s="3">
        <f>'Transaction Data'!$N5474-'Transaction Data'!$M5474</f>
        <v>1152</v>
      </c>
      <c r="P5474" s="2">
        <f>DATEDIF('Transaction Data'!$D5474,'Transaction Data'!$A5474,"y")</f>
        <v>79</v>
      </c>
      <c r="Q5474" s="2" t="str">
        <f>FLOOR('Transaction Data'!$P5474,15)&amp;"-"&amp;FLOOR('Transaction Data'!$P5474,15)+14</f>
        <v>75-89</v>
      </c>
      <c r="R5474" s="2" t="str">
        <f>IF('Transaction Data'!$L5474&lt;=10,"Less Expensive","Expensive")</f>
        <v>Expensive</v>
      </c>
      <c r="S5474" s="4">
        <f>WEEKDAY('Transaction Data'!$A5474)</f>
        <v>7</v>
      </c>
      <c r="T5474" s="2" t="str">
        <f>IF(WEEKDAY('Transaction Data'!$A5474,2)&lt;6,"Weekday","Weekend")</f>
        <v>Weekend</v>
      </c>
    </row>
    <row r="5475" ht="15.75" customHeight="1">
      <c r="A5475" s="1">
        <v>45406.0</v>
      </c>
      <c r="B5475" s="2" t="s">
        <v>5138</v>
      </c>
      <c r="C5475" s="2" t="s">
        <v>32</v>
      </c>
      <c r="D5475" s="1">
        <v>21897.0</v>
      </c>
      <c r="E5475" s="2" t="s">
        <v>22</v>
      </c>
      <c r="F5475" s="2">
        <v>298.0</v>
      </c>
      <c r="G5475" s="2" t="s">
        <v>60</v>
      </c>
      <c r="H5475" s="2" t="s">
        <v>29</v>
      </c>
      <c r="I5475" s="2" t="s">
        <v>25</v>
      </c>
      <c r="J5475" s="2" t="str">
        <f t="array" ref="J5475">XLOOKUP('Transaction Data'!$G5475,Product_Code,Biscuit_Brand)</f>
        <v>Peanut Butter Bites</v>
      </c>
      <c r="K5475" s="2">
        <f t="array" ref="K5475">XLOOKUP('Transaction Data'!$G5475,Product_Code,Cost)</f>
        <v>5</v>
      </c>
      <c r="L5475" s="2">
        <f t="array" ref="L5475">XLOOKUP('Transaction Data'!$G5475,Product_Code,Unit_Price)</f>
        <v>7</v>
      </c>
      <c r="M5475" s="3">
        <f>'Transaction Data'!$F5475*'Transaction Data'!$K5475</f>
        <v>1490</v>
      </c>
      <c r="N5475" s="3">
        <f>'Transaction Data'!$F5475*'Transaction Data'!$L5475</f>
        <v>2086</v>
      </c>
      <c r="O5475" s="3">
        <f>'Transaction Data'!$N5475-'Transaction Data'!$M5475</f>
        <v>596</v>
      </c>
      <c r="P5475" s="2">
        <f>DATEDIF('Transaction Data'!$D5475,'Transaction Data'!$A5475,"y")</f>
        <v>64</v>
      </c>
      <c r="Q5475" s="2" t="str">
        <f>FLOOR('Transaction Data'!$P5475,15)&amp;"-"&amp;FLOOR('Transaction Data'!$P5475,15)+14</f>
        <v>60-74</v>
      </c>
      <c r="R5475" s="2" t="str">
        <f>IF('Transaction Data'!$L5475&lt;=10,"Less Expensive","Expensive")</f>
        <v>Less Expensive</v>
      </c>
      <c r="S5475" s="4">
        <f>WEEKDAY('Transaction Data'!$A5475)</f>
        <v>4</v>
      </c>
      <c r="T5475" s="2" t="str">
        <f>IF(WEEKDAY('Transaction Data'!$A5475,2)&lt;6,"Weekday","Weekend")</f>
        <v>Weekday</v>
      </c>
    </row>
    <row r="5476" ht="15.75" customHeight="1">
      <c r="A5476" s="1">
        <v>45501.0</v>
      </c>
      <c r="B5476" s="2" t="s">
        <v>5139</v>
      </c>
      <c r="C5476" s="2" t="s">
        <v>41</v>
      </c>
      <c r="D5476" s="1">
        <v>21120.0</v>
      </c>
      <c r="E5476" s="2" t="s">
        <v>27</v>
      </c>
      <c r="F5476" s="2">
        <v>128.0</v>
      </c>
      <c r="G5476" s="2" t="s">
        <v>44</v>
      </c>
      <c r="H5476" s="2" t="s">
        <v>29</v>
      </c>
      <c r="I5476" s="2" t="s">
        <v>25</v>
      </c>
      <c r="J5476" s="2" t="str">
        <f t="array" ref="J5476">XLOOKUP('Transaction Data'!$G5476,Product_Code,Biscuit_Brand)</f>
        <v>Butter Crunch</v>
      </c>
      <c r="K5476" s="2">
        <f t="array" ref="K5476">XLOOKUP('Transaction Data'!$G5476,Product_Code,Cost)</f>
        <v>10</v>
      </c>
      <c r="L5476" s="2">
        <f t="array" ref="L5476">XLOOKUP('Transaction Data'!$G5476,Product_Code,Unit_Price)</f>
        <v>11</v>
      </c>
      <c r="M5476" s="3">
        <f>'Transaction Data'!$F5476*'Transaction Data'!$K5476</f>
        <v>1280</v>
      </c>
      <c r="N5476" s="3">
        <f>'Transaction Data'!$F5476*'Transaction Data'!$L5476</f>
        <v>1408</v>
      </c>
      <c r="O5476" s="3">
        <f>'Transaction Data'!$N5476-'Transaction Data'!$M5476</f>
        <v>128</v>
      </c>
      <c r="P5476" s="2">
        <f>DATEDIF('Transaction Data'!$D5476,'Transaction Data'!$A5476,"y")</f>
        <v>66</v>
      </c>
      <c r="Q5476" s="2" t="str">
        <f>FLOOR('Transaction Data'!$P5476,15)&amp;"-"&amp;FLOOR('Transaction Data'!$P5476,15)+14</f>
        <v>60-74</v>
      </c>
      <c r="R5476" s="2" t="str">
        <f>IF('Transaction Data'!$L5476&lt;=10,"Less Expensive","Expensive")</f>
        <v>Expensive</v>
      </c>
      <c r="S5476" s="4">
        <f>WEEKDAY('Transaction Data'!$A5476)</f>
        <v>1</v>
      </c>
      <c r="T5476" s="2" t="str">
        <f>IF(WEEKDAY('Transaction Data'!$A5476,2)&lt;6,"Weekday","Weekend")</f>
        <v>Weekend</v>
      </c>
    </row>
    <row r="5477" ht="15.75" customHeight="1">
      <c r="A5477" s="1">
        <v>45297.0</v>
      </c>
      <c r="B5477" s="2" t="s">
        <v>5140</v>
      </c>
      <c r="C5477" s="2" t="s">
        <v>51</v>
      </c>
      <c r="D5477" s="1">
        <v>17152.0</v>
      </c>
      <c r="E5477" s="2" t="s">
        <v>63</v>
      </c>
      <c r="F5477" s="2">
        <v>463.0</v>
      </c>
      <c r="G5477" s="2" t="s">
        <v>33</v>
      </c>
      <c r="H5477" s="2" t="s">
        <v>34</v>
      </c>
      <c r="I5477" s="2" t="s">
        <v>25</v>
      </c>
      <c r="J5477" s="2" t="str">
        <f t="array" ref="J5477">XLOOKUP('Transaction Data'!$G5477,Product_Code,Biscuit_Brand)</f>
        <v>Caramel Biscuits</v>
      </c>
      <c r="K5477" s="2">
        <f t="array" ref="K5477">XLOOKUP('Transaction Data'!$G5477,Product_Code,Cost)</f>
        <v>18</v>
      </c>
      <c r="L5477" s="2">
        <f t="array" ref="L5477">XLOOKUP('Transaction Data'!$G5477,Product_Code,Unit_Price)</f>
        <v>22</v>
      </c>
      <c r="M5477" s="3">
        <f>'Transaction Data'!$F5477*'Transaction Data'!$K5477</f>
        <v>8334</v>
      </c>
      <c r="N5477" s="3">
        <f>'Transaction Data'!$F5477*'Transaction Data'!$L5477</f>
        <v>10186</v>
      </c>
      <c r="O5477" s="3">
        <f>'Transaction Data'!$N5477-'Transaction Data'!$M5477</f>
        <v>1852</v>
      </c>
      <c r="P5477" s="2">
        <f>DATEDIF('Transaction Data'!$D5477,'Transaction Data'!$A5477,"y")</f>
        <v>77</v>
      </c>
      <c r="Q5477" s="2" t="str">
        <f>FLOOR('Transaction Data'!$P5477,15)&amp;"-"&amp;FLOOR('Transaction Data'!$P5477,15)+14</f>
        <v>75-89</v>
      </c>
      <c r="R5477" s="2" t="str">
        <f>IF('Transaction Data'!$L5477&lt;=10,"Less Expensive","Expensive")</f>
        <v>Expensive</v>
      </c>
      <c r="S5477" s="4">
        <f>WEEKDAY('Transaction Data'!$A5477)</f>
        <v>7</v>
      </c>
      <c r="T5477" s="2" t="str">
        <f>IF(WEEKDAY('Transaction Data'!$A5477,2)&lt;6,"Weekday","Weekend")</f>
        <v>Weekend</v>
      </c>
    </row>
    <row r="5478" ht="15.75" customHeight="1">
      <c r="A5478" s="1">
        <v>45433.0</v>
      </c>
      <c r="B5478" s="2" t="s">
        <v>5141</v>
      </c>
      <c r="C5478" s="2" t="s">
        <v>47</v>
      </c>
      <c r="D5478" s="1">
        <v>25301.0</v>
      </c>
      <c r="E5478" s="2" t="s">
        <v>37</v>
      </c>
      <c r="F5478" s="2">
        <v>273.0</v>
      </c>
      <c r="G5478" s="2" t="s">
        <v>61</v>
      </c>
      <c r="H5478" s="2" t="s">
        <v>24</v>
      </c>
      <c r="I5478" s="2" t="s">
        <v>25</v>
      </c>
      <c r="J5478" s="2" t="str">
        <f t="array" ref="J5478">XLOOKUP('Transaction Data'!$G5478,Product_Code,Biscuit_Brand)</f>
        <v>Choco Delight</v>
      </c>
      <c r="K5478" s="2">
        <f t="array" ref="K5478">XLOOKUP('Transaction Data'!$G5478,Product_Code,Cost)</f>
        <v>3</v>
      </c>
      <c r="L5478" s="2">
        <f t="array" ref="L5478">XLOOKUP('Transaction Data'!$G5478,Product_Code,Unit_Price)</f>
        <v>5</v>
      </c>
      <c r="M5478" s="3">
        <f>'Transaction Data'!$F5478*'Transaction Data'!$K5478</f>
        <v>819</v>
      </c>
      <c r="N5478" s="3">
        <f>'Transaction Data'!$F5478*'Transaction Data'!$L5478</f>
        <v>1365</v>
      </c>
      <c r="O5478" s="3">
        <f>'Transaction Data'!$N5478-'Transaction Data'!$M5478</f>
        <v>546</v>
      </c>
      <c r="P5478" s="2">
        <f>DATEDIF('Transaction Data'!$D5478,'Transaction Data'!$A5478,"y")</f>
        <v>55</v>
      </c>
      <c r="Q5478" s="2" t="str">
        <f>FLOOR('Transaction Data'!$P5478,15)&amp;"-"&amp;FLOOR('Transaction Data'!$P5478,15)+14</f>
        <v>45-59</v>
      </c>
      <c r="R5478" s="2" t="str">
        <f>IF('Transaction Data'!$L5478&lt;=10,"Less Expensive","Expensive")</f>
        <v>Less Expensive</v>
      </c>
      <c r="S5478" s="4">
        <f>WEEKDAY('Transaction Data'!$A5478)</f>
        <v>3</v>
      </c>
      <c r="T5478" s="2" t="str">
        <f>IF(WEEKDAY('Transaction Data'!$A5478,2)&lt;6,"Weekday","Weekend")</f>
        <v>Weekday</v>
      </c>
    </row>
    <row r="5479" ht="15.75" customHeight="1">
      <c r="A5479" s="1">
        <v>45412.0</v>
      </c>
      <c r="B5479" s="2" t="s">
        <v>5142</v>
      </c>
      <c r="C5479" s="2" t="s">
        <v>21</v>
      </c>
      <c r="D5479" s="1">
        <v>32990.0</v>
      </c>
      <c r="E5479" s="2" t="s">
        <v>63</v>
      </c>
      <c r="F5479" s="2">
        <v>194.0</v>
      </c>
      <c r="G5479" s="2" t="s">
        <v>57</v>
      </c>
      <c r="H5479" s="2" t="s">
        <v>42</v>
      </c>
      <c r="I5479" s="2" t="s">
        <v>30</v>
      </c>
      <c r="J5479" s="2" t="str">
        <f t="array" ref="J5479">XLOOKUP('Transaction Data'!$G5479,Product_Code,Biscuit_Brand)</f>
        <v>Oatmeal Cookies</v>
      </c>
      <c r="K5479" s="2">
        <f t="array" ref="K5479">XLOOKUP('Transaction Data'!$G5479,Product_Code,Cost)</f>
        <v>19</v>
      </c>
      <c r="L5479" s="2">
        <f t="array" ref="L5479">XLOOKUP('Transaction Data'!$G5479,Product_Code,Unit_Price)</f>
        <v>23</v>
      </c>
      <c r="M5479" s="3">
        <f>'Transaction Data'!$F5479*'Transaction Data'!$K5479</f>
        <v>3686</v>
      </c>
      <c r="N5479" s="3">
        <f>'Transaction Data'!$F5479*'Transaction Data'!$L5479</f>
        <v>4462</v>
      </c>
      <c r="O5479" s="3">
        <f>'Transaction Data'!$N5479-'Transaction Data'!$M5479</f>
        <v>776</v>
      </c>
      <c r="P5479" s="2">
        <f>DATEDIF('Transaction Data'!$D5479,'Transaction Data'!$A5479,"y")</f>
        <v>34</v>
      </c>
      <c r="Q5479" s="2" t="str">
        <f>FLOOR('Transaction Data'!$P5479,15)&amp;"-"&amp;FLOOR('Transaction Data'!$P5479,15)+14</f>
        <v>30-44</v>
      </c>
      <c r="R5479" s="2" t="str">
        <f>IF('Transaction Data'!$L5479&lt;=10,"Less Expensive","Expensive")</f>
        <v>Expensive</v>
      </c>
      <c r="S5479" s="4">
        <f>WEEKDAY('Transaction Data'!$A5479)</f>
        <v>3</v>
      </c>
      <c r="T5479" s="2" t="str">
        <f>IF(WEEKDAY('Transaction Data'!$A5479,2)&lt;6,"Weekday","Weekend")</f>
        <v>Weekday</v>
      </c>
    </row>
    <row r="5480" ht="15.75" customHeight="1">
      <c r="A5480" s="1">
        <v>45392.0</v>
      </c>
      <c r="B5480" s="2" t="s">
        <v>5143</v>
      </c>
      <c r="C5480" s="2" t="s">
        <v>72</v>
      </c>
      <c r="D5480" s="1">
        <v>29622.0</v>
      </c>
      <c r="E5480" s="2" t="s">
        <v>27</v>
      </c>
      <c r="F5480" s="2">
        <v>63.0</v>
      </c>
      <c r="G5480" s="2" t="s">
        <v>33</v>
      </c>
      <c r="H5480" s="2" t="s">
        <v>45</v>
      </c>
      <c r="I5480" s="2" t="s">
        <v>25</v>
      </c>
      <c r="J5480" s="2" t="str">
        <f t="array" ref="J5480">XLOOKUP('Transaction Data'!$G5480,Product_Code,Biscuit_Brand)</f>
        <v>Caramel Biscuits</v>
      </c>
      <c r="K5480" s="2">
        <f t="array" ref="K5480">XLOOKUP('Transaction Data'!$G5480,Product_Code,Cost)</f>
        <v>18</v>
      </c>
      <c r="L5480" s="2">
        <f t="array" ref="L5480">XLOOKUP('Transaction Data'!$G5480,Product_Code,Unit_Price)</f>
        <v>22</v>
      </c>
      <c r="M5480" s="3">
        <f>'Transaction Data'!$F5480*'Transaction Data'!$K5480</f>
        <v>1134</v>
      </c>
      <c r="N5480" s="3">
        <f>'Transaction Data'!$F5480*'Transaction Data'!$L5480</f>
        <v>1386</v>
      </c>
      <c r="O5480" s="3">
        <f>'Transaction Data'!$N5480-'Transaction Data'!$M5480</f>
        <v>252</v>
      </c>
      <c r="P5480" s="2">
        <f>DATEDIF('Transaction Data'!$D5480,'Transaction Data'!$A5480,"y")</f>
        <v>43</v>
      </c>
      <c r="Q5480" s="2" t="str">
        <f>FLOOR('Transaction Data'!$P5480,15)&amp;"-"&amp;FLOOR('Transaction Data'!$P5480,15)+14</f>
        <v>30-44</v>
      </c>
      <c r="R5480" s="2" t="str">
        <f>IF('Transaction Data'!$L5480&lt;=10,"Less Expensive","Expensive")</f>
        <v>Expensive</v>
      </c>
      <c r="S5480" s="4">
        <f>WEEKDAY('Transaction Data'!$A5480)</f>
        <v>4</v>
      </c>
      <c r="T5480" s="2" t="str">
        <f>IF(WEEKDAY('Transaction Data'!$A5480,2)&lt;6,"Weekday","Weekend")</f>
        <v>Weekday</v>
      </c>
    </row>
    <row r="5481" ht="15.75" customHeight="1">
      <c r="A5481" s="1">
        <v>45461.0</v>
      </c>
      <c r="B5481" s="2" t="s">
        <v>5144</v>
      </c>
      <c r="C5481" s="2" t="s">
        <v>54</v>
      </c>
      <c r="D5481" s="1">
        <v>19209.0</v>
      </c>
      <c r="E5481" s="2" t="s">
        <v>27</v>
      </c>
      <c r="F5481" s="2">
        <v>315.0</v>
      </c>
      <c r="G5481" s="2" t="s">
        <v>38</v>
      </c>
      <c r="H5481" s="2" t="s">
        <v>24</v>
      </c>
      <c r="I5481" s="2" t="s">
        <v>25</v>
      </c>
      <c r="J5481" s="2" t="str">
        <f t="array" ref="J5481">XLOOKUP('Transaction Data'!$G5481,Product_Code,Biscuit_Brand)</f>
        <v>Ginger Snaps</v>
      </c>
      <c r="K5481" s="2">
        <f t="array" ref="K5481">XLOOKUP('Transaction Data'!$G5481,Product_Code,Cost)</f>
        <v>14</v>
      </c>
      <c r="L5481" s="2">
        <f t="array" ref="L5481">XLOOKUP('Transaction Data'!$G5481,Product_Code,Unit_Price)</f>
        <v>28</v>
      </c>
      <c r="M5481" s="3">
        <f>'Transaction Data'!$F5481*'Transaction Data'!$K5481</f>
        <v>4410</v>
      </c>
      <c r="N5481" s="3">
        <f>'Transaction Data'!$F5481*'Transaction Data'!$L5481</f>
        <v>8820</v>
      </c>
      <c r="O5481" s="3">
        <f>'Transaction Data'!$N5481-'Transaction Data'!$M5481</f>
        <v>4410</v>
      </c>
      <c r="P5481" s="2">
        <f>DATEDIF('Transaction Data'!$D5481,'Transaction Data'!$A5481,"y")</f>
        <v>71</v>
      </c>
      <c r="Q5481" s="2" t="str">
        <f>FLOOR('Transaction Data'!$P5481,15)&amp;"-"&amp;FLOOR('Transaction Data'!$P5481,15)+14</f>
        <v>60-74</v>
      </c>
      <c r="R5481" s="2" t="str">
        <f>IF('Transaction Data'!$L5481&lt;=10,"Less Expensive","Expensive")</f>
        <v>Expensive</v>
      </c>
      <c r="S5481" s="4">
        <f>WEEKDAY('Transaction Data'!$A5481)</f>
        <v>3</v>
      </c>
      <c r="T5481" s="2" t="str">
        <f>IF(WEEKDAY('Transaction Data'!$A5481,2)&lt;6,"Weekday","Weekend")</f>
        <v>Weekday</v>
      </c>
    </row>
    <row r="5482" ht="15.75" customHeight="1">
      <c r="A5482" s="1">
        <v>45408.0</v>
      </c>
      <c r="B5482" s="2" t="s">
        <v>5145</v>
      </c>
      <c r="C5482" s="2" t="s">
        <v>21</v>
      </c>
      <c r="D5482" s="1">
        <v>23956.0</v>
      </c>
      <c r="E5482" s="2" t="s">
        <v>27</v>
      </c>
      <c r="F5482" s="2">
        <v>120.0</v>
      </c>
      <c r="G5482" s="2" t="s">
        <v>60</v>
      </c>
      <c r="H5482" s="2" t="s">
        <v>29</v>
      </c>
      <c r="I5482" s="2" t="s">
        <v>25</v>
      </c>
      <c r="J5482" s="2" t="str">
        <f t="array" ref="J5482">XLOOKUP('Transaction Data'!$G5482,Product_Code,Biscuit_Brand)</f>
        <v>Peanut Butter Bites</v>
      </c>
      <c r="K5482" s="2">
        <f t="array" ref="K5482">XLOOKUP('Transaction Data'!$G5482,Product_Code,Cost)</f>
        <v>5</v>
      </c>
      <c r="L5482" s="2">
        <f t="array" ref="L5482">XLOOKUP('Transaction Data'!$G5482,Product_Code,Unit_Price)</f>
        <v>7</v>
      </c>
      <c r="M5482" s="3">
        <f>'Transaction Data'!$F5482*'Transaction Data'!$K5482</f>
        <v>600</v>
      </c>
      <c r="N5482" s="3">
        <f>'Transaction Data'!$F5482*'Transaction Data'!$L5482</f>
        <v>840</v>
      </c>
      <c r="O5482" s="3">
        <f>'Transaction Data'!$N5482-'Transaction Data'!$M5482</f>
        <v>240</v>
      </c>
      <c r="P5482" s="2">
        <f>DATEDIF('Transaction Data'!$D5482,'Transaction Data'!$A5482,"y")</f>
        <v>58</v>
      </c>
      <c r="Q5482" s="2" t="str">
        <f>FLOOR('Transaction Data'!$P5482,15)&amp;"-"&amp;FLOOR('Transaction Data'!$P5482,15)+14</f>
        <v>45-59</v>
      </c>
      <c r="R5482" s="2" t="str">
        <f>IF('Transaction Data'!$L5482&lt;=10,"Less Expensive","Expensive")</f>
        <v>Less Expensive</v>
      </c>
      <c r="S5482" s="4">
        <f>WEEKDAY('Transaction Data'!$A5482)</f>
        <v>6</v>
      </c>
      <c r="T5482" s="2" t="str">
        <f>IF(WEEKDAY('Transaction Data'!$A5482,2)&lt;6,"Weekday","Weekend")</f>
        <v>Weekday</v>
      </c>
    </row>
    <row r="5483" ht="15.75" customHeight="1">
      <c r="A5483" s="1">
        <v>45412.0</v>
      </c>
      <c r="B5483" s="2" t="s">
        <v>5146</v>
      </c>
      <c r="C5483" s="2" t="s">
        <v>21</v>
      </c>
      <c r="D5483" s="1">
        <v>36687.0</v>
      </c>
      <c r="E5483" s="2" t="s">
        <v>37</v>
      </c>
      <c r="F5483" s="2">
        <v>250.0</v>
      </c>
      <c r="G5483" s="2" t="s">
        <v>33</v>
      </c>
      <c r="H5483" s="2" t="s">
        <v>42</v>
      </c>
      <c r="I5483" s="2" t="s">
        <v>25</v>
      </c>
      <c r="J5483" s="2" t="str">
        <f t="array" ref="J5483">XLOOKUP('Transaction Data'!$G5483,Product_Code,Biscuit_Brand)</f>
        <v>Caramel Biscuits</v>
      </c>
      <c r="K5483" s="2">
        <f t="array" ref="K5483">XLOOKUP('Transaction Data'!$G5483,Product_Code,Cost)</f>
        <v>18</v>
      </c>
      <c r="L5483" s="2">
        <f t="array" ref="L5483">XLOOKUP('Transaction Data'!$G5483,Product_Code,Unit_Price)</f>
        <v>22</v>
      </c>
      <c r="M5483" s="3">
        <f>'Transaction Data'!$F5483*'Transaction Data'!$K5483</f>
        <v>4500</v>
      </c>
      <c r="N5483" s="3">
        <f>'Transaction Data'!$F5483*'Transaction Data'!$L5483</f>
        <v>5500</v>
      </c>
      <c r="O5483" s="3">
        <f>'Transaction Data'!$N5483-'Transaction Data'!$M5483</f>
        <v>1000</v>
      </c>
      <c r="P5483" s="2">
        <f>DATEDIF('Transaction Data'!$D5483,'Transaction Data'!$A5483,"y")</f>
        <v>23</v>
      </c>
      <c r="Q5483" s="2" t="str">
        <f>FLOOR('Transaction Data'!$P5483,15)&amp;"-"&amp;FLOOR('Transaction Data'!$P5483,15)+14</f>
        <v>15-29</v>
      </c>
      <c r="R5483" s="2" t="str">
        <f>IF('Transaction Data'!$L5483&lt;=10,"Less Expensive","Expensive")</f>
        <v>Expensive</v>
      </c>
      <c r="S5483" s="4">
        <f>WEEKDAY('Transaction Data'!$A5483)</f>
        <v>3</v>
      </c>
      <c r="T5483" s="2" t="str">
        <f>IF(WEEKDAY('Transaction Data'!$A5483,2)&lt;6,"Weekday","Weekend")</f>
        <v>Weekday</v>
      </c>
    </row>
    <row r="5484" ht="15.75" customHeight="1">
      <c r="A5484" s="1">
        <v>45304.0</v>
      </c>
      <c r="B5484" s="2" t="s">
        <v>5147</v>
      </c>
      <c r="C5484" s="2" t="s">
        <v>65</v>
      </c>
      <c r="D5484" s="1">
        <v>23006.0</v>
      </c>
      <c r="E5484" s="2" t="s">
        <v>22</v>
      </c>
      <c r="F5484" s="2">
        <v>260.0</v>
      </c>
      <c r="G5484" s="2" t="s">
        <v>48</v>
      </c>
      <c r="H5484" s="2" t="s">
        <v>45</v>
      </c>
      <c r="I5484" s="2" t="s">
        <v>25</v>
      </c>
      <c r="J5484" s="2" t="str">
        <f t="array" ref="J5484">XLOOKUP('Transaction Data'!$G5484,Product_Code,Biscuit_Brand)</f>
        <v>Lemon Crisps</v>
      </c>
      <c r="K5484" s="2">
        <f t="array" ref="K5484">XLOOKUP('Transaction Data'!$G5484,Product_Code,Cost)</f>
        <v>7</v>
      </c>
      <c r="L5484" s="2">
        <f t="array" ref="L5484">XLOOKUP('Transaction Data'!$G5484,Product_Code,Unit_Price)</f>
        <v>9</v>
      </c>
      <c r="M5484" s="3">
        <f>'Transaction Data'!$F5484*'Transaction Data'!$K5484</f>
        <v>1820</v>
      </c>
      <c r="N5484" s="3">
        <f>'Transaction Data'!$F5484*'Transaction Data'!$L5484</f>
        <v>2340</v>
      </c>
      <c r="O5484" s="3">
        <f>'Transaction Data'!$N5484-'Transaction Data'!$M5484</f>
        <v>520</v>
      </c>
      <c r="P5484" s="2">
        <f>DATEDIF('Transaction Data'!$D5484,'Transaction Data'!$A5484,"y")</f>
        <v>61</v>
      </c>
      <c r="Q5484" s="2" t="str">
        <f>FLOOR('Transaction Data'!$P5484,15)&amp;"-"&amp;FLOOR('Transaction Data'!$P5484,15)+14</f>
        <v>60-74</v>
      </c>
      <c r="R5484" s="2" t="str">
        <f>IF('Transaction Data'!$L5484&lt;=10,"Less Expensive","Expensive")</f>
        <v>Less Expensive</v>
      </c>
      <c r="S5484" s="4">
        <f>WEEKDAY('Transaction Data'!$A5484)</f>
        <v>7</v>
      </c>
      <c r="T5484" s="2" t="str">
        <f>IF(WEEKDAY('Transaction Data'!$A5484,2)&lt;6,"Weekday","Weekend")</f>
        <v>Weekend</v>
      </c>
    </row>
    <row r="5485" ht="15.75" customHeight="1">
      <c r="A5485" s="1">
        <v>45417.0</v>
      </c>
      <c r="B5485" s="2" t="s">
        <v>5148</v>
      </c>
      <c r="C5485" s="2" t="s">
        <v>72</v>
      </c>
      <c r="D5485" s="1">
        <v>31290.0</v>
      </c>
      <c r="E5485" s="2" t="s">
        <v>63</v>
      </c>
      <c r="F5485" s="2">
        <v>217.0</v>
      </c>
      <c r="G5485" s="2" t="s">
        <v>48</v>
      </c>
      <c r="H5485" s="2" t="s">
        <v>24</v>
      </c>
      <c r="I5485" s="2" t="s">
        <v>25</v>
      </c>
      <c r="J5485" s="2" t="str">
        <f t="array" ref="J5485">XLOOKUP('Transaction Data'!$G5485,Product_Code,Biscuit_Brand)</f>
        <v>Lemon Crisps</v>
      </c>
      <c r="K5485" s="2">
        <f t="array" ref="K5485">XLOOKUP('Transaction Data'!$G5485,Product_Code,Cost)</f>
        <v>7</v>
      </c>
      <c r="L5485" s="2">
        <f t="array" ref="L5485">XLOOKUP('Transaction Data'!$G5485,Product_Code,Unit_Price)</f>
        <v>9</v>
      </c>
      <c r="M5485" s="3">
        <f>'Transaction Data'!$F5485*'Transaction Data'!$K5485</f>
        <v>1519</v>
      </c>
      <c r="N5485" s="3">
        <f>'Transaction Data'!$F5485*'Transaction Data'!$L5485</f>
        <v>1953</v>
      </c>
      <c r="O5485" s="3">
        <f>'Transaction Data'!$N5485-'Transaction Data'!$M5485</f>
        <v>434</v>
      </c>
      <c r="P5485" s="2">
        <f>DATEDIF('Transaction Data'!$D5485,'Transaction Data'!$A5485,"y")</f>
        <v>38</v>
      </c>
      <c r="Q5485" s="2" t="str">
        <f>FLOOR('Transaction Data'!$P5485,15)&amp;"-"&amp;FLOOR('Transaction Data'!$P5485,15)+14</f>
        <v>30-44</v>
      </c>
      <c r="R5485" s="2" t="str">
        <f>IF('Transaction Data'!$L5485&lt;=10,"Less Expensive","Expensive")</f>
        <v>Less Expensive</v>
      </c>
      <c r="S5485" s="4">
        <f>WEEKDAY('Transaction Data'!$A5485)</f>
        <v>1</v>
      </c>
      <c r="T5485" s="2" t="str">
        <f>IF(WEEKDAY('Transaction Data'!$A5485,2)&lt;6,"Weekday","Weekend")</f>
        <v>Weekend</v>
      </c>
    </row>
    <row r="5486" ht="15.75" customHeight="1">
      <c r="A5486" s="1">
        <v>45321.0</v>
      </c>
      <c r="B5486" s="2" t="s">
        <v>5149</v>
      </c>
      <c r="C5486" s="2" t="s">
        <v>78</v>
      </c>
      <c r="D5486" s="1">
        <v>16625.0</v>
      </c>
      <c r="E5486" s="2" t="s">
        <v>22</v>
      </c>
      <c r="F5486" s="2">
        <v>267.0</v>
      </c>
      <c r="G5486" s="2" t="s">
        <v>55</v>
      </c>
      <c r="H5486" s="2" t="s">
        <v>29</v>
      </c>
      <c r="I5486" s="2" t="s">
        <v>25</v>
      </c>
      <c r="J5486" s="2" t="str">
        <f t="array" ref="J5486">XLOOKUP('Transaction Data'!$G5486,Product_Code,Biscuit_Brand)</f>
        <v>Vanilla Wafers</v>
      </c>
      <c r="K5486" s="2">
        <f t="array" ref="K5486">XLOOKUP('Transaction Data'!$G5486,Product_Code,Cost)</f>
        <v>18</v>
      </c>
      <c r="L5486" s="2">
        <f t="array" ref="L5486">XLOOKUP('Transaction Data'!$G5486,Product_Code,Unit_Price)</f>
        <v>36</v>
      </c>
      <c r="M5486" s="3">
        <f>'Transaction Data'!$F5486*'Transaction Data'!$K5486</f>
        <v>4806</v>
      </c>
      <c r="N5486" s="3">
        <f>'Transaction Data'!$F5486*'Transaction Data'!$L5486</f>
        <v>9612</v>
      </c>
      <c r="O5486" s="3">
        <f>'Transaction Data'!$N5486-'Transaction Data'!$M5486</f>
        <v>4806</v>
      </c>
      <c r="P5486" s="2">
        <f>DATEDIF('Transaction Data'!$D5486,'Transaction Data'!$A5486,"y")</f>
        <v>78</v>
      </c>
      <c r="Q5486" s="2" t="str">
        <f>FLOOR('Transaction Data'!$P5486,15)&amp;"-"&amp;FLOOR('Transaction Data'!$P5486,15)+14</f>
        <v>75-89</v>
      </c>
      <c r="R5486" s="2" t="str">
        <f>IF('Transaction Data'!$L5486&lt;=10,"Less Expensive","Expensive")</f>
        <v>Expensive</v>
      </c>
      <c r="S5486" s="4">
        <f>WEEKDAY('Transaction Data'!$A5486)</f>
        <v>3</v>
      </c>
      <c r="T5486" s="2" t="str">
        <f>IF(WEEKDAY('Transaction Data'!$A5486,2)&lt;6,"Weekday","Weekend")</f>
        <v>Weekday</v>
      </c>
    </row>
    <row r="5487" ht="15.75" customHeight="1">
      <c r="A5487" s="1">
        <v>45380.0</v>
      </c>
      <c r="B5487" s="2" t="s">
        <v>5150</v>
      </c>
      <c r="C5487" s="2" t="s">
        <v>41</v>
      </c>
      <c r="D5487" s="1">
        <v>23658.0</v>
      </c>
      <c r="E5487" s="2" t="s">
        <v>63</v>
      </c>
      <c r="F5487" s="2">
        <v>365.0</v>
      </c>
      <c r="G5487" s="2" t="s">
        <v>61</v>
      </c>
      <c r="H5487" s="2" t="s">
        <v>29</v>
      </c>
      <c r="I5487" s="2" t="s">
        <v>25</v>
      </c>
      <c r="J5487" s="2" t="str">
        <f t="array" ref="J5487">XLOOKUP('Transaction Data'!$G5487,Product_Code,Biscuit_Brand)</f>
        <v>Choco Delight</v>
      </c>
      <c r="K5487" s="2">
        <f t="array" ref="K5487">XLOOKUP('Transaction Data'!$G5487,Product_Code,Cost)</f>
        <v>3</v>
      </c>
      <c r="L5487" s="2">
        <f t="array" ref="L5487">XLOOKUP('Transaction Data'!$G5487,Product_Code,Unit_Price)</f>
        <v>5</v>
      </c>
      <c r="M5487" s="3">
        <f>'Transaction Data'!$F5487*'Transaction Data'!$K5487</f>
        <v>1095</v>
      </c>
      <c r="N5487" s="3">
        <f>'Transaction Data'!$F5487*'Transaction Data'!$L5487</f>
        <v>1825</v>
      </c>
      <c r="O5487" s="3">
        <f>'Transaction Data'!$N5487-'Transaction Data'!$M5487</f>
        <v>730</v>
      </c>
      <c r="P5487" s="2">
        <f>DATEDIF('Transaction Data'!$D5487,'Transaction Data'!$A5487,"y")</f>
        <v>59</v>
      </c>
      <c r="Q5487" s="2" t="str">
        <f>FLOOR('Transaction Data'!$P5487,15)&amp;"-"&amp;FLOOR('Transaction Data'!$P5487,15)+14</f>
        <v>45-59</v>
      </c>
      <c r="R5487" s="2" t="str">
        <f>IF('Transaction Data'!$L5487&lt;=10,"Less Expensive","Expensive")</f>
        <v>Less Expensive</v>
      </c>
      <c r="S5487" s="4">
        <f>WEEKDAY('Transaction Data'!$A5487)</f>
        <v>6</v>
      </c>
      <c r="T5487" s="2" t="str">
        <f>IF(WEEKDAY('Transaction Data'!$A5487,2)&lt;6,"Weekday","Weekend")</f>
        <v>Weekday</v>
      </c>
    </row>
    <row r="5488" ht="15.75" customHeight="1">
      <c r="A5488" s="1">
        <v>45418.0</v>
      </c>
      <c r="B5488" s="2" t="s">
        <v>5151</v>
      </c>
      <c r="C5488" s="2" t="s">
        <v>69</v>
      </c>
      <c r="D5488" s="1">
        <v>26458.0</v>
      </c>
      <c r="E5488" s="2" t="s">
        <v>63</v>
      </c>
      <c r="F5488" s="2">
        <v>424.0</v>
      </c>
      <c r="G5488" s="2" t="s">
        <v>44</v>
      </c>
      <c r="H5488" s="2" t="s">
        <v>34</v>
      </c>
      <c r="I5488" s="2" t="s">
        <v>25</v>
      </c>
      <c r="J5488" s="2" t="str">
        <f t="array" ref="J5488">XLOOKUP('Transaction Data'!$G5488,Product_Code,Biscuit_Brand)</f>
        <v>Butter Crunch</v>
      </c>
      <c r="K5488" s="2">
        <f t="array" ref="K5488">XLOOKUP('Transaction Data'!$G5488,Product_Code,Cost)</f>
        <v>10</v>
      </c>
      <c r="L5488" s="2">
        <f t="array" ref="L5488">XLOOKUP('Transaction Data'!$G5488,Product_Code,Unit_Price)</f>
        <v>11</v>
      </c>
      <c r="M5488" s="3">
        <f>'Transaction Data'!$F5488*'Transaction Data'!$K5488</f>
        <v>4240</v>
      </c>
      <c r="N5488" s="3">
        <f>'Transaction Data'!$F5488*'Transaction Data'!$L5488</f>
        <v>4664</v>
      </c>
      <c r="O5488" s="3">
        <f>'Transaction Data'!$N5488-'Transaction Data'!$M5488</f>
        <v>424</v>
      </c>
      <c r="P5488" s="2">
        <f>DATEDIF('Transaction Data'!$D5488,'Transaction Data'!$A5488,"y")</f>
        <v>51</v>
      </c>
      <c r="Q5488" s="2" t="str">
        <f>FLOOR('Transaction Data'!$P5488,15)&amp;"-"&amp;FLOOR('Transaction Data'!$P5488,15)+14</f>
        <v>45-59</v>
      </c>
      <c r="R5488" s="2" t="str">
        <f>IF('Transaction Data'!$L5488&lt;=10,"Less Expensive","Expensive")</f>
        <v>Expensive</v>
      </c>
      <c r="S5488" s="4">
        <f>WEEKDAY('Transaction Data'!$A5488)</f>
        <v>2</v>
      </c>
      <c r="T5488" s="2" t="str">
        <f>IF(WEEKDAY('Transaction Data'!$A5488,2)&lt;6,"Weekday","Weekend")</f>
        <v>Weekday</v>
      </c>
    </row>
    <row r="5489" ht="15.75" customHeight="1">
      <c r="A5489" s="1">
        <v>45504.0</v>
      </c>
      <c r="B5489" s="2" t="s">
        <v>5152</v>
      </c>
      <c r="C5489" s="2" t="s">
        <v>78</v>
      </c>
      <c r="D5489" s="1">
        <v>26665.0</v>
      </c>
      <c r="E5489" s="2" t="s">
        <v>37</v>
      </c>
      <c r="F5489" s="2">
        <v>118.0</v>
      </c>
      <c r="G5489" s="2" t="s">
        <v>38</v>
      </c>
      <c r="H5489" s="2" t="s">
        <v>24</v>
      </c>
      <c r="I5489" s="2" t="s">
        <v>25</v>
      </c>
      <c r="J5489" s="2" t="str">
        <f t="array" ref="J5489">XLOOKUP('Transaction Data'!$G5489,Product_Code,Biscuit_Brand)</f>
        <v>Ginger Snaps</v>
      </c>
      <c r="K5489" s="2">
        <f t="array" ref="K5489">XLOOKUP('Transaction Data'!$G5489,Product_Code,Cost)</f>
        <v>14</v>
      </c>
      <c r="L5489" s="2">
        <f t="array" ref="L5489">XLOOKUP('Transaction Data'!$G5489,Product_Code,Unit_Price)</f>
        <v>28</v>
      </c>
      <c r="M5489" s="3">
        <f>'Transaction Data'!$F5489*'Transaction Data'!$K5489</f>
        <v>1652</v>
      </c>
      <c r="N5489" s="3">
        <f>'Transaction Data'!$F5489*'Transaction Data'!$L5489</f>
        <v>3304</v>
      </c>
      <c r="O5489" s="3">
        <f>'Transaction Data'!$N5489-'Transaction Data'!$M5489</f>
        <v>1652</v>
      </c>
      <c r="P5489" s="2">
        <f>DATEDIF('Transaction Data'!$D5489,'Transaction Data'!$A5489,"y")</f>
        <v>51</v>
      </c>
      <c r="Q5489" s="2" t="str">
        <f>FLOOR('Transaction Data'!$P5489,15)&amp;"-"&amp;FLOOR('Transaction Data'!$P5489,15)+14</f>
        <v>45-59</v>
      </c>
      <c r="R5489" s="2" t="str">
        <f>IF('Transaction Data'!$L5489&lt;=10,"Less Expensive","Expensive")</f>
        <v>Expensive</v>
      </c>
      <c r="S5489" s="4">
        <f>WEEKDAY('Transaction Data'!$A5489)</f>
        <v>4</v>
      </c>
      <c r="T5489" s="2" t="str">
        <f>IF(WEEKDAY('Transaction Data'!$A5489,2)&lt;6,"Weekday","Weekend")</f>
        <v>Weekday</v>
      </c>
    </row>
    <row r="5490" ht="15.75" customHeight="1">
      <c r="A5490" s="1">
        <v>45352.0</v>
      </c>
      <c r="B5490" s="2" t="s">
        <v>5153</v>
      </c>
      <c r="C5490" s="2" t="s">
        <v>51</v>
      </c>
      <c r="D5490" s="1">
        <v>19569.0</v>
      </c>
      <c r="E5490" s="2" t="s">
        <v>63</v>
      </c>
      <c r="F5490" s="2">
        <v>439.0</v>
      </c>
      <c r="G5490" s="2" t="s">
        <v>23</v>
      </c>
      <c r="H5490" s="2" t="s">
        <v>42</v>
      </c>
      <c r="I5490" s="2" t="s">
        <v>25</v>
      </c>
      <c r="J5490" s="2" t="str">
        <f t="array" ref="J5490">XLOOKUP('Transaction Data'!$G5490,Product_Code,Biscuit_Brand)</f>
        <v>Cinnamon Swirls</v>
      </c>
      <c r="K5490" s="2">
        <f t="array" ref="K5490">XLOOKUP('Transaction Data'!$G5490,Product_Code,Cost)</f>
        <v>10</v>
      </c>
      <c r="L5490" s="2">
        <f t="array" ref="L5490">XLOOKUP('Transaction Data'!$G5490,Product_Code,Unit_Price)</f>
        <v>14</v>
      </c>
      <c r="M5490" s="3">
        <f>'Transaction Data'!$F5490*'Transaction Data'!$K5490</f>
        <v>4390</v>
      </c>
      <c r="N5490" s="3">
        <f>'Transaction Data'!$F5490*'Transaction Data'!$L5490</f>
        <v>6146</v>
      </c>
      <c r="O5490" s="3">
        <f>'Transaction Data'!$N5490-'Transaction Data'!$M5490</f>
        <v>1756</v>
      </c>
      <c r="P5490" s="2">
        <f>DATEDIF('Transaction Data'!$D5490,'Transaction Data'!$A5490,"y")</f>
        <v>70</v>
      </c>
      <c r="Q5490" s="2" t="str">
        <f>FLOOR('Transaction Data'!$P5490,15)&amp;"-"&amp;FLOOR('Transaction Data'!$P5490,15)+14</f>
        <v>60-74</v>
      </c>
      <c r="R5490" s="2" t="str">
        <f>IF('Transaction Data'!$L5490&lt;=10,"Less Expensive","Expensive")</f>
        <v>Expensive</v>
      </c>
      <c r="S5490" s="4">
        <f>WEEKDAY('Transaction Data'!$A5490)</f>
        <v>6</v>
      </c>
      <c r="T5490" s="2" t="str">
        <f>IF(WEEKDAY('Transaction Data'!$A5490,2)&lt;6,"Weekday","Weekend")</f>
        <v>Weekday</v>
      </c>
    </row>
    <row r="5491" ht="15.75" customHeight="1">
      <c r="A5491" s="1">
        <v>45474.0</v>
      </c>
      <c r="B5491" s="2" t="s">
        <v>5154</v>
      </c>
      <c r="C5491" s="2" t="s">
        <v>32</v>
      </c>
      <c r="D5491" s="1">
        <v>22396.0</v>
      </c>
      <c r="E5491" s="2" t="s">
        <v>27</v>
      </c>
      <c r="F5491" s="2">
        <v>345.0</v>
      </c>
      <c r="G5491" s="2" t="s">
        <v>23</v>
      </c>
      <c r="H5491" s="2" t="s">
        <v>45</v>
      </c>
      <c r="I5491" s="2" t="s">
        <v>25</v>
      </c>
      <c r="J5491" s="2" t="str">
        <f t="array" ref="J5491">XLOOKUP('Transaction Data'!$G5491,Product_Code,Biscuit_Brand)</f>
        <v>Cinnamon Swirls</v>
      </c>
      <c r="K5491" s="2">
        <f t="array" ref="K5491">XLOOKUP('Transaction Data'!$G5491,Product_Code,Cost)</f>
        <v>10</v>
      </c>
      <c r="L5491" s="2">
        <f t="array" ref="L5491">XLOOKUP('Transaction Data'!$G5491,Product_Code,Unit_Price)</f>
        <v>14</v>
      </c>
      <c r="M5491" s="3">
        <f>'Transaction Data'!$F5491*'Transaction Data'!$K5491</f>
        <v>3450</v>
      </c>
      <c r="N5491" s="3">
        <f>'Transaction Data'!$F5491*'Transaction Data'!$L5491</f>
        <v>4830</v>
      </c>
      <c r="O5491" s="3">
        <f>'Transaction Data'!$N5491-'Transaction Data'!$M5491</f>
        <v>1380</v>
      </c>
      <c r="P5491" s="2">
        <f>DATEDIF('Transaction Data'!$D5491,'Transaction Data'!$A5491,"y")</f>
        <v>63</v>
      </c>
      <c r="Q5491" s="2" t="str">
        <f>FLOOR('Transaction Data'!$P5491,15)&amp;"-"&amp;FLOOR('Transaction Data'!$P5491,15)+14</f>
        <v>60-74</v>
      </c>
      <c r="R5491" s="2" t="str">
        <f>IF('Transaction Data'!$L5491&lt;=10,"Less Expensive","Expensive")</f>
        <v>Expensive</v>
      </c>
      <c r="S5491" s="4">
        <f>WEEKDAY('Transaction Data'!$A5491)</f>
        <v>2</v>
      </c>
      <c r="T5491" s="2" t="str">
        <f>IF(WEEKDAY('Transaction Data'!$A5491,2)&lt;6,"Weekday","Weekend")</f>
        <v>Weekday</v>
      </c>
    </row>
    <row r="5492" ht="15.75" customHeight="1">
      <c r="A5492" s="1">
        <v>45399.0</v>
      </c>
      <c r="B5492" s="2" t="s">
        <v>5155</v>
      </c>
      <c r="C5492" s="2" t="s">
        <v>41</v>
      </c>
      <c r="D5492" s="1">
        <v>29842.0</v>
      </c>
      <c r="E5492" s="2" t="s">
        <v>22</v>
      </c>
      <c r="F5492" s="2">
        <v>64.0</v>
      </c>
      <c r="G5492" s="2" t="s">
        <v>48</v>
      </c>
      <c r="H5492" s="2" t="s">
        <v>24</v>
      </c>
      <c r="I5492" s="2" t="s">
        <v>25</v>
      </c>
      <c r="J5492" s="2" t="str">
        <f t="array" ref="J5492">XLOOKUP('Transaction Data'!$G5492,Product_Code,Biscuit_Brand)</f>
        <v>Lemon Crisps</v>
      </c>
      <c r="K5492" s="2">
        <f t="array" ref="K5492">XLOOKUP('Transaction Data'!$G5492,Product_Code,Cost)</f>
        <v>7</v>
      </c>
      <c r="L5492" s="2">
        <f t="array" ref="L5492">XLOOKUP('Transaction Data'!$G5492,Product_Code,Unit_Price)</f>
        <v>9</v>
      </c>
      <c r="M5492" s="3">
        <f>'Transaction Data'!$F5492*'Transaction Data'!$K5492</f>
        <v>448</v>
      </c>
      <c r="N5492" s="3">
        <f>'Transaction Data'!$F5492*'Transaction Data'!$L5492</f>
        <v>576</v>
      </c>
      <c r="O5492" s="3">
        <f>'Transaction Data'!$N5492-'Transaction Data'!$M5492</f>
        <v>128</v>
      </c>
      <c r="P5492" s="2">
        <f>DATEDIF('Transaction Data'!$D5492,'Transaction Data'!$A5492,"y")</f>
        <v>42</v>
      </c>
      <c r="Q5492" s="2" t="str">
        <f>FLOOR('Transaction Data'!$P5492,15)&amp;"-"&amp;FLOOR('Transaction Data'!$P5492,15)+14</f>
        <v>30-44</v>
      </c>
      <c r="R5492" s="2" t="str">
        <f>IF('Transaction Data'!$L5492&lt;=10,"Less Expensive","Expensive")</f>
        <v>Less Expensive</v>
      </c>
      <c r="S5492" s="4">
        <f>WEEKDAY('Transaction Data'!$A5492)</f>
        <v>4</v>
      </c>
      <c r="T5492" s="2" t="str">
        <f>IF(WEEKDAY('Transaction Data'!$A5492,2)&lt;6,"Weekday","Weekend")</f>
        <v>Weekday</v>
      </c>
    </row>
    <row r="5493" ht="15.75" customHeight="1">
      <c r="A5493" s="1">
        <v>45306.0</v>
      </c>
      <c r="B5493" s="2" t="s">
        <v>4657</v>
      </c>
      <c r="C5493" s="2" t="s">
        <v>54</v>
      </c>
      <c r="D5493" s="1">
        <v>18461.0</v>
      </c>
      <c r="E5493" s="2" t="s">
        <v>37</v>
      </c>
      <c r="F5493" s="2">
        <v>457.0</v>
      </c>
      <c r="G5493" s="2" t="s">
        <v>38</v>
      </c>
      <c r="H5493" s="2" t="s">
        <v>29</v>
      </c>
      <c r="I5493" s="2" t="s">
        <v>25</v>
      </c>
      <c r="J5493" s="2" t="str">
        <f t="array" ref="J5493">XLOOKUP('Transaction Data'!$G5493,Product_Code,Biscuit_Brand)</f>
        <v>Ginger Snaps</v>
      </c>
      <c r="K5493" s="2">
        <f t="array" ref="K5493">XLOOKUP('Transaction Data'!$G5493,Product_Code,Cost)</f>
        <v>14</v>
      </c>
      <c r="L5493" s="2">
        <f t="array" ref="L5493">XLOOKUP('Transaction Data'!$G5493,Product_Code,Unit_Price)</f>
        <v>28</v>
      </c>
      <c r="M5493" s="3">
        <f>'Transaction Data'!$F5493*'Transaction Data'!$K5493</f>
        <v>6398</v>
      </c>
      <c r="N5493" s="3">
        <f>'Transaction Data'!$F5493*'Transaction Data'!$L5493</f>
        <v>12796</v>
      </c>
      <c r="O5493" s="3">
        <f>'Transaction Data'!$N5493-'Transaction Data'!$M5493</f>
        <v>6398</v>
      </c>
      <c r="P5493" s="2">
        <f>DATEDIF('Transaction Data'!$D5493,'Transaction Data'!$A5493,"y")</f>
        <v>73</v>
      </c>
      <c r="Q5493" s="2" t="str">
        <f>FLOOR('Transaction Data'!$P5493,15)&amp;"-"&amp;FLOOR('Transaction Data'!$P5493,15)+14</f>
        <v>60-74</v>
      </c>
      <c r="R5493" s="2" t="str">
        <f>IF('Transaction Data'!$L5493&lt;=10,"Less Expensive","Expensive")</f>
        <v>Expensive</v>
      </c>
      <c r="S5493" s="4">
        <f>WEEKDAY('Transaction Data'!$A5493)</f>
        <v>2</v>
      </c>
      <c r="T5493" s="2" t="str">
        <f>IF(WEEKDAY('Transaction Data'!$A5493,2)&lt;6,"Weekday","Weekend")</f>
        <v>Weekday</v>
      </c>
    </row>
    <row r="5494" ht="15.75" customHeight="1">
      <c r="A5494" s="1">
        <v>45324.0</v>
      </c>
      <c r="B5494" s="2" t="s">
        <v>5156</v>
      </c>
      <c r="C5494" s="2" t="s">
        <v>78</v>
      </c>
      <c r="D5494" s="1">
        <v>17020.0</v>
      </c>
      <c r="E5494" s="2" t="s">
        <v>63</v>
      </c>
      <c r="F5494" s="2">
        <v>402.0</v>
      </c>
      <c r="G5494" s="2" t="s">
        <v>23</v>
      </c>
      <c r="H5494" s="2" t="s">
        <v>42</v>
      </c>
      <c r="I5494" s="2" t="s">
        <v>25</v>
      </c>
      <c r="J5494" s="2" t="str">
        <f t="array" ref="J5494">XLOOKUP('Transaction Data'!$G5494,Product_Code,Biscuit_Brand)</f>
        <v>Cinnamon Swirls</v>
      </c>
      <c r="K5494" s="2">
        <f t="array" ref="K5494">XLOOKUP('Transaction Data'!$G5494,Product_Code,Cost)</f>
        <v>10</v>
      </c>
      <c r="L5494" s="2">
        <f t="array" ref="L5494">XLOOKUP('Transaction Data'!$G5494,Product_Code,Unit_Price)</f>
        <v>14</v>
      </c>
      <c r="M5494" s="3">
        <f>'Transaction Data'!$F5494*'Transaction Data'!$K5494</f>
        <v>4020</v>
      </c>
      <c r="N5494" s="3">
        <f>'Transaction Data'!$F5494*'Transaction Data'!$L5494</f>
        <v>5628</v>
      </c>
      <c r="O5494" s="3">
        <f>'Transaction Data'!$N5494-'Transaction Data'!$M5494</f>
        <v>1608</v>
      </c>
      <c r="P5494" s="2">
        <f>DATEDIF('Transaction Data'!$D5494,'Transaction Data'!$A5494,"y")</f>
        <v>77</v>
      </c>
      <c r="Q5494" s="2" t="str">
        <f>FLOOR('Transaction Data'!$P5494,15)&amp;"-"&amp;FLOOR('Transaction Data'!$P5494,15)+14</f>
        <v>75-89</v>
      </c>
      <c r="R5494" s="2" t="str">
        <f>IF('Transaction Data'!$L5494&lt;=10,"Less Expensive","Expensive")</f>
        <v>Expensive</v>
      </c>
      <c r="S5494" s="4">
        <f>WEEKDAY('Transaction Data'!$A5494)</f>
        <v>6</v>
      </c>
      <c r="T5494" s="2" t="str">
        <f>IF(WEEKDAY('Transaction Data'!$A5494,2)&lt;6,"Weekday","Weekend")</f>
        <v>Weekday</v>
      </c>
    </row>
    <row r="5495" ht="15.75" customHeight="1">
      <c r="A5495" s="1">
        <v>45362.0</v>
      </c>
      <c r="B5495" s="2" t="s">
        <v>2297</v>
      </c>
      <c r="C5495" s="2" t="s">
        <v>72</v>
      </c>
      <c r="D5495" s="1">
        <v>24346.0</v>
      </c>
      <c r="E5495" s="2" t="s">
        <v>37</v>
      </c>
      <c r="F5495" s="2">
        <v>106.0</v>
      </c>
      <c r="G5495" s="2" t="s">
        <v>55</v>
      </c>
      <c r="H5495" s="2" t="s">
        <v>45</v>
      </c>
      <c r="I5495" s="2" t="s">
        <v>25</v>
      </c>
      <c r="J5495" s="2" t="str">
        <f t="array" ref="J5495">XLOOKUP('Transaction Data'!$G5495,Product_Code,Biscuit_Brand)</f>
        <v>Vanilla Wafers</v>
      </c>
      <c r="K5495" s="2">
        <f t="array" ref="K5495">XLOOKUP('Transaction Data'!$G5495,Product_Code,Cost)</f>
        <v>18</v>
      </c>
      <c r="L5495" s="2">
        <f t="array" ref="L5495">XLOOKUP('Transaction Data'!$G5495,Product_Code,Unit_Price)</f>
        <v>36</v>
      </c>
      <c r="M5495" s="3">
        <f>'Transaction Data'!$F5495*'Transaction Data'!$K5495</f>
        <v>1908</v>
      </c>
      <c r="N5495" s="3">
        <f>'Transaction Data'!$F5495*'Transaction Data'!$L5495</f>
        <v>3816</v>
      </c>
      <c r="O5495" s="3">
        <f>'Transaction Data'!$N5495-'Transaction Data'!$M5495</f>
        <v>1908</v>
      </c>
      <c r="P5495" s="2">
        <f>DATEDIF('Transaction Data'!$D5495,'Transaction Data'!$A5495,"y")</f>
        <v>57</v>
      </c>
      <c r="Q5495" s="2" t="str">
        <f>FLOOR('Transaction Data'!$P5495,15)&amp;"-"&amp;FLOOR('Transaction Data'!$P5495,15)+14</f>
        <v>45-59</v>
      </c>
      <c r="R5495" s="2" t="str">
        <f>IF('Transaction Data'!$L5495&lt;=10,"Less Expensive","Expensive")</f>
        <v>Expensive</v>
      </c>
      <c r="S5495" s="4">
        <f>WEEKDAY('Transaction Data'!$A5495)</f>
        <v>2</v>
      </c>
      <c r="T5495" s="2" t="str">
        <f>IF(WEEKDAY('Transaction Data'!$A5495,2)&lt;6,"Weekday","Weekend")</f>
        <v>Weekday</v>
      </c>
    </row>
    <row r="5496" ht="15.75" customHeight="1">
      <c r="A5496" s="1">
        <v>45413.0</v>
      </c>
      <c r="B5496" s="2" t="s">
        <v>5157</v>
      </c>
      <c r="C5496" s="2" t="s">
        <v>21</v>
      </c>
      <c r="D5496" s="1">
        <v>38544.0</v>
      </c>
      <c r="E5496" s="2" t="s">
        <v>37</v>
      </c>
      <c r="F5496" s="2">
        <v>225.0</v>
      </c>
      <c r="G5496" s="2" t="s">
        <v>57</v>
      </c>
      <c r="H5496" s="2" t="s">
        <v>24</v>
      </c>
      <c r="I5496" s="2" t="s">
        <v>25</v>
      </c>
      <c r="J5496" s="2" t="str">
        <f t="array" ref="J5496">XLOOKUP('Transaction Data'!$G5496,Product_Code,Biscuit_Brand)</f>
        <v>Oatmeal Cookies</v>
      </c>
      <c r="K5496" s="2">
        <f t="array" ref="K5496">XLOOKUP('Transaction Data'!$G5496,Product_Code,Cost)</f>
        <v>19</v>
      </c>
      <c r="L5496" s="2">
        <f t="array" ref="L5496">XLOOKUP('Transaction Data'!$G5496,Product_Code,Unit_Price)</f>
        <v>23</v>
      </c>
      <c r="M5496" s="3">
        <f>'Transaction Data'!$F5496*'Transaction Data'!$K5496</f>
        <v>4275</v>
      </c>
      <c r="N5496" s="3">
        <f>'Transaction Data'!$F5496*'Transaction Data'!$L5496</f>
        <v>5175</v>
      </c>
      <c r="O5496" s="3">
        <f>'Transaction Data'!$N5496-'Transaction Data'!$M5496</f>
        <v>900</v>
      </c>
      <c r="P5496" s="2">
        <f>DATEDIF('Transaction Data'!$D5496,'Transaction Data'!$A5496,"y")</f>
        <v>18</v>
      </c>
      <c r="Q5496" s="2" t="str">
        <f>FLOOR('Transaction Data'!$P5496,15)&amp;"-"&amp;FLOOR('Transaction Data'!$P5496,15)+14</f>
        <v>15-29</v>
      </c>
      <c r="R5496" s="2" t="str">
        <f>IF('Transaction Data'!$L5496&lt;=10,"Less Expensive","Expensive")</f>
        <v>Expensive</v>
      </c>
      <c r="S5496" s="4">
        <f>WEEKDAY('Transaction Data'!$A5496)</f>
        <v>4</v>
      </c>
      <c r="T5496" s="2" t="str">
        <f>IF(WEEKDAY('Transaction Data'!$A5496,2)&lt;6,"Weekday","Weekend")</f>
        <v>Weekday</v>
      </c>
    </row>
    <row r="5497" ht="15.75" customHeight="1">
      <c r="A5497" s="1">
        <v>45348.0</v>
      </c>
      <c r="B5497" s="2" t="s">
        <v>5158</v>
      </c>
      <c r="C5497" s="2" t="s">
        <v>69</v>
      </c>
      <c r="D5497" s="1">
        <v>22488.0</v>
      </c>
      <c r="E5497" s="2" t="s">
        <v>22</v>
      </c>
      <c r="F5497" s="2">
        <v>216.0</v>
      </c>
      <c r="G5497" s="2" t="s">
        <v>28</v>
      </c>
      <c r="H5497" s="2" t="s">
        <v>29</v>
      </c>
      <c r="I5497" s="2" t="s">
        <v>25</v>
      </c>
      <c r="J5497" s="2" t="str">
        <f t="array" ref="J5497">XLOOKUP('Transaction Data'!$G5497,Product_Code,Biscuit_Brand)</f>
        <v>Shortbread</v>
      </c>
      <c r="K5497" s="2">
        <f t="array" ref="K5497">XLOOKUP('Transaction Data'!$G5497,Product_Code,Cost)</f>
        <v>10</v>
      </c>
      <c r="L5497" s="2">
        <f t="array" ref="L5497">XLOOKUP('Transaction Data'!$G5497,Product_Code,Unit_Price)</f>
        <v>45</v>
      </c>
      <c r="M5497" s="3">
        <f>'Transaction Data'!$F5497*'Transaction Data'!$K5497</f>
        <v>2160</v>
      </c>
      <c r="N5497" s="3">
        <f>'Transaction Data'!$F5497*'Transaction Data'!$L5497</f>
        <v>9720</v>
      </c>
      <c r="O5497" s="3">
        <f>'Transaction Data'!$N5497-'Transaction Data'!$M5497</f>
        <v>7560</v>
      </c>
      <c r="P5497" s="2">
        <f>DATEDIF('Transaction Data'!$D5497,'Transaction Data'!$A5497,"y")</f>
        <v>62</v>
      </c>
      <c r="Q5497" s="2" t="str">
        <f>FLOOR('Transaction Data'!$P5497,15)&amp;"-"&amp;FLOOR('Transaction Data'!$P5497,15)+14</f>
        <v>60-74</v>
      </c>
      <c r="R5497" s="2" t="str">
        <f>IF('Transaction Data'!$L5497&lt;=10,"Less Expensive","Expensive")</f>
        <v>Expensive</v>
      </c>
      <c r="S5497" s="4">
        <f>WEEKDAY('Transaction Data'!$A5497)</f>
        <v>2</v>
      </c>
      <c r="T5497" s="2" t="str">
        <f>IF(WEEKDAY('Transaction Data'!$A5497,2)&lt;6,"Weekday","Weekend")</f>
        <v>Weekday</v>
      </c>
    </row>
    <row r="5498" ht="15.75" customHeight="1">
      <c r="A5498" s="1">
        <v>45381.0</v>
      </c>
      <c r="B5498" s="2" t="s">
        <v>5159</v>
      </c>
      <c r="C5498" s="2" t="s">
        <v>54</v>
      </c>
      <c r="D5498" s="1">
        <v>35691.0</v>
      </c>
      <c r="E5498" s="2" t="s">
        <v>22</v>
      </c>
      <c r="F5498" s="2">
        <v>149.0</v>
      </c>
      <c r="G5498" s="2" t="s">
        <v>57</v>
      </c>
      <c r="H5498" s="2" t="s">
        <v>29</v>
      </c>
      <c r="I5498" s="2" t="s">
        <v>25</v>
      </c>
      <c r="J5498" s="2" t="str">
        <f t="array" ref="J5498">XLOOKUP('Transaction Data'!$G5498,Product_Code,Biscuit_Brand)</f>
        <v>Oatmeal Cookies</v>
      </c>
      <c r="K5498" s="2">
        <f t="array" ref="K5498">XLOOKUP('Transaction Data'!$G5498,Product_Code,Cost)</f>
        <v>19</v>
      </c>
      <c r="L5498" s="2">
        <f t="array" ref="L5498">XLOOKUP('Transaction Data'!$G5498,Product_Code,Unit_Price)</f>
        <v>23</v>
      </c>
      <c r="M5498" s="3">
        <f>'Transaction Data'!$F5498*'Transaction Data'!$K5498</f>
        <v>2831</v>
      </c>
      <c r="N5498" s="3">
        <f>'Transaction Data'!$F5498*'Transaction Data'!$L5498</f>
        <v>3427</v>
      </c>
      <c r="O5498" s="3">
        <f>'Transaction Data'!$N5498-'Transaction Data'!$M5498</f>
        <v>596</v>
      </c>
      <c r="P5498" s="2">
        <f>DATEDIF('Transaction Data'!$D5498,'Transaction Data'!$A5498,"y")</f>
        <v>26</v>
      </c>
      <c r="Q5498" s="2" t="str">
        <f>FLOOR('Transaction Data'!$P5498,15)&amp;"-"&amp;FLOOR('Transaction Data'!$P5498,15)+14</f>
        <v>15-29</v>
      </c>
      <c r="R5498" s="2" t="str">
        <f>IF('Transaction Data'!$L5498&lt;=10,"Less Expensive","Expensive")</f>
        <v>Expensive</v>
      </c>
      <c r="S5498" s="4">
        <f>WEEKDAY('Transaction Data'!$A5498)</f>
        <v>7</v>
      </c>
      <c r="T5498" s="2" t="str">
        <f>IF(WEEKDAY('Transaction Data'!$A5498,2)&lt;6,"Weekday","Weekend")</f>
        <v>Weekend</v>
      </c>
    </row>
    <row r="5499" ht="15.75" customHeight="1">
      <c r="A5499" s="1">
        <v>45321.0</v>
      </c>
      <c r="B5499" s="2" t="s">
        <v>5160</v>
      </c>
      <c r="C5499" s="2" t="s">
        <v>51</v>
      </c>
      <c r="D5499" s="1">
        <v>31003.0</v>
      </c>
      <c r="E5499" s="2" t="s">
        <v>22</v>
      </c>
      <c r="F5499" s="2">
        <v>156.0</v>
      </c>
      <c r="G5499" s="2" t="s">
        <v>23</v>
      </c>
      <c r="H5499" s="2" t="s">
        <v>34</v>
      </c>
      <c r="I5499" s="2" t="s">
        <v>25</v>
      </c>
      <c r="J5499" s="2" t="str">
        <f t="array" ref="J5499">XLOOKUP('Transaction Data'!$G5499,Product_Code,Biscuit_Brand)</f>
        <v>Cinnamon Swirls</v>
      </c>
      <c r="K5499" s="2">
        <f t="array" ref="K5499">XLOOKUP('Transaction Data'!$G5499,Product_Code,Cost)</f>
        <v>10</v>
      </c>
      <c r="L5499" s="2">
        <f t="array" ref="L5499">XLOOKUP('Transaction Data'!$G5499,Product_Code,Unit_Price)</f>
        <v>14</v>
      </c>
      <c r="M5499" s="3">
        <f>'Transaction Data'!$F5499*'Transaction Data'!$K5499</f>
        <v>1560</v>
      </c>
      <c r="N5499" s="3">
        <f>'Transaction Data'!$F5499*'Transaction Data'!$L5499</f>
        <v>2184</v>
      </c>
      <c r="O5499" s="3">
        <f>'Transaction Data'!$N5499-'Transaction Data'!$M5499</f>
        <v>624</v>
      </c>
      <c r="P5499" s="2">
        <f>DATEDIF('Transaction Data'!$D5499,'Transaction Data'!$A5499,"y")</f>
        <v>39</v>
      </c>
      <c r="Q5499" s="2" t="str">
        <f>FLOOR('Transaction Data'!$P5499,15)&amp;"-"&amp;FLOOR('Transaction Data'!$P5499,15)+14</f>
        <v>30-44</v>
      </c>
      <c r="R5499" s="2" t="str">
        <f>IF('Transaction Data'!$L5499&lt;=10,"Less Expensive","Expensive")</f>
        <v>Expensive</v>
      </c>
      <c r="S5499" s="4">
        <f>WEEKDAY('Transaction Data'!$A5499)</f>
        <v>3</v>
      </c>
      <c r="T5499" s="2" t="str">
        <f>IF(WEEKDAY('Transaction Data'!$A5499,2)&lt;6,"Weekday","Weekend")</f>
        <v>Weekday</v>
      </c>
    </row>
    <row r="5500" ht="15.75" customHeight="1">
      <c r="A5500" s="1">
        <v>45402.0</v>
      </c>
      <c r="B5500" s="2" t="s">
        <v>5161</v>
      </c>
      <c r="C5500" s="2" t="s">
        <v>69</v>
      </c>
      <c r="D5500" s="1">
        <v>16840.0</v>
      </c>
      <c r="E5500" s="2" t="s">
        <v>37</v>
      </c>
      <c r="F5500" s="2">
        <v>84.0</v>
      </c>
      <c r="G5500" s="2" t="s">
        <v>61</v>
      </c>
      <c r="H5500" s="2" t="s">
        <v>24</v>
      </c>
      <c r="I5500" s="2" t="s">
        <v>25</v>
      </c>
      <c r="J5500" s="2" t="str">
        <f t="array" ref="J5500">XLOOKUP('Transaction Data'!$G5500,Product_Code,Biscuit_Brand)</f>
        <v>Choco Delight</v>
      </c>
      <c r="K5500" s="2">
        <f t="array" ref="K5500">XLOOKUP('Transaction Data'!$G5500,Product_Code,Cost)</f>
        <v>3</v>
      </c>
      <c r="L5500" s="2">
        <f t="array" ref="L5500">XLOOKUP('Transaction Data'!$G5500,Product_Code,Unit_Price)</f>
        <v>5</v>
      </c>
      <c r="M5500" s="3">
        <f>'Transaction Data'!$F5500*'Transaction Data'!$K5500</f>
        <v>252</v>
      </c>
      <c r="N5500" s="3">
        <f>'Transaction Data'!$F5500*'Transaction Data'!$L5500</f>
        <v>420</v>
      </c>
      <c r="O5500" s="3">
        <f>'Transaction Data'!$N5500-'Transaction Data'!$M5500</f>
        <v>168</v>
      </c>
      <c r="P5500" s="2">
        <f>DATEDIF('Transaction Data'!$D5500,'Transaction Data'!$A5500,"y")</f>
        <v>78</v>
      </c>
      <c r="Q5500" s="2" t="str">
        <f>FLOOR('Transaction Data'!$P5500,15)&amp;"-"&amp;FLOOR('Transaction Data'!$P5500,15)+14</f>
        <v>75-89</v>
      </c>
      <c r="R5500" s="2" t="str">
        <f>IF('Transaction Data'!$L5500&lt;=10,"Less Expensive","Expensive")</f>
        <v>Less Expensive</v>
      </c>
      <c r="S5500" s="4">
        <f>WEEKDAY('Transaction Data'!$A5500)</f>
        <v>7</v>
      </c>
      <c r="T5500" s="2" t="str">
        <f>IF(WEEKDAY('Transaction Data'!$A5500,2)&lt;6,"Weekday","Weekend")</f>
        <v>Weekend</v>
      </c>
    </row>
    <row r="5501" ht="15.75" customHeight="1">
      <c r="A5501" s="1">
        <v>45406.0</v>
      </c>
      <c r="B5501" s="2" t="s">
        <v>5162</v>
      </c>
      <c r="C5501" s="2" t="s">
        <v>65</v>
      </c>
      <c r="D5501" s="1">
        <v>23294.0</v>
      </c>
      <c r="E5501" s="2" t="s">
        <v>22</v>
      </c>
      <c r="F5501" s="2">
        <v>91.0</v>
      </c>
      <c r="G5501" s="2" t="s">
        <v>60</v>
      </c>
      <c r="H5501" s="2" t="s">
        <v>42</v>
      </c>
      <c r="I5501" s="2" t="s">
        <v>25</v>
      </c>
      <c r="J5501" s="2" t="str">
        <f t="array" ref="J5501">XLOOKUP('Transaction Data'!$G5501,Product_Code,Biscuit_Brand)</f>
        <v>Peanut Butter Bites</v>
      </c>
      <c r="K5501" s="2">
        <f t="array" ref="K5501">XLOOKUP('Transaction Data'!$G5501,Product_Code,Cost)</f>
        <v>5</v>
      </c>
      <c r="L5501" s="2">
        <f t="array" ref="L5501">XLOOKUP('Transaction Data'!$G5501,Product_Code,Unit_Price)</f>
        <v>7</v>
      </c>
      <c r="M5501" s="3">
        <f>'Transaction Data'!$F5501*'Transaction Data'!$K5501</f>
        <v>455</v>
      </c>
      <c r="N5501" s="3">
        <f>'Transaction Data'!$F5501*'Transaction Data'!$L5501</f>
        <v>637</v>
      </c>
      <c r="O5501" s="3">
        <f>'Transaction Data'!$N5501-'Transaction Data'!$M5501</f>
        <v>182</v>
      </c>
      <c r="P5501" s="2">
        <f>DATEDIF('Transaction Data'!$D5501,'Transaction Data'!$A5501,"y")</f>
        <v>60</v>
      </c>
      <c r="Q5501" s="2" t="str">
        <f>FLOOR('Transaction Data'!$P5501,15)&amp;"-"&amp;FLOOR('Transaction Data'!$P5501,15)+14</f>
        <v>60-74</v>
      </c>
      <c r="R5501" s="2" t="str">
        <f>IF('Transaction Data'!$L5501&lt;=10,"Less Expensive","Expensive")</f>
        <v>Less Expensive</v>
      </c>
      <c r="S5501" s="4">
        <f>WEEKDAY('Transaction Data'!$A5501)</f>
        <v>4</v>
      </c>
      <c r="T5501" s="2" t="str">
        <f>IF(WEEKDAY('Transaction Data'!$A5501,2)&lt;6,"Weekday","Weekend")</f>
        <v>Weekday</v>
      </c>
    </row>
    <row r="5502" ht="15.75" customHeight="1">
      <c r="A5502" s="1">
        <v>45486.0</v>
      </c>
      <c r="B5502" s="2" t="s">
        <v>5163</v>
      </c>
      <c r="C5502" s="2" t="s">
        <v>51</v>
      </c>
      <c r="D5502" s="1">
        <v>20312.0</v>
      </c>
      <c r="E5502" s="2" t="s">
        <v>27</v>
      </c>
      <c r="F5502" s="2">
        <v>389.0</v>
      </c>
      <c r="G5502" s="2" t="s">
        <v>57</v>
      </c>
      <c r="H5502" s="2" t="s">
        <v>45</v>
      </c>
      <c r="I5502" s="2" t="s">
        <v>25</v>
      </c>
      <c r="J5502" s="2" t="str">
        <f t="array" ref="J5502">XLOOKUP('Transaction Data'!$G5502,Product_Code,Biscuit_Brand)</f>
        <v>Oatmeal Cookies</v>
      </c>
      <c r="K5502" s="2">
        <f t="array" ref="K5502">XLOOKUP('Transaction Data'!$G5502,Product_Code,Cost)</f>
        <v>19</v>
      </c>
      <c r="L5502" s="2">
        <f t="array" ref="L5502">XLOOKUP('Transaction Data'!$G5502,Product_Code,Unit_Price)</f>
        <v>23</v>
      </c>
      <c r="M5502" s="3">
        <f>'Transaction Data'!$F5502*'Transaction Data'!$K5502</f>
        <v>7391</v>
      </c>
      <c r="N5502" s="3">
        <f>'Transaction Data'!$F5502*'Transaction Data'!$L5502</f>
        <v>8947</v>
      </c>
      <c r="O5502" s="3">
        <f>'Transaction Data'!$N5502-'Transaction Data'!$M5502</f>
        <v>1556</v>
      </c>
      <c r="P5502" s="2">
        <f>DATEDIF('Transaction Data'!$D5502,'Transaction Data'!$A5502,"y")</f>
        <v>68</v>
      </c>
      <c r="Q5502" s="2" t="str">
        <f>FLOOR('Transaction Data'!$P5502,15)&amp;"-"&amp;FLOOR('Transaction Data'!$P5502,15)+14</f>
        <v>60-74</v>
      </c>
      <c r="R5502" s="2" t="str">
        <f>IF('Transaction Data'!$L5502&lt;=10,"Less Expensive","Expensive")</f>
        <v>Expensive</v>
      </c>
      <c r="S5502" s="4">
        <f>WEEKDAY('Transaction Data'!$A5502)</f>
        <v>7</v>
      </c>
      <c r="T5502" s="2" t="str">
        <f>IF(WEEKDAY('Transaction Data'!$A5502,2)&lt;6,"Weekday","Weekend")</f>
        <v>Weekend</v>
      </c>
    </row>
    <row r="5503" ht="15.75" customHeight="1">
      <c r="A5503" s="1">
        <v>45331.0</v>
      </c>
      <c r="B5503" s="2" t="s">
        <v>3965</v>
      </c>
      <c r="C5503" s="2" t="s">
        <v>65</v>
      </c>
      <c r="D5503" s="1">
        <v>23943.0</v>
      </c>
      <c r="E5503" s="2" t="s">
        <v>27</v>
      </c>
      <c r="F5503" s="2">
        <v>430.0</v>
      </c>
      <c r="G5503" s="2" t="s">
        <v>55</v>
      </c>
      <c r="H5503" s="2" t="s">
        <v>24</v>
      </c>
      <c r="I5503" s="2" t="s">
        <v>30</v>
      </c>
      <c r="J5503" s="2" t="str">
        <f t="array" ref="J5503">XLOOKUP('Transaction Data'!$G5503,Product_Code,Biscuit_Brand)</f>
        <v>Vanilla Wafers</v>
      </c>
      <c r="K5503" s="2">
        <f t="array" ref="K5503">XLOOKUP('Transaction Data'!$G5503,Product_Code,Cost)</f>
        <v>18</v>
      </c>
      <c r="L5503" s="2">
        <f t="array" ref="L5503">XLOOKUP('Transaction Data'!$G5503,Product_Code,Unit_Price)</f>
        <v>36</v>
      </c>
      <c r="M5503" s="3">
        <f>'Transaction Data'!$F5503*'Transaction Data'!$K5503</f>
        <v>7740</v>
      </c>
      <c r="N5503" s="3">
        <f>'Transaction Data'!$F5503*'Transaction Data'!$L5503</f>
        <v>15480</v>
      </c>
      <c r="O5503" s="3">
        <f>'Transaction Data'!$N5503-'Transaction Data'!$M5503</f>
        <v>7740</v>
      </c>
      <c r="P5503" s="2">
        <f>DATEDIF('Transaction Data'!$D5503,'Transaction Data'!$A5503,"y")</f>
        <v>58</v>
      </c>
      <c r="Q5503" s="2" t="str">
        <f>FLOOR('Transaction Data'!$P5503,15)&amp;"-"&amp;FLOOR('Transaction Data'!$P5503,15)+14</f>
        <v>45-59</v>
      </c>
      <c r="R5503" s="2" t="str">
        <f>IF('Transaction Data'!$L5503&lt;=10,"Less Expensive","Expensive")</f>
        <v>Expensive</v>
      </c>
      <c r="S5503" s="4">
        <f>WEEKDAY('Transaction Data'!$A5503)</f>
        <v>6</v>
      </c>
      <c r="T5503" s="2" t="str">
        <f>IF(WEEKDAY('Transaction Data'!$A5503,2)&lt;6,"Weekday","Weekend")</f>
        <v>Weekday</v>
      </c>
    </row>
    <row r="5504" ht="15.75" customHeight="1">
      <c r="A5504" s="1">
        <v>45417.0</v>
      </c>
      <c r="B5504" s="2" t="s">
        <v>5164</v>
      </c>
      <c r="C5504" s="2" t="s">
        <v>69</v>
      </c>
      <c r="D5504" s="1">
        <v>34091.0</v>
      </c>
      <c r="E5504" s="2" t="s">
        <v>37</v>
      </c>
      <c r="F5504" s="2">
        <v>347.0</v>
      </c>
      <c r="G5504" s="2" t="s">
        <v>55</v>
      </c>
      <c r="H5504" s="2" t="s">
        <v>29</v>
      </c>
      <c r="I5504" s="2" t="s">
        <v>25</v>
      </c>
      <c r="J5504" s="2" t="str">
        <f t="array" ref="J5504">XLOOKUP('Transaction Data'!$G5504,Product_Code,Biscuit_Brand)</f>
        <v>Vanilla Wafers</v>
      </c>
      <c r="K5504" s="2">
        <f t="array" ref="K5504">XLOOKUP('Transaction Data'!$G5504,Product_Code,Cost)</f>
        <v>18</v>
      </c>
      <c r="L5504" s="2">
        <f t="array" ref="L5504">XLOOKUP('Transaction Data'!$G5504,Product_Code,Unit_Price)</f>
        <v>36</v>
      </c>
      <c r="M5504" s="3">
        <f>'Transaction Data'!$F5504*'Transaction Data'!$K5504</f>
        <v>6246</v>
      </c>
      <c r="N5504" s="3">
        <f>'Transaction Data'!$F5504*'Transaction Data'!$L5504</f>
        <v>12492</v>
      </c>
      <c r="O5504" s="3">
        <f>'Transaction Data'!$N5504-'Transaction Data'!$M5504</f>
        <v>6246</v>
      </c>
      <c r="P5504" s="2">
        <f>DATEDIF('Transaction Data'!$D5504,'Transaction Data'!$A5504,"y")</f>
        <v>31</v>
      </c>
      <c r="Q5504" s="2" t="str">
        <f>FLOOR('Transaction Data'!$P5504,15)&amp;"-"&amp;FLOOR('Transaction Data'!$P5504,15)+14</f>
        <v>30-44</v>
      </c>
      <c r="R5504" s="2" t="str">
        <f>IF('Transaction Data'!$L5504&lt;=10,"Less Expensive","Expensive")</f>
        <v>Expensive</v>
      </c>
      <c r="S5504" s="4">
        <f>WEEKDAY('Transaction Data'!$A5504)</f>
        <v>1</v>
      </c>
      <c r="T5504" s="2" t="str">
        <f>IF(WEEKDAY('Transaction Data'!$A5504,2)&lt;6,"Weekday","Weekend")</f>
        <v>Weekend</v>
      </c>
    </row>
    <row r="5505" ht="15.75" customHeight="1">
      <c r="A5505" s="1">
        <v>45448.0</v>
      </c>
      <c r="B5505" s="2" t="s">
        <v>5165</v>
      </c>
      <c r="C5505" s="2" t="s">
        <v>78</v>
      </c>
      <c r="D5505" s="1">
        <v>15920.0</v>
      </c>
      <c r="E5505" s="2" t="s">
        <v>37</v>
      </c>
      <c r="F5505" s="2">
        <v>478.0</v>
      </c>
      <c r="G5505" s="2" t="s">
        <v>60</v>
      </c>
      <c r="H5505" s="2" t="s">
        <v>42</v>
      </c>
      <c r="I5505" s="2" t="s">
        <v>25</v>
      </c>
      <c r="J5505" s="2" t="str">
        <f t="array" ref="J5505">XLOOKUP('Transaction Data'!$G5505,Product_Code,Biscuit_Brand)</f>
        <v>Peanut Butter Bites</v>
      </c>
      <c r="K5505" s="2">
        <f t="array" ref="K5505">XLOOKUP('Transaction Data'!$G5505,Product_Code,Cost)</f>
        <v>5</v>
      </c>
      <c r="L5505" s="2">
        <f t="array" ref="L5505">XLOOKUP('Transaction Data'!$G5505,Product_Code,Unit_Price)</f>
        <v>7</v>
      </c>
      <c r="M5505" s="3">
        <f>'Transaction Data'!$F5505*'Transaction Data'!$K5505</f>
        <v>2390</v>
      </c>
      <c r="N5505" s="3">
        <f>'Transaction Data'!$F5505*'Transaction Data'!$L5505</f>
        <v>3346</v>
      </c>
      <c r="O5505" s="3">
        <f>'Transaction Data'!$N5505-'Transaction Data'!$M5505</f>
        <v>956</v>
      </c>
      <c r="P5505" s="2">
        <f>DATEDIF('Transaction Data'!$D5505,'Transaction Data'!$A5505,"y")</f>
        <v>80</v>
      </c>
      <c r="Q5505" s="2" t="str">
        <f>FLOOR('Transaction Data'!$P5505,15)&amp;"-"&amp;FLOOR('Transaction Data'!$P5505,15)+14</f>
        <v>75-89</v>
      </c>
      <c r="R5505" s="2" t="str">
        <f>IF('Transaction Data'!$L5505&lt;=10,"Less Expensive","Expensive")</f>
        <v>Less Expensive</v>
      </c>
      <c r="S5505" s="4">
        <f>WEEKDAY('Transaction Data'!$A5505)</f>
        <v>4</v>
      </c>
      <c r="T5505" s="2" t="str">
        <f>IF(WEEKDAY('Transaction Data'!$A5505,2)&lt;6,"Weekday","Weekend")</f>
        <v>Weekday</v>
      </c>
    </row>
    <row r="5506" ht="15.75" customHeight="1">
      <c r="A5506" s="1">
        <v>45315.0</v>
      </c>
      <c r="B5506" s="2" t="s">
        <v>5166</v>
      </c>
      <c r="C5506" s="2" t="s">
        <v>72</v>
      </c>
      <c r="D5506" s="1">
        <v>28391.0</v>
      </c>
      <c r="E5506" s="2" t="s">
        <v>63</v>
      </c>
      <c r="F5506" s="2">
        <v>258.0</v>
      </c>
      <c r="G5506" s="2" t="s">
        <v>61</v>
      </c>
      <c r="H5506" s="2" t="s">
        <v>45</v>
      </c>
      <c r="I5506" s="2" t="s">
        <v>25</v>
      </c>
      <c r="J5506" s="2" t="str">
        <f t="array" ref="J5506">XLOOKUP('Transaction Data'!$G5506,Product_Code,Biscuit_Brand)</f>
        <v>Choco Delight</v>
      </c>
      <c r="K5506" s="2">
        <f t="array" ref="K5506">XLOOKUP('Transaction Data'!$G5506,Product_Code,Cost)</f>
        <v>3</v>
      </c>
      <c r="L5506" s="2">
        <f t="array" ref="L5506">XLOOKUP('Transaction Data'!$G5506,Product_Code,Unit_Price)</f>
        <v>5</v>
      </c>
      <c r="M5506" s="3">
        <f>'Transaction Data'!$F5506*'Transaction Data'!$K5506</f>
        <v>774</v>
      </c>
      <c r="N5506" s="3">
        <f>'Transaction Data'!$F5506*'Transaction Data'!$L5506</f>
        <v>1290</v>
      </c>
      <c r="O5506" s="3">
        <f>'Transaction Data'!$N5506-'Transaction Data'!$M5506</f>
        <v>516</v>
      </c>
      <c r="P5506" s="2">
        <f>DATEDIF('Transaction Data'!$D5506,'Transaction Data'!$A5506,"y")</f>
        <v>46</v>
      </c>
      <c r="Q5506" s="2" t="str">
        <f>FLOOR('Transaction Data'!$P5506,15)&amp;"-"&amp;FLOOR('Transaction Data'!$P5506,15)+14</f>
        <v>45-59</v>
      </c>
      <c r="R5506" s="2" t="str">
        <f>IF('Transaction Data'!$L5506&lt;=10,"Less Expensive","Expensive")</f>
        <v>Less Expensive</v>
      </c>
      <c r="S5506" s="4">
        <f>WEEKDAY('Transaction Data'!$A5506)</f>
        <v>4</v>
      </c>
      <c r="T5506" s="2" t="str">
        <f>IF(WEEKDAY('Transaction Data'!$A5506,2)&lt;6,"Weekday","Weekend")</f>
        <v>Weekday</v>
      </c>
    </row>
    <row r="5507" ht="15.75" customHeight="1">
      <c r="A5507" s="1">
        <v>45504.0</v>
      </c>
      <c r="B5507" s="2" t="s">
        <v>5167</v>
      </c>
      <c r="C5507" s="2" t="s">
        <v>47</v>
      </c>
      <c r="D5507" s="1">
        <v>37836.0</v>
      </c>
      <c r="E5507" s="2" t="s">
        <v>22</v>
      </c>
      <c r="F5507" s="2">
        <v>259.0</v>
      </c>
      <c r="G5507" s="2" t="s">
        <v>60</v>
      </c>
      <c r="H5507" s="2" t="s">
        <v>24</v>
      </c>
      <c r="I5507" s="2" t="s">
        <v>25</v>
      </c>
      <c r="J5507" s="2" t="str">
        <f t="array" ref="J5507">XLOOKUP('Transaction Data'!$G5507,Product_Code,Biscuit_Brand)</f>
        <v>Peanut Butter Bites</v>
      </c>
      <c r="K5507" s="2">
        <f t="array" ref="K5507">XLOOKUP('Transaction Data'!$G5507,Product_Code,Cost)</f>
        <v>5</v>
      </c>
      <c r="L5507" s="2">
        <f t="array" ref="L5507">XLOOKUP('Transaction Data'!$G5507,Product_Code,Unit_Price)</f>
        <v>7</v>
      </c>
      <c r="M5507" s="3">
        <f>'Transaction Data'!$F5507*'Transaction Data'!$K5507</f>
        <v>1295</v>
      </c>
      <c r="N5507" s="3">
        <f>'Transaction Data'!$F5507*'Transaction Data'!$L5507</f>
        <v>1813</v>
      </c>
      <c r="O5507" s="3">
        <f>'Transaction Data'!$N5507-'Transaction Data'!$M5507</f>
        <v>518</v>
      </c>
      <c r="P5507" s="2">
        <f>DATEDIF('Transaction Data'!$D5507,'Transaction Data'!$A5507,"y")</f>
        <v>20</v>
      </c>
      <c r="Q5507" s="2" t="str">
        <f>FLOOR('Transaction Data'!$P5507,15)&amp;"-"&amp;FLOOR('Transaction Data'!$P5507,15)+14</f>
        <v>15-29</v>
      </c>
      <c r="R5507" s="2" t="str">
        <f>IF('Transaction Data'!$L5507&lt;=10,"Less Expensive","Expensive")</f>
        <v>Less Expensive</v>
      </c>
      <c r="S5507" s="4">
        <f>WEEKDAY('Transaction Data'!$A5507)</f>
        <v>4</v>
      </c>
      <c r="T5507" s="2" t="str">
        <f>IF(WEEKDAY('Transaction Data'!$A5507,2)&lt;6,"Weekday","Weekend")</f>
        <v>Weekday</v>
      </c>
    </row>
    <row r="5508" ht="15.75" customHeight="1">
      <c r="A5508" s="1">
        <v>45443.0</v>
      </c>
      <c r="B5508" s="2" t="s">
        <v>5168</v>
      </c>
      <c r="C5508" s="2" t="s">
        <v>47</v>
      </c>
      <c r="D5508" s="1">
        <v>18578.0</v>
      </c>
      <c r="E5508" s="2" t="s">
        <v>22</v>
      </c>
      <c r="F5508" s="2">
        <v>283.0</v>
      </c>
      <c r="G5508" s="2" t="s">
        <v>60</v>
      </c>
      <c r="H5508" s="2" t="s">
        <v>29</v>
      </c>
      <c r="I5508" s="2" t="s">
        <v>25</v>
      </c>
      <c r="J5508" s="2" t="str">
        <f t="array" ref="J5508">XLOOKUP('Transaction Data'!$G5508,Product_Code,Biscuit_Brand)</f>
        <v>Peanut Butter Bites</v>
      </c>
      <c r="K5508" s="2">
        <f t="array" ref="K5508">XLOOKUP('Transaction Data'!$G5508,Product_Code,Cost)</f>
        <v>5</v>
      </c>
      <c r="L5508" s="2">
        <f t="array" ref="L5508">XLOOKUP('Transaction Data'!$G5508,Product_Code,Unit_Price)</f>
        <v>7</v>
      </c>
      <c r="M5508" s="3">
        <f>'Transaction Data'!$F5508*'Transaction Data'!$K5508</f>
        <v>1415</v>
      </c>
      <c r="N5508" s="3">
        <f>'Transaction Data'!$F5508*'Transaction Data'!$L5508</f>
        <v>1981</v>
      </c>
      <c r="O5508" s="3">
        <f>'Transaction Data'!$N5508-'Transaction Data'!$M5508</f>
        <v>566</v>
      </c>
      <c r="P5508" s="2">
        <f>DATEDIF('Transaction Data'!$D5508,'Transaction Data'!$A5508,"y")</f>
        <v>73</v>
      </c>
      <c r="Q5508" s="2" t="str">
        <f>FLOOR('Transaction Data'!$P5508,15)&amp;"-"&amp;FLOOR('Transaction Data'!$P5508,15)+14</f>
        <v>60-74</v>
      </c>
      <c r="R5508" s="2" t="str">
        <f>IF('Transaction Data'!$L5508&lt;=10,"Less Expensive","Expensive")</f>
        <v>Less Expensive</v>
      </c>
      <c r="S5508" s="4">
        <f>WEEKDAY('Transaction Data'!$A5508)</f>
        <v>6</v>
      </c>
      <c r="T5508" s="2" t="str">
        <f>IF(WEEKDAY('Transaction Data'!$A5508,2)&lt;6,"Weekday","Weekend")</f>
        <v>Weekday</v>
      </c>
    </row>
    <row r="5509" ht="15.75" customHeight="1">
      <c r="A5509" s="1">
        <v>45295.0</v>
      </c>
      <c r="B5509" s="2" t="s">
        <v>5169</v>
      </c>
      <c r="C5509" s="2" t="s">
        <v>47</v>
      </c>
      <c r="D5509" s="1">
        <v>38230.0</v>
      </c>
      <c r="E5509" s="2" t="s">
        <v>63</v>
      </c>
      <c r="F5509" s="2">
        <v>311.0</v>
      </c>
      <c r="G5509" s="2" t="s">
        <v>55</v>
      </c>
      <c r="H5509" s="2" t="s">
        <v>29</v>
      </c>
      <c r="I5509" s="2" t="s">
        <v>25</v>
      </c>
      <c r="J5509" s="2" t="str">
        <f t="array" ref="J5509">XLOOKUP('Transaction Data'!$G5509,Product_Code,Biscuit_Brand)</f>
        <v>Vanilla Wafers</v>
      </c>
      <c r="K5509" s="2">
        <f t="array" ref="K5509">XLOOKUP('Transaction Data'!$G5509,Product_Code,Cost)</f>
        <v>18</v>
      </c>
      <c r="L5509" s="2">
        <f t="array" ref="L5509">XLOOKUP('Transaction Data'!$G5509,Product_Code,Unit_Price)</f>
        <v>36</v>
      </c>
      <c r="M5509" s="3">
        <f>'Transaction Data'!$F5509*'Transaction Data'!$K5509</f>
        <v>5598</v>
      </c>
      <c r="N5509" s="3">
        <f>'Transaction Data'!$F5509*'Transaction Data'!$L5509</f>
        <v>11196</v>
      </c>
      <c r="O5509" s="3">
        <f>'Transaction Data'!$N5509-'Transaction Data'!$M5509</f>
        <v>5598</v>
      </c>
      <c r="P5509" s="2">
        <f>DATEDIF('Transaction Data'!$D5509,'Transaction Data'!$A5509,"y")</f>
        <v>19</v>
      </c>
      <c r="Q5509" s="2" t="str">
        <f>FLOOR('Transaction Data'!$P5509,15)&amp;"-"&amp;FLOOR('Transaction Data'!$P5509,15)+14</f>
        <v>15-29</v>
      </c>
      <c r="R5509" s="2" t="str">
        <f>IF('Transaction Data'!$L5509&lt;=10,"Less Expensive","Expensive")</f>
        <v>Expensive</v>
      </c>
      <c r="S5509" s="4">
        <f>WEEKDAY('Transaction Data'!$A5509)</f>
        <v>5</v>
      </c>
      <c r="T5509" s="2" t="str">
        <f>IF(WEEKDAY('Transaction Data'!$A5509,2)&lt;6,"Weekday","Weekend")</f>
        <v>Weekday</v>
      </c>
    </row>
    <row r="5510" ht="15.75" customHeight="1">
      <c r="A5510" s="1">
        <v>45475.0</v>
      </c>
      <c r="B5510" s="2" t="s">
        <v>5170</v>
      </c>
      <c r="C5510" s="2" t="s">
        <v>78</v>
      </c>
      <c r="D5510" s="1">
        <v>38616.0</v>
      </c>
      <c r="E5510" s="2" t="s">
        <v>37</v>
      </c>
      <c r="F5510" s="2">
        <v>313.0</v>
      </c>
      <c r="G5510" s="2" t="s">
        <v>38</v>
      </c>
      <c r="H5510" s="2" t="s">
        <v>34</v>
      </c>
      <c r="I5510" s="2" t="s">
        <v>25</v>
      </c>
      <c r="J5510" s="2" t="str">
        <f t="array" ref="J5510">XLOOKUP('Transaction Data'!$G5510,Product_Code,Biscuit_Brand)</f>
        <v>Ginger Snaps</v>
      </c>
      <c r="K5510" s="2">
        <f t="array" ref="K5510">XLOOKUP('Transaction Data'!$G5510,Product_Code,Cost)</f>
        <v>14</v>
      </c>
      <c r="L5510" s="2">
        <f t="array" ref="L5510">XLOOKUP('Transaction Data'!$G5510,Product_Code,Unit_Price)</f>
        <v>28</v>
      </c>
      <c r="M5510" s="3">
        <f>'Transaction Data'!$F5510*'Transaction Data'!$K5510</f>
        <v>4382</v>
      </c>
      <c r="N5510" s="3">
        <f>'Transaction Data'!$F5510*'Transaction Data'!$L5510</f>
        <v>8764</v>
      </c>
      <c r="O5510" s="3">
        <f>'Transaction Data'!$N5510-'Transaction Data'!$M5510</f>
        <v>4382</v>
      </c>
      <c r="P5510" s="2">
        <f>DATEDIF('Transaction Data'!$D5510,'Transaction Data'!$A5510,"y")</f>
        <v>18</v>
      </c>
      <c r="Q5510" s="2" t="str">
        <f>FLOOR('Transaction Data'!$P5510,15)&amp;"-"&amp;FLOOR('Transaction Data'!$P5510,15)+14</f>
        <v>15-29</v>
      </c>
      <c r="R5510" s="2" t="str">
        <f>IF('Transaction Data'!$L5510&lt;=10,"Less Expensive","Expensive")</f>
        <v>Expensive</v>
      </c>
      <c r="S5510" s="4">
        <f>WEEKDAY('Transaction Data'!$A5510)</f>
        <v>3</v>
      </c>
      <c r="T5510" s="2" t="str">
        <f>IF(WEEKDAY('Transaction Data'!$A5510,2)&lt;6,"Weekday","Weekend")</f>
        <v>Weekday</v>
      </c>
    </row>
    <row r="5511" ht="15.75" customHeight="1">
      <c r="A5511" s="1">
        <v>45378.0</v>
      </c>
      <c r="B5511" s="2" t="s">
        <v>5171</v>
      </c>
      <c r="C5511" s="2" t="s">
        <v>41</v>
      </c>
      <c r="D5511" s="1">
        <v>22516.0</v>
      </c>
      <c r="E5511" s="2" t="s">
        <v>63</v>
      </c>
      <c r="F5511" s="2">
        <v>347.0</v>
      </c>
      <c r="G5511" s="2" t="s">
        <v>28</v>
      </c>
      <c r="H5511" s="2" t="s">
        <v>24</v>
      </c>
      <c r="I5511" s="2" t="s">
        <v>25</v>
      </c>
      <c r="J5511" s="2" t="str">
        <f t="array" ref="J5511">XLOOKUP('Transaction Data'!$G5511,Product_Code,Biscuit_Brand)</f>
        <v>Shortbread</v>
      </c>
      <c r="K5511" s="2">
        <f t="array" ref="K5511">XLOOKUP('Transaction Data'!$G5511,Product_Code,Cost)</f>
        <v>10</v>
      </c>
      <c r="L5511" s="2">
        <f t="array" ref="L5511">XLOOKUP('Transaction Data'!$G5511,Product_Code,Unit_Price)</f>
        <v>45</v>
      </c>
      <c r="M5511" s="3">
        <f>'Transaction Data'!$F5511*'Transaction Data'!$K5511</f>
        <v>3470</v>
      </c>
      <c r="N5511" s="3">
        <f>'Transaction Data'!$F5511*'Transaction Data'!$L5511</f>
        <v>15615</v>
      </c>
      <c r="O5511" s="3">
        <f>'Transaction Data'!$N5511-'Transaction Data'!$M5511</f>
        <v>12145</v>
      </c>
      <c r="P5511" s="2">
        <f>DATEDIF('Transaction Data'!$D5511,'Transaction Data'!$A5511,"y")</f>
        <v>62</v>
      </c>
      <c r="Q5511" s="2" t="str">
        <f>FLOOR('Transaction Data'!$P5511,15)&amp;"-"&amp;FLOOR('Transaction Data'!$P5511,15)+14</f>
        <v>60-74</v>
      </c>
      <c r="R5511" s="2" t="str">
        <f>IF('Transaction Data'!$L5511&lt;=10,"Less Expensive","Expensive")</f>
        <v>Expensive</v>
      </c>
      <c r="S5511" s="4">
        <f>WEEKDAY('Transaction Data'!$A5511)</f>
        <v>4</v>
      </c>
      <c r="T5511" s="2" t="str">
        <f>IF(WEEKDAY('Transaction Data'!$A5511,2)&lt;6,"Weekday","Weekend")</f>
        <v>Weekday</v>
      </c>
    </row>
    <row r="5512" ht="15.75" customHeight="1">
      <c r="A5512" s="1">
        <v>45358.0</v>
      </c>
      <c r="B5512" s="2" t="s">
        <v>5172</v>
      </c>
      <c r="C5512" s="2" t="s">
        <v>32</v>
      </c>
      <c r="D5512" s="1">
        <v>21824.0</v>
      </c>
      <c r="E5512" s="2" t="s">
        <v>22</v>
      </c>
      <c r="F5512" s="2">
        <v>380.0</v>
      </c>
      <c r="G5512" s="2" t="s">
        <v>60</v>
      </c>
      <c r="H5512" s="2" t="s">
        <v>42</v>
      </c>
      <c r="I5512" s="2" t="s">
        <v>25</v>
      </c>
      <c r="J5512" s="2" t="str">
        <f t="array" ref="J5512">XLOOKUP('Transaction Data'!$G5512,Product_Code,Biscuit_Brand)</f>
        <v>Peanut Butter Bites</v>
      </c>
      <c r="K5512" s="2">
        <f t="array" ref="K5512">XLOOKUP('Transaction Data'!$G5512,Product_Code,Cost)</f>
        <v>5</v>
      </c>
      <c r="L5512" s="2">
        <f t="array" ref="L5512">XLOOKUP('Transaction Data'!$G5512,Product_Code,Unit_Price)</f>
        <v>7</v>
      </c>
      <c r="M5512" s="3">
        <f>'Transaction Data'!$F5512*'Transaction Data'!$K5512</f>
        <v>1900</v>
      </c>
      <c r="N5512" s="3">
        <f>'Transaction Data'!$F5512*'Transaction Data'!$L5512</f>
        <v>2660</v>
      </c>
      <c r="O5512" s="3">
        <f>'Transaction Data'!$N5512-'Transaction Data'!$M5512</f>
        <v>760</v>
      </c>
      <c r="P5512" s="2">
        <f>DATEDIF('Transaction Data'!$D5512,'Transaction Data'!$A5512,"y")</f>
        <v>64</v>
      </c>
      <c r="Q5512" s="2" t="str">
        <f>FLOOR('Transaction Data'!$P5512,15)&amp;"-"&amp;FLOOR('Transaction Data'!$P5512,15)+14</f>
        <v>60-74</v>
      </c>
      <c r="R5512" s="2" t="str">
        <f>IF('Transaction Data'!$L5512&lt;=10,"Less Expensive","Expensive")</f>
        <v>Less Expensive</v>
      </c>
      <c r="S5512" s="4">
        <f>WEEKDAY('Transaction Data'!$A5512)</f>
        <v>5</v>
      </c>
      <c r="T5512" s="2" t="str">
        <f>IF(WEEKDAY('Transaction Data'!$A5512,2)&lt;6,"Weekday","Weekend")</f>
        <v>Weekday</v>
      </c>
    </row>
    <row r="5513" ht="15.75" customHeight="1">
      <c r="A5513" s="1">
        <v>45478.0</v>
      </c>
      <c r="B5513" s="2" t="s">
        <v>5173</v>
      </c>
      <c r="C5513" s="2" t="s">
        <v>54</v>
      </c>
      <c r="D5513" s="1">
        <v>37244.0</v>
      </c>
      <c r="E5513" s="2" t="s">
        <v>37</v>
      </c>
      <c r="F5513" s="2">
        <v>416.0</v>
      </c>
      <c r="G5513" s="2" t="s">
        <v>23</v>
      </c>
      <c r="H5513" s="2" t="s">
        <v>45</v>
      </c>
      <c r="I5513" s="2" t="s">
        <v>25</v>
      </c>
      <c r="J5513" s="2" t="str">
        <f t="array" ref="J5513">XLOOKUP('Transaction Data'!$G5513,Product_Code,Biscuit_Brand)</f>
        <v>Cinnamon Swirls</v>
      </c>
      <c r="K5513" s="2">
        <f t="array" ref="K5513">XLOOKUP('Transaction Data'!$G5513,Product_Code,Cost)</f>
        <v>10</v>
      </c>
      <c r="L5513" s="2">
        <f t="array" ref="L5513">XLOOKUP('Transaction Data'!$G5513,Product_Code,Unit_Price)</f>
        <v>14</v>
      </c>
      <c r="M5513" s="3">
        <f>'Transaction Data'!$F5513*'Transaction Data'!$K5513</f>
        <v>4160</v>
      </c>
      <c r="N5513" s="3">
        <f>'Transaction Data'!$F5513*'Transaction Data'!$L5513</f>
        <v>5824</v>
      </c>
      <c r="O5513" s="3">
        <f>'Transaction Data'!$N5513-'Transaction Data'!$M5513</f>
        <v>1664</v>
      </c>
      <c r="P5513" s="2">
        <f>DATEDIF('Transaction Data'!$D5513,'Transaction Data'!$A5513,"y")</f>
        <v>22</v>
      </c>
      <c r="Q5513" s="2" t="str">
        <f>FLOOR('Transaction Data'!$P5513,15)&amp;"-"&amp;FLOOR('Transaction Data'!$P5513,15)+14</f>
        <v>15-29</v>
      </c>
      <c r="R5513" s="2" t="str">
        <f>IF('Transaction Data'!$L5513&lt;=10,"Less Expensive","Expensive")</f>
        <v>Expensive</v>
      </c>
      <c r="S5513" s="4">
        <f>WEEKDAY('Transaction Data'!$A5513)</f>
        <v>6</v>
      </c>
      <c r="T5513" s="2" t="str">
        <f>IF(WEEKDAY('Transaction Data'!$A5513,2)&lt;6,"Weekday","Weekend")</f>
        <v>Weekday</v>
      </c>
    </row>
    <row r="5514" ht="15.75" customHeight="1">
      <c r="A5514" s="1">
        <v>45339.0</v>
      </c>
      <c r="B5514" s="2" t="s">
        <v>5174</v>
      </c>
      <c r="C5514" s="2" t="s">
        <v>54</v>
      </c>
      <c r="D5514" s="1">
        <v>25233.0</v>
      </c>
      <c r="E5514" s="2" t="s">
        <v>63</v>
      </c>
      <c r="F5514" s="2">
        <v>466.0</v>
      </c>
      <c r="G5514" s="2" t="s">
        <v>57</v>
      </c>
      <c r="H5514" s="2" t="s">
        <v>24</v>
      </c>
      <c r="I5514" s="2" t="s">
        <v>25</v>
      </c>
      <c r="J5514" s="2" t="str">
        <f t="array" ref="J5514">XLOOKUP('Transaction Data'!$G5514,Product_Code,Biscuit_Brand)</f>
        <v>Oatmeal Cookies</v>
      </c>
      <c r="K5514" s="2">
        <f t="array" ref="K5514">XLOOKUP('Transaction Data'!$G5514,Product_Code,Cost)</f>
        <v>19</v>
      </c>
      <c r="L5514" s="2">
        <f t="array" ref="L5514">XLOOKUP('Transaction Data'!$G5514,Product_Code,Unit_Price)</f>
        <v>23</v>
      </c>
      <c r="M5514" s="3">
        <f>'Transaction Data'!$F5514*'Transaction Data'!$K5514</f>
        <v>8854</v>
      </c>
      <c r="N5514" s="3">
        <f>'Transaction Data'!$F5514*'Transaction Data'!$L5514</f>
        <v>10718</v>
      </c>
      <c r="O5514" s="3">
        <f>'Transaction Data'!$N5514-'Transaction Data'!$M5514</f>
        <v>1864</v>
      </c>
      <c r="P5514" s="2">
        <f>DATEDIF('Transaction Data'!$D5514,'Transaction Data'!$A5514,"y")</f>
        <v>55</v>
      </c>
      <c r="Q5514" s="2" t="str">
        <f>FLOOR('Transaction Data'!$P5514,15)&amp;"-"&amp;FLOOR('Transaction Data'!$P5514,15)+14</f>
        <v>45-59</v>
      </c>
      <c r="R5514" s="2" t="str">
        <f>IF('Transaction Data'!$L5514&lt;=10,"Less Expensive","Expensive")</f>
        <v>Expensive</v>
      </c>
      <c r="S5514" s="4">
        <f>WEEKDAY('Transaction Data'!$A5514)</f>
        <v>7</v>
      </c>
      <c r="T5514" s="2" t="str">
        <f>IF(WEEKDAY('Transaction Data'!$A5514,2)&lt;6,"Weekday","Weekend")</f>
        <v>Weekend</v>
      </c>
    </row>
    <row r="5515" ht="15.75" customHeight="1">
      <c r="A5515" s="1">
        <v>45494.0</v>
      </c>
      <c r="B5515" s="2" t="s">
        <v>5175</v>
      </c>
      <c r="C5515" s="2" t="s">
        <v>78</v>
      </c>
      <c r="D5515" s="1">
        <v>18213.0</v>
      </c>
      <c r="E5515" s="2" t="s">
        <v>37</v>
      </c>
      <c r="F5515" s="2">
        <v>279.0</v>
      </c>
      <c r="G5515" s="2" t="s">
        <v>60</v>
      </c>
      <c r="H5515" s="2" t="s">
        <v>29</v>
      </c>
      <c r="I5515" s="2" t="s">
        <v>25</v>
      </c>
      <c r="J5515" s="2" t="str">
        <f t="array" ref="J5515">XLOOKUP('Transaction Data'!$G5515,Product_Code,Biscuit_Brand)</f>
        <v>Peanut Butter Bites</v>
      </c>
      <c r="K5515" s="2">
        <f t="array" ref="K5515">XLOOKUP('Transaction Data'!$G5515,Product_Code,Cost)</f>
        <v>5</v>
      </c>
      <c r="L5515" s="2">
        <f t="array" ref="L5515">XLOOKUP('Transaction Data'!$G5515,Product_Code,Unit_Price)</f>
        <v>7</v>
      </c>
      <c r="M5515" s="3">
        <f>'Transaction Data'!$F5515*'Transaction Data'!$K5515</f>
        <v>1395</v>
      </c>
      <c r="N5515" s="3">
        <f>'Transaction Data'!$F5515*'Transaction Data'!$L5515</f>
        <v>1953</v>
      </c>
      <c r="O5515" s="3">
        <f>'Transaction Data'!$N5515-'Transaction Data'!$M5515</f>
        <v>558</v>
      </c>
      <c r="P5515" s="2">
        <f>DATEDIF('Transaction Data'!$D5515,'Transaction Data'!$A5515,"y")</f>
        <v>74</v>
      </c>
      <c r="Q5515" s="2" t="str">
        <f>FLOOR('Transaction Data'!$P5515,15)&amp;"-"&amp;FLOOR('Transaction Data'!$P5515,15)+14</f>
        <v>60-74</v>
      </c>
      <c r="R5515" s="2" t="str">
        <f>IF('Transaction Data'!$L5515&lt;=10,"Less Expensive","Expensive")</f>
        <v>Less Expensive</v>
      </c>
      <c r="S5515" s="4">
        <f>WEEKDAY('Transaction Data'!$A5515)</f>
        <v>1</v>
      </c>
      <c r="T5515" s="2" t="str">
        <f>IF(WEEKDAY('Transaction Data'!$A5515,2)&lt;6,"Weekday","Weekend")</f>
        <v>Weekend</v>
      </c>
    </row>
    <row r="5516" ht="15.75" customHeight="1">
      <c r="A5516" s="1">
        <v>45365.0</v>
      </c>
      <c r="B5516" s="2" t="s">
        <v>5176</v>
      </c>
      <c r="C5516" s="2" t="s">
        <v>78</v>
      </c>
      <c r="D5516" s="1">
        <v>34652.0</v>
      </c>
      <c r="E5516" s="2" t="s">
        <v>37</v>
      </c>
      <c r="F5516" s="2">
        <v>374.0</v>
      </c>
      <c r="G5516" s="2" t="s">
        <v>44</v>
      </c>
      <c r="H5516" s="2" t="s">
        <v>42</v>
      </c>
      <c r="I5516" s="2" t="s">
        <v>25</v>
      </c>
      <c r="J5516" s="2" t="str">
        <f t="array" ref="J5516">XLOOKUP('Transaction Data'!$G5516,Product_Code,Biscuit_Brand)</f>
        <v>Butter Crunch</v>
      </c>
      <c r="K5516" s="2">
        <f t="array" ref="K5516">XLOOKUP('Transaction Data'!$G5516,Product_Code,Cost)</f>
        <v>10</v>
      </c>
      <c r="L5516" s="2">
        <f t="array" ref="L5516">XLOOKUP('Transaction Data'!$G5516,Product_Code,Unit_Price)</f>
        <v>11</v>
      </c>
      <c r="M5516" s="3">
        <f>'Transaction Data'!$F5516*'Transaction Data'!$K5516</f>
        <v>3740</v>
      </c>
      <c r="N5516" s="3">
        <f>'Transaction Data'!$F5516*'Transaction Data'!$L5516</f>
        <v>4114</v>
      </c>
      <c r="O5516" s="3">
        <f>'Transaction Data'!$N5516-'Transaction Data'!$M5516</f>
        <v>374</v>
      </c>
      <c r="P5516" s="2">
        <f>DATEDIF('Transaction Data'!$D5516,'Transaction Data'!$A5516,"y")</f>
        <v>29</v>
      </c>
      <c r="Q5516" s="2" t="str">
        <f>FLOOR('Transaction Data'!$P5516,15)&amp;"-"&amp;FLOOR('Transaction Data'!$P5516,15)+14</f>
        <v>15-29</v>
      </c>
      <c r="R5516" s="2" t="str">
        <f>IF('Transaction Data'!$L5516&lt;=10,"Less Expensive","Expensive")</f>
        <v>Expensive</v>
      </c>
      <c r="S5516" s="4">
        <f>WEEKDAY('Transaction Data'!$A5516)</f>
        <v>5</v>
      </c>
      <c r="T5516" s="2" t="str">
        <f>IF(WEEKDAY('Transaction Data'!$A5516,2)&lt;6,"Weekday","Weekend")</f>
        <v>Weekday</v>
      </c>
    </row>
    <row r="5517" ht="15.75" customHeight="1">
      <c r="A5517" s="1">
        <v>45317.0</v>
      </c>
      <c r="B5517" s="2" t="s">
        <v>5177</v>
      </c>
      <c r="C5517" s="2" t="s">
        <v>21</v>
      </c>
      <c r="D5517" s="1">
        <v>38480.0</v>
      </c>
      <c r="E5517" s="2" t="s">
        <v>37</v>
      </c>
      <c r="F5517" s="2">
        <v>477.0</v>
      </c>
      <c r="G5517" s="2" t="s">
        <v>23</v>
      </c>
      <c r="H5517" s="2" t="s">
        <v>45</v>
      </c>
      <c r="I5517" s="2" t="s">
        <v>25</v>
      </c>
      <c r="J5517" s="2" t="str">
        <f t="array" ref="J5517">XLOOKUP('Transaction Data'!$G5517,Product_Code,Biscuit_Brand)</f>
        <v>Cinnamon Swirls</v>
      </c>
      <c r="K5517" s="2">
        <f t="array" ref="K5517">XLOOKUP('Transaction Data'!$G5517,Product_Code,Cost)</f>
        <v>10</v>
      </c>
      <c r="L5517" s="2">
        <f t="array" ref="L5517">XLOOKUP('Transaction Data'!$G5517,Product_Code,Unit_Price)</f>
        <v>14</v>
      </c>
      <c r="M5517" s="3">
        <f>'Transaction Data'!$F5517*'Transaction Data'!$K5517</f>
        <v>4770</v>
      </c>
      <c r="N5517" s="3">
        <f>'Transaction Data'!$F5517*'Transaction Data'!$L5517</f>
        <v>6678</v>
      </c>
      <c r="O5517" s="3">
        <f>'Transaction Data'!$N5517-'Transaction Data'!$M5517</f>
        <v>1908</v>
      </c>
      <c r="P5517" s="2">
        <f>DATEDIF('Transaction Data'!$D5517,'Transaction Data'!$A5517,"y")</f>
        <v>18</v>
      </c>
      <c r="Q5517" s="2" t="str">
        <f>FLOOR('Transaction Data'!$P5517,15)&amp;"-"&amp;FLOOR('Transaction Data'!$P5517,15)+14</f>
        <v>15-29</v>
      </c>
      <c r="R5517" s="2" t="str">
        <f>IF('Transaction Data'!$L5517&lt;=10,"Less Expensive","Expensive")</f>
        <v>Expensive</v>
      </c>
      <c r="S5517" s="4">
        <f>WEEKDAY('Transaction Data'!$A5517)</f>
        <v>6</v>
      </c>
      <c r="T5517" s="2" t="str">
        <f>IF(WEEKDAY('Transaction Data'!$A5517,2)&lt;6,"Weekday","Weekend")</f>
        <v>Weekday</v>
      </c>
    </row>
    <row r="5518" ht="15.75" customHeight="1">
      <c r="A5518" s="1">
        <v>45358.0</v>
      </c>
      <c r="B5518" s="2" t="s">
        <v>5178</v>
      </c>
      <c r="C5518" s="2" t="s">
        <v>72</v>
      </c>
      <c r="D5518" s="1">
        <v>38418.0</v>
      </c>
      <c r="E5518" s="2" t="s">
        <v>22</v>
      </c>
      <c r="F5518" s="2">
        <v>490.0</v>
      </c>
      <c r="G5518" s="2" t="s">
        <v>57</v>
      </c>
      <c r="H5518" s="2" t="s">
        <v>24</v>
      </c>
      <c r="I5518" s="2" t="s">
        <v>25</v>
      </c>
      <c r="J5518" s="2" t="str">
        <f t="array" ref="J5518">XLOOKUP('Transaction Data'!$G5518,Product_Code,Biscuit_Brand)</f>
        <v>Oatmeal Cookies</v>
      </c>
      <c r="K5518" s="2">
        <f t="array" ref="K5518">XLOOKUP('Transaction Data'!$G5518,Product_Code,Cost)</f>
        <v>19</v>
      </c>
      <c r="L5518" s="2">
        <f t="array" ref="L5518">XLOOKUP('Transaction Data'!$G5518,Product_Code,Unit_Price)</f>
        <v>23</v>
      </c>
      <c r="M5518" s="3">
        <f>'Transaction Data'!$F5518*'Transaction Data'!$K5518</f>
        <v>9310</v>
      </c>
      <c r="N5518" s="3">
        <f>'Transaction Data'!$F5518*'Transaction Data'!$L5518</f>
        <v>11270</v>
      </c>
      <c r="O5518" s="3">
        <f>'Transaction Data'!$N5518-'Transaction Data'!$M5518</f>
        <v>1960</v>
      </c>
      <c r="P5518" s="2">
        <f>DATEDIF('Transaction Data'!$D5518,'Transaction Data'!$A5518,"y")</f>
        <v>19</v>
      </c>
      <c r="Q5518" s="2" t="str">
        <f>FLOOR('Transaction Data'!$P5518,15)&amp;"-"&amp;FLOOR('Transaction Data'!$P5518,15)+14</f>
        <v>15-29</v>
      </c>
      <c r="R5518" s="2" t="str">
        <f>IF('Transaction Data'!$L5518&lt;=10,"Less Expensive","Expensive")</f>
        <v>Expensive</v>
      </c>
      <c r="S5518" s="4">
        <f>WEEKDAY('Transaction Data'!$A5518)</f>
        <v>5</v>
      </c>
      <c r="T5518" s="2" t="str">
        <f>IF(WEEKDAY('Transaction Data'!$A5518,2)&lt;6,"Weekday","Weekend")</f>
        <v>Weekday</v>
      </c>
    </row>
    <row r="5519" ht="15.75" customHeight="1">
      <c r="A5519" s="1">
        <v>45381.0</v>
      </c>
      <c r="B5519" s="2" t="s">
        <v>5179</v>
      </c>
      <c r="C5519" s="2" t="s">
        <v>78</v>
      </c>
      <c r="D5519" s="1">
        <v>37659.0</v>
      </c>
      <c r="E5519" s="2" t="s">
        <v>22</v>
      </c>
      <c r="F5519" s="2">
        <v>13.0</v>
      </c>
      <c r="G5519" s="2" t="s">
        <v>60</v>
      </c>
      <c r="H5519" s="2" t="s">
        <v>29</v>
      </c>
      <c r="I5519" s="2" t="s">
        <v>25</v>
      </c>
      <c r="J5519" s="2" t="str">
        <f t="array" ref="J5519">XLOOKUP('Transaction Data'!$G5519,Product_Code,Biscuit_Brand)</f>
        <v>Peanut Butter Bites</v>
      </c>
      <c r="K5519" s="2">
        <f t="array" ref="K5519">XLOOKUP('Transaction Data'!$G5519,Product_Code,Cost)</f>
        <v>5</v>
      </c>
      <c r="L5519" s="2">
        <f t="array" ref="L5519">XLOOKUP('Transaction Data'!$G5519,Product_Code,Unit_Price)</f>
        <v>7</v>
      </c>
      <c r="M5519" s="3">
        <f>'Transaction Data'!$F5519*'Transaction Data'!$K5519</f>
        <v>65</v>
      </c>
      <c r="N5519" s="3">
        <f>'Transaction Data'!$F5519*'Transaction Data'!$L5519</f>
        <v>91</v>
      </c>
      <c r="O5519" s="3">
        <f>'Transaction Data'!$N5519-'Transaction Data'!$M5519</f>
        <v>26</v>
      </c>
      <c r="P5519" s="2">
        <f>DATEDIF('Transaction Data'!$D5519,'Transaction Data'!$A5519,"y")</f>
        <v>21</v>
      </c>
      <c r="Q5519" s="2" t="str">
        <f>FLOOR('Transaction Data'!$P5519,15)&amp;"-"&amp;FLOOR('Transaction Data'!$P5519,15)+14</f>
        <v>15-29</v>
      </c>
      <c r="R5519" s="2" t="str">
        <f>IF('Transaction Data'!$L5519&lt;=10,"Less Expensive","Expensive")</f>
        <v>Less Expensive</v>
      </c>
      <c r="S5519" s="4">
        <f>WEEKDAY('Transaction Data'!$A5519)</f>
        <v>7</v>
      </c>
      <c r="T5519" s="2" t="str">
        <f>IF(WEEKDAY('Transaction Data'!$A5519,2)&lt;6,"Weekday","Weekend")</f>
        <v>Weekend</v>
      </c>
    </row>
    <row r="5520" ht="15.75" customHeight="1">
      <c r="A5520" s="1">
        <v>45356.0</v>
      </c>
      <c r="B5520" s="2" t="s">
        <v>5180</v>
      </c>
      <c r="C5520" s="2" t="s">
        <v>41</v>
      </c>
      <c r="D5520" s="1">
        <v>20183.0</v>
      </c>
      <c r="E5520" s="2" t="s">
        <v>27</v>
      </c>
      <c r="F5520" s="2">
        <v>216.0</v>
      </c>
      <c r="G5520" s="2" t="s">
        <v>48</v>
      </c>
      <c r="H5520" s="2" t="s">
        <v>29</v>
      </c>
      <c r="I5520" s="2" t="s">
        <v>25</v>
      </c>
      <c r="J5520" s="2" t="str">
        <f t="array" ref="J5520">XLOOKUP('Transaction Data'!$G5520,Product_Code,Biscuit_Brand)</f>
        <v>Lemon Crisps</v>
      </c>
      <c r="K5520" s="2">
        <f t="array" ref="K5520">XLOOKUP('Transaction Data'!$G5520,Product_Code,Cost)</f>
        <v>7</v>
      </c>
      <c r="L5520" s="2">
        <f t="array" ref="L5520">XLOOKUP('Transaction Data'!$G5520,Product_Code,Unit_Price)</f>
        <v>9</v>
      </c>
      <c r="M5520" s="3">
        <f>'Transaction Data'!$F5520*'Transaction Data'!$K5520</f>
        <v>1512</v>
      </c>
      <c r="N5520" s="3">
        <f>'Transaction Data'!$F5520*'Transaction Data'!$L5520</f>
        <v>1944</v>
      </c>
      <c r="O5520" s="3">
        <f>'Transaction Data'!$N5520-'Transaction Data'!$M5520</f>
        <v>432</v>
      </c>
      <c r="P5520" s="2">
        <f>DATEDIF('Transaction Data'!$D5520,'Transaction Data'!$A5520,"y")</f>
        <v>68</v>
      </c>
      <c r="Q5520" s="2" t="str">
        <f>FLOOR('Transaction Data'!$P5520,15)&amp;"-"&amp;FLOOR('Transaction Data'!$P5520,15)+14</f>
        <v>60-74</v>
      </c>
      <c r="R5520" s="2" t="str">
        <f>IF('Transaction Data'!$L5520&lt;=10,"Less Expensive","Expensive")</f>
        <v>Less Expensive</v>
      </c>
      <c r="S5520" s="4">
        <f>WEEKDAY('Transaction Data'!$A5520)</f>
        <v>3</v>
      </c>
      <c r="T5520" s="2" t="str">
        <f>IF(WEEKDAY('Transaction Data'!$A5520,2)&lt;6,"Weekday","Weekend")</f>
        <v>Weekday</v>
      </c>
    </row>
    <row r="5521" ht="15.75" customHeight="1">
      <c r="A5521" s="1">
        <v>45455.0</v>
      </c>
      <c r="B5521" s="2" t="s">
        <v>5181</v>
      </c>
      <c r="C5521" s="2" t="s">
        <v>65</v>
      </c>
      <c r="D5521" s="1">
        <v>17597.0</v>
      </c>
      <c r="E5521" s="2" t="s">
        <v>22</v>
      </c>
      <c r="F5521" s="2">
        <v>450.0</v>
      </c>
      <c r="G5521" s="2" t="s">
        <v>44</v>
      </c>
      <c r="H5521" s="2" t="s">
        <v>34</v>
      </c>
      <c r="I5521" s="2" t="s">
        <v>25</v>
      </c>
      <c r="J5521" s="2" t="str">
        <f t="array" ref="J5521">XLOOKUP('Transaction Data'!$G5521,Product_Code,Biscuit_Brand)</f>
        <v>Butter Crunch</v>
      </c>
      <c r="K5521" s="2">
        <f t="array" ref="K5521">XLOOKUP('Transaction Data'!$G5521,Product_Code,Cost)</f>
        <v>10</v>
      </c>
      <c r="L5521" s="2">
        <f t="array" ref="L5521">XLOOKUP('Transaction Data'!$G5521,Product_Code,Unit_Price)</f>
        <v>11</v>
      </c>
      <c r="M5521" s="3">
        <f>'Transaction Data'!$F5521*'Transaction Data'!$K5521</f>
        <v>4500</v>
      </c>
      <c r="N5521" s="3">
        <f>'Transaction Data'!$F5521*'Transaction Data'!$L5521</f>
        <v>4950</v>
      </c>
      <c r="O5521" s="3">
        <f>'Transaction Data'!$N5521-'Transaction Data'!$M5521</f>
        <v>450</v>
      </c>
      <c r="P5521" s="2">
        <f>DATEDIF('Transaction Data'!$D5521,'Transaction Data'!$A5521,"y")</f>
        <v>76</v>
      </c>
      <c r="Q5521" s="2" t="str">
        <f>FLOOR('Transaction Data'!$P5521,15)&amp;"-"&amp;FLOOR('Transaction Data'!$P5521,15)+14</f>
        <v>75-89</v>
      </c>
      <c r="R5521" s="2" t="str">
        <f>IF('Transaction Data'!$L5521&lt;=10,"Less Expensive","Expensive")</f>
        <v>Expensive</v>
      </c>
      <c r="S5521" s="4">
        <f>WEEKDAY('Transaction Data'!$A5521)</f>
        <v>4</v>
      </c>
      <c r="T5521" s="2" t="str">
        <f>IF(WEEKDAY('Transaction Data'!$A5521,2)&lt;6,"Weekday","Weekend")</f>
        <v>Weekday</v>
      </c>
    </row>
    <row r="5522" ht="15.75" customHeight="1">
      <c r="A5522" s="1">
        <v>45349.0</v>
      </c>
      <c r="B5522" s="2" t="s">
        <v>5182</v>
      </c>
      <c r="C5522" s="2" t="s">
        <v>72</v>
      </c>
      <c r="D5522" s="1">
        <v>24482.0</v>
      </c>
      <c r="E5522" s="2" t="s">
        <v>22</v>
      </c>
      <c r="F5522" s="2">
        <v>132.0</v>
      </c>
      <c r="G5522" s="2" t="s">
        <v>23</v>
      </c>
      <c r="H5522" s="2" t="s">
        <v>24</v>
      </c>
      <c r="I5522" s="2" t="s">
        <v>25</v>
      </c>
      <c r="J5522" s="2" t="str">
        <f t="array" ref="J5522">XLOOKUP('Transaction Data'!$G5522,Product_Code,Biscuit_Brand)</f>
        <v>Cinnamon Swirls</v>
      </c>
      <c r="K5522" s="2">
        <f t="array" ref="K5522">XLOOKUP('Transaction Data'!$G5522,Product_Code,Cost)</f>
        <v>10</v>
      </c>
      <c r="L5522" s="2">
        <f t="array" ref="L5522">XLOOKUP('Transaction Data'!$G5522,Product_Code,Unit_Price)</f>
        <v>14</v>
      </c>
      <c r="M5522" s="3">
        <f>'Transaction Data'!$F5522*'Transaction Data'!$K5522</f>
        <v>1320</v>
      </c>
      <c r="N5522" s="3">
        <f>'Transaction Data'!$F5522*'Transaction Data'!$L5522</f>
        <v>1848</v>
      </c>
      <c r="O5522" s="3">
        <f>'Transaction Data'!$N5522-'Transaction Data'!$M5522</f>
        <v>528</v>
      </c>
      <c r="P5522" s="2">
        <f>DATEDIF('Transaction Data'!$D5522,'Transaction Data'!$A5522,"y")</f>
        <v>57</v>
      </c>
      <c r="Q5522" s="2" t="str">
        <f>FLOOR('Transaction Data'!$P5522,15)&amp;"-"&amp;FLOOR('Transaction Data'!$P5522,15)+14</f>
        <v>45-59</v>
      </c>
      <c r="R5522" s="2" t="str">
        <f>IF('Transaction Data'!$L5522&lt;=10,"Less Expensive","Expensive")</f>
        <v>Expensive</v>
      </c>
      <c r="S5522" s="4">
        <f>WEEKDAY('Transaction Data'!$A5522)</f>
        <v>3</v>
      </c>
      <c r="T5522" s="2" t="str">
        <f>IF(WEEKDAY('Transaction Data'!$A5522,2)&lt;6,"Weekday","Weekend")</f>
        <v>Weekday</v>
      </c>
    </row>
    <row r="5523" ht="15.75" customHeight="1">
      <c r="A5523" s="1">
        <v>45486.0</v>
      </c>
      <c r="B5523" s="2" t="s">
        <v>5183</v>
      </c>
      <c r="C5523" s="2" t="s">
        <v>47</v>
      </c>
      <c r="D5523" s="1">
        <v>16906.0</v>
      </c>
      <c r="E5523" s="2" t="s">
        <v>37</v>
      </c>
      <c r="F5523" s="2">
        <v>271.0</v>
      </c>
      <c r="G5523" s="2" t="s">
        <v>55</v>
      </c>
      <c r="H5523" s="2" t="s">
        <v>42</v>
      </c>
      <c r="I5523" s="2" t="s">
        <v>25</v>
      </c>
      <c r="J5523" s="2" t="str">
        <f t="array" ref="J5523">XLOOKUP('Transaction Data'!$G5523,Product_Code,Biscuit_Brand)</f>
        <v>Vanilla Wafers</v>
      </c>
      <c r="K5523" s="2">
        <f t="array" ref="K5523">XLOOKUP('Transaction Data'!$G5523,Product_Code,Cost)</f>
        <v>18</v>
      </c>
      <c r="L5523" s="2">
        <f t="array" ref="L5523">XLOOKUP('Transaction Data'!$G5523,Product_Code,Unit_Price)</f>
        <v>36</v>
      </c>
      <c r="M5523" s="3">
        <f>'Transaction Data'!$F5523*'Transaction Data'!$K5523</f>
        <v>4878</v>
      </c>
      <c r="N5523" s="3">
        <f>'Transaction Data'!$F5523*'Transaction Data'!$L5523</f>
        <v>9756</v>
      </c>
      <c r="O5523" s="3">
        <f>'Transaction Data'!$N5523-'Transaction Data'!$M5523</f>
        <v>4878</v>
      </c>
      <c r="P5523" s="2">
        <f>DATEDIF('Transaction Data'!$D5523,'Transaction Data'!$A5523,"y")</f>
        <v>78</v>
      </c>
      <c r="Q5523" s="2" t="str">
        <f>FLOOR('Transaction Data'!$P5523,15)&amp;"-"&amp;FLOOR('Transaction Data'!$P5523,15)+14</f>
        <v>75-89</v>
      </c>
      <c r="R5523" s="2" t="str">
        <f>IF('Transaction Data'!$L5523&lt;=10,"Less Expensive","Expensive")</f>
        <v>Expensive</v>
      </c>
      <c r="S5523" s="4">
        <f>WEEKDAY('Transaction Data'!$A5523)</f>
        <v>7</v>
      </c>
      <c r="T5523" s="2" t="str">
        <f>IF(WEEKDAY('Transaction Data'!$A5523,2)&lt;6,"Weekday","Weekend")</f>
        <v>Weekend</v>
      </c>
    </row>
    <row r="5524" ht="15.75" customHeight="1">
      <c r="A5524" s="1">
        <v>45479.0</v>
      </c>
      <c r="B5524" s="2" t="s">
        <v>5184</v>
      </c>
      <c r="C5524" s="2" t="s">
        <v>41</v>
      </c>
      <c r="D5524" s="1">
        <v>21307.0</v>
      </c>
      <c r="E5524" s="2" t="s">
        <v>27</v>
      </c>
      <c r="F5524" s="2">
        <v>474.0</v>
      </c>
      <c r="G5524" s="2" t="s">
        <v>48</v>
      </c>
      <c r="H5524" s="2" t="s">
        <v>45</v>
      </c>
      <c r="I5524" s="2" t="s">
        <v>25</v>
      </c>
      <c r="J5524" s="2" t="str">
        <f t="array" ref="J5524">XLOOKUP('Transaction Data'!$G5524,Product_Code,Biscuit_Brand)</f>
        <v>Lemon Crisps</v>
      </c>
      <c r="K5524" s="2">
        <f t="array" ref="K5524">XLOOKUP('Transaction Data'!$G5524,Product_Code,Cost)</f>
        <v>7</v>
      </c>
      <c r="L5524" s="2">
        <f t="array" ref="L5524">XLOOKUP('Transaction Data'!$G5524,Product_Code,Unit_Price)</f>
        <v>9</v>
      </c>
      <c r="M5524" s="3">
        <f>'Transaction Data'!$F5524*'Transaction Data'!$K5524</f>
        <v>3318</v>
      </c>
      <c r="N5524" s="3">
        <f>'Transaction Data'!$F5524*'Transaction Data'!$L5524</f>
        <v>4266</v>
      </c>
      <c r="O5524" s="3">
        <f>'Transaction Data'!$N5524-'Transaction Data'!$M5524</f>
        <v>948</v>
      </c>
      <c r="P5524" s="2">
        <f>DATEDIF('Transaction Data'!$D5524,'Transaction Data'!$A5524,"y")</f>
        <v>66</v>
      </c>
      <c r="Q5524" s="2" t="str">
        <f>FLOOR('Transaction Data'!$P5524,15)&amp;"-"&amp;FLOOR('Transaction Data'!$P5524,15)+14</f>
        <v>60-74</v>
      </c>
      <c r="R5524" s="2" t="str">
        <f>IF('Transaction Data'!$L5524&lt;=10,"Less Expensive","Expensive")</f>
        <v>Less Expensive</v>
      </c>
      <c r="S5524" s="4">
        <f>WEEKDAY('Transaction Data'!$A5524)</f>
        <v>7</v>
      </c>
      <c r="T5524" s="2" t="str">
        <f>IF(WEEKDAY('Transaction Data'!$A5524,2)&lt;6,"Weekday","Weekend")</f>
        <v>Weekend</v>
      </c>
    </row>
    <row r="5525" ht="15.75" customHeight="1">
      <c r="A5525" s="1">
        <v>45491.0</v>
      </c>
      <c r="B5525" s="2" t="s">
        <v>5185</v>
      </c>
      <c r="C5525" s="2" t="s">
        <v>69</v>
      </c>
      <c r="D5525" s="1">
        <v>29479.0</v>
      </c>
      <c r="E5525" s="2" t="s">
        <v>37</v>
      </c>
      <c r="F5525" s="2">
        <v>181.0</v>
      </c>
      <c r="G5525" s="2" t="s">
        <v>60</v>
      </c>
      <c r="H5525" s="2" t="s">
        <v>24</v>
      </c>
      <c r="I5525" s="2" t="s">
        <v>25</v>
      </c>
      <c r="J5525" s="2" t="str">
        <f t="array" ref="J5525">XLOOKUP('Transaction Data'!$G5525,Product_Code,Biscuit_Brand)</f>
        <v>Peanut Butter Bites</v>
      </c>
      <c r="K5525" s="2">
        <f t="array" ref="K5525">XLOOKUP('Transaction Data'!$G5525,Product_Code,Cost)</f>
        <v>5</v>
      </c>
      <c r="L5525" s="2">
        <f t="array" ref="L5525">XLOOKUP('Transaction Data'!$G5525,Product_Code,Unit_Price)</f>
        <v>7</v>
      </c>
      <c r="M5525" s="3">
        <f>'Transaction Data'!$F5525*'Transaction Data'!$K5525</f>
        <v>905</v>
      </c>
      <c r="N5525" s="3">
        <f>'Transaction Data'!$F5525*'Transaction Data'!$L5525</f>
        <v>1267</v>
      </c>
      <c r="O5525" s="3">
        <f>'Transaction Data'!$N5525-'Transaction Data'!$M5525</f>
        <v>362</v>
      </c>
      <c r="P5525" s="2">
        <f>DATEDIF('Transaction Data'!$D5525,'Transaction Data'!$A5525,"y")</f>
        <v>43</v>
      </c>
      <c r="Q5525" s="2" t="str">
        <f>FLOOR('Transaction Data'!$P5525,15)&amp;"-"&amp;FLOOR('Transaction Data'!$P5525,15)+14</f>
        <v>30-44</v>
      </c>
      <c r="R5525" s="2" t="str">
        <f>IF('Transaction Data'!$L5525&lt;=10,"Less Expensive","Expensive")</f>
        <v>Less Expensive</v>
      </c>
      <c r="S5525" s="4">
        <f>WEEKDAY('Transaction Data'!$A5525)</f>
        <v>5</v>
      </c>
      <c r="T5525" s="2" t="str">
        <f>IF(WEEKDAY('Transaction Data'!$A5525,2)&lt;6,"Weekday","Weekend")</f>
        <v>Weekday</v>
      </c>
    </row>
    <row r="5526" ht="15.75" customHeight="1">
      <c r="A5526" s="1">
        <v>45311.0</v>
      </c>
      <c r="B5526" s="2" t="s">
        <v>5186</v>
      </c>
      <c r="C5526" s="2" t="s">
        <v>54</v>
      </c>
      <c r="D5526" s="1">
        <v>38825.0</v>
      </c>
      <c r="E5526" s="2" t="s">
        <v>22</v>
      </c>
      <c r="F5526" s="2">
        <v>261.0</v>
      </c>
      <c r="G5526" s="2" t="s">
        <v>57</v>
      </c>
      <c r="H5526" s="2" t="s">
        <v>29</v>
      </c>
      <c r="I5526" s="2" t="s">
        <v>25</v>
      </c>
      <c r="J5526" s="2" t="str">
        <f t="array" ref="J5526">XLOOKUP('Transaction Data'!$G5526,Product_Code,Biscuit_Brand)</f>
        <v>Oatmeal Cookies</v>
      </c>
      <c r="K5526" s="2">
        <f t="array" ref="K5526">XLOOKUP('Transaction Data'!$G5526,Product_Code,Cost)</f>
        <v>19</v>
      </c>
      <c r="L5526" s="2">
        <f t="array" ref="L5526">XLOOKUP('Transaction Data'!$G5526,Product_Code,Unit_Price)</f>
        <v>23</v>
      </c>
      <c r="M5526" s="3">
        <f>'Transaction Data'!$F5526*'Transaction Data'!$K5526</f>
        <v>4959</v>
      </c>
      <c r="N5526" s="3">
        <f>'Transaction Data'!$F5526*'Transaction Data'!$L5526</f>
        <v>6003</v>
      </c>
      <c r="O5526" s="3">
        <f>'Transaction Data'!$N5526-'Transaction Data'!$M5526</f>
        <v>1044</v>
      </c>
      <c r="P5526" s="2">
        <f>DATEDIF('Transaction Data'!$D5526,'Transaction Data'!$A5526,"y")</f>
        <v>17</v>
      </c>
      <c r="Q5526" s="2" t="str">
        <f>FLOOR('Transaction Data'!$P5526,15)&amp;"-"&amp;FLOOR('Transaction Data'!$P5526,15)+14</f>
        <v>15-29</v>
      </c>
      <c r="R5526" s="2" t="str">
        <f>IF('Transaction Data'!$L5526&lt;=10,"Less Expensive","Expensive")</f>
        <v>Expensive</v>
      </c>
      <c r="S5526" s="4">
        <f>WEEKDAY('Transaction Data'!$A5526)</f>
        <v>7</v>
      </c>
      <c r="T5526" s="2" t="str">
        <f>IF(WEEKDAY('Transaction Data'!$A5526,2)&lt;6,"Weekday","Weekend")</f>
        <v>Weekend</v>
      </c>
    </row>
    <row r="5527" ht="15.75" customHeight="1">
      <c r="A5527" s="1">
        <v>45294.0</v>
      </c>
      <c r="B5527" s="2" t="s">
        <v>5187</v>
      </c>
      <c r="C5527" s="2" t="s">
        <v>32</v>
      </c>
      <c r="D5527" s="1">
        <v>25657.0</v>
      </c>
      <c r="E5527" s="2" t="s">
        <v>22</v>
      </c>
      <c r="F5527" s="2">
        <v>157.0</v>
      </c>
      <c r="G5527" s="2" t="s">
        <v>44</v>
      </c>
      <c r="H5527" s="2" t="s">
        <v>42</v>
      </c>
      <c r="I5527" s="2" t="s">
        <v>25</v>
      </c>
      <c r="J5527" s="2" t="str">
        <f t="array" ref="J5527">XLOOKUP('Transaction Data'!$G5527,Product_Code,Biscuit_Brand)</f>
        <v>Butter Crunch</v>
      </c>
      <c r="K5527" s="2">
        <f t="array" ref="K5527">XLOOKUP('Transaction Data'!$G5527,Product_Code,Cost)</f>
        <v>10</v>
      </c>
      <c r="L5527" s="2">
        <f t="array" ref="L5527">XLOOKUP('Transaction Data'!$G5527,Product_Code,Unit_Price)</f>
        <v>11</v>
      </c>
      <c r="M5527" s="3">
        <f>'Transaction Data'!$F5527*'Transaction Data'!$K5527</f>
        <v>1570</v>
      </c>
      <c r="N5527" s="3">
        <f>'Transaction Data'!$F5527*'Transaction Data'!$L5527</f>
        <v>1727</v>
      </c>
      <c r="O5527" s="3">
        <f>'Transaction Data'!$N5527-'Transaction Data'!$M5527</f>
        <v>157</v>
      </c>
      <c r="P5527" s="2">
        <f>DATEDIF('Transaction Data'!$D5527,'Transaction Data'!$A5527,"y")</f>
        <v>53</v>
      </c>
      <c r="Q5527" s="2" t="str">
        <f>FLOOR('Transaction Data'!$P5527,15)&amp;"-"&amp;FLOOR('Transaction Data'!$P5527,15)+14</f>
        <v>45-59</v>
      </c>
      <c r="R5527" s="2" t="str">
        <f>IF('Transaction Data'!$L5527&lt;=10,"Less Expensive","Expensive")</f>
        <v>Expensive</v>
      </c>
      <c r="S5527" s="4">
        <f>WEEKDAY('Transaction Data'!$A5527)</f>
        <v>4</v>
      </c>
      <c r="T5527" s="2" t="str">
        <f>IF(WEEKDAY('Transaction Data'!$A5527,2)&lt;6,"Weekday","Weekend")</f>
        <v>Weekday</v>
      </c>
    </row>
    <row r="5528" ht="15.75" customHeight="1">
      <c r="A5528" s="1">
        <v>45459.0</v>
      </c>
      <c r="B5528" s="2" t="s">
        <v>5188</v>
      </c>
      <c r="C5528" s="2" t="s">
        <v>72</v>
      </c>
      <c r="D5528" s="1">
        <v>17117.0</v>
      </c>
      <c r="E5528" s="2" t="s">
        <v>22</v>
      </c>
      <c r="F5528" s="2">
        <v>27.0</v>
      </c>
      <c r="G5528" s="2" t="s">
        <v>55</v>
      </c>
      <c r="H5528" s="2" t="s">
        <v>45</v>
      </c>
      <c r="I5528" s="2" t="s">
        <v>25</v>
      </c>
      <c r="J5528" s="2" t="str">
        <f t="array" ref="J5528">XLOOKUP('Transaction Data'!$G5528,Product_Code,Biscuit_Brand)</f>
        <v>Vanilla Wafers</v>
      </c>
      <c r="K5528" s="2">
        <f t="array" ref="K5528">XLOOKUP('Transaction Data'!$G5528,Product_Code,Cost)</f>
        <v>18</v>
      </c>
      <c r="L5528" s="2">
        <f t="array" ref="L5528">XLOOKUP('Transaction Data'!$G5528,Product_Code,Unit_Price)</f>
        <v>36</v>
      </c>
      <c r="M5528" s="3">
        <f>'Transaction Data'!$F5528*'Transaction Data'!$K5528</f>
        <v>486</v>
      </c>
      <c r="N5528" s="3">
        <f>'Transaction Data'!$F5528*'Transaction Data'!$L5528</f>
        <v>972</v>
      </c>
      <c r="O5528" s="3">
        <f>'Transaction Data'!$N5528-'Transaction Data'!$M5528</f>
        <v>486</v>
      </c>
      <c r="P5528" s="2">
        <f>DATEDIF('Transaction Data'!$D5528,'Transaction Data'!$A5528,"y")</f>
        <v>77</v>
      </c>
      <c r="Q5528" s="2" t="str">
        <f>FLOOR('Transaction Data'!$P5528,15)&amp;"-"&amp;FLOOR('Transaction Data'!$P5528,15)+14</f>
        <v>75-89</v>
      </c>
      <c r="R5528" s="2" t="str">
        <f>IF('Transaction Data'!$L5528&lt;=10,"Less Expensive","Expensive")</f>
        <v>Expensive</v>
      </c>
      <c r="S5528" s="4">
        <f>WEEKDAY('Transaction Data'!$A5528)</f>
        <v>1</v>
      </c>
      <c r="T5528" s="2" t="str">
        <f>IF(WEEKDAY('Transaction Data'!$A5528,2)&lt;6,"Weekday","Weekend")</f>
        <v>Weekend</v>
      </c>
    </row>
    <row r="5529" ht="15.75" customHeight="1">
      <c r="A5529" s="1">
        <v>45439.0</v>
      </c>
      <c r="B5529" s="2" t="s">
        <v>5189</v>
      </c>
      <c r="C5529" s="2" t="s">
        <v>54</v>
      </c>
      <c r="D5529" s="1">
        <v>25909.0</v>
      </c>
      <c r="E5529" s="2" t="s">
        <v>27</v>
      </c>
      <c r="F5529" s="2">
        <v>421.0</v>
      </c>
      <c r="G5529" s="2" t="s">
        <v>57</v>
      </c>
      <c r="H5529" s="2" t="s">
        <v>24</v>
      </c>
      <c r="I5529" s="2" t="s">
        <v>25</v>
      </c>
      <c r="J5529" s="2" t="str">
        <f t="array" ref="J5529">XLOOKUP('Transaction Data'!$G5529,Product_Code,Biscuit_Brand)</f>
        <v>Oatmeal Cookies</v>
      </c>
      <c r="K5529" s="2">
        <f t="array" ref="K5529">XLOOKUP('Transaction Data'!$G5529,Product_Code,Cost)</f>
        <v>19</v>
      </c>
      <c r="L5529" s="2">
        <f t="array" ref="L5529">XLOOKUP('Transaction Data'!$G5529,Product_Code,Unit_Price)</f>
        <v>23</v>
      </c>
      <c r="M5529" s="3">
        <f>'Transaction Data'!$F5529*'Transaction Data'!$K5529</f>
        <v>7999</v>
      </c>
      <c r="N5529" s="3">
        <f>'Transaction Data'!$F5529*'Transaction Data'!$L5529</f>
        <v>9683</v>
      </c>
      <c r="O5529" s="3">
        <f>'Transaction Data'!$N5529-'Transaction Data'!$M5529</f>
        <v>1684</v>
      </c>
      <c r="P5529" s="2">
        <f>DATEDIF('Transaction Data'!$D5529,'Transaction Data'!$A5529,"y")</f>
        <v>53</v>
      </c>
      <c r="Q5529" s="2" t="str">
        <f>FLOOR('Transaction Data'!$P5529,15)&amp;"-"&amp;FLOOR('Transaction Data'!$P5529,15)+14</f>
        <v>45-59</v>
      </c>
      <c r="R5529" s="2" t="str">
        <f>IF('Transaction Data'!$L5529&lt;=10,"Less Expensive","Expensive")</f>
        <v>Expensive</v>
      </c>
      <c r="S5529" s="4">
        <f>WEEKDAY('Transaction Data'!$A5529)</f>
        <v>2</v>
      </c>
      <c r="T5529" s="2" t="str">
        <f>IF(WEEKDAY('Transaction Data'!$A5529,2)&lt;6,"Weekday","Weekend")</f>
        <v>Weekday</v>
      </c>
    </row>
    <row r="5530" ht="15.75" customHeight="1">
      <c r="A5530" s="1">
        <v>45492.0</v>
      </c>
      <c r="B5530" s="2" t="s">
        <v>5190</v>
      </c>
      <c r="C5530" s="2" t="s">
        <v>51</v>
      </c>
      <c r="D5530" s="1">
        <v>24270.0</v>
      </c>
      <c r="E5530" s="2" t="s">
        <v>37</v>
      </c>
      <c r="F5530" s="2">
        <v>387.0</v>
      </c>
      <c r="G5530" s="2" t="s">
        <v>44</v>
      </c>
      <c r="H5530" s="2" t="s">
        <v>29</v>
      </c>
      <c r="I5530" s="2" t="s">
        <v>25</v>
      </c>
      <c r="J5530" s="2" t="str">
        <f t="array" ref="J5530">XLOOKUP('Transaction Data'!$G5530,Product_Code,Biscuit_Brand)</f>
        <v>Butter Crunch</v>
      </c>
      <c r="K5530" s="2">
        <f t="array" ref="K5530">XLOOKUP('Transaction Data'!$G5530,Product_Code,Cost)</f>
        <v>10</v>
      </c>
      <c r="L5530" s="2">
        <f t="array" ref="L5530">XLOOKUP('Transaction Data'!$G5530,Product_Code,Unit_Price)</f>
        <v>11</v>
      </c>
      <c r="M5530" s="3">
        <f>'Transaction Data'!$F5530*'Transaction Data'!$K5530</f>
        <v>3870</v>
      </c>
      <c r="N5530" s="3">
        <f>'Transaction Data'!$F5530*'Transaction Data'!$L5530</f>
        <v>4257</v>
      </c>
      <c r="O5530" s="3">
        <f>'Transaction Data'!$N5530-'Transaction Data'!$M5530</f>
        <v>387</v>
      </c>
      <c r="P5530" s="2">
        <f>DATEDIF('Transaction Data'!$D5530,'Transaction Data'!$A5530,"y")</f>
        <v>58</v>
      </c>
      <c r="Q5530" s="2" t="str">
        <f>FLOOR('Transaction Data'!$P5530,15)&amp;"-"&amp;FLOOR('Transaction Data'!$P5530,15)+14</f>
        <v>45-59</v>
      </c>
      <c r="R5530" s="2" t="str">
        <f>IF('Transaction Data'!$L5530&lt;=10,"Less Expensive","Expensive")</f>
        <v>Expensive</v>
      </c>
      <c r="S5530" s="4">
        <f>WEEKDAY('Transaction Data'!$A5530)</f>
        <v>6</v>
      </c>
      <c r="T5530" s="2" t="str">
        <f>IF(WEEKDAY('Transaction Data'!$A5530,2)&lt;6,"Weekday","Weekend")</f>
        <v>Weekday</v>
      </c>
    </row>
    <row r="5531" ht="15.75" customHeight="1">
      <c r="A5531" s="1">
        <v>45436.0</v>
      </c>
      <c r="B5531" s="2" t="s">
        <v>5191</v>
      </c>
      <c r="C5531" s="2" t="s">
        <v>41</v>
      </c>
      <c r="D5531" s="1">
        <v>22409.0</v>
      </c>
      <c r="E5531" s="2" t="s">
        <v>27</v>
      </c>
      <c r="F5531" s="2">
        <v>495.0</v>
      </c>
      <c r="G5531" s="2" t="s">
        <v>61</v>
      </c>
      <c r="H5531" s="2" t="s">
        <v>29</v>
      </c>
      <c r="I5531" s="2" t="s">
        <v>25</v>
      </c>
      <c r="J5531" s="2" t="str">
        <f t="array" ref="J5531">XLOOKUP('Transaction Data'!$G5531,Product_Code,Biscuit_Brand)</f>
        <v>Choco Delight</v>
      </c>
      <c r="K5531" s="2">
        <f t="array" ref="K5531">XLOOKUP('Transaction Data'!$G5531,Product_Code,Cost)</f>
        <v>3</v>
      </c>
      <c r="L5531" s="2">
        <f t="array" ref="L5531">XLOOKUP('Transaction Data'!$G5531,Product_Code,Unit_Price)</f>
        <v>5</v>
      </c>
      <c r="M5531" s="3">
        <f>'Transaction Data'!$F5531*'Transaction Data'!$K5531</f>
        <v>1485</v>
      </c>
      <c r="N5531" s="3">
        <f>'Transaction Data'!$F5531*'Transaction Data'!$L5531</f>
        <v>2475</v>
      </c>
      <c r="O5531" s="3">
        <f>'Transaction Data'!$N5531-'Transaction Data'!$M5531</f>
        <v>990</v>
      </c>
      <c r="P5531" s="2">
        <f>DATEDIF('Transaction Data'!$D5531,'Transaction Data'!$A5531,"y")</f>
        <v>63</v>
      </c>
      <c r="Q5531" s="2" t="str">
        <f>FLOOR('Transaction Data'!$P5531,15)&amp;"-"&amp;FLOOR('Transaction Data'!$P5531,15)+14</f>
        <v>60-74</v>
      </c>
      <c r="R5531" s="2" t="str">
        <f>IF('Transaction Data'!$L5531&lt;=10,"Less Expensive","Expensive")</f>
        <v>Less Expensive</v>
      </c>
      <c r="S5531" s="4">
        <f>WEEKDAY('Transaction Data'!$A5531)</f>
        <v>6</v>
      </c>
      <c r="T5531" s="2" t="str">
        <f>IF(WEEKDAY('Transaction Data'!$A5531,2)&lt;6,"Weekday","Weekend")</f>
        <v>Weekday</v>
      </c>
    </row>
    <row r="5532" ht="15.75" customHeight="1">
      <c r="A5532" s="1">
        <v>45470.0</v>
      </c>
      <c r="B5532" s="2" t="s">
        <v>5192</v>
      </c>
      <c r="C5532" s="2" t="s">
        <v>51</v>
      </c>
      <c r="D5532" s="1">
        <v>35886.0</v>
      </c>
      <c r="E5532" s="2" t="s">
        <v>27</v>
      </c>
      <c r="F5532" s="2">
        <v>264.0</v>
      </c>
      <c r="G5532" s="2" t="s">
        <v>28</v>
      </c>
      <c r="H5532" s="2" t="s">
        <v>34</v>
      </c>
      <c r="I5532" s="2" t="s">
        <v>25</v>
      </c>
      <c r="J5532" s="2" t="str">
        <f t="array" ref="J5532">XLOOKUP('Transaction Data'!$G5532,Product_Code,Biscuit_Brand)</f>
        <v>Shortbread</v>
      </c>
      <c r="K5532" s="2">
        <f t="array" ref="K5532">XLOOKUP('Transaction Data'!$G5532,Product_Code,Cost)</f>
        <v>10</v>
      </c>
      <c r="L5532" s="2">
        <f t="array" ref="L5532">XLOOKUP('Transaction Data'!$G5532,Product_Code,Unit_Price)</f>
        <v>45</v>
      </c>
      <c r="M5532" s="3">
        <f>'Transaction Data'!$F5532*'Transaction Data'!$K5532</f>
        <v>2640</v>
      </c>
      <c r="N5532" s="3">
        <f>'Transaction Data'!$F5532*'Transaction Data'!$L5532</f>
        <v>11880</v>
      </c>
      <c r="O5532" s="3">
        <f>'Transaction Data'!$N5532-'Transaction Data'!$M5532</f>
        <v>9240</v>
      </c>
      <c r="P5532" s="2">
        <f>DATEDIF('Transaction Data'!$D5532,'Transaction Data'!$A5532,"y")</f>
        <v>26</v>
      </c>
      <c r="Q5532" s="2" t="str">
        <f>FLOOR('Transaction Data'!$P5532,15)&amp;"-"&amp;FLOOR('Transaction Data'!$P5532,15)+14</f>
        <v>15-29</v>
      </c>
      <c r="R5532" s="2" t="str">
        <f>IF('Transaction Data'!$L5532&lt;=10,"Less Expensive","Expensive")</f>
        <v>Expensive</v>
      </c>
      <c r="S5532" s="4">
        <f>WEEKDAY('Transaction Data'!$A5532)</f>
        <v>5</v>
      </c>
      <c r="T5532" s="2" t="str">
        <f>IF(WEEKDAY('Transaction Data'!$A5532,2)&lt;6,"Weekday","Weekend")</f>
        <v>Weekday</v>
      </c>
    </row>
    <row r="5533" ht="15.75" customHeight="1">
      <c r="A5533" s="1">
        <v>45432.0</v>
      </c>
      <c r="B5533" s="2" t="s">
        <v>5193</v>
      </c>
      <c r="C5533" s="2" t="s">
        <v>54</v>
      </c>
      <c r="D5533" s="1">
        <v>36618.0</v>
      </c>
      <c r="E5533" s="2" t="s">
        <v>37</v>
      </c>
      <c r="F5533" s="2">
        <v>142.0</v>
      </c>
      <c r="G5533" s="2" t="s">
        <v>57</v>
      </c>
      <c r="H5533" s="2" t="s">
        <v>24</v>
      </c>
      <c r="I5533" s="2" t="s">
        <v>25</v>
      </c>
      <c r="J5533" s="2" t="str">
        <f t="array" ref="J5533">XLOOKUP('Transaction Data'!$G5533,Product_Code,Biscuit_Brand)</f>
        <v>Oatmeal Cookies</v>
      </c>
      <c r="K5533" s="2">
        <f t="array" ref="K5533">XLOOKUP('Transaction Data'!$G5533,Product_Code,Cost)</f>
        <v>19</v>
      </c>
      <c r="L5533" s="2">
        <f t="array" ref="L5533">XLOOKUP('Transaction Data'!$G5533,Product_Code,Unit_Price)</f>
        <v>23</v>
      </c>
      <c r="M5533" s="3">
        <f>'Transaction Data'!$F5533*'Transaction Data'!$K5533</f>
        <v>2698</v>
      </c>
      <c r="N5533" s="3">
        <f>'Transaction Data'!$F5533*'Transaction Data'!$L5533</f>
        <v>3266</v>
      </c>
      <c r="O5533" s="3">
        <f>'Transaction Data'!$N5533-'Transaction Data'!$M5533</f>
        <v>568</v>
      </c>
      <c r="P5533" s="2">
        <f>DATEDIF('Transaction Data'!$D5533,'Transaction Data'!$A5533,"y")</f>
        <v>24</v>
      </c>
      <c r="Q5533" s="2" t="str">
        <f>FLOOR('Transaction Data'!$P5533,15)&amp;"-"&amp;FLOOR('Transaction Data'!$P5533,15)+14</f>
        <v>15-29</v>
      </c>
      <c r="R5533" s="2" t="str">
        <f>IF('Transaction Data'!$L5533&lt;=10,"Less Expensive","Expensive")</f>
        <v>Expensive</v>
      </c>
      <c r="S5533" s="4">
        <f>WEEKDAY('Transaction Data'!$A5533)</f>
        <v>2</v>
      </c>
      <c r="T5533" s="2" t="str">
        <f>IF(WEEKDAY('Transaction Data'!$A5533,2)&lt;6,"Weekday","Weekend")</f>
        <v>Weekday</v>
      </c>
    </row>
    <row r="5534" ht="15.75" customHeight="1">
      <c r="A5534" s="1">
        <v>45424.0</v>
      </c>
      <c r="B5534" s="2" t="s">
        <v>5194</v>
      </c>
      <c r="C5534" s="2" t="s">
        <v>72</v>
      </c>
      <c r="D5534" s="1">
        <v>19989.0</v>
      </c>
      <c r="E5534" s="2" t="s">
        <v>37</v>
      </c>
      <c r="F5534" s="2">
        <v>255.0</v>
      </c>
      <c r="G5534" s="2" t="s">
        <v>61</v>
      </c>
      <c r="H5534" s="2" t="s">
        <v>42</v>
      </c>
      <c r="I5534" s="2" t="s">
        <v>25</v>
      </c>
      <c r="J5534" s="2" t="str">
        <f t="array" ref="J5534">XLOOKUP('Transaction Data'!$G5534,Product_Code,Biscuit_Brand)</f>
        <v>Choco Delight</v>
      </c>
      <c r="K5534" s="2">
        <f t="array" ref="K5534">XLOOKUP('Transaction Data'!$G5534,Product_Code,Cost)</f>
        <v>3</v>
      </c>
      <c r="L5534" s="2">
        <f t="array" ref="L5534">XLOOKUP('Transaction Data'!$G5534,Product_Code,Unit_Price)</f>
        <v>5</v>
      </c>
      <c r="M5534" s="3">
        <f>'Transaction Data'!$F5534*'Transaction Data'!$K5534</f>
        <v>765</v>
      </c>
      <c r="N5534" s="3">
        <f>'Transaction Data'!$F5534*'Transaction Data'!$L5534</f>
        <v>1275</v>
      </c>
      <c r="O5534" s="3">
        <f>'Transaction Data'!$N5534-'Transaction Data'!$M5534</f>
        <v>510</v>
      </c>
      <c r="P5534" s="2">
        <f>DATEDIF('Transaction Data'!$D5534,'Transaction Data'!$A5534,"y")</f>
        <v>69</v>
      </c>
      <c r="Q5534" s="2" t="str">
        <f>FLOOR('Transaction Data'!$P5534,15)&amp;"-"&amp;FLOOR('Transaction Data'!$P5534,15)+14</f>
        <v>60-74</v>
      </c>
      <c r="R5534" s="2" t="str">
        <f>IF('Transaction Data'!$L5534&lt;=10,"Less Expensive","Expensive")</f>
        <v>Less Expensive</v>
      </c>
      <c r="S5534" s="4">
        <f>WEEKDAY('Transaction Data'!$A5534)</f>
        <v>1</v>
      </c>
      <c r="T5534" s="2" t="str">
        <f>IF(WEEKDAY('Transaction Data'!$A5534,2)&lt;6,"Weekday","Weekend")</f>
        <v>Weekend</v>
      </c>
    </row>
    <row r="5535" ht="15.75" customHeight="1">
      <c r="A5535" s="1">
        <v>45448.0</v>
      </c>
      <c r="B5535" s="2" t="s">
        <v>5195</v>
      </c>
      <c r="C5535" s="2" t="s">
        <v>54</v>
      </c>
      <c r="D5535" s="1">
        <v>27252.0</v>
      </c>
      <c r="E5535" s="2" t="s">
        <v>63</v>
      </c>
      <c r="F5535" s="2">
        <v>49.0</v>
      </c>
      <c r="G5535" s="2" t="s">
        <v>61</v>
      </c>
      <c r="H5535" s="2" t="s">
        <v>45</v>
      </c>
      <c r="I5535" s="2" t="s">
        <v>30</v>
      </c>
      <c r="J5535" s="2" t="str">
        <f t="array" ref="J5535">XLOOKUP('Transaction Data'!$G5535,Product_Code,Biscuit_Brand)</f>
        <v>Choco Delight</v>
      </c>
      <c r="K5535" s="2">
        <f t="array" ref="K5535">XLOOKUP('Transaction Data'!$G5535,Product_Code,Cost)</f>
        <v>3</v>
      </c>
      <c r="L5535" s="2">
        <f t="array" ref="L5535">XLOOKUP('Transaction Data'!$G5535,Product_Code,Unit_Price)</f>
        <v>5</v>
      </c>
      <c r="M5535" s="3">
        <f>'Transaction Data'!$F5535*'Transaction Data'!$K5535</f>
        <v>147</v>
      </c>
      <c r="N5535" s="3">
        <f>'Transaction Data'!$F5535*'Transaction Data'!$L5535</f>
        <v>245</v>
      </c>
      <c r="O5535" s="3">
        <f>'Transaction Data'!$N5535-'Transaction Data'!$M5535</f>
        <v>98</v>
      </c>
      <c r="P5535" s="2">
        <f>DATEDIF('Transaction Data'!$D5535,'Transaction Data'!$A5535,"y")</f>
        <v>49</v>
      </c>
      <c r="Q5535" s="2" t="str">
        <f>FLOOR('Transaction Data'!$P5535,15)&amp;"-"&amp;FLOOR('Transaction Data'!$P5535,15)+14</f>
        <v>45-59</v>
      </c>
      <c r="R5535" s="2" t="str">
        <f>IF('Transaction Data'!$L5535&lt;=10,"Less Expensive","Expensive")</f>
        <v>Less Expensive</v>
      </c>
      <c r="S5535" s="4">
        <f>WEEKDAY('Transaction Data'!$A5535)</f>
        <v>4</v>
      </c>
      <c r="T5535" s="2" t="str">
        <f>IF(WEEKDAY('Transaction Data'!$A5535,2)&lt;6,"Weekday","Weekend")</f>
        <v>Weekday</v>
      </c>
    </row>
    <row r="5536" ht="15.75" customHeight="1">
      <c r="A5536" s="1">
        <v>45371.0</v>
      </c>
      <c r="B5536" s="2" t="s">
        <v>5196</v>
      </c>
      <c r="C5536" s="2" t="s">
        <v>47</v>
      </c>
      <c r="D5536" s="1">
        <v>16446.0</v>
      </c>
      <c r="E5536" s="2" t="s">
        <v>37</v>
      </c>
      <c r="F5536" s="2">
        <v>187.0</v>
      </c>
      <c r="G5536" s="2" t="s">
        <v>55</v>
      </c>
      <c r="H5536" s="2" t="s">
        <v>24</v>
      </c>
      <c r="I5536" s="2" t="s">
        <v>25</v>
      </c>
      <c r="J5536" s="2" t="str">
        <f t="array" ref="J5536">XLOOKUP('Transaction Data'!$G5536,Product_Code,Biscuit_Brand)</f>
        <v>Vanilla Wafers</v>
      </c>
      <c r="K5536" s="2">
        <f t="array" ref="K5536">XLOOKUP('Transaction Data'!$G5536,Product_Code,Cost)</f>
        <v>18</v>
      </c>
      <c r="L5536" s="2">
        <f t="array" ref="L5536">XLOOKUP('Transaction Data'!$G5536,Product_Code,Unit_Price)</f>
        <v>36</v>
      </c>
      <c r="M5536" s="3">
        <f>'Transaction Data'!$F5536*'Transaction Data'!$K5536</f>
        <v>3366</v>
      </c>
      <c r="N5536" s="3">
        <f>'Transaction Data'!$F5536*'Transaction Data'!$L5536</f>
        <v>6732</v>
      </c>
      <c r="O5536" s="3">
        <f>'Transaction Data'!$N5536-'Transaction Data'!$M5536</f>
        <v>3366</v>
      </c>
      <c r="P5536" s="2">
        <f>DATEDIF('Transaction Data'!$D5536,'Transaction Data'!$A5536,"y")</f>
        <v>79</v>
      </c>
      <c r="Q5536" s="2" t="str">
        <f>FLOOR('Transaction Data'!$P5536,15)&amp;"-"&amp;FLOOR('Transaction Data'!$P5536,15)+14</f>
        <v>75-89</v>
      </c>
      <c r="R5536" s="2" t="str">
        <f>IF('Transaction Data'!$L5536&lt;=10,"Less Expensive","Expensive")</f>
        <v>Expensive</v>
      </c>
      <c r="S5536" s="4">
        <f>WEEKDAY('Transaction Data'!$A5536)</f>
        <v>4</v>
      </c>
      <c r="T5536" s="2" t="str">
        <f>IF(WEEKDAY('Transaction Data'!$A5536,2)&lt;6,"Weekday","Weekend")</f>
        <v>Weekday</v>
      </c>
    </row>
    <row r="5537" ht="15.75" customHeight="1">
      <c r="A5537" s="1">
        <v>45459.0</v>
      </c>
      <c r="B5537" s="2" t="s">
        <v>5197</v>
      </c>
      <c r="C5537" s="2" t="s">
        <v>69</v>
      </c>
      <c r="D5537" s="1">
        <v>23247.0</v>
      </c>
      <c r="E5537" s="2" t="s">
        <v>37</v>
      </c>
      <c r="F5537" s="2">
        <v>17.0</v>
      </c>
      <c r="G5537" s="2" t="s">
        <v>28</v>
      </c>
      <c r="H5537" s="2" t="s">
        <v>29</v>
      </c>
      <c r="I5537" s="2" t="s">
        <v>25</v>
      </c>
      <c r="J5537" s="2" t="str">
        <f t="array" ref="J5537">XLOOKUP('Transaction Data'!$G5537,Product_Code,Biscuit_Brand)</f>
        <v>Shortbread</v>
      </c>
      <c r="K5537" s="2">
        <f t="array" ref="K5537">XLOOKUP('Transaction Data'!$G5537,Product_Code,Cost)</f>
        <v>10</v>
      </c>
      <c r="L5537" s="2">
        <f t="array" ref="L5537">XLOOKUP('Transaction Data'!$G5537,Product_Code,Unit_Price)</f>
        <v>45</v>
      </c>
      <c r="M5537" s="3">
        <f>'Transaction Data'!$F5537*'Transaction Data'!$K5537</f>
        <v>170</v>
      </c>
      <c r="N5537" s="3">
        <f>'Transaction Data'!$F5537*'Transaction Data'!$L5537</f>
        <v>765</v>
      </c>
      <c r="O5537" s="3">
        <f>'Transaction Data'!$N5537-'Transaction Data'!$M5537</f>
        <v>595</v>
      </c>
      <c r="P5537" s="2">
        <f>DATEDIF('Transaction Data'!$D5537,'Transaction Data'!$A5537,"y")</f>
        <v>60</v>
      </c>
      <c r="Q5537" s="2" t="str">
        <f>FLOOR('Transaction Data'!$P5537,15)&amp;"-"&amp;FLOOR('Transaction Data'!$P5537,15)+14</f>
        <v>60-74</v>
      </c>
      <c r="R5537" s="2" t="str">
        <f>IF('Transaction Data'!$L5537&lt;=10,"Less Expensive","Expensive")</f>
        <v>Expensive</v>
      </c>
      <c r="S5537" s="4">
        <f>WEEKDAY('Transaction Data'!$A5537)</f>
        <v>1</v>
      </c>
      <c r="T5537" s="2" t="str">
        <f>IF(WEEKDAY('Transaction Data'!$A5537,2)&lt;6,"Weekday","Weekend")</f>
        <v>Weekend</v>
      </c>
    </row>
    <row r="5538" ht="15.75" customHeight="1">
      <c r="A5538" s="1">
        <v>45419.0</v>
      </c>
      <c r="B5538" s="2" t="s">
        <v>5198</v>
      </c>
      <c r="C5538" s="2" t="s">
        <v>72</v>
      </c>
      <c r="D5538" s="1">
        <v>21051.0</v>
      </c>
      <c r="E5538" s="2" t="s">
        <v>37</v>
      </c>
      <c r="F5538" s="2">
        <v>389.0</v>
      </c>
      <c r="G5538" s="2" t="s">
        <v>48</v>
      </c>
      <c r="H5538" s="2" t="s">
        <v>42</v>
      </c>
      <c r="I5538" s="2" t="s">
        <v>25</v>
      </c>
      <c r="J5538" s="2" t="str">
        <f t="array" ref="J5538">XLOOKUP('Transaction Data'!$G5538,Product_Code,Biscuit_Brand)</f>
        <v>Lemon Crisps</v>
      </c>
      <c r="K5538" s="2">
        <f t="array" ref="K5538">XLOOKUP('Transaction Data'!$G5538,Product_Code,Cost)</f>
        <v>7</v>
      </c>
      <c r="L5538" s="2">
        <f t="array" ref="L5538">XLOOKUP('Transaction Data'!$G5538,Product_Code,Unit_Price)</f>
        <v>9</v>
      </c>
      <c r="M5538" s="3">
        <f>'Transaction Data'!$F5538*'Transaction Data'!$K5538</f>
        <v>2723</v>
      </c>
      <c r="N5538" s="3">
        <f>'Transaction Data'!$F5538*'Transaction Data'!$L5538</f>
        <v>3501</v>
      </c>
      <c r="O5538" s="3">
        <f>'Transaction Data'!$N5538-'Transaction Data'!$M5538</f>
        <v>778</v>
      </c>
      <c r="P5538" s="2">
        <f>DATEDIF('Transaction Data'!$D5538,'Transaction Data'!$A5538,"y")</f>
        <v>66</v>
      </c>
      <c r="Q5538" s="2" t="str">
        <f>FLOOR('Transaction Data'!$P5538,15)&amp;"-"&amp;FLOOR('Transaction Data'!$P5538,15)+14</f>
        <v>60-74</v>
      </c>
      <c r="R5538" s="2" t="str">
        <f>IF('Transaction Data'!$L5538&lt;=10,"Less Expensive","Expensive")</f>
        <v>Less Expensive</v>
      </c>
      <c r="S5538" s="4">
        <f>WEEKDAY('Transaction Data'!$A5538)</f>
        <v>3</v>
      </c>
      <c r="T5538" s="2" t="str">
        <f>IF(WEEKDAY('Transaction Data'!$A5538,2)&lt;6,"Weekday","Weekend")</f>
        <v>Weekday</v>
      </c>
    </row>
    <row r="5539" ht="15.75" customHeight="1">
      <c r="A5539" s="1">
        <v>45324.0</v>
      </c>
      <c r="B5539" s="2" t="s">
        <v>5199</v>
      </c>
      <c r="C5539" s="2" t="s">
        <v>78</v>
      </c>
      <c r="D5539" s="1">
        <v>23465.0</v>
      </c>
      <c r="E5539" s="2" t="s">
        <v>63</v>
      </c>
      <c r="F5539" s="2">
        <v>42.0</v>
      </c>
      <c r="G5539" s="2" t="s">
        <v>23</v>
      </c>
      <c r="H5539" s="2" t="s">
        <v>45</v>
      </c>
      <c r="I5539" s="2" t="s">
        <v>25</v>
      </c>
      <c r="J5539" s="2" t="str">
        <f t="array" ref="J5539">XLOOKUP('Transaction Data'!$G5539,Product_Code,Biscuit_Brand)</f>
        <v>Cinnamon Swirls</v>
      </c>
      <c r="K5539" s="2">
        <f t="array" ref="K5539">XLOOKUP('Transaction Data'!$G5539,Product_Code,Cost)</f>
        <v>10</v>
      </c>
      <c r="L5539" s="2">
        <f t="array" ref="L5539">XLOOKUP('Transaction Data'!$G5539,Product_Code,Unit_Price)</f>
        <v>14</v>
      </c>
      <c r="M5539" s="3">
        <f>'Transaction Data'!$F5539*'Transaction Data'!$K5539</f>
        <v>420</v>
      </c>
      <c r="N5539" s="3">
        <f>'Transaction Data'!$F5539*'Transaction Data'!$L5539</f>
        <v>588</v>
      </c>
      <c r="O5539" s="3">
        <f>'Transaction Data'!$N5539-'Transaction Data'!$M5539</f>
        <v>168</v>
      </c>
      <c r="P5539" s="2">
        <f>DATEDIF('Transaction Data'!$D5539,'Transaction Data'!$A5539,"y")</f>
        <v>59</v>
      </c>
      <c r="Q5539" s="2" t="str">
        <f>FLOOR('Transaction Data'!$P5539,15)&amp;"-"&amp;FLOOR('Transaction Data'!$P5539,15)+14</f>
        <v>45-59</v>
      </c>
      <c r="R5539" s="2" t="str">
        <f>IF('Transaction Data'!$L5539&lt;=10,"Less Expensive","Expensive")</f>
        <v>Expensive</v>
      </c>
      <c r="S5539" s="4">
        <f>WEEKDAY('Transaction Data'!$A5539)</f>
        <v>6</v>
      </c>
      <c r="T5539" s="2" t="str">
        <f>IF(WEEKDAY('Transaction Data'!$A5539,2)&lt;6,"Weekday","Weekend")</f>
        <v>Weekday</v>
      </c>
    </row>
    <row r="5540" ht="15.75" customHeight="1">
      <c r="A5540" s="1">
        <v>45356.0</v>
      </c>
      <c r="B5540" s="2" t="s">
        <v>5200</v>
      </c>
      <c r="C5540" s="2" t="s">
        <v>51</v>
      </c>
      <c r="D5540" s="1">
        <v>33668.0</v>
      </c>
      <c r="E5540" s="2" t="s">
        <v>63</v>
      </c>
      <c r="F5540" s="2">
        <v>60.0</v>
      </c>
      <c r="G5540" s="2" t="s">
        <v>48</v>
      </c>
      <c r="H5540" s="2" t="s">
        <v>24</v>
      </c>
      <c r="I5540" s="2" t="s">
        <v>25</v>
      </c>
      <c r="J5540" s="2" t="str">
        <f t="array" ref="J5540">XLOOKUP('Transaction Data'!$G5540,Product_Code,Biscuit_Brand)</f>
        <v>Lemon Crisps</v>
      </c>
      <c r="K5540" s="2">
        <f t="array" ref="K5540">XLOOKUP('Transaction Data'!$G5540,Product_Code,Cost)</f>
        <v>7</v>
      </c>
      <c r="L5540" s="2">
        <f t="array" ref="L5540">XLOOKUP('Transaction Data'!$G5540,Product_Code,Unit_Price)</f>
        <v>9</v>
      </c>
      <c r="M5540" s="3">
        <f>'Transaction Data'!$F5540*'Transaction Data'!$K5540</f>
        <v>420</v>
      </c>
      <c r="N5540" s="3">
        <f>'Transaction Data'!$F5540*'Transaction Data'!$L5540</f>
        <v>540</v>
      </c>
      <c r="O5540" s="3">
        <f>'Transaction Data'!$N5540-'Transaction Data'!$M5540</f>
        <v>120</v>
      </c>
      <c r="P5540" s="2">
        <f>DATEDIF('Transaction Data'!$D5540,'Transaction Data'!$A5540,"y")</f>
        <v>32</v>
      </c>
      <c r="Q5540" s="2" t="str">
        <f>FLOOR('Transaction Data'!$P5540,15)&amp;"-"&amp;FLOOR('Transaction Data'!$P5540,15)+14</f>
        <v>30-44</v>
      </c>
      <c r="R5540" s="2" t="str">
        <f>IF('Transaction Data'!$L5540&lt;=10,"Less Expensive","Expensive")</f>
        <v>Less Expensive</v>
      </c>
      <c r="S5540" s="4">
        <f>WEEKDAY('Transaction Data'!$A5540)</f>
        <v>3</v>
      </c>
      <c r="T5540" s="2" t="str">
        <f>IF(WEEKDAY('Transaction Data'!$A5540,2)&lt;6,"Weekday","Weekend")</f>
        <v>Weekday</v>
      </c>
    </row>
    <row r="5541" ht="15.75" customHeight="1">
      <c r="A5541" s="1">
        <v>45456.0</v>
      </c>
      <c r="B5541" s="2" t="s">
        <v>4522</v>
      </c>
      <c r="C5541" s="2" t="s">
        <v>78</v>
      </c>
      <c r="D5541" s="1">
        <v>32298.0</v>
      </c>
      <c r="E5541" s="2" t="s">
        <v>22</v>
      </c>
      <c r="F5541" s="2">
        <v>415.0</v>
      </c>
      <c r="G5541" s="2" t="s">
        <v>60</v>
      </c>
      <c r="H5541" s="2" t="s">
        <v>29</v>
      </c>
      <c r="I5541" s="2" t="s">
        <v>25</v>
      </c>
      <c r="J5541" s="2" t="str">
        <f t="array" ref="J5541">XLOOKUP('Transaction Data'!$G5541,Product_Code,Biscuit_Brand)</f>
        <v>Peanut Butter Bites</v>
      </c>
      <c r="K5541" s="2">
        <f t="array" ref="K5541">XLOOKUP('Transaction Data'!$G5541,Product_Code,Cost)</f>
        <v>5</v>
      </c>
      <c r="L5541" s="2">
        <f t="array" ref="L5541">XLOOKUP('Transaction Data'!$G5541,Product_Code,Unit_Price)</f>
        <v>7</v>
      </c>
      <c r="M5541" s="3">
        <f>'Transaction Data'!$F5541*'Transaction Data'!$K5541</f>
        <v>2075</v>
      </c>
      <c r="N5541" s="3">
        <f>'Transaction Data'!$F5541*'Transaction Data'!$L5541</f>
        <v>2905</v>
      </c>
      <c r="O5541" s="3">
        <f>'Transaction Data'!$N5541-'Transaction Data'!$M5541</f>
        <v>830</v>
      </c>
      <c r="P5541" s="2">
        <f>DATEDIF('Transaction Data'!$D5541,'Transaction Data'!$A5541,"y")</f>
        <v>36</v>
      </c>
      <c r="Q5541" s="2" t="str">
        <f>FLOOR('Transaction Data'!$P5541,15)&amp;"-"&amp;FLOOR('Transaction Data'!$P5541,15)+14</f>
        <v>30-44</v>
      </c>
      <c r="R5541" s="2" t="str">
        <f>IF('Transaction Data'!$L5541&lt;=10,"Less Expensive","Expensive")</f>
        <v>Less Expensive</v>
      </c>
      <c r="S5541" s="4">
        <f>WEEKDAY('Transaction Data'!$A5541)</f>
        <v>5</v>
      </c>
      <c r="T5541" s="2" t="str">
        <f>IF(WEEKDAY('Transaction Data'!$A5541,2)&lt;6,"Weekday","Weekend")</f>
        <v>Weekday</v>
      </c>
    </row>
    <row r="5542" ht="15.75" customHeight="1">
      <c r="A5542" s="1">
        <v>45354.0</v>
      </c>
      <c r="B5542" s="2" t="s">
        <v>5201</v>
      </c>
      <c r="C5542" s="2" t="s">
        <v>47</v>
      </c>
      <c r="D5542" s="1">
        <v>32699.0</v>
      </c>
      <c r="E5542" s="2" t="s">
        <v>22</v>
      </c>
      <c r="F5542" s="2">
        <v>272.0</v>
      </c>
      <c r="G5542" s="2" t="s">
        <v>44</v>
      </c>
      <c r="H5542" s="2" t="s">
        <v>29</v>
      </c>
      <c r="I5542" s="2" t="s">
        <v>25</v>
      </c>
      <c r="J5542" s="2" t="str">
        <f t="array" ref="J5542">XLOOKUP('Transaction Data'!$G5542,Product_Code,Biscuit_Brand)</f>
        <v>Butter Crunch</v>
      </c>
      <c r="K5542" s="2">
        <f t="array" ref="K5542">XLOOKUP('Transaction Data'!$G5542,Product_Code,Cost)</f>
        <v>10</v>
      </c>
      <c r="L5542" s="2">
        <f t="array" ref="L5542">XLOOKUP('Transaction Data'!$G5542,Product_Code,Unit_Price)</f>
        <v>11</v>
      </c>
      <c r="M5542" s="3">
        <f>'Transaction Data'!$F5542*'Transaction Data'!$K5542</f>
        <v>2720</v>
      </c>
      <c r="N5542" s="3">
        <f>'Transaction Data'!$F5542*'Transaction Data'!$L5542</f>
        <v>2992</v>
      </c>
      <c r="O5542" s="3">
        <f>'Transaction Data'!$N5542-'Transaction Data'!$M5542</f>
        <v>272</v>
      </c>
      <c r="P5542" s="2">
        <f>DATEDIF('Transaction Data'!$D5542,'Transaction Data'!$A5542,"y")</f>
        <v>34</v>
      </c>
      <c r="Q5542" s="2" t="str">
        <f>FLOOR('Transaction Data'!$P5542,15)&amp;"-"&amp;FLOOR('Transaction Data'!$P5542,15)+14</f>
        <v>30-44</v>
      </c>
      <c r="R5542" s="2" t="str">
        <f>IF('Transaction Data'!$L5542&lt;=10,"Less Expensive","Expensive")</f>
        <v>Expensive</v>
      </c>
      <c r="S5542" s="4">
        <f>WEEKDAY('Transaction Data'!$A5542)</f>
        <v>1</v>
      </c>
      <c r="T5542" s="2" t="str">
        <f>IF(WEEKDAY('Transaction Data'!$A5542,2)&lt;6,"Weekday","Weekend")</f>
        <v>Weekend</v>
      </c>
    </row>
    <row r="5543" ht="15.75" customHeight="1">
      <c r="A5543" s="1">
        <v>45408.0</v>
      </c>
      <c r="B5543" s="2" t="s">
        <v>5202</v>
      </c>
      <c r="C5543" s="2" t="s">
        <v>69</v>
      </c>
      <c r="D5543" s="1">
        <v>37831.0</v>
      </c>
      <c r="E5543" s="2" t="s">
        <v>27</v>
      </c>
      <c r="F5543" s="2">
        <v>291.0</v>
      </c>
      <c r="G5543" s="2" t="s">
        <v>57</v>
      </c>
      <c r="H5543" s="2" t="s">
        <v>34</v>
      </c>
      <c r="I5543" s="2" t="s">
        <v>25</v>
      </c>
      <c r="J5543" s="2" t="str">
        <f t="array" ref="J5543">XLOOKUP('Transaction Data'!$G5543,Product_Code,Biscuit_Brand)</f>
        <v>Oatmeal Cookies</v>
      </c>
      <c r="K5543" s="2">
        <f t="array" ref="K5543">XLOOKUP('Transaction Data'!$G5543,Product_Code,Cost)</f>
        <v>19</v>
      </c>
      <c r="L5543" s="2">
        <f t="array" ref="L5543">XLOOKUP('Transaction Data'!$G5543,Product_Code,Unit_Price)</f>
        <v>23</v>
      </c>
      <c r="M5543" s="3">
        <f>'Transaction Data'!$F5543*'Transaction Data'!$K5543</f>
        <v>5529</v>
      </c>
      <c r="N5543" s="3">
        <f>'Transaction Data'!$F5543*'Transaction Data'!$L5543</f>
        <v>6693</v>
      </c>
      <c r="O5543" s="3">
        <f>'Transaction Data'!$N5543-'Transaction Data'!$M5543</f>
        <v>1164</v>
      </c>
      <c r="P5543" s="2">
        <f>DATEDIF('Transaction Data'!$D5543,'Transaction Data'!$A5543,"y")</f>
        <v>20</v>
      </c>
      <c r="Q5543" s="2" t="str">
        <f>FLOOR('Transaction Data'!$P5543,15)&amp;"-"&amp;FLOOR('Transaction Data'!$P5543,15)+14</f>
        <v>15-29</v>
      </c>
      <c r="R5543" s="2" t="str">
        <f>IF('Transaction Data'!$L5543&lt;=10,"Less Expensive","Expensive")</f>
        <v>Expensive</v>
      </c>
      <c r="S5543" s="4">
        <f>WEEKDAY('Transaction Data'!$A5543)</f>
        <v>6</v>
      </c>
      <c r="T5543" s="2" t="str">
        <f>IF(WEEKDAY('Transaction Data'!$A5543,2)&lt;6,"Weekday","Weekend")</f>
        <v>Weekday</v>
      </c>
    </row>
    <row r="5544" ht="15.75" customHeight="1">
      <c r="A5544" s="1">
        <v>45447.0</v>
      </c>
      <c r="B5544" s="2" t="s">
        <v>5203</v>
      </c>
      <c r="C5544" s="2" t="s">
        <v>54</v>
      </c>
      <c r="D5544" s="1">
        <v>29859.0</v>
      </c>
      <c r="E5544" s="2" t="s">
        <v>37</v>
      </c>
      <c r="F5544" s="2">
        <v>66.0</v>
      </c>
      <c r="G5544" s="2" t="s">
        <v>55</v>
      </c>
      <c r="H5544" s="2" t="s">
        <v>24</v>
      </c>
      <c r="I5544" s="2" t="s">
        <v>25</v>
      </c>
      <c r="J5544" s="2" t="str">
        <f t="array" ref="J5544">XLOOKUP('Transaction Data'!$G5544,Product_Code,Biscuit_Brand)</f>
        <v>Vanilla Wafers</v>
      </c>
      <c r="K5544" s="2">
        <f t="array" ref="K5544">XLOOKUP('Transaction Data'!$G5544,Product_Code,Cost)</f>
        <v>18</v>
      </c>
      <c r="L5544" s="2">
        <f t="array" ref="L5544">XLOOKUP('Transaction Data'!$G5544,Product_Code,Unit_Price)</f>
        <v>36</v>
      </c>
      <c r="M5544" s="3">
        <f>'Transaction Data'!$F5544*'Transaction Data'!$K5544</f>
        <v>1188</v>
      </c>
      <c r="N5544" s="3">
        <f>'Transaction Data'!$F5544*'Transaction Data'!$L5544</f>
        <v>2376</v>
      </c>
      <c r="O5544" s="3">
        <f>'Transaction Data'!$N5544-'Transaction Data'!$M5544</f>
        <v>1188</v>
      </c>
      <c r="P5544" s="2">
        <f>DATEDIF('Transaction Data'!$D5544,'Transaction Data'!$A5544,"y")</f>
        <v>42</v>
      </c>
      <c r="Q5544" s="2" t="str">
        <f>FLOOR('Transaction Data'!$P5544,15)&amp;"-"&amp;FLOOR('Transaction Data'!$P5544,15)+14</f>
        <v>30-44</v>
      </c>
      <c r="R5544" s="2" t="str">
        <f>IF('Transaction Data'!$L5544&lt;=10,"Less Expensive","Expensive")</f>
        <v>Expensive</v>
      </c>
      <c r="S5544" s="4">
        <f>WEEKDAY('Transaction Data'!$A5544)</f>
        <v>3</v>
      </c>
      <c r="T5544" s="2" t="str">
        <f>IF(WEEKDAY('Transaction Data'!$A5544,2)&lt;6,"Weekday","Weekend")</f>
        <v>Weekday</v>
      </c>
    </row>
    <row r="5545" ht="15.75" customHeight="1">
      <c r="A5545" s="1">
        <v>45414.0</v>
      </c>
      <c r="B5545" s="2" t="s">
        <v>5204</v>
      </c>
      <c r="C5545" s="2" t="s">
        <v>21</v>
      </c>
      <c r="D5545" s="1">
        <v>16177.0</v>
      </c>
      <c r="E5545" s="2" t="s">
        <v>63</v>
      </c>
      <c r="F5545" s="2">
        <v>235.0</v>
      </c>
      <c r="G5545" s="2" t="s">
        <v>61</v>
      </c>
      <c r="H5545" s="2" t="s">
        <v>42</v>
      </c>
      <c r="I5545" s="2" t="s">
        <v>25</v>
      </c>
      <c r="J5545" s="2" t="str">
        <f t="array" ref="J5545">XLOOKUP('Transaction Data'!$G5545,Product_Code,Biscuit_Brand)</f>
        <v>Choco Delight</v>
      </c>
      <c r="K5545" s="2">
        <f t="array" ref="K5545">XLOOKUP('Transaction Data'!$G5545,Product_Code,Cost)</f>
        <v>3</v>
      </c>
      <c r="L5545" s="2">
        <f t="array" ref="L5545">XLOOKUP('Transaction Data'!$G5545,Product_Code,Unit_Price)</f>
        <v>5</v>
      </c>
      <c r="M5545" s="3">
        <f>'Transaction Data'!$F5545*'Transaction Data'!$K5545</f>
        <v>705</v>
      </c>
      <c r="N5545" s="3">
        <f>'Transaction Data'!$F5545*'Transaction Data'!$L5545</f>
        <v>1175</v>
      </c>
      <c r="O5545" s="3">
        <f>'Transaction Data'!$N5545-'Transaction Data'!$M5545</f>
        <v>470</v>
      </c>
      <c r="P5545" s="2">
        <f>DATEDIF('Transaction Data'!$D5545,'Transaction Data'!$A5545,"y")</f>
        <v>80</v>
      </c>
      <c r="Q5545" s="2" t="str">
        <f>FLOOR('Transaction Data'!$P5545,15)&amp;"-"&amp;FLOOR('Transaction Data'!$P5545,15)+14</f>
        <v>75-89</v>
      </c>
      <c r="R5545" s="2" t="str">
        <f>IF('Transaction Data'!$L5545&lt;=10,"Less Expensive","Expensive")</f>
        <v>Less Expensive</v>
      </c>
      <c r="S5545" s="4">
        <f>WEEKDAY('Transaction Data'!$A5545)</f>
        <v>5</v>
      </c>
      <c r="T5545" s="2" t="str">
        <f>IF(WEEKDAY('Transaction Data'!$A5545,2)&lt;6,"Weekday","Weekend")</f>
        <v>Weekday</v>
      </c>
    </row>
    <row r="5546" ht="15.75" customHeight="1">
      <c r="A5546" s="1">
        <v>45487.0</v>
      </c>
      <c r="B5546" s="2" t="s">
        <v>5205</v>
      </c>
      <c r="C5546" s="2" t="s">
        <v>21</v>
      </c>
      <c r="D5546" s="1">
        <v>28707.0</v>
      </c>
      <c r="E5546" s="2" t="s">
        <v>27</v>
      </c>
      <c r="F5546" s="2">
        <v>371.0</v>
      </c>
      <c r="G5546" s="2" t="s">
        <v>60</v>
      </c>
      <c r="H5546" s="2" t="s">
        <v>45</v>
      </c>
      <c r="I5546" s="2" t="s">
        <v>25</v>
      </c>
      <c r="J5546" s="2" t="str">
        <f t="array" ref="J5546">XLOOKUP('Transaction Data'!$G5546,Product_Code,Biscuit_Brand)</f>
        <v>Peanut Butter Bites</v>
      </c>
      <c r="K5546" s="2">
        <f t="array" ref="K5546">XLOOKUP('Transaction Data'!$G5546,Product_Code,Cost)</f>
        <v>5</v>
      </c>
      <c r="L5546" s="2">
        <f t="array" ref="L5546">XLOOKUP('Transaction Data'!$G5546,Product_Code,Unit_Price)</f>
        <v>7</v>
      </c>
      <c r="M5546" s="3">
        <f>'Transaction Data'!$F5546*'Transaction Data'!$K5546</f>
        <v>1855</v>
      </c>
      <c r="N5546" s="3">
        <f>'Transaction Data'!$F5546*'Transaction Data'!$L5546</f>
        <v>2597</v>
      </c>
      <c r="O5546" s="3">
        <f>'Transaction Data'!$N5546-'Transaction Data'!$M5546</f>
        <v>742</v>
      </c>
      <c r="P5546" s="2">
        <f>DATEDIF('Transaction Data'!$D5546,'Transaction Data'!$A5546,"y")</f>
        <v>45</v>
      </c>
      <c r="Q5546" s="2" t="str">
        <f>FLOOR('Transaction Data'!$P5546,15)&amp;"-"&amp;FLOOR('Transaction Data'!$P5546,15)+14</f>
        <v>45-59</v>
      </c>
      <c r="R5546" s="2" t="str">
        <f>IF('Transaction Data'!$L5546&lt;=10,"Less Expensive","Expensive")</f>
        <v>Less Expensive</v>
      </c>
      <c r="S5546" s="4">
        <f>WEEKDAY('Transaction Data'!$A5546)</f>
        <v>1</v>
      </c>
      <c r="T5546" s="2" t="str">
        <f>IF(WEEKDAY('Transaction Data'!$A5546,2)&lt;6,"Weekday","Weekend")</f>
        <v>Weekend</v>
      </c>
    </row>
    <row r="5547" ht="15.75" customHeight="1">
      <c r="A5547" s="1">
        <v>45486.0</v>
      </c>
      <c r="B5547" s="2" t="s">
        <v>5206</v>
      </c>
      <c r="C5547" s="2" t="s">
        <v>78</v>
      </c>
      <c r="D5547" s="1">
        <v>26863.0</v>
      </c>
      <c r="E5547" s="2" t="s">
        <v>22</v>
      </c>
      <c r="F5547" s="2">
        <v>190.0</v>
      </c>
      <c r="G5547" s="2" t="s">
        <v>57</v>
      </c>
      <c r="H5547" s="2" t="s">
        <v>24</v>
      </c>
      <c r="I5547" s="2" t="s">
        <v>25</v>
      </c>
      <c r="J5547" s="2" t="str">
        <f t="array" ref="J5547">XLOOKUP('Transaction Data'!$G5547,Product_Code,Biscuit_Brand)</f>
        <v>Oatmeal Cookies</v>
      </c>
      <c r="K5547" s="2">
        <f t="array" ref="K5547">XLOOKUP('Transaction Data'!$G5547,Product_Code,Cost)</f>
        <v>19</v>
      </c>
      <c r="L5547" s="2">
        <f t="array" ref="L5547">XLOOKUP('Transaction Data'!$G5547,Product_Code,Unit_Price)</f>
        <v>23</v>
      </c>
      <c r="M5547" s="3">
        <f>'Transaction Data'!$F5547*'Transaction Data'!$K5547</f>
        <v>3610</v>
      </c>
      <c r="N5547" s="3">
        <f>'Transaction Data'!$F5547*'Transaction Data'!$L5547</f>
        <v>4370</v>
      </c>
      <c r="O5547" s="3">
        <f>'Transaction Data'!$N5547-'Transaction Data'!$M5547</f>
        <v>760</v>
      </c>
      <c r="P5547" s="2">
        <f>DATEDIF('Transaction Data'!$D5547,'Transaction Data'!$A5547,"y")</f>
        <v>50</v>
      </c>
      <c r="Q5547" s="2" t="str">
        <f>FLOOR('Transaction Data'!$P5547,15)&amp;"-"&amp;FLOOR('Transaction Data'!$P5547,15)+14</f>
        <v>45-59</v>
      </c>
      <c r="R5547" s="2" t="str">
        <f>IF('Transaction Data'!$L5547&lt;=10,"Less Expensive","Expensive")</f>
        <v>Expensive</v>
      </c>
      <c r="S5547" s="4">
        <f>WEEKDAY('Transaction Data'!$A5547)</f>
        <v>7</v>
      </c>
      <c r="T5547" s="2" t="str">
        <f>IF(WEEKDAY('Transaction Data'!$A5547,2)&lt;6,"Weekday","Weekend")</f>
        <v>Weekend</v>
      </c>
    </row>
    <row r="5548" ht="15.75" customHeight="1">
      <c r="A5548" s="1">
        <v>45397.0</v>
      </c>
      <c r="B5548" s="2" t="s">
        <v>1586</v>
      </c>
      <c r="C5548" s="2" t="s">
        <v>32</v>
      </c>
      <c r="D5548" s="1">
        <v>36538.0</v>
      </c>
      <c r="E5548" s="2" t="s">
        <v>63</v>
      </c>
      <c r="F5548" s="2">
        <v>493.0</v>
      </c>
      <c r="G5548" s="2" t="s">
        <v>33</v>
      </c>
      <c r="H5548" s="2" t="s">
        <v>29</v>
      </c>
      <c r="I5548" s="2" t="s">
        <v>30</v>
      </c>
      <c r="J5548" s="2" t="str">
        <f t="array" ref="J5548">XLOOKUP('Transaction Data'!$G5548,Product_Code,Biscuit_Brand)</f>
        <v>Caramel Biscuits</v>
      </c>
      <c r="K5548" s="2">
        <f t="array" ref="K5548">XLOOKUP('Transaction Data'!$G5548,Product_Code,Cost)</f>
        <v>18</v>
      </c>
      <c r="L5548" s="2">
        <f t="array" ref="L5548">XLOOKUP('Transaction Data'!$G5548,Product_Code,Unit_Price)</f>
        <v>22</v>
      </c>
      <c r="M5548" s="3">
        <f>'Transaction Data'!$F5548*'Transaction Data'!$K5548</f>
        <v>8874</v>
      </c>
      <c r="N5548" s="3">
        <f>'Transaction Data'!$F5548*'Transaction Data'!$L5548</f>
        <v>10846</v>
      </c>
      <c r="O5548" s="3">
        <f>'Transaction Data'!$N5548-'Transaction Data'!$M5548</f>
        <v>1972</v>
      </c>
      <c r="P5548" s="2">
        <f>DATEDIF('Transaction Data'!$D5548,'Transaction Data'!$A5548,"y")</f>
        <v>24</v>
      </c>
      <c r="Q5548" s="2" t="str">
        <f>FLOOR('Transaction Data'!$P5548,15)&amp;"-"&amp;FLOOR('Transaction Data'!$P5548,15)+14</f>
        <v>15-29</v>
      </c>
      <c r="R5548" s="2" t="str">
        <f>IF('Transaction Data'!$L5548&lt;=10,"Less Expensive","Expensive")</f>
        <v>Expensive</v>
      </c>
      <c r="S5548" s="4">
        <f>WEEKDAY('Transaction Data'!$A5548)</f>
        <v>2</v>
      </c>
      <c r="T5548" s="2" t="str">
        <f>IF(WEEKDAY('Transaction Data'!$A5548,2)&lt;6,"Weekday","Weekend")</f>
        <v>Weekday</v>
      </c>
    </row>
    <row r="5549" ht="15.75" customHeight="1">
      <c r="A5549" s="1">
        <v>45328.0</v>
      </c>
      <c r="B5549" s="2" t="s">
        <v>5207</v>
      </c>
      <c r="C5549" s="2" t="s">
        <v>51</v>
      </c>
      <c r="D5549" s="1">
        <v>16691.0</v>
      </c>
      <c r="E5549" s="2" t="s">
        <v>22</v>
      </c>
      <c r="F5549" s="2">
        <v>237.0</v>
      </c>
      <c r="G5549" s="2" t="s">
        <v>44</v>
      </c>
      <c r="H5549" s="2" t="s">
        <v>42</v>
      </c>
      <c r="I5549" s="2" t="s">
        <v>25</v>
      </c>
      <c r="J5549" s="2" t="str">
        <f t="array" ref="J5549">XLOOKUP('Transaction Data'!$G5549,Product_Code,Biscuit_Brand)</f>
        <v>Butter Crunch</v>
      </c>
      <c r="K5549" s="2">
        <f t="array" ref="K5549">XLOOKUP('Transaction Data'!$G5549,Product_Code,Cost)</f>
        <v>10</v>
      </c>
      <c r="L5549" s="2">
        <f t="array" ref="L5549">XLOOKUP('Transaction Data'!$G5549,Product_Code,Unit_Price)</f>
        <v>11</v>
      </c>
      <c r="M5549" s="3">
        <f>'Transaction Data'!$F5549*'Transaction Data'!$K5549</f>
        <v>2370</v>
      </c>
      <c r="N5549" s="3">
        <f>'Transaction Data'!$F5549*'Transaction Data'!$L5549</f>
        <v>2607</v>
      </c>
      <c r="O5549" s="3">
        <f>'Transaction Data'!$N5549-'Transaction Data'!$M5549</f>
        <v>237</v>
      </c>
      <c r="P5549" s="2">
        <f>DATEDIF('Transaction Data'!$D5549,'Transaction Data'!$A5549,"y")</f>
        <v>78</v>
      </c>
      <c r="Q5549" s="2" t="str">
        <f>FLOOR('Transaction Data'!$P5549,15)&amp;"-"&amp;FLOOR('Transaction Data'!$P5549,15)+14</f>
        <v>75-89</v>
      </c>
      <c r="R5549" s="2" t="str">
        <f>IF('Transaction Data'!$L5549&lt;=10,"Less Expensive","Expensive")</f>
        <v>Expensive</v>
      </c>
      <c r="S5549" s="4">
        <f>WEEKDAY('Transaction Data'!$A5549)</f>
        <v>3</v>
      </c>
      <c r="T5549" s="2" t="str">
        <f>IF(WEEKDAY('Transaction Data'!$A5549,2)&lt;6,"Weekday","Weekend")</f>
        <v>Weekday</v>
      </c>
    </row>
    <row r="5550" ht="15.75" customHeight="1">
      <c r="A5550" s="1">
        <v>45300.0</v>
      </c>
      <c r="B5550" s="2" t="s">
        <v>5208</v>
      </c>
      <c r="C5550" s="2" t="s">
        <v>54</v>
      </c>
      <c r="D5550" s="1">
        <v>24220.0</v>
      </c>
      <c r="E5550" s="2" t="s">
        <v>22</v>
      </c>
      <c r="F5550" s="2">
        <v>432.0</v>
      </c>
      <c r="G5550" s="2" t="s">
        <v>38</v>
      </c>
      <c r="H5550" s="2" t="s">
        <v>45</v>
      </c>
      <c r="I5550" s="2" t="s">
        <v>25</v>
      </c>
      <c r="J5550" s="2" t="str">
        <f t="array" ref="J5550">XLOOKUP('Transaction Data'!$G5550,Product_Code,Biscuit_Brand)</f>
        <v>Ginger Snaps</v>
      </c>
      <c r="K5550" s="2">
        <f t="array" ref="K5550">XLOOKUP('Transaction Data'!$G5550,Product_Code,Cost)</f>
        <v>14</v>
      </c>
      <c r="L5550" s="2">
        <f t="array" ref="L5550">XLOOKUP('Transaction Data'!$G5550,Product_Code,Unit_Price)</f>
        <v>28</v>
      </c>
      <c r="M5550" s="3">
        <f>'Transaction Data'!$F5550*'Transaction Data'!$K5550</f>
        <v>6048</v>
      </c>
      <c r="N5550" s="3">
        <f>'Transaction Data'!$F5550*'Transaction Data'!$L5550</f>
        <v>12096</v>
      </c>
      <c r="O5550" s="3">
        <f>'Transaction Data'!$N5550-'Transaction Data'!$M5550</f>
        <v>6048</v>
      </c>
      <c r="P5550" s="2">
        <f>DATEDIF('Transaction Data'!$D5550,'Transaction Data'!$A5550,"y")</f>
        <v>57</v>
      </c>
      <c r="Q5550" s="2" t="str">
        <f>FLOOR('Transaction Data'!$P5550,15)&amp;"-"&amp;FLOOR('Transaction Data'!$P5550,15)+14</f>
        <v>45-59</v>
      </c>
      <c r="R5550" s="2" t="str">
        <f>IF('Transaction Data'!$L5550&lt;=10,"Less Expensive","Expensive")</f>
        <v>Expensive</v>
      </c>
      <c r="S5550" s="4">
        <f>WEEKDAY('Transaction Data'!$A5550)</f>
        <v>3</v>
      </c>
      <c r="T5550" s="2" t="str">
        <f>IF(WEEKDAY('Transaction Data'!$A5550,2)&lt;6,"Weekday","Weekend")</f>
        <v>Weekday</v>
      </c>
    </row>
    <row r="5551" ht="15.75" customHeight="1">
      <c r="A5551" s="1">
        <v>45389.0</v>
      </c>
      <c r="B5551" s="2" t="s">
        <v>5209</v>
      </c>
      <c r="C5551" s="2" t="s">
        <v>54</v>
      </c>
      <c r="D5551" s="1">
        <v>35405.0</v>
      </c>
      <c r="E5551" s="2" t="s">
        <v>63</v>
      </c>
      <c r="F5551" s="2">
        <v>159.0</v>
      </c>
      <c r="G5551" s="2" t="s">
        <v>33</v>
      </c>
      <c r="H5551" s="2" t="s">
        <v>24</v>
      </c>
      <c r="I5551" s="2" t="s">
        <v>25</v>
      </c>
      <c r="J5551" s="2" t="str">
        <f t="array" ref="J5551">XLOOKUP('Transaction Data'!$G5551,Product_Code,Biscuit_Brand)</f>
        <v>Caramel Biscuits</v>
      </c>
      <c r="K5551" s="2">
        <f t="array" ref="K5551">XLOOKUP('Transaction Data'!$G5551,Product_Code,Cost)</f>
        <v>18</v>
      </c>
      <c r="L5551" s="2">
        <f t="array" ref="L5551">XLOOKUP('Transaction Data'!$G5551,Product_Code,Unit_Price)</f>
        <v>22</v>
      </c>
      <c r="M5551" s="3">
        <f>'Transaction Data'!$F5551*'Transaction Data'!$K5551</f>
        <v>2862</v>
      </c>
      <c r="N5551" s="3">
        <f>'Transaction Data'!$F5551*'Transaction Data'!$L5551</f>
        <v>3498</v>
      </c>
      <c r="O5551" s="3">
        <f>'Transaction Data'!$N5551-'Transaction Data'!$M5551</f>
        <v>636</v>
      </c>
      <c r="P5551" s="2">
        <f>DATEDIF('Transaction Data'!$D5551,'Transaction Data'!$A5551,"y")</f>
        <v>27</v>
      </c>
      <c r="Q5551" s="2" t="str">
        <f>FLOOR('Transaction Data'!$P5551,15)&amp;"-"&amp;FLOOR('Transaction Data'!$P5551,15)+14</f>
        <v>15-29</v>
      </c>
      <c r="R5551" s="2" t="str">
        <f>IF('Transaction Data'!$L5551&lt;=10,"Less Expensive","Expensive")</f>
        <v>Expensive</v>
      </c>
      <c r="S5551" s="4">
        <f>WEEKDAY('Transaction Data'!$A5551)</f>
        <v>1</v>
      </c>
      <c r="T5551" s="2" t="str">
        <f>IF(WEEKDAY('Transaction Data'!$A5551,2)&lt;6,"Weekday","Weekend")</f>
        <v>Weekend</v>
      </c>
    </row>
    <row r="5552" ht="15.75" customHeight="1">
      <c r="A5552" s="1">
        <v>45363.0</v>
      </c>
      <c r="B5552" s="2" t="s">
        <v>5210</v>
      </c>
      <c r="C5552" s="2" t="s">
        <v>54</v>
      </c>
      <c r="D5552" s="1">
        <v>16225.0</v>
      </c>
      <c r="E5552" s="2" t="s">
        <v>27</v>
      </c>
      <c r="F5552" s="2">
        <v>474.0</v>
      </c>
      <c r="G5552" s="2" t="s">
        <v>44</v>
      </c>
      <c r="H5552" s="2" t="s">
        <v>29</v>
      </c>
      <c r="I5552" s="2" t="s">
        <v>25</v>
      </c>
      <c r="J5552" s="2" t="str">
        <f t="array" ref="J5552">XLOOKUP('Transaction Data'!$G5552,Product_Code,Biscuit_Brand)</f>
        <v>Butter Crunch</v>
      </c>
      <c r="K5552" s="2">
        <f t="array" ref="K5552">XLOOKUP('Transaction Data'!$G5552,Product_Code,Cost)</f>
        <v>10</v>
      </c>
      <c r="L5552" s="2">
        <f t="array" ref="L5552">XLOOKUP('Transaction Data'!$G5552,Product_Code,Unit_Price)</f>
        <v>11</v>
      </c>
      <c r="M5552" s="3">
        <f>'Transaction Data'!$F5552*'Transaction Data'!$K5552</f>
        <v>4740</v>
      </c>
      <c r="N5552" s="3">
        <f>'Transaction Data'!$F5552*'Transaction Data'!$L5552</f>
        <v>5214</v>
      </c>
      <c r="O5552" s="3">
        <f>'Transaction Data'!$N5552-'Transaction Data'!$M5552</f>
        <v>474</v>
      </c>
      <c r="P5552" s="2">
        <f>DATEDIF('Transaction Data'!$D5552,'Transaction Data'!$A5552,"y")</f>
        <v>79</v>
      </c>
      <c r="Q5552" s="2" t="str">
        <f>FLOOR('Transaction Data'!$P5552,15)&amp;"-"&amp;FLOOR('Transaction Data'!$P5552,15)+14</f>
        <v>75-89</v>
      </c>
      <c r="R5552" s="2" t="str">
        <f>IF('Transaction Data'!$L5552&lt;=10,"Less Expensive","Expensive")</f>
        <v>Expensive</v>
      </c>
      <c r="S5552" s="4">
        <f>WEEKDAY('Transaction Data'!$A5552)</f>
        <v>3</v>
      </c>
      <c r="T5552" s="2" t="str">
        <f>IF(WEEKDAY('Transaction Data'!$A5552,2)&lt;6,"Weekday","Weekend")</f>
        <v>Weekday</v>
      </c>
    </row>
    <row r="5553" ht="15.75" customHeight="1">
      <c r="A5553" s="1">
        <v>45439.0</v>
      </c>
      <c r="B5553" s="2" t="s">
        <v>5211</v>
      </c>
      <c r="C5553" s="2" t="s">
        <v>72</v>
      </c>
      <c r="D5553" s="1">
        <v>32915.0</v>
      </c>
      <c r="E5553" s="2" t="s">
        <v>63</v>
      </c>
      <c r="F5553" s="2">
        <v>52.0</v>
      </c>
      <c r="G5553" s="2" t="s">
        <v>38</v>
      </c>
      <c r="H5553" s="2" t="s">
        <v>29</v>
      </c>
      <c r="I5553" s="2" t="s">
        <v>25</v>
      </c>
      <c r="J5553" s="2" t="str">
        <f t="array" ref="J5553">XLOOKUP('Transaction Data'!$G5553,Product_Code,Biscuit_Brand)</f>
        <v>Ginger Snaps</v>
      </c>
      <c r="K5553" s="2">
        <f t="array" ref="K5553">XLOOKUP('Transaction Data'!$G5553,Product_Code,Cost)</f>
        <v>14</v>
      </c>
      <c r="L5553" s="2">
        <f t="array" ref="L5553">XLOOKUP('Transaction Data'!$G5553,Product_Code,Unit_Price)</f>
        <v>28</v>
      </c>
      <c r="M5553" s="3">
        <f>'Transaction Data'!$F5553*'Transaction Data'!$K5553</f>
        <v>728</v>
      </c>
      <c r="N5553" s="3">
        <f>'Transaction Data'!$F5553*'Transaction Data'!$L5553</f>
        <v>1456</v>
      </c>
      <c r="O5553" s="3">
        <f>'Transaction Data'!$N5553-'Transaction Data'!$M5553</f>
        <v>728</v>
      </c>
      <c r="P5553" s="2">
        <f>DATEDIF('Transaction Data'!$D5553,'Transaction Data'!$A5553,"y")</f>
        <v>34</v>
      </c>
      <c r="Q5553" s="2" t="str">
        <f>FLOOR('Transaction Data'!$P5553,15)&amp;"-"&amp;FLOOR('Transaction Data'!$P5553,15)+14</f>
        <v>30-44</v>
      </c>
      <c r="R5553" s="2" t="str">
        <f>IF('Transaction Data'!$L5553&lt;=10,"Less Expensive","Expensive")</f>
        <v>Expensive</v>
      </c>
      <c r="S5553" s="4">
        <f>WEEKDAY('Transaction Data'!$A5553)</f>
        <v>2</v>
      </c>
      <c r="T5553" s="2" t="str">
        <f>IF(WEEKDAY('Transaction Data'!$A5553,2)&lt;6,"Weekday","Weekend")</f>
        <v>Weekday</v>
      </c>
    </row>
    <row r="5554" ht="15.75" customHeight="1">
      <c r="A5554" s="1">
        <v>45294.0</v>
      </c>
      <c r="B5554" s="2" t="s">
        <v>5212</v>
      </c>
      <c r="C5554" s="2" t="s">
        <v>54</v>
      </c>
      <c r="D5554" s="1">
        <v>19494.0</v>
      </c>
      <c r="E5554" s="2" t="s">
        <v>37</v>
      </c>
      <c r="F5554" s="2">
        <v>197.0</v>
      </c>
      <c r="G5554" s="2" t="s">
        <v>60</v>
      </c>
      <c r="H5554" s="2" t="s">
        <v>34</v>
      </c>
      <c r="I5554" s="2" t="s">
        <v>25</v>
      </c>
      <c r="J5554" s="2" t="str">
        <f t="array" ref="J5554">XLOOKUP('Transaction Data'!$G5554,Product_Code,Biscuit_Brand)</f>
        <v>Peanut Butter Bites</v>
      </c>
      <c r="K5554" s="2">
        <f t="array" ref="K5554">XLOOKUP('Transaction Data'!$G5554,Product_Code,Cost)</f>
        <v>5</v>
      </c>
      <c r="L5554" s="2">
        <f t="array" ref="L5554">XLOOKUP('Transaction Data'!$G5554,Product_Code,Unit_Price)</f>
        <v>7</v>
      </c>
      <c r="M5554" s="3">
        <f>'Transaction Data'!$F5554*'Transaction Data'!$K5554</f>
        <v>985</v>
      </c>
      <c r="N5554" s="3">
        <f>'Transaction Data'!$F5554*'Transaction Data'!$L5554</f>
        <v>1379</v>
      </c>
      <c r="O5554" s="3">
        <f>'Transaction Data'!$N5554-'Transaction Data'!$M5554</f>
        <v>394</v>
      </c>
      <c r="P5554" s="2">
        <f>DATEDIF('Transaction Data'!$D5554,'Transaction Data'!$A5554,"y")</f>
        <v>70</v>
      </c>
      <c r="Q5554" s="2" t="str">
        <f>FLOOR('Transaction Data'!$P5554,15)&amp;"-"&amp;FLOOR('Transaction Data'!$P5554,15)+14</f>
        <v>60-74</v>
      </c>
      <c r="R5554" s="2" t="str">
        <f>IF('Transaction Data'!$L5554&lt;=10,"Less Expensive","Expensive")</f>
        <v>Less Expensive</v>
      </c>
      <c r="S5554" s="4">
        <f>WEEKDAY('Transaction Data'!$A5554)</f>
        <v>4</v>
      </c>
      <c r="T5554" s="2" t="str">
        <f>IF(WEEKDAY('Transaction Data'!$A5554,2)&lt;6,"Weekday","Weekend")</f>
        <v>Weekday</v>
      </c>
    </row>
    <row r="5555" ht="15.75" customHeight="1">
      <c r="A5555" s="1">
        <v>45503.0</v>
      </c>
      <c r="B5555" s="2" t="s">
        <v>5213</v>
      </c>
      <c r="C5555" s="2" t="s">
        <v>78</v>
      </c>
      <c r="D5555" s="1">
        <v>31524.0</v>
      </c>
      <c r="E5555" s="2" t="s">
        <v>22</v>
      </c>
      <c r="F5555" s="2">
        <v>394.0</v>
      </c>
      <c r="G5555" s="2" t="s">
        <v>23</v>
      </c>
      <c r="H5555" s="2" t="s">
        <v>24</v>
      </c>
      <c r="I5555" s="2" t="s">
        <v>25</v>
      </c>
      <c r="J5555" s="2" t="str">
        <f t="array" ref="J5555">XLOOKUP('Transaction Data'!$G5555,Product_Code,Biscuit_Brand)</f>
        <v>Cinnamon Swirls</v>
      </c>
      <c r="K5555" s="2">
        <f t="array" ref="K5555">XLOOKUP('Transaction Data'!$G5555,Product_Code,Cost)</f>
        <v>10</v>
      </c>
      <c r="L5555" s="2">
        <f t="array" ref="L5555">XLOOKUP('Transaction Data'!$G5555,Product_Code,Unit_Price)</f>
        <v>14</v>
      </c>
      <c r="M5555" s="3">
        <f>'Transaction Data'!$F5555*'Transaction Data'!$K5555</f>
        <v>3940</v>
      </c>
      <c r="N5555" s="3">
        <f>'Transaction Data'!$F5555*'Transaction Data'!$L5555</f>
        <v>5516</v>
      </c>
      <c r="O5555" s="3">
        <f>'Transaction Data'!$N5555-'Transaction Data'!$M5555</f>
        <v>1576</v>
      </c>
      <c r="P5555" s="2">
        <f>DATEDIF('Transaction Data'!$D5555,'Transaction Data'!$A5555,"y")</f>
        <v>38</v>
      </c>
      <c r="Q5555" s="2" t="str">
        <f>FLOOR('Transaction Data'!$P5555,15)&amp;"-"&amp;FLOOR('Transaction Data'!$P5555,15)+14</f>
        <v>30-44</v>
      </c>
      <c r="R5555" s="2" t="str">
        <f>IF('Transaction Data'!$L5555&lt;=10,"Less Expensive","Expensive")</f>
        <v>Expensive</v>
      </c>
      <c r="S5555" s="4">
        <f>WEEKDAY('Transaction Data'!$A5555)</f>
        <v>3</v>
      </c>
      <c r="T5555" s="2" t="str">
        <f>IF(WEEKDAY('Transaction Data'!$A5555,2)&lt;6,"Weekday","Weekend")</f>
        <v>Weekday</v>
      </c>
    </row>
    <row r="5556" ht="15.75" customHeight="1">
      <c r="A5556" s="1">
        <v>45300.0</v>
      </c>
      <c r="B5556" s="2" t="s">
        <v>5214</v>
      </c>
      <c r="C5556" s="2" t="s">
        <v>21</v>
      </c>
      <c r="D5556" s="1">
        <v>18944.0</v>
      </c>
      <c r="E5556" s="2" t="s">
        <v>27</v>
      </c>
      <c r="F5556" s="2">
        <v>226.0</v>
      </c>
      <c r="G5556" s="2" t="s">
        <v>38</v>
      </c>
      <c r="H5556" s="2" t="s">
        <v>42</v>
      </c>
      <c r="I5556" s="2" t="s">
        <v>25</v>
      </c>
      <c r="J5556" s="2" t="str">
        <f t="array" ref="J5556">XLOOKUP('Transaction Data'!$G5556,Product_Code,Biscuit_Brand)</f>
        <v>Ginger Snaps</v>
      </c>
      <c r="K5556" s="2">
        <f t="array" ref="K5556">XLOOKUP('Transaction Data'!$G5556,Product_Code,Cost)</f>
        <v>14</v>
      </c>
      <c r="L5556" s="2">
        <f t="array" ref="L5556">XLOOKUP('Transaction Data'!$G5556,Product_Code,Unit_Price)</f>
        <v>28</v>
      </c>
      <c r="M5556" s="3">
        <f>'Transaction Data'!$F5556*'Transaction Data'!$K5556</f>
        <v>3164</v>
      </c>
      <c r="N5556" s="3">
        <f>'Transaction Data'!$F5556*'Transaction Data'!$L5556</f>
        <v>6328</v>
      </c>
      <c r="O5556" s="3">
        <f>'Transaction Data'!$N5556-'Transaction Data'!$M5556</f>
        <v>3164</v>
      </c>
      <c r="P5556" s="2">
        <f>DATEDIF('Transaction Data'!$D5556,'Transaction Data'!$A5556,"y")</f>
        <v>72</v>
      </c>
      <c r="Q5556" s="2" t="str">
        <f>FLOOR('Transaction Data'!$P5556,15)&amp;"-"&amp;FLOOR('Transaction Data'!$P5556,15)+14</f>
        <v>60-74</v>
      </c>
      <c r="R5556" s="2" t="str">
        <f>IF('Transaction Data'!$L5556&lt;=10,"Less Expensive","Expensive")</f>
        <v>Expensive</v>
      </c>
      <c r="S5556" s="4">
        <f>WEEKDAY('Transaction Data'!$A5556)</f>
        <v>3</v>
      </c>
      <c r="T5556" s="2" t="str">
        <f>IF(WEEKDAY('Transaction Data'!$A5556,2)&lt;6,"Weekday","Weekend")</f>
        <v>Weekday</v>
      </c>
    </row>
    <row r="5557" ht="15.75" customHeight="1">
      <c r="A5557" s="1">
        <v>45410.0</v>
      </c>
      <c r="B5557" s="2" t="s">
        <v>5215</v>
      </c>
      <c r="C5557" s="2" t="s">
        <v>78</v>
      </c>
      <c r="D5557" s="1">
        <v>32538.0</v>
      </c>
      <c r="E5557" s="2" t="s">
        <v>37</v>
      </c>
      <c r="F5557" s="2">
        <v>239.0</v>
      </c>
      <c r="G5557" s="2" t="s">
        <v>38</v>
      </c>
      <c r="H5557" s="2" t="s">
        <v>45</v>
      </c>
      <c r="I5557" s="2" t="s">
        <v>25</v>
      </c>
      <c r="J5557" s="2" t="str">
        <f t="array" ref="J5557">XLOOKUP('Transaction Data'!$G5557,Product_Code,Biscuit_Brand)</f>
        <v>Ginger Snaps</v>
      </c>
      <c r="K5557" s="2">
        <f t="array" ref="K5557">XLOOKUP('Transaction Data'!$G5557,Product_Code,Cost)</f>
        <v>14</v>
      </c>
      <c r="L5557" s="2">
        <f t="array" ref="L5557">XLOOKUP('Transaction Data'!$G5557,Product_Code,Unit_Price)</f>
        <v>28</v>
      </c>
      <c r="M5557" s="3">
        <f>'Transaction Data'!$F5557*'Transaction Data'!$K5557</f>
        <v>3346</v>
      </c>
      <c r="N5557" s="3">
        <f>'Transaction Data'!$F5557*'Transaction Data'!$L5557</f>
        <v>6692</v>
      </c>
      <c r="O5557" s="3">
        <f>'Transaction Data'!$N5557-'Transaction Data'!$M5557</f>
        <v>3346</v>
      </c>
      <c r="P5557" s="2">
        <f>DATEDIF('Transaction Data'!$D5557,'Transaction Data'!$A5557,"y")</f>
        <v>35</v>
      </c>
      <c r="Q5557" s="2" t="str">
        <f>FLOOR('Transaction Data'!$P5557,15)&amp;"-"&amp;FLOOR('Transaction Data'!$P5557,15)+14</f>
        <v>30-44</v>
      </c>
      <c r="R5557" s="2" t="str">
        <f>IF('Transaction Data'!$L5557&lt;=10,"Less Expensive","Expensive")</f>
        <v>Expensive</v>
      </c>
      <c r="S5557" s="4">
        <f>WEEKDAY('Transaction Data'!$A5557)</f>
        <v>1</v>
      </c>
      <c r="T5557" s="2" t="str">
        <f>IF(WEEKDAY('Transaction Data'!$A5557,2)&lt;6,"Weekday","Weekend")</f>
        <v>Weekend</v>
      </c>
    </row>
    <row r="5558" ht="15.75" customHeight="1">
      <c r="A5558" s="1">
        <v>45298.0</v>
      </c>
      <c r="B5558" s="2" t="s">
        <v>5216</v>
      </c>
      <c r="C5558" s="2" t="s">
        <v>47</v>
      </c>
      <c r="D5558" s="1">
        <v>37465.0</v>
      </c>
      <c r="E5558" s="2" t="s">
        <v>27</v>
      </c>
      <c r="F5558" s="2">
        <v>362.0</v>
      </c>
      <c r="G5558" s="2" t="s">
        <v>57</v>
      </c>
      <c r="H5558" s="2" t="s">
        <v>24</v>
      </c>
      <c r="I5558" s="2" t="s">
        <v>25</v>
      </c>
      <c r="J5558" s="2" t="str">
        <f t="array" ref="J5558">XLOOKUP('Transaction Data'!$G5558,Product_Code,Biscuit_Brand)</f>
        <v>Oatmeal Cookies</v>
      </c>
      <c r="K5558" s="2">
        <f t="array" ref="K5558">XLOOKUP('Transaction Data'!$G5558,Product_Code,Cost)</f>
        <v>19</v>
      </c>
      <c r="L5558" s="2">
        <f t="array" ref="L5558">XLOOKUP('Transaction Data'!$G5558,Product_Code,Unit_Price)</f>
        <v>23</v>
      </c>
      <c r="M5558" s="3">
        <f>'Transaction Data'!$F5558*'Transaction Data'!$K5558</f>
        <v>6878</v>
      </c>
      <c r="N5558" s="3">
        <f>'Transaction Data'!$F5558*'Transaction Data'!$L5558</f>
        <v>8326</v>
      </c>
      <c r="O5558" s="3">
        <f>'Transaction Data'!$N5558-'Transaction Data'!$M5558</f>
        <v>1448</v>
      </c>
      <c r="P5558" s="2">
        <f>DATEDIF('Transaction Data'!$D5558,'Transaction Data'!$A5558,"y")</f>
        <v>21</v>
      </c>
      <c r="Q5558" s="2" t="str">
        <f>FLOOR('Transaction Data'!$P5558,15)&amp;"-"&amp;FLOOR('Transaction Data'!$P5558,15)+14</f>
        <v>15-29</v>
      </c>
      <c r="R5558" s="2" t="str">
        <f>IF('Transaction Data'!$L5558&lt;=10,"Less Expensive","Expensive")</f>
        <v>Expensive</v>
      </c>
      <c r="S5558" s="4">
        <f>WEEKDAY('Transaction Data'!$A5558)</f>
        <v>1</v>
      </c>
      <c r="T5558" s="2" t="str">
        <f>IF(WEEKDAY('Transaction Data'!$A5558,2)&lt;6,"Weekday","Weekend")</f>
        <v>Weekend</v>
      </c>
    </row>
    <row r="5559" ht="15.75" customHeight="1">
      <c r="A5559" s="1">
        <v>45358.0</v>
      </c>
      <c r="B5559" s="2" t="s">
        <v>5217</v>
      </c>
      <c r="C5559" s="2" t="s">
        <v>69</v>
      </c>
      <c r="D5559" s="1">
        <v>20825.0</v>
      </c>
      <c r="E5559" s="2" t="s">
        <v>63</v>
      </c>
      <c r="F5559" s="2">
        <v>374.0</v>
      </c>
      <c r="G5559" s="2" t="s">
        <v>38</v>
      </c>
      <c r="H5559" s="2" t="s">
        <v>29</v>
      </c>
      <c r="I5559" s="2" t="s">
        <v>25</v>
      </c>
      <c r="J5559" s="2" t="str">
        <f t="array" ref="J5559">XLOOKUP('Transaction Data'!$G5559,Product_Code,Biscuit_Brand)</f>
        <v>Ginger Snaps</v>
      </c>
      <c r="K5559" s="2">
        <f t="array" ref="K5559">XLOOKUP('Transaction Data'!$G5559,Product_Code,Cost)</f>
        <v>14</v>
      </c>
      <c r="L5559" s="2">
        <f t="array" ref="L5559">XLOOKUP('Transaction Data'!$G5559,Product_Code,Unit_Price)</f>
        <v>28</v>
      </c>
      <c r="M5559" s="3">
        <f>'Transaction Data'!$F5559*'Transaction Data'!$K5559</f>
        <v>5236</v>
      </c>
      <c r="N5559" s="3">
        <f>'Transaction Data'!$F5559*'Transaction Data'!$L5559</f>
        <v>10472</v>
      </c>
      <c r="O5559" s="3">
        <f>'Transaction Data'!$N5559-'Transaction Data'!$M5559</f>
        <v>5236</v>
      </c>
      <c r="P5559" s="2">
        <f>DATEDIF('Transaction Data'!$D5559,'Transaction Data'!$A5559,"y")</f>
        <v>67</v>
      </c>
      <c r="Q5559" s="2" t="str">
        <f>FLOOR('Transaction Data'!$P5559,15)&amp;"-"&amp;FLOOR('Transaction Data'!$P5559,15)+14</f>
        <v>60-74</v>
      </c>
      <c r="R5559" s="2" t="str">
        <f>IF('Transaction Data'!$L5559&lt;=10,"Less Expensive","Expensive")</f>
        <v>Expensive</v>
      </c>
      <c r="S5559" s="4">
        <f>WEEKDAY('Transaction Data'!$A5559)</f>
        <v>5</v>
      </c>
      <c r="T5559" s="2" t="str">
        <f>IF(WEEKDAY('Transaction Data'!$A5559,2)&lt;6,"Weekday","Weekend")</f>
        <v>Weekday</v>
      </c>
    </row>
    <row r="5560" ht="15.75" customHeight="1">
      <c r="A5560" s="1">
        <v>45330.0</v>
      </c>
      <c r="B5560" s="2" t="s">
        <v>5218</v>
      </c>
      <c r="C5560" s="2" t="s">
        <v>41</v>
      </c>
      <c r="D5560" s="1">
        <v>15969.0</v>
      </c>
      <c r="E5560" s="2" t="s">
        <v>22</v>
      </c>
      <c r="F5560" s="2">
        <v>273.0</v>
      </c>
      <c r="G5560" s="2" t="s">
        <v>38</v>
      </c>
      <c r="H5560" s="2" t="s">
        <v>42</v>
      </c>
      <c r="I5560" s="2" t="s">
        <v>25</v>
      </c>
      <c r="J5560" s="2" t="str">
        <f t="array" ref="J5560">XLOOKUP('Transaction Data'!$G5560,Product_Code,Biscuit_Brand)</f>
        <v>Ginger Snaps</v>
      </c>
      <c r="K5560" s="2">
        <f t="array" ref="K5560">XLOOKUP('Transaction Data'!$G5560,Product_Code,Cost)</f>
        <v>14</v>
      </c>
      <c r="L5560" s="2">
        <f t="array" ref="L5560">XLOOKUP('Transaction Data'!$G5560,Product_Code,Unit_Price)</f>
        <v>28</v>
      </c>
      <c r="M5560" s="3">
        <f>'Transaction Data'!$F5560*'Transaction Data'!$K5560</f>
        <v>3822</v>
      </c>
      <c r="N5560" s="3">
        <f>'Transaction Data'!$F5560*'Transaction Data'!$L5560</f>
        <v>7644</v>
      </c>
      <c r="O5560" s="3">
        <f>'Transaction Data'!$N5560-'Transaction Data'!$M5560</f>
        <v>3822</v>
      </c>
      <c r="P5560" s="2">
        <f>DATEDIF('Transaction Data'!$D5560,'Transaction Data'!$A5560,"y")</f>
        <v>80</v>
      </c>
      <c r="Q5560" s="2" t="str">
        <f>FLOOR('Transaction Data'!$P5560,15)&amp;"-"&amp;FLOOR('Transaction Data'!$P5560,15)+14</f>
        <v>75-89</v>
      </c>
      <c r="R5560" s="2" t="str">
        <f>IF('Transaction Data'!$L5560&lt;=10,"Less Expensive","Expensive")</f>
        <v>Expensive</v>
      </c>
      <c r="S5560" s="4">
        <f>WEEKDAY('Transaction Data'!$A5560)</f>
        <v>5</v>
      </c>
      <c r="T5560" s="2" t="str">
        <f>IF(WEEKDAY('Transaction Data'!$A5560,2)&lt;6,"Weekday","Weekend")</f>
        <v>Weekday</v>
      </c>
    </row>
    <row r="5561" ht="15.75" customHeight="1">
      <c r="A5561" s="1">
        <v>45452.0</v>
      </c>
      <c r="B5561" s="2" t="s">
        <v>5219</v>
      </c>
      <c r="C5561" s="2" t="s">
        <v>21</v>
      </c>
      <c r="D5561" s="1">
        <v>22557.0</v>
      </c>
      <c r="E5561" s="2" t="s">
        <v>27</v>
      </c>
      <c r="F5561" s="2">
        <v>284.0</v>
      </c>
      <c r="G5561" s="2" t="s">
        <v>38</v>
      </c>
      <c r="H5561" s="2" t="s">
        <v>45</v>
      </c>
      <c r="I5561" s="2" t="s">
        <v>25</v>
      </c>
      <c r="J5561" s="2" t="str">
        <f t="array" ref="J5561">XLOOKUP('Transaction Data'!$G5561,Product_Code,Biscuit_Brand)</f>
        <v>Ginger Snaps</v>
      </c>
      <c r="K5561" s="2">
        <f t="array" ref="K5561">XLOOKUP('Transaction Data'!$G5561,Product_Code,Cost)</f>
        <v>14</v>
      </c>
      <c r="L5561" s="2">
        <f t="array" ref="L5561">XLOOKUP('Transaction Data'!$G5561,Product_Code,Unit_Price)</f>
        <v>28</v>
      </c>
      <c r="M5561" s="3">
        <f>'Transaction Data'!$F5561*'Transaction Data'!$K5561</f>
        <v>3976</v>
      </c>
      <c r="N5561" s="3">
        <f>'Transaction Data'!$F5561*'Transaction Data'!$L5561</f>
        <v>7952</v>
      </c>
      <c r="O5561" s="3">
        <f>'Transaction Data'!$N5561-'Transaction Data'!$M5561</f>
        <v>3976</v>
      </c>
      <c r="P5561" s="2">
        <f>DATEDIF('Transaction Data'!$D5561,'Transaction Data'!$A5561,"y")</f>
        <v>62</v>
      </c>
      <c r="Q5561" s="2" t="str">
        <f>FLOOR('Transaction Data'!$P5561,15)&amp;"-"&amp;FLOOR('Transaction Data'!$P5561,15)+14</f>
        <v>60-74</v>
      </c>
      <c r="R5561" s="2" t="str">
        <f>IF('Transaction Data'!$L5561&lt;=10,"Less Expensive","Expensive")</f>
        <v>Expensive</v>
      </c>
      <c r="S5561" s="4">
        <f>WEEKDAY('Transaction Data'!$A5561)</f>
        <v>1</v>
      </c>
      <c r="T5561" s="2" t="str">
        <f>IF(WEEKDAY('Transaction Data'!$A5561,2)&lt;6,"Weekday","Weekend")</f>
        <v>Weekend</v>
      </c>
    </row>
    <row r="5562" ht="15.75" customHeight="1">
      <c r="A5562" s="1">
        <v>45436.0</v>
      </c>
      <c r="B5562" s="2" t="s">
        <v>5220</v>
      </c>
      <c r="C5562" s="2" t="s">
        <v>54</v>
      </c>
      <c r="D5562" s="1">
        <v>33943.0</v>
      </c>
      <c r="E5562" s="2" t="s">
        <v>37</v>
      </c>
      <c r="F5562" s="2">
        <v>470.0</v>
      </c>
      <c r="G5562" s="2" t="s">
        <v>61</v>
      </c>
      <c r="H5562" s="2" t="s">
        <v>24</v>
      </c>
      <c r="I5562" s="2" t="s">
        <v>25</v>
      </c>
      <c r="J5562" s="2" t="str">
        <f t="array" ref="J5562">XLOOKUP('Transaction Data'!$G5562,Product_Code,Biscuit_Brand)</f>
        <v>Choco Delight</v>
      </c>
      <c r="K5562" s="2">
        <f t="array" ref="K5562">XLOOKUP('Transaction Data'!$G5562,Product_Code,Cost)</f>
        <v>3</v>
      </c>
      <c r="L5562" s="2">
        <f t="array" ref="L5562">XLOOKUP('Transaction Data'!$G5562,Product_Code,Unit_Price)</f>
        <v>5</v>
      </c>
      <c r="M5562" s="3">
        <f>'Transaction Data'!$F5562*'Transaction Data'!$K5562</f>
        <v>1410</v>
      </c>
      <c r="N5562" s="3">
        <f>'Transaction Data'!$F5562*'Transaction Data'!$L5562</f>
        <v>2350</v>
      </c>
      <c r="O5562" s="3">
        <f>'Transaction Data'!$N5562-'Transaction Data'!$M5562</f>
        <v>940</v>
      </c>
      <c r="P5562" s="2">
        <f>DATEDIF('Transaction Data'!$D5562,'Transaction Data'!$A5562,"y")</f>
        <v>31</v>
      </c>
      <c r="Q5562" s="2" t="str">
        <f>FLOOR('Transaction Data'!$P5562,15)&amp;"-"&amp;FLOOR('Transaction Data'!$P5562,15)+14</f>
        <v>30-44</v>
      </c>
      <c r="R5562" s="2" t="str">
        <f>IF('Transaction Data'!$L5562&lt;=10,"Less Expensive","Expensive")</f>
        <v>Less Expensive</v>
      </c>
      <c r="S5562" s="4">
        <f>WEEKDAY('Transaction Data'!$A5562)</f>
        <v>6</v>
      </c>
      <c r="T5562" s="2" t="str">
        <f>IF(WEEKDAY('Transaction Data'!$A5562,2)&lt;6,"Weekday","Weekend")</f>
        <v>Weekday</v>
      </c>
    </row>
    <row r="5563" ht="15.75" customHeight="1">
      <c r="A5563" s="1">
        <v>45462.0</v>
      </c>
      <c r="B5563" s="2" t="s">
        <v>5221</v>
      </c>
      <c r="C5563" s="2" t="s">
        <v>41</v>
      </c>
      <c r="D5563" s="1">
        <v>35551.0</v>
      </c>
      <c r="E5563" s="2" t="s">
        <v>37</v>
      </c>
      <c r="F5563" s="2">
        <v>200.0</v>
      </c>
      <c r="G5563" s="2" t="s">
        <v>57</v>
      </c>
      <c r="H5563" s="2" t="s">
        <v>29</v>
      </c>
      <c r="I5563" s="2" t="s">
        <v>25</v>
      </c>
      <c r="J5563" s="2" t="str">
        <f t="array" ref="J5563">XLOOKUP('Transaction Data'!$G5563,Product_Code,Biscuit_Brand)</f>
        <v>Oatmeal Cookies</v>
      </c>
      <c r="K5563" s="2">
        <f t="array" ref="K5563">XLOOKUP('Transaction Data'!$G5563,Product_Code,Cost)</f>
        <v>19</v>
      </c>
      <c r="L5563" s="2">
        <f t="array" ref="L5563">XLOOKUP('Transaction Data'!$G5563,Product_Code,Unit_Price)</f>
        <v>23</v>
      </c>
      <c r="M5563" s="3">
        <f>'Transaction Data'!$F5563*'Transaction Data'!$K5563</f>
        <v>3800</v>
      </c>
      <c r="N5563" s="3">
        <f>'Transaction Data'!$F5563*'Transaction Data'!$L5563</f>
        <v>4600</v>
      </c>
      <c r="O5563" s="3">
        <f>'Transaction Data'!$N5563-'Transaction Data'!$M5563</f>
        <v>800</v>
      </c>
      <c r="P5563" s="2">
        <f>DATEDIF('Transaction Data'!$D5563,'Transaction Data'!$A5563,"y")</f>
        <v>27</v>
      </c>
      <c r="Q5563" s="2" t="str">
        <f>FLOOR('Transaction Data'!$P5563,15)&amp;"-"&amp;FLOOR('Transaction Data'!$P5563,15)+14</f>
        <v>15-29</v>
      </c>
      <c r="R5563" s="2" t="str">
        <f>IF('Transaction Data'!$L5563&lt;=10,"Less Expensive","Expensive")</f>
        <v>Expensive</v>
      </c>
      <c r="S5563" s="4">
        <f>WEEKDAY('Transaction Data'!$A5563)</f>
        <v>4</v>
      </c>
      <c r="T5563" s="2" t="str">
        <f>IF(WEEKDAY('Transaction Data'!$A5563,2)&lt;6,"Weekday","Weekend")</f>
        <v>Weekday</v>
      </c>
    </row>
    <row r="5564" ht="15.75" customHeight="1">
      <c r="A5564" s="1">
        <v>45495.0</v>
      </c>
      <c r="B5564" s="2" t="s">
        <v>5222</v>
      </c>
      <c r="C5564" s="2" t="s">
        <v>32</v>
      </c>
      <c r="D5564" s="1">
        <v>26829.0</v>
      </c>
      <c r="E5564" s="2" t="s">
        <v>22</v>
      </c>
      <c r="F5564" s="2">
        <v>284.0</v>
      </c>
      <c r="G5564" s="2" t="s">
        <v>44</v>
      </c>
      <c r="H5564" s="2" t="s">
        <v>29</v>
      </c>
      <c r="I5564" s="2" t="s">
        <v>25</v>
      </c>
      <c r="J5564" s="2" t="str">
        <f t="array" ref="J5564">XLOOKUP('Transaction Data'!$G5564,Product_Code,Biscuit_Brand)</f>
        <v>Butter Crunch</v>
      </c>
      <c r="K5564" s="2">
        <f t="array" ref="K5564">XLOOKUP('Transaction Data'!$G5564,Product_Code,Cost)</f>
        <v>10</v>
      </c>
      <c r="L5564" s="2">
        <f t="array" ref="L5564">XLOOKUP('Transaction Data'!$G5564,Product_Code,Unit_Price)</f>
        <v>11</v>
      </c>
      <c r="M5564" s="3">
        <f>'Transaction Data'!$F5564*'Transaction Data'!$K5564</f>
        <v>2840</v>
      </c>
      <c r="N5564" s="3">
        <f>'Transaction Data'!$F5564*'Transaction Data'!$L5564</f>
        <v>3124</v>
      </c>
      <c r="O5564" s="3">
        <f>'Transaction Data'!$N5564-'Transaction Data'!$M5564</f>
        <v>284</v>
      </c>
      <c r="P5564" s="2">
        <f>DATEDIF('Transaction Data'!$D5564,'Transaction Data'!$A5564,"y")</f>
        <v>51</v>
      </c>
      <c r="Q5564" s="2" t="str">
        <f>FLOOR('Transaction Data'!$P5564,15)&amp;"-"&amp;FLOOR('Transaction Data'!$P5564,15)+14</f>
        <v>45-59</v>
      </c>
      <c r="R5564" s="2" t="str">
        <f>IF('Transaction Data'!$L5564&lt;=10,"Less Expensive","Expensive")</f>
        <v>Expensive</v>
      </c>
      <c r="S5564" s="4">
        <f>WEEKDAY('Transaction Data'!$A5564)</f>
        <v>2</v>
      </c>
      <c r="T5564" s="2" t="str">
        <f>IF(WEEKDAY('Transaction Data'!$A5564,2)&lt;6,"Weekday","Weekend")</f>
        <v>Weekday</v>
      </c>
    </row>
    <row r="5565" ht="15.75" customHeight="1">
      <c r="A5565" s="1">
        <v>45390.0</v>
      </c>
      <c r="B5565" s="2" t="s">
        <v>5223</v>
      </c>
      <c r="C5565" s="2" t="s">
        <v>47</v>
      </c>
      <c r="D5565" s="1">
        <v>27909.0</v>
      </c>
      <c r="E5565" s="2" t="s">
        <v>37</v>
      </c>
      <c r="F5565" s="2">
        <v>470.0</v>
      </c>
      <c r="G5565" s="2" t="s">
        <v>38</v>
      </c>
      <c r="H5565" s="2" t="s">
        <v>34</v>
      </c>
      <c r="I5565" s="2" t="s">
        <v>25</v>
      </c>
      <c r="J5565" s="2" t="str">
        <f t="array" ref="J5565">XLOOKUP('Transaction Data'!$G5565,Product_Code,Biscuit_Brand)</f>
        <v>Ginger Snaps</v>
      </c>
      <c r="K5565" s="2">
        <f t="array" ref="K5565">XLOOKUP('Transaction Data'!$G5565,Product_Code,Cost)</f>
        <v>14</v>
      </c>
      <c r="L5565" s="2">
        <f t="array" ref="L5565">XLOOKUP('Transaction Data'!$G5565,Product_Code,Unit_Price)</f>
        <v>28</v>
      </c>
      <c r="M5565" s="3">
        <f>'Transaction Data'!$F5565*'Transaction Data'!$K5565</f>
        <v>6580</v>
      </c>
      <c r="N5565" s="3">
        <f>'Transaction Data'!$F5565*'Transaction Data'!$L5565</f>
        <v>13160</v>
      </c>
      <c r="O5565" s="3">
        <f>'Transaction Data'!$N5565-'Transaction Data'!$M5565</f>
        <v>6580</v>
      </c>
      <c r="P5565" s="2">
        <f>DATEDIF('Transaction Data'!$D5565,'Transaction Data'!$A5565,"y")</f>
        <v>47</v>
      </c>
      <c r="Q5565" s="2" t="str">
        <f>FLOOR('Transaction Data'!$P5565,15)&amp;"-"&amp;FLOOR('Transaction Data'!$P5565,15)+14</f>
        <v>45-59</v>
      </c>
      <c r="R5565" s="2" t="str">
        <f>IF('Transaction Data'!$L5565&lt;=10,"Less Expensive","Expensive")</f>
        <v>Expensive</v>
      </c>
      <c r="S5565" s="4">
        <f>WEEKDAY('Transaction Data'!$A5565)</f>
        <v>2</v>
      </c>
      <c r="T5565" s="2" t="str">
        <f>IF(WEEKDAY('Transaction Data'!$A5565,2)&lt;6,"Weekday","Weekend")</f>
        <v>Weekday</v>
      </c>
    </row>
    <row r="5566" ht="15.75" customHeight="1">
      <c r="A5566" s="1">
        <v>45295.0</v>
      </c>
      <c r="B5566" s="2" t="s">
        <v>5224</v>
      </c>
      <c r="C5566" s="2" t="s">
        <v>78</v>
      </c>
      <c r="D5566" s="1">
        <v>19347.0</v>
      </c>
      <c r="E5566" s="2" t="s">
        <v>27</v>
      </c>
      <c r="F5566" s="2">
        <v>497.0</v>
      </c>
      <c r="G5566" s="2" t="s">
        <v>57</v>
      </c>
      <c r="H5566" s="2" t="s">
        <v>24</v>
      </c>
      <c r="I5566" s="2" t="s">
        <v>25</v>
      </c>
      <c r="J5566" s="2" t="str">
        <f t="array" ref="J5566">XLOOKUP('Transaction Data'!$G5566,Product_Code,Biscuit_Brand)</f>
        <v>Oatmeal Cookies</v>
      </c>
      <c r="K5566" s="2">
        <f t="array" ref="K5566">XLOOKUP('Transaction Data'!$G5566,Product_Code,Cost)</f>
        <v>19</v>
      </c>
      <c r="L5566" s="2">
        <f t="array" ref="L5566">XLOOKUP('Transaction Data'!$G5566,Product_Code,Unit_Price)</f>
        <v>23</v>
      </c>
      <c r="M5566" s="3">
        <f>'Transaction Data'!$F5566*'Transaction Data'!$K5566</f>
        <v>9443</v>
      </c>
      <c r="N5566" s="3">
        <f>'Transaction Data'!$F5566*'Transaction Data'!$L5566</f>
        <v>11431</v>
      </c>
      <c r="O5566" s="3">
        <f>'Transaction Data'!$N5566-'Transaction Data'!$M5566</f>
        <v>1988</v>
      </c>
      <c r="P5566" s="2">
        <f>DATEDIF('Transaction Data'!$D5566,'Transaction Data'!$A5566,"y")</f>
        <v>71</v>
      </c>
      <c r="Q5566" s="2" t="str">
        <f>FLOOR('Transaction Data'!$P5566,15)&amp;"-"&amp;FLOOR('Transaction Data'!$P5566,15)+14</f>
        <v>60-74</v>
      </c>
      <c r="R5566" s="2" t="str">
        <f>IF('Transaction Data'!$L5566&lt;=10,"Less Expensive","Expensive")</f>
        <v>Expensive</v>
      </c>
      <c r="S5566" s="4">
        <f>WEEKDAY('Transaction Data'!$A5566)</f>
        <v>5</v>
      </c>
      <c r="T5566" s="2" t="str">
        <f>IF(WEEKDAY('Transaction Data'!$A5566,2)&lt;6,"Weekday","Weekend")</f>
        <v>Weekday</v>
      </c>
    </row>
    <row r="5567" ht="15.75" customHeight="1">
      <c r="A5567" s="1">
        <v>45377.0</v>
      </c>
      <c r="B5567" s="2" t="s">
        <v>5225</v>
      </c>
      <c r="C5567" s="2" t="s">
        <v>47</v>
      </c>
      <c r="D5567" s="1">
        <v>20541.0</v>
      </c>
      <c r="E5567" s="2" t="s">
        <v>63</v>
      </c>
      <c r="F5567" s="2">
        <v>22.0</v>
      </c>
      <c r="G5567" s="2" t="s">
        <v>44</v>
      </c>
      <c r="H5567" s="2" t="s">
        <v>42</v>
      </c>
      <c r="I5567" s="2" t="s">
        <v>25</v>
      </c>
      <c r="J5567" s="2" t="str">
        <f t="array" ref="J5567">XLOOKUP('Transaction Data'!$G5567,Product_Code,Biscuit_Brand)</f>
        <v>Butter Crunch</v>
      </c>
      <c r="K5567" s="2">
        <f t="array" ref="K5567">XLOOKUP('Transaction Data'!$G5567,Product_Code,Cost)</f>
        <v>10</v>
      </c>
      <c r="L5567" s="2">
        <f t="array" ref="L5567">XLOOKUP('Transaction Data'!$G5567,Product_Code,Unit_Price)</f>
        <v>11</v>
      </c>
      <c r="M5567" s="3">
        <f>'Transaction Data'!$F5567*'Transaction Data'!$K5567</f>
        <v>220</v>
      </c>
      <c r="N5567" s="3">
        <f>'Transaction Data'!$F5567*'Transaction Data'!$L5567</f>
        <v>242</v>
      </c>
      <c r="O5567" s="3">
        <f>'Transaction Data'!$N5567-'Transaction Data'!$M5567</f>
        <v>22</v>
      </c>
      <c r="P5567" s="2">
        <f>DATEDIF('Transaction Data'!$D5567,'Transaction Data'!$A5567,"y")</f>
        <v>67</v>
      </c>
      <c r="Q5567" s="2" t="str">
        <f>FLOOR('Transaction Data'!$P5567,15)&amp;"-"&amp;FLOOR('Transaction Data'!$P5567,15)+14</f>
        <v>60-74</v>
      </c>
      <c r="R5567" s="2" t="str">
        <f>IF('Transaction Data'!$L5567&lt;=10,"Less Expensive","Expensive")</f>
        <v>Expensive</v>
      </c>
      <c r="S5567" s="4">
        <f>WEEKDAY('Transaction Data'!$A5567)</f>
        <v>3</v>
      </c>
      <c r="T5567" s="2" t="str">
        <f>IF(WEEKDAY('Transaction Data'!$A5567,2)&lt;6,"Weekday","Weekend")</f>
        <v>Weekday</v>
      </c>
    </row>
    <row r="5568" ht="15.75" customHeight="1">
      <c r="A5568" s="1">
        <v>45320.0</v>
      </c>
      <c r="B5568" s="2" t="s">
        <v>5226</v>
      </c>
      <c r="C5568" s="2" t="s">
        <v>41</v>
      </c>
      <c r="D5568" s="1">
        <v>17950.0</v>
      </c>
      <c r="E5568" s="2" t="s">
        <v>37</v>
      </c>
      <c r="F5568" s="2">
        <v>208.0</v>
      </c>
      <c r="G5568" s="2" t="s">
        <v>48</v>
      </c>
      <c r="H5568" s="2" t="s">
        <v>45</v>
      </c>
      <c r="I5568" s="2" t="s">
        <v>25</v>
      </c>
      <c r="J5568" s="2" t="str">
        <f t="array" ref="J5568">XLOOKUP('Transaction Data'!$G5568,Product_Code,Biscuit_Brand)</f>
        <v>Lemon Crisps</v>
      </c>
      <c r="K5568" s="2">
        <f t="array" ref="K5568">XLOOKUP('Transaction Data'!$G5568,Product_Code,Cost)</f>
        <v>7</v>
      </c>
      <c r="L5568" s="2">
        <f t="array" ref="L5568">XLOOKUP('Transaction Data'!$G5568,Product_Code,Unit_Price)</f>
        <v>9</v>
      </c>
      <c r="M5568" s="3">
        <f>'Transaction Data'!$F5568*'Transaction Data'!$K5568</f>
        <v>1456</v>
      </c>
      <c r="N5568" s="3">
        <f>'Transaction Data'!$F5568*'Transaction Data'!$L5568</f>
        <v>1872</v>
      </c>
      <c r="O5568" s="3">
        <f>'Transaction Data'!$N5568-'Transaction Data'!$M5568</f>
        <v>416</v>
      </c>
      <c r="P5568" s="2">
        <f>DATEDIF('Transaction Data'!$D5568,'Transaction Data'!$A5568,"y")</f>
        <v>74</v>
      </c>
      <c r="Q5568" s="2" t="str">
        <f>FLOOR('Transaction Data'!$P5568,15)&amp;"-"&amp;FLOOR('Transaction Data'!$P5568,15)+14</f>
        <v>60-74</v>
      </c>
      <c r="R5568" s="2" t="str">
        <f>IF('Transaction Data'!$L5568&lt;=10,"Less Expensive","Expensive")</f>
        <v>Less Expensive</v>
      </c>
      <c r="S5568" s="4">
        <f>WEEKDAY('Transaction Data'!$A5568)</f>
        <v>2</v>
      </c>
      <c r="T5568" s="2" t="str">
        <f>IF(WEEKDAY('Transaction Data'!$A5568,2)&lt;6,"Weekday","Weekend")</f>
        <v>Weekday</v>
      </c>
    </row>
    <row r="5569" ht="15.75" customHeight="1">
      <c r="A5569" s="1">
        <v>45367.0</v>
      </c>
      <c r="B5569" s="2" t="s">
        <v>5227</v>
      </c>
      <c r="C5569" s="2" t="s">
        <v>69</v>
      </c>
      <c r="D5569" s="1">
        <v>25517.0</v>
      </c>
      <c r="E5569" s="2" t="s">
        <v>37</v>
      </c>
      <c r="F5569" s="2">
        <v>352.0</v>
      </c>
      <c r="G5569" s="2" t="s">
        <v>55</v>
      </c>
      <c r="H5569" s="2" t="s">
        <v>24</v>
      </c>
      <c r="I5569" s="2" t="s">
        <v>25</v>
      </c>
      <c r="J5569" s="2" t="str">
        <f t="array" ref="J5569">XLOOKUP('Transaction Data'!$G5569,Product_Code,Biscuit_Brand)</f>
        <v>Vanilla Wafers</v>
      </c>
      <c r="K5569" s="2">
        <f t="array" ref="K5569">XLOOKUP('Transaction Data'!$G5569,Product_Code,Cost)</f>
        <v>18</v>
      </c>
      <c r="L5569" s="2">
        <f t="array" ref="L5569">XLOOKUP('Transaction Data'!$G5569,Product_Code,Unit_Price)</f>
        <v>36</v>
      </c>
      <c r="M5569" s="3">
        <f>'Transaction Data'!$F5569*'Transaction Data'!$K5569</f>
        <v>6336</v>
      </c>
      <c r="N5569" s="3">
        <f>'Transaction Data'!$F5569*'Transaction Data'!$L5569</f>
        <v>12672</v>
      </c>
      <c r="O5569" s="3">
        <f>'Transaction Data'!$N5569-'Transaction Data'!$M5569</f>
        <v>6336</v>
      </c>
      <c r="P5569" s="2">
        <f>DATEDIF('Transaction Data'!$D5569,'Transaction Data'!$A5569,"y")</f>
        <v>54</v>
      </c>
      <c r="Q5569" s="2" t="str">
        <f>FLOOR('Transaction Data'!$P5569,15)&amp;"-"&amp;FLOOR('Transaction Data'!$P5569,15)+14</f>
        <v>45-59</v>
      </c>
      <c r="R5569" s="2" t="str">
        <f>IF('Transaction Data'!$L5569&lt;=10,"Less Expensive","Expensive")</f>
        <v>Expensive</v>
      </c>
      <c r="S5569" s="4">
        <f>WEEKDAY('Transaction Data'!$A5569)</f>
        <v>7</v>
      </c>
      <c r="T5569" s="2" t="str">
        <f>IF(WEEKDAY('Transaction Data'!$A5569,2)&lt;6,"Weekday","Weekend")</f>
        <v>Weekend</v>
      </c>
    </row>
    <row r="5570" ht="15.75" customHeight="1">
      <c r="A5570" s="1">
        <v>45382.0</v>
      </c>
      <c r="B5570" s="2" t="s">
        <v>5228</v>
      </c>
      <c r="C5570" s="2" t="s">
        <v>21</v>
      </c>
      <c r="D5570" s="1">
        <v>38117.0</v>
      </c>
      <c r="E5570" s="2" t="s">
        <v>22</v>
      </c>
      <c r="F5570" s="2">
        <v>379.0</v>
      </c>
      <c r="G5570" s="2" t="s">
        <v>48</v>
      </c>
      <c r="H5570" s="2" t="s">
        <v>29</v>
      </c>
      <c r="I5570" s="2" t="s">
        <v>25</v>
      </c>
      <c r="J5570" s="2" t="str">
        <f t="array" ref="J5570">XLOOKUP('Transaction Data'!$G5570,Product_Code,Biscuit_Brand)</f>
        <v>Lemon Crisps</v>
      </c>
      <c r="K5570" s="2">
        <f t="array" ref="K5570">XLOOKUP('Transaction Data'!$G5570,Product_Code,Cost)</f>
        <v>7</v>
      </c>
      <c r="L5570" s="2">
        <f t="array" ref="L5570">XLOOKUP('Transaction Data'!$G5570,Product_Code,Unit_Price)</f>
        <v>9</v>
      </c>
      <c r="M5570" s="3">
        <f>'Transaction Data'!$F5570*'Transaction Data'!$K5570</f>
        <v>2653</v>
      </c>
      <c r="N5570" s="3">
        <f>'Transaction Data'!$F5570*'Transaction Data'!$L5570</f>
        <v>3411</v>
      </c>
      <c r="O5570" s="3">
        <f>'Transaction Data'!$N5570-'Transaction Data'!$M5570</f>
        <v>758</v>
      </c>
      <c r="P5570" s="2">
        <f>DATEDIF('Transaction Data'!$D5570,'Transaction Data'!$A5570,"y")</f>
        <v>19</v>
      </c>
      <c r="Q5570" s="2" t="str">
        <f>FLOOR('Transaction Data'!$P5570,15)&amp;"-"&amp;FLOOR('Transaction Data'!$P5570,15)+14</f>
        <v>15-29</v>
      </c>
      <c r="R5570" s="2" t="str">
        <f>IF('Transaction Data'!$L5570&lt;=10,"Less Expensive","Expensive")</f>
        <v>Less Expensive</v>
      </c>
      <c r="S5570" s="4">
        <f>WEEKDAY('Transaction Data'!$A5570)</f>
        <v>1</v>
      </c>
      <c r="T5570" s="2" t="str">
        <f>IF(WEEKDAY('Transaction Data'!$A5570,2)&lt;6,"Weekday","Weekend")</f>
        <v>Weekend</v>
      </c>
    </row>
    <row r="5571" ht="15.75" customHeight="1">
      <c r="A5571" s="1">
        <v>45339.0</v>
      </c>
      <c r="B5571" s="2" t="s">
        <v>5229</v>
      </c>
      <c r="C5571" s="2" t="s">
        <v>69</v>
      </c>
      <c r="D5571" s="1">
        <v>22757.0</v>
      </c>
      <c r="E5571" s="2" t="s">
        <v>22</v>
      </c>
      <c r="F5571" s="2">
        <v>179.0</v>
      </c>
      <c r="G5571" s="2" t="s">
        <v>57</v>
      </c>
      <c r="H5571" s="2" t="s">
        <v>42</v>
      </c>
      <c r="I5571" s="2" t="s">
        <v>25</v>
      </c>
      <c r="J5571" s="2" t="str">
        <f t="array" ref="J5571">XLOOKUP('Transaction Data'!$G5571,Product_Code,Biscuit_Brand)</f>
        <v>Oatmeal Cookies</v>
      </c>
      <c r="K5571" s="2">
        <f t="array" ref="K5571">XLOOKUP('Transaction Data'!$G5571,Product_Code,Cost)</f>
        <v>19</v>
      </c>
      <c r="L5571" s="2">
        <f t="array" ref="L5571">XLOOKUP('Transaction Data'!$G5571,Product_Code,Unit_Price)</f>
        <v>23</v>
      </c>
      <c r="M5571" s="3">
        <f>'Transaction Data'!$F5571*'Transaction Data'!$K5571</f>
        <v>3401</v>
      </c>
      <c r="N5571" s="3">
        <f>'Transaction Data'!$F5571*'Transaction Data'!$L5571</f>
        <v>4117</v>
      </c>
      <c r="O5571" s="3">
        <f>'Transaction Data'!$N5571-'Transaction Data'!$M5571</f>
        <v>716</v>
      </c>
      <c r="P5571" s="2">
        <f>DATEDIF('Transaction Data'!$D5571,'Transaction Data'!$A5571,"y")</f>
        <v>61</v>
      </c>
      <c r="Q5571" s="2" t="str">
        <f>FLOOR('Transaction Data'!$P5571,15)&amp;"-"&amp;FLOOR('Transaction Data'!$P5571,15)+14</f>
        <v>60-74</v>
      </c>
      <c r="R5571" s="2" t="str">
        <f>IF('Transaction Data'!$L5571&lt;=10,"Less Expensive","Expensive")</f>
        <v>Expensive</v>
      </c>
      <c r="S5571" s="4">
        <f>WEEKDAY('Transaction Data'!$A5571)</f>
        <v>7</v>
      </c>
      <c r="T5571" s="2" t="str">
        <f>IF(WEEKDAY('Transaction Data'!$A5571,2)&lt;6,"Weekday","Weekend")</f>
        <v>Weekend</v>
      </c>
    </row>
    <row r="5572" ht="15.75" customHeight="1">
      <c r="A5572" s="1">
        <v>45438.0</v>
      </c>
      <c r="B5572" s="2" t="s">
        <v>5230</v>
      </c>
      <c r="C5572" s="2" t="s">
        <v>51</v>
      </c>
      <c r="D5572" s="1">
        <v>30234.0</v>
      </c>
      <c r="E5572" s="2" t="s">
        <v>27</v>
      </c>
      <c r="F5572" s="2">
        <v>85.0</v>
      </c>
      <c r="G5572" s="2" t="s">
        <v>61</v>
      </c>
      <c r="H5572" s="2" t="s">
        <v>45</v>
      </c>
      <c r="I5572" s="2" t="s">
        <v>25</v>
      </c>
      <c r="J5572" s="2" t="str">
        <f t="array" ref="J5572">XLOOKUP('Transaction Data'!$G5572,Product_Code,Biscuit_Brand)</f>
        <v>Choco Delight</v>
      </c>
      <c r="K5572" s="2">
        <f t="array" ref="K5572">XLOOKUP('Transaction Data'!$G5572,Product_Code,Cost)</f>
        <v>3</v>
      </c>
      <c r="L5572" s="2">
        <f t="array" ref="L5572">XLOOKUP('Transaction Data'!$G5572,Product_Code,Unit_Price)</f>
        <v>5</v>
      </c>
      <c r="M5572" s="3">
        <f>'Transaction Data'!$F5572*'Transaction Data'!$K5572</f>
        <v>255</v>
      </c>
      <c r="N5572" s="3">
        <f>'Transaction Data'!$F5572*'Transaction Data'!$L5572</f>
        <v>425</v>
      </c>
      <c r="O5572" s="3">
        <f>'Transaction Data'!$N5572-'Transaction Data'!$M5572</f>
        <v>170</v>
      </c>
      <c r="P5572" s="2">
        <f>DATEDIF('Transaction Data'!$D5572,'Transaction Data'!$A5572,"y")</f>
        <v>41</v>
      </c>
      <c r="Q5572" s="2" t="str">
        <f>FLOOR('Transaction Data'!$P5572,15)&amp;"-"&amp;FLOOR('Transaction Data'!$P5572,15)+14</f>
        <v>30-44</v>
      </c>
      <c r="R5572" s="2" t="str">
        <f>IF('Transaction Data'!$L5572&lt;=10,"Less Expensive","Expensive")</f>
        <v>Less Expensive</v>
      </c>
      <c r="S5572" s="4">
        <f>WEEKDAY('Transaction Data'!$A5572)</f>
        <v>1</v>
      </c>
      <c r="T5572" s="2" t="str">
        <f>IF(WEEKDAY('Transaction Data'!$A5572,2)&lt;6,"Weekday","Weekend")</f>
        <v>Weekend</v>
      </c>
    </row>
    <row r="5573" ht="15.75" customHeight="1">
      <c r="A5573" s="1">
        <v>45297.0</v>
      </c>
      <c r="B5573" s="2" t="s">
        <v>5231</v>
      </c>
      <c r="C5573" s="2" t="s">
        <v>72</v>
      </c>
      <c r="D5573" s="1">
        <v>21221.0</v>
      </c>
      <c r="E5573" s="2" t="s">
        <v>63</v>
      </c>
      <c r="F5573" s="2">
        <v>324.0</v>
      </c>
      <c r="G5573" s="2" t="s">
        <v>60</v>
      </c>
      <c r="H5573" s="2" t="s">
        <v>24</v>
      </c>
      <c r="I5573" s="2" t="s">
        <v>25</v>
      </c>
      <c r="J5573" s="2" t="str">
        <f t="array" ref="J5573">XLOOKUP('Transaction Data'!$G5573,Product_Code,Biscuit_Brand)</f>
        <v>Peanut Butter Bites</v>
      </c>
      <c r="K5573" s="2">
        <f t="array" ref="K5573">XLOOKUP('Transaction Data'!$G5573,Product_Code,Cost)</f>
        <v>5</v>
      </c>
      <c r="L5573" s="2">
        <f t="array" ref="L5573">XLOOKUP('Transaction Data'!$G5573,Product_Code,Unit_Price)</f>
        <v>7</v>
      </c>
      <c r="M5573" s="3">
        <f>'Transaction Data'!$F5573*'Transaction Data'!$K5573</f>
        <v>1620</v>
      </c>
      <c r="N5573" s="3">
        <f>'Transaction Data'!$F5573*'Transaction Data'!$L5573</f>
        <v>2268</v>
      </c>
      <c r="O5573" s="3">
        <f>'Transaction Data'!$N5573-'Transaction Data'!$M5573</f>
        <v>648</v>
      </c>
      <c r="P5573" s="2">
        <f>DATEDIF('Transaction Data'!$D5573,'Transaction Data'!$A5573,"y")</f>
        <v>65</v>
      </c>
      <c r="Q5573" s="2" t="str">
        <f>FLOOR('Transaction Data'!$P5573,15)&amp;"-"&amp;FLOOR('Transaction Data'!$P5573,15)+14</f>
        <v>60-74</v>
      </c>
      <c r="R5573" s="2" t="str">
        <f>IF('Transaction Data'!$L5573&lt;=10,"Less Expensive","Expensive")</f>
        <v>Less Expensive</v>
      </c>
      <c r="S5573" s="4">
        <f>WEEKDAY('Transaction Data'!$A5573)</f>
        <v>7</v>
      </c>
      <c r="T5573" s="2" t="str">
        <f>IF(WEEKDAY('Transaction Data'!$A5573,2)&lt;6,"Weekday","Weekend")</f>
        <v>Weekend</v>
      </c>
    </row>
    <row r="5574" ht="15.75" customHeight="1">
      <c r="A5574" s="1">
        <v>45352.0</v>
      </c>
      <c r="B5574" s="2" t="s">
        <v>5232</v>
      </c>
      <c r="C5574" s="2" t="s">
        <v>72</v>
      </c>
      <c r="D5574" s="1">
        <v>17330.0</v>
      </c>
      <c r="E5574" s="2" t="s">
        <v>63</v>
      </c>
      <c r="F5574" s="2">
        <v>437.0</v>
      </c>
      <c r="G5574" s="2" t="s">
        <v>28</v>
      </c>
      <c r="H5574" s="2" t="s">
        <v>29</v>
      </c>
      <c r="I5574" s="2" t="s">
        <v>25</v>
      </c>
      <c r="J5574" s="2" t="str">
        <f t="array" ref="J5574">XLOOKUP('Transaction Data'!$G5574,Product_Code,Biscuit_Brand)</f>
        <v>Shortbread</v>
      </c>
      <c r="K5574" s="2">
        <f t="array" ref="K5574">XLOOKUP('Transaction Data'!$G5574,Product_Code,Cost)</f>
        <v>10</v>
      </c>
      <c r="L5574" s="2">
        <f t="array" ref="L5574">XLOOKUP('Transaction Data'!$G5574,Product_Code,Unit_Price)</f>
        <v>45</v>
      </c>
      <c r="M5574" s="3">
        <f>'Transaction Data'!$F5574*'Transaction Data'!$K5574</f>
        <v>4370</v>
      </c>
      <c r="N5574" s="3">
        <f>'Transaction Data'!$F5574*'Transaction Data'!$L5574</f>
        <v>19665</v>
      </c>
      <c r="O5574" s="3">
        <f>'Transaction Data'!$N5574-'Transaction Data'!$M5574</f>
        <v>15295</v>
      </c>
      <c r="P5574" s="2">
        <f>DATEDIF('Transaction Data'!$D5574,'Transaction Data'!$A5574,"y")</f>
        <v>76</v>
      </c>
      <c r="Q5574" s="2" t="str">
        <f>FLOOR('Transaction Data'!$P5574,15)&amp;"-"&amp;FLOOR('Transaction Data'!$P5574,15)+14</f>
        <v>75-89</v>
      </c>
      <c r="R5574" s="2" t="str">
        <f>IF('Transaction Data'!$L5574&lt;=10,"Less Expensive","Expensive")</f>
        <v>Expensive</v>
      </c>
      <c r="S5574" s="4">
        <f>WEEKDAY('Transaction Data'!$A5574)</f>
        <v>6</v>
      </c>
      <c r="T5574" s="2" t="str">
        <f>IF(WEEKDAY('Transaction Data'!$A5574,2)&lt;6,"Weekday","Weekend")</f>
        <v>Weekday</v>
      </c>
    </row>
    <row r="5575" ht="15.75" customHeight="1">
      <c r="A5575" s="1">
        <v>45446.0</v>
      </c>
      <c r="B5575" s="2" t="s">
        <v>5233</v>
      </c>
      <c r="C5575" s="2" t="s">
        <v>78</v>
      </c>
      <c r="D5575" s="1">
        <v>21385.0</v>
      </c>
      <c r="E5575" s="2" t="s">
        <v>37</v>
      </c>
      <c r="F5575" s="2">
        <v>258.0</v>
      </c>
      <c r="G5575" s="2" t="s">
        <v>44</v>
      </c>
      <c r="H5575" s="2" t="s">
        <v>29</v>
      </c>
      <c r="I5575" s="2" t="s">
        <v>25</v>
      </c>
      <c r="J5575" s="2" t="str">
        <f t="array" ref="J5575">XLOOKUP('Transaction Data'!$G5575,Product_Code,Biscuit_Brand)</f>
        <v>Butter Crunch</v>
      </c>
      <c r="K5575" s="2">
        <f t="array" ref="K5575">XLOOKUP('Transaction Data'!$G5575,Product_Code,Cost)</f>
        <v>10</v>
      </c>
      <c r="L5575" s="2">
        <f t="array" ref="L5575">XLOOKUP('Transaction Data'!$G5575,Product_Code,Unit_Price)</f>
        <v>11</v>
      </c>
      <c r="M5575" s="3">
        <f>'Transaction Data'!$F5575*'Transaction Data'!$K5575</f>
        <v>2580</v>
      </c>
      <c r="N5575" s="3">
        <f>'Transaction Data'!$F5575*'Transaction Data'!$L5575</f>
        <v>2838</v>
      </c>
      <c r="O5575" s="3">
        <f>'Transaction Data'!$N5575-'Transaction Data'!$M5575</f>
        <v>258</v>
      </c>
      <c r="P5575" s="2">
        <f>DATEDIF('Transaction Data'!$D5575,'Transaction Data'!$A5575,"y")</f>
        <v>65</v>
      </c>
      <c r="Q5575" s="2" t="str">
        <f>FLOOR('Transaction Data'!$P5575,15)&amp;"-"&amp;FLOOR('Transaction Data'!$P5575,15)+14</f>
        <v>60-74</v>
      </c>
      <c r="R5575" s="2" t="str">
        <f>IF('Transaction Data'!$L5575&lt;=10,"Less Expensive","Expensive")</f>
        <v>Expensive</v>
      </c>
      <c r="S5575" s="4">
        <f>WEEKDAY('Transaction Data'!$A5575)</f>
        <v>2</v>
      </c>
      <c r="T5575" s="2" t="str">
        <f>IF(WEEKDAY('Transaction Data'!$A5575,2)&lt;6,"Weekday","Weekend")</f>
        <v>Weekday</v>
      </c>
    </row>
    <row r="5576" ht="15.75" customHeight="1">
      <c r="A5576" s="1">
        <v>45400.0</v>
      </c>
      <c r="B5576" s="2" t="s">
        <v>5234</v>
      </c>
      <c r="C5576" s="2" t="s">
        <v>21</v>
      </c>
      <c r="D5576" s="1">
        <v>18387.0</v>
      </c>
      <c r="E5576" s="2" t="s">
        <v>27</v>
      </c>
      <c r="F5576" s="2">
        <v>289.0</v>
      </c>
      <c r="G5576" s="2" t="s">
        <v>44</v>
      </c>
      <c r="H5576" s="2" t="s">
        <v>34</v>
      </c>
      <c r="I5576" s="2" t="s">
        <v>25</v>
      </c>
      <c r="J5576" s="2" t="str">
        <f t="array" ref="J5576">XLOOKUP('Transaction Data'!$G5576,Product_Code,Biscuit_Brand)</f>
        <v>Butter Crunch</v>
      </c>
      <c r="K5576" s="2">
        <f t="array" ref="K5576">XLOOKUP('Transaction Data'!$G5576,Product_Code,Cost)</f>
        <v>10</v>
      </c>
      <c r="L5576" s="2">
        <f t="array" ref="L5576">XLOOKUP('Transaction Data'!$G5576,Product_Code,Unit_Price)</f>
        <v>11</v>
      </c>
      <c r="M5576" s="3">
        <f>'Transaction Data'!$F5576*'Transaction Data'!$K5576</f>
        <v>2890</v>
      </c>
      <c r="N5576" s="3">
        <f>'Transaction Data'!$F5576*'Transaction Data'!$L5576</f>
        <v>3179</v>
      </c>
      <c r="O5576" s="3">
        <f>'Transaction Data'!$N5576-'Transaction Data'!$M5576</f>
        <v>289</v>
      </c>
      <c r="P5576" s="2">
        <f>DATEDIF('Transaction Data'!$D5576,'Transaction Data'!$A5576,"y")</f>
        <v>73</v>
      </c>
      <c r="Q5576" s="2" t="str">
        <f>FLOOR('Transaction Data'!$P5576,15)&amp;"-"&amp;FLOOR('Transaction Data'!$P5576,15)+14</f>
        <v>60-74</v>
      </c>
      <c r="R5576" s="2" t="str">
        <f>IF('Transaction Data'!$L5576&lt;=10,"Less Expensive","Expensive")</f>
        <v>Expensive</v>
      </c>
      <c r="S5576" s="4">
        <f>WEEKDAY('Transaction Data'!$A5576)</f>
        <v>5</v>
      </c>
      <c r="T5576" s="2" t="str">
        <f>IF(WEEKDAY('Transaction Data'!$A5576,2)&lt;6,"Weekday","Weekend")</f>
        <v>Weekday</v>
      </c>
    </row>
    <row r="5577" ht="15.75" customHeight="1">
      <c r="A5577" s="1">
        <v>45430.0</v>
      </c>
      <c r="B5577" s="2" t="s">
        <v>5235</v>
      </c>
      <c r="C5577" s="2" t="s">
        <v>72</v>
      </c>
      <c r="D5577" s="1">
        <v>29501.0</v>
      </c>
      <c r="E5577" s="2" t="s">
        <v>63</v>
      </c>
      <c r="F5577" s="2">
        <v>497.0</v>
      </c>
      <c r="G5577" s="2" t="s">
        <v>28</v>
      </c>
      <c r="H5577" s="2" t="s">
        <v>24</v>
      </c>
      <c r="I5577" s="2" t="s">
        <v>25</v>
      </c>
      <c r="J5577" s="2" t="str">
        <f t="array" ref="J5577">XLOOKUP('Transaction Data'!$G5577,Product_Code,Biscuit_Brand)</f>
        <v>Shortbread</v>
      </c>
      <c r="K5577" s="2">
        <f t="array" ref="K5577">XLOOKUP('Transaction Data'!$G5577,Product_Code,Cost)</f>
        <v>10</v>
      </c>
      <c r="L5577" s="2">
        <f t="array" ref="L5577">XLOOKUP('Transaction Data'!$G5577,Product_Code,Unit_Price)</f>
        <v>45</v>
      </c>
      <c r="M5577" s="3">
        <f>'Transaction Data'!$F5577*'Transaction Data'!$K5577</f>
        <v>4970</v>
      </c>
      <c r="N5577" s="3">
        <f>'Transaction Data'!$F5577*'Transaction Data'!$L5577</f>
        <v>22365</v>
      </c>
      <c r="O5577" s="3">
        <f>'Transaction Data'!$N5577-'Transaction Data'!$M5577</f>
        <v>17395</v>
      </c>
      <c r="P5577" s="2">
        <f>DATEDIF('Transaction Data'!$D5577,'Transaction Data'!$A5577,"y")</f>
        <v>43</v>
      </c>
      <c r="Q5577" s="2" t="str">
        <f>FLOOR('Transaction Data'!$P5577,15)&amp;"-"&amp;FLOOR('Transaction Data'!$P5577,15)+14</f>
        <v>30-44</v>
      </c>
      <c r="R5577" s="2" t="str">
        <f>IF('Transaction Data'!$L5577&lt;=10,"Less Expensive","Expensive")</f>
        <v>Expensive</v>
      </c>
      <c r="S5577" s="4">
        <f>WEEKDAY('Transaction Data'!$A5577)</f>
        <v>7</v>
      </c>
      <c r="T5577" s="2" t="str">
        <f>IF(WEEKDAY('Transaction Data'!$A5577,2)&lt;6,"Weekday","Weekend")</f>
        <v>Weekend</v>
      </c>
    </row>
    <row r="5578" ht="15.75" customHeight="1">
      <c r="A5578" s="1">
        <v>45380.0</v>
      </c>
      <c r="B5578" s="2" t="s">
        <v>5236</v>
      </c>
      <c r="C5578" s="2" t="s">
        <v>47</v>
      </c>
      <c r="D5578" s="1">
        <v>22343.0</v>
      </c>
      <c r="E5578" s="2" t="s">
        <v>22</v>
      </c>
      <c r="F5578" s="2">
        <v>219.0</v>
      </c>
      <c r="G5578" s="2" t="s">
        <v>55</v>
      </c>
      <c r="H5578" s="2" t="s">
        <v>42</v>
      </c>
      <c r="I5578" s="2" t="s">
        <v>25</v>
      </c>
      <c r="J5578" s="2" t="str">
        <f t="array" ref="J5578">XLOOKUP('Transaction Data'!$G5578,Product_Code,Biscuit_Brand)</f>
        <v>Vanilla Wafers</v>
      </c>
      <c r="K5578" s="2">
        <f t="array" ref="K5578">XLOOKUP('Transaction Data'!$G5578,Product_Code,Cost)</f>
        <v>18</v>
      </c>
      <c r="L5578" s="2">
        <f t="array" ref="L5578">XLOOKUP('Transaction Data'!$G5578,Product_Code,Unit_Price)</f>
        <v>36</v>
      </c>
      <c r="M5578" s="3">
        <f>'Transaction Data'!$F5578*'Transaction Data'!$K5578</f>
        <v>3942</v>
      </c>
      <c r="N5578" s="3">
        <f>'Transaction Data'!$F5578*'Transaction Data'!$L5578</f>
        <v>7884</v>
      </c>
      <c r="O5578" s="3">
        <f>'Transaction Data'!$N5578-'Transaction Data'!$M5578</f>
        <v>3942</v>
      </c>
      <c r="P5578" s="2">
        <f>DATEDIF('Transaction Data'!$D5578,'Transaction Data'!$A5578,"y")</f>
        <v>63</v>
      </c>
      <c r="Q5578" s="2" t="str">
        <f>FLOOR('Transaction Data'!$P5578,15)&amp;"-"&amp;FLOOR('Transaction Data'!$P5578,15)+14</f>
        <v>60-74</v>
      </c>
      <c r="R5578" s="2" t="str">
        <f>IF('Transaction Data'!$L5578&lt;=10,"Less Expensive","Expensive")</f>
        <v>Expensive</v>
      </c>
      <c r="S5578" s="4">
        <f>WEEKDAY('Transaction Data'!$A5578)</f>
        <v>6</v>
      </c>
      <c r="T5578" s="2" t="str">
        <f>IF(WEEKDAY('Transaction Data'!$A5578,2)&lt;6,"Weekday","Weekend")</f>
        <v>Weekday</v>
      </c>
    </row>
    <row r="5579" ht="15.75" customHeight="1">
      <c r="A5579" s="1">
        <v>45299.0</v>
      </c>
      <c r="B5579" s="2" t="s">
        <v>5237</v>
      </c>
      <c r="C5579" s="2" t="s">
        <v>65</v>
      </c>
      <c r="D5579" s="1">
        <v>25722.0</v>
      </c>
      <c r="E5579" s="2" t="s">
        <v>63</v>
      </c>
      <c r="F5579" s="2">
        <v>454.0</v>
      </c>
      <c r="G5579" s="2" t="s">
        <v>28</v>
      </c>
      <c r="H5579" s="2" t="s">
        <v>45</v>
      </c>
      <c r="I5579" s="2" t="s">
        <v>25</v>
      </c>
      <c r="J5579" s="2" t="str">
        <f t="array" ref="J5579">XLOOKUP('Transaction Data'!$G5579,Product_Code,Biscuit_Brand)</f>
        <v>Shortbread</v>
      </c>
      <c r="K5579" s="2">
        <f t="array" ref="K5579">XLOOKUP('Transaction Data'!$G5579,Product_Code,Cost)</f>
        <v>10</v>
      </c>
      <c r="L5579" s="2">
        <f t="array" ref="L5579">XLOOKUP('Transaction Data'!$G5579,Product_Code,Unit_Price)</f>
        <v>45</v>
      </c>
      <c r="M5579" s="3">
        <f>'Transaction Data'!$F5579*'Transaction Data'!$K5579</f>
        <v>4540</v>
      </c>
      <c r="N5579" s="3">
        <f>'Transaction Data'!$F5579*'Transaction Data'!$L5579</f>
        <v>20430</v>
      </c>
      <c r="O5579" s="3">
        <f>'Transaction Data'!$N5579-'Transaction Data'!$M5579</f>
        <v>15890</v>
      </c>
      <c r="P5579" s="2">
        <f>DATEDIF('Transaction Data'!$D5579,'Transaction Data'!$A5579,"y")</f>
        <v>53</v>
      </c>
      <c r="Q5579" s="2" t="str">
        <f>FLOOR('Transaction Data'!$P5579,15)&amp;"-"&amp;FLOOR('Transaction Data'!$P5579,15)+14</f>
        <v>45-59</v>
      </c>
      <c r="R5579" s="2" t="str">
        <f>IF('Transaction Data'!$L5579&lt;=10,"Less Expensive","Expensive")</f>
        <v>Expensive</v>
      </c>
      <c r="S5579" s="4">
        <f>WEEKDAY('Transaction Data'!$A5579)</f>
        <v>2</v>
      </c>
      <c r="T5579" s="2" t="str">
        <f>IF(WEEKDAY('Transaction Data'!$A5579,2)&lt;6,"Weekday","Weekend")</f>
        <v>Weekday</v>
      </c>
    </row>
    <row r="5580" ht="15.75" customHeight="1">
      <c r="A5580" s="1">
        <v>45456.0</v>
      </c>
      <c r="B5580" s="2" t="s">
        <v>5238</v>
      </c>
      <c r="C5580" s="2" t="s">
        <v>69</v>
      </c>
      <c r="D5580" s="1">
        <v>32704.0</v>
      </c>
      <c r="E5580" s="2" t="s">
        <v>22</v>
      </c>
      <c r="F5580" s="2">
        <v>66.0</v>
      </c>
      <c r="G5580" s="2" t="s">
        <v>55</v>
      </c>
      <c r="H5580" s="2" t="s">
        <v>24</v>
      </c>
      <c r="I5580" s="2" t="s">
        <v>25</v>
      </c>
      <c r="J5580" s="2" t="str">
        <f t="array" ref="J5580">XLOOKUP('Transaction Data'!$G5580,Product_Code,Biscuit_Brand)</f>
        <v>Vanilla Wafers</v>
      </c>
      <c r="K5580" s="2">
        <f t="array" ref="K5580">XLOOKUP('Transaction Data'!$G5580,Product_Code,Cost)</f>
        <v>18</v>
      </c>
      <c r="L5580" s="2">
        <f t="array" ref="L5580">XLOOKUP('Transaction Data'!$G5580,Product_Code,Unit_Price)</f>
        <v>36</v>
      </c>
      <c r="M5580" s="3">
        <f>'Transaction Data'!$F5580*'Transaction Data'!$K5580</f>
        <v>1188</v>
      </c>
      <c r="N5580" s="3">
        <f>'Transaction Data'!$F5580*'Transaction Data'!$L5580</f>
        <v>2376</v>
      </c>
      <c r="O5580" s="3">
        <f>'Transaction Data'!$N5580-'Transaction Data'!$M5580</f>
        <v>1188</v>
      </c>
      <c r="P5580" s="2">
        <f>DATEDIF('Transaction Data'!$D5580,'Transaction Data'!$A5580,"y")</f>
        <v>34</v>
      </c>
      <c r="Q5580" s="2" t="str">
        <f>FLOOR('Transaction Data'!$P5580,15)&amp;"-"&amp;FLOOR('Transaction Data'!$P5580,15)+14</f>
        <v>30-44</v>
      </c>
      <c r="R5580" s="2" t="str">
        <f>IF('Transaction Data'!$L5580&lt;=10,"Less Expensive","Expensive")</f>
        <v>Expensive</v>
      </c>
      <c r="S5580" s="4">
        <f>WEEKDAY('Transaction Data'!$A5580)</f>
        <v>5</v>
      </c>
      <c r="T5580" s="2" t="str">
        <f>IF(WEEKDAY('Transaction Data'!$A5580,2)&lt;6,"Weekday","Weekend")</f>
        <v>Weekday</v>
      </c>
    </row>
    <row r="5581" ht="15.75" customHeight="1">
      <c r="A5581" s="1">
        <v>45392.0</v>
      </c>
      <c r="B5581" s="2" t="s">
        <v>4161</v>
      </c>
      <c r="C5581" s="2" t="s">
        <v>65</v>
      </c>
      <c r="D5581" s="1">
        <v>19237.0</v>
      </c>
      <c r="E5581" s="2" t="s">
        <v>37</v>
      </c>
      <c r="F5581" s="2">
        <v>340.0</v>
      </c>
      <c r="G5581" s="2" t="s">
        <v>38</v>
      </c>
      <c r="H5581" s="2" t="s">
        <v>29</v>
      </c>
      <c r="I5581" s="2" t="s">
        <v>25</v>
      </c>
      <c r="J5581" s="2" t="str">
        <f t="array" ref="J5581">XLOOKUP('Transaction Data'!$G5581,Product_Code,Biscuit_Brand)</f>
        <v>Ginger Snaps</v>
      </c>
      <c r="K5581" s="2">
        <f t="array" ref="K5581">XLOOKUP('Transaction Data'!$G5581,Product_Code,Cost)</f>
        <v>14</v>
      </c>
      <c r="L5581" s="2">
        <f t="array" ref="L5581">XLOOKUP('Transaction Data'!$G5581,Product_Code,Unit_Price)</f>
        <v>28</v>
      </c>
      <c r="M5581" s="3">
        <f>'Transaction Data'!$F5581*'Transaction Data'!$K5581</f>
        <v>4760</v>
      </c>
      <c r="N5581" s="3">
        <f>'Transaction Data'!$F5581*'Transaction Data'!$L5581</f>
        <v>9520</v>
      </c>
      <c r="O5581" s="3">
        <f>'Transaction Data'!$N5581-'Transaction Data'!$M5581</f>
        <v>4760</v>
      </c>
      <c r="P5581" s="2">
        <f>DATEDIF('Transaction Data'!$D5581,'Transaction Data'!$A5581,"y")</f>
        <v>71</v>
      </c>
      <c r="Q5581" s="2" t="str">
        <f>FLOOR('Transaction Data'!$P5581,15)&amp;"-"&amp;FLOOR('Transaction Data'!$P5581,15)+14</f>
        <v>60-74</v>
      </c>
      <c r="R5581" s="2" t="str">
        <f>IF('Transaction Data'!$L5581&lt;=10,"Less Expensive","Expensive")</f>
        <v>Expensive</v>
      </c>
      <c r="S5581" s="4">
        <f>WEEKDAY('Transaction Data'!$A5581)</f>
        <v>4</v>
      </c>
      <c r="T5581" s="2" t="str">
        <f>IF(WEEKDAY('Transaction Data'!$A5581,2)&lt;6,"Weekday","Weekend")</f>
        <v>Weekday</v>
      </c>
    </row>
    <row r="5582" ht="15.75" customHeight="1">
      <c r="A5582" s="1">
        <v>45293.0</v>
      </c>
      <c r="B5582" s="2" t="s">
        <v>5239</v>
      </c>
      <c r="C5582" s="2" t="s">
        <v>54</v>
      </c>
      <c r="D5582" s="1">
        <v>16510.0</v>
      </c>
      <c r="E5582" s="2" t="s">
        <v>22</v>
      </c>
      <c r="F5582" s="2">
        <v>448.0</v>
      </c>
      <c r="G5582" s="2" t="s">
        <v>33</v>
      </c>
      <c r="H5582" s="2" t="s">
        <v>42</v>
      </c>
      <c r="I5582" s="2" t="s">
        <v>25</v>
      </c>
      <c r="J5582" s="2" t="str">
        <f t="array" ref="J5582">XLOOKUP('Transaction Data'!$G5582,Product_Code,Biscuit_Brand)</f>
        <v>Caramel Biscuits</v>
      </c>
      <c r="K5582" s="2">
        <f t="array" ref="K5582">XLOOKUP('Transaction Data'!$G5582,Product_Code,Cost)</f>
        <v>18</v>
      </c>
      <c r="L5582" s="2">
        <f t="array" ref="L5582">XLOOKUP('Transaction Data'!$G5582,Product_Code,Unit_Price)</f>
        <v>22</v>
      </c>
      <c r="M5582" s="3">
        <f>'Transaction Data'!$F5582*'Transaction Data'!$K5582</f>
        <v>8064</v>
      </c>
      <c r="N5582" s="3">
        <f>'Transaction Data'!$F5582*'Transaction Data'!$L5582</f>
        <v>9856</v>
      </c>
      <c r="O5582" s="3">
        <f>'Transaction Data'!$N5582-'Transaction Data'!$M5582</f>
        <v>1792</v>
      </c>
      <c r="P5582" s="2">
        <f>DATEDIF('Transaction Data'!$D5582,'Transaction Data'!$A5582,"y")</f>
        <v>78</v>
      </c>
      <c r="Q5582" s="2" t="str">
        <f>FLOOR('Transaction Data'!$P5582,15)&amp;"-"&amp;FLOOR('Transaction Data'!$P5582,15)+14</f>
        <v>75-89</v>
      </c>
      <c r="R5582" s="2" t="str">
        <f>IF('Transaction Data'!$L5582&lt;=10,"Less Expensive","Expensive")</f>
        <v>Expensive</v>
      </c>
      <c r="S5582" s="4">
        <f>WEEKDAY('Transaction Data'!$A5582)</f>
        <v>3</v>
      </c>
      <c r="T5582" s="2" t="str">
        <f>IF(WEEKDAY('Transaction Data'!$A5582,2)&lt;6,"Weekday","Weekend")</f>
        <v>Weekday</v>
      </c>
    </row>
    <row r="5583" ht="15.75" customHeight="1">
      <c r="A5583" s="1">
        <v>45444.0</v>
      </c>
      <c r="B5583" s="2" t="s">
        <v>5240</v>
      </c>
      <c r="C5583" s="2" t="s">
        <v>69</v>
      </c>
      <c r="D5583" s="1">
        <v>29538.0</v>
      </c>
      <c r="E5583" s="2" t="s">
        <v>63</v>
      </c>
      <c r="F5583" s="2">
        <v>131.0</v>
      </c>
      <c r="G5583" s="2" t="s">
        <v>38</v>
      </c>
      <c r="H5583" s="2" t="s">
        <v>45</v>
      </c>
      <c r="I5583" s="2" t="s">
        <v>25</v>
      </c>
      <c r="J5583" s="2" t="str">
        <f t="array" ref="J5583">XLOOKUP('Transaction Data'!$G5583,Product_Code,Biscuit_Brand)</f>
        <v>Ginger Snaps</v>
      </c>
      <c r="K5583" s="2">
        <f t="array" ref="K5583">XLOOKUP('Transaction Data'!$G5583,Product_Code,Cost)</f>
        <v>14</v>
      </c>
      <c r="L5583" s="2">
        <f t="array" ref="L5583">XLOOKUP('Transaction Data'!$G5583,Product_Code,Unit_Price)</f>
        <v>28</v>
      </c>
      <c r="M5583" s="3">
        <f>'Transaction Data'!$F5583*'Transaction Data'!$K5583</f>
        <v>1834</v>
      </c>
      <c r="N5583" s="3">
        <f>'Transaction Data'!$F5583*'Transaction Data'!$L5583</f>
        <v>3668</v>
      </c>
      <c r="O5583" s="3">
        <f>'Transaction Data'!$N5583-'Transaction Data'!$M5583</f>
        <v>1834</v>
      </c>
      <c r="P5583" s="2">
        <f>DATEDIF('Transaction Data'!$D5583,'Transaction Data'!$A5583,"y")</f>
        <v>43</v>
      </c>
      <c r="Q5583" s="2" t="str">
        <f>FLOOR('Transaction Data'!$P5583,15)&amp;"-"&amp;FLOOR('Transaction Data'!$P5583,15)+14</f>
        <v>30-44</v>
      </c>
      <c r="R5583" s="2" t="str">
        <f>IF('Transaction Data'!$L5583&lt;=10,"Less Expensive","Expensive")</f>
        <v>Expensive</v>
      </c>
      <c r="S5583" s="4">
        <f>WEEKDAY('Transaction Data'!$A5583)</f>
        <v>7</v>
      </c>
      <c r="T5583" s="2" t="str">
        <f>IF(WEEKDAY('Transaction Data'!$A5583,2)&lt;6,"Weekday","Weekend")</f>
        <v>Weekend</v>
      </c>
    </row>
    <row r="5584" ht="15.75" customHeight="1">
      <c r="A5584" s="1">
        <v>45446.0</v>
      </c>
      <c r="B5584" s="2" t="s">
        <v>5241</v>
      </c>
      <c r="C5584" s="2" t="s">
        <v>65</v>
      </c>
      <c r="D5584" s="1">
        <v>32331.0</v>
      </c>
      <c r="E5584" s="2" t="s">
        <v>63</v>
      </c>
      <c r="F5584" s="2">
        <v>293.0</v>
      </c>
      <c r="G5584" s="2" t="s">
        <v>61</v>
      </c>
      <c r="H5584" s="2" t="s">
        <v>24</v>
      </c>
      <c r="I5584" s="2" t="s">
        <v>25</v>
      </c>
      <c r="J5584" s="2" t="str">
        <f t="array" ref="J5584">XLOOKUP('Transaction Data'!$G5584,Product_Code,Biscuit_Brand)</f>
        <v>Choco Delight</v>
      </c>
      <c r="K5584" s="2">
        <f t="array" ref="K5584">XLOOKUP('Transaction Data'!$G5584,Product_Code,Cost)</f>
        <v>3</v>
      </c>
      <c r="L5584" s="2">
        <f t="array" ref="L5584">XLOOKUP('Transaction Data'!$G5584,Product_Code,Unit_Price)</f>
        <v>5</v>
      </c>
      <c r="M5584" s="3">
        <f>'Transaction Data'!$F5584*'Transaction Data'!$K5584</f>
        <v>879</v>
      </c>
      <c r="N5584" s="3">
        <f>'Transaction Data'!$F5584*'Transaction Data'!$L5584</f>
        <v>1465</v>
      </c>
      <c r="O5584" s="3">
        <f>'Transaction Data'!$N5584-'Transaction Data'!$M5584</f>
        <v>586</v>
      </c>
      <c r="P5584" s="2">
        <f>DATEDIF('Transaction Data'!$D5584,'Transaction Data'!$A5584,"y")</f>
        <v>35</v>
      </c>
      <c r="Q5584" s="2" t="str">
        <f>FLOOR('Transaction Data'!$P5584,15)&amp;"-"&amp;FLOOR('Transaction Data'!$P5584,15)+14</f>
        <v>30-44</v>
      </c>
      <c r="R5584" s="2" t="str">
        <f>IF('Transaction Data'!$L5584&lt;=10,"Less Expensive","Expensive")</f>
        <v>Less Expensive</v>
      </c>
      <c r="S5584" s="4">
        <f>WEEKDAY('Transaction Data'!$A5584)</f>
        <v>2</v>
      </c>
      <c r="T5584" s="2" t="str">
        <f>IF(WEEKDAY('Transaction Data'!$A5584,2)&lt;6,"Weekday","Weekend")</f>
        <v>Weekday</v>
      </c>
    </row>
    <row r="5585" ht="15.75" customHeight="1">
      <c r="A5585" s="1">
        <v>45430.0</v>
      </c>
      <c r="B5585" s="2" t="s">
        <v>5242</v>
      </c>
      <c r="C5585" s="2" t="s">
        <v>54</v>
      </c>
      <c r="D5585" s="1">
        <v>38470.0</v>
      </c>
      <c r="E5585" s="2" t="s">
        <v>63</v>
      </c>
      <c r="F5585" s="2">
        <v>407.0</v>
      </c>
      <c r="G5585" s="2" t="s">
        <v>61</v>
      </c>
      <c r="H5585" s="2" t="s">
        <v>29</v>
      </c>
      <c r="I5585" s="2" t="s">
        <v>30</v>
      </c>
      <c r="J5585" s="2" t="str">
        <f t="array" ref="J5585">XLOOKUP('Transaction Data'!$G5585,Product_Code,Biscuit_Brand)</f>
        <v>Choco Delight</v>
      </c>
      <c r="K5585" s="2">
        <f t="array" ref="K5585">XLOOKUP('Transaction Data'!$G5585,Product_Code,Cost)</f>
        <v>3</v>
      </c>
      <c r="L5585" s="2">
        <f t="array" ref="L5585">XLOOKUP('Transaction Data'!$G5585,Product_Code,Unit_Price)</f>
        <v>5</v>
      </c>
      <c r="M5585" s="3">
        <f>'Transaction Data'!$F5585*'Transaction Data'!$K5585</f>
        <v>1221</v>
      </c>
      <c r="N5585" s="3">
        <f>'Transaction Data'!$F5585*'Transaction Data'!$L5585</f>
        <v>2035</v>
      </c>
      <c r="O5585" s="3">
        <f>'Transaction Data'!$N5585-'Transaction Data'!$M5585</f>
        <v>814</v>
      </c>
      <c r="P5585" s="2">
        <f>DATEDIF('Transaction Data'!$D5585,'Transaction Data'!$A5585,"y")</f>
        <v>19</v>
      </c>
      <c r="Q5585" s="2" t="str">
        <f>FLOOR('Transaction Data'!$P5585,15)&amp;"-"&amp;FLOOR('Transaction Data'!$P5585,15)+14</f>
        <v>15-29</v>
      </c>
      <c r="R5585" s="2" t="str">
        <f>IF('Transaction Data'!$L5585&lt;=10,"Less Expensive","Expensive")</f>
        <v>Less Expensive</v>
      </c>
      <c r="S5585" s="4">
        <f>WEEKDAY('Transaction Data'!$A5585)</f>
        <v>7</v>
      </c>
      <c r="T5585" s="2" t="str">
        <f>IF(WEEKDAY('Transaction Data'!$A5585,2)&lt;6,"Weekday","Weekend")</f>
        <v>Weekend</v>
      </c>
    </row>
    <row r="5586" ht="15.75" customHeight="1">
      <c r="A5586" s="1">
        <v>45333.0</v>
      </c>
      <c r="B5586" s="2" t="s">
        <v>5243</v>
      </c>
      <c r="C5586" s="2" t="s">
        <v>47</v>
      </c>
      <c r="D5586" s="1">
        <v>16495.0</v>
      </c>
      <c r="E5586" s="2" t="s">
        <v>37</v>
      </c>
      <c r="F5586" s="2">
        <v>163.0</v>
      </c>
      <c r="G5586" s="2" t="s">
        <v>55</v>
      </c>
      <c r="H5586" s="2" t="s">
        <v>29</v>
      </c>
      <c r="I5586" s="2" t="s">
        <v>25</v>
      </c>
      <c r="J5586" s="2" t="str">
        <f t="array" ref="J5586">XLOOKUP('Transaction Data'!$G5586,Product_Code,Biscuit_Brand)</f>
        <v>Vanilla Wafers</v>
      </c>
      <c r="K5586" s="2">
        <f t="array" ref="K5586">XLOOKUP('Transaction Data'!$G5586,Product_Code,Cost)</f>
        <v>18</v>
      </c>
      <c r="L5586" s="2">
        <f t="array" ref="L5586">XLOOKUP('Transaction Data'!$G5586,Product_Code,Unit_Price)</f>
        <v>36</v>
      </c>
      <c r="M5586" s="3">
        <f>'Transaction Data'!$F5586*'Transaction Data'!$K5586</f>
        <v>2934</v>
      </c>
      <c r="N5586" s="3">
        <f>'Transaction Data'!$F5586*'Transaction Data'!$L5586</f>
        <v>5868</v>
      </c>
      <c r="O5586" s="3">
        <f>'Transaction Data'!$N5586-'Transaction Data'!$M5586</f>
        <v>2934</v>
      </c>
      <c r="P5586" s="2">
        <f>DATEDIF('Transaction Data'!$D5586,'Transaction Data'!$A5586,"y")</f>
        <v>78</v>
      </c>
      <c r="Q5586" s="2" t="str">
        <f>FLOOR('Transaction Data'!$P5586,15)&amp;"-"&amp;FLOOR('Transaction Data'!$P5586,15)+14</f>
        <v>75-89</v>
      </c>
      <c r="R5586" s="2" t="str">
        <f>IF('Transaction Data'!$L5586&lt;=10,"Less Expensive","Expensive")</f>
        <v>Expensive</v>
      </c>
      <c r="S5586" s="4">
        <f>WEEKDAY('Transaction Data'!$A5586)</f>
        <v>1</v>
      </c>
      <c r="T5586" s="2" t="str">
        <f>IF(WEEKDAY('Transaction Data'!$A5586,2)&lt;6,"Weekday","Weekend")</f>
        <v>Weekend</v>
      </c>
    </row>
    <row r="5587" ht="15.75" customHeight="1">
      <c r="A5587" s="1">
        <v>45392.0</v>
      </c>
      <c r="B5587" s="2" t="s">
        <v>5244</v>
      </c>
      <c r="C5587" s="2" t="s">
        <v>41</v>
      </c>
      <c r="D5587" s="1">
        <v>32922.0</v>
      </c>
      <c r="E5587" s="2" t="s">
        <v>37</v>
      </c>
      <c r="F5587" s="2">
        <v>227.0</v>
      </c>
      <c r="G5587" s="2" t="s">
        <v>44</v>
      </c>
      <c r="H5587" s="2" t="s">
        <v>34</v>
      </c>
      <c r="I5587" s="2" t="s">
        <v>25</v>
      </c>
      <c r="J5587" s="2" t="str">
        <f t="array" ref="J5587">XLOOKUP('Transaction Data'!$G5587,Product_Code,Biscuit_Brand)</f>
        <v>Butter Crunch</v>
      </c>
      <c r="K5587" s="2">
        <f t="array" ref="K5587">XLOOKUP('Transaction Data'!$G5587,Product_Code,Cost)</f>
        <v>10</v>
      </c>
      <c r="L5587" s="2">
        <f t="array" ref="L5587">XLOOKUP('Transaction Data'!$G5587,Product_Code,Unit_Price)</f>
        <v>11</v>
      </c>
      <c r="M5587" s="3">
        <f>'Transaction Data'!$F5587*'Transaction Data'!$K5587</f>
        <v>2270</v>
      </c>
      <c r="N5587" s="3">
        <f>'Transaction Data'!$F5587*'Transaction Data'!$L5587</f>
        <v>2497</v>
      </c>
      <c r="O5587" s="3">
        <f>'Transaction Data'!$N5587-'Transaction Data'!$M5587</f>
        <v>227</v>
      </c>
      <c r="P5587" s="2">
        <f>DATEDIF('Transaction Data'!$D5587,'Transaction Data'!$A5587,"y")</f>
        <v>34</v>
      </c>
      <c r="Q5587" s="2" t="str">
        <f>FLOOR('Transaction Data'!$P5587,15)&amp;"-"&amp;FLOOR('Transaction Data'!$P5587,15)+14</f>
        <v>30-44</v>
      </c>
      <c r="R5587" s="2" t="str">
        <f>IF('Transaction Data'!$L5587&lt;=10,"Less Expensive","Expensive")</f>
        <v>Expensive</v>
      </c>
      <c r="S5587" s="4">
        <f>WEEKDAY('Transaction Data'!$A5587)</f>
        <v>4</v>
      </c>
      <c r="T5587" s="2" t="str">
        <f>IF(WEEKDAY('Transaction Data'!$A5587,2)&lt;6,"Weekday","Weekend")</f>
        <v>Weekday</v>
      </c>
    </row>
    <row r="5588" ht="15.75" customHeight="1">
      <c r="A5588" s="1">
        <v>45422.0</v>
      </c>
      <c r="B5588" s="2" t="s">
        <v>5245</v>
      </c>
      <c r="C5588" s="2" t="s">
        <v>72</v>
      </c>
      <c r="D5588" s="1">
        <v>34354.0</v>
      </c>
      <c r="E5588" s="2" t="s">
        <v>27</v>
      </c>
      <c r="F5588" s="2">
        <v>447.0</v>
      </c>
      <c r="G5588" s="2" t="s">
        <v>48</v>
      </c>
      <c r="H5588" s="2" t="s">
        <v>24</v>
      </c>
      <c r="I5588" s="2" t="s">
        <v>25</v>
      </c>
      <c r="J5588" s="2" t="str">
        <f t="array" ref="J5588">XLOOKUP('Transaction Data'!$G5588,Product_Code,Biscuit_Brand)</f>
        <v>Lemon Crisps</v>
      </c>
      <c r="K5588" s="2">
        <f t="array" ref="K5588">XLOOKUP('Transaction Data'!$G5588,Product_Code,Cost)</f>
        <v>7</v>
      </c>
      <c r="L5588" s="2">
        <f t="array" ref="L5588">XLOOKUP('Transaction Data'!$G5588,Product_Code,Unit_Price)</f>
        <v>9</v>
      </c>
      <c r="M5588" s="3">
        <f>'Transaction Data'!$F5588*'Transaction Data'!$K5588</f>
        <v>3129</v>
      </c>
      <c r="N5588" s="3">
        <f>'Transaction Data'!$F5588*'Transaction Data'!$L5588</f>
        <v>4023</v>
      </c>
      <c r="O5588" s="3">
        <f>'Transaction Data'!$N5588-'Transaction Data'!$M5588</f>
        <v>894</v>
      </c>
      <c r="P5588" s="2">
        <f>DATEDIF('Transaction Data'!$D5588,'Transaction Data'!$A5588,"y")</f>
        <v>30</v>
      </c>
      <c r="Q5588" s="2" t="str">
        <f>FLOOR('Transaction Data'!$P5588,15)&amp;"-"&amp;FLOOR('Transaction Data'!$P5588,15)+14</f>
        <v>30-44</v>
      </c>
      <c r="R5588" s="2" t="str">
        <f>IF('Transaction Data'!$L5588&lt;=10,"Less Expensive","Expensive")</f>
        <v>Less Expensive</v>
      </c>
      <c r="S5588" s="4">
        <f>WEEKDAY('Transaction Data'!$A5588)</f>
        <v>6</v>
      </c>
      <c r="T5588" s="2" t="str">
        <f>IF(WEEKDAY('Transaction Data'!$A5588,2)&lt;6,"Weekday","Weekend")</f>
        <v>Weekday</v>
      </c>
    </row>
    <row r="5589" ht="15.75" customHeight="1">
      <c r="A5589" s="1">
        <v>45477.0</v>
      </c>
      <c r="B5589" s="2" t="s">
        <v>5246</v>
      </c>
      <c r="C5589" s="2" t="s">
        <v>32</v>
      </c>
      <c r="D5589" s="1">
        <v>27930.0</v>
      </c>
      <c r="E5589" s="2" t="s">
        <v>27</v>
      </c>
      <c r="F5589" s="2">
        <v>317.0</v>
      </c>
      <c r="G5589" s="2" t="s">
        <v>23</v>
      </c>
      <c r="H5589" s="2" t="s">
        <v>42</v>
      </c>
      <c r="I5589" s="2" t="s">
        <v>25</v>
      </c>
      <c r="J5589" s="2" t="str">
        <f t="array" ref="J5589">XLOOKUP('Transaction Data'!$G5589,Product_Code,Biscuit_Brand)</f>
        <v>Cinnamon Swirls</v>
      </c>
      <c r="K5589" s="2">
        <f t="array" ref="K5589">XLOOKUP('Transaction Data'!$G5589,Product_Code,Cost)</f>
        <v>10</v>
      </c>
      <c r="L5589" s="2">
        <f t="array" ref="L5589">XLOOKUP('Transaction Data'!$G5589,Product_Code,Unit_Price)</f>
        <v>14</v>
      </c>
      <c r="M5589" s="3">
        <f>'Transaction Data'!$F5589*'Transaction Data'!$K5589</f>
        <v>3170</v>
      </c>
      <c r="N5589" s="3">
        <f>'Transaction Data'!$F5589*'Transaction Data'!$L5589</f>
        <v>4438</v>
      </c>
      <c r="O5589" s="3">
        <f>'Transaction Data'!$N5589-'Transaction Data'!$M5589</f>
        <v>1268</v>
      </c>
      <c r="P5589" s="2">
        <f>DATEDIF('Transaction Data'!$D5589,'Transaction Data'!$A5589,"y")</f>
        <v>48</v>
      </c>
      <c r="Q5589" s="2" t="str">
        <f>FLOOR('Transaction Data'!$P5589,15)&amp;"-"&amp;FLOOR('Transaction Data'!$P5589,15)+14</f>
        <v>45-59</v>
      </c>
      <c r="R5589" s="2" t="str">
        <f>IF('Transaction Data'!$L5589&lt;=10,"Less Expensive","Expensive")</f>
        <v>Expensive</v>
      </c>
      <c r="S5589" s="4">
        <f>WEEKDAY('Transaction Data'!$A5589)</f>
        <v>5</v>
      </c>
      <c r="T5589" s="2" t="str">
        <f>IF(WEEKDAY('Transaction Data'!$A5589,2)&lt;6,"Weekday","Weekend")</f>
        <v>Weekday</v>
      </c>
    </row>
    <row r="5590" ht="15.75" customHeight="1">
      <c r="A5590" s="1">
        <v>45420.0</v>
      </c>
      <c r="B5590" s="2" t="s">
        <v>5247</v>
      </c>
      <c r="C5590" s="2" t="s">
        <v>69</v>
      </c>
      <c r="D5590" s="1">
        <v>33477.0</v>
      </c>
      <c r="E5590" s="2" t="s">
        <v>63</v>
      </c>
      <c r="F5590" s="2">
        <v>473.0</v>
      </c>
      <c r="G5590" s="2" t="s">
        <v>48</v>
      </c>
      <c r="H5590" s="2" t="s">
        <v>45</v>
      </c>
      <c r="I5590" s="2" t="s">
        <v>25</v>
      </c>
      <c r="J5590" s="2" t="str">
        <f t="array" ref="J5590">XLOOKUP('Transaction Data'!$G5590,Product_Code,Biscuit_Brand)</f>
        <v>Lemon Crisps</v>
      </c>
      <c r="K5590" s="2">
        <f t="array" ref="K5590">XLOOKUP('Transaction Data'!$G5590,Product_Code,Cost)</f>
        <v>7</v>
      </c>
      <c r="L5590" s="2">
        <f t="array" ref="L5590">XLOOKUP('Transaction Data'!$G5590,Product_Code,Unit_Price)</f>
        <v>9</v>
      </c>
      <c r="M5590" s="3">
        <f>'Transaction Data'!$F5590*'Transaction Data'!$K5590</f>
        <v>3311</v>
      </c>
      <c r="N5590" s="3">
        <f>'Transaction Data'!$F5590*'Transaction Data'!$L5590</f>
        <v>4257</v>
      </c>
      <c r="O5590" s="3">
        <f>'Transaction Data'!$N5590-'Transaction Data'!$M5590</f>
        <v>946</v>
      </c>
      <c r="P5590" s="2">
        <f>DATEDIF('Transaction Data'!$D5590,'Transaction Data'!$A5590,"y")</f>
        <v>32</v>
      </c>
      <c r="Q5590" s="2" t="str">
        <f>FLOOR('Transaction Data'!$P5590,15)&amp;"-"&amp;FLOOR('Transaction Data'!$P5590,15)+14</f>
        <v>30-44</v>
      </c>
      <c r="R5590" s="2" t="str">
        <f>IF('Transaction Data'!$L5590&lt;=10,"Less Expensive","Expensive")</f>
        <v>Less Expensive</v>
      </c>
      <c r="S5590" s="4">
        <f>WEEKDAY('Transaction Data'!$A5590)</f>
        <v>4</v>
      </c>
      <c r="T5590" s="2" t="str">
        <f>IF(WEEKDAY('Transaction Data'!$A5590,2)&lt;6,"Weekday","Weekend")</f>
        <v>Weekday</v>
      </c>
    </row>
    <row r="5591" ht="15.75" customHeight="1">
      <c r="A5591" s="1">
        <v>45312.0</v>
      </c>
      <c r="B5591" s="2" t="s">
        <v>5248</v>
      </c>
      <c r="C5591" s="2" t="s">
        <v>21</v>
      </c>
      <c r="D5591" s="1">
        <v>30020.0</v>
      </c>
      <c r="E5591" s="2" t="s">
        <v>37</v>
      </c>
      <c r="F5591" s="2">
        <v>489.0</v>
      </c>
      <c r="G5591" s="2" t="s">
        <v>48</v>
      </c>
      <c r="H5591" s="2" t="s">
        <v>24</v>
      </c>
      <c r="I5591" s="2" t="s">
        <v>25</v>
      </c>
      <c r="J5591" s="2" t="str">
        <f t="array" ref="J5591">XLOOKUP('Transaction Data'!$G5591,Product_Code,Biscuit_Brand)</f>
        <v>Lemon Crisps</v>
      </c>
      <c r="K5591" s="2">
        <f t="array" ref="K5591">XLOOKUP('Transaction Data'!$G5591,Product_Code,Cost)</f>
        <v>7</v>
      </c>
      <c r="L5591" s="2">
        <f t="array" ref="L5591">XLOOKUP('Transaction Data'!$G5591,Product_Code,Unit_Price)</f>
        <v>9</v>
      </c>
      <c r="M5591" s="3">
        <f>'Transaction Data'!$F5591*'Transaction Data'!$K5591</f>
        <v>3423</v>
      </c>
      <c r="N5591" s="3">
        <f>'Transaction Data'!$F5591*'Transaction Data'!$L5591</f>
        <v>4401</v>
      </c>
      <c r="O5591" s="3">
        <f>'Transaction Data'!$N5591-'Transaction Data'!$M5591</f>
        <v>978</v>
      </c>
      <c r="P5591" s="2">
        <f>DATEDIF('Transaction Data'!$D5591,'Transaction Data'!$A5591,"y")</f>
        <v>41</v>
      </c>
      <c r="Q5591" s="2" t="str">
        <f>FLOOR('Transaction Data'!$P5591,15)&amp;"-"&amp;FLOOR('Transaction Data'!$P5591,15)+14</f>
        <v>30-44</v>
      </c>
      <c r="R5591" s="2" t="str">
        <f>IF('Transaction Data'!$L5591&lt;=10,"Less Expensive","Expensive")</f>
        <v>Less Expensive</v>
      </c>
      <c r="S5591" s="4">
        <f>WEEKDAY('Transaction Data'!$A5591)</f>
        <v>1</v>
      </c>
      <c r="T5591" s="2" t="str">
        <f>IF(WEEKDAY('Transaction Data'!$A5591,2)&lt;6,"Weekday","Weekend")</f>
        <v>Weekend</v>
      </c>
    </row>
    <row r="5592" ht="15.75" customHeight="1">
      <c r="A5592" s="1">
        <v>45453.0</v>
      </c>
      <c r="B5592" s="2" t="s">
        <v>5249</v>
      </c>
      <c r="C5592" s="2" t="s">
        <v>69</v>
      </c>
      <c r="D5592" s="1">
        <v>21130.0</v>
      </c>
      <c r="E5592" s="2" t="s">
        <v>22</v>
      </c>
      <c r="F5592" s="2">
        <v>116.0</v>
      </c>
      <c r="G5592" s="2" t="s">
        <v>28</v>
      </c>
      <c r="H5592" s="2" t="s">
        <v>29</v>
      </c>
      <c r="I5592" s="2" t="s">
        <v>25</v>
      </c>
      <c r="J5592" s="2" t="str">
        <f t="array" ref="J5592">XLOOKUP('Transaction Data'!$G5592,Product_Code,Biscuit_Brand)</f>
        <v>Shortbread</v>
      </c>
      <c r="K5592" s="2">
        <f t="array" ref="K5592">XLOOKUP('Transaction Data'!$G5592,Product_Code,Cost)</f>
        <v>10</v>
      </c>
      <c r="L5592" s="2">
        <f t="array" ref="L5592">XLOOKUP('Transaction Data'!$G5592,Product_Code,Unit_Price)</f>
        <v>45</v>
      </c>
      <c r="M5592" s="3">
        <f>'Transaction Data'!$F5592*'Transaction Data'!$K5592</f>
        <v>1160</v>
      </c>
      <c r="N5592" s="3">
        <f>'Transaction Data'!$F5592*'Transaction Data'!$L5592</f>
        <v>5220</v>
      </c>
      <c r="O5592" s="3">
        <f>'Transaction Data'!$N5592-'Transaction Data'!$M5592</f>
        <v>4060</v>
      </c>
      <c r="P5592" s="2">
        <f>DATEDIF('Transaction Data'!$D5592,'Transaction Data'!$A5592,"y")</f>
        <v>66</v>
      </c>
      <c r="Q5592" s="2" t="str">
        <f>FLOOR('Transaction Data'!$P5592,15)&amp;"-"&amp;FLOOR('Transaction Data'!$P5592,15)+14</f>
        <v>60-74</v>
      </c>
      <c r="R5592" s="2" t="str">
        <f>IF('Transaction Data'!$L5592&lt;=10,"Less Expensive","Expensive")</f>
        <v>Expensive</v>
      </c>
      <c r="S5592" s="4">
        <f>WEEKDAY('Transaction Data'!$A5592)</f>
        <v>2</v>
      </c>
      <c r="T5592" s="2" t="str">
        <f>IF(WEEKDAY('Transaction Data'!$A5592,2)&lt;6,"Weekday","Weekend")</f>
        <v>Weekday</v>
      </c>
    </row>
    <row r="5593" ht="15.75" customHeight="1">
      <c r="A5593" s="1">
        <v>45293.0</v>
      </c>
      <c r="B5593" s="2" t="s">
        <v>5250</v>
      </c>
      <c r="C5593" s="2" t="s">
        <v>32</v>
      </c>
      <c r="D5593" s="1">
        <v>23815.0</v>
      </c>
      <c r="E5593" s="2" t="s">
        <v>37</v>
      </c>
      <c r="F5593" s="2">
        <v>96.0</v>
      </c>
      <c r="G5593" s="2" t="s">
        <v>28</v>
      </c>
      <c r="H5593" s="2" t="s">
        <v>42</v>
      </c>
      <c r="I5593" s="2" t="s">
        <v>25</v>
      </c>
      <c r="J5593" s="2" t="str">
        <f t="array" ref="J5593">XLOOKUP('Transaction Data'!$G5593,Product_Code,Biscuit_Brand)</f>
        <v>Shortbread</v>
      </c>
      <c r="K5593" s="2">
        <f t="array" ref="K5593">XLOOKUP('Transaction Data'!$G5593,Product_Code,Cost)</f>
        <v>10</v>
      </c>
      <c r="L5593" s="2">
        <f t="array" ref="L5593">XLOOKUP('Transaction Data'!$G5593,Product_Code,Unit_Price)</f>
        <v>45</v>
      </c>
      <c r="M5593" s="3">
        <f>'Transaction Data'!$F5593*'Transaction Data'!$K5593</f>
        <v>960</v>
      </c>
      <c r="N5593" s="3">
        <f>'Transaction Data'!$F5593*'Transaction Data'!$L5593</f>
        <v>4320</v>
      </c>
      <c r="O5593" s="3">
        <f>'Transaction Data'!$N5593-'Transaction Data'!$M5593</f>
        <v>3360</v>
      </c>
      <c r="P5593" s="2">
        <f>DATEDIF('Transaction Data'!$D5593,'Transaction Data'!$A5593,"y")</f>
        <v>58</v>
      </c>
      <c r="Q5593" s="2" t="str">
        <f>FLOOR('Transaction Data'!$P5593,15)&amp;"-"&amp;FLOOR('Transaction Data'!$P5593,15)+14</f>
        <v>45-59</v>
      </c>
      <c r="R5593" s="2" t="str">
        <f>IF('Transaction Data'!$L5593&lt;=10,"Less Expensive","Expensive")</f>
        <v>Expensive</v>
      </c>
      <c r="S5593" s="4">
        <f>WEEKDAY('Transaction Data'!$A5593)</f>
        <v>3</v>
      </c>
      <c r="T5593" s="2" t="str">
        <f>IF(WEEKDAY('Transaction Data'!$A5593,2)&lt;6,"Weekday","Weekend")</f>
        <v>Weekday</v>
      </c>
    </row>
    <row r="5594" ht="15.75" customHeight="1">
      <c r="A5594" s="1">
        <v>45472.0</v>
      </c>
      <c r="B5594" s="2" t="s">
        <v>5251</v>
      </c>
      <c r="C5594" s="2" t="s">
        <v>65</v>
      </c>
      <c r="D5594" s="1">
        <v>28749.0</v>
      </c>
      <c r="E5594" s="2" t="s">
        <v>22</v>
      </c>
      <c r="F5594" s="2">
        <v>25.0</v>
      </c>
      <c r="G5594" s="2" t="s">
        <v>44</v>
      </c>
      <c r="H5594" s="2" t="s">
        <v>45</v>
      </c>
      <c r="I5594" s="2" t="s">
        <v>25</v>
      </c>
      <c r="J5594" s="2" t="str">
        <f t="array" ref="J5594">XLOOKUP('Transaction Data'!$G5594,Product_Code,Biscuit_Brand)</f>
        <v>Butter Crunch</v>
      </c>
      <c r="K5594" s="2">
        <f t="array" ref="K5594">XLOOKUP('Transaction Data'!$G5594,Product_Code,Cost)</f>
        <v>10</v>
      </c>
      <c r="L5594" s="2">
        <f t="array" ref="L5594">XLOOKUP('Transaction Data'!$G5594,Product_Code,Unit_Price)</f>
        <v>11</v>
      </c>
      <c r="M5594" s="3">
        <f>'Transaction Data'!$F5594*'Transaction Data'!$K5594</f>
        <v>250</v>
      </c>
      <c r="N5594" s="3">
        <f>'Transaction Data'!$F5594*'Transaction Data'!$L5594</f>
        <v>275</v>
      </c>
      <c r="O5594" s="3">
        <f>'Transaction Data'!$N5594-'Transaction Data'!$M5594</f>
        <v>25</v>
      </c>
      <c r="P5594" s="2">
        <f>DATEDIF('Transaction Data'!$D5594,'Transaction Data'!$A5594,"y")</f>
        <v>45</v>
      </c>
      <c r="Q5594" s="2" t="str">
        <f>FLOOR('Transaction Data'!$P5594,15)&amp;"-"&amp;FLOOR('Transaction Data'!$P5594,15)+14</f>
        <v>45-59</v>
      </c>
      <c r="R5594" s="2" t="str">
        <f>IF('Transaction Data'!$L5594&lt;=10,"Less Expensive","Expensive")</f>
        <v>Expensive</v>
      </c>
      <c r="S5594" s="4">
        <f>WEEKDAY('Transaction Data'!$A5594)</f>
        <v>7</v>
      </c>
      <c r="T5594" s="2" t="str">
        <f>IF(WEEKDAY('Transaction Data'!$A5594,2)&lt;6,"Weekday","Weekend")</f>
        <v>Weekend</v>
      </c>
    </row>
    <row r="5595" ht="15.75" customHeight="1">
      <c r="A5595" s="1">
        <v>45458.0</v>
      </c>
      <c r="B5595" s="2" t="s">
        <v>5252</v>
      </c>
      <c r="C5595" s="2" t="s">
        <v>51</v>
      </c>
      <c r="D5595" s="1">
        <v>17983.0</v>
      </c>
      <c r="E5595" s="2" t="s">
        <v>22</v>
      </c>
      <c r="F5595" s="2">
        <v>294.0</v>
      </c>
      <c r="G5595" s="2" t="s">
        <v>33</v>
      </c>
      <c r="H5595" s="2" t="s">
        <v>24</v>
      </c>
      <c r="I5595" s="2" t="s">
        <v>25</v>
      </c>
      <c r="J5595" s="2" t="str">
        <f t="array" ref="J5595">XLOOKUP('Transaction Data'!$G5595,Product_Code,Biscuit_Brand)</f>
        <v>Caramel Biscuits</v>
      </c>
      <c r="K5595" s="2">
        <f t="array" ref="K5595">XLOOKUP('Transaction Data'!$G5595,Product_Code,Cost)</f>
        <v>18</v>
      </c>
      <c r="L5595" s="2">
        <f t="array" ref="L5595">XLOOKUP('Transaction Data'!$G5595,Product_Code,Unit_Price)</f>
        <v>22</v>
      </c>
      <c r="M5595" s="3">
        <f>'Transaction Data'!$F5595*'Transaction Data'!$K5595</f>
        <v>5292</v>
      </c>
      <c r="N5595" s="3">
        <f>'Transaction Data'!$F5595*'Transaction Data'!$L5595</f>
        <v>6468</v>
      </c>
      <c r="O5595" s="3">
        <f>'Transaction Data'!$N5595-'Transaction Data'!$M5595</f>
        <v>1176</v>
      </c>
      <c r="P5595" s="2">
        <f>DATEDIF('Transaction Data'!$D5595,'Transaction Data'!$A5595,"y")</f>
        <v>75</v>
      </c>
      <c r="Q5595" s="2" t="str">
        <f>FLOOR('Transaction Data'!$P5595,15)&amp;"-"&amp;FLOOR('Transaction Data'!$P5595,15)+14</f>
        <v>75-89</v>
      </c>
      <c r="R5595" s="2" t="str">
        <f>IF('Transaction Data'!$L5595&lt;=10,"Less Expensive","Expensive")</f>
        <v>Expensive</v>
      </c>
      <c r="S5595" s="4">
        <f>WEEKDAY('Transaction Data'!$A5595)</f>
        <v>7</v>
      </c>
      <c r="T5595" s="2" t="str">
        <f>IF(WEEKDAY('Transaction Data'!$A5595,2)&lt;6,"Weekday","Weekend")</f>
        <v>Weekend</v>
      </c>
    </row>
    <row r="5596" ht="15.75" customHeight="1">
      <c r="A5596" s="1">
        <v>45398.0</v>
      </c>
      <c r="B5596" s="2" t="s">
        <v>5253</v>
      </c>
      <c r="C5596" s="2" t="s">
        <v>47</v>
      </c>
      <c r="D5596" s="1">
        <v>37532.0</v>
      </c>
      <c r="E5596" s="2" t="s">
        <v>27</v>
      </c>
      <c r="F5596" s="2">
        <v>65.0</v>
      </c>
      <c r="G5596" s="2" t="s">
        <v>60</v>
      </c>
      <c r="H5596" s="2" t="s">
        <v>29</v>
      </c>
      <c r="I5596" s="2" t="s">
        <v>25</v>
      </c>
      <c r="J5596" s="2" t="str">
        <f t="array" ref="J5596">XLOOKUP('Transaction Data'!$G5596,Product_Code,Biscuit_Brand)</f>
        <v>Peanut Butter Bites</v>
      </c>
      <c r="K5596" s="2">
        <f t="array" ref="K5596">XLOOKUP('Transaction Data'!$G5596,Product_Code,Cost)</f>
        <v>5</v>
      </c>
      <c r="L5596" s="2">
        <f t="array" ref="L5596">XLOOKUP('Transaction Data'!$G5596,Product_Code,Unit_Price)</f>
        <v>7</v>
      </c>
      <c r="M5596" s="3">
        <f>'Transaction Data'!$F5596*'Transaction Data'!$K5596</f>
        <v>325</v>
      </c>
      <c r="N5596" s="3">
        <f>'Transaction Data'!$F5596*'Transaction Data'!$L5596</f>
        <v>455</v>
      </c>
      <c r="O5596" s="3">
        <f>'Transaction Data'!$N5596-'Transaction Data'!$M5596</f>
        <v>130</v>
      </c>
      <c r="P5596" s="2">
        <f>DATEDIF('Transaction Data'!$D5596,'Transaction Data'!$A5596,"y")</f>
        <v>21</v>
      </c>
      <c r="Q5596" s="2" t="str">
        <f>FLOOR('Transaction Data'!$P5596,15)&amp;"-"&amp;FLOOR('Transaction Data'!$P5596,15)+14</f>
        <v>15-29</v>
      </c>
      <c r="R5596" s="2" t="str">
        <f>IF('Transaction Data'!$L5596&lt;=10,"Less Expensive","Expensive")</f>
        <v>Less Expensive</v>
      </c>
      <c r="S5596" s="4">
        <f>WEEKDAY('Transaction Data'!$A5596)</f>
        <v>3</v>
      </c>
      <c r="T5596" s="2" t="str">
        <f>IF(WEEKDAY('Transaction Data'!$A5596,2)&lt;6,"Weekday","Weekend")</f>
        <v>Weekday</v>
      </c>
    </row>
    <row r="5597" ht="15.75" customHeight="1">
      <c r="A5597" s="1">
        <v>45383.0</v>
      </c>
      <c r="B5597" s="2" t="s">
        <v>5254</v>
      </c>
      <c r="C5597" s="2" t="s">
        <v>72</v>
      </c>
      <c r="D5597" s="1">
        <v>22130.0</v>
      </c>
      <c r="E5597" s="2" t="s">
        <v>37</v>
      </c>
      <c r="F5597" s="2">
        <v>324.0</v>
      </c>
      <c r="G5597" s="2" t="s">
        <v>61</v>
      </c>
      <c r="H5597" s="2" t="s">
        <v>29</v>
      </c>
      <c r="I5597" s="2" t="s">
        <v>25</v>
      </c>
      <c r="J5597" s="2" t="str">
        <f t="array" ref="J5597">XLOOKUP('Transaction Data'!$G5597,Product_Code,Biscuit_Brand)</f>
        <v>Choco Delight</v>
      </c>
      <c r="K5597" s="2">
        <f t="array" ref="K5597">XLOOKUP('Transaction Data'!$G5597,Product_Code,Cost)</f>
        <v>3</v>
      </c>
      <c r="L5597" s="2">
        <f t="array" ref="L5597">XLOOKUP('Transaction Data'!$G5597,Product_Code,Unit_Price)</f>
        <v>5</v>
      </c>
      <c r="M5597" s="3">
        <f>'Transaction Data'!$F5597*'Transaction Data'!$K5597</f>
        <v>972</v>
      </c>
      <c r="N5597" s="3">
        <f>'Transaction Data'!$F5597*'Transaction Data'!$L5597</f>
        <v>1620</v>
      </c>
      <c r="O5597" s="3">
        <f>'Transaction Data'!$N5597-'Transaction Data'!$M5597</f>
        <v>648</v>
      </c>
      <c r="P5597" s="2">
        <f>DATEDIF('Transaction Data'!$D5597,'Transaction Data'!$A5597,"y")</f>
        <v>63</v>
      </c>
      <c r="Q5597" s="2" t="str">
        <f>FLOOR('Transaction Data'!$P5597,15)&amp;"-"&amp;FLOOR('Transaction Data'!$P5597,15)+14</f>
        <v>60-74</v>
      </c>
      <c r="R5597" s="2" t="str">
        <f>IF('Transaction Data'!$L5597&lt;=10,"Less Expensive","Expensive")</f>
        <v>Less Expensive</v>
      </c>
      <c r="S5597" s="4">
        <f>WEEKDAY('Transaction Data'!$A5597)</f>
        <v>2</v>
      </c>
      <c r="T5597" s="2" t="str">
        <f>IF(WEEKDAY('Transaction Data'!$A5597,2)&lt;6,"Weekday","Weekend")</f>
        <v>Weekday</v>
      </c>
    </row>
    <row r="5598" ht="15.75" customHeight="1">
      <c r="A5598" s="1">
        <v>45304.0</v>
      </c>
      <c r="B5598" s="2" t="s">
        <v>5255</v>
      </c>
      <c r="C5598" s="2" t="s">
        <v>41</v>
      </c>
      <c r="D5598" s="1">
        <v>31907.0</v>
      </c>
      <c r="E5598" s="2" t="s">
        <v>27</v>
      </c>
      <c r="F5598" s="2">
        <v>399.0</v>
      </c>
      <c r="G5598" s="2" t="s">
        <v>44</v>
      </c>
      <c r="H5598" s="2" t="s">
        <v>34</v>
      </c>
      <c r="I5598" s="2" t="s">
        <v>25</v>
      </c>
      <c r="J5598" s="2" t="str">
        <f t="array" ref="J5598">XLOOKUP('Transaction Data'!$G5598,Product_Code,Biscuit_Brand)</f>
        <v>Butter Crunch</v>
      </c>
      <c r="K5598" s="2">
        <f t="array" ref="K5598">XLOOKUP('Transaction Data'!$G5598,Product_Code,Cost)</f>
        <v>10</v>
      </c>
      <c r="L5598" s="2">
        <f t="array" ref="L5598">XLOOKUP('Transaction Data'!$G5598,Product_Code,Unit_Price)</f>
        <v>11</v>
      </c>
      <c r="M5598" s="3">
        <f>'Transaction Data'!$F5598*'Transaction Data'!$K5598</f>
        <v>3990</v>
      </c>
      <c r="N5598" s="3">
        <f>'Transaction Data'!$F5598*'Transaction Data'!$L5598</f>
        <v>4389</v>
      </c>
      <c r="O5598" s="3">
        <f>'Transaction Data'!$N5598-'Transaction Data'!$M5598</f>
        <v>399</v>
      </c>
      <c r="P5598" s="2">
        <f>DATEDIF('Transaction Data'!$D5598,'Transaction Data'!$A5598,"y")</f>
        <v>36</v>
      </c>
      <c r="Q5598" s="2" t="str">
        <f>FLOOR('Transaction Data'!$P5598,15)&amp;"-"&amp;FLOOR('Transaction Data'!$P5598,15)+14</f>
        <v>30-44</v>
      </c>
      <c r="R5598" s="2" t="str">
        <f>IF('Transaction Data'!$L5598&lt;=10,"Less Expensive","Expensive")</f>
        <v>Expensive</v>
      </c>
      <c r="S5598" s="4">
        <f>WEEKDAY('Transaction Data'!$A5598)</f>
        <v>7</v>
      </c>
      <c r="T5598" s="2" t="str">
        <f>IF(WEEKDAY('Transaction Data'!$A5598,2)&lt;6,"Weekday","Weekend")</f>
        <v>Weekend</v>
      </c>
    </row>
    <row r="5599" ht="15.75" customHeight="1">
      <c r="A5599" s="1">
        <v>45334.0</v>
      </c>
      <c r="B5599" s="2" t="s">
        <v>5256</v>
      </c>
      <c r="C5599" s="2" t="s">
        <v>51</v>
      </c>
      <c r="D5599" s="1">
        <v>19547.0</v>
      </c>
      <c r="E5599" s="2" t="s">
        <v>37</v>
      </c>
      <c r="F5599" s="2">
        <v>231.0</v>
      </c>
      <c r="G5599" s="2" t="s">
        <v>33</v>
      </c>
      <c r="H5599" s="2" t="s">
        <v>24</v>
      </c>
      <c r="I5599" s="2" t="s">
        <v>25</v>
      </c>
      <c r="J5599" s="2" t="str">
        <f t="array" ref="J5599">XLOOKUP('Transaction Data'!$G5599,Product_Code,Biscuit_Brand)</f>
        <v>Caramel Biscuits</v>
      </c>
      <c r="K5599" s="2">
        <f t="array" ref="K5599">XLOOKUP('Transaction Data'!$G5599,Product_Code,Cost)</f>
        <v>18</v>
      </c>
      <c r="L5599" s="2">
        <f t="array" ref="L5599">XLOOKUP('Transaction Data'!$G5599,Product_Code,Unit_Price)</f>
        <v>22</v>
      </c>
      <c r="M5599" s="3">
        <f>'Transaction Data'!$F5599*'Transaction Data'!$K5599</f>
        <v>4158</v>
      </c>
      <c r="N5599" s="3">
        <f>'Transaction Data'!$F5599*'Transaction Data'!$L5599</f>
        <v>5082</v>
      </c>
      <c r="O5599" s="3">
        <f>'Transaction Data'!$N5599-'Transaction Data'!$M5599</f>
        <v>924</v>
      </c>
      <c r="P5599" s="2">
        <f>DATEDIF('Transaction Data'!$D5599,'Transaction Data'!$A5599,"y")</f>
        <v>70</v>
      </c>
      <c r="Q5599" s="2" t="str">
        <f>FLOOR('Transaction Data'!$P5599,15)&amp;"-"&amp;FLOOR('Transaction Data'!$P5599,15)+14</f>
        <v>60-74</v>
      </c>
      <c r="R5599" s="2" t="str">
        <f>IF('Transaction Data'!$L5599&lt;=10,"Less Expensive","Expensive")</f>
        <v>Expensive</v>
      </c>
      <c r="S5599" s="4">
        <f>WEEKDAY('Transaction Data'!$A5599)</f>
        <v>2</v>
      </c>
      <c r="T5599" s="2" t="str">
        <f>IF(WEEKDAY('Transaction Data'!$A5599,2)&lt;6,"Weekday","Weekend")</f>
        <v>Weekday</v>
      </c>
    </row>
    <row r="5600" ht="15.75" customHeight="1">
      <c r="A5600" s="1">
        <v>45389.0</v>
      </c>
      <c r="B5600" s="2" t="s">
        <v>5257</v>
      </c>
      <c r="C5600" s="2" t="s">
        <v>69</v>
      </c>
      <c r="D5600" s="1">
        <v>29912.0</v>
      </c>
      <c r="E5600" s="2" t="s">
        <v>63</v>
      </c>
      <c r="F5600" s="2">
        <v>163.0</v>
      </c>
      <c r="G5600" s="2" t="s">
        <v>44</v>
      </c>
      <c r="H5600" s="2" t="s">
        <v>42</v>
      </c>
      <c r="I5600" s="2" t="s">
        <v>25</v>
      </c>
      <c r="J5600" s="2" t="str">
        <f t="array" ref="J5600">XLOOKUP('Transaction Data'!$G5600,Product_Code,Biscuit_Brand)</f>
        <v>Butter Crunch</v>
      </c>
      <c r="K5600" s="2">
        <f t="array" ref="K5600">XLOOKUP('Transaction Data'!$G5600,Product_Code,Cost)</f>
        <v>10</v>
      </c>
      <c r="L5600" s="2">
        <f t="array" ref="L5600">XLOOKUP('Transaction Data'!$G5600,Product_Code,Unit_Price)</f>
        <v>11</v>
      </c>
      <c r="M5600" s="3">
        <f>'Transaction Data'!$F5600*'Transaction Data'!$K5600</f>
        <v>1630</v>
      </c>
      <c r="N5600" s="3">
        <f>'Transaction Data'!$F5600*'Transaction Data'!$L5600</f>
        <v>1793</v>
      </c>
      <c r="O5600" s="3">
        <f>'Transaction Data'!$N5600-'Transaction Data'!$M5600</f>
        <v>163</v>
      </c>
      <c r="P5600" s="2">
        <f>DATEDIF('Transaction Data'!$D5600,'Transaction Data'!$A5600,"y")</f>
        <v>42</v>
      </c>
      <c r="Q5600" s="2" t="str">
        <f>FLOOR('Transaction Data'!$P5600,15)&amp;"-"&amp;FLOOR('Transaction Data'!$P5600,15)+14</f>
        <v>30-44</v>
      </c>
      <c r="R5600" s="2" t="str">
        <f>IF('Transaction Data'!$L5600&lt;=10,"Less Expensive","Expensive")</f>
        <v>Expensive</v>
      </c>
      <c r="S5600" s="4">
        <f>WEEKDAY('Transaction Data'!$A5600)</f>
        <v>1</v>
      </c>
      <c r="T5600" s="2" t="str">
        <f>IF(WEEKDAY('Transaction Data'!$A5600,2)&lt;6,"Weekday","Weekend")</f>
        <v>Weekend</v>
      </c>
    </row>
    <row r="5601" ht="15.75" customHeight="1">
      <c r="A5601" s="1">
        <v>45369.0</v>
      </c>
      <c r="B5601" s="2" t="s">
        <v>5258</v>
      </c>
      <c r="C5601" s="2" t="s">
        <v>54</v>
      </c>
      <c r="D5601" s="1">
        <v>32483.0</v>
      </c>
      <c r="E5601" s="2" t="s">
        <v>22</v>
      </c>
      <c r="F5601" s="2">
        <v>73.0</v>
      </c>
      <c r="G5601" s="2" t="s">
        <v>38</v>
      </c>
      <c r="H5601" s="2" t="s">
        <v>45</v>
      </c>
      <c r="I5601" s="2" t="s">
        <v>25</v>
      </c>
      <c r="J5601" s="2" t="str">
        <f t="array" ref="J5601">XLOOKUP('Transaction Data'!$G5601,Product_Code,Biscuit_Brand)</f>
        <v>Ginger Snaps</v>
      </c>
      <c r="K5601" s="2">
        <f t="array" ref="K5601">XLOOKUP('Transaction Data'!$G5601,Product_Code,Cost)</f>
        <v>14</v>
      </c>
      <c r="L5601" s="2">
        <f t="array" ref="L5601">XLOOKUP('Transaction Data'!$G5601,Product_Code,Unit_Price)</f>
        <v>28</v>
      </c>
      <c r="M5601" s="3">
        <f>'Transaction Data'!$F5601*'Transaction Data'!$K5601</f>
        <v>1022</v>
      </c>
      <c r="N5601" s="3">
        <f>'Transaction Data'!$F5601*'Transaction Data'!$L5601</f>
        <v>2044</v>
      </c>
      <c r="O5601" s="3">
        <f>'Transaction Data'!$N5601-'Transaction Data'!$M5601</f>
        <v>1022</v>
      </c>
      <c r="P5601" s="2">
        <f>DATEDIF('Transaction Data'!$D5601,'Transaction Data'!$A5601,"y")</f>
        <v>35</v>
      </c>
      <c r="Q5601" s="2" t="str">
        <f>FLOOR('Transaction Data'!$P5601,15)&amp;"-"&amp;FLOOR('Transaction Data'!$P5601,15)+14</f>
        <v>30-44</v>
      </c>
      <c r="R5601" s="2" t="str">
        <f>IF('Transaction Data'!$L5601&lt;=10,"Less Expensive","Expensive")</f>
        <v>Expensive</v>
      </c>
      <c r="S5601" s="4">
        <f>WEEKDAY('Transaction Data'!$A5601)</f>
        <v>2</v>
      </c>
      <c r="T5601" s="2" t="str">
        <f>IF(WEEKDAY('Transaction Data'!$A5601,2)&lt;6,"Weekday","Weekend")</f>
        <v>Weekday</v>
      </c>
    </row>
    <row r="5602" ht="15.75" customHeight="1">
      <c r="A5602" s="1">
        <v>45439.0</v>
      </c>
      <c r="B5602" s="2" t="s">
        <v>5259</v>
      </c>
      <c r="C5602" s="2" t="s">
        <v>72</v>
      </c>
      <c r="D5602" s="1">
        <v>38273.0</v>
      </c>
      <c r="E5602" s="2" t="s">
        <v>27</v>
      </c>
      <c r="F5602" s="2">
        <v>262.0</v>
      </c>
      <c r="G5602" s="2" t="s">
        <v>60</v>
      </c>
      <c r="H5602" s="2" t="s">
        <v>24</v>
      </c>
      <c r="I5602" s="2" t="s">
        <v>25</v>
      </c>
      <c r="J5602" s="2" t="str">
        <f t="array" ref="J5602">XLOOKUP('Transaction Data'!$G5602,Product_Code,Biscuit_Brand)</f>
        <v>Peanut Butter Bites</v>
      </c>
      <c r="K5602" s="2">
        <f t="array" ref="K5602">XLOOKUP('Transaction Data'!$G5602,Product_Code,Cost)</f>
        <v>5</v>
      </c>
      <c r="L5602" s="2">
        <f t="array" ref="L5602">XLOOKUP('Transaction Data'!$G5602,Product_Code,Unit_Price)</f>
        <v>7</v>
      </c>
      <c r="M5602" s="3">
        <f>'Transaction Data'!$F5602*'Transaction Data'!$K5602</f>
        <v>1310</v>
      </c>
      <c r="N5602" s="3">
        <f>'Transaction Data'!$F5602*'Transaction Data'!$L5602</f>
        <v>1834</v>
      </c>
      <c r="O5602" s="3">
        <f>'Transaction Data'!$N5602-'Transaction Data'!$M5602</f>
        <v>524</v>
      </c>
      <c r="P5602" s="2">
        <f>DATEDIF('Transaction Data'!$D5602,'Transaction Data'!$A5602,"y")</f>
        <v>19</v>
      </c>
      <c r="Q5602" s="2" t="str">
        <f>FLOOR('Transaction Data'!$P5602,15)&amp;"-"&amp;FLOOR('Transaction Data'!$P5602,15)+14</f>
        <v>15-29</v>
      </c>
      <c r="R5602" s="2" t="str">
        <f>IF('Transaction Data'!$L5602&lt;=10,"Less Expensive","Expensive")</f>
        <v>Less Expensive</v>
      </c>
      <c r="S5602" s="4">
        <f>WEEKDAY('Transaction Data'!$A5602)</f>
        <v>2</v>
      </c>
      <c r="T5602" s="2" t="str">
        <f>IF(WEEKDAY('Transaction Data'!$A5602,2)&lt;6,"Weekday","Weekend")</f>
        <v>Weekday</v>
      </c>
    </row>
    <row r="5603" ht="15.75" customHeight="1">
      <c r="A5603" s="1">
        <v>45396.0</v>
      </c>
      <c r="B5603" s="2" t="s">
        <v>5260</v>
      </c>
      <c r="C5603" s="2" t="s">
        <v>51</v>
      </c>
      <c r="D5603" s="1">
        <v>19407.0</v>
      </c>
      <c r="E5603" s="2" t="s">
        <v>63</v>
      </c>
      <c r="F5603" s="2">
        <v>296.0</v>
      </c>
      <c r="G5603" s="2" t="s">
        <v>44</v>
      </c>
      <c r="H5603" s="2" t="s">
        <v>29</v>
      </c>
      <c r="I5603" s="2" t="s">
        <v>25</v>
      </c>
      <c r="J5603" s="2" t="str">
        <f t="array" ref="J5603">XLOOKUP('Transaction Data'!$G5603,Product_Code,Biscuit_Brand)</f>
        <v>Butter Crunch</v>
      </c>
      <c r="K5603" s="2">
        <f t="array" ref="K5603">XLOOKUP('Transaction Data'!$G5603,Product_Code,Cost)</f>
        <v>10</v>
      </c>
      <c r="L5603" s="2">
        <f t="array" ref="L5603">XLOOKUP('Transaction Data'!$G5603,Product_Code,Unit_Price)</f>
        <v>11</v>
      </c>
      <c r="M5603" s="3">
        <f>'Transaction Data'!$F5603*'Transaction Data'!$K5603</f>
        <v>2960</v>
      </c>
      <c r="N5603" s="3">
        <f>'Transaction Data'!$F5603*'Transaction Data'!$L5603</f>
        <v>3256</v>
      </c>
      <c r="O5603" s="3">
        <f>'Transaction Data'!$N5603-'Transaction Data'!$M5603</f>
        <v>296</v>
      </c>
      <c r="P5603" s="2">
        <f>DATEDIF('Transaction Data'!$D5603,'Transaction Data'!$A5603,"y")</f>
        <v>71</v>
      </c>
      <c r="Q5603" s="2" t="str">
        <f>FLOOR('Transaction Data'!$P5603,15)&amp;"-"&amp;FLOOR('Transaction Data'!$P5603,15)+14</f>
        <v>60-74</v>
      </c>
      <c r="R5603" s="2" t="str">
        <f>IF('Transaction Data'!$L5603&lt;=10,"Less Expensive","Expensive")</f>
        <v>Expensive</v>
      </c>
      <c r="S5603" s="4">
        <f>WEEKDAY('Transaction Data'!$A5603)</f>
        <v>1</v>
      </c>
      <c r="T5603" s="2" t="str">
        <f>IF(WEEKDAY('Transaction Data'!$A5603,2)&lt;6,"Weekday","Weekend")</f>
        <v>Weekend</v>
      </c>
    </row>
    <row r="5604" ht="15.75" customHeight="1">
      <c r="A5604" s="1">
        <v>45473.0</v>
      </c>
      <c r="B5604" s="2" t="s">
        <v>5261</v>
      </c>
      <c r="C5604" s="2" t="s">
        <v>69</v>
      </c>
      <c r="D5604" s="1">
        <v>16114.0</v>
      </c>
      <c r="E5604" s="2" t="s">
        <v>22</v>
      </c>
      <c r="F5604" s="2">
        <v>32.0</v>
      </c>
      <c r="G5604" s="2" t="s">
        <v>48</v>
      </c>
      <c r="H5604" s="2" t="s">
        <v>42</v>
      </c>
      <c r="I5604" s="2" t="s">
        <v>25</v>
      </c>
      <c r="J5604" s="2" t="str">
        <f t="array" ref="J5604">XLOOKUP('Transaction Data'!$G5604,Product_Code,Biscuit_Brand)</f>
        <v>Lemon Crisps</v>
      </c>
      <c r="K5604" s="2">
        <f t="array" ref="K5604">XLOOKUP('Transaction Data'!$G5604,Product_Code,Cost)</f>
        <v>7</v>
      </c>
      <c r="L5604" s="2">
        <f t="array" ref="L5604">XLOOKUP('Transaction Data'!$G5604,Product_Code,Unit_Price)</f>
        <v>9</v>
      </c>
      <c r="M5604" s="3">
        <f>'Transaction Data'!$F5604*'Transaction Data'!$K5604</f>
        <v>224</v>
      </c>
      <c r="N5604" s="3">
        <f>'Transaction Data'!$F5604*'Transaction Data'!$L5604</f>
        <v>288</v>
      </c>
      <c r="O5604" s="3">
        <f>'Transaction Data'!$N5604-'Transaction Data'!$M5604</f>
        <v>64</v>
      </c>
      <c r="P5604" s="2">
        <f>DATEDIF('Transaction Data'!$D5604,'Transaction Data'!$A5604,"y")</f>
        <v>80</v>
      </c>
      <c r="Q5604" s="2" t="str">
        <f>FLOOR('Transaction Data'!$P5604,15)&amp;"-"&amp;FLOOR('Transaction Data'!$P5604,15)+14</f>
        <v>75-89</v>
      </c>
      <c r="R5604" s="2" t="str">
        <f>IF('Transaction Data'!$L5604&lt;=10,"Less Expensive","Expensive")</f>
        <v>Less Expensive</v>
      </c>
      <c r="S5604" s="4">
        <f>WEEKDAY('Transaction Data'!$A5604)</f>
        <v>1</v>
      </c>
      <c r="T5604" s="2" t="str">
        <f>IF(WEEKDAY('Transaction Data'!$A5604,2)&lt;6,"Weekday","Weekend")</f>
        <v>Weekend</v>
      </c>
    </row>
    <row r="5605" ht="15.75" customHeight="1">
      <c r="A5605" s="1">
        <v>45484.0</v>
      </c>
      <c r="B5605" s="2" t="s">
        <v>5262</v>
      </c>
      <c r="C5605" s="2" t="s">
        <v>21</v>
      </c>
      <c r="D5605" s="1">
        <v>29359.0</v>
      </c>
      <c r="E5605" s="2" t="s">
        <v>63</v>
      </c>
      <c r="F5605" s="2">
        <v>24.0</v>
      </c>
      <c r="G5605" s="2" t="s">
        <v>38</v>
      </c>
      <c r="H5605" s="2" t="s">
        <v>45</v>
      </c>
      <c r="I5605" s="2" t="s">
        <v>25</v>
      </c>
      <c r="J5605" s="2" t="str">
        <f t="array" ref="J5605">XLOOKUP('Transaction Data'!$G5605,Product_Code,Biscuit_Brand)</f>
        <v>Ginger Snaps</v>
      </c>
      <c r="K5605" s="2">
        <f t="array" ref="K5605">XLOOKUP('Transaction Data'!$G5605,Product_Code,Cost)</f>
        <v>14</v>
      </c>
      <c r="L5605" s="2">
        <f t="array" ref="L5605">XLOOKUP('Transaction Data'!$G5605,Product_Code,Unit_Price)</f>
        <v>28</v>
      </c>
      <c r="M5605" s="3">
        <f>'Transaction Data'!$F5605*'Transaction Data'!$K5605</f>
        <v>336</v>
      </c>
      <c r="N5605" s="3">
        <f>'Transaction Data'!$F5605*'Transaction Data'!$L5605</f>
        <v>672</v>
      </c>
      <c r="O5605" s="3">
        <f>'Transaction Data'!$N5605-'Transaction Data'!$M5605</f>
        <v>336</v>
      </c>
      <c r="P5605" s="2">
        <f>DATEDIF('Transaction Data'!$D5605,'Transaction Data'!$A5605,"y")</f>
        <v>44</v>
      </c>
      <c r="Q5605" s="2" t="str">
        <f>FLOOR('Transaction Data'!$P5605,15)&amp;"-"&amp;FLOOR('Transaction Data'!$P5605,15)+14</f>
        <v>30-44</v>
      </c>
      <c r="R5605" s="2" t="str">
        <f>IF('Transaction Data'!$L5605&lt;=10,"Less Expensive","Expensive")</f>
        <v>Expensive</v>
      </c>
      <c r="S5605" s="4">
        <f>WEEKDAY('Transaction Data'!$A5605)</f>
        <v>5</v>
      </c>
      <c r="T5605" s="2" t="str">
        <f>IF(WEEKDAY('Transaction Data'!$A5605,2)&lt;6,"Weekday","Weekend")</f>
        <v>Weekday</v>
      </c>
    </row>
    <row r="5606" ht="15.75" customHeight="1">
      <c r="A5606" s="1">
        <v>45313.0</v>
      </c>
      <c r="B5606" s="2" t="s">
        <v>5263</v>
      </c>
      <c r="C5606" s="2" t="s">
        <v>78</v>
      </c>
      <c r="D5606" s="1">
        <v>37396.0</v>
      </c>
      <c r="E5606" s="2" t="s">
        <v>63</v>
      </c>
      <c r="F5606" s="2">
        <v>472.0</v>
      </c>
      <c r="G5606" s="2" t="s">
        <v>38</v>
      </c>
      <c r="H5606" s="2" t="s">
        <v>24</v>
      </c>
      <c r="I5606" s="2" t="s">
        <v>25</v>
      </c>
      <c r="J5606" s="2" t="str">
        <f t="array" ref="J5606">XLOOKUP('Transaction Data'!$G5606,Product_Code,Biscuit_Brand)</f>
        <v>Ginger Snaps</v>
      </c>
      <c r="K5606" s="2">
        <f t="array" ref="K5606">XLOOKUP('Transaction Data'!$G5606,Product_Code,Cost)</f>
        <v>14</v>
      </c>
      <c r="L5606" s="2">
        <f t="array" ref="L5606">XLOOKUP('Transaction Data'!$G5606,Product_Code,Unit_Price)</f>
        <v>28</v>
      </c>
      <c r="M5606" s="3">
        <f>'Transaction Data'!$F5606*'Transaction Data'!$K5606</f>
        <v>6608</v>
      </c>
      <c r="N5606" s="3">
        <f>'Transaction Data'!$F5606*'Transaction Data'!$L5606</f>
        <v>13216</v>
      </c>
      <c r="O5606" s="3">
        <f>'Transaction Data'!$N5606-'Transaction Data'!$M5606</f>
        <v>6608</v>
      </c>
      <c r="P5606" s="2">
        <f>DATEDIF('Transaction Data'!$D5606,'Transaction Data'!$A5606,"y")</f>
        <v>21</v>
      </c>
      <c r="Q5606" s="2" t="str">
        <f>FLOOR('Transaction Data'!$P5606,15)&amp;"-"&amp;FLOOR('Transaction Data'!$P5606,15)+14</f>
        <v>15-29</v>
      </c>
      <c r="R5606" s="2" t="str">
        <f>IF('Transaction Data'!$L5606&lt;=10,"Less Expensive","Expensive")</f>
        <v>Expensive</v>
      </c>
      <c r="S5606" s="4">
        <f>WEEKDAY('Transaction Data'!$A5606)</f>
        <v>2</v>
      </c>
      <c r="T5606" s="2" t="str">
        <f>IF(WEEKDAY('Transaction Data'!$A5606,2)&lt;6,"Weekday","Weekend")</f>
        <v>Weekday</v>
      </c>
    </row>
    <row r="5607" ht="15.75" customHeight="1">
      <c r="A5607" s="1">
        <v>45347.0</v>
      </c>
      <c r="B5607" s="2" t="s">
        <v>5264</v>
      </c>
      <c r="C5607" s="2" t="s">
        <v>32</v>
      </c>
      <c r="D5607" s="1">
        <v>21446.0</v>
      </c>
      <c r="E5607" s="2" t="s">
        <v>22</v>
      </c>
      <c r="F5607" s="2">
        <v>12.0</v>
      </c>
      <c r="G5607" s="2" t="s">
        <v>48</v>
      </c>
      <c r="H5607" s="2" t="s">
        <v>29</v>
      </c>
      <c r="I5607" s="2" t="s">
        <v>25</v>
      </c>
      <c r="J5607" s="2" t="str">
        <f t="array" ref="J5607">XLOOKUP('Transaction Data'!$G5607,Product_Code,Biscuit_Brand)</f>
        <v>Lemon Crisps</v>
      </c>
      <c r="K5607" s="2">
        <f t="array" ref="K5607">XLOOKUP('Transaction Data'!$G5607,Product_Code,Cost)</f>
        <v>7</v>
      </c>
      <c r="L5607" s="2">
        <f t="array" ref="L5607">XLOOKUP('Transaction Data'!$G5607,Product_Code,Unit_Price)</f>
        <v>9</v>
      </c>
      <c r="M5607" s="3">
        <f>'Transaction Data'!$F5607*'Transaction Data'!$K5607</f>
        <v>84</v>
      </c>
      <c r="N5607" s="3">
        <f>'Transaction Data'!$F5607*'Transaction Data'!$L5607</f>
        <v>108</v>
      </c>
      <c r="O5607" s="3">
        <f>'Transaction Data'!$N5607-'Transaction Data'!$M5607</f>
        <v>24</v>
      </c>
      <c r="P5607" s="2">
        <f>DATEDIF('Transaction Data'!$D5607,'Transaction Data'!$A5607,"y")</f>
        <v>65</v>
      </c>
      <c r="Q5607" s="2" t="str">
        <f>FLOOR('Transaction Data'!$P5607,15)&amp;"-"&amp;FLOOR('Transaction Data'!$P5607,15)+14</f>
        <v>60-74</v>
      </c>
      <c r="R5607" s="2" t="str">
        <f>IF('Transaction Data'!$L5607&lt;=10,"Less Expensive","Expensive")</f>
        <v>Less Expensive</v>
      </c>
      <c r="S5607" s="4">
        <f>WEEKDAY('Transaction Data'!$A5607)</f>
        <v>1</v>
      </c>
      <c r="T5607" s="2" t="str">
        <f>IF(WEEKDAY('Transaction Data'!$A5607,2)&lt;6,"Weekday","Weekend")</f>
        <v>Weekend</v>
      </c>
    </row>
    <row r="5608" ht="15.75" customHeight="1">
      <c r="A5608" s="1">
        <v>45463.0</v>
      </c>
      <c r="B5608" s="2" t="s">
        <v>5265</v>
      </c>
      <c r="C5608" s="2" t="s">
        <v>47</v>
      </c>
      <c r="D5608" s="1">
        <v>16695.0</v>
      </c>
      <c r="E5608" s="2" t="s">
        <v>22</v>
      </c>
      <c r="F5608" s="2">
        <v>327.0</v>
      </c>
      <c r="G5608" s="2" t="s">
        <v>23</v>
      </c>
      <c r="H5608" s="2" t="s">
        <v>29</v>
      </c>
      <c r="I5608" s="2" t="s">
        <v>25</v>
      </c>
      <c r="J5608" s="2" t="str">
        <f t="array" ref="J5608">XLOOKUP('Transaction Data'!$G5608,Product_Code,Biscuit_Brand)</f>
        <v>Cinnamon Swirls</v>
      </c>
      <c r="K5608" s="2">
        <f t="array" ref="K5608">XLOOKUP('Transaction Data'!$G5608,Product_Code,Cost)</f>
        <v>10</v>
      </c>
      <c r="L5608" s="2">
        <f t="array" ref="L5608">XLOOKUP('Transaction Data'!$G5608,Product_Code,Unit_Price)</f>
        <v>14</v>
      </c>
      <c r="M5608" s="3">
        <f>'Transaction Data'!$F5608*'Transaction Data'!$K5608</f>
        <v>3270</v>
      </c>
      <c r="N5608" s="3">
        <f>'Transaction Data'!$F5608*'Transaction Data'!$L5608</f>
        <v>4578</v>
      </c>
      <c r="O5608" s="3">
        <f>'Transaction Data'!$N5608-'Transaction Data'!$M5608</f>
        <v>1308</v>
      </c>
      <c r="P5608" s="2">
        <f>DATEDIF('Transaction Data'!$D5608,'Transaction Data'!$A5608,"y")</f>
        <v>78</v>
      </c>
      <c r="Q5608" s="2" t="str">
        <f>FLOOR('Transaction Data'!$P5608,15)&amp;"-"&amp;FLOOR('Transaction Data'!$P5608,15)+14</f>
        <v>75-89</v>
      </c>
      <c r="R5608" s="2" t="str">
        <f>IF('Transaction Data'!$L5608&lt;=10,"Less Expensive","Expensive")</f>
        <v>Expensive</v>
      </c>
      <c r="S5608" s="4">
        <f>WEEKDAY('Transaction Data'!$A5608)</f>
        <v>5</v>
      </c>
      <c r="T5608" s="2" t="str">
        <f>IF(WEEKDAY('Transaction Data'!$A5608,2)&lt;6,"Weekday","Weekend")</f>
        <v>Weekday</v>
      </c>
    </row>
    <row r="5609" ht="15.75" customHeight="1">
      <c r="A5609" s="1">
        <v>45295.0</v>
      </c>
      <c r="B5609" s="2" t="s">
        <v>5266</v>
      </c>
      <c r="C5609" s="2" t="s">
        <v>41</v>
      </c>
      <c r="D5609" s="1">
        <v>30315.0</v>
      </c>
      <c r="E5609" s="2" t="s">
        <v>63</v>
      </c>
      <c r="F5609" s="2">
        <v>83.0</v>
      </c>
      <c r="G5609" s="2" t="s">
        <v>57</v>
      </c>
      <c r="H5609" s="2" t="s">
        <v>34</v>
      </c>
      <c r="I5609" s="2" t="s">
        <v>25</v>
      </c>
      <c r="J5609" s="2" t="str">
        <f t="array" ref="J5609">XLOOKUP('Transaction Data'!$G5609,Product_Code,Biscuit_Brand)</f>
        <v>Oatmeal Cookies</v>
      </c>
      <c r="K5609" s="2">
        <f t="array" ref="K5609">XLOOKUP('Transaction Data'!$G5609,Product_Code,Cost)</f>
        <v>19</v>
      </c>
      <c r="L5609" s="2">
        <f t="array" ref="L5609">XLOOKUP('Transaction Data'!$G5609,Product_Code,Unit_Price)</f>
        <v>23</v>
      </c>
      <c r="M5609" s="3">
        <f>'Transaction Data'!$F5609*'Transaction Data'!$K5609</f>
        <v>1577</v>
      </c>
      <c r="N5609" s="3">
        <f>'Transaction Data'!$F5609*'Transaction Data'!$L5609</f>
        <v>1909</v>
      </c>
      <c r="O5609" s="3">
        <f>'Transaction Data'!$N5609-'Transaction Data'!$M5609</f>
        <v>332</v>
      </c>
      <c r="P5609" s="2">
        <f>DATEDIF('Transaction Data'!$D5609,'Transaction Data'!$A5609,"y")</f>
        <v>41</v>
      </c>
      <c r="Q5609" s="2" t="str">
        <f>FLOOR('Transaction Data'!$P5609,15)&amp;"-"&amp;FLOOR('Transaction Data'!$P5609,15)+14</f>
        <v>30-44</v>
      </c>
      <c r="R5609" s="2" t="str">
        <f>IF('Transaction Data'!$L5609&lt;=10,"Less Expensive","Expensive")</f>
        <v>Expensive</v>
      </c>
      <c r="S5609" s="4">
        <f>WEEKDAY('Transaction Data'!$A5609)</f>
        <v>5</v>
      </c>
      <c r="T5609" s="2" t="str">
        <f>IF(WEEKDAY('Transaction Data'!$A5609,2)&lt;6,"Weekday","Weekend")</f>
        <v>Weekday</v>
      </c>
    </row>
    <row r="5610" ht="15.75" customHeight="1">
      <c r="A5610" s="1">
        <v>45463.0</v>
      </c>
      <c r="B5610" s="2" t="s">
        <v>5267</v>
      </c>
      <c r="C5610" s="2" t="s">
        <v>51</v>
      </c>
      <c r="D5610" s="1">
        <v>36407.0</v>
      </c>
      <c r="E5610" s="2" t="s">
        <v>27</v>
      </c>
      <c r="F5610" s="2">
        <v>223.0</v>
      </c>
      <c r="G5610" s="2" t="s">
        <v>44</v>
      </c>
      <c r="H5610" s="2" t="s">
        <v>24</v>
      </c>
      <c r="I5610" s="2" t="s">
        <v>25</v>
      </c>
      <c r="J5610" s="2" t="str">
        <f t="array" ref="J5610">XLOOKUP('Transaction Data'!$G5610,Product_Code,Biscuit_Brand)</f>
        <v>Butter Crunch</v>
      </c>
      <c r="K5610" s="2">
        <f t="array" ref="K5610">XLOOKUP('Transaction Data'!$G5610,Product_Code,Cost)</f>
        <v>10</v>
      </c>
      <c r="L5610" s="2">
        <f t="array" ref="L5610">XLOOKUP('Transaction Data'!$G5610,Product_Code,Unit_Price)</f>
        <v>11</v>
      </c>
      <c r="M5610" s="3">
        <f>'Transaction Data'!$F5610*'Transaction Data'!$K5610</f>
        <v>2230</v>
      </c>
      <c r="N5610" s="3">
        <f>'Transaction Data'!$F5610*'Transaction Data'!$L5610</f>
        <v>2453</v>
      </c>
      <c r="O5610" s="3">
        <f>'Transaction Data'!$N5610-'Transaction Data'!$M5610</f>
        <v>223</v>
      </c>
      <c r="P5610" s="2">
        <f>DATEDIF('Transaction Data'!$D5610,'Transaction Data'!$A5610,"y")</f>
        <v>24</v>
      </c>
      <c r="Q5610" s="2" t="str">
        <f>FLOOR('Transaction Data'!$P5610,15)&amp;"-"&amp;FLOOR('Transaction Data'!$P5610,15)+14</f>
        <v>15-29</v>
      </c>
      <c r="R5610" s="2" t="str">
        <f>IF('Transaction Data'!$L5610&lt;=10,"Less Expensive","Expensive")</f>
        <v>Expensive</v>
      </c>
      <c r="S5610" s="4">
        <f>WEEKDAY('Transaction Data'!$A5610)</f>
        <v>5</v>
      </c>
      <c r="T5610" s="2" t="str">
        <f>IF(WEEKDAY('Transaction Data'!$A5610,2)&lt;6,"Weekday","Weekend")</f>
        <v>Weekday</v>
      </c>
    </row>
    <row r="5611" ht="15.75" customHeight="1">
      <c r="A5611" s="1">
        <v>45357.0</v>
      </c>
      <c r="B5611" s="2" t="s">
        <v>5268</v>
      </c>
      <c r="C5611" s="2" t="s">
        <v>54</v>
      </c>
      <c r="D5611" s="1">
        <v>33001.0</v>
      </c>
      <c r="E5611" s="2" t="s">
        <v>22</v>
      </c>
      <c r="F5611" s="2">
        <v>129.0</v>
      </c>
      <c r="G5611" s="2" t="s">
        <v>60</v>
      </c>
      <c r="H5611" s="2" t="s">
        <v>42</v>
      </c>
      <c r="I5611" s="2" t="s">
        <v>25</v>
      </c>
      <c r="J5611" s="2" t="str">
        <f t="array" ref="J5611">XLOOKUP('Transaction Data'!$G5611,Product_Code,Biscuit_Brand)</f>
        <v>Peanut Butter Bites</v>
      </c>
      <c r="K5611" s="2">
        <f t="array" ref="K5611">XLOOKUP('Transaction Data'!$G5611,Product_Code,Cost)</f>
        <v>5</v>
      </c>
      <c r="L5611" s="2">
        <f t="array" ref="L5611">XLOOKUP('Transaction Data'!$G5611,Product_Code,Unit_Price)</f>
        <v>7</v>
      </c>
      <c r="M5611" s="3">
        <f>'Transaction Data'!$F5611*'Transaction Data'!$K5611</f>
        <v>645</v>
      </c>
      <c r="N5611" s="3">
        <f>'Transaction Data'!$F5611*'Transaction Data'!$L5611</f>
        <v>903</v>
      </c>
      <c r="O5611" s="3">
        <f>'Transaction Data'!$N5611-'Transaction Data'!$M5611</f>
        <v>258</v>
      </c>
      <c r="P5611" s="2">
        <f>DATEDIF('Transaction Data'!$D5611,'Transaction Data'!$A5611,"y")</f>
        <v>33</v>
      </c>
      <c r="Q5611" s="2" t="str">
        <f>FLOOR('Transaction Data'!$P5611,15)&amp;"-"&amp;FLOOR('Transaction Data'!$P5611,15)+14</f>
        <v>30-44</v>
      </c>
      <c r="R5611" s="2" t="str">
        <f>IF('Transaction Data'!$L5611&lt;=10,"Less Expensive","Expensive")</f>
        <v>Less Expensive</v>
      </c>
      <c r="S5611" s="4">
        <f>WEEKDAY('Transaction Data'!$A5611)</f>
        <v>4</v>
      </c>
      <c r="T5611" s="2" t="str">
        <f>IF(WEEKDAY('Transaction Data'!$A5611,2)&lt;6,"Weekday","Weekend")</f>
        <v>Weekday</v>
      </c>
    </row>
    <row r="5612" ht="15.75" customHeight="1">
      <c r="A5612" s="1">
        <v>45394.0</v>
      </c>
      <c r="B5612" s="2" t="s">
        <v>5269</v>
      </c>
      <c r="C5612" s="2" t="s">
        <v>21</v>
      </c>
      <c r="D5612" s="1">
        <v>25260.0</v>
      </c>
      <c r="E5612" s="2" t="s">
        <v>63</v>
      </c>
      <c r="F5612" s="2">
        <v>386.0</v>
      </c>
      <c r="G5612" s="2" t="s">
        <v>60</v>
      </c>
      <c r="H5612" s="2" t="s">
        <v>45</v>
      </c>
      <c r="I5612" s="2" t="s">
        <v>25</v>
      </c>
      <c r="J5612" s="2" t="str">
        <f t="array" ref="J5612">XLOOKUP('Transaction Data'!$G5612,Product_Code,Biscuit_Brand)</f>
        <v>Peanut Butter Bites</v>
      </c>
      <c r="K5612" s="2">
        <f t="array" ref="K5612">XLOOKUP('Transaction Data'!$G5612,Product_Code,Cost)</f>
        <v>5</v>
      </c>
      <c r="L5612" s="2">
        <f t="array" ref="L5612">XLOOKUP('Transaction Data'!$G5612,Product_Code,Unit_Price)</f>
        <v>7</v>
      </c>
      <c r="M5612" s="3">
        <f>'Transaction Data'!$F5612*'Transaction Data'!$K5612</f>
        <v>1930</v>
      </c>
      <c r="N5612" s="3">
        <f>'Transaction Data'!$F5612*'Transaction Data'!$L5612</f>
        <v>2702</v>
      </c>
      <c r="O5612" s="3">
        <f>'Transaction Data'!$N5612-'Transaction Data'!$M5612</f>
        <v>772</v>
      </c>
      <c r="P5612" s="2">
        <f>DATEDIF('Transaction Data'!$D5612,'Transaction Data'!$A5612,"y")</f>
        <v>55</v>
      </c>
      <c r="Q5612" s="2" t="str">
        <f>FLOOR('Transaction Data'!$P5612,15)&amp;"-"&amp;FLOOR('Transaction Data'!$P5612,15)+14</f>
        <v>45-59</v>
      </c>
      <c r="R5612" s="2" t="str">
        <f>IF('Transaction Data'!$L5612&lt;=10,"Less Expensive","Expensive")</f>
        <v>Less Expensive</v>
      </c>
      <c r="S5612" s="4">
        <f>WEEKDAY('Transaction Data'!$A5612)</f>
        <v>6</v>
      </c>
      <c r="T5612" s="2" t="str">
        <f>IF(WEEKDAY('Transaction Data'!$A5612,2)&lt;6,"Weekday","Weekend")</f>
        <v>Weekday</v>
      </c>
    </row>
    <row r="5613" ht="15.75" customHeight="1">
      <c r="A5613" s="1">
        <v>45427.0</v>
      </c>
      <c r="B5613" s="2" t="s">
        <v>5270</v>
      </c>
      <c r="C5613" s="2" t="s">
        <v>41</v>
      </c>
      <c r="D5613" s="1">
        <v>17677.0</v>
      </c>
      <c r="E5613" s="2" t="s">
        <v>22</v>
      </c>
      <c r="F5613" s="2">
        <v>99.0</v>
      </c>
      <c r="G5613" s="2" t="s">
        <v>55</v>
      </c>
      <c r="H5613" s="2" t="s">
        <v>24</v>
      </c>
      <c r="I5613" s="2" t="s">
        <v>25</v>
      </c>
      <c r="J5613" s="2" t="str">
        <f t="array" ref="J5613">XLOOKUP('Transaction Data'!$G5613,Product_Code,Biscuit_Brand)</f>
        <v>Vanilla Wafers</v>
      </c>
      <c r="K5613" s="2">
        <f t="array" ref="K5613">XLOOKUP('Transaction Data'!$G5613,Product_Code,Cost)</f>
        <v>18</v>
      </c>
      <c r="L5613" s="2">
        <f t="array" ref="L5613">XLOOKUP('Transaction Data'!$G5613,Product_Code,Unit_Price)</f>
        <v>36</v>
      </c>
      <c r="M5613" s="3">
        <f>'Transaction Data'!$F5613*'Transaction Data'!$K5613</f>
        <v>1782</v>
      </c>
      <c r="N5613" s="3">
        <f>'Transaction Data'!$F5613*'Transaction Data'!$L5613</f>
        <v>3564</v>
      </c>
      <c r="O5613" s="3">
        <f>'Transaction Data'!$N5613-'Transaction Data'!$M5613</f>
        <v>1782</v>
      </c>
      <c r="P5613" s="2">
        <f>DATEDIF('Transaction Data'!$D5613,'Transaction Data'!$A5613,"y")</f>
        <v>75</v>
      </c>
      <c r="Q5613" s="2" t="str">
        <f>FLOOR('Transaction Data'!$P5613,15)&amp;"-"&amp;FLOOR('Transaction Data'!$P5613,15)+14</f>
        <v>75-89</v>
      </c>
      <c r="R5613" s="2" t="str">
        <f>IF('Transaction Data'!$L5613&lt;=10,"Less Expensive","Expensive")</f>
        <v>Expensive</v>
      </c>
      <c r="S5613" s="4">
        <f>WEEKDAY('Transaction Data'!$A5613)</f>
        <v>4</v>
      </c>
      <c r="T5613" s="2" t="str">
        <f>IF(WEEKDAY('Transaction Data'!$A5613,2)&lt;6,"Weekday","Weekend")</f>
        <v>Weekday</v>
      </c>
    </row>
    <row r="5614" ht="15.75" customHeight="1">
      <c r="A5614" s="1">
        <v>45334.0</v>
      </c>
      <c r="B5614" s="2" t="s">
        <v>5271</v>
      </c>
      <c r="C5614" s="2" t="s">
        <v>41</v>
      </c>
      <c r="D5614" s="1">
        <v>22967.0</v>
      </c>
      <c r="E5614" s="2" t="s">
        <v>37</v>
      </c>
      <c r="F5614" s="2">
        <v>187.0</v>
      </c>
      <c r="G5614" s="2" t="s">
        <v>44</v>
      </c>
      <c r="H5614" s="2" t="s">
        <v>29</v>
      </c>
      <c r="I5614" s="2" t="s">
        <v>25</v>
      </c>
      <c r="J5614" s="2" t="str">
        <f t="array" ref="J5614">XLOOKUP('Transaction Data'!$G5614,Product_Code,Biscuit_Brand)</f>
        <v>Butter Crunch</v>
      </c>
      <c r="K5614" s="2">
        <f t="array" ref="K5614">XLOOKUP('Transaction Data'!$G5614,Product_Code,Cost)</f>
        <v>10</v>
      </c>
      <c r="L5614" s="2">
        <f t="array" ref="L5614">XLOOKUP('Transaction Data'!$G5614,Product_Code,Unit_Price)</f>
        <v>11</v>
      </c>
      <c r="M5614" s="3">
        <f>'Transaction Data'!$F5614*'Transaction Data'!$K5614</f>
        <v>1870</v>
      </c>
      <c r="N5614" s="3">
        <f>'Transaction Data'!$F5614*'Transaction Data'!$L5614</f>
        <v>2057</v>
      </c>
      <c r="O5614" s="3">
        <f>'Transaction Data'!$N5614-'Transaction Data'!$M5614</f>
        <v>187</v>
      </c>
      <c r="P5614" s="2">
        <f>DATEDIF('Transaction Data'!$D5614,'Transaction Data'!$A5614,"y")</f>
        <v>61</v>
      </c>
      <c r="Q5614" s="2" t="str">
        <f>FLOOR('Transaction Data'!$P5614,15)&amp;"-"&amp;FLOOR('Transaction Data'!$P5614,15)+14</f>
        <v>60-74</v>
      </c>
      <c r="R5614" s="2" t="str">
        <f>IF('Transaction Data'!$L5614&lt;=10,"Less Expensive","Expensive")</f>
        <v>Expensive</v>
      </c>
      <c r="S5614" s="4">
        <f>WEEKDAY('Transaction Data'!$A5614)</f>
        <v>2</v>
      </c>
      <c r="T5614" s="2" t="str">
        <f>IF(WEEKDAY('Transaction Data'!$A5614,2)&lt;6,"Weekday","Weekend")</f>
        <v>Weekday</v>
      </c>
    </row>
    <row r="5615" ht="15.75" customHeight="1">
      <c r="A5615" s="1">
        <v>45411.0</v>
      </c>
      <c r="B5615" s="2" t="s">
        <v>5272</v>
      </c>
      <c r="C5615" s="2" t="s">
        <v>69</v>
      </c>
      <c r="D5615" s="1">
        <v>21360.0</v>
      </c>
      <c r="E5615" s="2" t="s">
        <v>27</v>
      </c>
      <c r="F5615" s="2">
        <v>286.0</v>
      </c>
      <c r="G5615" s="2" t="s">
        <v>55</v>
      </c>
      <c r="H5615" s="2" t="s">
        <v>42</v>
      </c>
      <c r="I5615" s="2" t="s">
        <v>25</v>
      </c>
      <c r="J5615" s="2" t="str">
        <f t="array" ref="J5615">XLOOKUP('Transaction Data'!$G5615,Product_Code,Biscuit_Brand)</f>
        <v>Vanilla Wafers</v>
      </c>
      <c r="K5615" s="2">
        <f t="array" ref="K5615">XLOOKUP('Transaction Data'!$G5615,Product_Code,Cost)</f>
        <v>18</v>
      </c>
      <c r="L5615" s="2">
        <f t="array" ref="L5615">XLOOKUP('Transaction Data'!$G5615,Product_Code,Unit_Price)</f>
        <v>36</v>
      </c>
      <c r="M5615" s="3">
        <f>'Transaction Data'!$F5615*'Transaction Data'!$K5615</f>
        <v>5148</v>
      </c>
      <c r="N5615" s="3">
        <f>'Transaction Data'!$F5615*'Transaction Data'!$L5615</f>
        <v>10296</v>
      </c>
      <c r="O5615" s="3">
        <f>'Transaction Data'!$N5615-'Transaction Data'!$M5615</f>
        <v>5148</v>
      </c>
      <c r="P5615" s="2">
        <f>DATEDIF('Transaction Data'!$D5615,'Transaction Data'!$A5615,"y")</f>
        <v>65</v>
      </c>
      <c r="Q5615" s="2" t="str">
        <f>FLOOR('Transaction Data'!$P5615,15)&amp;"-"&amp;FLOOR('Transaction Data'!$P5615,15)+14</f>
        <v>60-74</v>
      </c>
      <c r="R5615" s="2" t="str">
        <f>IF('Transaction Data'!$L5615&lt;=10,"Less Expensive","Expensive")</f>
        <v>Expensive</v>
      </c>
      <c r="S5615" s="4">
        <f>WEEKDAY('Transaction Data'!$A5615)</f>
        <v>2</v>
      </c>
      <c r="T5615" s="2" t="str">
        <f>IF(WEEKDAY('Transaction Data'!$A5615,2)&lt;6,"Weekday","Weekend")</f>
        <v>Weekday</v>
      </c>
    </row>
    <row r="5616" ht="15.75" customHeight="1">
      <c r="A5616" s="1">
        <v>45331.0</v>
      </c>
      <c r="B5616" s="2" t="s">
        <v>5273</v>
      </c>
      <c r="C5616" s="2" t="s">
        <v>32</v>
      </c>
      <c r="D5616" s="1">
        <v>34885.0</v>
      </c>
      <c r="E5616" s="2" t="s">
        <v>63</v>
      </c>
      <c r="F5616" s="2">
        <v>123.0</v>
      </c>
      <c r="G5616" s="2" t="s">
        <v>28</v>
      </c>
      <c r="H5616" s="2" t="s">
        <v>45</v>
      </c>
      <c r="I5616" s="2" t="s">
        <v>25</v>
      </c>
      <c r="J5616" s="2" t="str">
        <f t="array" ref="J5616">XLOOKUP('Transaction Data'!$G5616,Product_Code,Biscuit_Brand)</f>
        <v>Shortbread</v>
      </c>
      <c r="K5616" s="2">
        <f t="array" ref="K5616">XLOOKUP('Transaction Data'!$G5616,Product_Code,Cost)</f>
        <v>10</v>
      </c>
      <c r="L5616" s="2">
        <f t="array" ref="L5616">XLOOKUP('Transaction Data'!$G5616,Product_Code,Unit_Price)</f>
        <v>45</v>
      </c>
      <c r="M5616" s="3">
        <f>'Transaction Data'!$F5616*'Transaction Data'!$K5616</f>
        <v>1230</v>
      </c>
      <c r="N5616" s="3">
        <f>'Transaction Data'!$F5616*'Transaction Data'!$L5616</f>
        <v>5535</v>
      </c>
      <c r="O5616" s="3">
        <f>'Transaction Data'!$N5616-'Transaction Data'!$M5616</f>
        <v>4305</v>
      </c>
      <c r="P5616" s="2">
        <f>DATEDIF('Transaction Data'!$D5616,'Transaction Data'!$A5616,"y")</f>
        <v>28</v>
      </c>
      <c r="Q5616" s="2" t="str">
        <f>FLOOR('Transaction Data'!$P5616,15)&amp;"-"&amp;FLOOR('Transaction Data'!$P5616,15)+14</f>
        <v>15-29</v>
      </c>
      <c r="R5616" s="2" t="str">
        <f>IF('Transaction Data'!$L5616&lt;=10,"Less Expensive","Expensive")</f>
        <v>Expensive</v>
      </c>
      <c r="S5616" s="4">
        <f>WEEKDAY('Transaction Data'!$A5616)</f>
        <v>6</v>
      </c>
      <c r="T5616" s="2" t="str">
        <f>IF(WEEKDAY('Transaction Data'!$A5616,2)&lt;6,"Weekday","Weekend")</f>
        <v>Weekday</v>
      </c>
    </row>
    <row r="5617" ht="15.75" customHeight="1">
      <c r="A5617" s="1">
        <v>45338.0</v>
      </c>
      <c r="B5617" s="2" t="s">
        <v>5274</v>
      </c>
      <c r="C5617" s="2" t="s">
        <v>51</v>
      </c>
      <c r="D5617" s="1">
        <v>29123.0</v>
      </c>
      <c r="E5617" s="2" t="s">
        <v>22</v>
      </c>
      <c r="F5617" s="2">
        <v>497.0</v>
      </c>
      <c r="G5617" s="2" t="s">
        <v>57</v>
      </c>
      <c r="H5617" s="2" t="s">
        <v>24</v>
      </c>
      <c r="I5617" s="2" t="s">
        <v>25</v>
      </c>
      <c r="J5617" s="2" t="str">
        <f t="array" ref="J5617">XLOOKUP('Transaction Data'!$G5617,Product_Code,Biscuit_Brand)</f>
        <v>Oatmeal Cookies</v>
      </c>
      <c r="K5617" s="2">
        <f t="array" ref="K5617">XLOOKUP('Transaction Data'!$G5617,Product_Code,Cost)</f>
        <v>19</v>
      </c>
      <c r="L5617" s="2">
        <f t="array" ref="L5617">XLOOKUP('Transaction Data'!$G5617,Product_Code,Unit_Price)</f>
        <v>23</v>
      </c>
      <c r="M5617" s="3">
        <f>'Transaction Data'!$F5617*'Transaction Data'!$K5617</f>
        <v>9443</v>
      </c>
      <c r="N5617" s="3">
        <f>'Transaction Data'!$F5617*'Transaction Data'!$L5617</f>
        <v>11431</v>
      </c>
      <c r="O5617" s="3">
        <f>'Transaction Data'!$N5617-'Transaction Data'!$M5617</f>
        <v>1988</v>
      </c>
      <c r="P5617" s="2">
        <f>DATEDIF('Transaction Data'!$D5617,'Transaction Data'!$A5617,"y")</f>
        <v>44</v>
      </c>
      <c r="Q5617" s="2" t="str">
        <f>FLOOR('Transaction Data'!$P5617,15)&amp;"-"&amp;FLOOR('Transaction Data'!$P5617,15)+14</f>
        <v>30-44</v>
      </c>
      <c r="R5617" s="2" t="str">
        <f>IF('Transaction Data'!$L5617&lt;=10,"Less Expensive","Expensive")</f>
        <v>Expensive</v>
      </c>
      <c r="S5617" s="4">
        <f>WEEKDAY('Transaction Data'!$A5617)</f>
        <v>6</v>
      </c>
      <c r="T5617" s="2" t="str">
        <f>IF(WEEKDAY('Transaction Data'!$A5617,2)&lt;6,"Weekday","Weekend")</f>
        <v>Weekday</v>
      </c>
    </row>
    <row r="5618" ht="15.75" customHeight="1">
      <c r="A5618" s="1">
        <v>45489.0</v>
      </c>
      <c r="B5618" s="2" t="s">
        <v>5275</v>
      </c>
      <c r="C5618" s="2" t="s">
        <v>54</v>
      </c>
      <c r="D5618" s="1">
        <v>19052.0</v>
      </c>
      <c r="E5618" s="2" t="s">
        <v>22</v>
      </c>
      <c r="F5618" s="2">
        <v>145.0</v>
      </c>
      <c r="G5618" s="2" t="s">
        <v>55</v>
      </c>
      <c r="H5618" s="2" t="s">
        <v>29</v>
      </c>
      <c r="I5618" s="2" t="s">
        <v>25</v>
      </c>
      <c r="J5618" s="2" t="str">
        <f t="array" ref="J5618">XLOOKUP('Transaction Data'!$G5618,Product_Code,Biscuit_Brand)</f>
        <v>Vanilla Wafers</v>
      </c>
      <c r="K5618" s="2">
        <f t="array" ref="K5618">XLOOKUP('Transaction Data'!$G5618,Product_Code,Cost)</f>
        <v>18</v>
      </c>
      <c r="L5618" s="2">
        <f t="array" ref="L5618">XLOOKUP('Transaction Data'!$G5618,Product_Code,Unit_Price)</f>
        <v>36</v>
      </c>
      <c r="M5618" s="3">
        <f>'Transaction Data'!$F5618*'Transaction Data'!$K5618</f>
        <v>2610</v>
      </c>
      <c r="N5618" s="3">
        <f>'Transaction Data'!$F5618*'Transaction Data'!$L5618</f>
        <v>5220</v>
      </c>
      <c r="O5618" s="3">
        <f>'Transaction Data'!$N5618-'Transaction Data'!$M5618</f>
        <v>2610</v>
      </c>
      <c r="P5618" s="2">
        <f>DATEDIF('Transaction Data'!$D5618,'Transaction Data'!$A5618,"y")</f>
        <v>72</v>
      </c>
      <c r="Q5618" s="2" t="str">
        <f>FLOOR('Transaction Data'!$P5618,15)&amp;"-"&amp;FLOOR('Transaction Data'!$P5618,15)+14</f>
        <v>60-74</v>
      </c>
      <c r="R5618" s="2" t="str">
        <f>IF('Transaction Data'!$L5618&lt;=10,"Less Expensive","Expensive")</f>
        <v>Expensive</v>
      </c>
      <c r="S5618" s="4">
        <f>WEEKDAY('Transaction Data'!$A5618)</f>
        <v>3</v>
      </c>
      <c r="T5618" s="2" t="str">
        <f>IF(WEEKDAY('Transaction Data'!$A5618,2)&lt;6,"Weekday","Weekend")</f>
        <v>Weekday</v>
      </c>
    </row>
    <row r="5619" ht="15.75" customHeight="1">
      <c r="A5619" s="1">
        <v>45297.0</v>
      </c>
      <c r="B5619" s="2" t="s">
        <v>5276</v>
      </c>
      <c r="C5619" s="2" t="s">
        <v>72</v>
      </c>
      <c r="D5619" s="1">
        <v>38555.0</v>
      </c>
      <c r="E5619" s="2" t="s">
        <v>22</v>
      </c>
      <c r="F5619" s="2">
        <v>486.0</v>
      </c>
      <c r="G5619" s="2" t="s">
        <v>60</v>
      </c>
      <c r="H5619" s="2" t="s">
        <v>29</v>
      </c>
      <c r="I5619" s="2" t="s">
        <v>25</v>
      </c>
      <c r="J5619" s="2" t="str">
        <f t="array" ref="J5619">XLOOKUP('Transaction Data'!$G5619,Product_Code,Biscuit_Brand)</f>
        <v>Peanut Butter Bites</v>
      </c>
      <c r="K5619" s="2">
        <f t="array" ref="K5619">XLOOKUP('Transaction Data'!$G5619,Product_Code,Cost)</f>
        <v>5</v>
      </c>
      <c r="L5619" s="2">
        <f t="array" ref="L5619">XLOOKUP('Transaction Data'!$G5619,Product_Code,Unit_Price)</f>
        <v>7</v>
      </c>
      <c r="M5619" s="3">
        <f>'Transaction Data'!$F5619*'Transaction Data'!$K5619</f>
        <v>2430</v>
      </c>
      <c r="N5619" s="3">
        <f>'Transaction Data'!$F5619*'Transaction Data'!$L5619</f>
        <v>3402</v>
      </c>
      <c r="O5619" s="3">
        <f>'Transaction Data'!$N5619-'Transaction Data'!$M5619</f>
        <v>972</v>
      </c>
      <c r="P5619" s="2">
        <f>DATEDIF('Transaction Data'!$D5619,'Transaction Data'!$A5619,"y")</f>
        <v>18</v>
      </c>
      <c r="Q5619" s="2" t="str">
        <f>FLOOR('Transaction Data'!$P5619,15)&amp;"-"&amp;FLOOR('Transaction Data'!$P5619,15)+14</f>
        <v>15-29</v>
      </c>
      <c r="R5619" s="2" t="str">
        <f>IF('Transaction Data'!$L5619&lt;=10,"Less Expensive","Expensive")</f>
        <v>Less Expensive</v>
      </c>
      <c r="S5619" s="4">
        <f>WEEKDAY('Transaction Data'!$A5619)</f>
        <v>7</v>
      </c>
      <c r="T5619" s="2" t="str">
        <f>IF(WEEKDAY('Transaction Data'!$A5619,2)&lt;6,"Weekday","Weekend")</f>
        <v>Weekend</v>
      </c>
    </row>
    <row r="5620" ht="15.75" customHeight="1">
      <c r="A5620" s="1">
        <v>45496.0</v>
      </c>
      <c r="B5620" s="2" t="s">
        <v>5277</v>
      </c>
      <c r="C5620" s="2" t="s">
        <v>41</v>
      </c>
      <c r="D5620" s="1">
        <v>33327.0</v>
      </c>
      <c r="E5620" s="2" t="s">
        <v>63</v>
      </c>
      <c r="F5620" s="2">
        <v>449.0</v>
      </c>
      <c r="G5620" s="2" t="s">
        <v>48</v>
      </c>
      <c r="H5620" s="2" t="s">
        <v>34</v>
      </c>
      <c r="I5620" s="2" t="s">
        <v>25</v>
      </c>
      <c r="J5620" s="2" t="str">
        <f t="array" ref="J5620">XLOOKUP('Transaction Data'!$G5620,Product_Code,Biscuit_Brand)</f>
        <v>Lemon Crisps</v>
      </c>
      <c r="K5620" s="2">
        <f t="array" ref="K5620">XLOOKUP('Transaction Data'!$G5620,Product_Code,Cost)</f>
        <v>7</v>
      </c>
      <c r="L5620" s="2">
        <f t="array" ref="L5620">XLOOKUP('Transaction Data'!$G5620,Product_Code,Unit_Price)</f>
        <v>9</v>
      </c>
      <c r="M5620" s="3">
        <f>'Transaction Data'!$F5620*'Transaction Data'!$K5620</f>
        <v>3143</v>
      </c>
      <c r="N5620" s="3">
        <f>'Transaction Data'!$F5620*'Transaction Data'!$L5620</f>
        <v>4041</v>
      </c>
      <c r="O5620" s="3">
        <f>'Transaction Data'!$N5620-'Transaction Data'!$M5620</f>
        <v>898</v>
      </c>
      <c r="P5620" s="2">
        <f>DATEDIF('Transaction Data'!$D5620,'Transaction Data'!$A5620,"y")</f>
        <v>33</v>
      </c>
      <c r="Q5620" s="2" t="str">
        <f>FLOOR('Transaction Data'!$P5620,15)&amp;"-"&amp;FLOOR('Transaction Data'!$P5620,15)+14</f>
        <v>30-44</v>
      </c>
      <c r="R5620" s="2" t="str">
        <f>IF('Transaction Data'!$L5620&lt;=10,"Less Expensive","Expensive")</f>
        <v>Less Expensive</v>
      </c>
      <c r="S5620" s="4">
        <f>WEEKDAY('Transaction Data'!$A5620)</f>
        <v>3</v>
      </c>
      <c r="T5620" s="2" t="str">
        <f>IF(WEEKDAY('Transaction Data'!$A5620,2)&lt;6,"Weekday","Weekend")</f>
        <v>Weekday</v>
      </c>
    </row>
    <row r="5621" ht="15.75" customHeight="1">
      <c r="A5621" s="1">
        <v>45386.0</v>
      </c>
      <c r="B5621" s="2" t="s">
        <v>5278</v>
      </c>
      <c r="C5621" s="2" t="s">
        <v>54</v>
      </c>
      <c r="D5621" s="1">
        <v>30059.0</v>
      </c>
      <c r="E5621" s="2" t="s">
        <v>27</v>
      </c>
      <c r="F5621" s="2">
        <v>61.0</v>
      </c>
      <c r="G5621" s="2" t="s">
        <v>38</v>
      </c>
      <c r="H5621" s="2" t="s">
        <v>24</v>
      </c>
      <c r="I5621" s="2" t="s">
        <v>25</v>
      </c>
      <c r="J5621" s="2" t="str">
        <f t="array" ref="J5621">XLOOKUP('Transaction Data'!$G5621,Product_Code,Biscuit_Brand)</f>
        <v>Ginger Snaps</v>
      </c>
      <c r="K5621" s="2">
        <f t="array" ref="K5621">XLOOKUP('Transaction Data'!$G5621,Product_Code,Cost)</f>
        <v>14</v>
      </c>
      <c r="L5621" s="2">
        <f t="array" ref="L5621">XLOOKUP('Transaction Data'!$G5621,Product_Code,Unit_Price)</f>
        <v>28</v>
      </c>
      <c r="M5621" s="3">
        <f>'Transaction Data'!$F5621*'Transaction Data'!$K5621</f>
        <v>854</v>
      </c>
      <c r="N5621" s="3">
        <f>'Transaction Data'!$F5621*'Transaction Data'!$L5621</f>
        <v>1708</v>
      </c>
      <c r="O5621" s="3">
        <f>'Transaction Data'!$N5621-'Transaction Data'!$M5621</f>
        <v>854</v>
      </c>
      <c r="P5621" s="2">
        <f>DATEDIF('Transaction Data'!$D5621,'Transaction Data'!$A5621,"y")</f>
        <v>41</v>
      </c>
      <c r="Q5621" s="2" t="str">
        <f>FLOOR('Transaction Data'!$P5621,15)&amp;"-"&amp;FLOOR('Transaction Data'!$P5621,15)+14</f>
        <v>30-44</v>
      </c>
      <c r="R5621" s="2" t="str">
        <f>IF('Transaction Data'!$L5621&lt;=10,"Less Expensive","Expensive")</f>
        <v>Expensive</v>
      </c>
      <c r="S5621" s="4">
        <f>WEEKDAY('Transaction Data'!$A5621)</f>
        <v>5</v>
      </c>
      <c r="T5621" s="2" t="str">
        <f>IF(WEEKDAY('Transaction Data'!$A5621,2)&lt;6,"Weekday","Weekend")</f>
        <v>Weekday</v>
      </c>
    </row>
    <row r="5622" ht="15.75" customHeight="1">
      <c r="A5622" s="1">
        <v>45407.0</v>
      </c>
      <c r="B5622" s="2" t="s">
        <v>5279</v>
      </c>
      <c r="C5622" s="2" t="s">
        <v>72</v>
      </c>
      <c r="D5622" s="1">
        <v>16982.0</v>
      </c>
      <c r="E5622" s="2" t="s">
        <v>63</v>
      </c>
      <c r="F5622" s="2">
        <v>12.0</v>
      </c>
      <c r="G5622" s="2" t="s">
        <v>33</v>
      </c>
      <c r="H5622" s="2" t="s">
        <v>42</v>
      </c>
      <c r="I5622" s="2" t="s">
        <v>25</v>
      </c>
      <c r="J5622" s="2" t="str">
        <f t="array" ref="J5622">XLOOKUP('Transaction Data'!$G5622,Product_Code,Biscuit_Brand)</f>
        <v>Caramel Biscuits</v>
      </c>
      <c r="K5622" s="2">
        <f t="array" ref="K5622">XLOOKUP('Transaction Data'!$G5622,Product_Code,Cost)</f>
        <v>18</v>
      </c>
      <c r="L5622" s="2">
        <f t="array" ref="L5622">XLOOKUP('Transaction Data'!$G5622,Product_Code,Unit_Price)</f>
        <v>22</v>
      </c>
      <c r="M5622" s="3">
        <f>'Transaction Data'!$F5622*'Transaction Data'!$K5622</f>
        <v>216</v>
      </c>
      <c r="N5622" s="3">
        <f>'Transaction Data'!$F5622*'Transaction Data'!$L5622</f>
        <v>264</v>
      </c>
      <c r="O5622" s="3">
        <f>'Transaction Data'!$N5622-'Transaction Data'!$M5622</f>
        <v>48</v>
      </c>
      <c r="P5622" s="2">
        <f>DATEDIF('Transaction Data'!$D5622,'Transaction Data'!$A5622,"y")</f>
        <v>77</v>
      </c>
      <c r="Q5622" s="2" t="str">
        <f>FLOOR('Transaction Data'!$P5622,15)&amp;"-"&amp;FLOOR('Transaction Data'!$P5622,15)+14</f>
        <v>75-89</v>
      </c>
      <c r="R5622" s="2" t="str">
        <f>IF('Transaction Data'!$L5622&lt;=10,"Less Expensive","Expensive")</f>
        <v>Expensive</v>
      </c>
      <c r="S5622" s="4">
        <f>WEEKDAY('Transaction Data'!$A5622)</f>
        <v>5</v>
      </c>
      <c r="T5622" s="2" t="str">
        <f>IF(WEEKDAY('Transaction Data'!$A5622,2)&lt;6,"Weekday","Weekend")</f>
        <v>Weekday</v>
      </c>
    </row>
    <row r="5623" ht="15.75" customHeight="1">
      <c r="A5623" s="1">
        <v>45305.0</v>
      </c>
      <c r="B5623" s="2" t="s">
        <v>5280</v>
      </c>
      <c r="C5623" s="2" t="s">
        <v>41</v>
      </c>
      <c r="D5623" s="1">
        <v>38877.0</v>
      </c>
      <c r="E5623" s="2" t="s">
        <v>63</v>
      </c>
      <c r="F5623" s="2">
        <v>215.0</v>
      </c>
      <c r="G5623" s="2" t="s">
        <v>57</v>
      </c>
      <c r="H5623" s="2" t="s">
        <v>45</v>
      </c>
      <c r="I5623" s="2" t="s">
        <v>25</v>
      </c>
      <c r="J5623" s="2" t="str">
        <f t="array" ref="J5623">XLOOKUP('Transaction Data'!$G5623,Product_Code,Biscuit_Brand)</f>
        <v>Oatmeal Cookies</v>
      </c>
      <c r="K5623" s="2">
        <f t="array" ref="K5623">XLOOKUP('Transaction Data'!$G5623,Product_Code,Cost)</f>
        <v>19</v>
      </c>
      <c r="L5623" s="2">
        <f t="array" ref="L5623">XLOOKUP('Transaction Data'!$G5623,Product_Code,Unit_Price)</f>
        <v>23</v>
      </c>
      <c r="M5623" s="3">
        <f>'Transaction Data'!$F5623*'Transaction Data'!$K5623</f>
        <v>4085</v>
      </c>
      <c r="N5623" s="3">
        <f>'Transaction Data'!$F5623*'Transaction Data'!$L5623</f>
        <v>4945</v>
      </c>
      <c r="O5623" s="3">
        <f>'Transaction Data'!$N5623-'Transaction Data'!$M5623</f>
        <v>860</v>
      </c>
      <c r="P5623" s="2">
        <f>DATEDIF('Transaction Data'!$D5623,'Transaction Data'!$A5623,"y")</f>
        <v>17</v>
      </c>
      <c r="Q5623" s="2" t="str">
        <f>FLOOR('Transaction Data'!$P5623,15)&amp;"-"&amp;FLOOR('Transaction Data'!$P5623,15)+14</f>
        <v>15-29</v>
      </c>
      <c r="R5623" s="2" t="str">
        <f>IF('Transaction Data'!$L5623&lt;=10,"Less Expensive","Expensive")</f>
        <v>Expensive</v>
      </c>
      <c r="S5623" s="4">
        <f>WEEKDAY('Transaction Data'!$A5623)</f>
        <v>1</v>
      </c>
      <c r="T5623" s="2" t="str">
        <f>IF(WEEKDAY('Transaction Data'!$A5623,2)&lt;6,"Weekday","Weekend")</f>
        <v>Weekend</v>
      </c>
    </row>
    <row r="5624" ht="15.75" customHeight="1">
      <c r="A5624" s="1">
        <v>45340.0</v>
      </c>
      <c r="B5624" s="2" t="s">
        <v>5281</v>
      </c>
      <c r="C5624" s="2" t="s">
        <v>72</v>
      </c>
      <c r="D5624" s="1">
        <v>27170.0</v>
      </c>
      <c r="E5624" s="2" t="s">
        <v>63</v>
      </c>
      <c r="F5624" s="2">
        <v>335.0</v>
      </c>
      <c r="G5624" s="2" t="s">
        <v>55</v>
      </c>
      <c r="H5624" s="2" t="s">
        <v>24</v>
      </c>
      <c r="I5624" s="2" t="s">
        <v>25</v>
      </c>
      <c r="J5624" s="2" t="str">
        <f t="array" ref="J5624">XLOOKUP('Transaction Data'!$G5624,Product_Code,Biscuit_Brand)</f>
        <v>Vanilla Wafers</v>
      </c>
      <c r="K5624" s="2">
        <f t="array" ref="K5624">XLOOKUP('Transaction Data'!$G5624,Product_Code,Cost)</f>
        <v>18</v>
      </c>
      <c r="L5624" s="2">
        <f t="array" ref="L5624">XLOOKUP('Transaction Data'!$G5624,Product_Code,Unit_Price)</f>
        <v>36</v>
      </c>
      <c r="M5624" s="3">
        <f>'Transaction Data'!$F5624*'Transaction Data'!$K5624</f>
        <v>6030</v>
      </c>
      <c r="N5624" s="3">
        <f>'Transaction Data'!$F5624*'Transaction Data'!$L5624</f>
        <v>12060</v>
      </c>
      <c r="O5624" s="3">
        <f>'Transaction Data'!$N5624-'Transaction Data'!$M5624</f>
        <v>6030</v>
      </c>
      <c r="P5624" s="2">
        <f>DATEDIF('Transaction Data'!$D5624,'Transaction Data'!$A5624,"y")</f>
        <v>49</v>
      </c>
      <c r="Q5624" s="2" t="str">
        <f>FLOOR('Transaction Data'!$P5624,15)&amp;"-"&amp;FLOOR('Transaction Data'!$P5624,15)+14</f>
        <v>45-59</v>
      </c>
      <c r="R5624" s="2" t="str">
        <f>IF('Transaction Data'!$L5624&lt;=10,"Less Expensive","Expensive")</f>
        <v>Expensive</v>
      </c>
      <c r="S5624" s="4">
        <f>WEEKDAY('Transaction Data'!$A5624)</f>
        <v>1</v>
      </c>
      <c r="T5624" s="2" t="str">
        <f>IF(WEEKDAY('Transaction Data'!$A5624,2)&lt;6,"Weekday","Weekend")</f>
        <v>Weekend</v>
      </c>
    </row>
    <row r="5625" ht="15.75" customHeight="1">
      <c r="A5625" s="1">
        <v>45303.0</v>
      </c>
      <c r="B5625" s="2" t="s">
        <v>5282</v>
      </c>
      <c r="C5625" s="2" t="s">
        <v>72</v>
      </c>
      <c r="D5625" s="1">
        <v>37722.0</v>
      </c>
      <c r="E5625" s="2" t="s">
        <v>63</v>
      </c>
      <c r="F5625" s="2">
        <v>58.0</v>
      </c>
      <c r="G5625" s="2" t="s">
        <v>57</v>
      </c>
      <c r="H5625" s="2" t="s">
        <v>29</v>
      </c>
      <c r="I5625" s="2" t="s">
        <v>25</v>
      </c>
      <c r="J5625" s="2" t="str">
        <f t="array" ref="J5625">XLOOKUP('Transaction Data'!$G5625,Product_Code,Biscuit_Brand)</f>
        <v>Oatmeal Cookies</v>
      </c>
      <c r="K5625" s="2">
        <f t="array" ref="K5625">XLOOKUP('Transaction Data'!$G5625,Product_Code,Cost)</f>
        <v>19</v>
      </c>
      <c r="L5625" s="2">
        <f t="array" ref="L5625">XLOOKUP('Transaction Data'!$G5625,Product_Code,Unit_Price)</f>
        <v>23</v>
      </c>
      <c r="M5625" s="3">
        <f>'Transaction Data'!$F5625*'Transaction Data'!$K5625</f>
        <v>1102</v>
      </c>
      <c r="N5625" s="3">
        <f>'Transaction Data'!$F5625*'Transaction Data'!$L5625</f>
        <v>1334</v>
      </c>
      <c r="O5625" s="3">
        <f>'Transaction Data'!$N5625-'Transaction Data'!$M5625</f>
        <v>232</v>
      </c>
      <c r="P5625" s="2">
        <f>DATEDIF('Transaction Data'!$D5625,'Transaction Data'!$A5625,"y")</f>
        <v>20</v>
      </c>
      <c r="Q5625" s="2" t="str">
        <f>FLOOR('Transaction Data'!$P5625,15)&amp;"-"&amp;FLOOR('Transaction Data'!$P5625,15)+14</f>
        <v>15-29</v>
      </c>
      <c r="R5625" s="2" t="str">
        <f>IF('Transaction Data'!$L5625&lt;=10,"Less Expensive","Expensive")</f>
        <v>Expensive</v>
      </c>
      <c r="S5625" s="4">
        <f>WEEKDAY('Transaction Data'!$A5625)</f>
        <v>6</v>
      </c>
      <c r="T5625" s="2" t="str">
        <f>IF(WEEKDAY('Transaction Data'!$A5625,2)&lt;6,"Weekday","Weekend")</f>
        <v>Weekday</v>
      </c>
    </row>
    <row r="5626" ht="15.75" customHeight="1">
      <c r="A5626" s="1">
        <v>45361.0</v>
      </c>
      <c r="B5626" s="2" t="s">
        <v>5283</v>
      </c>
      <c r="C5626" s="2" t="s">
        <v>41</v>
      </c>
      <c r="D5626" s="1">
        <v>31893.0</v>
      </c>
      <c r="E5626" s="2" t="s">
        <v>63</v>
      </c>
      <c r="F5626" s="2">
        <v>374.0</v>
      </c>
      <c r="G5626" s="2" t="s">
        <v>33</v>
      </c>
      <c r="H5626" s="2" t="s">
        <v>42</v>
      </c>
      <c r="I5626" s="2" t="s">
        <v>25</v>
      </c>
      <c r="J5626" s="2" t="str">
        <f t="array" ref="J5626">XLOOKUP('Transaction Data'!$G5626,Product_Code,Biscuit_Brand)</f>
        <v>Caramel Biscuits</v>
      </c>
      <c r="K5626" s="2">
        <f t="array" ref="K5626">XLOOKUP('Transaction Data'!$G5626,Product_Code,Cost)</f>
        <v>18</v>
      </c>
      <c r="L5626" s="2">
        <f t="array" ref="L5626">XLOOKUP('Transaction Data'!$G5626,Product_Code,Unit_Price)</f>
        <v>22</v>
      </c>
      <c r="M5626" s="3">
        <f>'Transaction Data'!$F5626*'Transaction Data'!$K5626</f>
        <v>6732</v>
      </c>
      <c r="N5626" s="3">
        <f>'Transaction Data'!$F5626*'Transaction Data'!$L5626</f>
        <v>8228</v>
      </c>
      <c r="O5626" s="3">
        <f>'Transaction Data'!$N5626-'Transaction Data'!$M5626</f>
        <v>1496</v>
      </c>
      <c r="P5626" s="2">
        <f>DATEDIF('Transaction Data'!$D5626,'Transaction Data'!$A5626,"y")</f>
        <v>36</v>
      </c>
      <c r="Q5626" s="2" t="str">
        <f>FLOOR('Transaction Data'!$P5626,15)&amp;"-"&amp;FLOOR('Transaction Data'!$P5626,15)+14</f>
        <v>30-44</v>
      </c>
      <c r="R5626" s="2" t="str">
        <f>IF('Transaction Data'!$L5626&lt;=10,"Less Expensive","Expensive")</f>
        <v>Expensive</v>
      </c>
      <c r="S5626" s="4">
        <f>WEEKDAY('Transaction Data'!$A5626)</f>
        <v>1</v>
      </c>
      <c r="T5626" s="2" t="str">
        <f>IF(WEEKDAY('Transaction Data'!$A5626,2)&lt;6,"Weekday","Weekend")</f>
        <v>Weekend</v>
      </c>
    </row>
    <row r="5627" ht="15.75" customHeight="1">
      <c r="A5627" s="1">
        <v>45323.0</v>
      </c>
      <c r="B5627" s="2" t="s">
        <v>5284</v>
      </c>
      <c r="C5627" s="2" t="s">
        <v>21</v>
      </c>
      <c r="D5627" s="1">
        <v>27083.0</v>
      </c>
      <c r="E5627" s="2" t="s">
        <v>63</v>
      </c>
      <c r="F5627" s="2">
        <v>33.0</v>
      </c>
      <c r="G5627" s="2" t="s">
        <v>61</v>
      </c>
      <c r="H5627" s="2" t="s">
        <v>45</v>
      </c>
      <c r="I5627" s="2" t="s">
        <v>25</v>
      </c>
      <c r="J5627" s="2" t="str">
        <f t="array" ref="J5627">XLOOKUP('Transaction Data'!$G5627,Product_Code,Biscuit_Brand)</f>
        <v>Choco Delight</v>
      </c>
      <c r="K5627" s="2">
        <f t="array" ref="K5627">XLOOKUP('Transaction Data'!$G5627,Product_Code,Cost)</f>
        <v>3</v>
      </c>
      <c r="L5627" s="2">
        <f t="array" ref="L5627">XLOOKUP('Transaction Data'!$G5627,Product_Code,Unit_Price)</f>
        <v>5</v>
      </c>
      <c r="M5627" s="3">
        <f>'Transaction Data'!$F5627*'Transaction Data'!$K5627</f>
        <v>99</v>
      </c>
      <c r="N5627" s="3">
        <f>'Transaction Data'!$F5627*'Transaction Data'!$L5627</f>
        <v>165</v>
      </c>
      <c r="O5627" s="3">
        <f>'Transaction Data'!$N5627-'Transaction Data'!$M5627</f>
        <v>66</v>
      </c>
      <c r="P5627" s="2">
        <f>DATEDIF('Transaction Data'!$D5627,'Transaction Data'!$A5627,"y")</f>
        <v>49</v>
      </c>
      <c r="Q5627" s="2" t="str">
        <f>FLOOR('Transaction Data'!$P5627,15)&amp;"-"&amp;FLOOR('Transaction Data'!$P5627,15)+14</f>
        <v>45-59</v>
      </c>
      <c r="R5627" s="2" t="str">
        <f>IF('Transaction Data'!$L5627&lt;=10,"Less Expensive","Expensive")</f>
        <v>Less Expensive</v>
      </c>
      <c r="S5627" s="4">
        <f>WEEKDAY('Transaction Data'!$A5627)</f>
        <v>5</v>
      </c>
      <c r="T5627" s="2" t="str">
        <f>IF(WEEKDAY('Transaction Data'!$A5627,2)&lt;6,"Weekday","Weekend")</f>
        <v>Weekday</v>
      </c>
    </row>
    <row r="5628" ht="15.75" customHeight="1">
      <c r="A5628" s="1">
        <v>45331.0</v>
      </c>
      <c r="B5628" s="2" t="s">
        <v>5285</v>
      </c>
      <c r="C5628" s="2" t="s">
        <v>32</v>
      </c>
      <c r="D5628" s="1">
        <v>18679.0</v>
      </c>
      <c r="E5628" s="2" t="s">
        <v>37</v>
      </c>
      <c r="F5628" s="2">
        <v>400.0</v>
      </c>
      <c r="G5628" s="2" t="s">
        <v>33</v>
      </c>
      <c r="H5628" s="2" t="s">
        <v>24</v>
      </c>
      <c r="I5628" s="2" t="s">
        <v>25</v>
      </c>
      <c r="J5628" s="2" t="str">
        <f t="array" ref="J5628">XLOOKUP('Transaction Data'!$G5628,Product_Code,Biscuit_Brand)</f>
        <v>Caramel Biscuits</v>
      </c>
      <c r="K5628" s="2">
        <f t="array" ref="K5628">XLOOKUP('Transaction Data'!$G5628,Product_Code,Cost)</f>
        <v>18</v>
      </c>
      <c r="L5628" s="2">
        <f t="array" ref="L5628">XLOOKUP('Transaction Data'!$G5628,Product_Code,Unit_Price)</f>
        <v>22</v>
      </c>
      <c r="M5628" s="3">
        <f>'Transaction Data'!$F5628*'Transaction Data'!$K5628</f>
        <v>7200</v>
      </c>
      <c r="N5628" s="3">
        <f>'Transaction Data'!$F5628*'Transaction Data'!$L5628</f>
        <v>8800</v>
      </c>
      <c r="O5628" s="3">
        <f>'Transaction Data'!$N5628-'Transaction Data'!$M5628</f>
        <v>1600</v>
      </c>
      <c r="P5628" s="2">
        <f>DATEDIF('Transaction Data'!$D5628,'Transaction Data'!$A5628,"y")</f>
        <v>72</v>
      </c>
      <c r="Q5628" s="2" t="str">
        <f>FLOOR('Transaction Data'!$P5628,15)&amp;"-"&amp;FLOOR('Transaction Data'!$P5628,15)+14</f>
        <v>60-74</v>
      </c>
      <c r="R5628" s="2" t="str">
        <f>IF('Transaction Data'!$L5628&lt;=10,"Less Expensive","Expensive")</f>
        <v>Expensive</v>
      </c>
      <c r="S5628" s="4">
        <f>WEEKDAY('Transaction Data'!$A5628)</f>
        <v>6</v>
      </c>
      <c r="T5628" s="2" t="str">
        <f>IF(WEEKDAY('Transaction Data'!$A5628,2)&lt;6,"Weekday","Weekend")</f>
        <v>Weekday</v>
      </c>
    </row>
    <row r="5629" ht="15.75" customHeight="1">
      <c r="A5629" s="1">
        <v>45494.0</v>
      </c>
      <c r="B5629" s="2" t="s">
        <v>5286</v>
      </c>
      <c r="C5629" s="2" t="s">
        <v>72</v>
      </c>
      <c r="D5629" s="1">
        <v>36047.0</v>
      </c>
      <c r="E5629" s="2" t="s">
        <v>22</v>
      </c>
      <c r="F5629" s="2">
        <v>467.0</v>
      </c>
      <c r="G5629" s="2" t="s">
        <v>60</v>
      </c>
      <c r="H5629" s="2" t="s">
        <v>29</v>
      </c>
      <c r="I5629" s="2" t="s">
        <v>25</v>
      </c>
      <c r="J5629" s="2" t="str">
        <f t="array" ref="J5629">XLOOKUP('Transaction Data'!$G5629,Product_Code,Biscuit_Brand)</f>
        <v>Peanut Butter Bites</v>
      </c>
      <c r="K5629" s="2">
        <f t="array" ref="K5629">XLOOKUP('Transaction Data'!$G5629,Product_Code,Cost)</f>
        <v>5</v>
      </c>
      <c r="L5629" s="2">
        <f t="array" ref="L5629">XLOOKUP('Transaction Data'!$G5629,Product_Code,Unit_Price)</f>
        <v>7</v>
      </c>
      <c r="M5629" s="3">
        <f>'Transaction Data'!$F5629*'Transaction Data'!$K5629</f>
        <v>2335</v>
      </c>
      <c r="N5629" s="3">
        <f>'Transaction Data'!$F5629*'Transaction Data'!$L5629</f>
        <v>3269</v>
      </c>
      <c r="O5629" s="3">
        <f>'Transaction Data'!$N5629-'Transaction Data'!$M5629</f>
        <v>934</v>
      </c>
      <c r="P5629" s="2">
        <f>DATEDIF('Transaction Data'!$D5629,'Transaction Data'!$A5629,"y")</f>
        <v>25</v>
      </c>
      <c r="Q5629" s="2" t="str">
        <f>FLOOR('Transaction Data'!$P5629,15)&amp;"-"&amp;FLOOR('Transaction Data'!$P5629,15)+14</f>
        <v>15-29</v>
      </c>
      <c r="R5629" s="2" t="str">
        <f>IF('Transaction Data'!$L5629&lt;=10,"Less Expensive","Expensive")</f>
        <v>Less Expensive</v>
      </c>
      <c r="S5629" s="4">
        <f>WEEKDAY('Transaction Data'!$A5629)</f>
        <v>1</v>
      </c>
      <c r="T5629" s="2" t="str">
        <f>IF(WEEKDAY('Transaction Data'!$A5629,2)&lt;6,"Weekday","Weekend")</f>
        <v>Weekend</v>
      </c>
    </row>
    <row r="5630" ht="15.75" customHeight="1">
      <c r="A5630" s="1">
        <v>45473.0</v>
      </c>
      <c r="B5630" s="2" t="s">
        <v>5287</v>
      </c>
      <c r="C5630" s="2" t="s">
        <v>54</v>
      </c>
      <c r="D5630" s="1">
        <v>30179.0</v>
      </c>
      <c r="E5630" s="2" t="s">
        <v>63</v>
      </c>
      <c r="F5630" s="2">
        <v>46.0</v>
      </c>
      <c r="G5630" s="2" t="s">
        <v>33</v>
      </c>
      <c r="H5630" s="2" t="s">
        <v>29</v>
      </c>
      <c r="I5630" s="2" t="s">
        <v>25</v>
      </c>
      <c r="J5630" s="2" t="str">
        <f t="array" ref="J5630">XLOOKUP('Transaction Data'!$G5630,Product_Code,Biscuit_Brand)</f>
        <v>Caramel Biscuits</v>
      </c>
      <c r="K5630" s="2">
        <f t="array" ref="K5630">XLOOKUP('Transaction Data'!$G5630,Product_Code,Cost)</f>
        <v>18</v>
      </c>
      <c r="L5630" s="2">
        <f t="array" ref="L5630">XLOOKUP('Transaction Data'!$G5630,Product_Code,Unit_Price)</f>
        <v>22</v>
      </c>
      <c r="M5630" s="3">
        <f>'Transaction Data'!$F5630*'Transaction Data'!$K5630</f>
        <v>828</v>
      </c>
      <c r="N5630" s="3">
        <f>'Transaction Data'!$F5630*'Transaction Data'!$L5630</f>
        <v>1012</v>
      </c>
      <c r="O5630" s="3">
        <f>'Transaction Data'!$N5630-'Transaction Data'!$M5630</f>
        <v>184</v>
      </c>
      <c r="P5630" s="2">
        <f>DATEDIF('Transaction Data'!$D5630,'Transaction Data'!$A5630,"y")</f>
        <v>41</v>
      </c>
      <c r="Q5630" s="2" t="str">
        <f>FLOOR('Transaction Data'!$P5630,15)&amp;"-"&amp;FLOOR('Transaction Data'!$P5630,15)+14</f>
        <v>30-44</v>
      </c>
      <c r="R5630" s="2" t="str">
        <f>IF('Transaction Data'!$L5630&lt;=10,"Less Expensive","Expensive")</f>
        <v>Expensive</v>
      </c>
      <c r="S5630" s="4">
        <f>WEEKDAY('Transaction Data'!$A5630)</f>
        <v>1</v>
      </c>
      <c r="T5630" s="2" t="str">
        <f>IF(WEEKDAY('Transaction Data'!$A5630,2)&lt;6,"Weekday","Weekend")</f>
        <v>Weekend</v>
      </c>
    </row>
    <row r="5631" ht="15.75" customHeight="1">
      <c r="A5631" s="1">
        <v>45294.0</v>
      </c>
      <c r="B5631" s="2" t="s">
        <v>5288</v>
      </c>
      <c r="C5631" s="2" t="s">
        <v>54</v>
      </c>
      <c r="D5631" s="1">
        <v>25573.0</v>
      </c>
      <c r="E5631" s="2" t="s">
        <v>37</v>
      </c>
      <c r="F5631" s="2">
        <v>470.0</v>
      </c>
      <c r="G5631" s="2" t="s">
        <v>28</v>
      </c>
      <c r="H5631" s="2" t="s">
        <v>34</v>
      </c>
      <c r="I5631" s="2" t="s">
        <v>25</v>
      </c>
      <c r="J5631" s="2" t="str">
        <f t="array" ref="J5631">XLOOKUP('Transaction Data'!$G5631,Product_Code,Biscuit_Brand)</f>
        <v>Shortbread</v>
      </c>
      <c r="K5631" s="2">
        <f t="array" ref="K5631">XLOOKUP('Transaction Data'!$G5631,Product_Code,Cost)</f>
        <v>10</v>
      </c>
      <c r="L5631" s="2">
        <f t="array" ref="L5631">XLOOKUP('Transaction Data'!$G5631,Product_Code,Unit_Price)</f>
        <v>45</v>
      </c>
      <c r="M5631" s="3">
        <f>'Transaction Data'!$F5631*'Transaction Data'!$K5631</f>
        <v>4700</v>
      </c>
      <c r="N5631" s="3">
        <f>'Transaction Data'!$F5631*'Transaction Data'!$L5631</f>
        <v>21150</v>
      </c>
      <c r="O5631" s="3">
        <f>'Transaction Data'!$N5631-'Transaction Data'!$M5631</f>
        <v>16450</v>
      </c>
      <c r="P5631" s="2">
        <f>DATEDIF('Transaction Data'!$D5631,'Transaction Data'!$A5631,"y")</f>
        <v>53</v>
      </c>
      <c r="Q5631" s="2" t="str">
        <f>FLOOR('Transaction Data'!$P5631,15)&amp;"-"&amp;FLOOR('Transaction Data'!$P5631,15)+14</f>
        <v>45-59</v>
      </c>
      <c r="R5631" s="2" t="str">
        <f>IF('Transaction Data'!$L5631&lt;=10,"Less Expensive","Expensive")</f>
        <v>Expensive</v>
      </c>
      <c r="S5631" s="4">
        <f>WEEKDAY('Transaction Data'!$A5631)</f>
        <v>4</v>
      </c>
      <c r="T5631" s="2" t="str">
        <f>IF(WEEKDAY('Transaction Data'!$A5631,2)&lt;6,"Weekday","Weekend")</f>
        <v>Weekday</v>
      </c>
    </row>
    <row r="5632" ht="15.75" customHeight="1">
      <c r="A5632" s="1">
        <v>45405.0</v>
      </c>
      <c r="B5632" s="2" t="s">
        <v>5289</v>
      </c>
      <c r="C5632" s="2" t="s">
        <v>21</v>
      </c>
      <c r="D5632" s="1">
        <v>19644.0</v>
      </c>
      <c r="E5632" s="2" t="s">
        <v>22</v>
      </c>
      <c r="F5632" s="2">
        <v>43.0</v>
      </c>
      <c r="G5632" s="2" t="s">
        <v>38</v>
      </c>
      <c r="H5632" s="2" t="s">
        <v>24</v>
      </c>
      <c r="I5632" s="2" t="s">
        <v>25</v>
      </c>
      <c r="J5632" s="2" t="str">
        <f t="array" ref="J5632">XLOOKUP('Transaction Data'!$G5632,Product_Code,Biscuit_Brand)</f>
        <v>Ginger Snaps</v>
      </c>
      <c r="K5632" s="2">
        <f t="array" ref="K5632">XLOOKUP('Transaction Data'!$G5632,Product_Code,Cost)</f>
        <v>14</v>
      </c>
      <c r="L5632" s="2">
        <f t="array" ref="L5632">XLOOKUP('Transaction Data'!$G5632,Product_Code,Unit_Price)</f>
        <v>28</v>
      </c>
      <c r="M5632" s="3">
        <f>'Transaction Data'!$F5632*'Transaction Data'!$K5632</f>
        <v>602</v>
      </c>
      <c r="N5632" s="3">
        <f>'Transaction Data'!$F5632*'Transaction Data'!$L5632</f>
        <v>1204</v>
      </c>
      <c r="O5632" s="3">
        <f>'Transaction Data'!$N5632-'Transaction Data'!$M5632</f>
        <v>602</v>
      </c>
      <c r="P5632" s="2">
        <f>DATEDIF('Transaction Data'!$D5632,'Transaction Data'!$A5632,"y")</f>
        <v>70</v>
      </c>
      <c r="Q5632" s="2" t="str">
        <f>FLOOR('Transaction Data'!$P5632,15)&amp;"-"&amp;FLOOR('Transaction Data'!$P5632,15)+14</f>
        <v>60-74</v>
      </c>
      <c r="R5632" s="2" t="str">
        <f>IF('Transaction Data'!$L5632&lt;=10,"Less Expensive","Expensive")</f>
        <v>Expensive</v>
      </c>
      <c r="S5632" s="4">
        <f>WEEKDAY('Transaction Data'!$A5632)</f>
        <v>3</v>
      </c>
      <c r="T5632" s="2" t="str">
        <f>IF(WEEKDAY('Transaction Data'!$A5632,2)&lt;6,"Weekday","Weekend")</f>
        <v>Weekday</v>
      </c>
    </row>
    <row r="5633" ht="15.75" customHeight="1">
      <c r="A5633" s="1">
        <v>45386.0</v>
      </c>
      <c r="B5633" s="2" t="s">
        <v>5290</v>
      </c>
      <c r="C5633" s="2" t="s">
        <v>41</v>
      </c>
      <c r="D5633" s="1">
        <v>18453.0</v>
      </c>
      <c r="E5633" s="2" t="s">
        <v>27</v>
      </c>
      <c r="F5633" s="2">
        <v>216.0</v>
      </c>
      <c r="G5633" s="2" t="s">
        <v>33</v>
      </c>
      <c r="H5633" s="2" t="s">
        <v>42</v>
      </c>
      <c r="I5633" s="2" t="s">
        <v>25</v>
      </c>
      <c r="J5633" s="2" t="str">
        <f t="array" ref="J5633">XLOOKUP('Transaction Data'!$G5633,Product_Code,Biscuit_Brand)</f>
        <v>Caramel Biscuits</v>
      </c>
      <c r="K5633" s="2">
        <f t="array" ref="K5633">XLOOKUP('Transaction Data'!$G5633,Product_Code,Cost)</f>
        <v>18</v>
      </c>
      <c r="L5633" s="2">
        <f t="array" ref="L5633">XLOOKUP('Transaction Data'!$G5633,Product_Code,Unit_Price)</f>
        <v>22</v>
      </c>
      <c r="M5633" s="3">
        <f>'Transaction Data'!$F5633*'Transaction Data'!$K5633</f>
        <v>3888</v>
      </c>
      <c r="N5633" s="3">
        <f>'Transaction Data'!$F5633*'Transaction Data'!$L5633</f>
        <v>4752</v>
      </c>
      <c r="O5633" s="3">
        <f>'Transaction Data'!$N5633-'Transaction Data'!$M5633</f>
        <v>864</v>
      </c>
      <c r="P5633" s="2">
        <f>DATEDIF('Transaction Data'!$D5633,'Transaction Data'!$A5633,"y")</f>
        <v>73</v>
      </c>
      <c r="Q5633" s="2" t="str">
        <f>FLOOR('Transaction Data'!$P5633,15)&amp;"-"&amp;FLOOR('Transaction Data'!$P5633,15)+14</f>
        <v>60-74</v>
      </c>
      <c r="R5633" s="2" t="str">
        <f>IF('Transaction Data'!$L5633&lt;=10,"Less Expensive","Expensive")</f>
        <v>Expensive</v>
      </c>
      <c r="S5633" s="4">
        <f>WEEKDAY('Transaction Data'!$A5633)</f>
        <v>5</v>
      </c>
      <c r="T5633" s="2" t="str">
        <f>IF(WEEKDAY('Transaction Data'!$A5633,2)&lt;6,"Weekday","Weekend")</f>
        <v>Weekday</v>
      </c>
    </row>
    <row r="5634" ht="15.75" customHeight="1">
      <c r="A5634" s="1">
        <v>45417.0</v>
      </c>
      <c r="B5634" s="2" t="s">
        <v>5291</v>
      </c>
      <c r="C5634" s="2" t="s">
        <v>41</v>
      </c>
      <c r="D5634" s="1">
        <v>23161.0</v>
      </c>
      <c r="E5634" s="2" t="s">
        <v>63</v>
      </c>
      <c r="F5634" s="2">
        <v>18.0</v>
      </c>
      <c r="G5634" s="2" t="s">
        <v>33</v>
      </c>
      <c r="H5634" s="2" t="s">
        <v>45</v>
      </c>
      <c r="I5634" s="2" t="s">
        <v>25</v>
      </c>
      <c r="J5634" s="2" t="str">
        <f t="array" ref="J5634">XLOOKUP('Transaction Data'!$G5634,Product_Code,Biscuit_Brand)</f>
        <v>Caramel Biscuits</v>
      </c>
      <c r="K5634" s="2">
        <f t="array" ref="K5634">XLOOKUP('Transaction Data'!$G5634,Product_Code,Cost)</f>
        <v>18</v>
      </c>
      <c r="L5634" s="2">
        <f t="array" ref="L5634">XLOOKUP('Transaction Data'!$G5634,Product_Code,Unit_Price)</f>
        <v>22</v>
      </c>
      <c r="M5634" s="3">
        <f>'Transaction Data'!$F5634*'Transaction Data'!$K5634</f>
        <v>324</v>
      </c>
      <c r="N5634" s="3">
        <f>'Transaction Data'!$F5634*'Transaction Data'!$L5634</f>
        <v>396</v>
      </c>
      <c r="O5634" s="3">
        <f>'Transaction Data'!$N5634-'Transaction Data'!$M5634</f>
        <v>72</v>
      </c>
      <c r="P5634" s="2">
        <f>DATEDIF('Transaction Data'!$D5634,'Transaction Data'!$A5634,"y")</f>
        <v>60</v>
      </c>
      <c r="Q5634" s="2" t="str">
        <f>FLOOR('Transaction Data'!$P5634,15)&amp;"-"&amp;FLOOR('Transaction Data'!$P5634,15)+14</f>
        <v>60-74</v>
      </c>
      <c r="R5634" s="2" t="str">
        <f>IF('Transaction Data'!$L5634&lt;=10,"Less Expensive","Expensive")</f>
        <v>Expensive</v>
      </c>
      <c r="S5634" s="4">
        <f>WEEKDAY('Transaction Data'!$A5634)</f>
        <v>1</v>
      </c>
      <c r="T5634" s="2" t="str">
        <f>IF(WEEKDAY('Transaction Data'!$A5634,2)&lt;6,"Weekday","Weekend")</f>
        <v>Weekend</v>
      </c>
    </row>
    <row r="5635" ht="15.75" customHeight="1">
      <c r="A5635" s="1">
        <v>45361.0</v>
      </c>
      <c r="B5635" s="2" t="s">
        <v>5292</v>
      </c>
      <c r="C5635" s="2" t="s">
        <v>21</v>
      </c>
      <c r="D5635" s="1">
        <v>20101.0</v>
      </c>
      <c r="E5635" s="2" t="s">
        <v>37</v>
      </c>
      <c r="F5635" s="2">
        <v>219.0</v>
      </c>
      <c r="G5635" s="2" t="s">
        <v>28</v>
      </c>
      <c r="H5635" s="2" t="s">
        <v>24</v>
      </c>
      <c r="I5635" s="2" t="s">
        <v>25</v>
      </c>
      <c r="J5635" s="2" t="str">
        <f t="array" ref="J5635">XLOOKUP('Transaction Data'!$G5635,Product_Code,Biscuit_Brand)</f>
        <v>Shortbread</v>
      </c>
      <c r="K5635" s="2">
        <f t="array" ref="K5635">XLOOKUP('Transaction Data'!$G5635,Product_Code,Cost)</f>
        <v>10</v>
      </c>
      <c r="L5635" s="2">
        <f t="array" ref="L5635">XLOOKUP('Transaction Data'!$G5635,Product_Code,Unit_Price)</f>
        <v>45</v>
      </c>
      <c r="M5635" s="3">
        <f>'Transaction Data'!$F5635*'Transaction Data'!$K5635</f>
        <v>2190</v>
      </c>
      <c r="N5635" s="3">
        <f>'Transaction Data'!$F5635*'Transaction Data'!$L5635</f>
        <v>9855</v>
      </c>
      <c r="O5635" s="3">
        <f>'Transaction Data'!$N5635-'Transaction Data'!$M5635</f>
        <v>7665</v>
      </c>
      <c r="P5635" s="2">
        <f>DATEDIF('Transaction Data'!$D5635,'Transaction Data'!$A5635,"y")</f>
        <v>69</v>
      </c>
      <c r="Q5635" s="2" t="str">
        <f>FLOOR('Transaction Data'!$P5635,15)&amp;"-"&amp;FLOOR('Transaction Data'!$P5635,15)+14</f>
        <v>60-74</v>
      </c>
      <c r="R5635" s="2" t="str">
        <f>IF('Transaction Data'!$L5635&lt;=10,"Less Expensive","Expensive")</f>
        <v>Expensive</v>
      </c>
      <c r="S5635" s="4">
        <f>WEEKDAY('Transaction Data'!$A5635)</f>
        <v>1</v>
      </c>
      <c r="T5635" s="2" t="str">
        <f>IF(WEEKDAY('Transaction Data'!$A5635,2)&lt;6,"Weekday","Weekend")</f>
        <v>Weekend</v>
      </c>
    </row>
    <row r="5636" ht="15.75" customHeight="1">
      <c r="A5636" s="1">
        <v>45469.0</v>
      </c>
      <c r="B5636" s="2" t="s">
        <v>5293</v>
      </c>
      <c r="C5636" s="2" t="s">
        <v>21</v>
      </c>
      <c r="D5636" s="1">
        <v>21595.0</v>
      </c>
      <c r="E5636" s="2" t="s">
        <v>63</v>
      </c>
      <c r="F5636" s="2">
        <v>455.0</v>
      </c>
      <c r="G5636" s="2" t="s">
        <v>44</v>
      </c>
      <c r="H5636" s="2" t="s">
        <v>29</v>
      </c>
      <c r="I5636" s="2" t="s">
        <v>25</v>
      </c>
      <c r="J5636" s="2" t="str">
        <f t="array" ref="J5636">XLOOKUP('Transaction Data'!$G5636,Product_Code,Biscuit_Brand)</f>
        <v>Butter Crunch</v>
      </c>
      <c r="K5636" s="2">
        <f t="array" ref="K5636">XLOOKUP('Transaction Data'!$G5636,Product_Code,Cost)</f>
        <v>10</v>
      </c>
      <c r="L5636" s="2">
        <f t="array" ref="L5636">XLOOKUP('Transaction Data'!$G5636,Product_Code,Unit_Price)</f>
        <v>11</v>
      </c>
      <c r="M5636" s="3">
        <f>'Transaction Data'!$F5636*'Transaction Data'!$K5636</f>
        <v>4550</v>
      </c>
      <c r="N5636" s="3">
        <f>'Transaction Data'!$F5636*'Transaction Data'!$L5636</f>
        <v>5005</v>
      </c>
      <c r="O5636" s="3">
        <f>'Transaction Data'!$N5636-'Transaction Data'!$M5636</f>
        <v>455</v>
      </c>
      <c r="P5636" s="2">
        <f>DATEDIF('Transaction Data'!$D5636,'Transaction Data'!$A5636,"y")</f>
        <v>65</v>
      </c>
      <c r="Q5636" s="2" t="str">
        <f>FLOOR('Transaction Data'!$P5636,15)&amp;"-"&amp;FLOOR('Transaction Data'!$P5636,15)+14</f>
        <v>60-74</v>
      </c>
      <c r="R5636" s="2" t="str">
        <f>IF('Transaction Data'!$L5636&lt;=10,"Less Expensive","Expensive")</f>
        <v>Expensive</v>
      </c>
      <c r="S5636" s="4">
        <f>WEEKDAY('Transaction Data'!$A5636)</f>
        <v>4</v>
      </c>
      <c r="T5636" s="2" t="str">
        <f>IF(WEEKDAY('Transaction Data'!$A5636,2)&lt;6,"Weekday","Weekend")</f>
        <v>Weekday</v>
      </c>
    </row>
    <row r="5637" ht="15.75" customHeight="1">
      <c r="A5637" s="1">
        <v>45366.0</v>
      </c>
      <c r="B5637" s="2" t="s">
        <v>5294</v>
      </c>
      <c r="C5637" s="2" t="s">
        <v>54</v>
      </c>
      <c r="D5637" s="1">
        <v>33990.0</v>
      </c>
      <c r="E5637" s="2" t="s">
        <v>27</v>
      </c>
      <c r="F5637" s="2">
        <v>142.0</v>
      </c>
      <c r="G5637" s="2" t="s">
        <v>61</v>
      </c>
      <c r="H5637" s="2" t="s">
        <v>42</v>
      </c>
      <c r="I5637" s="2" t="s">
        <v>25</v>
      </c>
      <c r="J5637" s="2" t="str">
        <f t="array" ref="J5637">XLOOKUP('Transaction Data'!$G5637,Product_Code,Biscuit_Brand)</f>
        <v>Choco Delight</v>
      </c>
      <c r="K5637" s="2">
        <f t="array" ref="K5637">XLOOKUP('Transaction Data'!$G5637,Product_Code,Cost)</f>
        <v>3</v>
      </c>
      <c r="L5637" s="2">
        <f t="array" ref="L5637">XLOOKUP('Transaction Data'!$G5637,Product_Code,Unit_Price)</f>
        <v>5</v>
      </c>
      <c r="M5637" s="3">
        <f>'Transaction Data'!$F5637*'Transaction Data'!$K5637</f>
        <v>426</v>
      </c>
      <c r="N5637" s="3">
        <f>'Transaction Data'!$F5637*'Transaction Data'!$L5637</f>
        <v>710</v>
      </c>
      <c r="O5637" s="3">
        <f>'Transaction Data'!$N5637-'Transaction Data'!$M5637</f>
        <v>284</v>
      </c>
      <c r="P5637" s="2">
        <f>DATEDIF('Transaction Data'!$D5637,'Transaction Data'!$A5637,"y")</f>
        <v>31</v>
      </c>
      <c r="Q5637" s="2" t="str">
        <f>FLOOR('Transaction Data'!$P5637,15)&amp;"-"&amp;FLOOR('Transaction Data'!$P5637,15)+14</f>
        <v>30-44</v>
      </c>
      <c r="R5637" s="2" t="str">
        <f>IF('Transaction Data'!$L5637&lt;=10,"Less Expensive","Expensive")</f>
        <v>Less Expensive</v>
      </c>
      <c r="S5637" s="4">
        <f>WEEKDAY('Transaction Data'!$A5637)</f>
        <v>6</v>
      </c>
      <c r="T5637" s="2" t="str">
        <f>IF(WEEKDAY('Transaction Data'!$A5637,2)&lt;6,"Weekday","Weekend")</f>
        <v>Weekday</v>
      </c>
    </row>
    <row r="5638" ht="15.75" customHeight="1">
      <c r="A5638" s="1">
        <v>45456.0</v>
      </c>
      <c r="B5638" s="2" t="s">
        <v>5295</v>
      </c>
      <c r="C5638" s="2" t="s">
        <v>69</v>
      </c>
      <c r="D5638" s="1">
        <v>18614.0</v>
      </c>
      <c r="E5638" s="2" t="s">
        <v>63</v>
      </c>
      <c r="F5638" s="2">
        <v>317.0</v>
      </c>
      <c r="G5638" s="2" t="s">
        <v>23</v>
      </c>
      <c r="H5638" s="2" t="s">
        <v>45</v>
      </c>
      <c r="I5638" s="2" t="s">
        <v>25</v>
      </c>
      <c r="J5638" s="2" t="str">
        <f t="array" ref="J5638">XLOOKUP('Transaction Data'!$G5638,Product_Code,Biscuit_Brand)</f>
        <v>Cinnamon Swirls</v>
      </c>
      <c r="K5638" s="2">
        <f t="array" ref="K5638">XLOOKUP('Transaction Data'!$G5638,Product_Code,Cost)</f>
        <v>10</v>
      </c>
      <c r="L5638" s="2">
        <f t="array" ref="L5638">XLOOKUP('Transaction Data'!$G5638,Product_Code,Unit_Price)</f>
        <v>14</v>
      </c>
      <c r="M5638" s="3">
        <f>'Transaction Data'!$F5638*'Transaction Data'!$K5638</f>
        <v>3170</v>
      </c>
      <c r="N5638" s="3">
        <f>'Transaction Data'!$F5638*'Transaction Data'!$L5638</f>
        <v>4438</v>
      </c>
      <c r="O5638" s="3">
        <f>'Transaction Data'!$N5638-'Transaction Data'!$M5638</f>
        <v>1268</v>
      </c>
      <c r="P5638" s="2">
        <f>DATEDIF('Transaction Data'!$D5638,'Transaction Data'!$A5638,"y")</f>
        <v>73</v>
      </c>
      <c r="Q5638" s="2" t="str">
        <f>FLOOR('Transaction Data'!$P5638,15)&amp;"-"&amp;FLOOR('Transaction Data'!$P5638,15)+14</f>
        <v>60-74</v>
      </c>
      <c r="R5638" s="2" t="str">
        <f>IF('Transaction Data'!$L5638&lt;=10,"Less Expensive","Expensive")</f>
        <v>Expensive</v>
      </c>
      <c r="S5638" s="4">
        <f>WEEKDAY('Transaction Data'!$A5638)</f>
        <v>5</v>
      </c>
      <c r="T5638" s="2" t="str">
        <f>IF(WEEKDAY('Transaction Data'!$A5638,2)&lt;6,"Weekday","Weekend")</f>
        <v>Weekday</v>
      </c>
    </row>
    <row r="5639" ht="15.75" customHeight="1">
      <c r="A5639" s="1">
        <v>45308.0</v>
      </c>
      <c r="B5639" s="2" t="s">
        <v>5296</v>
      </c>
      <c r="C5639" s="2" t="s">
        <v>69</v>
      </c>
      <c r="D5639" s="1">
        <v>28324.0</v>
      </c>
      <c r="E5639" s="2" t="s">
        <v>27</v>
      </c>
      <c r="F5639" s="2">
        <v>138.0</v>
      </c>
      <c r="G5639" s="2" t="s">
        <v>33</v>
      </c>
      <c r="H5639" s="2" t="s">
        <v>24</v>
      </c>
      <c r="I5639" s="2" t="s">
        <v>25</v>
      </c>
      <c r="J5639" s="2" t="str">
        <f t="array" ref="J5639">XLOOKUP('Transaction Data'!$G5639,Product_Code,Biscuit_Brand)</f>
        <v>Caramel Biscuits</v>
      </c>
      <c r="K5639" s="2">
        <f t="array" ref="K5639">XLOOKUP('Transaction Data'!$G5639,Product_Code,Cost)</f>
        <v>18</v>
      </c>
      <c r="L5639" s="2">
        <f t="array" ref="L5639">XLOOKUP('Transaction Data'!$G5639,Product_Code,Unit_Price)</f>
        <v>22</v>
      </c>
      <c r="M5639" s="3">
        <f>'Transaction Data'!$F5639*'Transaction Data'!$K5639</f>
        <v>2484</v>
      </c>
      <c r="N5639" s="3">
        <f>'Transaction Data'!$F5639*'Transaction Data'!$L5639</f>
        <v>3036</v>
      </c>
      <c r="O5639" s="3">
        <f>'Transaction Data'!$N5639-'Transaction Data'!$M5639</f>
        <v>552</v>
      </c>
      <c r="P5639" s="2">
        <f>DATEDIF('Transaction Data'!$D5639,'Transaction Data'!$A5639,"y")</f>
        <v>46</v>
      </c>
      <c r="Q5639" s="2" t="str">
        <f>FLOOR('Transaction Data'!$P5639,15)&amp;"-"&amp;FLOOR('Transaction Data'!$P5639,15)+14</f>
        <v>45-59</v>
      </c>
      <c r="R5639" s="2" t="str">
        <f>IF('Transaction Data'!$L5639&lt;=10,"Less Expensive","Expensive")</f>
        <v>Expensive</v>
      </c>
      <c r="S5639" s="4">
        <f>WEEKDAY('Transaction Data'!$A5639)</f>
        <v>4</v>
      </c>
      <c r="T5639" s="2" t="str">
        <f>IF(WEEKDAY('Transaction Data'!$A5639,2)&lt;6,"Weekday","Weekend")</f>
        <v>Weekday</v>
      </c>
    </row>
    <row r="5640" ht="15.75" customHeight="1">
      <c r="A5640" s="1">
        <v>45320.0</v>
      </c>
      <c r="B5640" s="2" t="s">
        <v>5297</v>
      </c>
      <c r="C5640" s="2" t="s">
        <v>32</v>
      </c>
      <c r="D5640" s="1">
        <v>25300.0</v>
      </c>
      <c r="E5640" s="2" t="s">
        <v>63</v>
      </c>
      <c r="F5640" s="2">
        <v>187.0</v>
      </c>
      <c r="G5640" s="2" t="s">
        <v>61</v>
      </c>
      <c r="H5640" s="2" t="s">
        <v>29</v>
      </c>
      <c r="I5640" s="2" t="s">
        <v>25</v>
      </c>
      <c r="J5640" s="2" t="str">
        <f t="array" ref="J5640">XLOOKUP('Transaction Data'!$G5640,Product_Code,Biscuit_Brand)</f>
        <v>Choco Delight</v>
      </c>
      <c r="K5640" s="2">
        <f t="array" ref="K5640">XLOOKUP('Transaction Data'!$G5640,Product_Code,Cost)</f>
        <v>3</v>
      </c>
      <c r="L5640" s="2">
        <f t="array" ref="L5640">XLOOKUP('Transaction Data'!$G5640,Product_Code,Unit_Price)</f>
        <v>5</v>
      </c>
      <c r="M5640" s="3">
        <f>'Transaction Data'!$F5640*'Transaction Data'!$K5640</f>
        <v>561</v>
      </c>
      <c r="N5640" s="3">
        <f>'Transaction Data'!$F5640*'Transaction Data'!$L5640</f>
        <v>935</v>
      </c>
      <c r="O5640" s="3">
        <f>'Transaction Data'!$N5640-'Transaction Data'!$M5640</f>
        <v>374</v>
      </c>
      <c r="P5640" s="2">
        <f>DATEDIF('Transaction Data'!$D5640,'Transaction Data'!$A5640,"y")</f>
        <v>54</v>
      </c>
      <c r="Q5640" s="2" t="str">
        <f>FLOOR('Transaction Data'!$P5640,15)&amp;"-"&amp;FLOOR('Transaction Data'!$P5640,15)+14</f>
        <v>45-59</v>
      </c>
      <c r="R5640" s="2" t="str">
        <f>IF('Transaction Data'!$L5640&lt;=10,"Less Expensive","Expensive")</f>
        <v>Less Expensive</v>
      </c>
      <c r="S5640" s="4">
        <f>WEEKDAY('Transaction Data'!$A5640)</f>
        <v>2</v>
      </c>
      <c r="T5640" s="2" t="str">
        <f>IF(WEEKDAY('Transaction Data'!$A5640,2)&lt;6,"Weekday","Weekend")</f>
        <v>Weekday</v>
      </c>
    </row>
    <row r="5641" ht="15.75" customHeight="1">
      <c r="A5641" s="1">
        <v>45400.0</v>
      </c>
      <c r="B5641" s="2" t="s">
        <v>5298</v>
      </c>
      <c r="C5641" s="2" t="s">
        <v>54</v>
      </c>
      <c r="D5641" s="1">
        <v>17155.0</v>
      </c>
      <c r="E5641" s="2" t="s">
        <v>22</v>
      </c>
      <c r="F5641" s="2">
        <v>348.0</v>
      </c>
      <c r="G5641" s="2" t="s">
        <v>60</v>
      </c>
      <c r="H5641" s="2" t="s">
        <v>29</v>
      </c>
      <c r="I5641" s="2" t="s">
        <v>25</v>
      </c>
      <c r="J5641" s="2" t="str">
        <f t="array" ref="J5641">XLOOKUP('Transaction Data'!$G5641,Product_Code,Biscuit_Brand)</f>
        <v>Peanut Butter Bites</v>
      </c>
      <c r="K5641" s="2">
        <f t="array" ref="K5641">XLOOKUP('Transaction Data'!$G5641,Product_Code,Cost)</f>
        <v>5</v>
      </c>
      <c r="L5641" s="2">
        <f t="array" ref="L5641">XLOOKUP('Transaction Data'!$G5641,Product_Code,Unit_Price)</f>
        <v>7</v>
      </c>
      <c r="M5641" s="3">
        <f>'Transaction Data'!$F5641*'Transaction Data'!$K5641</f>
        <v>1740</v>
      </c>
      <c r="N5641" s="3">
        <f>'Transaction Data'!$F5641*'Transaction Data'!$L5641</f>
        <v>2436</v>
      </c>
      <c r="O5641" s="3">
        <f>'Transaction Data'!$N5641-'Transaction Data'!$M5641</f>
        <v>696</v>
      </c>
      <c r="P5641" s="2">
        <f>DATEDIF('Transaction Data'!$D5641,'Transaction Data'!$A5641,"y")</f>
        <v>77</v>
      </c>
      <c r="Q5641" s="2" t="str">
        <f>FLOOR('Transaction Data'!$P5641,15)&amp;"-"&amp;FLOOR('Transaction Data'!$P5641,15)+14</f>
        <v>75-89</v>
      </c>
      <c r="R5641" s="2" t="str">
        <f>IF('Transaction Data'!$L5641&lt;=10,"Less Expensive","Expensive")</f>
        <v>Less Expensive</v>
      </c>
      <c r="S5641" s="4">
        <f>WEEKDAY('Transaction Data'!$A5641)</f>
        <v>5</v>
      </c>
      <c r="T5641" s="2" t="str">
        <f>IF(WEEKDAY('Transaction Data'!$A5641,2)&lt;6,"Weekday","Weekend")</f>
        <v>Weekday</v>
      </c>
    </row>
    <row r="5642" ht="15.75" customHeight="1">
      <c r="A5642" s="1">
        <v>45477.0</v>
      </c>
      <c r="B5642" s="2" t="s">
        <v>5299</v>
      </c>
      <c r="C5642" s="2" t="s">
        <v>32</v>
      </c>
      <c r="D5642" s="1">
        <v>26029.0</v>
      </c>
      <c r="E5642" s="2" t="s">
        <v>37</v>
      </c>
      <c r="F5642" s="2">
        <v>419.0</v>
      </c>
      <c r="G5642" s="2" t="s">
        <v>23</v>
      </c>
      <c r="H5642" s="2" t="s">
        <v>34</v>
      </c>
      <c r="I5642" s="2" t="s">
        <v>25</v>
      </c>
      <c r="J5642" s="2" t="str">
        <f t="array" ref="J5642">XLOOKUP('Transaction Data'!$G5642,Product_Code,Biscuit_Brand)</f>
        <v>Cinnamon Swirls</v>
      </c>
      <c r="K5642" s="2">
        <f t="array" ref="K5642">XLOOKUP('Transaction Data'!$G5642,Product_Code,Cost)</f>
        <v>10</v>
      </c>
      <c r="L5642" s="2">
        <f t="array" ref="L5642">XLOOKUP('Transaction Data'!$G5642,Product_Code,Unit_Price)</f>
        <v>14</v>
      </c>
      <c r="M5642" s="3">
        <f>'Transaction Data'!$F5642*'Transaction Data'!$K5642</f>
        <v>4190</v>
      </c>
      <c r="N5642" s="3">
        <f>'Transaction Data'!$F5642*'Transaction Data'!$L5642</f>
        <v>5866</v>
      </c>
      <c r="O5642" s="3">
        <f>'Transaction Data'!$N5642-'Transaction Data'!$M5642</f>
        <v>1676</v>
      </c>
      <c r="P5642" s="2">
        <f>DATEDIF('Transaction Data'!$D5642,'Transaction Data'!$A5642,"y")</f>
        <v>53</v>
      </c>
      <c r="Q5642" s="2" t="str">
        <f>FLOOR('Transaction Data'!$P5642,15)&amp;"-"&amp;FLOOR('Transaction Data'!$P5642,15)+14</f>
        <v>45-59</v>
      </c>
      <c r="R5642" s="2" t="str">
        <f>IF('Transaction Data'!$L5642&lt;=10,"Less Expensive","Expensive")</f>
        <v>Expensive</v>
      </c>
      <c r="S5642" s="4">
        <f>WEEKDAY('Transaction Data'!$A5642)</f>
        <v>5</v>
      </c>
      <c r="T5642" s="2" t="str">
        <f>IF(WEEKDAY('Transaction Data'!$A5642,2)&lt;6,"Weekday","Weekend")</f>
        <v>Weekday</v>
      </c>
    </row>
    <row r="5643" ht="15.75" customHeight="1">
      <c r="A5643" s="1">
        <v>45371.0</v>
      </c>
      <c r="B5643" s="2" t="s">
        <v>5300</v>
      </c>
      <c r="C5643" s="2" t="s">
        <v>65</v>
      </c>
      <c r="D5643" s="1">
        <v>35117.0</v>
      </c>
      <c r="E5643" s="2" t="s">
        <v>63</v>
      </c>
      <c r="F5643" s="2">
        <v>353.0</v>
      </c>
      <c r="G5643" s="2" t="s">
        <v>23</v>
      </c>
      <c r="H5643" s="2" t="s">
        <v>24</v>
      </c>
      <c r="I5643" s="2" t="s">
        <v>25</v>
      </c>
      <c r="J5643" s="2" t="str">
        <f t="array" ref="J5643">XLOOKUP('Transaction Data'!$G5643,Product_Code,Biscuit_Brand)</f>
        <v>Cinnamon Swirls</v>
      </c>
      <c r="K5643" s="2">
        <f t="array" ref="K5643">XLOOKUP('Transaction Data'!$G5643,Product_Code,Cost)</f>
        <v>10</v>
      </c>
      <c r="L5643" s="2">
        <f t="array" ref="L5643">XLOOKUP('Transaction Data'!$G5643,Product_Code,Unit_Price)</f>
        <v>14</v>
      </c>
      <c r="M5643" s="3">
        <f>'Transaction Data'!$F5643*'Transaction Data'!$K5643</f>
        <v>3530</v>
      </c>
      <c r="N5643" s="3">
        <f>'Transaction Data'!$F5643*'Transaction Data'!$L5643</f>
        <v>4942</v>
      </c>
      <c r="O5643" s="3">
        <f>'Transaction Data'!$N5643-'Transaction Data'!$M5643</f>
        <v>1412</v>
      </c>
      <c r="P5643" s="2">
        <f>DATEDIF('Transaction Data'!$D5643,'Transaction Data'!$A5643,"y")</f>
        <v>28</v>
      </c>
      <c r="Q5643" s="2" t="str">
        <f>FLOOR('Transaction Data'!$P5643,15)&amp;"-"&amp;FLOOR('Transaction Data'!$P5643,15)+14</f>
        <v>15-29</v>
      </c>
      <c r="R5643" s="2" t="str">
        <f>IF('Transaction Data'!$L5643&lt;=10,"Less Expensive","Expensive")</f>
        <v>Expensive</v>
      </c>
      <c r="S5643" s="4">
        <f>WEEKDAY('Transaction Data'!$A5643)</f>
        <v>4</v>
      </c>
      <c r="T5643" s="2" t="str">
        <f>IF(WEEKDAY('Transaction Data'!$A5643,2)&lt;6,"Weekday","Weekend")</f>
        <v>Weekday</v>
      </c>
    </row>
    <row r="5644" ht="15.75" customHeight="1">
      <c r="A5644" s="1">
        <v>45499.0</v>
      </c>
      <c r="B5644" s="2" t="s">
        <v>5301</v>
      </c>
      <c r="C5644" s="2" t="s">
        <v>51</v>
      </c>
      <c r="D5644" s="1">
        <v>37928.0</v>
      </c>
      <c r="E5644" s="2" t="s">
        <v>37</v>
      </c>
      <c r="F5644" s="2">
        <v>133.0</v>
      </c>
      <c r="G5644" s="2" t="s">
        <v>60</v>
      </c>
      <c r="H5644" s="2" t="s">
        <v>42</v>
      </c>
      <c r="I5644" s="2" t="s">
        <v>25</v>
      </c>
      <c r="J5644" s="2" t="str">
        <f t="array" ref="J5644">XLOOKUP('Transaction Data'!$G5644,Product_Code,Biscuit_Brand)</f>
        <v>Peanut Butter Bites</v>
      </c>
      <c r="K5644" s="2">
        <f t="array" ref="K5644">XLOOKUP('Transaction Data'!$G5644,Product_Code,Cost)</f>
        <v>5</v>
      </c>
      <c r="L5644" s="2">
        <f t="array" ref="L5644">XLOOKUP('Transaction Data'!$G5644,Product_Code,Unit_Price)</f>
        <v>7</v>
      </c>
      <c r="M5644" s="3">
        <f>'Transaction Data'!$F5644*'Transaction Data'!$K5644</f>
        <v>665</v>
      </c>
      <c r="N5644" s="3">
        <f>'Transaction Data'!$F5644*'Transaction Data'!$L5644</f>
        <v>931</v>
      </c>
      <c r="O5644" s="3">
        <f>'Transaction Data'!$N5644-'Transaction Data'!$M5644</f>
        <v>266</v>
      </c>
      <c r="P5644" s="2">
        <f>DATEDIF('Transaction Data'!$D5644,'Transaction Data'!$A5644,"y")</f>
        <v>20</v>
      </c>
      <c r="Q5644" s="2" t="str">
        <f>FLOOR('Transaction Data'!$P5644,15)&amp;"-"&amp;FLOOR('Transaction Data'!$P5644,15)+14</f>
        <v>15-29</v>
      </c>
      <c r="R5644" s="2" t="str">
        <f>IF('Transaction Data'!$L5644&lt;=10,"Less Expensive","Expensive")</f>
        <v>Less Expensive</v>
      </c>
      <c r="S5644" s="4">
        <f>WEEKDAY('Transaction Data'!$A5644)</f>
        <v>6</v>
      </c>
      <c r="T5644" s="2" t="str">
        <f>IF(WEEKDAY('Transaction Data'!$A5644,2)&lt;6,"Weekday","Weekend")</f>
        <v>Weekday</v>
      </c>
    </row>
    <row r="5645" ht="15.75" customHeight="1">
      <c r="A5645" s="1">
        <v>45403.0</v>
      </c>
      <c r="B5645" s="2" t="s">
        <v>5302</v>
      </c>
      <c r="C5645" s="2" t="s">
        <v>47</v>
      </c>
      <c r="D5645" s="1">
        <v>20259.0</v>
      </c>
      <c r="E5645" s="2" t="s">
        <v>22</v>
      </c>
      <c r="F5645" s="2">
        <v>76.0</v>
      </c>
      <c r="G5645" s="2" t="s">
        <v>48</v>
      </c>
      <c r="H5645" s="2" t="s">
        <v>45</v>
      </c>
      <c r="I5645" s="2" t="s">
        <v>25</v>
      </c>
      <c r="J5645" s="2" t="str">
        <f t="array" ref="J5645">XLOOKUP('Transaction Data'!$G5645,Product_Code,Biscuit_Brand)</f>
        <v>Lemon Crisps</v>
      </c>
      <c r="K5645" s="2">
        <f t="array" ref="K5645">XLOOKUP('Transaction Data'!$G5645,Product_Code,Cost)</f>
        <v>7</v>
      </c>
      <c r="L5645" s="2">
        <f t="array" ref="L5645">XLOOKUP('Transaction Data'!$G5645,Product_Code,Unit_Price)</f>
        <v>9</v>
      </c>
      <c r="M5645" s="3">
        <f>'Transaction Data'!$F5645*'Transaction Data'!$K5645</f>
        <v>532</v>
      </c>
      <c r="N5645" s="3">
        <f>'Transaction Data'!$F5645*'Transaction Data'!$L5645</f>
        <v>684</v>
      </c>
      <c r="O5645" s="3">
        <f>'Transaction Data'!$N5645-'Transaction Data'!$M5645</f>
        <v>152</v>
      </c>
      <c r="P5645" s="2">
        <f>DATEDIF('Transaction Data'!$D5645,'Transaction Data'!$A5645,"y")</f>
        <v>68</v>
      </c>
      <c r="Q5645" s="2" t="str">
        <f>FLOOR('Transaction Data'!$P5645,15)&amp;"-"&amp;FLOOR('Transaction Data'!$P5645,15)+14</f>
        <v>60-74</v>
      </c>
      <c r="R5645" s="2" t="str">
        <f>IF('Transaction Data'!$L5645&lt;=10,"Less Expensive","Expensive")</f>
        <v>Less Expensive</v>
      </c>
      <c r="S5645" s="4">
        <f>WEEKDAY('Transaction Data'!$A5645)</f>
        <v>1</v>
      </c>
      <c r="T5645" s="2" t="str">
        <f>IF(WEEKDAY('Transaction Data'!$A5645,2)&lt;6,"Weekday","Weekend")</f>
        <v>Weekend</v>
      </c>
    </row>
    <row r="5646" ht="15.75" customHeight="1">
      <c r="A5646" s="1">
        <v>45336.0</v>
      </c>
      <c r="B5646" s="2" t="s">
        <v>5303</v>
      </c>
      <c r="C5646" s="2" t="s">
        <v>21</v>
      </c>
      <c r="D5646" s="1">
        <v>24211.0</v>
      </c>
      <c r="E5646" s="2" t="s">
        <v>37</v>
      </c>
      <c r="F5646" s="2">
        <v>192.0</v>
      </c>
      <c r="G5646" s="2" t="s">
        <v>44</v>
      </c>
      <c r="H5646" s="2" t="s">
        <v>24</v>
      </c>
      <c r="I5646" s="2" t="s">
        <v>25</v>
      </c>
      <c r="J5646" s="2" t="str">
        <f t="array" ref="J5646">XLOOKUP('Transaction Data'!$G5646,Product_Code,Biscuit_Brand)</f>
        <v>Butter Crunch</v>
      </c>
      <c r="K5646" s="2">
        <f t="array" ref="K5646">XLOOKUP('Transaction Data'!$G5646,Product_Code,Cost)</f>
        <v>10</v>
      </c>
      <c r="L5646" s="2">
        <f t="array" ref="L5646">XLOOKUP('Transaction Data'!$G5646,Product_Code,Unit_Price)</f>
        <v>11</v>
      </c>
      <c r="M5646" s="3">
        <f>'Transaction Data'!$F5646*'Transaction Data'!$K5646</f>
        <v>1920</v>
      </c>
      <c r="N5646" s="3">
        <f>'Transaction Data'!$F5646*'Transaction Data'!$L5646</f>
        <v>2112</v>
      </c>
      <c r="O5646" s="3">
        <f>'Transaction Data'!$N5646-'Transaction Data'!$M5646</f>
        <v>192</v>
      </c>
      <c r="P5646" s="2">
        <f>DATEDIF('Transaction Data'!$D5646,'Transaction Data'!$A5646,"y")</f>
        <v>57</v>
      </c>
      <c r="Q5646" s="2" t="str">
        <f>FLOOR('Transaction Data'!$P5646,15)&amp;"-"&amp;FLOOR('Transaction Data'!$P5646,15)+14</f>
        <v>45-59</v>
      </c>
      <c r="R5646" s="2" t="str">
        <f>IF('Transaction Data'!$L5646&lt;=10,"Less Expensive","Expensive")</f>
        <v>Expensive</v>
      </c>
      <c r="S5646" s="4">
        <f>WEEKDAY('Transaction Data'!$A5646)</f>
        <v>4</v>
      </c>
      <c r="T5646" s="2" t="str">
        <f>IF(WEEKDAY('Transaction Data'!$A5646,2)&lt;6,"Weekday","Weekend")</f>
        <v>Weekday</v>
      </c>
    </row>
    <row r="5647" ht="15.75" customHeight="1">
      <c r="A5647" s="1">
        <v>45337.0</v>
      </c>
      <c r="B5647" s="2" t="s">
        <v>1724</v>
      </c>
      <c r="C5647" s="2" t="s">
        <v>32</v>
      </c>
      <c r="D5647" s="1">
        <v>26896.0</v>
      </c>
      <c r="E5647" s="2" t="s">
        <v>63</v>
      </c>
      <c r="F5647" s="2">
        <v>60.0</v>
      </c>
      <c r="G5647" s="2" t="s">
        <v>28</v>
      </c>
      <c r="H5647" s="2" t="s">
        <v>29</v>
      </c>
      <c r="I5647" s="2" t="s">
        <v>25</v>
      </c>
      <c r="J5647" s="2" t="str">
        <f t="array" ref="J5647">XLOOKUP('Transaction Data'!$G5647,Product_Code,Biscuit_Brand)</f>
        <v>Shortbread</v>
      </c>
      <c r="K5647" s="2">
        <f t="array" ref="K5647">XLOOKUP('Transaction Data'!$G5647,Product_Code,Cost)</f>
        <v>10</v>
      </c>
      <c r="L5647" s="2">
        <f t="array" ref="L5647">XLOOKUP('Transaction Data'!$G5647,Product_Code,Unit_Price)</f>
        <v>45</v>
      </c>
      <c r="M5647" s="3">
        <f>'Transaction Data'!$F5647*'Transaction Data'!$K5647</f>
        <v>600</v>
      </c>
      <c r="N5647" s="3">
        <f>'Transaction Data'!$F5647*'Transaction Data'!$L5647</f>
        <v>2700</v>
      </c>
      <c r="O5647" s="3">
        <f>'Transaction Data'!$N5647-'Transaction Data'!$M5647</f>
        <v>2100</v>
      </c>
      <c r="P5647" s="2">
        <f>DATEDIF('Transaction Data'!$D5647,'Transaction Data'!$A5647,"y")</f>
        <v>50</v>
      </c>
      <c r="Q5647" s="2" t="str">
        <f>FLOOR('Transaction Data'!$P5647,15)&amp;"-"&amp;FLOOR('Transaction Data'!$P5647,15)+14</f>
        <v>45-59</v>
      </c>
      <c r="R5647" s="2" t="str">
        <f>IF('Transaction Data'!$L5647&lt;=10,"Less Expensive","Expensive")</f>
        <v>Expensive</v>
      </c>
      <c r="S5647" s="4">
        <f>WEEKDAY('Transaction Data'!$A5647)</f>
        <v>5</v>
      </c>
      <c r="T5647" s="2" t="str">
        <f>IF(WEEKDAY('Transaction Data'!$A5647,2)&lt;6,"Weekday","Weekend")</f>
        <v>Weekday</v>
      </c>
    </row>
    <row r="5648" ht="15.75" customHeight="1">
      <c r="A5648" s="1">
        <v>45296.0</v>
      </c>
      <c r="B5648" s="2" t="s">
        <v>5304</v>
      </c>
      <c r="C5648" s="2" t="s">
        <v>65</v>
      </c>
      <c r="D5648" s="1">
        <v>25534.0</v>
      </c>
      <c r="E5648" s="2" t="s">
        <v>27</v>
      </c>
      <c r="F5648" s="2">
        <v>348.0</v>
      </c>
      <c r="G5648" s="2" t="s">
        <v>55</v>
      </c>
      <c r="H5648" s="2" t="s">
        <v>42</v>
      </c>
      <c r="I5648" s="2" t="s">
        <v>25</v>
      </c>
      <c r="J5648" s="2" t="str">
        <f t="array" ref="J5648">XLOOKUP('Transaction Data'!$G5648,Product_Code,Biscuit_Brand)</f>
        <v>Vanilla Wafers</v>
      </c>
      <c r="K5648" s="2">
        <f t="array" ref="K5648">XLOOKUP('Transaction Data'!$G5648,Product_Code,Cost)</f>
        <v>18</v>
      </c>
      <c r="L5648" s="2">
        <f t="array" ref="L5648">XLOOKUP('Transaction Data'!$G5648,Product_Code,Unit_Price)</f>
        <v>36</v>
      </c>
      <c r="M5648" s="3">
        <f>'Transaction Data'!$F5648*'Transaction Data'!$K5648</f>
        <v>6264</v>
      </c>
      <c r="N5648" s="3">
        <f>'Transaction Data'!$F5648*'Transaction Data'!$L5648</f>
        <v>12528</v>
      </c>
      <c r="O5648" s="3">
        <f>'Transaction Data'!$N5648-'Transaction Data'!$M5648</f>
        <v>6264</v>
      </c>
      <c r="P5648" s="2">
        <f>DATEDIF('Transaction Data'!$D5648,'Transaction Data'!$A5648,"y")</f>
        <v>54</v>
      </c>
      <c r="Q5648" s="2" t="str">
        <f>FLOOR('Transaction Data'!$P5648,15)&amp;"-"&amp;FLOOR('Transaction Data'!$P5648,15)+14</f>
        <v>45-59</v>
      </c>
      <c r="R5648" s="2" t="str">
        <f>IF('Transaction Data'!$L5648&lt;=10,"Less Expensive","Expensive")</f>
        <v>Expensive</v>
      </c>
      <c r="S5648" s="4">
        <f>WEEKDAY('Transaction Data'!$A5648)</f>
        <v>6</v>
      </c>
      <c r="T5648" s="2" t="str">
        <f>IF(WEEKDAY('Transaction Data'!$A5648,2)&lt;6,"Weekday","Weekend")</f>
        <v>Weekday</v>
      </c>
    </row>
    <row r="5649" ht="15.75" customHeight="1">
      <c r="A5649" s="1">
        <v>45362.0</v>
      </c>
      <c r="B5649" s="2" t="s">
        <v>5305</v>
      </c>
      <c r="C5649" s="2" t="s">
        <v>32</v>
      </c>
      <c r="D5649" s="1">
        <v>25131.0</v>
      </c>
      <c r="E5649" s="2" t="s">
        <v>37</v>
      </c>
      <c r="F5649" s="2">
        <v>159.0</v>
      </c>
      <c r="G5649" s="2" t="s">
        <v>57</v>
      </c>
      <c r="H5649" s="2" t="s">
        <v>45</v>
      </c>
      <c r="I5649" s="2" t="s">
        <v>25</v>
      </c>
      <c r="J5649" s="2" t="str">
        <f t="array" ref="J5649">XLOOKUP('Transaction Data'!$G5649,Product_Code,Biscuit_Brand)</f>
        <v>Oatmeal Cookies</v>
      </c>
      <c r="K5649" s="2">
        <f t="array" ref="K5649">XLOOKUP('Transaction Data'!$G5649,Product_Code,Cost)</f>
        <v>19</v>
      </c>
      <c r="L5649" s="2">
        <f t="array" ref="L5649">XLOOKUP('Transaction Data'!$G5649,Product_Code,Unit_Price)</f>
        <v>23</v>
      </c>
      <c r="M5649" s="3">
        <f>'Transaction Data'!$F5649*'Transaction Data'!$K5649</f>
        <v>3021</v>
      </c>
      <c r="N5649" s="3">
        <f>'Transaction Data'!$F5649*'Transaction Data'!$L5649</f>
        <v>3657</v>
      </c>
      <c r="O5649" s="3">
        <f>'Transaction Data'!$N5649-'Transaction Data'!$M5649</f>
        <v>636</v>
      </c>
      <c r="P5649" s="2">
        <f>DATEDIF('Transaction Data'!$D5649,'Transaction Data'!$A5649,"y")</f>
        <v>55</v>
      </c>
      <c r="Q5649" s="2" t="str">
        <f>FLOOR('Transaction Data'!$P5649,15)&amp;"-"&amp;FLOOR('Transaction Data'!$P5649,15)+14</f>
        <v>45-59</v>
      </c>
      <c r="R5649" s="2" t="str">
        <f>IF('Transaction Data'!$L5649&lt;=10,"Less Expensive","Expensive")</f>
        <v>Expensive</v>
      </c>
      <c r="S5649" s="4">
        <f>WEEKDAY('Transaction Data'!$A5649)</f>
        <v>2</v>
      </c>
      <c r="T5649" s="2" t="str">
        <f>IF(WEEKDAY('Transaction Data'!$A5649,2)&lt;6,"Weekday","Weekend")</f>
        <v>Weekday</v>
      </c>
    </row>
    <row r="5650" ht="15.75" customHeight="1">
      <c r="A5650" s="1">
        <v>45433.0</v>
      </c>
      <c r="B5650" s="2" t="s">
        <v>5306</v>
      </c>
      <c r="C5650" s="2" t="s">
        <v>65</v>
      </c>
      <c r="D5650" s="1">
        <v>21562.0</v>
      </c>
      <c r="E5650" s="2" t="s">
        <v>27</v>
      </c>
      <c r="F5650" s="2">
        <v>87.0</v>
      </c>
      <c r="G5650" s="2" t="s">
        <v>23</v>
      </c>
      <c r="H5650" s="2" t="s">
        <v>24</v>
      </c>
      <c r="I5650" s="2" t="s">
        <v>25</v>
      </c>
      <c r="J5650" s="2" t="str">
        <f t="array" ref="J5650">XLOOKUP('Transaction Data'!$G5650,Product_Code,Biscuit_Brand)</f>
        <v>Cinnamon Swirls</v>
      </c>
      <c r="K5650" s="2">
        <f t="array" ref="K5650">XLOOKUP('Transaction Data'!$G5650,Product_Code,Cost)</f>
        <v>10</v>
      </c>
      <c r="L5650" s="2">
        <f t="array" ref="L5650">XLOOKUP('Transaction Data'!$G5650,Product_Code,Unit_Price)</f>
        <v>14</v>
      </c>
      <c r="M5650" s="3">
        <f>'Transaction Data'!$F5650*'Transaction Data'!$K5650</f>
        <v>870</v>
      </c>
      <c r="N5650" s="3">
        <f>'Transaction Data'!$F5650*'Transaction Data'!$L5650</f>
        <v>1218</v>
      </c>
      <c r="O5650" s="3">
        <f>'Transaction Data'!$N5650-'Transaction Data'!$M5650</f>
        <v>348</v>
      </c>
      <c r="P5650" s="2">
        <f>DATEDIF('Transaction Data'!$D5650,'Transaction Data'!$A5650,"y")</f>
        <v>65</v>
      </c>
      <c r="Q5650" s="2" t="str">
        <f>FLOOR('Transaction Data'!$P5650,15)&amp;"-"&amp;FLOOR('Transaction Data'!$P5650,15)+14</f>
        <v>60-74</v>
      </c>
      <c r="R5650" s="2" t="str">
        <f>IF('Transaction Data'!$L5650&lt;=10,"Less Expensive","Expensive")</f>
        <v>Expensive</v>
      </c>
      <c r="S5650" s="4">
        <f>WEEKDAY('Transaction Data'!$A5650)</f>
        <v>3</v>
      </c>
      <c r="T5650" s="2" t="str">
        <f>IF(WEEKDAY('Transaction Data'!$A5650,2)&lt;6,"Weekday","Weekend")</f>
        <v>Weekday</v>
      </c>
    </row>
    <row r="5651" ht="15.75" customHeight="1">
      <c r="A5651" s="1">
        <v>45418.0</v>
      </c>
      <c r="B5651" s="2" t="s">
        <v>5307</v>
      </c>
      <c r="C5651" s="2" t="s">
        <v>65</v>
      </c>
      <c r="D5651" s="1">
        <v>31252.0</v>
      </c>
      <c r="E5651" s="2" t="s">
        <v>37</v>
      </c>
      <c r="F5651" s="2">
        <v>253.0</v>
      </c>
      <c r="G5651" s="2" t="s">
        <v>55</v>
      </c>
      <c r="H5651" s="2" t="s">
        <v>29</v>
      </c>
      <c r="I5651" s="2" t="s">
        <v>25</v>
      </c>
      <c r="J5651" s="2" t="str">
        <f t="array" ref="J5651">XLOOKUP('Transaction Data'!$G5651,Product_Code,Biscuit_Brand)</f>
        <v>Vanilla Wafers</v>
      </c>
      <c r="K5651" s="2">
        <f t="array" ref="K5651">XLOOKUP('Transaction Data'!$G5651,Product_Code,Cost)</f>
        <v>18</v>
      </c>
      <c r="L5651" s="2">
        <f t="array" ref="L5651">XLOOKUP('Transaction Data'!$G5651,Product_Code,Unit_Price)</f>
        <v>36</v>
      </c>
      <c r="M5651" s="3">
        <f>'Transaction Data'!$F5651*'Transaction Data'!$K5651</f>
        <v>4554</v>
      </c>
      <c r="N5651" s="3">
        <f>'Transaction Data'!$F5651*'Transaction Data'!$L5651</f>
        <v>9108</v>
      </c>
      <c r="O5651" s="3">
        <f>'Transaction Data'!$N5651-'Transaction Data'!$M5651</f>
        <v>4554</v>
      </c>
      <c r="P5651" s="2">
        <f>DATEDIF('Transaction Data'!$D5651,'Transaction Data'!$A5651,"y")</f>
        <v>38</v>
      </c>
      <c r="Q5651" s="2" t="str">
        <f>FLOOR('Transaction Data'!$P5651,15)&amp;"-"&amp;FLOOR('Transaction Data'!$P5651,15)+14</f>
        <v>30-44</v>
      </c>
      <c r="R5651" s="2" t="str">
        <f>IF('Transaction Data'!$L5651&lt;=10,"Less Expensive","Expensive")</f>
        <v>Expensive</v>
      </c>
      <c r="S5651" s="4">
        <f>WEEKDAY('Transaction Data'!$A5651)</f>
        <v>2</v>
      </c>
      <c r="T5651" s="2" t="str">
        <f>IF(WEEKDAY('Transaction Data'!$A5651,2)&lt;6,"Weekday","Weekend")</f>
        <v>Weekday</v>
      </c>
    </row>
    <row r="5652" ht="15.75" customHeight="1">
      <c r="A5652" s="1">
        <v>45363.0</v>
      </c>
      <c r="B5652" s="2" t="s">
        <v>5308</v>
      </c>
      <c r="C5652" s="2" t="s">
        <v>47</v>
      </c>
      <c r="D5652" s="1">
        <v>32289.0</v>
      </c>
      <c r="E5652" s="2" t="s">
        <v>22</v>
      </c>
      <c r="F5652" s="2">
        <v>121.0</v>
      </c>
      <c r="G5652" s="2" t="s">
        <v>61</v>
      </c>
      <c r="H5652" s="2" t="s">
        <v>29</v>
      </c>
      <c r="I5652" s="2" t="s">
        <v>25</v>
      </c>
      <c r="J5652" s="2" t="str">
        <f t="array" ref="J5652">XLOOKUP('Transaction Data'!$G5652,Product_Code,Biscuit_Brand)</f>
        <v>Choco Delight</v>
      </c>
      <c r="K5652" s="2">
        <f t="array" ref="K5652">XLOOKUP('Transaction Data'!$G5652,Product_Code,Cost)</f>
        <v>3</v>
      </c>
      <c r="L5652" s="2">
        <f t="array" ref="L5652">XLOOKUP('Transaction Data'!$G5652,Product_Code,Unit_Price)</f>
        <v>5</v>
      </c>
      <c r="M5652" s="3">
        <f>'Transaction Data'!$F5652*'Transaction Data'!$K5652</f>
        <v>363</v>
      </c>
      <c r="N5652" s="3">
        <f>'Transaction Data'!$F5652*'Transaction Data'!$L5652</f>
        <v>605</v>
      </c>
      <c r="O5652" s="3">
        <f>'Transaction Data'!$N5652-'Transaction Data'!$M5652</f>
        <v>242</v>
      </c>
      <c r="P5652" s="2">
        <f>DATEDIF('Transaction Data'!$D5652,'Transaction Data'!$A5652,"y")</f>
        <v>35</v>
      </c>
      <c r="Q5652" s="2" t="str">
        <f>FLOOR('Transaction Data'!$P5652,15)&amp;"-"&amp;FLOOR('Transaction Data'!$P5652,15)+14</f>
        <v>30-44</v>
      </c>
      <c r="R5652" s="2" t="str">
        <f>IF('Transaction Data'!$L5652&lt;=10,"Less Expensive","Expensive")</f>
        <v>Less Expensive</v>
      </c>
      <c r="S5652" s="4">
        <f>WEEKDAY('Transaction Data'!$A5652)</f>
        <v>3</v>
      </c>
      <c r="T5652" s="2" t="str">
        <f>IF(WEEKDAY('Transaction Data'!$A5652,2)&lt;6,"Weekday","Weekend")</f>
        <v>Weekday</v>
      </c>
    </row>
    <row r="5653" ht="15.75" customHeight="1">
      <c r="A5653" s="1">
        <v>45479.0</v>
      </c>
      <c r="B5653" s="2" t="s">
        <v>5309</v>
      </c>
      <c r="C5653" s="2" t="s">
        <v>54</v>
      </c>
      <c r="D5653" s="1">
        <v>25792.0</v>
      </c>
      <c r="E5653" s="2" t="s">
        <v>63</v>
      </c>
      <c r="F5653" s="2">
        <v>178.0</v>
      </c>
      <c r="G5653" s="2" t="s">
        <v>33</v>
      </c>
      <c r="H5653" s="2" t="s">
        <v>34</v>
      </c>
      <c r="I5653" s="2" t="s">
        <v>25</v>
      </c>
      <c r="J5653" s="2" t="str">
        <f t="array" ref="J5653">XLOOKUP('Transaction Data'!$G5653,Product_Code,Biscuit_Brand)</f>
        <v>Caramel Biscuits</v>
      </c>
      <c r="K5653" s="2">
        <f t="array" ref="K5653">XLOOKUP('Transaction Data'!$G5653,Product_Code,Cost)</f>
        <v>18</v>
      </c>
      <c r="L5653" s="2">
        <f t="array" ref="L5653">XLOOKUP('Transaction Data'!$G5653,Product_Code,Unit_Price)</f>
        <v>22</v>
      </c>
      <c r="M5653" s="3">
        <f>'Transaction Data'!$F5653*'Transaction Data'!$K5653</f>
        <v>3204</v>
      </c>
      <c r="N5653" s="3">
        <f>'Transaction Data'!$F5653*'Transaction Data'!$L5653</f>
        <v>3916</v>
      </c>
      <c r="O5653" s="3">
        <f>'Transaction Data'!$N5653-'Transaction Data'!$M5653</f>
        <v>712</v>
      </c>
      <c r="P5653" s="2">
        <f>DATEDIF('Transaction Data'!$D5653,'Transaction Data'!$A5653,"y")</f>
        <v>53</v>
      </c>
      <c r="Q5653" s="2" t="str">
        <f>FLOOR('Transaction Data'!$P5653,15)&amp;"-"&amp;FLOOR('Transaction Data'!$P5653,15)+14</f>
        <v>45-59</v>
      </c>
      <c r="R5653" s="2" t="str">
        <f>IF('Transaction Data'!$L5653&lt;=10,"Less Expensive","Expensive")</f>
        <v>Expensive</v>
      </c>
      <c r="S5653" s="4">
        <f>WEEKDAY('Transaction Data'!$A5653)</f>
        <v>7</v>
      </c>
      <c r="T5653" s="2" t="str">
        <f>IF(WEEKDAY('Transaction Data'!$A5653,2)&lt;6,"Weekday","Weekend")</f>
        <v>Weekend</v>
      </c>
    </row>
    <row r="5654" ht="15.75" customHeight="1">
      <c r="A5654" s="1">
        <v>45420.0</v>
      </c>
      <c r="B5654" s="2" t="s">
        <v>5310</v>
      </c>
      <c r="C5654" s="2" t="s">
        <v>69</v>
      </c>
      <c r="D5654" s="1">
        <v>28405.0</v>
      </c>
      <c r="E5654" s="2" t="s">
        <v>27</v>
      </c>
      <c r="F5654" s="2">
        <v>457.0</v>
      </c>
      <c r="G5654" s="2" t="s">
        <v>38</v>
      </c>
      <c r="H5654" s="2" t="s">
        <v>24</v>
      </c>
      <c r="I5654" s="2" t="s">
        <v>25</v>
      </c>
      <c r="J5654" s="2" t="str">
        <f t="array" ref="J5654">XLOOKUP('Transaction Data'!$G5654,Product_Code,Biscuit_Brand)</f>
        <v>Ginger Snaps</v>
      </c>
      <c r="K5654" s="2">
        <f t="array" ref="K5654">XLOOKUP('Transaction Data'!$G5654,Product_Code,Cost)</f>
        <v>14</v>
      </c>
      <c r="L5654" s="2">
        <f t="array" ref="L5654">XLOOKUP('Transaction Data'!$G5654,Product_Code,Unit_Price)</f>
        <v>28</v>
      </c>
      <c r="M5654" s="3">
        <f>'Transaction Data'!$F5654*'Transaction Data'!$K5654</f>
        <v>6398</v>
      </c>
      <c r="N5654" s="3">
        <f>'Transaction Data'!$F5654*'Transaction Data'!$L5654</f>
        <v>12796</v>
      </c>
      <c r="O5654" s="3">
        <f>'Transaction Data'!$N5654-'Transaction Data'!$M5654</f>
        <v>6398</v>
      </c>
      <c r="P5654" s="2">
        <f>DATEDIF('Transaction Data'!$D5654,'Transaction Data'!$A5654,"y")</f>
        <v>46</v>
      </c>
      <c r="Q5654" s="2" t="str">
        <f>FLOOR('Transaction Data'!$P5654,15)&amp;"-"&amp;FLOOR('Transaction Data'!$P5654,15)+14</f>
        <v>45-59</v>
      </c>
      <c r="R5654" s="2" t="str">
        <f>IF('Transaction Data'!$L5654&lt;=10,"Less Expensive","Expensive")</f>
        <v>Expensive</v>
      </c>
      <c r="S5654" s="4">
        <f>WEEKDAY('Transaction Data'!$A5654)</f>
        <v>4</v>
      </c>
      <c r="T5654" s="2" t="str">
        <f>IF(WEEKDAY('Transaction Data'!$A5654,2)&lt;6,"Weekday","Weekend")</f>
        <v>Weekday</v>
      </c>
    </row>
    <row r="5655" ht="15.75" customHeight="1">
      <c r="A5655" s="1">
        <v>45495.0</v>
      </c>
      <c r="B5655" s="2" t="s">
        <v>5311</v>
      </c>
      <c r="C5655" s="2" t="s">
        <v>72</v>
      </c>
      <c r="D5655" s="1">
        <v>28959.0</v>
      </c>
      <c r="E5655" s="2" t="s">
        <v>37</v>
      </c>
      <c r="F5655" s="2">
        <v>348.0</v>
      </c>
      <c r="G5655" s="2" t="s">
        <v>48</v>
      </c>
      <c r="H5655" s="2" t="s">
        <v>42</v>
      </c>
      <c r="I5655" s="2" t="s">
        <v>25</v>
      </c>
      <c r="J5655" s="2" t="str">
        <f t="array" ref="J5655">XLOOKUP('Transaction Data'!$G5655,Product_Code,Biscuit_Brand)</f>
        <v>Lemon Crisps</v>
      </c>
      <c r="K5655" s="2">
        <f t="array" ref="K5655">XLOOKUP('Transaction Data'!$G5655,Product_Code,Cost)</f>
        <v>7</v>
      </c>
      <c r="L5655" s="2">
        <f t="array" ref="L5655">XLOOKUP('Transaction Data'!$G5655,Product_Code,Unit_Price)</f>
        <v>9</v>
      </c>
      <c r="M5655" s="3">
        <f>'Transaction Data'!$F5655*'Transaction Data'!$K5655</f>
        <v>2436</v>
      </c>
      <c r="N5655" s="3">
        <f>'Transaction Data'!$F5655*'Transaction Data'!$L5655</f>
        <v>3132</v>
      </c>
      <c r="O5655" s="3">
        <f>'Transaction Data'!$N5655-'Transaction Data'!$M5655</f>
        <v>696</v>
      </c>
      <c r="P5655" s="2">
        <f>DATEDIF('Transaction Data'!$D5655,'Transaction Data'!$A5655,"y")</f>
        <v>45</v>
      </c>
      <c r="Q5655" s="2" t="str">
        <f>FLOOR('Transaction Data'!$P5655,15)&amp;"-"&amp;FLOOR('Transaction Data'!$P5655,15)+14</f>
        <v>45-59</v>
      </c>
      <c r="R5655" s="2" t="str">
        <f>IF('Transaction Data'!$L5655&lt;=10,"Less Expensive","Expensive")</f>
        <v>Less Expensive</v>
      </c>
      <c r="S5655" s="4">
        <f>WEEKDAY('Transaction Data'!$A5655)</f>
        <v>2</v>
      </c>
      <c r="T5655" s="2" t="str">
        <f>IF(WEEKDAY('Transaction Data'!$A5655,2)&lt;6,"Weekday","Weekend")</f>
        <v>Weekday</v>
      </c>
    </row>
    <row r="5656" ht="15.75" customHeight="1">
      <c r="A5656" s="1">
        <v>45470.0</v>
      </c>
      <c r="B5656" s="2" t="s">
        <v>5312</v>
      </c>
      <c r="C5656" s="2" t="s">
        <v>69</v>
      </c>
      <c r="D5656" s="1">
        <v>34070.0</v>
      </c>
      <c r="E5656" s="2" t="s">
        <v>27</v>
      </c>
      <c r="F5656" s="2">
        <v>482.0</v>
      </c>
      <c r="G5656" s="2" t="s">
        <v>61</v>
      </c>
      <c r="H5656" s="2" t="s">
        <v>45</v>
      </c>
      <c r="I5656" s="2" t="s">
        <v>25</v>
      </c>
      <c r="J5656" s="2" t="str">
        <f t="array" ref="J5656">XLOOKUP('Transaction Data'!$G5656,Product_Code,Biscuit_Brand)</f>
        <v>Choco Delight</v>
      </c>
      <c r="K5656" s="2">
        <f t="array" ref="K5656">XLOOKUP('Transaction Data'!$G5656,Product_Code,Cost)</f>
        <v>3</v>
      </c>
      <c r="L5656" s="2">
        <f t="array" ref="L5656">XLOOKUP('Transaction Data'!$G5656,Product_Code,Unit_Price)</f>
        <v>5</v>
      </c>
      <c r="M5656" s="3">
        <f>'Transaction Data'!$F5656*'Transaction Data'!$K5656</f>
        <v>1446</v>
      </c>
      <c r="N5656" s="3">
        <f>'Transaction Data'!$F5656*'Transaction Data'!$L5656</f>
        <v>2410</v>
      </c>
      <c r="O5656" s="3">
        <f>'Transaction Data'!$N5656-'Transaction Data'!$M5656</f>
        <v>964</v>
      </c>
      <c r="P5656" s="2">
        <f>DATEDIF('Transaction Data'!$D5656,'Transaction Data'!$A5656,"y")</f>
        <v>31</v>
      </c>
      <c r="Q5656" s="2" t="str">
        <f>FLOOR('Transaction Data'!$P5656,15)&amp;"-"&amp;FLOOR('Transaction Data'!$P5656,15)+14</f>
        <v>30-44</v>
      </c>
      <c r="R5656" s="2" t="str">
        <f>IF('Transaction Data'!$L5656&lt;=10,"Less Expensive","Expensive")</f>
        <v>Less Expensive</v>
      </c>
      <c r="S5656" s="4">
        <f>WEEKDAY('Transaction Data'!$A5656)</f>
        <v>5</v>
      </c>
      <c r="T5656" s="2" t="str">
        <f>IF(WEEKDAY('Transaction Data'!$A5656,2)&lt;6,"Weekday","Weekend")</f>
        <v>Weekday</v>
      </c>
    </row>
    <row r="5657" ht="15.75" customHeight="1">
      <c r="A5657" s="1">
        <v>45352.0</v>
      </c>
      <c r="B5657" s="2" t="s">
        <v>5313</v>
      </c>
      <c r="C5657" s="2" t="s">
        <v>72</v>
      </c>
      <c r="D5657" s="1">
        <v>18207.0</v>
      </c>
      <c r="E5657" s="2" t="s">
        <v>27</v>
      </c>
      <c r="F5657" s="2">
        <v>97.0</v>
      </c>
      <c r="G5657" s="2" t="s">
        <v>61</v>
      </c>
      <c r="H5657" s="2" t="s">
        <v>24</v>
      </c>
      <c r="I5657" s="2" t="s">
        <v>25</v>
      </c>
      <c r="J5657" s="2" t="str">
        <f t="array" ref="J5657">XLOOKUP('Transaction Data'!$G5657,Product_Code,Biscuit_Brand)</f>
        <v>Choco Delight</v>
      </c>
      <c r="K5657" s="2">
        <f t="array" ref="K5657">XLOOKUP('Transaction Data'!$G5657,Product_Code,Cost)</f>
        <v>3</v>
      </c>
      <c r="L5657" s="2">
        <f t="array" ref="L5657">XLOOKUP('Transaction Data'!$G5657,Product_Code,Unit_Price)</f>
        <v>5</v>
      </c>
      <c r="M5657" s="3">
        <f>'Transaction Data'!$F5657*'Transaction Data'!$K5657</f>
        <v>291</v>
      </c>
      <c r="N5657" s="3">
        <f>'Transaction Data'!$F5657*'Transaction Data'!$L5657</f>
        <v>485</v>
      </c>
      <c r="O5657" s="3">
        <f>'Transaction Data'!$N5657-'Transaction Data'!$M5657</f>
        <v>194</v>
      </c>
      <c r="P5657" s="2">
        <f>DATEDIF('Transaction Data'!$D5657,'Transaction Data'!$A5657,"y")</f>
        <v>74</v>
      </c>
      <c r="Q5657" s="2" t="str">
        <f>FLOOR('Transaction Data'!$P5657,15)&amp;"-"&amp;FLOOR('Transaction Data'!$P5657,15)+14</f>
        <v>60-74</v>
      </c>
      <c r="R5657" s="2" t="str">
        <f>IF('Transaction Data'!$L5657&lt;=10,"Less Expensive","Expensive")</f>
        <v>Less Expensive</v>
      </c>
      <c r="S5657" s="4">
        <f>WEEKDAY('Transaction Data'!$A5657)</f>
        <v>6</v>
      </c>
      <c r="T5657" s="2" t="str">
        <f>IF(WEEKDAY('Transaction Data'!$A5657,2)&lt;6,"Weekday","Weekend")</f>
        <v>Weekday</v>
      </c>
    </row>
    <row r="5658" ht="15.75" customHeight="1">
      <c r="A5658" s="1">
        <v>45344.0</v>
      </c>
      <c r="B5658" s="2" t="s">
        <v>5314</v>
      </c>
      <c r="C5658" s="2" t="s">
        <v>65</v>
      </c>
      <c r="D5658" s="1">
        <v>26838.0</v>
      </c>
      <c r="E5658" s="2" t="s">
        <v>37</v>
      </c>
      <c r="F5658" s="2">
        <v>258.0</v>
      </c>
      <c r="G5658" s="2" t="s">
        <v>44</v>
      </c>
      <c r="H5658" s="2" t="s">
        <v>29</v>
      </c>
      <c r="I5658" s="2" t="s">
        <v>25</v>
      </c>
      <c r="J5658" s="2" t="str">
        <f t="array" ref="J5658">XLOOKUP('Transaction Data'!$G5658,Product_Code,Biscuit_Brand)</f>
        <v>Butter Crunch</v>
      </c>
      <c r="K5658" s="2">
        <f t="array" ref="K5658">XLOOKUP('Transaction Data'!$G5658,Product_Code,Cost)</f>
        <v>10</v>
      </c>
      <c r="L5658" s="2">
        <f t="array" ref="L5658">XLOOKUP('Transaction Data'!$G5658,Product_Code,Unit_Price)</f>
        <v>11</v>
      </c>
      <c r="M5658" s="3">
        <f>'Transaction Data'!$F5658*'Transaction Data'!$K5658</f>
        <v>2580</v>
      </c>
      <c r="N5658" s="3">
        <f>'Transaction Data'!$F5658*'Transaction Data'!$L5658</f>
        <v>2838</v>
      </c>
      <c r="O5658" s="3">
        <f>'Transaction Data'!$N5658-'Transaction Data'!$M5658</f>
        <v>258</v>
      </c>
      <c r="P5658" s="2">
        <f>DATEDIF('Transaction Data'!$D5658,'Transaction Data'!$A5658,"y")</f>
        <v>50</v>
      </c>
      <c r="Q5658" s="2" t="str">
        <f>FLOOR('Transaction Data'!$P5658,15)&amp;"-"&amp;FLOOR('Transaction Data'!$P5658,15)+14</f>
        <v>45-59</v>
      </c>
      <c r="R5658" s="2" t="str">
        <f>IF('Transaction Data'!$L5658&lt;=10,"Less Expensive","Expensive")</f>
        <v>Expensive</v>
      </c>
      <c r="S5658" s="4">
        <f>WEEKDAY('Transaction Data'!$A5658)</f>
        <v>5</v>
      </c>
      <c r="T5658" s="2" t="str">
        <f>IF(WEEKDAY('Transaction Data'!$A5658,2)&lt;6,"Weekday","Weekend")</f>
        <v>Weekday</v>
      </c>
    </row>
    <row r="5659" ht="15.75" customHeight="1">
      <c r="A5659" s="1">
        <v>45369.0</v>
      </c>
      <c r="B5659" s="2" t="s">
        <v>5315</v>
      </c>
      <c r="C5659" s="2" t="s">
        <v>72</v>
      </c>
      <c r="D5659" s="1">
        <v>29633.0</v>
      </c>
      <c r="E5659" s="2" t="s">
        <v>22</v>
      </c>
      <c r="F5659" s="2">
        <v>443.0</v>
      </c>
      <c r="G5659" s="2" t="s">
        <v>38</v>
      </c>
      <c r="H5659" s="2" t="s">
        <v>42</v>
      </c>
      <c r="I5659" s="2" t="s">
        <v>25</v>
      </c>
      <c r="J5659" s="2" t="str">
        <f t="array" ref="J5659">XLOOKUP('Transaction Data'!$G5659,Product_Code,Biscuit_Brand)</f>
        <v>Ginger Snaps</v>
      </c>
      <c r="K5659" s="2">
        <f t="array" ref="K5659">XLOOKUP('Transaction Data'!$G5659,Product_Code,Cost)</f>
        <v>14</v>
      </c>
      <c r="L5659" s="2">
        <f t="array" ref="L5659">XLOOKUP('Transaction Data'!$G5659,Product_Code,Unit_Price)</f>
        <v>28</v>
      </c>
      <c r="M5659" s="3">
        <f>'Transaction Data'!$F5659*'Transaction Data'!$K5659</f>
        <v>6202</v>
      </c>
      <c r="N5659" s="3">
        <f>'Transaction Data'!$F5659*'Transaction Data'!$L5659</f>
        <v>12404</v>
      </c>
      <c r="O5659" s="3">
        <f>'Transaction Data'!$N5659-'Transaction Data'!$M5659</f>
        <v>6202</v>
      </c>
      <c r="P5659" s="2">
        <f>DATEDIF('Transaction Data'!$D5659,'Transaction Data'!$A5659,"y")</f>
        <v>43</v>
      </c>
      <c r="Q5659" s="2" t="str">
        <f>FLOOR('Transaction Data'!$P5659,15)&amp;"-"&amp;FLOOR('Transaction Data'!$P5659,15)+14</f>
        <v>30-44</v>
      </c>
      <c r="R5659" s="2" t="str">
        <f>IF('Transaction Data'!$L5659&lt;=10,"Less Expensive","Expensive")</f>
        <v>Expensive</v>
      </c>
      <c r="S5659" s="4">
        <f>WEEKDAY('Transaction Data'!$A5659)</f>
        <v>2</v>
      </c>
      <c r="T5659" s="2" t="str">
        <f>IF(WEEKDAY('Transaction Data'!$A5659,2)&lt;6,"Weekday","Weekend")</f>
        <v>Weekday</v>
      </c>
    </row>
    <row r="5660" ht="15.75" customHeight="1">
      <c r="A5660" s="1">
        <v>45346.0</v>
      </c>
      <c r="B5660" s="2" t="s">
        <v>5316</v>
      </c>
      <c r="C5660" s="2" t="s">
        <v>32</v>
      </c>
      <c r="D5660" s="1">
        <v>20150.0</v>
      </c>
      <c r="E5660" s="2" t="s">
        <v>63</v>
      </c>
      <c r="F5660" s="2">
        <v>284.0</v>
      </c>
      <c r="G5660" s="2" t="s">
        <v>23</v>
      </c>
      <c r="H5660" s="2" t="s">
        <v>45</v>
      </c>
      <c r="I5660" s="2" t="s">
        <v>25</v>
      </c>
      <c r="J5660" s="2" t="str">
        <f t="array" ref="J5660">XLOOKUP('Transaction Data'!$G5660,Product_Code,Biscuit_Brand)</f>
        <v>Cinnamon Swirls</v>
      </c>
      <c r="K5660" s="2">
        <f t="array" ref="K5660">XLOOKUP('Transaction Data'!$G5660,Product_Code,Cost)</f>
        <v>10</v>
      </c>
      <c r="L5660" s="2">
        <f t="array" ref="L5660">XLOOKUP('Transaction Data'!$G5660,Product_Code,Unit_Price)</f>
        <v>14</v>
      </c>
      <c r="M5660" s="3">
        <f>'Transaction Data'!$F5660*'Transaction Data'!$K5660</f>
        <v>2840</v>
      </c>
      <c r="N5660" s="3">
        <f>'Transaction Data'!$F5660*'Transaction Data'!$L5660</f>
        <v>3976</v>
      </c>
      <c r="O5660" s="3">
        <f>'Transaction Data'!$N5660-'Transaction Data'!$M5660</f>
        <v>1136</v>
      </c>
      <c r="P5660" s="2">
        <f>DATEDIF('Transaction Data'!$D5660,'Transaction Data'!$A5660,"y")</f>
        <v>68</v>
      </c>
      <c r="Q5660" s="2" t="str">
        <f>FLOOR('Transaction Data'!$P5660,15)&amp;"-"&amp;FLOOR('Transaction Data'!$P5660,15)+14</f>
        <v>60-74</v>
      </c>
      <c r="R5660" s="2" t="str">
        <f>IF('Transaction Data'!$L5660&lt;=10,"Less Expensive","Expensive")</f>
        <v>Expensive</v>
      </c>
      <c r="S5660" s="4">
        <f>WEEKDAY('Transaction Data'!$A5660)</f>
        <v>7</v>
      </c>
      <c r="T5660" s="2" t="str">
        <f>IF(WEEKDAY('Transaction Data'!$A5660,2)&lt;6,"Weekday","Weekend")</f>
        <v>Weekend</v>
      </c>
    </row>
    <row r="5661" ht="15.75" customHeight="1">
      <c r="A5661" s="1">
        <v>45321.0</v>
      </c>
      <c r="B5661" s="2" t="s">
        <v>5317</v>
      </c>
      <c r="C5661" s="2" t="s">
        <v>65</v>
      </c>
      <c r="D5661" s="1">
        <v>34513.0</v>
      </c>
      <c r="E5661" s="2" t="s">
        <v>22</v>
      </c>
      <c r="F5661" s="2">
        <v>465.0</v>
      </c>
      <c r="G5661" s="2" t="s">
        <v>60</v>
      </c>
      <c r="H5661" s="2" t="s">
        <v>24</v>
      </c>
      <c r="I5661" s="2" t="s">
        <v>25</v>
      </c>
      <c r="J5661" s="2" t="str">
        <f t="array" ref="J5661">XLOOKUP('Transaction Data'!$G5661,Product_Code,Biscuit_Brand)</f>
        <v>Peanut Butter Bites</v>
      </c>
      <c r="K5661" s="2">
        <f t="array" ref="K5661">XLOOKUP('Transaction Data'!$G5661,Product_Code,Cost)</f>
        <v>5</v>
      </c>
      <c r="L5661" s="2">
        <f t="array" ref="L5661">XLOOKUP('Transaction Data'!$G5661,Product_Code,Unit_Price)</f>
        <v>7</v>
      </c>
      <c r="M5661" s="3">
        <f>'Transaction Data'!$F5661*'Transaction Data'!$K5661</f>
        <v>2325</v>
      </c>
      <c r="N5661" s="3">
        <f>'Transaction Data'!$F5661*'Transaction Data'!$L5661</f>
        <v>3255</v>
      </c>
      <c r="O5661" s="3">
        <f>'Transaction Data'!$N5661-'Transaction Data'!$M5661</f>
        <v>930</v>
      </c>
      <c r="P5661" s="2">
        <f>DATEDIF('Transaction Data'!$D5661,'Transaction Data'!$A5661,"y")</f>
        <v>29</v>
      </c>
      <c r="Q5661" s="2" t="str">
        <f>FLOOR('Transaction Data'!$P5661,15)&amp;"-"&amp;FLOOR('Transaction Data'!$P5661,15)+14</f>
        <v>15-29</v>
      </c>
      <c r="R5661" s="2" t="str">
        <f>IF('Transaction Data'!$L5661&lt;=10,"Less Expensive","Expensive")</f>
        <v>Less Expensive</v>
      </c>
      <c r="S5661" s="4">
        <f>WEEKDAY('Transaction Data'!$A5661)</f>
        <v>3</v>
      </c>
      <c r="T5661" s="2" t="str">
        <f>IF(WEEKDAY('Transaction Data'!$A5661,2)&lt;6,"Weekday","Weekend")</f>
        <v>Weekday</v>
      </c>
    </row>
    <row r="5662" ht="15.75" customHeight="1">
      <c r="A5662" s="1">
        <v>45410.0</v>
      </c>
      <c r="B5662" s="2" t="s">
        <v>5318</v>
      </c>
      <c r="C5662" s="2" t="s">
        <v>51</v>
      </c>
      <c r="D5662" s="1">
        <v>27129.0</v>
      </c>
      <c r="E5662" s="2" t="s">
        <v>22</v>
      </c>
      <c r="F5662" s="2">
        <v>43.0</v>
      </c>
      <c r="G5662" s="2" t="s">
        <v>57</v>
      </c>
      <c r="H5662" s="2" t="s">
        <v>29</v>
      </c>
      <c r="I5662" s="2" t="s">
        <v>25</v>
      </c>
      <c r="J5662" s="2" t="str">
        <f t="array" ref="J5662">XLOOKUP('Transaction Data'!$G5662,Product_Code,Biscuit_Brand)</f>
        <v>Oatmeal Cookies</v>
      </c>
      <c r="K5662" s="2">
        <f t="array" ref="K5662">XLOOKUP('Transaction Data'!$G5662,Product_Code,Cost)</f>
        <v>19</v>
      </c>
      <c r="L5662" s="2">
        <f t="array" ref="L5662">XLOOKUP('Transaction Data'!$G5662,Product_Code,Unit_Price)</f>
        <v>23</v>
      </c>
      <c r="M5662" s="3">
        <f>'Transaction Data'!$F5662*'Transaction Data'!$K5662</f>
        <v>817</v>
      </c>
      <c r="N5662" s="3">
        <f>'Transaction Data'!$F5662*'Transaction Data'!$L5662</f>
        <v>989</v>
      </c>
      <c r="O5662" s="3">
        <f>'Transaction Data'!$N5662-'Transaction Data'!$M5662</f>
        <v>172</v>
      </c>
      <c r="P5662" s="2">
        <f>DATEDIF('Transaction Data'!$D5662,'Transaction Data'!$A5662,"y")</f>
        <v>50</v>
      </c>
      <c r="Q5662" s="2" t="str">
        <f>FLOOR('Transaction Data'!$P5662,15)&amp;"-"&amp;FLOOR('Transaction Data'!$P5662,15)+14</f>
        <v>45-59</v>
      </c>
      <c r="R5662" s="2" t="str">
        <f>IF('Transaction Data'!$L5662&lt;=10,"Less Expensive","Expensive")</f>
        <v>Expensive</v>
      </c>
      <c r="S5662" s="4">
        <f>WEEKDAY('Transaction Data'!$A5662)</f>
        <v>1</v>
      </c>
      <c r="T5662" s="2" t="str">
        <f>IF(WEEKDAY('Transaction Data'!$A5662,2)&lt;6,"Weekday","Weekend")</f>
        <v>Weekend</v>
      </c>
    </row>
    <row r="5663" ht="15.75" customHeight="1">
      <c r="A5663" s="1">
        <v>45456.0</v>
      </c>
      <c r="B5663" s="2" t="s">
        <v>5319</v>
      </c>
      <c r="C5663" s="2" t="s">
        <v>21</v>
      </c>
      <c r="D5663" s="1">
        <v>18090.0</v>
      </c>
      <c r="E5663" s="2" t="s">
        <v>27</v>
      </c>
      <c r="F5663" s="2">
        <v>263.0</v>
      </c>
      <c r="G5663" s="2" t="s">
        <v>55</v>
      </c>
      <c r="H5663" s="2" t="s">
        <v>29</v>
      </c>
      <c r="I5663" s="2" t="s">
        <v>25</v>
      </c>
      <c r="J5663" s="2" t="str">
        <f t="array" ref="J5663">XLOOKUP('Transaction Data'!$G5663,Product_Code,Biscuit_Brand)</f>
        <v>Vanilla Wafers</v>
      </c>
      <c r="K5663" s="2">
        <f t="array" ref="K5663">XLOOKUP('Transaction Data'!$G5663,Product_Code,Cost)</f>
        <v>18</v>
      </c>
      <c r="L5663" s="2">
        <f t="array" ref="L5663">XLOOKUP('Transaction Data'!$G5663,Product_Code,Unit_Price)</f>
        <v>36</v>
      </c>
      <c r="M5663" s="3">
        <f>'Transaction Data'!$F5663*'Transaction Data'!$K5663</f>
        <v>4734</v>
      </c>
      <c r="N5663" s="3">
        <f>'Transaction Data'!$F5663*'Transaction Data'!$L5663</f>
        <v>9468</v>
      </c>
      <c r="O5663" s="3">
        <f>'Transaction Data'!$N5663-'Transaction Data'!$M5663</f>
        <v>4734</v>
      </c>
      <c r="P5663" s="2">
        <f>DATEDIF('Transaction Data'!$D5663,'Transaction Data'!$A5663,"y")</f>
        <v>74</v>
      </c>
      <c r="Q5663" s="2" t="str">
        <f>FLOOR('Transaction Data'!$P5663,15)&amp;"-"&amp;FLOOR('Transaction Data'!$P5663,15)+14</f>
        <v>60-74</v>
      </c>
      <c r="R5663" s="2" t="str">
        <f>IF('Transaction Data'!$L5663&lt;=10,"Less Expensive","Expensive")</f>
        <v>Expensive</v>
      </c>
      <c r="S5663" s="4">
        <f>WEEKDAY('Transaction Data'!$A5663)</f>
        <v>5</v>
      </c>
      <c r="T5663" s="2" t="str">
        <f>IF(WEEKDAY('Transaction Data'!$A5663,2)&lt;6,"Weekday","Weekend")</f>
        <v>Weekday</v>
      </c>
    </row>
    <row r="5664" ht="15.75" customHeight="1">
      <c r="A5664" s="1">
        <v>45501.0</v>
      </c>
      <c r="B5664" s="2" t="s">
        <v>5320</v>
      </c>
      <c r="C5664" s="2" t="s">
        <v>72</v>
      </c>
      <c r="D5664" s="1">
        <v>25897.0</v>
      </c>
      <c r="E5664" s="2" t="s">
        <v>63</v>
      </c>
      <c r="F5664" s="2">
        <v>268.0</v>
      </c>
      <c r="G5664" s="2" t="s">
        <v>33</v>
      </c>
      <c r="H5664" s="2" t="s">
        <v>34</v>
      </c>
      <c r="I5664" s="2" t="s">
        <v>25</v>
      </c>
      <c r="J5664" s="2" t="str">
        <f t="array" ref="J5664">XLOOKUP('Transaction Data'!$G5664,Product_Code,Biscuit_Brand)</f>
        <v>Caramel Biscuits</v>
      </c>
      <c r="K5664" s="2">
        <f t="array" ref="K5664">XLOOKUP('Transaction Data'!$G5664,Product_Code,Cost)</f>
        <v>18</v>
      </c>
      <c r="L5664" s="2">
        <f t="array" ref="L5664">XLOOKUP('Transaction Data'!$G5664,Product_Code,Unit_Price)</f>
        <v>22</v>
      </c>
      <c r="M5664" s="3">
        <f>'Transaction Data'!$F5664*'Transaction Data'!$K5664</f>
        <v>4824</v>
      </c>
      <c r="N5664" s="3">
        <f>'Transaction Data'!$F5664*'Transaction Data'!$L5664</f>
        <v>5896</v>
      </c>
      <c r="O5664" s="3">
        <f>'Transaction Data'!$N5664-'Transaction Data'!$M5664</f>
        <v>1072</v>
      </c>
      <c r="P5664" s="2">
        <f>DATEDIF('Transaction Data'!$D5664,'Transaction Data'!$A5664,"y")</f>
        <v>53</v>
      </c>
      <c r="Q5664" s="2" t="str">
        <f>FLOOR('Transaction Data'!$P5664,15)&amp;"-"&amp;FLOOR('Transaction Data'!$P5664,15)+14</f>
        <v>45-59</v>
      </c>
      <c r="R5664" s="2" t="str">
        <f>IF('Transaction Data'!$L5664&lt;=10,"Less Expensive","Expensive")</f>
        <v>Expensive</v>
      </c>
      <c r="S5664" s="4">
        <f>WEEKDAY('Transaction Data'!$A5664)</f>
        <v>1</v>
      </c>
      <c r="T5664" s="2" t="str">
        <f>IF(WEEKDAY('Transaction Data'!$A5664,2)&lt;6,"Weekday","Weekend")</f>
        <v>Weekend</v>
      </c>
    </row>
    <row r="5665" ht="15.75" customHeight="1">
      <c r="A5665" s="1">
        <v>45333.0</v>
      </c>
      <c r="B5665" s="2" t="s">
        <v>5321</v>
      </c>
      <c r="C5665" s="2" t="s">
        <v>69</v>
      </c>
      <c r="D5665" s="1">
        <v>24986.0</v>
      </c>
      <c r="E5665" s="2" t="s">
        <v>27</v>
      </c>
      <c r="F5665" s="2">
        <v>254.0</v>
      </c>
      <c r="G5665" s="2" t="s">
        <v>33</v>
      </c>
      <c r="H5665" s="2" t="s">
        <v>24</v>
      </c>
      <c r="I5665" s="2" t="s">
        <v>25</v>
      </c>
      <c r="J5665" s="2" t="str">
        <f t="array" ref="J5665">XLOOKUP('Transaction Data'!$G5665,Product_Code,Biscuit_Brand)</f>
        <v>Caramel Biscuits</v>
      </c>
      <c r="K5665" s="2">
        <f t="array" ref="K5665">XLOOKUP('Transaction Data'!$G5665,Product_Code,Cost)</f>
        <v>18</v>
      </c>
      <c r="L5665" s="2">
        <f t="array" ref="L5665">XLOOKUP('Transaction Data'!$G5665,Product_Code,Unit_Price)</f>
        <v>22</v>
      </c>
      <c r="M5665" s="3">
        <f>'Transaction Data'!$F5665*'Transaction Data'!$K5665</f>
        <v>4572</v>
      </c>
      <c r="N5665" s="3">
        <f>'Transaction Data'!$F5665*'Transaction Data'!$L5665</f>
        <v>5588</v>
      </c>
      <c r="O5665" s="3">
        <f>'Transaction Data'!$N5665-'Transaction Data'!$M5665</f>
        <v>1016</v>
      </c>
      <c r="P5665" s="2">
        <f>DATEDIF('Transaction Data'!$D5665,'Transaction Data'!$A5665,"y")</f>
        <v>55</v>
      </c>
      <c r="Q5665" s="2" t="str">
        <f>FLOOR('Transaction Data'!$P5665,15)&amp;"-"&amp;FLOOR('Transaction Data'!$P5665,15)+14</f>
        <v>45-59</v>
      </c>
      <c r="R5665" s="2" t="str">
        <f>IF('Transaction Data'!$L5665&lt;=10,"Less Expensive","Expensive")</f>
        <v>Expensive</v>
      </c>
      <c r="S5665" s="4">
        <f>WEEKDAY('Transaction Data'!$A5665)</f>
        <v>1</v>
      </c>
      <c r="T5665" s="2" t="str">
        <f>IF(WEEKDAY('Transaction Data'!$A5665,2)&lt;6,"Weekday","Weekend")</f>
        <v>Weekend</v>
      </c>
    </row>
    <row r="5666" ht="15.75" customHeight="1">
      <c r="A5666" s="1">
        <v>45482.0</v>
      </c>
      <c r="B5666" s="2" t="s">
        <v>5322</v>
      </c>
      <c r="C5666" s="2" t="s">
        <v>69</v>
      </c>
      <c r="D5666" s="1">
        <v>33835.0</v>
      </c>
      <c r="E5666" s="2" t="s">
        <v>22</v>
      </c>
      <c r="F5666" s="2">
        <v>279.0</v>
      </c>
      <c r="G5666" s="2" t="s">
        <v>28</v>
      </c>
      <c r="H5666" s="2" t="s">
        <v>42</v>
      </c>
      <c r="I5666" s="2" t="s">
        <v>25</v>
      </c>
      <c r="J5666" s="2" t="str">
        <f t="array" ref="J5666">XLOOKUP('Transaction Data'!$G5666,Product_Code,Biscuit_Brand)</f>
        <v>Shortbread</v>
      </c>
      <c r="K5666" s="2">
        <f t="array" ref="K5666">XLOOKUP('Transaction Data'!$G5666,Product_Code,Cost)</f>
        <v>10</v>
      </c>
      <c r="L5666" s="2">
        <f t="array" ref="L5666">XLOOKUP('Transaction Data'!$G5666,Product_Code,Unit_Price)</f>
        <v>45</v>
      </c>
      <c r="M5666" s="3">
        <f>'Transaction Data'!$F5666*'Transaction Data'!$K5666</f>
        <v>2790</v>
      </c>
      <c r="N5666" s="3">
        <f>'Transaction Data'!$F5666*'Transaction Data'!$L5666</f>
        <v>12555</v>
      </c>
      <c r="O5666" s="3">
        <f>'Transaction Data'!$N5666-'Transaction Data'!$M5666</f>
        <v>9765</v>
      </c>
      <c r="P5666" s="2">
        <f>DATEDIF('Transaction Data'!$D5666,'Transaction Data'!$A5666,"y")</f>
        <v>31</v>
      </c>
      <c r="Q5666" s="2" t="str">
        <f>FLOOR('Transaction Data'!$P5666,15)&amp;"-"&amp;FLOOR('Transaction Data'!$P5666,15)+14</f>
        <v>30-44</v>
      </c>
      <c r="R5666" s="2" t="str">
        <f>IF('Transaction Data'!$L5666&lt;=10,"Less Expensive","Expensive")</f>
        <v>Expensive</v>
      </c>
      <c r="S5666" s="4">
        <f>WEEKDAY('Transaction Data'!$A5666)</f>
        <v>3</v>
      </c>
      <c r="T5666" s="2" t="str">
        <f>IF(WEEKDAY('Transaction Data'!$A5666,2)&lt;6,"Weekday","Weekend")</f>
        <v>Weekday</v>
      </c>
    </row>
    <row r="5667" ht="15.75" customHeight="1">
      <c r="A5667" s="1">
        <v>45423.0</v>
      </c>
      <c r="B5667" s="2" t="s">
        <v>5323</v>
      </c>
      <c r="C5667" s="2" t="s">
        <v>51</v>
      </c>
      <c r="D5667" s="1">
        <v>35300.0</v>
      </c>
      <c r="E5667" s="2" t="s">
        <v>27</v>
      </c>
      <c r="F5667" s="2">
        <v>152.0</v>
      </c>
      <c r="G5667" s="2" t="s">
        <v>61</v>
      </c>
      <c r="H5667" s="2" t="s">
        <v>45</v>
      </c>
      <c r="I5667" s="2" t="s">
        <v>25</v>
      </c>
      <c r="J5667" s="2" t="str">
        <f t="array" ref="J5667">XLOOKUP('Transaction Data'!$G5667,Product_Code,Biscuit_Brand)</f>
        <v>Choco Delight</v>
      </c>
      <c r="K5667" s="2">
        <f t="array" ref="K5667">XLOOKUP('Transaction Data'!$G5667,Product_Code,Cost)</f>
        <v>3</v>
      </c>
      <c r="L5667" s="2">
        <f t="array" ref="L5667">XLOOKUP('Transaction Data'!$G5667,Product_Code,Unit_Price)</f>
        <v>5</v>
      </c>
      <c r="M5667" s="3">
        <f>'Transaction Data'!$F5667*'Transaction Data'!$K5667</f>
        <v>456</v>
      </c>
      <c r="N5667" s="3">
        <f>'Transaction Data'!$F5667*'Transaction Data'!$L5667</f>
        <v>760</v>
      </c>
      <c r="O5667" s="3">
        <f>'Transaction Data'!$N5667-'Transaction Data'!$M5667</f>
        <v>304</v>
      </c>
      <c r="P5667" s="2">
        <f>DATEDIF('Transaction Data'!$D5667,'Transaction Data'!$A5667,"y")</f>
        <v>27</v>
      </c>
      <c r="Q5667" s="2" t="str">
        <f>FLOOR('Transaction Data'!$P5667,15)&amp;"-"&amp;FLOOR('Transaction Data'!$P5667,15)+14</f>
        <v>15-29</v>
      </c>
      <c r="R5667" s="2" t="str">
        <f>IF('Transaction Data'!$L5667&lt;=10,"Less Expensive","Expensive")</f>
        <v>Less Expensive</v>
      </c>
      <c r="S5667" s="4">
        <f>WEEKDAY('Transaction Data'!$A5667)</f>
        <v>7</v>
      </c>
      <c r="T5667" s="2" t="str">
        <f>IF(WEEKDAY('Transaction Data'!$A5667,2)&lt;6,"Weekday","Weekend")</f>
        <v>Weekend</v>
      </c>
    </row>
    <row r="5668" ht="15.75" customHeight="1">
      <c r="A5668" s="1">
        <v>45351.0</v>
      </c>
      <c r="B5668" s="2" t="s">
        <v>5324</v>
      </c>
      <c r="C5668" s="2" t="s">
        <v>72</v>
      </c>
      <c r="D5668" s="1">
        <v>26881.0</v>
      </c>
      <c r="E5668" s="2" t="s">
        <v>37</v>
      </c>
      <c r="F5668" s="2">
        <v>202.0</v>
      </c>
      <c r="G5668" s="2" t="s">
        <v>33</v>
      </c>
      <c r="H5668" s="2" t="s">
        <v>24</v>
      </c>
      <c r="I5668" s="2" t="s">
        <v>25</v>
      </c>
      <c r="J5668" s="2" t="str">
        <f t="array" ref="J5668">XLOOKUP('Transaction Data'!$G5668,Product_Code,Biscuit_Brand)</f>
        <v>Caramel Biscuits</v>
      </c>
      <c r="K5668" s="2">
        <f t="array" ref="K5668">XLOOKUP('Transaction Data'!$G5668,Product_Code,Cost)</f>
        <v>18</v>
      </c>
      <c r="L5668" s="2">
        <f t="array" ref="L5668">XLOOKUP('Transaction Data'!$G5668,Product_Code,Unit_Price)</f>
        <v>22</v>
      </c>
      <c r="M5668" s="3">
        <f>'Transaction Data'!$F5668*'Transaction Data'!$K5668</f>
        <v>3636</v>
      </c>
      <c r="N5668" s="3">
        <f>'Transaction Data'!$F5668*'Transaction Data'!$L5668</f>
        <v>4444</v>
      </c>
      <c r="O5668" s="3">
        <f>'Transaction Data'!$N5668-'Transaction Data'!$M5668</f>
        <v>808</v>
      </c>
      <c r="P5668" s="2">
        <f>DATEDIF('Transaction Data'!$D5668,'Transaction Data'!$A5668,"y")</f>
        <v>50</v>
      </c>
      <c r="Q5668" s="2" t="str">
        <f>FLOOR('Transaction Data'!$P5668,15)&amp;"-"&amp;FLOOR('Transaction Data'!$P5668,15)+14</f>
        <v>45-59</v>
      </c>
      <c r="R5668" s="2" t="str">
        <f>IF('Transaction Data'!$L5668&lt;=10,"Less Expensive","Expensive")</f>
        <v>Expensive</v>
      </c>
      <c r="S5668" s="4">
        <f>WEEKDAY('Transaction Data'!$A5668)</f>
        <v>5</v>
      </c>
      <c r="T5668" s="2" t="str">
        <f>IF(WEEKDAY('Transaction Data'!$A5668,2)&lt;6,"Weekday","Weekend")</f>
        <v>Weekday</v>
      </c>
    </row>
    <row r="5669" ht="15.75" customHeight="1">
      <c r="A5669" s="1">
        <v>45353.0</v>
      </c>
      <c r="B5669" s="2" t="s">
        <v>5325</v>
      </c>
      <c r="C5669" s="2" t="s">
        <v>51</v>
      </c>
      <c r="D5669" s="1">
        <v>22300.0</v>
      </c>
      <c r="E5669" s="2" t="s">
        <v>22</v>
      </c>
      <c r="F5669" s="2">
        <v>159.0</v>
      </c>
      <c r="G5669" s="2" t="s">
        <v>23</v>
      </c>
      <c r="H5669" s="2" t="s">
        <v>29</v>
      </c>
      <c r="I5669" s="2" t="s">
        <v>25</v>
      </c>
      <c r="J5669" s="2" t="str">
        <f t="array" ref="J5669">XLOOKUP('Transaction Data'!$G5669,Product_Code,Biscuit_Brand)</f>
        <v>Cinnamon Swirls</v>
      </c>
      <c r="K5669" s="2">
        <f t="array" ref="K5669">XLOOKUP('Transaction Data'!$G5669,Product_Code,Cost)</f>
        <v>10</v>
      </c>
      <c r="L5669" s="2">
        <f t="array" ref="L5669">XLOOKUP('Transaction Data'!$G5669,Product_Code,Unit_Price)</f>
        <v>14</v>
      </c>
      <c r="M5669" s="3">
        <f>'Transaction Data'!$F5669*'Transaction Data'!$K5669</f>
        <v>1590</v>
      </c>
      <c r="N5669" s="3">
        <f>'Transaction Data'!$F5669*'Transaction Data'!$L5669</f>
        <v>2226</v>
      </c>
      <c r="O5669" s="3">
        <f>'Transaction Data'!$N5669-'Transaction Data'!$M5669</f>
        <v>636</v>
      </c>
      <c r="P5669" s="2">
        <f>DATEDIF('Transaction Data'!$D5669,'Transaction Data'!$A5669,"y")</f>
        <v>63</v>
      </c>
      <c r="Q5669" s="2" t="str">
        <f>FLOOR('Transaction Data'!$P5669,15)&amp;"-"&amp;FLOOR('Transaction Data'!$P5669,15)+14</f>
        <v>60-74</v>
      </c>
      <c r="R5669" s="2" t="str">
        <f>IF('Transaction Data'!$L5669&lt;=10,"Less Expensive","Expensive")</f>
        <v>Expensive</v>
      </c>
      <c r="S5669" s="4">
        <f>WEEKDAY('Transaction Data'!$A5669)</f>
        <v>7</v>
      </c>
      <c r="T5669" s="2" t="str">
        <f>IF(WEEKDAY('Transaction Data'!$A5669,2)&lt;6,"Weekday","Weekend")</f>
        <v>Weekend</v>
      </c>
    </row>
    <row r="5670" ht="15.75" customHeight="1">
      <c r="A5670" s="1">
        <v>45460.0</v>
      </c>
      <c r="B5670" s="2" t="s">
        <v>5326</v>
      </c>
      <c r="C5670" s="2" t="s">
        <v>21</v>
      </c>
      <c r="D5670" s="1">
        <v>29094.0</v>
      </c>
      <c r="E5670" s="2" t="s">
        <v>37</v>
      </c>
      <c r="F5670" s="2">
        <v>231.0</v>
      </c>
      <c r="G5670" s="2" t="s">
        <v>57</v>
      </c>
      <c r="H5670" s="2" t="s">
        <v>42</v>
      </c>
      <c r="I5670" s="2" t="s">
        <v>25</v>
      </c>
      <c r="J5670" s="2" t="str">
        <f t="array" ref="J5670">XLOOKUP('Transaction Data'!$G5670,Product_Code,Biscuit_Brand)</f>
        <v>Oatmeal Cookies</v>
      </c>
      <c r="K5670" s="2">
        <f t="array" ref="K5670">XLOOKUP('Transaction Data'!$G5670,Product_Code,Cost)</f>
        <v>19</v>
      </c>
      <c r="L5670" s="2">
        <f t="array" ref="L5670">XLOOKUP('Transaction Data'!$G5670,Product_Code,Unit_Price)</f>
        <v>23</v>
      </c>
      <c r="M5670" s="3">
        <f>'Transaction Data'!$F5670*'Transaction Data'!$K5670</f>
        <v>4389</v>
      </c>
      <c r="N5670" s="3">
        <f>'Transaction Data'!$F5670*'Transaction Data'!$L5670</f>
        <v>5313</v>
      </c>
      <c r="O5670" s="3">
        <f>'Transaction Data'!$N5670-'Transaction Data'!$M5670</f>
        <v>924</v>
      </c>
      <c r="P5670" s="2">
        <f>DATEDIF('Transaction Data'!$D5670,'Transaction Data'!$A5670,"y")</f>
        <v>44</v>
      </c>
      <c r="Q5670" s="2" t="str">
        <f>FLOOR('Transaction Data'!$P5670,15)&amp;"-"&amp;FLOOR('Transaction Data'!$P5670,15)+14</f>
        <v>30-44</v>
      </c>
      <c r="R5670" s="2" t="str">
        <f>IF('Transaction Data'!$L5670&lt;=10,"Less Expensive","Expensive")</f>
        <v>Expensive</v>
      </c>
      <c r="S5670" s="4">
        <f>WEEKDAY('Transaction Data'!$A5670)</f>
        <v>2</v>
      </c>
      <c r="T5670" s="2" t="str">
        <f>IF(WEEKDAY('Transaction Data'!$A5670,2)&lt;6,"Weekday","Weekend")</f>
        <v>Weekday</v>
      </c>
    </row>
    <row r="5671" ht="15.75" customHeight="1">
      <c r="A5671" s="1">
        <v>45388.0</v>
      </c>
      <c r="B5671" s="2" t="s">
        <v>31</v>
      </c>
      <c r="C5671" s="2" t="s">
        <v>32</v>
      </c>
      <c r="D5671" s="1">
        <v>18611.0</v>
      </c>
      <c r="E5671" s="2" t="s">
        <v>27</v>
      </c>
      <c r="F5671" s="2">
        <v>481.0</v>
      </c>
      <c r="G5671" s="2" t="s">
        <v>33</v>
      </c>
      <c r="H5671" s="2" t="s">
        <v>45</v>
      </c>
      <c r="I5671" s="2" t="s">
        <v>25</v>
      </c>
      <c r="J5671" s="2" t="str">
        <f t="array" ref="J5671">XLOOKUP('Transaction Data'!$G5671,Product_Code,Biscuit_Brand)</f>
        <v>Caramel Biscuits</v>
      </c>
      <c r="K5671" s="2">
        <f t="array" ref="K5671">XLOOKUP('Transaction Data'!$G5671,Product_Code,Cost)</f>
        <v>18</v>
      </c>
      <c r="L5671" s="2">
        <f t="array" ref="L5671">XLOOKUP('Transaction Data'!$G5671,Product_Code,Unit_Price)</f>
        <v>22</v>
      </c>
      <c r="M5671" s="3">
        <f>'Transaction Data'!$F5671*'Transaction Data'!$K5671</f>
        <v>8658</v>
      </c>
      <c r="N5671" s="3">
        <f>'Transaction Data'!$F5671*'Transaction Data'!$L5671</f>
        <v>10582</v>
      </c>
      <c r="O5671" s="3">
        <f>'Transaction Data'!$N5671-'Transaction Data'!$M5671</f>
        <v>1924</v>
      </c>
      <c r="P5671" s="2">
        <f>DATEDIF('Transaction Data'!$D5671,'Transaction Data'!$A5671,"y")</f>
        <v>73</v>
      </c>
      <c r="Q5671" s="2" t="str">
        <f>FLOOR('Transaction Data'!$P5671,15)&amp;"-"&amp;FLOOR('Transaction Data'!$P5671,15)+14</f>
        <v>60-74</v>
      </c>
      <c r="R5671" s="2" t="str">
        <f>IF('Transaction Data'!$L5671&lt;=10,"Less Expensive","Expensive")</f>
        <v>Expensive</v>
      </c>
      <c r="S5671" s="4">
        <f>WEEKDAY('Transaction Data'!$A5671)</f>
        <v>7</v>
      </c>
      <c r="T5671" s="2" t="str">
        <f>IF(WEEKDAY('Transaction Data'!$A5671,2)&lt;6,"Weekday","Weekend")</f>
        <v>Weekend</v>
      </c>
    </row>
    <row r="5672" ht="15.75" customHeight="1">
      <c r="A5672" s="1">
        <v>45503.0</v>
      </c>
      <c r="B5672" s="2" t="s">
        <v>36</v>
      </c>
      <c r="C5672" s="2" t="s">
        <v>21</v>
      </c>
      <c r="D5672" s="1">
        <v>38863.0</v>
      </c>
      <c r="E5672" s="2" t="s">
        <v>63</v>
      </c>
      <c r="F5672" s="2">
        <v>468.0</v>
      </c>
      <c r="G5672" s="2" t="s">
        <v>28</v>
      </c>
      <c r="H5672" s="2" t="s">
        <v>24</v>
      </c>
      <c r="I5672" s="2" t="s">
        <v>25</v>
      </c>
      <c r="J5672" s="2" t="str">
        <f t="array" ref="J5672">XLOOKUP('Transaction Data'!$G5672,Product_Code,Biscuit_Brand)</f>
        <v>Shortbread</v>
      </c>
      <c r="K5672" s="2">
        <f t="array" ref="K5672">XLOOKUP('Transaction Data'!$G5672,Product_Code,Cost)</f>
        <v>10</v>
      </c>
      <c r="L5672" s="2">
        <f t="array" ref="L5672">XLOOKUP('Transaction Data'!$G5672,Product_Code,Unit_Price)</f>
        <v>45</v>
      </c>
      <c r="M5672" s="3">
        <f>'Transaction Data'!$F5672*'Transaction Data'!$K5672</f>
        <v>4680</v>
      </c>
      <c r="N5672" s="3">
        <f>'Transaction Data'!$F5672*'Transaction Data'!$L5672</f>
        <v>21060</v>
      </c>
      <c r="O5672" s="3">
        <f>'Transaction Data'!$N5672-'Transaction Data'!$M5672</f>
        <v>16380</v>
      </c>
      <c r="P5672" s="2">
        <f>DATEDIF('Transaction Data'!$D5672,'Transaction Data'!$A5672,"y")</f>
        <v>18</v>
      </c>
      <c r="Q5672" s="2" t="str">
        <f>FLOOR('Transaction Data'!$P5672,15)&amp;"-"&amp;FLOOR('Transaction Data'!$P5672,15)+14</f>
        <v>15-29</v>
      </c>
      <c r="R5672" s="2" t="str">
        <f>IF('Transaction Data'!$L5672&lt;=10,"Less Expensive","Expensive")</f>
        <v>Expensive</v>
      </c>
      <c r="S5672" s="4">
        <f>WEEKDAY('Transaction Data'!$A5672)</f>
        <v>3</v>
      </c>
      <c r="T5672" s="2" t="str">
        <f>IF(WEEKDAY('Transaction Data'!$A5672,2)&lt;6,"Weekday","Weekend")</f>
        <v>Weekday</v>
      </c>
    </row>
    <row r="5673" ht="15.75" customHeight="1">
      <c r="A5673" s="1">
        <v>45374.0</v>
      </c>
      <c r="B5673" s="2" t="s">
        <v>40</v>
      </c>
      <c r="C5673" s="2" t="s">
        <v>41</v>
      </c>
      <c r="D5673" s="1">
        <v>37600.0</v>
      </c>
      <c r="E5673" s="2" t="s">
        <v>22</v>
      </c>
      <c r="F5673" s="2">
        <v>205.0</v>
      </c>
      <c r="G5673" s="2" t="s">
        <v>55</v>
      </c>
      <c r="H5673" s="2" t="s">
        <v>29</v>
      </c>
      <c r="I5673" s="2" t="s">
        <v>30</v>
      </c>
      <c r="J5673" s="2" t="str">
        <f t="array" ref="J5673">XLOOKUP('Transaction Data'!$G5673,Product_Code,Biscuit_Brand)</f>
        <v>Vanilla Wafers</v>
      </c>
      <c r="K5673" s="2">
        <f t="array" ref="K5673">XLOOKUP('Transaction Data'!$G5673,Product_Code,Cost)</f>
        <v>18</v>
      </c>
      <c r="L5673" s="2">
        <f t="array" ref="L5673">XLOOKUP('Transaction Data'!$G5673,Product_Code,Unit_Price)</f>
        <v>36</v>
      </c>
      <c r="M5673" s="3">
        <f>'Transaction Data'!$F5673*'Transaction Data'!$K5673</f>
        <v>3690</v>
      </c>
      <c r="N5673" s="3">
        <f>'Transaction Data'!$F5673*'Transaction Data'!$L5673</f>
        <v>7380</v>
      </c>
      <c r="O5673" s="3">
        <f>'Transaction Data'!$N5673-'Transaction Data'!$M5673</f>
        <v>3690</v>
      </c>
      <c r="P5673" s="2">
        <f>DATEDIF('Transaction Data'!$D5673,'Transaction Data'!$A5673,"y")</f>
        <v>21</v>
      </c>
      <c r="Q5673" s="2" t="str">
        <f>FLOOR('Transaction Data'!$P5673,15)&amp;"-"&amp;FLOOR('Transaction Data'!$P5673,15)+14</f>
        <v>15-29</v>
      </c>
      <c r="R5673" s="2" t="str">
        <f>IF('Transaction Data'!$L5673&lt;=10,"Less Expensive","Expensive")</f>
        <v>Expensive</v>
      </c>
      <c r="S5673" s="4">
        <f>WEEKDAY('Transaction Data'!$A5673)</f>
        <v>7</v>
      </c>
      <c r="T5673" s="2" t="str">
        <f>IF(WEEKDAY('Transaction Data'!$A5673,2)&lt;6,"Weekday","Weekend")</f>
        <v>Weekend</v>
      </c>
    </row>
    <row r="5674" ht="15.75" customHeight="1">
      <c r="A5674" s="1">
        <v>45477.0</v>
      </c>
      <c r="B5674" s="2" t="s">
        <v>1150</v>
      </c>
      <c r="C5674" s="2" t="s">
        <v>47</v>
      </c>
      <c r="D5674" s="1">
        <v>30622.0</v>
      </c>
      <c r="E5674" s="2" t="s">
        <v>37</v>
      </c>
      <c r="F5674" s="2">
        <v>494.0</v>
      </c>
      <c r="G5674" s="2" t="s">
        <v>55</v>
      </c>
      <c r="H5674" s="2" t="s">
        <v>29</v>
      </c>
      <c r="I5674" s="2" t="s">
        <v>25</v>
      </c>
      <c r="J5674" s="2" t="str">
        <f t="array" ref="J5674">XLOOKUP('Transaction Data'!$G5674,Product_Code,Biscuit_Brand)</f>
        <v>Vanilla Wafers</v>
      </c>
      <c r="K5674" s="2">
        <f t="array" ref="K5674">XLOOKUP('Transaction Data'!$G5674,Product_Code,Cost)</f>
        <v>18</v>
      </c>
      <c r="L5674" s="2">
        <f t="array" ref="L5674">XLOOKUP('Transaction Data'!$G5674,Product_Code,Unit_Price)</f>
        <v>36</v>
      </c>
      <c r="M5674" s="3">
        <f>'Transaction Data'!$F5674*'Transaction Data'!$K5674</f>
        <v>8892</v>
      </c>
      <c r="N5674" s="3">
        <f>'Transaction Data'!$F5674*'Transaction Data'!$L5674</f>
        <v>17784</v>
      </c>
      <c r="O5674" s="3">
        <f>'Transaction Data'!$N5674-'Transaction Data'!$M5674</f>
        <v>8892</v>
      </c>
      <c r="P5674" s="2">
        <f>DATEDIF('Transaction Data'!$D5674,'Transaction Data'!$A5674,"y")</f>
        <v>40</v>
      </c>
      <c r="Q5674" s="2" t="str">
        <f>FLOOR('Transaction Data'!$P5674,15)&amp;"-"&amp;FLOOR('Transaction Data'!$P5674,15)+14</f>
        <v>30-44</v>
      </c>
      <c r="R5674" s="2" t="str">
        <f>IF('Transaction Data'!$L5674&lt;=10,"Less Expensive","Expensive")</f>
        <v>Expensive</v>
      </c>
      <c r="S5674" s="4">
        <f>WEEKDAY('Transaction Data'!$A5674)</f>
        <v>5</v>
      </c>
      <c r="T5674" s="2" t="str">
        <f>IF(WEEKDAY('Transaction Data'!$A5674,2)&lt;6,"Weekday","Weekend")</f>
        <v>Weekday</v>
      </c>
    </row>
    <row r="5675" ht="15.75" customHeight="1">
      <c r="A5675" s="1">
        <v>45407.0</v>
      </c>
      <c r="B5675" s="2" t="s">
        <v>1151</v>
      </c>
      <c r="C5675" s="2" t="s">
        <v>65</v>
      </c>
      <c r="D5675" s="1">
        <v>37952.0</v>
      </c>
      <c r="E5675" s="2" t="s">
        <v>63</v>
      </c>
      <c r="F5675" s="2">
        <v>128.0</v>
      </c>
      <c r="G5675" s="2" t="s">
        <v>55</v>
      </c>
      <c r="H5675" s="2" t="s">
        <v>34</v>
      </c>
      <c r="I5675" s="2" t="s">
        <v>25</v>
      </c>
      <c r="J5675" s="2" t="str">
        <f t="array" ref="J5675">XLOOKUP('Transaction Data'!$G5675,Product_Code,Biscuit_Brand)</f>
        <v>Vanilla Wafers</v>
      </c>
      <c r="K5675" s="2">
        <f t="array" ref="K5675">XLOOKUP('Transaction Data'!$G5675,Product_Code,Cost)</f>
        <v>18</v>
      </c>
      <c r="L5675" s="2">
        <f t="array" ref="L5675">XLOOKUP('Transaction Data'!$G5675,Product_Code,Unit_Price)</f>
        <v>36</v>
      </c>
      <c r="M5675" s="3">
        <f>'Transaction Data'!$F5675*'Transaction Data'!$K5675</f>
        <v>2304</v>
      </c>
      <c r="N5675" s="3">
        <f>'Transaction Data'!$F5675*'Transaction Data'!$L5675</f>
        <v>4608</v>
      </c>
      <c r="O5675" s="3">
        <f>'Transaction Data'!$N5675-'Transaction Data'!$M5675</f>
        <v>2304</v>
      </c>
      <c r="P5675" s="2">
        <f>DATEDIF('Transaction Data'!$D5675,'Transaction Data'!$A5675,"y")</f>
        <v>20</v>
      </c>
      <c r="Q5675" s="2" t="str">
        <f>FLOOR('Transaction Data'!$P5675,15)&amp;"-"&amp;FLOOR('Transaction Data'!$P5675,15)+14</f>
        <v>15-29</v>
      </c>
      <c r="R5675" s="2" t="str">
        <f>IF('Transaction Data'!$L5675&lt;=10,"Less Expensive","Expensive")</f>
        <v>Expensive</v>
      </c>
      <c r="S5675" s="4">
        <f>WEEKDAY('Transaction Data'!$A5675)</f>
        <v>5</v>
      </c>
      <c r="T5675" s="2" t="str">
        <f>IF(WEEKDAY('Transaction Data'!$A5675,2)&lt;6,"Weekday","Weekend")</f>
        <v>Weekday</v>
      </c>
    </row>
    <row r="5676" ht="15.75" customHeight="1">
      <c r="A5676" s="1">
        <v>45429.0</v>
      </c>
      <c r="B5676" s="2" t="s">
        <v>5327</v>
      </c>
      <c r="C5676" s="2" t="s">
        <v>41</v>
      </c>
      <c r="D5676" s="1">
        <v>20025.0</v>
      </c>
      <c r="E5676" s="2" t="s">
        <v>63</v>
      </c>
      <c r="F5676" s="2">
        <v>17.0</v>
      </c>
      <c r="G5676" s="2" t="s">
        <v>60</v>
      </c>
      <c r="H5676" s="2" t="s">
        <v>24</v>
      </c>
      <c r="I5676" s="2" t="s">
        <v>25</v>
      </c>
      <c r="J5676" s="2" t="str">
        <f t="array" ref="J5676">XLOOKUP('Transaction Data'!$G5676,Product_Code,Biscuit_Brand)</f>
        <v>Peanut Butter Bites</v>
      </c>
      <c r="K5676" s="2">
        <f t="array" ref="K5676">XLOOKUP('Transaction Data'!$G5676,Product_Code,Cost)</f>
        <v>5</v>
      </c>
      <c r="L5676" s="2">
        <f t="array" ref="L5676">XLOOKUP('Transaction Data'!$G5676,Product_Code,Unit_Price)</f>
        <v>7</v>
      </c>
      <c r="M5676" s="3">
        <f>'Transaction Data'!$F5676*'Transaction Data'!$K5676</f>
        <v>85</v>
      </c>
      <c r="N5676" s="3">
        <f>'Transaction Data'!$F5676*'Transaction Data'!$L5676</f>
        <v>119</v>
      </c>
      <c r="O5676" s="3">
        <f>'Transaction Data'!$N5676-'Transaction Data'!$M5676</f>
        <v>34</v>
      </c>
      <c r="P5676" s="2">
        <f>DATEDIF('Transaction Data'!$D5676,'Transaction Data'!$A5676,"y")</f>
        <v>69</v>
      </c>
      <c r="Q5676" s="2" t="str">
        <f>FLOOR('Transaction Data'!$P5676,15)&amp;"-"&amp;FLOOR('Transaction Data'!$P5676,15)+14</f>
        <v>60-74</v>
      </c>
      <c r="R5676" s="2" t="str">
        <f>IF('Transaction Data'!$L5676&lt;=10,"Less Expensive","Expensive")</f>
        <v>Less Expensive</v>
      </c>
      <c r="S5676" s="4">
        <f>WEEKDAY('Transaction Data'!$A5676)</f>
        <v>6</v>
      </c>
      <c r="T5676" s="2" t="str">
        <f>IF(WEEKDAY('Transaction Data'!$A5676,2)&lt;6,"Weekday","Weekend")</f>
        <v>Weekday</v>
      </c>
    </row>
    <row r="5677" ht="15.75" customHeight="1">
      <c r="A5677" s="1">
        <v>45321.0</v>
      </c>
      <c r="B5677" s="2" t="s">
        <v>5328</v>
      </c>
      <c r="C5677" s="2" t="s">
        <v>54</v>
      </c>
      <c r="D5677" s="1">
        <v>30693.0</v>
      </c>
      <c r="E5677" s="2" t="s">
        <v>27</v>
      </c>
      <c r="F5677" s="2">
        <v>142.0</v>
      </c>
      <c r="G5677" s="2" t="s">
        <v>38</v>
      </c>
      <c r="H5677" s="2" t="s">
        <v>42</v>
      </c>
      <c r="I5677" s="2" t="s">
        <v>25</v>
      </c>
      <c r="J5677" s="2" t="str">
        <f t="array" ref="J5677">XLOOKUP('Transaction Data'!$G5677,Product_Code,Biscuit_Brand)</f>
        <v>Ginger Snaps</v>
      </c>
      <c r="K5677" s="2">
        <f t="array" ref="K5677">XLOOKUP('Transaction Data'!$G5677,Product_Code,Cost)</f>
        <v>14</v>
      </c>
      <c r="L5677" s="2">
        <f t="array" ref="L5677">XLOOKUP('Transaction Data'!$G5677,Product_Code,Unit_Price)</f>
        <v>28</v>
      </c>
      <c r="M5677" s="3">
        <f>'Transaction Data'!$F5677*'Transaction Data'!$K5677</f>
        <v>1988</v>
      </c>
      <c r="N5677" s="3">
        <f>'Transaction Data'!$F5677*'Transaction Data'!$L5677</f>
        <v>3976</v>
      </c>
      <c r="O5677" s="3">
        <f>'Transaction Data'!$N5677-'Transaction Data'!$M5677</f>
        <v>1988</v>
      </c>
      <c r="P5677" s="2">
        <f>DATEDIF('Transaction Data'!$D5677,'Transaction Data'!$A5677,"y")</f>
        <v>40</v>
      </c>
      <c r="Q5677" s="2" t="str">
        <f>FLOOR('Transaction Data'!$P5677,15)&amp;"-"&amp;FLOOR('Transaction Data'!$P5677,15)+14</f>
        <v>30-44</v>
      </c>
      <c r="R5677" s="2" t="str">
        <f>IF('Transaction Data'!$L5677&lt;=10,"Less Expensive","Expensive")</f>
        <v>Expensive</v>
      </c>
      <c r="S5677" s="4">
        <f>WEEKDAY('Transaction Data'!$A5677)</f>
        <v>3</v>
      </c>
      <c r="T5677" s="2" t="str">
        <f>IF(WEEKDAY('Transaction Data'!$A5677,2)&lt;6,"Weekday","Weekend")</f>
        <v>Weekday</v>
      </c>
    </row>
    <row r="5678" ht="15.75" customHeight="1">
      <c r="A5678" s="1">
        <v>45386.0</v>
      </c>
      <c r="B5678" s="2" t="s">
        <v>31</v>
      </c>
      <c r="C5678" s="2" t="s">
        <v>32</v>
      </c>
      <c r="D5678" s="1">
        <v>36175.0</v>
      </c>
      <c r="E5678" s="2" t="s">
        <v>27</v>
      </c>
      <c r="F5678" s="2">
        <v>288.0</v>
      </c>
      <c r="G5678" s="2" t="s">
        <v>55</v>
      </c>
      <c r="H5678" s="2" t="s">
        <v>45</v>
      </c>
      <c r="I5678" s="2" t="s">
        <v>25</v>
      </c>
      <c r="J5678" s="2" t="str">
        <f t="array" ref="J5678">XLOOKUP('Transaction Data'!$G5678,Product_Code,Biscuit_Brand)</f>
        <v>Vanilla Wafers</v>
      </c>
      <c r="K5678" s="2">
        <f t="array" ref="K5678">XLOOKUP('Transaction Data'!$G5678,Product_Code,Cost)</f>
        <v>18</v>
      </c>
      <c r="L5678" s="2">
        <f t="array" ref="L5678">XLOOKUP('Transaction Data'!$G5678,Product_Code,Unit_Price)</f>
        <v>36</v>
      </c>
      <c r="M5678" s="3">
        <f>'Transaction Data'!$F5678*'Transaction Data'!$K5678</f>
        <v>5184</v>
      </c>
      <c r="N5678" s="3">
        <f>'Transaction Data'!$F5678*'Transaction Data'!$L5678</f>
        <v>10368</v>
      </c>
      <c r="O5678" s="3">
        <f>'Transaction Data'!$N5678-'Transaction Data'!$M5678</f>
        <v>5184</v>
      </c>
      <c r="P5678" s="2">
        <f>DATEDIF('Transaction Data'!$D5678,'Transaction Data'!$A5678,"y")</f>
        <v>25</v>
      </c>
      <c r="Q5678" s="2" t="str">
        <f>FLOOR('Transaction Data'!$P5678,15)&amp;"-"&amp;FLOOR('Transaction Data'!$P5678,15)+14</f>
        <v>15-29</v>
      </c>
      <c r="R5678" s="2" t="str">
        <f>IF('Transaction Data'!$L5678&lt;=10,"Less Expensive","Expensive")</f>
        <v>Expensive</v>
      </c>
      <c r="S5678" s="4">
        <f>WEEKDAY('Transaction Data'!$A5678)</f>
        <v>5</v>
      </c>
      <c r="T5678" s="2" t="str">
        <f>IF(WEEKDAY('Transaction Data'!$A5678,2)&lt;6,"Weekday","Weekend")</f>
        <v>Weekday</v>
      </c>
    </row>
    <row r="5679" ht="15.75" customHeight="1">
      <c r="A5679" s="1">
        <v>45442.0</v>
      </c>
      <c r="B5679" s="2" t="s">
        <v>36</v>
      </c>
      <c r="C5679" s="2" t="s">
        <v>21</v>
      </c>
      <c r="D5679" s="1">
        <v>35765.0</v>
      </c>
      <c r="E5679" s="2" t="s">
        <v>22</v>
      </c>
      <c r="F5679" s="2">
        <v>303.0</v>
      </c>
      <c r="G5679" s="2" t="s">
        <v>44</v>
      </c>
      <c r="H5679" s="2" t="s">
        <v>24</v>
      </c>
      <c r="I5679" s="2" t="s">
        <v>25</v>
      </c>
      <c r="J5679" s="2" t="str">
        <f t="array" ref="J5679">XLOOKUP('Transaction Data'!$G5679,Product_Code,Biscuit_Brand)</f>
        <v>Butter Crunch</v>
      </c>
      <c r="K5679" s="2">
        <f t="array" ref="K5679">XLOOKUP('Transaction Data'!$G5679,Product_Code,Cost)</f>
        <v>10</v>
      </c>
      <c r="L5679" s="2">
        <f t="array" ref="L5679">XLOOKUP('Transaction Data'!$G5679,Product_Code,Unit_Price)</f>
        <v>11</v>
      </c>
      <c r="M5679" s="3">
        <f>'Transaction Data'!$F5679*'Transaction Data'!$K5679</f>
        <v>3030</v>
      </c>
      <c r="N5679" s="3">
        <f>'Transaction Data'!$F5679*'Transaction Data'!$L5679</f>
        <v>3333</v>
      </c>
      <c r="O5679" s="3">
        <f>'Transaction Data'!$N5679-'Transaction Data'!$M5679</f>
        <v>303</v>
      </c>
      <c r="P5679" s="2">
        <f>DATEDIF('Transaction Data'!$D5679,'Transaction Data'!$A5679,"y")</f>
        <v>26</v>
      </c>
      <c r="Q5679" s="2" t="str">
        <f>FLOOR('Transaction Data'!$P5679,15)&amp;"-"&amp;FLOOR('Transaction Data'!$P5679,15)+14</f>
        <v>15-29</v>
      </c>
      <c r="R5679" s="2" t="str">
        <f>IF('Transaction Data'!$L5679&lt;=10,"Less Expensive","Expensive")</f>
        <v>Expensive</v>
      </c>
      <c r="S5679" s="4">
        <f>WEEKDAY('Transaction Data'!$A5679)</f>
        <v>5</v>
      </c>
      <c r="T5679" s="2" t="str">
        <f>IF(WEEKDAY('Transaction Data'!$A5679,2)&lt;6,"Weekday","Weekend")</f>
        <v>Weekday</v>
      </c>
    </row>
    <row r="5680" ht="15.75" customHeight="1">
      <c r="A5680" s="1">
        <v>45497.0</v>
      </c>
      <c r="B5680" s="2" t="s">
        <v>40</v>
      </c>
      <c r="C5680" s="2" t="s">
        <v>41</v>
      </c>
      <c r="D5680" s="1">
        <v>16044.0</v>
      </c>
      <c r="E5680" s="2" t="s">
        <v>22</v>
      </c>
      <c r="F5680" s="2">
        <v>365.0</v>
      </c>
      <c r="G5680" s="2" t="s">
        <v>61</v>
      </c>
      <c r="H5680" s="2" t="s">
        <v>29</v>
      </c>
      <c r="I5680" s="2" t="s">
        <v>30</v>
      </c>
      <c r="J5680" s="2" t="str">
        <f t="array" ref="J5680">XLOOKUP('Transaction Data'!$G5680,Product_Code,Biscuit_Brand)</f>
        <v>Choco Delight</v>
      </c>
      <c r="K5680" s="2">
        <f t="array" ref="K5680">XLOOKUP('Transaction Data'!$G5680,Product_Code,Cost)</f>
        <v>3</v>
      </c>
      <c r="L5680" s="2">
        <f t="array" ref="L5680">XLOOKUP('Transaction Data'!$G5680,Product_Code,Unit_Price)</f>
        <v>5</v>
      </c>
      <c r="M5680" s="3">
        <f>'Transaction Data'!$F5680*'Transaction Data'!$K5680</f>
        <v>1095</v>
      </c>
      <c r="N5680" s="3">
        <f>'Transaction Data'!$F5680*'Transaction Data'!$L5680</f>
        <v>1825</v>
      </c>
      <c r="O5680" s="3">
        <f>'Transaction Data'!$N5680-'Transaction Data'!$M5680</f>
        <v>730</v>
      </c>
      <c r="P5680" s="2">
        <f>DATEDIF('Transaction Data'!$D5680,'Transaction Data'!$A5680,"y")</f>
        <v>80</v>
      </c>
      <c r="Q5680" s="2" t="str">
        <f>FLOOR('Transaction Data'!$P5680,15)&amp;"-"&amp;FLOOR('Transaction Data'!$P5680,15)+14</f>
        <v>75-89</v>
      </c>
      <c r="R5680" s="2" t="str">
        <f>IF('Transaction Data'!$L5680&lt;=10,"Less Expensive","Expensive")</f>
        <v>Less Expensive</v>
      </c>
      <c r="S5680" s="4">
        <f>WEEKDAY('Transaction Data'!$A5680)</f>
        <v>4</v>
      </c>
      <c r="T5680" s="2" t="str">
        <f>IF(WEEKDAY('Transaction Data'!$A5680,2)&lt;6,"Weekday","Weekend")</f>
        <v>Weekday</v>
      </c>
    </row>
    <row r="5681" ht="15.75" customHeight="1">
      <c r="A5681" s="1">
        <v>45345.0</v>
      </c>
      <c r="B5681" s="2" t="s">
        <v>1150</v>
      </c>
      <c r="C5681" s="2" t="s">
        <v>47</v>
      </c>
      <c r="D5681" s="1">
        <v>25362.0</v>
      </c>
      <c r="E5681" s="2" t="s">
        <v>63</v>
      </c>
      <c r="F5681" s="2">
        <v>456.0</v>
      </c>
      <c r="G5681" s="2" t="s">
        <v>28</v>
      </c>
      <c r="H5681" s="2" t="s">
        <v>42</v>
      </c>
      <c r="I5681" s="2" t="s">
        <v>25</v>
      </c>
      <c r="J5681" s="2" t="str">
        <f t="array" ref="J5681">XLOOKUP('Transaction Data'!$G5681,Product_Code,Biscuit_Brand)</f>
        <v>Shortbread</v>
      </c>
      <c r="K5681" s="2">
        <f t="array" ref="K5681">XLOOKUP('Transaction Data'!$G5681,Product_Code,Cost)</f>
        <v>10</v>
      </c>
      <c r="L5681" s="2">
        <f t="array" ref="L5681">XLOOKUP('Transaction Data'!$G5681,Product_Code,Unit_Price)</f>
        <v>45</v>
      </c>
      <c r="M5681" s="3">
        <f>'Transaction Data'!$F5681*'Transaction Data'!$K5681</f>
        <v>4560</v>
      </c>
      <c r="N5681" s="3">
        <f>'Transaction Data'!$F5681*'Transaction Data'!$L5681</f>
        <v>20520</v>
      </c>
      <c r="O5681" s="3">
        <f>'Transaction Data'!$N5681-'Transaction Data'!$M5681</f>
        <v>15960</v>
      </c>
      <c r="P5681" s="2">
        <f>DATEDIF('Transaction Data'!$D5681,'Transaction Data'!$A5681,"y")</f>
        <v>54</v>
      </c>
      <c r="Q5681" s="2" t="str">
        <f>FLOOR('Transaction Data'!$P5681,15)&amp;"-"&amp;FLOOR('Transaction Data'!$P5681,15)+14</f>
        <v>45-59</v>
      </c>
      <c r="R5681" s="2" t="str">
        <f>IF('Transaction Data'!$L5681&lt;=10,"Less Expensive","Expensive")</f>
        <v>Expensive</v>
      </c>
      <c r="S5681" s="4">
        <f>WEEKDAY('Transaction Data'!$A5681)</f>
        <v>6</v>
      </c>
      <c r="T5681" s="2" t="str">
        <f>IF(WEEKDAY('Transaction Data'!$A5681,2)&lt;6,"Weekday","Weekend")</f>
        <v>Weekday</v>
      </c>
    </row>
    <row r="5682" ht="15.75" customHeight="1">
      <c r="A5682" s="1">
        <v>45293.0</v>
      </c>
      <c r="B5682" s="2" t="s">
        <v>1151</v>
      </c>
      <c r="C5682" s="2" t="s">
        <v>65</v>
      </c>
      <c r="D5682" s="1">
        <v>33370.0</v>
      </c>
      <c r="E5682" s="2" t="s">
        <v>27</v>
      </c>
      <c r="F5682" s="2">
        <v>26.0</v>
      </c>
      <c r="G5682" s="2" t="s">
        <v>23</v>
      </c>
      <c r="H5682" s="2" t="s">
        <v>45</v>
      </c>
      <c r="I5682" s="2" t="s">
        <v>25</v>
      </c>
      <c r="J5682" s="2" t="str">
        <f t="array" ref="J5682">XLOOKUP('Transaction Data'!$G5682,Product_Code,Biscuit_Brand)</f>
        <v>Cinnamon Swirls</v>
      </c>
      <c r="K5682" s="2">
        <f t="array" ref="K5682">XLOOKUP('Transaction Data'!$G5682,Product_Code,Cost)</f>
        <v>10</v>
      </c>
      <c r="L5682" s="2">
        <f t="array" ref="L5682">XLOOKUP('Transaction Data'!$G5682,Product_Code,Unit_Price)</f>
        <v>14</v>
      </c>
      <c r="M5682" s="3">
        <f>'Transaction Data'!$F5682*'Transaction Data'!$K5682</f>
        <v>260</v>
      </c>
      <c r="N5682" s="3">
        <f>'Transaction Data'!$F5682*'Transaction Data'!$L5682</f>
        <v>364</v>
      </c>
      <c r="O5682" s="3">
        <f>'Transaction Data'!$N5682-'Transaction Data'!$M5682</f>
        <v>104</v>
      </c>
      <c r="P5682" s="2">
        <f>DATEDIF('Transaction Data'!$D5682,'Transaction Data'!$A5682,"y")</f>
        <v>32</v>
      </c>
      <c r="Q5682" s="2" t="str">
        <f>FLOOR('Transaction Data'!$P5682,15)&amp;"-"&amp;FLOOR('Transaction Data'!$P5682,15)+14</f>
        <v>30-44</v>
      </c>
      <c r="R5682" s="2" t="str">
        <f>IF('Transaction Data'!$L5682&lt;=10,"Less Expensive","Expensive")</f>
        <v>Expensive</v>
      </c>
      <c r="S5682" s="4">
        <f>WEEKDAY('Transaction Data'!$A5682)</f>
        <v>3</v>
      </c>
      <c r="T5682" s="2" t="str">
        <f>IF(WEEKDAY('Transaction Data'!$A5682,2)&lt;6,"Weekday","Weekend")</f>
        <v>Weekday</v>
      </c>
    </row>
    <row r="5683" ht="15.75" customHeight="1">
      <c r="A5683" s="1">
        <v>45465.0</v>
      </c>
      <c r="B5683" s="2" t="s">
        <v>5329</v>
      </c>
      <c r="C5683" s="2" t="s">
        <v>21</v>
      </c>
      <c r="D5683" s="1">
        <v>26659.0</v>
      </c>
      <c r="E5683" s="2" t="s">
        <v>63</v>
      </c>
      <c r="F5683" s="2">
        <v>228.0</v>
      </c>
      <c r="G5683" s="2" t="s">
        <v>44</v>
      </c>
      <c r="H5683" s="2" t="s">
        <v>24</v>
      </c>
      <c r="I5683" s="2" t="s">
        <v>25</v>
      </c>
      <c r="J5683" s="2" t="str">
        <f t="array" ref="J5683">XLOOKUP('Transaction Data'!$G5683,Product_Code,Biscuit_Brand)</f>
        <v>Butter Crunch</v>
      </c>
      <c r="K5683" s="2">
        <f t="array" ref="K5683">XLOOKUP('Transaction Data'!$G5683,Product_Code,Cost)</f>
        <v>10</v>
      </c>
      <c r="L5683" s="2">
        <f t="array" ref="L5683">XLOOKUP('Transaction Data'!$G5683,Product_Code,Unit_Price)</f>
        <v>11</v>
      </c>
      <c r="M5683" s="3">
        <f>'Transaction Data'!$F5683*'Transaction Data'!$K5683</f>
        <v>2280</v>
      </c>
      <c r="N5683" s="3">
        <f>'Transaction Data'!$F5683*'Transaction Data'!$L5683</f>
        <v>2508</v>
      </c>
      <c r="O5683" s="3">
        <f>'Transaction Data'!$N5683-'Transaction Data'!$M5683</f>
        <v>228</v>
      </c>
      <c r="P5683" s="2">
        <f>DATEDIF('Transaction Data'!$D5683,'Transaction Data'!$A5683,"y")</f>
        <v>51</v>
      </c>
      <c r="Q5683" s="2" t="str">
        <f>FLOOR('Transaction Data'!$P5683,15)&amp;"-"&amp;FLOOR('Transaction Data'!$P5683,15)+14</f>
        <v>45-59</v>
      </c>
      <c r="R5683" s="2" t="str">
        <f>IF('Transaction Data'!$L5683&lt;=10,"Less Expensive","Expensive")</f>
        <v>Expensive</v>
      </c>
      <c r="S5683" s="4">
        <f>WEEKDAY('Transaction Data'!$A5683)</f>
        <v>7</v>
      </c>
      <c r="T5683" s="2" t="str">
        <f>IF(WEEKDAY('Transaction Data'!$A5683,2)&lt;6,"Weekday","Weekend")</f>
        <v>Weekend</v>
      </c>
    </row>
    <row r="5684" ht="15.75" customHeight="1">
      <c r="A5684" s="1">
        <v>45483.0</v>
      </c>
      <c r="B5684" s="2" t="s">
        <v>5330</v>
      </c>
      <c r="C5684" s="2" t="s">
        <v>41</v>
      </c>
      <c r="D5684" s="1">
        <v>17276.0</v>
      </c>
      <c r="E5684" s="2" t="s">
        <v>37</v>
      </c>
      <c r="F5684" s="2">
        <v>58.0</v>
      </c>
      <c r="G5684" s="2" t="s">
        <v>55</v>
      </c>
      <c r="H5684" s="2" t="s">
        <v>29</v>
      </c>
      <c r="I5684" s="2" t="s">
        <v>30</v>
      </c>
      <c r="J5684" s="2" t="str">
        <f t="array" ref="J5684">XLOOKUP('Transaction Data'!$G5684,Product_Code,Biscuit_Brand)</f>
        <v>Vanilla Wafers</v>
      </c>
      <c r="K5684" s="2">
        <f t="array" ref="K5684">XLOOKUP('Transaction Data'!$G5684,Product_Code,Cost)</f>
        <v>18</v>
      </c>
      <c r="L5684" s="2">
        <f t="array" ref="L5684">XLOOKUP('Transaction Data'!$G5684,Product_Code,Unit_Price)</f>
        <v>36</v>
      </c>
      <c r="M5684" s="3">
        <f>'Transaction Data'!$F5684*'Transaction Data'!$K5684</f>
        <v>1044</v>
      </c>
      <c r="N5684" s="3">
        <f>'Transaction Data'!$F5684*'Transaction Data'!$L5684</f>
        <v>2088</v>
      </c>
      <c r="O5684" s="3">
        <f>'Transaction Data'!$N5684-'Transaction Data'!$M5684</f>
        <v>1044</v>
      </c>
      <c r="P5684" s="2">
        <f>DATEDIF('Transaction Data'!$D5684,'Transaction Data'!$A5684,"y")</f>
        <v>77</v>
      </c>
      <c r="Q5684" s="2" t="str">
        <f>FLOOR('Transaction Data'!$P5684,15)&amp;"-"&amp;FLOOR('Transaction Data'!$P5684,15)+14</f>
        <v>75-89</v>
      </c>
      <c r="R5684" s="2" t="str">
        <f>IF('Transaction Data'!$L5684&lt;=10,"Less Expensive","Expensive")</f>
        <v>Expensive</v>
      </c>
      <c r="S5684" s="4">
        <f>WEEKDAY('Transaction Data'!$A5684)</f>
        <v>4</v>
      </c>
      <c r="T5684" s="2" t="str">
        <f>IF(WEEKDAY('Transaction Data'!$A5684,2)&lt;6,"Weekday","Weekend")</f>
        <v>Weekday</v>
      </c>
    </row>
    <row r="5685" ht="15.75" customHeight="1">
      <c r="A5685" s="1">
        <v>45452.0</v>
      </c>
      <c r="B5685" s="2" t="s">
        <v>5331</v>
      </c>
      <c r="C5685" s="2" t="s">
        <v>41</v>
      </c>
      <c r="D5685" s="1">
        <v>21525.0</v>
      </c>
      <c r="E5685" s="2" t="s">
        <v>22</v>
      </c>
      <c r="F5685" s="2">
        <v>225.0</v>
      </c>
      <c r="G5685" s="2" t="s">
        <v>44</v>
      </c>
      <c r="H5685" s="2" t="s">
        <v>29</v>
      </c>
      <c r="I5685" s="2" t="s">
        <v>25</v>
      </c>
      <c r="J5685" s="2" t="str">
        <f t="array" ref="J5685">XLOOKUP('Transaction Data'!$G5685,Product_Code,Biscuit_Brand)</f>
        <v>Butter Crunch</v>
      </c>
      <c r="K5685" s="2">
        <f t="array" ref="K5685">XLOOKUP('Transaction Data'!$G5685,Product_Code,Cost)</f>
        <v>10</v>
      </c>
      <c r="L5685" s="2">
        <f t="array" ref="L5685">XLOOKUP('Transaction Data'!$G5685,Product_Code,Unit_Price)</f>
        <v>11</v>
      </c>
      <c r="M5685" s="3">
        <f>'Transaction Data'!$F5685*'Transaction Data'!$K5685</f>
        <v>2250</v>
      </c>
      <c r="N5685" s="3">
        <f>'Transaction Data'!$F5685*'Transaction Data'!$L5685</f>
        <v>2475</v>
      </c>
      <c r="O5685" s="3">
        <f>'Transaction Data'!$N5685-'Transaction Data'!$M5685</f>
        <v>225</v>
      </c>
      <c r="P5685" s="2">
        <f>DATEDIF('Transaction Data'!$D5685,'Transaction Data'!$A5685,"y")</f>
        <v>65</v>
      </c>
      <c r="Q5685" s="2" t="str">
        <f>FLOOR('Transaction Data'!$P5685,15)&amp;"-"&amp;FLOOR('Transaction Data'!$P5685,15)+14</f>
        <v>60-74</v>
      </c>
      <c r="R5685" s="2" t="str">
        <f>IF('Transaction Data'!$L5685&lt;=10,"Less Expensive","Expensive")</f>
        <v>Expensive</v>
      </c>
      <c r="S5685" s="4">
        <f>WEEKDAY('Transaction Data'!$A5685)</f>
        <v>1</v>
      </c>
      <c r="T5685" s="2" t="str">
        <f>IF(WEEKDAY('Transaction Data'!$A5685,2)&lt;6,"Weekday","Weekend")</f>
        <v>Weekend</v>
      </c>
    </row>
    <row r="5686" ht="15.75" customHeight="1">
      <c r="A5686" s="1">
        <v>45374.0</v>
      </c>
      <c r="B5686" s="2" t="s">
        <v>5332</v>
      </c>
      <c r="C5686" s="2" t="s">
        <v>54</v>
      </c>
      <c r="D5686" s="1">
        <v>25739.0</v>
      </c>
      <c r="E5686" s="2" t="s">
        <v>63</v>
      </c>
      <c r="F5686" s="2">
        <v>362.0</v>
      </c>
      <c r="G5686" s="2" t="s">
        <v>44</v>
      </c>
      <c r="H5686" s="2" t="s">
        <v>34</v>
      </c>
      <c r="I5686" s="2" t="s">
        <v>25</v>
      </c>
      <c r="J5686" s="2" t="str">
        <f t="array" ref="J5686">XLOOKUP('Transaction Data'!$G5686,Product_Code,Biscuit_Brand)</f>
        <v>Butter Crunch</v>
      </c>
      <c r="K5686" s="2">
        <f t="array" ref="K5686">XLOOKUP('Transaction Data'!$G5686,Product_Code,Cost)</f>
        <v>10</v>
      </c>
      <c r="L5686" s="2">
        <f t="array" ref="L5686">XLOOKUP('Transaction Data'!$G5686,Product_Code,Unit_Price)</f>
        <v>11</v>
      </c>
      <c r="M5686" s="3">
        <f>'Transaction Data'!$F5686*'Transaction Data'!$K5686</f>
        <v>3620</v>
      </c>
      <c r="N5686" s="3">
        <f>'Transaction Data'!$F5686*'Transaction Data'!$L5686</f>
        <v>3982</v>
      </c>
      <c r="O5686" s="3">
        <f>'Transaction Data'!$N5686-'Transaction Data'!$M5686</f>
        <v>362</v>
      </c>
      <c r="P5686" s="2">
        <f>DATEDIF('Transaction Data'!$D5686,'Transaction Data'!$A5686,"y")</f>
        <v>53</v>
      </c>
      <c r="Q5686" s="2" t="str">
        <f>FLOOR('Transaction Data'!$P5686,15)&amp;"-"&amp;FLOOR('Transaction Data'!$P5686,15)+14</f>
        <v>45-59</v>
      </c>
      <c r="R5686" s="2" t="str">
        <f>IF('Transaction Data'!$L5686&lt;=10,"Less Expensive","Expensive")</f>
        <v>Expensive</v>
      </c>
      <c r="S5686" s="4">
        <f>WEEKDAY('Transaction Data'!$A5686)</f>
        <v>7</v>
      </c>
      <c r="T5686" s="2" t="str">
        <f>IF(WEEKDAY('Transaction Data'!$A5686,2)&lt;6,"Weekday","Weekend")</f>
        <v>Weekend</v>
      </c>
    </row>
    <row r="5687" ht="15.75" customHeight="1">
      <c r="A5687" s="1">
        <v>45408.0</v>
      </c>
      <c r="B5687" s="2" t="s">
        <v>5333</v>
      </c>
      <c r="C5687" s="2" t="s">
        <v>51</v>
      </c>
      <c r="D5687" s="1">
        <v>23826.0</v>
      </c>
      <c r="E5687" s="2" t="s">
        <v>27</v>
      </c>
      <c r="F5687" s="2">
        <v>53.0</v>
      </c>
      <c r="G5687" s="2" t="s">
        <v>33</v>
      </c>
      <c r="H5687" s="2" t="s">
        <v>24</v>
      </c>
      <c r="I5687" s="2" t="s">
        <v>25</v>
      </c>
      <c r="J5687" s="2" t="str">
        <f t="array" ref="J5687">XLOOKUP('Transaction Data'!$G5687,Product_Code,Biscuit_Brand)</f>
        <v>Caramel Biscuits</v>
      </c>
      <c r="K5687" s="2">
        <f t="array" ref="K5687">XLOOKUP('Transaction Data'!$G5687,Product_Code,Cost)</f>
        <v>18</v>
      </c>
      <c r="L5687" s="2">
        <f t="array" ref="L5687">XLOOKUP('Transaction Data'!$G5687,Product_Code,Unit_Price)</f>
        <v>22</v>
      </c>
      <c r="M5687" s="3">
        <f>'Transaction Data'!$F5687*'Transaction Data'!$K5687</f>
        <v>954</v>
      </c>
      <c r="N5687" s="3">
        <f>'Transaction Data'!$F5687*'Transaction Data'!$L5687</f>
        <v>1166</v>
      </c>
      <c r="O5687" s="3">
        <f>'Transaction Data'!$N5687-'Transaction Data'!$M5687</f>
        <v>212</v>
      </c>
      <c r="P5687" s="2">
        <f>DATEDIF('Transaction Data'!$D5687,'Transaction Data'!$A5687,"y")</f>
        <v>59</v>
      </c>
      <c r="Q5687" s="2" t="str">
        <f>FLOOR('Transaction Data'!$P5687,15)&amp;"-"&amp;FLOOR('Transaction Data'!$P5687,15)+14</f>
        <v>45-59</v>
      </c>
      <c r="R5687" s="2" t="str">
        <f>IF('Transaction Data'!$L5687&lt;=10,"Less Expensive","Expensive")</f>
        <v>Expensive</v>
      </c>
      <c r="S5687" s="4">
        <f>WEEKDAY('Transaction Data'!$A5687)</f>
        <v>6</v>
      </c>
      <c r="T5687" s="2" t="str">
        <f>IF(WEEKDAY('Transaction Data'!$A5687,2)&lt;6,"Weekday","Weekend")</f>
        <v>Weekday</v>
      </c>
    </row>
    <row r="5688" ht="15.75" customHeight="1">
      <c r="A5688" s="1">
        <v>45314.0</v>
      </c>
      <c r="B5688" s="2" t="s">
        <v>5334</v>
      </c>
      <c r="C5688" s="2" t="s">
        <v>72</v>
      </c>
      <c r="D5688" s="1">
        <v>34830.0</v>
      </c>
      <c r="E5688" s="2" t="s">
        <v>27</v>
      </c>
      <c r="F5688" s="2">
        <v>121.0</v>
      </c>
      <c r="G5688" s="2" t="s">
        <v>55</v>
      </c>
      <c r="H5688" s="2" t="s">
        <v>42</v>
      </c>
      <c r="I5688" s="2" t="s">
        <v>25</v>
      </c>
      <c r="J5688" s="2" t="str">
        <f t="array" ref="J5688">XLOOKUP('Transaction Data'!$G5688,Product_Code,Biscuit_Brand)</f>
        <v>Vanilla Wafers</v>
      </c>
      <c r="K5688" s="2">
        <f t="array" ref="K5688">XLOOKUP('Transaction Data'!$G5688,Product_Code,Cost)</f>
        <v>18</v>
      </c>
      <c r="L5688" s="2">
        <f t="array" ref="L5688">XLOOKUP('Transaction Data'!$G5688,Product_Code,Unit_Price)</f>
        <v>36</v>
      </c>
      <c r="M5688" s="3">
        <f>'Transaction Data'!$F5688*'Transaction Data'!$K5688</f>
        <v>2178</v>
      </c>
      <c r="N5688" s="3">
        <f>'Transaction Data'!$F5688*'Transaction Data'!$L5688</f>
        <v>4356</v>
      </c>
      <c r="O5688" s="3">
        <f>'Transaction Data'!$N5688-'Transaction Data'!$M5688</f>
        <v>2178</v>
      </c>
      <c r="P5688" s="2">
        <f>DATEDIF('Transaction Data'!$D5688,'Transaction Data'!$A5688,"y")</f>
        <v>28</v>
      </c>
      <c r="Q5688" s="2" t="str">
        <f>FLOOR('Transaction Data'!$P5688,15)&amp;"-"&amp;FLOOR('Transaction Data'!$P5688,15)+14</f>
        <v>15-29</v>
      </c>
      <c r="R5688" s="2" t="str">
        <f>IF('Transaction Data'!$L5688&lt;=10,"Less Expensive","Expensive")</f>
        <v>Expensive</v>
      </c>
      <c r="S5688" s="4">
        <f>WEEKDAY('Transaction Data'!$A5688)</f>
        <v>3</v>
      </c>
      <c r="T5688" s="2" t="str">
        <f>IF(WEEKDAY('Transaction Data'!$A5688,2)&lt;6,"Weekday","Weekend")</f>
        <v>Weekday</v>
      </c>
    </row>
    <row r="5689" ht="15.75" customHeight="1">
      <c r="A5689" s="1">
        <v>45349.0</v>
      </c>
      <c r="B5689" s="2" t="s">
        <v>31</v>
      </c>
      <c r="C5689" s="2" t="s">
        <v>32</v>
      </c>
      <c r="D5689" s="1">
        <v>28099.0</v>
      </c>
      <c r="E5689" s="2" t="s">
        <v>22</v>
      </c>
      <c r="F5689" s="2">
        <v>476.0</v>
      </c>
      <c r="G5689" s="2" t="s">
        <v>23</v>
      </c>
      <c r="H5689" s="2" t="s">
        <v>45</v>
      </c>
      <c r="I5689" s="2" t="s">
        <v>25</v>
      </c>
      <c r="J5689" s="2" t="str">
        <f t="array" ref="J5689">XLOOKUP('Transaction Data'!$G5689,Product_Code,Biscuit_Brand)</f>
        <v>Cinnamon Swirls</v>
      </c>
      <c r="K5689" s="2">
        <f t="array" ref="K5689">XLOOKUP('Transaction Data'!$G5689,Product_Code,Cost)</f>
        <v>10</v>
      </c>
      <c r="L5689" s="2">
        <f t="array" ref="L5689">XLOOKUP('Transaction Data'!$G5689,Product_Code,Unit_Price)</f>
        <v>14</v>
      </c>
      <c r="M5689" s="3">
        <f>'Transaction Data'!$F5689*'Transaction Data'!$K5689</f>
        <v>4760</v>
      </c>
      <c r="N5689" s="3">
        <f>'Transaction Data'!$F5689*'Transaction Data'!$L5689</f>
        <v>6664</v>
      </c>
      <c r="O5689" s="3">
        <f>'Transaction Data'!$N5689-'Transaction Data'!$M5689</f>
        <v>1904</v>
      </c>
      <c r="P5689" s="2">
        <f>DATEDIF('Transaction Data'!$D5689,'Transaction Data'!$A5689,"y")</f>
        <v>47</v>
      </c>
      <c r="Q5689" s="2" t="str">
        <f>FLOOR('Transaction Data'!$P5689,15)&amp;"-"&amp;FLOOR('Transaction Data'!$P5689,15)+14</f>
        <v>45-59</v>
      </c>
      <c r="R5689" s="2" t="str">
        <f>IF('Transaction Data'!$L5689&lt;=10,"Less Expensive","Expensive")</f>
        <v>Expensive</v>
      </c>
      <c r="S5689" s="4">
        <f>WEEKDAY('Transaction Data'!$A5689)</f>
        <v>3</v>
      </c>
      <c r="T5689" s="2" t="str">
        <f>IF(WEEKDAY('Transaction Data'!$A5689,2)&lt;6,"Weekday","Weekend")</f>
        <v>Weekday</v>
      </c>
    </row>
    <row r="5690" ht="15.75" customHeight="1">
      <c r="A5690" s="1">
        <v>45322.0</v>
      </c>
      <c r="B5690" s="2" t="s">
        <v>36</v>
      </c>
      <c r="C5690" s="2" t="s">
        <v>21</v>
      </c>
      <c r="D5690" s="1">
        <v>37245.0</v>
      </c>
      <c r="E5690" s="2" t="s">
        <v>37</v>
      </c>
      <c r="F5690" s="2">
        <v>194.0</v>
      </c>
      <c r="G5690" s="2" t="s">
        <v>61</v>
      </c>
      <c r="H5690" s="2" t="s">
        <v>24</v>
      </c>
      <c r="I5690" s="2" t="s">
        <v>25</v>
      </c>
      <c r="J5690" s="2" t="str">
        <f t="array" ref="J5690">XLOOKUP('Transaction Data'!$G5690,Product_Code,Biscuit_Brand)</f>
        <v>Choco Delight</v>
      </c>
      <c r="K5690" s="2">
        <f t="array" ref="K5690">XLOOKUP('Transaction Data'!$G5690,Product_Code,Cost)</f>
        <v>3</v>
      </c>
      <c r="L5690" s="2">
        <f t="array" ref="L5690">XLOOKUP('Transaction Data'!$G5690,Product_Code,Unit_Price)</f>
        <v>5</v>
      </c>
      <c r="M5690" s="3">
        <f>'Transaction Data'!$F5690*'Transaction Data'!$K5690</f>
        <v>582</v>
      </c>
      <c r="N5690" s="3">
        <f>'Transaction Data'!$F5690*'Transaction Data'!$L5690</f>
        <v>970</v>
      </c>
      <c r="O5690" s="3">
        <f>'Transaction Data'!$N5690-'Transaction Data'!$M5690</f>
        <v>388</v>
      </c>
      <c r="P5690" s="2">
        <f>DATEDIF('Transaction Data'!$D5690,'Transaction Data'!$A5690,"y")</f>
        <v>22</v>
      </c>
      <c r="Q5690" s="2" t="str">
        <f>FLOOR('Transaction Data'!$P5690,15)&amp;"-"&amp;FLOOR('Transaction Data'!$P5690,15)+14</f>
        <v>15-29</v>
      </c>
      <c r="R5690" s="2" t="str">
        <f>IF('Transaction Data'!$L5690&lt;=10,"Less Expensive","Expensive")</f>
        <v>Less Expensive</v>
      </c>
      <c r="S5690" s="4">
        <f>WEEKDAY('Transaction Data'!$A5690)</f>
        <v>4</v>
      </c>
      <c r="T5690" s="2" t="str">
        <f>IF(WEEKDAY('Transaction Data'!$A5690,2)&lt;6,"Weekday","Weekend")</f>
        <v>Weekday</v>
      </c>
    </row>
    <row r="5691" ht="15.75" customHeight="1">
      <c r="A5691" s="1">
        <v>45293.0</v>
      </c>
      <c r="B5691" s="2" t="s">
        <v>40</v>
      </c>
      <c r="C5691" s="2" t="s">
        <v>41</v>
      </c>
      <c r="D5691" s="1">
        <v>21378.0</v>
      </c>
      <c r="E5691" s="2" t="s">
        <v>27</v>
      </c>
      <c r="F5691" s="2">
        <v>247.0</v>
      </c>
      <c r="G5691" s="2" t="s">
        <v>38</v>
      </c>
      <c r="H5691" s="2" t="s">
        <v>29</v>
      </c>
      <c r="I5691" s="2" t="s">
        <v>30</v>
      </c>
      <c r="J5691" s="2" t="str">
        <f t="array" ref="J5691">XLOOKUP('Transaction Data'!$G5691,Product_Code,Biscuit_Brand)</f>
        <v>Ginger Snaps</v>
      </c>
      <c r="K5691" s="2">
        <f t="array" ref="K5691">XLOOKUP('Transaction Data'!$G5691,Product_Code,Cost)</f>
        <v>14</v>
      </c>
      <c r="L5691" s="2">
        <f t="array" ref="L5691">XLOOKUP('Transaction Data'!$G5691,Product_Code,Unit_Price)</f>
        <v>28</v>
      </c>
      <c r="M5691" s="3">
        <f>'Transaction Data'!$F5691*'Transaction Data'!$K5691</f>
        <v>3458</v>
      </c>
      <c r="N5691" s="3">
        <f>'Transaction Data'!$F5691*'Transaction Data'!$L5691</f>
        <v>6916</v>
      </c>
      <c r="O5691" s="3">
        <f>'Transaction Data'!$N5691-'Transaction Data'!$M5691</f>
        <v>3458</v>
      </c>
      <c r="P5691" s="2">
        <f>DATEDIF('Transaction Data'!$D5691,'Transaction Data'!$A5691,"y")</f>
        <v>65</v>
      </c>
      <c r="Q5691" s="2" t="str">
        <f>FLOOR('Transaction Data'!$P5691,15)&amp;"-"&amp;FLOOR('Transaction Data'!$P5691,15)+14</f>
        <v>60-74</v>
      </c>
      <c r="R5691" s="2" t="str">
        <f>IF('Transaction Data'!$L5691&lt;=10,"Less Expensive","Expensive")</f>
        <v>Expensive</v>
      </c>
      <c r="S5691" s="4">
        <f>WEEKDAY('Transaction Data'!$A5691)</f>
        <v>3</v>
      </c>
      <c r="T5691" s="2" t="str">
        <f>IF(WEEKDAY('Transaction Data'!$A5691,2)&lt;6,"Weekday","Weekend")</f>
        <v>Weekday</v>
      </c>
    </row>
    <row r="5692" ht="15.75" customHeight="1">
      <c r="A5692" s="1">
        <v>45440.0</v>
      </c>
      <c r="B5692" s="2" t="s">
        <v>1150</v>
      </c>
      <c r="C5692" s="2" t="s">
        <v>47</v>
      </c>
      <c r="D5692" s="1">
        <v>35184.0</v>
      </c>
      <c r="E5692" s="2" t="s">
        <v>22</v>
      </c>
      <c r="F5692" s="2">
        <v>217.0</v>
      </c>
      <c r="G5692" s="2" t="s">
        <v>33</v>
      </c>
      <c r="H5692" s="2" t="s">
        <v>42</v>
      </c>
      <c r="I5692" s="2" t="s">
        <v>25</v>
      </c>
      <c r="J5692" s="2" t="str">
        <f t="array" ref="J5692">XLOOKUP('Transaction Data'!$G5692,Product_Code,Biscuit_Brand)</f>
        <v>Caramel Biscuits</v>
      </c>
      <c r="K5692" s="2">
        <f t="array" ref="K5692">XLOOKUP('Transaction Data'!$G5692,Product_Code,Cost)</f>
        <v>18</v>
      </c>
      <c r="L5692" s="2">
        <f t="array" ref="L5692">XLOOKUP('Transaction Data'!$G5692,Product_Code,Unit_Price)</f>
        <v>22</v>
      </c>
      <c r="M5692" s="3">
        <f>'Transaction Data'!$F5692*'Transaction Data'!$K5692</f>
        <v>3906</v>
      </c>
      <c r="N5692" s="3">
        <f>'Transaction Data'!$F5692*'Transaction Data'!$L5692</f>
        <v>4774</v>
      </c>
      <c r="O5692" s="3">
        <f>'Transaction Data'!$N5692-'Transaction Data'!$M5692</f>
        <v>868</v>
      </c>
      <c r="P5692" s="2">
        <f>DATEDIF('Transaction Data'!$D5692,'Transaction Data'!$A5692,"y")</f>
        <v>28</v>
      </c>
      <c r="Q5692" s="2" t="str">
        <f>FLOOR('Transaction Data'!$P5692,15)&amp;"-"&amp;FLOOR('Transaction Data'!$P5692,15)+14</f>
        <v>15-29</v>
      </c>
      <c r="R5692" s="2" t="str">
        <f>IF('Transaction Data'!$L5692&lt;=10,"Less Expensive","Expensive")</f>
        <v>Expensive</v>
      </c>
      <c r="S5692" s="4">
        <f>WEEKDAY('Transaction Data'!$A5692)</f>
        <v>3</v>
      </c>
      <c r="T5692" s="2" t="str">
        <f>IF(WEEKDAY('Transaction Data'!$A5692,2)&lt;6,"Weekday","Weekend")</f>
        <v>Weekday</v>
      </c>
    </row>
    <row r="5693" ht="15.75" customHeight="1">
      <c r="A5693" s="1">
        <v>45331.0</v>
      </c>
      <c r="B5693" s="2" t="s">
        <v>1151</v>
      </c>
      <c r="C5693" s="2" t="s">
        <v>65</v>
      </c>
      <c r="D5693" s="1">
        <v>32480.0</v>
      </c>
      <c r="E5693" s="2" t="s">
        <v>22</v>
      </c>
      <c r="F5693" s="2">
        <v>58.0</v>
      </c>
      <c r="G5693" s="2" t="s">
        <v>61</v>
      </c>
      <c r="H5693" s="2" t="s">
        <v>45</v>
      </c>
      <c r="I5693" s="2" t="s">
        <v>25</v>
      </c>
      <c r="J5693" s="2" t="str">
        <f t="array" ref="J5693">XLOOKUP('Transaction Data'!$G5693,Product_Code,Biscuit_Brand)</f>
        <v>Choco Delight</v>
      </c>
      <c r="K5693" s="2">
        <f t="array" ref="K5693">XLOOKUP('Transaction Data'!$G5693,Product_Code,Cost)</f>
        <v>3</v>
      </c>
      <c r="L5693" s="2">
        <f t="array" ref="L5693">XLOOKUP('Transaction Data'!$G5693,Product_Code,Unit_Price)</f>
        <v>5</v>
      </c>
      <c r="M5693" s="3">
        <f>'Transaction Data'!$F5693*'Transaction Data'!$K5693</f>
        <v>174</v>
      </c>
      <c r="N5693" s="3">
        <f>'Transaction Data'!$F5693*'Transaction Data'!$L5693</f>
        <v>290</v>
      </c>
      <c r="O5693" s="3">
        <f>'Transaction Data'!$N5693-'Transaction Data'!$M5693</f>
        <v>116</v>
      </c>
      <c r="P5693" s="2">
        <f>DATEDIF('Transaction Data'!$D5693,'Transaction Data'!$A5693,"y")</f>
        <v>35</v>
      </c>
      <c r="Q5693" s="2" t="str">
        <f>FLOOR('Transaction Data'!$P5693,15)&amp;"-"&amp;FLOOR('Transaction Data'!$P5693,15)+14</f>
        <v>30-44</v>
      </c>
      <c r="R5693" s="2" t="str">
        <f>IF('Transaction Data'!$L5693&lt;=10,"Less Expensive","Expensive")</f>
        <v>Less Expensive</v>
      </c>
      <c r="S5693" s="4">
        <f>WEEKDAY('Transaction Data'!$A5693)</f>
        <v>6</v>
      </c>
      <c r="T5693" s="2" t="str">
        <f>IF(WEEKDAY('Transaction Data'!$A5693,2)&lt;6,"Weekday","Weekend")</f>
        <v>Weekday</v>
      </c>
    </row>
    <row r="5694" ht="15.75" customHeight="1">
      <c r="A5694" s="1">
        <v>45397.0</v>
      </c>
      <c r="B5694" s="2" t="s">
        <v>5335</v>
      </c>
      <c r="C5694" s="2" t="s">
        <v>32</v>
      </c>
      <c r="D5694" s="1">
        <v>16451.0</v>
      </c>
      <c r="E5694" s="2" t="s">
        <v>22</v>
      </c>
      <c r="F5694" s="2">
        <v>401.0</v>
      </c>
      <c r="G5694" s="2" t="s">
        <v>60</v>
      </c>
      <c r="H5694" s="2" t="s">
        <v>24</v>
      </c>
      <c r="I5694" s="2" t="s">
        <v>25</v>
      </c>
      <c r="J5694" s="2" t="str">
        <f t="array" ref="J5694">XLOOKUP('Transaction Data'!$G5694,Product_Code,Biscuit_Brand)</f>
        <v>Peanut Butter Bites</v>
      </c>
      <c r="K5694" s="2">
        <f t="array" ref="K5694">XLOOKUP('Transaction Data'!$G5694,Product_Code,Cost)</f>
        <v>5</v>
      </c>
      <c r="L5694" s="2">
        <f t="array" ref="L5694">XLOOKUP('Transaction Data'!$G5694,Product_Code,Unit_Price)</f>
        <v>7</v>
      </c>
      <c r="M5694" s="3">
        <f>'Transaction Data'!$F5694*'Transaction Data'!$K5694</f>
        <v>2005</v>
      </c>
      <c r="N5694" s="3">
        <f>'Transaction Data'!$F5694*'Transaction Data'!$L5694</f>
        <v>2807</v>
      </c>
      <c r="O5694" s="3">
        <f>'Transaction Data'!$N5694-'Transaction Data'!$M5694</f>
        <v>802</v>
      </c>
      <c r="P5694" s="2">
        <f>DATEDIF('Transaction Data'!$D5694,'Transaction Data'!$A5694,"y")</f>
        <v>79</v>
      </c>
      <c r="Q5694" s="2" t="str">
        <f>FLOOR('Transaction Data'!$P5694,15)&amp;"-"&amp;FLOOR('Transaction Data'!$P5694,15)+14</f>
        <v>75-89</v>
      </c>
      <c r="R5694" s="2" t="str">
        <f>IF('Transaction Data'!$L5694&lt;=10,"Less Expensive","Expensive")</f>
        <v>Less Expensive</v>
      </c>
      <c r="S5694" s="4">
        <f>WEEKDAY('Transaction Data'!$A5694)</f>
        <v>2</v>
      </c>
      <c r="T5694" s="2" t="str">
        <f>IF(WEEKDAY('Transaction Data'!$A5694,2)&lt;6,"Weekday","Weekend")</f>
        <v>Weekday</v>
      </c>
    </row>
    <row r="5695" ht="15.75" customHeight="1">
      <c r="A5695" s="1">
        <v>45426.0</v>
      </c>
      <c r="B5695" s="2" t="s">
        <v>5336</v>
      </c>
      <c r="C5695" s="2" t="s">
        <v>32</v>
      </c>
      <c r="D5695" s="1">
        <v>23877.0</v>
      </c>
      <c r="E5695" s="2" t="s">
        <v>22</v>
      </c>
      <c r="F5695" s="2">
        <v>324.0</v>
      </c>
      <c r="G5695" s="2" t="s">
        <v>48</v>
      </c>
      <c r="H5695" s="2" t="s">
        <v>29</v>
      </c>
      <c r="I5695" s="2" t="s">
        <v>25</v>
      </c>
      <c r="J5695" s="2" t="str">
        <f t="array" ref="J5695">XLOOKUP('Transaction Data'!$G5695,Product_Code,Biscuit_Brand)</f>
        <v>Lemon Crisps</v>
      </c>
      <c r="K5695" s="2">
        <f t="array" ref="K5695">XLOOKUP('Transaction Data'!$G5695,Product_Code,Cost)</f>
        <v>7</v>
      </c>
      <c r="L5695" s="2">
        <f t="array" ref="L5695">XLOOKUP('Transaction Data'!$G5695,Product_Code,Unit_Price)</f>
        <v>9</v>
      </c>
      <c r="M5695" s="3">
        <f>'Transaction Data'!$F5695*'Transaction Data'!$K5695</f>
        <v>2268</v>
      </c>
      <c r="N5695" s="3">
        <f>'Transaction Data'!$F5695*'Transaction Data'!$L5695</f>
        <v>2916</v>
      </c>
      <c r="O5695" s="3">
        <f>'Transaction Data'!$N5695-'Transaction Data'!$M5695</f>
        <v>648</v>
      </c>
      <c r="P5695" s="2">
        <f>DATEDIF('Transaction Data'!$D5695,'Transaction Data'!$A5695,"y")</f>
        <v>58</v>
      </c>
      <c r="Q5695" s="2" t="str">
        <f>FLOOR('Transaction Data'!$P5695,15)&amp;"-"&amp;FLOOR('Transaction Data'!$P5695,15)+14</f>
        <v>45-59</v>
      </c>
      <c r="R5695" s="2" t="str">
        <f>IF('Transaction Data'!$L5695&lt;=10,"Less Expensive","Expensive")</f>
        <v>Less Expensive</v>
      </c>
      <c r="S5695" s="4">
        <f>WEEKDAY('Transaction Data'!$A5695)</f>
        <v>3</v>
      </c>
      <c r="T5695" s="2" t="str">
        <f>IF(WEEKDAY('Transaction Data'!$A5695,2)&lt;6,"Weekday","Weekend")</f>
        <v>Weekday</v>
      </c>
    </row>
    <row r="5696" ht="15.75" customHeight="1">
      <c r="A5696" s="1">
        <v>45360.0</v>
      </c>
      <c r="B5696" s="2" t="s">
        <v>5337</v>
      </c>
      <c r="C5696" s="2" t="s">
        <v>78</v>
      </c>
      <c r="D5696" s="1">
        <v>24694.0</v>
      </c>
      <c r="E5696" s="2" t="s">
        <v>37</v>
      </c>
      <c r="F5696" s="2">
        <v>287.0</v>
      </c>
      <c r="G5696" s="2" t="s">
        <v>44</v>
      </c>
      <c r="H5696" s="2" t="s">
        <v>29</v>
      </c>
      <c r="I5696" s="2" t="s">
        <v>25</v>
      </c>
      <c r="J5696" s="2" t="str">
        <f t="array" ref="J5696">XLOOKUP('Transaction Data'!$G5696,Product_Code,Biscuit_Brand)</f>
        <v>Butter Crunch</v>
      </c>
      <c r="K5696" s="2">
        <f t="array" ref="K5696">XLOOKUP('Transaction Data'!$G5696,Product_Code,Cost)</f>
        <v>10</v>
      </c>
      <c r="L5696" s="2">
        <f t="array" ref="L5696">XLOOKUP('Transaction Data'!$G5696,Product_Code,Unit_Price)</f>
        <v>11</v>
      </c>
      <c r="M5696" s="3">
        <f>'Transaction Data'!$F5696*'Transaction Data'!$K5696</f>
        <v>2870</v>
      </c>
      <c r="N5696" s="3">
        <f>'Transaction Data'!$F5696*'Transaction Data'!$L5696</f>
        <v>3157</v>
      </c>
      <c r="O5696" s="3">
        <f>'Transaction Data'!$N5696-'Transaction Data'!$M5696</f>
        <v>287</v>
      </c>
      <c r="P5696" s="2">
        <f>DATEDIF('Transaction Data'!$D5696,'Transaction Data'!$A5696,"y")</f>
        <v>56</v>
      </c>
      <c r="Q5696" s="2" t="str">
        <f>FLOOR('Transaction Data'!$P5696,15)&amp;"-"&amp;FLOOR('Transaction Data'!$P5696,15)+14</f>
        <v>45-59</v>
      </c>
      <c r="R5696" s="2" t="str">
        <f>IF('Transaction Data'!$L5696&lt;=10,"Less Expensive","Expensive")</f>
        <v>Expensive</v>
      </c>
      <c r="S5696" s="4">
        <f>WEEKDAY('Transaction Data'!$A5696)</f>
        <v>7</v>
      </c>
      <c r="T5696" s="2" t="str">
        <f>IF(WEEKDAY('Transaction Data'!$A5696,2)&lt;6,"Weekday","Weekend")</f>
        <v>Weekend</v>
      </c>
    </row>
    <row r="5697" ht="15.75" customHeight="1">
      <c r="A5697" s="1">
        <v>45501.0</v>
      </c>
      <c r="B5697" s="2" t="s">
        <v>5338</v>
      </c>
      <c r="C5697" s="2" t="s">
        <v>32</v>
      </c>
      <c r="D5697" s="1">
        <v>33986.0</v>
      </c>
      <c r="E5697" s="2" t="s">
        <v>27</v>
      </c>
      <c r="F5697" s="2">
        <v>109.0</v>
      </c>
      <c r="G5697" s="2" t="s">
        <v>48</v>
      </c>
      <c r="H5697" s="2" t="s">
        <v>34</v>
      </c>
      <c r="I5697" s="2" t="s">
        <v>25</v>
      </c>
      <c r="J5697" s="2" t="str">
        <f t="array" ref="J5697">XLOOKUP('Transaction Data'!$G5697,Product_Code,Biscuit_Brand)</f>
        <v>Lemon Crisps</v>
      </c>
      <c r="K5697" s="2">
        <f t="array" ref="K5697">XLOOKUP('Transaction Data'!$G5697,Product_Code,Cost)</f>
        <v>7</v>
      </c>
      <c r="L5697" s="2">
        <f t="array" ref="L5697">XLOOKUP('Transaction Data'!$G5697,Product_Code,Unit_Price)</f>
        <v>9</v>
      </c>
      <c r="M5697" s="3">
        <f>'Transaction Data'!$F5697*'Transaction Data'!$K5697</f>
        <v>763</v>
      </c>
      <c r="N5697" s="3">
        <f>'Transaction Data'!$F5697*'Transaction Data'!$L5697</f>
        <v>981</v>
      </c>
      <c r="O5697" s="3">
        <f>'Transaction Data'!$N5697-'Transaction Data'!$M5697</f>
        <v>218</v>
      </c>
      <c r="P5697" s="2">
        <f>DATEDIF('Transaction Data'!$D5697,'Transaction Data'!$A5697,"y")</f>
        <v>31</v>
      </c>
      <c r="Q5697" s="2" t="str">
        <f>FLOOR('Transaction Data'!$P5697,15)&amp;"-"&amp;FLOOR('Transaction Data'!$P5697,15)+14</f>
        <v>30-44</v>
      </c>
      <c r="R5697" s="2" t="str">
        <f>IF('Transaction Data'!$L5697&lt;=10,"Less Expensive","Expensive")</f>
        <v>Less Expensive</v>
      </c>
      <c r="S5697" s="4">
        <f>WEEKDAY('Transaction Data'!$A5697)</f>
        <v>1</v>
      </c>
      <c r="T5697" s="2" t="str">
        <f>IF(WEEKDAY('Transaction Data'!$A5697,2)&lt;6,"Weekday","Weekend")</f>
        <v>Weekend</v>
      </c>
    </row>
    <row r="5698" ht="15.75" customHeight="1">
      <c r="A5698" s="1">
        <v>45407.0</v>
      </c>
      <c r="B5698" s="2" t="s">
        <v>5339</v>
      </c>
      <c r="C5698" s="2" t="s">
        <v>65</v>
      </c>
      <c r="D5698" s="1">
        <v>28784.0</v>
      </c>
      <c r="E5698" s="2" t="s">
        <v>22</v>
      </c>
      <c r="F5698" s="2">
        <v>386.0</v>
      </c>
      <c r="G5698" s="2" t="s">
        <v>44</v>
      </c>
      <c r="H5698" s="2" t="s">
        <v>24</v>
      </c>
      <c r="I5698" s="2" t="s">
        <v>25</v>
      </c>
      <c r="J5698" s="2" t="str">
        <f t="array" ref="J5698">XLOOKUP('Transaction Data'!$G5698,Product_Code,Biscuit_Brand)</f>
        <v>Butter Crunch</v>
      </c>
      <c r="K5698" s="2">
        <f t="array" ref="K5698">XLOOKUP('Transaction Data'!$G5698,Product_Code,Cost)</f>
        <v>10</v>
      </c>
      <c r="L5698" s="2">
        <f t="array" ref="L5698">XLOOKUP('Transaction Data'!$G5698,Product_Code,Unit_Price)</f>
        <v>11</v>
      </c>
      <c r="M5698" s="3">
        <f>'Transaction Data'!$F5698*'Transaction Data'!$K5698</f>
        <v>3860</v>
      </c>
      <c r="N5698" s="3">
        <f>'Transaction Data'!$F5698*'Transaction Data'!$L5698</f>
        <v>4246</v>
      </c>
      <c r="O5698" s="3">
        <f>'Transaction Data'!$N5698-'Transaction Data'!$M5698</f>
        <v>386</v>
      </c>
      <c r="P5698" s="2">
        <f>DATEDIF('Transaction Data'!$D5698,'Transaction Data'!$A5698,"y")</f>
        <v>45</v>
      </c>
      <c r="Q5698" s="2" t="str">
        <f>FLOOR('Transaction Data'!$P5698,15)&amp;"-"&amp;FLOOR('Transaction Data'!$P5698,15)+14</f>
        <v>45-59</v>
      </c>
      <c r="R5698" s="2" t="str">
        <f>IF('Transaction Data'!$L5698&lt;=10,"Less Expensive","Expensive")</f>
        <v>Expensive</v>
      </c>
      <c r="S5698" s="4">
        <f>WEEKDAY('Transaction Data'!$A5698)</f>
        <v>5</v>
      </c>
      <c r="T5698" s="2" t="str">
        <f>IF(WEEKDAY('Transaction Data'!$A5698,2)&lt;6,"Weekday","Weekend")</f>
        <v>Weekday</v>
      </c>
    </row>
    <row r="5699" ht="15.75" customHeight="1">
      <c r="A5699" s="1">
        <v>45330.0</v>
      </c>
      <c r="B5699" s="2" t="s">
        <v>31</v>
      </c>
      <c r="C5699" s="2" t="s">
        <v>32</v>
      </c>
      <c r="D5699" s="1">
        <v>28310.0</v>
      </c>
      <c r="E5699" s="2" t="s">
        <v>63</v>
      </c>
      <c r="F5699" s="2">
        <v>447.0</v>
      </c>
      <c r="G5699" s="2" t="s">
        <v>60</v>
      </c>
      <c r="H5699" s="2" t="s">
        <v>42</v>
      </c>
      <c r="I5699" s="2" t="s">
        <v>25</v>
      </c>
      <c r="J5699" s="2" t="str">
        <f t="array" ref="J5699">XLOOKUP('Transaction Data'!$G5699,Product_Code,Biscuit_Brand)</f>
        <v>Peanut Butter Bites</v>
      </c>
      <c r="K5699" s="2">
        <f t="array" ref="K5699">XLOOKUP('Transaction Data'!$G5699,Product_Code,Cost)</f>
        <v>5</v>
      </c>
      <c r="L5699" s="2">
        <f t="array" ref="L5699">XLOOKUP('Transaction Data'!$G5699,Product_Code,Unit_Price)</f>
        <v>7</v>
      </c>
      <c r="M5699" s="3">
        <f>'Transaction Data'!$F5699*'Transaction Data'!$K5699</f>
        <v>2235</v>
      </c>
      <c r="N5699" s="3">
        <f>'Transaction Data'!$F5699*'Transaction Data'!$L5699</f>
        <v>3129</v>
      </c>
      <c r="O5699" s="3">
        <f>'Transaction Data'!$N5699-'Transaction Data'!$M5699</f>
        <v>894</v>
      </c>
      <c r="P5699" s="2">
        <f>DATEDIF('Transaction Data'!$D5699,'Transaction Data'!$A5699,"y")</f>
        <v>46</v>
      </c>
      <c r="Q5699" s="2" t="str">
        <f>FLOOR('Transaction Data'!$P5699,15)&amp;"-"&amp;FLOOR('Transaction Data'!$P5699,15)+14</f>
        <v>45-59</v>
      </c>
      <c r="R5699" s="2" t="str">
        <f>IF('Transaction Data'!$L5699&lt;=10,"Less Expensive","Expensive")</f>
        <v>Less Expensive</v>
      </c>
      <c r="S5699" s="4">
        <f>WEEKDAY('Transaction Data'!$A5699)</f>
        <v>5</v>
      </c>
      <c r="T5699" s="2" t="str">
        <f>IF(WEEKDAY('Transaction Data'!$A5699,2)&lt;6,"Weekday","Weekend")</f>
        <v>Weekday</v>
      </c>
    </row>
    <row r="5700" ht="15.75" customHeight="1">
      <c r="A5700" s="1">
        <v>45358.0</v>
      </c>
      <c r="B5700" s="2" t="s">
        <v>36</v>
      </c>
      <c r="C5700" s="2" t="s">
        <v>21</v>
      </c>
      <c r="D5700" s="1">
        <v>28653.0</v>
      </c>
      <c r="E5700" s="2" t="s">
        <v>22</v>
      </c>
      <c r="F5700" s="2">
        <v>135.0</v>
      </c>
      <c r="G5700" s="2" t="s">
        <v>55</v>
      </c>
      <c r="H5700" s="2" t="s">
        <v>45</v>
      </c>
      <c r="I5700" s="2" t="s">
        <v>25</v>
      </c>
      <c r="J5700" s="2" t="str">
        <f t="array" ref="J5700">XLOOKUP('Transaction Data'!$G5700,Product_Code,Biscuit_Brand)</f>
        <v>Vanilla Wafers</v>
      </c>
      <c r="K5700" s="2">
        <f t="array" ref="K5700">XLOOKUP('Transaction Data'!$G5700,Product_Code,Cost)</f>
        <v>18</v>
      </c>
      <c r="L5700" s="2">
        <f t="array" ref="L5700">XLOOKUP('Transaction Data'!$G5700,Product_Code,Unit_Price)</f>
        <v>36</v>
      </c>
      <c r="M5700" s="3">
        <f>'Transaction Data'!$F5700*'Transaction Data'!$K5700</f>
        <v>2430</v>
      </c>
      <c r="N5700" s="3">
        <f>'Transaction Data'!$F5700*'Transaction Data'!$L5700</f>
        <v>4860</v>
      </c>
      <c r="O5700" s="3">
        <f>'Transaction Data'!$N5700-'Transaction Data'!$M5700</f>
        <v>2430</v>
      </c>
      <c r="P5700" s="2">
        <f>DATEDIF('Transaction Data'!$D5700,'Transaction Data'!$A5700,"y")</f>
        <v>45</v>
      </c>
      <c r="Q5700" s="2" t="str">
        <f>FLOOR('Transaction Data'!$P5700,15)&amp;"-"&amp;FLOOR('Transaction Data'!$P5700,15)+14</f>
        <v>45-59</v>
      </c>
      <c r="R5700" s="2" t="str">
        <f>IF('Transaction Data'!$L5700&lt;=10,"Less Expensive","Expensive")</f>
        <v>Expensive</v>
      </c>
      <c r="S5700" s="4">
        <f>WEEKDAY('Transaction Data'!$A5700)</f>
        <v>5</v>
      </c>
      <c r="T5700" s="2" t="str">
        <f>IF(WEEKDAY('Transaction Data'!$A5700,2)&lt;6,"Weekday","Weekend")</f>
        <v>Weekday</v>
      </c>
    </row>
    <row r="5701" ht="15.75" customHeight="1">
      <c r="A5701" s="1">
        <v>45461.0</v>
      </c>
      <c r="B5701" s="2" t="s">
        <v>40</v>
      </c>
      <c r="C5701" s="2" t="s">
        <v>41</v>
      </c>
      <c r="D5701" s="1">
        <v>27471.0</v>
      </c>
      <c r="E5701" s="2" t="s">
        <v>37</v>
      </c>
      <c r="F5701" s="2">
        <v>460.0</v>
      </c>
      <c r="G5701" s="2" t="s">
        <v>61</v>
      </c>
      <c r="H5701" s="2" t="s">
        <v>24</v>
      </c>
      <c r="I5701" s="2" t="s">
        <v>30</v>
      </c>
      <c r="J5701" s="2" t="str">
        <f t="array" ref="J5701">XLOOKUP('Transaction Data'!$G5701,Product_Code,Biscuit_Brand)</f>
        <v>Choco Delight</v>
      </c>
      <c r="K5701" s="2">
        <f t="array" ref="K5701">XLOOKUP('Transaction Data'!$G5701,Product_Code,Cost)</f>
        <v>3</v>
      </c>
      <c r="L5701" s="2">
        <f t="array" ref="L5701">XLOOKUP('Transaction Data'!$G5701,Product_Code,Unit_Price)</f>
        <v>5</v>
      </c>
      <c r="M5701" s="3">
        <f>'Transaction Data'!$F5701*'Transaction Data'!$K5701</f>
        <v>1380</v>
      </c>
      <c r="N5701" s="3">
        <f>'Transaction Data'!$F5701*'Transaction Data'!$L5701</f>
        <v>2300</v>
      </c>
      <c r="O5701" s="3">
        <f>'Transaction Data'!$N5701-'Transaction Data'!$M5701</f>
        <v>920</v>
      </c>
      <c r="P5701" s="2">
        <f>DATEDIF('Transaction Data'!$D5701,'Transaction Data'!$A5701,"y")</f>
        <v>49</v>
      </c>
      <c r="Q5701" s="2" t="str">
        <f>FLOOR('Transaction Data'!$P5701,15)&amp;"-"&amp;FLOOR('Transaction Data'!$P5701,15)+14</f>
        <v>45-59</v>
      </c>
      <c r="R5701" s="2" t="str">
        <f>IF('Transaction Data'!$L5701&lt;=10,"Less Expensive","Expensive")</f>
        <v>Less Expensive</v>
      </c>
      <c r="S5701" s="4">
        <f>WEEKDAY('Transaction Data'!$A5701)</f>
        <v>3</v>
      </c>
      <c r="T5701" s="2" t="str">
        <f>IF(WEEKDAY('Transaction Data'!$A5701,2)&lt;6,"Weekday","Weekend")</f>
        <v>Weekday</v>
      </c>
    </row>
    <row r="5702" ht="15.75" customHeight="1">
      <c r="A5702" s="1">
        <v>45369.0</v>
      </c>
      <c r="B5702" s="2" t="s">
        <v>1150</v>
      </c>
      <c r="C5702" s="2" t="s">
        <v>47</v>
      </c>
      <c r="D5702" s="1">
        <v>21662.0</v>
      </c>
      <c r="E5702" s="2" t="s">
        <v>22</v>
      </c>
      <c r="F5702" s="2">
        <v>16.0</v>
      </c>
      <c r="G5702" s="2" t="s">
        <v>48</v>
      </c>
      <c r="H5702" s="2" t="s">
        <v>29</v>
      </c>
      <c r="I5702" s="2" t="s">
        <v>25</v>
      </c>
      <c r="J5702" s="2" t="str">
        <f t="array" ref="J5702">XLOOKUP('Transaction Data'!$G5702,Product_Code,Biscuit_Brand)</f>
        <v>Lemon Crisps</v>
      </c>
      <c r="K5702" s="2">
        <f t="array" ref="K5702">XLOOKUP('Transaction Data'!$G5702,Product_Code,Cost)</f>
        <v>7</v>
      </c>
      <c r="L5702" s="2">
        <f t="array" ref="L5702">XLOOKUP('Transaction Data'!$G5702,Product_Code,Unit_Price)</f>
        <v>9</v>
      </c>
      <c r="M5702" s="3">
        <f>'Transaction Data'!$F5702*'Transaction Data'!$K5702</f>
        <v>112</v>
      </c>
      <c r="N5702" s="3">
        <f>'Transaction Data'!$F5702*'Transaction Data'!$L5702</f>
        <v>144</v>
      </c>
      <c r="O5702" s="3">
        <f>'Transaction Data'!$N5702-'Transaction Data'!$M5702</f>
        <v>32</v>
      </c>
      <c r="P5702" s="2">
        <f>DATEDIF('Transaction Data'!$D5702,'Transaction Data'!$A5702,"y")</f>
        <v>64</v>
      </c>
      <c r="Q5702" s="2" t="str">
        <f>FLOOR('Transaction Data'!$P5702,15)&amp;"-"&amp;FLOOR('Transaction Data'!$P5702,15)+14</f>
        <v>60-74</v>
      </c>
      <c r="R5702" s="2" t="str">
        <f>IF('Transaction Data'!$L5702&lt;=10,"Less Expensive","Expensive")</f>
        <v>Less Expensive</v>
      </c>
      <c r="S5702" s="4">
        <f>WEEKDAY('Transaction Data'!$A5702)</f>
        <v>2</v>
      </c>
      <c r="T5702" s="2" t="str">
        <f>IF(WEEKDAY('Transaction Data'!$A5702,2)&lt;6,"Weekday","Weekend")</f>
        <v>Weekday</v>
      </c>
    </row>
    <row r="5703" ht="15.75" customHeight="1">
      <c r="A5703" s="1">
        <v>45497.0</v>
      </c>
      <c r="B5703" s="2" t="s">
        <v>1151</v>
      </c>
      <c r="C5703" s="2" t="s">
        <v>65</v>
      </c>
      <c r="D5703" s="1">
        <v>22508.0</v>
      </c>
      <c r="E5703" s="2" t="s">
        <v>63</v>
      </c>
      <c r="F5703" s="2">
        <v>482.0</v>
      </c>
      <c r="G5703" s="2" t="s">
        <v>44</v>
      </c>
      <c r="H5703" s="2" t="s">
        <v>42</v>
      </c>
      <c r="I5703" s="2" t="s">
        <v>25</v>
      </c>
      <c r="J5703" s="2" t="str">
        <f t="array" ref="J5703">XLOOKUP('Transaction Data'!$G5703,Product_Code,Biscuit_Brand)</f>
        <v>Butter Crunch</v>
      </c>
      <c r="K5703" s="2">
        <f t="array" ref="K5703">XLOOKUP('Transaction Data'!$G5703,Product_Code,Cost)</f>
        <v>10</v>
      </c>
      <c r="L5703" s="2">
        <f t="array" ref="L5703">XLOOKUP('Transaction Data'!$G5703,Product_Code,Unit_Price)</f>
        <v>11</v>
      </c>
      <c r="M5703" s="3">
        <f>'Transaction Data'!$F5703*'Transaction Data'!$K5703</f>
        <v>4820</v>
      </c>
      <c r="N5703" s="3">
        <f>'Transaction Data'!$F5703*'Transaction Data'!$L5703</f>
        <v>5302</v>
      </c>
      <c r="O5703" s="3">
        <f>'Transaction Data'!$N5703-'Transaction Data'!$M5703</f>
        <v>482</v>
      </c>
      <c r="P5703" s="2">
        <f>DATEDIF('Transaction Data'!$D5703,'Transaction Data'!$A5703,"y")</f>
        <v>62</v>
      </c>
      <c r="Q5703" s="2" t="str">
        <f>FLOOR('Transaction Data'!$P5703,15)&amp;"-"&amp;FLOOR('Transaction Data'!$P5703,15)+14</f>
        <v>60-74</v>
      </c>
      <c r="R5703" s="2" t="str">
        <f>IF('Transaction Data'!$L5703&lt;=10,"Less Expensive","Expensive")</f>
        <v>Expensive</v>
      </c>
      <c r="S5703" s="4">
        <f>WEEKDAY('Transaction Data'!$A5703)</f>
        <v>4</v>
      </c>
      <c r="T5703" s="2" t="str">
        <f>IF(WEEKDAY('Transaction Data'!$A5703,2)&lt;6,"Weekday","Weekend")</f>
        <v>Weekday</v>
      </c>
    </row>
    <row r="5704" ht="15.75" customHeight="1">
      <c r="A5704" s="1">
        <v>45407.0</v>
      </c>
      <c r="B5704" s="2" t="s">
        <v>3215</v>
      </c>
      <c r="C5704" s="2" t="s">
        <v>54</v>
      </c>
      <c r="D5704" s="1">
        <v>28460.0</v>
      </c>
      <c r="E5704" s="2" t="s">
        <v>37</v>
      </c>
      <c r="F5704" s="2">
        <v>219.0</v>
      </c>
      <c r="G5704" s="2" t="s">
        <v>61</v>
      </c>
      <c r="H5704" s="2" t="s">
        <v>45</v>
      </c>
      <c r="I5704" s="2" t="s">
        <v>25</v>
      </c>
      <c r="J5704" s="2" t="str">
        <f t="array" ref="J5704">XLOOKUP('Transaction Data'!$G5704,Product_Code,Biscuit_Brand)</f>
        <v>Choco Delight</v>
      </c>
      <c r="K5704" s="2">
        <f t="array" ref="K5704">XLOOKUP('Transaction Data'!$G5704,Product_Code,Cost)</f>
        <v>3</v>
      </c>
      <c r="L5704" s="2">
        <f t="array" ref="L5704">XLOOKUP('Transaction Data'!$G5704,Product_Code,Unit_Price)</f>
        <v>5</v>
      </c>
      <c r="M5704" s="3">
        <f>'Transaction Data'!$F5704*'Transaction Data'!$K5704</f>
        <v>657</v>
      </c>
      <c r="N5704" s="3">
        <f>'Transaction Data'!$F5704*'Transaction Data'!$L5704</f>
        <v>1095</v>
      </c>
      <c r="O5704" s="3">
        <f>'Transaction Data'!$N5704-'Transaction Data'!$M5704</f>
        <v>438</v>
      </c>
      <c r="P5704" s="2">
        <f>DATEDIF('Transaction Data'!$D5704,'Transaction Data'!$A5704,"y")</f>
        <v>46</v>
      </c>
      <c r="Q5704" s="2" t="str">
        <f>FLOOR('Transaction Data'!$P5704,15)&amp;"-"&amp;FLOOR('Transaction Data'!$P5704,15)+14</f>
        <v>45-59</v>
      </c>
      <c r="R5704" s="2" t="str">
        <f>IF('Transaction Data'!$L5704&lt;=10,"Less Expensive","Expensive")</f>
        <v>Less Expensive</v>
      </c>
      <c r="S5704" s="4">
        <f>WEEKDAY('Transaction Data'!$A5704)</f>
        <v>5</v>
      </c>
      <c r="T5704" s="2" t="str">
        <f>IF(WEEKDAY('Transaction Data'!$A5704,2)&lt;6,"Weekday","Weekend")</f>
        <v>Weekday</v>
      </c>
    </row>
    <row r="5705" ht="15.75" customHeight="1">
      <c r="A5705" s="1">
        <v>45341.0</v>
      </c>
      <c r="B5705" s="2" t="s">
        <v>5340</v>
      </c>
      <c r="C5705" s="2" t="s">
        <v>41</v>
      </c>
      <c r="D5705" s="1">
        <v>23911.0</v>
      </c>
      <c r="E5705" s="2" t="s">
        <v>63</v>
      </c>
      <c r="F5705" s="2">
        <v>190.0</v>
      </c>
      <c r="G5705" s="2" t="s">
        <v>61</v>
      </c>
      <c r="H5705" s="2" t="s">
        <v>24</v>
      </c>
      <c r="I5705" s="2" t="s">
        <v>25</v>
      </c>
      <c r="J5705" s="2" t="str">
        <f t="array" ref="J5705">XLOOKUP('Transaction Data'!$G5705,Product_Code,Biscuit_Brand)</f>
        <v>Choco Delight</v>
      </c>
      <c r="K5705" s="2">
        <f t="array" ref="K5705">XLOOKUP('Transaction Data'!$G5705,Product_Code,Cost)</f>
        <v>3</v>
      </c>
      <c r="L5705" s="2">
        <f t="array" ref="L5705">XLOOKUP('Transaction Data'!$G5705,Product_Code,Unit_Price)</f>
        <v>5</v>
      </c>
      <c r="M5705" s="3">
        <f>'Transaction Data'!$F5705*'Transaction Data'!$K5705</f>
        <v>570</v>
      </c>
      <c r="N5705" s="3">
        <f>'Transaction Data'!$F5705*'Transaction Data'!$L5705</f>
        <v>950</v>
      </c>
      <c r="O5705" s="3">
        <f>'Transaction Data'!$N5705-'Transaction Data'!$M5705</f>
        <v>380</v>
      </c>
      <c r="P5705" s="2">
        <f>DATEDIF('Transaction Data'!$D5705,'Transaction Data'!$A5705,"y")</f>
        <v>58</v>
      </c>
      <c r="Q5705" s="2" t="str">
        <f>FLOOR('Transaction Data'!$P5705,15)&amp;"-"&amp;FLOOR('Transaction Data'!$P5705,15)+14</f>
        <v>45-59</v>
      </c>
      <c r="R5705" s="2" t="str">
        <f>IF('Transaction Data'!$L5705&lt;=10,"Less Expensive","Expensive")</f>
        <v>Less Expensive</v>
      </c>
      <c r="S5705" s="4">
        <f>WEEKDAY('Transaction Data'!$A5705)</f>
        <v>2</v>
      </c>
      <c r="T5705" s="2" t="str">
        <f>IF(WEEKDAY('Transaction Data'!$A5705,2)&lt;6,"Weekday","Weekend")</f>
        <v>Weekday</v>
      </c>
    </row>
    <row r="5706" ht="15.75" customHeight="1">
      <c r="A5706" s="1">
        <v>45415.0</v>
      </c>
      <c r="B5706" s="2" t="s">
        <v>5341</v>
      </c>
      <c r="C5706" s="2" t="s">
        <v>51</v>
      </c>
      <c r="D5706" s="1">
        <v>30851.0</v>
      </c>
      <c r="E5706" s="2" t="s">
        <v>22</v>
      </c>
      <c r="F5706" s="2">
        <v>190.0</v>
      </c>
      <c r="G5706" s="2" t="s">
        <v>61</v>
      </c>
      <c r="H5706" s="2" t="s">
        <v>29</v>
      </c>
      <c r="I5706" s="2" t="s">
        <v>25</v>
      </c>
      <c r="J5706" s="2" t="str">
        <f t="array" ref="J5706">XLOOKUP('Transaction Data'!$G5706,Product_Code,Biscuit_Brand)</f>
        <v>Choco Delight</v>
      </c>
      <c r="K5706" s="2">
        <f t="array" ref="K5706">XLOOKUP('Transaction Data'!$G5706,Product_Code,Cost)</f>
        <v>3</v>
      </c>
      <c r="L5706" s="2">
        <f t="array" ref="L5706">XLOOKUP('Transaction Data'!$G5706,Product_Code,Unit_Price)</f>
        <v>5</v>
      </c>
      <c r="M5706" s="3">
        <f>'Transaction Data'!$F5706*'Transaction Data'!$K5706</f>
        <v>570</v>
      </c>
      <c r="N5706" s="3">
        <f>'Transaction Data'!$F5706*'Transaction Data'!$L5706</f>
        <v>950</v>
      </c>
      <c r="O5706" s="3">
        <f>'Transaction Data'!$N5706-'Transaction Data'!$M5706</f>
        <v>380</v>
      </c>
      <c r="P5706" s="2">
        <f>DATEDIF('Transaction Data'!$D5706,'Transaction Data'!$A5706,"y")</f>
        <v>39</v>
      </c>
      <c r="Q5706" s="2" t="str">
        <f>FLOOR('Transaction Data'!$P5706,15)&amp;"-"&amp;FLOOR('Transaction Data'!$P5706,15)+14</f>
        <v>30-44</v>
      </c>
      <c r="R5706" s="2" t="str">
        <f>IF('Transaction Data'!$L5706&lt;=10,"Less Expensive","Expensive")</f>
        <v>Less Expensive</v>
      </c>
      <c r="S5706" s="4">
        <f>WEEKDAY('Transaction Data'!$A5706)</f>
        <v>6</v>
      </c>
      <c r="T5706" s="2" t="str">
        <f>IF(WEEKDAY('Transaction Data'!$A5706,2)&lt;6,"Weekday","Weekend")</f>
        <v>Weekday</v>
      </c>
    </row>
    <row r="5707" ht="15.75" customHeight="1">
      <c r="A5707" s="1">
        <v>45457.0</v>
      </c>
      <c r="B5707" s="2" t="s">
        <v>5342</v>
      </c>
      <c r="C5707" s="2" t="s">
        <v>51</v>
      </c>
      <c r="D5707" s="1">
        <v>22702.0</v>
      </c>
      <c r="E5707" s="2" t="s">
        <v>37</v>
      </c>
      <c r="F5707" s="2">
        <v>150.0</v>
      </c>
      <c r="G5707" s="2" t="s">
        <v>44</v>
      </c>
      <c r="H5707" s="2" t="s">
        <v>29</v>
      </c>
      <c r="I5707" s="2" t="s">
        <v>30</v>
      </c>
      <c r="J5707" s="2" t="str">
        <f t="array" ref="J5707">XLOOKUP('Transaction Data'!$G5707,Product_Code,Biscuit_Brand)</f>
        <v>Butter Crunch</v>
      </c>
      <c r="K5707" s="2">
        <f t="array" ref="K5707">XLOOKUP('Transaction Data'!$G5707,Product_Code,Cost)</f>
        <v>10</v>
      </c>
      <c r="L5707" s="2">
        <f t="array" ref="L5707">XLOOKUP('Transaction Data'!$G5707,Product_Code,Unit_Price)</f>
        <v>11</v>
      </c>
      <c r="M5707" s="3">
        <f>'Transaction Data'!$F5707*'Transaction Data'!$K5707</f>
        <v>1500</v>
      </c>
      <c r="N5707" s="3">
        <f>'Transaction Data'!$F5707*'Transaction Data'!$L5707</f>
        <v>1650</v>
      </c>
      <c r="O5707" s="3">
        <f>'Transaction Data'!$N5707-'Transaction Data'!$M5707</f>
        <v>150</v>
      </c>
      <c r="P5707" s="2">
        <f>DATEDIF('Transaction Data'!$D5707,'Transaction Data'!$A5707,"y")</f>
        <v>62</v>
      </c>
      <c r="Q5707" s="2" t="str">
        <f>FLOOR('Transaction Data'!$P5707,15)&amp;"-"&amp;FLOOR('Transaction Data'!$P5707,15)+14</f>
        <v>60-74</v>
      </c>
      <c r="R5707" s="2" t="str">
        <f>IF('Transaction Data'!$L5707&lt;=10,"Less Expensive","Expensive")</f>
        <v>Expensive</v>
      </c>
      <c r="S5707" s="4">
        <f>WEEKDAY('Transaction Data'!$A5707)</f>
        <v>6</v>
      </c>
      <c r="T5707" s="2" t="str">
        <f>IF(WEEKDAY('Transaction Data'!$A5707,2)&lt;6,"Weekday","Weekend")</f>
        <v>Weekday</v>
      </c>
    </row>
    <row r="5708" ht="15.75" customHeight="1">
      <c r="A5708" s="1">
        <v>45308.0</v>
      </c>
      <c r="B5708" s="2" t="s">
        <v>5343</v>
      </c>
      <c r="C5708" s="2" t="s">
        <v>47</v>
      </c>
      <c r="D5708" s="1">
        <v>30159.0</v>
      </c>
      <c r="E5708" s="2" t="s">
        <v>22</v>
      </c>
      <c r="F5708" s="2">
        <v>446.0</v>
      </c>
      <c r="G5708" s="2" t="s">
        <v>55</v>
      </c>
      <c r="H5708" s="2" t="s">
        <v>34</v>
      </c>
      <c r="I5708" s="2" t="s">
        <v>25</v>
      </c>
      <c r="J5708" s="2" t="str">
        <f t="array" ref="J5708">XLOOKUP('Transaction Data'!$G5708,Product_Code,Biscuit_Brand)</f>
        <v>Vanilla Wafers</v>
      </c>
      <c r="K5708" s="2">
        <f t="array" ref="K5708">XLOOKUP('Transaction Data'!$G5708,Product_Code,Cost)</f>
        <v>18</v>
      </c>
      <c r="L5708" s="2">
        <f t="array" ref="L5708">XLOOKUP('Transaction Data'!$G5708,Product_Code,Unit_Price)</f>
        <v>36</v>
      </c>
      <c r="M5708" s="3">
        <f>'Transaction Data'!$F5708*'Transaction Data'!$K5708</f>
        <v>8028</v>
      </c>
      <c r="N5708" s="3">
        <f>'Transaction Data'!$F5708*'Transaction Data'!$L5708</f>
        <v>16056</v>
      </c>
      <c r="O5708" s="3">
        <f>'Transaction Data'!$N5708-'Transaction Data'!$M5708</f>
        <v>8028</v>
      </c>
      <c r="P5708" s="2">
        <f>DATEDIF('Transaction Data'!$D5708,'Transaction Data'!$A5708,"y")</f>
        <v>41</v>
      </c>
      <c r="Q5708" s="2" t="str">
        <f>FLOOR('Transaction Data'!$P5708,15)&amp;"-"&amp;FLOOR('Transaction Data'!$P5708,15)+14</f>
        <v>30-44</v>
      </c>
      <c r="R5708" s="2" t="str">
        <f>IF('Transaction Data'!$L5708&lt;=10,"Less Expensive","Expensive")</f>
        <v>Expensive</v>
      </c>
      <c r="S5708" s="4">
        <f>WEEKDAY('Transaction Data'!$A5708)</f>
        <v>4</v>
      </c>
      <c r="T5708" s="2" t="str">
        <f>IF(WEEKDAY('Transaction Data'!$A5708,2)&lt;6,"Weekday","Weekend")</f>
        <v>Weekday</v>
      </c>
    </row>
    <row r="5709" ht="15.75" customHeight="1">
      <c r="A5709" s="1">
        <v>45387.0</v>
      </c>
      <c r="B5709" s="2" t="s">
        <v>5344</v>
      </c>
      <c r="C5709" s="2" t="s">
        <v>21</v>
      </c>
      <c r="D5709" s="1">
        <v>25489.0</v>
      </c>
      <c r="E5709" s="2" t="s">
        <v>22</v>
      </c>
      <c r="F5709" s="2">
        <v>417.0</v>
      </c>
      <c r="G5709" s="2" t="s">
        <v>48</v>
      </c>
      <c r="H5709" s="2" t="s">
        <v>24</v>
      </c>
      <c r="I5709" s="2" t="s">
        <v>25</v>
      </c>
      <c r="J5709" s="2" t="str">
        <f t="array" ref="J5709">XLOOKUP('Transaction Data'!$G5709,Product_Code,Biscuit_Brand)</f>
        <v>Lemon Crisps</v>
      </c>
      <c r="K5709" s="2">
        <f t="array" ref="K5709">XLOOKUP('Transaction Data'!$G5709,Product_Code,Cost)</f>
        <v>7</v>
      </c>
      <c r="L5709" s="2">
        <f t="array" ref="L5709">XLOOKUP('Transaction Data'!$G5709,Product_Code,Unit_Price)</f>
        <v>9</v>
      </c>
      <c r="M5709" s="3">
        <f>'Transaction Data'!$F5709*'Transaction Data'!$K5709</f>
        <v>2919</v>
      </c>
      <c r="N5709" s="3">
        <f>'Transaction Data'!$F5709*'Transaction Data'!$L5709</f>
        <v>3753</v>
      </c>
      <c r="O5709" s="3">
        <f>'Transaction Data'!$N5709-'Transaction Data'!$M5709</f>
        <v>834</v>
      </c>
      <c r="P5709" s="2">
        <f>DATEDIF('Transaction Data'!$D5709,'Transaction Data'!$A5709,"y")</f>
        <v>54</v>
      </c>
      <c r="Q5709" s="2" t="str">
        <f>FLOOR('Transaction Data'!$P5709,15)&amp;"-"&amp;FLOOR('Transaction Data'!$P5709,15)+14</f>
        <v>45-59</v>
      </c>
      <c r="R5709" s="2" t="str">
        <f>IF('Transaction Data'!$L5709&lt;=10,"Less Expensive","Expensive")</f>
        <v>Less Expensive</v>
      </c>
      <c r="S5709" s="4">
        <f>WEEKDAY('Transaction Data'!$A5709)</f>
        <v>6</v>
      </c>
      <c r="T5709" s="2" t="str">
        <f>IF(WEEKDAY('Transaction Data'!$A5709,2)&lt;6,"Weekday","Weekend")</f>
        <v>Weekday</v>
      </c>
    </row>
    <row r="5710" ht="15.75" customHeight="1">
      <c r="A5710" s="1">
        <v>45411.0</v>
      </c>
      <c r="B5710" s="2" t="s">
        <v>5345</v>
      </c>
      <c r="C5710" s="2" t="s">
        <v>69</v>
      </c>
      <c r="D5710" s="1">
        <v>37372.0</v>
      </c>
      <c r="E5710" s="2" t="s">
        <v>63</v>
      </c>
      <c r="F5710" s="2">
        <v>218.0</v>
      </c>
      <c r="G5710" s="2" t="s">
        <v>44</v>
      </c>
      <c r="H5710" s="2" t="s">
        <v>42</v>
      </c>
      <c r="I5710" s="2" t="s">
        <v>25</v>
      </c>
      <c r="J5710" s="2" t="str">
        <f t="array" ref="J5710">XLOOKUP('Transaction Data'!$G5710,Product_Code,Biscuit_Brand)</f>
        <v>Butter Crunch</v>
      </c>
      <c r="K5710" s="2">
        <f t="array" ref="K5710">XLOOKUP('Transaction Data'!$G5710,Product_Code,Cost)</f>
        <v>10</v>
      </c>
      <c r="L5710" s="2">
        <f t="array" ref="L5710">XLOOKUP('Transaction Data'!$G5710,Product_Code,Unit_Price)</f>
        <v>11</v>
      </c>
      <c r="M5710" s="3">
        <f>'Transaction Data'!$F5710*'Transaction Data'!$K5710</f>
        <v>2180</v>
      </c>
      <c r="N5710" s="3">
        <f>'Transaction Data'!$F5710*'Transaction Data'!$L5710</f>
        <v>2398</v>
      </c>
      <c r="O5710" s="3">
        <f>'Transaction Data'!$N5710-'Transaction Data'!$M5710</f>
        <v>218</v>
      </c>
      <c r="P5710" s="2">
        <f>DATEDIF('Transaction Data'!$D5710,'Transaction Data'!$A5710,"y")</f>
        <v>22</v>
      </c>
      <c r="Q5710" s="2" t="str">
        <f>FLOOR('Transaction Data'!$P5710,15)&amp;"-"&amp;FLOOR('Transaction Data'!$P5710,15)+14</f>
        <v>15-29</v>
      </c>
      <c r="R5710" s="2" t="str">
        <f>IF('Transaction Data'!$L5710&lt;=10,"Less Expensive","Expensive")</f>
        <v>Expensive</v>
      </c>
      <c r="S5710" s="4">
        <f>WEEKDAY('Transaction Data'!$A5710)</f>
        <v>2</v>
      </c>
      <c r="T5710" s="2" t="str">
        <f>IF(WEEKDAY('Transaction Data'!$A5710,2)&lt;6,"Weekday","Weekend")</f>
        <v>Weekday</v>
      </c>
    </row>
    <row r="5711" ht="15.75" customHeight="1">
      <c r="A5711" s="1">
        <v>45381.0</v>
      </c>
      <c r="B5711" s="2" t="s">
        <v>5346</v>
      </c>
      <c r="C5711" s="2" t="s">
        <v>47</v>
      </c>
      <c r="D5711" s="1">
        <v>38024.0</v>
      </c>
      <c r="E5711" s="2" t="s">
        <v>27</v>
      </c>
      <c r="F5711" s="2">
        <v>409.0</v>
      </c>
      <c r="G5711" s="2" t="s">
        <v>60</v>
      </c>
      <c r="H5711" s="2" t="s">
        <v>45</v>
      </c>
      <c r="I5711" s="2" t="s">
        <v>25</v>
      </c>
      <c r="J5711" s="2" t="str">
        <f t="array" ref="J5711">XLOOKUP('Transaction Data'!$G5711,Product_Code,Biscuit_Brand)</f>
        <v>Peanut Butter Bites</v>
      </c>
      <c r="K5711" s="2">
        <f t="array" ref="K5711">XLOOKUP('Transaction Data'!$G5711,Product_Code,Cost)</f>
        <v>5</v>
      </c>
      <c r="L5711" s="2">
        <f t="array" ref="L5711">XLOOKUP('Transaction Data'!$G5711,Product_Code,Unit_Price)</f>
        <v>7</v>
      </c>
      <c r="M5711" s="3">
        <f>'Transaction Data'!$F5711*'Transaction Data'!$K5711</f>
        <v>2045</v>
      </c>
      <c r="N5711" s="3">
        <f>'Transaction Data'!$F5711*'Transaction Data'!$L5711</f>
        <v>2863</v>
      </c>
      <c r="O5711" s="3">
        <f>'Transaction Data'!$N5711-'Transaction Data'!$M5711</f>
        <v>818</v>
      </c>
      <c r="P5711" s="2">
        <f>DATEDIF('Transaction Data'!$D5711,'Transaction Data'!$A5711,"y")</f>
        <v>20</v>
      </c>
      <c r="Q5711" s="2" t="str">
        <f>FLOOR('Transaction Data'!$P5711,15)&amp;"-"&amp;FLOOR('Transaction Data'!$P5711,15)+14</f>
        <v>15-29</v>
      </c>
      <c r="R5711" s="2" t="str">
        <f>IF('Transaction Data'!$L5711&lt;=10,"Less Expensive","Expensive")</f>
        <v>Less Expensive</v>
      </c>
      <c r="S5711" s="4">
        <f>WEEKDAY('Transaction Data'!$A5711)</f>
        <v>7</v>
      </c>
      <c r="T5711" s="2" t="str">
        <f>IF(WEEKDAY('Transaction Data'!$A5711,2)&lt;6,"Weekday","Weekend")</f>
        <v>Weekend</v>
      </c>
    </row>
    <row r="5712" ht="15.75" customHeight="1">
      <c r="A5712" s="1">
        <v>45484.0</v>
      </c>
      <c r="B5712" s="2" t="s">
        <v>5347</v>
      </c>
      <c r="C5712" s="2" t="s">
        <v>54</v>
      </c>
      <c r="D5712" s="1">
        <v>29942.0</v>
      </c>
      <c r="E5712" s="2" t="s">
        <v>37</v>
      </c>
      <c r="F5712" s="2">
        <v>491.0</v>
      </c>
      <c r="G5712" s="2" t="s">
        <v>28</v>
      </c>
      <c r="H5712" s="2" t="s">
        <v>24</v>
      </c>
      <c r="I5712" s="2" t="s">
        <v>25</v>
      </c>
      <c r="J5712" s="2" t="str">
        <f t="array" ref="J5712">XLOOKUP('Transaction Data'!$G5712,Product_Code,Biscuit_Brand)</f>
        <v>Shortbread</v>
      </c>
      <c r="K5712" s="2">
        <f t="array" ref="K5712">XLOOKUP('Transaction Data'!$G5712,Product_Code,Cost)</f>
        <v>10</v>
      </c>
      <c r="L5712" s="2">
        <f t="array" ref="L5712">XLOOKUP('Transaction Data'!$G5712,Product_Code,Unit_Price)</f>
        <v>45</v>
      </c>
      <c r="M5712" s="3">
        <f>'Transaction Data'!$F5712*'Transaction Data'!$K5712</f>
        <v>4910</v>
      </c>
      <c r="N5712" s="3">
        <f>'Transaction Data'!$F5712*'Transaction Data'!$L5712</f>
        <v>22095</v>
      </c>
      <c r="O5712" s="3">
        <f>'Transaction Data'!$N5712-'Transaction Data'!$M5712</f>
        <v>17185</v>
      </c>
      <c r="P5712" s="2">
        <f>DATEDIF('Transaction Data'!$D5712,'Transaction Data'!$A5712,"y")</f>
        <v>42</v>
      </c>
      <c r="Q5712" s="2" t="str">
        <f>FLOOR('Transaction Data'!$P5712,15)&amp;"-"&amp;FLOOR('Transaction Data'!$P5712,15)+14</f>
        <v>30-44</v>
      </c>
      <c r="R5712" s="2" t="str">
        <f>IF('Transaction Data'!$L5712&lt;=10,"Less Expensive","Expensive")</f>
        <v>Expensive</v>
      </c>
      <c r="S5712" s="4">
        <f>WEEKDAY('Transaction Data'!$A5712)</f>
        <v>5</v>
      </c>
      <c r="T5712" s="2" t="str">
        <f>IF(WEEKDAY('Transaction Data'!$A5712,2)&lt;6,"Weekday","Weekend")</f>
        <v>Weekday</v>
      </c>
    </row>
    <row r="5713" ht="15.75" customHeight="1">
      <c r="A5713" s="1">
        <v>45381.0</v>
      </c>
      <c r="B5713" s="2" t="s">
        <v>5348</v>
      </c>
      <c r="C5713" s="2" t="s">
        <v>78</v>
      </c>
      <c r="D5713" s="1">
        <v>27453.0</v>
      </c>
      <c r="E5713" s="2" t="s">
        <v>37</v>
      </c>
      <c r="F5713" s="2">
        <v>93.0</v>
      </c>
      <c r="G5713" s="2" t="s">
        <v>23</v>
      </c>
      <c r="H5713" s="2" t="s">
        <v>29</v>
      </c>
      <c r="I5713" s="2" t="s">
        <v>25</v>
      </c>
      <c r="J5713" s="2" t="str">
        <f t="array" ref="J5713">XLOOKUP('Transaction Data'!$G5713,Product_Code,Biscuit_Brand)</f>
        <v>Cinnamon Swirls</v>
      </c>
      <c r="K5713" s="2">
        <f t="array" ref="K5713">XLOOKUP('Transaction Data'!$G5713,Product_Code,Cost)</f>
        <v>10</v>
      </c>
      <c r="L5713" s="2">
        <f t="array" ref="L5713">XLOOKUP('Transaction Data'!$G5713,Product_Code,Unit_Price)</f>
        <v>14</v>
      </c>
      <c r="M5713" s="3">
        <f>'Transaction Data'!$F5713*'Transaction Data'!$K5713</f>
        <v>930</v>
      </c>
      <c r="N5713" s="3">
        <f>'Transaction Data'!$F5713*'Transaction Data'!$L5713</f>
        <v>1302</v>
      </c>
      <c r="O5713" s="3">
        <f>'Transaction Data'!$N5713-'Transaction Data'!$M5713</f>
        <v>372</v>
      </c>
      <c r="P5713" s="2">
        <f>DATEDIF('Transaction Data'!$D5713,'Transaction Data'!$A5713,"y")</f>
        <v>49</v>
      </c>
      <c r="Q5713" s="2" t="str">
        <f>FLOOR('Transaction Data'!$P5713,15)&amp;"-"&amp;FLOOR('Transaction Data'!$P5713,15)+14</f>
        <v>45-59</v>
      </c>
      <c r="R5713" s="2" t="str">
        <f>IF('Transaction Data'!$L5713&lt;=10,"Less Expensive","Expensive")</f>
        <v>Expensive</v>
      </c>
      <c r="S5713" s="4">
        <f>WEEKDAY('Transaction Data'!$A5713)</f>
        <v>7</v>
      </c>
      <c r="T5713" s="2" t="str">
        <f>IF(WEEKDAY('Transaction Data'!$A5713,2)&lt;6,"Weekday","Weekend")</f>
        <v>Weekend</v>
      </c>
    </row>
    <row r="5714" ht="15.75" customHeight="1">
      <c r="A5714" s="1">
        <v>45498.0</v>
      </c>
      <c r="B5714" s="2" t="s">
        <v>5349</v>
      </c>
      <c r="C5714" s="2" t="s">
        <v>69</v>
      </c>
      <c r="D5714" s="1">
        <v>19404.0</v>
      </c>
      <c r="E5714" s="2" t="s">
        <v>63</v>
      </c>
      <c r="F5714" s="2">
        <v>99.0</v>
      </c>
      <c r="G5714" s="2" t="s">
        <v>61</v>
      </c>
      <c r="H5714" s="2" t="s">
        <v>42</v>
      </c>
      <c r="I5714" s="2" t="s">
        <v>25</v>
      </c>
      <c r="J5714" s="2" t="str">
        <f t="array" ref="J5714">XLOOKUP('Transaction Data'!$G5714,Product_Code,Biscuit_Brand)</f>
        <v>Choco Delight</v>
      </c>
      <c r="K5714" s="2">
        <f t="array" ref="K5714">XLOOKUP('Transaction Data'!$G5714,Product_Code,Cost)</f>
        <v>3</v>
      </c>
      <c r="L5714" s="2">
        <f t="array" ref="L5714">XLOOKUP('Transaction Data'!$G5714,Product_Code,Unit_Price)</f>
        <v>5</v>
      </c>
      <c r="M5714" s="3">
        <f>'Transaction Data'!$F5714*'Transaction Data'!$K5714</f>
        <v>297</v>
      </c>
      <c r="N5714" s="3">
        <f>'Transaction Data'!$F5714*'Transaction Data'!$L5714</f>
        <v>495</v>
      </c>
      <c r="O5714" s="3">
        <f>'Transaction Data'!$N5714-'Transaction Data'!$M5714</f>
        <v>198</v>
      </c>
      <c r="P5714" s="2">
        <f>DATEDIF('Transaction Data'!$D5714,'Transaction Data'!$A5714,"y")</f>
        <v>71</v>
      </c>
      <c r="Q5714" s="2" t="str">
        <f>FLOOR('Transaction Data'!$P5714,15)&amp;"-"&amp;FLOOR('Transaction Data'!$P5714,15)+14</f>
        <v>60-74</v>
      </c>
      <c r="R5714" s="2" t="str">
        <f>IF('Transaction Data'!$L5714&lt;=10,"Less Expensive","Expensive")</f>
        <v>Less Expensive</v>
      </c>
      <c r="S5714" s="4">
        <f>WEEKDAY('Transaction Data'!$A5714)</f>
        <v>5</v>
      </c>
      <c r="T5714" s="2" t="str">
        <f>IF(WEEKDAY('Transaction Data'!$A5714,2)&lt;6,"Weekday","Weekend")</f>
        <v>Weekday</v>
      </c>
    </row>
    <row r="5715" ht="15.75" customHeight="1">
      <c r="A5715" s="1">
        <v>45422.0</v>
      </c>
      <c r="B5715" s="2" t="s">
        <v>5350</v>
      </c>
      <c r="C5715" s="2" t="s">
        <v>32</v>
      </c>
      <c r="D5715" s="1">
        <v>26308.0</v>
      </c>
      <c r="E5715" s="2" t="s">
        <v>27</v>
      </c>
      <c r="F5715" s="2">
        <v>443.0</v>
      </c>
      <c r="G5715" s="2" t="s">
        <v>60</v>
      </c>
      <c r="H5715" s="2" t="s">
        <v>45</v>
      </c>
      <c r="I5715" s="2" t="s">
        <v>25</v>
      </c>
      <c r="J5715" s="2" t="str">
        <f t="array" ref="J5715">XLOOKUP('Transaction Data'!$G5715,Product_Code,Biscuit_Brand)</f>
        <v>Peanut Butter Bites</v>
      </c>
      <c r="K5715" s="2">
        <f t="array" ref="K5715">XLOOKUP('Transaction Data'!$G5715,Product_Code,Cost)</f>
        <v>5</v>
      </c>
      <c r="L5715" s="2">
        <f t="array" ref="L5715">XLOOKUP('Transaction Data'!$G5715,Product_Code,Unit_Price)</f>
        <v>7</v>
      </c>
      <c r="M5715" s="3">
        <f>'Transaction Data'!$F5715*'Transaction Data'!$K5715</f>
        <v>2215</v>
      </c>
      <c r="N5715" s="3">
        <f>'Transaction Data'!$F5715*'Transaction Data'!$L5715</f>
        <v>3101</v>
      </c>
      <c r="O5715" s="3">
        <f>'Transaction Data'!$N5715-'Transaction Data'!$M5715</f>
        <v>886</v>
      </c>
      <c r="P5715" s="2">
        <f>DATEDIF('Transaction Data'!$D5715,'Transaction Data'!$A5715,"y")</f>
        <v>52</v>
      </c>
      <c r="Q5715" s="2" t="str">
        <f>FLOOR('Transaction Data'!$P5715,15)&amp;"-"&amp;FLOOR('Transaction Data'!$P5715,15)+14</f>
        <v>45-59</v>
      </c>
      <c r="R5715" s="2" t="str">
        <f>IF('Transaction Data'!$L5715&lt;=10,"Less Expensive","Expensive")</f>
        <v>Less Expensive</v>
      </c>
      <c r="S5715" s="4">
        <f>WEEKDAY('Transaction Data'!$A5715)</f>
        <v>6</v>
      </c>
      <c r="T5715" s="2" t="str">
        <f>IF(WEEKDAY('Transaction Data'!$A5715,2)&lt;6,"Weekday","Weekend")</f>
        <v>Weekday</v>
      </c>
    </row>
    <row r="5716" ht="15.75" customHeight="1">
      <c r="A5716" s="1">
        <v>45322.0</v>
      </c>
      <c r="B5716" s="2" t="s">
        <v>5351</v>
      </c>
      <c r="C5716" s="2" t="s">
        <v>41</v>
      </c>
      <c r="D5716" s="1">
        <v>33725.0</v>
      </c>
      <c r="E5716" s="2" t="s">
        <v>63</v>
      </c>
      <c r="F5716" s="2">
        <v>261.0</v>
      </c>
      <c r="G5716" s="2" t="s">
        <v>55</v>
      </c>
      <c r="H5716" s="2" t="s">
        <v>24</v>
      </c>
      <c r="I5716" s="2" t="s">
        <v>25</v>
      </c>
      <c r="J5716" s="2" t="str">
        <f t="array" ref="J5716">XLOOKUP('Transaction Data'!$G5716,Product_Code,Biscuit_Brand)</f>
        <v>Vanilla Wafers</v>
      </c>
      <c r="K5716" s="2">
        <f t="array" ref="K5716">XLOOKUP('Transaction Data'!$G5716,Product_Code,Cost)</f>
        <v>18</v>
      </c>
      <c r="L5716" s="2">
        <f t="array" ref="L5716">XLOOKUP('Transaction Data'!$G5716,Product_Code,Unit_Price)</f>
        <v>36</v>
      </c>
      <c r="M5716" s="3">
        <f>'Transaction Data'!$F5716*'Transaction Data'!$K5716</f>
        <v>4698</v>
      </c>
      <c r="N5716" s="3">
        <f>'Transaction Data'!$F5716*'Transaction Data'!$L5716</f>
        <v>9396</v>
      </c>
      <c r="O5716" s="3">
        <f>'Transaction Data'!$N5716-'Transaction Data'!$M5716</f>
        <v>4698</v>
      </c>
      <c r="P5716" s="2">
        <f>DATEDIF('Transaction Data'!$D5716,'Transaction Data'!$A5716,"y")</f>
        <v>31</v>
      </c>
      <c r="Q5716" s="2" t="str">
        <f>FLOOR('Transaction Data'!$P5716,15)&amp;"-"&amp;FLOOR('Transaction Data'!$P5716,15)+14</f>
        <v>30-44</v>
      </c>
      <c r="R5716" s="2" t="str">
        <f>IF('Transaction Data'!$L5716&lt;=10,"Less Expensive","Expensive")</f>
        <v>Expensive</v>
      </c>
      <c r="S5716" s="4">
        <f>WEEKDAY('Transaction Data'!$A5716)</f>
        <v>4</v>
      </c>
      <c r="T5716" s="2" t="str">
        <f>IF(WEEKDAY('Transaction Data'!$A5716,2)&lt;6,"Weekday","Weekend")</f>
        <v>Weekday</v>
      </c>
    </row>
    <row r="5717" ht="15.75" customHeight="1">
      <c r="A5717" s="1">
        <v>45352.0</v>
      </c>
      <c r="B5717" s="2" t="s">
        <v>5352</v>
      </c>
      <c r="C5717" s="2" t="s">
        <v>69</v>
      </c>
      <c r="D5717" s="1">
        <v>32971.0</v>
      </c>
      <c r="E5717" s="2" t="s">
        <v>63</v>
      </c>
      <c r="F5717" s="2">
        <v>54.0</v>
      </c>
      <c r="G5717" s="2" t="s">
        <v>28</v>
      </c>
      <c r="H5717" s="2" t="s">
        <v>29</v>
      </c>
      <c r="I5717" s="2" t="s">
        <v>25</v>
      </c>
      <c r="J5717" s="2" t="str">
        <f t="array" ref="J5717">XLOOKUP('Transaction Data'!$G5717,Product_Code,Biscuit_Brand)</f>
        <v>Shortbread</v>
      </c>
      <c r="K5717" s="2">
        <f t="array" ref="K5717">XLOOKUP('Transaction Data'!$G5717,Product_Code,Cost)</f>
        <v>10</v>
      </c>
      <c r="L5717" s="2">
        <f t="array" ref="L5717">XLOOKUP('Transaction Data'!$G5717,Product_Code,Unit_Price)</f>
        <v>45</v>
      </c>
      <c r="M5717" s="3">
        <f>'Transaction Data'!$F5717*'Transaction Data'!$K5717</f>
        <v>540</v>
      </c>
      <c r="N5717" s="3">
        <f>'Transaction Data'!$F5717*'Transaction Data'!$L5717</f>
        <v>2430</v>
      </c>
      <c r="O5717" s="3">
        <f>'Transaction Data'!$N5717-'Transaction Data'!$M5717</f>
        <v>1890</v>
      </c>
      <c r="P5717" s="2">
        <f>DATEDIF('Transaction Data'!$D5717,'Transaction Data'!$A5717,"y")</f>
        <v>33</v>
      </c>
      <c r="Q5717" s="2" t="str">
        <f>FLOOR('Transaction Data'!$P5717,15)&amp;"-"&amp;FLOOR('Transaction Data'!$P5717,15)+14</f>
        <v>30-44</v>
      </c>
      <c r="R5717" s="2" t="str">
        <f>IF('Transaction Data'!$L5717&lt;=10,"Less Expensive","Expensive")</f>
        <v>Expensive</v>
      </c>
      <c r="S5717" s="4">
        <f>WEEKDAY('Transaction Data'!$A5717)</f>
        <v>6</v>
      </c>
      <c r="T5717" s="2" t="str">
        <f>IF(WEEKDAY('Transaction Data'!$A5717,2)&lt;6,"Weekday","Weekend")</f>
        <v>Weekday</v>
      </c>
    </row>
    <row r="5718" ht="15.75" customHeight="1">
      <c r="A5718" s="1">
        <v>45442.0</v>
      </c>
      <c r="B5718" s="2" t="s">
        <v>5353</v>
      </c>
      <c r="C5718" s="2" t="s">
        <v>72</v>
      </c>
      <c r="D5718" s="1">
        <v>37989.0</v>
      </c>
      <c r="E5718" s="2" t="s">
        <v>27</v>
      </c>
      <c r="F5718" s="2">
        <v>145.0</v>
      </c>
      <c r="G5718" s="2" t="s">
        <v>38</v>
      </c>
      <c r="H5718" s="2" t="s">
        <v>29</v>
      </c>
      <c r="I5718" s="2" t="s">
        <v>25</v>
      </c>
      <c r="J5718" s="2" t="str">
        <f t="array" ref="J5718">XLOOKUP('Transaction Data'!$G5718,Product_Code,Biscuit_Brand)</f>
        <v>Ginger Snaps</v>
      </c>
      <c r="K5718" s="2">
        <f t="array" ref="K5718">XLOOKUP('Transaction Data'!$G5718,Product_Code,Cost)</f>
        <v>14</v>
      </c>
      <c r="L5718" s="2">
        <f t="array" ref="L5718">XLOOKUP('Transaction Data'!$G5718,Product_Code,Unit_Price)</f>
        <v>28</v>
      </c>
      <c r="M5718" s="3">
        <f>'Transaction Data'!$F5718*'Transaction Data'!$K5718</f>
        <v>2030</v>
      </c>
      <c r="N5718" s="3">
        <f>'Transaction Data'!$F5718*'Transaction Data'!$L5718</f>
        <v>4060</v>
      </c>
      <c r="O5718" s="3">
        <f>'Transaction Data'!$N5718-'Transaction Data'!$M5718</f>
        <v>2030</v>
      </c>
      <c r="P5718" s="2">
        <f>DATEDIF('Transaction Data'!$D5718,'Transaction Data'!$A5718,"y")</f>
        <v>20</v>
      </c>
      <c r="Q5718" s="2" t="str">
        <f>FLOOR('Transaction Data'!$P5718,15)&amp;"-"&amp;FLOOR('Transaction Data'!$P5718,15)+14</f>
        <v>15-29</v>
      </c>
      <c r="R5718" s="2" t="str">
        <f>IF('Transaction Data'!$L5718&lt;=10,"Less Expensive","Expensive")</f>
        <v>Expensive</v>
      </c>
      <c r="S5718" s="4">
        <f>WEEKDAY('Transaction Data'!$A5718)</f>
        <v>5</v>
      </c>
      <c r="T5718" s="2" t="str">
        <f>IF(WEEKDAY('Transaction Data'!$A5718,2)&lt;6,"Weekday","Weekend")</f>
        <v>Weekday</v>
      </c>
    </row>
    <row r="5719" ht="15.75" customHeight="1">
      <c r="A5719" s="1">
        <v>45372.0</v>
      </c>
      <c r="B5719" s="2" t="s">
        <v>5354</v>
      </c>
      <c r="C5719" s="2" t="s">
        <v>47</v>
      </c>
      <c r="D5719" s="1">
        <v>22564.0</v>
      </c>
      <c r="E5719" s="2" t="s">
        <v>37</v>
      </c>
      <c r="F5719" s="2">
        <v>303.0</v>
      </c>
      <c r="G5719" s="2" t="s">
        <v>23</v>
      </c>
      <c r="H5719" s="2" t="s">
        <v>34</v>
      </c>
      <c r="I5719" s="2" t="s">
        <v>25</v>
      </c>
      <c r="J5719" s="2" t="str">
        <f t="array" ref="J5719">XLOOKUP('Transaction Data'!$G5719,Product_Code,Biscuit_Brand)</f>
        <v>Cinnamon Swirls</v>
      </c>
      <c r="K5719" s="2">
        <f t="array" ref="K5719">XLOOKUP('Transaction Data'!$G5719,Product_Code,Cost)</f>
        <v>10</v>
      </c>
      <c r="L5719" s="2">
        <f t="array" ref="L5719">XLOOKUP('Transaction Data'!$G5719,Product_Code,Unit_Price)</f>
        <v>14</v>
      </c>
      <c r="M5719" s="3">
        <f>'Transaction Data'!$F5719*'Transaction Data'!$K5719</f>
        <v>3030</v>
      </c>
      <c r="N5719" s="3">
        <f>'Transaction Data'!$F5719*'Transaction Data'!$L5719</f>
        <v>4242</v>
      </c>
      <c r="O5719" s="3">
        <f>'Transaction Data'!$N5719-'Transaction Data'!$M5719</f>
        <v>1212</v>
      </c>
      <c r="P5719" s="2">
        <f>DATEDIF('Transaction Data'!$D5719,'Transaction Data'!$A5719,"y")</f>
        <v>62</v>
      </c>
      <c r="Q5719" s="2" t="str">
        <f>FLOOR('Transaction Data'!$P5719,15)&amp;"-"&amp;FLOOR('Transaction Data'!$P5719,15)+14</f>
        <v>60-74</v>
      </c>
      <c r="R5719" s="2" t="str">
        <f>IF('Transaction Data'!$L5719&lt;=10,"Less Expensive","Expensive")</f>
        <v>Expensive</v>
      </c>
      <c r="S5719" s="4">
        <f>WEEKDAY('Transaction Data'!$A5719)</f>
        <v>5</v>
      </c>
      <c r="T5719" s="2" t="str">
        <f>IF(WEEKDAY('Transaction Data'!$A5719,2)&lt;6,"Weekday","Weekend")</f>
        <v>Weekday</v>
      </c>
    </row>
    <row r="5720" ht="15.75" customHeight="1">
      <c r="A5720" s="1">
        <v>45353.0</v>
      </c>
      <c r="B5720" s="2" t="s">
        <v>5355</v>
      </c>
      <c r="C5720" s="2" t="s">
        <v>32</v>
      </c>
      <c r="D5720" s="1">
        <v>17113.0</v>
      </c>
      <c r="E5720" s="2" t="s">
        <v>63</v>
      </c>
      <c r="F5720" s="2">
        <v>175.0</v>
      </c>
      <c r="G5720" s="2" t="s">
        <v>61</v>
      </c>
      <c r="H5720" s="2" t="s">
        <v>24</v>
      </c>
      <c r="I5720" s="2" t="s">
        <v>25</v>
      </c>
      <c r="J5720" s="2" t="str">
        <f t="array" ref="J5720">XLOOKUP('Transaction Data'!$G5720,Product_Code,Biscuit_Brand)</f>
        <v>Choco Delight</v>
      </c>
      <c r="K5720" s="2">
        <f t="array" ref="K5720">XLOOKUP('Transaction Data'!$G5720,Product_Code,Cost)</f>
        <v>3</v>
      </c>
      <c r="L5720" s="2">
        <f t="array" ref="L5720">XLOOKUP('Transaction Data'!$G5720,Product_Code,Unit_Price)</f>
        <v>5</v>
      </c>
      <c r="M5720" s="3">
        <f>'Transaction Data'!$F5720*'Transaction Data'!$K5720</f>
        <v>525</v>
      </c>
      <c r="N5720" s="3">
        <f>'Transaction Data'!$F5720*'Transaction Data'!$L5720</f>
        <v>875</v>
      </c>
      <c r="O5720" s="3">
        <f>'Transaction Data'!$N5720-'Transaction Data'!$M5720</f>
        <v>350</v>
      </c>
      <c r="P5720" s="2">
        <f>DATEDIF('Transaction Data'!$D5720,'Transaction Data'!$A5720,"y")</f>
        <v>77</v>
      </c>
      <c r="Q5720" s="2" t="str">
        <f>FLOOR('Transaction Data'!$P5720,15)&amp;"-"&amp;FLOOR('Transaction Data'!$P5720,15)+14</f>
        <v>75-89</v>
      </c>
      <c r="R5720" s="2" t="str">
        <f>IF('Transaction Data'!$L5720&lt;=10,"Less Expensive","Expensive")</f>
        <v>Less Expensive</v>
      </c>
      <c r="S5720" s="4">
        <f>WEEKDAY('Transaction Data'!$A5720)</f>
        <v>7</v>
      </c>
      <c r="T5720" s="2" t="str">
        <f>IF(WEEKDAY('Transaction Data'!$A5720,2)&lt;6,"Weekday","Weekend")</f>
        <v>Weekend</v>
      </c>
    </row>
    <row r="5721" ht="15.75" customHeight="1">
      <c r="A5721" s="1">
        <v>45403.0</v>
      </c>
      <c r="B5721" s="2" t="s">
        <v>5356</v>
      </c>
      <c r="C5721" s="2" t="s">
        <v>47</v>
      </c>
      <c r="D5721" s="1">
        <v>22829.0</v>
      </c>
      <c r="E5721" s="2" t="s">
        <v>37</v>
      </c>
      <c r="F5721" s="2">
        <v>247.0</v>
      </c>
      <c r="G5721" s="2" t="s">
        <v>60</v>
      </c>
      <c r="H5721" s="2" t="s">
        <v>42</v>
      </c>
      <c r="I5721" s="2" t="s">
        <v>25</v>
      </c>
      <c r="J5721" s="2" t="str">
        <f t="array" ref="J5721">XLOOKUP('Transaction Data'!$G5721,Product_Code,Biscuit_Brand)</f>
        <v>Peanut Butter Bites</v>
      </c>
      <c r="K5721" s="2">
        <f t="array" ref="K5721">XLOOKUP('Transaction Data'!$G5721,Product_Code,Cost)</f>
        <v>5</v>
      </c>
      <c r="L5721" s="2">
        <f t="array" ref="L5721">XLOOKUP('Transaction Data'!$G5721,Product_Code,Unit_Price)</f>
        <v>7</v>
      </c>
      <c r="M5721" s="3">
        <f>'Transaction Data'!$F5721*'Transaction Data'!$K5721</f>
        <v>1235</v>
      </c>
      <c r="N5721" s="3">
        <f>'Transaction Data'!$F5721*'Transaction Data'!$L5721</f>
        <v>1729</v>
      </c>
      <c r="O5721" s="3">
        <f>'Transaction Data'!$N5721-'Transaction Data'!$M5721</f>
        <v>494</v>
      </c>
      <c r="P5721" s="2">
        <f>DATEDIF('Transaction Data'!$D5721,'Transaction Data'!$A5721,"y")</f>
        <v>61</v>
      </c>
      <c r="Q5721" s="2" t="str">
        <f>FLOOR('Transaction Data'!$P5721,15)&amp;"-"&amp;FLOOR('Transaction Data'!$P5721,15)+14</f>
        <v>60-74</v>
      </c>
      <c r="R5721" s="2" t="str">
        <f>IF('Transaction Data'!$L5721&lt;=10,"Less Expensive","Expensive")</f>
        <v>Less Expensive</v>
      </c>
      <c r="S5721" s="4">
        <f>WEEKDAY('Transaction Data'!$A5721)</f>
        <v>1</v>
      </c>
      <c r="T5721" s="2" t="str">
        <f>IF(WEEKDAY('Transaction Data'!$A5721,2)&lt;6,"Weekday","Weekend")</f>
        <v>Weekend</v>
      </c>
    </row>
    <row r="5722" ht="15.75" customHeight="1">
      <c r="A5722" s="1">
        <v>45346.0</v>
      </c>
      <c r="B5722" s="2" t="s">
        <v>5357</v>
      </c>
      <c r="C5722" s="2" t="s">
        <v>78</v>
      </c>
      <c r="D5722" s="1">
        <v>21757.0</v>
      </c>
      <c r="E5722" s="2" t="s">
        <v>63</v>
      </c>
      <c r="F5722" s="2">
        <v>78.0</v>
      </c>
      <c r="G5722" s="2" t="s">
        <v>23</v>
      </c>
      <c r="H5722" s="2" t="s">
        <v>45</v>
      </c>
      <c r="I5722" s="2" t="s">
        <v>25</v>
      </c>
      <c r="J5722" s="2" t="str">
        <f t="array" ref="J5722">XLOOKUP('Transaction Data'!$G5722,Product_Code,Biscuit_Brand)</f>
        <v>Cinnamon Swirls</v>
      </c>
      <c r="K5722" s="2">
        <f t="array" ref="K5722">XLOOKUP('Transaction Data'!$G5722,Product_Code,Cost)</f>
        <v>10</v>
      </c>
      <c r="L5722" s="2">
        <f t="array" ref="L5722">XLOOKUP('Transaction Data'!$G5722,Product_Code,Unit_Price)</f>
        <v>14</v>
      </c>
      <c r="M5722" s="3">
        <f>'Transaction Data'!$F5722*'Transaction Data'!$K5722</f>
        <v>780</v>
      </c>
      <c r="N5722" s="3">
        <f>'Transaction Data'!$F5722*'Transaction Data'!$L5722</f>
        <v>1092</v>
      </c>
      <c r="O5722" s="3">
        <f>'Transaction Data'!$N5722-'Transaction Data'!$M5722</f>
        <v>312</v>
      </c>
      <c r="P5722" s="2">
        <f>DATEDIF('Transaction Data'!$D5722,'Transaction Data'!$A5722,"y")</f>
        <v>64</v>
      </c>
      <c r="Q5722" s="2" t="str">
        <f>FLOOR('Transaction Data'!$P5722,15)&amp;"-"&amp;FLOOR('Transaction Data'!$P5722,15)+14</f>
        <v>60-74</v>
      </c>
      <c r="R5722" s="2" t="str">
        <f>IF('Transaction Data'!$L5722&lt;=10,"Less Expensive","Expensive")</f>
        <v>Expensive</v>
      </c>
      <c r="S5722" s="4">
        <f>WEEKDAY('Transaction Data'!$A5722)</f>
        <v>7</v>
      </c>
      <c r="T5722" s="2" t="str">
        <f>IF(WEEKDAY('Transaction Data'!$A5722,2)&lt;6,"Weekday","Weekend")</f>
        <v>Weekend</v>
      </c>
    </row>
    <row r="5723" ht="15.75" customHeight="1">
      <c r="A5723" s="1">
        <v>45444.0</v>
      </c>
      <c r="B5723" s="2" t="s">
        <v>1016</v>
      </c>
      <c r="C5723" s="2" t="s">
        <v>69</v>
      </c>
      <c r="D5723" s="1">
        <v>31024.0</v>
      </c>
      <c r="E5723" s="2" t="s">
        <v>37</v>
      </c>
      <c r="F5723" s="2">
        <v>290.0</v>
      </c>
      <c r="G5723" s="2" t="s">
        <v>28</v>
      </c>
      <c r="H5723" s="2" t="s">
        <v>24</v>
      </c>
      <c r="I5723" s="2" t="s">
        <v>25</v>
      </c>
      <c r="J5723" s="2" t="str">
        <f t="array" ref="J5723">XLOOKUP('Transaction Data'!$G5723,Product_Code,Biscuit_Brand)</f>
        <v>Shortbread</v>
      </c>
      <c r="K5723" s="2">
        <f t="array" ref="K5723">XLOOKUP('Transaction Data'!$G5723,Product_Code,Cost)</f>
        <v>10</v>
      </c>
      <c r="L5723" s="2">
        <f t="array" ref="L5723">XLOOKUP('Transaction Data'!$G5723,Product_Code,Unit_Price)</f>
        <v>45</v>
      </c>
      <c r="M5723" s="3">
        <f>'Transaction Data'!$F5723*'Transaction Data'!$K5723</f>
        <v>2900</v>
      </c>
      <c r="N5723" s="3">
        <f>'Transaction Data'!$F5723*'Transaction Data'!$L5723</f>
        <v>13050</v>
      </c>
      <c r="O5723" s="3">
        <f>'Transaction Data'!$N5723-'Transaction Data'!$M5723</f>
        <v>10150</v>
      </c>
      <c r="P5723" s="2">
        <f>DATEDIF('Transaction Data'!$D5723,'Transaction Data'!$A5723,"y")</f>
        <v>39</v>
      </c>
      <c r="Q5723" s="2" t="str">
        <f>FLOOR('Transaction Data'!$P5723,15)&amp;"-"&amp;FLOOR('Transaction Data'!$P5723,15)+14</f>
        <v>30-44</v>
      </c>
      <c r="R5723" s="2" t="str">
        <f>IF('Transaction Data'!$L5723&lt;=10,"Less Expensive","Expensive")</f>
        <v>Expensive</v>
      </c>
      <c r="S5723" s="4">
        <f>WEEKDAY('Transaction Data'!$A5723)</f>
        <v>7</v>
      </c>
      <c r="T5723" s="2" t="str">
        <f>IF(WEEKDAY('Transaction Data'!$A5723,2)&lt;6,"Weekday","Weekend")</f>
        <v>Weekend</v>
      </c>
    </row>
    <row r="5724" ht="15.75" customHeight="1">
      <c r="A5724" s="1">
        <v>45372.0</v>
      </c>
      <c r="B5724" s="2" t="s">
        <v>5358</v>
      </c>
      <c r="C5724" s="2" t="s">
        <v>69</v>
      </c>
      <c r="D5724" s="1">
        <v>27346.0</v>
      </c>
      <c r="E5724" s="2" t="s">
        <v>27</v>
      </c>
      <c r="F5724" s="2">
        <v>257.0</v>
      </c>
      <c r="G5724" s="2" t="s">
        <v>57</v>
      </c>
      <c r="H5724" s="2" t="s">
        <v>29</v>
      </c>
      <c r="I5724" s="2" t="s">
        <v>25</v>
      </c>
      <c r="J5724" s="2" t="str">
        <f t="array" ref="J5724">XLOOKUP('Transaction Data'!$G5724,Product_Code,Biscuit_Brand)</f>
        <v>Oatmeal Cookies</v>
      </c>
      <c r="K5724" s="2">
        <f t="array" ref="K5724">XLOOKUP('Transaction Data'!$G5724,Product_Code,Cost)</f>
        <v>19</v>
      </c>
      <c r="L5724" s="2">
        <f t="array" ref="L5724">XLOOKUP('Transaction Data'!$G5724,Product_Code,Unit_Price)</f>
        <v>23</v>
      </c>
      <c r="M5724" s="3">
        <f>'Transaction Data'!$F5724*'Transaction Data'!$K5724</f>
        <v>4883</v>
      </c>
      <c r="N5724" s="3">
        <f>'Transaction Data'!$F5724*'Transaction Data'!$L5724</f>
        <v>5911</v>
      </c>
      <c r="O5724" s="3">
        <f>'Transaction Data'!$N5724-'Transaction Data'!$M5724</f>
        <v>1028</v>
      </c>
      <c r="P5724" s="2">
        <f>DATEDIF('Transaction Data'!$D5724,'Transaction Data'!$A5724,"y")</f>
        <v>49</v>
      </c>
      <c r="Q5724" s="2" t="str">
        <f>FLOOR('Transaction Data'!$P5724,15)&amp;"-"&amp;FLOOR('Transaction Data'!$P5724,15)+14</f>
        <v>45-59</v>
      </c>
      <c r="R5724" s="2" t="str">
        <f>IF('Transaction Data'!$L5724&lt;=10,"Less Expensive","Expensive")</f>
        <v>Expensive</v>
      </c>
      <c r="S5724" s="4">
        <f>WEEKDAY('Transaction Data'!$A5724)</f>
        <v>5</v>
      </c>
      <c r="T5724" s="2" t="str">
        <f>IF(WEEKDAY('Transaction Data'!$A5724,2)&lt;6,"Weekday","Weekend")</f>
        <v>Weekday</v>
      </c>
    </row>
    <row r="5725" ht="15.75" customHeight="1">
      <c r="A5725" s="1">
        <v>45366.0</v>
      </c>
      <c r="B5725" s="2" t="s">
        <v>5359</v>
      </c>
      <c r="C5725" s="2" t="s">
        <v>32</v>
      </c>
      <c r="D5725" s="1">
        <v>18230.0</v>
      </c>
      <c r="E5725" s="2" t="s">
        <v>22</v>
      </c>
      <c r="F5725" s="2">
        <v>300.0</v>
      </c>
      <c r="G5725" s="2" t="s">
        <v>23</v>
      </c>
      <c r="H5725" s="2" t="s">
        <v>42</v>
      </c>
      <c r="I5725" s="2" t="s">
        <v>30</v>
      </c>
      <c r="J5725" s="2" t="str">
        <f t="array" ref="J5725">XLOOKUP('Transaction Data'!$G5725,Product_Code,Biscuit_Brand)</f>
        <v>Cinnamon Swirls</v>
      </c>
      <c r="K5725" s="2">
        <f t="array" ref="K5725">XLOOKUP('Transaction Data'!$G5725,Product_Code,Cost)</f>
        <v>10</v>
      </c>
      <c r="L5725" s="2">
        <f t="array" ref="L5725">XLOOKUP('Transaction Data'!$G5725,Product_Code,Unit_Price)</f>
        <v>14</v>
      </c>
      <c r="M5725" s="3">
        <f>'Transaction Data'!$F5725*'Transaction Data'!$K5725</f>
        <v>3000</v>
      </c>
      <c r="N5725" s="3">
        <f>'Transaction Data'!$F5725*'Transaction Data'!$L5725</f>
        <v>4200</v>
      </c>
      <c r="O5725" s="3">
        <f>'Transaction Data'!$N5725-'Transaction Data'!$M5725</f>
        <v>1200</v>
      </c>
      <c r="P5725" s="2">
        <f>DATEDIF('Transaction Data'!$D5725,'Transaction Data'!$A5725,"y")</f>
        <v>74</v>
      </c>
      <c r="Q5725" s="2" t="str">
        <f>FLOOR('Transaction Data'!$P5725,15)&amp;"-"&amp;FLOOR('Transaction Data'!$P5725,15)+14</f>
        <v>60-74</v>
      </c>
      <c r="R5725" s="2" t="str">
        <f>IF('Transaction Data'!$L5725&lt;=10,"Less Expensive","Expensive")</f>
        <v>Expensive</v>
      </c>
      <c r="S5725" s="4">
        <f>WEEKDAY('Transaction Data'!$A5725)</f>
        <v>6</v>
      </c>
      <c r="T5725" s="2" t="str">
        <f>IF(WEEKDAY('Transaction Data'!$A5725,2)&lt;6,"Weekday","Weekend")</f>
        <v>Weekday</v>
      </c>
    </row>
    <row r="5726" ht="15.75" customHeight="1">
      <c r="A5726" s="1">
        <v>45293.0</v>
      </c>
      <c r="B5726" s="2" t="s">
        <v>5360</v>
      </c>
      <c r="C5726" s="2" t="s">
        <v>54</v>
      </c>
      <c r="D5726" s="1">
        <v>31763.0</v>
      </c>
      <c r="E5726" s="2" t="s">
        <v>37</v>
      </c>
      <c r="F5726" s="2">
        <v>106.0</v>
      </c>
      <c r="G5726" s="2" t="s">
        <v>44</v>
      </c>
      <c r="H5726" s="2" t="s">
        <v>45</v>
      </c>
      <c r="I5726" s="2" t="s">
        <v>25</v>
      </c>
      <c r="J5726" s="2" t="str">
        <f t="array" ref="J5726">XLOOKUP('Transaction Data'!$G5726,Product_Code,Biscuit_Brand)</f>
        <v>Butter Crunch</v>
      </c>
      <c r="K5726" s="2">
        <f t="array" ref="K5726">XLOOKUP('Transaction Data'!$G5726,Product_Code,Cost)</f>
        <v>10</v>
      </c>
      <c r="L5726" s="2">
        <f t="array" ref="L5726">XLOOKUP('Transaction Data'!$G5726,Product_Code,Unit_Price)</f>
        <v>11</v>
      </c>
      <c r="M5726" s="3">
        <f>'Transaction Data'!$F5726*'Transaction Data'!$K5726</f>
        <v>1060</v>
      </c>
      <c r="N5726" s="3">
        <f>'Transaction Data'!$F5726*'Transaction Data'!$L5726</f>
        <v>1166</v>
      </c>
      <c r="O5726" s="3">
        <f>'Transaction Data'!$N5726-'Transaction Data'!$M5726</f>
        <v>106</v>
      </c>
      <c r="P5726" s="2">
        <f>DATEDIF('Transaction Data'!$D5726,'Transaction Data'!$A5726,"y")</f>
        <v>37</v>
      </c>
      <c r="Q5726" s="2" t="str">
        <f>FLOOR('Transaction Data'!$P5726,15)&amp;"-"&amp;FLOOR('Transaction Data'!$P5726,15)+14</f>
        <v>30-44</v>
      </c>
      <c r="R5726" s="2" t="str">
        <f>IF('Transaction Data'!$L5726&lt;=10,"Less Expensive","Expensive")</f>
        <v>Expensive</v>
      </c>
      <c r="S5726" s="4">
        <f>WEEKDAY('Transaction Data'!$A5726)</f>
        <v>3</v>
      </c>
      <c r="T5726" s="2" t="str">
        <f>IF(WEEKDAY('Transaction Data'!$A5726,2)&lt;6,"Weekday","Weekend")</f>
        <v>Weekday</v>
      </c>
    </row>
    <row r="5727" ht="15.75" customHeight="1">
      <c r="A5727" s="1">
        <v>45459.0</v>
      </c>
      <c r="B5727" s="2" t="s">
        <v>5361</v>
      </c>
      <c r="C5727" s="2" t="s">
        <v>54</v>
      </c>
      <c r="D5727" s="1">
        <v>24330.0</v>
      </c>
      <c r="E5727" s="2" t="s">
        <v>22</v>
      </c>
      <c r="F5727" s="2">
        <v>253.0</v>
      </c>
      <c r="G5727" s="2" t="s">
        <v>60</v>
      </c>
      <c r="H5727" s="2" t="s">
        <v>24</v>
      </c>
      <c r="I5727" s="2" t="s">
        <v>25</v>
      </c>
      <c r="J5727" s="2" t="str">
        <f t="array" ref="J5727">XLOOKUP('Transaction Data'!$G5727,Product_Code,Biscuit_Brand)</f>
        <v>Peanut Butter Bites</v>
      </c>
      <c r="K5727" s="2">
        <f t="array" ref="K5727">XLOOKUP('Transaction Data'!$G5727,Product_Code,Cost)</f>
        <v>5</v>
      </c>
      <c r="L5727" s="2">
        <f t="array" ref="L5727">XLOOKUP('Transaction Data'!$G5727,Product_Code,Unit_Price)</f>
        <v>7</v>
      </c>
      <c r="M5727" s="3">
        <f>'Transaction Data'!$F5727*'Transaction Data'!$K5727</f>
        <v>1265</v>
      </c>
      <c r="N5727" s="3">
        <f>'Transaction Data'!$F5727*'Transaction Data'!$L5727</f>
        <v>1771</v>
      </c>
      <c r="O5727" s="3">
        <f>'Transaction Data'!$N5727-'Transaction Data'!$M5727</f>
        <v>506</v>
      </c>
      <c r="P5727" s="2">
        <f>DATEDIF('Transaction Data'!$D5727,'Transaction Data'!$A5727,"y")</f>
        <v>57</v>
      </c>
      <c r="Q5727" s="2" t="str">
        <f>FLOOR('Transaction Data'!$P5727,15)&amp;"-"&amp;FLOOR('Transaction Data'!$P5727,15)+14</f>
        <v>45-59</v>
      </c>
      <c r="R5727" s="2" t="str">
        <f>IF('Transaction Data'!$L5727&lt;=10,"Less Expensive","Expensive")</f>
        <v>Less Expensive</v>
      </c>
      <c r="S5727" s="4">
        <f>WEEKDAY('Transaction Data'!$A5727)</f>
        <v>1</v>
      </c>
      <c r="T5727" s="2" t="str">
        <f>IF(WEEKDAY('Transaction Data'!$A5727,2)&lt;6,"Weekday","Weekend")</f>
        <v>Weekend</v>
      </c>
    </row>
    <row r="5728" ht="15.75" customHeight="1">
      <c r="A5728" s="1">
        <v>45411.0</v>
      </c>
      <c r="B5728" s="2" t="s">
        <v>5362</v>
      </c>
      <c r="C5728" s="2" t="s">
        <v>78</v>
      </c>
      <c r="D5728" s="1">
        <v>28063.0</v>
      </c>
      <c r="E5728" s="2" t="s">
        <v>37</v>
      </c>
      <c r="F5728" s="2">
        <v>58.0</v>
      </c>
      <c r="G5728" s="2" t="s">
        <v>57</v>
      </c>
      <c r="H5728" s="2" t="s">
        <v>29</v>
      </c>
      <c r="I5728" s="2" t="s">
        <v>25</v>
      </c>
      <c r="J5728" s="2" t="str">
        <f t="array" ref="J5728">XLOOKUP('Transaction Data'!$G5728,Product_Code,Biscuit_Brand)</f>
        <v>Oatmeal Cookies</v>
      </c>
      <c r="K5728" s="2">
        <f t="array" ref="K5728">XLOOKUP('Transaction Data'!$G5728,Product_Code,Cost)</f>
        <v>19</v>
      </c>
      <c r="L5728" s="2">
        <f t="array" ref="L5728">XLOOKUP('Transaction Data'!$G5728,Product_Code,Unit_Price)</f>
        <v>23</v>
      </c>
      <c r="M5728" s="3">
        <f>'Transaction Data'!$F5728*'Transaction Data'!$K5728</f>
        <v>1102</v>
      </c>
      <c r="N5728" s="3">
        <f>'Transaction Data'!$F5728*'Transaction Data'!$L5728</f>
        <v>1334</v>
      </c>
      <c r="O5728" s="3">
        <f>'Transaction Data'!$N5728-'Transaction Data'!$M5728</f>
        <v>232</v>
      </c>
      <c r="P5728" s="2">
        <f>DATEDIF('Transaction Data'!$D5728,'Transaction Data'!$A5728,"y")</f>
        <v>47</v>
      </c>
      <c r="Q5728" s="2" t="str">
        <f>FLOOR('Transaction Data'!$P5728,15)&amp;"-"&amp;FLOOR('Transaction Data'!$P5728,15)+14</f>
        <v>45-59</v>
      </c>
      <c r="R5728" s="2" t="str">
        <f>IF('Transaction Data'!$L5728&lt;=10,"Less Expensive","Expensive")</f>
        <v>Expensive</v>
      </c>
      <c r="S5728" s="4">
        <f>WEEKDAY('Transaction Data'!$A5728)</f>
        <v>2</v>
      </c>
      <c r="T5728" s="2" t="str">
        <f>IF(WEEKDAY('Transaction Data'!$A5728,2)&lt;6,"Weekday","Weekend")</f>
        <v>Weekday</v>
      </c>
    </row>
    <row r="5729" ht="15.75" customHeight="1">
      <c r="A5729" s="1">
        <v>45361.0</v>
      </c>
      <c r="B5729" s="2" t="s">
        <v>5363</v>
      </c>
      <c r="C5729" s="2" t="s">
        <v>51</v>
      </c>
      <c r="D5729" s="1">
        <v>26585.0</v>
      </c>
      <c r="E5729" s="2" t="s">
        <v>27</v>
      </c>
      <c r="F5729" s="2">
        <v>25.0</v>
      </c>
      <c r="G5729" s="2" t="s">
        <v>55</v>
      </c>
      <c r="H5729" s="2" t="s">
        <v>29</v>
      </c>
      <c r="I5729" s="2" t="s">
        <v>25</v>
      </c>
      <c r="J5729" s="2" t="str">
        <f t="array" ref="J5729">XLOOKUP('Transaction Data'!$G5729,Product_Code,Biscuit_Brand)</f>
        <v>Vanilla Wafers</v>
      </c>
      <c r="K5729" s="2">
        <f t="array" ref="K5729">XLOOKUP('Transaction Data'!$G5729,Product_Code,Cost)</f>
        <v>18</v>
      </c>
      <c r="L5729" s="2">
        <f t="array" ref="L5729">XLOOKUP('Transaction Data'!$G5729,Product_Code,Unit_Price)</f>
        <v>36</v>
      </c>
      <c r="M5729" s="3">
        <f>'Transaction Data'!$F5729*'Transaction Data'!$K5729</f>
        <v>450</v>
      </c>
      <c r="N5729" s="3">
        <f>'Transaction Data'!$F5729*'Transaction Data'!$L5729</f>
        <v>900</v>
      </c>
      <c r="O5729" s="3">
        <f>'Transaction Data'!$N5729-'Transaction Data'!$M5729</f>
        <v>450</v>
      </c>
      <c r="P5729" s="2">
        <f>DATEDIF('Transaction Data'!$D5729,'Transaction Data'!$A5729,"y")</f>
        <v>51</v>
      </c>
      <c r="Q5729" s="2" t="str">
        <f>FLOOR('Transaction Data'!$P5729,15)&amp;"-"&amp;FLOOR('Transaction Data'!$P5729,15)+14</f>
        <v>45-59</v>
      </c>
      <c r="R5729" s="2" t="str">
        <f>IF('Transaction Data'!$L5729&lt;=10,"Less Expensive","Expensive")</f>
        <v>Expensive</v>
      </c>
      <c r="S5729" s="4">
        <f>WEEKDAY('Transaction Data'!$A5729)</f>
        <v>1</v>
      </c>
      <c r="T5729" s="2" t="str">
        <f>IF(WEEKDAY('Transaction Data'!$A5729,2)&lt;6,"Weekday","Weekend")</f>
        <v>Weekend</v>
      </c>
    </row>
    <row r="5730" ht="15.75" customHeight="1">
      <c r="A5730" s="1">
        <v>45446.0</v>
      </c>
      <c r="B5730" s="2" t="s">
        <v>5364</v>
      </c>
      <c r="C5730" s="2" t="s">
        <v>47</v>
      </c>
      <c r="D5730" s="1">
        <v>33351.0</v>
      </c>
      <c r="E5730" s="2" t="s">
        <v>37</v>
      </c>
      <c r="F5730" s="2">
        <v>366.0</v>
      </c>
      <c r="G5730" s="2" t="s">
        <v>48</v>
      </c>
      <c r="H5730" s="2" t="s">
        <v>34</v>
      </c>
      <c r="I5730" s="2" t="s">
        <v>25</v>
      </c>
      <c r="J5730" s="2" t="str">
        <f t="array" ref="J5730">XLOOKUP('Transaction Data'!$G5730,Product_Code,Biscuit_Brand)</f>
        <v>Lemon Crisps</v>
      </c>
      <c r="K5730" s="2">
        <f t="array" ref="K5730">XLOOKUP('Transaction Data'!$G5730,Product_Code,Cost)</f>
        <v>7</v>
      </c>
      <c r="L5730" s="2">
        <f t="array" ref="L5730">XLOOKUP('Transaction Data'!$G5730,Product_Code,Unit_Price)</f>
        <v>9</v>
      </c>
      <c r="M5730" s="3">
        <f>'Transaction Data'!$F5730*'Transaction Data'!$K5730</f>
        <v>2562</v>
      </c>
      <c r="N5730" s="3">
        <f>'Transaction Data'!$F5730*'Transaction Data'!$L5730</f>
        <v>3294</v>
      </c>
      <c r="O5730" s="3">
        <f>'Transaction Data'!$N5730-'Transaction Data'!$M5730</f>
        <v>732</v>
      </c>
      <c r="P5730" s="2">
        <f>DATEDIF('Transaction Data'!$D5730,'Transaction Data'!$A5730,"y")</f>
        <v>33</v>
      </c>
      <c r="Q5730" s="2" t="str">
        <f>FLOOR('Transaction Data'!$P5730,15)&amp;"-"&amp;FLOOR('Transaction Data'!$P5730,15)+14</f>
        <v>30-44</v>
      </c>
      <c r="R5730" s="2" t="str">
        <f>IF('Transaction Data'!$L5730&lt;=10,"Less Expensive","Expensive")</f>
        <v>Less Expensive</v>
      </c>
      <c r="S5730" s="4">
        <f>WEEKDAY('Transaction Data'!$A5730)</f>
        <v>2</v>
      </c>
      <c r="T5730" s="2" t="str">
        <f>IF(WEEKDAY('Transaction Data'!$A5730,2)&lt;6,"Weekday","Weekend")</f>
        <v>Weekday</v>
      </c>
    </row>
    <row r="5731" ht="15.75" customHeight="1">
      <c r="A5731" s="1">
        <v>45455.0</v>
      </c>
      <c r="B5731" s="2" t="s">
        <v>5365</v>
      </c>
      <c r="C5731" s="2" t="s">
        <v>41</v>
      </c>
      <c r="D5731" s="1">
        <v>23034.0</v>
      </c>
      <c r="E5731" s="2" t="s">
        <v>27</v>
      </c>
      <c r="F5731" s="2">
        <v>458.0</v>
      </c>
      <c r="G5731" s="2" t="s">
        <v>61</v>
      </c>
      <c r="H5731" s="2" t="s">
        <v>24</v>
      </c>
      <c r="I5731" s="2" t="s">
        <v>25</v>
      </c>
      <c r="J5731" s="2" t="str">
        <f t="array" ref="J5731">XLOOKUP('Transaction Data'!$G5731,Product_Code,Biscuit_Brand)</f>
        <v>Choco Delight</v>
      </c>
      <c r="K5731" s="2">
        <f t="array" ref="K5731">XLOOKUP('Transaction Data'!$G5731,Product_Code,Cost)</f>
        <v>3</v>
      </c>
      <c r="L5731" s="2">
        <f t="array" ref="L5731">XLOOKUP('Transaction Data'!$G5731,Product_Code,Unit_Price)</f>
        <v>5</v>
      </c>
      <c r="M5731" s="3">
        <f>'Transaction Data'!$F5731*'Transaction Data'!$K5731</f>
        <v>1374</v>
      </c>
      <c r="N5731" s="3">
        <f>'Transaction Data'!$F5731*'Transaction Data'!$L5731</f>
        <v>2290</v>
      </c>
      <c r="O5731" s="3">
        <f>'Transaction Data'!$N5731-'Transaction Data'!$M5731</f>
        <v>916</v>
      </c>
      <c r="P5731" s="2">
        <f>DATEDIF('Transaction Data'!$D5731,'Transaction Data'!$A5731,"y")</f>
        <v>61</v>
      </c>
      <c r="Q5731" s="2" t="str">
        <f>FLOOR('Transaction Data'!$P5731,15)&amp;"-"&amp;FLOOR('Transaction Data'!$P5731,15)+14</f>
        <v>60-74</v>
      </c>
      <c r="R5731" s="2" t="str">
        <f>IF('Transaction Data'!$L5731&lt;=10,"Less Expensive","Expensive")</f>
        <v>Less Expensive</v>
      </c>
      <c r="S5731" s="4">
        <f>WEEKDAY('Transaction Data'!$A5731)</f>
        <v>4</v>
      </c>
      <c r="T5731" s="2" t="str">
        <f>IF(WEEKDAY('Transaction Data'!$A5731,2)&lt;6,"Weekday","Weekend")</f>
        <v>Weekday</v>
      </c>
    </row>
    <row r="5732" ht="15.75" customHeight="1">
      <c r="A5732" s="1">
        <v>45347.0</v>
      </c>
      <c r="B5732" s="2" t="s">
        <v>5366</v>
      </c>
      <c r="C5732" s="2" t="s">
        <v>21</v>
      </c>
      <c r="D5732" s="1">
        <v>25532.0</v>
      </c>
      <c r="E5732" s="2" t="s">
        <v>27</v>
      </c>
      <c r="F5732" s="2">
        <v>89.0</v>
      </c>
      <c r="G5732" s="2" t="s">
        <v>61</v>
      </c>
      <c r="H5732" s="2" t="s">
        <v>42</v>
      </c>
      <c r="I5732" s="2" t="s">
        <v>25</v>
      </c>
      <c r="J5732" s="2" t="str">
        <f t="array" ref="J5732">XLOOKUP('Transaction Data'!$G5732,Product_Code,Biscuit_Brand)</f>
        <v>Choco Delight</v>
      </c>
      <c r="K5732" s="2">
        <f t="array" ref="K5732">XLOOKUP('Transaction Data'!$G5732,Product_Code,Cost)</f>
        <v>3</v>
      </c>
      <c r="L5732" s="2">
        <f t="array" ref="L5732">XLOOKUP('Transaction Data'!$G5732,Product_Code,Unit_Price)</f>
        <v>5</v>
      </c>
      <c r="M5732" s="3">
        <f>'Transaction Data'!$F5732*'Transaction Data'!$K5732</f>
        <v>267</v>
      </c>
      <c r="N5732" s="3">
        <f>'Transaction Data'!$F5732*'Transaction Data'!$L5732</f>
        <v>445</v>
      </c>
      <c r="O5732" s="3">
        <f>'Transaction Data'!$N5732-'Transaction Data'!$M5732</f>
        <v>178</v>
      </c>
      <c r="P5732" s="2">
        <f>DATEDIF('Transaction Data'!$D5732,'Transaction Data'!$A5732,"y")</f>
        <v>54</v>
      </c>
      <c r="Q5732" s="2" t="str">
        <f>FLOOR('Transaction Data'!$P5732,15)&amp;"-"&amp;FLOOR('Transaction Data'!$P5732,15)+14</f>
        <v>45-59</v>
      </c>
      <c r="R5732" s="2" t="str">
        <f>IF('Transaction Data'!$L5732&lt;=10,"Less Expensive","Expensive")</f>
        <v>Less Expensive</v>
      </c>
      <c r="S5732" s="4">
        <f>WEEKDAY('Transaction Data'!$A5732)</f>
        <v>1</v>
      </c>
      <c r="T5732" s="2" t="str">
        <f>IF(WEEKDAY('Transaction Data'!$A5732,2)&lt;6,"Weekday","Weekend")</f>
        <v>Weekend</v>
      </c>
    </row>
    <row r="5733" ht="15.75" customHeight="1">
      <c r="A5733" s="1">
        <v>45349.0</v>
      </c>
      <c r="B5733" s="2" t="s">
        <v>5367</v>
      </c>
      <c r="C5733" s="2" t="s">
        <v>72</v>
      </c>
      <c r="D5733" s="1">
        <v>24624.0</v>
      </c>
      <c r="E5733" s="2" t="s">
        <v>63</v>
      </c>
      <c r="F5733" s="2">
        <v>346.0</v>
      </c>
      <c r="G5733" s="2" t="s">
        <v>57</v>
      </c>
      <c r="H5733" s="2" t="s">
        <v>45</v>
      </c>
      <c r="I5733" s="2" t="s">
        <v>25</v>
      </c>
      <c r="J5733" s="2" t="str">
        <f t="array" ref="J5733">XLOOKUP('Transaction Data'!$G5733,Product_Code,Biscuit_Brand)</f>
        <v>Oatmeal Cookies</v>
      </c>
      <c r="K5733" s="2">
        <f t="array" ref="K5733">XLOOKUP('Transaction Data'!$G5733,Product_Code,Cost)</f>
        <v>19</v>
      </c>
      <c r="L5733" s="2">
        <f t="array" ref="L5733">XLOOKUP('Transaction Data'!$G5733,Product_Code,Unit_Price)</f>
        <v>23</v>
      </c>
      <c r="M5733" s="3">
        <f>'Transaction Data'!$F5733*'Transaction Data'!$K5733</f>
        <v>6574</v>
      </c>
      <c r="N5733" s="3">
        <f>'Transaction Data'!$F5733*'Transaction Data'!$L5733</f>
        <v>7958</v>
      </c>
      <c r="O5733" s="3">
        <f>'Transaction Data'!$N5733-'Transaction Data'!$M5733</f>
        <v>1384</v>
      </c>
      <c r="P5733" s="2">
        <f>DATEDIF('Transaction Data'!$D5733,'Transaction Data'!$A5733,"y")</f>
        <v>56</v>
      </c>
      <c r="Q5733" s="2" t="str">
        <f>FLOOR('Transaction Data'!$P5733,15)&amp;"-"&amp;FLOOR('Transaction Data'!$P5733,15)+14</f>
        <v>45-59</v>
      </c>
      <c r="R5733" s="2" t="str">
        <f>IF('Transaction Data'!$L5733&lt;=10,"Less Expensive","Expensive")</f>
        <v>Expensive</v>
      </c>
      <c r="S5733" s="4">
        <f>WEEKDAY('Transaction Data'!$A5733)</f>
        <v>3</v>
      </c>
      <c r="T5733" s="2" t="str">
        <f>IF(WEEKDAY('Transaction Data'!$A5733,2)&lt;6,"Weekday","Weekend")</f>
        <v>Weekday</v>
      </c>
    </row>
    <row r="5734" ht="15.75" customHeight="1">
      <c r="A5734" s="1">
        <v>45335.0</v>
      </c>
      <c r="B5734" s="2" t="s">
        <v>5368</v>
      </c>
      <c r="C5734" s="2" t="s">
        <v>72</v>
      </c>
      <c r="D5734" s="1">
        <v>19977.0</v>
      </c>
      <c r="E5734" s="2" t="s">
        <v>27</v>
      </c>
      <c r="F5734" s="2">
        <v>31.0</v>
      </c>
      <c r="G5734" s="2" t="s">
        <v>57</v>
      </c>
      <c r="H5734" s="2" t="s">
        <v>24</v>
      </c>
      <c r="I5734" s="2" t="s">
        <v>25</v>
      </c>
      <c r="J5734" s="2" t="str">
        <f t="array" ref="J5734">XLOOKUP('Transaction Data'!$G5734,Product_Code,Biscuit_Brand)</f>
        <v>Oatmeal Cookies</v>
      </c>
      <c r="K5734" s="2">
        <f t="array" ref="K5734">XLOOKUP('Transaction Data'!$G5734,Product_Code,Cost)</f>
        <v>19</v>
      </c>
      <c r="L5734" s="2">
        <f t="array" ref="L5734">XLOOKUP('Transaction Data'!$G5734,Product_Code,Unit_Price)</f>
        <v>23</v>
      </c>
      <c r="M5734" s="3">
        <f>'Transaction Data'!$F5734*'Transaction Data'!$K5734</f>
        <v>589</v>
      </c>
      <c r="N5734" s="3">
        <f>'Transaction Data'!$F5734*'Transaction Data'!$L5734</f>
        <v>713</v>
      </c>
      <c r="O5734" s="3">
        <f>'Transaction Data'!$N5734-'Transaction Data'!$M5734</f>
        <v>124</v>
      </c>
      <c r="P5734" s="2">
        <f>DATEDIF('Transaction Data'!$D5734,'Transaction Data'!$A5734,"y")</f>
        <v>69</v>
      </c>
      <c r="Q5734" s="2" t="str">
        <f>FLOOR('Transaction Data'!$P5734,15)&amp;"-"&amp;FLOOR('Transaction Data'!$P5734,15)+14</f>
        <v>60-74</v>
      </c>
      <c r="R5734" s="2" t="str">
        <f>IF('Transaction Data'!$L5734&lt;=10,"Less Expensive","Expensive")</f>
        <v>Expensive</v>
      </c>
      <c r="S5734" s="4">
        <f>WEEKDAY('Transaction Data'!$A5734)</f>
        <v>3</v>
      </c>
      <c r="T5734" s="2" t="str">
        <f>IF(WEEKDAY('Transaction Data'!$A5734,2)&lt;6,"Weekday","Weekend")</f>
        <v>Weekday</v>
      </c>
    </row>
    <row r="5735" ht="15.75" customHeight="1">
      <c r="A5735" s="1">
        <v>45293.0</v>
      </c>
      <c r="B5735" s="2" t="s">
        <v>5369</v>
      </c>
      <c r="C5735" s="2" t="s">
        <v>54</v>
      </c>
      <c r="D5735" s="1">
        <v>22666.0</v>
      </c>
      <c r="E5735" s="2" t="s">
        <v>37</v>
      </c>
      <c r="F5735" s="2">
        <v>313.0</v>
      </c>
      <c r="G5735" s="2" t="s">
        <v>55</v>
      </c>
      <c r="H5735" s="2" t="s">
        <v>29</v>
      </c>
      <c r="I5735" s="2" t="s">
        <v>25</v>
      </c>
      <c r="J5735" s="2" t="str">
        <f t="array" ref="J5735">XLOOKUP('Transaction Data'!$G5735,Product_Code,Biscuit_Brand)</f>
        <v>Vanilla Wafers</v>
      </c>
      <c r="K5735" s="2">
        <f t="array" ref="K5735">XLOOKUP('Transaction Data'!$G5735,Product_Code,Cost)</f>
        <v>18</v>
      </c>
      <c r="L5735" s="2">
        <f t="array" ref="L5735">XLOOKUP('Transaction Data'!$G5735,Product_Code,Unit_Price)</f>
        <v>36</v>
      </c>
      <c r="M5735" s="3">
        <f>'Transaction Data'!$F5735*'Transaction Data'!$K5735</f>
        <v>5634</v>
      </c>
      <c r="N5735" s="3">
        <f>'Transaction Data'!$F5735*'Transaction Data'!$L5735</f>
        <v>11268</v>
      </c>
      <c r="O5735" s="3">
        <f>'Transaction Data'!$N5735-'Transaction Data'!$M5735</f>
        <v>5634</v>
      </c>
      <c r="P5735" s="2">
        <f>DATEDIF('Transaction Data'!$D5735,'Transaction Data'!$A5735,"y")</f>
        <v>61</v>
      </c>
      <c r="Q5735" s="2" t="str">
        <f>FLOOR('Transaction Data'!$P5735,15)&amp;"-"&amp;FLOOR('Transaction Data'!$P5735,15)+14</f>
        <v>60-74</v>
      </c>
      <c r="R5735" s="2" t="str">
        <f>IF('Transaction Data'!$L5735&lt;=10,"Less Expensive","Expensive")</f>
        <v>Expensive</v>
      </c>
      <c r="S5735" s="4">
        <f>WEEKDAY('Transaction Data'!$A5735)</f>
        <v>3</v>
      </c>
      <c r="T5735" s="2" t="str">
        <f>IF(WEEKDAY('Transaction Data'!$A5735,2)&lt;6,"Weekday","Weekend")</f>
        <v>Weekday</v>
      </c>
    </row>
    <row r="5736" ht="15.75" customHeight="1">
      <c r="A5736" s="1">
        <v>45394.0</v>
      </c>
      <c r="B5736" s="2" t="s">
        <v>4549</v>
      </c>
      <c r="C5736" s="2" t="s">
        <v>54</v>
      </c>
      <c r="D5736" s="1">
        <v>33106.0</v>
      </c>
      <c r="E5736" s="2" t="s">
        <v>63</v>
      </c>
      <c r="F5736" s="2">
        <v>289.0</v>
      </c>
      <c r="G5736" s="2" t="s">
        <v>23</v>
      </c>
      <c r="H5736" s="2" t="s">
        <v>42</v>
      </c>
      <c r="I5736" s="2" t="s">
        <v>25</v>
      </c>
      <c r="J5736" s="2" t="str">
        <f t="array" ref="J5736">XLOOKUP('Transaction Data'!$G5736,Product_Code,Biscuit_Brand)</f>
        <v>Cinnamon Swirls</v>
      </c>
      <c r="K5736" s="2">
        <f t="array" ref="K5736">XLOOKUP('Transaction Data'!$G5736,Product_Code,Cost)</f>
        <v>10</v>
      </c>
      <c r="L5736" s="2">
        <f t="array" ref="L5736">XLOOKUP('Transaction Data'!$G5736,Product_Code,Unit_Price)</f>
        <v>14</v>
      </c>
      <c r="M5736" s="3">
        <f>'Transaction Data'!$F5736*'Transaction Data'!$K5736</f>
        <v>2890</v>
      </c>
      <c r="N5736" s="3">
        <f>'Transaction Data'!$F5736*'Transaction Data'!$L5736</f>
        <v>4046</v>
      </c>
      <c r="O5736" s="3">
        <f>'Transaction Data'!$N5736-'Transaction Data'!$M5736</f>
        <v>1156</v>
      </c>
      <c r="P5736" s="2">
        <f>DATEDIF('Transaction Data'!$D5736,'Transaction Data'!$A5736,"y")</f>
        <v>33</v>
      </c>
      <c r="Q5736" s="2" t="str">
        <f>FLOOR('Transaction Data'!$P5736,15)&amp;"-"&amp;FLOOR('Transaction Data'!$P5736,15)+14</f>
        <v>30-44</v>
      </c>
      <c r="R5736" s="2" t="str">
        <f>IF('Transaction Data'!$L5736&lt;=10,"Less Expensive","Expensive")</f>
        <v>Expensive</v>
      </c>
      <c r="S5736" s="4">
        <f>WEEKDAY('Transaction Data'!$A5736)</f>
        <v>6</v>
      </c>
      <c r="T5736" s="2" t="str">
        <f>IF(WEEKDAY('Transaction Data'!$A5736,2)&lt;6,"Weekday","Weekend")</f>
        <v>Weekday</v>
      </c>
    </row>
    <row r="5737" ht="15.75" customHeight="1">
      <c r="A5737" s="1">
        <v>45502.0</v>
      </c>
      <c r="B5737" s="2" t="s">
        <v>2445</v>
      </c>
      <c r="C5737" s="2" t="s">
        <v>41</v>
      </c>
      <c r="D5737" s="1">
        <v>32037.0</v>
      </c>
      <c r="E5737" s="2" t="s">
        <v>22</v>
      </c>
      <c r="F5737" s="2">
        <v>177.0</v>
      </c>
      <c r="G5737" s="2" t="s">
        <v>44</v>
      </c>
      <c r="H5737" s="2" t="s">
        <v>45</v>
      </c>
      <c r="I5737" s="2" t="s">
        <v>25</v>
      </c>
      <c r="J5737" s="2" t="str">
        <f t="array" ref="J5737">XLOOKUP('Transaction Data'!$G5737,Product_Code,Biscuit_Brand)</f>
        <v>Butter Crunch</v>
      </c>
      <c r="K5737" s="2">
        <f t="array" ref="K5737">XLOOKUP('Transaction Data'!$G5737,Product_Code,Cost)</f>
        <v>10</v>
      </c>
      <c r="L5737" s="2">
        <f t="array" ref="L5737">XLOOKUP('Transaction Data'!$G5737,Product_Code,Unit_Price)</f>
        <v>11</v>
      </c>
      <c r="M5737" s="3">
        <f>'Transaction Data'!$F5737*'Transaction Data'!$K5737</f>
        <v>1770</v>
      </c>
      <c r="N5737" s="3">
        <f>'Transaction Data'!$F5737*'Transaction Data'!$L5737</f>
        <v>1947</v>
      </c>
      <c r="O5737" s="3">
        <f>'Transaction Data'!$N5737-'Transaction Data'!$M5737</f>
        <v>177</v>
      </c>
      <c r="P5737" s="2">
        <f>DATEDIF('Transaction Data'!$D5737,'Transaction Data'!$A5737,"y")</f>
        <v>36</v>
      </c>
      <c r="Q5737" s="2" t="str">
        <f>FLOOR('Transaction Data'!$P5737,15)&amp;"-"&amp;FLOOR('Transaction Data'!$P5737,15)+14</f>
        <v>30-44</v>
      </c>
      <c r="R5737" s="2" t="str">
        <f>IF('Transaction Data'!$L5737&lt;=10,"Less Expensive","Expensive")</f>
        <v>Expensive</v>
      </c>
      <c r="S5737" s="4">
        <f>WEEKDAY('Transaction Data'!$A5737)</f>
        <v>2</v>
      </c>
      <c r="T5737" s="2" t="str">
        <f>IF(WEEKDAY('Transaction Data'!$A5737,2)&lt;6,"Weekday","Weekend")</f>
        <v>Weekday</v>
      </c>
    </row>
    <row r="5738" ht="15.75" customHeight="1">
      <c r="A5738" s="1">
        <v>45430.0</v>
      </c>
      <c r="B5738" s="2" t="s">
        <v>5370</v>
      </c>
      <c r="C5738" s="2" t="s">
        <v>78</v>
      </c>
      <c r="D5738" s="1">
        <v>22965.0</v>
      </c>
      <c r="E5738" s="2" t="s">
        <v>27</v>
      </c>
      <c r="F5738" s="2">
        <v>265.0</v>
      </c>
      <c r="G5738" s="2" t="s">
        <v>61</v>
      </c>
      <c r="H5738" s="2" t="s">
        <v>24</v>
      </c>
      <c r="I5738" s="2" t="s">
        <v>25</v>
      </c>
      <c r="J5738" s="2" t="str">
        <f t="array" ref="J5738">XLOOKUP('Transaction Data'!$G5738,Product_Code,Biscuit_Brand)</f>
        <v>Choco Delight</v>
      </c>
      <c r="K5738" s="2">
        <f t="array" ref="K5738">XLOOKUP('Transaction Data'!$G5738,Product_Code,Cost)</f>
        <v>3</v>
      </c>
      <c r="L5738" s="2">
        <f t="array" ref="L5738">XLOOKUP('Transaction Data'!$G5738,Product_Code,Unit_Price)</f>
        <v>5</v>
      </c>
      <c r="M5738" s="3">
        <f>'Transaction Data'!$F5738*'Transaction Data'!$K5738</f>
        <v>795</v>
      </c>
      <c r="N5738" s="3">
        <f>'Transaction Data'!$F5738*'Transaction Data'!$L5738</f>
        <v>1325</v>
      </c>
      <c r="O5738" s="3">
        <f>'Transaction Data'!$N5738-'Transaction Data'!$M5738</f>
        <v>530</v>
      </c>
      <c r="P5738" s="2">
        <f>DATEDIF('Transaction Data'!$D5738,'Transaction Data'!$A5738,"y")</f>
        <v>61</v>
      </c>
      <c r="Q5738" s="2" t="str">
        <f>FLOOR('Transaction Data'!$P5738,15)&amp;"-"&amp;FLOOR('Transaction Data'!$P5738,15)+14</f>
        <v>60-74</v>
      </c>
      <c r="R5738" s="2" t="str">
        <f>IF('Transaction Data'!$L5738&lt;=10,"Less Expensive","Expensive")</f>
        <v>Less Expensive</v>
      </c>
      <c r="S5738" s="4">
        <f>WEEKDAY('Transaction Data'!$A5738)</f>
        <v>7</v>
      </c>
      <c r="T5738" s="2" t="str">
        <f>IF(WEEKDAY('Transaction Data'!$A5738,2)&lt;6,"Weekday","Weekend")</f>
        <v>Weekend</v>
      </c>
    </row>
    <row r="5739" ht="15.75" customHeight="1">
      <c r="A5739" s="1">
        <v>45491.0</v>
      </c>
      <c r="B5739" s="2" t="s">
        <v>5371</v>
      </c>
      <c r="C5739" s="2" t="s">
        <v>21</v>
      </c>
      <c r="D5739" s="1">
        <v>22476.0</v>
      </c>
      <c r="E5739" s="2" t="s">
        <v>22</v>
      </c>
      <c r="F5739" s="2">
        <v>371.0</v>
      </c>
      <c r="G5739" s="2" t="s">
        <v>60</v>
      </c>
      <c r="H5739" s="2" t="s">
        <v>29</v>
      </c>
      <c r="I5739" s="2" t="s">
        <v>25</v>
      </c>
      <c r="J5739" s="2" t="str">
        <f t="array" ref="J5739">XLOOKUP('Transaction Data'!$G5739,Product_Code,Biscuit_Brand)</f>
        <v>Peanut Butter Bites</v>
      </c>
      <c r="K5739" s="2">
        <f t="array" ref="K5739">XLOOKUP('Transaction Data'!$G5739,Product_Code,Cost)</f>
        <v>5</v>
      </c>
      <c r="L5739" s="2">
        <f t="array" ref="L5739">XLOOKUP('Transaction Data'!$G5739,Product_Code,Unit_Price)</f>
        <v>7</v>
      </c>
      <c r="M5739" s="3">
        <f>'Transaction Data'!$F5739*'Transaction Data'!$K5739</f>
        <v>1855</v>
      </c>
      <c r="N5739" s="3">
        <f>'Transaction Data'!$F5739*'Transaction Data'!$L5739</f>
        <v>2597</v>
      </c>
      <c r="O5739" s="3">
        <f>'Transaction Data'!$N5739-'Transaction Data'!$M5739</f>
        <v>742</v>
      </c>
      <c r="P5739" s="2">
        <f>DATEDIF('Transaction Data'!$D5739,'Transaction Data'!$A5739,"y")</f>
        <v>63</v>
      </c>
      <c r="Q5739" s="2" t="str">
        <f>FLOOR('Transaction Data'!$P5739,15)&amp;"-"&amp;FLOOR('Transaction Data'!$P5739,15)+14</f>
        <v>60-74</v>
      </c>
      <c r="R5739" s="2" t="str">
        <f>IF('Transaction Data'!$L5739&lt;=10,"Less Expensive","Expensive")</f>
        <v>Less Expensive</v>
      </c>
      <c r="S5739" s="4">
        <f>WEEKDAY('Transaction Data'!$A5739)</f>
        <v>5</v>
      </c>
      <c r="T5739" s="2" t="str">
        <f>IF(WEEKDAY('Transaction Data'!$A5739,2)&lt;6,"Weekday","Weekend")</f>
        <v>Weekday</v>
      </c>
    </row>
    <row r="5740" ht="15.75" customHeight="1">
      <c r="A5740" s="1">
        <v>45336.0</v>
      </c>
      <c r="B5740" s="2" t="s">
        <v>5372</v>
      </c>
      <c r="C5740" s="2" t="s">
        <v>41</v>
      </c>
      <c r="D5740" s="1">
        <v>37088.0</v>
      </c>
      <c r="E5740" s="2" t="s">
        <v>37</v>
      </c>
      <c r="F5740" s="2">
        <v>234.0</v>
      </c>
      <c r="G5740" s="2" t="s">
        <v>23</v>
      </c>
      <c r="H5740" s="2" t="s">
        <v>29</v>
      </c>
      <c r="I5740" s="2" t="s">
        <v>25</v>
      </c>
      <c r="J5740" s="2" t="str">
        <f t="array" ref="J5740">XLOOKUP('Transaction Data'!$G5740,Product_Code,Biscuit_Brand)</f>
        <v>Cinnamon Swirls</v>
      </c>
      <c r="K5740" s="2">
        <f t="array" ref="K5740">XLOOKUP('Transaction Data'!$G5740,Product_Code,Cost)</f>
        <v>10</v>
      </c>
      <c r="L5740" s="2">
        <f t="array" ref="L5740">XLOOKUP('Transaction Data'!$G5740,Product_Code,Unit_Price)</f>
        <v>14</v>
      </c>
      <c r="M5740" s="3">
        <f>'Transaction Data'!$F5740*'Transaction Data'!$K5740</f>
        <v>2340</v>
      </c>
      <c r="N5740" s="3">
        <f>'Transaction Data'!$F5740*'Transaction Data'!$L5740</f>
        <v>3276</v>
      </c>
      <c r="O5740" s="3">
        <f>'Transaction Data'!$N5740-'Transaction Data'!$M5740</f>
        <v>936</v>
      </c>
      <c r="P5740" s="2">
        <f>DATEDIF('Transaction Data'!$D5740,'Transaction Data'!$A5740,"y")</f>
        <v>22</v>
      </c>
      <c r="Q5740" s="2" t="str">
        <f>FLOOR('Transaction Data'!$P5740,15)&amp;"-"&amp;FLOOR('Transaction Data'!$P5740,15)+14</f>
        <v>15-29</v>
      </c>
      <c r="R5740" s="2" t="str">
        <f>IF('Transaction Data'!$L5740&lt;=10,"Less Expensive","Expensive")</f>
        <v>Expensive</v>
      </c>
      <c r="S5740" s="4">
        <f>WEEKDAY('Transaction Data'!$A5740)</f>
        <v>4</v>
      </c>
      <c r="T5740" s="2" t="str">
        <f>IF(WEEKDAY('Transaction Data'!$A5740,2)&lt;6,"Weekday","Weekend")</f>
        <v>Weekday</v>
      </c>
    </row>
    <row r="5741" ht="15.75" customHeight="1">
      <c r="A5741" s="1">
        <v>45391.0</v>
      </c>
      <c r="B5741" s="2" t="s">
        <v>5373</v>
      </c>
      <c r="C5741" s="2" t="s">
        <v>32</v>
      </c>
      <c r="D5741" s="1">
        <v>25674.0</v>
      </c>
      <c r="E5741" s="2" t="s">
        <v>63</v>
      </c>
      <c r="F5741" s="2">
        <v>229.0</v>
      </c>
      <c r="G5741" s="2" t="s">
        <v>55</v>
      </c>
      <c r="H5741" s="2" t="s">
        <v>34</v>
      </c>
      <c r="I5741" s="2" t="s">
        <v>25</v>
      </c>
      <c r="J5741" s="2" t="str">
        <f t="array" ref="J5741">XLOOKUP('Transaction Data'!$G5741,Product_Code,Biscuit_Brand)</f>
        <v>Vanilla Wafers</v>
      </c>
      <c r="K5741" s="2">
        <f t="array" ref="K5741">XLOOKUP('Transaction Data'!$G5741,Product_Code,Cost)</f>
        <v>18</v>
      </c>
      <c r="L5741" s="2">
        <f t="array" ref="L5741">XLOOKUP('Transaction Data'!$G5741,Product_Code,Unit_Price)</f>
        <v>36</v>
      </c>
      <c r="M5741" s="3">
        <f>'Transaction Data'!$F5741*'Transaction Data'!$K5741</f>
        <v>4122</v>
      </c>
      <c r="N5741" s="3">
        <f>'Transaction Data'!$F5741*'Transaction Data'!$L5741</f>
        <v>8244</v>
      </c>
      <c r="O5741" s="3">
        <f>'Transaction Data'!$N5741-'Transaction Data'!$M5741</f>
        <v>4122</v>
      </c>
      <c r="P5741" s="2">
        <f>DATEDIF('Transaction Data'!$D5741,'Transaction Data'!$A5741,"y")</f>
        <v>53</v>
      </c>
      <c r="Q5741" s="2" t="str">
        <f>FLOOR('Transaction Data'!$P5741,15)&amp;"-"&amp;FLOOR('Transaction Data'!$P5741,15)+14</f>
        <v>45-59</v>
      </c>
      <c r="R5741" s="2" t="str">
        <f>IF('Transaction Data'!$L5741&lt;=10,"Less Expensive","Expensive")</f>
        <v>Expensive</v>
      </c>
      <c r="S5741" s="4">
        <f>WEEKDAY('Transaction Data'!$A5741)</f>
        <v>3</v>
      </c>
      <c r="T5741" s="2" t="str">
        <f>IF(WEEKDAY('Transaction Data'!$A5741,2)&lt;6,"Weekday","Weekend")</f>
        <v>Weekday</v>
      </c>
    </row>
    <row r="5742" ht="15.75" customHeight="1">
      <c r="A5742" s="1">
        <v>45321.0</v>
      </c>
      <c r="B5742" s="2" t="s">
        <v>3233</v>
      </c>
      <c r="C5742" s="2" t="s">
        <v>21</v>
      </c>
      <c r="D5742" s="1">
        <v>22135.0</v>
      </c>
      <c r="E5742" s="2" t="s">
        <v>37</v>
      </c>
      <c r="F5742" s="2">
        <v>275.0</v>
      </c>
      <c r="G5742" s="2" t="s">
        <v>38</v>
      </c>
      <c r="H5742" s="2" t="s">
        <v>24</v>
      </c>
      <c r="I5742" s="2" t="s">
        <v>25</v>
      </c>
      <c r="J5742" s="2" t="str">
        <f t="array" ref="J5742">XLOOKUP('Transaction Data'!$G5742,Product_Code,Biscuit_Brand)</f>
        <v>Ginger Snaps</v>
      </c>
      <c r="K5742" s="2">
        <f t="array" ref="K5742">XLOOKUP('Transaction Data'!$G5742,Product_Code,Cost)</f>
        <v>14</v>
      </c>
      <c r="L5742" s="2">
        <f t="array" ref="L5742">XLOOKUP('Transaction Data'!$G5742,Product_Code,Unit_Price)</f>
        <v>28</v>
      </c>
      <c r="M5742" s="3">
        <f>'Transaction Data'!$F5742*'Transaction Data'!$K5742</f>
        <v>3850</v>
      </c>
      <c r="N5742" s="3">
        <f>'Transaction Data'!$F5742*'Transaction Data'!$L5742</f>
        <v>7700</v>
      </c>
      <c r="O5742" s="3">
        <f>'Transaction Data'!$N5742-'Transaction Data'!$M5742</f>
        <v>3850</v>
      </c>
      <c r="P5742" s="2">
        <f>DATEDIF('Transaction Data'!$D5742,'Transaction Data'!$A5742,"y")</f>
        <v>63</v>
      </c>
      <c r="Q5742" s="2" t="str">
        <f>FLOOR('Transaction Data'!$P5742,15)&amp;"-"&amp;FLOOR('Transaction Data'!$P5742,15)+14</f>
        <v>60-74</v>
      </c>
      <c r="R5742" s="2" t="str">
        <f>IF('Transaction Data'!$L5742&lt;=10,"Less Expensive","Expensive")</f>
        <v>Expensive</v>
      </c>
      <c r="S5742" s="4">
        <f>WEEKDAY('Transaction Data'!$A5742)</f>
        <v>3</v>
      </c>
      <c r="T5742" s="2" t="str">
        <f>IF(WEEKDAY('Transaction Data'!$A5742,2)&lt;6,"Weekday","Weekend")</f>
        <v>Weekday</v>
      </c>
    </row>
    <row r="5743" ht="15.75" customHeight="1">
      <c r="A5743" s="1">
        <v>45300.0</v>
      </c>
      <c r="B5743" s="2" t="s">
        <v>5374</v>
      </c>
      <c r="C5743" s="2" t="s">
        <v>47</v>
      </c>
      <c r="D5743" s="1">
        <v>29008.0</v>
      </c>
      <c r="E5743" s="2" t="s">
        <v>27</v>
      </c>
      <c r="F5743" s="2">
        <v>113.0</v>
      </c>
      <c r="G5743" s="2" t="s">
        <v>33</v>
      </c>
      <c r="H5743" s="2" t="s">
        <v>42</v>
      </c>
      <c r="I5743" s="2" t="s">
        <v>25</v>
      </c>
      <c r="J5743" s="2" t="str">
        <f t="array" ref="J5743">XLOOKUP('Transaction Data'!$G5743,Product_Code,Biscuit_Brand)</f>
        <v>Caramel Biscuits</v>
      </c>
      <c r="K5743" s="2">
        <f t="array" ref="K5743">XLOOKUP('Transaction Data'!$G5743,Product_Code,Cost)</f>
        <v>18</v>
      </c>
      <c r="L5743" s="2">
        <f t="array" ref="L5743">XLOOKUP('Transaction Data'!$G5743,Product_Code,Unit_Price)</f>
        <v>22</v>
      </c>
      <c r="M5743" s="3">
        <f>'Transaction Data'!$F5743*'Transaction Data'!$K5743</f>
        <v>2034</v>
      </c>
      <c r="N5743" s="3">
        <f>'Transaction Data'!$F5743*'Transaction Data'!$L5743</f>
        <v>2486</v>
      </c>
      <c r="O5743" s="3">
        <f>'Transaction Data'!$N5743-'Transaction Data'!$M5743</f>
        <v>452</v>
      </c>
      <c r="P5743" s="2">
        <f>DATEDIF('Transaction Data'!$D5743,'Transaction Data'!$A5743,"y")</f>
        <v>44</v>
      </c>
      <c r="Q5743" s="2" t="str">
        <f>FLOOR('Transaction Data'!$P5743,15)&amp;"-"&amp;FLOOR('Transaction Data'!$P5743,15)+14</f>
        <v>30-44</v>
      </c>
      <c r="R5743" s="2" t="str">
        <f>IF('Transaction Data'!$L5743&lt;=10,"Less Expensive","Expensive")</f>
        <v>Expensive</v>
      </c>
      <c r="S5743" s="4">
        <f>WEEKDAY('Transaction Data'!$A5743)</f>
        <v>3</v>
      </c>
      <c r="T5743" s="2" t="str">
        <f>IF(WEEKDAY('Transaction Data'!$A5743,2)&lt;6,"Weekday","Weekend")</f>
        <v>Weekday</v>
      </c>
    </row>
    <row r="5744" ht="15.75" customHeight="1">
      <c r="A5744" s="1">
        <v>45462.0</v>
      </c>
      <c r="B5744" s="2" t="s">
        <v>5375</v>
      </c>
      <c r="C5744" s="2" t="s">
        <v>47</v>
      </c>
      <c r="D5744" s="1">
        <v>37406.0</v>
      </c>
      <c r="E5744" s="2" t="s">
        <v>22</v>
      </c>
      <c r="F5744" s="2">
        <v>35.0</v>
      </c>
      <c r="G5744" s="2" t="s">
        <v>55</v>
      </c>
      <c r="H5744" s="2" t="s">
        <v>45</v>
      </c>
      <c r="I5744" s="2" t="s">
        <v>25</v>
      </c>
      <c r="J5744" s="2" t="str">
        <f t="array" ref="J5744">XLOOKUP('Transaction Data'!$G5744,Product_Code,Biscuit_Brand)</f>
        <v>Vanilla Wafers</v>
      </c>
      <c r="K5744" s="2">
        <f t="array" ref="K5744">XLOOKUP('Transaction Data'!$G5744,Product_Code,Cost)</f>
        <v>18</v>
      </c>
      <c r="L5744" s="2">
        <f t="array" ref="L5744">XLOOKUP('Transaction Data'!$G5744,Product_Code,Unit_Price)</f>
        <v>36</v>
      </c>
      <c r="M5744" s="3">
        <f>'Transaction Data'!$F5744*'Transaction Data'!$K5744</f>
        <v>630</v>
      </c>
      <c r="N5744" s="3">
        <f>'Transaction Data'!$F5744*'Transaction Data'!$L5744</f>
        <v>1260</v>
      </c>
      <c r="O5744" s="3">
        <f>'Transaction Data'!$N5744-'Transaction Data'!$M5744</f>
        <v>630</v>
      </c>
      <c r="P5744" s="2">
        <f>DATEDIF('Transaction Data'!$D5744,'Transaction Data'!$A5744,"y")</f>
        <v>22</v>
      </c>
      <c r="Q5744" s="2" t="str">
        <f>FLOOR('Transaction Data'!$P5744,15)&amp;"-"&amp;FLOOR('Transaction Data'!$P5744,15)+14</f>
        <v>15-29</v>
      </c>
      <c r="R5744" s="2" t="str">
        <f>IF('Transaction Data'!$L5744&lt;=10,"Less Expensive","Expensive")</f>
        <v>Expensive</v>
      </c>
      <c r="S5744" s="4">
        <f>WEEKDAY('Transaction Data'!$A5744)</f>
        <v>4</v>
      </c>
      <c r="T5744" s="2" t="str">
        <f>IF(WEEKDAY('Transaction Data'!$A5744,2)&lt;6,"Weekday","Weekend")</f>
        <v>Weekday</v>
      </c>
    </row>
    <row r="5745" ht="15.75" customHeight="1">
      <c r="A5745" s="1">
        <v>45356.0</v>
      </c>
      <c r="B5745" s="2" t="s">
        <v>5376</v>
      </c>
      <c r="C5745" s="2" t="s">
        <v>41</v>
      </c>
      <c r="D5745" s="1">
        <v>38487.0</v>
      </c>
      <c r="E5745" s="2" t="s">
        <v>63</v>
      </c>
      <c r="F5745" s="2">
        <v>119.0</v>
      </c>
      <c r="G5745" s="2" t="s">
        <v>23</v>
      </c>
      <c r="H5745" s="2" t="s">
        <v>24</v>
      </c>
      <c r="I5745" s="2" t="s">
        <v>25</v>
      </c>
      <c r="J5745" s="2" t="str">
        <f t="array" ref="J5745">XLOOKUP('Transaction Data'!$G5745,Product_Code,Biscuit_Brand)</f>
        <v>Cinnamon Swirls</v>
      </c>
      <c r="K5745" s="2">
        <f t="array" ref="K5745">XLOOKUP('Transaction Data'!$G5745,Product_Code,Cost)</f>
        <v>10</v>
      </c>
      <c r="L5745" s="2">
        <f t="array" ref="L5745">XLOOKUP('Transaction Data'!$G5745,Product_Code,Unit_Price)</f>
        <v>14</v>
      </c>
      <c r="M5745" s="3">
        <f>'Transaction Data'!$F5745*'Transaction Data'!$K5745</f>
        <v>1190</v>
      </c>
      <c r="N5745" s="3">
        <f>'Transaction Data'!$F5745*'Transaction Data'!$L5745</f>
        <v>1666</v>
      </c>
      <c r="O5745" s="3">
        <f>'Transaction Data'!$N5745-'Transaction Data'!$M5745</f>
        <v>476</v>
      </c>
      <c r="P5745" s="2">
        <f>DATEDIF('Transaction Data'!$D5745,'Transaction Data'!$A5745,"y")</f>
        <v>18</v>
      </c>
      <c r="Q5745" s="2" t="str">
        <f>FLOOR('Transaction Data'!$P5745,15)&amp;"-"&amp;FLOOR('Transaction Data'!$P5745,15)+14</f>
        <v>15-29</v>
      </c>
      <c r="R5745" s="2" t="str">
        <f>IF('Transaction Data'!$L5745&lt;=10,"Less Expensive","Expensive")</f>
        <v>Expensive</v>
      </c>
      <c r="S5745" s="4">
        <f>WEEKDAY('Transaction Data'!$A5745)</f>
        <v>3</v>
      </c>
      <c r="T5745" s="2" t="str">
        <f>IF(WEEKDAY('Transaction Data'!$A5745,2)&lt;6,"Weekday","Weekend")</f>
        <v>Weekday</v>
      </c>
    </row>
    <row r="5746" ht="15.75" customHeight="1">
      <c r="A5746" s="1">
        <v>45425.0</v>
      </c>
      <c r="B5746" s="2" t="s">
        <v>5377</v>
      </c>
      <c r="C5746" s="2" t="s">
        <v>65</v>
      </c>
      <c r="D5746" s="1">
        <v>29134.0</v>
      </c>
      <c r="E5746" s="2" t="s">
        <v>37</v>
      </c>
      <c r="F5746" s="2">
        <v>434.0</v>
      </c>
      <c r="G5746" s="2" t="s">
        <v>48</v>
      </c>
      <c r="H5746" s="2" t="s">
        <v>29</v>
      </c>
      <c r="I5746" s="2" t="s">
        <v>25</v>
      </c>
      <c r="J5746" s="2" t="str">
        <f t="array" ref="J5746">XLOOKUP('Transaction Data'!$G5746,Product_Code,Biscuit_Brand)</f>
        <v>Lemon Crisps</v>
      </c>
      <c r="K5746" s="2">
        <f t="array" ref="K5746">XLOOKUP('Transaction Data'!$G5746,Product_Code,Cost)</f>
        <v>7</v>
      </c>
      <c r="L5746" s="2">
        <f t="array" ref="L5746">XLOOKUP('Transaction Data'!$G5746,Product_Code,Unit_Price)</f>
        <v>9</v>
      </c>
      <c r="M5746" s="3">
        <f>'Transaction Data'!$F5746*'Transaction Data'!$K5746</f>
        <v>3038</v>
      </c>
      <c r="N5746" s="3">
        <f>'Transaction Data'!$F5746*'Transaction Data'!$L5746</f>
        <v>3906</v>
      </c>
      <c r="O5746" s="3">
        <f>'Transaction Data'!$N5746-'Transaction Data'!$M5746</f>
        <v>868</v>
      </c>
      <c r="P5746" s="2">
        <f>DATEDIF('Transaction Data'!$D5746,'Transaction Data'!$A5746,"y")</f>
        <v>44</v>
      </c>
      <c r="Q5746" s="2" t="str">
        <f>FLOOR('Transaction Data'!$P5746,15)&amp;"-"&amp;FLOOR('Transaction Data'!$P5746,15)+14</f>
        <v>30-44</v>
      </c>
      <c r="R5746" s="2" t="str">
        <f>IF('Transaction Data'!$L5746&lt;=10,"Less Expensive","Expensive")</f>
        <v>Less Expensive</v>
      </c>
      <c r="S5746" s="4">
        <f>WEEKDAY('Transaction Data'!$A5746)</f>
        <v>2</v>
      </c>
      <c r="T5746" s="2" t="str">
        <f>IF(WEEKDAY('Transaction Data'!$A5746,2)&lt;6,"Weekday","Weekend")</f>
        <v>Weekday</v>
      </c>
    </row>
    <row r="5747" ht="15.75" customHeight="1">
      <c r="A5747" s="1">
        <v>45378.0</v>
      </c>
      <c r="B5747" s="2" t="s">
        <v>5378</v>
      </c>
      <c r="C5747" s="2" t="s">
        <v>69</v>
      </c>
      <c r="D5747" s="1">
        <v>25155.0</v>
      </c>
      <c r="E5747" s="2" t="s">
        <v>27</v>
      </c>
      <c r="F5747" s="2">
        <v>155.0</v>
      </c>
      <c r="G5747" s="2" t="s">
        <v>61</v>
      </c>
      <c r="H5747" s="2" t="s">
        <v>42</v>
      </c>
      <c r="I5747" s="2" t="s">
        <v>25</v>
      </c>
      <c r="J5747" s="2" t="str">
        <f t="array" ref="J5747">XLOOKUP('Transaction Data'!$G5747,Product_Code,Biscuit_Brand)</f>
        <v>Choco Delight</v>
      </c>
      <c r="K5747" s="2">
        <f t="array" ref="K5747">XLOOKUP('Transaction Data'!$G5747,Product_Code,Cost)</f>
        <v>3</v>
      </c>
      <c r="L5747" s="2">
        <f t="array" ref="L5747">XLOOKUP('Transaction Data'!$G5747,Product_Code,Unit_Price)</f>
        <v>5</v>
      </c>
      <c r="M5747" s="3">
        <f>'Transaction Data'!$F5747*'Transaction Data'!$K5747</f>
        <v>465</v>
      </c>
      <c r="N5747" s="3">
        <f>'Transaction Data'!$F5747*'Transaction Data'!$L5747</f>
        <v>775</v>
      </c>
      <c r="O5747" s="3">
        <f>'Transaction Data'!$N5747-'Transaction Data'!$M5747</f>
        <v>310</v>
      </c>
      <c r="P5747" s="2">
        <f>DATEDIF('Transaction Data'!$D5747,'Transaction Data'!$A5747,"y")</f>
        <v>55</v>
      </c>
      <c r="Q5747" s="2" t="str">
        <f>FLOOR('Transaction Data'!$P5747,15)&amp;"-"&amp;FLOOR('Transaction Data'!$P5747,15)+14</f>
        <v>45-59</v>
      </c>
      <c r="R5747" s="2" t="str">
        <f>IF('Transaction Data'!$L5747&lt;=10,"Less Expensive","Expensive")</f>
        <v>Less Expensive</v>
      </c>
      <c r="S5747" s="4">
        <f>WEEKDAY('Transaction Data'!$A5747)</f>
        <v>4</v>
      </c>
      <c r="T5747" s="2" t="str">
        <f>IF(WEEKDAY('Transaction Data'!$A5747,2)&lt;6,"Weekday","Weekend")</f>
        <v>Weekday</v>
      </c>
    </row>
    <row r="5748" ht="15.75" customHeight="1">
      <c r="A5748" s="1">
        <v>45333.0</v>
      </c>
      <c r="B5748" s="2" t="s">
        <v>5379</v>
      </c>
      <c r="C5748" s="2" t="s">
        <v>54</v>
      </c>
      <c r="D5748" s="1">
        <v>27511.0</v>
      </c>
      <c r="E5748" s="2" t="s">
        <v>63</v>
      </c>
      <c r="F5748" s="2">
        <v>443.0</v>
      </c>
      <c r="G5748" s="2" t="s">
        <v>23</v>
      </c>
      <c r="H5748" s="2" t="s">
        <v>45</v>
      </c>
      <c r="I5748" s="2" t="s">
        <v>25</v>
      </c>
      <c r="J5748" s="2" t="str">
        <f t="array" ref="J5748">XLOOKUP('Transaction Data'!$G5748,Product_Code,Biscuit_Brand)</f>
        <v>Cinnamon Swirls</v>
      </c>
      <c r="K5748" s="2">
        <f t="array" ref="K5748">XLOOKUP('Transaction Data'!$G5748,Product_Code,Cost)</f>
        <v>10</v>
      </c>
      <c r="L5748" s="2">
        <f t="array" ref="L5748">XLOOKUP('Transaction Data'!$G5748,Product_Code,Unit_Price)</f>
        <v>14</v>
      </c>
      <c r="M5748" s="3">
        <f>'Transaction Data'!$F5748*'Transaction Data'!$K5748</f>
        <v>4430</v>
      </c>
      <c r="N5748" s="3">
        <f>'Transaction Data'!$F5748*'Transaction Data'!$L5748</f>
        <v>6202</v>
      </c>
      <c r="O5748" s="3">
        <f>'Transaction Data'!$N5748-'Transaction Data'!$M5748</f>
        <v>1772</v>
      </c>
      <c r="P5748" s="2">
        <f>DATEDIF('Transaction Data'!$D5748,'Transaction Data'!$A5748,"y")</f>
        <v>48</v>
      </c>
      <c r="Q5748" s="2" t="str">
        <f>FLOOR('Transaction Data'!$P5748,15)&amp;"-"&amp;FLOOR('Transaction Data'!$P5748,15)+14</f>
        <v>45-59</v>
      </c>
      <c r="R5748" s="2" t="str">
        <f>IF('Transaction Data'!$L5748&lt;=10,"Less Expensive","Expensive")</f>
        <v>Expensive</v>
      </c>
      <c r="S5748" s="4">
        <f>WEEKDAY('Transaction Data'!$A5748)</f>
        <v>1</v>
      </c>
      <c r="T5748" s="2" t="str">
        <f>IF(WEEKDAY('Transaction Data'!$A5748,2)&lt;6,"Weekday","Weekend")</f>
        <v>Weekend</v>
      </c>
    </row>
    <row r="5749" ht="15.75" customHeight="1">
      <c r="A5749" s="1">
        <v>45496.0</v>
      </c>
      <c r="B5749" s="2" t="s">
        <v>5380</v>
      </c>
      <c r="C5749" s="2" t="s">
        <v>69</v>
      </c>
      <c r="D5749" s="1">
        <v>35070.0</v>
      </c>
      <c r="E5749" s="2" t="s">
        <v>22</v>
      </c>
      <c r="F5749" s="2">
        <v>138.0</v>
      </c>
      <c r="G5749" s="2" t="s">
        <v>57</v>
      </c>
      <c r="H5749" s="2" t="s">
        <v>24</v>
      </c>
      <c r="I5749" s="2" t="s">
        <v>25</v>
      </c>
      <c r="J5749" s="2" t="str">
        <f t="array" ref="J5749">XLOOKUP('Transaction Data'!$G5749,Product_Code,Biscuit_Brand)</f>
        <v>Oatmeal Cookies</v>
      </c>
      <c r="K5749" s="2">
        <f t="array" ref="K5749">XLOOKUP('Transaction Data'!$G5749,Product_Code,Cost)</f>
        <v>19</v>
      </c>
      <c r="L5749" s="2">
        <f t="array" ref="L5749">XLOOKUP('Transaction Data'!$G5749,Product_Code,Unit_Price)</f>
        <v>23</v>
      </c>
      <c r="M5749" s="3">
        <f>'Transaction Data'!$F5749*'Transaction Data'!$K5749</f>
        <v>2622</v>
      </c>
      <c r="N5749" s="3">
        <f>'Transaction Data'!$F5749*'Transaction Data'!$L5749</f>
        <v>3174</v>
      </c>
      <c r="O5749" s="3">
        <f>'Transaction Data'!$N5749-'Transaction Data'!$M5749</f>
        <v>552</v>
      </c>
      <c r="P5749" s="2">
        <f>DATEDIF('Transaction Data'!$D5749,'Transaction Data'!$A5749,"y")</f>
        <v>28</v>
      </c>
      <c r="Q5749" s="2" t="str">
        <f>FLOOR('Transaction Data'!$P5749,15)&amp;"-"&amp;FLOOR('Transaction Data'!$P5749,15)+14</f>
        <v>15-29</v>
      </c>
      <c r="R5749" s="2" t="str">
        <f>IF('Transaction Data'!$L5749&lt;=10,"Less Expensive","Expensive")</f>
        <v>Expensive</v>
      </c>
      <c r="S5749" s="4">
        <f>WEEKDAY('Transaction Data'!$A5749)</f>
        <v>3</v>
      </c>
      <c r="T5749" s="2" t="str">
        <f>IF(WEEKDAY('Transaction Data'!$A5749,2)&lt;6,"Weekday","Weekend")</f>
        <v>Weekday</v>
      </c>
    </row>
    <row r="5750" ht="15.75" customHeight="1">
      <c r="A5750" s="1">
        <v>45307.0</v>
      </c>
      <c r="B5750" s="2" t="s">
        <v>5381</v>
      </c>
      <c r="C5750" s="2" t="s">
        <v>65</v>
      </c>
      <c r="D5750" s="1">
        <v>20775.0</v>
      </c>
      <c r="E5750" s="2" t="s">
        <v>27</v>
      </c>
      <c r="F5750" s="2">
        <v>426.0</v>
      </c>
      <c r="G5750" s="2" t="s">
        <v>57</v>
      </c>
      <c r="H5750" s="2" t="s">
        <v>29</v>
      </c>
      <c r="I5750" s="2" t="s">
        <v>25</v>
      </c>
      <c r="J5750" s="2" t="str">
        <f t="array" ref="J5750">XLOOKUP('Transaction Data'!$G5750,Product_Code,Biscuit_Brand)</f>
        <v>Oatmeal Cookies</v>
      </c>
      <c r="K5750" s="2">
        <f t="array" ref="K5750">XLOOKUP('Transaction Data'!$G5750,Product_Code,Cost)</f>
        <v>19</v>
      </c>
      <c r="L5750" s="2">
        <f t="array" ref="L5750">XLOOKUP('Transaction Data'!$G5750,Product_Code,Unit_Price)</f>
        <v>23</v>
      </c>
      <c r="M5750" s="3">
        <f>'Transaction Data'!$F5750*'Transaction Data'!$K5750</f>
        <v>8094</v>
      </c>
      <c r="N5750" s="3">
        <f>'Transaction Data'!$F5750*'Transaction Data'!$L5750</f>
        <v>9798</v>
      </c>
      <c r="O5750" s="3">
        <f>'Transaction Data'!$N5750-'Transaction Data'!$M5750</f>
        <v>1704</v>
      </c>
      <c r="P5750" s="2">
        <f>DATEDIF('Transaction Data'!$D5750,'Transaction Data'!$A5750,"y")</f>
        <v>67</v>
      </c>
      <c r="Q5750" s="2" t="str">
        <f>FLOOR('Transaction Data'!$P5750,15)&amp;"-"&amp;FLOOR('Transaction Data'!$P5750,15)+14</f>
        <v>60-74</v>
      </c>
      <c r="R5750" s="2" t="str">
        <f>IF('Transaction Data'!$L5750&lt;=10,"Less Expensive","Expensive")</f>
        <v>Expensive</v>
      </c>
      <c r="S5750" s="4">
        <f>WEEKDAY('Transaction Data'!$A5750)</f>
        <v>3</v>
      </c>
      <c r="T5750" s="2" t="str">
        <f>IF(WEEKDAY('Transaction Data'!$A5750,2)&lt;6,"Weekday","Weekend")</f>
        <v>Weekday</v>
      </c>
    </row>
    <row r="5751" ht="15.75" customHeight="1">
      <c r="A5751" s="1">
        <v>45442.0</v>
      </c>
      <c r="B5751" s="2" t="s">
        <v>5382</v>
      </c>
      <c r="C5751" s="2" t="s">
        <v>69</v>
      </c>
      <c r="D5751" s="1">
        <v>26180.0</v>
      </c>
      <c r="E5751" s="2" t="s">
        <v>22</v>
      </c>
      <c r="F5751" s="2">
        <v>291.0</v>
      </c>
      <c r="G5751" s="2" t="s">
        <v>23</v>
      </c>
      <c r="H5751" s="2" t="s">
        <v>29</v>
      </c>
      <c r="I5751" s="2" t="s">
        <v>25</v>
      </c>
      <c r="J5751" s="2" t="str">
        <f t="array" ref="J5751">XLOOKUP('Transaction Data'!$G5751,Product_Code,Biscuit_Brand)</f>
        <v>Cinnamon Swirls</v>
      </c>
      <c r="K5751" s="2">
        <f t="array" ref="K5751">XLOOKUP('Transaction Data'!$G5751,Product_Code,Cost)</f>
        <v>10</v>
      </c>
      <c r="L5751" s="2">
        <f t="array" ref="L5751">XLOOKUP('Transaction Data'!$G5751,Product_Code,Unit_Price)</f>
        <v>14</v>
      </c>
      <c r="M5751" s="3">
        <f>'Transaction Data'!$F5751*'Transaction Data'!$K5751</f>
        <v>2910</v>
      </c>
      <c r="N5751" s="3">
        <f>'Transaction Data'!$F5751*'Transaction Data'!$L5751</f>
        <v>4074</v>
      </c>
      <c r="O5751" s="3">
        <f>'Transaction Data'!$N5751-'Transaction Data'!$M5751</f>
        <v>1164</v>
      </c>
      <c r="P5751" s="2">
        <f>DATEDIF('Transaction Data'!$D5751,'Transaction Data'!$A5751,"y")</f>
        <v>52</v>
      </c>
      <c r="Q5751" s="2" t="str">
        <f>FLOOR('Transaction Data'!$P5751,15)&amp;"-"&amp;FLOOR('Transaction Data'!$P5751,15)+14</f>
        <v>45-59</v>
      </c>
      <c r="R5751" s="2" t="str">
        <f>IF('Transaction Data'!$L5751&lt;=10,"Less Expensive","Expensive")</f>
        <v>Expensive</v>
      </c>
      <c r="S5751" s="4">
        <f>WEEKDAY('Transaction Data'!$A5751)</f>
        <v>5</v>
      </c>
      <c r="T5751" s="2" t="str">
        <f>IF(WEEKDAY('Transaction Data'!$A5751,2)&lt;6,"Weekday","Weekend")</f>
        <v>Weekday</v>
      </c>
    </row>
    <row r="5752" ht="15.75" customHeight="1">
      <c r="A5752" s="1">
        <v>45386.0</v>
      </c>
      <c r="B5752" s="2" t="s">
        <v>5383</v>
      </c>
      <c r="C5752" s="2" t="s">
        <v>41</v>
      </c>
      <c r="D5752" s="1">
        <v>23396.0</v>
      </c>
      <c r="E5752" s="2" t="s">
        <v>27</v>
      </c>
      <c r="F5752" s="2">
        <v>62.0</v>
      </c>
      <c r="G5752" s="2" t="s">
        <v>38</v>
      </c>
      <c r="H5752" s="2" t="s">
        <v>34</v>
      </c>
      <c r="I5752" s="2" t="s">
        <v>30</v>
      </c>
      <c r="J5752" s="2" t="str">
        <f t="array" ref="J5752">XLOOKUP('Transaction Data'!$G5752,Product_Code,Biscuit_Brand)</f>
        <v>Ginger Snaps</v>
      </c>
      <c r="K5752" s="2">
        <f t="array" ref="K5752">XLOOKUP('Transaction Data'!$G5752,Product_Code,Cost)</f>
        <v>14</v>
      </c>
      <c r="L5752" s="2">
        <f t="array" ref="L5752">XLOOKUP('Transaction Data'!$G5752,Product_Code,Unit_Price)</f>
        <v>28</v>
      </c>
      <c r="M5752" s="3">
        <f>'Transaction Data'!$F5752*'Transaction Data'!$K5752</f>
        <v>868</v>
      </c>
      <c r="N5752" s="3">
        <f>'Transaction Data'!$F5752*'Transaction Data'!$L5752</f>
        <v>1736</v>
      </c>
      <c r="O5752" s="3">
        <f>'Transaction Data'!$N5752-'Transaction Data'!$M5752</f>
        <v>868</v>
      </c>
      <c r="P5752" s="2">
        <f>DATEDIF('Transaction Data'!$D5752,'Transaction Data'!$A5752,"y")</f>
        <v>60</v>
      </c>
      <c r="Q5752" s="2" t="str">
        <f>FLOOR('Transaction Data'!$P5752,15)&amp;"-"&amp;FLOOR('Transaction Data'!$P5752,15)+14</f>
        <v>60-74</v>
      </c>
      <c r="R5752" s="2" t="str">
        <f>IF('Transaction Data'!$L5752&lt;=10,"Less Expensive","Expensive")</f>
        <v>Expensive</v>
      </c>
      <c r="S5752" s="4">
        <f>WEEKDAY('Transaction Data'!$A5752)</f>
        <v>5</v>
      </c>
      <c r="T5752" s="2" t="str">
        <f>IF(WEEKDAY('Transaction Data'!$A5752,2)&lt;6,"Weekday","Weekend")</f>
        <v>Weekday</v>
      </c>
    </row>
    <row r="5753" ht="15.75" customHeight="1">
      <c r="A5753" s="1">
        <v>45315.0</v>
      </c>
      <c r="B5753" s="2" t="s">
        <v>5384</v>
      </c>
      <c r="C5753" s="2" t="s">
        <v>72</v>
      </c>
      <c r="D5753" s="1">
        <v>37526.0</v>
      </c>
      <c r="E5753" s="2" t="s">
        <v>37</v>
      </c>
      <c r="F5753" s="2">
        <v>389.0</v>
      </c>
      <c r="G5753" s="2" t="s">
        <v>48</v>
      </c>
      <c r="H5753" s="2" t="s">
        <v>24</v>
      </c>
      <c r="I5753" s="2" t="s">
        <v>25</v>
      </c>
      <c r="J5753" s="2" t="str">
        <f t="array" ref="J5753">XLOOKUP('Transaction Data'!$G5753,Product_Code,Biscuit_Brand)</f>
        <v>Lemon Crisps</v>
      </c>
      <c r="K5753" s="2">
        <f t="array" ref="K5753">XLOOKUP('Transaction Data'!$G5753,Product_Code,Cost)</f>
        <v>7</v>
      </c>
      <c r="L5753" s="2">
        <f t="array" ref="L5753">XLOOKUP('Transaction Data'!$G5753,Product_Code,Unit_Price)</f>
        <v>9</v>
      </c>
      <c r="M5753" s="3">
        <f>'Transaction Data'!$F5753*'Transaction Data'!$K5753</f>
        <v>2723</v>
      </c>
      <c r="N5753" s="3">
        <f>'Transaction Data'!$F5753*'Transaction Data'!$L5753</f>
        <v>3501</v>
      </c>
      <c r="O5753" s="3">
        <f>'Transaction Data'!$N5753-'Transaction Data'!$M5753</f>
        <v>778</v>
      </c>
      <c r="P5753" s="2">
        <f>DATEDIF('Transaction Data'!$D5753,'Transaction Data'!$A5753,"y")</f>
        <v>21</v>
      </c>
      <c r="Q5753" s="2" t="str">
        <f>FLOOR('Transaction Data'!$P5753,15)&amp;"-"&amp;FLOOR('Transaction Data'!$P5753,15)+14</f>
        <v>15-29</v>
      </c>
      <c r="R5753" s="2" t="str">
        <f>IF('Transaction Data'!$L5753&lt;=10,"Less Expensive","Expensive")</f>
        <v>Less Expensive</v>
      </c>
      <c r="S5753" s="4">
        <f>WEEKDAY('Transaction Data'!$A5753)</f>
        <v>4</v>
      </c>
      <c r="T5753" s="2" t="str">
        <f>IF(WEEKDAY('Transaction Data'!$A5753,2)&lt;6,"Weekday","Weekend")</f>
        <v>Weekday</v>
      </c>
    </row>
    <row r="5754" ht="15.75" customHeight="1">
      <c r="A5754" s="1">
        <v>45308.0</v>
      </c>
      <c r="B5754" s="2" t="s">
        <v>5385</v>
      </c>
      <c r="C5754" s="2" t="s">
        <v>41</v>
      </c>
      <c r="D5754" s="1">
        <v>24523.0</v>
      </c>
      <c r="E5754" s="2" t="s">
        <v>22</v>
      </c>
      <c r="F5754" s="2">
        <v>402.0</v>
      </c>
      <c r="G5754" s="2" t="s">
        <v>55</v>
      </c>
      <c r="H5754" s="2" t="s">
        <v>42</v>
      </c>
      <c r="I5754" s="2" t="s">
        <v>25</v>
      </c>
      <c r="J5754" s="2" t="str">
        <f t="array" ref="J5754">XLOOKUP('Transaction Data'!$G5754,Product_Code,Biscuit_Brand)</f>
        <v>Vanilla Wafers</v>
      </c>
      <c r="K5754" s="2">
        <f t="array" ref="K5754">XLOOKUP('Transaction Data'!$G5754,Product_Code,Cost)</f>
        <v>18</v>
      </c>
      <c r="L5754" s="2">
        <f t="array" ref="L5754">XLOOKUP('Transaction Data'!$G5754,Product_Code,Unit_Price)</f>
        <v>36</v>
      </c>
      <c r="M5754" s="3">
        <f>'Transaction Data'!$F5754*'Transaction Data'!$K5754</f>
        <v>7236</v>
      </c>
      <c r="N5754" s="3">
        <f>'Transaction Data'!$F5754*'Transaction Data'!$L5754</f>
        <v>14472</v>
      </c>
      <c r="O5754" s="3">
        <f>'Transaction Data'!$N5754-'Transaction Data'!$M5754</f>
        <v>7236</v>
      </c>
      <c r="P5754" s="2">
        <f>DATEDIF('Transaction Data'!$D5754,'Transaction Data'!$A5754,"y")</f>
        <v>56</v>
      </c>
      <c r="Q5754" s="2" t="str">
        <f>FLOOR('Transaction Data'!$P5754,15)&amp;"-"&amp;FLOOR('Transaction Data'!$P5754,15)+14</f>
        <v>45-59</v>
      </c>
      <c r="R5754" s="2" t="str">
        <f>IF('Transaction Data'!$L5754&lt;=10,"Less Expensive","Expensive")</f>
        <v>Expensive</v>
      </c>
      <c r="S5754" s="4">
        <f>WEEKDAY('Transaction Data'!$A5754)</f>
        <v>4</v>
      </c>
      <c r="T5754" s="2" t="str">
        <f>IF(WEEKDAY('Transaction Data'!$A5754,2)&lt;6,"Weekday","Weekend")</f>
        <v>Weekday</v>
      </c>
    </row>
    <row r="5755" ht="15.75" customHeight="1">
      <c r="A5755" s="1">
        <v>45440.0</v>
      </c>
      <c r="B5755" s="2" t="s">
        <v>5386</v>
      </c>
      <c r="C5755" s="2" t="s">
        <v>69</v>
      </c>
      <c r="D5755" s="1">
        <v>37310.0</v>
      </c>
      <c r="E5755" s="2" t="s">
        <v>27</v>
      </c>
      <c r="F5755" s="2">
        <v>484.0</v>
      </c>
      <c r="G5755" s="2" t="s">
        <v>38</v>
      </c>
      <c r="H5755" s="2" t="s">
        <v>45</v>
      </c>
      <c r="I5755" s="2" t="s">
        <v>25</v>
      </c>
      <c r="J5755" s="2" t="str">
        <f t="array" ref="J5755">XLOOKUP('Transaction Data'!$G5755,Product_Code,Biscuit_Brand)</f>
        <v>Ginger Snaps</v>
      </c>
      <c r="K5755" s="2">
        <f t="array" ref="K5755">XLOOKUP('Transaction Data'!$G5755,Product_Code,Cost)</f>
        <v>14</v>
      </c>
      <c r="L5755" s="2">
        <f t="array" ref="L5755">XLOOKUP('Transaction Data'!$G5755,Product_Code,Unit_Price)</f>
        <v>28</v>
      </c>
      <c r="M5755" s="3">
        <f>'Transaction Data'!$F5755*'Transaction Data'!$K5755</f>
        <v>6776</v>
      </c>
      <c r="N5755" s="3">
        <f>'Transaction Data'!$F5755*'Transaction Data'!$L5755</f>
        <v>13552</v>
      </c>
      <c r="O5755" s="3">
        <f>'Transaction Data'!$N5755-'Transaction Data'!$M5755</f>
        <v>6776</v>
      </c>
      <c r="P5755" s="2">
        <f>DATEDIF('Transaction Data'!$D5755,'Transaction Data'!$A5755,"y")</f>
        <v>22</v>
      </c>
      <c r="Q5755" s="2" t="str">
        <f>FLOOR('Transaction Data'!$P5755,15)&amp;"-"&amp;FLOOR('Transaction Data'!$P5755,15)+14</f>
        <v>15-29</v>
      </c>
      <c r="R5755" s="2" t="str">
        <f>IF('Transaction Data'!$L5755&lt;=10,"Less Expensive","Expensive")</f>
        <v>Expensive</v>
      </c>
      <c r="S5755" s="4">
        <f>WEEKDAY('Transaction Data'!$A5755)</f>
        <v>3</v>
      </c>
      <c r="T5755" s="2" t="str">
        <f>IF(WEEKDAY('Transaction Data'!$A5755,2)&lt;6,"Weekday","Weekend")</f>
        <v>Weekday</v>
      </c>
    </row>
    <row r="5756" ht="15.75" customHeight="1">
      <c r="A5756" s="1">
        <v>45467.0</v>
      </c>
      <c r="B5756" s="2" t="s">
        <v>5387</v>
      </c>
      <c r="C5756" s="2" t="s">
        <v>78</v>
      </c>
      <c r="D5756" s="1">
        <v>29975.0</v>
      </c>
      <c r="E5756" s="2" t="s">
        <v>27</v>
      </c>
      <c r="F5756" s="2">
        <v>278.0</v>
      </c>
      <c r="G5756" s="2" t="s">
        <v>23</v>
      </c>
      <c r="H5756" s="2" t="s">
        <v>24</v>
      </c>
      <c r="I5756" s="2" t="s">
        <v>25</v>
      </c>
      <c r="J5756" s="2" t="str">
        <f t="array" ref="J5756">XLOOKUP('Transaction Data'!$G5756,Product_Code,Biscuit_Brand)</f>
        <v>Cinnamon Swirls</v>
      </c>
      <c r="K5756" s="2">
        <f t="array" ref="K5756">XLOOKUP('Transaction Data'!$G5756,Product_Code,Cost)</f>
        <v>10</v>
      </c>
      <c r="L5756" s="2">
        <f t="array" ref="L5756">XLOOKUP('Transaction Data'!$G5756,Product_Code,Unit_Price)</f>
        <v>14</v>
      </c>
      <c r="M5756" s="3">
        <f>'Transaction Data'!$F5756*'Transaction Data'!$K5756</f>
        <v>2780</v>
      </c>
      <c r="N5756" s="3">
        <f>'Transaction Data'!$F5756*'Transaction Data'!$L5756</f>
        <v>3892</v>
      </c>
      <c r="O5756" s="3">
        <f>'Transaction Data'!$N5756-'Transaction Data'!$M5756</f>
        <v>1112</v>
      </c>
      <c r="P5756" s="2">
        <f>DATEDIF('Transaction Data'!$D5756,'Transaction Data'!$A5756,"y")</f>
        <v>42</v>
      </c>
      <c r="Q5756" s="2" t="str">
        <f>FLOOR('Transaction Data'!$P5756,15)&amp;"-"&amp;FLOOR('Transaction Data'!$P5756,15)+14</f>
        <v>30-44</v>
      </c>
      <c r="R5756" s="2" t="str">
        <f>IF('Transaction Data'!$L5756&lt;=10,"Less Expensive","Expensive")</f>
        <v>Expensive</v>
      </c>
      <c r="S5756" s="4">
        <f>WEEKDAY('Transaction Data'!$A5756)</f>
        <v>2</v>
      </c>
      <c r="T5756" s="2" t="str">
        <f>IF(WEEKDAY('Transaction Data'!$A5756,2)&lt;6,"Weekday","Weekend")</f>
        <v>Weekday</v>
      </c>
    </row>
    <row r="5757" ht="15.75" customHeight="1">
      <c r="A5757" s="1">
        <v>45311.0</v>
      </c>
      <c r="B5757" s="2" t="s">
        <v>5388</v>
      </c>
      <c r="C5757" s="2" t="s">
        <v>51</v>
      </c>
      <c r="D5757" s="1">
        <v>28320.0</v>
      </c>
      <c r="E5757" s="2" t="s">
        <v>22</v>
      </c>
      <c r="F5757" s="2">
        <v>342.0</v>
      </c>
      <c r="G5757" s="2" t="s">
        <v>23</v>
      </c>
      <c r="H5757" s="2" t="s">
        <v>29</v>
      </c>
      <c r="I5757" s="2" t="s">
        <v>25</v>
      </c>
      <c r="J5757" s="2" t="str">
        <f t="array" ref="J5757">XLOOKUP('Transaction Data'!$G5757,Product_Code,Biscuit_Brand)</f>
        <v>Cinnamon Swirls</v>
      </c>
      <c r="K5757" s="2">
        <f t="array" ref="K5757">XLOOKUP('Transaction Data'!$G5757,Product_Code,Cost)</f>
        <v>10</v>
      </c>
      <c r="L5757" s="2">
        <f t="array" ref="L5757">XLOOKUP('Transaction Data'!$G5757,Product_Code,Unit_Price)</f>
        <v>14</v>
      </c>
      <c r="M5757" s="3">
        <f>'Transaction Data'!$F5757*'Transaction Data'!$K5757</f>
        <v>3420</v>
      </c>
      <c r="N5757" s="3">
        <f>'Transaction Data'!$F5757*'Transaction Data'!$L5757</f>
        <v>4788</v>
      </c>
      <c r="O5757" s="3">
        <f>'Transaction Data'!$N5757-'Transaction Data'!$M5757</f>
        <v>1368</v>
      </c>
      <c r="P5757" s="2">
        <f>DATEDIF('Transaction Data'!$D5757,'Transaction Data'!$A5757,"y")</f>
        <v>46</v>
      </c>
      <c r="Q5757" s="2" t="str">
        <f>FLOOR('Transaction Data'!$P5757,15)&amp;"-"&amp;FLOOR('Transaction Data'!$P5757,15)+14</f>
        <v>45-59</v>
      </c>
      <c r="R5757" s="2" t="str">
        <f>IF('Transaction Data'!$L5757&lt;=10,"Less Expensive","Expensive")</f>
        <v>Expensive</v>
      </c>
      <c r="S5757" s="4">
        <f>WEEKDAY('Transaction Data'!$A5757)</f>
        <v>7</v>
      </c>
      <c r="T5757" s="2" t="str">
        <f>IF(WEEKDAY('Transaction Data'!$A5757,2)&lt;6,"Weekday","Weekend")</f>
        <v>Weekend</v>
      </c>
    </row>
    <row r="5758" ht="15.75" customHeight="1">
      <c r="A5758" s="1">
        <v>45392.0</v>
      </c>
      <c r="B5758" s="2" t="s">
        <v>5389</v>
      </c>
      <c r="C5758" s="2" t="s">
        <v>21</v>
      </c>
      <c r="D5758" s="1">
        <v>28581.0</v>
      </c>
      <c r="E5758" s="2" t="s">
        <v>63</v>
      </c>
      <c r="F5758" s="2">
        <v>210.0</v>
      </c>
      <c r="G5758" s="2" t="s">
        <v>23</v>
      </c>
      <c r="H5758" s="2" t="s">
        <v>42</v>
      </c>
      <c r="I5758" s="2" t="s">
        <v>25</v>
      </c>
      <c r="J5758" s="2" t="str">
        <f t="array" ref="J5758">XLOOKUP('Transaction Data'!$G5758,Product_Code,Biscuit_Brand)</f>
        <v>Cinnamon Swirls</v>
      </c>
      <c r="K5758" s="2">
        <f t="array" ref="K5758">XLOOKUP('Transaction Data'!$G5758,Product_Code,Cost)</f>
        <v>10</v>
      </c>
      <c r="L5758" s="2">
        <f t="array" ref="L5758">XLOOKUP('Transaction Data'!$G5758,Product_Code,Unit_Price)</f>
        <v>14</v>
      </c>
      <c r="M5758" s="3">
        <f>'Transaction Data'!$F5758*'Transaction Data'!$K5758</f>
        <v>2100</v>
      </c>
      <c r="N5758" s="3">
        <f>'Transaction Data'!$F5758*'Transaction Data'!$L5758</f>
        <v>2940</v>
      </c>
      <c r="O5758" s="3">
        <f>'Transaction Data'!$N5758-'Transaction Data'!$M5758</f>
        <v>840</v>
      </c>
      <c r="P5758" s="2">
        <f>DATEDIF('Transaction Data'!$D5758,'Transaction Data'!$A5758,"y")</f>
        <v>46</v>
      </c>
      <c r="Q5758" s="2" t="str">
        <f>FLOOR('Transaction Data'!$P5758,15)&amp;"-"&amp;FLOOR('Transaction Data'!$P5758,15)+14</f>
        <v>45-59</v>
      </c>
      <c r="R5758" s="2" t="str">
        <f>IF('Transaction Data'!$L5758&lt;=10,"Less Expensive","Expensive")</f>
        <v>Expensive</v>
      </c>
      <c r="S5758" s="4">
        <f>WEEKDAY('Transaction Data'!$A5758)</f>
        <v>4</v>
      </c>
      <c r="T5758" s="2" t="str">
        <f>IF(WEEKDAY('Transaction Data'!$A5758,2)&lt;6,"Weekday","Weekend")</f>
        <v>Weekday</v>
      </c>
    </row>
    <row r="5759" ht="15.75" customHeight="1">
      <c r="A5759" s="1">
        <v>45423.0</v>
      </c>
      <c r="B5759" s="2" t="s">
        <v>5390</v>
      </c>
      <c r="C5759" s="2" t="s">
        <v>47</v>
      </c>
      <c r="D5759" s="1">
        <v>26925.0</v>
      </c>
      <c r="E5759" s="2" t="s">
        <v>27</v>
      </c>
      <c r="F5759" s="2">
        <v>392.0</v>
      </c>
      <c r="G5759" s="2" t="s">
        <v>38</v>
      </c>
      <c r="H5759" s="2" t="s">
        <v>45</v>
      </c>
      <c r="I5759" s="2" t="s">
        <v>25</v>
      </c>
      <c r="J5759" s="2" t="str">
        <f t="array" ref="J5759">XLOOKUP('Transaction Data'!$G5759,Product_Code,Biscuit_Brand)</f>
        <v>Ginger Snaps</v>
      </c>
      <c r="K5759" s="2">
        <f t="array" ref="K5759">XLOOKUP('Transaction Data'!$G5759,Product_Code,Cost)</f>
        <v>14</v>
      </c>
      <c r="L5759" s="2">
        <f t="array" ref="L5759">XLOOKUP('Transaction Data'!$G5759,Product_Code,Unit_Price)</f>
        <v>28</v>
      </c>
      <c r="M5759" s="3">
        <f>'Transaction Data'!$F5759*'Transaction Data'!$K5759</f>
        <v>5488</v>
      </c>
      <c r="N5759" s="3">
        <f>'Transaction Data'!$F5759*'Transaction Data'!$L5759</f>
        <v>10976</v>
      </c>
      <c r="O5759" s="3">
        <f>'Transaction Data'!$N5759-'Transaction Data'!$M5759</f>
        <v>5488</v>
      </c>
      <c r="P5759" s="2">
        <f>DATEDIF('Transaction Data'!$D5759,'Transaction Data'!$A5759,"y")</f>
        <v>50</v>
      </c>
      <c r="Q5759" s="2" t="str">
        <f>FLOOR('Transaction Data'!$P5759,15)&amp;"-"&amp;FLOOR('Transaction Data'!$P5759,15)+14</f>
        <v>45-59</v>
      </c>
      <c r="R5759" s="2" t="str">
        <f>IF('Transaction Data'!$L5759&lt;=10,"Less Expensive","Expensive")</f>
        <v>Expensive</v>
      </c>
      <c r="S5759" s="4">
        <f>WEEKDAY('Transaction Data'!$A5759)</f>
        <v>7</v>
      </c>
      <c r="T5759" s="2" t="str">
        <f>IF(WEEKDAY('Transaction Data'!$A5759,2)&lt;6,"Weekday","Weekend")</f>
        <v>Weekend</v>
      </c>
    </row>
    <row r="5760" ht="15.75" customHeight="1">
      <c r="A5760" s="1">
        <v>45382.0</v>
      </c>
      <c r="B5760" s="2" t="s">
        <v>5391</v>
      </c>
      <c r="C5760" s="2" t="s">
        <v>78</v>
      </c>
      <c r="D5760" s="1">
        <v>24888.0</v>
      </c>
      <c r="E5760" s="2" t="s">
        <v>37</v>
      </c>
      <c r="F5760" s="2">
        <v>235.0</v>
      </c>
      <c r="G5760" s="2" t="s">
        <v>44</v>
      </c>
      <c r="H5760" s="2" t="s">
        <v>24</v>
      </c>
      <c r="I5760" s="2" t="s">
        <v>25</v>
      </c>
      <c r="J5760" s="2" t="str">
        <f t="array" ref="J5760">XLOOKUP('Transaction Data'!$G5760,Product_Code,Biscuit_Brand)</f>
        <v>Butter Crunch</v>
      </c>
      <c r="K5760" s="2">
        <f t="array" ref="K5760">XLOOKUP('Transaction Data'!$G5760,Product_Code,Cost)</f>
        <v>10</v>
      </c>
      <c r="L5760" s="2">
        <f t="array" ref="L5760">XLOOKUP('Transaction Data'!$G5760,Product_Code,Unit_Price)</f>
        <v>11</v>
      </c>
      <c r="M5760" s="3">
        <f>'Transaction Data'!$F5760*'Transaction Data'!$K5760</f>
        <v>2350</v>
      </c>
      <c r="N5760" s="3">
        <f>'Transaction Data'!$F5760*'Transaction Data'!$L5760</f>
        <v>2585</v>
      </c>
      <c r="O5760" s="3">
        <f>'Transaction Data'!$N5760-'Transaction Data'!$M5760</f>
        <v>235</v>
      </c>
      <c r="P5760" s="2">
        <f>DATEDIF('Transaction Data'!$D5760,'Transaction Data'!$A5760,"y")</f>
        <v>56</v>
      </c>
      <c r="Q5760" s="2" t="str">
        <f>FLOOR('Transaction Data'!$P5760,15)&amp;"-"&amp;FLOOR('Transaction Data'!$P5760,15)+14</f>
        <v>45-59</v>
      </c>
      <c r="R5760" s="2" t="str">
        <f>IF('Transaction Data'!$L5760&lt;=10,"Less Expensive","Expensive")</f>
        <v>Expensive</v>
      </c>
      <c r="S5760" s="4">
        <f>WEEKDAY('Transaction Data'!$A5760)</f>
        <v>1</v>
      </c>
      <c r="T5760" s="2" t="str">
        <f>IF(WEEKDAY('Transaction Data'!$A5760,2)&lt;6,"Weekday","Weekend")</f>
        <v>Weekend</v>
      </c>
    </row>
    <row r="5761" ht="15.75" customHeight="1">
      <c r="A5761" s="1">
        <v>45410.0</v>
      </c>
      <c r="B5761" s="2" t="s">
        <v>5392</v>
      </c>
      <c r="C5761" s="2" t="s">
        <v>41</v>
      </c>
      <c r="D5761" s="1">
        <v>34743.0</v>
      </c>
      <c r="E5761" s="2" t="s">
        <v>27</v>
      </c>
      <c r="F5761" s="2">
        <v>48.0</v>
      </c>
      <c r="G5761" s="2" t="s">
        <v>23</v>
      </c>
      <c r="H5761" s="2" t="s">
        <v>29</v>
      </c>
      <c r="I5761" s="2" t="s">
        <v>25</v>
      </c>
      <c r="J5761" s="2" t="str">
        <f t="array" ref="J5761">XLOOKUP('Transaction Data'!$G5761,Product_Code,Biscuit_Brand)</f>
        <v>Cinnamon Swirls</v>
      </c>
      <c r="K5761" s="2">
        <f t="array" ref="K5761">XLOOKUP('Transaction Data'!$G5761,Product_Code,Cost)</f>
        <v>10</v>
      </c>
      <c r="L5761" s="2">
        <f t="array" ref="L5761">XLOOKUP('Transaction Data'!$G5761,Product_Code,Unit_Price)</f>
        <v>14</v>
      </c>
      <c r="M5761" s="3">
        <f>'Transaction Data'!$F5761*'Transaction Data'!$K5761</f>
        <v>480</v>
      </c>
      <c r="N5761" s="3">
        <f>'Transaction Data'!$F5761*'Transaction Data'!$L5761</f>
        <v>672</v>
      </c>
      <c r="O5761" s="3">
        <f>'Transaction Data'!$N5761-'Transaction Data'!$M5761</f>
        <v>192</v>
      </c>
      <c r="P5761" s="2">
        <f>DATEDIF('Transaction Data'!$D5761,'Transaction Data'!$A5761,"y")</f>
        <v>29</v>
      </c>
      <c r="Q5761" s="2" t="str">
        <f>FLOOR('Transaction Data'!$P5761,15)&amp;"-"&amp;FLOOR('Transaction Data'!$P5761,15)+14</f>
        <v>15-29</v>
      </c>
      <c r="R5761" s="2" t="str">
        <f>IF('Transaction Data'!$L5761&lt;=10,"Less Expensive","Expensive")</f>
        <v>Expensive</v>
      </c>
      <c r="S5761" s="4">
        <f>WEEKDAY('Transaction Data'!$A5761)</f>
        <v>1</v>
      </c>
      <c r="T5761" s="2" t="str">
        <f>IF(WEEKDAY('Transaction Data'!$A5761,2)&lt;6,"Weekday","Weekend")</f>
        <v>Weekend</v>
      </c>
    </row>
    <row r="5762" ht="15.75" customHeight="1">
      <c r="A5762" s="1">
        <v>45375.0</v>
      </c>
      <c r="B5762" s="2" t="s">
        <v>5393</v>
      </c>
      <c r="C5762" s="2" t="s">
        <v>65</v>
      </c>
      <c r="D5762" s="1">
        <v>27357.0</v>
      </c>
      <c r="E5762" s="2" t="s">
        <v>27</v>
      </c>
      <c r="F5762" s="2">
        <v>482.0</v>
      </c>
      <c r="G5762" s="2" t="s">
        <v>38</v>
      </c>
      <c r="H5762" s="2" t="s">
        <v>29</v>
      </c>
      <c r="I5762" s="2" t="s">
        <v>25</v>
      </c>
      <c r="J5762" s="2" t="str">
        <f t="array" ref="J5762">XLOOKUP('Transaction Data'!$G5762,Product_Code,Biscuit_Brand)</f>
        <v>Ginger Snaps</v>
      </c>
      <c r="K5762" s="2">
        <f t="array" ref="K5762">XLOOKUP('Transaction Data'!$G5762,Product_Code,Cost)</f>
        <v>14</v>
      </c>
      <c r="L5762" s="2">
        <f t="array" ref="L5762">XLOOKUP('Transaction Data'!$G5762,Product_Code,Unit_Price)</f>
        <v>28</v>
      </c>
      <c r="M5762" s="3">
        <f>'Transaction Data'!$F5762*'Transaction Data'!$K5762</f>
        <v>6748</v>
      </c>
      <c r="N5762" s="3">
        <f>'Transaction Data'!$F5762*'Transaction Data'!$L5762</f>
        <v>13496</v>
      </c>
      <c r="O5762" s="3">
        <f>'Transaction Data'!$N5762-'Transaction Data'!$M5762</f>
        <v>6748</v>
      </c>
      <c r="P5762" s="2">
        <f>DATEDIF('Transaction Data'!$D5762,'Transaction Data'!$A5762,"y")</f>
        <v>49</v>
      </c>
      <c r="Q5762" s="2" t="str">
        <f>FLOOR('Transaction Data'!$P5762,15)&amp;"-"&amp;FLOOR('Transaction Data'!$P5762,15)+14</f>
        <v>45-59</v>
      </c>
      <c r="R5762" s="2" t="str">
        <f>IF('Transaction Data'!$L5762&lt;=10,"Less Expensive","Expensive")</f>
        <v>Expensive</v>
      </c>
      <c r="S5762" s="4">
        <f>WEEKDAY('Transaction Data'!$A5762)</f>
        <v>1</v>
      </c>
      <c r="T5762" s="2" t="str">
        <f>IF(WEEKDAY('Transaction Data'!$A5762,2)&lt;6,"Weekday","Weekend")</f>
        <v>Weekend</v>
      </c>
    </row>
    <row r="5763" ht="15.75" customHeight="1">
      <c r="A5763" s="1">
        <v>45374.0</v>
      </c>
      <c r="B5763" s="2" t="s">
        <v>5394</v>
      </c>
      <c r="C5763" s="2" t="s">
        <v>65</v>
      </c>
      <c r="D5763" s="1">
        <v>30001.0</v>
      </c>
      <c r="E5763" s="2" t="s">
        <v>22</v>
      </c>
      <c r="F5763" s="2">
        <v>438.0</v>
      </c>
      <c r="G5763" s="2" t="s">
        <v>57</v>
      </c>
      <c r="H5763" s="2" t="s">
        <v>34</v>
      </c>
      <c r="I5763" s="2" t="s">
        <v>25</v>
      </c>
      <c r="J5763" s="2" t="str">
        <f t="array" ref="J5763">XLOOKUP('Transaction Data'!$G5763,Product_Code,Biscuit_Brand)</f>
        <v>Oatmeal Cookies</v>
      </c>
      <c r="K5763" s="2">
        <f t="array" ref="K5763">XLOOKUP('Transaction Data'!$G5763,Product_Code,Cost)</f>
        <v>19</v>
      </c>
      <c r="L5763" s="2">
        <f t="array" ref="L5763">XLOOKUP('Transaction Data'!$G5763,Product_Code,Unit_Price)</f>
        <v>23</v>
      </c>
      <c r="M5763" s="3">
        <f>'Transaction Data'!$F5763*'Transaction Data'!$K5763</f>
        <v>8322</v>
      </c>
      <c r="N5763" s="3">
        <f>'Transaction Data'!$F5763*'Transaction Data'!$L5763</f>
        <v>10074</v>
      </c>
      <c r="O5763" s="3">
        <f>'Transaction Data'!$N5763-'Transaction Data'!$M5763</f>
        <v>1752</v>
      </c>
      <c r="P5763" s="2">
        <f>DATEDIF('Transaction Data'!$D5763,'Transaction Data'!$A5763,"y")</f>
        <v>42</v>
      </c>
      <c r="Q5763" s="2" t="str">
        <f>FLOOR('Transaction Data'!$P5763,15)&amp;"-"&amp;FLOOR('Transaction Data'!$P5763,15)+14</f>
        <v>30-44</v>
      </c>
      <c r="R5763" s="2" t="str">
        <f>IF('Transaction Data'!$L5763&lt;=10,"Less Expensive","Expensive")</f>
        <v>Expensive</v>
      </c>
      <c r="S5763" s="4">
        <f>WEEKDAY('Transaction Data'!$A5763)</f>
        <v>7</v>
      </c>
      <c r="T5763" s="2" t="str">
        <f>IF(WEEKDAY('Transaction Data'!$A5763,2)&lt;6,"Weekday","Weekend")</f>
        <v>Weekend</v>
      </c>
    </row>
    <row r="5764" ht="15.75" customHeight="1">
      <c r="A5764" s="1">
        <v>45326.0</v>
      </c>
      <c r="B5764" s="2" t="s">
        <v>5395</v>
      </c>
      <c r="C5764" s="2" t="s">
        <v>72</v>
      </c>
      <c r="D5764" s="1">
        <v>35098.0</v>
      </c>
      <c r="E5764" s="2" t="s">
        <v>22</v>
      </c>
      <c r="F5764" s="2">
        <v>256.0</v>
      </c>
      <c r="G5764" s="2" t="s">
        <v>28</v>
      </c>
      <c r="H5764" s="2" t="s">
        <v>24</v>
      </c>
      <c r="I5764" s="2" t="s">
        <v>25</v>
      </c>
      <c r="J5764" s="2" t="str">
        <f t="array" ref="J5764">XLOOKUP('Transaction Data'!$G5764,Product_Code,Biscuit_Brand)</f>
        <v>Shortbread</v>
      </c>
      <c r="K5764" s="2">
        <f t="array" ref="K5764">XLOOKUP('Transaction Data'!$G5764,Product_Code,Cost)</f>
        <v>10</v>
      </c>
      <c r="L5764" s="2">
        <f t="array" ref="L5764">XLOOKUP('Transaction Data'!$G5764,Product_Code,Unit_Price)</f>
        <v>45</v>
      </c>
      <c r="M5764" s="3">
        <f>'Transaction Data'!$F5764*'Transaction Data'!$K5764</f>
        <v>2560</v>
      </c>
      <c r="N5764" s="3">
        <f>'Transaction Data'!$F5764*'Transaction Data'!$L5764</f>
        <v>11520</v>
      </c>
      <c r="O5764" s="3">
        <f>'Transaction Data'!$N5764-'Transaction Data'!$M5764</f>
        <v>8960</v>
      </c>
      <c r="P5764" s="2">
        <f>DATEDIF('Transaction Data'!$D5764,'Transaction Data'!$A5764,"y")</f>
        <v>28</v>
      </c>
      <c r="Q5764" s="2" t="str">
        <f>FLOOR('Transaction Data'!$P5764,15)&amp;"-"&amp;FLOOR('Transaction Data'!$P5764,15)+14</f>
        <v>15-29</v>
      </c>
      <c r="R5764" s="2" t="str">
        <f>IF('Transaction Data'!$L5764&lt;=10,"Less Expensive","Expensive")</f>
        <v>Expensive</v>
      </c>
      <c r="S5764" s="4">
        <f>WEEKDAY('Transaction Data'!$A5764)</f>
        <v>1</v>
      </c>
      <c r="T5764" s="2" t="str">
        <f>IF(WEEKDAY('Transaction Data'!$A5764,2)&lt;6,"Weekday","Weekend")</f>
        <v>Weekend</v>
      </c>
    </row>
    <row r="5765" ht="15.75" customHeight="1">
      <c r="A5765" s="1">
        <v>45479.0</v>
      </c>
      <c r="B5765" s="2" t="s">
        <v>5396</v>
      </c>
      <c r="C5765" s="2" t="s">
        <v>21</v>
      </c>
      <c r="D5765" s="1">
        <v>19224.0</v>
      </c>
      <c r="E5765" s="2" t="s">
        <v>22</v>
      </c>
      <c r="F5765" s="2">
        <v>216.0</v>
      </c>
      <c r="G5765" s="2" t="s">
        <v>38</v>
      </c>
      <c r="H5765" s="2" t="s">
        <v>42</v>
      </c>
      <c r="I5765" s="2" t="s">
        <v>25</v>
      </c>
      <c r="J5765" s="2" t="str">
        <f t="array" ref="J5765">XLOOKUP('Transaction Data'!$G5765,Product_Code,Biscuit_Brand)</f>
        <v>Ginger Snaps</v>
      </c>
      <c r="K5765" s="2">
        <f t="array" ref="K5765">XLOOKUP('Transaction Data'!$G5765,Product_Code,Cost)</f>
        <v>14</v>
      </c>
      <c r="L5765" s="2">
        <f t="array" ref="L5765">XLOOKUP('Transaction Data'!$G5765,Product_Code,Unit_Price)</f>
        <v>28</v>
      </c>
      <c r="M5765" s="3">
        <f>'Transaction Data'!$F5765*'Transaction Data'!$K5765</f>
        <v>3024</v>
      </c>
      <c r="N5765" s="3">
        <f>'Transaction Data'!$F5765*'Transaction Data'!$L5765</f>
        <v>6048</v>
      </c>
      <c r="O5765" s="3">
        <f>'Transaction Data'!$N5765-'Transaction Data'!$M5765</f>
        <v>3024</v>
      </c>
      <c r="P5765" s="2">
        <f>DATEDIF('Transaction Data'!$D5765,'Transaction Data'!$A5765,"y")</f>
        <v>71</v>
      </c>
      <c r="Q5765" s="2" t="str">
        <f>FLOOR('Transaction Data'!$P5765,15)&amp;"-"&amp;FLOOR('Transaction Data'!$P5765,15)+14</f>
        <v>60-74</v>
      </c>
      <c r="R5765" s="2" t="str">
        <f>IF('Transaction Data'!$L5765&lt;=10,"Less Expensive","Expensive")</f>
        <v>Expensive</v>
      </c>
      <c r="S5765" s="4">
        <f>WEEKDAY('Transaction Data'!$A5765)</f>
        <v>7</v>
      </c>
      <c r="T5765" s="2" t="str">
        <f>IF(WEEKDAY('Transaction Data'!$A5765,2)&lt;6,"Weekday","Weekend")</f>
        <v>Weekend</v>
      </c>
    </row>
    <row r="5766" ht="15.75" customHeight="1">
      <c r="A5766" s="1">
        <v>45374.0</v>
      </c>
      <c r="B5766" s="2" t="s">
        <v>5397</v>
      </c>
      <c r="C5766" s="2" t="s">
        <v>78</v>
      </c>
      <c r="D5766" s="1">
        <v>32755.0</v>
      </c>
      <c r="E5766" s="2" t="s">
        <v>37</v>
      </c>
      <c r="F5766" s="2">
        <v>273.0</v>
      </c>
      <c r="G5766" s="2" t="s">
        <v>33</v>
      </c>
      <c r="H5766" s="2" t="s">
        <v>45</v>
      </c>
      <c r="I5766" s="2" t="s">
        <v>25</v>
      </c>
      <c r="J5766" s="2" t="str">
        <f t="array" ref="J5766">XLOOKUP('Transaction Data'!$G5766,Product_Code,Biscuit_Brand)</f>
        <v>Caramel Biscuits</v>
      </c>
      <c r="K5766" s="2">
        <f t="array" ref="K5766">XLOOKUP('Transaction Data'!$G5766,Product_Code,Cost)</f>
        <v>18</v>
      </c>
      <c r="L5766" s="2">
        <f t="array" ref="L5766">XLOOKUP('Transaction Data'!$G5766,Product_Code,Unit_Price)</f>
        <v>22</v>
      </c>
      <c r="M5766" s="3">
        <f>'Transaction Data'!$F5766*'Transaction Data'!$K5766</f>
        <v>4914</v>
      </c>
      <c r="N5766" s="3">
        <f>'Transaction Data'!$F5766*'Transaction Data'!$L5766</f>
        <v>6006</v>
      </c>
      <c r="O5766" s="3">
        <f>'Transaction Data'!$N5766-'Transaction Data'!$M5766</f>
        <v>1092</v>
      </c>
      <c r="P5766" s="2">
        <f>DATEDIF('Transaction Data'!$D5766,'Transaction Data'!$A5766,"y")</f>
        <v>34</v>
      </c>
      <c r="Q5766" s="2" t="str">
        <f>FLOOR('Transaction Data'!$P5766,15)&amp;"-"&amp;FLOOR('Transaction Data'!$P5766,15)+14</f>
        <v>30-44</v>
      </c>
      <c r="R5766" s="2" t="str">
        <f>IF('Transaction Data'!$L5766&lt;=10,"Less Expensive","Expensive")</f>
        <v>Expensive</v>
      </c>
      <c r="S5766" s="4">
        <f>WEEKDAY('Transaction Data'!$A5766)</f>
        <v>7</v>
      </c>
      <c r="T5766" s="2" t="str">
        <f>IF(WEEKDAY('Transaction Data'!$A5766,2)&lt;6,"Weekday","Weekend")</f>
        <v>Weekend</v>
      </c>
    </row>
    <row r="5767" ht="15.75" customHeight="1">
      <c r="A5767" s="1">
        <v>45392.0</v>
      </c>
      <c r="B5767" s="2" t="s">
        <v>5398</v>
      </c>
      <c r="C5767" s="2" t="s">
        <v>78</v>
      </c>
      <c r="D5767" s="1">
        <v>25786.0</v>
      </c>
      <c r="E5767" s="2" t="s">
        <v>22</v>
      </c>
      <c r="F5767" s="2">
        <v>236.0</v>
      </c>
      <c r="G5767" s="2" t="s">
        <v>48</v>
      </c>
      <c r="H5767" s="2" t="s">
        <v>24</v>
      </c>
      <c r="I5767" s="2" t="s">
        <v>25</v>
      </c>
      <c r="J5767" s="2" t="str">
        <f t="array" ref="J5767">XLOOKUP('Transaction Data'!$G5767,Product_Code,Biscuit_Brand)</f>
        <v>Lemon Crisps</v>
      </c>
      <c r="K5767" s="2">
        <f t="array" ref="K5767">XLOOKUP('Transaction Data'!$G5767,Product_Code,Cost)</f>
        <v>7</v>
      </c>
      <c r="L5767" s="2">
        <f t="array" ref="L5767">XLOOKUP('Transaction Data'!$G5767,Product_Code,Unit_Price)</f>
        <v>9</v>
      </c>
      <c r="M5767" s="3">
        <f>'Transaction Data'!$F5767*'Transaction Data'!$K5767</f>
        <v>1652</v>
      </c>
      <c r="N5767" s="3">
        <f>'Transaction Data'!$F5767*'Transaction Data'!$L5767</f>
        <v>2124</v>
      </c>
      <c r="O5767" s="3">
        <f>'Transaction Data'!$N5767-'Transaction Data'!$M5767</f>
        <v>472</v>
      </c>
      <c r="P5767" s="2">
        <f>DATEDIF('Transaction Data'!$D5767,'Transaction Data'!$A5767,"y")</f>
        <v>53</v>
      </c>
      <c r="Q5767" s="2" t="str">
        <f>FLOOR('Transaction Data'!$P5767,15)&amp;"-"&amp;FLOOR('Transaction Data'!$P5767,15)+14</f>
        <v>45-59</v>
      </c>
      <c r="R5767" s="2" t="str">
        <f>IF('Transaction Data'!$L5767&lt;=10,"Less Expensive","Expensive")</f>
        <v>Less Expensive</v>
      </c>
      <c r="S5767" s="4">
        <f>WEEKDAY('Transaction Data'!$A5767)</f>
        <v>4</v>
      </c>
      <c r="T5767" s="2" t="str">
        <f>IF(WEEKDAY('Transaction Data'!$A5767,2)&lt;6,"Weekday","Weekend")</f>
        <v>Weekday</v>
      </c>
    </row>
    <row r="5768" ht="15.75" customHeight="1">
      <c r="A5768" s="1">
        <v>45454.0</v>
      </c>
      <c r="B5768" s="2" t="s">
        <v>5399</v>
      </c>
      <c r="C5768" s="2" t="s">
        <v>32</v>
      </c>
      <c r="D5768" s="1">
        <v>34603.0</v>
      </c>
      <c r="E5768" s="2" t="s">
        <v>63</v>
      </c>
      <c r="F5768" s="2">
        <v>244.0</v>
      </c>
      <c r="G5768" s="2" t="s">
        <v>48</v>
      </c>
      <c r="H5768" s="2" t="s">
        <v>29</v>
      </c>
      <c r="I5768" s="2" t="s">
        <v>25</v>
      </c>
      <c r="J5768" s="2" t="str">
        <f t="array" ref="J5768">XLOOKUP('Transaction Data'!$G5768,Product_Code,Biscuit_Brand)</f>
        <v>Lemon Crisps</v>
      </c>
      <c r="K5768" s="2">
        <f t="array" ref="K5768">XLOOKUP('Transaction Data'!$G5768,Product_Code,Cost)</f>
        <v>7</v>
      </c>
      <c r="L5768" s="2">
        <f t="array" ref="L5768">XLOOKUP('Transaction Data'!$G5768,Product_Code,Unit_Price)</f>
        <v>9</v>
      </c>
      <c r="M5768" s="3">
        <f>'Transaction Data'!$F5768*'Transaction Data'!$K5768</f>
        <v>1708</v>
      </c>
      <c r="N5768" s="3">
        <f>'Transaction Data'!$F5768*'Transaction Data'!$L5768</f>
        <v>2196</v>
      </c>
      <c r="O5768" s="3">
        <f>'Transaction Data'!$N5768-'Transaction Data'!$M5768</f>
        <v>488</v>
      </c>
      <c r="P5768" s="2">
        <f>DATEDIF('Transaction Data'!$D5768,'Transaction Data'!$A5768,"y")</f>
        <v>29</v>
      </c>
      <c r="Q5768" s="2" t="str">
        <f>FLOOR('Transaction Data'!$P5768,15)&amp;"-"&amp;FLOOR('Transaction Data'!$P5768,15)+14</f>
        <v>15-29</v>
      </c>
      <c r="R5768" s="2" t="str">
        <f>IF('Transaction Data'!$L5768&lt;=10,"Less Expensive","Expensive")</f>
        <v>Less Expensive</v>
      </c>
      <c r="S5768" s="4">
        <f>WEEKDAY('Transaction Data'!$A5768)</f>
        <v>3</v>
      </c>
      <c r="T5768" s="2" t="str">
        <f>IF(WEEKDAY('Transaction Data'!$A5768,2)&lt;6,"Weekday","Weekend")</f>
        <v>Weekday</v>
      </c>
    </row>
    <row r="5769" ht="15.75" customHeight="1">
      <c r="A5769" s="1">
        <v>45387.0</v>
      </c>
      <c r="B5769" s="2" t="s">
        <v>5400</v>
      </c>
      <c r="C5769" s="2" t="s">
        <v>72</v>
      </c>
      <c r="D5769" s="1">
        <v>32079.0</v>
      </c>
      <c r="E5769" s="2" t="s">
        <v>22</v>
      </c>
      <c r="F5769" s="2">
        <v>52.0</v>
      </c>
      <c r="G5769" s="2" t="s">
        <v>38</v>
      </c>
      <c r="H5769" s="2" t="s">
        <v>42</v>
      </c>
      <c r="I5769" s="2" t="s">
        <v>25</v>
      </c>
      <c r="J5769" s="2" t="str">
        <f t="array" ref="J5769">XLOOKUP('Transaction Data'!$G5769,Product_Code,Biscuit_Brand)</f>
        <v>Ginger Snaps</v>
      </c>
      <c r="K5769" s="2">
        <f t="array" ref="K5769">XLOOKUP('Transaction Data'!$G5769,Product_Code,Cost)</f>
        <v>14</v>
      </c>
      <c r="L5769" s="2">
        <f t="array" ref="L5769">XLOOKUP('Transaction Data'!$G5769,Product_Code,Unit_Price)</f>
        <v>28</v>
      </c>
      <c r="M5769" s="3">
        <f>'Transaction Data'!$F5769*'Transaction Data'!$K5769</f>
        <v>728</v>
      </c>
      <c r="N5769" s="3">
        <f>'Transaction Data'!$F5769*'Transaction Data'!$L5769</f>
        <v>1456</v>
      </c>
      <c r="O5769" s="3">
        <f>'Transaction Data'!$N5769-'Transaction Data'!$M5769</f>
        <v>728</v>
      </c>
      <c r="P5769" s="2">
        <f>DATEDIF('Transaction Data'!$D5769,'Transaction Data'!$A5769,"y")</f>
        <v>36</v>
      </c>
      <c r="Q5769" s="2" t="str">
        <f>FLOOR('Transaction Data'!$P5769,15)&amp;"-"&amp;FLOOR('Transaction Data'!$P5769,15)+14</f>
        <v>30-44</v>
      </c>
      <c r="R5769" s="2" t="str">
        <f>IF('Transaction Data'!$L5769&lt;=10,"Less Expensive","Expensive")</f>
        <v>Expensive</v>
      </c>
      <c r="S5769" s="4">
        <f>WEEKDAY('Transaction Data'!$A5769)</f>
        <v>6</v>
      </c>
      <c r="T5769" s="2" t="str">
        <f>IF(WEEKDAY('Transaction Data'!$A5769,2)&lt;6,"Weekday","Weekend")</f>
        <v>Weekday</v>
      </c>
    </row>
    <row r="5770" ht="15.75" customHeight="1">
      <c r="A5770" s="1">
        <v>45344.0</v>
      </c>
      <c r="B5770" s="2" t="s">
        <v>5401</v>
      </c>
      <c r="C5770" s="2" t="s">
        <v>41</v>
      </c>
      <c r="D5770" s="1">
        <v>17512.0</v>
      </c>
      <c r="E5770" s="2" t="s">
        <v>63</v>
      </c>
      <c r="F5770" s="2">
        <v>497.0</v>
      </c>
      <c r="G5770" s="2" t="s">
        <v>60</v>
      </c>
      <c r="H5770" s="2" t="s">
        <v>45</v>
      </c>
      <c r="I5770" s="2" t="s">
        <v>25</v>
      </c>
      <c r="J5770" s="2" t="str">
        <f t="array" ref="J5770">XLOOKUP('Transaction Data'!$G5770,Product_Code,Biscuit_Brand)</f>
        <v>Peanut Butter Bites</v>
      </c>
      <c r="K5770" s="2">
        <f t="array" ref="K5770">XLOOKUP('Transaction Data'!$G5770,Product_Code,Cost)</f>
        <v>5</v>
      </c>
      <c r="L5770" s="2">
        <f t="array" ref="L5770">XLOOKUP('Transaction Data'!$G5770,Product_Code,Unit_Price)</f>
        <v>7</v>
      </c>
      <c r="M5770" s="3">
        <f>'Transaction Data'!$F5770*'Transaction Data'!$K5770</f>
        <v>2485</v>
      </c>
      <c r="N5770" s="3">
        <f>'Transaction Data'!$F5770*'Transaction Data'!$L5770</f>
        <v>3479</v>
      </c>
      <c r="O5770" s="3">
        <f>'Transaction Data'!$N5770-'Transaction Data'!$M5770</f>
        <v>994</v>
      </c>
      <c r="P5770" s="2">
        <f>DATEDIF('Transaction Data'!$D5770,'Transaction Data'!$A5770,"y")</f>
        <v>76</v>
      </c>
      <c r="Q5770" s="2" t="str">
        <f>FLOOR('Transaction Data'!$P5770,15)&amp;"-"&amp;FLOOR('Transaction Data'!$P5770,15)+14</f>
        <v>75-89</v>
      </c>
      <c r="R5770" s="2" t="str">
        <f>IF('Transaction Data'!$L5770&lt;=10,"Less Expensive","Expensive")</f>
        <v>Less Expensive</v>
      </c>
      <c r="S5770" s="4">
        <f>WEEKDAY('Transaction Data'!$A5770)</f>
        <v>5</v>
      </c>
      <c r="T5770" s="2" t="str">
        <f>IF(WEEKDAY('Transaction Data'!$A5770,2)&lt;6,"Weekday","Weekend")</f>
        <v>Weekday</v>
      </c>
    </row>
    <row r="5771" ht="15.75" customHeight="1">
      <c r="A5771" s="1">
        <v>45490.0</v>
      </c>
      <c r="B5771" s="2" t="s">
        <v>5402</v>
      </c>
      <c r="C5771" s="2" t="s">
        <v>65</v>
      </c>
      <c r="D5771" s="1">
        <v>17807.0</v>
      </c>
      <c r="E5771" s="2" t="s">
        <v>37</v>
      </c>
      <c r="F5771" s="2">
        <v>415.0</v>
      </c>
      <c r="G5771" s="2" t="s">
        <v>23</v>
      </c>
      <c r="H5771" s="2" t="s">
        <v>24</v>
      </c>
      <c r="I5771" s="2" t="s">
        <v>25</v>
      </c>
      <c r="J5771" s="2" t="str">
        <f t="array" ref="J5771">XLOOKUP('Transaction Data'!$G5771,Product_Code,Biscuit_Brand)</f>
        <v>Cinnamon Swirls</v>
      </c>
      <c r="K5771" s="2">
        <f t="array" ref="K5771">XLOOKUP('Transaction Data'!$G5771,Product_Code,Cost)</f>
        <v>10</v>
      </c>
      <c r="L5771" s="2">
        <f t="array" ref="L5771">XLOOKUP('Transaction Data'!$G5771,Product_Code,Unit_Price)</f>
        <v>14</v>
      </c>
      <c r="M5771" s="3">
        <f>'Transaction Data'!$F5771*'Transaction Data'!$K5771</f>
        <v>4150</v>
      </c>
      <c r="N5771" s="3">
        <f>'Transaction Data'!$F5771*'Transaction Data'!$L5771</f>
        <v>5810</v>
      </c>
      <c r="O5771" s="3">
        <f>'Transaction Data'!$N5771-'Transaction Data'!$M5771</f>
        <v>1660</v>
      </c>
      <c r="P5771" s="2">
        <f>DATEDIF('Transaction Data'!$D5771,'Transaction Data'!$A5771,"y")</f>
        <v>75</v>
      </c>
      <c r="Q5771" s="2" t="str">
        <f>FLOOR('Transaction Data'!$P5771,15)&amp;"-"&amp;FLOOR('Transaction Data'!$P5771,15)+14</f>
        <v>75-89</v>
      </c>
      <c r="R5771" s="2" t="str">
        <f>IF('Transaction Data'!$L5771&lt;=10,"Less Expensive","Expensive")</f>
        <v>Expensive</v>
      </c>
      <c r="S5771" s="4">
        <f>WEEKDAY('Transaction Data'!$A5771)</f>
        <v>4</v>
      </c>
      <c r="T5771" s="2" t="str">
        <f>IF(WEEKDAY('Transaction Data'!$A5771,2)&lt;6,"Weekday","Weekend")</f>
        <v>Weekday</v>
      </c>
    </row>
    <row r="5772" ht="15.75" customHeight="1">
      <c r="A5772" s="1">
        <v>45294.0</v>
      </c>
      <c r="B5772" s="2" t="s">
        <v>5403</v>
      </c>
      <c r="C5772" s="2" t="s">
        <v>65</v>
      </c>
      <c r="D5772" s="1">
        <v>22774.0</v>
      </c>
      <c r="E5772" s="2" t="s">
        <v>22</v>
      </c>
      <c r="F5772" s="2">
        <v>378.0</v>
      </c>
      <c r="G5772" s="2" t="s">
        <v>48</v>
      </c>
      <c r="H5772" s="2" t="s">
        <v>29</v>
      </c>
      <c r="I5772" s="2" t="s">
        <v>25</v>
      </c>
      <c r="J5772" s="2" t="str">
        <f t="array" ref="J5772">XLOOKUP('Transaction Data'!$G5772,Product_Code,Biscuit_Brand)</f>
        <v>Lemon Crisps</v>
      </c>
      <c r="K5772" s="2">
        <f t="array" ref="K5772">XLOOKUP('Transaction Data'!$G5772,Product_Code,Cost)</f>
        <v>7</v>
      </c>
      <c r="L5772" s="2">
        <f t="array" ref="L5772">XLOOKUP('Transaction Data'!$G5772,Product_Code,Unit_Price)</f>
        <v>9</v>
      </c>
      <c r="M5772" s="3">
        <f>'Transaction Data'!$F5772*'Transaction Data'!$K5772</f>
        <v>2646</v>
      </c>
      <c r="N5772" s="3">
        <f>'Transaction Data'!$F5772*'Transaction Data'!$L5772</f>
        <v>3402</v>
      </c>
      <c r="O5772" s="3">
        <f>'Transaction Data'!$N5772-'Transaction Data'!$M5772</f>
        <v>756</v>
      </c>
      <c r="P5772" s="2">
        <f>DATEDIF('Transaction Data'!$D5772,'Transaction Data'!$A5772,"y")</f>
        <v>61</v>
      </c>
      <c r="Q5772" s="2" t="str">
        <f>FLOOR('Transaction Data'!$P5772,15)&amp;"-"&amp;FLOOR('Transaction Data'!$P5772,15)+14</f>
        <v>60-74</v>
      </c>
      <c r="R5772" s="2" t="str">
        <f>IF('Transaction Data'!$L5772&lt;=10,"Less Expensive","Expensive")</f>
        <v>Less Expensive</v>
      </c>
      <c r="S5772" s="4">
        <f>WEEKDAY('Transaction Data'!$A5772)</f>
        <v>4</v>
      </c>
      <c r="T5772" s="2" t="str">
        <f>IF(WEEKDAY('Transaction Data'!$A5772,2)&lt;6,"Weekday","Weekend")</f>
        <v>Weekday</v>
      </c>
    </row>
    <row r="5773" ht="15.75" customHeight="1">
      <c r="A5773" s="1">
        <v>45454.0</v>
      </c>
      <c r="B5773" s="2" t="s">
        <v>5404</v>
      </c>
      <c r="C5773" s="2" t="s">
        <v>65</v>
      </c>
      <c r="D5773" s="1">
        <v>21136.0</v>
      </c>
      <c r="E5773" s="2" t="s">
        <v>22</v>
      </c>
      <c r="F5773" s="2">
        <v>179.0</v>
      </c>
      <c r="G5773" s="2" t="s">
        <v>57</v>
      </c>
      <c r="H5773" s="2" t="s">
        <v>29</v>
      </c>
      <c r="I5773" s="2" t="s">
        <v>25</v>
      </c>
      <c r="J5773" s="2" t="str">
        <f t="array" ref="J5773">XLOOKUP('Transaction Data'!$G5773,Product_Code,Biscuit_Brand)</f>
        <v>Oatmeal Cookies</v>
      </c>
      <c r="K5773" s="2">
        <f t="array" ref="K5773">XLOOKUP('Transaction Data'!$G5773,Product_Code,Cost)</f>
        <v>19</v>
      </c>
      <c r="L5773" s="2">
        <f t="array" ref="L5773">XLOOKUP('Transaction Data'!$G5773,Product_Code,Unit_Price)</f>
        <v>23</v>
      </c>
      <c r="M5773" s="3">
        <f>'Transaction Data'!$F5773*'Transaction Data'!$K5773</f>
        <v>3401</v>
      </c>
      <c r="N5773" s="3">
        <f>'Transaction Data'!$F5773*'Transaction Data'!$L5773</f>
        <v>4117</v>
      </c>
      <c r="O5773" s="3">
        <f>'Transaction Data'!$N5773-'Transaction Data'!$M5773</f>
        <v>716</v>
      </c>
      <c r="P5773" s="2">
        <f>DATEDIF('Transaction Data'!$D5773,'Transaction Data'!$A5773,"y")</f>
        <v>66</v>
      </c>
      <c r="Q5773" s="2" t="str">
        <f>FLOOR('Transaction Data'!$P5773,15)&amp;"-"&amp;FLOOR('Transaction Data'!$P5773,15)+14</f>
        <v>60-74</v>
      </c>
      <c r="R5773" s="2" t="str">
        <f>IF('Transaction Data'!$L5773&lt;=10,"Less Expensive","Expensive")</f>
        <v>Expensive</v>
      </c>
      <c r="S5773" s="4">
        <f>WEEKDAY('Transaction Data'!$A5773)</f>
        <v>3</v>
      </c>
      <c r="T5773" s="2" t="str">
        <f>IF(WEEKDAY('Transaction Data'!$A5773,2)&lt;6,"Weekday","Weekend")</f>
        <v>Weekday</v>
      </c>
    </row>
    <row r="5774" ht="15.75" customHeight="1">
      <c r="A5774" s="1">
        <v>45334.0</v>
      </c>
      <c r="B5774" s="2" t="s">
        <v>5405</v>
      </c>
      <c r="C5774" s="2" t="s">
        <v>47</v>
      </c>
      <c r="D5774" s="1">
        <v>17195.0</v>
      </c>
      <c r="E5774" s="2" t="s">
        <v>37</v>
      </c>
      <c r="F5774" s="2">
        <v>201.0</v>
      </c>
      <c r="G5774" s="2" t="s">
        <v>23</v>
      </c>
      <c r="H5774" s="2" t="s">
        <v>34</v>
      </c>
      <c r="I5774" s="2" t="s">
        <v>25</v>
      </c>
      <c r="J5774" s="2" t="str">
        <f t="array" ref="J5774">XLOOKUP('Transaction Data'!$G5774,Product_Code,Biscuit_Brand)</f>
        <v>Cinnamon Swirls</v>
      </c>
      <c r="K5774" s="2">
        <f t="array" ref="K5774">XLOOKUP('Transaction Data'!$G5774,Product_Code,Cost)</f>
        <v>10</v>
      </c>
      <c r="L5774" s="2">
        <f t="array" ref="L5774">XLOOKUP('Transaction Data'!$G5774,Product_Code,Unit_Price)</f>
        <v>14</v>
      </c>
      <c r="M5774" s="3">
        <f>'Transaction Data'!$F5774*'Transaction Data'!$K5774</f>
        <v>2010</v>
      </c>
      <c r="N5774" s="3">
        <f>'Transaction Data'!$F5774*'Transaction Data'!$L5774</f>
        <v>2814</v>
      </c>
      <c r="O5774" s="3">
        <f>'Transaction Data'!$N5774-'Transaction Data'!$M5774</f>
        <v>804</v>
      </c>
      <c r="P5774" s="2">
        <f>DATEDIF('Transaction Data'!$D5774,'Transaction Data'!$A5774,"y")</f>
        <v>77</v>
      </c>
      <c r="Q5774" s="2" t="str">
        <f>FLOOR('Transaction Data'!$P5774,15)&amp;"-"&amp;FLOOR('Transaction Data'!$P5774,15)+14</f>
        <v>75-89</v>
      </c>
      <c r="R5774" s="2" t="str">
        <f>IF('Transaction Data'!$L5774&lt;=10,"Less Expensive","Expensive")</f>
        <v>Expensive</v>
      </c>
      <c r="S5774" s="4">
        <f>WEEKDAY('Transaction Data'!$A5774)</f>
        <v>2</v>
      </c>
      <c r="T5774" s="2" t="str">
        <f>IF(WEEKDAY('Transaction Data'!$A5774,2)&lt;6,"Weekday","Weekend")</f>
        <v>Weekday</v>
      </c>
    </row>
    <row r="5775" ht="15.75" customHeight="1">
      <c r="A5775" s="1">
        <v>45402.0</v>
      </c>
      <c r="B5775" s="2" t="s">
        <v>5406</v>
      </c>
      <c r="C5775" s="2" t="s">
        <v>51</v>
      </c>
      <c r="D5775" s="1">
        <v>19104.0</v>
      </c>
      <c r="E5775" s="2" t="s">
        <v>37</v>
      </c>
      <c r="F5775" s="2">
        <v>82.0</v>
      </c>
      <c r="G5775" s="2" t="s">
        <v>55</v>
      </c>
      <c r="H5775" s="2" t="s">
        <v>24</v>
      </c>
      <c r="I5775" s="2" t="s">
        <v>25</v>
      </c>
      <c r="J5775" s="2" t="str">
        <f t="array" ref="J5775">XLOOKUP('Transaction Data'!$G5775,Product_Code,Biscuit_Brand)</f>
        <v>Vanilla Wafers</v>
      </c>
      <c r="K5775" s="2">
        <f t="array" ref="K5775">XLOOKUP('Transaction Data'!$G5775,Product_Code,Cost)</f>
        <v>18</v>
      </c>
      <c r="L5775" s="2">
        <f t="array" ref="L5775">XLOOKUP('Transaction Data'!$G5775,Product_Code,Unit_Price)</f>
        <v>36</v>
      </c>
      <c r="M5775" s="3">
        <f>'Transaction Data'!$F5775*'Transaction Data'!$K5775</f>
        <v>1476</v>
      </c>
      <c r="N5775" s="3">
        <f>'Transaction Data'!$F5775*'Transaction Data'!$L5775</f>
        <v>2952</v>
      </c>
      <c r="O5775" s="3">
        <f>'Transaction Data'!$N5775-'Transaction Data'!$M5775</f>
        <v>1476</v>
      </c>
      <c r="P5775" s="2">
        <f>DATEDIF('Transaction Data'!$D5775,'Transaction Data'!$A5775,"y")</f>
        <v>72</v>
      </c>
      <c r="Q5775" s="2" t="str">
        <f>FLOOR('Transaction Data'!$P5775,15)&amp;"-"&amp;FLOOR('Transaction Data'!$P5775,15)+14</f>
        <v>60-74</v>
      </c>
      <c r="R5775" s="2" t="str">
        <f>IF('Transaction Data'!$L5775&lt;=10,"Less Expensive","Expensive")</f>
        <v>Expensive</v>
      </c>
      <c r="S5775" s="4">
        <f>WEEKDAY('Transaction Data'!$A5775)</f>
        <v>7</v>
      </c>
      <c r="T5775" s="2" t="str">
        <f>IF(WEEKDAY('Transaction Data'!$A5775,2)&lt;6,"Weekday","Weekend")</f>
        <v>Weekend</v>
      </c>
    </row>
    <row r="5776" ht="15.75" customHeight="1">
      <c r="A5776" s="1">
        <v>45498.0</v>
      </c>
      <c r="B5776" s="2" t="s">
        <v>5407</v>
      </c>
      <c r="C5776" s="2" t="s">
        <v>54</v>
      </c>
      <c r="D5776" s="1">
        <v>36698.0</v>
      </c>
      <c r="E5776" s="2" t="s">
        <v>27</v>
      </c>
      <c r="F5776" s="2">
        <v>21.0</v>
      </c>
      <c r="G5776" s="2" t="s">
        <v>48</v>
      </c>
      <c r="H5776" s="2" t="s">
        <v>42</v>
      </c>
      <c r="I5776" s="2" t="s">
        <v>25</v>
      </c>
      <c r="J5776" s="2" t="str">
        <f t="array" ref="J5776">XLOOKUP('Transaction Data'!$G5776,Product_Code,Biscuit_Brand)</f>
        <v>Lemon Crisps</v>
      </c>
      <c r="K5776" s="2">
        <f t="array" ref="K5776">XLOOKUP('Transaction Data'!$G5776,Product_Code,Cost)</f>
        <v>7</v>
      </c>
      <c r="L5776" s="2">
        <f t="array" ref="L5776">XLOOKUP('Transaction Data'!$G5776,Product_Code,Unit_Price)</f>
        <v>9</v>
      </c>
      <c r="M5776" s="3">
        <f>'Transaction Data'!$F5776*'Transaction Data'!$K5776</f>
        <v>147</v>
      </c>
      <c r="N5776" s="3">
        <f>'Transaction Data'!$F5776*'Transaction Data'!$L5776</f>
        <v>189</v>
      </c>
      <c r="O5776" s="3">
        <f>'Transaction Data'!$N5776-'Transaction Data'!$M5776</f>
        <v>42</v>
      </c>
      <c r="P5776" s="2">
        <f>DATEDIF('Transaction Data'!$D5776,'Transaction Data'!$A5776,"y")</f>
        <v>24</v>
      </c>
      <c r="Q5776" s="2" t="str">
        <f>FLOOR('Transaction Data'!$P5776,15)&amp;"-"&amp;FLOOR('Transaction Data'!$P5776,15)+14</f>
        <v>15-29</v>
      </c>
      <c r="R5776" s="2" t="str">
        <f>IF('Transaction Data'!$L5776&lt;=10,"Less Expensive","Expensive")</f>
        <v>Less Expensive</v>
      </c>
      <c r="S5776" s="4">
        <f>WEEKDAY('Transaction Data'!$A5776)</f>
        <v>5</v>
      </c>
      <c r="T5776" s="2" t="str">
        <f>IF(WEEKDAY('Transaction Data'!$A5776,2)&lt;6,"Weekday","Weekend")</f>
        <v>Weekday</v>
      </c>
    </row>
    <row r="5777" ht="15.75" customHeight="1">
      <c r="A5777" s="1">
        <v>45426.0</v>
      </c>
      <c r="B5777" s="2" t="s">
        <v>5408</v>
      </c>
      <c r="C5777" s="2" t="s">
        <v>65</v>
      </c>
      <c r="D5777" s="1">
        <v>29030.0</v>
      </c>
      <c r="E5777" s="2" t="s">
        <v>63</v>
      </c>
      <c r="F5777" s="2">
        <v>344.0</v>
      </c>
      <c r="G5777" s="2" t="s">
        <v>61</v>
      </c>
      <c r="H5777" s="2" t="s">
        <v>45</v>
      </c>
      <c r="I5777" s="2" t="s">
        <v>25</v>
      </c>
      <c r="J5777" s="2" t="str">
        <f t="array" ref="J5777">XLOOKUP('Transaction Data'!$G5777,Product_Code,Biscuit_Brand)</f>
        <v>Choco Delight</v>
      </c>
      <c r="K5777" s="2">
        <f t="array" ref="K5777">XLOOKUP('Transaction Data'!$G5777,Product_Code,Cost)</f>
        <v>3</v>
      </c>
      <c r="L5777" s="2">
        <f t="array" ref="L5777">XLOOKUP('Transaction Data'!$G5777,Product_Code,Unit_Price)</f>
        <v>5</v>
      </c>
      <c r="M5777" s="3">
        <f>'Transaction Data'!$F5777*'Transaction Data'!$K5777</f>
        <v>1032</v>
      </c>
      <c r="N5777" s="3">
        <f>'Transaction Data'!$F5777*'Transaction Data'!$L5777</f>
        <v>1720</v>
      </c>
      <c r="O5777" s="3">
        <f>'Transaction Data'!$N5777-'Transaction Data'!$M5777</f>
        <v>688</v>
      </c>
      <c r="P5777" s="2">
        <f>DATEDIF('Transaction Data'!$D5777,'Transaction Data'!$A5777,"y")</f>
        <v>44</v>
      </c>
      <c r="Q5777" s="2" t="str">
        <f>FLOOR('Transaction Data'!$P5777,15)&amp;"-"&amp;FLOOR('Transaction Data'!$P5777,15)+14</f>
        <v>30-44</v>
      </c>
      <c r="R5777" s="2" t="str">
        <f>IF('Transaction Data'!$L5777&lt;=10,"Less Expensive","Expensive")</f>
        <v>Less Expensive</v>
      </c>
      <c r="S5777" s="4">
        <f>WEEKDAY('Transaction Data'!$A5777)</f>
        <v>3</v>
      </c>
      <c r="T5777" s="2" t="str">
        <f>IF(WEEKDAY('Transaction Data'!$A5777,2)&lt;6,"Weekday","Weekend")</f>
        <v>Weekday</v>
      </c>
    </row>
    <row r="5778" ht="15.75" customHeight="1">
      <c r="A5778" s="1">
        <v>45341.0</v>
      </c>
      <c r="B5778" s="2" t="s">
        <v>2406</v>
      </c>
      <c r="C5778" s="2" t="s">
        <v>41</v>
      </c>
      <c r="D5778" s="1">
        <v>36978.0</v>
      </c>
      <c r="E5778" s="2" t="s">
        <v>27</v>
      </c>
      <c r="F5778" s="2">
        <v>75.0</v>
      </c>
      <c r="G5778" s="2" t="s">
        <v>48</v>
      </c>
      <c r="H5778" s="2" t="s">
        <v>24</v>
      </c>
      <c r="I5778" s="2" t="s">
        <v>25</v>
      </c>
      <c r="J5778" s="2" t="str">
        <f t="array" ref="J5778">XLOOKUP('Transaction Data'!$G5778,Product_Code,Biscuit_Brand)</f>
        <v>Lemon Crisps</v>
      </c>
      <c r="K5778" s="2">
        <f t="array" ref="K5778">XLOOKUP('Transaction Data'!$G5778,Product_Code,Cost)</f>
        <v>7</v>
      </c>
      <c r="L5778" s="2">
        <f t="array" ref="L5778">XLOOKUP('Transaction Data'!$G5778,Product_Code,Unit_Price)</f>
        <v>9</v>
      </c>
      <c r="M5778" s="3">
        <f>'Transaction Data'!$F5778*'Transaction Data'!$K5778</f>
        <v>525</v>
      </c>
      <c r="N5778" s="3">
        <f>'Transaction Data'!$F5778*'Transaction Data'!$L5778</f>
        <v>675</v>
      </c>
      <c r="O5778" s="3">
        <f>'Transaction Data'!$N5778-'Transaction Data'!$M5778</f>
        <v>150</v>
      </c>
      <c r="P5778" s="2">
        <f>DATEDIF('Transaction Data'!$D5778,'Transaction Data'!$A5778,"y")</f>
        <v>22</v>
      </c>
      <c r="Q5778" s="2" t="str">
        <f>FLOOR('Transaction Data'!$P5778,15)&amp;"-"&amp;FLOOR('Transaction Data'!$P5778,15)+14</f>
        <v>15-29</v>
      </c>
      <c r="R5778" s="2" t="str">
        <f>IF('Transaction Data'!$L5778&lt;=10,"Less Expensive","Expensive")</f>
        <v>Less Expensive</v>
      </c>
      <c r="S5778" s="4">
        <f>WEEKDAY('Transaction Data'!$A5778)</f>
        <v>2</v>
      </c>
      <c r="T5778" s="2" t="str">
        <f>IF(WEEKDAY('Transaction Data'!$A5778,2)&lt;6,"Weekday","Weekend")</f>
        <v>Weekday</v>
      </c>
    </row>
    <row r="5779" ht="15.75" customHeight="1">
      <c r="A5779" s="1">
        <v>45374.0</v>
      </c>
      <c r="B5779" s="2" t="s">
        <v>5409</v>
      </c>
      <c r="C5779" s="2" t="s">
        <v>51</v>
      </c>
      <c r="D5779" s="1">
        <v>25591.0</v>
      </c>
      <c r="E5779" s="2" t="s">
        <v>27</v>
      </c>
      <c r="F5779" s="2">
        <v>207.0</v>
      </c>
      <c r="G5779" s="2" t="s">
        <v>23</v>
      </c>
      <c r="H5779" s="2" t="s">
        <v>29</v>
      </c>
      <c r="I5779" s="2" t="s">
        <v>25</v>
      </c>
      <c r="J5779" s="2" t="str">
        <f t="array" ref="J5779">XLOOKUP('Transaction Data'!$G5779,Product_Code,Biscuit_Brand)</f>
        <v>Cinnamon Swirls</v>
      </c>
      <c r="K5779" s="2">
        <f t="array" ref="K5779">XLOOKUP('Transaction Data'!$G5779,Product_Code,Cost)</f>
        <v>10</v>
      </c>
      <c r="L5779" s="2">
        <f t="array" ref="L5779">XLOOKUP('Transaction Data'!$G5779,Product_Code,Unit_Price)</f>
        <v>14</v>
      </c>
      <c r="M5779" s="3">
        <f>'Transaction Data'!$F5779*'Transaction Data'!$K5779</f>
        <v>2070</v>
      </c>
      <c r="N5779" s="3">
        <f>'Transaction Data'!$F5779*'Transaction Data'!$L5779</f>
        <v>2898</v>
      </c>
      <c r="O5779" s="3">
        <f>'Transaction Data'!$N5779-'Transaction Data'!$M5779</f>
        <v>828</v>
      </c>
      <c r="P5779" s="2">
        <f>DATEDIF('Transaction Data'!$D5779,'Transaction Data'!$A5779,"y")</f>
        <v>54</v>
      </c>
      <c r="Q5779" s="2" t="str">
        <f>FLOOR('Transaction Data'!$P5779,15)&amp;"-"&amp;FLOOR('Transaction Data'!$P5779,15)+14</f>
        <v>45-59</v>
      </c>
      <c r="R5779" s="2" t="str">
        <f>IF('Transaction Data'!$L5779&lt;=10,"Less Expensive","Expensive")</f>
        <v>Expensive</v>
      </c>
      <c r="S5779" s="4">
        <f>WEEKDAY('Transaction Data'!$A5779)</f>
        <v>7</v>
      </c>
      <c r="T5779" s="2" t="str">
        <f>IF(WEEKDAY('Transaction Data'!$A5779,2)&lt;6,"Weekday","Weekend")</f>
        <v>Weekend</v>
      </c>
    </row>
    <row r="5780" ht="15.75" customHeight="1">
      <c r="A5780" s="1">
        <v>45464.0</v>
      </c>
      <c r="B5780" s="2" t="s">
        <v>5410</v>
      </c>
      <c r="C5780" s="2" t="s">
        <v>47</v>
      </c>
      <c r="D5780" s="1">
        <v>30706.0</v>
      </c>
      <c r="E5780" s="2" t="s">
        <v>37</v>
      </c>
      <c r="F5780" s="2">
        <v>169.0</v>
      </c>
      <c r="G5780" s="2" t="s">
        <v>44</v>
      </c>
      <c r="H5780" s="2" t="s">
        <v>42</v>
      </c>
      <c r="I5780" s="2" t="s">
        <v>25</v>
      </c>
      <c r="J5780" s="2" t="str">
        <f t="array" ref="J5780">XLOOKUP('Transaction Data'!$G5780,Product_Code,Biscuit_Brand)</f>
        <v>Butter Crunch</v>
      </c>
      <c r="K5780" s="2">
        <f t="array" ref="K5780">XLOOKUP('Transaction Data'!$G5780,Product_Code,Cost)</f>
        <v>10</v>
      </c>
      <c r="L5780" s="2">
        <f t="array" ref="L5780">XLOOKUP('Transaction Data'!$G5780,Product_Code,Unit_Price)</f>
        <v>11</v>
      </c>
      <c r="M5780" s="3">
        <f>'Transaction Data'!$F5780*'Transaction Data'!$K5780</f>
        <v>1690</v>
      </c>
      <c r="N5780" s="3">
        <f>'Transaction Data'!$F5780*'Transaction Data'!$L5780</f>
        <v>1859</v>
      </c>
      <c r="O5780" s="3">
        <f>'Transaction Data'!$N5780-'Transaction Data'!$M5780</f>
        <v>169</v>
      </c>
      <c r="P5780" s="2">
        <f>DATEDIF('Transaction Data'!$D5780,'Transaction Data'!$A5780,"y")</f>
        <v>40</v>
      </c>
      <c r="Q5780" s="2" t="str">
        <f>FLOOR('Transaction Data'!$P5780,15)&amp;"-"&amp;FLOOR('Transaction Data'!$P5780,15)+14</f>
        <v>30-44</v>
      </c>
      <c r="R5780" s="2" t="str">
        <f>IF('Transaction Data'!$L5780&lt;=10,"Less Expensive","Expensive")</f>
        <v>Expensive</v>
      </c>
      <c r="S5780" s="4">
        <f>WEEKDAY('Transaction Data'!$A5780)</f>
        <v>6</v>
      </c>
      <c r="T5780" s="2" t="str">
        <f>IF(WEEKDAY('Transaction Data'!$A5780,2)&lt;6,"Weekday","Weekend")</f>
        <v>Weekday</v>
      </c>
    </row>
    <row r="5781" ht="15.75" customHeight="1">
      <c r="A5781" s="1">
        <v>45453.0</v>
      </c>
      <c r="B5781" s="2" t="s">
        <v>5411</v>
      </c>
      <c r="C5781" s="2" t="s">
        <v>65</v>
      </c>
      <c r="D5781" s="1">
        <v>23385.0</v>
      </c>
      <c r="E5781" s="2" t="s">
        <v>27</v>
      </c>
      <c r="F5781" s="2">
        <v>289.0</v>
      </c>
      <c r="G5781" s="2" t="s">
        <v>38</v>
      </c>
      <c r="H5781" s="2" t="s">
        <v>45</v>
      </c>
      <c r="I5781" s="2" t="s">
        <v>25</v>
      </c>
      <c r="J5781" s="2" t="str">
        <f t="array" ref="J5781">XLOOKUP('Transaction Data'!$G5781,Product_Code,Biscuit_Brand)</f>
        <v>Ginger Snaps</v>
      </c>
      <c r="K5781" s="2">
        <f t="array" ref="K5781">XLOOKUP('Transaction Data'!$G5781,Product_Code,Cost)</f>
        <v>14</v>
      </c>
      <c r="L5781" s="2">
        <f t="array" ref="L5781">XLOOKUP('Transaction Data'!$G5781,Product_Code,Unit_Price)</f>
        <v>28</v>
      </c>
      <c r="M5781" s="3">
        <f>'Transaction Data'!$F5781*'Transaction Data'!$K5781</f>
        <v>4046</v>
      </c>
      <c r="N5781" s="3">
        <f>'Transaction Data'!$F5781*'Transaction Data'!$L5781</f>
        <v>8092</v>
      </c>
      <c r="O5781" s="3">
        <f>'Transaction Data'!$N5781-'Transaction Data'!$M5781</f>
        <v>4046</v>
      </c>
      <c r="P5781" s="2">
        <f>DATEDIF('Transaction Data'!$D5781,'Transaction Data'!$A5781,"y")</f>
        <v>60</v>
      </c>
      <c r="Q5781" s="2" t="str">
        <f>FLOOR('Transaction Data'!$P5781,15)&amp;"-"&amp;FLOOR('Transaction Data'!$P5781,15)+14</f>
        <v>60-74</v>
      </c>
      <c r="R5781" s="2" t="str">
        <f>IF('Transaction Data'!$L5781&lt;=10,"Less Expensive","Expensive")</f>
        <v>Expensive</v>
      </c>
      <c r="S5781" s="4">
        <f>WEEKDAY('Transaction Data'!$A5781)</f>
        <v>2</v>
      </c>
      <c r="T5781" s="2" t="str">
        <f>IF(WEEKDAY('Transaction Data'!$A5781,2)&lt;6,"Weekday","Weekend")</f>
        <v>Weekday</v>
      </c>
    </row>
    <row r="5782" ht="15.75" customHeight="1">
      <c r="A5782" s="1">
        <v>45429.0</v>
      </c>
      <c r="B5782" s="2" t="s">
        <v>2406</v>
      </c>
      <c r="C5782" s="2" t="s">
        <v>69</v>
      </c>
      <c r="D5782" s="1">
        <v>24560.0</v>
      </c>
      <c r="E5782" s="2" t="s">
        <v>27</v>
      </c>
      <c r="F5782" s="2">
        <v>382.0</v>
      </c>
      <c r="G5782" s="2" t="s">
        <v>48</v>
      </c>
      <c r="H5782" s="2" t="s">
        <v>24</v>
      </c>
      <c r="I5782" s="2" t="s">
        <v>25</v>
      </c>
      <c r="J5782" s="2" t="str">
        <f t="array" ref="J5782">XLOOKUP('Transaction Data'!$G5782,Product_Code,Biscuit_Brand)</f>
        <v>Lemon Crisps</v>
      </c>
      <c r="K5782" s="2">
        <f t="array" ref="K5782">XLOOKUP('Transaction Data'!$G5782,Product_Code,Cost)</f>
        <v>7</v>
      </c>
      <c r="L5782" s="2">
        <f t="array" ref="L5782">XLOOKUP('Transaction Data'!$G5782,Product_Code,Unit_Price)</f>
        <v>9</v>
      </c>
      <c r="M5782" s="3">
        <f>'Transaction Data'!$F5782*'Transaction Data'!$K5782</f>
        <v>2674</v>
      </c>
      <c r="N5782" s="3">
        <f>'Transaction Data'!$F5782*'Transaction Data'!$L5782</f>
        <v>3438</v>
      </c>
      <c r="O5782" s="3">
        <f>'Transaction Data'!$N5782-'Transaction Data'!$M5782</f>
        <v>764</v>
      </c>
      <c r="P5782" s="2">
        <f>DATEDIF('Transaction Data'!$D5782,'Transaction Data'!$A5782,"y")</f>
        <v>57</v>
      </c>
      <c r="Q5782" s="2" t="str">
        <f>FLOOR('Transaction Data'!$P5782,15)&amp;"-"&amp;FLOOR('Transaction Data'!$P5782,15)+14</f>
        <v>45-59</v>
      </c>
      <c r="R5782" s="2" t="str">
        <f>IF('Transaction Data'!$L5782&lt;=10,"Less Expensive","Expensive")</f>
        <v>Less Expensive</v>
      </c>
      <c r="S5782" s="4">
        <f>WEEKDAY('Transaction Data'!$A5782)</f>
        <v>6</v>
      </c>
      <c r="T5782" s="2" t="str">
        <f>IF(WEEKDAY('Transaction Data'!$A5782,2)&lt;6,"Weekday","Weekend")</f>
        <v>Weekday</v>
      </c>
    </row>
    <row r="5783" ht="15.75" customHeight="1">
      <c r="A5783" s="1">
        <v>45359.0</v>
      </c>
      <c r="B5783" s="2" t="s">
        <v>5412</v>
      </c>
      <c r="C5783" s="2" t="s">
        <v>32</v>
      </c>
      <c r="D5783" s="1">
        <v>29606.0</v>
      </c>
      <c r="E5783" s="2" t="s">
        <v>37</v>
      </c>
      <c r="F5783" s="2">
        <v>37.0</v>
      </c>
      <c r="G5783" s="2" t="s">
        <v>44</v>
      </c>
      <c r="H5783" s="2" t="s">
        <v>29</v>
      </c>
      <c r="I5783" s="2" t="s">
        <v>25</v>
      </c>
      <c r="J5783" s="2" t="str">
        <f t="array" ref="J5783">XLOOKUP('Transaction Data'!$G5783,Product_Code,Biscuit_Brand)</f>
        <v>Butter Crunch</v>
      </c>
      <c r="K5783" s="2">
        <f t="array" ref="K5783">XLOOKUP('Transaction Data'!$G5783,Product_Code,Cost)</f>
        <v>10</v>
      </c>
      <c r="L5783" s="2">
        <f t="array" ref="L5783">XLOOKUP('Transaction Data'!$G5783,Product_Code,Unit_Price)</f>
        <v>11</v>
      </c>
      <c r="M5783" s="3">
        <f>'Transaction Data'!$F5783*'Transaction Data'!$K5783</f>
        <v>370</v>
      </c>
      <c r="N5783" s="3">
        <f>'Transaction Data'!$F5783*'Transaction Data'!$L5783</f>
        <v>407</v>
      </c>
      <c r="O5783" s="3">
        <f>'Transaction Data'!$N5783-'Transaction Data'!$M5783</f>
        <v>37</v>
      </c>
      <c r="P5783" s="2">
        <f>DATEDIF('Transaction Data'!$D5783,'Transaction Data'!$A5783,"y")</f>
        <v>43</v>
      </c>
      <c r="Q5783" s="2" t="str">
        <f>FLOOR('Transaction Data'!$P5783,15)&amp;"-"&amp;FLOOR('Transaction Data'!$P5783,15)+14</f>
        <v>30-44</v>
      </c>
      <c r="R5783" s="2" t="str">
        <f>IF('Transaction Data'!$L5783&lt;=10,"Less Expensive","Expensive")</f>
        <v>Expensive</v>
      </c>
      <c r="S5783" s="4">
        <f>WEEKDAY('Transaction Data'!$A5783)</f>
        <v>6</v>
      </c>
      <c r="T5783" s="2" t="str">
        <f>IF(WEEKDAY('Transaction Data'!$A5783,2)&lt;6,"Weekday","Weekend")</f>
        <v>Weekday</v>
      </c>
    </row>
    <row r="5784" ht="15.75" customHeight="1">
      <c r="A5784" s="1">
        <v>45386.0</v>
      </c>
      <c r="B5784" s="2" t="s">
        <v>5413</v>
      </c>
      <c r="C5784" s="2" t="s">
        <v>21</v>
      </c>
      <c r="D5784" s="1">
        <v>26043.0</v>
      </c>
      <c r="E5784" s="2" t="s">
        <v>27</v>
      </c>
      <c r="F5784" s="2">
        <v>294.0</v>
      </c>
      <c r="G5784" s="2" t="s">
        <v>55</v>
      </c>
      <c r="H5784" s="2" t="s">
        <v>29</v>
      </c>
      <c r="I5784" s="2" t="s">
        <v>25</v>
      </c>
      <c r="J5784" s="2" t="str">
        <f t="array" ref="J5784">XLOOKUP('Transaction Data'!$G5784,Product_Code,Biscuit_Brand)</f>
        <v>Vanilla Wafers</v>
      </c>
      <c r="K5784" s="2">
        <f t="array" ref="K5784">XLOOKUP('Transaction Data'!$G5784,Product_Code,Cost)</f>
        <v>18</v>
      </c>
      <c r="L5784" s="2">
        <f t="array" ref="L5784">XLOOKUP('Transaction Data'!$G5784,Product_Code,Unit_Price)</f>
        <v>36</v>
      </c>
      <c r="M5784" s="3">
        <f>'Transaction Data'!$F5784*'Transaction Data'!$K5784</f>
        <v>5292</v>
      </c>
      <c r="N5784" s="3">
        <f>'Transaction Data'!$F5784*'Transaction Data'!$L5784</f>
        <v>10584</v>
      </c>
      <c r="O5784" s="3">
        <f>'Transaction Data'!$N5784-'Transaction Data'!$M5784</f>
        <v>5292</v>
      </c>
      <c r="P5784" s="2">
        <f>DATEDIF('Transaction Data'!$D5784,'Transaction Data'!$A5784,"y")</f>
        <v>52</v>
      </c>
      <c r="Q5784" s="2" t="str">
        <f>FLOOR('Transaction Data'!$P5784,15)&amp;"-"&amp;FLOOR('Transaction Data'!$P5784,15)+14</f>
        <v>45-59</v>
      </c>
      <c r="R5784" s="2" t="str">
        <f>IF('Transaction Data'!$L5784&lt;=10,"Less Expensive","Expensive")</f>
        <v>Expensive</v>
      </c>
      <c r="S5784" s="4">
        <f>WEEKDAY('Transaction Data'!$A5784)</f>
        <v>5</v>
      </c>
      <c r="T5784" s="2" t="str">
        <f>IF(WEEKDAY('Transaction Data'!$A5784,2)&lt;6,"Weekday","Weekend")</f>
        <v>Weekday</v>
      </c>
    </row>
    <row r="5785" ht="15.75" customHeight="1">
      <c r="A5785" s="1">
        <v>45426.0</v>
      </c>
      <c r="B5785" s="2" t="s">
        <v>5414</v>
      </c>
      <c r="C5785" s="2" t="s">
        <v>65</v>
      </c>
      <c r="D5785" s="1">
        <v>17149.0</v>
      </c>
      <c r="E5785" s="2" t="s">
        <v>63</v>
      </c>
      <c r="F5785" s="2">
        <v>323.0</v>
      </c>
      <c r="G5785" s="2" t="s">
        <v>44</v>
      </c>
      <c r="H5785" s="2" t="s">
        <v>34</v>
      </c>
      <c r="I5785" s="2" t="s">
        <v>25</v>
      </c>
      <c r="J5785" s="2" t="str">
        <f t="array" ref="J5785">XLOOKUP('Transaction Data'!$G5785,Product_Code,Biscuit_Brand)</f>
        <v>Butter Crunch</v>
      </c>
      <c r="K5785" s="2">
        <f t="array" ref="K5785">XLOOKUP('Transaction Data'!$G5785,Product_Code,Cost)</f>
        <v>10</v>
      </c>
      <c r="L5785" s="2">
        <f t="array" ref="L5785">XLOOKUP('Transaction Data'!$G5785,Product_Code,Unit_Price)</f>
        <v>11</v>
      </c>
      <c r="M5785" s="3">
        <f>'Transaction Data'!$F5785*'Transaction Data'!$K5785</f>
        <v>3230</v>
      </c>
      <c r="N5785" s="3">
        <f>'Transaction Data'!$F5785*'Transaction Data'!$L5785</f>
        <v>3553</v>
      </c>
      <c r="O5785" s="3">
        <f>'Transaction Data'!$N5785-'Transaction Data'!$M5785</f>
        <v>323</v>
      </c>
      <c r="P5785" s="2">
        <f>DATEDIF('Transaction Data'!$D5785,'Transaction Data'!$A5785,"y")</f>
        <v>77</v>
      </c>
      <c r="Q5785" s="2" t="str">
        <f>FLOOR('Transaction Data'!$P5785,15)&amp;"-"&amp;FLOOR('Transaction Data'!$P5785,15)+14</f>
        <v>75-89</v>
      </c>
      <c r="R5785" s="2" t="str">
        <f>IF('Transaction Data'!$L5785&lt;=10,"Less Expensive","Expensive")</f>
        <v>Expensive</v>
      </c>
      <c r="S5785" s="4">
        <f>WEEKDAY('Transaction Data'!$A5785)</f>
        <v>3</v>
      </c>
      <c r="T5785" s="2" t="str">
        <f>IF(WEEKDAY('Transaction Data'!$A5785,2)&lt;6,"Weekday","Weekend")</f>
        <v>Weekday</v>
      </c>
    </row>
    <row r="5786" ht="15.75" customHeight="1">
      <c r="A5786" s="1">
        <v>45457.0</v>
      </c>
      <c r="B5786" s="2" t="s">
        <v>5415</v>
      </c>
      <c r="C5786" s="2" t="s">
        <v>41</v>
      </c>
      <c r="D5786" s="1">
        <v>24010.0</v>
      </c>
      <c r="E5786" s="2" t="s">
        <v>27</v>
      </c>
      <c r="F5786" s="2">
        <v>447.0</v>
      </c>
      <c r="G5786" s="2" t="s">
        <v>28</v>
      </c>
      <c r="H5786" s="2" t="s">
        <v>24</v>
      </c>
      <c r="I5786" s="2" t="s">
        <v>25</v>
      </c>
      <c r="J5786" s="2" t="str">
        <f t="array" ref="J5786">XLOOKUP('Transaction Data'!$G5786,Product_Code,Biscuit_Brand)</f>
        <v>Shortbread</v>
      </c>
      <c r="K5786" s="2">
        <f t="array" ref="K5786">XLOOKUP('Transaction Data'!$G5786,Product_Code,Cost)</f>
        <v>10</v>
      </c>
      <c r="L5786" s="2">
        <f t="array" ref="L5786">XLOOKUP('Transaction Data'!$G5786,Product_Code,Unit_Price)</f>
        <v>45</v>
      </c>
      <c r="M5786" s="3">
        <f>'Transaction Data'!$F5786*'Transaction Data'!$K5786</f>
        <v>4470</v>
      </c>
      <c r="N5786" s="3">
        <f>'Transaction Data'!$F5786*'Transaction Data'!$L5786</f>
        <v>20115</v>
      </c>
      <c r="O5786" s="3">
        <f>'Transaction Data'!$N5786-'Transaction Data'!$M5786</f>
        <v>15645</v>
      </c>
      <c r="P5786" s="2">
        <f>DATEDIF('Transaction Data'!$D5786,'Transaction Data'!$A5786,"y")</f>
        <v>58</v>
      </c>
      <c r="Q5786" s="2" t="str">
        <f>FLOOR('Transaction Data'!$P5786,15)&amp;"-"&amp;FLOOR('Transaction Data'!$P5786,15)+14</f>
        <v>45-59</v>
      </c>
      <c r="R5786" s="2" t="str">
        <f>IF('Transaction Data'!$L5786&lt;=10,"Less Expensive","Expensive")</f>
        <v>Expensive</v>
      </c>
      <c r="S5786" s="4">
        <f>WEEKDAY('Transaction Data'!$A5786)</f>
        <v>6</v>
      </c>
      <c r="T5786" s="2" t="str">
        <f>IF(WEEKDAY('Transaction Data'!$A5786,2)&lt;6,"Weekday","Weekend")</f>
        <v>Weekday</v>
      </c>
    </row>
    <row r="5787" ht="15.75" customHeight="1">
      <c r="A5787" s="1">
        <v>45325.0</v>
      </c>
      <c r="B5787" s="2" t="s">
        <v>5416</v>
      </c>
      <c r="C5787" s="2" t="s">
        <v>78</v>
      </c>
      <c r="D5787" s="1">
        <v>20209.0</v>
      </c>
      <c r="E5787" s="2" t="s">
        <v>37</v>
      </c>
      <c r="F5787" s="2">
        <v>259.0</v>
      </c>
      <c r="G5787" s="2" t="s">
        <v>61</v>
      </c>
      <c r="H5787" s="2" t="s">
        <v>42</v>
      </c>
      <c r="I5787" s="2" t="s">
        <v>25</v>
      </c>
      <c r="J5787" s="2" t="str">
        <f t="array" ref="J5787">XLOOKUP('Transaction Data'!$G5787,Product_Code,Biscuit_Brand)</f>
        <v>Choco Delight</v>
      </c>
      <c r="K5787" s="2">
        <f t="array" ref="K5787">XLOOKUP('Transaction Data'!$G5787,Product_Code,Cost)</f>
        <v>3</v>
      </c>
      <c r="L5787" s="2">
        <f t="array" ref="L5787">XLOOKUP('Transaction Data'!$G5787,Product_Code,Unit_Price)</f>
        <v>5</v>
      </c>
      <c r="M5787" s="3">
        <f>'Transaction Data'!$F5787*'Transaction Data'!$K5787</f>
        <v>777</v>
      </c>
      <c r="N5787" s="3">
        <f>'Transaction Data'!$F5787*'Transaction Data'!$L5787</f>
        <v>1295</v>
      </c>
      <c r="O5787" s="3">
        <f>'Transaction Data'!$N5787-'Transaction Data'!$M5787</f>
        <v>518</v>
      </c>
      <c r="P5787" s="2">
        <f>DATEDIF('Transaction Data'!$D5787,'Transaction Data'!$A5787,"y")</f>
        <v>68</v>
      </c>
      <c r="Q5787" s="2" t="str">
        <f>FLOOR('Transaction Data'!$P5787,15)&amp;"-"&amp;FLOOR('Transaction Data'!$P5787,15)+14</f>
        <v>60-74</v>
      </c>
      <c r="R5787" s="2" t="str">
        <f>IF('Transaction Data'!$L5787&lt;=10,"Less Expensive","Expensive")</f>
        <v>Less Expensive</v>
      </c>
      <c r="S5787" s="4">
        <f>WEEKDAY('Transaction Data'!$A5787)</f>
        <v>7</v>
      </c>
      <c r="T5787" s="2" t="str">
        <f>IF(WEEKDAY('Transaction Data'!$A5787,2)&lt;6,"Weekday","Weekend")</f>
        <v>Weekend</v>
      </c>
    </row>
    <row r="5788" ht="15.75" customHeight="1">
      <c r="A5788" s="1">
        <v>45475.0</v>
      </c>
      <c r="B5788" s="2" t="s">
        <v>5417</v>
      </c>
      <c r="C5788" s="2" t="s">
        <v>21</v>
      </c>
      <c r="D5788" s="1">
        <v>22509.0</v>
      </c>
      <c r="E5788" s="2" t="s">
        <v>27</v>
      </c>
      <c r="F5788" s="2">
        <v>357.0</v>
      </c>
      <c r="G5788" s="2" t="s">
        <v>48</v>
      </c>
      <c r="H5788" s="2" t="s">
        <v>45</v>
      </c>
      <c r="I5788" s="2" t="s">
        <v>25</v>
      </c>
      <c r="J5788" s="2" t="str">
        <f t="array" ref="J5788">XLOOKUP('Transaction Data'!$G5788,Product_Code,Biscuit_Brand)</f>
        <v>Lemon Crisps</v>
      </c>
      <c r="K5788" s="2">
        <f t="array" ref="K5788">XLOOKUP('Transaction Data'!$G5788,Product_Code,Cost)</f>
        <v>7</v>
      </c>
      <c r="L5788" s="2">
        <f t="array" ref="L5788">XLOOKUP('Transaction Data'!$G5788,Product_Code,Unit_Price)</f>
        <v>9</v>
      </c>
      <c r="M5788" s="3">
        <f>'Transaction Data'!$F5788*'Transaction Data'!$K5788</f>
        <v>2499</v>
      </c>
      <c r="N5788" s="3">
        <f>'Transaction Data'!$F5788*'Transaction Data'!$L5788</f>
        <v>3213</v>
      </c>
      <c r="O5788" s="3">
        <f>'Transaction Data'!$N5788-'Transaction Data'!$M5788</f>
        <v>714</v>
      </c>
      <c r="P5788" s="2">
        <f>DATEDIF('Transaction Data'!$D5788,'Transaction Data'!$A5788,"y")</f>
        <v>62</v>
      </c>
      <c r="Q5788" s="2" t="str">
        <f>FLOOR('Transaction Data'!$P5788,15)&amp;"-"&amp;FLOOR('Transaction Data'!$P5788,15)+14</f>
        <v>60-74</v>
      </c>
      <c r="R5788" s="2" t="str">
        <f>IF('Transaction Data'!$L5788&lt;=10,"Less Expensive","Expensive")</f>
        <v>Less Expensive</v>
      </c>
      <c r="S5788" s="4">
        <f>WEEKDAY('Transaction Data'!$A5788)</f>
        <v>3</v>
      </c>
      <c r="T5788" s="2" t="str">
        <f>IF(WEEKDAY('Transaction Data'!$A5788,2)&lt;6,"Weekday","Weekend")</f>
        <v>Weekday</v>
      </c>
    </row>
    <row r="5789" ht="15.75" customHeight="1">
      <c r="A5789" s="1">
        <v>45447.0</v>
      </c>
      <c r="B5789" s="2" t="s">
        <v>5418</v>
      </c>
      <c r="C5789" s="2" t="s">
        <v>41</v>
      </c>
      <c r="D5789" s="1">
        <v>22726.0</v>
      </c>
      <c r="E5789" s="2" t="s">
        <v>37</v>
      </c>
      <c r="F5789" s="2">
        <v>243.0</v>
      </c>
      <c r="G5789" s="2" t="s">
        <v>44</v>
      </c>
      <c r="H5789" s="2" t="s">
        <v>24</v>
      </c>
      <c r="I5789" s="2" t="s">
        <v>25</v>
      </c>
      <c r="J5789" s="2" t="str">
        <f t="array" ref="J5789">XLOOKUP('Transaction Data'!$G5789,Product_Code,Biscuit_Brand)</f>
        <v>Butter Crunch</v>
      </c>
      <c r="K5789" s="2">
        <f t="array" ref="K5789">XLOOKUP('Transaction Data'!$G5789,Product_Code,Cost)</f>
        <v>10</v>
      </c>
      <c r="L5789" s="2">
        <f t="array" ref="L5789">XLOOKUP('Transaction Data'!$G5789,Product_Code,Unit_Price)</f>
        <v>11</v>
      </c>
      <c r="M5789" s="3">
        <f>'Transaction Data'!$F5789*'Transaction Data'!$K5789</f>
        <v>2430</v>
      </c>
      <c r="N5789" s="3">
        <f>'Transaction Data'!$F5789*'Transaction Data'!$L5789</f>
        <v>2673</v>
      </c>
      <c r="O5789" s="3">
        <f>'Transaction Data'!$N5789-'Transaction Data'!$M5789</f>
        <v>243</v>
      </c>
      <c r="P5789" s="2">
        <f>DATEDIF('Transaction Data'!$D5789,'Transaction Data'!$A5789,"y")</f>
        <v>62</v>
      </c>
      <c r="Q5789" s="2" t="str">
        <f>FLOOR('Transaction Data'!$P5789,15)&amp;"-"&amp;FLOOR('Transaction Data'!$P5789,15)+14</f>
        <v>60-74</v>
      </c>
      <c r="R5789" s="2" t="str">
        <f>IF('Transaction Data'!$L5789&lt;=10,"Less Expensive","Expensive")</f>
        <v>Expensive</v>
      </c>
      <c r="S5789" s="4">
        <f>WEEKDAY('Transaction Data'!$A5789)</f>
        <v>3</v>
      </c>
      <c r="T5789" s="2" t="str">
        <f>IF(WEEKDAY('Transaction Data'!$A5789,2)&lt;6,"Weekday","Weekend")</f>
        <v>Weekday</v>
      </c>
    </row>
    <row r="5790" ht="15.75" customHeight="1">
      <c r="A5790" s="1">
        <v>45357.0</v>
      </c>
      <c r="B5790" s="2" t="s">
        <v>5419</v>
      </c>
      <c r="C5790" s="2" t="s">
        <v>47</v>
      </c>
      <c r="D5790" s="1">
        <v>17938.0</v>
      </c>
      <c r="E5790" s="2" t="s">
        <v>37</v>
      </c>
      <c r="F5790" s="2">
        <v>468.0</v>
      </c>
      <c r="G5790" s="2" t="s">
        <v>38</v>
      </c>
      <c r="H5790" s="2" t="s">
        <v>29</v>
      </c>
      <c r="I5790" s="2" t="s">
        <v>25</v>
      </c>
      <c r="J5790" s="2" t="str">
        <f t="array" ref="J5790">XLOOKUP('Transaction Data'!$G5790,Product_Code,Biscuit_Brand)</f>
        <v>Ginger Snaps</v>
      </c>
      <c r="K5790" s="2">
        <f t="array" ref="K5790">XLOOKUP('Transaction Data'!$G5790,Product_Code,Cost)</f>
        <v>14</v>
      </c>
      <c r="L5790" s="2">
        <f t="array" ref="L5790">XLOOKUP('Transaction Data'!$G5790,Product_Code,Unit_Price)</f>
        <v>28</v>
      </c>
      <c r="M5790" s="3">
        <f>'Transaction Data'!$F5790*'Transaction Data'!$K5790</f>
        <v>6552</v>
      </c>
      <c r="N5790" s="3">
        <f>'Transaction Data'!$F5790*'Transaction Data'!$L5790</f>
        <v>13104</v>
      </c>
      <c r="O5790" s="3">
        <f>'Transaction Data'!$N5790-'Transaction Data'!$M5790</f>
        <v>6552</v>
      </c>
      <c r="P5790" s="2">
        <f>DATEDIF('Transaction Data'!$D5790,'Transaction Data'!$A5790,"y")</f>
        <v>75</v>
      </c>
      <c r="Q5790" s="2" t="str">
        <f>FLOOR('Transaction Data'!$P5790,15)&amp;"-"&amp;FLOOR('Transaction Data'!$P5790,15)+14</f>
        <v>75-89</v>
      </c>
      <c r="R5790" s="2" t="str">
        <f>IF('Transaction Data'!$L5790&lt;=10,"Less Expensive","Expensive")</f>
        <v>Expensive</v>
      </c>
      <c r="S5790" s="4">
        <f>WEEKDAY('Transaction Data'!$A5790)</f>
        <v>4</v>
      </c>
      <c r="T5790" s="2" t="str">
        <f>IF(WEEKDAY('Transaction Data'!$A5790,2)&lt;6,"Weekday","Weekend")</f>
        <v>Weekday</v>
      </c>
    </row>
    <row r="5791" ht="15.75" customHeight="1">
      <c r="A5791" s="1">
        <v>45501.0</v>
      </c>
      <c r="B5791" s="2" t="s">
        <v>5420</v>
      </c>
      <c r="C5791" s="2" t="s">
        <v>21</v>
      </c>
      <c r="D5791" s="1">
        <v>16180.0</v>
      </c>
      <c r="E5791" s="2" t="s">
        <v>27</v>
      </c>
      <c r="F5791" s="2">
        <v>113.0</v>
      </c>
      <c r="G5791" s="2" t="s">
        <v>55</v>
      </c>
      <c r="H5791" s="2" t="s">
        <v>42</v>
      </c>
      <c r="I5791" s="2" t="s">
        <v>25</v>
      </c>
      <c r="J5791" s="2" t="str">
        <f t="array" ref="J5791">XLOOKUP('Transaction Data'!$G5791,Product_Code,Biscuit_Brand)</f>
        <v>Vanilla Wafers</v>
      </c>
      <c r="K5791" s="2">
        <f t="array" ref="K5791">XLOOKUP('Transaction Data'!$G5791,Product_Code,Cost)</f>
        <v>18</v>
      </c>
      <c r="L5791" s="2">
        <f t="array" ref="L5791">XLOOKUP('Transaction Data'!$G5791,Product_Code,Unit_Price)</f>
        <v>36</v>
      </c>
      <c r="M5791" s="3">
        <f>'Transaction Data'!$F5791*'Transaction Data'!$K5791</f>
        <v>2034</v>
      </c>
      <c r="N5791" s="3">
        <f>'Transaction Data'!$F5791*'Transaction Data'!$L5791</f>
        <v>4068</v>
      </c>
      <c r="O5791" s="3">
        <f>'Transaction Data'!$N5791-'Transaction Data'!$M5791</f>
        <v>2034</v>
      </c>
      <c r="P5791" s="2">
        <f>DATEDIF('Transaction Data'!$D5791,'Transaction Data'!$A5791,"y")</f>
        <v>80</v>
      </c>
      <c r="Q5791" s="2" t="str">
        <f>FLOOR('Transaction Data'!$P5791,15)&amp;"-"&amp;FLOOR('Transaction Data'!$P5791,15)+14</f>
        <v>75-89</v>
      </c>
      <c r="R5791" s="2" t="str">
        <f>IF('Transaction Data'!$L5791&lt;=10,"Less Expensive","Expensive")</f>
        <v>Expensive</v>
      </c>
      <c r="S5791" s="4">
        <f>WEEKDAY('Transaction Data'!$A5791)</f>
        <v>1</v>
      </c>
      <c r="T5791" s="2" t="str">
        <f>IF(WEEKDAY('Transaction Data'!$A5791,2)&lt;6,"Weekday","Weekend")</f>
        <v>Weekend</v>
      </c>
    </row>
    <row r="5792" ht="15.75" customHeight="1">
      <c r="A5792" s="1">
        <v>45293.0</v>
      </c>
      <c r="B5792" s="2" t="s">
        <v>5421</v>
      </c>
      <c r="C5792" s="2" t="s">
        <v>54</v>
      </c>
      <c r="D5792" s="1">
        <v>27567.0</v>
      </c>
      <c r="E5792" s="2" t="s">
        <v>22</v>
      </c>
      <c r="F5792" s="2">
        <v>92.0</v>
      </c>
      <c r="G5792" s="2" t="s">
        <v>61</v>
      </c>
      <c r="H5792" s="2" t="s">
        <v>45</v>
      </c>
      <c r="I5792" s="2" t="s">
        <v>25</v>
      </c>
      <c r="J5792" s="2" t="str">
        <f t="array" ref="J5792">XLOOKUP('Transaction Data'!$G5792,Product_Code,Biscuit_Brand)</f>
        <v>Choco Delight</v>
      </c>
      <c r="K5792" s="2">
        <f t="array" ref="K5792">XLOOKUP('Transaction Data'!$G5792,Product_Code,Cost)</f>
        <v>3</v>
      </c>
      <c r="L5792" s="2">
        <f t="array" ref="L5792">XLOOKUP('Transaction Data'!$G5792,Product_Code,Unit_Price)</f>
        <v>5</v>
      </c>
      <c r="M5792" s="3">
        <f>'Transaction Data'!$F5792*'Transaction Data'!$K5792</f>
        <v>276</v>
      </c>
      <c r="N5792" s="3">
        <f>'Transaction Data'!$F5792*'Transaction Data'!$L5792</f>
        <v>460</v>
      </c>
      <c r="O5792" s="3">
        <f>'Transaction Data'!$N5792-'Transaction Data'!$M5792</f>
        <v>184</v>
      </c>
      <c r="P5792" s="2">
        <f>DATEDIF('Transaction Data'!$D5792,'Transaction Data'!$A5792,"y")</f>
        <v>48</v>
      </c>
      <c r="Q5792" s="2" t="str">
        <f>FLOOR('Transaction Data'!$P5792,15)&amp;"-"&amp;FLOOR('Transaction Data'!$P5792,15)+14</f>
        <v>45-59</v>
      </c>
      <c r="R5792" s="2" t="str">
        <f>IF('Transaction Data'!$L5792&lt;=10,"Less Expensive","Expensive")</f>
        <v>Less Expensive</v>
      </c>
      <c r="S5792" s="4">
        <f>WEEKDAY('Transaction Data'!$A5792)</f>
        <v>3</v>
      </c>
      <c r="T5792" s="2" t="str">
        <f>IF(WEEKDAY('Transaction Data'!$A5792,2)&lt;6,"Weekday","Weekend")</f>
        <v>Weekday</v>
      </c>
    </row>
    <row r="5793" ht="15.75" customHeight="1">
      <c r="A5793" s="1">
        <v>45402.0</v>
      </c>
      <c r="B5793" s="2" t="s">
        <v>5422</v>
      </c>
      <c r="C5793" s="2" t="s">
        <v>47</v>
      </c>
      <c r="D5793" s="1">
        <v>34047.0</v>
      </c>
      <c r="E5793" s="2" t="s">
        <v>27</v>
      </c>
      <c r="F5793" s="2">
        <v>175.0</v>
      </c>
      <c r="G5793" s="2" t="s">
        <v>48</v>
      </c>
      <c r="H5793" s="2" t="s">
        <v>24</v>
      </c>
      <c r="I5793" s="2" t="s">
        <v>25</v>
      </c>
      <c r="J5793" s="2" t="str">
        <f t="array" ref="J5793">XLOOKUP('Transaction Data'!$G5793,Product_Code,Biscuit_Brand)</f>
        <v>Lemon Crisps</v>
      </c>
      <c r="K5793" s="2">
        <f t="array" ref="K5793">XLOOKUP('Transaction Data'!$G5793,Product_Code,Cost)</f>
        <v>7</v>
      </c>
      <c r="L5793" s="2">
        <f t="array" ref="L5793">XLOOKUP('Transaction Data'!$G5793,Product_Code,Unit_Price)</f>
        <v>9</v>
      </c>
      <c r="M5793" s="3">
        <f>'Transaction Data'!$F5793*'Transaction Data'!$K5793</f>
        <v>1225</v>
      </c>
      <c r="N5793" s="3">
        <f>'Transaction Data'!$F5793*'Transaction Data'!$L5793</f>
        <v>1575</v>
      </c>
      <c r="O5793" s="3">
        <f>'Transaction Data'!$N5793-'Transaction Data'!$M5793</f>
        <v>350</v>
      </c>
      <c r="P5793" s="2">
        <f>DATEDIF('Transaction Data'!$D5793,'Transaction Data'!$A5793,"y")</f>
        <v>31</v>
      </c>
      <c r="Q5793" s="2" t="str">
        <f>FLOOR('Transaction Data'!$P5793,15)&amp;"-"&amp;FLOOR('Transaction Data'!$P5793,15)+14</f>
        <v>30-44</v>
      </c>
      <c r="R5793" s="2" t="str">
        <f>IF('Transaction Data'!$L5793&lt;=10,"Less Expensive","Expensive")</f>
        <v>Less Expensive</v>
      </c>
      <c r="S5793" s="4">
        <f>WEEKDAY('Transaction Data'!$A5793)</f>
        <v>7</v>
      </c>
      <c r="T5793" s="2" t="str">
        <f>IF(WEEKDAY('Transaction Data'!$A5793,2)&lt;6,"Weekday","Weekend")</f>
        <v>Weekend</v>
      </c>
    </row>
    <row r="5794" ht="15.75" customHeight="1">
      <c r="A5794" s="1">
        <v>45421.0</v>
      </c>
      <c r="B5794" s="2" t="s">
        <v>5423</v>
      </c>
      <c r="C5794" s="2" t="s">
        <v>32</v>
      </c>
      <c r="D5794" s="1">
        <v>17966.0</v>
      </c>
      <c r="E5794" s="2" t="s">
        <v>37</v>
      </c>
      <c r="F5794" s="2">
        <v>72.0</v>
      </c>
      <c r="G5794" s="2" t="s">
        <v>33</v>
      </c>
      <c r="H5794" s="2" t="s">
        <v>29</v>
      </c>
      <c r="I5794" s="2" t="s">
        <v>25</v>
      </c>
      <c r="J5794" s="2" t="str">
        <f t="array" ref="J5794">XLOOKUP('Transaction Data'!$G5794,Product_Code,Biscuit_Brand)</f>
        <v>Caramel Biscuits</v>
      </c>
      <c r="K5794" s="2">
        <f t="array" ref="K5794">XLOOKUP('Transaction Data'!$G5794,Product_Code,Cost)</f>
        <v>18</v>
      </c>
      <c r="L5794" s="2">
        <f t="array" ref="L5794">XLOOKUP('Transaction Data'!$G5794,Product_Code,Unit_Price)</f>
        <v>22</v>
      </c>
      <c r="M5794" s="3">
        <f>'Transaction Data'!$F5794*'Transaction Data'!$K5794</f>
        <v>1296</v>
      </c>
      <c r="N5794" s="3">
        <f>'Transaction Data'!$F5794*'Transaction Data'!$L5794</f>
        <v>1584</v>
      </c>
      <c r="O5794" s="3">
        <f>'Transaction Data'!$N5794-'Transaction Data'!$M5794</f>
        <v>288</v>
      </c>
      <c r="P5794" s="2">
        <f>DATEDIF('Transaction Data'!$D5794,'Transaction Data'!$A5794,"y")</f>
        <v>75</v>
      </c>
      <c r="Q5794" s="2" t="str">
        <f>FLOOR('Transaction Data'!$P5794,15)&amp;"-"&amp;FLOOR('Transaction Data'!$P5794,15)+14</f>
        <v>75-89</v>
      </c>
      <c r="R5794" s="2" t="str">
        <f>IF('Transaction Data'!$L5794&lt;=10,"Less Expensive","Expensive")</f>
        <v>Expensive</v>
      </c>
      <c r="S5794" s="4">
        <f>WEEKDAY('Transaction Data'!$A5794)</f>
        <v>5</v>
      </c>
      <c r="T5794" s="2" t="str">
        <f>IF(WEEKDAY('Transaction Data'!$A5794,2)&lt;6,"Weekday","Weekend")</f>
        <v>Weekday</v>
      </c>
    </row>
    <row r="5795" ht="15.75" customHeight="1">
      <c r="A5795" s="1">
        <v>45379.0</v>
      </c>
      <c r="B5795" s="2" t="s">
        <v>5424</v>
      </c>
      <c r="C5795" s="2" t="s">
        <v>78</v>
      </c>
      <c r="D5795" s="1">
        <v>29802.0</v>
      </c>
      <c r="E5795" s="2" t="s">
        <v>63</v>
      </c>
      <c r="F5795" s="2">
        <v>151.0</v>
      </c>
      <c r="G5795" s="2" t="s">
        <v>48</v>
      </c>
      <c r="H5795" s="2" t="s">
        <v>29</v>
      </c>
      <c r="I5795" s="2" t="s">
        <v>25</v>
      </c>
      <c r="J5795" s="2" t="str">
        <f t="array" ref="J5795">XLOOKUP('Transaction Data'!$G5795,Product_Code,Biscuit_Brand)</f>
        <v>Lemon Crisps</v>
      </c>
      <c r="K5795" s="2">
        <f t="array" ref="K5795">XLOOKUP('Transaction Data'!$G5795,Product_Code,Cost)</f>
        <v>7</v>
      </c>
      <c r="L5795" s="2">
        <f t="array" ref="L5795">XLOOKUP('Transaction Data'!$G5795,Product_Code,Unit_Price)</f>
        <v>9</v>
      </c>
      <c r="M5795" s="3">
        <f>'Transaction Data'!$F5795*'Transaction Data'!$K5795</f>
        <v>1057</v>
      </c>
      <c r="N5795" s="3">
        <f>'Transaction Data'!$F5795*'Transaction Data'!$L5795</f>
        <v>1359</v>
      </c>
      <c r="O5795" s="3">
        <f>'Transaction Data'!$N5795-'Transaction Data'!$M5795</f>
        <v>302</v>
      </c>
      <c r="P5795" s="2">
        <f>DATEDIF('Transaction Data'!$D5795,'Transaction Data'!$A5795,"y")</f>
        <v>42</v>
      </c>
      <c r="Q5795" s="2" t="str">
        <f>FLOOR('Transaction Data'!$P5795,15)&amp;"-"&amp;FLOOR('Transaction Data'!$P5795,15)+14</f>
        <v>30-44</v>
      </c>
      <c r="R5795" s="2" t="str">
        <f>IF('Transaction Data'!$L5795&lt;=10,"Less Expensive","Expensive")</f>
        <v>Less Expensive</v>
      </c>
      <c r="S5795" s="4">
        <f>WEEKDAY('Transaction Data'!$A5795)</f>
        <v>5</v>
      </c>
      <c r="T5795" s="2" t="str">
        <f>IF(WEEKDAY('Transaction Data'!$A5795,2)&lt;6,"Weekday","Weekend")</f>
        <v>Weekday</v>
      </c>
    </row>
    <row r="5796" ht="15.75" customHeight="1">
      <c r="A5796" s="1">
        <v>45426.0</v>
      </c>
      <c r="B5796" s="2" t="s">
        <v>5425</v>
      </c>
      <c r="C5796" s="2" t="s">
        <v>41</v>
      </c>
      <c r="D5796" s="1">
        <v>31352.0</v>
      </c>
      <c r="E5796" s="2" t="s">
        <v>37</v>
      </c>
      <c r="F5796" s="2">
        <v>176.0</v>
      </c>
      <c r="G5796" s="2" t="s">
        <v>38</v>
      </c>
      <c r="H5796" s="2" t="s">
        <v>34</v>
      </c>
      <c r="I5796" s="2" t="s">
        <v>25</v>
      </c>
      <c r="J5796" s="2" t="str">
        <f t="array" ref="J5796">XLOOKUP('Transaction Data'!$G5796,Product_Code,Biscuit_Brand)</f>
        <v>Ginger Snaps</v>
      </c>
      <c r="K5796" s="2">
        <f t="array" ref="K5796">XLOOKUP('Transaction Data'!$G5796,Product_Code,Cost)</f>
        <v>14</v>
      </c>
      <c r="L5796" s="2">
        <f t="array" ref="L5796">XLOOKUP('Transaction Data'!$G5796,Product_Code,Unit_Price)</f>
        <v>28</v>
      </c>
      <c r="M5796" s="3">
        <f>'Transaction Data'!$F5796*'Transaction Data'!$K5796</f>
        <v>2464</v>
      </c>
      <c r="N5796" s="3">
        <f>'Transaction Data'!$F5796*'Transaction Data'!$L5796</f>
        <v>4928</v>
      </c>
      <c r="O5796" s="3">
        <f>'Transaction Data'!$N5796-'Transaction Data'!$M5796</f>
        <v>2464</v>
      </c>
      <c r="P5796" s="2">
        <f>DATEDIF('Transaction Data'!$D5796,'Transaction Data'!$A5796,"y")</f>
        <v>38</v>
      </c>
      <c r="Q5796" s="2" t="str">
        <f>FLOOR('Transaction Data'!$P5796,15)&amp;"-"&amp;FLOOR('Transaction Data'!$P5796,15)+14</f>
        <v>30-44</v>
      </c>
      <c r="R5796" s="2" t="str">
        <f>IF('Transaction Data'!$L5796&lt;=10,"Less Expensive","Expensive")</f>
        <v>Expensive</v>
      </c>
      <c r="S5796" s="4">
        <f>WEEKDAY('Transaction Data'!$A5796)</f>
        <v>3</v>
      </c>
      <c r="T5796" s="2" t="str">
        <f>IF(WEEKDAY('Transaction Data'!$A5796,2)&lt;6,"Weekday","Weekend")</f>
        <v>Weekday</v>
      </c>
    </row>
    <row r="5797" ht="15.75" customHeight="1">
      <c r="A5797" s="1">
        <v>45365.0</v>
      </c>
      <c r="B5797" s="2" t="s">
        <v>5426</v>
      </c>
      <c r="C5797" s="2" t="s">
        <v>47</v>
      </c>
      <c r="D5797" s="1">
        <v>21529.0</v>
      </c>
      <c r="E5797" s="2" t="s">
        <v>22</v>
      </c>
      <c r="F5797" s="2">
        <v>100.0</v>
      </c>
      <c r="G5797" s="2" t="s">
        <v>57</v>
      </c>
      <c r="H5797" s="2" t="s">
        <v>24</v>
      </c>
      <c r="I5797" s="2" t="s">
        <v>25</v>
      </c>
      <c r="J5797" s="2" t="str">
        <f t="array" ref="J5797">XLOOKUP('Transaction Data'!$G5797,Product_Code,Biscuit_Brand)</f>
        <v>Oatmeal Cookies</v>
      </c>
      <c r="K5797" s="2">
        <f t="array" ref="K5797">XLOOKUP('Transaction Data'!$G5797,Product_Code,Cost)</f>
        <v>19</v>
      </c>
      <c r="L5797" s="2">
        <f t="array" ref="L5797">XLOOKUP('Transaction Data'!$G5797,Product_Code,Unit_Price)</f>
        <v>23</v>
      </c>
      <c r="M5797" s="3">
        <f>'Transaction Data'!$F5797*'Transaction Data'!$K5797</f>
        <v>1900</v>
      </c>
      <c r="N5797" s="3">
        <f>'Transaction Data'!$F5797*'Transaction Data'!$L5797</f>
        <v>2300</v>
      </c>
      <c r="O5797" s="3">
        <f>'Transaction Data'!$N5797-'Transaction Data'!$M5797</f>
        <v>400</v>
      </c>
      <c r="P5797" s="2">
        <f>DATEDIF('Transaction Data'!$D5797,'Transaction Data'!$A5797,"y")</f>
        <v>65</v>
      </c>
      <c r="Q5797" s="2" t="str">
        <f>FLOOR('Transaction Data'!$P5797,15)&amp;"-"&amp;FLOOR('Transaction Data'!$P5797,15)+14</f>
        <v>60-74</v>
      </c>
      <c r="R5797" s="2" t="str">
        <f>IF('Transaction Data'!$L5797&lt;=10,"Less Expensive","Expensive")</f>
        <v>Expensive</v>
      </c>
      <c r="S5797" s="4">
        <f>WEEKDAY('Transaction Data'!$A5797)</f>
        <v>5</v>
      </c>
      <c r="T5797" s="2" t="str">
        <f>IF(WEEKDAY('Transaction Data'!$A5797,2)&lt;6,"Weekday","Weekend")</f>
        <v>Weekday</v>
      </c>
    </row>
    <row r="5798" ht="15.75" customHeight="1">
      <c r="A5798" s="1">
        <v>45301.0</v>
      </c>
      <c r="B5798" s="2" t="s">
        <v>5427</v>
      </c>
      <c r="C5798" s="2" t="s">
        <v>54</v>
      </c>
      <c r="D5798" s="1">
        <v>37827.0</v>
      </c>
      <c r="E5798" s="2" t="s">
        <v>27</v>
      </c>
      <c r="F5798" s="2">
        <v>273.0</v>
      </c>
      <c r="G5798" s="2" t="s">
        <v>60</v>
      </c>
      <c r="H5798" s="2" t="s">
        <v>42</v>
      </c>
      <c r="I5798" s="2" t="s">
        <v>25</v>
      </c>
      <c r="J5798" s="2" t="str">
        <f t="array" ref="J5798">XLOOKUP('Transaction Data'!$G5798,Product_Code,Biscuit_Brand)</f>
        <v>Peanut Butter Bites</v>
      </c>
      <c r="K5798" s="2">
        <f t="array" ref="K5798">XLOOKUP('Transaction Data'!$G5798,Product_Code,Cost)</f>
        <v>5</v>
      </c>
      <c r="L5798" s="2">
        <f t="array" ref="L5798">XLOOKUP('Transaction Data'!$G5798,Product_Code,Unit_Price)</f>
        <v>7</v>
      </c>
      <c r="M5798" s="3">
        <f>'Transaction Data'!$F5798*'Transaction Data'!$K5798</f>
        <v>1365</v>
      </c>
      <c r="N5798" s="3">
        <f>'Transaction Data'!$F5798*'Transaction Data'!$L5798</f>
        <v>1911</v>
      </c>
      <c r="O5798" s="3">
        <f>'Transaction Data'!$N5798-'Transaction Data'!$M5798</f>
        <v>546</v>
      </c>
      <c r="P5798" s="2">
        <f>DATEDIF('Transaction Data'!$D5798,'Transaction Data'!$A5798,"y")</f>
        <v>20</v>
      </c>
      <c r="Q5798" s="2" t="str">
        <f>FLOOR('Transaction Data'!$P5798,15)&amp;"-"&amp;FLOOR('Transaction Data'!$P5798,15)+14</f>
        <v>15-29</v>
      </c>
      <c r="R5798" s="2" t="str">
        <f>IF('Transaction Data'!$L5798&lt;=10,"Less Expensive","Expensive")</f>
        <v>Less Expensive</v>
      </c>
      <c r="S5798" s="4">
        <f>WEEKDAY('Transaction Data'!$A5798)</f>
        <v>4</v>
      </c>
      <c r="T5798" s="2" t="str">
        <f>IF(WEEKDAY('Transaction Data'!$A5798,2)&lt;6,"Weekday","Weekend")</f>
        <v>Weekday</v>
      </c>
    </row>
    <row r="5799" ht="15.75" customHeight="1">
      <c r="A5799" s="1">
        <v>45393.0</v>
      </c>
      <c r="B5799" s="2" t="s">
        <v>3793</v>
      </c>
      <c r="C5799" s="2" t="s">
        <v>41</v>
      </c>
      <c r="D5799" s="1">
        <v>19527.0</v>
      </c>
      <c r="E5799" s="2" t="s">
        <v>63</v>
      </c>
      <c r="F5799" s="2">
        <v>217.0</v>
      </c>
      <c r="G5799" s="2" t="s">
        <v>28</v>
      </c>
      <c r="H5799" s="2" t="s">
        <v>45</v>
      </c>
      <c r="I5799" s="2" t="s">
        <v>25</v>
      </c>
      <c r="J5799" s="2" t="str">
        <f t="array" ref="J5799">XLOOKUP('Transaction Data'!$G5799,Product_Code,Biscuit_Brand)</f>
        <v>Shortbread</v>
      </c>
      <c r="K5799" s="2">
        <f t="array" ref="K5799">XLOOKUP('Transaction Data'!$G5799,Product_Code,Cost)</f>
        <v>10</v>
      </c>
      <c r="L5799" s="2">
        <f t="array" ref="L5799">XLOOKUP('Transaction Data'!$G5799,Product_Code,Unit_Price)</f>
        <v>45</v>
      </c>
      <c r="M5799" s="3">
        <f>'Transaction Data'!$F5799*'Transaction Data'!$K5799</f>
        <v>2170</v>
      </c>
      <c r="N5799" s="3">
        <f>'Transaction Data'!$F5799*'Transaction Data'!$L5799</f>
        <v>9765</v>
      </c>
      <c r="O5799" s="3">
        <f>'Transaction Data'!$N5799-'Transaction Data'!$M5799</f>
        <v>7595</v>
      </c>
      <c r="P5799" s="2">
        <f>DATEDIF('Transaction Data'!$D5799,'Transaction Data'!$A5799,"y")</f>
        <v>70</v>
      </c>
      <c r="Q5799" s="2" t="str">
        <f>FLOOR('Transaction Data'!$P5799,15)&amp;"-"&amp;FLOOR('Transaction Data'!$P5799,15)+14</f>
        <v>60-74</v>
      </c>
      <c r="R5799" s="2" t="str">
        <f>IF('Transaction Data'!$L5799&lt;=10,"Less Expensive","Expensive")</f>
        <v>Expensive</v>
      </c>
      <c r="S5799" s="4">
        <f>WEEKDAY('Transaction Data'!$A5799)</f>
        <v>5</v>
      </c>
      <c r="T5799" s="2" t="str">
        <f>IF(WEEKDAY('Transaction Data'!$A5799,2)&lt;6,"Weekday","Weekend")</f>
        <v>Weekday</v>
      </c>
    </row>
    <row r="5800" ht="15.75" customHeight="1">
      <c r="A5800" s="1">
        <v>45440.0</v>
      </c>
      <c r="B5800" s="2" t="s">
        <v>5428</v>
      </c>
      <c r="C5800" s="2" t="s">
        <v>54</v>
      </c>
      <c r="D5800" s="1">
        <v>19395.0</v>
      </c>
      <c r="E5800" s="2" t="s">
        <v>22</v>
      </c>
      <c r="F5800" s="2">
        <v>253.0</v>
      </c>
      <c r="G5800" s="2" t="s">
        <v>60</v>
      </c>
      <c r="H5800" s="2" t="s">
        <v>24</v>
      </c>
      <c r="I5800" s="2" t="s">
        <v>25</v>
      </c>
      <c r="J5800" s="2" t="str">
        <f t="array" ref="J5800">XLOOKUP('Transaction Data'!$G5800,Product_Code,Biscuit_Brand)</f>
        <v>Peanut Butter Bites</v>
      </c>
      <c r="K5800" s="2">
        <f t="array" ref="K5800">XLOOKUP('Transaction Data'!$G5800,Product_Code,Cost)</f>
        <v>5</v>
      </c>
      <c r="L5800" s="2">
        <f t="array" ref="L5800">XLOOKUP('Transaction Data'!$G5800,Product_Code,Unit_Price)</f>
        <v>7</v>
      </c>
      <c r="M5800" s="3">
        <f>'Transaction Data'!$F5800*'Transaction Data'!$K5800</f>
        <v>1265</v>
      </c>
      <c r="N5800" s="3">
        <f>'Transaction Data'!$F5800*'Transaction Data'!$L5800</f>
        <v>1771</v>
      </c>
      <c r="O5800" s="3">
        <f>'Transaction Data'!$N5800-'Transaction Data'!$M5800</f>
        <v>506</v>
      </c>
      <c r="P5800" s="2">
        <f>DATEDIF('Transaction Data'!$D5800,'Transaction Data'!$A5800,"y")</f>
        <v>71</v>
      </c>
      <c r="Q5800" s="2" t="str">
        <f>FLOOR('Transaction Data'!$P5800,15)&amp;"-"&amp;FLOOR('Transaction Data'!$P5800,15)+14</f>
        <v>60-74</v>
      </c>
      <c r="R5800" s="2" t="str">
        <f>IF('Transaction Data'!$L5800&lt;=10,"Less Expensive","Expensive")</f>
        <v>Less Expensive</v>
      </c>
      <c r="S5800" s="4">
        <f>WEEKDAY('Transaction Data'!$A5800)</f>
        <v>3</v>
      </c>
      <c r="T5800" s="2" t="str">
        <f>IF(WEEKDAY('Transaction Data'!$A5800,2)&lt;6,"Weekday","Weekend")</f>
        <v>Weekday</v>
      </c>
    </row>
    <row r="5801" ht="15.75" customHeight="1">
      <c r="A5801" s="1">
        <v>45354.0</v>
      </c>
      <c r="B5801" s="2" t="s">
        <v>5429</v>
      </c>
      <c r="C5801" s="2" t="s">
        <v>72</v>
      </c>
      <c r="D5801" s="1">
        <v>19629.0</v>
      </c>
      <c r="E5801" s="2" t="s">
        <v>37</v>
      </c>
      <c r="F5801" s="2">
        <v>103.0</v>
      </c>
      <c r="G5801" s="2" t="s">
        <v>60</v>
      </c>
      <c r="H5801" s="2" t="s">
        <v>29</v>
      </c>
      <c r="I5801" s="2" t="s">
        <v>25</v>
      </c>
      <c r="J5801" s="2" t="str">
        <f t="array" ref="J5801">XLOOKUP('Transaction Data'!$G5801,Product_Code,Biscuit_Brand)</f>
        <v>Peanut Butter Bites</v>
      </c>
      <c r="K5801" s="2">
        <f t="array" ref="K5801">XLOOKUP('Transaction Data'!$G5801,Product_Code,Cost)</f>
        <v>5</v>
      </c>
      <c r="L5801" s="2">
        <f t="array" ref="L5801">XLOOKUP('Transaction Data'!$G5801,Product_Code,Unit_Price)</f>
        <v>7</v>
      </c>
      <c r="M5801" s="3">
        <f>'Transaction Data'!$F5801*'Transaction Data'!$K5801</f>
        <v>515</v>
      </c>
      <c r="N5801" s="3">
        <f>'Transaction Data'!$F5801*'Transaction Data'!$L5801</f>
        <v>721</v>
      </c>
      <c r="O5801" s="3">
        <f>'Transaction Data'!$N5801-'Transaction Data'!$M5801</f>
        <v>206</v>
      </c>
      <c r="P5801" s="2">
        <f>DATEDIF('Transaction Data'!$D5801,'Transaction Data'!$A5801,"y")</f>
        <v>70</v>
      </c>
      <c r="Q5801" s="2" t="str">
        <f>FLOOR('Transaction Data'!$P5801,15)&amp;"-"&amp;FLOOR('Transaction Data'!$P5801,15)+14</f>
        <v>60-74</v>
      </c>
      <c r="R5801" s="2" t="str">
        <f>IF('Transaction Data'!$L5801&lt;=10,"Less Expensive","Expensive")</f>
        <v>Less Expensive</v>
      </c>
      <c r="S5801" s="4">
        <f>WEEKDAY('Transaction Data'!$A5801)</f>
        <v>1</v>
      </c>
      <c r="T5801" s="2" t="str">
        <f>IF(WEEKDAY('Transaction Data'!$A5801,2)&lt;6,"Weekday","Weekend")</f>
        <v>Weekend</v>
      </c>
    </row>
    <row r="5802" ht="15.75" customHeight="1">
      <c r="A5802" s="1">
        <v>45478.0</v>
      </c>
      <c r="B5802" s="2" t="s">
        <v>5430</v>
      </c>
      <c r="C5802" s="2" t="s">
        <v>51</v>
      </c>
      <c r="D5802" s="1">
        <v>32785.0</v>
      </c>
      <c r="E5802" s="2" t="s">
        <v>27</v>
      </c>
      <c r="F5802" s="2">
        <v>246.0</v>
      </c>
      <c r="G5802" s="2" t="s">
        <v>60</v>
      </c>
      <c r="H5802" s="2" t="s">
        <v>42</v>
      </c>
      <c r="I5802" s="2" t="s">
        <v>25</v>
      </c>
      <c r="J5802" s="2" t="str">
        <f t="array" ref="J5802">XLOOKUP('Transaction Data'!$G5802,Product_Code,Biscuit_Brand)</f>
        <v>Peanut Butter Bites</v>
      </c>
      <c r="K5802" s="2">
        <f t="array" ref="K5802">XLOOKUP('Transaction Data'!$G5802,Product_Code,Cost)</f>
        <v>5</v>
      </c>
      <c r="L5802" s="2">
        <f t="array" ref="L5802">XLOOKUP('Transaction Data'!$G5802,Product_Code,Unit_Price)</f>
        <v>7</v>
      </c>
      <c r="M5802" s="3">
        <f>'Transaction Data'!$F5802*'Transaction Data'!$K5802</f>
        <v>1230</v>
      </c>
      <c r="N5802" s="3">
        <f>'Transaction Data'!$F5802*'Transaction Data'!$L5802</f>
        <v>1722</v>
      </c>
      <c r="O5802" s="3">
        <f>'Transaction Data'!$N5802-'Transaction Data'!$M5802</f>
        <v>492</v>
      </c>
      <c r="P5802" s="2">
        <f>DATEDIF('Transaction Data'!$D5802,'Transaction Data'!$A5802,"y")</f>
        <v>34</v>
      </c>
      <c r="Q5802" s="2" t="str">
        <f>FLOOR('Transaction Data'!$P5802,15)&amp;"-"&amp;FLOOR('Transaction Data'!$P5802,15)+14</f>
        <v>30-44</v>
      </c>
      <c r="R5802" s="2" t="str">
        <f>IF('Transaction Data'!$L5802&lt;=10,"Less Expensive","Expensive")</f>
        <v>Less Expensive</v>
      </c>
      <c r="S5802" s="4">
        <f>WEEKDAY('Transaction Data'!$A5802)</f>
        <v>6</v>
      </c>
      <c r="T5802" s="2" t="str">
        <f>IF(WEEKDAY('Transaction Data'!$A5802,2)&lt;6,"Weekday","Weekend")</f>
        <v>Weekday</v>
      </c>
    </row>
    <row r="5803" ht="15.75" customHeight="1">
      <c r="A5803" s="1">
        <v>45393.0</v>
      </c>
      <c r="B5803" s="2" t="s">
        <v>5431</v>
      </c>
      <c r="C5803" s="2" t="s">
        <v>21</v>
      </c>
      <c r="D5803" s="1">
        <v>19292.0</v>
      </c>
      <c r="E5803" s="2" t="s">
        <v>22</v>
      </c>
      <c r="F5803" s="2">
        <v>419.0</v>
      </c>
      <c r="G5803" s="2" t="s">
        <v>60</v>
      </c>
      <c r="H5803" s="2" t="s">
        <v>45</v>
      </c>
      <c r="I5803" s="2" t="s">
        <v>25</v>
      </c>
      <c r="J5803" s="2" t="str">
        <f t="array" ref="J5803">XLOOKUP('Transaction Data'!$G5803,Product_Code,Biscuit_Brand)</f>
        <v>Peanut Butter Bites</v>
      </c>
      <c r="K5803" s="2">
        <f t="array" ref="K5803">XLOOKUP('Transaction Data'!$G5803,Product_Code,Cost)</f>
        <v>5</v>
      </c>
      <c r="L5803" s="2">
        <f t="array" ref="L5803">XLOOKUP('Transaction Data'!$G5803,Product_Code,Unit_Price)</f>
        <v>7</v>
      </c>
      <c r="M5803" s="3">
        <f>'Transaction Data'!$F5803*'Transaction Data'!$K5803</f>
        <v>2095</v>
      </c>
      <c r="N5803" s="3">
        <f>'Transaction Data'!$F5803*'Transaction Data'!$L5803</f>
        <v>2933</v>
      </c>
      <c r="O5803" s="3">
        <f>'Transaction Data'!$N5803-'Transaction Data'!$M5803</f>
        <v>838</v>
      </c>
      <c r="P5803" s="2">
        <f>DATEDIF('Transaction Data'!$D5803,'Transaction Data'!$A5803,"y")</f>
        <v>71</v>
      </c>
      <c r="Q5803" s="2" t="str">
        <f>FLOOR('Transaction Data'!$P5803,15)&amp;"-"&amp;FLOOR('Transaction Data'!$P5803,15)+14</f>
        <v>60-74</v>
      </c>
      <c r="R5803" s="2" t="str">
        <f>IF('Transaction Data'!$L5803&lt;=10,"Less Expensive","Expensive")</f>
        <v>Less Expensive</v>
      </c>
      <c r="S5803" s="4">
        <f>WEEKDAY('Transaction Data'!$A5803)</f>
        <v>5</v>
      </c>
      <c r="T5803" s="2" t="str">
        <f>IF(WEEKDAY('Transaction Data'!$A5803,2)&lt;6,"Weekday","Weekend")</f>
        <v>Weekday</v>
      </c>
    </row>
    <row r="5804" ht="15.75" customHeight="1">
      <c r="A5804" s="1">
        <v>45436.0</v>
      </c>
      <c r="B5804" s="2" t="s">
        <v>5432</v>
      </c>
      <c r="C5804" s="2" t="s">
        <v>69</v>
      </c>
      <c r="D5804" s="1">
        <v>20334.0</v>
      </c>
      <c r="E5804" s="2" t="s">
        <v>63</v>
      </c>
      <c r="F5804" s="2">
        <v>27.0</v>
      </c>
      <c r="G5804" s="2" t="s">
        <v>48</v>
      </c>
      <c r="H5804" s="2" t="s">
        <v>24</v>
      </c>
      <c r="I5804" s="2" t="s">
        <v>25</v>
      </c>
      <c r="J5804" s="2" t="str">
        <f t="array" ref="J5804">XLOOKUP('Transaction Data'!$G5804,Product_Code,Biscuit_Brand)</f>
        <v>Lemon Crisps</v>
      </c>
      <c r="K5804" s="2">
        <f t="array" ref="K5804">XLOOKUP('Transaction Data'!$G5804,Product_Code,Cost)</f>
        <v>7</v>
      </c>
      <c r="L5804" s="2">
        <f t="array" ref="L5804">XLOOKUP('Transaction Data'!$G5804,Product_Code,Unit_Price)</f>
        <v>9</v>
      </c>
      <c r="M5804" s="3">
        <f>'Transaction Data'!$F5804*'Transaction Data'!$K5804</f>
        <v>189</v>
      </c>
      <c r="N5804" s="3">
        <f>'Transaction Data'!$F5804*'Transaction Data'!$L5804</f>
        <v>243</v>
      </c>
      <c r="O5804" s="3">
        <f>'Transaction Data'!$N5804-'Transaction Data'!$M5804</f>
        <v>54</v>
      </c>
      <c r="P5804" s="2">
        <f>DATEDIF('Transaction Data'!$D5804,'Transaction Data'!$A5804,"y")</f>
        <v>68</v>
      </c>
      <c r="Q5804" s="2" t="str">
        <f>FLOOR('Transaction Data'!$P5804,15)&amp;"-"&amp;FLOOR('Transaction Data'!$P5804,15)+14</f>
        <v>60-74</v>
      </c>
      <c r="R5804" s="2" t="str">
        <f>IF('Transaction Data'!$L5804&lt;=10,"Less Expensive","Expensive")</f>
        <v>Less Expensive</v>
      </c>
      <c r="S5804" s="4">
        <f>WEEKDAY('Transaction Data'!$A5804)</f>
        <v>6</v>
      </c>
      <c r="T5804" s="2" t="str">
        <f>IF(WEEKDAY('Transaction Data'!$A5804,2)&lt;6,"Weekday","Weekend")</f>
        <v>Weekday</v>
      </c>
    </row>
    <row r="5805" ht="15.75" customHeight="1">
      <c r="A5805" s="1">
        <v>45316.0</v>
      </c>
      <c r="B5805" s="2" t="s">
        <v>5433</v>
      </c>
      <c r="C5805" s="2" t="s">
        <v>32</v>
      </c>
      <c r="D5805" s="1">
        <v>21579.0</v>
      </c>
      <c r="E5805" s="2" t="s">
        <v>27</v>
      </c>
      <c r="F5805" s="2">
        <v>440.0</v>
      </c>
      <c r="G5805" s="2" t="s">
        <v>60</v>
      </c>
      <c r="H5805" s="2" t="s">
        <v>29</v>
      </c>
      <c r="I5805" s="2" t="s">
        <v>25</v>
      </c>
      <c r="J5805" s="2" t="str">
        <f t="array" ref="J5805">XLOOKUP('Transaction Data'!$G5805,Product_Code,Biscuit_Brand)</f>
        <v>Peanut Butter Bites</v>
      </c>
      <c r="K5805" s="2">
        <f t="array" ref="K5805">XLOOKUP('Transaction Data'!$G5805,Product_Code,Cost)</f>
        <v>5</v>
      </c>
      <c r="L5805" s="2">
        <f t="array" ref="L5805">XLOOKUP('Transaction Data'!$G5805,Product_Code,Unit_Price)</f>
        <v>7</v>
      </c>
      <c r="M5805" s="3">
        <f>'Transaction Data'!$F5805*'Transaction Data'!$K5805</f>
        <v>2200</v>
      </c>
      <c r="N5805" s="3">
        <f>'Transaction Data'!$F5805*'Transaction Data'!$L5805</f>
        <v>3080</v>
      </c>
      <c r="O5805" s="3">
        <f>'Transaction Data'!$N5805-'Transaction Data'!$M5805</f>
        <v>880</v>
      </c>
      <c r="P5805" s="2">
        <f>DATEDIF('Transaction Data'!$D5805,'Transaction Data'!$A5805,"y")</f>
        <v>64</v>
      </c>
      <c r="Q5805" s="2" t="str">
        <f>FLOOR('Transaction Data'!$P5805,15)&amp;"-"&amp;FLOOR('Transaction Data'!$P5805,15)+14</f>
        <v>60-74</v>
      </c>
      <c r="R5805" s="2" t="str">
        <f>IF('Transaction Data'!$L5805&lt;=10,"Less Expensive","Expensive")</f>
        <v>Less Expensive</v>
      </c>
      <c r="S5805" s="4">
        <f>WEEKDAY('Transaction Data'!$A5805)</f>
        <v>5</v>
      </c>
      <c r="T5805" s="2" t="str">
        <f>IF(WEEKDAY('Transaction Data'!$A5805,2)&lt;6,"Weekday","Weekend")</f>
        <v>Weekday</v>
      </c>
    </row>
    <row r="5806" ht="15.75" customHeight="1">
      <c r="A5806" s="1">
        <v>45352.0</v>
      </c>
      <c r="B5806" s="2" t="s">
        <v>5434</v>
      </c>
      <c r="C5806" s="2" t="s">
        <v>41</v>
      </c>
      <c r="D5806" s="1">
        <v>18589.0</v>
      </c>
      <c r="E5806" s="2" t="s">
        <v>37</v>
      </c>
      <c r="F5806" s="2">
        <v>331.0</v>
      </c>
      <c r="G5806" s="2" t="s">
        <v>38</v>
      </c>
      <c r="H5806" s="2" t="s">
        <v>29</v>
      </c>
      <c r="I5806" s="2" t="s">
        <v>25</v>
      </c>
      <c r="J5806" s="2" t="str">
        <f t="array" ref="J5806">XLOOKUP('Transaction Data'!$G5806,Product_Code,Biscuit_Brand)</f>
        <v>Ginger Snaps</v>
      </c>
      <c r="K5806" s="2">
        <f t="array" ref="K5806">XLOOKUP('Transaction Data'!$G5806,Product_Code,Cost)</f>
        <v>14</v>
      </c>
      <c r="L5806" s="2">
        <f t="array" ref="L5806">XLOOKUP('Transaction Data'!$G5806,Product_Code,Unit_Price)</f>
        <v>28</v>
      </c>
      <c r="M5806" s="3">
        <f>'Transaction Data'!$F5806*'Transaction Data'!$K5806</f>
        <v>4634</v>
      </c>
      <c r="N5806" s="3">
        <f>'Transaction Data'!$F5806*'Transaction Data'!$L5806</f>
        <v>9268</v>
      </c>
      <c r="O5806" s="3">
        <f>'Transaction Data'!$N5806-'Transaction Data'!$M5806</f>
        <v>4634</v>
      </c>
      <c r="P5806" s="2">
        <f>DATEDIF('Transaction Data'!$D5806,'Transaction Data'!$A5806,"y")</f>
        <v>73</v>
      </c>
      <c r="Q5806" s="2" t="str">
        <f>FLOOR('Transaction Data'!$P5806,15)&amp;"-"&amp;FLOOR('Transaction Data'!$P5806,15)+14</f>
        <v>60-74</v>
      </c>
      <c r="R5806" s="2" t="str">
        <f>IF('Transaction Data'!$L5806&lt;=10,"Less Expensive","Expensive")</f>
        <v>Expensive</v>
      </c>
      <c r="S5806" s="4">
        <f>WEEKDAY('Transaction Data'!$A5806)</f>
        <v>6</v>
      </c>
      <c r="T5806" s="2" t="str">
        <f>IF(WEEKDAY('Transaction Data'!$A5806,2)&lt;6,"Weekday","Weekend")</f>
        <v>Weekday</v>
      </c>
    </row>
    <row r="5807" ht="15.75" customHeight="1">
      <c r="A5807" s="1">
        <v>45389.0</v>
      </c>
      <c r="B5807" s="2" t="s">
        <v>5435</v>
      </c>
      <c r="C5807" s="2" t="s">
        <v>41</v>
      </c>
      <c r="D5807" s="1">
        <v>36247.0</v>
      </c>
      <c r="E5807" s="2" t="s">
        <v>37</v>
      </c>
      <c r="F5807" s="2">
        <v>453.0</v>
      </c>
      <c r="G5807" s="2" t="s">
        <v>57</v>
      </c>
      <c r="H5807" s="2" t="s">
        <v>34</v>
      </c>
      <c r="I5807" s="2" t="s">
        <v>25</v>
      </c>
      <c r="J5807" s="2" t="str">
        <f t="array" ref="J5807">XLOOKUP('Transaction Data'!$G5807,Product_Code,Biscuit_Brand)</f>
        <v>Oatmeal Cookies</v>
      </c>
      <c r="K5807" s="2">
        <f t="array" ref="K5807">XLOOKUP('Transaction Data'!$G5807,Product_Code,Cost)</f>
        <v>19</v>
      </c>
      <c r="L5807" s="2">
        <f t="array" ref="L5807">XLOOKUP('Transaction Data'!$G5807,Product_Code,Unit_Price)</f>
        <v>23</v>
      </c>
      <c r="M5807" s="3">
        <f>'Transaction Data'!$F5807*'Transaction Data'!$K5807</f>
        <v>8607</v>
      </c>
      <c r="N5807" s="3">
        <f>'Transaction Data'!$F5807*'Transaction Data'!$L5807</f>
        <v>10419</v>
      </c>
      <c r="O5807" s="3">
        <f>'Transaction Data'!$N5807-'Transaction Data'!$M5807</f>
        <v>1812</v>
      </c>
      <c r="P5807" s="2">
        <f>DATEDIF('Transaction Data'!$D5807,'Transaction Data'!$A5807,"y")</f>
        <v>25</v>
      </c>
      <c r="Q5807" s="2" t="str">
        <f>FLOOR('Transaction Data'!$P5807,15)&amp;"-"&amp;FLOOR('Transaction Data'!$P5807,15)+14</f>
        <v>15-29</v>
      </c>
      <c r="R5807" s="2" t="str">
        <f>IF('Transaction Data'!$L5807&lt;=10,"Less Expensive","Expensive")</f>
        <v>Expensive</v>
      </c>
      <c r="S5807" s="4">
        <f>WEEKDAY('Transaction Data'!$A5807)</f>
        <v>1</v>
      </c>
      <c r="T5807" s="2" t="str">
        <f>IF(WEEKDAY('Transaction Data'!$A5807,2)&lt;6,"Weekday","Weekend")</f>
        <v>Weekend</v>
      </c>
    </row>
    <row r="5808" ht="15.75" customHeight="1">
      <c r="A5808" s="1">
        <v>45373.0</v>
      </c>
      <c r="B5808" s="2" t="s">
        <v>5436</v>
      </c>
      <c r="C5808" s="2" t="s">
        <v>65</v>
      </c>
      <c r="D5808" s="1">
        <v>25352.0</v>
      </c>
      <c r="E5808" s="2" t="s">
        <v>37</v>
      </c>
      <c r="F5808" s="2">
        <v>252.0</v>
      </c>
      <c r="G5808" s="2" t="s">
        <v>23</v>
      </c>
      <c r="H5808" s="2" t="s">
        <v>24</v>
      </c>
      <c r="I5808" s="2" t="s">
        <v>25</v>
      </c>
      <c r="J5808" s="2" t="str">
        <f t="array" ref="J5808">XLOOKUP('Transaction Data'!$G5808,Product_Code,Biscuit_Brand)</f>
        <v>Cinnamon Swirls</v>
      </c>
      <c r="K5808" s="2">
        <f t="array" ref="K5808">XLOOKUP('Transaction Data'!$G5808,Product_Code,Cost)</f>
        <v>10</v>
      </c>
      <c r="L5808" s="2">
        <f t="array" ref="L5808">XLOOKUP('Transaction Data'!$G5808,Product_Code,Unit_Price)</f>
        <v>14</v>
      </c>
      <c r="M5808" s="3">
        <f>'Transaction Data'!$F5808*'Transaction Data'!$K5808</f>
        <v>2520</v>
      </c>
      <c r="N5808" s="3">
        <f>'Transaction Data'!$F5808*'Transaction Data'!$L5808</f>
        <v>3528</v>
      </c>
      <c r="O5808" s="3">
        <f>'Transaction Data'!$N5808-'Transaction Data'!$M5808</f>
        <v>1008</v>
      </c>
      <c r="P5808" s="2">
        <f>DATEDIF('Transaction Data'!$D5808,'Transaction Data'!$A5808,"y")</f>
        <v>54</v>
      </c>
      <c r="Q5808" s="2" t="str">
        <f>FLOOR('Transaction Data'!$P5808,15)&amp;"-"&amp;FLOOR('Transaction Data'!$P5808,15)+14</f>
        <v>45-59</v>
      </c>
      <c r="R5808" s="2" t="str">
        <f>IF('Transaction Data'!$L5808&lt;=10,"Less Expensive","Expensive")</f>
        <v>Expensive</v>
      </c>
      <c r="S5808" s="4">
        <f>WEEKDAY('Transaction Data'!$A5808)</f>
        <v>6</v>
      </c>
      <c r="T5808" s="2" t="str">
        <f>IF(WEEKDAY('Transaction Data'!$A5808,2)&lt;6,"Weekday","Weekend")</f>
        <v>Weekday</v>
      </c>
    </row>
    <row r="5809" ht="15.75" customHeight="1">
      <c r="A5809" s="1">
        <v>45343.0</v>
      </c>
      <c r="B5809" s="2" t="s">
        <v>3460</v>
      </c>
      <c r="C5809" s="2" t="s">
        <v>51</v>
      </c>
      <c r="D5809" s="1">
        <v>17118.0</v>
      </c>
      <c r="E5809" s="2" t="s">
        <v>63</v>
      </c>
      <c r="F5809" s="2">
        <v>404.0</v>
      </c>
      <c r="G5809" s="2" t="s">
        <v>33</v>
      </c>
      <c r="H5809" s="2" t="s">
        <v>42</v>
      </c>
      <c r="I5809" s="2" t="s">
        <v>25</v>
      </c>
      <c r="J5809" s="2" t="str">
        <f t="array" ref="J5809">XLOOKUP('Transaction Data'!$G5809,Product_Code,Biscuit_Brand)</f>
        <v>Caramel Biscuits</v>
      </c>
      <c r="K5809" s="2">
        <f t="array" ref="K5809">XLOOKUP('Transaction Data'!$G5809,Product_Code,Cost)</f>
        <v>18</v>
      </c>
      <c r="L5809" s="2">
        <f t="array" ref="L5809">XLOOKUP('Transaction Data'!$G5809,Product_Code,Unit_Price)</f>
        <v>22</v>
      </c>
      <c r="M5809" s="3">
        <f>'Transaction Data'!$F5809*'Transaction Data'!$K5809</f>
        <v>7272</v>
      </c>
      <c r="N5809" s="3">
        <f>'Transaction Data'!$F5809*'Transaction Data'!$L5809</f>
        <v>8888</v>
      </c>
      <c r="O5809" s="3">
        <f>'Transaction Data'!$N5809-'Transaction Data'!$M5809</f>
        <v>1616</v>
      </c>
      <c r="P5809" s="2">
        <f>DATEDIF('Transaction Data'!$D5809,'Transaction Data'!$A5809,"y")</f>
        <v>77</v>
      </c>
      <c r="Q5809" s="2" t="str">
        <f>FLOOR('Transaction Data'!$P5809,15)&amp;"-"&amp;FLOOR('Transaction Data'!$P5809,15)+14</f>
        <v>75-89</v>
      </c>
      <c r="R5809" s="2" t="str">
        <f>IF('Transaction Data'!$L5809&lt;=10,"Less Expensive","Expensive")</f>
        <v>Expensive</v>
      </c>
      <c r="S5809" s="4">
        <f>WEEKDAY('Transaction Data'!$A5809)</f>
        <v>4</v>
      </c>
      <c r="T5809" s="2" t="str">
        <f>IF(WEEKDAY('Transaction Data'!$A5809,2)&lt;6,"Weekday","Weekend")</f>
        <v>Weekday</v>
      </c>
    </row>
    <row r="5810" ht="15.75" customHeight="1">
      <c r="A5810" s="1">
        <v>45358.0</v>
      </c>
      <c r="B5810" s="2" t="s">
        <v>5437</v>
      </c>
      <c r="C5810" s="2" t="s">
        <v>47</v>
      </c>
      <c r="D5810" s="1">
        <v>35118.0</v>
      </c>
      <c r="E5810" s="2" t="s">
        <v>37</v>
      </c>
      <c r="F5810" s="2">
        <v>353.0</v>
      </c>
      <c r="G5810" s="2" t="s">
        <v>23</v>
      </c>
      <c r="H5810" s="2" t="s">
        <v>45</v>
      </c>
      <c r="I5810" s="2" t="s">
        <v>25</v>
      </c>
      <c r="J5810" s="2" t="str">
        <f t="array" ref="J5810">XLOOKUP('Transaction Data'!$G5810,Product_Code,Biscuit_Brand)</f>
        <v>Cinnamon Swirls</v>
      </c>
      <c r="K5810" s="2">
        <f t="array" ref="K5810">XLOOKUP('Transaction Data'!$G5810,Product_Code,Cost)</f>
        <v>10</v>
      </c>
      <c r="L5810" s="2">
        <f t="array" ref="L5810">XLOOKUP('Transaction Data'!$G5810,Product_Code,Unit_Price)</f>
        <v>14</v>
      </c>
      <c r="M5810" s="3">
        <f>'Transaction Data'!$F5810*'Transaction Data'!$K5810</f>
        <v>3530</v>
      </c>
      <c r="N5810" s="3">
        <f>'Transaction Data'!$F5810*'Transaction Data'!$L5810</f>
        <v>4942</v>
      </c>
      <c r="O5810" s="3">
        <f>'Transaction Data'!$N5810-'Transaction Data'!$M5810</f>
        <v>1412</v>
      </c>
      <c r="P5810" s="2">
        <f>DATEDIF('Transaction Data'!$D5810,'Transaction Data'!$A5810,"y")</f>
        <v>28</v>
      </c>
      <c r="Q5810" s="2" t="str">
        <f>FLOOR('Transaction Data'!$P5810,15)&amp;"-"&amp;FLOOR('Transaction Data'!$P5810,15)+14</f>
        <v>15-29</v>
      </c>
      <c r="R5810" s="2" t="str">
        <f>IF('Transaction Data'!$L5810&lt;=10,"Less Expensive","Expensive")</f>
        <v>Expensive</v>
      </c>
      <c r="S5810" s="4">
        <f>WEEKDAY('Transaction Data'!$A5810)</f>
        <v>5</v>
      </c>
      <c r="T5810" s="2" t="str">
        <f>IF(WEEKDAY('Transaction Data'!$A5810,2)&lt;6,"Weekday","Weekend")</f>
        <v>Weekday</v>
      </c>
    </row>
    <row r="5811" ht="15.75" customHeight="1">
      <c r="A5811" s="1">
        <v>45383.0</v>
      </c>
      <c r="B5811" s="2" t="s">
        <v>5438</v>
      </c>
      <c r="C5811" s="2" t="s">
        <v>21</v>
      </c>
      <c r="D5811" s="1">
        <v>36069.0</v>
      </c>
      <c r="E5811" s="2" t="s">
        <v>22</v>
      </c>
      <c r="F5811" s="2">
        <v>12.0</v>
      </c>
      <c r="G5811" s="2" t="s">
        <v>28</v>
      </c>
      <c r="H5811" s="2" t="s">
        <v>24</v>
      </c>
      <c r="I5811" s="2" t="s">
        <v>25</v>
      </c>
      <c r="J5811" s="2" t="str">
        <f t="array" ref="J5811">XLOOKUP('Transaction Data'!$G5811,Product_Code,Biscuit_Brand)</f>
        <v>Shortbread</v>
      </c>
      <c r="K5811" s="2">
        <f t="array" ref="K5811">XLOOKUP('Transaction Data'!$G5811,Product_Code,Cost)</f>
        <v>10</v>
      </c>
      <c r="L5811" s="2">
        <f t="array" ref="L5811">XLOOKUP('Transaction Data'!$G5811,Product_Code,Unit_Price)</f>
        <v>45</v>
      </c>
      <c r="M5811" s="3">
        <f>'Transaction Data'!$F5811*'Transaction Data'!$K5811</f>
        <v>120</v>
      </c>
      <c r="N5811" s="3">
        <f>'Transaction Data'!$F5811*'Transaction Data'!$L5811</f>
        <v>540</v>
      </c>
      <c r="O5811" s="3">
        <f>'Transaction Data'!$N5811-'Transaction Data'!$M5811</f>
        <v>420</v>
      </c>
      <c r="P5811" s="2">
        <f>DATEDIF('Transaction Data'!$D5811,'Transaction Data'!$A5811,"y")</f>
        <v>25</v>
      </c>
      <c r="Q5811" s="2" t="str">
        <f>FLOOR('Transaction Data'!$P5811,15)&amp;"-"&amp;FLOOR('Transaction Data'!$P5811,15)+14</f>
        <v>15-29</v>
      </c>
      <c r="R5811" s="2" t="str">
        <f>IF('Transaction Data'!$L5811&lt;=10,"Less Expensive","Expensive")</f>
        <v>Expensive</v>
      </c>
      <c r="S5811" s="4">
        <f>WEEKDAY('Transaction Data'!$A5811)</f>
        <v>2</v>
      </c>
      <c r="T5811" s="2" t="str">
        <f>IF(WEEKDAY('Transaction Data'!$A5811,2)&lt;6,"Weekday","Weekend")</f>
        <v>Weekday</v>
      </c>
    </row>
    <row r="5812" ht="15.75" customHeight="1">
      <c r="A5812" s="1">
        <v>45404.0</v>
      </c>
      <c r="B5812" s="2" t="s">
        <v>5439</v>
      </c>
      <c r="C5812" s="2" t="s">
        <v>69</v>
      </c>
      <c r="D5812" s="1">
        <v>23946.0</v>
      </c>
      <c r="E5812" s="2" t="s">
        <v>63</v>
      </c>
      <c r="F5812" s="2">
        <v>247.0</v>
      </c>
      <c r="G5812" s="2" t="s">
        <v>61</v>
      </c>
      <c r="H5812" s="2" t="s">
        <v>29</v>
      </c>
      <c r="I5812" s="2" t="s">
        <v>25</v>
      </c>
      <c r="J5812" s="2" t="str">
        <f t="array" ref="J5812">XLOOKUP('Transaction Data'!$G5812,Product_Code,Biscuit_Brand)</f>
        <v>Choco Delight</v>
      </c>
      <c r="K5812" s="2">
        <f t="array" ref="K5812">XLOOKUP('Transaction Data'!$G5812,Product_Code,Cost)</f>
        <v>3</v>
      </c>
      <c r="L5812" s="2">
        <f t="array" ref="L5812">XLOOKUP('Transaction Data'!$G5812,Product_Code,Unit_Price)</f>
        <v>5</v>
      </c>
      <c r="M5812" s="3">
        <f>'Transaction Data'!$F5812*'Transaction Data'!$K5812</f>
        <v>741</v>
      </c>
      <c r="N5812" s="3">
        <f>'Transaction Data'!$F5812*'Transaction Data'!$L5812</f>
        <v>1235</v>
      </c>
      <c r="O5812" s="3">
        <f>'Transaction Data'!$N5812-'Transaction Data'!$M5812</f>
        <v>494</v>
      </c>
      <c r="P5812" s="2">
        <f>DATEDIF('Transaction Data'!$D5812,'Transaction Data'!$A5812,"y")</f>
        <v>58</v>
      </c>
      <c r="Q5812" s="2" t="str">
        <f>FLOOR('Transaction Data'!$P5812,15)&amp;"-"&amp;FLOOR('Transaction Data'!$P5812,15)+14</f>
        <v>45-59</v>
      </c>
      <c r="R5812" s="2" t="str">
        <f>IF('Transaction Data'!$L5812&lt;=10,"Less Expensive","Expensive")</f>
        <v>Less Expensive</v>
      </c>
      <c r="S5812" s="4">
        <f>WEEKDAY('Transaction Data'!$A5812)</f>
        <v>2</v>
      </c>
      <c r="T5812" s="2" t="str">
        <f>IF(WEEKDAY('Transaction Data'!$A5812,2)&lt;6,"Weekday","Weekend")</f>
        <v>Weekday</v>
      </c>
    </row>
    <row r="5813" ht="15.75" customHeight="1">
      <c r="A5813" s="1">
        <v>45293.0</v>
      </c>
      <c r="B5813" s="2" t="s">
        <v>5440</v>
      </c>
      <c r="C5813" s="2" t="s">
        <v>47</v>
      </c>
      <c r="D5813" s="1">
        <v>23614.0</v>
      </c>
      <c r="E5813" s="2" t="s">
        <v>27</v>
      </c>
      <c r="F5813" s="2">
        <v>19.0</v>
      </c>
      <c r="G5813" s="2" t="s">
        <v>60</v>
      </c>
      <c r="H5813" s="2" t="s">
        <v>42</v>
      </c>
      <c r="I5813" s="2" t="s">
        <v>25</v>
      </c>
      <c r="J5813" s="2" t="str">
        <f t="array" ref="J5813">XLOOKUP('Transaction Data'!$G5813,Product_Code,Biscuit_Brand)</f>
        <v>Peanut Butter Bites</v>
      </c>
      <c r="K5813" s="2">
        <f t="array" ref="K5813">XLOOKUP('Transaction Data'!$G5813,Product_Code,Cost)</f>
        <v>5</v>
      </c>
      <c r="L5813" s="2">
        <f t="array" ref="L5813">XLOOKUP('Transaction Data'!$G5813,Product_Code,Unit_Price)</f>
        <v>7</v>
      </c>
      <c r="M5813" s="3">
        <f>'Transaction Data'!$F5813*'Transaction Data'!$K5813</f>
        <v>95</v>
      </c>
      <c r="N5813" s="3">
        <f>'Transaction Data'!$F5813*'Transaction Data'!$L5813</f>
        <v>133</v>
      </c>
      <c r="O5813" s="3">
        <f>'Transaction Data'!$N5813-'Transaction Data'!$M5813</f>
        <v>38</v>
      </c>
      <c r="P5813" s="2">
        <f>DATEDIF('Transaction Data'!$D5813,'Transaction Data'!$A5813,"y")</f>
        <v>59</v>
      </c>
      <c r="Q5813" s="2" t="str">
        <f>FLOOR('Transaction Data'!$P5813,15)&amp;"-"&amp;FLOOR('Transaction Data'!$P5813,15)+14</f>
        <v>45-59</v>
      </c>
      <c r="R5813" s="2" t="str">
        <f>IF('Transaction Data'!$L5813&lt;=10,"Less Expensive","Expensive")</f>
        <v>Less Expensive</v>
      </c>
      <c r="S5813" s="4">
        <f>WEEKDAY('Transaction Data'!$A5813)</f>
        <v>3</v>
      </c>
      <c r="T5813" s="2" t="str">
        <f>IF(WEEKDAY('Transaction Data'!$A5813,2)&lt;6,"Weekday","Weekend")</f>
        <v>Weekday</v>
      </c>
    </row>
    <row r="5814" ht="15.75" customHeight="1">
      <c r="A5814" s="1">
        <v>45451.0</v>
      </c>
      <c r="B5814" s="2" t="s">
        <v>5441</v>
      </c>
      <c r="C5814" s="2" t="s">
        <v>32</v>
      </c>
      <c r="D5814" s="1">
        <v>29941.0</v>
      </c>
      <c r="E5814" s="2" t="s">
        <v>22</v>
      </c>
      <c r="F5814" s="2">
        <v>173.0</v>
      </c>
      <c r="G5814" s="2" t="s">
        <v>60</v>
      </c>
      <c r="H5814" s="2" t="s">
        <v>45</v>
      </c>
      <c r="I5814" s="2" t="s">
        <v>25</v>
      </c>
      <c r="J5814" s="2" t="str">
        <f t="array" ref="J5814">XLOOKUP('Transaction Data'!$G5814,Product_Code,Biscuit_Brand)</f>
        <v>Peanut Butter Bites</v>
      </c>
      <c r="K5814" s="2">
        <f t="array" ref="K5814">XLOOKUP('Transaction Data'!$G5814,Product_Code,Cost)</f>
        <v>5</v>
      </c>
      <c r="L5814" s="2">
        <f t="array" ref="L5814">XLOOKUP('Transaction Data'!$G5814,Product_Code,Unit_Price)</f>
        <v>7</v>
      </c>
      <c r="M5814" s="3">
        <f>'Transaction Data'!$F5814*'Transaction Data'!$K5814</f>
        <v>865</v>
      </c>
      <c r="N5814" s="3">
        <f>'Transaction Data'!$F5814*'Transaction Data'!$L5814</f>
        <v>1211</v>
      </c>
      <c r="O5814" s="3">
        <f>'Transaction Data'!$N5814-'Transaction Data'!$M5814</f>
        <v>346</v>
      </c>
      <c r="P5814" s="2">
        <f>DATEDIF('Transaction Data'!$D5814,'Transaction Data'!$A5814,"y")</f>
        <v>42</v>
      </c>
      <c r="Q5814" s="2" t="str">
        <f>FLOOR('Transaction Data'!$P5814,15)&amp;"-"&amp;FLOOR('Transaction Data'!$P5814,15)+14</f>
        <v>30-44</v>
      </c>
      <c r="R5814" s="2" t="str">
        <f>IF('Transaction Data'!$L5814&lt;=10,"Less Expensive","Expensive")</f>
        <v>Less Expensive</v>
      </c>
      <c r="S5814" s="4">
        <f>WEEKDAY('Transaction Data'!$A5814)</f>
        <v>7</v>
      </c>
      <c r="T5814" s="2" t="str">
        <f>IF(WEEKDAY('Transaction Data'!$A5814,2)&lt;6,"Weekday","Weekend")</f>
        <v>Weekend</v>
      </c>
    </row>
    <row r="5815" ht="15.75" customHeight="1">
      <c r="A5815" s="1">
        <v>45419.0</v>
      </c>
      <c r="B5815" s="2" t="s">
        <v>5442</v>
      </c>
      <c r="C5815" s="2" t="s">
        <v>69</v>
      </c>
      <c r="D5815" s="1">
        <v>26561.0</v>
      </c>
      <c r="E5815" s="2" t="s">
        <v>63</v>
      </c>
      <c r="F5815" s="2">
        <v>27.0</v>
      </c>
      <c r="G5815" s="2" t="s">
        <v>38</v>
      </c>
      <c r="H5815" s="2" t="s">
        <v>24</v>
      </c>
      <c r="I5815" s="2" t="s">
        <v>25</v>
      </c>
      <c r="J5815" s="2" t="str">
        <f t="array" ref="J5815">XLOOKUP('Transaction Data'!$G5815,Product_Code,Biscuit_Brand)</f>
        <v>Ginger Snaps</v>
      </c>
      <c r="K5815" s="2">
        <f t="array" ref="K5815">XLOOKUP('Transaction Data'!$G5815,Product_Code,Cost)</f>
        <v>14</v>
      </c>
      <c r="L5815" s="2">
        <f t="array" ref="L5815">XLOOKUP('Transaction Data'!$G5815,Product_Code,Unit_Price)</f>
        <v>28</v>
      </c>
      <c r="M5815" s="3">
        <f>'Transaction Data'!$F5815*'Transaction Data'!$K5815</f>
        <v>378</v>
      </c>
      <c r="N5815" s="3">
        <f>'Transaction Data'!$F5815*'Transaction Data'!$L5815</f>
        <v>756</v>
      </c>
      <c r="O5815" s="3">
        <f>'Transaction Data'!$N5815-'Transaction Data'!$M5815</f>
        <v>378</v>
      </c>
      <c r="P5815" s="2">
        <f>DATEDIF('Transaction Data'!$D5815,'Transaction Data'!$A5815,"y")</f>
        <v>51</v>
      </c>
      <c r="Q5815" s="2" t="str">
        <f>FLOOR('Transaction Data'!$P5815,15)&amp;"-"&amp;FLOOR('Transaction Data'!$P5815,15)+14</f>
        <v>45-59</v>
      </c>
      <c r="R5815" s="2" t="str">
        <f>IF('Transaction Data'!$L5815&lt;=10,"Less Expensive","Expensive")</f>
        <v>Expensive</v>
      </c>
      <c r="S5815" s="4">
        <f>WEEKDAY('Transaction Data'!$A5815)</f>
        <v>3</v>
      </c>
      <c r="T5815" s="2" t="str">
        <f>IF(WEEKDAY('Transaction Data'!$A5815,2)&lt;6,"Weekday","Weekend")</f>
        <v>Weekday</v>
      </c>
    </row>
    <row r="5816" ht="15.75" customHeight="1">
      <c r="A5816" s="1">
        <v>45451.0</v>
      </c>
      <c r="B5816" s="2" t="s">
        <v>5443</v>
      </c>
      <c r="C5816" s="2" t="s">
        <v>51</v>
      </c>
      <c r="D5816" s="1">
        <v>30192.0</v>
      </c>
      <c r="E5816" s="2" t="s">
        <v>37</v>
      </c>
      <c r="F5816" s="2">
        <v>21.0</v>
      </c>
      <c r="G5816" s="2" t="s">
        <v>38</v>
      </c>
      <c r="H5816" s="2" t="s">
        <v>29</v>
      </c>
      <c r="I5816" s="2" t="s">
        <v>25</v>
      </c>
      <c r="J5816" s="2" t="str">
        <f t="array" ref="J5816">XLOOKUP('Transaction Data'!$G5816,Product_Code,Biscuit_Brand)</f>
        <v>Ginger Snaps</v>
      </c>
      <c r="K5816" s="2">
        <f t="array" ref="K5816">XLOOKUP('Transaction Data'!$G5816,Product_Code,Cost)</f>
        <v>14</v>
      </c>
      <c r="L5816" s="2">
        <f t="array" ref="L5816">XLOOKUP('Transaction Data'!$G5816,Product_Code,Unit_Price)</f>
        <v>28</v>
      </c>
      <c r="M5816" s="3">
        <f>'Transaction Data'!$F5816*'Transaction Data'!$K5816</f>
        <v>294</v>
      </c>
      <c r="N5816" s="3">
        <f>'Transaction Data'!$F5816*'Transaction Data'!$L5816</f>
        <v>588</v>
      </c>
      <c r="O5816" s="3">
        <f>'Transaction Data'!$N5816-'Transaction Data'!$M5816</f>
        <v>294</v>
      </c>
      <c r="P5816" s="2">
        <f>DATEDIF('Transaction Data'!$D5816,'Transaction Data'!$A5816,"y")</f>
        <v>41</v>
      </c>
      <c r="Q5816" s="2" t="str">
        <f>FLOOR('Transaction Data'!$P5816,15)&amp;"-"&amp;FLOOR('Transaction Data'!$P5816,15)+14</f>
        <v>30-44</v>
      </c>
      <c r="R5816" s="2" t="str">
        <f>IF('Transaction Data'!$L5816&lt;=10,"Less Expensive","Expensive")</f>
        <v>Expensive</v>
      </c>
      <c r="S5816" s="4">
        <f>WEEKDAY('Transaction Data'!$A5816)</f>
        <v>7</v>
      </c>
      <c r="T5816" s="2" t="str">
        <f>IF(WEEKDAY('Transaction Data'!$A5816,2)&lt;6,"Weekday","Weekend")</f>
        <v>Weekend</v>
      </c>
    </row>
    <row r="5817" ht="15.75" customHeight="1">
      <c r="A5817" s="1">
        <v>45337.0</v>
      </c>
      <c r="B5817" s="2" t="s">
        <v>1738</v>
      </c>
      <c r="C5817" s="2" t="s">
        <v>65</v>
      </c>
      <c r="D5817" s="1">
        <v>38011.0</v>
      </c>
      <c r="E5817" s="2" t="s">
        <v>27</v>
      </c>
      <c r="F5817" s="2">
        <v>203.0</v>
      </c>
      <c r="G5817" s="2" t="s">
        <v>38</v>
      </c>
      <c r="H5817" s="2" t="s">
        <v>29</v>
      </c>
      <c r="I5817" s="2" t="s">
        <v>25</v>
      </c>
      <c r="J5817" s="2" t="str">
        <f t="array" ref="J5817">XLOOKUP('Transaction Data'!$G5817,Product_Code,Biscuit_Brand)</f>
        <v>Ginger Snaps</v>
      </c>
      <c r="K5817" s="2">
        <f t="array" ref="K5817">XLOOKUP('Transaction Data'!$G5817,Product_Code,Cost)</f>
        <v>14</v>
      </c>
      <c r="L5817" s="2">
        <f t="array" ref="L5817">XLOOKUP('Transaction Data'!$G5817,Product_Code,Unit_Price)</f>
        <v>28</v>
      </c>
      <c r="M5817" s="3">
        <f>'Transaction Data'!$F5817*'Transaction Data'!$K5817</f>
        <v>2842</v>
      </c>
      <c r="N5817" s="3">
        <f>'Transaction Data'!$F5817*'Transaction Data'!$L5817</f>
        <v>5684</v>
      </c>
      <c r="O5817" s="3">
        <f>'Transaction Data'!$N5817-'Transaction Data'!$M5817</f>
        <v>2842</v>
      </c>
      <c r="P5817" s="2">
        <f>DATEDIF('Transaction Data'!$D5817,'Transaction Data'!$A5817,"y")</f>
        <v>20</v>
      </c>
      <c r="Q5817" s="2" t="str">
        <f>FLOOR('Transaction Data'!$P5817,15)&amp;"-"&amp;FLOOR('Transaction Data'!$P5817,15)+14</f>
        <v>15-29</v>
      </c>
      <c r="R5817" s="2" t="str">
        <f>IF('Transaction Data'!$L5817&lt;=10,"Less Expensive","Expensive")</f>
        <v>Expensive</v>
      </c>
      <c r="S5817" s="4">
        <f>WEEKDAY('Transaction Data'!$A5817)</f>
        <v>5</v>
      </c>
      <c r="T5817" s="2" t="str">
        <f>IF(WEEKDAY('Transaction Data'!$A5817,2)&lt;6,"Weekday","Weekend")</f>
        <v>Weekday</v>
      </c>
    </row>
    <row r="5818" ht="15.75" customHeight="1">
      <c r="A5818" s="1">
        <v>45407.0</v>
      </c>
      <c r="B5818" s="2" t="s">
        <v>5444</v>
      </c>
      <c r="C5818" s="2" t="s">
        <v>47</v>
      </c>
      <c r="D5818" s="1">
        <v>26953.0</v>
      </c>
      <c r="E5818" s="2" t="s">
        <v>22</v>
      </c>
      <c r="F5818" s="2">
        <v>324.0</v>
      </c>
      <c r="G5818" s="2" t="s">
        <v>38</v>
      </c>
      <c r="H5818" s="2" t="s">
        <v>34</v>
      </c>
      <c r="I5818" s="2" t="s">
        <v>25</v>
      </c>
      <c r="J5818" s="2" t="str">
        <f t="array" ref="J5818">XLOOKUP('Transaction Data'!$G5818,Product_Code,Biscuit_Brand)</f>
        <v>Ginger Snaps</v>
      </c>
      <c r="K5818" s="2">
        <f t="array" ref="K5818">XLOOKUP('Transaction Data'!$G5818,Product_Code,Cost)</f>
        <v>14</v>
      </c>
      <c r="L5818" s="2">
        <f t="array" ref="L5818">XLOOKUP('Transaction Data'!$G5818,Product_Code,Unit_Price)</f>
        <v>28</v>
      </c>
      <c r="M5818" s="3">
        <f>'Transaction Data'!$F5818*'Transaction Data'!$K5818</f>
        <v>4536</v>
      </c>
      <c r="N5818" s="3">
        <f>'Transaction Data'!$F5818*'Transaction Data'!$L5818</f>
        <v>9072</v>
      </c>
      <c r="O5818" s="3">
        <f>'Transaction Data'!$N5818-'Transaction Data'!$M5818</f>
        <v>4536</v>
      </c>
      <c r="P5818" s="2">
        <f>DATEDIF('Transaction Data'!$D5818,'Transaction Data'!$A5818,"y")</f>
        <v>50</v>
      </c>
      <c r="Q5818" s="2" t="str">
        <f>FLOOR('Transaction Data'!$P5818,15)&amp;"-"&amp;FLOOR('Transaction Data'!$P5818,15)+14</f>
        <v>45-59</v>
      </c>
      <c r="R5818" s="2" t="str">
        <f>IF('Transaction Data'!$L5818&lt;=10,"Less Expensive","Expensive")</f>
        <v>Expensive</v>
      </c>
      <c r="S5818" s="4">
        <f>WEEKDAY('Transaction Data'!$A5818)</f>
        <v>5</v>
      </c>
      <c r="T5818" s="2" t="str">
        <f>IF(WEEKDAY('Transaction Data'!$A5818,2)&lt;6,"Weekday","Weekend")</f>
        <v>Weekday</v>
      </c>
    </row>
    <row r="5819" ht="15.75" customHeight="1">
      <c r="A5819" s="1">
        <v>45408.0</v>
      </c>
      <c r="B5819" s="2" t="s">
        <v>5445</v>
      </c>
      <c r="C5819" s="2" t="s">
        <v>47</v>
      </c>
      <c r="D5819" s="1">
        <v>36300.0</v>
      </c>
      <c r="E5819" s="2" t="s">
        <v>37</v>
      </c>
      <c r="F5819" s="2">
        <v>313.0</v>
      </c>
      <c r="G5819" s="2" t="s">
        <v>38</v>
      </c>
      <c r="H5819" s="2" t="s">
        <v>24</v>
      </c>
      <c r="I5819" s="2" t="s">
        <v>25</v>
      </c>
      <c r="J5819" s="2" t="str">
        <f t="array" ref="J5819">XLOOKUP('Transaction Data'!$G5819,Product_Code,Biscuit_Brand)</f>
        <v>Ginger Snaps</v>
      </c>
      <c r="K5819" s="2">
        <f t="array" ref="K5819">XLOOKUP('Transaction Data'!$G5819,Product_Code,Cost)</f>
        <v>14</v>
      </c>
      <c r="L5819" s="2">
        <f t="array" ref="L5819">XLOOKUP('Transaction Data'!$G5819,Product_Code,Unit_Price)</f>
        <v>28</v>
      </c>
      <c r="M5819" s="3">
        <f>'Transaction Data'!$F5819*'Transaction Data'!$K5819</f>
        <v>4382</v>
      </c>
      <c r="N5819" s="3">
        <f>'Transaction Data'!$F5819*'Transaction Data'!$L5819</f>
        <v>8764</v>
      </c>
      <c r="O5819" s="3">
        <f>'Transaction Data'!$N5819-'Transaction Data'!$M5819</f>
        <v>4382</v>
      </c>
      <c r="P5819" s="2">
        <f>DATEDIF('Transaction Data'!$D5819,'Transaction Data'!$A5819,"y")</f>
        <v>24</v>
      </c>
      <c r="Q5819" s="2" t="str">
        <f>FLOOR('Transaction Data'!$P5819,15)&amp;"-"&amp;FLOOR('Transaction Data'!$P5819,15)+14</f>
        <v>15-29</v>
      </c>
      <c r="R5819" s="2" t="str">
        <f>IF('Transaction Data'!$L5819&lt;=10,"Less Expensive","Expensive")</f>
        <v>Expensive</v>
      </c>
      <c r="S5819" s="4">
        <f>WEEKDAY('Transaction Data'!$A5819)</f>
        <v>6</v>
      </c>
      <c r="T5819" s="2" t="str">
        <f>IF(WEEKDAY('Transaction Data'!$A5819,2)&lt;6,"Weekday","Weekend")</f>
        <v>Weekday</v>
      </c>
    </row>
    <row r="5820" ht="15.75" customHeight="1">
      <c r="A5820" s="1">
        <v>45374.0</v>
      </c>
      <c r="B5820" s="2" t="s">
        <v>5446</v>
      </c>
      <c r="C5820" s="2" t="s">
        <v>32</v>
      </c>
      <c r="D5820" s="1">
        <v>30426.0</v>
      </c>
      <c r="E5820" s="2" t="s">
        <v>37</v>
      </c>
      <c r="F5820" s="2">
        <v>361.0</v>
      </c>
      <c r="G5820" s="2" t="s">
        <v>28</v>
      </c>
      <c r="H5820" s="2" t="s">
        <v>42</v>
      </c>
      <c r="I5820" s="2" t="s">
        <v>25</v>
      </c>
      <c r="J5820" s="2" t="str">
        <f t="array" ref="J5820">XLOOKUP('Transaction Data'!$G5820,Product_Code,Biscuit_Brand)</f>
        <v>Shortbread</v>
      </c>
      <c r="K5820" s="2">
        <f t="array" ref="K5820">XLOOKUP('Transaction Data'!$G5820,Product_Code,Cost)</f>
        <v>10</v>
      </c>
      <c r="L5820" s="2">
        <f t="array" ref="L5820">XLOOKUP('Transaction Data'!$G5820,Product_Code,Unit_Price)</f>
        <v>45</v>
      </c>
      <c r="M5820" s="3">
        <f>'Transaction Data'!$F5820*'Transaction Data'!$K5820</f>
        <v>3610</v>
      </c>
      <c r="N5820" s="3">
        <f>'Transaction Data'!$F5820*'Transaction Data'!$L5820</f>
        <v>16245</v>
      </c>
      <c r="O5820" s="3">
        <f>'Transaction Data'!$N5820-'Transaction Data'!$M5820</f>
        <v>12635</v>
      </c>
      <c r="P5820" s="2">
        <f>DATEDIF('Transaction Data'!$D5820,'Transaction Data'!$A5820,"y")</f>
        <v>40</v>
      </c>
      <c r="Q5820" s="2" t="str">
        <f>FLOOR('Transaction Data'!$P5820,15)&amp;"-"&amp;FLOOR('Transaction Data'!$P5820,15)+14</f>
        <v>30-44</v>
      </c>
      <c r="R5820" s="2" t="str">
        <f>IF('Transaction Data'!$L5820&lt;=10,"Less Expensive","Expensive")</f>
        <v>Expensive</v>
      </c>
      <c r="S5820" s="4">
        <f>WEEKDAY('Transaction Data'!$A5820)</f>
        <v>7</v>
      </c>
      <c r="T5820" s="2" t="str">
        <f>IF(WEEKDAY('Transaction Data'!$A5820,2)&lt;6,"Weekday","Weekend")</f>
        <v>Weekend</v>
      </c>
    </row>
    <row r="5821" ht="15.75" customHeight="1">
      <c r="A5821" s="1">
        <v>45404.0</v>
      </c>
      <c r="B5821" s="2" t="s">
        <v>5447</v>
      </c>
      <c r="C5821" s="2" t="s">
        <v>41</v>
      </c>
      <c r="D5821" s="1">
        <v>21903.0</v>
      </c>
      <c r="E5821" s="2" t="s">
        <v>37</v>
      </c>
      <c r="F5821" s="2">
        <v>307.0</v>
      </c>
      <c r="G5821" s="2" t="s">
        <v>57</v>
      </c>
      <c r="H5821" s="2" t="s">
        <v>45</v>
      </c>
      <c r="I5821" s="2" t="s">
        <v>25</v>
      </c>
      <c r="J5821" s="2" t="str">
        <f t="array" ref="J5821">XLOOKUP('Transaction Data'!$G5821,Product_Code,Biscuit_Brand)</f>
        <v>Oatmeal Cookies</v>
      </c>
      <c r="K5821" s="2">
        <f t="array" ref="K5821">XLOOKUP('Transaction Data'!$G5821,Product_Code,Cost)</f>
        <v>19</v>
      </c>
      <c r="L5821" s="2">
        <f t="array" ref="L5821">XLOOKUP('Transaction Data'!$G5821,Product_Code,Unit_Price)</f>
        <v>23</v>
      </c>
      <c r="M5821" s="3">
        <f>'Transaction Data'!$F5821*'Transaction Data'!$K5821</f>
        <v>5833</v>
      </c>
      <c r="N5821" s="3">
        <f>'Transaction Data'!$F5821*'Transaction Data'!$L5821</f>
        <v>7061</v>
      </c>
      <c r="O5821" s="3">
        <f>'Transaction Data'!$N5821-'Transaction Data'!$M5821</f>
        <v>1228</v>
      </c>
      <c r="P5821" s="2">
        <f>DATEDIF('Transaction Data'!$D5821,'Transaction Data'!$A5821,"y")</f>
        <v>64</v>
      </c>
      <c r="Q5821" s="2" t="str">
        <f>FLOOR('Transaction Data'!$P5821,15)&amp;"-"&amp;FLOOR('Transaction Data'!$P5821,15)+14</f>
        <v>60-74</v>
      </c>
      <c r="R5821" s="2" t="str">
        <f>IF('Transaction Data'!$L5821&lt;=10,"Less Expensive","Expensive")</f>
        <v>Expensive</v>
      </c>
      <c r="S5821" s="4">
        <f>WEEKDAY('Transaction Data'!$A5821)</f>
        <v>2</v>
      </c>
      <c r="T5821" s="2" t="str">
        <f>IF(WEEKDAY('Transaction Data'!$A5821,2)&lt;6,"Weekday","Weekend")</f>
        <v>Weekday</v>
      </c>
    </row>
    <row r="5822" ht="15.75" customHeight="1">
      <c r="A5822" s="1">
        <v>45314.0</v>
      </c>
      <c r="B5822" s="2" t="s">
        <v>5448</v>
      </c>
      <c r="C5822" s="2" t="s">
        <v>54</v>
      </c>
      <c r="D5822" s="1">
        <v>38141.0</v>
      </c>
      <c r="E5822" s="2" t="s">
        <v>63</v>
      </c>
      <c r="F5822" s="2">
        <v>275.0</v>
      </c>
      <c r="G5822" s="2" t="s">
        <v>48</v>
      </c>
      <c r="H5822" s="2" t="s">
        <v>24</v>
      </c>
      <c r="I5822" s="2" t="s">
        <v>25</v>
      </c>
      <c r="J5822" s="2" t="str">
        <f t="array" ref="J5822">XLOOKUP('Transaction Data'!$G5822,Product_Code,Biscuit_Brand)</f>
        <v>Lemon Crisps</v>
      </c>
      <c r="K5822" s="2">
        <f t="array" ref="K5822">XLOOKUP('Transaction Data'!$G5822,Product_Code,Cost)</f>
        <v>7</v>
      </c>
      <c r="L5822" s="2">
        <f t="array" ref="L5822">XLOOKUP('Transaction Data'!$G5822,Product_Code,Unit_Price)</f>
        <v>9</v>
      </c>
      <c r="M5822" s="3">
        <f>'Transaction Data'!$F5822*'Transaction Data'!$K5822</f>
        <v>1925</v>
      </c>
      <c r="N5822" s="3">
        <f>'Transaction Data'!$F5822*'Transaction Data'!$L5822</f>
        <v>2475</v>
      </c>
      <c r="O5822" s="3">
        <f>'Transaction Data'!$N5822-'Transaction Data'!$M5822</f>
        <v>550</v>
      </c>
      <c r="P5822" s="2">
        <f>DATEDIF('Transaction Data'!$D5822,'Transaction Data'!$A5822,"y")</f>
        <v>19</v>
      </c>
      <c r="Q5822" s="2" t="str">
        <f>FLOOR('Transaction Data'!$P5822,15)&amp;"-"&amp;FLOOR('Transaction Data'!$P5822,15)+14</f>
        <v>15-29</v>
      </c>
      <c r="R5822" s="2" t="str">
        <f>IF('Transaction Data'!$L5822&lt;=10,"Less Expensive","Expensive")</f>
        <v>Less Expensive</v>
      </c>
      <c r="S5822" s="4">
        <f>WEEKDAY('Transaction Data'!$A5822)</f>
        <v>3</v>
      </c>
      <c r="T5822" s="2" t="str">
        <f>IF(WEEKDAY('Transaction Data'!$A5822,2)&lt;6,"Weekday","Weekend")</f>
        <v>Weekday</v>
      </c>
    </row>
    <row r="5823" ht="15.75" customHeight="1">
      <c r="A5823" s="1">
        <v>45362.0</v>
      </c>
      <c r="B5823" s="2" t="s">
        <v>5449</v>
      </c>
      <c r="C5823" s="2" t="s">
        <v>78</v>
      </c>
      <c r="D5823" s="1">
        <v>17415.0</v>
      </c>
      <c r="E5823" s="2" t="s">
        <v>37</v>
      </c>
      <c r="F5823" s="2">
        <v>205.0</v>
      </c>
      <c r="G5823" s="2" t="s">
        <v>33</v>
      </c>
      <c r="H5823" s="2" t="s">
        <v>29</v>
      </c>
      <c r="I5823" s="2" t="s">
        <v>25</v>
      </c>
      <c r="J5823" s="2" t="str">
        <f t="array" ref="J5823">XLOOKUP('Transaction Data'!$G5823,Product_Code,Biscuit_Brand)</f>
        <v>Caramel Biscuits</v>
      </c>
      <c r="K5823" s="2">
        <f t="array" ref="K5823">XLOOKUP('Transaction Data'!$G5823,Product_Code,Cost)</f>
        <v>18</v>
      </c>
      <c r="L5823" s="2">
        <f t="array" ref="L5823">XLOOKUP('Transaction Data'!$G5823,Product_Code,Unit_Price)</f>
        <v>22</v>
      </c>
      <c r="M5823" s="3">
        <f>'Transaction Data'!$F5823*'Transaction Data'!$K5823</f>
        <v>3690</v>
      </c>
      <c r="N5823" s="3">
        <f>'Transaction Data'!$F5823*'Transaction Data'!$L5823</f>
        <v>4510</v>
      </c>
      <c r="O5823" s="3">
        <f>'Transaction Data'!$N5823-'Transaction Data'!$M5823</f>
        <v>820</v>
      </c>
      <c r="P5823" s="2">
        <f>DATEDIF('Transaction Data'!$D5823,'Transaction Data'!$A5823,"y")</f>
        <v>76</v>
      </c>
      <c r="Q5823" s="2" t="str">
        <f>FLOOR('Transaction Data'!$P5823,15)&amp;"-"&amp;FLOOR('Transaction Data'!$P5823,15)+14</f>
        <v>75-89</v>
      </c>
      <c r="R5823" s="2" t="str">
        <f>IF('Transaction Data'!$L5823&lt;=10,"Less Expensive","Expensive")</f>
        <v>Expensive</v>
      </c>
      <c r="S5823" s="4">
        <f>WEEKDAY('Transaction Data'!$A5823)</f>
        <v>2</v>
      </c>
      <c r="T5823" s="2" t="str">
        <f>IF(WEEKDAY('Transaction Data'!$A5823,2)&lt;6,"Weekday","Weekend")</f>
        <v>Weekday</v>
      </c>
    </row>
    <row r="5824" ht="15.75" customHeight="1">
      <c r="A5824" s="1">
        <v>45299.0</v>
      </c>
      <c r="B5824" s="2" t="s">
        <v>5450</v>
      </c>
      <c r="C5824" s="2" t="s">
        <v>47</v>
      </c>
      <c r="D5824" s="1">
        <v>24248.0</v>
      </c>
      <c r="E5824" s="2" t="s">
        <v>37</v>
      </c>
      <c r="F5824" s="2">
        <v>397.0</v>
      </c>
      <c r="G5824" s="2" t="s">
        <v>60</v>
      </c>
      <c r="H5824" s="2" t="s">
        <v>42</v>
      </c>
      <c r="I5824" s="2" t="s">
        <v>25</v>
      </c>
      <c r="J5824" s="2" t="str">
        <f t="array" ref="J5824">XLOOKUP('Transaction Data'!$G5824,Product_Code,Biscuit_Brand)</f>
        <v>Peanut Butter Bites</v>
      </c>
      <c r="K5824" s="2">
        <f t="array" ref="K5824">XLOOKUP('Transaction Data'!$G5824,Product_Code,Cost)</f>
        <v>5</v>
      </c>
      <c r="L5824" s="2">
        <f t="array" ref="L5824">XLOOKUP('Transaction Data'!$G5824,Product_Code,Unit_Price)</f>
        <v>7</v>
      </c>
      <c r="M5824" s="3">
        <f>'Transaction Data'!$F5824*'Transaction Data'!$K5824</f>
        <v>1985</v>
      </c>
      <c r="N5824" s="3">
        <f>'Transaction Data'!$F5824*'Transaction Data'!$L5824</f>
        <v>2779</v>
      </c>
      <c r="O5824" s="3">
        <f>'Transaction Data'!$N5824-'Transaction Data'!$M5824</f>
        <v>794</v>
      </c>
      <c r="P5824" s="2">
        <f>DATEDIF('Transaction Data'!$D5824,'Transaction Data'!$A5824,"y")</f>
        <v>57</v>
      </c>
      <c r="Q5824" s="2" t="str">
        <f>FLOOR('Transaction Data'!$P5824,15)&amp;"-"&amp;FLOOR('Transaction Data'!$P5824,15)+14</f>
        <v>45-59</v>
      </c>
      <c r="R5824" s="2" t="str">
        <f>IF('Transaction Data'!$L5824&lt;=10,"Less Expensive","Expensive")</f>
        <v>Less Expensive</v>
      </c>
      <c r="S5824" s="4">
        <f>WEEKDAY('Transaction Data'!$A5824)</f>
        <v>2</v>
      </c>
      <c r="T5824" s="2" t="str">
        <f>IF(WEEKDAY('Transaction Data'!$A5824,2)&lt;6,"Weekday","Weekend")</f>
        <v>Weekday</v>
      </c>
    </row>
    <row r="5825" ht="15.75" customHeight="1">
      <c r="A5825" s="1">
        <v>45347.0</v>
      </c>
      <c r="B5825" s="2" t="s">
        <v>5451</v>
      </c>
      <c r="C5825" s="2" t="s">
        <v>65</v>
      </c>
      <c r="D5825" s="1">
        <v>27021.0</v>
      </c>
      <c r="E5825" s="2" t="s">
        <v>22</v>
      </c>
      <c r="F5825" s="2">
        <v>483.0</v>
      </c>
      <c r="G5825" s="2" t="s">
        <v>23</v>
      </c>
      <c r="H5825" s="2" t="s">
        <v>45</v>
      </c>
      <c r="I5825" s="2" t="s">
        <v>30</v>
      </c>
      <c r="J5825" s="2" t="str">
        <f t="array" ref="J5825">XLOOKUP('Transaction Data'!$G5825,Product_Code,Biscuit_Brand)</f>
        <v>Cinnamon Swirls</v>
      </c>
      <c r="K5825" s="2">
        <f t="array" ref="K5825">XLOOKUP('Transaction Data'!$G5825,Product_Code,Cost)</f>
        <v>10</v>
      </c>
      <c r="L5825" s="2">
        <f t="array" ref="L5825">XLOOKUP('Transaction Data'!$G5825,Product_Code,Unit_Price)</f>
        <v>14</v>
      </c>
      <c r="M5825" s="3">
        <f>'Transaction Data'!$F5825*'Transaction Data'!$K5825</f>
        <v>4830</v>
      </c>
      <c r="N5825" s="3">
        <f>'Transaction Data'!$F5825*'Transaction Data'!$L5825</f>
        <v>6762</v>
      </c>
      <c r="O5825" s="3">
        <f>'Transaction Data'!$N5825-'Transaction Data'!$M5825</f>
        <v>1932</v>
      </c>
      <c r="P5825" s="2">
        <f>DATEDIF('Transaction Data'!$D5825,'Transaction Data'!$A5825,"y")</f>
        <v>50</v>
      </c>
      <c r="Q5825" s="2" t="str">
        <f>FLOOR('Transaction Data'!$P5825,15)&amp;"-"&amp;FLOOR('Transaction Data'!$P5825,15)+14</f>
        <v>45-59</v>
      </c>
      <c r="R5825" s="2" t="str">
        <f>IF('Transaction Data'!$L5825&lt;=10,"Less Expensive","Expensive")</f>
        <v>Expensive</v>
      </c>
      <c r="S5825" s="4">
        <f>WEEKDAY('Transaction Data'!$A5825)</f>
        <v>1</v>
      </c>
      <c r="T5825" s="2" t="str">
        <f>IF(WEEKDAY('Transaction Data'!$A5825,2)&lt;6,"Weekday","Weekend")</f>
        <v>Weekend</v>
      </c>
    </row>
    <row r="5826" ht="15.75" customHeight="1">
      <c r="A5826" s="1">
        <v>45321.0</v>
      </c>
      <c r="B5826" s="2" t="s">
        <v>5452</v>
      </c>
      <c r="C5826" s="2" t="s">
        <v>51</v>
      </c>
      <c r="D5826" s="1">
        <v>23116.0</v>
      </c>
      <c r="E5826" s="2" t="s">
        <v>22</v>
      </c>
      <c r="F5826" s="2">
        <v>144.0</v>
      </c>
      <c r="G5826" s="2" t="s">
        <v>48</v>
      </c>
      <c r="H5826" s="2" t="s">
        <v>24</v>
      </c>
      <c r="I5826" s="2" t="s">
        <v>25</v>
      </c>
      <c r="J5826" s="2" t="str">
        <f t="array" ref="J5826">XLOOKUP('Transaction Data'!$G5826,Product_Code,Biscuit_Brand)</f>
        <v>Lemon Crisps</v>
      </c>
      <c r="K5826" s="2">
        <f t="array" ref="K5826">XLOOKUP('Transaction Data'!$G5826,Product_Code,Cost)</f>
        <v>7</v>
      </c>
      <c r="L5826" s="2">
        <f t="array" ref="L5826">XLOOKUP('Transaction Data'!$G5826,Product_Code,Unit_Price)</f>
        <v>9</v>
      </c>
      <c r="M5826" s="3">
        <f>'Transaction Data'!$F5826*'Transaction Data'!$K5826</f>
        <v>1008</v>
      </c>
      <c r="N5826" s="3">
        <f>'Transaction Data'!$F5826*'Transaction Data'!$L5826</f>
        <v>1296</v>
      </c>
      <c r="O5826" s="3">
        <f>'Transaction Data'!$N5826-'Transaction Data'!$M5826</f>
        <v>288</v>
      </c>
      <c r="P5826" s="2">
        <f>DATEDIF('Transaction Data'!$D5826,'Transaction Data'!$A5826,"y")</f>
        <v>60</v>
      </c>
      <c r="Q5826" s="2" t="str">
        <f>FLOOR('Transaction Data'!$P5826,15)&amp;"-"&amp;FLOOR('Transaction Data'!$P5826,15)+14</f>
        <v>60-74</v>
      </c>
      <c r="R5826" s="2" t="str">
        <f>IF('Transaction Data'!$L5826&lt;=10,"Less Expensive","Expensive")</f>
        <v>Less Expensive</v>
      </c>
      <c r="S5826" s="4">
        <f>WEEKDAY('Transaction Data'!$A5826)</f>
        <v>3</v>
      </c>
      <c r="T5826" s="2" t="str">
        <f>IF(WEEKDAY('Transaction Data'!$A5826,2)&lt;6,"Weekday","Weekend")</f>
        <v>Weekday</v>
      </c>
    </row>
    <row r="5827" ht="15.75" customHeight="1">
      <c r="A5827" s="1">
        <v>45319.0</v>
      </c>
      <c r="B5827" s="2" t="s">
        <v>5453</v>
      </c>
      <c r="C5827" s="2" t="s">
        <v>32</v>
      </c>
      <c r="D5827" s="1">
        <v>18205.0</v>
      </c>
      <c r="E5827" s="2" t="s">
        <v>27</v>
      </c>
      <c r="F5827" s="2">
        <v>429.0</v>
      </c>
      <c r="G5827" s="2" t="s">
        <v>33</v>
      </c>
      <c r="H5827" s="2" t="s">
        <v>29</v>
      </c>
      <c r="I5827" s="2" t="s">
        <v>25</v>
      </c>
      <c r="J5827" s="2" t="str">
        <f t="array" ref="J5827">XLOOKUP('Transaction Data'!$G5827,Product_Code,Biscuit_Brand)</f>
        <v>Caramel Biscuits</v>
      </c>
      <c r="K5827" s="2">
        <f t="array" ref="K5827">XLOOKUP('Transaction Data'!$G5827,Product_Code,Cost)</f>
        <v>18</v>
      </c>
      <c r="L5827" s="2">
        <f t="array" ref="L5827">XLOOKUP('Transaction Data'!$G5827,Product_Code,Unit_Price)</f>
        <v>22</v>
      </c>
      <c r="M5827" s="3">
        <f>'Transaction Data'!$F5827*'Transaction Data'!$K5827</f>
        <v>7722</v>
      </c>
      <c r="N5827" s="3">
        <f>'Transaction Data'!$F5827*'Transaction Data'!$L5827</f>
        <v>9438</v>
      </c>
      <c r="O5827" s="3">
        <f>'Transaction Data'!$N5827-'Transaction Data'!$M5827</f>
        <v>1716</v>
      </c>
      <c r="P5827" s="2">
        <f>DATEDIF('Transaction Data'!$D5827,'Transaction Data'!$A5827,"y")</f>
        <v>74</v>
      </c>
      <c r="Q5827" s="2" t="str">
        <f>FLOOR('Transaction Data'!$P5827,15)&amp;"-"&amp;FLOOR('Transaction Data'!$P5827,15)+14</f>
        <v>60-74</v>
      </c>
      <c r="R5827" s="2" t="str">
        <f>IF('Transaction Data'!$L5827&lt;=10,"Less Expensive","Expensive")</f>
        <v>Expensive</v>
      </c>
      <c r="S5827" s="4">
        <f>WEEKDAY('Transaction Data'!$A5827)</f>
        <v>1</v>
      </c>
      <c r="T5827" s="2" t="str">
        <f>IF(WEEKDAY('Transaction Data'!$A5827,2)&lt;6,"Weekday","Weekend")</f>
        <v>Weekend</v>
      </c>
    </row>
    <row r="5828" ht="15.75" customHeight="1">
      <c r="A5828" s="1">
        <v>45365.0</v>
      </c>
      <c r="B5828" s="2" t="s">
        <v>347</v>
      </c>
      <c r="C5828" s="2" t="s">
        <v>32</v>
      </c>
      <c r="D5828" s="1">
        <v>18510.0</v>
      </c>
      <c r="E5828" s="2" t="s">
        <v>27</v>
      </c>
      <c r="F5828" s="2">
        <v>451.0</v>
      </c>
      <c r="G5828" s="2" t="s">
        <v>55</v>
      </c>
      <c r="H5828" s="2" t="s">
        <v>29</v>
      </c>
      <c r="I5828" s="2" t="s">
        <v>25</v>
      </c>
      <c r="J5828" s="2" t="str">
        <f t="array" ref="J5828">XLOOKUP('Transaction Data'!$G5828,Product_Code,Biscuit_Brand)</f>
        <v>Vanilla Wafers</v>
      </c>
      <c r="K5828" s="2">
        <f t="array" ref="K5828">XLOOKUP('Transaction Data'!$G5828,Product_Code,Cost)</f>
        <v>18</v>
      </c>
      <c r="L5828" s="2">
        <f t="array" ref="L5828">XLOOKUP('Transaction Data'!$G5828,Product_Code,Unit_Price)</f>
        <v>36</v>
      </c>
      <c r="M5828" s="3">
        <f>'Transaction Data'!$F5828*'Transaction Data'!$K5828</f>
        <v>8118</v>
      </c>
      <c r="N5828" s="3">
        <f>'Transaction Data'!$F5828*'Transaction Data'!$L5828</f>
        <v>16236</v>
      </c>
      <c r="O5828" s="3">
        <f>'Transaction Data'!$N5828-'Transaction Data'!$M5828</f>
        <v>8118</v>
      </c>
      <c r="P5828" s="2">
        <f>DATEDIF('Transaction Data'!$D5828,'Transaction Data'!$A5828,"y")</f>
        <v>73</v>
      </c>
      <c r="Q5828" s="2" t="str">
        <f>FLOOR('Transaction Data'!$P5828,15)&amp;"-"&amp;FLOOR('Transaction Data'!$P5828,15)+14</f>
        <v>60-74</v>
      </c>
      <c r="R5828" s="2" t="str">
        <f>IF('Transaction Data'!$L5828&lt;=10,"Less Expensive","Expensive")</f>
        <v>Expensive</v>
      </c>
      <c r="S5828" s="4">
        <f>WEEKDAY('Transaction Data'!$A5828)</f>
        <v>5</v>
      </c>
      <c r="T5828" s="2" t="str">
        <f>IF(WEEKDAY('Transaction Data'!$A5828,2)&lt;6,"Weekday","Weekend")</f>
        <v>Weekday</v>
      </c>
    </row>
    <row r="5829" ht="15.75" customHeight="1">
      <c r="A5829" s="1">
        <v>45323.0</v>
      </c>
      <c r="B5829" s="2" t="s">
        <v>5454</v>
      </c>
      <c r="C5829" s="2" t="s">
        <v>65</v>
      </c>
      <c r="D5829" s="1">
        <v>22863.0</v>
      </c>
      <c r="E5829" s="2" t="s">
        <v>63</v>
      </c>
      <c r="F5829" s="2">
        <v>359.0</v>
      </c>
      <c r="G5829" s="2" t="s">
        <v>57</v>
      </c>
      <c r="H5829" s="2" t="s">
        <v>34</v>
      </c>
      <c r="I5829" s="2" t="s">
        <v>25</v>
      </c>
      <c r="J5829" s="2" t="str">
        <f t="array" ref="J5829">XLOOKUP('Transaction Data'!$G5829,Product_Code,Biscuit_Brand)</f>
        <v>Oatmeal Cookies</v>
      </c>
      <c r="K5829" s="2">
        <f t="array" ref="K5829">XLOOKUP('Transaction Data'!$G5829,Product_Code,Cost)</f>
        <v>19</v>
      </c>
      <c r="L5829" s="2">
        <f t="array" ref="L5829">XLOOKUP('Transaction Data'!$G5829,Product_Code,Unit_Price)</f>
        <v>23</v>
      </c>
      <c r="M5829" s="3">
        <f>'Transaction Data'!$F5829*'Transaction Data'!$K5829</f>
        <v>6821</v>
      </c>
      <c r="N5829" s="3">
        <f>'Transaction Data'!$F5829*'Transaction Data'!$L5829</f>
        <v>8257</v>
      </c>
      <c r="O5829" s="3">
        <f>'Transaction Data'!$N5829-'Transaction Data'!$M5829</f>
        <v>1436</v>
      </c>
      <c r="P5829" s="2">
        <f>DATEDIF('Transaction Data'!$D5829,'Transaction Data'!$A5829,"y")</f>
        <v>61</v>
      </c>
      <c r="Q5829" s="2" t="str">
        <f>FLOOR('Transaction Data'!$P5829,15)&amp;"-"&amp;FLOOR('Transaction Data'!$P5829,15)+14</f>
        <v>60-74</v>
      </c>
      <c r="R5829" s="2" t="str">
        <f>IF('Transaction Data'!$L5829&lt;=10,"Less Expensive","Expensive")</f>
        <v>Expensive</v>
      </c>
      <c r="S5829" s="4">
        <f>WEEKDAY('Transaction Data'!$A5829)</f>
        <v>5</v>
      </c>
      <c r="T5829" s="2" t="str">
        <f>IF(WEEKDAY('Transaction Data'!$A5829,2)&lt;6,"Weekday","Weekend")</f>
        <v>Weekday</v>
      </c>
    </row>
    <row r="5830" ht="15.75" customHeight="1">
      <c r="A5830" s="1">
        <v>45405.0</v>
      </c>
      <c r="B5830" s="2" t="s">
        <v>5455</v>
      </c>
      <c r="C5830" s="2" t="s">
        <v>54</v>
      </c>
      <c r="D5830" s="1">
        <v>28700.0</v>
      </c>
      <c r="E5830" s="2" t="s">
        <v>63</v>
      </c>
      <c r="F5830" s="2">
        <v>284.0</v>
      </c>
      <c r="G5830" s="2" t="s">
        <v>28</v>
      </c>
      <c r="H5830" s="2" t="s">
        <v>24</v>
      </c>
      <c r="I5830" s="2" t="s">
        <v>25</v>
      </c>
      <c r="J5830" s="2" t="str">
        <f t="array" ref="J5830">XLOOKUP('Transaction Data'!$G5830,Product_Code,Biscuit_Brand)</f>
        <v>Shortbread</v>
      </c>
      <c r="K5830" s="2">
        <f t="array" ref="K5830">XLOOKUP('Transaction Data'!$G5830,Product_Code,Cost)</f>
        <v>10</v>
      </c>
      <c r="L5830" s="2">
        <f t="array" ref="L5830">XLOOKUP('Transaction Data'!$G5830,Product_Code,Unit_Price)</f>
        <v>45</v>
      </c>
      <c r="M5830" s="3">
        <f>'Transaction Data'!$F5830*'Transaction Data'!$K5830</f>
        <v>2840</v>
      </c>
      <c r="N5830" s="3">
        <f>'Transaction Data'!$F5830*'Transaction Data'!$L5830</f>
        <v>12780</v>
      </c>
      <c r="O5830" s="3">
        <f>'Transaction Data'!$N5830-'Transaction Data'!$M5830</f>
        <v>9940</v>
      </c>
      <c r="P5830" s="2">
        <f>DATEDIF('Transaction Data'!$D5830,'Transaction Data'!$A5830,"y")</f>
        <v>45</v>
      </c>
      <c r="Q5830" s="2" t="str">
        <f>FLOOR('Transaction Data'!$P5830,15)&amp;"-"&amp;FLOOR('Transaction Data'!$P5830,15)+14</f>
        <v>45-59</v>
      </c>
      <c r="R5830" s="2" t="str">
        <f>IF('Transaction Data'!$L5830&lt;=10,"Less Expensive","Expensive")</f>
        <v>Expensive</v>
      </c>
      <c r="S5830" s="4">
        <f>WEEKDAY('Transaction Data'!$A5830)</f>
        <v>3</v>
      </c>
      <c r="T5830" s="2" t="str">
        <f>IF(WEEKDAY('Transaction Data'!$A5830,2)&lt;6,"Weekday","Weekend")</f>
        <v>Weekday</v>
      </c>
    </row>
    <row r="5831" ht="15.75" customHeight="1">
      <c r="A5831" s="1">
        <v>45479.0</v>
      </c>
      <c r="B5831" s="2" t="s">
        <v>5456</v>
      </c>
      <c r="C5831" s="2" t="s">
        <v>47</v>
      </c>
      <c r="D5831" s="1">
        <v>33680.0</v>
      </c>
      <c r="E5831" s="2" t="s">
        <v>27</v>
      </c>
      <c r="F5831" s="2">
        <v>147.0</v>
      </c>
      <c r="G5831" s="2" t="s">
        <v>44</v>
      </c>
      <c r="H5831" s="2" t="s">
        <v>42</v>
      </c>
      <c r="I5831" s="2" t="s">
        <v>25</v>
      </c>
      <c r="J5831" s="2" t="str">
        <f t="array" ref="J5831">XLOOKUP('Transaction Data'!$G5831,Product_Code,Biscuit_Brand)</f>
        <v>Butter Crunch</v>
      </c>
      <c r="K5831" s="2">
        <f t="array" ref="K5831">XLOOKUP('Transaction Data'!$G5831,Product_Code,Cost)</f>
        <v>10</v>
      </c>
      <c r="L5831" s="2">
        <f t="array" ref="L5831">XLOOKUP('Transaction Data'!$G5831,Product_Code,Unit_Price)</f>
        <v>11</v>
      </c>
      <c r="M5831" s="3">
        <f>'Transaction Data'!$F5831*'Transaction Data'!$K5831</f>
        <v>1470</v>
      </c>
      <c r="N5831" s="3">
        <f>'Transaction Data'!$F5831*'Transaction Data'!$L5831</f>
        <v>1617</v>
      </c>
      <c r="O5831" s="3">
        <f>'Transaction Data'!$N5831-'Transaction Data'!$M5831</f>
        <v>147</v>
      </c>
      <c r="P5831" s="2">
        <f>DATEDIF('Transaction Data'!$D5831,'Transaction Data'!$A5831,"y")</f>
        <v>32</v>
      </c>
      <c r="Q5831" s="2" t="str">
        <f>FLOOR('Transaction Data'!$P5831,15)&amp;"-"&amp;FLOOR('Transaction Data'!$P5831,15)+14</f>
        <v>30-44</v>
      </c>
      <c r="R5831" s="2" t="str">
        <f>IF('Transaction Data'!$L5831&lt;=10,"Less Expensive","Expensive")</f>
        <v>Expensive</v>
      </c>
      <c r="S5831" s="4">
        <f>WEEKDAY('Transaction Data'!$A5831)</f>
        <v>7</v>
      </c>
      <c r="T5831" s="2" t="str">
        <f>IF(WEEKDAY('Transaction Data'!$A5831,2)&lt;6,"Weekday","Weekend")</f>
        <v>Weekend</v>
      </c>
    </row>
    <row r="5832" ht="15.75" customHeight="1">
      <c r="A5832" s="1">
        <v>45355.0</v>
      </c>
      <c r="B5832" s="2" t="s">
        <v>5457</v>
      </c>
      <c r="C5832" s="2" t="s">
        <v>78</v>
      </c>
      <c r="D5832" s="1">
        <v>30945.0</v>
      </c>
      <c r="E5832" s="2" t="s">
        <v>22</v>
      </c>
      <c r="F5832" s="2">
        <v>87.0</v>
      </c>
      <c r="G5832" s="2" t="s">
        <v>23</v>
      </c>
      <c r="H5832" s="2" t="s">
        <v>45</v>
      </c>
      <c r="I5832" s="2" t="s">
        <v>25</v>
      </c>
      <c r="J5832" s="2" t="str">
        <f t="array" ref="J5832">XLOOKUP('Transaction Data'!$G5832,Product_Code,Biscuit_Brand)</f>
        <v>Cinnamon Swirls</v>
      </c>
      <c r="K5832" s="2">
        <f t="array" ref="K5832">XLOOKUP('Transaction Data'!$G5832,Product_Code,Cost)</f>
        <v>10</v>
      </c>
      <c r="L5832" s="2">
        <f t="array" ref="L5832">XLOOKUP('Transaction Data'!$G5832,Product_Code,Unit_Price)</f>
        <v>14</v>
      </c>
      <c r="M5832" s="3">
        <f>'Transaction Data'!$F5832*'Transaction Data'!$K5832</f>
        <v>870</v>
      </c>
      <c r="N5832" s="3">
        <f>'Transaction Data'!$F5832*'Transaction Data'!$L5832</f>
        <v>1218</v>
      </c>
      <c r="O5832" s="3">
        <f>'Transaction Data'!$N5832-'Transaction Data'!$M5832</f>
        <v>348</v>
      </c>
      <c r="P5832" s="2">
        <f>DATEDIF('Transaction Data'!$D5832,'Transaction Data'!$A5832,"y")</f>
        <v>39</v>
      </c>
      <c r="Q5832" s="2" t="str">
        <f>FLOOR('Transaction Data'!$P5832,15)&amp;"-"&amp;FLOOR('Transaction Data'!$P5832,15)+14</f>
        <v>30-44</v>
      </c>
      <c r="R5832" s="2" t="str">
        <f>IF('Transaction Data'!$L5832&lt;=10,"Less Expensive","Expensive")</f>
        <v>Expensive</v>
      </c>
      <c r="S5832" s="4">
        <f>WEEKDAY('Transaction Data'!$A5832)</f>
        <v>2</v>
      </c>
      <c r="T5832" s="2" t="str">
        <f>IF(WEEKDAY('Transaction Data'!$A5832,2)&lt;6,"Weekday","Weekend")</f>
        <v>Weekday</v>
      </c>
    </row>
    <row r="5833" ht="15.75" customHeight="1">
      <c r="A5833" s="1">
        <v>45416.0</v>
      </c>
      <c r="B5833" s="2" t="s">
        <v>5458</v>
      </c>
      <c r="C5833" s="2" t="s">
        <v>41</v>
      </c>
      <c r="D5833" s="1">
        <v>33890.0</v>
      </c>
      <c r="E5833" s="2" t="s">
        <v>22</v>
      </c>
      <c r="F5833" s="2">
        <v>31.0</v>
      </c>
      <c r="G5833" s="2" t="s">
        <v>61</v>
      </c>
      <c r="H5833" s="2" t="s">
        <v>24</v>
      </c>
      <c r="I5833" s="2" t="s">
        <v>25</v>
      </c>
      <c r="J5833" s="2" t="str">
        <f t="array" ref="J5833">XLOOKUP('Transaction Data'!$G5833,Product_Code,Biscuit_Brand)</f>
        <v>Choco Delight</v>
      </c>
      <c r="K5833" s="2">
        <f t="array" ref="K5833">XLOOKUP('Transaction Data'!$G5833,Product_Code,Cost)</f>
        <v>3</v>
      </c>
      <c r="L5833" s="2">
        <f t="array" ref="L5833">XLOOKUP('Transaction Data'!$G5833,Product_Code,Unit_Price)</f>
        <v>5</v>
      </c>
      <c r="M5833" s="3">
        <f>'Transaction Data'!$F5833*'Transaction Data'!$K5833</f>
        <v>93</v>
      </c>
      <c r="N5833" s="3">
        <f>'Transaction Data'!$F5833*'Transaction Data'!$L5833</f>
        <v>155</v>
      </c>
      <c r="O5833" s="3">
        <f>'Transaction Data'!$N5833-'Transaction Data'!$M5833</f>
        <v>62</v>
      </c>
      <c r="P5833" s="2">
        <f>DATEDIF('Transaction Data'!$D5833,'Transaction Data'!$A5833,"y")</f>
        <v>31</v>
      </c>
      <c r="Q5833" s="2" t="str">
        <f>FLOOR('Transaction Data'!$P5833,15)&amp;"-"&amp;FLOOR('Transaction Data'!$P5833,15)+14</f>
        <v>30-44</v>
      </c>
      <c r="R5833" s="2" t="str">
        <f>IF('Transaction Data'!$L5833&lt;=10,"Less Expensive","Expensive")</f>
        <v>Less Expensive</v>
      </c>
      <c r="S5833" s="4">
        <f>WEEKDAY('Transaction Data'!$A5833)</f>
        <v>7</v>
      </c>
      <c r="T5833" s="2" t="str">
        <f>IF(WEEKDAY('Transaction Data'!$A5833,2)&lt;6,"Weekday","Weekend")</f>
        <v>Weekend</v>
      </c>
    </row>
    <row r="5834" ht="15.75" customHeight="1">
      <c r="A5834" s="1">
        <v>45301.0</v>
      </c>
      <c r="B5834" s="2" t="s">
        <v>5459</v>
      </c>
      <c r="C5834" s="2" t="s">
        <v>78</v>
      </c>
      <c r="D5834" s="1">
        <v>22590.0</v>
      </c>
      <c r="E5834" s="2" t="s">
        <v>37</v>
      </c>
      <c r="F5834" s="2">
        <v>354.0</v>
      </c>
      <c r="G5834" s="2" t="s">
        <v>57</v>
      </c>
      <c r="H5834" s="2" t="s">
        <v>29</v>
      </c>
      <c r="I5834" s="2" t="s">
        <v>25</v>
      </c>
      <c r="J5834" s="2" t="str">
        <f t="array" ref="J5834">XLOOKUP('Transaction Data'!$G5834,Product_Code,Biscuit_Brand)</f>
        <v>Oatmeal Cookies</v>
      </c>
      <c r="K5834" s="2">
        <f t="array" ref="K5834">XLOOKUP('Transaction Data'!$G5834,Product_Code,Cost)</f>
        <v>19</v>
      </c>
      <c r="L5834" s="2">
        <f t="array" ref="L5834">XLOOKUP('Transaction Data'!$G5834,Product_Code,Unit_Price)</f>
        <v>23</v>
      </c>
      <c r="M5834" s="3">
        <f>'Transaction Data'!$F5834*'Transaction Data'!$K5834</f>
        <v>6726</v>
      </c>
      <c r="N5834" s="3">
        <f>'Transaction Data'!$F5834*'Transaction Data'!$L5834</f>
        <v>8142</v>
      </c>
      <c r="O5834" s="3">
        <f>'Transaction Data'!$N5834-'Transaction Data'!$M5834</f>
        <v>1416</v>
      </c>
      <c r="P5834" s="2">
        <f>DATEDIF('Transaction Data'!$D5834,'Transaction Data'!$A5834,"y")</f>
        <v>62</v>
      </c>
      <c r="Q5834" s="2" t="str">
        <f>FLOOR('Transaction Data'!$P5834,15)&amp;"-"&amp;FLOOR('Transaction Data'!$P5834,15)+14</f>
        <v>60-74</v>
      </c>
      <c r="R5834" s="2" t="str">
        <f>IF('Transaction Data'!$L5834&lt;=10,"Less Expensive","Expensive")</f>
        <v>Expensive</v>
      </c>
      <c r="S5834" s="4">
        <f>WEEKDAY('Transaction Data'!$A5834)</f>
        <v>4</v>
      </c>
      <c r="T5834" s="2" t="str">
        <f>IF(WEEKDAY('Transaction Data'!$A5834,2)&lt;6,"Weekday","Weekend")</f>
        <v>Weekday</v>
      </c>
    </row>
    <row r="5835" ht="15.75" customHeight="1">
      <c r="A5835" s="1">
        <v>45409.0</v>
      </c>
      <c r="B5835" s="2" t="s">
        <v>5460</v>
      </c>
      <c r="C5835" s="2" t="s">
        <v>41</v>
      </c>
      <c r="D5835" s="1">
        <v>34881.0</v>
      </c>
      <c r="E5835" s="2" t="s">
        <v>27</v>
      </c>
      <c r="F5835" s="2">
        <v>155.0</v>
      </c>
      <c r="G5835" s="2" t="s">
        <v>38</v>
      </c>
      <c r="H5835" s="2" t="s">
        <v>42</v>
      </c>
      <c r="I5835" s="2" t="s">
        <v>25</v>
      </c>
      <c r="J5835" s="2" t="str">
        <f t="array" ref="J5835">XLOOKUP('Transaction Data'!$G5835,Product_Code,Biscuit_Brand)</f>
        <v>Ginger Snaps</v>
      </c>
      <c r="K5835" s="2">
        <f t="array" ref="K5835">XLOOKUP('Transaction Data'!$G5835,Product_Code,Cost)</f>
        <v>14</v>
      </c>
      <c r="L5835" s="2">
        <f t="array" ref="L5835">XLOOKUP('Transaction Data'!$G5835,Product_Code,Unit_Price)</f>
        <v>28</v>
      </c>
      <c r="M5835" s="3">
        <f>'Transaction Data'!$F5835*'Transaction Data'!$K5835</f>
        <v>2170</v>
      </c>
      <c r="N5835" s="3">
        <f>'Transaction Data'!$F5835*'Transaction Data'!$L5835</f>
        <v>4340</v>
      </c>
      <c r="O5835" s="3">
        <f>'Transaction Data'!$N5835-'Transaction Data'!$M5835</f>
        <v>2170</v>
      </c>
      <c r="P5835" s="2">
        <f>DATEDIF('Transaction Data'!$D5835,'Transaction Data'!$A5835,"y")</f>
        <v>28</v>
      </c>
      <c r="Q5835" s="2" t="str">
        <f>FLOOR('Transaction Data'!$P5835,15)&amp;"-"&amp;FLOOR('Transaction Data'!$P5835,15)+14</f>
        <v>15-29</v>
      </c>
      <c r="R5835" s="2" t="str">
        <f>IF('Transaction Data'!$L5835&lt;=10,"Less Expensive","Expensive")</f>
        <v>Expensive</v>
      </c>
      <c r="S5835" s="4">
        <f>WEEKDAY('Transaction Data'!$A5835)</f>
        <v>7</v>
      </c>
      <c r="T5835" s="2" t="str">
        <f>IF(WEEKDAY('Transaction Data'!$A5835,2)&lt;6,"Weekday","Weekend")</f>
        <v>Weekend</v>
      </c>
    </row>
    <row r="5836" ht="15.75" customHeight="1">
      <c r="A5836" s="1">
        <v>45490.0</v>
      </c>
      <c r="B5836" s="2" t="s">
        <v>5461</v>
      </c>
      <c r="C5836" s="2" t="s">
        <v>69</v>
      </c>
      <c r="D5836" s="1">
        <v>26954.0</v>
      </c>
      <c r="E5836" s="2" t="s">
        <v>22</v>
      </c>
      <c r="F5836" s="2">
        <v>405.0</v>
      </c>
      <c r="G5836" s="2" t="s">
        <v>44</v>
      </c>
      <c r="H5836" s="2" t="s">
        <v>45</v>
      </c>
      <c r="I5836" s="2" t="s">
        <v>25</v>
      </c>
      <c r="J5836" s="2" t="str">
        <f t="array" ref="J5836">XLOOKUP('Transaction Data'!$G5836,Product_Code,Biscuit_Brand)</f>
        <v>Butter Crunch</v>
      </c>
      <c r="K5836" s="2">
        <f t="array" ref="K5836">XLOOKUP('Transaction Data'!$G5836,Product_Code,Cost)</f>
        <v>10</v>
      </c>
      <c r="L5836" s="2">
        <f t="array" ref="L5836">XLOOKUP('Transaction Data'!$G5836,Product_Code,Unit_Price)</f>
        <v>11</v>
      </c>
      <c r="M5836" s="3">
        <f>'Transaction Data'!$F5836*'Transaction Data'!$K5836</f>
        <v>4050</v>
      </c>
      <c r="N5836" s="3">
        <f>'Transaction Data'!$F5836*'Transaction Data'!$L5836</f>
        <v>4455</v>
      </c>
      <c r="O5836" s="3">
        <f>'Transaction Data'!$N5836-'Transaction Data'!$M5836</f>
        <v>405</v>
      </c>
      <c r="P5836" s="2">
        <f>DATEDIF('Transaction Data'!$D5836,'Transaction Data'!$A5836,"y")</f>
        <v>50</v>
      </c>
      <c r="Q5836" s="2" t="str">
        <f>FLOOR('Transaction Data'!$P5836,15)&amp;"-"&amp;FLOOR('Transaction Data'!$P5836,15)+14</f>
        <v>45-59</v>
      </c>
      <c r="R5836" s="2" t="str">
        <f>IF('Transaction Data'!$L5836&lt;=10,"Less Expensive","Expensive")</f>
        <v>Expensive</v>
      </c>
      <c r="S5836" s="4">
        <f>WEEKDAY('Transaction Data'!$A5836)</f>
        <v>4</v>
      </c>
      <c r="T5836" s="2" t="str">
        <f>IF(WEEKDAY('Transaction Data'!$A5836,2)&lt;6,"Weekday","Weekend")</f>
        <v>Weekday</v>
      </c>
    </row>
    <row r="5837" ht="15.75" customHeight="1">
      <c r="A5837" s="1">
        <v>45472.0</v>
      </c>
      <c r="B5837" s="2" t="s">
        <v>5462</v>
      </c>
      <c r="C5837" s="2" t="s">
        <v>65</v>
      </c>
      <c r="D5837" s="1">
        <v>36949.0</v>
      </c>
      <c r="E5837" s="2" t="s">
        <v>63</v>
      </c>
      <c r="F5837" s="2">
        <v>218.0</v>
      </c>
      <c r="G5837" s="2" t="s">
        <v>48</v>
      </c>
      <c r="H5837" s="2" t="s">
        <v>24</v>
      </c>
      <c r="I5837" s="2" t="s">
        <v>25</v>
      </c>
      <c r="J5837" s="2" t="str">
        <f t="array" ref="J5837">XLOOKUP('Transaction Data'!$G5837,Product_Code,Biscuit_Brand)</f>
        <v>Lemon Crisps</v>
      </c>
      <c r="K5837" s="2">
        <f t="array" ref="K5837">XLOOKUP('Transaction Data'!$G5837,Product_Code,Cost)</f>
        <v>7</v>
      </c>
      <c r="L5837" s="2">
        <f t="array" ref="L5837">XLOOKUP('Transaction Data'!$G5837,Product_Code,Unit_Price)</f>
        <v>9</v>
      </c>
      <c r="M5837" s="3">
        <f>'Transaction Data'!$F5837*'Transaction Data'!$K5837</f>
        <v>1526</v>
      </c>
      <c r="N5837" s="3">
        <f>'Transaction Data'!$F5837*'Transaction Data'!$L5837</f>
        <v>1962</v>
      </c>
      <c r="O5837" s="3">
        <f>'Transaction Data'!$N5837-'Transaction Data'!$M5837</f>
        <v>436</v>
      </c>
      <c r="P5837" s="2">
        <f>DATEDIF('Transaction Data'!$D5837,'Transaction Data'!$A5837,"y")</f>
        <v>23</v>
      </c>
      <c r="Q5837" s="2" t="str">
        <f>FLOOR('Transaction Data'!$P5837,15)&amp;"-"&amp;FLOOR('Transaction Data'!$P5837,15)+14</f>
        <v>15-29</v>
      </c>
      <c r="R5837" s="2" t="str">
        <f>IF('Transaction Data'!$L5837&lt;=10,"Less Expensive","Expensive")</f>
        <v>Less Expensive</v>
      </c>
      <c r="S5837" s="4">
        <f>WEEKDAY('Transaction Data'!$A5837)</f>
        <v>7</v>
      </c>
      <c r="T5837" s="2" t="str">
        <f>IF(WEEKDAY('Transaction Data'!$A5837,2)&lt;6,"Weekday","Weekend")</f>
        <v>Weekend</v>
      </c>
    </row>
    <row r="5838" ht="15.75" customHeight="1">
      <c r="A5838" s="1">
        <v>45432.0</v>
      </c>
      <c r="B5838" s="2" t="s">
        <v>5463</v>
      </c>
      <c r="C5838" s="2" t="s">
        <v>65</v>
      </c>
      <c r="D5838" s="1">
        <v>17967.0</v>
      </c>
      <c r="E5838" s="2" t="s">
        <v>63</v>
      </c>
      <c r="F5838" s="2">
        <v>109.0</v>
      </c>
      <c r="G5838" s="2" t="s">
        <v>23</v>
      </c>
      <c r="H5838" s="2" t="s">
        <v>29</v>
      </c>
      <c r="I5838" s="2" t="s">
        <v>30</v>
      </c>
      <c r="J5838" s="2" t="str">
        <f t="array" ref="J5838">XLOOKUP('Transaction Data'!$G5838,Product_Code,Biscuit_Brand)</f>
        <v>Cinnamon Swirls</v>
      </c>
      <c r="K5838" s="2">
        <f t="array" ref="K5838">XLOOKUP('Transaction Data'!$G5838,Product_Code,Cost)</f>
        <v>10</v>
      </c>
      <c r="L5838" s="2">
        <f t="array" ref="L5838">XLOOKUP('Transaction Data'!$G5838,Product_Code,Unit_Price)</f>
        <v>14</v>
      </c>
      <c r="M5838" s="3">
        <f>'Transaction Data'!$F5838*'Transaction Data'!$K5838</f>
        <v>1090</v>
      </c>
      <c r="N5838" s="3">
        <f>'Transaction Data'!$F5838*'Transaction Data'!$L5838</f>
        <v>1526</v>
      </c>
      <c r="O5838" s="3">
        <f>'Transaction Data'!$N5838-'Transaction Data'!$M5838</f>
        <v>436</v>
      </c>
      <c r="P5838" s="2">
        <f>DATEDIF('Transaction Data'!$D5838,'Transaction Data'!$A5838,"y")</f>
        <v>75</v>
      </c>
      <c r="Q5838" s="2" t="str">
        <f>FLOOR('Transaction Data'!$P5838,15)&amp;"-"&amp;FLOOR('Transaction Data'!$P5838,15)+14</f>
        <v>75-89</v>
      </c>
      <c r="R5838" s="2" t="str">
        <f>IF('Transaction Data'!$L5838&lt;=10,"Less Expensive","Expensive")</f>
        <v>Expensive</v>
      </c>
      <c r="S5838" s="4">
        <f>WEEKDAY('Transaction Data'!$A5838)</f>
        <v>2</v>
      </c>
      <c r="T5838" s="2" t="str">
        <f>IF(WEEKDAY('Transaction Data'!$A5838,2)&lt;6,"Weekday","Weekend")</f>
        <v>Weekday</v>
      </c>
    </row>
    <row r="5839" ht="15.75" customHeight="1">
      <c r="A5839" s="1">
        <v>45504.0</v>
      </c>
      <c r="B5839" s="2" t="s">
        <v>5464</v>
      </c>
      <c r="C5839" s="2" t="s">
        <v>69</v>
      </c>
      <c r="D5839" s="1">
        <v>36202.0</v>
      </c>
      <c r="E5839" s="2" t="s">
        <v>37</v>
      </c>
      <c r="F5839" s="2">
        <v>211.0</v>
      </c>
      <c r="G5839" s="2" t="s">
        <v>38</v>
      </c>
      <c r="H5839" s="2" t="s">
        <v>29</v>
      </c>
      <c r="I5839" s="2" t="s">
        <v>25</v>
      </c>
      <c r="J5839" s="2" t="str">
        <f t="array" ref="J5839">XLOOKUP('Transaction Data'!$G5839,Product_Code,Biscuit_Brand)</f>
        <v>Ginger Snaps</v>
      </c>
      <c r="K5839" s="2">
        <f t="array" ref="K5839">XLOOKUP('Transaction Data'!$G5839,Product_Code,Cost)</f>
        <v>14</v>
      </c>
      <c r="L5839" s="2">
        <f t="array" ref="L5839">XLOOKUP('Transaction Data'!$G5839,Product_Code,Unit_Price)</f>
        <v>28</v>
      </c>
      <c r="M5839" s="3">
        <f>'Transaction Data'!$F5839*'Transaction Data'!$K5839</f>
        <v>2954</v>
      </c>
      <c r="N5839" s="3">
        <f>'Transaction Data'!$F5839*'Transaction Data'!$L5839</f>
        <v>5908</v>
      </c>
      <c r="O5839" s="3">
        <f>'Transaction Data'!$N5839-'Transaction Data'!$M5839</f>
        <v>2954</v>
      </c>
      <c r="P5839" s="2">
        <f>DATEDIF('Transaction Data'!$D5839,'Transaction Data'!$A5839,"y")</f>
        <v>25</v>
      </c>
      <c r="Q5839" s="2" t="str">
        <f>FLOOR('Transaction Data'!$P5839,15)&amp;"-"&amp;FLOOR('Transaction Data'!$P5839,15)+14</f>
        <v>15-29</v>
      </c>
      <c r="R5839" s="2" t="str">
        <f>IF('Transaction Data'!$L5839&lt;=10,"Less Expensive","Expensive")</f>
        <v>Expensive</v>
      </c>
      <c r="S5839" s="4">
        <f>WEEKDAY('Transaction Data'!$A5839)</f>
        <v>4</v>
      </c>
      <c r="T5839" s="2" t="str">
        <f>IF(WEEKDAY('Transaction Data'!$A5839,2)&lt;6,"Weekday","Weekend")</f>
        <v>Weekday</v>
      </c>
    </row>
    <row r="5840" ht="15.75" customHeight="1">
      <c r="A5840" s="1">
        <v>45445.0</v>
      </c>
      <c r="B5840" s="2" t="s">
        <v>5465</v>
      </c>
      <c r="C5840" s="2" t="s">
        <v>51</v>
      </c>
      <c r="D5840" s="1">
        <v>29505.0</v>
      </c>
      <c r="E5840" s="2" t="s">
        <v>22</v>
      </c>
      <c r="F5840" s="2">
        <v>388.0</v>
      </c>
      <c r="G5840" s="2" t="s">
        <v>60</v>
      </c>
      <c r="H5840" s="2" t="s">
        <v>34</v>
      </c>
      <c r="I5840" s="2" t="s">
        <v>30</v>
      </c>
      <c r="J5840" s="2" t="str">
        <f t="array" ref="J5840">XLOOKUP('Transaction Data'!$G5840,Product_Code,Biscuit_Brand)</f>
        <v>Peanut Butter Bites</v>
      </c>
      <c r="K5840" s="2">
        <f t="array" ref="K5840">XLOOKUP('Transaction Data'!$G5840,Product_Code,Cost)</f>
        <v>5</v>
      </c>
      <c r="L5840" s="2">
        <f t="array" ref="L5840">XLOOKUP('Transaction Data'!$G5840,Product_Code,Unit_Price)</f>
        <v>7</v>
      </c>
      <c r="M5840" s="3">
        <f>'Transaction Data'!$F5840*'Transaction Data'!$K5840</f>
        <v>1940</v>
      </c>
      <c r="N5840" s="3">
        <f>'Transaction Data'!$F5840*'Transaction Data'!$L5840</f>
        <v>2716</v>
      </c>
      <c r="O5840" s="3">
        <f>'Transaction Data'!$N5840-'Transaction Data'!$M5840</f>
        <v>776</v>
      </c>
      <c r="P5840" s="2">
        <f>DATEDIF('Transaction Data'!$D5840,'Transaction Data'!$A5840,"y")</f>
        <v>43</v>
      </c>
      <c r="Q5840" s="2" t="str">
        <f>FLOOR('Transaction Data'!$P5840,15)&amp;"-"&amp;FLOOR('Transaction Data'!$P5840,15)+14</f>
        <v>30-44</v>
      </c>
      <c r="R5840" s="2" t="str">
        <f>IF('Transaction Data'!$L5840&lt;=10,"Less Expensive","Expensive")</f>
        <v>Less Expensive</v>
      </c>
      <c r="S5840" s="4">
        <f>WEEKDAY('Transaction Data'!$A5840)</f>
        <v>1</v>
      </c>
      <c r="T5840" s="2" t="str">
        <f>IF(WEEKDAY('Transaction Data'!$A5840,2)&lt;6,"Weekday","Weekend")</f>
        <v>Weekend</v>
      </c>
    </row>
    <row r="5841" ht="15.75" customHeight="1">
      <c r="A5841" s="1">
        <v>45379.0</v>
      </c>
      <c r="B5841" s="2" t="s">
        <v>895</v>
      </c>
      <c r="C5841" s="2" t="s">
        <v>65</v>
      </c>
      <c r="D5841" s="1">
        <v>20355.0</v>
      </c>
      <c r="E5841" s="2" t="s">
        <v>63</v>
      </c>
      <c r="F5841" s="2">
        <v>99.0</v>
      </c>
      <c r="G5841" s="2" t="s">
        <v>57</v>
      </c>
      <c r="H5841" s="2" t="s">
        <v>24</v>
      </c>
      <c r="I5841" s="2" t="s">
        <v>25</v>
      </c>
      <c r="J5841" s="2" t="str">
        <f t="array" ref="J5841">XLOOKUP('Transaction Data'!$G5841,Product_Code,Biscuit_Brand)</f>
        <v>Oatmeal Cookies</v>
      </c>
      <c r="K5841" s="2">
        <f t="array" ref="K5841">XLOOKUP('Transaction Data'!$G5841,Product_Code,Cost)</f>
        <v>19</v>
      </c>
      <c r="L5841" s="2">
        <f t="array" ref="L5841">XLOOKUP('Transaction Data'!$G5841,Product_Code,Unit_Price)</f>
        <v>23</v>
      </c>
      <c r="M5841" s="3">
        <f>'Transaction Data'!$F5841*'Transaction Data'!$K5841</f>
        <v>1881</v>
      </c>
      <c r="N5841" s="3">
        <f>'Transaction Data'!$F5841*'Transaction Data'!$L5841</f>
        <v>2277</v>
      </c>
      <c r="O5841" s="3">
        <f>'Transaction Data'!$N5841-'Transaction Data'!$M5841</f>
        <v>396</v>
      </c>
      <c r="P5841" s="2">
        <f>DATEDIF('Transaction Data'!$D5841,'Transaction Data'!$A5841,"y")</f>
        <v>68</v>
      </c>
      <c r="Q5841" s="2" t="str">
        <f>FLOOR('Transaction Data'!$P5841,15)&amp;"-"&amp;FLOOR('Transaction Data'!$P5841,15)+14</f>
        <v>60-74</v>
      </c>
      <c r="R5841" s="2" t="str">
        <f>IF('Transaction Data'!$L5841&lt;=10,"Less Expensive","Expensive")</f>
        <v>Expensive</v>
      </c>
      <c r="S5841" s="4">
        <f>WEEKDAY('Transaction Data'!$A5841)</f>
        <v>5</v>
      </c>
      <c r="T5841" s="2" t="str">
        <f>IF(WEEKDAY('Transaction Data'!$A5841,2)&lt;6,"Weekday","Weekend")</f>
        <v>Weekday</v>
      </c>
    </row>
    <row r="5842" ht="15.75" customHeight="1">
      <c r="A5842" s="1">
        <v>45382.0</v>
      </c>
      <c r="B5842" s="2" t="s">
        <v>5466</v>
      </c>
      <c r="C5842" s="2" t="s">
        <v>41</v>
      </c>
      <c r="D5842" s="1">
        <v>37601.0</v>
      </c>
      <c r="E5842" s="2" t="s">
        <v>37</v>
      </c>
      <c r="F5842" s="2">
        <v>292.0</v>
      </c>
      <c r="G5842" s="2" t="s">
        <v>60</v>
      </c>
      <c r="H5842" s="2" t="s">
        <v>42</v>
      </c>
      <c r="I5842" s="2" t="s">
        <v>25</v>
      </c>
      <c r="J5842" s="2" t="str">
        <f t="array" ref="J5842">XLOOKUP('Transaction Data'!$G5842,Product_Code,Biscuit_Brand)</f>
        <v>Peanut Butter Bites</v>
      </c>
      <c r="K5842" s="2">
        <f t="array" ref="K5842">XLOOKUP('Transaction Data'!$G5842,Product_Code,Cost)</f>
        <v>5</v>
      </c>
      <c r="L5842" s="2">
        <f t="array" ref="L5842">XLOOKUP('Transaction Data'!$G5842,Product_Code,Unit_Price)</f>
        <v>7</v>
      </c>
      <c r="M5842" s="3">
        <f>'Transaction Data'!$F5842*'Transaction Data'!$K5842</f>
        <v>1460</v>
      </c>
      <c r="N5842" s="3">
        <f>'Transaction Data'!$F5842*'Transaction Data'!$L5842</f>
        <v>2044</v>
      </c>
      <c r="O5842" s="3">
        <f>'Transaction Data'!$N5842-'Transaction Data'!$M5842</f>
        <v>584</v>
      </c>
      <c r="P5842" s="2">
        <f>DATEDIF('Transaction Data'!$D5842,'Transaction Data'!$A5842,"y")</f>
        <v>21</v>
      </c>
      <c r="Q5842" s="2" t="str">
        <f>FLOOR('Transaction Data'!$P5842,15)&amp;"-"&amp;FLOOR('Transaction Data'!$P5842,15)+14</f>
        <v>15-29</v>
      </c>
      <c r="R5842" s="2" t="str">
        <f>IF('Transaction Data'!$L5842&lt;=10,"Less Expensive","Expensive")</f>
        <v>Less Expensive</v>
      </c>
      <c r="S5842" s="4">
        <f>WEEKDAY('Transaction Data'!$A5842)</f>
        <v>1</v>
      </c>
      <c r="T5842" s="2" t="str">
        <f>IF(WEEKDAY('Transaction Data'!$A5842,2)&lt;6,"Weekday","Weekend")</f>
        <v>Weekend</v>
      </c>
    </row>
    <row r="5843" ht="15.75" customHeight="1">
      <c r="A5843" s="1">
        <v>45466.0</v>
      </c>
      <c r="B5843" s="2" t="s">
        <v>5467</v>
      </c>
      <c r="C5843" s="2" t="s">
        <v>69</v>
      </c>
      <c r="D5843" s="1">
        <v>36488.0</v>
      </c>
      <c r="E5843" s="2" t="s">
        <v>37</v>
      </c>
      <c r="F5843" s="2">
        <v>157.0</v>
      </c>
      <c r="G5843" s="2" t="s">
        <v>60</v>
      </c>
      <c r="H5843" s="2" t="s">
        <v>45</v>
      </c>
      <c r="I5843" s="2" t="s">
        <v>25</v>
      </c>
      <c r="J5843" s="2" t="str">
        <f t="array" ref="J5843">XLOOKUP('Transaction Data'!$G5843,Product_Code,Biscuit_Brand)</f>
        <v>Peanut Butter Bites</v>
      </c>
      <c r="K5843" s="2">
        <f t="array" ref="K5843">XLOOKUP('Transaction Data'!$G5843,Product_Code,Cost)</f>
        <v>5</v>
      </c>
      <c r="L5843" s="2">
        <f t="array" ref="L5843">XLOOKUP('Transaction Data'!$G5843,Product_Code,Unit_Price)</f>
        <v>7</v>
      </c>
      <c r="M5843" s="3">
        <f>'Transaction Data'!$F5843*'Transaction Data'!$K5843</f>
        <v>785</v>
      </c>
      <c r="N5843" s="3">
        <f>'Transaction Data'!$F5843*'Transaction Data'!$L5843</f>
        <v>1099</v>
      </c>
      <c r="O5843" s="3">
        <f>'Transaction Data'!$N5843-'Transaction Data'!$M5843</f>
        <v>314</v>
      </c>
      <c r="P5843" s="2">
        <f>DATEDIF('Transaction Data'!$D5843,'Transaction Data'!$A5843,"y")</f>
        <v>24</v>
      </c>
      <c r="Q5843" s="2" t="str">
        <f>FLOOR('Transaction Data'!$P5843,15)&amp;"-"&amp;FLOOR('Transaction Data'!$P5843,15)+14</f>
        <v>15-29</v>
      </c>
      <c r="R5843" s="2" t="str">
        <f>IF('Transaction Data'!$L5843&lt;=10,"Less Expensive","Expensive")</f>
        <v>Less Expensive</v>
      </c>
      <c r="S5843" s="4">
        <f>WEEKDAY('Transaction Data'!$A5843)</f>
        <v>1</v>
      </c>
      <c r="T5843" s="2" t="str">
        <f>IF(WEEKDAY('Transaction Data'!$A5843,2)&lt;6,"Weekday","Weekend")</f>
        <v>Weekend</v>
      </c>
    </row>
    <row r="5844" ht="15.75" customHeight="1">
      <c r="A5844" s="1">
        <v>45299.0</v>
      </c>
      <c r="B5844" s="2" t="s">
        <v>5468</v>
      </c>
      <c r="C5844" s="2" t="s">
        <v>47</v>
      </c>
      <c r="D5844" s="1">
        <v>28297.0</v>
      </c>
      <c r="E5844" s="2" t="s">
        <v>63</v>
      </c>
      <c r="F5844" s="2">
        <v>103.0</v>
      </c>
      <c r="G5844" s="2" t="s">
        <v>60</v>
      </c>
      <c r="H5844" s="2" t="s">
        <v>24</v>
      </c>
      <c r="I5844" s="2" t="s">
        <v>25</v>
      </c>
      <c r="J5844" s="2" t="str">
        <f t="array" ref="J5844">XLOOKUP('Transaction Data'!$G5844,Product_Code,Biscuit_Brand)</f>
        <v>Peanut Butter Bites</v>
      </c>
      <c r="K5844" s="2">
        <f t="array" ref="K5844">XLOOKUP('Transaction Data'!$G5844,Product_Code,Cost)</f>
        <v>5</v>
      </c>
      <c r="L5844" s="2">
        <f t="array" ref="L5844">XLOOKUP('Transaction Data'!$G5844,Product_Code,Unit_Price)</f>
        <v>7</v>
      </c>
      <c r="M5844" s="3">
        <f>'Transaction Data'!$F5844*'Transaction Data'!$K5844</f>
        <v>515</v>
      </c>
      <c r="N5844" s="3">
        <f>'Transaction Data'!$F5844*'Transaction Data'!$L5844</f>
        <v>721</v>
      </c>
      <c r="O5844" s="3">
        <f>'Transaction Data'!$N5844-'Transaction Data'!$M5844</f>
        <v>206</v>
      </c>
      <c r="P5844" s="2">
        <f>DATEDIF('Transaction Data'!$D5844,'Transaction Data'!$A5844,"y")</f>
        <v>46</v>
      </c>
      <c r="Q5844" s="2" t="str">
        <f>FLOOR('Transaction Data'!$P5844,15)&amp;"-"&amp;FLOOR('Transaction Data'!$P5844,15)+14</f>
        <v>45-59</v>
      </c>
      <c r="R5844" s="2" t="str">
        <f>IF('Transaction Data'!$L5844&lt;=10,"Less Expensive","Expensive")</f>
        <v>Less Expensive</v>
      </c>
      <c r="S5844" s="4">
        <f>WEEKDAY('Transaction Data'!$A5844)</f>
        <v>2</v>
      </c>
      <c r="T5844" s="2" t="str">
        <f>IF(WEEKDAY('Transaction Data'!$A5844,2)&lt;6,"Weekday","Weekend")</f>
        <v>Weekday</v>
      </c>
    </row>
    <row r="5845" ht="15.75" customHeight="1">
      <c r="A5845" s="1">
        <v>45313.0</v>
      </c>
      <c r="B5845" s="2" t="s">
        <v>5469</v>
      </c>
      <c r="C5845" s="2" t="s">
        <v>78</v>
      </c>
      <c r="D5845" s="1">
        <v>18315.0</v>
      </c>
      <c r="E5845" s="2" t="s">
        <v>37</v>
      </c>
      <c r="F5845" s="2">
        <v>123.0</v>
      </c>
      <c r="G5845" s="2" t="s">
        <v>60</v>
      </c>
      <c r="H5845" s="2" t="s">
        <v>29</v>
      </c>
      <c r="I5845" s="2" t="s">
        <v>25</v>
      </c>
      <c r="J5845" s="2" t="str">
        <f t="array" ref="J5845">XLOOKUP('Transaction Data'!$G5845,Product_Code,Biscuit_Brand)</f>
        <v>Peanut Butter Bites</v>
      </c>
      <c r="K5845" s="2">
        <f t="array" ref="K5845">XLOOKUP('Transaction Data'!$G5845,Product_Code,Cost)</f>
        <v>5</v>
      </c>
      <c r="L5845" s="2">
        <f t="array" ref="L5845">XLOOKUP('Transaction Data'!$G5845,Product_Code,Unit_Price)</f>
        <v>7</v>
      </c>
      <c r="M5845" s="3">
        <f>'Transaction Data'!$F5845*'Transaction Data'!$K5845</f>
        <v>615</v>
      </c>
      <c r="N5845" s="3">
        <f>'Transaction Data'!$F5845*'Transaction Data'!$L5845</f>
        <v>861</v>
      </c>
      <c r="O5845" s="3">
        <f>'Transaction Data'!$N5845-'Transaction Data'!$M5845</f>
        <v>246</v>
      </c>
      <c r="P5845" s="2">
        <f>DATEDIF('Transaction Data'!$D5845,'Transaction Data'!$A5845,"y")</f>
        <v>73</v>
      </c>
      <c r="Q5845" s="2" t="str">
        <f>FLOOR('Transaction Data'!$P5845,15)&amp;"-"&amp;FLOOR('Transaction Data'!$P5845,15)+14</f>
        <v>60-74</v>
      </c>
      <c r="R5845" s="2" t="str">
        <f>IF('Transaction Data'!$L5845&lt;=10,"Less Expensive","Expensive")</f>
        <v>Less Expensive</v>
      </c>
      <c r="S5845" s="4">
        <f>WEEKDAY('Transaction Data'!$A5845)</f>
        <v>2</v>
      </c>
      <c r="T5845" s="2" t="str">
        <f>IF(WEEKDAY('Transaction Data'!$A5845,2)&lt;6,"Weekday","Weekend")</f>
        <v>Weekday</v>
      </c>
    </row>
    <row r="5846" ht="15.75" customHeight="1">
      <c r="A5846" s="1">
        <v>45436.0</v>
      </c>
      <c r="B5846" s="2" t="s">
        <v>4163</v>
      </c>
      <c r="C5846" s="2" t="s">
        <v>78</v>
      </c>
      <c r="D5846" s="1">
        <v>33160.0</v>
      </c>
      <c r="E5846" s="2" t="s">
        <v>22</v>
      </c>
      <c r="F5846" s="2">
        <v>409.0</v>
      </c>
      <c r="G5846" s="2" t="s">
        <v>33</v>
      </c>
      <c r="H5846" s="2" t="s">
        <v>42</v>
      </c>
      <c r="I5846" s="2" t="s">
        <v>25</v>
      </c>
      <c r="J5846" s="2" t="str">
        <f t="array" ref="J5846">XLOOKUP('Transaction Data'!$G5846,Product_Code,Biscuit_Brand)</f>
        <v>Caramel Biscuits</v>
      </c>
      <c r="K5846" s="2">
        <f t="array" ref="K5846">XLOOKUP('Transaction Data'!$G5846,Product_Code,Cost)</f>
        <v>18</v>
      </c>
      <c r="L5846" s="2">
        <f t="array" ref="L5846">XLOOKUP('Transaction Data'!$G5846,Product_Code,Unit_Price)</f>
        <v>22</v>
      </c>
      <c r="M5846" s="3">
        <f>'Transaction Data'!$F5846*'Transaction Data'!$K5846</f>
        <v>7362</v>
      </c>
      <c r="N5846" s="3">
        <f>'Transaction Data'!$F5846*'Transaction Data'!$L5846</f>
        <v>8998</v>
      </c>
      <c r="O5846" s="3">
        <f>'Transaction Data'!$N5846-'Transaction Data'!$M5846</f>
        <v>1636</v>
      </c>
      <c r="P5846" s="2">
        <f>DATEDIF('Transaction Data'!$D5846,'Transaction Data'!$A5846,"y")</f>
        <v>33</v>
      </c>
      <c r="Q5846" s="2" t="str">
        <f>FLOOR('Transaction Data'!$P5846,15)&amp;"-"&amp;FLOOR('Transaction Data'!$P5846,15)+14</f>
        <v>30-44</v>
      </c>
      <c r="R5846" s="2" t="str">
        <f>IF('Transaction Data'!$L5846&lt;=10,"Less Expensive","Expensive")</f>
        <v>Expensive</v>
      </c>
      <c r="S5846" s="4">
        <f>WEEKDAY('Transaction Data'!$A5846)</f>
        <v>6</v>
      </c>
      <c r="T5846" s="2" t="str">
        <f>IF(WEEKDAY('Transaction Data'!$A5846,2)&lt;6,"Weekday","Weekend")</f>
        <v>Weekday</v>
      </c>
    </row>
    <row r="5847" ht="15.75" customHeight="1">
      <c r="A5847" s="1">
        <v>45487.0</v>
      </c>
      <c r="B5847" s="2" t="s">
        <v>5470</v>
      </c>
      <c r="C5847" s="2" t="s">
        <v>72</v>
      </c>
      <c r="D5847" s="1">
        <v>22734.0</v>
      </c>
      <c r="E5847" s="2" t="s">
        <v>37</v>
      </c>
      <c r="F5847" s="2">
        <v>407.0</v>
      </c>
      <c r="G5847" s="2" t="s">
        <v>33</v>
      </c>
      <c r="H5847" s="2" t="s">
        <v>45</v>
      </c>
      <c r="I5847" s="2" t="s">
        <v>25</v>
      </c>
      <c r="J5847" s="2" t="str">
        <f t="array" ref="J5847">XLOOKUP('Transaction Data'!$G5847,Product_Code,Biscuit_Brand)</f>
        <v>Caramel Biscuits</v>
      </c>
      <c r="K5847" s="2">
        <f t="array" ref="K5847">XLOOKUP('Transaction Data'!$G5847,Product_Code,Cost)</f>
        <v>18</v>
      </c>
      <c r="L5847" s="2">
        <f t="array" ref="L5847">XLOOKUP('Transaction Data'!$G5847,Product_Code,Unit_Price)</f>
        <v>22</v>
      </c>
      <c r="M5847" s="3">
        <f>'Transaction Data'!$F5847*'Transaction Data'!$K5847</f>
        <v>7326</v>
      </c>
      <c r="N5847" s="3">
        <f>'Transaction Data'!$F5847*'Transaction Data'!$L5847</f>
        <v>8954</v>
      </c>
      <c r="O5847" s="3">
        <f>'Transaction Data'!$N5847-'Transaction Data'!$M5847</f>
        <v>1628</v>
      </c>
      <c r="P5847" s="2">
        <f>DATEDIF('Transaction Data'!$D5847,'Transaction Data'!$A5847,"y")</f>
        <v>62</v>
      </c>
      <c r="Q5847" s="2" t="str">
        <f>FLOOR('Transaction Data'!$P5847,15)&amp;"-"&amp;FLOOR('Transaction Data'!$P5847,15)+14</f>
        <v>60-74</v>
      </c>
      <c r="R5847" s="2" t="str">
        <f>IF('Transaction Data'!$L5847&lt;=10,"Less Expensive","Expensive")</f>
        <v>Expensive</v>
      </c>
      <c r="S5847" s="4">
        <f>WEEKDAY('Transaction Data'!$A5847)</f>
        <v>1</v>
      </c>
      <c r="T5847" s="2" t="str">
        <f>IF(WEEKDAY('Transaction Data'!$A5847,2)&lt;6,"Weekday","Weekend")</f>
        <v>Weekend</v>
      </c>
    </row>
    <row r="5848" ht="15.75" customHeight="1">
      <c r="A5848" s="1">
        <v>45476.0</v>
      </c>
      <c r="B5848" s="2" t="s">
        <v>5471</v>
      </c>
      <c r="C5848" s="2" t="s">
        <v>41</v>
      </c>
      <c r="D5848" s="1">
        <v>31828.0</v>
      </c>
      <c r="E5848" s="2" t="s">
        <v>22</v>
      </c>
      <c r="F5848" s="2">
        <v>151.0</v>
      </c>
      <c r="G5848" s="2" t="s">
        <v>33</v>
      </c>
      <c r="H5848" s="2" t="s">
        <v>24</v>
      </c>
      <c r="I5848" s="2" t="s">
        <v>25</v>
      </c>
      <c r="J5848" s="2" t="str">
        <f t="array" ref="J5848">XLOOKUP('Transaction Data'!$G5848,Product_Code,Biscuit_Brand)</f>
        <v>Caramel Biscuits</v>
      </c>
      <c r="K5848" s="2">
        <f t="array" ref="K5848">XLOOKUP('Transaction Data'!$G5848,Product_Code,Cost)</f>
        <v>18</v>
      </c>
      <c r="L5848" s="2">
        <f t="array" ref="L5848">XLOOKUP('Transaction Data'!$G5848,Product_Code,Unit_Price)</f>
        <v>22</v>
      </c>
      <c r="M5848" s="3">
        <f>'Transaction Data'!$F5848*'Transaction Data'!$K5848</f>
        <v>2718</v>
      </c>
      <c r="N5848" s="3">
        <f>'Transaction Data'!$F5848*'Transaction Data'!$L5848</f>
        <v>3322</v>
      </c>
      <c r="O5848" s="3">
        <f>'Transaction Data'!$N5848-'Transaction Data'!$M5848</f>
        <v>604</v>
      </c>
      <c r="P5848" s="2">
        <f>DATEDIF('Transaction Data'!$D5848,'Transaction Data'!$A5848,"y")</f>
        <v>37</v>
      </c>
      <c r="Q5848" s="2" t="str">
        <f>FLOOR('Transaction Data'!$P5848,15)&amp;"-"&amp;FLOOR('Transaction Data'!$P5848,15)+14</f>
        <v>30-44</v>
      </c>
      <c r="R5848" s="2" t="str">
        <f>IF('Transaction Data'!$L5848&lt;=10,"Less Expensive","Expensive")</f>
        <v>Expensive</v>
      </c>
      <c r="S5848" s="4">
        <f>WEEKDAY('Transaction Data'!$A5848)</f>
        <v>4</v>
      </c>
      <c r="T5848" s="2" t="str">
        <f>IF(WEEKDAY('Transaction Data'!$A5848,2)&lt;6,"Weekday","Weekend")</f>
        <v>Weekday</v>
      </c>
    </row>
    <row r="5849" ht="15.75" customHeight="1">
      <c r="A5849" s="1">
        <v>45361.0</v>
      </c>
      <c r="B5849" s="2" t="s">
        <v>5472</v>
      </c>
      <c r="C5849" s="2" t="s">
        <v>72</v>
      </c>
      <c r="D5849" s="1">
        <v>35209.0</v>
      </c>
      <c r="E5849" s="2" t="s">
        <v>37</v>
      </c>
      <c r="F5849" s="2">
        <v>91.0</v>
      </c>
      <c r="G5849" s="2" t="s">
        <v>60</v>
      </c>
      <c r="H5849" s="2" t="s">
        <v>29</v>
      </c>
      <c r="I5849" s="2" t="s">
        <v>25</v>
      </c>
      <c r="J5849" s="2" t="str">
        <f t="array" ref="J5849">XLOOKUP('Transaction Data'!$G5849,Product_Code,Biscuit_Brand)</f>
        <v>Peanut Butter Bites</v>
      </c>
      <c r="K5849" s="2">
        <f t="array" ref="K5849">XLOOKUP('Transaction Data'!$G5849,Product_Code,Cost)</f>
        <v>5</v>
      </c>
      <c r="L5849" s="2">
        <f t="array" ref="L5849">XLOOKUP('Transaction Data'!$G5849,Product_Code,Unit_Price)</f>
        <v>7</v>
      </c>
      <c r="M5849" s="3">
        <f>'Transaction Data'!$F5849*'Transaction Data'!$K5849</f>
        <v>455</v>
      </c>
      <c r="N5849" s="3">
        <f>'Transaction Data'!$F5849*'Transaction Data'!$L5849</f>
        <v>637</v>
      </c>
      <c r="O5849" s="3">
        <f>'Transaction Data'!$N5849-'Transaction Data'!$M5849</f>
        <v>182</v>
      </c>
      <c r="P5849" s="2">
        <f>DATEDIF('Transaction Data'!$D5849,'Transaction Data'!$A5849,"y")</f>
        <v>27</v>
      </c>
      <c r="Q5849" s="2" t="str">
        <f>FLOOR('Transaction Data'!$P5849,15)&amp;"-"&amp;FLOOR('Transaction Data'!$P5849,15)+14</f>
        <v>15-29</v>
      </c>
      <c r="R5849" s="2" t="str">
        <f>IF('Transaction Data'!$L5849&lt;=10,"Less Expensive","Expensive")</f>
        <v>Less Expensive</v>
      </c>
      <c r="S5849" s="4">
        <f>WEEKDAY('Transaction Data'!$A5849)</f>
        <v>1</v>
      </c>
      <c r="T5849" s="2" t="str">
        <f>IF(WEEKDAY('Transaction Data'!$A5849,2)&lt;6,"Weekday","Weekend")</f>
        <v>Weekend</v>
      </c>
    </row>
    <row r="5850" ht="15.75" customHeight="1">
      <c r="A5850" s="1">
        <v>45428.0</v>
      </c>
      <c r="B5850" s="2" t="s">
        <v>5473</v>
      </c>
      <c r="C5850" s="2" t="s">
        <v>65</v>
      </c>
      <c r="D5850" s="1">
        <v>16979.0</v>
      </c>
      <c r="E5850" s="2" t="s">
        <v>27</v>
      </c>
      <c r="F5850" s="2">
        <v>164.0</v>
      </c>
      <c r="G5850" s="2" t="s">
        <v>61</v>
      </c>
      <c r="H5850" s="2" t="s">
        <v>29</v>
      </c>
      <c r="I5850" s="2" t="s">
        <v>25</v>
      </c>
      <c r="J5850" s="2" t="str">
        <f t="array" ref="J5850">XLOOKUP('Transaction Data'!$G5850,Product_Code,Biscuit_Brand)</f>
        <v>Choco Delight</v>
      </c>
      <c r="K5850" s="2">
        <f t="array" ref="K5850">XLOOKUP('Transaction Data'!$G5850,Product_Code,Cost)</f>
        <v>3</v>
      </c>
      <c r="L5850" s="2">
        <f t="array" ref="L5850">XLOOKUP('Transaction Data'!$G5850,Product_Code,Unit_Price)</f>
        <v>5</v>
      </c>
      <c r="M5850" s="3">
        <f>'Transaction Data'!$F5850*'Transaction Data'!$K5850</f>
        <v>492</v>
      </c>
      <c r="N5850" s="3">
        <f>'Transaction Data'!$F5850*'Transaction Data'!$L5850</f>
        <v>820</v>
      </c>
      <c r="O5850" s="3">
        <f>'Transaction Data'!$N5850-'Transaction Data'!$M5850</f>
        <v>328</v>
      </c>
      <c r="P5850" s="2">
        <f>DATEDIF('Transaction Data'!$D5850,'Transaction Data'!$A5850,"y")</f>
        <v>77</v>
      </c>
      <c r="Q5850" s="2" t="str">
        <f>FLOOR('Transaction Data'!$P5850,15)&amp;"-"&amp;FLOOR('Transaction Data'!$P5850,15)+14</f>
        <v>75-89</v>
      </c>
      <c r="R5850" s="2" t="str">
        <f>IF('Transaction Data'!$L5850&lt;=10,"Less Expensive","Expensive")</f>
        <v>Less Expensive</v>
      </c>
      <c r="S5850" s="4">
        <f>WEEKDAY('Transaction Data'!$A5850)</f>
        <v>5</v>
      </c>
      <c r="T5850" s="2" t="str">
        <f>IF(WEEKDAY('Transaction Data'!$A5850,2)&lt;6,"Weekday","Weekend")</f>
        <v>Weekday</v>
      </c>
    </row>
    <row r="5851" ht="15.75" customHeight="1">
      <c r="A5851" s="1">
        <v>45357.0</v>
      </c>
      <c r="B5851" s="2" t="s">
        <v>5474</v>
      </c>
      <c r="C5851" s="2" t="s">
        <v>54</v>
      </c>
      <c r="D5851" s="1">
        <v>36607.0</v>
      </c>
      <c r="E5851" s="2" t="s">
        <v>63</v>
      </c>
      <c r="F5851" s="2">
        <v>439.0</v>
      </c>
      <c r="G5851" s="2" t="s">
        <v>48</v>
      </c>
      <c r="H5851" s="2" t="s">
        <v>34</v>
      </c>
      <c r="I5851" s="2" t="s">
        <v>25</v>
      </c>
      <c r="J5851" s="2" t="str">
        <f t="array" ref="J5851">XLOOKUP('Transaction Data'!$G5851,Product_Code,Biscuit_Brand)</f>
        <v>Lemon Crisps</v>
      </c>
      <c r="K5851" s="2">
        <f t="array" ref="K5851">XLOOKUP('Transaction Data'!$G5851,Product_Code,Cost)</f>
        <v>7</v>
      </c>
      <c r="L5851" s="2">
        <f t="array" ref="L5851">XLOOKUP('Transaction Data'!$G5851,Product_Code,Unit_Price)</f>
        <v>9</v>
      </c>
      <c r="M5851" s="3">
        <f>'Transaction Data'!$F5851*'Transaction Data'!$K5851</f>
        <v>3073</v>
      </c>
      <c r="N5851" s="3">
        <f>'Transaction Data'!$F5851*'Transaction Data'!$L5851</f>
        <v>3951</v>
      </c>
      <c r="O5851" s="3">
        <f>'Transaction Data'!$N5851-'Transaction Data'!$M5851</f>
        <v>878</v>
      </c>
      <c r="P5851" s="2">
        <f>DATEDIF('Transaction Data'!$D5851,'Transaction Data'!$A5851,"y")</f>
        <v>23</v>
      </c>
      <c r="Q5851" s="2" t="str">
        <f>FLOOR('Transaction Data'!$P5851,15)&amp;"-"&amp;FLOOR('Transaction Data'!$P5851,15)+14</f>
        <v>15-29</v>
      </c>
      <c r="R5851" s="2" t="str">
        <f>IF('Transaction Data'!$L5851&lt;=10,"Less Expensive","Expensive")</f>
        <v>Less Expensive</v>
      </c>
      <c r="S5851" s="4">
        <f>WEEKDAY('Transaction Data'!$A5851)</f>
        <v>4</v>
      </c>
      <c r="T5851" s="2" t="str">
        <f>IF(WEEKDAY('Transaction Data'!$A5851,2)&lt;6,"Weekday","Weekend")</f>
        <v>Weekday</v>
      </c>
    </row>
    <row r="5852" ht="15.75" customHeight="1">
      <c r="A5852" s="1">
        <v>45333.0</v>
      </c>
      <c r="B5852" s="2" t="s">
        <v>5475</v>
      </c>
      <c r="C5852" s="2" t="s">
        <v>47</v>
      </c>
      <c r="D5852" s="1">
        <v>25382.0</v>
      </c>
      <c r="E5852" s="2" t="s">
        <v>27</v>
      </c>
      <c r="F5852" s="2">
        <v>478.0</v>
      </c>
      <c r="G5852" s="2" t="s">
        <v>55</v>
      </c>
      <c r="H5852" s="2" t="s">
        <v>24</v>
      </c>
      <c r="I5852" s="2" t="s">
        <v>25</v>
      </c>
      <c r="J5852" s="2" t="str">
        <f t="array" ref="J5852">XLOOKUP('Transaction Data'!$G5852,Product_Code,Biscuit_Brand)</f>
        <v>Vanilla Wafers</v>
      </c>
      <c r="K5852" s="2">
        <f t="array" ref="K5852">XLOOKUP('Transaction Data'!$G5852,Product_Code,Cost)</f>
        <v>18</v>
      </c>
      <c r="L5852" s="2">
        <f t="array" ref="L5852">XLOOKUP('Transaction Data'!$G5852,Product_Code,Unit_Price)</f>
        <v>36</v>
      </c>
      <c r="M5852" s="3">
        <f>'Transaction Data'!$F5852*'Transaction Data'!$K5852</f>
        <v>8604</v>
      </c>
      <c r="N5852" s="3">
        <f>'Transaction Data'!$F5852*'Transaction Data'!$L5852</f>
        <v>17208</v>
      </c>
      <c r="O5852" s="3">
        <f>'Transaction Data'!$N5852-'Transaction Data'!$M5852</f>
        <v>8604</v>
      </c>
      <c r="P5852" s="2">
        <f>DATEDIF('Transaction Data'!$D5852,'Transaction Data'!$A5852,"y")</f>
        <v>54</v>
      </c>
      <c r="Q5852" s="2" t="str">
        <f>FLOOR('Transaction Data'!$P5852,15)&amp;"-"&amp;FLOOR('Transaction Data'!$P5852,15)+14</f>
        <v>45-59</v>
      </c>
      <c r="R5852" s="2" t="str">
        <f>IF('Transaction Data'!$L5852&lt;=10,"Less Expensive","Expensive")</f>
        <v>Expensive</v>
      </c>
      <c r="S5852" s="4">
        <f>WEEKDAY('Transaction Data'!$A5852)</f>
        <v>1</v>
      </c>
      <c r="T5852" s="2" t="str">
        <f>IF(WEEKDAY('Transaction Data'!$A5852,2)&lt;6,"Weekday","Weekend")</f>
        <v>Weekend</v>
      </c>
    </row>
    <row r="5853" ht="15.75" customHeight="1">
      <c r="A5853" s="1">
        <v>45404.0</v>
      </c>
      <c r="B5853" s="2" t="s">
        <v>5476</v>
      </c>
      <c r="C5853" s="2" t="s">
        <v>32</v>
      </c>
      <c r="D5853" s="1">
        <v>32527.0</v>
      </c>
      <c r="E5853" s="2" t="s">
        <v>22</v>
      </c>
      <c r="F5853" s="2">
        <v>104.0</v>
      </c>
      <c r="G5853" s="2" t="s">
        <v>60</v>
      </c>
      <c r="H5853" s="2" t="s">
        <v>42</v>
      </c>
      <c r="I5853" s="2" t="s">
        <v>25</v>
      </c>
      <c r="J5853" s="2" t="str">
        <f t="array" ref="J5853">XLOOKUP('Transaction Data'!$G5853,Product_Code,Biscuit_Brand)</f>
        <v>Peanut Butter Bites</v>
      </c>
      <c r="K5853" s="2">
        <f t="array" ref="K5853">XLOOKUP('Transaction Data'!$G5853,Product_Code,Cost)</f>
        <v>5</v>
      </c>
      <c r="L5853" s="2">
        <f t="array" ref="L5853">XLOOKUP('Transaction Data'!$G5853,Product_Code,Unit_Price)</f>
        <v>7</v>
      </c>
      <c r="M5853" s="3">
        <f>'Transaction Data'!$F5853*'Transaction Data'!$K5853</f>
        <v>520</v>
      </c>
      <c r="N5853" s="3">
        <f>'Transaction Data'!$F5853*'Transaction Data'!$L5853</f>
        <v>728</v>
      </c>
      <c r="O5853" s="3">
        <f>'Transaction Data'!$N5853-'Transaction Data'!$M5853</f>
        <v>208</v>
      </c>
      <c r="P5853" s="2">
        <f>DATEDIF('Transaction Data'!$D5853,'Transaction Data'!$A5853,"y")</f>
        <v>35</v>
      </c>
      <c r="Q5853" s="2" t="str">
        <f>FLOOR('Transaction Data'!$P5853,15)&amp;"-"&amp;FLOOR('Transaction Data'!$P5853,15)+14</f>
        <v>30-44</v>
      </c>
      <c r="R5853" s="2" t="str">
        <f>IF('Transaction Data'!$L5853&lt;=10,"Less Expensive","Expensive")</f>
        <v>Less Expensive</v>
      </c>
      <c r="S5853" s="4">
        <f>WEEKDAY('Transaction Data'!$A5853)</f>
        <v>2</v>
      </c>
      <c r="T5853" s="2" t="str">
        <f>IF(WEEKDAY('Transaction Data'!$A5853,2)&lt;6,"Weekday","Weekend")</f>
        <v>Weekday</v>
      </c>
    </row>
    <row r="5854" ht="15.75" customHeight="1">
      <c r="A5854" s="1">
        <v>45484.0</v>
      </c>
      <c r="B5854" s="2" t="s">
        <v>4554</v>
      </c>
      <c r="C5854" s="2" t="s">
        <v>72</v>
      </c>
      <c r="D5854" s="1">
        <v>20046.0</v>
      </c>
      <c r="E5854" s="2" t="s">
        <v>37</v>
      </c>
      <c r="F5854" s="2">
        <v>451.0</v>
      </c>
      <c r="G5854" s="2" t="s">
        <v>60</v>
      </c>
      <c r="H5854" s="2" t="s">
        <v>45</v>
      </c>
      <c r="I5854" s="2" t="s">
        <v>25</v>
      </c>
      <c r="J5854" s="2" t="str">
        <f t="array" ref="J5854">XLOOKUP('Transaction Data'!$G5854,Product_Code,Biscuit_Brand)</f>
        <v>Peanut Butter Bites</v>
      </c>
      <c r="K5854" s="2">
        <f t="array" ref="K5854">XLOOKUP('Transaction Data'!$G5854,Product_Code,Cost)</f>
        <v>5</v>
      </c>
      <c r="L5854" s="2">
        <f t="array" ref="L5854">XLOOKUP('Transaction Data'!$G5854,Product_Code,Unit_Price)</f>
        <v>7</v>
      </c>
      <c r="M5854" s="3">
        <f>'Transaction Data'!$F5854*'Transaction Data'!$K5854</f>
        <v>2255</v>
      </c>
      <c r="N5854" s="3">
        <f>'Transaction Data'!$F5854*'Transaction Data'!$L5854</f>
        <v>3157</v>
      </c>
      <c r="O5854" s="3">
        <f>'Transaction Data'!$N5854-'Transaction Data'!$M5854</f>
        <v>902</v>
      </c>
      <c r="P5854" s="2">
        <f>DATEDIF('Transaction Data'!$D5854,'Transaction Data'!$A5854,"y")</f>
        <v>69</v>
      </c>
      <c r="Q5854" s="2" t="str">
        <f>FLOOR('Transaction Data'!$P5854,15)&amp;"-"&amp;FLOOR('Transaction Data'!$P5854,15)+14</f>
        <v>60-74</v>
      </c>
      <c r="R5854" s="2" t="str">
        <f>IF('Transaction Data'!$L5854&lt;=10,"Less Expensive","Expensive")</f>
        <v>Less Expensive</v>
      </c>
      <c r="S5854" s="4">
        <f>WEEKDAY('Transaction Data'!$A5854)</f>
        <v>5</v>
      </c>
      <c r="T5854" s="2" t="str">
        <f>IF(WEEKDAY('Transaction Data'!$A5854,2)&lt;6,"Weekday","Weekend")</f>
        <v>Weekday</v>
      </c>
    </row>
    <row r="5855" ht="15.75" customHeight="1">
      <c r="A5855" s="1">
        <v>45337.0</v>
      </c>
      <c r="B5855" s="2" t="s">
        <v>5477</v>
      </c>
      <c r="C5855" s="2" t="s">
        <v>69</v>
      </c>
      <c r="D5855" s="1">
        <v>19923.0</v>
      </c>
      <c r="E5855" s="2" t="s">
        <v>27</v>
      </c>
      <c r="F5855" s="2">
        <v>17.0</v>
      </c>
      <c r="G5855" s="2" t="s">
        <v>44</v>
      </c>
      <c r="H5855" s="2" t="s">
        <v>24</v>
      </c>
      <c r="I5855" s="2" t="s">
        <v>25</v>
      </c>
      <c r="J5855" s="2" t="str">
        <f t="array" ref="J5855">XLOOKUP('Transaction Data'!$G5855,Product_Code,Biscuit_Brand)</f>
        <v>Butter Crunch</v>
      </c>
      <c r="K5855" s="2">
        <f t="array" ref="K5855">XLOOKUP('Transaction Data'!$G5855,Product_Code,Cost)</f>
        <v>10</v>
      </c>
      <c r="L5855" s="2">
        <f t="array" ref="L5855">XLOOKUP('Transaction Data'!$G5855,Product_Code,Unit_Price)</f>
        <v>11</v>
      </c>
      <c r="M5855" s="3">
        <f>'Transaction Data'!$F5855*'Transaction Data'!$K5855</f>
        <v>170</v>
      </c>
      <c r="N5855" s="3">
        <f>'Transaction Data'!$F5855*'Transaction Data'!$L5855</f>
        <v>187</v>
      </c>
      <c r="O5855" s="3">
        <f>'Transaction Data'!$N5855-'Transaction Data'!$M5855</f>
        <v>17</v>
      </c>
      <c r="P5855" s="2">
        <f>DATEDIF('Transaction Data'!$D5855,'Transaction Data'!$A5855,"y")</f>
        <v>69</v>
      </c>
      <c r="Q5855" s="2" t="str">
        <f>FLOOR('Transaction Data'!$P5855,15)&amp;"-"&amp;FLOOR('Transaction Data'!$P5855,15)+14</f>
        <v>60-74</v>
      </c>
      <c r="R5855" s="2" t="str">
        <f>IF('Transaction Data'!$L5855&lt;=10,"Less Expensive","Expensive")</f>
        <v>Expensive</v>
      </c>
      <c r="S5855" s="4">
        <f>WEEKDAY('Transaction Data'!$A5855)</f>
        <v>5</v>
      </c>
      <c r="T5855" s="2" t="str">
        <f>IF(WEEKDAY('Transaction Data'!$A5855,2)&lt;6,"Weekday","Weekend")</f>
        <v>Weekday</v>
      </c>
    </row>
    <row r="5856" ht="15.75" customHeight="1">
      <c r="A5856" s="1">
        <v>45295.0</v>
      </c>
      <c r="B5856" s="2" t="s">
        <v>5478</v>
      </c>
      <c r="C5856" s="2" t="s">
        <v>21</v>
      </c>
      <c r="D5856" s="1">
        <v>21469.0</v>
      </c>
      <c r="E5856" s="2" t="s">
        <v>37</v>
      </c>
      <c r="F5856" s="2">
        <v>274.0</v>
      </c>
      <c r="G5856" s="2" t="s">
        <v>38</v>
      </c>
      <c r="H5856" s="2" t="s">
        <v>29</v>
      </c>
      <c r="I5856" s="2" t="s">
        <v>25</v>
      </c>
      <c r="J5856" s="2" t="str">
        <f t="array" ref="J5856">XLOOKUP('Transaction Data'!$G5856,Product_Code,Biscuit_Brand)</f>
        <v>Ginger Snaps</v>
      </c>
      <c r="K5856" s="2">
        <f t="array" ref="K5856">XLOOKUP('Transaction Data'!$G5856,Product_Code,Cost)</f>
        <v>14</v>
      </c>
      <c r="L5856" s="2">
        <f t="array" ref="L5856">XLOOKUP('Transaction Data'!$G5856,Product_Code,Unit_Price)</f>
        <v>28</v>
      </c>
      <c r="M5856" s="3">
        <f>'Transaction Data'!$F5856*'Transaction Data'!$K5856</f>
        <v>3836</v>
      </c>
      <c r="N5856" s="3">
        <f>'Transaction Data'!$F5856*'Transaction Data'!$L5856</f>
        <v>7672</v>
      </c>
      <c r="O5856" s="3">
        <f>'Transaction Data'!$N5856-'Transaction Data'!$M5856</f>
        <v>3836</v>
      </c>
      <c r="P5856" s="2">
        <f>DATEDIF('Transaction Data'!$D5856,'Transaction Data'!$A5856,"y")</f>
        <v>65</v>
      </c>
      <c r="Q5856" s="2" t="str">
        <f>FLOOR('Transaction Data'!$P5856,15)&amp;"-"&amp;FLOOR('Transaction Data'!$P5856,15)+14</f>
        <v>60-74</v>
      </c>
      <c r="R5856" s="2" t="str">
        <f>IF('Transaction Data'!$L5856&lt;=10,"Less Expensive","Expensive")</f>
        <v>Expensive</v>
      </c>
      <c r="S5856" s="4">
        <f>WEEKDAY('Transaction Data'!$A5856)</f>
        <v>5</v>
      </c>
      <c r="T5856" s="2" t="str">
        <f>IF(WEEKDAY('Transaction Data'!$A5856,2)&lt;6,"Weekday","Weekend")</f>
        <v>Weekday</v>
      </c>
    </row>
    <row r="5857" ht="15.75" customHeight="1">
      <c r="A5857" s="1">
        <v>45502.0</v>
      </c>
      <c r="B5857" s="2" t="s">
        <v>5479</v>
      </c>
      <c r="C5857" s="2" t="s">
        <v>32</v>
      </c>
      <c r="D5857" s="1">
        <v>31984.0</v>
      </c>
      <c r="E5857" s="2" t="s">
        <v>27</v>
      </c>
      <c r="F5857" s="2">
        <v>210.0</v>
      </c>
      <c r="G5857" s="2" t="s">
        <v>33</v>
      </c>
      <c r="H5857" s="2" t="s">
        <v>42</v>
      </c>
      <c r="I5857" s="2" t="s">
        <v>25</v>
      </c>
      <c r="J5857" s="2" t="str">
        <f t="array" ref="J5857">XLOOKUP('Transaction Data'!$G5857,Product_Code,Biscuit_Brand)</f>
        <v>Caramel Biscuits</v>
      </c>
      <c r="K5857" s="2">
        <f t="array" ref="K5857">XLOOKUP('Transaction Data'!$G5857,Product_Code,Cost)</f>
        <v>18</v>
      </c>
      <c r="L5857" s="2">
        <f t="array" ref="L5857">XLOOKUP('Transaction Data'!$G5857,Product_Code,Unit_Price)</f>
        <v>22</v>
      </c>
      <c r="M5857" s="3">
        <f>'Transaction Data'!$F5857*'Transaction Data'!$K5857</f>
        <v>3780</v>
      </c>
      <c r="N5857" s="3">
        <f>'Transaction Data'!$F5857*'Transaction Data'!$L5857</f>
        <v>4620</v>
      </c>
      <c r="O5857" s="3">
        <f>'Transaction Data'!$N5857-'Transaction Data'!$M5857</f>
        <v>840</v>
      </c>
      <c r="P5857" s="2">
        <f>DATEDIF('Transaction Data'!$D5857,'Transaction Data'!$A5857,"y")</f>
        <v>37</v>
      </c>
      <c r="Q5857" s="2" t="str">
        <f>FLOOR('Transaction Data'!$P5857,15)&amp;"-"&amp;FLOOR('Transaction Data'!$P5857,15)+14</f>
        <v>30-44</v>
      </c>
      <c r="R5857" s="2" t="str">
        <f>IF('Transaction Data'!$L5857&lt;=10,"Less Expensive","Expensive")</f>
        <v>Expensive</v>
      </c>
      <c r="S5857" s="4">
        <f>WEEKDAY('Transaction Data'!$A5857)</f>
        <v>2</v>
      </c>
      <c r="T5857" s="2" t="str">
        <f>IF(WEEKDAY('Transaction Data'!$A5857,2)&lt;6,"Weekday","Weekend")</f>
        <v>Weekday</v>
      </c>
    </row>
    <row r="5858" ht="15.75" customHeight="1">
      <c r="A5858" s="1">
        <v>45366.0</v>
      </c>
      <c r="B5858" s="2" t="s">
        <v>5480</v>
      </c>
      <c r="C5858" s="2" t="s">
        <v>21</v>
      </c>
      <c r="D5858" s="1">
        <v>21267.0</v>
      </c>
      <c r="E5858" s="2" t="s">
        <v>63</v>
      </c>
      <c r="F5858" s="2">
        <v>15.0</v>
      </c>
      <c r="G5858" s="2" t="s">
        <v>48</v>
      </c>
      <c r="H5858" s="2" t="s">
        <v>45</v>
      </c>
      <c r="I5858" s="2" t="s">
        <v>25</v>
      </c>
      <c r="J5858" s="2" t="str">
        <f t="array" ref="J5858">XLOOKUP('Transaction Data'!$G5858,Product_Code,Biscuit_Brand)</f>
        <v>Lemon Crisps</v>
      </c>
      <c r="K5858" s="2">
        <f t="array" ref="K5858">XLOOKUP('Transaction Data'!$G5858,Product_Code,Cost)</f>
        <v>7</v>
      </c>
      <c r="L5858" s="2">
        <f t="array" ref="L5858">XLOOKUP('Transaction Data'!$G5858,Product_Code,Unit_Price)</f>
        <v>9</v>
      </c>
      <c r="M5858" s="3">
        <f>'Transaction Data'!$F5858*'Transaction Data'!$K5858</f>
        <v>105</v>
      </c>
      <c r="N5858" s="3">
        <f>'Transaction Data'!$F5858*'Transaction Data'!$L5858</f>
        <v>135</v>
      </c>
      <c r="O5858" s="3">
        <f>'Transaction Data'!$N5858-'Transaction Data'!$M5858</f>
        <v>30</v>
      </c>
      <c r="P5858" s="2">
        <f>DATEDIF('Transaction Data'!$D5858,'Transaction Data'!$A5858,"y")</f>
        <v>65</v>
      </c>
      <c r="Q5858" s="2" t="str">
        <f>FLOOR('Transaction Data'!$P5858,15)&amp;"-"&amp;FLOOR('Transaction Data'!$P5858,15)+14</f>
        <v>60-74</v>
      </c>
      <c r="R5858" s="2" t="str">
        <f>IF('Transaction Data'!$L5858&lt;=10,"Less Expensive","Expensive")</f>
        <v>Less Expensive</v>
      </c>
      <c r="S5858" s="4">
        <f>WEEKDAY('Transaction Data'!$A5858)</f>
        <v>6</v>
      </c>
      <c r="T5858" s="2" t="str">
        <f>IF(WEEKDAY('Transaction Data'!$A5858,2)&lt;6,"Weekday","Weekend")</f>
        <v>Weekday</v>
      </c>
    </row>
    <row r="5859" ht="15.75" customHeight="1">
      <c r="A5859" s="1">
        <v>45306.0</v>
      </c>
      <c r="B5859" s="2" t="s">
        <v>5481</v>
      </c>
      <c r="C5859" s="2" t="s">
        <v>21</v>
      </c>
      <c r="D5859" s="1">
        <v>36828.0</v>
      </c>
      <c r="E5859" s="2" t="s">
        <v>63</v>
      </c>
      <c r="F5859" s="2">
        <v>425.0</v>
      </c>
      <c r="G5859" s="2" t="s">
        <v>60</v>
      </c>
      <c r="H5859" s="2" t="s">
        <v>24</v>
      </c>
      <c r="I5859" s="2" t="s">
        <v>25</v>
      </c>
      <c r="J5859" s="2" t="str">
        <f t="array" ref="J5859">XLOOKUP('Transaction Data'!$G5859,Product_Code,Biscuit_Brand)</f>
        <v>Peanut Butter Bites</v>
      </c>
      <c r="K5859" s="2">
        <f t="array" ref="K5859">XLOOKUP('Transaction Data'!$G5859,Product_Code,Cost)</f>
        <v>5</v>
      </c>
      <c r="L5859" s="2">
        <f t="array" ref="L5859">XLOOKUP('Transaction Data'!$G5859,Product_Code,Unit_Price)</f>
        <v>7</v>
      </c>
      <c r="M5859" s="3">
        <f>'Transaction Data'!$F5859*'Transaction Data'!$K5859</f>
        <v>2125</v>
      </c>
      <c r="N5859" s="3">
        <f>'Transaction Data'!$F5859*'Transaction Data'!$L5859</f>
        <v>2975</v>
      </c>
      <c r="O5859" s="3">
        <f>'Transaction Data'!$N5859-'Transaction Data'!$M5859</f>
        <v>850</v>
      </c>
      <c r="P5859" s="2">
        <f>DATEDIF('Transaction Data'!$D5859,'Transaction Data'!$A5859,"y")</f>
        <v>23</v>
      </c>
      <c r="Q5859" s="2" t="str">
        <f>FLOOR('Transaction Data'!$P5859,15)&amp;"-"&amp;FLOOR('Transaction Data'!$P5859,15)+14</f>
        <v>15-29</v>
      </c>
      <c r="R5859" s="2" t="str">
        <f>IF('Transaction Data'!$L5859&lt;=10,"Less Expensive","Expensive")</f>
        <v>Less Expensive</v>
      </c>
      <c r="S5859" s="4">
        <f>WEEKDAY('Transaction Data'!$A5859)</f>
        <v>2</v>
      </c>
      <c r="T5859" s="2" t="str">
        <f>IF(WEEKDAY('Transaction Data'!$A5859,2)&lt;6,"Weekday","Weekend")</f>
        <v>Weekday</v>
      </c>
    </row>
    <row r="5860" ht="15.75" customHeight="1">
      <c r="A5860" s="1">
        <v>45333.0</v>
      </c>
      <c r="B5860" s="2" t="s">
        <v>5482</v>
      </c>
      <c r="C5860" s="2" t="s">
        <v>69</v>
      </c>
      <c r="D5860" s="1">
        <v>22891.0</v>
      </c>
      <c r="E5860" s="2" t="s">
        <v>63</v>
      </c>
      <c r="F5860" s="2">
        <v>318.0</v>
      </c>
      <c r="G5860" s="2" t="s">
        <v>38</v>
      </c>
      <c r="H5860" s="2" t="s">
        <v>29</v>
      </c>
      <c r="I5860" s="2" t="s">
        <v>30</v>
      </c>
      <c r="J5860" s="2" t="str">
        <f t="array" ref="J5860">XLOOKUP('Transaction Data'!$G5860,Product_Code,Biscuit_Brand)</f>
        <v>Ginger Snaps</v>
      </c>
      <c r="K5860" s="2">
        <f t="array" ref="K5860">XLOOKUP('Transaction Data'!$G5860,Product_Code,Cost)</f>
        <v>14</v>
      </c>
      <c r="L5860" s="2">
        <f t="array" ref="L5860">XLOOKUP('Transaction Data'!$G5860,Product_Code,Unit_Price)</f>
        <v>28</v>
      </c>
      <c r="M5860" s="3">
        <f>'Transaction Data'!$F5860*'Transaction Data'!$K5860</f>
        <v>4452</v>
      </c>
      <c r="N5860" s="3">
        <f>'Transaction Data'!$F5860*'Transaction Data'!$L5860</f>
        <v>8904</v>
      </c>
      <c r="O5860" s="3">
        <f>'Transaction Data'!$N5860-'Transaction Data'!$M5860</f>
        <v>4452</v>
      </c>
      <c r="P5860" s="2">
        <f>DATEDIF('Transaction Data'!$D5860,'Transaction Data'!$A5860,"y")</f>
        <v>61</v>
      </c>
      <c r="Q5860" s="2" t="str">
        <f>FLOOR('Transaction Data'!$P5860,15)&amp;"-"&amp;FLOOR('Transaction Data'!$P5860,15)+14</f>
        <v>60-74</v>
      </c>
      <c r="R5860" s="2" t="str">
        <f>IF('Transaction Data'!$L5860&lt;=10,"Less Expensive","Expensive")</f>
        <v>Expensive</v>
      </c>
      <c r="S5860" s="4">
        <f>WEEKDAY('Transaction Data'!$A5860)</f>
        <v>1</v>
      </c>
      <c r="T5860" s="2" t="str">
        <f>IF(WEEKDAY('Transaction Data'!$A5860,2)&lt;6,"Weekday","Weekend")</f>
        <v>Weekend</v>
      </c>
    </row>
    <row r="5861" ht="15.75" customHeight="1">
      <c r="A5861" s="1">
        <v>45422.0</v>
      </c>
      <c r="B5861" s="2" t="s">
        <v>5483</v>
      </c>
      <c r="C5861" s="2" t="s">
        <v>78</v>
      </c>
      <c r="D5861" s="1">
        <v>20812.0</v>
      </c>
      <c r="E5861" s="2" t="s">
        <v>63</v>
      </c>
      <c r="F5861" s="2">
        <v>428.0</v>
      </c>
      <c r="G5861" s="2" t="s">
        <v>48</v>
      </c>
      <c r="H5861" s="2" t="s">
        <v>29</v>
      </c>
      <c r="I5861" s="2" t="s">
        <v>25</v>
      </c>
      <c r="J5861" s="2" t="str">
        <f t="array" ref="J5861">XLOOKUP('Transaction Data'!$G5861,Product_Code,Biscuit_Brand)</f>
        <v>Lemon Crisps</v>
      </c>
      <c r="K5861" s="2">
        <f t="array" ref="K5861">XLOOKUP('Transaction Data'!$G5861,Product_Code,Cost)</f>
        <v>7</v>
      </c>
      <c r="L5861" s="2">
        <f t="array" ref="L5861">XLOOKUP('Transaction Data'!$G5861,Product_Code,Unit_Price)</f>
        <v>9</v>
      </c>
      <c r="M5861" s="3">
        <f>'Transaction Data'!$F5861*'Transaction Data'!$K5861</f>
        <v>2996</v>
      </c>
      <c r="N5861" s="3">
        <f>'Transaction Data'!$F5861*'Transaction Data'!$L5861</f>
        <v>3852</v>
      </c>
      <c r="O5861" s="3">
        <f>'Transaction Data'!$N5861-'Transaction Data'!$M5861</f>
        <v>856</v>
      </c>
      <c r="P5861" s="2">
        <f>DATEDIF('Transaction Data'!$D5861,'Transaction Data'!$A5861,"y")</f>
        <v>67</v>
      </c>
      <c r="Q5861" s="2" t="str">
        <f>FLOOR('Transaction Data'!$P5861,15)&amp;"-"&amp;FLOOR('Transaction Data'!$P5861,15)+14</f>
        <v>60-74</v>
      </c>
      <c r="R5861" s="2" t="str">
        <f>IF('Transaction Data'!$L5861&lt;=10,"Less Expensive","Expensive")</f>
        <v>Less Expensive</v>
      </c>
      <c r="S5861" s="4">
        <f>WEEKDAY('Transaction Data'!$A5861)</f>
        <v>6</v>
      </c>
      <c r="T5861" s="2" t="str">
        <f>IF(WEEKDAY('Transaction Data'!$A5861,2)&lt;6,"Weekday","Weekend")</f>
        <v>Weekday</v>
      </c>
    </row>
    <row r="5862" ht="15.75" customHeight="1">
      <c r="A5862" s="1">
        <v>45443.0</v>
      </c>
      <c r="B5862" s="2" t="s">
        <v>5484</v>
      </c>
      <c r="C5862" s="2" t="s">
        <v>21</v>
      </c>
      <c r="D5862" s="1">
        <v>33059.0</v>
      </c>
      <c r="E5862" s="2" t="s">
        <v>27</v>
      </c>
      <c r="F5862" s="2">
        <v>252.0</v>
      </c>
      <c r="G5862" s="2" t="s">
        <v>44</v>
      </c>
      <c r="H5862" s="2" t="s">
        <v>34</v>
      </c>
      <c r="I5862" s="2" t="s">
        <v>25</v>
      </c>
      <c r="J5862" s="2" t="str">
        <f t="array" ref="J5862">XLOOKUP('Transaction Data'!$G5862,Product_Code,Biscuit_Brand)</f>
        <v>Butter Crunch</v>
      </c>
      <c r="K5862" s="2">
        <f t="array" ref="K5862">XLOOKUP('Transaction Data'!$G5862,Product_Code,Cost)</f>
        <v>10</v>
      </c>
      <c r="L5862" s="2">
        <f t="array" ref="L5862">XLOOKUP('Transaction Data'!$G5862,Product_Code,Unit_Price)</f>
        <v>11</v>
      </c>
      <c r="M5862" s="3">
        <f>'Transaction Data'!$F5862*'Transaction Data'!$K5862</f>
        <v>2520</v>
      </c>
      <c r="N5862" s="3">
        <f>'Transaction Data'!$F5862*'Transaction Data'!$L5862</f>
        <v>2772</v>
      </c>
      <c r="O5862" s="3">
        <f>'Transaction Data'!$N5862-'Transaction Data'!$M5862</f>
        <v>252</v>
      </c>
      <c r="P5862" s="2">
        <f>DATEDIF('Transaction Data'!$D5862,'Transaction Data'!$A5862,"y")</f>
        <v>33</v>
      </c>
      <c r="Q5862" s="2" t="str">
        <f>FLOOR('Transaction Data'!$P5862,15)&amp;"-"&amp;FLOOR('Transaction Data'!$P5862,15)+14</f>
        <v>30-44</v>
      </c>
      <c r="R5862" s="2" t="str">
        <f>IF('Transaction Data'!$L5862&lt;=10,"Less Expensive","Expensive")</f>
        <v>Expensive</v>
      </c>
      <c r="S5862" s="4">
        <f>WEEKDAY('Transaction Data'!$A5862)</f>
        <v>6</v>
      </c>
      <c r="T5862" s="2" t="str">
        <f>IF(WEEKDAY('Transaction Data'!$A5862,2)&lt;6,"Weekday","Weekend")</f>
        <v>Weekday</v>
      </c>
    </row>
    <row r="5863" ht="15.75" customHeight="1">
      <c r="A5863" s="1">
        <v>45308.0</v>
      </c>
      <c r="B5863" s="2" t="s">
        <v>5485</v>
      </c>
      <c r="C5863" s="2" t="s">
        <v>72</v>
      </c>
      <c r="D5863" s="1">
        <v>18282.0</v>
      </c>
      <c r="E5863" s="2" t="s">
        <v>37</v>
      </c>
      <c r="F5863" s="2">
        <v>154.0</v>
      </c>
      <c r="G5863" s="2" t="s">
        <v>55</v>
      </c>
      <c r="H5863" s="2" t="s">
        <v>24</v>
      </c>
      <c r="I5863" s="2" t="s">
        <v>25</v>
      </c>
      <c r="J5863" s="2" t="str">
        <f t="array" ref="J5863">XLOOKUP('Transaction Data'!$G5863,Product_Code,Biscuit_Brand)</f>
        <v>Vanilla Wafers</v>
      </c>
      <c r="K5863" s="2">
        <f t="array" ref="K5863">XLOOKUP('Transaction Data'!$G5863,Product_Code,Cost)</f>
        <v>18</v>
      </c>
      <c r="L5863" s="2">
        <f t="array" ref="L5863">XLOOKUP('Transaction Data'!$G5863,Product_Code,Unit_Price)</f>
        <v>36</v>
      </c>
      <c r="M5863" s="3">
        <f>'Transaction Data'!$F5863*'Transaction Data'!$K5863</f>
        <v>2772</v>
      </c>
      <c r="N5863" s="3">
        <f>'Transaction Data'!$F5863*'Transaction Data'!$L5863</f>
        <v>5544</v>
      </c>
      <c r="O5863" s="3">
        <f>'Transaction Data'!$N5863-'Transaction Data'!$M5863</f>
        <v>2772</v>
      </c>
      <c r="P5863" s="2">
        <f>DATEDIF('Transaction Data'!$D5863,'Transaction Data'!$A5863,"y")</f>
        <v>73</v>
      </c>
      <c r="Q5863" s="2" t="str">
        <f>FLOOR('Transaction Data'!$P5863,15)&amp;"-"&amp;FLOOR('Transaction Data'!$P5863,15)+14</f>
        <v>60-74</v>
      </c>
      <c r="R5863" s="2" t="str">
        <f>IF('Transaction Data'!$L5863&lt;=10,"Less Expensive","Expensive")</f>
        <v>Expensive</v>
      </c>
      <c r="S5863" s="4">
        <f>WEEKDAY('Transaction Data'!$A5863)</f>
        <v>4</v>
      </c>
      <c r="T5863" s="2" t="str">
        <f>IF(WEEKDAY('Transaction Data'!$A5863,2)&lt;6,"Weekday","Weekend")</f>
        <v>Weekday</v>
      </c>
    </row>
    <row r="5864" ht="15.75" customHeight="1">
      <c r="A5864" s="1">
        <v>45362.0</v>
      </c>
      <c r="B5864" s="2" t="s">
        <v>5486</v>
      </c>
      <c r="C5864" s="2" t="s">
        <v>54</v>
      </c>
      <c r="D5864" s="1">
        <v>21501.0</v>
      </c>
      <c r="E5864" s="2" t="s">
        <v>37</v>
      </c>
      <c r="F5864" s="2">
        <v>286.0</v>
      </c>
      <c r="G5864" s="2" t="s">
        <v>48</v>
      </c>
      <c r="H5864" s="2" t="s">
        <v>42</v>
      </c>
      <c r="I5864" s="2" t="s">
        <v>25</v>
      </c>
      <c r="J5864" s="2" t="str">
        <f t="array" ref="J5864">XLOOKUP('Transaction Data'!$G5864,Product_Code,Biscuit_Brand)</f>
        <v>Lemon Crisps</v>
      </c>
      <c r="K5864" s="2">
        <f t="array" ref="K5864">XLOOKUP('Transaction Data'!$G5864,Product_Code,Cost)</f>
        <v>7</v>
      </c>
      <c r="L5864" s="2">
        <f t="array" ref="L5864">XLOOKUP('Transaction Data'!$G5864,Product_Code,Unit_Price)</f>
        <v>9</v>
      </c>
      <c r="M5864" s="3">
        <f>'Transaction Data'!$F5864*'Transaction Data'!$K5864</f>
        <v>2002</v>
      </c>
      <c r="N5864" s="3">
        <f>'Transaction Data'!$F5864*'Transaction Data'!$L5864</f>
        <v>2574</v>
      </c>
      <c r="O5864" s="3">
        <f>'Transaction Data'!$N5864-'Transaction Data'!$M5864</f>
        <v>572</v>
      </c>
      <c r="P5864" s="2">
        <f>DATEDIF('Transaction Data'!$D5864,'Transaction Data'!$A5864,"y")</f>
        <v>65</v>
      </c>
      <c r="Q5864" s="2" t="str">
        <f>FLOOR('Transaction Data'!$P5864,15)&amp;"-"&amp;FLOOR('Transaction Data'!$P5864,15)+14</f>
        <v>60-74</v>
      </c>
      <c r="R5864" s="2" t="str">
        <f>IF('Transaction Data'!$L5864&lt;=10,"Less Expensive","Expensive")</f>
        <v>Less Expensive</v>
      </c>
      <c r="S5864" s="4">
        <f>WEEKDAY('Transaction Data'!$A5864)</f>
        <v>2</v>
      </c>
      <c r="T5864" s="2" t="str">
        <f>IF(WEEKDAY('Transaction Data'!$A5864,2)&lt;6,"Weekday","Weekend")</f>
        <v>Weekday</v>
      </c>
    </row>
    <row r="5865" ht="15.75" customHeight="1">
      <c r="A5865" s="1">
        <v>45303.0</v>
      </c>
      <c r="B5865" s="2" t="s">
        <v>5487</v>
      </c>
      <c r="C5865" s="2" t="s">
        <v>21</v>
      </c>
      <c r="D5865" s="1">
        <v>38125.0</v>
      </c>
      <c r="E5865" s="2" t="s">
        <v>22</v>
      </c>
      <c r="F5865" s="2">
        <v>295.0</v>
      </c>
      <c r="G5865" s="2" t="s">
        <v>48</v>
      </c>
      <c r="H5865" s="2" t="s">
        <v>45</v>
      </c>
      <c r="I5865" s="2" t="s">
        <v>25</v>
      </c>
      <c r="J5865" s="2" t="str">
        <f t="array" ref="J5865">XLOOKUP('Transaction Data'!$G5865,Product_Code,Biscuit_Brand)</f>
        <v>Lemon Crisps</v>
      </c>
      <c r="K5865" s="2">
        <f t="array" ref="K5865">XLOOKUP('Transaction Data'!$G5865,Product_Code,Cost)</f>
        <v>7</v>
      </c>
      <c r="L5865" s="2">
        <f t="array" ref="L5865">XLOOKUP('Transaction Data'!$G5865,Product_Code,Unit_Price)</f>
        <v>9</v>
      </c>
      <c r="M5865" s="3">
        <f>'Transaction Data'!$F5865*'Transaction Data'!$K5865</f>
        <v>2065</v>
      </c>
      <c r="N5865" s="3">
        <f>'Transaction Data'!$F5865*'Transaction Data'!$L5865</f>
        <v>2655</v>
      </c>
      <c r="O5865" s="3">
        <f>'Transaction Data'!$N5865-'Transaction Data'!$M5865</f>
        <v>590</v>
      </c>
      <c r="P5865" s="2">
        <f>DATEDIF('Transaction Data'!$D5865,'Transaction Data'!$A5865,"y")</f>
        <v>19</v>
      </c>
      <c r="Q5865" s="2" t="str">
        <f>FLOOR('Transaction Data'!$P5865,15)&amp;"-"&amp;FLOOR('Transaction Data'!$P5865,15)+14</f>
        <v>15-29</v>
      </c>
      <c r="R5865" s="2" t="str">
        <f>IF('Transaction Data'!$L5865&lt;=10,"Less Expensive","Expensive")</f>
        <v>Less Expensive</v>
      </c>
      <c r="S5865" s="4">
        <f>WEEKDAY('Transaction Data'!$A5865)</f>
        <v>6</v>
      </c>
      <c r="T5865" s="2" t="str">
        <f>IF(WEEKDAY('Transaction Data'!$A5865,2)&lt;6,"Weekday","Weekend")</f>
        <v>Weekday</v>
      </c>
    </row>
    <row r="5866" ht="15.75" customHeight="1">
      <c r="A5866" s="1">
        <v>45325.0</v>
      </c>
      <c r="B5866" s="2" t="s">
        <v>5488</v>
      </c>
      <c r="C5866" s="2" t="s">
        <v>54</v>
      </c>
      <c r="D5866" s="1">
        <v>23622.0</v>
      </c>
      <c r="E5866" s="2" t="s">
        <v>63</v>
      </c>
      <c r="F5866" s="2">
        <v>206.0</v>
      </c>
      <c r="G5866" s="2" t="s">
        <v>60</v>
      </c>
      <c r="H5866" s="2" t="s">
        <v>24</v>
      </c>
      <c r="I5866" s="2" t="s">
        <v>25</v>
      </c>
      <c r="J5866" s="2" t="str">
        <f t="array" ref="J5866">XLOOKUP('Transaction Data'!$G5866,Product_Code,Biscuit_Brand)</f>
        <v>Peanut Butter Bites</v>
      </c>
      <c r="K5866" s="2">
        <f t="array" ref="K5866">XLOOKUP('Transaction Data'!$G5866,Product_Code,Cost)</f>
        <v>5</v>
      </c>
      <c r="L5866" s="2">
        <f t="array" ref="L5866">XLOOKUP('Transaction Data'!$G5866,Product_Code,Unit_Price)</f>
        <v>7</v>
      </c>
      <c r="M5866" s="3">
        <f>'Transaction Data'!$F5866*'Transaction Data'!$K5866</f>
        <v>1030</v>
      </c>
      <c r="N5866" s="3">
        <f>'Transaction Data'!$F5866*'Transaction Data'!$L5866</f>
        <v>1442</v>
      </c>
      <c r="O5866" s="3">
        <f>'Transaction Data'!$N5866-'Transaction Data'!$M5866</f>
        <v>412</v>
      </c>
      <c r="P5866" s="2">
        <f>DATEDIF('Transaction Data'!$D5866,'Transaction Data'!$A5866,"y")</f>
        <v>59</v>
      </c>
      <c r="Q5866" s="2" t="str">
        <f>FLOOR('Transaction Data'!$P5866,15)&amp;"-"&amp;FLOOR('Transaction Data'!$P5866,15)+14</f>
        <v>45-59</v>
      </c>
      <c r="R5866" s="2" t="str">
        <f>IF('Transaction Data'!$L5866&lt;=10,"Less Expensive","Expensive")</f>
        <v>Less Expensive</v>
      </c>
      <c r="S5866" s="4">
        <f>WEEKDAY('Transaction Data'!$A5866)</f>
        <v>7</v>
      </c>
      <c r="T5866" s="2" t="str">
        <f>IF(WEEKDAY('Transaction Data'!$A5866,2)&lt;6,"Weekday","Weekend")</f>
        <v>Weekend</v>
      </c>
    </row>
    <row r="5867" ht="15.75" customHeight="1">
      <c r="A5867" s="1">
        <v>45455.0</v>
      </c>
      <c r="B5867" s="2" t="s">
        <v>5489</v>
      </c>
      <c r="C5867" s="2" t="s">
        <v>54</v>
      </c>
      <c r="D5867" s="1">
        <v>34184.0</v>
      </c>
      <c r="E5867" s="2" t="s">
        <v>63</v>
      </c>
      <c r="F5867" s="2">
        <v>351.0</v>
      </c>
      <c r="G5867" s="2" t="s">
        <v>23</v>
      </c>
      <c r="H5867" s="2" t="s">
        <v>29</v>
      </c>
      <c r="I5867" s="2" t="s">
        <v>25</v>
      </c>
      <c r="J5867" s="2" t="str">
        <f t="array" ref="J5867">XLOOKUP('Transaction Data'!$G5867,Product_Code,Biscuit_Brand)</f>
        <v>Cinnamon Swirls</v>
      </c>
      <c r="K5867" s="2">
        <f t="array" ref="K5867">XLOOKUP('Transaction Data'!$G5867,Product_Code,Cost)</f>
        <v>10</v>
      </c>
      <c r="L5867" s="2">
        <f t="array" ref="L5867">XLOOKUP('Transaction Data'!$G5867,Product_Code,Unit_Price)</f>
        <v>14</v>
      </c>
      <c r="M5867" s="3">
        <f>'Transaction Data'!$F5867*'Transaction Data'!$K5867</f>
        <v>3510</v>
      </c>
      <c r="N5867" s="3">
        <f>'Transaction Data'!$F5867*'Transaction Data'!$L5867</f>
        <v>4914</v>
      </c>
      <c r="O5867" s="3">
        <f>'Transaction Data'!$N5867-'Transaction Data'!$M5867</f>
        <v>1404</v>
      </c>
      <c r="P5867" s="2">
        <f>DATEDIF('Transaction Data'!$D5867,'Transaction Data'!$A5867,"y")</f>
        <v>30</v>
      </c>
      <c r="Q5867" s="2" t="str">
        <f>FLOOR('Transaction Data'!$P5867,15)&amp;"-"&amp;FLOOR('Transaction Data'!$P5867,15)+14</f>
        <v>30-44</v>
      </c>
      <c r="R5867" s="2" t="str">
        <f>IF('Transaction Data'!$L5867&lt;=10,"Less Expensive","Expensive")</f>
        <v>Expensive</v>
      </c>
      <c r="S5867" s="4">
        <f>WEEKDAY('Transaction Data'!$A5867)</f>
        <v>4</v>
      </c>
      <c r="T5867" s="2" t="str">
        <f>IF(WEEKDAY('Transaction Data'!$A5867,2)&lt;6,"Weekday","Weekend")</f>
        <v>Weekday</v>
      </c>
    </row>
    <row r="5868" ht="15.75" customHeight="1">
      <c r="A5868" s="1">
        <v>45454.0</v>
      </c>
      <c r="B5868" s="2" t="s">
        <v>5490</v>
      </c>
      <c r="C5868" s="2" t="s">
        <v>32</v>
      </c>
      <c r="D5868" s="1">
        <v>23556.0</v>
      </c>
      <c r="E5868" s="2" t="s">
        <v>22</v>
      </c>
      <c r="F5868" s="2">
        <v>192.0</v>
      </c>
      <c r="G5868" s="2" t="s">
        <v>44</v>
      </c>
      <c r="H5868" s="2" t="s">
        <v>42</v>
      </c>
      <c r="I5868" s="2" t="s">
        <v>25</v>
      </c>
      <c r="J5868" s="2" t="str">
        <f t="array" ref="J5868">XLOOKUP('Transaction Data'!$G5868,Product_Code,Biscuit_Brand)</f>
        <v>Butter Crunch</v>
      </c>
      <c r="K5868" s="2">
        <f t="array" ref="K5868">XLOOKUP('Transaction Data'!$G5868,Product_Code,Cost)</f>
        <v>10</v>
      </c>
      <c r="L5868" s="2">
        <f t="array" ref="L5868">XLOOKUP('Transaction Data'!$G5868,Product_Code,Unit_Price)</f>
        <v>11</v>
      </c>
      <c r="M5868" s="3">
        <f>'Transaction Data'!$F5868*'Transaction Data'!$K5868</f>
        <v>1920</v>
      </c>
      <c r="N5868" s="3">
        <f>'Transaction Data'!$F5868*'Transaction Data'!$L5868</f>
        <v>2112</v>
      </c>
      <c r="O5868" s="3">
        <f>'Transaction Data'!$N5868-'Transaction Data'!$M5868</f>
        <v>192</v>
      </c>
      <c r="P5868" s="2">
        <f>DATEDIF('Transaction Data'!$D5868,'Transaction Data'!$A5868,"y")</f>
        <v>59</v>
      </c>
      <c r="Q5868" s="2" t="str">
        <f>FLOOR('Transaction Data'!$P5868,15)&amp;"-"&amp;FLOOR('Transaction Data'!$P5868,15)+14</f>
        <v>45-59</v>
      </c>
      <c r="R5868" s="2" t="str">
        <f>IF('Transaction Data'!$L5868&lt;=10,"Less Expensive","Expensive")</f>
        <v>Expensive</v>
      </c>
      <c r="S5868" s="4">
        <f>WEEKDAY('Transaction Data'!$A5868)</f>
        <v>3</v>
      </c>
      <c r="T5868" s="2" t="str">
        <f>IF(WEEKDAY('Transaction Data'!$A5868,2)&lt;6,"Weekday","Weekend")</f>
        <v>Weekday</v>
      </c>
    </row>
    <row r="5869" ht="15.75" customHeight="1">
      <c r="A5869" s="1">
        <v>45391.0</v>
      </c>
      <c r="B5869" s="2" t="s">
        <v>5491</v>
      </c>
      <c r="C5869" s="2" t="s">
        <v>47</v>
      </c>
      <c r="D5869" s="1">
        <v>20484.0</v>
      </c>
      <c r="E5869" s="2" t="s">
        <v>37</v>
      </c>
      <c r="F5869" s="2">
        <v>174.0</v>
      </c>
      <c r="G5869" s="2" t="s">
        <v>23</v>
      </c>
      <c r="H5869" s="2" t="s">
        <v>45</v>
      </c>
      <c r="I5869" s="2" t="s">
        <v>25</v>
      </c>
      <c r="J5869" s="2" t="str">
        <f t="array" ref="J5869">XLOOKUP('Transaction Data'!$G5869,Product_Code,Biscuit_Brand)</f>
        <v>Cinnamon Swirls</v>
      </c>
      <c r="K5869" s="2">
        <f t="array" ref="K5869">XLOOKUP('Transaction Data'!$G5869,Product_Code,Cost)</f>
        <v>10</v>
      </c>
      <c r="L5869" s="2">
        <f t="array" ref="L5869">XLOOKUP('Transaction Data'!$G5869,Product_Code,Unit_Price)</f>
        <v>14</v>
      </c>
      <c r="M5869" s="3">
        <f>'Transaction Data'!$F5869*'Transaction Data'!$K5869</f>
        <v>1740</v>
      </c>
      <c r="N5869" s="3">
        <f>'Transaction Data'!$F5869*'Transaction Data'!$L5869</f>
        <v>2436</v>
      </c>
      <c r="O5869" s="3">
        <f>'Transaction Data'!$N5869-'Transaction Data'!$M5869</f>
        <v>696</v>
      </c>
      <c r="P5869" s="2">
        <f>DATEDIF('Transaction Data'!$D5869,'Transaction Data'!$A5869,"y")</f>
        <v>68</v>
      </c>
      <c r="Q5869" s="2" t="str">
        <f>FLOOR('Transaction Data'!$P5869,15)&amp;"-"&amp;FLOOR('Transaction Data'!$P5869,15)+14</f>
        <v>60-74</v>
      </c>
      <c r="R5869" s="2" t="str">
        <f>IF('Transaction Data'!$L5869&lt;=10,"Less Expensive","Expensive")</f>
        <v>Expensive</v>
      </c>
      <c r="S5869" s="4">
        <f>WEEKDAY('Transaction Data'!$A5869)</f>
        <v>3</v>
      </c>
      <c r="T5869" s="2" t="str">
        <f>IF(WEEKDAY('Transaction Data'!$A5869,2)&lt;6,"Weekday","Weekend")</f>
        <v>Weekday</v>
      </c>
    </row>
    <row r="5870" ht="15.75" customHeight="1">
      <c r="A5870" s="1">
        <v>45481.0</v>
      </c>
      <c r="B5870" s="2" t="s">
        <v>5492</v>
      </c>
      <c r="C5870" s="2" t="s">
        <v>72</v>
      </c>
      <c r="D5870" s="1">
        <v>32523.0</v>
      </c>
      <c r="E5870" s="2" t="s">
        <v>22</v>
      </c>
      <c r="F5870" s="2">
        <v>47.0</v>
      </c>
      <c r="G5870" s="2" t="s">
        <v>60</v>
      </c>
      <c r="H5870" s="2" t="s">
        <v>24</v>
      </c>
      <c r="I5870" s="2" t="s">
        <v>25</v>
      </c>
      <c r="J5870" s="2" t="str">
        <f t="array" ref="J5870">XLOOKUP('Transaction Data'!$G5870,Product_Code,Biscuit_Brand)</f>
        <v>Peanut Butter Bites</v>
      </c>
      <c r="K5870" s="2">
        <f t="array" ref="K5870">XLOOKUP('Transaction Data'!$G5870,Product_Code,Cost)</f>
        <v>5</v>
      </c>
      <c r="L5870" s="2">
        <f t="array" ref="L5870">XLOOKUP('Transaction Data'!$G5870,Product_Code,Unit_Price)</f>
        <v>7</v>
      </c>
      <c r="M5870" s="3">
        <f>'Transaction Data'!$F5870*'Transaction Data'!$K5870</f>
        <v>235</v>
      </c>
      <c r="N5870" s="3">
        <f>'Transaction Data'!$F5870*'Transaction Data'!$L5870</f>
        <v>329</v>
      </c>
      <c r="O5870" s="3">
        <f>'Transaction Data'!$N5870-'Transaction Data'!$M5870</f>
        <v>94</v>
      </c>
      <c r="P5870" s="2">
        <f>DATEDIF('Transaction Data'!$D5870,'Transaction Data'!$A5870,"y")</f>
        <v>35</v>
      </c>
      <c r="Q5870" s="2" t="str">
        <f>FLOOR('Transaction Data'!$P5870,15)&amp;"-"&amp;FLOOR('Transaction Data'!$P5870,15)+14</f>
        <v>30-44</v>
      </c>
      <c r="R5870" s="2" t="str">
        <f>IF('Transaction Data'!$L5870&lt;=10,"Less Expensive","Expensive")</f>
        <v>Less Expensive</v>
      </c>
      <c r="S5870" s="4">
        <f>WEEKDAY('Transaction Data'!$A5870)</f>
        <v>2</v>
      </c>
      <c r="T5870" s="2" t="str">
        <f>IF(WEEKDAY('Transaction Data'!$A5870,2)&lt;6,"Weekday","Weekend")</f>
        <v>Weekday</v>
      </c>
    </row>
    <row r="5871" ht="15.75" customHeight="1">
      <c r="A5871" s="1">
        <v>45359.0</v>
      </c>
      <c r="B5871" s="2" t="s">
        <v>5493</v>
      </c>
      <c r="C5871" s="2" t="s">
        <v>72</v>
      </c>
      <c r="D5871" s="1">
        <v>30572.0</v>
      </c>
      <c r="E5871" s="2" t="s">
        <v>63</v>
      </c>
      <c r="F5871" s="2">
        <v>214.0</v>
      </c>
      <c r="G5871" s="2" t="s">
        <v>60</v>
      </c>
      <c r="H5871" s="2" t="s">
        <v>29</v>
      </c>
      <c r="I5871" s="2" t="s">
        <v>25</v>
      </c>
      <c r="J5871" s="2" t="str">
        <f t="array" ref="J5871">XLOOKUP('Transaction Data'!$G5871,Product_Code,Biscuit_Brand)</f>
        <v>Peanut Butter Bites</v>
      </c>
      <c r="K5871" s="2">
        <f t="array" ref="K5871">XLOOKUP('Transaction Data'!$G5871,Product_Code,Cost)</f>
        <v>5</v>
      </c>
      <c r="L5871" s="2">
        <f t="array" ref="L5871">XLOOKUP('Transaction Data'!$G5871,Product_Code,Unit_Price)</f>
        <v>7</v>
      </c>
      <c r="M5871" s="3">
        <f>'Transaction Data'!$F5871*'Transaction Data'!$K5871</f>
        <v>1070</v>
      </c>
      <c r="N5871" s="3">
        <f>'Transaction Data'!$F5871*'Transaction Data'!$L5871</f>
        <v>1498</v>
      </c>
      <c r="O5871" s="3">
        <f>'Transaction Data'!$N5871-'Transaction Data'!$M5871</f>
        <v>428</v>
      </c>
      <c r="P5871" s="2">
        <f>DATEDIF('Transaction Data'!$D5871,'Transaction Data'!$A5871,"y")</f>
        <v>40</v>
      </c>
      <c r="Q5871" s="2" t="str">
        <f>FLOOR('Transaction Data'!$P5871,15)&amp;"-"&amp;FLOOR('Transaction Data'!$P5871,15)+14</f>
        <v>30-44</v>
      </c>
      <c r="R5871" s="2" t="str">
        <f>IF('Transaction Data'!$L5871&lt;=10,"Less Expensive","Expensive")</f>
        <v>Less Expensive</v>
      </c>
      <c r="S5871" s="4">
        <f>WEEKDAY('Transaction Data'!$A5871)</f>
        <v>6</v>
      </c>
      <c r="T5871" s="2" t="str">
        <f>IF(WEEKDAY('Transaction Data'!$A5871,2)&lt;6,"Weekday","Weekend")</f>
        <v>Weekday</v>
      </c>
    </row>
    <row r="5872" ht="15.75" customHeight="1">
      <c r="A5872" s="1">
        <v>45369.0</v>
      </c>
      <c r="B5872" s="2" t="s">
        <v>5494</v>
      </c>
      <c r="C5872" s="2" t="s">
        <v>32</v>
      </c>
      <c r="D5872" s="1">
        <v>31571.0</v>
      </c>
      <c r="E5872" s="2" t="s">
        <v>37</v>
      </c>
      <c r="F5872" s="2">
        <v>305.0</v>
      </c>
      <c r="G5872" s="2" t="s">
        <v>44</v>
      </c>
      <c r="H5872" s="2" t="s">
        <v>29</v>
      </c>
      <c r="I5872" s="2" t="s">
        <v>25</v>
      </c>
      <c r="J5872" s="2" t="str">
        <f t="array" ref="J5872">XLOOKUP('Transaction Data'!$G5872,Product_Code,Biscuit_Brand)</f>
        <v>Butter Crunch</v>
      </c>
      <c r="K5872" s="2">
        <f t="array" ref="K5872">XLOOKUP('Transaction Data'!$G5872,Product_Code,Cost)</f>
        <v>10</v>
      </c>
      <c r="L5872" s="2">
        <f t="array" ref="L5872">XLOOKUP('Transaction Data'!$G5872,Product_Code,Unit_Price)</f>
        <v>11</v>
      </c>
      <c r="M5872" s="3">
        <f>'Transaction Data'!$F5872*'Transaction Data'!$K5872</f>
        <v>3050</v>
      </c>
      <c r="N5872" s="3">
        <f>'Transaction Data'!$F5872*'Transaction Data'!$L5872</f>
        <v>3355</v>
      </c>
      <c r="O5872" s="3">
        <f>'Transaction Data'!$N5872-'Transaction Data'!$M5872</f>
        <v>305</v>
      </c>
      <c r="P5872" s="2">
        <f>DATEDIF('Transaction Data'!$D5872,'Transaction Data'!$A5872,"y")</f>
        <v>37</v>
      </c>
      <c r="Q5872" s="2" t="str">
        <f>FLOOR('Transaction Data'!$P5872,15)&amp;"-"&amp;FLOOR('Transaction Data'!$P5872,15)+14</f>
        <v>30-44</v>
      </c>
      <c r="R5872" s="2" t="str">
        <f>IF('Transaction Data'!$L5872&lt;=10,"Less Expensive","Expensive")</f>
        <v>Expensive</v>
      </c>
      <c r="S5872" s="4">
        <f>WEEKDAY('Transaction Data'!$A5872)</f>
        <v>2</v>
      </c>
      <c r="T5872" s="2" t="str">
        <f>IF(WEEKDAY('Transaction Data'!$A5872,2)&lt;6,"Weekday","Weekend")</f>
        <v>Weekday</v>
      </c>
    </row>
    <row r="5873" ht="15.75" customHeight="1">
      <c r="A5873" s="1">
        <v>45502.0</v>
      </c>
      <c r="B5873" s="2" t="s">
        <v>5495</v>
      </c>
      <c r="C5873" s="2" t="s">
        <v>69</v>
      </c>
      <c r="D5873" s="1">
        <v>37067.0</v>
      </c>
      <c r="E5873" s="2" t="s">
        <v>63</v>
      </c>
      <c r="F5873" s="2">
        <v>126.0</v>
      </c>
      <c r="G5873" s="2" t="s">
        <v>57</v>
      </c>
      <c r="H5873" s="2" t="s">
        <v>34</v>
      </c>
      <c r="I5873" s="2" t="s">
        <v>25</v>
      </c>
      <c r="J5873" s="2" t="str">
        <f t="array" ref="J5873">XLOOKUP('Transaction Data'!$G5873,Product_Code,Biscuit_Brand)</f>
        <v>Oatmeal Cookies</v>
      </c>
      <c r="K5873" s="2">
        <f t="array" ref="K5873">XLOOKUP('Transaction Data'!$G5873,Product_Code,Cost)</f>
        <v>19</v>
      </c>
      <c r="L5873" s="2">
        <f t="array" ref="L5873">XLOOKUP('Transaction Data'!$G5873,Product_Code,Unit_Price)</f>
        <v>23</v>
      </c>
      <c r="M5873" s="3">
        <f>'Transaction Data'!$F5873*'Transaction Data'!$K5873</f>
        <v>2394</v>
      </c>
      <c r="N5873" s="3">
        <f>'Transaction Data'!$F5873*'Transaction Data'!$L5873</f>
        <v>2898</v>
      </c>
      <c r="O5873" s="3">
        <f>'Transaction Data'!$N5873-'Transaction Data'!$M5873</f>
        <v>504</v>
      </c>
      <c r="P5873" s="2">
        <f>DATEDIF('Transaction Data'!$D5873,'Transaction Data'!$A5873,"y")</f>
        <v>23</v>
      </c>
      <c r="Q5873" s="2" t="str">
        <f>FLOOR('Transaction Data'!$P5873,15)&amp;"-"&amp;FLOOR('Transaction Data'!$P5873,15)+14</f>
        <v>15-29</v>
      </c>
      <c r="R5873" s="2" t="str">
        <f>IF('Transaction Data'!$L5873&lt;=10,"Less Expensive","Expensive")</f>
        <v>Expensive</v>
      </c>
      <c r="S5873" s="4">
        <f>WEEKDAY('Transaction Data'!$A5873)</f>
        <v>2</v>
      </c>
      <c r="T5873" s="2" t="str">
        <f>IF(WEEKDAY('Transaction Data'!$A5873,2)&lt;6,"Weekday","Weekend")</f>
        <v>Weekday</v>
      </c>
    </row>
    <row r="5874" ht="15.75" customHeight="1">
      <c r="A5874" s="1">
        <v>45450.0</v>
      </c>
      <c r="B5874" s="2" t="s">
        <v>5496</v>
      </c>
      <c r="C5874" s="2" t="s">
        <v>51</v>
      </c>
      <c r="D5874" s="1">
        <v>16774.0</v>
      </c>
      <c r="E5874" s="2" t="s">
        <v>37</v>
      </c>
      <c r="F5874" s="2">
        <v>477.0</v>
      </c>
      <c r="G5874" s="2" t="s">
        <v>38</v>
      </c>
      <c r="H5874" s="2" t="s">
        <v>24</v>
      </c>
      <c r="I5874" s="2" t="s">
        <v>25</v>
      </c>
      <c r="J5874" s="2" t="str">
        <f t="array" ref="J5874">XLOOKUP('Transaction Data'!$G5874,Product_Code,Biscuit_Brand)</f>
        <v>Ginger Snaps</v>
      </c>
      <c r="K5874" s="2">
        <f t="array" ref="K5874">XLOOKUP('Transaction Data'!$G5874,Product_Code,Cost)</f>
        <v>14</v>
      </c>
      <c r="L5874" s="2">
        <f t="array" ref="L5874">XLOOKUP('Transaction Data'!$G5874,Product_Code,Unit_Price)</f>
        <v>28</v>
      </c>
      <c r="M5874" s="3">
        <f>'Transaction Data'!$F5874*'Transaction Data'!$K5874</f>
        <v>6678</v>
      </c>
      <c r="N5874" s="3">
        <f>'Transaction Data'!$F5874*'Transaction Data'!$L5874</f>
        <v>13356</v>
      </c>
      <c r="O5874" s="3">
        <f>'Transaction Data'!$N5874-'Transaction Data'!$M5874</f>
        <v>6678</v>
      </c>
      <c r="P5874" s="2">
        <f>DATEDIF('Transaction Data'!$D5874,'Transaction Data'!$A5874,"y")</f>
        <v>78</v>
      </c>
      <c r="Q5874" s="2" t="str">
        <f>FLOOR('Transaction Data'!$P5874,15)&amp;"-"&amp;FLOOR('Transaction Data'!$P5874,15)+14</f>
        <v>75-89</v>
      </c>
      <c r="R5874" s="2" t="str">
        <f>IF('Transaction Data'!$L5874&lt;=10,"Less Expensive","Expensive")</f>
        <v>Expensive</v>
      </c>
      <c r="S5874" s="4">
        <f>WEEKDAY('Transaction Data'!$A5874)</f>
        <v>6</v>
      </c>
      <c r="T5874" s="2" t="str">
        <f>IF(WEEKDAY('Transaction Data'!$A5874,2)&lt;6,"Weekday","Weekend")</f>
        <v>Weekday</v>
      </c>
    </row>
    <row r="5875" ht="15.75" customHeight="1">
      <c r="A5875" s="1">
        <v>45328.0</v>
      </c>
      <c r="B5875" s="2" t="s">
        <v>5497</v>
      </c>
      <c r="C5875" s="2" t="s">
        <v>65</v>
      </c>
      <c r="D5875" s="1">
        <v>19591.0</v>
      </c>
      <c r="E5875" s="2" t="s">
        <v>37</v>
      </c>
      <c r="F5875" s="2">
        <v>403.0</v>
      </c>
      <c r="G5875" s="2" t="s">
        <v>28</v>
      </c>
      <c r="H5875" s="2" t="s">
        <v>42</v>
      </c>
      <c r="I5875" s="2" t="s">
        <v>25</v>
      </c>
      <c r="J5875" s="2" t="str">
        <f t="array" ref="J5875">XLOOKUP('Transaction Data'!$G5875,Product_Code,Biscuit_Brand)</f>
        <v>Shortbread</v>
      </c>
      <c r="K5875" s="2">
        <f t="array" ref="K5875">XLOOKUP('Transaction Data'!$G5875,Product_Code,Cost)</f>
        <v>10</v>
      </c>
      <c r="L5875" s="2">
        <f t="array" ref="L5875">XLOOKUP('Transaction Data'!$G5875,Product_Code,Unit_Price)</f>
        <v>45</v>
      </c>
      <c r="M5875" s="3">
        <f>'Transaction Data'!$F5875*'Transaction Data'!$K5875</f>
        <v>4030</v>
      </c>
      <c r="N5875" s="3">
        <f>'Transaction Data'!$F5875*'Transaction Data'!$L5875</f>
        <v>18135</v>
      </c>
      <c r="O5875" s="3">
        <f>'Transaction Data'!$N5875-'Transaction Data'!$M5875</f>
        <v>14105</v>
      </c>
      <c r="P5875" s="2">
        <f>DATEDIF('Transaction Data'!$D5875,'Transaction Data'!$A5875,"y")</f>
        <v>70</v>
      </c>
      <c r="Q5875" s="2" t="str">
        <f>FLOOR('Transaction Data'!$P5875,15)&amp;"-"&amp;FLOOR('Transaction Data'!$P5875,15)+14</f>
        <v>60-74</v>
      </c>
      <c r="R5875" s="2" t="str">
        <f>IF('Transaction Data'!$L5875&lt;=10,"Less Expensive","Expensive")</f>
        <v>Expensive</v>
      </c>
      <c r="S5875" s="4">
        <f>WEEKDAY('Transaction Data'!$A5875)</f>
        <v>3</v>
      </c>
      <c r="T5875" s="2" t="str">
        <f>IF(WEEKDAY('Transaction Data'!$A5875,2)&lt;6,"Weekday","Weekend")</f>
        <v>Weekday</v>
      </c>
    </row>
    <row r="5876" ht="15.75" customHeight="1">
      <c r="A5876" s="1">
        <v>45424.0</v>
      </c>
      <c r="B5876" s="2" t="s">
        <v>5498</v>
      </c>
      <c r="C5876" s="2" t="s">
        <v>51</v>
      </c>
      <c r="D5876" s="1">
        <v>30159.0</v>
      </c>
      <c r="E5876" s="2" t="s">
        <v>63</v>
      </c>
      <c r="F5876" s="2">
        <v>262.0</v>
      </c>
      <c r="G5876" s="2" t="s">
        <v>48</v>
      </c>
      <c r="H5876" s="2" t="s">
        <v>45</v>
      </c>
      <c r="I5876" s="2" t="s">
        <v>25</v>
      </c>
      <c r="J5876" s="2" t="str">
        <f t="array" ref="J5876">XLOOKUP('Transaction Data'!$G5876,Product_Code,Biscuit_Brand)</f>
        <v>Lemon Crisps</v>
      </c>
      <c r="K5876" s="2">
        <f t="array" ref="K5876">XLOOKUP('Transaction Data'!$G5876,Product_Code,Cost)</f>
        <v>7</v>
      </c>
      <c r="L5876" s="2">
        <f t="array" ref="L5876">XLOOKUP('Transaction Data'!$G5876,Product_Code,Unit_Price)</f>
        <v>9</v>
      </c>
      <c r="M5876" s="3">
        <f>'Transaction Data'!$F5876*'Transaction Data'!$K5876</f>
        <v>1834</v>
      </c>
      <c r="N5876" s="3">
        <f>'Transaction Data'!$F5876*'Transaction Data'!$L5876</f>
        <v>2358</v>
      </c>
      <c r="O5876" s="3">
        <f>'Transaction Data'!$N5876-'Transaction Data'!$M5876</f>
        <v>524</v>
      </c>
      <c r="P5876" s="2">
        <f>DATEDIF('Transaction Data'!$D5876,'Transaction Data'!$A5876,"y")</f>
        <v>41</v>
      </c>
      <c r="Q5876" s="2" t="str">
        <f>FLOOR('Transaction Data'!$P5876,15)&amp;"-"&amp;FLOOR('Transaction Data'!$P5876,15)+14</f>
        <v>30-44</v>
      </c>
      <c r="R5876" s="2" t="str">
        <f>IF('Transaction Data'!$L5876&lt;=10,"Less Expensive","Expensive")</f>
        <v>Less Expensive</v>
      </c>
      <c r="S5876" s="4">
        <f>WEEKDAY('Transaction Data'!$A5876)</f>
        <v>1</v>
      </c>
      <c r="T5876" s="2" t="str">
        <f>IF(WEEKDAY('Transaction Data'!$A5876,2)&lt;6,"Weekday","Weekend")</f>
        <v>Weekend</v>
      </c>
    </row>
    <row r="5877" ht="15.75" customHeight="1">
      <c r="A5877" s="1">
        <v>45479.0</v>
      </c>
      <c r="B5877" s="2" t="s">
        <v>5499</v>
      </c>
      <c r="C5877" s="2" t="s">
        <v>32</v>
      </c>
      <c r="D5877" s="1">
        <v>29903.0</v>
      </c>
      <c r="E5877" s="2" t="s">
        <v>27</v>
      </c>
      <c r="F5877" s="2">
        <v>191.0</v>
      </c>
      <c r="G5877" s="2" t="s">
        <v>44</v>
      </c>
      <c r="H5877" s="2" t="s">
        <v>24</v>
      </c>
      <c r="I5877" s="2" t="s">
        <v>25</v>
      </c>
      <c r="J5877" s="2" t="str">
        <f t="array" ref="J5877">XLOOKUP('Transaction Data'!$G5877,Product_Code,Biscuit_Brand)</f>
        <v>Butter Crunch</v>
      </c>
      <c r="K5877" s="2">
        <f t="array" ref="K5877">XLOOKUP('Transaction Data'!$G5877,Product_Code,Cost)</f>
        <v>10</v>
      </c>
      <c r="L5877" s="2">
        <f t="array" ref="L5877">XLOOKUP('Transaction Data'!$G5877,Product_Code,Unit_Price)</f>
        <v>11</v>
      </c>
      <c r="M5877" s="3">
        <f>'Transaction Data'!$F5877*'Transaction Data'!$K5877</f>
        <v>1910</v>
      </c>
      <c r="N5877" s="3">
        <f>'Transaction Data'!$F5877*'Transaction Data'!$L5877</f>
        <v>2101</v>
      </c>
      <c r="O5877" s="3">
        <f>'Transaction Data'!$N5877-'Transaction Data'!$M5877</f>
        <v>191</v>
      </c>
      <c r="P5877" s="2">
        <f>DATEDIF('Transaction Data'!$D5877,'Transaction Data'!$A5877,"y")</f>
        <v>42</v>
      </c>
      <c r="Q5877" s="2" t="str">
        <f>FLOOR('Transaction Data'!$P5877,15)&amp;"-"&amp;FLOOR('Transaction Data'!$P5877,15)+14</f>
        <v>30-44</v>
      </c>
      <c r="R5877" s="2" t="str">
        <f>IF('Transaction Data'!$L5877&lt;=10,"Less Expensive","Expensive")</f>
        <v>Expensive</v>
      </c>
      <c r="S5877" s="4">
        <f>WEEKDAY('Transaction Data'!$A5877)</f>
        <v>7</v>
      </c>
      <c r="T5877" s="2" t="str">
        <f>IF(WEEKDAY('Transaction Data'!$A5877,2)&lt;6,"Weekday","Weekend")</f>
        <v>Weekend</v>
      </c>
    </row>
    <row r="5878" ht="15.75" customHeight="1">
      <c r="A5878" s="1">
        <v>45499.0</v>
      </c>
      <c r="B5878" s="2" t="s">
        <v>5500</v>
      </c>
      <c r="C5878" s="2" t="s">
        <v>65</v>
      </c>
      <c r="D5878" s="1">
        <v>28323.0</v>
      </c>
      <c r="E5878" s="2" t="s">
        <v>27</v>
      </c>
      <c r="F5878" s="2">
        <v>496.0</v>
      </c>
      <c r="G5878" s="2" t="s">
        <v>23</v>
      </c>
      <c r="H5878" s="2" t="s">
        <v>29</v>
      </c>
      <c r="I5878" s="2" t="s">
        <v>25</v>
      </c>
      <c r="J5878" s="2" t="str">
        <f t="array" ref="J5878">XLOOKUP('Transaction Data'!$G5878,Product_Code,Biscuit_Brand)</f>
        <v>Cinnamon Swirls</v>
      </c>
      <c r="K5878" s="2">
        <f t="array" ref="K5878">XLOOKUP('Transaction Data'!$G5878,Product_Code,Cost)</f>
        <v>10</v>
      </c>
      <c r="L5878" s="2">
        <f t="array" ref="L5878">XLOOKUP('Transaction Data'!$G5878,Product_Code,Unit_Price)</f>
        <v>14</v>
      </c>
      <c r="M5878" s="3">
        <f>'Transaction Data'!$F5878*'Transaction Data'!$K5878</f>
        <v>4960</v>
      </c>
      <c r="N5878" s="3">
        <f>'Transaction Data'!$F5878*'Transaction Data'!$L5878</f>
        <v>6944</v>
      </c>
      <c r="O5878" s="3">
        <f>'Transaction Data'!$N5878-'Transaction Data'!$M5878</f>
        <v>1984</v>
      </c>
      <c r="P5878" s="2">
        <f>DATEDIF('Transaction Data'!$D5878,'Transaction Data'!$A5878,"y")</f>
        <v>47</v>
      </c>
      <c r="Q5878" s="2" t="str">
        <f>FLOOR('Transaction Data'!$P5878,15)&amp;"-"&amp;FLOOR('Transaction Data'!$P5878,15)+14</f>
        <v>45-59</v>
      </c>
      <c r="R5878" s="2" t="str">
        <f>IF('Transaction Data'!$L5878&lt;=10,"Less Expensive","Expensive")</f>
        <v>Expensive</v>
      </c>
      <c r="S5878" s="4">
        <f>WEEKDAY('Transaction Data'!$A5878)</f>
        <v>6</v>
      </c>
      <c r="T5878" s="2" t="str">
        <f>IF(WEEKDAY('Transaction Data'!$A5878,2)&lt;6,"Weekday","Weekend")</f>
        <v>Weekday</v>
      </c>
    </row>
    <row r="5879" ht="15.75" customHeight="1">
      <c r="A5879" s="1">
        <v>45340.0</v>
      </c>
      <c r="B5879" s="2" t="s">
        <v>5501</v>
      </c>
      <c r="C5879" s="2" t="s">
        <v>54</v>
      </c>
      <c r="D5879" s="1">
        <v>35455.0</v>
      </c>
      <c r="E5879" s="2" t="s">
        <v>37</v>
      </c>
      <c r="F5879" s="2">
        <v>265.0</v>
      </c>
      <c r="G5879" s="2" t="s">
        <v>61</v>
      </c>
      <c r="H5879" s="2" t="s">
        <v>42</v>
      </c>
      <c r="I5879" s="2" t="s">
        <v>25</v>
      </c>
      <c r="J5879" s="2" t="str">
        <f t="array" ref="J5879">XLOOKUP('Transaction Data'!$G5879,Product_Code,Biscuit_Brand)</f>
        <v>Choco Delight</v>
      </c>
      <c r="K5879" s="2">
        <f t="array" ref="K5879">XLOOKUP('Transaction Data'!$G5879,Product_Code,Cost)</f>
        <v>3</v>
      </c>
      <c r="L5879" s="2">
        <f t="array" ref="L5879">XLOOKUP('Transaction Data'!$G5879,Product_Code,Unit_Price)</f>
        <v>5</v>
      </c>
      <c r="M5879" s="3">
        <f>'Transaction Data'!$F5879*'Transaction Data'!$K5879</f>
        <v>795</v>
      </c>
      <c r="N5879" s="3">
        <f>'Transaction Data'!$F5879*'Transaction Data'!$L5879</f>
        <v>1325</v>
      </c>
      <c r="O5879" s="3">
        <f>'Transaction Data'!$N5879-'Transaction Data'!$M5879</f>
        <v>530</v>
      </c>
      <c r="P5879" s="2">
        <f>DATEDIF('Transaction Data'!$D5879,'Transaction Data'!$A5879,"y")</f>
        <v>27</v>
      </c>
      <c r="Q5879" s="2" t="str">
        <f>FLOOR('Transaction Data'!$P5879,15)&amp;"-"&amp;FLOOR('Transaction Data'!$P5879,15)+14</f>
        <v>15-29</v>
      </c>
      <c r="R5879" s="2" t="str">
        <f>IF('Transaction Data'!$L5879&lt;=10,"Less Expensive","Expensive")</f>
        <v>Less Expensive</v>
      </c>
      <c r="S5879" s="4">
        <f>WEEKDAY('Transaction Data'!$A5879)</f>
        <v>1</v>
      </c>
      <c r="T5879" s="2" t="str">
        <f>IF(WEEKDAY('Transaction Data'!$A5879,2)&lt;6,"Weekday","Weekend")</f>
        <v>Weekend</v>
      </c>
    </row>
    <row r="5880" ht="15.75" customHeight="1">
      <c r="A5880" s="1">
        <v>45496.0</v>
      </c>
      <c r="B5880" s="2" t="s">
        <v>5502</v>
      </c>
      <c r="C5880" s="2" t="s">
        <v>65</v>
      </c>
      <c r="D5880" s="1">
        <v>30374.0</v>
      </c>
      <c r="E5880" s="2" t="s">
        <v>37</v>
      </c>
      <c r="F5880" s="2">
        <v>465.0</v>
      </c>
      <c r="G5880" s="2" t="s">
        <v>61</v>
      </c>
      <c r="H5880" s="2" t="s">
        <v>45</v>
      </c>
      <c r="I5880" s="2" t="s">
        <v>25</v>
      </c>
      <c r="J5880" s="2" t="str">
        <f t="array" ref="J5880">XLOOKUP('Transaction Data'!$G5880,Product_Code,Biscuit_Brand)</f>
        <v>Choco Delight</v>
      </c>
      <c r="K5880" s="2">
        <f t="array" ref="K5880">XLOOKUP('Transaction Data'!$G5880,Product_Code,Cost)</f>
        <v>3</v>
      </c>
      <c r="L5880" s="2">
        <f t="array" ref="L5880">XLOOKUP('Transaction Data'!$G5880,Product_Code,Unit_Price)</f>
        <v>5</v>
      </c>
      <c r="M5880" s="3">
        <f>'Transaction Data'!$F5880*'Transaction Data'!$K5880</f>
        <v>1395</v>
      </c>
      <c r="N5880" s="3">
        <f>'Transaction Data'!$F5880*'Transaction Data'!$L5880</f>
        <v>2325</v>
      </c>
      <c r="O5880" s="3">
        <f>'Transaction Data'!$N5880-'Transaction Data'!$M5880</f>
        <v>930</v>
      </c>
      <c r="P5880" s="2">
        <f>DATEDIF('Transaction Data'!$D5880,'Transaction Data'!$A5880,"y")</f>
        <v>41</v>
      </c>
      <c r="Q5880" s="2" t="str">
        <f>FLOOR('Transaction Data'!$P5880,15)&amp;"-"&amp;FLOOR('Transaction Data'!$P5880,15)+14</f>
        <v>30-44</v>
      </c>
      <c r="R5880" s="2" t="str">
        <f>IF('Transaction Data'!$L5880&lt;=10,"Less Expensive","Expensive")</f>
        <v>Less Expensive</v>
      </c>
      <c r="S5880" s="4">
        <f>WEEKDAY('Transaction Data'!$A5880)</f>
        <v>3</v>
      </c>
      <c r="T5880" s="2" t="str">
        <f>IF(WEEKDAY('Transaction Data'!$A5880,2)&lt;6,"Weekday","Weekend")</f>
        <v>Weekday</v>
      </c>
    </row>
    <row r="5881" ht="15.75" customHeight="1">
      <c r="A5881" s="1">
        <v>45304.0</v>
      </c>
      <c r="B5881" s="2" t="s">
        <v>5503</v>
      </c>
      <c r="C5881" s="2" t="s">
        <v>78</v>
      </c>
      <c r="D5881" s="1">
        <v>28516.0</v>
      </c>
      <c r="E5881" s="2" t="s">
        <v>63</v>
      </c>
      <c r="F5881" s="2">
        <v>54.0</v>
      </c>
      <c r="G5881" s="2" t="s">
        <v>44</v>
      </c>
      <c r="H5881" s="2" t="s">
        <v>24</v>
      </c>
      <c r="I5881" s="2" t="s">
        <v>25</v>
      </c>
      <c r="J5881" s="2" t="str">
        <f t="array" ref="J5881">XLOOKUP('Transaction Data'!$G5881,Product_Code,Biscuit_Brand)</f>
        <v>Butter Crunch</v>
      </c>
      <c r="K5881" s="2">
        <f t="array" ref="K5881">XLOOKUP('Transaction Data'!$G5881,Product_Code,Cost)</f>
        <v>10</v>
      </c>
      <c r="L5881" s="2">
        <f t="array" ref="L5881">XLOOKUP('Transaction Data'!$G5881,Product_Code,Unit_Price)</f>
        <v>11</v>
      </c>
      <c r="M5881" s="3">
        <f>'Transaction Data'!$F5881*'Transaction Data'!$K5881</f>
        <v>540</v>
      </c>
      <c r="N5881" s="3">
        <f>'Transaction Data'!$F5881*'Transaction Data'!$L5881</f>
        <v>594</v>
      </c>
      <c r="O5881" s="3">
        <f>'Transaction Data'!$N5881-'Transaction Data'!$M5881</f>
        <v>54</v>
      </c>
      <c r="P5881" s="2">
        <f>DATEDIF('Transaction Data'!$D5881,'Transaction Data'!$A5881,"y")</f>
        <v>45</v>
      </c>
      <c r="Q5881" s="2" t="str">
        <f>FLOOR('Transaction Data'!$P5881,15)&amp;"-"&amp;FLOOR('Transaction Data'!$P5881,15)+14</f>
        <v>45-59</v>
      </c>
      <c r="R5881" s="2" t="str">
        <f>IF('Transaction Data'!$L5881&lt;=10,"Less Expensive","Expensive")</f>
        <v>Expensive</v>
      </c>
      <c r="S5881" s="4">
        <f>WEEKDAY('Transaction Data'!$A5881)</f>
        <v>7</v>
      </c>
      <c r="T5881" s="2" t="str">
        <f>IF(WEEKDAY('Transaction Data'!$A5881,2)&lt;6,"Weekday","Weekend")</f>
        <v>Weekend</v>
      </c>
    </row>
    <row r="5882" ht="15.75" customHeight="1">
      <c r="A5882" s="1">
        <v>45502.0</v>
      </c>
      <c r="B5882" s="2" t="s">
        <v>5504</v>
      </c>
      <c r="C5882" s="2" t="s">
        <v>51</v>
      </c>
      <c r="D5882" s="1">
        <v>30581.0</v>
      </c>
      <c r="E5882" s="2" t="s">
        <v>27</v>
      </c>
      <c r="F5882" s="2">
        <v>292.0</v>
      </c>
      <c r="G5882" s="2" t="s">
        <v>48</v>
      </c>
      <c r="H5882" s="2" t="s">
        <v>29</v>
      </c>
      <c r="I5882" s="2" t="s">
        <v>25</v>
      </c>
      <c r="J5882" s="2" t="str">
        <f t="array" ref="J5882">XLOOKUP('Transaction Data'!$G5882,Product_Code,Biscuit_Brand)</f>
        <v>Lemon Crisps</v>
      </c>
      <c r="K5882" s="2">
        <f t="array" ref="K5882">XLOOKUP('Transaction Data'!$G5882,Product_Code,Cost)</f>
        <v>7</v>
      </c>
      <c r="L5882" s="2">
        <f t="array" ref="L5882">XLOOKUP('Transaction Data'!$G5882,Product_Code,Unit_Price)</f>
        <v>9</v>
      </c>
      <c r="M5882" s="3">
        <f>'Transaction Data'!$F5882*'Transaction Data'!$K5882</f>
        <v>2044</v>
      </c>
      <c r="N5882" s="3">
        <f>'Transaction Data'!$F5882*'Transaction Data'!$L5882</f>
        <v>2628</v>
      </c>
      <c r="O5882" s="3">
        <f>'Transaction Data'!$N5882-'Transaction Data'!$M5882</f>
        <v>584</v>
      </c>
      <c r="P5882" s="2">
        <f>DATEDIF('Transaction Data'!$D5882,'Transaction Data'!$A5882,"y")</f>
        <v>40</v>
      </c>
      <c r="Q5882" s="2" t="str">
        <f>FLOOR('Transaction Data'!$P5882,15)&amp;"-"&amp;FLOOR('Transaction Data'!$P5882,15)+14</f>
        <v>30-44</v>
      </c>
      <c r="R5882" s="2" t="str">
        <f>IF('Transaction Data'!$L5882&lt;=10,"Less Expensive","Expensive")</f>
        <v>Less Expensive</v>
      </c>
      <c r="S5882" s="4">
        <f>WEEKDAY('Transaction Data'!$A5882)</f>
        <v>2</v>
      </c>
      <c r="T5882" s="2" t="str">
        <f>IF(WEEKDAY('Transaction Data'!$A5882,2)&lt;6,"Weekday","Weekend")</f>
        <v>Weekday</v>
      </c>
    </row>
    <row r="5883" ht="15.75" customHeight="1">
      <c r="A5883" s="1">
        <v>45337.0</v>
      </c>
      <c r="B5883" s="2" t="s">
        <v>5505</v>
      </c>
      <c r="C5883" s="2" t="s">
        <v>51</v>
      </c>
      <c r="D5883" s="1">
        <v>25947.0</v>
      </c>
      <c r="E5883" s="2" t="s">
        <v>63</v>
      </c>
      <c r="F5883" s="2">
        <v>260.0</v>
      </c>
      <c r="G5883" s="2" t="s">
        <v>61</v>
      </c>
      <c r="H5883" s="2" t="s">
        <v>29</v>
      </c>
      <c r="I5883" s="2" t="s">
        <v>25</v>
      </c>
      <c r="J5883" s="2" t="str">
        <f t="array" ref="J5883">XLOOKUP('Transaction Data'!$G5883,Product_Code,Biscuit_Brand)</f>
        <v>Choco Delight</v>
      </c>
      <c r="K5883" s="2">
        <f t="array" ref="K5883">XLOOKUP('Transaction Data'!$G5883,Product_Code,Cost)</f>
        <v>3</v>
      </c>
      <c r="L5883" s="2">
        <f t="array" ref="L5883">XLOOKUP('Transaction Data'!$G5883,Product_Code,Unit_Price)</f>
        <v>5</v>
      </c>
      <c r="M5883" s="3">
        <f>'Transaction Data'!$F5883*'Transaction Data'!$K5883</f>
        <v>780</v>
      </c>
      <c r="N5883" s="3">
        <f>'Transaction Data'!$F5883*'Transaction Data'!$L5883</f>
        <v>1300</v>
      </c>
      <c r="O5883" s="3">
        <f>'Transaction Data'!$N5883-'Transaction Data'!$M5883</f>
        <v>520</v>
      </c>
      <c r="P5883" s="2">
        <f>DATEDIF('Transaction Data'!$D5883,'Transaction Data'!$A5883,"y")</f>
        <v>53</v>
      </c>
      <c r="Q5883" s="2" t="str">
        <f>FLOOR('Transaction Data'!$P5883,15)&amp;"-"&amp;FLOOR('Transaction Data'!$P5883,15)+14</f>
        <v>45-59</v>
      </c>
      <c r="R5883" s="2" t="str">
        <f>IF('Transaction Data'!$L5883&lt;=10,"Less Expensive","Expensive")</f>
        <v>Less Expensive</v>
      </c>
      <c r="S5883" s="4">
        <f>WEEKDAY('Transaction Data'!$A5883)</f>
        <v>5</v>
      </c>
      <c r="T5883" s="2" t="str">
        <f>IF(WEEKDAY('Transaction Data'!$A5883,2)&lt;6,"Weekday","Weekend")</f>
        <v>Weekday</v>
      </c>
    </row>
    <row r="5884" ht="15.75" customHeight="1">
      <c r="A5884" s="1">
        <v>45292.0</v>
      </c>
      <c r="B5884" s="2" t="s">
        <v>5506</v>
      </c>
      <c r="C5884" s="2" t="s">
        <v>54</v>
      </c>
      <c r="D5884" s="1">
        <v>27717.0</v>
      </c>
      <c r="E5884" s="2" t="s">
        <v>22</v>
      </c>
      <c r="F5884" s="2">
        <v>137.0</v>
      </c>
      <c r="G5884" s="2" t="s">
        <v>61</v>
      </c>
      <c r="H5884" s="2" t="s">
        <v>34</v>
      </c>
      <c r="I5884" s="2" t="s">
        <v>25</v>
      </c>
      <c r="J5884" s="2" t="str">
        <f t="array" ref="J5884">XLOOKUP('Transaction Data'!$G5884,Product_Code,Biscuit_Brand)</f>
        <v>Choco Delight</v>
      </c>
      <c r="K5884" s="2">
        <f t="array" ref="K5884">XLOOKUP('Transaction Data'!$G5884,Product_Code,Cost)</f>
        <v>3</v>
      </c>
      <c r="L5884" s="2">
        <f t="array" ref="L5884">XLOOKUP('Transaction Data'!$G5884,Product_Code,Unit_Price)</f>
        <v>5</v>
      </c>
      <c r="M5884" s="3">
        <f>'Transaction Data'!$F5884*'Transaction Data'!$K5884</f>
        <v>411</v>
      </c>
      <c r="N5884" s="3">
        <f>'Transaction Data'!$F5884*'Transaction Data'!$L5884</f>
        <v>685</v>
      </c>
      <c r="O5884" s="3">
        <f>'Transaction Data'!$N5884-'Transaction Data'!$M5884</f>
        <v>274</v>
      </c>
      <c r="P5884" s="2">
        <f>DATEDIF('Transaction Data'!$D5884,'Transaction Data'!$A5884,"y")</f>
        <v>48</v>
      </c>
      <c r="Q5884" s="2" t="str">
        <f>FLOOR('Transaction Data'!$P5884,15)&amp;"-"&amp;FLOOR('Transaction Data'!$P5884,15)+14</f>
        <v>45-59</v>
      </c>
      <c r="R5884" s="2" t="str">
        <f>IF('Transaction Data'!$L5884&lt;=10,"Less Expensive","Expensive")</f>
        <v>Less Expensive</v>
      </c>
      <c r="S5884" s="4">
        <f>WEEKDAY('Transaction Data'!$A5884)</f>
        <v>2</v>
      </c>
      <c r="T5884" s="2" t="str">
        <f>IF(WEEKDAY('Transaction Data'!$A5884,2)&lt;6,"Weekday","Weekend")</f>
        <v>Weekday</v>
      </c>
    </row>
    <row r="5885" ht="15.75" customHeight="1">
      <c r="A5885" s="1">
        <v>45456.0</v>
      </c>
      <c r="B5885" s="2" t="s">
        <v>5507</v>
      </c>
      <c r="C5885" s="2" t="s">
        <v>32</v>
      </c>
      <c r="D5885" s="1">
        <v>35506.0</v>
      </c>
      <c r="E5885" s="2" t="s">
        <v>37</v>
      </c>
      <c r="F5885" s="2">
        <v>416.0</v>
      </c>
      <c r="G5885" s="2" t="s">
        <v>60</v>
      </c>
      <c r="H5885" s="2" t="s">
        <v>24</v>
      </c>
      <c r="I5885" s="2" t="s">
        <v>25</v>
      </c>
      <c r="J5885" s="2" t="str">
        <f t="array" ref="J5885">XLOOKUP('Transaction Data'!$G5885,Product_Code,Biscuit_Brand)</f>
        <v>Peanut Butter Bites</v>
      </c>
      <c r="K5885" s="2">
        <f t="array" ref="K5885">XLOOKUP('Transaction Data'!$G5885,Product_Code,Cost)</f>
        <v>5</v>
      </c>
      <c r="L5885" s="2">
        <f t="array" ref="L5885">XLOOKUP('Transaction Data'!$G5885,Product_Code,Unit_Price)</f>
        <v>7</v>
      </c>
      <c r="M5885" s="3">
        <f>'Transaction Data'!$F5885*'Transaction Data'!$K5885</f>
        <v>2080</v>
      </c>
      <c r="N5885" s="3">
        <f>'Transaction Data'!$F5885*'Transaction Data'!$L5885</f>
        <v>2912</v>
      </c>
      <c r="O5885" s="3">
        <f>'Transaction Data'!$N5885-'Transaction Data'!$M5885</f>
        <v>832</v>
      </c>
      <c r="P5885" s="2">
        <f>DATEDIF('Transaction Data'!$D5885,'Transaction Data'!$A5885,"y")</f>
        <v>27</v>
      </c>
      <c r="Q5885" s="2" t="str">
        <f>FLOOR('Transaction Data'!$P5885,15)&amp;"-"&amp;FLOOR('Transaction Data'!$P5885,15)+14</f>
        <v>15-29</v>
      </c>
      <c r="R5885" s="2" t="str">
        <f>IF('Transaction Data'!$L5885&lt;=10,"Less Expensive","Expensive")</f>
        <v>Less Expensive</v>
      </c>
      <c r="S5885" s="4">
        <f>WEEKDAY('Transaction Data'!$A5885)</f>
        <v>5</v>
      </c>
      <c r="T5885" s="2" t="str">
        <f>IF(WEEKDAY('Transaction Data'!$A5885,2)&lt;6,"Weekday","Weekend")</f>
        <v>Weekday</v>
      </c>
    </row>
    <row r="5886" ht="15.75" customHeight="1">
      <c r="A5886" s="1">
        <v>45443.0</v>
      </c>
      <c r="B5886" s="2" t="s">
        <v>5508</v>
      </c>
      <c r="C5886" s="2" t="s">
        <v>51</v>
      </c>
      <c r="D5886" s="1">
        <v>34165.0</v>
      </c>
      <c r="E5886" s="2" t="s">
        <v>37</v>
      </c>
      <c r="F5886" s="2">
        <v>138.0</v>
      </c>
      <c r="G5886" s="2" t="s">
        <v>48</v>
      </c>
      <c r="H5886" s="2" t="s">
        <v>42</v>
      </c>
      <c r="I5886" s="2" t="s">
        <v>25</v>
      </c>
      <c r="J5886" s="2" t="str">
        <f t="array" ref="J5886">XLOOKUP('Transaction Data'!$G5886,Product_Code,Biscuit_Brand)</f>
        <v>Lemon Crisps</v>
      </c>
      <c r="K5886" s="2">
        <f t="array" ref="K5886">XLOOKUP('Transaction Data'!$G5886,Product_Code,Cost)</f>
        <v>7</v>
      </c>
      <c r="L5886" s="2">
        <f t="array" ref="L5886">XLOOKUP('Transaction Data'!$G5886,Product_Code,Unit_Price)</f>
        <v>9</v>
      </c>
      <c r="M5886" s="3">
        <f>'Transaction Data'!$F5886*'Transaction Data'!$K5886</f>
        <v>966</v>
      </c>
      <c r="N5886" s="3">
        <f>'Transaction Data'!$F5886*'Transaction Data'!$L5886</f>
        <v>1242</v>
      </c>
      <c r="O5886" s="3">
        <f>'Transaction Data'!$N5886-'Transaction Data'!$M5886</f>
        <v>276</v>
      </c>
      <c r="P5886" s="2">
        <f>DATEDIF('Transaction Data'!$D5886,'Transaction Data'!$A5886,"y")</f>
        <v>30</v>
      </c>
      <c r="Q5886" s="2" t="str">
        <f>FLOOR('Transaction Data'!$P5886,15)&amp;"-"&amp;FLOOR('Transaction Data'!$P5886,15)+14</f>
        <v>30-44</v>
      </c>
      <c r="R5886" s="2" t="str">
        <f>IF('Transaction Data'!$L5886&lt;=10,"Less Expensive","Expensive")</f>
        <v>Less Expensive</v>
      </c>
      <c r="S5886" s="4">
        <f>WEEKDAY('Transaction Data'!$A5886)</f>
        <v>6</v>
      </c>
      <c r="T5886" s="2" t="str">
        <f>IF(WEEKDAY('Transaction Data'!$A5886,2)&lt;6,"Weekday","Weekend")</f>
        <v>Weekday</v>
      </c>
    </row>
    <row r="5887" ht="15.75" customHeight="1">
      <c r="A5887" s="1">
        <v>45326.0</v>
      </c>
      <c r="B5887" s="2" t="s">
        <v>5509</v>
      </c>
      <c r="C5887" s="2" t="s">
        <v>78</v>
      </c>
      <c r="D5887" s="1">
        <v>31461.0</v>
      </c>
      <c r="E5887" s="2" t="s">
        <v>37</v>
      </c>
      <c r="F5887" s="2">
        <v>421.0</v>
      </c>
      <c r="G5887" s="2" t="s">
        <v>57</v>
      </c>
      <c r="H5887" s="2" t="s">
        <v>45</v>
      </c>
      <c r="I5887" s="2" t="s">
        <v>25</v>
      </c>
      <c r="J5887" s="2" t="str">
        <f t="array" ref="J5887">XLOOKUP('Transaction Data'!$G5887,Product_Code,Biscuit_Brand)</f>
        <v>Oatmeal Cookies</v>
      </c>
      <c r="K5887" s="2">
        <f t="array" ref="K5887">XLOOKUP('Transaction Data'!$G5887,Product_Code,Cost)</f>
        <v>19</v>
      </c>
      <c r="L5887" s="2">
        <f t="array" ref="L5887">XLOOKUP('Transaction Data'!$G5887,Product_Code,Unit_Price)</f>
        <v>23</v>
      </c>
      <c r="M5887" s="3">
        <f>'Transaction Data'!$F5887*'Transaction Data'!$K5887</f>
        <v>7999</v>
      </c>
      <c r="N5887" s="3">
        <f>'Transaction Data'!$F5887*'Transaction Data'!$L5887</f>
        <v>9683</v>
      </c>
      <c r="O5887" s="3">
        <f>'Transaction Data'!$N5887-'Transaction Data'!$M5887</f>
        <v>1684</v>
      </c>
      <c r="P5887" s="2">
        <f>DATEDIF('Transaction Data'!$D5887,'Transaction Data'!$A5887,"y")</f>
        <v>37</v>
      </c>
      <c r="Q5887" s="2" t="str">
        <f>FLOOR('Transaction Data'!$P5887,15)&amp;"-"&amp;FLOOR('Transaction Data'!$P5887,15)+14</f>
        <v>30-44</v>
      </c>
      <c r="R5887" s="2" t="str">
        <f>IF('Transaction Data'!$L5887&lt;=10,"Less Expensive","Expensive")</f>
        <v>Expensive</v>
      </c>
      <c r="S5887" s="4">
        <f>WEEKDAY('Transaction Data'!$A5887)</f>
        <v>1</v>
      </c>
      <c r="T5887" s="2" t="str">
        <f>IF(WEEKDAY('Transaction Data'!$A5887,2)&lt;6,"Weekday","Weekend")</f>
        <v>Weekend</v>
      </c>
    </row>
    <row r="5888" ht="15.75" customHeight="1">
      <c r="A5888" s="1">
        <v>45371.0</v>
      </c>
      <c r="B5888" s="2" t="s">
        <v>5510</v>
      </c>
      <c r="C5888" s="2" t="s">
        <v>69</v>
      </c>
      <c r="D5888" s="1">
        <v>27050.0</v>
      </c>
      <c r="E5888" s="2" t="s">
        <v>22</v>
      </c>
      <c r="F5888" s="2">
        <v>159.0</v>
      </c>
      <c r="G5888" s="2" t="s">
        <v>33</v>
      </c>
      <c r="H5888" s="2" t="s">
        <v>24</v>
      </c>
      <c r="I5888" s="2" t="s">
        <v>25</v>
      </c>
      <c r="J5888" s="2" t="str">
        <f t="array" ref="J5888">XLOOKUP('Transaction Data'!$G5888,Product_Code,Biscuit_Brand)</f>
        <v>Caramel Biscuits</v>
      </c>
      <c r="K5888" s="2">
        <f t="array" ref="K5888">XLOOKUP('Transaction Data'!$G5888,Product_Code,Cost)</f>
        <v>18</v>
      </c>
      <c r="L5888" s="2">
        <f t="array" ref="L5888">XLOOKUP('Transaction Data'!$G5888,Product_Code,Unit_Price)</f>
        <v>22</v>
      </c>
      <c r="M5888" s="3">
        <f>'Transaction Data'!$F5888*'Transaction Data'!$K5888</f>
        <v>2862</v>
      </c>
      <c r="N5888" s="3">
        <f>'Transaction Data'!$F5888*'Transaction Data'!$L5888</f>
        <v>3498</v>
      </c>
      <c r="O5888" s="3">
        <f>'Transaction Data'!$N5888-'Transaction Data'!$M5888</f>
        <v>636</v>
      </c>
      <c r="P5888" s="2">
        <f>DATEDIF('Transaction Data'!$D5888,'Transaction Data'!$A5888,"y")</f>
        <v>50</v>
      </c>
      <c r="Q5888" s="2" t="str">
        <f>FLOOR('Transaction Data'!$P5888,15)&amp;"-"&amp;FLOOR('Transaction Data'!$P5888,15)+14</f>
        <v>45-59</v>
      </c>
      <c r="R5888" s="2" t="str">
        <f>IF('Transaction Data'!$L5888&lt;=10,"Less Expensive","Expensive")</f>
        <v>Expensive</v>
      </c>
      <c r="S5888" s="4">
        <f>WEEKDAY('Transaction Data'!$A5888)</f>
        <v>4</v>
      </c>
      <c r="T5888" s="2" t="str">
        <f>IF(WEEKDAY('Transaction Data'!$A5888,2)&lt;6,"Weekday","Weekend")</f>
        <v>Weekday</v>
      </c>
    </row>
    <row r="5889" ht="15.75" customHeight="1">
      <c r="A5889" s="1">
        <v>45399.0</v>
      </c>
      <c r="B5889" s="2" t="s">
        <v>5511</v>
      </c>
      <c r="C5889" s="2" t="s">
        <v>78</v>
      </c>
      <c r="D5889" s="1">
        <v>37856.0</v>
      </c>
      <c r="E5889" s="2" t="s">
        <v>37</v>
      </c>
      <c r="F5889" s="2">
        <v>68.0</v>
      </c>
      <c r="G5889" s="2" t="s">
        <v>61</v>
      </c>
      <c r="H5889" s="2" t="s">
        <v>29</v>
      </c>
      <c r="I5889" s="2" t="s">
        <v>25</v>
      </c>
      <c r="J5889" s="2" t="str">
        <f t="array" ref="J5889">XLOOKUP('Transaction Data'!$G5889,Product_Code,Biscuit_Brand)</f>
        <v>Choco Delight</v>
      </c>
      <c r="K5889" s="2">
        <f t="array" ref="K5889">XLOOKUP('Transaction Data'!$G5889,Product_Code,Cost)</f>
        <v>3</v>
      </c>
      <c r="L5889" s="2">
        <f t="array" ref="L5889">XLOOKUP('Transaction Data'!$G5889,Product_Code,Unit_Price)</f>
        <v>5</v>
      </c>
      <c r="M5889" s="3">
        <f>'Transaction Data'!$F5889*'Transaction Data'!$K5889</f>
        <v>204</v>
      </c>
      <c r="N5889" s="3">
        <f>'Transaction Data'!$F5889*'Transaction Data'!$L5889</f>
        <v>340</v>
      </c>
      <c r="O5889" s="3">
        <f>'Transaction Data'!$N5889-'Transaction Data'!$M5889</f>
        <v>136</v>
      </c>
      <c r="P5889" s="2">
        <f>DATEDIF('Transaction Data'!$D5889,'Transaction Data'!$A5889,"y")</f>
        <v>20</v>
      </c>
      <c r="Q5889" s="2" t="str">
        <f>FLOOR('Transaction Data'!$P5889,15)&amp;"-"&amp;FLOOR('Transaction Data'!$P5889,15)+14</f>
        <v>15-29</v>
      </c>
      <c r="R5889" s="2" t="str">
        <f>IF('Transaction Data'!$L5889&lt;=10,"Less Expensive","Expensive")</f>
        <v>Less Expensive</v>
      </c>
      <c r="S5889" s="4">
        <f>WEEKDAY('Transaction Data'!$A5889)</f>
        <v>4</v>
      </c>
      <c r="T5889" s="2" t="str">
        <f>IF(WEEKDAY('Transaction Data'!$A5889,2)&lt;6,"Weekday","Weekend")</f>
        <v>Weekday</v>
      </c>
    </row>
    <row r="5890" ht="15.75" customHeight="1">
      <c r="A5890" s="1">
        <v>45498.0</v>
      </c>
      <c r="B5890" s="2" t="s">
        <v>5512</v>
      </c>
      <c r="C5890" s="2" t="s">
        <v>65</v>
      </c>
      <c r="D5890" s="1">
        <v>19983.0</v>
      </c>
      <c r="E5890" s="2" t="s">
        <v>22</v>
      </c>
      <c r="F5890" s="2">
        <v>23.0</v>
      </c>
      <c r="G5890" s="2" t="s">
        <v>23</v>
      </c>
      <c r="H5890" s="2" t="s">
        <v>42</v>
      </c>
      <c r="I5890" s="2" t="s">
        <v>25</v>
      </c>
      <c r="J5890" s="2" t="str">
        <f t="array" ref="J5890">XLOOKUP('Transaction Data'!$G5890,Product_Code,Biscuit_Brand)</f>
        <v>Cinnamon Swirls</v>
      </c>
      <c r="K5890" s="2">
        <f t="array" ref="K5890">XLOOKUP('Transaction Data'!$G5890,Product_Code,Cost)</f>
        <v>10</v>
      </c>
      <c r="L5890" s="2">
        <f t="array" ref="L5890">XLOOKUP('Transaction Data'!$G5890,Product_Code,Unit_Price)</f>
        <v>14</v>
      </c>
      <c r="M5890" s="3">
        <f>'Transaction Data'!$F5890*'Transaction Data'!$K5890</f>
        <v>230</v>
      </c>
      <c r="N5890" s="3">
        <f>'Transaction Data'!$F5890*'Transaction Data'!$L5890</f>
        <v>322</v>
      </c>
      <c r="O5890" s="3">
        <f>'Transaction Data'!$N5890-'Transaction Data'!$M5890</f>
        <v>92</v>
      </c>
      <c r="P5890" s="2">
        <f>DATEDIF('Transaction Data'!$D5890,'Transaction Data'!$A5890,"y")</f>
        <v>69</v>
      </c>
      <c r="Q5890" s="2" t="str">
        <f>FLOOR('Transaction Data'!$P5890,15)&amp;"-"&amp;FLOOR('Transaction Data'!$P5890,15)+14</f>
        <v>60-74</v>
      </c>
      <c r="R5890" s="2" t="str">
        <f>IF('Transaction Data'!$L5890&lt;=10,"Less Expensive","Expensive")</f>
        <v>Expensive</v>
      </c>
      <c r="S5890" s="4">
        <f>WEEKDAY('Transaction Data'!$A5890)</f>
        <v>5</v>
      </c>
      <c r="T5890" s="2" t="str">
        <f>IF(WEEKDAY('Transaction Data'!$A5890,2)&lt;6,"Weekday","Weekend")</f>
        <v>Weekday</v>
      </c>
    </row>
    <row r="5891" ht="15.75" customHeight="1">
      <c r="A5891" s="1">
        <v>45326.0</v>
      </c>
      <c r="B5891" s="2" t="s">
        <v>5513</v>
      </c>
      <c r="C5891" s="2" t="s">
        <v>54</v>
      </c>
      <c r="D5891" s="1">
        <v>25405.0</v>
      </c>
      <c r="E5891" s="2" t="s">
        <v>37</v>
      </c>
      <c r="F5891" s="2">
        <v>159.0</v>
      </c>
      <c r="G5891" s="2" t="s">
        <v>60</v>
      </c>
      <c r="H5891" s="2" t="s">
        <v>45</v>
      </c>
      <c r="I5891" s="2" t="s">
        <v>25</v>
      </c>
      <c r="J5891" s="2" t="str">
        <f t="array" ref="J5891">XLOOKUP('Transaction Data'!$G5891,Product_Code,Biscuit_Brand)</f>
        <v>Peanut Butter Bites</v>
      </c>
      <c r="K5891" s="2">
        <f t="array" ref="K5891">XLOOKUP('Transaction Data'!$G5891,Product_Code,Cost)</f>
        <v>5</v>
      </c>
      <c r="L5891" s="2">
        <f t="array" ref="L5891">XLOOKUP('Transaction Data'!$G5891,Product_Code,Unit_Price)</f>
        <v>7</v>
      </c>
      <c r="M5891" s="3">
        <f>'Transaction Data'!$F5891*'Transaction Data'!$K5891</f>
        <v>795</v>
      </c>
      <c r="N5891" s="3">
        <f>'Transaction Data'!$F5891*'Transaction Data'!$L5891</f>
        <v>1113</v>
      </c>
      <c r="O5891" s="3">
        <f>'Transaction Data'!$N5891-'Transaction Data'!$M5891</f>
        <v>318</v>
      </c>
      <c r="P5891" s="2">
        <f>DATEDIF('Transaction Data'!$D5891,'Transaction Data'!$A5891,"y")</f>
        <v>54</v>
      </c>
      <c r="Q5891" s="2" t="str">
        <f>FLOOR('Transaction Data'!$P5891,15)&amp;"-"&amp;FLOOR('Transaction Data'!$P5891,15)+14</f>
        <v>45-59</v>
      </c>
      <c r="R5891" s="2" t="str">
        <f>IF('Transaction Data'!$L5891&lt;=10,"Less Expensive","Expensive")</f>
        <v>Less Expensive</v>
      </c>
      <c r="S5891" s="4">
        <f>WEEKDAY('Transaction Data'!$A5891)</f>
        <v>1</v>
      </c>
      <c r="T5891" s="2" t="str">
        <f>IF(WEEKDAY('Transaction Data'!$A5891,2)&lt;6,"Weekday","Weekend")</f>
        <v>Weekend</v>
      </c>
    </row>
    <row r="5892" ht="15.75" customHeight="1">
      <c r="A5892" s="1">
        <v>45309.0</v>
      </c>
      <c r="B5892" s="2" t="s">
        <v>5514</v>
      </c>
      <c r="C5892" s="2" t="s">
        <v>21</v>
      </c>
      <c r="D5892" s="1">
        <v>37727.0</v>
      </c>
      <c r="E5892" s="2" t="s">
        <v>22</v>
      </c>
      <c r="F5892" s="2">
        <v>498.0</v>
      </c>
      <c r="G5892" s="2" t="s">
        <v>55</v>
      </c>
      <c r="H5892" s="2" t="s">
        <v>24</v>
      </c>
      <c r="I5892" s="2" t="s">
        <v>25</v>
      </c>
      <c r="J5892" s="2" t="str">
        <f t="array" ref="J5892">XLOOKUP('Transaction Data'!$G5892,Product_Code,Biscuit_Brand)</f>
        <v>Vanilla Wafers</v>
      </c>
      <c r="K5892" s="2">
        <f t="array" ref="K5892">XLOOKUP('Transaction Data'!$G5892,Product_Code,Cost)</f>
        <v>18</v>
      </c>
      <c r="L5892" s="2">
        <f t="array" ref="L5892">XLOOKUP('Transaction Data'!$G5892,Product_Code,Unit_Price)</f>
        <v>36</v>
      </c>
      <c r="M5892" s="3">
        <f>'Transaction Data'!$F5892*'Transaction Data'!$K5892</f>
        <v>8964</v>
      </c>
      <c r="N5892" s="3">
        <f>'Transaction Data'!$F5892*'Transaction Data'!$L5892</f>
        <v>17928</v>
      </c>
      <c r="O5892" s="3">
        <f>'Transaction Data'!$N5892-'Transaction Data'!$M5892</f>
        <v>8964</v>
      </c>
      <c r="P5892" s="2">
        <f>DATEDIF('Transaction Data'!$D5892,'Transaction Data'!$A5892,"y")</f>
        <v>20</v>
      </c>
      <c r="Q5892" s="2" t="str">
        <f>FLOOR('Transaction Data'!$P5892,15)&amp;"-"&amp;FLOOR('Transaction Data'!$P5892,15)+14</f>
        <v>15-29</v>
      </c>
      <c r="R5892" s="2" t="str">
        <f>IF('Transaction Data'!$L5892&lt;=10,"Less Expensive","Expensive")</f>
        <v>Expensive</v>
      </c>
      <c r="S5892" s="4">
        <f>WEEKDAY('Transaction Data'!$A5892)</f>
        <v>5</v>
      </c>
      <c r="T5892" s="2" t="str">
        <f>IF(WEEKDAY('Transaction Data'!$A5892,2)&lt;6,"Weekday","Weekend")</f>
        <v>Weekday</v>
      </c>
    </row>
    <row r="5893" ht="15.75" customHeight="1">
      <c r="A5893" s="1">
        <v>45370.0</v>
      </c>
      <c r="B5893" s="2" t="s">
        <v>5515</v>
      </c>
      <c r="C5893" s="2" t="s">
        <v>78</v>
      </c>
      <c r="D5893" s="1">
        <v>25388.0</v>
      </c>
      <c r="E5893" s="2" t="s">
        <v>22</v>
      </c>
      <c r="F5893" s="2">
        <v>170.0</v>
      </c>
      <c r="G5893" s="2" t="s">
        <v>33</v>
      </c>
      <c r="H5893" s="2" t="s">
        <v>29</v>
      </c>
      <c r="I5893" s="2" t="s">
        <v>25</v>
      </c>
      <c r="J5893" s="2" t="str">
        <f t="array" ref="J5893">XLOOKUP('Transaction Data'!$G5893,Product_Code,Biscuit_Brand)</f>
        <v>Caramel Biscuits</v>
      </c>
      <c r="K5893" s="2">
        <f t="array" ref="K5893">XLOOKUP('Transaction Data'!$G5893,Product_Code,Cost)</f>
        <v>18</v>
      </c>
      <c r="L5893" s="2">
        <f t="array" ref="L5893">XLOOKUP('Transaction Data'!$G5893,Product_Code,Unit_Price)</f>
        <v>22</v>
      </c>
      <c r="M5893" s="3">
        <f>'Transaction Data'!$F5893*'Transaction Data'!$K5893</f>
        <v>3060</v>
      </c>
      <c r="N5893" s="3">
        <f>'Transaction Data'!$F5893*'Transaction Data'!$L5893</f>
        <v>3740</v>
      </c>
      <c r="O5893" s="3">
        <f>'Transaction Data'!$N5893-'Transaction Data'!$M5893</f>
        <v>680</v>
      </c>
      <c r="P5893" s="2">
        <f>DATEDIF('Transaction Data'!$D5893,'Transaction Data'!$A5893,"y")</f>
        <v>54</v>
      </c>
      <c r="Q5893" s="2" t="str">
        <f>FLOOR('Transaction Data'!$P5893,15)&amp;"-"&amp;FLOOR('Transaction Data'!$P5893,15)+14</f>
        <v>45-59</v>
      </c>
      <c r="R5893" s="2" t="str">
        <f>IF('Transaction Data'!$L5893&lt;=10,"Less Expensive","Expensive")</f>
        <v>Expensive</v>
      </c>
      <c r="S5893" s="4">
        <f>WEEKDAY('Transaction Data'!$A5893)</f>
        <v>3</v>
      </c>
      <c r="T5893" s="2" t="str">
        <f>IF(WEEKDAY('Transaction Data'!$A5893,2)&lt;6,"Weekday","Weekend")</f>
        <v>Weekday</v>
      </c>
    </row>
    <row r="5894" ht="15.75" customHeight="1">
      <c r="A5894" s="1">
        <v>45474.0</v>
      </c>
      <c r="B5894" s="2" t="s">
        <v>5516</v>
      </c>
      <c r="C5894" s="2" t="s">
        <v>41</v>
      </c>
      <c r="D5894" s="1">
        <v>21320.0</v>
      </c>
      <c r="E5894" s="2" t="s">
        <v>63</v>
      </c>
      <c r="F5894" s="2">
        <v>398.0</v>
      </c>
      <c r="G5894" s="2" t="s">
        <v>55</v>
      </c>
      <c r="H5894" s="2" t="s">
        <v>29</v>
      </c>
      <c r="I5894" s="2" t="s">
        <v>25</v>
      </c>
      <c r="J5894" s="2" t="str">
        <f t="array" ref="J5894">XLOOKUP('Transaction Data'!$G5894,Product_Code,Biscuit_Brand)</f>
        <v>Vanilla Wafers</v>
      </c>
      <c r="K5894" s="2">
        <f t="array" ref="K5894">XLOOKUP('Transaction Data'!$G5894,Product_Code,Cost)</f>
        <v>18</v>
      </c>
      <c r="L5894" s="2">
        <f t="array" ref="L5894">XLOOKUP('Transaction Data'!$G5894,Product_Code,Unit_Price)</f>
        <v>36</v>
      </c>
      <c r="M5894" s="3">
        <f>'Transaction Data'!$F5894*'Transaction Data'!$K5894</f>
        <v>7164</v>
      </c>
      <c r="N5894" s="3">
        <f>'Transaction Data'!$F5894*'Transaction Data'!$L5894</f>
        <v>14328</v>
      </c>
      <c r="O5894" s="3">
        <f>'Transaction Data'!$N5894-'Transaction Data'!$M5894</f>
        <v>7164</v>
      </c>
      <c r="P5894" s="2">
        <f>DATEDIF('Transaction Data'!$D5894,'Transaction Data'!$A5894,"y")</f>
        <v>66</v>
      </c>
      <c r="Q5894" s="2" t="str">
        <f>FLOOR('Transaction Data'!$P5894,15)&amp;"-"&amp;FLOOR('Transaction Data'!$P5894,15)+14</f>
        <v>60-74</v>
      </c>
      <c r="R5894" s="2" t="str">
        <f>IF('Transaction Data'!$L5894&lt;=10,"Less Expensive","Expensive")</f>
        <v>Expensive</v>
      </c>
      <c r="S5894" s="4">
        <f>WEEKDAY('Transaction Data'!$A5894)</f>
        <v>2</v>
      </c>
      <c r="T5894" s="2" t="str">
        <f>IF(WEEKDAY('Transaction Data'!$A5894,2)&lt;6,"Weekday","Weekend")</f>
        <v>Weekday</v>
      </c>
    </row>
    <row r="5895" ht="15.75" customHeight="1">
      <c r="A5895" s="1">
        <v>45446.0</v>
      </c>
      <c r="B5895" s="2" t="s">
        <v>40</v>
      </c>
      <c r="C5895" s="2" t="s">
        <v>47</v>
      </c>
      <c r="D5895" s="1">
        <v>32109.0</v>
      </c>
      <c r="E5895" s="2" t="s">
        <v>37</v>
      </c>
      <c r="F5895" s="2">
        <v>49.0</v>
      </c>
      <c r="G5895" s="2" t="s">
        <v>33</v>
      </c>
      <c r="H5895" s="2" t="s">
        <v>34</v>
      </c>
      <c r="I5895" s="2" t="s">
        <v>30</v>
      </c>
      <c r="J5895" s="2" t="str">
        <f t="array" ref="J5895">XLOOKUP('Transaction Data'!$G5895,Product_Code,Biscuit_Brand)</f>
        <v>Caramel Biscuits</v>
      </c>
      <c r="K5895" s="2">
        <f t="array" ref="K5895">XLOOKUP('Transaction Data'!$G5895,Product_Code,Cost)</f>
        <v>18</v>
      </c>
      <c r="L5895" s="2">
        <f t="array" ref="L5895">XLOOKUP('Transaction Data'!$G5895,Product_Code,Unit_Price)</f>
        <v>22</v>
      </c>
      <c r="M5895" s="3">
        <f>'Transaction Data'!$F5895*'Transaction Data'!$K5895</f>
        <v>882</v>
      </c>
      <c r="N5895" s="3">
        <f>'Transaction Data'!$F5895*'Transaction Data'!$L5895</f>
        <v>1078</v>
      </c>
      <c r="O5895" s="3">
        <f>'Transaction Data'!$N5895-'Transaction Data'!$M5895</f>
        <v>196</v>
      </c>
      <c r="P5895" s="2">
        <f>DATEDIF('Transaction Data'!$D5895,'Transaction Data'!$A5895,"y")</f>
        <v>36</v>
      </c>
      <c r="Q5895" s="2" t="str">
        <f>FLOOR('Transaction Data'!$P5895,15)&amp;"-"&amp;FLOOR('Transaction Data'!$P5895,15)+14</f>
        <v>30-44</v>
      </c>
      <c r="R5895" s="2" t="str">
        <f>IF('Transaction Data'!$L5895&lt;=10,"Less Expensive","Expensive")</f>
        <v>Expensive</v>
      </c>
      <c r="S5895" s="4">
        <f>WEEKDAY('Transaction Data'!$A5895)</f>
        <v>2</v>
      </c>
      <c r="T5895" s="2" t="str">
        <f>IF(WEEKDAY('Transaction Data'!$A5895,2)&lt;6,"Weekday","Weekend")</f>
        <v>Weekday</v>
      </c>
    </row>
    <row r="5896" ht="15.75" customHeight="1">
      <c r="A5896" s="1">
        <v>45386.0</v>
      </c>
      <c r="B5896" s="2" t="s">
        <v>5517</v>
      </c>
      <c r="C5896" s="2" t="s">
        <v>54</v>
      </c>
      <c r="D5896" s="1">
        <v>31925.0</v>
      </c>
      <c r="E5896" s="2" t="s">
        <v>22</v>
      </c>
      <c r="F5896" s="2">
        <v>150.0</v>
      </c>
      <c r="G5896" s="2" t="s">
        <v>28</v>
      </c>
      <c r="H5896" s="2" t="s">
        <v>24</v>
      </c>
      <c r="I5896" s="2" t="s">
        <v>25</v>
      </c>
      <c r="J5896" s="2" t="str">
        <f t="array" ref="J5896">XLOOKUP('Transaction Data'!$G5896,Product_Code,Biscuit_Brand)</f>
        <v>Shortbread</v>
      </c>
      <c r="K5896" s="2">
        <f t="array" ref="K5896">XLOOKUP('Transaction Data'!$G5896,Product_Code,Cost)</f>
        <v>10</v>
      </c>
      <c r="L5896" s="2">
        <f t="array" ref="L5896">XLOOKUP('Transaction Data'!$G5896,Product_Code,Unit_Price)</f>
        <v>45</v>
      </c>
      <c r="M5896" s="3">
        <f>'Transaction Data'!$F5896*'Transaction Data'!$K5896</f>
        <v>1500</v>
      </c>
      <c r="N5896" s="3">
        <f>'Transaction Data'!$F5896*'Transaction Data'!$L5896</f>
        <v>6750</v>
      </c>
      <c r="O5896" s="3">
        <f>'Transaction Data'!$N5896-'Transaction Data'!$M5896</f>
        <v>5250</v>
      </c>
      <c r="P5896" s="2">
        <f>DATEDIF('Transaction Data'!$D5896,'Transaction Data'!$A5896,"y")</f>
        <v>36</v>
      </c>
      <c r="Q5896" s="2" t="str">
        <f>FLOOR('Transaction Data'!$P5896,15)&amp;"-"&amp;FLOOR('Transaction Data'!$P5896,15)+14</f>
        <v>30-44</v>
      </c>
      <c r="R5896" s="2" t="str">
        <f>IF('Transaction Data'!$L5896&lt;=10,"Less Expensive","Expensive")</f>
        <v>Expensive</v>
      </c>
      <c r="S5896" s="4">
        <f>WEEKDAY('Transaction Data'!$A5896)</f>
        <v>5</v>
      </c>
      <c r="T5896" s="2" t="str">
        <f>IF(WEEKDAY('Transaction Data'!$A5896,2)&lt;6,"Weekday","Weekend")</f>
        <v>Weekday</v>
      </c>
    </row>
    <row r="5897" ht="15.75" customHeight="1">
      <c r="A5897" s="1">
        <v>45310.0</v>
      </c>
      <c r="B5897" s="2" t="s">
        <v>5518</v>
      </c>
      <c r="C5897" s="2" t="s">
        <v>51</v>
      </c>
      <c r="D5897" s="1">
        <v>31268.0</v>
      </c>
      <c r="E5897" s="2" t="s">
        <v>27</v>
      </c>
      <c r="F5897" s="2">
        <v>222.0</v>
      </c>
      <c r="G5897" s="2" t="s">
        <v>23</v>
      </c>
      <c r="H5897" s="2" t="s">
        <v>42</v>
      </c>
      <c r="I5897" s="2" t="s">
        <v>25</v>
      </c>
      <c r="J5897" s="2" t="str">
        <f t="array" ref="J5897">XLOOKUP('Transaction Data'!$G5897,Product_Code,Biscuit_Brand)</f>
        <v>Cinnamon Swirls</v>
      </c>
      <c r="K5897" s="2">
        <f t="array" ref="K5897">XLOOKUP('Transaction Data'!$G5897,Product_Code,Cost)</f>
        <v>10</v>
      </c>
      <c r="L5897" s="2">
        <f t="array" ref="L5897">XLOOKUP('Transaction Data'!$G5897,Product_Code,Unit_Price)</f>
        <v>14</v>
      </c>
      <c r="M5897" s="3">
        <f>'Transaction Data'!$F5897*'Transaction Data'!$K5897</f>
        <v>2220</v>
      </c>
      <c r="N5897" s="3">
        <f>'Transaction Data'!$F5897*'Transaction Data'!$L5897</f>
        <v>3108</v>
      </c>
      <c r="O5897" s="3">
        <f>'Transaction Data'!$N5897-'Transaction Data'!$M5897</f>
        <v>888</v>
      </c>
      <c r="P5897" s="2">
        <f>DATEDIF('Transaction Data'!$D5897,'Transaction Data'!$A5897,"y")</f>
        <v>38</v>
      </c>
      <c r="Q5897" s="2" t="str">
        <f>FLOOR('Transaction Data'!$P5897,15)&amp;"-"&amp;FLOOR('Transaction Data'!$P5897,15)+14</f>
        <v>30-44</v>
      </c>
      <c r="R5897" s="2" t="str">
        <f>IF('Transaction Data'!$L5897&lt;=10,"Less Expensive","Expensive")</f>
        <v>Expensive</v>
      </c>
      <c r="S5897" s="4">
        <f>WEEKDAY('Transaction Data'!$A5897)</f>
        <v>6</v>
      </c>
      <c r="T5897" s="2" t="str">
        <f>IF(WEEKDAY('Transaction Data'!$A5897,2)&lt;6,"Weekday","Weekend")</f>
        <v>Weekday</v>
      </c>
    </row>
    <row r="5898" ht="15.75" customHeight="1">
      <c r="A5898" s="1">
        <v>45364.0</v>
      </c>
      <c r="B5898" s="2" t="s">
        <v>5519</v>
      </c>
      <c r="C5898" s="2" t="s">
        <v>51</v>
      </c>
      <c r="D5898" s="1">
        <v>20862.0</v>
      </c>
      <c r="E5898" s="2" t="s">
        <v>22</v>
      </c>
      <c r="F5898" s="2">
        <v>463.0</v>
      </c>
      <c r="G5898" s="2" t="s">
        <v>60</v>
      </c>
      <c r="H5898" s="2" t="s">
        <v>45</v>
      </c>
      <c r="I5898" s="2" t="s">
        <v>25</v>
      </c>
      <c r="J5898" s="2" t="str">
        <f t="array" ref="J5898">XLOOKUP('Transaction Data'!$G5898,Product_Code,Biscuit_Brand)</f>
        <v>Peanut Butter Bites</v>
      </c>
      <c r="K5898" s="2">
        <f t="array" ref="K5898">XLOOKUP('Transaction Data'!$G5898,Product_Code,Cost)</f>
        <v>5</v>
      </c>
      <c r="L5898" s="2">
        <f t="array" ref="L5898">XLOOKUP('Transaction Data'!$G5898,Product_Code,Unit_Price)</f>
        <v>7</v>
      </c>
      <c r="M5898" s="3">
        <f>'Transaction Data'!$F5898*'Transaction Data'!$K5898</f>
        <v>2315</v>
      </c>
      <c r="N5898" s="3">
        <f>'Transaction Data'!$F5898*'Transaction Data'!$L5898</f>
        <v>3241</v>
      </c>
      <c r="O5898" s="3">
        <f>'Transaction Data'!$N5898-'Transaction Data'!$M5898</f>
        <v>926</v>
      </c>
      <c r="P5898" s="2">
        <f>DATEDIF('Transaction Data'!$D5898,'Transaction Data'!$A5898,"y")</f>
        <v>67</v>
      </c>
      <c r="Q5898" s="2" t="str">
        <f>FLOOR('Transaction Data'!$P5898,15)&amp;"-"&amp;FLOOR('Transaction Data'!$P5898,15)+14</f>
        <v>60-74</v>
      </c>
      <c r="R5898" s="2" t="str">
        <f>IF('Transaction Data'!$L5898&lt;=10,"Less Expensive","Expensive")</f>
        <v>Less Expensive</v>
      </c>
      <c r="S5898" s="4">
        <f>WEEKDAY('Transaction Data'!$A5898)</f>
        <v>4</v>
      </c>
      <c r="T5898" s="2" t="str">
        <f>IF(WEEKDAY('Transaction Data'!$A5898,2)&lt;6,"Weekday","Weekend")</f>
        <v>Weekday</v>
      </c>
    </row>
    <row r="5899" ht="15.75" customHeight="1">
      <c r="A5899" s="1">
        <v>45409.0</v>
      </c>
      <c r="B5899" s="2" t="s">
        <v>5520</v>
      </c>
      <c r="C5899" s="2" t="s">
        <v>21</v>
      </c>
      <c r="D5899" s="1">
        <v>22391.0</v>
      </c>
      <c r="E5899" s="2" t="s">
        <v>63</v>
      </c>
      <c r="F5899" s="2">
        <v>288.0</v>
      </c>
      <c r="G5899" s="2" t="s">
        <v>38</v>
      </c>
      <c r="H5899" s="2" t="s">
        <v>24</v>
      </c>
      <c r="I5899" s="2" t="s">
        <v>25</v>
      </c>
      <c r="J5899" s="2" t="str">
        <f t="array" ref="J5899">XLOOKUP('Transaction Data'!$G5899,Product_Code,Biscuit_Brand)</f>
        <v>Ginger Snaps</v>
      </c>
      <c r="K5899" s="2">
        <f t="array" ref="K5899">XLOOKUP('Transaction Data'!$G5899,Product_Code,Cost)</f>
        <v>14</v>
      </c>
      <c r="L5899" s="2">
        <f t="array" ref="L5899">XLOOKUP('Transaction Data'!$G5899,Product_Code,Unit_Price)</f>
        <v>28</v>
      </c>
      <c r="M5899" s="3">
        <f>'Transaction Data'!$F5899*'Transaction Data'!$K5899</f>
        <v>4032</v>
      </c>
      <c r="N5899" s="3">
        <f>'Transaction Data'!$F5899*'Transaction Data'!$L5899</f>
        <v>8064</v>
      </c>
      <c r="O5899" s="3">
        <f>'Transaction Data'!$N5899-'Transaction Data'!$M5899</f>
        <v>4032</v>
      </c>
      <c r="P5899" s="2">
        <f>DATEDIF('Transaction Data'!$D5899,'Transaction Data'!$A5899,"y")</f>
        <v>63</v>
      </c>
      <c r="Q5899" s="2" t="str">
        <f>FLOOR('Transaction Data'!$P5899,15)&amp;"-"&amp;FLOOR('Transaction Data'!$P5899,15)+14</f>
        <v>60-74</v>
      </c>
      <c r="R5899" s="2" t="str">
        <f>IF('Transaction Data'!$L5899&lt;=10,"Less Expensive","Expensive")</f>
        <v>Expensive</v>
      </c>
      <c r="S5899" s="4">
        <f>WEEKDAY('Transaction Data'!$A5899)</f>
        <v>7</v>
      </c>
      <c r="T5899" s="2" t="str">
        <f>IF(WEEKDAY('Transaction Data'!$A5899,2)&lt;6,"Weekday","Weekend")</f>
        <v>Weekend</v>
      </c>
    </row>
    <row r="5900" ht="15.75" customHeight="1">
      <c r="A5900" s="1">
        <v>45411.0</v>
      </c>
      <c r="B5900" s="2" t="s">
        <v>5521</v>
      </c>
      <c r="C5900" s="2" t="s">
        <v>78</v>
      </c>
      <c r="D5900" s="1">
        <v>19334.0</v>
      </c>
      <c r="E5900" s="2" t="s">
        <v>37</v>
      </c>
      <c r="F5900" s="2">
        <v>176.0</v>
      </c>
      <c r="G5900" s="2" t="s">
        <v>33</v>
      </c>
      <c r="H5900" s="2" t="s">
        <v>29</v>
      </c>
      <c r="I5900" s="2" t="s">
        <v>30</v>
      </c>
      <c r="J5900" s="2" t="str">
        <f t="array" ref="J5900">XLOOKUP('Transaction Data'!$G5900,Product_Code,Biscuit_Brand)</f>
        <v>Caramel Biscuits</v>
      </c>
      <c r="K5900" s="2">
        <f t="array" ref="K5900">XLOOKUP('Transaction Data'!$G5900,Product_Code,Cost)</f>
        <v>18</v>
      </c>
      <c r="L5900" s="2">
        <f t="array" ref="L5900">XLOOKUP('Transaction Data'!$G5900,Product_Code,Unit_Price)</f>
        <v>22</v>
      </c>
      <c r="M5900" s="3">
        <f>'Transaction Data'!$F5900*'Transaction Data'!$K5900</f>
        <v>3168</v>
      </c>
      <c r="N5900" s="3">
        <f>'Transaction Data'!$F5900*'Transaction Data'!$L5900</f>
        <v>3872</v>
      </c>
      <c r="O5900" s="3">
        <f>'Transaction Data'!$N5900-'Transaction Data'!$M5900</f>
        <v>704</v>
      </c>
      <c r="P5900" s="2">
        <f>DATEDIF('Transaction Data'!$D5900,'Transaction Data'!$A5900,"y")</f>
        <v>71</v>
      </c>
      <c r="Q5900" s="2" t="str">
        <f>FLOOR('Transaction Data'!$P5900,15)&amp;"-"&amp;FLOOR('Transaction Data'!$P5900,15)+14</f>
        <v>60-74</v>
      </c>
      <c r="R5900" s="2" t="str">
        <f>IF('Transaction Data'!$L5900&lt;=10,"Less Expensive","Expensive")</f>
        <v>Expensive</v>
      </c>
      <c r="S5900" s="4">
        <f>WEEKDAY('Transaction Data'!$A5900)</f>
        <v>2</v>
      </c>
      <c r="T5900" s="2" t="str">
        <f>IF(WEEKDAY('Transaction Data'!$A5900,2)&lt;6,"Weekday","Weekend")</f>
        <v>Weekday</v>
      </c>
    </row>
    <row r="5901" ht="15.75" customHeight="1">
      <c r="A5901" s="1">
        <v>45439.0</v>
      </c>
      <c r="B5901" s="2" t="s">
        <v>5522</v>
      </c>
      <c r="C5901" s="2" t="s">
        <v>69</v>
      </c>
      <c r="D5901" s="1">
        <v>25357.0</v>
      </c>
      <c r="E5901" s="2" t="s">
        <v>37</v>
      </c>
      <c r="F5901" s="2">
        <v>296.0</v>
      </c>
      <c r="G5901" s="2" t="s">
        <v>48</v>
      </c>
      <c r="H5901" s="2" t="s">
        <v>42</v>
      </c>
      <c r="I5901" s="2" t="s">
        <v>25</v>
      </c>
      <c r="J5901" s="2" t="str">
        <f t="array" ref="J5901">XLOOKUP('Transaction Data'!$G5901,Product_Code,Biscuit_Brand)</f>
        <v>Lemon Crisps</v>
      </c>
      <c r="K5901" s="2">
        <f t="array" ref="K5901">XLOOKUP('Transaction Data'!$G5901,Product_Code,Cost)</f>
        <v>7</v>
      </c>
      <c r="L5901" s="2">
        <f t="array" ref="L5901">XLOOKUP('Transaction Data'!$G5901,Product_Code,Unit_Price)</f>
        <v>9</v>
      </c>
      <c r="M5901" s="3">
        <f>'Transaction Data'!$F5901*'Transaction Data'!$K5901</f>
        <v>2072</v>
      </c>
      <c r="N5901" s="3">
        <f>'Transaction Data'!$F5901*'Transaction Data'!$L5901</f>
        <v>2664</v>
      </c>
      <c r="O5901" s="3">
        <f>'Transaction Data'!$N5901-'Transaction Data'!$M5901</f>
        <v>592</v>
      </c>
      <c r="P5901" s="2">
        <f>DATEDIF('Transaction Data'!$D5901,'Transaction Data'!$A5901,"y")</f>
        <v>54</v>
      </c>
      <c r="Q5901" s="2" t="str">
        <f>FLOOR('Transaction Data'!$P5901,15)&amp;"-"&amp;FLOOR('Transaction Data'!$P5901,15)+14</f>
        <v>45-59</v>
      </c>
      <c r="R5901" s="2" t="str">
        <f>IF('Transaction Data'!$L5901&lt;=10,"Less Expensive","Expensive")</f>
        <v>Less Expensive</v>
      </c>
      <c r="S5901" s="4">
        <f>WEEKDAY('Transaction Data'!$A5901)</f>
        <v>2</v>
      </c>
      <c r="T5901" s="2" t="str">
        <f>IF(WEEKDAY('Transaction Data'!$A5901,2)&lt;6,"Weekday","Weekend")</f>
        <v>Weekday</v>
      </c>
    </row>
    <row r="5902" ht="15.75" customHeight="1">
      <c r="A5902" s="1">
        <v>45365.0</v>
      </c>
      <c r="B5902" s="2" t="s">
        <v>5523</v>
      </c>
      <c r="C5902" s="2" t="s">
        <v>32</v>
      </c>
      <c r="D5902" s="1">
        <v>17808.0</v>
      </c>
      <c r="E5902" s="2" t="s">
        <v>63</v>
      </c>
      <c r="F5902" s="2">
        <v>265.0</v>
      </c>
      <c r="G5902" s="2" t="s">
        <v>38</v>
      </c>
      <c r="H5902" s="2" t="s">
        <v>45</v>
      </c>
      <c r="I5902" s="2" t="s">
        <v>25</v>
      </c>
      <c r="J5902" s="2" t="str">
        <f t="array" ref="J5902">XLOOKUP('Transaction Data'!$G5902,Product_Code,Biscuit_Brand)</f>
        <v>Ginger Snaps</v>
      </c>
      <c r="K5902" s="2">
        <f t="array" ref="K5902">XLOOKUP('Transaction Data'!$G5902,Product_Code,Cost)</f>
        <v>14</v>
      </c>
      <c r="L5902" s="2">
        <f t="array" ref="L5902">XLOOKUP('Transaction Data'!$G5902,Product_Code,Unit_Price)</f>
        <v>28</v>
      </c>
      <c r="M5902" s="3">
        <f>'Transaction Data'!$F5902*'Transaction Data'!$K5902</f>
        <v>3710</v>
      </c>
      <c r="N5902" s="3">
        <f>'Transaction Data'!$F5902*'Transaction Data'!$L5902</f>
        <v>7420</v>
      </c>
      <c r="O5902" s="3">
        <f>'Transaction Data'!$N5902-'Transaction Data'!$M5902</f>
        <v>3710</v>
      </c>
      <c r="P5902" s="2">
        <f>DATEDIF('Transaction Data'!$D5902,'Transaction Data'!$A5902,"y")</f>
        <v>75</v>
      </c>
      <c r="Q5902" s="2" t="str">
        <f>FLOOR('Transaction Data'!$P5902,15)&amp;"-"&amp;FLOOR('Transaction Data'!$P5902,15)+14</f>
        <v>75-89</v>
      </c>
      <c r="R5902" s="2" t="str">
        <f>IF('Transaction Data'!$L5902&lt;=10,"Less Expensive","Expensive")</f>
        <v>Expensive</v>
      </c>
      <c r="S5902" s="4">
        <f>WEEKDAY('Transaction Data'!$A5902)</f>
        <v>5</v>
      </c>
      <c r="T5902" s="2" t="str">
        <f>IF(WEEKDAY('Transaction Data'!$A5902,2)&lt;6,"Weekday","Weekend")</f>
        <v>Weekday</v>
      </c>
    </row>
    <row r="5903" ht="15.75" customHeight="1">
      <c r="A5903" s="1">
        <v>45485.0</v>
      </c>
      <c r="B5903" s="2" t="s">
        <v>5524</v>
      </c>
      <c r="C5903" s="2" t="s">
        <v>54</v>
      </c>
      <c r="D5903" s="1">
        <v>38145.0</v>
      </c>
      <c r="E5903" s="2" t="s">
        <v>37</v>
      </c>
      <c r="F5903" s="2">
        <v>391.0</v>
      </c>
      <c r="G5903" s="2" t="s">
        <v>28</v>
      </c>
      <c r="H5903" s="2" t="s">
        <v>24</v>
      </c>
      <c r="I5903" s="2" t="s">
        <v>25</v>
      </c>
      <c r="J5903" s="2" t="str">
        <f t="array" ref="J5903">XLOOKUP('Transaction Data'!$G5903,Product_Code,Biscuit_Brand)</f>
        <v>Shortbread</v>
      </c>
      <c r="K5903" s="2">
        <f t="array" ref="K5903">XLOOKUP('Transaction Data'!$G5903,Product_Code,Cost)</f>
        <v>10</v>
      </c>
      <c r="L5903" s="2">
        <f t="array" ref="L5903">XLOOKUP('Transaction Data'!$G5903,Product_Code,Unit_Price)</f>
        <v>45</v>
      </c>
      <c r="M5903" s="3">
        <f>'Transaction Data'!$F5903*'Transaction Data'!$K5903</f>
        <v>3910</v>
      </c>
      <c r="N5903" s="3">
        <f>'Transaction Data'!$F5903*'Transaction Data'!$L5903</f>
        <v>17595</v>
      </c>
      <c r="O5903" s="3">
        <f>'Transaction Data'!$N5903-'Transaction Data'!$M5903</f>
        <v>13685</v>
      </c>
      <c r="P5903" s="2">
        <f>DATEDIF('Transaction Data'!$D5903,'Transaction Data'!$A5903,"y")</f>
        <v>20</v>
      </c>
      <c r="Q5903" s="2" t="str">
        <f>FLOOR('Transaction Data'!$P5903,15)&amp;"-"&amp;FLOOR('Transaction Data'!$P5903,15)+14</f>
        <v>15-29</v>
      </c>
      <c r="R5903" s="2" t="str">
        <f>IF('Transaction Data'!$L5903&lt;=10,"Less Expensive","Expensive")</f>
        <v>Expensive</v>
      </c>
      <c r="S5903" s="4">
        <f>WEEKDAY('Transaction Data'!$A5903)</f>
        <v>6</v>
      </c>
      <c r="T5903" s="2" t="str">
        <f>IF(WEEKDAY('Transaction Data'!$A5903,2)&lt;6,"Weekday","Weekend")</f>
        <v>Weekday</v>
      </c>
    </row>
    <row r="5904" ht="15.75" customHeight="1">
      <c r="A5904" s="1">
        <v>45417.0</v>
      </c>
      <c r="B5904" s="2" t="s">
        <v>5525</v>
      </c>
      <c r="C5904" s="2" t="s">
        <v>32</v>
      </c>
      <c r="D5904" s="1">
        <v>30439.0</v>
      </c>
      <c r="E5904" s="2" t="s">
        <v>27</v>
      </c>
      <c r="F5904" s="2">
        <v>39.0</v>
      </c>
      <c r="G5904" s="2" t="s">
        <v>23</v>
      </c>
      <c r="H5904" s="2" t="s">
        <v>29</v>
      </c>
      <c r="I5904" s="2" t="s">
        <v>25</v>
      </c>
      <c r="J5904" s="2" t="str">
        <f t="array" ref="J5904">XLOOKUP('Transaction Data'!$G5904,Product_Code,Biscuit_Brand)</f>
        <v>Cinnamon Swirls</v>
      </c>
      <c r="K5904" s="2">
        <f t="array" ref="K5904">XLOOKUP('Transaction Data'!$G5904,Product_Code,Cost)</f>
        <v>10</v>
      </c>
      <c r="L5904" s="2">
        <f t="array" ref="L5904">XLOOKUP('Transaction Data'!$G5904,Product_Code,Unit_Price)</f>
        <v>14</v>
      </c>
      <c r="M5904" s="3">
        <f>'Transaction Data'!$F5904*'Transaction Data'!$K5904</f>
        <v>390</v>
      </c>
      <c r="N5904" s="3">
        <f>'Transaction Data'!$F5904*'Transaction Data'!$L5904</f>
        <v>546</v>
      </c>
      <c r="O5904" s="3">
        <f>'Transaction Data'!$N5904-'Transaction Data'!$M5904</f>
        <v>156</v>
      </c>
      <c r="P5904" s="2">
        <f>DATEDIF('Transaction Data'!$D5904,'Transaction Data'!$A5904,"y")</f>
        <v>41</v>
      </c>
      <c r="Q5904" s="2" t="str">
        <f>FLOOR('Transaction Data'!$P5904,15)&amp;"-"&amp;FLOOR('Transaction Data'!$P5904,15)+14</f>
        <v>30-44</v>
      </c>
      <c r="R5904" s="2" t="str">
        <f>IF('Transaction Data'!$L5904&lt;=10,"Less Expensive","Expensive")</f>
        <v>Expensive</v>
      </c>
      <c r="S5904" s="4">
        <f>WEEKDAY('Transaction Data'!$A5904)</f>
        <v>1</v>
      </c>
      <c r="T5904" s="2" t="str">
        <f>IF(WEEKDAY('Transaction Data'!$A5904,2)&lt;6,"Weekday","Weekend")</f>
        <v>Weekend</v>
      </c>
    </row>
    <row r="5905" ht="15.75" customHeight="1">
      <c r="A5905" s="1">
        <v>45353.0</v>
      </c>
      <c r="B5905" s="2" t="s">
        <v>5526</v>
      </c>
      <c r="C5905" s="2" t="s">
        <v>47</v>
      </c>
      <c r="D5905" s="1">
        <v>16881.0</v>
      </c>
      <c r="E5905" s="2" t="s">
        <v>37</v>
      </c>
      <c r="F5905" s="2">
        <v>130.0</v>
      </c>
      <c r="G5905" s="2" t="s">
        <v>55</v>
      </c>
      <c r="H5905" s="2" t="s">
        <v>29</v>
      </c>
      <c r="I5905" s="2" t="s">
        <v>25</v>
      </c>
      <c r="J5905" s="2" t="str">
        <f t="array" ref="J5905">XLOOKUP('Transaction Data'!$G5905,Product_Code,Biscuit_Brand)</f>
        <v>Vanilla Wafers</v>
      </c>
      <c r="K5905" s="2">
        <f t="array" ref="K5905">XLOOKUP('Transaction Data'!$G5905,Product_Code,Cost)</f>
        <v>18</v>
      </c>
      <c r="L5905" s="2">
        <f t="array" ref="L5905">XLOOKUP('Transaction Data'!$G5905,Product_Code,Unit_Price)</f>
        <v>36</v>
      </c>
      <c r="M5905" s="3">
        <f>'Transaction Data'!$F5905*'Transaction Data'!$K5905</f>
        <v>2340</v>
      </c>
      <c r="N5905" s="3">
        <f>'Transaction Data'!$F5905*'Transaction Data'!$L5905</f>
        <v>4680</v>
      </c>
      <c r="O5905" s="3">
        <f>'Transaction Data'!$N5905-'Transaction Data'!$M5905</f>
        <v>2340</v>
      </c>
      <c r="P5905" s="2">
        <f>DATEDIF('Transaction Data'!$D5905,'Transaction Data'!$A5905,"y")</f>
        <v>77</v>
      </c>
      <c r="Q5905" s="2" t="str">
        <f>FLOOR('Transaction Data'!$P5905,15)&amp;"-"&amp;FLOOR('Transaction Data'!$P5905,15)+14</f>
        <v>75-89</v>
      </c>
      <c r="R5905" s="2" t="str">
        <f>IF('Transaction Data'!$L5905&lt;=10,"Less Expensive","Expensive")</f>
        <v>Expensive</v>
      </c>
      <c r="S5905" s="4">
        <f>WEEKDAY('Transaction Data'!$A5905)</f>
        <v>7</v>
      </c>
      <c r="T5905" s="2" t="str">
        <f>IF(WEEKDAY('Transaction Data'!$A5905,2)&lt;6,"Weekday","Weekend")</f>
        <v>Weekend</v>
      </c>
    </row>
    <row r="5906" ht="15.75" customHeight="1">
      <c r="A5906" s="1">
        <v>45473.0</v>
      </c>
      <c r="B5906" s="2" t="s">
        <v>5527</v>
      </c>
      <c r="C5906" s="2" t="s">
        <v>69</v>
      </c>
      <c r="D5906" s="1">
        <v>31561.0</v>
      </c>
      <c r="E5906" s="2" t="s">
        <v>22</v>
      </c>
      <c r="F5906" s="2">
        <v>100.0</v>
      </c>
      <c r="G5906" s="2" t="s">
        <v>57</v>
      </c>
      <c r="H5906" s="2" t="s">
        <v>34</v>
      </c>
      <c r="I5906" s="2" t="s">
        <v>25</v>
      </c>
      <c r="J5906" s="2" t="str">
        <f t="array" ref="J5906">XLOOKUP('Transaction Data'!$G5906,Product_Code,Biscuit_Brand)</f>
        <v>Oatmeal Cookies</v>
      </c>
      <c r="K5906" s="2">
        <f t="array" ref="K5906">XLOOKUP('Transaction Data'!$G5906,Product_Code,Cost)</f>
        <v>19</v>
      </c>
      <c r="L5906" s="2">
        <f t="array" ref="L5906">XLOOKUP('Transaction Data'!$G5906,Product_Code,Unit_Price)</f>
        <v>23</v>
      </c>
      <c r="M5906" s="3">
        <f>'Transaction Data'!$F5906*'Transaction Data'!$K5906</f>
        <v>1900</v>
      </c>
      <c r="N5906" s="3">
        <f>'Transaction Data'!$F5906*'Transaction Data'!$L5906</f>
        <v>2300</v>
      </c>
      <c r="O5906" s="3">
        <f>'Transaction Data'!$N5906-'Transaction Data'!$M5906</f>
        <v>400</v>
      </c>
      <c r="P5906" s="2">
        <f>DATEDIF('Transaction Data'!$D5906,'Transaction Data'!$A5906,"y")</f>
        <v>38</v>
      </c>
      <c r="Q5906" s="2" t="str">
        <f>FLOOR('Transaction Data'!$P5906,15)&amp;"-"&amp;FLOOR('Transaction Data'!$P5906,15)+14</f>
        <v>30-44</v>
      </c>
      <c r="R5906" s="2" t="str">
        <f>IF('Transaction Data'!$L5906&lt;=10,"Less Expensive","Expensive")</f>
        <v>Expensive</v>
      </c>
      <c r="S5906" s="4">
        <f>WEEKDAY('Transaction Data'!$A5906)</f>
        <v>1</v>
      </c>
      <c r="T5906" s="2" t="str">
        <f>IF(WEEKDAY('Transaction Data'!$A5906,2)&lt;6,"Weekday","Weekend")</f>
        <v>Weekend</v>
      </c>
    </row>
    <row r="5907" ht="15.75" customHeight="1">
      <c r="A5907" s="1">
        <v>45416.0</v>
      </c>
      <c r="B5907" s="2" t="s">
        <v>5528</v>
      </c>
      <c r="C5907" s="2" t="s">
        <v>47</v>
      </c>
      <c r="D5907" s="1">
        <v>26738.0</v>
      </c>
      <c r="E5907" s="2" t="s">
        <v>37</v>
      </c>
      <c r="F5907" s="2">
        <v>452.0</v>
      </c>
      <c r="G5907" s="2" t="s">
        <v>38</v>
      </c>
      <c r="H5907" s="2" t="s">
        <v>24</v>
      </c>
      <c r="I5907" s="2" t="s">
        <v>30</v>
      </c>
      <c r="J5907" s="2" t="str">
        <f t="array" ref="J5907">XLOOKUP('Transaction Data'!$G5907,Product_Code,Biscuit_Brand)</f>
        <v>Ginger Snaps</v>
      </c>
      <c r="K5907" s="2">
        <f t="array" ref="K5907">XLOOKUP('Transaction Data'!$G5907,Product_Code,Cost)</f>
        <v>14</v>
      </c>
      <c r="L5907" s="2">
        <f t="array" ref="L5907">XLOOKUP('Transaction Data'!$G5907,Product_Code,Unit_Price)</f>
        <v>28</v>
      </c>
      <c r="M5907" s="3">
        <f>'Transaction Data'!$F5907*'Transaction Data'!$K5907</f>
        <v>6328</v>
      </c>
      <c r="N5907" s="3">
        <f>'Transaction Data'!$F5907*'Transaction Data'!$L5907</f>
        <v>12656</v>
      </c>
      <c r="O5907" s="3">
        <f>'Transaction Data'!$N5907-'Transaction Data'!$M5907</f>
        <v>6328</v>
      </c>
      <c r="P5907" s="2">
        <f>DATEDIF('Transaction Data'!$D5907,'Transaction Data'!$A5907,"y")</f>
        <v>51</v>
      </c>
      <c r="Q5907" s="2" t="str">
        <f>FLOOR('Transaction Data'!$P5907,15)&amp;"-"&amp;FLOOR('Transaction Data'!$P5907,15)+14</f>
        <v>45-59</v>
      </c>
      <c r="R5907" s="2" t="str">
        <f>IF('Transaction Data'!$L5907&lt;=10,"Less Expensive","Expensive")</f>
        <v>Expensive</v>
      </c>
      <c r="S5907" s="4">
        <f>WEEKDAY('Transaction Data'!$A5907)</f>
        <v>7</v>
      </c>
      <c r="T5907" s="2" t="str">
        <f>IF(WEEKDAY('Transaction Data'!$A5907,2)&lt;6,"Weekday","Weekend")</f>
        <v>Weekend</v>
      </c>
    </row>
    <row r="5908" ht="15.75" customHeight="1">
      <c r="A5908" s="1">
        <v>45472.0</v>
      </c>
      <c r="B5908" s="2" t="s">
        <v>5529</v>
      </c>
      <c r="C5908" s="2" t="s">
        <v>47</v>
      </c>
      <c r="D5908" s="1">
        <v>20166.0</v>
      </c>
      <c r="E5908" s="2" t="s">
        <v>22</v>
      </c>
      <c r="F5908" s="2">
        <v>153.0</v>
      </c>
      <c r="G5908" s="2" t="s">
        <v>28</v>
      </c>
      <c r="H5908" s="2" t="s">
        <v>42</v>
      </c>
      <c r="I5908" s="2" t="s">
        <v>25</v>
      </c>
      <c r="J5908" s="2" t="str">
        <f t="array" ref="J5908">XLOOKUP('Transaction Data'!$G5908,Product_Code,Biscuit_Brand)</f>
        <v>Shortbread</v>
      </c>
      <c r="K5908" s="2">
        <f t="array" ref="K5908">XLOOKUP('Transaction Data'!$G5908,Product_Code,Cost)</f>
        <v>10</v>
      </c>
      <c r="L5908" s="2">
        <f t="array" ref="L5908">XLOOKUP('Transaction Data'!$G5908,Product_Code,Unit_Price)</f>
        <v>45</v>
      </c>
      <c r="M5908" s="3">
        <f>'Transaction Data'!$F5908*'Transaction Data'!$K5908</f>
        <v>1530</v>
      </c>
      <c r="N5908" s="3">
        <f>'Transaction Data'!$F5908*'Transaction Data'!$L5908</f>
        <v>6885</v>
      </c>
      <c r="O5908" s="3">
        <f>'Transaction Data'!$N5908-'Transaction Data'!$M5908</f>
        <v>5355</v>
      </c>
      <c r="P5908" s="2">
        <f>DATEDIF('Transaction Data'!$D5908,'Transaction Data'!$A5908,"y")</f>
        <v>69</v>
      </c>
      <c r="Q5908" s="2" t="str">
        <f>FLOOR('Transaction Data'!$P5908,15)&amp;"-"&amp;FLOOR('Transaction Data'!$P5908,15)+14</f>
        <v>60-74</v>
      </c>
      <c r="R5908" s="2" t="str">
        <f>IF('Transaction Data'!$L5908&lt;=10,"Less Expensive","Expensive")</f>
        <v>Expensive</v>
      </c>
      <c r="S5908" s="4">
        <f>WEEKDAY('Transaction Data'!$A5908)</f>
        <v>7</v>
      </c>
      <c r="T5908" s="2" t="str">
        <f>IF(WEEKDAY('Transaction Data'!$A5908,2)&lt;6,"Weekday","Weekend")</f>
        <v>Weekend</v>
      </c>
    </row>
    <row r="5909" ht="15.75" customHeight="1">
      <c r="A5909" s="1">
        <v>45437.0</v>
      </c>
      <c r="B5909" s="2" t="s">
        <v>5530</v>
      </c>
      <c r="C5909" s="2" t="s">
        <v>54</v>
      </c>
      <c r="D5909" s="1">
        <v>29523.0</v>
      </c>
      <c r="E5909" s="2" t="s">
        <v>63</v>
      </c>
      <c r="F5909" s="2">
        <v>260.0</v>
      </c>
      <c r="G5909" s="2" t="s">
        <v>61</v>
      </c>
      <c r="H5909" s="2" t="s">
        <v>45</v>
      </c>
      <c r="I5909" s="2" t="s">
        <v>25</v>
      </c>
      <c r="J5909" s="2" t="str">
        <f t="array" ref="J5909">XLOOKUP('Transaction Data'!$G5909,Product_Code,Biscuit_Brand)</f>
        <v>Choco Delight</v>
      </c>
      <c r="K5909" s="2">
        <f t="array" ref="K5909">XLOOKUP('Transaction Data'!$G5909,Product_Code,Cost)</f>
        <v>3</v>
      </c>
      <c r="L5909" s="2">
        <f t="array" ref="L5909">XLOOKUP('Transaction Data'!$G5909,Product_Code,Unit_Price)</f>
        <v>5</v>
      </c>
      <c r="M5909" s="3">
        <f>'Transaction Data'!$F5909*'Transaction Data'!$K5909</f>
        <v>780</v>
      </c>
      <c r="N5909" s="3">
        <f>'Transaction Data'!$F5909*'Transaction Data'!$L5909</f>
        <v>1300</v>
      </c>
      <c r="O5909" s="3">
        <f>'Transaction Data'!$N5909-'Transaction Data'!$M5909</f>
        <v>520</v>
      </c>
      <c r="P5909" s="2">
        <f>DATEDIF('Transaction Data'!$D5909,'Transaction Data'!$A5909,"y")</f>
        <v>43</v>
      </c>
      <c r="Q5909" s="2" t="str">
        <f>FLOOR('Transaction Data'!$P5909,15)&amp;"-"&amp;FLOOR('Transaction Data'!$P5909,15)+14</f>
        <v>30-44</v>
      </c>
      <c r="R5909" s="2" t="str">
        <f>IF('Transaction Data'!$L5909&lt;=10,"Less Expensive","Expensive")</f>
        <v>Less Expensive</v>
      </c>
      <c r="S5909" s="4">
        <f>WEEKDAY('Transaction Data'!$A5909)</f>
        <v>7</v>
      </c>
      <c r="T5909" s="2" t="str">
        <f>IF(WEEKDAY('Transaction Data'!$A5909,2)&lt;6,"Weekday","Weekend")</f>
        <v>Weekend</v>
      </c>
    </row>
    <row r="5910" ht="15.75" customHeight="1">
      <c r="A5910" s="1">
        <v>45405.0</v>
      </c>
      <c r="B5910" s="2" t="s">
        <v>5531</v>
      </c>
      <c r="C5910" s="2" t="s">
        <v>47</v>
      </c>
      <c r="D5910" s="1">
        <v>23505.0</v>
      </c>
      <c r="E5910" s="2" t="s">
        <v>22</v>
      </c>
      <c r="F5910" s="2">
        <v>31.0</v>
      </c>
      <c r="G5910" s="2" t="s">
        <v>33</v>
      </c>
      <c r="H5910" s="2" t="s">
        <v>24</v>
      </c>
      <c r="I5910" s="2" t="s">
        <v>25</v>
      </c>
      <c r="J5910" s="2" t="str">
        <f t="array" ref="J5910">XLOOKUP('Transaction Data'!$G5910,Product_Code,Biscuit_Brand)</f>
        <v>Caramel Biscuits</v>
      </c>
      <c r="K5910" s="2">
        <f t="array" ref="K5910">XLOOKUP('Transaction Data'!$G5910,Product_Code,Cost)</f>
        <v>18</v>
      </c>
      <c r="L5910" s="2">
        <f t="array" ref="L5910">XLOOKUP('Transaction Data'!$G5910,Product_Code,Unit_Price)</f>
        <v>22</v>
      </c>
      <c r="M5910" s="3">
        <f>'Transaction Data'!$F5910*'Transaction Data'!$K5910</f>
        <v>558</v>
      </c>
      <c r="N5910" s="3">
        <f>'Transaction Data'!$F5910*'Transaction Data'!$L5910</f>
        <v>682</v>
      </c>
      <c r="O5910" s="3">
        <f>'Transaction Data'!$N5910-'Transaction Data'!$M5910</f>
        <v>124</v>
      </c>
      <c r="P5910" s="2">
        <f>DATEDIF('Transaction Data'!$D5910,'Transaction Data'!$A5910,"y")</f>
        <v>59</v>
      </c>
      <c r="Q5910" s="2" t="str">
        <f>FLOOR('Transaction Data'!$P5910,15)&amp;"-"&amp;FLOOR('Transaction Data'!$P5910,15)+14</f>
        <v>45-59</v>
      </c>
      <c r="R5910" s="2" t="str">
        <f>IF('Transaction Data'!$L5910&lt;=10,"Less Expensive","Expensive")</f>
        <v>Expensive</v>
      </c>
      <c r="S5910" s="4">
        <f>WEEKDAY('Transaction Data'!$A5910)</f>
        <v>3</v>
      </c>
      <c r="T5910" s="2" t="str">
        <f>IF(WEEKDAY('Transaction Data'!$A5910,2)&lt;6,"Weekday","Weekend")</f>
        <v>Weekday</v>
      </c>
    </row>
    <row r="5911" ht="15.75" customHeight="1">
      <c r="A5911" s="1">
        <v>45357.0</v>
      </c>
      <c r="B5911" s="2" t="s">
        <v>5532</v>
      </c>
      <c r="C5911" s="2" t="s">
        <v>51</v>
      </c>
      <c r="D5911" s="1">
        <v>37560.0</v>
      </c>
      <c r="E5911" s="2" t="s">
        <v>37</v>
      </c>
      <c r="F5911" s="2">
        <v>388.0</v>
      </c>
      <c r="G5911" s="2" t="s">
        <v>57</v>
      </c>
      <c r="H5911" s="2" t="s">
        <v>29</v>
      </c>
      <c r="I5911" s="2" t="s">
        <v>25</v>
      </c>
      <c r="J5911" s="2" t="str">
        <f t="array" ref="J5911">XLOOKUP('Transaction Data'!$G5911,Product_Code,Biscuit_Brand)</f>
        <v>Oatmeal Cookies</v>
      </c>
      <c r="K5911" s="2">
        <f t="array" ref="K5911">XLOOKUP('Transaction Data'!$G5911,Product_Code,Cost)</f>
        <v>19</v>
      </c>
      <c r="L5911" s="2">
        <f t="array" ref="L5911">XLOOKUP('Transaction Data'!$G5911,Product_Code,Unit_Price)</f>
        <v>23</v>
      </c>
      <c r="M5911" s="3">
        <f>'Transaction Data'!$F5911*'Transaction Data'!$K5911</f>
        <v>7372</v>
      </c>
      <c r="N5911" s="3">
        <f>'Transaction Data'!$F5911*'Transaction Data'!$L5911</f>
        <v>8924</v>
      </c>
      <c r="O5911" s="3">
        <f>'Transaction Data'!$N5911-'Transaction Data'!$M5911</f>
        <v>1552</v>
      </c>
      <c r="P5911" s="2">
        <f>DATEDIF('Transaction Data'!$D5911,'Transaction Data'!$A5911,"y")</f>
        <v>21</v>
      </c>
      <c r="Q5911" s="2" t="str">
        <f>FLOOR('Transaction Data'!$P5911,15)&amp;"-"&amp;FLOOR('Transaction Data'!$P5911,15)+14</f>
        <v>15-29</v>
      </c>
      <c r="R5911" s="2" t="str">
        <f>IF('Transaction Data'!$L5911&lt;=10,"Less Expensive","Expensive")</f>
        <v>Expensive</v>
      </c>
      <c r="S5911" s="4">
        <f>WEEKDAY('Transaction Data'!$A5911)</f>
        <v>4</v>
      </c>
      <c r="T5911" s="2" t="str">
        <f>IF(WEEKDAY('Transaction Data'!$A5911,2)&lt;6,"Weekday","Weekend")</f>
        <v>Weekday</v>
      </c>
    </row>
    <row r="5912" ht="15.75" customHeight="1">
      <c r="A5912" s="1">
        <v>45504.0</v>
      </c>
      <c r="B5912" s="2" t="s">
        <v>5533</v>
      </c>
      <c r="C5912" s="2" t="s">
        <v>32</v>
      </c>
      <c r="D5912" s="1">
        <v>26238.0</v>
      </c>
      <c r="E5912" s="2" t="s">
        <v>27</v>
      </c>
      <c r="F5912" s="2">
        <v>45.0</v>
      </c>
      <c r="G5912" s="2" t="s">
        <v>38</v>
      </c>
      <c r="H5912" s="2" t="s">
        <v>42</v>
      </c>
      <c r="I5912" s="2" t="s">
        <v>25</v>
      </c>
      <c r="J5912" s="2" t="str">
        <f t="array" ref="J5912">XLOOKUP('Transaction Data'!$G5912,Product_Code,Biscuit_Brand)</f>
        <v>Ginger Snaps</v>
      </c>
      <c r="K5912" s="2">
        <f t="array" ref="K5912">XLOOKUP('Transaction Data'!$G5912,Product_Code,Cost)</f>
        <v>14</v>
      </c>
      <c r="L5912" s="2">
        <f t="array" ref="L5912">XLOOKUP('Transaction Data'!$G5912,Product_Code,Unit_Price)</f>
        <v>28</v>
      </c>
      <c r="M5912" s="3">
        <f>'Transaction Data'!$F5912*'Transaction Data'!$K5912</f>
        <v>630</v>
      </c>
      <c r="N5912" s="3">
        <f>'Transaction Data'!$F5912*'Transaction Data'!$L5912</f>
        <v>1260</v>
      </c>
      <c r="O5912" s="3">
        <f>'Transaction Data'!$N5912-'Transaction Data'!$M5912</f>
        <v>630</v>
      </c>
      <c r="P5912" s="2">
        <f>DATEDIF('Transaction Data'!$D5912,'Transaction Data'!$A5912,"y")</f>
        <v>52</v>
      </c>
      <c r="Q5912" s="2" t="str">
        <f>FLOOR('Transaction Data'!$P5912,15)&amp;"-"&amp;FLOOR('Transaction Data'!$P5912,15)+14</f>
        <v>45-59</v>
      </c>
      <c r="R5912" s="2" t="str">
        <f>IF('Transaction Data'!$L5912&lt;=10,"Less Expensive","Expensive")</f>
        <v>Expensive</v>
      </c>
      <c r="S5912" s="4">
        <f>WEEKDAY('Transaction Data'!$A5912)</f>
        <v>4</v>
      </c>
      <c r="T5912" s="2" t="str">
        <f>IF(WEEKDAY('Transaction Data'!$A5912,2)&lt;6,"Weekday","Weekend")</f>
        <v>Weekday</v>
      </c>
    </row>
    <row r="5913" ht="15.75" customHeight="1">
      <c r="A5913" s="1">
        <v>45323.0</v>
      </c>
      <c r="B5913" s="2" t="s">
        <v>5534</v>
      </c>
      <c r="C5913" s="2" t="s">
        <v>47</v>
      </c>
      <c r="D5913" s="1">
        <v>35678.0</v>
      </c>
      <c r="E5913" s="2" t="s">
        <v>63</v>
      </c>
      <c r="F5913" s="2">
        <v>103.0</v>
      </c>
      <c r="G5913" s="2" t="s">
        <v>48</v>
      </c>
      <c r="H5913" s="2" t="s">
        <v>45</v>
      </c>
      <c r="I5913" s="2" t="s">
        <v>25</v>
      </c>
      <c r="J5913" s="2" t="str">
        <f t="array" ref="J5913">XLOOKUP('Transaction Data'!$G5913,Product_Code,Biscuit_Brand)</f>
        <v>Lemon Crisps</v>
      </c>
      <c r="K5913" s="2">
        <f t="array" ref="K5913">XLOOKUP('Transaction Data'!$G5913,Product_Code,Cost)</f>
        <v>7</v>
      </c>
      <c r="L5913" s="2">
        <f t="array" ref="L5913">XLOOKUP('Transaction Data'!$G5913,Product_Code,Unit_Price)</f>
        <v>9</v>
      </c>
      <c r="M5913" s="3">
        <f>'Transaction Data'!$F5913*'Transaction Data'!$K5913</f>
        <v>721</v>
      </c>
      <c r="N5913" s="3">
        <f>'Transaction Data'!$F5913*'Transaction Data'!$L5913</f>
        <v>927</v>
      </c>
      <c r="O5913" s="3">
        <f>'Transaction Data'!$N5913-'Transaction Data'!$M5913</f>
        <v>206</v>
      </c>
      <c r="P5913" s="2">
        <f>DATEDIF('Transaction Data'!$D5913,'Transaction Data'!$A5913,"y")</f>
        <v>26</v>
      </c>
      <c r="Q5913" s="2" t="str">
        <f>FLOOR('Transaction Data'!$P5913,15)&amp;"-"&amp;FLOOR('Transaction Data'!$P5913,15)+14</f>
        <v>15-29</v>
      </c>
      <c r="R5913" s="2" t="str">
        <f>IF('Transaction Data'!$L5913&lt;=10,"Less Expensive","Expensive")</f>
        <v>Less Expensive</v>
      </c>
      <c r="S5913" s="4">
        <f>WEEKDAY('Transaction Data'!$A5913)</f>
        <v>5</v>
      </c>
      <c r="T5913" s="2" t="str">
        <f>IF(WEEKDAY('Transaction Data'!$A5913,2)&lt;6,"Weekday","Weekend")</f>
        <v>Weekday</v>
      </c>
    </row>
    <row r="5914" ht="15.75" customHeight="1">
      <c r="A5914" s="1">
        <v>45416.0</v>
      </c>
      <c r="B5914" s="2" t="s">
        <v>5535</v>
      </c>
      <c r="C5914" s="2" t="s">
        <v>32</v>
      </c>
      <c r="D5914" s="1">
        <v>19684.0</v>
      </c>
      <c r="E5914" s="2" t="s">
        <v>22</v>
      </c>
      <c r="F5914" s="2">
        <v>315.0</v>
      </c>
      <c r="G5914" s="2" t="s">
        <v>23</v>
      </c>
      <c r="H5914" s="2" t="s">
        <v>24</v>
      </c>
      <c r="I5914" s="2" t="s">
        <v>25</v>
      </c>
      <c r="J5914" s="2" t="str">
        <f t="array" ref="J5914">XLOOKUP('Transaction Data'!$G5914,Product_Code,Biscuit_Brand)</f>
        <v>Cinnamon Swirls</v>
      </c>
      <c r="K5914" s="2">
        <f t="array" ref="K5914">XLOOKUP('Transaction Data'!$G5914,Product_Code,Cost)</f>
        <v>10</v>
      </c>
      <c r="L5914" s="2">
        <f t="array" ref="L5914">XLOOKUP('Transaction Data'!$G5914,Product_Code,Unit_Price)</f>
        <v>14</v>
      </c>
      <c r="M5914" s="3">
        <f>'Transaction Data'!$F5914*'Transaction Data'!$K5914</f>
        <v>3150</v>
      </c>
      <c r="N5914" s="3">
        <f>'Transaction Data'!$F5914*'Transaction Data'!$L5914</f>
        <v>4410</v>
      </c>
      <c r="O5914" s="3">
        <f>'Transaction Data'!$N5914-'Transaction Data'!$M5914</f>
        <v>1260</v>
      </c>
      <c r="P5914" s="2">
        <f>DATEDIF('Transaction Data'!$D5914,'Transaction Data'!$A5914,"y")</f>
        <v>70</v>
      </c>
      <c r="Q5914" s="2" t="str">
        <f>FLOOR('Transaction Data'!$P5914,15)&amp;"-"&amp;FLOOR('Transaction Data'!$P5914,15)+14</f>
        <v>60-74</v>
      </c>
      <c r="R5914" s="2" t="str">
        <f>IF('Transaction Data'!$L5914&lt;=10,"Less Expensive","Expensive")</f>
        <v>Expensive</v>
      </c>
      <c r="S5914" s="4">
        <f>WEEKDAY('Transaction Data'!$A5914)</f>
        <v>7</v>
      </c>
      <c r="T5914" s="2" t="str">
        <f>IF(WEEKDAY('Transaction Data'!$A5914,2)&lt;6,"Weekday","Weekend")</f>
        <v>Weekend</v>
      </c>
    </row>
    <row r="5915" ht="15.75" customHeight="1">
      <c r="A5915" s="1">
        <v>45326.0</v>
      </c>
      <c r="B5915" s="2" t="s">
        <v>5536</v>
      </c>
      <c r="C5915" s="2" t="s">
        <v>32</v>
      </c>
      <c r="D5915" s="1">
        <v>29022.0</v>
      </c>
      <c r="E5915" s="2" t="s">
        <v>63</v>
      </c>
      <c r="F5915" s="2">
        <v>112.0</v>
      </c>
      <c r="G5915" s="2" t="s">
        <v>55</v>
      </c>
      <c r="H5915" s="2" t="s">
        <v>29</v>
      </c>
      <c r="I5915" s="2" t="s">
        <v>25</v>
      </c>
      <c r="J5915" s="2" t="str">
        <f t="array" ref="J5915">XLOOKUP('Transaction Data'!$G5915,Product_Code,Biscuit_Brand)</f>
        <v>Vanilla Wafers</v>
      </c>
      <c r="K5915" s="2">
        <f t="array" ref="K5915">XLOOKUP('Transaction Data'!$G5915,Product_Code,Cost)</f>
        <v>18</v>
      </c>
      <c r="L5915" s="2">
        <f t="array" ref="L5915">XLOOKUP('Transaction Data'!$G5915,Product_Code,Unit_Price)</f>
        <v>36</v>
      </c>
      <c r="M5915" s="3">
        <f>'Transaction Data'!$F5915*'Transaction Data'!$K5915</f>
        <v>2016</v>
      </c>
      <c r="N5915" s="3">
        <f>'Transaction Data'!$F5915*'Transaction Data'!$L5915</f>
        <v>4032</v>
      </c>
      <c r="O5915" s="3">
        <f>'Transaction Data'!$N5915-'Transaction Data'!$M5915</f>
        <v>2016</v>
      </c>
      <c r="P5915" s="2">
        <f>DATEDIF('Transaction Data'!$D5915,'Transaction Data'!$A5915,"y")</f>
        <v>44</v>
      </c>
      <c r="Q5915" s="2" t="str">
        <f>FLOOR('Transaction Data'!$P5915,15)&amp;"-"&amp;FLOOR('Transaction Data'!$P5915,15)+14</f>
        <v>30-44</v>
      </c>
      <c r="R5915" s="2" t="str">
        <f>IF('Transaction Data'!$L5915&lt;=10,"Less Expensive","Expensive")</f>
        <v>Expensive</v>
      </c>
      <c r="S5915" s="4">
        <f>WEEKDAY('Transaction Data'!$A5915)</f>
        <v>1</v>
      </c>
      <c r="T5915" s="2" t="str">
        <f>IF(WEEKDAY('Transaction Data'!$A5915,2)&lt;6,"Weekday","Weekend")</f>
        <v>Weekend</v>
      </c>
    </row>
    <row r="5916" ht="15.75" customHeight="1">
      <c r="A5916" s="1">
        <v>45299.0</v>
      </c>
      <c r="B5916" s="2" t="s">
        <v>5537</v>
      </c>
      <c r="C5916" s="2" t="s">
        <v>47</v>
      </c>
      <c r="D5916" s="1">
        <v>35570.0</v>
      </c>
      <c r="E5916" s="2" t="s">
        <v>22</v>
      </c>
      <c r="F5916" s="2">
        <v>411.0</v>
      </c>
      <c r="G5916" s="2" t="s">
        <v>57</v>
      </c>
      <c r="H5916" s="2" t="s">
        <v>29</v>
      </c>
      <c r="I5916" s="2" t="s">
        <v>25</v>
      </c>
      <c r="J5916" s="2" t="str">
        <f t="array" ref="J5916">XLOOKUP('Transaction Data'!$G5916,Product_Code,Biscuit_Brand)</f>
        <v>Oatmeal Cookies</v>
      </c>
      <c r="K5916" s="2">
        <f t="array" ref="K5916">XLOOKUP('Transaction Data'!$G5916,Product_Code,Cost)</f>
        <v>19</v>
      </c>
      <c r="L5916" s="2">
        <f t="array" ref="L5916">XLOOKUP('Transaction Data'!$G5916,Product_Code,Unit_Price)</f>
        <v>23</v>
      </c>
      <c r="M5916" s="3">
        <f>'Transaction Data'!$F5916*'Transaction Data'!$K5916</f>
        <v>7809</v>
      </c>
      <c r="N5916" s="3">
        <f>'Transaction Data'!$F5916*'Transaction Data'!$L5916</f>
        <v>9453</v>
      </c>
      <c r="O5916" s="3">
        <f>'Transaction Data'!$N5916-'Transaction Data'!$M5916</f>
        <v>1644</v>
      </c>
      <c r="P5916" s="2">
        <f>DATEDIF('Transaction Data'!$D5916,'Transaction Data'!$A5916,"y")</f>
        <v>26</v>
      </c>
      <c r="Q5916" s="2" t="str">
        <f>FLOOR('Transaction Data'!$P5916,15)&amp;"-"&amp;FLOOR('Transaction Data'!$P5916,15)+14</f>
        <v>15-29</v>
      </c>
      <c r="R5916" s="2" t="str">
        <f>IF('Transaction Data'!$L5916&lt;=10,"Less Expensive","Expensive")</f>
        <v>Expensive</v>
      </c>
      <c r="S5916" s="4">
        <f>WEEKDAY('Transaction Data'!$A5916)</f>
        <v>2</v>
      </c>
      <c r="T5916" s="2" t="str">
        <f>IF(WEEKDAY('Transaction Data'!$A5916,2)&lt;6,"Weekday","Weekend")</f>
        <v>Weekday</v>
      </c>
    </row>
    <row r="5917" ht="15.75" customHeight="1">
      <c r="A5917" s="1">
        <v>45415.0</v>
      </c>
      <c r="B5917" s="2" t="s">
        <v>5538</v>
      </c>
      <c r="C5917" s="2" t="s">
        <v>32</v>
      </c>
      <c r="D5917" s="1">
        <v>35585.0</v>
      </c>
      <c r="E5917" s="2" t="s">
        <v>63</v>
      </c>
      <c r="F5917" s="2">
        <v>215.0</v>
      </c>
      <c r="G5917" s="2" t="s">
        <v>28</v>
      </c>
      <c r="H5917" s="2" t="s">
        <v>34</v>
      </c>
      <c r="I5917" s="2" t="s">
        <v>25</v>
      </c>
      <c r="J5917" s="2" t="str">
        <f t="array" ref="J5917">XLOOKUP('Transaction Data'!$G5917,Product_Code,Biscuit_Brand)</f>
        <v>Shortbread</v>
      </c>
      <c r="K5917" s="2">
        <f t="array" ref="K5917">XLOOKUP('Transaction Data'!$G5917,Product_Code,Cost)</f>
        <v>10</v>
      </c>
      <c r="L5917" s="2">
        <f t="array" ref="L5917">XLOOKUP('Transaction Data'!$G5917,Product_Code,Unit_Price)</f>
        <v>45</v>
      </c>
      <c r="M5917" s="3">
        <f>'Transaction Data'!$F5917*'Transaction Data'!$K5917</f>
        <v>2150</v>
      </c>
      <c r="N5917" s="3">
        <f>'Transaction Data'!$F5917*'Transaction Data'!$L5917</f>
        <v>9675</v>
      </c>
      <c r="O5917" s="3">
        <f>'Transaction Data'!$N5917-'Transaction Data'!$M5917</f>
        <v>7525</v>
      </c>
      <c r="P5917" s="2">
        <f>DATEDIF('Transaction Data'!$D5917,'Transaction Data'!$A5917,"y")</f>
        <v>26</v>
      </c>
      <c r="Q5917" s="2" t="str">
        <f>FLOOR('Transaction Data'!$P5917,15)&amp;"-"&amp;FLOOR('Transaction Data'!$P5917,15)+14</f>
        <v>15-29</v>
      </c>
      <c r="R5917" s="2" t="str">
        <f>IF('Transaction Data'!$L5917&lt;=10,"Less Expensive","Expensive")</f>
        <v>Expensive</v>
      </c>
      <c r="S5917" s="4">
        <f>WEEKDAY('Transaction Data'!$A5917)</f>
        <v>6</v>
      </c>
      <c r="T5917" s="2" t="str">
        <f>IF(WEEKDAY('Transaction Data'!$A5917,2)&lt;6,"Weekday","Weekend")</f>
        <v>Weekday</v>
      </c>
    </row>
    <row r="5918" ht="15.75" customHeight="1">
      <c r="A5918" s="1">
        <v>45456.0</v>
      </c>
      <c r="B5918" s="2" t="s">
        <v>5539</v>
      </c>
      <c r="C5918" s="2" t="s">
        <v>47</v>
      </c>
      <c r="D5918" s="1">
        <v>24459.0</v>
      </c>
      <c r="E5918" s="2" t="s">
        <v>27</v>
      </c>
      <c r="F5918" s="2">
        <v>487.0</v>
      </c>
      <c r="G5918" s="2" t="s">
        <v>55</v>
      </c>
      <c r="H5918" s="2" t="s">
        <v>24</v>
      </c>
      <c r="I5918" s="2" t="s">
        <v>25</v>
      </c>
      <c r="J5918" s="2" t="str">
        <f t="array" ref="J5918">XLOOKUP('Transaction Data'!$G5918,Product_Code,Biscuit_Brand)</f>
        <v>Vanilla Wafers</v>
      </c>
      <c r="K5918" s="2">
        <f t="array" ref="K5918">XLOOKUP('Transaction Data'!$G5918,Product_Code,Cost)</f>
        <v>18</v>
      </c>
      <c r="L5918" s="2">
        <f t="array" ref="L5918">XLOOKUP('Transaction Data'!$G5918,Product_Code,Unit_Price)</f>
        <v>36</v>
      </c>
      <c r="M5918" s="3">
        <f>'Transaction Data'!$F5918*'Transaction Data'!$K5918</f>
        <v>8766</v>
      </c>
      <c r="N5918" s="3">
        <f>'Transaction Data'!$F5918*'Transaction Data'!$L5918</f>
        <v>17532</v>
      </c>
      <c r="O5918" s="3">
        <f>'Transaction Data'!$N5918-'Transaction Data'!$M5918</f>
        <v>8766</v>
      </c>
      <c r="P5918" s="2">
        <f>DATEDIF('Transaction Data'!$D5918,'Transaction Data'!$A5918,"y")</f>
        <v>57</v>
      </c>
      <c r="Q5918" s="2" t="str">
        <f>FLOOR('Transaction Data'!$P5918,15)&amp;"-"&amp;FLOOR('Transaction Data'!$P5918,15)+14</f>
        <v>45-59</v>
      </c>
      <c r="R5918" s="2" t="str">
        <f>IF('Transaction Data'!$L5918&lt;=10,"Less Expensive","Expensive")</f>
        <v>Expensive</v>
      </c>
      <c r="S5918" s="4">
        <f>WEEKDAY('Transaction Data'!$A5918)</f>
        <v>5</v>
      </c>
      <c r="T5918" s="2" t="str">
        <f>IF(WEEKDAY('Transaction Data'!$A5918,2)&lt;6,"Weekday","Weekend")</f>
        <v>Weekday</v>
      </c>
    </row>
    <row r="5919" ht="15.75" customHeight="1">
      <c r="A5919" s="1">
        <v>45414.0</v>
      </c>
      <c r="B5919" s="2" t="s">
        <v>5540</v>
      </c>
      <c r="C5919" s="2" t="s">
        <v>21</v>
      </c>
      <c r="D5919" s="1">
        <v>33689.0</v>
      </c>
      <c r="E5919" s="2" t="s">
        <v>22</v>
      </c>
      <c r="F5919" s="2">
        <v>118.0</v>
      </c>
      <c r="G5919" s="2" t="s">
        <v>57</v>
      </c>
      <c r="H5919" s="2" t="s">
        <v>42</v>
      </c>
      <c r="I5919" s="2" t="s">
        <v>25</v>
      </c>
      <c r="J5919" s="2" t="str">
        <f t="array" ref="J5919">XLOOKUP('Transaction Data'!$G5919,Product_Code,Biscuit_Brand)</f>
        <v>Oatmeal Cookies</v>
      </c>
      <c r="K5919" s="2">
        <f t="array" ref="K5919">XLOOKUP('Transaction Data'!$G5919,Product_Code,Cost)</f>
        <v>19</v>
      </c>
      <c r="L5919" s="2">
        <f t="array" ref="L5919">XLOOKUP('Transaction Data'!$G5919,Product_Code,Unit_Price)</f>
        <v>23</v>
      </c>
      <c r="M5919" s="3">
        <f>'Transaction Data'!$F5919*'Transaction Data'!$K5919</f>
        <v>2242</v>
      </c>
      <c r="N5919" s="3">
        <f>'Transaction Data'!$F5919*'Transaction Data'!$L5919</f>
        <v>2714</v>
      </c>
      <c r="O5919" s="3">
        <f>'Transaction Data'!$N5919-'Transaction Data'!$M5919</f>
        <v>472</v>
      </c>
      <c r="P5919" s="2">
        <f>DATEDIF('Transaction Data'!$D5919,'Transaction Data'!$A5919,"y")</f>
        <v>32</v>
      </c>
      <c r="Q5919" s="2" t="str">
        <f>FLOOR('Transaction Data'!$P5919,15)&amp;"-"&amp;FLOOR('Transaction Data'!$P5919,15)+14</f>
        <v>30-44</v>
      </c>
      <c r="R5919" s="2" t="str">
        <f>IF('Transaction Data'!$L5919&lt;=10,"Less Expensive","Expensive")</f>
        <v>Expensive</v>
      </c>
      <c r="S5919" s="4">
        <f>WEEKDAY('Transaction Data'!$A5919)</f>
        <v>5</v>
      </c>
      <c r="T5919" s="2" t="str">
        <f>IF(WEEKDAY('Transaction Data'!$A5919,2)&lt;6,"Weekday","Weekend")</f>
        <v>Weekday</v>
      </c>
    </row>
    <row r="5920" ht="15.75" customHeight="1">
      <c r="A5920" s="1">
        <v>45401.0</v>
      </c>
      <c r="B5920" s="2" t="s">
        <v>5541</v>
      </c>
      <c r="C5920" s="2" t="s">
        <v>78</v>
      </c>
      <c r="D5920" s="1">
        <v>17503.0</v>
      </c>
      <c r="E5920" s="2" t="s">
        <v>22</v>
      </c>
      <c r="F5920" s="2">
        <v>456.0</v>
      </c>
      <c r="G5920" s="2" t="s">
        <v>48</v>
      </c>
      <c r="H5920" s="2" t="s">
        <v>45</v>
      </c>
      <c r="I5920" s="2" t="s">
        <v>25</v>
      </c>
      <c r="J5920" s="2" t="str">
        <f t="array" ref="J5920">XLOOKUP('Transaction Data'!$G5920,Product_Code,Biscuit_Brand)</f>
        <v>Lemon Crisps</v>
      </c>
      <c r="K5920" s="2">
        <f t="array" ref="K5920">XLOOKUP('Transaction Data'!$G5920,Product_Code,Cost)</f>
        <v>7</v>
      </c>
      <c r="L5920" s="2">
        <f t="array" ref="L5920">XLOOKUP('Transaction Data'!$G5920,Product_Code,Unit_Price)</f>
        <v>9</v>
      </c>
      <c r="M5920" s="3">
        <f>'Transaction Data'!$F5920*'Transaction Data'!$K5920</f>
        <v>3192</v>
      </c>
      <c r="N5920" s="3">
        <f>'Transaction Data'!$F5920*'Transaction Data'!$L5920</f>
        <v>4104</v>
      </c>
      <c r="O5920" s="3">
        <f>'Transaction Data'!$N5920-'Transaction Data'!$M5920</f>
        <v>912</v>
      </c>
      <c r="P5920" s="2">
        <f>DATEDIF('Transaction Data'!$D5920,'Transaction Data'!$A5920,"y")</f>
        <v>76</v>
      </c>
      <c r="Q5920" s="2" t="str">
        <f>FLOOR('Transaction Data'!$P5920,15)&amp;"-"&amp;FLOOR('Transaction Data'!$P5920,15)+14</f>
        <v>75-89</v>
      </c>
      <c r="R5920" s="2" t="str">
        <f>IF('Transaction Data'!$L5920&lt;=10,"Less Expensive","Expensive")</f>
        <v>Less Expensive</v>
      </c>
      <c r="S5920" s="4">
        <f>WEEKDAY('Transaction Data'!$A5920)</f>
        <v>6</v>
      </c>
      <c r="T5920" s="2" t="str">
        <f>IF(WEEKDAY('Transaction Data'!$A5920,2)&lt;6,"Weekday","Weekend")</f>
        <v>Weekday</v>
      </c>
    </row>
    <row r="5921" ht="15.75" customHeight="1">
      <c r="A5921" s="1">
        <v>45458.0</v>
      </c>
      <c r="B5921" s="2" t="s">
        <v>5542</v>
      </c>
      <c r="C5921" s="2" t="s">
        <v>78</v>
      </c>
      <c r="D5921" s="1">
        <v>34645.0</v>
      </c>
      <c r="E5921" s="2" t="s">
        <v>27</v>
      </c>
      <c r="F5921" s="2">
        <v>361.0</v>
      </c>
      <c r="G5921" s="2" t="s">
        <v>61</v>
      </c>
      <c r="H5921" s="2" t="s">
        <v>24</v>
      </c>
      <c r="I5921" s="2" t="s">
        <v>30</v>
      </c>
      <c r="J5921" s="2" t="str">
        <f t="array" ref="J5921">XLOOKUP('Transaction Data'!$G5921,Product_Code,Biscuit_Brand)</f>
        <v>Choco Delight</v>
      </c>
      <c r="K5921" s="2">
        <f t="array" ref="K5921">XLOOKUP('Transaction Data'!$G5921,Product_Code,Cost)</f>
        <v>3</v>
      </c>
      <c r="L5921" s="2">
        <f t="array" ref="L5921">XLOOKUP('Transaction Data'!$G5921,Product_Code,Unit_Price)</f>
        <v>5</v>
      </c>
      <c r="M5921" s="3">
        <f>'Transaction Data'!$F5921*'Transaction Data'!$K5921</f>
        <v>1083</v>
      </c>
      <c r="N5921" s="3">
        <f>'Transaction Data'!$F5921*'Transaction Data'!$L5921</f>
        <v>1805</v>
      </c>
      <c r="O5921" s="3">
        <f>'Transaction Data'!$N5921-'Transaction Data'!$M5921</f>
        <v>722</v>
      </c>
      <c r="P5921" s="2">
        <f>DATEDIF('Transaction Data'!$D5921,'Transaction Data'!$A5921,"y")</f>
        <v>29</v>
      </c>
      <c r="Q5921" s="2" t="str">
        <f>FLOOR('Transaction Data'!$P5921,15)&amp;"-"&amp;FLOOR('Transaction Data'!$P5921,15)+14</f>
        <v>15-29</v>
      </c>
      <c r="R5921" s="2" t="str">
        <f>IF('Transaction Data'!$L5921&lt;=10,"Less Expensive","Expensive")</f>
        <v>Less Expensive</v>
      </c>
      <c r="S5921" s="4">
        <f>WEEKDAY('Transaction Data'!$A5921)</f>
        <v>7</v>
      </c>
      <c r="T5921" s="2" t="str">
        <f>IF(WEEKDAY('Transaction Data'!$A5921,2)&lt;6,"Weekday","Weekend")</f>
        <v>Weekend</v>
      </c>
    </row>
    <row r="5922" ht="15.75" customHeight="1">
      <c r="A5922" s="1">
        <v>45497.0</v>
      </c>
      <c r="B5922" s="2" t="s">
        <v>5543</v>
      </c>
      <c r="C5922" s="2" t="s">
        <v>32</v>
      </c>
      <c r="D5922" s="1">
        <v>27773.0</v>
      </c>
      <c r="E5922" s="2" t="s">
        <v>37</v>
      </c>
      <c r="F5922" s="2">
        <v>274.0</v>
      </c>
      <c r="G5922" s="2" t="s">
        <v>55</v>
      </c>
      <c r="H5922" s="2" t="s">
        <v>29</v>
      </c>
      <c r="I5922" s="2" t="s">
        <v>25</v>
      </c>
      <c r="J5922" s="2" t="str">
        <f t="array" ref="J5922">XLOOKUP('Transaction Data'!$G5922,Product_Code,Biscuit_Brand)</f>
        <v>Vanilla Wafers</v>
      </c>
      <c r="K5922" s="2">
        <f t="array" ref="K5922">XLOOKUP('Transaction Data'!$G5922,Product_Code,Cost)</f>
        <v>18</v>
      </c>
      <c r="L5922" s="2">
        <f t="array" ref="L5922">XLOOKUP('Transaction Data'!$G5922,Product_Code,Unit_Price)</f>
        <v>36</v>
      </c>
      <c r="M5922" s="3">
        <f>'Transaction Data'!$F5922*'Transaction Data'!$K5922</f>
        <v>4932</v>
      </c>
      <c r="N5922" s="3">
        <f>'Transaction Data'!$F5922*'Transaction Data'!$L5922</f>
        <v>9864</v>
      </c>
      <c r="O5922" s="3">
        <f>'Transaction Data'!$N5922-'Transaction Data'!$M5922</f>
        <v>4932</v>
      </c>
      <c r="P5922" s="2">
        <f>DATEDIF('Transaction Data'!$D5922,'Transaction Data'!$A5922,"y")</f>
        <v>48</v>
      </c>
      <c r="Q5922" s="2" t="str">
        <f>FLOOR('Transaction Data'!$P5922,15)&amp;"-"&amp;FLOOR('Transaction Data'!$P5922,15)+14</f>
        <v>45-59</v>
      </c>
      <c r="R5922" s="2" t="str">
        <f>IF('Transaction Data'!$L5922&lt;=10,"Less Expensive","Expensive")</f>
        <v>Expensive</v>
      </c>
      <c r="S5922" s="4">
        <f>WEEKDAY('Transaction Data'!$A5922)</f>
        <v>4</v>
      </c>
      <c r="T5922" s="2" t="str">
        <f>IF(WEEKDAY('Transaction Data'!$A5922,2)&lt;6,"Weekday","Weekend")</f>
        <v>Weekday</v>
      </c>
    </row>
    <row r="5923" ht="15.75" customHeight="1">
      <c r="A5923" s="1">
        <v>45430.0</v>
      </c>
      <c r="B5923" s="2" t="s">
        <v>5544</v>
      </c>
      <c r="C5923" s="2" t="s">
        <v>72</v>
      </c>
      <c r="D5923" s="1">
        <v>32853.0</v>
      </c>
      <c r="E5923" s="2" t="s">
        <v>37</v>
      </c>
      <c r="F5923" s="2">
        <v>388.0</v>
      </c>
      <c r="G5923" s="2" t="s">
        <v>23</v>
      </c>
      <c r="H5923" s="2" t="s">
        <v>42</v>
      </c>
      <c r="I5923" s="2" t="s">
        <v>25</v>
      </c>
      <c r="J5923" s="2" t="str">
        <f t="array" ref="J5923">XLOOKUP('Transaction Data'!$G5923,Product_Code,Biscuit_Brand)</f>
        <v>Cinnamon Swirls</v>
      </c>
      <c r="K5923" s="2">
        <f t="array" ref="K5923">XLOOKUP('Transaction Data'!$G5923,Product_Code,Cost)</f>
        <v>10</v>
      </c>
      <c r="L5923" s="2">
        <f t="array" ref="L5923">XLOOKUP('Transaction Data'!$G5923,Product_Code,Unit_Price)</f>
        <v>14</v>
      </c>
      <c r="M5923" s="3">
        <f>'Transaction Data'!$F5923*'Transaction Data'!$K5923</f>
        <v>3880</v>
      </c>
      <c r="N5923" s="3">
        <f>'Transaction Data'!$F5923*'Transaction Data'!$L5923</f>
        <v>5432</v>
      </c>
      <c r="O5923" s="3">
        <f>'Transaction Data'!$N5923-'Transaction Data'!$M5923</f>
        <v>1552</v>
      </c>
      <c r="P5923" s="2">
        <f>DATEDIF('Transaction Data'!$D5923,'Transaction Data'!$A5923,"y")</f>
        <v>34</v>
      </c>
      <c r="Q5923" s="2" t="str">
        <f>FLOOR('Transaction Data'!$P5923,15)&amp;"-"&amp;FLOOR('Transaction Data'!$P5923,15)+14</f>
        <v>30-44</v>
      </c>
      <c r="R5923" s="2" t="str">
        <f>IF('Transaction Data'!$L5923&lt;=10,"Less Expensive","Expensive")</f>
        <v>Expensive</v>
      </c>
      <c r="S5923" s="4">
        <f>WEEKDAY('Transaction Data'!$A5923)</f>
        <v>7</v>
      </c>
      <c r="T5923" s="2" t="str">
        <f>IF(WEEKDAY('Transaction Data'!$A5923,2)&lt;6,"Weekday","Weekend")</f>
        <v>Weekend</v>
      </c>
    </row>
    <row r="5924" ht="15.75" customHeight="1">
      <c r="A5924" s="1">
        <v>45474.0</v>
      </c>
      <c r="B5924" s="2" t="s">
        <v>5545</v>
      </c>
      <c r="C5924" s="2" t="s">
        <v>51</v>
      </c>
      <c r="D5924" s="1">
        <v>36120.0</v>
      </c>
      <c r="E5924" s="2" t="s">
        <v>27</v>
      </c>
      <c r="F5924" s="2">
        <v>92.0</v>
      </c>
      <c r="G5924" s="2" t="s">
        <v>60</v>
      </c>
      <c r="H5924" s="2" t="s">
        <v>45</v>
      </c>
      <c r="I5924" s="2" t="s">
        <v>30</v>
      </c>
      <c r="J5924" s="2" t="str">
        <f t="array" ref="J5924">XLOOKUP('Transaction Data'!$G5924,Product_Code,Biscuit_Brand)</f>
        <v>Peanut Butter Bites</v>
      </c>
      <c r="K5924" s="2">
        <f t="array" ref="K5924">XLOOKUP('Transaction Data'!$G5924,Product_Code,Cost)</f>
        <v>5</v>
      </c>
      <c r="L5924" s="2">
        <f t="array" ref="L5924">XLOOKUP('Transaction Data'!$G5924,Product_Code,Unit_Price)</f>
        <v>7</v>
      </c>
      <c r="M5924" s="3">
        <f>'Transaction Data'!$F5924*'Transaction Data'!$K5924</f>
        <v>460</v>
      </c>
      <c r="N5924" s="3">
        <f>'Transaction Data'!$F5924*'Transaction Data'!$L5924</f>
        <v>644</v>
      </c>
      <c r="O5924" s="3">
        <f>'Transaction Data'!$N5924-'Transaction Data'!$M5924</f>
        <v>184</v>
      </c>
      <c r="P5924" s="2">
        <f>DATEDIF('Transaction Data'!$D5924,'Transaction Data'!$A5924,"y")</f>
        <v>25</v>
      </c>
      <c r="Q5924" s="2" t="str">
        <f>FLOOR('Transaction Data'!$P5924,15)&amp;"-"&amp;FLOOR('Transaction Data'!$P5924,15)+14</f>
        <v>15-29</v>
      </c>
      <c r="R5924" s="2" t="str">
        <f>IF('Transaction Data'!$L5924&lt;=10,"Less Expensive","Expensive")</f>
        <v>Less Expensive</v>
      </c>
      <c r="S5924" s="4">
        <f>WEEKDAY('Transaction Data'!$A5924)</f>
        <v>2</v>
      </c>
      <c r="T5924" s="2" t="str">
        <f>IF(WEEKDAY('Transaction Data'!$A5924,2)&lt;6,"Weekday","Weekend")</f>
        <v>Weekday</v>
      </c>
    </row>
    <row r="5925" ht="15.75" customHeight="1">
      <c r="A5925" s="1">
        <v>45464.0</v>
      </c>
      <c r="B5925" s="2" t="s">
        <v>5546</v>
      </c>
      <c r="C5925" s="2" t="s">
        <v>78</v>
      </c>
      <c r="D5925" s="1">
        <v>25133.0</v>
      </c>
      <c r="E5925" s="2" t="s">
        <v>37</v>
      </c>
      <c r="F5925" s="2">
        <v>196.0</v>
      </c>
      <c r="G5925" s="2" t="s">
        <v>61</v>
      </c>
      <c r="H5925" s="2" t="s">
        <v>24</v>
      </c>
      <c r="I5925" s="2" t="s">
        <v>25</v>
      </c>
      <c r="J5925" s="2" t="str">
        <f t="array" ref="J5925">XLOOKUP('Transaction Data'!$G5925,Product_Code,Biscuit_Brand)</f>
        <v>Choco Delight</v>
      </c>
      <c r="K5925" s="2">
        <f t="array" ref="K5925">XLOOKUP('Transaction Data'!$G5925,Product_Code,Cost)</f>
        <v>3</v>
      </c>
      <c r="L5925" s="2">
        <f t="array" ref="L5925">XLOOKUP('Transaction Data'!$G5925,Product_Code,Unit_Price)</f>
        <v>5</v>
      </c>
      <c r="M5925" s="3">
        <f>'Transaction Data'!$F5925*'Transaction Data'!$K5925</f>
        <v>588</v>
      </c>
      <c r="N5925" s="3">
        <f>'Transaction Data'!$F5925*'Transaction Data'!$L5925</f>
        <v>980</v>
      </c>
      <c r="O5925" s="3">
        <f>'Transaction Data'!$N5925-'Transaction Data'!$M5925</f>
        <v>392</v>
      </c>
      <c r="P5925" s="2">
        <f>DATEDIF('Transaction Data'!$D5925,'Transaction Data'!$A5925,"y")</f>
        <v>55</v>
      </c>
      <c r="Q5925" s="2" t="str">
        <f>FLOOR('Transaction Data'!$P5925,15)&amp;"-"&amp;FLOOR('Transaction Data'!$P5925,15)+14</f>
        <v>45-59</v>
      </c>
      <c r="R5925" s="2" t="str">
        <f>IF('Transaction Data'!$L5925&lt;=10,"Less Expensive","Expensive")</f>
        <v>Less Expensive</v>
      </c>
      <c r="S5925" s="4">
        <f>WEEKDAY('Transaction Data'!$A5925)</f>
        <v>6</v>
      </c>
      <c r="T5925" s="2" t="str">
        <f>IF(WEEKDAY('Transaction Data'!$A5925,2)&lt;6,"Weekday","Weekend")</f>
        <v>Weekday</v>
      </c>
    </row>
    <row r="5926" ht="15.75" customHeight="1">
      <c r="A5926" s="1">
        <v>45374.0</v>
      </c>
      <c r="B5926" s="2" t="s">
        <v>5547</v>
      </c>
      <c r="C5926" s="2" t="s">
        <v>41</v>
      </c>
      <c r="D5926" s="1">
        <v>19064.0</v>
      </c>
      <c r="E5926" s="2" t="s">
        <v>63</v>
      </c>
      <c r="F5926" s="2">
        <v>110.0</v>
      </c>
      <c r="G5926" s="2" t="s">
        <v>38</v>
      </c>
      <c r="H5926" s="2" t="s">
        <v>29</v>
      </c>
      <c r="I5926" s="2" t="s">
        <v>25</v>
      </c>
      <c r="J5926" s="2" t="str">
        <f t="array" ref="J5926">XLOOKUP('Transaction Data'!$G5926,Product_Code,Biscuit_Brand)</f>
        <v>Ginger Snaps</v>
      </c>
      <c r="K5926" s="2">
        <f t="array" ref="K5926">XLOOKUP('Transaction Data'!$G5926,Product_Code,Cost)</f>
        <v>14</v>
      </c>
      <c r="L5926" s="2">
        <f t="array" ref="L5926">XLOOKUP('Transaction Data'!$G5926,Product_Code,Unit_Price)</f>
        <v>28</v>
      </c>
      <c r="M5926" s="3">
        <f>'Transaction Data'!$F5926*'Transaction Data'!$K5926</f>
        <v>1540</v>
      </c>
      <c r="N5926" s="3">
        <f>'Transaction Data'!$F5926*'Transaction Data'!$L5926</f>
        <v>3080</v>
      </c>
      <c r="O5926" s="3">
        <f>'Transaction Data'!$N5926-'Transaction Data'!$M5926</f>
        <v>1540</v>
      </c>
      <c r="P5926" s="2">
        <f>DATEDIF('Transaction Data'!$D5926,'Transaction Data'!$A5926,"y")</f>
        <v>72</v>
      </c>
      <c r="Q5926" s="2" t="str">
        <f>FLOOR('Transaction Data'!$P5926,15)&amp;"-"&amp;FLOOR('Transaction Data'!$P5926,15)+14</f>
        <v>60-74</v>
      </c>
      <c r="R5926" s="2" t="str">
        <f>IF('Transaction Data'!$L5926&lt;=10,"Less Expensive","Expensive")</f>
        <v>Expensive</v>
      </c>
      <c r="S5926" s="4">
        <f>WEEKDAY('Transaction Data'!$A5926)</f>
        <v>7</v>
      </c>
      <c r="T5926" s="2" t="str">
        <f>IF(WEEKDAY('Transaction Data'!$A5926,2)&lt;6,"Weekday","Weekend")</f>
        <v>Weekend</v>
      </c>
    </row>
    <row r="5927" ht="15.75" customHeight="1">
      <c r="A5927" s="1">
        <v>45302.0</v>
      </c>
      <c r="B5927" s="2" t="s">
        <v>5548</v>
      </c>
      <c r="C5927" s="2" t="s">
        <v>32</v>
      </c>
      <c r="D5927" s="1">
        <v>18339.0</v>
      </c>
      <c r="E5927" s="2" t="s">
        <v>63</v>
      </c>
      <c r="F5927" s="2">
        <v>218.0</v>
      </c>
      <c r="G5927" s="2" t="s">
        <v>55</v>
      </c>
      <c r="H5927" s="2" t="s">
        <v>29</v>
      </c>
      <c r="I5927" s="2" t="s">
        <v>25</v>
      </c>
      <c r="J5927" s="2" t="str">
        <f t="array" ref="J5927">XLOOKUP('Transaction Data'!$G5927,Product_Code,Biscuit_Brand)</f>
        <v>Vanilla Wafers</v>
      </c>
      <c r="K5927" s="2">
        <f t="array" ref="K5927">XLOOKUP('Transaction Data'!$G5927,Product_Code,Cost)</f>
        <v>18</v>
      </c>
      <c r="L5927" s="2">
        <f t="array" ref="L5927">XLOOKUP('Transaction Data'!$G5927,Product_Code,Unit_Price)</f>
        <v>36</v>
      </c>
      <c r="M5927" s="3">
        <f>'Transaction Data'!$F5927*'Transaction Data'!$K5927</f>
        <v>3924</v>
      </c>
      <c r="N5927" s="3">
        <f>'Transaction Data'!$F5927*'Transaction Data'!$L5927</f>
        <v>7848</v>
      </c>
      <c r="O5927" s="3">
        <f>'Transaction Data'!$N5927-'Transaction Data'!$M5927</f>
        <v>3924</v>
      </c>
      <c r="P5927" s="2">
        <f>DATEDIF('Transaction Data'!$D5927,'Transaction Data'!$A5927,"y")</f>
        <v>73</v>
      </c>
      <c r="Q5927" s="2" t="str">
        <f>FLOOR('Transaction Data'!$P5927,15)&amp;"-"&amp;FLOOR('Transaction Data'!$P5927,15)+14</f>
        <v>60-74</v>
      </c>
      <c r="R5927" s="2" t="str">
        <f>IF('Transaction Data'!$L5927&lt;=10,"Less Expensive","Expensive")</f>
        <v>Expensive</v>
      </c>
      <c r="S5927" s="4">
        <f>WEEKDAY('Transaction Data'!$A5927)</f>
        <v>5</v>
      </c>
      <c r="T5927" s="2" t="str">
        <f>IF(WEEKDAY('Transaction Data'!$A5927,2)&lt;6,"Weekday","Weekend")</f>
        <v>Weekday</v>
      </c>
    </row>
    <row r="5928" ht="15.75" customHeight="1">
      <c r="A5928" s="1">
        <v>45309.0</v>
      </c>
      <c r="B5928" s="2" t="s">
        <v>5549</v>
      </c>
      <c r="C5928" s="2" t="s">
        <v>72</v>
      </c>
      <c r="D5928" s="1">
        <v>21584.0</v>
      </c>
      <c r="E5928" s="2" t="s">
        <v>27</v>
      </c>
      <c r="F5928" s="2">
        <v>298.0</v>
      </c>
      <c r="G5928" s="2" t="s">
        <v>23</v>
      </c>
      <c r="H5928" s="2" t="s">
        <v>34</v>
      </c>
      <c r="I5928" s="2" t="s">
        <v>30</v>
      </c>
      <c r="J5928" s="2" t="str">
        <f t="array" ref="J5928">XLOOKUP('Transaction Data'!$G5928,Product_Code,Biscuit_Brand)</f>
        <v>Cinnamon Swirls</v>
      </c>
      <c r="K5928" s="2">
        <f t="array" ref="K5928">XLOOKUP('Transaction Data'!$G5928,Product_Code,Cost)</f>
        <v>10</v>
      </c>
      <c r="L5928" s="2">
        <f t="array" ref="L5928">XLOOKUP('Transaction Data'!$G5928,Product_Code,Unit_Price)</f>
        <v>14</v>
      </c>
      <c r="M5928" s="3">
        <f>'Transaction Data'!$F5928*'Transaction Data'!$K5928</f>
        <v>2980</v>
      </c>
      <c r="N5928" s="3">
        <f>'Transaction Data'!$F5928*'Transaction Data'!$L5928</f>
        <v>4172</v>
      </c>
      <c r="O5928" s="3">
        <f>'Transaction Data'!$N5928-'Transaction Data'!$M5928</f>
        <v>1192</v>
      </c>
      <c r="P5928" s="2">
        <f>DATEDIF('Transaction Data'!$D5928,'Transaction Data'!$A5928,"y")</f>
        <v>64</v>
      </c>
      <c r="Q5928" s="2" t="str">
        <f>FLOOR('Transaction Data'!$P5928,15)&amp;"-"&amp;FLOOR('Transaction Data'!$P5928,15)+14</f>
        <v>60-74</v>
      </c>
      <c r="R5928" s="2" t="str">
        <f>IF('Transaction Data'!$L5928&lt;=10,"Less Expensive","Expensive")</f>
        <v>Expensive</v>
      </c>
      <c r="S5928" s="4">
        <f>WEEKDAY('Transaction Data'!$A5928)</f>
        <v>5</v>
      </c>
      <c r="T5928" s="2" t="str">
        <f>IF(WEEKDAY('Transaction Data'!$A5928,2)&lt;6,"Weekday","Weekend")</f>
        <v>Weekday</v>
      </c>
    </row>
    <row r="5929" ht="15.75" customHeight="1">
      <c r="A5929" s="1">
        <v>45386.0</v>
      </c>
      <c r="B5929" s="2" t="s">
        <v>4625</v>
      </c>
      <c r="C5929" s="2" t="s">
        <v>69</v>
      </c>
      <c r="D5929" s="1">
        <v>17074.0</v>
      </c>
      <c r="E5929" s="2" t="s">
        <v>27</v>
      </c>
      <c r="F5929" s="2">
        <v>22.0</v>
      </c>
      <c r="G5929" s="2" t="s">
        <v>57</v>
      </c>
      <c r="H5929" s="2" t="s">
        <v>24</v>
      </c>
      <c r="I5929" s="2" t="s">
        <v>25</v>
      </c>
      <c r="J5929" s="2" t="str">
        <f t="array" ref="J5929">XLOOKUP('Transaction Data'!$G5929,Product_Code,Biscuit_Brand)</f>
        <v>Oatmeal Cookies</v>
      </c>
      <c r="K5929" s="2">
        <f t="array" ref="K5929">XLOOKUP('Transaction Data'!$G5929,Product_Code,Cost)</f>
        <v>19</v>
      </c>
      <c r="L5929" s="2">
        <f t="array" ref="L5929">XLOOKUP('Transaction Data'!$G5929,Product_Code,Unit_Price)</f>
        <v>23</v>
      </c>
      <c r="M5929" s="3">
        <f>'Transaction Data'!$F5929*'Transaction Data'!$K5929</f>
        <v>418</v>
      </c>
      <c r="N5929" s="3">
        <f>'Transaction Data'!$F5929*'Transaction Data'!$L5929</f>
        <v>506</v>
      </c>
      <c r="O5929" s="3">
        <f>'Transaction Data'!$N5929-'Transaction Data'!$M5929</f>
        <v>88</v>
      </c>
      <c r="P5929" s="2">
        <f>DATEDIF('Transaction Data'!$D5929,'Transaction Data'!$A5929,"y")</f>
        <v>77</v>
      </c>
      <c r="Q5929" s="2" t="str">
        <f>FLOOR('Transaction Data'!$P5929,15)&amp;"-"&amp;FLOOR('Transaction Data'!$P5929,15)+14</f>
        <v>75-89</v>
      </c>
      <c r="R5929" s="2" t="str">
        <f>IF('Transaction Data'!$L5929&lt;=10,"Less Expensive","Expensive")</f>
        <v>Expensive</v>
      </c>
      <c r="S5929" s="4">
        <f>WEEKDAY('Transaction Data'!$A5929)</f>
        <v>5</v>
      </c>
      <c r="T5929" s="2" t="str">
        <f>IF(WEEKDAY('Transaction Data'!$A5929,2)&lt;6,"Weekday","Weekend")</f>
        <v>Weekday</v>
      </c>
    </row>
    <row r="5930" ht="15.75" customHeight="1">
      <c r="A5930" s="1">
        <v>45444.0</v>
      </c>
      <c r="B5930" s="2" t="s">
        <v>5550</v>
      </c>
      <c r="C5930" s="2" t="s">
        <v>72</v>
      </c>
      <c r="D5930" s="1">
        <v>26539.0</v>
      </c>
      <c r="E5930" s="2" t="s">
        <v>37</v>
      </c>
      <c r="F5930" s="2">
        <v>21.0</v>
      </c>
      <c r="G5930" s="2" t="s">
        <v>57</v>
      </c>
      <c r="H5930" s="2" t="s">
        <v>42</v>
      </c>
      <c r="I5930" s="2" t="s">
        <v>25</v>
      </c>
      <c r="J5930" s="2" t="str">
        <f t="array" ref="J5930">XLOOKUP('Transaction Data'!$G5930,Product_Code,Biscuit_Brand)</f>
        <v>Oatmeal Cookies</v>
      </c>
      <c r="K5930" s="2">
        <f t="array" ref="K5930">XLOOKUP('Transaction Data'!$G5930,Product_Code,Cost)</f>
        <v>19</v>
      </c>
      <c r="L5930" s="2">
        <f t="array" ref="L5930">XLOOKUP('Transaction Data'!$G5930,Product_Code,Unit_Price)</f>
        <v>23</v>
      </c>
      <c r="M5930" s="3">
        <f>'Transaction Data'!$F5930*'Transaction Data'!$K5930</f>
        <v>399</v>
      </c>
      <c r="N5930" s="3">
        <f>'Transaction Data'!$F5930*'Transaction Data'!$L5930</f>
        <v>483</v>
      </c>
      <c r="O5930" s="3">
        <f>'Transaction Data'!$N5930-'Transaction Data'!$M5930</f>
        <v>84</v>
      </c>
      <c r="P5930" s="2">
        <f>DATEDIF('Transaction Data'!$D5930,'Transaction Data'!$A5930,"y")</f>
        <v>51</v>
      </c>
      <c r="Q5930" s="2" t="str">
        <f>FLOOR('Transaction Data'!$P5930,15)&amp;"-"&amp;FLOOR('Transaction Data'!$P5930,15)+14</f>
        <v>45-59</v>
      </c>
      <c r="R5930" s="2" t="str">
        <f>IF('Transaction Data'!$L5930&lt;=10,"Less Expensive","Expensive")</f>
        <v>Expensive</v>
      </c>
      <c r="S5930" s="4">
        <f>WEEKDAY('Transaction Data'!$A5930)</f>
        <v>7</v>
      </c>
      <c r="T5930" s="2" t="str">
        <f>IF(WEEKDAY('Transaction Data'!$A5930,2)&lt;6,"Weekday","Weekend")</f>
        <v>Weekend</v>
      </c>
    </row>
    <row r="5931" ht="15.75" customHeight="1">
      <c r="A5931" s="1">
        <v>45489.0</v>
      </c>
      <c r="B5931" s="2" t="s">
        <v>5551</v>
      </c>
      <c r="C5931" s="2" t="s">
        <v>32</v>
      </c>
      <c r="D5931" s="1">
        <v>31433.0</v>
      </c>
      <c r="E5931" s="2" t="s">
        <v>27</v>
      </c>
      <c r="F5931" s="2">
        <v>13.0</v>
      </c>
      <c r="G5931" s="2" t="s">
        <v>61</v>
      </c>
      <c r="H5931" s="2" t="s">
        <v>45</v>
      </c>
      <c r="I5931" s="2" t="s">
        <v>25</v>
      </c>
      <c r="J5931" s="2" t="str">
        <f t="array" ref="J5931">XLOOKUP('Transaction Data'!$G5931,Product_Code,Biscuit_Brand)</f>
        <v>Choco Delight</v>
      </c>
      <c r="K5931" s="2">
        <f t="array" ref="K5931">XLOOKUP('Transaction Data'!$G5931,Product_Code,Cost)</f>
        <v>3</v>
      </c>
      <c r="L5931" s="2">
        <f t="array" ref="L5931">XLOOKUP('Transaction Data'!$G5931,Product_Code,Unit_Price)</f>
        <v>5</v>
      </c>
      <c r="M5931" s="3">
        <f>'Transaction Data'!$F5931*'Transaction Data'!$K5931</f>
        <v>39</v>
      </c>
      <c r="N5931" s="3">
        <f>'Transaction Data'!$F5931*'Transaction Data'!$L5931</f>
        <v>65</v>
      </c>
      <c r="O5931" s="3">
        <f>'Transaction Data'!$N5931-'Transaction Data'!$M5931</f>
        <v>26</v>
      </c>
      <c r="P5931" s="2">
        <f>DATEDIF('Transaction Data'!$D5931,'Transaction Data'!$A5931,"y")</f>
        <v>38</v>
      </c>
      <c r="Q5931" s="2" t="str">
        <f>FLOOR('Transaction Data'!$P5931,15)&amp;"-"&amp;FLOOR('Transaction Data'!$P5931,15)+14</f>
        <v>30-44</v>
      </c>
      <c r="R5931" s="2" t="str">
        <f>IF('Transaction Data'!$L5931&lt;=10,"Less Expensive","Expensive")</f>
        <v>Less Expensive</v>
      </c>
      <c r="S5931" s="4">
        <f>WEEKDAY('Transaction Data'!$A5931)</f>
        <v>3</v>
      </c>
      <c r="T5931" s="2" t="str">
        <f>IF(WEEKDAY('Transaction Data'!$A5931,2)&lt;6,"Weekday","Weekend")</f>
        <v>Weekday</v>
      </c>
    </row>
    <row r="5932" ht="15.75" customHeight="1">
      <c r="A5932" s="1">
        <v>45434.0</v>
      </c>
      <c r="B5932" s="2" t="s">
        <v>5552</v>
      </c>
      <c r="C5932" s="2" t="s">
        <v>54</v>
      </c>
      <c r="D5932" s="1">
        <v>27792.0</v>
      </c>
      <c r="E5932" s="2" t="s">
        <v>27</v>
      </c>
      <c r="F5932" s="2">
        <v>103.0</v>
      </c>
      <c r="G5932" s="2" t="s">
        <v>60</v>
      </c>
      <c r="H5932" s="2" t="s">
        <v>24</v>
      </c>
      <c r="I5932" s="2" t="s">
        <v>25</v>
      </c>
      <c r="J5932" s="2" t="str">
        <f t="array" ref="J5932">XLOOKUP('Transaction Data'!$G5932,Product_Code,Biscuit_Brand)</f>
        <v>Peanut Butter Bites</v>
      </c>
      <c r="K5932" s="2">
        <f t="array" ref="K5932">XLOOKUP('Transaction Data'!$G5932,Product_Code,Cost)</f>
        <v>5</v>
      </c>
      <c r="L5932" s="2">
        <f t="array" ref="L5932">XLOOKUP('Transaction Data'!$G5932,Product_Code,Unit_Price)</f>
        <v>7</v>
      </c>
      <c r="M5932" s="3">
        <f>'Transaction Data'!$F5932*'Transaction Data'!$K5932</f>
        <v>515</v>
      </c>
      <c r="N5932" s="3">
        <f>'Transaction Data'!$F5932*'Transaction Data'!$L5932</f>
        <v>721</v>
      </c>
      <c r="O5932" s="3">
        <f>'Transaction Data'!$N5932-'Transaction Data'!$M5932</f>
        <v>206</v>
      </c>
      <c r="P5932" s="2">
        <f>DATEDIF('Transaction Data'!$D5932,'Transaction Data'!$A5932,"y")</f>
        <v>48</v>
      </c>
      <c r="Q5932" s="2" t="str">
        <f>FLOOR('Transaction Data'!$P5932,15)&amp;"-"&amp;FLOOR('Transaction Data'!$P5932,15)+14</f>
        <v>45-59</v>
      </c>
      <c r="R5932" s="2" t="str">
        <f>IF('Transaction Data'!$L5932&lt;=10,"Less Expensive","Expensive")</f>
        <v>Less Expensive</v>
      </c>
      <c r="S5932" s="4">
        <f>WEEKDAY('Transaction Data'!$A5932)</f>
        <v>4</v>
      </c>
      <c r="T5932" s="2" t="str">
        <f>IF(WEEKDAY('Transaction Data'!$A5932,2)&lt;6,"Weekday","Weekend")</f>
        <v>Weekday</v>
      </c>
    </row>
    <row r="5933" ht="15.75" customHeight="1">
      <c r="A5933" s="1">
        <v>45302.0</v>
      </c>
      <c r="B5933" s="2" t="s">
        <v>5553</v>
      </c>
      <c r="C5933" s="2" t="s">
        <v>51</v>
      </c>
      <c r="D5933" s="1">
        <v>26988.0</v>
      </c>
      <c r="E5933" s="2" t="s">
        <v>22</v>
      </c>
      <c r="F5933" s="2">
        <v>140.0</v>
      </c>
      <c r="G5933" s="2" t="s">
        <v>33</v>
      </c>
      <c r="H5933" s="2" t="s">
        <v>29</v>
      </c>
      <c r="I5933" s="2" t="s">
        <v>25</v>
      </c>
      <c r="J5933" s="2" t="str">
        <f t="array" ref="J5933">XLOOKUP('Transaction Data'!$G5933,Product_Code,Biscuit_Brand)</f>
        <v>Caramel Biscuits</v>
      </c>
      <c r="K5933" s="2">
        <f t="array" ref="K5933">XLOOKUP('Transaction Data'!$G5933,Product_Code,Cost)</f>
        <v>18</v>
      </c>
      <c r="L5933" s="2">
        <f t="array" ref="L5933">XLOOKUP('Transaction Data'!$G5933,Product_Code,Unit_Price)</f>
        <v>22</v>
      </c>
      <c r="M5933" s="3">
        <f>'Transaction Data'!$F5933*'Transaction Data'!$K5933</f>
        <v>2520</v>
      </c>
      <c r="N5933" s="3">
        <f>'Transaction Data'!$F5933*'Transaction Data'!$L5933</f>
        <v>3080</v>
      </c>
      <c r="O5933" s="3">
        <f>'Transaction Data'!$N5933-'Transaction Data'!$M5933</f>
        <v>560</v>
      </c>
      <c r="P5933" s="2">
        <f>DATEDIF('Transaction Data'!$D5933,'Transaction Data'!$A5933,"y")</f>
        <v>50</v>
      </c>
      <c r="Q5933" s="2" t="str">
        <f>FLOOR('Transaction Data'!$P5933,15)&amp;"-"&amp;FLOOR('Transaction Data'!$P5933,15)+14</f>
        <v>45-59</v>
      </c>
      <c r="R5933" s="2" t="str">
        <f>IF('Transaction Data'!$L5933&lt;=10,"Less Expensive","Expensive")</f>
        <v>Expensive</v>
      </c>
      <c r="S5933" s="4">
        <f>WEEKDAY('Transaction Data'!$A5933)</f>
        <v>5</v>
      </c>
      <c r="T5933" s="2" t="str">
        <f>IF(WEEKDAY('Transaction Data'!$A5933,2)&lt;6,"Weekday","Weekend")</f>
        <v>Weekday</v>
      </c>
    </row>
    <row r="5934" ht="15.75" customHeight="1">
      <c r="A5934" s="1">
        <v>45439.0</v>
      </c>
      <c r="B5934" s="2" t="s">
        <v>4505</v>
      </c>
      <c r="C5934" s="2" t="s">
        <v>32</v>
      </c>
      <c r="D5934" s="1">
        <v>27325.0</v>
      </c>
      <c r="E5934" s="2" t="s">
        <v>37</v>
      </c>
      <c r="F5934" s="2">
        <v>488.0</v>
      </c>
      <c r="G5934" s="2" t="s">
        <v>48</v>
      </c>
      <c r="H5934" s="2" t="s">
        <v>42</v>
      </c>
      <c r="I5934" s="2" t="s">
        <v>25</v>
      </c>
      <c r="J5934" s="2" t="str">
        <f t="array" ref="J5934">XLOOKUP('Transaction Data'!$G5934,Product_Code,Biscuit_Brand)</f>
        <v>Lemon Crisps</v>
      </c>
      <c r="K5934" s="2">
        <f t="array" ref="K5934">XLOOKUP('Transaction Data'!$G5934,Product_Code,Cost)</f>
        <v>7</v>
      </c>
      <c r="L5934" s="2">
        <f t="array" ref="L5934">XLOOKUP('Transaction Data'!$G5934,Product_Code,Unit_Price)</f>
        <v>9</v>
      </c>
      <c r="M5934" s="3">
        <f>'Transaction Data'!$F5934*'Transaction Data'!$K5934</f>
        <v>3416</v>
      </c>
      <c r="N5934" s="3">
        <f>'Transaction Data'!$F5934*'Transaction Data'!$L5934</f>
        <v>4392</v>
      </c>
      <c r="O5934" s="3">
        <f>'Transaction Data'!$N5934-'Transaction Data'!$M5934</f>
        <v>976</v>
      </c>
      <c r="P5934" s="2">
        <f>DATEDIF('Transaction Data'!$D5934,'Transaction Data'!$A5934,"y")</f>
        <v>49</v>
      </c>
      <c r="Q5934" s="2" t="str">
        <f>FLOOR('Transaction Data'!$P5934,15)&amp;"-"&amp;FLOOR('Transaction Data'!$P5934,15)+14</f>
        <v>45-59</v>
      </c>
      <c r="R5934" s="2" t="str">
        <f>IF('Transaction Data'!$L5934&lt;=10,"Less Expensive","Expensive")</f>
        <v>Less Expensive</v>
      </c>
      <c r="S5934" s="4">
        <f>WEEKDAY('Transaction Data'!$A5934)</f>
        <v>2</v>
      </c>
      <c r="T5934" s="2" t="str">
        <f>IF(WEEKDAY('Transaction Data'!$A5934,2)&lt;6,"Weekday","Weekend")</f>
        <v>Weekday</v>
      </c>
    </row>
    <row r="5935" ht="15.75" customHeight="1">
      <c r="A5935" s="1">
        <v>45501.0</v>
      </c>
      <c r="B5935" s="2" t="s">
        <v>5554</v>
      </c>
      <c r="C5935" s="2" t="s">
        <v>78</v>
      </c>
      <c r="D5935" s="1">
        <v>22512.0</v>
      </c>
      <c r="E5935" s="2" t="s">
        <v>63</v>
      </c>
      <c r="F5935" s="2">
        <v>413.0</v>
      </c>
      <c r="G5935" s="2" t="s">
        <v>55</v>
      </c>
      <c r="H5935" s="2" t="s">
        <v>45</v>
      </c>
      <c r="I5935" s="2" t="s">
        <v>25</v>
      </c>
      <c r="J5935" s="2" t="str">
        <f t="array" ref="J5935">XLOOKUP('Transaction Data'!$G5935,Product_Code,Biscuit_Brand)</f>
        <v>Vanilla Wafers</v>
      </c>
      <c r="K5935" s="2">
        <f t="array" ref="K5935">XLOOKUP('Transaction Data'!$G5935,Product_Code,Cost)</f>
        <v>18</v>
      </c>
      <c r="L5935" s="2">
        <f t="array" ref="L5935">XLOOKUP('Transaction Data'!$G5935,Product_Code,Unit_Price)</f>
        <v>36</v>
      </c>
      <c r="M5935" s="3">
        <f>'Transaction Data'!$F5935*'Transaction Data'!$K5935</f>
        <v>7434</v>
      </c>
      <c r="N5935" s="3">
        <f>'Transaction Data'!$F5935*'Transaction Data'!$L5935</f>
        <v>14868</v>
      </c>
      <c r="O5935" s="3">
        <f>'Transaction Data'!$N5935-'Transaction Data'!$M5935</f>
        <v>7434</v>
      </c>
      <c r="P5935" s="2">
        <f>DATEDIF('Transaction Data'!$D5935,'Transaction Data'!$A5935,"y")</f>
        <v>62</v>
      </c>
      <c r="Q5935" s="2" t="str">
        <f>FLOOR('Transaction Data'!$P5935,15)&amp;"-"&amp;FLOOR('Transaction Data'!$P5935,15)+14</f>
        <v>60-74</v>
      </c>
      <c r="R5935" s="2" t="str">
        <f>IF('Transaction Data'!$L5935&lt;=10,"Less Expensive","Expensive")</f>
        <v>Expensive</v>
      </c>
      <c r="S5935" s="4">
        <f>WEEKDAY('Transaction Data'!$A5935)</f>
        <v>1</v>
      </c>
      <c r="T5935" s="2" t="str">
        <f>IF(WEEKDAY('Transaction Data'!$A5935,2)&lt;6,"Weekday","Weekend")</f>
        <v>Weekend</v>
      </c>
    </row>
    <row r="5936" ht="15.75" customHeight="1">
      <c r="A5936" s="1">
        <v>45446.0</v>
      </c>
      <c r="B5936" s="2" t="s">
        <v>5555</v>
      </c>
      <c r="C5936" s="2" t="s">
        <v>47</v>
      </c>
      <c r="D5936" s="1">
        <v>18300.0</v>
      </c>
      <c r="E5936" s="2" t="s">
        <v>63</v>
      </c>
      <c r="F5936" s="2">
        <v>107.0</v>
      </c>
      <c r="G5936" s="2" t="s">
        <v>61</v>
      </c>
      <c r="H5936" s="2" t="s">
        <v>24</v>
      </c>
      <c r="I5936" s="2" t="s">
        <v>25</v>
      </c>
      <c r="J5936" s="2" t="str">
        <f t="array" ref="J5936">XLOOKUP('Transaction Data'!$G5936,Product_Code,Biscuit_Brand)</f>
        <v>Choco Delight</v>
      </c>
      <c r="K5936" s="2">
        <f t="array" ref="K5936">XLOOKUP('Transaction Data'!$G5936,Product_Code,Cost)</f>
        <v>3</v>
      </c>
      <c r="L5936" s="2">
        <f t="array" ref="L5936">XLOOKUP('Transaction Data'!$G5936,Product_Code,Unit_Price)</f>
        <v>5</v>
      </c>
      <c r="M5936" s="3">
        <f>'Transaction Data'!$F5936*'Transaction Data'!$K5936</f>
        <v>321</v>
      </c>
      <c r="N5936" s="3">
        <f>'Transaction Data'!$F5936*'Transaction Data'!$L5936</f>
        <v>535</v>
      </c>
      <c r="O5936" s="3">
        <f>'Transaction Data'!$N5936-'Transaction Data'!$M5936</f>
        <v>214</v>
      </c>
      <c r="P5936" s="2">
        <f>DATEDIF('Transaction Data'!$D5936,'Transaction Data'!$A5936,"y")</f>
        <v>74</v>
      </c>
      <c r="Q5936" s="2" t="str">
        <f>FLOOR('Transaction Data'!$P5936,15)&amp;"-"&amp;FLOOR('Transaction Data'!$P5936,15)+14</f>
        <v>60-74</v>
      </c>
      <c r="R5936" s="2" t="str">
        <f>IF('Transaction Data'!$L5936&lt;=10,"Less Expensive","Expensive")</f>
        <v>Less Expensive</v>
      </c>
      <c r="S5936" s="4">
        <f>WEEKDAY('Transaction Data'!$A5936)</f>
        <v>2</v>
      </c>
      <c r="T5936" s="2" t="str">
        <f>IF(WEEKDAY('Transaction Data'!$A5936,2)&lt;6,"Weekday","Weekend")</f>
        <v>Weekday</v>
      </c>
    </row>
    <row r="5937" ht="15.75" customHeight="1">
      <c r="A5937" s="1">
        <v>45412.0</v>
      </c>
      <c r="B5937" s="2" t="s">
        <v>5556</v>
      </c>
      <c r="C5937" s="2" t="s">
        <v>54</v>
      </c>
      <c r="D5937" s="1">
        <v>31649.0</v>
      </c>
      <c r="E5937" s="2" t="s">
        <v>63</v>
      </c>
      <c r="F5937" s="2">
        <v>438.0</v>
      </c>
      <c r="G5937" s="2" t="s">
        <v>55</v>
      </c>
      <c r="H5937" s="2" t="s">
        <v>29</v>
      </c>
      <c r="I5937" s="2" t="s">
        <v>25</v>
      </c>
      <c r="J5937" s="2" t="str">
        <f t="array" ref="J5937">XLOOKUP('Transaction Data'!$G5937,Product_Code,Biscuit_Brand)</f>
        <v>Vanilla Wafers</v>
      </c>
      <c r="K5937" s="2">
        <f t="array" ref="K5937">XLOOKUP('Transaction Data'!$G5937,Product_Code,Cost)</f>
        <v>18</v>
      </c>
      <c r="L5937" s="2">
        <f t="array" ref="L5937">XLOOKUP('Transaction Data'!$G5937,Product_Code,Unit_Price)</f>
        <v>36</v>
      </c>
      <c r="M5937" s="3">
        <f>'Transaction Data'!$F5937*'Transaction Data'!$K5937</f>
        <v>7884</v>
      </c>
      <c r="N5937" s="3">
        <f>'Transaction Data'!$F5937*'Transaction Data'!$L5937</f>
        <v>15768</v>
      </c>
      <c r="O5937" s="3">
        <f>'Transaction Data'!$N5937-'Transaction Data'!$M5937</f>
        <v>7884</v>
      </c>
      <c r="P5937" s="2">
        <f>DATEDIF('Transaction Data'!$D5937,'Transaction Data'!$A5937,"y")</f>
        <v>37</v>
      </c>
      <c r="Q5937" s="2" t="str">
        <f>FLOOR('Transaction Data'!$P5937,15)&amp;"-"&amp;FLOOR('Transaction Data'!$P5937,15)+14</f>
        <v>30-44</v>
      </c>
      <c r="R5937" s="2" t="str">
        <f>IF('Transaction Data'!$L5937&lt;=10,"Less Expensive","Expensive")</f>
        <v>Expensive</v>
      </c>
      <c r="S5937" s="4">
        <f>WEEKDAY('Transaction Data'!$A5937)</f>
        <v>3</v>
      </c>
      <c r="T5937" s="2" t="str">
        <f>IF(WEEKDAY('Transaction Data'!$A5937,2)&lt;6,"Weekday","Weekend")</f>
        <v>Weekday</v>
      </c>
    </row>
    <row r="5938" ht="15.75" customHeight="1">
      <c r="A5938" s="1">
        <v>45306.0</v>
      </c>
      <c r="B5938" s="2" t="s">
        <v>5557</v>
      </c>
      <c r="C5938" s="2" t="s">
        <v>54</v>
      </c>
      <c r="D5938" s="1">
        <v>28756.0</v>
      </c>
      <c r="E5938" s="2" t="s">
        <v>63</v>
      </c>
      <c r="F5938" s="2">
        <v>459.0</v>
      </c>
      <c r="G5938" s="2" t="s">
        <v>61</v>
      </c>
      <c r="H5938" s="2" t="s">
        <v>29</v>
      </c>
      <c r="I5938" s="2" t="s">
        <v>25</v>
      </c>
      <c r="J5938" s="2" t="str">
        <f t="array" ref="J5938">XLOOKUP('Transaction Data'!$G5938,Product_Code,Biscuit_Brand)</f>
        <v>Choco Delight</v>
      </c>
      <c r="K5938" s="2">
        <f t="array" ref="K5938">XLOOKUP('Transaction Data'!$G5938,Product_Code,Cost)</f>
        <v>3</v>
      </c>
      <c r="L5938" s="2">
        <f t="array" ref="L5938">XLOOKUP('Transaction Data'!$G5938,Product_Code,Unit_Price)</f>
        <v>5</v>
      </c>
      <c r="M5938" s="3">
        <f>'Transaction Data'!$F5938*'Transaction Data'!$K5938</f>
        <v>1377</v>
      </c>
      <c r="N5938" s="3">
        <f>'Transaction Data'!$F5938*'Transaction Data'!$L5938</f>
        <v>2295</v>
      </c>
      <c r="O5938" s="3">
        <f>'Transaction Data'!$N5938-'Transaction Data'!$M5938</f>
        <v>918</v>
      </c>
      <c r="P5938" s="2">
        <f>DATEDIF('Transaction Data'!$D5938,'Transaction Data'!$A5938,"y")</f>
        <v>45</v>
      </c>
      <c r="Q5938" s="2" t="str">
        <f>FLOOR('Transaction Data'!$P5938,15)&amp;"-"&amp;FLOOR('Transaction Data'!$P5938,15)+14</f>
        <v>45-59</v>
      </c>
      <c r="R5938" s="2" t="str">
        <f>IF('Transaction Data'!$L5938&lt;=10,"Less Expensive","Expensive")</f>
        <v>Less Expensive</v>
      </c>
      <c r="S5938" s="4">
        <f>WEEKDAY('Transaction Data'!$A5938)</f>
        <v>2</v>
      </c>
      <c r="T5938" s="2" t="str">
        <f>IF(WEEKDAY('Transaction Data'!$A5938,2)&lt;6,"Weekday","Weekend")</f>
        <v>Weekday</v>
      </c>
    </row>
    <row r="5939" ht="15.75" customHeight="1">
      <c r="A5939" s="1">
        <v>45479.0</v>
      </c>
      <c r="B5939" s="2" t="s">
        <v>5558</v>
      </c>
      <c r="C5939" s="2" t="s">
        <v>69</v>
      </c>
      <c r="D5939" s="1">
        <v>18463.0</v>
      </c>
      <c r="E5939" s="2" t="s">
        <v>63</v>
      </c>
      <c r="F5939" s="2">
        <v>387.0</v>
      </c>
      <c r="G5939" s="2" t="s">
        <v>60</v>
      </c>
      <c r="H5939" s="2" t="s">
        <v>34</v>
      </c>
      <c r="I5939" s="2" t="s">
        <v>25</v>
      </c>
      <c r="J5939" s="2" t="str">
        <f t="array" ref="J5939">XLOOKUP('Transaction Data'!$G5939,Product_Code,Biscuit_Brand)</f>
        <v>Peanut Butter Bites</v>
      </c>
      <c r="K5939" s="2">
        <f t="array" ref="K5939">XLOOKUP('Transaction Data'!$G5939,Product_Code,Cost)</f>
        <v>5</v>
      </c>
      <c r="L5939" s="2">
        <f t="array" ref="L5939">XLOOKUP('Transaction Data'!$G5939,Product_Code,Unit_Price)</f>
        <v>7</v>
      </c>
      <c r="M5939" s="3">
        <f>'Transaction Data'!$F5939*'Transaction Data'!$K5939</f>
        <v>1935</v>
      </c>
      <c r="N5939" s="3">
        <f>'Transaction Data'!$F5939*'Transaction Data'!$L5939</f>
        <v>2709</v>
      </c>
      <c r="O5939" s="3">
        <f>'Transaction Data'!$N5939-'Transaction Data'!$M5939</f>
        <v>774</v>
      </c>
      <c r="P5939" s="2">
        <f>DATEDIF('Transaction Data'!$D5939,'Transaction Data'!$A5939,"y")</f>
        <v>73</v>
      </c>
      <c r="Q5939" s="2" t="str">
        <f>FLOOR('Transaction Data'!$P5939,15)&amp;"-"&amp;FLOOR('Transaction Data'!$P5939,15)+14</f>
        <v>60-74</v>
      </c>
      <c r="R5939" s="2" t="str">
        <f>IF('Transaction Data'!$L5939&lt;=10,"Less Expensive","Expensive")</f>
        <v>Less Expensive</v>
      </c>
      <c r="S5939" s="4">
        <f>WEEKDAY('Transaction Data'!$A5939)</f>
        <v>7</v>
      </c>
      <c r="T5939" s="2" t="str">
        <f>IF(WEEKDAY('Transaction Data'!$A5939,2)&lt;6,"Weekday","Weekend")</f>
        <v>Weekend</v>
      </c>
    </row>
    <row r="5940" ht="15.75" customHeight="1">
      <c r="A5940" s="1">
        <v>45353.0</v>
      </c>
      <c r="B5940" s="2" t="s">
        <v>5559</v>
      </c>
      <c r="C5940" s="2" t="s">
        <v>54</v>
      </c>
      <c r="D5940" s="1">
        <v>18895.0</v>
      </c>
      <c r="E5940" s="2" t="s">
        <v>37</v>
      </c>
      <c r="F5940" s="2">
        <v>175.0</v>
      </c>
      <c r="G5940" s="2" t="s">
        <v>23</v>
      </c>
      <c r="H5940" s="2" t="s">
        <v>24</v>
      </c>
      <c r="I5940" s="2" t="s">
        <v>25</v>
      </c>
      <c r="J5940" s="2" t="str">
        <f t="array" ref="J5940">XLOOKUP('Transaction Data'!$G5940,Product_Code,Biscuit_Brand)</f>
        <v>Cinnamon Swirls</v>
      </c>
      <c r="K5940" s="2">
        <f t="array" ref="K5940">XLOOKUP('Transaction Data'!$G5940,Product_Code,Cost)</f>
        <v>10</v>
      </c>
      <c r="L5940" s="2">
        <f t="array" ref="L5940">XLOOKUP('Transaction Data'!$G5940,Product_Code,Unit_Price)</f>
        <v>14</v>
      </c>
      <c r="M5940" s="3">
        <f>'Transaction Data'!$F5940*'Transaction Data'!$K5940</f>
        <v>1750</v>
      </c>
      <c r="N5940" s="3">
        <f>'Transaction Data'!$F5940*'Transaction Data'!$L5940</f>
        <v>2450</v>
      </c>
      <c r="O5940" s="3">
        <f>'Transaction Data'!$N5940-'Transaction Data'!$M5940</f>
        <v>700</v>
      </c>
      <c r="P5940" s="2">
        <f>DATEDIF('Transaction Data'!$D5940,'Transaction Data'!$A5940,"y")</f>
        <v>72</v>
      </c>
      <c r="Q5940" s="2" t="str">
        <f>FLOOR('Transaction Data'!$P5940,15)&amp;"-"&amp;FLOOR('Transaction Data'!$P5940,15)+14</f>
        <v>60-74</v>
      </c>
      <c r="R5940" s="2" t="str">
        <f>IF('Transaction Data'!$L5940&lt;=10,"Less Expensive","Expensive")</f>
        <v>Expensive</v>
      </c>
      <c r="S5940" s="4">
        <f>WEEKDAY('Transaction Data'!$A5940)</f>
        <v>7</v>
      </c>
      <c r="T5940" s="2" t="str">
        <f>IF(WEEKDAY('Transaction Data'!$A5940,2)&lt;6,"Weekday","Weekend")</f>
        <v>Weekend</v>
      </c>
    </row>
    <row r="5941" ht="15.75" customHeight="1">
      <c r="A5941" s="1">
        <v>45413.0</v>
      </c>
      <c r="B5941" s="2" t="s">
        <v>5560</v>
      </c>
      <c r="C5941" s="2" t="s">
        <v>72</v>
      </c>
      <c r="D5941" s="1">
        <v>20686.0</v>
      </c>
      <c r="E5941" s="2" t="s">
        <v>63</v>
      </c>
      <c r="F5941" s="2">
        <v>336.0</v>
      </c>
      <c r="G5941" s="2" t="s">
        <v>44</v>
      </c>
      <c r="H5941" s="2" t="s">
        <v>42</v>
      </c>
      <c r="I5941" s="2" t="s">
        <v>25</v>
      </c>
      <c r="J5941" s="2" t="str">
        <f t="array" ref="J5941">XLOOKUP('Transaction Data'!$G5941,Product_Code,Biscuit_Brand)</f>
        <v>Butter Crunch</v>
      </c>
      <c r="K5941" s="2">
        <f t="array" ref="K5941">XLOOKUP('Transaction Data'!$G5941,Product_Code,Cost)</f>
        <v>10</v>
      </c>
      <c r="L5941" s="2">
        <f t="array" ref="L5941">XLOOKUP('Transaction Data'!$G5941,Product_Code,Unit_Price)</f>
        <v>11</v>
      </c>
      <c r="M5941" s="3">
        <f>'Transaction Data'!$F5941*'Transaction Data'!$K5941</f>
        <v>3360</v>
      </c>
      <c r="N5941" s="3">
        <f>'Transaction Data'!$F5941*'Transaction Data'!$L5941</f>
        <v>3696</v>
      </c>
      <c r="O5941" s="3">
        <f>'Transaction Data'!$N5941-'Transaction Data'!$M5941</f>
        <v>336</v>
      </c>
      <c r="P5941" s="2">
        <f>DATEDIF('Transaction Data'!$D5941,'Transaction Data'!$A5941,"y")</f>
        <v>67</v>
      </c>
      <c r="Q5941" s="2" t="str">
        <f>FLOOR('Transaction Data'!$P5941,15)&amp;"-"&amp;FLOOR('Transaction Data'!$P5941,15)+14</f>
        <v>60-74</v>
      </c>
      <c r="R5941" s="2" t="str">
        <f>IF('Transaction Data'!$L5941&lt;=10,"Less Expensive","Expensive")</f>
        <v>Expensive</v>
      </c>
      <c r="S5941" s="4">
        <f>WEEKDAY('Transaction Data'!$A5941)</f>
        <v>4</v>
      </c>
      <c r="T5941" s="2" t="str">
        <f>IF(WEEKDAY('Transaction Data'!$A5941,2)&lt;6,"Weekday","Weekend")</f>
        <v>Weekday</v>
      </c>
    </row>
    <row r="5942" ht="15.75" customHeight="1">
      <c r="A5942" s="1">
        <v>45388.0</v>
      </c>
      <c r="B5942" s="2" t="s">
        <v>5561</v>
      </c>
      <c r="C5942" s="2" t="s">
        <v>21</v>
      </c>
      <c r="D5942" s="1">
        <v>17276.0</v>
      </c>
      <c r="E5942" s="2" t="s">
        <v>63</v>
      </c>
      <c r="F5942" s="2">
        <v>183.0</v>
      </c>
      <c r="G5942" s="2" t="s">
        <v>61</v>
      </c>
      <c r="H5942" s="2" t="s">
        <v>45</v>
      </c>
      <c r="I5942" s="2" t="s">
        <v>25</v>
      </c>
      <c r="J5942" s="2" t="str">
        <f t="array" ref="J5942">XLOOKUP('Transaction Data'!$G5942,Product_Code,Biscuit_Brand)</f>
        <v>Choco Delight</v>
      </c>
      <c r="K5942" s="2">
        <f t="array" ref="K5942">XLOOKUP('Transaction Data'!$G5942,Product_Code,Cost)</f>
        <v>3</v>
      </c>
      <c r="L5942" s="2">
        <f t="array" ref="L5942">XLOOKUP('Transaction Data'!$G5942,Product_Code,Unit_Price)</f>
        <v>5</v>
      </c>
      <c r="M5942" s="3">
        <f>'Transaction Data'!$F5942*'Transaction Data'!$K5942</f>
        <v>549</v>
      </c>
      <c r="N5942" s="3">
        <f>'Transaction Data'!$F5942*'Transaction Data'!$L5942</f>
        <v>915</v>
      </c>
      <c r="O5942" s="3">
        <f>'Transaction Data'!$N5942-'Transaction Data'!$M5942</f>
        <v>366</v>
      </c>
      <c r="P5942" s="2">
        <f>DATEDIF('Transaction Data'!$D5942,'Transaction Data'!$A5942,"y")</f>
        <v>76</v>
      </c>
      <c r="Q5942" s="2" t="str">
        <f>FLOOR('Transaction Data'!$P5942,15)&amp;"-"&amp;FLOOR('Transaction Data'!$P5942,15)+14</f>
        <v>75-89</v>
      </c>
      <c r="R5942" s="2" t="str">
        <f>IF('Transaction Data'!$L5942&lt;=10,"Less Expensive","Expensive")</f>
        <v>Less Expensive</v>
      </c>
      <c r="S5942" s="4">
        <f>WEEKDAY('Transaction Data'!$A5942)</f>
        <v>7</v>
      </c>
      <c r="T5942" s="2" t="str">
        <f>IF(WEEKDAY('Transaction Data'!$A5942,2)&lt;6,"Weekday","Weekend")</f>
        <v>Weekend</v>
      </c>
    </row>
    <row r="5943" ht="15.75" customHeight="1">
      <c r="A5943" s="1">
        <v>45464.0</v>
      </c>
      <c r="B5943" s="2" t="s">
        <v>5562</v>
      </c>
      <c r="C5943" s="2" t="s">
        <v>21</v>
      </c>
      <c r="D5943" s="1">
        <v>37091.0</v>
      </c>
      <c r="E5943" s="2" t="s">
        <v>63</v>
      </c>
      <c r="F5943" s="2">
        <v>388.0</v>
      </c>
      <c r="G5943" s="2" t="s">
        <v>57</v>
      </c>
      <c r="H5943" s="2" t="s">
        <v>24</v>
      </c>
      <c r="I5943" s="2" t="s">
        <v>25</v>
      </c>
      <c r="J5943" s="2" t="str">
        <f t="array" ref="J5943">XLOOKUP('Transaction Data'!$G5943,Product_Code,Biscuit_Brand)</f>
        <v>Oatmeal Cookies</v>
      </c>
      <c r="K5943" s="2">
        <f t="array" ref="K5943">XLOOKUP('Transaction Data'!$G5943,Product_Code,Cost)</f>
        <v>19</v>
      </c>
      <c r="L5943" s="2">
        <f t="array" ref="L5943">XLOOKUP('Transaction Data'!$G5943,Product_Code,Unit_Price)</f>
        <v>23</v>
      </c>
      <c r="M5943" s="3">
        <f>'Transaction Data'!$F5943*'Transaction Data'!$K5943</f>
        <v>7372</v>
      </c>
      <c r="N5943" s="3">
        <f>'Transaction Data'!$F5943*'Transaction Data'!$L5943</f>
        <v>8924</v>
      </c>
      <c r="O5943" s="3">
        <f>'Transaction Data'!$N5943-'Transaction Data'!$M5943</f>
        <v>1552</v>
      </c>
      <c r="P5943" s="2">
        <f>DATEDIF('Transaction Data'!$D5943,'Transaction Data'!$A5943,"y")</f>
        <v>22</v>
      </c>
      <c r="Q5943" s="2" t="str">
        <f>FLOOR('Transaction Data'!$P5943,15)&amp;"-"&amp;FLOOR('Transaction Data'!$P5943,15)+14</f>
        <v>15-29</v>
      </c>
      <c r="R5943" s="2" t="str">
        <f>IF('Transaction Data'!$L5943&lt;=10,"Less Expensive","Expensive")</f>
        <v>Expensive</v>
      </c>
      <c r="S5943" s="4">
        <f>WEEKDAY('Transaction Data'!$A5943)</f>
        <v>6</v>
      </c>
      <c r="T5943" s="2" t="str">
        <f>IF(WEEKDAY('Transaction Data'!$A5943,2)&lt;6,"Weekday","Weekend")</f>
        <v>Weekday</v>
      </c>
    </row>
    <row r="5944" ht="15.75" customHeight="1">
      <c r="A5944" s="1">
        <v>45374.0</v>
      </c>
      <c r="B5944" s="2" t="s">
        <v>5563</v>
      </c>
      <c r="C5944" s="2" t="s">
        <v>47</v>
      </c>
      <c r="D5944" s="1">
        <v>38820.0</v>
      </c>
      <c r="E5944" s="2" t="s">
        <v>63</v>
      </c>
      <c r="F5944" s="2">
        <v>125.0</v>
      </c>
      <c r="G5944" s="2" t="s">
        <v>23</v>
      </c>
      <c r="H5944" s="2" t="s">
        <v>29</v>
      </c>
      <c r="I5944" s="2" t="s">
        <v>25</v>
      </c>
      <c r="J5944" s="2" t="str">
        <f t="array" ref="J5944">XLOOKUP('Transaction Data'!$G5944,Product_Code,Biscuit_Brand)</f>
        <v>Cinnamon Swirls</v>
      </c>
      <c r="K5944" s="2">
        <f t="array" ref="K5944">XLOOKUP('Transaction Data'!$G5944,Product_Code,Cost)</f>
        <v>10</v>
      </c>
      <c r="L5944" s="2">
        <f t="array" ref="L5944">XLOOKUP('Transaction Data'!$G5944,Product_Code,Unit_Price)</f>
        <v>14</v>
      </c>
      <c r="M5944" s="3">
        <f>'Transaction Data'!$F5944*'Transaction Data'!$K5944</f>
        <v>1250</v>
      </c>
      <c r="N5944" s="3">
        <f>'Transaction Data'!$F5944*'Transaction Data'!$L5944</f>
        <v>1750</v>
      </c>
      <c r="O5944" s="3">
        <f>'Transaction Data'!$N5944-'Transaction Data'!$M5944</f>
        <v>500</v>
      </c>
      <c r="P5944" s="2">
        <f>DATEDIF('Transaction Data'!$D5944,'Transaction Data'!$A5944,"y")</f>
        <v>17</v>
      </c>
      <c r="Q5944" s="2" t="str">
        <f>FLOOR('Transaction Data'!$P5944,15)&amp;"-"&amp;FLOOR('Transaction Data'!$P5944,15)+14</f>
        <v>15-29</v>
      </c>
      <c r="R5944" s="2" t="str">
        <f>IF('Transaction Data'!$L5944&lt;=10,"Less Expensive","Expensive")</f>
        <v>Expensive</v>
      </c>
      <c r="S5944" s="4">
        <f>WEEKDAY('Transaction Data'!$A5944)</f>
        <v>7</v>
      </c>
      <c r="T5944" s="2" t="str">
        <f>IF(WEEKDAY('Transaction Data'!$A5944,2)&lt;6,"Weekday","Weekend")</f>
        <v>Weekend</v>
      </c>
    </row>
    <row r="5945" ht="15.75" customHeight="1">
      <c r="A5945" s="1">
        <v>45303.0</v>
      </c>
      <c r="B5945" s="2" t="s">
        <v>5564</v>
      </c>
      <c r="C5945" s="2" t="s">
        <v>72</v>
      </c>
      <c r="D5945" s="1">
        <v>38467.0</v>
      </c>
      <c r="E5945" s="2" t="s">
        <v>27</v>
      </c>
      <c r="F5945" s="2">
        <v>260.0</v>
      </c>
      <c r="G5945" s="2" t="s">
        <v>33</v>
      </c>
      <c r="H5945" s="2" t="s">
        <v>42</v>
      </c>
      <c r="I5945" s="2" t="s">
        <v>25</v>
      </c>
      <c r="J5945" s="2" t="str">
        <f t="array" ref="J5945">XLOOKUP('Transaction Data'!$G5945,Product_Code,Biscuit_Brand)</f>
        <v>Caramel Biscuits</v>
      </c>
      <c r="K5945" s="2">
        <f t="array" ref="K5945">XLOOKUP('Transaction Data'!$G5945,Product_Code,Cost)</f>
        <v>18</v>
      </c>
      <c r="L5945" s="2">
        <f t="array" ref="L5945">XLOOKUP('Transaction Data'!$G5945,Product_Code,Unit_Price)</f>
        <v>22</v>
      </c>
      <c r="M5945" s="3">
        <f>'Transaction Data'!$F5945*'Transaction Data'!$K5945</f>
        <v>4680</v>
      </c>
      <c r="N5945" s="3">
        <f>'Transaction Data'!$F5945*'Transaction Data'!$L5945</f>
        <v>5720</v>
      </c>
      <c r="O5945" s="3">
        <f>'Transaction Data'!$N5945-'Transaction Data'!$M5945</f>
        <v>1040</v>
      </c>
      <c r="P5945" s="2">
        <f>DATEDIF('Transaction Data'!$D5945,'Transaction Data'!$A5945,"y")</f>
        <v>18</v>
      </c>
      <c r="Q5945" s="2" t="str">
        <f>FLOOR('Transaction Data'!$P5945,15)&amp;"-"&amp;FLOOR('Transaction Data'!$P5945,15)+14</f>
        <v>15-29</v>
      </c>
      <c r="R5945" s="2" t="str">
        <f>IF('Transaction Data'!$L5945&lt;=10,"Less Expensive","Expensive")</f>
        <v>Expensive</v>
      </c>
      <c r="S5945" s="4">
        <f>WEEKDAY('Transaction Data'!$A5945)</f>
        <v>6</v>
      </c>
      <c r="T5945" s="2" t="str">
        <f>IF(WEEKDAY('Transaction Data'!$A5945,2)&lt;6,"Weekday","Weekend")</f>
        <v>Weekday</v>
      </c>
    </row>
    <row r="5946" ht="15.75" customHeight="1">
      <c r="A5946" s="1">
        <v>45325.0</v>
      </c>
      <c r="B5946" s="2" t="s">
        <v>5565</v>
      </c>
      <c r="C5946" s="2" t="s">
        <v>47</v>
      </c>
      <c r="D5946" s="1">
        <v>38443.0</v>
      </c>
      <c r="E5946" s="2" t="s">
        <v>22</v>
      </c>
      <c r="F5946" s="2">
        <v>392.0</v>
      </c>
      <c r="G5946" s="2" t="s">
        <v>23</v>
      </c>
      <c r="H5946" s="2" t="s">
        <v>45</v>
      </c>
      <c r="I5946" s="2" t="s">
        <v>25</v>
      </c>
      <c r="J5946" s="2" t="str">
        <f t="array" ref="J5946">XLOOKUP('Transaction Data'!$G5946,Product_Code,Biscuit_Brand)</f>
        <v>Cinnamon Swirls</v>
      </c>
      <c r="K5946" s="2">
        <f t="array" ref="K5946">XLOOKUP('Transaction Data'!$G5946,Product_Code,Cost)</f>
        <v>10</v>
      </c>
      <c r="L5946" s="2">
        <f t="array" ref="L5946">XLOOKUP('Transaction Data'!$G5946,Product_Code,Unit_Price)</f>
        <v>14</v>
      </c>
      <c r="M5946" s="3">
        <f>'Transaction Data'!$F5946*'Transaction Data'!$K5946</f>
        <v>3920</v>
      </c>
      <c r="N5946" s="3">
        <f>'Transaction Data'!$F5946*'Transaction Data'!$L5946</f>
        <v>5488</v>
      </c>
      <c r="O5946" s="3">
        <f>'Transaction Data'!$N5946-'Transaction Data'!$M5946</f>
        <v>1568</v>
      </c>
      <c r="P5946" s="2">
        <f>DATEDIF('Transaction Data'!$D5946,'Transaction Data'!$A5946,"y")</f>
        <v>18</v>
      </c>
      <c r="Q5946" s="2" t="str">
        <f>FLOOR('Transaction Data'!$P5946,15)&amp;"-"&amp;FLOOR('Transaction Data'!$P5946,15)+14</f>
        <v>15-29</v>
      </c>
      <c r="R5946" s="2" t="str">
        <f>IF('Transaction Data'!$L5946&lt;=10,"Less Expensive","Expensive")</f>
        <v>Expensive</v>
      </c>
      <c r="S5946" s="4">
        <f>WEEKDAY('Transaction Data'!$A5946)</f>
        <v>7</v>
      </c>
      <c r="T5946" s="2" t="str">
        <f>IF(WEEKDAY('Transaction Data'!$A5946,2)&lt;6,"Weekday","Weekend")</f>
        <v>Weekend</v>
      </c>
    </row>
    <row r="5947" ht="15.75" customHeight="1">
      <c r="A5947" s="1">
        <v>45493.0</v>
      </c>
      <c r="B5947" s="2" t="s">
        <v>5566</v>
      </c>
      <c r="C5947" s="2" t="s">
        <v>32</v>
      </c>
      <c r="D5947" s="1">
        <v>20743.0</v>
      </c>
      <c r="E5947" s="2" t="s">
        <v>22</v>
      </c>
      <c r="F5947" s="2">
        <v>475.0</v>
      </c>
      <c r="G5947" s="2" t="s">
        <v>57</v>
      </c>
      <c r="H5947" s="2" t="s">
        <v>24</v>
      </c>
      <c r="I5947" s="2" t="s">
        <v>25</v>
      </c>
      <c r="J5947" s="2" t="str">
        <f t="array" ref="J5947">XLOOKUP('Transaction Data'!$G5947,Product_Code,Biscuit_Brand)</f>
        <v>Oatmeal Cookies</v>
      </c>
      <c r="K5947" s="2">
        <f t="array" ref="K5947">XLOOKUP('Transaction Data'!$G5947,Product_Code,Cost)</f>
        <v>19</v>
      </c>
      <c r="L5947" s="2">
        <f t="array" ref="L5947">XLOOKUP('Transaction Data'!$G5947,Product_Code,Unit_Price)</f>
        <v>23</v>
      </c>
      <c r="M5947" s="3">
        <f>'Transaction Data'!$F5947*'Transaction Data'!$K5947</f>
        <v>9025</v>
      </c>
      <c r="N5947" s="3">
        <f>'Transaction Data'!$F5947*'Transaction Data'!$L5947</f>
        <v>10925</v>
      </c>
      <c r="O5947" s="3">
        <f>'Transaction Data'!$N5947-'Transaction Data'!$M5947</f>
        <v>1900</v>
      </c>
      <c r="P5947" s="2">
        <f>DATEDIF('Transaction Data'!$D5947,'Transaction Data'!$A5947,"y")</f>
        <v>67</v>
      </c>
      <c r="Q5947" s="2" t="str">
        <f>FLOOR('Transaction Data'!$P5947,15)&amp;"-"&amp;FLOOR('Transaction Data'!$P5947,15)+14</f>
        <v>60-74</v>
      </c>
      <c r="R5947" s="2" t="str">
        <f>IF('Transaction Data'!$L5947&lt;=10,"Less Expensive","Expensive")</f>
        <v>Expensive</v>
      </c>
      <c r="S5947" s="4">
        <f>WEEKDAY('Transaction Data'!$A5947)</f>
        <v>7</v>
      </c>
      <c r="T5947" s="2" t="str">
        <f>IF(WEEKDAY('Transaction Data'!$A5947,2)&lt;6,"Weekday","Weekend")</f>
        <v>Weekend</v>
      </c>
    </row>
    <row r="5948" ht="15.75" customHeight="1">
      <c r="A5948" s="1">
        <v>45456.0</v>
      </c>
      <c r="B5948" s="2" t="s">
        <v>5567</v>
      </c>
      <c r="C5948" s="2" t="s">
        <v>41</v>
      </c>
      <c r="D5948" s="1">
        <v>29944.0</v>
      </c>
      <c r="E5948" s="2" t="s">
        <v>22</v>
      </c>
      <c r="F5948" s="2">
        <v>82.0</v>
      </c>
      <c r="G5948" s="2" t="s">
        <v>48</v>
      </c>
      <c r="H5948" s="2" t="s">
        <v>29</v>
      </c>
      <c r="I5948" s="2" t="s">
        <v>25</v>
      </c>
      <c r="J5948" s="2" t="str">
        <f t="array" ref="J5948">XLOOKUP('Transaction Data'!$G5948,Product_Code,Biscuit_Brand)</f>
        <v>Lemon Crisps</v>
      </c>
      <c r="K5948" s="2">
        <f t="array" ref="K5948">XLOOKUP('Transaction Data'!$G5948,Product_Code,Cost)</f>
        <v>7</v>
      </c>
      <c r="L5948" s="2">
        <f t="array" ref="L5948">XLOOKUP('Transaction Data'!$G5948,Product_Code,Unit_Price)</f>
        <v>9</v>
      </c>
      <c r="M5948" s="3">
        <f>'Transaction Data'!$F5948*'Transaction Data'!$K5948</f>
        <v>574</v>
      </c>
      <c r="N5948" s="3">
        <f>'Transaction Data'!$F5948*'Transaction Data'!$L5948</f>
        <v>738</v>
      </c>
      <c r="O5948" s="3">
        <f>'Transaction Data'!$N5948-'Transaction Data'!$M5948</f>
        <v>164</v>
      </c>
      <c r="P5948" s="2">
        <f>DATEDIF('Transaction Data'!$D5948,'Transaction Data'!$A5948,"y")</f>
        <v>42</v>
      </c>
      <c r="Q5948" s="2" t="str">
        <f>FLOOR('Transaction Data'!$P5948,15)&amp;"-"&amp;FLOOR('Transaction Data'!$P5948,15)+14</f>
        <v>30-44</v>
      </c>
      <c r="R5948" s="2" t="str">
        <f>IF('Transaction Data'!$L5948&lt;=10,"Less Expensive","Expensive")</f>
        <v>Less Expensive</v>
      </c>
      <c r="S5948" s="4">
        <f>WEEKDAY('Transaction Data'!$A5948)</f>
        <v>5</v>
      </c>
      <c r="T5948" s="2" t="str">
        <f>IF(WEEKDAY('Transaction Data'!$A5948,2)&lt;6,"Weekday","Weekend")</f>
        <v>Weekday</v>
      </c>
    </row>
    <row r="5949" ht="15.75" customHeight="1">
      <c r="A5949" s="1">
        <v>45423.0</v>
      </c>
      <c r="B5949" s="2" t="s">
        <v>5568</v>
      </c>
      <c r="C5949" s="2" t="s">
        <v>72</v>
      </c>
      <c r="D5949" s="1">
        <v>17493.0</v>
      </c>
      <c r="E5949" s="2" t="s">
        <v>22</v>
      </c>
      <c r="F5949" s="2">
        <v>229.0</v>
      </c>
      <c r="G5949" s="2" t="s">
        <v>28</v>
      </c>
      <c r="H5949" s="2" t="s">
        <v>29</v>
      </c>
      <c r="I5949" s="2" t="s">
        <v>25</v>
      </c>
      <c r="J5949" s="2" t="str">
        <f t="array" ref="J5949">XLOOKUP('Transaction Data'!$G5949,Product_Code,Biscuit_Brand)</f>
        <v>Shortbread</v>
      </c>
      <c r="K5949" s="2">
        <f t="array" ref="K5949">XLOOKUP('Transaction Data'!$G5949,Product_Code,Cost)</f>
        <v>10</v>
      </c>
      <c r="L5949" s="2">
        <f t="array" ref="L5949">XLOOKUP('Transaction Data'!$G5949,Product_Code,Unit_Price)</f>
        <v>45</v>
      </c>
      <c r="M5949" s="3">
        <f>'Transaction Data'!$F5949*'Transaction Data'!$K5949</f>
        <v>2290</v>
      </c>
      <c r="N5949" s="3">
        <f>'Transaction Data'!$F5949*'Transaction Data'!$L5949</f>
        <v>10305</v>
      </c>
      <c r="O5949" s="3">
        <f>'Transaction Data'!$N5949-'Transaction Data'!$M5949</f>
        <v>8015</v>
      </c>
      <c r="P5949" s="2">
        <f>DATEDIF('Transaction Data'!$D5949,'Transaction Data'!$A5949,"y")</f>
        <v>76</v>
      </c>
      <c r="Q5949" s="2" t="str">
        <f>FLOOR('Transaction Data'!$P5949,15)&amp;"-"&amp;FLOOR('Transaction Data'!$P5949,15)+14</f>
        <v>75-89</v>
      </c>
      <c r="R5949" s="2" t="str">
        <f>IF('Transaction Data'!$L5949&lt;=10,"Less Expensive","Expensive")</f>
        <v>Expensive</v>
      </c>
      <c r="S5949" s="4">
        <f>WEEKDAY('Transaction Data'!$A5949)</f>
        <v>7</v>
      </c>
      <c r="T5949" s="2" t="str">
        <f>IF(WEEKDAY('Transaction Data'!$A5949,2)&lt;6,"Weekday","Weekend")</f>
        <v>Weekend</v>
      </c>
    </row>
    <row r="5950" ht="15.75" customHeight="1">
      <c r="A5950" s="1">
        <v>45409.0</v>
      </c>
      <c r="B5950" s="2" t="s">
        <v>5569</v>
      </c>
      <c r="C5950" s="2" t="s">
        <v>54</v>
      </c>
      <c r="D5950" s="1">
        <v>28911.0</v>
      </c>
      <c r="E5950" s="2" t="s">
        <v>37</v>
      </c>
      <c r="F5950" s="2">
        <v>97.0</v>
      </c>
      <c r="G5950" s="2" t="s">
        <v>38</v>
      </c>
      <c r="H5950" s="2" t="s">
        <v>34</v>
      </c>
      <c r="I5950" s="2" t="s">
        <v>25</v>
      </c>
      <c r="J5950" s="2" t="str">
        <f t="array" ref="J5950">XLOOKUP('Transaction Data'!$G5950,Product_Code,Biscuit_Brand)</f>
        <v>Ginger Snaps</v>
      </c>
      <c r="K5950" s="2">
        <f t="array" ref="K5950">XLOOKUP('Transaction Data'!$G5950,Product_Code,Cost)</f>
        <v>14</v>
      </c>
      <c r="L5950" s="2">
        <f t="array" ref="L5950">XLOOKUP('Transaction Data'!$G5950,Product_Code,Unit_Price)</f>
        <v>28</v>
      </c>
      <c r="M5950" s="3">
        <f>'Transaction Data'!$F5950*'Transaction Data'!$K5950</f>
        <v>1358</v>
      </c>
      <c r="N5950" s="3">
        <f>'Transaction Data'!$F5950*'Transaction Data'!$L5950</f>
        <v>2716</v>
      </c>
      <c r="O5950" s="3">
        <f>'Transaction Data'!$N5950-'Transaction Data'!$M5950</f>
        <v>1358</v>
      </c>
      <c r="P5950" s="2">
        <f>DATEDIF('Transaction Data'!$D5950,'Transaction Data'!$A5950,"y")</f>
        <v>45</v>
      </c>
      <c r="Q5950" s="2" t="str">
        <f>FLOOR('Transaction Data'!$P5950,15)&amp;"-"&amp;FLOOR('Transaction Data'!$P5950,15)+14</f>
        <v>45-59</v>
      </c>
      <c r="R5950" s="2" t="str">
        <f>IF('Transaction Data'!$L5950&lt;=10,"Less Expensive","Expensive")</f>
        <v>Expensive</v>
      </c>
      <c r="S5950" s="4">
        <f>WEEKDAY('Transaction Data'!$A5950)</f>
        <v>7</v>
      </c>
      <c r="T5950" s="2" t="str">
        <f>IF(WEEKDAY('Transaction Data'!$A5950,2)&lt;6,"Weekday","Weekend")</f>
        <v>Weekend</v>
      </c>
    </row>
    <row r="5951" ht="15.75" customHeight="1">
      <c r="A5951" s="1">
        <v>45361.0</v>
      </c>
      <c r="B5951" s="2" t="s">
        <v>5570</v>
      </c>
      <c r="C5951" s="2" t="s">
        <v>47</v>
      </c>
      <c r="D5951" s="1">
        <v>20610.0</v>
      </c>
      <c r="E5951" s="2" t="s">
        <v>37</v>
      </c>
      <c r="F5951" s="2">
        <v>61.0</v>
      </c>
      <c r="G5951" s="2" t="s">
        <v>57</v>
      </c>
      <c r="H5951" s="2" t="s">
        <v>24</v>
      </c>
      <c r="I5951" s="2" t="s">
        <v>25</v>
      </c>
      <c r="J5951" s="2" t="str">
        <f t="array" ref="J5951">XLOOKUP('Transaction Data'!$G5951,Product_Code,Biscuit_Brand)</f>
        <v>Oatmeal Cookies</v>
      </c>
      <c r="K5951" s="2">
        <f t="array" ref="K5951">XLOOKUP('Transaction Data'!$G5951,Product_Code,Cost)</f>
        <v>19</v>
      </c>
      <c r="L5951" s="2">
        <f t="array" ref="L5951">XLOOKUP('Transaction Data'!$G5951,Product_Code,Unit_Price)</f>
        <v>23</v>
      </c>
      <c r="M5951" s="3">
        <f>'Transaction Data'!$F5951*'Transaction Data'!$K5951</f>
        <v>1159</v>
      </c>
      <c r="N5951" s="3">
        <f>'Transaction Data'!$F5951*'Transaction Data'!$L5951</f>
        <v>1403</v>
      </c>
      <c r="O5951" s="3">
        <f>'Transaction Data'!$N5951-'Transaction Data'!$M5951</f>
        <v>244</v>
      </c>
      <c r="P5951" s="2">
        <f>DATEDIF('Transaction Data'!$D5951,'Transaction Data'!$A5951,"y")</f>
        <v>67</v>
      </c>
      <c r="Q5951" s="2" t="str">
        <f>FLOOR('Transaction Data'!$P5951,15)&amp;"-"&amp;FLOOR('Transaction Data'!$P5951,15)+14</f>
        <v>60-74</v>
      </c>
      <c r="R5951" s="2" t="str">
        <f>IF('Transaction Data'!$L5951&lt;=10,"Less Expensive","Expensive")</f>
        <v>Expensive</v>
      </c>
      <c r="S5951" s="4">
        <f>WEEKDAY('Transaction Data'!$A5951)</f>
        <v>1</v>
      </c>
      <c r="T5951" s="2" t="str">
        <f>IF(WEEKDAY('Transaction Data'!$A5951,2)&lt;6,"Weekday","Weekend")</f>
        <v>Weekend</v>
      </c>
    </row>
    <row r="5952" ht="15.75" customHeight="1">
      <c r="A5952" s="1">
        <v>45370.0</v>
      </c>
      <c r="B5952" s="2" t="s">
        <v>4018</v>
      </c>
      <c r="C5952" s="2" t="s">
        <v>51</v>
      </c>
      <c r="D5952" s="1">
        <v>21408.0</v>
      </c>
      <c r="E5952" s="2" t="s">
        <v>22</v>
      </c>
      <c r="F5952" s="2">
        <v>242.0</v>
      </c>
      <c r="G5952" s="2" t="s">
        <v>60</v>
      </c>
      <c r="H5952" s="2" t="s">
        <v>42</v>
      </c>
      <c r="I5952" s="2" t="s">
        <v>25</v>
      </c>
      <c r="J5952" s="2" t="str">
        <f t="array" ref="J5952">XLOOKUP('Transaction Data'!$G5952,Product_Code,Biscuit_Brand)</f>
        <v>Peanut Butter Bites</v>
      </c>
      <c r="K5952" s="2">
        <f t="array" ref="K5952">XLOOKUP('Transaction Data'!$G5952,Product_Code,Cost)</f>
        <v>5</v>
      </c>
      <c r="L5952" s="2">
        <f t="array" ref="L5952">XLOOKUP('Transaction Data'!$G5952,Product_Code,Unit_Price)</f>
        <v>7</v>
      </c>
      <c r="M5952" s="3">
        <f>'Transaction Data'!$F5952*'Transaction Data'!$K5952</f>
        <v>1210</v>
      </c>
      <c r="N5952" s="3">
        <f>'Transaction Data'!$F5952*'Transaction Data'!$L5952</f>
        <v>1694</v>
      </c>
      <c r="O5952" s="3">
        <f>'Transaction Data'!$N5952-'Transaction Data'!$M5952</f>
        <v>484</v>
      </c>
      <c r="P5952" s="2">
        <f>DATEDIF('Transaction Data'!$D5952,'Transaction Data'!$A5952,"y")</f>
        <v>65</v>
      </c>
      <c r="Q5952" s="2" t="str">
        <f>FLOOR('Transaction Data'!$P5952,15)&amp;"-"&amp;FLOOR('Transaction Data'!$P5952,15)+14</f>
        <v>60-74</v>
      </c>
      <c r="R5952" s="2" t="str">
        <f>IF('Transaction Data'!$L5952&lt;=10,"Less Expensive","Expensive")</f>
        <v>Less Expensive</v>
      </c>
      <c r="S5952" s="4">
        <f>WEEKDAY('Transaction Data'!$A5952)</f>
        <v>3</v>
      </c>
      <c r="T5952" s="2" t="str">
        <f>IF(WEEKDAY('Transaction Data'!$A5952,2)&lt;6,"Weekday","Weekend")</f>
        <v>Weekday</v>
      </c>
    </row>
    <row r="5953" ht="15.75" customHeight="1">
      <c r="A5953" s="1">
        <v>45451.0</v>
      </c>
      <c r="B5953" s="2" t="s">
        <v>5571</v>
      </c>
      <c r="C5953" s="2" t="s">
        <v>54</v>
      </c>
      <c r="D5953" s="1">
        <v>23463.0</v>
      </c>
      <c r="E5953" s="2" t="s">
        <v>63</v>
      </c>
      <c r="F5953" s="2">
        <v>73.0</v>
      </c>
      <c r="G5953" s="2" t="s">
        <v>61</v>
      </c>
      <c r="H5953" s="2" t="s">
        <v>45</v>
      </c>
      <c r="I5953" s="2" t="s">
        <v>30</v>
      </c>
      <c r="J5953" s="2" t="str">
        <f t="array" ref="J5953">XLOOKUP('Transaction Data'!$G5953,Product_Code,Biscuit_Brand)</f>
        <v>Choco Delight</v>
      </c>
      <c r="K5953" s="2">
        <f t="array" ref="K5953">XLOOKUP('Transaction Data'!$G5953,Product_Code,Cost)</f>
        <v>3</v>
      </c>
      <c r="L5953" s="2">
        <f t="array" ref="L5953">XLOOKUP('Transaction Data'!$G5953,Product_Code,Unit_Price)</f>
        <v>5</v>
      </c>
      <c r="M5953" s="3">
        <f>'Transaction Data'!$F5953*'Transaction Data'!$K5953</f>
        <v>219</v>
      </c>
      <c r="N5953" s="3">
        <f>'Transaction Data'!$F5953*'Transaction Data'!$L5953</f>
        <v>365</v>
      </c>
      <c r="O5953" s="3">
        <f>'Transaction Data'!$N5953-'Transaction Data'!$M5953</f>
        <v>146</v>
      </c>
      <c r="P5953" s="2">
        <f>DATEDIF('Transaction Data'!$D5953,'Transaction Data'!$A5953,"y")</f>
        <v>60</v>
      </c>
      <c r="Q5953" s="2" t="str">
        <f>FLOOR('Transaction Data'!$P5953,15)&amp;"-"&amp;FLOOR('Transaction Data'!$P5953,15)+14</f>
        <v>60-74</v>
      </c>
      <c r="R5953" s="2" t="str">
        <f>IF('Transaction Data'!$L5953&lt;=10,"Less Expensive","Expensive")</f>
        <v>Less Expensive</v>
      </c>
      <c r="S5953" s="4">
        <f>WEEKDAY('Transaction Data'!$A5953)</f>
        <v>7</v>
      </c>
      <c r="T5953" s="2" t="str">
        <f>IF(WEEKDAY('Transaction Data'!$A5953,2)&lt;6,"Weekday","Weekend")</f>
        <v>Weekend</v>
      </c>
    </row>
    <row r="5954" ht="15.75" customHeight="1">
      <c r="A5954" s="1">
        <v>45377.0</v>
      </c>
      <c r="B5954" s="2" t="s">
        <v>5572</v>
      </c>
      <c r="C5954" s="2" t="s">
        <v>41</v>
      </c>
      <c r="D5954" s="1">
        <v>38719.0</v>
      </c>
      <c r="E5954" s="2" t="s">
        <v>63</v>
      </c>
      <c r="F5954" s="2">
        <v>351.0</v>
      </c>
      <c r="G5954" s="2" t="s">
        <v>48</v>
      </c>
      <c r="H5954" s="2" t="s">
        <v>24</v>
      </c>
      <c r="I5954" s="2" t="s">
        <v>25</v>
      </c>
      <c r="J5954" s="2" t="str">
        <f t="array" ref="J5954">XLOOKUP('Transaction Data'!$G5954,Product_Code,Biscuit_Brand)</f>
        <v>Lemon Crisps</v>
      </c>
      <c r="K5954" s="2">
        <f t="array" ref="K5954">XLOOKUP('Transaction Data'!$G5954,Product_Code,Cost)</f>
        <v>7</v>
      </c>
      <c r="L5954" s="2">
        <f t="array" ref="L5954">XLOOKUP('Transaction Data'!$G5954,Product_Code,Unit_Price)</f>
        <v>9</v>
      </c>
      <c r="M5954" s="3">
        <f>'Transaction Data'!$F5954*'Transaction Data'!$K5954</f>
        <v>2457</v>
      </c>
      <c r="N5954" s="3">
        <f>'Transaction Data'!$F5954*'Transaction Data'!$L5954</f>
        <v>3159</v>
      </c>
      <c r="O5954" s="3">
        <f>'Transaction Data'!$N5954-'Transaction Data'!$M5954</f>
        <v>702</v>
      </c>
      <c r="P5954" s="2">
        <f>DATEDIF('Transaction Data'!$D5954,'Transaction Data'!$A5954,"y")</f>
        <v>18</v>
      </c>
      <c r="Q5954" s="2" t="str">
        <f>FLOOR('Transaction Data'!$P5954,15)&amp;"-"&amp;FLOOR('Transaction Data'!$P5954,15)+14</f>
        <v>15-29</v>
      </c>
      <c r="R5954" s="2" t="str">
        <f>IF('Transaction Data'!$L5954&lt;=10,"Less Expensive","Expensive")</f>
        <v>Less Expensive</v>
      </c>
      <c r="S5954" s="4">
        <f>WEEKDAY('Transaction Data'!$A5954)</f>
        <v>3</v>
      </c>
      <c r="T5954" s="2" t="str">
        <f>IF(WEEKDAY('Transaction Data'!$A5954,2)&lt;6,"Weekday","Weekend")</f>
        <v>Weekday</v>
      </c>
    </row>
    <row r="5955" ht="15.75" customHeight="1">
      <c r="A5955" s="1">
        <v>45332.0</v>
      </c>
      <c r="B5955" s="2" t="s">
        <v>5573</v>
      </c>
      <c r="C5955" s="2" t="s">
        <v>21</v>
      </c>
      <c r="D5955" s="1">
        <v>29003.0</v>
      </c>
      <c r="E5955" s="2" t="s">
        <v>37</v>
      </c>
      <c r="F5955" s="2">
        <v>203.0</v>
      </c>
      <c r="G5955" s="2" t="s">
        <v>60</v>
      </c>
      <c r="H5955" s="2" t="s">
        <v>29</v>
      </c>
      <c r="I5955" s="2" t="s">
        <v>25</v>
      </c>
      <c r="J5955" s="2" t="str">
        <f t="array" ref="J5955">XLOOKUP('Transaction Data'!$G5955,Product_Code,Biscuit_Brand)</f>
        <v>Peanut Butter Bites</v>
      </c>
      <c r="K5955" s="2">
        <f t="array" ref="K5955">XLOOKUP('Transaction Data'!$G5955,Product_Code,Cost)</f>
        <v>5</v>
      </c>
      <c r="L5955" s="2">
        <f t="array" ref="L5955">XLOOKUP('Transaction Data'!$G5955,Product_Code,Unit_Price)</f>
        <v>7</v>
      </c>
      <c r="M5955" s="3">
        <f>'Transaction Data'!$F5955*'Transaction Data'!$K5955</f>
        <v>1015</v>
      </c>
      <c r="N5955" s="3">
        <f>'Transaction Data'!$F5955*'Transaction Data'!$L5955</f>
        <v>1421</v>
      </c>
      <c r="O5955" s="3">
        <f>'Transaction Data'!$N5955-'Transaction Data'!$M5955</f>
        <v>406</v>
      </c>
      <c r="P5955" s="2">
        <f>DATEDIF('Transaction Data'!$D5955,'Transaction Data'!$A5955,"y")</f>
        <v>44</v>
      </c>
      <c r="Q5955" s="2" t="str">
        <f>FLOOR('Transaction Data'!$P5955,15)&amp;"-"&amp;FLOOR('Transaction Data'!$P5955,15)+14</f>
        <v>30-44</v>
      </c>
      <c r="R5955" s="2" t="str">
        <f>IF('Transaction Data'!$L5955&lt;=10,"Less Expensive","Expensive")</f>
        <v>Less Expensive</v>
      </c>
      <c r="S5955" s="4">
        <f>WEEKDAY('Transaction Data'!$A5955)</f>
        <v>7</v>
      </c>
      <c r="T5955" s="2" t="str">
        <f>IF(WEEKDAY('Transaction Data'!$A5955,2)&lt;6,"Weekday","Weekend")</f>
        <v>Weekend</v>
      </c>
    </row>
    <row r="5956" ht="15.75" customHeight="1">
      <c r="A5956" s="1">
        <v>45478.0</v>
      </c>
      <c r="B5956" s="2" t="s">
        <v>5574</v>
      </c>
      <c r="C5956" s="2" t="s">
        <v>69</v>
      </c>
      <c r="D5956" s="1">
        <v>31008.0</v>
      </c>
      <c r="E5956" s="2" t="s">
        <v>27</v>
      </c>
      <c r="F5956" s="2">
        <v>21.0</v>
      </c>
      <c r="G5956" s="2" t="s">
        <v>55</v>
      </c>
      <c r="H5956" s="2" t="s">
        <v>42</v>
      </c>
      <c r="I5956" s="2" t="s">
        <v>25</v>
      </c>
      <c r="J5956" s="2" t="str">
        <f t="array" ref="J5956">XLOOKUP('Transaction Data'!$G5956,Product_Code,Biscuit_Brand)</f>
        <v>Vanilla Wafers</v>
      </c>
      <c r="K5956" s="2">
        <f t="array" ref="K5956">XLOOKUP('Transaction Data'!$G5956,Product_Code,Cost)</f>
        <v>18</v>
      </c>
      <c r="L5956" s="2">
        <f t="array" ref="L5956">XLOOKUP('Transaction Data'!$G5956,Product_Code,Unit_Price)</f>
        <v>36</v>
      </c>
      <c r="M5956" s="3">
        <f>'Transaction Data'!$F5956*'Transaction Data'!$K5956</f>
        <v>378</v>
      </c>
      <c r="N5956" s="3">
        <f>'Transaction Data'!$F5956*'Transaction Data'!$L5956</f>
        <v>756</v>
      </c>
      <c r="O5956" s="3">
        <f>'Transaction Data'!$N5956-'Transaction Data'!$M5956</f>
        <v>378</v>
      </c>
      <c r="P5956" s="2">
        <f>DATEDIF('Transaction Data'!$D5956,'Transaction Data'!$A5956,"y")</f>
        <v>39</v>
      </c>
      <c r="Q5956" s="2" t="str">
        <f>FLOOR('Transaction Data'!$P5956,15)&amp;"-"&amp;FLOOR('Transaction Data'!$P5956,15)+14</f>
        <v>30-44</v>
      </c>
      <c r="R5956" s="2" t="str">
        <f>IF('Transaction Data'!$L5956&lt;=10,"Less Expensive","Expensive")</f>
        <v>Expensive</v>
      </c>
      <c r="S5956" s="4">
        <f>WEEKDAY('Transaction Data'!$A5956)</f>
        <v>6</v>
      </c>
      <c r="T5956" s="2" t="str">
        <f>IF(WEEKDAY('Transaction Data'!$A5956,2)&lt;6,"Weekday","Weekend")</f>
        <v>Weekday</v>
      </c>
    </row>
    <row r="5957" ht="15.75" customHeight="1">
      <c r="A5957" s="1">
        <v>45444.0</v>
      </c>
      <c r="B5957" s="2" t="s">
        <v>5575</v>
      </c>
      <c r="C5957" s="2" t="s">
        <v>69</v>
      </c>
      <c r="D5957" s="1">
        <v>31888.0</v>
      </c>
      <c r="E5957" s="2" t="s">
        <v>37</v>
      </c>
      <c r="F5957" s="2">
        <v>463.0</v>
      </c>
      <c r="G5957" s="2" t="s">
        <v>28</v>
      </c>
      <c r="H5957" s="2" t="s">
        <v>45</v>
      </c>
      <c r="I5957" s="2" t="s">
        <v>25</v>
      </c>
      <c r="J5957" s="2" t="str">
        <f t="array" ref="J5957">XLOOKUP('Transaction Data'!$G5957,Product_Code,Biscuit_Brand)</f>
        <v>Shortbread</v>
      </c>
      <c r="K5957" s="2">
        <f t="array" ref="K5957">XLOOKUP('Transaction Data'!$G5957,Product_Code,Cost)</f>
        <v>10</v>
      </c>
      <c r="L5957" s="2">
        <f t="array" ref="L5957">XLOOKUP('Transaction Data'!$G5957,Product_Code,Unit_Price)</f>
        <v>45</v>
      </c>
      <c r="M5957" s="3">
        <f>'Transaction Data'!$F5957*'Transaction Data'!$K5957</f>
        <v>4630</v>
      </c>
      <c r="N5957" s="3">
        <f>'Transaction Data'!$F5957*'Transaction Data'!$L5957</f>
        <v>20835</v>
      </c>
      <c r="O5957" s="3">
        <f>'Transaction Data'!$N5957-'Transaction Data'!$M5957</f>
        <v>16205</v>
      </c>
      <c r="P5957" s="2">
        <f>DATEDIF('Transaction Data'!$D5957,'Transaction Data'!$A5957,"y")</f>
        <v>37</v>
      </c>
      <c r="Q5957" s="2" t="str">
        <f>FLOOR('Transaction Data'!$P5957,15)&amp;"-"&amp;FLOOR('Transaction Data'!$P5957,15)+14</f>
        <v>30-44</v>
      </c>
      <c r="R5957" s="2" t="str">
        <f>IF('Transaction Data'!$L5957&lt;=10,"Less Expensive","Expensive")</f>
        <v>Expensive</v>
      </c>
      <c r="S5957" s="4">
        <f>WEEKDAY('Transaction Data'!$A5957)</f>
        <v>7</v>
      </c>
      <c r="T5957" s="2" t="str">
        <f>IF(WEEKDAY('Transaction Data'!$A5957,2)&lt;6,"Weekday","Weekend")</f>
        <v>Weekend</v>
      </c>
    </row>
    <row r="5958" ht="15.75" customHeight="1">
      <c r="A5958" s="1">
        <v>45468.0</v>
      </c>
      <c r="B5958" s="2" t="s">
        <v>5576</v>
      </c>
      <c r="C5958" s="2" t="s">
        <v>72</v>
      </c>
      <c r="D5958" s="1">
        <v>17136.0</v>
      </c>
      <c r="E5958" s="2" t="s">
        <v>37</v>
      </c>
      <c r="F5958" s="2">
        <v>204.0</v>
      </c>
      <c r="G5958" s="2" t="s">
        <v>33</v>
      </c>
      <c r="H5958" s="2" t="s">
        <v>24</v>
      </c>
      <c r="I5958" s="2" t="s">
        <v>25</v>
      </c>
      <c r="J5958" s="2" t="str">
        <f t="array" ref="J5958">XLOOKUP('Transaction Data'!$G5958,Product_Code,Biscuit_Brand)</f>
        <v>Caramel Biscuits</v>
      </c>
      <c r="K5958" s="2">
        <f t="array" ref="K5958">XLOOKUP('Transaction Data'!$G5958,Product_Code,Cost)</f>
        <v>18</v>
      </c>
      <c r="L5958" s="2">
        <f t="array" ref="L5958">XLOOKUP('Transaction Data'!$G5958,Product_Code,Unit_Price)</f>
        <v>22</v>
      </c>
      <c r="M5958" s="3">
        <f>'Transaction Data'!$F5958*'Transaction Data'!$K5958</f>
        <v>3672</v>
      </c>
      <c r="N5958" s="3">
        <f>'Transaction Data'!$F5958*'Transaction Data'!$L5958</f>
        <v>4488</v>
      </c>
      <c r="O5958" s="3">
        <f>'Transaction Data'!$N5958-'Transaction Data'!$M5958</f>
        <v>816</v>
      </c>
      <c r="P5958" s="2">
        <f>DATEDIF('Transaction Data'!$D5958,'Transaction Data'!$A5958,"y")</f>
        <v>77</v>
      </c>
      <c r="Q5958" s="2" t="str">
        <f>FLOOR('Transaction Data'!$P5958,15)&amp;"-"&amp;FLOOR('Transaction Data'!$P5958,15)+14</f>
        <v>75-89</v>
      </c>
      <c r="R5958" s="2" t="str">
        <f>IF('Transaction Data'!$L5958&lt;=10,"Less Expensive","Expensive")</f>
        <v>Expensive</v>
      </c>
      <c r="S5958" s="4">
        <f>WEEKDAY('Transaction Data'!$A5958)</f>
        <v>3</v>
      </c>
      <c r="T5958" s="2" t="str">
        <f>IF(WEEKDAY('Transaction Data'!$A5958,2)&lt;6,"Weekday","Weekend")</f>
        <v>Weekday</v>
      </c>
    </row>
    <row r="5959" ht="15.75" customHeight="1">
      <c r="A5959" s="1">
        <v>45349.0</v>
      </c>
      <c r="B5959" s="2" t="s">
        <v>5577</v>
      </c>
      <c r="C5959" s="2" t="s">
        <v>21</v>
      </c>
      <c r="D5959" s="1">
        <v>17346.0</v>
      </c>
      <c r="E5959" s="2" t="s">
        <v>22</v>
      </c>
      <c r="F5959" s="2">
        <v>293.0</v>
      </c>
      <c r="G5959" s="2" t="s">
        <v>33</v>
      </c>
      <c r="H5959" s="2" t="s">
        <v>29</v>
      </c>
      <c r="I5959" s="2" t="s">
        <v>25</v>
      </c>
      <c r="J5959" s="2" t="str">
        <f t="array" ref="J5959">XLOOKUP('Transaction Data'!$G5959,Product_Code,Biscuit_Brand)</f>
        <v>Caramel Biscuits</v>
      </c>
      <c r="K5959" s="2">
        <f t="array" ref="K5959">XLOOKUP('Transaction Data'!$G5959,Product_Code,Cost)</f>
        <v>18</v>
      </c>
      <c r="L5959" s="2">
        <f t="array" ref="L5959">XLOOKUP('Transaction Data'!$G5959,Product_Code,Unit_Price)</f>
        <v>22</v>
      </c>
      <c r="M5959" s="3">
        <f>'Transaction Data'!$F5959*'Transaction Data'!$K5959</f>
        <v>5274</v>
      </c>
      <c r="N5959" s="3">
        <f>'Transaction Data'!$F5959*'Transaction Data'!$L5959</f>
        <v>6446</v>
      </c>
      <c r="O5959" s="3">
        <f>'Transaction Data'!$N5959-'Transaction Data'!$M5959</f>
        <v>1172</v>
      </c>
      <c r="P5959" s="2">
        <f>DATEDIF('Transaction Data'!$D5959,'Transaction Data'!$A5959,"y")</f>
        <v>76</v>
      </c>
      <c r="Q5959" s="2" t="str">
        <f>FLOOR('Transaction Data'!$P5959,15)&amp;"-"&amp;FLOOR('Transaction Data'!$P5959,15)+14</f>
        <v>75-89</v>
      </c>
      <c r="R5959" s="2" t="str">
        <f>IF('Transaction Data'!$L5959&lt;=10,"Less Expensive","Expensive")</f>
        <v>Expensive</v>
      </c>
      <c r="S5959" s="4">
        <f>WEEKDAY('Transaction Data'!$A5959)</f>
        <v>3</v>
      </c>
      <c r="T5959" s="2" t="str">
        <f>IF(WEEKDAY('Transaction Data'!$A5959,2)&lt;6,"Weekday","Weekend")</f>
        <v>Weekday</v>
      </c>
    </row>
    <row r="5960" ht="15.75" customHeight="1">
      <c r="A5960" s="1">
        <v>45359.0</v>
      </c>
      <c r="B5960" s="2" t="s">
        <v>5578</v>
      </c>
      <c r="C5960" s="2" t="s">
        <v>69</v>
      </c>
      <c r="D5960" s="1">
        <v>35981.0</v>
      </c>
      <c r="E5960" s="2" t="s">
        <v>37</v>
      </c>
      <c r="F5960" s="2">
        <v>345.0</v>
      </c>
      <c r="G5960" s="2" t="s">
        <v>33</v>
      </c>
      <c r="H5960" s="2" t="s">
        <v>29</v>
      </c>
      <c r="I5960" s="2" t="s">
        <v>25</v>
      </c>
      <c r="J5960" s="2" t="str">
        <f t="array" ref="J5960">XLOOKUP('Transaction Data'!$G5960,Product_Code,Biscuit_Brand)</f>
        <v>Caramel Biscuits</v>
      </c>
      <c r="K5960" s="2">
        <f t="array" ref="K5960">XLOOKUP('Transaction Data'!$G5960,Product_Code,Cost)</f>
        <v>18</v>
      </c>
      <c r="L5960" s="2">
        <f t="array" ref="L5960">XLOOKUP('Transaction Data'!$G5960,Product_Code,Unit_Price)</f>
        <v>22</v>
      </c>
      <c r="M5960" s="3">
        <f>'Transaction Data'!$F5960*'Transaction Data'!$K5960</f>
        <v>6210</v>
      </c>
      <c r="N5960" s="3">
        <f>'Transaction Data'!$F5960*'Transaction Data'!$L5960</f>
        <v>7590</v>
      </c>
      <c r="O5960" s="3">
        <f>'Transaction Data'!$N5960-'Transaction Data'!$M5960</f>
        <v>1380</v>
      </c>
      <c r="P5960" s="2">
        <f>DATEDIF('Transaction Data'!$D5960,'Transaction Data'!$A5960,"y")</f>
        <v>25</v>
      </c>
      <c r="Q5960" s="2" t="str">
        <f>FLOOR('Transaction Data'!$P5960,15)&amp;"-"&amp;FLOOR('Transaction Data'!$P5960,15)+14</f>
        <v>15-29</v>
      </c>
      <c r="R5960" s="2" t="str">
        <f>IF('Transaction Data'!$L5960&lt;=10,"Less Expensive","Expensive")</f>
        <v>Expensive</v>
      </c>
      <c r="S5960" s="4">
        <f>WEEKDAY('Transaction Data'!$A5960)</f>
        <v>6</v>
      </c>
      <c r="T5960" s="2" t="str">
        <f>IF(WEEKDAY('Transaction Data'!$A5960,2)&lt;6,"Weekday","Weekend")</f>
        <v>Weekday</v>
      </c>
    </row>
    <row r="5961" ht="15.75" customHeight="1">
      <c r="A5961" s="1">
        <v>45482.0</v>
      </c>
      <c r="B5961" s="2" t="s">
        <v>2943</v>
      </c>
      <c r="C5961" s="2" t="s">
        <v>51</v>
      </c>
      <c r="D5961" s="1">
        <v>28672.0</v>
      </c>
      <c r="E5961" s="2" t="s">
        <v>37</v>
      </c>
      <c r="F5961" s="2">
        <v>310.0</v>
      </c>
      <c r="G5961" s="2" t="s">
        <v>23</v>
      </c>
      <c r="H5961" s="2" t="s">
        <v>34</v>
      </c>
      <c r="I5961" s="2" t="s">
        <v>25</v>
      </c>
      <c r="J5961" s="2" t="str">
        <f t="array" ref="J5961">XLOOKUP('Transaction Data'!$G5961,Product_Code,Biscuit_Brand)</f>
        <v>Cinnamon Swirls</v>
      </c>
      <c r="K5961" s="2">
        <f t="array" ref="K5961">XLOOKUP('Transaction Data'!$G5961,Product_Code,Cost)</f>
        <v>10</v>
      </c>
      <c r="L5961" s="2">
        <f t="array" ref="L5961">XLOOKUP('Transaction Data'!$G5961,Product_Code,Unit_Price)</f>
        <v>14</v>
      </c>
      <c r="M5961" s="3">
        <f>'Transaction Data'!$F5961*'Transaction Data'!$K5961</f>
        <v>3100</v>
      </c>
      <c r="N5961" s="3">
        <f>'Transaction Data'!$F5961*'Transaction Data'!$L5961</f>
        <v>4340</v>
      </c>
      <c r="O5961" s="3">
        <f>'Transaction Data'!$N5961-'Transaction Data'!$M5961</f>
        <v>1240</v>
      </c>
      <c r="P5961" s="2">
        <f>DATEDIF('Transaction Data'!$D5961,'Transaction Data'!$A5961,"y")</f>
        <v>46</v>
      </c>
      <c r="Q5961" s="2" t="str">
        <f>FLOOR('Transaction Data'!$P5961,15)&amp;"-"&amp;FLOOR('Transaction Data'!$P5961,15)+14</f>
        <v>45-59</v>
      </c>
      <c r="R5961" s="2" t="str">
        <f>IF('Transaction Data'!$L5961&lt;=10,"Less Expensive","Expensive")</f>
        <v>Expensive</v>
      </c>
      <c r="S5961" s="4">
        <f>WEEKDAY('Transaction Data'!$A5961)</f>
        <v>3</v>
      </c>
      <c r="T5961" s="2" t="str">
        <f>IF(WEEKDAY('Transaction Data'!$A5961,2)&lt;6,"Weekday","Weekend")</f>
        <v>Weekday</v>
      </c>
    </row>
    <row r="5962" ht="15.75" customHeight="1">
      <c r="A5962" s="1">
        <v>45367.0</v>
      </c>
      <c r="B5962" s="2" t="s">
        <v>3458</v>
      </c>
      <c r="C5962" s="2" t="s">
        <v>21</v>
      </c>
      <c r="D5962" s="1">
        <v>37781.0</v>
      </c>
      <c r="E5962" s="2" t="s">
        <v>63</v>
      </c>
      <c r="F5962" s="2">
        <v>347.0</v>
      </c>
      <c r="G5962" s="2" t="s">
        <v>23</v>
      </c>
      <c r="H5962" s="2" t="s">
        <v>24</v>
      </c>
      <c r="I5962" s="2" t="s">
        <v>25</v>
      </c>
      <c r="J5962" s="2" t="str">
        <f t="array" ref="J5962">XLOOKUP('Transaction Data'!$G5962,Product_Code,Biscuit_Brand)</f>
        <v>Cinnamon Swirls</v>
      </c>
      <c r="K5962" s="2">
        <f t="array" ref="K5962">XLOOKUP('Transaction Data'!$G5962,Product_Code,Cost)</f>
        <v>10</v>
      </c>
      <c r="L5962" s="2">
        <f t="array" ref="L5962">XLOOKUP('Transaction Data'!$G5962,Product_Code,Unit_Price)</f>
        <v>14</v>
      </c>
      <c r="M5962" s="3">
        <f>'Transaction Data'!$F5962*'Transaction Data'!$K5962</f>
        <v>3470</v>
      </c>
      <c r="N5962" s="3">
        <f>'Transaction Data'!$F5962*'Transaction Data'!$L5962</f>
        <v>4858</v>
      </c>
      <c r="O5962" s="3">
        <f>'Transaction Data'!$N5962-'Transaction Data'!$M5962</f>
        <v>1388</v>
      </c>
      <c r="P5962" s="2">
        <f>DATEDIF('Transaction Data'!$D5962,'Transaction Data'!$A5962,"y")</f>
        <v>20</v>
      </c>
      <c r="Q5962" s="2" t="str">
        <f>FLOOR('Transaction Data'!$P5962,15)&amp;"-"&amp;FLOOR('Transaction Data'!$P5962,15)+14</f>
        <v>15-29</v>
      </c>
      <c r="R5962" s="2" t="str">
        <f>IF('Transaction Data'!$L5962&lt;=10,"Less Expensive","Expensive")</f>
        <v>Expensive</v>
      </c>
      <c r="S5962" s="4">
        <f>WEEKDAY('Transaction Data'!$A5962)</f>
        <v>7</v>
      </c>
      <c r="T5962" s="2" t="str">
        <f>IF(WEEKDAY('Transaction Data'!$A5962,2)&lt;6,"Weekday","Weekend")</f>
        <v>Weekend</v>
      </c>
    </row>
    <row r="5963" ht="15.75" customHeight="1">
      <c r="A5963" s="1">
        <v>45477.0</v>
      </c>
      <c r="B5963" s="2" t="s">
        <v>5579</v>
      </c>
      <c r="C5963" s="2" t="s">
        <v>32</v>
      </c>
      <c r="D5963" s="1">
        <v>32264.0</v>
      </c>
      <c r="E5963" s="2" t="s">
        <v>37</v>
      </c>
      <c r="F5963" s="2">
        <v>466.0</v>
      </c>
      <c r="G5963" s="2" t="s">
        <v>57</v>
      </c>
      <c r="H5963" s="2" t="s">
        <v>42</v>
      </c>
      <c r="I5963" s="2" t="s">
        <v>25</v>
      </c>
      <c r="J5963" s="2" t="str">
        <f t="array" ref="J5963">XLOOKUP('Transaction Data'!$G5963,Product_Code,Biscuit_Brand)</f>
        <v>Oatmeal Cookies</v>
      </c>
      <c r="K5963" s="2">
        <f t="array" ref="K5963">XLOOKUP('Transaction Data'!$G5963,Product_Code,Cost)</f>
        <v>19</v>
      </c>
      <c r="L5963" s="2">
        <f t="array" ref="L5963">XLOOKUP('Transaction Data'!$G5963,Product_Code,Unit_Price)</f>
        <v>23</v>
      </c>
      <c r="M5963" s="3">
        <f>'Transaction Data'!$F5963*'Transaction Data'!$K5963</f>
        <v>8854</v>
      </c>
      <c r="N5963" s="3">
        <f>'Transaction Data'!$F5963*'Transaction Data'!$L5963</f>
        <v>10718</v>
      </c>
      <c r="O5963" s="3">
        <f>'Transaction Data'!$N5963-'Transaction Data'!$M5963</f>
        <v>1864</v>
      </c>
      <c r="P5963" s="2">
        <f>DATEDIF('Transaction Data'!$D5963,'Transaction Data'!$A5963,"y")</f>
        <v>36</v>
      </c>
      <c r="Q5963" s="2" t="str">
        <f>FLOOR('Transaction Data'!$P5963,15)&amp;"-"&amp;FLOOR('Transaction Data'!$P5963,15)+14</f>
        <v>30-44</v>
      </c>
      <c r="R5963" s="2" t="str">
        <f>IF('Transaction Data'!$L5963&lt;=10,"Less Expensive","Expensive")</f>
        <v>Expensive</v>
      </c>
      <c r="S5963" s="4">
        <f>WEEKDAY('Transaction Data'!$A5963)</f>
        <v>5</v>
      </c>
      <c r="T5963" s="2" t="str">
        <f>IF(WEEKDAY('Transaction Data'!$A5963,2)&lt;6,"Weekday","Weekend")</f>
        <v>Weekday</v>
      </c>
    </row>
    <row r="5964" ht="15.75" customHeight="1">
      <c r="A5964" s="1">
        <v>45352.0</v>
      </c>
      <c r="B5964" s="2" t="s">
        <v>5580</v>
      </c>
      <c r="C5964" s="2" t="s">
        <v>78</v>
      </c>
      <c r="D5964" s="1">
        <v>25911.0</v>
      </c>
      <c r="E5964" s="2" t="s">
        <v>63</v>
      </c>
      <c r="F5964" s="2">
        <v>114.0</v>
      </c>
      <c r="G5964" s="2" t="s">
        <v>57</v>
      </c>
      <c r="H5964" s="2" t="s">
        <v>45</v>
      </c>
      <c r="I5964" s="2" t="s">
        <v>25</v>
      </c>
      <c r="J5964" s="2" t="str">
        <f t="array" ref="J5964">XLOOKUP('Transaction Data'!$G5964,Product_Code,Biscuit_Brand)</f>
        <v>Oatmeal Cookies</v>
      </c>
      <c r="K5964" s="2">
        <f t="array" ref="K5964">XLOOKUP('Transaction Data'!$G5964,Product_Code,Cost)</f>
        <v>19</v>
      </c>
      <c r="L5964" s="2">
        <f t="array" ref="L5964">XLOOKUP('Transaction Data'!$G5964,Product_Code,Unit_Price)</f>
        <v>23</v>
      </c>
      <c r="M5964" s="3">
        <f>'Transaction Data'!$F5964*'Transaction Data'!$K5964</f>
        <v>2166</v>
      </c>
      <c r="N5964" s="3">
        <f>'Transaction Data'!$F5964*'Transaction Data'!$L5964</f>
        <v>2622</v>
      </c>
      <c r="O5964" s="3">
        <f>'Transaction Data'!$N5964-'Transaction Data'!$M5964</f>
        <v>456</v>
      </c>
      <c r="P5964" s="2">
        <f>DATEDIF('Transaction Data'!$D5964,'Transaction Data'!$A5964,"y")</f>
        <v>53</v>
      </c>
      <c r="Q5964" s="2" t="str">
        <f>FLOOR('Transaction Data'!$P5964,15)&amp;"-"&amp;FLOOR('Transaction Data'!$P5964,15)+14</f>
        <v>45-59</v>
      </c>
      <c r="R5964" s="2" t="str">
        <f>IF('Transaction Data'!$L5964&lt;=10,"Less Expensive","Expensive")</f>
        <v>Expensive</v>
      </c>
      <c r="S5964" s="4">
        <f>WEEKDAY('Transaction Data'!$A5964)</f>
        <v>6</v>
      </c>
      <c r="T5964" s="2" t="str">
        <f>IF(WEEKDAY('Transaction Data'!$A5964,2)&lt;6,"Weekday","Weekend")</f>
        <v>Weekday</v>
      </c>
    </row>
    <row r="5965" ht="15.75" customHeight="1">
      <c r="A5965" s="1">
        <v>45430.0</v>
      </c>
      <c r="B5965" s="2" t="s">
        <v>5581</v>
      </c>
      <c r="C5965" s="2" t="s">
        <v>72</v>
      </c>
      <c r="D5965" s="1">
        <v>35263.0</v>
      </c>
      <c r="E5965" s="2" t="s">
        <v>27</v>
      </c>
      <c r="F5965" s="2">
        <v>420.0</v>
      </c>
      <c r="G5965" s="2" t="s">
        <v>33</v>
      </c>
      <c r="H5965" s="2" t="s">
        <v>24</v>
      </c>
      <c r="I5965" s="2" t="s">
        <v>25</v>
      </c>
      <c r="J5965" s="2" t="str">
        <f t="array" ref="J5965">XLOOKUP('Transaction Data'!$G5965,Product_Code,Biscuit_Brand)</f>
        <v>Caramel Biscuits</v>
      </c>
      <c r="K5965" s="2">
        <f t="array" ref="K5965">XLOOKUP('Transaction Data'!$G5965,Product_Code,Cost)</f>
        <v>18</v>
      </c>
      <c r="L5965" s="2">
        <f t="array" ref="L5965">XLOOKUP('Transaction Data'!$G5965,Product_Code,Unit_Price)</f>
        <v>22</v>
      </c>
      <c r="M5965" s="3">
        <f>'Transaction Data'!$F5965*'Transaction Data'!$K5965</f>
        <v>7560</v>
      </c>
      <c r="N5965" s="3">
        <f>'Transaction Data'!$F5965*'Transaction Data'!$L5965</f>
        <v>9240</v>
      </c>
      <c r="O5965" s="3">
        <f>'Transaction Data'!$N5965-'Transaction Data'!$M5965</f>
        <v>1680</v>
      </c>
      <c r="P5965" s="2">
        <f>DATEDIF('Transaction Data'!$D5965,'Transaction Data'!$A5965,"y")</f>
        <v>27</v>
      </c>
      <c r="Q5965" s="2" t="str">
        <f>FLOOR('Transaction Data'!$P5965,15)&amp;"-"&amp;FLOOR('Transaction Data'!$P5965,15)+14</f>
        <v>15-29</v>
      </c>
      <c r="R5965" s="2" t="str">
        <f>IF('Transaction Data'!$L5965&lt;=10,"Less Expensive","Expensive")</f>
        <v>Expensive</v>
      </c>
      <c r="S5965" s="4">
        <f>WEEKDAY('Transaction Data'!$A5965)</f>
        <v>7</v>
      </c>
      <c r="T5965" s="2" t="str">
        <f>IF(WEEKDAY('Transaction Data'!$A5965,2)&lt;6,"Weekday","Weekend")</f>
        <v>Weekend</v>
      </c>
    </row>
    <row r="5966" ht="15.75" customHeight="1">
      <c r="A5966" s="1">
        <v>45430.0</v>
      </c>
      <c r="B5966" s="2" t="s">
        <v>5582</v>
      </c>
      <c r="C5966" s="2" t="s">
        <v>32</v>
      </c>
      <c r="D5966" s="1">
        <v>16336.0</v>
      </c>
      <c r="E5966" s="2" t="s">
        <v>22</v>
      </c>
      <c r="F5966" s="2">
        <v>295.0</v>
      </c>
      <c r="G5966" s="2" t="s">
        <v>57</v>
      </c>
      <c r="H5966" s="2" t="s">
        <v>29</v>
      </c>
      <c r="I5966" s="2" t="s">
        <v>25</v>
      </c>
      <c r="J5966" s="2" t="str">
        <f t="array" ref="J5966">XLOOKUP('Transaction Data'!$G5966,Product_Code,Biscuit_Brand)</f>
        <v>Oatmeal Cookies</v>
      </c>
      <c r="K5966" s="2">
        <f t="array" ref="K5966">XLOOKUP('Transaction Data'!$G5966,Product_Code,Cost)</f>
        <v>19</v>
      </c>
      <c r="L5966" s="2">
        <f t="array" ref="L5966">XLOOKUP('Transaction Data'!$G5966,Product_Code,Unit_Price)</f>
        <v>23</v>
      </c>
      <c r="M5966" s="3">
        <f>'Transaction Data'!$F5966*'Transaction Data'!$K5966</f>
        <v>5605</v>
      </c>
      <c r="N5966" s="3">
        <f>'Transaction Data'!$F5966*'Transaction Data'!$L5966</f>
        <v>6785</v>
      </c>
      <c r="O5966" s="3">
        <f>'Transaction Data'!$N5966-'Transaction Data'!$M5966</f>
        <v>1180</v>
      </c>
      <c r="P5966" s="2">
        <f>DATEDIF('Transaction Data'!$D5966,'Transaction Data'!$A5966,"y")</f>
        <v>79</v>
      </c>
      <c r="Q5966" s="2" t="str">
        <f>FLOOR('Transaction Data'!$P5966,15)&amp;"-"&amp;FLOOR('Transaction Data'!$P5966,15)+14</f>
        <v>75-89</v>
      </c>
      <c r="R5966" s="2" t="str">
        <f>IF('Transaction Data'!$L5966&lt;=10,"Less Expensive","Expensive")</f>
        <v>Expensive</v>
      </c>
      <c r="S5966" s="4">
        <f>WEEKDAY('Transaction Data'!$A5966)</f>
        <v>7</v>
      </c>
      <c r="T5966" s="2" t="str">
        <f>IF(WEEKDAY('Transaction Data'!$A5966,2)&lt;6,"Weekday","Weekend")</f>
        <v>Weekend</v>
      </c>
    </row>
    <row r="5967" ht="15.75" customHeight="1">
      <c r="A5967" s="1">
        <v>45430.0</v>
      </c>
      <c r="B5967" s="2" t="s">
        <v>5583</v>
      </c>
      <c r="C5967" s="2" t="s">
        <v>72</v>
      </c>
      <c r="D5967" s="1">
        <v>22352.0</v>
      </c>
      <c r="E5967" s="2" t="s">
        <v>27</v>
      </c>
      <c r="F5967" s="2">
        <v>42.0</v>
      </c>
      <c r="G5967" s="2" t="s">
        <v>57</v>
      </c>
      <c r="H5967" s="2" t="s">
        <v>42</v>
      </c>
      <c r="I5967" s="2" t="s">
        <v>25</v>
      </c>
      <c r="J5967" s="2" t="str">
        <f t="array" ref="J5967">XLOOKUP('Transaction Data'!$G5967,Product_Code,Biscuit_Brand)</f>
        <v>Oatmeal Cookies</v>
      </c>
      <c r="K5967" s="2">
        <f t="array" ref="K5967">XLOOKUP('Transaction Data'!$G5967,Product_Code,Cost)</f>
        <v>19</v>
      </c>
      <c r="L5967" s="2">
        <f t="array" ref="L5967">XLOOKUP('Transaction Data'!$G5967,Product_Code,Unit_Price)</f>
        <v>23</v>
      </c>
      <c r="M5967" s="3">
        <f>'Transaction Data'!$F5967*'Transaction Data'!$K5967</f>
        <v>798</v>
      </c>
      <c r="N5967" s="3">
        <f>'Transaction Data'!$F5967*'Transaction Data'!$L5967</f>
        <v>966</v>
      </c>
      <c r="O5967" s="3">
        <f>'Transaction Data'!$N5967-'Transaction Data'!$M5967</f>
        <v>168</v>
      </c>
      <c r="P5967" s="2">
        <f>DATEDIF('Transaction Data'!$D5967,'Transaction Data'!$A5967,"y")</f>
        <v>63</v>
      </c>
      <c r="Q5967" s="2" t="str">
        <f>FLOOR('Transaction Data'!$P5967,15)&amp;"-"&amp;FLOOR('Transaction Data'!$P5967,15)+14</f>
        <v>60-74</v>
      </c>
      <c r="R5967" s="2" t="str">
        <f>IF('Transaction Data'!$L5967&lt;=10,"Less Expensive","Expensive")</f>
        <v>Expensive</v>
      </c>
      <c r="S5967" s="4">
        <f>WEEKDAY('Transaction Data'!$A5967)</f>
        <v>7</v>
      </c>
      <c r="T5967" s="2" t="str">
        <f>IF(WEEKDAY('Transaction Data'!$A5967,2)&lt;6,"Weekday","Weekend")</f>
        <v>Weekend</v>
      </c>
    </row>
    <row r="5968" ht="15.75" customHeight="1">
      <c r="A5968" s="1">
        <v>45468.0</v>
      </c>
      <c r="B5968" s="2" t="s">
        <v>5584</v>
      </c>
      <c r="C5968" s="2" t="s">
        <v>54</v>
      </c>
      <c r="D5968" s="1">
        <v>38225.0</v>
      </c>
      <c r="E5968" s="2" t="s">
        <v>27</v>
      </c>
      <c r="F5968" s="2">
        <v>211.0</v>
      </c>
      <c r="G5968" s="2" t="s">
        <v>55</v>
      </c>
      <c r="H5968" s="2" t="s">
        <v>45</v>
      </c>
      <c r="I5968" s="2" t="s">
        <v>25</v>
      </c>
      <c r="J5968" s="2" t="str">
        <f t="array" ref="J5968">XLOOKUP('Transaction Data'!$G5968,Product_Code,Biscuit_Brand)</f>
        <v>Vanilla Wafers</v>
      </c>
      <c r="K5968" s="2">
        <f t="array" ref="K5968">XLOOKUP('Transaction Data'!$G5968,Product_Code,Cost)</f>
        <v>18</v>
      </c>
      <c r="L5968" s="2">
        <f t="array" ref="L5968">XLOOKUP('Transaction Data'!$G5968,Product_Code,Unit_Price)</f>
        <v>36</v>
      </c>
      <c r="M5968" s="3">
        <f>'Transaction Data'!$F5968*'Transaction Data'!$K5968</f>
        <v>3798</v>
      </c>
      <c r="N5968" s="3">
        <f>'Transaction Data'!$F5968*'Transaction Data'!$L5968</f>
        <v>7596</v>
      </c>
      <c r="O5968" s="3">
        <f>'Transaction Data'!$N5968-'Transaction Data'!$M5968</f>
        <v>3798</v>
      </c>
      <c r="P5968" s="2">
        <f>DATEDIF('Transaction Data'!$D5968,'Transaction Data'!$A5968,"y")</f>
        <v>19</v>
      </c>
      <c r="Q5968" s="2" t="str">
        <f>FLOOR('Transaction Data'!$P5968,15)&amp;"-"&amp;FLOOR('Transaction Data'!$P5968,15)+14</f>
        <v>15-29</v>
      </c>
      <c r="R5968" s="2" t="str">
        <f>IF('Transaction Data'!$L5968&lt;=10,"Less Expensive","Expensive")</f>
        <v>Expensive</v>
      </c>
      <c r="S5968" s="4">
        <f>WEEKDAY('Transaction Data'!$A5968)</f>
        <v>3</v>
      </c>
      <c r="T5968" s="2" t="str">
        <f>IF(WEEKDAY('Transaction Data'!$A5968,2)&lt;6,"Weekday","Weekend")</f>
        <v>Weekday</v>
      </c>
    </row>
    <row r="5969" ht="15.75" customHeight="1">
      <c r="A5969" s="1">
        <v>45319.0</v>
      </c>
      <c r="B5969" s="2" t="s">
        <v>5585</v>
      </c>
      <c r="C5969" s="2" t="s">
        <v>65</v>
      </c>
      <c r="D5969" s="1">
        <v>20754.0</v>
      </c>
      <c r="E5969" s="2" t="s">
        <v>27</v>
      </c>
      <c r="F5969" s="2">
        <v>76.0</v>
      </c>
      <c r="G5969" s="2" t="s">
        <v>57</v>
      </c>
      <c r="H5969" s="2" t="s">
        <v>24</v>
      </c>
      <c r="I5969" s="2" t="s">
        <v>25</v>
      </c>
      <c r="J5969" s="2" t="str">
        <f t="array" ref="J5969">XLOOKUP('Transaction Data'!$G5969,Product_Code,Biscuit_Brand)</f>
        <v>Oatmeal Cookies</v>
      </c>
      <c r="K5969" s="2">
        <f t="array" ref="K5969">XLOOKUP('Transaction Data'!$G5969,Product_Code,Cost)</f>
        <v>19</v>
      </c>
      <c r="L5969" s="2">
        <f t="array" ref="L5969">XLOOKUP('Transaction Data'!$G5969,Product_Code,Unit_Price)</f>
        <v>23</v>
      </c>
      <c r="M5969" s="3">
        <f>'Transaction Data'!$F5969*'Transaction Data'!$K5969</f>
        <v>1444</v>
      </c>
      <c r="N5969" s="3">
        <f>'Transaction Data'!$F5969*'Transaction Data'!$L5969</f>
        <v>1748</v>
      </c>
      <c r="O5969" s="3">
        <f>'Transaction Data'!$N5969-'Transaction Data'!$M5969</f>
        <v>304</v>
      </c>
      <c r="P5969" s="2">
        <f>DATEDIF('Transaction Data'!$D5969,'Transaction Data'!$A5969,"y")</f>
        <v>67</v>
      </c>
      <c r="Q5969" s="2" t="str">
        <f>FLOOR('Transaction Data'!$P5969,15)&amp;"-"&amp;FLOOR('Transaction Data'!$P5969,15)+14</f>
        <v>60-74</v>
      </c>
      <c r="R5969" s="2" t="str">
        <f>IF('Transaction Data'!$L5969&lt;=10,"Less Expensive","Expensive")</f>
        <v>Expensive</v>
      </c>
      <c r="S5969" s="4">
        <f>WEEKDAY('Transaction Data'!$A5969)</f>
        <v>1</v>
      </c>
      <c r="T5969" s="2" t="str">
        <f>IF(WEEKDAY('Transaction Data'!$A5969,2)&lt;6,"Weekday","Weekend")</f>
        <v>Weekend</v>
      </c>
    </row>
    <row r="5970" ht="15.75" customHeight="1">
      <c r="A5970" s="1">
        <v>45427.0</v>
      </c>
      <c r="B5970" s="2" t="s">
        <v>5586</v>
      </c>
      <c r="C5970" s="2" t="s">
        <v>32</v>
      </c>
      <c r="D5970" s="1">
        <v>29662.0</v>
      </c>
      <c r="E5970" s="2" t="s">
        <v>63</v>
      </c>
      <c r="F5970" s="2">
        <v>283.0</v>
      </c>
      <c r="G5970" s="2" t="s">
        <v>44</v>
      </c>
      <c r="H5970" s="2" t="s">
        <v>29</v>
      </c>
      <c r="I5970" s="2" t="s">
        <v>25</v>
      </c>
      <c r="J5970" s="2" t="str">
        <f t="array" ref="J5970">XLOOKUP('Transaction Data'!$G5970,Product_Code,Biscuit_Brand)</f>
        <v>Butter Crunch</v>
      </c>
      <c r="K5970" s="2">
        <f t="array" ref="K5970">XLOOKUP('Transaction Data'!$G5970,Product_Code,Cost)</f>
        <v>10</v>
      </c>
      <c r="L5970" s="2">
        <f t="array" ref="L5970">XLOOKUP('Transaction Data'!$G5970,Product_Code,Unit_Price)</f>
        <v>11</v>
      </c>
      <c r="M5970" s="3">
        <f>'Transaction Data'!$F5970*'Transaction Data'!$K5970</f>
        <v>2830</v>
      </c>
      <c r="N5970" s="3">
        <f>'Transaction Data'!$F5970*'Transaction Data'!$L5970</f>
        <v>3113</v>
      </c>
      <c r="O5970" s="3">
        <f>'Transaction Data'!$N5970-'Transaction Data'!$M5970</f>
        <v>283</v>
      </c>
      <c r="P5970" s="2">
        <f>DATEDIF('Transaction Data'!$D5970,'Transaction Data'!$A5970,"y")</f>
        <v>43</v>
      </c>
      <c r="Q5970" s="2" t="str">
        <f>FLOOR('Transaction Data'!$P5970,15)&amp;"-"&amp;FLOOR('Transaction Data'!$P5970,15)+14</f>
        <v>30-44</v>
      </c>
      <c r="R5970" s="2" t="str">
        <f>IF('Transaction Data'!$L5970&lt;=10,"Less Expensive","Expensive")</f>
        <v>Expensive</v>
      </c>
      <c r="S5970" s="4">
        <f>WEEKDAY('Transaction Data'!$A5970)</f>
        <v>4</v>
      </c>
      <c r="T5970" s="2" t="str">
        <f>IF(WEEKDAY('Transaction Data'!$A5970,2)&lt;6,"Weekday","Weekend")</f>
        <v>Weekday</v>
      </c>
    </row>
    <row r="5971" ht="15.75" customHeight="1">
      <c r="A5971" s="1">
        <v>45426.0</v>
      </c>
      <c r="B5971" s="2" t="s">
        <v>5587</v>
      </c>
      <c r="C5971" s="2" t="s">
        <v>21</v>
      </c>
      <c r="D5971" s="1">
        <v>23075.0</v>
      </c>
      <c r="E5971" s="2" t="s">
        <v>27</v>
      </c>
      <c r="F5971" s="2">
        <v>275.0</v>
      </c>
      <c r="G5971" s="2" t="s">
        <v>55</v>
      </c>
      <c r="H5971" s="2" t="s">
        <v>29</v>
      </c>
      <c r="I5971" s="2" t="s">
        <v>25</v>
      </c>
      <c r="J5971" s="2" t="str">
        <f t="array" ref="J5971">XLOOKUP('Transaction Data'!$G5971,Product_Code,Biscuit_Brand)</f>
        <v>Vanilla Wafers</v>
      </c>
      <c r="K5971" s="2">
        <f t="array" ref="K5971">XLOOKUP('Transaction Data'!$G5971,Product_Code,Cost)</f>
        <v>18</v>
      </c>
      <c r="L5971" s="2">
        <f t="array" ref="L5971">XLOOKUP('Transaction Data'!$G5971,Product_Code,Unit_Price)</f>
        <v>36</v>
      </c>
      <c r="M5971" s="3">
        <f>'Transaction Data'!$F5971*'Transaction Data'!$K5971</f>
        <v>4950</v>
      </c>
      <c r="N5971" s="3">
        <f>'Transaction Data'!$F5971*'Transaction Data'!$L5971</f>
        <v>9900</v>
      </c>
      <c r="O5971" s="3">
        <f>'Transaction Data'!$N5971-'Transaction Data'!$M5971</f>
        <v>4950</v>
      </c>
      <c r="P5971" s="2">
        <f>DATEDIF('Transaction Data'!$D5971,'Transaction Data'!$A5971,"y")</f>
        <v>61</v>
      </c>
      <c r="Q5971" s="2" t="str">
        <f>FLOOR('Transaction Data'!$P5971,15)&amp;"-"&amp;FLOOR('Transaction Data'!$P5971,15)+14</f>
        <v>60-74</v>
      </c>
      <c r="R5971" s="2" t="str">
        <f>IF('Transaction Data'!$L5971&lt;=10,"Less Expensive","Expensive")</f>
        <v>Expensive</v>
      </c>
      <c r="S5971" s="4">
        <f>WEEKDAY('Transaction Data'!$A5971)</f>
        <v>3</v>
      </c>
      <c r="T5971" s="2" t="str">
        <f>IF(WEEKDAY('Transaction Data'!$A5971,2)&lt;6,"Weekday","Weekend")</f>
        <v>Weekday</v>
      </c>
    </row>
    <row r="5972" ht="15.75" customHeight="1">
      <c r="A5972" s="1">
        <v>45410.0</v>
      </c>
      <c r="B5972" s="2" t="s">
        <v>5588</v>
      </c>
      <c r="C5972" s="2" t="s">
        <v>72</v>
      </c>
      <c r="D5972" s="1">
        <v>21989.0</v>
      </c>
      <c r="E5972" s="2" t="s">
        <v>27</v>
      </c>
      <c r="F5972" s="2">
        <v>458.0</v>
      </c>
      <c r="G5972" s="2" t="s">
        <v>60</v>
      </c>
      <c r="H5972" s="2" t="s">
        <v>34</v>
      </c>
      <c r="I5972" s="2" t="s">
        <v>25</v>
      </c>
      <c r="J5972" s="2" t="str">
        <f t="array" ref="J5972">XLOOKUP('Transaction Data'!$G5972,Product_Code,Biscuit_Brand)</f>
        <v>Peanut Butter Bites</v>
      </c>
      <c r="K5972" s="2">
        <f t="array" ref="K5972">XLOOKUP('Transaction Data'!$G5972,Product_Code,Cost)</f>
        <v>5</v>
      </c>
      <c r="L5972" s="2">
        <f t="array" ref="L5972">XLOOKUP('Transaction Data'!$G5972,Product_Code,Unit_Price)</f>
        <v>7</v>
      </c>
      <c r="M5972" s="3">
        <f>'Transaction Data'!$F5972*'Transaction Data'!$K5972</f>
        <v>2290</v>
      </c>
      <c r="N5972" s="3">
        <f>'Transaction Data'!$F5972*'Transaction Data'!$L5972</f>
        <v>3206</v>
      </c>
      <c r="O5972" s="3">
        <f>'Transaction Data'!$N5972-'Transaction Data'!$M5972</f>
        <v>916</v>
      </c>
      <c r="P5972" s="2">
        <f>DATEDIF('Transaction Data'!$D5972,'Transaction Data'!$A5972,"y")</f>
        <v>64</v>
      </c>
      <c r="Q5972" s="2" t="str">
        <f>FLOOR('Transaction Data'!$P5972,15)&amp;"-"&amp;FLOOR('Transaction Data'!$P5972,15)+14</f>
        <v>60-74</v>
      </c>
      <c r="R5972" s="2" t="str">
        <f>IF('Transaction Data'!$L5972&lt;=10,"Less Expensive","Expensive")</f>
        <v>Less Expensive</v>
      </c>
      <c r="S5972" s="4">
        <f>WEEKDAY('Transaction Data'!$A5972)</f>
        <v>1</v>
      </c>
      <c r="T5972" s="2" t="str">
        <f>IF(WEEKDAY('Transaction Data'!$A5972,2)&lt;6,"Weekday","Weekend")</f>
        <v>Weekend</v>
      </c>
    </row>
    <row r="5973" ht="15.75" customHeight="1">
      <c r="A5973" s="1">
        <v>45347.0</v>
      </c>
      <c r="B5973" s="2" t="s">
        <v>5589</v>
      </c>
      <c r="C5973" s="2" t="s">
        <v>69</v>
      </c>
      <c r="D5973" s="1">
        <v>28029.0</v>
      </c>
      <c r="E5973" s="2" t="s">
        <v>37</v>
      </c>
      <c r="F5973" s="2">
        <v>135.0</v>
      </c>
      <c r="G5973" s="2" t="s">
        <v>61</v>
      </c>
      <c r="H5973" s="2" t="s">
        <v>24</v>
      </c>
      <c r="I5973" s="2" t="s">
        <v>25</v>
      </c>
      <c r="J5973" s="2" t="str">
        <f t="array" ref="J5973">XLOOKUP('Transaction Data'!$G5973,Product_Code,Biscuit_Brand)</f>
        <v>Choco Delight</v>
      </c>
      <c r="K5973" s="2">
        <f t="array" ref="K5973">XLOOKUP('Transaction Data'!$G5973,Product_Code,Cost)</f>
        <v>3</v>
      </c>
      <c r="L5973" s="2">
        <f t="array" ref="L5973">XLOOKUP('Transaction Data'!$G5973,Product_Code,Unit_Price)</f>
        <v>5</v>
      </c>
      <c r="M5973" s="3">
        <f>'Transaction Data'!$F5973*'Transaction Data'!$K5973</f>
        <v>405</v>
      </c>
      <c r="N5973" s="3">
        <f>'Transaction Data'!$F5973*'Transaction Data'!$L5973</f>
        <v>675</v>
      </c>
      <c r="O5973" s="3">
        <f>'Transaction Data'!$N5973-'Transaction Data'!$M5973</f>
        <v>270</v>
      </c>
      <c r="P5973" s="2">
        <f>DATEDIF('Transaction Data'!$D5973,'Transaction Data'!$A5973,"y")</f>
        <v>47</v>
      </c>
      <c r="Q5973" s="2" t="str">
        <f>FLOOR('Transaction Data'!$P5973,15)&amp;"-"&amp;FLOOR('Transaction Data'!$P5973,15)+14</f>
        <v>45-59</v>
      </c>
      <c r="R5973" s="2" t="str">
        <f>IF('Transaction Data'!$L5973&lt;=10,"Less Expensive","Expensive")</f>
        <v>Less Expensive</v>
      </c>
      <c r="S5973" s="4">
        <f>WEEKDAY('Transaction Data'!$A5973)</f>
        <v>1</v>
      </c>
      <c r="T5973" s="2" t="str">
        <f>IF(WEEKDAY('Transaction Data'!$A5973,2)&lt;6,"Weekday","Weekend")</f>
        <v>Weekend</v>
      </c>
    </row>
    <row r="5974" ht="15.75" customHeight="1">
      <c r="A5974" s="1">
        <v>45347.0</v>
      </c>
      <c r="B5974" s="2" t="s">
        <v>5590</v>
      </c>
      <c r="C5974" s="2" t="s">
        <v>32</v>
      </c>
      <c r="D5974" s="1">
        <v>28802.0</v>
      </c>
      <c r="E5974" s="2" t="s">
        <v>37</v>
      </c>
      <c r="F5974" s="2">
        <v>213.0</v>
      </c>
      <c r="G5974" s="2" t="s">
        <v>23</v>
      </c>
      <c r="H5974" s="2" t="s">
        <v>42</v>
      </c>
      <c r="I5974" s="2" t="s">
        <v>25</v>
      </c>
      <c r="J5974" s="2" t="str">
        <f t="array" ref="J5974">XLOOKUP('Transaction Data'!$G5974,Product_Code,Biscuit_Brand)</f>
        <v>Cinnamon Swirls</v>
      </c>
      <c r="K5974" s="2">
        <f t="array" ref="K5974">XLOOKUP('Transaction Data'!$G5974,Product_Code,Cost)</f>
        <v>10</v>
      </c>
      <c r="L5974" s="2">
        <f t="array" ref="L5974">XLOOKUP('Transaction Data'!$G5974,Product_Code,Unit_Price)</f>
        <v>14</v>
      </c>
      <c r="M5974" s="3">
        <f>'Transaction Data'!$F5974*'Transaction Data'!$K5974</f>
        <v>2130</v>
      </c>
      <c r="N5974" s="3">
        <f>'Transaction Data'!$F5974*'Transaction Data'!$L5974</f>
        <v>2982</v>
      </c>
      <c r="O5974" s="3">
        <f>'Transaction Data'!$N5974-'Transaction Data'!$M5974</f>
        <v>852</v>
      </c>
      <c r="P5974" s="2">
        <f>DATEDIF('Transaction Data'!$D5974,'Transaction Data'!$A5974,"y")</f>
        <v>45</v>
      </c>
      <c r="Q5974" s="2" t="str">
        <f>FLOOR('Transaction Data'!$P5974,15)&amp;"-"&amp;FLOOR('Transaction Data'!$P5974,15)+14</f>
        <v>45-59</v>
      </c>
      <c r="R5974" s="2" t="str">
        <f>IF('Transaction Data'!$L5974&lt;=10,"Less Expensive","Expensive")</f>
        <v>Expensive</v>
      </c>
      <c r="S5974" s="4">
        <f>WEEKDAY('Transaction Data'!$A5974)</f>
        <v>1</v>
      </c>
      <c r="T5974" s="2" t="str">
        <f>IF(WEEKDAY('Transaction Data'!$A5974,2)&lt;6,"Weekday","Weekend")</f>
        <v>Weekend</v>
      </c>
    </row>
    <row r="5975" ht="15.75" customHeight="1">
      <c r="A5975" s="1">
        <v>45484.0</v>
      </c>
      <c r="B5975" s="2" t="s">
        <v>5591</v>
      </c>
      <c r="C5975" s="2" t="s">
        <v>69</v>
      </c>
      <c r="D5975" s="1">
        <v>20876.0</v>
      </c>
      <c r="E5975" s="2" t="s">
        <v>22</v>
      </c>
      <c r="F5975" s="2">
        <v>351.0</v>
      </c>
      <c r="G5975" s="2" t="s">
        <v>23</v>
      </c>
      <c r="H5975" s="2" t="s">
        <v>45</v>
      </c>
      <c r="I5975" s="2" t="s">
        <v>25</v>
      </c>
      <c r="J5975" s="2" t="str">
        <f t="array" ref="J5975">XLOOKUP('Transaction Data'!$G5975,Product_Code,Biscuit_Brand)</f>
        <v>Cinnamon Swirls</v>
      </c>
      <c r="K5975" s="2">
        <f t="array" ref="K5975">XLOOKUP('Transaction Data'!$G5975,Product_Code,Cost)</f>
        <v>10</v>
      </c>
      <c r="L5975" s="2">
        <f t="array" ref="L5975">XLOOKUP('Transaction Data'!$G5975,Product_Code,Unit_Price)</f>
        <v>14</v>
      </c>
      <c r="M5975" s="3">
        <f>'Transaction Data'!$F5975*'Transaction Data'!$K5975</f>
        <v>3510</v>
      </c>
      <c r="N5975" s="3">
        <f>'Transaction Data'!$F5975*'Transaction Data'!$L5975</f>
        <v>4914</v>
      </c>
      <c r="O5975" s="3">
        <f>'Transaction Data'!$N5975-'Transaction Data'!$M5975</f>
        <v>1404</v>
      </c>
      <c r="P5975" s="2">
        <f>DATEDIF('Transaction Data'!$D5975,'Transaction Data'!$A5975,"y")</f>
        <v>67</v>
      </c>
      <c r="Q5975" s="2" t="str">
        <f>FLOOR('Transaction Data'!$P5975,15)&amp;"-"&amp;FLOOR('Transaction Data'!$P5975,15)+14</f>
        <v>60-74</v>
      </c>
      <c r="R5975" s="2" t="str">
        <f>IF('Transaction Data'!$L5975&lt;=10,"Less Expensive","Expensive")</f>
        <v>Expensive</v>
      </c>
      <c r="S5975" s="4">
        <f>WEEKDAY('Transaction Data'!$A5975)</f>
        <v>5</v>
      </c>
      <c r="T5975" s="2" t="str">
        <f>IF(WEEKDAY('Transaction Data'!$A5975,2)&lt;6,"Weekday","Weekend")</f>
        <v>Weekday</v>
      </c>
    </row>
    <row r="5976" ht="15.75" customHeight="1">
      <c r="A5976" s="1">
        <v>45473.0</v>
      </c>
      <c r="B5976" s="2" t="s">
        <v>5592</v>
      </c>
      <c r="C5976" s="2" t="s">
        <v>72</v>
      </c>
      <c r="D5976" s="1">
        <v>29025.0</v>
      </c>
      <c r="E5976" s="2" t="s">
        <v>27</v>
      </c>
      <c r="F5976" s="2">
        <v>10.0</v>
      </c>
      <c r="G5976" s="2" t="s">
        <v>38</v>
      </c>
      <c r="H5976" s="2" t="s">
        <v>24</v>
      </c>
      <c r="I5976" s="2" t="s">
        <v>25</v>
      </c>
      <c r="J5976" s="2" t="str">
        <f t="array" ref="J5976">XLOOKUP('Transaction Data'!$G5976,Product_Code,Biscuit_Brand)</f>
        <v>Ginger Snaps</v>
      </c>
      <c r="K5976" s="2">
        <f t="array" ref="K5976">XLOOKUP('Transaction Data'!$G5976,Product_Code,Cost)</f>
        <v>14</v>
      </c>
      <c r="L5976" s="2">
        <f t="array" ref="L5976">XLOOKUP('Transaction Data'!$G5976,Product_Code,Unit_Price)</f>
        <v>28</v>
      </c>
      <c r="M5976" s="3">
        <f>'Transaction Data'!$F5976*'Transaction Data'!$K5976</f>
        <v>140</v>
      </c>
      <c r="N5976" s="3">
        <f>'Transaction Data'!$F5976*'Transaction Data'!$L5976</f>
        <v>280</v>
      </c>
      <c r="O5976" s="3">
        <f>'Transaction Data'!$N5976-'Transaction Data'!$M5976</f>
        <v>140</v>
      </c>
      <c r="P5976" s="2">
        <f>DATEDIF('Transaction Data'!$D5976,'Transaction Data'!$A5976,"y")</f>
        <v>45</v>
      </c>
      <c r="Q5976" s="2" t="str">
        <f>FLOOR('Transaction Data'!$P5976,15)&amp;"-"&amp;FLOOR('Transaction Data'!$P5976,15)+14</f>
        <v>45-59</v>
      </c>
      <c r="R5976" s="2" t="str">
        <f>IF('Transaction Data'!$L5976&lt;=10,"Less Expensive","Expensive")</f>
        <v>Expensive</v>
      </c>
      <c r="S5976" s="4">
        <f>WEEKDAY('Transaction Data'!$A5976)</f>
        <v>1</v>
      </c>
      <c r="T5976" s="2" t="str">
        <f>IF(WEEKDAY('Transaction Data'!$A5976,2)&lt;6,"Weekday","Weekend")</f>
        <v>Weekend</v>
      </c>
    </row>
    <row r="5977" ht="15.75" customHeight="1">
      <c r="A5977" s="1">
        <v>45326.0</v>
      </c>
      <c r="B5977" s="2" t="s">
        <v>4483</v>
      </c>
      <c r="C5977" s="2" t="s">
        <v>54</v>
      </c>
      <c r="D5977" s="1">
        <v>36980.0</v>
      </c>
      <c r="E5977" s="2" t="s">
        <v>22</v>
      </c>
      <c r="F5977" s="2">
        <v>123.0</v>
      </c>
      <c r="G5977" s="2" t="s">
        <v>57</v>
      </c>
      <c r="H5977" s="2" t="s">
        <v>29</v>
      </c>
      <c r="I5977" s="2" t="s">
        <v>25</v>
      </c>
      <c r="J5977" s="2" t="str">
        <f t="array" ref="J5977">XLOOKUP('Transaction Data'!$G5977,Product_Code,Biscuit_Brand)</f>
        <v>Oatmeal Cookies</v>
      </c>
      <c r="K5977" s="2">
        <f t="array" ref="K5977">XLOOKUP('Transaction Data'!$G5977,Product_Code,Cost)</f>
        <v>19</v>
      </c>
      <c r="L5977" s="2">
        <f t="array" ref="L5977">XLOOKUP('Transaction Data'!$G5977,Product_Code,Unit_Price)</f>
        <v>23</v>
      </c>
      <c r="M5977" s="3">
        <f>'Transaction Data'!$F5977*'Transaction Data'!$K5977</f>
        <v>2337</v>
      </c>
      <c r="N5977" s="3">
        <f>'Transaction Data'!$F5977*'Transaction Data'!$L5977</f>
        <v>2829</v>
      </c>
      <c r="O5977" s="3">
        <f>'Transaction Data'!$N5977-'Transaction Data'!$M5977</f>
        <v>492</v>
      </c>
      <c r="P5977" s="2">
        <f>DATEDIF('Transaction Data'!$D5977,'Transaction Data'!$A5977,"y")</f>
        <v>22</v>
      </c>
      <c r="Q5977" s="2" t="str">
        <f>FLOOR('Transaction Data'!$P5977,15)&amp;"-"&amp;FLOOR('Transaction Data'!$P5977,15)+14</f>
        <v>15-29</v>
      </c>
      <c r="R5977" s="2" t="str">
        <f>IF('Transaction Data'!$L5977&lt;=10,"Less Expensive","Expensive")</f>
        <v>Expensive</v>
      </c>
      <c r="S5977" s="4">
        <f>WEEKDAY('Transaction Data'!$A5977)</f>
        <v>1</v>
      </c>
      <c r="T5977" s="2" t="str">
        <f>IF(WEEKDAY('Transaction Data'!$A5977,2)&lt;6,"Weekday","Weekend")</f>
        <v>Weekend</v>
      </c>
    </row>
    <row r="5978" ht="15.75" customHeight="1">
      <c r="A5978" s="1">
        <v>45500.0</v>
      </c>
      <c r="B5978" s="2" t="s">
        <v>5593</v>
      </c>
      <c r="C5978" s="2" t="s">
        <v>51</v>
      </c>
      <c r="D5978" s="1">
        <v>35990.0</v>
      </c>
      <c r="E5978" s="2" t="s">
        <v>27</v>
      </c>
      <c r="F5978" s="2">
        <v>135.0</v>
      </c>
      <c r="G5978" s="2" t="s">
        <v>60</v>
      </c>
      <c r="H5978" s="2" t="s">
        <v>42</v>
      </c>
      <c r="I5978" s="2" t="s">
        <v>25</v>
      </c>
      <c r="J5978" s="2" t="str">
        <f t="array" ref="J5978">XLOOKUP('Transaction Data'!$G5978,Product_Code,Biscuit_Brand)</f>
        <v>Peanut Butter Bites</v>
      </c>
      <c r="K5978" s="2">
        <f t="array" ref="K5978">XLOOKUP('Transaction Data'!$G5978,Product_Code,Cost)</f>
        <v>5</v>
      </c>
      <c r="L5978" s="2">
        <f t="array" ref="L5978">XLOOKUP('Transaction Data'!$G5978,Product_Code,Unit_Price)</f>
        <v>7</v>
      </c>
      <c r="M5978" s="3">
        <f>'Transaction Data'!$F5978*'Transaction Data'!$K5978</f>
        <v>675</v>
      </c>
      <c r="N5978" s="3">
        <f>'Transaction Data'!$F5978*'Transaction Data'!$L5978</f>
        <v>945</v>
      </c>
      <c r="O5978" s="3">
        <f>'Transaction Data'!$N5978-'Transaction Data'!$M5978</f>
        <v>270</v>
      </c>
      <c r="P5978" s="2">
        <f>DATEDIF('Transaction Data'!$D5978,'Transaction Data'!$A5978,"y")</f>
        <v>26</v>
      </c>
      <c r="Q5978" s="2" t="str">
        <f>FLOOR('Transaction Data'!$P5978,15)&amp;"-"&amp;FLOOR('Transaction Data'!$P5978,15)+14</f>
        <v>15-29</v>
      </c>
      <c r="R5978" s="2" t="str">
        <f>IF('Transaction Data'!$L5978&lt;=10,"Less Expensive","Expensive")</f>
        <v>Less Expensive</v>
      </c>
      <c r="S5978" s="4">
        <f>WEEKDAY('Transaction Data'!$A5978)</f>
        <v>7</v>
      </c>
      <c r="T5978" s="2" t="str">
        <f>IF(WEEKDAY('Transaction Data'!$A5978,2)&lt;6,"Weekday","Weekend")</f>
        <v>Weekend</v>
      </c>
    </row>
    <row r="5979" ht="15.75" customHeight="1">
      <c r="A5979" s="1">
        <v>45425.0</v>
      </c>
      <c r="B5979" s="2" t="s">
        <v>5594</v>
      </c>
      <c r="C5979" s="2" t="s">
        <v>41</v>
      </c>
      <c r="D5979" s="1">
        <v>35888.0</v>
      </c>
      <c r="E5979" s="2" t="s">
        <v>37</v>
      </c>
      <c r="F5979" s="2">
        <v>126.0</v>
      </c>
      <c r="G5979" s="2" t="s">
        <v>28</v>
      </c>
      <c r="H5979" s="2" t="s">
        <v>45</v>
      </c>
      <c r="I5979" s="2" t="s">
        <v>25</v>
      </c>
      <c r="J5979" s="2" t="str">
        <f t="array" ref="J5979">XLOOKUP('Transaction Data'!$G5979,Product_Code,Biscuit_Brand)</f>
        <v>Shortbread</v>
      </c>
      <c r="K5979" s="2">
        <f t="array" ref="K5979">XLOOKUP('Transaction Data'!$G5979,Product_Code,Cost)</f>
        <v>10</v>
      </c>
      <c r="L5979" s="2">
        <f t="array" ref="L5979">XLOOKUP('Transaction Data'!$G5979,Product_Code,Unit_Price)</f>
        <v>45</v>
      </c>
      <c r="M5979" s="3">
        <f>'Transaction Data'!$F5979*'Transaction Data'!$K5979</f>
        <v>1260</v>
      </c>
      <c r="N5979" s="3">
        <f>'Transaction Data'!$F5979*'Transaction Data'!$L5979</f>
        <v>5670</v>
      </c>
      <c r="O5979" s="3">
        <f>'Transaction Data'!$N5979-'Transaction Data'!$M5979</f>
        <v>4410</v>
      </c>
      <c r="P5979" s="2">
        <f>DATEDIF('Transaction Data'!$D5979,'Transaction Data'!$A5979,"y")</f>
        <v>26</v>
      </c>
      <c r="Q5979" s="2" t="str">
        <f>FLOOR('Transaction Data'!$P5979,15)&amp;"-"&amp;FLOOR('Transaction Data'!$P5979,15)+14</f>
        <v>15-29</v>
      </c>
      <c r="R5979" s="2" t="str">
        <f>IF('Transaction Data'!$L5979&lt;=10,"Less Expensive","Expensive")</f>
        <v>Expensive</v>
      </c>
      <c r="S5979" s="4">
        <f>WEEKDAY('Transaction Data'!$A5979)</f>
        <v>2</v>
      </c>
      <c r="T5979" s="2" t="str">
        <f>IF(WEEKDAY('Transaction Data'!$A5979,2)&lt;6,"Weekday","Weekend")</f>
        <v>Weekday</v>
      </c>
    </row>
    <row r="5980" ht="15.75" customHeight="1">
      <c r="A5980" s="1">
        <v>45480.0</v>
      </c>
      <c r="B5980" s="2" t="s">
        <v>5595</v>
      </c>
      <c r="C5980" s="2" t="s">
        <v>51</v>
      </c>
      <c r="D5980" s="1">
        <v>28460.0</v>
      </c>
      <c r="E5980" s="2" t="s">
        <v>22</v>
      </c>
      <c r="F5980" s="2">
        <v>35.0</v>
      </c>
      <c r="G5980" s="2" t="s">
        <v>33</v>
      </c>
      <c r="H5980" s="2" t="s">
        <v>24</v>
      </c>
      <c r="I5980" s="2" t="s">
        <v>25</v>
      </c>
      <c r="J5980" s="2" t="str">
        <f t="array" ref="J5980">XLOOKUP('Transaction Data'!$G5980,Product_Code,Biscuit_Brand)</f>
        <v>Caramel Biscuits</v>
      </c>
      <c r="K5980" s="2">
        <f t="array" ref="K5980">XLOOKUP('Transaction Data'!$G5980,Product_Code,Cost)</f>
        <v>18</v>
      </c>
      <c r="L5980" s="2">
        <f t="array" ref="L5980">XLOOKUP('Transaction Data'!$G5980,Product_Code,Unit_Price)</f>
        <v>22</v>
      </c>
      <c r="M5980" s="3">
        <f>'Transaction Data'!$F5980*'Transaction Data'!$K5980</f>
        <v>630</v>
      </c>
      <c r="N5980" s="3">
        <f>'Transaction Data'!$F5980*'Transaction Data'!$L5980</f>
        <v>770</v>
      </c>
      <c r="O5980" s="3">
        <f>'Transaction Data'!$N5980-'Transaction Data'!$M5980</f>
        <v>140</v>
      </c>
      <c r="P5980" s="2">
        <f>DATEDIF('Transaction Data'!$D5980,'Transaction Data'!$A5980,"y")</f>
        <v>46</v>
      </c>
      <c r="Q5980" s="2" t="str">
        <f>FLOOR('Transaction Data'!$P5980,15)&amp;"-"&amp;FLOOR('Transaction Data'!$P5980,15)+14</f>
        <v>45-59</v>
      </c>
      <c r="R5980" s="2" t="str">
        <f>IF('Transaction Data'!$L5980&lt;=10,"Less Expensive","Expensive")</f>
        <v>Expensive</v>
      </c>
      <c r="S5980" s="4">
        <f>WEEKDAY('Transaction Data'!$A5980)</f>
        <v>1</v>
      </c>
      <c r="T5980" s="2" t="str">
        <f>IF(WEEKDAY('Transaction Data'!$A5980,2)&lt;6,"Weekday","Weekend")</f>
        <v>Weekend</v>
      </c>
    </row>
    <row r="5981" ht="15.75" customHeight="1">
      <c r="A5981" s="1">
        <v>45492.0</v>
      </c>
      <c r="B5981" s="2" t="s">
        <v>5596</v>
      </c>
      <c r="C5981" s="2" t="s">
        <v>21</v>
      </c>
      <c r="D5981" s="1">
        <v>20547.0</v>
      </c>
      <c r="E5981" s="2" t="s">
        <v>63</v>
      </c>
      <c r="F5981" s="2">
        <v>103.0</v>
      </c>
      <c r="G5981" s="2" t="s">
        <v>55</v>
      </c>
      <c r="H5981" s="2" t="s">
        <v>29</v>
      </c>
      <c r="I5981" s="2" t="s">
        <v>25</v>
      </c>
      <c r="J5981" s="2" t="str">
        <f t="array" ref="J5981">XLOOKUP('Transaction Data'!$G5981,Product_Code,Biscuit_Brand)</f>
        <v>Vanilla Wafers</v>
      </c>
      <c r="K5981" s="2">
        <f t="array" ref="K5981">XLOOKUP('Transaction Data'!$G5981,Product_Code,Cost)</f>
        <v>18</v>
      </c>
      <c r="L5981" s="2">
        <f t="array" ref="L5981">XLOOKUP('Transaction Data'!$G5981,Product_Code,Unit_Price)</f>
        <v>36</v>
      </c>
      <c r="M5981" s="3">
        <f>'Transaction Data'!$F5981*'Transaction Data'!$K5981</f>
        <v>1854</v>
      </c>
      <c r="N5981" s="3">
        <f>'Transaction Data'!$F5981*'Transaction Data'!$L5981</f>
        <v>3708</v>
      </c>
      <c r="O5981" s="3">
        <f>'Transaction Data'!$N5981-'Transaction Data'!$M5981</f>
        <v>1854</v>
      </c>
      <c r="P5981" s="2">
        <f>DATEDIF('Transaction Data'!$D5981,'Transaction Data'!$A5981,"y")</f>
        <v>68</v>
      </c>
      <c r="Q5981" s="2" t="str">
        <f>FLOOR('Transaction Data'!$P5981,15)&amp;"-"&amp;FLOOR('Transaction Data'!$P5981,15)+14</f>
        <v>60-74</v>
      </c>
      <c r="R5981" s="2" t="str">
        <f>IF('Transaction Data'!$L5981&lt;=10,"Less Expensive","Expensive")</f>
        <v>Expensive</v>
      </c>
      <c r="S5981" s="4">
        <f>WEEKDAY('Transaction Data'!$A5981)</f>
        <v>6</v>
      </c>
      <c r="T5981" s="2" t="str">
        <f>IF(WEEKDAY('Transaction Data'!$A5981,2)&lt;6,"Weekday","Weekend")</f>
        <v>Weekday</v>
      </c>
    </row>
    <row r="5982" ht="15.75" customHeight="1">
      <c r="A5982" s="1">
        <v>45320.0</v>
      </c>
      <c r="B5982" s="2" t="s">
        <v>5597</v>
      </c>
      <c r="C5982" s="2" t="s">
        <v>41</v>
      </c>
      <c r="D5982" s="1">
        <v>25916.0</v>
      </c>
      <c r="E5982" s="2" t="s">
        <v>63</v>
      </c>
      <c r="F5982" s="2">
        <v>242.0</v>
      </c>
      <c r="G5982" s="2" t="s">
        <v>60</v>
      </c>
      <c r="H5982" s="2" t="s">
        <v>29</v>
      </c>
      <c r="I5982" s="2" t="s">
        <v>25</v>
      </c>
      <c r="J5982" s="2" t="str">
        <f t="array" ref="J5982">XLOOKUP('Transaction Data'!$G5982,Product_Code,Biscuit_Brand)</f>
        <v>Peanut Butter Bites</v>
      </c>
      <c r="K5982" s="2">
        <f t="array" ref="K5982">XLOOKUP('Transaction Data'!$G5982,Product_Code,Cost)</f>
        <v>5</v>
      </c>
      <c r="L5982" s="2">
        <f t="array" ref="L5982">XLOOKUP('Transaction Data'!$G5982,Product_Code,Unit_Price)</f>
        <v>7</v>
      </c>
      <c r="M5982" s="3">
        <f>'Transaction Data'!$F5982*'Transaction Data'!$K5982</f>
        <v>1210</v>
      </c>
      <c r="N5982" s="3">
        <f>'Transaction Data'!$F5982*'Transaction Data'!$L5982</f>
        <v>1694</v>
      </c>
      <c r="O5982" s="3">
        <f>'Transaction Data'!$N5982-'Transaction Data'!$M5982</f>
        <v>484</v>
      </c>
      <c r="P5982" s="2">
        <f>DATEDIF('Transaction Data'!$D5982,'Transaction Data'!$A5982,"y")</f>
        <v>53</v>
      </c>
      <c r="Q5982" s="2" t="str">
        <f>FLOOR('Transaction Data'!$P5982,15)&amp;"-"&amp;FLOOR('Transaction Data'!$P5982,15)+14</f>
        <v>45-59</v>
      </c>
      <c r="R5982" s="2" t="str">
        <f>IF('Transaction Data'!$L5982&lt;=10,"Less Expensive","Expensive")</f>
        <v>Less Expensive</v>
      </c>
      <c r="S5982" s="4">
        <f>WEEKDAY('Transaction Data'!$A5982)</f>
        <v>2</v>
      </c>
      <c r="T5982" s="2" t="str">
        <f>IF(WEEKDAY('Transaction Data'!$A5982,2)&lt;6,"Weekday","Weekend")</f>
        <v>Weekday</v>
      </c>
    </row>
    <row r="5983" ht="15.75" customHeight="1">
      <c r="A5983" s="1">
        <v>45325.0</v>
      </c>
      <c r="B5983" s="2" t="s">
        <v>5598</v>
      </c>
      <c r="C5983" s="2" t="s">
        <v>21</v>
      </c>
      <c r="D5983" s="1">
        <v>33197.0</v>
      </c>
      <c r="E5983" s="2" t="s">
        <v>22</v>
      </c>
      <c r="F5983" s="2">
        <v>468.0</v>
      </c>
      <c r="G5983" s="2" t="s">
        <v>38</v>
      </c>
      <c r="H5983" s="2" t="s">
        <v>34</v>
      </c>
      <c r="I5983" s="2" t="s">
        <v>25</v>
      </c>
      <c r="J5983" s="2" t="str">
        <f t="array" ref="J5983">XLOOKUP('Transaction Data'!$G5983,Product_Code,Biscuit_Brand)</f>
        <v>Ginger Snaps</v>
      </c>
      <c r="K5983" s="2">
        <f t="array" ref="K5983">XLOOKUP('Transaction Data'!$G5983,Product_Code,Cost)</f>
        <v>14</v>
      </c>
      <c r="L5983" s="2">
        <f t="array" ref="L5983">XLOOKUP('Transaction Data'!$G5983,Product_Code,Unit_Price)</f>
        <v>28</v>
      </c>
      <c r="M5983" s="3">
        <f>'Transaction Data'!$F5983*'Transaction Data'!$K5983</f>
        <v>6552</v>
      </c>
      <c r="N5983" s="3">
        <f>'Transaction Data'!$F5983*'Transaction Data'!$L5983</f>
        <v>13104</v>
      </c>
      <c r="O5983" s="3">
        <f>'Transaction Data'!$N5983-'Transaction Data'!$M5983</f>
        <v>6552</v>
      </c>
      <c r="P5983" s="2">
        <f>DATEDIF('Transaction Data'!$D5983,'Transaction Data'!$A5983,"y")</f>
        <v>33</v>
      </c>
      <c r="Q5983" s="2" t="str">
        <f>FLOOR('Transaction Data'!$P5983,15)&amp;"-"&amp;FLOOR('Transaction Data'!$P5983,15)+14</f>
        <v>30-44</v>
      </c>
      <c r="R5983" s="2" t="str">
        <f>IF('Transaction Data'!$L5983&lt;=10,"Less Expensive","Expensive")</f>
        <v>Expensive</v>
      </c>
      <c r="S5983" s="4">
        <f>WEEKDAY('Transaction Data'!$A5983)</f>
        <v>7</v>
      </c>
      <c r="T5983" s="2" t="str">
        <f>IF(WEEKDAY('Transaction Data'!$A5983,2)&lt;6,"Weekday","Weekend")</f>
        <v>Weekend</v>
      </c>
    </row>
    <row r="5984" ht="15.75" customHeight="1">
      <c r="A5984" s="1">
        <v>45480.0</v>
      </c>
      <c r="B5984" s="2" t="s">
        <v>5599</v>
      </c>
      <c r="C5984" s="2" t="s">
        <v>32</v>
      </c>
      <c r="D5984" s="1">
        <v>31669.0</v>
      </c>
      <c r="E5984" s="2" t="s">
        <v>22</v>
      </c>
      <c r="F5984" s="2">
        <v>11.0</v>
      </c>
      <c r="G5984" s="2" t="s">
        <v>60</v>
      </c>
      <c r="H5984" s="2" t="s">
        <v>24</v>
      </c>
      <c r="I5984" s="2" t="s">
        <v>25</v>
      </c>
      <c r="J5984" s="2" t="str">
        <f t="array" ref="J5984">XLOOKUP('Transaction Data'!$G5984,Product_Code,Biscuit_Brand)</f>
        <v>Peanut Butter Bites</v>
      </c>
      <c r="K5984" s="2">
        <f t="array" ref="K5984">XLOOKUP('Transaction Data'!$G5984,Product_Code,Cost)</f>
        <v>5</v>
      </c>
      <c r="L5984" s="2">
        <f t="array" ref="L5984">XLOOKUP('Transaction Data'!$G5984,Product_Code,Unit_Price)</f>
        <v>7</v>
      </c>
      <c r="M5984" s="3">
        <f>'Transaction Data'!$F5984*'Transaction Data'!$K5984</f>
        <v>55</v>
      </c>
      <c r="N5984" s="3">
        <f>'Transaction Data'!$F5984*'Transaction Data'!$L5984</f>
        <v>77</v>
      </c>
      <c r="O5984" s="3">
        <f>'Transaction Data'!$N5984-'Transaction Data'!$M5984</f>
        <v>22</v>
      </c>
      <c r="P5984" s="2">
        <f>DATEDIF('Transaction Data'!$D5984,'Transaction Data'!$A5984,"y")</f>
        <v>37</v>
      </c>
      <c r="Q5984" s="2" t="str">
        <f>FLOOR('Transaction Data'!$P5984,15)&amp;"-"&amp;FLOOR('Transaction Data'!$P5984,15)+14</f>
        <v>30-44</v>
      </c>
      <c r="R5984" s="2" t="str">
        <f>IF('Transaction Data'!$L5984&lt;=10,"Less Expensive","Expensive")</f>
        <v>Less Expensive</v>
      </c>
      <c r="S5984" s="4">
        <f>WEEKDAY('Transaction Data'!$A5984)</f>
        <v>1</v>
      </c>
      <c r="T5984" s="2" t="str">
        <f>IF(WEEKDAY('Transaction Data'!$A5984,2)&lt;6,"Weekday","Weekend")</f>
        <v>Weekend</v>
      </c>
    </row>
    <row r="5985" ht="15.75" customHeight="1">
      <c r="A5985" s="1">
        <v>45425.0</v>
      </c>
      <c r="B5985" s="2" t="s">
        <v>5600</v>
      </c>
      <c r="C5985" s="2" t="s">
        <v>78</v>
      </c>
      <c r="D5985" s="1">
        <v>19574.0</v>
      </c>
      <c r="E5985" s="2" t="s">
        <v>37</v>
      </c>
      <c r="F5985" s="2">
        <v>317.0</v>
      </c>
      <c r="G5985" s="2" t="s">
        <v>57</v>
      </c>
      <c r="H5985" s="2" t="s">
        <v>42</v>
      </c>
      <c r="I5985" s="2" t="s">
        <v>25</v>
      </c>
      <c r="J5985" s="2" t="str">
        <f t="array" ref="J5985">XLOOKUP('Transaction Data'!$G5985,Product_Code,Biscuit_Brand)</f>
        <v>Oatmeal Cookies</v>
      </c>
      <c r="K5985" s="2">
        <f t="array" ref="K5985">XLOOKUP('Transaction Data'!$G5985,Product_Code,Cost)</f>
        <v>19</v>
      </c>
      <c r="L5985" s="2">
        <f t="array" ref="L5985">XLOOKUP('Transaction Data'!$G5985,Product_Code,Unit_Price)</f>
        <v>23</v>
      </c>
      <c r="M5985" s="3">
        <f>'Transaction Data'!$F5985*'Transaction Data'!$K5985</f>
        <v>6023</v>
      </c>
      <c r="N5985" s="3">
        <f>'Transaction Data'!$F5985*'Transaction Data'!$L5985</f>
        <v>7291</v>
      </c>
      <c r="O5985" s="3">
        <f>'Transaction Data'!$N5985-'Transaction Data'!$M5985</f>
        <v>1268</v>
      </c>
      <c r="P5985" s="2">
        <f>DATEDIF('Transaction Data'!$D5985,'Transaction Data'!$A5985,"y")</f>
        <v>70</v>
      </c>
      <c r="Q5985" s="2" t="str">
        <f>FLOOR('Transaction Data'!$P5985,15)&amp;"-"&amp;FLOOR('Transaction Data'!$P5985,15)+14</f>
        <v>60-74</v>
      </c>
      <c r="R5985" s="2" t="str">
        <f>IF('Transaction Data'!$L5985&lt;=10,"Less Expensive","Expensive")</f>
        <v>Expensive</v>
      </c>
      <c r="S5985" s="4">
        <f>WEEKDAY('Transaction Data'!$A5985)</f>
        <v>2</v>
      </c>
      <c r="T5985" s="2" t="str">
        <f>IF(WEEKDAY('Transaction Data'!$A5985,2)&lt;6,"Weekday","Weekend")</f>
        <v>Weekday</v>
      </c>
    </row>
    <row r="5986" ht="15.75" customHeight="1">
      <c r="A5986" s="1">
        <v>45478.0</v>
      </c>
      <c r="B5986" s="2" t="s">
        <v>5601</v>
      </c>
      <c r="C5986" s="2" t="s">
        <v>69</v>
      </c>
      <c r="D5986" s="1">
        <v>16188.0</v>
      </c>
      <c r="E5986" s="2" t="s">
        <v>22</v>
      </c>
      <c r="F5986" s="2">
        <v>204.0</v>
      </c>
      <c r="G5986" s="2" t="s">
        <v>57</v>
      </c>
      <c r="H5986" s="2" t="s">
        <v>45</v>
      </c>
      <c r="I5986" s="2" t="s">
        <v>25</v>
      </c>
      <c r="J5986" s="2" t="str">
        <f t="array" ref="J5986">XLOOKUP('Transaction Data'!$G5986,Product_Code,Biscuit_Brand)</f>
        <v>Oatmeal Cookies</v>
      </c>
      <c r="K5986" s="2">
        <f t="array" ref="K5986">XLOOKUP('Transaction Data'!$G5986,Product_Code,Cost)</f>
        <v>19</v>
      </c>
      <c r="L5986" s="2">
        <f t="array" ref="L5986">XLOOKUP('Transaction Data'!$G5986,Product_Code,Unit_Price)</f>
        <v>23</v>
      </c>
      <c r="M5986" s="3">
        <f>'Transaction Data'!$F5986*'Transaction Data'!$K5986</f>
        <v>3876</v>
      </c>
      <c r="N5986" s="3">
        <f>'Transaction Data'!$F5986*'Transaction Data'!$L5986</f>
        <v>4692</v>
      </c>
      <c r="O5986" s="3">
        <f>'Transaction Data'!$N5986-'Transaction Data'!$M5986</f>
        <v>816</v>
      </c>
      <c r="P5986" s="2">
        <f>DATEDIF('Transaction Data'!$D5986,'Transaction Data'!$A5986,"y")</f>
        <v>80</v>
      </c>
      <c r="Q5986" s="2" t="str">
        <f>FLOOR('Transaction Data'!$P5986,15)&amp;"-"&amp;FLOOR('Transaction Data'!$P5986,15)+14</f>
        <v>75-89</v>
      </c>
      <c r="R5986" s="2" t="str">
        <f>IF('Transaction Data'!$L5986&lt;=10,"Less Expensive","Expensive")</f>
        <v>Expensive</v>
      </c>
      <c r="S5986" s="4">
        <f>WEEKDAY('Transaction Data'!$A5986)</f>
        <v>6</v>
      </c>
      <c r="T5986" s="2" t="str">
        <f>IF(WEEKDAY('Transaction Data'!$A5986,2)&lt;6,"Weekday","Weekend")</f>
        <v>Weekday</v>
      </c>
    </row>
    <row r="5987" ht="15.75" customHeight="1">
      <c r="A5987" s="1">
        <v>45310.0</v>
      </c>
      <c r="B5987" s="2" t="s">
        <v>5602</v>
      </c>
      <c r="C5987" s="2" t="s">
        <v>21</v>
      </c>
      <c r="D5987" s="1">
        <v>17474.0</v>
      </c>
      <c r="E5987" s="2" t="s">
        <v>37</v>
      </c>
      <c r="F5987" s="2">
        <v>264.0</v>
      </c>
      <c r="G5987" s="2" t="s">
        <v>33</v>
      </c>
      <c r="H5987" s="2" t="s">
        <v>24</v>
      </c>
      <c r="I5987" s="2" t="s">
        <v>25</v>
      </c>
      <c r="J5987" s="2" t="str">
        <f t="array" ref="J5987">XLOOKUP('Transaction Data'!$G5987,Product_Code,Biscuit_Brand)</f>
        <v>Caramel Biscuits</v>
      </c>
      <c r="K5987" s="2">
        <f t="array" ref="K5987">XLOOKUP('Transaction Data'!$G5987,Product_Code,Cost)</f>
        <v>18</v>
      </c>
      <c r="L5987" s="2">
        <f t="array" ref="L5987">XLOOKUP('Transaction Data'!$G5987,Product_Code,Unit_Price)</f>
        <v>22</v>
      </c>
      <c r="M5987" s="3">
        <f>'Transaction Data'!$F5987*'Transaction Data'!$K5987</f>
        <v>4752</v>
      </c>
      <c r="N5987" s="3">
        <f>'Transaction Data'!$F5987*'Transaction Data'!$L5987</f>
        <v>5808</v>
      </c>
      <c r="O5987" s="3">
        <f>'Transaction Data'!$N5987-'Transaction Data'!$M5987</f>
        <v>1056</v>
      </c>
      <c r="P5987" s="2">
        <f>DATEDIF('Transaction Data'!$D5987,'Transaction Data'!$A5987,"y")</f>
        <v>76</v>
      </c>
      <c r="Q5987" s="2" t="str">
        <f>FLOOR('Transaction Data'!$P5987,15)&amp;"-"&amp;FLOOR('Transaction Data'!$P5987,15)+14</f>
        <v>75-89</v>
      </c>
      <c r="R5987" s="2" t="str">
        <f>IF('Transaction Data'!$L5987&lt;=10,"Less Expensive","Expensive")</f>
        <v>Expensive</v>
      </c>
      <c r="S5987" s="4">
        <f>WEEKDAY('Transaction Data'!$A5987)</f>
        <v>6</v>
      </c>
      <c r="T5987" s="2" t="str">
        <f>IF(WEEKDAY('Transaction Data'!$A5987,2)&lt;6,"Weekday","Weekend")</f>
        <v>Weekday</v>
      </c>
    </row>
    <row r="5988" ht="15.75" customHeight="1">
      <c r="A5988" s="1">
        <v>45376.0</v>
      </c>
      <c r="B5988" s="2" t="s">
        <v>5603</v>
      </c>
      <c r="C5988" s="2" t="s">
        <v>54</v>
      </c>
      <c r="D5988" s="1">
        <v>20402.0</v>
      </c>
      <c r="E5988" s="2" t="s">
        <v>63</v>
      </c>
      <c r="F5988" s="2">
        <v>493.0</v>
      </c>
      <c r="G5988" s="2" t="s">
        <v>28</v>
      </c>
      <c r="H5988" s="2" t="s">
        <v>29</v>
      </c>
      <c r="I5988" s="2" t="s">
        <v>25</v>
      </c>
      <c r="J5988" s="2" t="str">
        <f t="array" ref="J5988">XLOOKUP('Transaction Data'!$G5988,Product_Code,Biscuit_Brand)</f>
        <v>Shortbread</v>
      </c>
      <c r="K5988" s="2">
        <f t="array" ref="K5988">XLOOKUP('Transaction Data'!$G5988,Product_Code,Cost)</f>
        <v>10</v>
      </c>
      <c r="L5988" s="2">
        <f t="array" ref="L5988">XLOOKUP('Transaction Data'!$G5988,Product_Code,Unit_Price)</f>
        <v>45</v>
      </c>
      <c r="M5988" s="3">
        <f>'Transaction Data'!$F5988*'Transaction Data'!$K5988</f>
        <v>4930</v>
      </c>
      <c r="N5988" s="3">
        <f>'Transaction Data'!$F5988*'Transaction Data'!$L5988</f>
        <v>22185</v>
      </c>
      <c r="O5988" s="3">
        <f>'Transaction Data'!$N5988-'Transaction Data'!$M5988</f>
        <v>17255</v>
      </c>
      <c r="P5988" s="2">
        <f>DATEDIF('Transaction Data'!$D5988,'Transaction Data'!$A5988,"y")</f>
        <v>68</v>
      </c>
      <c r="Q5988" s="2" t="str">
        <f>FLOOR('Transaction Data'!$P5988,15)&amp;"-"&amp;FLOOR('Transaction Data'!$P5988,15)+14</f>
        <v>60-74</v>
      </c>
      <c r="R5988" s="2" t="str">
        <f>IF('Transaction Data'!$L5988&lt;=10,"Less Expensive","Expensive")</f>
        <v>Expensive</v>
      </c>
      <c r="S5988" s="4">
        <f>WEEKDAY('Transaction Data'!$A5988)</f>
        <v>2</v>
      </c>
      <c r="T5988" s="2" t="str">
        <f>IF(WEEKDAY('Transaction Data'!$A5988,2)&lt;6,"Weekday","Weekend")</f>
        <v>Weekday</v>
      </c>
    </row>
    <row r="5989" ht="15.75" customHeight="1">
      <c r="A5989" s="1">
        <v>45376.0</v>
      </c>
      <c r="B5989" s="2" t="s">
        <v>5604</v>
      </c>
      <c r="C5989" s="2" t="s">
        <v>21</v>
      </c>
      <c r="D5989" s="1">
        <v>29671.0</v>
      </c>
      <c r="E5989" s="2" t="s">
        <v>63</v>
      </c>
      <c r="F5989" s="2">
        <v>494.0</v>
      </c>
      <c r="G5989" s="2" t="s">
        <v>44</v>
      </c>
      <c r="H5989" s="2" t="s">
        <v>42</v>
      </c>
      <c r="I5989" s="2" t="s">
        <v>25</v>
      </c>
      <c r="J5989" s="2" t="str">
        <f t="array" ref="J5989">XLOOKUP('Transaction Data'!$G5989,Product_Code,Biscuit_Brand)</f>
        <v>Butter Crunch</v>
      </c>
      <c r="K5989" s="2">
        <f t="array" ref="K5989">XLOOKUP('Transaction Data'!$G5989,Product_Code,Cost)</f>
        <v>10</v>
      </c>
      <c r="L5989" s="2">
        <f t="array" ref="L5989">XLOOKUP('Transaction Data'!$G5989,Product_Code,Unit_Price)</f>
        <v>11</v>
      </c>
      <c r="M5989" s="3">
        <f>'Transaction Data'!$F5989*'Transaction Data'!$K5989</f>
        <v>4940</v>
      </c>
      <c r="N5989" s="3">
        <f>'Transaction Data'!$F5989*'Transaction Data'!$L5989</f>
        <v>5434</v>
      </c>
      <c r="O5989" s="3">
        <f>'Transaction Data'!$N5989-'Transaction Data'!$M5989</f>
        <v>494</v>
      </c>
      <c r="P5989" s="2">
        <f>DATEDIF('Transaction Data'!$D5989,'Transaction Data'!$A5989,"y")</f>
        <v>42</v>
      </c>
      <c r="Q5989" s="2" t="str">
        <f>FLOOR('Transaction Data'!$P5989,15)&amp;"-"&amp;FLOOR('Transaction Data'!$P5989,15)+14</f>
        <v>30-44</v>
      </c>
      <c r="R5989" s="2" t="str">
        <f>IF('Transaction Data'!$L5989&lt;=10,"Less Expensive","Expensive")</f>
        <v>Expensive</v>
      </c>
      <c r="S5989" s="4">
        <f>WEEKDAY('Transaction Data'!$A5989)</f>
        <v>2</v>
      </c>
      <c r="T5989" s="2" t="str">
        <f>IF(WEEKDAY('Transaction Data'!$A5989,2)&lt;6,"Weekday","Weekend")</f>
        <v>Weekday</v>
      </c>
    </row>
    <row r="5990" ht="15.75" customHeight="1">
      <c r="A5990" s="1">
        <v>45371.0</v>
      </c>
      <c r="B5990" s="2" t="s">
        <v>5605</v>
      </c>
      <c r="C5990" s="2" t="s">
        <v>78</v>
      </c>
      <c r="D5990" s="1">
        <v>34122.0</v>
      </c>
      <c r="E5990" s="2" t="s">
        <v>27</v>
      </c>
      <c r="F5990" s="2">
        <v>417.0</v>
      </c>
      <c r="G5990" s="2" t="s">
        <v>44</v>
      </c>
      <c r="H5990" s="2" t="s">
        <v>45</v>
      </c>
      <c r="I5990" s="2" t="s">
        <v>25</v>
      </c>
      <c r="J5990" s="2" t="str">
        <f t="array" ref="J5990">XLOOKUP('Transaction Data'!$G5990,Product_Code,Biscuit_Brand)</f>
        <v>Butter Crunch</v>
      </c>
      <c r="K5990" s="2">
        <f t="array" ref="K5990">XLOOKUP('Transaction Data'!$G5990,Product_Code,Cost)</f>
        <v>10</v>
      </c>
      <c r="L5990" s="2">
        <f t="array" ref="L5990">XLOOKUP('Transaction Data'!$G5990,Product_Code,Unit_Price)</f>
        <v>11</v>
      </c>
      <c r="M5990" s="3">
        <f>'Transaction Data'!$F5990*'Transaction Data'!$K5990</f>
        <v>4170</v>
      </c>
      <c r="N5990" s="3">
        <f>'Transaction Data'!$F5990*'Transaction Data'!$L5990</f>
        <v>4587</v>
      </c>
      <c r="O5990" s="3">
        <f>'Transaction Data'!$N5990-'Transaction Data'!$M5990</f>
        <v>417</v>
      </c>
      <c r="P5990" s="2">
        <f>DATEDIF('Transaction Data'!$D5990,'Transaction Data'!$A5990,"y")</f>
        <v>30</v>
      </c>
      <c r="Q5990" s="2" t="str">
        <f>FLOOR('Transaction Data'!$P5990,15)&amp;"-"&amp;FLOOR('Transaction Data'!$P5990,15)+14</f>
        <v>30-44</v>
      </c>
      <c r="R5990" s="2" t="str">
        <f>IF('Transaction Data'!$L5990&lt;=10,"Less Expensive","Expensive")</f>
        <v>Expensive</v>
      </c>
      <c r="S5990" s="4">
        <f>WEEKDAY('Transaction Data'!$A5990)</f>
        <v>4</v>
      </c>
      <c r="T5990" s="2" t="str">
        <f>IF(WEEKDAY('Transaction Data'!$A5990,2)&lt;6,"Weekday","Weekend")</f>
        <v>Weekday</v>
      </c>
    </row>
    <row r="5991" ht="15.75" customHeight="1">
      <c r="A5991" s="1">
        <v>45421.0</v>
      </c>
      <c r="B5991" s="2" t="s">
        <v>5606</v>
      </c>
      <c r="C5991" s="2" t="s">
        <v>69</v>
      </c>
      <c r="D5991" s="1">
        <v>33418.0</v>
      </c>
      <c r="E5991" s="2" t="s">
        <v>22</v>
      </c>
      <c r="F5991" s="2">
        <v>486.0</v>
      </c>
      <c r="G5991" s="2" t="s">
        <v>33</v>
      </c>
      <c r="H5991" s="2" t="s">
        <v>24</v>
      </c>
      <c r="I5991" s="2" t="s">
        <v>25</v>
      </c>
      <c r="J5991" s="2" t="str">
        <f t="array" ref="J5991">XLOOKUP('Transaction Data'!$G5991,Product_Code,Biscuit_Brand)</f>
        <v>Caramel Biscuits</v>
      </c>
      <c r="K5991" s="2">
        <f t="array" ref="K5991">XLOOKUP('Transaction Data'!$G5991,Product_Code,Cost)</f>
        <v>18</v>
      </c>
      <c r="L5991" s="2">
        <f t="array" ref="L5991">XLOOKUP('Transaction Data'!$G5991,Product_Code,Unit_Price)</f>
        <v>22</v>
      </c>
      <c r="M5991" s="3">
        <f>'Transaction Data'!$F5991*'Transaction Data'!$K5991</f>
        <v>8748</v>
      </c>
      <c r="N5991" s="3">
        <f>'Transaction Data'!$F5991*'Transaction Data'!$L5991</f>
        <v>10692</v>
      </c>
      <c r="O5991" s="3">
        <f>'Transaction Data'!$N5991-'Transaction Data'!$M5991</f>
        <v>1944</v>
      </c>
      <c r="P5991" s="2">
        <f>DATEDIF('Transaction Data'!$D5991,'Transaction Data'!$A5991,"y")</f>
        <v>32</v>
      </c>
      <c r="Q5991" s="2" t="str">
        <f>FLOOR('Transaction Data'!$P5991,15)&amp;"-"&amp;FLOOR('Transaction Data'!$P5991,15)+14</f>
        <v>30-44</v>
      </c>
      <c r="R5991" s="2" t="str">
        <f>IF('Transaction Data'!$L5991&lt;=10,"Less Expensive","Expensive")</f>
        <v>Expensive</v>
      </c>
      <c r="S5991" s="4">
        <f>WEEKDAY('Transaction Data'!$A5991)</f>
        <v>5</v>
      </c>
      <c r="T5991" s="2" t="str">
        <f>IF(WEEKDAY('Transaction Data'!$A5991,2)&lt;6,"Weekday","Weekend")</f>
        <v>Weekday</v>
      </c>
    </row>
    <row r="5992" ht="15.75" customHeight="1">
      <c r="A5992" s="1">
        <v>45466.0</v>
      </c>
      <c r="B5992" s="2" t="s">
        <v>5607</v>
      </c>
      <c r="C5992" s="2" t="s">
        <v>51</v>
      </c>
      <c r="D5992" s="1">
        <v>35778.0</v>
      </c>
      <c r="E5992" s="2" t="s">
        <v>22</v>
      </c>
      <c r="F5992" s="2">
        <v>140.0</v>
      </c>
      <c r="G5992" s="2" t="s">
        <v>44</v>
      </c>
      <c r="H5992" s="2" t="s">
        <v>29</v>
      </c>
      <c r="I5992" s="2" t="s">
        <v>25</v>
      </c>
      <c r="J5992" s="2" t="str">
        <f t="array" ref="J5992">XLOOKUP('Transaction Data'!$G5992,Product_Code,Biscuit_Brand)</f>
        <v>Butter Crunch</v>
      </c>
      <c r="K5992" s="2">
        <f t="array" ref="K5992">XLOOKUP('Transaction Data'!$G5992,Product_Code,Cost)</f>
        <v>10</v>
      </c>
      <c r="L5992" s="2">
        <f t="array" ref="L5992">XLOOKUP('Transaction Data'!$G5992,Product_Code,Unit_Price)</f>
        <v>11</v>
      </c>
      <c r="M5992" s="3">
        <f>'Transaction Data'!$F5992*'Transaction Data'!$K5992</f>
        <v>1400</v>
      </c>
      <c r="N5992" s="3">
        <f>'Transaction Data'!$F5992*'Transaction Data'!$L5992</f>
        <v>1540</v>
      </c>
      <c r="O5992" s="3">
        <f>'Transaction Data'!$N5992-'Transaction Data'!$M5992</f>
        <v>140</v>
      </c>
      <c r="P5992" s="2">
        <f>DATEDIF('Transaction Data'!$D5992,'Transaction Data'!$A5992,"y")</f>
        <v>26</v>
      </c>
      <c r="Q5992" s="2" t="str">
        <f>FLOOR('Transaction Data'!$P5992,15)&amp;"-"&amp;FLOOR('Transaction Data'!$P5992,15)+14</f>
        <v>15-29</v>
      </c>
      <c r="R5992" s="2" t="str">
        <f>IF('Transaction Data'!$L5992&lt;=10,"Less Expensive","Expensive")</f>
        <v>Expensive</v>
      </c>
      <c r="S5992" s="4">
        <f>WEEKDAY('Transaction Data'!$A5992)</f>
        <v>1</v>
      </c>
      <c r="T5992" s="2" t="str">
        <f>IF(WEEKDAY('Transaction Data'!$A5992,2)&lt;6,"Weekday","Weekend")</f>
        <v>Weekend</v>
      </c>
    </row>
    <row r="5993" ht="15.75" customHeight="1">
      <c r="A5993" s="1">
        <v>45385.0</v>
      </c>
      <c r="B5993" s="2" t="s">
        <v>589</v>
      </c>
      <c r="C5993" s="2" t="s">
        <v>65</v>
      </c>
      <c r="D5993" s="1">
        <v>30117.0</v>
      </c>
      <c r="E5993" s="2" t="s">
        <v>27</v>
      </c>
      <c r="F5993" s="2">
        <v>275.0</v>
      </c>
      <c r="G5993" s="2" t="s">
        <v>48</v>
      </c>
      <c r="H5993" s="2" t="s">
        <v>29</v>
      </c>
      <c r="I5993" s="2" t="s">
        <v>25</v>
      </c>
      <c r="J5993" s="2" t="str">
        <f t="array" ref="J5993">XLOOKUP('Transaction Data'!$G5993,Product_Code,Biscuit_Brand)</f>
        <v>Lemon Crisps</v>
      </c>
      <c r="K5993" s="2">
        <f t="array" ref="K5993">XLOOKUP('Transaction Data'!$G5993,Product_Code,Cost)</f>
        <v>7</v>
      </c>
      <c r="L5993" s="2">
        <f t="array" ref="L5993">XLOOKUP('Transaction Data'!$G5993,Product_Code,Unit_Price)</f>
        <v>9</v>
      </c>
      <c r="M5993" s="3">
        <f>'Transaction Data'!$F5993*'Transaction Data'!$K5993</f>
        <v>1925</v>
      </c>
      <c r="N5993" s="3">
        <f>'Transaction Data'!$F5993*'Transaction Data'!$L5993</f>
        <v>2475</v>
      </c>
      <c r="O5993" s="3">
        <f>'Transaction Data'!$N5993-'Transaction Data'!$M5993</f>
        <v>550</v>
      </c>
      <c r="P5993" s="2">
        <f>DATEDIF('Transaction Data'!$D5993,'Transaction Data'!$A5993,"y")</f>
        <v>41</v>
      </c>
      <c r="Q5993" s="2" t="str">
        <f>FLOOR('Transaction Data'!$P5993,15)&amp;"-"&amp;FLOOR('Transaction Data'!$P5993,15)+14</f>
        <v>30-44</v>
      </c>
      <c r="R5993" s="2" t="str">
        <f>IF('Transaction Data'!$L5993&lt;=10,"Less Expensive","Expensive")</f>
        <v>Less Expensive</v>
      </c>
      <c r="S5993" s="4">
        <f>WEEKDAY('Transaction Data'!$A5993)</f>
        <v>4</v>
      </c>
      <c r="T5993" s="2" t="str">
        <f>IF(WEEKDAY('Transaction Data'!$A5993,2)&lt;6,"Weekday","Weekend")</f>
        <v>Weekday</v>
      </c>
    </row>
    <row r="5994" ht="15.75" customHeight="1">
      <c r="A5994" s="1">
        <v>45410.0</v>
      </c>
      <c r="B5994" s="2" t="s">
        <v>5608</v>
      </c>
      <c r="C5994" s="2" t="s">
        <v>78</v>
      </c>
      <c r="D5994" s="1">
        <v>29742.0</v>
      </c>
      <c r="E5994" s="2" t="s">
        <v>22</v>
      </c>
      <c r="F5994" s="2">
        <v>417.0</v>
      </c>
      <c r="G5994" s="2" t="s">
        <v>48</v>
      </c>
      <c r="H5994" s="2" t="s">
        <v>34</v>
      </c>
      <c r="I5994" s="2" t="s">
        <v>30</v>
      </c>
      <c r="J5994" s="2" t="str">
        <f t="array" ref="J5994">XLOOKUP('Transaction Data'!$G5994,Product_Code,Biscuit_Brand)</f>
        <v>Lemon Crisps</v>
      </c>
      <c r="K5994" s="2">
        <f t="array" ref="K5994">XLOOKUP('Transaction Data'!$G5994,Product_Code,Cost)</f>
        <v>7</v>
      </c>
      <c r="L5994" s="2">
        <f t="array" ref="L5994">XLOOKUP('Transaction Data'!$G5994,Product_Code,Unit_Price)</f>
        <v>9</v>
      </c>
      <c r="M5994" s="3">
        <f>'Transaction Data'!$F5994*'Transaction Data'!$K5994</f>
        <v>2919</v>
      </c>
      <c r="N5994" s="3">
        <f>'Transaction Data'!$F5994*'Transaction Data'!$L5994</f>
        <v>3753</v>
      </c>
      <c r="O5994" s="3">
        <f>'Transaction Data'!$N5994-'Transaction Data'!$M5994</f>
        <v>834</v>
      </c>
      <c r="P5994" s="2">
        <f>DATEDIF('Transaction Data'!$D5994,'Transaction Data'!$A5994,"y")</f>
        <v>42</v>
      </c>
      <c r="Q5994" s="2" t="str">
        <f>FLOOR('Transaction Data'!$P5994,15)&amp;"-"&amp;FLOOR('Transaction Data'!$P5994,15)+14</f>
        <v>30-44</v>
      </c>
      <c r="R5994" s="2" t="str">
        <f>IF('Transaction Data'!$L5994&lt;=10,"Less Expensive","Expensive")</f>
        <v>Less Expensive</v>
      </c>
      <c r="S5994" s="4">
        <f>WEEKDAY('Transaction Data'!$A5994)</f>
        <v>1</v>
      </c>
      <c r="T5994" s="2" t="str">
        <f>IF(WEEKDAY('Transaction Data'!$A5994,2)&lt;6,"Weekday","Weekend")</f>
        <v>Weekend</v>
      </c>
    </row>
    <row r="5995" ht="15.75" customHeight="1">
      <c r="A5995" s="1">
        <v>45357.0</v>
      </c>
      <c r="B5995" s="2" t="s">
        <v>5609</v>
      </c>
      <c r="C5995" s="2" t="s">
        <v>51</v>
      </c>
      <c r="D5995" s="1">
        <v>35317.0</v>
      </c>
      <c r="E5995" s="2" t="s">
        <v>37</v>
      </c>
      <c r="F5995" s="2">
        <v>162.0</v>
      </c>
      <c r="G5995" s="2" t="s">
        <v>60</v>
      </c>
      <c r="H5995" s="2" t="s">
        <v>24</v>
      </c>
      <c r="I5995" s="2" t="s">
        <v>25</v>
      </c>
      <c r="J5995" s="2" t="str">
        <f t="array" ref="J5995">XLOOKUP('Transaction Data'!$G5995,Product_Code,Biscuit_Brand)</f>
        <v>Peanut Butter Bites</v>
      </c>
      <c r="K5995" s="2">
        <f t="array" ref="K5995">XLOOKUP('Transaction Data'!$G5995,Product_Code,Cost)</f>
        <v>5</v>
      </c>
      <c r="L5995" s="2">
        <f t="array" ref="L5995">XLOOKUP('Transaction Data'!$G5995,Product_Code,Unit_Price)</f>
        <v>7</v>
      </c>
      <c r="M5995" s="3">
        <f>'Transaction Data'!$F5995*'Transaction Data'!$K5995</f>
        <v>810</v>
      </c>
      <c r="N5995" s="3">
        <f>'Transaction Data'!$F5995*'Transaction Data'!$L5995</f>
        <v>1134</v>
      </c>
      <c r="O5995" s="3">
        <f>'Transaction Data'!$N5995-'Transaction Data'!$M5995</f>
        <v>324</v>
      </c>
      <c r="P5995" s="2">
        <f>DATEDIF('Transaction Data'!$D5995,'Transaction Data'!$A5995,"y")</f>
        <v>27</v>
      </c>
      <c r="Q5995" s="2" t="str">
        <f>FLOOR('Transaction Data'!$P5995,15)&amp;"-"&amp;FLOOR('Transaction Data'!$P5995,15)+14</f>
        <v>15-29</v>
      </c>
      <c r="R5995" s="2" t="str">
        <f>IF('Transaction Data'!$L5995&lt;=10,"Less Expensive","Expensive")</f>
        <v>Less Expensive</v>
      </c>
      <c r="S5995" s="4">
        <f>WEEKDAY('Transaction Data'!$A5995)</f>
        <v>4</v>
      </c>
      <c r="T5995" s="2" t="str">
        <f>IF(WEEKDAY('Transaction Data'!$A5995,2)&lt;6,"Weekday","Weekend")</f>
        <v>Weekday</v>
      </c>
    </row>
    <row r="5996" ht="15.75" customHeight="1">
      <c r="A5996" s="1">
        <v>45337.0</v>
      </c>
      <c r="B5996" s="2" t="s">
        <v>5610</v>
      </c>
      <c r="C5996" s="2" t="s">
        <v>72</v>
      </c>
      <c r="D5996" s="1">
        <v>26150.0</v>
      </c>
      <c r="E5996" s="2" t="s">
        <v>37</v>
      </c>
      <c r="F5996" s="2">
        <v>153.0</v>
      </c>
      <c r="G5996" s="2" t="s">
        <v>57</v>
      </c>
      <c r="H5996" s="2" t="s">
        <v>42</v>
      </c>
      <c r="I5996" s="2" t="s">
        <v>25</v>
      </c>
      <c r="J5996" s="2" t="str">
        <f t="array" ref="J5996">XLOOKUP('Transaction Data'!$G5996,Product_Code,Biscuit_Brand)</f>
        <v>Oatmeal Cookies</v>
      </c>
      <c r="K5996" s="2">
        <f t="array" ref="K5996">XLOOKUP('Transaction Data'!$G5996,Product_Code,Cost)</f>
        <v>19</v>
      </c>
      <c r="L5996" s="2">
        <f t="array" ref="L5996">XLOOKUP('Transaction Data'!$G5996,Product_Code,Unit_Price)</f>
        <v>23</v>
      </c>
      <c r="M5996" s="3">
        <f>'Transaction Data'!$F5996*'Transaction Data'!$K5996</f>
        <v>2907</v>
      </c>
      <c r="N5996" s="3">
        <f>'Transaction Data'!$F5996*'Transaction Data'!$L5996</f>
        <v>3519</v>
      </c>
      <c r="O5996" s="3">
        <f>'Transaction Data'!$N5996-'Transaction Data'!$M5996</f>
        <v>612</v>
      </c>
      <c r="P5996" s="2">
        <f>DATEDIF('Transaction Data'!$D5996,'Transaction Data'!$A5996,"y")</f>
        <v>52</v>
      </c>
      <c r="Q5996" s="2" t="str">
        <f>FLOOR('Transaction Data'!$P5996,15)&amp;"-"&amp;FLOOR('Transaction Data'!$P5996,15)+14</f>
        <v>45-59</v>
      </c>
      <c r="R5996" s="2" t="str">
        <f>IF('Transaction Data'!$L5996&lt;=10,"Less Expensive","Expensive")</f>
        <v>Expensive</v>
      </c>
      <c r="S5996" s="4">
        <f>WEEKDAY('Transaction Data'!$A5996)</f>
        <v>5</v>
      </c>
      <c r="T5996" s="2" t="str">
        <f>IF(WEEKDAY('Transaction Data'!$A5996,2)&lt;6,"Weekday","Weekend")</f>
        <v>Weekday</v>
      </c>
    </row>
    <row r="5997" ht="15.75" customHeight="1">
      <c r="A5997" s="1">
        <v>45314.0</v>
      </c>
      <c r="B5997" s="2" t="s">
        <v>5611</v>
      </c>
      <c r="C5997" s="2" t="s">
        <v>65</v>
      </c>
      <c r="D5997" s="1">
        <v>27456.0</v>
      </c>
      <c r="E5997" s="2" t="s">
        <v>22</v>
      </c>
      <c r="F5997" s="2">
        <v>98.0</v>
      </c>
      <c r="G5997" s="2" t="s">
        <v>57</v>
      </c>
      <c r="H5997" s="2" t="s">
        <v>45</v>
      </c>
      <c r="I5997" s="2" t="s">
        <v>25</v>
      </c>
      <c r="J5997" s="2" t="str">
        <f t="array" ref="J5997">XLOOKUP('Transaction Data'!$G5997,Product_Code,Biscuit_Brand)</f>
        <v>Oatmeal Cookies</v>
      </c>
      <c r="K5997" s="2">
        <f t="array" ref="K5997">XLOOKUP('Transaction Data'!$G5997,Product_Code,Cost)</f>
        <v>19</v>
      </c>
      <c r="L5997" s="2">
        <f t="array" ref="L5997">XLOOKUP('Transaction Data'!$G5997,Product_Code,Unit_Price)</f>
        <v>23</v>
      </c>
      <c r="M5997" s="3">
        <f>'Transaction Data'!$F5997*'Transaction Data'!$K5997</f>
        <v>1862</v>
      </c>
      <c r="N5997" s="3">
        <f>'Transaction Data'!$F5997*'Transaction Data'!$L5997</f>
        <v>2254</v>
      </c>
      <c r="O5997" s="3">
        <f>'Transaction Data'!$N5997-'Transaction Data'!$M5997</f>
        <v>392</v>
      </c>
      <c r="P5997" s="2">
        <f>DATEDIF('Transaction Data'!$D5997,'Transaction Data'!$A5997,"y")</f>
        <v>48</v>
      </c>
      <c r="Q5997" s="2" t="str">
        <f>FLOOR('Transaction Data'!$P5997,15)&amp;"-"&amp;FLOOR('Transaction Data'!$P5997,15)+14</f>
        <v>45-59</v>
      </c>
      <c r="R5997" s="2" t="str">
        <f>IF('Transaction Data'!$L5997&lt;=10,"Less Expensive","Expensive")</f>
        <v>Expensive</v>
      </c>
      <c r="S5997" s="4">
        <f>WEEKDAY('Transaction Data'!$A5997)</f>
        <v>3</v>
      </c>
      <c r="T5997" s="2" t="str">
        <f>IF(WEEKDAY('Transaction Data'!$A5997,2)&lt;6,"Weekday","Weekend")</f>
        <v>Weekday</v>
      </c>
    </row>
    <row r="5998" ht="15.75" customHeight="1">
      <c r="A5998" s="1">
        <v>45393.0</v>
      </c>
      <c r="B5998" s="2" t="s">
        <v>5612</v>
      </c>
      <c r="C5998" s="2" t="s">
        <v>47</v>
      </c>
      <c r="D5998" s="1">
        <v>33193.0</v>
      </c>
      <c r="E5998" s="2" t="s">
        <v>63</v>
      </c>
      <c r="F5998" s="2">
        <v>491.0</v>
      </c>
      <c r="G5998" s="2" t="s">
        <v>61</v>
      </c>
      <c r="H5998" s="2" t="s">
        <v>24</v>
      </c>
      <c r="I5998" s="2" t="s">
        <v>25</v>
      </c>
      <c r="J5998" s="2" t="str">
        <f t="array" ref="J5998">XLOOKUP('Transaction Data'!$G5998,Product_Code,Biscuit_Brand)</f>
        <v>Choco Delight</v>
      </c>
      <c r="K5998" s="2">
        <f t="array" ref="K5998">XLOOKUP('Transaction Data'!$G5998,Product_Code,Cost)</f>
        <v>3</v>
      </c>
      <c r="L5998" s="2">
        <f t="array" ref="L5998">XLOOKUP('Transaction Data'!$G5998,Product_Code,Unit_Price)</f>
        <v>5</v>
      </c>
      <c r="M5998" s="3">
        <f>'Transaction Data'!$F5998*'Transaction Data'!$K5998</f>
        <v>1473</v>
      </c>
      <c r="N5998" s="3">
        <f>'Transaction Data'!$F5998*'Transaction Data'!$L5998</f>
        <v>2455</v>
      </c>
      <c r="O5998" s="3">
        <f>'Transaction Data'!$N5998-'Transaction Data'!$M5998</f>
        <v>982</v>
      </c>
      <c r="P5998" s="2">
        <f>DATEDIF('Transaction Data'!$D5998,'Transaction Data'!$A5998,"y")</f>
        <v>33</v>
      </c>
      <c r="Q5998" s="2" t="str">
        <f>FLOOR('Transaction Data'!$P5998,15)&amp;"-"&amp;FLOOR('Transaction Data'!$P5998,15)+14</f>
        <v>30-44</v>
      </c>
      <c r="R5998" s="2" t="str">
        <f>IF('Transaction Data'!$L5998&lt;=10,"Less Expensive","Expensive")</f>
        <v>Less Expensive</v>
      </c>
      <c r="S5998" s="4">
        <f>WEEKDAY('Transaction Data'!$A5998)</f>
        <v>5</v>
      </c>
      <c r="T5998" s="2" t="str">
        <f>IF(WEEKDAY('Transaction Data'!$A5998,2)&lt;6,"Weekday","Weekend")</f>
        <v>Weekday</v>
      </c>
    </row>
    <row r="5999" ht="15.75" customHeight="1">
      <c r="A5999" s="1">
        <v>45501.0</v>
      </c>
      <c r="B5999" s="2" t="s">
        <v>5613</v>
      </c>
      <c r="C5999" s="2" t="s">
        <v>54</v>
      </c>
      <c r="D5999" s="1">
        <v>20467.0</v>
      </c>
      <c r="E5999" s="2" t="s">
        <v>27</v>
      </c>
      <c r="F5999" s="2">
        <v>371.0</v>
      </c>
      <c r="G5999" s="2" t="s">
        <v>55</v>
      </c>
      <c r="H5999" s="2" t="s">
        <v>29</v>
      </c>
      <c r="I5999" s="2" t="s">
        <v>25</v>
      </c>
      <c r="J5999" s="2" t="str">
        <f t="array" ref="J5999">XLOOKUP('Transaction Data'!$G5999,Product_Code,Biscuit_Brand)</f>
        <v>Vanilla Wafers</v>
      </c>
      <c r="K5999" s="2">
        <f t="array" ref="K5999">XLOOKUP('Transaction Data'!$G5999,Product_Code,Cost)</f>
        <v>18</v>
      </c>
      <c r="L5999" s="2">
        <f t="array" ref="L5999">XLOOKUP('Transaction Data'!$G5999,Product_Code,Unit_Price)</f>
        <v>36</v>
      </c>
      <c r="M5999" s="3">
        <f>'Transaction Data'!$F5999*'Transaction Data'!$K5999</f>
        <v>6678</v>
      </c>
      <c r="N5999" s="3">
        <f>'Transaction Data'!$F5999*'Transaction Data'!$L5999</f>
        <v>13356</v>
      </c>
      <c r="O5999" s="3">
        <f>'Transaction Data'!$N5999-'Transaction Data'!$M5999</f>
        <v>6678</v>
      </c>
      <c r="P5999" s="2">
        <f>DATEDIF('Transaction Data'!$D5999,'Transaction Data'!$A5999,"y")</f>
        <v>68</v>
      </c>
      <c r="Q5999" s="2" t="str">
        <f>FLOOR('Transaction Data'!$P5999,15)&amp;"-"&amp;FLOOR('Transaction Data'!$P5999,15)+14</f>
        <v>60-74</v>
      </c>
      <c r="R5999" s="2" t="str">
        <f>IF('Transaction Data'!$L5999&lt;=10,"Less Expensive","Expensive")</f>
        <v>Expensive</v>
      </c>
      <c r="S5999" s="4">
        <f>WEEKDAY('Transaction Data'!$A5999)</f>
        <v>1</v>
      </c>
      <c r="T5999" s="2" t="str">
        <f>IF(WEEKDAY('Transaction Data'!$A5999,2)&lt;6,"Weekday","Weekend")</f>
        <v>Weekend</v>
      </c>
    </row>
    <row r="6000" ht="15.75" customHeight="1">
      <c r="A6000" s="1">
        <v>45433.0</v>
      </c>
      <c r="B6000" s="2" t="s">
        <v>5614</v>
      </c>
      <c r="C6000" s="2" t="s">
        <v>72</v>
      </c>
      <c r="D6000" s="1">
        <v>33937.0</v>
      </c>
      <c r="E6000" s="2" t="s">
        <v>63</v>
      </c>
      <c r="F6000" s="2">
        <v>27.0</v>
      </c>
      <c r="G6000" s="2" t="s">
        <v>23</v>
      </c>
      <c r="H6000" s="2" t="s">
        <v>42</v>
      </c>
      <c r="I6000" s="2" t="s">
        <v>25</v>
      </c>
      <c r="J6000" s="2" t="str">
        <f t="array" ref="J6000">XLOOKUP('Transaction Data'!$G6000,Product_Code,Biscuit_Brand)</f>
        <v>Cinnamon Swirls</v>
      </c>
      <c r="K6000" s="2">
        <f t="array" ref="K6000">XLOOKUP('Transaction Data'!$G6000,Product_Code,Cost)</f>
        <v>10</v>
      </c>
      <c r="L6000" s="2">
        <f t="array" ref="L6000">XLOOKUP('Transaction Data'!$G6000,Product_Code,Unit_Price)</f>
        <v>14</v>
      </c>
      <c r="M6000" s="3">
        <f>'Transaction Data'!$F6000*'Transaction Data'!$K6000</f>
        <v>270</v>
      </c>
      <c r="N6000" s="3">
        <f>'Transaction Data'!$F6000*'Transaction Data'!$L6000</f>
        <v>378</v>
      </c>
      <c r="O6000" s="3">
        <f>'Transaction Data'!$N6000-'Transaction Data'!$M6000</f>
        <v>108</v>
      </c>
      <c r="P6000" s="2">
        <f>DATEDIF('Transaction Data'!$D6000,'Transaction Data'!$A6000,"y")</f>
        <v>31</v>
      </c>
      <c r="Q6000" s="2" t="str">
        <f>FLOOR('Transaction Data'!$P6000,15)&amp;"-"&amp;FLOOR('Transaction Data'!$P6000,15)+14</f>
        <v>30-44</v>
      </c>
      <c r="R6000" s="2" t="str">
        <f>IF('Transaction Data'!$L6000&lt;=10,"Less Expensive","Expensive")</f>
        <v>Expensive</v>
      </c>
      <c r="S6000" s="4">
        <f>WEEKDAY('Transaction Data'!$A6000)</f>
        <v>3</v>
      </c>
      <c r="T6000" s="2" t="str">
        <f>IF(WEEKDAY('Transaction Data'!$A6000,2)&lt;6,"Weekday","Weekend")</f>
        <v>Weekday</v>
      </c>
    </row>
    <row r="6001" ht="15.75" customHeight="1">
      <c r="A6001" s="1">
        <v>45385.0</v>
      </c>
      <c r="B6001" s="2" t="s">
        <v>5615</v>
      </c>
      <c r="C6001" s="2" t="s">
        <v>32</v>
      </c>
      <c r="D6001" s="1">
        <v>30950.0</v>
      </c>
      <c r="E6001" s="2" t="s">
        <v>37</v>
      </c>
      <c r="F6001" s="2">
        <v>302.0</v>
      </c>
      <c r="G6001" s="2" t="s">
        <v>61</v>
      </c>
      <c r="H6001" s="2" t="s">
        <v>45</v>
      </c>
      <c r="I6001" s="2" t="s">
        <v>25</v>
      </c>
      <c r="J6001" s="2" t="str">
        <f t="array" ref="J6001">XLOOKUP('Transaction Data'!$G6001,Product_Code,Biscuit_Brand)</f>
        <v>Choco Delight</v>
      </c>
      <c r="K6001" s="2">
        <f t="array" ref="K6001">XLOOKUP('Transaction Data'!$G6001,Product_Code,Cost)</f>
        <v>3</v>
      </c>
      <c r="L6001" s="2">
        <f t="array" ref="L6001">XLOOKUP('Transaction Data'!$G6001,Product_Code,Unit_Price)</f>
        <v>5</v>
      </c>
      <c r="M6001" s="3">
        <f>'Transaction Data'!$F6001*'Transaction Data'!$K6001</f>
        <v>906</v>
      </c>
      <c r="N6001" s="3">
        <f>'Transaction Data'!$F6001*'Transaction Data'!$L6001</f>
        <v>1510</v>
      </c>
      <c r="O6001" s="3">
        <f>'Transaction Data'!$N6001-'Transaction Data'!$M6001</f>
        <v>604</v>
      </c>
      <c r="P6001" s="2">
        <f>DATEDIF('Transaction Data'!$D6001,'Transaction Data'!$A6001,"y")</f>
        <v>39</v>
      </c>
      <c r="Q6001" s="2" t="str">
        <f>FLOOR('Transaction Data'!$P6001,15)&amp;"-"&amp;FLOOR('Transaction Data'!$P6001,15)+14</f>
        <v>30-44</v>
      </c>
      <c r="R6001" s="2" t="str">
        <f>IF('Transaction Data'!$L6001&lt;=10,"Less Expensive","Expensive")</f>
        <v>Less Expensive</v>
      </c>
      <c r="S6001" s="4">
        <f>WEEKDAY('Transaction Data'!$A6001)</f>
        <v>4</v>
      </c>
      <c r="T6001" s="2" t="str">
        <f>IF(WEEKDAY('Transaction Data'!$A6001,2)&lt;6,"Weekday","Weekend")</f>
        <v>Weekday</v>
      </c>
    </row>
    <row r="6002" ht="15.75" customHeight="1">
      <c r="A6002" s="1">
        <v>45319.0</v>
      </c>
      <c r="B6002" s="2" t="s">
        <v>5616</v>
      </c>
      <c r="C6002" s="2" t="s">
        <v>51</v>
      </c>
      <c r="D6002" s="1">
        <v>38227.0</v>
      </c>
      <c r="E6002" s="2" t="s">
        <v>63</v>
      </c>
      <c r="F6002" s="2">
        <v>427.0</v>
      </c>
      <c r="G6002" s="2" t="s">
        <v>23</v>
      </c>
      <c r="H6002" s="2" t="s">
        <v>24</v>
      </c>
      <c r="I6002" s="2" t="s">
        <v>25</v>
      </c>
      <c r="J6002" s="2" t="str">
        <f t="array" ref="J6002">XLOOKUP('Transaction Data'!$G6002,Product_Code,Biscuit_Brand)</f>
        <v>Cinnamon Swirls</v>
      </c>
      <c r="K6002" s="2">
        <f t="array" ref="K6002">XLOOKUP('Transaction Data'!$G6002,Product_Code,Cost)</f>
        <v>10</v>
      </c>
      <c r="L6002" s="2">
        <f t="array" ref="L6002">XLOOKUP('Transaction Data'!$G6002,Product_Code,Unit_Price)</f>
        <v>14</v>
      </c>
      <c r="M6002" s="3">
        <f>'Transaction Data'!$F6002*'Transaction Data'!$K6002</f>
        <v>4270</v>
      </c>
      <c r="N6002" s="3">
        <f>'Transaction Data'!$F6002*'Transaction Data'!$L6002</f>
        <v>5978</v>
      </c>
      <c r="O6002" s="3">
        <f>'Transaction Data'!$N6002-'Transaction Data'!$M6002</f>
        <v>1708</v>
      </c>
      <c r="P6002" s="2">
        <f>DATEDIF('Transaction Data'!$D6002,'Transaction Data'!$A6002,"y")</f>
        <v>19</v>
      </c>
      <c r="Q6002" s="2" t="str">
        <f>FLOOR('Transaction Data'!$P6002,15)&amp;"-"&amp;FLOOR('Transaction Data'!$P6002,15)+14</f>
        <v>15-29</v>
      </c>
      <c r="R6002" s="2" t="str">
        <f>IF('Transaction Data'!$L6002&lt;=10,"Less Expensive","Expensive")</f>
        <v>Expensive</v>
      </c>
      <c r="S6002" s="4">
        <f>WEEKDAY('Transaction Data'!$A6002)</f>
        <v>1</v>
      </c>
      <c r="T6002" s="2" t="str">
        <f>IF(WEEKDAY('Transaction Data'!$A6002,2)&lt;6,"Weekday","Weekend")</f>
        <v>Weekend</v>
      </c>
    </row>
    <row r="6003" ht="15.75" customHeight="1">
      <c r="A6003" s="1">
        <v>45463.0</v>
      </c>
      <c r="B6003" s="2" t="s">
        <v>5617</v>
      </c>
      <c r="C6003" s="2" t="s">
        <v>54</v>
      </c>
      <c r="D6003" s="1">
        <v>28299.0</v>
      </c>
      <c r="E6003" s="2" t="s">
        <v>37</v>
      </c>
      <c r="F6003" s="2">
        <v>193.0</v>
      </c>
      <c r="G6003" s="2" t="s">
        <v>33</v>
      </c>
      <c r="H6003" s="2" t="s">
        <v>29</v>
      </c>
      <c r="I6003" s="2" t="s">
        <v>25</v>
      </c>
      <c r="J6003" s="2" t="str">
        <f t="array" ref="J6003">XLOOKUP('Transaction Data'!$G6003,Product_Code,Biscuit_Brand)</f>
        <v>Caramel Biscuits</v>
      </c>
      <c r="K6003" s="2">
        <f t="array" ref="K6003">XLOOKUP('Transaction Data'!$G6003,Product_Code,Cost)</f>
        <v>18</v>
      </c>
      <c r="L6003" s="2">
        <f t="array" ref="L6003">XLOOKUP('Transaction Data'!$G6003,Product_Code,Unit_Price)</f>
        <v>22</v>
      </c>
      <c r="M6003" s="3">
        <f>'Transaction Data'!$F6003*'Transaction Data'!$K6003</f>
        <v>3474</v>
      </c>
      <c r="N6003" s="3">
        <f>'Transaction Data'!$F6003*'Transaction Data'!$L6003</f>
        <v>4246</v>
      </c>
      <c r="O6003" s="3">
        <f>'Transaction Data'!$N6003-'Transaction Data'!$M6003</f>
        <v>772</v>
      </c>
      <c r="P6003" s="2">
        <f>DATEDIF('Transaction Data'!$D6003,'Transaction Data'!$A6003,"y")</f>
        <v>46</v>
      </c>
      <c r="Q6003" s="2" t="str">
        <f>FLOOR('Transaction Data'!$P6003,15)&amp;"-"&amp;FLOOR('Transaction Data'!$P6003,15)+14</f>
        <v>45-59</v>
      </c>
      <c r="R6003" s="2" t="str">
        <f>IF('Transaction Data'!$L6003&lt;=10,"Less Expensive","Expensive")</f>
        <v>Expensive</v>
      </c>
      <c r="S6003" s="4">
        <f>WEEKDAY('Transaction Data'!$A6003)</f>
        <v>5</v>
      </c>
      <c r="T6003" s="2" t="str">
        <f>IF(WEEKDAY('Transaction Data'!$A6003,2)&lt;6,"Weekday","Weekend")</f>
        <v>Weekday</v>
      </c>
    </row>
    <row r="6004" ht="15.75" customHeight="1">
      <c r="A6004" s="1">
        <v>45315.0</v>
      </c>
      <c r="B6004" s="2" t="s">
        <v>5618</v>
      </c>
      <c r="C6004" s="2" t="s">
        <v>72</v>
      </c>
      <c r="D6004" s="1">
        <v>34149.0</v>
      </c>
      <c r="E6004" s="2" t="s">
        <v>63</v>
      </c>
      <c r="F6004" s="2">
        <v>194.0</v>
      </c>
      <c r="G6004" s="2" t="s">
        <v>57</v>
      </c>
      <c r="H6004" s="2" t="s">
        <v>29</v>
      </c>
      <c r="I6004" s="2" t="s">
        <v>30</v>
      </c>
      <c r="J6004" s="2" t="str">
        <f t="array" ref="J6004">XLOOKUP('Transaction Data'!$G6004,Product_Code,Biscuit_Brand)</f>
        <v>Oatmeal Cookies</v>
      </c>
      <c r="K6004" s="2">
        <f t="array" ref="K6004">XLOOKUP('Transaction Data'!$G6004,Product_Code,Cost)</f>
        <v>19</v>
      </c>
      <c r="L6004" s="2">
        <f t="array" ref="L6004">XLOOKUP('Transaction Data'!$G6004,Product_Code,Unit_Price)</f>
        <v>23</v>
      </c>
      <c r="M6004" s="3">
        <f>'Transaction Data'!$F6004*'Transaction Data'!$K6004</f>
        <v>3686</v>
      </c>
      <c r="N6004" s="3">
        <f>'Transaction Data'!$F6004*'Transaction Data'!$L6004</f>
        <v>4462</v>
      </c>
      <c r="O6004" s="3">
        <f>'Transaction Data'!$N6004-'Transaction Data'!$M6004</f>
        <v>776</v>
      </c>
      <c r="P6004" s="2">
        <f>DATEDIF('Transaction Data'!$D6004,'Transaction Data'!$A6004,"y")</f>
        <v>30</v>
      </c>
      <c r="Q6004" s="2" t="str">
        <f>FLOOR('Transaction Data'!$P6004,15)&amp;"-"&amp;FLOOR('Transaction Data'!$P6004,15)+14</f>
        <v>30-44</v>
      </c>
      <c r="R6004" s="2" t="str">
        <f>IF('Transaction Data'!$L6004&lt;=10,"Less Expensive","Expensive")</f>
        <v>Expensive</v>
      </c>
      <c r="S6004" s="4">
        <f>WEEKDAY('Transaction Data'!$A6004)</f>
        <v>4</v>
      </c>
      <c r="T6004" s="2" t="str">
        <f>IF(WEEKDAY('Transaction Data'!$A6004,2)&lt;6,"Weekday","Weekend")</f>
        <v>Weekday</v>
      </c>
    </row>
    <row r="6005" ht="15.75" customHeight="1">
      <c r="A6005" s="1">
        <v>45499.0</v>
      </c>
      <c r="B6005" s="2" t="s">
        <v>5619</v>
      </c>
      <c r="C6005" s="2" t="s">
        <v>69</v>
      </c>
      <c r="D6005" s="1">
        <v>20640.0</v>
      </c>
      <c r="E6005" s="2" t="s">
        <v>27</v>
      </c>
      <c r="F6005" s="2">
        <v>219.0</v>
      </c>
      <c r="G6005" s="2" t="s">
        <v>61</v>
      </c>
      <c r="H6005" s="2" t="s">
        <v>34</v>
      </c>
      <c r="I6005" s="2" t="s">
        <v>25</v>
      </c>
      <c r="J6005" s="2" t="str">
        <f t="array" ref="J6005">XLOOKUP('Transaction Data'!$G6005,Product_Code,Biscuit_Brand)</f>
        <v>Choco Delight</v>
      </c>
      <c r="K6005" s="2">
        <f t="array" ref="K6005">XLOOKUP('Transaction Data'!$G6005,Product_Code,Cost)</f>
        <v>3</v>
      </c>
      <c r="L6005" s="2">
        <f t="array" ref="L6005">XLOOKUP('Transaction Data'!$G6005,Product_Code,Unit_Price)</f>
        <v>5</v>
      </c>
      <c r="M6005" s="3">
        <f>'Transaction Data'!$F6005*'Transaction Data'!$K6005</f>
        <v>657</v>
      </c>
      <c r="N6005" s="3">
        <f>'Transaction Data'!$F6005*'Transaction Data'!$L6005</f>
        <v>1095</v>
      </c>
      <c r="O6005" s="3">
        <f>'Transaction Data'!$N6005-'Transaction Data'!$M6005</f>
        <v>438</v>
      </c>
      <c r="P6005" s="2">
        <f>DATEDIF('Transaction Data'!$D6005,'Transaction Data'!$A6005,"y")</f>
        <v>68</v>
      </c>
      <c r="Q6005" s="2" t="str">
        <f>FLOOR('Transaction Data'!$P6005,15)&amp;"-"&amp;FLOOR('Transaction Data'!$P6005,15)+14</f>
        <v>60-74</v>
      </c>
      <c r="R6005" s="2" t="str">
        <f>IF('Transaction Data'!$L6005&lt;=10,"Less Expensive","Expensive")</f>
        <v>Less Expensive</v>
      </c>
      <c r="S6005" s="4">
        <f>WEEKDAY('Transaction Data'!$A6005)</f>
        <v>6</v>
      </c>
      <c r="T6005" s="2" t="str">
        <f>IF(WEEKDAY('Transaction Data'!$A6005,2)&lt;6,"Weekday","Weekend")</f>
        <v>Weekday</v>
      </c>
    </row>
    <row r="6006" ht="15.75" customHeight="1">
      <c r="A6006" s="1">
        <v>45425.0</v>
      </c>
      <c r="B6006" s="2" t="s">
        <v>5620</v>
      </c>
      <c r="C6006" s="2" t="s">
        <v>41</v>
      </c>
      <c r="D6006" s="1">
        <v>31484.0</v>
      </c>
      <c r="E6006" s="2" t="s">
        <v>37</v>
      </c>
      <c r="F6006" s="2">
        <v>210.0</v>
      </c>
      <c r="G6006" s="2" t="s">
        <v>57</v>
      </c>
      <c r="H6006" s="2" t="s">
        <v>24</v>
      </c>
      <c r="I6006" s="2" t="s">
        <v>25</v>
      </c>
      <c r="J6006" s="2" t="str">
        <f t="array" ref="J6006">XLOOKUP('Transaction Data'!$G6006,Product_Code,Biscuit_Brand)</f>
        <v>Oatmeal Cookies</v>
      </c>
      <c r="K6006" s="2">
        <f t="array" ref="K6006">XLOOKUP('Transaction Data'!$G6006,Product_Code,Cost)</f>
        <v>19</v>
      </c>
      <c r="L6006" s="2">
        <f t="array" ref="L6006">XLOOKUP('Transaction Data'!$G6006,Product_Code,Unit_Price)</f>
        <v>23</v>
      </c>
      <c r="M6006" s="3">
        <f>'Transaction Data'!$F6006*'Transaction Data'!$K6006</f>
        <v>3990</v>
      </c>
      <c r="N6006" s="3">
        <f>'Transaction Data'!$F6006*'Transaction Data'!$L6006</f>
        <v>4830</v>
      </c>
      <c r="O6006" s="3">
        <f>'Transaction Data'!$N6006-'Transaction Data'!$M6006</f>
        <v>840</v>
      </c>
      <c r="P6006" s="2">
        <f>DATEDIF('Transaction Data'!$D6006,'Transaction Data'!$A6006,"y")</f>
        <v>38</v>
      </c>
      <c r="Q6006" s="2" t="str">
        <f>FLOOR('Transaction Data'!$P6006,15)&amp;"-"&amp;FLOOR('Transaction Data'!$P6006,15)+14</f>
        <v>30-44</v>
      </c>
      <c r="R6006" s="2" t="str">
        <f>IF('Transaction Data'!$L6006&lt;=10,"Less Expensive","Expensive")</f>
        <v>Expensive</v>
      </c>
      <c r="S6006" s="4">
        <f>WEEKDAY('Transaction Data'!$A6006)</f>
        <v>2</v>
      </c>
      <c r="T6006" s="2" t="str">
        <f>IF(WEEKDAY('Transaction Data'!$A6006,2)&lt;6,"Weekday","Weekend")</f>
        <v>Weekday</v>
      </c>
    </row>
    <row r="6007" ht="15.75" customHeight="1">
      <c r="A6007" s="1">
        <v>45382.0</v>
      </c>
      <c r="B6007" s="2" t="s">
        <v>5621</v>
      </c>
      <c r="C6007" s="2" t="s">
        <v>78</v>
      </c>
      <c r="D6007" s="1">
        <v>20998.0</v>
      </c>
      <c r="E6007" s="2" t="s">
        <v>63</v>
      </c>
      <c r="F6007" s="2">
        <v>477.0</v>
      </c>
      <c r="G6007" s="2" t="s">
        <v>44</v>
      </c>
      <c r="H6007" s="2" t="s">
        <v>42</v>
      </c>
      <c r="I6007" s="2" t="s">
        <v>25</v>
      </c>
      <c r="J6007" s="2" t="str">
        <f t="array" ref="J6007">XLOOKUP('Transaction Data'!$G6007,Product_Code,Biscuit_Brand)</f>
        <v>Butter Crunch</v>
      </c>
      <c r="K6007" s="2">
        <f t="array" ref="K6007">XLOOKUP('Transaction Data'!$G6007,Product_Code,Cost)</f>
        <v>10</v>
      </c>
      <c r="L6007" s="2">
        <f t="array" ref="L6007">XLOOKUP('Transaction Data'!$G6007,Product_Code,Unit_Price)</f>
        <v>11</v>
      </c>
      <c r="M6007" s="3">
        <f>'Transaction Data'!$F6007*'Transaction Data'!$K6007</f>
        <v>4770</v>
      </c>
      <c r="N6007" s="3">
        <f>'Transaction Data'!$F6007*'Transaction Data'!$L6007</f>
        <v>5247</v>
      </c>
      <c r="O6007" s="3">
        <f>'Transaction Data'!$N6007-'Transaction Data'!$M6007</f>
        <v>477</v>
      </c>
      <c r="P6007" s="2">
        <f>DATEDIF('Transaction Data'!$D6007,'Transaction Data'!$A6007,"y")</f>
        <v>66</v>
      </c>
      <c r="Q6007" s="2" t="str">
        <f>FLOOR('Transaction Data'!$P6007,15)&amp;"-"&amp;FLOOR('Transaction Data'!$P6007,15)+14</f>
        <v>60-74</v>
      </c>
      <c r="R6007" s="2" t="str">
        <f>IF('Transaction Data'!$L6007&lt;=10,"Less Expensive","Expensive")</f>
        <v>Expensive</v>
      </c>
      <c r="S6007" s="4">
        <f>WEEKDAY('Transaction Data'!$A6007)</f>
        <v>1</v>
      </c>
      <c r="T6007" s="2" t="str">
        <f>IF(WEEKDAY('Transaction Data'!$A6007,2)&lt;6,"Weekday","Weekend")</f>
        <v>Weekend</v>
      </c>
    </row>
    <row r="6008" ht="15.75" customHeight="1">
      <c r="A6008" s="1">
        <v>45369.0</v>
      </c>
      <c r="B6008" s="2" t="s">
        <v>5622</v>
      </c>
      <c r="C6008" s="2" t="s">
        <v>47</v>
      </c>
      <c r="D6008" s="1">
        <v>38479.0</v>
      </c>
      <c r="E6008" s="2" t="s">
        <v>63</v>
      </c>
      <c r="F6008" s="2">
        <v>313.0</v>
      </c>
      <c r="G6008" s="2" t="s">
        <v>48</v>
      </c>
      <c r="H6008" s="2" t="s">
        <v>45</v>
      </c>
      <c r="I6008" s="2" t="s">
        <v>25</v>
      </c>
      <c r="J6008" s="2" t="str">
        <f t="array" ref="J6008">XLOOKUP('Transaction Data'!$G6008,Product_Code,Biscuit_Brand)</f>
        <v>Lemon Crisps</v>
      </c>
      <c r="K6008" s="2">
        <f t="array" ref="K6008">XLOOKUP('Transaction Data'!$G6008,Product_Code,Cost)</f>
        <v>7</v>
      </c>
      <c r="L6008" s="2">
        <f t="array" ref="L6008">XLOOKUP('Transaction Data'!$G6008,Product_Code,Unit_Price)</f>
        <v>9</v>
      </c>
      <c r="M6008" s="3">
        <f>'Transaction Data'!$F6008*'Transaction Data'!$K6008</f>
        <v>2191</v>
      </c>
      <c r="N6008" s="3">
        <f>'Transaction Data'!$F6008*'Transaction Data'!$L6008</f>
        <v>2817</v>
      </c>
      <c r="O6008" s="3">
        <f>'Transaction Data'!$N6008-'Transaction Data'!$M6008</f>
        <v>626</v>
      </c>
      <c r="P6008" s="2">
        <f>DATEDIF('Transaction Data'!$D6008,'Transaction Data'!$A6008,"y")</f>
        <v>18</v>
      </c>
      <c r="Q6008" s="2" t="str">
        <f>FLOOR('Transaction Data'!$P6008,15)&amp;"-"&amp;FLOOR('Transaction Data'!$P6008,15)+14</f>
        <v>15-29</v>
      </c>
      <c r="R6008" s="2" t="str">
        <f>IF('Transaction Data'!$L6008&lt;=10,"Less Expensive","Expensive")</f>
        <v>Less Expensive</v>
      </c>
      <c r="S6008" s="4">
        <f>WEEKDAY('Transaction Data'!$A6008)</f>
        <v>2</v>
      </c>
      <c r="T6008" s="2" t="str">
        <f>IF(WEEKDAY('Transaction Data'!$A6008,2)&lt;6,"Weekday","Weekend")</f>
        <v>Weekday</v>
      </c>
    </row>
    <row r="6009" ht="15.75" customHeight="1">
      <c r="A6009" s="1">
        <v>45425.0</v>
      </c>
      <c r="B6009" s="2" t="s">
        <v>5623</v>
      </c>
      <c r="C6009" s="2" t="s">
        <v>21</v>
      </c>
      <c r="D6009" s="1">
        <v>16353.0</v>
      </c>
      <c r="E6009" s="2" t="s">
        <v>22</v>
      </c>
      <c r="F6009" s="2">
        <v>282.0</v>
      </c>
      <c r="G6009" s="2" t="s">
        <v>38</v>
      </c>
      <c r="H6009" s="2" t="s">
        <v>24</v>
      </c>
      <c r="I6009" s="2" t="s">
        <v>25</v>
      </c>
      <c r="J6009" s="2" t="str">
        <f t="array" ref="J6009">XLOOKUP('Transaction Data'!$G6009,Product_Code,Biscuit_Brand)</f>
        <v>Ginger Snaps</v>
      </c>
      <c r="K6009" s="2">
        <f t="array" ref="K6009">XLOOKUP('Transaction Data'!$G6009,Product_Code,Cost)</f>
        <v>14</v>
      </c>
      <c r="L6009" s="2">
        <f t="array" ref="L6009">XLOOKUP('Transaction Data'!$G6009,Product_Code,Unit_Price)</f>
        <v>28</v>
      </c>
      <c r="M6009" s="3">
        <f>'Transaction Data'!$F6009*'Transaction Data'!$K6009</f>
        <v>3948</v>
      </c>
      <c r="N6009" s="3">
        <f>'Transaction Data'!$F6009*'Transaction Data'!$L6009</f>
        <v>7896</v>
      </c>
      <c r="O6009" s="3">
        <f>'Transaction Data'!$N6009-'Transaction Data'!$M6009</f>
        <v>3948</v>
      </c>
      <c r="P6009" s="2">
        <f>DATEDIF('Transaction Data'!$D6009,'Transaction Data'!$A6009,"y")</f>
        <v>79</v>
      </c>
      <c r="Q6009" s="2" t="str">
        <f>FLOOR('Transaction Data'!$P6009,15)&amp;"-"&amp;FLOOR('Transaction Data'!$P6009,15)+14</f>
        <v>75-89</v>
      </c>
      <c r="R6009" s="2" t="str">
        <f>IF('Transaction Data'!$L6009&lt;=10,"Less Expensive","Expensive")</f>
        <v>Expensive</v>
      </c>
      <c r="S6009" s="4">
        <f>WEEKDAY('Transaction Data'!$A6009)</f>
        <v>2</v>
      </c>
      <c r="T6009" s="2" t="str">
        <f>IF(WEEKDAY('Transaction Data'!$A6009,2)&lt;6,"Weekday","Weekend")</f>
        <v>Weekday</v>
      </c>
    </row>
    <row r="6010" ht="15.75" customHeight="1">
      <c r="A6010" s="1">
        <v>45466.0</v>
      </c>
      <c r="B6010" s="2" t="s">
        <v>5624</v>
      </c>
      <c r="C6010" s="2" t="s">
        <v>51</v>
      </c>
      <c r="D6010" s="1">
        <v>28257.0</v>
      </c>
      <c r="E6010" s="2" t="s">
        <v>37</v>
      </c>
      <c r="F6010" s="2">
        <v>362.0</v>
      </c>
      <c r="G6010" s="2" t="s">
        <v>44</v>
      </c>
      <c r="H6010" s="2" t="s">
        <v>29</v>
      </c>
      <c r="I6010" s="2" t="s">
        <v>25</v>
      </c>
      <c r="J6010" s="2" t="str">
        <f t="array" ref="J6010">XLOOKUP('Transaction Data'!$G6010,Product_Code,Biscuit_Brand)</f>
        <v>Butter Crunch</v>
      </c>
      <c r="K6010" s="2">
        <f t="array" ref="K6010">XLOOKUP('Transaction Data'!$G6010,Product_Code,Cost)</f>
        <v>10</v>
      </c>
      <c r="L6010" s="2">
        <f t="array" ref="L6010">XLOOKUP('Transaction Data'!$G6010,Product_Code,Unit_Price)</f>
        <v>11</v>
      </c>
      <c r="M6010" s="3">
        <f>'Transaction Data'!$F6010*'Transaction Data'!$K6010</f>
        <v>3620</v>
      </c>
      <c r="N6010" s="3">
        <f>'Transaction Data'!$F6010*'Transaction Data'!$L6010</f>
        <v>3982</v>
      </c>
      <c r="O6010" s="3">
        <f>'Transaction Data'!$N6010-'Transaction Data'!$M6010</f>
        <v>362</v>
      </c>
      <c r="P6010" s="2">
        <f>DATEDIF('Transaction Data'!$D6010,'Transaction Data'!$A6010,"y")</f>
        <v>47</v>
      </c>
      <c r="Q6010" s="2" t="str">
        <f>FLOOR('Transaction Data'!$P6010,15)&amp;"-"&amp;FLOOR('Transaction Data'!$P6010,15)+14</f>
        <v>45-59</v>
      </c>
      <c r="R6010" s="2" t="str">
        <f>IF('Transaction Data'!$L6010&lt;=10,"Less Expensive","Expensive")</f>
        <v>Expensive</v>
      </c>
      <c r="S6010" s="4">
        <f>WEEKDAY('Transaction Data'!$A6010)</f>
        <v>1</v>
      </c>
      <c r="T6010" s="2" t="str">
        <f>IF(WEEKDAY('Transaction Data'!$A6010,2)&lt;6,"Weekday","Weekend")</f>
        <v>Weekend</v>
      </c>
    </row>
    <row r="6011" ht="15.75" customHeight="1">
      <c r="A6011" s="1">
        <v>45302.0</v>
      </c>
      <c r="B6011" s="2" t="s">
        <v>2873</v>
      </c>
      <c r="C6011" s="2" t="s">
        <v>72</v>
      </c>
      <c r="D6011" s="1">
        <v>16570.0</v>
      </c>
      <c r="E6011" s="2" t="s">
        <v>22</v>
      </c>
      <c r="F6011" s="2">
        <v>119.0</v>
      </c>
      <c r="G6011" s="2" t="s">
        <v>57</v>
      </c>
      <c r="H6011" s="2" t="s">
        <v>42</v>
      </c>
      <c r="I6011" s="2" t="s">
        <v>25</v>
      </c>
      <c r="J6011" s="2" t="str">
        <f t="array" ref="J6011">XLOOKUP('Transaction Data'!$G6011,Product_Code,Biscuit_Brand)</f>
        <v>Oatmeal Cookies</v>
      </c>
      <c r="K6011" s="2">
        <f t="array" ref="K6011">XLOOKUP('Transaction Data'!$G6011,Product_Code,Cost)</f>
        <v>19</v>
      </c>
      <c r="L6011" s="2">
        <f t="array" ref="L6011">XLOOKUP('Transaction Data'!$G6011,Product_Code,Unit_Price)</f>
        <v>23</v>
      </c>
      <c r="M6011" s="3">
        <f>'Transaction Data'!$F6011*'Transaction Data'!$K6011</f>
        <v>2261</v>
      </c>
      <c r="N6011" s="3">
        <f>'Transaction Data'!$F6011*'Transaction Data'!$L6011</f>
        <v>2737</v>
      </c>
      <c r="O6011" s="3">
        <f>'Transaction Data'!$N6011-'Transaction Data'!$M6011</f>
        <v>476</v>
      </c>
      <c r="P6011" s="2">
        <f>DATEDIF('Transaction Data'!$D6011,'Transaction Data'!$A6011,"y")</f>
        <v>78</v>
      </c>
      <c r="Q6011" s="2" t="str">
        <f>FLOOR('Transaction Data'!$P6011,15)&amp;"-"&amp;FLOOR('Transaction Data'!$P6011,15)+14</f>
        <v>75-89</v>
      </c>
      <c r="R6011" s="2" t="str">
        <f>IF('Transaction Data'!$L6011&lt;=10,"Less Expensive","Expensive")</f>
        <v>Expensive</v>
      </c>
      <c r="S6011" s="4">
        <f>WEEKDAY('Transaction Data'!$A6011)</f>
        <v>5</v>
      </c>
      <c r="T6011" s="2" t="str">
        <f>IF(WEEKDAY('Transaction Data'!$A6011,2)&lt;6,"Weekday","Weekend")</f>
        <v>Weekday</v>
      </c>
    </row>
    <row r="6012" ht="15.75" customHeight="1">
      <c r="A6012" s="1">
        <v>45429.0</v>
      </c>
      <c r="B6012" s="2" t="s">
        <v>5625</v>
      </c>
      <c r="C6012" s="2" t="s">
        <v>54</v>
      </c>
      <c r="D6012" s="1">
        <v>34082.0</v>
      </c>
      <c r="E6012" s="2" t="s">
        <v>27</v>
      </c>
      <c r="F6012" s="2">
        <v>90.0</v>
      </c>
      <c r="G6012" s="2" t="s">
        <v>23</v>
      </c>
      <c r="H6012" s="2" t="s">
        <v>45</v>
      </c>
      <c r="I6012" s="2" t="s">
        <v>25</v>
      </c>
      <c r="J6012" s="2" t="str">
        <f t="array" ref="J6012">XLOOKUP('Transaction Data'!$G6012,Product_Code,Biscuit_Brand)</f>
        <v>Cinnamon Swirls</v>
      </c>
      <c r="K6012" s="2">
        <f t="array" ref="K6012">XLOOKUP('Transaction Data'!$G6012,Product_Code,Cost)</f>
        <v>10</v>
      </c>
      <c r="L6012" s="2">
        <f t="array" ref="L6012">XLOOKUP('Transaction Data'!$G6012,Product_Code,Unit_Price)</f>
        <v>14</v>
      </c>
      <c r="M6012" s="3">
        <f>'Transaction Data'!$F6012*'Transaction Data'!$K6012</f>
        <v>900</v>
      </c>
      <c r="N6012" s="3">
        <f>'Transaction Data'!$F6012*'Transaction Data'!$L6012</f>
        <v>1260</v>
      </c>
      <c r="O6012" s="3">
        <f>'Transaction Data'!$N6012-'Transaction Data'!$M6012</f>
        <v>360</v>
      </c>
      <c r="P6012" s="2">
        <f>DATEDIF('Transaction Data'!$D6012,'Transaction Data'!$A6012,"y")</f>
        <v>31</v>
      </c>
      <c r="Q6012" s="2" t="str">
        <f>FLOOR('Transaction Data'!$P6012,15)&amp;"-"&amp;FLOOR('Transaction Data'!$P6012,15)+14</f>
        <v>30-44</v>
      </c>
      <c r="R6012" s="2" t="str">
        <f>IF('Transaction Data'!$L6012&lt;=10,"Less Expensive","Expensive")</f>
        <v>Expensive</v>
      </c>
      <c r="S6012" s="4">
        <f>WEEKDAY('Transaction Data'!$A6012)</f>
        <v>6</v>
      </c>
      <c r="T6012" s="2" t="str">
        <f>IF(WEEKDAY('Transaction Data'!$A6012,2)&lt;6,"Weekday","Weekend")</f>
        <v>Weekday</v>
      </c>
    </row>
    <row r="6013" ht="15.75" customHeight="1">
      <c r="A6013" s="1">
        <v>45481.0</v>
      </c>
      <c r="B6013" s="2" t="s">
        <v>5626</v>
      </c>
      <c r="C6013" s="2" t="s">
        <v>51</v>
      </c>
      <c r="D6013" s="1">
        <v>33181.0</v>
      </c>
      <c r="E6013" s="2" t="s">
        <v>63</v>
      </c>
      <c r="F6013" s="2">
        <v>320.0</v>
      </c>
      <c r="G6013" s="2" t="s">
        <v>57</v>
      </c>
      <c r="H6013" s="2" t="s">
        <v>24</v>
      </c>
      <c r="I6013" s="2" t="s">
        <v>25</v>
      </c>
      <c r="J6013" s="2" t="str">
        <f t="array" ref="J6013">XLOOKUP('Transaction Data'!$G6013,Product_Code,Biscuit_Brand)</f>
        <v>Oatmeal Cookies</v>
      </c>
      <c r="K6013" s="2">
        <f t="array" ref="K6013">XLOOKUP('Transaction Data'!$G6013,Product_Code,Cost)</f>
        <v>19</v>
      </c>
      <c r="L6013" s="2">
        <f t="array" ref="L6013">XLOOKUP('Transaction Data'!$G6013,Product_Code,Unit_Price)</f>
        <v>23</v>
      </c>
      <c r="M6013" s="3">
        <f>'Transaction Data'!$F6013*'Transaction Data'!$K6013</f>
        <v>6080</v>
      </c>
      <c r="N6013" s="3">
        <f>'Transaction Data'!$F6013*'Transaction Data'!$L6013</f>
        <v>7360</v>
      </c>
      <c r="O6013" s="3">
        <f>'Transaction Data'!$N6013-'Transaction Data'!$M6013</f>
        <v>1280</v>
      </c>
      <c r="P6013" s="2">
        <f>DATEDIF('Transaction Data'!$D6013,'Transaction Data'!$A6013,"y")</f>
        <v>33</v>
      </c>
      <c r="Q6013" s="2" t="str">
        <f>FLOOR('Transaction Data'!$P6013,15)&amp;"-"&amp;FLOOR('Transaction Data'!$P6013,15)+14</f>
        <v>30-44</v>
      </c>
      <c r="R6013" s="2" t="str">
        <f>IF('Transaction Data'!$L6013&lt;=10,"Less Expensive","Expensive")</f>
        <v>Expensive</v>
      </c>
      <c r="S6013" s="4">
        <f>WEEKDAY('Transaction Data'!$A6013)</f>
        <v>2</v>
      </c>
      <c r="T6013" s="2" t="str">
        <f>IF(WEEKDAY('Transaction Data'!$A6013,2)&lt;6,"Weekday","Weekend")</f>
        <v>Weekday</v>
      </c>
    </row>
    <row r="6014" ht="15.75" customHeight="1">
      <c r="A6014" s="1">
        <v>45447.0</v>
      </c>
      <c r="B6014" s="2" t="s">
        <v>5627</v>
      </c>
      <c r="C6014" s="2" t="s">
        <v>32</v>
      </c>
      <c r="D6014" s="1">
        <v>33176.0</v>
      </c>
      <c r="E6014" s="2" t="s">
        <v>22</v>
      </c>
      <c r="F6014" s="2">
        <v>257.0</v>
      </c>
      <c r="G6014" s="2" t="s">
        <v>55</v>
      </c>
      <c r="H6014" s="2" t="s">
        <v>29</v>
      </c>
      <c r="I6014" s="2" t="s">
        <v>25</v>
      </c>
      <c r="J6014" s="2" t="str">
        <f t="array" ref="J6014">XLOOKUP('Transaction Data'!$G6014,Product_Code,Biscuit_Brand)</f>
        <v>Vanilla Wafers</v>
      </c>
      <c r="K6014" s="2">
        <f t="array" ref="K6014">XLOOKUP('Transaction Data'!$G6014,Product_Code,Cost)</f>
        <v>18</v>
      </c>
      <c r="L6014" s="2">
        <f t="array" ref="L6014">XLOOKUP('Transaction Data'!$G6014,Product_Code,Unit_Price)</f>
        <v>36</v>
      </c>
      <c r="M6014" s="3">
        <f>'Transaction Data'!$F6014*'Transaction Data'!$K6014</f>
        <v>4626</v>
      </c>
      <c r="N6014" s="3">
        <f>'Transaction Data'!$F6014*'Transaction Data'!$L6014</f>
        <v>9252</v>
      </c>
      <c r="O6014" s="3">
        <f>'Transaction Data'!$N6014-'Transaction Data'!$M6014</f>
        <v>4626</v>
      </c>
      <c r="P6014" s="2">
        <f>DATEDIF('Transaction Data'!$D6014,'Transaction Data'!$A6014,"y")</f>
        <v>33</v>
      </c>
      <c r="Q6014" s="2" t="str">
        <f>FLOOR('Transaction Data'!$P6014,15)&amp;"-"&amp;FLOOR('Transaction Data'!$P6014,15)+14</f>
        <v>30-44</v>
      </c>
      <c r="R6014" s="2" t="str">
        <f>IF('Transaction Data'!$L6014&lt;=10,"Less Expensive","Expensive")</f>
        <v>Expensive</v>
      </c>
      <c r="S6014" s="4">
        <f>WEEKDAY('Transaction Data'!$A6014)</f>
        <v>3</v>
      </c>
      <c r="T6014" s="2" t="str">
        <f>IF(WEEKDAY('Transaction Data'!$A6014,2)&lt;6,"Weekday","Weekend")</f>
        <v>Weekday</v>
      </c>
    </row>
    <row r="6015" ht="15.75" customHeight="1">
      <c r="A6015" s="1">
        <v>45482.0</v>
      </c>
      <c r="B6015" s="2" t="s">
        <v>5628</v>
      </c>
      <c r="C6015" s="2" t="s">
        <v>65</v>
      </c>
      <c r="D6015" s="1">
        <v>31186.0</v>
      </c>
      <c r="E6015" s="2" t="s">
        <v>27</v>
      </c>
      <c r="F6015" s="2">
        <v>88.0</v>
      </c>
      <c r="G6015" s="2" t="s">
        <v>38</v>
      </c>
      <c r="H6015" s="2" t="s">
        <v>29</v>
      </c>
      <c r="I6015" s="2" t="s">
        <v>30</v>
      </c>
      <c r="J6015" s="2" t="str">
        <f t="array" ref="J6015">XLOOKUP('Transaction Data'!$G6015,Product_Code,Biscuit_Brand)</f>
        <v>Ginger Snaps</v>
      </c>
      <c r="K6015" s="2">
        <f t="array" ref="K6015">XLOOKUP('Transaction Data'!$G6015,Product_Code,Cost)</f>
        <v>14</v>
      </c>
      <c r="L6015" s="2">
        <f t="array" ref="L6015">XLOOKUP('Transaction Data'!$G6015,Product_Code,Unit_Price)</f>
        <v>28</v>
      </c>
      <c r="M6015" s="3">
        <f>'Transaction Data'!$F6015*'Transaction Data'!$K6015</f>
        <v>1232</v>
      </c>
      <c r="N6015" s="3">
        <f>'Transaction Data'!$F6015*'Transaction Data'!$L6015</f>
        <v>2464</v>
      </c>
      <c r="O6015" s="3">
        <f>'Transaction Data'!$N6015-'Transaction Data'!$M6015</f>
        <v>1232</v>
      </c>
      <c r="P6015" s="2">
        <f>DATEDIF('Transaction Data'!$D6015,'Transaction Data'!$A6015,"y")</f>
        <v>39</v>
      </c>
      <c r="Q6015" s="2" t="str">
        <f>FLOOR('Transaction Data'!$P6015,15)&amp;"-"&amp;FLOOR('Transaction Data'!$P6015,15)+14</f>
        <v>30-44</v>
      </c>
      <c r="R6015" s="2" t="str">
        <f>IF('Transaction Data'!$L6015&lt;=10,"Less Expensive","Expensive")</f>
        <v>Expensive</v>
      </c>
      <c r="S6015" s="4">
        <f>WEEKDAY('Transaction Data'!$A6015)</f>
        <v>3</v>
      </c>
      <c r="T6015" s="2" t="str">
        <f>IF(WEEKDAY('Transaction Data'!$A6015,2)&lt;6,"Weekday","Weekend")</f>
        <v>Weekday</v>
      </c>
    </row>
    <row r="6016" ht="15.75" customHeight="1">
      <c r="A6016" s="1">
        <v>45327.0</v>
      </c>
      <c r="B6016" s="2" t="s">
        <v>5629</v>
      </c>
      <c r="C6016" s="2" t="s">
        <v>47</v>
      </c>
      <c r="D6016" s="1">
        <v>21697.0</v>
      </c>
      <c r="E6016" s="2" t="s">
        <v>22</v>
      </c>
      <c r="F6016" s="2">
        <v>21.0</v>
      </c>
      <c r="G6016" s="2" t="s">
        <v>55</v>
      </c>
      <c r="H6016" s="2" t="s">
        <v>34</v>
      </c>
      <c r="I6016" s="2" t="s">
        <v>25</v>
      </c>
      <c r="J6016" s="2" t="str">
        <f t="array" ref="J6016">XLOOKUP('Transaction Data'!$G6016,Product_Code,Biscuit_Brand)</f>
        <v>Vanilla Wafers</v>
      </c>
      <c r="K6016" s="2">
        <f t="array" ref="K6016">XLOOKUP('Transaction Data'!$G6016,Product_Code,Cost)</f>
        <v>18</v>
      </c>
      <c r="L6016" s="2">
        <f t="array" ref="L6016">XLOOKUP('Transaction Data'!$G6016,Product_Code,Unit_Price)</f>
        <v>36</v>
      </c>
      <c r="M6016" s="3">
        <f>'Transaction Data'!$F6016*'Transaction Data'!$K6016</f>
        <v>378</v>
      </c>
      <c r="N6016" s="3">
        <f>'Transaction Data'!$F6016*'Transaction Data'!$L6016</f>
        <v>756</v>
      </c>
      <c r="O6016" s="3">
        <f>'Transaction Data'!$N6016-'Transaction Data'!$M6016</f>
        <v>378</v>
      </c>
      <c r="P6016" s="2">
        <f>DATEDIF('Transaction Data'!$D6016,'Transaction Data'!$A6016,"y")</f>
        <v>64</v>
      </c>
      <c r="Q6016" s="2" t="str">
        <f>FLOOR('Transaction Data'!$P6016,15)&amp;"-"&amp;FLOOR('Transaction Data'!$P6016,15)+14</f>
        <v>60-74</v>
      </c>
      <c r="R6016" s="2" t="str">
        <f>IF('Transaction Data'!$L6016&lt;=10,"Less Expensive","Expensive")</f>
        <v>Expensive</v>
      </c>
      <c r="S6016" s="4">
        <f>WEEKDAY('Transaction Data'!$A6016)</f>
        <v>2</v>
      </c>
      <c r="T6016" s="2" t="str">
        <f>IF(WEEKDAY('Transaction Data'!$A6016,2)&lt;6,"Weekday","Weekend")</f>
        <v>Weekday</v>
      </c>
    </row>
    <row r="6017" ht="15.75" customHeight="1">
      <c r="A6017" s="1">
        <v>45457.0</v>
      </c>
      <c r="B6017" s="2" t="s">
        <v>5630</v>
      </c>
      <c r="C6017" s="2" t="s">
        <v>51</v>
      </c>
      <c r="D6017" s="1">
        <v>35017.0</v>
      </c>
      <c r="E6017" s="2" t="s">
        <v>27</v>
      </c>
      <c r="F6017" s="2">
        <v>498.0</v>
      </c>
      <c r="G6017" s="2" t="s">
        <v>48</v>
      </c>
      <c r="H6017" s="2" t="s">
        <v>24</v>
      </c>
      <c r="I6017" s="2" t="s">
        <v>25</v>
      </c>
      <c r="J6017" s="2" t="str">
        <f t="array" ref="J6017">XLOOKUP('Transaction Data'!$G6017,Product_Code,Biscuit_Brand)</f>
        <v>Lemon Crisps</v>
      </c>
      <c r="K6017" s="2">
        <f t="array" ref="K6017">XLOOKUP('Transaction Data'!$G6017,Product_Code,Cost)</f>
        <v>7</v>
      </c>
      <c r="L6017" s="2">
        <f t="array" ref="L6017">XLOOKUP('Transaction Data'!$G6017,Product_Code,Unit_Price)</f>
        <v>9</v>
      </c>
      <c r="M6017" s="3">
        <f>'Transaction Data'!$F6017*'Transaction Data'!$K6017</f>
        <v>3486</v>
      </c>
      <c r="N6017" s="3">
        <f>'Transaction Data'!$F6017*'Transaction Data'!$L6017</f>
        <v>4482</v>
      </c>
      <c r="O6017" s="3">
        <f>'Transaction Data'!$N6017-'Transaction Data'!$M6017</f>
        <v>996</v>
      </c>
      <c r="P6017" s="2">
        <f>DATEDIF('Transaction Data'!$D6017,'Transaction Data'!$A6017,"y")</f>
        <v>28</v>
      </c>
      <c r="Q6017" s="2" t="str">
        <f>FLOOR('Transaction Data'!$P6017,15)&amp;"-"&amp;FLOOR('Transaction Data'!$P6017,15)+14</f>
        <v>15-29</v>
      </c>
      <c r="R6017" s="2" t="str">
        <f>IF('Transaction Data'!$L6017&lt;=10,"Less Expensive","Expensive")</f>
        <v>Less Expensive</v>
      </c>
      <c r="S6017" s="4">
        <f>WEEKDAY('Transaction Data'!$A6017)</f>
        <v>6</v>
      </c>
      <c r="T6017" s="2" t="str">
        <f>IF(WEEKDAY('Transaction Data'!$A6017,2)&lt;6,"Weekday","Weekend")</f>
        <v>Weekday</v>
      </c>
    </row>
    <row r="6018" ht="15.75" customHeight="1">
      <c r="A6018" s="1">
        <v>45456.0</v>
      </c>
      <c r="B6018" s="2" t="s">
        <v>5631</v>
      </c>
      <c r="C6018" s="2" t="s">
        <v>54</v>
      </c>
      <c r="D6018" s="1">
        <v>28879.0</v>
      </c>
      <c r="E6018" s="2" t="s">
        <v>37</v>
      </c>
      <c r="F6018" s="2">
        <v>365.0</v>
      </c>
      <c r="G6018" s="2" t="s">
        <v>60</v>
      </c>
      <c r="H6018" s="2" t="s">
        <v>42</v>
      </c>
      <c r="I6018" s="2" t="s">
        <v>25</v>
      </c>
      <c r="J6018" s="2" t="str">
        <f t="array" ref="J6018">XLOOKUP('Transaction Data'!$G6018,Product_Code,Biscuit_Brand)</f>
        <v>Peanut Butter Bites</v>
      </c>
      <c r="K6018" s="2">
        <f t="array" ref="K6018">XLOOKUP('Transaction Data'!$G6018,Product_Code,Cost)</f>
        <v>5</v>
      </c>
      <c r="L6018" s="2">
        <f t="array" ref="L6018">XLOOKUP('Transaction Data'!$G6018,Product_Code,Unit_Price)</f>
        <v>7</v>
      </c>
      <c r="M6018" s="3">
        <f>'Transaction Data'!$F6018*'Transaction Data'!$K6018</f>
        <v>1825</v>
      </c>
      <c r="N6018" s="3">
        <f>'Transaction Data'!$F6018*'Transaction Data'!$L6018</f>
        <v>2555</v>
      </c>
      <c r="O6018" s="3">
        <f>'Transaction Data'!$N6018-'Transaction Data'!$M6018</f>
        <v>730</v>
      </c>
      <c r="P6018" s="2">
        <f>DATEDIF('Transaction Data'!$D6018,'Transaction Data'!$A6018,"y")</f>
        <v>45</v>
      </c>
      <c r="Q6018" s="2" t="str">
        <f>FLOOR('Transaction Data'!$P6018,15)&amp;"-"&amp;FLOOR('Transaction Data'!$P6018,15)+14</f>
        <v>45-59</v>
      </c>
      <c r="R6018" s="2" t="str">
        <f>IF('Transaction Data'!$L6018&lt;=10,"Less Expensive","Expensive")</f>
        <v>Less Expensive</v>
      </c>
      <c r="S6018" s="4">
        <f>WEEKDAY('Transaction Data'!$A6018)</f>
        <v>5</v>
      </c>
      <c r="T6018" s="2" t="str">
        <f>IF(WEEKDAY('Transaction Data'!$A6018,2)&lt;6,"Weekday","Weekend")</f>
        <v>Weekday</v>
      </c>
    </row>
    <row r="6019" ht="15.75" customHeight="1">
      <c r="A6019" s="1">
        <v>45325.0</v>
      </c>
      <c r="B6019" s="2" t="s">
        <v>5632</v>
      </c>
      <c r="C6019" s="2" t="s">
        <v>47</v>
      </c>
      <c r="D6019" s="1">
        <v>36278.0</v>
      </c>
      <c r="E6019" s="2" t="s">
        <v>63</v>
      </c>
      <c r="F6019" s="2">
        <v>133.0</v>
      </c>
      <c r="G6019" s="2" t="s">
        <v>57</v>
      </c>
      <c r="H6019" s="2" t="s">
        <v>45</v>
      </c>
      <c r="I6019" s="2" t="s">
        <v>25</v>
      </c>
      <c r="J6019" s="2" t="str">
        <f t="array" ref="J6019">XLOOKUP('Transaction Data'!$G6019,Product_Code,Biscuit_Brand)</f>
        <v>Oatmeal Cookies</v>
      </c>
      <c r="K6019" s="2">
        <f t="array" ref="K6019">XLOOKUP('Transaction Data'!$G6019,Product_Code,Cost)</f>
        <v>19</v>
      </c>
      <c r="L6019" s="2">
        <f t="array" ref="L6019">XLOOKUP('Transaction Data'!$G6019,Product_Code,Unit_Price)</f>
        <v>23</v>
      </c>
      <c r="M6019" s="3">
        <f>'Transaction Data'!$F6019*'Transaction Data'!$K6019</f>
        <v>2527</v>
      </c>
      <c r="N6019" s="3">
        <f>'Transaction Data'!$F6019*'Transaction Data'!$L6019</f>
        <v>3059</v>
      </c>
      <c r="O6019" s="3">
        <f>'Transaction Data'!$N6019-'Transaction Data'!$M6019</f>
        <v>532</v>
      </c>
      <c r="P6019" s="2">
        <f>DATEDIF('Transaction Data'!$D6019,'Transaction Data'!$A6019,"y")</f>
        <v>24</v>
      </c>
      <c r="Q6019" s="2" t="str">
        <f>FLOOR('Transaction Data'!$P6019,15)&amp;"-"&amp;FLOOR('Transaction Data'!$P6019,15)+14</f>
        <v>15-29</v>
      </c>
      <c r="R6019" s="2" t="str">
        <f>IF('Transaction Data'!$L6019&lt;=10,"Less Expensive","Expensive")</f>
        <v>Expensive</v>
      </c>
      <c r="S6019" s="4">
        <f>WEEKDAY('Transaction Data'!$A6019)</f>
        <v>7</v>
      </c>
      <c r="T6019" s="2" t="str">
        <f>IF(WEEKDAY('Transaction Data'!$A6019,2)&lt;6,"Weekday","Weekend")</f>
        <v>Weekend</v>
      </c>
    </row>
    <row r="6020" ht="15.75" customHeight="1">
      <c r="A6020" s="1">
        <v>45481.0</v>
      </c>
      <c r="B6020" s="2" t="s">
        <v>5633</v>
      </c>
      <c r="C6020" s="2" t="s">
        <v>32</v>
      </c>
      <c r="D6020" s="1">
        <v>22085.0</v>
      </c>
      <c r="E6020" s="2" t="s">
        <v>27</v>
      </c>
      <c r="F6020" s="2">
        <v>251.0</v>
      </c>
      <c r="G6020" s="2" t="s">
        <v>23</v>
      </c>
      <c r="H6020" s="2" t="s">
        <v>24</v>
      </c>
      <c r="I6020" s="2" t="s">
        <v>25</v>
      </c>
      <c r="J6020" s="2" t="str">
        <f t="array" ref="J6020">XLOOKUP('Transaction Data'!$G6020,Product_Code,Biscuit_Brand)</f>
        <v>Cinnamon Swirls</v>
      </c>
      <c r="K6020" s="2">
        <f t="array" ref="K6020">XLOOKUP('Transaction Data'!$G6020,Product_Code,Cost)</f>
        <v>10</v>
      </c>
      <c r="L6020" s="2">
        <f t="array" ref="L6020">XLOOKUP('Transaction Data'!$G6020,Product_Code,Unit_Price)</f>
        <v>14</v>
      </c>
      <c r="M6020" s="3">
        <f>'Transaction Data'!$F6020*'Transaction Data'!$K6020</f>
        <v>2510</v>
      </c>
      <c r="N6020" s="3">
        <f>'Transaction Data'!$F6020*'Transaction Data'!$L6020</f>
        <v>3514</v>
      </c>
      <c r="O6020" s="3">
        <f>'Transaction Data'!$N6020-'Transaction Data'!$M6020</f>
        <v>1004</v>
      </c>
      <c r="P6020" s="2">
        <f>DATEDIF('Transaction Data'!$D6020,'Transaction Data'!$A6020,"y")</f>
        <v>64</v>
      </c>
      <c r="Q6020" s="2" t="str">
        <f>FLOOR('Transaction Data'!$P6020,15)&amp;"-"&amp;FLOOR('Transaction Data'!$P6020,15)+14</f>
        <v>60-74</v>
      </c>
      <c r="R6020" s="2" t="str">
        <f>IF('Transaction Data'!$L6020&lt;=10,"Less Expensive","Expensive")</f>
        <v>Expensive</v>
      </c>
      <c r="S6020" s="4">
        <f>WEEKDAY('Transaction Data'!$A6020)</f>
        <v>2</v>
      </c>
      <c r="T6020" s="2" t="str">
        <f>IF(WEEKDAY('Transaction Data'!$A6020,2)&lt;6,"Weekday","Weekend")</f>
        <v>Weekday</v>
      </c>
    </row>
    <row r="6021" ht="15.75" customHeight="1">
      <c r="A6021" s="1">
        <v>45387.0</v>
      </c>
      <c r="B6021" s="2" t="s">
        <v>5634</v>
      </c>
      <c r="C6021" s="2" t="s">
        <v>78</v>
      </c>
      <c r="D6021" s="1">
        <v>20988.0</v>
      </c>
      <c r="E6021" s="2" t="s">
        <v>22</v>
      </c>
      <c r="F6021" s="2">
        <v>103.0</v>
      </c>
      <c r="G6021" s="2" t="s">
        <v>48</v>
      </c>
      <c r="H6021" s="2" t="s">
        <v>29</v>
      </c>
      <c r="I6021" s="2" t="s">
        <v>25</v>
      </c>
      <c r="J6021" s="2" t="str">
        <f t="array" ref="J6021">XLOOKUP('Transaction Data'!$G6021,Product_Code,Biscuit_Brand)</f>
        <v>Lemon Crisps</v>
      </c>
      <c r="K6021" s="2">
        <f t="array" ref="K6021">XLOOKUP('Transaction Data'!$G6021,Product_Code,Cost)</f>
        <v>7</v>
      </c>
      <c r="L6021" s="2">
        <f t="array" ref="L6021">XLOOKUP('Transaction Data'!$G6021,Product_Code,Unit_Price)</f>
        <v>9</v>
      </c>
      <c r="M6021" s="3">
        <f>'Transaction Data'!$F6021*'Transaction Data'!$K6021</f>
        <v>721</v>
      </c>
      <c r="N6021" s="3">
        <f>'Transaction Data'!$F6021*'Transaction Data'!$L6021</f>
        <v>927</v>
      </c>
      <c r="O6021" s="3">
        <f>'Transaction Data'!$N6021-'Transaction Data'!$M6021</f>
        <v>206</v>
      </c>
      <c r="P6021" s="2">
        <f>DATEDIF('Transaction Data'!$D6021,'Transaction Data'!$A6021,"y")</f>
        <v>66</v>
      </c>
      <c r="Q6021" s="2" t="str">
        <f>FLOOR('Transaction Data'!$P6021,15)&amp;"-"&amp;FLOOR('Transaction Data'!$P6021,15)+14</f>
        <v>60-74</v>
      </c>
      <c r="R6021" s="2" t="str">
        <f>IF('Transaction Data'!$L6021&lt;=10,"Less Expensive","Expensive")</f>
        <v>Less Expensive</v>
      </c>
      <c r="S6021" s="4">
        <f>WEEKDAY('Transaction Data'!$A6021)</f>
        <v>6</v>
      </c>
      <c r="T6021" s="2" t="str">
        <f>IF(WEEKDAY('Transaction Data'!$A6021,2)&lt;6,"Weekday","Weekend")</f>
        <v>Weekday</v>
      </c>
    </row>
    <row r="6022" ht="15.75" customHeight="1">
      <c r="A6022" s="1">
        <v>45365.0</v>
      </c>
      <c r="B6022" s="2" t="s">
        <v>5635</v>
      </c>
      <c r="C6022" s="2" t="s">
        <v>65</v>
      </c>
      <c r="D6022" s="1">
        <v>34916.0</v>
      </c>
      <c r="E6022" s="2" t="s">
        <v>37</v>
      </c>
      <c r="F6022" s="2">
        <v>201.0</v>
      </c>
      <c r="G6022" s="2" t="s">
        <v>48</v>
      </c>
      <c r="H6022" s="2" t="s">
        <v>42</v>
      </c>
      <c r="I6022" s="2" t="s">
        <v>25</v>
      </c>
      <c r="J6022" s="2" t="str">
        <f t="array" ref="J6022">XLOOKUP('Transaction Data'!$G6022,Product_Code,Biscuit_Brand)</f>
        <v>Lemon Crisps</v>
      </c>
      <c r="K6022" s="2">
        <f t="array" ref="K6022">XLOOKUP('Transaction Data'!$G6022,Product_Code,Cost)</f>
        <v>7</v>
      </c>
      <c r="L6022" s="2">
        <f t="array" ref="L6022">XLOOKUP('Transaction Data'!$G6022,Product_Code,Unit_Price)</f>
        <v>9</v>
      </c>
      <c r="M6022" s="3">
        <f>'Transaction Data'!$F6022*'Transaction Data'!$K6022</f>
        <v>1407</v>
      </c>
      <c r="N6022" s="3">
        <f>'Transaction Data'!$F6022*'Transaction Data'!$L6022</f>
        <v>1809</v>
      </c>
      <c r="O6022" s="3">
        <f>'Transaction Data'!$N6022-'Transaction Data'!$M6022</f>
        <v>402</v>
      </c>
      <c r="P6022" s="2">
        <f>DATEDIF('Transaction Data'!$D6022,'Transaction Data'!$A6022,"y")</f>
        <v>28</v>
      </c>
      <c r="Q6022" s="2" t="str">
        <f>FLOOR('Transaction Data'!$P6022,15)&amp;"-"&amp;FLOOR('Transaction Data'!$P6022,15)+14</f>
        <v>15-29</v>
      </c>
      <c r="R6022" s="2" t="str">
        <f>IF('Transaction Data'!$L6022&lt;=10,"Less Expensive","Expensive")</f>
        <v>Less Expensive</v>
      </c>
      <c r="S6022" s="4">
        <f>WEEKDAY('Transaction Data'!$A6022)</f>
        <v>5</v>
      </c>
      <c r="T6022" s="2" t="str">
        <f>IF(WEEKDAY('Transaction Data'!$A6022,2)&lt;6,"Weekday","Weekend")</f>
        <v>Weekday</v>
      </c>
    </row>
    <row r="6023" ht="15.75" customHeight="1">
      <c r="A6023" s="1">
        <v>45492.0</v>
      </c>
      <c r="B6023" s="2" t="s">
        <v>5636</v>
      </c>
      <c r="C6023" s="2" t="s">
        <v>47</v>
      </c>
      <c r="D6023" s="1">
        <v>31146.0</v>
      </c>
      <c r="E6023" s="2" t="s">
        <v>27</v>
      </c>
      <c r="F6023" s="2">
        <v>331.0</v>
      </c>
      <c r="G6023" s="2" t="s">
        <v>48</v>
      </c>
      <c r="H6023" s="2" t="s">
        <v>45</v>
      </c>
      <c r="I6023" s="2" t="s">
        <v>25</v>
      </c>
      <c r="J6023" s="2" t="str">
        <f t="array" ref="J6023">XLOOKUP('Transaction Data'!$G6023,Product_Code,Biscuit_Brand)</f>
        <v>Lemon Crisps</v>
      </c>
      <c r="K6023" s="2">
        <f t="array" ref="K6023">XLOOKUP('Transaction Data'!$G6023,Product_Code,Cost)</f>
        <v>7</v>
      </c>
      <c r="L6023" s="2">
        <f t="array" ref="L6023">XLOOKUP('Transaction Data'!$G6023,Product_Code,Unit_Price)</f>
        <v>9</v>
      </c>
      <c r="M6023" s="3">
        <f>'Transaction Data'!$F6023*'Transaction Data'!$K6023</f>
        <v>2317</v>
      </c>
      <c r="N6023" s="3">
        <f>'Transaction Data'!$F6023*'Transaction Data'!$L6023</f>
        <v>2979</v>
      </c>
      <c r="O6023" s="3">
        <f>'Transaction Data'!$N6023-'Transaction Data'!$M6023</f>
        <v>662</v>
      </c>
      <c r="P6023" s="2">
        <f>DATEDIF('Transaction Data'!$D6023,'Transaction Data'!$A6023,"y")</f>
        <v>39</v>
      </c>
      <c r="Q6023" s="2" t="str">
        <f>FLOOR('Transaction Data'!$P6023,15)&amp;"-"&amp;FLOOR('Transaction Data'!$P6023,15)+14</f>
        <v>30-44</v>
      </c>
      <c r="R6023" s="2" t="str">
        <f>IF('Transaction Data'!$L6023&lt;=10,"Less Expensive","Expensive")</f>
        <v>Less Expensive</v>
      </c>
      <c r="S6023" s="4">
        <f>WEEKDAY('Transaction Data'!$A6023)</f>
        <v>6</v>
      </c>
      <c r="T6023" s="2" t="str">
        <f>IF(WEEKDAY('Transaction Data'!$A6023,2)&lt;6,"Weekday","Weekend")</f>
        <v>Weekday</v>
      </c>
    </row>
    <row r="6024" ht="15.75" customHeight="1">
      <c r="A6024" s="1">
        <v>45386.0</v>
      </c>
      <c r="B6024" s="2" t="s">
        <v>5637</v>
      </c>
      <c r="C6024" s="2" t="s">
        <v>54</v>
      </c>
      <c r="D6024" s="1">
        <v>36038.0</v>
      </c>
      <c r="E6024" s="2" t="s">
        <v>27</v>
      </c>
      <c r="F6024" s="2">
        <v>46.0</v>
      </c>
      <c r="G6024" s="2" t="s">
        <v>55</v>
      </c>
      <c r="H6024" s="2" t="s">
        <v>24</v>
      </c>
      <c r="I6024" s="2" t="s">
        <v>25</v>
      </c>
      <c r="J6024" s="2" t="str">
        <f t="array" ref="J6024">XLOOKUP('Transaction Data'!$G6024,Product_Code,Biscuit_Brand)</f>
        <v>Vanilla Wafers</v>
      </c>
      <c r="K6024" s="2">
        <f t="array" ref="K6024">XLOOKUP('Transaction Data'!$G6024,Product_Code,Cost)</f>
        <v>18</v>
      </c>
      <c r="L6024" s="2">
        <f t="array" ref="L6024">XLOOKUP('Transaction Data'!$G6024,Product_Code,Unit_Price)</f>
        <v>36</v>
      </c>
      <c r="M6024" s="3">
        <f>'Transaction Data'!$F6024*'Transaction Data'!$K6024</f>
        <v>828</v>
      </c>
      <c r="N6024" s="3">
        <f>'Transaction Data'!$F6024*'Transaction Data'!$L6024</f>
        <v>1656</v>
      </c>
      <c r="O6024" s="3">
        <f>'Transaction Data'!$N6024-'Transaction Data'!$M6024</f>
        <v>828</v>
      </c>
      <c r="P6024" s="2">
        <f>DATEDIF('Transaction Data'!$D6024,'Transaction Data'!$A6024,"y")</f>
        <v>25</v>
      </c>
      <c r="Q6024" s="2" t="str">
        <f>FLOOR('Transaction Data'!$P6024,15)&amp;"-"&amp;FLOOR('Transaction Data'!$P6024,15)+14</f>
        <v>15-29</v>
      </c>
      <c r="R6024" s="2" t="str">
        <f>IF('Transaction Data'!$L6024&lt;=10,"Less Expensive","Expensive")</f>
        <v>Expensive</v>
      </c>
      <c r="S6024" s="4">
        <f>WEEKDAY('Transaction Data'!$A6024)</f>
        <v>5</v>
      </c>
      <c r="T6024" s="2" t="str">
        <f>IF(WEEKDAY('Transaction Data'!$A6024,2)&lt;6,"Weekday","Weekend")</f>
        <v>Weekday</v>
      </c>
    </row>
    <row r="6025" ht="15.75" customHeight="1">
      <c r="A6025" s="1">
        <v>45305.0</v>
      </c>
      <c r="B6025" s="2" t="s">
        <v>5638</v>
      </c>
      <c r="C6025" s="2" t="s">
        <v>69</v>
      </c>
      <c r="D6025" s="1">
        <v>21639.0</v>
      </c>
      <c r="E6025" s="2" t="s">
        <v>27</v>
      </c>
      <c r="F6025" s="2">
        <v>309.0</v>
      </c>
      <c r="G6025" s="2" t="s">
        <v>33</v>
      </c>
      <c r="H6025" s="2" t="s">
        <v>29</v>
      </c>
      <c r="I6025" s="2" t="s">
        <v>25</v>
      </c>
      <c r="J6025" s="2" t="str">
        <f t="array" ref="J6025">XLOOKUP('Transaction Data'!$G6025,Product_Code,Biscuit_Brand)</f>
        <v>Caramel Biscuits</v>
      </c>
      <c r="K6025" s="2">
        <f t="array" ref="K6025">XLOOKUP('Transaction Data'!$G6025,Product_Code,Cost)</f>
        <v>18</v>
      </c>
      <c r="L6025" s="2">
        <f t="array" ref="L6025">XLOOKUP('Transaction Data'!$G6025,Product_Code,Unit_Price)</f>
        <v>22</v>
      </c>
      <c r="M6025" s="3">
        <f>'Transaction Data'!$F6025*'Transaction Data'!$K6025</f>
        <v>5562</v>
      </c>
      <c r="N6025" s="3">
        <f>'Transaction Data'!$F6025*'Transaction Data'!$L6025</f>
        <v>6798</v>
      </c>
      <c r="O6025" s="3">
        <f>'Transaction Data'!$N6025-'Transaction Data'!$M6025</f>
        <v>1236</v>
      </c>
      <c r="P6025" s="2">
        <f>DATEDIF('Transaction Data'!$D6025,'Transaction Data'!$A6025,"y")</f>
        <v>64</v>
      </c>
      <c r="Q6025" s="2" t="str">
        <f>FLOOR('Transaction Data'!$P6025,15)&amp;"-"&amp;FLOOR('Transaction Data'!$P6025,15)+14</f>
        <v>60-74</v>
      </c>
      <c r="R6025" s="2" t="str">
        <f>IF('Transaction Data'!$L6025&lt;=10,"Less Expensive","Expensive")</f>
        <v>Expensive</v>
      </c>
      <c r="S6025" s="4">
        <f>WEEKDAY('Transaction Data'!$A6025)</f>
        <v>1</v>
      </c>
      <c r="T6025" s="2" t="str">
        <f>IF(WEEKDAY('Transaction Data'!$A6025,2)&lt;6,"Weekday","Weekend")</f>
        <v>Weekend</v>
      </c>
    </row>
    <row r="6026" ht="15.75" customHeight="1">
      <c r="A6026" s="1">
        <v>45428.0</v>
      </c>
      <c r="B6026" s="2" t="s">
        <v>5639</v>
      </c>
      <c r="C6026" s="2" t="s">
        <v>21</v>
      </c>
      <c r="D6026" s="1">
        <v>36737.0</v>
      </c>
      <c r="E6026" s="2" t="s">
        <v>37</v>
      </c>
      <c r="F6026" s="2">
        <v>227.0</v>
      </c>
      <c r="G6026" s="2" t="s">
        <v>33</v>
      </c>
      <c r="H6026" s="2" t="s">
        <v>29</v>
      </c>
      <c r="I6026" s="2" t="s">
        <v>25</v>
      </c>
      <c r="J6026" s="2" t="str">
        <f t="array" ref="J6026">XLOOKUP('Transaction Data'!$G6026,Product_Code,Biscuit_Brand)</f>
        <v>Caramel Biscuits</v>
      </c>
      <c r="K6026" s="2">
        <f t="array" ref="K6026">XLOOKUP('Transaction Data'!$G6026,Product_Code,Cost)</f>
        <v>18</v>
      </c>
      <c r="L6026" s="2">
        <f t="array" ref="L6026">XLOOKUP('Transaction Data'!$G6026,Product_Code,Unit_Price)</f>
        <v>22</v>
      </c>
      <c r="M6026" s="3">
        <f>'Transaction Data'!$F6026*'Transaction Data'!$K6026</f>
        <v>4086</v>
      </c>
      <c r="N6026" s="3">
        <f>'Transaction Data'!$F6026*'Transaction Data'!$L6026</f>
        <v>4994</v>
      </c>
      <c r="O6026" s="3">
        <f>'Transaction Data'!$N6026-'Transaction Data'!$M6026</f>
        <v>908</v>
      </c>
      <c r="P6026" s="2">
        <f>DATEDIF('Transaction Data'!$D6026,'Transaction Data'!$A6026,"y")</f>
        <v>23</v>
      </c>
      <c r="Q6026" s="2" t="str">
        <f>FLOOR('Transaction Data'!$P6026,15)&amp;"-"&amp;FLOOR('Transaction Data'!$P6026,15)+14</f>
        <v>15-29</v>
      </c>
      <c r="R6026" s="2" t="str">
        <f>IF('Transaction Data'!$L6026&lt;=10,"Less Expensive","Expensive")</f>
        <v>Expensive</v>
      </c>
      <c r="S6026" s="4">
        <f>WEEKDAY('Transaction Data'!$A6026)</f>
        <v>5</v>
      </c>
      <c r="T6026" s="2" t="str">
        <f>IF(WEEKDAY('Transaction Data'!$A6026,2)&lt;6,"Weekday","Weekend")</f>
        <v>Weekday</v>
      </c>
    </row>
    <row r="6027" ht="15.75" customHeight="1">
      <c r="A6027" s="1">
        <v>45313.0</v>
      </c>
      <c r="B6027" s="2" t="s">
        <v>5640</v>
      </c>
      <c r="C6027" s="2" t="s">
        <v>47</v>
      </c>
      <c r="D6027" s="1">
        <v>33126.0</v>
      </c>
      <c r="E6027" s="2" t="s">
        <v>27</v>
      </c>
      <c r="F6027" s="2">
        <v>350.0</v>
      </c>
      <c r="G6027" s="2" t="s">
        <v>33</v>
      </c>
      <c r="H6027" s="2" t="s">
        <v>34</v>
      </c>
      <c r="I6027" s="2" t="s">
        <v>25</v>
      </c>
      <c r="J6027" s="2" t="str">
        <f t="array" ref="J6027">XLOOKUP('Transaction Data'!$G6027,Product_Code,Biscuit_Brand)</f>
        <v>Caramel Biscuits</v>
      </c>
      <c r="K6027" s="2">
        <f t="array" ref="K6027">XLOOKUP('Transaction Data'!$G6027,Product_Code,Cost)</f>
        <v>18</v>
      </c>
      <c r="L6027" s="2">
        <f t="array" ref="L6027">XLOOKUP('Transaction Data'!$G6027,Product_Code,Unit_Price)</f>
        <v>22</v>
      </c>
      <c r="M6027" s="3">
        <f>'Transaction Data'!$F6027*'Transaction Data'!$K6027</f>
        <v>6300</v>
      </c>
      <c r="N6027" s="3">
        <f>'Transaction Data'!$F6027*'Transaction Data'!$L6027</f>
        <v>7700</v>
      </c>
      <c r="O6027" s="3">
        <f>'Transaction Data'!$N6027-'Transaction Data'!$M6027</f>
        <v>1400</v>
      </c>
      <c r="P6027" s="2">
        <f>DATEDIF('Transaction Data'!$D6027,'Transaction Data'!$A6027,"y")</f>
        <v>33</v>
      </c>
      <c r="Q6027" s="2" t="str">
        <f>FLOOR('Transaction Data'!$P6027,15)&amp;"-"&amp;FLOOR('Transaction Data'!$P6027,15)+14</f>
        <v>30-44</v>
      </c>
      <c r="R6027" s="2" t="str">
        <f>IF('Transaction Data'!$L6027&lt;=10,"Less Expensive","Expensive")</f>
        <v>Expensive</v>
      </c>
      <c r="S6027" s="4">
        <f>WEEKDAY('Transaction Data'!$A6027)</f>
        <v>2</v>
      </c>
      <c r="T6027" s="2" t="str">
        <f>IF(WEEKDAY('Transaction Data'!$A6027,2)&lt;6,"Weekday","Weekend")</f>
        <v>Weekday</v>
      </c>
    </row>
    <row r="6028" ht="15.75" customHeight="1">
      <c r="A6028" s="1">
        <v>45346.0</v>
      </c>
      <c r="B6028" s="2" t="s">
        <v>5641</v>
      </c>
      <c r="C6028" s="2" t="s">
        <v>21</v>
      </c>
      <c r="D6028" s="1">
        <v>21606.0</v>
      </c>
      <c r="E6028" s="2" t="s">
        <v>63</v>
      </c>
      <c r="F6028" s="2">
        <v>424.0</v>
      </c>
      <c r="G6028" s="2" t="s">
        <v>38</v>
      </c>
      <c r="H6028" s="2" t="s">
        <v>24</v>
      </c>
      <c r="I6028" s="2" t="s">
        <v>25</v>
      </c>
      <c r="J6028" s="2" t="str">
        <f t="array" ref="J6028">XLOOKUP('Transaction Data'!$G6028,Product_Code,Biscuit_Brand)</f>
        <v>Ginger Snaps</v>
      </c>
      <c r="K6028" s="2">
        <f t="array" ref="K6028">XLOOKUP('Transaction Data'!$G6028,Product_Code,Cost)</f>
        <v>14</v>
      </c>
      <c r="L6028" s="2">
        <f t="array" ref="L6028">XLOOKUP('Transaction Data'!$G6028,Product_Code,Unit_Price)</f>
        <v>28</v>
      </c>
      <c r="M6028" s="3">
        <f>'Transaction Data'!$F6028*'Transaction Data'!$K6028</f>
        <v>5936</v>
      </c>
      <c r="N6028" s="3">
        <f>'Transaction Data'!$F6028*'Transaction Data'!$L6028</f>
        <v>11872</v>
      </c>
      <c r="O6028" s="3">
        <f>'Transaction Data'!$N6028-'Transaction Data'!$M6028</f>
        <v>5936</v>
      </c>
      <c r="P6028" s="2">
        <f>DATEDIF('Transaction Data'!$D6028,'Transaction Data'!$A6028,"y")</f>
        <v>64</v>
      </c>
      <c r="Q6028" s="2" t="str">
        <f>FLOOR('Transaction Data'!$P6028,15)&amp;"-"&amp;FLOOR('Transaction Data'!$P6028,15)+14</f>
        <v>60-74</v>
      </c>
      <c r="R6028" s="2" t="str">
        <f>IF('Transaction Data'!$L6028&lt;=10,"Less Expensive","Expensive")</f>
        <v>Expensive</v>
      </c>
      <c r="S6028" s="4">
        <f>WEEKDAY('Transaction Data'!$A6028)</f>
        <v>7</v>
      </c>
      <c r="T6028" s="2" t="str">
        <f>IF(WEEKDAY('Transaction Data'!$A6028,2)&lt;6,"Weekday","Weekend")</f>
        <v>Weekend</v>
      </c>
    </row>
    <row r="6029" ht="15.75" customHeight="1">
      <c r="A6029" s="1">
        <v>45338.0</v>
      </c>
      <c r="B6029" s="2" t="s">
        <v>5642</v>
      </c>
      <c r="C6029" s="2" t="s">
        <v>51</v>
      </c>
      <c r="D6029" s="1">
        <v>17446.0</v>
      </c>
      <c r="E6029" s="2" t="s">
        <v>63</v>
      </c>
      <c r="F6029" s="2">
        <v>440.0</v>
      </c>
      <c r="G6029" s="2" t="s">
        <v>57</v>
      </c>
      <c r="H6029" s="2" t="s">
        <v>42</v>
      </c>
      <c r="I6029" s="2" t="s">
        <v>25</v>
      </c>
      <c r="J6029" s="2" t="str">
        <f t="array" ref="J6029">XLOOKUP('Transaction Data'!$G6029,Product_Code,Biscuit_Brand)</f>
        <v>Oatmeal Cookies</v>
      </c>
      <c r="K6029" s="2">
        <f t="array" ref="K6029">XLOOKUP('Transaction Data'!$G6029,Product_Code,Cost)</f>
        <v>19</v>
      </c>
      <c r="L6029" s="2">
        <f t="array" ref="L6029">XLOOKUP('Transaction Data'!$G6029,Product_Code,Unit_Price)</f>
        <v>23</v>
      </c>
      <c r="M6029" s="3">
        <f>'Transaction Data'!$F6029*'Transaction Data'!$K6029</f>
        <v>8360</v>
      </c>
      <c r="N6029" s="3">
        <f>'Transaction Data'!$F6029*'Transaction Data'!$L6029</f>
        <v>10120</v>
      </c>
      <c r="O6029" s="3">
        <f>'Transaction Data'!$N6029-'Transaction Data'!$M6029</f>
        <v>1760</v>
      </c>
      <c r="P6029" s="2">
        <f>DATEDIF('Transaction Data'!$D6029,'Transaction Data'!$A6029,"y")</f>
        <v>76</v>
      </c>
      <c r="Q6029" s="2" t="str">
        <f>FLOOR('Transaction Data'!$P6029,15)&amp;"-"&amp;FLOOR('Transaction Data'!$P6029,15)+14</f>
        <v>75-89</v>
      </c>
      <c r="R6029" s="2" t="str">
        <f>IF('Transaction Data'!$L6029&lt;=10,"Less Expensive","Expensive")</f>
        <v>Expensive</v>
      </c>
      <c r="S6029" s="4">
        <f>WEEKDAY('Transaction Data'!$A6029)</f>
        <v>6</v>
      </c>
      <c r="T6029" s="2" t="str">
        <f>IF(WEEKDAY('Transaction Data'!$A6029,2)&lt;6,"Weekday","Weekend")</f>
        <v>Weekday</v>
      </c>
    </row>
    <row r="6030" ht="15.75" customHeight="1">
      <c r="A6030" s="1">
        <v>45357.0</v>
      </c>
      <c r="B6030" s="2" t="s">
        <v>5643</v>
      </c>
      <c r="C6030" s="2" t="s">
        <v>72</v>
      </c>
      <c r="D6030" s="1">
        <v>37794.0</v>
      </c>
      <c r="E6030" s="2" t="s">
        <v>63</v>
      </c>
      <c r="F6030" s="2">
        <v>334.0</v>
      </c>
      <c r="G6030" s="2" t="s">
        <v>38</v>
      </c>
      <c r="H6030" s="2" t="s">
        <v>45</v>
      </c>
      <c r="I6030" s="2" t="s">
        <v>25</v>
      </c>
      <c r="J6030" s="2" t="str">
        <f t="array" ref="J6030">XLOOKUP('Transaction Data'!$G6030,Product_Code,Biscuit_Brand)</f>
        <v>Ginger Snaps</v>
      </c>
      <c r="K6030" s="2">
        <f t="array" ref="K6030">XLOOKUP('Transaction Data'!$G6030,Product_Code,Cost)</f>
        <v>14</v>
      </c>
      <c r="L6030" s="2">
        <f t="array" ref="L6030">XLOOKUP('Transaction Data'!$G6030,Product_Code,Unit_Price)</f>
        <v>28</v>
      </c>
      <c r="M6030" s="3">
        <f>'Transaction Data'!$F6030*'Transaction Data'!$K6030</f>
        <v>4676</v>
      </c>
      <c r="N6030" s="3">
        <f>'Transaction Data'!$F6030*'Transaction Data'!$L6030</f>
        <v>9352</v>
      </c>
      <c r="O6030" s="3">
        <f>'Transaction Data'!$N6030-'Transaction Data'!$M6030</f>
        <v>4676</v>
      </c>
      <c r="P6030" s="2">
        <f>DATEDIF('Transaction Data'!$D6030,'Transaction Data'!$A6030,"y")</f>
        <v>20</v>
      </c>
      <c r="Q6030" s="2" t="str">
        <f>FLOOR('Transaction Data'!$P6030,15)&amp;"-"&amp;FLOOR('Transaction Data'!$P6030,15)+14</f>
        <v>15-29</v>
      </c>
      <c r="R6030" s="2" t="str">
        <f>IF('Transaction Data'!$L6030&lt;=10,"Less Expensive","Expensive")</f>
        <v>Expensive</v>
      </c>
      <c r="S6030" s="4">
        <f>WEEKDAY('Transaction Data'!$A6030)</f>
        <v>4</v>
      </c>
      <c r="T6030" s="2" t="str">
        <f>IF(WEEKDAY('Transaction Data'!$A6030,2)&lt;6,"Weekday","Weekend")</f>
        <v>Weekday</v>
      </c>
    </row>
    <row r="6031" ht="15.75" customHeight="1">
      <c r="A6031" s="1">
        <v>45466.0</v>
      </c>
      <c r="B6031" s="2" t="s">
        <v>3263</v>
      </c>
      <c r="C6031" s="2" t="s">
        <v>41</v>
      </c>
      <c r="D6031" s="1">
        <v>26441.0</v>
      </c>
      <c r="E6031" s="2" t="s">
        <v>63</v>
      </c>
      <c r="F6031" s="2">
        <v>22.0</v>
      </c>
      <c r="G6031" s="2" t="s">
        <v>33</v>
      </c>
      <c r="H6031" s="2" t="s">
        <v>24</v>
      </c>
      <c r="I6031" s="2" t="s">
        <v>25</v>
      </c>
      <c r="J6031" s="2" t="str">
        <f t="array" ref="J6031">XLOOKUP('Transaction Data'!$G6031,Product_Code,Biscuit_Brand)</f>
        <v>Caramel Biscuits</v>
      </c>
      <c r="K6031" s="2">
        <f t="array" ref="K6031">XLOOKUP('Transaction Data'!$G6031,Product_Code,Cost)</f>
        <v>18</v>
      </c>
      <c r="L6031" s="2">
        <f t="array" ref="L6031">XLOOKUP('Transaction Data'!$G6031,Product_Code,Unit_Price)</f>
        <v>22</v>
      </c>
      <c r="M6031" s="3">
        <f>'Transaction Data'!$F6031*'Transaction Data'!$K6031</f>
        <v>396</v>
      </c>
      <c r="N6031" s="3">
        <f>'Transaction Data'!$F6031*'Transaction Data'!$L6031</f>
        <v>484</v>
      </c>
      <c r="O6031" s="3">
        <f>'Transaction Data'!$N6031-'Transaction Data'!$M6031</f>
        <v>88</v>
      </c>
      <c r="P6031" s="2">
        <f>DATEDIF('Transaction Data'!$D6031,'Transaction Data'!$A6031,"y")</f>
        <v>52</v>
      </c>
      <c r="Q6031" s="2" t="str">
        <f>FLOOR('Transaction Data'!$P6031,15)&amp;"-"&amp;FLOOR('Transaction Data'!$P6031,15)+14</f>
        <v>45-59</v>
      </c>
      <c r="R6031" s="2" t="str">
        <f>IF('Transaction Data'!$L6031&lt;=10,"Less Expensive","Expensive")</f>
        <v>Expensive</v>
      </c>
      <c r="S6031" s="4">
        <f>WEEKDAY('Transaction Data'!$A6031)</f>
        <v>1</v>
      </c>
      <c r="T6031" s="2" t="str">
        <f>IF(WEEKDAY('Transaction Data'!$A6031,2)&lt;6,"Weekday","Weekend")</f>
        <v>Weekend</v>
      </c>
    </row>
    <row r="6032" ht="15.75" customHeight="1">
      <c r="A6032" s="1">
        <v>45408.0</v>
      </c>
      <c r="B6032" s="2" t="s">
        <v>5644</v>
      </c>
      <c r="C6032" s="2" t="s">
        <v>47</v>
      </c>
      <c r="D6032" s="1">
        <v>33177.0</v>
      </c>
      <c r="E6032" s="2" t="s">
        <v>27</v>
      </c>
      <c r="F6032" s="2">
        <v>171.0</v>
      </c>
      <c r="G6032" s="2" t="s">
        <v>61</v>
      </c>
      <c r="H6032" s="2" t="s">
        <v>29</v>
      </c>
      <c r="I6032" s="2" t="s">
        <v>25</v>
      </c>
      <c r="J6032" s="2" t="str">
        <f t="array" ref="J6032">XLOOKUP('Transaction Data'!$G6032,Product_Code,Biscuit_Brand)</f>
        <v>Choco Delight</v>
      </c>
      <c r="K6032" s="2">
        <f t="array" ref="K6032">XLOOKUP('Transaction Data'!$G6032,Product_Code,Cost)</f>
        <v>3</v>
      </c>
      <c r="L6032" s="2">
        <f t="array" ref="L6032">XLOOKUP('Transaction Data'!$G6032,Product_Code,Unit_Price)</f>
        <v>5</v>
      </c>
      <c r="M6032" s="3">
        <f>'Transaction Data'!$F6032*'Transaction Data'!$K6032</f>
        <v>513</v>
      </c>
      <c r="N6032" s="3">
        <f>'Transaction Data'!$F6032*'Transaction Data'!$L6032</f>
        <v>855</v>
      </c>
      <c r="O6032" s="3">
        <f>'Transaction Data'!$N6032-'Transaction Data'!$M6032</f>
        <v>342</v>
      </c>
      <c r="P6032" s="2">
        <f>DATEDIF('Transaction Data'!$D6032,'Transaction Data'!$A6032,"y")</f>
        <v>33</v>
      </c>
      <c r="Q6032" s="2" t="str">
        <f>FLOOR('Transaction Data'!$P6032,15)&amp;"-"&amp;FLOOR('Transaction Data'!$P6032,15)+14</f>
        <v>30-44</v>
      </c>
      <c r="R6032" s="2" t="str">
        <f>IF('Transaction Data'!$L6032&lt;=10,"Less Expensive","Expensive")</f>
        <v>Less Expensive</v>
      </c>
      <c r="S6032" s="4">
        <f>WEEKDAY('Transaction Data'!$A6032)</f>
        <v>6</v>
      </c>
      <c r="T6032" s="2" t="str">
        <f>IF(WEEKDAY('Transaction Data'!$A6032,2)&lt;6,"Weekday","Weekend")</f>
        <v>Weekday</v>
      </c>
    </row>
    <row r="6033" ht="15.75" customHeight="1">
      <c r="A6033" s="1">
        <v>45459.0</v>
      </c>
      <c r="B6033" s="2" t="s">
        <v>5645</v>
      </c>
      <c r="C6033" s="2" t="s">
        <v>54</v>
      </c>
      <c r="D6033" s="1">
        <v>30870.0</v>
      </c>
      <c r="E6033" s="2" t="s">
        <v>63</v>
      </c>
      <c r="F6033" s="2">
        <v>140.0</v>
      </c>
      <c r="G6033" s="2" t="s">
        <v>48</v>
      </c>
      <c r="H6033" s="2" t="s">
        <v>42</v>
      </c>
      <c r="I6033" s="2" t="s">
        <v>25</v>
      </c>
      <c r="J6033" s="2" t="str">
        <f t="array" ref="J6033">XLOOKUP('Transaction Data'!$G6033,Product_Code,Biscuit_Brand)</f>
        <v>Lemon Crisps</v>
      </c>
      <c r="K6033" s="2">
        <f t="array" ref="K6033">XLOOKUP('Transaction Data'!$G6033,Product_Code,Cost)</f>
        <v>7</v>
      </c>
      <c r="L6033" s="2">
        <f t="array" ref="L6033">XLOOKUP('Transaction Data'!$G6033,Product_Code,Unit_Price)</f>
        <v>9</v>
      </c>
      <c r="M6033" s="3">
        <f>'Transaction Data'!$F6033*'Transaction Data'!$K6033</f>
        <v>980</v>
      </c>
      <c r="N6033" s="3">
        <f>'Transaction Data'!$F6033*'Transaction Data'!$L6033</f>
        <v>1260</v>
      </c>
      <c r="O6033" s="3">
        <f>'Transaction Data'!$N6033-'Transaction Data'!$M6033</f>
        <v>280</v>
      </c>
      <c r="P6033" s="2">
        <f>DATEDIF('Transaction Data'!$D6033,'Transaction Data'!$A6033,"y")</f>
        <v>39</v>
      </c>
      <c r="Q6033" s="2" t="str">
        <f>FLOOR('Transaction Data'!$P6033,15)&amp;"-"&amp;FLOOR('Transaction Data'!$P6033,15)+14</f>
        <v>30-44</v>
      </c>
      <c r="R6033" s="2" t="str">
        <f>IF('Transaction Data'!$L6033&lt;=10,"Less Expensive","Expensive")</f>
        <v>Less Expensive</v>
      </c>
      <c r="S6033" s="4">
        <f>WEEKDAY('Transaction Data'!$A6033)</f>
        <v>1</v>
      </c>
      <c r="T6033" s="2" t="str">
        <f>IF(WEEKDAY('Transaction Data'!$A6033,2)&lt;6,"Weekday","Weekend")</f>
        <v>Weekend</v>
      </c>
    </row>
    <row r="6034" ht="15.75" customHeight="1">
      <c r="A6034" s="1">
        <v>45389.0</v>
      </c>
      <c r="B6034" s="2" t="s">
        <v>5646</v>
      </c>
      <c r="C6034" s="2" t="s">
        <v>32</v>
      </c>
      <c r="D6034" s="1">
        <v>22352.0</v>
      </c>
      <c r="E6034" s="2" t="s">
        <v>37</v>
      </c>
      <c r="F6034" s="2">
        <v>159.0</v>
      </c>
      <c r="G6034" s="2" t="s">
        <v>33</v>
      </c>
      <c r="H6034" s="2" t="s">
        <v>45</v>
      </c>
      <c r="I6034" s="2" t="s">
        <v>25</v>
      </c>
      <c r="J6034" s="2" t="str">
        <f t="array" ref="J6034">XLOOKUP('Transaction Data'!$G6034,Product_Code,Biscuit_Brand)</f>
        <v>Caramel Biscuits</v>
      </c>
      <c r="K6034" s="2">
        <f t="array" ref="K6034">XLOOKUP('Transaction Data'!$G6034,Product_Code,Cost)</f>
        <v>18</v>
      </c>
      <c r="L6034" s="2">
        <f t="array" ref="L6034">XLOOKUP('Transaction Data'!$G6034,Product_Code,Unit_Price)</f>
        <v>22</v>
      </c>
      <c r="M6034" s="3">
        <f>'Transaction Data'!$F6034*'Transaction Data'!$K6034</f>
        <v>2862</v>
      </c>
      <c r="N6034" s="3">
        <f>'Transaction Data'!$F6034*'Transaction Data'!$L6034</f>
        <v>3498</v>
      </c>
      <c r="O6034" s="3">
        <f>'Transaction Data'!$N6034-'Transaction Data'!$M6034</f>
        <v>636</v>
      </c>
      <c r="P6034" s="2">
        <f>DATEDIF('Transaction Data'!$D6034,'Transaction Data'!$A6034,"y")</f>
        <v>63</v>
      </c>
      <c r="Q6034" s="2" t="str">
        <f>FLOOR('Transaction Data'!$P6034,15)&amp;"-"&amp;FLOOR('Transaction Data'!$P6034,15)+14</f>
        <v>60-74</v>
      </c>
      <c r="R6034" s="2" t="str">
        <f>IF('Transaction Data'!$L6034&lt;=10,"Less Expensive","Expensive")</f>
        <v>Expensive</v>
      </c>
      <c r="S6034" s="4">
        <f>WEEKDAY('Transaction Data'!$A6034)</f>
        <v>1</v>
      </c>
      <c r="T6034" s="2" t="str">
        <f>IF(WEEKDAY('Transaction Data'!$A6034,2)&lt;6,"Weekday","Weekend")</f>
        <v>Weekend</v>
      </c>
    </row>
    <row r="6035" ht="15.75" customHeight="1">
      <c r="A6035" s="1">
        <v>45469.0</v>
      </c>
      <c r="B6035" s="2" t="s">
        <v>5647</v>
      </c>
      <c r="C6035" s="2" t="s">
        <v>78</v>
      </c>
      <c r="D6035" s="1">
        <v>28716.0</v>
      </c>
      <c r="E6035" s="2" t="s">
        <v>22</v>
      </c>
      <c r="F6035" s="2">
        <v>185.0</v>
      </c>
      <c r="G6035" s="2" t="s">
        <v>55</v>
      </c>
      <c r="H6035" s="2" t="s">
        <v>24</v>
      </c>
      <c r="I6035" s="2" t="s">
        <v>25</v>
      </c>
      <c r="J6035" s="2" t="str">
        <f t="array" ref="J6035">XLOOKUP('Transaction Data'!$G6035,Product_Code,Biscuit_Brand)</f>
        <v>Vanilla Wafers</v>
      </c>
      <c r="K6035" s="2">
        <f t="array" ref="K6035">XLOOKUP('Transaction Data'!$G6035,Product_Code,Cost)</f>
        <v>18</v>
      </c>
      <c r="L6035" s="2">
        <f t="array" ref="L6035">XLOOKUP('Transaction Data'!$G6035,Product_Code,Unit_Price)</f>
        <v>36</v>
      </c>
      <c r="M6035" s="3">
        <f>'Transaction Data'!$F6035*'Transaction Data'!$K6035</f>
        <v>3330</v>
      </c>
      <c r="N6035" s="3">
        <f>'Transaction Data'!$F6035*'Transaction Data'!$L6035</f>
        <v>6660</v>
      </c>
      <c r="O6035" s="3">
        <f>'Transaction Data'!$N6035-'Transaction Data'!$M6035</f>
        <v>3330</v>
      </c>
      <c r="P6035" s="2">
        <f>DATEDIF('Transaction Data'!$D6035,'Transaction Data'!$A6035,"y")</f>
        <v>45</v>
      </c>
      <c r="Q6035" s="2" t="str">
        <f>FLOOR('Transaction Data'!$P6035,15)&amp;"-"&amp;FLOOR('Transaction Data'!$P6035,15)+14</f>
        <v>45-59</v>
      </c>
      <c r="R6035" s="2" t="str">
        <f>IF('Transaction Data'!$L6035&lt;=10,"Less Expensive","Expensive")</f>
        <v>Expensive</v>
      </c>
      <c r="S6035" s="4">
        <f>WEEKDAY('Transaction Data'!$A6035)</f>
        <v>4</v>
      </c>
      <c r="T6035" s="2" t="str">
        <f>IF(WEEKDAY('Transaction Data'!$A6035,2)&lt;6,"Weekday","Weekend")</f>
        <v>Weekday</v>
      </c>
    </row>
    <row r="6036" ht="15.75" customHeight="1">
      <c r="A6036" s="1">
        <v>45409.0</v>
      </c>
      <c r="B6036" s="2" t="s">
        <v>5648</v>
      </c>
      <c r="C6036" s="2" t="s">
        <v>78</v>
      </c>
      <c r="D6036" s="1">
        <v>19943.0</v>
      </c>
      <c r="E6036" s="2" t="s">
        <v>22</v>
      </c>
      <c r="F6036" s="2">
        <v>82.0</v>
      </c>
      <c r="G6036" s="2" t="s">
        <v>55</v>
      </c>
      <c r="H6036" s="2" t="s">
        <v>29</v>
      </c>
      <c r="I6036" s="2" t="s">
        <v>25</v>
      </c>
      <c r="J6036" s="2" t="str">
        <f t="array" ref="J6036">XLOOKUP('Transaction Data'!$G6036,Product_Code,Biscuit_Brand)</f>
        <v>Vanilla Wafers</v>
      </c>
      <c r="K6036" s="2">
        <f t="array" ref="K6036">XLOOKUP('Transaction Data'!$G6036,Product_Code,Cost)</f>
        <v>18</v>
      </c>
      <c r="L6036" s="2">
        <f t="array" ref="L6036">XLOOKUP('Transaction Data'!$G6036,Product_Code,Unit_Price)</f>
        <v>36</v>
      </c>
      <c r="M6036" s="3">
        <f>'Transaction Data'!$F6036*'Transaction Data'!$K6036</f>
        <v>1476</v>
      </c>
      <c r="N6036" s="3">
        <f>'Transaction Data'!$F6036*'Transaction Data'!$L6036</f>
        <v>2952</v>
      </c>
      <c r="O6036" s="3">
        <f>'Transaction Data'!$N6036-'Transaction Data'!$M6036</f>
        <v>1476</v>
      </c>
      <c r="P6036" s="2">
        <f>DATEDIF('Transaction Data'!$D6036,'Transaction Data'!$A6036,"y")</f>
        <v>69</v>
      </c>
      <c r="Q6036" s="2" t="str">
        <f>FLOOR('Transaction Data'!$P6036,15)&amp;"-"&amp;FLOOR('Transaction Data'!$P6036,15)+14</f>
        <v>60-74</v>
      </c>
      <c r="R6036" s="2" t="str">
        <f>IF('Transaction Data'!$L6036&lt;=10,"Less Expensive","Expensive")</f>
        <v>Expensive</v>
      </c>
      <c r="S6036" s="4">
        <f>WEEKDAY('Transaction Data'!$A6036)</f>
        <v>7</v>
      </c>
      <c r="T6036" s="2" t="str">
        <f>IF(WEEKDAY('Transaction Data'!$A6036,2)&lt;6,"Weekday","Weekend")</f>
        <v>Weekend</v>
      </c>
    </row>
    <row r="6037" ht="15.75" customHeight="1">
      <c r="A6037" s="1">
        <v>45473.0</v>
      </c>
      <c r="B6037" s="2" t="s">
        <v>5649</v>
      </c>
      <c r="C6037" s="2" t="s">
        <v>72</v>
      </c>
      <c r="D6037" s="1">
        <v>24418.0</v>
      </c>
      <c r="E6037" s="2" t="s">
        <v>27</v>
      </c>
      <c r="F6037" s="2">
        <v>201.0</v>
      </c>
      <c r="G6037" s="2" t="s">
        <v>28</v>
      </c>
      <c r="H6037" s="2" t="s">
        <v>29</v>
      </c>
      <c r="I6037" s="2" t="s">
        <v>25</v>
      </c>
      <c r="J6037" s="2" t="str">
        <f t="array" ref="J6037">XLOOKUP('Transaction Data'!$G6037,Product_Code,Biscuit_Brand)</f>
        <v>Shortbread</v>
      </c>
      <c r="K6037" s="2">
        <f t="array" ref="K6037">XLOOKUP('Transaction Data'!$G6037,Product_Code,Cost)</f>
        <v>10</v>
      </c>
      <c r="L6037" s="2">
        <f t="array" ref="L6037">XLOOKUP('Transaction Data'!$G6037,Product_Code,Unit_Price)</f>
        <v>45</v>
      </c>
      <c r="M6037" s="3">
        <f>'Transaction Data'!$F6037*'Transaction Data'!$K6037</f>
        <v>2010</v>
      </c>
      <c r="N6037" s="3">
        <f>'Transaction Data'!$F6037*'Transaction Data'!$L6037</f>
        <v>9045</v>
      </c>
      <c r="O6037" s="3">
        <f>'Transaction Data'!$N6037-'Transaction Data'!$M6037</f>
        <v>7035</v>
      </c>
      <c r="P6037" s="2">
        <f>DATEDIF('Transaction Data'!$D6037,'Transaction Data'!$A6037,"y")</f>
        <v>57</v>
      </c>
      <c r="Q6037" s="2" t="str">
        <f>FLOOR('Transaction Data'!$P6037,15)&amp;"-"&amp;FLOOR('Transaction Data'!$P6037,15)+14</f>
        <v>45-59</v>
      </c>
      <c r="R6037" s="2" t="str">
        <f>IF('Transaction Data'!$L6037&lt;=10,"Less Expensive","Expensive")</f>
        <v>Expensive</v>
      </c>
      <c r="S6037" s="4">
        <f>WEEKDAY('Transaction Data'!$A6037)</f>
        <v>1</v>
      </c>
      <c r="T6037" s="2" t="str">
        <f>IF(WEEKDAY('Transaction Data'!$A6037,2)&lt;6,"Weekday","Weekend")</f>
        <v>Weekend</v>
      </c>
    </row>
    <row r="6038" ht="15.75" customHeight="1">
      <c r="A6038" s="1">
        <v>45462.0</v>
      </c>
      <c r="B6038" s="2" t="s">
        <v>5650</v>
      </c>
      <c r="C6038" s="2" t="s">
        <v>65</v>
      </c>
      <c r="D6038" s="1">
        <v>17544.0</v>
      </c>
      <c r="E6038" s="2" t="s">
        <v>27</v>
      </c>
      <c r="F6038" s="2">
        <v>236.0</v>
      </c>
      <c r="G6038" s="2" t="s">
        <v>38</v>
      </c>
      <c r="H6038" s="2" t="s">
        <v>34</v>
      </c>
      <c r="I6038" s="2" t="s">
        <v>25</v>
      </c>
      <c r="J6038" s="2" t="str">
        <f t="array" ref="J6038">XLOOKUP('Transaction Data'!$G6038,Product_Code,Biscuit_Brand)</f>
        <v>Ginger Snaps</v>
      </c>
      <c r="K6038" s="2">
        <f t="array" ref="K6038">XLOOKUP('Transaction Data'!$G6038,Product_Code,Cost)</f>
        <v>14</v>
      </c>
      <c r="L6038" s="2">
        <f t="array" ref="L6038">XLOOKUP('Transaction Data'!$G6038,Product_Code,Unit_Price)</f>
        <v>28</v>
      </c>
      <c r="M6038" s="3">
        <f>'Transaction Data'!$F6038*'Transaction Data'!$K6038</f>
        <v>3304</v>
      </c>
      <c r="N6038" s="3">
        <f>'Transaction Data'!$F6038*'Transaction Data'!$L6038</f>
        <v>6608</v>
      </c>
      <c r="O6038" s="3">
        <f>'Transaction Data'!$N6038-'Transaction Data'!$M6038</f>
        <v>3304</v>
      </c>
      <c r="P6038" s="2">
        <f>DATEDIF('Transaction Data'!$D6038,'Transaction Data'!$A6038,"y")</f>
        <v>76</v>
      </c>
      <c r="Q6038" s="2" t="str">
        <f>FLOOR('Transaction Data'!$P6038,15)&amp;"-"&amp;FLOOR('Transaction Data'!$P6038,15)+14</f>
        <v>75-89</v>
      </c>
      <c r="R6038" s="2" t="str">
        <f>IF('Transaction Data'!$L6038&lt;=10,"Less Expensive","Expensive")</f>
        <v>Expensive</v>
      </c>
      <c r="S6038" s="4">
        <f>WEEKDAY('Transaction Data'!$A6038)</f>
        <v>4</v>
      </c>
      <c r="T6038" s="2" t="str">
        <f>IF(WEEKDAY('Transaction Data'!$A6038,2)&lt;6,"Weekday","Weekend")</f>
        <v>Weekday</v>
      </c>
    </row>
    <row r="6039" ht="15.75" customHeight="1">
      <c r="A6039" s="1">
        <v>45502.0</v>
      </c>
      <c r="B6039" s="2" t="s">
        <v>5651</v>
      </c>
      <c r="C6039" s="2" t="s">
        <v>21</v>
      </c>
      <c r="D6039" s="1">
        <v>19016.0</v>
      </c>
      <c r="E6039" s="2" t="s">
        <v>22</v>
      </c>
      <c r="F6039" s="2">
        <v>105.0</v>
      </c>
      <c r="G6039" s="2" t="s">
        <v>55</v>
      </c>
      <c r="H6039" s="2" t="s">
        <v>24</v>
      </c>
      <c r="I6039" s="2" t="s">
        <v>30</v>
      </c>
      <c r="J6039" s="2" t="str">
        <f t="array" ref="J6039">XLOOKUP('Transaction Data'!$G6039,Product_Code,Biscuit_Brand)</f>
        <v>Vanilla Wafers</v>
      </c>
      <c r="K6039" s="2">
        <f t="array" ref="K6039">XLOOKUP('Transaction Data'!$G6039,Product_Code,Cost)</f>
        <v>18</v>
      </c>
      <c r="L6039" s="2">
        <f t="array" ref="L6039">XLOOKUP('Transaction Data'!$G6039,Product_Code,Unit_Price)</f>
        <v>36</v>
      </c>
      <c r="M6039" s="3">
        <f>'Transaction Data'!$F6039*'Transaction Data'!$K6039</f>
        <v>1890</v>
      </c>
      <c r="N6039" s="3">
        <f>'Transaction Data'!$F6039*'Transaction Data'!$L6039</f>
        <v>3780</v>
      </c>
      <c r="O6039" s="3">
        <f>'Transaction Data'!$N6039-'Transaction Data'!$M6039</f>
        <v>1890</v>
      </c>
      <c r="P6039" s="2">
        <f>DATEDIF('Transaction Data'!$D6039,'Transaction Data'!$A6039,"y")</f>
        <v>72</v>
      </c>
      <c r="Q6039" s="2" t="str">
        <f>FLOOR('Transaction Data'!$P6039,15)&amp;"-"&amp;FLOOR('Transaction Data'!$P6039,15)+14</f>
        <v>60-74</v>
      </c>
      <c r="R6039" s="2" t="str">
        <f>IF('Transaction Data'!$L6039&lt;=10,"Less Expensive","Expensive")</f>
        <v>Expensive</v>
      </c>
      <c r="S6039" s="4">
        <f>WEEKDAY('Transaction Data'!$A6039)</f>
        <v>2</v>
      </c>
      <c r="T6039" s="2" t="str">
        <f>IF(WEEKDAY('Transaction Data'!$A6039,2)&lt;6,"Weekday","Weekend")</f>
        <v>Weekday</v>
      </c>
    </row>
    <row r="6040" ht="15.75" customHeight="1">
      <c r="A6040" s="1">
        <v>45312.0</v>
      </c>
      <c r="B6040" s="2" t="s">
        <v>5652</v>
      </c>
      <c r="C6040" s="2" t="s">
        <v>47</v>
      </c>
      <c r="D6040" s="1">
        <v>35976.0</v>
      </c>
      <c r="E6040" s="2" t="s">
        <v>63</v>
      </c>
      <c r="F6040" s="2">
        <v>360.0</v>
      </c>
      <c r="G6040" s="2" t="s">
        <v>33</v>
      </c>
      <c r="H6040" s="2" t="s">
        <v>42</v>
      </c>
      <c r="I6040" s="2" t="s">
        <v>25</v>
      </c>
      <c r="J6040" s="2" t="str">
        <f t="array" ref="J6040">XLOOKUP('Transaction Data'!$G6040,Product_Code,Biscuit_Brand)</f>
        <v>Caramel Biscuits</v>
      </c>
      <c r="K6040" s="2">
        <f t="array" ref="K6040">XLOOKUP('Transaction Data'!$G6040,Product_Code,Cost)</f>
        <v>18</v>
      </c>
      <c r="L6040" s="2">
        <f t="array" ref="L6040">XLOOKUP('Transaction Data'!$G6040,Product_Code,Unit_Price)</f>
        <v>22</v>
      </c>
      <c r="M6040" s="3">
        <f>'Transaction Data'!$F6040*'Transaction Data'!$K6040</f>
        <v>6480</v>
      </c>
      <c r="N6040" s="3">
        <f>'Transaction Data'!$F6040*'Transaction Data'!$L6040</f>
        <v>7920</v>
      </c>
      <c r="O6040" s="3">
        <f>'Transaction Data'!$N6040-'Transaction Data'!$M6040</f>
        <v>1440</v>
      </c>
      <c r="P6040" s="2">
        <f>DATEDIF('Transaction Data'!$D6040,'Transaction Data'!$A6040,"y")</f>
        <v>25</v>
      </c>
      <c r="Q6040" s="2" t="str">
        <f>FLOOR('Transaction Data'!$P6040,15)&amp;"-"&amp;FLOOR('Transaction Data'!$P6040,15)+14</f>
        <v>15-29</v>
      </c>
      <c r="R6040" s="2" t="str">
        <f>IF('Transaction Data'!$L6040&lt;=10,"Less Expensive","Expensive")</f>
        <v>Expensive</v>
      </c>
      <c r="S6040" s="4">
        <f>WEEKDAY('Transaction Data'!$A6040)</f>
        <v>1</v>
      </c>
      <c r="T6040" s="2" t="str">
        <f>IF(WEEKDAY('Transaction Data'!$A6040,2)&lt;6,"Weekday","Weekend")</f>
        <v>Weekend</v>
      </c>
    </row>
    <row r="6041" ht="15.75" customHeight="1">
      <c r="A6041" s="1">
        <v>45342.0</v>
      </c>
      <c r="B6041" s="2" t="s">
        <v>5653</v>
      </c>
      <c r="C6041" s="2" t="s">
        <v>47</v>
      </c>
      <c r="D6041" s="1">
        <v>29075.0</v>
      </c>
      <c r="E6041" s="2" t="s">
        <v>63</v>
      </c>
      <c r="F6041" s="2">
        <v>165.0</v>
      </c>
      <c r="G6041" s="2" t="s">
        <v>33</v>
      </c>
      <c r="H6041" s="2" t="s">
        <v>45</v>
      </c>
      <c r="I6041" s="2" t="s">
        <v>25</v>
      </c>
      <c r="J6041" s="2" t="str">
        <f t="array" ref="J6041">XLOOKUP('Transaction Data'!$G6041,Product_Code,Biscuit_Brand)</f>
        <v>Caramel Biscuits</v>
      </c>
      <c r="K6041" s="2">
        <f t="array" ref="K6041">XLOOKUP('Transaction Data'!$G6041,Product_Code,Cost)</f>
        <v>18</v>
      </c>
      <c r="L6041" s="2">
        <f t="array" ref="L6041">XLOOKUP('Transaction Data'!$G6041,Product_Code,Unit_Price)</f>
        <v>22</v>
      </c>
      <c r="M6041" s="3">
        <f>'Transaction Data'!$F6041*'Transaction Data'!$K6041</f>
        <v>2970</v>
      </c>
      <c r="N6041" s="3">
        <f>'Transaction Data'!$F6041*'Transaction Data'!$L6041</f>
        <v>3630</v>
      </c>
      <c r="O6041" s="3">
        <f>'Transaction Data'!$N6041-'Transaction Data'!$M6041</f>
        <v>660</v>
      </c>
      <c r="P6041" s="2">
        <f>DATEDIF('Transaction Data'!$D6041,'Transaction Data'!$A6041,"y")</f>
        <v>44</v>
      </c>
      <c r="Q6041" s="2" t="str">
        <f>FLOOR('Transaction Data'!$P6041,15)&amp;"-"&amp;FLOOR('Transaction Data'!$P6041,15)+14</f>
        <v>30-44</v>
      </c>
      <c r="R6041" s="2" t="str">
        <f>IF('Transaction Data'!$L6041&lt;=10,"Less Expensive","Expensive")</f>
        <v>Expensive</v>
      </c>
      <c r="S6041" s="4">
        <f>WEEKDAY('Transaction Data'!$A6041)</f>
        <v>3</v>
      </c>
      <c r="T6041" s="2" t="str">
        <f>IF(WEEKDAY('Transaction Data'!$A6041,2)&lt;6,"Weekday","Weekend")</f>
        <v>Weekday</v>
      </c>
    </row>
    <row r="6042" ht="15.75" customHeight="1">
      <c r="A6042" s="1">
        <v>45300.0</v>
      </c>
      <c r="B6042" s="2" t="s">
        <v>5654</v>
      </c>
      <c r="C6042" s="2" t="s">
        <v>32</v>
      </c>
      <c r="D6042" s="1">
        <v>30155.0</v>
      </c>
      <c r="E6042" s="2" t="s">
        <v>22</v>
      </c>
      <c r="F6042" s="2">
        <v>176.0</v>
      </c>
      <c r="G6042" s="2" t="s">
        <v>55</v>
      </c>
      <c r="H6042" s="2" t="s">
        <v>24</v>
      </c>
      <c r="I6042" s="2" t="s">
        <v>25</v>
      </c>
      <c r="J6042" s="2" t="str">
        <f t="array" ref="J6042">XLOOKUP('Transaction Data'!$G6042,Product_Code,Biscuit_Brand)</f>
        <v>Vanilla Wafers</v>
      </c>
      <c r="K6042" s="2">
        <f t="array" ref="K6042">XLOOKUP('Transaction Data'!$G6042,Product_Code,Cost)</f>
        <v>18</v>
      </c>
      <c r="L6042" s="2">
        <f t="array" ref="L6042">XLOOKUP('Transaction Data'!$G6042,Product_Code,Unit_Price)</f>
        <v>36</v>
      </c>
      <c r="M6042" s="3">
        <f>'Transaction Data'!$F6042*'Transaction Data'!$K6042</f>
        <v>3168</v>
      </c>
      <c r="N6042" s="3">
        <f>'Transaction Data'!$F6042*'Transaction Data'!$L6042</f>
        <v>6336</v>
      </c>
      <c r="O6042" s="3">
        <f>'Transaction Data'!$N6042-'Transaction Data'!$M6042</f>
        <v>3168</v>
      </c>
      <c r="P6042" s="2">
        <f>DATEDIF('Transaction Data'!$D6042,'Transaction Data'!$A6042,"y")</f>
        <v>41</v>
      </c>
      <c r="Q6042" s="2" t="str">
        <f>FLOOR('Transaction Data'!$P6042,15)&amp;"-"&amp;FLOOR('Transaction Data'!$P6042,15)+14</f>
        <v>30-44</v>
      </c>
      <c r="R6042" s="2" t="str">
        <f>IF('Transaction Data'!$L6042&lt;=10,"Less Expensive","Expensive")</f>
        <v>Expensive</v>
      </c>
      <c r="S6042" s="4">
        <f>WEEKDAY('Transaction Data'!$A6042)</f>
        <v>3</v>
      </c>
      <c r="T6042" s="2" t="str">
        <f>IF(WEEKDAY('Transaction Data'!$A6042,2)&lt;6,"Weekday","Weekend")</f>
        <v>Weekday</v>
      </c>
    </row>
    <row r="6043" ht="15.75" customHeight="1">
      <c r="A6043" s="1">
        <v>45329.0</v>
      </c>
      <c r="B6043" s="2" t="s">
        <v>5655</v>
      </c>
      <c r="C6043" s="2" t="s">
        <v>72</v>
      </c>
      <c r="D6043" s="1">
        <v>32368.0</v>
      </c>
      <c r="E6043" s="2" t="s">
        <v>63</v>
      </c>
      <c r="F6043" s="2">
        <v>246.0</v>
      </c>
      <c r="G6043" s="2" t="s">
        <v>28</v>
      </c>
      <c r="H6043" s="2" t="s">
        <v>29</v>
      </c>
      <c r="I6043" s="2" t="s">
        <v>25</v>
      </c>
      <c r="J6043" s="2" t="str">
        <f t="array" ref="J6043">XLOOKUP('Transaction Data'!$G6043,Product_Code,Biscuit_Brand)</f>
        <v>Shortbread</v>
      </c>
      <c r="K6043" s="2">
        <f t="array" ref="K6043">XLOOKUP('Transaction Data'!$G6043,Product_Code,Cost)</f>
        <v>10</v>
      </c>
      <c r="L6043" s="2">
        <f t="array" ref="L6043">XLOOKUP('Transaction Data'!$G6043,Product_Code,Unit_Price)</f>
        <v>45</v>
      </c>
      <c r="M6043" s="3">
        <f>'Transaction Data'!$F6043*'Transaction Data'!$K6043</f>
        <v>2460</v>
      </c>
      <c r="N6043" s="3">
        <f>'Transaction Data'!$F6043*'Transaction Data'!$L6043</f>
        <v>11070</v>
      </c>
      <c r="O6043" s="3">
        <f>'Transaction Data'!$N6043-'Transaction Data'!$M6043</f>
        <v>8610</v>
      </c>
      <c r="P6043" s="2">
        <f>DATEDIF('Transaction Data'!$D6043,'Transaction Data'!$A6043,"y")</f>
        <v>35</v>
      </c>
      <c r="Q6043" s="2" t="str">
        <f>FLOOR('Transaction Data'!$P6043,15)&amp;"-"&amp;FLOOR('Transaction Data'!$P6043,15)+14</f>
        <v>30-44</v>
      </c>
      <c r="R6043" s="2" t="str">
        <f>IF('Transaction Data'!$L6043&lt;=10,"Less Expensive","Expensive")</f>
        <v>Expensive</v>
      </c>
      <c r="S6043" s="4">
        <f>WEEKDAY('Transaction Data'!$A6043)</f>
        <v>4</v>
      </c>
      <c r="T6043" s="2" t="str">
        <f>IF(WEEKDAY('Transaction Data'!$A6043,2)&lt;6,"Weekday","Weekend")</f>
        <v>Weekday</v>
      </c>
    </row>
    <row r="6044" ht="15.75" customHeight="1">
      <c r="A6044" s="1">
        <v>45503.0</v>
      </c>
      <c r="B6044" s="2" t="s">
        <v>5656</v>
      </c>
      <c r="C6044" s="2" t="s">
        <v>32</v>
      </c>
      <c r="D6044" s="1">
        <v>29284.0</v>
      </c>
      <c r="E6044" s="2" t="s">
        <v>63</v>
      </c>
      <c r="F6044" s="2">
        <v>341.0</v>
      </c>
      <c r="G6044" s="2" t="s">
        <v>48</v>
      </c>
      <c r="H6044" s="2" t="s">
        <v>42</v>
      </c>
      <c r="I6044" s="2" t="s">
        <v>25</v>
      </c>
      <c r="J6044" s="2" t="str">
        <f t="array" ref="J6044">XLOOKUP('Transaction Data'!$G6044,Product_Code,Biscuit_Brand)</f>
        <v>Lemon Crisps</v>
      </c>
      <c r="K6044" s="2">
        <f t="array" ref="K6044">XLOOKUP('Transaction Data'!$G6044,Product_Code,Cost)</f>
        <v>7</v>
      </c>
      <c r="L6044" s="2">
        <f t="array" ref="L6044">XLOOKUP('Transaction Data'!$G6044,Product_Code,Unit_Price)</f>
        <v>9</v>
      </c>
      <c r="M6044" s="3">
        <f>'Transaction Data'!$F6044*'Transaction Data'!$K6044</f>
        <v>2387</v>
      </c>
      <c r="N6044" s="3">
        <f>'Transaction Data'!$F6044*'Transaction Data'!$L6044</f>
        <v>3069</v>
      </c>
      <c r="O6044" s="3">
        <f>'Transaction Data'!$N6044-'Transaction Data'!$M6044</f>
        <v>682</v>
      </c>
      <c r="P6044" s="2">
        <f>DATEDIF('Transaction Data'!$D6044,'Transaction Data'!$A6044,"y")</f>
        <v>44</v>
      </c>
      <c r="Q6044" s="2" t="str">
        <f>FLOOR('Transaction Data'!$P6044,15)&amp;"-"&amp;FLOOR('Transaction Data'!$P6044,15)+14</f>
        <v>30-44</v>
      </c>
      <c r="R6044" s="2" t="str">
        <f>IF('Transaction Data'!$L6044&lt;=10,"Less Expensive","Expensive")</f>
        <v>Less Expensive</v>
      </c>
      <c r="S6044" s="4">
        <f>WEEKDAY('Transaction Data'!$A6044)</f>
        <v>3</v>
      </c>
      <c r="T6044" s="2" t="str">
        <f>IF(WEEKDAY('Transaction Data'!$A6044,2)&lt;6,"Weekday","Weekend")</f>
        <v>Weekday</v>
      </c>
    </row>
    <row r="6045" ht="15.75" customHeight="1">
      <c r="A6045" s="1">
        <v>45328.0</v>
      </c>
      <c r="B6045" s="2" t="s">
        <v>5657</v>
      </c>
      <c r="C6045" s="2" t="s">
        <v>47</v>
      </c>
      <c r="D6045" s="1">
        <v>28336.0</v>
      </c>
      <c r="E6045" s="2" t="s">
        <v>27</v>
      </c>
      <c r="F6045" s="2">
        <v>216.0</v>
      </c>
      <c r="G6045" s="2" t="s">
        <v>55</v>
      </c>
      <c r="H6045" s="2" t="s">
        <v>45</v>
      </c>
      <c r="I6045" s="2" t="s">
        <v>25</v>
      </c>
      <c r="J6045" s="2" t="str">
        <f t="array" ref="J6045">XLOOKUP('Transaction Data'!$G6045,Product_Code,Biscuit_Brand)</f>
        <v>Vanilla Wafers</v>
      </c>
      <c r="K6045" s="2">
        <f t="array" ref="K6045">XLOOKUP('Transaction Data'!$G6045,Product_Code,Cost)</f>
        <v>18</v>
      </c>
      <c r="L6045" s="2">
        <f t="array" ref="L6045">XLOOKUP('Transaction Data'!$G6045,Product_Code,Unit_Price)</f>
        <v>36</v>
      </c>
      <c r="M6045" s="3">
        <f>'Transaction Data'!$F6045*'Transaction Data'!$K6045</f>
        <v>3888</v>
      </c>
      <c r="N6045" s="3">
        <f>'Transaction Data'!$F6045*'Transaction Data'!$L6045</f>
        <v>7776</v>
      </c>
      <c r="O6045" s="3">
        <f>'Transaction Data'!$N6045-'Transaction Data'!$M6045</f>
        <v>3888</v>
      </c>
      <c r="P6045" s="2">
        <f>DATEDIF('Transaction Data'!$D6045,'Transaction Data'!$A6045,"y")</f>
        <v>46</v>
      </c>
      <c r="Q6045" s="2" t="str">
        <f>FLOOR('Transaction Data'!$P6045,15)&amp;"-"&amp;FLOOR('Transaction Data'!$P6045,15)+14</f>
        <v>45-59</v>
      </c>
      <c r="R6045" s="2" t="str">
        <f>IF('Transaction Data'!$L6045&lt;=10,"Less Expensive","Expensive")</f>
        <v>Expensive</v>
      </c>
      <c r="S6045" s="4">
        <f>WEEKDAY('Transaction Data'!$A6045)</f>
        <v>3</v>
      </c>
      <c r="T6045" s="2" t="str">
        <f>IF(WEEKDAY('Transaction Data'!$A6045,2)&lt;6,"Weekday","Weekend")</f>
        <v>Weekday</v>
      </c>
    </row>
    <row r="6046" ht="15.75" customHeight="1">
      <c r="A6046" s="1">
        <v>45361.0</v>
      </c>
      <c r="B6046" s="2" t="s">
        <v>5658</v>
      </c>
      <c r="C6046" s="2" t="s">
        <v>65</v>
      </c>
      <c r="D6046" s="1">
        <v>23146.0</v>
      </c>
      <c r="E6046" s="2" t="s">
        <v>37</v>
      </c>
      <c r="F6046" s="2">
        <v>311.0</v>
      </c>
      <c r="G6046" s="2" t="s">
        <v>60</v>
      </c>
      <c r="H6046" s="2" t="s">
        <v>24</v>
      </c>
      <c r="I6046" s="2" t="s">
        <v>30</v>
      </c>
      <c r="J6046" s="2" t="str">
        <f t="array" ref="J6046">XLOOKUP('Transaction Data'!$G6046,Product_Code,Biscuit_Brand)</f>
        <v>Peanut Butter Bites</v>
      </c>
      <c r="K6046" s="2">
        <f t="array" ref="K6046">XLOOKUP('Transaction Data'!$G6046,Product_Code,Cost)</f>
        <v>5</v>
      </c>
      <c r="L6046" s="2">
        <f t="array" ref="L6046">XLOOKUP('Transaction Data'!$G6046,Product_Code,Unit_Price)</f>
        <v>7</v>
      </c>
      <c r="M6046" s="3">
        <f>'Transaction Data'!$F6046*'Transaction Data'!$K6046</f>
        <v>1555</v>
      </c>
      <c r="N6046" s="3">
        <f>'Transaction Data'!$F6046*'Transaction Data'!$L6046</f>
        <v>2177</v>
      </c>
      <c r="O6046" s="3">
        <f>'Transaction Data'!$N6046-'Transaction Data'!$M6046</f>
        <v>622</v>
      </c>
      <c r="P6046" s="2">
        <f>DATEDIF('Transaction Data'!$D6046,'Transaction Data'!$A6046,"y")</f>
        <v>60</v>
      </c>
      <c r="Q6046" s="2" t="str">
        <f>FLOOR('Transaction Data'!$P6046,15)&amp;"-"&amp;FLOOR('Transaction Data'!$P6046,15)+14</f>
        <v>60-74</v>
      </c>
      <c r="R6046" s="2" t="str">
        <f>IF('Transaction Data'!$L6046&lt;=10,"Less Expensive","Expensive")</f>
        <v>Less Expensive</v>
      </c>
      <c r="S6046" s="4">
        <f>WEEKDAY('Transaction Data'!$A6046)</f>
        <v>1</v>
      </c>
      <c r="T6046" s="2" t="str">
        <f>IF(WEEKDAY('Transaction Data'!$A6046,2)&lt;6,"Weekday","Weekend")</f>
        <v>Weekend</v>
      </c>
    </row>
    <row r="6047" ht="15.75" customHeight="1">
      <c r="A6047" s="1">
        <v>45309.0</v>
      </c>
      <c r="B6047" s="2" t="s">
        <v>5659</v>
      </c>
      <c r="C6047" s="2" t="s">
        <v>41</v>
      </c>
      <c r="D6047" s="1">
        <v>21105.0</v>
      </c>
      <c r="E6047" s="2" t="s">
        <v>37</v>
      </c>
      <c r="F6047" s="2">
        <v>390.0</v>
      </c>
      <c r="G6047" s="2" t="s">
        <v>28</v>
      </c>
      <c r="H6047" s="2" t="s">
        <v>29</v>
      </c>
      <c r="I6047" s="2" t="s">
        <v>25</v>
      </c>
      <c r="J6047" s="2" t="str">
        <f t="array" ref="J6047">XLOOKUP('Transaction Data'!$G6047,Product_Code,Biscuit_Brand)</f>
        <v>Shortbread</v>
      </c>
      <c r="K6047" s="2">
        <f t="array" ref="K6047">XLOOKUP('Transaction Data'!$G6047,Product_Code,Cost)</f>
        <v>10</v>
      </c>
      <c r="L6047" s="2">
        <f t="array" ref="L6047">XLOOKUP('Transaction Data'!$G6047,Product_Code,Unit_Price)</f>
        <v>45</v>
      </c>
      <c r="M6047" s="3">
        <f>'Transaction Data'!$F6047*'Transaction Data'!$K6047</f>
        <v>3900</v>
      </c>
      <c r="N6047" s="3">
        <f>'Transaction Data'!$F6047*'Transaction Data'!$L6047</f>
        <v>17550</v>
      </c>
      <c r="O6047" s="3">
        <f>'Transaction Data'!$N6047-'Transaction Data'!$M6047</f>
        <v>13650</v>
      </c>
      <c r="P6047" s="2">
        <f>DATEDIF('Transaction Data'!$D6047,'Transaction Data'!$A6047,"y")</f>
        <v>66</v>
      </c>
      <c r="Q6047" s="2" t="str">
        <f>FLOOR('Transaction Data'!$P6047,15)&amp;"-"&amp;FLOOR('Transaction Data'!$P6047,15)+14</f>
        <v>60-74</v>
      </c>
      <c r="R6047" s="2" t="str">
        <f>IF('Transaction Data'!$L6047&lt;=10,"Less Expensive","Expensive")</f>
        <v>Expensive</v>
      </c>
      <c r="S6047" s="4">
        <f>WEEKDAY('Transaction Data'!$A6047)</f>
        <v>5</v>
      </c>
      <c r="T6047" s="2" t="str">
        <f>IF(WEEKDAY('Transaction Data'!$A6047,2)&lt;6,"Weekday","Weekend")</f>
        <v>Weekday</v>
      </c>
    </row>
    <row r="6048" ht="15.75" customHeight="1">
      <c r="A6048" s="1">
        <v>45295.0</v>
      </c>
      <c r="B6048" s="2" t="s">
        <v>5660</v>
      </c>
      <c r="C6048" s="2" t="s">
        <v>41</v>
      </c>
      <c r="D6048" s="1">
        <v>26587.0</v>
      </c>
      <c r="E6048" s="2" t="s">
        <v>37</v>
      </c>
      <c r="F6048" s="2">
        <v>121.0</v>
      </c>
      <c r="G6048" s="2" t="s">
        <v>61</v>
      </c>
      <c r="H6048" s="2" t="s">
        <v>29</v>
      </c>
      <c r="I6048" s="2" t="s">
        <v>25</v>
      </c>
      <c r="J6048" s="2" t="str">
        <f t="array" ref="J6048">XLOOKUP('Transaction Data'!$G6048,Product_Code,Biscuit_Brand)</f>
        <v>Choco Delight</v>
      </c>
      <c r="K6048" s="2">
        <f t="array" ref="K6048">XLOOKUP('Transaction Data'!$G6048,Product_Code,Cost)</f>
        <v>3</v>
      </c>
      <c r="L6048" s="2">
        <f t="array" ref="L6048">XLOOKUP('Transaction Data'!$G6048,Product_Code,Unit_Price)</f>
        <v>5</v>
      </c>
      <c r="M6048" s="3">
        <f>'Transaction Data'!$F6048*'Transaction Data'!$K6048</f>
        <v>363</v>
      </c>
      <c r="N6048" s="3">
        <f>'Transaction Data'!$F6048*'Transaction Data'!$L6048</f>
        <v>605</v>
      </c>
      <c r="O6048" s="3">
        <f>'Transaction Data'!$N6048-'Transaction Data'!$M6048</f>
        <v>242</v>
      </c>
      <c r="P6048" s="2">
        <f>DATEDIF('Transaction Data'!$D6048,'Transaction Data'!$A6048,"y")</f>
        <v>51</v>
      </c>
      <c r="Q6048" s="2" t="str">
        <f>FLOOR('Transaction Data'!$P6048,15)&amp;"-"&amp;FLOOR('Transaction Data'!$P6048,15)+14</f>
        <v>45-59</v>
      </c>
      <c r="R6048" s="2" t="str">
        <f>IF('Transaction Data'!$L6048&lt;=10,"Less Expensive","Expensive")</f>
        <v>Less Expensive</v>
      </c>
      <c r="S6048" s="4">
        <f>WEEKDAY('Transaction Data'!$A6048)</f>
        <v>5</v>
      </c>
      <c r="T6048" s="2" t="str">
        <f>IF(WEEKDAY('Transaction Data'!$A6048,2)&lt;6,"Weekday","Weekend")</f>
        <v>Weekday</v>
      </c>
    </row>
    <row r="6049" ht="15.75" customHeight="1">
      <c r="A6049" s="1">
        <v>45406.0</v>
      </c>
      <c r="B6049" s="2" t="s">
        <v>5661</v>
      </c>
      <c r="C6049" s="2" t="s">
        <v>41</v>
      </c>
      <c r="D6049" s="1">
        <v>33881.0</v>
      </c>
      <c r="E6049" s="2" t="s">
        <v>22</v>
      </c>
      <c r="F6049" s="2">
        <v>198.0</v>
      </c>
      <c r="G6049" s="2" t="s">
        <v>28</v>
      </c>
      <c r="H6049" s="2" t="s">
        <v>34</v>
      </c>
      <c r="I6049" s="2" t="s">
        <v>25</v>
      </c>
      <c r="J6049" s="2" t="str">
        <f t="array" ref="J6049">XLOOKUP('Transaction Data'!$G6049,Product_Code,Biscuit_Brand)</f>
        <v>Shortbread</v>
      </c>
      <c r="K6049" s="2">
        <f t="array" ref="K6049">XLOOKUP('Transaction Data'!$G6049,Product_Code,Cost)</f>
        <v>10</v>
      </c>
      <c r="L6049" s="2">
        <f t="array" ref="L6049">XLOOKUP('Transaction Data'!$G6049,Product_Code,Unit_Price)</f>
        <v>45</v>
      </c>
      <c r="M6049" s="3">
        <f>'Transaction Data'!$F6049*'Transaction Data'!$K6049</f>
        <v>1980</v>
      </c>
      <c r="N6049" s="3">
        <f>'Transaction Data'!$F6049*'Transaction Data'!$L6049</f>
        <v>8910</v>
      </c>
      <c r="O6049" s="3">
        <f>'Transaction Data'!$N6049-'Transaction Data'!$M6049</f>
        <v>6930</v>
      </c>
      <c r="P6049" s="2">
        <f>DATEDIF('Transaction Data'!$D6049,'Transaction Data'!$A6049,"y")</f>
        <v>31</v>
      </c>
      <c r="Q6049" s="2" t="str">
        <f>FLOOR('Transaction Data'!$P6049,15)&amp;"-"&amp;FLOOR('Transaction Data'!$P6049,15)+14</f>
        <v>30-44</v>
      </c>
      <c r="R6049" s="2" t="str">
        <f>IF('Transaction Data'!$L6049&lt;=10,"Less Expensive","Expensive")</f>
        <v>Expensive</v>
      </c>
      <c r="S6049" s="4">
        <f>WEEKDAY('Transaction Data'!$A6049)</f>
        <v>4</v>
      </c>
      <c r="T6049" s="2" t="str">
        <f>IF(WEEKDAY('Transaction Data'!$A6049,2)&lt;6,"Weekday","Weekend")</f>
        <v>Weekday</v>
      </c>
    </row>
    <row r="6050" ht="15.75" customHeight="1">
      <c r="A6050" s="1">
        <v>45442.0</v>
      </c>
      <c r="B6050" s="2" t="s">
        <v>5662</v>
      </c>
      <c r="C6050" s="2" t="s">
        <v>78</v>
      </c>
      <c r="D6050" s="1">
        <v>29310.0</v>
      </c>
      <c r="E6050" s="2" t="s">
        <v>27</v>
      </c>
      <c r="F6050" s="2">
        <v>245.0</v>
      </c>
      <c r="G6050" s="2" t="s">
        <v>23</v>
      </c>
      <c r="H6050" s="2" t="s">
        <v>24</v>
      </c>
      <c r="I6050" s="2" t="s">
        <v>25</v>
      </c>
      <c r="J6050" s="2" t="str">
        <f t="array" ref="J6050">XLOOKUP('Transaction Data'!$G6050,Product_Code,Biscuit_Brand)</f>
        <v>Cinnamon Swirls</v>
      </c>
      <c r="K6050" s="2">
        <f t="array" ref="K6050">XLOOKUP('Transaction Data'!$G6050,Product_Code,Cost)</f>
        <v>10</v>
      </c>
      <c r="L6050" s="2">
        <f t="array" ref="L6050">XLOOKUP('Transaction Data'!$G6050,Product_Code,Unit_Price)</f>
        <v>14</v>
      </c>
      <c r="M6050" s="3">
        <f>'Transaction Data'!$F6050*'Transaction Data'!$K6050</f>
        <v>2450</v>
      </c>
      <c r="N6050" s="3">
        <f>'Transaction Data'!$F6050*'Transaction Data'!$L6050</f>
        <v>3430</v>
      </c>
      <c r="O6050" s="3">
        <f>'Transaction Data'!$N6050-'Transaction Data'!$M6050</f>
        <v>980</v>
      </c>
      <c r="P6050" s="2">
        <f>DATEDIF('Transaction Data'!$D6050,'Transaction Data'!$A6050,"y")</f>
        <v>44</v>
      </c>
      <c r="Q6050" s="2" t="str">
        <f>FLOOR('Transaction Data'!$P6050,15)&amp;"-"&amp;FLOOR('Transaction Data'!$P6050,15)+14</f>
        <v>30-44</v>
      </c>
      <c r="R6050" s="2" t="str">
        <f>IF('Transaction Data'!$L6050&lt;=10,"Less Expensive","Expensive")</f>
        <v>Expensive</v>
      </c>
      <c r="S6050" s="4">
        <f>WEEKDAY('Transaction Data'!$A6050)</f>
        <v>5</v>
      </c>
      <c r="T6050" s="2" t="str">
        <f>IF(WEEKDAY('Transaction Data'!$A6050,2)&lt;6,"Weekday","Weekend")</f>
        <v>Weekday</v>
      </c>
    </row>
    <row r="6051" ht="15.75" customHeight="1">
      <c r="A6051" s="1">
        <v>45467.0</v>
      </c>
      <c r="B6051" s="2" t="s">
        <v>5663</v>
      </c>
      <c r="C6051" s="2" t="s">
        <v>21</v>
      </c>
      <c r="D6051" s="1">
        <v>36938.0</v>
      </c>
      <c r="E6051" s="2" t="s">
        <v>22</v>
      </c>
      <c r="F6051" s="2">
        <v>283.0</v>
      </c>
      <c r="G6051" s="2" t="s">
        <v>44</v>
      </c>
      <c r="H6051" s="2" t="s">
        <v>42</v>
      </c>
      <c r="I6051" s="2" t="s">
        <v>25</v>
      </c>
      <c r="J6051" s="2" t="str">
        <f t="array" ref="J6051">XLOOKUP('Transaction Data'!$G6051,Product_Code,Biscuit_Brand)</f>
        <v>Butter Crunch</v>
      </c>
      <c r="K6051" s="2">
        <f t="array" ref="K6051">XLOOKUP('Transaction Data'!$G6051,Product_Code,Cost)</f>
        <v>10</v>
      </c>
      <c r="L6051" s="2">
        <f t="array" ref="L6051">XLOOKUP('Transaction Data'!$G6051,Product_Code,Unit_Price)</f>
        <v>11</v>
      </c>
      <c r="M6051" s="3">
        <f>'Transaction Data'!$F6051*'Transaction Data'!$K6051</f>
        <v>2830</v>
      </c>
      <c r="N6051" s="3">
        <f>'Transaction Data'!$F6051*'Transaction Data'!$L6051</f>
        <v>3113</v>
      </c>
      <c r="O6051" s="3">
        <f>'Transaction Data'!$N6051-'Transaction Data'!$M6051</f>
        <v>283</v>
      </c>
      <c r="P6051" s="2">
        <f>DATEDIF('Transaction Data'!$D6051,'Transaction Data'!$A6051,"y")</f>
        <v>23</v>
      </c>
      <c r="Q6051" s="2" t="str">
        <f>FLOOR('Transaction Data'!$P6051,15)&amp;"-"&amp;FLOOR('Transaction Data'!$P6051,15)+14</f>
        <v>15-29</v>
      </c>
      <c r="R6051" s="2" t="str">
        <f>IF('Transaction Data'!$L6051&lt;=10,"Less Expensive","Expensive")</f>
        <v>Expensive</v>
      </c>
      <c r="S6051" s="4">
        <f>WEEKDAY('Transaction Data'!$A6051)</f>
        <v>2</v>
      </c>
      <c r="T6051" s="2" t="str">
        <f>IF(WEEKDAY('Transaction Data'!$A6051,2)&lt;6,"Weekday","Weekend")</f>
        <v>Weekday</v>
      </c>
    </row>
    <row r="6052" ht="15.75" customHeight="1">
      <c r="A6052" s="1">
        <v>45342.0</v>
      </c>
      <c r="B6052" s="2" t="s">
        <v>5664</v>
      </c>
      <c r="C6052" s="2" t="s">
        <v>54</v>
      </c>
      <c r="D6052" s="1">
        <v>35630.0</v>
      </c>
      <c r="E6052" s="2" t="s">
        <v>63</v>
      </c>
      <c r="F6052" s="2">
        <v>19.0</v>
      </c>
      <c r="G6052" s="2" t="s">
        <v>60</v>
      </c>
      <c r="H6052" s="2" t="s">
        <v>45</v>
      </c>
      <c r="I6052" s="2" t="s">
        <v>25</v>
      </c>
      <c r="J6052" s="2" t="str">
        <f t="array" ref="J6052">XLOOKUP('Transaction Data'!$G6052,Product_Code,Biscuit_Brand)</f>
        <v>Peanut Butter Bites</v>
      </c>
      <c r="K6052" s="2">
        <f t="array" ref="K6052">XLOOKUP('Transaction Data'!$G6052,Product_Code,Cost)</f>
        <v>5</v>
      </c>
      <c r="L6052" s="2">
        <f t="array" ref="L6052">XLOOKUP('Transaction Data'!$G6052,Product_Code,Unit_Price)</f>
        <v>7</v>
      </c>
      <c r="M6052" s="3">
        <f>'Transaction Data'!$F6052*'Transaction Data'!$K6052</f>
        <v>95</v>
      </c>
      <c r="N6052" s="3">
        <f>'Transaction Data'!$F6052*'Transaction Data'!$L6052</f>
        <v>133</v>
      </c>
      <c r="O6052" s="3">
        <f>'Transaction Data'!$N6052-'Transaction Data'!$M6052</f>
        <v>38</v>
      </c>
      <c r="P6052" s="2">
        <f>DATEDIF('Transaction Data'!$D6052,'Transaction Data'!$A6052,"y")</f>
        <v>26</v>
      </c>
      <c r="Q6052" s="2" t="str">
        <f>FLOOR('Transaction Data'!$P6052,15)&amp;"-"&amp;FLOOR('Transaction Data'!$P6052,15)+14</f>
        <v>15-29</v>
      </c>
      <c r="R6052" s="2" t="str">
        <f>IF('Transaction Data'!$L6052&lt;=10,"Less Expensive","Expensive")</f>
        <v>Less Expensive</v>
      </c>
      <c r="S6052" s="4">
        <f>WEEKDAY('Transaction Data'!$A6052)</f>
        <v>3</v>
      </c>
      <c r="T6052" s="2" t="str">
        <f>IF(WEEKDAY('Transaction Data'!$A6052,2)&lt;6,"Weekday","Weekend")</f>
        <v>Weekday</v>
      </c>
    </row>
    <row r="6053" ht="15.75" customHeight="1">
      <c r="A6053" s="1">
        <v>45421.0</v>
      </c>
      <c r="B6053" s="2" t="s">
        <v>5665</v>
      </c>
      <c r="C6053" s="2" t="s">
        <v>21</v>
      </c>
      <c r="D6053" s="1">
        <v>16171.0</v>
      </c>
      <c r="E6053" s="2" t="s">
        <v>27</v>
      </c>
      <c r="F6053" s="2">
        <v>391.0</v>
      </c>
      <c r="G6053" s="2" t="s">
        <v>57</v>
      </c>
      <c r="H6053" s="2" t="s">
        <v>24</v>
      </c>
      <c r="I6053" s="2" t="s">
        <v>25</v>
      </c>
      <c r="J6053" s="2" t="str">
        <f t="array" ref="J6053">XLOOKUP('Transaction Data'!$G6053,Product_Code,Biscuit_Brand)</f>
        <v>Oatmeal Cookies</v>
      </c>
      <c r="K6053" s="2">
        <f t="array" ref="K6053">XLOOKUP('Transaction Data'!$G6053,Product_Code,Cost)</f>
        <v>19</v>
      </c>
      <c r="L6053" s="2">
        <f t="array" ref="L6053">XLOOKUP('Transaction Data'!$G6053,Product_Code,Unit_Price)</f>
        <v>23</v>
      </c>
      <c r="M6053" s="3">
        <f>'Transaction Data'!$F6053*'Transaction Data'!$K6053</f>
        <v>7429</v>
      </c>
      <c r="N6053" s="3">
        <f>'Transaction Data'!$F6053*'Transaction Data'!$L6053</f>
        <v>8993</v>
      </c>
      <c r="O6053" s="3">
        <f>'Transaction Data'!$N6053-'Transaction Data'!$M6053</f>
        <v>1564</v>
      </c>
      <c r="P6053" s="2">
        <f>DATEDIF('Transaction Data'!$D6053,'Transaction Data'!$A6053,"y")</f>
        <v>80</v>
      </c>
      <c r="Q6053" s="2" t="str">
        <f>FLOOR('Transaction Data'!$P6053,15)&amp;"-"&amp;FLOOR('Transaction Data'!$P6053,15)+14</f>
        <v>75-89</v>
      </c>
      <c r="R6053" s="2" t="str">
        <f>IF('Transaction Data'!$L6053&lt;=10,"Less Expensive","Expensive")</f>
        <v>Expensive</v>
      </c>
      <c r="S6053" s="4">
        <f>WEEKDAY('Transaction Data'!$A6053)</f>
        <v>5</v>
      </c>
      <c r="T6053" s="2" t="str">
        <f>IF(WEEKDAY('Transaction Data'!$A6053,2)&lt;6,"Weekday","Weekend")</f>
        <v>Weekday</v>
      </c>
    </row>
    <row r="6054" ht="15.75" customHeight="1">
      <c r="A6054" s="1">
        <v>45315.0</v>
      </c>
      <c r="B6054" s="2" t="s">
        <v>5666</v>
      </c>
      <c r="C6054" s="2" t="s">
        <v>47</v>
      </c>
      <c r="D6054" s="1">
        <v>30818.0</v>
      </c>
      <c r="E6054" s="2" t="s">
        <v>63</v>
      </c>
      <c r="F6054" s="2">
        <v>175.0</v>
      </c>
      <c r="G6054" s="2" t="s">
        <v>33</v>
      </c>
      <c r="H6054" s="2" t="s">
        <v>29</v>
      </c>
      <c r="I6054" s="2" t="s">
        <v>25</v>
      </c>
      <c r="J6054" s="2" t="str">
        <f t="array" ref="J6054">XLOOKUP('Transaction Data'!$G6054,Product_Code,Biscuit_Brand)</f>
        <v>Caramel Biscuits</v>
      </c>
      <c r="K6054" s="2">
        <f t="array" ref="K6054">XLOOKUP('Transaction Data'!$G6054,Product_Code,Cost)</f>
        <v>18</v>
      </c>
      <c r="L6054" s="2">
        <f t="array" ref="L6054">XLOOKUP('Transaction Data'!$G6054,Product_Code,Unit_Price)</f>
        <v>22</v>
      </c>
      <c r="M6054" s="3">
        <f>'Transaction Data'!$F6054*'Transaction Data'!$K6054</f>
        <v>3150</v>
      </c>
      <c r="N6054" s="3">
        <f>'Transaction Data'!$F6054*'Transaction Data'!$L6054</f>
        <v>3850</v>
      </c>
      <c r="O6054" s="3">
        <f>'Transaction Data'!$N6054-'Transaction Data'!$M6054</f>
        <v>700</v>
      </c>
      <c r="P6054" s="2">
        <f>DATEDIF('Transaction Data'!$D6054,'Transaction Data'!$A6054,"y")</f>
        <v>39</v>
      </c>
      <c r="Q6054" s="2" t="str">
        <f>FLOOR('Transaction Data'!$P6054,15)&amp;"-"&amp;FLOOR('Transaction Data'!$P6054,15)+14</f>
        <v>30-44</v>
      </c>
      <c r="R6054" s="2" t="str">
        <f>IF('Transaction Data'!$L6054&lt;=10,"Less Expensive","Expensive")</f>
        <v>Expensive</v>
      </c>
      <c r="S6054" s="4">
        <f>WEEKDAY('Transaction Data'!$A6054)</f>
        <v>4</v>
      </c>
      <c r="T6054" s="2" t="str">
        <f>IF(WEEKDAY('Transaction Data'!$A6054,2)&lt;6,"Weekday","Weekend")</f>
        <v>Weekday</v>
      </c>
    </row>
    <row r="6055" ht="15.75" customHeight="1">
      <c r="A6055" s="1">
        <v>45450.0</v>
      </c>
      <c r="B6055" s="2" t="s">
        <v>5667</v>
      </c>
      <c r="C6055" s="2" t="s">
        <v>41</v>
      </c>
      <c r="D6055" s="1">
        <v>35008.0</v>
      </c>
      <c r="E6055" s="2" t="s">
        <v>63</v>
      </c>
      <c r="F6055" s="2">
        <v>177.0</v>
      </c>
      <c r="G6055" s="2" t="s">
        <v>33</v>
      </c>
      <c r="H6055" s="2" t="s">
        <v>42</v>
      </c>
      <c r="I6055" s="2" t="s">
        <v>25</v>
      </c>
      <c r="J6055" s="2" t="str">
        <f t="array" ref="J6055">XLOOKUP('Transaction Data'!$G6055,Product_Code,Biscuit_Brand)</f>
        <v>Caramel Biscuits</v>
      </c>
      <c r="K6055" s="2">
        <f t="array" ref="K6055">XLOOKUP('Transaction Data'!$G6055,Product_Code,Cost)</f>
        <v>18</v>
      </c>
      <c r="L6055" s="2">
        <f t="array" ref="L6055">XLOOKUP('Transaction Data'!$G6055,Product_Code,Unit_Price)</f>
        <v>22</v>
      </c>
      <c r="M6055" s="3">
        <f>'Transaction Data'!$F6055*'Transaction Data'!$K6055</f>
        <v>3186</v>
      </c>
      <c r="N6055" s="3">
        <f>'Transaction Data'!$F6055*'Transaction Data'!$L6055</f>
        <v>3894</v>
      </c>
      <c r="O6055" s="3">
        <f>'Transaction Data'!$N6055-'Transaction Data'!$M6055</f>
        <v>708</v>
      </c>
      <c r="P6055" s="2">
        <f>DATEDIF('Transaction Data'!$D6055,'Transaction Data'!$A6055,"y")</f>
        <v>28</v>
      </c>
      <c r="Q6055" s="2" t="str">
        <f>FLOOR('Transaction Data'!$P6055,15)&amp;"-"&amp;FLOOR('Transaction Data'!$P6055,15)+14</f>
        <v>15-29</v>
      </c>
      <c r="R6055" s="2" t="str">
        <f>IF('Transaction Data'!$L6055&lt;=10,"Less Expensive","Expensive")</f>
        <v>Expensive</v>
      </c>
      <c r="S6055" s="4">
        <f>WEEKDAY('Transaction Data'!$A6055)</f>
        <v>6</v>
      </c>
      <c r="T6055" s="2" t="str">
        <f>IF(WEEKDAY('Transaction Data'!$A6055,2)&lt;6,"Weekday","Weekend")</f>
        <v>Weekday</v>
      </c>
    </row>
    <row r="6056" ht="15.75" customHeight="1">
      <c r="A6056" s="1">
        <v>45395.0</v>
      </c>
      <c r="B6056" s="2" t="s">
        <v>5668</v>
      </c>
      <c r="C6056" s="2" t="s">
        <v>32</v>
      </c>
      <c r="D6056" s="1">
        <v>35926.0</v>
      </c>
      <c r="E6056" s="2" t="s">
        <v>37</v>
      </c>
      <c r="F6056" s="2">
        <v>232.0</v>
      </c>
      <c r="G6056" s="2" t="s">
        <v>23</v>
      </c>
      <c r="H6056" s="2" t="s">
        <v>45</v>
      </c>
      <c r="I6056" s="2" t="s">
        <v>25</v>
      </c>
      <c r="J6056" s="2" t="str">
        <f t="array" ref="J6056">XLOOKUP('Transaction Data'!$G6056,Product_Code,Biscuit_Brand)</f>
        <v>Cinnamon Swirls</v>
      </c>
      <c r="K6056" s="2">
        <f t="array" ref="K6056">XLOOKUP('Transaction Data'!$G6056,Product_Code,Cost)</f>
        <v>10</v>
      </c>
      <c r="L6056" s="2">
        <f t="array" ref="L6056">XLOOKUP('Transaction Data'!$G6056,Product_Code,Unit_Price)</f>
        <v>14</v>
      </c>
      <c r="M6056" s="3">
        <f>'Transaction Data'!$F6056*'Transaction Data'!$K6056</f>
        <v>2320</v>
      </c>
      <c r="N6056" s="3">
        <f>'Transaction Data'!$F6056*'Transaction Data'!$L6056</f>
        <v>3248</v>
      </c>
      <c r="O6056" s="3">
        <f>'Transaction Data'!$N6056-'Transaction Data'!$M6056</f>
        <v>928</v>
      </c>
      <c r="P6056" s="2">
        <f>DATEDIF('Transaction Data'!$D6056,'Transaction Data'!$A6056,"y")</f>
        <v>25</v>
      </c>
      <c r="Q6056" s="2" t="str">
        <f>FLOOR('Transaction Data'!$P6056,15)&amp;"-"&amp;FLOOR('Transaction Data'!$P6056,15)+14</f>
        <v>15-29</v>
      </c>
      <c r="R6056" s="2" t="str">
        <f>IF('Transaction Data'!$L6056&lt;=10,"Less Expensive","Expensive")</f>
        <v>Expensive</v>
      </c>
      <c r="S6056" s="4">
        <f>WEEKDAY('Transaction Data'!$A6056)</f>
        <v>7</v>
      </c>
      <c r="T6056" s="2" t="str">
        <f>IF(WEEKDAY('Transaction Data'!$A6056,2)&lt;6,"Weekday","Weekend")</f>
        <v>Weekend</v>
      </c>
    </row>
    <row r="6057" ht="15.75" customHeight="1">
      <c r="A6057" s="1">
        <v>45487.0</v>
      </c>
      <c r="B6057" s="2" t="s">
        <v>2873</v>
      </c>
      <c r="C6057" s="2" t="s">
        <v>54</v>
      </c>
      <c r="D6057" s="1">
        <v>29315.0</v>
      </c>
      <c r="E6057" s="2" t="s">
        <v>22</v>
      </c>
      <c r="F6057" s="2">
        <v>309.0</v>
      </c>
      <c r="G6057" s="2" t="s">
        <v>38</v>
      </c>
      <c r="H6057" s="2" t="s">
        <v>24</v>
      </c>
      <c r="I6057" s="2" t="s">
        <v>25</v>
      </c>
      <c r="J6057" s="2" t="str">
        <f t="array" ref="J6057">XLOOKUP('Transaction Data'!$G6057,Product_Code,Biscuit_Brand)</f>
        <v>Ginger Snaps</v>
      </c>
      <c r="K6057" s="2">
        <f t="array" ref="K6057">XLOOKUP('Transaction Data'!$G6057,Product_Code,Cost)</f>
        <v>14</v>
      </c>
      <c r="L6057" s="2">
        <f t="array" ref="L6057">XLOOKUP('Transaction Data'!$G6057,Product_Code,Unit_Price)</f>
        <v>28</v>
      </c>
      <c r="M6057" s="3">
        <f>'Transaction Data'!$F6057*'Transaction Data'!$K6057</f>
        <v>4326</v>
      </c>
      <c r="N6057" s="3">
        <f>'Transaction Data'!$F6057*'Transaction Data'!$L6057</f>
        <v>8652</v>
      </c>
      <c r="O6057" s="3">
        <f>'Transaction Data'!$N6057-'Transaction Data'!$M6057</f>
        <v>4326</v>
      </c>
      <c r="P6057" s="2">
        <f>DATEDIF('Transaction Data'!$D6057,'Transaction Data'!$A6057,"y")</f>
        <v>44</v>
      </c>
      <c r="Q6057" s="2" t="str">
        <f>FLOOR('Transaction Data'!$P6057,15)&amp;"-"&amp;FLOOR('Transaction Data'!$P6057,15)+14</f>
        <v>30-44</v>
      </c>
      <c r="R6057" s="2" t="str">
        <f>IF('Transaction Data'!$L6057&lt;=10,"Less Expensive","Expensive")</f>
        <v>Expensive</v>
      </c>
      <c r="S6057" s="4">
        <f>WEEKDAY('Transaction Data'!$A6057)</f>
        <v>1</v>
      </c>
      <c r="T6057" s="2" t="str">
        <f>IF(WEEKDAY('Transaction Data'!$A6057,2)&lt;6,"Weekday","Weekend")</f>
        <v>Weekend</v>
      </c>
    </row>
    <row r="6058" ht="15.75" customHeight="1">
      <c r="A6058" s="1">
        <v>45444.0</v>
      </c>
      <c r="B6058" s="2" t="s">
        <v>5669</v>
      </c>
      <c r="C6058" s="2" t="s">
        <v>78</v>
      </c>
      <c r="D6058" s="1">
        <v>19473.0</v>
      </c>
      <c r="E6058" s="2" t="s">
        <v>27</v>
      </c>
      <c r="F6058" s="2">
        <v>248.0</v>
      </c>
      <c r="G6058" s="2" t="s">
        <v>33</v>
      </c>
      <c r="H6058" s="2" t="s">
        <v>29</v>
      </c>
      <c r="I6058" s="2" t="s">
        <v>25</v>
      </c>
      <c r="J6058" s="2" t="str">
        <f t="array" ref="J6058">XLOOKUP('Transaction Data'!$G6058,Product_Code,Biscuit_Brand)</f>
        <v>Caramel Biscuits</v>
      </c>
      <c r="K6058" s="2">
        <f t="array" ref="K6058">XLOOKUP('Transaction Data'!$G6058,Product_Code,Cost)</f>
        <v>18</v>
      </c>
      <c r="L6058" s="2">
        <f t="array" ref="L6058">XLOOKUP('Transaction Data'!$G6058,Product_Code,Unit_Price)</f>
        <v>22</v>
      </c>
      <c r="M6058" s="3">
        <f>'Transaction Data'!$F6058*'Transaction Data'!$K6058</f>
        <v>4464</v>
      </c>
      <c r="N6058" s="3">
        <f>'Transaction Data'!$F6058*'Transaction Data'!$L6058</f>
        <v>5456</v>
      </c>
      <c r="O6058" s="3">
        <f>'Transaction Data'!$N6058-'Transaction Data'!$M6058</f>
        <v>992</v>
      </c>
      <c r="P6058" s="2">
        <f>DATEDIF('Transaction Data'!$D6058,'Transaction Data'!$A6058,"y")</f>
        <v>71</v>
      </c>
      <c r="Q6058" s="2" t="str">
        <f>FLOOR('Transaction Data'!$P6058,15)&amp;"-"&amp;FLOOR('Transaction Data'!$P6058,15)+14</f>
        <v>60-74</v>
      </c>
      <c r="R6058" s="2" t="str">
        <f>IF('Transaction Data'!$L6058&lt;=10,"Less Expensive","Expensive")</f>
        <v>Expensive</v>
      </c>
      <c r="S6058" s="4">
        <f>WEEKDAY('Transaction Data'!$A6058)</f>
        <v>7</v>
      </c>
      <c r="T6058" s="2" t="str">
        <f>IF(WEEKDAY('Transaction Data'!$A6058,2)&lt;6,"Weekday","Weekend")</f>
        <v>Weekend</v>
      </c>
    </row>
    <row r="6059" ht="15.75" customHeight="1">
      <c r="A6059" s="1">
        <v>45407.0</v>
      </c>
      <c r="B6059" s="2" t="s">
        <v>5670</v>
      </c>
      <c r="C6059" s="2" t="s">
        <v>54</v>
      </c>
      <c r="D6059" s="1">
        <v>18889.0</v>
      </c>
      <c r="E6059" s="2" t="s">
        <v>22</v>
      </c>
      <c r="F6059" s="2">
        <v>442.0</v>
      </c>
      <c r="G6059" s="2" t="s">
        <v>60</v>
      </c>
      <c r="H6059" s="2" t="s">
        <v>29</v>
      </c>
      <c r="I6059" s="2" t="s">
        <v>25</v>
      </c>
      <c r="J6059" s="2" t="str">
        <f t="array" ref="J6059">XLOOKUP('Transaction Data'!$G6059,Product_Code,Biscuit_Brand)</f>
        <v>Peanut Butter Bites</v>
      </c>
      <c r="K6059" s="2">
        <f t="array" ref="K6059">XLOOKUP('Transaction Data'!$G6059,Product_Code,Cost)</f>
        <v>5</v>
      </c>
      <c r="L6059" s="2">
        <f t="array" ref="L6059">XLOOKUP('Transaction Data'!$G6059,Product_Code,Unit_Price)</f>
        <v>7</v>
      </c>
      <c r="M6059" s="3">
        <f>'Transaction Data'!$F6059*'Transaction Data'!$K6059</f>
        <v>2210</v>
      </c>
      <c r="N6059" s="3">
        <f>'Transaction Data'!$F6059*'Transaction Data'!$L6059</f>
        <v>3094</v>
      </c>
      <c r="O6059" s="3">
        <f>'Transaction Data'!$N6059-'Transaction Data'!$M6059</f>
        <v>884</v>
      </c>
      <c r="P6059" s="2">
        <f>DATEDIF('Transaction Data'!$D6059,'Transaction Data'!$A6059,"y")</f>
        <v>72</v>
      </c>
      <c r="Q6059" s="2" t="str">
        <f>FLOOR('Transaction Data'!$P6059,15)&amp;"-"&amp;FLOOR('Transaction Data'!$P6059,15)+14</f>
        <v>60-74</v>
      </c>
      <c r="R6059" s="2" t="str">
        <f>IF('Transaction Data'!$L6059&lt;=10,"Less Expensive","Expensive")</f>
        <v>Less Expensive</v>
      </c>
      <c r="S6059" s="4">
        <f>WEEKDAY('Transaction Data'!$A6059)</f>
        <v>5</v>
      </c>
      <c r="T6059" s="2" t="str">
        <f>IF(WEEKDAY('Transaction Data'!$A6059,2)&lt;6,"Weekday","Weekend")</f>
        <v>Weekday</v>
      </c>
    </row>
    <row r="6060" ht="15.75" customHeight="1">
      <c r="A6060" s="1">
        <v>45457.0</v>
      </c>
      <c r="B6060" s="2" t="s">
        <v>5671</v>
      </c>
      <c r="C6060" s="2" t="s">
        <v>54</v>
      </c>
      <c r="D6060" s="1">
        <v>23938.0</v>
      </c>
      <c r="E6060" s="2" t="s">
        <v>27</v>
      </c>
      <c r="F6060" s="2">
        <v>334.0</v>
      </c>
      <c r="G6060" s="2" t="s">
        <v>57</v>
      </c>
      <c r="H6060" s="2" t="s">
        <v>34</v>
      </c>
      <c r="I6060" s="2" t="s">
        <v>25</v>
      </c>
      <c r="J6060" s="2" t="str">
        <f t="array" ref="J6060">XLOOKUP('Transaction Data'!$G6060,Product_Code,Biscuit_Brand)</f>
        <v>Oatmeal Cookies</v>
      </c>
      <c r="K6060" s="2">
        <f t="array" ref="K6060">XLOOKUP('Transaction Data'!$G6060,Product_Code,Cost)</f>
        <v>19</v>
      </c>
      <c r="L6060" s="2">
        <f t="array" ref="L6060">XLOOKUP('Transaction Data'!$G6060,Product_Code,Unit_Price)</f>
        <v>23</v>
      </c>
      <c r="M6060" s="3">
        <f>'Transaction Data'!$F6060*'Transaction Data'!$K6060</f>
        <v>6346</v>
      </c>
      <c r="N6060" s="3">
        <f>'Transaction Data'!$F6060*'Transaction Data'!$L6060</f>
        <v>7682</v>
      </c>
      <c r="O6060" s="3">
        <f>'Transaction Data'!$N6060-'Transaction Data'!$M6060</f>
        <v>1336</v>
      </c>
      <c r="P6060" s="2">
        <f>DATEDIF('Transaction Data'!$D6060,'Transaction Data'!$A6060,"y")</f>
        <v>58</v>
      </c>
      <c r="Q6060" s="2" t="str">
        <f>FLOOR('Transaction Data'!$P6060,15)&amp;"-"&amp;FLOOR('Transaction Data'!$P6060,15)+14</f>
        <v>45-59</v>
      </c>
      <c r="R6060" s="2" t="str">
        <f>IF('Transaction Data'!$L6060&lt;=10,"Less Expensive","Expensive")</f>
        <v>Expensive</v>
      </c>
      <c r="S6060" s="4">
        <f>WEEKDAY('Transaction Data'!$A6060)</f>
        <v>6</v>
      </c>
      <c r="T6060" s="2" t="str">
        <f>IF(WEEKDAY('Transaction Data'!$A6060,2)&lt;6,"Weekday","Weekend")</f>
        <v>Weekday</v>
      </c>
    </row>
    <row r="6061" ht="15.75" customHeight="1">
      <c r="A6061" s="1">
        <v>45315.0</v>
      </c>
      <c r="B6061" s="2" t="s">
        <v>5672</v>
      </c>
      <c r="C6061" s="2" t="s">
        <v>72</v>
      </c>
      <c r="D6061" s="1">
        <v>34821.0</v>
      </c>
      <c r="E6061" s="2" t="s">
        <v>37</v>
      </c>
      <c r="F6061" s="2">
        <v>452.0</v>
      </c>
      <c r="G6061" s="2" t="s">
        <v>48</v>
      </c>
      <c r="H6061" s="2" t="s">
        <v>24</v>
      </c>
      <c r="I6061" s="2" t="s">
        <v>25</v>
      </c>
      <c r="J6061" s="2" t="str">
        <f t="array" ref="J6061">XLOOKUP('Transaction Data'!$G6061,Product_Code,Biscuit_Brand)</f>
        <v>Lemon Crisps</v>
      </c>
      <c r="K6061" s="2">
        <f t="array" ref="K6061">XLOOKUP('Transaction Data'!$G6061,Product_Code,Cost)</f>
        <v>7</v>
      </c>
      <c r="L6061" s="2">
        <f t="array" ref="L6061">XLOOKUP('Transaction Data'!$G6061,Product_Code,Unit_Price)</f>
        <v>9</v>
      </c>
      <c r="M6061" s="3">
        <f>'Transaction Data'!$F6061*'Transaction Data'!$K6061</f>
        <v>3164</v>
      </c>
      <c r="N6061" s="3">
        <f>'Transaction Data'!$F6061*'Transaction Data'!$L6061</f>
        <v>4068</v>
      </c>
      <c r="O6061" s="3">
        <f>'Transaction Data'!$N6061-'Transaction Data'!$M6061</f>
        <v>904</v>
      </c>
      <c r="P6061" s="2">
        <f>DATEDIF('Transaction Data'!$D6061,'Transaction Data'!$A6061,"y")</f>
        <v>28</v>
      </c>
      <c r="Q6061" s="2" t="str">
        <f>FLOOR('Transaction Data'!$P6061,15)&amp;"-"&amp;FLOOR('Transaction Data'!$P6061,15)+14</f>
        <v>15-29</v>
      </c>
      <c r="R6061" s="2" t="str">
        <f>IF('Transaction Data'!$L6061&lt;=10,"Less Expensive","Expensive")</f>
        <v>Less Expensive</v>
      </c>
      <c r="S6061" s="4">
        <f>WEEKDAY('Transaction Data'!$A6061)</f>
        <v>4</v>
      </c>
      <c r="T6061" s="2" t="str">
        <f>IF(WEEKDAY('Transaction Data'!$A6061,2)&lt;6,"Weekday","Weekend")</f>
        <v>Weekday</v>
      </c>
    </row>
    <row r="6062" ht="15.75" customHeight="1">
      <c r="A6062" s="1">
        <v>45449.0</v>
      </c>
      <c r="B6062" s="2" t="s">
        <v>5673</v>
      </c>
      <c r="C6062" s="2" t="s">
        <v>69</v>
      </c>
      <c r="D6062" s="1">
        <v>24579.0</v>
      </c>
      <c r="E6062" s="2" t="s">
        <v>63</v>
      </c>
      <c r="F6062" s="2">
        <v>166.0</v>
      </c>
      <c r="G6062" s="2" t="s">
        <v>60</v>
      </c>
      <c r="H6062" s="2" t="s">
        <v>42</v>
      </c>
      <c r="I6062" s="2" t="s">
        <v>25</v>
      </c>
      <c r="J6062" s="2" t="str">
        <f t="array" ref="J6062">XLOOKUP('Transaction Data'!$G6062,Product_Code,Biscuit_Brand)</f>
        <v>Peanut Butter Bites</v>
      </c>
      <c r="K6062" s="2">
        <f t="array" ref="K6062">XLOOKUP('Transaction Data'!$G6062,Product_Code,Cost)</f>
        <v>5</v>
      </c>
      <c r="L6062" s="2">
        <f t="array" ref="L6062">XLOOKUP('Transaction Data'!$G6062,Product_Code,Unit_Price)</f>
        <v>7</v>
      </c>
      <c r="M6062" s="3">
        <f>'Transaction Data'!$F6062*'Transaction Data'!$K6062</f>
        <v>830</v>
      </c>
      <c r="N6062" s="3">
        <f>'Transaction Data'!$F6062*'Transaction Data'!$L6062</f>
        <v>1162</v>
      </c>
      <c r="O6062" s="3">
        <f>'Transaction Data'!$N6062-'Transaction Data'!$M6062</f>
        <v>332</v>
      </c>
      <c r="P6062" s="2">
        <f>DATEDIF('Transaction Data'!$D6062,'Transaction Data'!$A6062,"y")</f>
        <v>57</v>
      </c>
      <c r="Q6062" s="2" t="str">
        <f>FLOOR('Transaction Data'!$P6062,15)&amp;"-"&amp;FLOOR('Transaction Data'!$P6062,15)+14</f>
        <v>45-59</v>
      </c>
      <c r="R6062" s="2" t="str">
        <f>IF('Transaction Data'!$L6062&lt;=10,"Less Expensive","Expensive")</f>
        <v>Less Expensive</v>
      </c>
      <c r="S6062" s="4">
        <f>WEEKDAY('Transaction Data'!$A6062)</f>
        <v>5</v>
      </c>
      <c r="T6062" s="2" t="str">
        <f>IF(WEEKDAY('Transaction Data'!$A6062,2)&lt;6,"Weekday","Weekend")</f>
        <v>Weekday</v>
      </c>
    </row>
    <row r="6063" ht="15.75" customHeight="1">
      <c r="A6063" s="1">
        <v>45342.0</v>
      </c>
      <c r="B6063" s="2" t="s">
        <v>5674</v>
      </c>
      <c r="C6063" s="2" t="s">
        <v>21</v>
      </c>
      <c r="D6063" s="1">
        <v>31484.0</v>
      </c>
      <c r="E6063" s="2" t="s">
        <v>27</v>
      </c>
      <c r="F6063" s="2">
        <v>77.0</v>
      </c>
      <c r="G6063" s="2" t="s">
        <v>57</v>
      </c>
      <c r="H6063" s="2" t="s">
        <v>45</v>
      </c>
      <c r="I6063" s="2" t="s">
        <v>25</v>
      </c>
      <c r="J6063" s="2" t="str">
        <f t="array" ref="J6063">XLOOKUP('Transaction Data'!$G6063,Product_Code,Biscuit_Brand)</f>
        <v>Oatmeal Cookies</v>
      </c>
      <c r="K6063" s="2">
        <f t="array" ref="K6063">XLOOKUP('Transaction Data'!$G6063,Product_Code,Cost)</f>
        <v>19</v>
      </c>
      <c r="L6063" s="2">
        <f t="array" ref="L6063">XLOOKUP('Transaction Data'!$G6063,Product_Code,Unit_Price)</f>
        <v>23</v>
      </c>
      <c r="M6063" s="3">
        <f>'Transaction Data'!$F6063*'Transaction Data'!$K6063</f>
        <v>1463</v>
      </c>
      <c r="N6063" s="3">
        <f>'Transaction Data'!$F6063*'Transaction Data'!$L6063</f>
        <v>1771</v>
      </c>
      <c r="O6063" s="3">
        <f>'Transaction Data'!$N6063-'Transaction Data'!$M6063</f>
        <v>308</v>
      </c>
      <c r="P6063" s="2">
        <f>DATEDIF('Transaction Data'!$D6063,'Transaction Data'!$A6063,"y")</f>
        <v>37</v>
      </c>
      <c r="Q6063" s="2" t="str">
        <f>FLOOR('Transaction Data'!$P6063,15)&amp;"-"&amp;FLOOR('Transaction Data'!$P6063,15)+14</f>
        <v>30-44</v>
      </c>
      <c r="R6063" s="2" t="str">
        <f>IF('Transaction Data'!$L6063&lt;=10,"Less Expensive","Expensive")</f>
        <v>Expensive</v>
      </c>
      <c r="S6063" s="4">
        <f>WEEKDAY('Transaction Data'!$A6063)</f>
        <v>3</v>
      </c>
      <c r="T6063" s="2" t="str">
        <f>IF(WEEKDAY('Transaction Data'!$A6063,2)&lt;6,"Weekday","Weekend")</f>
        <v>Weekday</v>
      </c>
    </row>
    <row r="6064" ht="15.75" customHeight="1">
      <c r="A6064" s="1">
        <v>45296.0</v>
      </c>
      <c r="B6064" s="2" t="s">
        <v>5675</v>
      </c>
      <c r="C6064" s="2" t="s">
        <v>69</v>
      </c>
      <c r="D6064" s="1">
        <v>22932.0</v>
      </c>
      <c r="E6064" s="2" t="s">
        <v>27</v>
      </c>
      <c r="F6064" s="2">
        <v>193.0</v>
      </c>
      <c r="G6064" s="2" t="s">
        <v>61</v>
      </c>
      <c r="H6064" s="2" t="s">
        <v>24</v>
      </c>
      <c r="I6064" s="2" t="s">
        <v>25</v>
      </c>
      <c r="J6064" s="2" t="str">
        <f t="array" ref="J6064">XLOOKUP('Transaction Data'!$G6064,Product_Code,Biscuit_Brand)</f>
        <v>Choco Delight</v>
      </c>
      <c r="K6064" s="2">
        <f t="array" ref="K6064">XLOOKUP('Transaction Data'!$G6064,Product_Code,Cost)</f>
        <v>3</v>
      </c>
      <c r="L6064" s="2">
        <f t="array" ref="L6064">XLOOKUP('Transaction Data'!$G6064,Product_Code,Unit_Price)</f>
        <v>5</v>
      </c>
      <c r="M6064" s="3">
        <f>'Transaction Data'!$F6064*'Transaction Data'!$K6064</f>
        <v>579</v>
      </c>
      <c r="N6064" s="3">
        <f>'Transaction Data'!$F6064*'Transaction Data'!$L6064</f>
        <v>965</v>
      </c>
      <c r="O6064" s="3">
        <f>'Transaction Data'!$N6064-'Transaction Data'!$M6064</f>
        <v>386</v>
      </c>
      <c r="P6064" s="2">
        <f>DATEDIF('Transaction Data'!$D6064,'Transaction Data'!$A6064,"y")</f>
        <v>61</v>
      </c>
      <c r="Q6064" s="2" t="str">
        <f>FLOOR('Transaction Data'!$P6064,15)&amp;"-"&amp;FLOOR('Transaction Data'!$P6064,15)+14</f>
        <v>60-74</v>
      </c>
      <c r="R6064" s="2" t="str">
        <f>IF('Transaction Data'!$L6064&lt;=10,"Less Expensive","Expensive")</f>
        <v>Less Expensive</v>
      </c>
      <c r="S6064" s="4">
        <f>WEEKDAY('Transaction Data'!$A6064)</f>
        <v>6</v>
      </c>
      <c r="T6064" s="2" t="str">
        <f>IF(WEEKDAY('Transaction Data'!$A6064,2)&lt;6,"Weekday","Weekend")</f>
        <v>Weekday</v>
      </c>
    </row>
    <row r="6065" ht="15.75" customHeight="1">
      <c r="A6065" s="1">
        <v>45331.0</v>
      </c>
      <c r="B6065" s="2" t="s">
        <v>1493</v>
      </c>
      <c r="C6065" s="2" t="s">
        <v>65</v>
      </c>
      <c r="D6065" s="1">
        <v>26986.0</v>
      </c>
      <c r="E6065" s="2" t="s">
        <v>37</v>
      </c>
      <c r="F6065" s="2">
        <v>73.0</v>
      </c>
      <c r="G6065" s="2" t="s">
        <v>33</v>
      </c>
      <c r="H6065" s="2" t="s">
        <v>29</v>
      </c>
      <c r="I6065" s="2" t="s">
        <v>25</v>
      </c>
      <c r="J6065" s="2" t="str">
        <f t="array" ref="J6065">XLOOKUP('Transaction Data'!$G6065,Product_Code,Biscuit_Brand)</f>
        <v>Caramel Biscuits</v>
      </c>
      <c r="K6065" s="2">
        <f t="array" ref="K6065">XLOOKUP('Transaction Data'!$G6065,Product_Code,Cost)</f>
        <v>18</v>
      </c>
      <c r="L6065" s="2">
        <f t="array" ref="L6065">XLOOKUP('Transaction Data'!$G6065,Product_Code,Unit_Price)</f>
        <v>22</v>
      </c>
      <c r="M6065" s="3">
        <f>'Transaction Data'!$F6065*'Transaction Data'!$K6065</f>
        <v>1314</v>
      </c>
      <c r="N6065" s="3">
        <f>'Transaction Data'!$F6065*'Transaction Data'!$L6065</f>
        <v>1606</v>
      </c>
      <c r="O6065" s="3">
        <f>'Transaction Data'!$N6065-'Transaction Data'!$M6065</f>
        <v>292</v>
      </c>
      <c r="P6065" s="2">
        <f>DATEDIF('Transaction Data'!$D6065,'Transaction Data'!$A6065,"y")</f>
        <v>50</v>
      </c>
      <c r="Q6065" s="2" t="str">
        <f>FLOOR('Transaction Data'!$P6065,15)&amp;"-"&amp;FLOOR('Transaction Data'!$P6065,15)+14</f>
        <v>45-59</v>
      </c>
      <c r="R6065" s="2" t="str">
        <f>IF('Transaction Data'!$L6065&lt;=10,"Less Expensive","Expensive")</f>
        <v>Expensive</v>
      </c>
      <c r="S6065" s="4">
        <f>WEEKDAY('Transaction Data'!$A6065)</f>
        <v>6</v>
      </c>
      <c r="T6065" s="2" t="str">
        <f>IF(WEEKDAY('Transaction Data'!$A6065,2)&lt;6,"Weekday","Weekend")</f>
        <v>Weekday</v>
      </c>
    </row>
    <row r="6066" ht="15.75" customHeight="1">
      <c r="A6066" s="1">
        <v>45361.0</v>
      </c>
      <c r="B6066" s="2" t="s">
        <v>5676</v>
      </c>
      <c r="C6066" s="2" t="s">
        <v>47</v>
      </c>
      <c r="D6066" s="1">
        <v>29493.0</v>
      </c>
      <c r="E6066" s="2" t="s">
        <v>37</v>
      </c>
      <c r="F6066" s="2">
        <v>146.0</v>
      </c>
      <c r="G6066" s="2" t="s">
        <v>28</v>
      </c>
      <c r="H6066" s="2" t="s">
        <v>42</v>
      </c>
      <c r="I6066" s="2" t="s">
        <v>25</v>
      </c>
      <c r="J6066" s="2" t="str">
        <f t="array" ref="J6066">XLOOKUP('Transaction Data'!$G6066,Product_Code,Biscuit_Brand)</f>
        <v>Shortbread</v>
      </c>
      <c r="K6066" s="2">
        <f t="array" ref="K6066">XLOOKUP('Transaction Data'!$G6066,Product_Code,Cost)</f>
        <v>10</v>
      </c>
      <c r="L6066" s="2">
        <f t="array" ref="L6066">XLOOKUP('Transaction Data'!$G6066,Product_Code,Unit_Price)</f>
        <v>45</v>
      </c>
      <c r="M6066" s="3">
        <f>'Transaction Data'!$F6066*'Transaction Data'!$K6066</f>
        <v>1460</v>
      </c>
      <c r="N6066" s="3">
        <f>'Transaction Data'!$F6066*'Transaction Data'!$L6066</f>
        <v>6570</v>
      </c>
      <c r="O6066" s="3">
        <f>'Transaction Data'!$N6066-'Transaction Data'!$M6066</f>
        <v>5110</v>
      </c>
      <c r="P6066" s="2">
        <f>DATEDIF('Transaction Data'!$D6066,'Transaction Data'!$A6066,"y")</f>
        <v>43</v>
      </c>
      <c r="Q6066" s="2" t="str">
        <f>FLOOR('Transaction Data'!$P6066,15)&amp;"-"&amp;FLOOR('Transaction Data'!$P6066,15)+14</f>
        <v>30-44</v>
      </c>
      <c r="R6066" s="2" t="str">
        <f>IF('Transaction Data'!$L6066&lt;=10,"Less Expensive","Expensive")</f>
        <v>Expensive</v>
      </c>
      <c r="S6066" s="4">
        <f>WEEKDAY('Transaction Data'!$A6066)</f>
        <v>1</v>
      </c>
      <c r="T6066" s="2" t="str">
        <f>IF(WEEKDAY('Transaction Data'!$A6066,2)&lt;6,"Weekday","Weekend")</f>
        <v>Weekend</v>
      </c>
    </row>
    <row r="6067" ht="15.75" customHeight="1">
      <c r="A6067" s="1">
        <v>45350.0</v>
      </c>
      <c r="B6067" s="2" t="s">
        <v>5677</v>
      </c>
      <c r="C6067" s="2" t="s">
        <v>47</v>
      </c>
      <c r="D6067" s="1">
        <v>18519.0</v>
      </c>
      <c r="E6067" s="2" t="s">
        <v>27</v>
      </c>
      <c r="F6067" s="2">
        <v>13.0</v>
      </c>
      <c r="G6067" s="2" t="s">
        <v>23</v>
      </c>
      <c r="H6067" s="2" t="s">
        <v>45</v>
      </c>
      <c r="I6067" s="2" t="s">
        <v>25</v>
      </c>
      <c r="J6067" s="2" t="str">
        <f t="array" ref="J6067">XLOOKUP('Transaction Data'!$G6067,Product_Code,Biscuit_Brand)</f>
        <v>Cinnamon Swirls</v>
      </c>
      <c r="K6067" s="2">
        <f t="array" ref="K6067">XLOOKUP('Transaction Data'!$G6067,Product_Code,Cost)</f>
        <v>10</v>
      </c>
      <c r="L6067" s="2">
        <f t="array" ref="L6067">XLOOKUP('Transaction Data'!$G6067,Product_Code,Unit_Price)</f>
        <v>14</v>
      </c>
      <c r="M6067" s="3">
        <f>'Transaction Data'!$F6067*'Transaction Data'!$K6067</f>
        <v>130</v>
      </c>
      <c r="N6067" s="3">
        <f>'Transaction Data'!$F6067*'Transaction Data'!$L6067</f>
        <v>182</v>
      </c>
      <c r="O6067" s="3">
        <f>'Transaction Data'!$N6067-'Transaction Data'!$M6067</f>
        <v>52</v>
      </c>
      <c r="P6067" s="2">
        <f>DATEDIF('Transaction Data'!$D6067,'Transaction Data'!$A6067,"y")</f>
        <v>73</v>
      </c>
      <c r="Q6067" s="2" t="str">
        <f>FLOOR('Transaction Data'!$P6067,15)&amp;"-"&amp;FLOOR('Transaction Data'!$P6067,15)+14</f>
        <v>60-74</v>
      </c>
      <c r="R6067" s="2" t="str">
        <f>IF('Transaction Data'!$L6067&lt;=10,"Less Expensive","Expensive")</f>
        <v>Expensive</v>
      </c>
      <c r="S6067" s="4">
        <f>WEEKDAY('Transaction Data'!$A6067)</f>
        <v>4</v>
      </c>
      <c r="T6067" s="2" t="str">
        <f>IF(WEEKDAY('Transaction Data'!$A6067,2)&lt;6,"Weekday","Weekend")</f>
        <v>Weekday</v>
      </c>
    </row>
    <row r="6068" ht="15.75" customHeight="1">
      <c r="A6068" s="1">
        <v>45394.0</v>
      </c>
      <c r="B6068" s="2" t="s">
        <v>5678</v>
      </c>
      <c r="C6068" s="2" t="s">
        <v>69</v>
      </c>
      <c r="D6068" s="1">
        <v>35111.0</v>
      </c>
      <c r="E6068" s="2" t="s">
        <v>63</v>
      </c>
      <c r="F6068" s="2">
        <v>244.0</v>
      </c>
      <c r="G6068" s="2" t="s">
        <v>55</v>
      </c>
      <c r="H6068" s="2" t="s">
        <v>24</v>
      </c>
      <c r="I6068" s="2" t="s">
        <v>25</v>
      </c>
      <c r="J6068" s="2" t="str">
        <f t="array" ref="J6068">XLOOKUP('Transaction Data'!$G6068,Product_Code,Biscuit_Brand)</f>
        <v>Vanilla Wafers</v>
      </c>
      <c r="K6068" s="2">
        <f t="array" ref="K6068">XLOOKUP('Transaction Data'!$G6068,Product_Code,Cost)</f>
        <v>18</v>
      </c>
      <c r="L6068" s="2">
        <f t="array" ref="L6068">XLOOKUP('Transaction Data'!$G6068,Product_Code,Unit_Price)</f>
        <v>36</v>
      </c>
      <c r="M6068" s="3">
        <f>'Transaction Data'!$F6068*'Transaction Data'!$K6068</f>
        <v>4392</v>
      </c>
      <c r="N6068" s="3">
        <f>'Transaction Data'!$F6068*'Transaction Data'!$L6068</f>
        <v>8784</v>
      </c>
      <c r="O6068" s="3">
        <f>'Transaction Data'!$N6068-'Transaction Data'!$M6068</f>
        <v>4392</v>
      </c>
      <c r="P6068" s="2">
        <f>DATEDIF('Transaction Data'!$D6068,'Transaction Data'!$A6068,"y")</f>
        <v>28</v>
      </c>
      <c r="Q6068" s="2" t="str">
        <f>FLOOR('Transaction Data'!$P6068,15)&amp;"-"&amp;FLOOR('Transaction Data'!$P6068,15)+14</f>
        <v>15-29</v>
      </c>
      <c r="R6068" s="2" t="str">
        <f>IF('Transaction Data'!$L6068&lt;=10,"Less Expensive","Expensive")</f>
        <v>Expensive</v>
      </c>
      <c r="S6068" s="4">
        <f>WEEKDAY('Transaction Data'!$A6068)</f>
        <v>6</v>
      </c>
      <c r="T6068" s="2" t="str">
        <f>IF(WEEKDAY('Transaction Data'!$A6068,2)&lt;6,"Weekday","Weekend")</f>
        <v>Weekday</v>
      </c>
    </row>
    <row r="6069" ht="15.75" customHeight="1">
      <c r="A6069" s="1">
        <v>45385.0</v>
      </c>
      <c r="B6069" s="2" t="s">
        <v>5679</v>
      </c>
      <c r="C6069" s="2" t="s">
        <v>78</v>
      </c>
      <c r="D6069" s="1">
        <v>26514.0</v>
      </c>
      <c r="E6069" s="2" t="s">
        <v>22</v>
      </c>
      <c r="F6069" s="2">
        <v>62.0</v>
      </c>
      <c r="G6069" s="2" t="s">
        <v>48</v>
      </c>
      <c r="H6069" s="2" t="s">
        <v>29</v>
      </c>
      <c r="I6069" s="2" t="s">
        <v>25</v>
      </c>
      <c r="J6069" s="2" t="str">
        <f t="array" ref="J6069">XLOOKUP('Transaction Data'!$G6069,Product_Code,Biscuit_Brand)</f>
        <v>Lemon Crisps</v>
      </c>
      <c r="K6069" s="2">
        <f t="array" ref="K6069">XLOOKUP('Transaction Data'!$G6069,Product_Code,Cost)</f>
        <v>7</v>
      </c>
      <c r="L6069" s="2">
        <f t="array" ref="L6069">XLOOKUP('Transaction Data'!$G6069,Product_Code,Unit_Price)</f>
        <v>9</v>
      </c>
      <c r="M6069" s="3">
        <f>'Transaction Data'!$F6069*'Transaction Data'!$K6069</f>
        <v>434</v>
      </c>
      <c r="N6069" s="3">
        <f>'Transaction Data'!$F6069*'Transaction Data'!$L6069</f>
        <v>558</v>
      </c>
      <c r="O6069" s="3">
        <f>'Transaction Data'!$N6069-'Transaction Data'!$M6069</f>
        <v>124</v>
      </c>
      <c r="P6069" s="2">
        <f>DATEDIF('Transaction Data'!$D6069,'Transaction Data'!$A6069,"y")</f>
        <v>51</v>
      </c>
      <c r="Q6069" s="2" t="str">
        <f>FLOOR('Transaction Data'!$P6069,15)&amp;"-"&amp;FLOOR('Transaction Data'!$P6069,15)+14</f>
        <v>45-59</v>
      </c>
      <c r="R6069" s="2" t="str">
        <f>IF('Transaction Data'!$L6069&lt;=10,"Less Expensive","Expensive")</f>
        <v>Less Expensive</v>
      </c>
      <c r="S6069" s="4">
        <f>WEEKDAY('Transaction Data'!$A6069)</f>
        <v>4</v>
      </c>
      <c r="T6069" s="2" t="str">
        <f>IF(WEEKDAY('Transaction Data'!$A6069,2)&lt;6,"Weekday","Weekend")</f>
        <v>Weekday</v>
      </c>
    </row>
    <row r="6070" ht="15.75" customHeight="1">
      <c r="A6070" s="1">
        <v>45357.0</v>
      </c>
      <c r="B6070" s="2" t="s">
        <v>5680</v>
      </c>
      <c r="C6070" s="2" t="s">
        <v>69</v>
      </c>
      <c r="D6070" s="1">
        <v>29127.0</v>
      </c>
      <c r="E6070" s="2" t="s">
        <v>63</v>
      </c>
      <c r="F6070" s="2">
        <v>419.0</v>
      </c>
      <c r="G6070" s="2" t="s">
        <v>44</v>
      </c>
      <c r="H6070" s="2" t="s">
        <v>29</v>
      </c>
      <c r="I6070" s="2" t="s">
        <v>25</v>
      </c>
      <c r="J6070" s="2" t="str">
        <f t="array" ref="J6070">XLOOKUP('Transaction Data'!$G6070,Product_Code,Biscuit_Brand)</f>
        <v>Butter Crunch</v>
      </c>
      <c r="K6070" s="2">
        <f t="array" ref="K6070">XLOOKUP('Transaction Data'!$G6070,Product_Code,Cost)</f>
        <v>10</v>
      </c>
      <c r="L6070" s="2">
        <f t="array" ref="L6070">XLOOKUP('Transaction Data'!$G6070,Product_Code,Unit_Price)</f>
        <v>11</v>
      </c>
      <c r="M6070" s="3">
        <f>'Transaction Data'!$F6070*'Transaction Data'!$K6070</f>
        <v>4190</v>
      </c>
      <c r="N6070" s="3">
        <f>'Transaction Data'!$F6070*'Transaction Data'!$L6070</f>
        <v>4609</v>
      </c>
      <c r="O6070" s="3">
        <f>'Transaction Data'!$N6070-'Transaction Data'!$M6070</f>
        <v>419</v>
      </c>
      <c r="P6070" s="2">
        <f>DATEDIF('Transaction Data'!$D6070,'Transaction Data'!$A6070,"y")</f>
        <v>44</v>
      </c>
      <c r="Q6070" s="2" t="str">
        <f>FLOOR('Transaction Data'!$P6070,15)&amp;"-"&amp;FLOOR('Transaction Data'!$P6070,15)+14</f>
        <v>30-44</v>
      </c>
      <c r="R6070" s="2" t="str">
        <f>IF('Transaction Data'!$L6070&lt;=10,"Less Expensive","Expensive")</f>
        <v>Expensive</v>
      </c>
      <c r="S6070" s="4">
        <f>WEEKDAY('Transaction Data'!$A6070)</f>
        <v>4</v>
      </c>
      <c r="T6070" s="2" t="str">
        <f>IF(WEEKDAY('Transaction Data'!$A6070,2)&lt;6,"Weekday","Weekend")</f>
        <v>Weekday</v>
      </c>
    </row>
    <row r="6071" ht="15.75" customHeight="1">
      <c r="A6071" s="1">
        <v>45476.0</v>
      </c>
      <c r="B6071" s="2" t="s">
        <v>5681</v>
      </c>
      <c r="C6071" s="2" t="s">
        <v>54</v>
      </c>
      <c r="D6071" s="1">
        <v>34450.0</v>
      </c>
      <c r="E6071" s="2" t="s">
        <v>22</v>
      </c>
      <c r="F6071" s="2">
        <v>34.0</v>
      </c>
      <c r="G6071" s="2" t="s">
        <v>48</v>
      </c>
      <c r="H6071" s="2" t="s">
        <v>34</v>
      </c>
      <c r="I6071" s="2" t="s">
        <v>25</v>
      </c>
      <c r="J6071" s="2" t="str">
        <f t="array" ref="J6071">XLOOKUP('Transaction Data'!$G6071,Product_Code,Biscuit_Brand)</f>
        <v>Lemon Crisps</v>
      </c>
      <c r="K6071" s="2">
        <f t="array" ref="K6071">XLOOKUP('Transaction Data'!$G6071,Product_Code,Cost)</f>
        <v>7</v>
      </c>
      <c r="L6071" s="2">
        <f t="array" ref="L6071">XLOOKUP('Transaction Data'!$G6071,Product_Code,Unit_Price)</f>
        <v>9</v>
      </c>
      <c r="M6071" s="3">
        <f>'Transaction Data'!$F6071*'Transaction Data'!$K6071</f>
        <v>238</v>
      </c>
      <c r="N6071" s="3">
        <f>'Transaction Data'!$F6071*'Transaction Data'!$L6071</f>
        <v>306</v>
      </c>
      <c r="O6071" s="3">
        <f>'Transaction Data'!$N6071-'Transaction Data'!$M6071</f>
        <v>68</v>
      </c>
      <c r="P6071" s="2">
        <f>DATEDIF('Transaction Data'!$D6071,'Transaction Data'!$A6071,"y")</f>
        <v>30</v>
      </c>
      <c r="Q6071" s="2" t="str">
        <f>FLOOR('Transaction Data'!$P6071,15)&amp;"-"&amp;FLOOR('Transaction Data'!$P6071,15)+14</f>
        <v>30-44</v>
      </c>
      <c r="R6071" s="2" t="str">
        <f>IF('Transaction Data'!$L6071&lt;=10,"Less Expensive","Expensive")</f>
        <v>Less Expensive</v>
      </c>
      <c r="S6071" s="4">
        <f>WEEKDAY('Transaction Data'!$A6071)</f>
        <v>4</v>
      </c>
      <c r="T6071" s="2" t="str">
        <f>IF(WEEKDAY('Transaction Data'!$A6071,2)&lt;6,"Weekday","Weekend")</f>
        <v>Weekday</v>
      </c>
    </row>
    <row r="6072" ht="15.75" customHeight="1">
      <c r="A6072" s="1">
        <v>45362.0</v>
      </c>
      <c r="B6072" s="2" t="s">
        <v>5682</v>
      </c>
      <c r="C6072" s="2" t="s">
        <v>32</v>
      </c>
      <c r="D6072" s="1">
        <v>21443.0</v>
      </c>
      <c r="E6072" s="2" t="s">
        <v>63</v>
      </c>
      <c r="F6072" s="2">
        <v>238.0</v>
      </c>
      <c r="G6072" s="2" t="s">
        <v>55</v>
      </c>
      <c r="H6072" s="2" t="s">
        <v>24</v>
      </c>
      <c r="I6072" s="2" t="s">
        <v>25</v>
      </c>
      <c r="J6072" s="2" t="str">
        <f t="array" ref="J6072">XLOOKUP('Transaction Data'!$G6072,Product_Code,Biscuit_Brand)</f>
        <v>Vanilla Wafers</v>
      </c>
      <c r="K6072" s="2">
        <f t="array" ref="K6072">XLOOKUP('Transaction Data'!$G6072,Product_Code,Cost)</f>
        <v>18</v>
      </c>
      <c r="L6072" s="2">
        <f t="array" ref="L6072">XLOOKUP('Transaction Data'!$G6072,Product_Code,Unit_Price)</f>
        <v>36</v>
      </c>
      <c r="M6072" s="3">
        <f>'Transaction Data'!$F6072*'Transaction Data'!$K6072</f>
        <v>4284</v>
      </c>
      <c r="N6072" s="3">
        <f>'Transaction Data'!$F6072*'Transaction Data'!$L6072</f>
        <v>8568</v>
      </c>
      <c r="O6072" s="3">
        <f>'Transaction Data'!$N6072-'Transaction Data'!$M6072</f>
        <v>4284</v>
      </c>
      <c r="P6072" s="2">
        <f>DATEDIF('Transaction Data'!$D6072,'Transaction Data'!$A6072,"y")</f>
        <v>65</v>
      </c>
      <c r="Q6072" s="2" t="str">
        <f>FLOOR('Transaction Data'!$P6072,15)&amp;"-"&amp;FLOOR('Transaction Data'!$P6072,15)+14</f>
        <v>60-74</v>
      </c>
      <c r="R6072" s="2" t="str">
        <f>IF('Transaction Data'!$L6072&lt;=10,"Less Expensive","Expensive")</f>
        <v>Expensive</v>
      </c>
      <c r="S6072" s="4">
        <f>WEEKDAY('Transaction Data'!$A6072)</f>
        <v>2</v>
      </c>
      <c r="T6072" s="2" t="str">
        <f>IF(WEEKDAY('Transaction Data'!$A6072,2)&lt;6,"Weekday","Weekend")</f>
        <v>Weekday</v>
      </c>
    </row>
    <row r="6073" ht="15.75" customHeight="1">
      <c r="A6073" s="1">
        <v>45370.0</v>
      </c>
      <c r="B6073" s="2" t="s">
        <v>5683</v>
      </c>
      <c r="C6073" s="2" t="s">
        <v>78</v>
      </c>
      <c r="D6073" s="1">
        <v>28270.0</v>
      </c>
      <c r="E6073" s="2" t="s">
        <v>22</v>
      </c>
      <c r="F6073" s="2">
        <v>230.0</v>
      </c>
      <c r="G6073" s="2" t="s">
        <v>38</v>
      </c>
      <c r="H6073" s="2" t="s">
        <v>42</v>
      </c>
      <c r="I6073" s="2" t="s">
        <v>25</v>
      </c>
      <c r="J6073" s="2" t="str">
        <f t="array" ref="J6073">XLOOKUP('Transaction Data'!$G6073,Product_Code,Biscuit_Brand)</f>
        <v>Ginger Snaps</v>
      </c>
      <c r="K6073" s="2">
        <f t="array" ref="K6073">XLOOKUP('Transaction Data'!$G6073,Product_Code,Cost)</f>
        <v>14</v>
      </c>
      <c r="L6073" s="2">
        <f t="array" ref="L6073">XLOOKUP('Transaction Data'!$G6073,Product_Code,Unit_Price)</f>
        <v>28</v>
      </c>
      <c r="M6073" s="3">
        <f>'Transaction Data'!$F6073*'Transaction Data'!$K6073</f>
        <v>3220</v>
      </c>
      <c r="N6073" s="3">
        <f>'Transaction Data'!$F6073*'Transaction Data'!$L6073</f>
        <v>6440</v>
      </c>
      <c r="O6073" s="3">
        <f>'Transaction Data'!$N6073-'Transaction Data'!$M6073</f>
        <v>3220</v>
      </c>
      <c r="P6073" s="2">
        <f>DATEDIF('Transaction Data'!$D6073,'Transaction Data'!$A6073,"y")</f>
        <v>46</v>
      </c>
      <c r="Q6073" s="2" t="str">
        <f>FLOOR('Transaction Data'!$P6073,15)&amp;"-"&amp;FLOOR('Transaction Data'!$P6073,15)+14</f>
        <v>45-59</v>
      </c>
      <c r="R6073" s="2" t="str">
        <f>IF('Transaction Data'!$L6073&lt;=10,"Less Expensive","Expensive")</f>
        <v>Expensive</v>
      </c>
      <c r="S6073" s="4">
        <f>WEEKDAY('Transaction Data'!$A6073)</f>
        <v>3</v>
      </c>
      <c r="T6073" s="2" t="str">
        <f>IF(WEEKDAY('Transaction Data'!$A6073,2)&lt;6,"Weekday","Weekend")</f>
        <v>Weekday</v>
      </c>
    </row>
    <row r="6074" ht="15.75" customHeight="1">
      <c r="A6074" s="1">
        <v>45494.0</v>
      </c>
      <c r="B6074" s="2" t="s">
        <v>5684</v>
      </c>
      <c r="C6074" s="2" t="s">
        <v>65</v>
      </c>
      <c r="D6074" s="1">
        <v>29113.0</v>
      </c>
      <c r="E6074" s="2" t="s">
        <v>27</v>
      </c>
      <c r="F6074" s="2">
        <v>73.0</v>
      </c>
      <c r="G6074" s="2" t="s">
        <v>33</v>
      </c>
      <c r="H6074" s="2" t="s">
        <v>45</v>
      </c>
      <c r="I6074" s="2" t="s">
        <v>25</v>
      </c>
      <c r="J6074" s="2" t="str">
        <f t="array" ref="J6074">XLOOKUP('Transaction Data'!$G6074,Product_Code,Biscuit_Brand)</f>
        <v>Caramel Biscuits</v>
      </c>
      <c r="K6074" s="2">
        <f t="array" ref="K6074">XLOOKUP('Transaction Data'!$G6074,Product_Code,Cost)</f>
        <v>18</v>
      </c>
      <c r="L6074" s="2">
        <f t="array" ref="L6074">XLOOKUP('Transaction Data'!$G6074,Product_Code,Unit_Price)</f>
        <v>22</v>
      </c>
      <c r="M6074" s="3">
        <f>'Transaction Data'!$F6074*'Transaction Data'!$K6074</f>
        <v>1314</v>
      </c>
      <c r="N6074" s="3">
        <f>'Transaction Data'!$F6074*'Transaction Data'!$L6074</f>
        <v>1606</v>
      </c>
      <c r="O6074" s="3">
        <f>'Transaction Data'!$N6074-'Transaction Data'!$M6074</f>
        <v>292</v>
      </c>
      <c r="P6074" s="2">
        <f>DATEDIF('Transaction Data'!$D6074,'Transaction Data'!$A6074,"y")</f>
        <v>44</v>
      </c>
      <c r="Q6074" s="2" t="str">
        <f>FLOOR('Transaction Data'!$P6074,15)&amp;"-"&amp;FLOOR('Transaction Data'!$P6074,15)+14</f>
        <v>30-44</v>
      </c>
      <c r="R6074" s="2" t="str">
        <f>IF('Transaction Data'!$L6074&lt;=10,"Less Expensive","Expensive")</f>
        <v>Expensive</v>
      </c>
      <c r="S6074" s="4">
        <f>WEEKDAY('Transaction Data'!$A6074)</f>
        <v>1</v>
      </c>
      <c r="T6074" s="2" t="str">
        <f>IF(WEEKDAY('Transaction Data'!$A6074,2)&lt;6,"Weekday","Weekend")</f>
        <v>Weekend</v>
      </c>
    </row>
    <row r="6075" ht="15.75" customHeight="1">
      <c r="A6075" s="1">
        <v>45344.0</v>
      </c>
      <c r="B6075" s="2" t="s">
        <v>5685</v>
      </c>
      <c r="C6075" s="2" t="s">
        <v>78</v>
      </c>
      <c r="D6075" s="1">
        <v>29286.0</v>
      </c>
      <c r="E6075" s="2" t="s">
        <v>63</v>
      </c>
      <c r="F6075" s="2">
        <v>114.0</v>
      </c>
      <c r="G6075" s="2" t="s">
        <v>28</v>
      </c>
      <c r="H6075" s="2" t="s">
        <v>24</v>
      </c>
      <c r="I6075" s="2" t="s">
        <v>25</v>
      </c>
      <c r="J6075" s="2" t="str">
        <f t="array" ref="J6075">XLOOKUP('Transaction Data'!$G6075,Product_Code,Biscuit_Brand)</f>
        <v>Shortbread</v>
      </c>
      <c r="K6075" s="2">
        <f t="array" ref="K6075">XLOOKUP('Transaction Data'!$G6075,Product_Code,Cost)</f>
        <v>10</v>
      </c>
      <c r="L6075" s="2">
        <f t="array" ref="L6075">XLOOKUP('Transaction Data'!$G6075,Product_Code,Unit_Price)</f>
        <v>45</v>
      </c>
      <c r="M6075" s="3">
        <f>'Transaction Data'!$F6075*'Transaction Data'!$K6075</f>
        <v>1140</v>
      </c>
      <c r="N6075" s="3">
        <f>'Transaction Data'!$F6075*'Transaction Data'!$L6075</f>
        <v>5130</v>
      </c>
      <c r="O6075" s="3">
        <f>'Transaction Data'!$N6075-'Transaction Data'!$M6075</f>
        <v>3990</v>
      </c>
      <c r="P6075" s="2">
        <f>DATEDIF('Transaction Data'!$D6075,'Transaction Data'!$A6075,"y")</f>
        <v>43</v>
      </c>
      <c r="Q6075" s="2" t="str">
        <f>FLOOR('Transaction Data'!$P6075,15)&amp;"-"&amp;FLOOR('Transaction Data'!$P6075,15)+14</f>
        <v>30-44</v>
      </c>
      <c r="R6075" s="2" t="str">
        <f>IF('Transaction Data'!$L6075&lt;=10,"Less Expensive","Expensive")</f>
        <v>Expensive</v>
      </c>
      <c r="S6075" s="4">
        <f>WEEKDAY('Transaction Data'!$A6075)</f>
        <v>5</v>
      </c>
      <c r="T6075" s="2" t="str">
        <f>IF(WEEKDAY('Transaction Data'!$A6075,2)&lt;6,"Weekday","Weekend")</f>
        <v>Weekday</v>
      </c>
    </row>
    <row r="6076" ht="15.75" customHeight="1">
      <c r="A6076" s="1">
        <v>45451.0</v>
      </c>
      <c r="B6076" s="2" t="s">
        <v>2908</v>
      </c>
      <c r="C6076" s="2" t="s">
        <v>21</v>
      </c>
      <c r="D6076" s="1">
        <v>20173.0</v>
      </c>
      <c r="E6076" s="2" t="s">
        <v>63</v>
      </c>
      <c r="F6076" s="2">
        <v>409.0</v>
      </c>
      <c r="G6076" s="2" t="s">
        <v>57</v>
      </c>
      <c r="H6076" s="2" t="s">
        <v>29</v>
      </c>
      <c r="I6076" s="2" t="s">
        <v>25</v>
      </c>
      <c r="J6076" s="2" t="str">
        <f t="array" ref="J6076">XLOOKUP('Transaction Data'!$G6076,Product_Code,Biscuit_Brand)</f>
        <v>Oatmeal Cookies</v>
      </c>
      <c r="K6076" s="2">
        <f t="array" ref="K6076">XLOOKUP('Transaction Data'!$G6076,Product_Code,Cost)</f>
        <v>19</v>
      </c>
      <c r="L6076" s="2">
        <f t="array" ref="L6076">XLOOKUP('Transaction Data'!$G6076,Product_Code,Unit_Price)</f>
        <v>23</v>
      </c>
      <c r="M6076" s="3">
        <f>'Transaction Data'!$F6076*'Transaction Data'!$K6076</f>
        <v>7771</v>
      </c>
      <c r="N6076" s="3">
        <f>'Transaction Data'!$F6076*'Transaction Data'!$L6076</f>
        <v>9407</v>
      </c>
      <c r="O6076" s="3">
        <f>'Transaction Data'!$N6076-'Transaction Data'!$M6076</f>
        <v>1636</v>
      </c>
      <c r="P6076" s="2">
        <f>DATEDIF('Transaction Data'!$D6076,'Transaction Data'!$A6076,"y")</f>
        <v>69</v>
      </c>
      <c r="Q6076" s="2" t="str">
        <f>FLOOR('Transaction Data'!$P6076,15)&amp;"-"&amp;FLOOR('Transaction Data'!$P6076,15)+14</f>
        <v>60-74</v>
      </c>
      <c r="R6076" s="2" t="str">
        <f>IF('Transaction Data'!$L6076&lt;=10,"Less Expensive","Expensive")</f>
        <v>Expensive</v>
      </c>
      <c r="S6076" s="4">
        <f>WEEKDAY('Transaction Data'!$A6076)</f>
        <v>7</v>
      </c>
      <c r="T6076" s="2" t="str">
        <f>IF(WEEKDAY('Transaction Data'!$A6076,2)&lt;6,"Weekday","Weekend")</f>
        <v>Weekend</v>
      </c>
    </row>
    <row r="6077" ht="15.75" customHeight="1">
      <c r="A6077" s="1">
        <v>45399.0</v>
      </c>
      <c r="B6077" s="2" t="s">
        <v>5686</v>
      </c>
      <c r="C6077" s="2" t="s">
        <v>21</v>
      </c>
      <c r="D6077" s="1">
        <v>17746.0</v>
      </c>
      <c r="E6077" s="2" t="s">
        <v>22</v>
      </c>
      <c r="F6077" s="2">
        <v>85.0</v>
      </c>
      <c r="G6077" s="2" t="s">
        <v>55</v>
      </c>
      <c r="H6077" s="2" t="s">
        <v>42</v>
      </c>
      <c r="I6077" s="2" t="s">
        <v>25</v>
      </c>
      <c r="J6077" s="2" t="str">
        <f t="array" ref="J6077">XLOOKUP('Transaction Data'!$G6077,Product_Code,Biscuit_Brand)</f>
        <v>Vanilla Wafers</v>
      </c>
      <c r="K6077" s="2">
        <f t="array" ref="K6077">XLOOKUP('Transaction Data'!$G6077,Product_Code,Cost)</f>
        <v>18</v>
      </c>
      <c r="L6077" s="2">
        <f t="array" ref="L6077">XLOOKUP('Transaction Data'!$G6077,Product_Code,Unit_Price)</f>
        <v>36</v>
      </c>
      <c r="M6077" s="3">
        <f>'Transaction Data'!$F6077*'Transaction Data'!$K6077</f>
        <v>1530</v>
      </c>
      <c r="N6077" s="3">
        <f>'Transaction Data'!$F6077*'Transaction Data'!$L6077</f>
        <v>3060</v>
      </c>
      <c r="O6077" s="3">
        <f>'Transaction Data'!$N6077-'Transaction Data'!$M6077</f>
        <v>1530</v>
      </c>
      <c r="P6077" s="2">
        <f>DATEDIF('Transaction Data'!$D6077,'Transaction Data'!$A6077,"y")</f>
        <v>75</v>
      </c>
      <c r="Q6077" s="2" t="str">
        <f>FLOOR('Transaction Data'!$P6077,15)&amp;"-"&amp;FLOOR('Transaction Data'!$P6077,15)+14</f>
        <v>75-89</v>
      </c>
      <c r="R6077" s="2" t="str">
        <f>IF('Transaction Data'!$L6077&lt;=10,"Less Expensive","Expensive")</f>
        <v>Expensive</v>
      </c>
      <c r="S6077" s="4">
        <f>WEEKDAY('Transaction Data'!$A6077)</f>
        <v>4</v>
      </c>
      <c r="T6077" s="2" t="str">
        <f>IF(WEEKDAY('Transaction Data'!$A6077,2)&lt;6,"Weekday","Weekend")</f>
        <v>Weekday</v>
      </c>
    </row>
    <row r="6078" ht="15.75" customHeight="1">
      <c r="A6078" s="1">
        <v>45391.0</v>
      </c>
      <c r="B6078" s="2" t="s">
        <v>5582</v>
      </c>
      <c r="C6078" s="2" t="s">
        <v>21</v>
      </c>
      <c r="D6078" s="1">
        <v>27908.0</v>
      </c>
      <c r="E6078" s="2" t="s">
        <v>27</v>
      </c>
      <c r="F6078" s="2">
        <v>327.0</v>
      </c>
      <c r="G6078" s="2" t="s">
        <v>61</v>
      </c>
      <c r="H6078" s="2" t="s">
        <v>45</v>
      </c>
      <c r="I6078" s="2" t="s">
        <v>25</v>
      </c>
      <c r="J6078" s="2" t="str">
        <f t="array" ref="J6078">XLOOKUP('Transaction Data'!$G6078,Product_Code,Biscuit_Brand)</f>
        <v>Choco Delight</v>
      </c>
      <c r="K6078" s="2">
        <f t="array" ref="K6078">XLOOKUP('Transaction Data'!$G6078,Product_Code,Cost)</f>
        <v>3</v>
      </c>
      <c r="L6078" s="2">
        <f t="array" ref="L6078">XLOOKUP('Transaction Data'!$G6078,Product_Code,Unit_Price)</f>
        <v>5</v>
      </c>
      <c r="M6078" s="3">
        <f>'Transaction Data'!$F6078*'Transaction Data'!$K6078</f>
        <v>981</v>
      </c>
      <c r="N6078" s="3">
        <f>'Transaction Data'!$F6078*'Transaction Data'!$L6078</f>
        <v>1635</v>
      </c>
      <c r="O6078" s="3">
        <f>'Transaction Data'!$N6078-'Transaction Data'!$M6078</f>
        <v>654</v>
      </c>
      <c r="P6078" s="2">
        <f>DATEDIF('Transaction Data'!$D6078,'Transaction Data'!$A6078,"y")</f>
        <v>47</v>
      </c>
      <c r="Q6078" s="2" t="str">
        <f>FLOOR('Transaction Data'!$P6078,15)&amp;"-"&amp;FLOOR('Transaction Data'!$P6078,15)+14</f>
        <v>45-59</v>
      </c>
      <c r="R6078" s="2" t="str">
        <f>IF('Transaction Data'!$L6078&lt;=10,"Less Expensive","Expensive")</f>
        <v>Less Expensive</v>
      </c>
      <c r="S6078" s="4">
        <f>WEEKDAY('Transaction Data'!$A6078)</f>
        <v>3</v>
      </c>
      <c r="T6078" s="2" t="str">
        <f>IF(WEEKDAY('Transaction Data'!$A6078,2)&lt;6,"Weekday","Weekend")</f>
        <v>Weekday</v>
      </c>
    </row>
    <row r="6079" ht="15.75" customHeight="1">
      <c r="A6079" s="1">
        <v>45367.0</v>
      </c>
      <c r="B6079" s="2" t="s">
        <v>5687</v>
      </c>
      <c r="C6079" s="2" t="s">
        <v>78</v>
      </c>
      <c r="D6079" s="1">
        <v>23898.0</v>
      </c>
      <c r="E6079" s="2" t="s">
        <v>37</v>
      </c>
      <c r="F6079" s="2">
        <v>267.0</v>
      </c>
      <c r="G6079" s="2" t="s">
        <v>38</v>
      </c>
      <c r="H6079" s="2" t="s">
        <v>24</v>
      </c>
      <c r="I6079" s="2" t="s">
        <v>30</v>
      </c>
      <c r="J6079" s="2" t="str">
        <f t="array" ref="J6079">XLOOKUP('Transaction Data'!$G6079,Product_Code,Biscuit_Brand)</f>
        <v>Ginger Snaps</v>
      </c>
      <c r="K6079" s="2">
        <f t="array" ref="K6079">XLOOKUP('Transaction Data'!$G6079,Product_Code,Cost)</f>
        <v>14</v>
      </c>
      <c r="L6079" s="2">
        <f t="array" ref="L6079">XLOOKUP('Transaction Data'!$G6079,Product_Code,Unit_Price)</f>
        <v>28</v>
      </c>
      <c r="M6079" s="3">
        <f>'Transaction Data'!$F6079*'Transaction Data'!$K6079</f>
        <v>3738</v>
      </c>
      <c r="N6079" s="3">
        <f>'Transaction Data'!$F6079*'Transaction Data'!$L6079</f>
        <v>7476</v>
      </c>
      <c r="O6079" s="3">
        <f>'Transaction Data'!$N6079-'Transaction Data'!$M6079</f>
        <v>3738</v>
      </c>
      <c r="P6079" s="2">
        <f>DATEDIF('Transaction Data'!$D6079,'Transaction Data'!$A6079,"y")</f>
        <v>58</v>
      </c>
      <c r="Q6079" s="2" t="str">
        <f>FLOOR('Transaction Data'!$P6079,15)&amp;"-"&amp;FLOOR('Transaction Data'!$P6079,15)+14</f>
        <v>45-59</v>
      </c>
      <c r="R6079" s="2" t="str">
        <f>IF('Transaction Data'!$L6079&lt;=10,"Less Expensive","Expensive")</f>
        <v>Expensive</v>
      </c>
      <c r="S6079" s="4">
        <f>WEEKDAY('Transaction Data'!$A6079)</f>
        <v>7</v>
      </c>
      <c r="T6079" s="2" t="str">
        <f>IF(WEEKDAY('Transaction Data'!$A6079,2)&lt;6,"Weekday","Weekend")</f>
        <v>Weekend</v>
      </c>
    </row>
    <row r="6080" ht="15.75" customHeight="1">
      <c r="A6080" s="1">
        <v>45423.0</v>
      </c>
      <c r="B6080" s="2" t="s">
        <v>5688</v>
      </c>
      <c r="C6080" s="2" t="s">
        <v>54</v>
      </c>
      <c r="D6080" s="1">
        <v>38597.0</v>
      </c>
      <c r="E6080" s="2" t="s">
        <v>37</v>
      </c>
      <c r="F6080" s="2">
        <v>119.0</v>
      </c>
      <c r="G6080" s="2" t="s">
        <v>23</v>
      </c>
      <c r="H6080" s="2" t="s">
        <v>29</v>
      </c>
      <c r="I6080" s="2" t="s">
        <v>25</v>
      </c>
      <c r="J6080" s="2" t="str">
        <f t="array" ref="J6080">XLOOKUP('Transaction Data'!$G6080,Product_Code,Biscuit_Brand)</f>
        <v>Cinnamon Swirls</v>
      </c>
      <c r="K6080" s="2">
        <f t="array" ref="K6080">XLOOKUP('Transaction Data'!$G6080,Product_Code,Cost)</f>
        <v>10</v>
      </c>
      <c r="L6080" s="2">
        <f t="array" ref="L6080">XLOOKUP('Transaction Data'!$G6080,Product_Code,Unit_Price)</f>
        <v>14</v>
      </c>
      <c r="M6080" s="3">
        <f>'Transaction Data'!$F6080*'Transaction Data'!$K6080</f>
        <v>1190</v>
      </c>
      <c r="N6080" s="3">
        <f>'Transaction Data'!$F6080*'Transaction Data'!$L6080</f>
        <v>1666</v>
      </c>
      <c r="O6080" s="3">
        <f>'Transaction Data'!$N6080-'Transaction Data'!$M6080</f>
        <v>476</v>
      </c>
      <c r="P6080" s="2">
        <f>DATEDIF('Transaction Data'!$D6080,'Transaction Data'!$A6080,"y")</f>
        <v>18</v>
      </c>
      <c r="Q6080" s="2" t="str">
        <f>FLOOR('Transaction Data'!$P6080,15)&amp;"-"&amp;FLOOR('Transaction Data'!$P6080,15)+14</f>
        <v>15-29</v>
      </c>
      <c r="R6080" s="2" t="str">
        <f>IF('Transaction Data'!$L6080&lt;=10,"Less Expensive","Expensive")</f>
        <v>Expensive</v>
      </c>
      <c r="S6080" s="4">
        <f>WEEKDAY('Transaction Data'!$A6080)</f>
        <v>7</v>
      </c>
      <c r="T6080" s="2" t="str">
        <f>IF(WEEKDAY('Transaction Data'!$A6080,2)&lt;6,"Weekday","Weekend")</f>
        <v>Weekend</v>
      </c>
    </row>
    <row r="6081" ht="15.75" customHeight="1">
      <c r="A6081" s="1">
        <v>45342.0</v>
      </c>
      <c r="B6081" s="2" t="s">
        <v>5689</v>
      </c>
      <c r="C6081" s="2" t="s">
        <v>47</v>
      </c>
      <c r="D6081" s="1">
        <v>31670.0</v>
      </c>
      <c r="E6081" s="2" t="s">
        <v>37</v>
      </c>
      <c r="F6081" s="2">
        <v>194.0</v>
      </c>
      <c r="G6081" s="2" t="s">
        <v>44</v>
      </c>
      <c r="H6081" s="2" t="s">
        <v>29</v>
      </c>
      <c r="I6081" s="2" t="s">
        <v>25</v>
      </c>
      <c r="J6081" s="2" t="str">
        <f t="array" ref="J6081">XLOOKUP('Transaction Data'!$G6081,Product_Code,Biscuit_Brand)</f>
        <v>Butter Crunch</v>
      </c>
      <c r="K6081" s="2">
        <f t="array" ref="K6081">XLOOKUP('Transaction Data'!$G6081,Product_Code,Cost)</f>
        <v>10</v>
      </c>
      <c r="L6081" s="2">
        <f t="array" ref="L6081">XLOOKUP('Transaction Data'!$G6081,Product_Code,Unit_Price)</f>
        <v>11</v>
      </c>
      <c r="M6081" s="3">
        <f>'Transaction Data'!$F6081*'Transaction Data'!$K6081</f>
        <v>1940</v>
      </c>
      <c r="N6081" s="3">
        <f>'Transaction Data'!$F6081*'Transaction Data'!$L6081</f>
        <v>2134</v>
      </c>
      <c r="O6081" s="3">
        <f>'Transaction Data'!$N6081-'Transaction Data'!$M6081</f>
        <v>194</v>
      </c>
      <c r="P6081" s="2">
        <f>DATEDIF('Transaction Data'!$D6081,'Transaction Data'!$A6081,"y")</f>
        <v>37</v>
      </c>
      <c r="Q6081" s="2" t="str">
        <f>FLOOR('Transaction Data'!$P6081,15)&amp;"-"&amp;FLOOR('Transaction Data'!$P6081,15)+14</f>
        <v>30-44</v>
      </c>
      <c r="R6081" s="2" t="str">
        <f>IF('Transaction Data'!$L6081&lt;=10,"Less Expensive","Expensive")</f>
        <v>Expensive</v>
      </c>
      <c r="S6081" s="4">
        <f>WEEKDAY('Transaction Data'!$A6081)</f>
        <v>3</v>
      </c>
      <c r="T6081" s="2" t="str">
        <f>IF(WEEKDAY('Transaction Data'!$A6081,2)&lt;6,"Weekday","Weekend")</f>
        <v>Weekday</v>
      </c>
    </row>
    <row r="6082" ht="15.75" customHeight="1">
      <c r="A6082" s="1">
        <v>45374.0</v>
      </c>
      <c r="B6082" s="2" t="s">
        <v>5690</v>
      </c>
      <c r="C6082" s="2" t="s">
        <v>54</v>
      </c>
      <c r="D6082" s="1">
        <v>24958.0</v>
      </c>
      <c r="E6082" s="2" t="s">
        <v>27</v>
      </c>
      <c r="F6082" s="2">
        <v>429.0</v>
      </c>
      <c r="G6082" s="2" t="s">
        <v>38</v>
      </c>
      <c r="H6082" s="2" t="s">
        <v>34</v>
      </c>
      <c r="I6082" s="2" t="s">
        <v>25</v>
      </c>
      <c r="J6082" s="2" t="str">
        <f t="array" ref="J6082">XLOOKUP('Transaction Data'!$G6082,Product_Code,Biscuit_Brand)</f>
        <v>Ginger Snaps</v>
      </c>
      <c r="K6082" s="2">
        <f t="array" ref="K6082">XLOOKUP('Transaction Data'!$G6082,Product_Code,Cost)</f>
        <v>14</v>
      </c>
      <c r="L6082" s="2">
        <f t="array" ref="L6082">XLOOKUP('Transaction Data'!$G6082,Product_Code,Unit_Price)</f>
        <v>28</v>
      </c>
      <c r="M6082" s="3">
        <f>'Transaction Data'!$F6082*'Transaction Data'!$K6082</f>
        <v>6006</v>
      </c>
      <c r="N6082" s="3">
        <f>'Transaction Data'!$F6082*'Transaction Data'!$L6082</f>
        <v>12012</v>
      </c>
      <c r="O6082" s="3">
        <f>'Transaction Data'!$N6082-'Transaction Data'!$M6082</f>
        <v>6006</v>
      </c>
      <c r="P6082" s="2">
        <f>DATEDIF('Transaction Data'!$D6082,'Transaction Data'!$A6082,"y")</f>
        <v>55</v>
      </c>
      <c r="Q6082" s="2" t="str">
        <f>FLOOR('Transaction Data'!$P6082,15)&amp;"-"&amp;FLOOR('Transaction Data'!$P6082,15)+14</f>
        <v>45-59</v>
      </c>
      <c r="R6082" s="2" t="str">
        <f>IF('Transaction Data'!$L6082&lt;=10,"Less Expensive","Expensive")</f>
        <v>Expensive</v>
      </c>
      <c r="S6082" s="4">
        <f>WEEKDAY('Transaction Data'!$A6082)</f>
        <v>7</v>
      </c>
      <c r="T6082" s="2" t="str">
        <f>IF(WEEKDAY('Transaction Data'!$A6082,2)&lt;6,"Weekday","Weekend")</f>
        <v>Weekend</v>
      </c>
    </row>
    <row r="6083" ht="15.75" customHeight="1">
      <c r="A6083" s="1">
        <v>45424.0</v>
      </c>
      <c r="B6083" s="2" t="s">
        <v>5691</v>
      </c>
      <c r="C6083" s="2" t="s">
        <v>65</v>
      </c>
      <c r="D6083" s="1">
        <v>28468.0</v>
      </c>
      <c r="E6083" s="2" t="s">
        <v>27</v>
      </c>
      <c r="F6083" s="2">
        <v>356.0</v>
      </c>
      <c r="G6083" s="2" t="s">
        <v>48</v>
      </c>
      <c r="H6083" s="2" t="s">
        <v>24</v>
      </c>
      <c r="I6083" s="2" t="s">
        <v>25</v>
      </c>
      <c r="J6083" s="2" t="str">
        <f t="array" ref="J6083">XLOOKUP('Transaction Data'!$G6083,Product_Code,Biscuit_Brand)</f>
        <v>Lemon Crisps</v>
      </c>
      <c r="K6083" s="2">
        <f t="array" ref="K6083">XLOOKUP('Transaction Data'!$G6083,Product_Code,Cost)</f>
        <v>7</v>
      </c>
      <c r="L6083" s="2">
        <f t="array" ref="L6083">XLOOKUP('Transaction Data'!$G6083,Product_Code,Unit_Price)</f>
        <v>9</v>
      </c>
      <c r="M6083" s="3">
        <f>'Transaction Data'!$F6083*'Transaction Data'!$K6083</f>
        <v>2492</v>
      </c>
      <c r="N6083" s="3">
        <f>'Transaction Data'!$F6083*'Transaction Data'!$L6083</f>
        <v>3204</v>
      </c>
      <c r="O6083" s="3">
        <f>'Transaction Data'!$N6083-'Transaction Data'!$M6083</f>
        <v>712</v>
      </c>
      <c r="P6083" s="2">
        <f>DATEDIF('Transaction Data'!$D6083,'Transaction Data'!$A6083,"y")</f>
        <v>46</v>
      </c>
      <c r="Q6083" s="2" t="str">
        <f>FLOOR('Transaction Data'!$P6083,15)&amp;"-"&amp;FLOOR('Transaction Data'!$P6083,15)+14</f>
        <v>45-59</v>
      </c>
      <c r="R6083" s="2" t="str">
        <f>IF('Transaction Data'!$L6083&lt;=10,"Less Expensive","Expensive")</f>
        <v>Less Expensive</v>
      </c>
      <c r="S6083" s="4">
        <f>WEEKDAY('Transaction Data'!$A6083)</f>
        <v>1</v>
      </c>
      <c r="T6083" s="2" t="str">
        <f>IF(WEEKDAY('Transaction Data'!$A6083,2)&lt;6,"Weekday","Weekend")</f>
        <v>Weekend</v>
      </c>
    </row>
    <row r="6084" ht="15.75" customHeight="1">
      <c r="A6084" s="1">
        <v>45304.0</v>
      </c>
      <c r="B6084" s="2" t="s">
        <v>5692</v>
      </c>
      <c r="C6084" s="2" t="s">
        <v>69</v>
      </c>
      <c r="D6084" s="1">
        <v>19969.0</v>
      </c>
      <c r="E6084" s="2" t="s">
        <v>22</v>
      </c>
      <c r="F6084" s="2">
        <v>145.0</v>
      </c>
      <c r="G6084" s="2" t="s">
        <v>23</v>
      </c>
      <c r="H6084" s="2" t="s">
        <v>42</v>
      </c>
      <c r="I6084" s="2" t="s">
        <v>25</v>
      </c>
      <c r="J6084" s="2" t="str">
        <f t="array" ref="J6084">XLOOKUP('Transaction Data'!$G6084,Product_Code,Biscuit_Brand)</f>
        <v>Cinnamon Swirls</v>
      </c>
      <c r="K6084" s="2">
        <f t="array" ref="K6084">XLOOKUP('Transaction Data'!$G6084,Product_Code,Cost)</f>
        <v>10</v>
      </c>
      <c r="L6084" s="2">
        <f t="array" ref="L6084">XLOOKUP('Transaction Data'!$G6084,Product_Code,Unit_Price)</f>
        <v>14</v>
      </c>
      <c r="M6084" s="3">
        <f>'Transaction Data'!$F6084*'Transaction Data'!$K6084</f>
        <v>1450</v>
      </c>
      <c r="N6084" s="3">
        <f>'Transaction Data'!$F6084*'Transaction Data'!$L6084</f>
        <v>2030</v>
      </c>
      <c r="O6084" s="3">
        <f>'Transaction Data'!$N6084-'Transaction Data'!$M6084</f>
        <v>580</v>
      </c>
      <c r="P6084" s="2">
        <f>DATEDIF('Transaction Data'!$D6084,'Transaction Data'!$A6084,"y")</f>
        <v>69</v>
      </c>
      <c r="Q6084" s="2" t="str">
        <f>FLOOR('Transaction Data'!$P6084,15)&amp;"-"&amp;FLOOR('Transaction Data'!$P6084,15)+14</f>
        <v>60-74</v>
      </c>
      <c r="R6084" s="2" t="str">
        <f>IF('Transaction Data'!$L6084&lt;=10,"Less Expensive","Expensive")</f>
        <v>Expensive</v>
      </c>
      <c r="S6084" s="4">
        <f>WEEKDAY('Transaction Data'!$A6084)</f>
        <v>7</v>
      </c>
      <c r="T6084" s="2" t="str">
        <f>IF(WEEKDAY('Transaction Data'!$A6084,2)&lt;6,"Weekday","Weekend")</f>
        <v>Weekend</v>
      </c>
    </row>
    <row r="6085" ht="15.75" customHeight="1">
      <c r="A6085" s="1">
        <v>45367.0</v>
      </c>
      <c r="B6085" s="2" t="s">
        <v>5693</v>
      </c>
      <c r="C6085" s="2" t="s">
        <v>65</v>
      </c>
      <c r="D6085" s="1">
        <v>33485.0</v>
      </c>
      <c r="E6085" s="2" t="s">
        <v>22</v>
      </c>
      <c r="F6085" s="2">
        <v>151.0</v>
      </c>
      <c r="G6085" s="2" t="s">
        <v>28</v>
      </c>
      <c r="H6085" s="2" t="s">
        <v>45</v>
      </c>
      <c r="I6085" s="2" t="s">
        <v>25</v>
      </c>
      <c r="J6085" s="2" t="str">
        <f t="array" ref="J6085">XLOOKUP('Transaction Data'!$G6085,Product_Code,Biscuit_Brand)</f>
        <v>Shortbread</v>
      </c>
      <c r="K6085" s="2">
        <f t="array" ref="K6085">XLOOKUP('Transaction Data'!$G6085,Product_Code,Cost)</f>
        <v>10</v>
      </c>
      <c r="L6085" s="2">
        <f t="array" ref="L6085">XLOOKUP('Transaction Data'!$G6085,Product_Code,Unit_Price)</f>
        <v>45</v>
      </c>
      <c r="M6085" s="3">
        <f>'Transaction Data'!$F6085*'Transaction Data'!$K6085</f>
        <v>1510</v>
      </c>
      <c r="N6085" s="3">
        <f>'Transaction Data'!$F6085*'Transaction Data'!$L6085</f>
        <v>6795</v>
      </c>
      <c r="O6085" s="3">
        <f>'Transaction Data'!$N6085-'Transaction Data'!$M6085</f>
        <v>5285</v>
      </c>
      <c r="P6085" s="2">
        <f>DATEDIF('Transaction Data'!$D6085,'Transaction Data'!$A6085,"y")</f>
        <v>32</v>
      </c>
      <c r="Q6085" s="2" t="str">
        <f>FLOOR('Transaction Data'!$P6085,15)&amp;"-"&amp;FLOOR('Transaction Data'!$P6085,15)+14</f>
        <v>30-44</v>
      </c>
      <c r="R6085" s="2" t="str">
        <f>IF('Transaction Data'!$L6085&lt;=10,"Less Expensive","Expensive")</f>
        <v>Expensive</v>
      </c>
      <c r="S6085" s="4">
        <f>WEEKDAY('Transaction Data'!$A6085)</f>
        <v>7</v>
      </c>
      <c r="T6085" s="2" t="str">
        <f>IF(WEEKDAY('Transaction Data'!$A6085,2)&lt;6,"Weekday","Weekend")</f>
        <v>Weekend</v>
      </c>
    </row>
    <row r="6086" ht="15.75" customHeight="1">
      <c r="A6086" s="1">
        <v>45414.0</v>
      </c>
      <c r="B6086" s="2" t="s">
        <v>5694</v>
      </c>
      <c r="C6086" s="2" t="s">
        <v>54</v>
      </c>
      <c r="D6086" s="1">
        <v>32386.0</v>
      </c>
      <c r="E6086" s="2" t="s">
        <v>22</v>
      </c>
      <c r="F6086" s="2">
        <v>476.0</v>
      </c>
      <c r="G6086" s="2" t="s">
        <v>60</v>
      </c>
      <c r="H6086" s="2" t="s">
        <v>24</v>
      </c>
      <c r="I6086" s="2" t="s">
        <v>25</v>
      </c>
      <c r="J6086" s="2" t="str">
        <f t="array" ref="J6086">XLOOKUP('Transaction Data'!$G6086,Product_Code,Biscuit_Brand)</f>
        <v>Peanut Butter Bites</v>
      </c>
      <c r="K6086" s="2">
        <f t="array" ref="K6086">XLOOKUP('Transaction Data'!$G6086,Product_Code,Cost)</f>
        <v>5</v>
      </c>
      <c r="L6086" s="2">
        <f t="array" ref="L6086">XLOOKUP('Transaction Data'!$G6086,Product_Code,Unit_Price)</f>
        <v>7</v>
      </c>
      <c r="M6086" s="3">
        <f>'Transaction Data'!$F6086*'Transaction Data'!$K6086</f>
        <v>2380</v>
      </c>
      <c r="N6086" s="3">
        <f>'Transaction Data'!$F6086*'Transaction Data'!$L6086</f>
        <v>3332</v>
      </c>
      <c r="O6086" s="3">
        <f>'Transaction Data'!$N6086-'Transaction Data'!$M6086</f>
        <v>952</v>
      </c>
      <c r="P6086" s="2">
        <f>DATEDIF('Transaction Data'!$D6086,'Transaction Data'!$A6086,"y")</f>
        <v>35</v>
      </c>
      <c r="Q6086" s="2" t="str">
        <f>FLOOR('Transaction Data'!$P6086,15)&amp;"-"&amp;FLOOR('Transaction Data'!$P6086,15)+14</f>
        <v>30-44</v>
      </c>
      <c r="R6086" s="2" t="str">
        <f>IF('Transaction Data'!$L6086&lt;=10,"Less Expensive","Expensive")</f>
        <v>Less Expensive</v>
      </c>
      <c r="S6086" s="4">
        <f>WEEKDAY('Transaction Data'!$A6086)</f>
        <v>5</v>
      </c>
      <c r="T6086" s="2" t="str">
        <f>IF(WEEKDAY('Transaction Data'!$A6086,2)&lt;6,"Weekday","Weekend")</f>
        <v>Weekday</v>
      </c>
    </row>
    <row r="6087" ht="15.75" customHeight="1">
      <c r="A6087" s="1">
        <v>45437.0</v>
      </c>
      <c r="B6087" s="2" t="s">
        <v>5695</v>
      </c>
      <c r="C6087" s="2" t="s">
        <v>72</v>
      </c>
      <c r="D6087" s="1">
        <v>33183.0</v>
      </c>
      <c r="E6087" s="2" t="s">
        <v>22</v>
      </c>
      <c r="F6087" s="2">
        <v>445.0</v>
      </c>
      <c r="G6087" s="2" t="s">
        <v>55</v>
      </c>
      <c r="H6087" s="2" t="s">
        <v>29</v>
      </c>
      <c r="I6087" s="2" t="s">
        <v>25</v>
      </c>
      <c r="J6087" s="2" t="str">
        <f t="array" ref="J6087">XLOOKUP('Transaction Data'!$G6087,Product_Code,Biscuit_Brand)</f>
        <v>Vanilla Wafers</v>
      </c>
      <c r="K6087" s="2">
        <f t="array" ref="K6087">XLOOKUP('Transaction Data'!$G6087,Product_Code,Cost)</f>
        <v>18</v>
      </c>
      <c r="L6087" s="2">
        <f t="array" ref="L6087">XLOOKUP('Transaction Data'!$G6087,Product_Code,Unit_Price)</f>
        <v>36</v>
      </c>
      <c r="M6087" s="3">
        <f>'Transaction Data'!$F6087*'Transaction Data'!$K6087</f>
        <v>8010</v>
      </c>
      <c r="N6087" s="3">
        <f>'Transaction Data'!$F6087*'Transaction Data'!$L6087</f>
        <v>16020</v>
      </c>
      <c r="O6087" s="3">
        <f>'Transaction Data'!$N6087-'Transaction Data'!$M6087</f>
        <v>8010</v>
      </c>
      <c r="P6087" s="2">
        <f>DATEDIF('Transaction Data'!$D6087,'Transaction Data'!$A6087,"y")</f>
        <v>33</v>
      </c>
      <c r="Q6087" s="2" t="str">
        <f>FLOOR('Transaction Data'!$P6087,15)&amp;"-"&amp;FLOOR('Transaction Data'!$P6087,15)+14</f>
        <v>30-44</v>
      </c>
      <c r="R6087" s="2" t="str">
        <f>IF('Transaction Data'!$L6087&lt;=10,"Less Expensive","Expensive")</f>
        <v>Expensive</v>
      </c>
      <c r="S6087" s="4">
        <f>WEEKDAY('Transaction Data'!$A6087)</f>
        <v>7</v>
      </c>
      <c r="T6087" s="2" t="str">
        <f>IF(WEEKDAY('Transaction Data'!$A6087,2)&lt;6,"Weekday","Weekend")</f>
        <v>Weekend</v>
      </c>
    </row>
    <row r="6088" ht="15.75" customHeight="1">
      <c r="A6088" s="1">
        <v>45457.0</v>
      </c>
      <c r="B6088" s="2" t="s">
        <v>5696</v>
      </c>
      <c r="C6088" s="2" t="s">
        <v>32</v>
      </c>
      <c r="D6088" s="1">
        <v>30728.0</v>
      </c>
      <c r="E6088" s="2" t="s">
        <v>22</v>
      </c>
      <c r="F6088" s="2">
        <v>163.0</v>
      </c>
      <c r="G6088" s="2" t="s">
        <v>60</v>
      </c>
      <c r="H6088" s="2" t="s">
        <v>42</v>
      </c>
      <c r="I6088" s="2" t="s">
        <v>25</v>
      </c>
      <c r="J6088" s="2" t="str">
        <f t="array" ref="J6088">XLOOKUP('Transaction Data'!$G6088,Product_Code,Biscuit_Brand)</f>
        <v>Peanut Butter Bites</v>
      </c>
      <c r="K6088" s="2">
        <f t="array" ref="K6088">XLOOKUP('Transaction Data'!$G6088,Product_Code,Cost)</f>
        <v>5</v>
      </c>
      <c r="L6088" s="2">
        <f t="array" ref="L6088">XLOOKUP('Transaction Data'!$G6088,Product_Code,Unit_Price)</f>
        <v>7</v>
      </c>
      <c r="M6088" s="3">
        <f>'Transaction Data'!$F6088*'Transaction Data'!$K6088</f>
        <v>815</v>
      </c>
      <c r="N6088" s="3">
        <f>'Transaction Data'!$F6088*'Transaction Data'!$L6088</f>
        <v>1141</v>
      </c>
      <c r="O6088" s="3">
        <f>'Transaction Data'!$N6088-'Transaction Data'!$M6088</f>
        <v>326</v>
      </c>
      <c r="P6088" s="2">
        <f>DATEDIF('Transaction Data'!$D6088,'Transaction Data'!$A6088,"y")</f>
        <v>40</v>
      </c>
      <c r="Q6088" s="2" t="str">
        <f>FLOOR('Transaction Data'!$P6088,15)&amp;"-"&amp;FLOOR('Transaction Data'!$P6088,15)+14</f>
        <v>30-44</v>
      </c>
      <c r="R6088" s="2" t="str">
        <f>IF('Transaction Data'!$L6088&lt;=10,"Less Expensive","Expensive")</f>
        <v>Less Expensive</v>
      </c>
      <c r="S6088" s="4">
        <f>WEEKDAY('Transaction Data'!$A6088)</f>
        <v>6</v>
      </c>
      <c r="T6088" s="2" t="str">
        <f>IF(WEEKDAY('Transaction Data'!$A6088,2)&lt;6,"Weekday","Weekend")</f>
        <v>Weekday</v>
      </c>
    </row>
    <row r="6089" ht="15.75" customHeight="1">
      <c r="A6089" s="1">
        <v>45303.0</v>
      </c>
      <c r="B6089" s="2" t="s">
        <v>5697</v>
      </c>
      <c r="C6089" s="2" t="s">
        <v>65</v>
      </c>
      <c r="D6089" s="1">
        <v>30221.0</v>
      </c>
      <c r="E6089" s="2" t="s">
        <v>22</v>
      </c>
      <c r="F6089" s="2">
        <v>434.0</v>
      </c>
      <c r="G6089" s="2" t="s">
        <v>57</v>
      </c>
      <c r="H6089" s="2" t="s">
        <v>45</v>
      </c>
      <c r="I6089" s="2" t="s">
        <v>25</v>
      </c>
      <c r="J6089" s="2" t="str">
        <f t="array" ref="J6089">XLOOKUP('Transaction Data'!$G6089,Product_Code,Biscuit_Brand)</f>
        <v>Oatmeal Cookies</v>
      </c>
      <c r="K6089" s="2">
        <f t="array" ref="K6089">XLOOKUP('Transaction Data'!$G6089,Product_Code,Cost)</f>
        <v>19</v>
      </c>
      <c r="L6089" s="2">
        <f t="array" ref="L6089">XLOOKUP('Transaction Data'!$G6089,Product_Code,Unit_Price)</f>
        <v>23</v>
      </c>
      <c r="M6089" s="3">
        <f>'Transaction Data'!$F6089*'Transaction Data'!$K6089</f>
        <v>8246</v>
      </c>
      <c r="N6089" s="3">
        <f>'Transaction Data'!$F6089*'Transaction Data'!$L6089</f>
        <v>9982</v>
      </c>
      <c r="O6089" s="3">
        <f>'Transaction Data'!$N6089-'Transaction Data'!$M6089</f>
        <v>1736</v>
      </c>
      <c r="P6089" s="2">
        <f>DATEDIF('Transaction Data'!$D6089,'Transaction Data'!$A6089,"y")</f>
        <v>41</v>
      </c>
      <c r="Q6089" s="2" t="str">
        <f>FLOOR('Transaction Data'!$P6089,15)&amp;"-"&amp;FLOOR('Transaction Data'!$P6089,15)+14</f>
        <v>30-44</v>
      </c>
      <c r="R6089" s="2" t="str">
        <f>IF('Transaction Data'!$L6089&lt;=10,"Less Expensive","Expensive")</f>
        <v>Expensive</v>
      </c>
      <c r="S6089" s="4">
        <f>WEEKDAY('Transaction Data'!$A6089)</f>
        <v>6</v>
      </c>
      <c r="T6089" s="2" t="str">
        <f>IF(WEEKDAY('Transaction Data'!$A6089,2)&lt;6,"Weekday","Weekend")</f>
        <v>Weekday</v>
      </c>
    </row>
    <row r="6090" ht="15.75" customHeight="1">
      <c r="A6090" s="1">
        <v>45396.0</v>
      </c>
      <c r="B6090" s="2" t="s">
        <v>5698</v>
      </c>
      <c r="C6090" s="2" t="s">
        <v>65</v>
      </c>
      <c r="D6090" s="1">
        <v>18216.0</v>
      </c>
      <c r="E6090" s="2" t="s">
        <v>22</v>
      </c>
      <c r="F6090" s="2">
        <v>362.0</v>
      </c>
      <c r="G6090" s="2" t="s">
        <v>60</v>
      </c>
      <c r="H6090" s="2" t="s">
        <v>24</v>
      </c>
      <c r="I6090" s="2" t="s">
        <v>25</v>
      </c>
      <c r="J6090" s="2" t="str">
        <f t="array" ref="J6090">XLOOKUP('Transaction Data'!$G6090,Product_Code,Biscuit_Brand)</f>
        <v>Peanut Butter Bites</v>
      </c>
      <c r="K6090" s="2">
        <f t="array" ref="K6090">XLOOKUP('Transaction Data'!$G6090,Product_Code,Cost)</f>
        <v>5</v>
      </c>
      <c r="L6090" s="2">
        <f t="array" ref="L6090">XLOOKUP('Transaction Data'!$G6090,Product_Code,Unit_Price)</f>
        <v>7</v>
      </c>
      <c r="M6090" s="3">
        <f>'Transaction Data'!$F6090*'Transaction Data'!$K6090</f>
        <v>1810</v>
      </c>
      <c r="N6090" s="3">
        <f>'Transaction Data'!$F6090*'Transaction Data'!$L6090</f>
        <v>2534</v>
      </c>
      <c r="O6090" s="3">
        <f>'Transaction Data'!$N6090-'Transaction Data'!$M6090</f>
        <v>724</v>
      </c>
      <c r="P6090" s="2">
        <f>DATEDIF('Transaction Data'!$D6090,'Transaction Data'!$A6090,"y")</f>
        <v>74</v>
      </c>
      <c r="Q6090" s="2" t="str">
        <f>FLOOR('Transaction Data'!$P6090,15)&amp;"-"&amp;FLOOR('Transaction Data'!$P6090,15)+14</f>
        <v>60-74</v>
      </c>
      <c r="R6090" s="2" t="str">
        <f>IF('Transaction Data'!$L6090&lt;=10,"Less Expensive","Expensive")</f>
        <v>Less Expensive</v>
      </c>
      <c r="S6090" s="4">
        <f>WEEKDAY('Transaction Data'!$A6090)</f>
        <v>1</v>
      </c>
      <c r="T6090" s="2" t="str">
        <f>IF(WEEKDAY('Transaction Data'!$A6090,2)&lt;6,"Weekday","Weekend")</f>
        <v>Weekend</v>
      </c>
    </row>
    <row r="6091" ht="15.75" customHeight="1">
      <c r="A6091" s="1">
        <v>45329.0</v>
      </c>
      <c r="B6091" s="2" t="s">
        <v>5699</v>
      </c>
      <c r="C6091" s="2" t="s">
        <v>65</v>
      </c>
      <c r="D6091" s="1">
        <v>32526.0</v>
      </c>
      <c r="E6091" s="2" t="s">
        <v>27</v>
      </c>
      <c r="F6091" s="2">
        <v>74.0</v>
      </c>
      <c r="G6091" s="2" t="s">
        <v>38</v>
      </c>
      <c r="H6091" s="2" t="s">
        <v>29</v>
      </c>
      <c r="I6091" s="2" t="s">
        <v>25</v>
      </c>
      <c r="J6091" s="2" t="str">
        <f t="array" ref="J6091">XLOOKUP('Transaction Data'!$G6091,Product_Code,Biscuit_Brand)</f>
        <v>Ginger Snaps</v>
      </c>
      <c r="K6091" s="2">
        <f t="array" ref="K6091">XLOOKUP('Transaction Data'!$G6091,Product_Code,Cost)</f>
        <v>14</v>
      </c>
      <c r="L6091" s="2">
        <f t="array" ref="L6091">XLOOKUP('Transaction Data'!$G6091,Product_Code,Unit_Price)</f>
        <v>28</v>
      </c>
      <c r="M6091" s="3">
        <f>'Transaction Data'!$F6091*'Transaction Data'!$K6091</f>
        <v>1036</v>
      </c>
      <c r="N6091" s="3">
        <f>'Transaction Data'!$F6091*'Transaction Data'!$L6091</f>
        <v>2072</v>
      </c>
      <c r="O6091" s="3">
        <f>'Transaction Data'!$N6091-'Transaction Data'!$M6091</f>
        <v>1036</v>
      </c>
      <c r="P6091" s="2">
        <f>DATEDIF('Transaction Data'!$D6091,'Transaction Data'!$A6091,"y")</f>
        <v>35</v>
      </c>
      <c r="Q6091" s="2" t="str">
        <f>FLOOR('Transaction Data'!$P6091,15)&amp;"-"&amp;FLOOR('Transaction Data'!$P6091,15)+14</f>
        <v>30-44</v>
      </c>
      <c r="R6091" s="2" t="str">
        <f>IF('Transaction Data'!$L6091&lt;=10,"Less Expensive","Expensive")</f>
        <v>Expensive</v>
      </c>
      <c r="S6091" s="4">
        <f>WEEKDAY('Transaction Data'!$A6091)</f>
        <v>4</v>
      </c>
      <c r="T6091" s="2" t="str">
        <f>IF(WEEKDAY('Transaction Data'!$A6091,2)&lt;6,"Weekday","Weekend")</f>
        <v>Weekday</v>
      </c>
    </row>
    <row r="6092" ht="15.75" customHeight="1">
      <c r="A6092" s="1">
        <v>45414.0</v>
      </c>
      <c r="B6092" s="2" t="s">
        <v>5700</v>
      </c>
      <c r="C6092" s="2" t="s">
        <v>78</v>
      </c>
      <c r="D6092" s="1">
        <v>29902.0</v>
      </c>
      <c r="E6092" s="2" t="s">
        <v>27</v>
      </c>
      <c r="F6092" s="2">
        <v>335.0</v>
      </c>
      <c r="G6092" s="2" t="s">
        <v>33</v>
      </c>
      <c r="H6092" s="2" t="s">
        <v>29</v>
      </c>
      <c r="I6092" s="2" t="s">
        <v>25</v>
      </c>
      <c r="J6092" s="2" t="str">
        <f t="array" ref="J6092">XLOOKUP('Transaction Data'!$G6092,Product_Code,Biscuit_Brand)</f>
        <v>Caramel Biscuits</v>
      </c>
      <c r="K6092" s="2">
        <f t="array" ref="K6092">XLOOKUP('Transaction Data'!$G6092,Product_Code,Cost)</f>
        <v>18</v>
      </c>
      <c r="L6092" s="2">
        <f t="array" ref="L6092">XLOOKUP('Transaction Data'!$G6092,Product_Code,Unit_Price)</f>
        <v>22</v>
      </c>
      <c r="M6092" s="3">
        <f>'Transaction Data'!$F6092*'Transaction Data'!$K6092</f>
        <v>6030</v>
      </c>
      <c r="N6092" s="3">
        <f>'Transaction Data'!$F6092*'Transaction Data'!$L6092</f>
        <v>7370</v>
      </c>
      <c r="O6092" s="3">
        <f>'Transaction Data'!$N6092-'Transaction Data'!$M6092</f>
        <v>1340</v>
      </c>
      <c r="P6092" s="2">
        <f>DATEDIF('Transaction Data'!$D6092,'Transaction Data'!$A6092,"y")</f>
        <v>42</v>
      </c>
      <c r="Q6092" s="2" t="str">
        <f>FLOOR('Transaction Data'!$P6092,15)&amp;"-"&amp;FLOOR('Transaction Data'!$P6092,15)+14</f>
        <v>30-44</v>
      </c>
      <c r="R6092" s="2" t="str">
        <f>IF('Transaction Data'!$L6092&lt;=10,"Less Expensive","Expensive")</f>
        <v>Expensive</v>
      </c>
      <c r="S6092" s="4">
        <f>WEEKDAY('Transaction Data'!$A6092)</f>
        <v>5</v>
      </c>
      <c r="T6092" s="2" t="str">
        <f>IF(WEEKDAY('Transaction Data'!$A6092,2)&lt;6,"Weekday","Weekend")</f>
        <v>Weekday</v>
      </c>
    </row>
    <row r="6093" ht="15.75" customHeight="1">
      <c r="A6093" s="1">
        <v>45504.0</v>
      </c>
      <c r="B6093" s="2" t="s">
        <v>5701</v>
      </c>
      <c r="C6093" s="2" t="s">
        <v>32</v>
      </c>
      <c r="D6093" s="1">
        <v>18716.0</v>
      </c>
      <c r="E6093" s="2" t="s">
        <v>37</v>
      </c>
      <c r="F6093" s="2">
        <v>458.0</v>
      </c>
      <c r="G6093" s="2" t="s">
        <v>44</v>
      </c>
      <c r="H6093" s="2" t="s">
        <v>34</v>
      </c>
      <c r="I6093" s="2" t="s">
        <v>25</v>
      </c>
      <c r="J6093" s="2" t="str">
        <f t="array" ref="J6093">XLOOKUP('Transaction Data'!$G6093,Product_Code,Biscuit_Brand)</f>
        <v>Butter Crunch</v>
      </c>
      <c r="K6093" s="2">
        <f t="array" ref="K6093">XLOOKUP('Transaction Data'!$G6093,Product_Code,Cost)</f>
        <v>10</v>
      </c>
      <c r="L6093" s="2">
        <f t="array" ref="L6093">XLOOKUP('Transaction Data'!$G6093,Product_Code,Unit_Price)</f>
        <v>11</v>
      </c>
      <c r="M6093" s="3">
        <f>'Transaction Data'!$F6093*'Transaction Data'!$K6093</f>
        <v>4580</v>
      </c>
      <c r="N6093" s="3">
        <f>'Transaction Data'!$F6093*'Transaction Data'!$L6093</f>
        <v>5038</v>
      </c>
      <c r="O6093" s="3">
        <f>'Transaction Data'!$N6093-'Transaction Data'!$M6093</f>
        <v>458</v>
      </c>
      <c r="P6093" s="2">
        <f>DATEDIF('Transaction Data'!$D6093,'Transaction Data'!$A6093,"y")</f>
        <v>73</v>
      </c>
      <c r="Q6093" s="2" t="str">
        <f>FLOOR('Transaction Data'!$P6093,15)&amp;"-"&amp;FLOOR('Transaction Data'!$P6093,15)+14</f>
        <v>60-74</v>
      </c>
      <c r="R6093" s="2" t="str">
        <f>IF('Transaction Data'!$L6093&lt;=10,"Less Expensive","Expensive")</f>
        <v>Expensive</v>
      </c>
      <c r="S6093" s="4">
        <f>WEEKDAY('Transaction Data'!$A6093)</f>
        <v>4</v>
      </c>
      <c r="T6093" s="2" t="str">
        <f>IF(WEEKDAY('Transaction Data'!$A6093,2)&lt;6,"Weekday","Weekend")</f>
        <v>Weekday</v>
      </c>
    </row>
    <row r="6094" ht="15.75" customHeight="1">
      <c r="A6094" s="1">
        <v>45458.0</v>
      </c>
      <c r="B6094" s="2" t="s">
        <v>5702</v>
      </c>
      <c r="C6094" s="2" t="s">
        <v>41</v>
      </c>
      <c r="D6094" s="1">
        <v>28321.0</v>
      </c>
      <c r="E6094" s="2" t="s">
        <v>37</v>
      </c>
      <c r="F6094" s="2">
        <v>101.0</v>
      </c>
      <c r="G6094" s="2" t="s">
        <v>60</v>
      </c>
      <c r="H6094" s="2" t="s">
        <v>24</v>
      </c>
      <c r="I6094" s="2" t="s">
        <v>25</v>
      </c>
      <c r="J6094" s="2" t="str">
        <f t="array" ref="J6094">XLOOKUP('Transaction Data'!$G6094,Product_Code,Biscuit_Brand)</f>
        <v>Peanut Butter Bites</v>
      </c>
      <c r="K6094" s="2">
        <f t="array" ref="K6094">XLOOKUP('Transaction Data'!$G6094,Product_Code,Cost)</f>
        <v>5</v>
      </c>
      <c r="L6094" s="2">
        <f t="array" ref="L6094">XLOOKUP('Transaction Data'!$G6094,Product_Code,Unit_Price)</f>
        <v>7</v>
      </c>
      <c r="M6094" s="3">
        <f>'Transaction Data'!$F6094*'Transaction Data'!$K6094</f>
        <v>505</v>
      </c>
      <c r="N6094" s="3">
        <f>'Transaction Data'!$F6094*'Transaction Data'!$L6094</f>
        <v>707</v>
      </c>
      <c r="O6094" s="3">
        <f>'Transaction Data'!$N6094-'Transaction Data'!$M6094</f>
        <v>202</v>
      </c>
      <c r="P6094" s="2">
        <f>DATEDIF('Transaction Data'!$D6094,'Transaction Data'!$A6094,"y")</f>
        <v>46</v>
      </c>
      <c r="Q6094" s="2" t="str">
        <f>FLOOR('Transaction Data'!$P6094,15)&amp;"-"&amp;FLOOR('Transaction Data'!$P6094,15)+14</f>
        <v>45-59</v>
      </c>
      <c r="R6094" s="2" t="str">
        <f>IF('Transaction Data'!$L6094&lt;=10,"Less Expensive","Expensive")</f>
        <v>Less Expensive</v>
      </c>
      <c r="S6094" s="4">
        <f>WEEKDAY('Transaction Data'!$A6094)</f>
        <v>7</v>
      </c>
      <c r="T6094" s="2" t="str">
        <f>IF(WEEKDAY('Transaction Data'!$A6094,2)&lt;6,"Weekday","Weekend")</f>
        <v>Weekend</v>
      </c>
    </row>
    <row r="6095" ht="15.75" customHeight="1">
      <c r="A6095" s="1">
        <v>45472.0</v>
      </c>
      <c r="B6095" s="2" t="s">
        <v>5703</v>
      </c>
      <c r="C6095" s="2" t="s">
        <v>21</v>
      </c>
      <c r="D6095" s="1">
        <v>28406.0</v>
      </c>
      <c r="E6095" s="2" t="s">
        <v>63</v>
      </c>
      <c r="F6095" s="2">
        <v>472.0</v>
      </c>
      <c r="G6095" s="2" t="s">
        <v>57</v>
      </c>
      <c r="H6095" s="2" t="s">
        <v>42</v>
      </c>
      <c r="I6095" s="2" t="s">
        <v>25</v>
      </c>
      <c r="J6095" s="2" t="str">
        <f t="array" ref="J6095">XLOOKUP('Transaction Data'!$G6095,Product_Code,Biscuit_Brand)</f>
        <v>Oatmeal Cookies</v>
      </c>
      <c r="K6095" s="2">
        <f t="array" ref="K6095">XLOOKUP('Transaction Data'!$G6095,Product_Code,Cost)</f>
        <v>19</v>
      </c>
      <c r="L6095" s="2">
        <f t="array" ref="L6095">XLOOKUP('Transaction Data'!$G6095,Product_Code,Unit_Price)</f>
        <v>23</v>
      </c>
      <c r="M6095" s="3">
        <f>'Transaction Data'!$F6095*'Transaction Data'!$K6095</f>
        <v>8968</v>
      </c>
      <c r="N6095" s="3">
        <f>'Transaction Data'!$F6095*'Transaction Data'!$L6095</f>
        <v>10856</v>
      </c>
      <c r="O6095" s="3">
        <f>'Transaction Data'!$N6095-'Transaction Data'!$M6095</f>
        <v>1888</v>
      </c>
      <c r="P6095" s="2">
        <f>DATEDIF('Transaction Data'!$D6095,'Transaction Data'!$A6095,"y")</f>
        <v>46</v>
      </c>
      <c r="Q6095" s="2" t="str">
        <f>FLOOR('Transaction Data'!$P6095,15)&amp;"-"&amp;FLOOR('Transaction Data'!$P6095,15)+14</f>
        <v>45-59</v>
      </c>
      <c r="R6095" s="2" t="str">
        <f>IF('Transaction Data'!$L6095&lt;=10,"Less Expensive","Expensive")</f>
        <v>Expensive</v>
      </c>
      <c r="S6095" s="4">
        <f>WEEKDAY('Transaction Data'!$A6095)</f>
        <v>7</v>
      </c>
      <c r="T6095" s="2" t="str">
        <f>IF(WEEKDAY('Transaction Data'!$A6095,2)&lt;6,"Weekday","Weekend")</f>
        <v>Weekend</v>
      </c>
    </row>
    <row r="6096" ht="15.75" customHeight="1">
      <c r="A6096" s="1">
        <v>45329.0</v>
      </c>
      <c r="B6096" s="2" t="s">
        <v>5704</v>
      </c>
      <c r="C6096" s="2" t="s">
        <v>21</v>
      </c>
      <c r="D6096" s="1">
        <v>29336.0</v>
      </c>
      <c r="E6096" s="2" t="s">
        <v>27</v>
      </c>
      <c r="F6096" s="2">
        <v>106.0</v>
      </c>
      <c r="G6096" s="2" t="s">
        <v>48</v>
      </c>
      <c r="H6096" s="2" t="s">
        <v>45</v>
      </c>
      <c r="I6096" s="2" t="s">
        <v>25</v>
      </c>
      <c r="J6096" s="2" t="str">
        <f t="array" ref="J6096">XLOOKUP('Transaction Data'!$G6096,Product_Code,Biscuit_Brand)</f>
        <v>Lemon Crisps</v>
      </c>
      <c r="K6096" s="2">
        <f t="array" ref="K6096">XLOOKUP('Transaction Data'!$G6096,Product_Code,Cost)</f>
        <v>7</v>
      </c>
      <c r="L6096" s="2">
        <f t="array" ref="L6096">XLOOKUP('Transaction Data'!$G6096,Product_Code,Unit_Price)</f>
        <v>9</v>
      </c>
      <c r="M6096" s="3">
        <f>'Transaction Data'!$F6096*'Transaction Data'!$K6096</f>
        <v>742</v>
      </c>
      <c r="N6096" s="3">
        <f>'Transaction Data'!$F6096*'Transaction Data'!$L6096</f>
        <v>954</v>
      </c>
      <c r="O6096" s="3">
        <f>'Transaction Data'!$N6096-'Transaction Data'!$M6096</f>
        <v>212</v>
      </c>
      <c r="P6096" s="2">
        <f>DATEDIF('Transaction Data'!$D6096,'Transaction Data'!$A6096,"y")</f>
        <v>43</v>
      </c>
      <c r="Q6096" s="2" t="str">
        <f>FLOOR('Transaction Data'!$P6096,15)&amp;"-"&amp;FLOOR('Transaction Data'!$P6096,15)+14</f>
        <v>30-44</v>
      </c>
      <c r="R6096" s="2" t="str">
        <f>IF('Transaction Data'!$L6096&lt;=10,"Less Expensive","Expensive")</f>
        <v>Less Expensive</v>
      </c>
      <c r="S6096" s="4">
        <f>WEEKDAY('Transaction Data'!$A6096)</f>
        <v>4</v>
      </c>
      <c r="T6096" s="2" t="str">
        <f>IF(WEEKDAY('Transaction Data'!$A6096,2)&lt;6,"Weekday","Weekend")</f>
        <v>Weekday</v>
      </c>
    </row>
    <row r="6097" ht="15.75" customHeight="1">
      <c r="A6097" s="1">
        <v>45442.0</v>
      </c>
      <c r="B6097" s="2" t="s">
        <v>5705</v>
      </c>
      <c r="C6097" s="2" t="s">
        <v>78</v>
      </c>
      <c r="D6097" s="1">
        <v>31734.0</v>
      </c>
      <c r="E6097" s="2" t="s">
        <v>37</v>
      </c>
      <c r="F6097" s="2">
        <v>191.0</v>
      </c>
      <c r="G6097" s="2" t="s">
        <v>55</v>
      </c>
      <c r="H6097" s="2" t="s">
        <v>24</v>
      </c>
      <c r="I6097" s="2" t="s">
        <v>25</v>
      </c>
      <c r="J6097" s="2" t="str">
        <f t="array" ref="J6097">XLOOKUP('Transaction Data'!$G6097,Product_Code,Biscuit_Brand)</f>
        <v>Vanilla Wafers</v>
      </c>
      <c r="K6097" s="2">
        <f t="array" ref="K6097">XLOOKUP('Transaction Data'!$G6097,Product_Code,Cost)</f>
        <v>18</v>
      </c>
      <c r="L6097" s="2">
        <f t="array" ref="L6097">XLOOKUP('Transaction Data'!$G6097,Product_Code,Unit_Price)</f>
        <v>36</v>
      </c>
      <c r="M6097" s="3">
        <f>'Transaction Data'!$F6097*'Transaction Data'!$K6097</f>
        <v>3438</v>
      </c>
      <c r="N6097" s="3">
        <f>'Transaction Data'!$F6097*'Transaction Data'!$L6097</f>
        <v>6876</v>
      </c>
      <c r="O6097" s="3">
        <f>'Transaction Data'!$N6097-'Transaction Data'!$M6097</f>
        <v>3438</v>
      </c>
      <c r="P6097" s="2">
        <f>DATEDIF('Transaction Data'!$D6097,'Transaction Data'!$A6097,"y")</f>
        <v>37</v>
      </c>
      <c r="Q6097" s="2" t="str">
        <f>FLOOR('Transaction Data'!$P6097,15)&amp;"-"&amp;FLOOR('Transaction Data'!$P6097,15)+14</f>
        <v>30-44</v>
      </c>
      <c r="R6097" s="2" t="str">
        <f>IF('Transaction Data'!$L6097&lt;=10,"Less Expensive","Expensive")</f>
        <v>Expensive</v>
      </c>
      <c r="S6097" s="4">
        <f>WEEKDAY('Transaction Data'!$A6097)</f>
        <v>5</v>
      </c>
      <c r="T6097" s="2" t="str">
        <f>IF(WEEKDAY('Transaction Data'!$A6097,2)&lt;6,"Weekday","Weekend")</f>
        <v>Weekday</v>
      </c>
    </row>
    <row r="6098" ht="15.75" customHeight="1">
      <c r="A6098" s="1">
        <v>45313.0</v>
      </c>
      <c r="B6098" s="2" t="s">
        <v>5706</v>
      </c>
      <c r="C6098" s="2" t="s">
        <v>54</v>
      </c>
      <c r="D6098" s="1">
        <v>36529.0</v>
      </c>
      <c r="E6098" s="2" t="s">
        <v>22</v>
      </c>
      <c r="F6098" s="2">
        <v>124.0</v>
      </c>
      <c r="G6098" s="2" t="s">
        <v>60</v>
      </c>
      <c r="H6098" s="2" t="s">
        <v>29</v>
      </c>
      <c r="I6098" s="2" t="s">
        <v>25</v>
      </c>
      <c r="J6098" s="2" t="str">
        <f t="array" ref="J6098">XLOOKUP('Transaction Data'!$G6098,Product_Code,Biscuit_Brand)</f>
        <v>Peanut Butter Bites</v>
      </c>
      <c r="K6098" s="2">
        <f t="array" ref="K6098">XLOOKUP('Transaction Data'!$G6098,Product_Code,Cost)</f>
        <v>5</v>
      </c>
      <c r="L6098" s="2">
        <f t="array" ref="L6098">XLOOKUP('Transaction Data'!$G6098,Product_Code,Unit_Price)</f>
        <v>7</v>
      </c>
      <c r="M6098" s="3">
        <f>'Transaction Data'!$F6098*'Transaction Data'!$K6098</f>
        <v>620</v>
      </c>
      <c r="N6098" s="3">
        <f>'Transaction Data'!$F6098*'Transaction Data'!$L6098</f>
        <v>868</v>
      </c>
      <c r="O6098" s="3">
        <f>'Transaction Data'!$N6098-'Transaction Data'!$M6098</f>
        <v>248</v>
      </c>
      <c r="P6098" s="2">
        <f>DATEDIF('Transaction Data'!$D6098,'Transaction Data'!$A6098,"y")</f>
        <v>24</v>
      </c>
      <c r="Q6098" s="2" t="str">
        <f>FLOOR('Transaction Data'!$P6098,15)&amp;"-"&amp;FLOOR('Transaction Data'!$P6098,15)+14</f>
        <v>15-29</v>
      </c>
      <c r="R6098" s="2" t="str">
        <f>IF('Transaction Data'!$L6098&lt;=10,"Less Expensive","Expensive")</f>
        <v>Less Expensive</v>
      </c>
      <c r="S6098" s="4">
        <f>WEEKDAY('Transaction Data'!$A6098)</f>
        <v>2</v>
      </c>
      <c r="T6098" s="2" t="str">
        <f>IF(WEEKDAY('Transaction Data'!$A6098,2)&lt;6,"Weekday","Weekend")</f>
        <v>Weekday</v>
      </c>
    </row>
    <row r="6099" ht="15.75" customHeight="1">
      <c r="A6099" s="1">
        <v>45338.0</v>
      </c>
      <c r="B6099" s="2" t="s">
        <v>5707</v>
      </c>
      <c r="C6099" s="2" t="s">
        <v>41</v>
      </c>
      <c r="D6099" s="1">
        <v>30616.0</v>
      </c>
      <c r="E6099" s="2" t="s">
        <v>63</v>
      </c>
      <c r="F6099" s="2">
        <v>180.0</v>
      </c>
      <c r="G6099" s="2" t="s">
        <v>55</v>
      </c>
      <c r="H6099" s="2" t="s">
        <v>42</v>
      </c>
      <c r="I6099" s="2" t="s">
        <v>25</v>
      </c>
      <c r="J6099" s="2" t="str">
        <f t="array" ref="J6099">XLOOKUP('Transaction Data'!$G6099,Product_Code,Biscuit_Brand)</f>
        <v>Vanilla Wafers</v>
      </c>
      <c r="K6099" s="2">
        <f t="array" ref="K6099">XLOOKUP('Transaction Data'!$G6099,Product_Code,Cost)</f>
        <v>18</v>
      </c>
      <c r="L6099" s="2">
        <f t="array" ref="L6099">XLOOKUP('Transaction Data'!$G6099,Product_Code,Unit_Price)</f>
        <v>36</v>
      </c>
      <c r="M6099" s="3">
        <f>'Transaction Data'!$F6099*'Transaction Data'!$K6099</f>
        <v>3240</v>
      </c>
      <c r="N6099" s="3">
        <f>'Transaction Data'!$F6099*'Transaction Data'!$L6099</f>
        <v>6480</v>
      </c>
      <c r="O6099" s="3">
        <f>'Transaction Data'!$N6099-'Transaction Data'!$M6099</f>
        <v>3240</v>
      </c>
      <c r="P6099" s="2">
        <f>DATEDIF('Transaction Data'!$D6099,'Transaction Data'!$A6099,"y")</f>
        <v>40</v>
      </c>
      <c r="Q6099" s="2" t="str">
        <f>FLOOR('Transaction Data'!$P6099,15)&amp;"-"&amp;FLOOR('Transaction Data'!$P6099,15)+14</f>
        <v>30-44</v>
      </c>
      <c r="R6099" s="2" t="str">
        <f>IF('Transaction Data'!$L6099&lt;=10,"Less Expensive","Expensive")</f>
        <v>Expensive</v>
      </c>
      <c r="S6099" s="4">
        <f>WEEKDAY('Transaction Data'!$A6099)</f>
        <v>6</v>
      </c>
      <c r="T6099" s="2" t="str">
        <f>IF(WEEKDAY('Transaction Data'!$A6099,2)&lt;6,"Weekday","Weekend")</f>
        <v>Weekday</v>
      </c>
    </row>
    <row r="6100" ht="15.75" customHeight="1">
      <c r="A6100" s="1">
        <v>45463.0</v>
      </c>
      <c r="B6100" s="2" t="s">
        <v>5708</v>
      </c>
      <c r="C6100" s="2" t="s">
        <v>32</v>
      </c>
      <c r="D6100" s="1">
        <v>27783.0</v>
      </c>
      <c r="E6100" s="2" t="s">
        <v>22</v>
      </c>
      <c r="F6100" s="2">
        <v>432.0</v>
      </c>
      <c r="G6100" s="2" t="s">
        <v>28</v>
      </c>
      <c r="H6100" s="2" t="s">
        <v>45</v>
      </c>
      <c r="I6100" s="2" t="s">
        <v>25</v>
      </c>
      <c r="J6100" s="2" t="str">
        <f t="array" ref="J6100">XLOOKUP('Transaction Data'!$G6100,Product_Code,Biscuit_Brand)</f>
        <v>Shortbread</v>
      </c>
      <c r="K6100" s="2">
        <f t="array" ref="K6100">XLOOKUP('Transaction Data'!$G6100,Product_Code,Cost)</f>
        <v>10</v>
      </c>
      <c r="L6100" s="2">
        <f t="array" ref="L6100">XLOOKUP('Transaction Data'!$G6100,Product_Code,Unit_Price)</f>
        <v>45</v>
      </c>
      <c r="M6100" s="3">
        <f>'Transaction Data'!$F6100*'Transaction Data'!$K6100</f>
        <v>4320</v>
      </c>
      <c r="N6100" s="3">
        <f>'Transaction Data'!$F6100*'Transaction Data'!$L6100</f>
        <v>19440</v>
      </c>
      <c r="O6100" s="3">
        <f>'Transaction Data'!$N6100-'Transaction Data'!$M6100</f>
        <v>15120</v>
      </c>
      <c r="P6100" s="2">
        <f>DATEDIF('Transaction Data'!$D6100,'Transaction Data'!$A6100,"y")</f>
        <v>48</v>
      </c>
      <c r="Q6100" s="2" t="str">
        <f>FLOOR('Transaction Data'!$P6100,15)&amp;"-"&amp;FLOOR('Transaction Data'!$P6100,15)+14</f>
        <v>45-59</v>
      </c>
      <c r="R6100" s="2" t="str">
        <f>IF('Transaction Data'!$L6100&lt;=10,"Less Expensive","Expensive")</f>
        <v>Expensive</v>
      </c>
      <c r="S6100" s="4">
        <f>WEEKDAY('Transaction Data'!$A6100)</f>
        <v>5</v>
      </c>
      <c r="T6100" s="2" t="str">
        <f>IF(WEEKDAY('Transaction Data'!$A6100,2)&lt;6,"Weekday","Weekend")</f>
        <v>Weekday</v>
      </c>
    </row>
    <row r="6101" ht="15.75" customHeight="1">
      <c r="A6101" s="1">
        <v>45427.0</v>
      </c>
      <c r="B6101" s="2" t="s">
        <v>5709</v>
      </c>
      <c r="C6101" s="2" t="s">
        <v>72</v>
      </c>
      <c r="D6101" s="1">
        <v>22896.0</v>
      </c>
      <c r="E6101" s="2" t="s">
        <v>27</v>
      </c>
      <c r="F6101" s="2">
        <v>163.0</v>
      </c>
      <c r="G6101" s="2" t="s">
        <v>61</v>
      </c>
      <c r="H6101" s="2" t="s">
        <v>24</v>
      </c>
      <c r="I6101" s="2" t="s">
        <v>25</v>
      </c>
      <c r="J6101" s="2" t="str">
        <f t="array" ref="J6101">XLOOKUP('Transaction Data'!$G6101,Product_Code,Biscuit_Brand)</f>
        <v>Choco Delight</v>
      </c>
      <c r="K6101" s="2">
        <f t="array" ref="K6101">XLOOKUP('Transaction Data'!$G6101,Product_Code,Cost)</f>
        <v>3</v>
      </c>
      <c r="L6101" s="2">
        <f t="array" ref="L6101">XLOOKUP('Transaction Data'!$G6101,Product_Code,Unit_Price)</f>
        <v>5</v>
      </c>
      <c r="M6101" s="3">
        <f>'Transaction Data'!$F6101*'Transaction Data'!$K6101</f>
        <v>489</v>
      </c>
      <c r="N6101" s="3">
        <f>'Transaction Data'!$F6101*'Transaction Data'!$L6101</f>
        <v>815</v>
      </c>
      <c r="O6101" s="3">
        <f>'Transaction Data'!$N6101-'Transaction Data'!$M6101</f>
        <v>326</v>
      </c>
      <c r="P6101" s="2">
        <f>DATEDIF('Transaction Data'!$D6101,'Transaction Data'!$A6101,"y")</f>
        <v>61</v>
      </c>
      <c r="Q6101" s="2" t="str">
        <f>FLOOR('Transaction Data'!$P6101,15)&amp;"-"&amp;FLOOR('Transaction Data'!$P6101,15)+14</f>
        <v>60-74</v>
      </c>
      <c r="R6101" s="2" t="str">
        <f>IF('Transaction Data'!$L6101&lt;=10,"Less Expensive","Expensive")</f>
        <v>Less Expensive</v>
      </c>
      <c r="S6101" s="4">
        <f>WEEKDAY('Transaction Data'!$A6101)</f>
        <v>4</v>
      </c>
      <c r="T6101" s="2" t="str">
        <f>IF(WEEKDAY('Transaction Data'!$A6101,2)&lt;6,"Weekday","Weekend")</f>
        <v>Weekday</v>
      </c>
    </row>
    <row r="6102" ht="15.75" customHeight="1">
      <c r="A6102" s="1">
        <v>45418.0</v>
      </c>
      <c r="B6102" s="2" t="s">
        <v>5710</v>
      </c>
      <c r="C6102" s="2" t="s">
        <v>78</v>
      </c>
      <c r="D6102" s="1">
        <v>35841.0</v>
      </c>
      <c r="E6102" s="2" t="s">
        <v>63</v>
      </c>
      <c r="F6102" s="2">
        <v>364.0</v>
      </c>
      <c r="G6102" s="2" t="s">
        <v>61</v>
      </c>
      <c r="H6102" s="2" t="s">
        <v>29</v>
      </c>
      <c r="I6102" s="2" t="s">
        <v>25</v>
      </c>
      <c r="J6102" s="2" t="str">
        <f t="array" ref="J6102">XLOOKUP('Transaction Data'!$G6102,Product_Code,Biscuit_Brand)</f>
        <v>Choco Delight</v>
      </c>
      <c r="K6102" s="2">
        <f t="array" ref="K6102">XLOOKUP('Transaction Data'!$G6102,Product_Code,Cost)</f>
        <v>3</v>
      </c>
      <c r="L6102" s="2">
        <f t="array" ref="L6102">XLOOKUP('Transaction Data'!$G6102,Product_Code,Unit_Price)</f>
        <v>5</v>
      </c>
      <c r="M6102" s="3">
        <f>'Transaction Data'!$F6102*'Transaction Data'!$K6102</f>
        <v>1092</v>
      </c>
      <c r="N6102" s="3">
        <f>'Transaction Data'!$F6102*'Transaction Data'!$L6102</f>
        <v>1820</v>
      </c>
      <c r="O6102" s="3">
        <f>'Transaction Data'!$N6102-'Transaction Data'!$M6102</f>
        <v>728</v>
      </c>
      <c r="P6102" s="2">
        <f>DATEDIF('Transaction Data'!$D6102,'Transaction Data'!$A6102,"y")</f>
        <v>26</v>
      </c>
      <c r="Q6102" s="2" t="str">
        <f>FLOOR('Transaction Data'!$P6102,15)&amp;"-"&amp;FLOOR('Transaction Data'!$P6102,15)+14</f>
        <v>15-29</v>
      </c>
      <c r="R6102" s="2" t="str">
        <f>IF('Transaction Data'!$L6102&lt;=10,"Less Expensive","Expensive")</f>
        <v>Less Expensive</v>
      </c>
      <c r="S6102" s="4">
        <f>WEEKDAY('Transaction Data'!$A6102)</f>
        <v>2</v>
      </c>
      <c r="T6102" s="2" t="str">
        <f>IF(WEEKDAY('Transaction Data'!$A6102,2)&lt;6,"Weekday","Weekend")</f>
        <v>Weekday</v>
      </c>
    </row>
    <row r="6103" ht="15.75" customHeight="1">
      <c r="A6103" s="1">
        <v>45470.0</v>
      </c>
      <c r="B6103" s="2" t="s">
        <v>5711</v>
      </c>
      <c r="C6103" s="2" t="s">
        <v>72</v>
      </c>
      <c r="D6103" s="1">
        <v>27528.0</v>
      </c>
      <c r="E6103" s="2" t="s">
        <v>27</v>
      </c>
      <c r="F6103" s="2">
        <v>57.0</v>
      </c>
      <c r="G6103" s="2" t="s">
        <v>61</v>
      </c>
      <c r="H6103" s="2" t="s">
        <v>29</v>
      </c>
      <c r="I6103" s="2" t="s">
        <v>25</v>
      </c>
      <c r="J6103" s="2" t="str">
        <f t="array" ref="J6103">XLOOKUP('Transaction Data'!$G6103,Product_Code,Biscuit_Brand)</f>
        <v>Choco Delight</v>
      </c>
      <c r="K6103" s="2">
        <f t="array" ref="K6103">XLOOKUP('Transaction Data'!$G6103,Product_Code,Cost)</f>
        <v>3</v>
      </c>
      <c r="L6103" s="2">
        <f t="array" ref="L6103">XLOOKUP('Transaction Data'!$G6103,Product_Code,Unit_Price)</f>
        <v>5</v>
      </c>
      <c r="M6103" s="3">
        <f>'Transaction Data'!$F6103*'Transaction Data'!$K6103</f>
        <v>171</v>
      </c>
      <c r="N6103" s="3">
        <f>'Transaction Data'!$F6103*'Transaction Data'!$L6103</f>
        <v>285</v>
      </c>
      <c r="O6103" s="3">
        <f>'Transaction Data'!$N6103-'Transaction Data'!$M6103</f>
        <v>114</v>
      </c>
      <c r="P6103" s="2">
        <f>DATEDIF('Transaction Data'!$D6103,'Transaction Data'!$A6103,"y")</f>
        <v>49</v>
      </c>
      <c r="Q6103" s="2" t="str">
        <f>FLOOR('Transaction Data'!$P6103,15)&amp;"-"&amp;FLOOR('Transaction Data'!$P6103,15)+14</f>
        <v>45-59</v>
      </c>
      <c r="R6103" s="2" t="str">
        <f>IF('Transaction Data'!$L6103&lt;=10,"Less Expensive","Expensive")</f>
        <v>Less Expensive</v>
      </c>
      <c r="S6103" s="4">
        <f>WEEKDAY('Transaction Data'!$A6103)</f>
        <v>5</v>
      </c>
      <c r="T6103" s="2" t="str">
        <f>IF(WEEKDAY('Transaction Data'!$A6103,2)&lt;6,"Weekday","Weekend")</f>
        <v>Weekday</v>
      </c>
    </row>
    <row r="6104" ht="15.75" customHeight="1">
      <c r="A6104" s="1">
        <v>45347.0</v>
      </c>
      <c r="B6104" s="2" t="s">
        <v>5712</v>
      </c>
      <c r="C6104" s="2" t="s">
        <v>54</v>
      </c>
      <c r="D6104" s="1">
        <v>24555.0</v>
      </c>
      <c r="E6104" s="2" t="s">
        <v>22</v>
      </c>
      <c r="F6104" s="2">
        <v>461.0</v>
      </c>
      <c r="G6104" s="2" t="s">
        <v>48</v>
      </c>
      <c r="H6104" s="2" t="s">
        <v>34</v>
      </c>
      <c r="I6104" s="2" t="s">
        <v>25</v>
      </c>
      <c r="J6104" s="2" t="str">
        <f t="array" ref="J6104">XLOOKUP('Transaction Data'!$G6104,Product_Code,Biscuit_Brand)</f>
        <v>Lemon Crisps</v>
      </c>
      <c r="K6104" s="2">
        <f t="array" ref="K6104">XLOOKUP('Transaction Data'!$G6104,Product_Code,Cost)</f>
        <v>7</v>
      </c>
      <c r="L6104" s="2">
        <f t="array" ref="L6104">XLOOKUP('Transaction Data'!$G6104,Product_Code,Unit_Price)</f>
        <v>9</v>
      </c>
      <c r="M6104" s="3">
        <f>'Transaction Data'!$F6104*'Transaction Data'!$K6104</f>
        <v>3227</v>
      </c>
      <c r="N6104" s="3">
        <f>'Transaction Data'!$F6104*'Transaction Data'!$L6104</f>
        <v>4149</v>
      </c>
      <c r="O6104" s="3">
        <f>'Transaction Data'!$N6104-'Transaction Data'!$M6104</f>
        <v>922</v>
      </c>
      <c r="P6104" s="2">
        <f>DATEDIF('Transaction Data'!$D6104,'Transaction Data'!$A6104,"y")</f>
        <v>56</v>
      </c>
      <c r="Q6104" s="2" t="str">
        <f>FLOOR('Transaction Data'!$P6104,15)&amp;"-"&amp;FLOOR('Transaction Data'!$P6104,15)+14</f>
        <v>45-59</v>
      </c>
      <c r="R6104" s="2" t="str">
        <f>IF('Transaction Data'!$L6104&lt;=10,"Less Expensive","Expensive")</f>
        <v>Less Expensive</v>
      </c>
      <c r="S6104" s="4">
        <f>WEEKDAY('Transaction Data'!$A6104)</f>
        <v>1</v>
      </c>
      <c r="T6104" s="2" t="str">
        <f>IF(WEEKDAY('Transaction Data'!$A6104,2)&lt;6,"Weekday","Weekend")</f>
        <v>Weekend</v>
      </c>
    </row>
    <row r="6105" ht="15.75" customHeight="1">
      <c r="A6105" s="1">
        <v>45414.0</v>
      </c>
      <c r="B6105" s="2" t="s">
        <v>5713</v>
      </c>
      <c r="C6105" s="2" t="s">
        <v>78</v>
      </c>
      <c r="D6105" s="1">
        <v>23514.0</v>
      </c>
      <c r="E6105" s="2" t="s">
        <v>22</v>
      </c>
      <c r="F6105" s="2">
        <v>351.0</v>
      </c>
      <c r="G6105" s="2" t="s">
        <v>48</v>
      </c>
      <c r="H6105" s="2" t="s">
        <v>24</v>
      </c>
      <c r="I6105" s="2" t="s">
        <v>25</v>
      </c>
      <c r="J6105" s="2" t="str">
        <f t="array" ref="J6105">XLOOKUP('Transaction Data'!$G6105,Product_Code,Biscuit_Brand)</f>
        <v>Lemon Crisps</v>
      </c>
      <c r="K6105" s="2">
        <f t="array" ref="K6105">XLOOKUP('Transaction Data'!$G6105,Product_Code,Cost)</f>
        <v>7</v>
      </c>
      <c r="L6105" s="2">
        <f t="array" ref="L6105">XLOOKUP('Transaction Data'!$G6105,Product_Code,Unit_Price)</f>
        <v>9</v>
      </c>
      <c r="M6105" s="3">
        <f>'Transaction Data'!$F6105*'Transaction Data'!$K6105</f>
        <v>2457</v>
      </c>
      <c r="N6105" s="3">
        <f>'Transaction Data'!$F6105*'Transaction Data'!$L6105</f>
        <v>3159</v>
      </c>
      <c r="O6105" s="3">
        <f>'Transaction Data'!$N6105-'Transaction Data'!$M6105</f>
        <v>702</v>
      </c>
      <c r="P6105" s="2">
        <f>DATEDIF('Transaction Data'!$D6105,'Transaction Data'!$A6105,"y")</f>
        <v>59</v>
      </c>
      <c r="Q6105" s="2" t="str">
        <f>FLOOR('Transaction Data'!$P6105,15)&amp;"-"&amp;FLOOR('Transaction Data'!$P6105,15)+14</f>
        <v>45-59</v>
      </c>
      <c r="R6105" s="2" t="str">
        <f>IF('Transaction Data'!$L6105&lt;=10,"Less Expensive","Expensive")</f>
        <v>Less Expensive</v>
      </c>
      <c r="S6105" s="4">
        <f>WEEKDAY('Transaction Data'!$A6105)</f>
        <v>5</v>
      </c>
      <c r="T6105" s="2" t="str">
        <f>IF(WEEKDAY('Transaction Data'!$A6105,2)&lt;6,"Weekday","Weekend")</f>
        <v>Weekday</v>
      </c>
    </row>
    <row r="6106" ht="15.75" customHeight="1">
      <c r="A6106" s="1">
        <v>45501.0</v>
      </c>
      <c r="B6106" s="2" t="s">
        <v>493</v>
      </c>
      <c r="C6106" s="2" t="s">
        <v>32</v>
      </c>
      <c r="D6106" s="1">
        <v>18841.0</v>
      </c>
      <c r="E6106" s="2" t="s">
        <v>22</v>
      </c>
      <c r="F6106" s="2">
        <v>202.0</v>
      </c>
      <c r="G6106" s="2" t="s">
        <v>55</v>
      </c>
      <c r="H6106" s="2" t="s">
        <v>42</v>
      </c>
      <c r="I6106" s="2" t="s">
        <v>25</v>
      </c>
      <c r="J6106" s="2" t="str">
        <f t="array" ref="J6106">XLOOKUP('Transaction Data'!$G6106,Product_Code,Biscuit_Brand)</f>
        <v>Vanilla Wafers</v>
      </c>
      <c r="K6106" s="2">
        <f t="array" ref="K6106">XLOOKUP('Transaction Data'!$G6106,Product_Code,Cost)</f>
        <v>18</v>
      </c>
      <c r="L6106" s="2">
        <f t="array" ref="L6106">XLOOKUP('Transaction Data'!$G6106,Product_Code,Unit_Price)</f>
        <v>36</v>
      </c>
      <c r="M6106" s="3">
        <f>'Transaction Data'!$F6106*'Transaction Data'!$K6106</f>
        <v>3636</v>
      </c>
      <c r="N6106" s="3">
        <f>'Transaction Data'!$F6106*'Transaction Data'!$L6106</f>
        <v>7272</v>
      </c>
      <c r="O6106" s="3">
        <f>'Transaction Data'!$N6106-'Transaction Data'!$M6106</f>
        <v>3636</v>
      </c>
      <c r="P6106" s="2">
        <f>DATEDIF('Transaction Data'!$D6106,'Transaction Data'!$A6106,"y")</f>
        <v>72</v>
      </c>
      <c r="Q6106" s="2" t="str">
        <f>FLOOR('Transaction Data'!$P6106,15)&amp;"-"&amp;FLOOR('Transaction Data'!$P6106,15)+14</f>
        <v>60-74</v>
      </c>
      <c r="R6106" s="2" t="str">
        <f>IF('Transaction Data'!$L6106&lt;=10,"Less Expensive","Expensive")</f>
        <v>Expensive</v>
      </c>
      <c r="S6106" s="4">
        <f>WEEKDAY('Transaction Data'!$A6106)</f>
        <v>1</v>
      </c>
      <c r="T6106" s="2" t="str">
        <f>IF(WEEKDAY('Transaction Data'!$A6106,2)&lt;6,"Weekday","Weekend")</f>
        <v>Weekend</v>
      </c>
    </row>
    <row r="6107" ht="15.75" customHeight="1">
      <c r="A6107" s="1">
        <v>45319.0</v>
      </c>
      <c r="B6107" s="2" t="s">
        <v>5714</v>
      </c>
      <c r="C6107" s="2" t="s">
        <v>41</v>
      </c>
      <c r="D6107" s="1">
        <v>35437.0</v>
      </c>
      <c r="E6107" s="2" t="s">
        <v>63</v>
      </c>
      <c r="F6107" s="2">
        <v>423.0</v>
      </c>
      <c r="G6107" s="2" t="s">
        <v>57</v>
      </c>
      <c r="H6107" s="2" t="s">
        <v>45</v>
      </c>
      <c r="I6107" s="2" t="s">
        <v>25</v>
      </c>
      <c r="J6107" s="2" t="str">
        <f t="array" ref="J6107">XLOOKUP('Transaction Data'!$G6107,Product_Code,Biscuit_Brand)</f>
        <v>Oatmeal Cookies</v>
      </c>
      <c r="K6107" s="2">
        <f t="array" ref="K6107">XLOOKUP('Transaction Data'!$G6107,Product_Code,Cost)</f>
        <v>19</v>
      </c>
      <c r="L6107" s="2">
        <f t="array" ref="L6107">XLOOKUP('Transaction Data'!$G6107,Product_Code,Unit_Price)</f>
        <v>23</v>
      </c>
      <c r="M6107" s="3">
        <f>'Transaction Data'!$F6107*'Transaction Data'!$K6107</f>
        <v>8037</v>
      </c>
      <c r="N6107" s="3">
        <f>'Transaction Data'!$F6107*'Transaction Data'!$L6107</f>
        <v>9729</v>
      </c>
      <c r="O6107" s="3">
        <f>'Transaction Data'!$N6107-'Transaction Data'!$M6107</f>
        <v>1692</v>
      </c>
      <c r="P6107" s="2">
        <f>DATEDIF('Transaction Data'!$D6107,'Transaction Data'!$A6107,"y")</f>
        <v>27</v>
      </c>
      <c r="Q6107" s="2" t="str">
        <f>FLOOR('Transaction Data'!$P6107,15)&amp;"-"&amp;FLOOR('Transaction Data'!$P6107,15)+14</f>
        <v>15-29</v>
      </c>
      <c r="R6107" s="2" t="str">
        <f>IF('Transaction Data'!$L6107&lt;=10,"Less Expensive","Expensive")</f>
        <v>Expensive</v>
      </c>
      <c r="S6107" s="4">
        <f>WEEKDAY('Transaction Data'!$A6107)</f>
        <v>1</v>
      </c>
      <c r="T6107" s="2" t="str">
        <f>IF(WEEKDAY('Transaction Data'!$A6107,2)&lt;6,"Weekday","Weekend")</f>
        <v>Weekend</v>
      </c>
    </row>
    <row r="6108" ht="15.75" customHeight="1">
      <c r="A6108" s="1">
        <v>45436.0</v>
      </c>
      <c r="B6108" s="2" t="s">
        <v>5715</v>
      </c>
      <c r="C6108" s="2" t="s">
        <v>69</v>
      </c>
      <c r="D6108" s="1">
        <v>24763.0</v>
      </c>
      <c r="E6108" s="2" t="s">
        <v>27</v>
      </c>
      <c r="F6108" s="2">
        <v>94.0</v>
      </c>
      <c r="G6108" s="2" t="s">
        <v>60</v>
      </c>
      <c r="H6108" s="2" t="s">
        <v>24</v>
      </c>
      <c r="I6108" s="2" t="s">
        <v>25</v>
      </c>
      <c r="J6108" s="2" t="str">
        <f t="array" ref="J6108">XLOOKUP('Transaction Data'!$G6108,Product_Code,Biscuit_Brand)</f>
        <v>Peanut Butter Bites</v>
      </c>
      <c r="K6108" s="2">
        <f t="array" ref="K6108">XLOOKUP('Transaction Data'!$G6108,Product_Code,Cost)</f>
        <v>5</v>
      </c>
      <c r="L6108" s="2">
        <f t="array" ref="L6108">XLOOKUP('Transaction Data'!$G6108,Product_Code,Unit_Price)</f>
        <v>7</v>
      </c>
      <c r="M6108" s="3">
        <f>'Transaction Data'!$F6108*'Transaction Data'!$K6108</f>
        <v>470</v>
      </c>
      <c r="N6108" s="3">
        <f>'Transaction Data'!$F6108*'Transaction Data'!$L6108</f>
        <v>658</v>
      </c>
      <c r="O6108" s="3">
        <f>'Transaction Data'!$N6108-'Transaction Data'!$M6108</f>
        <v>188</v>
      </c>
      <c r="P6108" s="2">
        <f>DATEDIF('Transaction Data'!$D6108,'Transaction Data'!$A6108,"y")</f>
        <v>56</v>
      </c>
      <c r="Q6108" s="2" t="str">
        <f>FLOOR('Transaction Data'!$P6108,15)&amp;"-"&amp;FLOOR('Transaction Data'!$P6108,15)+14</f>
        <v>45-59</v>
      </c>
      <c r="R6108" s="2" t="str">
        <f>IF('Transaction Data'!$L6108&lt;=10,"Less Expensive","Expensive")</f>
        <v>Less Expensive</v>
      </c>
      <c r="S6108" s="4">
        <f>WEEKDAY('Transaction Data'!$A6108)</f>
        <v>6</v>
      </c>
      <c r="T6108" s="2" t="str">
        <f>IF(WEEKDAY('Transaction Data'!$A6108,2)&lt;6,"Weekday","Weekend")</f>
        <v>Weekday</v>
      </c>
    </row>
    <row r="6109" ht="15.75" customHeight="1">
      <c r="A6109" s="1">
        <v>45439.0</v>
      </c>
      <c r="B6109" s="2" t="s">
        <v>5716</v>
      </c>
      <c r="C6109" s="2" t="s">
        <v>32</v>
      </c>
      <c r="D6109" s="1">
        <v>38922.0</v>
      </c>
      <c r="E6109" s="2" t="s">
        <v>27</v>
      </c>
      <c r="F6109" s="2">
        <v>56.0</v>
      </c>
      <c r="G6109" s="2" t="s">
        <v>55</v>
      </c>
      <c r="H6109" s="2" t="s">
        <v>29</v>
      </c>
      <c r="I6109" s="2" t="s">
        <v>25</v>
      </c>
      <c r="J6109" s="2" t="str">
        <f t="array" ref="J6109">XLOOKUP('Transaction Data'!$G6109,Product_Code,Biscuit_Brand)</f>
        <v>Vanilla Wafers</v>
      </c>
      <c r="K6109" s="2">
        <f t="array" ref="K6109">XLOOKUP('Transaction Data'!$G6109,Product_Code,Cost)</f>
        <v>18</v>
      </c>
      <c r="L6109" s="2">
        <f t="array" ref="L6109">XLOOKUP('Transaction Data'!$G6109,Product_Code,Unit_Price)</f>
        <v>36</v>
      </c>
      <c r="M6109" s="3">
        <f>'Transaction Data'!$F6109*'Transaction Data'!$K6109</f>
        <v>1008</v>
      </c>
      <c r="N6109" s="3">
        <f>'Transaction Data'!$F6109*'Transaction Data'!$L6109</f>
        <v>2016</v>
      </c>
      <c r="O6109" s="3">
        <f>'Transaction Data'!$N6109-'Transaction Data'!$M6109</f>
        <v>1008</v>
      </c>
      <c r="P6109" s="2">
        <f>DATEDIF('Transaction Data'!$D6109,'Transaction Data'!$A6109,"y")</f>
        <v>17</v>
      </c>
      <c r="Q6109" s="2" t="str">
        <f>FLOOR('Transaction Data'!$P6109,15)&amp;"-"&amp;FLOOR('Transaction Data'!$P6109,15)+14</f>
        <v>15-29</v>
      </c>
      <c r="R6109" s="2" t="str">
        <f>IF('Transaction Data'!$L6109&lt;=10,"Less Expensive","Expensive")</f>
        <v>Expensive</v>
      </c>
      <c r="S6109" s="4">
        <f>WEEKDAY('Transaction Data'!$A6109)</f>
        <v>2</v>
      </c>
      <c r="T6109" s="2" t="str">
        <f>IF(WEEKDAY('Transaction Data'!$A6109,2)&lt;6,"Weekday","Weekend")</f>
        <v>Weekday</v>
      </c>
    </row>
    <row r="6110" ht="15.75" customHeight="1">
      <c r="A6110" s="1">
        <v>45390.0</v>
      </c>
      <c r="B6110" s="2" t="s">
        <v>2995</v>
      </c>
      <c r="C6110" s="2" t="s">
        <v>78</v>
      </c>
      <c r="D6110" s="1">
        <v>34969.0</v>
      </c>
      <c r="E6110" s="2" t="s">
        <v>63</v>
      </c>
      <c r="F6110" s="2">
        <v>397.0</v>
      </c>
      <c r="G6110" s="2" t="s">
        <v>33</v>
      </c>
      <c r="H6110" s="2" t="s">
        <v>42</v>
      </c>
      <c r="I6110" s="2" t="s">
        <v>25</v>
      </c>
      <c r="J6110" s="2" t="str">
        <f t="array" ref="J6110">XLOOKUP('Transaction Data'!$G6110,Product_Code,Biscuit_Brand)</f>
        <v>Caramel Biscuits</v>
      </c>
      <c r="K6110" s="2">
        <f t="array" ref="K6110">XLOOKUP('Transaction Data'!$G6110,Product_Code,Cost)</f>
        <v>18</v>
      </c>
      <c r="L6110" s="2">
        <f t="array" ref="L6110">XLOOKUP('Transaction Data'!$G6110,Product_Code,Unit_Price)</f>
        <v>22</v>
      </c>
      <c r="M6110" s="3">
        <f>'Transaction Data'!$F6110*'Transaction Data'!$K6110</f>
        <v>7146</v>
      </c>
      <c r="N6110" s="3">
        <f>'Transaction Data'!$F6110*'Transaction Data'!$L6110</f>
        <v>8734</v>
      </c>
      <c r="O6110" s="3">
        <f>'Transaction Data'!$N6110-'Transaction Data'!$M6110</f>
        <v>1588</v>
      </c>
      <c r="P6110" s="2">
        <f>DATEDIF('Transaction Data'!$D6110,'Transaction Data'!$A6110,"y")</f>
        <v>28</v>
      </c>
      <c r="Q6110" s="2" t="str">
        <f>FLOOR('Transaction Data'!$P6110,15)&amp;"-"&amp;FLOOR('Transaction Data'!$P6110,15)+14</f>
        <v>15-29</v>
      </c>
      <c r="R6110" s="2" t="str">
        <f>IF('Transaction Data'!$L6110&lt;=10,"Less Expensive","Expensive")</f>
        <v>Expensive</v>
      </c>
      <c r="S6110" s="4">
        <f>WEEKDAY('Transaction Data'!$A6110)</f>
        <v>2</v>
      </c>
      <c r="T6110" s="2" t="str">
        <f>IF(WEEKDAY('Transaction Data'!$A6110,2)&lt;6,"Weekday","Weekend")</f>
        <v>Weekday</v>
      </c>
    </row>
    <row r="6111" ht="15.75" customHeight="1">
      <c r="A6111" s="1">
        <v>45402.0</v>
      </c>
      <c r="B6111" s="2" t="s">
        <v>5717</v>
      </c>
      <c r="C6111" s="2" t="s">
        <v>54</v>
      </c>
      <c r="D6111" s="1">
        <v>31715.0</v>
      </c>
      <c r="E6111" s="2" t="s">
        <v>27</v>
      </c>
      <c r="F6111" s="2">
        <v>105.0</v>
      </c>
      <c r="G6111" s="2" t="s">
        <v>44</v>
      </c>
      <c r="H6111" s="2" t="s">
        <v>45</v>
      </c>
      <c r="I6111" s="2" t="s">
        <v>25</v>
      </c>
      <c r="J6111" s="2" t="str">
        <f t="array" ref="J6111">XLOOKUP('Transaction Data'!$G6111,Product_Code,Biscuit_Brand)</f>
        <v>Butter Crunch</v>
      </c>
      <c r="K6111" s="2">
        <f t="array" ref="K6111">XLOOKUP('Transaction Data'!$G6111,Product_Code,Cost)</f>
        <v>10</v>
      </c>
      <c r="L6111" s="2">
        <f t="array" ref="L6111">XLOOKUP('Transaction Data'!$G6111,Product_Code,Unit_Price)</f>
        <v>11</v>
      </c>
      <c r="M6111" s="3">
        <f>'Transaction Data'!$F6111*'Transaction Data'!$K6111</f>
        <v>1050</v>
      </c>
      <c r="N6111" s="3">
        <f>'Transaction Data'!$F6111*'Transaction Data'!$L6111</f>
        <v>1155</v>
      </c>
      <c r="O6111" s="3">
        <f>'Transaction Data'!$N6111-'Transaction Data'!$M6111</f>
        <v>105</v>
      </c>
      <c r="P6111" s="2">
        <f>DATEDIF('Transaction Data'!$D6111,'Transaction Data'!$A6111,"y")</f>
        <v>37</v>
      </c>
      <c r="Q6111" s="2" t="str">
        <f>FLOOR('Transaction Data'!$P6111,15)&amp;"-"&amp;FLOOR('Transaction Data'!$P6111,15)+14</f>
        <v>30-44</v>
      </c>
      <c r="R6111" s="2" t="str">
        <f>IF('Transaction Data'!$L6111&lt;=10,"Less Expensive","Expensive")</f>
        <v>Expensive</v>
      </c>
      <c r="S6111" s="4">
        <f>WEEKDAY('Transaction Data'!$A6111)</f>
        <v>7</v>
      </c>
      <c r="T6111" s="2" t="str">
        <f>IF(WEEKDAY('Transaction Data'!$A6111,2)&lt;6,"Weekday","Weekend")</f>
        <v>Weekend</v>
      </c>
    </row>
    <row r="6112" ht="15.75" customHeight="1">
      <c r="A6112" s="1">
        <v>45392.0</v>
      </c>
      <c r="B6112" s="2" t="s">
        <v>5718</v>
      </c>
      <c r="C6112" s="2" t="s">
        <v>32</v>
      </c>
      <c r="D6112" s="1">
        <v>32757.0</v>
      </c>
      <c r="E6112" s="2" t="s">
        <v>63</v>
      </c>
      <c r="F6112" s="2">
        <v>325.0</v>
      </c>
      <c r="G6112" s="2" t="s">
        <v>55</v>
      </c>
      <c r="H6112" s="2" t="s">
        <v>24</v>
      </c>
      <c r="I6112" s="2" t="s">
        <v>30</v>
      </c>
      <c r="J6112" s="2" t="str">
        <f t="array" ref="J6112">XLOOKUP('Transaction Data'!$G6112,Product_Code,Biscuit_Brand)</f>
        <v>Vanilla Wafers</v>
      </c>
      <c r="K6112" s="2">
        <f t="array" ref="K6112">XLOOKUP('Transaction Data'!$G6112,Product_Code,Cost)</f>
        <v>18</v>
      </c>
      <c r="L6112" s="2">
        <f t="array" ref="L6112">XLOOKUP('Transaction Data'!$G6112,Product_Code,Unit_Price)</f>
        <v>36</v>
      </c>
      <c r="M6112" s="3">
        <f>'Transaction Data'!$F6112*'Transaction Data'!$K6112</f>
        <v>5850</v>
      </c>
      <c r="N6112" s="3">
        <f>'Transaction Data'!$F6112*'Transaction Data'!$L6112</f>
        <v>11700</v>
      </c>
      <c r="O6112" s="3">
        <f>'Transaction Data'!$N6112-'Transaction Data'!$M6112</f>
        <v>5850</v>
      </c>
      <c r="P6112" s="2">
        <f>DATEDIF('Transaction Data'!$D6112,'Transaction Data'!$A6112,"y")</f>
        <v>34</v>
      </c>
      <c r="Q6112" s="2" t="str">
        <f>FLOOR('Transaction Data'!$P6112,15)&amp;"-"&amp;FLOOR('Transaction Data'!$P6112,15)+14</f>
        <v>30-44</v>
      </c>
      <c r="R6112" s="2" t="str">
        <f>IF('Transaction Data'!$L6112&lt;=10,"Less Expensive","Expensive")</f>
        <v>Expensive</v>
      </c>
      <c r="S6112" s="4">
        <f>WEEKDAY('Transaction Data'!$A6112)</f>
        <v>4</v>
      </c>
      <c r="T6112" s="2" t="str">
        <f>IF(WEEKDAY('Transaction Data'!$A6112,2)&lt;6,"Weekday","Weekend")</f>
        <v>Weekday</v>
      </c>
    </row>
    <row r="6113" ht="15.75" customHeight="1">
      <c r="A6113" s="1">
        <v>45479.0</v>
      </c>
      <c r="B6113" s="2" t="s">
        <v>5719</v>
      </c>
      <c r="C6113" s="2" t="s">
        <v>69</v>
      </c>
      <c r="D6113" s="1">
        <v>25627.0</v>
      </c>
      <c r="E6113" s="2" t="s">
        <v>27</v>
      </c>
      <c r="F6113" s="2">
        <v>274.0</v>
      </c>
      <c r="G6113" s="2" t="s">
        <v>55</v>
      </c>
      <c r="H6113" s="2" t="s">
        <v>29</v>
      </c>
      <c r="I6113" s="2" t="s">
        <v>25</v>
      </c>
      <c r="J6113" s="2" t="str">
        <f t="array" ref="J6113">XLOOKUP('Transaction Data'!$G6113,Product_Code,Biscuit_Brand)</f>
        <v>Vanilla Wafers</v>
      </c>
      <c r="K6113" s="2">
        <f t="array" ref="K6113">XLOOKUP('Transaction Data'!$G6113,Product_Code,Cost)</f>
        <v>18</v>
      </c>
      <c r="L6113" s="2">
        <f t="array" ref="L6113">XLOOKUP('Transaction Data'!$G6113,Product_Code,Unit_Price)</f>
        <v>36</v>
      </c>
      <c r="M6113" s="3">
        <f>'Transaction Data'!$F6113*'Transaction Data'!$K6113</f>
        <v>4932</v>
      </c>
      <c r="N6113" s="3">
        <f>'Transaction Data'!$F6113*'Transaction Data'!$L6113</f>
        <v>9864</v>
      </c>
      <c r="O6113" s="3">
        <f>'Transaction Data'!$N6113-'Transaction Data'!$M6113</f>
        <v>4932</v>
      </c>
      <c r="P6113" s="2">
        <f>DATEDIF('Transaction Data'!$D6113,'Transaction Data'!$A6113,"y")</f>
        <v>54</v>
      </c>
      <c r="Q6113" s="2" t="str">
        <f>FLOOR('Transaction Data'!$P6113,15)&amp;"-"&amp;FLOOR('Transaction Data'!$P6113,15)+14</f>
        <v>45-59</v>
      </c>
      <c r="R6113" s="2" t="str">
        <f>IF('Transaction Data'!$L6113&lt;=10,"Less Expensive","Expensive")</f>
        <v>Expensive</v>
      </c>
      <c r="S6113" s="4">
        <f>WEEKDAY('Transaction Data'!$A6113)</f>
        <v>7</v>
      </c>
      <c r="T6113" s="2" t="str">
        <f>IF(WEEKDAY('Transaction Data'!$A6113,2)&lt;6,"Weekday","Weekend")</f>
        <v>Weekend</v>
      </c>
    </row>
    <row r="6114" ht="15.75" customHeight="1">
      <c r="A6114" s="1">
        <v>45444.0</v>
      </c>
      <c r="B6114" s="2" t="s">
        <v>5720</v>
      </c>
      <c r="C6114" s="2" t="s">
        <v>51</v>
      </c>
      <c r="D6114" s="1">
        <v>29941.0</v>
      </c>
      <c r="E6114" s="2" t="s">
        <v>37</v>
      </c>
      <c r="F6114" s="2">
        <v>338.0</v>
      </c>
      <c r="G6114" s="2" t="s">
        <v>44</v>
      </c>
      <c r="H6114" s="2" t="s">
        <v>29</v>
      </c>
      <c r="I6114" s="2" t="s">
        <v>25</v>
      </c>
      <c r="J6114" s="2" t="str">
        <f t="array" ref="J6114">XLOOKUP('Transaction Data'!$G6114,Product_Code,Biscuit_Brand)</f>
        <v>Butter Crunch</v>
      </c>
      <c r="K6114" s="2">
        <f t="array" ref="K6114">XLOOKUP('Transaction Data'!$G6114,Product_Code,Cost)</f>
        <v>10</v>
      </c>
      <c r="L6114" s="2">
        <f t="array" ref="L6114">XLOOKUP('Transaction Data'!$G6114,Product_Code,Unit_Price)</f>
        <v>11</v>
      </c>
      <c r="M6114" s="3">
        <f>'Transaction Data'!$F6114*'Transaction Data'!$K6114</f>
        <v>3380</v>
      </c>
      <c r="N6114" s="3">
        <f>'Transaction Data'!$F6114*'Transaction Data'!$L6114</f>
        <v>3718</v>
      </c>
      <c r="O6114" s="3">
        <f>'Transaction Data'!$N6114-'Transaction Data'!$M6114</f>
        <v>338</v>
      </c>
      <c r="P6114" s="2">
        <f>DATEDIF('Transaction Data'!$D6114,'Transaction Data'!$A6114,"y")</f>
        <v>42</v>
      </c>
      <c r="Q6114" s="2" t="str">
        <f>FLOOR('Transaction Data'!$P6114,15)&amp;"-"&amp;FLOOR('Transaction Data'!$P6114,15)+14</f>
        <v>30-44</v>
      </c>
      <c r="R6114" s="2" t="str">
        <f>IF('Transaction Data'!$L6114&lt;=10,"Less Expensive","Expensive")</f>
        <v>Expensive</v>
      </c>
      <c r="S6114" s="4">
        <f>WEEKDAY('Transaction Data'!$A6114)</f>
        <v>7</v>
      </c>
      <c r="T6114" s="2" t="str">
        <f>IF(WEEKDAY('Transaction Data'!$A6114,2)&lt;6,"Weekday","Weekend")</f>
        <v>Weekend</v>
      </c>
    </row>
    <row r="6115" ht="15.75" customHeight="1">
      <c r="A6115" s="1">
        <v>45417.0</v>
      </c>
      <c r="B6115" s="2" t="s">
        <v>5721</v>
      </c>
      <c r="C6115" s="2" t="s">
        <v>65</v>
      </c>
      <c r="D6115" s="1">
        <v>20878.0</v>
      </c>
      <c r="E6115" s="2" t="s">
        <v>22</v>
      </c>
      <c r="F6115" s="2">
        <v>119.0</v>
      </c>
      <c r="G6115" s="2" t="s">
        <v>28</v>
      </c>
      <c r="H6115" s="2" t="s">
        <v>34</v>
      </c>
      <c r="I6115" s="2" t="s">
        <v>25</v>
      </c>
      <c r="J6115" s="2" t="str">
        <f t="array" ref="J6115">XLOOKUP('Transaction Data'!$G6115,Product_Code,Biscuit_Brand)</f>
        <v>Shortbread</v>
      </c>
      <c r="K6115" s="2">
        <f t="array" ref="K6115">XLOOKUP('Transaction Data'!$G6115,Product_Code,Cost)</f>
        <v>10</v>
      </c>
      <c r="L6115" s="2">
        <f t="array" ref="L6115">XLOOKUP('Transaction Data'!$G6115,Product_Code,Unit_Price)</f>
        <v>45</v>
      </c>
      <c r="M6115" s="3">
        <f>'Transaction Data'!$F6115*'Transaction Data'!$K6115</f>
        <v>1190</v>
      </c>
      <c r="N6115" s="3">
        <f>'Transaction Data'!$F6115*'Transaction Data'!$L6115</f>
        <v>5355</v>
      </c>
      <c r="O6115" s="3">
        <f>'Transaction Data'!$N6115-'Transaction Data'!$M6115</f>
        <v>4165</v>
      </c>
      <c r="P6115" s="2">
        <f>DATEDIF('Transaction Data'!$D6115,'Transaction Data'!$A6115,"y")</f>
        <v>67</v>
      </c>
      <c r="Q6115" s="2" t="str">
        <f>FLOOR('Transaction Data'!$P6115,15)&amp;"-"&amp;FLOOR('Transaction Data'!$P6115,15)+14</f>
        <v>60-74</v>
      </c>
      <c r="R6115" s="2" t="str">
        <f>IF('Transaction Data'!$L6115&lt;=10,"Less Expensive","Expensive")</f>
        <v>Expensive</v>
      </c>
      <c r="S6115" s="4">
        <f>WEEKDAY('Transaction Data'!$A6115)</f>
        <v>1</v>
      </c>
      <c r="T6115" s="2" t="str">
        <f>IF(WEEKDAY('Transaction Data'!$A6115,2)&lt;6,"Weekday","Weekend")</f>
        <v>Weekend</v>
      </c>
    </row>
    <row r="6116" ht="15.75" customHeight="1">
      <c r="A6116" s="1">
        <v>45451.0</v>
      </c>
      <c r="B6116" s="2" t="s">
        <v>2873</v>
      </c>
      <c r="C6116" s="2" t="s">
        <v>47</v>
      </c>
      <c r="D6116" s="1">
        <v>38358.0</v>
      </c>
      <c r="E6116" s="2" t="s">
        <v>27</v>
      </c>
      <c r="F6116" s="2">
        <v>291.0</v>
      </c>
      <c r="G6116" s="2" t="s">
        <v>38</v>
      </c>
      <c r="H6116" s="2" t="s">
        <v>24</v>
      </c>
      <c r="I6116" s="2" t="s">
        <v>25</v>
      </c>
      <c r="J6116" s="2" t="str">
        <f t="array" ref="J6116">XLOOKUP('Transaction Data'!$G6116,Product_Code,Biscuit_Brand)</f>
        <v>Ginger Snaps</v>
      </c>
      <c r="K6116" s="2">
        <f t="array" ref="K6116">XLOOKUP('Transaction Data'!$G6116,Product_Code,Cost)</f>
        <v>14</v>
      </c>
      <c r="L6116" s="2">
        <f t="array" ref="L6116">XLOOKUP('Transaction Data'!$G6116,Product_Code,Unit_Price)</f>
        <v>28</v>
      </c>
      <c r="M6116" s="3">
        <f>'Transaction Data'!$F6116*'Transaction Data'!$K6116</f>
        <v>4074</v>
      </c>
      <c r="N6116" s="3">
        <f>'Transaction Data'!$F6116*'Transaction Data'!$L6116</f>
        <v>8148</v>
      </c>
      <c r="O6116" s="3">
        <f>'Transaction Data'!$N6116-'Transaction Data'!$M6116</f>
        <v>4074</v>
      </c>
      <c r="P6116" s="2">
        <f>DATEDIF('Transaction Data'!$D6116,'Transaction Data'!$A6116,"y")</f>
        <v>19</v>
      </c>
      <c r="Q6116" s="2" t="str">
        <f>FLOOR('Transaction Data'!$P6116,15)&amp;"-"&amp;FLOOR('Transaction Data'!$P6116,15)+14</f>
        <v>15-29</v>
      </c>
      <c r="R6116" s="2" t="str">
        <f>IF('Transaction Data'!$L6116&lt;=10,"Less Expensive","Expensive")</f>
        <v>Expensive</v>
      </c>
      <c r="S6116" s="4">
        <f>WEEKDAY('Transaction Data'!$A6116)</f>
        <v>7</v>
      </c>
      <c r="T6116" s="2" t="str">
        <f>IF(WEEKDAY('Transaction Data'!$A6116,2)&lt;6,"Weekday","Weekend")</f>
        <v>Weekend</v>
      </c>
    </row>
    <row r="6117" ht="15.75" customHeight="1">
      <c r="A6117" s="1">
        <v>45484.0</v>
      </c>
      <c r="B6117" s="2" t="s">
        <v>5722</v>
      </c>
      <c r="C6117" s="2" t="s">
        <v>32</v>
      </c>
      <c r="D6117" s="1">
        <v>37897.0</v>
      </c>
      <c r="E6117" s="2" t="s">
        <v>37</v>
      </c>
      <c r="F6117" s="2">
        <v>135.0</v>
      </c>
      <c r="G6117" s="2" t="s">
        <v>23</v>
      </c>
      <c r="H6117" s="2" t="s">
        <v>42</v>
      </c>
      <c r="I6117" s="2" t="s">
        <v>25</v>
      </c>
      <c r="J6117" s="2" t="str">
        <f t="array" ref="J6117">XLOOKUP('Transaction Data'!$G6117,Product_Code,Biscuit_Brand)</f>
        <v>Cinnamon Swirls</v>
      </c>
      <c r="K6117" s="2">
        <f t="array" ref="K6117">XLOOKUP('Transaction Data'!$G6117,Product_Code,Cost)</f>
        <v>10</v>
      </c>
      <c r="L6117" s="2">
        <f t="array" ref="L6117">XLOOKUP('Transaction Data'!$G6117,Product_Code,Unit_Price)</f>
        <v>14</v>
      </c>
      <c r="M6117" s="3">
        <f>'Transaction Data'!$F6117*'Transaction Data'!$K6117</f>
        <v>1350</v>
      </c>
      <c r="N6117" s="3">
        <f>'Transaction Data'!$F6117*'Transaction Data'!$L6117</f>
        <v>1890</v>
      </c>
      <c r="O6117" s="3">
        <f>'Transaction Data'!$N6117-'Transaction Data'!$M6117</f>
        <v>540</v>
      </c>
      <c r="P6117" s="2">
        <f>DATEDIF('Transaction Data'!$D6117,'Transaction Data'!$A6117,"y")</f>
        <v>20</v>
      </c>
      <c r="Q6117" s="2" t="str">
        <f>FLOOR('Transaction Data'!$P6117,15)&amp;"-"&amp;FLOOR('Transaction Data'!$P6117,15)+14</f>
        <v>15-29</v>
      </c>
      <c r="R6117" s="2" t="str">
        <f>IF('Transaction Data'!$L6117&lt;=10,"Less Expensive","Expensive")</f>
        <v>Expensive</v>
      </c>
      <c r="S6117" s="4">
        <f>WEEKDAY('Transaction Data'!$A6117)</f>
        <v>5</v>
      </c>
      <c r="T6117" s="2" t="str">
        <f>IF(WEEKDAY('Transaction Data'!$A6117,2)&lt;6,"Weekday","Weekend")</f>
        <v>Weekday</v>
      </c>
    </row>
    <row r="6118" ht="15.75" customHeight="1">
      <c r="A6118" s="1">
        <v>45443.0</v>
      </c>
      <c r="B6118" s="2" t="s">
        <v>5723</v>
      </c>
      <c r="C6118" s="2" t="s">
        <v>41</v>
      </c>
      <c r="D6118" s="1">
        <v>31542.0</v>
      </c>
      <c r="E6118" s="2" t="s">
        <v>37</v>
      </c>
      <c r="F6118" s="2">
        <v>124.0</v>
      </c>
      <c r="G6118" s="2" t="s">
        <v>33</v>
      </c>
      <c r="H6118" s="2" t="s">
        <v>45</v>
      </c>
      <c r="I6118" s="2" t="s">
        <v>25</v>
      </c>
      <c r="J6118" s="2" t="str">
        <f t="array" ref="J6118">XLOOKUP('Transaction Data'!$G6118,Product_Code,Biscuit_Brand)</f>
        <v>Caramel Biscuits</v>
      </c>
      <c r="K6118" s="2">
        <f t="array" ref="K6118">XLOOKUP('Transaction Data'!$G6118,Product_Code,Cost)</f>
        <v>18</v>
      </c>
      <c r="L6118" s="2">
        <f t="array" ref="L6118">XLOOKUP('Transaction Data'!$G6118,Product_Code,Unit_Price)</f>
        <v>22</v>
      </c>
      <c r="M6118" s="3">
        <f>'Transaction Data'!$F6118*'Transaction Data'!$K6118</f>
        <v>2232</v>
      </c>
      <c r="N6118" s="3">
        <f>'Transaction Data'!$F6118*'Transaction Data'!$L6118</f>
        <v>2728</v>
      </c>
      <c r="O6118" s="3">
        <f>'Transaction Data'!$N6118-'Transaction Data'!$M6118</f>
        <v>496</v>
      </c>
      <c r="P6118" s="2">
        <f>DATEDIF('Transaction Data'!$D6118,'Transaction Data'!$A6118,"y")</f>
        <v>38</v>
      </c>
      <c r="Q6118" s="2" t="str">
        <f>FLOOR('Transaction Data'!$P6118,15)&amp;"-"&amp;FLOOR('Transaction Data'!$P6118,15)+14</f>
        <v>30-44</v>
      </c>
      <c r="R6118" s="2" t="str">
        <f>IF('Transaction Data'!$L6118&lt;=10,"Less Expensive","Expensive")</f>
        <v>Expensive</v>
      </c>
      <c r="S6118" s="4">
        <f>WEEKDAY('Transaction Data'!$A6118)</f>
        <v>6</v>
      </c>
      <c r="T6118" s="2" t="str">
        <f>IF(WEEKDAY('Transaction Data'!$A6118,2)&lt;6,"Weekday","Weekend")</f>
        <v>Weekday</v>
      </c>
    </row>
    <row r="6119" ht="15.75" customHeight="1">
      <c r="A6119" s="1">
        <v>45430.0</v>
      </c>
      <c r="B6119" s="2" t="s">
        <v>5724</v>
      </c>
      <c r="C6119" s="2" t="s">
        <v>72</v>
      </c>
      <c r="D6119" s="1">
        <v>31570.0</v>
      </c>
      <c r="E6119" s="2" t="s">
        <v>37</v>
      </c>
      <c r="F6119" s="2">
        <v>280.0</v>
      </c>
      <c r="G6119" s="2" t="s">
        <v>57</v>
      </c>
      <c r="H6119" s="2" t="s">
        <v>24</v>
      </c>
      <c r="I6119" s="2" t="s">
        <v>25</v>
      </c>
      <c r="J6119" s="2" t="str">
        <f t="array" ref="J6119">XLOOKUP('Transaction Data'!$G6119,Product_Code,Biscuit_Brand)</f>
        <v>Oatmeal Cookies</v>
      </c>
      <c r="K6119" s="2">
        <f t="array" ref="K6119">XLOOKUP('Transaction Data'!$G6119,Product_Code,Cost)</f>
        <v>19</v>
      </c>
      <c r="L6119" s="2">
        <f t="array" ref="L6119">XLOOKUP('Transaction Data'!$G6119,Product_Code,Unit_Price)</f>
        <v>23</v>
      </c>
      <c r="M6119" s="3">
        <f>'Transaction Data'!$F6119*'Transaction Data'!$K6119</f>
        <v>5320</v>
      </c>
      <c r="N6119" s="3">
        <f>'Transaction Data'!$F6119*'Transaction Data'!$L6119</f>
        <v>6440</v>
      </c>
      <c r="O6119" s="3">
        <f>'Transaction Data'!$N6119-'Transaction Data'!$M6119</f>
        <v>1120</v>
      </c>
      <c r="P6119" s="2">
        <f>DATEDIF('Transaction Data'!$D6119,'Transaction Data'!$A6119,"y")</f>
        <v>37</v>
      </c>
      <c r="Q6119" s="2" t="str">
        <f>FLOOR('Transaction Data'!$P6119,15)&amp;"-"&amp;FLOOR('Transaction Data'!$P6119,15)+14</f>
        <v>30-44</v>
      </c>
      <c r="R6119" s="2" t="str">
        <f>IF('Transaction Data'!$L6119&lt;=10,"Less Expensive","Expensive")</f>
        <v>Expensive</v>
      </c>
      <c r="S6119" s="4">
        <f>WEEKDAY('Transaction Data'!$A6119)</f>
        <v>7</v>
      </c>
      <c r="T6119" s="2" t="str">
        <f>IF(WEEKDAY('Transaction Data'!$A6119,2)&lt;6,"Weekday","Weekend")</f>
        <v>Weekend</v>
      </c>
    </row>
    <row r="6120" ht="15.75" customHeight="1">
      <c r="A6120" s="1">
        <v>45408.0</v>
      </c>
      <c r="B6120" s="2" t="s">
        <v>5725</v>
      </c>
      <c r="C6120" s="2" t="s">
        <v>65</v>
      </c>
      <c r="D6120" s="1">
        <v>23210.0</v>
      </c>
      <c r="E6120" s="2" t="s">
        <v>37</v>
      </c>
      <c r="F6120" s="2">
        <v>186.0</v>
      </c>
      <c r="G6120" s="2" t="s">
        <v>61</v>
      </c>
      <c r="H6120" s="2" t="s">
        <v>29</v>
      </c>
      <c r="I6120" s="2" t="s">
        <v>25</v>
      </c>
      <c r="J6120" s="2" t="str">
        <f t="array" ref="J6120">XLOOKUP('Transaction Data'!$G6120,Product_Code,Biscuit_Brand)</f>
        <v>Choco Delight</v>
      </c>
      <c r="K6120" s="2">
        <f t="array" ref="K6120">XLOOKUP('Transaction Data'!$G6120,Product_Code,Cost)</f>
        <v>3</v>
      </c>
      <c r="L6120" s="2">
        <f t="array" ref="L6120">XLOOKUP('Transaction Data'!$G6120,Product_Code,Unit_Price)</f>
        <v>5</v>
      </c>
      <c r="M6120" s="3">
        <f>'Transaction Data'!$F6120*'Transaction Data'!$K6120</f>
        <v>558</v>
      </c>
      <c r="N6120" s="3">
        <f>'Transaction Data'!$F6120*'Transaction Data'!$L6120</f>
        <v>930</v>
      </c>
      <c r="O6120" s="3">
        <f>'Transaction Data'!$N6120-'Transaction Data'!$M6120</f>
        <v>372</v>
      </c>
      <c r="P6120" s="2">
        <f>DATEDIF('Transaction Data'!$D6120,'Transaction Data'!$A6120,"y")</f>
        <v>60</v>
      </c>
      <c r="Q6120" s="2" t="str">
        <f>FLOOR('Transaction Data'!$P6120,15)&amp;"-"&amp;FLOOR('Transaction Data'!$P6120,15)+14</f>
        <v>60-74</v>
      </c>
      <c r="R6120" s="2" t="str">
        <f>IF('Transaction Data'!$L6120&lt;=10,"Less Expensive","Expensive")</f>
        <v>Less Expensive</v>
      </c>
      <c r="S6120" s="4">
        <f>WEEKDAY('Transaction Data'!$A6120)</f>
        <v>6</v>
      </c>
      <c r="T6120" s="2" t="str">
        <f>IF(WEEKDAY('Transaction Data'!$A6120,2)&lt;6,"Weekday","Weekend")</f>
        <v>Weekday</v>
      </c>
    </row>
    <row r="6121" ht="15.75" customHeight="1">
      <c r="A6121" s="1">
        <v>45421.0</v>
      </c>
      <c r="B6121" s="2" t="s">
        <v>5726</v>
      </c>
      <c r="C6121" s="2" t="s">
        <v>32</v>
      </c>
      <c r="D6121" s="1">
        <v>37563.0</v>
      </c>
      <c r="E6121" s="2" t="s">
        <v>27</v>
      </c>
      <c r="F6121" s="2">
        <v>464.0</v>
      </c>
      <c r="G6121" s="2" t="s">
        <v>23</v>
      </c>
      <c r="H6121" s="2" t="s">
        <v>42</v>
      </c>
      <c r="I6121" s="2" t="s">
        <v>25</v>
      </c>
      <c r="J6121" s="2" t="str">
        <f t="array" ref="J6121">XLOOKUP('Transaction Data'!$G6121,Product_Code,Biscuit_Brand)</f>
        <v>Cinnamon Swirls</v>
      </c>
      <c r="K6121" s="2">
        <f t="array" ref="K6121">XLOOKUP('Transaction Data'!$G6121,Product_Code,Cost)</f>
        <v>10</v>
      </c>
      <c r="L6121" s="2">
        <f t="array" ref="L6121">XLOOKUP('Transaction Data'!$G6121,Product_Code,Unit_Price)</f>
        <v>14</v>
      </c>
      <c r="M6121" s="3">
        <f>'Transaction Data'!$F6121*'Transaction Data'!$K6121</f>
        <v>4640</v>
      </c>
      <c r="N6121" s="3">
        <f>'Transaction Data'!$F6121*'Transaction Data'!$L6121</f>
        <v>6496</v>
      </c>
      <c r="O6121" s="3">
        <f>'Transaction Data'!$N6121-'Transaction Data'!$M6121</f>
        <v>1856</v>
      </c>
      <c r="P6121" s="2">
        <f>DATEDIF('Transaction Data'!$D6121,'Transaction Data'!$A6121,"y")</f>
        <v>21</v>
      </c>
      <c r="Q6121" s="2" t="str">
        <f>FLOOR('Transaction Data'!$P6121,15)&amp;"-"&amp;FLOOR('Transaction Data'!$P6121,15)+14</f>
        <v>15-29</v>
      </c>
      <c r="R6121" s="2" t="str">
        <f>IF('Transaction Data'!$L6121&lt;=10,"Less Expensive","Expensive")</f>
        <v>Expensive</v>
      </c>
      <c r="S6121" s="4">
        <f>WEEKDAY('Transaction Data'!$A6121)</f>
        <v>5</v>
      </c>
      <c r="T6121" s="2" t="str">
        <f>IF(WEEKDAY('Transaction Data'!$A6121,2)&lt;6,"Weekday","Weekend")</f>
        <v>Weekday</v>
      </c>
    </row>
    <row r="6122" ht="15.75" customHeight="1">
      <c r="A6122" s="1">
        <v>45492.0</v>
      </c>
      <c r="B6122" s="2" t="s">
        <v>5727</v>
      </c>
      <c r="C6122" s="2" t="s">
        <v>78</v>
      </c>
      <c r="D6122" s="1">
        <v>32488.0</v>
      </c>
      <c r="E6122" s="2" t="s">
        <v>37</v>
      </c>
      <c r="F6122" s="2">
        <v>452.0</v>
      </c>
      <c r="G6122" s="2" t="s">
        <v>55</v>
      </c>
      <c r="H6122" s="2" t="s">
        <v>45</v>
      </c>
      <c r="I6122" s="2" t="s">
        <v>25</v>
      </c>
      <c r="J6122" s="2" t="str">
        <f t="array" ref="J6122">XLOOKUP('Transaction Data'!$G6122,Product_Code,Biscuit_Brand)</f>
        <v>Vanilla Wafers</v>
      </c>
      <c r="K6122" s="2">
        <f t="array" ref="K6122">XLOOKUP('Transaction Data'!$G6122,Product_Code,Cost)</f>
        <v>18</v>
      </c>
      <c r="L6122" s="2">
        <f t="array" ref="L6122">XLOOKUP('Transaction Data'!$G6122,Product_Code,Unit_Price)</f>
        <v>36</v>
      </c>
      <c r="M6122" s="3">
        <f>'Transaction Data'!$F6122*'Transaction Data'!$K6122</f>
        <v>8136</v>
      </c>
      <c r="N6122" s="3">
        <f>'Transaction Data'!$F6122*'Transaction Data'!$L6122</f>
        <v>16272</v>
      </c>
      <c r="O6122" s="3">
        <f>'Transaction Data'!$N6122-'Transaction Data'!$M6122</f>
        <v>8136</v>
      </c>
      <c r="P6122" s="2">
        <f>DATEDIF('Transaction Data'!$D6122,'Transaction Data'!$A6122,"y")</f>
        <v>35</v>
      </c>
      <c r="Q6122" s="2" t="str">
        <f>FLOOR('Transaction Data'!$P6122,15)&amp;"-"&amp;FLOOR('Transaction Data'!$P6122,15)+14</f>
        <v>30-44</v>
      </c>
      <c r="R6122" s="2" t="str">
        <f>IF('Transaction Data'!$L6122&lt;=10,"Less Expensive","Expensive")</f>
        <v>Expensive</v>
      </c>
      <c r="S6122" s="4">
        <f>WEEKDAY('Transaction Data'!$A6122)</f>
        <v>6</v>
      </c>
      <c r="T6122" s="2" t="str">
        <f>IF(WEEKDAY('Transaction Data'!$A6122,2)&lt;6,"Weekday","Weekend")</f>
        <v>Weekday</v>
      </c>
    </row>
    <row r="6123" ht="15.75" customHeight="1">
      <c r="A6123" s="1">
        <v>45375.0</v>
      </c>
      <c r="B6123" s="2" t="s">
        <v>5728</v>
      </c>
      <c r="C6123" s="2" t="s">
        <v>51</v>
      </c>
      <c r="D6123" s="1">
        <v>35104.0</v>
      </c>
      <c r="E6123" s="2" t="s">
        <v>63</v>
      </c>
      <c r="F6123" s="2">
        <v>498.0</v>
      </c>
      <c r="G6123" s="2" t="s">
        <v>38</v>
      </c>
      <c r="H6123" s="2" t="s">
        <v>24</v>
      </c>
      <c r="I6123" s="2" t="s">
        <v>25</v>
      </c>
      <c r="J6123" s="2" t="str">
        <f t="array" ref="J6123">XLOOKUP('Transaction Data'!$G6123,Product_Code,Biscuit_Brand)</f>
        <v>Ginger Snaps</v>
      </c>
      <c r="K6123" s="2">
        <f t="array" ref="K6123">XLOOKUP('Transaction Data'!$G6123,Product_Code,Cost)</f>
        <v>14</v>
      </c>
      <c r="L6123" s="2">
        <f t="array" ref="L6123">XLOOKUP('Transaction Data'!$G6123,Product_Code,Unit_Price)</f>
        <v>28</v>
      </c>
      <c r="M6123" s="3">
        <f>'Transaction Data'!$F6123*'Transaction Data'!$K6123</f>
        <v>6972</v>
      </c>
      <c r="N6123" s="3">
        <f>'Transaction Data'!$F6123*'Transaction Data'!$L6123</f>
        <v>13944</v>
      </c>
      <c r="O6123" s="3">
        <f>'Transaction Data'!$N6123-'Transaction Data'!$M6123</f>
        <v>6972</v>
      </c>
      <c r="P6123" s="2">
        <f>DATEDIF('Transaction Data'!$D6123,'Transaction Data'!$A6123,"y")</f>
        <v>28</v>
      </c>
      <c r="Q6123" s="2" t="str">
        <f>FLOOR('Transaction Data'!$P6123,15)&amp;"-"&amp;FLOOR('Transaction Data'!$P6123,15)+14</f>
        <v>15-29</v>
      </c>
      <c r="R6123" s="2" t="str">
        <f>IF('Transaction Data'!$L6123&lt;=10,"Less Expensive","Expensive")</f>
        <v>Expensive</v>
      </c>
      <c r="S6123" s="4">
        <f>WEEKDAY('Transaction Data'!$A6123)</f>
        <v>1</v>
      </c>
      <c r="T6123" s="2" t="str">
        <f>IF(WEEKDAY('Transaction Data'!$A6123,2)&lt;6,"Weekday","Weekend")</f>
        <v>Weekend</v>
      </c>
    </row>
    <row r="6124" ht="15.75" customHeight="1">
      <c r="A6124" s="1">
        <v>45327.0</v>
      </c>
      <c r="B6124" s="2" t="s">
        <v>5729</v>
      </c>
      <c r="C6124" s="2" t="s">
        <v>21</v>
      </c>
      <c r="D6124" s="1">
        <v>26626.0</v>
      </c>
      <c r="E6124" s="2" t="s">
        <v>63</v>
      </c>
      <c r="F6124" s="2">
        <v>432.0</v>
      </c>
      <c r="G6124" s="2" t="s">
        <v>61</v>
      </c>
      <c r="H6124" s="2" t="s">
        <v>29</v>
      </c>
      <c r="I6124" s="2" t="s">
        <v>25</v>
      </c>
      <c r="J6124" s="2" t="str">
        <f t="array" ref="J6124">XLOOKUP('Transaction Data'!$G6124,Product_Code,Biscuit_Brand)</f>
        <v>Choco Delight</v>
      </c>
      <c r="K6124" s="2">
        <f t="array" ref="K6124">XLOOKUP('Transaction Data'!$G6124,Product_Code,Cost)</f>
        <v>3</v>
      </c>
      <c r="L6124" s="2">
        <f t="array" ref="L6124">XLOOKUP('Transaction Data'!$G6124,Product_Code,Unit_Price)</f>
        <v>5</v>
      </c>
      <c r="M6124" s="3">
        <f>'Transaction Data'!$F6124*'Transaction Data'!$K6124</f>
        <v>1296</v>
      </c>
      <c r="N6124" s="3">
        <f>'Transaction Data'!$F6124*'Transaction Data'!$L6124</f>
        <v>2160</v>
      </c>
      <c r="O6124" s="3">
        <f>'Transaction Data'!$N6124-'Transaction Data'!$M6124</f>
        <v>864</v>
      </c>
      <c r="P6124" s="2">
        <f>DATEDIF('Transaction Data'!$D6124,'Transaction Data'!$A6124,"y")</f>
        <v>51</v>
      </c>
      <c r="Q6124" s="2" t="str">
        <f>FLOOR('Transaction Data'!$P6124,15)&amp;"-"&amp;FLOOR('Transaction Data'!$P6124,15)+14</f>
        <v>45-59</v>
      </c>
      <c r="R6124" s="2" t="str">
        <f>IF('Transaction Data'!$L6124&lt;=10,"Less Expensive","Expensive")</f>
        <v>Less Expensive</v>
      </c>
      <c r="S6124" s="4">
        <f>WEEKDAY('Transaction Data'!$A6124)</f>
        <v>2</v>
      </c>
      <c r="T6124" s="2" t="str">
        <f>IF(WEEKDAY('Transaction Data'!$A6124,2)&lt;6,"Weekday","Weekend")</f>
        <v>Weekday</v>
      </c>
    </row>
    <row r="6125" ht="15.75" customHeight="1">
      <c r="A6125" s="1">
        <v>45417.0</v>
      </c>
      <c r="B6125" s="2" t="s">
        <v>5730</v>
      </c>
      <c r="C6125" s="2" t="s">
        <v>69</v>
      </c>
      <c r="D6125" s="1">
        <v>34093.0</v>
      </c>
      <c r="E6125" s="2" t="s">
        <v>27</v>
      </c>
      <c r="F6125" s="2">
        <v>385.0</v>
      </c>
      <c r="G6125" s="2" t="s">
        <v>23</v>
      </c>
      <c r="H6125" s="2" t="s">
        <v>29</v>
      </c>
      <c r="I6125" s="2" t="s">
        <v>25</v>
      </c>
      <c r="J6125" s="2" t="str">
        <f t="array" ref="J6125">XLOOKUP('Transaction Data'!$G6125,Product_Code,Biscuit_Brand)</f>
        <v>Cinnamon Swirls</v>
      </c>
      <c r="K6125" s="2">
        <f t="array" ref="K6125">XLOOKUP('Transaction Data'!$G6125,Product_Code,Cost)</f>
        <v>10</v>
      </c>
      <c r="L6125" s="2">
        <f t="array" ref="L6125">XLOOKUP('Transaction Data'!$G6125,Product_Code,Unit_Price)</f>
        <v>14</v>
      </c>
      <c r="M6125" s="3">
        <f>'Transaction Data'!$F6125*'Transaction Data'!$K6125</f>
        <v>3850</v>
      </c>
      <c r="N6125" s="3">
        <f>'Transaction Data'!$F6125*'Transaction Data'!$L6125</f>
        <v>5390</v>
      </c>
      <c r="O6125" s="3">
        <f>'Transaction Data'!$N6125-'Transaction Data'!$M6125</f>
        <v>1540</v>
      </c>
      <c r="P6125" s="2">
        <f>DATEDIF('Transaction Data'!$D6125,'Transaction Data'!$A6125,"y")</f>
        <v>31</v>
      </c>
      <c r="Q6125" s="2" t="str">
        <f>FLOOR('Transaction Data'!$P6125,15)&amp;"-"&amp;FLOOR('Transaction Data'!$P6125,15)+14</f>
        <v>30-44</v>
      </c>
      <c r="R6125" s="2" t="str">
        <f>IF('Transaction Data'!$L6125&lt;=10,"Less Expensive","Expensive")</f>
        <v>Expensive</v>
      </c>
      <c r="S6125" s="4">
        <f>WEEKDAY('Transaction Data'!$A6125)</f>
        <v>1</v>
      </c>
      <c r="T6125" s="2" t="str">
        <f>IF(WEEKDAY('Transaction Data'!$A6125,2)&lt;6,"Weekday","Weekend")</f>
        <v>Weekend</v>
      </c>
    </row>
    <row r="6126" ht="15.75" customHeight="1">
      <c r="A6126" s="1">
        <v>45432.0</v>
      </c>
      <c r="B6126" s="2" t="s">
        <v>5731</v>
      </c>
      <c r="C6126" s="2" t="s">
        <v>69</v>
      </c>
      <c r="D6126" s="1">
        <v>23986.0</v>
      </c>
      <c r="E6126" s="2" t="s">
        <v>37</v>
      </c>
      <c r="F6126" s="2">
        <v>247.0</v>
      </c>
      <c r="G6126" s="2" t="s">
        <v>48</v>
      </c>
      <c r="H6126" s="2" t="s">
        <v>34</v>
      </c>
      <c r="I6126" s="2" t="s">
        <v>25</v>
      </c>
      <c r="J6126" s="2" t="str">
        <f t="array" ref="J6126">XLOOKUP('Transaction Data'!$G6126,Product_Code,Biscuit_Brand)</f>
        <v>Lemon Crisps</v>
      </c>
      <c r="K6126" s="2">
        <f t="array" ref="K6126">XLOOKUP('Transaction Data'!$G6126,Product_Code,Cost)</f>
        <v>7</v>
      </c>
      <c r="L6126" s="2">
        <f t="array" ref="L6126">XLOOKUP('Transaction Data'!$G6126,Product_Code,Unit_Price)</f>
        <v>9</v>
      </c>
      <c r="M6126" s="3">
        <f>'Transaction Data'!$F6126*'Transaction Data'!$K6126</f>
        <v>1729</v>
      </c>
      <c r="N6126" s="3">
        <f>'Transaction Data'!$F6126*'Transaction Data'!$L6126</f>
        <v>2223</v>
      </c>
      <c r="O6126" s="3">
        <f>'Transaction Data'!$N6126-'Transaction Data'!$M6126</f>
        <v>494</v>
      </c>
      <c r="P6126" s="2">
        <f>DATEDIF('Transaction Data'!$D6126,'Transaction Data'!$A6126,"y")</f>
        <v>58</v>
      </c>
      <c r="Q6126" s="2" t="str">
        <f>FLOOR('Transaction Data'!$P6126,15)&amp;"-"&amp;FLOOR('Transaction Data'!$P6126,15)+14</f>
        <v>45-59</v>
      </c>
      <c r="R6126" s="2" t="str">
        <f>IF('Transaction Data'!$L6126&lt;=10,"Less Expensive","Expensive")</f>
        <v>Less Expensive</v>
      </c>
      <c r="S6126" s="4">
        <f>WEEKDAY('Transaction Data'!$A6126)</f>
        <v>2</v>
      </c>
      <c r="T6126" s="2" t="str">
        <f>IF(WEEKDAY('Transaction Data'!$A6126,2)&lt;6,"Weekday","Weekend")</f>
        <v>Weekday</v>
      </c>
    </row>
    <row r="6127" ht="15.75" customHeight="1">
      <c r="A6127" s="1">
        <v>45334.0</v>
      </c>
      <c r="B6127" s="2" t="s">
        <v>5732</v>
      </c>
      <c r="C6127" s="2" t="s">
        <v>72</v>
      </c>
      <c r="D6127" s="1">
        <v>23208.0</v>
      </c>
      <c r="E6127" s="2" t="s">
        <v>37</v>
      </c>
      <c r="F6127" s="2">
        <v>36.0</v>
      </c>
      <c r="G6127" s="2" t="s">
        <v>44</v>
      </c>
      <c r="H6127" s="2" t="s">
        <v>24</v>
      </c>
      <c r="I6127" s="2" t="s">
        <v>25</v>
      </c>
      <c r="J6127" s="2" t="str">
        <f t="array" ref="J6127">XLOOKUP('Transaction Data'!$G6127,Product_Code,Biscuit_Brand)</f>
        <v>Butter Crunch</v>
      </c>
      <c r="K6127" s="2">
        <f t="array" ref="K6127">XLOOKUP('Transaction Data'!$G6127,Product_Code,Cost)</f>
        <v>10</v>
      </c>
      <c r="L6127" s="2">
        <f t="array" ref="L6127">XLOOKUP('Transaction Data'!$G6127,Product_Code,Unit_Price)</f>
        <v>11</v>
      </c>
      <c r="M6127" s="3">
        <f>'Transaction Data'!$F6127*'Transaction Data'!$K6127</f>
        <v>360</v>
      </c>
      <c r="N6127" s="3">
        <f>'Transaction Data'!$F6127*'Transaction Data'!$L6127</f>
        <v>396</v>
      </c>
      <c r="O6127" s="3">
        <f>'Transaction Data'!$N6127-'Transaction Data'!$M6127</f>
        <v>36</v>
      </c>
      <c r="P6127" s="2">
        <f>DATEDIF('Transaction Data'!$D6127,'Transaction Data'!$A6127,"y")</f>
        <v>60</v>
      </c>
      <c r="Q6127" s="2" t="str">
        <f>FLOOR('Transaction Data'!$P6127,15)&amp;"-"&amp;FLOOR('Transaction Data'!$P6127,15)+14</f>
        <v>60-74</v>
      </c>
      <c r="R6127" s="2" t="str">
        <f>IF('Transaction Data'!$L6127&lt;=10,"Less Expensive","Expensive")</f>
        <v>Expensive</v>
      </c>
      <c r="S6127" s="4">
        <f>WEEKDAY('Transaction Data'!$A6127)</f>
        <v>2</v>
      </c>
      <c r="T6127" s="2" t="str">
        <f>IF(WEEKDAY('Transaction Data'!$A6127,2)&lt;6,"Weekday","Weekend")</f>
        <v>Weekday</v>
      </c>
    </row>
    <row r="6128" ht="15.75" customHeight="1">
      <c r="A6128" s="1">
        <v>45340.0</v>
      </c>
      <c r="B6128" s="2" t="s">
        <v>5733</v>
      </c>
      <c r="C6128" s="2" t="s">
        <v>54</v>
      </c>
      <c r="D6128" s="1">
        <v>33124.0</v>
      </c>
      <c r="E6128" s="2" t="s">
        <v>27</v>
      </c>
      <c r="F6128" s="2">
        <v>376.0</v>
      </c>
      <c r="G6128" s="2" t="s">
        <v>57</v>
      </c>
      <c r="H6128" s="2" t="s">
        <v>42</v>
      </c>
      <c r="I6128" s="2" t="s">
        <v>25</v>
      </c>
      <c r="J6128" s="2" t="str">
        <f t="array" ref="J6128">XLOOKUP('Transaction Data'!$G6128,Product_Code,Biscuit_Brand)</f>
        <v>Oatmeal Cookies</v>
      </c>
      <c r="K6128" s="2">
        <f t="array" ref="K6128">XLOOKUP('Transaction Data'!$G6128,Product_Code,Cost)</f>
        <v>19</v>
      </c>
      <c r="L6128" s="2">
        <f t="array" ref="L6128">XLOOKUP('Transaction Data'!$G6128,Product_Code,Unit_Price)</f>
        <v>23</v>
      </c>
      <c r="M6128" s="3">
        <f>'Transaction Data'!$F6128*'Transaction Data'!$K6128</f>
        <v>7144</v>
      </c>
      <c r="N6128" s="3">
        <f>'Transaction Data'!$F6128*'Transaction Data'!$L6128</f>
        <v>8648</v>
      </c>
      <c r="O6128" s="3">
        <f>'Transaction Data'!$N6128-'Transaction Data'!$M6128</f>
        <v>1504</v>
      </c>
      <c r="P6128" s="2">
        <f>DATEDIF('Transaction Data'!$D6128,'Transaction Data'!$A6128,"y")</f>
        <v>33</v>
      </c>
      <c r="Q6128" s="2" t="str">
        <f>FLOOR('Transaction Data'!$P6128,15)&amp;"-"&amp;FLOOR('Transaction Data'!$P6128,15)+14</f>
        <v>30-44</v>
      </c>
      <c r="R6128" s="2" t="str">
        <f>IF('Transaction Data'!$L6128&lt;=10,"Less Expensive","Expensive")</f>
        <v>Expensive</v>
      </c>
      <c r="S6128" s="4">
        <f>WEEKDAY('Transaction Data'!$A6128)</f>
        <v>1</v>
      </c>
      <c r="T6128" s="2" t="str">
        <f>IF(WEEKDAY('Transaction Data'!$A6128,2)&lt;6,"Weekday","Weekend")</f>
        <v>Weekend</v>
      </c>
    </row>
    <row r="6129" ht="15.75" customHeight="1">
      <c r="A6129" s="1">
        <v>45368.0</v>
      </c>
      <c r="B6129" s="2" t="s">
        <v>5734</v>
      </c>
      <c r="C6129" s="2" t="s">
        <v>47</v>
      </c>
      <c r="D6129" s="1">
        <v>24423.0</v>
      </c>
      <c r="E6129" s="2" t="s">
        <v>22</v>
      </c>
      <c r="F6129" s="2">
        <v>247.0</v>
      </c>
      <c r="G6129" s="2" t="s">
        <v>28</v>
      </c>
      <c r="H6129" s="2" t="s">
        <v>45</v>
      </c>
      <c r="I6129" s="2" t="s">
        <v>25</v>
      </c>
      <c r="J6129" s="2" t="str">
        <f t="array" ref="J6129">XLOOKUP('Transaction Data'!$G6129,Product_Code,Biscuit_Brand)</f>
        <v>Shortbread</v>
      </c>
      <c r="K6129" s="2">
        <f t="array" ref="K6129">XLOOKUP('Transaction Data'!$G6129,Product_Code,Cost)</f>
        <v>10</v>
      </c>
      <c r="L6129" s="2">
        <f t="array" ref="L6129">XLOOKUP('Transaction Data'!$G6129,Product_Code,Unit_Price)</f>
        <v>45</v>
      </c>
      <c r="M6129" s="3">
        <f>'Transaction Data'!$F6129*'Transaction Data'!$K6129</f>
        <v>2470</v>
      </c>
      <c r="N6129" s="3">
        <f>'Transaction Data'!$F6129*'Transaction Data'!$L6129</f>
        <v>11115</v>
      </c>
      <c r="O6129" s="3">
        <f>'Transaction Data'!$N6129-'Transaction Data'!$M6129</f>
        <v>8645</v>
      </c>
      <c r="P6129" s="2">
        <f>DATEDIF('Transaction Data'!$D6129,'Transaction Data'!$A6129,"y")</f>
        <v>57</v>
      </c>
      <c r="Q6129" s="2" t="str">
        <f>FLOOR('Transaction Data'!$P6129,15)&amp;"-"&amp;FLOOR('Transaction Data'!$P6129,15)+14</f>
        <v>45-59</v>
      </c>
      <c r="R6129" s="2" t="str">
        <f>IF('Transaction Data'!$L6129&lt;=10,"Less Expensive","Expensive")</f>
        <v>Expensive</v>
      </c>
      <c r="S6129" s="4">
        <f>WEEKDAY('Transaction Data'!$A6129)</f>
        <v>1</v>
      </c>
      <c r="T6129" s="2" t="str">
        <f>IF(WEEKDAY('Transaction Data'!$A6129,2)&lt;6,"Weekday","Weekend")</f>
        <v>Weekend</v>
      </c>
    </row>
    <row r="6130" ht="15.75" customHeight="1">
      <c r="A6130" s="1">
        <v>45369.0</v>
      </c>
      <c r="B6130" s="2" t="s">
        <v>5735</v>
      </c>
      <c r="C6130" s="2" t="s">
        <v>41</v>
      </c>
      <c r="D6130" s="1">
        <v>26483.0</v>
      </c>
      <c r="E6130" s="2" t="s">
        <v>27</v>
      </c>
      <c r="F6130" s="2">
        <v>219.0</v>
      </c>
      <c r="G6130" s="2" t="s">
        <v>28</v>
      </c>
      <c r="H6130" s="2" t="s">
        <v>24</v>
      </c>
      <c r="I6130" s="2" t="s">
        <v>30</v>
      </c>
      <c r="J6130" s="2" t="str">
        <f t="array" ref="J6130">XLOOKUP('Transaction Data'!$G6130,Product_Code,Biscuit_Brand)</f>
        <v>Shortbread</v>
      </c>
      <c r="K6130" s="2">
        <f t="array" ref="K6130">XLOOKUP('Transaction Data'!$G6130,Product_Code,Cost)</f>
        <v>10</v>
      </c>
      <c r="L6130" s="2">
        <f t="array" ref="L6130">XLOOKUP('Transaction Data'!$G6130,Product_Code,Unit_Price)</f>
        <v>45</v>
      </c>
      <c r="M6130" s="3">
        <f>'Transaction Data'!$F6130*'Transaction Data'!$K6130</f>
        <v>2190</v>
      </c>
      <c r="N6130" s="3">
        <f>'Transaction Data'!$F6130*'Transaction Data'!$L6130</f>
        <v>9855</v>
      </c>
      <c r="O6130" s="3">
        <f>'Transaction Data'!$N6130-'Transaction Data'!$M6130</f>
        <v>7665</v>
      </c>
      <c r="P6130" s="2">
        <f>DATEDIF('Transaction Data'!$D6130,'Transaction Data'!$A6130,"y")</f>
        <v>51</v>
      </c>
      <c r="Q6130" s="2" t="str">
        <f>FLOOR('Transaction Data'!$P6130,15)&amp;"-"&amp;FLOOR('Transaction Data'!$P6130,15)+14</f>
        <v>45-59</v>
      </c>
      <c r="R6130" s="2" t="str">
        <f>IF('Transaction Data'!$L6130&lt;=10,"Less Expensive","Expensive")</f>
        <v>Expensive</v>
      </c>
      <c r="S6130" s="4">
        <f>WEEKDAY('Transaction Data'!$A6130)</f>
        <v>2</v>
      </c>
      <c r="T6130" s="2" t="str">
        <f>IF(WEEKDAY('Transaction Data'!$A6130,2)&lt;6,"Weekday","Weekend")</f>
        <v>Weekday</v>
      </c>
    </row>
    <row r="6131" ht="15.75" customHeight="1">
      <c r="A6131" s="1">
        <v>45457.0</v>
      </c>
      <c r="B6131" s="2" t="s">
        <v>5736</v>
      </c>
      <c r="C6131" s="2" t="s">
        <v>72</v>
      </c>
      <c r="D6131" s="1">
        <v>16178.0</v>
      </c>
      <c r="E6131" s="2" t="s">
        <v>37</v>
      </c>
      <c r="F6131" s="2">
        <v>354.0</v>
      </c>
      <c r="G6131" s="2" t="s">
        <v>28</v>
      </c>
      <c r="H6131" s="2" t="s">
        <v>29</v>
      </c>
      <c r="I6131" s="2" t="s">
        <v>25</v>
      </c>
      <c r="J6131" s="2" t="str">
        <f t="array" ref="J6131">XLOOKUP('Transaction Data'!$G6131,Product_Code,Biscuit_Brand)</f>
        <v>Shortbread</v>
      </c>
      <c r="K6131" s="2">
        <f t="array" ref="K6131">XLOOKUP('Transaction Data'!$G6131,Product_Code,Cost)</f>
        <v>10</v>
      </c>
      <c r="L6131" s="2">
        <f t="array" ref="L6131">XLOOKUP('Transaction Data'!$G6131,Product_Code,Unit_Price)</f>
        <v>45</v>
      </c>
      <c r="M6131" s="3">
        <f>'Transaction Data'!$F6131*'Transaction Data'!$K6131</f>
        <v>3540</v>
      </c>
      <c r="N6131" s="3">
        <f>'Transaction Data'!$F6131*'Transaction Data'!$L6131</f>
        <v>15930</v>
      </c>
      <c r="O6131" s="3">
        <f>'Transaction Data'!$N6131-'Transaction Data'!$M6131</f>
        <v>12390</v>
      </c>
      <c r="P6131" s="2">
        <f>DATEDIF('Transaction Data'!$D6131,'Transaction Data'!$A6131,"y")</f>
        <v>80</v>
      </c>
      <c r="Q6131" s="2" t="str">
        <f>FLOOR('Transaction Data'!$P6131,15)&amp;"-"&amp;FLOOR('Transaction Data'!$P6131,15)+14</f>
        <v>75-89</v>
      </c>
      <c r="R6131" s="2" t="str">
        <f>IF('Transaction Data'!$L6131&lt;=10,"Less Expensive","Expensive")</f>
        <v>Expensive</v>
      </c>
      <c r="S6131" s="4">
        <f>WEEKDAY('Transaction Data'!$A6131)</f>
        <v>6</v>
      </c>
      <c r="T6131" s="2" t="str">
        <f>IF(WEEKDAY('Transaction Data'!$A6131,2)&lt;6,"Weekday","Weekend")</f>
        <v>Weekday</v>
      </c>
    </row>
    <row r="6132" ht="15.75" customHeight="1">
      <c r="A6132" s="1">
        <v>45371.0</v>
      </c>
      <c r="B6132" s="2" t="s">
        <v>5737</v>
      </c>
      <c r="C6132" s="2" t="s">
        <v>41</v>
      </c>
      <c r="D6132" s="1">
        <v>16003.0</v>
      </c>
      <c r="E6132" s="2" t="s">
        <v>37</v>
      </c>
      <c r="F6132" s="2">
        <v>365.0</v>
      </c>
      <c r="G6132" s="2" t="s">
        <v>38</v>
      </c>
      <c r="H6132" s="2" t="s">
        <v>42</v>
      </c>
      <c r="I6132" s="2" t="s">
        <v>25</v>
      </c>
      <c r="J6132" s="2" t="str">
        <f t="array" ref="J6132">XLOOKUP('Transaction Data'!$G6132,Product_Code,Biscuit_Brand)</f>
        <v>Ginger Snaps</v>
      </c>
      <c r="K6132" s="2">
        <f t="array" ref="K6132">XLOOKUP('Transaction Data'!$G6132,Product_Code,Cost)</f>
        <v>14</v>
      </c>
      <c r="L6132" s="2">
        <f t="array" ref="L6132">XLOOKUP('Transaction Data'!$G6132,Product_Code,Unit_Price)</f>
        <v>28</v>
      </c>
      <c r="M6132" s="3">
        <f>'Transaction Data'!$F6132*'Transaction Data'!$K6132</f>
        <v>5110</v>
      </c>
      <c r="N6132" s="3">
        <f>'Transaction Data'!$F6132*'Transaction Data'!$L6132</f>
        <v>10220</v>
      </c>
      <c r="O6132" s="3">
        <f>'Transaction Data'!$N6132-'Transaction Data'!$M6132</f>
        <v>5110</v>
      </c>
      <c r="P6132" s="2">
        <f>DATEDIF('Transaction Data'!$D6132,'Transaction Data'!$A6132,"y")</f>
        <v>80</v>
      </c>
      <c r="Q6132" s="2" t="str">
        <f>FLOOR('Transaction Data'!$P6132,15)&amp;"-"&amp;FLOOR('Transaction Data'!$P6132,15)+14</f>
        <v>75-89</v>
      </c>
      <c r="R6132" s="2" t="str">
        <f>IF('Transaction Data'!$L6132&lt;=10,"Less Expensive","Expensive")</f>
        <v>Expensive</v>
      </c>
      <c r="S6132" s="4">
        <f>WEEKDAY('Transaction Data'!$A6132)</f>
        <v>4</v>
      </c>
      <c r="T6132" s="2" t="str">
        <f>IF(WEEKDAY('Transaction Data'!$A6132,2)&lt;6,"Weekday","Weekend")</f>
        <v>Weekday</v>
      </c>
    </row>
    <row r="6133" ht="15.75" customHeight="1">
      <c r="A6133" s="1">
        <v>45408.0</v>
      </c>
      <c r="B6133" s="2" t="s">
        <v>5738</v>
      </c>
      <c r="C6133" s="2" t="s">
        <v>41</v>
      </c>
      <c r="D6133" s="1">
        <v>32507.0</v>
      </c>
      <c r="E6133" s="2" t="s">
        <v>22</v>
      </c>
      <c r="F6133" s="2">
        <v>484.0</v>
      </c>
      <c r="G6133" s="2" t="s">
        <v>61</v>
      </c>
      <c r="H6133" s="2" t="s">
        <v>45</v>
      </c>
      <c r="I6133" s="2" t="s">
        <v>25</v>
      </c>
      <c r="J6133" s="2" t="str">
        <f t="array" ref="J6133">XLOOKUP('Transaction Data'!$G6133,Product_Code,Biscuit_Brand)</f>
        <v>Choco Delight</v>
      </c>
      <c r="K6133" s="2">
        <f t="array" ref="K6133">XLOOKUP('Transaction Data'!$G6133,Product_Code,Cost)</f>
        <v>3</v>
      </c>
      <c r="L6133" s="2">
        <f t="array" ref="L6133">XLOOKUP('Transaction Data'!$G6133,Product_Code,Unit_Price)</f>
        <v>5</v>
      </c>
      <c r="M6133" s="3">
        <f>'Transaction Data'!$F6133*'Transaction Data'!$K6133</f>
        <v>1452</v>
      </c>
      <c r="N6133" s="3">
        <f>'Transaction Data'!$F6133*'Transaction Data'!$L6133</f>
        <v>2420</v>
      </c>
      <c r="O6133" s="3">
        <f>'Transaction Data'!$N6133-'Transaction Data'!$M6133</f>
        <v>968</v>
      </c>
      <c r="P6133" s="2">
        <f>DATEDIF('Transaction Data'!$D6133,'Transaction Data'!$A6133,"y")</f>
        <v>35</v>
      </c>
      <c r="Q6133" s="2" t="str">
        <f>FLOOR('Transaction Data'!$P6133,15)&amp;"-"&amp;FLOOR('Transaction Data'!$P6133,15)+14</f>
        <v>30-44</v>
      </c>
      <c r="R6133" s="2" t="str">
        <f>IF('Transaction Data'!$L6133&lt;=10,"Less Expensive","Expensive")</f>
        <v>Less Expensive</v>
      </c>
      <c r="S6133" s="4">
        <f>WEEKDAY('Transaction Data'!$A6133)</f>
        <v>6</v>
      </c>
      <c r="T6133" s="2" t="str">
        <f>IF(WEEKDAY('Transaction Data'!$A6133,2)&lt;6,"Weekday","Weekend")</f>
        <v>Weekday</v>
      </c>
    </row>
    <row r="6134" ht="15.75" customHeight="1">
      <c r="A6134" s="1">
        <v>45489.0</v>
      </c>
      <c r="B6134" s="2" t="s">
        <v>5739</v>
      </c>
      <c r="C6134" s="2" t="s">
        <v>47</v>
      </c>
      <c r="D6134" s="1">
        <v>38475.0</v>
      </c>
      <c r="E6134" s="2" t="s">
        <v>63</v>
      </c>
      <c r="F6134" s="2">
        <v>243.0</v>
      </c>
      <c r="G6134" s="2" t="s">
        <v>60</v>
      </c>
      <c r="H6134" s="2" t="s">
        <v>24</v>
      </c>
      <c r="I6134" s="2" t="s">
        <v>25</v>
      </c>
      <c r="J6134" s="2" t="str">
        <f t="array" ref="J6134">XLOOKUP('Transaction Data'!$G6134,Product_Code,Biscuit_Brand)</f>
        <v>Peanut Butter Bites</v>
      </c>
      <c r="K6134" s="2">
        <f t="array" ref="K6134">XLOOKUP('Transaction Data'!$G6134,Product_Code,Cost)</f>
        <v>5</v>
      </c>
      <c r="L6134" s="2">
        <f t="array" ref="L6134">XLOOKUP('Transaction Data'!$G6134,Product_Code,Unit_Price)</f>
        <v>7</v>
      </c>
      <c r="M6134" s="3">
        <f>'Transaction Data'!$F6134*'Transaction Data'!$K6134</f>
        <v>1215</v>
      </c>
      <c r="N6134" s="3">
        <f>'Transaction Data'!$F6134*'Transaction Data'!$L6134</f>
        <v>1701</v>
      </c>
      <c r="O6134" s="3">
        <f>'Transaction Data'!$N6134-'Transaction Data'!$M6134</f>
        <v>486</v>
      </c>
      <c r="P6134" s="2">
        <f>DATEDIF('Transaction Data'!$D6134,'Transaction Data'!$A6134,"y")</f>
        <v>19</v>
      </c>
      <c r="Q6134" s="2" t="str">
        <f>FLOOR('Transaction Data'!$P6134,15)&amp;"-"&amp;FLOOR('Transaction Data'!$P6134,15)+14</f>
        <v>15-29</v>
      </c>
      <c r="R6134" s="2" t="str">
        <f>IF('Transaction Data'!$L6134&lt;=10,"Less Expensive","Expensive")</f>
        <v>Less Expensive</v>
      </c>
      <c r="S6134" s="4">
        <f>WEEKDAY('Transaction Data'!$A6134)</f>
        <v>3</v>
      </c>
      <c r="T6134" s="2" t="str">
        <f>IF(WEEKDAY('Transaction Data'!$A6134,2)&lt;6,"Weekday","Weekend")</f>
        <v>Weekday</v>
      </c>
    </row>
    <row r="6135" ht="15.75" customHeight="1">
      <c r="A6135" s="1">
        <v>45368.0</v>
      </c>
      <c r="B6135" s="2" t="s">
        <v>1173</v>
      </c>
      <c r="C6135" s="2" t="s">
        <v>47</v>
      </c>
      <c r="D6135" s="1">
        <v>35665.0</v>
      </c>
      <c r="E6135" s="2" t="s">
        <v>37</v>
      </c>
      <c r="F6135" s="2">
        <v>339.0</v>
      </c>
      <c r="G6135" s="2" t="s">
        <v>38</v>
      </c>
      <c r="H6135" s="2" t="s">
        <v>29</v>
      </c>
      <c r="I6135" s="2" t="s">
        <v>25</v>
      </c>
      <c r="J6135" s="2" t="str">
        <f t="array" ref="J6135">XLOOKUP('Transaction Data'!$G6135,Product_Code,Biscuit_Brand)</f>
        <v>Ginger Snaps</v>
      </c>
      <c r="K6135" s="2">
        <f t="array" ref="K6135">XLOOKUP('Transaction Data'!$G6135,Product_Code,Cost)</f>
        <v>14</v>
      </c>
      <c r="L6135" s="2">
        <f t="array" ref="L6135">XLOOKUP('Transaction Data'!$G6135,Product_Code,Unit_Price)</f>
        <v>28</v>
      </c>
      <c r="M6135" s="3">
        <f>'Transaction Data'!$F6135*'Transaction Data'!$K6135</f>
        <v>4746</v>
      </c>
      <c r="N6135" s="3">
        <f>'Transaction Data'!$F6135*'Transaction Data'!$L6135</f>
        <v>9492</v>
      </c>
      <c r="O6135" s="3">
        <f>'Transaction Data'!$N6135-'Transaction Data'!$M6135</f>
        <v>4746</v>
      </c>
      <c r="P6135" s="2">
        <f>DATEDIF('Transaction Data'!$D6135,'Transaction Data'!$A6135,"y")</f>
        <v>26</v>
      </c>
      <c r="Q6135" s="2" t="str">
        <f>FLOOR('Transaction Data'!$P6135,15)&amp;"-"&amp;FLOOR('Transaction Data'!$P6135,15)+14</f>
        <v>15-29</v>
      </c>
      <c r="R6135" s="2" t="str">
        <f>IF('Transaction Data'!$L6135&lt;=10,"Less Expensive","Expensive")</f>
        <v>Expensive</v>
      </c>
      <c r="S6135" s="4">
        <f>WEEKDAY('Transaction Data'!$A6135)</f>
        <v>1</v>
      </c>
      <c r="T6135" s="2" t="str">
        <f>IF(WEEKDAY('Transaction Data'!$A6135,2)&lt;6,"Weekday","Weekend")</f>
        <v>Weekend</v>
      </c>
    </row>
    <row r="6136" ht="15.75" customHeight="1">
      <c r="A6136" s="1">
        <v>45419.0</v>
      </c>
      <c r="B6136" s="2" t="s">
        <v>5740</v>
      </c>
      <c r="C6136" s="2" t="s">
        <v>51</v>
      </c>
      <c r="D6136" s="1">
        <v>23826.0</v>
      </c>
      <c r="E6136" s="2" t="s">
        <v>63</v>
      </c>
      <c r="F6136" s="2">
        <v>54.0</v>
      </c>
      <c r="G6136" s="2" t="s">
        <v>44</v>
      </c>
      <c r="H6136" s="2" t="s">
        <v>29</v>
      </c>
      <c r="I6136" s="2" t="s">
        <v>25</v>
      </c>
      <c r="J6136" s="2" t="str">
        <f t="array" ref="J6136">XLOOKUP('Transaction Data'!$G6136,Product_Code,Biscuit_Brand)</f>
        <v>Butter Crunch</v>
      </c>
      <c r="K6136" s="2">
        <f t="array" ref="K6136">XLOOKUP('Transaction Data'!$G6136,Product_Code,Cost)</f>
        <v>10</v>
      </c>
      <c r="L6136" s="2">
        <f t="array" ref="L6136">XLOOKUP('Transaction Data'!$G6136,Product_Code,Unit_Price)</f>
        <v>11</v>
      </c>
      <c r="M6136" s="3">
        <f>'Transaction Data'!$F6136*'Transaction Data'!$K6136</f>
        <v>540</v>
      </c>
      <c r="N6136" s="3">
        <f>'Transaction Data'!$F6136*'Transaction Data'!$L6136</f>
        <v>594</v>
      </c>
      <c r="O6136" s="3">
        <f>'Transaction Data'!$N6136-'Transaction Data'!$M6136</f>
        <v>54</v>
      </c>
      <c r="P6136" s="2">
        <f>DATEDIF('Transaction Data'!$D6136,'Transaction Data'!$A6136,"y")</f>
        <v>59</v>
      </c>
      <c r="Q6136" s="2" t="str">
        <f>FLOOR('Transaction Data'!$P6136,15)&amp;"-"&amp;FLOOR('Transaction Data'!$P6136,15)+14</f>
        <v>45-59</v>
      </c>
      <c r="R6136" s="2" t="str">
        <f>IF('Transaction Data'!$L6136&lt;=10,"Less Expensive","Expensive")</f>
        <v>Expensive</v>
      </c>
      <c r="S6136" s="4">
        <f>WEEKDAY('Transaction Data'!$A6136)</f>
        <v>3</v>
      </c>
      <c r="T6136" s="2" t="str">
        <f>IF(WEEKDAY('Transaction Data'!$A6136,2)&lt;6,"Weekday","Weekend")</f>
        <v>Weekday</v>
      </c>
    </row>
    <row r="6137" ht="15.75" customHeight="1">
      <c r="A6137" s="1">
        <v>45384.0</v>
      </c>
      <c r="B6137" s="2" t="s">
        <v>5741</v>
      </c>
      <c r="C6137" s="2" t="s">
        <v>51</v>
      </c>
      <c r="D6137" s="1">
        <v>32384.0</v>
      </c>
      <c r="E6137" s="2" t="s">
        <v>27</v>
      </c>
      <c r="F6137" s="2">
        <v>233.0</v>
      </c>
      <c r="G6137" s="2" t="s">
        <v>48</v>
      </c>
      <c r="H6137" s="2" t="s">
        <v>34</v>
      </c>
      <c r="I6137" s="2" t="s">
        <v>25</v>
      </c>
      <c r="J6137" s="2" t="str">
        <f t="array" ref="J6137">XLOOKUP('Transaction Data'!$G6137,Product_Code,Biscuit_Brand)</f>
        <v>Lemon Crisps</v>
      </c>
      <c r="K6137" s="2">
        <f t="array" ref="K6137">XLOOKUP('Transaction Data'!$G6137,Product_Code,Cost)</f>
        <v>7</v>
      </c>
      <c r="L6137" s="2">
        <f t="array" ref="L6137">XLOOKUP('Transaction Data'!$G6137,Product_Code,Unit_Price)</f>
        <v>9</v>
      </c>
      <c r="M6137" s="3">
        <f>'Transaction Data'!$F6137*'Transaction Data'!$K6137</f>
        <v>1631</v>
      </c>
      <c r="N6137" s="3">
        <f>'Transaction Data'!$F6137*'Transaction Data'!$L6137</f>
        <v>2097</v>
      </c>
      <c r="O6137" s="3">
        <f>'Transaction Data'!$N6137-'Transaction Data'!$M6137</f>
        <v>466</v>
      </c>
      <c r="P6137" s="2">
        <f>DATEDIF('Transaction Data'!$D6137,'Transaction Data'!$A6137,"y")</f>
        <v>35</v>
      </c>
      <c r="Q6137" s="2" t="str">
        <f>FLOOR('Transaction Data'!$P6137,15)&amp;"-"&amp;FLOOR('Transaction Data'!$P6137,15)+14</f>
        <v>30-44</v>
      </c>
      <c r="R6137" s="2" t="str">
        <f>IF('Transaction Data'!$L6137&lt;=10,"Less Expensive","Expensive")</f>
        <v>Less Expensive</v>
      </c>
      <c r="S6137" s="4">
        <f>WEEKDAY('Transaction Data'!$A6137)</f>
        <v>3</v>
      </c>
      <c r="T6137" s="2" t="str">
        <f>IF(WEEKDAY('Transaction Data'!$A6137,2)&lt;6,"Weekday","Weekend")</f>
        <v>Weekday</v>
      </c>
    </row>
    <row r="6138" ht="15.75" customHeight="1">
      <c r="A6138" s="1">
        <v>45352.0</v>
      </c>
      <c r="B6138" s="2" t="s">
        <v>5742</v>
      </c>
      <c r="C6138" s="2" t="s">
        <v>54</v>
      </c>
      <c r="D6138" s="1">
        <v>26201.0</v>
      </c>
      <c r="E6138" s="2" t="s">
        <v>27</v>
      </c>
      <c r="F6138" s="2">
        <v>68.0</v>
      </c>
      <c r="G6138" s="2" t="s">
        <v>48</v>
      </c>
      <c r="H6138" s="2" t="s">
        <v>24</v>
      </c>
      <c r="I6138" s="2" t="s">
        <v>25</v>
      </c>
      <c r="J6138" s="2" t="str">
        <f t="array" ref="J6138">XLOOKUP('Transaction Data'!$G6138,Product_Code,Biscuit_Brand)</f>
        <v>Lemon Crisps</v>
      </c>
      <c r="K6138" s="2">
        <f t="array" ref="K6138">XLOOKUP('Transaction Data'!$G6138,Product_Code,Cost)</f>
        <v>7</v>
      </c>
      <c r="L6138" s="2">
        <f t="array" ref="L6138">XLOOKUP('Transaction Data'!$G6138,Product_Code,Unit_Price)</f>
        <v>9</v>
      </c>
      <c r="M6138" s="3">
        <f>'Transaction Data'!$F6138*'Transaction Data'!$K6138</f>
        <v>476</v>
      </c>
      <c r="N6138" s="3">
        <f>'Transaction Data'!$F6138*'Transaction Data'!$L6138</f>
        <v>612</v>
      </c>
      <c r="O6138" s="3">
        <f>'Transaction Data'!$N6138-'Transaction Data'!$M6138</f>
        <v>136</v>
      </c>
      <c r="P6138" s="2">
        <f>DATEDIF('Transaction Data'!$D6138,'Transaction Data'!$A6138,"y")</f>
        <v>52</v>
      </c>
      <c r="Q6138" s="2" t="str">
        <f>FLOOR('Transaction Data'!$P6138,15)&amp;"-"&amp;FLOOR('Transaction Data'!$P6138,15)+14</f>
        <v>45-59</v>
      </c>
      <c r="R6138" s="2" t="str">
        <f>IF('Transaction Data'!$L6138&lt;=10,"Less Expensive","Expensive")</f>
        <v>Less Expensive</v>
      </c>
      <c r="S6138" s="4">
        <f>WEEKDAY('Transaction Data'!$A6138)</f>
        <v>6</v>
      </c>
      <c r="T6138" s="2" t="str">
        <f>IF(WEEKDAY('Transaction Data'!$A6138,2)&lt;6,"Weekday","Weekend")</f>
        <v>Weekday</v>
      </c>
    </row>
    <row r="6139" ht="15.75" customHeight="1">
      <c r="A6139" s="1">
        <v>45384.0</v>
      </c>
      <c r="B6139" s="2" t="s">
        <v>5743</v>
      </c>
      <c r="C6139" s="2" t="s">
        <v>65</v>
      </c>
      <c r="D6139" s="1">
        <v>23371.0</v>
      </c>
      <c r="E6139" s="2" t="s">
        <v>37</v>
      </c>
      <c r="F6139" s="2">
        <v>41.0</v>
      </c>
      <c r="G6139" s="2" t="s">
        <v>48</v>
      </c>
      <c r="H6139" s="2" t="s">
        <v>42</v>
      </c>
      <c r="I6139" s="2" t="s">
        <v>25</v>
      </c>
      <c r="J6139" s="2" t="str">
        <f t="array" ref="J6139">XLOOKUP('Transaction Data'!$G6139,Product_Code,Biscuit_Brand)</f>
        <v>Lemon Crisps</v>
      </c>
      <c r="K6139" s="2">
        <f t="array" ref="K6139">XLOOKUP('Transaction Data'!$G6139,Product_Code,Cost)</f>
        <v>7</v>
      </c>
      <c r="L6139" s="2">
        <f t="array" ref="L6139">XLOOKUP('Transaction Data'!$G6139,Product_Code,Unit_Price)</f>
        <v>9</v>
      </c>
      <c r="M6139" s="3">
        <f>'Transaction Data'!$F6139*'Transaction Data'!$K6139</f>
        <v>287</v>
      </c>
      <c r="N6139" s="3">
        <f>'Transaction Data'!$F6139*'Transaction Data'!$L6139</f>
        <v>369</v>
      </c>
      <c r="O6139" s="3">
        <f>'Transaction Data'!$N6139-'Transaction Data'!$M6139</f>
        <v>82</v>
      </c>
      <c r="P6139" s="2">
        <f>DATEDIF('Transaction Data'!$D6139,'Transaction Data'!$A6139,"y")</f>
        <v>60</v>
      </c>
      <c r="Q6139" s="2" t="str">
        <f>FLOOR('Transaction Data'!$P6139,15)&amp;"-"&amp;FLOOR('Transaction Data'!$P6139,15)+14</f>
        <v>60-74</v>
      </c>
      <c r="R6139" s="2" t="str">
        <f>IF('Transaction Data'!$L6139&lt;=10,"Less Expensive","Expensive")</f>
        <v>Less Expensive</v>
      </c>
      <c r="S6139" s="4">
        <f>WEEKDAY('Transaction Data'!$A6139)</f>
        <v>3</v>
      </c>
      <c r="T6139" s="2" t="str">
        <f>IF(WEEKDAY('Transaction Data'!$A6139,2)&lt;6,"Weekday","Weekend")</f>
        <v>Weekday</v>
      </c>
    </row>
    <row r="6140" ht="15.75" customHeight="1">
      <c r="A6140" s="1">
        <v>45439.0</v>
      </c>
      <c r="B6140" s="2" t="s">
        <v>5744</v>
      </c>
      <c r="C6140" s="2" t="s">
        <v>51</v>
      </c>
      <c r="D6140" s="1">
        <v>26729.0</v>
      </c>
      <c r="E6140" s="2" t="s">
        <v>22</v>
      </c>
      <c r="F6140" s="2">
        <v>253.0</v>
      </c>
      <c r="G6140" s="2" t="s">
        <v>60</v>
      </c>
      <c r="H6140" s="2" t="s">
        <v>45</v>
      </c>
      <c r="I6140" s="2" t="s">
        <v>25</v>
      </c>
      <c r="J6140" s="2" t="str">
        <f t="array" ref="J6140">XLOOKUP('Transaction Data'!$G6140,Product_Code,Biscuit_Brand)</f>
        <v>Peanut Butter Bites</v>
      </c>
      <c r="K6140" s="2">
        <f t="array" ref="K6140">XLOOKUP('Transaction Data'!$G6140,Product_Code,Cost)</f>
        <v>5</v>
      </c>
      <c r="L6140" s="2">
        <f t="array" ref="L6140">XLOOKUP('Transaction Data'!$G6140,Product_Code,Unit_Price)</f>
        <v>7</v>
      </c>
      <c r="M6140" s="3">
        <f>'Transaction Data'!$F6140*'Transaction Data'!$K6140</f>
        <v>1265</v>
      </c>
      <c r="N6140" s="3">
        <f>'Transaction Data'!$F6140*'Transaction Data'!$L6140</f>
        <v>1771</v>
      </c>
      <c r="O6140" s="3">
        <f>'Transaction Data'!$N6140-'Transaction Data'!$M6140</f>
        <v>506</v>
      </c>
      <c r="P6140" s="2">
        <f>DATEDIF('Transaction Data'!$D6140,'Transaction Data'!$A6140,"y")</f>
        <v>51</v>
      </c>
      <c r="Q6140" s="2" t="str">
        <f>FLOOR('Transaction Data'!$P6140,15)&amp;"-"&amp;FLOOR('Transaction Data'!$P6140,15)+14</f>
        <v>45-59</v>
      </c>
      <c r="R6140" s="2" t="str">
        <f>IF('Transaction Data'!$L6140&lt;=10,"Less Expensive","Expensive")</f>
        <v>Less Expensive</v>
      </c>
      <c r="S6140" s="4">
        <f>WEEKDAY('Transaction Data'!$A6140)</f>
        <v>2</v>
      </c>
      <c r="T6140" s="2" t="str">
        <f>IF(WEEKDAY('Transaction Data'!$A6140,2)&lt;6,"Weekday","Weekend")</f>
        <v>Weekday</v>
      </c>
    </row>
    <row r="6141" ht="15.75" customHeight="1">
      <c r="A6141" s="1">
        <v>45460.0</v>
      </c>
      <c r="B6141" s="2" t="s">
        <v>5745</v>
      </c>
      <c r="C6141" s="2" t="s">
        <v>69</v>
      </c>
      <c r="D6141" s="1">
        <v>18918.0</v>
      </c>
      <c r="E6141" s="2" t="s">
        <v>63</v>
      </c>
      <c r="F6141" s="2">
        <v>230.0</v>
      </c>
      <c r="G6141" s="2" t="s">
        <v>60</v>
      </c>
      <c r="H6141" s="2" t="s">
        <v>24</v>
      </c>
      <c r="I6141" s="2" t="s">
        <v>25</v>
      </c>
      <c r="J6141" s="2" t="str">
        <f t="array" ref="J6141">XLOOKUP('Transaction Data'!$G6141,Product_Code,Biscuit_Brand)</f>
        <v>Peanut Butter Bites</v>
      </c>
      <c r="K6141" s="2">
        <f t="array" ref="K6141">XLOOKUP('Transaction Data'!$G6141,Product_Code,Cost)</f>
        <v>5</v>
      </c>
      <c r="L6141" s="2">
        <f t="array" ref="L6141">XLOOKUP('Transaction Data'!$G6141,Product_Code,Unit_Price)</f>
        <v>7</v>
      </c>
      <c r="M6141" s="3">
        <f>'Transaction Data'!$F6141*'Transaction Data'!$K6141</f>
        <v>1150</v>
      </c>
      <c r="N6141" s="3">
        <f>'Transaction Data'!$F6141*'Transaction Data'!$L6141</f>
        <v>1610</v>
      </c>
      <c r="O6141" s="3">
        <f>'Transaction Data'!$N6141-'Transaction Data'!$M6141</f>
        <v>460</v>
      </c>
      <c r="P6141" s="2">
        <f>DATEDIF('Transaction Data'!$D6141,'Transaction Data'!$A6141,"y")</f>
        <v>72</v>
      </c>
      <c r="Q6141" s="2" t="str">
        <f>FLOOR('Transaction Data'!$P6141,15)&amp;"-"&amp;FLOOR('Transaction Data'!$P6141,15)+14</f>
        <v>60-74</v>
      </c>
      <c r="R6141" s="2" t="str">
        <f>IF('Transaction Data'!$L6141&lt;=10,"Less Expensive","Expensive")</f>
        <v>Less Expensive</v>
      </c>
      <c r="S6141" s="4">
        <f>WEEKDAY('Transaction Data'!$A6141)</f>
        <v>2</v>
      </c>
      <c r="T6141" s="2" t="str">
        <f>IF(WEEKDAY('Transaction Data'!$A6141,2)&lt;6,"Weekday","Weekend")</f>
        <v>Weekday</v>
      </c>
    </row>
    <row r="6142" ht="15.75" customHeight="1">
      <c r="A6142" s="1">
        <v>45363.0</v>
      </c>
      <c r="B6142" s="2" t="s">
        <v>5746</v>
      </c>
      <c r="C6142" s="2" t="s">
        <v>32</v>
      </c>
      <c r="D6142" s="1">
        <v>34211.0</v>
      </c>
      <c r="E6142" s="2" t="s">
        <v>22</v>
      </c>
      <c r="F6142" s="2">
        <v>339.0</v>
      </c>
      <c r="G6142" s="2" t="s">
        <v>57</v>
      </c>
      <c r="H6142" s="2" t="s">
        <v>29</v>
      </c>
      <c r="I6142" s="2" t="s">
        <v>25</v>
      </c>
      <c r="J6142" s="2" t="str">
        <f t="array" ref="J6142">XLOOKUP('Transaction Data'!$G6142,Product_Code,Biscuit_Brand)</f>
        <v>Oatmeal Cookies</v>
      </c>
      <c r="K6142" s="2">
        <f t="array" ref="K6142">XLOOKUP('Transaction Data'!$G6142,Product_Code,Cost)</f>
        <v>19</v>
      </c>
      <c r="L6142" s="2">
        <f t="array" ref="L6142">XLOOKUP('Transaction Data'!$G6142,Product_Code,Unit_Price)</f>
        <v>23</v>
      </c>
      <c r="M6142" s="3">
        <f>'Transaction Data'!$F6142*'Transaction Data'!$K6142</f>
        <v>6441</v>
      </c>
      <c r="N6142" s="3">
        <f>'Transaction Data'!$F6142*'Transaction Data'!$L6142</f>
        <v>7797</v>
      </c>
      <c r="O6142" s="3">
        <f>'Transaction Data'!$N6142-'Transaction Data'!$M6142</f>
        <v>1356</v>
      </c>
      <c r="P6142" s="2">
        <f>DATEDIF('Transaction Data'!$D6142,'Transaction Data'!$A6142,"y")</f>
        <v>30</v>
      </c>
      <c r="Q6142" s="2" t="str">
        <f>FLOOR('Transaction Data'!$P6142,15)&amp;"-"&amp;FLOOR('Transaction Data'!$P6142,15)+14</f>
        <v>30-44</v>
      </c>
      <c r="R6142" s="2" t="str">
        <f>IF('Transaction Data'!$L6142&lt;=10,"Less Expensive","Expensive")</f>
        <v>Expensive</v>
      </c>
      <c r="S6142" s="4">
        <f>WEEKDAY('Transaction Data'!$A6142)</f>
        <v>3</v>
      </c>
      <c r="T6142" s="2" t="str">
        <f>IF(WEEKDAY('Transaction Data'!$A6142,2)&lt;6,"Weekday","Weekend")</f>
        <v>Weekday</v>
      </c>
    </row>
    <row r="6143" ht="15.75" customHeight="1">
      <c r="A6143" s="1">
        <v>45444.0</v>
      </c>
      <c r="B6143" s="2" t="s">
        <v>5747</v>
      </c>
      <c r="C6143" s="2" t="s">
        <v>41</v>
      </c>
      <c r="D6143" s="1">
        <v>27780.0</v>
      </c>
      <c r="E6143" s="2" t="s">
        <v>37</v>
      </c>
      <c r="F6143" s="2">
        <v>383.0</v>
      </c>
      <c r="G6143" s="2" t="s">
        <v>60</v>
      </c>
      <c r="H6143" s="2" t="s">
        <v>42</v>
      </c>
      <c r="I6143" s="2" t="s">
        <v>25</v>
      </c>
      <c r="J6143" s="2" t="str">
        <f t="array" ref="J6143">XLOOKUP('Transaction Data'!$G6143,Product_Code,Biscuit_Brand)</f>
        <v>Peanut Butter Bites</v>
      </c>
      <c r="K6143" s="2">
        <f t="array" ref="K6143">XLOOKUP('Transaction Data'!$G6143,Product_Code,Cost)</f>
        <v>5</v>
      </c>
      <c r="L6143" s="2">
        <f t="array" ref="L6143">XLOOKUP('Transaction Data'!$G6143,Product_Code,Unit_Price)</f>
        <v>7</v>
      </c>
      <c r="M6143" s="3">
        <f>'Transaction Data'!$F6143*'Transaction Data'!$K6143</f>
        <v>1915</v>
      </c>
      <c r="N6143" s="3">
        <f>'Transaction Data'!$F6143*'Transaction Data'!$L6143</f>
        <v>2681</v>
      </c>
      <c r="O6143" s="3">
        <f>'Transaction Data'!$N6143-'Transaction Data'!$M6143</f>
        <v>766</v>
      </c>
      <c r="P6143" s="2">
        <f>DATEDIF('Transaction Data'!$D6143,'Transaction Data'!$A6143,"y")</f>
        <v>48</v>
      </c>
      <c r="Q6143" s="2" t="str">
        <f>FLOOR('Transaction Data'!$P6143,15)&amp;"-"&amp;FLOOR('Transaction Data'!$P6143,15)+14</f>
        <v>45-59</v>
      </c>
      <c r="R6143" s="2" t="str">
        <f>IF('Transaction Data'!$L6143&lt;=10,"Less Expensive","Expensive")</f>
        <v>Less Expensive</v>
      </c>
      <c r="S6143" s="4">
        <f>WEEKDAY('Transaction Data'!$A6143)</f>
        <v>7</v>
      </c>
      <c r="T6143" s="2" t="str">
        <f>IF(WEEKDAY('Transaction Data'!$A6143,2)&lt;6,"Weekday","Weekend")</f>
        <v>Weekend</v>
      </c>
    </row>
    <row r="6144" ht="15.75" customHeight="1">
      <c r="A6144" s="1">
        <v>45295.0</v>
      </c>
      <c r="B6144" s="2" t="s">
        <v>5748</v>
      </c>
      <c r="C6144" s="2" t="s">
        <v>69</v>
      </c>
      <c r="D6144" s="1">
        <v>32611.0</v>
      </c>
      <c r="E6144" s="2" t="s">
        <v>37</v>
      </c>
      <c r="F6144" s="2">
        <v>500.0</v>
      </c>
      <c r="G6144" s="2" t="s">
        <v>28</v>
      </c>
      <c r="H6144" s="2" t="s">
        <v>45</v>
      </c>
      <c r="I6144" s="2" t="s">
        <v>25</v>
      </c>
      <c r="J6144" s="2" t="str">
        <f t="array" ref="J6144">XLOOKUP('Transaction Data'!$G6144,Product_Code,Biscuit_Brand)</f>
        <v>Shortbread</v>
      </c>
      <c r="K6144" s="2">
        <f t="array" ref="K6144">XLOOKUP('Transaction Data'!$G6144,Product_Code,Cost)</f>
        <v>10</v>
      </c>
      <c r="L6144" s="2">
        <f t="array" ref="L6144">XLOOKUP('Transaction Data'!$G6144,Product_Code,Unit_Price)</f>
        <v>45</v>
      </c>
      <c r="M6144" s="3">
        <f>'Transaction Data'!$F6144*'Transaction Data'!$K6144</f>
        <v>5000</v>
      </c>
      <c r="N6144" s="3">
        <f>'Transaction Data'!$F6144*'Transaction Data'!$L6144</f>
        <v>22500</v>
      </c>
      <c r="O6144" s="3">
        <f>'Transaction Data'!$N6144-'Transaction Data'!$M6144</f>
        <v>17500</v>
      </c>
      <c r="P6144" s="2">
        <f>DATEDIF('Transaction Data'!$D6144,'Transaction Data'!$A6144,"y")</f>
        <v>34</v>
      </c>
      <c r="Q6144" s="2" t="str">
        <f>FLOOR('Transaction Data'!$P6144,15)&amp;"-"&amp;FLOOR('Transaction Data'!$P6144,15)+14</f>
        <v>30-44</v>
      </c>
      <c r="R6144" s="2" t="str">
        <f>IF('Transaction Data'!$L6144&lt;=10,"Less Expensive","Expensive")</f>
        <v>Expensive</v>
      </c>
      <c r="S6144" s="4">
        <f>WEEKDAY('Transaction Data'!$A6144)</f>
        <v>5</v>
      </c>
      <c r="T6144" s="2" t="str">
        <f>IF(WEEKDAY('Transaction Data'!$A6144,2)&lt;6,"Weekday","Weekend")</f>
        <v>Weekday</v>
      </c>
    </row>
    <row r="6145" ht="15.75" customHeight="1">
      <c r="A6145" s="1">
        <v>45493.0</v>
      </c>
      <c r="B6145" s="2" t="s">
        <v>3006</v>
      </c>
      <c r="C6145" s="2" t="s">
        <v>69</v>
      </c>
      <c r="D6145" s="1">
        <v>29885.0</v>
      </c>
      <c r="E6145" s="2" t="s">
        <v>27</v>
      </c>
      <c r="F6145" s="2">
        <v>63.0</v>
      </c>
      <c r="G6145" s="2" t="s">
        <v>44</v>
      </c>
      <c r="H6145" s="2" t="s">
        <v>24</v>
      </c>
      <c r="I6145" s="2" t="s">
        <v>25</v>
      </c>
      <c r="J6145" s="2" t="str">
        <f t="array" ref="J6145">XLOOKUP('Transaction Data'!$G6145,Product_Code,Biscuit_Brand)</f>
        <v>Butter Crunch</v>
      </c>
      <c r="K6145" s="2">
        <f t="array" ref="K6145">XLOOKUP('Transaction Data'!$G6145,Product_Code,Cost)</f>
        <v>10</v>
      </c>
      <c r="L6145" s="2">
        <f t="array" ref="L6145">XLOOKUP('Transaction Data'!$G6145,Product_Code,Unit_Price)</f>
        <v>11</v>
      </c>
      <c r="M6145" s="3">
        <f>'Transaction Data'!$F6145*'Transaction Data'!$K6145</f>
        <v>630</v>
      </c>
      <c r="N6145" s="3">
        <f>'Transaction Data'!$F6145*'Transaction Data'!$L6145</f>
        <v>693</v>
      </c>
      <c r="O6145" s="3">
        <f>'Transaction Data'!$N6145-'Transaction Data'!$M6145</f>
        <v>63</v>
      </c>
      <c r="P6145" s="2">
        <f>DATEDIF('Transaction Data'!$D6145,'Transaction Data'!$A6145,"y")</f>
        <v>42</v>
      </c>
      <c r="Q6145" s="2" t="str">
        <f>FLOOR('Transaction Data'!$P6145,15)&amp;"-"&amp;FLOOR('Transaction Data'!$P6145,15)+14</f>
        <v>30-44</v>
      </c>
      <c r="R6145" s="2" t="str">
        <f>IF('Transaction Data'!$L6145&lt;=10,"Less Expensive","Expensive")</f>
        <v>Expensive</v>
      </c>
      <c r="S6145" s="4">
        <f>WEEKDAY('Transaction Data'!$A6145)</f>
        <v>7</v>
      </c>
      <c r="T6145" s="2" t="str">
        <f>IF(WEEKDAY('Transaction Data'!$A6145,2)&lt;6,"Weekday","Weekend")</f>
        <v>Weekend</v>
      </c>
    </row>
    <row r="6146" ht="15.75" customHeight="1">
      <c r="A6146" s="1">
        <v>45391.0</v>
      </c>
      <c r="B6146" s="2" t="s">
        <v>5749</v>
      </c>
      <c r="C6146" s="2" t="s">
        <v>51</v>
      </c>
      <c r="D6146" s="1">
        <v>33819.0</v>
      </c>
      <c r="E6146" s="2" t="s">
        <v>27</v>
      </c>
      <c r="F6146" s="2">
        <v>166.0</v>
      </c>
      <c r="G6146" s="2" t="s">
        <v>55</v>
      </c>
      <c r="H6146" s="2" t="s">
        <v>29</v>
      </c>
      <c r="I6146" s="2" t="s">
        <v>25</v>
      </c>
      <c r="J6146" s="2" t="str">
        <f t="array" ref="J6146">XLOOKUP('Transaction Data'!$G6146,Product_Code,Biscuit_Brand)</f>
        <v>Vanilla Wafers</v>
      </c>
      <c r="K6146" s="2">
        <f t="array" ref="K6146">XLOOKUP('Transaction Data'!$G6146,Product_Code,Cost)</f>
        <v>18</v>
      </c>
      <c r="L6146" s="2">
        <f t="array" ref="L6146">XLOOKUP('Transaction Data'!$G6146,Product_Code,Unit_Price)</f>
        <v>36</v>
      </c>
      <c r="M6146" s="3">
        <f>'Transaction Data'!$F6146*'Transaction Data'!$K6146</f>
        <v>2988</v>
      </c>
      <c r="N6146" s="3">
        <f>'Transaction Data'!$F6146*'Transaction Data'!$L6146</f>
        <v>5976</v>
      </c>
      <c r="O6146" s="3">
        <f>'Transaction Data'!$N6146-'Transaction Data'!$M6146</f>
        <v>2988</v>
      </c>
      <c r="P6146" s="2">
        <f>DATEDIF('Transaction Data'!$D6146,'Transaction Data'!$A6146,"y")</f>
        <v>31</v>
      </c>
      <c r="Q6146" s="2" t="str">
        <f>FLOOR('Transaction Data'!$P6146,15)&amp;"-"&amp;FLOOR('Transaction Data'!$P6146,15)+14</f>
        <v>30-44</v>
      </c>
      <c r="R6146" s="2" t="str">
        <f>IF('Transaction Data'!$L6146&lt;=10,"Less Expensive","Expensive")</f>
        <v>Expensive</v>
      </c>
      <c r="S6146" s="4">
        <f>WEEKDAY('Transaction Data'!$A6146)</f>
        <v>3</v>
      </c>
      <c r="T6146" s="2" t="str">
        <f>IF(WEEKDAY('Transaction Data'!$A6146,2)&lt;6,"Weekday","Weekend")</f>
        <v>Weekday</v>
      </c>
    </row>
    <row r="6147" ht="15.75" customHeight="1">
      <c r="A6147" s="1">
        <v>45334.0</v>
      </c>
      <c r="B6147" s="2" t="s">
        <v>5750</v>
      </c>
      <c r="C6147" s="2" t="s">
        <v>78</v>
      </c>
      <c r="D6147" s="1">
        <v>16359.0</v>
      </c>
      <c r="E6147" s="2" t="s">
        <v>27</v>
      </c>
      <c r="F6147" s="2">
        <v>490.0</v>
      </c>
      <c r="G6147" s="2" t="s">
        <v>61</v>
      </c>
      <c r="H6147" s="2" t="s">
        <v>29</v>
      </c>
      <c r="I6147" s="2" t="s">
        <v>25</v>
      </c>
      <c r="J6147" s="2" t="str">
        <f t="array" ref="J6147">XLOOKUP('Transaction Data'!$G6147,Product_Code,Biscuit_Brand)</f>
        <v>Choco Delight</v>
      </c>
      <c r="K6147" s="2">
        <f t="array" ref="K6147">XLOOKUP('Transaction Data'!$G6147,Product_Code,Cost)</f>
        <v>3</v>
      </c>
      <c r="L6147" s="2">
        <f t="array" ref="L6147">XLOOKUP('Transaction Data'!$G6147,Product_Code,Unit_Price)</f>
        <v>5</v>
      </c>
      <c r="M6147" s="3">
        <f>'Transaction Data'!$F6147*'Transaction Data'!$K6147</f>
        <v>1470</v>
      </c>
      <c r="N6147" s="3">
        <f>'Transaction Data'!$F6147*'Transaction Data'!$L6147</f>
        <v>2450</v>
      </c>
      <c r="O6147" s="3">
        <f>'Transaction Data'!$N6147-'Transaction Data'!$M6147</f>
        <v>980</v>
      </c>
      <c r="P6147" s="2">
        <f>DATEDIF('Transaction Data'!$D6147,'Transaction Data'!$A6147,"y")</f>
        <v>79</v>
      </c>
      <c r="Q6147" s="2" t="str">
        <f>FLOOR('Transaction Data'!$P6147,15)&amp;"-"&amp;FLOOR('Transaction Data'!$P6147,15)+14</f>
        <v>75-89</v>
      </c>
      <c r="R6147" s="2" t="str">
        <f>IF('Transaction Data'!$L6147&lt;=10,"Less Expensive","Expensive")</f>
        <v>Less Expensive</v>
      </c>
      <c r="S6147" s="4">
        <f>WEEKDAY('Transaction Data'!$A6147)</f>
        <v>2</v>
      </c>
      <c r="T6147" s="2" t="str">
        <f>IF(WEEKDAY('Transaction Data'!$A6147,2)&lt;6,"Weekday","Weekend")</f>
        <v>Weekday</v>
      </c>
    </row>
    <row r="6148" ht="15.75" customHeight="1">
      <c r="A6148" s="1">
        <v>45393.0</v>
      </c>
      <c r="B6148" s="2" t="s">
        <v>5751</v>
      </c>
      <c r="C6148" s="2" t="s">
        <v>41</v>
      </c>
      <c r="D6148" s="1">
        <v>24571.0</v>
      </c>
      <c r="E6148" s="2" t="s">
        <v>63</v>
      </c>
      <c r="F6148" s="2">
        <v>10.0</v>
      </c>
      <c r="G6148" s="2" t="s">
        <v>57</v>
      </c>
      <c r="H6148" s="2" t="s">
        <v>34</v>
      </c>
      <c r="I6148" s="2" t="s">
        <v>25</v>
      </c>
      <c r="J6148" s="2" t="str">
        <f t="array" ref="J6148">XLOOKUP('Transaction Data'!$G6148,Product_Code,Biscuit_Brand)</f>
        <v>Oatmeal Cookies</v>
      </c>
      <c r="K6148" s="2">
        <f t="array" ref="K6148">XLOOKUP('Transaction Data'!$G6148,Product_Code,Cost)</f>
        <v>19</v>
      </c>
      <c r="L6148" s="2">
        <f t="array" ref="L6148">XLOOKUP('Transaction Data'!$G6148,Product_Code,Unit_Price)</f>
        <v>23</v>
      </c>
      <c r="M6148" s="3">
        <f>'Transaction Data'!$F6148*'Transaction Data'!$K6148</f>
        <v>190</v>
      </c>
      <c r="N6148" s="3">
        <f>'Transaction Data'!$F6148*'Transaction Data'!$L6148</f>
        <v>230</v>
      </c>
      <c r="O6148" s="3">
        <f>'Transaction Data'!$N6148-'Transaction Data'!$M6148</f>
        <v>40</v>
      </c>
      <c r="P6148" s="2">
        <f>DATEDIF('Transaction Data'!$D6148,'Transaction Data'!$A6148,"y")</f>
        <v>57</v>
      </c>
      <c r="Q6148" s="2" t="str">
        <f>FLOOR('Transaction Data'!$P6148,15)&amp;"-"&amp;FLOOR('Transaction Data'!$P6148,15)+14</f>
        <v>45-59</v>
      </c>
      <c r="R6148" s="2" t="str">
        <f>IF('Transaction Data'!$L6148&lt;=10,"Less Expensive","Expensive")</f>
        <v>Expensive</v>
      </c>
      <c r="S6148" s="4">
        <f>WEEKDAY('Transaction Data'!$A6148)</f>
        <v>5</v>
      </c>
      <c r="T6148" s="2" t="str">
        <f>IF(WEEKDAY('Transaction Data'!$A6148,2)&lt;6,"Weekday","Weekend")</f>
        <v>Weekday</v>
      </c>
    </row>
    <row r="6149" ht="15.75" customHeight="1">
      <c r="A6149" s="1">
        <v>45406.0</v>
      </c>
      <c r="B6149" s="2" t="s">
        <v>5752</v>
      </c>
      <c r="C6149" s="2" t="s">
        <v>47</v>
      </c>
      <c r="D6149" s="1">
        <v>19879.0</v>
      </c>
      <c r="E6149" s="2" t="s">
        <v>63</v>
      </c>
      <c r="F6149" s="2">
        <v>320.0</v>
      </c>
      <c r="G6149" s="2" t="s">
        <v>60</v>
      </c>
      <c r="H6149" s="2" t="s">
        <v>24</v>
      </c>
      <c r="I6149" s="2" t="s">
        <v>25</v>
      </c>
      <c r="J6149" s="2" t="str">
        <f t="array" ref="J6149">XLOOKUP('Transaction Data'!$G6149,Product_Code,Biscuit_Brand)</f>
        <v>Peanut Butter Bites</v>
      </c>
      <c r="K6149" s="2">
        <f t="array" ref="K6149">XLOOKUP('Transaction Data'!$G6149,Product_Code,Cost)</f>
        <v>5</v>
      </c>
      <c r="L6149" s="2">
        <f t="array" ref="L6149">XLOOKUP('Transaction Data'!$G6149,Product_Code,Unit_Price)</f>
        <v>7</v>
      </c>
      <c r="M6149" s="3">
        <f>'Transaction Data'!$F6149*'Transaction Data'!$K6149</f>
        <v>1600</v>
      </c>
      <c r="N6149" s="3">
        <f>'Transaction Data'!$F6149*'Transaction Data'!$L6149</f>
        <v>2240</v>
      </c>
      <c r="O6149" s="3">
        <f>'Transaction Data'!$N6149-'Transaction Data'!$M6149</f>
        <v>640</v>
      </c>
      <c r="P6149" s="2">
        <f>DATEDIF('Transaction Data'!$D6149,'Transaction Data'!$A6149,"y")</f>
        <v>69</v>
      </c>
      <c r="Q6149" s="2" t="str">
        <f>FLOOR('Transaction Data'!$P6149,15)&amp;"-"&amp;FLOOR('Transaction Data'!$P6149,15)+14</f>
        <v>60-74</v>
      </c>
      <c r="R6149" s="2" t="str">
        <f>IF('Transaction Data'!$L6149&lt;=10,"Less Expensive","Expensive")</f>
        <v>Less Expensive</v>
      </c>
      <c r="S6149" s="4">
        <f>WEEKDAY('Transaction Data'!$A6149)</f>
        <v>4</v>
      </c>
      <c r="T6149" s="2" t="str">
        <f>IF(WEEKDAY('Transaction Data'!$A6149,2)&lt;6,"Weekday","Weekend")</f>
        <v>Weekday</v>
      </c>
    </row>
    <row r="6150" ht="15.75" customHeight="1">
      <c r="A6150" s="1">
        <v>45430.0</v>
      </c>
      <c r="B6150" s="2" t="s">
        <v>5753</v>
      </c>
      <c r="C6150" s="2" t="s">
        <v>21</v>
      </c>
      <c r="D6150" s="1">
        <v>31536.0</v>
      </c>
      <c r="E6150" s="2" t="s">
        <v>27</v>
      </c>
      <c r="F6150" s="2">
        <v>144.0</v>
      </c>
      <c r="G6150" s="2" t="s">
        <v>57</v>
      </c>
      <c r="H6150" s="2" t="s">
        <v>42</v>
      </c>
      <c r="I6150" s="2" t="s">
        <v>25</v>
      </c>
      <c r="J6150" s="2" t="str">
        <f t="array" ref="J6150">XLOOKUP('Transaction Data'!$G6150,Product_Code,Biscuit_Brand)</f>
        <v>Oatmeal Cookies</v>
      </c>
      <c r="K6150" s="2">
        <f t="array" ref="K6150">XLOOKUP('Transaction Data'!$G6150,Product_Code,Cost)</f>
        <v>19</v>
      </c>
      <c r="L6150" s="2">
        <f t="array" ref="L6150">XLOOKUP('Transaction Data'!$G6150,Product_Code,Unit_Price)</f>
        <v>23</v>
      </c>
      <c r="M6150" s="3">
        <f>'Transaction Data'!$F6150*'Transaction Data'!$K6150</f>
        <v>2736</v>
      </c>
      <c r="N6150" s="3">
        <f>'Transaction Data'!$F6150*'Transaction Data'!$L6150</f>
        <v>3312</v>
      </c>
      <c r="O6150" s="3">
        <f>'Transaction Data'!$N6150-'Transaction Data'!$M6150</f>
        <v>576</v>
      </c>
      <c r="P6150" s="2">
        <f>DATEDIF('Transaction Data'!$D6150,'Transaction Data'!$A6150,"y")</f>
        <v>38</v>
      </c>
      <c r="Q6150" s="2" t="str">
        <f>FLOOR('Transaction Data'!$P6150,15)&amp;"-"&amp;FLOOR('Transaction Data'!$P6150,15)+14</f>
        <v>30-44</v>
      </c>
      <c r="R6150" s="2" t="str">
        <f>IF('Transaction Data'!$L6150&lt;=10,"Less Expensive","Expensive")</f>
        <v>Expensive</v>
      </c>
      <c r="S6150" s="4">
        <f>WEEKDAY('Transaction Data'!$A6150)</f>
        <v>7</v>
      </c>
      <c r="T6150" s="2" t="str">
        <f>IF(WEEKDAY('Transaction Data'!$A6150,2)&lt;6,"Weekday","Weekend")</f>
        <v>Weekend</v>
      </c>
    </row>
    <row r="6151" ht="15.75" customHeight="1">
      <c r="A6151" s="1">
        <v>45335.0</v>
      </c>
      <c r="B6151" s="2" t="s">
        <v>5754</v>
      </c>
      <c r="C6151" s="2" t="s">
        <v>54</v>
      </c>
      <c r="D6151" s="1">
        <v>21197.0</v>
      </c>
      <c r="E6151" s="2" t="s">
        <v>37</v>
      </c>
      <c r="F6151" s="2">
        <v>115.0</v>
      </c>
      <c r="G6151" s="2" t="s">
        <v>28</v>
      </c>
      <c r="H6151" s="2" t="s">
        <v>45</v>
      </c>
      <c r="I6151" s="2" t="s">
        <v>25</v>
      </c>
      <c r="J6151" s="2" t="str">
        <f t="array" ref="J6151">XLOOKUP('Transaction Data'!$G6151,Product_Code,Biscuit_Brand)</f>
        <v>Shortbread</v>
      </c>
      <c r="K6151" s="2">
        <f t="array" ref="K6151">XLOOKUP('Transaction Data'!$G6151,Product_Code,Cost)</f>
        <v>10</v>
      </c>
      <c r="L6151" s="2">
        <f t="array" ref="L6151">XLOOKUP('Transaction Data'!$G6151,Product_Code,Unit_Price)</f>
        <v>45</v>
      </c>
      <c r="M6151" s="3">
        <f>'Transaction Data'!$F6151*'Transaction Data'!$K6151</f>
        <v>1150</v>
      </c>
      <c r="N6151" s="3">
        <f>'Transaction Data'!$F6151*'Transaction Data'!$L6151</f>
        <v>5175</v>
      </c>
      <c r="O6151" s="3">
        <f>'Transaction Data'!$N6151-'Transaction Data'!$M6151</f>
        <v>4025</v>
      </c>
      <c r="P6151" s="2">
        <f>DATEDIF('Transaction Data'!$D6151,'Transaction Data'!$A6151,"y")</f>
        <v>66</v>
      </c>
      <c r="Q6151" s="2" t="str">
        <f>FLOOR('Transaction Data'!$P6151,15)&amp;"-"&amp;FLOOR('Transaction Data'!$P6151,15)+14</f>
        <v>60-74</v>
      </c>
      <c r="R6151" s="2" t="str">
        <f>IF('Transaction Data'!$L6151&lt;=10,"Less Expensive","Expensive")</f>
        <v>Expensive</v>
      </c>
      <c r="S6151" s="4">
        <f>WEEKDAY('Transaction Data'!$A6151)</f>
        <v>3</v>
      </c>
      <c r="T6151" s="2" t="str">
        <f>IF(WEEKDAY('Transaction Data'!$A6151,2)&lt;6,"Weekday","Weekend")</f>
        <v>Weekday</v>
      </c>
    </row>
    <row r="6152" ht="15.75" customHeight="1">
      <c r="A6152" s="1">
        <v>45473.0</v>
      </c>
      <c r="B6152" s="2" t="s">
        <v>1355</v>
      </c>
      <c r="C6152" s="2" t="s">
        <v>41</v>
      </c>
      <c r="D6152" s="1">
        <v>32562.0</v>
      </c>
      <c r="E6152" s="2" t="s">
        <v>22</v>
      </c>
      <c r="F6152" s="2">
        <v>203.0</v>
      </c>
      <c r="G6152" s="2" t="s">
        <v>38</v>
      </c>
      <c r="H6152" s="2" t="s">
        <v>24</v>
      </c>
      <c r="I6152" s="2" t="s">
        <v>25</v>
      </c>
      <c r="J6152" s="2" t="str">
        <f t="array" ref="J6152">XLOOKUP('Transaction Data'!$G6152,Product_Code,Biscuit_Brand)</f>
        <v>Ginger Snaps</v>
      </c>
      <c r="K6152" s="2">
        <f t="array" ref="K6152">XLOOKUP('Transaction Data'!$G6152,Product_Code,Cost)</f>
        <v>14</v>
      </c>
      <c r="L6152" s="2">
        <f t="array" ref="L6152">XLOOKUP('Transaction Data'!$G6152,Product_Code,Unit_Price)</f>
        <v>28</v>
      </c>
      <c r="M6152" s="3">
        <f>'Transaction Data'!$F6152*'Transaction Data'!$K6152</f>
        <v>2842</v>
      </c>
      <c r="N6152" s="3">
        <f>'Transaction Data'!$F6152*'Transaction Data'!$L6152</f>
        <v>5684</v>
      </c>
      <c r="O6152" s="3">
        <f>'Transaction Data'!$N6152-'Transaction Data'!$M6152</f>
        <v>2842</v>
      </c>
      <c r="P6152" s="2">
        <f>DATEDIF('Transaction Data'!$D6152,'Transaction Data'!$A6152,"y")</f>
        <v>35</v>
      </c>
      <c r="Q6152" s="2" t="str">
        <f>FLOOR('Transaction Data'!$P6152,15)&amp;"-"&amp;FLOOR('Transaction Data'!$P6152,15)+14</f>
        <v>30-44</v>
      </c>
      <c r="R6152" s="2" t="str">
        <f>IF('Transaction Data'!$L6152&lt;=10,"Less Expensive","Expensive")</f>
        <v>Expensive</v>
      </c>
      <c r="S6152" s="4">
        <f>WEEKDAY('Transaction Data'!$A6152)</f>
        <v>1</v>
      </c>
      <c r="T6152" s="2" t="str">
        <f>IF(WEEKDAY('Transaction Data'!$A6152,2)&lt;6,"Weekday","Weekend")</f>
        <v>Weekend</v>
      </c>
    </row>
    <row r="6153" ht="15.75" customHeight="1">
      <c r="A6153" s="1">
        <v>45342.0</v>
      </c>
      <c r="B6153" s="2" t="s">
        <v>5755</v>
      </c>
      <c r="C6153" s="2" t="s">
        <v>51</v>
      </c>
      <c r="D6153" s="1">
        <v>16610.0</v>
      </c>
      <c r="E6153" s="2" t="s">
        <v>27</v>
      </c>
      <c r="F6153" s="2">
        <v>275.0</v>
      </c>
      <c r="G6153" s="2" t="s">
        <v>33</v>
      </c>
      <c r="H6153" s="2" t="s">
        <v>29</v>
      </c>
      <c r="I6153" s="2" t="s">
        <v>25</v>
      </c>
      <c r="J6153" s="2" t="str">
        <f t="array" ref="J6153">XLOOKUP('Transaction Data'!$G6153,Product_Code,Biscuit_Brand)</f>
        <v>Caramel Biscuits</v>
      </c>
      <c r="K6153" s="2">
        <f t="array" ref="K6153">XLOOKUP('Transaction Data'!$G6153,Product_Code,Cost)</f>
        <v>18</v>
      </c>
      <c r="L6153" s="2">
        <f t="array" ref="L6153">XLOOKUP('Transaction Data'!$G6153,Product_Code,Unit_Price)</f>
        <v>22</v>
      </c>
      <c r="M6153" s="3">
        <f>'Transaction Data'!$F6153*'Transaction Data'!$K6153</f>
        <v>4950</v>
      </c>
      <c r="N6153" s="3">
        <f>'Transaction Data'!$F6153*'Transaction Data'!$L6153</f>
        <v>6050</v>
      </c>
      <c r="O6153" s="3">
        <f>'Transaction Data'!$N6153-'Transaction Data'!$M6153</f>
        <v>1100</v>
      </c>
      <c r="P6153" s="2">
        <f>DATEDIF('Transaction Data'!$D6153,'Transaction Data'!$A6153,"y")</f>
        <v>78</v>
      </c>
      <c r="Q6153" s="2" t="str">
        <f>FLOOR('Transaction Data'!$P6153,15)&amp;"-"&amp;FLOOR('Transaction Data'!$P6153,15)+14</f>
        <v>75-89</v>
      </c>
      <c r="R6153" s="2" t="str">
        <f>IF('Transaction Data'!$L6153&lt;=10,"Less Expensive","Expensive")</f>
        <v>Expensive</v>
      </c>
      <c r="S6153" s="4">
        <f>WEEKDAY('Transaction Data'!$A6153)</f>
        <v>3</v>
      </c>
      <c r="T6153" s="2" t="str">
        <f>IF(WEEKDAY('Transaction Data'!$A6153,2)&lt;6,"Weekday","Weekend")</f>
        <v>Weekday</v>
      </c>
    </row>
    <row r="6154" ht="15.75" customHeight="1">
      <c r="A6154" s="1">
        <v>45451.0</v>
      </c>
      <c r="B6154" s="2" t="s">
        <v>5756</v>
      </c>
      <c r="C6154" s="2" t="s">
        <v>78</v>
      </c>
      <c r="D6154" s="1">
        <v>19727.0</v>
      </c>
      <c r="E6154" s="2" t="s">
        <v>27</v>
      </c>
      <c r="F6154" s="2">
        <v>176.0</v>
      </c>
      <c r="G6154" s="2" t="s">
        <v>28</v>
      </c>
      <c r="H6154" s="2" t="s">
        <v>42</v>
      </c>
      <c r="I6154" s="2" t="s">
        <v>25</v>
      </c>
      <c r="J6154" s="2" t="str">
        <f t="array" ref="J6154">XLOOKUP('Transaction Data'!$G6154,Product_Code,Biscuit_Brand)</f>
        <v>Shortbread</v>
      </c>
      <c r="K6154" s="2">
        <f t="array" ref="K6154">XLOOKUP('Transaction Data'!$G6154,Product_Code,Cost)</f>
        <v>10</v>
      </c>
      <c r="L6154" s="2">
        <f t="array" ref="L6154">XLOOKUP('Transaction Data'!$G6154,Product_Code,Unit_Price)</f>
        <v>45</v>
      </c>
      <c r="M6154" s="3">
        <f>'Transaction Data'!$F6154*'Transaction Data'!$K6154</f>
        <v>1760</v>
      </c>
      <c r="N6154" s="3">
        <f>'Transaction Data'!$F6154*'Transaction Data'!$L6154</f>
        <v>7920</v>
      </c>
      <c r="O6154" s="3">
        <f>'Transaction Data'!$N6154-'Transaction Data'!$M6154</f>
        <v>6160</v>
      </c>
      <c r="P6154" s="2">
        <f>DATEDIF('Transaction Data'!$D6154,'Transaction Data'!$A6154,"y")</f>
        <v>70</v>
      </c>
      <c r="Q6154" s="2" t="str">
        <f>FLOOR('Transaction Data'!$P6154,15)&amp;"-"&amp;FLOOR('Transaction Data'!$P6154,15)+14</f>
        <v>60-74</v>
      </c>
      <c r="R6154" s="2" t="str">
        <f>IF('Transaction Data'!$L6154&lt;=10,"Less Expensive","Expensive")</f>
        <v>Expensive</v>
      </c>
      <c r="S6154" s="4">
        <f>WEEKDAY('Transaction Data'!$A6154)</f>
        <v>7</v>
      </c>
      <c r="T6154" s="2" t="str">
        <f>IF(WEEKDAY('Transaction Data'!$A6154,2)&lt;6,"Weekday","Weekend")</f>
        <v>Weekend</v>
      </c>
    </row>
    <row r="6155" ht="15.75" customHeight="1">
      <c r="A6155" s="1">
        <v>45416.0</v>
      </c>
      <c r="B6155" s="2" t="s">
        <v>5757</v>
      </c>
      <c r="C6155" s="2" t="s">
        <v>32</v>
      </c>
      <c r="D6155" s="1">
        <v>20896.0</v>
      </c>
      <c r="E6155" s="2" t="s">
        <v>37</v>
      </c>
      <c r="F6155" s="2">
        <v>228.0</v>
      </c>
      <c r="G6155" s="2" t="s">
        <v>60</v>
      </c>
      <c r="H6155" s="2" t="s">
        <v>45</v>
      </c>
      <c r="I6155" s="2" t="s">
        <v>25</v>
      </c>
      <c r="J6155" s="2" t="str">
        <f t="array" ref="J6155">XLOOKUP('Transaction Data'!$G6155,Product_Code,Biscuit_Brand)</f>
        <v>Peanut Butter Bites</v>
      </c>
      <c r="K6155" s="2">
        <f t="array" ref="K6155">XLOOKUP('Transaction Data'!$G6155,Product_Code,Cost)</f>
        <v>5</v>
      </c>
      <c r="L6155" s="2">
        <f t="array" ref="L6155">XLOOKUP('Transaction Data'!$G6155,Product_Code,Unit_Price)</f>
        <v>7</v>
      </c>
      <c r="M6155" s="3">
        <f>'Transaction Data'!$F6155*'Transaction Data'!$K6155</f>
        <v>1140</v>
      </c>
      <c r="N6155" s="3">
        <f>'Transaction Data'!$F6155*'Transaction Data'!$L6155</f>
        <v>1596</v>
      </c>
      <c r="O6155" s="3">
        <f>'Transaction Data'!$N6155-'Transaction Data'!$M6155</f>
        <v>456</v>
      </c>
      <c r="P6155" s="2">
        <f>DATEDIF('Transaction Data'!$D6155,'Transaction Data'!$A6155,"y")</f>
        <v>67</v>
      </c>
      <c r="Q6155" s="2" t="str">
        <f>FLOOR('Transaction Data'!$P6155,15)&amp;"-"&amp;FLOOR('Transaction Data'!$P6155,15)+14</f>
        <v>60-74</v>
      </c>
      <c r="R6155" s="2" t="str">
        <f>IF('Transaction Data'!$L6155&lt;=10,"Less Expensive","Expensive")</f>
        <v>Less Expensive</v>
      </c>
      <c r="S6155" s="4">
        <f>WEEKDAY('Transaction Data'!$A6155)</f>
        <v>7</v>
      </c>
      <c r="T6155" s="2" t="str">
        <f>IF(WEEKDAY('Transaction Data'!$A6155,2)&lt;6,"Weekday","Weekend")</f>
        <v>Weekend</v>
      </c>
    </row>
    <row r="6156" ht="15.75" customHeight="1">
      <c r="A6156" s="1">
        <v>45320.0</v>
      </c>
      <c r="B6156" s="2" t="s">
        <v>5758</v>
      </c>
      <c r="C6156" s="2" t="s">
        <v>72</v>
      </c>
      <c r="D6156" s="1">
        <v>21315.0</v>
      </c>
      <c r="E6156" s="2" t="s">
        <v>37</v>
      </c>
      <c r="F6156" s="2">
        <v>446.0</v>
      </c>
      <c r="G6156" s="2" t="s">
        <v>55</v>
      </c>
      <c r="H6156" s="2" t="s">
        <v>24</v>
      </c>
      <c r="I6156" s="2" t="s">
        <v>25</v>
      </c>
      <c r="J6156" s="2" t="str">
        <f t="array" ref="J6156">XLOOKUP('Transaction Data'!$G6156,Product_Code,Biscuit_Brand)</f>
        <v>Vanilla Wafers</v>
      </c>
      <c r="K6156" s="2">
        <f t="array" ref="K6156">XLOOKUP('Transaction Data'!$G6156,Product_Code,Cost)</f>
        <v>18</v>
      </c>
      <c r="L6156" s="2">
        <f t="array" ref="L6156">XLOOKUP('Transaction Data'!$G6156,Product_Code,Unit_Price)</f>
        <v>36</v>
      </c>
      <c r="M6156" s="3">
        <f>'Transaction Data'!$F6156*'Transaction Data'!$K6156</f>
        <v>8028</v>
      </c>
      <c r="N6156" s="3">
        <f>'Transaction Data'!$F6156*'Transaction Data'!$L6156</f>
        <v>16056</v>
      </c>
      <c r="O6156" s="3">
        <f>'Transaction Data'!$N6156-'Transaction Data'!$M6156</f>
        <v>8028</v>
      </c>
      <c r="P6156" s="2">
        <f>DATEDIF('Transaction Data'!$D6156,'Transaction Data'!$A6156,"y")</f>
        <v>65</v>
      </c>
      <c r="Q6156" s="2" t="str">
        <f>FLOOR('Transaction Data'!$P6156,15)&amp;"-"&amp;FLOOR('Transaction Data'!$P6156,15)+14</f>
        <v>60-74</v>
      </c>
      <c r="R6156" s="2" t="str">
        <f>IF('Transaction Data'!$L6156&lt;=10,"Less Expensive","Expensive")</f>
        <v>Expensive</v>
      </c>
      <c r="S6156" s="4">
        <f>WEEKDAY('Transaction Data'!$A6156)</f>
        <v>2</v>
      </c>
      <c r="T6156" s="2" t="str">
        <f>IF(WEEKDAY('Transaction Data'!$A6156,2)&lt;6,"Weekday","Weekend")</f>
        <v>Weekday</v>
      </c>
    </row>
    <row r="6157" ht="15.75" customHeight="1">
      <c r="A6157" s="1">
        <v>45333.0</v>
      </c>
      <c r="B6157" s="2" t="s">
        <v>5759</v>
      </c>
      <c r="C6157" s="2" t="s">
        <v>65</v>
      </c>
      <c r="D6157" s="1">
        <v>28741.0</v>
      </c>
      <c r="E6157" s="2" t="s">
        <v>22</v>
      </c>
      <c r="F6157" s="2">
        <v>291.0</v>
      </c>
      <c r="G6157" s="2" t="s">
        <v>38</v>
      </c>
      <c r="H6157" s="2" t="s">
        <v>29</v>
      </c>
      <c r="I6157" s="2" t="s">
        <v>25</v>
      </c>
      <c r="J6157" s="2" t="str">
        <f t="array" ref="J6157">XLOOKUP('Transaction Data'!$G6157,Product_Code,Biscuit_Brand)</f>
        <v>Ginger Snaps</v>
      </c>
      <c r="K6157" s="2">
        <f t="array" ref="K6157">XLOOKUP('Transaction Data'!$G6157,Product_Code,Cost)</f>
        <v>14</v>
      </c>
      <c r="L6157" s="2">
        <f t="array" ref="L6157">XLOOKUP('Transaction Data'!$G6157,Product_Code,Unit_Price)</f>
        <v>28</v>
      </c>
      <c r="M6157" s="3">
        <f>'Transaction Data'!$F6157*'Transaction Data'!$K6157</f>
        <v>4074</v>
      </c>
      <c r="N6157" s="3">
        <f>'Transaction Data'!$F6157*'Transaction Data'!$L6157</f>
        <v>8148</v>
      </c>
      <c r="O6157" s="3">
        <f>'Transaction Data'!$N6157-'Transaction Data'!$M6157</f>
        <v>4074</v>
      </c>
      <c r="P6157" s="2">
        <f>DATEDIF('Transaction Data'!$D6157,'Transaction Data'!$A6157,"y")</f>
        <v>45</v>
      </c>
      <c r="Q6157" s="2" t="str">
        <f>FLOOR('Transaction Data'!$P6157,15)&amp;"-"&amp;FLOOR('Transaction Data'!$P6157,15)+14</f>
        <v>45-59</v>
      </c>
      <c r="R6157" s="2" t="str">
        <f>IF('Transaction Data'!$L6157&lt;=10,"Less Expensive","Expensive")</f>
        <v>Expensive</v>
      </c>
      <c r="S6157" s="4">
        <f>WEEKDAY('Transaction Data'!$A6157)</f>
        <v>1</v>
      </c>
      <c r="T6157" s="2" t="str">
        <f>IF(WEEKDAY('Transaction Data'!$A6157,2)&lt;6,"Weekday","Weekend")</f>
        <v>Weekend</v>
      </c>
    </row>
    <row r="6158" ht="15.75" customHeight="1">
      <c r="A6158" s="1">
        <v>45357.0</v>
      </c>
      <c r="B6158" s="2" t="s">
        <v>5760</v>
      </c>
      <c r="C6158" s="2" t="s">
        <v>72</v>
      </c>
      <c r="D6158" s="1">
        <v>36867.0</v>
      </c>
      <c r="E6158" s="2" t="s">
        <v>22</v>
      </c>
      <c r="F6158" s="2">
        <v>271.0</v>
      </c>
      <c r="G6158" s="2" t="s">
        <v>48</v>
      </c>
      <c r="H6158" s="2" t="s">
        <v>29</v>
      </c>
      <c r="I6158" s="2" t="s">
        <v>25</v>
      </c>
      <c r="J6158" s="2" t="str">
        <f t="array" ref="J6158">XLOOKUP('Transaction Data'!$G6158,Product_Code,Biscuit_Brand)</f>
        <v>Lemon Crisps</v>
      </c>
      <c r="K6158" s="2">
        <f t="array" ref="K6158">XLOOKUP('Transaction Data'!$G6158,Product_Code,Cost)</f>
        <v>7</v>
      </c>
      <c r="L6158" s="2">
        <f t="array" ref="L6158">XLOOKUP('Transaction Data'!$G6158,Product_Code,Unit_Price)</f>
        <v>9</v>
      </c>
      <c r="M6158" s="3">
        <f>'Transaction Data'!$F6158*'Transaction Data'!$K6158</f>
        <v>1897</v>
      </c>
      <c r="N6158" s="3">
        <f>'Transaction Data'!$F6158*'Transaction Data'!$L6158</f>
        <v>2439</v>
      </c>
      <c r="O6158" s="3">
        <f>'Transaction Data'!$N6158-'Transaction Data'!$M6158</f>
        <v>542</v>
      </c>
      <c r="P6158" s="2">
        <f>DATEDIF('Transaction Data'!$D6158,'Transaction Data'!$A6158,"y")</f>
        <v>23</v>
      </c>
      <c r="Q6158" s="2" t="str">
        <f>FLOOR('Transaction Data'!$P6158,15)&amp;"-"&amp;FLOOR('Transaction Data'!$P6158,15)+14</f>
        <v>15-29</v>
      </c>
      <c r="R6158" s="2" t="str">
        <f>IF('Transaction Data'!$L6158&lt;=10,"Less Expensive","Expensive")</f>
        <v>Less Expensive</v>
      </c>
      <c r="S6158" s="4">
        <f>WEEKDAY('Transaction Data'!$A6158)</f>
        <v>4</v>
      </c>
      <c r="T6158" s="2" t="str">
        <f>IF(WEEKDAY('Transaction Data'!$A6158,2)&lt;6,"Weekday","Weekend")</f>
        <v>Weekday</v>
      </c>
    </row>
    <row r="6159" ht="15.75" customHeight="1">
      <c r="A6159" s="1">
        <v>45299.0</v>
      </c>
      <c r="B6159" s="2" t="s">
        <v>5761</v>
      </c>
      <c r="C6159" s="2" t="s">
        <v>69</v>
      </c>
      <c r="D6159" s="1">
        <v>24968.0</v>
      </c>
      <c r="E6159" s="2" t="s">
        <v>37</v>
      </c>
      <c r="F6159" s="2">
        <v>492.0</v>
      </c>
      <c r="G6159" s="2" t="s">
        <v>23</v>
      </c>
      <c r="H6159" s="2" t="s">
        <v>34</v>
      </c>
      <c r="I6159" s="2" t="s">
        <v>25</v>
      </c>
      <c r="J6159" s="2" t="str">
        <f t="array" ref="J6159">XLOOKUP('Transaction Data'!$G6159,Product_Code,Biscuit_Brand)</f>
        <v>Cinnamon Swirls</v>
      </c>
      <c r="K6159" s="2">
        <f t="array" ref="K6159">XLOOKUP('Transaction Data'!$G6159,Product_Code,Cost)</f>
        <v>10</v>
      </c>
      <c r="L6159" s="2">
        <f t="array" ref="L6159">XLOOKUP('Transaction Data'!$G6159,Product_Code,Unit_Price)</f>
        <v>14</v>
      </c>
      <c r="M6159" s="3">
        <f>'Transaction Data'!$F6159*'Transaction Data'!$K6159</f>
        <v>4920</v>
      </c>
      <c r="N6159" s="3">
        <f>'Transaction Data'!$F6159*'Transaction Data'!$L6159</f>
        <v>6888</v>
      </c>
      <c r="O6159" s="3">
        <f>'Transaction Data'!$N6159-'Transaction Data'!$M6159</f>
        <v>1968</v>
      </c>
      <c r="P6159" s="2">
        <f>DATEDIF('Transaction Data'!$D6159,'Transaction Data'!$A6159,"y")</f>
        <v>55</v>
      </c>
      <c r="Q6159" s="2" t="str">
        <f>FLOOR('Transaction Data'!$P6159,15)&amp;"-"&amp;FLOOR('Transaction Data'!$P6159,15)+14</f>
        <v>45-59</v>
      </c>
      <c r="R6159" s="2" t="str">
        <f>IF('Transaction Data'!$L6159&lt;=10,"Less Expensive","Expensive")</f>
        <v>Expensive</v>
      </c>
      <c r="S6159" s="4">
        <f>WEEKDAY('Transaction Data'!$A6159)</f>
        <v>2</v>
      </c>
      <c r="T6159" s="2" t="str">
        <f>IF(WEEKDAY('Transaction Data'!$A6159,2)&lt;6,"Weekday","Weekend")</f>
        <v>Weekday</v>
      </c>
    </row>
    <row r="6160" ht="15.75" customHeight="1">
      <c r="A6160" s="1">
        <v>45388.0</v>
      </c>
      <c r="B6160" s="2" t="s">
        <v>5762</v>
      </c>
      <c r="C6160" s="2" t="s">
        <v>78</v>
      </c>
      <c r="D6160" s="1">
        <v>27416.0</v>
      </c>
      <c r="E6160" s="2" t="s">
        <v>37</v>
      </c>
      <c r="F6160" s="2">
        <v>485.0</v>
      </c>
      <c r="G6160" s="2" t="s">
        <v>48</v>
      </c>
      <c r="H6160" s="2" t="s">
        <v>24</v>
      </c>
      <c r="I6160" s="2" t="s">
        <v>25</v>
      </c>
      <c r="J6160" s="2" t="str">
        <f t="array" ref="J6160">XLOOKUP('Transaction Data'!$G6160,Product_Code,Biscuit_Brand)</f>
        <v>Lemon Crisps</v>
      </c>
      <c r="K6160" s="2">
        <f t="array" ref="K6160">XLOOKUP('Transaction Data'!$G6160,Product_Code,Cost)</f>
        <v>7</v>
      </c>
      <c r="L6160" s="2">
        <f t="array" ref="L6160">XLOOKUP('Transaction Data'!$G6160,Product_Code,Unit_Price)</f>
        <v>9</v>
      </c>
      <c r="M6160" s="3">
        <f>'Transaction Data'!$F6160*'Transaction Data'!$K6160</f>
        <v>3395</v>
      </c>
      <c r="N6160" s="3">
        <f>'Transaction Data'!$F6160*'Transaction Data'!$L6160</f>
        <v>4365</v>
      </c>
      <c r="O6160" s="3">
        <f>'Transaction Data'!$N6160-'Transaction Data'!$M6160</f>
        <v>970</v>
      </c>
      <c r="P6160" s="2">
        <f>DATEDIF('Transaction Data'!$D6160,'Transaction Data'!$A6160,"y")</f>
        <v>49</v>
      </c>
      <c r="Q6160" s="2" t="str">
        <f>FLOOR('Transaction Data'!$P6160,15)&amp;"-"&amp;FLOOR('Transaction Data'!$P6160,15)+14</f>
        <v>45-59</v>
      </c>
      <c r="R6160" s="2" t="str">
        <f>IF('Transaction Data'!$L6160&lt;=10,"Less Expensive","Expensive")</f>
        <v>Less Expensive</v>
      </c>
      <c r="S6160" s="4">
        <f>WEEKDAY('Transaction Data'!$A6160)</f>
        <v>7</v>
      </c>
      <c r="T6160" s="2" t="str">
        <f>IF(WEEKDAY('Transaction Data'!$A6160,2)&lt;6,"Weekday","Weekend")</f>
        <v>Weekend</v>
      </c>
    </row>
    <row r="6161" ht="15.75" customHeight="1">
      <c r="A6161" s="1">
        <v>45343.0</v>
      </c>
      <c r="B6161" s="2" t="s">
        <v>5763</v>
      </c>
      <c r="C6161" s="2" t="s">
        <v>32</v>
      </c>
      <c r="D6161" s="1">
        <v>18996.0</v>
      </c>
      <c r="E6161" s="2" t="s">
        <v>37</v>
      </c>
      <c r="F6161" s="2">
        <v>451.0</v>
      </c>
      <c r="G6161" s="2" t="s">
        <v>57</v>
      </c>
      <c r="H6161" s="2" t="s">
        <v>42</v>
      </c>
      <c r="I6161" s="2" t="s">
        <v>25</v>
      </c>
      <c r="J6161" s="2" t="str">
        <f t="array" ref="J6161">XLOOKUP('Transaction Data'!$G6161,Product_Code,Biscuit_Brand)</f>
        <v>Oatmeal Cookies</v>
      </c>
      <c r="K6161" s="2">
        <f t="array" ref="K6161">XLOOKUP('Transaction Data'!$G6161,Product_Code,Cost)</f>
        <v>19</v>
      </c>
      <c r="L6161" s="2">
        <f t="array" ref="L6161">XLOOKUP('Transaction Data'!$G6161,Product_Code,Unit_Price)</f>
        <v>23</v>
      </c>
      <c r="M6161" s="3">
        <f>'Transaction Data'!$F6161*'Transaction Data'!$K6161</f>
        <v>8569</v>
      </c>
      <c r="N6161" s="3">
        <f>'Transaction Data'!$F6161*'Transaction Data'!$L6161</f>
        <v>10373</v>
      </c>
      <c r="O6161" s="3">
        <f>'Transaction Data'!$N6161-'Transaction Data'!$M6161</f>
        <v>1804</v>
      </c>
      <c r="P6161" s="2">
        <f>DATEDIF('Transaction Data'!$D6161,'Transaction Data'!$A6161,"y")</f>
        <v>72</v>
      </c>
      <c r="Q6161" s="2" t="str">
        <f>FLOOR('Transaction Data'!$P6161,15)&amp;"-"&amp;FLOOR('Transaction Data'!$P6161,15)+14</f>
        <v>60-74</v>
      </c>
      <c r="R6161" s="2" t="str">
        <f>IF('Transaction Data'!$L6161&lt;=10,"Less Expensive","Expensive")</f>
        <v>Expensive</v>
      </c>
      <c r="S6161" s="4">
        <f>WEEKDAY('Transaction Data'!$A6161)</f>
        <v>4</v>
      </c>
      <c r="T6161" s="2" t="str">
        <f>IF(WEEKDAY('Transaction Data'!$A6161,2)&lt;6,"Weekday","Weekend")</f>
        <v>Weekday</v>
      </c>
    </row>
    <row r="6162" ht="15.75" customHeight="1">
      <c r="A6162" s="1">
        <v>45299.0</v>
      </c>
      <c r="B6162" s="2" t="s">
        <v>5764</v>
      </c>
      <c r="C6162" s="2" t="s">
        <v>51</v>
      </c>
      <c r="D6162" s="1">
        <v>33356.0</v>
      </c>
      <c r="E6162" s="2" t="s">
        <v>27</v>
      </c>
      <c r="F6162" s="2">
        <v>181.0</v>
      </c>
      <c r="G6162" s="2" t="s">
        <v>38</v>
      </c>
      <c r="H6162" s="2" t="s">
        <v>45</v>
      </c>
      <c r="I6162" s="2" t="s">
        <v>25</v>
      </c>
      <c r="J6162" s="2" t="str">
        <f t="array" ref="J6162">XLOOKUP('Transaction Data'!$G6162,Product_Code,Biscuit_Brand)</f>
        <v>Ginger Snaps</v>
      </c>
      <c r="K6162" s="2">
        <f t="array" ref="K6162">XLOOKUP('Transaction Data'!$G6162,Product_Code,Cost)</f>
        <v>14</v>
      </c>
      <c r="L6162" s="2">
        <f t="array" ref="L6162">XLOOKUP('Transaction Data'!$G6162,Product_Code,Unit_Price)</f>
        <v>28</v>
      </c>
      <c r="M6162" s="3">
        <f>'Transaction Data'!$F6162*'Transaction Data'!$K6162</f>
        <v>2534</v>
      </c>
      <c r="N6162" s="3">
        <f>'Transaction Data'!$F6162*'Transaction Data'!$L6162</f>
        <v>5068</v>
      </c>
      <c r="O6162" s="3">
        <f>'Transaction Data'!$N6162-'Transaction Data'!$M6162</f>
        <v>2534</v>
      </c>
      <c r="P6162" s="2">
        <f>DATEDIF('Transaction Data'!$D6162,'Transaction Data'!$A6162,"y")</f>
        <v>32</v>
      </c>
      <c r="Q6162" s="2" t="str">
        <f>FLOOR('Transaction Data'!$P6162,15)&amp;"-"&amp;FLOOR('Transaction Data'!$P6162,15)+14</f>
        <v>30-44</v>
      </c>
      <c r="R6162" s="2" t="str">
        <f>IF('Transaction Data'!$L6162&lt;=10,"Less Expensive","Expensive")</f>
        <v>Expensive</v>
      </c>
      <c r="S6162" s="4">
        <f>WEEKDAY('Transaction Data'!$A6162)</f>
        <v>2</v>
      </c>
      <c r="T6162" s="2" t="str">
        <f>IF(WEEKDAY('Transaction Data'!$A6162,2)&lt;6,"Weekday","Weekend")</f>
        <v>Weekday</v>
      </c>
    </row>
    <row r="6163" ht="15.75" customHeight="1">
      <c r="A6163" s="1">
        <v>45295.0</v>
      </c>
      <c r="B6163" s="2" t="s">
        <v>5765</v>
      </c>
      <c r="C6163" s="2" t="s">
        <v>47</v>
      </c>
      <c r="D6163" s="1">
        <v>36961.0</v>
      </c>
      <c r="E6163" s="2" t="s">
        <v>63</v>
      </c>
      <c r="F6163" s="2">
        <v>386.0</v>
      </c>
      <c r="G6163" s="2" t="s">
        <v>55</v>
      </c>
      <c r="H6163" s="2" t="s">
        <v>24</v>
      </c>
      <c r="I6163" s="2" t="s">
        <v>25</v>
      </c>
      <c r="J6163" s="2" t="str">
        <f t="array" ref="J6163">XLOOKUP('Transaction Data'!$G6163,Product_Code,Biscuit_Brand)</f>
        <v>Vanilla Wafers</v>
      </c>
      <c r="K6163" s="2">
        <f t="array" ref="K6163">XLOOKUP('Transaction Data'!$G6163,Product_Code,Cost)</f>
        <v>18</v>
      </c>
      <c r="L6163" s="2">
        <f t="array" ref="L6163">XLOOKUP('Transaction Data'!$G6163,Product_Code,Unit_Price)</f>
        <v>36</v>
      </c>
      <c r="M6163" s="3">
        <f>'Transaction Data'!$F6163*'Transaction Data'!$K6163</f>
        <v>6948</v>
      </c>
      <c r="N6163" s="3">
        <f>'Transaction Data'!$F6163*'Transaction Data'!$L6163</f>
        <v>13896</v>
      </c>
      <c r="O6163" s="3">
        <f>'Transaction Data'!$N6163-'Transaction Data'!$M6163</f>
        <v>6948</v>
      </c>
      <c r="P6163" s="2">
        <f>DATEDIF('Transaction Data'!$D6163,'Transaction Data'!$A6163,"y")</f>
        <v>22</v>
      </c>
      <c r="Q6163" s="2" t="str">
        <f>FLOOR('Transaction Data'!$P6163,15)&amp;"-"&amp;FLOOR('Transaction Data'!$P6163,15)+14</f>
        <v>15-29</v>
      </c>
      <c r="R6163" s="2" t="str">
        <f>IF('Transaction Data'!$L6163&lt;=10,"Less Expensive","Expensive")</f>
        <v>Expensive</v>
      </c>
      <c r="S6163" s="4">
        <f>WEEKDAY('Transaction Data'!$A6163)</f>
        <v>5</v>
      </c>
      <c r="T6163" s="2" t="str">
        <f>IF(WEEKDAY('Transaction Data'!$A6163,2)&lt;6,"Weekday","Weekend")</f>
        <v>Weekday</v>
      </c>
    </row>
    <row r="6164" ht="15.75" customHeight="1">
      <c r="A6164" s="1">
        <v>45425.0</v>
      </c>
      <c r="B6164" s="2" t="s">
        <v>5766</v>
      </c>
      <c r="C6164" s="2" t="s">
        <v>21</v>
      </c>
      <c r="D6164" s="1">
        <v>34449.0</v>
      </c>
      <c r="E6164" s="2" t="s">
        <v>37</v>
      </c>
      <c r="F6164" s="2">
        <v>137.0</v>
      </c>
      <c r="G6164" s="2" t="s">
        <v>61</v>
      </c>
      <c r="H6164" s="2" t="s">
        <v>29</v>
      </c>
      <c r="I6164" s="2" t="s">
        <v>25</v>
      </c>
      <c r="J6164" s="2" t="str">
        <f t="array" ref="J6164">XLOOKUP('Transaction Data'!$G6164,Product_Code,Biscuit_Brand)</f>
        <v>Choco Delight</v>
      </c>
      <c r="K6164" s="2">
        <f t="array" ref="K6164">XLOOKUP('Transaction Data'!$G6164,Product_Code,Cost)</f>
        <v>3</v>
      </c>
      <c r="L6164" s="2">
        <f t="array" ref="L6164">XLOOKUP('Transaction Data'!$G6164,Product_Code,Unit_Price)</f>
        <v>5</v>
      </c>
      <c r="M6164" s="3">
        <f>'Transaction Data'!$F6164*'Transaction Data'!$K6164</f>
        <v>411</v>
      </c>
      <c r="N6164" s="3">
        <f>'Transaction Data'!$F6164*'Transaction Data'!$L6164</f>
        <v>685</v>
      </c>
      <c r="O6164" s="3">
        <f>'Transaction Data'!$N6164-'Transaction Data'!$M6164</f>
        <v>274</v>
      </c>
      <c r="P6164" s="2">
        <f>DATEDIF('Transaction Data'!$D6164,'Transaction Data'!$A6164,"y")</f>
        <v>30</v>
      </c>
      <c r="Q6164" s="2" t="str">
        <f>FLOOR('Transaction Data'!$P6164,15)&amp;"-"&amp;FLOOR('Transaction Data'!$P6164,15)+14</f>
        <v>30-44</v>
      </c>
      <c r="R6164" s="2" t="str">
        <f>IF('Transaction Data'!$L6164&lt;=10,"Less Expensive","Expensive")</f>
        <v>Less Expensive</v>
      </c>
      <c r="S6164" s="4">
        <f>WEEKDAY('Transaction Data'!$A6164)</f>
        <v>2</v>
      </c>
      <c r="T6164" s="2" t="str">
        <f>IF(WEEKDAY('Transaction Data'!$A6164,2)&lt;6,"Weekday","Weekend")</f>
        <v>Weekday</v>
      </c>
    </row>
    <row r="6165" ht="15.75" customHeight="1">
      <c r="A6165" s="1">
        <v>45337.0</v>
      </c>
      <c r="B6165" s="2" t="s">
        <v>5767</v>
      </c>
      <c r="C6165" s="2" t="s">
        <v>78</v>
      </c>
      <c r="D6165" s="1">
        <v>27409.0</v>
      </c>
      <c r="E6165" s="2" t="s">
        <v>37</v>
      </c>
      <c r="F6165" s="2">
        <v>239.0</v>
      </c>
      <c r="G6165" s="2" t="s">
        <v>38</v>
      </c>
      <c r="H6165" s="2" t="s">
        <v>42</v>
      </c>
      <c r="I6165" s="2" t="s">
        <v>25</v>
      </c>
      <c r="J6165" s="2" t="str">
        <f t="array" ref="J6165">XLOOKUP('Transaction Data'!$G6165,Product_Code,Biscuit_Brand)</f>
        <v>Ginger Snaps</v>
      </c>
      <c r="K6165" s="2">
        <f t="array" ref="K6165">XLOOKUP('Transaction Data'!$G6165,Product_Code,Cost)</f>
        <v>14</v>
      </c>
      <c r="L6165" s="2">
        <f t="array" ref="L6165">XLOOKUP('Transaction Data'!$G6165,Product_Code,Unit_Price)</f>
        <v>28</v>
      </c>
      <c r="M6165" s="3">
        <f>'Transaction Data'!$F6165*'Transaction Data'!$K6165</f>
        <v>3346</v>
      </c>
      <c r="N6165" s="3">
        <f>'Transaction Data'!$F6165*'Transaction Data'!$L6165</f>
        <v>6692</v>
      </c>
      <c r="O6165" s="3">
        <f>'Transaction Data'!$N6165-'Transaction Data'!$M6165</f>
        <v>3346</v>
      </c>
      <c r="P6165" s="2">
        <f>DATEDIF('Transaction Data'!$D6165,'Transaction Data'!$A6165,"y")</f>
        <v>49</v>
      </c>
      <c r="Q6165" s="2" t="str">
        <f>FLOOR('Transaction Data'!$P6165,15)&amp;"-"&amp;FLOOR('Transaction Data'!$P6165,15)+14</f>
        <v>45-59</v>
      </c>
      <c r="R6165" s="2" t="str">
        <f>IF('Transaction Data'!$L6165&lt;=10,"Less Expensive","Expensive")</f>
        <v>Expensive</v>
      </c>
      <c r="S6165" s="4">
        <f>WEEKDAY('Transaction Data'!$A6165)</f>
        <v>5</v>
      </c>
      <c r="T6165" s="2" t="str">
        <f>IF(WEEKDAY('Transaction Data'!$A6165,2)&lt;6,"Weekday","Weekend")</f>
        <v>Weekday</v>
      </c>
    </row>
    <row r="6166" ht="15.75" customHeight="1">
      <c r="A6166" s="1">
        <v>45498.0</v>
      </c>
      <c r="B6166" s="2" t="s">
        <v>5768</v>
      </c>
      <c r="C6166" s="2" t="s">
        <v>69</v>
      </c>
      <c r="D6166" s="1">
        <v>19715.0</v>
      </c>
      <c r="E6166" s="2" t="s">
        <v>22</v>
      </c>
      <c r="F6166" s="2">
        <v>107.0</v>
      </c>
      <c r="G6166" s="2" t="s">
        <v>44</v>
      </c>
      <c r="H6166" s="2" t="s">
        <v>45</v>
      </c>
      <c r="I6166" s="2" t="s">
        <v>25</v>
      </c>
      <c r="J6166" s="2" t="str">
        <f t="array" ref="J6166">XLOOKUP('Transaction Data'!$G6166,Product_Code,Biscuit_Brand)</f>
        <v>Butter Crunch</v>
      </c>
      <c r="K6166" s="2">
        <f t="array" ref="K6166">XLOOKUP('Transaction Data'!$G6166,Product_Code,Cost)</f>
        <v>10</v>
      </c>
      <c r="L6166" s="2">
        <f t="array" ref="L6166">XLOOKUP('Transaction Data'!$G6166,Product_Code,Unit_Price)</f>
        <v>11</v>
      </c>
      <c r="M6166" s="3">
        <f>'Transaction Data'!$F6166*'Transaction Data'!$K6166</f>
        <v>1070</v>
      </c>
      <c r="N6166" s="3">
        <f>'Transaction Data'!$F6166*'Transaction Data'!$L6166</f>
        <v>1177</v>
      </c>
      <c r="O6166" s="3">
        <f>'Transaction Data'!$N6166-'Transaction Data'!$M6166</f>
        <v>107</v>
      </c>
      <c r="P6166" s="2">
        <f>DATEDIF('Transaction Data'!$D6166,'Transaction Data'!$A6166,"y")</f>
        <v>70</v>
      </c>
      <c r="Q6166" s="2" t="str">
        <f>FLOOR('Transaction Data'!$P6166,15)&amp;"-"&amp;FLOOR('Transaction Data'!$P6166,15)+14</f>
        <v>60-74</v>
      </c>
      <c r="R6166" s="2" t="str">
        <f>IF('Transaction Data'!$L6166&lt;=10,"Less Expensive","Expensive")</f>
        <v>Expensive</v>
      </c>
      <c r="S6166" s="4">
        <f>WEEKDAY('Transaction Data'!$A6166)</f>
        <v>5</v>
      </c>
      <c r="T6166" s="2" t="str">
        <f>IF(WEEKDAY('Transaction Data'!$A6166,2)&lt;6,"Weekday","Weekend")</f>
        <v>Weekday</v>
      </c>
    </row>
    <row r="6167" ht="15.75" customHeight="1">
      <c r="A6167" s="1">
        <v>45353.0</v>
      </c>
      <c r="B6167" s="2" t="s">
        <v>5769</v>
      </c>
      <c r="C6167" s="2" t="s">
        <v>54</v>
      </c>
      <c r="D6167" s="1">
        <v>30775.0</v>
      </c>
      <c r="E6167" s="2" t="s">
        <v>63</v>
      </c>
      <c r="F6167" s="2">
        <v>124.0</v>
      </c>
      <c r="G6167" s="2" t="s">
        <v>23</v>
      </c>
      <c r="H6167" s="2" t="s">
        <v>24</v>
      </c>
      <c r="I6167" s="2" t="s">
        <v>25</v>
      </c>
      <c r="J6167" s="2" t="str">
        <f t="array" ref="J6167">XLOOKUP('Transaction Data'!$G6167,Product_Code,Biscuit_Brand)</f>
        <v>Cinnamon Swirls</v>
      </c>
      <c r="K6167" s="2">
        <f t="array" ref="K6167">XLOOKUP('Transaction Data'!$G6167,Product_Code,Cost)</f>
        <v>10</v>
      </c>
      <c r="L6167" s="2">
        <f t="array" ref="L6167">XLOOKUP('Transaction Data'!$G6167,Product_Code,Unit_Price)</f>
        <v>14</v>
      </c>
      <c r="M6167" s="3">
        <f>'Transaction Data'!$F6167*'Transaction Data'!$K6167</f>
        <v>1240</v>
      </c>
      <c r="N6167" s="3">
        <f>'Transaction Data'!$F6167*'Transaction Data'!$L6167</f>
        <v>1736</v>
      </c>
      <c r="O6167" s="3">
        <f>'Transaction Data'!$N6167-'Transaction Data'!$M6167</f>
        <v>496</v>
      </c>
      <c r="P6167" s="2">
        <f>DATEDIF('Transaction Data'!$D6167,'Transaction Data'!$A6167,"y")</f>
        <v>39</v>
      </c>
      <c r="Q6167" s="2" t="str">
        <f>FLOOR('Transaction Data'!$P6167,15)&amp;"-"&amp;FLOOR('Transaction Data'!$P6167,15)+14</f>
        <v>30-44</v>
      </c>
      <c r="R6167" s="2" t="str">
        <f>IF('Transaction Data'!$L6167&lt;=10,"Less Expensive","Expensive")</f>
        <v>Expensive</v>
      </c>
      <c r="S6167" s="4">
        <f>WEEKDAY('Transaction Data'!$A6167)</f>
        <v>7</v>
      </c>
      <c r="T6167" s="2" t="str">
        <f>IF(WEEKDAY('Transaction Data'!$A6167,2)&lt;6,"Weekday","Weekend")</f>
        <v>Weekend</v>
      </c>
    </row>
    <row r="6168" ht="15.75" customHeight="1">
      <c r="A6168" s="1">
        <v>45330.0</v>
      </c>
      <c r="B6168" s="2" t="s">
        <v>5770</v>
      </c>
      <c r="C6168" s="2" t="s">
        <v>65</v>
      </c>
      <c r="D6168" s="1">
        <v>34851.0</v>
      </c>
      <c r="E6168" s="2" t="s">
        <v>37</v>
      </c>
      <c r="F6168" s="2">
        <v>474.0</v>
      </c>
      <c r="G6168" s="2" t="s">
        <v>33</v>
      </c>
      <c r="H6168" s="2" t="s">
        <v>29</v>
      </c>
      <c r="I6168" s="2" t="s">
        <v>25</v>
      </c>
      <c r="J6168" s="2" t="str">
        <f t="array" ref="J6168">XLOOKUP('Transaction Data'!$G6168,Product_Code,Biscuit_Brand)</f>
        <v>Caramel Biscuits</v>
      </c>
      <c r="K6168" s="2">
        <f t="array" ref="K6168">XLOOKUP('Transaction Data'!$G6168,Product_Code,Cost)</f>
        <v>18</v>
      </c>
      <c r="L6168" s="2">
        <f t="array" ref="L6168">XLOOKUP('Transaction Data'!$G6168,Product_Code,Unit_Price)</f>
        <v>22</v>
      </c>
      <c r="M6168" s="3">
        <f>'Transaction Data'!$F6168*'Transaction Data'!$K6168</f>
        <v>8532</v>
      </c>
      <c r="N6168" s="3">
        <f>'Transaction Data'!$F6168*'Transaction Data'!$L6168</f>
        <v>10428</v>
      </c>
      <c r="O6168" s="3">
        <f>'Transaction Data'!$N6168-'Transaction Data'!$M6168</f>
        <v>1896</v>
      </c>
      <c r="P6168" s="2">
        <f>DATEDIF('Transaction Data'!$D6168,'Transaction Data'!$A6168,"y")</f>
        <v>28</v>
      </c>
      <c r="Q6168" s="2" t="str">
        <f>FLOOR('Transaction Data'!$P6168,15)&amp;"-"&amp;FLOOR('Transaction Data'!$P6168,15)+14</f>
        <v>15-29</v>
      </c>
      <c r="R6168" s="2" t="str">
        <f>IF('Transaction Data'!$L6168&lt;=10,"Less Expensive","Expensive")</f>
        <v>Expensive</v>
      </c>
      <c r="S6168" s="4">
        <f>WEEKDAY('Transaction Data'!$A6168)</f>
        <v>5</v>
      </c>
      <c r="T6168" s="2" t="str">
        <f>IF(WEEKDAY('Transaction Data'!$A6168,2)&lt;6,"Weekday","Weekend")</f>
        <v>Weekday</v>
      </c>
    </row>
    <row r="6169" ht="15.75" customHeight="1">
      <c r="A6169" s="1">
        <v>45314.0</v>
      </c>
      <c r="B6169" s="2" t="s">
        <v>5771</v>
      </c>
      <c r="C6169" s="2" t="s">
        <v>41</v>
      </c>
      <c r="D6169" s="1">
        <v>20448.0</v>
      </c>
      <c r="E6169" s="2" t="s">
        <v>63</v>
      </c>
      <c r="F6169" s="2">
        <v>147.0</v>
      </c>
      <c r="G6169" s="2" t="s">
        <v>57</v>
      </c>
      <c r="H6169" s="2" t="s">
        <v>29</v>
      </c>
      <c r="I6169" s="2" t="s">
        <v>25</v>
      </c>
      <c r="J6169" s="2" t="str">
        <f t="array" ref="J6169">XLOOKUP('Transaction Data'!$G6169,Product_Code,Biscuit_Brand)</f>
        <v>Oatmeal Cookies</v>
      </c>
      <c r="K6169" s="2">
        <f t="array" ref="K6169">XLOOKUP('Transaction Data'!$G6169,Product_Code,Cost)</f>
        <v>19</v>
      </c>
      <c r="L6169" s="2">
        <f t="array" ref="L6169">XLOOKUP('Transaction Data'!$G6169,Product_Code,Unit_Price)</f>
        <v>23</v>
      </c>
      <c r="M6169" s="3">
        <f>'Transaction Data'!$F6169*'Transaction Data'!$K6169</f>
        <v>2793</v>
      </c>
      <c r="N6169" s="3">
        <f>'Transaction Data'!$F6169*'Transaction Data'!$L6169</f>
        <v>3381</v>
      </c>
      <c r="O6169" s="3">
        <f>'Transaction Data'!$N6169-'Transaction Data'!$M6169</f>
        <v>588</v>
      </c>
      <c r="P6169" s="2">
        <f>DATEDIF('Transaction Data'!$D6169,'Transaction Data'!$A6169,"y")</f>
        <v>68</v>
      </c>
      <c r="Q6169" s="2" t="str">
        <f>FLOOR('Transaction Data'!$P6169,15)&amp;"-"&amp;FLOOR('Transaction Data'!$P6169,15)+14</f>
        <v>60-74</v>
      </c>
      <c r="R6169" s="2" t="str">
        <f>IF('Transaction Data'!$L6169&lt;=10,"Less Expensive","Expensive")</f>
        <v>Expensive</v>
      </c>
      <c r="S6169" s="4">
        <f>WEEKDAY('Transaction Data'!$A6169)</f>
        <v>3</v>
      </c>
      <c r="T6169" s="2" t="str">
        <f>IF(WEEKDAY('Transaction Data'!$A6169,2)&lt;6,"Weekday","Weekend")</f>
        <v>Weekday</v>
      </c>
    </row>
    <row r="6170" ht="15.75" customHeight="1">
      <c r="A6170" s="1">
        <v>45387.0</v>
      </c>
      <c r="B6170" s="2" t="s">
        <v>5772</v>
      </c>
      <c r="C6170" s="2" t="s">
        <v>41</v>
      </c>
      <c r="D6170" s="1">
        <v>21409.0</v>
      </c>
      <c r="E6170" s="2" t="s">
        <v>63</v>
      </c>
      <c r="F6170" s="2">
        <v>168.0</v>
      </c>
      <c r="G6170" s="2" t="s">
        <v>28</v>
      </c>
      <c r="H6170" s="2" t="s">
        <v>34</v>
      </c>
      <c r="I6170" s="2" t="s">
        <v>25</v>
      </c>
      <c r="J6170" s="2" t="str">
        <f t="array" ref="J6170">XLOOKUP('Transaction Data'!$G6170,Product_Code,Biscuit_Brand)</f>
        <v>Shortbread</v>
      </c>
      <c r="K6170" s="2">
        <f t="array" ref="K6170">XLOOKUP('Transaction Data'!$G6170,Product_Code,Cost)</f>
        <v>10</v>
      </c>
      <c r="L6170" s="2">
        <f t="array" ref="L6170">XLOOKUP('Transaction Data'!$G6170,Product_Code,Unit_Price)</f>
        <v>45</v>
      </c>
      <c r="M6170" s="3">
        <f>'Transaction Data'!$F6170*'Transaction Data'!$K6170</f>
        <v>1680</v>
      </c>
      <c r="N6170" s="3">
        <f>'Transaction Data'!$F6170*'Transaction Data'!$L6170</f>
        <v>7560</v>
      </c>
      <c r="O6170" s="3">
        <f>'Transaction Data'!$N6170-'Transaction Data'!$M6170</f>
        <v>5880</v>
      </c>
      <c r="P6170" s="2">
        <f>DATEDIF('Transaction Data'!$D6170,'Transaction Data'!$A6170,"y")</f>
        <v>65</v>
      </c>
      <c r="Q6170" s="2" t="str">
        <f>FLOOR('Transaction Data'!$P6170,15)&amp;"-"&amp;FLOOR('Transaction Data'!$P6170,15)+14</f>
        <v>60-74</v>
      </c>
      <c r="R6170" s="2" t="str">
        <f>IF('Transaction Data'!$L6170&lt;=10,"Less Expensive","Expensive")</f>
        <v>Expensive</v>
      </c>
      <c r="S6170" s="4">
        <f>WEEKDAY('Transaction Data'!$A6170)</f>
        <v>6</v>
      </c>
      <c r="T6170" s="2" t="str">
        <f>IF(WEEKDAY('Transaction Data'!$A6170,2)&lt;6,"Weekday","Weekend")</f>
        <v>Weekday</v>
      </c>
    </row>
    <row r="6171" ht="15.75" customHeight="1">
      <c r="A6171" s="1">
        <v>45402.0</v>
      </c>
      <c r="B6171" s="2" t="s">
        <v>2676</v>
      </c>
      <c r="C6171" s="2" t="s">
        <v>47</v>
      </c>
      <c r="D6171" s="1">
        <v>24087.0</v>
      </c>
      <c r="E6171" s="2" t="s">
        <v>22</v>
      </c>
      <c r="F6171" s="2">
        <v>125.0</v>
      </c>
      <c r="G6171" s="2" t="s">
        <v>57</v>
      </c>
      <c r="H6171" s="2" t="s">
        <v>24</v>
      </c>
      <c r="I6171" s="2" t="s">
        <v>25</v>
      </c>
      <c r="J6171" s="2" t="str">
        <f t="array" ref="J6171">XLOOKUP('Transaction Data'!$G6171,Product_Code,Biscuit_Brand)</f>
        <v>Oatmeal Cookies</v>
      </c>
      <c r="K6171" s="2">
        <f t="array" ref="K6171">XLOOKUP('Transaction Data'!$G6171,Product_Code,Cost)</f>
        <v>19</v>
      </c>
      <c r="L6171" s="2">
        <f t="array" ref="L6171">XLOOKUP('Transaction Data'!$G6171,Product_Code,Unit_Price)</f>
        <v>23</v>
      </c>
      <c r="M6171" s="3">
        <f>'Transaction Data'!$F6171*'Transaction Data'!$K6171</f>
        <v>2375</v>
      </c>
      <c r="N6171" s="3">
        <f>'Transaction Data'!$F6171*'Transaction Data'!$L6171</f>
        <v>2875</v>
      </c>
      <c r="O6171" s="3">
        <f>'Transaction Data'!$N6171-'Transaction Data'!$M6171</f>
        <v>500</v>
      </c>
      <c r="P6171" s="2">
        <f>DATEDIF('Transaction Data'!$D6171,'Transaction Data'!$A6171,"y")</f>
        <v>58</v>
      </c>
      <c r="Q6171" s="2" t="str">
        <f>FLOOR('Transaction Data'!$P6171,15)&amp;"-"&amp;FLOOR('Transaction Data'!$P6171,15)+14</f>
        <v>45-59</v>
      </c>
      <c r="R6171" s="2" t="str">
        <f>IF('Transaction Data'!$L6171&lt;=10,"Less Expensive","Expensive")</f>
        <v>Expensive</v>
      </c>
      <c r="S6171" s="4">
        <f>WEEKDAY('Transaction Data'!$A6171)</f>
        <v>7</v>
      </c>
      <c r="T6171" s="2" t="str">
        <f>IF(WEEKDAY('Transaction Data'!$A6171,2)&lt;6,"Weekday","Weekend")</f>
        <v>Weekend</v>
      </c>
    </row>
    <row r="6172" ht="15.75" customHeight="1">
      <c r="A6172" s="1">
        <v>45321.0</v>
      </c>
      <c r="B6172" s="2" t="s">
        <v>5773</v>
      </c>
      <c r="C6172" s="2" t="s">
        <v>65</v>
      </c>
      <c r="D6172" s="1">
        <v>35381.0</v>
      </c>
      <c r="E6172" s="2" t="s">
        <v>37</v>
      </c>
      <c r="F6172" s="2">
        <v>487.0</v>
      </c>
      <c r="G6172" s="2" t="s">
        <v>60</v>
      </c>
      <c r="H6172" s="2" t="s">
        <v>42</v>
      </c>
      <c r="I6172" s="2" t="s">
        <v>25</v>
      </c>
      <c r="J6172" s="2" t="str">
        <f t="array" ref="J6172">XLOOKUP('Transaction Data'!$G6172,Product_Code,Biscuit_Brand)</f>
        <v>Peanut Butter Bites</v>
      </c>
      <c r="K6172" s="2">
        <f t="array" ref="K6172">XLOOKUP('Transaction Data'!$G6172,Product_Code,Cost)</f>
        <v>5</v>
      </c>
      <c r="L6172" s="2">
        <f t="array" ref="L6172">XLOOKUP('Transaction Data'!$G6172,Product_Code,Unit_Price)</f>
        <v>7</v>
      </c>
      <c r="M6172" s="3">
        <f>'Transaction Data'!$F6172*'Transaction Data'!$K6172</f>
        <v>2435</v>
      </c>
      <c r="N6172" s="3">
        <f>'Transaction Data'!$F6172*'Transaction Data'!$L6172</f>
        <v>3409</v>
      </c>
      <c r="O6172" s="3">
        <f>'Transaction Data'!$N6172-'Transaction Data'!$M6172</f>
        <v>974</v>
      </c>
      <c r="P6172" s="2">
        <f>DATEDIF('Transaction Data'!$D6172,'Transaction Data'!$A6172,"y")</f>
        <v>27</v>
      </c>
      <c r="Q6172" s="2" t="str">
        <f>FLOOR('Transaction Data'!$P6172,15)&amp;"-"&amp;FLOOR('Transaction Data'!$P6172,15)+14</f>
        <v>15-29</v>
      </c>
      <c r="R6172" s="2" t="str">
        <f>IF('Transaction Data'!$L6172&lt;=10,"Less Expensive","Expensive")</f>
        <v>Less Expensive</v>
      </c>
      <c r="S6172" s="4">
        <f>WEEKDAY('Transaction Data'!$A6172)</f>
        <v>3</v>
      </c>
      <c r="T6172" s="2" t="str">
        <f>IF(WEEKDAY('Transaction Data'!$A6172,2)&lt;6,"Weekday","Weekend")</f>
        <v>Weekday</v>
      </c>
    </row>
    <row r="6173" ht="15.75" customHeight="1">
      <c r="A6173" s="1">
        <v>45323.0</v>
      </c>
      <c r="B6173" s="2" t="s">
        <v>5774</v>
      </c>
      <c r="C6173" s="2" t="s">
        <v>72</v>
      </c>
      <c r="D6173" s="1">
        <v>27131.0</v>
      </c>
      <c r="E6173" s="2" t="s">
        <v>22</v>
      </c>
      <c r="F6173" s="2">
        <v>455.0</v>
      </c>
      <c r="G6173" s="2" t="s">
        <v>61</v>
      </c>
      <c r="H6173" s="2" t="s">
        <v>45</v>
      </c>
      <c r="I6173" s="2" t="s">
        <v>25</v>
      </c>
      <c r="J6173" s="2" t="str">
        <f t="array" ref="J6173">XLOOKUP('Transaction Data'!$G6173,Product_Code,Biscuit_Brand)</f>
        <v>Choco Delight</v>
      </c>
      <c r="K6173" s="2">
        <f t="array" ref="K6173">XLOOKUP('Transaction Data'!$G6173,Product_Code,Cost)</f>
        <v>3</v>
      </c>
      <c r="L6173" s="2">
        <f t="array" ref="L6173">XLOOKUP('Transaction Data'!$G6173,Product_Code,Unit_Price)</f>
        <v>5</v>
      </c>
      <c r="M6173" s="3">
        <f>'Transaction Data'!$F6173*'Transaction Data'!$K6173</f>
        <v>1365</v>
      </c>
      <c r="N6173" s="3">
        <f>'Transaction Data'!$F6173*'Transaction Data'!$L6173</f>
        <v>2275</v>
      </c>
      <c r="O6173" s="3">
        <f>'Transaction Data'!$N6173-'Transaction Data'!$M6173</f>
        <v>910</v>
      </c>
      <c r="P6173" s="2">
        <f>DATEDIF('Transaction Data'!$D6173,'Transaction Data'!$A6173,"y")</f>
        <v>49</v>
      </c>
      <c r="Q6173" s="2" t="str">
        <f>FLOOR('Transaction Data'!$P6173,15)&amp;"-"&amp;FLOOR('Transaction Data'!$P6173,15)+14</f>
        <v>45-59</v>
      </c>
      <c r="R6173" s="2" t="str">
        <f>IF('Transaction Data'!$L6173&lt;=10,"Less Expensive","Expensive")</f>
        <v>Less Expensive</v>
      </c>
      <c r="S6173" s="4">
        <f>WEEKDAY('Transaction Data'!$A6173)</f>
        <v>5</v>
      </c>
      <c r="T6173" s="2" t="str">
        <f>IF(WEEKDAY('Transaction Data'!$A6173,2)&lt;6,"Weekday","Weekend")</f>
        <v>Weekday</v>
      </c>
    </row>
    <row r="6174" ht="15.75" customHeight="1">
      <c r="A6174" s="1">
        <v>45436.0</v>
      </c>
      <c r="B6174" s="2" t="s">
        <v>673</v>
      </c>
      <c r="C6174" s="2" t="s">
        <v>47</v>
      </c>
      <c r="D6174" s="1">
        <v>33759.0</v>
      </c>
      <c r="E6174" s="2" t="s">
        <v>63</v>
      </c>
      <c r="F6174" s="2">
        <v>208.0</v>
      </c>
      <c r="G6174" s="2" t="s">
        <v>33</v>
      </c>
      <c r="H6174" s="2" t="s">
        <v>24</v>
      </c>
      <c r="I6174" s="2" t="s">
        <v>25</v>
      </c>
      <c r="J6174" s="2" t="str">
        <f t="array" ref="J6174">XLOOKUP('Transaction Data'!$G6174,Product_Code,Biscuit_Brand)</f>
        <v>Caramel Biscuits</v>
      </c>
      <c r="K6174" s="2">
        <f t="array" ref="K6174">XLOOKUP('Transaction Data'!$G6174,Product_Code,Cost)</f>
        <v>18</v>
      </c>
      <c r="L6174" s="2">
        <f t="array" ref="L6174">XLOOKUP('Transaction Data'!$G6174,Product_Code,Unit_Price)</f>
        <v>22</v>
      </c>
      <c r="M6174" s="3">
        <f>'Transaction Data'!$F6174*'Transaction Data'!$K6174</f>
        <v>3744</v>
      </c>
      <c r="N6174" s="3">
        <f>'Transaction Data'!$F6174*'Transaction Data'!$L6174</f>
        <v>4576</v>
      </c>
      <c r="O6174" s="3">
        <f>'Transaction Data'!$N6174-'Transaction Data'!$M6174</f>
        <v>832</v>
      </c>
      <c r="P6174" s="2">
        <f>DATEDIF('Transaction Data'!$D6174,'Transaction Data'!$A6174,"y")</f>
        <v>31</v>
      </c>
      <c r="Q6174" s="2" t="str">
        <f>FLOOR('Transaction Data'!$P6174,15)&amp;"-"&amp;FLOOR('Transaction Data'!$P6174,15)+14</f>
        <v>30-44</v>
      </c>
      <c r="R6174" s="2" t="str">
        <f>IF('Transaction Data'!$L6174&lt;=10,"Less Expensive","Expensive")</f>
        <v>Expensive</v>
      </c>
      <c r="S6174" s="4">
        <f>WEEKDAY('Transaction Data'!$A6174)</f>
        <v>6</v>
      </c>
      <c r="T6174" s="2" t="str">
        <f>IF(WEEKDAY('Transaction Data'!$A6174,2)&lt;6,"Weekday","Weekend")</f>
        <v>Weekday</v>
      </c>
    </row>
    <row r="6175" ht="15.75" customHeight="1">
      <c r="A6175" s="1">
        <v>45484.0</v>
      </c>
      <c r="B6175" s="2" t="s">
        <v>649</v>
      </c>
      <c r="C6175" s="2" t="s">
        <v>72</v>
      </c>
      <c r="D6175" s="1">
        <v>23839.0</v>
      </c>
      <c r="E6175" s="2" t="s">
        <v>27</v>
      </c>
      <c r="F6175" s="2">
        <v>12.0</v>
      </c>
      <c r="G6175" s="2" t="s">
        <v>28</v>
      </c>
      <c r="H6175" s="2" t="s">
        <v>29</v>
      </c>
      <c r="I6175" s="2" t="s">
        <v>25</v>
      </c>
      <c r="J6175" s="2" t="str">
        <f t="array" ref="J6175">XLOOKUP('Transaction Data'!$G6175,Product_Code,Biscuit_Brand)</f>
        <v>Shortbread</v>
      </c>
      <c r="K6175" s="2">
        <f t="array" ref="K6175">XLOOKUP('Transaction Data'!$G6175,Product_Code,Cost)</f>
        <v>10</v>
      </c>
      <c r="L6175" s="2">
        <f t="array" ref="L6175">XLOOKUP('Transaction Data'!$G6175,Product_Code,Unit_Price)</f>
        <v>45</v>
      </c>
      <c r="M6175" s="3">
        <f>'Transaction Data'!$F6175*'Transaction Data'!$K6175</f>
        <v>120</v>
      </c>
      <c r="N6175" s="3">
        <f>'Transaction Data'!$F6175*'Transaction Data'!$L6175</f>
        <v>540</v>
      </c>
      <c r="O6175" s="3">
        <f>'Transaction Data'!$N6175-'Transaction Data'!$M6175</f>
        <v>420</v>
      </c>
      <c r="P6175" s="2">
        <f>DATEDIF('Transaction Data'!$D6175,'Transaction Data'!$A6175,"y")</f>
        <v>59</v>
      </c>
      <c r="Q6175" s="2" t="str">
        <f>FLOOR('Transaction Data'!$P6175,15)&amp;"-"&amp;FLOOR('Transaction Data'!$P6175,15)+14</f>
        <v>45-59</v>
      </c>
      <c r="R6175" s="2" t="str">
        <f>IF('Transaction Data'!$L6175&lt;=10,"Less Expensive","Expensive")</f>
        <v>Expensive</v>
      </c>
      <c r="S6175" s="4">
        <f>WEEKDAY('Transaction Data'!$A6175)</f>
        <v>5</v>
      </c>
      <c r="T6175" s="2" t="str">
        <f>IF(WEEKDAY('Transaction Data'!$A6175,2)&lt;6,"Weekday","Weekend")</f>
        <v>Weekday</v>
      </c>
    </row>
    <row r="6176" ht="15.75" customHeight="1">
      <c r="A6176" s="1">
        <v>45471.0</v>
      </c>
      <c r="B6176" s="2" t="s">
        <v>5775</v>
      </c>
      <c r="C6176" s="2" t="s">
        <v>51</v>
      </c>
      <c r="D6176" s="1">
        <v>17150.0</v>
      </c>
      <c r="E6176" s="2" t="s">
        <v>63</v>
      </c>
      <c r="F6176" s="2">
        <v>78.0</v>
      </c>
      <c r="G6176" s="2" t="s">
        <v>28</v>
      </c>
      <c r="H6176" s="2" t="s">
        <v>42</v>
      </c>
      <c r="I6176" s="2" t="s">
        <v>25</v>
      </c>
      <c r="J6176" s="2" t="str">
        <f t="array" ref="J6176">XLOOKUP('Transaction Data'!$G6176,Product_Code,Biscuit_Brand)</f>
        <v>Shortbread</v>
      </c>
      <c r="K6176" s="2">
        <f t="array" ref="K6176">XLOOKUP('Transaction Data'!$G6176,Product_Code,Cost)</f>
        <v>10</v>
      </c>
      <c r="L6176" s="2">
        <f t="array" ref="L6176">XLOOKUP('Transaction Data'!$G6176,Product_Code,Unit_Price)</f>
        <v>45</v>
      </c>
      <c r="M6176" s="3">
        <f>'Transaction Data'!$F6176*'Transaction Data'!$K6176</f>
        <v>780</v>
      </c>
      <c r="N6176" s="3">
        <f>'Transaction Data'!$F6176*'Transaction Data'!$L6176</f>
        <v>3510</v>
      </c>
      <c r="O6176" s="3">
        <f>'Transaction Data'!$N6176-'Transaction Data'!$M6176</f>
        <v>2730</v>
      </c>
      <c r="P6176" s="2">
        <f>DATEDIF('Transaction Data'!$D6176,'Transaction Data'!$A6176,"y")</f>
        <v>77</v>
      </c>
      <c r="Q6176" s="2" t="str">
        <f>FLOOR('Transaction Data'!$P6176,15)&amp;"-"&amp;FLOOR('Transaction Data'!$P6176,15)+14</f>
        <v>75-89</v>
      </c>
      <c r="R6176" s="2" t="str">
        <f>IF('Transaction Data'!$L6176&lt;=10,"Less Expensive","Expensive")</f>
        <v>Expensive</v>
      </c>
      <c r="S6176" s="4">
        <f>WEEKDAY('Transaction Data'!$A6176)</f>
        <v>6</v>
      </c>
      <c r="T6176" s="2" t="str">
        <f>IF(WEEKDAY('Transaction Data'!$A6176,2)&lt;6,"Weekday","Weekend")</f>
        <v>Weekday</v>
      </c>
    </row>
    <row r="6177" ht="15.75" customHeight="1">
      <c r="A6177" s="1">
        <v>45471.0</v>
      </c>
      <c r="B6177" s="2" t="s">
        <v>5776</v>
      </c>
      <c r="C6177" s="2" t="s">
        <v>32</v>
      </c>
      <c r="D6177" s="1">
        <v>38052.0</v>
      </c>
      <c r="E6177" s="2" t="s">
        <v>37</v>
      </c>
      <c r="F6177" s="2">
        <v>346.0</v>
      </c>
      <c r="G6177" s="2" t="s">
        <v>61</v>
      </c>
      <c r="H6177" s="2" t="s">
        <v>45</v>
      </c>
      <c r="I6177" s="2" t="s">
        <v>25</v>
      </c>
      <c r="J6177" s="2" t="str">
        <f t="array" ref="J6177">XLOOKUP('Transaction Data'!$G6177,Product_Code,Biscuit_Brand)</f>
        <v>Choco Delight</v>
      </c>
      <c r="K6177" s="2">
        <f t="array" ref="K6177">XLOOKUP('Transaction Data'!$G6177,Product_Code,Cost)</f>
        <v>3</v>
      </c>
      <c r="L6177" s="2">
        <f t="array" ref="L6177">XLOOKUP('Transaction Data'!$G6177,Product_Code,Unit_Price)</f>
        <v>5</v>
      </c>
      <c r="M6177" s="3">
        <f>'Transaction Data'!$F6177*'Transaction Data'!$K6177</f>
        <v>1038</v>
      </c>
      <c r="N6177" s="3">
        <f>'Transaction Data'!$F6177*'Transaction Data'!$L6177</f>
        <v>1730</v>
      </c>
      <c r="O6177" s="3">
        <f>'Transaction Data'!$N6177-'Transaction Data'!$M6177</f>
        <v>692</v>
      </c>
      <c r="P6177" s="2">
        <f>DATEDIF('Transaction Data'!$D6177,'Transaction Data'!$A6177,"y")</f>
        <v>20</v>
      </c>
      <c r="Q6177" s="2" t="str">
        <f>FLOOR('Transaction Data'!$P6177,15)&amp;"-"&amp;FLOOR('Transaction Data'!$P6177,15)+14</f>
        <v>15-29</v>
      </c>
      <c r="R6177" s="2" t="str">
        <f>IF('Transaction Data'!$L6177&lt;=10,"Less Expensive","Expensive")</f>
        <v>Less Expensive</v>
      </c>
      <c r="S6177" s="4">
        <f>WEEKDAY('Transaction Data'!$A6177)</f>
        <v>6</v>
      </c>
      <c r="T6177" s="2" t="str">
        <f>IF(WEEKDAY('Transaction Data'!$A6177,2)&lt;6,"Weekday","Weekend")</f>
        <v>Weekday</v>
      </c>
    </row>
    <row r="6178" ht="15.75" customHeight="1">
      <c r="A6178" s="1">
        <v>45347.0</v>
      </c>
      <c r="B6178" s="2" t="s">
        <v>5777</v>
      </c>
      <c r="C6178" s="2" t="s">
        <v>51</v>
      </c>
      <c r="D6178" s="1">
        <v>27892.0</v>
      </c>
      <c r="E6178" s="2" t="s">
        <v>37</v>
      </c>
      <c r="F6178" s="2">
        <v>121.0</v>
      </c>
      <c r="G6178" s="2" t="s">
        <v>23</v>
      </c>
      <c r="H6178" s="2" t="s">
        <v>24</v>
      </c>
      <c r="I6178" s="2" t="s">
        <v>25</v>
      </c>
      <c r="J6178" s="2" t="str">
        <f t="array" ref="J6178">XLOOKUP('Transaction Data'!$G6178,Product_Code,Biscuit_Brand)</f>
        <v>Cinnamon Swirls</v>
      </c>
      <c r="K6178" s="2">
        <f t="array" ref="K6178">XLOOKUP('Transaction Data'!$G6178,Product_Code,Cost)</f>
        <v>10</v>
      </c>
      <c r="L6178" s="2">
        <f t="array" ref="L6178">XLOOKUP('Transaction Data'!$G6178,Product_Code,Unit_Price)</f>
        <v>14</v>
      </c>
      <c r="M6178" s="3">
        <f>'Transaction Data'!$F6178*'Transaction Data'!$K6178</f>
        <v>1210</v>
      </c>
      <c r="N6178" s="3">
        <f>'Transaction Data'!$F6178*'Transaction Data'!$L6178</f>
        <v>1694</v>
      </c>
      <c r="O6178" s="3">
        <f>'Transaction Data'!$N6178-'Transaction Data'!$M6178</f>
        <v>484</v>
      </c>
      <c r="P6178" s="2">
        <f>DATEDIF('Transaction Data'!$D6178,'Transaction Data'!$A6178,"y")</f>
        <v>47</v>
      </c>
      <c r="Q6178" s="2" t="str">
        <f>FLOOR('Transaction Data'!$P6178,15)&amp;"-"&amp;FLOOR('Transaction Data'!$P6178,15)+14</f>
        <v>45-59</v>
      </c>
      <c r="R6178" s="2" t="str">
        <f>IF('Transaction Data'!$L6178&lt;=10,"Less Expensive","Expensive")</f>
        <v>Expensive</v>
      </c>
      <c r="S6178" s="4">
        <f>WEEKDAY('Transaction Data'!$A6178)</f>
        <v>1</v>
      </c>
      <c r="T6178" s="2" t="str">
        <f>IF(WEEKDAY('Transaction Data'!$A6178,2)&lt;6,"Weekday","Weekend")</f>
        <v>Weekend</v>
      </c>
    </row>
    <row r="6179" ht="15.75" customHeight="1">
      <c r="A6179" s="1">
        <v>45409.0</v>
      </c>
      <c r="B6179" s="2" t="s">
        <v>5778</v>
      </c>
      <c r="C6179" s="2" t="s">
        <v>72</v>
      </c>
      <c r="D6179" s="1">
        <v>16065.0</v>
      </c>
      <c r="E6179" s="2" t="s">
        <v>27</v>
      </c>
      <c r="F6179" s="2">
        <v>382.0</v>
      </c>
      <c r="G6179" s="2" t="s">
        <v>44</v>
      </c>
      <c r="H6179" s="2" t="s">
        <v>29</v>
      </c>
      <c r="I6179" s="2" t="s">
        <v>25</v>
      </c>
      <c r="J6179" s="2" t="str">
        <f t="array" ref="J6179">XLOOKUP('Transaction Data'!$G6179,Product_Code,Biscuit_Brand)</f>
        <v>Butter Crunch</v>
      </c>
      <c r="K6179" s="2">
        <f t="array" ref="K6179">XLOOKUP('Transaction Data'!$G6179,Product_Code,Cost)</f>
        <v>10</v>
      </c>
      <c r="L6179" s="2">
        <f t="array" ref="L6179">XLOOKUP('Transaction Data'!$G6179,Product_Code,Unit_Price)</f>
        <v>11</v>
      </c>
      <c r="M6179" s="3">
        <f>'Transaction Data'!$F6179*'Transaction Data'!$K6179</f>
        <v>3820</v>
      </c>
      <c r="N6179" s="3">
        <f>'Transaction Data'!$F6179*'Transaction Data'!$L6179</f>
        <v>4202</v>
      </c>
      <c r="O6179" s="3">
        <f>'Transaction Data'!$N6179-'Transaction Data'!$M6179</f>
        <v>382</v>
      </c>
      <c r="P6179" s="2">
        <f>DATEDIF('Transaction Data'!$D6179,'Transaction Data'!$A6179,"y")</f>
        <v>80</v>
      </c>
      <c r="Q6179" s="2" t="str">
        <f>FLOOR('Transaction Data'!$P6179,15)&amp;"-"&amp;FLOOR('Transaction Data'!$P6179,15)+14</f>
        <v>75-89</v>
      </c>
      <c r="R6179" s="2" t="str">
        <f>IF('Transaction Data'!$L6179&lt;=10,"Less Expensive","Expensive")</f>
        <v>Expensive</v>
      </c>
      <c r="S6179" s="4">
        <f>WEEKDAY('Transaction Data'!$A6179)</f>
        <v>7</v>
      </c>
      <c r="T6179" s="2" t="str">
        <f>IF(WEEKDAY('Transaction Data'!$A6179,2)&lt;6,"Weekday","Weekend")</f>
        <v>Weekend</v>
      </c>
    </row>
    <row r="6180" ht="15.75" customHeight="1">
      <c r="A6180" s="1">
        <v>45429.0</v>
      </c>
      <c r="B6180" s="2" t="s">
        <v>646</v>
      </c>
      <c r="C6180" s="2" t="s">
        <v>65</v>
      </c>
      <c r="D6180" s="1">
        <v>28631.0</v>
      </c>
      <c r="E6180" s="2" t="s">
        <v>22</v>
      </c>
      <c r="F6180" s="2">
        <v>36.0</v>
      </c>
      <c r="G6180" s="2" t="s">
        <v>55</v>
      </c>
      <c r="H6180" s="2" t="s">
        <v>29</v>
      </c>
      <c r="I6180" s="2" t="s">
        <v>25</v>
      </c>
      <c r="J6180" s="2" t="str">
        <f t="array" ref="J6180">XLOOKUP('Transaction Data'!$G6180,Product_Code,Biscuit_Brand)</f>
        <v>Vanilla Wafers</v>
      </c>
      <c r="K6180" s="2">
        <f t="array" ref="K6180">XLOOKUP('Transaction Data'!$G6180,Product_Code,Cost)</f>
        <v>18</v>
      </c>
      <c r="L6180" s="2">
        <f t="array" ref="L6180">XLOOKUP('Transaction Data'!$G6180,Product_Code,Unit_Price)</f>
        <v>36</v>
      </c>
      <c r="M6180" s="3">
        <f>'Transaction Data'!$F6180*'Transaction Data'!$K6180</f>
        <v>648</v>
      </c>
      <c r="N6180" s="3">
        <f>'Transaction Data'!$F6180*'Transaction Data'!$L6180</f>
        <v>1296</v>
      </c>
      <c r="O6180" s="3">
        <f>'Transaction Data'!$N6180-'Transaction Data'!$M6180</f>
        <v>648</v>
      </c>
      <c r="P6180" s="2">
        <f>DATEDIF('Transaction Data'!$D6180,'Transaction Data'!$A6180,"y")</f>
        <v>45</v>
      </c>
      <c r="Q6180" s="2" t="str">
        <f>FLOOR('Transaction Data'!$P6180,15)&amp;"-"&amp;FLOOR('Transaction Data'!$P6180,15)+14</f>
        <v>45-59</v>
      </c>
      <c r="R6180" s="2" t="str">
        <f>IF('Transaction Data'!$L6180&lt;=10,"Less Expensive","Expensive")</f>
        <v>Expensive</v>
      </c>
      <c r="S6180" s="4">
        <f>WEEKDAY('Transaction Data'!$A6180)</f>
        <v>6</v>
      </c>
      <c r="T6180" s="2" t="str">
        <f>IF(WEEKDAY('Transaction Data'!$A6180,2)&lt;6,"Weekday","Weekend")</f>
        <v>Weekday</v>
      </c>
    </row>
    <row r="6181" ht="15.75" customHeight="1">
      <c r="A6181" s="1">
        <v>45483.0</v>
      </c>
      <c r="B6181" s="2" t="s">
        <v>5779</v>
      </c>
      <c r="C6181" s="2" t="s">
        <v>21</v>
      </c>
      <c r="D6181" s="1">
        <v>25494.0</v>
      </c>
      <c r="E6181" s="2" t="s">
        <v>37</v>
      </c>
      <c r="F6181" s="2">
        <v>395.0</v>
      </c>
      <c r="G6181" s="2" t="s">
        <v>28</v>
      </c>
      <c r="H6181" s="2" t="s">
        <v>34</v>
      </c>
      <c r="I6181" s="2" t="s">
        <v>25</v>
      </c>
      <c r="J6181" s="2" t="str">
        <f t="array" ref="J6181">XLOOKUP('Transaction Data'!$G6181,Product_Code,Biscuit_Brand)</f>
        <v>Shortbread</v>
      </c>
      <c r="K6181" s="2">
        <f t="array" ref="K6181">XLOOKUP('Transaction Data'!$G6181,Product_Code,Cost)</f>
        <v>10</v>
      </c>
      <c r="L6181" s="2">
        <f t="array" ref="L6181">XLOOKUP('Transaction Data'!$G6181,Product_Code,Unit_Price)</f>
        <v>45</v>
      </c>
      <c r="M6181" s="3">
        <f>'Transaction Data'!$F6181*'Transaction Data'!$K6181</f>
        <v>3950</v>
      </c>
      <c r="N6181" s="3">
        <f>'Transaction Data'!$F6181*'Transaction Data'!$L6181</f>
        <v>17775</v>
      </c>
      <c r="O6181" s="3">
        <f>'Transaction Data'!$N6181-'Transaction Data'!$M6181</f>
        <v>13825</v>
      </c>
      <c r="P6181" s="2">
        <f>DATEDIF('Transaction Data'!$D6181,'Transaction Data'!$A6181,"y")</f>
        <v>54</v>
      </c>
      <c r="Q6181" s="2" t="str">
        <f>FLOOR('Transaction Data'!$P6181,15)&amp;"-"&amp;FLOOR('Transaction Data'!$P6181,15)+14</f>
        <v>45-59</v>
      </c>
      <c r="R6181" s="2" t="str">
        <f>IF('Transaction Data'!$L6181&lt;=10,"Less Expensive","Expensive")</f>
        <v>Expensive</v>
      </c>
      <c r="S6181" s="4">
        <f>WEEKDAY('Transaction Data'!$A6181)</f>
        <v>4</v>
      </c>
      <c r="T6181" s="2" t="str">
        <f>IF(WEEKDAY('Transaction Data'!$A6181,2)&lt;6,"Weekday","Weekend")</f>
        <v>Weekday</v>
      </c>
    </row>
    <row r="6182" ht="15.75" customHeight="1">
      <c r="A6182" s="1">
        <v>45449.0</v>
      </c>
      <c r="B6182" s="2" t="s">
        <v>5780</v>
      </c>
      <c r="C6182" s="2" t="s">
        <v>41</v>
      </c>
      <c r="D6182" s="1">
        <v>28329.0</v>
      </c>
      <c r="E6182" s="2" t="s">
        <v>37</v>
      </c>
      <c r="F6182" s="2">
        <v>329.0</v>
      </c>
      <c r="G6182" s="2" t="s">
        <v>38</v>
      </c>
      <c r="H6182" s="2" t="s">
        <v>24</v>
      </c>
      <c r="I6182" s="2" t="s">
        <v>25</v>
      </c>
      <c r="J6182" s="2" t="str">
        <f t="array" ref="J6182">XLOOKUP('Transaction Data'!$G6182,Product_Code,Biscuit_Brand)</f>
        <v>Ginger Snaps</v>
      </c>
      <c r="K6182" s="2">
        <f t="array" ref="K6182">XLOOKUP('Transaction Data'!$G6182,Product_Code,Cost)</f>
        <v>14</v>
      </c>
      <c r="L6182" s="2">
        <f t="array" ref="L6182">XLOOKUP('Transaction Data'!$G6182,Product_Code,Unit_Price)</f>
        <v>28</v>
      </c>
      <c r="M6182" s="3">
        <f>'Transaction Data'!$F6182*'Transaction Data'!$K6182</f>
        <v>4606</v>
      </c>
      <c r="N6182" s="3">
        <f>'Transaction Data'!$F6182*'Transaction Data'!$L6182</f>
        <v>9212</v>
      </c>
      <c r="O6182" s="3">
        <f>'Transaction Data'!$N6182-'Transaction Data'!$M6182</f>
        <v>4606</v>
      </c>
      <c r="P6182" s="2">
        <f>DATEDIF('Transaction Data'!$D6182,'Transaction Data'!$A6182,"y")</f>
        <v>46</v>
      </c>
      <c r="Q6182" s="2" t="str">
        <f>FLOOR('Transaction Data'!$P6182,15)&amp;"-"&amp;FLOOR('Transaction Data'!$P6182,15)+14</f>
        <v>45-59</v>
      </c>
      <c r="R6182" s="2" t="str">
        <f>IF('Transaction Data'!$L6182&lt;=10,"Less Expensive","Expensive")</f>
        <v>Expensive</v>
      </c>
      <c r="S6182" s="4">
        <f>WEEKDAY('Transaction Data'!$A6182)</f>
        <v>5</v>
      </c>
      <c r="T6182" s="2" t="str">
        <f>IF(WEEKDAY('Transaction Data'!$A6182,2)&lt;6,"Weekday","Weekend")</f>
        <v>Weekday</v>
      </c>
    </row>
    <row r="6183" ht="15.75" customHeight="1">
      <c r="A6183" s="1">
        <v>45437.0</v>
      </c>
      <c r="B6183" s="2" t="s">
        <v>5781</v>
      </c>
      <c r="C6183" s="2" t="s">
        <v>54</v>
      </c>
      <c r="D6183" s="1">
        <v>28741.0</v>
      </c>
      <c r="E6183" s="2" t="s">
        <v>22</v>
      </c>
      <c r="F6183" s="2">
        <v>234.0</v>
      </c>
      <c r="G6183" s="2" t="s">
        <v>60</v>
      </c>
      <c r="H6183" s="2" t="s">
        <v>42</v>
      </c>
      <c r="I6183" s="2" t="s">
        <v>25</v>
      </c>
      <c r="J6183" s="2" t="str">
        <f t="array" ref="J6183">XLOOKUP('Transaction Data'!$G6183,Product_Code,Biscuit_Brand)</f>
        <v>Peanut Butter Bites</v>
      </c>
      <c r="K6183" s="2">
        <f t="array" ref="K6183">XLOOKUP('Transaction Data'!$G6183,Product_Code,Cost)</f>
        <v>5</v>
      </c>
      <c r="L6183" s="2">
        <f t="array" ref="L6183">XLOOKUP('Transaction Data'!$G6183,Product_Code,Unit_Price)</f>
        <v>7</v>
      </c>
      <c r="M6183" s="3">
        <f>'Transaction Data'!$F6183*'Transaction Data'!$K6183</f>
        <v>1170</v>
      </c>
      <c r="N6183" s="3">
        <f>'Transaction Data'!$F6183*'Transaction Data'!$L6183</f>
        <v>1638</v>
      </c>
      <c r="O6183" s="3">
        <f>'Transaction Data'!$N6183-'Transaction Data'!$M6183</f>
        <v>468</v>
      </c>
      <c r="P6183" s="2">
        <f>DATEDIF('Transaction Data'!$D6183,'Transaction Data'!$A6183,"y")</f>
        <v>45</v>
      </c>
      <c r="Q6183" s="2" t="str">
        <f>FLOOR('Transaction Data'!$P6183,15)&amp;"-"&amp;FLOOR('Transaction Data'!$P6183,15)+14</f>
        <v>45-59</v>
      </c>
      <c r="R6183" s="2" t="str">
        <f>IF('Transaction Data'!$L6183&lt;=10,"Less Expensive","Expensive")</f>
        <v>Less Expensive</v>
      </c>
      <c r="S6183" s="4">
        <f>WEEKDAY('Transaction Data'!$A6183)</f>
        <v>7</v>
      </c>
      <c r="T6183" s="2" t="str">
        <f>IF(WEEKDAY('Transaction Data'!$A6183,2)&lt;6,"Weekday","Weekend")</f>
        <v>Weekend</v>
      </c>
    </row>
    <row r="6184" ht="15.75" customHeight="1">
      <c r="A6184" s="1">
        <v>45345.0</v>
      </c>
      <c r="B6184" s="2" t="s">
        <v>5782</v>
      </c>
      <c r="C6184" s="2" t="s">
        <v>21</v>
      </c>
      <c r="D6184" s="1">
        <v>31179.0</v>
      </c>
      <c r="E6184" s="2" t="s">
        <v>22</v>
      </c>
      <c r="F6184" s="2">
        <v>296.0</v>
      </c>
      <c r="G6184" s="2" t="s">
        <v>55</v>
      </c>
      <c r="H6184" s="2" t="s">
        <v>45</v>
      </c>
      <c r="I6184" s="2" t="s">
        <v>25</v>
      </c>
      <c r="J6184" s="2" t="str">
        <f t="array" ref="J6184">XLOOKUP('Transaction Data'!$G6184,Product_Code,Biscuit_Brand)</f>
        <v>Vanilla Wafers</v>
      </c>
      <c r="K6184" s="2">
        <f t="array" ref="K6184">XLOOKUP('Transaction Data'!$G6184,Product_Code,Cost)</f>
        <v>18</v>
      </c>
      <c r="L6184" s="2">
        <f t="array" ref="L6184">XLOOKUP('Transaction Data'!$G6184,Product_Code,Unit_Price)</f>
        <v>36</v>
      </c>
      <c r="M6184" s="3">
        <f>'Transaction Data'!$F6184*'Transaction Data'!$K6184</f>
        <v>5328</v>
      </c>
      <c r="N6184" s="3">
        <f>'Transaction Data'!$F6184*'Transaction Data'!$L6184</f>
        <v>10656</v>
      </c>
      <c r="O6184" s="3">
        <f>'Transaction Data'!$N6184-'Transaction Data'!$M6184</f>
        <v>5328</v>
      </c>
      <c r="P6184" s="2">
        <f>DATEDIF('Transaction Data'!$D6184,'Transaction Data'!$A6184,"y")</f>
        <v>38</v>
      </c>
      <c r="Q6184" s="2" t="str">
        <f>FLOOR('Transaction Data'!$P6184,15)&amp;"-"&amp;FLOOR('Transaction Data'!$P6184,15)+14</f>
        <v>30-44</v>
      </c>
      <c r="R6184" s="2" t="str">
        <f>IF('Transaction Data'!$L6184&lt;=10,"Less Expensive","Expensive")</f>
        <v>Expensive</v>
      </c>
      <c r="S6184" s="4">
        <f>WEEKDAY('Transaction Data'!$A6184)</f>
        <v>6</v>
      </c>
      <c r="T6184" s="2" t="str">
        <f>IF(WEEKDAY('Transaction Data'!$A6184,2)&lt;6,"Weekday","Weekend")</f>
        <v>Weekday</v>
      </c>
    </row>
    <row r="6185" ht="15.75" customHeight="1">
      <c r="A6185" s="1">
        <v>45486.0</v>
      </c>
      <c r="B6185" s="2" t="s">
        <v>5783</v>
      </c>
      <c r="C6185" s="2" t="s">
        <v>65</v>
      </c>
      <c r="D6185" s="1">
        <v>36023.0</v>
      </c>
      <c r="E6185" s="2" t="s">
        <v>27</v>
      </c>
      <c r="F6185" s="2">
        <v>422.0</v>
      </c>
      <c r="G6185" s="2" t="s">
        <v>60</v>
      </c>
      <c r="H6185" s="2" t="s">
        <v>24</v>
      </c>
      <c r="I6185" s="2" t="s">
        <v>25</v>
      </c>
      <c r="J6185" s="2" t="str">
        <f t="array" ref="J6185">XLOOKUP('Transaction Data'!$G6185,Product_Code,Biscuit_Brand)</f>
        <v>Peanut Butter Bites</v>
      </c>
      <c r="K6185" s="2">
        <f t="array" ref="K6185">XLOOKUP('Transaction Data'!$G6185,Product_Code,Cost)</f>
        <v>5</v>
      </c>
      <c r="L6185" s="2">
        <f t="array" ref="L6185">XLOOKUP('Transaction Data'!$G6185,Product_Code,Unit_Price)</f>
        <v>7</v>
      </c>
      <c r="M6185" s="3">
        <f>'Transaction Data'!$F6185*'Transaction Data'!$K6185</f>
        <v>2110</v>
      </c>
      <c r="N6185" s="3">
        <f>'Transaction Data'!$F6185*'Transaction Data'!$L6185</f>
        <v>2954</v>
      </c>
      <c r="O6185" s="3">
        <f>'Transaction Data'!$N6185-'Transaction Data'!$M6185</f>
        <v>844</v>
      </c>
      <c r="P6185" s="2">
        <f>DATEDIF('Transaction Data'!$D6185,'Transaction Data'!$A6185,"y")</f>
        <v>25</v>
      </c>
      <c r="Q6185" s="2" t="str">
        <f>FLOOR('Transaction Data'!$P6185,15)&amp;"-"&amp;FLOOR('Transaction Data'!$P6185,15)+14</f>
        <v>15-29</v>
      </c>
      <c r="R6185" s="2" t="str">
        <f>IF('Transaction Data'!$L6185&lt;=10,"Less Expensive","Expensive")</f>
        <v>Less Expensive</v>
      </c>
      <c r="S6185" s="4">
        <f>WEEKDAY('Transaction Data'!$A6185)</f>
        <v>7</v>
      </c>
      <c r="T6185" s="2" t="str">
        <f>IF(WEEKDAY('Transaction Data'!$A6185,2)&lt;6,"Weekday","Weekend")</f>
        <v>Weekend</v>
      </c>
    </row>
    <row r="6186" ht="15.75" customHeight="1">
      <c r="A6186" s="1">
        <v>45405.0</v>
      </c>
      <c r="B6186" s="2" t="s">
        <v>5784</v>
      </c>
      <c r="C6186" s="2" t="s">
        <v>78</v>
      </c>
      <c r="D6186" s="1">
        <v>18021.0</v>
      </c>
      <c r="E6186" s="2" t="s">
        <v>63</v>
      </c>
      <c r="F6186" s="2">
        <v>462.0</v>
      </c>
      <c r="G6186" s="2" t="s">
        <v>57</v>
      </c>
      <c r="H6186" s="2" t="s">
        <v>29</v>
      </c>
      <c r="I6186" s="2" t="s">
        <v>25</v>
      </c>
      <c r="J6186" s="2" t="str">
        <f t="array" ref="J6186">XLOOKUP('Transaction Data'!$G6186,Product_Code,Biscuit_Brand)</f>
        <v>Oatmeal Cookies</v>
      </c>
      <c r="K6186" s="2">
        <f t="array" ref="K6186">XLOOKUP('Transaction Data'!$G6186,Product_Code,Cost)</f>
        <v>19</v>
      </c>
      <c r="L6186" s="2">
        <f t="array" ref="L6186">XLOOKUP('Transaction Data'!$G6186,Product_Code,Unit_Price)</f>
        <v>23</v>
      </c>
      <c r="M6186" s="3">
        <f>'Transaction Data'!$F6186*'Transaction Data'!$K6186</f>
        <v>8778</v>
      </c>
      <c r="N6186" s="3">
        <f>'Transaction Data'!$F6186*'Transaction Data'!$L6186</f>
        <v>10626</v>
      </c>
      <c r="O6186" s="3">
        <f>'Transaction Data'!$N6186-'Transaction Data'!$M6186</f>
        <v>1848</v>
      </c>
      <c r="P6186" s="2">
        <f>DATEDIF('Transaction Data'!$D6186,'Transaction Data'!$A6186,"y")</f>
        <v>74</v>
      </c>
      <c r="Q6186" s="2" t="str">
        <f>FLOOR('Transaction Data'!$P6186,15)&amp;"-"&amp;FLOOR('Transaction Data'!$P6186,15)+14</f>
        <v>60-74</v>
      </c>
      <c r="R6186" s="2" t="str">
        <f>IF('Transaction Data'!$L6186&lt;=10,"Less Expensive","Expensive")</f>
        <v>Expensive</v>
      </c>
      <c r="S6186" s="4">
        <f>WEEKDAY('Transaction Data'!$A6186)</f>
        <v>3</v>
      </c>
      <c r="T6186" s="2" t="str">
        <f>IF(WEEKDAY('Transaction Data'!$A6186,2)&lt;6,"Weekday","Weekend")</f>
        <v>Weekday</v>
      </c>
    </row>
    <row r="6187" ht="15.75" customHeight="1">
      <c r="A6187" s="1">
        <v>45474.0</v>
      </c>
      <c r="B6187" s="2" t="s">
        <v>5785</v>
      </c>
      <c r="C6187" s="2" t="s">
        <v>41</v>
      </c>
      <c r="D6187" s="1">
        <v>20416.0</v>
      </c>
      <c r="E6187" s="2" t="s">
        <v>63</v>
      </c>
      <c r="F6187" s="2">
        <v>236.0</v>
      </c>
      <c r="G6187" s="2" t="s">
        <v>60</v>
      </c>
      <c r="H6187" s="2" t="s">
        <v>42</v>
      </c>
      <c r="I6187" s="2" t="s">
        <v>25</v>
      </c>
      <c r="J6187" s="2" t="str">
        <f t="array" ref="J6187">XLOOKUP('Transaction Data'!$G6187,Product_Code,Biscuit_Brand)</f>
        <v>Peanut Butter Bites</v>
      </c>
      <c r="K6187" s="2">
        <f t="array" ref="K6187">XLOOKUP('Transaction Data'!$G6187,Product_Code,Cost)</f>
        <v>5</v>
      </c>
      <c r="L6187" s="2">
        <f t="array" ref="L6187">XLOOKUP('Transaction Data'!$G6187,Product_Code,Unit_Price)</f>
        <v>7</v>
      </c>
      <c r="M6187" s="3">
        <f>'Transaction Data'!$F6187*'Transaction Data'!$K6187</f>
        <v>1180</v>
      </c>
      <c r="N6187" s="3">
        <f>'Transaction Data'!$F6187*'Transaction Data'!$L6187</f>
        <v>1652</v>
      </c>
      <c r="O6187" s="3">
        <f>'Transaction Data'!$N6187-'Transaction Data'!$M6187</f>
        <v>472</v>
      </c>
      <c r="P6187" s="2">
        <f>DATEDIF('Transaction Data'!$D6187,'Transaction Data'!$A6187,"y")</f>
        <v>68</v>
      </c>
      <c r="Q6187" s="2" t="str">
        <f>FLOOR('Transaction Data'!$P6187,15)&amp;"-"&amp;FLOOR('Transaction Data'!$P6187,15)+14</f>
        <v>60-74</v>
      </c>
      <c r="R6187" s="2" t="str">
        <f>IF('Transaction Data'!$L6187&lt;=10,"Less Expensive","Expensive")</f>
        <v>Less Expensive</v>
      </c>
      <c r="S6187" s="4">
        <f>WEEKDAY('Transaction Data'!$A6187)</f>
        <v>2</v>
      </c>
      <c r="T6187" s="2" t="str">
        <f>IF(WEEKDAY('Transaction Data'!$A6187,2)&lt;6,"Weekday","Weekend")</f>
        <v>Weekday</v>
      </c>
    </row>
    <row r="6188" ht="15.75" customHeight="1">
      <c r="A6188" s="1">
        <v>45300.0</v>
      </c>
      <c r="B6188" s="2" t="s">
        <v>5050</v>
      </c>
      <c r="C6188" s="2" t="s">
        <v>21</v>
      </c>
      <c r="D6188" s="1">
        <v>16258.0</v>
      </c>
      <c r="E6188" s="2" t="s">
        <v>63</v>
      </c>
      <c r="F6188" s="2">
        <v>351.0</v>
      </c>
      <c r="G6188" s="2" t="s">
        <v>60</v>
      </c>
      <c r="H6188" s="2" t="s">
        <v>45</v>
      </c>
      <c r="I6188" s="2" t="s">
        <v>25</v>
      </c>
      <c r="J6188" s="2" t="str">
        <f t="array" ref="J6188">XLOOKUP('Transaction Data'!$G6188,Product_Code,Biscuit_Brand)</f>
        <v>Peanut Butter Bites</v>
      </c>
      <c r="K6188" s="2">
        <f t="array" ref="K6188">XLOOKUP('Transaction Data'!$G6188,Product_Code,Cost)</f>
        <v>5</v>
      </c>
      <c r="L6188" s="2">
        <f t="array" ref="L6188">XLOOKUP('Transaction Data'!$G6188,Product_Code,Unit_Price)</f>
        <v>7</v>
      </c>
      <c r="M6188" s="3">
        <f>'Transaction Data'!$F6188*'Transaction Data'!$K6188</f>
        <v>1755</v>
      </c>
      <c r="N6188" s="3">
        <f>'Transaction Data'!$F6188*'Transaction Data'!$L6188</f>
        <v>2457</v>
      </c>
      <c r="O6188" s="3">
        <f>'Transaction Data'!$N6188-'Transaction Data'!$M6188</f>
        <v>702</v>
      </c>
      <c r="P6188" s="2">
        <f>DATEDIF('Transaction Data'!$D6188,'Transaction Data'!$A6188,"y")</f>
        <v>79</v>
      </c>
      <c r="Q6188" s="2" t="str">
        <f>FLOOR('Transaction Data'!$P6188,15)&amp;"-"&amp;FLOOR('Transaction Data'!$P6188,15)+14</f>
        <v>75-89</v>
      </c>
      <c r="R6188" s="2" t="str">
        <f>IF('Transaction Data'!$L6188&lt;=10,"Less Expensive","Expensive")</f>
        <v>Less Expensive</v>
      </c>
      <c r="S6188" s="4">
        <f>WEEKDAY('Transaction Data'!$A6188)</f>
        <v>3</v>
      </c>
      <c r="T6188" s="2" t="str">
        <f>IF(WEEKDAY('Transaction Data'!$A6188,2)&lt;6,"Weekday","Weekend")</f>
        <v>Weekday</v>
      </c>
    </row>
    <row r="6189" ht="15.75" customHeight="1">
      <c r="A6189" s="1">
        <v>45486.0</v>
      </c>
      <c r="B6189" s="2" t="s">
        <v>5786</v>
      </c>
      <c r="C6189" s="2" t="s">
        <v>65</v>
      </c>
      <c r="D6189" s="1">
        <v>27818.0</v>
      </c>
      <c r="E6189" s="2" t="s">
        <v>63</v>
      </c>
      <c r="F6189" s="2">
        <v>131.0</v>
      </c>
      <c r="G6189" s="2" t="s">
        <v>61</v>
      </c>
      <c r="H6189" s="2" t="s">
        <v>24</v>
      </c>
      <c r="I6189" s="2" t="s">
        <v>25</v>
      </c>
      <c r="J6189" s="2" t="str">
        <f t="array" ref="J6189">XLOOKUP('Transaction Data'!$G6189,Product_Code,Biscuit_Brand)</f>
        <v>Choco Delight</v>
      </c>
      <c r="K6189" s="2">
        <f t="array" ref="K6189">XLOOKUP('Transaction Data'!$G6189,Product_Code,Cost)</f>
        <v>3</v>
      </c>
      <c r="L6189" s="2">
        <f t="array" ref="L6189">XLOOKUP('Transaction Data'!$G6189,Product_Code,Unit_Price)</f>
        <v>5</v>
      </c>
      <c r="M6189" s="3">
        <f>'Transaction Data'!$F6189*'Transaction Data'!$K6189</f>
        <v>393</v>
      </c>
      <c r="N6189" s="3">
        <f>'Transaction Data'!$F6189*'Transaction Data'!$L6189</f>
        <v>655</v>
      </c>
      <c r="O6189" s="3">
        <f>'Transaction Data'!$N6189-'Transaction Data'!$M6189</f>
        <v>262</v>
      </c>
      <c r="P6189" s="2">
        <f>DATEDIF('Transaction Data'!$D6189,'Transaction Data'!$A6189,"y")</f>
        <v>48</v>
      </c>
      <c r="Q6189" s="2" t="str">
        <f>FLOOR('Transaction Data'!$P6189,15)&amp;"-"&amp;FLOOR('Transaction Data'!$P6189,15)+14</f>
        <v>45-59</v>
      </c>
      <c r="R6189" s="2" t="str">
        <f>IF('Transaction Data'!$L6189&lt;=10,"Less Expensive","Expensive")</f>
        <v>Less Expensive</v>
      </c>
      <c r="S6189" s="4">
        <f>WEEKDAY('Transaction Data'!$A6189)</f>
        <v>7</v>
      </c>
      <c r="T6189" s="2" t="str">
        <f>IF(WEEKDAY('Transaction Data'!$A6189,2)&lt;6,"Weekday","Weekend")</f>
        <v>Weekend</v>
      </c>
    </row>
    <row r="6190" ht="15.75" customHeight="1">
      <c r="A6190" s="1">
        <v>45484.0</v>
      </c>
      <c r="B6190" s="2" t="s">
        <v>5787</v>
      </c>
      <c r="C6190" s="2" t="s">
        <v>47</v>
      </c>
      <c r="D6190" s="1">
        <v>22079.0</v>
      </c>
      <c r="E6190" s="2" t="s">
        <v>63</v>
      </c>
      <c r="F6190" s="2">
        <v>104.0</v>
      </c>
      <c r="G6190" s="2" t="s">
        <v>57</v>
      </c>
      <c r="H6190" s="2" t="s">
        <v>29</v>
      </c>
      <c r="I6190" s="2" t="s">
        <v>25</v>
      </c>
      <c r="J6190" s="2" t="str">
        <f t="array" ref="J6190">XLOOKUP('Transaction Data'!$G6190,Product_Code,Biscuit_Brand)</f>
        <v>Oatmeal Cookies</v>
      </c>
      <c r="K6190" s="2">
        <f t="array" ref="K6190">XLOOKUP('Transaction Data'!$G6190,Product_Code,Cost)</f>
        <v>19</v>
      </c>
      <c r="L6190" s="2">
        <f t="array" ref="L6190">XLOOKUP('Transaction Data'!$G6190,Product_Code,Unit_Price)</f>
        <v>23</v>
      </c>
      <c r="M6190" s="3">
        <f>'Transaction Data'!$F6190*'Transaction Data'!$K6190</f>
        <v>1976</v>
      </c>
      <c r="N6190" s="3">
        <f>'Transaction Data'!$F6190*'Transaction Data'!$L6190</f>
        <v>2392</v>
      </c>
      <c r="O6190" s="3">
        <f>'Transaction Data'!$N6190-'Transaction Data'!$M6190</f>
        <v>416</v>
      </c>
      <c r="P6190" s="2">
        <f>DATEDIF('Transaction Data'!$D6190,'Transaction Data'!$A6190,"y")</f>
        <v>64</v>
      </c>
      <c r="Q6190" s="2" t="str">
        <f>FLOOR('Transaction Data'!$P6190,15)&amp;"-"&amp;FLOOR('Transaction Data'!$P6190,15)+14</f>
        <v>60-74</v>
      </c>
      <c r="R6190" s="2" t="str">
        <f>IF('Transaction Data'!$L6190&lt;=10,"Less Expensive","Expensive")</f>
        <v>Expensive</v>
      </c>
      <c r="S6190" s="4">
        <f>WEEKDAY('Transaction Data'!$A6190)</f>
        <v>5</v>
      </c>
      <c r="T6190" s="2" t="str">
        <f>IF(WEEKDAY('Transaction Data'!$A6190,2)&lt;6,"Weekday","Weekend")</f>
        <v>Weekday</v>
      </c>
    </row>
    <row r="6191" ht="15.75" customHeight="1">
      <c r="A6191" s="1">
        <v>45319.0</v>
      </c>
      <c r="B6191" s="2" t="s">
        <v>5788</v>
      </c>
      <c r="C6191" s="2" t="s">
        <v>72</v>
      </c>
      <c r="D6191" s="1">
        <v>24686.0</v>
      </c>
      <c r="E6191" s="2" t="s">
        <v>22</v>
      </c>
      <c r="F6191" s="2">
        <v>421.0</v>
      </c>
      <c r="G6191" s="2" t="s">
        <v>60</v>
      </c>
      <c r="H6191" s="2" t="s">
        <v>29</v>
      </c>
      <c r="I6191" s="2" t="s">
        <v>25</v>
      </c>
      <c r="J6191" s="2" t="str">
        <f t="array" ref="J6191">XLOOKUP('Transaction Data'!$G6191,Product_Code,Biscuit_Brand)</f>
        <v>Peanut Butter Bites</v>
      </c>
      <c r="K6191" s="2">
        <f t="array" ref="K6191">XLOOKUP('Transaction Data'!$G6191,Product_Code,Cost)</f>
        <v>5</v>
      </c>
      <c r="L6191" s="2">
        <f t="array" ref="L6191">XLOOKUP('Transaction Data'!$G6191,Product_Code,Unit_Price)</f>
        <v>7</v>
      </c>
      <c r="M6191" s="3">
        <f>'Transaction Data'!$F6191*'Transaction Data'!$K6191</f>
        <v>2105</v>
      </c>
      <c r="N6191" s="3">
        <f>'Transaction Data'!$F6191*'Transaction Data'!$L6191</f>
        <v>2947</v>
      </c>
      <c r="O6191" s="3">
        <f>'Transaction Data'!$N6191-'Transaction Data'!$M6191</f>
        <v>842</v>
      </c>
      <c r="P6191" s="2">
        <f>DATEDIF('Transaction Data'!$D6191,'Transaction Data'!$A6191,"y")</f>
        <v>56</v>
      </c>
      <c r="Q6191" s="2" t="str">
        <f>FLOOR('Transaction Data'!$P6191,15)&amp;"-"&amp;FLOOR('Transaction Data'!$P6191,15)+14</f>
        <v>45-59</v>
      </c>
      <c r="R6191" s="2" t="str">
        <f>IF('Transaction Data'!$L6191&lt;=10,"Less Expensive","Expensive")</f>
        <v>Less Expensive</v>
      </c>
      <c r="S6191" s="4">
        <f>WEEKDAY('Transaction Data'!$A6191)</f>
        <v>1</v>
      </c>
      <c r="T6191" s="2" t="str">
        <f>IF(WEEKDAY('Transaction Data'!$A6191,2)&lt;6,"Weekday","Weekend")</f>
        <v>Weekend</v>
      </c>
    </row>
    <row r="6192" ht="15.75" customHeight="1">
      <c r="A6192" s="1">
        <v>45401.0</v>
      </c>
      <c r="B6192" s="2" t="s">
        <v>5789</v>
      </c>
      <c r="C6192" s="2" t="s">
        <v>69</v>
      </c>
      <c r="D6192" s="1">
        <v>30765.0</v>
      </c>
      <c r="E6192" s="2" t="s">
        <v>63</v>
      </c>
      <c r="F6192" s="2">
        <v>47.0</v>
      </c>
      <c r="G6192" s="2" t="s">
        <v>33</v>
      </c>
      <c r="H6192" s="2" t="s">
        <v>34</v>
      </c>
      <c r="I6192" s="2" t="s">
        <v>25</v>
      </c>
      <c r="J6192" s="2" t="str">
        <f t="array" ref="J6192">XLOOKUP('Transaction Data'!$G6192,Product_Code,Biscuit_Brand)</f>
        <v>Caramel Biscuits</v>
      </c>
      <c r="K6192" s="2">
        <f t="array" ref="K6192">XLOOKUP('Transaction Data'!$G6192,Product_Code,Cost)</f>
        <v>18</v>
      </c>
      <c r="L6192" s="2">
        <f t="array" ref="L6192">XLOOKUP('Transaction Data'!$G6192,Product_Code,Unit_Price)</f>
        <v>22</v>
      </c>
      <c r="M6192" s="3">
        <f>'Transaction Data'!$F6192*'Transaction Data'!$K6192</f>
        <v>846</v>
      </c>
      <c r="N6192" s="3">
        <f>'Transaction Data'!$F6192*'Transaction Data'!$L6192</f>
        <v>1034</v>
      </c>
      <c r="O6192" s="3">
        <f>'Transaction Data'!$N6192-'Transaction Data'!$M6192</f>
        <v>188</v>
      </c>
      <c r="P6192" s="2">
        <f>DATEDIF('Transaction Data'!$D6192,'Transaction Data'!$A6192,"y")</f>
        <v>40</v>
      </c>
      <c r="Q6192" s="2" t="str">
        <f>FLOOR('Transaction Data'!$P6192,15)&amp;"-"&amp;FLOOR('Transaction Data'!$P6192,15)+14</f>
        <v>30-44</v>
      </c>
      <c r="R6192" s="2" t="str">
        <f>IF('Transaction Data'!$L6192&lt;=10,"Less Expensive","Expensive")</f>
        <v>Expensive</v>
      </c>
      <c r="S6192" s="4">
        <f>WEEKDAY('Transaction Data'!$A6192)</f>
        <v>6</v>
      </c>
      <c r="T6192" s="2" t="str">
        <f>IF(WEEKDAY('Transaction Data'!$A6192,2)&lt;6,"Weekday","Weekend")</f>
        <v>Weekday</v>
      </c>
    </row>
    <row r="6193" ht="15.75" customHeight="1">
      <c r="A6193" s="1">
        <v>45401.0</v>
      </c>
      <c r="B6193" s="2" t="s">
        <v>5790</v>
      </c>
      <c r="C6193" s="2" t="s">
        <v>65</v>
      </c>
      <c r="D6193" s="1">
        <v>38861.0</v>
      </c>
      <c r="E6193" s="2" t="s">
        <v>63</v>
      </c>
      <c r="F6193" s="2">
        <v>487.0</v>
      </c>
      <c r="G6193" s="2" t="s">
        <v>57</v>
      </c>
      <c r="H6193" s="2" t="s">
        <v>24</v>
      </c>
      <c r="I6193" s="2" t="s">
        <v>25</v>
      </c>
      <c r="J6193" s="2" t="str">
        <f t="array" ref="J6193">XLOOKUP('Transaction Data'!$G6193,Product_Code,Biscuit_Brand)</f>
        <v>Oatmeal Cookies</v>
      </c>
      <c r="K6193" s="2">
        <f t="array" ref="K6193">XLOOKUP('Transaction Data'!$G6193,Product_Code,Cost)</f>
        <v>19</v>
      </c>
      <c r="L6193" s="2">
        <f t="array" ref="L6193">XLOOKUP('Transaction Data'!$G6193,Product_Code,Unit_Price)</f>
        <v>23</v>
      </c>
      <c r="M6193" s="3">
        <f>'Transaction Data'!$F6193*'Transaction Data'!$K6193</f>
        <v>9253</v>
      </c>
      <c r="N6193" s="3">
        <f>'Transaction Data'!$F6193*'Transaction Data'!$L6193</f>
        <v>11201</v>
      </c>
      <c r="O6193" s="3">
        <f>'Transaction Data'!$N6193-'Transaction Data'!$M6193</f>
        <v>1948</v>
      </c>
      <c r="P6193" s="2">
        <f>DATEDIF('Transaction Data'!$D6193,'Transaction Data'!$A6193,"y")</f>
        <v>17</v>
      </c>
      <c r="Q6193" s="2" t="str">
        <f>FLOOR('Transaction Data'!$P6193,15)&amp;"-"&amp;FLOOR('Transaction Data'!$P6193,15)+14</f>
        <v>15-29</v>
      </c>
      <c r="R6193" s="2" t="str">
        <f>IF('Transaction Data'!$L6193&lt;=10,"Less Expensive","Expensive")</f>
        <v>Expensive</v>
      </c>
      <c r="S6193" s="4">
        <f>WEEKDAY('Transaction Data'!$A6193)</f>
        <v>6</v>
      </c>
      <c r="T6193" s="2" t="str">
        <f>IF(WEEKDAY('Transaction Data'!$A6193,2)&lt;6,"Weekday","Weekend")</f>
        <v>Weekday</v>
      </c>
    </row>
    <row r="6194" ht="15.75" customHeight="1">
      <c r="A6194" s="1">
        <v>45466.0</v>
      </c>
      <c r="B6194" s="2" t="s">
        <v>5791</v>
      </c>
      <c r="C6194" s="2" t="s">
        <v>41</v>
      </c>
      <c r="D6194" s="1">
        <v>34293.0</v>
      </c>
      <c r="E6194" s="2" t="s">
        <v>63</v>
      </c>
      <c r="F6194" s="2">
        <v>420.0</v>
      </c>
      <c r="G6194" s="2" t="s">
        <v>48</v>
      </c>
      <c r="H6194" s="2" t="s">
        <v>42</v>
      </c>
      <c r="I6194" s="2" t="s">
        <v>25</v>
      </c>
      <c r="J6194" s="2" t="str">
        <f t="array" ref="J6194">XLOOKUP('Transaction Data'!$G6194,Product_Code,Biscuit_Brand)</f>
        <v>Lemon Crisps</v>
      </c>
      <c r="K6194" s="2">
        <f t="array" ref="K6194">XLOOKUP('Transaction Data'!$G6194,Product_Code,Cost)</f>
        <v>7</v>
      </c>
      <c r="L6194" s="2">
        <f t="array" ref="L6194">XLOOKUP('Transaction Data'!$G6194,Product_Code,Unit_Price)</f>
        <v>9</v>
      </c>
      <c r="M6194" s="3">
        <f>'Transaction Data'!$F6194*'Transaction Data'!$K6194</f>
        <v>2940</v>
      </c>
      <c r="N6194" s="3">
        <f>'Transaction Data'!$F6194*'Transaction Data'!$L6194</f>
        <v>3780</v>
      </c>
      <c r="O6194" s="3">
        <f>'Transaction Data'!$N6194-'Transaction Data'!$M6194</f>
        <v>840</v>
      </c>
      <c r="P6194" s="2">
        <f>DATEDIF('Transaction Data'!$D6194,'Transaction Data'!$A6194,"y")</f>
        <v>30</v>
      </c>
      <c r="Q6194" s="2" t="str">
        <f>FLOOR('Transaction Data'!$P6194,15)&amp;"-"&amp;FLOOR('Transaction Data'!$P6194,15)+14</f>
        <v>30-44</v>
      </c>
      <c r="R6194" s="2" t="str">
        <f>IF('Transaction Data'!$L6194&lt;=10,"Less Expensive","Expensive")</f>
        <v>Less Expensive</v>
      </c>
      <c r="S6194" s="4">
        <f>WEEKDAY('Transaction Data'!$A6194)</f>
        <v>1</v>
      </c>
      <c r="T6194" s="2" t="str">
        <f>IF(WEEKDAY('Transaction Data'!$A6194,2)&lt;6,"Weekday","Weekend")</f>
        <v>Weekend</v>
      </c>
    </row>
    <row r="6195" ht="15.75" customHeight="1">
      <c r="A6195" s="1">
        <v>45476.0</v>
      </c>
      <c r="B6195" s="2" t="s">
        <v>533</v>
      </c>
      <c r="C6195" s="2" t="s">
        <v>69</v>
      </c>
      <c r="D6195" s="1">
        <v>16819.0</v>
      </c>
      <c r="E6195" s="2" t="s">
        <v>27</v>
      </c>
      <c r="F6195" s="2">
        <v>428.0</v>
      </c>
      <c r="G6195" s="2" t="s">
        <v>23</v>
      </c>
      <c r="H6195" s="2" t="s">
        <v>45</v>
      </c>
      <c r="I6195" s="2" t="s">
        <v>25</v>
      </c>
      <c r="J6195" s="2" t="str">
        <f t="array" ref="J6195">XLOOKUP('Transaction Data'!$G6195,Product_Code,Biscuit_Brand)</f>
        <v>Cinnamon Swirls</v>
      </c>
      <c r="K6195" s="2">
        <f t="array" ref="K6195">XLOOKUP('Transaction Data'!$G6195,Product_Code,Cost)</f>
        <v>10</v>
      </c>
      <c r="L6195" s="2">
        <f t="array" ref="L6195">XLOOKUP('Transaction Data'!$G6195,Product_Code,Unit_Price)</f>
        <v>14</v>
      </c>
      <c r="M6195" s="3">
        <f>'Transaction Data'!$F6195*'Transaction Data'!$K6195</f>
        <v>4280</v>
      </c>
      <c r="N6195" s="3">
        <f>'Transaction Data'!$F6195*'Transaction Data'!$L6195</f>
        <v>5992</v>
      </c>
      <c r="O6195" s="3">
        <f>'Transaction Data'!$N6195-'Transaction Data'!$M6195</f>
        <v>1712</v>
      </c>
      <c r="P6195" s="2">
        <f>DATEDIF('Transaction Data'!$D6195,'Transaction Data'!$A6195,"y")</f>
        <v>78</v>
      </c>
      <c r="Q6195" s="2" t="str">
        <f>FLOOR('Transaction Data'!$P6195,15)&amp;"-"&amp;FLOOR('Transaction Data'!$P6195,15)+14</f>
        <v>75-89</v>
      </c>
      <c r="R6195" s="2" t="str">
        <f>IF('Transaction Data'!$L6195&lt;=10,"Less Expensive","Expensive")</f>
        <v>Expensive</v>
      </c>
      <c r="S6195" s="4">
        <f>WEEKDAY('Transaction Data'!$A6195)</f>
        <v>4</v>
      </c>
      <c r="T6195" s="2" t="str">
        <f>IF(WEEKDAY('Transaction Data'!$A6195,2)&lt;6,"Weekday","Weekend")</f>
        <v>Weekday</v>
      </c>
    </row>
    <row r="6196" ht="15.75" customHeight="1">
      <c r="A6196" s="1">
        <v>45294.0</v>
      </c>
      <c r="B6196" s="2" t="s">
        <v>5792</v>
      </c>
      <c r="C6196" s="2" t="s">
        <v>47</v>
      </c>
      <c r="D6196" s="1">
        <v>30153.0</v>
      </c>
      <c r="E6196" s="2" t="s">
        <v>37</v>
      </c>
      <c r="F6196" s="2">
        <v>398.0</v>
      </c>
      <c r="G6196" s="2" t="s">
        <v>61</v>
      </c>
      <c r="H6196" s="2" t="s">
        <v>24</v>
      </c>
      <c r="I6196" s="2" t="s">
        <v>25</v>
      </c>
      <c r="J6196" s="2" t="str">
        <f t="array" ref="J6196">XLOOKUP('Transaction Data'!$G6196,Product_Code,Biscuit_Brand)</f>
        <v>Choco Delight</v>
      </c>
      <c r="K6196" s="2">
        <f t="array" ref="K6196">XLOOKUP('Transaction Data'!$G6196,Product_Code,Cost)</f>
        <v>3</v>
      </c>
      <c r="L6196" s="2">
        <f t="array" ref="L6196">XLOOKUP('Transaction Data'!$G6196,Product_Code,Unit_Price)</f>
        <v>5</v>
      </c>
      <c r="M6196" s="3">
        <f>'Transaction Data'!$F6196*'Transaction Data'!$K6196</f>
        <v>1194</v>
      </c>
      <c r="N6196" s="3">
        <f>'Transaction Data'!$F6196*'Transaction Data'!$L6196</f>
        <v>1990</v>
      </c>
      <c r="O6196" s="3">
        <f>'Transaction Data'!$N6196-'Transaction Data'!$M6196</f>
        <v>796</v>
      </c>
      <c r="P6196" s="2">
        <f>DATEDIF('Transaction Data'!$D6196,'Transaction Data'!$A6196,"y")</f>
        <v>41</v>
      </c>
      <c r="Q6196" s="2" t="str">
        <f>FLOOR('Transaction Data'!$P6196,15)&amp;"-"&amp;FLOOR('Transaction Data'!$P6196,15)+14</f>
        <v>30-44</v>
      </c>
      <c r="R6196" s="2" t="str">
        <f>IF('Transaction Data'!$L6196&lt;=10,"Less Expensive","Expensive")</f>
        <v>Less Expensive</v>
      </c>
      <c r="S6196" s="4">
        <f>WEEKDAY('Transaction Data'!$A6196)</f>
        <v>4</v>
      </c>
      <c r="T6196" s="2" t="str">
        <f>IF(WEEKDAY('Transaction Data'!$A6196,2)&lt;6,"Weekday","Weekend")</f>
        <v>Weekday</v>
      </c>
    </row>
    <row r="6197" ht="15.75" customHeight="1">
      <c r="A6197" s="1">
        <v>45429.0</v>
      </c>
      <c r="B6197" s="2" t="s">
        <v>767</v>
      </c>
      <c r="C6197" s="2" t="s">
        <v>41</v>
      </c>
      <c r="D6197" s="1">
        <v>19202.0</v>
      </c>
      <c r="E6197" s="2" t="s">
        <v>27</v>
      </c>
      <c r="F6197" s="2">
        <v>260.0</v>
      </c>
      <c r="G6197" s="2" t="s">
        <v>57</v>
      </c>
      <c r="H6197" s="2" t="s">
        <v>29</v>
      </c>
      <c r="I6197" s="2" t="s">
        <v>25</v>
      </c>
      <c r="J6197" s="2" t="str">
        <f t="array" ref="J6197">XLOOKUP('Transaction Data'!$G6197,Product_Code,Biscuit_Brand)</f>
        <v>Oatmeal Cookies</v>
      </c>
      <c r="K6197" s="2">
        <f t="array" ref="K6197">XLOOKUP('Transaction Data'!$G6197,Product_Code,Cost)</f>
        <v>19</v>
      </c>
      <c r="L6197" s="2">
        <f t="array" ref="L6197">XLOOKUP('Transaction Data'!$G6197,Product_Code,Unit_Price)</f>
        <v>23</v>
      </c>
      <c r="M6197" s="3">
        <f>'Transaction Data'!$F6197*'Transaction Data'!$K6197</f>
        <v>4940</v>
      </c>
      <c r="N6197" s="3">
        <f>'Transaction Data'!$F6197*'Transaction Data'!$L6197</f>
        <v>5980</v>
      </c>
      <c r="O6197" s="3">
        <f>'Transaction Data'!$N6197-'Transaction Data'!$M6197</f>
        <v>1040</v>
      </c>
      <c r="P6197" s="2">
        <f>DATEDIF('Transaction Data'!$D6197,'Transaction Data'!$A6197,"y")</f>
        <v>71</v>
      </c>
      <c r="Q6197" s="2" t="str">
        <f>FLOOR('Transaction Data'!$P6197,15)&amp;"-"&amp;FLOOR('Transaction Data'!$P6197,15)+14</f>
        <v>60-74</v>
      </c>
      <c r="R6197" s="2" t="str">
        <f>IF('Transaction Data'!$L6197&lt;=10,"Less Expensive","Expensive")</f>
        <v>Expensive</v>
      </c>
      <c r="S6197" s="4">
        <f>WEEKDAY('Transaction Data'!$A6197)</f>
        <v>6</v>
      </c>
      <c r="T6197" s="2" t="str">
        <f>IF(WEEKDAY('Transaction Data'!$A6197,2)&lt;6,"Weekday","Weekend")</f>
        <v>Weekday</v>
      </c>
    </row>
    <row r="6198" ht="15.75" customHeight="1">
      <c r="A6198" s="1">
        <v>45413.0</v>
      </c>
      <c r="B6198" s="2" t="s">
        <v>5793</v>
      </c>
      <c r="C6198" s="2" t="s">
        <v>47</v>
      </c>
      <c r="D6198" s="1">
        <v>16035.0</v>
      </c>
      <c r="E6198" s="2" t="s">
        <v>37</v>
      </c>
      <c r="F6198" s="2">
        <v>61.0</v>
      </c>
      <c r="G6198" s="2" t="s">
        <v>44</v>
      </c>
      <c r="H6198" s="2" t="s">
        <v>42</v>
      </c>
      <c r="I6198" s="2" t="s">
        <v>25</v>
      </c>
      <c r="J6198" s="2" t="str">
        <f t="array" ref="J6198">XLOOKUP('Transaction Data'!$G6198,Product_Code,Biscuit_Brand)</f>
        <v>Butter Crunch</v>
      </c>
      <c r="K6198" s="2">
        <f t="array" ref="K6198">XLOOKUP('Transaction Data'!$G6198,Product_Code,Cost)</f>
        <v>10</v>
      </c>
      <c r="L6198" s="2">
        <f t="array" ref="L6198">XLOOKUP('Transaction Data'!$G6198,Product_Code,Unit_Price)</f>
        <v>11</v>
      </c>
      <c r="M6198" s="3">
        <f>'Transaction Data'!$F6198*'Transaction Data'!$K6198</f>
        <v>610</v>
      </c>
      <c r="N6198" s="3">
        <f>'Transaction Data'!$F6198*'Transaction Data'!$L6198</f>
        <v>671</v>
      </c>
      <c r="O6198" s="3">
        <f>'Transaction Data'!$N6198-'Transaction Data'!$M6198</f>
        <v>61</v>
      </c>
      <c r="P6198" s="2">
        <f>DATEDIF('Transaction Data'!$D6198,'Transaction Data'!$A6198,"y")</f>
        <v>80</v>
      </c>
      <c r="Q6198" s="2" t="str">
        <f>FLOOR('Transaction Data'!$P6198,15)&amp;"-"&amp;FLOOR('Transaction Data'!$P6198,15)+14</f>
        <v>75-89</v>
      </c>
      <c r="R6198" s="2" t="str">
        <f>IF('Transaction Data'!$L6198&lt;=10,"Less Expensive","Expensive")</f>
        <v>Expensive</v>
      </c>
      <c r="S6198" s="4">
        <f>WEEKDAY('Transaction Data'!$A6198)</f>
        <v>4</v>
      </c>
      <c r="T6198" s="2" t="str">
        <f>IF(WEEKDAY('Transaction Data'!$A6198,2)&lt;6,"Weekday","Weekend")</f>
        <v>Weekday</v>
      </c>
    </row>
    <row r="6199" ht="15.75" customHeight="1">
      <c r="A6199" s="1">
        <v>45479.0</v>
      </c>
      <c r="B6199" s="2" t="s">
        <v>5794</v>
      </c>
      <c r="C6199" s="2" t="s">
        <v>47</v>
      </c>
      <c r="D6199" s="1">
        <v>25002.0</v>
      </c>
      <c r="E6199" s="2" t="s">
        <v>63</v>
      </c>
      <c r="F6199" s="2">
        <v>92.0</v>
      </c>
      <c r="G6199" s="2" t="s">
        <v>28</v>
      </c>
      <c r="H6199" s="2" t="s">
        <v>45</v>
      </c>
      <c r="I6199" s="2" t="s">
        <v>25</v>
      </c>
      <c r="J6199" s="2" t="str">
        <f t="array" ref="J6199">XLOOKUP('Transaction Data'!$G6199,Product_Code,Biscuit_Brand)</f>
        <v>Shortbread</v>
      </c>
      <c r="K6199" s="2">
        <f t="array" ref="K6199">XLOOKUP('Transaction Data'!$G6199,Product_Code,Cost)</f>
        <v>10</v>
      </c>
      <c r="L6199" s="2">
        <f t="array" ref="L6199">XLOOKUP('Transaction Data'!$G6199,Product_Code,Unit_Price)</f>
        <v>45</v>
      </c>
      <c r="M6199" s="3">
        <f>'Transaction Data'!$F6199*'Transaction Data'!$K6199</f>
        <v>920</v>
      </c>
      <c r="N6199" s="3">
        <f>'Transaction Data'!$F6199*'Transaction Data'!$L6199</f>
        <v>4140</v>
      </c>
      <c r="O6199" s="3">
        <f>'Transaction Data'!$N6199-'Transaction Data'!$M6199</f>
        <v>3220</v>
      </c>
      <c r="P6199" s="2">
        <f>DATEDIF('Transaction Data'!$D6199,'Transaction Data'!$A6199,"y")</f>
        <v>56</v>
      </c>
      <c r="Q6199" s="2" t="str">
        <f>FLOOR('Transaction Data'!$P6199,15)&amp;"-"&amp;FLOOR('Transaction Data'!$P6199,15)+14</f>
        <v>45-59</v>
      </c>
      <c r="R6199" s="2" t="str">
        <f>IF('Transaction Data'!$L6199&lt;=10,"Less Expensive","Expensive")</f>
        <v>Expensive</v>
      </c>
      <c r="S6199" s="4">
        <f>WEEKDAY('Transaction Data'!$A6199)</f>
        <v>7</v>
      </c>
      <c r="T6199" s="2" t="str">
        <f>IF(WEEKDAY('Transaction Data'!$A6199,2)&lt;6,"Weekday","Weekend")</f>
        <v>Weekend</v>
      </c>
    </row>
    <row r="6200" ht="15.75" customHeight="1">
      <c r="A6200" s="1">
        <v>45364.0</v>
      </c>
      <c r="B6200" s="2" t="s">
        <v>5795</v>
      </c>
      <c r="C6200" s="2" t="s">
        <v>65</v>
      </c>
      <c r="D6200" s="1">
        <v>29687.0</v>
      </c>
      <c r="E6200" s="2" t="s">
        <v>22</v>
      </c>
      <c r="F6200" s="2">
        <v>279.0</v>
      </c>
      <c r="G6200" s="2" t="s">
        <v>44</v>
      </c>
      <c r="H6200" s="2" t="s">
        <v>24</v>
      </c>
      <c r="I6200" s="2" t="s">
        <v>25</v>
      </c>
      <c r="J6200" s="2" t="str">
        <f t="array" ref="J6200">XLOOKUP('Transaction Data'!$G6200,Product_Code,Biscuit_Brand)</f>
        <v>Butter Crunch</v>
      </c>
      <c r="K6200" s="2">
        <f t="array" ref="K6200">XLOOKUP('Transaction Data'!$G6200,Product_Code,Cost)</f>
        <v>10</v>
      </c>
      <c r="L6200" s="2">
        <f t="array" ref="L6200">XLOOKUP('Transaction Data'!$G6200,Product_Code,Unit_Price)</f>
        <v>11</v>
      </c>
      <c r="M6200" s="3">
        <f>'Transaction Data'!$F6200*'Transaction Data'!$K6200</f>
        <v>2790</v>
      </c>
      <c r="N6200" s="3">
        <f>'Transaction Data'!$F6200*'Transaction Data'!$L6200</f>
        <v>3069</v>
      </c>
      <c r="O6200" s="3">
        <f>'Transaction Data'!$N6200-'Transaction Data'!$M6200</f>
        <v>279</v>
      </c>
      <c r="P6200" s="2">
        <f>DATEDIF('Transaction Data'!$D6200,'Transaction Data'!$A6200,"y")</f>
        <v>42</v>
      </c>
      <c r="Q6200" s="2" t="str">
        <f>FLOOR('Transaction Data'!$P6200,15)&amp;"-"&amp;FLOOR('Transaction Data'!$P6200,15)+14</f>
        <v>30-44</v>
      </c>
      <c r="R6200" s="2" t="str">
        <f>IF('Transaction Data'!$L6200&lt;=10,"Less Expensive","Expensive")</f>
        <v>Expensive</v>
      </c>
      <c r="S6200" s="4">
        <f>WEEKDAY('Transaction Data'!$A6200)</f>
        <v>4</v>
      </c>
      <c r="T6200" s="2" t="str">
        <f>IF(WEEKDAY('Transaction Data'!$A6200,2)&lt;6,"Weekday","Weekend")</f>
        <v>Weekday</v>
      </c>
    </row>
    <row r="6201" ht="15.75" customHeight="1">
      <c r="A6201" s="1">
        <v>45486.0</v>
      </c>
      <c r="B6201" s="2" t="s">
        <v>5796</v>
      </c>
      <c r="C6201" s="2" t="s">
        <v>78</v>
      </c>
      <c r="D6201" s="1">
        <v>33300.0</v>
      </c>
      <c r="E6201" s="2" t="s">
        <v>63</v>
      </c>
      <c r="F6201" s="2">
        <v>262.0</v>
      </c>
      <c r="G6201" s="2" t="s">
        <v>60</v>
      </c>
      <c r="H6201" s="2" t="s">
        <v>29</v>
      </c>
      <c r="I6201" s="2" t="s">
        <v>25</v>
      </c>
      <c r="J6201" s="2" t="str">
        <f t="array" ref="J6201">XLOOKUP('Transaction Data'!$G6201,Product_Code,Biscuit_Brand)</f>
        <v>Peanut Butter Bites</v>
      </c>
      <c r="K6201" s="2">
        <f t="array" ref="K6201">XLOOKUP('Transaction Data'!$G6201,Product_Code,Cost)</f>
        <v>5</v>
      </c>
      <c r="L6201" s="2">
        <f t="array" ref="L6201">XLOOKUP('Transaction Data'!$G6201,Product_Code,Unit_Price)</f>
        <v>7</v>
      </c>
      <c r="M6201" s="3">
        <f>'Transaction Data'!$F6201*'Transaction Data'!$K6201</f>
        <v>1310</v>
      </c>
      <c r="N6201" s="3">
        <f>'Transaction Data'!$F6201*'Transaction Data'!$L6201</f>
        <v>1834</v>
      </c>
      <c r="O6201" s="3">
        <f>'Transaction Data'!$N6201-'Transaction Data'!$M6201</f>
        <v>524</v>
      </c>
      <c r="P6201" s="2">
        <f>DATEDIF('Transaction Data'!$D6201,'Transaction Data'!$A6201,"y")</f>
        <v>33</v>
      </c>
      <c r="Q6201" s="2" t="str">
        <f>FLOOR('Transaction Data'!$P6201,15)&amp;"-"&amp;FLOOR('Transaction Data'!$P6201,15)+14</f>
        <v>30-44</v>
      </c>
      <c r="R6201" s="2" t="str">
        <f>IF('Transaction Data'!$L6201&lt;=10,"Less Expensive","Expensive")</f>
        <v>Less Expensive</v>
      </c>
      <c r="S6201" s="4">
        <f>WEEKDAY('Transaction Data'!$A6201)</f>
        <v>7</v>
      </c>
      <c r="T6201" s="2" t="str">
        <f>IF(WEEKDAY('Transaction Data'!$A6201,2)&lt;6,"Weekday","Weekend")</f>
        <v>Weekend</v>
      </c>
    </row>
    <row r="6202" ht="15.75" customHeight="1">
      <c r="A6202" s="1">
        <v>45494.0</v>
      </c>
      <c r="B6202" s="2" t="s">
        <v>5797</v>
      </c>
      <c r="C6202" s="2" t="s">
        <v>78</v>
      </c>
      <c r="D6202" s="1">
        <v>16297.0</v>
      </c>
      <c r="E6202" s="2" t="s">
        <v>37</v>
      </c>
      <c r="F6202" s="2">
        <v>48.0</v>
      </c>
      <c r="G6202" s="2" t="s">
        <v>57</v>
      </c>
      <c r="H6202" s="2" t="s">
        <v>29</v>
      </c>
      <c r="I6202" s="2" t="s">
        <v>25</v>
      </c>
      <c r="J6202" s="2" t="str">
        <f t="array" ref="J6202">XLOOKUP('Transaction Data'!$G6202,Product_Code,Biscuit_Brand)</f>
        <v>Oatmeal Cookies</v>
      </c>
      <c r="K6202" s="2">
        <f t="array" ref="K6202">XLOOKUP('Transaction Data'!$G6202,Product_Code,Cost)</f>
        <v>19</v>
      </c>
      <c r="L6202" s="2">
        <f t="array" ref="L6202">XLOOKUP('Transaction Data'!$G6202,Product_Code,Unit_Price)</f>
        <v>23</v>
      </c>
      <c r="M6202" s="3">
        <f>'Transaction Data'!$F6202*'Transaction Data'!$K6202</f>
        <v>912</v>
      </c>
      <c r="N6202" s="3">
        <f>'Transaction Data'!$F6202*'Transaction Data'!$L6202</f>
        <v>1104</v>
      </c>
      <c r="O6202" s="3">
        <f>'Transaction Data'!$N6202-'Transaction Data'!$M6202</f>
        <v>192</v>
      </c>
      <c r="P6202" s="2">
        <f>DATEDIF('Transaction Data'!$D6202,'Transaction Data'!$A6202,"y")</f>
        <v>79</v>
      </c>
      <c r="Q6202" s="2" t="str">
        <f>FLOOR('Transaction Data'!$P6202,15)&amp;"-"&amp;FLOOR('Transaction Data'!$P6202,15)+14</f>
        <v>75-89</v>
      </c>
      <c r="R6202" s="2" t="str">
        <f>IF('Transaction Data'!$L6202&lt;=10,"Less Expensive","Expensive")</f>
        <v>Expensive</v>
      </c>
      <c r="S6202" s="4">
        <f>WEEKDAY('Transaction Data'!$A6202)</f>
        <v>1</v>
      </c>
      <c r="T6202" s="2" t="str">
        <f>IF(WEEKDAY('Transaction Data'!$A6202,2)&lt;6,"Weekday","Weekend")</f>
        <v>Weekend</v>
      </c>
    </row>
    <row r="6203" ht="15.75" customHeight="1">
      <c r="A6203" s="1">
        <v>45294.0</v>
      </c>
      <c r="B6203" s="2" t="s">
        <v>1579</v>
      </c>
      <c r="C6203" s="2" t="s">
        <v>51</v>
      </c>
      <c r="D6203" s="1">
        <v>27804.0</v>
      </c>
      <c r="E6203" s="2" t="s">
        <v>37</v>
      </c>
      <c r="F6203" s="2">
        <v>326.0</v>
      </c>
      <c r="G6203" s="2" t="s">
        <v>61</v>
      </c>
      <c r="H6203" s="2" t="s">
        <v>34</v>
      </c>
      <c r="I6203" s="2" t="s">
        <v>25</v>
      </c>
      <c r="J6203" s="2" t="str">
        <f t="array" ref="J6203">XLOOKUP('Transaction Data'!$G6203,Product_Code,Biscuit_Brand)</f>
        <v>Choco Delight</v>
      </c>
      <c r="K6203" s="2">
        <f t="array" ref="K6203">XLOOKUP('Transaction Data'!$G6203,Product_Code,Cost)</f>
        <v>3</v>
      </c>
      <c r="L6203" s="2">
        <f t="array" ref="L6203">XLOOKUP('Transaction Data'!$G6203,Product_Code,Unit_Price)</f>
        <v>5</v>
      </c>
      <c r="M6203" s="3">
        <f>'Transaction Data'!$F6203*'Transaction Data'!$K6203</f>
        <v>978</v>
      </c>
      <c r="N6203" s="3">
        <f>'Transaction Data'!$F6203*'Transaction Data'!$L6203</f>
        <v>1630</v>
      </c>
      <c r="O6203" s="3">
        <f>'Transaction Data'!$N6203-'Transaction Data'!$M6203</f>
        <v>652</v>
      </c>
      <c r="P6203" s="2">
        <f>DATEDIF('Transaction Data'!$D6203,'Transaction Data'!$A6203,"y")</f>
        <v>47</v>
      </c>
      <c r="Q6203" s="2" t="str">
        <f>FLOOR('Transaction Data'!$P6203,15)&amp;"-"&amp;FLOOR('Transaction Data'!$P6203,15)+14</f>
        <v>45-59</v>
      </c>
      <c r="R6203" s="2" t="str">
        <f>IF('Transaction Data'!$L6203&lt;=10,"Less Expensive","Expensive")</f>
        <v>Less Expensive</v>
      </c>
      <c r="S6203" s="4">
        <f>WEEKDAY('Transaction Data'!$A6203)</f>
        <v>4</v>
      </c>
      <c r="T6203" s="2" t="str">
        <f>IF(WEEKDAY('Transaction Data'!$A6203,2)&lt;6,"Weekday","Weekend")</f>
        <v>Weekday</v>
      </c>
    </row>
    <row r="6204" ht="15.75" customHeight="1">
      <c r="A6204" s="1">
        <v>45442.0</v>
      </c>
      <c r="B6204" s="2" t="s">
        <v>5798</v>
      </c>
      <c r="C6204" s="2" t="s">
        <v>54</v>
      </c>
      <c r="D6204" s="1">
        <v>37888.0</v>
      </c>
      <c r="E6204" s="2" t="s">
        <v>22</v>
      </c>
      <c r="F6204" s="2">
        <v>125.0</v>
      </c>
      <c r="G6204" s="2" t="s">
        <v>60</v>
      </c>
      <c r="H6204" s="2" t="s">
        <v>24</v>
      </c>
      <c r="I6204" s="2" t="s">
        <v>25</v>
      </c>
      <c r="J6204" s="2" t="str">
        <f t="array" ref="J6204">XLOOKUP('Transaction Data'!$G6204,Product_Code,Biscuit_Brand)</f>
        <v>Peanut Butter Bites</v>
      </c>
      <c r="K6204" s="2">
        <f t="array" ref="K6204">XLOOKUP('Transaction Data'!$G6204,Product_Code,Cost)</f>
        <v>5</v>
      </c>
      <c r="L6204" s="2">
        <f t="array" ref="L6204">XLOOKUP('Transaction Data'!$G6204,Product_Code,Unit_Price)</f>
        <v>7</v>
      </c>
      <c r="M6204" s="3">
        <f>'Transaction Data'!$F6204*'Transaction Data'!$K6204</f>
        <v>625</v>
      </c>
      <c r="N6204" s="3">
        <f>'Transaction Data'!$F6204*'Transaction Data'!$L6204</f>
        <v>875</v>
      </c>
      <c r="O6204" s="3">
        <f>'Transaction Data'!$N6204-'Transaction Data'!$M6204</f>
        <v>250</v>
      </c>
      <c r="P6204" s="2">
        <f>DATEDIF('Transaction Data'!$D6204,'Transaction Data'!$A6204,"y")</f>
        <v>20</v>
      </c>
      <c r="Q6204" s="2" t="str">
        <f>FLOOR('Transaction Data'!$P6204,15)&amp;"-"&amp;FLOOR('Transaction Data'!$P6204,15)+14</f>
        <v>15-29</v>
      </c>
      <c r="R6204" s="2" t="str">
        <f>IF('Transaction Data'!$L6204&lt;=10,"Less Expensive","Expensive")</f>
        <v>Less Expensive</v>
      </c>
      <c r="S6204" s="4">
        <f>WEEKDAY('Transaction Data'!$A6204)</f>
        <v>5</v>
      </c>
      <c r="T6204" s="2" t="str">
        <f>IF(WEEKDAY('Transaction Data'!$A6204,2)&lt;6,"Weekday","Weekend")</f>
        <v>Weekday</v>
      </c>
    </row>
    <row r="6205" ht="15.75" customHeight="1">
      <c r="A6205" s="1">
        <v>45309.0</v>
      </c>
      <c r="B6205" s="2" t="s">
        <v>5799</v>
      </c>
      <c r="C6205" s="2" t="s">
        <v>47</v>
      </c>
      <c r="D6205" s="1">
        <v>24813.0</v>
      </c>
      <c r="E6205" s="2" t="s">
        <v>63</v>
      </c>
      <c r="F6205" s="2">
        <v>272.0</v>
      </c>
      <c r="G6205" s="2" t="s">
        <v>38</v>
      </c>
      <c r="H6205" s="2" t="s">
        <v>42</v>
      </c>
      <c r="I6205" s="2" t="s">
        <v>25</v>
      </c>
      <c r="J6205" s="2" t="str">
        <f t="array" ref="J6205">XLOOKUP('Transaction Data'!$G6205,Product_Code,Biscuit_Brand)</f>
        <v>Ginger Snaps</v>
      </c>
      <c r="K6205" s="2">
        <f t="array" ref="K6205">XLOOKUP('Transaction Data'!$G6205,Product_Code,Cost)</f>
        <v>14</v>
      </c>
      <c r="L6205" s="2">
        <f t="array" ref="L6205">XLOOKUP('Transaction Data'!$G6205,Product_Code,Unit_Price)</f>
        <v>28</v>
      </c>
      <c r="M6205" s="3">
        <f>'Transaction Data'!$F6205*'Transaction Data'!$K6205</f>
        <v>3808</v>
      </c>
      <c r="N6205" s="3">
        <f>'Transaction Data'!$F6205*'Transaction Data'!$L6205</f>
        <v>7616</v>
      </c>
      <c r="O6205" s="3">
        <f>'Transaction Data'!$N6205-'Transaction Data'!$M6205</f>
        <v>3808</v>
      </c>
      <c r="P6205" s="2">
        <f>DATEDIF('Transaction Data'!$D6205,'Transaction Data'!$A6205,"y")</f>
        <v>56</v>
      </c>
      <c r="Q6205" s="2" t="str">
        <f>FLOOR('Transaction Data'!$P6205,15)&amp;"-"&amp;FLOOR('Transaction Data'!$P6205,15)+14</f>
        <v>45-59</v>
      </c>
      <c r="R6205" s="2" t="str">
        <f>IF('Transaction Data'!$L6205&lt;=10,"Less Expensive","Expensive")</f>
        <v>Expensive</v>
      </c>
      <c r="S6205" s="4">
        <f>WEEKDAY('Transaction Data'!$A6205)</f>
        <v>5</v>
      </c>
      <c r="T6205" s="2" t="str">
        <f>IF(WEEKDAY('Transaction Data'!$A6205,2)&lt;6,"Weekday","Weekend")</f>
        <v>Weekday</v>
      </c>
    </row>
    <row r="6206" ht="15.75" customHeight="1">
      <c r="A6206" s="1">
        <v>45470.0</v>
      </c>
      <c r="B6206" s="2" t="s">
        <v>5800</v>
      </c>
      <c r="C6206" s="2" t="s">
        <v>41</v>
      </c>
      <c r="D6206" s="1">
        <v>37679.0</v>
      </c>
      <c r="E6206" s="2" t="s">
        <v>27</v>
      </c>
      <c r="F6206" s="2">
        <v>411.0</v>
      </c>
      <c r="G6206" s="2" t="s">
        <v>57</v>
      </c>
      <c r="H6206" s="2" t="s">
        <v>45</v>
      </c>
      <c r="I6206" s="2" t="s">
        <v>25</v>
      </c>
      <c r="J6206" s="2" t="str">
        <f t="array" ref="J6206">XLOOKUP('Transaction Data'!$G6206,Product_Code,Biscuit_Brand)</f>
        <v>Oatmeal Cookies</v>
      </c>
      <c r="K6206" s="2">
        <f t="array" ref="K6206">XLOOKUP('Transaction Data'!$G6206,Product_Code,Cost)</f>
        <v>19</v>
      </c>
      <c r="L6206" s="2">
        <f t="array" ref="L6206">XLOOKUP('Transaction Data'!$G6206,Product_Code,Unit_Price)</f>
        <v>23</v>
      </c>
      <c r="M6206" s="3">
        <f>'Transaction Data'!$F6206*'Transaction Data'!$K6206</f>
        <v>7809</v>
      </c>
      <c r="N6206" s="3">
        <f>'Transaction Data'!$F6206*'Transaction Data'!$L6206</f>
        <v>9453</v>
      </c>
      <c r="O6206" s="3">
        <f>'Transaction Data'!$N6206-'Transaction Data'!$M6206</f>
        <v>1644</v>
      </c>
      <c r="P6206" s="2">
        <f>DATEDIF('Transaction Data'!$D6206,'Transaction Data'!$A6206,"y")</f>
        <v>21</v>
      </c>
      <c r="Q6206" s="2" t="str">
        <f>FLOOR('Transaction Data'!$P6206,15)&amp;"-"&amp;FLOOR('Transaction Data'!$P6206,15)+14</f>
        <v>15-29</v>
      </c>
      <c r="R6206" s="2" t="str">
        <f>IF('Transaction Data'!$L6206&lt;=10,"Less Expensive","Expensive")</f>
        <v>Expensive</v>
      </c>
      <c r="S6206" s="4">
        <f>WEEKDAY('Transaction Data'!$A6206)</f>
        <v>5</v>
      </c>
      <c r="T6206" s="2" t="str">
        <f>IF(WEEKDAY('Transaction Data'!$A6206,2)&lt;6,"Weekday","Weekend")</f>
        <v>Weekday</v>
      </c>
    </row>
    <row r="6207" ht="15.75" customHeight="1">
      <c r="A6207" s="1">
        <v>45336.0</v>
      </c>
      <c r="B6207" s="2" t="s">
        <v>5801</v>
      </c>
      <c r="C6207" s="2" t="s">
        <v>32</v>
      </c>
      <c r="D6207" s="1">
        <v>26227.0</v>
      </c>
      <c r="E6207" s="2" t="s">
        <v>27</v>
      </c>
      <c r="F6207" s="2">
        <v>157.0</v>
      </c>
      <c r="G6207" s="2" t="s">
        <v>44</v>
      </c>
      <c r="H6207" s="2" t="s">
        <v>24</v>
      </c>
      <c r="I6207" s="2" t="s">
        <v>25</v>
      </c>
      <c r="J6207" s="2" t="str">
        <f t="array" ref="J6207">XLOOKUP('Transaction Data'!$G6207,Product_Code,Biscuit_Brand)</f>
        <v>Butter Crunch</v>
      </c>
      <c r="K6207" s="2">
        <f t="array" ref="K6207">XLOOKUP('Transaction Data'!$G6207,Product_Code,Cost)</f>
        <v>10</v>
      </c>
      <c r="L6207" s="2">
        <f t="array" ref="L6207">XLOOKUP('Transaction Data'!$G6207,Product_Code,Unit_Price)</f>
        <v>11</v>
      </c>
      <c r="M6207" s="3">
        <f>'Transaction Data'!$F6207*'Transaction Data'!$K6207</f>
        <v>1570</v>
      </c>
      <c r="N6207" s="3">
        <f>'Transaction Data'!$F6207*'Transaction Data'!$L6207</f>
        <v>1727</v>
      </c>
      <c r="O6207" s="3">
        <f>'Transaction Data'!$N6207-'Transaction Data'!$M6207</f>
        <v>157</v>
      </c>
      <c r="P6207" s="2">
        <f>DATEDIF('Transaction Data'!$D6207,'Transaction Data'!$A6207,"y")</f>
        <v>52</v>
      </c>
      <c r="Q6207" s="2" t="str">
        <f>FLOOR('Transaction Data'!$P6207,15)&amp;"-"&amp;FLOOR('Transaction Data'!$P6207,15)+14</f>
        <v>45-59</v>
      </c>
      <c r="R6207" s="2" t="str">
        <f>IF('Transaction Data'!$L6207&lt;=10,"Less Expensive","Expensive")</f>
        <v>Expensive</v>
      </c>
      <c r="S6207" s="4">
        <f>WEEKDAY('Transaction Data'!$A6207)</f>
        <v>4</v>
      </c>
      <c r="T6207" s="2" t="str">
        <f>IF(WEEKDAY('Transaction Data'!$A6207,2)&lt;6,"Weekday","Weekend")</f>
        <v>Weekday</v>
      </c>
    </row>
    <row r="6208" ht="15.75" customHeight="1">
      <c r="A6208" s="1">
        <v>45364.0</v>
      </c>
      <c r="B6208" s="2" t="s">
        <v>3308</v>
      </c>
      <c r="C6208" s="2" t="s">
        <v>47</v>
      </c>
      <c r="D6208" s="1">
        <v>24869.0</v>
      </c>
      <c r="E6208" s="2" t="s">
        <v>22</v>
      </c>
      <c r="F6208" s="2">
        <v>98.0</v>
      </c>
      <c r="G6208" s="2" t="s">
        <v>48</v>
      </c>
      <c r="H6208" s="2" t="s">
        <v>29</v>
      </c>
      <c r="I6208" s="2" t="s">
        <v>25</v>
      </c>
      <c r="J6208" s="2" t="str">
        <f t="array" ref="J6208">XLOOKUP('Transaction Data'!$G6208,Product_Code,Biscuit_Brand)</f>
        <v>Lemon Crisps</v>
      </c>
      <c r="K6208" s="2">
        <f t="array" ref="K6208">XLOOKUP('Transaction Data'!$G6208,Product_Code,Cost)</f>
        <v>7</v>
      </c>
      <c r="L6208" s="2">
        <f t="array" ref="L6208">XLOOKUP('Transaction Data'!$G6208,Product_Code,Unit_Price)</f>
        <v>9</v>
      </c>
      <c r="M6208" s="3">
        <f>'Transaction Data'!$F6208*'Transaction Data'!$K6208</f>
        <v>686</v>
      </c>
      <c r="N6208" s="3">
        <f>'Transaction Data'!$F6208*'Transaction Data'!$L6208</f>
        <v>882</v>
      </c>
      <c r="O6208" s="3">
        <f>'Transaction Data'!$N6208-'Transaction Data'!$M6208</f>
        <v>196</v>
      </c>
      <c r="P6208" s="2">
        <f>DATEDIF('Transaction Data'!$D6208,'Transaction Data'!$A6208,"y")</f>
        <v>56</v>
      </c>
      <c r="Q6208" s="2" t="str">
        <f>FLOOR('Transaction Data'!$P6208,15)&amp;"-"&amp;FLOOR('Transaction Data'!$P6208,15)+14</f>
        <v>45-59</v>
      </c>
      <c r="R6208" s="2" t="str">
        <f>IF('Transaction Data'!$L6208&lt;=10,"Less Expensive","Expensive")</f>
        <v>Less Expensive</v>
      </c>
      <c r="S6208" s="4">
        <f>WEEKDAY('Transaction Data'!$A6208)</f>
        <v>4</v>
      </c>
      <c r="T6208" s="2" t="str">
        <f>IF(WEEKDAY('Transaction Data'!$A6208,2)&lt;6,"Weekday","Weekend")</f>
        <v>Weekday</v>
      </c>
    </row>
    <row r="6209" ht="15.75" customHeight="1">
      <c r="A6209" s="1">
        <v>45314.0</v>
      </c>
      <c r="B6209" s="2" t="s">
        <v>5802</v>
      </c>
      <c r="C6209" s="2" t="s">
        <v>78</v>
      </c>
      <c r="D6209" s="1">
        <v>30998.0</v>
      </c>
      <c r="E6209" s="2" t="s">
        <v>27</v>
      </c>
      <c r="F6209" s="2">
        <v>355.0</v>
      </c>
      <c r="G6209" s="2" t="s">
        <v>44</v>
      </c>
      <c r="H6209" s="2" t="s">
        <v>42</v>
      </c>
      <c r="I6209" s="2" t="s">
        <v>25</v>
      </c>
      <c r="J6209" s="2" t="str">
        <f t="array" ref="J6209">XLOOKUP('Transaction Data'!$G6209,Product_Code,Biscuit_Brand)</f>
        <v>Butter Crunch</v>
      </c>
      <c r="K6209" s="2">
        <f t="array" ref="K6209">XLOOKUP('Transaction Data'!$G6209,Product_Code,Cost)</f>
        <v>10</v>
      </c>
      <c r="L6209" s="2">
        <f t="array" ref="L6209">XLOOKUP('Transaction Data'!$G6209,Product_Code,Unit_Price)</f>
        <v>11</v>
      </c>
      <c r="M6209" s="3">
        <f>'Transaction Data'!$F6209*'Transaction Data'!$K6209</f>
        <v>3550</v>
      </c>
      <c r="N6209" s="3">
        <f>'Transaction Data'!$F6209*'Transaction Data'!$L6209</f>
        <v>3905</v>
      </c>
      <c r="O6209" s="3">
        <f>'Transaction Data'!$N6209-'Transaction Data'!$M6209</f>
        <v>355</v>
      </c>
      <c r="P6209" s="2">
        <f>DATEDIF('Transaction Data'!$D6209,'Transaction Data'!$A6209,"y")</f>
        <v>39</v>
      </c>
      <c r="Q6209" s="2" t="str">
        <f>FLOOR('Transaction Data'!$P6209,15)&amp;"-"&amp;FLOOR('Transaction Data'!$P6209,15)+14</f>
        <v>30-44</v>
      </c>
      <c r="R6209" s="2" t="str">
        <f>IF('Transaction Data'!$L6209&lt;=10,"Less Expensive","Expensive")</f>
        <v>Expensive</v>
      </c>
      <c r="S6209" s="4">
        <f>WEEKDAY('Transaction Data'!$A6209)</f>
        <v>3</v>
      </c>
      <c r="T6209" s="2" t="str">
        <f>IF(WEEKDAY('Transaction Data'!$A6209,2)&lt;6,"Weekday","Weekend")</f>
        <v>Weekday</v>
      </c>
    </row>
    <row r="6210" ht="15.75" customHeight="1">
      <c r="A6210" s="1">
        <v>45420.0</v>
      </c>
      <c r="B6210" s="2" t="s">
        <v>5803</v>
      </c>
      <c r="C6210" s="2" t="s">
        <v>32</v>
      </c>
      <c r="D6210" s="1">
        <v>15957.0</v>
      </c>
      <c r="E6210" s="2" t="s">
        <v>22</v>
      </c>
      <c r="F6210" s="2">
        <v>477.0</v>
      </c>
      <c r="G6210" s="2" t="s">
        <v>23</v>
      </c>
      <c r="H6210" s="2" t="s">
        <v>45</v>
      </c>
      <c r="I6210" s="2" t="s">
        <v>25</v>
      </c>
      <c r="J6210" s="2" t="str">
        <f t="array" ref="J6210">XLOOKUP('Transaction Data'!$G6210,Product_Code,Biscuit_Brand)</f>
        <v>Cinnamon Swirls</v>
      </c>
      <c r="K6210" s="2">
        <f t="array" ref="K6210">XLOOKUP('Transaction Data'!$G6210,Product_Code,Cost)</f>
        <v>10</v>
      </c>
      <c r="L6210" s="2">
        <f t="array" ref="L6210">XLOOKUP('Transaction Data'!$G6210,Product_Code,Unit_Price)</f>
        <v>14</v>
      </c>
      <c r="M6210" s="3">
        <f>'Transaction Data'!$F6210*'Transaction Data'!$K6210</f>
        <v>4770</v>
      </c>
      <c r="N6210" s="3">
        <f>'Transaction Data'!$F6210*'Transaction Data'!$L6210</f>
        <v>6678</v>
      </c>
      <c r="O6210" s="3">
        <f>'Transaction Data'!$N6210-'Transaction Data'!$M6210</f>
        <v>1908</v>
      </c>
      <c r="P6210" s="2">
        <f>DATEDIF('Transaction Data'!$D6210,'Transaction Data'!$A6210,"y")</f>
        <v>80</v>
      </c>
      <c r="Q6210" s="2" t="str">
        <f>FLOOR('Transaction Data'!$P6210,15)&amp;"-"&amp;FLOOR('Transaction Data'!$P6210,15)+14</f>
        <v>75-89</v>
      </c>
      <c r="R6210" s="2" t="str">
        <f>IF('Transaction Data'!$L6210&lt;=10,"Less Expensive","Expensive")</f>
        <v>Expensive</v>
      </c>
      <c r="S6210" s="4">
        <f>WEEKDAY('Transaction Data'!$A6210)</f>
        <v>4</v>
      </c>
      <c r="T6210" s="2" t="str">
        <f>IF(WEEKDAY('Transaction Data'!$A6210,2)&lt;6,"Weekday","Weekend")</f>
        <v>Weekday</v>
      </c>
    </row>
    <row r="6211" ht="15.75" customHeight="1">
      <c r="A6211" s="1">
        <v>45423.0</v>
      </c>
      <c r="B6211" s="2" t="s">
        <v>5804</v>
      </c>
      <c r="C6211" s="2" t="s">
        <v>41</v>
      </c>
      <c r="D6211" s="1">
        <v>33327.0</v>
      </c>
      <c r="E6211" s="2" t="s">
        <v>27</v>
      </c>
      <c r="F6211" s="2">
        <v>235.0</v>
      </c>
      <c r="G6211" s="2" t="s">
        <v>60</v>
      </c>
      <c r="H6211" s="2" t="s">
        <v>24</v>
      </c>
      <c r="I6211" s="2" t="s">
        <v>25</v>
      </c>
      <c r="J6211" s="2" t="str">
        <f t="array" ref="J6211">XLOOKUP('Transaction Data'!$G6211,Product_Code,Biscuit_Brand)</f>
        <v>Peanut Butter Bites</v>
      </c>
      <c r="K6211" s="2">
        <f t="array" ref="K6211">XLOOKUP('Transaction Data'!$G6211,Product_Code,Cost)</f>
        <v>5</v>
      </c>
      <c r="L6211" s="2">
        <f t="array" ref="L6211">XLOOKUP('Transaction Data'!$G6211,Product_Code,Unit_Price)</f>
        <v>7</v>
      </c>
      <c r="M6211" s="3">
        <f>'Transaction Data'!$F6211*'Transaction Data'!$K6211</f>
        <v>1175</v>
      </c>
      <c r="N6211" s="3">
        <f>'Transaction Data'!$F6211*'Transaction Data'!$L6211</f>
        <v>1645</v>
      </c>
      <c r="O6211" s="3">
        <f>'Transaction Data'!$N6211-'Transaction Data'!$M6211</f>
        <v>470</v>
      </c>
      <c r="P6211" s="2">
        <f>DATEDIF('Transaction Data'!$D6211,'Transaction Data'!$A6211,"y")</f>
        <v>33</v>
      </c>
      <c r="Q6211" s="2" t="str">
        <f>FLOOR('Transaction Data'!$P6211,15)&amp;"-"&amp;FLOOR('Transaction Data'!$P6211,15)+14</f>
        <v>30-44</v>
      </c>
      <c r="R6211" s="2" t="str">
        <f>IF('Transaction Data'!$L6211&lt;=10,"Less Expensive","Expensive")</f>
        <v>Less Expensive</v>
      </c>
      <c r="S6211" s="4">
        <f>WEEKDAY('Transaction Data'!$A6211)</f>
        <v>7</v>
      </c>
      <c r="T6211" s="2" t="str">
        <f>IF(WEEKDAY('Transaction Data'!$A6211,2)&lt;6,"Weekday","Weekend")</f>
        <v>Weekend</v>
      </c>
    </row>
    <row r="6212" ht="15.75" customHeight="1">
      <c r="A6212" s="1">
        <v>45392.0</v>
      </c>
      <c r="B6212" s="2" t="s">
        <v>5805</v>
      </c>
      <c r="C6212" s="2" t="s">
        <v>51</v>
      </c>
      <c r="D6212" s="1">
        <v>20733.0</v>
      </c>
      <c r="E6212" s="2" t="s">
        <v>63</v>
      </c>
      <c r="F6212" s="2">
        <v>351.0</v>
      </c>
      <c r="G6212" s="2" t="s">
        <v>60</v>
      </c>
      <c r="H6212" s="2" t="s">
        <v>29</v>
      </c>
      <c r="I6212" s="2" t="s">
        <v>30</v>
      </c>
      <c r="J6212" s="2" t="str">
        <f t="array" ref="J6212">XLOOKUP('Transaction Data'!$G6212,Product_Code,Biscuit_Brand)</f>
        <v>Peanut Butter Bites</v>
      </c>
      <c r="K6212" s="2">
        <f t="array" ref="K6212">XLOOKUP('Transaction Data'!$G6212,Product_Code,Cost)</f>
        <v>5</v>
      </c>
      <c r="L6212" s="2">
        <f t="array" ref="L6212">XLOOKUP('Transaction Data'!$G6212,Product_Code,Unit_Price)</f>
        <v>7</v>
      </c>
      <c r="M6212" s="3">
        <f>'Transaction Data'!$F6212*'Transaction Data'!$K6212</f>
        <v>1755</v>
      </c>
      <c r="N6212" s="3">
        <f>'Transaction Data'!$F6212*'Transaction Data'!$L6212</f>
        <v>2457</v>
      </c>
      <c r="O6212" s="3">
        <f>'Transaction Data'!$N6212-'Transaction Data'!$M6212</f>
        <v>702</v>
      </c>
      <c r="P6212" s="2">
        <f>DATEDIF('Transaction Data'!$D6212,'Transaction Data'!$A6212,"y")</f>
        <v>67</v>
      </c>
      <c r="Q6212" s="2" t="str">
        <f>FLOOR('Transaction Data'!$P6212,15)&amp;"-"&amp;FLOOR('Transaction Data'!$P6212,15)+14</f>
        <v>60-74</v>
      </c>
      <c r="R6212" s="2" t="str">
        <f>IF('Transaction Data'!$L6212&lt;=10,"Less Expensive","Expensive")</f>
        <v>Less Expensive</v>
      </c>
      <c r="S6212" s="4">
        <f>WEEKDAY('Transaction Data'!$A6212)</f>
        <v>4</v>
      </c>
      <c r="T6212" s="2" t="str">
        <f>IF(WEEKDAY('Transaction Data'!$A6212,2)&lt;6,"Weekday","Weekend")</f>
        <v>Weekday</v>
      </c>
    </row>
    <row r="6213" ht="15.75" customHeight="1">
      <c r="A6213" s="1">
        <v>45452.0</v>
      </c>
      <c r="B6213" s="2" t="s">
        <v>5806</v>
      </c>
      <c r="C6213" s="2" t="s">
        <v>65</v>
      </c>
      <c r="D6213" s="1">
        <v>19104.0</v>
      </c>
      <c r="E6213" s="2" t="s">
        <v>63</v>
      </c>
      <c r="F6213" s="2">
        <v>198.0</v>
      </c>
      <c r="G6213" s="2" t="s">
        <v>48</v>
      </c>
      <c r="H6213" s="2" t="s">
        <v>29</v>
      </c>
      <c r="I6213" s="2" t="s">
        <v>25</v>
      </c>
      <c r="J6213" s="2" t="str">
        <f t="array" ref="J6213">XLOOKUP('Transaction Data'!$G6213,Product_Code,Biscuit_Brand)</f>
        <v>Lemon Crisps</v>
      </c>
      <c r="K6213" s="2">
        <f t="array" ref="K6213">XLOOKUP('Transaction Data'!$G6213,Product_Code,Cost)</f>
        <v>7</v>
      </c>
      <c r="L6213" s="2">
        <f t="array" ref="L6213">XLOOKUP('Transaction Data'!$G6213,Product_Code,Unit_Price)</f>
        <v>9</v>
      </c>
      <c r="M6213" s="3">
        <f>'Transaction Data'!$F6213*'Transaction Data'!$K6213</f>
        <v>1386</v>
      </c>
      <c r="N6213" s="3">
        <f>'Transaction Data'!$F6213*'Transaction Data'!$L6213</f>
        <v>1782</v>
      </c>
      <c r="O6213" s="3">
        <f>'Transaction Data'!$N6213-'Transaction Data'!$M6213</f>
        <v>396</v>
      </c>
      <c r="P6213" s="2">
        <f>DATEDIF('Transaction Data'!$D6213,'Transaction Data'!$A6213,"y")</f>
        <v>72</v>
      </c>
      <c r="Q6213" s="2" t="str">
        <f>FLOOR('Transaction Data'!$P6213,15)&amp;"-"&amp;FLOOR('Transaction Data'!$P6213,15)+14</f>
        <v>60-74</v>
      </c>
      <c r="R6213" s="2" t="str">
        <f>IF('Transaction Data'!$L6213&lt;=10,"Less Expensive","Expensive")</f>
        <v>Less Expensive</v>
      </c>
      <c r="S6213" s="4">
        <f>WEEKDAY('Transaction Data'!$A6213)</f>
        <v>1</v>
      </c>
      <c r="T6213" s="2" t="str">
        <f>IF(WEEKDAY('Transaction Data'!$A6213,2)&lt;6,"Weekday","Weekend")</f>
        <v>Weekend</v>
      </c>
    </row>
    <row r="6214" ht="15.75" customHeight="1">
      <c r="A6214" s="1">
        <v>45393.0</v>
      </c>
      <c r="B6214" s="2" t="s">
        <v>5807</v>
      </c>
      <c r="C6214" s="2" t="s">
        <v>78</v>
      </c>
      <c r="D6214" s="1">
        <v>37520.0</v>
      </c>
      <c r="E6214" s="2" t="s">
        <v>27</v>
      </c>
      <c r="F6214" s="2">
        <v>35.0</v>
      </c>
      <c r="G6214" s="2" t="s">
        <v>57</v>
      </c>
      <c r="H6214" s="2" t="s">
        <v>34</v>
      </c>
      <c r="I6214" s="2" t="s">
        <v>25</v>
      </c>
      <c r="J6214" s="2" t="str">
        <f t="array" ref="J6214">XLOOKUP('Transaction Data'!$G6214,Product_Code,Biscuit_Brand)</f>
        <v>Oatmeal Cookies</v>
      </c>
      <c r="K6214" s="2">
        <f t="array" ref="K6214">XLOOKUP('Transaction Data'!$G6214,Product_Code,Cost)</f>
        <v>19</v>
      </c>
      <c r="L6214" s="2">
        <f t="array" ref="L6214">XLOOKUP('Transaction Data'!$G6214,Product_Code,Unit_Price)</f>
        <v>23</v>
      </c>
      <c r="M6214" s="3">
        <f>'Transaction Data'!$F6214*'Transaction Data'!$K6214</f>
        <v>665</v>
      </c>
      <c r="N6214" s="3">
        <f>'Transaction Data'!$F6214*'Transaction Data'!$L6214</f>
        <v>805</v>
      </c>
      <c r="O6214" s="3">
        <f>'Transaction Data'!$N6214-'Transaction Data'!$M6214</f>
        <v>140</v>
      </c>
      <c r="P6214" s="2">
        <f>DATEDIF('Transaction Data'!$D6214,'Transaction Data'!$A6214,"y")</f>
        <v>21</v>
      </c>
      <c r="Q6214" s="2" t="str">
        <f>FLOOR('Transaction Data'!$P6214,15)&amp;"-"&amp;FLOOR('Transaction Data'!$P6214,15)+14</f>
        <v>15-29</v>
      </c>
      <c r="R6214" s="2" t="str">
        <f>IF('Transaction Data'!$L6214&lt;=10,"Less Expensive","Expensive")</f>
        <v>Expensive</v>
      </c>
      <c r="S6214" s="4">
        <f>WEEKDAY('Transaction Data'!$A6214)</f>
        <v>5</v>
      </c>
      <c r="T6214" s="2" t="str">
        <f>IF(WEEKDAY('Transaction Data'!$A6214,2)&lt;6,"Weekday","Weekend")</f>
        <v>Weekday</v>
      </c>
    </row>
    <row r="6215" ht="15.75" customHeight="1">
      <c r="A6215" s="1">
        <v>45299.0</v>
      </c>
      <c r="B6215" s="2" t="s">
        <v>5808</v>
      </c>
      <c r="C6215" s="2" t="s">
        <v>72</v>
      </c>
      <c r="D6215" s="1">
        <v>26088.0</v>
      </c>
      <c r="E6215" s="2" t="s">
        <v>27</v>
      </c>
      <c r="F6215" s="2">
        <v>479.0</v>
      </c>
      <c r="G6215" s="2" t="s">
        <v>33</v>
      </c>
      <c r="H6215" s="2" t="s">
        <v>24</v>
      </c>
      <c r="I6215" s="2" t="s">
        <v>25</v>
      </c>
      <c r="J6215" s="2" t="str">
        <f t="array" ref="J6215">XLOOKUP('Transaction Data'!$G6215,Product_Code,Biscuit_Brand)</f>
        <v>Caramel Biscuits</v>
      </c>
      <c r="K6215" s="2">
        <f t="array" ref="K6215">XLOOKUP('Transaction Data'!$G6215,Product_Code,Cost)</f>
        <v>18</v>
      </c>
      <c r="L6215" s="2">
        <f t="array" ref="L6215">XLOOKUP('Transaction Data'!$G6215,Product_Code,Unit_Price)</f>
        <v>22</v>
      </c>
      <c r="M6215" s="3">
        <f>'Transaction Data'!$F6215*'Transaction Data'!$K6215</f>
        <v>8622</v>
      </c>
      <c r="N6215" s="3">
        <f>'Transaction Data'!$F6215*'Transaction Data'!$L6215</f>
        <v>10538</v>
      </c>
      <c r="O6215" s="3">
        <f>'Transaction Data'!$N6215-'Transaction Data'!$M6215</f>
        <v>1916</v>
      </c>
      <c r="P6215" s="2">
        <f>DATEDIF('Transaction Data'!$D6215,'Transaction Data'!$A6215,"y")</f>
        <v>52</v>
      </c>
      <c r="Q6215" s="2" t="str">
        <f>FLOOR('Transaction Data'!$P6215,15)&amp;"-"&amp;FLOOR('Transaction Data'!$P6215,15)+14</f>
        <v>45-59</v>
      </c>
      <c r="R6215" s="2" t="str">
        <f>IF('Transaction Data'!$L6215&lt;=10,"Less Expensive","Expensive")</f>
        <v>Expensive</v>
      </c>
      <c r="S6215" s="4">
        <f>WEEKDAY('Transaction Data'!$A6215)</f>
        <v>2</v>
      </c>
      <c r="T6215" s="2" t="str">
        <f>IF(WEEKDAY('Transaction Data'!$A6215,2)&lt;6,"Weekday","Weekend")</f>
        <v>Weekday</v>
      </c>
    </row>
    <row r="6216" ht="15.75" customHeight="1">
      <c r="A6216" s="1">
        <v>45387.0</v>
      </c>
      <c r="B6216" s="2" t="s">
        <v>5809</v>
      </c>
      <c r="C6216" s="2" t="s">
        <v>51</v>
      </c>
      <c r="D6216" s="1">
        <v>20864.0</v>
      </c>
      <c r="E6216" s="2" t="s">
        <v>37</v>
      </c>
      <c r="F6216" s="2">
        <v>117.0</v>
      </c>
      <c r="G6216" s="2" t="s">
        <v>55</v>
      </c>
      <c r="H6216" s="2" t="s">
        <v>42</v>
      </c>
      <c r="I6216" s="2" t="s">
        <v>25</v>
      </c>
      <c r="J6216" s="2" t="str">
        <f t="array" ref="J6216">XLOOKUP('Transaction Data'!$G6216,Product_Code,Biscuit_Brand)</f>
        <v>Vanilla Wafers</v>
      </c>
      <c r="K6216" s="2">
        <f t="array" ref="K6216">XLOOKUP('Transaction Data'!$G6216,Product_Code,Cost)</f>
        <v>18</v>
      </c>
      <c r="L6216" s="2">
        <f t="array" ref="L6216">XLOOKUP('Transaction Data'!$G6216,Product_Code,Unit_Price)</f>
        <v>36</v>
      </c>
      <c r="M6216" s="3">
        <f>'Transaction Data'!$F6216*'Transaction Data'!$K6216</f>
        <v>2106</v>
      </c>
      <c r="N6216" s="3">
        <f>'Transaction Data'!$F6216*'Transaction Data'!$L6216</f>
        <v>4212</v>
      </c>
      <c r="O6216" s="3">
        <f>'Transaction Data'!$N6216-'Transaction Data'!$M6216</f>
        <v>2106</v>
      </c>
      <c r="P6216" s="2">
        <f>DATEDIF('Transaction Data'!$D6216,'Transaction Data'!$A6216,"y")</f>
        <v>67</v>
      </c>
      <c r="Q6216" s="2" t="str">
        <f>FLOOR('Transaction Data'!$P6216,15)&amp;"-"&amp;FLOOR('Transaction Data'!$P6216,15)+14</f>
        <v>60-74</v>
      </c>
      <c r="R6216" s="2" t="str">
        <f>IF('Transaction Data'!$L6216&lt;=10,"Less Expensive","Expensive")</f>
        <v>Expensive</v>
      </c>
      <c r="S6216" s="4">
        <f>WEEKDAY('Transaction Data'!$A6216)</f>
        <v>6</v>
      </c>
      <c r="T6216" s="2" t="str">
        <f>IF(WEEKDAY('Transaction Data'!$A6216,2)&lt;6,"Weekday","Weekend")</f>
        <v>Weekday</v>
      </c>
    </row>
    <row r="6217" ht="15.75" customHeight="1">
      <c r="A6217" s="1">
        <v>45492.0</v>
      </c>
      <c r="B6217" s="2" t="s">
        <v>5810</v>
      </c>
      <c r="C6217" s="2" t="s">
        <v>78</v>
      </c>
      <c r="D6217" s="1">
        <v>17996.0</v>
      </c>
      <c r="E6217" s="2" t="s">
        <v>22</v>
      </c>
      <c r="F6217" s="2">
        <v>186.0</v>
      </c>
      <c r="G6217" s="2" t="s">
        <v>61</v>
      </c>
      <c r="H6217" s="2" t="s">
        <v>45</v>
      </c>
      <c r="I6217" s="2" t="s">
        <v>25</v>
      </c>
      <c r="J6217" s="2" t="str">
        <f t="array" ref="J6217">XLOOKUP('Transaction Data'!$G6217,Product_Code,Biscuit_Brand)</f>
        <v>Choco Delight</v>
      </c>
      <c r="K6217" s="2">
        <f t="array" ref="K6217">XLOOKUP('Transaction Data'!$G6217,Product_Code,Cost)</f>
        <v>3</v>
      </c>
      <c r="L6217" s="2">
        <f t="array" ref="L6217">XLOOKUP('Transaction Data'!$G6217,Product_Code,Unit_Price)</f>
        <v>5</v>
      </c>
      <c r="M6217" s="3">
        <f>'Transaction Data'!$F6217*'Transaction Data'!$K6217</f>
        <v>558</v>
      </c>
      <c r="N6217" s="3">
        <f>'Transaction Data'!$F6217*'Transaction Data'!$L6217</f>
        <v>930</v>
      </c>
      <c r="O6217" s="3">
        <f>'Transaction Data'!$N6217-'Transaction Data'!$M6217</f>
        <v>372</v>
      </c>
      <c r="P6217" s="2">
        <f>DATEDIF('Transaction Data'!$D6217,'Transaction Data'!$A6217,"y")</f>
        <v>75</v>
      </c>
      <c r="Q6217" s="2" t="str">
        <f>FLOOR('Transaction Data'!$P6217,15)&amp;"-"&amp;FLOOR('Transaction Data'!$P6217,15)+14</f>
        <v>75-89</v>
      </c>
      <c r="R6217" s="2" t="str">
        <f>IF('Transaction Data'!$L6217&lt;=10,"Less Expensive","Expensive")</f>
        <v>Less Expensive</v>
      </c>
      <c r="S6217" s="4">
        <f>WEEKDAY('Transaction Data'!$A6217)</f>
        <v>6</v>
      </c>
      <c r="T6217" s="2" t="str">
        <f>IF(WEEKDAY('Transaction Data'!$A6217,2)&lt;6,"Weekday","Weekend")</f>
        <v>Weekday</v>
      </c>
    </row>
    <row r="6218" ht="15.75" customHeight="1">
      <c r="A6218" s="1">
        <v>45414.0</v>
      </c>
      <c r="B6218" s="2" t="s">
        <v>5811</v>
      </c>
      <c r="C6218" s="2" t="s">
        <v>47</v>
      </c>
      <c r="D6218" s="1">
        <v>30611.0</v>
      </c>
      <c r="E6218" s="2" t="s">
        <v>63</v>
      </c>
      <c r="F6218" s="2">
        <v>192.0</v>
      </c>
      <c r="G6218" s="2" t="s">
        <v>48</v>
      </c>
      <c r="H6218" s="2" t="s">
        <v>24</v>
      </c>
      <c r="I6218" s="2" t="s">
        <v>25</v>
      </c>
      <c r="J6218" s="2" t="str">
        <f t="array" ref="J6218">XLOOKUP('Transaction Data'!$G6218,Product_Code,Biscuit_Brand)</f>
        <v>Lemon Crisps</v>
      </c>
      <c r="K6218" s="2">
        <f t="array" ref="K6218">XLOOKUP('Transaction Data'!$G6218,Product_Code,Cost)</f>
        <v>7</v>
      </c>
      <c r="L6218" s="2">
        <f t="array" ref="L6218">XLOOKUP('Transaction Data'!$G6218,Product_Code,Unit_Price)</f>
        <v>9</v>
      </c>
      <c r="M6218" s="3">
        <f>'Transaction Data'!$F6218*'Transaction Data'!$K6218</f>
        <v>1344</v>
      </c>
      <c r="N6218" s="3">
        <f>'Transaction Data'!$F6218*'Transaction Data'!$L6218</f>
        <v>1728</v>
      </c>
      <c r="O6218" s="3">
        <f>'Transaction Data'!$N6218-'Transaction Data'!$M6218</f>
        <v>384</v>
      </c>
      <c r="P6218" s="2">
        <f>DATEDIF('Transaction Data'!$D6218,'Transaction Data'!$A6218,"y")</f>
        <v>40</v>
      </c>
      <c r="Q6218" s="2" t="str">
        <f>FLOOR('Transaction Data'!$P6218,15)&amp;"-"&amp;FLOOR('Transaction Data'!$P6218,15)+14</f>
        <v>30-44</v>
      </c>
      <c r="R6218" s="2" t="str">
        <f>IF('Transaction Data'!$L6218&lt;=10,"Less Expensive","Expensive")</f>
        <v>Less Expensive</v>
      </c>
      <c r="S6218" s="4">
        <f>WEEKDAY('Transaction Data'!$A6218)</f>
        <v>5</v>
      </c>
      <c r="T6218" s="2" t="str">
        <f>IF(WEEKDAY('Transaction Data'!$A6218,2)&lt;6,"Weekday","Weekend")</f>
        <v>Weekday</v>
      </c>
    </row>
    <row r="6219" ht="15.75" customHeight="1">
      <c r="A6219" s="1">
        <v>45452.0</v>
      </c>
      <c r="B6219" s="2" t="s">
        <v>259</v>
      </c>
      <c r="C6219" s="2" t="s">
        <v>72</v>
      </c>
      <c r="D6219" s="1">
        <v>20679.0</v>
      </c>
      <c r="E6219" s="2" t="s">
        <v>37</v>
      </c>
      <c r="F6219" s="2">
        <v>456.0</v>
      </c>
      <c r="G6219" s="2" t="s">
        <v>33</v>
      </c>
      <c r="H6219" s="2" t="s">
        <v>29</v>
      </c>
      <c r="I6219" s="2" t="s">
        <v>25</v>
      </c>
      <c r="J6219" s="2" t="str">
        <f t="array" ref="J6219">XLOOKUP('Transaction Data'!$G6219,Product_Code,Biscuit_Brand)</f>
        <v>Caramel Biscuits</v>
      </c>
      <c r="K6219" s="2">
        <f t="array" ref="K6219">XLOOKUP('Transaction Data'!$G6219,Product_Code,Cost)</f>
        <v>18</v>
      </c>
      <c r="L6219" s="2">
        <f t="array" ref="L6219">XLOOKUP('Transaction Data'!$G6219,Product_Code,Unit_Price)</f>
        <v>22</v>
      </c>
      <c r="M6219" s="3">
        <f>'Transaction Data'!$F6219*'Transaction Data'!$K6219</f>
        <v>8208</v>
      </c>
      <c r="N6219" s="3">
        <f>'Transaction Data'!$F6219*'Transaction Data'!$L6219</f>
        <v>10032</v>
      </c>
      <c r="O6219" s="3">
        <f>'Transaction Data'!$N6219-'Transaction Data'!$M6219</f>
        <v>1824</v>
      </c>
      <c r="P6219" s="2">
        <f>DATEDIF('Transaction Data'!$D6219,'Transaction Data'!$A6219,"y")</f>
        <v>67</v>
      </c>
      <c r="Q6219" s="2" t="str">
        <f>FLOOR('Transaction Data'!$P6219,15)&amp;"-"&amp;FLOOR('Transaction Data'!$P6219,15)+14</f>
        <v>60-74</v>
      </c>
      <c r="R6219" s="2" t="str">
        <f>IF('Transaction Data'!$L6219&lt;=10,"Less Expensive","Expensive")</f>
        <v>Expensive</v>
      </c>
      <c r="S6219" s="4">
        <f>WEEKDAY('Transaction Data'!$A6219)</f>
        <v>1</v>
      </c>
      <c r="T6219" s="2" t="str">
        <f>IF(WEEKDAY('Transaction Data'!$A6219,2)&lt;6,"Weekday","Weekend")</f>
        <v>Weekend</v>
      </c>
    </row>
    <row r="6220" ht="15.75" customHeight="1">
      <c r="A6220" s="1">
        <v>45458.0</v>
      </c>
      <c r="B6220" s="2" t="s">
        <v>5812</v>
      </c>
      <c r="C6220" s="2" t="s">
        <v>65</v>
      </c>
      <c r="D6220" s="1">
        <v>28247.0</v>
      </c>
      <c r="E6220" s="2" t="s">
        <v>37</v>
      </c>
      <c r="F6220" s="2">
        <v>99.0</v>
      </c>
      <c r="G6220" s="2" t="s">
        <v>57</v>
      </c>
      <c r="H6220" s="2" t="s">
        <v>42</v>
      </c>
      <c r="I6220" s="2" t="s">
        <v>25</v>
      </c>
      <c r="J6220" s="2" t="str">
        <f t="array" ref="J6220">XLOOKUP('Transaction Data'!$G6220,Product_Code,Biscuit_Brand)</f>
        <v>Oatmeal Cookies</v>
      </c>
      <c r="K6220" s="2">
        <f t="array" ref="K6220">XLOOKUP('Transaction Data'!$G6220,Product_Code,Cost)</f>
        <v>19</v>
      </c>
      <c r="L6220" s="2">
        <f t="array" ref="L6220">XLOOKUP('Transaction Data'!$G6220,Product_Code,Unit_Price)</f>
        <v>23</v>
      </c>
      <c r="M6220" s="3">
        <f>'Transaction Data'!$F6220*'Transaction Data'!$K6220</f>
        <v>1881</v>
      </c>
      <c r="N6220" s="3">
        <f>'Transaction Data'!$F6220*'Transaction Data'!$L6220</f>
        <v>2277</v>
      </c>
      <c r="O6220" s="3">
        <f>'Transaction Data'!$N6220-'Transaction Data'!$M6220</f>
        <v>396</v>
      </c>
      <c r="P6220" s="2">
        <f>DATEDIF('Transaction Data'!$D6220,'Transaction Data'!$A6220,"y")</f>
        <v>47</v>
      </c>
      <c r="Q6220" s="2" t="str">
        <f>FLOOR('Transaction Data'!$P6220,15)&amp;"-"&amp;FLOOR('Transaction Data'!$P6220,15)+14</f>
        <v>45-59</v>
      </c>
      <c r="R6220" s="2" t="str">
        <f>IF('Transaction Data'!$L6220&lt;=10,"Less Expensive","Expensive")</f>
        <v>Expensive</v>
      </c>
      <c r="S6220" s="4">
        <f>WEEKDAY('Transaction Data'!$A6220)</f>
        <v>7</v>
      </c>
      <c r="T6220" s="2" t="str">
        <f>IF(WEEKDAY('Transaction Data'!$A6220,2)&lt;6,"Weekday","Weekend")</f>
        <v>Weekend</v>
      </c>
    </row>
    <row r="6221" ht="15.75" customHeight="1">
      <c r="A6221" s="1">
        <v>45405.0</v>
      </c>
      <c r="B6221" s="2" t="s">
        <v>5813</v>
      </c>
      <c r="C6221" s="2" t="s">
        <v>47</v>
      </c>
      <c r="D6221" s="1">
        <v>19668.0</v>
      </c>
      <c r="E6221" s="2" t="s">
        <v>22</v>
      </c>
      <c r="F6221" s="2">
        <v>428.0</v>
      </c>
      <c r="G6221" s="2" t="s">
        <v>60</v>
      </c>
      <c r="H6221" s="2" t="s">
        <v>45</v>
      </c>
      <c r="I6221" s="2" t="s">
        <v>25</v>
      </c>
      <c r="J6221" s="2" t="str">
        <f t="array" ref="J6221">XLOOKUP('Transaction Data'!$G6221,Product_Code,Biscuit_Brand)</f>
        <v>Peanut Butter Bites</v>
      </c>
      <c r="K6221" s="2">
        <f t="array" ref="K6221">XLOOKUP('Transaction Data'!$G6221,Product_Code,Cost)</f>
        <v>5</v>
      </c>
      <c r="L6221" s="2">
        <f t="array" ref="L6221">XLOOKUP('Transaction Data'!$G6221,Product_Code,Unit_Price)</f>
        <v>7</v>
      </c>
      <c r="M6221" s="3">
        <f>'Transaction Data'!$F6221*'Transaction Data'!$K6221</f>
        <v>2140</v>
      </c>
      <c r="N6221" s="3">
        <f>'Transaction Data'!$F6221*'Transaction Data'!$L6221</f>
        <v>2996</v>
      </c>
      <c r="O6221" s="3">
        <f>'Transaction Data'!$N6221-'Transaction Data'!$M6221</f>
        <v>856</v>
      </c>
      <c r="P6221" s="2">
        <f>DATEDIF('Transaction Data'!$D6221,'Transaction Data'!$A6221,"y")</f>
        <v>70</v>
      </c>
      <c r="Q6221" s="2" t="str">
        <f>FLOOR('Transaction Data'!$P6221,15)&amp;"-"&amp;FLOOR('Transaction Data'!$P6221,15)+14</f>
        <v>60-74</v>
      </c>
      <c r="R6221" s="2" t="str">
        <f>IF('Transaction Data'!$L6221&lt;=10,"Less Expensive","Expensive")</f>
        <v>Less Expensive</v>
      </c>
      <c r="S6221" s="4">
        <f>WEEKDAY('Transaction Data'!$A6221)</f>
        <v>3</v>
      </c>
      <c r="T6221" s="2" t="str">
        <f>IF(WEEKDAY('Transaction Data'!$A6221,2)&lt;6,"Weekday","Weekend")</f>
        <v>Weekday</v>
      </c>
    </row>
    <row r="6222" ht="15.75" customHeight="1">
      <c r="A6222" s="1">
        <v>45412.0</v>
      </c>
      <c r="B6222" s="2" t="s">
        <v>5814</v>
      </c>
      <c r="C6222" s="2" t="s">
        <v>65</v>
      </c>
      <c r="D6222" s="1">
        <v>32981.0</v>
      </c>
      <c r="E6222" s="2" t="s">
        <v>37</v>
      </c>
      <c r="F6222" s="2">
        <v>283.0</v>
      </c>
      <c r="G6222" s="2" t="s">
        <v>55</v>
      </c>
      <c r="H6222" s="2" t="s">
        <v>24</v>
      </c>
      <c r="I6222" s="2" t="s">
        <v>25</v>
      </c>
      <c r="J6222" s="2" t="str">
        <f t="array" ref="J6222">XLOOKUP('Transaction Data'!$G6222,Product_Code,Biscuit_Brand)</f>
        <v>Vanilla Wafers</v>
      </c>
      <c r="K6222" s="2">
        <f t="array" ref="K6222">XLOOKUP('Transaction Data'!$G6222,Product_Code,Cost)</f>
        <v>18</v>
      </c>
      <c r="L6222" s="2">
        <f t="array" ref="L6222">XLOOKUP('Transaction Data'!$G6222,Product_Code,Unit_Price)</f>
        <v>36</v>
      </c>
      <c r="M6222" s="3">
        <f>'Transaction Data'!$F6222*'Transaction Data'!$K6222</f>
        <v>5094</v>
      </c>
      <c r="N6222" s="3">
        <f>'Transaction Data'!$F6222*'Transaction Data'!$L6222</f>
        <v>10188</v>
      </c>
      <c r="O6222" s="3">
        <f>'Transaction Data'!$N6222-'Transaction Data'!$M6222</f>
        <v>5094</v>
      </c>
      <c r="P6222" s="2">
        <f>DATEDIF('Transaction Data'!$D6222,'Transaction Data'!$A6222,"y")</f>
        <v>34</v>
      </c>
      <c r="Q6222" s="2" t="str">
        <f>FLOOR('Transaction Data'!$P6222,15)&amp;"-"&amp;FLOOR('Transaction Data'!$P6222,15)+14</f>
        <v>30-44</v>
      </c>
      <c r="R6222" s="2" t="str">
        <f>IF('Transaction Data'!$L6222&lt;=10,"Less Expensive","Expensive")</f>
        <v>Expensive</v>
      </c>
      <c r="S6222" s="4">
        <f>WEEKDAY('Transaction Data'!$A6222)</f>
        <v>3</v>
      </c>
      <c r="T6222" s="2" t="str">
        <f>IF(WEEKDAY('Transaction Data'!$A6222,2)&lt;6,"Weekday","Weekend")</f>
        <v>Weekday</v>
      </c>
    </row>
    <row r="6223" ht="15.75" customHeight="1">
      <c r="A6223" s="1">
        <v>45306.0</v>
      </c>
      <c r="B6223" s="2" t="s">
        <v>5815</v>
      </c>
      <c r="C6223" s="2" t="s">
        <v>65</v>
      </c>
      <c r="D6223" s="1">
        <v>23007.0</v>
      </c>
      <c r="E6223" s="2" t="s">
        <v>63</v>
      </c>
      <c r="F6223" s="2">
        <v>415.0</v>
      </c>
      <c r="G6223" s="2" t="s">
        <v>33</v>
      </c>
      <c r="H6223" s="2" t="s">
        <v>29</v>
      </c>
      <c r="I6223" s="2" t="s">
        <v>25</v>
      </c>
      <c r="J6223" s="2" t="str">
        <f t="array" ref="J6223">XLOOKUP('Transaction Data'!$G6223,Product_Code,Biscuit_Brand)</f>
        <v>Caramel Biscuits</v>
      </c>
      <c r="K6223" s="2">
        <f t="array" ref="K6223">XLOOKUP('Transaction Data'!$G6223,Product_Code,Cost)</f>
        <v>18</v>
      </c>
      <c r="L6223" s="2">
        <f t="array" ref="L6223">XLOOKUP('Transaction Data'!$G6223,Product_Code,Unit_Price)</f>
        <v>22</v>
      </c>
      <c r="M6223" s="3">
        <f>'Transaction Data'!$F6223*'Transaction Data'!$K6223</f>
        <v>7470</v>
      </c>
      <c r="N6223" s="3">
        <f>'Transaction Data'!$F6223*'Transaction Data'!$L6223</f>
        <v>9130</v>
      </c>
      <c r="O6223" s="3">
        <f>'Transaction Data'!$N6223-'Transaction Data'!$M6223</f>
        <v>1660</v>
      </c>
      <c r="P6223" s="2">
        <f>DATEDIF('Transaction Data'!$D6223,'Transaction Data'!$A6223,"y")</f>
        <v>61</v>
      </c>
      <c r="Q6223" s="2" t="str">
        <f>FLOOR('Transaction Data'!$P6223,15)&amp;"-"&amp;FLOOR('Transaction Data'!$P6223,15)+14</f>
        <v>60-74</v>
      </c>
      <c r="R6223" s="2" t="str">
        <f>IF('Transaction Data'!$L6223&lt;=10,"Less Expensive","Expensive")</f>
        <v>Expensive</v>
      </c>
      <c r="S6223" s="4">
        <f>WEEKDAY('Transaction Data'!$A6223)</f>
        <v>2</v>
      </c>
      <c r="T6223" s="2" t="str">
        <f>IF(WEEKDAY('Transaction Data'!$A6223,2)&lt;6,"Weekday","Weekend")</f>
        <v>Weekday</v>
      </c>
    </row>
    <row r="6224" ht="15.75" customHeight="1">
      <c r="A6224" s="1">
        <v>45478.0</v>
      </c>
      <c r="B6224" s="2" t="s">
        <v>5816</v>
      </c>
      <c r="C6224" s="2" t="s">
        <v>32</v>
      </c>
      <c r="D6224" s="1">
        <v>27509.0</v>
      </c>
      <c r="E6224" s="2" t="s">
        <v>22</v>
      </c>
      <c r="F6224" s="2">
        <v>200.0</v>
      </c>
      <c r="G6224" s="2" t="s">
        <v>61</v>
      </c>
      <c r="H6224" s="2" t="s">
        <v>29</v>
      </c>
      <c r="I6224" s="2" t="s">
        <v>25</v>
      </c>
      <c r="J6224" s="2" t="str">
        <f t="array" ref="J6224">XLOOKUP('Transaction Data'!$G6224,Product_Code,Biscuit_Brand)</f>
        <v>Choco Delight</v>
      </c>
      <c r="K6224" s="2">
        <f t="array" ref="K6224">XLOOKUP('Transaction Data'!$G6224,Product_Code,Cost)</f>
        <v>3</v>
      </c>
      <c r="L6224" s="2">
        <f t="array" ref="L6224">XLOOKUP('Transaction Data'!$G6224,Product_Code,Unit_Price)</f>
        <v>5</v>
      </c>
      <c r="M6224" s="3">
        <f>'Transaction Data'!$F6224*'Transaction Data'!$K6224</f>
        <v>600</v>
      </c>
      <c r="N6224" s="3">
        <f>'Transaction Data'!$F6224*'Transaction Data'!$L6224</f>
        <v>1000</v>
      </c>
      <c r="O6224" s="3">
        <f>'Transaction Data'!$N6224-'Transaction Data'!$M6224</f>
        <v>400</v>
      </c>
      <c r="P6224" s="2">
        <f>DATEDIF('Transaction Data'!$D6224,'Transaction Data'!$A6224,"y")</f>
        <v>49</v>
      </c>
      <c r="Q6224" s="2" t="str">
        <f>FLOOR('Transaction Data'!$P6224,15)&amp;"-"&amp;FLOOR('Transaction Data'!$P6224,15)+14</f>
        <v>45-59</v>
      </c>
      <c r="R6224" s="2" t="str">
        <f>IF('Transaction Data'!$L6224&lt;=10,"Less Expensive","Expensive")</f>
        <v>Less Expensive</v>
      </c>
      <c r="S6224" s="4">
        <f>WEEKDAY('Transaction Data'!$A6224)</f>
        <v>6</v>
      </c>
      <c r="T6224" s="2" t="str">
        <f>IF(WEEKDAY('Transaction Data'!$A6224,2)&lt;6,"Weekday","Weekend")</f>
        <v>Weekday</v>
      </c>
    </row>
    <row r="6225" ht="15.75" customHeight="1">
      <c r="A6225" s="1">
        <v>45423.0</v>
      </c>
      <c r="B6225" s="2" t="s">
        <v>5817</v>
      </c>
      <c r="C6225" s="2" t="s">
        <v>41</v>
      </c>
      <c r="D6225" s="1">
        <v>18066.0</v>
      </c>
      <c r="E6225" s="2" t="s">
        <v>22</v>
      </c>
      <c r="F6225" s="2">
        <v>466.0</v>
      </c>
      <c r="G6225" s="2" t="s">
        <v>44</v>
      </c>
      <c r="H6225" s="2" t="s">
        <v>34</v>
      </c>
      <c r="I6225" s="2" t="s">
        <v>25</v>
      </c>
      <c r="J6225" s="2" t="str">
        <f t="array" ref="J6225">XLOOKUP('Transaction Data'!$G6225,Product_Code,Biscuit_Brand)</f>
        <v>Butter Crunch</v>
      </c>
      <c r="K6225" s="2">
        <f t="array" ref="K6225">XLOOKUP('Transaction Data'!$G6225,Product_Code,Cost)</f>
        <v>10</v>
      </c>
      <c r="L6225" s="2">
        <f t="array" ref="L6225">XLOOKUP('Transaction Data'!$G6225,Product_Code,Unit_Price)</f>
        <v>11</v>
      </c>
      <c r="M6225" s="3">
        <f>'Transaction Data'!$F6225*'Transaction Data'!$K6225</f>
        <v>4660</v>
      </c>
      <c r="N6225" s="3">
        <f>'Transaction Data'!$F6225*'Transaction Data'!$L6225</f>
        <v>5126</v>
      </c>
      <c r="O6225" s="3">
        <f>'Transaction Data'!$N6225-'Transaction Data'!$M6225</f>
        <v>466</v>
      </c>
      <c r="P6225" s="2">
        <f>DATEDIF('Transaction Data'!$D6225,'Transaction Data'!$A6225,"y")</f>
        <v>74</v>
      </c>
      <c r="Q6225" s="2" t="str">
        <f>FLOOR('Transaction Data'!$P6225,15)&amp;"-"&amp;FLOOR('Transaction Data'!$P6225,15)+14</f>
        <v>60-74</v>
      </c>
      <c r="R6225" s="2" t="str">
        <f>IF('Transaction Data'!$L6225&lt;=10,"Less Expensive","Expensive")</f>
        <v>Expensive</v>
      </c>
      <c r="S6225" s="4">
        <f>WEEKDAY('Transaction Data'!$A6225)</f>
        <v>7</v>
      </c>
      <c r="T6225" s="2" t="str">
        <f>IF(WEEKDAY('Transaction Data'!$A6225,2)&lt;6,"Weekday","Weekend")</f>
        <v>Weekend</v>
      </c>
    </row>
    <row r="6226" ht="15.75" customHeight="1">
      <c r="A6226" s="1">
        <v>45444.0</v>
      </c>
      <c r="B6226" s="2" t="s">
        <v>203</v>
      </c>
      <c r="C6226" s="2" t="s">
        <v>32</v>
      </c>
      <c r="D6226" s="1">
        <v>34945.0</v>
      </c>
      <c r="E6226" s="2" t="s">
        <v>63</v>
      </c>
      <c r="F6226" s="2">
        <v>397.0</v>
      </c>
      <c r="G6226" s="2" t="s">
        <v>44</v>
      </c>
      <c r="H6226" s="2" t="s">
        <v>24</v>
      </c>
      <c r="I6226" s="2" t="s">
        <v>25</v>
      </c>
      <c r="J6226" s="2" t="str">
        <f t="array" ref="J6226">XLOOKUP('Transaction Data'!$G6226,Product_Code,Biscuit_Brand)</f>
        <v>Butter Crunch</v>
      </c>
      <c r="K6226" s="2">
        <f t="array" ref="K6226">XLOOKUP('Transaction Data'!$G6226,Product_Code,Cost)</f>
        <v>10</v>
      </c>
      <c r="L6226" s="2">
        <f t="array" ref="L6226">XLOOKUP('Transaction Data'!$G6226,Product_Code,Unit_Price)</f>
        <v>11</v>
      </c>
      <c r="M6226" s="3">
        <f>'Transaction Data'!$F6226*'Transaction Data'!$K6226</f>
        <v>3970</v>
      </c>
      <c r="N6226" s="3">
        <f>'Transaction Data'!$F6226*'Transaction Data'!$L6226</f>
        <v>4367</v>
      </c>
      <c r="O6226" s="3">
        <f>'Transaction Data'!$N6226-'Transaction Data'!$M6226</f>
        <v>397</v>
      </c>
      <c r="P6226" s="2">
        <f>DATEDIF('Transaction Data'!$D6226,'Transaction Data'!$A6226,"y")</f>
        <v>28</v>
      </c>
      <c r="Q6226" s="2" t="str">
        <f>FLOOR('Transaction Data'!$P6226,15)&amp;"-"&amp;FLOOR('Transaction Data'!$P6226,15)+14</f>
        <v>15-29</v>
      </c>
      <c r="R6226" s="2" t="str">
        <f>IF('Transaction Data'!$L6226&lt;=10,"Less Expensive","Expensive")</f>
        <v>Expensive</v>
      </c>
      <c r="S6226" s="4">
        <f>WEEKDAY('Transaction Data'!$A6226)</f>
        <v>7</v>
      </c>
      <c r="T6226" s="2" t="str">
        <f>IF(WEEKDAY('Transaction Data'!$A6226,2)&lt;6,"Weekday","Weekend")</f>
        <v>Weekend</v>
      </c>
    </row>
    <row r="6227" ht="15.75" customHeight="1">
      <c r="A6227" s="1">
        <v>45500.0</v>
      </c>
      <c r="B6227" s="2" t="s">
        <v>5818</v>
      </c>
      <c r="C6227" s="2" t="s">
        <v>47</v>
      </c>
      <c r="D6227" s="1">
        <v>17970.0</v>
      </c>
      <c r="E6227" s="2" t="s">
        <v>22</v>
      </c>
      <c r="F6227" s="2">
        <v>325.0</v>
      </c>
      <c r="G6227" s="2" t="s">
        <v>61</v>
      </c>
      <c r="H6227" s="2" t="s">
        <v>42</v>
      </c>
      <c r="I6227" s="2" t="s">
        <v>25</v>
      </c>
      <c r="J6227" s="2" t="str">
        <f t="array" ref="J6227">XLOOKUP('Transaction Data'!$G6227,Product_Code,Biscuit_Brand)</f>
        <v>Choco Delight</v>
      </c>
      <c r="K6227" s="2">
        <f t="array" ref="K6227">XLOOKUP('Transaction Data'!$G6227,Product_Code,Cost)</f>
        <v>3</v>
      </c>
      <c r="L6227" s="2">
        <f t="array" ref="L6227">XLOOKUP('Transaction Data'!$G6227,Product_Code,Unit_Price)</f>
        <v>5</v>
      </c>
      <c r="M6227" s="3">
        <f>'Transaction Data'!$F6227*'Transaction Data'!$K6227</f>
        <v>975</v>
      </c>
      <c r="N6227" s="3">
        <f>'Transaction Data'!$F6227*'Transaction Data'!$L6227</f>
        <v>1625</v>
      </c>
      <c r="O6227" s="3">
        <f>'Transaction Data'!$N6227-'Transaction Data'!$M6227</f>
        <v>650</v>
      </c>
      <c r="P6227" s="2">
        <f>DATEDIF('Transaction Data'!$D6227,'Transaction Data'!$A6227,"y")</f>
        <v>75</v>
      </c>
      <c r="Q6227" s="2" t="str">
        <f>FLOOR('Transaction Data'!$P6227,15)&amp;"-"&amp;FLOOR('Transaction Data'!$P6227,15)+14</f>
        <v>75-89</v>
      </c>
      <c r="R6227" s="2" t="str">
        <f>IF('Transaction Data'!$L6227&lt;=10,"Less Expensive","Expensive")</f>
        <v>Less Expensive</v>
      </c>
      <c r="S6227" s="4">
        <f>WEEKDAY('Transaction Data'!$A6227)</f>
        <v>7</v>
      </c>
      <c r="T6227" s="2" t="str">
        <f>IF(WEEKDAY('Transaction Data'!$A6227,2)&lt;6,"Weekday","Weekend")</f>
        <v>Weekend</v>
      </c>
    </row>
    <row r="6228" ht="15.75" customHeight="1">
      <c r="A6228" s="1">
        <v>45411.0</v>
      </c>
      <c r="B6228" s="2" t="s">
        <v>5819</v>
      </c>
      <c r="C6228" s="2" t="s">
        <v>21</v>
      </c>
      <c r="D6228" s="1">
        <v>28120.0</v>
      </c>
      <c r="E6228" s="2" t="s">
        <v>22</v>
      </c>
      <c r="F6228" s="2">
        <v>382.0</v>
      </c>
      <c r="G6228" s="2" t="s">
        <v>48</v>
      </c>
      <c r="H6228" s="2" t="s">
        <v>45</v>
      </c>
      <c r="I6228" s="2" t="s">
        <v>25</v>
      </c>
      <c r="J6228" s="2" t="str">
        <f t="array" ref="J6228">XLOOKUP('Transaction Data'!$G6228,Product_Code,Biscuit_Brand)</f>
        <v>Lemon Crisps</v>
      </c>
      <c r="K6228" s="2">
        <f t="array" ref="K6228">XLOOKUP('Transaction Data'!$G6228,Product_Code,Cost)</f>
        <v>7</v>
      </c>
      <c r="L6228" s="2">
        <f t="array" ref="L6228">XLOOKUP('Transaction Data'!$G6228,Product_Code,Unit_Price)</f>
        <v>9</v>
      </c>
      <c r="M6228" s="3">
        <f>'Transaction Data'!$F6228*'Transaction Data'!$K6228</f>
        <v>2674</v>
      </c>
      <c r="N6228" s="3">
        <f>'Transaction Data'!$F6228*'Transaction Data'!$L6228</f>
        <v>3438</v>
      </c>
      <c r="O6228" s="3">
        <f>'Transaction Data'!$N6228-'Transaction Data'!$M6228</f>
        <v>764</v>
      </c>
      <c r="P6228" s="2">
        <f>DATEDIF('Transaction Data'!$D6228,'Transaction Data'!$A6228,"y")</f>
        <v>47</v>
      </c>
      <c r="Q6228" s="2" t="str">
        <f>FLOOR('Transaction Data'!$P6228,15)&amp;"-"&amp;FLOOR('Transaction Data'!$P6228,15)+14</f>
        <v>45-59</v>
      </c>
      <c r="R6228" s="2" t="str">
        <f>IF('Transaction Data'!$L6228&lt;=10,"Less Expensive","Expensive")</f>
        <v>Less Expensive</v>
      </c>
      <c r="S6228" s="4">
        <f>WEEKDAY('Transaction Data'!$A6228)</f>
        <v>2</v>
      </c>
      <c r="T6228" s="2" t="str">
        <f>IF(WEEKDAY('Transaction Data'!$A6228,2)&lt;6,"Weekday","Weekend")</f>
        <v>Weekday</v>
      </c>
    </row>
    <row r="6229" ht="15.75" customHeight="1">
      <c r="A6229" s="1">
        <v>45312.0</v>
      </c>
      <c r="B6229" s="2" t="s">
        <v>5820</v>
      </c>
      <c r="C6229" s="2" t="s">
        <v>78</v>
      </c>
      <c r="D6229" s="1">
        <v>25896.0</v>
      </c>
      <c r="E6229" s="2" t="s">
        <v>22</v>
      </c>
      <c r="F6229" s="2">
        <v>226.0</v>
      </c>
      <c r="G6229" s="2" t="s">
        <v>33</v>
      </c>
      <c r="H6229" s="2" t="s">
        <v>24</v>
      </c>
      <c r="I6229" s="2" t="s">
        <v>25</v>
      </c>
      <c r="J6229" s="2" t="str">
        <f t="array" ref="J6229">XLOOKUP('Transaction Data'!$G6229,Product_Code,Biscuit_Brand)</f>
        <v>Caramel Biscuits</v>
      </c>
      <c r="K6229" s="2">
        <f t="array" ref="K6229">XLOOKUP('Transaction Data'!$G6229,Product_Code,Cost)</f>
        <v>18</v>
      </c>
      <c r="L6229" s="2">
        <f t="array" ref="L6229">XLOOKUP('Transaction Data'!$G6229,Product_Code,Unit_Price)</f>
        <v>22</v>
      </c>
      <c r="M6229" s="3">
        <f>'Transaction Data'!$F6229*'Transaction Data'!$K6229</f>
        <v>4068</v>
      </c>
      <c r="N6229" s="3">
        <f>'Transaction Data'!$F6229*'Transaction Data'!$L6229</f>
        <v>4972</v>
      </c>
      <c r="O6229" s="3">
        <f>'Transaction Data'!$N6229-'Transaction Data'!$M6229</f>
        <v>904</v>
      </c>
      <c r="P6229" s="2">
        <f>DATEDIF('Transaction Data'!$D6229,'Transaction Data'!$A6229,"y")</f>
        <v>53</v>
      </c>
      <c r="Q6229" s="2" t="str">
        <f>FLOOR('Transaction Data'!$P6229,15)&amp;"-"&amp;FLOOR('Transaction Data'!$P6229,15)+14</f>
        <v>45-59</v>
      </c>
      <c r="R6229" s="2" t="str">
        <f>IF('Transaction Data'!$L6229&lt;=10,"Less Expensive","Expensive")</f>
        <v>Expensive</v>
      </c>
      <c r="S6229" s="4">
        <f>WEEKDAY('Transaction Data'!$A6229)</f>
        <v>1</v>
      </c>
      <c r="T6229" s="2" t="str">
        <f>IF(WEEKDAY('Transaction Data'!$A6229,2)&lt;6,"Weekday","Weekend")</f>
        <v>Weekend</v>
      </c>
    </row>
    <row r="6230" ht="15.75" customHeight="1">
      <c r="A6230" s="1">
        <v>45405.0</v>
      </c>
      <c r="B6230" s="2" t="s">
        <v>5821</v>
      </c>
      <c r="C6230" s="2" t="s">
        <v>65</v>
      </c>
      <c r="D6230" s="1">
        <v>34314.0</v>
      </c>
      <c r="E6230" s="2" t="s">
        <v>22</v>
      </c>
      <c r="F6230" s="2">
        <v>94.0</v>
      </c>
      <c r="G6230" s="2" t="s">
        <v>28</v>
      </c>
      <c r="H6230" s="2" t="s">
        <v>29</v>
      </c>
      <c r="I6230" s="2" t="s">
        <v>25</v>
      </c>
      <c r="J6230" s="2" t="str">
        <f t="array" ref="J6230">XLOOKUP('Transaction Data'!$G6230,Product_Code,Biscuit_Brand)</f>
        <v>Shortbread</v>
      </c>
      <c r="K6230" s="2">
        <f t="array" ref="K6230">XLOOKUP('Transaction Data'!$G6230,Product_Code,Cost)</f>
        <v>10</v>
      </c>
      <c r="L6230" s="2">
        <f t="array" ref="L6230">XLOOKUP('Transaction Data'!$G6230,Product_Code,Unit_Price)</f>
        <v>45</v>
      </c>
      <c r="M6230" s="3">
        <f>'Transaction Data'!$F6230*'Transaction Data'!$K6230</f>
        <v>940</v>
      </c>
      <c r="N6230" s="3">
        <f>'Transaction Data'!$F6230*'Transaction Data'!$L6230</f>
        <v>4230</v>
      </c>
      <c r="O6230" s="3">
        <f>'Transaction Data'!$N6230-'Transaction Data'!$M6230</f>
        <v>3290</v>
      </c>
      <c r="P6230" s="2">
        <f>DATEDIF('Transaction Data'!$D6230,'Transaction Data'!$A6230,"y")</f>
        <v>30</v>
      </c>
      <c r="Q6230" s="2" t="str">
        <f>FLOOR('Transaction Data'!$P6230,15)&amp;"-"&amp;FLOOR('Transaction Data'!$P6230,15)+14</f>
        <v>30-44</v>
      </c>
      <c r="R6230" s="2" t="str">
        <f>IF('Transaction Data'!$L6230&lt;=10,"Less Expensive","Expensive")</f>
        <v>Expensive</v>
      </c>
      <c r="S6230" s="4">
        <f>WEEKDAY('Transaction Data'!$A6230)</f>
        <v>3</v>
      </c>
      <c r="T6230" s="2" t="str">
        <f>IF(WEEKDAY('Transaction Data'!$A6230,2)&lt;6,"Weekday","Weekend")</f>
        <v>Weekday</v>
      </c>
    </row>
    <row r="6231" ht="15.75" customHeight="1">
      <c r="A6231" s="1">
        <v>45377.0</v>
      </c>
      <c r="B6231" s="2" t="s">
        <v>5822</v>
      </c>
      <c r="C6231" s="2" t="s">
        <v>32</v>
      </c>
      <c r="D6231" s="1">
        <v>31508.0</v>
      </c>
      <c r="E6231" s="2" t="s">
        <v>22</v>
      </c>
      <c r="F6231" s="2">
        <v>330.0</v>
      </c>
      <c r="G6231" s="2" t="s">
        <v>23</v>
      </c>
      <c r="H6231" s="2" t="s">
        <v>42</v>
      </c>
      <c r="I6231" s="2" t="s">
        <v>25</v>
      </c>
      <c r="J6231" s="2" t="str">
        <f t="array" ref="J6231">XLOOKUP('Transaction Data'!$G6231,Product_Code,Biscuit_Brand)</f>
        <v>Cinnamon Swirls</v>
      </c>
      <c r="K6231" s="2">
        <f t="array" ref="K6231">XLOOKUP('Transaction Data'!$G6231,Product_Code,Cost)</f>
        <v>10</v>
      </c>
      <c r="L6231" s="2">
        <f t="array" ref="L6231">XLOOKUP('Transaction Data'!$G6231,Product_Code,Unit_Price)</f>
        <v>14</v>
      </c>
      <c r="M6231" s="3">
        <f>'Transaction Data'!$F6231*'Transaction Data'!$K6231</f>
        <v>3300</v>
      </c>
      <c r="N6231" s="3">
        <f>'Transaction Data'!$F6231*'Transaction Data'!$L6231</f>
        <v>4620</v>
      </c>
      <c r="O6231" s="3">
        <f>'Transaction Data'!$N6231-'Transaction Data'!$M6231</f>
        <v>1320</v>
      </c>
      <c r="P6231" s="2">
        <f>DATEDIF('Transaction Data'!$D6231,'Transaction Data'!$A6231,"y")</f>
        <v>37</v>
      </c>
      <c r="Q6231" s="2" t="str">
        <f>FLOOR('Transaction Data'!$P6231,15)&amp;"-"&amp;FLOOR('Transaction Data'!$P6231,15)+14</f>
        <v>30-44</v>
      </c>
      <c r="R6231" s="2" t="str">
        <f>IF('Transaction Data'!$L6231&lt;=10,"Less Expensive","Expensive")</f>
        <v>Expensive</v>
      </c>
      <c r="S6231" s="4">
        <f>WEEKDAY('Transaction Data'!$A6231)</f>
        <v>3</v>
      </c>
      <c r="T6231" s="2" t="str">
        <f>IF(WEEKDAY('Transaction Data'!$A6231,2)&lt;6,"Weekday","Weekend")</f>
        <v>Weekday</v>
      </c>
    </row>
    <row r="6232" ht="15.75" customHeight="1">
      <c r="A6232" s="1">
        <v>45301.0</v>
      </c>
      <c r="B6232" s="2" t="s">
        <v>5823</v>
      </c>
      <c r="C6232" s="2" t="s">
        <v>72</v>
      </c>
      <c r="D6232" s="1">
        <v>16099.0</v>
      </c>
      <c r="E6232" s="2" t="s">
        <v>27</v>
      </c>
      <c r="F6232" s="2">
        <v>72.0</v>
      </c>
      <c r="G6232" s="2" t="s">
        <v>60</v>
      </c>
      <c r="H6232" s="2" t="s">
        <v>45</v>
      </c>
      <c r="I6232" s="2" t="s">
        <v>25</v>
      </c>
      <c r="J6232" s="2" t="str">
        <f t="array" ref="J6232">XLOOKUP('Transaction Data'!$G6232,Product_Code,Biscuit_Brand)</f>
        <v>Peanut Butter Bites</v>
      </c>
      <c r="K6232" s="2">
        <f t="array" ref="K6232">XLOOKUP('Transaction Data'!$G6232,Product_Code,Cost)</f>
        <v>5</v>
      </c>
      <c r="L6232" s="2">
        <f t="array" ref="L6232">XLOOKUP('Transaction Data'!$G6232,Product_Code,Unit_Price)</f>
        <v>7</v>
      </c>
      <c r="M6232" s="3">
        <f>'Transaction Data'!$F6232*'Transaction Data'!$K6232</f>
        <v>360</v>
      </c>
      <c r="N6232" s="3">
        <f>'Transaction Data'!$F6232*'Transaction Data'!$L6232</f>
        <v>504</v>
      </c>
      <c r="O6232" s="3">
        <f>'Transaction Data'!$N6232-'Transaction Data'!$M6232</f>
        <v>144</v>
      </c>
      <c r="P6232" s="2">
        <f>DATEDIF('Transaction Data'!$D6232,'Transaction Data'!$A6232,"y")</f>
        <v>79</v>
      </c>
      <c r="Q6232" s="2" t="str">
        <f>FLOOR('Transaction Data'!$P6232,15)&amp;"-"&amp;FLOOR('Transaction Data'!$P6232,15)+14</f>
        <v>75-89</v>
      </c>
      <c r="R6232" s="2" t="str">
        <f>IF('Transaction Data'!$L6232&lt;=10,"Less Expensive","Expensive")</f>
        <v>Less Expensive</v>
      </c>
      <c r="S6232" s="4">
        <f>WEEKDAY('Transaction Data'!$A6232)</f>
        <v>4</v>
      </c>
      <c r="T6232" s="2" t="str">
        <f>IF(WEEKDAY('Transaction Data'!$A6232,2)&lt;6,"Weekday","Weekend")</f>
        <v>Weekday</v>
      </c>
    </row>
    <row r="6233" ht="15.75" customHeight="1">
      <c r="A6233" s="1">
        <v>45345.0</v>
      </c>
      <c r="B6233" s="2" t="s">
        <v>5824</v>
      </c>
      <c r="C6233" s="2" t="s">
        <v>72</v>
      </c>
      <c r="D6233" s="1">
        <v>34640.0</v>
      </c>
      <c r="E6233" s="2" t="s">
        <v>22</v>
      </c>
      <c r="F6233" s="2">
        <v>20.0</v>
      </c>
      <c r="G6233" s="2" t="s">
        <v>61</v>
      </c>
      <c r="H6233" s="2" t="s">
        <v>24</v>
      </c>
      <c r="I6233" s="2" t="s">
        <v>25</v>
      </c>
      <c r="J6233" s="2" t="str">
        <f t="array" ref="J6233">XLOOKUP('Transaction Data'!$G6233,Product_Code,Biscuit_Brand)</f>
        <v>Choco Delight</v>
      </c>
      <c r="K6233" s="2">
        <f t="array" ref="K6233">XLOOKUP('Transaction Data'!$G6233,Product_Code,Cost)</f>
        <v>3</v>
      </c>
      <c r="L6233" s="2">
        <f t="array" ref="L6233">XLOOKUP('Transaction Data'!$G6233,Product_Code,Unit_Price)</f>
        <v>5</v>
      </c>
      <c r="M6233" s="3">
        <f>'Transaction Data'!$F6233*'Transaction Data'!$K6233</f>
        <v>60</v>
      </c>
      <c r="N6233" s="3">
        <f>'Transaction Data'!$F6233*'Transaction Data'!$L6233</f>
        <v>100</v>
      </c>
      <c r="O6233" s="3">
        <f>'Transaction Data'!$N6233-'Transaction Data'!$M6233</f>
        <v>40</v>
      </c>
      <c r="P6233" s="2">
        <f>DATEDIF('Transaction Data'!$D6233,'Transaction Data'!$A6233,"y")</f>
        <v>29</v>
      </c>
      <c r="Q6233" s="2" t="str">
        <f>FLOOR('Transaction Data'!$P6233,15)&amp;"-"&amp;FLOOR('Transaction Data'!$P6233,15)+14</f>
        <v>15-29</v>
      </c>
      <c r="R6233" s="2" t="str">
        <f>IF('Transaction Data'!$L6233&lt;=10,"Less Expensive","Expensive")</f>
        <v>Less Expensive</v>
      </c>
      <c r="S6233" s="4">
        <f>WEEKDAY('Transaction Data'!$A6233)</f>
        <v>6</v>
      </c>
      <c r="T6233" s="2" t="str">
        <f>IF(WEEKDAY('Transaction Data'!$A6233,2)&lt;6,"Weekday","Weekend")</f>
        <v>Weekday</v>
      </c>
    </row>
    <row r="6234" ht="15.75" customHeight="1">
      <c r="A6234" s="1">
        <v>45313.0</v>
      </c>
      <c r="B6234" s="2" t="s">
        <v>1321</v>
      </c>
      <c r="C6234" s="2" t="s">
        <v>54</v>
      </c>
      <c r="D6234" s="1">
        <v>19374.0</v>
      </c>
      <c r="E6234" s="2" t="s">
        <v>22</v>
      </c>
      <c r="F6234" s="2">
        <v>75.0</v>
      </c>
      <c r="G6234" s="2" t="s">
        <v>57</v>
      </c>
      <c r="H6234" s="2" t="s">
        <v>29</v>
      </c>
      <c r="I6234" s="2" t="s">
        <v>25</v>
      </c>
      <c r="J6234" s="2" t="str">
        <f t="array" ref="J6234">XLOOKUP('Transaction Data'!$G6234,Product_Code,Biscuit_Brand)</f>
        <v>Oatmeal Cookies</v>
      </c>
      <c r="K6234" s="2">
        <f t="array" ref="K6234">XLOOKUP('Transaction Data'!$G6234,Product_Code,Cost)</f>
        <v>19</v>
      </c>
      <c r="L6234" s="2">
        <f t="array" ref="L6234">XLOOKUP('Transaction Data'!$G6234,Product_Code,Unit_Price)</f>
        <v>23</v>
      </c>
      <c r="M6234" s="3">
        <f>'Transaction Data'!$F6234*'Transaction Data'!$K6234</f>
        <v>1425</v>
      </c>
      <c r="N6234" s="3">
        <f>'Transaction Data'!$F6234*'Transaction Data'!$L6234</f>
        <v>1725</v>
      </c>
      <c r="O6234" s="3">
        <f>'Transaction Data'!$N6234-'Transaction Data'!$M6234</f>
        <v>300</v>
      </c>
      <c r="P6234" s="2">
        <f>DATEDIF('Transaction Data'!$D6234,'Transaction Data'!$A6234,"y")</f>
        <v>71</v>
      </c>
      <c r="Q6234" s="2" t="str">
        <f>FLOOR('Transaction Data'!$P6234,15)&amp;"-"&amp;FLOOR('Transaction Data'!$P6234,15)+14</f>
        <v>60-74</v>
      </c>
      <c r="R6234" s="2" t="str">
        <f>IF('Transaction Data'!$L6234&lt;=10,"Less Expensive","Expensive")</f>
        <v>Expensive</v>
      </c>
      <c r="S6234" s="4">
        <f>WEEKDAY('Transaction Data'!$A6234)</f>
        <v>2</v>
      </c>
      <c r="T6234" s="2" t="str">
        <f>IF(WEEKDAY('Transaction Data'!$A6234,2)&lt;6,"Weekday","Weekend")</f>
        <v>Weekday</v>
      </c>
    </row>
    <row r="6235" ht="15.75" customHeight="1">
      <c r="A6235" s="1">
        <v>45449.0</v>
      </c>
      <c r="B6235" s="2" t="s">
        <v>5825</v>
      </c>
      <c r="C6235" s="2" t="s">
        <v>69</v>
      </c>
      <c r="D6235" s="1">
        <v>37476.0</v>
      </c>
      <c r="E6235" s="2" t="s">
        <v>22</v>
      </c>
      <c r="F6235" s="2">
        <v>360.0</v>
      </c>
      <c r="G6235" s="2" t="s">
        <v>57</v>
      </c>
      <c r="H6235" s="2" t="s">
        <v>29</v>
      </c>
      <c r="I6235" s="2" t="s">
        <v>25</v>
      </c>
      <c r="J6235" s="2" t="str">
        <f t="array" ref="J6235">XLOOKUP('Transaction Data'!$G6235,Product_Code,Biscuit_Brand)</f>
        <v>Oatmeal Cookies</v>
      </c>
      <c r="K6235" s="2">
        <f t="array" ref="K6235">XLOOKUP('Transaction Data'!$G6235,Product_Code,Cost)</f>
        <v>19</v>
      </c>
      <c r="L6235" s="2">
        <f t="array" ref="L6235">XLOOKUP('Transaction Data'!$G6235,Product_Code,Unit_Price)</f>
        <v>23</v>
      </c>
      <c r="M6235" s="3">
        <f>'Transaction Data'!$F6235*'Transaction Data'!$K6235</f>
        <v>6840</v>
      </c>
      <c r="N6235" s="3">
        <f>'Transaction Data'!$F6235*'Transaction Data'!$L6235</f>
        <v>8280</v>
      </c>
      <c r="O6235" s="3">
        <f>'Transaction Data'!$N6235-'Transaction Data'!$M6235</f>
        <v>1440</v>
      </c>
      <c r="P6235" s="2">
        <f>DATEDIF('Transaction Data'!$D6235,'Transaction Data'!$A6235,"y")</f>
        <v>21</v>
      </c>
      <c r="Q6235" s="2" t="str">
        <f>FLOOR('Transaction Data'!$P6235,15)&amp;"-"&amp;FLOOR('Transaction Data'!$P6235,15)+14</f>
        <v>15-29</v>
      </c>
      <c r="R6235" s="2" t="str">
        <f>IF('Transaction Data'!$L6235&lt;=10,"Less Expensive","Expensive")</f>
        <v>Expensive</v>
      </c>
      <c r="S6235" s="4">
        <f>WEEKDAY('Transaction Data'!$A6235)</f>
        <v>5</v>
      </c>
      <c r="T6235" s="2" t="str">
        <f>IF(WEEKDAY('Transaction Data'!$A6235,2)&lt;6,"Weekday","Weekend")</f>
        <v>Weekday</v>
      </c>
    </row>
    <row r="6236" ht="15.75" customHeight="1">
      <c r="A6236" s="1">
        <v>45465.0</v>
      </c>
      <c r="B6236" s="2" t="s">
        <v>5826</v>
      </c>
      <c r="C6236" s="2" t="s">
        <v>32</v>
      </c>
      <c r="D6236" s="1">
        <v>21507.0</v>
      </c>
      <c r="E6236" s="2" t="s">
        <v>27</v>
      </c>
      <c r="F6236" s="2">
        <v>267.0</v>
      </c>
      <c r="G6236" s="2" t="s">
        <v>55</v>
      </c>
      <c r="H6236" s="2" t="s">
        <v>34</v>
      </c>
      <c r="I6236" s="2" t="s">
        <v>25</v>
      </c>
      <c r="J6236" s="2" t="str">
        <f t="array" ref="J6236">XLOOKUP('Transaction Data'!$G6236,Product_Code,Biscuit_Brand)</f>
        <v>Vanilla Wafers</v>
      </c>
      <c r="K6236" s="2">
        <f t="array" ref="K6236">XLOOKUP('Transaction Data'!$G6236,Product_Code,Cost)</f>
        <v>18</v>
      </c>
      <c r="L6236" s="2">
        <f t="array" ref="L6236">XLOOKUP('Transaction Data'!$G6236,Product_Code,Unit_Price)</f>
        <v>36</v>
      </c>
      <c r="M6236" s="3">
        <f>'Transaction Data'!$F6236*'Transaction Data'!$K6236</f>
        <v>4806</v>
      </c>
      <c r="N6236" s="3">
        <f>'Transaction Data'!$F6236*'Transaction Data'!$L6236</f>
        <v>9612</v>
      </c>
      <c r="O6236" s="3">
        <f>'Transaction Data'!$N6236-'Transaction Data'!$M6236</f>
        <v>4806</v>
      </c>
      <c r="P6236" s="2">
        <f>DATEDIF('Transaction Data'!$D6236,'Transaction Data'!$A6236,"y")</f>
        <v>65</v>
      </c>
      <c r="Q6236" s="2" t="str">
        <f>FLOOR('Transaction Data'!$P6236,15)&amp;"-"&amp;FLOOR('Transaction Data'!$P6236,15)+14</f>
        <v>60-74</v>
      </c>
      <c r="R6236" s="2" t="str">
        <f>IF('Transaction Data'!$L6236&lt;=10,"Less Expensive","Expensive")</f>
        <v>Expensive</v>
      </c>
      <c r="S6236" s="4">
        <f>WEEKDAY('Transaction Data'!$A6236)</f>
        <v>7</v>
      </c>
      <c r="T6236" s="2" t="str">
        <f>IF(WEEKDAY('Transaction Data'!$A6236,2)&lt;6,"Weekday","Weekend")</f>
        <v>Weekend</v>
      </c>
    </row>
    <row r="6237" ht="15.75" customHeight="1">
      <c r="A6237" s="1">
        <v>45374.0</v>
      </c>
      <c r="B6237" s="2" t="s">
        <v>5827</v>
      </c>
      <c r="C6237" s="2" t="s">
        <v>72</v>
      </c>
      <c r="D6237" s="1">
        <v>37163.0</v>
      </c>
      <c r="E6237" s="2" t="s">
        <v>22</v>
      </c>
      <c r="F6237" s="2">
        <v>312.0</v>
      </c>
      <c r="G6237" s="2" t="s">
        <v>44</v>
      </c>
      <c r="H6237" s="2" t="s">
        <v>24</v>
      </c>
      <c r="I6237" s="2" t="s">
        <v>25</v>
      </c>
      <c r="J6237" s="2" t="str">
        <f t="array" ref="J6237">XLOOKUP('Transaction Data'!$G6237,Product_Code,Biscuit_Brand)</f>
        <v>Butter Crunch</v>
      </c>
      <c r="K6237" s="2">
        <f t="array" ref="K6237">XLOOKUP('Transaction Data'!$G6237,Product_Code,Cost)</f>
        <v>10</v>
      </c>
      <c r="L6237" s="2">
        <f t="array" ref="L6237">XLOOKUP('Transaction Data'!$G6237,Product_Code,Unit_Price)</f>
        <v>11</v>
      </c>
      <c r="M6237" s="3">
        <f>'Transaction Data'!$F6237*'Transaction Data'!$K6237</f>
        <v>3120</v>
      </c>
      <c r="N6237" s="3">
        <f>'Transaction Data'!$F6237*'Transaction Data'!$L6237</f>
        <v>3432</v>
      </c>
      <c r="O6237" s="3">
        <f>'Transaction Data'!$N6237-'Transaction Data'!$M6237</f>
        <v>312</v>
      </c>
      <c r="P6237" s="2">
        <f>DATEDIF('Transaction Data'!$D6237,'Transaction Data'!$A6237,"y")</f>
        <v>22</v>
      </c>
      <c r="Q6237" s="2" t="str">
        <f>FLOOR('Transaction Data'!$P6237,15)&amp;"-"&amp;FLOOR('Transaction Data'!$P6237,15)+14</f>
        <v>15-29</v>
      </c>
      <c r="R6237" s="2" t="str">
        <f>IF('Transaction Data'!$L6237&lt;=10,"Less Expensive","Expensive")</f>
        <v>Expensive</v>
      </c>
      <c r="S6237" s="4">
        <f>WEEKDAY('Transaction Data'!$A6237)</f>
        <v>7</v>
      </c>
      <c r="T6237" s="2" t="str">
        <f>IF(WEEKDAY('Transaction Data'!$A6237,2)&lt;6,"Weekday","Weekend")</f>
        <v>Weekend</v>
      </c>
    </row>
    <row r="6238" ht="15.75" customHeight="1">
      <c r="A6238" s="1">
        <v>45466.0</v>
      </c>
      <c r="B6238" s="2" t="s">
        <v>5828</v>
      </c>
      <c r="C6238" s="2" t="s">
        <v>21</v>
      </c>
      <c r="D6238" s="1">
        <v>18424.0</v>
      </c>
      <c r="E6238" s="2" t="s">
        <v>63</v>
      </c>
      <c r="F6238" s="2">
        <v>465.0</v>
      </c>
      <c r="G6238" s="2" t="s">
        <v>23</v>
      </c>
      <c r="H6238" s="2" t="s">
        <v>42</v>
      </c>
      <c r="I6238" s="2" t="s">
        <v>25</v>
      </c>
      <c r="J6238" s="2" t="str">
        <f t="array" ref="J6238">XLOOKUP('Transaction Data'!$G6238,Product_Code,Biscuit_Brand)</f>
        <v>Cinnamon Swirls</v>
      </c>
      <c r="K6238" s="2">
        <f t="array" ref="K6238">XLOOKUP('Transaction Data'!$G6238,Product_Code,Cost)</f>
        <v>10</v>
      </c>
      <c r="L6238" s="2">
        <f t="array" ref="L6238">XLOOKUP('Transaction Data'!$G6238,Product_Code,Unit_Price)</f>
        <v>14</v>
      </c>
      <c r="M6238" s="3">
        <f>'Transaction Data'!$F6238*'Transaction Data'!$K6238</f>
        <v>4650</v>
      </c>
      <c r="N6238" s="3">
        <f>'Transaction Data'!$F6238*'Transaction Data'!$L6238</f>
        <v>6510</v>
      </c>
      <c r="O6238" s="3">
        <f>'Transaction Data'!$N6238-'Transaction Data'!$M6238</f>
        <v>1860</v>
      </c>
      <c r="P6238" s="2">
        <f>DATEDIF('Transaction Data'!$D6238,'Transaction Data'!$A6238,"y")</f>
        <v>74</v>
      </c>
      <c r="Q6238" s="2" t="str">
        <f>FLOOR('Transaction Data'!$P6238,15)&amp;"-"&amp;FLOOR('Transaction Data'!$P6238,15)+14</f>
        <v>60-74</v>
      </c>
      <c r="R6238" s="2" t="str">
        <f>IF('Transaction Data'!$L6238&lt;=10,"Less Expensive","Expensive")</f>
        <v>Expensive</v>
      </c>
      <c r="S6238" s="4">
        <f>WEEKDAY('Transaction Data'!$A6238)</f>
        <v>1</v>
      </c>
      <c r="T6238" s="2" t="str">
        <f>IF(WEEKDAY('Transaction Data'!$A6238,2)&lt;6,"Weekday","Weekend")</f>
        <v>Weekend</v>
      </c>
    </row>
    <row r="6239" ht="15.75" customHeight="1">
      <c r="A6239" s="1">
        <v>45441.0</v>
      </c>
      <c r="B6239" s="2" t="s">
        <v>5829</v>
      </c>
      <c r="C6239" s="2" t="s">
        <v>69</v>
      </c>
      <c r="D6239" s="1">
        <v>26329.0</v>
      </c>
      <c r="E6239" s="2" t="s">
        <v>22</v>
      </c>
      <c r="F6239" s="2">
        <v>50.0</v>
      </c>
      <c r="G6239" s="2" t="s">
        <v>38</v>
      </c>
      <c r="H6239" s="2" t="s">
        <v>45</v>
      </c>
      <c r="I6239" s="2" t="s">
        <v>25</v>
      </c>
      <c r="J6239" s="2" t="str">
        <f t="array" ref="J6239">XLOOKUP('Transaction Data'!$G6239,Product_Code,Biscuit_Brand)</f>
        <v>Ginger Snaps</v>
      </c>
      <c r="K6239" s="2">
        <f t="array" ref="K6239">XLOOKUP('Transaction Data'!$G6239,Product_Code,Cost)</f>
        <v>14</v>
      </c>
      <c r="L6239" s="2">
        <f t="array" ref="L6239">XLOOKUP('Transaction Data'!$G6239,Product_Code,Unit_Price)</f>
        <v>28</v>
      </c>
      <c r="M6239" s="3">
        <f>'Transaction Data'!$F6239*'Transaction Data'!$K6239</f>
        <v>700</v>
      </c>
      <c r="N6239" s="3">
        <f>'Transaction Data'!$F6239*'Transaction Data'!$L6239</f>
        <v>1400</v>
      </c>
      <c r="O6239" s="3">
        <f>'Transaction Data'!$N6239-'Transaction Data'!$M6239</f>
        <v>700</v>
      </c>
      <c r="P6239" s="2">
        <f>DATEDIF('Transaction Data'!$D6239,'Transaction Data'!$A6239,"y")</f>
        <v>52</v>
      </c>
      <c r="Q6239" s="2" t="str">
        <f>FLOOR('Transaction Data'!$P6239,15)&amp;"-"&amp;FLOOR('Transaction Data'!$P6239,15)+14</f>
        <v>45-59</v>
      </c>
      <c r="R6239" s="2" t="str">
        <f>IF('Transaction Data'!$L6239&lt;=10,"Less Expensive","Expensive")</f>
        <v>Expensive</v>
      </c>
      <c r="S6239" s="4">
        <f>WEEKDAY('Transaction Data'!$A6239)</f>
        <v>4</v>
      </c>
      <c r="T6239" s="2" t="str">
        <f>IF(WEEKDAY('Transaction Data'!$A6239,2)&lt;6,"Weekday","Weekend")</f>
        <v>Weekday</v>
      </c>
    </row>
    <row r="6240" ht="15.75" customHeight="1">
      <c r="A6240" s="1">
        <v>45427.0</v>
      </c>
      <c r="B6240" s="2" t="s">
        <v>5830</v>
      </c>
      <c r="C6240" s="2" t="s">
        <v>78</v>
      </c>
      <c r="D6240" s="1">
        <v>26233.0</v>
      </c>
      <c r="E6240" s="2" t="s">
        <v>22</v>
      </c>
      <c r="F6240" s="2">
        <v>71.0</v>
      </c>
      <c r="G6240" s="2" t="s">
        <v>28</v>
      </c>
      <c r="H6240" s="2" t="s">
        <v>24</v>
      </c>
      <c r="I6240" s="2" t="s">
        <v>25</v>
      </c>
      <c r="J6240" s="2" t="str">
        <f t="array" ref="J6240">XLOOKUP('Transaction Data'!$G6240,Product_Code,Biscuit_Brand)</f>
        <v>Shortbread</v>
      </c>
      <c r="K6240" s="2">
        <f t="array" ref="K6240">XLOOKUP('Transaction Data'!$G6240,Product_Code,Cost)</f>
        <v>10</v>
      </c>
      <c r="L6240" s="2">
        <f t="array" ref="L6240">XLOOKUP('Transaction Data'!$G6240,Product_Code,Unit_Price)</f>
        <v>45</v>
      </c>
      <c r="M6240" s="3">
        <f>'Transaction Data'!$F6240*'Transaction Data'!$K6240</f>
        <v>710</v>
      </c>
      <c r="N6240" s="3">
        <f>'Transaction Data'!$F6240*'Transaction Data'!$L6240</f>
        <v>3195</v>
      </c>
      <c r="O6240" s="3">
        <f>'Transaction Data'!$N6240-'Transaction Data'!$M6240</f>
        <v>2485</v>
      </c>
      <c r="P6240" s="2">
        <f>DATEDIF('Transaction Data'!$D6240,'Transaction Data'!$A6240,"y")</f>
        <v>52</v>
      </c>
      <c r="Q6240" s="2" t="str">
        <f>FLOOR('Transaction Data'!$P6240,15)&amp;"-"&amp;FLOOR('Transaction Data'!$P6240,15)+14</f>
        <v>45-59</v>
      </c>
      <c r="R6240" s="2" t="str">
        <f>IF('Transaction Data'!$L6240&lt;=10,"Less Expensive","Expensive")</f>
        <v>Expensive</v>
      </c>
      <c r="S6240" s="4">
        <f>WEEKDAY('Transaction Data'!$A6240)</f>
        <v>4</v>
      </c>
      <c r="T6240" s="2" t="str">
        <f>IF(WEEKDAY('Transaction Data'!$A6240,2)&lt;6,"Weekday","Weekend")</f>
        <v>Weekday</v>
      </c>
    </row>
    <row r="6241" ht="15.75" customHeight="1">
      <c r="A6241" s="1">
        <v>45418.0</v>
      </c>
      <c r="B6241" s="2" t="s">
        <v>5831</v>
      </c>
      <c r="C6241" s="2" t="s">
        <v>72</v>
      </c>
      <c r="D6241" s="1">
        <v>25685.0</v>
      </c>
      <c r="E6241" s="2" t="s">
        <v>27</v>
      </c>
      <c r="F6241" s="2">
        <v>191.0</v>
      </c>
      <c r="G6241" s="2" t="s">
        <v>44</v>
      </c>
      <c r="H6241" s="2" t="s">
        <v>29</v>
      </c>
      <c r="I6241" s="2" t="s">
        <v>25</v>
      </c>
      <c r="J6241" s="2" t="str">
        <f t="array" ref="J6241">XLOOKUP('Transaction Data'!$G6241,Product_Code,Biscuit_Brand)</f>
        <v>Butter Crunch</v>
      </c>
      <c r="K6241" s="2">
        <f t="array" ref="K6241">XLOOKUP('Transaction Data'!$G6241,Product_Code,Cost)</f>
        <v>10</v>
      </c>
      <c r="L6241" s="2">
        <f t="array" ref="L6241">XLOOKUP('Transaction Data'!$G6241,Product_Code,Unit_Price)</f>
        <v>11</v>
      </c>
      <c r="M6241" s="3">
        <f>'Transaction Data'!$F6241*'Transaction Data'!$K6241</f>
        <v>1910</v>
      </c>
      <c r="N6241" s="3">
        <f>'Transaction Data'!$F6241*'Transaction Data'!$L6241</f>
        <v>2101</v>
      </c>
      <c r="O6241" s="3">
        <f>'Transaction Data'!$N6241-'Transaction Data'!$M6241</f>
        <v>191</v>
      </c>
      <c r="P6241" s="2">
        <f>DATEDIF('Transaction Data'!$D6241,'Transaction Data'!$A6241,"y")</f>
        <v>54</v>
      </c>
      <c r="Q6241" s="2" t="str">
        <f>FLOOR('Transaction Data'!$P6241,15)&amp;"-"&amp;FLOOR('Transaction Data'!$P6241,15)+14</f>
        <v>45-59</v>
      </c>
      <c r="R6241" s="2" t="str">
        <f>IF('Transaction Data'!$L6241&lt;=10,"Less Expensive","Expensive")</f>
        <v>Expensive</v>
      </c>
      <c r="S6241" s="4">
        <f>WEEKDAY('Transaction Data'!$A6241)</f>
        <v>2</v>
      </c>
      <c r="T6241" s="2" t="str">
        <f>IF(WEEKDAY('Transaction Data'!$A6241,2)&lt;6,"Weekday","Weekend")</f>
        <v>Weekday</v>
      </c>
    </row>
    <row r="6242" ht="15.75" customHeight="1">
      <c r="A6242" s="1">
        <v>45481.0</v>
      </c>
      <c r="B6242" s="2" t="s">
        <v>5832</v>
      </c>
      <c r="C6242" s="2" t="s">
        <v>54</v>
      </c>
      <c r="D6242" s="1">
        <v>26080.0</v>
      </c>
      <c r="E6242" s="2" t="s">
        <v>22</v>
      </c>
      <c r="F6242" s="2">
        <v>126.0</v>
      </c>
      <c r="G6242" s="2" t="s">
        <v>28</v>
      </c>
      <c r="H6242" s="2" t="s">
        <v>42</v>
      </c>
      <c r="I6242" s="2" t="s">
        <v>25</v>
      </c>
      <c r="J6242" s="2" t="str">
        <f t="array" ref="J6242">XLOOKUP('Transaction Data'!$G6242,Product_Code,Biscuit_Brand)</f>
        <v>Shortbread</v>
      </c>
      <c r="K6242" s="2">
        <f t="array" ref="K6242">XLOOKUP('Transaction Data'!$G6242,Product_Code,Cost)</f>
        <v>10</v>
      </c>
      <c r="L6242" s="2">
        <f t="array" ref="L6242">XLOOKUP('Transaction Data'!$G6242,Product_Code,Unit_Price)</f>
        <v>45</v>
      </c>
      <c r="M6242" s="3">
        <f>'Transaction Data'!$F6242*'Transaction Data'!$K6242</f>
        <v>1260</v>
      </c>
      <c r="N6242" s="3">
        <f>'Transaction Data'!$F6242*'Transaction Data'!$L6242</f>
        <v>5670</v>
      </c>
      <c r="O6242" s="3">
        <f>'Transaction Data'!$N6242-'Transaction Data'!$M6242</f>
        <v>4410</v>
      </c>
      <c r="P6242" s="2">
        <f>DATEDIF('Transaction Data'!$D6242,'Transaction Data'!$A6242,"y")</f>
        <v>53</v>
      </c>
      <c r="Q6242" s="2" t="str">
        <f>FLOOR('Transaction Data'!$P6242,15)&amp;"-"&amp;FLOOR('Transaction Data'!$P6242,15)+14</f>
        <v>45-59</v>
      </c>
      <c r="R6242" s="2" t="str">
        <f>IF('Transaction Data'!$L6242&lt;=10,"Less Expensive","Expensive")</f>
        <v>Expensive</v>
      </c>
      <c r="S6242" s="4">
        <f>WEEKDAY('Transaction Data'!$A6242)</f>
        <v>2</v>
      </c>
      <c r="T6242" s="2" t="str">
        <f>IF(WEEKDAY('Transaction Data'!$A6242,2)&lt;6,"Weekday","Weekend")</f>
        <v>Weekday</v>
      </c>
    </row>
    <row r="6243" ht="15.75" customHeight="1">
      <c r="A6243" s="1">
        <v>45429.0</v>
      </c>
      <c r="B6243" s="2" t="s">
        <v>5833</v>
      </c>
      <c r="C6243" s="2" t="s">
        <v>32</v>
      </c>
      <c r="D6243" s="1">
        <v>26739.0</v>
      </c>
      <c r="E6243" s="2" t="s">
        <v>37</v>
      </c>
      <c r="F6243" s="2">
        <v>198.0</v>
      </c>
      <c r="G6243" s="2" t="s">
        <v>57</v>
      </c>
      <c r="H6243" s="2" t="s">
        <v>45</v>
      </c>
      <c r="I6243" s="2" t="s">
        <v>25</v>
      </c>
      <c r="J6243" s="2" t="str">
        <f t="array" ref="J6243">XLOOKUP('Transaction Data'!$G6243,Product_Code,Biscuit_Brand)</f>
        <v>Oatmeal Cookies</v>
      </c>
      <c r="K6243" s="2">
        <f t="array" ref="K6243">XLOOKUP('Transaction Data'!$G6243,Product_Code,Cost)</f>
        <v>19</v>
      </c>
      <c r="L6243" s="2">
        <f t="array" ref="L6243">XLOOKUP('Transaction Data'!$G6243,Product_Code,Unit_Price)</f>
        <v>23</v>
      </c>
      <c r="M6243" s="3">
        <f>'Transaction Data'!$F6243*'Transaction Data'!$K6243</f>
        <v>3762</v>
      </c>
      <c r="N6243" s="3">
        <f>'Transaction Data'!$F6243*'Transaction Data'!$L6243</f>
        <v>4554</v>
      </c>
      <c r="O6243" s="3">
        <f>'Transaction Data'!$N6243-'Transaction Data'!$M6243</f>
        <v>792</v>
      </c>
      <c r="P6243" s="2">
        <f>DATEDIF('Transaction Data'!$D6243,'Transaction Data'!$A6243,"y")</f>
        <v>51</v>
      </c>
      <c r="Q6243" s="2" t="str">
        <f>FLOOR('Transaction Data'!$P6243,15)&amp;"-"&amp;FLOOR('Transaction Data'!$P6243,15)+14</f>
        <v>45-59</v>
      </c>
      <c r="R6243" s="2" t="str">
        <f>IF('Transaction Data'!$L6243&lt;=10,"Less Expensive","Expensive")</f>
        <v>Expensive</v>
      </c>
      <c r="S6243" s="4">
        <f>WEEKDAY('Transaction Data'!$A6243)</f>
        <v>6</v>
      </c>
      <c r="T6243" s="2" t="str">
        <f>IF(WEEKDAY('Transaction Data'!$A6243,2)&lt;6,"Weekday","Weekend")</f>
        <v>Weekday</v>
      </c>
    </row>
    <row r="6244" ht="15.75" customHeight="1">
      <c r="A6244" s="1">
        <v>45492.0</v>
      </c>
      <c r="B6244" s="2" t="s">
        <v>2057</v>
      </c>
      <c r="C6244" s="2" t="s">
        <v>78</v>
      </c>
      <c r="D6244" s="1">
        <v>28128.0</v>
      </c>
      <c r="E6244" s="2" t="s">
        <v>22</v>
      </c>
      <c r="F6244" s="2">
        <v>39.0</v>
      </c>
      <c r="G6244" s="2" t="s">
        <v>60</v>
      </c>
      <c r="H6244" s="2" t="s">
        <v>24</v>
      </c>
      <c r="I6244" s="2" t="s">
        <v>25</v>
      </c>
      <c r="J6244" s="2" t="str">
        <f t="array" ref="J6244">XLOOKUP('Transaction Data'!$G6244,Product_Code,Biscuit_Brand)</f>
        <v>Peanut Butter Bites</v>
      </c>
      <c r="K6244" s="2">
        <f t="array" ref="K6244">XLOOKUP('Transaction Data'!$G6244,Product_Code,Cost)</f>
        <v>5</v>
      </c>
      <c r="L6244" s="2">
        <f t="array" ref="L6244">XLOOKUP('Transaction Data'!$G6244,Product_Code,Unit_Price)</f>
        <v>7</v>
      </c>
      <c r="M6244" s="3">
        <f>'Transaction Data'!$F6244*'Transaction Data'!$K6244</f>
        <v>195</v>
      </c>
      <c r="N6244" s="3">
        <f>'Transaction Data'!$F6244*'Transaction Data'!$L6244</f>
        <v>273</v>
      </c>
      <c r="O6244" s="3">
        <f>'Transaction Data'!$N6244-'Transaction Data'!$M6244</f>
        <v>78</v>
      </c>
      <c r="P6244" s="2">
        <f>DATEDIF('Transaction Data'!$D6244,'Transaction Data'!$A6244,"y")</f>
        <v>47</v>
      </c>
      <c r="Q6244" s="2" t="str">
        <f>FLOOR('Transaction Data'!$P6244,15)&amp;"-"&amp;FLOOR('Transaction Data'!$P6244,15)+14</f>
        <v>45-59</v>
      </c>
      <c r="R6244" s="2" t="str">
        <f>IF('Transaction Data'!$L6244&lt;=10,"Less Expensive","Expensive")</f>
        <v>Less Expensive</v>
      </c>
      <c r="S6244" s="4">
        <f>WEEKDAY('Transaction Data'!$A6244)</f>
        <v>6</v>
      </c>
      <c r="T6244" s="2" t="str">
        <f>IF(WEEKDAY('Transaction Data'!$A6244,2)&lt;6,"Weekday","Weekend")</f>
        <v>Weekday</v>
      </c>
    </row>
    <row r="6245" ht="15.75" customHeight="1">
      <c r="A6245" s="1">
        <v>45488.0</v>
      </c>
      <c r="B6245" s="2" t="s">
        <v>2137</v>
      </c>
      <c r="C6245" s="2" t="s">
        <v>21</v>
      </c>
      <c r="D6245" s="1">
        <v>26981.0</v>
      </c>
      <c r="E6245" s="2" t="s">
        <v>63</v>
      </c>
      <c r="F6245" s="2">
        <v>223.0</v>
      </c>
      <c r="G6245" s="2" t="s">
        <v>61</v>
      </c>
      <c r="H6245" s="2" t="s">
        <v>29</v>
      </c>
      <c r="I6245" s="2" t="s">
        <v>25</v>
      </c>
      <c r="J6245" s="2" t="str">
        <f t="array" ref="J6245">XLOOKUP('Transaction Data'!$G6245,Product_Code,Biscuit_Brand)</f>
        <v>Choco Delight</v>
      </c>
      <c r="K6245" s="2">
        <f t="array" ref="K6245">XLOOKUP('Transaction Data'!$G6245,Product_Code,Cost)</f>
        <v>3</v>
      </c>
      <c r="L6245" s="2">
        <f t="array" ref="L6245">XLOOKUP('Transaction Data'!$G6245,Product_Code,Unit_Price)</f>
        <v>5</v>
      </c>
      <c r="M6245" s="3">
        <f>'Transaction Data'!$F6245*'Transaction Data'!$K6245</f>
        <v>669</v>
      </c>
      <c r="N6245" s="3">
        <f>'Transaction Data'!$F6245*'Transaction Data'!$L6245</f>
        <v>1115</v>
      </c>
      <c r="O6245" s="3">
        <f>'Transaction Data'!$N6245-'Transaction Data'!$M6245</f>
        <v>446</v>
      </c>
      <c r="P6245" s="2">
        <f>DATEDIF('Transaction Data'!$D6245,'Transaction Data'!$A6245,"y")</f>
        <v>50</v>
      </c>
      <c r="Q6245" s="2" t="str">
        <f>FLOOR('Transaction Data'!$P6245,15)&amp;"-"&amp;FLOOR('Transaction Data'!$P6245,15)+14</f>
        <v>45-59</v>
      </c>
      <c r="R6245" s="2" t="str">
        <f>IF('Transaction Data'!$L6245&lt;=10,"Less Expensive","Expensive")</f>
        <v>Less Expensive</v>
      </c>
      <c r="S6245" s="4">
        <f>WEEKDAY('Transaction Data'!$A6245)</f>
        <v>2</v>
      </c>
      <c r="T6245" s="2" t="str">
        <f>IF(WEEKDAY('Transaction Data'!$A6245,2)&lt;6,"Weekday","Weekend")</f>
        <v>Weekday</v>
      </c>
    </row>
    <row r="6246" ht="15.75" customHeight="1">
      <c r="A6246" s="1">
        <v>45400.0</v>
      </c>
      <c r="B6246" s="2" t="s">
        <v>5834</v>
      </c>
      <c r="C6246" s="2" t="s">
        <v>41</v>
      </c>
      <c r="D6246" s="1">
        <v>22213.0</v>
      </c>
      <c r="E6246" s="2" t="s">
        <v>37</v>
      </c>
      <c r="F6246" s="2">
        <v>345.0</v>
      </c>
      <c r="G6246" s="2" t="s">
        <v>48</v>
      </c>
      <c r="H6246" s="2" t="s">
        <v>29</v>
      </c>
      <c r="I6246" s="2" t="s">
        <v>25</v>
      </c>
      <c r="J6246" s="2" t="str">
        <f t="array" ref="J6246">XLOOKUP('Transaction Data'!$G6246,Product_Code,Biscuit_Brand)</f>
        <v>Lemon Crisps</v>
      </c>
      <c r="K6246" s="2">
        <f t="array" ref="K6246">XLOOKUP('Transaction Data'!$G6246,Product_Code,Cost)</f>
        <v>7</v>
      </c>
      <c r="L6246" s="2">
        <f t="array" ref="L6246">XLOOKUP('Transaction Data'!$G6246,Product_Code,Unit_Price)</f>
        <v>9</v>
      </c>
      <c r="M6246" s="3">
        <f>'Transaction Data'!$F6246*'Transaction Data'!$K6246</f>
        <v>2415</v>
      </c>
      <c r="N6246" s="3">
        <f>'Transaction Data'!$F6246*'Transaction Data'!$L6246</f>
        <v>3105</v>
      </c>
      <c r="O6246" s="3">
        <f>'Transaction Data'!$N6246-'Transaction Data'!$M6246</f>
        <v>690</v>
      </c>
      <c r="P6246" s="2">
        <f>DATEDIF('Transaction Data'!$D6246,'Transaction Data'!$A6246,"y")</f>
        <v>63</v>
      </c>
      <c r="Q6246" s="2" t="str">
        <f>FLOOR('Transaction Data'!$P6246,15)&amp;"-"&amp;FLOOR('Transaction Data'!$P6246,15)+14</f>
        <v>60-74</v>
      </c>
      <c r="R6246" s="2" t="str">
        <f>IF('Transaction Data'!$L6246&lt;=10,"Less Expensive","Expensive")</f>
        <v>Less Expensive</v>
      </c>
      <c r="S6246" s="4">
        <f>WEEKDAY('Transaction Data'!$A6246)</f>
        <v>5</v>
      </c>
      <c r="T6246" s="2" t="str">
        <f>IF(WEEKDAY('Transaction Data'!$A6246,2)&lt;6,"Weekday","Weekend")</f>
        <v>Weekday</v>
      </c>
    </row>
    <row r="6247" ht="15.75" customHeight="1">
      <c r="A6247" s="1">
        <v>45488.0</v>
      </c>
      <c r="B6247" s="2" t="s">
        <v>5835</v>
      </c>
      <c r="C6247" s="2" t="s">
        <v>78</v>
      </c>
      <c r="D6247" s="1">
        <v>38925.0</v>
      </c>
      <c r="E6247" s="2" t="s">
        <v>22</v>
      </c>
      <c r="F6247" s="2">
        <v>447.0</v>
      </c>
      <c r="G6247" s="2" t="s">
        <v>60</v>
      </c>
      <c r="H6247" s="2" t="s">
        <v>34</v>
      </c>
      <c r="I6247" s="2" t="s">
        <v>25</v>
      </c>
      <c r="J6247" s="2" t="str">
        <f t="array" ref="J6247">XLOOKUP('Transaction Data'!$G6247,Product_Code,Biscuit_Brand)</f>
        <v>Peanut Butter Bites</v>
      </c>
      <c r="K6247" s="2">
        <f t="array" ref="K6247">XLOOKUP('Transaction Data'!$G6247,Product_Code,Cost)</f>
        <v>5</v>
      </c>
      <c r="L6247" s="2">
        <f t="array" ref="L6247">XLOOKUP('Transaction Data'!$G6247,Product_Code,Unit_Price)</f>
        <v>7</v>
      </c>
      <c r="M6247" s="3">
        <f>'Transaction Data'!$F6247*'Transaction Data'!$K6247</f>
        <v>2235</v>
      </c>
      <c r="N6247" s="3">
        <f>'Transaction Data'!$F6247*'Transaction Data'!$L6247</f>
        <v>3129</v>
      </c>
      <c r="O6247" s="3">
        <f>'Transaction Data'!$N6247-'Transaction Data'!$M6247</f>
        <v>894</v>
      </c>
      <c r="P6247" s="2">
        <f>DATEDIF('Transaction Data'!$D6247,'Transaction Data'!$A6247,"y")</f>
        <v>17</v>
      </c>
      <c r="Q6247" s="2" t="str">
        <f>FLOOR('Transaction Data'!$P6247,15)&amp;"-"&amp;FLOOR('Transaction Data'!$P6247,15)+14</f>
        <v>15-29</v>
      </c>
      <c r="R6247" s="2" t="str">
        <f>IF('Transaction Data'!$L6247&lt;=10,"Less Expensive","Expensive")</f>
        <v>Less Expensive</v>
      </c>
      <c r="S6247" s="4">
        <f>WEEKDAY('Transaction Data'!$A6247)</f>
        <v>2</v>
      </c>
      <c r="T6247" s="2" t="str">
        <f>IF(WEEKDAY('Transaction Data'!$A6247,2)&lt;6,"Weekday","Weekend")</f>
        <v>Weekday</v>
      </c>
    </row>
    <row r="6248" ht="15.75" customHeight="1">
      <c r="A6248" s="1">
        <v>45397.0</v>
      </c>
      <c r="B6248" s="2" t="s">
        <v>5836</v>
      </c>
      <c r="C6248" s="2" t="s">
        <v>21</v>
      </c>
      <c r="D6248" s="1">
        <v>35987.0</v>
      </c>
      <c r="E6248" s="2" t="s">
        <v>27</v>
      </c>
      <c r="F6248" s="2">
        <v>368.0</v>
      </c>
      <c r="G6248" s="2" t="s">
        <v>55</v>
      </c>
      <c r="H6248" s="2" t="s">
        <v>24</v>
      </c>
      <c r="I6248" s="2" t="s">
        <v>25</v>
      </c>
      <c r="J6248" s="2" t="str">
        <f t="array" ref="J6248">XLOOKUP('Transaction Data'!$G6248,Product_Code,Biscuit_Brand)</f>
        <v>Vanilla Wafers</v>
      </c>
      <c r="K6248" s="2">
        <f t="array" ref="K6248">XLOOKUP('Transaction Data'!$G6248,Product_Code,Cost)</f>
        <v>18</v>
      </c>
      <c r="L6248" s="2">
        <f t="array" ref="L6248">XLOOKUP('Transaction Data'!$G6248,Product_Code,Unit_Price)</f>
        <v>36</v>
      </c>
      <c r="M6248" s="3">
        <f>'Transaction Data'!$F6248*'Transaction Data'!$K6248</f>
        <v>6624</v>
      </c>
      <c r="N6248" s="3">
        <f>'Transaction Data'!$F6248*'Transaction Data'!$L6248</f>
        <v>13248</v>
      </c>
      <c r="O6248" s="3">
        <f>'Transaction Data'!$N6248-'Transaction Data'!$M6248</f>
        <v>6624</v>
      </c>
      <c r="P6248" s="2">
        <f>DATEDIF('Transaction Data'!$D6248,'Transaction Data'!$A6248,"y")</f>
        <v>25</v>
      </c>
      <c r="Q6248" s="2" t="str">
        <f>FLOOR('Transaction Data'!$P6248,15)&amp;"-"&amp;FLOOR('Transaction Data'!$P6248,15)+14</f>
        <v>15-29</v>
      </c>
      <c r="R6248" s="2" t="str">
        <f>IF('Transaction Data'!$L6248&lt;=10,"Less Expensive","Expensive")</f>
        <v>Expensive</v>
      </c>
      <c r="S6248" s="4">
        <f>WEEKDAY('Transaction Data'!$A6248)</f>
        <v>2</v>
      </c>
      <c r="T6248" s="2" t="str">
        <f>IF(WEEKDAY('Transaction Data'!$A6248,2)&lt;6,"Weekday","Weekend")</f>
        <v>Weekday</v>
      </c>
    </row>
    <row r="6249" ht="15.75" customHeight="1">
      <c r="A6249" s="1">
        <v>45399.0</v>
      </c>
      <c r="B6249" s="2" t="s">
        <v>5837</v>
      </c>
      <c r="C6249" s="2" t="s">
        <v>41</v>
      </c>
      <c r="D6249" s="1">
        <v>25357.0</v>
      </c>
      <c r="E6249" s="2" t="s">
        <v>22</v>
      </c>
      <c r="F6249" s="2">
        <v>98.0</v>
      </c>
      <c r="G6249" s="2" t="s">
        <v>33</v>
      </c>
      <c r="H6249" s="2" t="s">
        <v>42</v>
      </c>
      <c r="I6249" s="2" t="s">
        <v>30</v>
      </c>
      <c r="J6249" s="2" t="str">
        <f t="array" ref="J6249">XLOOKUP('Transaction Data'!$G6249,Product_Code,Biscuit_Brand)</f>
        <v>Caramel Biscuits</v>
      </c>
      <c r="K6249" s="2">
        <f t="array" ref="K6249">XLOOKUP('Transaction Data'!$G6249,Product_Code,Cost)</f>
        <v>18</v>
      </c>
      <c r="L6249" s="2">
        <f t="array" ref="L6249">XLOOKUP('Transaction Data'!$G6249,Product_Code,Unit_Price)</f>
        <v>22</v>
      </c>
      <c r="M6249" s="3">
        <f>'Transaction Data'!$F6249*'Transaction Data'!$K6249</f>
        <v>1764</v>
      </c>
      <c r="N6249" s="3">
        <f>'Transaction Data'!$F6249*'Transaction Data'!$L6249</f>
        <v>2156</v>
      </c>
      <c r="O6249" s="3">
        <f>'Transaction Data'!$N6249-'Transaction Data'!$M6249</f>
        <v>392</v>
      </c>
      <c r="P6249" s="2">
        <f>DATEDIF('Transaction Data'!$D6249,'Transaction Data'!$A6249,"y")</f>
        <v>54</v>
      </c>
      <c r="Q6249" s="2" t="str">
        <f>FLOOR('Transaction Data'!$P6249,15)&amp;"-"&amp;FLOOR('Transaction Data'!$P6249,15)+14</f>
        <v>45-59</v>
      </c>
      <c r="R6249" s="2" t="str">
        <f>IF('Transaction Data'!$L6249&lt;=10,"Less Expensive","Expensive")</f>
        <v>Expensive</v>
      </c>
      <c r="S6249" s="4">
        <f>WEEKDAY('Transaction Data'!$A6249)</f>
        <v>4</v>
      </c>
      <c r="T6249" s="2" t="str">
        <f>IF(WEEKDAY('Transaction Data'!$A6249,2)&lt;6,"Weekday","Weekend")</f>
        <v>Weekday</v>
      </c>
    </row>
    <row r="6250" ht="15.75" customHeight="1">
      <c r="A6250" s="1">
        <v>45357.0</v>
      </c>
      <c r="B6250" s="2" t="s">
        <v>977</v>
      </c>
      <c r="C6250" s="2" t="s">
        <v>47</v>
      </c>
      <c r="D6250" s="1">
        <v>37393.0</v>
      </c>
      <c r="E6250" s="2" t="s">
        <v>27</v>
      </c>
      <c r="F6250" s="2">
        <v>396.0</v>
      </c>
      <c r="G6250" s="2" t="s">
        <v>38</v>
      </c>
      <c r="H6250" s="2" t="s">
        <v>45</v>
      </c>
      <c r="I6250" s="2" t="s">
        <v>25</v>
      </c>
      <c r="J6250" s="2" t="str">
        <f t="array" ref="J6250">XLOOKUP('Transaction Data'!$G6250,Product_Code,Biscuit_Brand)</f>
        <v>Ginger Snaps</v>
      </c>
      <c r="K6250" s="2">
        <f t="array" ref="K6250">XLOOKUP('Transaction Data'!$G6250,Product_Code,Cost)</f>
        <v>14</v>
      </c>
      <c r="L6250" s="2">
        <f t="array" ref="L6250">XLOOKUP('Transaction Data'!$G6250,Product_Code,Unit_Price)</f>
        <v>28</v>
      </c>
      <c r="M6250" s="3">
        <f>'Transaction Data'!$F6250*'Transaction Data'!$K6250</f>
        <v>5544</v>
      </c>
      <c r="N6250" s="3">
        <f>'Transaction Data'!$F6250*'Transaction Data'!$L6250</f>
        <v>11088</v>
      </c>
      <c r="O6250" s="3">
        <f>'Transaction Data'!$N6250-'Transaction Data'!$M6250</f>
        <v>5544</v>
      </c>
      <c r="P6250" s="2">
        <f>DATEDIF('Transaction Data'!$D6250,'Transaction Data'!$A6250,"y")</f>
        <v>21</v>
      </c>
      <c r="Q6250" s="2" t="str">
        <f>FLOOR('Transaction Data'!$P6250,15)&amp;"-"&amp;FLOOR('Transaction Data'!$P6250,15)+14</f>
        <v>15-29</v>
      </c>
      <c r="R6250" s="2" t="str">
        <f>IF('Transaction Data'!$L6250&lt;=10,"Less Expensive","Expensive")</f>
        <v>Expensive</v>
      </c>
      <c r="S6250" s="4">
        <f>WEEKDAY('Transaction Data'!$A6250)</f>
        <v>4</v>
      </c>
      <c r="T6250" s="2" t="str">
        <f>IF(WEEKDAY('Transaction Data'!$A6250,2)&lt;6,"Weekday","Weekend")</f>
        <v>Weekday</v>
      </c>
    </row>
    <row r="6251" ht="15.75" customHeight="1">
      <c r="A6251" s="1">
        <v>45384.0</v>
      </c>
      <c r="B6251" s="2" t="s">
        <v>5838</v>
      </c>
      <c r="C6251" s="2" t="s">
        <v>69</v>
      </c>
      <c r="D6251" s="1">
        <v>21739.0</v>
      </c>
      <c r="E6251" s="2" t="s">
        <v>27</v>
      </c>
      <c r="F6251" s="2">
        <v>15.0</v>
      </c>
      <c r="G6251" s="2" t="s">
        <v>28</v>
      </c>
      <c r="H6251" s="2" t="s">
        <v>24</v>
      </c>
      <c r="I6251" s="2" t="s">
        <v>25</v>
      </c>
      <c r="J6251" s="2" t="str">
        <f t="array" ref="J6251">XLOOKUP('Transaction Data'!$G6251,Product_Code,Biscuit_Brand)</f>
        <v>Shortbread</v>
      </c>
      <c r="K6251" s="2">
        <f t="array" ref="K6251">XLOOKUP('Transaction Data'!$G6251,Product_Code,Cost)</f>
        <v>10</v>
      </c>
      <c r="L6251" s="2">
        <f t="array" ref="L6251">XLOOKUP('Transaction Data'!$G6251,Product_Code,Unit_Price)</f>
        <v>45</v>
      </c>
      <c r="M6251" s="3">
        <f>'Transaction Data'!$F6251*'Transaction Data'!$K6251</f>
        <v>150</v>
      </c>
      <c r="N6251" s="3">
        <f>'Transaction Data'!$F6251*'Transaction Data'!$L6251</f>
        <v>675</v>
      </c>
      <c r="O6251" s="3">
        <f>'Transaction Data'!$N6251-'Transaction Data'!$M6251</f>
        <v>525</v>
      </c>
      <c r="P6251" s="2">
        <f>DATEDIF('Transaction Data'!$D6251,'Transaction Data'!$A6251,"y")</f>
        <v>64</v>
      </c>
      <c r="Q6251" s="2" t="str">
        <f>FLOOR('Transaction Data'!$P6251,15)&amp;"-"&amp;FLOOR('Transaction Data'!$P6251,15)+14</f>
        <v>60-74</v>
      </c>
      <c r="R6251" s="2" t="str">
        <f>IF('Transaction Data'!$L6251&lt;=10,"Less Expensive","Expensive")</f>
        <v>Expensive</v>
      </c>
      <c r="S6251" s="4">
        <f>WEEKDAY('Transaction Data'!$A6251)</f>
        <v>3</v>
      </c>
      <c r="T6251" s="2" t="str">
        <f>IF(WEEKDAY('Transaction Data'!$A6251,2)&lt;6,"Weekday","Weekend")</f>
        <v>Weekday</v>
      </c>
    </row>
    <row r="6252" ht="15.75" customHeight="1">
      <c r="A6252" s="1">
        <v>45424.0</v>
      </c>
      <c r="B6252" s="2" t="s">
        <v>5839</v>
      </c>
      <c r="C6252" s="2" t="s">
        <v>41</v>
      </c>
      <c r="D6252" s="1">
        <v>20876.0</v>
      </c>
      <c r="E6252" s="2" t="s">
        <v>37</v>
      </c>
      <c r="F6252" s="2">
        <v>66.0</v>
      </c>
      <c r="G6252" s="2" t="s">
        <v>28</v>
      </c>
      <c r="H6252" s="2" t="s">
        <v>29</v>
      </c>
      <c r="I6252" s="2" t="s">
        <v>25</v>
      </c>
      <c r="J6252" s="2" t="str">
        <f t="array" ref="J6252">XLOOKUP('Transaction Data'!$G6252,Product_Code,Biscuit_Brand)</f>
        <v>Shortbread</v>
      </c>
      <c r="K6252" s="2">
        <f t="array" ref="K6252">XLOOKUP('Transaction Data'!$G6252,Product_Code,Cost)</f>
        <v>10</v>
      </c>
      <c r="L6252" s="2">
        <f t="array" ref="L6252">XLOOKUP('Transaction Data'!$G6252,Product_Code,Unit_Price)</f>
        <v>45</v>
      </c>
      <c r="M6252" s="3">
        <f>'Transaction Data'!$F6252*'Transaction Data'!$K6252</f>
        <v>660</v>
      </c>
      <c r="N6252" s="3">
        <f>'Transaction Data'!$F6252*'Transaction Data'!$L6252</f>
        <v>2970</v>
      </c>
      <c r="O6252" s="3">
        <f>'Transaction Data'!$N6252-'Transaction Data'!$M6252</f>
        <v>2310</v>
      </c>
      <c r="P6252" s="2">
        <f>DATEDIF('Transaction Data'!$D6252,'Transaction Data'!$A6252,"y")</f>
        <v>67</v>
      </c>
      <c r="Q6252" s="2" t="str">
        <f>FLOOR('Transaction Data'!$P6252,15)&amp;"-"&amp;FLOOR('Transaction Data'!$P6252,15)+14</f>
        <v>60-74</v>
      </c>
      <c r="R6252" s="2" t="str">
        <f>IF('Transaction Data'!$L6252&lt;=10,"Less Expensive","Expensive")</f>
        <v>Expensive</v>
      </c>
      <c r="S6252" s="4">
        <f>WEEKDAY('Transaction Data'!$A6252)</f>
        <v>1</v>
      </c>
      <c r="T6252" s="2" t="str">
        <f>IF(WEEKDAY('Transaction Data'!$A6252,2)&lt;6,"Weekday","Weekend")</f>
        <v>Weekend</v>
      </c>
    </row>
    <row r="6253" ht="15.75" customHeight="1">
      <c r="A6253" s="1">
        <v>45458.0</v>
      </c>
      <c r="B6253" s="2" t="s">
        <v>5840</v>
      </c>
      <c r="C6253" s="2" t="s">
        <v>54</v>
      </c>
      <c r="D6253" s="1">
        <v>27658.0</v>
      </c>
      <c r="E6253" s="2" t="s">
        <v>22</v>
      </c>
      <c r="F6253" s="2">
        <v>271.0</v>
      </c>
      <c r="G6253" s="2" t="s">
        <v>28</v>
      </c>
      <c r="H6253" s="2" t="s">
        <v>42</v>
      </c>
      <c r="I6253" s="2" t="s">
        <v>25</v>
      </c>
      <c r="J6253" s="2" t="str">
        <f t="array" ref="J6253">XLOOKUP('Transaction Data'!$G6253,Product_Code,Biscuit_Brand)</f>
        <v>Shortbread</v>
      </c>
      <c r="K6253" s="2">
        <f t="array" ref="K6253">XLOOKUP('Transaction Data'!$G6253,Product_Code,Cost)</f>
        <v>10</v>
      </c>
      <c r="L6253" s="2">
        <f t="array" ref="L6253">XLOOKUP('Transaction Data'!$G6253,Product_Code,Unit_Price)</f>
        <v>45</v>
      </c>
      <c r="M6253" s="3">
        <f>'Transaction Data'!$F6253*'Transaction Data'!$K6253</f>
        <v>2710</v>
      </c>
      <c r="N6253" s="3">
        <f>'Transaction Data'!$F6253*'Transaction Data'!$L6253</f>
        <v>12195</v>
      </c>
      <c r="O6253" s="3">
        <f>'Transaction Data'!$N6253-'Transaction Data'!$M6253</f>
        <v>9485</v>
      </c>
      <c r="P6253" s="2">
        <f>DATEDIF('Transaction Data'!$D6253,'Transaction Data'!$A6253,"y")</f>
        <v>48</v>
      </c>
      <c r="Q6253" s="2" t="str">
        <f>FLOOR('Transaction Data'!$P6253,15)&amp;"-"&amp;FLOOR('Transaction Data'!$P6253,15)+14</f>
        <v>45-59</v>
      </c>
      <c r="R6253" s="2" t="str">
        <f>IF('Transaction Data'!$L6253&lt;=10,"Less Expensive","Expensive")</f>
        <v>Expensive</v>
      </c>
      <c r="S6253" s="4">
        <f>WEEKDAY('Transaction Data'!$A6253)</f>
        <v>7</v>
      </c>
      <c r="T6253" s="2" t="str">
        <f>IF(WEEKDAY('Transaction Data'!$A6253,2)&lt;6,"Weekday","Weekend")</f>
        <v>Weekend</v>
      </c>
    </row>
    <row r="6254" ht="15.75" customHeight="1">
      <c r="A6254" s="1">
        <v>45296.0</v>
      </c>
      <c r="B6254" s="2" t="s">
        <v>5841</v>
      </c>
      <c r="C6254" s="2" t="s">
        <v>78</v>
      </c>
      <c r="D6254" s="1">
        <v>35732.0</v>
      </c>
      <c r="E6254" s="2" t="s">
        <v>63</v>
      </c>
      <c r="F6254" s="2">
        <v>165.0</v>
      </c>
      <c r="G6254" s="2" t="s">
        <v>33</v>
      </c>
      <c r="H6254" s="2" t="s">
        <v>45</v>
      </c>
      <c r="I6254" s="2" t="s">
        <v>25</v>
      </c>
      <c r="J6254" s="2" t="str">
        <f t="array" ref="J6254">XLOOKUP('Transaction Data'!$G6254,Product_Code,Biscuit_Brand)</f>
        <v>Caramel Biscuits</v>
      </c>
      <c r="K6254" s="2">
        <f t="array" ref="K6254">XLOOKUP('Transaction Data'!$G6254,Product_Code,Cost)</f>
        <v>18</v>
      </c>
      <c r="L6254" s="2">
        <f t="array" ref="L6254">XLOOKUP('Transaction Data'!$G6254,Product_Code,Unit_Price)</f>
        <v>22</v>
      </c>
      <c r="M6254" s="3">
        <f>'Transaction Data'!$F6254*'Transaction Data'!$K6254</f>
        <v>2970</v>
      </c>
      <c r="N6254" s="3">
        <f>'Transaction Data'!$F6254*'Transaction Data'!$L6254</f>
        <v>3630</v>
      </c>
      <c r="O6254" s="3">
        <f>'Transaction Data'!$N6254-'Transaction Data'!$M6254</f>
        <v>660</v>
      </c>
      <c r="P6254" s="2">
        <f>DATEDIF('Transaction Data'!$D6254,'Transaction Data'!$A6254,"y")</f>
        <v>26</v>
      </c>
      <c r="Q6254" s="2" t="str">
        <f>FLOOR('Transaction Data'!$P6254,15)&amp;"-"&amp;FLOOR('Transaction Data'!$P6254,15)+14</f>
        <v>15-29</v>
      </c>
      <c r="R6254" s="2" t="str">
        <f>IF('Transaction Data'!$L6254&lt;=10,"Less Expensive","Expensive")</f>
        <v>Expensive</v>
      </c>
      <c r="S6254" s="4">
        <f>WEEKDAY('Transaction Data'!$A6254)</f>
        <v>6</v>
      </c>
      <c r="T6254" s="2" t="str">
        <f>IF(WEEKDAY('Transaction Data'!$A6254,2)&lt;6,"Weekday","Weekend")</f>
        <v>Weekday</v>
      </c>
    </row>
    <row r="6255" ht="15.75" customHeight="1">
      <c r="A6255" s="1">
        <v>45416.0</v>
      </c>
      <c r="B6255" s="2" t="s">
        <v>5842</v>
      </c>
      <c r="C6255" s="2" t="s">
        <v>78</v>
      </c>
      <c r="D6255" s="1">
        <v>21845.0</v>
      </c>
      <c r="E6255" s="2" t="s">
        <v>22</v>
      </c>
      <c r="F6255" s="2">
        <v>224.0</v>
      </c>
      <c r="G6255" s="2" t="s">
        <v>33</v>
      </c>
      <c r="H6255" s="2" t="s">
        <v>24</v>
      </c>
      <c r="I6255" s="2" t="s">
        <v>25</v>
      </c>
      <c r="J6255" s="2" t="str">
        <f t="array" ref="J6255">XLOOKUP('Transaction Data'!$G6255,Product_Code,Biscuit_Brand)</f>
        <v>Caramel Biscuits</v>
      </c>
      <c r="K6255" s="2">
        <f t="array" ref="K6255">XLOOKUP('Transaction Data'!$G6255,Product_Code,Cost)</f>
        <v>18</v>
      </c>
      <c r="L6255" s="2">
        <f t="array" ref="L6255">XLOOKUP('Transaction Data'!$G6255,Product_Code,Unit_Price)</f>
        <v>22</v>
      </c>
      <c r="M6255" s="3">
        <f>'Transaction Data'!$F6255*'Transaction Data'!$K6255</f>
        <v>4032</v>
      </c>
      <c r="N6255" s="3">
        <f>'Transaction Data'!$F6255*'Transaction Data'!$L6255</f>
        <v>4928</v>
      </c>
      <c r="O6255" s="3">
        <f>'Transaction Data'!$N6255-'Transaction Data'!$M6255</f>
        <v>896</v>
      </c>
      <c r="P6255" s="2">
        <f>DATEDIF('Transaction Data'!$D6255,'Transaction Data'!$A6255,"y")</f>
        <v>64</v>
      </c>
      <c r="Q6255" s="2" t="str">
        <f>FLOOR('Transaction Data'!$P6255,15)&amp;"-"&amp;FLOOR('Transaction Data'!$P6255,15)+14</f>
        <v>60-74</v>
      </c>
      <c r="R6255" s="2" t="str">
        <f>IF('Transaction Data'!$L6255&lt;=10,"Less Expensive","Expensive")</f>
        <v>Expensive</v>
      </c>
      <c r="S6255" s="4">
        <f>WEEKDAY('Transaction Data'!$A6255)</f>
        <v>7</v>
      </c>
      <c r="T6255" s="2" t="str">
        <f>IF(WEEKDAY('Transaction Data'!$A6255,2)&lt;6,"Weekday","Weekend")</f>
        <v>Weekend</v>
      </c>
    </row>
    <row r="6256" ht="15.75" customHeight="1">
      <c r="A6256" s="1">
        <v>45338.0</v>
      </c>
      <c r="B6256" s="2" t="s">
        <v>5843</v>
      </c>
      <c r="C6256" s="2" t="s">
        <v>65</v>
      </c>
      <c r="D6256" s="1">
        <v>35589.0</v>
      </c>
      <c r="E6256" s="2" t="s">
        <v>27</v>
      </c>
      <c r="F6256" s="2">
        <v>417.0</v>
      </c>
      <c r="G6256" s="2" t="s">
        <v>38</v>
      </c>
      <c r="H6256" s="2" t="s">
        <v>29</v>
      </c>
      <c r="I6256" s="2" t="s">
        <v>25</v>
      </c>
      <c r="J6256" s="2" t="str">
        <f t="array" ref="J6256">XLOOKUP('Transaction Data'!$G6256,Product_Code,Biscuit_Brand)</f>
        <v>Ginger Snaps</v>
      </c>
      <c r="K6256" s="2">
        <f t="array" ref="K6256">XLOOKUP('Transaction Data'!$G6256,Product_Code,Cost)</f>
        <v>14</v>
      </c>
      <c r="L6256" s="2">
        <f t="array" ref="L6256">XLOOKUP('Transaction Data'!$G6256,Product_Code,Unit_Price)</f>
        <v>28</v>
      </c>
      <c r="M6256" s="3">
        <f>'Transaction Data'!$F6256*'Transaction Data'!$K6256</f>
        <v>5838</v>
      </c>
      <c r="N6256" s="3">
        <f>'Transaction Data'!$F6256*'Transaction Data'!$L6256</f>
        <v>11676</v>
      </c>
      <c r="O6256" s="3">
        <f>'Transaction Data'!$N6256-'Transaction Data'!$M6256</f>
        <v>5838</v>
      </c>
      <c r="P6256" s="2">
        <f>DATEDIF('Transaction Data'!$D6256,'Transaction Data'!$A6256,"y")</f>
        <v>26</v>
      </c>
      <c r="Q6256" s="2" t="str">
        <f>FLOOR('Transaction Data'!$P6256,15)&amp;"-"&amp;FLOOR('Transaction Data'!$P6256,15)+14</f>
        <v>15-29</v>
      </c>
      <c r="R6256" s="2" t="str">
        <f>IF('Transaction Data'!$L6256&lt;=10,"Less Expensive","Expensive")</f>
        <v>Expensive</v>
      </c>
      <c r="S6256" s="4">
        <f>WEEKDAY('Transaction Data'!$A6256)</f>
        <v>6</v>
      </c>
      <c r="T6256" s="2" t="str">
        <f>IF(WEEKDAY('Transaction Data'!$A6256,2)&lt;6,"Weekday","Weekend")</f>
        <v>Weekday</v>
      </c>
    </row>
    <row r="6257" ht="15.75" customHeight="1">
      <c r="A6257" s="1">
        <v>45365.0</v>
      </c>
      <c r="B6257" s="2" t="s">
        <v>5844</v>
      </c>
      <c r="C6257" s="2" t="s">
        <v>69</v>
      </c>
      <c r="D6257" s="1">
        <v>20220.0</v>
      </c>
      <c r="E6257" s="2" t="s">
        <v>37</v>
      </c>
      <c r="F6257" s="2">
        <v>209.0</v>
      </c>
      <c r="G6257" s="2" t="s">
        <v>48</v>
      </c>
      <c r="H6257" s="2" t="s">
        <v>29</v>
      </c>
      <c r="I6257" s="2" t="s">
        <v>25</v>
      </c>
      <c r="J6257" s="2" t="str">
        <f t="array" ref="J6257">XLOOKUP('Transaction Data'!$G6257,Product_Code,Biscuit_Brand)</f>
        <v>Lemon Crisps</v>
      </c>
      <c r="K6257" s="2">
        <f t="array" ref="K6257">XLOOKUP('Transaction Data'!$G6257,Product_Code,Cost)</f>
        <v>7</v>
      </c>
      <c r="L6257" s="2">
        <f t="array" ref="L6257">XLOOKUP('Transaction Data'!$G6257,Product_Code,Unit_Price)</f>
        <v>9</v>
      </c>
      <c r="M6257" s="3">
        <f>'Transaction Data'!$F6257*'Transaction Data'!$K6257</f>
        <v>1463</v>
      </c>
      <c r="N6257" s="3">
        <f>'Transaction Data'!$F6257*'Transaction Data'!$L6257</f>
        <v>1881</v>
      </c>
      <c r="O6257" s="3">
        <f>'Transaction Data'!$N6257-'Transaction Data'!$M6257</f>
        <v>418</v>
      </c>
      <c r="P6257" s="2">
        <f>DATEDIF('Transaction Data'!$D6257,'Transaction Data'!$A6257,"y")</f>
        <v>68</v>
      </c>
      <c r="Q6257" s="2" t="str">
        <f>FLOOR('Transaction Data'!$P6257,15)&amp;"-"&amp;FLOOR('Transaction Data'!$P6257,15)+14</f>
        <v>60-74</v>
      </c>
      <c r="R6257" s="2" t="str">
        <f>IF('Transaction Data'!$L6257&lt;=10,"Less Expensive","Expensive")</f>
        <v>Less Expensive</v>
      </c>
      <c r="S6257" s="4">
        <f>WEEKDAY('Transaction Data'!$A6257)</f>
        <v>5</v>
      </c>
      <c r="T6257" s="2" t="str">
        <f>IF(WEEKDAY('Transaction Data'!$A6257,2)&lt;6,"Weekday","Weekend")</f>
        <v>Weekday</v>
      </c>
    </row>
    <row r="6258" ht="15.75" customHeight="1">
      <c r="A6258" s="1">
        <v>45360.0</v>
      </c>
      <c r="B6258" s="2" t="s">
        <v>5845</v>
      </c>
      <c r="C6258" s="2" t="s">
        <v>69</v>
      </c>
      <c r="D6258" s="1">
        <v>24818.0</v>
      </c>
      <c r="E6258" s="2" t="s">
        <v>37</v>
      </c>
      <c r="F6258" s="2">
        <v>449.0</v>
      </c>
      <c r="G6258" s="2" t="s">
        <v>61</v>
      </c>
      <c r="H6258" s="2" t="s">
        <v>34</v>
      </c>
      <c r="I6258" s="2" t="s">
        <v>25</v>
      </c>
      <c r="J6258" s="2" t="str">
        <f t="array" ref="J6258">XLOOKUP('Transaction Data'!$G6258,Product_Code,Biscuit_Brand)</f>
        <v>Choco Delight</v>
      </c>
      <c r="K6258" s="2">
        <f t="array" ref="K6258">XLOOKUP('Transaction Data'!$G6258,Product_Code,Cost)</f>
        <v>3</v>
      </c>
      <c r="L6258" s="2">
        <f t="array" ref="L6258">XLOOKUP('Transaction Data'!$G6258,Product_Code,Unit_Price)</f>
        <v>5</v>
      </c>
      <c r="M6258" s="3">
        <f>'Transaction Data'!$F6258*'Transaction Data'!$K6258</f>
        <v>1347</v>
      </c>
      <c r="N6258" s="3">
        <f>'Transaction Data'!$F6258*'Transaction Data'!$L6258</f>
        <v>2245</v>
      </c>
      <c r="O6258" s="3">
        <f>'Transaction Data'!$N6258-'Transaction Data'!$M6258</f>
        <v>898</v>
      </c>
      <c r="P6258" s="2">
        <f>DATEDIF('Transaction Data'!$D6258,'Transaction Data'!$A6258,"y")</f>
        <v>56</v>
      </c>
      <c r="Q6258" s="2" t="str">
        <f>FLOOR('Transaction Data'!$P6258,15)&amp;"-"&amp;FLOOR('Transaction Data'!$P6258,15)+14</f>
        <v>45-59</v>
      </c>
      <c r="R6258" s="2" t="str">
        <f>IF('Transaction Data'!$L6258&lt;=10,"Less Expensive","Expensive")</f>
        <v>Less Expensive</v>
      </c>
      <c r="S6258" s="4">
        <f>WEEKDAY('Transaction Data'!$A6258)</f>
        <v>7</v>
      </c>
      <c r="T6258" s="2" t="str">
        <f>IF(WEEKDAY('Transaction Data'!$A6258,2)&lt;6,"Weekday","Weekend")</f>
        <v>Weekend</v>
      </c>
    </row>
    <row r="6259" ht="15.75" customHeight="1">
      <c r="A6259" s="1">
        <v>45408.0</v>
      </c>
      <c r="B6259" s="2" t="s">
        <v>2160</v>
      </c>
      <c r="C6259" s="2" t="s">
        <v>72</v>
      </c>
      <c r="D6259" s="1">
        <v>36361.0</v>
      </c>
      <c r="E6259" s="2" t="s">
        <v>63</v>
      </c>
      <c r="F6259" s="2">
        <v>439.0</v>
      </c>
      <c r="G6259" s="2" t="s">
        <v>55</v>
      </c>
      <c r="H6259" s="2" t="s">
        <v>24</v>
      </c>
      <c r="I6259" s="2" t="s">
        <v>25</v>
      </c>
      <c r="J6259" s="2" t="str">
        <f t="array" ref="J6259">XLOOKUP('Transaction Data'!$G6259,Product_Code,Biscuit_Brand)</f>
        <v>Vanilla Wafers</v>
      </c>
      <c r="K6259" s="2">
        <f t="array" ref="K6259">XLOOKUP('Transaction Data'!$G6259,Product_Code,Cost)</f>
        <v>18</v>
      </c>
      <c r="L6259" s="2">
        <f t="array" ref="L6259">XLOOKUP('Transaction Data'!$G6259,Product_Code,Unit_Price)</f>
        <v>36</v>
      </c>
      <c r="M6259" s="3">
        <f>'Transaction Data'!$F6259*'Transaction Data'!$K6259</f>
        <v>7902</v>
      </c>
      <c r="N6259" s="3">
        <f>'Transaction Data'!$F6259*'Transaction Data'!$L6259</f>
        <v>15804</v>
      </c>
      <c r="O6259" s="3">
        <f>'Transaction Data'!$N6259-'Transaction Data'!$M6259</f>
        <v>7902</v>
      </c>
      <c r="P6259" s="2">
        <f>DATEDIF('Transaction Data'!$D6259,'Transaction Data'!$A6259,"y")</f>
        <v>24</v>
      </c>
      <c r="Q6259" s="2" t="str">
        <f>FLOOR('Transaction Data'!$P6259,15)&amp;"-"&amp;FLOOR('Transaction Data'!$P6259,15)+14</f>
        <v>15-29</v>
      </c>
      <c r="R6259" s="2" t="str">
        <f>IF('Transaction Data'!$L6259&lt;=10,"Less Expensive","Expensive")</f>
        <v>Expensive</v>
      </c>
      <c r="S6259" s="4">
        <f>WEEKDAY('Transaction Data'!$A6259)</f>
        <v>6</v>
      </c>
      <c r="T6259" s="2" t="str">
        <f>IF(WEEKDAY('Transaction Data'!$A6259,2)&lt;6,"Weekday","Weekend")</f>
        <v>Weekday</v>
      </c>
    </row>
    <row r="6260" ht="15.75" customHeight="1">
      <c r="A6260" s="1">
        <v>45338.0</v>
      </c>
      <c r="B6260" s="2" t="s">
        <v>5846</v>
      </c>
      <c r="C6260" s="2" t="s">
        <v>69</v>
      </c>
      <c r="D6260" s="1">
        <v>28687.0</v>
      </c>
      <c r="E6260" s="2" t="s">
        <v>22</v>
      </c>
      <c r="F6260" s="2">
        <v>229.0</v>
      </c>
      <c r="G6260" s="2" t="s">
        <v>33</v>
      </c>
      <c r="H6260" s="2" t="s">
        <v>42</v>
      </c>
      <c r="I6260" s="2" t="s">
        <v>25</v>
      </c>
      <c r="J6260" s="2" t="str">
        <f t="array" ref="J6260">XLOOKUP('Transaction Data'!$G6260,Product_Code,Biscuit_Brand)</f>
        <v>Caramel Biscuits</v>
      </c>
      <c r="K6260" s="2">
        <f t="array" ref="K6260">XLOOKUP('Transaction Data'!$G6260,Product_Code,Cost)</f>
        <v>18</v>
      </c>
      <c r="L6260" s="2">
        <f t="array" ref="L6260">XLOOKUP('Transaction Data'!$G6260,Product_Code,Unit_Price)</f>
        <v>22</v>
      </c>
      <c r="M6260" s="3">
        <f>'Transaction Data'!$F6260*'Transaction Data'!$K6260</f>
        <v>4122</v>
      </c>
      <c r="N6260" s="3">
        <f>'Transaction Data'!$F6260*'Transaction Data'!$L6260</f>
        <v>5038</v>
      </c>
      <c r="O6260" s="3">
        <f>'Transaction Data'!$N6260-'Transaction Data'!$M6260</f>
        <v>916</v>
      </c>
      <c r="P6260" s="2">
        <f>DATEDIF('Transaction Data'!$D6260,'Transaction Data'!$A6260,"y")</f>
        <v>45</v>
      </c>
      <c r="Q6260" s="2" t="str">
        <f>FLOOR('Transaction Data'!$P6260,15)&amp;"-"&amp;FLOOR('Transaction Data'!$P6260,15)+14</f>
        <v>45-59</v>
      </c>
      <c r="R6260" s="2" t="str">
        <f>IF('Transaction Data'!$L6260&lt;=10,"Less Expensive","Expensive")</f>
        <v>Expensive</v>
      </c>
      <c r="S6260" s="4">
        <f>WEEKDAY('Transaction Data'!$A6260)</f>
        <v>6</v>
      </c>
      <c r="T6260" s="2" t="str">
        <f>IF(WEEKDAY('Transaction Data'!$A6260,2)&lt;6,"Weekday","Weekend")</f>
        <v>Weekday</v>
      </c>
    </row>
    <row r="6261" ht="15.75" customHeight="1">
      <c r="A6261" s="1">
        <v>45476.0</v>
      </c>
      <c r="B6261" s="2" t="s">
        <v>5847</v>
      </c>
      <c r="C6261" s="2" t="s">
        <v>69</v>
      </c>
      <c r="D6261" s="1">
        <v>28938.0</v>
      </c>
      <c r="E6261" s="2" t="s">
        <v>22</v>
      </c>
      <c r="F6261" s="2">
        <v>449.0</v>
      </c>
      <c r="G6261" s="2" t="s">
        <v>61</v>
      </c>
      <c r="H6261" s="2" t="s">
        <v>45</v>
      </c>
      <c r="I6261" s="2" t="s">
        <v>25</v>
      </c>
      <c r="J6261" s="2" t="str">
        <f t="array" ref="J6261">XLOOKUP('Transaction Data'!$G6261,Product_Code,Biscuit_Brand)</f>
        <v>Choco Delight</v>
      </c>
      <c r="K6261" s="2">
        <f t="array" ref="K6261">XLOOKUP('Transaction Data'!$G6261,Product_Code,Cost)</f>
        <v>3</v>
      </c>
      <c r="L6261" s="2">
        <f t="array" ref="L6261">XLOOKUP('Transaction Data'!$G6261,Product_Code,Unit_Price)</f>
        <v>5</v>
      </c>
      <c r="M6261" s="3">
        <f>'Transaction Data'!$F6261*'Transaction Data'!$K6261</f>
        <v>1347</v>
      </c>
      <c r="N6261" s="3">
        <f>'Transaction Data'!$F6261*'Transaction Data'!$L6261</f>
        <v>2245</v>
      </c>
      <c r="O6261" s="3">
        <f>'Transaction Data'!$N6261-'Transaction Data'!$M6261</f>
        <v>898</v>
      </c>
      <c r="P6261" s="2">
        <f>DATEDIF('Transaction Data'!$D6261,'Transaction Data'!$A6261,"y")</f>
        <v>45</v>
      </c>
      <c r="Q6261" s="2" t="str">
        <f>FLOOR('Transaction Data'!$P6261,15)&amp;"-"&amp;FLOOR('Transaction Data'!$P6261,15)+14</f>
        <v>45-59</v>
      </c>
      <c r="R6261" s="2" t="str">
        <f>IF('Transaction Data'!$L6261&lt;=10,"Less Expensive","Expensive")</f>
        <v>Less Expensive</v>
      </c>
      <c r="S6261" s="4">
        <f>WEEKDAY('Transaction Data'!$A6261)</f>
        <v>4</v>
      </c>
      <c r="T6261" s="2" t="str">
        <f>IF(WEEKDAY('Transaction Data'!$A6261,2)&lt;6,"Weekday","Weekend")</f>
        <v>Weekday</v>
      </c>
    </row>
    <row r="6262" ht="15.75" customHeight="1">
      <c r="A6262" s="1">
        <v>45370.0</v>
      </c>
      <c r="B6262" s="2" t="s">
        <v>5848</v>
      </c>
      <c r="C6262" s="2" t="s">
        <v>54</v>
      </c>
      <c r="D6262" s="1">
        <v>21098.0</v>
      </c>
      <c r="E6262" s="2" t="s">
        <v>37</v>
      </c>
      <c r="F6262" s="2">
        <v>384.0</v>
      </c>
      <c r="G6262" s="2" t="s">
        <v>44</v>
      </c>
      <c r="H6262" s="2" t="s">
        <v>24</v>
      </c>
      <c r="I6262" s="2" t="s">
        <v>25</v>
      </c>
      <c r="J6262" s="2" t="str">
        <f t="array" ref="J6262">XLOOKUP('Transaction Data'!$G6262,Product_Code,Biscuit_Brand)</f>
        <v>Butter Crunch</v>
      </c>
      <c r="K6262" s="2">
        <f t="array" ref="K6262">XLOOKUP('Transaction Data'!$G6262,Product_Code,Cost)</f>
        <v>10</v>
      </c>
      <c r="L6262" s="2">
        <f t="array" ref="L6262">XLOOKUP('Transaction Data'!$G6262,Product_Code,Unit_Price)</f>
        <v>11</v>
      </c>
      <c r="M6262" s="3">
        <f>'Transaction Data'!$F6262*'Transaction Data'!$K6262</f>
        <v>3840</v>
      </c>
      <c r="N6262" s="3">
        <f>'Transaction Data'!$F6262*'Transaction Data'!$L6262</f>
        <v>4224</v>
      </c>
      <c r="O6262" s="3">
        <f>'Transaction Data'!$N6262-'Transaction Data'!$M6262</f>
        <v>384</v>
      </c>
      <c r="P6262" s="2">
        <f>DATEDIF('Transaction Data'!$D6262,'Transaction Data'!$A6262,"y")</f>
        <v>66</v>
      </c>
      <c r="Q6262" s="2" t="str">
        <f>FLOOR('Transaction Data'!$P6262,15)&amp;"-"&amp;FLOOR('Transaction Data'!$P6262,15)+14</f>
        <v>60-74</v>
      </c>
      <c r="R6262" s="2" t="str">
        <f>IF('Transaction Data'!$L6262&lt;=10,"Less Expensive","Expensive")</f>
        <v>Expensive</v>
      </c>
      <c r="S6262" s="4">
        <f>WEEKDAY('Transaction Data'!$A6262)</f>
        <v>3</v>
      </c>
      <c r="T6262" s="2" t="str">
        <f>IF(WEEKDAY('Transaction Data'!$A6262,2)&lt;6,"Weekday","Weekend")</f>
        <v>Weekday</v>
      </c>
    </row>
    <row r="6263" ht="15.75" customHeight="1">
      <c r="A6263" s="1">
        <v>45408.0</v>
      </c>
      <c r="B6263" s="2" t="s">
        <v>3616</v>
      </c>
      <c r="C6263" s="2" t="s">
        <v>47</v>
      </c>
      <c r="D6263" s="1">
        <v>19117.0</v>
      </c>
      <c r="E6263" s="2" t="s">
        <v>37</v>
      </c>
      <c r="F6263" s="2">
        <v>14.0</v>
      </c>
      <c r="G6263" s="2" t="s">
        <v>61</v>
      </c>
      <c r="H6263" s="2" t="s">
        <v>29</v>
      </c>
      <c r="I6263" s="2" t="s">
        <v>25</v>
      </c>
      <c r="J6263" s="2" t="str">
        <f t="array" ref="J6263">XLOOKUP('Transaction Data'!$G6263,Product_Code,Biscuit_Brand)</f>
        <v>Choco Delight</v>
      </c>
      <c r="K6263" s="2">
        <f t="array" ref="K6263">XLOOKUP('Transaction Data'!$G6263,Product_Code,Cost)</f>
        <v>3</v>
      </c>
      <c r="L6263" s="2">
        <f t="array" ref="L6263">XLOOKUP('Transaction Data'!$G6263,Product_Code,Unit_Price)</f>
        <v>5</v>
      </c>
      <c r="M6263" s="3">
        <f>'Transaction Data'!$F6263*'Transaction Data'!$K6263</f>
        <v>42</v>
      </c>
      <c r="N6263" s="3">
        <f>'Transaction Data'!$F6263*'Transaction Data'!$L6263</f>
        <v>70</v>
      </c>
      <c r="O6263" s="3">
        <f>'Transaction Data'!$N6263-'Transaction Data'!$M6263</f>
        <v>28</v>
      </c>
      <c r="P6263" s="2">
        <f>DATEDIF('Transaction Data'!$D6263,'Transaction Data'!$A6263,"y")</f>
        <v>71</v>
      </c>
      <c r="Q6263" s="2" t="str">
        <f>FLOOR('Transaction Data'!$P6263,15)&amp;"-"&amp;FLOOR('Transaction Data'!$P6263,15)+14</f>
        <v>60-74</v>
      </c>
      <c r="R6263" s="2" t="str">
        <f>IF('Transaction Data'!$L6263&lt;=10,"Less Expensive","Expensive")</f>
        <v>Less Expensive</v>
      </c>
      <c r="S6263" s="4">
        <f>WEEKDAY('Transaction Data'!$A6263)</f>
        <v>6</v>
      </c>
      <c r="T6263" s="2" t="str">
        <f>IF(WEEKDAY('Transaction Data'!$A6263,2)&lt;6,"Weekday","Weekend")</f>
        <v>Weekday</v>
      </c>
    </row>
    <row r="6264" ht="15.75" customHeight="1">
      <c r="A6264" s="1">
        <v>45301.0</v>
      </c>
      <c r="B6264" s="2" t="s">
        <v>5849</v>
      </c>
      <c r="C6264" s="2" t="s">
        <v>54</v>
      </c>
      <c r="D6264" s="1">
        <v>22286.0</v>
      </c>
      <c r="E6264" s="2" t="s">
        <v>37</v>
      </c>
      <c r="F6264" s="2">
        <v>473.0</v>
      </c>
      <c r="G6264" s="2" t="s">
        <v>57</v>
      </c>
      <c r="H6264" s="2" t="s">
        <v>42</v>
      </c>
      <c r="I6264" s="2" t="s">
        <v>25</v>
      </c>
      <c r="J6264" s="2" t="str">
        <f t="array" ref="J6264">XLOOKUP('Transaction Data'!$G6264,Product_Code,Biscuit_Brand)</f>
        <v>Oatmeal Cookies</v>
      </c>
      <c r="K6264" s="2">
        <f t="array" ref="K6264">XLOOKUP('Transaction Data'!$G6264,Product_Code,Cost)</f>
        <v>19</v>
      </c>
      <c r="L6264" s="2">
        <f t="array" ref="L6264">XLOOKUP('Transaction Data'!$G6264,Product_Code,Unit_Price)</f>
        <v>23</v>
      </c>
      <c r="M6264" s="3">
        <f>'Transaction Data'!$F6264*'Transaction Data'!$K6264</f>
        <v>8987</v>
      </c>
      <c r="N6264" s="3">
        <f>'Transaction Data'!$F6264*'Transaction Data'!$L6264</f>
        <v>10879</v>
      </c>
      <c r="O6264" s="3">
        <f>'Transaction Data'!$N6264-'Transaction Data'!$M6264</f>
        <v>1892</v>
      </c>
      <c r="P6264" s="2">
        <f>DATEDIF('Transaction Data'!$D6264,'Transaction Data'!$A6264,"y")</f>
        <v>63</v>
      </c>
      <c r="Q6264" s="2" t="str">
        <f>FLOOR('Transaction Data'!$P6264,15)&amp;"-"&amp;FLOOR('Transaction Data'!$P6264,15)+14</f>
        <v>60-74</v>
      </c>
      <c r="R6264" s="2" t="str">
        <f>IF('Transaction Data'!$L6264&lt;=10,"Less Expensive","Expensive")</f>
        <v>Expensive</v>
      </c>
      <c r="S6264" s="4">
        <f>WEEKDAY('Transaction Data'!$A6264)</f>
        <v>4</v>
      </c>
      <c r="T6264" s="2" t="str">
        <f>IF(WEEKDAY('Transaction Data'!$A6264,2)&lt;6,"Weekday","Weekend")</f>
        <v>Weekday</v>
      </c>
    </row>
    <row r="6265" ht="15.75" customHeight="1">
      <c r="A6265" s="1">
        <v>45503.0</v>
      </c>
      <c r="B6265" s="2" t="s">
        <v>5850</v>
      </c>
      <c r="C6265" s="2" t="s">
        <v>54</v>
      </c>
      <c r="D6265" s="1">
        <v>24358.0</v>
      </c>
      <c r="E6265" s="2" t="s">
        <v>27</v>
      </c>
      <c r="F6265" s="2">
        <v>99.0</v>
      </c>
      <c r="G6265" s="2" t="s">
        <v>48</v>
      </c>
      <c r="H6265" s="2" t="s">
        <v>45</v>
      </c>
      <c r="I6265" s="2" t="s">
        <v>25</v>
      </c>
      <c r="J6265" s="2" t="str">
        <f t="array" ref="J6265">XLOOKUP('Transaction Data'!$G6265,Product_Code,Biscuit_Brand)</f>
        <v>Lemon Crisps</v>
      </c>
      <c r="K6265" s="2">
        <f t="array" ref="K6265">XLOOKUP('Transaction Data'!$G6265,Product_Code,Cost)</f>
        <v>7</v>
      </c>
      <c r="L6265" s="2">
        <f t="array" ref="L6265">XLOOKUP('Transaction Data'!$G6265,Product_Code,Unit_Price)</f>
        <v>9</v>
      </c>
      <c r="M6265" s="3">
        <f>'Transaction Data'!$F6265*'Transaction Data'!$K6265</f>
        <v>693</v>
      </c>
      <c r="N6265" s="3">
        <f>'Transaction Data'!$F6265*'Transaction Data'!$L6265</f>
        <v>891</v>
      </c>
      <c r="O6265" s="3">
        <f>'Transaction Data'!$N6265-'Transaction Data'!$M6265</f>
        <v>198</v>
      </c>
      <c r="P6265" s="2">
        <f>DATEDIF('Transaction Data'!$D6265,'Transaction Data'!$A6265,"y")</f>
        <v>57</v>
      </c>
      <c r="Q6265" s="2" t="str">
        <f>FLOOR('Transaction Data'!$P6265,15)&amp;"-"&amp;FLOOR('Transaction Data'!$P6265,15)+14</f>
        <v>45-59</v>
      </c>
      <c r="R6265" s="2" t="str">
        <f>IF('Transaction Data'!$L6265&lt;=10,"Less Expensive","Expensive")</f>
        <v>Less Expensive</v>
      </c>
      <c r="S6265" s="4">
        <f>WEEKDAY('Transaction Data'!$A6265)</f>
        <v>3</v>
      </c>
      <c r="T6265" s="2" t="str">
        <f>IF(WEEKDAY('Transaction Data'!$A6265,2)&lt;6,"Weekday","Weekend")</f>
        <v>Weekday</v>
      </c>
    </row>
    <row r="6266" ht="15.75" customHeight="1">
      <c r="A6266" s="1">
        <v>45350.0</v>
      </c>
      <c r="B6266" s="2" t="s">
        <v>5851</v>
      </c>
      <c r="C6266" s="2" t="s">
        <v>51</v>
      </c>
      <c r="D6266" s="1">
        <v>18552.0</v>
      </c>
      <c r="E6266" s="2" t="s">
        <v>27</v>
      </c>
      <c r="F6266" s="2">
        <v>391.0</v>
      </c>
      <c r="G6266" s="2" t="s">
        <v>61</v>
      </c>
      <c r="H6266" s="2" t="s">
        <v>24</v>
      </c>
      <c r="I6266" s="2" t="s">
        <v>25</v>
      </c>
      <c r="J6266" s="2" t="str">
        <f t="array" ref="J6266">XLOOKUP('Transaction Data'!$G6266,Product_Code,Biscuit_Brand)</f>
        <v>Choco Delight</v>
      </c>
      <c r="K6266" s="2">
        <f t="array" ref="K6266">XLOOKUP('Transaction Data'!$G6266,Product_Code,Cost)</f>
        <v>3</v>
      </c>
      <c r="L6266" s="2">
        <f t="array" ref="L6266">XLOOKUP('Transaction Data'!$G6266,Product_Code,Unit_Price)</f>
        <v>5</v>
      </c>
      <c r="M6266" s="3">
        <f>'Transaction Data'!$F6266*'Transaction Data'!$K6266</f>
        <v>1173</v>
      </c>
      <c r="N6266" s="3">
        <f>'Transaction Data'!$F6266*'Transaction Data'!$L6266</f>
        <v>1955</v>
      </c>
      <c r="O6266" s="3">
        <f>'Transaction Data'!$N6266-'Transaction Data'!$M6266</f>
        <v>782</v>
      </c>
      <c r="P6266" s="2">
        <f>DATEDIF('Transaction Data'!$D6266,'Transaction Data'!$A6266,"y")</f>
        <v>73</v>
      </c>
      <c r="Q6266" s="2" t="str">
        <f>FLOOR('Transaction Data'!$P6266,15)&amp;"-"&amp;FLOOR('Transaction Data'!$P6266,15)+14</f>
        <v>60-74</v>
      </c>
      <c r="R6266" s="2" t="str">
        <f>IF('Transaction Data'!$L6266&lt;=10,"Less Expensive","Expensive")</f>
        <v>Less Expensive</v>
      </c>
      <c r="S6266" s="4">
        <f>WEEKDAY('Transaction Data'!$A6266)</f>
        <v>4</v>
      </c>
      <c r="T6266" s="2" t="str">
        <f>IF(WEEKDAY('Transaction Data'!$A6266,2)&lt;6,"Weekday","Weekend")</f>
        <v>Weekday</v>
      </c>
    </row>
    <row r="6267" ht="15.75" customHeight="1">
      <c r="A6267" s="1">
        <v>45484.0</v>
      </c>
      <c r="B6267" s="2" t="s">
        <v>5852</v>
      </c>
      <c r="C6267" s="2" t="s">
        <v>54</v>
      </c>
      <c r="D6267" s="1">
        <v>32048.0</v>
      </c>
      <c r="E6267" s="2" t="s">
        <v>63</v>
      </c>
      <c r="F6267" s="2">
        <v>300.0</v>
      </c>
      <c r="G6267" s="2" t="s">
        <v>38</v>
      </c>
      <c r="H6267" s="2" t="s">
        <v>29</v>
      </c>
      <c r="I6267" s="2" t="s">
        <v>25</v>
      </c>
      <c r="J6267" s="2" t="str">
        <f t="array" ref="J6267">XLOOKUP('Transaction Data'!$G6267,Product_Code,Biscuit_Brand)</f>
        <v>Ginger Snaps</v>
      </c>
      <c r="K6267" s="2">
        <f t="array" ref="K6267">XLOOKUP('Transaction Data'!$G6267,Product_Code,Cost)</f>
        <v>14</v>
      </c>
      <c r="L6267" s="2">
        <f t="array" ref="L6267">XLOOKUP('Transaction Data'!$G6267,Product_Code,Unit_Price)</f>
        <v>28</v>
      </c>
      <c r="M6267" s="3">
        <f>'Transaction Data'!$F6267*'Transaction Data'!$K6267</f>
        <v>4200</v>
      </c>
      <c r="N6267" s="3">
        <f>'Transaction Data'!$F6267*'Transaction Data'!$L6267</f>
        <v>8400</v>
      </c>
      <c r="O6267" s="3">
        <f>'Transaction Data'!$N6267-'Transaction Data'!$M6267</f>
        <v>4200</v>
      </c>
      <c r="P6267" s="2">
        <f>DATEDIF('Transaction Data'!$D6267,'Transaction Data'!$A6267,"y")</f>
        <v>36</v>
      </c>
      <c r="Q6267" s="2" t="str">
        <f>FLOOR('Transaction Data'!$P6267,15)&amp;"-"&amp;FLOOR('Transaction Data'!$P6267,15)+14</f>
        <v>30-44</v>
      </c>
      <c r="R6267" s="2" t="str">
        <f>IF('Transaction Data'!$L6267&lt;=10,"Less Expensive","Expensive")</f>
        <v>Expensive</v>
      </c>
      <c r="S6267" s="4">
        <f>WEEKDAY('Transaction Data'!$A6267)</f>
        <v>5</v>
      </c>
      <c r="T6267" s="2" t="str">
        <f>IF(WEEKDAY('Transaction Data'!$A6267,2)&lt;6,"Weekday","Weekend")</f>
        <v>Weekday</v>
      </c>
    </row>
    <row r="6268" ht="15.75" customHeight="1">
      <c r="A6268" s="1">
        <v>45372.0</v>
      </c>
      <c r="B6268" s="2" t="s">
        <v>5853</v>
      </c>
      <c r="C6268" s="2" t="s">
        <v>65</v>
      </c>
      <c r="D6268" s="1">
        <v>19712.0</v>
      </c>
      <c r="E6268" s="2" t="s">
        <v>22</v>
      </c>
      <c r="F6268" s="2">
        <v>233.0</v>
      </c>
      <c r="G6268" s="2" t="s">
        <v>48</v>
      </c>
      <c r="H6268" s="2" t="s">
        <v>29</v>
      </c>
      <c r="I6268" s="2" t="s">
        <v>25</v>
      </c>
      <c r="J6268" s="2" t="str">
        <f t="array" ref="J6268">XLOOKUP('Transaction Data'!$G6268,Product_Code,Biscuit_Brand)</f>
        <v>Lemon Crisps</v>
      </c>
      <c r="K6268" s="2">
        <f t="array" ref="K6268">XLOOKUP('Transaction Data'!$G6268,Product_Code,Cost)</f>
        <v>7</v>
      </c>
      <c r="L6268" s="2">
        <f t="array" ref="L6268">XLOOKUP('Transaction Data'!$G6268,Product_Code,Unit_Price)</f>
        <v>9</v>
      </c>
      <c r="M6268" s="3">
        <f>'Transaction Data'!$F6268*'Transaction Data'!$K6268</f>
        <v>1631</v>
      </c>
      <c r="N6268" s="3">
        <f>'Transaction Data'!$F6268*'Transaction Data'!$L6268</f>
        <v>2097</v>
      </c>
      <c r="O6268" s="3">
        <f>'Transaction Data'!$N6268-'Transaction Data'!$M6268</f>
        <v>466</v>
      </c>
      <c r="P6268" s="2">
        <f>DATEDIF('Transaction Data'!$D6268,'Transaction Data'!$A6268,"y")</f>
        <v>70</v>
      </c>
      <c r="Q6268" s="2" t="str">
        <f>FLOOR('Transaction Data'!$P6268,15)&amp;"-"&amp;FLOOR('Transaction Data'!$P6268,15)+14</f>
        <v>60-74</v>
      </c>
      <c r="R6268" s="2" t="str">
        <f>IF('Transaction Data'!$L6268&lt;=10,"Less Expensive","Expensive")</f>
        <v>Less Expensive</v>
      </c>
      <c r="S6268" s="4">
        <f>WEEKDAY('Transaction Data'!$A6268)</f>
        <v>5</v>
      </c>
      <c r="T6268" s="2" t="str">
        <f>IF(WEEKDAY('Transaction Data'!$A6268,2)&lt;6,"Weekday","Weekend")</f>
        <v>Weekday</v>
      </c>
    </row>
    <row r="6269" ht="15.75" customHeight="1">
      <c r="A6269" s="1">
        <v>45433.0</v>
      </c>
      <c r="B6269" s="2" t="s">
        <v>5854</v>
      </c>
      <c r="C6269" s="2" t="s">
        <v>32</v>
      </c>
      <c r="D6269" s="1">
        <v>38648.0</v>
      </c>
      <c r="E6269" s="2" t="s">
        <v>27</v>
      </c>
      <c r="F6269" s="2">
        <v>460.0</v>
      </c>
      <c r="G6269" s="2" t="s">
        <v>44</v>
      </c>
      <c r="H6269" s="2" t="s">
        <v>34</v>
      </c>
      <c r="I6269" s="2" t="s">
        <v>25</v>
      </c>
      <c r="J6269" s="2" t="str">
        <f t="array" ref="J6269">XLOOKUP('Transaction Data'!$G6269,Product_Code,Biscuit_Brand)</f>
        <v>Butter Crunch</v>
      </c>
      <c r="K6269" s="2">
        <f t="array" ref="K6269">XLOOKUP('Transaction Data'!$G6269,Product_Code,Cost)</f>
        <v>10</v>
      </c>
      <c r="L6269" s="2">
        <f t="array" ref="L6269">XLOOKUP('Transaction Data'!$G6269,Product_Code,Unit_Price)</f>
        <v>11</v>
      </c>
      <c r="M6269" s="3">
        <f>'Transaction Data'!$F6269*'Transaction Data'!$K6269</f>
        <v>4600</v>
      </c>
      <c r="N6269" s="3">
        <f>'Transaction Data'!$F6269*'Transaction Data'!$L6269</f>
        <v>5060</v>
      </c>
      <c r="O6269" s="3">
        <f>'Transaction Data'!$N6269-'Transaction Data'!$M6269</f>
        <v>460</v>
      </c>
      <c r="P6269" s="2">
        <f>DATEDIF('Transaction Data'!$D6269,'Transaction Data'!$A6269,"y")</f>
        <v>18</v>
      </c>
      <c r="Q6269" s="2" t="str">
        <f>FLOOR('Transaction Data'!$P6269,15)&amp;"-"&amp;FLOOR('Transaction Data'!$P6269,15)+14</f>
        <v>15-29</v>
      </c>
      <c r="R6269" s="2" t="str">
        <f>IF('Transaction Data'!$L6269&lt;=10,"Less Expensive","Expensive")</f>
        <v>Expensive</v>
      </c>
      <c r="S6269" s="4">
        <f>WEEKDAY('Transaction Data'!$A6269)</f>
        <v>3</v>
      </c>
      <c r="T6269" s="2" t="str">
        <f>IF(WEEKDAY('Transaction Data'!$A6269,2)&lt;6,"Weekday","Weekend")</f>
        <v>Weekday</v>
      </c>
    </row>
    <row r="6270" ht="15.75" customHeight="1">
      <c r="A6270" s="1">
        <v>45307.0</v>
      </c>
      <c r="B6270" s="2" t="s">
        <v>5855</v>
      </c>
      <c r="C6270" s="2" t="s">
        <v>69</v>
      </c>
      <c r="D6270" s="1">
        <v>19786.0</v>
      </c>
      <c r="E6270" s="2" t="s">
        <v>63</v>
      </c>
      <c r="F6270" s="2">
        <v>373.0</v>
      </c>
      <c r="G6270" s="2" t="s">
        <v>28</v>
      </c>
      <c r="H6270" s="2" t="s">
        <v>24</v>
      </c>
      <c r="I6270" s="2" t="s">
        <v>25</v>
      </c>
      <c r="J6270" s="2" t="str">
        <f t="array" ref="J6270">XLOOKUP('Transaction Data'!$G6270,Product_Code,Biscuit_Brand)</f>
        <v>Shortbread</v>
      </c>
      <c r="K6270" s="2">
        <f t="array" ref="K6270">XLOOKUP('Transaction Data'!$G6270,Product_Code,Cost)</f>
        <v>10</v>
      </c>
      <c r="L6270" s="2">
        <f t="array" ref="L6270">XLOOKUP('Transaction Data'!$G6270,Product_Code,Unit_Price)</f>
        <v>45</v>
      </c>
      <c r="M6270" s="3">
        <f>'Transaction Data'!$F6270*'Transaction Data'!$K6270</f>
        <v>3730</v>
      </c>
      <c r="N6270" s="3">
        <f>'Transaction Data'!$F6270*'Transaction Data'!$L6270</f>
        <v>16785</v>
      </c>
      <c r="O6270" s="3">
        <f>'Transaction Data'!$N6270-'Transaction Data'!$M6270</f>
        <v>13055</v>
      </c>
      <c r="P6270" s="2">
        <f>DATEDIF('Transaction Data'!$D6270,'Transaction Data'!$A6270,"y")</f>
        <v>69</v>
      </c>
      <c r="Q6270" s="2" t="str">
        <f>FLOOR('Transaction Data'!$P6270,15)&amp;"-"&amp;FLOOR('Transaction Data'!$P6270,15)+14</f>
        <v>60-74</v>
      </c>
      <c r="R6270" s="2" t="str">
        <f>IF('Transaction Data'!$L6270&lt;=10,"Less Expensive","Expensive")</f>
        <v>Expensive</v>
      </c>
      <c r="S6270" s="4">
        <f>WEEKDAY('Transaction Data'!$A6270)</f>
        <v>3</v>
      </c>
      <c r="T6270" s="2" t="str">
        <f>IF(WEEKDAY('Transaction Data'!$A6270,2)&lt;6,"Weekday","Weekend")</f>
        <v>Weekday</v>
      </c>
    </row>
    <row r="6271" ht="15.75" customHeight="1">
      <c r="A6271" s="1">
        <v>45311.0</v>
      </c>
      <c r="B6271" s="2" t="s">
        <v>5856</v>
      </c>
      <c r="C6271" s="2" t="s">
        <v>54</v>
      </c>
      <c r="D6271" s="1">
        <v>25895.0</v>
      </c>
      <c r="E6271" s="2" t="s">
        <v>27</v>
      </c>
      <c r="F6271" s="2">
        <v>225.0</v>
      </c>
      <c r="G6271" s="2" t="s">
        <v>23</v>
      </c>
      <c r="H6271" s="2" t="s">
        <v>42</v>
      </c>
      <c r="I6271" s="2" t="s">
        <v>25</v>
      </c>
      <c r="J6271" s="2" t="str">
        <f t="array" ref="J6271">XLOOKUP('Transaction Data'!$G6271,Product_Code,Biscuit_Brand)</f>
        <v>Cinnamon Swirls</v>
      </c>
      <c r="K6271" s="2">
        <f t="array" ref="K6271">XLOOKUP('Transaction Data'!$G6271,Product_Code,Cost)</f>
        <v>10</v>
      </c>
      <c r="L6271" s="2">
        <f t="array" ref="L6271">XLOOKUP('Transaction Data'!$G6271,Product_Code,Unit_Price)</f>
        <v>14</v>
      </c>
      <c r="M6271" s="3">
        <f>'Transaction Data'!$F6271*'Transaction Data'!$K6271</f>
        <v>2250</v>
      </c>
      <c r="N6271" s="3">
        <f>'Transaction Data'!$F6271*'Transaction Data'!$L6271</f>
        <v>3150</v>
      </c>
      <c r="O6271" s="3">
        <f>'Transaction Data'!$N6271-'Transaction Data'!$M6271</f>
        <v>900</v>
      </c>
      <c r="P6271" s="2">
        <f>DATEDIF('Transaction Data'!$D6271,'Transaction Data'!$A6271,"y")</f>
        <v>53</v>
      </c>
      <c r="Q6271" s="2" t="str">
        <f>FLOOR('Transaction Data'!$P6271,15)&amp;"-"&amp;FLOOR('Transaction Data'!$P6271,15)+14</f>
        <v>45-59</v>
      </c>
      <c r="R6271" s="2" t="str">
        <f>IF('Transaction Data'!$L6271&lt;=10,"Less Expensive","Expensive")</f>
        <v>Expensive</v>
      </c>
      <c r="S6271" s="4">
        <f>WEEKDAY('Transaction Data'!$A6271)</f>
        <v>7</v>
      </c>
      <c r="T6271" s="2" t="str">
        <f>IF(WEEKDAY('Transaction Data'!$A6271,2)&lt;6,"Weekday","Weekend")</f>
        <v>Weekend</v>
      </c>
    </row>
    <row r="6272" ht="15.75" customHeight="1">
      <c r="A6272" s="1">
        <v>45311.0</v>
      </c>
      <c r="B6272" s="2" t="s">
        <v>5857</v>
      </c>
      <c r="C6272" s="2" t="s">
        <v>41</v>
      </c>
      <c r="D6272" s="1">
        <v>24686.0</v>
      </c>
      <c r="E6272" s="2" t="s">
        <v>27</v>
      </c>
      <c r="F6272" s="2">
        <v>233.0</v>
      </c>
      <c r="G6272" s="2" t="s">
        <v>48</v>
      </c>
      <c r="H6272" s="2" t="s">
        <v>45</v>
      </c>
      <c r="I6272" s="2" t="s">
        <v>25</v>
      </c>
      <c r="J6272" s="2" t="str">
        <f t="array" ref="J6272">XLOOKUP('Transaction Data'!$G6272,Product_Code,Biscuit_Brand)</f>
        <v>Lemon Crisps</v>
      </c>
      <c r="K6272" s="2">
        <f t="array" ref="K6272">XLOOKUP('Transaction Data'!$G6272,Product_Code,Cost)</f>
        <v>7</v>
      </c>
      <c r="L6272" s="2">
        <f t="array" ref="L6272">XLOOKUP('Transaction Data'!$G6272,Product_Code,Unit_Price)</f>
        <v>9</v>
      </c>
      <c r="M6272" s="3">
        <f>'Transaction Data'!$F6272*'Transaction Data'!$K6272</f>
        <v>1631</v>
      </c>
      <c r="N6272" s="3">
        <f>'Transaction Data'!$F6272*'Transaction Data'!$L6272</f>
        <v>2097</v>
      </c>
      <c r="O6272" s="3">
        <f>'Transaction Data'!$N6272-'Transaction Data'!$M6272</f>
        <v>466</v>
      </c>
      <c r="P6272" s="2">
        <f>DATEDIF('Transaction Data'!$D6272,'Transaction Data'!$A6272,"y")</f>
        <v>56</v>
      </c>
      <c r="Q6272" s="2" t="str">
        <f>FLOOR('Transaction Data'!$P6272,15)&amp;"-"&amp;FLOOR('Transaction Data'!$P6272,15)+14</f>
        <v>45-59</v>
      </c>
      <c r="R6272" s="2" t="str">
        <f>IF('Transaction Data'!$L6272&lt;=10,"Less Expensive","Expensive")</f>
        <v>Less Expensive</v>
      </c>
      <c r="S6272" s="4">
        <f>WEEKDAY('Transaction Data'!$A6272)</f>
        <v>7</v>
      </c>
      <c r="T6272" s="2" t="str">
        <f>IF(WEEKDAY('Transaction Data'!$A6272,2)&lt;6,"Weekday","Weekend")</f>
        <v>Weekend</v>
      </c>
    </row>
    <row r="6273" ht="15.75" customHeight="1">
      <c r="A6273" s="1">
        <v>45321.0</v>
      </c>
      <c r="B6273" s="2" t="s">
        <v>5858</v>
      </c>
      <c r="C6273" s="2" t="s">
        <v>69</v>
      </c>
      <c r="D6273" s="1">
        <v>30882.0</v>
      </c>
      <c r="E6273" s="2" t="s">
        <v>27</v>
      </c>
      <c r="F6273" s="2">
        <v>143.0</v>
      </c>
      <c r="G6273" s="2" t="s">
        <v>61</v>
      </c>
      <c r="H6273" s="2" t="s">
        <v>24</v>
      </c>
      <c r="I6273" s="2" t="s">
        <v>25</v>
      </c>
      <c r="J6273" s="2" t="str">
        <f t="array" ref="J6273">XLOOKUP('Transaction Data'!$G6273,Product_Code,Biscuit_Brand)</f>
        <v>Choco Delight</v>
      </c>
      <c r="K6273" s="2">
        <f t="array" ref="K6273">XLOOKUP('Transaction Data'!$G6273,Product_Code,Cost)</f>
        <v>3</v>
      </c>
      <c r="L6273" s="2">
        <f t="array" ref="L6273">XLOOKUP('Transaction Data'!$G6273,Product_Code,Unit_Price)</f>
        <v>5</v>
      </c>
      <c r="M6273" s="3">
        <f>'Transaction Data'!$F6273*'Transaction Data'!$K6273</f>
        <v>429</v>
      </c>
      <c r="N6273" s="3">
        <f>'Transaction Data'!$F6273*'Transaction Data'!$L6273</f>
        <v>715</v>
      </c>
      <c r="O6273" s="3">
        <f>'Transaction Data'!$N6273-'Transaction Data'!$M6273</f>
        <v>286</v>
      </c>
      <c r="P6273" s="2">
        <f>DATEDIF('Transaction Data'!$D6273,'Transaction Data'!$A6273,"y")</f>
        <v>39</v>
      </c>
      <c r="Q6273" s="2" t="str">
        <f>FLOOR('Transaction Data'!$P6273,15)&amp;"-"&amp;FLOOR('Transaction Data'!$P6273,15)+14</f>
        <v>30-44</v>
      </c>
      <c r="R6273" s="2" t="str">
        <f>IF('Transaction Data'!$L6273&lt;=10,"Less Expensive","Expensive")</f>
        <v>Less Expensive</v>
      </c>
      <c r="S6273" s="4">
        <f>WEEKDAY('Transaction Data'!$A6273)</f>
        <v>3</v>
      </c>
      <c r="T6273" s="2" t="str">
        <f>IF(WEEKDAY('Transaction Data'!$A6273,2)&lt;6,"Weekday","Weekend")</f>
        <v>Weekday</v>
      </c>
    </row>
    <row r="6274" ht="15.75" customHeight="1">
      <c r="A6274" s="1">
        <v>45365.0</v>
      </c>
      <c r="B6274" s="2" t="s">
        <v>5859</v>
      </c>
      <c r="C6274" s="2" t="s">
        <v>41</v>
      </c>
      <c r="D6274" s="1">
        <v>17731.0</v>
      </c>
      <c r="E6274" s="2" t="s">
        <v>63</v>
      </c>
      <c r="F6274" s="2">
        <v>167.0</v>
      </c>
      <c r="G6274" s="2" t="s">
        <v>23</v>
      </c>
      <c r="H6274" s="2" t="s">
        <v>29</v>
      </c>
      <c r="I6274" s="2" t="s">
        <v>25</v>
      </c>
      <c r="J6274" s="2" t="str">
        <f t="array" ref="J6274">XLOOKUP('Transaction Data'!$G6274,Product_Code,Biscuit_Brand)</f>
        <v>Cinnamon Swirls</v>
      </c>
      <c r="K6274" s="2">
        <f t="array" ref="K6274">XLOOKUP('Transaction Data'!$G6274,Product_Code,Cost)</f>
        <v>10</v>
      </c>
      <c r="L6274" s="2">
        <f t="array" ref="L6274">XLOOKUP('Transaction Data'!$G6274,Product_Code,Unit_Price)</f>
        <v>14</v>
      </c>
      <c r="M6274" s="3">
        <f>'Transaction Data'!$F6274*'Transaction Data'!$K6274</f>
        <v>1670</v>
      </c>
      <c r="N6274" s="3">
        <f>'Transaction Data'!$F6274*'Transaction Data'!$L6274</f>
        <v>2338</v>
      </c>
      <c r="O6274" s="3">
        <f>'Transaction Data'!$N6274-'Transaction Data'!$M6274</f>
        <v>668</v>
      </c>
      <c r="P6274" s="2">
        <f>DATEDIF('Transaction Data'!$D6274,'Transaction Data'!$A6274,"y")</f>
        <v>75</v>
      </c>
      <c r="Q6274" s="2" t="str">
        <f>FLOOR('Transaction Data'!$P6274,15)&amp;"-"&amp;FLOOR('Transaction Data'!$P6274,15)+14</f>
        <v>75-89</v>
      </c>
      <c r="R6274" s="2" t="str">
        <f>IF('Transaction Data'!$L6274&lt;=10,"Less Expensive","Expensive")</f>
        <v>Expensive</v>
      </c>
      <c r="S6274" s="4">
        <f>WEEKDAY('Transaction Data'!$A6274)</f>
        <v>5</v>
      </c>
      <c r="T6274" s="2" t="str">
        <f>IF(WEEKDAY('Transaction Data'!$A6274,2)&lt;6,"Weekday","Weekend")</f>
        <v>Weekday</v>
      </c>
    </row>
    <row r="6275" ht="15.75" customHeight="1">
      <c r="A6275" s="1">
        <v>45389.0</v>
      </c>
      <c r="B6275" s="2" t="s">
        <v>1480</v>
      </c>
      <c r="C6275" s="2" t="s">
        <v>51</v>
      </c>
      <c r="D6275" s="1">
        <v>35263.0</v>
      </c>
      <c r="E6275" s="2" t="s">
        <v>27</v>
      </c>
      <c r="F6275" s="2">
        <v>470.0</v>
      </c>
      <c r="G6275" s="2" t="s">
        <v>61</v>
      </c>
      <c r="H6275" s="2" t="s">
        <v>42</v>
      </c>
      <c r="I6275" s="2" t="s">
        <v>25</v>
      </c>
      <c r="J6275" s="2" t="str">
        <f t="array" ref="J6275">XLOOKUP('Transaction Data'!$G6275,Product_Code,Biscuit_Brand)</f>
        <v>Choco Delight</v>
      </c>
      <c r="K6275" s="2">
        <f t="array" ref="K6275">XLOOKUP('Transaction Data'!$G6275,Product_Code,Cost)</f>
        <v>3</v>
      </c>
      <c r="L6275" s="2">
        <f t="array" ref="L6275">XLOOKUP('Transaction Data'!$G6275,Product_Code,Unit_Price)</f>
        <v>5</v>
      </c>
      <c r="M6275" s="3">
        <f>'Transaction Data'!$F6275*'Transaction Data'!$K6275</f>
        <v>1410</v>
      </c>
      <c r="N6275" s="3">
        <f>'Transaction Data'!$F6275*'Transaction Data'!$L6275</f>
        <v>2350</v>
      </c>
      <c r="O6275" s="3">
        <f>'Transaction Data'!$N6275-'Transaction Data'!$M6275</f>
        <v>940</v>
      </c>
      <c r="P6275" s="2">
        <f>DATEDIF('Transaction Data'!$D6275,'Transaction Data'!$A6275,"y")</f>
        <v>27</v>
      </c>
      <c r="Q6275" s="2" t="str">
        <f>FLOOR('Transaction Data'!$P6275,15)&amp;"-"&amp;FLOOR('Transaction Data'!$P6275,15)+14</f>
        <v>15-29</v>
      </c>
      <c r="R6275" s="2" t="str">
        <f>IF('Transaction Data'!$L6275&lt;=10,"Less Expensive","Expensive")</f>
        <v>Less Expensive</v>
      </c>
      <c r="S6275" s="4">
        <f>WEEKDAY('Transaction Data'!$A6275)</f>
        <v>1</v>
      </c>
      <c r="T6275" s="2" t="str">
        <f>IF(WEEKDAY('Transaction Data'!$A6275,2)&lt;6,"Weekday","Weekend")</f>
        <v>Weekend</v>
      </c>
    </row>
    <row r="6276" ht="15.75" customHeight="1">
      <c r="A6276" s="1">
        <v>45494.0</v>
      </c>
      <c r="B6276" s="2" t="s">
        <v>1284</v>
      </c>
      <c r="C6276" s="2" t="s">
        <v>78</v>
      </c>
      <c r="D6276" s="1">
        <v>37635.0</v>
      </c>
      <c r="E6276" s="2" t="s">
        <v>22</v>
      </c>
      <c r="F6276" s="2">
        <v>20.0</v>
      </c>
      <c r="G6276" s="2" t="s">
        <v>61</v>
      </c>
      <c r="H6276" s="2" t="s">
        <v>45</v>
      </c>
      <c r="I6276" s="2" t="s">
        <v>25</v>
      </c>
      <c r="J6276" s="2" t="str">
        <f t="array" ref="J6276">XLOOKUP('Transaction Data'!$G6276,Product_Code,Biscuit_Brand)</f>
        <v>Choco Delight</v>
      </c>
      <c r="K6276" s="2">
        <f t="array" ref="K6276">XLOOKUP('Transaction Data'!$G6276,Product_Code,Cost)</f>
        <v>3</v>
      </c>
      <c r="L6276" s="2">
        <f t="array" ref="L6276">XLOOKUP('Transaction Data'!$G6276,Product_Code,Unit_Price)</f>
        <v>5</v>
      </c>
      <c r="M6276" s="3">
        <f>'Transaction Data'!$F6276*'Transaction Data'!$K6276</f>
        <v>60</v>
      </c>
      <c r="N6276" s="3">
        <f>'Transaction Data'!$F6276*'Transaction Data'!$L6276</f>
        <v>100</v>
      </c>
      <c r="O6276" s="3">
        <f>'Transaction Data'!$N6276-'Transaction Data'!$M6276</f>
        <v>40</v>
      </c>
      <c r="P6276" s="2">
        <f>DATEDIF('Transaction Data'!$D6276,'Transaction Data'!$A6276,"y")</f>
        <v>21</v>
      </c>
      <c r="Q6276" s="2" t="str">
        <f>FLOOR('Transaction Data'!$P6276,15)&amp;"-"&amp;FLOOR('Transaction Data'!$P6276,15)+14</f>
        <v>15-29</v>
      </c>
      <c r="R6276" s="2" t="str">
        <f>IF('Transaction Data'!$L6276&lt;=10,"Less Expensive","Expensive")</f>
        <v>Less Expensive</v>
      </c>
      <c r="S6276" s="4">
        <f>WEEKDAY('Transaction Data'!$A6276)</f>
        <v>1</v>
      </c>
      <c r="T6276" s="2" t="str">
        <f>IF(WEEKDAY('Transaction Data'!$A6276,2)&lt;6,"Weekday","Weekend")</f>
        <v>Weekend</v>
      </c>
    </row>
    <row r="6277" ht="15.75" customHeight="1">
      <c r="A6277" s="1">
        <v>45433.0</v>
      </c>
      <c r="B6277" s="2" t="s">
        <v>5860</v>
      </c>
      <c r="C6277" s="2" t="s">
        <v>32</v>
      </c>
      <c r="D6277" s="1">
        <v>31405.0</v>
      </c>
      <c r="E6277" s="2" t="s">
        <v>22</v>
      </c>
      <c r="F6277" s="2">
        <v>317.0</v>
      </c>
      <c r="G6277" s="2" t="s">
        <v>33</v>
      </c>
      <c r="H6277" s="2" t="s">
        <v>24</v>
      </c>
      <c r="I6277" s="2" t="s">
        <v>25</v>
      </c>
      <c r="J6277" s="2" t="str">
        <f t="array" ref="J6277">XLOOKUP('Transaction Data'!$G6277,Product_Code,Biscuit_Brand)</f>
        <v>Caramel Biscuits</v>
      </c>
      <c r="K6277" s="2">
        <f t="array" ref="K6277">XLOOKUP('Transaction Data'!$G6277,Product_Code,Cost)</f>
        <v>18</v>
      </c>
      <c r="L6277" s="2">
        <f t="array" ref="L6277">XLOOKUP('Transaction Data'!$G6277,Product_Code,Unit_Price)</f>
        <v>22</v>
      </c>
      <c r="M6277" s="3">
        <f>'Transaction Data'!$F6277*'Transaction Data'!$K6277</f>
        <v>5706</v>
      </c>
      <c r="N6277" s="3">
        <f>'Transaction Data'!$F6277*'Transaction Data'!$L6277</f>
        <v>6974</v>
      </c>
      <c r="O6277" s="3">
        <f>'Transaction Data'!$N6277-'Transaction Data'!$M6277</f>
        <v>1268</v>
      </c>
      <c r="P6277" s="2">
        <f>DATEDIF('Transaction Data'!$D6277,'Transaction Data'!$A6277,"y")</f>
        <v>38</v>
      </c>
      <c r="Q6277" s="2" t="str">
        <f>FLOOR('Transaction Data'!$P6277,15)&amp;"-"&amp;FLOOR('Transaction Data'!$P6277,15)+14</f>
        <v>30-44</v>
      </c>
      <c r="R6277" s="2" t="str">
        <f>IF('Transaction Data'!$L6277&lt;=10,"Less Expensive","Expensive")</f>
        <v>Expensive</v>
      </c>
      <c r="S6277" s="4">
        <f>WEEKDAY('Transaction Data'!$A6277)</f>
        <v>3</v>
      </c>
      <c r="T6277" s="2" t="str">
        <f>IF(WEEKDAY('Transaction Data'!$A6277,2)&lt;6,"Weekday","Weekend")</f>
        <v>Weekday</v>
      </c>
    </row>
    <row r="6278" ht="15.75" customHeight="1">
      <c r="A6278" s="1">
        <v>45335.0</v>
      </c>
      <c r="B6278" s="2" t="s">
        <v>5861</v>
      </c>
      <c r="C6278" s="2" t="s">
        <v>32</v>
      </c>
      <c r="D6278" s="1">
        <v>28284.0</v>
      </c>
      <c r="E6278" s="2" t="s">
        <v>22</v>
      </c>
      <c r="F6278" s="2">
        <v>421.0</v>
      </c>
      <c r="G6278" s="2" t="s">
        <v>48</v>
      </c>
      <c r="H6278" s="2" t="s">
        <v>29</v>
      </c>
      <c r="I6278" s="2" t="s">
        <v>25</v>
      </c>
      <c r="J6278" s="2" t="str">
        <f t="array" ref="J6278">XLOOKUP('Transaction Data'!$G6278,Product_Code,Biscuit_Brand)</f>
        <v>Lemon Crisps</v>
      </c>
      <c r="K6278" s="2">
        <f t="array" ref="K6278">XLOOKUP('Transaction Data'!$G6278,Product_Code,Cost)</f>
        <v>7</v>
      </c>
      <c r="L6278" s="2">
        <f t="array" ref="L6278">XLOOKUP('Transaction Data'!$G6278,Product_Code,Unit_Price)</f>
        <v>9</v>
      </c>
      <c r="M6278" s="3">
        <f>'Transaction Data'!$F6278*'Transaction Data'!$K6278</f>
        <v>2947</v>
      </c>
      <c r="N6278" s="3">
        <f>'Transaction Data'!$F6278*'Transaction Data'!$L6278</f>
        <v>3789</v>
      </c>
      <c r="O6278" s="3">
        <f>'Transaction Data'!$N6278-'Transaction Data'!$M6278</f>
        <v>842</v>
      </c>
      <c r="P6278" s="2">
        <f>DATEDIF('Transaction Data'!$D6278,'Transaction Data'!$A6278,"y")</f>
        <v>46</v>
      </c>
      <c r="Q6278" s="2" t="str">
        <f>FLOOR('Transaction Data'!$P6278,15)&amp;"-"&amp;FLOOR('Transaction Data'!$P6278,15)+14</f>
        <v>45-59</v>
      </c>
      <c r="R6278" s="2" t="str">
        <f>IF('Transaction Data'!$L6278&lt;=10,"Less Expensive","Expensive")</f>
        <v>Less Expensive</v>
      </c>
      <c r="S6278" s="4">
        <f>WEEKDAY('Transaction Data'!$A6278)</f>
        <v>3</v>
      </c>
      <c r="T6278" s="2" t="str">
        <f>IF(WEEKDAY('Transaction Data'!$A6278,2)&lt;6,"Weekday","Weekend")</f>
        <v>Weekday</v>
      </c>
    </row>
    <row r="6279" ht="15.75" customHeight="1">
      <c r="A6279" s="1">
        <v>45434.0</v>
      </c>
      <c r="B6279" s="2" t="s">
        <v>5862</v>
      </c>
      <c r="C6279" s="2" t="s">
        <v>72</v>
      </c>
      <c r="D6279" s="1">
        <v>28616.0</v>
      </c>
      <c r="E6279" s="2" t="s">
        <v>22</v>
      </c>
      <c r="F6279" s="2">
        <v>122.0</v>
      </c>
      <c r="G6279" s="2" t="s">
        <v>28</v>
      </c>
      <c r="H6279" s="2" t="s">
        <v>29</v>
      </c>
      <c r="I6279" s="2" t="s">
        <v>25</v>
      </c>
      <c r="J6279" s="2" t="str">
        <f t="array" ref="J6279">XLOOKUP('Transaction Data'!$G6279,Product_Code,Biscuit_Brand)</f>
        <v>Shortbread</v>
      </c>
      <c r="K6279" s="2">
        <f t="array" ref="K6279">XLOOKUP('Transaction Data'!$G6279,Product_Code,Cost)</f>
        <v>10</v>
      </c>
      <c r="L6279" s="2">
        <f t="array" ref="L6279">XLOOKUP('Transaction Data'!$G6279,Product_Code,Unit_Price)</f>
        <v>45</v>
      </c>
      <c r="M6279" s="3">
        <f>'Transaction Data'!$F6279*'Transaction Data'!$K6279</f>
        <v>1220</v>
      </c>
      <c r="N6279" s="3">
        <f>'Transaction Data'!$F6279*'Transaction Data'!$L6279</f>
        <v>5490</v>
      </c>
      <c r="O6279" s="3">
        <f>'Transaction Data'!$N6279-'Transaction Data'!$M6279</f>
        <v>4270</v>
      </c>
      <c r="P6279" s="2">
        <f>DATEDIF('Transaction Data'!$D6279,'Transaction Data'!$A6279,"y")</f>
        <v>46</v>
      </c>
      <c r="Q6279" s="2" t="str">
        <f>FLOOR('Transaction Data'!$P6279,15)&amp;"-"&amp;FLOOR('Transaction Data'!$P6279,15)+14</f>
        <v>45-59</v>
      </c>
      <c r="R6279" s="2" t="str">
        <f>IF('Transaction Data'!$L6279&lt;=10,"Less Expensive","Expensive")</f>
        <v>Expensive</v>
      </c>
      <c r="S6279" s="4">
        <f>WEEKDAY('Transaction Data'!$A6279)</f>
        <v>4</v>
      </c>
      <c r="T6279" s="2" t="str">
        <f>IF(WEEKDAY('Transaction Data'!$A6279,2)&lt;6,"Weekday","Weekend")</f>
        <v>Weekday</v>
      </c>
    </row>
    <row r="6280" ht="15.75" customHeight="1">
      <c r="A6280" s="1">
        <v>45464.0</v>
      </c>
      <c r="B6280" s="2" t="s">
        <v>5863</v>
      </c>
      <c r="C6280" s="2" t="s">
        <v>54</v>
      </c>
      <c r="D6280" s="1">
        <v>35724.0</v>
      </c>
      <c r="E6280" s="2" t="s">
        <v>22</v>
      </c>
      <c r="F6280" s="2">
        <v>193.0</v>
      </c>
      <c r="G6280" s="2" t="s">
        <v>44</v>
      </c>
      <c r="H6280" s="2" t="s">
        <v>34</v>
      </c>
      <c r="I6280" s="2" t="s">
        <v>25</v>
      </c>
      <c r="J6280" s="2" t="str">
        <f t="array" ref="J6280">XLOOKUP('Transaction Data'!$G6280,Product_Code,Biscuit_Brand)</f>
        <v>Butter Crunch</v>
      </c>
      <c r="K6280" s="2">
        <f t="array" ref="K6280">XLOOKUP('Transaction Data'!$G6280,Product_Code,Cost)</f>
        <v>10</v>
      </c>
      <c r="L6280" s="2">
        <f t="array" ref="L6280">XLOOKUP('Transaction Data'!$G6280,Product_Code,Unit_Price)</f>
        <v>11</v>
      </c>
      <c r="M6280" s="3">
        <f>'Transaction Data'!$F6280*'Transaction Data'!$K6280</f>
        <v>1930</v>
      </c>
      <c r="N6280" s="3">
        <f>'Transaction Data'!$F6280*'Transaction Data'!$L6280</f>
        <v>2123</v>
      </c>
      <c r="O6280" s="3">
        <f>'Transaction Data'!$N6280-'Transaction Data'!$M6280</f>
        <v>193</v>
      </c>
      <c r="P6280" s="2">
        <f>DATEDIF('Transaction Data'!$D6280,'Transaction Data'!$A6280,"y")</f>
        <v>26</v>
      </c>
      <c r="Q6280" s="2" t="str">
        <f>FLOOR('Transaction Data'!$P6280,15)&amp;"-"&amp;FLOOR('Transaction Data'!$P6280,15)+14</f>
        <v>15-29</v>
      </c>
      <c r="R6280" s="2" t="str">
        <f>IF('Transaction Data'!$L6280&lt;=10,"Less Expensive","Expensive")</f>
        <v>Expensive</v>
      </c>
      <c r="S6280" s="4">
        <f>WEEKDAY('Transaction Data'!$A6280)</f>
        <v>6</v>
      </c>
      <c r="T6280" s="2" t="str">
        <f>IF(WEEKDAY('Transaction Data'!$A6280,2)&lt;6,"Weekday","Weekend")</f>
        <v>Weekday</v>
      </c>
    </row>
    <row r="6281" ht="15.75" customHeight="1">
      <c r="A6281" s="1">
        <v>45480.0</v>
      </c>
      <c r="B6281" s="2" t="s">
        <v>5864</v>
      </c>
      <c r="C6281" s="2" t="s">
        <v>51</v>
      </c>
      <c r="D6281" s="1">
        <v>19478.0</v>
      </c>
      <c r="E6281" s="2" t="s">
        <v>63</v>
      </c>
      <c r="F6281" s="2">
        <v>231.0</v>
      </c>
      <c r="G6281" s="2" t="s">
        <v>60</v>
      </c>
      <c r="H6281" s="2" t="s">
        <v>24</v>
      </c>
      <c r="I6281" s="2" t="s">
        <v>25</v>
      </c>
      <c r="J6281" s="2" t="str">
        <f t="array" ref="J6281">XLOOKUP('Transaction Data'!$G6281,Product_Code,Biscuit_Brand)</f>
        <v>Peanut Butter Bites</v>
      </c>
      <c r="K6281" s="2">
        <f t="array" ref="K6281">XLOOKUP('Transaction Data'!$G6281,Product_Code,Cost)</f>
        <v>5</v>
      </c>
      <c r="L6281" s="2">
        <f t="array" ref="L6281">XLOOKUP('Transaction Data'!$G6281,Product_Code,Unit_Price)</f>
        <v>7</v>
      </c>
      <c r="M6281" s="3">
        <f>'Transaction Data'!$F6281*'Transaction Data'!$K6281</f>
        <v>1155</v>
      </c>
      <c r="N6281" s="3">
        <f>'Transaction Data'!$F6281*'Transaction Data'!$L6281</f>
        <v>1617</v>
      </c>
      <c r="O6281" s="3">
        <f>'Transaction Data'!$N6281-'Transaction Data'!$M6281</f>
        <v>462</v>
      </c>
      <c r="P6281" s="2">
        <f>DATEDIF('Transaction Data'!$D6281,'Transaction Data'!$A6281,"y")</f>
        <v>71</v>
      </c>
      <c r="Q6281" s="2" t="str">
        <f>FLOOR('Transaction Data'!$P6281,15)&amp;"-"&amp;FLOOR('Transaction Data'!$P6281,15)+14</f>
        <v>60-74</v>
      </c>
      <c r="R6281" s="2" t="str">
        <f>IF('Transaction Data'!$L6281&lt;=10,"Less Expensive","Expensive")</f>
        <v>Less Expensive</v>
      </c>
      <c r="S6281" s="4">
        <f>WEEKDAY('Transaction Data'!$A6281)</f>
        <v>1</v>
      </c>
      <c r="T6281" s="2" t="str">
        <f>IF(WEEKDAY('Transaction Data'!$A6281,2)&lt;6,"Weekday","Weekend")</f>
        <v>Weekend</v>
      </c>
    </row>
    <row r="6282" ht="15.75" customHeight="1">
      <c r="A6282" s="1">
        <v>45412.0</v>
      </c>
      <c r="B6282" s="2" t="s">
        <v>5865</v>
      </c>
      <c r="C6282" s="2" t="s">
        <v>41</v>
      </c>
      <c r="D6282" s="1">
        <v>26505.0</v>
      </c>
      <c r="E6282" s="2" t="s">
        <v>63</v>
      </c>
      <c r="F6282" s="2">
        <v>427.0</v>
      </c>
      <c r="G6282" s="2" t="s">
        <v>33</v>
      </c>
      <c r="H6282" s="2" t="s">
        <v>42</v>
      </c>
      <c r="I6282" s="2" t="s">
        <v>25</v>
      </c>
      <c r="J6282" s="2" t="str">
        <f t="array" ref="J6282">XLOOKUP('Transaction Data'!$G6282,Product_Code,Biscuit_Brand)</f>
        <v>Caramel Biscuits</v>
      </c>
      <c r="K6282" s="2">
        <f t="array" ref="K6282">XLOOKUP('Transaction Data'!$G6282,Product_Code,Cost)</f>
        <v>18</v>
      </c>
      <c r="L6282" s="2">
        <f t="array" ref="L6282">XLOOKUP('Transaction Data'!$G6282,Product_Code,Unit_Price)</f>
        <v>22</v>
      </c>
      <c r="M6282" s="3">
        <f>'Transaction Data'!$F6282*'Transaction Data'!$K6282</f>
        <v>7686</v>
      </c>
      <c r="N6282" s="3">
        <f>'Transaction Data'!$F6282*'Transaction Data'!$L6282</f>
        <v>9394</v>
      </c>
      <c r="O6282" s="3">
        <f>'Transaction Data'!$N6282-'Transaction Data'!$M6282</f>
        <v>1708</v>
      </c>
      <c r="P6282" s="2">
        <f>DATEDIF('Transaction Data'!$D6282,'Transaction Data'!$A6282,"y")</f>
        <v>51</v>
      </c>
      <c r="Q6282" s="2" t="str">
        <f>FLOOR('Transaction Data'!$P6282,15)&amp;"-"&amp;FLOOR('Transaction Data'!$P6282,15)+14</f>
        <v>45-59</v>
      </c>
      <c r="R6282" s="2" t="str">
        <f>IF('Transaction Data'!$L6282&lt;=10,"Less Expensive","Expensive")</f>
        <v>Expensive</v>
      </c>
      <c r="S6282" s="4">
        <f>WEEKDAY('Transaction Data'!$A6282)</f>
        <v>3</v>
      </c>
      <c r="T6282" s="2" t="str">
        <f>IF(WEEKDAY('Transaction Data'!$A6282,2)&lt;6,"Weekday","Weekend")</f>
        <v>Weekday</v>
      </c>
    </row>
    <row r="6283" ht="15.75" customHeight="1">
      <c r="A6283" s="1">
        <v>45304.0</v>
      </c>
      <c r="B6283" s="2" t="s">
        <v>5866</v>
      </c>
      <c r="C6283" s="2" t="s">
        <v>65</v>
      </c>
      <c r="D6283" s="1">
        <v>19693.0</v>
      </c>
      <c r="E6283" s="2" t="s">
        <v>27</v>
      </c>
      <c r="F6283" s="2">
        <v>326.0</v>
      </c>
      <c r="G6283" s="2" t="s">
        <v>61</v>
      </c>
      <c r="H6283" s="2" t="s">
        <v>45</v>
      </c>
      <c r="I6283" s="2" t="s">
        <v>25</v>
      </c>
      <c r="J6283" s="2" t="str">
        <f t="array" ref="J6283">XLOOKUP('Transaction Data'!$G6283,Product_Code,Biscuit_Brand)</f>
        <v>Choco Delight</v>
      </c>
      <c r="K6283" s="2">
        <f t="array" ref="K6283">XLOOKUP('Transaction Data'!$G6283,Product_Code,Cost)</f>
        <v>3</v>
      </c>
      <c r="L6283" s="2">
        <f t="array" ref="L6283">XLOOKUP('Transaction Data'!$G6283,Product_Code,Unit_Price)</f>
        <v>5</v>
      </c>
      <c r="M6283" s="3">
        <f>'Transaction Data'!$F6283*'Transaction Data'!$K6283</f>
        <v>978</v>
      </c>
      <c r="N6283" s="3">
        <f>'Transaction Data'!$F6283*'Transaction Data'!$L6283</f>
        <v>1630</v>
      </c>
      <c r="O6283" s="3">
        <f>'Transaction Data'!$N6283-'Transaction Data'!$M6283</f>
        <v>652</v>
      </c>
      <c r="P6283" s="2">
        <f>DATEDIF('Transaction Data'!$D6283,'Transaction Data'!$A6283,"y")</f>
        <v>70</v>
      </c>
      <c r="Q6283" s="2" t="str">
        <f>FLOOR('Transaction Data'!$P6283,15)&amp;"-"&amp;FLOOR('Transaction Data'!$P6283,15)+14</f>
        <v>60-74</v>
      </c>
      <c r="R6283" s="2" t="str">
        <f>IF('Transaction Data'!$L6283&lt;=10,"Less Expensive","Expensive")</f>
        <v>Less Expensive</v>
      </c>
      <c r="S6283" s="4">
        <f>WEEKDAY('Transaction Data'!$A6283)</f>
        <v>7</v>
      </c>
      <c r="T6283" s="2" t="str">
        <f>IF(WEEKDAY('Transaction Data'!$A6283,2)&lt;6,"Weekday","Weekend")</f>
        <v>Weekend</v>
      </c>
    </row>
    <row r="6284" ht="15.75" customHeight="1">
      <c r="A6284" s="1">
        <v>45323.0</v>
      </c>
      <c r="B6284" s="2" t="s">
        <v>5867</v>
      </c>
      <c r="C6284" s="2" t="s">
        <v>78</v>
      </c>
      <c r="D6284" s="1">
        <v>20458.0</v>
      </c>
      <c r="E6284" s="2" t="s">
        <v>63</v>
      </c>
      <c r="F6284" s="2">
        <v>74.0</v>
      </c>
      <c r="G6284" s="2" t="s">
        <v>57</v>
      </c>
      <c r="H6284" s="2" t="s">
        <v>24</v>
      </c>
      <c r="I6284" s="2" t="s">
        <v>25</v>
      </c>
      <c r="J6284" s="2" t="str">
        <f t="array" ref="J6284">XLOOKUP('Transaction Data'!$G6284,Product_Code,Biscuit_Brand)</f>
        <v>Oatmeal Cookies</v>
      </c>
      <c r="K6284" s="2">
        <f t="array" ref="K6284">XLOOKUP('Transaction Data'!$G6284,Product_Code,Cost)</f>
        <v>19</v>
      </c>
      <c r="L6284" s="2">
        <f t="array" ref="L6284">XLOOKUP('Transaction Data'!$G6284,Product_Code,Unit_Price)</f>
        <v>23</v>
      </c>
      <c r="M6284" s="3">
        <f>'Transaction Data'!$F6284*'Transaction Data'!$K6284</f>
        <v>1406</v>
      </c>
      <c r="N6284" s="3">
        <f>'Transaction Data'!$F6284*'Transaction Data'!$L6284</f>
        <v>1702</v>
      </c>
      <c r="O6284" s="3">
        <f>'Transaction Data'!$N6284-'Transaction Data'!$M6284</f>
        <v>296</v>
      </c>
      <c r="P6284" s="2">
        <f>DATEDIF('Transaction Data'!$D6284,'Transaction Data'!$A6284,"y")</f>
        <v>68</v>
      </c>
      <c r="Q6284" s="2" t="str">
        <f>FLOOR('Transaction Data'!$P6284,15)&amp;"-"&amp;FLOOR('Transaction Data'!$P6284,15)+14</f>
        <v>60-74</v>
      </c>
      <c r="R6284" s="2" t="str">
        <f>IF('Transaction Data'!$L6284&lt;=10,"Less Expensive","Expensive")</f>
        <v>Expensive</v>
      </c>
      <c r="S6284" s="4">
        <f>WEEKDAY('Transaction Data'!$A6284)</f>
        <v>5</v>
      </c>
      <c r="T6284" s="2" t="str">
        <f>IF(WEEKDAY('Transaction Data'!$A6284,2)&lt;6,"Weekday","Weekend")</f>
        <v>Weekday</v>
      </c>
    </row>
    <row r="6285" ht="15.75" customHeight="1">
      <c r="A6285" s="1">
        <v>45396.0</v>
      </c>
      <c r="B6285" s="2" t="s">
        <v>973</v>
      </c>
      <c r="C6285" s="2" t="s">
        <v>65</v>
      </c>
      <c r="D6285" s="1">
        <v>25646.0</v>
      </c>
      <c r="E6285" s="2" t="s">
        <v>27</v>
      </c>
      <c r="F6285" s="2">
        <v>289.0</v>
      </c>
      <c r="G6285" s="2" t="s">
        <v>23</v>
      </c>
      <c r="H6285" s="2" t="s">
        <v>29</v>
      </c>
      <c r="I6285" s="2" t="s">
        <v>25</v>
      </c>
      <c r="J6285" s="2" t="str">
        <f t="array" ref="J6285">XLOOKUP('Transaction Data'!$G6285,Product_Code,Biscuit_Brand)</f>
        <v>Cinnamon Swirls</v>
      </c>
      <c r="K6285" s="2">
        <f t="array" ref="K6285">XLOOKUP('Transaction Data'!$G6285,Product_Code,Cost)</f>
        <v>10</v>
      </c>
      <c r="L6285" s="2">
        <f t="array" ref="L6285">XLOOKUP('Transaction Data'!$G6285,Product_Code,Unit_Price)</f>
        <v>14</v>
      </c>
      <c r="M6285" s="3">
        <f>'Transaction Data'!$F6285*'Transaction Data'!$K6285</f>
        <v>2890</v>
      </c>
      <c r="N6285" s="3">
        <f>'Transaction Data'!$F6285*'Transaction Data'!$L6285</f>
        <v>4046</v>
      </c>
      <c r="O6285" s="3">
        <f>'Transaction Data'!$N6285-'Transaction Data'!$M6285</f>
        <v>1156</v>
      </c>
      <c r="P6285" s="2">
        <f>DATEDIF('Transaction Data'!$D6285,'Transaction Data'!$A6285,"y")</f>
        <v>54</v>
      </c>
      <c r="Q6285" s="2" t="str">
        <f>FLOOR('Transaction Data'!$P6285,15)&amp;"-"&amp;FLOOR('Transaction Data'!$P6285,15)+14</f>
        <v>45-59</v>
      </c>
      <c r="R6285" s="2" t="str">
        <f>IF('Transaction Data'!$L6285&lt;=10,"Less Expensive","Expensive")</f>
        <v>Expensive</v>
      </c>
      <c r="S6285" s="4">
        <f>WEEKDAY('Transaction Data'!$A6285)</f>
        <v>1</v>
      </c>
      <c r="T6285" s="2" t="str">
        <f>IF(WEEKDAY('Transaction Data'!$A6285,2)&lt;6,"Weekday","Weekend")</f>
        <v>Weekend</v>
      </c>
    </row>
    <row r="6286" ht="15.75" customHeight="1">
      <c r="A6286" s="1">
        <v>45352.0</v>
      </c>
      <c r="B6286" s="2" t="s">
        <v>5868</v>
      </c>
      <c r="C6286" s="2" t="s">
        <v>51</v>
      </c>
      <c r="D6286" s="1">
        <v>24153.0</v>
      </c>
      <c r="E6286" s="2" t="s">
        <v>22</v>
      </c>
      <c r="F6286" s="2">
        <v>81.0</v>
      </c>
      <c r="G6286" s="2" t="s">
        <v>57</v>
      </c>
      <c r="H6286" s="2" t="s">
        <v>42</v>
      </c>
      <c r="I6286" s="2" t="s">
        <v>25</v>
      </c>
      <c r="J6286" s="2" t="str">
        <f t="array" ref="J6286">XLOOKUP('Transaction Data'!$G6286,Product_Code,Biscuit_Brand)</f>
        <v>Oatmeal Cookies</v>
      </c>
      <c r="K6286" s="2">
        <f t="array" ref="K6286">XLOOKUP('Transaction Data'!$G6286,Product_Code,Cost)</f>
        <v>19</v>
      </c>
      <c r="L6286" s="2">
        <f t="array" ref="L6286">XLOOKUP('Transaction Data'!$G6286,Product_Code,Unit_Price)</f>
        <v>23</v>
      </c>
      <c r="M6286" s="3">
        <f>'Transaction Data'!$F6286*'Transaction Data'!$K6286</f>
        <v>1539</v>
      </c>
      <c r="N6286" s="3">
        <f>'Transaction Data'!$F6286*'Transaction Data'!$L6286</f>
        <v>1863</v>
      </c>
      <c r="O6286" s="3">
        <f>'Transaction Data'!$N6286-'Transaction Data'!$M6286</f>
        <v>324</v>
      </c>
      <c r="P6286" s="2">
        <f>DATEDIF('Transaction Data'!$D6286,'Transaction Data'!$A6286,"y")</f>
        <v>58</v>
      </c>
      <c r="Q6286" s="2" t="str">
        <f>FLOOR('Transaction Data'!$P6286,15)&amp;"-"&amp;FLOOR('Transaction Data'!$P6286,15)+14</f>
        <v>45-59</v>
      </c>
      <c r="R6286" s="2" t="str">
        <f>IF('Transaction Data'!$L6286&lt;=10,"Less Expensive","Expensive")</f>
        <v>Expensive</v>
      </c>
      <c r="S6286" s="4">
        <f>WEEKDAY('Transaction Data'!$A6286)</f>
        <v>6</v>
      </c>
      <c r="T6286" s="2" t="str">
        <f>IF(WEEKDAY('Transaction Data'!$A6286,2)&lt;6,"Weekday","Weekend")</f>
        <v>Weekday</v>
      </c>
    </row>
    <row r="6287" ht="15.75" customHeight="1">
      <c r="A6287" s="1">
        <v>45358.0</v>
      </c>
      <c r="B6287" s="2" t="s">
        <v>5869</v>
      </c>
      <c r="C6287" s="2" t="s">
        <v>78</v>
      </c>
      <c r="D6287" s="1">
        <v>24459.0</v>
      </c>
      <c r="E6287" s="2" t="s">
        <v>37</v>
      </c>
      <c r="F6287" s="2">
        <v>135.0</v>
      </c>
      <c r="G6287" s="2" t="s">
        <v>38</v>
      </c>
      <c r="H6287" s="2" t="s">
        <v>45</v>
      </c>
      <c r="I6287" s="2" t="s">
        <v>25</v>
      </c>
      <c r="J6287" s="2" t="str">
        <f t="array" ref="J6287">XLOOKUP('Transaction Data'!$G6287,Product_Code,Biscuit_Brand)</f>
        <v>Ginger Snaps</v>
      </c>
      <c r="K6287" s="2">
        <f t="array" ref="K6287">XLOOKUP('Transaction Data'!$G6287,Product_Code,Cost)</f>
        <v>14</v>
      </c>
      <c r="L6287" s="2">
        <f t="array" ref="L6287">XLOOKUP('Transaction Data'!$G6287,Product_Code,Unit_Price)</f>
        <v>28</v>
      </c>
      <c r="M6287" s="3">
        <f>'Transaction Data'!$F6287*'Transaction Data'!$K6287</f>
        <v>1890</v>
      </c>
      <c r="N6287" s="3">
        <f>'Transaction Data'!$F6287*'Transaction Data'!$L6287</f>
        <v>3780</v>
      </c>
      <c r="O6287" s="3">
        <f>'Transaction Data'!$N6287-'Transaction Data'!$M6287</f>
        <v>1890</v>
      </c>
      <c r="P6287" s="2">
        <f>DATEDIF('Transaction Data'!$D6287,'Transaction Data'!$A6287,"y")</f>
        <v>57</v>
      </c>
      <c r="Q6287" s="2" t="str">
        <f>FLOOR('Transaction Data'!$P6287,15)&amp;"-"&amp;FLOOR('Transaction Data'!$P6287,15)+14</f>
        <v>45-59</v>
      </c>
      <c r="R6287" s="2" t="str">
        <f>IF('Transaction Data'!$L6287&lt;=10,"Less Expensive","Expensive")</f>
        <v>Expensive</v>
      </c>
      <c r="S6287" s="4">
        <f>WEEKDAY('Transaction Data'!$A6287)</f>
        <v>5</v>
      </c>
      <c r="T6287" s="2" t="str">
        <f>IF(WEEKDAY('Transaction Data'!$A6287,2)&lt;6,"Weekday","Weekend")</f>
        <v>Weekday</v>
      </c>
    </row>
    <row r="6288" ht="15.75" customHeight="1">
      <c r="A6288" s="1">
        <v>45337.0</v>
      </c>
      <c r="B6288" s="2" t="s">
        <v>5870</v>
      </c>
      <c r="C6288" s="2" t="s">
        <v>32</v>
      </c>
      <c r="D6288" s="1">
        <v>17071.0</v>
      </c>
      <c r="E6288" s="2" t="s">
        <v>22</v>
      </c>
      <c r="F6288" s="2">
        <v>165.0</v>
      </c>
      <c r="G6288" s="2" t="s">
        <v>55</v>
      </c>
      <c r="H6288" s="2" t="s">
        <v>24</v>
      </c>
      <c r="I6288" s="2" t="s">
        <v>25</v>
      </c>
      <c r="J6288" s="2" t="str">
        <f t="array" ref="J6288">XLOOKUP('Transaction Data'!$G6288,Product_Code,Biscuit_Brand)</f>
        <v>Vanilla Wafers</v>
      </c>
      <c r="K6288" s="2">
        <f t="array" ref="K6288">XLOOKUP('Transaction Data'!$G6288,Product_Code,Cost)</f>
        <v>18</v>
      </c>
      <c r="L6288" s="2">
        <f t="array" ref="L6288">XLOOKUP('Transaction Data'!$G6288,Product_Code,Unit_Price)</f>
        <v>36</v>
      </c>
      <c r="M6288" s="3">
        <f>'Transaction Data'!$F6288*'Transaction Data'!$K6288</f>
        <v>2970</v>
      </c>
      <c r="N6288" s="3">
        <f>'Transaction Data'!$F6288*'Transaction Data'!$L6288</f>
        <v>5940</v>
      </c>
      <c r="O6288" s="3">
        <f>'Transaction Data'!$N6288-'Transaction Data'!$M6288</f>
        <v>2970</v>
      </c>
      <c r="P6288" s="2">
        <f>DATEDIF('Transaction Data'!$D6288,'Transaction Data'!$A6288,"y")</f>
        <v>77</v>
      </c>
      <c r="Q6288" s="2" t="str">
        <f>FLOOR('Transaction Data'!$P6288,15)&amp;"-"&amp;FLOOR('Transaction Data'!$P6288,15)+14</f>
        <v>75-89</v>
      </c>
      <c r="R6288" s="2" t="str">
        <f>IF('Transaction Data'!$L6288&lt;=10,"Less Expensive","Expensive")</f>
        <v>Expensive</v>
      </c>
      <c r="S6288" s="4">
        <f>WEEKDAY('Transaction Data'!$A6288)</f>
        <v>5</v>
      </c>
      <c r="T6288" s="2" t="str">
        <f>IF(WEEKDAY('Transaction Data'!$A6288,2)&lt;6,"Weekday","Weekend")</f>
        <v>Weekday</v>
      </c>
    </row>
    <row r="6289" ht="15.75" customHeight="1">
      <c r="A6289" s="1">
        <v>45381.0</v>
      </c>
      <c r="B6289" s="2" t="s">
        <v>5871</v>
      </c>
      <c r="C6289" s="2" t="s">
        <v>51</v>
      </c>
      <c r="D6289" s="1">
        <v>21869.0</v>
      </c>
      <c r="E6289" s="2" t="s">
        <v>22</v>
      </c>
      <c r="F6289" s="2">
        <v>346.0</v>
      </c>
      <c r="G6289" s="2" t="s">
        <v>44</v>
      </c>
      <c r="H6289" s="2" t="s">
        <v>29</v>
      </c>
      <c r="I6289" s="2" t="s">
        <v>25</v>
      </c>
      <c r="J6289" s="2" t="str">
        <f t="array" ref="J6289">XLOOKUP('Transaction Data'!$G6289,Product_Code,Biscuit_Brand)</f>
        <v>Butter Crunch</v>
      </c>
      <c r="K6289" s="2">
        <f t="array" ref="K6289">XLOOKUP('Transaction Data'!$G6289,Product_Code,Cost)</f>
        <v>10</v>
      </c>
      <c r="L6289" s="2">
        <f t="array" ref="L6289">XLOOKUP('Transaction Data'!$G6289,Product_Code,Unit_Price)</f>
        <v>11</v>
      </c>
      <c r="M6289" s="3">
        <f>'Transaction Data'!$F6289*'Transaction Data'!$K6289</f>
        <v>3460</v>
      </c>
      <c r="N6289" s="3">
        <f>'Transaction Data'!$F6289*'Transaction Data'!$L6289</f>
        <v>3806</v>
      </c>
      <c r="O6289" s="3">
        <f>'Transaction Data'!$N6289-'Transaction Data'!$M6289</f>
        <v>346</v>
      </c>
      <c r="P6289" s="2">
        <f>DATEDIF('Transaction Data'!$D6289,'Transaction Data'!$A6289,"y")</f>
        <v>64</v>
      </c>
      <c r="Q6289" s="2" t="str">
        <f>FLOOR('Transaction Data'!$P6289,15)&amp;"-"&amp;FLOOR('Transaction Data'!$P6289,15)+14</f>
        <v>60-74</v>
      </c>
      <c r="R6289" s="2" t="str">
        <f>IF('Transaction Data'!$L6289&lt;=10,"Less Expensive","Expensive")</f>
        <v>Expensive</v>
      </c>
      <c r="S6289" s="4">
        <f>WEEKDAY('Transaction Data'!$A6289)</f>
        <v>7</v>
      </c>
      <c r="T6289" s="2" t="str">
        <f>IF(WEEKDAY('Transaction Data'!$A6289,2)&lt;6,"Weekday","Weekend")</f>
        <v>Weekend</v>
      </c>
    </row>
    <row r="6290" ht="15.75" customHeight="1">
      <c r="A6290" s="1">
        <v>45294.0</v>
      </c>
      <c r="B6290" s="2" t="s">
        <v>3570</v>
      </c>
      <c r="C6290" s="2" t="s">
        <v>51</v>
      </c>
      <c r="D6290" s="1">
        <v>20572.0</v>
      </c>
      <c r="E6290" s="2" t="s">
        <v>27</v>
      </c>
      <c r="F6290" s="2">
        <v>168.0</v>
      </c>
      <c r="G6290" s="2" t="s">
        <v>44</v>
      </c>
      <c r="H6290" s="2" t="s">
        <v>29</v>
      </c>
      <c r="I6290" s="2" t="s">
        <v>25</v>
      </c>
      <c r="J6290" s="2" t="str">
        <f t="array" ref="J6290">XLOOKUP('Transaction Data'!$G6290,Product_Code,Biscuit_Brand)</f>
        <v>Butter Crunch</v>
      </c>
      <c r="K6290" s="2">
        <f t="array" ref="K6290">XLOOKUP('Transaction Data'!$G6290,Product_Code,Cost)</f>
        <v>10</v>
      </c>
      <c r="L6290" s="2">
        <f t="array" ref="L6290">XLOOKUP('Transaction Data'!$G6290,Product_Code,Unit_Price)</f>
        <v>11</v>
      </c>
      <c r="M6290" s="3">
        <f>'Transaction Data'!$F6290*'Transaction Data'!$K6290</f>
        <v>1680</v>
      </c>
      <c r="N6290" s="3">
        <f>'Transaction Data'!$F6290*'Transaction Data'!$L6290</f>
        <v>1848</v>
      </c>
      <c r="O6290" s="3">
        <f>'Transaction Data'!$N6290-'Transaction Data'!$M6290</f>
        <v>168</v>
      </c>
      <c r="P6290" s="2">
        <f>DATEDIF('Transaction Data'!$D6290,'Transaction Data'!$A6290,"y")</f>
        <v>67</v>
      </c>
      <c r="Q6290" s="2" t="str">
        <f>FLOOR('Transaction Data'!$P6290,15)&amp;"-"&amp;FLOOR('Transaction Data'!$P6290,15)+14</f>
        <v>60-74</v>
      </c>
      <c r="R6290" s="2" t="str">
        <f>IF('Transaction Data'!$L6290&lt;=10,"Less Expensive","Expensive")</f>
        <v>Expensive</v>
      </c>
      <c r="S6290" s="4">
        <f>WEEKDAY('Transaction Data'!$A6290)</f>
        <v>4</v>
      </c>
      <c r="T6290" s="2" t="str">
        <f>IF(WEEKDAY('Transaction Data'!$A6290,2)&lt;6,"Weekday","Weekend")</f>
        <v>Weekday</v>
      </c>
    </row>
    <row r="6291" ht="15.75" customHeight="1">
      <c r="A6291" s="1">
        <v>45459.0</v>
      </c>
      <c r="B6291" s="2" t="s">
        <v>5872</v>
      </c>
      <c r="C6291" s="2" t="s">
        <v>41</v>
      </c>
      <c r="D6291" s="1">
        <v>28903.0</v>
      </c>
      <c r="E6291" s="2" t="s">
        <v>63</v>
      </c>
      <c r="F6291" s="2">
        <v>59.0</v>
      </c>
      <c r="G6291" s="2" t="s">
        <v>61</v>
      </c>
      <c r="H6291" s="2" t="s">
        <v>34</v>
      </c>
      <c r="I6291" s="2" t="s">
        <v>25</v>
      </c>
      <c r="J6291" s="2" t="str">
        <f t="array" ref="J6291">XLOOKUP('Transaction Data'!$G6291,Product_Code,Biscuit_Brand)</f>
        <v>Choco Delight</v>
      </c>
      <c r="K6291" s="2">
        <f t="array" ref="K6291">XLOOKUP('Transaction Data'!$G6291,Product_Code,Cost)</f>
        <v>3</v>
      </c>
      <c r="L6291" s="2">
        <f t="array" ref="L6291">XLOOKUP('Transaction Data'!$G6291,Product_Code,Unit_Price)</f>
        <v>5</v>
      </c>
      <c r="M6291" s="3">
        <f>'Transaction Data'!$F6291*'Transaction Data'!$K6291</f>
        <v>177</v>
      </c>
      <c r="N6291" s="3">
        <f>'Transaction Data'!$F6291*'Transaction Data'!$L6291</f>
        <v>295</v>
      </c>
      <c r="O6291" s="3">
        <f>'Transaction Data'!$N6291-'Transaction Data'!$M6291</f>
        <v>118</v>
      </c>
      <c r="P6291" s="2">
        <f>DATEDIF('Transaction Data'!$D6291,'Transaction Data'!$A6291,"y")</f>
        <v>45</v>
      </c>
      <c r="Q6291" s="2" t="str">
        <f>FLOOR('Transaction Data'!$P6291,15)&amp;"-"&amp;FLOOR('Transaction Data'!$P6291,15)+14</f>
        <v>45-59</v>
      </c>
      <c r="R6291" s="2" t="str">
        <f>IF('Transaction Data'!$L6291&lt;=10,"Less Expensive","Expensive")</f>
        <v>Less Expensive</v>
      </c>
      <c r="S6291" s="4">
        <f>WEEKDAY('Transaction Data'!$A6291)</f>
        <v>1</v>
      </c>
      <c r="T6291" s="2" t="str">
        <f>IF(WEEKDAY('Transaction Data'!$A6291,2)&lt;6,"Weekday","Weekend")</f>
        <v>Weekend</v>
      </c>
    </row>
    <row r="6292" ht="15.75" customHeight="1">
      <c r="A6292" s="1">
        <v>45481.0</v>
      </c>
      <c r="B6292" s="2" t="s">
        <v>5873</v>
      </c>
      <c r="C6292" s="2" t="s">
        <v>69</v>
      </c>
      <c r="D6292" s="1">
        <v>20238.0</v>
      </c>
      <c r="E6292" s="2" t="s">
        <v>37</v>
      </c>
      <c r="F6292" s="2">
        <v>385.0</v>
      </c>
      <c r="G6292" s="2" t="s">
        <v>55</v>
      </c>
      <c r="H6292" s="2" t="s">
        <v>24</v>
      </c>
      <c r="I6292" s="2" t="s">
        <v>25</v>
      </c>
      <c r="J6292" s="2" t="str">
        <f t="array" ref="J6292">XLOOKUP('Transaction Data'!$G6292,Product_Code,Biscuit_Brand)</f>
        <v>Vanilla Wafers</v>
      </c>
      <c r="K6292" s="2">
        <f t="array" ref="K6292">XLOOKUP('Transaction Data'!$G6292,Product_Code,Cost)</f>
        <v>18</v>
      </c>
      <c r="L6292" s="2">
        <f t="array" ref="L6292">XLOOKUP('Transaction Data'!$G6292,Product_Code,Unit_Price)</f>
        <v>36</v>
      </c>
      <c r="M6292" s="3">
        <f>'Transaction Data'!$F6292*'Transaction Data'!$K6292</f>
        <v>6930</v>
      </c>
      <c r="N6292" s="3">
        <f>'Transaction Data'!$F6292*'Transaction Data'!$L6292</f>
        <v>13860</v>
      </c>
      <c r="O6292" s="3">
        <f>'Transaction Data'!$N6292-'Transaction Data'!$M6292</f>
        <v>6930</v>
      </c>
      <c r="P6292" s="2">
        <f>DATEDIF('Transaction Data'!$D6292,'Transaction Data'!$A6292,"y")</f>
        <v>69</v>
      </c>
      <c r="Q6292" s="2" t="str">
        <f>FLOOR('Transaction Data'!$P6292,15)&amp;"-"&amp;FLOOR('Transaction Data'!$P6292,15)+14</f>
        <v>60-74</v>
      </c>
      <c r="R6292" s="2" t="str">
        <f>IF('Transaction Data'!$L6292&lt;=10,"Less Expensive","Expensive")</f>
        <v>Expensive</v>
      </c>
      <c r="S6292" s="4">
        <f>WEEKDAY('Transaction Data'!$A6292)</f>
        <v>2</v>
      </c>
      <c r="T6292" s="2" t="str">
        <f>IF(WEEKDAY('Transaction Data'!$A6292,2)&lt;6,"Weekday","Weekend")</f>
        <v>Weekday</v>
      </c>
    </row>
    <row r="6293" ht="15.75" customHeight="1">
      <c r="A6293" s="1">
        <v>45338.0</v>
      </c>
      <c r="B6293" s="2" t="s">
        <v>5874</v>
      </c>
      <c r="C6293" s="2" t="s">
        <v>72</v>
      </c>
      <c r="D6293" s="1">
        <v>26631.0</v>
      </c>
      <c r="E6293" s="2" t="s">
        <v>37</v>
      </c>
      <c r="F6293" s="2">
        <v>380.0</v>
      </c>
      <c r="G6293" s="2" t="s">
        <v>60</v>
      </c>
      <c r="H6293" s="2" t="s">
        <v>42</v>
      </c>
      <c r="I6293" s="2" t="s">
        <v>25</v>
      </c>
      <c r="J6293" s="2" t="str">
        <f t="array" ref="J6293">XLOOKUP('Transaction Data'!$G6293,Product_Code,Biscuit_Brand)</f>
        <v>Peanut Butter Bites</v>
      </c>
      <c r="K6293" s="2">
        <f t="array" ref="K6293">XLOOKUP('Transaction Data'!$G6293,Product_Code,Cost)</f>
        <v>5</v>
      </c>
      <c r="L6293" s="2">
        <f t="array" ref="L6293">XLOOKUP('Transaction Data'!$G6293,Product_Code,Unit_Price)</f>
        <v>7</v>
      </c>
      <c r="M6293" s="3">
        <f>'Transaction Data'!$F6293*'Transaction Data'!$K6293</f>
        <v>1900</v>
      </c>
      <c r="N6293" s="3">
        <f>'Transaction Data'!$F6293*'Transaction Data'!$L6293</f>
        <v>2660</v>
      </c>
      <c r="O6293" s="3">
        <f>'Transaction Data'!$N6293-'Transaction Data'!$M6293</f>
        <v>760</v>
      </c>
      <c r="P6293" s="2">
        <f>DATEDIF('Transaction Data'!$D6293,'Transaction Data'!$A6293,"y")</f>
        <v>51</v>
      </c>
      <c r="Q6293" s="2" t="str">
        <f>FLOOR('Transaction Data'!$P6293,15)&amp;"-"&amp;FLOOR('Transaction Data'!$P6293,15)+14</f>
        <v>45-59</v>
      </c>
      <c r="R6293" s="2" t="str">
        <f>IF('Transaction Data'!$L6293&lt;=10,"Less Expensive","Expensive")</f>
        <v>Less Expensive</v>
      </c>
      <c r="S6293" s="4">
        <f>WEEKDAY('Transaction Data'!$A6293)</f>
        <v>6</v>
      </c>
      <c r="T6293" s="2" t="str">
        <f>IF(WEEKDAY('Transaction Data'!$A6293,2)&lt;6,"Weekday","Weekend")</f>
        <v>Weekday</v>
      </c>
    </row>
    <row r="6294" ht="15.75" customHeight="1">
      <c r="A6294" s="1">
        <v>45361.0</v>
      </c>
      <c r="B6294" s="2" t="s">
        <v>5875</v>
      </c>
      <c r="C6294" s="2" t="s">
        <v>51</v>
      </c>
      <c r="D6294" s="1">
        <v>29226.0</v>
      </c>
      <c r="E6294" s="2" t="s">
        <v>22</v>
      </c>
      <c r="F6294" s="2">
        <v>137.0</v>
      </c>
      <c r="G6294" s="2" t="s">
        <v>38</v>
      </c>
      <c r="H6294" s="2" t="s">
        <v>45</v>
      </c>
      <c r="I6294" s="2" t="s">
        <v>25</v>
      </c>
      <c r="J6294" s="2" t="str">
        <f t="array" ref="J6294">XLOOKUP('Transaction Data'!$G6294,Product_Code,Biscuit_Brand)</f>
        <v>Ginger Snaps</v>
      </c>
      <c r="K6294" s="2">
        <f t="array" ref="K6294">XLOOKUP('Transaction Data'!$G6294,Product_Code,Cost)</f>
        <v>14</v>
      </c>
      <c r="L6294" s="2">
        <f t="array" ref="L6294">XLOOKUP('Transaction Data'!$G6294,Product_Code,Unit_Price)</f>
        <v>28</v>
      </c>
      <c r="M6294" s="3">
        <f>'Transaction Data'!$F6294*'Transaction Data'!$K6294</f>
        <v>1918</v>
      </c>
      <c r="N6294" s="3">
        <f>'Transaction Data'!$F6294*'Transaction Data'!$L6294</f>
        <v>3836</v>
      </c>
      <c r="O6294" s="3">
        <f>'Transaction Data'!$N6294-'Transaction Data'!$M6294</f>
        <v>1918</v>
      </c>
      <c r="P6294" s="2">
        <f>DATEDIF('Transaction Data'!$D6294,'Transaction Data'!$A6294,"y")</f>
        <v>44</v>
      </c>
      <c r="Q6294" s="2" t="str">
        <f>FLOOR('Transaction Data'!$P6294,15)&amp;"-"&amp;FLOOR('Transaction Data'!$P6294,15)+14</f>
        <v>30-44</v>
      </c>
      <c r="R6294" s="2" t="str">
        <f>IF('Transaction Data'!$L6294&lt;=10,"Less Expensive","Expensive")</f>
        <v>Expensive</v>
      </c>
      <c r="S6294" s="4">
        <f>WEEKDAY('Transaction Data'!$A6294)</f>
        <v>1</v>
      </c>
      <c r="T6294" s="2" t="str">
        <f>IF(WEEKDAY('Transaction Data'!$A6294,2)&lt;6,"Weekday","Weekend")</f>
        <v>Weekend</v>
      </c>
    </row>
    <row r="6295" ht="15.75" customHeight="1">
      <c r="A6295" s="1">
        <v>45392.0</v>
      </c>
      <c r="B6295" s="2" t="s">
        <v>5876</v>
      </c>
      <c r="C6295" s="2" t="s">
        <v>65</v>
      </c>
      <c r="D6295" s="1">
        <v>32142.0</v>
      </c>
      <c r="E6295" s="2" t="s">
        <v>27</v>
      </c>
      <c r="F6295" s="2">
        <v>364.0</v>
      </c>
      <c r="G6295" s="2" t="s">
        <v>60</v>
      </c>
      <c r="H6295" s="2" t="s">
        <v>24</v>
      </c>
      <c r="I6295" s="2" t="s">
        <v>25</v>
      </c>
      <c r="J6295" s="2" t="str">
        <f t="array" ref="J6295">XLOOKUP('Transaction Data'!$G6295,Product_Code,Biscuit_Brand)</f>
        <v>Peanut Butter Bites</v>
      </c>
      <c r="K6295" s="2">
        <f t="array" ref="K6295">XLOOKUP('Transaction Data'!$G6295,Product_Code,Cost)</f>
        <v>5</v>
      </c>
      <c r="L6295" s="2">
        <f t="array" ref="L6295">XLOOKUP('Transaction Data'!$G6295,Product_Code,Unit_Price)</f>
        <v>7</v>
      </c>
      <c r="M6295" s="3">
        <f>'Transaction Data'!$F6295*'Transaction Data'!$K6295</f>
        <v>1820</v>
      </c>
      <c r="N6295" s="3">
        <f>'Transaction Data'!$F6295*'Transaction Data'!$L6295</f>
        <v>2548</v>
      </c>
      <c r="O6295" s="3">
        <f>'Transaction Data'!$N6295-'Transaction Data'!$M6295</f>
        <v>728</v>
      </c>
      <c r="P6295" s="2">
        <f>DATEDIF('Transaction Data'!$D6295,'Transaction Data'!$A6295,"y")</f>
        <v>36</v>
      </c>
      <c r="Q6295" s="2" t="str">
        <f>FLOOR('Transaction Data'!$P6295,15)&amp;"-"&amp;FLOOR('Transaction Data'!$P6295,15)+14</f>
        <v>30-44</v>
      </c>
      <c r="R6295" s="2" t="str">
        <f>IF('Transaction Data'!$L6295&lt;=10,"Less Expensive","Expensive")</f>
        <v>Less Expensive</v>
      </c>
      <c r="S6295" s="4">
        <f>WEEKDAY('Transaction Data'!$A6295)</f>
        <v>4</v>
      </c>
      <c r="T6295" s="2" t="str">
        <f>IF(WEEKDAY('Transaction Data'!$A6295,2)&lt;6,"Weekday","Weekend")</f>
        <v>Weekday</v>
      </c>
    </row>
    <row r="6296" ht="15.75" customHeight="1">
      <c r="A6296" s="1">
        <v>45459.0</v>
      </c>
      <c r="B6296" s="2" t="s">
        <v>5877</v>
      </c>
      <c r="C6296" s="2" t="s">
        <v>21</v>
      </c>
      <c r="D6296" s="1">
        <v>29016.0</v>
      </c>
      <c r="E6296" s="2" t="s">
        <v>63</v>
      </c>
      <c r="F6296" s="2">
        <v>282.0</v>
      </c>
      <c r="G6296" s="2" t="s">
        <v>60</v>
      </c>
      <c r="H6296" s="2" t="s">
        <v>29</v>
      </c>
      <c r="I6296" s="2" t="s">
        <v>25</v>
      </c>
      <c r="J6296" s="2" t="str">
        <f t="array" ref="J6296">XLOOKUP('Transaction Data'!$G6296,Product_Code,Biscuit_Brand)</f>
        <v>Peanut Butter Bites</v>
      </c>
      <c r="K6296" s="2">
        <f t="array" ref="K6296">XLOOKUP('Transaction Data'!$G6296,Product_Code,Cost)</f>
        <v>5</v>
      </c>
      <c r="L6296" s="2">
        <f t="array" ref="L6296">XLOOKUP('Transaction Data'!$G6296,Product_Code,Unit_Price)</f>
        <v>7</v>
      </c>
      <c r="M6296" s="3">
        <f>'Transaction Data'!$F6296*'Transaction Data'!$K6296</f>
        <v>1410</v>
      </c>
      <c r="N6296" s="3">
        <f>'Transaction Data'!$F6296*'Transaction Data'!$L6296</f>
        <v>1974</v>
      </c>
      <c r="O6296" s="3">
        <f>'Transaction Data'!$N6296-'Transaction Data'!$M6296</f>
        <v>564</v>
      </c>
      <c r="P6296" s="2">
        <f>DATEDIF('Transaction Data'!$D6296,'Transaction Data'!$A6296,"y")</f>
        <v>45</v>
      </c>
      <c r="Q6296" s="2" t="str">
        <f>FLOOR('Transaction Data'!$P6296,15)&amp;"-"&amp;FLOOR('Transaction Data'!$P6296,15)+14</f>
        <v>45-59</v>
      </c>
      <c r="R6296" s="2" t="str">
        <f>IF('Transaction Data'!$L6296&lt;=10,"Less Expensive","Expensive")</f>
        <v>Less Expensive</v>
      </c>
      <c r="S6296" s="4">
        <f>WEEKDAY('Transaction Data'!$A6296)</f>
        <v>1</v>
      </c>
      <c r="T6296" s="2" t="str">
        <f>IF(WEEKDAY('Transaction Data'!$A6296,2)&lt;6,"Weekday","Weekend")</f>
        <v>Weekend</v>
      </c>
    </row>
    <row r="6297" ht="15.75" customHeight="1">
      <c r="A6297" s="1">
        <v>45337.0</v>
      </c>
      <c r="B6297" s="2" t="s">
        <v>5878</v>
      </c>
      <c r="C6297" s="2" t="s">
        <v>51</v>
      </c>
      <c r="D6297" s="1">
        <v>32063.0</v>
      </c>
      <c r="E6297" s="2" t="s">
        <v>27</v>
      </c>
      <c r="F6297" s="2">
        <v>371.0</v>
      </c>
      <c r="G6297" s="2" t="s">
        <v>44</v>
      </c>
      <c r="H6297" s="2" t="s">
        <v>42</v>
      </c>
      <c r="I6297" s="2" t="s">
        <v>25</v>
      </c>
      <c r="J6297" s="2" t="str">
        <f t="array" ref="J6297">XLOOKUP('Transaction Data'!$G6297,Product_Code,Biscuit_Brand)</f>
        <v>Butter Crunch</v>
      </c>
      <c r="K6297" s="2">
        <f t="array" ref="K6297">XLOOKUP('Transaction Data'!$G6297,Product_Code,Cost)</f>
        <v>10</v>
      </c>
      <c r="L6297" s="2">
        <f t="array" ref="L6297">XLOOKUP('Transaction Data'!$G6297,Product_Code,Unit_Price)</f>
        <v>11</v>
      </c>
      <c r="M6297" s="3">
        <f>'Transaction Data'!$F6297*'Transaction Data'!$K6297</f>
        <v>3710</v>
      </c>
      <c r="N6297" s="3">
        <f>'Transaction Data'!$F6297*'Transaction Data'!$L6297</f>
        <v>4081</v>
      </c>
      <c r="O6297" s="3">
        <f>'Transaction Data'!$N6297-'Transaction Data'!$M6297</f>
        <v>371</v>
      </c>
      <c r="P6297" s="2">
        <f>DATEDIF('Transaction Data'!$D6297,'Transaction Data'!$A6297,"y")</f>
        <v>36</v>
      </c>
      <c r="Q6297" s="2" t="str">
        <f>FLOOR('Transaction Data'!$P6297,15)&amp;"-"&amp;FLOOR('Transaction Data'!$P6297,15)+14</f>
        <v>30-44</v>
      </c>
      <c r="R6297" s="2" t="str">
        <f>IF('Transaction Data'!$L6297&lt;=10,"Less Expensive","Expensive")</f>
        <v>Expensive</v>
      </c>
      <c r="S6297" s="4">
        <f>WEEKDAY('Transaction Data'!$A6297)</f>
        <v>5</v>
      </c>
      <c r="T6297" s="2" t="str">
        <f>IF(WEEKDAY('Transaction Data'!$A6297,2)&lt;6,"Weekday","Weekend")</f>
        <v>Weekday</v>
      </c>
    </row>
    <row r="6298" ht="15.75" customHeight="1">
      <c r="A6298" s="1">
        <v>45428.0</v>
      </c>
      <c r="B6298" s="2" t="s">
        <v>5879</v>
      </c>
      <c r="C6298" s="2" t="s">
        <v>32</v>
      </c>
      <c r="D6298" s="1">
        <v>27196.0</v>
      </c>
      <c r="E6298" s="2" t="s">
        <v>37</v>
      </c>
      <c r="F6298" s="2">
        <v>276.0</v>
      </c>
      <c r="G6298" s="2" t="s">
        <v>60</v>
      </c>
      <c r="H6298" s="2" t="s">
        <v>45</v>
      </c>
      <c r="I6298" s="2" t="s">
        <v>25</v>
      </c>
      <c r="J6298" s="2" t="str">
        <f t="array" ref="J6298">XLOOKUP('Transaction Data'!$G6298,Product_Code,Biscuit_Brand)</f>
        <v>Peanut Butter Bites</v>
      </c>
      <c r="K6298" s="2">
        <f t="array" ref="K6298">XLOOKUP('Transaction Data'!$G6298,Product_Code,Cost)</f>
        <v>5</v>
      </c>
      <c r="L6298" s="2">
        <f t="array" ref="L6298">XLOOKUP('Transaction Data'!$G6298,Product_Code,Unit_Price)</f>
        <v>7</v>
      </c>
      <c r="M6298" s="3">
        <f>'Transaction Data'!$F6298*'Transaction Data'!$K6298</f>
        <v>1380</v>
      </c>
      <c r="N6298" s="3">
        <f>'Transaction Data'!$F6298*'Transaction Data'!$L6298</f>
        <v>1932</v>
      </c>
      <c r="O6298" s="3">
        <f>'Transaction Data'!$N6298-'Transaction Data'!$M6298</f>
        <v>552</v>
      </c>
      <c r="P6298" s="2">
        <f>DATEDIF('Transaction Data'!$D6298,'Transaction Data'!$A6298,"y")</f>
        <v>49</v>
      </c>
      <c r="Q6298" s="2" t="str">
        <f>FLOOR('Transaction Data'!$P6298,15)&amp;"-"&amp;FLOOR('Transaction Data'!$P6298,15)+14</f>
        <v>45-59</v>
      </c>
      <c r="R6298" s="2" t="str">
        <f>IF('Transaction Data'!$L6298&lt;=10,"Less Expensive","Expensive")</f>
        <v>Less Expensive</v>
      </c>
      <c r="S6298" s="4">
        <f>WEEKDAY('Transaction Data'!$A6298)</f>
        <v>5</v>
      </c>
      <c r="T6298" s="2" t="str">
        <f>IF(WEEKDAY('Transaction Data'!$A6298,2)&lt;6,"Weekday","Weekend")</f>
        <v>Weekday</v>
      </c>
    </row>
    <row r="6299" ht="15.75" customHeight="1">
      <c r="A6299" s="1">
        <v>45431.0</v>
      </c>
      <c r="B6299" s="2" t="s">
        <v>5880</v>
      </c>
      <c r="C6299" s="2" t="s">
        <v>47</v>
      </c>
      <c r="D6299" s="1">
        <v>22542.0</v>
      </c>
      <c r="E6299" s="2" t="s">
        <v>63</v>
      </c>
      <c r="F6299" s="2">
        <v>292.0</v>
      </c>
      <c r="G6299" s="2" t="s">
        <v>33</v>
      </c>
      <c r="H6299" s="2" t="s">
        <v>24</v>
      </c>
      <c r="I6299" s="2" t="s">
        <v>25</v>
      </c>
      <c r="J6299" s="2" t="str">
        <f t="array" ref="J6299">XLOOKUP('Transaction Data'!$G6299,Product_Code,Biscuit_Brand)</f>
        <v>Caramel Biscuits</v>
      </c>
      <c r="K6299" s="2">
        <f t="array" ref="K6299">XLOOKUP('Transaction Data'!$G6299,Product_Code,Cost)</f>
        <v>18</v>
      </c>
      <c r="L6299" s="2">
        <f t="array" ref="L6299">XLOOKUP('Transaction Data'!$G6299,Product_Code,Unit_Price)</f>
        <v>22</v>
      </c>
      <c r="M6299" s="3">
        <f>'Transaction Data'!$F6299*'Transaction Data'!$K6299</f>
        <v>5256</v>
      </c>
      <c r="N6299" s="3">
        <f>'Transaction Data'!$F6299*'Transaction Data'!$L6299</f>
        <v>6424</v>
      </c>
      <c r="O6299" s="3">
        <f>'Transaction Data'!$N6299-'Transaction Data'!$M6299</f>
        <v>1168</v>
      </c>
      <c r="P6299" s="2">
        <f>DATEDIF('Transaction Data'!$D6299,'Transaction Data'!$A6299,"y")</f>
        <v>62</v>
      </c>
      <c r="Q6299" s="2" t="str">
        <f>FLOOR('Transaction Data'!$P6299,15)&amp;"-"&amp;FLOOR('Transaction Data'!$P6299,15)+14</f>
        <v>60-74</v>
      </c>
      <c r="R6299" s="2" t="str">
        <f>IF('Transaction Data'!$L6299&lt;=10,"Less Expensive","Expensive")</f>
        <v>Expensive</v>
      </c>
      <c r="S6299" s="4">
        <f>WEEKDAY('Transaction Data'!$A6299)</f>
        <v>1</v>
      </c>
      <c r="T6299" s="2" t="str">
        <f>IF(WEEKDAY('Transaction Data'!$A6299,2)&lt;6,"Weekday","Weekend")</f>
        <v>Weekend</v>
      </c>
    </row>
    <row r="6300" ht="15.75" customHeight="1">
      <c r="A6300" s="1">
        <v>45303.0</v>
      </c>
      <c r="B6300" s="2" t="s">
        <v>5881</v>
      </c>
      <c r="C6300" s="2" t="s">
        <v>72</v>
      </c>
      <c r="D6300" s="1">
        <v>31177.0</v>
      </c>
      <c r="E6300" s="2" t="s">
        <v>63</v>
      </c>
      <c r="F6300" s="2">
        <v>60.0</v>
      </c>
      <c r="G6300" s="2" t="s">
        <v>33</v>
      </c>
      <c r="H6300" s="2" t="s">
        <v>29</v>
      </c>
      <c r="I6300" s="2" t="s">
        <v>25</v>
      </c>
      <c r="J6300" s="2" t="str">
        <f t="array" ref="J6300">XLOOKUP('Transaction Data'!$G6300,Product_Code,Biscuit_Brand)</f>
        <v>Caramel Biscuits</v>
      </c>
      <c r="K6300" s="2">
        <f t="array" ref="K6300">XLOOKUP('Transaction Data'!$G6300,Product_Code,Cost)</f>
        <v>18</v>
      </c>
      <c r="L6300" s="2">
        <f t="array" ref="L6300">XLOOKUP('Transaction Data'!$G6300,Product_Code,Unit_Price)</f>
        <v>22</v>
      </c>
      <c r="M6300" s="3">
        <f>'Transaction Data'!$F6300*'Transaction Data'!$K6300</f>
        <v>1080</v>
      </c>
      <c r="N6300" s="3">
        <f>'Transaction Data'!$F6300*'Transaction Data'!$L6300</f>
        <v>1320</v>
      </c>
      <c r="O6300" s="3">
        <f>'Transaction Data'!$N6300-'Transaction Data'!$M6300</f>
        <v>240</v>
      </c>
      <c r="P6300" s="2">
        <f>DATEDIF('Transaction Data'!$D6300,'Transaction Data'!$A6300,"y")</f>
        <v>38</v>
      </c>
      <c r="Q6300" s="2" t="str">
        <f>FLOOR('Transaction Data'!$P6300,15)&amp;"-"&amp;FLOOR('Transaction Data'!$P6300,15)+14</f>
        <v>30-44</v>
      </c>
      <c r="R6300" s="2" t="str">
        <f>IF('Transaction Data'!$L6300&lt;=10,"Less Expensive","Expensive")</f>
        <v>Expensive</v>
      </c>
      <c r="S6300" s="4">
        <f>WEEKDAY('Transaction Data'!$A6300)</f>
        <v>6</v>
      </c>
      <c r="T6300" s="2" t="str">
        <f>IF(WEEKDAY('Transaction Data'!$A6300,2)&lt;6,"Weekday","Weekend")</f>
        <v>Weekday</v>
      </c>
    </row>
    <row r="6301" ht="15.75" customHeight="1">
      <c r="A6301" s="1">
        <v>45402.0</v>
      </c>
      <c r="B6301" s="2" t="s">
        <v>5882</v>
      </c>
      <c r="C6301" s="2" t="s">
        <v>69</v>
      </c>
      <c r="D6301" s="1">
        <v>31414.0</v>
      </c>
      <c r="E6301" s="2" t="s">
        <v>22</v>
      </c>
      <c r="F6301" s="2">
        <v>74.0</v>
      </c>
      <c r="G6301" s="2" t="s">
        <v>57</v>
      </c>
      <c r="H6301" s="2" t="s">
        <v>29</v>
      </c>
      <c r="I6301" s="2" t="s">
        <v>25</v>
      </c>
      <c r="J6301" s="2" t="str">
        <f t="array" ref="J6301">XLOOKUP('Transaction Data'!$G6301,Product_Code,Biscuit_Brand)</f>
        <v>Oatmeal Cookies</v>
      </c>
      <c r="K6301" s="2">
        <f t="array" ref="K6301">XLOOKUP('Transaction Data'!$G6301,Product_Code,Cost)</f>
        <v>19</v>
      </c>
      <c r="L6301" s="2">
        <f t="array" ref="L6301">XLOOKUP('Transaction Data'!$G6301,Product_Code,Unit_Price)</f>
        <v>23</v>
      </c>
      <c r="M6301" s="3">
        <f>'Transaction Data'!$F6301*'Transaction Data'!$K6301</f>
        <v>1406</v>
      </c>
      <c r="N6301" s="3">
        <f>'Transaction Data'!$F6301*'Transaction Data'!$L6301</f>
        <v>1702</v>
      </c>
      <c r="O6301" s="3">
        <f>'Transaction Data'!$N6301-'Transaction Data'!$M6301</f>
        <v>296</v>
      </c>
      <c r="P6301" s="2">
        <f>DATEDIF('Transaction Data'!$D6301,'Transaction Data'!$A6301,"y")</f>
        <v>38</v>
      </c>
      <c r="Q6301" s="2" t="str">
        <f>FLOOR('Transaction Data'!$P6301,15)&amp;"-"&amp;FLOOR('Transaction Data'!$P6301,15)+14</f>
        <v>30-44</v>
      </c>
      <c r="R6301" s="2" t="str">
        <f>IF('Transaction Data'!$L6301&lt;=10,"Less Expensive","Expensive")</f>
        <v>Expensive</v>
      </c>
      <c r="S6301" s="4">
        <f>WEEKDAY('Transaction Data'!$A6301)</f>
        <v>7</v>
      </c>
      <c r="T6301" s="2" t="str">
        <f>IF(WEEKDAY('Transaction Data'!$A6301,2)&lt;6,"Weekday","Weekend")</f>
        <v>Weekend</v>
      </c>
    </row>
    <row r="6302" ht="15.75" customHeight="1">
      <c r="A6302" s="1">
        <v>45405.0</v>
      </c>
      <c r="B6302" s="2" t="s">
        <v>5883</v>
      </c>
      <c r="C6302" s="2" t="s">
        <v>41</v>
      </c>
      <c r="D6302" s="1">
        <v>16886.0</v>
      </c>
      <c r="E6302" s="2" t="s">
        <v>22</v>
      </c>
      <c r="F6302" s="2">
        <v>339.0</v>
      </c>
      <c r="G6302" s="2" t="s">
        <v>23</v>
      </c>
      <c r="H6302" s="2" t="s">
        <v>34</v>
      </c>
      <c r="I6302" s="2" t="s">
        <v>25</v>
      </c>
      <c r="J6302" s="2" t="str">
        <f t="array" ref="J6302">XLOOKUP('Transaction Data'!$G6302,Product_Code,Biscuit_Brand)</f>
        <v>Cinnamon Swirls</v>
      </c>
      <c r="K6302" s="2">
        <f t="array" ref="K6302">XLOOKUP('Transaction Data'!$G6302,Product_Code,Cost)</f>
        <v>10</v>
      </c>
      <c r="L6302" s="2">
        <f t="array" ref="L6302">XLOOKUP('Transaction Data'!$G6302,Product_Code,Unit_Price)</f>
        <v>14</v>
      </c>
      <c r="M6302" s="3">
        <f>'Transaction Data'!$F6302*'Transaction Data'!$K6302</f>
        <v>3390</v>
      </c>
      <c r="N6302" s="3">
        <f>'Transaction Data'!$F6302*'Transaction Data'!$L6302</f>
        <v>4746</v>
      </c>
      <c r="O6302" s="3">
        <f>'Transaction Data'!$N6302-'Transaction Data'!$M6302</f>
        <v>1356</v>
      </c>
      <c r="P6302" s="2">
        <f>DATEDIF('Transaction Data'!$D6302,'Transaction Data'!$A6302,"y")</f>
        <v>78</v>
      </c>
      <c r="Q6302" s="2" t="str">
        <f>FLOOR('Transaction Data'!$P6302,15)&amp;"-"&amp;FLOOR('Transaction Data'!$P6302,15)+14</f>
        <v>75-89</v>
      </c>
      <c r="R6302" s="2" t="str">
        <f>IF('Transaction Data'!$L6302&lt;=10,"Less Expensive","Expensive")</f>
        <v>Expensive</v>
      </c>
      <c r="S6302" s="4">
        <f>WEEKDAY('Transaction Data'!$A6302)</f>
        <v>3</v>
      </c>
      <c r="T6302" s="2" t="str">
        <f>IF(WEEKDAY('Transaction Data'!$A6302,2)&lt;6,"Weekday","Weekend")</f>
        <v>Weekday</v>
      </c>
    </row>
    <row r="6303" ht="15.75" customHeight="1">
      <c r="A6303" s="1">
        <v>45476.0</v>
      </c>
      <c r="B6303" s="2" t="s">
        <v>5884</v>
      </c>
      <c r="C6303" s="2" t="s">
        <v>54</v>
      </c>
      <c r="D6303" s="1">
        <v>25271.0</v>
      </c>
      <c r="E6303" s="2" t="s">
        <v>37</v>
      </c>
      <c r="F6303" s="2">
        <v>304.0</v>
      </c>
      <c r="G6303" s="2" t="s">
        <v>48</v>
      </c>
      <c r="H6303" s="2" t="s">
        <v>24</v>
      </c>
      <c r="I6303" s="2" t="s">
        <v>30</v>
      </c>
      <c r="J6303" s="2" t="str">
        <f t="array" ref="J6303">XLOOKUP('Transaction Data'!$G6303,Product_Code,Biscuit_Brand)</f>
        <v>Lemon Crisps</v>
      </c>
      <c r="K6303" s="2">
        <f t="array" ref="K6303">XLOOKUP('Transaction Data'!$G6303,Product_Code,Cost)</f>
        <v>7</v>
      </c>
      <c r="L6303" s="2">
        <f t="array" ref="L6303">XLOOKUP('Transaction Data'!$G6303,Product_Code,Unit_Price)</f>
        <v>9</v>
      </c>
      <c r="M6303" s="3">
        <f>'Transaction Data'!$F6303*'Transaction Data'!$K6303</f>
        <v>2128</v>
      </c>
      <c r="N6303" s="3">
        <f>'Transaction Data'!$F6303*'Transaction Data'!$L6303</f>
        <v>2736</v>
      </c>
      <c r="O6303" s="3">
        <f>'Transaction Data'!$N6303-'Transaction Data'!$M6303</f>
        <v>608</v>
      </c>
      <c r="P6303" s="2">
        <f>DATEDIF('Transaction Data'!$D6303,'Transaction Data'!$A6303,"y")</f>
        <v>55</v>
      </c>
      <c r="Q6303" s="2" t="str">
        <f>FLOOR('Transaction Data'!$P6303,15)&amp;"-"&amp;FLOOR('Transaction Data'!$P6303,15)+14</f>
        <v>45-59</v>
      </c>
      <c r="R6303" s="2" t="str">
        <f>IF('Transaction Data'!$L6303&lt;=10,"Less Expensive","Expensive")</f>
        <v>Less Expensive</v>
      </c>
      <c r="S6303" s="4">
        <f>WEEKDAY('Transaction Data'!$A6303)</f>
        <v>4</v>
      </c>
      <c r="T6303" s="2" t="str">
        <f>IF(WEEKDAY('Transaction Data'!$A6303,2)&lt;6,"Weekday","Weekend")</f>
        <v>Weekday</v>
      </c>
    </row>
    <row r="6304" ht="15.75" customHeight="1">
      <c r="A6304" s="1">
        <v>45403.0</v>
      </c>
      <c r="B6304" s="2" t="s">
        <v>5885</v>
      </c>
      <c r="C6304" s="2" t="s">
        <v>41</v>
      </c>
      <c r="D6304" s="1">
        <v>21836.0</v>
      </c>
      <c r="E6304" s="2" t="s">
        <v>22</v>
      </c>
      <c r="F6304" s="2">
        <v>41.0</v>
      </c>
      <c r="G6304" s="2" t="s">
        <v>44</v>
      </c>
      <c r="H6304" s="2" t="s">
        <v>42</v>
      </c>
      <c r="I6304" s="2" t="s">
        <v>25</v>
      </c>
      <c r="J6304" s="2" t="str">
        <f t="array" ref="J6304">XLOOKUP('Transaction Data'!$G6304,Product_Code,Biscuit_Brand)</f>
        <v>Butter Crunch</v>
      </c>
      <c r="K6304" s="2">
        <f t="array" ref="K6304">XLOOKUP('Transaction Data'!$G6304,Product_Code,Cost)</f>
        <v>10</v>
      </c>
      <c r="L6304" s="2">
        <f t="array" ref="L6304">XLOOKUP('Transaction Data'!$G6304,Product_Code,Unit_Price)</f>
        <v>11</v>
      </c>
      <c r="M6304" s="3">
        <f>'Transaction Data'!$F6304*'Transaction Data'!$K6304</f>
        <v>410</v>
      </c>
      <c r="N6304" s="3">
        <f>'Transaction Data'!$F6304*'Transaction Data'!$L6304</f>
        <v>451</v>
      </c>
      <c r="O6304" s="3">
        <f>'Transaction Data'!$N6304-'Transaction Data'!$M6304</f>
        <v>41</v>
      </c>
      <c r="P6304" s="2">
        <f>DATEDIF('Transaction Data'!$D6304,'Transaction Data'!$A6304,"y")</f>
        <v>64</v>
      </c>
      <c r="Q6304" s="2" t="str">
        <f>FLOOR('Transaction Data'!$P6304,15)&amp;"-"&amp;FLOOR('Transaction Data'!$P6304,15)+14</f>
        <v>60-74</v>
      </c>
      <c r="R6304" s="2" t="str">
        <f>IF('Transaction Data'!$L6304&lt;=10,"Less Expensive","Expensive")</f>
        <v>Expensive</v>
      </c>
      <c r="S6304" s="4">
        <f>WEEKDAY('Transaction Data'!$A6304)</f>
        <v>1</v>
      </c>
      <c r="T6304" s="2" t="str">
        <f>IF(WEEKDAY('Transaction Data'!$A6304,2)&lt;6,"Weekday","Weekend")</f>
        <v>Weekend</v>
      </c>
    </row>
    <row r="6305" ht="15.75" customHeight="1">
      <c r="A6305" s="1">
        <v>45466.0</v>
      </c>
      <c r="B6305" s="2" t="s">
        <v>4812</v>
      </c>
      <c r="C6305" s="2" t="s">
        <v>78</v>
      </c>
      <c r="D6305" s="1">
        <v>21641.0</v>
      </c>
      <c r="E6305" s="2" t="s">
        <v>37</v>
      </c>
      <c r="F6305" s="2">
        <v>180.0</v>
      </c>
      <c r="G6305" s="2" t="s">
        <v>55</v>
      </c>
      <c r="H6305" s="2" t="s">
        <v>45</v>
      </c>
      <c r="I6305" s="2" t="s">
        <v>25</v>
      </c>
      <c r="J6305" s="2" t="str">
        <f t="array" ref="J6305">XLOOKUP('Transaction Data'!$G6305,Product_Code,Biscuit_Brand)</f>
        <v>Vanilla Wafers</v>
      </c>
      <c r="K6305" s="2">
        <f t="array" ref="K6305">XLOOKUP('Transaction Data'!$G6305,Product_Code,Cost)</f>
        <v>18</v>
      </c>
      <c r="L6305" s="2">
        <f t="array" ref="L6305">XLOOKUP('Transaction Data'!$G6305,Product_Code,Unit_Price)</f>
        <v>36</v>
      </c>
      <c r="M6305" s="3">
        <f>'Transaction Data'!$F6305*'Transaction Data'!$K6305</f>
        <v>3240</v>
      </c>
      <c r="N6305" s="3">
        <f>'Transaction Data'!$F6305*'Transaction Data'!$L6305</f>
        <v>6480</v>
      </c>
      <c r="O6305" s="3">
        <f>'Transaction Data'!$N6305-'Transaction Data'!$M6305</f>
        <v>3240</v>
      </c>
      <c r="P6305" s="2">
        <f>DATEDIF('Transaction Data'!$D6305,'Transaction Data'!$A6305,"y")</f>
        <v>65</v>
      </c>
      <c r="Q6305" s="2" t="str">
        <f>FLOOR('Transaction Data'!$P6305,15)&amp;"-"&amp;FLOOR('Transaction Data'!$P6305,15)+14</f>
        <v>60-74</v>
      </c>
      <c r="R6305" s="2" t="str">
        <f>IF('Transaction Data'!$L6305&lt;=10,"Less Expensive","Expensive")</f>
        <v>Expensive</v>
      </c>
      <c r="S6305" s="4">
        <f>WEEKDAY('Transaction Data'!$A6305)</f>
        <v>1</v>
      </c>
      <c r="T6305" s="2" t="str">
        <f>IF(WEEKDAY('Transaction Data'!$A6305,2)&lt;6,"Weekday","Weekend")</f>
        <v>Weekend</v>
      </c>
    </row>
    <row r="6306" ht="15.75" customHeight="1">
      <c r="A6306" s="1">
        <v>45309.0</v>
      </c>
      <c r="B6306" s="2" t="s">
        <v>4315</v>
      </c>
      <c r="C6306" s="2" t="s">
        <v>72</v>
      </c>
      <c r="D6306" s="1">
        <v>35927.0</v>
      </c>
      <c r="E6306" s="2" t="s">
        <v>27</v>
      </c>
      <c r="F6306" s="2">
        <v>446.0</v>
      </c>
      <c r="G6306" s="2" t="s">
        <v>60</v>
      </c>
      <c r="H6306" s="2" t="s">
        <v>24</v>
      </c>
      <c r="I6306" s="2" t="s">
        <v>25</v>
      </c>
      <c r="J6306" s="2" t="str">
        <f t="array" ref="J6306">XLOOKUP('Transaction Data'!$G6306,Product_Code,Biscuit_Brand)</f>
        <v>Peanut Butter Bites</v>
      </c>
      <c r="K6306" s="2">
        <f t="array" ref="K6306">XLOOKUP('Transaction Data'!$G6306,Product_Code,Cost)</f>
        <v>5</v>
      </c>
      <c r="L6306" s="2">
        <f t="array" ref="L6306">XLOOKUP('Transaction Data'!$G6306,Product_Code,Unit_Price)</f>
        <v>7</v>
      </c>
      <c r="M6306" s="3">
        <f>'Transaction Data'!$F6306*'Transaction Data'!$K6306</f>
        <v>2230</v>
      </c>
      <c r="N6306" s="3">
        <f>'Transaction Data'!$F6306*'Transaction Data'!$L6306</f>
        <v>3122</v>
      </c>
      <c r="O6306" s="3">
        <f>'Transaction Data'!$N6306-'Transaction Data'!$M6306</f>
        <v>892</v>
      </c>
      <c r="P6306" s="2">
        <f>DATEDIF('Transaction Data'!$D6306,'Transaction Data'!$A6306,"y")</f>
        <v>25</v>
      </c>
      <c r="Q6306" s="2" t="str">
        <f>FLOOR('Transaction Data'!$P6306,15)&amp;"-"&amp;FLOOR('Transaction Data'!$P6306,15)+14</f>
        <v>15-29</v>
      </c>
      <c r="R6306" s="2" t="str">
        <f>IF('Transaction Data'!$L6306&lt;=10,"Less Expensive","Expensive")</f>
        <v>Less Expensive</v>
      </c>
      <c r="S6306" s="4">
        <f>WEEKDAY('Transaction Data'!$A6306)</f>
        <v>5</v>
      </c>
      <c r="T6306" s="2" t="str">
        <f>IF(WEEKDAY('Transaction Data'!$A6306,2)&lt;6,"Weekday","Weekend")</f>
        <v>Weekday</v>
      </c>
    </row>
    <row r="6307" ht="15.75" customHeight="1">
      <c r="A6307" s="1">
        <v>45495.0</v>
      </c>
      <c r="B6307" s="2" t="s">
        <v>245</v>
      </c>
      <c r="C6307" s="2" t="s">
        <v>65</v>
      </c>
      <c r="D6307" s="1">
        <v>30482.0</v>
      </c>
      <c r="E6307" s="2" t="s">
        <v>63</v>
      </c>
      <c r="F6307" s="2">
        <v>299.0</v>
      </c>
      <c r="G6307" s="2" t="s">
        <v>60</v>
      </c>
      <c r="H6307" s="2" t="s">
        <v>29</v>
      </c>
      <c r="I6307" s="2" t="s">
        <v>25</v>
      </c>
      <c r="J6307" s="2" t="str">
        <f t="array" ref="J6307">XLOOKUP('Transaction Data'!$G6307,Product_Code,Biscuit_Brand)</f>
        <v>Peanut Butter Bites</v>
      </c>
      <c r="K6307" s="2">
        <f t="array" ref="K6307">XLOOKUP('Transaction Data'!$G6307,Product_Code,Cost)</f>
        <v>5</v>
      </c>
      <c r="L6307" s="2">
        <f t="array" ref="L6307">XLOOKUP('Transaction Data'!$G6307,Product_Code,Unit_Price)</f>
        <v>7</v>
      </c>
      <c r="M6307" s="3">
        <f>'Transaction Data'!$F6307*'Transaction Data'!$K6307</f>
        <v>1495</v>
      </c>
      <c r="N6307" s="3">
        <f>'Transaction Data'!$F6307*'Transaction Data'!$L6307</f>
        <v>2093</v>
      </c>
      <c r="O6307" s="3">
        <f>'Transaction Data'!$N6307-'Transaction Data'!$M6307</f>
        <v>598</v>
      </c>
      <c r="P6307" s="2">
        <f>DATEDIF('Transaction Data'!$D6307,'Transaction Data'!$A6307,"y")</f>
        <v>41</v>
      </c>
      <c r="Q6307" s="2" t="str">
        <f>FLOOR('Transaction Data'!$P6307,15)&amp;"-"&amp;FLOOR('Transaction Data'!$P6307,15)+14</f>
        <v>30-44</v>
      </c>
      <c r="R6307" s="2" t="str">
        <f>IF('Transaction Data'!$L6307&lt;=10,"Less Expensive","Expensive")</f>
        <v>Less Expensive</v>
      </c>
      <c r="S6307" s="4">
        <f>WEEKDAY('Transaction Data'!$A6307)</f>
        <v>2</v>
      </c>
      <c r="T6307" s="2" t="str">
        <f>IF(WEEKDAY('Transaction Data'!$A6307,2)&lt;6,"Weekday","Weekend")</f>
        <v>Weekday</v>
      </c>
    </row>
    <row r="6308" ht="15.75" customHeight="1">
      <c r="A6308" s="1">
        <v>45368.0</v>
      </c>
      <c r="B6308" s="2" t="s">
        <v>5886</v>
      </c>
      <c r="C6308" s="2" t="s">
        <v>65</v>
      </c>
      <c r="D6308" s="1">
        <v>29775.0</v>
      </c>
      <c r="E6308" s="2" t="s">
        <v>22</v>
      </c>
      <c r="F6308" s="2">
        <v>100.0</v>
      </c>
      <c r="G6308" s="2" t="s">
        <v>48</v>
      </c>
      <c r="H6308" s="2" t="s">
        <v>42</v>
      </c>
      <c r="I6308" s="2" t="s">
        <v>30</v>
      </c>
      <c r="J6308" s="2" t="str">
        <f t="array" ref="J6308">XLOOKUP('Transaction Data'!$G6308,Product_Code,Biscuit_Brand)</f>
        <v>Lemon Crisps</v>
      </c>
      <c r="K6308" s="2">
        <f t="array" ref="K6308">XLOOKUP('Transaction Data'!$G6308,Product_Code,Cost)</f>
        <v>7</v>
      </c>
      <c r="L6308" s="2">
        <f t="array" ref="L6308">XLOOKUP('Transaction Data'!$G6308,Product_Code,Unit_Price)</f>
        <v>9</v>
      </c>
      <c r="M6308" s="3">
        <f>'Transaction Data'!$F6308*'Transaction Data'!$K6308</f>
        <v>700</v>
      </c>
      <c r="N6308" s="3">
        <f>'Transaction Data'!$F6308*'Transaction Data'!$L6308</f>
        <v>900</v>
      </c>
      <c r="O6308" s="3">
        <f>'Transaction Data'!$N6308-'Transaction Data'!$M6308</f>
        <v>200</v>
      </c>
      <c r="P6308" s="2">
        <f>DATEDIF('Transaction Data'!$D6308,'Transaction Data'!$A6308,"y")</f>
        <v>42</v>
      </c>
      <c r="Q6308" s="2" t="str">
        <f>FLOOR('Transaction Data'!$P6308,15)&amp;"-"&amp;FLOOR('Transaction Data'!$P6308,15)+14</f>
        <v>30-44</v>
      </c>
      <c r="R6308" s="2" t="str">
        <f>IF('Transaction Data'!$L6308&lt;=10,"Less Expensive","Expensive")</f>
        <v>Less Expensive</v>
      </c>
      <c r="S6308" s="4">
        <f>WEEKDAY('Transaction Data'!$A6308)</f>
        <v>1</v>
      </c>
      <c r="T6308" s="2" t="str">
        <f>IF(WEEKDAY('Transaction Data'!$A6308,2)&lt;6,"Weekday","Weekend")</f>
        <v>Weekend</v>
      </c>
    </row>
    <row r="6309" ht="15.75" customHeight="1">
      <c r="A6309" s="1">
        <v>45377.0</v>
      </c>
      <c r="B6309" s="2" t="s">
        <v>5887</v>
      </c>
      <c r="C6309" s="2" t="s">
        <v>69</v>
      </c>
      <c r="D6309" s="1">
        <v>29945.0</v>
      </c>
      <c r="E6309" s="2" t="s">
        <v>22</v>
      </c>
      <c r="F6309" s="2">
        <v>23.0</v>
      </c>
      <c r="G6309" s="2" t="s">
        <v>61</v>
      </c>
      <c r="H6309" s="2" t="s">
        <v>45</v>
      </c>
      <c r="I6309" s="2" t="s">
        <v>25</v>
      </c>
      <c r="J6309" s="2" t="str">
        <f t="array" ref="J6309">XLOOKUP('Transaction Data'!$G6309,Product_Code,Biscuit_Brand)</f>
        <v>Choco Delight</v>
      </c>
      <c r="K6309" s="2">
        <f t="array" ref="K6309">XLOOKUP('Transaction Data'!$G6309,Product_Code,Cost)</f>
        <v>3</v>
      </c>
      <c r="L6309" s="2">
        <f t="array" ref="L6309">XLOOKUP('Transaction Data'!$G6309,Product_Code,Unit_Price)</f>
        <v>5</v>
      </c>
      <c r="M6309" s="3">
        <f>'Transaction Data'!$F6309*'Transaction Data'!$K6309</f>
        <v>69</v>
      </c>
      <c r="N6309" s="3">
        <f>'Transaction Data'!$F6309*'Transaction Data'!$L6309</f>
        <v>115</v>
      </c>
      <c r="O6309" s="3">
        <f>'Transaction Data'!$N6309-'Transaction Data'!$M6309</f>
        <v>46</v>
      </c>
      <c r="P6309" s="2">
        <f>DATEDIF('Transaction Data'!$D6309,'Transaction Data'!$A6309,"y")</f>
        <v>42</v>
      </c>
      <c r="Q6309" s="2" t="str">
        <f>FLOOR('Transaction Data'!$P6309,15)&amp;"-"&amp;FLOOR('Transaction Data'!$P6309,15)+14</f>
        <v>30-44</v>
      </c>
      <c r="R6309" s="2" t="str">
        <f>IF('Transaction Data'!$L6309&lt;=10,"Less Expensive","Expensive")</f>
        <v>Less Expensive</v>
      </c>
      <c r="S6309" s="4">
        <f>WEEKDAY('Transaction Data'!$A6309)</f>
        <v>3</v>
      </c>
      <c r="T6309" s="2" t="str">
        <f>IF(WEEKDAY('Transaction Data'!$A6309,2)&lt;6,"Weekday","Weekend")</f>
        <v>Weekday</v>
      </c>
    </row>
    <row r="6310" ht="15.75" customHeight="1">
      <c r="A6310" s="1">
        <v>45500.0</v>
      </c>
      <c r="B6310" s="2" t="s">
        <v>5888</v>
      </c>
      <c r="C6310" s="2" t="s">
        <v>51</v>
      </c>
      <c r="D6310" s="1">
        <v>29659.0</v>
      </c>
      <c r="E6310" s="2" t="s">
        <v>37</v>
      </c>
      <c r="F6310" s="2">
        <v>385.0</v>
      </c>
      <c r="G6310" s="2" t="s">
        <v>38</v>
      </c>
      <c r="H6310" s="2" t="s">
        <v>24</v>
      </c>
      <c r="I6310" s="2" t="s">
        <v>25</v>
      </c>
      <c r="J6310" s="2" t="str">
        <f t="array" ref="J6310">XLOOKUP('Transaction Data'!$G6310,Product_Code,Biscuit_Brand)</f>
        <v>Ginger Snaps</v>
      </c>
      <c r="K6310" s="2">
        <f t="array" ref="K6310">XLOOKUP('Transaction Data'!$G6310,Product_Code,Cost)</f>
        <v>14</v>
      </c>
      <c r="L6310" s="2">
        <f t="array" ref="L6310">XLOOKUP('Transaction Data'!$G6310,Product_Code,Unit_Price)</f>
        <v>28</v>
      </c>
      <c r="M6310" s="3">
        <f>'Transaction Data'!$F6310*'Transaction Data'!$K6310</f>
        <v>5390</v>
      </c>
      <c r="N6310" s="3">
        <f>'Transaction Data'!$F6310*'Transaction Data'!$L6310</f>
        <v>10780</v>
      </c>
      <c r="O6310" s="3">
        <f>'Transaction Data'!$N6310-'Transaction Data'!$M6310</f>
        <v>5390</v>
      </c>
      <c r="P6310" s="2">
        <f>DATEDIF('Transaction Data'!$D6310,'Transaction Data'!$A6310,"y")</f>
        <v>43</v>
      </c>
      <c r="Q6310" s="2" t="str">
        <f>FLOOR('Transaction Data'!$P6310,15)&amp;"-"&amp;FLOOR('Transaction Data'!$P6310,15)+14</f>
        <v>30-44</v>
      </c>
      <c r="R6310" s="2" t="str">
        <f>IF('Transaction Data'!$L6310&lt;=10,"Less Expensive","Expensive")</f>
        <v>Expensive</v>
      </c>
      <c r="S6310" s="4">
        <f>WEEKDAY('Transaction Data'!$A6310)</f>
        <v>7</v>
      </c>
      <c r="T6310" s="2" t="str">
        <f>IF(WEEKDAY('Transaction Data'!$A6310,2)&lt;6,"Weekday","Weekend")</f>
        <v>Weekend</v>
      </c>
    </row>
    <row r="6311" ht="15.75" customHeight="1">
      <c r="A6311" s="1">
        <v>45406.0</v>
      </c>
      <c r="B6311" s="2" t="s">
        <v>5889</v>
      </c>
      <c r="C6311" s="2" t="s">
        <v>72</v>
      </c>
      <c r="D6311" s="1">
        <v>35041.0</v>
      </c>
      <c r="E6311" s="2" t="s">
        <v>63</v>
      </c>
      <c r="F6311" s="2">
        <v>394.0</v>
      </c>
      <c r="G6311" s="2" t="s">
        <v>61</v>
      </c>
      <c r="H6311" s="2" t="s">
        <v>29</v>
      </c>
      <c r="I6311" s="2" t="s">
        <v>25</v>
      </c>
      <c r="J6311" s="2" t="str">
        <f t="array" ref="J6311">XLOOKUP('Transaction Data'!$G6311,Product_Code,Biscuit_Brand)</f>
        <v>Choco Delight</v>
      </c>
      <c r="K6311" s="2">
        <f t="array" ref="K6311">XLOOKUP('Transaction Data'!$G6311,Product_Code,Cost)</f>
        <v>3</v>
      </c>
      <c r="L6311" s="2">
        <f t="array" ref="L6311">XLOOKUP('Transaction Data'!$G6311,Product_Code,Unit_Price)</f>
        <v>5</v>
      </c>
      <c r="M6311" s="3">
        <f>'Transaction Data'!$F6311*'Transaction Data'!$K6311</f>
        <v>1182</v>
      </c>
      <c r="N6311" s="3">
        <f>'Transaction Data'!$F6311*'Transaction Data'!$L6311</f>
        <v>1970</v>
      </c>
      <c r="O6311" s="3">
        <f>'Transaction Data'!$N6311-'Transaction Data'!$M6311</f>
        <v>788</v>
      </c>
      <c r="P6311" s="2">
        <f>DATEDIF('Transaction Data'!$D6311,'Transaction Data'!$A6311,"y")</f>
        <v>28</v>
      </c>
      <c r="Q6311" s="2" t="str">
        <f>FLOOR('Transaction Data'!$P6311,15)&amp;"-"&amp;FLOOR('Transaction Data'!$P6311,15)+14</f>
        <v>15-29</v>
      </c>
      <c r="R6311" s="2" t="str">
        <f>IF('Transaction Data'!$L6311&lt;=10,"Less Expensive","Expensive")</f>
        <v>Less Expensive</v>
      </c>
      <c r="S6311" s="4">
        <f>WEEKDAY('Transaction Data'!$A6311)</f>
        <v>4</v>
      </c>
      <c r="T6311" s="2" t="str">
        <f>IF(WEEKDAY('Transaction Data'!$A6311,2)&lt;6,"Weekday","Weekend")</f>
        <v>Weekday</v>
      </c>
    </row>
    <row r="6312" ht="15.75" customHeight="1">
      <c r="A6312" s="1">
        <v>45419.0</v>
      </c>
      <c r="B6312" s="2" t="s">
        <v>5890</v>
      </c>
      <c r="C6312" s="2" t="s">
        <v>21</v>
      </c>
      <c r="D6312" s="1">
        <v>24328.0</v>
      </c>
      <c r="E6312" s="2" t="s">
        <v>63</v>
      </c>
      <c r="F6312" s="2">
        <v>149.0</v>
      </c>
      <c r="G6312" s="2" t="s">
        <v>60</v>
      </c>
      <c r="H6312" s="2" t="s">
        <v>29</v>
      </c>
      <c r="I6312" s="2" t="s">
        <v>25</v>
      </c>
      <c r="J6312" s="2" t="str">
        <f t="array" ref="J6312">XLOOKUP('Transaction Data'!$G6312,Product_Code,Biscuit_Brand)</f>
        <v>Peanut Butter Bites</v>
      </c>
      <c r="K6312" s="2">
        <f t="array" ref="K6312">XLOOKUP('Transaction Data'!$G6312,Product_Code,Cost)</f>
        <v>5</v>
      </c>
      <c r="L6312" s="2">
        <f t="array" ref="L6312">XLOOKUP('Transaction Data'!$G6312,Product_Code,Unit_Price)</f>
        <v>7</v>
      </c>
      <c r="M6312" s="3">
        <f>'Transaction Data'!$F6312*'Transaction Data'!$K6312</f>
        <v>745</v>
      </c>
      <c r="N6312" s="3">
        <f>'Transaction Data'!$F6312*'Transaction Data'!$L6312</f>
        <v>1043</v>
      </c>
      <c r="O6312" s="3">
        <f>'Transaction Data'!$N6312-'Transaction Data'!$M6312</f>
        <v>298</v>
      </c>
      <c r="P6312" s="2">
        <f>DATEDIF('Transaction Data'!$D6312,'Transaction Data'!$A6312,"y")</f>
        <v>57</v>
      </c>
      <c r="Q6312" s="2" t="str">
        <f>FLOOR('Transaction Data'!$P6312,15)&amp;"-"&amp;FLOOR('Transaction Data'!$P6312,15)+14</f>
        <v>45-59</v>
      </c>
      <c r="R6312" s="2" t="str">
        <f>IF('Transaction Data'!$L6312&lt;=10,"Less Expensive","Expensive")</f>
        <v>Less Expensive</v>
      </c>
      <c r="S6312" s="4">
        <f>WEEKDAY('Transaction Data'!$A6312)</f>
        <v>3</v>
      </c>
      <c r="T6312" s="2" t="str">
        <f>IF(WEEKDAY('Transaction Data'!$A6312,2)&lt;6,"Weekday","Weekend")</f>
        <v>Weekday</v>
      </c>
    </row>
    <row r="6313" ht="15.75" customHeight="1">
      <c r="A6313" s="1">
        <v>45384.0</v>
      </c>
      <c r="B6313" s="2" t="s">
        <v>5891</v>
      </c>
      <c r="C6313" s="2" t="s">
        <v>51</v>
      </c>
      <c r="D6313" s="1">
        <v>29586.0</v>
      </c>
      <c r="E6313" s="2" t="s">
        <v>27</v>
      </c>
      <c r="F6313" s="2">
        <v>63.0</v>
      </c>
      <c r="G6313" s="2" t="s">
        <v>60</v>
      </c>
      <c r="H6313" s="2" t="s">
        <v>34</v>
      </c>
      <c r="I6313" s="2" t="s">
        <v>25</v>
      </c>
      <c r="J6313" s="2" t="str">
        <f t="array" ref="J6313">XLOOKUP('Transaction Data'!$G6313,Product_Code,Biscuit_Brand)</f>
        <v>Peanut Butter Bites</v>
      </c>
      <c r="K6313" s="2">
        <f t="array" ref="K6313">XLOOKUP('Transaction Data'!$G6313,Product_Code,Cost)</f>
        <v>5</v>
      </c>
      <c r="L6313" s="2">
        <f t="array" ref="L6313">XLOOKUP('Transaction Data'!$G6313,Product_Code,Unit_Price)</f>
        <v>7</v>
      </c>
      <c r="M6313" s="3">
        <f>'Transaction Data'!$F6313*'Transaction Data'!$K6313</f>
        <v>315</v>
      </c>
      <c r="N6313" s="3">
        <f>'Transaction Data'!$F6313*'Transaction Data'!$L6313</f>
        <v>441</v>
      </c>
      <c r="O6313" s="3">
        <f>'Transaction Data'!$N6313-'Transaction Data'!$M6313</f>
        <v>126</v>
      </c>
      <c r="P6313" s="2">
        <f>DATEDIF('Transaction Data'!$D6313,'Transaction Data'!$A6313,"y")</f>
        <v>43</v>
      </c>
      <c r="Q6313" s="2" t="str">
        <f>FLOOR('Transaction Data'!$P6313,15)&amp;"-"&amp;FLOOR('Transaction Data'!$P6313,15)+14</f>
        <v>30-44</v>
      </c>
      <c r="R6313" s="2" t="str">
        <f>IF('Transaction Data'!$L6313&lt;=10,"Less Expensive","Expensive")</f>
        <v>Less Expensive</v>
      </c>
      <c r="S6313" s="4">
        <f>WEEKDAY('Transaction Data'!$A6313)</f>
        <v>3</v>
      </c>
      <c r="T6313" s="2" t="str">
        <f>IF(WEEKDAY('Transaction Data'!$A6313,2)&lt;6,"Weekday","Weekend")</f>
        <v>Weekday</v>
      </c>
    </row>
    <row r="6314" ht="15.75" customHeight="1">
      <c r="A6314" s="1">
        <v>45344.0</v>
      </c>
      <c r="B6314" s="2" t="s">
        <v>5892</v>
      </c>
      <c r="C6314" s="2" t="s">
        <v>78</v>
      </c>
      <c r="D6314" s="1">
        <v>36659.0</v>
      </c>
      <c r="E6314" s="2" t="s">
        <v>22</v>
      </c>
      <c r="F6314" s="2">
        <v>245.0</v>
      </c>
      <c r="G6314" s="2" t="s">
        <v>23</v>
      </c>
      <c r="H6314" s="2" t="s">
        <v>24</v>
      </c>
      <c r="I6314" s="2" t="s">
        <v>25</v>
      </c>
      <c r="J6314" s="2" t="str">
        <f t="array" ref="J6314">XLOOKUP('Transaction Data'!$G6314,Product_Code,Biscuit_Brand)</f>
        <v>Cinnamon Swirls</v>
      </c>
      <c r="K6314" s="2">
        <f t="array" ref="K6314">XLOOKUP('Transaction Data'!$G6314,Product_Code,Cost)</f>
        <v>10</v>
      </c>
      <c r="L6314" s="2">
        <f t="array" ref="L6314">XLOOKUP('Transaction Data'!$G6314,Product_Code,Unit_Price)</f>
        <v>14</v>
      </c>
      <c r="M6314" s="3">
        <f>'Transaction Data'!$F6314*'Transaction Data'!$K6314</f>
        <v>2450</v>
      </c>
      <c r="N6314" s="3">
        <f>'Transaction Data'!$F6314*'Transaction Data'!$L6314</f>
        <v>3430</v>
      </c>
      <c r="O6314" s="3">
        <f>'Transaction Data'!$N6314-'Transaction Data'!$M6314</f>
        <v>980</v>
      </c>
      <c r="P6314" s="2">
        <f>DATEDIF('Transaction Data'!$D6314,'Transaction Data'!$A6314,"y")</f>
        <v>23</v>
      </c>
      <c r="Q6314" s="2" t="str">
        <f>FLOOR('Transaction Data'!$P6314,15)&amp;"-"&amp;FLOOR('Transaction Data'!$P6314,15)+14</f>
        <v>15-29</v>
      </c>
      <c r="R6314" s="2" t="str">
        <f>IF('Transaction Data'!$L6314&lt;=10,"Less Expensive","Expensive")</f>
        <v>Expensive</v>
      </c>
      <c r="S6314" s="4">
        <f>WEEKDAY('Transaction Data'!$A6314)</f>
        <v>5</v>
      </c>
      <c r="T6314" s="2" t="str">
        <f>IF(WEEKDAY('Transaction Data'!$A6314,2)&lt;6,"Weekday","Weekend")</f>
        <v>Weekday</v>
      </c>
    </row>
    <row r="6315" ht="15.75" customHeight="1">
      <c r="A6315" s="1">
        <v>45397.0</v>
      </c>
      <c r="B6315" s="2" t="s">
        <v>5893</v>
      </c>
      <c r="C6315" s="2" t="s">
        <v>78</v>
      </c>
      <c r="D6315" s="1">
        <v>28573.0</v>
      </c>
      <c r="E6315" s="2" t="s">
        <v>37</v>
      </c>
      <c r="F6315" s="2">
        <v>439.0</v>
      </c>
      <c r="G6315" s="2" t="s">
        <v>61</v>
      </c>
      <c r="H6315" s="2" t="s">
        <v>42</v>
      </c>
      <c r="I6315" s="2" t="s">
        <v>25</v>
      </c>
      <c r="J6315" s="2" t="str">
        <f t="array" ref="J6315">XLOOKUP('Transaction Data'!$G6315,Product_Code,Biscuit_Brand)</f>
        <v>Choco Delight</v>
      </c>
      <c r="K6315" s="2">
        <f t="array" ref="K6315">XLOOKUP('Transaction Data'!$G6315,Product_Code,Cost)</f>
        <v>3</v>
      </c>
      <c r="L6315" s="2">
        <f t="array" ref="L6315">XLOOKUP('Transaction Data'!$G6315,Product_Code,Unit_Price)</f>
        <v>5</v>
      </c>
      <c r="M6315" s="3">
        <f>'Transaction Data'!$F6315*'Transaction Data'!$K6315</f>
        <v>1317</v>
      </c>
      <c r="N6315" s="3">
        <f>'Transaction Data'!$F6315*'Transaction Data'!$L6315</f>
        <v>2195</v>
      </c>
      <c r="O6315" s="3">
        <f>'Transaction Data'!$N6315-'Transaction Data'!$M6315</f>
        <v>878</v>
      </c>
      <c r="P6315" s="2">
        <f>DATEDIF('Transaction Data'!$D6315,'Transaction Data'!$A6315,"y")</f>
        <v>46</v>
      </c>
      <c r="Q6315" s="2" t="str">
        <f>FLOOR('Transaction Data'!$P6315,15)&amp;"-"&amp;FLOOR('Transaction Data'!$P6315,15)+14</f>
        <v>45-59</v>
      </c>
      <c r="R6315" s="2" t="str">
        <f>IF('Transaction Data'!$L6315&lt;=10,"Less Expensive","Expensive")</f>
        <v>Less Expensive</v>
      </c>
      <c r="S6315" s="4">
        <f>WEEKDAY('Transaction Data'!$A6315)</f>
        <v>2</v>
      </c>
      <c r="T6315" s="2" t="str">
        <f>IF(WEEKDAY('Transaction Data'!$A6315,2)&lt;6,"Weekday","Weekend")</f>
        <v>Weekday</v>
      </c>
    </row>
    <row r="6316" ht="15.75" customHeight="1">
      <c r="A6316" s="1">
        <v>45415.0</v>
      </c>
      <c r="B6316" s="2" t="s">
        <v>5894</v>
      </c>
      <c r="C6316" s="2" t="s">
        <v>21</v>
      </c>
      <c r="D6316" s="1">
        <v>34351.0</v>
      </c>
      <c r="E6316" s="2" t="s">
        <v>22</v>
      </c>
      <c r="F6316" s="2">
        <v>184.0</v>
      </c>
      <c r="G6316" s="2" t="s">
        <v>60</v>
      </c>
      <c r="H6316" s="2" t="s">
        <v>45</v>
      </c>
      <c r="I6316" s="2" t="s">
        <v>25</v>
      </c>
      <c r="J6316" s="2" t="str">
        <f t="array" ref="J6316">XLOOKUP('Transaction Data'!$G6316,Product_Code,Biscuit_Brand)</f>
        <v>Peanut Butter Bites</v>
      </c>
      <c r="K6316" s="2">
        <f t="array" ref="K6316">XLOOKUP('Transaction Data'!$G6316,Product_Code,Cost)</f>
        <v>5</v>
      </c>
      <c r="L6316" s="2">
        <f t="array" ref="L6316">XLOOKUP('Transaction Data'!$G6316,Product_Code,Unit_Price)</f>
        <v>7</v>
      </c>
      <c r="M6316" s="3">
        <f>'Transaction Data'!$F6316*'Transaction Data'!$K6316</f>
        <v>920</v>
      </c>
      <c r="N6316" s="3">
        <f>'Transaction Data'!$F6316*'Transaction Data'!$L6316</f>
        <v>1288</v>
      </c>
      <c r="O6316" s="3">
        <f>'Transaction Data'!$N6316-'Transaction Data'!$M6316</f>
        <v>368</v>
      </c>
      <c r="P6316" s="2">
        <f>DATEDIF('Transaction Data'!$D6316,'Transaction Data'!$A6316,"y")</f>
        <v>30</v>
      </c>
      <c r="Q6316" s="2" t="str">
        <f>FLOOR('Transaction Data'!$P6316,15)&amp;"-"&amp;FLOOR('Transaction Data'!$P6316,15)+14</f>
        <v>30-44</v>
      </c>
      <c r="R6316" s="2" t="str">
        <f>IF('Transaction Data'!$L6316&lt;=10,"Less Expensive","Expensive")</f>
        <v>Less Expensive</v>
      </c>
      <c r="S6316" s="4">
        <f>WEEKDAY('Transaction Data'!$A6316)</f>
        <v>6</v>
      </c>
      <c r="T6316" s="2" t="str">
        <f>IF(WEEKDAY('Transaction Data'!$A6316,2)&lt;6,"Weekday","Weekend")</f>
        <v>Weekday</v>
      </c>
    </row>
    <row r="6317" ht="15.75" customHeight="1">
      <c r="A6317" s="1">
        <v>45436.0</v>
      </c>
      <c r="B6317" s="2" t="s">
        <v>1283</v>
      </c>
      <c r="C6317" s="2" t="s">
        <v>51</v>
      </c>
      <c r="D6317" s="1">
        <v>25072.0</v>
      </c>
      <c r="E6317" s="2" t="s">
        <v>63</v>
      </c>
      <c r="F6317" s="2">
        <v>334.0</v>
      </c>
      <c r="G6317" s="2" t="s">
        <v>44</v>
      </c>
      <c r="H6317" s="2" t="s">
        <v>24</v>
      </c>
      <c r="I6317" s="2" t="s">
        <v>25</v>
      </c>
      <c r="J6317" s="2" t="str">
        <f t="array" ref="J6317">XLOOKUP('Transaction Data'!$G6317,Product_Code,Biscuit_Brand)</f>
        <v>Butter Crunch</v>
      </c>
      <c r="K6317" s="2">
        <f t="array" ref="K6317">XLOOKUP('Transaction Data'!$G6317,Product_Code,Cost)</f>
        <v>10</v>
      </c>
      <c r="L6317" s="2">
        <f t="array" ref="L6317">XLOOKUP('Transaction Data'!$G6317,Product_Code,Unit_Price)</f>
        <v>11</v>
      </c>
      <c r="M6317" s="3">
        <f>'Transaction Data'!$F6317*'Transaction Data'!$K6317</f>
        <v>3340</v>
      </c>
      <c r="N6317" s="3">
        <f>'Transaction Data'!$F6317*'Transaction Data'!$L6317</f>
        <v>3674</v>
      </c>
      <c r="O6317" s="3">
        <f>'Transaction Data'!$N6317-'Transaction Data'!$M6317</f>
        <v>334</v>
      </c>
      <c r="P6317" s="2">
        <f>DATEDIF('Transaction Data'!$D6317,'Transaction Data'!$A6317,"y")</f>
        <v>55</v>
      </c>
      <c r="Q6317" s="2" t="str">
        <f>FLOOR('Transaction Data'!$P6317,15)&amp;"-"&amp;FLOOR('Transaction Data'!$P6317,15)+14</f>
        <v>45-59</v>
      </c>
      <c r="R6317" s="2" t="str">
        <f>IF('Transaction Data'!$L6317&lt;=10,"Less Expensive","Expensive")</f>
        <v>Expensive</v>
      </c>
      <c r="S6317" s="4">
        <f>WEEKDAY('Transaction Data'!$A6317)</f>
        <v>6</v>
      </c>
      <c r="T6317" s="2" t="str">
        <f>IF(WEEKDAY('Transaction Data'!$A6317,2)&lt;6,"Weekday","Weekend")</f>
        <v>Weekday</v>
      </c>
    </row>
    <row r="6318" ht="15.75" customHeight="1">
      <c r="A6318" s="1">
        <v>45324.0</v>
      </c>
      <c r="B6318" s="2" t="s">
        <v>5895</v>
      </c>
      <c r="C6318" s="2" t="s">
        <v>69</v>
      </c>
      <c r="D6318" s="1">
        <v>20731.0</v>
      </c>
      <c r="E6318" s="2" t="s">
        <v>63</v>
      </c>
      <c r="F6318" s="2">
        <v>132.0</v>
      </c>
      <c r="G6318" s="2" t="s">
        <v>38</v>
      </c>
      <c r="H6318" s="2" t="s">
        <v>29</v>
      </c>
      <c r="I6318" s="2" t="s">
        <v>25</v>
      </c>
      <c r="J6318" s="2" t="str">
        <f t="array" ref="J6318">XLOOKUP('Transaction Data'!$G6318,Product_Code,Biscuit_Brand)</f>
        <v>Ginger Snaps</v>
      </c>
      <c r="K6318" s="2">
        <f t="array" ref="K6318">XLOOKUP('Transaction Data'!$G6318,Product_Code,Cost)</f>
        <v>14</v>
      </c>
      <c r="L6318" s="2">
        <f t="array" ref="L6318">XLOOKUP('Transaction Data'!$G6318,Product_Code,Unit_Price)</f>
        <v>28</v>
      </c>
      <c r="M6318" s="3">
        <f>'Transaction Data'!$F6318*'Transaction Data'!$K6318</f>
        <v>1848</v>
      </c>
      <c r="N6318" s="3">
        <f>'Transaction Data'!$F6318*'Transaction Data'!$L6318</f>
        <v>3696</v>
      </c>
      <c r="O6318" s="3">
        <f>'Transaction Data'!$N6318-'Transaction Data'!$M6318</f>
        <v>1848</v>
      </c>
      <c r="P6318" s="2">
        <f>DATEDIF('Transaction Data'!$D6318,'Transaction Data'!$A6318,"y")</f>
        <v>67</v>
      </c>
      <c r="Q6318" s="2" t="str">
        <f>FLOOR('Transaction Data'!$P6318,15)&amp;"-"&amp;FLOOR('Transaction Data'!$P6318,15)+14</f>
        <v>60-74</v>
      </c>
      <c r="R6318" s="2" t="str">
        <f>IF('Transaction Data'!$L6318&lt;=10,"Less Expensive","Expensive")</f>
        <v>Expensive</v>
      </c>
      <c r="S6318" s="4">
        <f>WEEKDAY('Transaction Data'!$A6318)</f>
        <v>6</v>
      </c>
      <c r="T6318" s="2" t="str">
        <f>IF(WEEKDAY('Transaction Data'!$A6318,2)&lt;6,"Weekday","Weekend")</f>
        <v>Weekday</v>
      </c>
    </row>
    <row r="6319" ht="15.75" customHeight="1">
      <c r="A6319" s="1">
        <v>45426.0</v>
      </c>
      <c r="B6319" s="2" t="s">
        <v>5896</v>
      </c>
      <c r="C6319" s="2" t="s">
        <v>21</v>
      </c>
      <c r="D6319" s="1">
        <v>25268.0</v>
      </c>
      <c r="E6319" s="2" t="s">
        <v>63</v>
      </c>
      <c r="F6319" s="2">
        <v>124.0</v>
      </c>
      <c r="G6319" s="2" t="s">
        <v>61</v>
      </c>
      <c r="H6319" s="2" t="s">
        <v>42</v>
      </c>
      <c r="I6319" s="2" t="s">
        <v>25</v>
      </c>
      <c r="J6319" s="2" t="str">
        <f t="array" ref="J6319">XLOOKUP('Transaction Data'!$G6319,Product_Code,Biscuit_Brand)</f>
        <v>Choco Delight</v>
      </c>
      <c r="K6319" s="2">
        <f t="array" ref="K6319">XLOOKUP('Transaction Data'!$G6319,Product_Code,Cost)</f>
        <v>3</v>
      </c>
      <c r="L6319" s="2">
        <f t="array" ref="L6319">XLOOKUP('Transaction Data'!$G6319,Product_Code,Unit_Price)</f>
        <v>5</v>
      </c>
      <c r="M6319" s="3">
        <f>'Transaction Data'!$F6319*'Transaction Data'!$K6319</f>
        <v>372</v>
      </c>
      <c r="N6319" s="3">
        <f>'Transaction Data'!$F6319*'Transaction Data'!$L6319</f>
        <v>620</v>
      </c>
      <c r="O6319" s="3">
        <f>'Transaction Data'!$N6319-'Transaction Data'!$M6319</f>
        <v>248</v>
      </c>
      <c r="P6319" s="2">
        <f>DATEDIF('Transaction Data'!$D6319,'Transaction Data'!$A6319,"y")</f>
        <v>55</v>
      </c>
      <c r="Q6319" s="2" t="str">
        <f>FLOOR('Transaction Data'!$P6319,15)&amp;"-"&amp;FLOOR('Transaction Data'!$P6319,15)+14</f>
        <v>45-59</v>
      </c>
      <c r="R6319" s="2" t="str">
        <f>IF('Transaction Data'!$L6319&lt;=10,"Less Expensive","Expensive")</f>
        <v>Less Expensive</v>
      </c>
      <c r="S6319" s="4">
        <f>WEEKDAY('Transaction Data'!$A6319)</f>
        <v>3</v>
      </c>
      <c r="T6319" s="2" t="str">
        <f>IF(WEEKDAY('Transaction Data'!$A6319,2)&lt;6,"Weekday","Weekend")</f>
        <v>Weekday</v>
      </c>
    </row>
    <row r="6320" ht="15.75" customHeight="1">
      <c r="A6320" s="1">
        <v>45293.0</v>
      </c>
      <c r="B6320" s="2" t="s">
        <v>5897</v>
      </c>
      <c r="C6320" s="2" t="s">
        <v>65</v>
      </c>
      <c r="D6320" s="1">
        <v>30307.0</v>
      </c>
      <c r="E6320" s="2" t="s">
        <v>27</v>
      </c>
      <c r="F6320" s="2">
        <v>30.0</v>
      </c>
      <c r="G6320" s="2" t="s">
        <v>28</v>
      </c>
      <c r="H6320" s="2" t="s">
        <v>45</v>
      </c>
      <c r="I6320" s="2" t="s">
        <v>25</v>
      </c>
      <c r="J6320" s="2" t="str">
        <f t="array" ref="J6320">XLOOKUP('Transaction Data'!$G6320,Product_Code,Biscuit_Brand)</f>
        <v>Shortbread</v>
      </c>
      <c r="K6320" s="2">
        <f t="array" ref="K6320">XLOOKUP('Transaction Data'!$G6320,Product_Code,Cost)</f>
        <v>10</v>
      </c>
      <c r="L6320" s="2">
        <f t="array" ref="L6320">XLOOKUP('Transaction Data'!$G6320,Product_Code,Unit_Price)</f>
        <v>45</v>
      </c>
      <c r="M6320" s="3">
        <f>'Transaction Data'!$F6320*'Transaction Data'!$K6320</f>
        <v>300</v>
      </c>
      <c r="N6320" s="3">
        <f>'Transaction Data'!$F6320*'Transaction Data'!$L6320</f>
        <v>1350</v>
      </c>
      <c r="O6320" s="3">
        <f>'Transaction Data'!$N6320-'Transaction Data'!$M6320</f>
        <v>1050</v>
      </c>
      <c r="P6320" s="2">
        <f>DATEDIF('Transaction Data'!$D6320,'Transaction Data'!$A6320,"y")</f>
        <v>41</v>
      </c>
      <c r="Q6320" s="2" t="str">
        <f>FLOOR('Transaction Data'!$P6320,15)&amp;"-"&amp;FLOOR('Transaction Data'!$P6320,15)+14</f>
        <v>30-44</v>
      </c>
      <c r="R6320" s="2" t="str">
        <f>IF('Transaction Data'!$L6320&lt;=10,"Less Expensive","Expensive")</f>
        <v>Expensive</v>
      </c>
      <c r="S6320" s="4">
        <f>WEEKDAY('Transaction Data'!$A6320)</f>
        <v>3</v>
      </c>
      <c r="T6320" s="2" t="str">
        <f>IF(WEEKDAY('Transaction Data'!$A6320,2)&lt;6,"Weekday","Weekend")</f>
        <v>Weekday</v>
      </c>
    </row>
    <row r="6321" ht="15.75" customHeight="1">
      <c r="A6321" s="1">
        <v>45346.0</v>
      </c>
      <c r="B6321" s="2" t="s">
        <v>5898</v>
      </c>
      <c r="C6321" s="2" t="s">
        <v>72</v>
      </c>
      <c r="D6321" s="1">
        <v>23204.0</v>
      </c>
      <c r="E6321" s="2" t="s">
        <v>63</v>
      </c>
      <c r="F6321" s="2">
        <v>202.0</v>
      </c>
      <c r="G6321" s="2" t="s">
        <v>61</v>
      </c>
      <c r="H6321" s="2" t="s">
        <v>24</v>
      </c>
      <c r="I6321" s="2" t="s">
        <v>25</v>
      </c>
      <c r="J6321" s="2" t="str">
        <f t="array" ref="J6321">XLOOKUP('Transaction Data'!$G6321,Product_Code,Biscuit_Brand)</f>
        <v>Choco Delight</v>
      </c>
      <c r="K6321" s="2">
        <f t="array" ref="K6321">XLOOKUP('Transaction Data'!$G6321,Product_Code,Cost)</f>
        <v>3</v>
      </c>
      <c r="L6321" s="2">
        <f t="array" ref="L6321">XLOOKUP('Transaction Data'!$G6321,Product_Code,Unit_Price)</f>
        <v>5</v>
      </c>
      <c r="M6321" s="3">
        <f>'Transaction Data'!$F6321*'Transaction Data'!$K6321</f>
        <v>606</v>
      </c>
      <c r="N6321" s="3">
        <f>'Transaction Data'!$F6321*'Transaction Data'!$L6321</f>
        <v>1010</v>
      </c>
      <c r="O6321" s="3">
        <f>'Transaction Data'!$N6321-'Transaction Data'!$M6321</f>
        <v>404</v>
      </c>
      <c r="P6321" s="2">
        <f>DATEDIF('Transaction Data'!$D6321,'Transaction Data'!$A6321,"y")</f>
        <v>60</v>
      </c>
      <c r="Q6321" s="2" t="str">
        <f>FLOOR('Transaction Data'!$P6321,15)&amp;"-"&amp;FLOOR('Transaction Data'!$P6321,15)+14</f>
        <v>60-74</v>
      </c>
      <c r="R6321" s="2" t="str">
        <f>IF('Transaction Data'!$L6321&lt;=10,"Less Expensive","Expensive")</f>
        <v>Less Expensive</v>
      </c>
      <c r="S6321" s="4">
        <f>WEEKDAY('Transaction Data'!$A6321)</f>
        <v>7</v>
      </c>
      <c r="T6321" s="2" t="str">
        <f>IF(WEEKDAY('Transaction Data'!$A6321,2)&lt;6,"Weekday","Weekend")</f>
        <v>Weekend</v>
      </c>
    </row>
    <row r="6322" ht="15.75" customHeight="1">
      <c r="A6322" s="1">
        <v>45393.0</v>
      </c>
      <c r="B6322" s="2" t="s">
        <v>3590</v>
      </c>
      <c r="C6322" s="2" t="s">
        <v>65</v>
      </c>
      <c r="D6322" s="1">
        <v>20404.0</v>
      </c>
      <c r="E6322" s="2" t="s">
        <v>63</v>
      </c>
      <c r="F6322" s="2">
        <v>275.0</v>
      </c>
      <c r="G6322" s="2" t="s">
        <v>28</v>
      </c>
      <c r="H6322" s="2" t="s">
        <v>29</v>
      </c>
      <c r="I6322" s="2" t="s">
        <v>30</v>
      </c>
      <c r="J6322" s="2" t="str">
        <f t="array" ref="J6322">XLOOKUP('Transaction Data'!$G6322,Product_Code,Biscuit_Brand)</f>
        <v>Shortbread</v>
      </c>
      <c r="K6322" s="2">
        <f t="array" ref="K6322">XLOOKUP('Transaction Data'!$G6322,Product_Code,Cost)</f>
        <v>10</v>
      </c>
      <c r="L6322" s="2">
        <f t="array" ref="L6322">XLOOKUP('Transaction Data'!$G6322,Product_Code,Unit_Price)</f>
        <v>45</v>
      </c>
      <c r="M6322" s="3">
        <f>'Transaction Data'!$F6322*'Transaction Data'!$K6322</f>
        <v>2750</v>
      </c>
      <c r="N6322" s="3">
        <f>'Transaction Data'!$F6322*'Transaction Data'!$L6322</f>
        <v>12375</v>
      </c>
      <c r="O6322" s="3">
        <f>'Transaction Data'!$N6322-'Transaction Data'!$M6322</f>
        <v>9625</v>
      </c>
      <c r="P6322" s="2">
        <f>DATEDIF('Transaction Data'!$D6322,'Transaction Data'!$A6322,"y")</f>
        <v>68</v>
      </c>
      <c r="Q6322" s="2" t="str">
        <f>FLOOR('Transaction Data'!$P6322,15)&amp;"-"&amp;FLOOR('Transaction Data'!$P6322,15)+14</f>
        <v>60-74</v>
      </c>
      <c r="R6322" s="2" t="str">
        <f>IF('Transaction Data'!$L6322&lt;=10,"Less Expensive","Expensive")</f>
        <v>Expensive</v>
      </c>
      <c r="S6322" s="4">
        <f>WEEKDAY('Transaction Data'!$A6322)</f>
        <v>5</v>
      </c>
      <c r="T6322" s="2" t="str">
        <f>IF(WEEKDAY('Transaction Data'!$A6322,2)&lt;6,"Weekday","Weekend")</f>
        <v>Weekday</v>
      </c>
    </row>
    <row r="6323" ht="15.75" customHeight="1">
      <c r="A6323" s="1">
        <v>45486.0</v>
      </c>
      <c r="B6323" s="2" t="s">
        <v>5899</v>
      </c>
      <c r="C6323" s="2" t="s">
        <v>51</v>
      </c>
      <c r="D6323" s="1">
        <v>30161.0</v>
      </c>
      <c r="E6323" s="2" t="s">
        <v>63</v>
      </c>
      <c r="F6323" s="2">
        <v>115.0</v>
      </c>
      <c r="G6323" s="2" t="s">
        <v>57</v>
      </c>
      <c r="H6323" s="2" t="s">
        <v>29</v>
      </c>
      <c r="I6323" s="2" t="s">
        <v>25</v>
      </c>
      <c r="J6323" s="2" t="str">
        <f t="array" ref="J6323">XLOOKUP('Transaction Data'!$G6323,Product_Code,Biscuit_Brand)</f>
        <v>Oatmeal Cookies</v>
      </c>
      <c r="K6323" s="2">
        <f t="array" ref="K6323">XLOOKUP('Transaction Data'!$G6323,Product_Code,Cost)</f>
        <v>19</v>
      </c>
      <c r="L6323" s="2">
        <f t="array" ref="L6323">XLOOKUP('Transaction Data'!$G6323,Product_Code,Unit_Price)</f>
        <v>23</v>
      </c>
      <c r="M6323" s="3">
        <f>'Transaction Data'!$F6323*'Transaction Data'!$K6323</f>
        <v>2185</v>
      </c>
      <c r="N6323" s="3">
        <f>'Transaction Data'!$F6323*'Transaction Data'!$L6323</f>
        <v>2645</v>
      </c>
      <c r="O6323" s="3">
        <f>'Transaction Data'!$N6323-'Transaction Data'!$M6323</f>
        <v>460</v>
      </c>
      <c r="P6323" s="2">
        <f>DATEDIF('Transaction Data'!$D6323,'Transaction Data'!$A6323,"y")</f>
        <v>41</v>
      </c>
      <c r="Q6323" s="2" t="str">
        <f>FLOOR('Transaction Data'!$P6323,15)&amp;"-"&amp;FLOOR('Transaction Data'!$P6323,15)+14</f>
        <v>30-44</v>
      </c>
      <c r="R6323" s="2" t="str">
        <f>IF('Transaction Data'!$L6323&lt;=10,"Less Expensive","Expensive")</f>
        <v>Expensive</v>
      </c>
      <c r="S6323" s="4">
        <f>WEEKDAY('Transaction Data'!$A6323)</f>
        <v>7</v>
      </c>
      <c r="T6323" s="2" t="str">
        <f>IF(WEEKDAY('Transaction Data'!$A6323,2)&lt;6,"Weekday","Weekend")</f>
        <v>Weekend</v>
      </c>
    </row>
    <row r="6324" ht="15.75" customHeight="1">
      <c r="A6324" s="1">
        <v>45496.0</v>
      </c>
      <c r="B6324" s="2" t="s">
        <v>5900</v>
      </c>
      <c r="C6324" s="2" t="s">
        <v>69</v>
      </c>
      <c r="D6324" s="1">
        <v>33347.0</v>
      </c>
      <c r="E6324" s="2" t="s">
        <v>63</v>
      </c>
      <c r="F6324" s="2">
        <v>290.0</v>
      </c>
      <c r="G6324" s="2" t="s">
        <v>61</v>
      </c>
      <c r="H6324" s="2" t="s">
        <v>34</v>
      </c>
      <c r="I6324" s="2" t="s">
        <v>25</v>
      </c>
      <c r="J6324" s="2" t="str">
        <f t="array" ref="J6324">XLOOKUP('Transaction Data'!$G6324,Product_Code,Biscuit_Brand)</f>
        <v>Choco Delight</v>
      </c>
      <c r="K6324" s="2">
        <f t="array" ref="K6324">XLOOKUP('Transaction Data'!$G6324,Product_Code,Cost)</f>
        <v>3</v>
      </c>
      <c r="L6324" s="2">
        <f t="array" ref="L6324">XLOOKUP('Transaction Data'!$G6324,Product_Code,Unit_Price)</f>
        <v>5</v>
      </c>
      <c r="M6324" s="3">
        <f>'Transaction Data'!$F6324*'Transaction Data'!$K6324</f>
        <v>870</v>
      </c>
      <c r="N6324" s="3">
        <f>'Transaction Data'!$F6324*'Transaction Data'!$L6324</f>
        <v>1450</v>
      </c>
      <c r="O6324" s="3">
        <f>'Transaction Data'!$N6324-'Transaction Data'!$M6324</f>
        <v>580</v>
      </c>
      <c r="P6324" s="2">
        <f>DATEDIF('Transaction Data'!$D6324,'Transaction Data'!$A6324,"y")</f>
        <v>33</v>
      </c>
      <c r="Q6324" s="2" t="str">
        <f>FLOOR('Transaction Data'!$P6324,15)&amp;"-"&amp;FLOOR('Transaction Data'!$P6324,15)+14</f>
        <v>30-44</v>
      </c>
      <c r="R6324" s="2" t="str">
        <f>IF('Transaction Data'!$L6324&lt;=10,"Less Expensive","Expensive")</f>
        <v>Less Expensive</v>
      </c>
      <c r="S6324" s="4">
        <f>WEEKDAY('Transaction Data'!$A6324)</f>
        <v>3</v>
      </c>
      <c r="T6324" s="2" t="str">
        <f>IF(WEEKDAY('Transaction Data'!$A6324,2)&lt;6,"Weekday","Weekend")</f>
        <v>Weekday</v>
      </c>
    </row>
    <row r="6325" ht="15.75" customHeight="1">
      <c r="A6325" s="1">
        <v>45292.0</v>
      </c>
      <c r="B6325" s="2" t="s">
        <v>5901</v>
      </c>
      <c r="C6325" s="2" t="s">
        <v>41</v>
      </c>
      <c r="D6325" s="1">
        <v>19783.0</v>
      </c>
      <c r="E6325" s="2" t="s">
        <v>63</v>
      </c>
      <c r="F6325" s="2">
        <v>18.0</v>
      </c>
      <c r="G6325" s="2" t="s">
        <v>48</v>
      </c>
      <c r="H6325" s="2" t="s">
        <v>24</v>
      </c>
      <c r="I6325" s="2" t="s">
        <v>25</v>
      </c>
      <c r="J6325" s="2" t="str">
        <f t="array" ref="J6325">XLOOKUP('Transaction Data'!$G6325,Product_Code,Biscuit_Brand)</f>
        <v>Lemon Crisps</v>
      </c>
      <c r="K6325" s="2">
        <f t="array" ref="K6325">XLOOKUP('Transaction Data'!$G6325,Product_Code,Cost)</f>
        <v>7</v>
      </c>
      <c r="L6325" s="2">
        <f t="array" ref="L6325">XLOOKUP('Transaction Data'!$G6325,Product_Code,Unit_Price)</f>
        <v>9</v>
      </c>
      <c r="M6325" s="3">
        <f>'Transaction Data'!$F6325*'Transaction Data'!$K6325</f>
        <v>126</v>
      </c>
      <c r="N6325" s="3">
        <f>'Transaction Data'!$F6325*'Transaction Data'!$L6325</f>
        <v>162</v>
      </c>
      <c r="O6325" s="3">
        <f>'Transaction Data'!$N6325-'Transaction Data'!$M6325</f>
        <v>36</v>
      </c>
      <c r="P6325" s="2">
        <f>DATEDIF('Transaction Data'!$D6325,'Transaction Data'!$A6325,"y")</f>
        <v>69</v>
      </c>
      <c r="Q6325" s="2" t="str">
        <f>FLOOR('Transaction Data'!$P6325,15)&amp;"-"&amp;FLOOR('Transaction Data'!$P6325,15)+14</f>
        <v>60-74</v>
      </c>
      <c r="R6325" s="2" t="str">
        <f>IF('Transaction Data'!$L6325&lt;=10,"Less Expensive","Expensive")</f>
        <v>Less Expensive</v>
      </c>
      <c r="S6325" s="4">
        <f>WEEKDAY('Transaction Data'!$A6325)</f>
        <v>2</v>
      </c>
      <c r="T6325" s="2" t="str">
        <f>IF(WEEKDAY('Transaction Data'!$A6325,2)&lt;6,"Weekday","Weekend")</f>
        <v>Weekday</v>
      </c>
    </row>
    <row r="6326" ht="15.75" customHeight="1">
      <c r="A6326" s="1">
        <v>45475.0</v>
      </c>
      <c r="B6326" s="2" t="s">
        <v>5902</v>
      </c>
      <c r="C6326" s="2" t="s">
        <v>41</v>
      </c>
      <c r="D6326" s="1">
        <v>34778.0</v>
      </c>
      <c r="E6326" s="2" t="s">
        <v>63</v>
      </c>
      <c r="F6326" s="2">
        <v>416.0</v>
      </c>
      <c r="G6326" s="2" t="s">
        <v>48</v>
      </c>
      <c r="H6326" s="2" t="s">
        <v>42</v>
      </c>
      <c r="I6326" s="2" t="s">
        <v>25</v>
      </c>
      <c r="J6326" s="2" t="str">
        <f t="array" ref="J6326">XLOOKUP('Transaction Data'!$G6326,Product_Code,Biscuit_Brand)</f>
        <v>Lemon Crisps</v>
      </c>
      <c r="K6326" s="2">
        <f t="array" ref="K6326">XLOOKUP('Transaction Data'!$G6326,Product_Code,Cost)</f>
        <v>7</v>
      </c>
      <c r="L6326" s="2">
        <f t="array" ref="L6326">XLOOKUP('Transaction Data'!$G6326,Product_Code,Unit_Price)</f>
        <v>9</v>
      </c>
      <c r="M6326" s="3">
        <f>'Transaction Data'!$F6326*'Transaction Data'!$K6326</f>
        <v>2912</v>
      </c>
      <c r="N6326" s="3">
        <f>'Transaction Data'!$F6326*'Transaction Data'!$L6326</f>
        <v>3744</v>
      </c>
      <c r="O6326" s="3">
        <f>'Transaction Data'!$N6326-'Transaction Data'!$M6326</f>
        <v>832</v>
      </c>
      <c r="P6326" s="2">
        <f>DATEDIF('Transaction Data'!$D6326,'Transaction Data'!$A6326,"y")</f>
        <v>29</v>
      </c>
      <c r="Q6326" s="2" t="str">
        <f>FLOOR('Transaction Data'!$P6326,15)&amp;"-"&amp;FLOOR('Transaction Data'!$P6326,15)+14</f>
        <v>15-29</v>
      </c>
      <c r="R6326" s="2" t="str">
        <f>IF('Transaction Data'!$L6326&lt;=10,"Less Expensive","Expensive")</f>
        <v>Less Expensive</v>
      </c>
      <c r="S6326" s="4">
        <f>WEEKDAY('Transaction Data'!$A6326)</f>
        <v>3</v>
      </c>
      <c r="T6326" s="2" t="str">
        <f>IF(WEEKDAY('Transaction Data'!$A6326,2)&lt;6,"Weekday","Weekend")</f>
        <v>Weekday</v>
      </c>
    </row>
    <row r="6327" ht="15.75" customHeight="1">
      <c r="A6327" s="1">
        <v>45300.0</v>
      </c>
      <c r="B6327" s="2" t="s">
        <v>5903</v>
      </c>
      <c r="C6327" s="2" t="s">
        <v>65</v>
      </c>
      <c r="D6327" s="1">
        <v>36798.0</v>
      </c>
      <c r="E6327" s="2" t="s">
        <v>22</v>
      </c>
      <c r="F6327" s="2">
        <v>254.0</v>
      </c>
      <c r="G6327" s="2" t="s">
        <v>33</v>
      </c>
      <c r="H6327" s="2" t="s">
        <v>45</v>
      </c>
      <c r="I6327" s="2" t="s">
        <v>25</v>
      </c>
      <c r="J6327" s="2" t="str">
        <f t="array" ref="J6327">XLOOKUP('Transaction Data'!$G6327,Product_Code,Biscuit_Brand)</f>
        <v>Caramel Biscuits</v>
      </c>
      <c r="K6327" s="2">
        <f t="array" ref="K6327">XLOOKUP('Transaction Data'!$G6327,Product_Code,Cost)</f>
        <v>18</v>
      </c>
      <c r="L6327" s="2">
        <f t="array" ref="L6327">XLOOKUP('Transaction Data'!$G6327,Product_Code,Unit_Price)</f>
        <v>22</v>
      </c>
      <c r="M6327" s="3">
        <f>'Transaction Data'!$F6327*'Transaction Data'!$K6327</f>
        <v>4572</v>
      </c>
      <c r="N6327" s="3">
        <f>'Transaction Data'!$F6327*'Transaction Data'!$L6327</f>
        <v>5588</v>
      </c>
      <c r="O6327" s="3">
        <f>'Transaction Data'!$N6327-'Transaction Data'!$M6327</f>
        <v>1016</v>
      </c>
      <c r="P6327" s="2">
        <f>DATEDIF('Transaction Data'!$D6327,'Transaction Data'!$A6327,"y")</f>
        <v>23</v>
      </c>
      <c r="Q6327" s="2" t="str">
        <f>FLOOR('Transaction Data'!$P6327,15)&amp;"-"&amp;FLOOR('Transaction Data'!$P6327,15)+14</f>
        <v>15-29</v>
      </c>
      <c r="R6327" s="2" t="str">
        <f>IF('Transaction Data'!$L6327&lt;=10,"Less Expensive","Expensive")</f>
        <v>Expensive</v>
      </c>
      <c r="S6327" s="4">
        <f>WEEKDAY('Transaction Data'!$A6327)</f>
        <v>3</v>
      </c>
      <c r="T6327" s="2" t="str">
        <f>IF(WEEKDAY('Transaction Data'!$A6327,2)&lt;6,"Weekday","Weekend")</f>
        <v>Weekday</v>
      </c>
    </row>
    <row r="6328" ht="15.75" customHeight="1">
      <c r="A6328" s="1">
        <v>45483.0</v>
      </c>
      <c r="B6328" s="2" t="s">
        <v>5904</v>
      </c>
      <c r="C6328" s="2" t="s">
        <v>47</v>
      </c>
      <c r="D6328" s="1">
        <v>26537.0</v>
      </c>
      <c r="E6328" s="2" t="s">
        <v>27</v>
      </c>
      <c r="F6328" s="2">
        <v>197.0</v>
      </c>
      <c r="G6328" s="2" t="s">
        <v>28</v>
      </c>
      <c r="H6328" s="2" t="s">
        <v>24</v>
      </c>
      <c r="I6328" s="2" t="s">
        <v>25</v>
      </c>
      <c r="J6328" s="2" t="str">
        <f t="array" ref="J6328">XLOOKUP('Transaction Data'!$G6328,Product_Code,Biscuit_Brand)</f>
        <v>Shortbread</v>
      </c>
      <c r="K6328" s="2">
        <f t="array" ref="K6328">XLOOKUP('Transaction Data'!$G6328,Product_Code,Cost)</f>
        <v>10</v>
      </c>
      <c r="L6328" s="2">
        <f t="array" ref="L6328">XLOOKUP('Transaction Data'!$G6328,Product_Code,Unit_Price)</f>
        <v>45</v>
      </c>
      <c r="M6328" s="3">
        <f>'Transaction Data'!$F6328*'Transaction Data'!$K6328</f>
        <v>1970</v>
      </c>
      <c r="N6328" s="3">
        <f>'Transaction Data'!$F6328*'Transaction Data'!$L6328</f>
        <v>8865</v>
      </c>
      <c r="O6328" s="3">
        <f>'Transaction Data'!$N6328-'Transaction Data'!$M6328</f>
        <v>6895</v>
      </c>
      <c r="P6328" s="2">
        <f>DATEDIF('Transaction Data'!$D6328,'Transaction Data'!$A6328,"y")</f>
        <v>51</v>
      </c>
      <c r="Q6328" s="2" t="str">
        <f>FLOOR('Transaction Data'!$P6328,15)&amp;"-"&amp;FLOOR('Transaction Data'!$P6328,15)+14</f>
        <v>45-59</v>
      </c>
      <c r="R6328" s="2" t="str">
        <f>IF('Transaction Data'!$L6328&lt;=10,"Less Expensive","Expensive")</f>
        <v>Expensive</v>
      </c>
      <c r="S6328" s="4">
        <f>WEEKDAY('Transaction Data'!$A6328)</f>
        <v>4</v>
      </c>
      <c r="T6328" s="2" t="str">
        <f>IF(WEEKDAY('Transaction Data'!$A6328,2)&lt;6,"Weekday","Weekend")</f>
        <v>Weekday</v>
      </c>
    </row>
    <row r="6329" ht="15.75" customHeight="1">
      <c r="A6329" s="1">
        <v>45314.0</v>
      </c>
      <c r="B6329" s="2" t="s">
        <v>5905</v>
      </c>
      <c r="C6329" s="2" t="s">
        <v>21</v>
      </c>
      <c r="D6329" s="1">
        <v>35441.0</v>
      </c>
      <c r="E6329" s="2" t="s">
        <v>27</v>
      </c>
      <c r="F6329" s="2">
        <v>392.0</v>
      </c>
      <c r="G6329" s="2" t="s">
        <v>61</v>
      </c>
      <c r="H6329" s="2" t="s">
        <v>29</v>
      </c>
      <c r="I6329" s="2" t="s">
        <v>25</v>
      </c>
      <c r="J6329" s="2" t="str">
        <f t="array" ref="J6329">XLOOKUP('Transaction Data'!$G6329,Product_Code,Biscuit_Brand)</f>
        <v>Choco Delight</v>
      </c>
      <c r="K6329" s="2">
        <f t="array" ref="K6329">XLOOKUP('Transaction Data'!$G6329,Product_Code,Cost)</f>
        <v>3</v>
      </c>
      <c r="L6329" s="2">
        <f t="array" ref="L6329">XLOOKUP('Transaction Data'!$G6329,Product_Code,Unit_Price)</f>
        <v>5</v>
      </c>
      <c r="M6329" s="3">
        <f>'Transaction Data'!$F6329*'Transaction Data'!$K6329</f>
        <v>1176</v>
      </c>
      <c r="N6329" s="3">
        <f>'Transaction Data'!$F6329*'Transaction Data'!$L6329</f>
        <v>1960</v>
      </c>
      <c r="O6329" s="3">
        <f>'Transaction Data'!$N6329-'Transaction Data'!$M6329</f>
        <v>784</v>
      </c>
      <c r="P6329" s="2">
        <f>DATEDIF('Transaction Data'!$D6329,'Transaction Data'!$A6329,"y")</f>
        <v>27</v>
      </c>
      <c r="Q6329" s="2" t="str">
        <f>FLOOR('Transaction Data'!$P6329,15)&amp;"-"&amp;FLOOR('Transaction Data'!$P6329,15)+14</f>
        <v>15-29</v>
      </c>
      <c r="R6329" s="2" t="str">
        <f>IF('Transaction Data'!$L6329&lt;=10,"Less Expensive","Expensive")</f>
        <v>Less Expensive</v>
      </c>
      <c r="S6329" s="4">
        <f>WEEKDAY('Transaction Data'!$A6329)</f>
        <v>3</v>
      </c>
      <c r="T6329" s="2" t="str">
        <f>IF(WEEKDAY('Transaction Data'!$A6329,2)&lt;6,"Weekday","Weekend")</f>
        <v>Weekday</v>
      </c>
    </row>
    <row r="6330" ht="15.75" customHeight="1">
      <c r="A6330" s="1">
        <v>45451.0</v>
      </c>
      <c r="B6330" s="2" t="s">
        <v>5906</v>
      </c>
      <c r="C6330" s="2" t="s">
        <v>32</v>
      </c>
      <c r="D6330" s="1">
        <v>19102.0</v>
      </c>
      <c r="E6330" s="2" t="s">
        <v>27</v>
      </c>
      <c r="F6330" s="2">
        <v>312.0</v>
      </c>
      <c r="G6330" s="2" t="s">
        <v>28</v>
      </c>
      <c r="H6330" s="2" t="s">
        <v>42</v>
      </c>
      <c r="I6330" s="2" t="s">
        <v>25</v>
      </c>
      <c r="J6330" s="2" t="str">
        <f t="array" ref="J6330">XLOOKUP('Transaction Data'!$G6330,Product_Code,Biscuit_Brand)</f>
        <v>Shortbread</v>
      </c>
      <c r="K6330" s="2">
        <f t="array" ref="K6330">XLOOKUP('Transaction Data'!$G6330,Product_Code,Cost)</f>
        <v>10</v>
      </c>
      <c r="L6330" s="2">
        <f t="array" ref="L6330">XLOOKUP('Transaction Data'!$G6330,Product_Code,Unit_Price)</f>
        <v>45</v>
      </c>
      <c r="M6330" s="3">
        <f>'Transaction Data'!$F6330*'Transaction Data'!$K6330</f>
        <v>3120</v>
      </c>
      <c r="N6330" s="3">
        <f>'Transaction Data'!$F6330*'Transaction Data'!$L6330</f>
        <v>14040</v>
      </c>
      <c r="O6330" s="3">
        <f>'Transaction Data'!$N6330-'Transaction Data'!$M6330</f>
        <v>10920</v>
      </c>
      <c r="P6330" s="2">
        <f>DATEDIF('Transaction Data'!$D6330,'Transaction Data'!$A6330,"y")</f>
        <v>72</v>
      </c>
      <c r="Q6330" s="2" t="str">
        <f>FLOOR('Transaction Data'!$P6330,15)&amp;"-"&amp;FLOOR('Transaction Data'!$P6330,15)+14</f>
        <v>60-74</v>
      </c>
      <c r="R6330" s="2" t="str">
        <f>IF('Transaction Data'!$L6330&lt;=10,"Less Expensive","Expensive")</f>
        <v>Expensive</v>
      </c>
      <c r="S6330" s="4">
        <f>WEEKDAY('Transaction Data'!$A6330)</f>
        <v>7</v>
      </c>
      <c r="T6330" s="2" t="str">
        <f>IF(WEEKDAY('Transaction Data'!$A6330,2)&lt;6,"Weekday","Weekend")</f>
        <v>Weekend</v>
      </c>
    </row>
    <row r="6331" ht="15.75" customHeight="1">
      <c r="A6331" s="1">
        <v>45324.0</v>
      </c>
      <c r="B6331" s="2" t="s">
        <v>5907</v>
      </c>
      <c r="C6331" s="2" t="s">
        <v>78</v>
      </c>
      <c r="D6331" s="1">
        <v>30432.0</v>
      </c>
      <c r="E6331" s="2" t="s">
        <v>63</v>
      </c>
      <c r="F6331" s="2">
        <v>28.0</v>
      </c>
      <c r="G6331" s="2" t="s">
        <v>33</v>
      </c>
      <c r="H6331" s="2" t="s">
        <v>45</v>
      </c>
      <c r="I6331" s="2" t="s">
        <v>25</v>
      </c>
      <c r="J6331" s="2" t="str">
        <f t="array" ref="J6331">XLOOKUP('Transaction Data'!$G6331,Product_Code,Biscuit_Brand)</f>
        <v>Caramel Biscuits</v>
      </c>
      <c r="K6331" s="2">
        <f t="array" ref="K6331">XLOOKUP('Transaction Data'!$G6331,Product_Code,Cost)</f>
        <v>18</v>
      </c>
      <c r="L6331" s="2">
        <f t="array" ref="L6331">XLOOKUP('Transaction Data'!$G6331,Product_Code,Unit_Price)</f>
        <v>22</v>
      </c>
      <c r="M6331" s="3">
        <f>'Transaction Data'!$F6331*'Transaction Data'!$K6331</f>
        <v>504</v>
      </c>
      <c r="N6331" s="3">
        <f>'Transaction Data'!$F6331*'Transaction Data'!$L6331</f>
        <v>616</v>
      </c>
      <c r="O6331" s="3">
        <f>'Transaction Data'!$N6331-'Transaction Data'!$M6331</f>
        <v>112</v>
      </c>
      <c r="P6331" s="2">
        <f>DATEDIF('Transaction Data'!$D6331,'Transaction Data'!$A6331,"y")</f>
        <v>40</v>
      </c>
      <c r="Q6331" s="2" t="str">
        <f>FLOOR('Transaction Data'!$P6331,15)&amp;"-"&amp;FLOOR('Transaction Data'!$P6331,15)+14</f>
        <v>30-44</v>
      </c>
      <c r="R6331" s="2" t="str">
        <f>IF('Transaction Data'!$L6331&lt;=10,"Less Expensive","Expensive")</f>
        <v>Expensive</v>
      </c>
      <c r="S6331" s="4">
        <f>WEEKDAY('Transaction Data'!$A6331)</f>
        <v>6</v>
      </c>
      <c r="T6331" s="2" t="str">
        <f>IF(WEEKDAY('Transaction Data'!$A6331,2)&lt;6,"Weekday","Weekend")</f>
        <v>Weekday</v>
      </c>
    </row>
    <row r="6332" ht="15.75" customHeight="1">
      <c r="A6332" s="1">
        <v>45477.0</v>
      </c>
      <c r="B6332" s="2" t="s">
        <v>5908</v>
      </c>
      <c r="C6332" s="2" t="s">
        <v>72</v>
      </c>
      <c r="D6332" s="1">
        <v>37542.0</v>
      </c>
      <c r="E6332" s="2" t="s">
        <v>22</v>
      </c>
      <c r="F6332" s="2">
        <v>89.0</v>
      </c>
      <c r="G6332" s="2" t="s">
        <v>55</v>
      </c>
      <c r="H6332" s="2" t="s">
        <v>24</v>
      </c>
      <c r="I6332" s="2" t="s">
        <v>25</v>
      </c>
      <c r="J6332" s="2" t="str">
        <f t="array" ref="J6332">XLOOKUP('Transaction Data'!$G6332,Product_Code,Biscuit_Brand)</f>
        <v>Vanilla Wafers</v>
      </c>
      <c r="K6332" s="2">
        <f t="array" ref="K6332">XLOOKUP('Transaction Data'!$G6332,Product_Code,Cost)</f>
        <v>18</v>
      </c>
      <c r="L6332" s="2">
        <f t="array" ref="L6332">XLOOKUP('Transaction Data'!$G6332,Product_Code,Unit_Price)</f>
        <v>36</v>
      </c>
      <c r="M6332" s="3">
        <f>'Transaction Data'!$F6332*'Transaction Data'!$K6332</f>
        <v>1602</v>
      </c>
      <c r="N6332" s="3">
        <f>'Transaction Data'!$F6332*'Transaction Data'!$L6332</f>
        <v>3204</v>
      </c>
      <c r="O6332" s="3">
        <f>'Transaction Data'!$N6332-'Transaction Data'!$M6332</f>
        <v>1602</v>
      </c>
      <c r="P6332" s="2">
        <f>DATEDIF('Transaction Data'!$D6332,'Transaction Data'!$A6332,"y")</f>
        <v>21</v>
      </c>
      <c r="Q6332" s="2" t="str">
        <f>FLOOR('Transaction Data'!$P6332,15)&amp;"-"&amp;FLOOR('Transaction Data'!$P6332,15)+14</f>
        <v>15-29</v>
      </c>
      <c r="R6332" s="2" t="str">
        <f>IF('Transaction Data'!$L6332&lt;=10,"Less Expensive","Expensive")</f>
        <v>Expensive</v>
      </c>
      <c r="S6332" s="4">
        <f>WEEKDAY('Transaction Data'!$A6332)</f>
        <v>5</v>
      </c>
      <c r="T6332" s="2" t="str">
        <f>IF(WEEKDAY('Transaction Data'!$A6332,2)&lt;6,"Weekday","Weekend")</f>
        <v>Weekday</v>
      </c>
    </row>
    <row r="6333" ht="15.75" customHeight="1">
      <c r="A6333" s="1">
        <v>45378.0</v>
      </c>
      <c r="B6333" s="2" t="s">
        <v>5909</v>
      </c>
      <c r="C6333" s="2" t="s">
        <v>47</v>
      </c>
      <c r="D6333" s="1">
        <v>22591.0</v>
      </c>
      <c r="E6333" s="2" t="s">
        <v>37</v>
      </c>
      <c r="F6333" s="2">
        <v>159.0</v>
      </c>
      <c r="G6333" s="2" t="s">
        <v>23</v>
      </c>
      <c r="H6333" s="2" t="s">
        <v>29</v>
      </c>
      <c r="I6333" s="2" t="s">
        <v>25</v>
      </c>
      <c r="J6333" s="2" t="str">
        <f t="array" ref="J6333">XLOOKUP('Transaction Data'!$G6333,Product_Code,Biscuit_Brand)</f>
        <v>Cinnamon Swirls</v>
      </c>
      <c r="K6333" s="2">
        <f t="array" ref="K6333">XLOOKUP('Transaction Data'!$G6333,Product_Code,Cost)</f>
        <v>10</v>
      </c>
      <c r="L6333" s="2">
        <f t="array" ref="L6333">XLOOKUP('Transaction Data'!$G6333,Product_Code,Unit_Price)</f>
        <v>14</v>
      </c>
      <c r="M6333" s="3">
        <f>'Transaction Data'!$F6333*'Transaction Data'!$K6333</f>
        <v>1590</v>
      </c>
      <c r="N6333" s="3">
        <f>'Transaction Data'!$F6333*'Transaction Data'!$L6333</f>
        <v>2226</v>
      </c>
      <c r="O6333" s="3">
        <f>'Transaction Data'!$N6333-'Transaction Data'!$M6333</f>
        <v>636</v>
      </c>
      <c r="P6333" s="2">
        <f>DATEDIF('Transaction Data'!$D6333,'Transaction Data'!$A6333,"y")</f>
        <v>62</v>
      </c>
      <c r="Q6333" s="2" t="str">
        <f>FLOOR('Transaction Data'!$P6333,15)&amp;"-"&amp;FLOOR('Transaction Data'!$P6333,15)+14</f>
        <v>60-74</v>
      </c>
      <c r="R6333" s="2" t="str">
        <f>IF('Transaction Data'!$L6333&lt;=10,"Less Expensive","Expensive")</f>
        <v>Expensive</v>
      </c>
      <c r="S6333" s="4">
        <f>WEEKDAY('Transaction Data'!$A6333)</f>
        <v>4</v>
      </c>
      <c r="T6333" s="2" t="str">
        <f>IF(WEEKDAY('Transaction Data'!$A6333,2)&lt;6,"Weekday","Weekend")</f>
        <v>Weekday</v>
      </c>
    </row>
    <row r="6334" ht="15.75" customHeight="1">
      <c r="A6334" s="1">
        <v>45454.0</v>
      </c>
      <c r="B6334" s="2" t="s">
        <v>5910</v>
      </c>
      <c r="C6334" s="2" t="s">
        <v>69</v>
      </c>
      <c r="D6334" s="1">
        <v>34241.0</v>
      </c>
      <c r="E6334" s="2" t="s">
        <v>27</v>
      </c>
      <c r="F6334" s="2">
        <v>445.0</v>
      </c>
      <c r="G6334" s="2" t="s">
        <v>57</v>
      </c>
      <c r="H6334" s="2" t="s">
        <v>29</v>
      </c>
      <c r="I6334" s="2" t="s">
        <v>25</v>
      </c>
      <c r="J6334" s="2" t="str">
        <f t="array" ref="J6334">XLOOKUP('Transaction Data'!$G6334,Product_Code,Biscuit_Brand)</f>
        <v>Oatmeal Cookies</v>
      </c>
      <c r="K6334" s="2">
        <f t="array" ref="K6334">XLOOKUP('Transaction Data'!$G6334,Product_Code,Cost)</f>
        <v>19</v>
      </c>
      <c r="L6334" s="2">
        <f t="array" ref="L6334">XLOOKUP('Transaction Data'!$G6334,Product_Code,Unit_Price)</f>
        <v>23</v>
      </c>
      <c r="M6334" s="3">
        <f>'Transaction Data'!$F6334*'Transaction Data'!$K6334</f>
        <v>8455</v>
      </c>
      <c r="N6334" s="3">
        <f>'Transaction Data'!$F6334*'Transaction Data'!$L6334</f>
        <v>10235</v>
      </c>
      <c r="O6334" s="3">
        <f>'Transaction Data'!$N6334-'Transaction Data'!$M6334</f>
        <v>1780</v>
      </c>
      <c r="P6334" s="2">
        <f>DATEDIF('Transaction Data'!$D6334,'Transaction Data'!$A6334,"y")</f>
        <v>30</v>
      </c>
      <c r="Q6334" s="2" t="str">
        <f>FLOOR('Transaction Data'!$P6334,15)&amp;"-"&amp;FLOOR('Transaction Data'!$P6334,15)+14</f>
        <v>30-44</v>
      </c>
      <c r="R6334" s="2" t="str">
        <f>IF('Transaction Data'!$L6334&lt;=10,"Less Expensive","Expensive")</f>
        <v>Expensive</v>
      </c>
      <c r="S6334" s="4">
        <f>WEEKDAY('Transaction Data'!$A6334)</f>
        <v>3</v>
      </c>
      <c r="T6334" s="2" t="str">
        <f>IF(WEEKDAY('Transaction Data'!$A6334,2)&lt;6,"Weekday","Weekend")</f>
        <v>Weekday</v>
      </c>
    </row>
    <row r="6335" ht="15.75" customHeight="1">
      <c r="A6335" s="1">
        <v>45367.0</v>
      </c>
      <c r="B6335" s="2" t="s">
        <v>5911</v>
      </c>
      <c r="C6335" s="2" t="s">
        <v>41</v>
      </c>
      <c r="D6335" s="1">
        <v>24406.0</v>
      </c>
      <c r="E6335" s="2" t="s">
        <v>22</v>
      </c>
      <c r="F6335" s="2">
        <v>165.0</v>
      </c>
      <c r="G6335" s="2" t="s">
        <v>55</v>
      </c>
      <c r="H6335" s="2" t="s">
        <v>34</v>
      </c>
      <c r="I6335" s="2" t="s">
        <v>25</v>
      </c>
      <c r="J6335" s="2" t="str">
        <f t="array" ref="J6335">XLOOKUP('Transaction Data'!$G6335,Product_Code,Biscuit_Brand)</f>
        <v>Vanilla Wafers</v>
      </c>
      <c r="K6335" s="2">
        <f t="array" ref="K6335">XLOOKUP('Transaction Data'!$G6335,Product_Code,Cost)</f>
        <v>18</v>
      </c>
      <c r="L6335" s="2">
        <f t="array" ref="L6335">XLOOKUP('Transaction Data'!$G6335,Product_Code,Unit_Price)</f>
        <v>36</v>
      </c>
      <c r="M6335" s="3">
        <f>'Transaction Data'!$F6335*'Transaction Data'!$K6335</f>
        <v>2970</v>
      </c>
      <c r="N6335" s="3">
        <f>'Transaction Data'!$F6335*'Transaction Data'!$L6335</f>
        <v>5940</v>
      </c>
      <c r="O6335" s="3">
        <f>'Transaction Data'!$N6335-'Transaction Data'!$M6335</f>
        <v>2970</v>
      </c>
      <c r="P6335" s="2">
        <f>DATEDIF('Transaction Data'!$D6335,'Transaction Data'!$A6335,"y")</f>
        <v>57</v>
      </c>
      <c r="Q6335" s="2" t="str">
        <f>FLOOR('Transaction Data'!$P6335,15)&amp;"-"&amp;FLOOR('Transaction Data'!$P6335,15)+14</f>
        <v>45-59</v>
      </c>
      <c r="R6335" s="2" t="str">
        <f>IF('Transaction Data'!$L6335&lt;=10,"Less Expensive","Expensive")</f>
        <v>Expensive</v>
      </c>
      <c r="S6335" s="4">
        <f>WEEKDAY('Transaction Data'!$A6335)</f>
        <v>7</v>
      </c>
      <c r="T6335" s="2" t="str">
        <f>IF(WEEKDAY('Transaction Data'!$A6335,2)&lt;6,"Weekday","Weekend")</f>
        <v>Weekend</v>
      </c>
    </row>
    <row r="6336" ht="15.75" customHeight="1">
      <c r="A6336" s="1">
        <v>45449.0</v>
      </c>
      <c r="B6336" s="2" t="s">
        <v>5912</v>
      </c>
      <c r="C6336" s="2" t="s">
        <v>51</v>
      </c>
      <c r="D6336" s="1">
        <v>29883.0</v>
      </c>
      <c r="E6336" s="2" t="s">
        <v>63</v>
      </c>
      <c r="F6336" s="2">
        <v>213.0</v>
      </c>
      <c r="G6336" s="2" t="s">
        <v>61</v>
      </c>
      <c r="H6336" s="2" t="s">
        <v>24</v>
      </c>
      <c r="I6336" s="2" t="s">
        <v>25</v>
      </c>
      <c r="J6336" s="2" t="str">
        <f t="array" ref="J6336">XLOOKUP('Transaction Data'!$G6336,Product_Code,Biscuit_Brand)</f>
        <v>Choco Delight</v>
      </c>
      <c r="K6336" s="2">
        <f t="array" ref="K6336">XLOOKUP('Transaction Data'!$G6336,Product_Code,Cost)</f>
        <v>3</v>
      </c>
      <c r="L6336" s="2">
        <f t="array" ref="L6336">XLOOKUP('Transaction Data'!$G6336,Product_Code,Unit_Price)</f>
        <v>5</v>
      </c>
      <c r="M6336" s="3">
        <f>'Transaction Data'!$F6336*'Transaction Data'!$K6336</f>
        <v>639</v>
      </c>
      <c r="N6336" s="3">
        <f>'Transaction Data'!$F6336*'Transaction Data'!$L6336</f>
        <v>1065</v>
      </c>
      <c r="O6336" s="3">
        <f>'Transaction Data'!$N6336-'Transaction Data'!$M6336</f>
        <v>426</v>
      </c>
      <c r="P6336" s="2">
        <f>DATEDIF('Transaction Data'!$D6336,'Transaction Data'!$A6336,"y")</f>
        <v>42</v>
      </c>
      <c r="Q6336" s="2" t="str">
        <f>FLOOR('Transaction Data'!$P6336,15)&amp;"-"&amp;FLOOR('Transaction Data'!$P6336,15)+14</f>
        <v>30-44</v>
      </c>
      <c r="R6336" s="2" t="str">
        <f>IF('Transaction Data'!$L6336&lt;=10,"Less Expensive","Expensive")</f>
        <v>Less Expensive</v>
      </c>
      <c r="S6336" s="4">
        <f>WEEKDAY('Transaction Data'!$A6336)</f>
        <v>5</v>
      </c>
      <c r="T6336" s="2" t="str">
        <f>IF(WEEKDAY('Transaction Data'!$A6336,2)&lt;6,"Weekday","Weekend")</f>
        <v>Weekday</v>
      </c>
    </row>
    <row r="6337" ht="15.75" customHeight="1">
      <c r="A6337" s="1">
        <v>45494.0</v>
      </c>
      <c r="B6337" s="2" t="s">
        <v>5913</v>
      </c>
      <c r="C6337" s="2" t="s">
        <v>32</v>
      </c>
      <c r="D6337" s="1">
        <v>22713.0</v>
      </c>
      <c r="E6337" s="2" t="s">
        <v>22</v>
      </c>
      <c r="F6337" s="2">
        <v>162.0</v>
      </c>
      <c r="G6337" s="2" t="s">
        <v>60</v>
      </c>
      <c r="H6337" s="2" t="s">
        <v>42</v>
      </c>
      <c r="I6337" s="2" t="s">
        <v>25</v>
      </c>
      <c r="J6337" s="2" t="str">
        <f t="array" ref="J6337">XLOOKUP('Transaction Data'!$G6337,Product_Code,Biscuit_Brand)</f>
        <v>Peanut Butter Bites</v>
      </c>
      <c r="K6337" s="2">
        <f t="array" ref="K6337">XLOOKUP('Transaction Data'!$G6337,Product_Code,Cost)</f>
        <v>5</v>
      </c>
      <c r="L6337" s="2">
        <f t="array" ref="L6337">XLOOKUP('Transaction Data'!$G6337,Product_Code,Unit_Price)</f>
        <v>7</v>
      </c>
      <c r="M6337" s="3">
        <f>'Transaction Data'!$F6337*'Transaction Data'!$K6337</f>
        <v>810</v>
      </c>
      <c r="N6337" s="3">
        <f>'Transaction Data'!$F6337*'Transaction Data'!$L6337</f>
        <v>1134</v>
      </c>
      <c r="O6337" s="3">
        <f>'Transaction Data'!$N6337-'Transaction Data'!$M6337</f>
        <v>324</v>
      </c>
      <c r="P6337" s="2">
        <f>DATEDIF('Transaction Data'!$D6337,'Transaction Data'!$A6337,"y")</f>
        <v>62</v>
      </c>
      <c r="Q6337" s="2" t="str">
        <f>FLOOR('Transaction Data'!$P6337,15)&amp;"-"&amp;FLOOR('Transaction Data'!$P6337,15)+14</f>
        <v>60-74</v>
      </c>
      <c r="R6337" s="2" t="str">
        <f>IF('Transaction Data'!$L6337&lt;=10,"Less Expensive","Expensive")</f>
        <v>Less Expensive</v>
      </c>
      <c r="S6337" s="4">
        <f>WEEKDAY('Transaction Data'!$A6337)</f>
        <v>1</v>
      </c>
      <c r="T6337" s="2" t="str">
        <f>IF(WEEKDAY('Transaction Data'!$A6337,2)&lt;6,"Weekday","Weekend")</f>
        <v>Weekend</v>
      </c>
    </row>
    <row r="6338" ht="15.75" customHeight="1">
      <c r="A6338" s="1">
        <v>45417.0</v>
      </c>
      <c r="B6338" s="2" t="s">
        <v>5914</v>
      </c>
      <c r="C6338" s="2" t="s">
        <v>51</v>
      </c>
      <c r="D6338" s="1">
        <v>29159.0</v>
      </c>
      <c r="E6338" s="2" t="s">
        <v>63</v>
      </c>
      <c r="F6338" s="2">
        <v>373.0</v>
      </c>
      <c r="G6338" s="2" t="s">
        <v>23</v>
      </c>
      <c r="H6338" s="2" t="s">
        <v>45</v>
      </c>
      <c r="I6338" s="2" t="s">
        <v>25</v>
      </c>
      <c r="J6338" s="2" t="str">
        <f t="array" ref="J6338">XLOOKUP('Transaction Data'!$G6338,Product_Code,Biscuit_Brand)</f>
        <v>Cinnamon Swirls</v>
      </c>
      <c r="K6338" s="2">
        <f t="array" ref="K6338">XLOOKUP('Transaction Data'!$G6338,Product_Code,Cost)</f>
        <v>10</v>
      </c>
      <c r="L6338" s="2">
        <f t="array" ref="L6338">XLOOKUP('Transaction Data'!$G6338,Product_Code,Unit_Price)</f>
        <v>14</v>
      </c>
      <c r="M6338" s="3">
        <f>'Transaction Data'!$F6338*'Transaction Data'!$K6338</f>
        <v>3730</v>
      </c>
      <c r="N6338" s="3">
        <f>'Transaction Data'!$F6338*'Transaction Data'!$L6338</f>
        <v>5222</v>
      </c>
      <c r="O6338" s="3">
        <f>'Transaction Data'!$N6338-'Transaction Data'!$M6338</f>
        <v>1492</v>
      </c>
      <c r="P6338" s="2">
        <f>DATEDIF('Transaction Data'!$D6338,'Transaction Data'!$A6338,"y")</f>
        <v>44</v>
      </c>
      <c r="Q6338" s="2" t="str">
        <f>FLOOR('Transaction Data'!$P6338,15)&amp;"-"&amp;FLOOR('Transaction Data'!$P6338,15)+14</f>
        <v>30-44</v>
      </c>
      <c r="R6338" s="2" t="str">
        <f>IF('Transaction Data'!$L6338&lt;=10,"Less Expensive","Expensive")</f>
        <v>Expensive</v>
      </c>
      <c r="S6338" s="4">
        <f>WEEKDAY('Transaction Data'!$A6338)</f>
        <v>1</v>
      </c>
      <c r="T6338" s="2" t="str">
        <f>IF(WEEKDAY('Transaction Data'!$A6338,2)&lt;6,"Weekday","Weekend")</f>
        <v>Weekend</v>
      </c>
    </row>
    <row r="6339" ht="15.75" customHeight="1">
      <c r="A6339" s="1">
        <v>45411.0</v>
      </c>
      <c r="B6339" s="2" t="s">
        <v>5915</v>
      </c>
      <c r="C6339" s="2" t="s">
        <v>65</v>
      </c>
      <c r="D6339" s="1">
        <v>25076.0</v>
      </c>
      <c r="E6339" s="2" t="s">
        <v>63</v>
      </c>
      <c r="F6339" s="2">
        <v>104.0</v>
      </c>
      <c r="G6339" s="2" t="s">
        <v>60</v>
      </c>
      <c r="H6339" s="2" t="s">
        <v>24</v>
      </c>
      <c r="I6339" s="2" t="s">
        <v>25</v>
      </c>
      <c r="J6339" s="2" t="str">
        <f t="array" ref="J6339">XLOOKUP('Transaction Data'!$G6339,Product_Code,Biscuit_Brand)</f>
        <v>Peanut Butter Bites</v>
      </c>
      <c r="K6339" s="2">
        <f t="array" ref="K6339">XLOOKUP('Transaction Data'!$G6339,Product_Code,Cost)</f>
        <v>5</v>
      </c>
      <c r="L6339" s="2">
        <f t="array" ref="L6339">XLOOKUP('Transaction Data'!$G6339,Product_Code,Unit_Price)</f>
        <v>7</v>
      </c>
      <c r="M6339" s="3">
        <f>'Transaction Data'!$F6339*'Transaction Data'!$K6339</f>
        <v>520</v>
      </c>
      <c r="N6339" s="3">
        <f>'Transaction Data'!$F6339*'Transaction Data'!$L6339</f>
        <v>728</v>
      </c>
      <c r="O6339" s="3">
        <f>'Transaction Data'!$N6339-'Transaction Data'!$M6339</f>
        <v>208</v>
      </c>
      <c r="P6339" s="2">
        <f>DATEDIF('Transaction Data'!$D6339,'Transaction Data'!$A6339,"y")</f>
        <v>55</v>
      </c>
      <c r="Q6339" s="2" t="str">
        <f>FLOOR('Transaction Data'!$P6339,15)&amp;"-"&amp;FLOOR('Transaction Data'!$P6339,15)+14</f>
        <v>45-59</v>
      </c>
      <c r="R6339" s="2" t="str">
        <f>IF('Transaction Data'!$L6339&lt;=10,"Less Expensive","Expensive")</f>
        <v>Less Expensive</v>
      </c>
      <c r="S6339" s="4">
        <f>WEEKDAY('Transaction Data'!$A6339)</f>
        <v>2</v>
      </c>
      <c r="T6339" s="2" t="str">
        <f>IF(WEEKDAY('Transaction Data'!$A6339,2)&lt;6,"Weekday","Weekend")</f>
        <v>Weekday</v>
      </c>
    </row>
    <row r="6340" ht="15.75" customHeight="1">
      <c r="A6340" s="1">
        <v>45359.0</v>
      </c>
      <c r="B6340" s="2" t="s">
        <v>5916</v>
      </c>
      <c r="C6340" s="2" t="s">
        <v>32</v>
      </c>
      <c r="D6340" s="1">
        <v>30395.0</v>
      </c>
      <c r="E6340" s="2" t="s">
        <v>22</v>
      </c>
      <c r="F6340" s="2">
        <v>228.0</v>
      </c>
      <c r="G6340" s="2" t="s">
        <v>28</v>
      </c>
      <c r="H6340" s="2" t="s">
        <v>29</v>
      </c>
      <c r="I6340" s="2" t="s">
        <v>25</v>
      </c>
      <c r="J6340" s="2" t="str">
        <f t="array" ref="J6340">XLOOKUP('Transaction Data'!$G6340,Product_Code,Biscuit_Brand)</f>
        <v>Shortbread</v>
      </c>
      <c r="K6340" s="2">
        <f t="array" ref="K6340">XLOOKUP('Transaction Data'!$G6340,Product_Code,Cost)</f>
        <v>10</v>
      </c>
      <c r="L6340" s="2">
        <f t="array" ref="L6340">XLOOKUP('Transaction Data'!$G6340,Product_Code,Unit_Price)</f>
        <v>45</v>
      </c>
      <c r="M6340" s="3">
        <f>'Transaction Data'!$F6340*'Transaction Data'!$K6340</f>
        <v>2280</v>
      </c>
      <c r="N6340" s="3">
        <f>'Transaction Data'!$F6340*'Transaction Data'!$L6340</f>
        <v>10260</v>
      </c>
      <c r="O6340" s="3">
        <f>'Transaction Data'!$N6340-'Transaction Data'!$M6340</f>
        <v>7980</v>
      </c>
      <c r="P6340" s="2">
        <f>DATEDIF('Transaction Data'!$D6340,'Transaction Data'!$A6340,"y")</f>
        <v>40</v>
      </c>
      <c r="Q6340" s="2" t="str">
        <f>FLOOR('Transaction Data'!$P6340,15)&amp;"-"&amp;FLOOR('Transaction Data'!$P6340,15)+14</f>
        <v>30-44</v>
      </c>
      <c r="R6340" s="2" t="str">
        <f>IF('Transaction Data'!$L6340&lt;=10,"Less Expensive","Expensive")</f>
        <v>Expensive</v>
      </c>
      <c r="S6340" s="4">
        <f>WEEKDAY('Transaction Data'!$A6340)</f>
        <v>6</v>
      </c>
      <c r="T6340" s="2" t="str">
        <f>IF(WEEKDAY('Transaction Data'!$A6340,2)&lt;6,"Weekday","Weekend")</f>
        <v>Weekday</v>
      </c>
    </row>
    <row r="6341" ht="15.75" customHeight="1">
      <c r="A6341" s="1">
        <v>45448.0</v>
      </c>
      <c r="B6341" s="2" t="s">
        <v>5917</v>
      </c>
      <c r="C6341" s="2" t="s">
        <v>51</v>
      </c>
      <c r="D6341" s="1">
        <v>31121.0</v>
      </c>
      <c r="E6341" s="2" t="s">
        <v>22</v>
      </c>
      <c r="F6341" s="2">
        <v>387.0</v>
      </c>
      <c r="G6341" s="2" t="s">
        <v>57</v>
      </c>
      <c r="H6341" s="2" t="s">
        <v>42</v>
      </c>
      <c r="I6341" s="2" t="s">
        <v>25</v>
      </c>
      <c r="J6341" s="2" t="str">
        <f t="array" ref="J6341">XLOOKUP('Transaction Data'!$G6341,Product_Code,Biscuit_Brand)</f>
        <v>Oatmeal Cookies</v>
      </c>
      <c r="K6341" s="2">
        <f t="array" ref="K6341">XLOOKUP('Transaction Data'!$G6341,Product_Code,Cost)</f>
        <v>19</v>
      </c>
      <c r="L6341" s="2">
        <f t="array" ref="L6341">XLOOKUP('Transaction Data'!$G6341,Product_Code,Unit_Price)</f>
        <v>23</v>
      </c>
      <c r="M6341" s="3">
        <f>'Transaction Data'!$F6341*'Transaction Data'!$K6341</f>
        <v>7353</v>
      </c>
      <c r="N6341" s="3">
        <f>'Transaction Data'!$F6341*'Transaction Data'!$L6341</f>
        <v>8901</v>
      </c>
      <c r="O6341" s="3">
        <f>'Transaction Data'!$N6341-'Transaction Data'!$M6341</f>
        <v>1548</v>
      </c>
      <c r="P6341" s="2">
        <f>DATEDIF('Transaction Data'!$D6341,'Transaction Data'!$A6341,"y")</f>
        <v>39</v>
      </c>
      <c r="Q6341" s="2" t="str">
        <f>FLOOR('Transaction Data'!$P6341,15)&amp;"-"&amp;FLOOR('Transaction Data'!$P6341,15)+14</f>
        <v>30-44</v>
      </c>
      <c r="R6341" s="2" t="str">
        <f>IF('Transaction Data'!$L6341&lt;=10,"Less Expensive","Expensive")</f>
        <v>Expensive</v>
      </c>
      <c r="S6341" s="4">
        <f>WEEKDAY('Transaction Data'!$A6341)</f>
        <v>4</v>
      </c>
      <c r="T6341" s="2" t="str">
        <f>IF(WEEKDAY('Transaction Data'!$A6341,2)&lt;6,"Weekday","Weekend")</f>
        <v>Weekday</v>
      </c>
    </row>
    <row r="6342" ht="15.75" customHeight="1">
      <c r="A6342" s="1">
        <v>45372.0</v>
      </c>
      <c r="B6342" s="2" t="s">
        <v>5918</v>
      </c>
      <c r="C6342" s="2" t="s">
        <v>41</v>
      </c>
      <c r="D6342" s="1">
        <v>30371.0</v>
      </c>
      <c r="E6342" s="2" t="s">
        <v>63</v>
      </c>
      <c r="F6342" s="2">
        <v>260.0</v>
      </c>
      <c r="G6342" s="2" t="s">
        <v>23</v>
      </c>
      <c r="H6342" s="2" t="s">
        <v>45</v>
      </c>
      <c r="I6342" s="2" t="s">
        <v>25</v>
      </c>
      <c r="J6342" s="2" t="str">
        <f t="array" ref="J6342">XLOOKUP('Transaction Data'!$G6342,Product_Code,Biscuit_Brand)</f>
        <v>Cinnamon Swirls</v>
      </c>
      <c r="K6342" s="2">
        <f t="array" ref="K6342">XLOOKUP('Transaction Data'!$G6342,Product_Code,Cost)</f>
        <v>10</v>
      </c>
      <c r="L6342" s="2">
        <f t="array" ref="L6342">XLOOKUP('Transaction Data'!$G6342,Product_Code,Unit_Price)</f>
        <v>14</v>
      </c>
      <c r="M6342" s="3">
        <f>'Transaction Data'!$F6342*'Transaction Data'!$K6342</f>
        <v>2600</v>
      </c>
      <c r="N6342" s="3">
        <f>'Transaction Data'!$F6342*'Transaction Data'!$L6342</f>
        <v>3640</v>
      </c>
      <c r="O6342" s="3">
        <f>'Transaction Data'!$N6342-'Transaction Data'!$M6342</f>
        <v>1040</v>
      </c>
      <c r="P6342" s="2">
        <f>DATEDIF('Transaction Data'!$D6342,'Transaction Data'!$A6342,"y")</f>
        <v>41</v>
      </c>
      <c r="Q6342" s="2" t="str">
        <f>FLOOR('Transaction Data'!$P6342,15)&amp;"-"&amp;FLOOR('Transaction Data'!$P6342,15)+14</f>
        <v>30-44</v>
      </c>
      <c r="R6342" s="2" t="str">
        <f>IF('Transaction Data'!$L6342&lt;=10,"Less Expensive","Expensive")</f>
        <v>Expensive</v>
      </c>
      <c r="S6342" s="4">
        <f>WEEKDAY('Transaction Data'!$A6342)</f>
        <v>5</v>
      </c>
      <c r="T6342" s="2" t="str">
        <f>IF(WEEKDAY('Transaction Data'!$A6342,2)&lt;6,"Weekday","Weekend")</f>
        <v>Weekday</v>
      </c>
    </row>
    <row r="6343" ht="15.75" customHeight="1">
      <c r="A6343" s="1">
        <v>45451.0</v>
      </c>
      <c r="B6343" s="2" t="s">
        <v>5919</v>
      </c>
      <c r="C6343" s="2" t="s">
        <v>21</v>
      </c>
      <c r="D6343" s="1">
        <v>18598.0</v>
      </c>
      <c r="E6343" s="2" t="s">
        <v>22</v>
      </c>
      <c r="F6343" s="2">
        <v>366.0</v>
      </c>
      <c r="G6343" s="2" t="s">
        <v>33</v>
      </c>
      <c r="H6343" s="2" t="s">
        <v>24</v>
      </c>
      <c r="I6343" s="2" t="s">
        <v>25</v>
      </c>
      <c r="J6343" s="2" t="str">
        <f t="array" ref="J6343">XLOOKUP('Transaction Data'!$G6343,Product_Code,Biscuit_Brand)</f>
        <v>Caramel Biscuits</v>
      </c>
      <c r="K6343" s="2">
        <f t="array" ref="K6343">XLOOKUP('Transaction Data'!$G6343,Product_Code,Cost)</f>
        <v>18</v>
      </c>
      <c r="L6343" s="2">
        <f t="array" ref="L6343">XLOOKUP('Transaction Data'!$G6343,Product_Code,Unit_Price)</f>
        <v>22</v>
      </c>
      <c r="M6343" s="3">
        <f>'Transaction Data'!$F6343*'Transaction Data'!$K6343</f>
        <v>6588</v>
      </c>
      <c r="N6343" s="3">
        <f>'Transaction Data'!$F6343*'Transaction Data'!$L6343</f>
        <v>8052</v>
      </c>
      <c r="O6343" s="3">
        <f>'Transaction Data'!$N6343-'Transaction Data'!$M6343</f>
        <v>1464</v>
      </c>
      <c r="P6343" s="2">
        <f>DATEDIF('Transaction Data'!$D6343,'Transaction Data'!$A6343,"y")</f>
        <v>73</v>
      </c>
      <c r="Q6343" s="2" t="str">
        <f>FLOOR('Transaction Data'!$P6343,15)&amp;"-"&amp;FLOOR('Transaction Data'!$P6343,15)+14</f>
        <v>60-74</v>
      </c>
      <c r="R6343" s="2" t="str">
        <f>IF('Transaction Data'!$L6343&lt;=10,"Less Expensive","Expensive")</f>
        <v>Expensive</v>
      </c>
      <c r="S6343" s="4">
        <f>WEEKDAY('Transaction Data'!$A6343)</f>
        <v>7</v>
      </c>
      <c r="T6343" s="2" t="str">
        <f>IF(WEEKDAY('Transaction Data'!$A6343,2)&lt;6,"Weekday","Weekend")</f>
        <v>Weekend</v>
      </c>
    </row>
    <row r="6344" ht="15.75" customHeight="1">
      <c r="A6344" s="1">
        <v>45338.0</v>
      </c>
      <c r="B6344" s="2" t="s">
        <v>5920</v>
      </c>
      <c r="C6344" s="2" t="s">
        <v>32</v>
      </c>
      <c r="D6344" s="1">
        <v>21487.0</v>
      </c>
      <c r="E6344" s="2" t="s">
        <v>22</v>
      </c>
      <c r="F6344" s="2">
        <v>202.0</v>
      </c>
      <c r="G6344" s="2" t="s">
        <v>44</v>
      </c>
      <c r="H6344" s="2" t="s">
        <v>29</v>
      </c>
      <c r="I6344" s="2" t="s">
        <v>25</v>
      </c>
      <c r="J6344" s="2" t="str">
        <f t="array" ref="J6344">XLOOKUP('Transaction Data'!$G6344,Product_Code,Biscuit_Brand)</f>
        <v>Butter Crunch</v>
      </c>
      <c r="K6344" s="2">
        <f t="array" ref="K6344">XLOOKUP('Transaction Data'!$G6344,Product_Code,Cost)</f>
        <v>10</v>
      </c>
      <c r="L6344" s="2">
        <f t="array" ref="L6344">XLOOKUP('Transaction Data'!$G6344,Product_Code,Unit_Price)</f>
        <v>11</v>
      </c>
      <c r="M6344" s="3">
        <f>'Transaction Data'!$F6344*'Transaction Data'!$K6344</f>
        <v>2020</v>
      </c>
      <c r="N6344" s="3">
        <f>'Transaction Data'!$F6344*'Transaction Data'!$L6344</f>
        <v>2222</v>
      </c>
      <c r="O6344" s="3">
        <f>'Transaction Data'!$N6344-'Transaction Data'!$M6344</f>
        <v>202</v>
      </c>
      <c r="P6344" s="2">
        <f>DATEDIF('Transaction Data'!$D6344,'Transaction Data'!$A6344,"y")</f>
        <v>65</v>
      </c>
      <c r="Q6344" s="2" t="str">
        <f>FLOOR('Transaction Data'!$P6344,15)&amp;"-"&amp;FLOOR('Transaction Data'!$P6344,15)+14</f>
        <v>60-74</v>
      </c>
      <c r="R6344" s="2" t="str">
        <f>IF('Transaction Data'!$L6344&lt;=10,"Less Expensive","Expensive")</f>
        <v>Expensive</v>
      </c>
      <c r="S6344" s="4">
        <f>WEEKDAY('Transaction Data'!$A6344)</f>
        <v>6</v>
      </c>
      <c r="T6344" s="2" t="str">
        <f>IF(WEEKDAY('Transaction Data'!$A6344,2)&lt;6,"Weekday","Weekend")</f>
        <v>Weekday</v>
      </c>
    </row>
    <row r="6345" ht="15.75" customHeight="1">
      <c r="A6345" s="1">
        <v>45446.0</v>
      </c>
      <c r="B6345" s="2" t="s">
        <v>5921</v>
      </c>
      <c r="C6345" s="2" t="s">
        <v>41</v>
      </c>
      <c r="D6345" s="1">
        <v>29611.0</v>
      </c>
      <c r="E6345" s="2" t="s">
        <v>22</v>
      </c>
      <c r="F6345" s="2">
        <v>196.0</v>
      </c>
      <c r="G6345" s="2" t="s">
        <v>55</v>
      </c>
      <c r="H6345" s="2" t="s">
        <v>29</v>
      </c>
      <c r="I6345" s="2" t="s">
        <v>25</v>
      </c>
      <c r="J6345" s="2" t="str">
        <f t="array" ref="J6345">XLOOKUP('Transaction Data'!$G6345,Product_Code,Biscuit_Brand)</f>
        <v>Vanilla Wafers</v>
      </c>
      <c r="K6345" s="2">
        <f t="array" ref="K6345">XLOOKUP('Transaction Data'!$G6345,Product_Code,Cost)</f>
        <v>18</v>
      </c>
      <c r="L6345" s="2">
        <f t="array" ref="L6345">XLOOKUP('Transaction Data'!$G6345,Product_Code,Unit_Price)</f>
        <v>36</v>
      </c>
      <c r="M6345" s="3">
        <f>'Transaction Data'!$F6345*'Transaction Data'!$K6345</f>
        <v>3528</v>
      </c>
      <c r="N6345" s="3">
        <f>'Transaction Data'!$F6345*'Transaction Data'!$L6345</f>
        <v>7056</v>
      </c>
      <c r="O6345" s="3">
        <f>'Transaction Data'!$N6345-'Transaction Data'!$M6345</f>
        <v>3528</v>
      </c>
      <c r="P6345" s="2">
        <f>DATEDIF('Transaction Data'!$D6345,'Transaction Data'!$A6345,"y")</f>
        <v>43</v>
      </c>
      <c r="Q6345" s="2" t="str">
        <f>FLOOR('Transaction Data'!$P6345,15)&amp;"-"&amp;FLOOR('Transaction Data'!$P6345,15)+14</f>
        <v>30-44</v>
      </c>
      <c r="R6345" s="2" t="str">
        <f>IF('Transaction Data'!$L6345&lt;=10,"Less Expensive","Expensive")</f>
        <v>Expensive</v>
      </c>
      <c r="S6345" s="4">
        <f>WEEKDAY('Transaction Data'!$A6345)</f>
        <v>2</v>
      </c>
      <c r="T6345" s="2" t="str">
        <f>IF(WEEKDAY('Transaction Data'!$A6345,2)&lt;6,"Weekday","Weekend")</f>
        <v>Weekday</v>
      </c>
    </row>
    <row r="6346" ht="15.75" customHeight="1">
      <c r="A6346" s="1">
        <v>45426.0</v>
      </c>
      <c r="B6346" s="2" t="s">
        <v>5922</v>
      </c>
      <c r="C6346" s="2" t="s">
        <v>51</v>
      </c>
      <c r="D6346" s="1">
        <v>18797.0</v>
      </c>
      <c r="E6346" s="2" t="s">
        <v>27</v>
      </c>
      <c r="F6346" s="2">
        <v>76.0</v>
      </c>
      <c r="G6346" s="2" t="s">
        <v>44</v>
      </c>
      <c r="H6346" s="2" t="s">
        <v>34</v>
      </c>
      <c r="I6346" s="2" t="s">
        <v>25</v>
      </c>
      <c r="J6346" s="2" t="str">
        <f t="array" ref="J6346">XLOOKUP('Transaction Data'!$G6346,Product_Code,Biscuit_Brand)</f>
        <v>Butter Crunch</v>
      </c>
      <c r="K6346" s="2">
        <f t="array" ref="K6346">XLOOKUP('Transaction Data'!$G6346,Product_Code,Cost)</f>
        <v>10</v>
      </c>
      <c r="L6346" s="2">
        <f t="array" ref="L6346">XLOOKUP('Transaction Data'!$G6346,Product_Code,Unit_Price)</f>
        <v>11</v>
      </c>
      <c r="M6346" s="3">
        <f>'Transaction Data'!$F6346*'Transaction Data'!$K6346</f>
        <v>760</v>
      </c>
      <c r="N6346" s="3">
        <f>'Transaction Data'!$F6346*'Transaction Data'!$L6346</f>
        <v>836</v>
      </c>
      <c r="O6346" s="3">
        <f>'Transaction Data'!$N6346-'Transaction Data'!$M6346</f>
        <v>76</v>
      </c>
      <c r="P6346" s="2">
        <f>DATEDIF('Transaction Data'!$D6346,'Transaction Data'!$A6346,"y")</f>
        <v>72</v>
      </c>
      <c r="Q6346" s="2" t="str">
        <f>FLOOR('Transaction Data'!$P6346,15)&amp;"-"&amp;FLOOR('Transaction Data'!$P6346,15)+14</f>
        <v>60-74</v>
      </c>
      <c r="R6346" s="2" t="str">
        <f>IF('Transaction Data'!$L6346&lt;=10,"Less Expensive","Expensive")</f>
        <v>Expensive</v>
      </c>
      <c r="S6346" s="4">
        <f>WEEKDAY('Transaction Data'!$A6346)</f>
        <v>3</v>
      </c>
      <c r="T6346" s="2" t="str">
        <f>IF(WEEKDAY('Transaction Data'!$A6346,2)&lt;6,"Weekday","Weekend")</f>
        <v>Weekday</v>
      </c>
    </row>
    <row r="6347" ht="15.75" customHeight="1">
      <c r="A6347" s="1">
        <v>45420.0</v>
      </c>
      <c r="B6347" s="2" t="s">
        <v>5923</v>
      </c>
      <c r="C6347" s="2" t="s">
        <v>72</v>
      </c>
      <c r="D6347" s="1">
        <v>17562.0</v>
      </c>
      <c r="E6347" s="2" t="s">
        <v>63</v>
      </c>
      <c r="F6347" s="2">
        <v>434.0</v>
      </c>
      <c r="G6347" s="2" t="s">
        <v>23</v>
      </c>
      <c r="H6347" s="2" t="s">
        <v>24</v>
      </c>
      <c r="I6347" s="2" t="s">
        <v>25</v>
      </c>
      <c r="J6347" s="2" t="str">
        <f t="array" ref="J6347">XLOOKUP('Transaction Data'!$G6347,Product_Code,Biscuit_Brand)</f>
        <v>Cinnamon Swirls</v>
      </c>
      <c r="K6347" s="2">
        <f t="array" ref="K6347">XLOOKUP('Transaction Data'!$G6347,Product_Code,Cost)</f>
        <v>10</v>
      </c>
      <c r="L6347" s="2">
        <f t="array" ref="L6347">XLOOKUP('Transaction Data'!$G6347,Product_Code,Unit_Price)</f>
        <v>14</v>
      </c>
      <c r="M6347" s="3">
        <f>'Transaction Data'!$F6347*'Transaction Data'!$K6347</f>
        <v>4340</v>
      </c>
      <c r="N6347" s="3">
        <f>'Transaction Data'!$F6347*'Transaction Data'!$L6347</f>
        <v>6076</v>
      </c>
      <c r="O6347" s="3">
        <f>'Transaction Data'!$N6347-'Transaction Data'!$M6347</f>
        <v>1736</v>
      </c>
      <c r="P6347" s="2">
        <f>DATEDIF('Transaction Data'!$D6347,'Transaction Data'!$A6347,"y")</f>
        <v>76</v>
      </c>
      <c r="Q6347" s="2" t="str">
        <f>FLOOR('Transaction Data'!$P6347,15)&amp;"-"&amp;FLOOR('Transaction Data'!$P6347,15)+14</f>
        <v>75-89</v>
      </c>
      <c r="R6347" s="2" t="str">
        <f>IF('Transaction Data'!$L6347&lt;=10,"Less Expensive","Expensive")</f>
        <v>Expensive</v>
      </c>
      <c r="S6347" s="4">
        <f>WEEKDAY('Transaction Data'!$A6347)</f>
        <v>4</v>
      </c>
      <c r="T6347" s="2" t="str">
        <f>IF(WEEKDAY('Transaction Data'!$A6347,2)&lt;6,"Weekday","Weekend")</f>
        <v>Weekday</v>
      </c>
    </row>
    <row r="6348" ht="15.75" customHeight="1">
      <c r="A6348" s="1">
        <v>45452.0</v>
      </c>
      <c r="B6348" s="2" t="s">
        <v>5924</v>
      </c>
      <c r="C6348" s="2" t="s">
        <v>69</v>
      </c>
      <c r="D6348" s="1">
        <v>35387.0</v>
      </c>
      <c r="E6348" s="2" t="s">
        <v>63</v>
      </c>
      <c r="F6348" s="2">
        <v>83.0</v>
      </c>
      <c r="G6348" s="2" t="s">
        <v>38</v>
      </c>
      <c r="H6348" s="2" t="s">
        <v>42</v>
      </c>
      <c r="I6348" s="2" t="s">
        <v>25</v>
      </c>
      <c r="J6348" s="2" t="str">
        <f t="array" ref="J6348">XLOOKUP('Transaction Data'!$G6348,Product_Code,Biscuit_Brand)</f>
        <v>Ginger Snaps</v>
      </c>
      <c r="K6348" s="2">
        <f t="array" ref="K6348">XLOOKUP('Transaction Data'!$G6348,Product_Code,Cost)</f>
        <v>14</v>
      </c>
      <c r="L6348" s="2">
        <f t="array" ref="L6348">XLOOKUP('Transaction Data'!$G6348,Product_Code,Unit_Price)</f>
        <v>28</v>
      </c>
      <c r="M6348" s="3">
        <f>'Transaction Data'!$F6348*'Transaction Data'!$K6348</f>
        <v>1162</v>
      </c>
      <c r="N6348" s="3">
        <f>'Transaction Data'!$F6348*'Transaction Data'!$L6348</f>
        <v>2324</v>
      </c>
      <c r="O6348" s="3">
        <f>'Transaction Data'!$N6348-'Transaction Data'!$M6348</f>
        <v>1162</v>
      </c>
      <c r="P6348" s="2">
        <f>DATEDIF('Transaction Data'!$D6348,'Transaction Data'!$A6348,"y")</f>
        <v>27</v>
      </c>
      <c r="Q6348" s="2" t="str">
        <f>FLOOR('Transaction Data'!$P6348,15)&amp;"-"&amp;FLOOR('Transaction Data'!$P6348,15)+14</f>
        <v>15-29</v>
      </c>
      <c r="R6348" s="2" t="str">
        <f>IF('Transaction Data'!$L6348&lt;=10,"Less Expensive","Expensive")</f>
        <v>Expensive</v>
      </c>
      <c r="S6348" s="4">
        <f>WEEKDAY('Transaction Data'!$A6348)</f>
        <v>1</v>
      </c>
      <c r="T6348" s="2" t="str">
        <f>IF(WEEKDAY('Transaction Data'!$A6348,2)&lt;6,"Weekday","Weekend")</f>
        <v>Weekend</v>
      </c>
    </row>
    <row r="6349" ht="15.75" customHeight="1">
      <c r="A6349" s="1">
        <v>45388.0</v>
      </c>
      <c r="B6349" s="2" t="s">
        <v>5925</v>
      </c>
      <c r="C6349" s="2" t="s">
        <v>32</v>
      </c>
      <c r="D6349" s="1">
        <v>18607.0</v>
      </c>
      <c r="E6349" s="2" t="s">
        <v>63</v>
      </c>
      <c r="F6349" s="2">
        <v>79.0</v>
      </c>
      <c r="G6349" s="2" t="s">
        <v>61</v>
      </c>
      <c r="H6349" s="2" t="s">
        <v>45</v>
      </c>
      <c r="I6349" s="2" t="s">
        <v>25</v>
      </c>
      <c r="J6349" s="2" t="str">
        <f t="array" ref="J6349">XLOOKUP('Transaction Data'!$G6349,Product_Code,Biscuit_Brand)</f>
        <v>Choco Delight</v>
      </c>
      <c r="K6349" s="2">
        <f t="array" ref="K6349">XLOOKUP('Transaction Data'!$G6349,Product_Code,Cost)</f>
        <v>3</v>
      </c>
      <c r="L6349" s="2">
        <f t="array" ref="L6349">XLOOKUP('Transaction Data'!$G6349,Product_Code,Unit_Price)</f>
        <v>5</v>
      </c>
      <c r="M6349" s="3">
        <f>'Transaction Data'!$F6349*'Transaction Data'!$K6349</f>
        <v>237</v>
      </c>
      <c r="N6349" s="3">
        <f>'Transaction Data'!$F6349*'Transaction Data'!$L6349</f>
        <v>395</v>
      </c>
      <c r="O6349" s="3">
        <f>'Transaction Data'!$N6349-'Transaction Data'!$M6349</f>
        <v>158</v>
      </c>
      <c r="P6349" s="2">
        <f>DATEDIF('Transaction Data'!$D6349,'Transaction Data'!$A6349,"y")</f>
        <v>73</v>
      </c>
      <c r="Q6349" s="2" t="str">
        <f>FLOOR('Transaction Data'!$P6349,15)&amp;"-"&amp;FLOOR('Transaction Data'!$P6349,15)+14</f>
        <v>60-74</v>
      </c>
      <c r="R6349" s="2" t="str">
        <f>IF('Transaction Data'!$L6349&lt;=10,"Less Expensive","Expensive")</f>
        <v>Less Expensive</v>
      </c>
      <c r="S6349" s="4">
        <f>WEEKDAY('Transaction Data'!$A6349)</f>
        <v>7</v>
      </c>
      <c r="T6349" s="2" t="str">
        <f>IF(WEEKDAY('Transaction Data'!$A6349,2)&lt;6,"Weekday","Weekend")</f>
        <v>Weekend</v>
      </c>
    </row>
    <row r="6350" ht="15.75" customHeight="1">
      <c r="A6350" s="1">
        <v>45381.0</v>
      </c>
      <c r="B6350" s="2" t="s">
        <v>200</v>
      </c>
      <c r="C6350" s="2" t="s">
        <v>47</v>
      </c>
      <c r="D6350" s="1">
        <v>25090.0</v>
      </c>
      <c r="E6350" s="2" t="s">
        <v>63</v>
      </c>
      <c r="F6350" s="2">
        <v>483.0</v>
      </c>
      <c r="G6350" s="2" t="s">
        <v>60</v>
      </c>
      <c r="H6350" s="2" t="s">
        <v>24</v>
      </c>
      <c r="I6350" s="2" t="s">
        <v>25</v>
      </c>
      <c r="J6350" s="2" t="str">
        <f t="array" ref="J6350">XLOOKUP('Transaction Data'!$G6350,Product_Code,Biscuit_Brand)</f>
        <v>Peanut Butter Bites</v>
      </c>
      <c r="K6350" s="2">
        <f t="array" ref="K6350">XLOOKUP('Transaction Data'!$G6350,Product_Code,Cost)</f>
        <v>5</v>
      </c>
      <c r="L6350" s="2">
        <f t="array" ref="L6350">XLOOKUP('Transaction Data'!$G6350,Product_Code,Unit_Price)</f>
        <v>7</v>
      </c>
      <c r="M6350" s="3">
        <f>'Transaction Data'!$F6350*'Transaction Data'!$K6350</f>
        <v>2415</v>
      </c>
      <c r="N6350" s="3">
        <f>'Transaction Data'!$F6350*'Transaction Data'!$L6350</f>
        <v>3381</v>
      </c>
      <c r="O6350" s="3">
        <f>'Transaction Data'!$N6350-'Transaction Data'!$M6350</f>
        <v>966</v>
      </c>
      <c r="P6350" s="2">
        <f>DATEDIF('Transaction Data'!$D6350,'Transaction Data'!$A6350,"y")</f>
        <v>55</v>
      </c>
      <c r="Q6350" s="2" t="str">
        <f>FLOOR('Transaction Data'!$P6350,15)&amp;"-"&amp;FLOOR('Transaction Data'!$P6350,15)+14</f>
        <v>45-59</v>
      </c>
      <c r="R6350" s="2" t="str">
        <f>IF('Transaction Data'!$L6350&lt;=10,"Less Expensive","Expensive")</f>
        <v>Less Expensive</v>
      </c>
      <c r="S6350" s="4">
        <f>WEEKDAY('Transaction Data'!$A6350)</f>
        <v>7</v>
      </c>
      <c r="T6350" s="2" t="str">
        <f>IF(WEEKDAY('Transaction Data'!$A6350,2)&lt;6,"Weekday","Weekend")</f>
        <v>Weekend</v>
      </c>
    </row>
    <row r="6351" ht="15.75" customHeight="1">
      <c r="A6351" s="1">
        <v>45419.0</v>
      </c>
      <c r="B6351" s="2" t="s">
        <v>1168</v>
      </c>
      <c r="C6351" s="2" t="s">
        <v>41</v>
      </c>
      <c r="D6351" s="1">
        <v>28617.0</v>
      </c>
      <c r="E6351" s="2" t="s">
        <v>22</v>
      </c>
      <c r="F6351" s="2">
        <v>426.0</v>
      </c>
      <c r="G6351" s="2" t="s">
        <v>48</v>
      </c>
      <c r="H6351" s="2" t="s">
        <v>29</v>
      </c>
      <c r="I6351" s="2" t="s">
        <v>25</v>
      </c>
      <c r="J6351" s="2" t="str">
        <f t="array" ref="J6351">XLOOKUP('Transaction Data'!$G6351,Product_Code,Biscuit_Brand)</f>
        <v>Lemon Crisps</v>
      </c>
      <c r="K6351" s="2">
        <f t="array" ref="K6351">XLOOKUP('Transaction Data'!$G6351,Product_Code,Cost)</f>
        <v>7</v>
      </c>
      <c r="L6351" s="2">
        <f t="array" ref="L6351">XLOOKUP('Transaction Data'!$G6351,Product_Code,Unit_Price)</f>
        <v>9</v>
      </c>
      <c r="M6351" s="3">
        <f>'Transaction Data'!$F6351*'Transaction Data'!$K6351</f>
        <v>2982</v>
      </c>
      <c r="N6351" s="3">
        <f>'Transaction Data'!$F6351*'Transaction Data'!$L6351</f>
        <v>3834</v>
      </c>
      <c r="O6351" s="3">
        <f>'Transaction Data'!$N6351-'Transaction Data'!$M6351</f>
        <v>852</v>
      </c>
      <c r="P6351" s="2">
        <f>DATEDIF('Transaction Data'!$D6351,'Transaction Data'!$A6351,"y")</f>
        <v>46</v>
      </c>
      <c r="Q6351" s="2" t="str">
        <f>FLOOR('Transaction Data'!$P6351,15)&amp;"-"&amp;FLOOR('Transaction Data'!$P6351,15)+14</f>
        <v>45-59</v>
      </c>
      <c r="R6351" s="2" t="str">
        <f>IF('Transaction Data'!$L6351&lt;=10,"Less Expensive","Expensive")</f>
        <v>Less Expensive</v>
      </c>
      <c r="S6351" s="4">
        <f>WEEKDAY('Transaction Data'!$A6351)</f>
        <v>3</v>
      </c>
      <c r="T6351" s="2" t="str">
        <f>IF(WEEKDAY('Transaction Data'!$A6351,2)&lt;6,"Weekday","Weekend")</f>
        <v>Weekday</v>
      </c>
    </row>
    <row r="6352" ht="15.75" customHeight="1">
      <c r="A6352" s="1">
        <v>45458.0</v>
      </c>
      <c r="B6352" s="2" t="s">
        <v>5926</v>
      </c>
      <c r="C6352" s="2" t="s">
        <v>32</v>
      </c>
      <c r="D6352" s="1">
        <v>37668.0</v>
      </c>
      <c r="E6352" s="2" t="s">
        <v>37</v>
      </c>
      <c r="F6352" s="2">
        <v>288.0</v>
      </c>
      <c r="G6352" s="2" t="s">
        <v>33</v>
      </c>
      <c r="H6352" s="2" t="s">
        <v>42</v>
      </c>
      <c r="I6352" s="2" t="s">
        <v>25</v>
      </c>
      <c r="J6352" s="2" t="str">
        <f t="array" ref="J6352">XLOOKUP('Transaction Data'!$G6352,Product_Code,Biscuit_Brand)</f>
        <v>Caramel Biscuits</v>
      </c>
      <c r="K6352" s="2">
        <f t="array" ref="K6352">XLOOKUP('Transaction Data'!$G6352,Product_Code,Cost)</f>
        <v>18</v>
      </c>
      <c r="L6352" s="2">
        <f t="array" ref="L6352">XLOOKUP('Transaction Data'!$G6352,Product_Code,Unit_Price)</f>
        <v>22</v>
      </c>
      <c r="M6352" s="3">
        <f>'Transaction Data'!$F6352*'Transaction Data'!$K6352</f>
        <v>5184</v>
      </c>
      <c r="N6352" s="3">
        <f>'Transaction Data'!$F6352*'Transaction Data'!$L6352</f>
        <v>6336</v>
      </c>
      <c r="O6352" s="3">
        <f>'Transaction Data'!$N6352-'Transaction Data'!$M6352</f>
        <v>1152</v>
      </c>
      <c r="P6352" s="2">
        <f>DATEDIF('Transaction Data'!$D6352,'Transaction Data'!$A6352,"y")</f>
        <v>21</v>
      </c>
      <c r="Q6352" s="2" t="str">
        <f>FLOOR('Transaction Data'!$P6352,15)&amp;"-"&amp;FLOOR('Transaction Data'!$P6352,15)+14</f>
        <v>15-29</v>
      </c>
      <c r="R6352" s="2" t="str">
        <f>IF('Transaction Data'!$L6352&lt;=10,"Less Expensive","Expensive")</f>
        <v>Expensive</v>
      </c>
      <c r="S6352" s="4">
        <f>WEEKDAY('Transaction Data'!$A6352)</f>
        <v>7</v>
      </c>
      <c r="T6352" s="2" t="str">
        <f>IF(WEEKDAY('Transaction Data'!$A6352,2)&lt;6,"Weekday","Weekend")</f>
        <v>Weekend</v>
      </c>
    </row>
    <row r="6353" ht="15.75" customHeight="1">
      <c r="A6353" s="1">
        <v>45434.0</v>
      </c>
      <c r="B6353" s="2" t="s">
        <v>5927</v>
      </c>
      <c r="C6353" s="2" t="s">
        <v>54</v>
      </c>
      <c r="D6353" s="1">
        <v>18700.0</v>
      </c>
      <c r="E6353" s="2" t="s">
        <v>22</v>
      </c>
      <c r="F6353" s="2">
        <v>273.0</v>
      </c>
      <c r="G6353" s="2" t="s">
        <v>60</v>
      </c>
      <c r="H6353" s="2" t="s">
        <v>45</v>
      </c>
      <c r="I6353" s="2" t="s">
        <v>25</v>
      </c>
      <c r="J6353" s="2" t="str">
        <f t="array" ref="J6353">XLOOKUP('Transaction Data'!$G6353,Product_Code,Biscuit_Brand)</f>
        <v>Peanut Butter Bites</v>
      </c>
      <c r="K6353" s="2">
        <f t="array" ref="K6353">XLOOKUP('Transaction Data'!$G6353,Product_Code,Cost)</f>
        <v>5</v>
      </c>
      <c r="L6353" s="2">
        <f t="array" ref="L6353">XLOOKUP('Transaction Data'!$G6353,Product_Code,Unit_Price)</f>
        <v>7</v>
      </c>
      <c r="M6353" s="3">
        <f>'Transaction Data'!$F6353*'Transaction Data'!$K6353</f>
        <v>1365</v>
      </c>
      <c r="N6353" s="3">
        <f>'Transaction Data'!$F6353*'Transaction Data'!$L6353</f>
        <v>1911</v>
      </c>
      <c r="O6353" s="3">
        <f>'Transaction Data'!$N6353-'Transaction Data'!$M6353</f>
        <v>546</v>
      </c>
      <c r="P6353" s="2">
        <f>DATEDIF('Transaction Data'!$D6353,'Transaction Data'!$A6353,"y")</f>
        <v>73</v>
      </c>
      <c r="Q6353" s="2" t="str">
        <f>FLOOR('Transaction Data'!$P6353,15)&amp;"-"&amp;FLOOR('Transaction Data'!$P6353,15)+14</f>
        <v>60-74</v>
      </c>
      <c r="R6353" s="2" t="str">
        <f>IF('Transaction Data'!$L6353&lt;=10,"Less Expensive","Expensive")</f>
        <v>Less Expensive</v>
      </c>
      <c r="S6353" s="4">
        <f>WEEKDAY('Transaction Data'!$A6353)</f>
        <v>4</v>
      </c>
      <c r="T6353" s="2" t="str">
        <f>IF(WEEKDAY('Transaction Data'!$A6353,2)&lt;6,"Weekday","Weekend")</f>
        <v>Weekday</v>
      </c>
    </row>
    <row r="6354" ht="15.75" customHeight="1">
      <c r="A6354" s="1">
        <v>45320.0</v>
      </c>
      <c r="B6354" s="2" t="s">
        <v>5928</v>
      </c>
      <c r="C6354" s="2" t="s">
        <v>32</v>
      </c>
      <c r="D6354" s="1">
        <v>21399.0</v>
      </c>
      <c r="E6354" s="2" t="s">
        <v>27</v>
      </c>
      <c r="F6354" s="2">
        <v>40.0</v>
      </c>
      <c r="G6354" s="2" t="s">
        <v>57</v>
      </c>
      <c r="H6354" s="2" t="s">
        <v>24</v>
      </c>
      <c r="I6354" s="2" t="s">
        <v>25</v>
      </c>
      <c r="J6354" s="2" t="str">
        <f t="array" ref="J6354">XLOOKUP('Transaction Data'!$G6354,Product_Code,Biscuit_Brand)</f>
        <v>Oatmeal Cookies</v>
      </c>
      <c r="K6354" s="2">
        <f t="array" ref="K6354">XLOOKUP('Transaction Data'!$G6354,Product_Code,Cost)</f>
        <v>19</v>
      </c>
      <c r="L6354" s="2">
        <f t="array" ref="L6354">XLOOKUP('Transaction Data'!$G6354,Product_Code,Unit_Price)</f>
        <v>23</v>
      </c>
      <c r="M6354" s="3">
        <f>'Transaction Data'!$F6354*'Transaction Data'!$K6354</f>
        <v>760</v>
      </c>
      <c r="N6354" s="3">
        <f>'Transaction Data'!$F6354*'Transaction Data'!$L6354</f>
        <v>920</v>
      </c>
      <c r="O6354" s="3">
        <f>'Transaction Data'!$N6354-'Transaction Data'!$M6354</f>
        <v>160</v>
      </c>
      <c r="P6354" s="2">
        <f>DATEDIF('Transaction Data'!$D6354,'Transaction Data'!$A6354,"y")</f>
        <v>65</v>
      </c>
      <c r="Q6354" s="2" t="str">
        <f>FLOOR('Transaction Data'!$P6354,15)&amp;"-"&amp;FLOOR('Transaction Data'!$P6354,15)+14</f>
        <v>60-74</v>
      </c>
      <c r="R6354" s="2" t="str">
        <f>IF('Transaction Data'!$L6354&lt;=10,"Less Expensive","Expensive")</f>
        <v>Expensive</v>
      </c>
      <c r="S6354" s="4">
        <f>WEEKDAY('Transaction Data'!$A6354)</f>
        <v>2</v>
      </c>
      <c r="T6354" s="2" t="str">
        <f>IF(WEEKDAY('Transaction Data'!$A6354,2)&lt;6,"Weekday","Weekend")</f>
        <v>Weekday</v>
      </c>
    </row>
    <row r="6355" ht="15.75" customHeight="1">
      <c r="A6355" s="1">
        <v>45335.0</v>
      </c>
      <c r="B6355" s="2" t="s">
        <v>5929</v>
      </c>
      <c r="C6355" s="2" t="s">
        <v>65</v>
      </c>
      <c r="D6355" s="1">
        <v>33740.0</v>
      </c>
      <c r="E6355" s="2" t="s">
        <v>63</v>
      </c>
      <c r="F6355" s="2">
        <v>83.0</v>
      </c>
      <c r="G6355" s="2" t="s">
        <v>23</v>
      </c>
      <c r="H6355" s="2" t="s">
        <v>29</v>
      </c>
      <c r="I6355" s="2" t="s">
        <v>25</v>
      </c>
      <c r="J6355" s="2" t="str">
        <f t="array" ref="J6355">XLOOKUP('Transaction Data'!$G6355,Product_Code,Biscuit_Brand)</f>
        <v>Cinnamon Swirls</v>
      </c>
      <c r="K6355" s="2">
        <f t="array" ref="K6355">XLOOKUP('Transaction Data'!$G6355,Product_Code,Cost)</f>
        <v>10</v>
      </c>
      <c r="L6355" s="2">
        <f t="array" ref="L6355">XLOOKUP('Transaction Data'!$G6355,Product_Code,Unit_Price)</f>
        <v>14</v>
      </c>
      <c r="M6355" s="3">
        <f>'Transaction Data'!$F6355*'Transaction Data'!$K6355</f>
        <v>830</v>
      </c>
      <c r="N6355" s="3">
        <f>'Transaction Data'!$F6355*'Transaction Data'!$L6355</f>
        <v>1162</v>
      </c>
      <c r="O6355" s="3">
        <f>'Transaction Data'!$N6355-'Transaction Data'!$M6355</f>
        <v>332</v>
      </c>
      <c r="P6355" s="2">
        <f>DATEDIF('Transaction Data'!$D6355,'Transaction Data'!$A6355,"y")</f>
        <v>31</v>
      </c>
      <c r="Q6355" s="2" t="str">
        <f>FLOOR('Transaction Data'!$P6355,15)&amp;"-"&amp;FLOOR('Transaction Data'!$P6355,15)+14</f>
        <v>30-44</v>
      </c>
      <c r="R6355" s="2" t="str">
        <f>IF('Transaction Data'!$L6355&lt;=10,"Less Expensive","Expensive")</f>
        <v>Expensive</v>
      </c>
      <c r="S6355" s="4">
        <f>WEEKDAY('Transaction Data'!$A6355)</f>
        <v>3</v>
      </c>
      <c r="T6355" s="2" t="str">
        <f>IF(WEEKDAY('Transaction Data'!$A6355,2)&lt;6,"Weekday","Weekend")</f>
        <v>Weekday</v>
      </c>
    </row>
    <row r="6356" ht="15.75" customHeight="1">
      <c r="A6356" s="1">
        <v>45299.0</v>
      </c>
      <c r="B6356" s="2" t="s">
        <v>5930</v>
      </c>
      <c r="C6356" s="2" t="s">
        <v>32</v>
      </c>
      <c r="D6356" s="1">
        <v>34369.0</v>
      </c>
      <c r="E6356" s="2" t="s">
        <v>27</v>
      </c>
      <c r="F6356" s="2">
        <v>49.0</v>
      </c>
      <c r="G6356" s="2" t="s">
        <v>33</v>
      </c>
      <c r="H6356" s="2" t="s">
        <v>29</v>
      </c>
      <c r="I6356" s="2" t="s">
        <v>25</v>
      </c>
      <c r="J6356" s="2" t="str">
        <f t="array" ref="J6356">XLOOKUP('Transaction Data'!$G6356,Product_Code,Biscuit_Brand)</f>
        <v>Caramel Biscuits</v>
      </c>
      <c r="K6356" s="2">
        <f t="array" ref="K6356">XLOOKUP('Transaction Data'!$G6356,Product_Code,Cost)</f>
        <v>18</v>
      </c>
      <c r="L6356" s="2">
        <f t="array" ref="L6356">XLOOKUP('Transaction Data'!$G6356,Product_Code,Unit_Price)</f>
        <v>22</v>
      </c>
      <c r="M6356" s="3">
        <f>'Transaction Data'!$F6356*'Transaction Data'!$K6356</f>
        <v>882</v>
      </c>
      <c r="N6356" s="3">
        <f>'Transaction Data'!$F6356*'Transaction Data'!$L6356</f>
        <v>1078</v>
      </c>
      <c r="O6356" s="3">
        <f>'Transaction Data'!$N6356-'Transaction Data'!$M6356</f>
        <v>196</v>
      </c>
      <c r="P6356" s="2">
        <f>DATEDIF('Transaction Data'!$D6356,'Transaction Data'!$A6356,"y")</f>
        <v>29</v>
      </c>
      <c r="Q6356" s="2" t="str">
        <f>FLOOR('Transaction Data'!$P6356,15)&amp;"-"&amp;FLOOR('Transaction Data'!$P6356,15)+14</f>
        <v>15-29</v>
      </c>
      <c r="R6356" s="2" t="str">
        <f>IF('Transaction Data'!$L6356&lt;=10,"Less Expensive","Expensive")</f>
        <v>Expensive</v>
      </c>
      <c r="S6356" s="4">
        <f>WEEKDAY('Transaction Data'!$A6356)</f>
        <v>2</v>
      </c>
      <c r="T6356" s="2" t="str">
        <f>IF(WEEKDAY('Transaction Data'!$A6356,2)&lt;6,"Weekday","Weekend")</f>
        <v>Weekday</v>
      </c>
    </row>
    <row r="6357" ht="15.75" customHeight="1">
      <c r="A6357" s="1">
        <v>45485.0</v>
      </c>
      <c r="B6357" s="2" t="s">
        <v>5931</v>
      </c>
      <c r="C6357" s="2" t="s">
        <v>69</v>
      </c>
      <c r="D6357" s="1">
        <v>16543.0</v>
      </c>
      <c r="E6357" s="2" t="s">
        <v>22</v>
      </c>
      <c r="F6357" s="2">
        <v>493.0</v>
      </c>
      <c r="G6357" s="2" t="s">
        <v>60</v>
      </c>
      <c r="H6357" s="2" t="s">
        <v>34</v>
      </c>
      <c r="I6357" s="2" t="s">
        <v>25</v>
      </c>
      <c r="J6357" s="2" t="str">
        <f t="array" ref="J6357">XLOOKUP('Transaction Data'!$G6357,Product_Code,Biscuit_Brand)</f>
        <v>Peanut Butter Bites</v>
      </c>
      <c r="K6357" s="2">
        <f t="array" ref="K6357">XLOOKUP('Transaction Data'!$G6357,Product_Code,Cost)</f>
        <v>5</v>
      </c>
      <c r="L6357" s="2">
        <f t="array" ref="L6357">XLOOKUP('Transaction Data'!$G6357,Product_Code,Unit_Price)</f>
        <v>7</v>
      </c>
      <c r="M6357" s="3">
        <f>'Transaction Data'!$F6357*'Transaction Data'!$K6357</f>
        <v>2465</v>
      </c>
      <c r="N6357" s="3">
        <f>'Transaction Data'!$F6357*'Transaction Data'!$L6357</f>
        <v>3451</v>
      </c>
      <c r="O6357" s="3">
        <f>'Transaction Data'!$N6357-'Transaction Data'!$M6357</f>
        <v>986</v>
      </c>
      <c r="P6357" s="2">
        <f>DATEDIF('Transaction Data'!$D6357,'Transaction Data'!$A6357,"y")</f>
        <v>79</v>
      </c>
      <c r="Q6357" s="2" t="str">
        <f>FLOOR('Transaction Data'!$P6357,15)&amp;"-"&amp;FLOOR('Transaction Data'!$P6357,15)+14</f>
        <v>75-89</v>
      </c>
      <c r="R6357" s="2" t="str">
        <f>IF('Transaction Data'!$L6357&lt;=10,"Less Expensive","Expensive")</f>
        <v>Less Expensive</v>
      </c>
      <c r="S6357" s="4">
        <f>WEEKDAY('Transaction Data'!$A6357)</f>
        <v>6</v>
      </c>
      <c r="T6357" s="2" t="str">
        <f>IF(WEEKDAY('Transaction Data'!$A6357,2)&lt;6,"Weekday","Weekend")</f>
        <v>Weekday</v>
      </c>
    </row>
    <row r="6358" ht="15.75" customHeight="1">
      <c r="A6358" s="1">
        <v>45302.0</v>
      </c>
      <c r="B6358" s="2" t="s">
        <v>5932</v>
      </c>
      <c r="C6358" s="2" t="s">
        <v>65</v>
      </c>
      <c r="D6358" s="1">
        <v>32773.0</v>
      </c>
      <c r="E6358" s="2" t="s">
        <v>22</v>
      </c>
      <c r="F6358" s="2">
        <v>14.0</v>
      </c>
      <c r="G6358" s="2" t="s">
        <v>33</v>
      </c>
      <c r="H6358" s="2" t="s">
        <v>24</v>
      </c>
      <c r="I6358" s="2" t="s">
        <v>25</v>
      </c>
      <c r="J6358" s="2" t="str">
        <f t="array" ref="J6358">XLOOKUP('Transaction Data'!$G6358,Product_Code,Biscuit_Brand)</f>
        <v>Caramel Biscuits</v>
      </c>
      <c r="K6358" s="2">
        <f t="array" ref="K6358">XLOOKUP('Transaction Data'!$G6358,Product_Code,Cost)</f>
        <v>18</v>
      </c>
      <c r="L6358" s="2">
        <f t="array" ref="L6358">XLOOKUP('Transaction Data'!$G6358,Product_Code,Unit_Price)</f>
        <v>22</v>
      </c>
      <c r="M6358" s="3">
        <f>'Transaction Data'!$F6358*'Transaction Data'!$K6358</f>
        <v>252</v>
      </c>
      <c r="N6358" s="3">
        <f>'Transaction Data'!$F6358*'Transaction Data'!$L6358</f>
        <v>308</v>
      </c>
      <c r="O6358" s="3">
        <f>'Transaction Data'!$N6358-'Transaction Data'!$M6358</f>
        <v>56</v>
      </c>
      <c r="P6358" s="2">
        <f>DATEDIF('Transaction Data'!$D6358,'Transaction Data'!$A6358,"y")</f>
        <v>34</v>
      </c>
      <c r="Q6358" s="2" t="str">
        <f>FLOOR('Transaction Data'!$P6358,15)&amp;"-"&amp;FLOOR('Transaction Data'!$P6358,15)+14</f>
        <v>30-44</v>
      </c>
      <c r="R6358" s="2" t="str">
        <f>IF('Transaction Data'!$L6358&lt;=10,"Less Expensive","Expensive")</f>
        <v>Expensive</v>
      </c>
      <c r="S6358" s="4">
        <f>WEEKDAY('Transaction Data'!$A6358)</f>
        <v>5</v>
      </c>
      <c r="T6358" s="2" t="str">
        <f>IF(WEEKDAY('Transaction Data'!$A6358,2)&lt;6,"Weekday","Weekend")</f>
        <v>Weekday</v>
      </c>
    </row>
    <row r="6359" ht="15.75" customHeight="1">
      <c r="A6359" s="1">
        <v>45479.0</v>
      </c>
      <c r="B6359" s="2" t="s">
        <v>5933</v>
      </c>
      <c r="C6359" s="2" t="s">
        <v>21</v>
      </c>
      <c r="D6359" s="1">
        <v>17690.0</v>
      </c>
      <c r="E6359" s="2" t="s">
        <v>37</v>
      </c>
      <c r="F6359" s="2">
        <v>492.0</v>
      </c>
      <c r="G6359" s="2" t="s">
        <v>60</v>
      </c>
      <c r="H6359" s="2" t="s">
        <v>42</v>
      </c>
      <c r="I6359" s="2" t="s">
        <v>25</v>
      </c>
      <c r="J6359" s="2" t="str">
        <f t="array" ref="J6359">XLOOKUP('Transaction Data'!$G6359,Product_Code,Biscuit_Brand)</f>
        <v>Peanut Butter Bites</v>
      </c>
      <c r="K6359" s="2">
        <f t="array" ref="K6359">XLOOKUP('Transaction Data'!$G6359,Product_Code,Cost)</f>
        <v>5</v>
      </c>
      <c r="L6359" s="2">
        <f t="array" ref="L6359">XLOOKUP('Transaction Data'!$G6359,Product_Code,Unit_Price)</f>
        <v>7</v>
      </c>
      <c r="M6359" s="3">
        <f>'Transaction Data'!$F6359*'Transaction Data'!$K6359</f>
        <v>2460</v>
      </c>
      <c r="N6359" s="3">
        <f>'Transaction Data'!$F6359*'Transaction Data'!$L6359</f>
        <v>3444</v>
      </c>
      <c r="O6359" s="3">
        <f>'Transaction Data'!$N6359-'Transaction Data'!$M6359</f>
        <v>984</v>
      </c>
      <c r="P6359" s="2">
        <f>DATEDIF('Transaction Data'!$D6359,'Transaction Data'!$A6359,"y")</f>
        <v>76</v>
      </c>
      <c r="Q6359" s="2" t="str">
        <f>FLOOR('Transaction Data'!$P6359,15)&amp;"-"&amp;FLOOR('Transaction Data'!$P6359,15)+14</f>
        <v>75-89</v>
      </c>
      <c r="R6359" s="2" t="str">
        <f>IF('Transaction Data'!$L6359&lt;=10,"Less Expensive","Expensive")</f>
        <v>Less Expensive</v>
      </c>
      <c r="S6359" s="4">
        <f>WEEKDAY('Transaction Data'!$A6359)</f>
        <v>7</v>
      </c>
      <c r="T6359" s="2" t="str">
        <f>IF(WEEKDAY('Transaction Data'!$A6359,2)&lt;6,"Weekday","Weekend")</f>
        <v>Weekend</v>
      </c>
    </row>
    <row r="6360" ht="15.75" customHeight="1">
      <c r="A6360" s="1">
        <v>45305.0</v>
      </c>
      <c r="B6360" s="2" t="s">
        <v>5934</v>
      </c>
      <c r="C6360" s="2" t="s">
        <v>65</v>
      </c>
      <c r="D6360" s="1">
        <v>22926.0</v>
      </c>
      <c r="E6360" s="2" t="s">
        <v>27</v>
      </c>
      <c r="F6360" s="2">
        <v>429.0</v>
      </c>
      <c r="G6360" s="2" t="s">
        <v>61</v>
      </c>
      <c r="H6360" s="2" t="s">
        <v>45</v>
      </c>
      <c r="I6360" s="2" t="s">
        <v>25</v>
      </c>
      <c r="J6360" s="2" t="str">
        <f t="array" ref="J6360">XLOOKUP('Transaction Data'!$G6360,Product_Code,Biscuit_Brand)</f>
        <v>Choco Delight</v>
      </c>
      <c r="K6360" s="2">
        <f t="array" ref="K6360">XLOOKUP('Transaction Data'!$G6360,Product_Code,Cost)</f>
        <v>3</v>
      </c>
      <c r="L6360" s="2">
        <f t="array" ref="L6360">XLOOKUP('Transaction Data'!$G6360,Product_Code,Unit_Price)</f>
        <v>5</v>
      </c>
      <c r="M6360" s="3">
        <f>'Transaction Data'!$F6360*'Transaction Data'!$K6360</f>
        <v>1287</v>
      </c>
      <c r="N6360" s="3">
        <f>'Transaction Data'!$F6360*'Transaction Data'!$L6360</f>
        <v>2145</v>
      </c>
      <c r="O6360" s="3">
        <f>'Transaction Data'!$N6360-'Transaction Data'!$M6360</f>
        <v>858</v>
      </c>
      <c r="P6360" s="2">
        <f>DATEDIF('Transaction Data'!$D6360,'Transaction Data'!$A6360,"y")</f>
        <v>61</v>
      </c>
      <c r="Q6360" s="2" t="str">
        <f>FLOOR('Transaction Data'!$P6360,15)&amp;"-"&amp;FLOOR('Transaction Data'!$P6360,15)+14</f>
        <v>60-74</v>
      </c>
      <c r="R6360" s="2" t="str">
        <f>IF('Transaction Data'!$L6360&lt;=10,"Less Expensive","Expensive")</f>
        <v>Less Expensive</v>
      </c>
      <c r="S6360" s="4">
        <f>WEEKDAY('Transaction Data'!$A6360)</f>
        <v>1</v>
      </c>
      <c r="T6360" s="2" t="str">
        <f>IF(WEEKDAY('Transaction Data'!$A6360,2)&lt;6,"Weekday","Weekend")</f>
        <v>Weekend</v>
      </c>
    </row>
    <row r="6361" ht="15.75" customHeight="1">
      <c r="A6361" s="1">
        <v>45365.0</v>
      </c>
      <c r="B6361" s="2" t="s">
        <v>5935</v>
      </c>
      <c r="C6361" s="2" t="s">
        <v>54</v>
      </c>
      <c r="D6361" s="1">
        <v>36598.0</v>
      </c>
      <c r="E6361" s="2" t="s">
        <v>22</v>
      </c>
      <c r="F6361" s="2">
        <v>251.0</v>
      </c>
      <c r="G6361" s="2" t="s">
        <v>61</v>
      </c>
      <c r="H6361" s="2" t="s">
        <v>24</v>
      </c>
      <c r="I6361" s="2" t="s">
        <v>25</v>
      </c>
      <c r="J6361" s="2" t="str">
        <f t="array" ref="J6361">XLOOKUP('Transaction Data'!$G6361,Product_Code,Biscuit_Brand)</f>
        <v>Choco Delight</v>
      </c>
      <c r="K6361" s="2">
        <f t="array" ref="K6361">XLOOKUP('Transaction Data'!$G6361,Product_Code,Cost)</f>
        <v>3</v>
      </c>
      <c r="L6361" s="2">
        <f t="array" ref="L6361">XLOOKUP('Transaction Data'!$G6361,Product_Code,Unit_Price)</f>
        <v>5</v>
      </c>
      <c r="M6361" s="3">
        <f>'Transaction Data'!$F6361*'Transaction Data'!$K6361</f>
        <v>753</v>
      </c>
      <c r="N6361" s="3">
        <f>'Transaction Data'!$F6361*'Transaction Data'!$L6361</f>
        <v>1255</v>
      </c>
      <c r="O6361" s="3">
        <f>'Transaction Data'!$N6361-'Transaction Data'!$M6361</f>
        <v>502</v>
      </c>
      <c r="P6361" s="2">
        <f>DATEDIF('Transaction Data'!$D6361,'Transaction Data'!$A6361,"y")</f>
        <v>24</v>
      </c>
      <c r="Q6361" s="2" t="str">
        <f>FLOOR('Transaction Data'!$P6361,15)&amp;"-"&amp;FLOOR('Transaction Data'!$P6361,15)+14</f>
        <v>15-29</v>
      </c>
      <c r="R6361" s="2" t="str">
        <f>IF('Transaction Data'!$L6361&lt;=10,"Less Expensive","Expensive")</f>
        <v>Less Expensive</v>
      </c>
      <c r="S6361" s="4">
        <f>WEEKDAY('Transaction Data'!$A6361)</f>
        <v>5</v>
      </c>
      <c r="T6361" s="2" t="str">
        <f>IF(WEEKDAY('Transaction Data'!$A6361,2)&lt;6,"Weekday","Weekend")</f>
        <v>Weekday</v>
      </c>
    </row>
    <row r="6362" ht="15.75" customHeight="1">
      <c r="A6362" s="1">
        <v>45308.0</v>
      </c>
      <c r="B6362" s="2" t="s">
        <v>5936</v>
      </c>
      <c r="C6362" s="2" t="s">
        <v>65</v>
      </c>
      <c r="D6362" s="1">
        <v>22370.0</v>
      </c>
      <c r="E6362" s="2" t="s">
        <v>37</v>
      </c>
      <c r="F6362" s="2">
        <v>243.0</v>
      </c>
      <c r="G6362" s="2" t="s">
        <v>38</v>
      </c>
      <c r="H6362" s="2" t="s">
        <v>29</v>
      </c>
      <c r="I6362" s="2" t="s">
        <v>25</v>
      </c>
      <c r="J6362" s="2" t="str">
        <f t="array" ref="J6362">XLOOKUP('Transaction Data'!$G6362,Product_Code,Biscuit_Brand)</f>
        <v>Ginger Snaps</v>
      </c>
      <c r="K6362" s="2">
        <f t="array" ref="K6362">XLOOKUP('Transaction Data'!$G6362,Product_Code,Cost)</f>
        <v>14</v>
      </c>
      <c r="L6362" s="2">
        <f t="array" ref="L6362">XLOOKUP('Transaction Data'!$G6362,Product_Code,Unit_Price)</f>
        <v>28</v>
      </c>
      <c r="M6362" s="3">
        <f>'Transaction Data'!$F6362*'Transaction Data'!$K6362</f>
        <v>3402</v>
      </c>
      <c r="N6362" s="3">
        <f>'Transaction Data'!$F6362*'Transaction Data'!$L6362</f>
        <v>6804</v>
      </c>
      <c r="O6362" s="3">
        <f>'Transaction Data'!$N6362-'Transaction Data'!$M6362</f>
        <v>3402</v>
      </c>
      <c r="P6362" s="2">
        <f>DATEDIF('Transaction Data'!$D6362,'Transaction Data'!$A6362,"y")</f>
        <v>62</v>
      </c>
      <c r="Q6362" s="2" t="str">
        <f>FLOOR('Transaction Data'!$P6362,15)&amp;"-"&amp;FLOOR('Transaction Data'!$P6362,15)+14</f>
        <v>60-74</v>
      </c>
      <c r="R6362" s="2" t="str">
        <f>IF('Transaction Data'!$L6362&lt;=10,"Less Expensive","Expensive")</f>
        <v>Expensive</v>
      </c>
      <c r="S6362" s="4">
        <f>WEEKDAY('Transaction Data'!$A6362)</f>
        <v>4</v>
      </c>
      <c r="T6362" s="2" t="str">
        <f>IF(WEEKDAY('Transaction Data'!$A6362,2)&lt;6,"Weekday","Weekend")</f>
        <v>Weekday</v>
      </c>
    </row>
    <row r="6363" ht="15.75" customHeight="1">
      <c r="A6363" s="1">
        <v>45351.0</v>
      </c>
      <c r="B6363" s="2" t="s">
        <v>5937</v>
      </c>
      <c r="C6363" s="2" t="s">
        <v>47</v>
      </c>
      <c r="D6363" s="1">
        <v>21921.0</v>
      </c>
      <c r="E6363" s="2" t="s">
        <v>37</v>
      </c>
      <c r="F6363" s="2">
        <v>288.0</v>
      </c>
      <c r="G6363" s="2" t="s">
        <v>28</v>
      </c>
      <c r="H6363" s="2" t="s">
        <v>42</v>
      </c>
      <c r="I6363" s="2" t="s">
        <v>25</v>
      </c>
      <c r="J6363" s="2" t="str">
        <f t="array" ref="J6363">XLOOKUP('Transaction Data'!$G6363,Product_Code,Biscuit_Brand)</f>
        <v>Shortbread</v>
      </c>
      <c r="K6363" s="2">
        <f t="array" ref="K6363">XLOOKUP('Transaction Data'!$G6363,Product_Code,Cost)</f>
        <v>10</v>
      </c>
      <c r="L6363" s="2">
        <f t="array" ref="L6363">XLOOKUP('Transaction Data'!$G6363,Product_Code,Unit_Price)</f>
        <v>45</v>
      </c>
      <c r="M6363" s="3">
        <f>'Transaction Data'!$F6363*'Transaction Data'!$K6363</f>
        <v>2880</v>
      </c>
      <c r="N6363" s="3">
        <f>'Transaction Data'!$F6363*'Transaction Data'!$L6363</f>
        <v>12960</v>
      </c>
      <c r="O6363" s="3">
        <f>'Transaction Data'!$N6363-'Transaction Data'!$M6363</f>
        <v>10080</v>
      </c>
      <c r="P6363" s="2">
        <f>DATEDIF('Transaction Data'!$D6363,'Transaction Data'!$A6363,"y")</f>
        <v>64</v>
      </c>
      <c r="Q6363" s="2" t="str">
        <f>FLOOR('Transaction Data'!$P6363,15)&amp;"-"&amp;FLOOR('Transaction Data'!$P6363,15)+14</f>
        <v>60-74</v>
      </c>
      <c r="R6363" s="2" t="str">
        <f>IF('Transaction Data'!$L6363&lt;=10,"Less Expensive","Expensive")</f>
        <v>Expensive</v>
      </c>
      <c r="S6363" s="4">
        <f>WEEKDAY('Transaction Data'!$A6363)</f>
        <v>5</v>
      </c>
      <c r="T6363" s="2" t="str">
        <f>IF(WEEKDAY('Transaction Data'!$A6363,2)&lt;6,"Weekday","Weekend")</f>
        <v>Weekday</v>
      </c>
    </row>
    <row r="6364" ht="15.75" customHeight="1">
      <c r="A6364" s="1">
        <v>45465.0</v>
      </c>
      <c r="B6364" s="2" t="s">
        <v>5938</v>
      </c>
      <c r="C6364" s="2" t="s">
        <v>65</v>
      </c>
      <c r="D6364" s="1">
        <v>34435.0</v>
      </c>
      <c r="E6364" s="2" t="s">
        <v>63</v>
      </c>
      <c r="F6364" s="2">
        <v>485.0</v>
      </c>
      <c r="G6364" s="2" t="s">
        <v>60</v>
      </c>
      <c r="H6364" s="2" t="s">
        <v>45</v>
      </c>
      <c r="I6364" s="2" t="s">
        <v>25</v>
      </c>
      <c r="J6364" s="2" t="str">
        <f t="array" ref="J6364">XLOOKUP('Transaction Data'!$G6364,Product_Code,Biscuit_Brand)</f>
        <v>Peanut Butter Bites</v>
      </c>
      <c r="K6364" s="2">
        <f t="array" ref="K6364">XLOOKUP('Transaction Data'!$G6364,Product_Code,Cost)</f>
        <v>5</v>
      </c>
      <c r="L6364" s="2">
        <f t="array" ref="L6364">XLOOKUP('Transaction Data'!$G6364,Product_Code,Unit_Price)</f>
        <v>7</v>
      </c>
      <c r="M6364" s="3">
        <f>'Transaction Data'!$F6364*'Transaction Data'!$K6364</f>
        <v>2425</v>
      </c>
      <c r="N6364" s="3">
        <f>'Transaction Data'!$F6364*'Transaction Data'!$L6364</f>
        <v>3395</v>
      </c>
      <c r="O6364" s="3">
        <f>'Transaction Data'!$N6364-'Transaction Data'!$M6364</f>
        <v>970</v>
      </c>
      <c r="P6364" s="2">
        <f>DATEDIF('Transaction Data'!$D6364,'Transaction Data'!$A6364,"y")</f>
        <v>30</v>
      </c>
      <c r="Q6364" s="2" t="str">
        <f>FLOOR('Transaction Data'!$P6364,15)&amp;"-"&amp;FLOOR('Transaction Data'!$P6364,15)+14</f>
        <v>30-44</v>
      </c>
      <c r="R6364" s="2" t="str">
        <f>IF('Transaction Data'!$L6364&lt;=10,"Less Expensive","Expensive")</f>
        <v>Less Expensive</v>
      </c>
      <c r="S6364" s="4">
        <f>WEEKDAY('Transaction Data'!$A6364)</f>
        <v>7</v>
      </c>
      <c r="T6364" s="2" t="str">
        <f>IF(WEEKDAY('Transaction Data'!$A6364,2)&lt;6,"Weekday","Weekend")</f>
        <v>Weekend</v>
      </c>
    </row>
    <row r="6365" ht="15.75" customHeight="1">
      <c r="A6365" s="1">
        <v>45337.0</v>
      </c>
      <c r="B6365" s="2" t="s">
        <v>5939</v>
      </c>
      <c r="C6365" s="2" t="s">
        <v>51</v>
      </c>
      <c r="D6365" s="1">
        <v>21704.0</v>
      </c>
      <c r="E6365" s="2" t="s">
        <v>63</v>
      </c>
      <c r="F6365" s="2">
        <v>246.0</v>
      </c>
      <c r="G6365" s="2" t="s">
        <v>60</v>
      </c>
      <c r="H6365" s="2" t="s">
        <v>24</v>
      </c>
      <c r="I6365" s="2" t="s">
        <v>25</v>
      </c>
      <c r="J6365" s="2" t="str">
        <f t="array" ref="J6365">XLOOKUP('Transaction Data'!$G6365,Product_Code,Biscuit_Brand)</f>
        <v>Peanut Butter Bites</v>
      </c>
      <c r="K6365" s="2">
        <f t="array" ref="K6365">XLOOKUP('Transaction Data'!$G6365,Product_Code,Cost)</f>
        <v>5</v>
      </c>
      <c r="L6365" s="2">
        <f t="array" ref="L6365">XLOOKUP('Transaction Data'!$G6365,Product_Code,Unit_Price)</f>
        <v>7</v>
      </c>
      <c r="M6365" s="3">
        <f>'Transaction Data'!$F6365*'Transaction Data'!$K6365</f>
        <v>1230</v>
      </c>
      <c r="N6365" s="3">
        <f>'Transaction Data'!$F6365*'Transaction Data'!$L6365</f>
        <v>1722</v>
      </c>
      <c r="O6365" s="3">
        <f>'Transaction Data'!$N6365-'Transaction Data'!$M6365</f>
        <v>492</v>
      </c>
      <c r="P6365" s="2">
        <f>DATEDIF('Transaction Data'!$D6365,'Transaction Data'!$A6365,"y")</f>
        <v>64</v>
      </c>
      <c r="Q6365" s="2" t="str">
        <f>FLOOR('Transaction Data'!$P6365,15)&amp;"-"&amp;FLOOR('Transaction Data'!$P6365,15)+14</f>
        <v>60-74</v>
      </c>
      <c r="R6365" s="2" t="str">
        <f>IF('Transaction Data'!$L6365&lt;=10,"Less Expensive","Expensive")</f>
        <v>Less Expensive</v>
      </c>
      <c r="S6365" s="4">
        <f>WEEKDAY('Transaction Data'!$A6365)</f>
        <v>5</v>
      </c>
      <c r="T6365" s="2" t="str">
        <f>IF(WEEKDAY('Transaction Data'!$A6365,2)&lt;6,"Weekday","Weekend")</f>
        <v>Weekday</v>
      </c>
    </row>
    <row r="6366" ht="15.75" customHeight="1">
      <c r="A6366" s="1">
        <v>45391.0</v>
      </c>
      <c r="B6366" s="2" t="s">
        <v>3919</v>
      </c>
      <c r="C6366" s="2" t="s">
        <v>78</v>
      </c>
      <c r="D6366" s="1">
        <v>25273.0</v>
      </c>
      <c r="E6366" s="2" t="s">
        <v>63</v>
      </c>
      <c r="F6366" s="2">
        <v>127.0</v>
      </c>
      <c r="G6366" s="2" t="s">
        <v>33</v>
      </c>
      <c r="H6366" s="2" t="s">
        <v>29</v>
      </c>
      <c r="I6366" s="2" t="s">
        <v>25</v>
      </c>
      <c r="J6366" s="2" t="str">
        <f t="array" ref="J6366">XLOOKUP('Transaction Data'!$G6366,Product_Code,Biscuit_Brand)</f>
        <v>Caramel Biscuits</v>
      </c>
      <c r="K6366" s="2">
        <f t="array" ref="K6366">XLOOKUP('Transaction Data'!$G6366,Product_Code,Cost)</f>
        <v>18</v>
      </c>
      <c r="L6366" s="2">
        <f t="array" ref="L6366">XLOOKUP('Transaction Data'!$G6366,Product_Code,Unit_Price)</f>
        <v>22</v>
      </c>
      <c r="M6366" s="3">
        <f>'Transaction Data'!$F6366*'Transaction Data'!$K6366</f>
        <v>2286</v>
      </c>
      <c r="N6366" s="3">
        <f>'Transaction Data'!$F6366*'Transaction Data'!$L6366</f>
        <v>2794</v>
      </c>
      <c r="O6366" s="3">
        <f>'Transaction Data'!$N6366-'Transaction Data'!$M6366</f>
        <v>508</v>
      </c>
      <c r="P6366" s="2">
        <f>DATEDIF('Transaction Data'!$D6366,'Transaction Data'!$A6366,"y")</f>
        <v>55</v>
      </c>
      <c r="Q6366" s="2" t="str">
        <f>FLOOR('Transaction Data'!$P6366,15)&amp;"-"&amp;FLOOR('Transaction Data'!$P6366,15)+14</f>
        <v>45-59</v>
      </c>
      <c r="R6366" s="2" t="str">
        <f>IF('Transaction Data'!$L6366&lt;=10,"Less Expensive","Expensive")</f>
        <v>Expensive</v>
      </c>
      <c r="S6366" s="4">
        <f>WEEKDAY('Transaction Data'!$A6366)</f>
        <v>3</v>
      </c>
      <c r="T6366" s="2" t="str">
        <f>IF(WEEKDAY('Transaction Data'!$A6366,2)&lt;6,"Weekday","Weekend")</f>
        <v>Weekday</v>
      </c>
    </row>
    <row r="6367" ht="15.75" customHeight="1">
      <c r="A6367" s="1">
        <v>45384.0</v>
      </c>
      <c r="B6367" s="2" t="s">
        <v>5940</v>
      </c>
      <c r="C6367" s="2" t="s">
        <v>21</v>
      </c>
      <c r="D6367" s="1">
        <v>19826.0</v>
      </c>
      <c r="E6367" s="2" t="s">
        <v>37</v>
      </c>
      <c r="F6367" s="2">
        <v>53.0</v>
      </c>
      <c r="G6367" s="2" t="s">
        <v>61</v>
      </c>
      <c r="H6367" s="2" t="s">
        <v>29</v>
      </c>
      <c r="I6367" s="2" t="s">
        <v>25</v>
      </c>
      <c r="J6367" s="2" t="str">
        <f t="array" ref="J6367">XLOOKUP('Transaction Data'!$G6367,Product_Code,Biscuit_Brand)</f>
        <v>Choco Delight</v>
      </c>
      <c r="K6367" s="2">
        <f t="array" ref="K6367">XLOOKUP('Transaction Data'!$G6367,Product_Code,Cost)</f>
        <v>3</v>
      </c>
      <c r="L6367" s="2">
        <f t="array" ref="L6367">XLOOKUP('Transaction Data'!$G6367,Product_Code,Unit_Price)</f>
        <v>5</v>
      </c>
      <c r="M6367" s="3">
        <f>'Transaction Data'!$F6367*'Transaction Data'!$K6367</f>
        <v>159</v>
      </c>
      <c r="N6367" s="3">
        <f>'Transaction Data'!$F6367*'Transaction Data'!$L6367</f>
        <v>265</v>
      </c>
      <c r="O6367" s="3">
        <f>'Transaction Data'!$N6367-'Transaction Data'!$M6367</f>
        <v>106</v>
      </c>
      <c r="P6367" s="2">
        <f>DATEDIF('Transaction Data'!$D6367,'Transaction Data'!$A6367,"y")</f>
        <v>69</v>
      </c>
      <c r="Q6367" s="2" t="str">
        <f>FLOOR('Transaction Data'!$P6367,15)&amp;"-"&amp;FLOOR('Transaction Data'!$P6367,15)+14</f>
        <v>60-74</v>
      </c>
      <c r="R6367" s="2" t="str">
        <f>IF('Transaction Data'!$L6367&lt;=10,"Less Expensive","Expensive")</f>
        <v>Less Expensive</v>
      </c>
      <c r="S6367" s="4">
        <f>WEEKDAY('Transaction Data'!$A6367)</f>
        <v>3</v>
      </c>
      <c r="T6367" s="2" t="str">
        <f>IF(WEEKDAY('Transaction Data'!$A6367,2)&lt;6,"Weekday","Weekend")</f>
        <v>Weekday</v>
      </c>
    </row>
    <row r="6368" ht="15.75" customHeight="1">
      <c r="A6368" s="1">
        <v>45293.0</v>
      </c>
      <c r="B6368" s="2" t="s">
        <v>5941</v>
      </c>
      <c r="C6368" s="2" t="s">
        <v>78</v>
      </c>
      <c r="D6368" s="1">
        <v>30075.0</v>
      </c>
      <c r="E6368" s="2" t="s">
        <v>22</v>
      </c>
      <c r="F6368" s="2">
        <v>371.0</v>
      </c>
      <c r="G6368" s="2" t="s">
        <v>61</v>
      </c>
      <c r="H6368" s="2" t="s">
        <v>34</v>
      </c>
      <c r="I6368" s="2" t="s">
        <v>25</v>
      </c>
      <c r="J6368" s="2" t="str">
        <f t="array" ref="J6368">XLOOKUP('Transaction Data'!$G6368,Product_Code,Biscuit_Brand)</f>
        <v>Choco Delight</v>
      </c>
      <c r="K6368" s="2">
        <f t="array" ref="K6368">XLOOKUP('Transaction Data'!$G6368,Product_Code,Cost)</f>
        <v>3</v>
      </c>
      <c r="L6368" s="2">
        <f t="array" ref="L6368">XLOOKUP('Transaction Data'!$G6368,Product_Code,Unit_Price)</f>
        <v>5</v>
      </c>
      <c r="M6368" s="3">
        <f>'Transaction Data'!$F6368*'Transaction Data'!$K6368</f>
        <v>1113</v>
      </c>
      <c r="N6368" s="3">
        <f>'Transaction Data'!$F6368*'Transaction Data'!$L6368</f>
        <v>1855</v>
      </c>
      <c r="O6368" s="3">
        <f>'Transaction Data'!$N6368-'Transaction Data'!$M6368</f>
        <v>742</v>
      </c>
      <c r="P6368" s="2">
        <f>DATEDIF('Transaction Data'!$D6368,'Transaction Data'!$A6368,"y")</f>
        <v>41</v>
      </c>
      <c r="Q6368" s="2" t="str">
        <f>FLOOR('Transaction Data'!$P6368,15)&amp;"-"&amp;FLOOR('Transaction Data'!$P6368,15)+14</f>
        <v>30-44</v>
      </c>
      <c r="R6368" s="2" t="str">
        <f>IF('Transaction Data'!$L6368&lt;=10,"Less Expensive","Expensive")</f>
        <v>Less Expensive</v>
      </c>
      <c r="S6368" s="4">
        <f>WEEKDAY('Transaction Data'!$A6368)</f>
        <v>3</v>
      </c>
      <c r="T6368" s="2" t="str">
        <f>IF(WEEKDAY('Transaction Data'!$A6368,2)&lt;6,"Weekday","Weekend")</f>
        <v>Weekday</v>
      </c>
    </row>
    <row r="6369" ht="15.75" customHeight="1">
      <c r="A6369" s="1">
        <v>45436.0</v>
      </c>
      <c r="B6369" s="2" t="s">
        <v>5942</v>
      </c>
      <c r="C6369" s="2" t="s">
        <v>54</v>
      </c>
      <c r="D6369" s="1">
        <v>20429.0</v>
      </c>
      <c r="E6369" s="2" t="s">
        <v>37</v>
      </c>
      <c r="F6369" s="2">
        <v>303.0</v>
      </c>
      <c r="G6369" s="2" t="s">
        <v>60</v>
      </c>
      <c r="H6369" s="2" t="s">
        <v>24</v>
      </c>
      <c r="I6369" s="2" t="s">
        <v>25</v>
      </c>
      <c r="J6369" s="2" t="str">
        <f t="array" ref="J6369">XLOOKUP('Transaction Data'!$G6369,Product_Code,Biscuit_Brand)</f>
        <v>Peanut Butter Bites</v>
      </c>
      <c r="K6369" s="2">
        <f t="array" ref="K6369">XLOOKUP('Transaction Data'!$G6369,Product_Code,Cost)</f>
        <v>5</v>
      </c>
      <c r="L6369" s="2">
        <f t="array" ref="L6369">XLOOKUP('Transaction Data'!$G6369,Product_Code,Unit_Price)</f>
        <v>7</v>
      </c>
      <c r="M6369" s="3">
        <f>'Transaction Data'!$F6369*'Transaction Data'!$K6369</f>
        <v>1515</v>
      </c>
      <c r="N6369" s="3">
        <f>'Transaction Data'!$F6369*'Transaction Data'!$L6369</f>
        <v>2121</v>
      </c>
      <c r="O6369" s="3">
        <f>'Transaction Data'!$N6369-'Transaction Data'!$M6369</f>
        <v>606</v>
      </c>
      <c r="P6369" s="2">
        <f>DATEDIF('Transaction Data'!$D6369,'Transaction Data'!$A6369,"y")</f>
        <v>68</v>
      </c>
      <c r="Q6369" s="2" t="str">
        <f>FLOOR('Transaction Data'!$P6369,15)&amp;"-"&amp;FLOOR('Transaction Data'!$P6369,15)+14</f>
        <v>60-74</v>
      </c>
      <c r="R6369" s="2" t="str">
        <f>IF('Transaction Data'!$L6369&lt;=10,"Less Expensive","Expensive")</f>
        <v>Less Expensive</v>
      </c>
      <c r="S6369" s="4">
        <f>WEEKDAY('Transaction Data'!$A6369)</f>
        <v>6</v>
      </c>
      <c r="T6369" s="2" t="str">
        <f>IF(WEEKDAY('Transaction Data'!$A6369,2)&lt;6,"Weekday","Weekend")</f>
        <v>Weekday</v>
      </c>
    </row>
    <row r="6370" ht="15.75" customHeight="1">
      <c r="A6370" s="1">
        <v>45456.0</v>
      </c>
      <c r="B6370" s="2" t="s">
        <v>5943</v>
      </c>
      <c r="C6370" s="2" t="s">
        <v>51</v>
      </c>
      <c r="D6370" s="1">
        <v>38212.0</v>
      </c>
      <c r="E6370" s="2" t="s">
        <v>27</v>
      </c>
      <c r="F6370" s="2">
        <v>35.0</v>
      </c>
      <c r="G6370" s="2" t="s">
        <v>55</v>
      </c>
      <c r="H6370" s="2" t="s">
        <v>24</v>
      </c>
      <c r="I6370" s="2" t="s">
        <v>25</v>
      </c>
      <c r="J6370" s="2" t="str">
        <f t="array" ref="J6370">XLOOKUP('Transaction Data'!$G6370,Product_Code,Biscuit_Brand)</f>
        <v>Vanilla Wafers</v>
      </c>
      <c r="K6370" s="2">
        <f t="array" ref="K6370">XLOOKUP('Transaction Data'!$G6370,Product_Code,Cost)</f>
        <v>18</v>
      </c>
      <c r="L6370" s="2">
        <f t="array" ref="L6370">XLOOKUP('Transaction Data'!$G6370,Product_Code,Unit_Price)</f>
        <v>36</v>
      </c>
      <c r="M6370" s="3">
        <f>'Transaction Data'!$F6370*'Transaction Data'!$K6370</f>
        <v>630</v>
      </c>
      <c r="N6370" s="3">
        <f>'Transaction Data'!$F6370*'Transaction Data'!$L6370</f>
        <v>1260</v>
      </c>
      <c r="O6370" s="3">
        <f>'Transaction Data'!$N6370-'Transaction Data'!$M6370</f>
        <v>630</v>
      </c>
      <c r="P6370" s="2">
        <f>DATEDIF('Transaction Data'!$D6370,'Transaction Data'!$A6370,"y")</f>
        <v>19</v>
      </c>
      <c r="Q6370" s="2" t="str">
        <f>FLOOR('Transaction Data'!$P6370,15)&amp;"-"&amp;FLOOR('Transaction Data'!$P6370,15)+14</f>
        <v>15-29</v>
      </c>
      <c r="R6370" s="2" t="str">
        <f>IF('Transaction Data'!$L6370&lt;=10,"Less Expensive","Expensive")</f>
        <v>Expensive</v>
      </c>
      <c r="S6370" s="4">
        <f>WEEKDAY('Transaction Data'!$A6370)</f>
        <v>5</v>
      </c>
      <c r="T6370" s="2" t="str">
        <f>IF(WEEKDAY('Transaction Data'!$A6370,2)&lt;6,"Weekday","Weekend")</f>
        <v>Weekday</v>
      </c>
    </row>
    <row r="6371" ht="15.75" customHeight="1">
      <c r="A6371" s="1">
        <v>45503.0</v>
      </c>
      <c r="B6371" s="2" t="s">
        <v>5944</v>
      </c>
      <c r="C6371" s="2" t="s">
        <v>47</v>
      </c>
      <c r="D6371" s="1">
        <v>28635.0</v>
      </c>
      <c r="E6371" s="2" t="s">
        <v>22</v>
      </c>
      <c r="F6371" s="2">
        <v>62.0</v>
      </c>
      <c r="G6371" s="2" t="s">
        <v>28</v>
      </c>
      <c r="H6371" s="2" t="s">
        <v>29</v>
      </c>
      <c r="I6371" s="2" t="s">
        <v>25</v>
      </c>
      <c r="J6371" s="2" t="str">
        <f t="array" ref="J6371">XLOOKUP('Transaction Data'!$G6371,Product_Code,Biscuit_Brand)</f>
        <v>Shortbread</v>
      </c>
      <c r="K6371" s="2">
        <f t="array" ref="K6371">XLOOKUP('Transaction Data'!$G6371,Product_Code,Cost)</f>
        <v>10</v>
      </c>
      <c r="L6371" s="2">
        <f t="array" ref="L6371">XLOOKUP('Transaction Data'!$G6371,Product_Code,Unit_Price)</f>
        <v>45</v>
      </c>
      <c r="M6371" s="3">
        <f>'Transaction Data'!$F6371*'Transaction Data'!$K6371</f>
        <v>620</v>
      </c>
      <c r="N6371" s="3">
        <f>'Transaction Data'!$F6371*'Transaction Data'!$L6371</f>
        <v>2790</v>
      </c>
      <c r="O6371" s="3">
        <f>'Transaction Data'!$N6371-'Transaction Data'!$M6371</f>
        <v>2170</v>
      </c>
      <c r="P6371" s="2">
        <f>DATEDIF('Transaction Data'!$D6371,'Transaction Data'!$A6371,"y")</f>
        <v>46</v>
      </c>
      <c r="Q6371" s="2" t="str">
        <f>FLOOR('Transaction Data'!$P6371,15)&amp;"-"&amp;FLOOR('Transaction Data'!$P6371,15)+14</f>
        <v>45-59</v>
      </c>
      <c r="R6371" s="2" t="str">
        <f>IF('Transaction Data'!$L6371&lt;=10,"Less Expensive","Expensive")</f>
        <v>Expensive</v>
      </c>
      <c r="S6371" s="4">
        <f>WEEKDAY('Transaction Data'!$A6371)</f>
        <v>3</v>
      </c>
      <c r="T6371" s="2" t="str">
        <f>IF(WEEKDAY('Transaction Data'!$A6371,2)&lt;6,"Weekday","Weekend")</f>
        <v>Weekday</v>
      </c>
    </row>
    <row r="6372" ht="15.75" customHeight="1">
      <c r="A6372" s="1">
        <v>45394.0</v>
      </c>
      <c r="B6372" s="2" t="s">
        <v>5945</v>
      </c>
      <c r="C6372" s="2" t="s">
        <v>32</v>
      </c>
      <c r="D6372" s="1">
        <v>18437.0</v>
      </c>
      <c r="E6372" s="2" t="s">
        <v>22</v>
      </c>
      <c r="F6372" s="2">
        <v>476.0</v>
      </c>
      <c r="G6372" s="2" t="s">
        <v>57</v>
      </c>
      <c r="H6372" s="2" t="s">
        <v>34</v>
      </c>
      <c r="I6372" s="2" t="s">
        <v>25</v>
      </c>
      <c r="J6372" s="2" t="str">
        <f t="array" ref="J6372">XLOOKUP('Transaction Data'!$G6372,Product_Code,Biscuit_Brand)</f>
        <v>Oatmeal Cookies</v>
      </c>
      <c r="K6372" s="2">
        <f t="array" ref="K6372">XLOOKUP('Transaction Data'!$G6372,Product_Code,Cost)</f>
        <v>19</v>
      </c>
      <c r="L6372" s="2">
        <f t="array" ref="L6372">XLOOKUP('Transaction Data'!$G6372,Product_Code,Unit_Price)</f>
        <v>23</v>
      </c>
      <c r="M6372" s="3">
        <f>'Transaction Data'!$F6372*'Transaction Data'!$K6372</f>
        <v>9044</v>
      </c>
      <c r="N6372" s="3">
        <f>'Transaction Data'!$F6372*'Transaction Data'!$L6372</f>
        <v>10948</v>
      </c>
      <c r="O6372" s="3">
        <f>'Transaction Data'!$N6372-'Transaction Data'!$M6372</f>
        <v>1904</v>
      </c>
      <c r="P6372" s="2">
        <f>DATEDIF('Transaction Data'!$D6372,'Transaction Data'!$A6372,"y")</f>
        <v>73</v>
      </c>
      <c r="Q6372" s="2" t="str">
        <f>FLOOR('Transaction Data'!$P6372,15)&amp;"-"&amp;FLOOR('Transaction Data'!$P6372,15)+14</f>
        <v>60-74</v>
      </c>
      <c r="R6372" s="2" t="str">
        <f>IF('Transaction Data'!$L6372&lt;=10,"Less Expensive","Expensive")</f>
        <v>Expensive</v>
      </c>
      <c r="S6372" s="4">
        <f>WEEKDAY('Transaction Data'!$A6372)</f>
        <v>6</v>
      </c>
      <c r="T6372" s="2" t="str">
        <f>IF(WEEKDAY('Transaction Data'!$A6372,2)&lt;6,"Weekday","Weekend")</f>
        <v>Weekday</v>
      </c>
    </row>
    <row r="6373" ht="15.75" customHeight="1">
      <c r="A6373" s="1">
        <v>45481.0</v>
      </c>
      <c r="B6373" s="2" t="s">
        <v>5946</v>
      </c>
      <c r="C6373" s="2" t="s">
        <v>47</v>
      </c>
      <c r="D6373" s="1">
        <v>16079.0</v>
      </c>
      <c r="E6373" s="2" t="s">
        <v>22</v>
      </c>
      <c r="F6373" s="2">
        <v>288.0</v>
      </c>
      <c r="G6373" s="2" t="s">
        <v>57</v>
      </c>
      <c r="H6373" s="2" t="s">
        <v>39</v>
      </c>
      <c r="I6373" s="2" t="s">
        <v>25</v>
      </c>
      <c r="J6373" s="2" t="str">
        <f t="array" ref="J6373">XLOOKUP('Transaction Data'!$G6373,Product_Code,Biscuit_Brand)</f>
        <v>Oatmeal Cookies</v>
      </c>
      <c r="K6373" s="2">
        <f t="array" ref="K6373">XLOOKUP('Transaction Data'!$G6373,Product_Code,Cost)</f>
        <v>19</v>
      </c>
      <c r="L6373" s="2">
        <f t="array" ref="L6373">XLOOKUP('Transaction Data'!$G6373,Product_Code,Unit_Price)</f>
        <v>23</v>
      </c>
      <c r="M6373" s="3">
        <f>'Transaction Data'!$F6373*'Transaction Data'!$K6373</f>
        <v>5472</v>
      </c>
      <c r="N6373" s="3">
        <f>'Transaction Data'!$F6373*'Transaction Data'!$L6373</f>
        <v>6624</v>
      </c>
      <c r="O6373" s="3">
        <f>'Transaction Data'!$N6373-'Transaction Data'!$M6373</f>
        <v>1152</v>
      </c>
      <c r="P6373" s="2">
        <f>DATEDIF('Transaction Data'!$D6373,'Transaction Data'!$A6373,"y")</f>
        <v>80</v>
      </c>
      <c r="Q6373" s="2" t="str">
        <f>FLOOR('Transaction Data'!$P6373,15)&amp;"-"&amp;FLOOR('Transaction Data'!$P6373,15)+14</f>
        <v>75-89</v>
      </c>
      <c r="R6373" s="2" t="str">
        <f>IF('Transaction Data'!$L6373&lt;=10,"Less Expensive","Expensive")</f>
        <v>Expensive</v>
      </c>
      <c r="S6373" s="4">
        <f>WEEKDAY('Transaction Data'!$A6373)</f>
        <v>2</v>
      </c>
      <c r="T6373" s="2" t="str">
        <f>IF(WEEKDAY('Transaction Data'!$A6373,2)&lt;6,"Weekday","Weekend")</f>
        <v>Weekday</v>
      </c>
    </row>
    <row r="6374" ht="15.75" customHeight="1">
      <c r="A6374" s="1">
        <v>45501.0</v>
      </c>
      <c r="B6374" s="2" t="s">
        <v>5947</v>
      </c>
      <c r="C6374" s="2" t="s">
        <v>65</v>
      </c>
      <c r="D6374" s="1">
        <v>16765.0</v>
      </c>
      <c r="E6374" s="2" t="s">
        <v>22</v>
      </c>
      <c r="F6374" s="2">
        <v>489.0</v>
      </c>
      <c r="G6374" s="2" t="s">
        <v>48</v>
      </c>
      <c r="H6374" s="2" t="s">
        <v>42</v>
      </c>
      <c r="I6374" s="2" t="s">
        <v>25</v>
      </c>
      <c r="J6374" s="2" t="str">
        <f t="array" ref="J6374">XLOOKUP('Transaction Data'!$G6374,Product_Code,Biscuit_Brand)</f>
        <v>Lemon Crisps</v>
      </c>
      <c r="K6374" s="2">
        <f t="array" ref="K6374">XLOOKUP('Transaction Data'!$G6374,Product_Code,Cost)</f>
        <v>7</v>
      </c>
      <c r="L6374" s="2">
        <f t="array" ref="L6374">XLOOKUP('Transaction Data'!$G6374,Product_Code,Unit_Price)</f>
        <v>9</v>
      </c>
      <c r="M6374" s="3">
        <f>'Transaction Data'!$F6374*'Transaction Data'!$K6374</f>
        <v>3423</v>
      </c>
      <c r="N6374" s="3">
        <f>'Transaction Data'!$F6374*'Transaction Data'!$L6374</f>
        <v>4401</v>
      </c>
      <c r="O6374" s="3">
        <f>'Transaction Data'!$N6374-'Transaction Data'!$M6374</f>
        <v>978</v>
      </c>
      <c r="P6374" s="2">
        <f>DATEDIF('Transaction Data'!$D6374,'Transaction Data'!$A6374,"y")</f>
        <v>78</v>
      </c>
      <c r="Q6374" s="2" t="str">
        <f>FLOOR('Transaction Data'!$P6374,15)&amp;"-"&amp;FLOOR('Transaction Data'!$P6374,15)+14</f>
        <v>75-89</v>
      </c>
      <c r="R6374" s="2" t="str">
        <f>IF('Transaction Data'!$L6374&lt;=10,"Less Expensive","Expensive")</f>
        <v>Less Expensive</v>
      </c>
      <c r="S6374" s="4">
        <f>WEEKDAY('Transaction Data'!$A6374)</f>
        <v>1</v>
      </c>
      <c r="T6374" s="2" t="str">
        <f>IF(WEEKDAY('Transaction Data'!$A6374,2)&lt;6,"Weekday","Weekend")</f>
        <v>Weekend</v>
      </c>
    </row>
    <row r="6375" ht="15.75" customHeight="1">
      <c r="A6375" s="1">
        <v>45339.0</v>
      </c>
      <c r="B6375" s="2" t="s">
        <v>5948</v>
      </c>
      <c r="C6375" s="2" t="s">
        <v>32</v>
      </c>
      <c r="D6375" s="1">
        <v>36750.0</v>
      </c>
      <c r="E6375" s="2" t="s">
        <v>63</v>
      </c>
      <c r="F6375" s="2">
        <v>48.0</v>
      </c>
      <c r="G6375" s="2" t="s">
        <v>28</v>
      </c>
      <c r="H6375" s="2" t="s">
        <v>45</v>
      </c>
      <c r="I6375" s="2" t="s">
        <v>25</v>
      </c>
      <c r="J6375" s="2" t="str">
        <f t="array" ref="J6375">XLOOKUP('Transaction Data'!$G6375,Product_Code,Biscuit_Brand)</f>
        <v>Shortbread</v>
      </c>
      <c r="K6375" s="2">
        <f t="array" ref="K6375">XLOOKUP('Transaction Data'!$G6375,Product_Code,Cost)</f>
        <v>10</v>
      </c>
      <c r="L6375" s="2">
        <f t="array" ref="L6375">XLOOKUP('Transaction Data'!$G6375,Product_Code,Unit_Price)</f>
        <v>45</v>
      </c>
      <c r="M6375" s="3">
        <f>'Transaction Data'!$F6375*'Transaction Data'!$K6375</f>
        <v>480</v>
      </c>
      <c r="N6375" s="3">
        <f>'Transaction Data'!$F6375*'Transaction Data'!$L6375</f>
        <v>2160</v>
      </c>
      <c r="O6375" s="3">
        <f>'Transaction Data'!$N6375-'Transaction Data'!$M6375</f>
        <v>1680</v>
      </c>
      <c r="P6375" s="2">
        <f>DATEDIF('Transaction Data'!$D6375,'Transaction Data'!$A6375,"y")</f>
        <v>23</v>
      </c>
      <c r="Q6375" s="2" t="str">
        <f>FLOOR('Transaction Data'!$P6375,15)&amp;"-"&amp;FLOOR('Transaction Data'!$P6375,15)+14</f>
        <v>15-29</v>
      </c>
      <c r="R6375" s="2" t="str">
        <f>IF('Transaction Data'!$L6375&lt;=10,"Less Expensive","Expensive")</f>
        <v>Expensive</v>
      </c>
      <c r="S6375" s="4">
        <f>WEEKDAY('Transaction Data'!$A6375)</f>
        <v>7</v>
      </c>
      <c r="T6375" s="2" t="str">
        <f>IF(WEEKDAY('Transaction Data'!$A6375,2)&lt;6,"Weekday","Weekend")</f>
        <v>Weekend</v>
      </c>
    </row>
    <row r="6376" ht="15.75" customHeight="1">
      <c r="A6376" s="1">
        <v>45419.0</v>
      </c>
      <c r="B6376" s="2" t="s">
        <v>5949</v>
      </c>
      <c r="C6376" s="2" t="s">
        <v>54</v>
      </c>
      <c r="D6376" s="1">
        <v>34673.0</v>
      </c>
      <c r="E6376" s="2" t="s">
        <v>37</v>
      </c>
      <c r="F6376" s="2">
        <v>288.0</v>
      </c>
      <c r="G6376" s="2" t="s">
        <v>23</v>
      </c>
      <c r="H6376" s="2" t="s">
        <v>49</v>
      </c>
      <c r="I6376" s="2" t="s">
        <v>25</v>
      </c>
      <c r="J6376" s="2" t="str">
        <f t="array" ref="J6376">XLOOKUP('Transaction Data'!$G6376,Product_Code,Biscuit_Brand)</f>
        <v>Cinnamon Swirls</v>
      </c>
      <c r="K6376" s="2">
        <f t="array" ref="K6376">XLOOKUP('Transaction Data'!$G6376,Product_Code,Cost)</f>
        <v>10</v>
      </c>
      <c r="L6376" s="2">
        <f t="array" ref="L6376">XLOOKUP('Transaction Data'!$G6376,Product_Code,Unit_Price)</f>
        <v>14</v>
      </c>
      <c r="M6376" s="3">
        <f>'Transaction Data'!$F6376*'Transaction Data'!$K6376</f>
        <v>2880</v>
      </c>
      <c r="N6376" s="3">
        <f>'Transaction Data'!$F6376*'Transaction Data'!$L6376</f>
        <v>4032</v>
      </c>
      <c r="O6376" s="3">
        <f>'Transaction Data'!$N6376-'Transaction Data'!$M6376</f>
        <v>1152</v>
      </c>
      <c r="P6376" s="2">
        <f>DATEDIF('Transaction Data'!$D6376,'Transaction Data'!$A6376,"y")</f>
        <v>29</v>
      </c>
      <c r="Q6376" s="2" t="str">
        <f>FLOOR('Transaction Data'!$P6376,15)&amp;"-"&amp;FLOOR('Transaction Data'!$P6376,15)+14</f>
        <v>15-29</v>
      </c>
      <c r="R6376" s="2" t="str">
        <f>IF('Transaction Data'!$L6376&lt;=10,"Less Expensive","Expensive")</f>
        <v>Expensive</v>
      </c>
      <c r="S6376" s="4">
        <f>WEEKDAY('Transaction Data'!$A6376)</f>
        <v>3</v>
      </c>
      <c r="T6376" s="2" t="str">
        <f>IF(WEEKDAY('Transaction Data'!$A6376,2)&lt;6,"Weekday","Weekend")</f>
        <v>Weekday</v>
      </c>
    </row>
    <row r="6377" ht="15.75" customHeight="1">
      <c r="A6377" s="1">
        <v>45423.0</v>
      </c>
      <c r="B6377" s="2" t="s">
        <v>5950</v>
      </c>
      <c r="C6377" s="2" t="s">
        <v>21</v>
      </c>
      <c r="D6377" s="1">
        <v>22349.0</v>
      </c>
      <c r="E6377" s="2" t="s">
        <v>63</v>
      </c>
      <c r="F6377" s="2">
        <v>278.0</v>
      </c>
      <c r="G6377" s="2" t="s">
        <v>61</v>
      </c>
      <c r="H6377" s="2" t="s">
        <v>52</v>
      </c>
      <c r="I6377" s="2" t="s">
        <v>25</v>
      </c>
      <c r="J6377" s="2" t="str">
        <f t="array" ref="J6377">XLOOKUP('Transaction Data'!$G6377,Product_Code,Biscuit_Brand)</f>
        <v>Choco Delight</v>
      </c>
      <c r="K6377" s="2">
        <f t="array" ref="K6377">XLOOKUP('Transaction Data'!$G6377,Product_Code,Cost)</f>
        <v>3</v>
      </c>
      <c r="L6377" s="2">
        <f t="array" ref="L6377">XLOOKUP('Transaction Data'!$G6377,Product_Code,Unit_Price)</f>
        <v>5</v>
      </c>
      <c r="M6377" s="3">
        <f>'Transaction Data'!$F6377*'Transaction Data'!$K6377</f>
        <v>834</v>
      </c>
      <c r="N6377" s="3">
        <f>'Transaction Data'!$F6377*'Transaction Data'!$L6377</f>
        <v>1390</v>
      </c>
      <c r="O6377" s="3">
        <f>'Transaction Data'!$N6377-'Transaction Data'!$M6377</f>
        <v>556</v>
      </c>
      <c r="P6377" s="2">
        <f>DATEDIF('Transaction Data'!$D6377,'Transaction Data'!$A6377,"y")</f>
        <v>63</v>
      </c>
      <c r="Q6377" s="2" t="str">
        <f>FLOOR('Transaction Data'!$P6377,15)&amp;"-"&amp;FLOOR('Transaction Data'!$P6377,15)+14</f>
        <v>60-74</v>
      </c>
      <c r="R6377" s="2" t="str">
        <f>IF('Transaction Data'!$L6377&lt;=10,"Less Expensive","Expensive")</f>
        <v>Less Expensive</v>
      </c>
      <c r="S6377" s="4">
        <f>WEEKDAY('Transaction Data'!$A6377)</f>
        <v>7</v>
      </c>
      <c r="T6377" s="2" t="str">
        <f>IF(WEEKDAY('Transaction Data'!$A6377,2)&lt;6,"Weekday","Weekend")</f>
        <v>Weekend</v>
      </c>
    </row>
    <row r="6378" ht="15.75" customHeight="1">
      <c r="A6378" s="1">
        <v>45388.0</v>
      </c>
      <c r="B6378" s="2" t="s">
        <v>5951</v>
      </c>
      <c r="C6378" s="2" t="s">
        <v>72</v>
      </c>
      <c r="D6378" s="1">
        <v>18221.0</v>
      </c>
      <c r="E6378" s="2" t="s">
        <v>37</v>
      </c>
      <c r="F6378" s="2">
        <v>433.0</v>
      </c>
      <c r="G6378" s="2" t="s">
        <v>38</v>
      </c>
      <c r="H6378" s="2" t="s">
        <v>24</v>
      </c>
      <c r="I6378" s="2" t="s">
        <v>25</v>
      </c>
      <c r="J6378" s="2" t="str">
        <f t="array" ref="J6378">XLOOKUP('Transaction Data'!$G6378,Product_Code,Biscuit_Brand)</f>
        <v>Ginger Snaps</v>
      </c>
      <c r="K6378" s="2">
        <f t="array" ref="K6378">XLOOKUP('Transaction Data'!$G6378,Product_Code,Cost)</f>
        <v>14</v>
      </c>
      <c r="L6378" s="2">
        <f t="array" ref="L6378">XLOOKUP('Transaction Data'!$G6378,Product_Code,Unit_Price)</f>
        <v>28</v>
      </c>
      <c r="M6378" s="3">
        <f>'Transaction Data'!$F6378*'Transaction Data'!$K6378</f>
        <v>6062</v>
      </c>
      <c r="N6378" s="3">
        <f>'Transaction Data'!$F6378*'Transaction Data'!$L6378</f>
        <v>12124</v>
      </c>
      <c r="O6378" s="3">
        <f>'Transaction Data'!$N6378-'Transaction Data'!$M6378</f>
        <v>6062</v>
      </c>
      <c r="P6378" s="2">
        <f>DATEDIF('Transaction Data'!$D6378,'Transaction Data'!$A6378,"y")</f>
        <v>74</v>
      </c>
      <c r="Q6378" s="2" t="str">
        <f>FLOOR('Transaction Data'!$P6378,15)&amp;"-"&amp;FLOOR('Transaction Data'!$P6378,15)+14</f>
        <v>60-74</v>
      </c>
      <c r="R6378" s="2" t="str">
        <f>IF('Transaction Data'!$L6378&lt;=10,"Less Expensive","Expensive")</f>
        <v>Expensive</v>
      </c>
      <c r="S6378" s="4">
        <f>WEEKDAY('Transaction Data'!$A6378)</f>
        <v>7</v>
      </c>
      <c r="T6378" s="2" t="str">
        <f>IF(WEEKDAY('Transaction Data'!$A6378,2)&lt;6,"Weekday","Weekend")</f>
        <v>Weekend</v>
      </c>
    </row>
    <row r="6379" ht="15.75" customHeight="1">
      <c r="A6379" s="1">
        <v>45323.0</v>
      </c>
      <c r="B6379" s="2" t="s">
        <v>5952</v>
      </c>
      <c r="C6379" s="2" t="s">
        <v>41</v>
      </c>
      <c r="D6379" s="1">
        <v>19128.0</v>
      </c>
      <c r="E6379" s="2" t="s">
        <v>63</v>
      </c>
      <c r="F6379" s="2">
        <v>336.0</v>
      </c>
      <c r="G6379" s="2" t="s">
        <v>61</v>
      </c>
      <c r="H6379" s="2" t="s">
        <v>29</v>
      </c>
      <c r="I6379" s="2" t="s">
        <v>25</v>
      </c>
      <c r="J6379" s="2" t="str">
        <f t="array" ref="J6379">XLOOKUP('Transaction Data'!$G6379,Product_Code,Biscuit_Brand)</f>
        <v>Choco Delight</v>
      </c>
      <c r="K6379" s="2">
        <f t="array" ref="K6379">XLOOKUP('Transaction Data'!$G6379,Product_Code,Cost)</f>
        <v>3</v>
      </c>
      <c r="L6379" s="2">
        <f t="array" ref="L6379">XLOOKUP('Transaction Data'!$G6379,Product_Code,Unit_Price)</f>
        <v>5</v>
      </c>
      <c r="M6379" s="3">
        <f>'Transaction Data'!$F6379*'Transaction Data'!$K6379</f>
        <v>1008</v>
      </c>
      <c r="N6379" s="3">
        <f>'Transaction Data'!$F6379*'Transaction Data'!$L6379</f>
        <v>1680</v>
      </c>
      <c r="O6379" s="3">
        <f>'Transaction Data'!$N6379-'Transaction Data'!$M6379</f>
        <v>672</v>
      </c>
      <c r="P6379" s="2">
        <f>DATEDIF('Transaction Data'!$D6379,'Transaction Data'!$A6379,"y")</f>
        <v>71</v>
      </c>
      <c r="Q6379" s="2" t="str">
        <f>FLOOR('Transaction Data'!$P6379,15)&amp;"-"&amp;FLOOR('Transaction Data'!$P6379,15)+14</f>
        <v>60-74</v>
      </c>
      <c r="R6379" s="2" t="str">
        <f>IF('Transaction Data'!$L6379&lt;=10,"Less Expensive","Expensive")</f>
        <v>Less Expensive</v>
      </c>
      <c r="S6379" s="4">
        <f>WEEKDAY('Transaction Data'!$A6379)</f>
        <v>5</v>
      </c>
      <c r="T6379" s="2" t="str">
        <f>IF(WEEKDAY('Transaction Data'!$A6379,2)&lt;6,"Weekday","Weekend")</f>
        <v>Weekday</v>
      </c>
    </row>
    <row r="6380" ht="15.75" customHeight="1">
      <c r="A6380" s="1">
        <v>45490.0</v>
      </c>
      <c r="B6380" s="2" t="s">
        <v>5953</v>
      </c>
      <c r="C6380" s="2" t="s">
        <v>72</v>
      </c>
      <c r="D6380" s="1">
        <v>35467.0</v>
      </c>
      <c r="E6380" s="2" t="s">
        <v>22</v>
      </c>
      <c r="F6380" s="2">
        <v>163.0</v>
      </c>
      <c r="G6380" s="2" t="s">
        <v>33</v>
      </c>
      <c r="H6380" s="2" t="s">
        <v>34</v>
      </c>
      <c r="I6380" s="2" t="s">
        <v>30</v>
      </c>
      <c r="J6380" s="2" t="str">
        <f t="array" ref="J6380">XLOOKUP('Transaction Data'!$G6380,Product_Code,Biscuit_Brand)</f>
        <v>Caramel Biscuits</v>
      </c>
      <c r="K6380" s="2">
        <f t="array" ref="K6380">XLOOKUP('Transaction Data'!$G6380,Product_Code,Cost)</f>
        <v>18</v>
      </c>
      <c r="L6380" s="2">
        <f t="array" ref="L6380">XLOOKUP('Transaction Data'!$G6380,Product_Code,Unit_Price)</f>
        <v>22</v>
      </c>
      <c r="M6380" s="3">
        <f>'Transaction Data'!$F6380*'Transaction Data'!$K6380</f>
        <v>2934</v>
      </c>
      <c r="N6380" s="3">
        <f>'Transaction Data'!$F6380*'Transaction Data'!$L6380</f>
        <v>3586</v>
      </c>
      <c r="O6380" s="3">
        <f>'Transaction Data'!$N6380-'Transaction Data'!$M6380</f>
        <v>652</v>
      </c>
      <c r="P6380" s="2">
        <f>DATEDIF('Transaction Data'!$D6380,'Transaction Data'!$A6380,"y")</f>
        <v>27</v>
      </c>
      <c r="Q6380" s="2" t="str">
        <f>FLOOR('Transaction Data'!$P6380,15)&amp;"-"&amp;FLOOR('Transaction Data'!$P6380,15)+14</f>
        <v>15-29</v>
      </c>
      <c r="R6380" s="2" t="str">
        <f>IF('Transaction Data'!$L6380&lt;=10,"Less Expensive","Expensive")</f>
        <v>Expensive</v>
      </c>
      <c r="S6380" s="4">
        <f>WEEKDAY('Transaction Data'!$A6380)</f>
        <v>4</v>
      </c>
      <c r="T6380" s="2" t="str">
        <f>IF(WEEKDAY('Transaction Data'!$A6380,2)&lt;6,"Weekday","Weekend")</f>
        <v>Weekday</v>
      </c>
    </row>
    <row r="6381" ht="15.75" customHeight="1">
      <c r="A6381" s="1">
        <v>45316.0</v>
      </c>
      <c r="B6381" s="2" t="s">
        <v>5954</v>
      </c>
      <c r="C6381" s="2" t="s">
        <v>32</v>
      </c>
      <c r="D6381" s="1">
        <v>36516.0</v>
      </c>
      <c r="E6381" s="2" t="s">
        <v>27</v>
      </c>
      <c r="F6381" s="2">
        <v>65.0</v>
      </c>
      <c r="G6381" s="2" t="s">
        <v>55</v>
      </c>
      <c r="H6381" s="2" t="s">
        <v>34</v>
      </c>
      <c r="I6381" s="2" t="s">
        <v>25</v>
      </c>
      <c r="J6381" s="2" t="str">
        <f t="array" ref="J6381">XLOOKUP('Transaction Data'!$G6381,Product_Code,Biscuit_Brand)</f>
        <v>Vanilla Wafers</v>
      </c>
      <c r="K6381" s="2">
        <f t="array" ref="K6381">XLOOKUP('Transaction Data'!$G6381,Product_Code,Cost)</f>
        <v>18</v>
      </c>
      <c r="L6381" s="2">
        <f t="array" ref="L6381">XLOOKUP('Transaction Data'!$G6381,Product_Code,Unit_Price)</f>
        <v>36</v>
      </c>
      <c r="M6381" s="3">
        <f>'Transaction Data'!$F6381*'Transaction Data'!$K6381</f>
        <v>1170</v>
      </c>
      <c r="N6381" s="3">
        <f>'Transaction Data'!$F6381*'Transaction Data'!$L6381</f>
        <v>2340</v>
      </c>
      <c r="O6381" s="3">
        <f>'Transaction Data'!$N6381-'Transaction Data'!$M6381</f>
        <v>1170</v>
      </c>
      <c r="P6381" s="2">
        <f>DATEDIF('Transaction Data'!$D6381,'Transaction Data'!$A6381,"y")</f>
        <v>24</v>
      </c>
      <c r="Q6381" s="2" t="str">
        <f>FLOOR('Transaction Data'!$P6381,15)&amp;"-"&amp;FLOOR('Transaction Data'!$P6381,15)+14</f>
        <v>15-29</v>
      </c>
      <c r="R6381" s="2" t="str">
        <f>IF('Transaction Data'!$L6381&lt;=10,"Less Expensive","Expensive")</f>
        <v>Expensive</v>
      </c>
      <c r="S6381" s="4">
        <f>WEEKDAY('Transaction Data'!$A6381)</f>
        <v>5</v>
      </c>
      <c r="T6381" s="2" t="str">
        <f>IF(WEEKDAY('Transaction Data'!$A6381,2)&lt;6,"Weekday","Weekend")</f>
        <v>Weekday</v>
      </c>
    </row>
    <row r="6382" ht="15.75" customHeight="1">
      <c r="A6382" s="1">
        <v>45408.0</v>
      </c>
      <c r="B6382" s="2" t="s">
        <v>5955</v>
      </c>
      <c r="C6382" s="2" t="s">
        <v>65</v>
      </c>
      <c r="D6382" s="1">
        <v>34536.0</v>
      </c>
      <c r="E6382" s="2" t="s">
        <v>22</v>
      </c>
      <c r="F6382" s="2">
        <v>132.0</v>
      </c>
      <c r="G6382" s="2" t="s">
        <v>57</v>
      </c>
      <c r="H6382" s="2" t="s">
        <v>39</v>
      </c>
      <c r="I6382" s="2" t="s">
        <v>25</v>
      </c>
      <c r="J6382" s="2" t="str">
        <f t="array" ref="J6382">XLOOKUP('Transaction Data'!$G6382,Product_Code,Biscuit_Brand)</f>
        <v>Oatmeal Cookies</v>
      </c>
      <c r="K6382" s="2">
        <f t="array" ref="K6382">XLOOKUP('Transaction Data'!$G6382,Product_Code,Cost)</f>
        <v>19</v>
      </c>
      <c r="L6382" s="2">
        <f t="array" ref="L6382">XLOOKUP('Transaction Data'!$G6382,Product_Code,Unit_Price)</f>
        <v>23</v>
      </c>
      <c r="M6382" s="3">
        <f>'Transaction Data'!$F6382*'Transaction Data'!$K6382</f>
        <v>2508</v>
      </c>
      <c r="N6382" s="3">
        <f>'Transaction Data'!$F6382*'Transaction Data'!$L6382</f>
        <v>3036</v>
      </c>
      <c r="O6382" s="3">
        <f>'Transaction Data'!$N6382-'Transaction Data'!$M6382</f>
        <v>528</v>
      </c>
      <c r="P6382" s="2">
        <f>DATEDIF('Transaction Data'!$D6382,'Transaction Data'!$A6382,"y")</f>
        <v>29</v>
      </c>
      <c r="Q6382" s="2" t="str">
        <f>FLOOR('Transaction Data'!$P6382,15)&amp;"-"&amp;FLOOR('Transaction Data'!$P6382,15)+14</f>
        <v>15-29</v>
      </c>
      <c r="R6382" s="2" t="str">
        <f>IF('Transaction Data'!$L6382&lt;=10,"Less Expensive","Expensive")</f>
        <v>Expensive</v>
      </c>
      <c r="S6382" s="4">
        <f>WEEKDAY('Transaction Data'!$A6382)</f>
        <v>6</v>
      </c>
      <c r="T6382" s="2" t="str">
        <f>IF(WEEKDAY('Transaction Data'!$A6382,2)&lt;6,"Weekday","Weekend")</f>
        <v>Weekday</v>
      </c>
    </row>
    <row r="6383" ht="15.75" customHeight="1">
      <c r="A6383" s="1">
        <v>45352.0</v>
      </c>
      <c r="B6383" s="2" t="s">
        <v>5956</v>
      </c>
      <c r="C6383" s="2" t="s">
        <v>41</v>
      </c>
      <c r="D6383" s="1">
        <v>36498.0</v>
      </c>
      <c r="E6383" s="2" t="s">
        <v>22</v>
      </c>
      <c r="F6383" s="2">
        <v>325.0</v>
      </c>
      <c r="G6383" s="2" t="s">
        <v>48</v>
      </c>
      <c r="H6383" s="2" t="s">
        <v>42</v>
      </c>
      <c r="I6383" s="2" t="s">
        <v>25</v>
      </c>
      <c r="J6383" s="2" t="str">
        <f t="array" ref="J6383">XLOOKUP('Transaction Data'!$G6383,Product_Code,Biscuit_Brand)</f>
        <v>Lemon Crisps</v>
      </c>
      <c r="K6383" s="2">
        <f t="array" ref="K6383">XLOOKUP('Transaction Data'!$G6383,Product_Code,Cost)</f>
        <v>7</v>
      </c>
      <c r="L6383" s="2">
        <f t="array" ref="L6383">XLOOKUP('Transaction Data'!$G6383,Product_Code,Unit_Price)</f>
        <v>9</v>
      </c>
      <c r="M6383" s="3">
        <f>'Transaction Data'!$F6383*'Transaction Data'!$K6383</f>
        <v>2275</v>
      </c>
      <c r="N6383" s="3">
        <f>'Transaction Data'!$F6383*'Transaction Data'!$L6383</f>
        <v>2925</v>
      </c>
      <c r="O6383" s="3">
        <f>'Transaction Data'!$N6383-'Transaction Data'!$M6383</f>
        <v>650</v>
      </c>
      <c r="P6383" s="2">
        <f>DATEDIF('Transaction Data'!$D6383,'Transaction Data'!$A6383,"y")</f>
        <v>24</v>
      </c>
      <c r="Q6383" s="2" t="str">
        <f>FLOOR('Transaction Data'!$P6383,15)&amp;"-"&amp;FLOOR('Transaction Data'!$P6383,15)+14</f>
        <v>15-29</v>
      </c>
      <c r="R6383" s="2" t="str">
        <f>IF('Transaction Data'!$L6383&lt;=10,"Less Expensive","Expensive")</f>
        <v>Less Expensive</v>
      </c>
      <c r="S6383" s="4">
        <f>WEEKDAY('Transaction Data'!$A6383)</f>
        <v>6</v>
      </c>
      <c r="T6383" s="2" t="str">
        <f>IF(WEEKDAY('Transaction Data'!$A6383,2)&lt;6,"Weekday","Weekend")</f>
        <v>Weekday</v>
      </c>
    </row>
    <row r="6384" ht="15.75" customHeight="1">
      <c r="A6384" s="1">
        <v>45366.0</v>
      </c>
      <c r="B6384" s="2" t="s">
        <v>3070</v>
      </c>
      <c r="C6384" s="2" t="s">
        <v>69</v>
      </c>
      <c r="D6384" s="1">
        <v>21997.0</v>
      </c>
      <c r="E6384" s="2" t="s">
        <v>63</v>
      </c>
      <c r="F6384" s="2">
        <v>125.0</v>
      </c>
      <c r="G6384" s="2" t="s">
        <v>44</v>
      </c>
      <c r="H6384" s="2" t="s">
        <v>45</v>
      </c>
      <c r="I6384" s="2" t="s">
        <v>25</v>
      </c>
      <c r="J6384" s="2" t="str">
        <f t="array" ref="J6384">XLOOKUP('Transaction Data'!$G6384,Product_Code,Biscuit_Brand)</f>
        <v>Butter Crunch</v>
      </c>
      <c r="K6384" s="2">
        <f t="array" ref="K6384">XLOOKUP('Transaction Data'!$G6384,Product_Code,Cost)</f>
        <v>10</v>
      </c>
      <c r="L6384" s="2">
        <f t="array" ref="L6384">XLOOKUP('Transaction Data'!$G6384,Product_Code,Unit_Price)</f>
        <v>11</v>
      </c>
      <c r="M6384" s="3">
        <f>'Transaction Data'!$F6384*'Transaction Data'!$K6384</f>
        <v>1250</v>
      </c>
      <c r="N6384" s="3">
        <f>'Transaction Data'!$F6384*'Transaction Data'!$L6384</f>
        <v>1375</v>
      </c>
      <c r="O6384" s="3">
        <f>'Transaction Data'!$N6384-'Transaction Data'!$M6384</f>
        <v>125</v>
      </c>
      <c r="P6384" s="2">
        <f>DATEDIF('Transaction Data'!$D6384,'Transaction Data'!$A6384,"y")</f>
        <v>63</v>
      </c>
      <c r="Q6384" s="2" t="str">
        <f>FLOOR('Transaction Data'!$P6384,15)&amp;"-"&amp;FLOOR('Transaction Data'!$P6384,15)+14</f>
        <v>60-74</v>
      </c>
      <c r="R6384" s="2" t="str">
        <f>IF('Transaction Data'!$L6384&lt;=10,"Less Expensive","Expensive")</f>
        <v>Expensive</v>
      </c>
      <c r="S6384" s="4">
        <f>WEEKDAY('Transaction Data'!$A6384)</f>
        <v>6</v>
      </c>
      <c r="T6384" s="2" t="str">
        <f>IF(WEEKDAY('Transaction Data'!$A6384,2)&lt;6,"Weekday","Weekend")</f>
        <v>Weekday</v>
      </c>
    </row>
    <row r="6385" ht="15.75" customHeight="1">
      <c r="A6385" s="1">
        <v>45473.0</v>
      </c>
      <c r="B6385" s="2" t="s">
        <v>5957</v>
      </c>
      <c r="C6385" s="2" t="s">
        <v>69</v>
      </c>
      <c r="D6385" s="1">
        <v>36821.0</v>
      </c>
      <c r="E6385" s="2" t="s">
        <v>37</v>
      </c>
      <c r="F6385" s="2">
        <v>298.0</v>
      </c>
      <c r="G6385" s="2" t="s">
        <v>48</v>
      </c>
      <c r="H6385" s="2" t="s">
        <v>49</v>
      </c>
      <c r="I6385" s="2" t="s">
        <v>25</v>
      </c>
      <c r="J6385" s="2" t="str">
        <f t="array" ref="J6385">XLOOKUP('Transaction Data'!$G6385,Product_Code,Biscuit_Brand)</f>
        <v>Lemon Crisps</v>
      </c>
      <c r="K6385" s="2">
        <f t="array" ref="K6385">XLOOKUP('Transaction Data'!$G6385,Product_Code,Cost)</f>
        <v>7</v>
      </c>
      <c r="L6385" s="2">
        <f t="array" ref="L6385">XLOOKUP('Transaction Data'!$G6385,Product_Code,Unit_Price)</f>
        <v>9</v>
      </c>
      <c r="M6385" s="3">
        <f>'Transaction Data'!$F6385*'Transaction Data'!$K6385</f>
        <v>2086</v>
      </c>
      <c r="N6385" s="3">
        <f>'Transaction Data'!$F6385*'Transaction Data'!$L6385</f>
        <v>2682</v>
      </c>
      <c r="O6385" s="3">
        <f>'Transaction Data'!$N6385-'Transaction Data'!$M6385</f>
        <v>596</v>
      </c>
      <c r="P6385" s="2">
        <f>DATEDIF('Transaction Data'!$D6385,'Transaction Data'!$A6385,"y")</f>
        <v>23</v>
      </c>
      <c r="Q6385" s="2" t="str">
        <f>FLOOR('Transaction Data'!$P6385,15)&amp;"-"&amp;FLOOR('Transaction Data'!$P6385,15)+14</f>
        <v>15-29</v>
      </c>
      <c r="R6385" s="2" t="str">
        <f>IF('Transaction Data'!$L6385&lt;=10,"Less Expensive","Expensive")</f>
        <v>Less Expensive</v>
      </c>
      <c r="S6385" s="4">
        <f>WEEKDAY('Transaction Data'!$A6385)</f>
        <v>1</v>
      </c>
      <c r="T6385" s="2" t="str">
        <f>IF(WEEKDAY('Transaction Data'!$A6385,2)&lt;6,"Weekday","Weekend")</f>
        <v>Weekend</v>
      </c>
    </row>
    <row r="6386" ht="15.75" customHeight="1">
      <c r="A6386" s="1">
        <v>45443.0</v>
      </c>
      <c r="B6386" s="2" t="s">
        <v>5958</v>
      </c>
      <c r="C6386" s="2" t="s">
        <v>54</v>
      </c>
      <c r="D6386" s="1">
        <v>38923.0</v>
      </c>
      <c r="E6386" s="2" t="s">
        <v>27</v>
      </c>
      <c r="F6386" s="2">
        <v>464.0</v>
      </c>
      <c r="G6386" s="2" t="s">
        <v>57</v>
      </c>
      <c r="H6386" s="2" t="s">
        <v>52</v>
      </c>
      <c r="I6386" s="2" t="s">
        <v>25</v>
      </c>
      <c r="J6386" s="2" t="str">
        <f t="array" ref="J6386">XLOOKUP('Transaction Data'!$G6386,Product_Code,Biscuit_Brand)</f>
        <v>Oatmeal Cookies</v>
      </c>
      <c r="K6386" s="2">
        <f t="array" ref="K6386">XLOOKUP('Transaction Data'!$G6386,Product_Code,Cost)</f>
        <v>19</v>
      </c>
      <c r="L6386" s="2">
        <f t="array" ref="L6386">XLOOKUP('Transaction Data'!$G6386,Product_Code,Unit_Price)</f>
        <v>23</v>
      </c>
      <c r="M6386" s="3">
        <f>'Transaction Data'!$F6386*'Transaction Data'!$K6386</f>
        <v>8816</v>
      </c>
      <c r="N6386" s="3">
        <f>'Transaction Data'!$F6386*'Transaction Data'!$L6386</f>
        <v>10672</v>
      </c>
      <c r="O6386" s="3">
        <f>'Transaction Data'!$N6386-'Transaction Data'!$M6386</f>
        <v>1856</v>
      </c>
      <c r="P6386" s="2">
        <f>DATEDIF('Transaction Data'!$D6386,'Transaction Data'!$A6386,"y")</f>
        <v>17</v>
      </c>
      <c r="Q6386" s="2" t="str">
        <f>FLOOR('Transaction Data'!$P6386,15)&amp;"-"&amp;FLOOR('Transaction Data'!$P6386,15)+14</f>
        <v>15-29</v>
      </c>
      <c r="R6386" s="2" t="str">
        <f>IF('Transaction Data'!$L6386&lt;=10,"Less Expensive","Expensive")</f>
        <v>Expensive</v>
      </c>
      <c r="S6386" s="4">
        <f>WEEKDAY('Transaction Data'!$A6386)</f>
        <v>6</v>
      </c>
      <c r="T6386" s="2" t="str">
        <f>IF(WEEKDAY('Transaction Data'!$A6386,2)&lt;6,"Weekday","Weekend")</f>
        <v>Weekday</v>
      </c>
    </row>
    <row r="6387" ht="15.75" customHeight="1">
      <c r="A6387" s="1">
        <v>45353.0</v>
      </c>
      <c r="B6387" s="2" t="s">
        <v>5959</v>
      </c>
      <c r="C6387" s="2" t="s">
        <v>54</v>
      </c>
      <c r="D6387" s="1">
        <v>17165.0</v>
      </c>
      <c r="E6387" s="2" t="s">
        <v>27</v>
      </c>
      <c r="F6387" s="2">
        <v>280.0</v>
      </c>
      <c r="G6387" s="2" t="s">
        <v>38</v>
      </c>
      <c r="H6387" s="2" t="s">
        <v>49</v>
      </c>
      <c r="I6387" s="2" t="s">
        <v>25</v>
      </c>
      <c r="J6387" s="2" t="str">
        <f t="array" ref="J6387">XLOOKUP('Transaction Data'!$G6387,Product_Code,Biscuit_Brand)</f>
        <v>Ginger Snaps</v>
      </c>
      <c r="K6387" s="2">
        <f t="array" ref="K6387">XLOOKUP('Transaction Data'!$G6387,Product_Code,Cost)</f>
        <v>14</v>
      </c>
      <c r="L6387" s="2">
        <f t="array" ref="L6387">XLOOKUP('Transaction Data'!$G6387,Product_Code,Unit_Price)</f>
        <v>28</v>
      </c>
      <c r="M6387" s="3">
        <f>'Transaction Data'!$F6387*'Transaction Data'!$K6387</f>
        <v>3920</v>
      </c>
      <c r="N6387" s="3">
        <f>'Transaction Data'!$F6387*'Transaction Data'!$L6387</f>
        <v>7840</v>
      </c>
      <c r="O6387" s="3">
        <f>'Transaction Data'!$N6387-'Transaction Data'!$M6387</f>
        <v>3920</v>
      </c>
      <c r="P6387" s="2">
        <f>DATEDIF('Transaction Data'!$D6387,'Transaction Data'!$A6387,"y")</f>
        <v>77</v>
      </c>
      <c r="Q6387" s="2" t="str">
        <f>FLOOR('Transaction Data'!$P6387,15)&amp;"-"&amp;FLOOR('Transaction Data'!$P6387,15)+14</f>
        <v>75-89</v>
      </c>
      <c r="R6387" s="2" t="str">
        <f>IF('Transaction Data'!$L6387&lt;=10,"Less Expensive","Expensive")</f>
        <v>Expensive</v>
      </c>
      <c r="S6387" s="4">
        <f>WEEKDAY('Transaction Data'!$A6387)</f>
        <v>7</v>
      </c>
      <c r="T6387" s="2" t="str">
        <f>IF(WEEKDAY('Transaction Data'!$A6387,2)&lt;6,"Weekday","Weekend")</f>
        <v>Weekend</v>
      </c>
    </row>
    <row r="6388" ht="15.75" customHeight="1">
      <c r="A6388" s="1">
        <v>45294.0</v>
      </c>
      <c r="B6388" s="2" t="s">
        <v>5960</v>
      </c>
      <c r="C6388" s="2" t="s">
        <v>78</v>
      </c>
      <c r="D6388" s="1">
        <v>17480.0</v>
      </c>
      <c r="E6388" s="2" t="s">
        <v>37</v>
      </c>
      <c r="F6388" s="2">
        <v>411.0</v>
      </c>
      <c r="G6388" s="2" t="s">
        <v>33</v>
      </c>
      <c r="H6388" s="2" t="s">
        <v>52</v>
      </c>
      <c r="I6388" s="2" t="s">
        <v>30</v>
      </c>
      <c r="J6388" s="2" t="str">
        <f t="array" ref="J6388">XLOOKUP('Transaction Data'!$G6388,Product_Code,Biscuit_Brand)</f>
        <v>Caramel Biscuits</v>
      </c>
      <c r="K6388" s="2">
        <f t="array" ref="K6388">XLOOKUP('Transaction Data'!$G6388,Product_Code,Cost)</f>
        <v>18</v>
      </c>
      <c r="L6388" s="2">
        <f t="array" ref="L6388">XLOOKUP('Transaction Data'!$G6388,Product_Code,Unit_Price)</f>
        <v>22</v>
      </c>
      <c r="M6388" s="3">
        <f>'Transaction Data'!$F6388*'Transaction Data'!$K6388</f>
        <v>7398</v>
      </c>
      <c r="N6388" s="3">
        <f>'Transaction Data'!$F6388*'Transaction Data'!$L6388</f>
        <v>9042</v>
      </c>
      <c r="O6388" s="3">
        <f>'Transaction Data'!$N6388-'Transaction Data'!$M6388</f>
        <v>1644</v>
      </c>
      <c r="P6388" s="2">
        <f>DATEDIF('Transaction Data'!$D6388,'Transaction Data'!$A6388,"y")</f>
        <v>76</v>
      </c>
      <c r="Q6388" s="2" t="str">
        <f>FLOOR('Transaction Data'!$P6388,15)&amp;"-"&amp;FLOOR('Transaction Data'!$P6388,15)+14</f>
        <v>75-89</v>
      </c>
      <c r="R6388" s="2" t="str">
        <f>IF('Transaction Data'!$L6388&lt;=10,"Less Expensive","Expensive")</f>
        <v>Expensive</v>
      </c>
      <c r="S6388" s="4">
        <f>WEEKDAY('Transaction Data'!$A6388)</f>
        <v>4</v>
      </c>
      <c r="T6388" s="2" t="str">
        <f>IF(WEEKDAY('Transaction Data'!$A6388,2)&lt;6,"Weekday","Weekend")</f>
        <v>Weekday</v>
      </c>
    </row>
    <row r="6389" ht="15.75" customHeight="1">
      <c r="A6389" s="1">
        <v>45403.0</v>
      </c>
      <c r="B6389" s="2" t="s">
        <v>5961</v>
      </c>
      <c r="C6389" s="2" t="s">
        <v>72</v>
      </c>
      <c r="D6389" s="1">
        <v>37336.0</v>
      </c>
      <c r="E6389" s="2" t="s">
        <v>22</v>
      </c>
      <c r="F6389" s="2">
        <v>344.0</v>
      </c>
      <c r="G6389" s="2" t="s">
        <v>60</v>
      </c>
      <c r="H6389" s="2" t="s">
        <v>52</v>
      </c>
      <c r="I6389" s="2" t="s">
        <v>25</v>
      </c>
      <c r="J6389" s="2" t="str">
        <f t="array" ref="J6389">XLOOKUP('Transaction Data'!$G6389,Product_Code,Biscuit_Brand)</f>
        <v>Peanut Butter Bites</v>
      </c>
      <c r="K6389" s="2">
        <f t="array" ref="K6389">XLOOKUP('Transaction Data'!$G6389,Product_Code,Cost)</f>
        <v>5</v>
      </c>
      <c r="L6389" s="2">
        <f t="array" ref="L6389">XLOOKUP('Transaction Data'!$G6389,Product_Code,Unit_Price)</f>
        <v>7</v>
      </c>
      <c r="M6389" s="3">
        <f>'Transaction Data'!$F6389*'Transaction Data'!$K6389</f>
        <v>1720</v>
      </c>
      <c r="N6389" s="3">
        <f>'Transaction Data'!$F6389*'Transaction Data'!$L6389</f>
        <v>2408</v>
      </c>
      <c r="O6389" s="3">
        <f>'Transaction Data'!$N6389-'Transaction Data'!$M6389</f>
        <v>688</v>
      </c>
      <c r="P6389" s="2">
        <f>DATEDIF('Transaction Data'!$D6389,'Transaction Data'!$A6389,"y")</f>
        <v>22</v>
      </c>
      <c r="Q6389" s="2" t="str">
        <f>FLOOR('Transaction Data'!$P6389,15)&amp;"-"&amp;FLOOR('Transaction Data'!$P6389,15)+14</f>
        <v>15-29</v>
      </c>
      <c r="R6389" s="2" t="str">
        <f>IF('Transaction Data'!$L6389&lt;=10,"Less Expensive","Expensive")</f>
        <v>Less Expensive</v>
      </c>
      <c r="S6389" s="4">
        <f>WEEKDAY('Transaction Data'!$A6389)</f>
        <v>1</v>
      </c>
      <c r="T6389" s="2" t="str">
        <f>IF(WEEKDAY('Transaction Data'!$A6389,2)&lt;6,"Weekday","Weekend")</f>
        <v>Weekend</v>
      </c>
    </row>
    <row r="6390" ht="15.75" customHeight="1">
      <c r="A6390" s="1">
        <v>45354.0</v>
      </c>
      <c r="B6390" s="2" t="s">
        <v>5962</v>
      </c>
      <c r="C6390" s="2" t="s">
        <v>54</v>
      </c>
      <c r="D6390" s="1">
        <v>34243.0</v>
      </c>
      <c r="E6390" s="2" t="s">
        <v>37</v>
      </c>
      <c r="F6390" s="2">
        <v>186.0</v>
      </c>
      <c r="G6390" s="2" t="s">
        <v>61</v>
      </c>
      <c r="H6390" s="2" t="s">
        <v>45</v>
      </c>
      <c r="I6390" s="2" t="s">
        <v>25</v>
      </c>
      <c r="J6390" s="2" t="str">
        <f t="array" ref="J6390">XLOOKUP('Transaction Data'!$G6390,Product_Code,Biscuit_Brand)</f>
        <v>Choco Delight</v>
      </c>
      <c r="K6390" s="2">
        <f t="array" ref="K6390">XLOOKUP('Transaction Data'!$G6390,Product_Code,Cost)</f>
        <v>3</v>
      </c>
      <c r="L6390" s="2">
        <f t="array" ref="L6390">XLOOKUP('Transaction Data'!$G6390,Product_Code,Unit_Price)</f>
        <v>5</v>
      </c>
      <c r="M6390" s="3">
        <f>'Transaction Data'!$F6390*'Transaction Data'!$K6390</f>
        <v>558</v>
      </c>
      <c r="N6390" s="3">
        <f>'Transaction Data'!$F6390*'Transaction Data'!$L6390</f>
        <v>930</v>
      </c>
      <c r="O6390" s="3">
        <f>'Transaction Data'!$N6390-'Transaction Data'!$M6390</f>
        <v>372</v>
      </c>
      <c r="P6390" s="2">
        <f>DATEDIF('Transaction Data'!$D6390,'Transaction Data'!$A6390,"y")</f>
        <v>30</v>
      </c>
      <c r="Q6390" s="2" t="str">
        <f>FLOOR('Transaction Data'!$P6390,15)&amp;"-"&amp;FLOOR('Transaction Data'!$P6390,15)+14</f>
        <v>30-44</v>
      </c>
      <c r="R6390" s="2" t="str">
        <f>IF('Transaction Data'!$L6390&lt;=10,"Less Expensive","Expensive")</f>
        <v>Less Expensive</v>
      </c>
      <c r="S6390" s="4">
        <f>WEEKDAY('Transaction Data'!$A6390)</f>
        <v>1</v>
      </c>
      <c r="T6390" s="2" t="str">
        <f>IF(WEEKDAY('Transaction Data'!$A6390,2)&lt;6,"Weekday","Weekend")</f>
        <v>Weekend</v>
      </c>
    </row>
    <row r="6391" ht="15.75" customHeight="1">
      <c r="A6391" s="1">
        <v>45455.0</v>
      </c>
      <c r="B6391" s="2" t="s">
        <v>5963</v>
      </c>
      <c r="C6391" s="2" t="s">
        <v>65</v>
      </c>
      <c r="D6391" s="1">
        <v>21442.0</v>
      </c>
      <c r="E6391" s="2" t="s">
        <v>27</v>
      </c>
      <c r="F6391" s="2">
        <v>400.0</v>
      </c>
      <c r="G6391" s="2" t="s">
        <v>60</v>
      </c>
      <c r="H6391" s="2" t="s">
        <v>49</v>
      </c>
      <c r="I6391" s="2" t="s">
        <v>25</v>
      </c>
      <c r="J6391" s="2" t="str">
        <f t="array" ref="J6391">XLOOKUP('Transaction Data'!$G6391,Product_Code,Biscuit_Brand)</f>
        <v>Peanut Butter Bites</v>
      </c>
      <c r="K6391" s="2">
        <f t="array" ref="K6391">XLOOKUP('Transaction Data'!$G6391,Product_Code,Cost)</f>
        <v>5</v>
      </c>
      <c r="L6391" s="2">
        <f t="array" ref="L6391">XLOOKUP('Transaction Data'!$G6391,Product_Code,Unit_Price)</f>
        <v>7</v>
      </c>
      <c r="M6391" s="3">
        <f>'Transaction Data'!$F6391*'Transaction Data'!$K6391</f>
        <v>2000</v>
      </c>
      <c r="N6391" s="3">
        <f>'Transaction Data'!$F6391*'Transaction Data'!$L6391</f>
        <v>2800</v>
      </c>
      <c r="O6391" s="3">
        <f>'Transaction Data'!$N6391-'Transaction Data'!$M6391</f>
        <v>800</v>
      </c>
      <c r="P6391" s="2">
        <f>DATEDIF('Transaction Data'!$D6391,'Transaction Data'!$A6391,"y")</f>
        <v>65</v>
      </c>
      <c r="Q6391" s="2" t="str">
        <f>FLOOR('Transaction Data'!$P6391,15)&amp;"-"&amp;FLOOR('Transaction Data'!$P6391,15)+14</f>
        <v>60-74</v>
      </c>
      <c r="R6391" s="2" t="str">
        <f>IF('Transaction Data'!$L6391&lt;=10,"Less Expensive","Expensive")</f>
        <v>Less Expensive</v>
      </c>
      <c r="S6391" s="4">
        <f>WEEKDAY('Transaction Data'!$A6391)</f>
        <v>4</v>
      </c>
      <c r="T6391" s="2" t="str">
        <f>IF(WEEKDAY('Transaction Data'!$A6391,2)&lt;6,"Weekday","Weekend")</f>
        <v>Weekday</v>
      </c>
    </row>
    <row r="6392" ht="15.75" customHeight="1">
      <c r="A6392" s="1">
        <v>45504.0</v>
      </c>
      <c r="B6392" s="2" t="s">
        <v>5964</v>
      </c>
      <c r="C6392" s="2" t="s">
        <v>21</v>
      </c>
      <c r="D6392" s="1">
        <v>24663.0</v>
      </c>
      <c r="E6392" s="2" t="s">
        <v>27</v>
      </c>
      <c r="F6392" s="2">
        <v>210.0</v>
      </c>
      <c r="G6392" s="2" t="s">
        <v>28</v>
      </c>
      <c r="H6392" s="2" t="s">
        <v>52</v>
      </c>
      <c r="I6392" s="2" t="s">
        <v>25</v>
      </c>
      <c r="J6392" s="2" t="str">
        <f t="array" ref="J6392">XLOOKUP('Transaction Data'!$G6392,Product_Code,Biscuit_Brand)</f>
        <v>Shortbread</v>
      </c>
      <c r="K6392" s="2">
        <f t="array" ref="K6392">XLOOKUP('Transaction Data'!$G6392,Product_Code,Cost)</f>
        <v>10</v>
      </c>
      <c r="L6392" s="2">
        <f t="array" ref="L6392">XLOOKUP('Transaction Data'!$G6392,Product_Code,Unit_Price)</f>
        <v>45</v>
      </c>
      <c r="M6392" s="3">
        <f>'Transaction Data'!$F6392*'Transaction Data'!$K6392</f>
        <v>2100</v>
      </c>
      <c r="N6392" s="3">
        <f>'Transaction Data'!$F6392*'Transaction Data'!$L6392</f>
        <v>9450</v>
      </c>
      <c r="O6392" s="3">
        <f>'Transaction Data'!$N6392-'Transaction Data'!$M6392</f>
        <v>7350</v>
      </c>
      <c r="P6392" s="2">
        <f>DATEDIF('Transaction Data'!$D6392,'Transaction Data'!$A6392,"y")</f>
        <v>57</v>
      </c>
      <c r="Q6392" s="2" t="str">
        <f>FLOOR('Transaction Data'!$P6392,15)&amp;"-"&amp;FLOOR('Transaction Data'!$P6392,15)+14</f>
        <v>45-59</v>
      </c>
      <c r="R6392" s="2" t="str">
        <f>IF('Transaction Data'!$L6392&lt;=10,"Less Expensive","Expensive")</f>
        <v>Expensive</v>
      </c>
      <c r="S6392" s="4">
        <f>WEEKDAY('Transaction Data'!$A6392)</f>
        <v>4</v>
      </c>
      <c r="T6392" s="2" t="str">
        <f>IF(WEEKDAY('Transaction Data'!$A6392,2)&lt;6,"Weekday","Weekend")</f>
        <v>Weekday</v>
      </c>
    </row>
    <row r="6393" ht="15.75" customHeight="1">
      <c r="A6393" s="1">
        <v>45407.0</v>
      </c>
      <c r="B6393" s="2" t="s">
        <v>5965</v>
      </c>
      <c r="C6393" s="2" t="s">
        <v>21</v>
      </c>
      <c r="D6393" s="1">
        <v>22349.0</v>
      </c>
      <c r="E6393" s="2" t="s">
        <v>22</v>
      </c>
      <c r="F6393" s="2">
        <v>16.0</v>
      </c>
      <c r="G6393" s="2" t="s">
        <v>61</v>
      </c>
      <c r="H6393" s="2" t="s">
        <v>49</v>
      </c>
      <c r="I6393" s="2" t="s">
        <v>25</v>
      </c>
      <c r="J6393" s="2" t="str">
        <f t="array" ref="J6393">XLOOKUP('Transaction Data'!$G6393,Product_Code,Biscuit_Brand)</f>
        <v>Choco Delight</v>
      </c>
      <c r="K6393" s="2">
        <f t="array" ref="K6393">XLOOKUP('Transaction Data'!$G6393,Product_Code,Cost)</f>
        <v>3</v>
      </c>
      <c r="L6393" s="2">
        <f t="array" ref="L6393">XLOOKUP('Transaction Data'!$G6393,Product_Code,Unit_Price)</f>
        <v>5</v>
      </c>
      <c r="M6393" s="3">
        <f>'Transaction Data'!$F6393*'Transaction Data'!$K6393</f>
        <v>48</v>
      </c>
      <c r="N6393" s="3">
        <f>'Transaction Data'!$F6393*'Transaction Data'!$L6393</f>
        <v>80</v>
      </c>
      <c r="O6393" s="3">
        <f>'Transaction Data'!$N6393-'Transaction Data'!$M6393</f>
        <v>32</v>
      </c>
      <c r="P6393" s="2">
        <f>DATEDIF('Transaction Data'!$D6393,'Transaction Data'!$A6393,"y")</f>
        <v>63</v>
      </c>
      <c r="Q6393" s="2" t="str">
        <f>FLOOR('Transaction Data'!$P6393,15)&amp;"-"&amp;FLOOR('Transaction Data'!$P6393,15)+14</f>
        <v>60-74</v>
      </c>
      <c r="R6393" s="2" t="str">
        <f>IF('Transaction Data'!$L6393&lt;=10,"Less Expensive","Expensive")</f>
        <v>Less Expensive</v>
      </c>
      <c r="S6393" s="4">
        <f>WEEKDAY('Transaction Data'!$A6393)</f>
        <v>5</v>
      </c>
      <c r="T6393" s="2" t="str">
        <f>IF(WEEKDAY('Transaction Data'!$A6393,2)&lt;6,"Weekday","Weekend")</f>
        <v>Weekday</v>
      </c>
    </row>
    <row r="6394" ht="15.75" customHeight="1">
      <c r="A6394" s="1">
        <v>45487.0</v>
      </c>
      <c r="B6394" s="2" t="s">
        <v>5966</v>
      </c>
      <c r="C6394" s="2" t="s">
        <v>78</v>
      </c>
      <c r="D6394" s="1">
        <v>36555.0</v>
      </c>
      <c r="E6394" s="2" t="s">
        <v>22</v>
      </c>
      <c r="F6394" s="2">
        <v>437.0</v>
      </c>
      <c r="G6394" s="2" t="s">
        <v>60</v>
      </c>
      <c r="H6394" s="2" t="s">
        <v>52</v>
      </c>
      <c r="I6394" s="2" t="s">
        <v>25</v>
      </c>
      <c r="J6394" s="2" t="str">
        <f t="array" ref="J6394">XLOOKUP('Transaction Data'!$G6394,Product_Code,Biscuit_Brand)</f>
        <v>Peanut Butter Bites</v>
      </c>
      <c r="K6394" s="2">
        <f t="array" ref="K6394">XLOOKUP('Transaction Data'!$G6394,Product_Code,Cost)</f>
        <v>5</v>
      </c>
      <c r="L6394" s="2">
        <f t="array" ref="L6394">XLOOKUP('Transaction Data'!$G6394,Product_Code,Unit_Price)</f>
        <v>7</v>
      </c>
      <c r="M6394" s="3">
        <f>'Transaction Data'!$F6394*'Transaction Data'!$K6394</f>
        <v>2185</v>
      </c>
      <c r="N6394" s="3">
        <f>'Transaction Data'!$F6394*'Transaction Data'!$L6394</f>
        <v>3059</v>
      </c>
      <c r="O6394" s="3">
        <f>'Transaction Data'!$N6394-'Transaction Data'!$M6394</f>
        <v>874</v>
      </c>
      <c r="P6394" s="2">
        <f>DATEDIF('Transaction Data'!$D6394,'Transaction Data'!$A6394,"y")</f>
        <v>24</v>
      </c>
      <c r="Q6394" s="2" t="str">
        <f>FLOOR('Transaction Data'!$P6394,15)&amp;"-"&amp;FLOOR('Transaction Data'!$P6394,15)+14</f>
        <v>15-29</v>
      </c>
      <c r="R6394" s="2" t="str">
        <f>IF('Transaction Data'!$L6394&lt;=10,"Less Expensive","Expensive")</f>
        <v>Less Expensive</v>
      </c>
      <c r="S6394" s="4">
        <f>WEEKDAY('Transaction Data'!$A6394)</f>
        <v>1</v>
      </c>
      <c r="T6394" s="2" t="str">
        <f>IF(WEEKDAY('Transaction Data'!$A6394,2)&lt;6,"Weekday","Weekend")</f>
        <v>Weekend</v>
      </c>
    </row>
    <row r="6395" ht="15.75" customHeight="1">
      <c r="A6395" s="1">
        <v>45366.0</v>
      </c>
      <c r="B6395" s="2" t="s">
        <v>5967</v>
      </c>
      <c r="C6395" s="2" t="s">
        <v>32</v>
      </c>
      <c r="D6395" s="1">
        <v>27714.0</v>
      </c>
      <c r="E6395" s="2" t="s">
        <v>63</v>
      </c>
      <c r="F6395" s="2">
        <v>231.0</v>
      </c>
      <c r="G6395" s="2" t="s">
        <v>61</v>
      </c>
      <c r="H6395" s="2" t="s">
        <v>34</v>
      </c>
      <c r="I6395" s="2" t="s">
        <v>25</v>
      </c>
      <c r="J6395" s="2" t="str">
        <f t="array" ref="J6395">XLOOKUP('Transaction Data'!$G6395,Product_Code,Biscuit_Brand)</f>
        <v>Choco Delight</v>
      </c>
      <c r="K6395" s="2">
        <f t="array" ref="K6395">XLOOKUP('Transaction Data'!$G6395,Product_Code,Cost)</f>
        <v>3</v>
      </c>
      <c r="L6395" s="2">
        <f t="array" ref="L6395">XLOOKUP('Transaction Data'!$G6395,Product_Code,Unit_Price)</f>
        <v>5</v>
      </c>
      <c r="M6395" s="3">
        <f>'Transaction Data'!$F6395*'Transaction Data'!$K6395</f>
        <v>693</v>
      </c>
      <c r="N6395" s="3">
        <f>'Transaction Data'!$F6395*'Transaction Data'!$L6395</f>
        <v>1155</v>
      </c>
      <c r="O6395" s="3">
        <f>'Transaction Data'!$N6395-'Transaction Data'!$M6395</f>
        <v>462</v>
      </c>
      <c r="P6395" s="2">
        <f>DATEDIF('Transaction Data'!$D6395,'Transaction Data'!$A6395,"y")</f>
        <v>48</v>
      </c>
      <c r="Q6395" s="2" t="str">
        <f>FLOOR('Transaction Data'!$P6395,15)&amp;"-"&amp;FLOOR('Transaction Data'!$P6395,15)+14</f>
        <v>45-59</v>
      </c>
      <c r="R6395" s="2" t="str">
        <f>IF('Transaction Data'!$L6395&lt;=10,"Less Expensive","Expensive")</f>
        <v>Less Expensive</v>
      </c>
      <c r="S6395" s="4">
        <f>WEEKDAY('Transaction Data'!$A6395)</f>
        <v>6</v>
      </c>
      <c r="T6395" s="2" t="str">
        <f>IF(WEEKDAY('Transaction Data'!$A6395,2)&lt;6,"Weekday","Weekend")</f>
        <v>Weekday</v>
      </c>
    </row>
    <row r="6396" ht="15.75" customHeight="1">
      <c r="A6396" s="1">
        <v>45393.0</v>
      </c>
      <c r="B6396" s="2" t="s">
        <v>5968</v>
      </c>
      <c r="C6396" s="2" t="s">
        <v>65</v>
      </c>
      <c r="D6396" s="1">
        <v>31648.0</v>
      </c>
      <c r="E6396" s="2" t="s">
        <v>27</v>
      </c>
      <c r="F6396" s="2">
        <v>414.0</v>
      </c>
      <c r="G6396" s="2" t="s">
        <v>44</v>
      </c>
      <c r="H6396" s="2" t="s">
        <v>34</v>
      </c>
      <c r="I6396" s="2" t="s">
        <v>25</v>
      </c>
      <c r="J6396" s="2" t="str">
        <f t="array" ref="J6396">XLOOKUP('Transaction Data'!$G6396,Product_Code,Biscuit_Brand)</f>
        <v>Butter Crunch</v>
      </c>
      <c r="K6396" s="2">
        <f t="array" ref="K6396">XLOOKUP('Transaction Data'!$G6396,Product_Code,Cost)</f>
        <v>10</v>
      </c>
      <c r="L6396" s="2">
        <f t="array" ref="L6396">XLOOKUP('Transaction Data'!$G6396,Product_Code,Unit_Price)</f>
        <v>11</v>
      </c>
      <c r="M6396" s="3">
        <f>'Transaction Data'!$F6396*'Transaction Data'!$K6396</f>
        <v>4140</v>
      </c>
      <c r="N6396" s="3">
        <f>'Transaction Data'!$F6396*'Transaction Data'!$L6396</f>
        <v>4554</v>
      </c>
      <c r="O6396" s="3">
        <f>'Transaction Data'!$N6396-'Transaction Data'!$M6396</f>
        <v>414</v>
      </c>
      <c r="P6396" s="2">
        <f>DATEDIF('Transaction Data'!$D6396,'Transaction Data'!$A6396,"y")</f>
        <v>37</v>
      </c>
      <c r="Q6396" s="2" t="str">
        <f>FLOOR('Transaction Data'!$P6396,15)&amp;"-"&amp;FLOOR('Transaction Data'!$P6396,15)+14</f>
        <v>30-44</v>
      </c>
      <c r="R6396" s="2" t="str">
        <f>IF('Transaction Data'!$L6396&lt;=10,"Less Expensive","Expensive")</f>
        <v>Expensive</v>
      </c>
      <c r="S6396" s="4">
        <f>WEEKDAY('Transaction Data'!$A6396)</f>
        <v>5</v>
      </c>
      <c r="T6396" s="2" t="str">
        <f>IF(WEEKDAY('Transaction Data'!$A6396,2)&lt;6,"Weekday","Weekend")</f>
        <v>Weekday</v>
      </c>
    </row>
    <row r="6397" ht="15.75" customHeight="1">
      <c r="A6397" s="1">
        <v>45373.0</v>
      </c>
      <c r="B6397" s="2" t="s">
        <v>5969</v>
      </c>
      <c r="C6397" s="2" t="s">
        <v>65</v>
      </c>
      <c r="D6397" s="1">
        <v>18420.0</v>
      </c>
      <c r="E6397" s="2" t="s">
        <v>63</v>
      </c>
      <c r="F6397" s="2">
        <v>394.0</v>
      </c>
      <c r="G6397" s="2" t="s">
        <v>44</v>
      </c>
      <c r="H6397" s="2" t="s">
        <v>39</v>
      </c>
      <c r="I6397" s="2" t="s">
        <v>25</v>
      </c>
      <c r="J6397" s="2" t="str">
        <f t="array" ref="J6397">XLOOKUP('Transaction Data'!$G6397,Product_Code,Biscuit_Brand)</f>
        <v>Butter Crunch</v>
      </c>
      <c r="K6397" s="2">
        <f t="array" ref="K6397">XLOOKUP('Transaction Data'!$G6397,Product_Code,Cost)</f>
        <v>10</v>
      </c>
      <c r="L6397" s="2">
        <f t="array" ref="L6397">XLOOKUP('Transaction Data'!$G6397,Product_Code,Unit_Price)</f>
        <v>11</v>
      </c>
      <c r="M6397" s="3">
        <f>'Transaction Data'!$F6397*'Transaction Data'!$K6397</f>
        <v>3940</v>
      </c>
      <c r="N6397" s="3">
        <f>'Transaction Data'!$F6397*'Transaction Data'!$L6397</f>
        <v>4334</v>
      </c>
      <c r="O6397" s="3">
        <f>'Transaction Data'!$N6397-'Transaction Data'!$M6397</f>
        <v>394</v>
      </c>
      <c r="P6397" s="2">
        <f>DATEDIF('Transaction Data'!$D6397,'Transaction Data'!$A6397,"y")</f>
        <v>73</v>
      </c>
      <c r="Q6397" s="2" t="str">
        <f>FLOOR('Transaction Data'!$P6397,15)&amp;"-"&amp;FLOOR('Transaction Data'!$P6397,15)+14</f>
        <v>60-74</v>
      </c>
      <c r="R6397" s="2" t="str">
        <f>IF('Transaction Data'!$L6397&lt;=10,"Less Expensive","Expensive")</f>
        <v>Expensive</v>
      </c>
      <c r="S6397" s="4">
        <f>WEEKDAY('Transaction Data'!$A6397)</f>
        <v>6</v>
      </c>
      <c r="T6397" s="2" t="str">
        <f>IF(WEEKDAY('Transaction Data'!$A6397,2)&lt;6,"Weekday","Weekend")</f>
        <v>Weekday</v>
      </c>
    </row>
    <row r="6398" ht="15.75" customHeight="1">
      <c r="A6398" s="1">
        <v>45389.0</v>
      </c>
      <c r="B6398" s="2" t="s">
        <v>5970</v>
      </c>
      <c r="C6398" s="2" t="s">
        <v>41</v>
      </c>
      <c r="D6398" s="1">
        <v>21052.0</v>
      </c>
      <c r="E6398" s="2" t="s">
        <v>27</v>
      </c>
      <c r="F6398" s="2">
        <v>416.0</v>
      </c>
      <c r="G6398" s="2" t="s">
        <v>28</v>
      </c>
      <c r="H6398" s="2" t="s">
        <v>42</v>
      </c>
      <c r="I6398" s="2" t="s">
        <v>25</v>
      </c>
      <c r="J6398" s="2" t="str">
        <f t="array" ref="J6398">XLOOKUP('Transaction Data'!$G6398,Product_Code,Biscuit_Brand)</f>
        <v>Shortbread</v>
      </c>
      <c r="K6398" s="2">
        <f t="array" ref="K6398">XLOOKUP('Transaction Data'!$G6398,Product_Code,Cost)</f>
        <v>10</v>
      </c>
      <c r="L6398" s="2">
        <f t="array" ref="L6398">XLOOKUP('Transaction Data'!$G6398,Product_Code,Unit_Price)</f>
        <v>45</v>
      </c>
      <c r="M6398" s="3">
        <f>'Transaction Data'!$F6398*'Transaction Data'!$K6398</f>
        <v>4160</v>
      </c>
      <c r="N6398" s="3">
        <f>'Transaction Data'!$F6398*'Transaction Data'!$L6398</f>
        <v>18720</v>
      </c>
      <c r="O6398" s="3">
        <f>'Transaction Data'!$N6398-'Transaction Data'!$M6398</f>
        <v>14560</v>
      </c>
      <c r="P6398" s="2">
        <f>DATEDIF('Transaction Data'!$D6398,'Transaction Data'!$A6398,"y")</f>
        <v>66</v>
      </c>
      <c r="Q6398" s="2" t="str">
        <f>FLOOR('Transaction Data'!$P6398,15)&amp;"-"&amp;FLOOR('Transaction Data'!$P6398,15)+14</f>
        <v>60-74</v>
      </c>
      <c r="R6398" s="2" t="str">
        <f>IF('Transaction Data'!$L6398&lt;=10,"Less Expensive","Expensive")</f>
        <v>Expensive</v>
      </c>
      <c r="S6398" s="4">
        <f>WEEKDAY('Transaction Data'!$A6398)</f>
        <v>1</v>
      </c>
      <c r="T6398" s="2" t="str">
        <f>IF(WEEKDAY('Transaction Data'!$A6398,2)&lt;6,"Weekday","Weekend")</f>
        <v>Weekend</v>
      </c>
    </row>
    <row r="6399" ht="15.75" customHeight="1">
      <c r="A6399" s="1">
        <v>45379.0</v>
      </c>
      <c r="B6399" s="2" t="s">
        <v>5971</v>
      </c>
      <c r="C6399" s="2" t="s">
        <v>54</v>
      </c>
      <c r="D6399" s="1">
        <v>34616.0</v>
      </c>
      <c r="E6399" s="2" t="s">
        <v>27</v>
      </c>
      <c r="F6399" s="2">
        <v>144.0</v>
      </c>
      <c r="G6399" s="2" t="s">
        <v>57</v>
      </c>
      <c r="H6399" s="2" t="s">
        <v>45</v>
      </c>
      <c r="I6399" s="2" t="s">
        <v>25</v>
      </c>
      <c r="J6399" s="2" t="str">
        <f t="array" ref="J6399">XLOOKUP('Transaction Data'!$G6399,Product_Code,Biscuit_Brand)</f>
        <v>Oatmeal Cookies</v>
      </c>
      <c r="K6399" s="2">
        <f t="array" ref="K6399">XLOOKUP('Transaction Data'!$G6399,Product_Code,Cost)</f>
        <v>19</v>
      </c>
      <c r="L6399" s="2">
        <f t="array" ref="L6399">XLOOKUP('Transaction Data'!$G6399,Product_Code,Unit_Price)</f>
        <v>23</v>
      </c>
      <c r="M6399" s="3">
        <f>'Transaction Data'!$F6399*'Transaction Data'!$K6399</f>
        <v>2736</v>
      </c>
      <c r="N6399" s="3">
        <f>'Transaction Data'!$F6399*'Transaction Data'!$L6399</f>
        <v>3312</v>
      </c>
      <c r="O6399" s="3">
        <f>'Transaction Data'!$N6399-'Transaction Data'!$M6399</f>
        <v>576</v>
      </c>
      <c r="P6399" s="2">
        <f>DATEDIF('Transaction Data'!$D6399,'Transaction Data'!$A6399,"y")</f>
        <v>29</v>
      </c>
      <c r="Q6399" s="2" t="str">
        <f>FLOOR('Transaction Data'!$P6399,15)&amp;"-"&amp;FLOOR('Transaction Data'!$P6399,15)+14</f>
        <v>15-29</v>
      </c>
      <c r="R6399" s="2" t="str">
        <f>IF('Transaction Data'!$L6399&lt;=10,"Less Expensive","Expensive")</f>
        <v>Expensive</v>
      </c>
      <c r="S6399" s="4">
        <f>WEEKDAY('Transaction Data'!$A6399)</f>
        <v>5</v>
      </c>
      <c r="T6399" s="2" t="str">
        <f>IF(WEEKDAY('Transaction Data'!$A6399,2)&lt;6,"Weekday","Weekend")</f>
        <v>Weekday</v>
      </c>
    </row>
    <row r="6400" ht="15.75" customHeight="1">
      <c r="A6400" s="1">
        <v>45381.0</v>
      </c>
      <c r="B6400" s="2" t="s">
        <v>5972</v>
      </c>
      <c r="C6400" s="2" t="s">
        <v>72</v>
      </c>
      <c r="D6400" s="1">
        <v>16944.0</v>
      </c>
      <c r="E6400" s="2" t="s">
        <v>37</v>
      </c>
      <c r="F6400" s="2">
        <v>349.0</v>
      </c>
      <c r="G6400" s="2" t="s">
        <v>57</v>
      </c>
      <c r="H6400" s="2" t="s">
        <v>49</v>
      </c>
      <c r="I6400" s="2" t="s">
        <v>25</v>
      </c>
      <c r="J6400" s="2" t="str">
        <f t="array" ref="J6400">XLOOKUP('Transaction Data'!$G6400,Product_Code,Biscuit_Brand)</f>
        <v>Oatmeal Cookies</v>
      </c>
      <c r="K6400" s="2">
        <f t="array" ref="K6400">XLOOKUP('Transaction Data'!$G6400,Product_Code,Cost)</f>
        <v>19</v>
      </c>
      <c r="L6400" s="2">
        <f t="array" ref="L6400">XLOOKUP('Transaction Data'!$G6400,Product_Code,Unit_Price)</f>
        <v>23</v>
      </c>
      <c r="M6400" s="3">
        <f>'Transaction Data'!$F6400*'Transaction Data'!$K6400</f>
        <v>6631</v>
      </c>
      <c r="N6400" s="3">
        <f>'Transaction Data'!$F6400*'Transaction Data'!$L6400</f>
        <v>8027</v>
      </c>
      <c r="O6400" s="3">
        <f>'Transaction Data'!$N6400-'Transaction Data'!$M6400</f>
        <v>1396</v>
      </c>
      <c r="P6400" s="2">
        <f>DATEDIF('Transaction Data'!$D6400,'Transaction Data'!$A6400,"y")</f>
        <v>77</v>
      </c>
      <c r="Q6400" s="2" t="str">
        <f>FLOOR('Transaction Data'!$P6400,15)&amp;"-"&amp;FLOOR('Transaction Data'!$P6400,15)+14</f>
        <v>75-89</v>
      </c>
      <c r="R6400" s="2" t="str">
        <f>IF('Transaction Data'!$L6400&lt;=10,"Less Expensive","Expensive")</f>
        <v>Expensive</v>
      </c>
      <c r="S6400" s="4">
        <f>WEEKDAY('Transaction Data'!$A6400)</f>
        <v>7</v>
      </c>
      <c r="T6400" s="2" t="str">
        <f>IF(WEEKDAY('Transaction Data'!$A6400,2)&lt;6,"Weekday","Weekend")</f>
        <v>Weekend</v>
      </c>
    </row>
    <row r="6401" ht="15.75" customHeight="1">
      <c r="A6401" s="1">
        <v>45425.0</v>
      </c>
      <c r="B6401" s="2" t="s">
        <v>5973</v>
      </c>
      <c r="C6401" s="2" t="s">
        <v>41</v>
      </c>
      <c r="D6401" s="1">
        <v>35633.0</v>
      </c>
      <c r="E6401" s="2" t="s">
        <v>63</v>
      </c>
      <c r="F6401" s="2">
        <v>88.0</v>
      </c>
      <c r="G6401" s="2" t="s">
        <v>44</v>
      </c>
      <c r="H6401" s="2" t="s">
        <v>52</v>
      </c>
      <c r="I6401" s="2" t="s">
        <v>25</v>
      </c>
      <c r="J6401" s="2" t="str">
        <f t="array" ref="J6401">XLOOKUP('Transaction Data'!$G6401,Product_Code,Biscuit_Brand)</f>
        <v>Butter Crunch</v>
      </c>
      <c r="K6401" s="2">
        <f t="array" ref="K6401">XLOOKUP('Transaction Data'!$G6401,Product_Code,Cost)</f>
        <v>10</v>
      </c>
      <c r="L6401" s="2">
        <f t="array" ref="L6401">XLOOKUP('Transaction Data'!$G6401,Product_Code,Unit_Price)</f>
        <v>11</v>
      </c>
      <c r="M6401" s="3">
        <f>'Transaction Data'!$F6401*'Transaction Data'!$K6401</f>
        <v>880</v>
      </c>
      <c r="N6401" s="3">
        <f>'Transaction Data'!$F6401*'Transaction Data'!$L6401</f>
        <v>968</v>
      </c>
      <c r="O6401" s="3">
        <f>'Transaction Data'!$N6401-'Transaction Data'!$M6401</f>
        <v>88</v>
      </c>
      <c r="P6401" s="2">
        <f>DATEDIF('Transaction Data'!$D6401,'Transaction Data'!$A6401,"y")</f>
        <v>26</v>
      </c>
      <c r="Q6401" s="2" t="str">
        <f>FLOOR('Transaction Data'!$P6401,15)&amp;"-"&amp;FLOOR('Transaction Data'!$P6401,15)+14</f>
        <v>15-29</v>
      </c>
      <c r="R6401" s="2" t="str">
        <f>IF('Transaction Data'!$L6401&lt;=10,"Less Expensive","Expensive")</f>
        <v>Expensive</v>
      </c>
      <c r="S6401" s="4">
        <f>WEEKDAY('Transaction Data'!$A6401)</f>
        <v>2</v>
      </c>
      <c r="T6401" s="2" t="str">
        <f>IF(WEEKDAY('Transaction Data'!$A6401,2)&lt;6,"Weekday","Weekend")</f>
        <v>Weekday</v>
      </c>
    </row>
    <row r="6402" ht="15.75" customHeight="1">
      <c r="A6402" s="1">
        <v>45474.0</v>
      </c>
      <c r="B6402" s="2" t="s">
        <v>5974</v>
      </c>
      <c r="C6402" s="2" t="s">
        <v>32</v>
      </c>
      <c r="D6402" s="1">
        <v>34123.0</v>
      </c>
      <c r="E6402" s="2" t="s">
        <v>22</v>
      </c>
      <c r="F6402" s="2">
        <v>289.0</v>
      </c>
      <c r="G6402" s="2" t="s">
        <v>57</v>
      </c>
      <c r="H6402" s="2" t="s">
        <v>49</v>
      </c>
      <c r="I6402" s="2" t="s">
        <v>25</v>
      </c>
      <c r="J6402" s="2" t="str">
        <f t="array" ref="J6402">XLOOKUP('Transaction Data'!$G6402,Product_Code,Biscuit_Brand)</f>
        <v>Oatmeal Cookies</v>
      </c>
      <c r="K6402" s="2">
        <f t="array" ref="K6402">XLOOKUP('Transaction Data'!$G6402,Product_Code,Cost)</f>
        <v>19</v>
      </c>
      <c r="L6402" s="2">
        <f t="array" ref="L6402">XLOOKUP('Transaction Data'!$G6402,Product_Code,Unit_Price)</f>
        <v>23</v>
      </c>
      <c r="M6402" s="3">
        <f>'Transaction Data'!$F6402*'Transaction Data'!$K6402</f>
        <v>5491</v>
      </c>
      <c r="N6402" s="3">
        <f>'Transaction Data'!$F6402*'Transaction Data'!$L6402</f>
        <v>6647</v>
      </c>
      <c r="O6402" s="3">
        <f>'Transaction Data'!$N6402-'Transaction Data'!$M6402</f>
        <v>1156</v>
      </c>
      <c r="P6402" s="2">
        <f>DATEDIF('Transaction Data'!$D6402,'Transaction Data'!$A6402,"y")</f>
        <v>31</v>
      </c>
      <c r="Q6402" s="2" t="str">
        <f>FLOOR('Transaction Data'!$P6402,15)&amp;"-"&amp;FLOOR('Transaction Data'!$P6402,15)+14</f>
        <v>30-44</v>
      </c>
      <c r="R6402" s="2" t="str">
        <f>IF('Transaction Data'!$L6402&lt;=10,"Less Expensive","Expensive")</f>
        <v>Expensive</v>
      </c>
      <c r="S6402" s="4">
        <f>WEEKDAY('Transaction Data'!$A6402)</f>
        <v>2</v>
      </c>
      <c r="T6402" s="2" t="str">
        <f>IF(WEEKDAY('Transaction Data'!$A6402,2)&lt;6,"Weekday","Weekend")</f>
        <v>Weekday</v>
      </c>
    </row>
    <row r="6403" ht="15.75" customHeight="1">
      <c r="A6403" s="1">
        <v>45421.0</v>
      </c>
      <c r="B6403" s="2" t="s">
        <v>5975</v>
      </c>
      <c r="C6403" s="2" t="s">
        <v>47</v>
      </c>
      <c r="D6403" s="1">
        <v>21085.0</v>
      </c>
      <c r="E6403" s="2" t="s">
        <v>63</v>
      </c>
      <c r="F6403" s="2">
        <v>260.0</v>
      </c>
      <c r="G6403" s="2" t="s">
        <v>61</v>
      </c>
      <c r="H6403" s="2" t="s">
        <v>52</v>
      </c>
      <c r="I6403" s="2" t="s">
        <v>25</v>
      </c>
      <c r="J6403" s="2" t="str">
        <f t="array" ref="J6403">XLOOKUP('Transaction Data'!$G6403,Product_Code,Biscuit_Brand)</f>
        <v>Choco Delight</v>
      </c>
      <c r="K6403" s="2">
        <f t="array" ref="K6403">XLOOKUP('Transaction Data'!$G6403,Product_Code,Cost)</f>
        <v>3</v>
      </c>
      <c r="L6403" s="2">
        <f t="array" ref="L6403">XLOOKUP('Transaction Data'!$G6403,Product_Code,Unit_Price)</f>
        <v>5</v>
      </c>
      <c r="M6403" s="3">
        <f>'Transaction Data'!$F6403*'Transaction Data'!$K6403</f>
        <v>780</v>
      </c>
      <c r="N6403" s="3">
        <f>'Transaction Data'!$F6403*'Transaction Data'!$L6403</f>
        <v>1300</v>
      </c>
      <c r="O6403" s="3">
        <f>'Transaction Data'!$N6403-'Transaction Data'!$M6403</f>
        <v>520</v>
      </c>
      <c r="P6403" s="2">
        <f>DATEDIF('Transaction Data'!$D6403,'Transaction Data'!$A6403,"y")</f>
        <v>66</v>
      </c>
      <c r="Q6403" s="2" t="str">
        <f>FLOOR('Transaction Data'!$P6403,15)&amp;"-"&amp;FLOOR('Transaction Data'!$P6403,15)+14</f>
        <v>60-74</v>
      </c>
      <c r="R6403" s="2" t="str">
        <f>IF('Transaction Data'!$L6403&lt;=10,"Less Expensive","Expensive")</f>
        <v>Less Expensive</v>
      </c>
      <c r="S6403" s="4">
        <f>WEEKDAY('Transaction Data'!$A6403)</f>
        <v>5</v>
      </c>
      <c r="T6403" s="2" t="str">
        <f>IF(WEEKDAY('Transaction Data'!$A6403,2)&lt;6,"Weekday","Weekend")</f>
        <v>Weekday</v>
      </c>
    </row>
    <row r="6404" ht="15.75" customHeight="1">
      <c r="A6404" s="1">
        <v>45346.0</v>
      </c>
      <c r="B6404" s="2" t="s">
        <v>5976</v>
      </c>
      <c r="C6404" s="2" t="s">
        <v>21</v>
      </c>
      <c r="D6404" s="1">
        <v>16021.0</v>
      </c>
      <c r="E6404" s="2" t="s">
        <v>37</v>
      </c>
      <c r="F6404" s="2">
        <v>272.0</v>
      </c>
      <c r="G6404" s="2" t="s">
        <v>28</v>
      </c>
      <c r="H6404" s="2" t="s">
        <v>52</v>
      </c>
      <c r="I6404" s="2" t="s">
        <v>25</v>
      </c>
      <c r="J6404" s="2" t="str">
        <f t="array" ref="J6404">XLOOKUP('Transaction Data'!$G6404,Product_Code,Biscuit_Brand)</f>
        <v>Shortbread</v>
      </c>
      <c r="K6404" s="2">
        <f t="array" ref="K6404">XLOOKUP('Transaction Data'!$G6404,Product_Code,Cost)</f>
        <v>10</v>
      </c>
      <c r="L6404" s="2">
        <f t="array" ref="L6404">XLOOKUP('Transaction Data'!$G6404,Product_Code,Unit_Price)</f>
        <v>45</v>
      </c>
      <c r="M6404" s="3">
        <f>'Transaction Data'!$F6404*'Transaction Data'!$K6404</f>
        <v>2720</v>
      </c>
      <c r="N6404" s="3">
        <f>'Transaction Data'!$F6404*'Transaction Data'!$L6404</f>
        <v>12240</v>
      </c>
      <c r="O6404" s="3">
        <f>'Transaction Data'!$N6404-'Transaction Data'!$M6404</f>
        <v>9520</v>
      </c>
      <c r="P6404" s="2">
        <f>DATEDIF('Transaction Data'!$D6404,'Transaction Data'!$A6404,"y")</f>
        <v>80</v>
      </c>
      <c r="Q6404" s="2" t="str">
        <f>FLOOR('Transaction Data'!$P6404,15)&amp;"-"&amp;FLOOR('Transaction Data'!$P6404,15)+14</f>
        <v>75-89</v>
      </c>
      <c r="R6404" s="2" t="str">
        <f>IF('Transaction Data'!$L6404&lt;=10,"Less Expensive","Expensive")</f>
        <v>Expensive</v>
      </c>
      <c r="S6404" s="4">
        <f>WEEKDAY('Transaction Data'!$A6404)</f>
        <v>7</v>
      </c>
      <c r="T6404" s="2" t="str">
        <f>IF(WEEKDAY('Transaction Data'!$A6404,2)&lt;6,"Weekday","Weekend")</f>
        <v>Weekend</v>
      </c>
    </row>
    <row r="6405" ht="15.75" customHeight="1">
      <c r="A6405" s="1">
        <v>45428.0</v>
      </c>
      <c r="B6405" s="2" t="s">
        <v>5977</v>
      </c>
      <c r="C6405" s="2" t="s">
        <v>21</v>
      </c>
      <c r="D6405" s="1">
        <v>33527.0</v>
      </c>
      <c r="E6405" s="2" t="s">
        <v>63</v>
      </c>
      <c r="F6405" s="2">
        <v>334.0</v>
      </c>
      <c r="G6405" s="2" t="s">
        <v>57</v>
      </c>
      <c r="H6405" s="2" t="s">
        <v>45</v>
      </c>
      <c r="I6405" s="2" t="s">
        <v>25</v>
      </c>
      <c r="J6405" s="2" t="str">
        <f t="array" ref="J6405">XLOOKUP('Transaction Data'!$G6405,Product_Code,Biscuit_Brand)</f>
        <v>Oatmeal Cookies</v>
      </c>
      <c r="K6405" s="2">
        <f t="array" ref="K6405">XLOOKUP('Transaction Data'!$G6405,Product_Code,Cost)</f>
        <v>19</v>
      </c>
      <c r="L6405" s="2">
        <f t="array" ref="L6405">XLOOKUP('Transaction Data'!$G6405,Product_Code,Unit_Price)</f>
        <v>23</v>
      </c>
      <c r="M6405" s="3">
        <f>'Transaction Data'!$F6405*'Transaction Data'!$K6405</f>
        <v>6346</v>
      </c>
      <c r="N6405" s="3">
        <f>'Transaction Data'!$F6405*'Transaction Data'!$L6405</f>
        <v>7682</v>
      </c>
      <c r="O6405" s="3">
        <f>'Transaction Data'!$N6405-'Transaction Data'!$M6405</f>
        <v>1336</v>
      </c>
      <c r="P6405" s="2">
        <f>DATEDIF('Transaction Data'!$D6405,'Transaction Data'!$A6405,"y")</f>
        <v>32</v>
      </c>
      <c r="Q6405" s="2" t="str">
        <f>FLOOR('Transaction Data'!$P6405,15)&amp;"-"&amp;FLOOR('Transaction Data'!$P6405,15)+14</f>
        <v>30-44</v>
      </c>
      <c r="R6405" s="2" t="str">
        <f>IF('Transaction Data'!$L6405&lt;=10,"Less Expensive","Expensive")</f>
        <v>Expensive</v>
      </c>
      <c r="S6405" s="4">
        <f>WEEKDAY('Transaction Data'!$A6405)</f>
        <v>5</v>
      </c>
      <c r="T6405" s="2" t="str">
        <f>IF(WEEKDAY('Transaction Data'!$A6405,2)&lt;6,"Weekday","Weekend")</f>
        <v>Weekday</v>
      </c>
    </row>
    <row r="6406" ht="15.75" customHeight="1">
      <c r="A6406" s="1">
        <v>45407.0</v>
      </c>
      <c r="B6406" s="2" t="s">
        <v>5978</v>
      </c>
      <c r="C6406" s="2" t="s">
        <v>32</v>
      </c>
      <c r="D6406" s="1">
        <v>31790.0</v>
      </c>
      <c r="E6406" s="2" t="s">
        <v>37</v>
      </c>
      <c r="F6406" s="2">
        <v>422.0</v>
      </c>
      <c r="G6406" s="2" t="s">
        <v>60</v>
      </c>
      <c r="H6406" s="2" t="s">
        <v>49</v>
      </c>
      <c r="I6406" s="2" t="s">
        <v>25</v>
      </c>
      <c r="J6406" s="2" t="str">
        <f t="array" ref="J6406">XLOOKUP('Transaction Data'!$G6406,Product_Code,Biscuit_Brand)</f>
        <v>Peanut Butter Bites</v>
      </c>
      <c r="K6406" s="2">
        <f t="array" ref="K6406">XLOOKUP('Transaction Data'!$G6406,Product_Code,Cost)</f>
        <v>5</v>
      </c>
      <c r="L6406" s="2">
        <f t="array" ref="L6406">XLOOKUP('Transaction Data'!$G6406,Product_Code,Unit_Price)</f>
        <v>7</v>
      </c>
      <c r="M6406" s="3">
        <f>'Transaction Data'!$F6406*'Transaction Data'!$K6406</f>
        <v>2110</v>
      </c>
      <c r="N6406" s="3">
        <f>'Transaction Data'!$F6406*'Transaction Data'!$L6406</f>
        <v>2954</v>
      </c>
      <c r="O6406" s="3">
        <f>'Transaction Data'!$N6406-'Transaction Data'!$M6406</f>
        <v>844</v>
      </c>
      <c r="P6406" s="2">
        <f>DATEDIF('Transaction Data'!$D6406,'Transaction Data'!$A6406,"y")</f>
        <v>37</v>
      </c>
      <c r="Q6406" s="2" t="str">
        <f>FLOOR('Transaction Data'!$P6406,15)&amp;"-"&amp;FLOOR('Transaction Data'!$P6406,15)+14</f>
        <v>30-44</v>
      </c>
      <c r="R6406" s="2" t="str">
        <f>IF('Transaction Data'!$L6406&lt;=10,"Less Expensive","Expensive")</f>
        <v>Less Expensive</v>
      </c>
      <c r="S6406" s="4">
        <f>WEEKDAY('Transaction Data'!$A6406)</f>
        <v>5</v>
      </c>
      <c r="T6406" s="2" t="str">
        <f>IF(WEEKDAY('Transaction Data'!$A6406,2)&lt;6,"Weekday","Weekend")</f>
        <v>Weekday</v>
      </c>
    </row>
    <row r="6407" ht="15.75" customHeight="1">
      <c r="A6407" s="1">
        <v>45303.0</v>
      </c>
      <c r="B6407" s="2" t="s">
        <v>5979</v>
      </c>
      <c r="C6407" s="2" t="s">
        <v>65</v>
      </c>
      <c r="D6407" s="1">
        <v>36753.0</v>
      </c>
      <c r="E6407" s="2" t="s">
        <v>22</v>
      </c>
      <c r="F6407" s="2">
        <v>90.0</v>
      </c>
      <c r="G6407" s="2" t="s">
        <v>23</v>
      </c>
      <c r="H6407" s="2" t="s">
        <v>52</v>
      </c>
      <c r="I6407" s="2" t="s">
        <v>30</v>
      </c>
      <c r="J6407" s="2" t="str">
        <f t="array" ref="J6407">XLOOKUP('Transaction Data'!$G6407,Product_Code,Biscuit_Brand)</f>
        <v>Cinnamon Swirls</v>
      </c>
      <c r="K6407" s="2">
        <f t="array" ref="K6407">XLOOKUP('Transaction Data'!$G6407,Product_Code,Cost)</f>
        <v>10</v>
      </c>
      <c r="L6407" s="2">
        <f t="array" ref="L6407">XLOOKUP('Transaction Data'!$G6407,Product_Code,Unit_Price)</f>
        <v>14</v>
      </c>
      <c r="M6407" s="3">
        <f>'Transaction Data'!$F6407*'Transaction Data'!$K6407</f>
        <v>900</v>
      </c>
      <c r="N6407" s="3">
        <f>'Transaction Data'!$F6407*'Transaction Data'!$L6407</f>
        <v>1260</v>
      </c>
      <c r="O6407" s="3">
        <f>'Transaction Data'!$N6407-'Transaction Data'!$M6407</f>
        <v>360</v>
      </c>
      <c r="P6407" s="2">
        <f>DATEDIF('Transaction Data'!$D6407,'Transaction Data'!$A6407,"y")</f>
        <v>23</v>
      </c>
      <c r="Q6407" s="2" t="str">
        <f>FLOOR('Transaction Data'!$P6407,15)&amp;"-"&amp;FLOOR('Transaction Data'!$P6407,15)+14</f>
        <v>15-29</v>
      </c>
      <c r="R6407" s="2" t="str">
        <f>IF('Transaction Data'!$L6407&lt;=10,"Less Expensive","Expensive")</f>
        <v>Expensive</v>
      </c>
      <c r="S6407" s="4">
        <f>WEEKDAY('Transaction Data'!$A6407)</f>
        <v>6</v>
      </c>
      <c r="T6407" s="2" t="str">
        <f>IF(WEEKDAY('Transaction Data'!$A6407,2)&lt;6,"Weekday","Weekend")</f>
        <v>Weekday</v>
      </c>
    </row>
    <row r="6408" ht="15.75" customHeight="1">
      <c r="A6408" s="1">
        <v>45453.0</v>
      </c>
      <c r="B6408" s="2" t="s">
        <v>5980</v>
      </c>
      <c r="C6408" s="2" t="s">
        <v>21</v>
      </c>
      <c r="D6408" s="1">
        <v>20774.0</v>
      </c>
      <c r="E6408" s="2" t="s">
        <v>63</v>
      </c>
      <c r="F6408" s="2">
        <v>477.0</v>
      </c>
      <c r="G6408" s="2" t="s">
        <v>60</v>
      </c>
      <c r="H6408" s="2" t="s">
        <v>49</v>
      </c>
      <c r="I6408" s="2" t="s">
        <v>25</v>
      </c>
      <c r="J6408" s="2" t="str">
        <f t="array" ref="J6408">XLOOKUP('Transaction Data'!$G6408,Product_Code,Biscuit_Brand)</f>
        <v>Peanut Butter Bites</v>
      </c>
      <c r="K6408" s="2">
        <f t="array" ref="K6408">XLOOKUP('Transaction Data'!$G6408,Product_Code,Cost)</f>
        <v>5</v>
      </c>
      <c r="L6408" s="2">
        <f t="array" ref="L6408">XLOOKUP('Transaction Data'!$G6408,Product_Code,Unit_Price)</f>
        <v>7</v>
      </c>
      <c r="M6408" s="3">
        <f>'Transaction Data'!$F6408*'Transaction Data'!$K6408</f>
        <v>2385</v>
      </c>
      <c r="N6408" s="3">
        <f>'Transaction Data'!$F6408*'Transaction Data'!$L6408</f>
        <v>3339</v>
      </c>
      <c r="O6408" s="3">
        <f>'Transaction Data'!$N6408-'Transaction Data'!$M6408</f>
        <v>954</v>
      </c>
      <c r="P6408" s="2">
        <f>DATEDIF('Transaction Data'!$D6408,'Transaction Data'!$A6408,"y")</f>
        <v>67</v>
      </c>
      <c r="Q6408" s="2" t="str">
        <f>FLOOR('Transaction Data'!$P6408,15)&amp;"-"&amp;FLOOR('Transaction Data'!$P6408,15)+14</f>
        <v>60-74</v>
      </c>
      <c r="R6408" s="2" t="str">
        <f>IF('Transaction Data'!$L6408&lt;=10,"Less Expensive","Expensive")</f>
        <v>Less Expensive</v>
      </c>
      <c r="S6408" s="4">
        <f>WEEKDAY('Transaction Data'!$A6408)</f>
        <v>2</v>
      </c>
      <c r="T6408" s="2" t="str">
        <f>IF(WEEKDAY('Transaction Data'!$A6408,2)&lt;6,"Weekday","Weekend")</f>
        <v>Weekday</v>
      </c>
    </row>
    <row r="6409" ht="15.75" customHeight="1">
      <c r="A6409" s="1">
        <v>45461.0</v>
      </c>
      <c r="B6409" s="2" t="s">
        <v>5981</v>
      </c>
      <c r="C6409" s="2" t="s">
        <v>21</v>
      </c>
      <c r="D6409" s="1">
        <v>25953.0</v>
      </c>
      <c r="E6409" s="2" t="s">
        <v>63</v>
      </c>
      <c r="F6409" s="2">
        <v>338.0</v>
      </c>
      <c r="G6409" s="2" t="s">
        <v>61</v>
      </c>
      <c r="H6409" s="2" t="s">
        <v>52</v>
      </c>
      <c r="I6409" s="2" t="s">
        <v>25</v>
      </c>
      <c r="J6409" s="2" t="str">
        <f t="array" ref="J6409">XLOOKUP('Transaction Data'!$G6409,Product_Code,Biscuit_Brand)</f>
        <v>Choco Delight</v>
      </c>
      <c r="K6409" s="2">
        <f t="array" ref="K6409">XLOOKUP('Transaction Data'!$G6409,Product_Code,Cost)</f>
        <v>3</v>
      </c>
      <c r="L6409" s="2">
        <f t="array" ref="L6409">XLOOKUP('Transaction Data'!$G6409,Product_Code,Unit_Price)</f>
        <v>5</v>
      </c>
      <c r="M6409" s="3">
        <f>'Transaction Data'!$F6409*'Transaction Data'!$K6409</f>
        <v>1014</v>
      </c>
      <c r="N6409" s="3">
        <f>'Transaction Data'!$F6409*'Transaction Data'!$L6409</f>
        <v>1690</v>
      </c>
      <c r="O6409" s="3">
        <f>'Transaction Data'!$N6409-'Transaction Data'!$M6409</f>
        <v>676</v>
      </c>
      <c r="P6409" s="2">
        <f>DATEDIF('Transaction Data'!$D6409,'Transaction Data'!$A6409,"y")</f>
        <v>53</v>
      </c>
      <c r="Q6409" s="2" t="str">
        <f>FLOOR('Transaction Data'!$P6409,15)&amp;"-"&amp;FLOOR('Transaction Data'!$P6409,15)+14</f>
        <v>45-59</v>
      </c>
      <c r="R6409" s="2" t="str">
        <f>IF('Transaction Data'!$L6409&lt;=10,"Less Expensive","Expensive")</f>
        <v>Less Expensive</v>
      </c>
      <c r="S6409" s="4">
        <f>WEEKDAY('Transaction Data'!$A6409)</f>
        <v>3</v>
      </c>
      <c r="T6409" s="2" t="str">
        <f>IF(WEEKDAY('Transaction Data'!$A6409,2)&lt;6,"Weekday","Weekend")</f>
        <v>Weekday</v>
      </c>
    </row>
    <row r="6410" ht="15.75" customHeight="1">
      <c r="A6410" s="1">
        <v>45307.0</v>
      </c>
      <c r="B6410" s="2" t="s">
        <v>5982</v>
      </c>
      <c r="C6410" s="2" t="s">
        <v>51</v>
      </c>
      <c r="D6410" s="1">
        <v>27975.0</v>
      </c>
      <c r="E6410" s="2" t="s">
        <v>22</v>
      </c>
      <c r="F6410" s="2">
        <v>123.0</v>
      </c>
      <c r="G6410" s="2" t="s">
        <v>48</v>
      </c>
      <c r="H6410" s="2" t="s">
        <v>34</v>
      </c>
      <c r="I6410" s="2" t="s">
        <v>25</v>
      </c>
      <c r="J6410" s="2" t="str">
        <f t="array" ref="J6410">XLOOKUP('Transaction Data'!$G6410,Product_Code,Biscuit_Brand)</f>
        <v>Lemon Crisps</v>
      </c>
      <c r="K6410" s="2">
        <f t="array" ref="K6410">XLOOKUP('Transaction Data'!$G6410,Product_Code,Cost)</f>
        <v>7</v>
      </c>
      <c r="L6410" s="2">
        <f t="array" ref="L6410">XLOOKUP('Transaction Data'!$G6410,Product_Code,Unit_Price)</f>
        <v>9</v>
      </c>
      <c r="M6410" s="3">
        <f>'Transaction Data'!$F6410*'Transaction Data'!$K6410</f>
        <v>861</v>
      </c>
      <c r="N6410" s="3">
        <f>'Transaction Data'!$F6410*'Transaction Data'!$L6410</f>
        <v>1107</v>
      </c>
      <c r="O6410" s="3">
        <f>'Transaction Data'!$N6410-'Transaction Data'!$M6410</f>
        <v>246</v>
      </c>
      <c r="P6410" s="2">
        <f>DATEDIF('Transaction Data'!$D6410,'Transaction Data'!$A6410,"y")</f>
        <v>47</v>
      </c>
      <c r="Q6410" s="2" t="str">
        <f>FLOOR('Transaction Data'!$P6410,15)&amp;"-"&amp;FLOOR('Transaction Data'!$P6410,15)+14</f>
        <v>45-59</v>
      </c>
      <c r="R6410" s="2" t="str">
        <f>IF('Transaction Data'!$L6410&lt;=10,"Less Expensive","Expensive")</f>
        <v>Less Expensive</v>
      </c>
      <c r="S6410" s="4">
        <f>WEEKDAY('Transaction Data'!$A6410)</f>
        <v>3</v>
      </c>
      <c r="T6410" s="2" t="str">
        <f>IF(WEEKDAY('Transaction Data'!$A6410,2)&lt;6,"Weekday","Weekend")</f>
        <v>Weekday</v>
      </c>
    </row>
    <row r="6411" ht="15.75" customHeight="1">
      <c r="A6411" s="1">
        <v>45438.0</v>
      </c>
      <c r="B6411" s="2" t="s">
        <v>5983</v>
      </c>
      <c r="C6411" s="2" t="s">
        <v>47</v>
      </c>
      <c r="D6411" s="1">
        <v>21911.0</v>
      </c>
      <c r="E6411" s="2" t="s">
        <v>63</v>
      </c>
      <c r="F6411" s="2">
        <v>10.0</v>
      </c>
      <c r="G6411" s="2" t="s">
        <v>28</v>
      </c>
      <c r="H6411" s="2" t="s">
        <v>34</v>
      </c>
      <c r="I6411" s="2" t="s">
        <v>25</v>
      </c>
      <c r="J6411" s="2" t="str">
        <f t="array" ref="J6411">XLOOKUP('Transaction Data'!$G6411,Product_Code,Biscuit_Brand)</f>
        <v>Shortbread</v>
      </c>
      <c r="K6411" s="2">
        <f t="array" ref="K6411">XLOOKUP('Transaction Data'!$G6411,Product_Code,Cost)</f>
        <v>10</v>
      </c>
      <c r="L6411" s="2">
        <f t="array" ref="L6411">XLOOKUP('Transaction Data'!$G6411,Product_Code,Unit_Price)</f>
        <v>45</v>
      </c>
      <c r="M6411" s="3">
        <f>'Transaction Data'!$F6411*'Transaction Data'!$K6411</f>
        <v>100</v>
      </c>
      <c r="N6411" s="3">
        <f>'Transaction Data'!$F6411*'Transaction Data'!$L6411</f>
        <v>450</v>
      </c>
      <c r="O6411" s="3">
        <f>'Transaction Data'!$N6411-'Transaction Data'!$M6411</f>
        <v>350</v>
      </c>
      <c r="P6411" s="2">
        <f>DATEDIF('Transaction Data'!$D6411,'Transaction Data'!$A6411,"y")</f>
        <v>64</v>
      </c>
      <c r="Q6411" s="2" t="str">
        <f>FLOOR('Transaction Data'!$P6411,15)&amp;"-"&amp;FLOOR('Transaction Data'!$P6411,15)+14</f>
        <v>60-74</v>
      </c>
      <c r="R6411" s="2" t="str">
        <f>IF('Transaction Data'!$L6411&lt;=10,"Less Expensive","Expensive")</f>
        <v>Expensive</v>
      </c>
      <c r="S6411" s="4">
        <f>WEEKDAY('Transaction Data'!$A6411)</f>
        <v>1</v>
      </c>
      <c r="T6411" s="2" t="str">
        <f>IF(WEEKDAY('Transaction Data'!$A6411,2)&lt;6,"Weekday","Weekend")</f>
        <v>Weekend</v>
      </c>
    </row>
    <row r="6412" ht="15.75" customHeight="1">
      <c r="A6412" s="1">
        <v>45315.0</v>
      </c>
      <c r="B6412" s="2" t="s">
        <v>5984</v>
      </c>
      <c r="C6412" s="2" t="s">
        <v>69</v>
      </c>
      <c r="D6412" s="1">
        <v>19043.0</v>
      </c>
      <c r="E6412" s="2" t="s">
        <v>63</v>
      </c>
      <c r="F6412" s="2">
        <v>157.0</v>
      </c>
      <c r="G6412" s="2" t="s">
        <v>38</v>
      </c>
      <c r="H6412" s="2" t="s">
        <v>39</v>
      </c>
      <c r="I6412" s="2" t="s">
        <v>25</v>
      </c>
      <c r="J6412" s="2" t="str">
        <f t="array" ref="J6412">XLOOKUP('Transaction Data'!$G6412,Product_Code,Biscuit_Brand)</f>
        <v>Ginger Snaps</v>
      </c>
      <c r="K6412" s="2">
        <f t="array" ref="K6412">XLOOKUP('Transaction Data'!$G6412,Product_Code,Cost)</f>
        <v>14</v>
      </c>
      <c r="L6412" s="2">
        <f t="array" ref="L6412">XLOOKUP('Transaction Data'!$G6412,Product_Code,Unit_Price)</f>
        <v>28</v>
      </c>
      <c r="M6412" s="3">
        <f>'Transaction Data'!$F6412*'Transaction Data'!$K6412</f>
        <v>2198</v>
      </c>
      <c r="N6412" s="3">
        <f>'Transaction Data'!$F6412*'Transaction Data'!$L6412</f>
        <v>4396</v>
      </c>
      <c r="O6412" s="3">
        <f>'Transaction Data'!$N6412-'Transaction Data'!$M6412</f>
        <v>2198</v>
      </c>
      <c r="P6412" s="2">
        <f>DATEDIF('Transaction Data'!$D6412,'Transaction Data'!$A6412,"y")</f>
        <v>71</v>
      </c>
      <c r="Q6412" s="2" t="str">
        <f>FLOOR('Transaction Data'!$P6412,15)&amp;"-"&amp;FLOOR('Transaction Data'!$P6412,15)+14</f>
        <v>60-74</v>
      </c>
      <c r="R6412" s="2" t="str">
        <f>IF('Transaction Data'!$L6412&lt;=10,"Less Expensive","Expensive")</f>
        <v>Expensive</v>
      </c>
      <c r="S6412" s="4">
        <f>WEEKDAY('Transaction Data'!$A6412)</f>
        <v>4</v>
      </c>
      <c r="T6412" s="2" t="str">
        <f>IF(WEEKDAY('Transaction Data'!$A6412,2)&lt;6,"Weekday","Weekend")</f>
        <v>Weekday</v>
      </c>
    </row>
    <row r="6413" ht="15.75" customHeight="1">
      <c r="A6413" s="1">
        <v>45295.0</v>
      </c>
      <c r="B6413" s="2" t="s">
        <v>5985</v>
      </c>
      <c r="C6413" s="2" t="s">
        <v>32</v>
      </c>
      <c r="D6413" s="1">
        <v>34063.0</v>
      </c>
      <c r="E6413" s="2" t="s">
        <v>22</v>
      </c>
      <c r="F6413" s="2">
        <v>356.0</v>
      </c>
      <c r="G6413" s="2" t="s">
        <v>33</v>
      </c>
      <c r="H6413" s="2" t="s">
        <v>42</v>
      </c>
      <c r="I6413" s="2" t="s">
        <v>25</v>
      </c>
      <c r="J6413" s="2" t="str">
        <f t="array" ref="J6413">XLOOKUP('Transaction Data'!$G6413,Product_Code,Biscuit_Brand)</f>
        <v>Caramel Biscuits</v>
      </c>
      <c r="K6413" s="2">
        <f t="array" ref="K6413">XLOOKUP('Transaction Data'!$G6413,Product_Code,Cost)</f>
        <v>18</v>
      </c>
      <c r="L6413" s="2">
        <f t="array" ref="L6413">XLOOKUP('Transaction Data'!$G6413,Product_Code,Unit_Price)</f>
        <v>22</v>
      </c>
      <c r="M6413" s="3">
        <f>'Transaction Data'!$F6413*'Transaction Data'!$K6413</f>
        <v>6408</v>
      </c>
      <c r="N6413" s="3">
        <f>'Transaction Data'!$F6413*'Transaction Data'!$L6413</f>
        <v>7832</v>
      </c>
      <c r="O6413" s="3">
        <f>'Transaction Data'!$N6413-'Transaction Data'!$M6413</f>
        <v>1424</v>
      </c>
      <c r="P6413" s="2">
        <f>DATEDIF('Transaction Data'!$D6413,'Transaction Data'!$A6413,"y")</f>
        <v>30</v>
      </c>
      <c r="Q6413" s="2" t="str">
        <f>FLOOR('Transaction Data'!$P6413,15)&amp;"-"&amp;FLOOR('Transaction Data'!$P6413,15)+14</f>
        <v>30-44</v>
      </c>
      <c r="R6413" s="2" t="str">
        <f>IF('Transaction Data'!$L6413&lt;=10,"Less Expensive","Expensive")</f>
        <v>Expensive</v>
      </c>
      <c r="S6413" s="4">
        <f>WEEKDAY('Transaction Data'!$A6413)</f>
        <v>5</v>
      </c>
      <c r="T6413" s="2" t="str">
        <f>IF(WEEKDAY('Transaction Data'!$A6413,2)&lt;6,"Weekday","Weekend")</f>
        <v>Weekday</v>
      </c>
    </row>
    <row r="6414" ht="15.75" customHeight="1">
      <c r="A6414" s="1">
        <v>45323.0</v>
      </c>
      <c r="B6414" s="2" t="s">
        <v>5986</v>
      </c>
      <c r="C6414" s="2" t="s">
        <v>72</v>
      </c>
      <c r="D6414" s="1">
        <v>18890.0</v>
      </c>
      <c r="E6414" s="2" t="s">
        <v>37</v>
      </c>
      <c r="F6414" s="2">
        <v>19.0</v>
      </c>
      <c r="G6414" s="2" t="s">
        <v>61</v>
      </c>
      <c r="H6414" s="2" t="s">
        <v>45</v>
      </c>
      <c r="I6414" s="2" t="s">
        <v>25</v>
      </c>
      <c r="J6414" s="2" t="str">
        <f t="array" ref="J6414">XLOOKUP('Transaction Data'!$G6414,Product_Code,Biscuit_Brand)</f>
        <v>Choco Delight</v>
      </c>
      <c r="K6414" s="2">
        <f t="array" ref="K6414">XLOOKUP('Transaction Data'!$G6414,Product_Code,Cost)</f>
        <v>3</v>
      </c>
      <c r="L6414" s="2">
        <f t="array" ref="L6414">XLOOKUP('Transaction Data'!$G6414,Product_Code,Unit_Price)</f>
        <v>5</v>
      </c>
      <c r="M6414" s="3">
        <f>'Transaction Data'!$F6414*'Transaction Data'!$K6414</f>
        <v>57</v>
      </c>
      <c r="N6414" s="3">
        <f>'Transaction Data'!$F6414*'Transaction Data'!$L6414</f>
        <v>95</v>
      </c>
      <c r="O6414" s="3">
        <f>'Transaction Data'!$N6414-'Transaction Data'!$M6414</f>
        <v>38</v>
      </c>
      <c r="P6414" s="2">
        <f>DATEDIF('Transaction Data'!$D6414,'Transaction Data'!$A6414,"y")</f>
        <v>72</v>
      </c>
      <c r="Q6414" s="2" t="str">
        <f>FLOOR('Transaction Data'!$P6414,15)&amp;"-"&amp;FLOOR('Transaction Data'!$P6414,15)+14</f>
        <v>60-74</v>
      </c>
      <c r="R6414" s="2" t="str">
        <f>IF('Transaction Data'!$L6414&lt;=10,"Less Expensive","Expensive")</f>
        <v>Less Expensive</v>
      </c>
      <c r="S6414" s="4">
        <f>WEEKDAY('Transaction Data'!$A6414)</f>
        <v>5</v>
      </c>
      <c r="T6414" s="2" t="str">
        <f>IF(WEEKDAY('Transaction Data'!$A6414,2)&lt;6,"Weekday","Weekend")</f>
        <v>Weekday</v>
      </c>
    </row>
    <row r="6415" ht="15.75" customHeight="1">
      <c r="A6415" s="1">
        <v>45327.0</v>
      </c>
      <c r="B6415" s="2" t="s">
        <v>5987</v>
      </c>
      <c r="C6415" s="2" t="s">
        <v>78</v>
      </c>
      <c r="D6415" s="1">
        <v>35510.0</v>
      </c>
      <c r="E6415" s="2" t="s">
        <v>37</v>
      </c>
      <c r="F6415" s="2">
        <v>493.0</v>
      </c>
      <c r="G6415" s="2" t="s">
        <v>60</v>
      </c>
      <c r="H6415" s="2" t="s">
        <v>49</v>
      </c>
      <c r="I6415" s="2" t="s">
        <v>25</v>
      </c>
      <c r="J6415" s="2" t="str">
        <f t="array" ref="J6415">XLOOKUP('Transaction Data'!$G6415,Product_Code,Biscuit_Brand)</f>
        <v>Peanut Butter Bites</v>
      </c>
      <c r="K6415" s="2">
        <f t="array" ref="K6415">XLOOKUP('Transaction Data'!$G6415,Product_Code,Cost)</f>
        <v>5</v>
      </c>
      <c r="L6415" s="2">
        <f t="array" ref="L6415">XLOOKUP('Transaction Data'!$G6415,Product_Code,Unit_Price)</f>
        <v>7</v>
      </c>
      <c r="M6415" s="3">
        <f>'Transaction Data'!$F6415*'Transaction Data'!$K6415</f>
        <v>2465</v>
      </c>
      <c r="N6415" s="3">
        <f>'Transaction Data'!$F6415*'Transaction Data'!$L6415</f>
        <v>3451</v>
      </c>
      <c r="O6415" s="3">
        <f>'Transaction Data'!$N6415-'Transaction Data'!$M6415</f>
        <v>986</v>
      </c>
      <c r="P6415" s="2">
        <f>DATEDIF('Transaction Data'!$D6415,'Transaction Data'!$A6415,"y")</f>
        <v>26</v>
      </c>
      <c r="Q6415" s="2" t="str">
        <f>FLOOR('Transaction Data'!$P6415,15)&amp;"-"&amp;FLOOR('Transaction Data'!$P6415,15)+14</f>
        <v>15-29</v>
      </c>
      <c r="R6415" s="2" t="str">
        <f>IF('Transaction Data'!$L6415&lt;=10,"Less Expensive","Expensive")</f>
        <v>Less Expensive</v>
      </c>
      <c r="S6415" s="4">
        <f>WEEKDAY('Transaction Data'!$A6415)</f>
        <v>2</v>
      </c>
      <c r="T6415" s="2" t="str">
        <f>IF(WEEKDAY('Transaction Data'!$A6415,2)&lt;6,"Weekday","Weekend")</f>
        <v>Weekday</v>
      </c>
    </row>
    <row r="6416" ht="15.75" customHeight="1">
      <c r="A6416" s="1">
        <v>45448.0</v>
      </c>
      <c r="B6416" s="2" t="s">
        <v>5988</v>
      </c>
      <c r="C6416" s="2" t="s">
        <v>72</v>
      </c>
      <c r="D6416" s="1">
        <v>30952.0</v>
      </c>
      <c r="E6416" s="2" t="s">
        <v>22</v>
      </c>
      <c r="F6416" s="2">
        <v>240.0</v>
      </c>
      <c r="G6416" s="2" t="s">
        <v>28</v>
      </c>
      <c r="H6416" s="2" t="s">
        <v>52</v>
      </c>
      <c r="I6416" s="2" t="s">
        <v>25</v>
      </c>
      <c r="J6416" s="2" t="str">
        <f t="array" ref="J6416">XLOOKUP('Transaction Data'!$G6416,Product_Code,Biscuit_Brand)</f>
        <v>Shortbread</v>
      </c>
      <c r="K6416" s="2">
        <f t="array" ref="K6416">XLOOKUP('Transaction Data'!$G6416,Product_Code,Cost)</f>
        <v>10</v>
      </c>
      <c r="L6416" s="2">
        <f t="array" ref="L6416">XLOOKUP('Transaction Data'!$G6416,Product_Code,Unit_Price)</f>
        <v>45</v>
      </c>
      <c r="M6416" s="3">
        <f>'Transaction Data'!$F6416*'Transaction Data'!$K6416</f>
        <v>2400</v>
      </c>
      <c r="N6416" s="3">
        <f>'Transaction Data'!$F6416*'Transaction Data'!$L6416</f>
        <v>10800</v>
      </c>
      <c r="O6416" s="3">
        <f>'Transaction Data'!$N6416-'Transaction Data'!$M6416</f>
        <v>8400</v>
      </c>
      <c r="P6416" s="2">
        <f>DATEDIF('Transaction Data'!$D6416,'Transaction Data'!$A6416,"y")</f>
        <v>39</v>
      </c>
      <c r="Q6416" s="2" t="str">
        <f>FLOOR('Transaction Data'!$P6416,15)&amp;"-"&amp;FLOOR('Transaction Data'!$P6416,15)+14</f>
        <v>30-44</v>
      </c>
      <c r="R6416" s="2" t="str">
        <f>IF('Transaction Data'!$L6416&lt;=10,"Less Expensive","Expensive")</f>
        <v>Expensive</v>
      </c>
      <c r="S6416" s="4">
        <f>WEEKDAY('Transaction Data'!$A6416)</f>
        <v>4</v>
      </c>
      <c r="T6416" s="2" t="str">
        <f>IF(WEEKDAY('Transaction Data'!$A6416,2)&lt;6,"Weekday","Weekend")</f>
        <v>Weekday</v>
      </c>
    </row>
    <row r="6417" ht="15.75" customHeight="1">
      <c r="A6417" s="1">
        <v>45459.0</v>
      </c>
      <c r="B6417" s="2" t="s">
        <v>5989</v>
      </c>
      <c r="C6417" s="2" t="s">
        <v>54</v>
      </c>
      <c r="D6417" s="1">
        <v>35322.0</v>
      </c>
      <c r="E6417" s="2" t="s">
        <v>27</v>
      </c>
      <c r="F6417" s="2">
        <v>261.0</v>
      </c>
      <c r="G6417" s="2" t="s">
        <v>57</v>
      </c>
      <c r="H6417" s="2" t="s">
        <v>49</v>
      </c>
      <c r="I6417" s="2" t="s">
        <v>25</v>
      </c>
      <c r="J6417" s="2" t="str">
        <f t="array" ref="J6417">XLOOKUP('Transaction Data'!$G6417,Product_Code,Biscuit_Brand)</f>
        <v>Oatmeal Cookies</v>
      </c>
      <c r="K6417" s="2">
        <f t="array" ref="K6417">XLOOKUP('Transaction Data'!$G6417,Product_Code,Cost)</f>
        <v>19</v>
      </c>
      <c r="L6417" s="2">
        <f t="array" ref="L6417">XLOOKUP('Transaction Data'!$G6417,Product_Code,Unit_Price)</f>
        <v>23</v>
      </c>
      <c r="M6417" s="3">
        <f>'Transaction Data'!$F6417*'Transaction Data'!$K6417</f>
        <v>4959</v>
      </c>
      <c r="N6417" s="3">
        <f>'Transaction Data'!$F6417*'Transaction Data'!$L6417</f>
        <v>6003</v>
      </c>
      <c r="O6417" s="3">
        <f>'Transaction Data'!$N6417-'Transaction Data'!$M6417</f>
        <v>1044</v>
      </c>
      <c r="P6417" s="2">
        <f>DATEDIF('Transaction Data'!$D6417,'Transaction Data'!$A6417,"y")</f>
        <v>27</v>
      </c>
      <c r="Q6417" s="2" t="str">
        <f>FLOOR('Transaction Data'!$P6417,15)&amp;"-"&amp;FLOOR('Transaction Data'!$P6417,15)+14</f>
        <v>15-29</v>
      </c>
      <c r="R6417" s="2" t="str">
        <f>IF('Transaction Data'!$L6417&lt;=10,"Less Expensive","Expensive")</f>
        <v>Expensive</v>
      </c>
      <c r="S6417" s="4">
        <f>WEEKDAY('Transaction Data'!$A6417)</f>
        <v>1</v>
      </c>
      <c r="T6417" s="2" t="str">
        <f>IF(WEEKDAY('Transaction Data'!$A6417,2)&lt;6,"Weekday","Weekend")</f>
        <v>Weekend</v>
      </c>
    </row>
    <row r="6418" ht="15.75" customHeight="1">
      <c r="A6418" s="1">
        <v>45426.0</v>
      </c>
      <c r="B6418" s="2" t="s">
        <v>5990</v>
      </c>
      <c r="C6418" s="2" t="s">
        <v>21</v>
      </c>
      <c r="D6418" s="1">
        <v>28627.0</v>
      </c>
      <c r="E6418" s="2" t="s">
        <v>63</v>
      </c>
      <c r="F6418" s="2">
        <v>13.0</v>
      </c>
      <c r="G6418" s="2" t="s">
        <v>55</v>
      </c>
      <c r="H6418" s="2" t="s">
        <v>52</v>
      </c>
      <c r="I6418" s="2" t="s">
        <v>25</v>
      </c>
      <c r="J6418" s="2" t="str">
        <f t="array" ref="J6418">XLOOKUP('Transaction Data'!$G6418,Product_Code,Biscuit_Brand)</f>
        <v>Vanilla Wafers</v>
      </c>
      <c r="K6418" s="2">
        <f t="array" ref="K6418">XLOOKUP('Transaction Data'!$G6418,Product_Code,Cost)</f>
        <v>18</v>
      </c>
      <c r="L6418" s="2">
        <f t="array" ref="L6418">XLOOKUP('Transaction Data'!$G6418,Product_Code,Unit_Price)</f>
        <v>36</v>
      </c>
      <c r="M6418" s="3">
        <f>'Transaction Data'!$F6418*'Transaction Data'!$K6418</f>
        <v>234</v>
      </c>
      <c r="N6418" s="3">
        <f>'Transaction Data'!$F6418*'Transaction Data'!$L6418</f>
        <v>468</v>
      </c>
      <c r="O6418" s="3">
        <f>'Transaction Data'!$N6418-'Transaction Data'!$M6418</f>
        <v>234</v>
      </c>
      <c r="P6418" s="2">
        <f>DATEDIF('Transaction Data'!$D6418,'Transaction Data'!$A6418,"y")</f>
        <v>45</v>
      </c>
      <c r="Q6418" s="2" t="str">
        <f>FLOOR('Transaction Data'!$P6418,15)&amp;"-"&amp;FLOOR('Transaction Data'!$P6418,15)+14</f>
        <v>45-59</v>
      </c>
      <c r="R6418" s="2" t="str">
        <f>IF('Transaction Data'!$L6418&lt;=10,"Less Expensive","Expensive")</f>
        <v>Expensive</v>
      </c>
      <c r="S6418" s="4">
        <f>WEEKDAY('Transaction Data'!$A6418)</f>
        <v>3</v>
      </c>
      <c r="T6418" s="2" t="str">
        <f>IF(WEEKDAY('Transaction Data'!$A6418,2)&lt;6,"Weekday","Weekend")</f>
        <v>Weekday</v>
      </c>
    </row>
    <row r="6419" ht="15.75" customHeight="1">
      <c r="A6419" s="1">
        <v>45438.0</v>
      </c>
      <c r="B6419" s="2" t="s">
        <v>5991</v>
      </c>
      <c r="C6419" s="2" t="s">
        <v>72</v>
      </c>
      <c r="D6419" s="1">
        <v>36382.0</v>
      </c>
      <c r="E6419" s="2" t="s">
        <v>63</v>
      </c>
      <c r="F6419" s="2">
        <v>200.0</v>
      </c>
      <c r="G6419" s="2" t="s">
        <v>38</v>
      </c>
      <c r="H6419" s="2" t="s">
        <v>52</v>
      </c>
      <c r="I6419" s="2" t="s">
        <v>25</v>
      </c>
      <c r="J6419" s="2" t="str">
        <f t="array" ref="J6419">XLOOKUP('Transaction Data'!$G6419,Product_Code,Biscuit_Brand)</f>
        <v>Ginger Snaps</v>
      </c>
      <c r="K6419" s="2">
        <f t="array" ref="K6419">XLOOKUP('Transaction Data'!$G6419,Product_Code,Cost)</f>
        <v>14</v>
      </c>
      <c r="L6419" s="2">
        <f t="array" ref="L6419">XLOOKUP('Transaction Data'!$G6419,Product_Code,Unit_Price)</f>
        <v>28</v>
      </c>
      <c r="M6419" s="3">
        <f>'Transaction Data'!$F6419*'Transaction Data'!$K6419</f>
        <v>2800</v>
      </c>
      <c r="N6419" s="3">
        <f>'Transaction Data'!$F6419*'Transaction Data'!$L6419</f>
        <v>5600</v>
      </c>
      <c r="O6419" s="3">
        <f>'Transaction Data'!$N6419-'Transaction Data'!$M6419</f>
        <v>2800</v>
      </c>
      <c r="P6419" s="2">
        <f>DATEDIF('Transaction Data'!$D6419,'Transaction Data'!$A6419,"y")</f>
        <v>24</v>
      </c>
      <c r="Q6419" s="2" t="str">
        <f>FLOOR('Transaction Data'!$P6419,15)&amp;"-"&amp;FLOOR('Transaction Data'!$P6419,15)+14</f>
        <v>15-29</v>
      </c>
      <c r="R6419" s="2" t="str">
        <f>IF('Transaction Data'!$L6419&lt;=10,"Less Expensive","Expensive")</f>
        <v>Expensive</v>
      </c>
      <c r="S6419" s="4">
        <f>WEEKDAY('Transaction Data'!$A6419)</f>
        <v>1</v>
      </c>
      <c r="T6419" s="2" t="str">
        <f>IF(WEEKDAY('Transaction Data'!$A6419,2)&lt;6,"Weekday","Weekend")</f>
        <v>Weekend</v>
      </c>
    </row>
    <row r="6420" ht="15.75" customHeight="1">
      <c r="A6420" s="1">
        <v>45429.0</v>
      </c>
      <c r="B6420" s="2" t="s">
        <v>4008</v>
      </c>
      <c r="C6420" s="2" t="s">
        <v>41</v>
      </c>
      <c r="D6420" s="1">
        <v>19466.0</v>
      </c>
      <c r="E6420" s="2" t="s">
        <v>37</v>
      </c>
      <c r="F6420" s="2">
        <v>257.0</v>
      </c>
      <c r="G6420" s="2" t="s">
        <v>28</v>
      </c>
      <c r="H6420" s="2" t="s">
        <v>45</v>
      </c>
      <c r="I6420" s="2" t="s">
        <v>25</v>
      </c>
      <c r="J6420" s="2" t="str">
        <f t="array" ref="J6420">XLOOKUP('Transaction Data'!$G6420,Product_Code,Biscuit_Brand)</f>
        <v>Shortbread</v>
      </c>
      <c r="K6420" s="2">
        <f t="array" ref="K6420">XLOOKUP('Transaction Data'!$G6420,Product_Code,Cost)</f>
        <v>10</v>
      </c>
      <c r="L6420" s="2">
        <f t="array" ref="L6420">XLOOKUP('Transaction Data'!$G6420,Product_Code,Unit_Price)</f>
        <v>45</v>
      </c>
      <c r="M6420" s="3">
        <f>'Transaction Data'!$F6420*'Transaction Data'!$K6420</f>
        <v>2570</v>
      </c>
      <c r="N6420" s="3">
        <f>'Transaction Data'!$F6420*'Transaction Data'!$L6420</f>
        <v>11565</v>
      </c>
      <c r="O6420" s="3">
        <f>'Transaction Data'!$N6420-'Transaction Data'!$M6420</f>
        <v>8995</v>
      </c>
      <c r="P6420" s="2">
        <f>DATEDIF('Transaction Data'!$D6420,'Transaction Data'!$A6420,"y")</f>
        <v>71</v>
      </c>
      <c r="Q6420" s="2" t="str">
        <f>FLOOR('Transaction Data'!$P6420,15)&amp;"-"&amp;FLOOR('Transaction Data'!$P6420,15)+14</f>
        <v>60-74</v>
      </c>
      <c r="R6420" s="2" t="str">
        <f>IF('Transaction Data'!$L6420&lt;=10,"Less Expensive","Expensive")</f>
        <v>Expensive</v>
      </c>
      <c r="S6420" s="4">
        <f>WEEKDAY('Transaction Data'!$A6420)</f>
        <v>6</v>
      </c>
      <c r="T6420" s="2" t="str">
        <f>IF(WEEKDAY('Transaction Data'!$A6420,2)&lt;6,"Weekday","Weekend")</f>
        <v>Weekday</v>
      </c>
    </row>
    <row r="6421" ht="15.75" customHeight="1">
      <c r="A6421" s="1">
        <v>45304.0</v>
      </c>
      <c r="B6421" s="2" t="s">
        <v>5992</v>
      </c>
      <c r="C6421" s="2" t="s">
        <v>54</v>
      </c>
      <c r="D6421" s="1">
        <v>19734.0</v>
      </c>
      <c r="E6421" s="2" t="s">
        <v>27</v>
      </c>
      <c r="F6421" s="2">
        <v>389.0</v>
      </c>
      <c r="G6421" s="2" t="s">
        <v>44</v>
      </c>
      <c r="H6421" s="2" t="s">
        <v>49</v>
      </c>
      <c r="I6421" s="2" t="s">
        <v>25</v>
      </c>
      <c r="J6421" s="2" t="str">
        <f t="array" ref="J6421">XLOOKUP('Transaction Data'!$G6421,Product_Code,Biscuit_Brand)</f>
        <v>Butter Crunch</v>
      </c>
      <c r="K6421" s="2">
        <f t="array" ref="K6421">XLOOKUP('Transaction Data'!$G6421,Product_Code,Cost)</f>
        <v>10</v>
      </c>
      <c r="L6421" s="2">
        <f t="array" ref="L6421">XLOOKUP('Transaction Data'!$G6421,Product_Code,Unit_Price)</f>
        <v>11</v>
      </c>
      <c r="M6421" s="3">
        <f>'Transaction Data'!$F6421*'Transaction Data'!$K6421</f>
        <v>3890</v>
      </c>
      <c r="N6421" s="3">
        <f>'Transaction Data'!$F6421*'Transaction Data'!$L6421</f>
        <v>4279</v>
      </c>
      <c r="O6421" s="3">
        <f>'Transaction Data'!$N6421-'Transaction Data'!$M6421</f>
        <v>389</v>
      </c>
      <c r="P6421" s="2">
        <f>DATEDIF('Transaction Data'!$D6421,'Transaction Data'!$A6421,"y")</f>
        <v>70</v>
      </c>
      <c r="Q6421" s="2" t="str">
        <f>FLOOR('Transaction Data'!$P6421,15)&amp;"-"&amp;FLOOR('Transaction Data'!$P6421,15)+14</f>
        <v>60-74</v>
      </c>
      <c r="R6421" s="2" t="str">
        <f>IF('Transaction Data'!$L6421&lt;=10,"Less Expensive","Expensive")</f>
        <v>Expensive</v>
      </c>
      <c r="S6421" s="4">
        <f>WEEKDAY('Transaction Data'!$A6421)</f>
        <v>7</v>
      </c>
      <c r="T6421" s="2" t="str">
        <f>IF(WEEKDAY('Transaction Data'!$A6421,2)&lt;6,"Weekday","Weekend")</f>
        <v>Weekend</v>
      </c>
    </row>
    <row r="6422" ht="15.75" customHeight="1">
      <c r="A6422" s="1">
        <v>45493.0</v>
      </c>
      <c r="B6422" s="2" t="s">
        <v>5993</v>
      </c>
      <c r="C6422" s="2" t="s">
        <v>47</v>
      </c>
      <c r="D6422" s="1">
        <v>18440.0</v>
      </c>
      <c r="E6422" s="2" t="s">
        <v>37</v>
      </c>
      <c r="F6422" s="2">
        <v>360.0</v>
      </c>
      <c r="G6422" s="2" t="s">
        <v>28</v>
      </c>
      <c r="H6422" s="2" t="s">
        <v>52</v>
      </c>
      <c r="I6422" s="2" t="s">
        <v>25</v>
      </c>
      <c r="J6422" s="2" t="str">
        <f t="array" ref="J6422">XLOOKUP('Transaction Data'!$G6422,Product_Code,Biscuit_Brand)</f>
        <v>Shortbread</v>
      </c>
      <c r="K6422" s="2">
        <f t="array" ref="K6422">XLOOKUP('Transaction Data'!$G6422,Product_Code,Cost)</f>
        <v>10</v>
      </c>
      <c r="L6422" s="2">
        <f t="array" ref="L6422">XLOOKUP('Transaction Data'!$G6422,Product_Code,Unit_Price)</f>
        <v>45</v>
      </c>
      <c r="M6422" s="3">
        <f>'Transaction Data'!$F6422*'Transaction Data'!$K6422</f>
        <v>3600</v>
      </c>
      <c r="N6422" s="3">
        <f>'Transaction Data'!$F6422*'Transaction Data'!$L6422</f>
        <v>16200</v>
      </c>
      <c r="O6422" s="3">
        <f>'Transaction Data'!$N6422-'Transaction Data'!$M6422</f>
        <v>12600</v>
      </c>
      <c r="P6422" s="2">
        <f>DATEDIF('Transaction Data'!$D6422,'Transaction Data'!$A6422,"y")</f>
        <v>74</v>
      </c>
      <c r="Q6422" s="2" t="str">
        <f>FLOOR('Transaction Data'!$P6422,15)&amp;"-"&amp;FLOOR('Transaction Data'!$P6422,15)+14</f>
        <v>60-74</v>
      </c>
      <c r="R6422" s="2" t="str">
        <f>IF('Transaction Data'!$L6422&lt;=10,"Less Expensive","Expensive")</f>
        <v>Expensive</v>
      </c>
      <c r="S6422" s="4">
        <f>WEEKDAY('Transaction Data'!$A6422)</f>
        <v>7</v>
      </c>
      <c r="T6422" s="2" t="str">
        <f>IF(WEEKDAY('Transaction Data'!$A6422,2)&lt;6,"Weekday","Weekend")</f>
        <v>Weekend</v>
      </c>
    </row>
    <row r="6423" ht="15.75" customHeight="1">
      <c r="A6423" s="1">
        <v>45356.0</v>
      </c>
      <c r="B6423" s="2" t="s">
        <v>5994</v>
      </c>
      <c r="C6423" s="2" t="s">
        <v>47</v>
      </c>
      <c r="D6423" s="1">
        <v>37449.0</v>
      </c>
      <c r="E6423" s="2" t="s">
        <v>63</v>
      </c>
      <c r="F6423" s="2">
        <v>348.0</v>
      </c>
      <c r="G6423" s="2" t="s">
        <v>57</v>
      </c>
      <c r="H6423" s="2" t="s">
        <v>49</v>
      </c>
      <c r="I6423" s="2" t="s">
        <v>25</v>
      </c>
      <c r="J6423" s="2" t="str">
        <f t="array" ref="J6423">XLOOKUP('Transaction Data'!$G6423,Product_Code,Biscuit_Brand)</f>
        <v>Oatmeal Cookies</v>
      </c>
      <c r="K6423" s="2">
        <f t="array" ref="K6423">XLOOKUP('Transaction Data'!$G6423,Product_Code,Cost)</f>
        <v>19</v>
      </c>
      <c r="L6423" s="2">
        <f t="array" ref="L6423">XLOOKUP('Transaction Data'!$G6423,Product_Code,Unit_Price)</f>
        <v>23</v>
      </c>
      <c r="M6423" s="3">
        <f>'Transaction Data'!$F6423*'Transaction Data'!$K6423</f>
        <v>6612</v>
      </c>
      <c r="N6423" s="3">
        <f>'Transaction Data'!$F6423*'Transaction Data'!$L6423</f>
        <v>8004</v>
      </c>
      <c r="O6423" s="3">
        <f>'Transaction Data'!$N6423-'Transaction Data'!$M6423</f>
        <v>1392</v>
      </c>
      <c r="P6423" s="2">
        <f>DATEDIF('Transaction Data'!$D6423,'Transaction Data'!$A6423,"y")</f>
        <v>21</v>
      </c>
      <c r="Q6423" s="2" t="str">
        <f>FLOOR('Transaction Data'!$P6423,15)&amp;"-"&amp;FLOOR('Transaction Data'!$P6423,15)+14</f>
        <v>15-29</v>
      </c>
      <c r="R6423" s="2" t="str">
        <f>IF('Transaction Data'!$L6423&lt;=10,"Less Expensive","Expensive")</f>
        <v>Expensive</v>
      </c>
      <c r="S6423" s="4">
        <f>WEEKDAY('Transaction Data'!$A6423)</f>
        <v>3</v>
      </c>
      <c r="T6423" s="2" t="str">
        <f>IF(WEEKDAY('Transaction Data'!$A6423,2)&lt;6,"Weekday","Weekend")</f>
        <v>Weekday</v>
      </c>
    </row>
    <row r="6424" ht="15.75" customHeight="1">
      <c r="A6424" s="1">
        <v>45300.0</v>
      </c>
      <c r="B6424" s="2" t="s">
        <v>5995</v>
      </c>
      <c r="C6424" s="2" t="s">
        <v>72</v>
      </c>
      <c r="D6424" s="1">
        <v>29904.0</v>
      </c>
      <c r="E6424" s="2" t="s">
        <v>63</v>
      </c>
      <c r="F6424" s="2">
        <v>319.0</v>
      </c>
      <c r="G6424" s="2" t="s">
        <v>55</v>
      </c>
      <c r="H6424" s="2" t="s">
        <v>52</v>
      </c>
      <c r="I6424" s="2" t="s">
        <v>25</v>
      </c>
      <c r="J6424" s="2" t="str">
        <f t="array" ref="J6424">XLOOKUP('Transaction Data'!$G6424,Product_Code,Biscuit_Brand)</f>
        <v>Vanilla Wafers</v>
      </c>
      <c r="K6424" s="2">
        <f t="array" ref="K6424">XLOOKUP('Transaction Data'!$G6424,Product_Code,Cost)</f>
        <v>18</v>
      </c>
      <c r="L6424" s="2">
        <f t="array" ref="L6424">XLOOKUP('Transaction Data'!$G6424,Product_Code,Unit_Price)</f>
        <v>36</v>
      </c>
      <c r="M6424" s="3">
        <f>'Transaction Data'!$F6424*'Transaction Data'!$K6424</f>
        <v>5742</v>
      </c>
      <c r="N6424" s="3">
        <f>'Transaction Data'!$F6424*'Transaction Data'!$L6424</f>
        <v>11484</v>
      </c>
      <c r="O6424" s="3">
        <f>'Transaction Data'!$N6424-'Transaction Data'!$M6424</f>
        <v>5742</v>
      </c>
      <c r="P6424" s="2">
        <f>DATEDIF('Transaction Data'!$D6424,'Transaction Data'!$A6424,"y")</f>
        <v>42</v>
      </c>
      <c r="Q6424" s="2" t="str">
        <f>FLOOR('Transaction Data'!$P6424,15)&amp;"-"&amp;FLOOR('Transaction Data'!$P6424,15)+14</f>
        <v>30-44</v>
      </c>
      <c r="R6424" s="2" t="str">
        <f>IF('Transaction Data'!$L6424&lt;=10,"Less Expensive","Expensive")</f>
        <v>Expensive</v>
      </c>
      <c r="S6424" s="4">
        <f>WEEKDAY('Transaction Data'!$A6424)</f>
        <v>3</v>
      </c>
      <c r="T6424" s="2" t="str">
        <f>IF(WEEKDAY('Transaction Data'!$A6424,2)&lt;6,"Weekday","Weekend")</f>
        <v>Weekday</v>
      </c>
    </row>
    <row r="6425" ht="15.75" customHeight="1">
      <c r="A6425" s="1">
        <v>45382.0</v>
      </c>
      <c r="B6425" s="2" t="s">
        <v>5996</v>
      </c>
      <c r="C6425" s="2" t="s">
        <v>32</v>
      </c>
      <c r="D6425" s="1">
        <v>18060.0</v>
      </c>
      <c r="E6425" s="2" t="s">
        <v>27</v>
      </c>
      <c r="F6425" s="2">
        <v>473.0</v>
      </c>
      <c r="G6425" s="2" t="s">
        <v>60</v>
      </c>
      <c r="H6425" s="2" t="s">
        <v>34</v>
      </c>
      <c r="I6425" s="2" t="s">
        <v>25</v>
      </c>
      <c r="J6425" s="2" t="str">
        <f t="array" ref="J6425">XLOOKUP('Transaction Data'!$G6425,Product_Code,Biscuit_Brand)</f>
        <v>Peanut Butter Bites</v>
      </c>
      <c r="K6425" s="2">
        <f t="array" ref="K6425">XLOOKUP('Transaction Data'!$G6425,Product_Code,Cost)</f>
        <v>5</v>
      </c>
      <c r="L6425" s="2">
        <f t="array" ref="L6425">XLOOKUP('Transaction Data'!$G6425,Product_Code,Unit_Price)</f>
        <v>7</v>
      </c>
      <c r="M6425" s="3">
        <f>'Transaction Data'!$F6425*'Transaction Data'!$K6425</f>
        <v>2365</v>
      </c>
      <c r="N6425" s="3">
        <f>'Transaction Data'!$F6425*'Transaction Data'!$L6425</f>
        <v>3311</v>
      </c>
      <c r="O6425" s="3">
        <f>'Transaction Data'!$N6425-'Transaction Data'!$M6425</f>
        <v>946</v>
      </c>
      <c r="P6425" s="2">
        <f>DATEDIF('Transaction Data'!$D6425,'Transaction Data'!$A6425,"y")</f>
        <v>74</v>
      </c>
      <c r="Q6425" s="2" t="str">
        <f>FLOOR('Transaction Data'!$P6425,15)&amp;"-"&amp;FLOOR('Transaction Data'!$P6425,15)+14</f>
        <v>60-74</v>
      </c>
      <c r="R6425" s="2" t="str">
        <f>IF('Transaction Data'!$L6425&lt;=10,"Less Expensive","Expensive")</f>
        <v>Less Expensive</v>
      </c>
      <c r="S6425" s="4">
        <f>WEEKDAY('Transaction Data'!$A6425)</f>
        <v>1</v>
      </c>
      <c r="T6425" s="2" t="str">
        <f>IF(WEEKDAY('Transaction Data'!$A6425,2)&lt;6,"Weekday","Weekend")</f>
        <v>Weekend</v>
      </c>
    </row>
    <row r="6426" ht="15.75" customHeight="1">
      <c r="A6426" s="1">
        <v>45485.0</v>
      </c>
      <c r="B6426" s="2" t="s">
        <v>5997</v>
      </c>
      <c r="C6426" s="2" t="s">
        <v>65</v>
      </c>
      <c r="D6426" s="1">
        <v>18268.0</v>
      </c>
      <c r="E6426" s="2" t="s">
        <v>22</v>
      </c>
      <c r="F6426" s="2">
        <v>351.0</v>
      </c>
      <c r="G6426" s="2" t="s">
        <v>57</v>
      </c>
      <c r="H6426" s="2" t="s">
        <v>34</v>
      </c>
      <c r="I6426" s="2" t="s">
        <v>25</v>
      </c>
      <c r="J6426" s="2" t="str">
        <f t="array" ref="J6426">XLOOKUP('Transaction Data'!$G6426,Product_Code,Biscuit_Brand)</f>
        <v>Oatmeal Cookies</v>
      </c>
      <c r="K6426" s="2">
        <f t="array" ref="K6426">XLOOKUP('Transaction Data'!$G6426,Product_Code,Cost)</f>
        <v>19</v>
      </c>
      <c r="L6426" s="2">
        <f t="array" ref="L6426">XLOOKUP('Transaction Data'!$G6426,Product_Code,Unit_Price)</f>
        <v>23</v>
      </c>
      <c r="M6426" s="3">
        <f>'Transaction Data'!$F6426*'Transaction Data'!$K6426</f>
        <v>6669</v>
      </c>
      <c r="N6426" s="3">
        <f>'Transaction Data'!$F6426*'Transaction Data'!$L6426</f>
        <v>8073</v>
      </c>
      <c r="O6426" s="3">
        <f>'Transaction Data'!$N6426-'Transaction Data'!$M6426</f>
        <v>1404</v>
      </c>
      <c r="P6426" s="2">
        <f>DATEDIF('Transaction Data'!$D6426,'Transaction Data'!$A6426,"y")</f>
        <v>74</v>
      </c>
      <c r="Q6426" s="2" t="str">
        <f>FLOOR('Transaction Data'!$P6426,15)&amp;"-"&amp;FLOOR('Transaction Data'!$P6426,15)+14</f>
        <v>60-74</v>
      </c>
      <c r="R6426" s="2" t="str">
        <f>IF('Transaction Data'!$L6426&lt;=10,"Less Expensive","Expensive")</f>
        <v>Expensive</v>
      </c>
      <c r="S6426" s="4">
        <f>WEEKDAY('Transaction Data'!$A6426)</f>
        <v>6</v>
      </c>
      <c r="T6426" s="2" t="str">
        <f>IF(WEEKDAY('Transaction Data'!$A6426,2)&lt;6,"Weekday","Weekend")</f>
        <v>Weekday</v>
      </c>
    </row>
    <row r="6427" ht="15.75" customHeight="1">
      <c r="A6427" s="1">
        <v>45330.0</v>
      </c>
      <c r="B6427" s="2" t="s">
        <v>5998</v>
      </c>
      <c r="C6427" s="2" t="s">
        <v>51</v>
      </c>
      <c r="D6427" s="1">
        <v>29071.0</v>
      </c>
      <c r="E6427" s="2" t="s">
        <v>22</v>
      </c>
      <c r="F6427" s="2">
        <v>451.0</v>
      </c>
      <c r="G6427" s="2" t="s">
        <v>61</v>
      </c>
      <c r="H6427" s="2" t="s">
        <v>39</v>
      </c>
      <c r="I6427" s="2" t="s">
        <v>25</v>
      </c>
      <c r="J6427" s="2" t="str">
        <f t="array" ref="J6427">XLOOKUP('Transaction Data'!$G6427,Product_Code,Biscuit_Brand)</f>
        <v>Choco Delight</v>
      </c>
      <c r="K6427" s="2">
        <f t="array" ref="K6427">XLOOKUP('Transaction Data'!$G6427,Product_Code,Cost)</f>
        <v>3</v>
      </c>
      <c r="L6427" s="2">
        <f t="array" ref="L6427">XLOOKUP('Transaction Data'!$G6427,Product_Code,Unit_Price)</f>
        <v>5</v>
      </c>
      <c r="M6427" s="3">
        <f>'Transaction Data'!$F6427*'Transaction Data'!$K6427</f>
        <v>1353</v>
      </c>
      <c r="N6427" s="3">
        <f>'Transaction Data'!$F6427*'Transaction Data'!$L6427</f>
        <v>2255</v>
      </c>
      <c r="O6427" s="3">
        <f>'Transaction Data'!$N6427-'Transaction Data'!$M6427</f>
        <v>902</v>
      </c>
      <c r="P6427" s="2">
        <f>DATEDIF('Transaction Data'!$D6427,'Transaction Data'!$A6427,"y")</f>
        <v>44</v>
      </c>
      <c r="Q6427" s="2" t="str">
        <f>FLOOR('Transaction Data'!$P6427,15)&amp;"-"&amp;FLOOR('Transaction Data'!$P6427,15)+14</f>
        <v>30-44</v>
      </c>
      <c r="R6427" s="2" t="str">
        <f>IF('Transaction Data'!$L6427&lt;=10,"Less Expensive","Expensive")</f>
        <v>Less Expensive</v>
      </c>
      <c r="S6427" s="4">
        <f>WEEKDAY('Transaction Data'!$A6427)</f>
        <v>5</v>
      </c>
      <c r="T6427" s="2" t="str">
        <f>IF(WEEKDAY('Transaction Data'!$A6427,2)&lt;6,"Weekday","Weekend")</f>
        <v>Weekday</v>
      </c>
    </row>
    <row r="6428" ht="15.75" customHeight="1">
      <c r="A6428" s="1">
        <v>45360.0</v>
      </c>
      <c r="B6428" s="2" t="s">
        <v>5999</v>
      </c>
      <c r="C6428" s="2" t="s">
        <v>21</v>
      </c>
      <c r="D6428" s="1">
        <v>37464.0</v>
      </c>
      <c r="E6428" s="2" t="s">
        <v>37</v>
      </c>
      <c r="F6428" s="2">
        <v>73.0</v>
      </c>
      <c r="G6428" s="2" t="s">
        <v>38</v>
      </c>
      <c r="H6428" s="2" t="s">
        <v>42</v>
      </c>
      <c r="I6428" s="2" t="s">
        <v>25</v>
      </c>
      <c r="J6428" s="2" t="str">
        <f t="array" ref="J6428">XLOOKUP('Transaction Data'!$G6428,Product_Code,Biscuit_Brand)</f>
        <v>Ginger Snaps</v>
      </c>
      <c r="K6428" s="2">
        <f t="array" ref="K6428">XLOOKUP('Transaction Data'!$G6428,Product_Code,Cost)</f>
        <v>14</v>
      </c>
      <c r="L6428" s="2">
        <f t="array" ref="L6428">XLOOKUP('Transaction Data'!$G6428,Product_Code,Unit_Price)</f>
        <v>28</v>
      </c>
      <c r="M6428" s="3">
        <f>'Transaction Data'!$F6428*'Transaction Data'!$K6428</f>
        <v>1022</v>
      </c>
      <c r="N6428" s="3">
        <f>'Transaction Data'!$F6428*'Transaction Data'!$L6428</f>
        <v>2044</v>
      </c>
      <c r="O6428" s="3">
        <f>'Transaction Data'!$N6428-'Transaction Data'!$M6428</f>
        <v>1022</v>
      </c>
      <c r="P6428" s="2">
        <f>DATEDIF('Transaction Data'!$D6428,'Transaction Data'!$A6428,"y")</f>
        <v>21</v>
      </c>
      <c r="Q6428" s="2" t="str">
        <f>FLOOR('Transaction Data'!$P6428,15)&amp;"-"&amp;FLOOR('Transaction Data'!$P6428,15)+14</f>
        <v>15-29</v>
      </c>
      <c r="R6428" s="2" t="str">
        <f>IF('Transaction Data'!$L6428&lt;=10,"Less Expensive","Expensive")</f>
        <v>Expensive</v>
      </c>
      <c r="S6428" s="4">
        <f>WEEKDAY('Transaction Data'!$A6428)</f>
        <v>7</v>
      </c>
      <c r="T6428" s="2" t="str">
        <f>IF(WEEKDAY('Transaction Data'!$A6428,2)&lt;6,"Weekday","Weekend")</f>
        <v>Weekend</v>
      </c>
    </row>
    <row r="6429" ht="15.75" customHeight="1">
      <c r="A6429" s="1">
        <v>45314.0</v>
      </c>
      <c r="B6429" s="2" t="s">
        <v>6000</v>
      </c>
      <c r="C6429" s="2" t="s">
        <v>72</v>
      </c>
      <c r="D6429" s="1">
        <v>31921.0</v>
      </c>
      <c r="E6429" s="2" t="s">
        <v>37</v>
      </c>
      <c r="F6429" s="2">
        <v>142.0</v>
      </c>
      <c r="G6429" s="2" t="s">
        <v>23</v>
      </c>
      <c r="H6429" s="2" t="s">
        <v>45</v>
      </c>
      <c r="I6429" s="2" t="s">
        <v>25</v>
      </c>
      <c r="J6429" s="2" t="str">
        <f t="array" ref="J6429">XLOOKUP('Transaction Data'!$G6429,Product_Code,Biscuit_Brand)</f>
        <v>Cinnamon Swirls</v>
      </c>
      <c r="K6429" s="2">
        <f t="array" ref="K6429">XLOOKUP('Transaction Data'!$G6429,Product_Code,Cost)</f>
        <v>10</v>
      </c>
      <c r="L6429" s="2">
        <f t="array" ref="L6429">XLOOKUP('Transaction Data'!$G6429,Product_Code,Unit_Price)</f>
        <v>14</v>
      </c>
      <c r="M6429" s="3">
        <f>'Transaction Data'!$F6429*'Transaction Data'!$K6429</f>
        <v>1420</v>
      </c>
      <c r="N6429" s="3">
        <f>'Transaction Data'!$F6429*'Transaction Data'!$L6429</f>
        <v>1988</v>
      </c>
      <c r="O6429" s="3">
        <f>'Transaction Data'!$N6429-'Transaction Data'!$M6429</f>
        <v>568</v>
      </c>
      <c r="P6429" s="2">
        <f>DATEDIF('Transaction Data'!$D6429,'Transaction Data'!$A6429,"y")</f>
        <v>36</v>
      </c>
      <c r="Q6429" s="2" t="str">
        <f>FLOOR('Transaction Data'!$P6429,15)&amp;"-"&amp;FLOOR('Transaction Data'!$P6429,15)+14</f>
        <v>30-44</v>
      </c>
      <c r="R6429" s="2" t="str">
        <f>IF('Transaction Data'!$L6429&lt;=10,"Less Expensive","Expensive")</f>
        <v>Expensive</v>
      </c>
      <c r="S6429" s="4">
        <f>WEEKDAY('Transaction Data'!$A6429)</f>
        <v>3</v>
      </c>
      <c r="T6429" s="2" t="str">
        <f>IF(WEEKDAY('Transaction Data'!$A6429,2)&lt;6,"Weekday","Weekend")</f>
        <v>Weekday</v>
      </c>
    </row>
    <row r="6430" ht="15.75" customHeight="1">
      <c r="A6430" s="1">
        <v>45405.0</v>
      </c>
      <c r="B6430" s="2" t="s">
        <v>1579</v>
      </c>
      <c r="C6430" s="2" t="s">
        <v>72</v>
      </c>
      <c r="D6430" s="1">
        <v>35324.0</v>
      </c>
      <c r="E6430" s="2" t="s">
        <v>37</v>
      </c>
      <c r="F6430" s="2">
        <v>263.0</v>
      </c>
      <c r="G6430" s="2" t="s">
        <v>28</v>
      </c>
      <c r="H6430" s="2" t="s">
        <v>49</v>
      </c>
      <c r="I6430" s="2" t="s">
        <v>25</v>
      </c>
      <c r="J6430" s="2" t="str">
        <f t="array" ref="J6430">XLOOKUP('Transaction Data'!$G6430,Product_Code,Biscuit_Brand)</f>
        <v>Shortbread</v>
      </c>
      <c r="K6430" s="2">
        <f t="array" ref="K6430">XLOOKUP('Transaction Data'!$G6430,Product_Code,Cost)</f>
        <v>10</v>
      </c>
      <c r="L6430" s="2">
        <f t="array" ref="L6430">XLOOKUP('Transaction Data'!$G6430,Product_Code,Unit_Price)</f>
        <v>45</v>
      </c>
      <c r="M6430" s="3">
        <f>'Transaction Data'!$F6430*'Transaction Data'!$K6430</f>
        <v>2630</v>
      </c>
      <c r="N6430" s="3">
        <f>'Transaction Data'!$F6430*'Transaction Data'!$L6430</f>
        <v>11835</v>
      </c>
      <c r="O6430" s="3">
        <f>'Transaction Data'!$N6430-'Transaction Data'!$M6430</f>
        <v>9205</v>
      </c>
      <c r="P6430" s="2">
        <f>DATEDIF('Transaction Data'!$D6430,'Transaction Data'!$A6430,"y")</f>
        <v>27</v>
      </c>
      <c r="Q6430" s="2" t="str">
        <f>FLOOR('Transaction Data'!$P6430,15)&amp;"-"&amp;FLOOR('Transaction Data'!$P6430,15)+14</f>
        <v>15-29</v>
      </c>
      <c r="R6430" s="2" t="str">
        <f>IF('Transaction Data'!$L6430&lt;=10,"Less Expensive","Expensive")</f>
        <v>Expensive</v>
      </c>
      <c r="S6430" s="4">
        <f>WEEKDAY('Transaction Data'!$A6430)</f>
        <v>3</v>
      </c>
      <c r="T6430" s="2" t="str">
        <f>IF(WEEKDAY('Transaction Data'!$A6430,2)&lt;6,"Weekday","Weekend")</f>
        <v>Weekday</v>
      </c>
    </row>
    <row r="6431" ht="15.75" customHeight="1">
      <c r="A6431" s="1">
        <v>45312.0</v>
      </c>
      <c r="B6431" s="2" t="s">
        <v>6001</v>
      </c>
      <c r="C6431" s="2" t="s">
        <v>41</v>
      </c>
      <c r="D6431" s="1">
        <v>33234.0</v>
      </c>
      <c r="E6431" s="2" t="s">
        <v>37</v>
      </c>
      <c r="F6431" s="2">
        <v>122.0</v>
      </c>
      <c r="G6431" s="2" t="s">
        <v>48</v>
      </c>
      <c r="H6431" s="2" t="s">
        <v>52</v>
      </c>
      <c r="I6431" s="2" t="s">
        <v>25</v>
      </c>
      <c r="J6431" s="2" t="str">
        <f t="array" ref="J6431">XLOOKUP('Transaction Data'!$G6431,Product_Code,Biscuit_Brand)</f>
        <v>Lemon Crisps</v>
      </c>
      <c r="K6431" s="2">
        <f t="array" ref="K6431">XLOOKUP('Transaction Data'!$G6431,Product_Code,Cost)</f>
        <v>7</v>
      </c>
      <c r="L6431" s="2">
        <f t="array" ref="L6431">XLOOKUP('Transaction Data'!$G6431,Product_Code,Unit_Price)</f>
        <v>9</v>
      </c>
      <c r="M6431" s="3">
        <f>'Transaction Data'!$F6431*'Transaction Data'!$K6431</f>
        <v>854</v>
      </c>
      <c r="N6431" s="3">
        <f>'Transaction Data'!$F6431*'Transaction Data'!$L6431</f>
        <v>1098</v>
      </c>
      <c r="O6431" s="3">
        <f>'Transaction Data'!$N6431-'Transaction Data'!$M6431</f>
        <v>244</v>
      </c>
      <c r="P6431" s="2">
        <f>DATEDIF('Transaction Data'!$D6431,'Transaction Data'!$A6431,"y")</f>
        <v>33</v>
      </c>
      <c r="Q6431" s="2" t="str">
        <f>FLOOR('Transaction Data'!$P6431,15)&amp;"-"&amp;FLOOR('Transaction Data'!$P6431,15)+14</f>
        <v>30-44</v>
      </c>
      <c r="R6431" s="2" t="str">
        <f>IF('Transaction Data'!$L6431&lt;=10,"Less Expensive","Expensive")</f>
        <v>Less Expensive</v>
      </c>
      <c r="S6431" s="4">
        <f>WEEKDAY('Transaction Data'!$A6431)</f>
        <v>1</v>
      </c>
      <c r="T6431" s="2" t="str">
        <f>IF(WEEKDAY('Transaction Data'!$A6431,2)&lt;6,"Weekday","Weekend")</f>
        <v>Weekend</v>
      </c>
    </row>
    <row r="6432" ht="15.75" customHeight="1">
      <c r="A6432" s="1">
        <v>45411.0</v>
      </c>
      <c r="B6432" s="2" t="s">
        <v>6002</v>
      </c>
      <c r="C6432" s="2" t="s">
        <v>51</v>
      </c>
      <c r="D6432" s="1">
        <v>29627.0</v>
      </c>
      <c r="E6432" s="2" t="s">
        <v>22</v>
      </c>
      <c r="F6432" s="2">
        <v>467.0</v>
      </c>
      <c r="G6432" s="2" t="s">
        <v>57</v>
      </c>
      <c r="H6432" s="2" t="s">
        <v>49</v>
      </c>
      <c r="I6432" s="2" t="s">
        <v>25</v>
      </c>
      <c r="J6432" s="2" t="str">
        <f t="array" ref="J6432">XLOOKUP('Transaction Data'!$G6432,Product_Code,Biscuit_Brand)</f>
        <v>Oatmeal Cookies</v>
      </c>
      <c r="K6432" s="2">
        <f t="array" ref="K6432">XLOOKUP('Transaction Data'!$G6432,Product_Code,Cost)</f>
        <v>19</v>
      </c>
      <c r="L6432" s="2">
        <f t="array" ref="L6432">XLOOKUP('Transaction Data'!$G6432,Product_Code,Unit_Price)</f>
        <v>23</v>
      </c>
      <c r="M6432" s="3">
        <f>'Transaction Data'!$F6432*'Transaction Data'!$K6432</f>
        <v>8873</v>
      </c>
      <c r="N6432" s="3">
        <f>'Transaction Data'!$F6432*'Transaction Data'!$L6432</f>
        <v>10741</v>
      </c>
      <c r="O6432" s="3">
        <f>'Transaction Data'!$N6432-'Transaction Data'!$M6432</f>
        <v>1868</v>
      </c>
      <c r="P6432" s="2">
        <f>DATEDIF('Transaction Data'!$D6432,'Transaction Data'!$A6432,"y")</f>
        <v>43</v>
      </c>
      <c r="Q6432" s="2" t="str">
        <f>FLOOR('Transaction Data'!$P6432,15)&amp;"-"&amp;FLOOR('Transaction Data'!$P6432,15)+14</f>
        <v>30-44</v>
      </c>
      <c r="R6432" s="2" t="str">
        <f>IF('Transaction Data'!$L6432&lt;=10,"Less Expensive","Expensive")</f>
        <v>Expensive</v>
      </c>
      <c r="S6432" s="4">
        <f>WEEKDAY('Transaction Data'!$A6432)</f>
        <v>2</v>
      </c>
      <c r="T6432" s="2" t="str">
        <f>IF(WEEKDAY('Transaction Data'!$A6432,2)&lt;6,"Weekday","Weekend")</f>
        <v>Weekday</v>
      </c>
    </row>
    <row r="6433" ht="15.75" customHeight="1">
      <c r="A6433" s="1">
        <v>45443.0</v>
      </c>
      <c r="B6433" s="2" t="s">
        <v>6003</v>
      </c>
      <c r="C6433" s="2" t="s">
        <v>65</v>
      </c>
      <c r="D6433" s="1">
        <v>24527.0</v>
      </c>
      <c r="E6433" s="2" t="s">
        <v>63</v>
      </c>
      <c r="F6433" s="2">
        <v>465.0</v>
      </c>
      <c r="G6433" s="2" t="s">
        <v>55</v>
      </c>
      <c r="H6433" s="2" t="s">
        <v>52</v>
      </c>
      <c r="I6433" s="2" t="s">
        <v>25</v>
      </c>
      <c r="J6433" s="2" t="str">
        <f t="array" ref="J6433">XLOOKUP('Transaction Data'!$G6433,Product_Code,Biscuit_Brand)</f>
        <v>Vanilla Wafers</v>
      </c>
      <c r="K6433" s="2">
        <f t="array" ref="K6433">XLOOKUP('Transaction Data'!$G6433,Product_Code,Cost)</f>
        <v>18</v>
      </c>
      <c r="L6433" s="2">
        <f t="array" ref="L6433">XLOOKUP('Transaction Data'!$G6433,Product_Code,Unit_Price)</f>
        <v>36</v>
      </c>
      <c r="M6433" s="3">
        <f>'Transaction Data'!$F6433*'Transaction Data'!$K6433</f>
        <v>8370</v>
      </c>
      <c r="N6433" s="3">
        <f>'Transaction Data'!$F6433*'Transaction Data'!$L6433</f>
        <v>16740</v>
      </c>
      <c r="O6433" s="3">
        <f>'Transaction Data'!$N6433-'Transaction Data'!$M6433</f>
        <v>8370</v>
      </c>
      <c r="P6433" s="2">
        <f>DATEDIF('Transaction Data'!$D6433,'Transaction Data'!$A6433,"y")</f>
        <v>57</v>
      </c>
      <c r="Q6433" s="2" t="str">
        <f>FLOOR('Transaction Data'!$P6433,15)&amp;"-"&amp;FLOOR('Transaction Data'!$P6433,15)+14</f>
        <v>45-59</v>
      </c>
      <c r="R6433" s="2" t="str">
        <f>IF('Transaction Data'!$L6433&lt;=10,"Less Expensive","Expensive")</f>
        <v>Expensive</v>
      </c>
      <c r="S6433" s="4">
        <f>WEEKDAY('Transaction Data'!$A6433)</f>
        <v>6</v>
      </c>
      <c r="T6433" s="2" t="str">
        <f>IF(WEEKDAY('Transaction Data'!$A6433,2)&lt;6,"Weekday","Weekend")</f>
        <v>Weekday</v>
      </c>
    </row>
    <row r="6434" ht="15.75" customHeight="1">
      <c r="A6434" s="1">
        <v>45473.0</v>
      </c>
      <c r="B6434" s="2" t="s">
        <v>6004</v>
      </c>
      <c r="C6434" s="2" t="s">
        <v>47</v>
      </c>
      <c r="D6434" s="1">
        <v>38218.0</v>
      </c>
      <c r="E6434" s="2" t="s">
        <v>37</v>
      </c>
      <c r="F6434" s="2">
        <v>85.0</v>
      </c>
      <c r="G6434" s="2" t="s">
        <v>28</v>
      </c>
      <c r="H6434" s="2" t="s">
        <v>52</v>
      </c>
      <c r="I6434" s="2" t="s">
        <v>25</v>
      </c>
      <c r="J6434" s="2" t="str">
        <f t="array" ref="J6434">XLOOKUP('Transaction Data'!$G6434,Product_Code,Biscuit_Brand)</f>
        <v>Shortbread</v>
      </c>
      <c r="K6434" s="2">
        <f t="array" ref="K6434">XLOOKUP('Transaction Data'!$G6434,Product_Code,Cost)</f>
        <v>10</v>
      </c>
      <c r="L6434" s="2">
        <f t="array" ref="L6434">XLOOKUP('Transaction Data'!$G6434,Product_Code,Unit_Price)</f>
        <v>45</v>
      </c>
      <c r="M6434" s="3">
        <f>'Transaction Data'!$F6434*'Transaction Data'!$K6434</f>
        <v>850</v>
      </c>
      <c r="N6434" s="3">
        <f>'Transaction Data'!$F6434*'Transaction Data'!$L6434</f>
        <v>3825</v>
      </c>
      <c r="O6434" s="3">
        <f>'Transaction Data'!$N6434-'Transaction Data'!$M6434</f>
        <v>2975</v>
      </c>
      <c r="P6434" s="2">
        <f>DATEDIF('Transaction Data'!$D6434,'Transaction Data'!$A6434,"y")</f>
        <v>19</v>
      </c>
      <c r="Q6434" s="2" t="str">
        <f>FLOOR('Transaction Data'!$P6434,15)&amp;"-"&amp;FLOOR('Transaction Data'!$P6434,15)+14</f>
        <v>15-29</v>
      </c>
      <c r="R6434" s="2" t="str">
        <f>IF('Transaction Data'!$L6434&lt;=10,"Less Expensive","Expensive")</f>
        <v>Expensive</v>
      </c>
      <c r="S6434" s="4">
        <f>WEEKDAY('Transaction Data'!$A6434)</f>
        <v>1</v>
      </c>
      <c r="T6434" s="2" t="str">
        <f>IF(WEEKDAY('Transaction Data'!$A6434,2)&lt;6,"Weekday","Weekend")</f>
        <v>Weekend</v>
      </c>
    </row>
    <row r="6435" ht="15.75" customHeight="1">
      <c r="A6435" s="1">
        <v>45294.0</v>
      </c>
      <c r="B6435" s="2" t="s">
        <v>6005</v>
      </c>
      <c r="C6435" s="2" t="s">
        <v>32</v>
      </c>
      <c r="D6435" s="1">
        <v>16359.0</v>
      </c>
      <c r="E6435" s="2" t="s">
        <v>22</v>
      </c>
      <c r="F6435" s="2">
        <v>451.0</v>
      </c>
      <c r="G6435" s="2" t="s">
        <v>23</v>
      </c>
      <c r="H6435" s="2" t="s">
        <v>45</v>
      </c>
      <c r="I6435" s="2" t="s">
        <v>25</v>
      </c>
      <c r="J6435" s="2" t="str">
        <f t="array" ref="J6435">XLOOKUP('Transaction Data'!$G6435,Product_Code,Biscuit_Brand)</f>
        <v>Cinnamon Swirls</v>
      </c>
      <c r="K6435" s="2">
        <f t="array" ref="K6435">XLOOKUP('Transaction Data'!$G6435,Product_Code,Cost)</f>
        <v>10</v>
      </c>
      <c r="L6435" s="2">
        <f t="array" ref="L6435">XLOOKUP('Transaction Data'!$G6435,Product_Code,Unit_Price)</f>
        <v>14</v>
      </c>
      <c r="M6435" s="3">
        <f>'Transaction Data'!$F6435*'Transaction Data'!$K6435</f>
        <v>4510</v>
      </c>
      <c r="N6435" s="3">
        <f>'Transaction Data'!$F6435*'Transaction Data'!$L6435</f>
        <v>6314</v>
      </c>
      <c r="O6435" s="3">
        <f>'Transaction Data'!$N6435-'Transaction Data'!$M6435</f>
        <v>1804</v>
      </c>
      <c r="P6435" s="2">
        <f>DATEDIF('Transaction Data'!$D6435,'Transaction Data'!$A6435,"y")</f>
        <v>79</v>
      </c>
      <c r="Q6435" s="2" t="str">
        <f>FLOOR('Transaction Data'!$P6435,15)&amp;"-"&amp;FLOOR('Transaction Data'!$P6435,15)+14</f>
        <v>75-89</v>
      </c>
      <c r="R6435" s="2" t="str">
        <f>IF('Transaction Data'!$L6435&lt;=10,"Less Expensive","Expensive")</f>
        <v>Expensive</v>
      </c>
      <c r="S6435" s="4">
        <f>WEEKDAY('Transaction Data'!$A6435)</f>
        <v>4</v>
      </c>
      <c r="T6435" s="2" t="str">
        <f>IF(WEEKDAY('Transaction Data'!$A6435,2)&lt;6,"Weekday","Weekend")</f>
        <v>Weekday</v>
      </c>
    </row>
    <row r="6436" ht="15.75" customHeight="1">
      <c r="A6436" s="1">
        <v>45449.0</v>
      </c>
      <c r="B6436" s="2" t="s">
        <v>6006</v>
      </c>
      <c r="C6436" s="2" t="s">
        <v>54</v>
      </c>
      <c r="D6436" s="1">
        <v>24134.0</v>
      </c>
      <c r="E6436" s="2" t="s">
        <v>63</v>
      </c>
      <c r="F6436" s="2">
        <v>250.0</v>
      </c>
      <c r="G6436" s="2" t="s">
        <v>28</v>
      </c>
      <c r="H6436" s="2" t="s">
        <v>49</v>
      </c>
      <c r="I6436" s="2" t="s">
        <v>25</v>
      </c>
      <c r="J6436" s="2" t="str">
        <f t="array" ref="J6436">XLOOKUP('Transaction Data'!$G6436,Product_Code,Biscuit_Brand)</f>
        <v>Shortbread</v>
      </c>
      <c r="K6436" s="2">
        <f t="array" ref="K6436">XLOOKUP('Transaction Data'!$G6436,Product_Code,Cost)</f>
        <v>10</v>
      </c>
      <c r="L6436" s="2">
        <f t="array" ref="L6436">XLOOKUP('Transaction Data'!$G6436,Product_Code,Unit_Price)</f>
        <v>45</v>
      </c>
      <c r="M6436" s="3">
        <f>'Transaction Data'!$F6436*'Transaction Data'!$K6436</f>
        <v>2500</v>
      </c>
      <c r="N6436" s="3">
        <f>'Transaction Data'!$F6436*'Transaction Data'!$L6436</f>
        <v>11250</v>
      </c>
      <c r="O6436" s="3">
        <f>'Transaction Data'!$N6436-'Transaction Data'!$M6436</f>
        <v>8750</v>
      </c>
      <c r="P6436" s="2">
        <f>DATEDIF('Transaction Data'!$D6436,'Transaction Data'!$A6436,"y")</f>
        <v>58</v>
      </c>
      <c r="Q6436" s="2" t="str">
        <f>FLOOR('Transaction Data'!$P6436,15)&amp;"-"&amp;FLOOR('Transaction Data'!$P6436,15)+14</f>
        <v>45-59</v>
      </c>
      <c r="R6436" s="2" t="str">
        <f>IF('Transaction Data'!$L6436&lt;=10,"Less Expensive","Expensive")</f>
        <v>Expensive</v>
      </c>
      <c r="S6436" s="4">
        <f>WEEKDAY('Transaction Data'!$A6436)</f>
        <v>5</v>
      </c>
      <c r="T6436" s="2" t="str">
        <f>IF(WEEKDAY('Transaction Data'!$A6436,2)&lt;6,"Weekday","Weekend")</f>
        <v>Weekday</v>
      </c>
    </row>
    <row r="6437" ht="15.75" customHeight="1">
      <c r="A6437" s="1">
        <v>45459.0</v>
      </c>
      <c r="B6437" s="2" t="s">
        <v>4555</v>
      </c>
      <c r="C6437" s="2" t="s">
        <v>54</v>
      </c>
      <c r="D6437" s="1">
        <v>16800.0</v>
      </c>
      <c r="E6437" s="2" t="s">
        <v>22</v>
      </c>
      <c r="F6437" s="2">
        <v>103.0</v>
      </c>
      <c r="G6437" s="2" t="s">
        <v>38</v>
      </c>
      <c r="H6437" s="2" t="s">
        <v>52</v>
      </c>
      <c r="I6437" s="2" t="s">
        <v>25</v>
      </c>
      <c r="J6437" s="2" t="str">
        <f t="array" ref="J6437">XLOOKUP('Transaction Data'!$G6437,Product_Code,Biscuit_Brand)</f>
        <v>Ginger Snaps</v>
      </c>
      <c r="K6437" s="2">
        <f t="array" ref="K6437">XLOOKUP('Transaction Data'!$G6437,Product_Code,Cost)</f>
        <v>14</v>
      </c>
      <c r="L6437" s="2">
        <f t="array" ref="L6437">XLOOKUP('Transaction Data'!$G6437,Product_Code,Unit_Price)</f>
        <v>28</v>
      </c>
      <c r="M6437" s="3">
        <f>'Transaction Data'!$F6437*'Transaction Data'!$K6437</f>
        <v>1442</v>
      </c>
      <c r="N6437" s="3">
        <f>'Transaction Data'!$F6437*'Transaction Data'!$L6437</f>
        <v>2884</v>
      </c>
      <c r="O6437" s="3">
        <f>'Transaction Data'!$N6437-'Transaction Data'!$M6437</f>
        <v>1442</v>
      </c>
      <c r="P6437" s="2">
        <f>DATEDIF('Transaction Data'!$D6437,'Transaction Data'!$A6437,"y")</f>
        <v>78</v>
      </c>
      <c r="Q6437" s="2" t="str">
        <f>FLOOR('Transaction Data'!$P6437,15)&amp;"-"&amp;FLOOR('Transaction Data'!$P6437,15)+14</f>
        <v>75-89</v>
      </c>
      <c r="R6437" s="2" t="str">
        <f>IF('Transaction Data'!$L6437&lt;=10,"Less Expensive","Expensive")</f>
        <v>Expensive</v>
      </c>
      <c r="S6437" s="4">
        <f>WEEKDAY('Transaction Data'!$A6437)</f>
        <v>1</v>
      </c>
      <c r="T6437" s="2" t="str">
        <f>IF(WEEKDAY('Transaction Data'!$A6437,2)&lt;6,"Weekday","Weekend")</f>
        <v>Weekend</v>
      </c>
    </row>
    <row r="6438" ht="15.75" customHeight="1">
      <c r="A6438" s="1">
        <v>45388.0</v>
      </c>
      <c r="B6438" s="2" t="s">
        <v>6007</v>
      </c>
      <c r="C6438" s="2" t="s">
        <v>65</v>
      </c>
      <c r="D6438" s="1">
        <v>27869.0</v>
      </c>
      <c r="E6438" s="2" t="s">
        <v>27</v>
      </c>
      <c r="F6438" s="2">
        <v>398.0</v>
      </c>
      <c r="G6438" s="2" t="s">
        <v>28</v>
      </c>
      <c r="H6438" s="2" t="s">
        <v>49</v>
      </c>
      <c r="I6438" s="2" t="s">
        <v>25</v>
      </c>
      <c r="J6438" s="2" t="str">
        <f t="array" ref="J6438">XLOOKUP('Transaction Data'!$G6438,Product_Code,Biscuit_Brand)</f>
        <v>Shortbread</v>
      </c>
      <c r="K6438" s="2">
        <f t="array" ref="K6438">XLOOKUP('Transaction Data'!$G6438,Product_Code,Cost)</f>
        <v>10</v>
      </c>
      <c r="L6438" s="2">
        <f t="array" ref="L6438">XLOOKUP('Transaction Data'!$G6438,Product_Code,Unit_Price)</f>
        <v>45</v>
      </c>
      <c r="M6438" s="3">
        <f>'Transaction Data'!$F6438*'Transaction Data'!$K6438</f>
        <v>3980</v>
      </c>
      <c r="N6438" s="3">
        <f>'Transaction Data'!$F6438*'Transaction Data'!$L6438</f>
        <v>17910</v>
      </c>
      <c r="O6438" s="3">
        <f>'Transaction Data'!$N6438-'Transaction Data'!$M6438</f>
        <v>13930</v>
      </c>
      <c r="P6438" s="2">
        <f>DATEDIF('Transaction Data'!$D6438,'Transaction Data'!$A6438,"y")</f>
        <v>47</v>
      </c>
      <c r="Q6438" s="2" t="str">
        <f>FLOOR('Transaction Data'!$P6438,15)&amp;"-"&amp;FLOOR('Transaction Data'!$P6438,15)+14</f>
        <v>45-59</v>
      </c>
      <c r="R6438" s="2" t="str">
        <f>IF('Transaction Data'!$L6438&lt;=10,"Less Expensive","Expensive")</f>
        <v>Expensive</v>
      </c>
      <c r="S6438" s="4">
        <f>WEEKDAY('Transaction Data'!$A6438)</f>
        <v>7</v>
      </c>
      <c r="T6438" s="2" t="str">
        <f>IF(WEEKDAY('Transaction Data'!$A6438,2)&lt;6,"Weekday","Weekend")</f>
        <v>Weekend</v>
      </c>
    </row>
    <row r="6439" ht="15.75" customHeight="1">
      <c r="A6439" s="1">
        <v>45434.0</v>
      </c>
      <c r="B6439" s="2" t="s">
        <v>6008</v>
      </c>
      <c r="C6439" s="2" t="s">
        <v>47</v>
      </c>
      <c r="D6439" s="1">
        <v>17291.0</v>
      </c>
      <c r="E6439" s="2" t="s">
        <v>37</v>
      </c>
      <c r="F6439" s="2">
        <v>419.0</v>
      </c>
      <c r="G6439" s="2" t="s">
        <v>28</v>
      </c>
      <c r="H6439" s="2" t="s">
        <v>52</v>
      </c>
      <c r="I6439" s="2" t="s">
        <v>25</v>
      </c>
      <c r="J6439" s="2" t="str">
        <f t="array" ref="J6439">XLOOKUP('Transaction Data'!$G6439,Product_Code,Biscuit_Brand)</f>
        <v>Shortbread</v>
      </c>
      <c r="K6439" s="2">
        <f t="array" ref="K6439">XLOOKUP('Transaction Data'!$G6439,Product_Code,Cost)</f>
        <v>10</v>
      </c>
      <c r="L6439" s="2">
        <f t="array" ref="L6439">XLOOKUP('Transaction Data'!$G6439,Product_Code,Unit_Price)</f>
        <v>45</v>
      </c>
      <c r="M6439" s="3">
        <f>'Transaction Data'!$F6439*'Transaction Data'!$K6439</f>
        <v>4190</v>
      </c>
      <c r="N6439" s="3">
        <f>'Transaction Data'!$F6439*'Transaction Data'!$L6439</f>
        <v>18855</v>
      </c>
      <c r="O6439" s="3">
        <f>'Transaction Data'!$N6439-'Transaction Data'!$M6439</f>
        <v>14665</v>
      </c>
      <c r="P6439" s="2">
        <f>DATEDIF('Transaction Data'!$D6439,'Transaction Data'!$A6439,"y")</f>
        <v>77</v>
      </c>
      <c r="Q6439" s="2" t="str">
        <f>FLOOR('Transaction Data'!$P6439,15)&amp;"-"&amp;FLOOR('Transaction Data'!$P6439,15)+14</f>
        <v>75-89</v>
      </c>
      <c r="R6439" s="2" t="str">
        <f>IF('Transaction Data'!$L6439&lt;=10,"Less Expensive","Expensive")</f>
        <v>Expensive</v>
      </c>
      <c r="S6439" s="4">
        <f>WEEKDAY('Transaction Data'!$A6439)</f>
        <v>4</v>
      </c>
      <c r="T6439" s="2" t="str">
        <f>IF(WEEKDAY('Transaction Data'!$A6439,2)&lt;6,"Weekday","Weekend")</f>
        <v>Weekday</v>
      </c>
    </row>
    <row r="6440" ht="15.75" customHeight="1">
      <c r="A6440" s="1">
        <v>45322.0</v>
      </c>
      <c r="B6440" s="2" t="s">
        <v>5639</v>
      </c>
      <c r="C6440" s="2" t="s">
        <v>41</v>
      </c>
      <c r="D6440" s="1">
        <v>37421.0</v>
      </c>
      <c r="E6440" s="2" t="s">
        <v>27</v>
      </c>
      <c r="F6440" s="2">
        <v>177.0</v>
      </c>
      <c r="G6440" s="2" t="s">
        <v>61</v>
      </c>
      <c r="H6440" s="2" t="s">
        <v>34</v>
      </c>
      <c r="I6440" s="2" t="s">
        <v>25</v>
      </c>
      <c r="J6440" s="2" t="str">
        <f t="array" ref="J6440">XLOOKUP('Transaction Data'!$G6440,Product_Code,Biscuit_Brand)</f>
        <v>Choco Delight</v>
      </c>
      <c r="K6440" s="2">
        <f t="array" ref="K6440">XLOOKUP('Transaction Data'!$G6440,Product_Code,Cost)</f>
        <v>3</v>
      </c>
      <c r="L6440" s="2">
        <f t="array" ref="L6440">XLOOKUP('Transaction Data'!$G6440,Product_Code,Unit_Price)</f>
        <v>5</v>
      </c>
      <c r="M6440" s="3">
        <f>'Transaction Data'!$F6440*'Transaction Data'!$K6440</f>
        <v>531</v>
      </c>
      <c r="N6440" s="3">
        <f>'Transaction Data'!$F6440*'Transaction Data'!$L6440</f>
        <v>885</v>
      </c>
      <c r="O6440" s="3">
        <f>'Transaction Data'!$N6440-'Transaction Data'!$M6440</f>
        <v>354</v>
      </c>
      <c r="P6440" s="2">
        <f>DATEDIF('Transaction Data'!$D6440,'Transaction Data'!$A6440,"y")</f>
        <v>21</v>
      </c>
      <c r="Q6440" s="2" t="str">
        <f>FLOOR('Transaction Data'!$P6440,15)&amp;"-"&amp;FLOOR('Transaction Data'!$P6440,15)+14</f>
        <v>15-29</v>
      </c>
      <c r="R6440" s="2" t="str">
        <f>IF('Transaction Data'!$L6440&lt;=10,"Less Expensive","Expensive")</f>
        <v>Less Expensive</v>
      </c>
      <c r="S6440" s="4">
        <f>WEEKDAY('Transaction Data'!$A6440)</f>
        <v>4</v>
      </c>
      <c r="T6440" s="2" t="str">
        <f>IF(WEEKDAY('Transaction Data'!$A6440,2)&lt;6,"Weekday","Weekend")</f>
        <v>Weekday</v>
      </c>
    </row>
    <row r="6441" ht="15.75" customHeight="1">
      <c r="A6441" s="1">
        <v>45410.0</v>
      </c>
      <c r="B6441" s="2" t="s">
        <v>6009</v>
      </c>
      <c r="C6441" s="2" t="s">
        <v>54</v>
      </c>
      <c r="D6441" s="1">
        <v>26347.0</v>
      </c>
      <c r="E6441" s="2" t="s">
        <v>22</v>
      </c>
      <c r="F6441" s="2">
        <v>278.0</v>
      </c>
      <c r="G6441" s="2" t="s">
        <v>60</v>
      </c>
      <c r="H6441" s="2" t="s">
        <v>34</v>
      </c>
      <c r="I6441" s="2" t="s">
        <v>25</v>
      </c>
      <c r="J6441" s="2" t="str">
        <f t="array" ref="J6441">XLOOKUP('Transaction Data'!$G6441,Product_Code,Biscuit_Brand)</f>
        <v>Peanut Butter Bites</v>
      </c>
      <c r="K6441" s="2">
        <f t="array" ref="K6441">XLOOKUP('Transaction Data'!$G6441,Product_Code,Cost)</f>
        <v>5</v>
      </c>
      <c r="L6441" s="2">
        <f t="array" ref="L6441">XLOOKUP('Transaction Data'!$G6441,Product_Code,Unit_Price)</f>
        <v>7</v>
      </c>
      <c r="M6441" s="3">
        <f>'Transaction Data'!$F6441*'Transaction Data'!$K6441</f>
        <v>1390</v>
      </c>
      <c r="N6441" s="3">
        <f>'Transaction Data'!$F6441*'Transaction Data'!$L6441</f>
        <v>1946</v>
      </c>
      <c r="O6441" s="3">
        <f>'Transaction Data'!$N6441-'Transaction Data'!$M6441</f>
        <v>556</v>
      </c>
      <c r="P6441" s="2">
        <f>DATEDIF('Transaction Data'!$D6441,'Transaction Data'!$A6441,"y")</f>
        <v>52</v>
      </c>
      <c r="Q6441" s="2" t="str">
        <f>FLOOR('Transaction Data'!$P6441,15)&amp;"-"&amp;FLOOR('Transaction Data'!$P6441,15)+14</f>
        <v>45-59</v>
      </c>
      <c r="R6441" s="2" t="str">
        <f>IF('Transaction Data'!$L6441&lt;=10,"Less Expensive","Expensive")</f>
        <v>Less Expensive</v>
      </c>
      <c r="S6441" s="4">
        <f>WEEKDAY('Transaction Data'!$A6441)</f>
        <v>1</v>
      </c>
      <c r="T6441" s="2" t="str">
        <f>IF(WEEKDAY('Transaction Data'!$A6441,2)&lt;6,"Weekday","Weekend")</f>
        <v>Weekend</v>
      </c>
    </row>
    <row r="6442" ht="15.75" customHeight="1">
      <c r="A6442" s="1">
        <v>45455.0</v>
      </c>
      <c r="B6442" s="2" t="s">
        <v>6010</v>
      </c>
      <c r="C6442" s="2" t="s">
        <v>69</v>
      </c>
      <c r="D6442" s="1">
        <v>30260.0</v>
      </c>
      <c r="E6442" s="2" t="s">
        <v>22</v>
      </c>
      <c r="F6442" s="2">
        <v>247.0</v>
      </c>
      <c r="G6442" s="2" t="s">
        <v>28</v>
      </c>
      <c r="H6442" s="2" t="s">
        <v>39</v>
      </c>
      <c r="I6442" s="2" t="s">
        <v>25</v>
      </c>
      <c r="J6442" s="2" t="str">
        <f t="array" ref="J6442">XLOOKUP('Transaction Data'!$G6442,Product_Code,Biscuit_Brand)</f>
        <v>Shortbread</v>
      </c>
      <c r="K6442" s="2">
        <f t="array" ref="K6442">XLOOKUP('Transaction Data'!$G6442,Product_Code,Cost)</f>
        <v>10</v>
      </c>
      <c r="L6442" s="2">
        <f t="array" ref="L6442">XLOOKUP('Transaction Data'!$G6442,Product_Code,Unit_Price)</f>
        <v>45</v>
      </c>
      <c r="M6442" s="3">
        <f>'Transaction Data'!$F6442*'Transaction Data'!$K6442</f>
        <v>2470</v>
      </c>
      <c r="N6442" s="3">
        <f>'Transaction Data'!$F6442*'Transaction Data'!$L6442</f>
        <v>11115</v>
      </c>
      <c r="O6442" s="3">
        <f>'Transaction Data'!$N6442-'Transaction Data'!$M6442</f>
        <v>8645</v>
      </c>
      <c r="P6442" s="2">
        <f>DATEDIF('Transaction Data'!$D6442,'Transaction Data'!$A6442,"y")</f>
        <v>41</v>
      </c>
      <c r="Q6442" s="2" t="str">
        <f>FLOOR('Transaction Data'!$P6442,15)&amp;"-"&amp;FLOOR('Transaction Data'!$P6442,15)+14</f>
        <v>30-44</v>
      </c>
      <c r="R6442" s="2" t="str">
        <f>IF('Transaction Data'!$L6442&lt;=10,"Less Expensive","Expensive")</f>
        <v>Expensive</v>
      </c>
      <c r="S6442" s="4">
        <f>WEEKDAY('Transaction Data'!$A6442)</f>
        <v>4</v>
      </c>
      <c r="T6442" s="2" t="str">
        <f>IF(WEEKDAY('Transaction Data'!$A6442,2)&lt;6,"Weekday","Weekend")</f>
        <v>Weekday</v>
      </c>
    </row>
    <row r="6443" ht="15.75" customHeight="1">
      <c r="A6443" s="1">
        <v>45474.0</v>
      </c>
      <c r="B6443" s="2" t="s">
        <v>6011</v>
      </c>
      <c r="C6443" s="2" t="s">
        <v>78</v>
      </c>
      <c r="D6443" s="1">
        <v>16712.0</v>
      </c>
      <c r="E6443" s="2" t="s">
        <v>22</v>
      </c>
      <c r="F6443" s="2">
        <v>310.0</v>
      </c>
      <c r="G6443" s="2" t="s">
        <v>60</v>
      </c>
      <c r="H6443" s="2" t="s">
        <v>42</v>
      </c>
      <c r="I6443" s="2" t="s">
        <v>25</v>
      </c>
      <c r="J6443" s="2" t="str">
        <f t="array" ref="J6443">XLOOKUP('Transaction Data'!$G6443,Product_Code,Biscuit_Brand)</f>
        <v>Peanut Butter Bites</v>
      </c>
      <c r="K6443" s="2">
        <f t="array" ref="K6443">XLOOKUP('Transaction Data'!$G6443,Product_Code,Cost)</f>
        <v>5</v>
      </c>
      <c r="L6443" s="2">
        <f t="array" ref="L6443">XLOOKUP('Transaction Data'!$G6443,Product_Code,Unit_Price)</f>
        <v>7</v>
      </c>
      <c r="M6443" s="3">
        <f>'Transaction Data'!$F6443*'Transaction Data'!$K6443</f>
        <v>1550</v>
      </c>
      <c r="N6443" s="3">
        <f>'Transaction Data'!$F6443*'Transaction Data'!$L6443</f>
        <v>2170</v>
      </c>
      <c r="O6443" s="3">
        <f>'Transaction Data'!$N6443-'Transaction Data'!$M6443</f>
        <v>620</v>
      </c>
      <c r="P6443" s="2">
        <f>DATEDIF('Transaction Data'!$D6443,'Transaction Data'!$A6443,"y")</f>
        <v>78</v>
      </c>
      <c r="Q6443" s="2" t="str">
        <f>FLOOR('Transaction Data'!$P6443,15)&amp;"-"&amp;FLOOR('Transaction Data'!$P6443,15)+14</f>
        <v>75-89</v>
      </c>
      <c r="R6443" s="2" t="str">
        <f>IF('Transaction Data'!$L6443&lt;=10,"Less Expensive","Expensive")</f>
        <v>Less Expensive</v>
      </c>
      <c r="S6443" s="4">
        <f>WEEKDAY('Transaction Data'!$A6443)</f>
        <v>2</v>
      </c>
      <c r="T6443" s="2" t="str">
        <f>IF(WEEKDAY('Transaction Data'!$A6443,2)&lt;6,"Weekday","Weekend")</f>
        <v>Weekday</v>
      </c>
    </row>
    <row r="6444" ht="15.75" customHeight="1">
      <c r="A6444" s="1">
        <v>45299.0</v>
      </c>
      <c r="B6444" s="2" t="s">
        <v>6012</v>
      </c>
      <c r="C6444" s="2" t="s">
        <v>54</v>
      </c>
      <c r="D6444" s="1">
        <v>27447.0</v>
      </c>
      <c r="E6444" s="2" t="s">
        <v>22</v>
      </c>
      <c r="F6444" s="2">
        <v>75.0</v>
      </c>
      <c r="G6444" s="2" t="s">
        <v>38</v>
      </c>
      <c r="H6444" s="2" t="s">
        <v>45</v>
      </c>
      <c r="I6444" s="2" t="s">
        <v>25</v>
      </c>
      <c r="J6444" s="2" t="str">
        <f t="array" ref="J6444">XLOOKUP('Transaction Data'!$G6444,Product_Code,Biscuit_Brand)</f>
        <v>Ginger Snaps</v>
      </c>
      <c r="K6444" s="2">
        <f t="array" ref="K6444">XLOOKUP('Transaction Data'!$G6444,Product_Code,Cost)</f>
        <v>14</v>
      </c>
      <c r="L6444" s="2">
        <f t="array" ref="L6444">XLOOKUP('Transaction Data'!$G6444,Product_Code,Unit_Price)</f>
        <v>28</v>
      </c>
      <c r="M6444" s="3">
        <f>'Transaction Data'!$F6444*'Transaction Data'!$K6444</f>
        <v>1050</v>
      </c>
      <c r="N6444" s="3">
        <f>'Transaction Data'!$F6444*'Transaction Data'!$L6444</f>
        <v>2100</v>
      </c>
      <c r="O6444" s="3">
        <f>'Transaction Data'!$N6444-'Transaction Data'!$M6444</f>
        <v>1050</v>
      </c>
      <c r="P6444" s="2">
        <f>DATEDIF('Transaction Data'!$D6444,'Transaction Data'!$A6444,"y")</f>
        <v>48</v>
      </c>
      <c r="Q6444" s="2" t="str">
        <f>FLOOR('Transaction Data'!$P6444,15)&amp;"-"&amp;FLOOR('Transaction Data'!$P6444,15)+14</f>
        <v>45-59</v>
      </c>
      <c r="R6444" s="2" t="str">
        <f>IF('Transaction Data'!$L6444&lt;=10,"Less Expensive","Expensive")</f>
        <v>Expensive</v>
      </c>
      <c r="S6444" s="4">
        <f>WEEKDAY('Transaction Data'!$A6444)</f>
        <v>2</v>
      </c>
      <c r="T6444" s="2" t="str">
        <f>IF(WEEKDAY('Transaction Data'!$A6444,2)&lt;6,"Weekday","Weekend")</f>
        <v>Weekday</v>
      </c>
    </row>
    <row r="6445" ht="15.75" customHeight="1">
      <c r="A6445" s="1">
        <v>45309.0</v>
      </c>
      <c r="B6445" s="2" t="s">
        <v>4505</v>
      </c>
      <c r="C6445" s="2" t="s">
        <v>78</v>
      </c>
      <c r="D6445" s="1">
        <v>38330.0</v>
      </c>
      <c r="E6445" s="2" t="s">
        <v>27</v>
      </c>
      <c r="F6445" s="2">
        <v>310.0</v>
      </c>
      <c r="G6445" s="2" t="s">
        <v>38</v>
      </c>
      <c r="H6445" s="2" t="s">
        <v>49</v>
      </c>
      <c r="I6445" s="2" t="s">
        <v>25</v>
      </c>
      <c r="J6445" s="2" t="str">
        <f t="array" ref="J6445">XLOOKUP('Transaction Data'!$G6445,Product_Code,Biscuit_Brand)</f>
        <v>Ginger Snaps</v>
      </c>
      <c r="K6445" s="2">
        <f t="array" ref="K6445">XLOOKUP('Transaction Data'!$G6445,Product_Code,Cost)</f>
        <v>14</v>
      </c>
      <c r="L6445" s="2">
        <f t="array" ref="L6445">XLOOKUP('Transaction Data'!$G6445,Product_Code,Unit_Price)</f>
        <v>28</v>
      </c>
      <c r="M6445" s="3">
        <f>'Transaction Data'!$F6445*'Transaction Data'!$K6445</f>
        <v>4340</v>
      </c>
      <c r="N6445" s="3">
        <f>'Transaction Data'!$F6445*'Transaction Data'!$L6445</f>
        <v>8680</v>
      </c>
      <c r="O6445" s="3">
        <f>'Transaction Data'!$N6445-'Transaction Data'!$M6445</f>
        <v>4340</v>
      </c>
      <c r="P6445" s="2">
        <f>DATEDIF('Transaction Data'!$D6445,'Transaction Data'!$A6445,"y")</f>
        <v>19</v>
      </c>
      <c r="Q6445" s="2" t="str">
        <f>FLOOR('Transaction Data'!$P6445,15)&amp;"-"&amp;FLOOR('Transaction Data'!$P6445,15)+14</f>
        <v>15-29</v>
      </c>
      <c r="R6445" s="2" t="str">
        <f>IF('Transaction Data'!$L6445&lt;=10,"Less Expensive","Expensive")</f>
        <v>Expensive</v>
      </c>
      <c r="S6445" s="4">
        <f>WEEKDAY('Transaction Data'!$A6445)</f>
        <v>5</v>
      </c>
      <c r="T6445" s="2" t="str">
        <f>IF(WEEKDAY('Transaction Data'!$A6445,2)&lt;6,"Weekday","Weekend")</f>
        <v>Weekday</v>
      </c>
    </row>
    <row r="6446" ht="15.75" customHeight="1">
      <c r="A6446" s="1">
        <v>45492.0</v>
      </c>
      <c r="B6446" s="2" t="s">
        <v>6013</v>
      </c>
      <c r="C6446" s="2" t="s">
        <v>65</v>
      </c>
      <c r="D6446" s="1">
        <v>25202.0</v>
      </c>
      <c r="E6446" s="2" t="s">
        <v>63</v>
      </c>
      <c r="F6446" s="2">
        <v>158.0</v>
      </c>
      <c r="G6446" s="2" t="s">
        <v>55</v>
      </c>
      <c r="H6446" s="2" t="s">
        <v>52</v>
      </c>
      <c r="I6446" s="2" t="s">
        <v>25</v>
      </c>
      <c r="J6446" s="2" t="str">
        <f t="array" ref="J6446">XLOOKUP('Transaction Data'!$G6446,Product_Code,Biscuit_Brand)</f>
        <v>Vanilla Wafers</v>
      </c>
      <c r="K6446" s="2">
        <f t="array" ref="K6446">XLOOKUP('Transaction Data'!$G6446,Product_Code,Cost)</f>
        <v>18</v>
      </c>
      <c r="L6446" s="2">
        <f t="array" ref="L6446">XLOOKUP('Transaction Data'!$G6446,Product_Code,Unit_Price)</f>
        <v>36</v>
      </c>
      <c r="M6446" s="3">
        <f>'Transaction Data'!$F6446*'Transaction Data'!$K6446</f>
        <v>2844</v>
      </c>
      <c r="N6446" s="3">
        <f>'Transaction Data'!$F6446*'Transaction Data'!$L6446</f>
        <v>5688</v>
      </c>
      <c r="O6446" s="3">
        <f>'Transaction Data'!$N6446-'Transaction Data'!$M6446</f>
        <v>2844</v>
      </c>
      <c r="P6446" s="2">
        <f>DATEDIF('Transaction Data'!$D6446,'Transaction Data'!$A6446,"y")</f>
        <v>55</v>
      </c>
      <c r="Q6446" s="2" t="str">
        <f>FLOOR('Transaction Data'!$P6446,15)&amp;"-"&amp;FLOOR('Transaction Data'!$P6446,15)+14</f>
        <v>45-59</v>
      </c>
      <c r="R6446" s="2" t="str">
        <f>IF('Transaction Data'!$L6446&lt;=10,"Less Expensive","Expensive")</f>
        <v>Expensive</v>
      </c>
      <c r="S6446" s="4">
        <f>WEEKDAY('Transaction Data'!$A6446)</f>
        <v>6</v>
      </c>
      <c r="T6446" s="2" t="str">
        <f>IF(WEEKDAY('Transaction Data'!$A6446,2)&lt;6,"Weekday","Weekend")</f>
        <v>Weekday</v>
      </c>
    </row>
    <row r="6447" ht="15.75" customHeight="1">
      <c r="A6447" s="1">
        <v>45434.0</v>
      </c>
      <c r="B6447" s="2" t="s">
        <v>6014</v>
      </c>
      <c r="C6447" s="2" t="s">
        <v>65</v>
      </c>
      <c r="D6447" s="1">
        <v>38090.0</v>
      </c>
      <c r="E6447" s="2" t="s">
        <v>63</v>
      </c>
      <c r="F6447" s="2">
        <v>115.0</v>
      </c>
      <c r="G6447" s="2" t="s">
        <v>60</v>
      </c>
      <c r="H6447" s="2" t="s">
        <v>49</v>
      </c>
      <c r="I6447" s="2" t="s">
        <v>25</v>
      </c>
      <c r="J6447" s="2" t="str">
        <f t="array" ref="J6447">XLOOKUP('Transaction Data'!$G6447,Product_Code,Biscuit_Brand)</f>
        <v>Peanut Butter Bites</v>
      </c>
      <c r="K6447" s="2">
        <f t="array" ref="K6447">XLOOKUP('Transaction Data'!$G6447,Product_Code,Cost)</f>
        <v>5</v>
      </c>
      <c r="L6447" s="2">
        <f t="array" ref="L6447">XLOOKUP('Transaction Data'!$G6447,Product_Code,Unit_Price)</f>
        <v>7</v>
      </c>
      <c r="M6447" s="3">
        <f>'Transaction Data'!$F6447*'Transaction Data'!$K6447</f>
        <v>575</v>
      </c>
      <c r="N6447" s="3">
        <f>'Transaction Data'!$F6447*'Transaction Data'!$L6447</f>
        <v>805</v>
      </c>
      <c r="O6447" s="3">
        <f>'Transaction Data'!$N6447-'Transaction Data'!$M6447</f>
        <v>230</v>
      </c>
      <c r="P6447" s="2">
        <f>DATEDIF('Transaction Data'!$D6447,'Transaction Data'!$A6447,"y")</f>
        <v>20</v>
      </c>
      <c r="Q6447" s="2" t="str">
        <f>FLOOR('Transaction Data'!$P6447,15)&amp;"-"&amp;FLOOR('Transaction Data'!$P6447,15)+14</f>
        <v>15-29</v>
      </c>
      <c r="R6447" s="2" t="str">
        <f>IF('Transaction Data'!$L6447&lt;=10,"Less Expensive","Expensive")</f>
        <v>Less Expensive</v>
      </c>
      <c r="S6447" s="4">
        <f>WEEKDAY('Transaction Data'!$A6447)</f>
        <v>4</v>
      </c>
      <c r="T6447" s="2" t="str">
        <f>IF(WEEKDAY('Transaction Data'!$A6447,2)&lt;6,"Weekday","Weekend")</f>
        <v>Weekday</v>
      </c>
    </row>
    <row r="6448" ht="15.75" customHeight="1">
      <c r="A6448" s="1">
        <v>45362.0</v>
      </c>
      <c r="B6448" s="2" t="s">
        <v>6015</v>
      </c>
      <c r="C6448" s="2" t="s">
        <v>78</v>
      </c>
      <c r="D6448" s="1">
        <v>37139.0</v>
      </c>
      <c r="E6448" s="2" t="s">
        <v>63</v>
      </c>
      <c r="F6448" s="2">
        <v>480.0</v>
      </c>
      <c r="G6448" s="2" t="s">
        <v>28</v>
      </c>
      <c r="H6448" s="2" t="s">
        <v>52</v>
      </c>
      <c r="I6448" s="2" t="s">
        <v>25</v>
      </c>
      <c r="J6448" s="2" t="str">
        <f t="array" ref="J6448">XLOOKUP('Transaction Data'!$G6448,Product_Code,Biscuit_Brand)</f>
        <v>Shortbread</v>
      </c>
      <c r="K6448" s="2">
        <f t="array" ref="K6448">XLOOKUP('Transaction Data'!$G6448,Product_Code,Cost)</f>
        <v>10</v>
      </c>
      <c r="L6448" s="2">
        <f t="array" ref="L6448">XLOOKUP('Transaction Data'!$G6448,Product_Code,Unit_Price)</f>
        <v>45</v>
      </c>
      <c r="M6448" s="3">
        <f>'Transaction Data'!$F6448*'Transaction Data'!$K6448</f>
        <v>4800</v>
      </c>
      <c r="N6448" s="3">
        <f>'Transaction Data'!$F6448*'Transaction Data'!$L6448</f>
        <v>21600</v>
      </c>
      <c r="O6448" s="3">
        <f>'Transaction Data'!$N6448-'Transaction Data'!$M6448</f>
        <v>16800</v>
      </c>
      <c r="P6448" s="2">
        <f>DATEDIF('Transaction Data'!$D6448,'Transaction Data'!$A6448,"y")</f>
        <v>22</v>
      </c>
      <c r="Q6448" s="2" t="str">
        <f>FLOOR('Transaction Data'!$P6448,15)&amp;"-"&amp;FLOOR('Transaction Data'!$P6448,15)+14</f>
        <v>15-29</v>
      </c>
      <c r="R6448" s="2" t="str">
        <f>IF('Transaction Data'!$L6448&lt;=10,"Less Expensive","Expensive")</f>
        <v>Expensive</v>
      </c>
      <c r="S6448" s="4">
        <f>WEEKDAY('Transaction Data'!$A6448)</f>
        <v>2</v>
      </c>
      <c r="T6448" s="2" t="str">
        <f>IF(WEEKDAY('Transaction Data'!$A6448,2)&lt;6,"Weekday","Weekend")</f>
        <v>Weekday</v>
      </c>
    </row>
    <row r="6449" ht="15.75" customHeight="1">
      <c r="A6449" s="1">
        <v>45351.0</v>
      </c>
      <c r="B6449" s="2" t="s">
        <v>6016</v>
      </c>
      <c r="C6449" s="2" t="s">
        <v>41</v>
      </c>
      <c r="D6449" s="1">
        <v>30322.0</v>
      </c>
      <c r="E6449" s="2" t="s">
        <v>37</v>
      </c>
      <c r="F6449" s="2">
        <v>481.0</v>
      </c>
      <c r="G6449" s="2" t="s">
        <v>55</v>
      </c>
      <c r="H6449" s="2" t="s">
        <v>52</v>
      </c>
      <c r="I6449" s="2" t="s">
        <v>25</v>
      </c>
      <c r="J6449" s="2" t="str">
        <f t="array" ref="J6449">XLOOKUP('Transaction Data'!$G6449,Product_Code,Biscuit_Brand)</f>
        <v>Vanilla Wafers</v>
      </c>
      <c r="K6449" s="2">
        <f t="array" ref="K6449">XLOOKUP('Transaction Data'!$G6449,Product_Code,Cost)</f>
        <v>18</v>
      </c>
      <c r="L6449" s="2">
        <f t="array" ref="L6449">XLOOKUP('Transaction Data'!$G6449,Product_Code,Unit_Price)</f>
        <v>36</v>
      </c>
      <c r="M6449" s="3">
        <f>'Transaction Data'!$F6449*'Transaction Data'!$K6449</f>
        <v>8658</v>
      </c>
      <c r="N6449" s="3">
        <f>'Transaction Data'!$F6449*'Transaction Data'!$L6449</f>
        <v>17316</v>
      </c>
      <c r="O6449" s="3">
        <f>'Transaction Data'!$N6449-'Transaction Data'!$M6449</f>
        <v>8658</v>
      </c>
      <c r="P6449" s="2">
        <f>DATEDIF('Transaction Data'!$D6449,'Transaction Data'!$A6449,"y")</f>
        <v>41</v>
      </c>
      <c r="Q6449" s="2" t="str">
        <f>FLOOR('Transaction Data'!$P6449,15)&amp;"-"&amp;FLOOR('Transaction Data'!$P6449,15)+14</f>
        <v>30-44</v>
      </c>
      <c r="R6449" s="2" t="str">
        <f>IF('Transaction Data'!$L6449&lt;=10,"Less Expensive","Expensive")</f>
        <v>Expensive</v>
      </c>
      <c r="S6449" s="4">
        <f>WEEKDAY('Transaction Data'!$A6449)</f>
        <v>5</v>
      </c>
      <c r="T6449" s="2" t="str">
        <f>IF(WEEKDAY('Transaction Data'!$A6449,2)&lt;6,"Weekday","Weekend")</f>
        <v>Weekday</v>
      </c>
    </row>
    <row r="6450" ht="15.75" customHeight="1">
      <c r="A6450" s="1">
        <v>45478.0</v>
      </c>
      <c r="B6450" s="2" t="s">
        <v>6017</v>
      </c>
      <c r="C6450" s="2" t="s">
        <v>21</v>
      </c>
      <c r="D6450" s="1">
        <v>20429.0</v>
      </c>
      <c r="E6450" s="2" t="s">
        <v>63</v>
      </c>
      <c r="F6450" s="2">
        <v>163.0</v>
      </c>
      <c r="G6450" s="2" t="s">
        <v>60</v>
      </c>
      <c r="H6450" s="2" t="s">
        <v>45</v>
      </c>
      <c r="I6450" s="2" t="s">
        <v>25</v>
      </c>
      <c r="J6450" s="2" t="str">
        <f t="array" ref="J6450">XLOOKUP('Transaction Data'!$G6450,Product_Code,Biscuit_Brand)</f>
        <v>Peanut Butter Bites</v>
      </c>
      <c r="K6450" s="2">
        <f t="array" ref="K6450">XLOOKUP('Transaction Data'!$G6450,Product_Code,Cost)</f>
        <v>5</v>
      </c>
      <c r="L6450" s="2">
        <f t="array" ref="L6450">XLOOKUP('Transaction Data'!$G6450,Product_Code,Unit_Price)</f>
        <v>7</v>
      </c>
      <c r="M6450" s="3">
        <f>'Transaction Data'!$F6450*'Transaction Data'!$K6450</f>
        <v>815</v>
      </c>
      <c r="N6450" s="3">
        <f>'Transaction Data'!$F6450*'Transaction Data'!$L6450</f>
        <v>1141</v>
      </c>
      <c r="O6450" s="3">
        <f>'Transaction Data'!$N6450-'Transaction Data'!$M6450</f>
        <v>326</v>
      </c>
      <c r="P6450" s="2">
        <f>DATEDIF('Transaction Data'!$D6450,'Transaction Data'!$A6450,"y")</f>
        <v>68</v>
      </c>
      <c r="Q6450" s="2" t="str">
        <f>FLOOR('Transaction Data'!$P6450,15)&amp;"-"&amp;FLOOR('Transaction Data'!$P6450,15)+14</f>
        <v>60-74</v>
      </c>
      <c r="R6450" s="2" t="str">
        <f>IF('Transaction Data'!$L6450&lt;=10,"Less Expensive","Expensive")</f>
        <v>Less Expensive</v>
      </c>
      <c r="S6450" s="4">
        <f>WEEKDAY('Transaction Data'!$A6450)</f>
        <v>6</v>
      </c>
      <c r="T6450" s="2" t="str">
        <f>IF(WEEKDAY('Transaction Data'!$A6450,2)&lt;6,"Weekday","Weekend")</f>
        <v>Weekday</v>
      </c>
    </row>
    <row r="6451" ht="15.75" customHeight="1">
      <c r="A6451" s="1">
        <v>45295.0</v>
      </c>
      <c r="B6451" s="2" t="s">
        <v>6018</v>
      </c>
      <c r="C6451" s="2" t="s">
        <v>78</v>
      </c>
      <c r="D6451" s="1">
        <v>37111.0</v>
      </c>
      <c r="E6451" s="2" t="s">
        <v>27</v>
      </c>
      <c r="F6451" s="2">
        <v>17.0</v>
      </c>
      <c r="G6451" s="2" t="s">
        <v>23</v>
      </c>
      <c r="H6451" s="2" t="s">
        <v>49</v>
      </c>
      <c r="I6451" s="2" t="s">
        <v>25</v>
      </c>
      <c r="J6451" s="2" t="str">
        <f t="array" ref="J6451">XLOOKUP('Transaction Data'!$G6451,Product_Code,Biscuit_Brand)</f>
        <v>Cinnamon Swirls</v>
      </c>
      <c r="K6451" s="2">
        <f t="array" ref="K6451">XLOOKUP('Transaction Data'!$G6451,Product_Code,Cost)</f>
        <v>10</v>
      </c>
      <c r="L6451" s="2">
        <f t="array" ref="L6451">XLOOKUP('Transaction Data'!$G6451,Product_Code,Unit_Price)</f>
        <v>14</v>
      </c>
      <c r="M6451" s="3">
        <f>'Transaction Data'!$F6451*'Transaction Data'!$K6451</f>
        <v>170</v>
      </c>
      <c r="N6451" s="3">
        <f>'Transaction Data'!$F6451*'Transaction Data'!$L6451</f>
        <v>238</v>
      </c>
      <c r="O6451" s="3">
        <f>'Transaction Data'!$N6451-'Transaction Data'!$M6451</f>
        <v>68</v>
      </c>
      <c r="P6451" s="2">
        <f>DATEDIF('Transaction Data'!$D6451,'Transaction Data'!$A6451,"y")</f>
        <v>22</v>
      </c>
      <c r="Q6451" s="2" t="str">
        <f>FLOOR('Transaction Data'!$P6451,15)&amp;"-"&amp;FLOOR('Transaction Data'!$P6451,15)+14</f>
        <v>15-29</v>
      </c>
      <c r="R6451" s="2" t="str">
        <f>IF('Transaction Data'!$L6451&lt;=10,"Less Expensive","Expensive")</f>
        <v>Expensive</v>
      </c>
      <c r="S6451" s="4">
        <f>WEEKDAY('Transaction Data'!$A6451)</f>
        <v>5</v>
      </c>
      <c r="T6451" s="2" t="str">
        <f>IF(WEEKDAY('Transaction Data'!$A6451,2)&lt;6,"Weekday","Weekend")</f>
        <v>Weekday</v>
      </c>
    </row>
    <row r="6452" ht="15.75" customHeight="1">
      <c r="A6452" s="1">
        <v>45324.0</v>
      </c>
      <c r="B6452" s="2" t="s">
        <v>135</v>
      </c>
      <c r="C6452" s="2" t="s">
        <v>78</v>
      </c>
      <c r="D6452" s="1">
        <v>31078.0</v>
      </c>
      <c r="E6452" s="2" t="s">
        <v>63</v>
      </c>
      <c r="F6452" s="2">
        <v>136.0</v>
      </c>
      <c r="G6452" s="2" t="s">
        <v>60</v>
      </c>
      <c r="H6452" s="2" t="s">
        <v>52</v>
      </c>
      <c r="I6452" s="2" t="s">
        <v>25</v>
      </c>
      <c r="J6452" s="2" t="str">
        <f t="array" ref="J6452">XLOOKUP('Transaction Data'!$G6452,Product_Code,Biscuit_Brand)</f>
        <v>Peanut Butter Bites</v>
      </c>
      <c r="K6452" s="2">
        <f t="array" ref="K6452">XLOOKUP('Transaction Data'!$G6452,Product_Code,Cost)</f>
        <v>5</v>
      </c>
      <c r="L6452" s="2">
        <f t="array" ref="L6452">XLOOKUP('Transaction Data'!$G6452,Product_Code,Unit_Price)</f>
        <v>7</v>
      </c>
      <c r="M6452" s="3">
        <f>'Transaction Data'!$F6452*'Transaction Data'!$K6452</f>
        <v>680</v>
      </c>
      <c r="N6452" s="3">
        <f>'Transaction Data'!$F6452*'Transaction Data'!$L6452</f>
        <v>952</v>
      </c>
      <c r="O6452" s="3">
        <f>'Transaction Data'!$N6452-'Transaction Data'!$M6452</f>
        <v>272</v>
      </c>
      <c r="P6452" s="2">
        <f>DATEDIF('Transaction Data'!$D6452,'Transaction Data'!$A6452,"y")</f>
        <v>39</v>
      </c>
      <c r="Q6452" s="2" t="str">
        <f>FLOOR('Transaction Data'!$P6452,15)&amp;"-"&amp;FLOOR('Transaction Data'!$P6452,15)+14</f>
        <v>30-44</v>
      </c>
      <c r="R6452" s="2" t="str">
        <f>IF('Transaction Data'!$L6452&lt;=10,"Less Expensive","Expensive")</f>
        <v>Less Expensive</v>
      </c>
      <c r="S6452" s="4">
        <f>WEEKDAY('Transaction Data'!$A6452)</f>
        <v>6</v>
      </c>
      <c r="T6452" s="2" t="str">
        <f>IF(WEEKDAY('Transaction Data'!$A6452,2)&lt;6,"Weekday","Weekend")</f>
        <v>Weekday</v>
      </c>
    </row>
    <row r="6453" ht="15.75" customHeight="1">
      <c r="A6453" s="1">
        <v>45386.0</v>
      </c>
      <c r="B6453" s="2" t="s">
        <v>6019</v>
      </c>
      <c r="C6453" s="2" t="s">
        <v>21</v>
      </c>
      <c r="D6453" s="1">
        <v>31394.0</v>
      </c>
      <c r="E6453" s="2" t="s">
        <v>37</v>
      </c>
      <c r="F6453" s="2">
        <v>135.0</v>
      </c>
      <c r="G6453" s="2" t="s">
        <v>55</v>
      </c>
      <c r="H6453" s="2" t="s">
        <v>49</v>
      </c>
      <c r="I6453" s="2" t="s">
        <v>25</v>
      </c>
      <c r="J6453" s="2" t="str">
        <f t="array" ref="J6453">XLOOKUP('Transaction Data'!$G6453,Product_Code,Biscuit_Brand)</f>
        <v>Vanilla Wafers</v>
      </c>
      <c r="K6453" s="2">
        <f t="array" ref="K6453">XLOOKUP('Transaction Data'!$G6453,Product_Code,Cost)</f>
        <v>18</v>
      </c>
      <c r="L6453" s="2">
        <f t="array" ref="L6453">XLOOKUP('Transaction Data'!$G6453,Product_Code,Unit_Price)</f>
        <v>36</v>
      </c>
      <c r="M6453" s="3">
        <f>'Transaction Data'!$F6453*'Transaction Data'!$K6453</f>
        <v>2430</v>
      </c>
      <c r="N6453" s="3">
        <f>'Transaction Data'!$F6453*'Transaction Data'!$L6453</f>
        <v>4860</v>
      </c>
      <c r="O6453" s="3">
        <f>'Transaction Data'!$N6453-'Transaction Data'!$M6453</f>
        <v>2430</v>
      </c>
      <c r="P6453" s="2">
        <f>DATEDIF('Transaction Data'!$D6453,'Transaction Data'!$A6453,"y")</f>
        <v>38</v>
      </c>
      <c r="Q6453" s="2" t="str">
        <f>FLOOR('Transaction Data'!$P6453,15)&amp;"-"&amp;FLOOR('Transaction Data'!$P6453,15)+14</f>
        <v>30-44</v>
      </c>
      <c r="R6453" s="2" t="str">
        <f>IF('Transaction Data'!$L6453&lt;=10,"Less Expensive","Expensive")</f>
        <v>Expensive</v>
      </c>
      <c r="S6453" s="4">
        <f>WEEKDAY('Transaction Data'!$A6453)</f>
        <v>5</v>
      </c>
      <c r="T6453" s="2" t="str">
        <f>IF(WEEKDAY('Transaction Data'!$A6453,2)&lt;6,"Weekday","Weekend")</f>
        <v>Weekday</v>
      </c>
    </row>
    <row r="6454" ht="15.75" customHeight="1">
      <c r="A6454" s="1">
        <v>45400.0</v>
      </c>
      <c r="B6454" s="2" t="s">
        <v>6020</v>
      </c>
      <c r="C6454" s="2" t="s">
        <v>65</v>
      </c>
      <c r="D6454" s="1">
        <v>20164.0</v>
      </c>
      <c r="E6454" s="2" t="s">
        <v>27</v>
      </c>
      <c r="F6454" s="2">
        <v>238.0</v>
      </c>
      <c r="G6454" s="2" t="s">
        <v>57</v>
      </c>
      <c r="H6454" s="2" t="s">
        <v>52</v>
      </c>
      <c r="I6454" s="2" t="s">
        <v>25</v>
      </c>
      <c r="J6454" s="2" t="str">
        <f t="array" ref="J6454">XLOOKUP('Transaction Data'!$G6454,Product_Code,Biscuit_Brand)</f>
        <v>Oatmeal Cookies</v>
      </c>
      <c r="K6454" s="2">
        <f t="array" ref="K6454">XLOOKUP('Transaction Data'!$G6454,Product_Code,Cost)</f>
        <v>19</v>
      </c>
      <c r="L6454" s="2">
        <f t="array" ref="L6454">XLOOKUP('Transaction Data'!$G6454,Product_Code,Unit_Price)</f>
        <v>23</v>
      </c>
      <c r="M6454" s="3">
        <f>'Transaction Data'!$F6454*'Transaction Data'!$K6454</f>
        <v>4522</v>
      </c>
      <c r="N6454" s="3">
        <f>'Transaction Data'!$F6454*'Transaction Data'!$L6454</f>
        <v>5474</v>
      </c>
      <c r="O6454" s="3">
        <f>'Transaction Data'!$N6454-'Transaction Data'!$M6454</f>
        <v>952</v>
      </c>
      <c r="P6454" s="2">
        <f>DATEDIF('Transaction Data'!$D6454,'Transaction Data'!$A6454,"y")</f>
        <v>69</v>
      </c>
      <c r="Q6454" s="2" t="str">
        <f>FLOOR('Transaction Data'!$P6454,15)&amp;"-"&amp;FLOOR('Transaction Data'!$P6454,15)+14</f>
        <v>60-74</v>
      </c>
      <c r="R6454" s="2" t="str">
        <f>IF('Transaction Data'!$L6454&lt;=10,"Less Expensive","Expensive")</f>
        <v>Expensive</v>
      </c>
      <c r="S6454" s="4">
        <f>WEEKDAY('Transaction Data'!$A6454)</f>
        <v>5</v>
      </c>
      <c r="T6454" s="2" t="str">
        <f>IF(WEEKDAY('Transaction Data'!$A6454,2)&lt;6,"Weekday","Weekend")</f>
        <v>Weekday</v>
      </c>
    </row>
    <row r="6455" ht="15.75" customHeight="1">
      <c r="A6455" s="1">
        <v>45467.0</v>
      </c>
      <c r="B6455" s="2" t="s">
        <v>6021</v>
      </c>
      <c r="C6455" s="2" t="s">
        <v>32</v>
      </c>
      <c r="D6455" s="1">
        <v>34733.0</v>
      </c>
      <c r="E6455" s="2" t="s">
        <v>63</v>
      </c>
      <c r="F6455" s="2">
        <v>179.0</v>
      </c>
      <c r="G6455" s="2" t="s">
        <v>23</v>
      </c>
      <c r="H6455" s="2" t="s">
        <v>34</v>
      </c>
      <c r="I6455" s="2" t="s">
        <v>25</v>
      </c>
      <c r="J6455" s="2" t="str">
        <f t="array" ref="J6455">XLOOKUP('Transaction Data'!$G6455,Product_Code,Biscuit_Brand)</f>
        <v>Cinnamon Swirls</v>
      </c>
      <c r="K6455" s="2">
        <f t="array" ref="K6455">XLOOKUP('Transaction Data'!$G6455,Product_Code,Cost)</f>
        <v>10</v>
      </c>
      <c r="L6455" s="2">
        <f t="array" ref="L6455">XLOOKUP('Transaction Data'!$G6455,Product_Code,Unit_Price)</f>
        <v>14</v>
      </c>
      <c r="M6455" s="3">
        <f>'Transaction Data'!$F6455*'Transaction Data'!$K6455</f>
        <v>1790</v>
      </c>
      <c r="N6455" s="3">
        <f>'Transaction Data'!$F6455*'Transaction Data'!$L6455</f>
        <v>2506</v>
      </c>
      <c r="O6455" s="3">
        <f>'Transaction Data'!$N6455-'Transaction Data'!$M6455</f>
        <v>716</v>
      </c>
      <c r="P6455" s="2">
        <f>DATEDIF('Transaction Data'!$D6455,'Transaction Data'!$A6455,"y")</f>
        <v>29</v>
      </c>
      <c r="Q6455" s="2" t="str">
        <f>FLOOR('Transaction Data'!$P6455,15)&amp;"-"&amp;FLOOR('Transaction Data'!$P6455,15)+14</f>
        <v>15-29</v>
      </c>
      <c r="R6455" s="2" t="str">
        <f>IF('Transaction Data'!$L6455&lt;=10,"Less Expensive","Expensive")</f>
        <v>Expensive</v>
      </c>
      <c r="S6455" s="4">
        <f>WEEKDAY('Transaction Data'!$A6455)</f>
        <v>2</v>
      </c>
      <c r="T6455" s="2" t="str">
        <f>IF(WEEKDAY('Transaction Data'!$A6455,2)&lt;6,"Weekday","Weekend")</f>
        <v>Weekday</v>
      </c>
    </row>
    <row r="6456" ht="15.75" customHeight="1">
      <c r="A6456" s="1">
        <v>45308.0</v>
      </c>
      <c r="B6456" s="2" t="s">
        <v>6022</v>
      </c>
      <c r="C6456" s="2" t="s">
        <v>41</v>
      </c>
      <c r="D6456" s="1">
        <v>18468.0</v>
      </c>
      <c r="E6456" s="2" t="s">
        <v>27</v>
      </c>
      <c r="F6456" s="2">
        <v>460.0</v>
      </c>
      <c r="G6456" s="2" t="s">
        <v>33</v>
      </c>
      <c r="H6456" s="2" t="s">
        <v>34</v>
      </c>
      <c r="I6456" s="2" t="s">
        <v>25</v>
      </c>
      <c r="J6456" s="2" t="str">
        <f t="array" ref="J6456">XLOOKUP('Transaction Data'!$G6456,Product_Code,Biscuit_Brand)</f>
        <v>Caramel Biscuits</v>
      </c>
      <c r="K6456" s="2">
        <f t="array" ref="K6456">XLOOKUP('Transaction Data'!$G6456,Product_Code,Cost)</f>
        <v>18</v>
      </c>
      <c r="L6456" s="2">
        <f t="array" ref="L6456">XLOOKUP('Transaction Data'!$G6456,Product_Code,Unit_Price)</f>
        <v>22</v>
      </c>
      <c r="M6456" s="3">
        <f>'Transaction Data'!$F6456*'Transaction Data'!$K6456</f>
        <v>8280</v>
      </c>
      <c r="N6456" s="3">
        <f>'Transaction Data'!$F6456*'Transaction Data'!$L6456</f>
        <v>10120</v>
      </c>
      <c r="O6456" s="3">
        <f>'Transaction Data'!$N6456-'Transaction Data'!$M6456</f>
        <v>1840</v>
      </c>
      <c r="P6456" s="2">
        <f>DATEDIF('Transaction Data'!$D6456,'Transaction Data'!$A6456,"y")</f>
        <v>73</v>
      </c>
      <c r="Q6456" s="2" t="str">
        <f>FLOOR('Transaction Data'!$P6456,15)&amp;"-"&amp;FLOOR('Transaction Data'!$P6456,15)+14</f>
        <v>60-74</v>
      </c>
      <c r="R6456" s="2" t="str">
        <f>IF('Transaction Data'!$L6456&lt;=10,"Less Expensive","Expensive")</f>
        <v>Expensive</v>
      </c>
      <c r="S6456" s="4">
        <f>WEEKDAY('Transaction Data'!$A6456)</f>
        <v>4</v>
      </c>
      <c r="T6456" s="2" t="str">
        <f>IF(WEEKDAY('Transaction Data'!$A6456,2)&lt;6,"Weekday","Weekend")</f>
        <v>Weekday</v>
      </c>
    </row>
    <row r="6457" ht="15.75" customHeight="1">
      <c r="A6457" s="1">
        <v>45489.0</v>
      </c>
      <c r="B6457" s="2" t="s">
        <v>6023</v>
      </c>
      <c r="C6457" s="2" t="s">
        <v>54</v>
      </c>
      <c r="D6457" s="1">
        <v>24395.0</v>
      </c>
      <c r="E6457" s="2" t="s">
        <v>37</v>
      </c>
      <c r="F6457" s="2">
        <v>235.0</v>
      </c>
      <c r="G6457" s="2" t="s">
        <v>28</v>
      </c>
      <c r="H6457" s="2" t="s">
        <v>39</v>
      </c>
      <c r="I6457" s="2" t="s">
        <v>25</v>
      </c>
      <c r="J6457" s="2" t="str">
        <f t="array" ref="J6457">XLOOKUP('Transaction Data'!$G6457,Product_Code,Biscuit_Brand)</f>
        <v>Shortbread</v>
      </c>
      <c r="K6457" s="2">
        <f t="array" ref="K6457">XLOOKUP('Transaction Data'!$G6457,Product_Code,Cost)</f>
        <v>10</v>
      </c>
      <c r="L6457" s="2">
        <f t="array" ref="L6457">XLOOKUP('Transaction Data'!$G6457,Product_Code,Unit_Price)</f>
        <v>45</v>
      </c>
      <c r="M6457" s="3">
        <f>'Transaction Data'!$F6457*'Transaction Data'!$K6457</f>
        <v>2350</v>
      </c>
      <c r="N6457" s="3">
        <f>'Transaction Data'!$F6457*'Transaction Data'!$L6457</f>
        <v>10575</v>
      </c>
      <c r="O6457" s="3">
        <f>'Transaction Data'!$N6457-'Transaction Data'!$M6457</f>
        <v>8225</v>
      </c>
      <c r="P6457" s="2">
        <f>DATEDIF('Transaction Data'!$D6457,'Transaction Data'!$A6457,"y")</f>
        <v>57</v>
      </c>
      <c r="Q6457" s="2" t="str">
        <f>FLOOR('Transaction Data'!$P6457,15)&amp;"-"&amp;FLOOR('Transaction Data'!$P6457,15)+14</f>
        <v>45-59</v>
      </c>
      <c r="R6457" s="2" t="str">
        <f>IF('Transaction Data'!$L6457&lt;=10,"Less Expensive","Expensive")</f>
        <v>Expensive</v>
      </c>
      <c r="S6457" s="4">
        <f>WEEKDAY('Transaction Data'!$A6457)</f>
        <v>3</v>
      </c>
      <c r="T6457" s="2" t="str">
        <f>IF(WEEKDAY('Transaction Data'!$A6457,2)&lt;6,"Weekday","Weekend")</f>
        <v>Weekday</v>
      </c>
    </row>
    <row r="6458" ht="15.75" customHeight="1">
      <c r="A6458" s="1">
        <v>45480.0</v>
      </c>
      <c r="B6458" s="2" t="s">
        <v>6024</v>
      </c>
      <c r="C6458" s="2" t="s">
        <v>69</v>
      </c>
      <c r="D6458" s="1">
        <v>33907.0</v>
      </c>
      <c r="E6458" s="2" t="s">
        <v>37</v>
      </c>
      <c r="F6458" s="2">
        <v>417.0</v>
      </c>
      <c r="G6458" s="2" t="s">
        <v>55</v>
      </c>
      <c r="H6458" s="2" t="s">
        <v>42</v>
      </c>
      <c r="I6458" s="2" t="s">
        <v>25</v>
      </c>
      <c r="J6458" s="2" t="str">
        <f t="array" ref="J6458">XLOOKUP('Transaction Data'!$G6458,Product_Code,Biscuit_Brand)</f>
        <v>Vanilla Wafers</v>
      </c>
      <c r="K6458" s="2">
        <f t="array" ref="K6458">XLOOKUP('Transaction Data'!$G6458,Product_Code,Cost)</f>
        <v>18</v>
      </c>
      <c r="L6458" s="2">
        <f t="array" ref="L6458">XLOOKUP('Transaction Data'!$G6458,Product_Code,Unit_Price)</f>
        <v>36</v>
      </c>
      <c r="M6458" s="3">
        <f>'Transaction Data'!$F6458*'Transaction Data'!$K6458</f>
        <v>7506</v>
      </c>
      <c r="N6458" s="3">
        <f>'Transaction Data'!$F6458*'Transaction Data'!$L6458</f>
        <v>15012</v>
      </c>
      <c r="O6458" s="3">
        <f>'Transaction Data'!$N6458-'Transaction Data'!$M6458</f>
        <v>7506</v>
      </c>
      <c r="P6458" s="2">
        <f>DATEDIF('Transaction Data'!$D6458,'Transaction Data'!$A6458,"y")</f>
        <v>31</v>
      </c>
      <c r="Q6458" s="2" t="str">
        <f>FLOOR('Transaction Data'!$P6458,15)&amp;"-"&amp;FLOOR('Transaction Data'!$P6458,15)+14</f>
        <v>30-44</v>
      </c>
      <c r="R6458" s="2" t="str">
        <f>IF('Transaction Data'!$L6458&lt;=10,"Less Expensive","Expensive")</f>
        <v>Expensive</v>
      </c>
      <c r="S6458" s="4">
        <f>WEEKDAY('Transaction Data'!$A6458)</f>
        <v>1</v>
      </c>
      <c r="T6458" s="2" t="str">
        <f>IF(WEEKDAY('Transaction Data'!$A6458,2)&lt;6,"Weekday","Weekend")</f>
        <v>Weekend</v>
      </c>
    </row>
    <row r="6459" ht="15.75" customHeight="1">
      <c r="A6459" s="1">
        <v>45453.0</v>
      </c>
      <c r="B6459" s="2" t="s">
        <v>6025</v>
      </c>
      <c r="C6459" s="2" t="s">
        <v>41</v>
      </c>
      <c r="D6459" s="1">
        <v>37505.0</v>
      </c>
      <c r="E6459" s="2" t="s">
        <v>63</v>
      </c>
      <c r="F6459" s="2">
        <v>104.0</v>
      </c>
      <c r="G6459" s="2" t="s">
        <v>28</v>
      </c>
      <c r="H6459" s="2" t="s">
        <v>45</v>
      </c>
      <c r="I6459" s="2" t="s">
        <v>25</v>
      </c>
      <c r="J6459" s="2" t="str">
        <f t="array" ref="J6459">XLOOKUP('Transaction Data'!$G6459,Product_Code,Biscuit_Brand)</f>
        <v>Shortbread</v>
      </c>
      <c r="K6459" s="2">
        <f t="array" ref="K6459">XLOOKUP('Transaction Data'!$G6459,Product_Code,Cost)</f>
        <v>10</v>
      </c>
      <c r="L6459" s="2">
        <f t="array" ref="L6459">XLOOKUP('Transaction Data'!$G6459,Product_Code,Unit_Price)</f>
        <v>45</v>
      </c>
      <c r="M6459" s="3">
        <f>'Transaction Data'!$F6459*'Transaction Data'!$K6459</f>
        <v>1040</v>
      </c>
      <c r="N6459" s="3">
        <f>'Transaction Data'!$F6459*'Transaction Data'!$L6459</f>
        <v>4680</v>
      </c>
      <c r="O6459" s="3">
        <f>'Transaction Data'!$N6459-'Transaction Data'!$M6459</f>
        <v>3640</v>
      </c>
      <c r="P6459" s="2">
        <f>DATEDIF('Transaction Data'!$D6459,'Transaction Data'!$A6459,"y")</f>
        <v>21</v>
      </c>
      <c r="Q6459" s="2" t="str">
        <f>FLOOR('Transaction Data'!$P6459,15)&amp;"-"&amp;FLOOR('Transaction Data'!$P6459,15)+14</f>
        <v>15-29</v>
      </c>
      <c r="R6459" s="2" t="str">
        <f>IF('Transaction Data'!$L6459&lt;=10,"Less Expensive","Expensive")</f>
        <v>Expensive</v>
      </c>
      <c r="S6459" s="4">
        <f>WEEKDAY('Transaction Data'!$A6459)</f>
        <v>2</v>
      </c>
      <c r="T6459" s="2" t="str">
        <f>IF(WEEKDAY('Transaction Data'!$A6459,2)&lt;6,"Weekday","Weekend")</f>
        <v>Weekday</v>
      </c>
    </row>
    <row r="6460" ht="15.75" customHeight="1">
      <c r="A6460" s="1">
        <v>45386.0</v>
      </c>
      <c r="B6460" s="2" t="s">
        <v>6026</v>
      </c>
      <c r="C6460" s="2" t="s">
        <v>47</v>
      </c>
      <c r="D6460" s="1">
        <v>32201.0</v>
      </c>
      <c r="E6460" s="2" t="s">
        <v>37</v>
      </c>
      <c r="F6460" s="2">
        <v>346.0</v>
      </c>
      <c r="G6460" s="2" t="s">
        <v>44</v>
      </c>
      <c r="H6460" s="2" t="s">
        <v>49</v>
      </c>
      <c r="I6460" s="2" t="s">
        <v>25</v>
      </c>
      <c r="J6460" s="2" t="str">
        <f t="array" ref="J6460">XLOOKUP('Transaction Data'!$G6460,Product_Code,Biscuit_Brand)</f>
        <v>Butter Crunch</v>
      </c>
      <c r="K6460" s="2">
        <f t="array" ref="K6460">XLOOKUP('Transaction Data'!$G6460,Product_Code,Cost)</f>
        <v>10</v>
      </c>
      <c r="L6460" s="2">
        <f t="array" ref="L6460">XLOOKUP('Transaction Data'!$G6460,Product_Code,Unit_Price)</f>
        <v>11</v>
      </c>
      <c r="M6460" s="3">
        <f>'Transaction Data'!$F6460*'Transaction Data'!$K6460</f>
        <v>3460</v>
      </c>
      <c r="N6460" s="3">
        <f>'Transaction Data'!$F6460*'Transaction Data'!$L6460</f>
        <v>3806</v>
      </c>
      <c r="O6460" s="3">
        <f>'Transaction Data'!$N6460-'Transaction Data'!$M6460</f>
        <v>346</v>
      </c>
      <c r="P6460" s="2">
        <f>DATEDIF('Transaction Data'!$D6460,'Transaction Data'!$A6460,"y")</f>
        <v>36</v>
      </c>
      <c r="Q6460" s="2" t="str">
        <f>FLOOR('Transaction Data'!$P6460,15)&amp;"-"&amp;FLOOR('Transaction Data'!$P6460,15)+14</f>
        <v>30-44</v>
      </c>
      <c r="R6460" s="2" t="str">
        <f>IF('Transaction Data'!$L6460&lt;=10,"Less Expensive","Expensive")</f>
        <v>Expensive</v>
      </c>
      <c r="S6460" s="4">
        <f>WEEKDAY('Transaction Data'!$A6460)</f>
        <v>5</v>
      </c>
      <c r="T6460" s="2" t="str">
        <f>IF(WEEKDAY('Transaction Data'!$A6460,2)&lt;6,"Weekday","Weekend")</f>
        <v>Weekday</v>
      </c>
    </row>
    <row r="6461" ht="15.75" customHeight="1">
      <c r="A6461" s="1">
        <v>45346.0</v>
      </c>
      <c r="B6461" s="2" t="s">
        <v>6027</v>
      </c>
      <c r="C6461" s="2" t="s">
        <v>69</v>
      </c>
      <c r="D6461" s="1">
        <v>18404.0</v>
      </c>
      <c r="E6461" s="2" t="s">
        <v>63</v>
      </c>
      <c r="F6461" s="2">
        <v>165.0</v>
      </c>
      <c r="G6461" s="2" t="s">
        <v>61</v>
      </c>
      <c r="H6461" s="2" t="s">
        <v>52</v>
      </c>
      <c r="I6461" s="2" t="s">
        <v>25</v>
      </c>
      <c r="J6461" s="2" t="str">
        <f t="array" ref="J6461">XLOOKUP('Transaction Data'!$G6461,Product_Code,Biscuit_Brand)</f>
        <v>Choco Delight</v>
      </c>
      <c r="K6461" s="2">
        <f t="array" ref="K6461">XLOOKUP('Transaction Data'!$G6461,Product_Code,Cost)</f>
        <v>3</v>
      </c>
      <c r="L6461" s="2">
        <f t="array" ref="L6461">XLOOKUP('Transaction Data'!$G6461,Product_Code,Unit_Price)</f>
        <v>5</v>
      </c>
      <c r="M6461" s="3">
        <f>'Transaction Data'!$F6461*'Transaction Data'!$K6461</f>
        <v>495</v>
      </c>
      <c r="N6461" s="3">
        <f>'Transaction Data'!$F6461*'Transaction Data'!$L6461</f>
        <v>825</v>
      </c>
      <c r="O6461" s="3">
        <f>'Transaction Data'!$N6461-'Transaction Data'!$M6461</f>
        <v>330</v>
      </c>
      <c r="P6461" s="2">
        <f>DATEDIF('Transaction Data'!$D6461,'Transaction Data'!$A6461,"y")</f>
        <v>73</v>
      </c>
      <c r="Q6461" s="2" t="str">
        <f>FLOOR('Transaction Data'!$P6461,15)&amp;"-"&amp;FLOOR('Transaction Data'!$P6461,15)+14</f>
        <v>60-74</v>
      </c>
      <c r="R6461" s="2" t="str">
        <f>IF('Transaction Data'!$L6461&lt;=10,"Less Expensive","Expensive")</f>
        <v>Less Expensive</v>
      </c>
      <c r="S6461" s="4">
        <f>WEEKDAY('Transaction Data'!$A6461)</f>
        <v>7</v>
      </c>
      <c r="T6461" s="2" t="str">
        <f>IF(WEEKDAY('Transaction Data'!$A6461,2)&lt;6,"Weekday","Weekend")</f>
        <v>Weekend</v>
      </c>
    </row>
    <row r="6462" ht="15.75" customHeight="1">
      <c r="A6462" s="1">
        <v>45356.0</v>
      </c>
      <c r="B6462" s="2" t="s">
        <v>6028</v>
      </c>
      <c r="C6462" s="2" t="s">
        <v>21</v>
      </c>
      <c r="D6462" s="1">
        <v>27606.0</v>
      </c>
      <c r="E6462" s="2" t="s">
        <v>63</v>
      </c>
      <c r="F6462" s="2">
        <v>211.0</v>
      </c>
      <c r="G6462" s="2" t="s">
        <v>28</v>
      </c>
      <c r="H6462" s="2" t="s">
        <v>49</v>
      </c>
      <c r="I6462" s="2" t="s">
        <v>25</v>
      </c>
      <c r="J6462" s="2" t="str">
        <f t="array" ref="J6462">XLOOKUP('Transaction Data'!$G6462,Product_Code,Biscuit_Brand)</f>
        <v>Shortbread</v>
      </c>
      <c r="K6462" s="2">
        <f t="array" ref="K6462">XLOOKUP('Transaction Data'!$G6462,Product_Code,Cost)</f>
        <v>10</v>
      </c>
      <c r="L6462" s="2">
        <f t="array" ref="L6462">XLOOKUP('Transaction Data'!$G6462,Product_Code,Unit_Price)</f>
        <v>45</v>
      </c>
      <c r="M6462" s="3">
        <f>'Transaction Data'!$F6462*'Transaction Data'!$K6462</f>
        <v>2110</v>
      </c>
      <c r="N6462" s="3">
        <f>'Transaction Data'!$F6462*'Transaction Data'!$L6462</f>
        <v>9495</v>
      </c>
      <c r="O6462" s="3">
        <f>'Transaction Data'!$N6462-'Transaction Data'!$M6462</f>
        <v>7385</v>
      </c>
      <c r="P6462" s="2">
        <f>DATEDIF('Transaction Data'!$D6462,'Transaction Data'!$A6462,"y")</f>
        <v>48</v>
      </c>
      <c r="Q6462" s="2" t="str">
        <f>FLOOR('Transaction Data'!$P6462,15)&amp;"-"&amp;FLOOR('Transaction Data'!$P6462,15)+14</f>
        <v>45-59</v>
      </c>
      <c r="R6462" s="2" t="str">
        <f>IF('Transaction Data'!$L6462&lt;=10,"Less Expensive","Expensive")</f>
        <v>Expensive</v>
      </c>
      <c r="S6462" s="4">
        <f>WEEKDAY('Transaction Data'!$A6462)</f>
        <v>3</v>
      </c>
      <c r="T6462" s="2" t="str">
        <f>IF(WEEKDAY('Transaction Data'!$A6462,2)&lt;6,"Weekday","Weekend")</f>
        <v>Weekday</v>
      </c>
    </row>
    <row r="6463" ht="15.75" customHeight="1">
      <c r="A6463" s="1">
        <v>45437.0</v>
      </c>
      <c r="B6463" s="2" t="s">
        <v>6029</v>
      </c>
      <c r="C6463" s="2" t="s">
        <v>54</v>
      </c>
      <c r="D6463" s="1">
        <v>29404.0</v>
      </c>
      <c r="E6463" s="2" t="s">
        <v>22</v>
      </c>
      <c r="F6463" s="2">
        <v>167.0</v>
      </c>
      <c r="G6463" s="2" t="s">
        <v>38</v>
      </c>
      <c r="H6463" s="2" t="s">
        <v>52</v>
      </c>
      <c r="I6463" s="2" t="s">
        <v>25</v>
      </c>
      <c r="J6463" s="2" t="str">
        <f t="array" ref="J6463">XLOOKUP('Transaction Data'!$G6463,Product_Code,Biscuit_Brand)</f>
        <v>Ginger Snaps</v>
      </c>
      <c r="K6463" s="2">
        <f t="array" ref="K6463">XLOOKUP('Transaction Data'!$G6463,Product_Code,Cost)</f>
        <v>14</v>
      </c>
      <c r="L6463" s="2">
        <f t="array" ref="L6463">XLOOKUP('Transaction Data'!$G6463,Product_Code,Unit_Price)</f>
        <v>28</v>
      </c>
      <c r="M6463" s="3">
        <f>'Transaction Data'!$F6463*'Transaction Data'!$K6463</f>
        <v>2338</v>
      </c>
      <c r="N6463" s="3">
        <f>'Transaction Data'!$F6463*'Transaction Data'!$L6463</f>
        <v>4676</v>
      </c>
      <c r="O6463" s="3">
        <f>'Transaction Data'!$N6463-'Transaction Data'!$M6463</f>
        <v>2338</v>
      </c>
      <c r="P6463" s="2">
        <f>DATEDIF('Transaction Data'!$D6463,'Transaction Data'!$A6463,"y")</f>
        <v>43</v>
      </c>
      <c r="Q6463" s="2" t="str">
        <f>FLOOR('Transaction Data'!$P6463,15)&amp;"-"&amp;FLOOR('Transaction Data'!$P6463,15)+14</f>
        <v>30-44</v>
      </c>
      <c r="R6463" s="2" t="str">
        <f>IF('Transaction Data'!$L6463&lt;=10,"Less Expensive","Expensive")</f>
        <v>Expensive</v>
      </c>
      <c r="S6463" s="4">
        <f>WEEKDAY('Transaction Data'!$A6463)</f>
        <v>7</v>
      </c>
      <c r="T6463" s="2" t="str">
        <f>IF(WEEKDAY('Transaction Data'!$A6463,2)&lt;6,"Weekday","Weekend")</f>
        <v>Weekend</v>
      </c>
    </row>
    <row r="6464" ht="15.75" customHeight="1">
      <c r="A6464" s="1">
        <v>45396.0</v>
      </c>
      <c r="B6464" s="2" t="s">
        <v>6030</v>
      </c>
      <c r="C6464" s="2" t="s">
        <v>65</v>
      </c>
      <c r="D6464" s="1">
        <v>29911.0</v>
      </c>
      <c r="E6464" s="2" t="s">
        <v>63</v>
      </c>
      <c r="F6464" s="2">
        <v>15.0</v>
      </c>
      <c r="G6464" s="2" t="s">
        <v>48</v>
      </c>
      <c r="H6464" s="2" t="s">
        <v>52</v>
      </c>
      <c r="I6464" s="2" t="s">
        <v>25</v>
      </c>
      <c r="J6464" s="2" t="str">
        <f t="array" ref="J6464">XLOOKUP('Transaction Data'!$G6464,Product_Code,Biscuit_Brand)</f>
        <v>Lemon Crisps</v>
      </c>
      <c r="K6464" s="2">
        <f t="array" ref="K6464">XLOOKUP('Transaction Data'!$G6464,Product_Code,Cost)</f>
        <v>7</v>
      </c>
      <c r="L6464" s="2">
        <f t="array" ref="L6464">XLOOKUP('Transaction Data'!$G6464,Product_Code,Unit_Price)</f>
        <v>9</v>
      </c>
      <c r="M6464" s="3">
        <f>'Transaction Data'!$F6464*'Transaction Data'!$K6464</f>
        <v>105</v>
      </c>
      <c r="N6464" s="3">
        <f>'Transaction Data'!$F6464*'Transaction Data'!$L6464</f>
        <v>135</v>
      </c>
      <c r="O6464" s="3">
        <f>'Transaction Data'!$N6464-'Transaction Data'!$M6464</f>
        <v>30</v>
      </c>
      <c r="P6464" s="2">
        <f>DATEDIF('Transaction Data'!$D6464,'Transaction Data'!$A6464,"y")</f>
        <v>42</v>
      </c>
      <c r="Q6464" s="2" t="str">
        <f>FLOOR('Transaction Data'!$P6464,15)&amp;"-"&amp;FLOOR('Transaction Data'!$P6464,15)+14</f>
        <v>30-44</v>
      </c>
      <c r="R6464" s="2" t="str">
        <f>IF('Transaction Data'!$L6464&lt;=10,"Less Expensive","Expensive")</f>
        <v>Less Expensive</v>
      </c>
      <c r="S6464" s="4">
        <f>WEEKDAY('Transaction Data'!$A6464)</f>
        <v>1</v>
      </c>
      <c r="T6464" s="2" t="str">
        <f>IF(WEEKDAY('Transaction Data'!$A6464,2)&lt;6,"Weekday","Weekend")</f>
        <v>Weekend</v>
      </c>
    </row>
    <row r="6465" ht="15.75" customHeight="1">
      <c r="A6465" s="1">
        <v>45337.0</v>
      </c>
      <c r="B6465" s="2" t="s">
        <v>6031</v>
      </c>
      <c r="C6465" s="2" t="s">
        <v>47</v>
      </c>
      <c r="D6465" s="1">
        <v>23630.0</v>
      </c>
      <c r="E6465" s="2" t="s">
        <v>22</v>
      </c>
      <c r="F6465" s="2">
        <v>266.0</v>
      </c>
      <c r="G6465" s="2" t="s">
        <v>60</v>
      </c>
      <c r="H6465" s="2" t="s">
        <v>45</v>
      </c>
      <c r="I6465" s="2" t="s">
        <v>25</v>
      </c>
      <c r="J6465" s="2" t="str">
        <f t="array" ref="J6465">XLOOKUP('Transaction Data'!$G6465,Product_Code,Biscuit_Brand)</f>
        <v>Peanut Butter Bites</v>
      </c>
      <c r="K6465" s="2">
        <f t="array" ref="K6465">XLOOKUP('Transaction Data'!$G6465,Product_Code,Cost)</f>
        <v>5</v>
      </c>
      <c r="L6465" s="2">
        <f t="array" ref="L6465">XLOOKUP('Transaction Data'!$G6465,Product_Code,Unit_Price)</f>
        <v>7</v>
      </c>
      <c r="M6465" s="3">
        <f>'Transaction Data'!$F6465*'Transaction Data'!$K6465</f>
        <v>1330</v>
      </c>
      <c r="N6465" s="3">
        <f>'Transaction Data'!$F6465*'Transaction Data'!$L6465</f>
        <v>1862</v>
      </c>
      <c r="O6465" s="3">
        <f>'Transaction Data'!$N6465-'Transaction Data'!$M6465</f>
        <v>532</v>
      </c>
      <c r="P6465" s="2">
        <f>DATEDIF('Transaction Data'!$D6465,'Transaction Data'!$A6465,"y")</f>
        <v>59</v>
      </c>
      <c r="Q6465" s="2" t="str">
        <f>FLOOR('Transaction Data'!$P6465,15)&amp;"-"&amp;FLOOR('Transaction Data'!$P6465,15)+14</f>
        <v>45-59</v>
      </c>
      <c r="R6465" s="2" t="str">
        <f>IF('Transaction Data'!$L6465&lt;=10,"Less Expensive","Expensive")</f>
        <v>Less Expensive</v>
      </c>
      <c r="S6465" s="4">
        <f>WEEKDAY('Transaction Data'!$A6465)</f>
        <v>5</v>
      </c>
      <c r="T6465" s="2" t="str">
        <f>IF(WEEKDAY('Transaction Data'!$A6465,2)&lt;6,"Weekday","Weekend")</f>
        <v>Weekday</v>
      </c>
    </row>
    <row r="6466" ht="15.75" customHeight="1">
      <c r="A6466" s="1">
        <v>45353.0</v>
      </c>
      <c r="B6466" s="2" t="s">
        <v>6032</v>
      </c>
      <c r="C6466" s="2" t="s">
        <v>21</v>
      </c>
      <c r="D6466" s="1">
        <v>26891.0</v>
      </c>
      <c r="E6466" s="2" t="s">
        <v>37</v>
      </c>
      <c r="F6466" s="2">
        <v>270.0</v>
      </c>
      <c r="G6466" s="2" t="s">
        <v>23</v>
      </c>
      <c r="H6466" s="2" t="s">
        <v>49</v>
      </c>
      <c r="I6466" s="2" t="s">
        <v>25</v>
      </c>
      <c r="J6466" s="2" t="str">
        <f t="array" ref="J6466">XLOOKUP('Transaction Data'!$G6466,Product_Code,Biscuit_Brand)</f>
        <v>Cinnamon Swirls</v>
      </c>
      <c r="K6466" s="2">
        <f t="array" ref="K6466">XLOOKUP('Transaction Data'!$G6466,Product_Code,Cost)</f>
        <v>10</v>
      </c>
      <c r="L6466" s="2">
        <f t="array" ref="L6466">XLOOKUP('Transaction Data'!$G6466,Product_Code,Unit_Price)</f>
        <v>14</v>
      </c>
      <c r="M6466" s="3">
        <f>'Transaction Data'!$F6466*'Transaction Data'!$K6466</f>
        <v>2700</v>
      </c>
      <c r="N6466" s="3">
        <f>'Transaction Data'!$F6466*'Transaction Data'!$L6466</f>
        <v>3780</v>
      </c>
      <c r="O6466" s="3">
        <f>'Transaction Data'!$N6466-'Transaction Data'!$M6466</f>
        <v>1080</v>
      </c>
      <c r="P6466" s="2">
        <f>DATEDIF('Transaction Data'!$D6466,'Transaction Data'!$A6466,"y")</f>
        <v>50</v>
      </c>
      <c r="Q6466" s="2" t="str">
        <f>FLOOR('Transaction Data'!$P6466,15)&amp;"-"&amp;FLOOR('Transaction Data'!$P6466,15)+14</f>
        <v>45-59</v>
      </c>
      <c r="R6466" s="2" t="str">
        <f>IF('Transaction Data'!$L6466&lt;=10,"Less Expensive","Expensive")</f>
        <v>Expensive</v>
      </c>
      <c r="S6466" s="4">
        <f>WEEKDAY('Transaction Data'!$A6466)</f>
        <v>7</v>
      </c>
      <c r="T6466" s="2" t="str">
        <f>IF(WEEKDAY('Transaction Data'!$A6466,2)&lt;6,"Weekday","Weekend")</f>
        <v>Weekend</v>
      </c>
    </row>
    <row r="6467" ht="15.75" customHeight="1">
      <c r="A6467" s="1">
        <v>45368.0</v>
      </c>
      <c r="B6467" s="2" t="s">
        <v>6033</v>
      </c>
      <c r="C6467" s="2" t="s">
        <v>78</v>
      </c>
      <c r="D6467" s="1">
        <v>23068.0</v>
      </c>
      <c r="E6467" s="2" t="s">
        <v>27</v>
      </c>
      <c r="F6467" s="2">
        <v>81.0</v>
      </c>
      <c r="G6467" s="2" t="s">
        <v>44</v>
      </c>
      <c r="H6467" s="2" t="s">
        <v>52</v>
      </c>
      <c r="I6467" s="2" t="s">
        <v>25</v>
      </c>
      <c r="J6467" s="2" t="str">
        <f t="array" ref="J6467">XLOOKUP('Transaction Data'!$G6467,Product_Code,Biscuit_Brand)</f>
        <v>Butter Crunch</v>
      </c>
      <c r="K6467" s="2">
        <f t="array" ref="K6467">XLOOKUP('Transaction Data'!$G6467,Product_Code,Cost)</f>
        <v>10</v>
      </c>
      <c r="L6467" s="2">
        <f t="array" ref="L6467">XLOOKUP('Transaction Data'!$G6467,Product_Code,Unit_Price)</f>
        <v>11</v>
      </c>
      <c r="M6467" s="3">
        <f>'Transaction Data'!$F6467*'Transaction Data'!$K6467</f>
        <v>810</v>
      </c>
      <c r="N6467" s="3">
        <f>'Transaction Data'!$F6467*'Transaction Data'!$L6467</f>
        <v>891</v>
      </c>
      <c r="O6467" s="3">
        <f>'Transaction Data'!$N6467-'Transaction Data'!$M6467</f>
        <v>81</v>
      </c>
      <c r="P6467" s="2">
        <f>DATEDIF('Transaction Data'!$D6467,'Transaction Data'!$A6467,"y")</f>
        <v>61</v>
      </c>
      <c r="Q6467" s="2" t="str">
        <f>FLOOR('Transaction Data'!$P6467,15)&amp;"-"&amp;FLOOR('Transaction Data'!$P6467,15)+14</f>
        <v>60-74</v>
      </c>
      <c r="R6467" s="2" t="str">
        <f>IF('Transaction Data'!$L6467&lt;=10,"Less Expensive","Expensive")</f>
        <v>Expensive</v>
      </c>
      <c r="S6467" s="4">
        <f>WEEKDAY('Transaction Data'!$A6467)</f>
        <v>1</v>
      </c>
      <c r="T6467" s="2" t="str">
        <f>IF(WEEKDAY('Transaction Data'!$A6467,2)&lt;6,"Weekday","Weekend")</f>
        <v>Weekend</v>
      </c>
    </row>
    <row r="6468" ht="15.75" customHeight="1">
      <c r="A6468" s="1">
        <v>45401.0</v>
      </c>
      <c r="B6468" s="2" t="s">
        <v>6034</v>
      </c>
      <c r="C6468" s="2" t="s">
        <v>54</v>
      </c>
      <c r="D6468" s="1">
        <v>18275.0</v>
      </c>
      <c r="E6468" s="2" t="s">
        <v>63</v>
      </c>
      <c r="F6468" s="2">
        <v>54.0</v>
      </c>
      <c r="G6468" s="2" t="s">
        <v>48</v>
      </c>
      <c r="H6468" s="2" t="s">
        <v>49</v>
      </c>
      <c r="I6468" s="2" t="s">
        <v>25</v>
      </c>
      <c r="J6468" s="2" t="str">
        <f t="array" ref="J6468">XLOOKUP('Transaction Data'!$G6468,Product_Code,Biscuit_Brand)</f>
        <v>Lemon Crisps</v>
      </c>
      <c r="K6468" s="2">
        <f t="array" ref="K6468">XLOOKUP('Transaction Data'!$G6468,Product_Code,Cost)</f>
        <v>7</v>
      </c>
      <c r="L6468" s="2">
        <f t="array" ref="L6468">XLOOKUP('Transaction Data'!$G6468,Product_Code,Unit_Price)</f>
        <v>9</v>
      </c>
      <c r="M6468" s="3">
        <f>'Transaction Data'!$F6468*'Transaction Data'!$K6468</f>
        <v>378</v>
      </c>
      <c r="N6468" s="3">
        <f>'Transaction Data'!$F6468*'Transaction Data'!$L6468</f>
        <v>486</v>
      </c>
      <c r="O6468" s="3">
        <f>'Transaction Data'!$N6468-'Transaction Data'!$M6468</f>
        <v>108</v>
      </c>
      <c r="P6468" s="2">
        <f>DATEDIF('Transaction Data'!$D6468,'Transaction Data'!$A6468,"y")</f>
        <v>74</v>
      </c>
      <c r="Q6468" s="2" t="str">
        <f>FLOOR('Transaction Data'!$P6468,15)&amp;"-"&amp;FLOOR('Transaction Data'!$P6468,15)+14</f>
        <v>60-74</v>
      </c>
      <c r="R6468" s="2" t="str">
        <f>IF('Transaction Data'!$L6468&lt;=10,"Less Expensive","Expensive")</f>
        <v>Less Expensive</v>
      </c>
      <c r="S6468" s="4">
        <f>WEEKDAY('Transaction Data'!$A6468)</f>
        <v>6</v>
      </c>
      <c r="T6468" s="2" t="str">
        <f>IF(WEEKDAY('Transaction Data'!$A6468,2)&lt;6,"Weekday","Weekend")</f>
        <v>Weekday</v>
      </c>
    </row>
    <row r="6469" ht="15.75" customHeight="1">
      <c r="A6469" s="1">
        <v>45390.0</v>
      </c>
      <c r="B6469" s="2" t="s">
        <v>6035</v>
      </c>
      <c r="C6469" s="2" t="s">
        <v>72</v>
      </c>
      <c r="D6469" s="1">
        <v>28597.0</v>
      </c>
      <c r="E6469" s="2" t="s">
        <v>27</v>
      </c>
      <c r="F6469" s="2">
        <v>98.0</v>
      </c>
      <c r="G6469" s="2" t="s">
        <v>61</v>
      </c>
      <c r="H6469" s="2" t="s">
        <v>52</v>
      </c>
      <c r="I6469" s="2" t="s">
        <v>25</v>
      </c>
      <c r="J6469" s="2" t="str">
        <f t="array" ref="J6469">XLOOKUP('Transaction Data'!$G6469,Product_Code,Biscuit_Brand)</f>
        <v>Choco Delight</v>
      </c>
      <c r="K6469" s="2">
        <f t="array" ref="K6469">XLOOKUP('Transaction Data'!$G6469,Product_Code,Cost)</f>
        <v>3</v>
      </c>
      <c r="L6469" s="2">
        <f t="array" ref="L6469">XLOOKUP('Transaction Data'!$G6469,Product_Code,Unit_Price)</f>
        <v>5</v>
      </c>
      <c r="M6469" s="3">
        <f>'Transaction Data'!$F6469*'Transaction Data'!$K6469</f>
        <v>294</v>
      </c>
      <c r="N6469" s="3">
        <f>'Transaction Data'!$F6469*'Transaction Data'!$L6469</f>
        <v>490</v>
      </c>
      <c r="O6469" s="3">
        <f>'Transaction Data'!$N6469-'Transaction Data'!$M6469</f>
        <v>196</v>
      </c>
      <c r="P6469" s="2">
        <f>DATEDIF('Transaction Data'!$D6469,'Transaction Data'!$A6469,"y")</f>
        <v>45</v>
      </c>
      <c r="Q6469" s="2" t="str">
        <f>FLOOR('Transaction Data'!$P6469,15)&amp;"-"&amp;FLOOR('Transaction Data'!$P6469,15)+14</f>
        <v>45-59</v>
      </c>
      <c r="R6469" s="2" t="str">
        <f>IF('Transaction Data'!$L6469&lt;=10,"Less Expensive","Expensive")</f>
        <v>Less Expensive</v>
      </c>
      <c r="S6469" s="4">
        <f>WEEKDAY('Transaction Data'!$A6469)</f>
        <v>2</v>
      </c>
      <c r="T6469" s="2" t="str">
        <f>IF(WEEKDAY('Transaction Data'!$A6469,2)&lt;6,"Weekday","Weekend")</f>
        <v>Weekday</v>
      </c>
    </row>
    <row r="6470" ht="15.75" customHeight="1">
      <c r="A6470" s="1">
        <v>45348.0</v>
      </c>
      <c r="B6470" s="2" t="s">
        <v>6036</v>
      </c>
      <c r="C6470" s="2" t="s">
        <v>47</v>
      </c>
      <c r="D6470" s="1">
        <v>25751.0</v>
      </c>
      <c r="E6470" s="2" t="s">
        <v>22</v>
      </c>
      <c r="F6470" s="2">
        <v>309.0</v>
      </c>
      <c r="G6470" s="2" t="s">
        <v>48</v>
      </c>
      <c r="H6470" s="2" t="s">
        <v>34</v>
      </c>
      <c r="I6470" s="2" t="s">
        <v>25</v>
      </c>
      <c r="J6470" s="2" t="str">
        <f t="array" ref="J6470">XLOOKUP('Transaction Data'!$G6470,Product_Code,Biscuit_Brand)</f>
        <v>Lemon Crisps</v>
      </c>
      <c r="K6470" s="2">
        <f t="array" ref="K6470">XLOOKUP('Transaction Data'!$G6470,Product_Code,Cost)</f>
        <v>7</v>
      </c>
      <c r="L6470" s="2">
        <f t="array" ref="L6470">XLOOKUP('Transaction Data'!$G6470,Product_Code,Unit_Price)</f>
        <v>9</v>
      </c>
      <c r="M6470" s="3">
        <f>'Transaction Data'!$F6470*'Transaction Data'!$K6470</f>
        <v>2163</v>
      </c>
      <c r="N6470" s="3">
        <f>'Transaction Data'!$F6470*'Transaction Data'!$L6470</f>
        <v>2781</v>
      </c>
      <c r="O6470" s="3">
        <f>'Transaction Data'!$N6470-'Transaction Data'!$M6470</f>
        <v>618</v>
      </c>
      <c r="P6470" s="2">
        <f>DATEDIF('Transaction Data'!$D6470,'Transaction Data'!$A6470,"y")</f>
        <v>53</v>
      </c>
      <c r="Q6470" s="2" t="str">
        <f>FLOOR('Transaction Data'!$P6470,15)&amp;"-"&amp;FLOOR('Transaction Data'!$P6470,15)+14</f>
        <v>45-59</v>
      </c>
      <c r="R6470" s="2" t="str">
        <f>IF('Transaction Data'!$L6470&lt;=10,"Less Expensive","Expensive")</f>
        <v>Less Expensive</v>
      </c>
      <c r="S6470" s="4">
        <f>WEEKDAY('Transaction Data'!$A6470)</f>
        <v>2</v>
      </c>
      <c r="T6470" s="2" t="str">
        <f>IF(WEEKDAY('Transaction Data'!$A6470,2)&lt;6,"Weekday","Weekend")</f>
        <v>Weekday</v>
      </c>
    </row>
    <row r="6471" ht="15.75" customHeight="1">
      <c r="A6471" s="1">
        <v>45401.0</v>
      </c>
      <c r="B6471" s="2" t="s">
        <v>6037</v>
      </c>
      <c r="C6471" s="2" t="s">
        <v>54</v>
      </c>
      <c r="D6471" s="1">
        <v>23416.0</v>
      </c>
      <c r="E6471" s="2" t="s">
        <v>63</v>
      </c>
      <c r="F6471" s="2">
        <v>203.0</v>
      </c>
      <c r="G6471" s="2" t="s">
        <v>55</v>
      </c>
      <c r="H6471" s="2" t="s">
        <v>34</v>
      </c>
      <c r="I6471" s="2" t="s">
        <v>25</v>
      </c>
      <c r="J6471" s="2" t="str">
        <f t="array" ref="J6471">XLOOKUP('Transaction Data'!$G6471,Product_Code,Biscuit_Brand)</f>
        <v>Vanilla Wafers</v>
      </c>
      <c r="K6471" s="2">
        <f t="array" ref="K6471">XLOOKUP('Transaction Data'!$G6471,Product_Code,Cost)</f>
        <v>18</v>
      </c>
      <c r="L6471" s="2">
        <f t="array" ref="L6471">XLOOKUP('Transaction Data'!$G6471,Product_Code,Unit_Price)</f>
        <v>36</v>
      </c>
      <c r="M6471" s="3">
        <f>'Transaction Data'!$F6471*'Transaction Data'!$K6471</f>
        <v>3654</v>
      </c>
      <c r="N6471" s="3">
        <f>'Transaction Data'!$F6471*'Transaction Data'!$L6471</f>
        <v>7308</v>
      </c>
      <c r="O6471" s="3">
        <f>'Transaction Data'!$N6471-'Transaction Data'!$M6471</f>
        <v>3654</v>
      </c>
      <c r="P6471" s="2">
        <f>DATEDIF('Transaction Data'!$D6471,'Transaction Data'!$A6471,"y")</f>
        <v>60</v>
      </c>
      <c r="Q6471" s="2" t="str">
        <f>FLOOR('Transaction Data'!$P6471,15)&amp;"-"&amp;FLOOR('Transaction Data'!$P6471,15)+14</f>
        <v>60-74</v>
      </c>
      <c r="R6471" s="2" t="str">
        <f>IF('Transaction Data'!$L6471&lt;=10,"Less Expensive","Expensive")</f>
        <v>Expensive</v>
      </c>
      <c r="S6471" s="4">
        <f>WEEKDAY('Transaction Data'!$A6471)</f>
        <v>6</v>
      </c>
      <c r="T6471" s="2" t="str">
        <f>IF(WEEKDAY('Transaction Data'!$A6471,2)&lt;6,"Weekday","Weekend")</f>
        <v>Weekday</v>
      </c>
    </row>
    <row r="6472" ht="15.75" customHeight="1">
      <c r="A6472" s="1">
        <v>45464.0</v>
      </c>
      <c r="B6472" s="2" t="s">
        <v>6038</v>
      </c>
      <c r="C6472" s="2" t="s">
        <v>65</v>
      </c>
      <c r="D6472" s="1">
        <v>35369.0</v>
      </c>
      <c r="E6472" s="2" t="s">
        <v>27</v>
      </c>
      <c r="F6472" s="2">
        <v>241.0</v>
      </c>
      <c r="G6472" s="2" t="s">
        <v>44</v>
      </c>
      <c r="H6472" s="2" t="s">
        <v>39</v>
      </c>
      <c r="I6472" s="2" t="s">
        <v>30</v>
      </c>
      <c r="J6472" s="2" t="str">
        <f t="array" ref="J6472">XLOOKUP('Transaction Data'!$G6472,Product_Code,Biscuit_Brand)</f>
        <v>Butter Crunch</v>
      </c>
      <c r="K6472" s="2">
        <f t="array" ref="K6472">XLOOKUP('Transaction Data'!$G6472,Product_Code,Cost)</f>
        <v>10</v>
      </c>
      <c r="L6472" s="2">
        <f t="array" ref="L6472">XLOOKUP('Transaction Data'!$G6472,Product_Code,Unit_Price)</f>
        <v>11</v>
      </c>
      <c r="M6472" s="3">
        <f>'Transaction Data'!$F6472*'Transaction Data'!$K6472</f>
        <v>2410</v>
      </c>
      <c r="N6472" s="3">
        <f>'Transaction Data'!$F6472*'Transaction Data'!$L6472</f>
        <v>2651</v>
      </c>
      <c r="O6472" s="3">
        <f>'Transaction Data'!$N6472-'Transaction Data'!$M6472</f>
        <v>241</v>
      </c>
      <c r="P6472" s="2">
        <f>DATEDIF('Transaction Data'!$D6472,'Transaction Data'!$A6472,"y")</f>
        <v>27</v>
      </c>
      <c r="Q6472" s="2" t="str">
        <f>FLOOR('Transaction Data'!$P6472,15)&amp;"-"&amp;FLOOR('Transaction Data'!$P6472,15)+14</f>
        <v>15-29</v>
      </c>
      <c r="R6472" s="2" t="str">
        <f>IF('Transaction Data'!$L6472&lt;=10,"Less Expensive","Expensive")</f>
        <v>Expensive</v>
      </c>
      <c r="S6472" s="4">
        <f>WEEKDAY('Transaction Data'!$A6472)</f>
        <v>6</v>
      </c>
      <c r="T6472" s="2" t="str">
        <f>IF(WEEKDAY('Transaction Data'!$A6472,2)&lt;6,"Weekday","Weekend")</f>
        <v>Weekday</v>
      </c>
    </row>
    <row r="6473" ht="15.75" customHeight="1">
      <c r="A6473" s="1">
        <v>45498.0</v>
      </c>
      <c r="B6473" s="2" t="s">
        <v>6039</v>
      </c>
      <c r="C6473" s="2" t="s">
        <v>69</v>
      </c>
      <c r="D6473" s="1">
        <v>19754.0</v>
      </c>
      <c r="E6473" s="2" t="s">
        <v>22</v>
      </c>
      <c r="F6473" s="2">
        <v>344.0</v>
      </c>
      <c r="G6473" s="2" t="s">
        <v>28</v>
      </c>
      <c r="H6473" s="2" t="s">
        <v>42</v>
      </c>
      <c r="I6473" s="2" t="s">
        <v>25</v>
      </c>
      <c r="J6473" s="2" t="str">
        <f t="array" ref="J6473">XLOOKUP('Transaction Data'!$G6473,Product_Code,Biscuit_Brand)</f>
        <v>Shortbread</v>
      </c>
      <c r="K6473" s="2">
        <f t="array" ref="K6473">XLOOKUP('Transaction Data'!$G6473,Product_Code,Cost)</f>
        <v>10</v>
      </c>
      <c r="L6473" s="2">
        <f t="array" ref="L6473">XLOOKUP('Transaction Data'!$G6473,Product_Code,Unit_Price)</f>
        <v>45</v>
      </c>
      <c r="M6473" s="3">
        <f>'Transaction Data'!$F6473*'Transaction Data'!$K6473</f>
        <v>3440</v>
      </c>
      <c r="N6473" s="3">
        <f>'Transaction Data'!$F6473*'Transaction Data'!$L6473</f>
        <v>15480</v>
      </c>
      <c r="O6473" s="3">
        <f>'Transaction Data'!$N6473-'Transaction Data'!$M6473</f>
        <v>12040</v>
      </c>
      <c r="P6473" s="2">
        <f>DATEDIF('Transaction Data'!$D6473,'Transaction Data'!$A6473,"y")</f>
        <v>70</v>
      </c>
      <c r="Q6473" s="2" t="str">
        <f>FLOOR('Transaction Data'!$P6473,15)&amp;"-"&amp;FLOOR('Transaction Data'!$P6473,15)+14</f>
        <v>60-74</v>
      </c>
      <c r="R6473" s="2" t="str">
        <f>IF('Transaction Data'!$L6473&lt;=10,"Less Expensive","Expensive")</f>
        <v>Expensive</v>
      </c>
      <c r="S6473" s="4">
        <f>WEEKDAY('Transaction Data'!$A6473)</f>
        <v>5</v>
      </c>
      <c r="T6473" s="2" t="str">
        <f>IF(WEEKDAY('Transaction Data'!$A6473,2)&lt;6,"Weekday","Weekend")</f>
        <v>Weekday</v>
      </c>
    </row>
    <row r="6474" ht="15.75" customHeight="1">
      <c r="A6474" s="1">
        <v>45467.0</v>
      </c>
      <c r="B6474" s="2" t="s">
        <v>2987</v>
      </c>
      <c r="C6474" s="2" t="s">
        <v>41</v>
      </c>
      <c r="D6474" s="1">
        <v>30008.0</v>
      </c>
      <c r="E6474" s="2" t="s">
        <v>22</v>
      </c>
      <c r="F6474" s="2">
        <v>451.0</v>
      </c>
      <c r="G6474" s="2" t="s">
        <v>38</v>
      </c>
      <c r="H6474" s="2" t="s">
        <v>45</v>
      </c>
      <c r="I6474" s="2" t="s">
        <v>30</v>
      </c>
      <c r="J6474" s="2" t="str">
        <f t="array" ref="J6474">XLOOKUP('Transaction Data'!$G6474,Product_Code,Biscuit_Brand)</f>
        <v>Ginger Snaps</v>
      </c>
      <c r="K6474" s="2">
        <f t="array" ref="K6474">XLOOKUP('Transaction Data'!$G6474,Product_Code,Cost)</f>
        <v>14</v>
      </c>
      <c r="L6474" s="2">
        <f t="array" ref="L6474">XLOOKUP('Transaction Data'!$G6474,Product_Code,Unit_Price)</f>
        <v>28</v>
      </c>
      <c r="M6474" s="3">
        <f>'Transaction Data'!$F6474*'Transaction Data'!$K6474</f>
        <v>6314</v>
      </c>
      <c r="N6474" s="3">
        <f>'Transaction Data'!$F6474*'Transaction Data'!$L6474</f>
        <v>12628</v>
      </c>
      <c r="O6474" s="3">
        <f>'Transaction Data'!$N6474-'Transaction Data'!$M6474</f>
        <v>6314</v>
      </c>
      <c r="P6474" s="2">
        <f>DATEDIF('Transaction Data'!$D6474,'Transaction Data'!$A6474,"y")</f>
        <v>42</v>
      </c>
      <c r="Q6474" s="2" t="str">
        <f>FLOOR('Transaction Data'!$P6474,15)&amp;"-"&amp;FLOOR('Transaction Data'!$P6474,15)+14</f>
        <v>30-44</v>
      </c>
      <c r="R6474" s="2" t="str">
        <f>IF('Transaction Data'!$L6474&lt;=10,"Less Expensive","Expensive")</f>
        <v>Expensive</v>
      </c>
      <c r="S6474" s="4">
        <f>WEEKDAY('Transaction Data'!$A6474)</f>
        <v>2</v>
      </c>
      <c r="T6474" s="2" t="str">
        <f>IF(WEEKDAY('Transaction Data'!$A6474,2)&lt;6,"Weekday","Weekend")</f>
        <v>Weekday</v>
      </c>
    </row>
    <row r="6475" ht="15.75" customHeight="1">
      <c r="A6475" s="1">
        <v>45469.0</v>
      </c>
      <c r="B6475" s="2" t="s">
        <v>3258</v>
      </c>
      <c r="C6475" s="2" t="s">
        <v>47</v>
      </c>
      <c r="D6475" s="1">
        <v>21913.0</v>
      </c>
      <c r="E6475" s="2" t="s">
        <v>37</v>
      </c>
      <c r="F6475" s="2">
        <v>159.0</v>
      </c>
      <c r="G6475" s="2" t="s">
        <v>23</v>
      </c>
      <c r="H6475" s="2" t="s">
        <v>49</v>
      </c>
      <c r="I6475" s="2" t="s">
        <v>25</v>
      </c>
      <c r="J6475" s="2" t="str">
        <f t="array" ref="J6475">XLOOKUP('Transaction Data'!$G6475,Product_Code,Biscuit_Brand)</f>
        <v>Cinnamon Swirls</v>
      </c>
      <c r="K6475" s="2">
        <f t="array" ref="K6475">XLOOKUP('Transaction Data'!$G6475,Product_Code,Cost)</f>
        <v>10</v>
      </c>
      <c r="L6475" s="2">
        <f t="array" ref="L6475">XLOOKUP('Transaction Data'!$G6475,Product_Code,Unit_Price)</f>
        <v>14</v>
      </c>
      <c r="M6475" s="3">
        <f>'Transaction Data'!$F6475*'Transaction Data'!$K6475</f>
        <v>1590</v>
      </c>
      <c r="N6475" s="3">
        <f>'Transaction Data'!$F6475*'Transaction Data'!$L6475</f>
        <v>2226</v>
      </c>
      <c r="O6475" s="3">
        <f>'Transaction Data'!$N6475-'Transaction Data'!$M6475</f>
        <v>636</v>
      </c>
      <c r="P6475" s="2">
        <f>DATEDIF('Transaction Data'!$D6475,'Transaction Data'!$A6475,"y")</f>
        <v>64</v>
      </c>
      <c r="Q6475" s="2" t="str">
        <f>FLOOR('Transaction Data'!$P6475,15)&amp;"-"&amp;FLOOR('Transaction Data'!$P6475,15)+14</f>
        <v>60-74</v>
      </c>
      <c r="R6475" s="2" t="str">
        <f>IF('Transaction Data'!$L6475&lt;=10,"Less Expensive","Expensive")</f>
        <v>Expensive</v>
      </c>
      <c r="S6475" s="4">
        <f>WEEKDAY('Transaction Data'!$A6475)</f>
        <v>4</v>
      </c>
      <c r="T6475" s="2" t="str">
        <f>IF(WEEKDAY('Transaction Data'!$A6475,2)&lt;6,"Weekday","Weekend")</f>
        <v>Weekday</v>
      </c>
    </row>
    <row r="6476" ht="15.75" customHeight="1">
      <c r="A6476" s="1">
        <v>45387.0</v>
      </c>
      <c r="B6476" s="2" t="s">
        <v>3096</v>
      </c>
      <c r="C6476" s="2" t="s">
        <v>65</v>
      </c>
      <c r="D6476" s="1">
        <v>31840.0</v>
      </c>
      <c r="E6476" s="2" t="s">
        <v>63</v>
      </c>
      <c r="F6476" s="2">
        <v>488.0</v>
      </c>
      <c r="G6476" s="2" t="s">
        <v>55</v>
      </c>
      <c r="H6476" s="2" t="s">
        <v>52</v>
      </c>
      <c r="I6476" s="2" t="s">
        <v>25</v>
      </c>
      <c r="J6476" s="2" t="str">
        <f t="array" ref="J6476">XLOOKUP('Transaction Data'!$G6476,Product_Code,Biscuit_Brand)</f>
        <v>Vanilla Wafers</v>
      </c>
      <c r="K6476" s="2">
        <f t="array" ref="K6476">XLOOKUP('Transaction Data'!$G6476,Product_Code,Cost)</f>
        <v>18</v>
      </c>
      <c r="L6476" s="2">
        <f t="array" ref="L6476">XLOOKUP('Transaction Data'!$G6476,Product_Code,Unit_Price)</f>
        <v>36</v>
      </c>
      <c r="M6476" s="3">
        <f>'Transaction Data'!$F6476*'Transaction Data'!$K6476</f>
        <v>8784</v>
      </c>
      <c r="N6476" s="3">
        <f>'Transaction Data'!$F6476*'Transaction Data'!$L6476</f>
        <v>17568</v>
      </c>
      <c r="O6476" s="3">
        <f>'Transaction Data'!$N6476-'Transaction Data'!$M6476</f>
        <v>8784</v>
      </c>
      <c r="P6476" s="2">
        <f>DATEDIF('Transaction Data'!$D6476,'Transaction Data'!$A6476,"y")</f>
        <v>37</v>
      </c>
      <c r="Q6476" s="2" t="str">
        <f>FLOOR('Transaction Data'!$P6476,15)&amp;"-"&amp;FLOOR('Transaction Data'!$P6476,15)+14</f>
        <v>30-44</v>
      </c>
      <c r="R6476" s="2" t="str">
        <f>IF('Transaction Data'!$L6476&lt;=10,"Less Expensive","Expensive")</f>
        <v>Expensive</v>
      </c>
      <c r="S6476" s="4">
        <f>WEEKDAY('Transaction Data'!$A6476)</f>
        <v>6</v>
      </c>
      <c r="T6476" s="2" t="str">
        <f>IF(WEEKDAY('Transaction Data'!$A6476,2)&lt;6,"Weekday","Weekend")</f>
        <v>Weekday</v>
      </c>
    </row>
    <row r="6477" ht="15.75" customHeight="1">
      <c r="A6477" s="1">
        <v>45413.0</v>
      </c>
      <c r="B6477" s="2" t="s">
        <v>6040</v>
      </c>
      <c r="C6477" s="2" t="s">
        <v>32</v>
      </c>
      <c r="D6477" s="1">
        <v>28339.0</v>
      </c>
      <c r="E6477" s="2" t="s">
        <v>27</v>
      </c>
      <c r="F6477" s="2">
        <v>381.0</v>
      </c>
      <c r="G6477" s="2" t="s">
        <v>48</v>
      </c>
      <c r="H6477" s="2" t="s">
        <v>49</v>
      </c>
      <c r="I6477" s="2" t="s">
        <v>25</v>
      </c>
      <c r="J6477" s="2" t="str">
        <f t="array" ref="J6477">XLOOKUP('Transaction Data'!$G6477,Product_Code,Biscuit_Brand)</f>
        <v>Lemon Crisps</v>
      </c>
      <c r="K6477" s="2">
        <f t="array" ref="K6477">XLOOKUP('Transaction Data'!$G6477,Product_Code,Cost)</f>
        <v>7</v>
      </c>
      <c r="L6477" s="2">
        <f t="array" ref="L6477">XLOOKUP('Transaction Data'!$G6477,Product_Code,Unit_Price)</f>
        <v>9</v>
      </c>
      <c r="M6477" s="3">
        <f>'Transaction Data'!$F6477*'Transaction Data'!$K6477</f>
        <v>2667</v>
      </c>
      <c r="N6477" s="3">
        <f>'Transaction Data'!$F6477*'Transaction Data'!$L6477</f>
        <v>3429</v>
      </c>
      <c r="O6477" s="3">
        <f>'Transaction Data'!$N6477-'Transaction Data'!$M6477</f>
        <v>762</v>
      </c>
      <c r="P6477" s="2">
        <f>DATEDIF('Transaction Data'!$D6477,'Transaction Data'!$A6477,"y")</f>
        <v>46</v>
      </c>
      <c r="Q6477" s="2" t="str">
        <f>FLOOR('Transaction Data'!$P6477,15)&amp;"-"&amp;FLOOR('Transaction Data'!$P6477,15)+14</f>
        <v>45-59</v>
      </c>
      <c r="R6477" s="2" t="str">
        <f>IF('Transaction Data'!$L6477&lt;=10,"Less Expensive","Expensive")</f>
        <v>Less Expensive</v>
      </c>
      <c r="S6477" s="4">
        <f>WEEKDAY('Transaction Data'!$A6477)</f>
        <v>4</v>
      </c>
      <c r="T6477" s="2" t="str">
        <f>IF(WEEKDAY('Transaction Data'!$A6477,2)&lt;6,"Weekday","Weekend")</f>
        <v>Weekday</v>
      </c>
    </row>
    <row r="6478" ht="15.75" customHeight="1">
      <c r="A6478" s="1">
        <v>45336.0</v>
      </c>
      <c r="B6478" s="2" t="s">
        <v>6041</v>
      </c>
      <c r="C6478" s="2" t="s">
        <v>78</v>
      </c>
      <c r="D6478" s="1">
        <v>19004.0</v>
      </c>
      <c r="E6478" s="2" t="s">
        <v>37</v>
      </c>
      <c r="F6478" s="2">
        <v>70.0</v>
      </c>
      <c r="G6478" s="2" t="s">
        <v>61</v>
      </c>
      <c r="H6478" s="2" t="s">
        <v>52</v>
      </c>
      <c r="I6478" s="2" t="s">
        <v>25</v>
      </c>
      <c r="J6478" s="2" t="str">
        <f t="array" ref="J6478">XLOOKUP('Transaction Data'!$G6478,Product_Code,Biscuit_Brand)</f>
        <v>Choco Delight</v>
      </c>
      <c r="K6478" s="2">
        <f t="array" ref="K6478">XLOOKUP('Transaction Data'!$G6478,Product_Code,Cost)</f>
        <v>3</v>
      </c>
      <c r="L6478" s="2">
        <f t="array" ref="L6478">XLOOKUP('Transaction Data'!$G6478,Product_Code,Unit_Price)</f>
        <v>5</v>
      </c>
      <c r="M6478" s="3">
        <f>'Transaction Data'!$F6478*'Transaction Data'!$K6478</f>
        <v>210</v>
      </c>
      <c r="N6478" s="3">
        <f>'Transaction Data'!$F6478*'Transaction Data'!$L6478</f>
        <v>350</v>
      </c>
      <c r="O6478" s="3">
        <f>'Transaction Data'!$N6478-'Transaction Data'!$M6478</f>
        <v>140</v>
      </c>
      <c r="P6478" s="2">
        <f>DATEDIF('Transaction Data'!$D6478,'Transaction Data'!$A6478,"y")</f>
        <v>72</v>
      </c>
      <c r="Q6478" s="2" t="str">
        <f>FLOOR('Transaction Data'!$P6478,15)&amp;"-"&amp;FLOOR('Transaction Data'!$P6478,15)+14</f>
        <v>60-74</v>
      </c>
      <c r="R6478" s="2" t="str">
        <f>IF('Transaction Data'!$L6478&lt;=10,"Less Expensive","Expensive")</f>
        <v>Less Expensive</v>
      </c>
      <c r="S6478" s="4">
        <f>WEEKDAY('Transaction Data'!$A6478)</f>
        <v>4</v>
      </c>
      <c r="T6478" s="2" t="str">
        <f>IF(WEEKDAY('Transaction Data'!$A6478,2)&lt;6,"Weekday","Weekend")</f>
        <v>Weekday</v>
      </c>
    </row>
    <row r="6479" ht="15.75" customHeight="1">
      <c r="A6479" s="1">
        <v>45432.0</v>
      </c>
      <c r="B6479" s="2" t="s">
        <v>6042</v>
      </c>
      <c r="C6479" s="2" t="s">
        <v>21</v>
      </c>
      <c r="D6479" s="1">
        <v>29356.0</v>
      </c>
      <c r="E6479" s="2" t="s">
        <v>27</v>
      </c>
      <c r="F6479" s="2">
        <v>251.0</v>
      </c>
      <c r="G6479" s="2" t="s">
        <v>23</v>
      </c>
      <c r="H6479" s="2" t="s">
        <v>52</v>
      </c>
      <c r="I6479" s="2" t="s">
        <v>25</v>
      </c>
      <c r="J6479" s="2" t="str">
        <f t="array" ref="J6479">XLOOKUP('Transaction Data'!$G6479,Product_Code,Biscuit_Brand)</f>
        <v>Cinnamon Swirls</v>
      </c>
      <c r="K6479" s="2">
        <f t="array" ref="K6479">XLOOKUP('Transaction Data'!$G6479,Product_Code,Cost)</f>
        <v>10</v>
      </c>
      <c r="L6479" s="2">
        <f t="array" ref="L6479">XLOOKUP('Transaction Data'!$G6479,Product_Code,Unit_Price)</f>
        <v>14</v>
      </c>
      <c r="M6479" s="3">
        <f>'Transaction Data'!$F6479*'Transaction Data'!$K6479</f>
        <v>2510</v>
      </c>
      <c r="N6479" s="3">
        <f>'Transaction Data'!$F6479*'Transaction Data'!$L6479</f>
        <v>3514</v>
      </c>
      <c r="O6479" s="3">
        <f>'Transaction Data'!$N6479-'Transaction Data'!$M6479</f>
        <v>1004</v>
      </c>
      <c r="P6479" s="2">
        <f>DATEDIF('Transaction Data'!$D6479,'Transaction Data'!$A6479,"y")</f>
        <v>44</v>
      </c>
      <c r="Q6479" s="2" t="str">
        <f>FLOOR('Transaction Data'!$P6479,15)&amp;"-"&amp;FLOOR('Transaction Data'!$P6479,15)+14</f>
        <v>30-44</v>
      </c>
      <c r="R6479" s="2" t="str">
        <f>IF('Transaction Data'!$L6479&lt;=10,"Less Expensive","Expensive")</f>
        <v>Expensive</v>
      </c>
      <c r="S6479" s="4">
        <f>WEEKDAY('Transaction Data'!$A6479)</f>
        <v>2</v>
      </c>
      <c r="T6479" s="2" t="str">
        <f>IF(WEEKDAY('Transaction Data'!$A6479,2)&lt;6,"Weekday","Weekend")</f>
        <v>Weekday</v>
      </c>
    </row>
    <row r="6480" ht="15.75" customHeight="1">
      <c r="A6480" s="1">
        <v>45468.0</v>
      </c>
      <c r="B6480" s="2" t="s">
        <v>6043</v>
      </c>
      <c r="C6480" s="2" t="s">
        <v>41</v>
      </c>
      <c r="D6480" s="1">
        <v>32262.0</v>
      </c>
      <c r="E6480" s="2" t="s">
        <v>63</v>
      </c>
      <c r="F6480" s="2">
        <v>184.0</v>
      </c>
      <c r="G6480" s="2" t="s">
        <v>48</v>
      </c>
      <c r="H6480" s="2" t="s">
        <v>45</v>
      </c>
      <c r="I6480" s="2" t="s">
        <v>25</v>
      </c>
      <c r="J6480" s="2" t="str">
        <f t="array" ref="J6480">XLOOKUP('Transaction Data'!$G6480,Product_Code,Biscuit_Brand)</f>
        <v>Lemon Crisps</v>
      </c>
      <c r="K6480" s="2">
        <f t="array" ref="K6480">XLOOKUP('Transaction Data'!$G6480,Product_Code,Cost)</f>
        <v>7</v>
      </c>
      <c r="L6480" s="2">
        <f t="array" ref="L6480">XLOOKUP('Transaction Data'!$G6480,Product_Code,Unit_Price)</f>
        <v>9</v>
      </c>
      <c r="M6480" s="3">
        <f>'Transaction Data'!$F6480*'Transaction Data'!$K6480</f>
        <v>1288</v>
      </c>
      <c r="N6480" s="3">
        <f>'Transaction Data'!$F6480*'Transaction Data'!$L6480</f>
        <v>1656</v>
      </c>
      <c r="O6480" s="3">
        <f>'Transaction Data'!$N6480-'Transaction Data'!$M6480</f>
        <v>368</v>
      </c>
      <c r="P6480" s="2">
        <f>DATEDIF('Transaction Data'!$D6480,'Transaction Data'!$A6480,"y")</f>
        <v>36</v>
      </c>
      <c r="Q6480" s="2" t="str">
        <f>FLOOR('Transaction Data'!$P6480,15)&amp;"-"&amp;FLOOR('Transaction Data'!$P6480,15)+14</f>
        <v>30-44</v>
      </c>
      <c r="R6480" s="2" t="str">
        <f>IF('Transaction Data'!$L6480&lt;=10,"Less Expensive","Expensive")</f>
        <v>Less Expensive</v>
      </c>
      <c r="S6480" s="4">
        <f>WEEKDAY('Transaction Data'!$A6480)</f>
        <v>3</v>
      </c>
      <c r="T6480" s="2" t="str">
        <f>IF(WEEKDAY('Transaction Data'!$A6480,2)&lt;6,"Weekday","Weekend")</f>
        <v>Weekday</v>
      </c>
    </row>
    <row r="6481" ht="15.75" customHeight="1">
      <c r="A6481" s="1">
        <v>45476.0</v>
      </c>
      <c r="B6481" s="2" t="s">
        <v>6044</v>
      </c>
      <c r="C6481" s="2" t="s">
        <v>69</v>
      </c>
      <c r="D6481" s="1">
        <v>20239.0</v>
      </c>
      <c r="E6481" s="2" t="s">
        <v>27</v>
      </c>
      <c r="F6481" s="2">
        <v>140.0</v>
      </c>
      <c r="G6481" s="2" t="s">
        <v>44</v>
      </c>
      <c r="H6481" s="2" t="s">
        <v>49</v>
      </c>
      <c r="I6481" s="2" t="s">
        <v>25</v>
      </c>
      <c r="J6481" s="2" t="str">
        <f t="array" ref="J6481">XLOOKUP('Transaction Data'!$G6481,Product_Code,Biscuit_Brand)</f>
        <v>Butter Crunch</v>
      </c>
      <c r="K6481" s="2">
        <f t="array" ref="K6481">XLOOKUP('Transaction Data'!$G6481,Product_Code,Cost)</f>
        <v>10</v>
      </c>
      <c r="L6481" s="2">
        <f t="array" ref="L6481">XLOOKUP('Transaction Data'!$G6481,Product_Code,Unit_Price)</f>
        <v>11</v>
      </c>
      <c r="M6481" s="3">
        <f>'Transaction Data'!$F6481*'Transaction Data'!$K6481</f>
        <v>1400</v>
      </c>
      <c r="N6481" s="3">
        <f>'Transaction Data'!$F6481*'Transaction Data'!$L6481</f>
        <v>1540</v>
      </c>
      <c r="O6481" s="3">
        <f>'Transaction Data'!$N6481-'Transaction Data'!$M6481</f>
        <v>140</v>
      </c>
      <c r="P6481" s="2">
        <f>DATEDIF('Transaction Data'!$D6481,'Transaction Data'!$A6481,"y")</f>
        <v>69</v>
      </c>
      <c r="Q6481" s="2" t="str">
        <f>FLOOR('Transaction Data'!$P6481,15)&amp;"-"&amp;FLOOR('Transaction Data'!$P6481,15)+14</f>
        <v>60-74</v>
      </c>
      <c r="R6481" s="2" t="str">
        <f>IF('Transaction Data'!$L6481&lt;=10,"Less Expensive","Expensive")</f>
        <v>Expensive</v>
      </c>
      <c r="S6481" s="4">
        <f>WEEKDAY('Transaction Data'!$A6481)</f>
        <v>4</v>
      </c>
      <c r="T6481" s="2" t="str">
        <f>IF(WEEKDAY('Transaction Data'!$A6481,2)&lt;6,"Weekday","Weekend")</f>
        <v>Weekday</v>
      </c>
    </row>
    <row r="6482" ht="15.75" customHeight="1">
      <c r="A6482" s="1">
        <v>45297.0</v>
      </c>
      <c r="B6482" s="2" t="s">
        <v>6045</v>
      </c>
      <c r="C6482" s="2" t="s">
        <v>41</v>
      </c>
      <c r="D6482" s="1">
        <v>38923.0</v>
      </c>
      <c r="E6482" s="2" t="s">
        <v>37</v>
      </c>
      <c r="F6482" s="2">
        <v>166.0</v>
      </c>
      <c r="G6482" s="2" t="s">
        <v>28</v>
      </c>
      <c r="H6482" s="2" t="s">
        <v>52</v>
      </c>
      <c r="I6482" s="2" t="s">
        <v>25</v>
      </c>
      <c r="J6482" s="2" t="str">
        <f t="array" ref="J6482">XLOOKUP('Transaction Data'!$G6482,Product_Code,Biscuit_Brand)</f>
        <v>Shortbread</v>
      </c>
      <c r="K6482" s="2">
        <f t="array" ref="K6482">XLOOKUP('Transaction Data'!$G6482,Product_Code,Cost)</f>
        <v>10</v>
      </c>
      <c r="L6482" s="2">
        <f t="array" ref="L6482">XLOOKUP('Transaction Data'!$G6482,Product_Code,Unit_Price)</f>
        <v>45</v>
      </c>
      <c r="M6482" s="3">
        <f>'Transaction Data'!$F6482*'Transaction Data'!$K6482</f>
        <v>1660</v>
      </c>
      <c r="N6482" s="3">
        <f>'Transaction Data'!$F6482*'Transaction Data'!$L6482</f>
        <v>7470</v>
      </c>
      <c r="O6482" s="3">
        <f>'Transaction Data'!$N6482-'Transaction Data'!$M6482</f>
        <v>5810</v>
      </c>
      <c r="P6482" s="2">
        <f>DATEDIF('Transaction Data'!$D6482,'Transaction Data'!$A6482,"y")</f>
        <v>17</v>
      </c>
      <c r="Q6482" s="2" t="str">
        <f>FLOOR('Transaction Data'!$P6482,15)&amp;"-"&amp;FLOOR('Transaction Data'!$P6482,15)+14</f>
        <v>15-29</v>
      </c>
      <c r="R6482" s="2" t="str">
        <f>IF('Transaction Data'!$L6482&lt;=10,"Less Expensive","Expensive")</f>
        <v>Expensive</v>
      </c>
      <c r="S6482" s="4">
        <f>WEEKDAY('Transaction Data'!$A6482)</f>
        <v>7</v>
      </c>
      <c r="T6482" s="2" t="str">
        <f>IF(WEEKDAY('Transaction Data'!$A6482,2)&lt;6,"Weekday","Weekend")</f>
        <v>Weekend</v>
      </c>
    </row>
    <row r="6483" ht="15.75" customHeight="1">
      <c r="A6483" s="1">
        <v>45473.0</v>
      </c>
      <c r="B6483" s="2" t="s">
        <v>6046</v>
      </c>
      <c r="C6483" s="2" t="s">
        <v>69</v>
      </c>
      <c r="D6483" s="1">
        <v>31821.0</v>
      </c>
      <c r="E6483" s="2" t="s">
        <v>63</v>
      </c>
      <c r="F6483" s="2">
        <v>386.0</v>
      </c>
      <c r="G6483" s="2" t="s">
        <v>57</v>
      </c>
      <c r="H6483" s="2" t="s">
        <v>49</v>
      </c>
      <c r="I6483" s="2" t="s">
        <v>25</v>
      </c>
      <c r="J6483" s="2" t="str">
        <f t="array" ref="J6483">XLOOKUP('Transaction Data'!$G6483,Product_Code,Biscuit_Brand)</f>
        <v>Oatmeal Cookies</v>
      </c>
      <c r="K6483" s="2">
        <f t="array" ref="K6483">XLOOKUP('Transaction Data'!$G6483,Product_Code,Cost)</f>
        <v>19</v>
      </c>
      <c r="L6483" s="2">
        <f t="array" ref="L6483">XLOOKUP('Transaction Data'!$G6483,Product_Code,Unit_Price)</f>
        <v>23</v>
      </c>
      <c r="M6483" s="3">
        <f>'Transaction Data'!$F6483*'Transaction Data'!$K6483</f>
        <v>7334</v>
      </c>
      <c r="N6483" s="3">
        <f>'Transaction Data'!$F6483*'Transaction Data'!$L6483</f>
        <v>8878</v>
      </c>
      <c r="O6483" s="3">
        <f>'Transaction Data'!$N6483-'Transaction Data'!$M6483</f>
        <v>1544</v>
      </c>
      <c r="P6483" s="2">
        <f>DATEDIF('Transaction Data'!$D6483,'Transaction Data'!$A6483,"y")</f>
        <v>37</v>
      </c>
      <c r="Q6483" s="2" t="str">
        <f>FLOOR('Transaction Data'!$P6483,15)&amp;"-"&amp;FLOOR('Transaction Data'!$P6483,15)+14</f>
        <v>30-44</v>
      </c>
      <c r="R6483" s="2" t="str">
        <f>IF('Transaction Data'!$L6483&lt;=10,"Less Expensive","Expensive")</f>
        <v>Expensive</v>
      </c>
      <c r="S6483" s="4">
        <f>WEEKDAY('Transaction Data'!$A6483)</f>
        <v>1</v>
      </c>
      <c r="T6483" s="2" t="str">
        <f>IF(WEEKDAY('Transaction Data'!$A6483,2)&lt;6,"Weekday","Weekend")</f>
        <v>Weekend</v>
      </c>
    </row>
    <row r="6484" ht="15.75" customHeight="1">
      <c r="A6484" s="1">
        <v>45448.0</v>
      </c>
      <c r="B6484" s="2" t="s">
        <v>6047</v>
      </c>
      <c r="C6484" s="2" t="s">
        <v>47</v>
      </c>
      <c r="D6484" s="1">
        <v>17000.0</v>
      </c>
      <c r="E6484" s="2" t="s">
        <v>27</v>
      </c>
      <c r="F6484" s="2">
        <v>431.0</v>
      </c>
      <c r="G6484" s="2" t="s">
        <v>33</v>
      </c>
      <c r="H6484" s="2" t="s">
        <v>52</v>
      </c>
      <c r="I6484" s="2" t="s">
        <v>25</v>
      </c>
      <c r="J6484" s="2" t="str">
        <f t="array" ref="J6484">XLOOKUP('Transaction Data'!$G6484,Product_Code,Biscuit_Brand)</f>
        <v>Caramel Biscuits</v>
      </c>
      <c r="K6484" s="2">
        <f t="array" ref="K6484">XLOOKUP('Transaction Data'!$G6484,Product_Code,Cost)</f>
        <v>18</v>
      </c>
      <c r="L6484" s="2">
        <f t="array" ref="L6484">XLOOKUP('Transaction Data'!$G6484,Product_Code,Unit_Price)</f>
        <v>22</v>
      </c>
      <c r="M6484" s="3">
        <f>'Transaction Data'!$F6484*'Transaction Data'!$K6484</f>
        <v>7758</v>
      </c>
      <c r="N6484" s="3">
        <f>'Transaction Data'!$F6484*'Transaction Data'!$L6484</f>
        <v>9482</v>
      </c>
      <c r="O6484" s="3">
        <f>'Transaction Data'!$N6484-'Transaction Data'!$M6484</f>
        <v>1724</v>
      </c>
      <c r="P6484" s="2">
        <f>DATEDIF('Transaction Data'!$D6484,'Transaction Data'!$A6484,"y")</f>
        <v>77</v>
      </c>
      <c r="Q6484" s="2" t="str">
        <f>FLOOR('Transaction Data'!$P6484,15)&amp;"-"&amp;FLOOR('Transaction Data'!$P6484,15)+14</f>
        <v>75-89</v>
      </c>
      <c r="R6484" s="2" t="str">
        <f>IF('Transaction Data'!$L6484&lt;=10,"Less Expensive","Expensive")</f>
        <v>Expensive</v>
      </c>
      <c r="S6484" s="4">
        <f>WEEKDAY('Transaction Data'!$A6484)</f>
        <v>4</v>
      </c>
      <c r="T6484" s="2" t="str">
        <f>IF(WEEKDAY('Transaction Data'!$A6484,2)&lt;6,"Weekday","Weekend")</f>
        <v>Weekday</v>
      </c>
    </row>
    <row r="6485" ht="15.75" customHeight="1">
      <c r="A6485" s="1">
        <v>45443.0</v>
      </c>
      <c r="B6485" s="2" t="s">
        <v>6048</v>
      </c>
      <c r="C6485" s="2" t="s">
        <v>54</v>
      </c>
      <c r="D6485" s="1">
        <v>17323.0</v>
      </c>
      <c r="E6485" s="2" t="s">
        <v>63</v>
      </c>
      <c r="F6485" s="2">
        <v>66.0</v>
      </c>
      <c r="G6485" s="2" t="s">
        <v>55</v>
      </c>
      <c r="H6485" s="2" t="s">
        <v>34</v>
      </c>
      <c r="I6485" s="2" t="s">
        <v>25</v>
      </c>
      <c r="J6485" s="2" t="str">
        <f t="array" ref="J6485">XLOOKUP('Transaction Data'!$G6485,Product_Code,Biscuit_Brand)</f>
        <v>Vanilla Wafers</v>
      </c>
      <c r="K6485" s="2">
        <f t="array" ref="K6485">XLOOKUP('Transaction Data'!$G6485,Product_Code,Cost)</f>
        <v>18</v>
      </c>
      <c r="L6485" s="2">
        <f t="array" ref="L6485">XLOOKUP('Transaction Data'!$G6485,Product_Code,Unit_Price)</f>
        <v>36</v>
      </c>
      <c r="M6485" s="3">
        <f>'Transaction Data'!$F6485*'Transaction Data'!$K6485</f>
        <v>1188</v>
      </c>
      <c r="N6485" s="3">
        <f>'Transaction Data'!$F6485*'Transaction Data'!$L6485</f>
        <v>2376</v>
      </c>
      <c r="O6485" s="3">
        <f>'Transaction Data'!$N6485-'Transaction Data'!$M6485</f>
        <v>1188</v>
      </c>
      <c r="P6485" s="2">
        <f>DATEDIF('Transaction Data'!$D6485,'Transaction Data'!$A6485,"y")</f>
        <v>76</v>
      </c>
      <c r="Q6485" s="2" t="str">
        <f>FLOOR('Transaction Data'!$P6485,15)&amp;"-"&amp;FLOOR('Transaction Data'!$P6485,15)+14</f>
        <v>75-89</v>
      </c>
      <c r="R6485" s="2" t="str">
        <f>IF('Transaction Data'!$L6485&lt;=10,"Less Expensive","Expensive")</f>
        <v>Expensive</v>
      </c>
      <c r="S6485" s="4">
        <f>WEEKDAY('Transaction Data'!$A6485)</f>
        <v>6</v>
      </c>
      <c r="T6485" s="2" t="str">
        <f>IF(WEEKDAY('Transaction Data'!$A6485,2)&lt;6,"Weekday","Weekend")</f>
        <v>Weekday</v>
      </c>
    </row>
    <row r="6486" ht="15.75" customHeight="1">
      <c r="A6486" s="1">
        <v>45313.0</v>
      </c>
      <c r="B6486" s="2" t="s">
        <v>6049</v>
      </c>
      <c r="C6486" s="2" t="s">
        <v>72</v>
      </c>
      <c r="D6486" s="1">
        <v>23799.0</v>
      </c>
      <c r="E6486" s="2" t="s">
        <v>22</v>
      </c>
      <c r="F6486" s="2">
        <v>196.0</v>
      </c>
      <c r="G6486" s="2" t="s">
        <v>48</v>
      </c>
      <c r="H6486" s="2" t="s">
        <v>34</v>
      </c>
      <c r="I6486" s="2" t="s">
        <v>25</v>
      </c>
      <c r="J6486" s="2" t="str">
        <f t="array" ref="J6486">XLOOKUP('Transaction Data'!$G6486,Product_Code,Biscuit_Brand)</f>
        <v>Lemon Crisps</v>
      </c>
      <c r="K6486" s="2">
        <f t="array" ref="K6486">XLOOKUP('Transaction Data'!$G6486,Product_Code,Cost)</f>
        <v>7</v>
      </c>
      <c r="L6486" s="2">
        <f t="array" ref="L6486">XLOOKUP('Transaction Data'!$G6486,Product_Code,Unit_Price)</f>
        <v>9</v>
      </c>
      <c r="M6486" s="3">
        <f>'Transaction Data'!$F6486*'Transaction Data'!$K6486</f>
        <v>1372</v>
      </c>
      <c r="N6486" s="3">
        <f>'Transaction Data'!$F6486*'Transaction Data'!$L6486</f>
        <v>1764</v>
      </c>
      <c r="O6486" s="3">
        <f>'Transaction Data'!$N6486-'Transaction Data'!$M6486</f>
        <v>392</v>
      </c>
      <c r="P6486" s="2">
        <f>DATEDIF('Transaction Data'!$D6486,'Transaction Data'!$A6486,"y")</f>
        <v>58</v>
      </c>
      <c r="Q6486" s="2" t="str">
        <f>FLOOR('Transaction Data'!$P6486,15)&amp;"-"&amp;FLOOR('Transaction Data'!$P6486,15)+14</f>
        <v>45-59</v>
      </c>
      <c r="R6486" s="2" t="str">
        <f>IF('Transaction Data'!$L6486&lt;=10,"Less Expensive","Expensive")</f>
        <v>Less Expensive</v>
      </c>
      <c r="S6486" s="4">
        <f>WEEKDAY('Transaction Data'!$A6486)</f>
        <v>2</v>
      </c>
      <c r="T6486" s="2" t="str">
        <f>IF(WEEKDAY('Transaction Data'!$A6486,2)&lt;6,"Weekday","Weekend")</f>
        <v>Weekday</v>
      </c>
    </row>
    <row r="6487" ht="15.75" customHeight="1">
      <c r="A6487" s="1">
        <v>45308.0</v>
      </c>
      <c r="B6487" s="2" t="s">
        <v>6050</v>
      </c>
      <c r="C6487" s="2" t="s">
        <v>72</v>
      </c>
      <c r="D6487" s="1">
        <v>36247.0</v>
      </c>
      <c r="E6487" s="2" t="s">
        <v>27</v>
      </c>
      <c r="F6487" s="2">
        <v>405.0</v>
      </c>
      <c r="G6487" s="2" t="s">
        <v>48</v>
      </c>
      <c r="H6487" s="2" t="s">
        <v>39</v>
      </c>
      <c r="I6487" s="2" t="s">
        <v>25</v>
      </c>
      <c r="J6487" s="2" t="str">
        <f t="array" ref="J6487">XLOOKUP('Transaction Data'!$G6487,Product_Code,Biscuit_Brand)</f>
        <v>Lemon Crisps</v>
      </c>
      <c r="K6487" s="2">
        <f t="array" ref="K6487">XLOOKUP('Transaction Data'!$G6487,Product_Code,Cost)</f>
        <v>7</v>
      </c>
      <c r="L6487" s="2">
        <f t="array" ref="L6487">XLOOKUP('Transaction Data'!$G6487,Product_Code,Unit_Price)</f>
        <v>9</v>
      </c>
      <c r="M6487" s="3">
        <f>'Transaction Data'!$F6487*'Transaction Data'!$K6487</f>
        <v>2835</v>
      </c>
      <c r="N6487" s="3">
        <f>'Transaction Data'!$F6487*'Transaction Data'!$L6487</f>
        <v>3645</v>
      </c>
      <c r="O6487" s="3">
        <f>'Transaction Data'!$N6487-'Transaction Data'!$M6487</f>
        <v>810</v>
      </c>
      <c r="P6487" s="2">
        <f>DATEDIF('Transaction Data'!$D6487,'Transaction Data'!$A6487,"y")</f>
        <v>24</v>
      </c>
      <c r="Q6487" s="2" t="str">
        <f>FLOOR('Transaction Data'!$P6487,15)&amp;"-"&amp;FLOOR('Transaction Data'!$P6487,15)+14</f>
        <v>15-29</v>
      </c>
      <c r="R6487" s="2" t="str">
        <f>IF('Transaction Data'!$L6487&lt;=10,"Less Expensive","Expensive")</f>
        <v>Less Expensive</v>
      </c>
      <c r="S6487" s="4">
        <f>WEEKDAY('Transaction Data'!$A6487)</f>
        <v>4</v>
      </c>
      <c r="T6487" s="2" t="str">
        <f>IF(WEEKDAY('Transaction Data'!$A6487,2)&lt;6,"Weekday","Weekend")</f>
        <v>Weekday</v>
      </c>
    </row>
    <row r="6488" ht="15.75" customHeight="1">
      <c r="A6488" s="1">
        <v>45441.0</v>
      </c>
      <c r="B6488" s="2" t="s">
        <v>6051</v>
      </c>
      <c r="C6488" s="2" t="s">
        <v>54</v>
      </c>
      <c r="D6488" s="1">
        <v>16548.0</v>
      </c>
      <c r="E6488" s="2" t="s">
        <v>27</v>
      </c>
      <c r="F6488" s="2">
        <v>71.0</v>
      </c>
      <c r="G6488" s="2" t="s">
        <v>33</v>
      </c>
      <c r="H6488" s="2" t="s">
        <v>42</v>
      </c>
      <c r="I6488" s="2" t="s">
        <v>25</v>
      </c>
      <c r="J6488" s="2" t="str">
        <f t="array" ref="J6488">XLOOKUP('Transaction Data'!$G6488,Product_Code,Biscuit_Brand)</f>
        <v>Caramel Biscuits</v>
      </c>
      <c r="K6488" s="2">
        <f t="array" ref="K6488">XLOOKUP('Transaction Data'!$G6488,Product_Code,Cost)</f>
        <v>18</v>
      </c>
      <c r="L6488" s="2">
        <f t="array" ref="L6488">XLOOKUP('Transaction Data'!$G6488,Product_Code,Unit_Price)</f>
        <v>22</v>
      </c>
      <c r="M6488" s="3">
        <f>'Transaction Data'!$F6488*'Transaction Data'!$K6488</f>
        <v>1278</v>
      </c>
      <c r="N6488" s="3">
        <f>'Transaction Data'!$F6488*'Transaction Data'!$L6488</f>
        <v>1562</v>
      </c>
      <c r="O6488" s="3">
        <f>'Transaction Data'!$N6488-'Transaction Data'!$M6488</f>
        <v>284</v>
      </c>
      <c r="P6488" s="2">
        <f>DATEDIF('Transaction Data'!$D6488,'Transaction Data'!$A6488,"y")</f>
        <v>79</v>
      </c>
      <c r="Q6488" s="2" t="str">
        <f>FLOOR('Transaction Data'!$P6488,15)&amp;"-"&amp;FLOOR('Transaction Data'!$P6488,15)+14</f>
        <v>75-89</v>
      </c>
      <c r="R6488" s="2" t="str">
        <f>IF('Transaction Data'!$L6488&lt;=10,"Less Expensive","Expensive")</f>
        <v>Expensive</v>
      </c>
      <c r="S6488" s="4">
        <f>WEEKDAY('Transaction Data'!$A6488)</f>
        <v>4</v>
      </c>
      <c r="T6488" s="2" t="str">
        <f>IF(WEEKDAY('Transaction Data'!$A6488,2)&lt;6,"Weekday","Weekend")</f>
        <v>Weekday</v>
      </c>
    </row>
    <row r="6489" ht="15.75" customHeight="1">
      <c r="A6489" s="1">
        <v>45418.0</v>
      </c>
      <c r="B6489" s="2" t="s">
        <v>6052</v>
      </c>
      <c r="C6489" s="2" t="s">
        <v>41</v>
      </c>
      <c r="D6489" s="1">
        <v>16258.0</v>
      </c>
      <c r="E6489" s="2" t="s">
        <v>27</v>
      </c>
      <c r="F6489" s="2">
        <v>111.0</v>
      </c>
      <c r="G6489" s="2" t="s">
        <v>28</v>
      </c>
      <c r="H6489" s="2" t="s">
        <v>45</v>
      </c>
      <c r="I6489" s="2" t="s">
        <v>25</v>
      </c>
      <c r="J6489" s="2" t="str">
        <f t="array" ref="J6489">XLOOKUP('Transaction Data'!$G6489,Product_Code,Biscuit_Brand)</f>
        <v>Shortbread</v>
      </c>
      <c r="K6489" s="2">
        <f t="array" ref="K6489">XLOOKUP('Transaction Data'!$G6489,Product_Code,Cost)</f>
        <v>10</v>
      </c>
      <c r="L6489" s="2">
        <f t="array" ref="L6489">XLOOKUP('Transaction Data'!$G6489,Product_Code,Unit_Price)</f>
        <v>45</v>
      </c>
      <c r="M6489" s="3">
        <f>'Transaction Data'!$F6489*'Transaction Data'!$K6489</f>
        <v>1110</v>
      </c>
      <c r="N6489" s="3">
        <f>'Transaction Data'!$F6489*'Transaction Data'!$L6489</f>
        <v>4995</v>
      </c>
      <c r="O6489" s="3">
        <f>'Transaction Data'!$N6489-'Transaction Data'!$M6489</f>
        <v>3885</v>
      </c>
      <c r="P6489" s="2">
        <f>DATEDIF('Transaction Data'!$D6489,'Transaction Data'!$A6489,"y")</f>
        <v>79</v>
      </c>
      <c r="Q6489" s="2" t="str">
        <f>FLOOR('Transaction Data'!$P6489,15)&amp;"-"&amp;FLOOR('Transaction Data'!$P6489,15)+14</f>
        <v>75-89</v>
      </c>
      <c r="R6489" s="2" t="str">
        <f>IF('Transaction Data'!$L6489&lt;=10,"Less Expensive","Expensive")</f>
        <v>Expensive</v>
      </c>
      <c r="S6489" s="4">
        <f>WEEKDAY('Transaction Data'!$A6489)</f>
        <v>2</v>
      </c>
      <c r="T6489" s="2" t="str">
        <f>IF(WEEKDAY('Transaction Data'!$A6489,2)&lt;6,"Weekday","Weekend")</f>
        <v>Weekday</v>
      </c>
    </row>
    <row r="6490" ht="15.75" customHeight="1">
      <c r="A6490" s="1">
        <v>45372.0</v>
      </c>
      <c r="B6490" s="2" t="s">
        <v>6053</v>
      </c>
      <c r="C6490" s="2" t="s">
        <v>47</v>
      </c>
      <c r="D6490" s="1">
        <v>38904.0</v>
      </c>
      <c r="E6490" s="2" t="s">
        <v>27</v>
      </c>
      <c r="F6490" s="2">
        <v>223.0</v>
      </c>
      <c r="G6490" s="2" t="s">
        <v>33</v>
      </c>
      <c r="H6490" s="2" t="s">
        <v>49</v>
      </c>
      <c r="I6490" s="2" t="s">
        <v>25</v>
      </c>
      <c r="J6490" s="2" t="str">
        <f t="array" ref="J6490">XLOOKUP('Transaction Data'!$G6490,Product_Code,Biscuit_Brand)</f>
        <v>Caramel Biscuits</v>
      </c>
      <c r="K6490" s="2">
        <f t="array" ref="K6490">XLOOKUP('Transaction Data'!$G6490,Product_Code,Cost)</f>
        <v>18</v>
      </c>
      <c r="L6490" s="2">
        <f t="array" ref="L6490">XLOOKUP('Transaction Data'!$G6490,Product_Code,Unit_Price)</f>
        <v>22</v>
      </c>
      <c r="M6490" s="3">
        <f>'Transaction Data'!$F6490*'Transaction Data'!$K6490</f>
        <v>4014</v>
      </c>
      <c r="N6490" s="3">
        <f>'Transaction Data'!$F6490*'Transaction Data'!$L6490</f>
        <v>4906</v>
      </c>
      <c r="O6490" s="3">
        <f>'Transaction Data'!$N6490-'Transaction Data'!$M6490</f>
        <v>892</v>
      </c>
      <c r="P6490" s="2">
        <f>DATEDIF('Transaction Data'!$D6490,'Transaction Data'!$A6490,"y")</f>
        <v>17</v>
      </c>
      <c r="Q6490" s="2" t="str">
        <f>FLOOR('Transaction Data'!$P6490,15)&amp;"-"&amp;FLOOR('Transaction Data'!$P6490,15)+14</f>
        <v>15-29</v>
      </c>
      <c r="R6490" s="2" t="str">
        <f>IF('Transaction Data'!$L6490&lt;=10,"Less Expensive","Expensive")</f>
        <v>Expensive</v>
      </c>
      <c r="S6490" s="4">
        <f>WEEKDAY('Transaction Data'!$A6490)</f>
        <v>5</v>
      </c>
      <c r="T6490" s="2" t="str">
        <f>IF(WEEKDAY('Transaction Data'!$A6490,2)&lt;6,"Weekday","Weekend")</f>
        <v>Weekday</v>
      </c>
    </row>
    <row r="6491" ht="15.75" customHeight="1">
      <c r="A6491" s="1">
        <v>45332.0</v>
      </c>
      <c r="B6491" s="2" t="s">
        <v>6054</v>
      </c>
      <c r="C6491" s="2" t="s">
        <v>65</v>
      </c>
      <c r="D6491" s="1">
        <v>31778.0</v>
      </c>
      <c r="E6491" s="2" t="s">
        <v>22</v>
      </c>
      <c r="F6491" s="2">
        <v>120.0</v>
      </c>
      <c r="G6491" s="2" t="s">
        <v>61</v>
      </c>
      <c r="H6491" s="2" t="s">
        <v>52</v>
      </c>
      <c r="I6491" s="2" t="s">
        <v>25</v>
      </c>
      <c r="J6491" s="2" t="str">
        <f t="array" ref="J6491">XLOOKUP('Transaction Data'!$G6491,Product_Code,Biscuit_Brand)</f>
        <v>Choco Delight</v>
      </c>
      <c r="K6491" s="2">
        <f t="array" ref="K6491">XLOOKUP('Transaction Data'!$G6491,Product_Code,Cost)</f>
        <v>3</v>
      </c>
      <c r="L6491" s="2">
        <f t="array" ref="L6491">XLOOKUP('Transaction Data'!$G6491,Product_Code,Unit_Price)</f>
        <v>5</v>
      </c>
      <c r="M6491" s="3">
        <f>'Transaction Data'!$F6491*'Transaction Data'!$K6491</f>
        <v>360</v>
      </c>
      <c r="N6491" s="3">
        <f>'Transaction Data'!$F6491*'Transaction Data'!$L6491</f>
        <v>600</v>
      </c>
      <c r="O6491" s="3">
        <f>'Transaction Data'!$N6491-'Transaction Data'!$M6491</f>
        <v>240</v>
      </c>
      <c r="P6491" s="2">
        <f>DATEDIF('Transaction Data'!$D6491,'Transaction Data'!$A6491,"y")</f>
        <v>37</v>
      </c>
      <c r="Q6491" s="2" t="str">
        <f>FLOOR('Transaction Data'!$P6491,15)&amp;"-"&amp;FLOOR('Transaction Data'!$P6491,15)+14</f>
        <v>30-44</v>
      </c>
      <c r="R6491" s="2" t="str">
        <f>IF('Transaction Data'!$L6491&lt;=10,"Less Expensive","Expensive")</f>
        <v>Less Expensive</v>
      </c>
      <c r="S6491" s="4">
        <f>WEEKDAY('Transaction Data'!$A6491)</f>
        <v>7</v>
      </c>
      <c r="T6491" s="2" t="str">
        <f>IF(WEEKDAY('Transaction Data'!$A6491,2)&lt;6,"Weekday","Weekend")</f>
        <v>Weekend</v>
      </c>
    </row>
    <row r="6492" ht="15.75" customHeight="1">
      <c r="A6492" s="1">
        <v>45370.0</v>
      </c>
      <c r="B6492" s="2" t="s">
        <v>6055</v>
      </c>
      <c r="C6492" s="2" t="s">
        <v>72</v>
      </c>
      <c r="D6492" s="1">
        <v>32476.0</v>
      </c>
      <c r="E6492" s="2" t="s">
        <v>37</v>
      </c>
      <c r="F6492" s="2">
        <v>360.0</v>
      </c>
      <c r="G6492" s="2" t="s">
        <v>55</v>
      </c>
      <c r="H6492" s="2" t="s">
        <v>49</v>
      </c>
      <c r="I6492" s="2" t="s">
        <v>25</v>
      </c>
      <c r="J6492" s="2" t="str">
        <f t="array" ref="J6492">XLOOKUP('Transaction Data'!$G6492,Product_Code,Biscuit_Brand)</f>
        <v>Vanilla Wafers</v>
      </c>
      <c r="K6492" s="2">
        <f t="array" ref="K6492">XLOOKUP('Transaction Data'!$G6492,Product_Code,Cost)</f>
        <v>18</v>
      </c>
      <c r="L6492" s="2">
        <f t="array" ref="L6492">XLOOKUP('Transaction Data'!$G6492,Product_Code,Unit_Price)</f>
        <v>36</v>
      </c>
      <c r="M6492" s="3">
        <f>'Transaction Data'!$F6492*'Transaction Data'!$K6492</f>
        <v>6480</v>
      </c>
      <c r="N6492" s="3">
        <f>'Transaction Data'!$F6492*'Transaction Data'!$L6492</f>
        <v>12960</v>
      </c>
      <c r="O6492" s="3">
        <f>'Transaction Data'!$N6492-'Transaction Data'!$M6492</f>
        <v>6480</v>
      </c>
      <c r="P6492" s="2">
        <f>DATEDIF('Transaction Data'!$D6492,'Transaction Data'!$A6492,"y")</f>
        <v>35</v>
      </c>
      <c r="Q6492" s="2" t="str">
        <f>FLOOR('Transaction Data'!$P6492,15)&amp;"-"&amp;FLOOR('Transaction Data'!$P6492,15)+14</f>
        <v>30-44</v>
      </c>
      <c r="R6492" s="2" t="str">
        <f>IF('Transaction Data'!$L6492&lt;=10,"Less Expensive","Expensive")</f>
        <v>Expensive</v>
      </c>
      <c r="S6492" s="4">
        <f>WEEKDAY('Transaction Data'!$A6492)</f>
        <v>3</v>
      </c>
      <c r="T6492" s="2" t="str">
        <f>IF(WEEKDAY('Transaction Data'!$A6492,2)&lt;6,"Weekday","Weekend")</f>
        <v>Weekday</v>
      </c>
    </row>
    <row r="6493" ht="15.75" customHeight="1">
      <c r="A6493" s="1">
        <v>45451.0</v>
      </c>
      <c r="B6493" s="2" t="s">
        <v>6056</v>
      </c>
      <c r="C6493" s="2" t="s">
        <v>21</v>
      </c>
      <c r="D6493" s="1">
        <v>34201.0</v>
      </c>
      <c r="E6493" s="2" t="s">
        <v>37</v>
      </c>
      <c r="F6493" s="2">
        <v>248.0</v>
      </c>
      <c r="G6493" s="2" t="s">
        <v>33</v>
      </c>
      <c r="H6493" s="2" t="s">
        <v>52</v>
      </c>
      <c r="I6493" s="2" t="s">
        <v>25</v>
      </c>
      <c r="J6493" s="2" t="str">
        <f t="array" ref="J6493">XLOOKUP('Transaction Data'!$G6493,Product_Code,Biscuit_Brand)</f>
        <v>Caramel Biscuits</v>
      </c>
      <c r="K6493" s="2">
        <f t="array" ref="K6493">XLOOKUP('Transaction Data'!$G6493,Product_Code,Cost)</f>
        <v>18</v>
      </c>
      <c r="L6493" s="2">
        <f t="array" ref="L6493">XLOOKUP('Transaction Data'!$G6493,Product_Code,Unit_Price)</f>
        <v>22</v>
      </c>
      <c r="M6493" s="3">
        <f>'Transaction Data'!$F6493*'Transaction Data'!$K6493</f>
        <v>4464</v>
      </c>
      <c r="N6493" s="3">
        <f>'Transaction Data'!$F6493*'Transaction Data'!$L6493</f>
        <v>5456</v>
      </c>
      <c r="O6493" s="3">
        <f>'Transaction Data'!$N6493-'Transaction Data'!$M6493</f>
        <v>992</v>
      </c>
      <c r="P6493" s="2">
        <f>DATEDIF('Transaction Data'!$D6493,'Transaction Data'!$A6493,"y")</f>
        <v>30</v>
      </c>
      <c r="Q6493" s="2" t="str">
        <f>FLOOR('Transaction Data'!$P6493,15)&amp;"-"&amp;FLOOR('Transaction Data'!$P6493,15)+14</f>
        <v>30-44</v>
      </c>
      <c r="R6493" s="2" t="str">
        <f>IF('Transaction Data'!$L6493&lt;=10,"Less Expensive","Expensive")</f>
        <v>Expensive</v>
      </c>
      <c r="S6493" s="4">
        <f>WEEKDAY('Transaction Data'!$A6493)</f>
        <v>7</v>
      </c>
      <c r="T6493" s="2" t="str">
        <f>IF(WEEKDAY('Transaction Data'!$A6493,2)&lt;6,"Weekday","Weekend")</f>
        <v>Weekend</v>
      </c>
    </row>
    <row r="6494" ht="15.75" customHeight="1">
      <c r="A6494" s="1">
        <v>45320.0</v>
      </c>
      <c r="B6494" s="2" t="s">
        <v>6057</v>
      </c>
      <c r="C6494" s="2" t="s">
        <v>41</v>
      </c>
      <c r="D6494" s="1">
        <v>26918.0</v>
      </c>
      <c r="E6494" s="2" t="s">
        <v>37</v>
      </c>
      <c r="F6494" s="2">
        <v>72.0</v>
      </c>
      <c r="G6494" s="2" t="s">
        <v>61</v>
      </c>
      <c r="H6494" s="2" t="s">
        <v>52</v>
      </c>
      <c r="I6494" s="2" t="s">
        <v>25</v>
      </c>
      <c r="J6494" s="2" t="str">
        <f t="array" ref="J6494">XLOOKUP('Transaction Data'!$G6494,Product_Code,Biscuit_Brand)</f>
        <v>Choco Delight</v>
      </c>
      <c r="K6494" s="2">
        <f t="array" ref="K6494">XLOOKUP('Transaction Data'!$G6494,Product_Code,Cost)</f>
        <v>3</v>
      </c>
      <c r="L6494" s="2">
        <f t="array" ref="L6494">XLOOKUP('Transaction Data'!$G6494,Product_Code,Unit_Price)</f>
        <v>5</v>
      </c>
      <c r="M6494" s="3">
        <f>'Transaction Data'!$F6494*'Transaction Data'!$K6494</f>
        <v>216</v>
      </c>
      <c r="N6494" s="3">
        <f>'Transaction Data'!$F6494*'Transaction Data'!$L6494</f>
        <v>360</v>
      </c>
      <c r="O6494" s="3">
        <f>'Transaction Data'!$N6494-'Transaction Data'!$M6494</f>
        <v>144</v>
      </c>
      <c r="P6494" s="2">
        <f>DATEDIF('Transaction Data'!$D6494,'Transaction Data'!$A6494,"y")</f>
        <v>50</v>
      </c>
      <c r="Q6494" s="2" t="str">
        <f>FLOOR('Transaction Data'!$P6494,15)&amp;"-"&amp;FLOOR('Transaction Data'!$P6494,15)+14</f>
        <v>45-59</v>
      </c>
      <c r="R6494" s="2" t="str">
        <f>IF('Transaction Data'!$L6494&lt;=10,"Less Expensive","Expensive")</f>
        <v>Less Expensive</v>
      </c>
      <c r="S6494" s="4">
        <f>WEEKDAY('Transaction Data'!$A6494)</f>
        <v>2</v>
      </c>
      <c r="T6494" s="2" t="str">
        <f>IF(WEEKDAY('Transaction Data'!$A6494,2)&lt;6,"Weekday","Weekend")</f>
        <v>Weekday</v>
      </c>
    </row>
    <row r="6495" ht="15.75" customHeight="1">
      <c r="A6495" s="1">
        <v>45370.0</v>
      </c>
      <c r="B6495" s="2" t="s">
        <v>6058</v>
      </c>
      <c r="C6495" s="2" t="s">
        <v>47</v>
      </c>
      <c r="D6495" s="1">
        <v>32778.0</v>
      </c>
      <c r="E6495" s="2" t="s">
        <v>27</v>
      </c>
      <c r="F6495" s="2">
        <v>22.0</v>
      </c>
      <c r="G6495" s="2" t="s">
        <v>33</v>
      </c>
      <c r="H6495" s="2" t="s">
        <v>45</v>
      </c>
      <c r="I6495" s="2" t="s">
        <v>25</v>
      </c>
      <c r="J6495" s="2" t="str">
        <f t="array" ref="J6495">XLOOKUP('Transaction Data'!$G6495,Product_Code,Biscuit_Brand)</f>
        <v>Caramel Biscuits</v>
      </c>
      <c r="K6495" s="2">
        <f t="array" ref="K6495">XLOOKUP('Transaction Data'!$G6495,Product_Code,Cost)</f>
        <v>18</v>
      </c>
      <c r="L6495" s="2">
        <f t="array" ref="L6495">XLOOKUP('Transaction Data'!$G6495,Product_Code,Unit_Price)</f>
        <v>22</v>
      </c>
      <c r="M6495" s="3">
        <f>'Transaction Data'!$F6495*'Transaction Data'!$K6495</f>
        <v>396</v>
      </c>
      <c r="N6495" s="3">
        <f>'Transaction Data'!$F6495*'Transaction Data'!$L6495</f>
        <v>484</v>
      </c>
      <c r="O6495" s="3">
        <f>'Transaction Data'!$N6495-'Transaction Data'!$M6495</f>
        <v>88</v>
      </c>
      <c r="P6495" s="2">
        <f>DATEDIF('Transaction Data'!$D6495,'Transaction Data'!$A6495,"y")</f>
        <v>34</v>
      </c>
      <c r="Q6495" s="2" t="str">
        <f>FLOOR('Transaction Data'!$P6495,15)&amp;"-"&amp;FLOOR('Transaction Data'!$P6495,15)+14</f>
        <v>30-44</v>
      </c>
      <c r="R6495" s="2" t="str">
        <f>IF('Transaction Data'!$L6495&lt;=10,"Less Expensive","Expensive")</f>
        <v>Expensive</v>
      </c>
      <c r="S6495" s="4">
        <f>WEEKDAY('Transaction Data'!$A6495)</f>
        <v>3</v>
      </c>
      <c r="T6495" s="2" t="str">
        <f>IF(WEEKDAY('Transaction Data'!$A6495,2)&lt;6,"Weekday","Weekend")</f>
        <v>Weekday</v>
      </c>
    </row>
    <row r="6496" ht="15.75" customHeight="1">
      <c r="A6496" s="1">
        <v>45337.0</v>
      </c>
      <c r="B6496" s="2" t="s">
        <v>6059</v>
      </c>
      <c r="C6496" s="2" t="s">
        <v>47</v>
      </c>
      <c r="D6496" s="1">
        <v>21226.0</v>
      </c>
      <c r="E6496" s="2" t="s">
        <v>27</v>
      </c>
      <c r="F6496" s="2">
        <v>381.0</v>
      </c>
      <c r="G6496" s="2" t="s">
        <v>60</v>
      </c>
      <c r="H6496" s="2" t="s">
        <v>49</v>
      </c>
      <c r="I6496" s="2" t="s">
        <v>25</v>
      </c>
      <c r="J6496" s="2" t="str">
        <f t="array" ref="J6496">XLOOKUP('Transaction Data'!$G6496,Product_Code,Biscuit_Brand)</f>
        <v>Peanut Butter Bites</v>
      </c>
      <c r="K6496" s="2">
        <f t="array" ref="K6496">XLOOKUP('Transaction Data'!$G6496,Product_Code,Cost)</f>
        <v>5</v>
      </c>
      <c r="L6496" s="2">
        <f t="array" ref="L6496">XLOOKUP('Transaction Data'!$G6496,Product_Code,Unit_Price)</f>
        <v>7</v>
      </c>
      <c r="M6496" s="3">
        <f>'Transaction Data'!$F6496*'Transaction Data'!$K6496</f>
        <v>1905</v>
      </c>
      <c r="N6496" s="3">
        <f>'Transaction Data'!$F6496*'Transaction Data'!$L6496</f>
        <v>2667</v>
      </c>
      <c r="O6496" s="3">
        <f>'Transaction Data'!$N6496-'Transaction Data'!$M6496</f>
        <v>762</v>
      </c>
      <c r="P6496" s="2">
        <f>DATEDIF('Transaction Data'!$D6496,'Transaction Data'!$A6496,"y")</f>
        <v>66</v>
      </c>
      <c r="Q6496" s="2" t="str">
        <f>FLOOR('Transaction Data'!$P6496,15)&amp;"-"&amp;FLOOR('Transaction Data'!$P6496,15)+14</f>
        <v>60-74</v>
      </c>
      <c r="R6496" s="2" t="str">
        <f>IF('Transaction Data'!$L6496&lt;=10,"Less Expensive","Expensive")</f>
        <v>Less Expensive</v>
      </c>
      <c r="S6496" s="4">
        <f>WEEKDAY('Transaction Data'!$A6496)</f>
        <v>5</v>
      </c>
      <c r="T6496" s="2" t="str">
        <f>IF(WEEKDAY('Transaction Data'!$A6496,2)&lt;6,"Weekday","Weekend")</f>
        <v>Weekday</v>
      </c>
    </row>
    <row r="6497" ht="15.75" customHeight="1">
      <c r="A6497" s="1">
        <v>45387.0</v>
      </c>
      <c r="B6497" s="2" t="s">
        <v>6060</v>
      </c>
      <c r="C6497" s="2" t="s">
        <v>65</v>
      </c>
      <c r="D6497" s="1">
        <v>21690.0</v>
      </c>
      <c r="E6497" s="2" t="s">
        <v>27</v>
      </c>
      <c r="F6497" s="2">
        <v>485.0</v>
      </c>
      <c r="G6497" s="2" t="s">
        <v>28</v>
      </c>
      <c r="H6497" s="2" t="s">
        <v>52</v>
      </c>
      <c r="I6497" s="2" t="s">
        <v>25</v>
      </c>
      <c r="J6497" s="2" t="str">
        <f t="array" ref="J6497">XLOOKUP('Transaction Data'!$G6497,Product_Code,Biscuit_Brand)</f>
        <v>Shortbread</v>
      </c>
      <c r="K6497" s="2">
        <f t="array" ref="K6497">XLOOKUP('Transaction Data'!$G6497,Product_Code,Cost)</f>
        <v>10</v>
      </c>
      <c r="L6497" s="2">
        <f t="array" ref="L6497">XLOOKUP('Transaction Data'!$G6497,Product_Code,Unit_Price)</f>
        <v>45</v>
      </c>
      <c r="M6497" s="3">
        <f>'Transaction Data'!$F6497*'Transaction Data'!$K6497</f>
        <v>4850</v>
      </c>
      <c r="N6497" s="3">
        <f>'Transaction Data'!$F6497*'Transaction Data'!$L6497</f>
        <v>21825</v>
      </c>
      <c r="O6497" s="3">
        <f>'Transaction Data'!$N6497-'Transaction Data'!$M6497</f>
        <v>16975</v>
      </c>
      <c r="P6497" s="2">
        <f>DATEDIF('Transaction Data'!$D6497,'Transaction Data'!$A6497,"y")</f>
        <v>64</v>
      </c>
      <c r="Q6497" s="2" t="str">
        <f>FLOOR('Transaction Data'!$P6497,15)&amp;"-"&amp;FLOOR('Transaction Data'!$P6497,15)+14</f>
        <v>60-74</v>
      </c>
      <c r="R6497" s="2" t="str">
        <f>IF('Transaction Data'!$L6497&lt;=10,"Less Expensive","Expensive")</f>
        <v>Expensive</v>
      </c>
      <c r="S6497" s="4">
        <f>WEEKDAY('Transaction Data'!$A6497)</f>
        <v>6</v>
      </c>
      <c r="T6497" s="2" t="str">
        <f>IF(WEEKDAY('Transaction Data'!$A6497,2)&lt;6,"Weekday","Weekend")</f>
        <v>Weekday</v>
      </c>
    </row>
    <row r="6498" ht="15.75" customHeight="1">
      <c r="A6498" s="1">
        <v>45298.0</v>
      </c>
      <c r="B6498" s="2" t="s">
        <v>6061</v>
      </c>
      <c r="C6498" s="2" t="s">
        <v>41</v>
      </c>
      <c r="D6498" s="1">
        <v>29829.0</v>
      </c>
      <c r="E6498" s="2" t="s">
        <v>63</v>
      </c>
      <c r="F6498" s="2">
        <v>55.0</v>
      </c>
      <c r="G6498" s="2" t="s">
        <v>55</v>
      </c>
      <c r="H6498" s="2" t="s">
        <v>49</v>
      </c>
      <c r="I6498" s="2" t="s">
        <v>25</v>
      </c>
      <c r="J6498" s="2" t="str">
        <f t="array" ref="J6498">XLOOKUP('Transaction Data'!$G6498,Product_Code,Biscuit_Brand)</f>
        <v>Vanilla Wafers</v>
      </c>
      <c r="K6498" s="2">
        <f t="array" ref="K6498">XLOOKUP('Transaction Data'!$G6498,Product_Code,Cost)</f>
        <v>18</v>
      </c>
      <c r="L6498" s="2">
        <f t="array" ref="L6498">XLOOKUP('Transaction Data'!$G6498,Product_Code,Unit_Price)</f>
        <v>36</v>
      </c>
      <c r="M6498" s="3">
        <f>'Transaction Data'!$F6498*'Transaction Data'!$K6498</f>
        <v>990</v>
      </c>
      <c r="N6498" s="3">
        <f>'Transaction Data'!$F6498*'Transaction Data'!$L6498</f>
        <v>1980</v>
      </c>
      <c r="O6498" s="3">
        <f>'Transaction Data'!$N6498-'Transaction Data'!$M6498</f>
        <v>990</v>
      </c>
      <c r="P6498" s="2">
        <f>DATEDIF('Transaction Data'!$D6498,'Transaction Data'!$A6498,"y")</f>
        <v>42</v>
      </c>
      <c r="Q6498" s="2" t="str">
        <f>FLOOR('Transaction Data'!$P6498,15)&amp;"-"&amp;FLOOR('Transaction Data'!$P6498,15)+14</f>
        <v>30-44</v>
      </c>
      <c r="R6498" s="2" t="str">
        <f>IF('Transaction Data'!$L6498&lt;=10,"Less Expensive","Expensive")</f>
        <v>Expensive</v>
      </c>
      <c r="S6498" s="4">
        <f>WEEKDAY('Transaction Data'!$A6498)</f>
        <v>1</v>
      </c>
      <c r="T6498" s="2" t="str">
        <f>IF(WEEKDAY('Transaction Data'!$A6498,2)&lt;6,"Weekday","Weekend")</f>
        <v>Weekend</v>
      </c>
    </row>
    <row r="6499" ht="15.75" customHeight="1">
      <c r="A6499" s="1">
        <v>45358.0</v>
      </c>
      <c r="B6499" s="2" t="s">
        <v>6062</v>
      </c>
      <c r="C6499" s="2" t="s">
        <v>65</v>
      </c>
      <c r="D6499" s="1">
        <v>34573.0</v>
      </c>
      <c r="E6499" s="2" t="s">
        <v>27</v>
      </c>
      <c r="F6499" s="2">
        <v>125.0</v>
      </c>
      <c r="G6499" s="2" t="s">
        <v>28</v>
      </c>
      <c r="H6499" s="2" t="s">
        <v>52</v>
      </c>
      <c r="I6499" s="2" t="s">
        <v>25</v>
      </c>
      <c r="J6499" s="2" t="str">
        <f t="array" ref="J6499">XLOOKUP('Transaction Data'!$G6499,Product_Code,Biscuit_Brand)</f>
        <v>Shortbread</v>
      </c>
      <c r="K6499" s="2">
        <f t="array" ref="K6499">XLOOKUP('Transaction Data'!$G6499,Product_Code,Cost)</f>
        <v>10</v>
      </c>
      <c r="L6499" s="2">
        <f t="array" ref="L6499">XLOOKUP('Transaction Data'!$G6499,Product_Code,Unit_Price)</f>
        <v>45</v>
      </c>
      <c r="M6499" s="3">
        <f>'Transaction Data'!$F6499*'Transaction Data'!$K6499</f>
        <v>1250</v>
      </c>
      <c r="N6499" s="3">
        <f>'Transaction Data'!$F6499*'Transaction Data'!$L6499</f>
        <v>5625</v>
      </c>
      <c r="O6499" s="3">
        <f>'Transaction Data'!$N6499-'Transaction Data'!$M6499</f>
        <v>4375</v>
      </c>
      <c r="P6499" s="2">
        <f>DATEDIF('Transaction Data'!$D6499,'Transaction Data'!$A6499,"y")</f>
        <v>29</v>
      </c>
      <c r="Q6499" s="2" t="str">
        <f>FLOOR('Transaction Data'!$P6499,15)&amp;"-"&amp;FLOOR('Transaction Data'!$P6499,15)+14</f>
        <v>15-29</v>
      </c>
      <c r="R6499" s="2" t="str">
        <f>IF('Transaction Data'!$L6499&lt;=10,"Less Expensive","Expensive")</f>
        <v>Expensive</v>
      </c>
      <c r="S6499" s="4">
        <f>WEEKDAY('Transaction Data'!$A6499)</f>
        <v>5</v>
      </c>
      <c r="T6499" s="2" t="str">
        <f>IF(WEEKDAY('Transaction Data'!$A6499,2)&lt;6,"Weekday","Weekend")</f>
        <v>Weekday</v>
      </c>
    </row>
    <row r="6500" ht="15.75" customHeight="1">
      <c r="A6500" s="1">
        <v>45412.0</v>
      </c>
      <c r="B6500" s="2" t="s">
        <v>6063</v>
      </c>
      <c r="C6500" s="2" t="s">
        <v>51</v>
      </c>
      <c r="D6500" s="1">
        <v>27629.0</v>
      </c>
      <c r="E6500" s="2" t="s">
        <v>27</v>
      </c>
      <c r="F6500" s="2">
        <v>432.0</v>
      </c>
      <c r="G6500" s="2" t="s">
        <v>48</v>
      </c>
      <c r="H6500" s="2" t="s">
        <v>34</v>
      </c>
      <c r="I6500" s="2" t="s">
        <v>25</v>
      </c>
      <c r="J6500" s="2" t="str">
        <f t="array" ref="J6500">XLOOKUP('Transaction Data'!$G6500,Product_Code,Biscuit_Brand)</f>
        <v>Lemon Crisps</v>
      </c>
      <c r="K6500" s="2">
        <f t="array" ref="K6500">XLOOKUP('Transaction Data'!$G6500,Product_Code,Cost)</f>
        <v>7</v>
      </c>
      <c r="L6500" s="2">
        <f t="array" ref="L6500">XLOOKUP('Transaction Data'!$G6500,Product_Code,Unit_Price)</f>
        <v>9</v>
      </c>
      <c r="M6500" s="3">
        <f>'Transaction Data'!$F6500*'Transaction Data'!$K6500</f>
        <v>3024</v>
      </c>
      <c r="N6500" s="3">
        <f>'Transaction Data'!$F6500*'Transaction Data'!$L6500</f>
        <v>3888</v>
      </c>
      <c r="O6500" s="3">
        <f>'Transaction Data'!$N6500-'Transaction Data'!$M6500</f>
        <v>864</v>
      </c>
      <c r="P6500" s="2">
        <f>DATEDIF('Transaction Data'!$D6500,'Transaction Data'!$A6500,"y")</f>
        <v>48</v>
      </c>
      <c r="Q6500" s="2" t="str">
        <f>FLOOR('Transaction Data'!$P6500,15)&amp;"-"&amp;FLOOR('Transaction Data'!$P6500,15)+14</f>
        <v>45-59</v>
      </c>
      <c r="R6500" s="2" t="str">
        <f>IF('Transaction Data'!$L6500&lt;=10,"Less Expensive","Expensive")</f>
        <v>Less Expensive</v>
      </c>
      <c r="S6500" s="4">
        <f>WEEKDAY('Transaction Data'!$A6500)</f>
        <v>3</v>
      </c>
      <c r="T6500" s="2" t="str">
        <f>IF(WEEKDAY('Transaction Data'!$A6500,2)&lt;6,"Weekday","Weekend")</f>
        <v>Weekday</v>
      </c>
    </row>
    <row r="6501" ht="15.75" customHeight="1">
      <c r="A6501" s="1">
        <v>45310.0</v>
      </c>
      <c r="B6501" s="2" t="s">
        <v>6064</v>
      </c>
      <c r="C6501" s="2" t="s">
        <v>54</v>
      </c>
      <c r="D6501" s="1">
        <v>20811.0</v>
      </c>
      <c r="E6501" s="2" t="s">
        <v>37</v>
      </c>
      <c r="F6501" s="2">
        <v>270.0</v>
      </c>
      <c r="G6501" s="2" t="s">
        <v>44</v>
      </c>
      <c r="H6501" s="2" t="s">
        <v>34</v>
      </c>
      <c r="I6501" s="2" t="s">
        <v>25</v>
      </c>
      <c r="J6501" s="2" t="str">
        <f t="array" ref="J6501">XLOOKUP('Transaction Data'!$G6501,Product_Code,Biscuit_Brand)</f>
        <v>Butter Crunch</v>
      </c>
      <c r="K6501" s="2">
        <f t="array" ref="K6501">XLOOKUP('Transaction Data'!$G6501,Product_Code,Cost)</f>
        <v>10</v>
      </c>
      <c r="L6501" s="2">
        <f t="array" ref="L6501">XLOOKUP('Transaction Data'!$G6501,Product_Code,Unit_Price)</f>
        <v>11</v>
      </c>
      <c r="M6501" s="3">
        <f>'Transaction Data'!$F6501*'Transaction Data'!$K6501</f>
        <v>2700</v>
      </c>
      <c r="N6501" s="3">
        <f>'Transaction Data'!$F6501*'Transaction Data'!$L6501</f>
        <v>2970</v>
      </c>
      <c r="O6501" s="3">
        <f>'Transaction Data'!$N6501-'Transaction Data'!$M6501</f>
        <v>270</v>
      </c>
      <c r="P6501" s="2">
        <f>DATEDIF('Transaction Data'!$D6501,'Transaction Data'!$A6501,"y")</f>
        <v>67</v>
      </c>
      <c r="Q6501" s="2" t="str">
        <f>FLOOR('Transaction Data'!$P6501,15)&amp;"-"&amp;FLOOR('Transaction Data'!$P6501,15)+14</f>
        <v>60-74</v>
      </c>
      <c r="R6501" s="2" t="str">
        <f>IF('Transaction Data'!$L6501&lt;=10,"Less Expensive","Expensive")</f>
        <v>Expensive</v>
      </c>
      <c r="S6501" s="4">
        <f>WEEKDAY('Transaction Data'!$A6501)</f>
        <v>6</v>
      </c>
      <c r="T6501" s="2" t="str">
        <f>IF(WEEKDAY('Transaction Data'!$A6501,2)&lt;6,"Weekday","Weekend")</f>
        <v>Weekday</v>
      </c>
    </row>
    <row r="6502" ht="15.75" customHeight="1">
      <c r="A6502" s="1">
        <v>45354.0</v>
      </c>
      <c r="B6502" s="2" t="s">
        <v>6065</v>
      </c>
      <c r="C6502" s="2" t="s">
        <v>41</v>
      </c>
      <c r="D6502" s="1">
        <v>17887.0</v>
      </c>
      <c r="E6502" s="2" t="s">
        <v>27</v>
      </c>
      <c r="F6502" s="2">
        <v>43.0</v>
      </c>
      <c r="G6502" s="2" t="s">
        <v>48</v>
      </c>
      <c r="H6502" s="2" t="s">
        <v>39</v>
      </c>
      <c r="I6502" s="2" t="s">
        <v>25</v>
      </c>
      <c r="J6502" s="2" t="str">
        <f t="array" ref="J6502">XLOOKUP('Transaction Data'!$G6502,Product_Code,Biscuit_Brand)</f>
        <v>Lemon Crisps</v>
      </c>
      <c r="K6502" s="2">
        <f t="array" ref="K6502">XLOOKUP('Transaction Data'!$G6502,Product_Code,Cost)</f>
        <v>7</v>
      </c>
      <c r="L6502" s="2">
        <f t="array" ref="L6502">XLOOKUP('Transaction Data'!$G6502,Product_Code,Unit_Price)</f>
        <v>9</v>
      </c>
      <c r="M6502" s="3">
        <f>'Transaction Data'!$F6502*'Transaction Data'!$K6502</f>
        <v>301</v>
      </c>
      <c r="N6502" s="3">
        <f>'Transaction Data'!$F6502*'Transaction Data'!$L6502</f>
        <v>387</v>
      </c>
      <c r="O6502" s="3">
        <f>'Transaction Data'!$N6502-'Transaction Data'!$M6502</f>
        <v>86</v>
      </c>
      <c r="P6502" s="2">
        <f>DATEDIF('Transaction Data'!$D6502,'Transaction Data'!$A6502,"y")</f>
        <v>75</v>
      </c>
      <c r="Q6502" s="2" t="str">
        <f>FLOOR('Transaction Data'!$P6502,15)&amp;"-"&amp;FLOOR('Transaction Data'!$P6502,15)+14</f>
        <v>75-89</v>
      </c>
      <c r="R6502" s="2" t="str">
        <f>IF('Transaction Data'!$L6502&lt;=10,"Less Expensive","Expensive")</f>
        <v>Less Expensive</v>
      </c>
      <c r="S6502" s="4">
        <f>WEEKDAY('Transaction Data'!$A6502)</f>
        <v>1</v>
      </c>
      <c r="T6502" s="2" t="str">
        <f>IF(WEEKDAY('Transaction Data'!$A6502,2)&lt;6,"Weekday","Weekend")</f>
        <v>Weekend</v>
      </c>
    </row>
    <row r="6503" ht="15.75" customHeight="1">
      <c r="A6503" s="1">
        <v>45293.0</v>
      </c>
      <c r="B6503" s="2" t="s">
        <v>6066</v>
      </c>
      <c r="C6503" s="2" t="s">
        <v>21</v>
      </c>
      <c r="D6503" s="1">
        <v>26640.0</v>
      </c>
      <c r="E6503" s="2" t="s">
        <v>37</v>
      </c>
      <c r="F6503" s="2">
        <v>421.0</v>
      </c>
      <c r="G6503" s="2" t="s">
        <v>48</v>
      </c>
      <c r="H6503" s="2" t="s">
        <v>42</v>
      </c>
      <c r="I6503" s="2" t="s">
        <v>25</v>
      </c>
      <c r="J6503" s="2" t="str">
        <f t="array" ref="J6503">XLOOKUP('Transaction Data'!$G6503,Product_Code,Biscuit_Brand)</f>
        <v>Lemon Crisps</v>
      </c>
      <c r="K6503" s="2">
        <f t="array" ref="K6503">XLOOKUP('Transaction Data'!$G6503,Product_Code,Cost)</f>
        <v>7</v>
      </c>
      <c r="L6503" s="2">
        <f t="array" ref="L6503">XLOOKUP('Transaction Data'!$G6503,Product_Code,Unit_Price)</f>
        <v>9</v>
      </c>
      <c r="M6503" s="3">
        <f>'Transaction Data'!$F6503*'Transaction Data'!$K6503</f>
        <v>2947</v>
      </c>
      <c r="N6503" s="3">
        <f>'Transaction Data'!$F6503*'Transaction Data'!$L6503</f>
        <v>3789</v>
      </c>
      <c r="O6503" s="3">
        <f>'Transaction Data'!$N6503-'Transaction Data'!$M6503</f>
        <v>842</v>
      </c>
      <c r="P6503" s="2">
        <f>DATEDIF('Transaction Data'!$D6503,'Transaction Data'!$A6503,"y")</f>
        <v>51</v>
      </c>
      <c r="Q6503" s="2" t="str">
        <f>FLOOR('Transaction Data'!$P6503,15)&amp;"-"&amp;FLOOR('Transaction Data'!$P6503,15)+14</f>
        <v>45-59</v>
      </c>
      <c r="R6503" s="2" t="str">
        <f>IF('Transaction Data'!$L6503&lt;=10,"Less Expensive","Expensive")</f>
        <v>Less Expensive</v>
      </c>
      <c r="S6503" s="4">
        <f>WEEKDAY('Transaction Data'!$A6503)</f>
        <v>3</v>
      </c>
      <c r="T6503" s="2" t="str">
        <f>IF(WEEKDAY('Transaction Data'!$A6503,2)&lt;6,"Weekday","Weekend")</f>
        <v>Weekday</v>
      </c>
    </row>
    <row r="6504" ht="15.75" customHeight="1">
      <c r="A6504" s="1">
        <v>45359.0</v>
      </c>
      <c r="B6504" s="2" t="s">
        <v>6067</v>
      </c>
      <c r="C6504" s="2" t="s">
        <v>51</v>
      </c>
      <c r="D6504" s="1">
        <v>32556.0</v>
      </c>
      <c r="E6504" s="2" t="s">
        <v>37</v>
      </c>
      <c r="F6504" s="2">
        <v>228.0</v>
      </c>
      <c r="G6504" s="2" t="s">
        <v>38</v>
      </c>
      <c r="H6504" s="2" t="s">
        <v>45</v>
      </c>
      <c r="I6504" s="2" t="s">
        <v>25</v>
      </c>
      <c r="J6504" s="2" t="str">
        <f t="array" ref="J6504">XLOOKUP('Transaction Data'!$G6504,Product_Code,Biscuit_Brand)</f>
        <v>Ginger Snaps</v>
      </c>
      <c r="K6504" s="2">
        <f t="array" ref="K6504">XLOOKUP('Transaction Data'!$G6504,Product_Code,Cost)</f>
        <v>14</v>
      </c>
      <c r="L6504" s="2">
        <f t="array" ref="L6504">XLOOKUP('Transaction Data'!$G6504,Product_Code,Unit_Price)</f>
        <v>28</v>
      </c>
      <c r="M6504" s="3">
        <f>'Transaction Data'!$F6504*'Transaction Data'!$K6504</f>
        <v>3192</v>
      </c>
      <c r="N6504" s="3">
        <f>'Transaction Data'!$F6504*'Transaction Data'!$L6504</f>
        <v>6384</v>
      </c>
      <c r="O6504" s="3">
        <f>'Transaction Data'!$N6504-'Transaction Data'!$M6504</f>
        <v>3192</v>
      </c>
      <c r="P6504" s="2">
        <f>DATEDIF('Transaction Data'!$D6504,'Transaction Data'!$A6504,"y")</f>
        <v>35</v>
      </c>
      <c r="Q6504" s="2" t="str">
        <f>FLOOR('Transaction Data'!$P6504,15)&amp;"-"&amp;FLOOR('Transaction Data'!$P6504,15)+14</f>
        <v>30-44</v>
      </c>
      <c r="R6504" s="2" t="str">
        <f>IF('Transaction Data'!$L6504&lt;=10,"Less Expensive","Expensive")</f>
        <v>Expensive</v>
      </c>
      <c r="S6504" s="4">
        <f>WEEKDAY('Transaction Data'!$A6504)</f>
        <v>6</v>
      </c>
      <c r="T6504" s="2" t="str">
        <f>IF(WEEKDAY('Transaction Data'!$A6504,2)&lt;6,"Weekday","Weekend")</f>
        <v>Weekday</v>
      </c>
    </row>
    <row r="6505" ht="15.75" customHeight="1">
      <c r="A6505" s="1">
        <v>45373.0</v>
      </c>
      <c r="B6505" s="2" t="s">
        <v>6068</v>
      </c>
      <c r="C6505" s="2" t="s">
        <v>51</v>
      </c>
      <c r="D6505" s="1">
        <v>28194.0</v>
      </c>
      <c r="E6505" s="2" t="s">
        <v>22</v>
      </c>
      <c r="F6505" s="2">
        <v>33.0</v>
      </c>
      <c r="G6505" s="2" t="s">
        <v>38</v>
      </c>
      <c r="H6505" s="2" t="s">
        <v>49</v>
      </c>
      <c r="I6505" s="2" t="s">
        <v>30</v>
      </c>
      <c r="J6505" s="2" t="str">
        <f t="array" ref="J6505">XLOOKUP('Transaction Data'!$G6505,Product_Code,Biscuit_Brand)</f>
        <v>Ginger Snaps</v>
      </c>
      <c r="K6505" s="2">
        <f t="array" ref="K6505">XLOOKUP('Transaction Data'!$G6505,Product_Code,Cost)</f>
        <v>14</v>
      </c>
      <c r="L6505" s="2">
        <f t="array" ref="L6505">XLOOKUP('Transaction Data'!$G6505,Product_Code,Unit_Price)</f>
        <v>28</v>
      </c>
      <c r="M6505" s="3">
        <f>'Transaction Data'!$F6505*'Transaction Data'!$K6505</f>
        <v>462</v>
      </c>
      <c r="N6505" s="3">
        <f>'Transaction Data'!$F6505*'Transaction Data'!$L6505</f>
        <v>924</v>
      </c>
      <c r="O6505" s="3">
        <f>'Transaction Data'!$N6505-'Transaction Data'!$M6505</f>
        <v>462</v>
      </c>
      <c r="P6505" s="2">
        <f>DATEDIF('Transaction Data'!$D6505,'Transaction Data'!$A6505,"y")</f>
        <v>47</v>
      </c>
      <c r="Q6505" s="2" t="str">
        <f>FLOOR('Transaction Data'!$P6505,15)&amp;"-"&amp;FLOOR('Transaction Data'!$P6505,15)+14</f>
        <v>45-59</v>
      </c>
      <c r="R6505" s="2" t="str">
        <f>IF('Transaction Data'!$L6505&lt;=10,"Less Expensive","Expensive")</f>
        <v>Expensive</v>
      </c>
      <c r="S6505" s="4">
        <f>WEEKDAY('Transaction Data'!$A6505)</f>
        <v>6</v>
      </c>
      <c r="T6505" s="2" t="str">
        <f>IF(WEEKDAY('Transaction Data'!$A6505,2)&lt;6,"Weekday","Weekend")</f>
        <v>Weekday</v>
      </c>
    </row>
    <row r="6506" ht="15.75" customHeight="1">
      <c r="A6506" s="1">
        <v>45401.0</v>
      </c>
      <c r="B6506" s="2" t="s">
        <v>6069</v>
      </c>
      <c r="C6506" s="2" t="s">
        <v>54</v>
      </c>
      <c r="D6506" s="1">
        <v>16584.0</v>
      </c>
      <c r="E6506" s="2" t="s">
        <v>37</v>
      </c>
      <c r="F6506" s="2">
        <v>133.0</v>
      </c>
      <c r="G6506" s="2" t="s">
        <v>38</v>
      </c>
      <c r="H6506" s="2" t="s">
        <v>52</v>
      </c>
      <c r="I6506" s="2" t="s">
        <v>25</v>
      </c>
      <c r="J6506" s="2" t="str">
        <f t="array" ref="J6506">XLOOKUP('Transaction Data'!$G6506,Product_Code,Biscuit_Brand)</f>
        <v>Ginger Snaps</v>
      </c>
      <c r="K6506" s="2">
        <f t="array" ref="K6506">XLOOKUP('Transaction Data'!$G6506,Product_Code,Cost)</f>
        <v>14</v>
      </c>
      <c r="L6506" s="2">
        <f t="array" ref="L6506">XLOOKUP('Transaction Data'!$G6506,Product_Code,Unit_Price)</f>
        <v>28</v>
      </c>
      <c r="M6506" s="3">
        <f>'Transaction Data'!$F6506*'Transaction Data'!$K6506</f>
        <v>1862</v>
      </c>
      <c r="N6506" s="3">
        <f>'Transaction Data'!$F6506*'Transaction Data'!$L6506</f>
        <v>3724</v>
      </c>
      <c r="O6506" s="3">
        <f>'Transaction Data'!$N6506-'Transaction Data'!$M6506</f>
        <v>1862</v>
      </c>
      <c r="P6506" s="2">
        <f>DATEDIF('Transaction Data'!$D6506,'Transaction Data'!$A6506,"y")</f>
        <v>78</v>
      </c>
      <c r="Q6506" s="2" t="str">
        <f>FLOOR('Transaction Data'!$P6506,15)&amp;"-"&amp;FLOOR('Transaction Data'!$P6506,15)+14</f>
        <v>75-89</v>
      </c>
      <c r="R6506" s="2" t="str">
        <f>IF('Transaction Data'!$L6506&lt;=10,"Less Expensive","Expensive")</f>
        <v>Expensive</v>
      </c>
      <c r="S6506" s="4">
        <f>WEEKDAY('Transaction Data'!$A6506)</f>
        <v>6</v>
      </c>
      <c r="T6506" s="2" t="str">
        <f>IF(WEEKDAY('Transaction Data'!$A6506,2)&lt;6,"Weekday","Weekend")</f>
        <v>Weekday</v>
      </c>
    </row>
    <row r="6507" ht="15.75" customHeight="1">
      <c r="A6507" s="1">
        <v>45351.0</v>
      </c>
      <c r="B6507" s="2" t="s">
        <v>6070</v>
      </c>
      <c r="C6507" s="2" t="s">
        <v>21</v>
      </c>
      <c r="D6507" s="1">
        <v>35146.0</v>
      </c>
      <c r="E6507" s="2" t="s">
        <v>37</v>
      </c>
      <c r="F6507" s="2">
        <v>271.0</v>
      </c>
      <c r="G6507" s="2" t="s">
        <v>23</v>
      </c>
      <c r="H6507" s="2" t="s">
        <v>49</v>
      </c>
      <c r="I6507" s="2" t="s">
        <v>25</v>
      </c>
      <c r="J6507" s="2" t="str">
        <f t="array" ref="J6507">XLOOKUP('Transaction Data'!$G6507,Product_Code,Biscuit_Brand)</f>
        <v>Cinnamon Swirls</v>
      </c>
      <c r="K6507" s="2">
        <f t="array" ref="K6507">XLOOKUP('Transaction Data'!$G6507,Product_Code,Cost)</f>
        <v>10</v>
      </c>
      <c r="L6507" s="2">
        <f t="array" ref="L6507">XLOOKUP('Transaction Data'!$G6507,Product_Code,Unit_Price)</f>
        <v>14</v>
      </c>
      <c r="M6507" s="3">
        <f>'Transaction Data'!$F6507*'Transaction Data'!$K6507</f>
        <v>2710</v>
      </c>
      <c r="N6507" s="3">
        <f>'Transaction Data'!$F6507*'Transaction Data'!$L6507</f>
        <v>3794</v>
      </c>
      <c r="O6507" s="3">
        <f>'Transaction Data'!$N6507-'Transaction Data'!$M6507</f>
        <v>1084</v>
      </c>
      <c r="P6507" s="2">
        <f>DATEDIF('Transaction Data'!$D6507,'Transaction Data'!$A6507,"y")</f>
        <v>27</v>
      </c>
      <c r="Q6507" s="2" t="str">
        <f>FLOOR('Transaction Data'!$P6507,15)&amp;"-"&amp;FLOOR('Transaction Data'!$P6507,15)+14</f>
        <v>15-29</v>
      </c>
      <c r="R6507" s="2" t="str">
        <f>IF('Transaction Data'!$L6507&lt;=10,"Less Expensive","Expensive")</f>
        <v>Expensive</v>
      </c>
      <c r="S6507" s="4">
        <f>WEEKDAY('Transaction Data'!$A6507)</f>
        <v>5</v>
      </c>
      <c r="T6507" s="2" t="str">
        <f>IF(WEEKDAY('Transaction Data'!$A6507,2)&lt;6,"Weekday","Weekend")</f>
        <v>Weekday</v>
      </c>
    </row>
    <row r="6508" ht="15.75" customHeight="1">
      <c r="A6508" s="1">
        <v>45489.0</v>
      </c>
      <c r="B6508" s="2" t="s">
        <v>6071</v>
      </c>
      <c r="C6508" s="2" t="s">
        <v>47</v>
      </c>
      <c r="D6508" s="1">
        <v>25276.0</v>
      </c>
      <c r="E6508" s="2" t="s">
        <v>37</v>
      </c>
      <c r="F6508" s="2">
        <v>475.0</v>
      </c>
      <c r="G6508" s="2" t="s">
        <v>48</v>
      </c>
      <c r="H6508" s="2" t="s">
        <v>52</v>
      </c>
      <c r="I6508" s="2" t="s">
        <v>25</v>
      </c>
      <c r="J6508" s="2" t="str">
        <f t="array" ref="J6508">XLOOKUP('Transaction Data'!$G6508,Product_Code,Biscuit_Brand)</f>
        <v>Lemon Crisps</v>
      </c>
      <c r="K6508" s="2">
        <f t="array" ref="K6508">XLOOKUP('Transaction Data'!$G6508,Product_Code,Cost)</f>
        <v>7</v>
      </c>
      <c r="L6508" s="2">
        <f t="array" ref="L6508">XLOOKUP('Transaction Data'!$G6508,Product_Code,Unit_Price)</f>
        <v>9</v>
      </c>
      <c r="M6508" s="3">
        <f>'Transaction Data'!$F6508*'Transaction Data'!$K6508</f>
        <v>3325</v>
      </c>
      <c r="N6508" s="3">
        <f>'Transaction Data'!$F6508*'Transaction Data'!$L6508</f>
        <v>4275</v>
      </c>
      <c r="O6508" s="3">
        <f>'Transaction Data'!$N6508-'Transaction Data'!$M6508</f>
        <v>950</v>
      </c>
      <c r="P6508" s="2">
        <f>DATEDIF('Transaction Data'!$D6508,'Transaction Data'!$A6508,"y")</f>
        <v>55</v>
      </c>
      <c r="Q6508" s="2" t="str">
        <f>FLOOR('Transaction Data'!$P6508,15)&amp;"-"&amp;FLOOR('Transaction Data'!$P6508,15)+14</f>
        <v>45-59</v>
      </c>
      <c r="R6508" s="2" t="str">
        <f>IF('Transaction Data'!$L6508&lt;=10,"Less Expensive","Expensive")</f>
        <v>Less Expensive</v>
      </c>
      <c r="S6508" s="4">
        <f>WEEKDAY('Transaction Data'!$A6508)</f>
        <v>3</v>
      </c>
      <c r="T6508" s="2" t="str">
        <f>IF(WEEKDAY('Transaction Data'!$A6508,2)&lt;6,"Weekday","Weekend")</f>
        <v>Weekday</v>
      </c>
    </row>
    <row r="6509" ht="15.75" customHeight="1">
      <c r="A6509" s="1">
        <v>45359.0</v>
      </c>
      <c r="B6509" s="2" t="s">
        <v>6072</v>
      </c>
      <c r="C6509" s="2" t="s">
        <v>21</v>
      </c>
      <c r="D6509" s="1">
        <v>37501.0</v>
      </c>
      <c r="E6509" s="2" t="s">
        <v>63</v>
      </c>
      <c r="F6509" s="2">
        <v>94.0</v>
      </c>
      <c r="G6509" s="2" t="s">
        <v>28</v>
      </c>
      <c r="H6509" s="2" t="s">
        <v>52</v>
      </c>
      <c r="I6509" s="2" t="s">
        <v>25</v>
      </c>
      <c r="J6509" s="2" t="str">
        <f t="array" ref="J6509">XLOOKUP('Transaction Data'!$G6509,Product_Code,Biscuit_Brand)</f>
        <v>Shortbread</v>
      </c>
      <c r="K6509" s="2">
        <f t="array" ref="K6509">XLOOKUP('Transaction Data'!$G6509,Product_Code,Cost)</f>
        <v>10</v>
      </c>
      <c r="L6509" s="2">
        <f t="array" ref="L6509">XLOOKUP('Transaction Data'!$G6509,Product_Code,Unit_Price)</f>
        <v>45</v>
      </c>
      <c r="M6509" s="3">
        <f>'Transaction Data'!$F6509*'Transaction Data'!$K6509</f>
        <v>940</v>
      </c>
      <c r="N6509" s="3">
        <f>'Transaction Data'!$F6509*'Transaction Data'!$L6509</f>
        <v>4230</v>
      </c>
      <c r="O6509" s="3">
        <f>'Transaction Data'!$N6509-'Transaction Data'!$M6509</f>
        <v>3290</v>
      </c>
      <c r="P6509" s="2">
        <f>DATEDIF('Transaction Data'!$D6509,'Transaction Data'!$A6509,"y")</f>
        <v>21</v>
      </c>
      <c r="Q6509" s="2" t="str">
        <f>FLOOR('Transaction Data'!$P6509,15)&amp;"-"&amp;FLOOR('Transaction Data'!$P6509,15)+14</f>
        <v>15-29</v>
      </c>
      <c r="R6509" s="2" t="str">
        <f>IF('Transaction Data'!$L6509&lt;=10,"Less Expensive","Expensive")</f>
        <v>Expensive</v>
      </c>
      <c r="S6509" s="4">
        <f>WEEKDAY('Transaction Data'!$A6509)</f>
        <v>6</v>
      </c>
      <c r="T6509" s="2" t="str">
        <f>IF(WEEKDAY('Transaction Data'!$A6509,2)&lt;6,"Weekday","Weekend")</f>
        <v>Weekday</v>
      </c>
    </row>
    <row r="6510" ht="15.75" customHeight="1">
      <c r="A6510" s="1">
        <v>45486.0</v>
      </c>
      <c r="B6510" s="2" t="s">
        <v>6073</v>
      </c>
      <c r="C6510" s="2" t="s">
        <v>65</v>
      </c>
      <c r="D6510" s="1">
        <v>22546.0</v>
      </c>
      <c r="E6510" s="2" t="s">
        <v>22</v>
      </c>
      <c r="F6510" s="2">
        <v>421.0</v>
      </c>
      <c r="G6510" s="2" t="s">
        <v>38</v>
      </c>
      <c r="H6510" s="2" t="s">
        <v>45</v>
      </c>
      <c r="I6510" s="2" t="s">
        <v>25</v>
      </c>
      <c r="J6510" s="2" t="str">
        <f t="array" ref="J6510">XLOOKUP('Transaction Data'!$G6510,Product_Code,Biscuit_Brand)</f>
        <v>Ginger Snaps</v>
      </c>
      <c r="K6510" s="2">
        <f t="array" ref="K6510">XLOOKUP('Transaction Data'!$G6510,Product_Code,Cost)</f>
        <v>14</v>
      </c>
      <c r="L6510" s="2">
        <f t="array" ref="L6510">XLOOKUP('Transaction Data'!$G6510,Product_Code,Unit_Price)</f>
        <v>28</v>
      </c>
      <c r="M6510" s="3">
        <f>'Transaction Data'!$F6510*'Transaction Data'!$K6510</f>
        <v>5894</v>
      </c>
      <c r="N6510" s="3">
        <f>'Transaction Data'!$F6510*'Transaction Data'!$L6510</f>
        <v>11788</v>
      </c>
      <c r="O6510" s="3">
        <f>'Transaction Data'!$N6510-'Transaction Data'!$M6510</f>
        <v>5894</v>
      </c>
      <c r="P6510" s="2">
        <f>DATEDIF('Transaction Data'!$D6510,'Transaction Data'!$A6510,"y")</f>
        <v>62</v>
      </c>
      <c r="Q6510" s="2" t="str">
        <f>FLOOR('Transaction Data'!$P6510,15)&amp;"-"&amp;FLOOR('Transaction Data'!$P6510,15)+14</f>
        <v>60-74</v>
      </c>
      <c r="R6510" s="2" t="str">
        <f>IF('Transaction Data'!$L6510&lt;=10,"Less Expensive","Expensive")</f>
        <v>Expensive</v>
      </c>
      <c r="S6510" s="4">
        <f>WEEKDAY('Transaction Data'!$A6510)</f>
        <v>7</v>
      </c>
      <c r="T6510" s="2" t="str">
        <f>IF(WEEKDAY('Transaction Data'!$A6510,2)&lt;6,"Weekday","Weekend")</f>
        <v>Weekend</v>
      </c>
    </row>
    <row r="6511" ht="15.75" customHeight="1">
      <c r="A6511" s="1">
        <v>45317.0</v>
      </c>
      <c r="B6511" s="2" t="s">
        <v>6074</v>
      </c>
      <c r="C6511" s="2" t="s">
        <v>32</v>
      </c>
      <c r="D6511" s="1">
        <v>24800.0</v>
      </c>
      <c r="E6511" s="2" t="s">
        <v>22</v>
      </c>
      <c r="F6511" s="2">
        <v>423.0</v>
      </c>
      <c r="G6511" s="2" t="s">
        <v>60</v>
      </c>
      <c r="H6511" s="2" t="s">
        <v>49</v>
      </c>
      <c r="I6511" s="2" t="s">
        <v>25</v>
      </c>
      <c r="J6511" s="2" t="str">
        <f t="array" ref="J6511">XLOOKUP('Transaction Data'!$G6511,Product_Code,Biscuit_Brand)</f>
        <v>Peanut Butter Bites</v>
      </c>
      <c r="K6511" s="2">
        <f t="array" ref="K6511">XLOOKUP('Transaction Data'!$G6511,Product_Code,Cost)</f>
        <v>5</v>
      </c>
      <c r="L6511" s="2">
        <f t="array" ref="L6511">XLOOKUP('Transaction Data'!$G6511,Product_Code,Unit_Price)</f>
        <v>7</v>
      </c>
      <c r="M6511" s="3">
        <f>'Transaction Data'!$F6511*'Transaction Data'!$K6511</f>
        <v>2115</v>
      </c>
      <c r="N6511" s="3">
        <f>'Transaction Data'!$F6511*'Transaction Data'!$L6511</f>
        <v>2961</v>
      </c>
      <c r="O6511" s="3">
        <f>'Transaction Data'!$N6511-'Transaction Data'!$M6511</f>
        <v>846</v>
      </c>
      <c r="P6511" s="2">
        <f>DATEDIF('Transaction Data'!$D6511,'Transaction Data'!$A6511,"y")</f>
        <v>56</v>
      </c>
      <c r="Q6511" s="2" t="str">
        <f>FLOOR('Transaction Data'!$P6511,15)&amp;"-"&amp;FLOOR('Transaction Data'!$P6511,15)+14</f>
        <v>45-59</v>
      </c>
      <c r="R6511" s="2" t="str">
        <f>IF('Transaction Data'!$L6511&lt;=10,"Less Expensive","Expensive")</f>
        <v>Less Expensive</v>
      </c>
      <c r="S6511" s="4">
        <f>WEEKDAY('Transaction Data'!$A6511)</f>
        <v>6</v>
      </c>
      <c r="T6511" s="2" t="str">
        <f>IF(WEEKDAY('Transaction Data'!$A6511,2)&lt;6,"Weekday","Weekend")</f>
        <v>Weekday</v>
      </c>
    </row>
    <row r="6512" ht="15.75" customHeight="1">
      <c r="A6512" s="1">
        <v>45314.0</v>
      </c>
      <c r="B6512" s="2" t="s">
        <v>6075</v>
      </c>
      <c r="C6512" s="2" t="s">
        <v>65</v>
      </c>
      <c r="D6512" s="1">
        <v>19225.0</v>
      </c>
      <c r="E6512" s="2" t="s">
        <v>27</v>
      </c>
      <c r="F6512" s="2">
        <v>355.0</v>
      </c>
      <c r="G6512" s="2" t="s">
        <v>55</v>
      </c>
      <c r="H6512" s="2" t="s">
        <v>52</v>
      </c>
      <c r="I6512" s="2" t="s">
        <v>25</v>
      </c>
      <c r="J6512" s="2" t="str">
        <f t="array" ref="J6512">XLOOKUP('Transaction Data'!$G6512,Product_Code,Biscuit_Brand)</f>
        <v>Vanilla Wafers</v>
      </c>
      <c r="K6512" s="2">
        <f t="array" ref="K6512">XLOOKUP('Transaction Data'!$G6512,Product_Code,Cost)</f>
        <v>18</v>
      </c>
      <c r="L6512" s="2">
        <f t="array" ref="L6512">XLOOKUP('Transaction Data'!$G6512,Product_Code,Unit_Price)</f>
        <v>36</v>
      </c>
      <c r="M6512" s="3">
        <f>'Transaction Data'!$F6512*'Transaction Data'!$K6512</f>
        <v>6390</v>
      </c>
      <c r="N6512" s="3">
        <f>'Transaction Data'!$F6512*'Transaction Data'!$L6512</f>
        <v>12780</v>
      </c>
      <c r="O6512" s="3">
        <f>'Transaction Data'!$N6512-'Transaction Data'!$M6512</f>
        <v>6390</v>
      </c>
      <c r="P6512" s="2">
        <f>DATEDIF('Transaction Data'!$D6512,'Transaction Data'!$A6512,"y")</f>
        <v>71</v>
      </c>
      <c r="Q6512" s="2" t="str">
        <f>FLOOR('Transaction Data'!$P6512,15)&amp;"-"&amp;FLOOR('Transaction Data'!$P6512,15)+14</f>
        <v>60-74</v>
      </c>
      <c r="R6512" s="2" t="str">
        <f>IF('Transaction Data'!$L6512&lt;=10,"Less Expensive","Expensive")</f>
        <v>Expensive</v>
      </c>
      <c r="S6512" s="4">
        <f>WEEKDAY('Transaction Data'!$A6512)</f>
        <v>3</v>
      </c>
      <c r="T6512" s="2" t="str">
        <f>IF(WEEKDAY('Transaction Data'!$A6512,2)&lt;6,"Weekday","Weekend")</f>
        <v>Weekday</v>
      </c>
    </row>
    <row r="6513" ht="15.75" customHeight="1">
      <c r="A6513" s="1">
        <v>45296.0</v>
      </c>
      <c r="B6513" s="2" t="s">
        <v>6076</v>
      </c>
      <c r="C6513" s="2" t="s">
        <v>65</v>
      </c>
      <c r="D6513" s="1">
        <v>19996.0</v>
      </c>
      <c r="E6513" s="2" t="s">
        <v>22</v>
      </c>
      <c r="F6513" s="2">
        <v>474.0</v>
      </c>
      <c r="G6513" s="2" t="s">
        <v>44</v>
      </c>
      <c r="H6513" s="2" t="s">
        <v>49</v>
      </c>
      <c r="I6513" s="2" t="s">
        <v>25</v>
      </c>
      <c r="J6513" s="2" t="str">
        <f t="array" ref="J6513">XLOOKUP('Transaction Data'!$G6513,Product_Code,Biscuit_Brand)</f>
        <v>Butter Crunch</v>
      </c>
      <c r="K6513" s="2">
        <f t="array" ref="K6513">XLOOKUP('Transaction Data'!$G6513,Product_Code,Cost)</f>
        <v>10</v>
      </c>
      <c r="L6513" s="2">
        <f t="array" ref="L6513">XLOOKUP('Transaction Data'!$G6513,Product_Code,Unit_Price)</f>
        <v>11</v>
      </c>
      <c r="M6513" s="3">
        <f>'Transaction Data'!$F6513*'Transaction Data'!$K6513</f>
        <v>4740</v>
      </c>
      <c r="N6513" s="3">
        <f>'Transaction Data'!$F6513*'Transaction Data'!$L6513</f>
        <v>5214</v>
      </c>
      <c r="O6513" s="3">
        <f>'Transaction Data'!$N6513-'Transaction Data'!$M6513</f>
        <v>474</v>
      </c>
      <c r="P6513" s="2">
        <f>DATEDIF('Transaction Data'!$D6513,'Transaction Data'!$A6513,"y")</f>
        <v>69</v>
      </c>
      <c r="Q6513" s="2" t="str">
        <f>FLOOR('Transaction Data'!$P6513,15)&amp;"-"&amp;FLOOR('Transaction Data'!$P6513,15)+14</f>
        <v>60-74</v>
      </c>
      <c r="R6513" s="2" t="str">
        <f>IF('Transaction Data'!$L6513&lt;=10,"Less Expensive","Expensive")</f>
        <v>Expensive</v>
      </c>
      <c r="S6513" s="4">
        <f>WEEKDAY('Transaction Data'!$A6513)</f>
        <v>6</v>
      </c>
      <c r="T6513" s="2" t="str">
        <f>IF(WEEKDAY('Transaction Data'!$A6513,2)&lt;6,"Weekday","Weekend")</f>
        <v>Weekday</v>
      </c>
    </row>
    <row r="6514" ht="15.75" customHeight="1">
      <c r="A6514" s="1">
        <v>45307.0</v>
      </c>
      <c r="B6514" s="2" t="s">
        <v>2454</v>
      </c>
      <c r="C6514" s="2" t="s">
        <v>32</v>
      </c>
      <c r="D6514" s="1">
        <v>24333.0</v>
      </c>
      <c r="E6514" s="2" t="s">
        <v>22</v>
      </c>
      <c r="F6514" s="2">
        <v>474.0</v>
      </c>
      <c r="G6514" s="2" t="s">
        <v>38</v>
      </c>
      <c r="H6514" s="2" t="s">
        <v>52</v>
      </c>
      <c r="I6514" s="2" t="s">
        <v>25</v>
      </c>
      <c r="J6514" s="2" t="str">
        <f t="array" ref="J6514">XLOOKUP('Transaction Data'!$G6514,Product_Code,Biscuit_Brand)</f>
        <v>Ginger Snaps</v>
      </c>
      <c r="K6514" s="2">
        <f t="array" ref="K6514">XLOOKUP('Transaction Data'!$G6514,Product_Code,Cost)</f>
        <v>14</v>
      </c>
      <c r="L6514" s="2">
        <f t="array" ref="L6514">XLOOKUP('Transaction Data'!$G6514,Product_Code,Unit_Price)</f>
        <v>28</v>
      </c>
      <c r="M6514" s="3">
        <f>'Transaction Data'!$F6514*'Transaction Data'!$K6514</f>
        <v>6636</v>
      </c>
      <c r="N6514" s="3">
        <f>'Transaction Data'!$F6514*'Transaction Data'!$L6514</f>
        <v>13272</v>
      </c>
      <c r="O6514" s="3">
        <f>'Transaction Data'!$N6514-'Transaction Data'!$M6514</f>
        <v>6636</v>
      </c>
      <c r="P6514" s="2">
        <f>DATEDIF('Transaction Data'!$D6514,'Transaction Data'!$A6514,"y")</f>
        <v>57</v>
      </c>
      <c r="Q6514" s="2" t="str">
        <f>FLOOR('Transaction Data'!$P6514,15)&amp;"-"&amp;FLOOR('Transaction Data'!$P6514,15)+14</f>
        <v>45-59</v>
      </c>
      <c r="R6514" s="2" t="str">
        <f>IF('Transaction Data'!$L6514&lt;=10,"Less Expensive","Expensive")</f>
        <v>Expensive</v>
      </c>
      <c r="S6514" s="4">
        <f>WEEKDAY('Transaction Data'!$A6514)</f>
        <v>3</v>
      </c>
      <c r="T6514" s="2" t="str">
        <f>IF(WEEKDAY('Transaction Data'!$A6514,2)&lt;6,"Weekday","Weekend")</f>
        <v>Weekday</v>
      </c>
    </row>
    <row r="6515" ht="15.75" customHeight="1">
      <c r="A6515" s="1">
        <v>45333.0</v>
      </c>
      <c r="B6515" s="2" t="s">
        <v>6077</v>
      </c>
      <c r="C6515" s="2" t="s">
        <v>32</v>
      </c>
      <c r="D6515" s="1">
        <v>20372.0</v>
      </c>
      <c r="E6515" s="2" t="s">
        <v>27</v>
      </c>
      <c r="F6515" s="2">
        <v>321.0</v>
      </c>
      <c r="G6515" s="2" t="s">
        <v>60</v>
      </c>
      <c r="H6515" s="2" t="s">
        <v>34</v>
      </c>
      <c r="I6515" s="2" t="s">
        <v>25</v>
      </c>
      <c r="J6515" s="2" t="str">
        <f t="array" ref="J6515">XLOOKUP('Transaction Data'!$G6515,Product_Code,Biscuit_Brand)</f>
        <v>Peanut Butter Bites</v>
      </c>
      <c r="K6515" s="2">
        <f t="array" ref="K6515">XLOOKUP('Transaction Data'!$G6515,Product_Code,Cost)</f>
        <v>5</v>
      </c>
      <c r="L6515" s="2">
        <f t="array" ref="L6515">XLOOKUP('Transaction Data'!$G6515,Product_Code,Unit_Price)</f>
        <v>7</v>
      </c>
      <c r="M6515" s="3">
        <f>'Transaction Data'!$F6515*'Transaction Data'!$K6515</f>
        <v>1605</v>
      </c>
      <c r="N6515" s="3">
        <f>'Transaction Data'!$F6515*'Transaction Data'!$L6515</f>
        <v>2247</v>
      </c>
      <c r="O6515" s="3">
        <f>'Transaction Data'!$N6515-'Transaction Data'!$M6515</f>
        <v>642</v>
      </c>
      <c r="P6515" s="2">
        <f>DATEDIF('Transaction Data'!$D6515,'Transaction Data'!$A6515,"y")</f>
        <v>68</v>
      </c>
      <c r="Q6515" s="2" t="str">
        <f>FLOOR('Transaction Data'!$P6515,15)&amp;"-"&amp;FLOOR('Transaction Data'!$P6515,15)+14</f>
        <v>60-74</v>
      </c>
      <c r="R6515" s="2" t="str">
        <f>IF('Transaction Data'!$L6515&lt;=10,"Less Expensive","Expensive")</f>
        <v>Less Expensive</v>
      </c>
      <c r="S6515" s="4">
        <f>WEEKDAY('Transaction Data'!$A6515)</f>
        <v>1</v>
      </c>
      <c r="T6515" s="2" t="str">
        <f>IF(WEEKDAY('Transaction Data'!$A6515,2)&lt;6,"Weekday","Weekend")</f>
        <v>Weekend</v>
      </c>
    </row>
    <row r="6516" ht="15.75" customHeight="1">
      <c r="A6516" s="1">
        <v>45480.0</v>
      </c>
      <c r="B6516" s="2" t="s">
        <v>6078</v>
      </c>
      <c r="C6516" s="2" t="s">
        <v>51</v>
      </c>
      <c r="D6516" s="1">
        <v>25299.0</v>
      </c>
      <c r="E6516" s="2" t="s">
        <v>22</v>
      </c>
      <c r="F6516" s="2">
        <v>279.0</v>
      </c>
      <c r="G6516" s="2" t="s">
        <v>60</v>
      </c>
      <c r="H6516" s="2" t="s">
        <v>34</v>
      </c>
      <c r="I6516" s="2" t="s">
        <v>25</v>
      </c>
      <c r="J6516" s="2" t="str">
        <f t="array" ref="J6516">XLOOKUP('Transaction Data'!$G6516,Product_Code,Biscuit_Brand)</f>
        <v>Peanut Butter Bites</v>
      </c>
      <c r="K6516" s="2">
        <f t="array" ref="K6516">XLOOKUP('Transaction Data'!$G6516,Product_Code,Cost)</f>
        <v>5</v>
      </c>
      <c r="L6516" s="2">
        <f t="array" ref="L6516">XLOOKUP('Transaction Data'!$G6516,Product_Code,Unit_Price)</f>
        <v>7</v>
      </c>
      <c r="M6516" s="3">
        <f>'Transaction Data'!$F6516*'Transaction Data'!$K6516</f>
        <v>1395</v>
      </c>
      <c r="N6516" s="3">
        <f>'Transaction Data'!$F6516*'Transaction Data'!$L6516</f>
        <v>1953</v>
      </c>
      <c r="O6516" s="3">
        <f>'Transaction Data'!$N6516-'Transaction Data'!$M6516</f>
        <v>558</v>
      </c>
      <c r="P6516" s="2">
        <f>DATEDIF('Transaction Data'!$D6516,'Transaction Data'!$A6516,"y")</f>
        <v>55</v>
      </c>
      <c r="Q6516" s="2" t="str">
        <f>FLOOR('Transaction Data'!$P6516,15)&amp;"-"&amp;FLOOR('Transaction Data'!$P6516,15)+14</f>
        <v>45-59</v>
      </c>
      <c r="R6516" s="2" t="str">
        <f>IF('Transaction Data'!$L6516&lt;=10,"Less Expensive","Expensive")</f>
        <v>Less Expensive</v>
      </c>
      <c r="S6516" s="4">
        <f>WEEKDAY('Transaction Data'!$A6516)</f>
        <v>1</v>
      </c>
      <c r="T6516" s="2" t="str">
        <f>IF(WEEKDAY('Transaction Data'!$A6516,2)&lt;6,"Weekday","Weekend")</f>
        <v>Weekend</v>
      </c>
    </row>
    <row r="6517" ht="15.75" customHeight="1">
      <c r="A6517" s="1">
        <v>45338.0</v>
      </c>
      <c r="B6517" s="2" t="s">
        <v>6079</v>
      </c>
      <c r="C6517" s="2" t="s">
        <v>69</v>
      </c>
      <c r="D6517" s="1">
        <v>33392.0</v>
      </c>
      <c r="E6517" s="2" t="s">
        <v>63</v>
      </c>
      <c r="F6517" s="2">
        <v>449.0</v>
      </c>
      <c r="G6517" s="2" t="s">
        <v>38</v>
      </c>
      <c r="H6517" s="2" t="s">
        <v>39</v>
      </c>
      <c r="I6517" s="2" t="s">
        <v>25</v>
      </c>
      <c r="J6517" s="2" t="str">
        <f t="array" ref="J6517">XLOOKUP('Transaction Data'!$G6517,Product_Code,Biscuit_Brand)</f>
        <v>Ginger Snaps</v>
      </c>
      <c r="K6517" s="2">
        <f t="array" ref="K6517">XLOOKUP('Transaction Data'!$G6517,Product_Code,Cost)</f>
        <v>14</v>
      </c>
      <c r="L6517" s="2">
        <f t="array" ref="L6517">XLOOKUP('Transaction Data'!$G6517,Product_Code,Unit_Price)</f>
        <v>28</v>
      </c>
      <c r="M6517" s="3">
        <f>'Transaction Data'!$F6517*'Transaction Data'!$K6517</f>
        <v>6286</v>
      </c>
      <c r="N6517" s="3">
        <f>'Transaction Data'!$F6517*'Transaction Data'!$L6517</f>
        <v>12572</v>
      </c>
      <c r="O6517" s="3">
        <f>'Transaction Data'!$N6517-'Transaction Data'!$M6517</f>
        <v>6286</v>
      </c>
      <c r="P6517" s="2">
        <f>DATEDIF('Transaction Data'!$D6517,'Transaction Data'!$A6517,"y")</f>
        <v>32</v>
      </c>
      <c r="Q6517" s="2" t="str">
        <f>FLOOR('Transaction Data'!$P6517,15)&amp;"-"&amp;FLOOR('Transaction Data'!$P6517,15)+14</f>
        <v>30-44</v>
      </c>
      <c r="R6517" s="2" t="str">
        <f>IF('Transaction Data'!$L6517&lt;=10,"Less Expensive","Expensive")</f>
        <v>Expensive</v>
      </c>
      <c r="S6517" s="4">
        <f>WEEKDAY('Transaction Data'!$A6517)</f>
        <v>6</v>
      </c>
      <c r="T6517" s="2" t="str">
        <f>IF(WEEKDAY('Transaction Data'!$A6517,2)&lt;6,"Weekday","Weekend")</f>
        <v>Weekday</v>
      </c>
    </row>
    <row r="6518" ht="15.75" customHeight="1">
      <c r="A6518" s="1">
        <v>45469.0</v>
      </c>
      <c r="B6518" s="2" t="s">
        <v>6080</v>
      </c>
      <c r="C6518" s="2" t="s">
        <v>51</v>
      </c>
      <c r="D6518" s="1">
        <v>23290.0</v>
      </c>
      <c r="E6518" s="2" t="s">
        <v>27</v>
      </c>
      <c r="F6518" s="2">
        <v>381.0</v>
      </c>
      <c r="G6518" s="2" t="s">
        <v>60</v>
      </c>
      <c r="H6518" s="2" t="s">
        <v>42</v>
      </c>
      <c r="I6518" s="2" t="s">
        <v>25</v>
      </c>
      <c r="J6518" s="2" t="str">
        <f t="array" ref="J6518">XLOOKUP('Transaction Data'!$G6518,Product_Code,Biscuit_Brand)</f>
        <v>Peanut Butter Bites</v>
      </c>
      <c r="K6518" s="2">
        <f t="array" ref="K6518">XLOOKUP('Transaction Data'!$G6518,Product_Code,Cost)</f>
        <v>5</v>
      </c>
      <c r="L6518" s="2">
        <f t="array" ref="L6518">XLOOKUP('Transaction Data'!$G6518,Product_Code,Unit_Price)</f>
        <v>7</v>
      </c>
      <c r="M6518" s="3">
        <f>'Transaction Data'!$F6518*'Transaction Data'!$K6518</f>
        <v>1905</v>
      </c>
      <c r="N6518" s="3">
        <f>'Transaction Data'!$F6518*'Transaction Data'!$L6518</f>
        <v>2667</v>
      </c>
      <c r="O6518" s="3">
        <f>'Transaction Data'!$N6518-'Transaction Data'!$M6518</f>
        <v>762</v>
      </c>
      <c r="P6518" s="2">
        <f>DATEDIF('Transaction Data'!$D6518,'Transaction Data'!$A6518,"y")</f>
        <v>60</v>
      </c>
      <c r="Q6518" s="2" t="str">
        <f>FLOOR('Transaction Data'!$P6518,15)&amp;"-"&amp;FLOOR('Transaction Data'!$P6518,15)+14</f>
        <v>60-74</v>
      </c>
      <c r="R6518" s="2" t="str">
        <f>IF('Transaction Data'!$L6518&lt;=10,"Less Expensive","Expensive")</f>
        <v>Less Expensive</v>
      </c>
      <c r="S6518" s="4">
        <f>WEEKDAY('Transaction Data'!$A6518)</f>
        <v>4</v>
      </c>
      <c r="T6518" s="2" t="str">
        <f>IF(WEEKDAY('Transaction Data'!$A6518,2)&lt;6,"Weekday","Weekend")</f>
        <v>Weekday</v>
      </c>
    </row>
    <row r="6519" ht="15.75" customHeight="1">
      <c r="A6519" s="1">
        <v>45400.0</v>
      </c>
      <c r="B6519" s="2" t="s">
        <v>6081</v>
      </c>
      <c r="C6519" s="2" t="s">
        <v>51</v>
      </c>
      <c r="D6519" s="1">
        <v>34896.0</v>
      </c>
      <c r="E6519" s="2" t="s">
        <v>22</v>
      </c>
      <c r="F6519" s="2">
        <v>374.0</v>
      </c>
      <c r="G6519" s="2" t="s">
        <v>48</v>
      </c>
      <c r="H6519" s="2" t="s">
        <v>45</v>
      </c>
      <c r="I6519" s="2" t="s">
        <v>25</v>
      </c>
      <c r="J6519" s="2" t="str">
        <f t="array" ref="J6519">XLOOKUP('Transaction Data'!$G6519,Product_Code,Biscuit_Brand)</f>
        <v>Lemon Crisps</v>
      </c>
      <c r="K6519" s="2">
        <f t="array" ref="K6519">XLOOKUP('Transaction Data'!$G6519,Product_Code,Cost)</f>
        <v>7</v>
      </c>
      <c r="L6519" s="2">
        <f t="array" ref="L6519">XLOOKUP('Transaction Data'!$G6519,Product_Code,Unit_Price)</f>
        <v>9</v>
      </c>
      <c r="M6519" s="3">
        <f>'Transaction Data'!$F6519*'Transaction Data'!$K6519</f>
        <v>2618</v>
      </c>
      <c r="N6519" s="3">
        <f>'Transaction Data'!$F6519*'Transaction Data'!$L6519</f>
        <v>3366</v>
      </c>
      <c r="O6519" s="3">
        <f>'Transaction Data'!$N6519-'Transaction Data'!$M6519</f>
        <v>748</v>
      </c>
      <c r="P6519" s="2">
        <f>DATEDIF('Transaction Data'!$D6519,'Transaction Data'!$A6519,"y")</f>
        <v>28</v>
      </c>
      <c r="Q6519" s="2" t="str">
        <f>FLOOR('Transaction Data'!$P6519,15)&amp;"-"&amp;FLOOR('Transaction Data'!$P6519,15)+14</f>
        <v>15-29</v>
      </c>
      <c r="R6519" s="2" t="str">
        <f>IF('Transaction Data'!$L6519&lt;=10,"Less Expensive","Expensive")</f>
        <v>Less Expensive</v>
      </c>
      <c r="S6519" s="4">
        <f>WEEKDAY('Transaction Data'!$A6519)</f>
        <v>5</v>
      </c>
      <c r="T6519" s="2" t="str">
        <f>IF(WEEKDAY('Transaction Data'!$A6519,2)&lt;6,"Weekday","Weekend")</f>
        <v>Weekday</v>
      </c>
    </row>
    <row r="6520" ht="15.75" customHeight="1">
      <c r="A6520" s="1">
        <v>45336.0</v>
      </c>
      <c r="B6520" s="2" t="s">
        <v>6082</v>
      </c>
      <c r="C6520" s="2" t="s">
        <v>78</v>
      </c>
      <c r="D6520" s="1">
        <v>21448.0</v>
      </c>
      <c r="E6520" s="2" t="s">
        <v>63</v>
      </c>
      <c r="F6520" s="2">
        <v>60.0</v>
      </c>
      <c r="G6520" s="2" t="s">
        <v>38</v>
      </c>
      <c r="H6520" s="2" t="s">
        <v>49</v>
      </c>
      <c r="I6520" s="2" t="s">
        <v>25</v>
      </c>
      <c r="J6520" s="2" t="str">
        <f t="array" ref="J6520">XLOOKUP('Transaction Data'!$G6520,Product_Code,Biscuit_Brand)</f>
        <v>Ginger Snaps</v>
      </c>
      <c r="K6520" s="2">
        <f t="array" ref="K6520">XLOOKUP('Transaction Data'!$G6520,Product_Code,Cost)</f>
        <v>14</v>
      </c>
      <c r="L6520" s="2">
        <f t="array" ref="L6520">XLOOKUP('Transaction Data'!$G6520,Product_Code,Unit_Price)</f>
        <v>28</v>
      </c>
      <c r="M6520" s="3">
        <f>'Transaction Data'!$F6520*'Transaction Data'!$K6520</f>
        <v>840</v>
      </c>
      <c r="N6520" s="3">
        <f>'Transaction Data'!$F6520*'Transaction Data'!$L6520</f>
        <v>1680</v>
      </c>
      <c r="O6520" s="3">
        <f>'Transaction Data'!$N6520-'Transaction Data'!$M6520</f>
        <v>840</v>
      </c>
      <c r="P6520" s="2">
        <f>DATEDIF('Transaction Data'!$D6520,'Transaction Data'!$A6520,"y")</f>
        <v>65</v>
      </c>
      <c r="Q6520" s="2" t="str">
        <f>FLOOR('Transaction Data'!$P6520,15)&amp;"-"&amp;FLOOR('Transaction Data'!$P6520,15)+14</f>
        <v>60-74</v>
      </c>
      <c r="R6520" s="2" t="str">
        <f>IF('Transaction Data'!$L6520&lt;=10,"Less Expensive","Expensive")</f>
        <v>Expensive</v>
      </c>
      <c r="S6520" s="4">
        <f>WEEKDAY('Transaction Data'!$A6520)</f>
        <v>4</v>
      </c>
      <c r="T6520" s="2" t="str">
        <f>IF(WEEKDAY('Transaction Data'!$A6520,2)&lt;6,"Weekday","Weekend")</f>
        <v>Weekday</v>
      </c>
    </row>
    <row r="6521" ht="15.75" customHeight="1">
      <c r="A6521" s="1">
        <v>45399.0</v>
      </c>
      <c r="B6521" s="2" t="s">
        <v>6083</v>
      </c>
      <c r="C6521" s="2" t="s">
        <v>65</v>
      </c>
      <c r="D6521" s="1">
        <v>18877.0</v>
      </c>
      <c r="E6521" s="2" t="s">
        <v>27</v>
      </c>
      <c r="F6521" s="2">
        <v>245.0</v>
      </c>
      <c r="G6521" s="2" t="s">
        <v>44</v>
      </c>
      <c r="H6521" s="2" t="s">
        <v>52</v>
      </c>
      <c r="I6521" s="2" t="s">
        <v>25</v>
      </c>
      <c r="J6521" s="2" t="str">
        <f t="array" ref="J6521">XLOOKUP('Transaction Data'!$G6521,Product_Code,Biscuit_Brand)</f>
        <v>Butter Crunch</v>
      </c>
      <c r="K6521" s="2">
        <f t="array" ref="K6521">XLOOKUP('Transaction Data'!$G6521,Product_Code,Cost)</f>
        <v>10</v>
      </c>
      <c r="L6521" s="2">
        <f t="array" ref="L6521">XLOOKUP('Transaction Data'!$G6521,Product_Code,Unit_Price)</f>
        <v>11</v>
      </c>
      <c r="M6521" s="3">
        <f>'Transaction Data'!$F6521*'Transaction Data'!$K6521</f>
        <v>2450</v>
      </c>
      <c r="N6521" s="3">
        <f>'Transaction Data'!$F6521*'Transaction Data'!$L6521</f>
        <v>2695</v>
      </c>
      <c r="O6521" s="3">
        <f>'Transaction Data'!$N6521-'Transaction Data'!$M6521</f>
        <v>245</v>
      </c>
      <c r="P6521" s="2">
        <f>DATEDIF('Transaction Data'!$D6521,'Transaction Data'!$A6521,"y")</f>
        <v>72</v>
      </c>
      <c r="Q6521" s="2" t="str">
        <f>FLOOR('Transaction Data'!$P6521,15)&amp;"-"&amp;FLOOR('Transaction Data'!$P6521,15)+14</f>
        <v>60-74</v>
      </c>
      <c r="R6521" s="2" t="str">
        <f>IF('Transaction Data'!$L6521&lt;=10,"Less Expensive","Expensive")</f>
        <v>Expensive</v>
      </c>
      <c r="S6521" s="4">
        <f>WEEKDAY('Transaction Data'!$A6521)</f>
        <v>4</v>
      </c>
      <c r="T6521" s="2" t="str">
        <f>IF(WEEKDAY('Transaction Data'!$A6521,2)&lt;6,"Weekday","Weekend")</f>
        <v>Weekday</v>
      </c>
    </row>
    <row r="6522" ht="15.75" customHeight="1">
      <c r="A6522" s="1">
        <v>45465.0</v>
      </c>
      <c r="B6522" s="2" t="s">
        <v>6084</v>
      </c>
      <c r="C6522" s="2" t="s">
        <v>65</v>
      </c>
      <c r="D6522" s="1">
        <v>27990.0</v>
      </c>
      <c r="E6522" s="2" t="s">
        <v>63</v>
      </c>
      <c r="F6522" s="2">
        <v>339.0</v>
      </c>
      <c r="G6522" s="2" t="s">
        <v>55</v>
      </c>
      <c r="H6522" s="2" t="s">
        <v>49</v>
      </c>
      <c r="I6522" s="2" t="s">
        <v>25</v>
      </c>
      <c r="J6522" s="2" t="str">
        <f t="array" ref="J6522">XLOOKUP('Transaction Data'!$G6522,Product_Code,Biscuit_Brand)</f>
        <v>Vanilla Wafers</v>
      </c>
      <c r="K6522" s="2">
        <f t="array" ref="K6522">XLOOKUP('Transaction Data'!$G6522,Product_Code,Cost)</f>
        <v>18</v>
      </c>
      <c r="L6522" s="2">
        <f t="array" ref="L6522">XLOOKUP('Transaction Data'!$G6522,Product_Code,Unit_Price)</f>
        <v>36</v>
      </c>
      <c r="M6522" s="3">
        <f>'Transaction Data'!$F6522*'Transaction Data'!$K6522</f>
        <v>6102</v>
      </c>
      <c r="N6522" s="3">
        <f>'Transaction Data'!$F6522*'Transaction Data'!$L6522</f>
        <v>12204</v>
      </c>
      <c r="O6522" s="3">
        <f>'Transaction Data'!$N6522-'Transaction Data'!$M6522</f>
        <v>6102</v>
      </c>
      <c r="P6522" s="2">
        <f>DATEDIF('Transaction Data'!$D6522,'Transaction Data'!$A6522,"y")</f>
        <v>47</v>
      </c>
      <c r="Q6522" s="2" t="str">
        <f>FLOOR('Transaction Data'!$P6522,15)&amp;"-"&amp;FLOOR('Transaction Data'!$P6522,15)+14</f>
        <v>45-59</v>
      </c>
      <c r="R6522" s="2" t="str">
        <f>IF('Transaction Data'!$L6522&lt;=10,"Less Expensive","Expensive")</f>
        <v>Expensive</v>
      </c>
      <c r="S6522" s="4">
        <f>WEEKDAY('Transaction Data'!$A6522)</f>
        <v>7</v>
      </c>
      <c r="T6522" s="2" t="str">
        <f>IF(WEEKDAY('Transaction Data'!$A6522,2)&lt;6,"Weekday","Weekend")</f>
        <v>Weekend</v>
      </c>
    </row>
    <row r="6523" ht="15.75" customHeight="1">
      <c r="A6523" s="1">
        <v>45355.0</v>
      </c>
      <c r="B6523" s="2" t="s">
        <v>6085</v>
      </c>
      <c r="C6523" s="2" t="s">
        <v>32</v>
      </c>
      <c r="D6523" s="1">
        <v>36016.0</v>
      </c>
      <c r="E6523" s="2" t="s">
        <v>27</v>
      </c>
      <c r="F6523" s="2">
        <v>37.0</v>
      </c>
      <c r="G6523" s="2" t="s">
        <v>44</v>
      </c>
      <c r="H6523" s="2" t="s">
        <v>52</v>
      </c>
      <c r="I6523" s="2" t="s">
        <v>25</v>
      </c>
      <c r="J6523" s="2" t="str">
        <f t="array" ref="J6523">XLOOKUP('Transaction Data'!$G6523,Product_Code,Biscuit_Brand)</f>
        <v>Butter Crunch</v>
      </c>
      <c r="K6523" s="2">
        <f t="array" ref="K6523">XLOOKUP('Transaction Data'!$G6523,Product_Code,Cost)</f>
        <v>10</v>
      </c>
      <c r="L6523" s="2">
        <f t="array" ref="L6523">XLOOKUP('Transaction Data'!$G6523,Product_Code,Unit_Price)</f>
        <v>11</v>
      </c>
      <c r="M6523" s="3">
        <f>'Transaction Data'!$F6523*'Transaction Data'!$K6523</f>
        <v>370</v>
      </c>
      <c r="N6523" s="3">
        <f>'Transaction Data'!$F6523*'Transaction Data'!$L6523</f>
        <v>407</v>
      </c>
      <c r="O6523" s="3">
        <f>'Transaction Data'!$N6523-'Transaction Data'!$M6523</f>
        <v>37</v>
      </c>
      <c r="P6523" s="2">
        <f>DATEDIF('Transaction Data'!$D6523,'Transaction Data'!$A6523,"y")</f>
        <v>25</v>
      </c>
      <c r="Q6523" s="2" t="str">
        <f>FLOOR('Transaction Data'!$P6523,15)&amp;"-"&amp;FLOOR('Transaction Data'!$P6523,15)+14</f>
        <v>15-29</v>
      </c>
      <c r="R6523" s="2" t="str">
        <f>IF('Transaction Data'!$L6523&lt;=10,"Less Expensive","Expensive")</f>
        <v>Expensive</v>
      </c>
      <c r="S6523" s="4">
        <f>WEEKDAY('Transaction Data'!$A6523)</f>
        <v>2</v>
      </c>
      <c r="T6523" s="2" t="str">
        <f>IF(WEEKDAY('Transaction Data'!$A6523,2)&lt;6,"Weekday","Weekend")</f>
        <v>Weekday</v>
      </c>
    </row>
    <row r="6524" ht="15.75" customHeight="1">
      <c r="A6524" s="1">
        <v>45305.0</v>
      </c>
      <c r="B6524" s="2" t="s">
        <v>6086</v>
      </c>
      <c r="C6524" s="2" t="s">
        <v>65</v>
      </c>
      <c r="D6524" s="1">
        <v>25920.0</v>
      </c>
      <c r="E6524" s="2" t="s">
        <v>27</v>
      </c>
      <c r="F6524" s="2">
        <v>381.0</v>
      </c>
      <c r="G6524" s="2" t="s">
        <v>28</v>
      </c>
      <c r="H6524" s="2" t="s">
        <v>52</v>
      </c>
      <c r="I6524" s="2" t="s">
        <v>25</v>
      </c>
      <c r="J6524" s="2" t="str">
        <f t="array" ref="J6524">XLOOKUP('Transaction Data'!$G6524,Product_Code,Biscuit_Brand)</f>
        <v>Shortbread</v>
      </c>
      <c r="K6524" s="2">
        <f t="array" ref="K6524">XLOOKUP('Transaction Data'!$G6524,Product_Code,Cost)</f>
        <v>10</v>
      </c>
      <c r="L6524" s="2">
        <f t="array" ref="L6524">XLOOKUP('Transaction Data'!$G6524,Product_Code,Unit_Price)</f>
        <v>45</v>
      </c>
      <c r="M6524" s="3">
        <f>'Transaction Data'!$F6524*'Transaction Data'!$K6524</f>
        <v>3810</v>
      </c>
      <c r="N6524" s="3">
        <f>'Transaction Data'!$F6524*'Transaction Data'!$L6524</f>
        <v>17145</v>
      </c>
      <c r="O6524" s="3">
        <f>'Transaction Data'!$N6524-'Transaction Data'!$M6524</f>
        <v>13335</v>
      </c>
      <c r="P6524" s="2">
        <f>DATEDIF('Transaction Data'!$D6524,'Transaction Data'!$A6524,"y")</f>
        <v>53</v>
      </c>
      <c r="Q6524" s="2" t="str">
        <f>FLOOR('Transaction Data'!$P6524,15)&amp;"-"&amp;FLOOR('Transaction Data'!$P6524,15)+14</f>
        <v>45-59</v>
      </c>
      <c r="R6524" s="2" t="str">
        <f>IF('Transaction Data'!$L6524&lt;=10,"Less Expensive","Expensive")</f>
        <v>Expensive</v>
      </c>
      <c r="S6524" s="4">
        <f>WEEKDAY('Transaction Data'!$A6524)</f>
        <v>1</v>
      </c>
      <c r="T6524" s="2" t="str">
        <f>IF(WEEKDAY('Transaction Data'!$A6524,2)&lt;6,"Weekday","Weekend")</f>
        <v>Weekend</v>
      </c>
    </row>
    <row r="6525" ht="15.75" customHeight="1">
      <c r="A6525" s="1">
        <v>45335.0</v>
      </c>
      <c r="B6525" s="2" t="s">
        <v>6087</v>
      </c>
      <c r="C6525" s="2" t="s">
        <v>41</v>
      </c>
      <c r="D6525" s="1">
        <v>37801.0</v>
      </c>
      <c r="E6525" s="2" t="s">
        <v>27</v>
      </c>
      <c r="F6525" s="2">
        <v>449.0</v>
      </c>
      <c r="G6525" s="2" t="s">
        <v>60</v>
      </c>
      <c r="H6525" s="2" t="s">
        <v>45</v>
      </c>
      <c r="I6525" s="2" t="s">
        <v>25</v>
      </c>
      <c r="J6525" s="2" t="str">
        <f t="array" ref="J6525">XLOOKUP('Transaction Data'!$G6525,Product_Code,Biscuit_Brand)</f>
        <v>Peanut Butter Bites</v>
      </c>
      <c r="K6525" s="2">
        <f t="array" ref="K6525">XLOOKUP('Transaction Data'!$G6525,Product_Code,Cost)</f>
        <v>5</v>
      </c>
      <c r="L6525" s="2">
        <f t="array" ref="L6525">XLOOKUP('Transaction Data'!$G6525,Product_Code,Unit_Price)</f>
        <v>7</v>
      </c>
      <c r="M6525" s="3">
        <f>'Transaction Data'!$F6525*'Transaction Data'!$K6525</f>
        <v>2245</v>
      </c>
      <c r="N6525" s="3">
        <f>'Transaction Data'!$F6525*'Transaction Data'!$L6525</f>
        <v>3143</v>
      </c>
      <c r="O6525" s="3">
        <f>'Transaction Data'!$N6525-'Transaction Data'!$M6525</f>
        <v>898</v>
      </c>
      <c r="P6525" s="2">
        <f>DATEDIF('Transaction Data'!$D6525,'Transaction Data'!$A6525,"y")</f>
        <v>20</v>
      </c>
      <c r="Q6525" s="2" t="str">
        <f>FLOOR('Transaction Data'!$P6525,15)&amp;"-"&amp;FLOOR('Transaction Data'!$P6525,15)+14</f>
        <v>15-29</v>
      </c>
      <c r="R6525" s="2" t="str">
        <f>IF('Transaction Data'!$L6525&lt;=10,"Less Expensive","Expensive")</f>
        <v>Less Expensive</v>
      </c>
      <c r="S6525" s="4">
        <f>WEEKDAY('Transaction Data'!$A6525)</f>
        <v>3</v>
      </c>
      <c r="T6525" s="2" t="str">
        <f>IF(WEEKDAY('Transaction Data'!$A6525,2)&lt;6,"Weekday","Weekend")</f>
        <v>Weekday</v>
      </c>
    </row>
    <row r="6526" ht="15.75" customHeight="1">
      <c r="A6526" s="1">
        <v>45356.0</v>
      </c>
      <c r="B6526" s="2" t="s">
        <v>6088</v>
      </c>
      <c r="C6526" s="2" t="s">
        <v>32</v>
      </c>
      <c r="D6526" s="1">
        <v>33381.0</v>
      </c>
      <c r="E6526" s="2" t="s">
        <v>27</v>
      </c>
      <c r="F6526" s="2">
        <v>181.0</v>
      </c>
      <c r="G6526" s="2" t="s">
        <v>61</v>
      </c>
      <c r="H6526" s="2" t="s">
        <v>49</v>
      </c>
      <c r="I6526" s="2" t="s">
        <v>25</v>
      </c>
      <c r="J6526" s="2" t="str">
        <f t="array" ref="J6526">XLOOKUP('Transaction Data'!$G6526,Product_Code,Biscuit_Brand)</f>
        <v>Choco Delight</v>
      </c>
      <c r="K6526" s="2">
        <f t="array" ref="K6526">XLOOKUP('Transaction Data'!$G6526,Product_Code,Cost)</f>
        <v>3</v>
      </c>
      <c r="L6526" s="2">
        <f t="array" ref="L6526">XLOOKUP('Transaction Data'!$G6526,Product_Code,Unit_Price)</f>
        <v>5</v>
      </c>
      <c r="M6526" s="3">
        <f>'Transaction Data'!$F6526*'Transaction Data'!$K6526</f>
        <v>543</v>
      </c>
      <c r="N6526" s="3">
        <f>'Transaction Data'!$F6526*'Transaction Data'!$L6526</f>
        <v>905</v>
      </c>
      <c r="O6526" s="3">
        <f>'Transaction Data'!$N6526-'Transaction Data'!$M6526</f>
        <v>362</v>
      </c>
      <c r="P6526" s="2">
        <f>DATEDIF('Transaction Data'!$D6526,'Transaction Data'!$A6526,"y")</f>
        <v>32</v>
      </c>
      <c r="Q6526" s="2" t="str">
        <f>FLOOR('Transaction Data'!$P6526,15)&amp;"-"&amp;FLOOR('Transaction Data'!$P6526,15)+14</f>
        <v>30-44</v>
      </c>
      <c r="R6526" s="2" t="str">
        <f>IF('Transaction Data'!$L6526&lt;=10,"Less Expensive","Expensive")</f>
        <v>Less Expensive</v>
      </c>
      <c r="S6526" s="4">
        <f>WEEKDAY('Transaction Data'!$A6526)</f>
        <v>3</v>
      </c>
      <c r="T6526" s="2" t="str">
        <f>IF(WEEKDAY('Transaction Data'!$A6526,2)&lt;6,"Weekday","Weekend")</f>
        <v>Weekday</v>
      </c>
    </row>
    <row r="6527" ht="15.75" customHeight="1">
      <c r="A6527" s="1">
        <v>45330.0</v>
      </c>
      <c r="B6527" s="2" t="s">
        <v>6089</v>
      </c>
      <c r="C6527" s="2" t="s">
        <v>32</v>
      </c>
      <c r="D6527" s="1">
        <v>34906.0</v>
      </c>
      <c r="E6527" s="2" t="s">
        <v>22</v>
      </c>
      <c r="F6527" s="2">
        <v>183.0</v>
      </c>
      <c r="G6527" s="2" t="s">
        <v>28</v>
      </c>
      <c r="H6527" s="2" t="s">
        <v>52</v>
      </c>
      <c r="I6527" s="2" t="s">
        <v>25</v>
      </c>
      <c r="J6527" s="2" t="str">
        <f t="array" ref="J6527">XLOOKUP('Transaction Data'!$G6527,Product_Code,Biscuit_Brand)</f>
        <v>Shortbread</v>
      </c>
      <c r="K6527" s="2">
        <f t="array" ref="K6527">XLOOKUP('Transaction Data'!$G6527,Product_Code,Cost)</f>
        <v>10</v>
      </c>
      <c r="L6527" s="2">
        <f t="array" ref="L6527">XLOOKUP('Transaction Data'!$G6527,Product_Code,Unit_Price)</f>
        <v>45</v>
      </c>
      <c r="M6527" s="3">
        <f>'Transaction Data'!$F6527*'Transaction Data'!$K6527</f>
        <v>1830</v>
      </c>
      <c r="N6527" s="3">
        <f>'Transaction Data'!$F6527*'Transaction Data'!$L6527</f>
        <v>8235</v>
      </c>
      <c r="O6527" s="3">
        <f>'Transaction Data'!$N6527-'Transaction Data'!$M6527</f>
        <v>6405</v>
      </c>
      <c r="P6527" s="2">
        <f>DATEDIF('Transaction Data'!$D6527,'Transaction Data'!$A6527,"y")</f>
        <v>28</v>
      </c>
      <c r="Q6527" s="2" t="str">
        <f>FLOOR('Transaction Data'!$P6527,15)&amp;"-"&amp;FLOOR('Transaction Data'!$P6527,15)+14</f>
        <v>15-29</v>
      </c>
      <c r="R6527" s="2" t="str">
        <f>IF('Transaction Data'!$L6527&lt;=10,"Less Expensive","Expensive")</f>
        <v>Expensive</v>
      </c>
      <c r="S6527" s="4">
        <f>WEEKDAY('Transaction Data'!$A6527)</f>
        <v>5</v>
      </c>
      <c r="T6527" s="2" t="str">
        <f>IF(WEEKDAY('Transaction Data'!$A6527,2)&lt;6,"Weekday","Weekend")</f>
        <v>Weekday</v>
      </c>
    </row>
    <row r="6528" ht="15.75" customHeight="1">
      <c r="A6528" s="1">
        <v>45472.0</v>
      </c>
      <c r="B6528" s="2" t="s">
        <v>6090</v>
      </c>
      <c r="C6528" s="2" t="s">
        <v>32</v>
      </c>
      <c r="D6528" s="1">
        <v>34400.0</v>
      </c>
      <c r="E6528" s="2" t="s">
        <v>63</v>
      </c>
      <c r="F6528" s="2">
        <v>266.0</v>
      </c>
      <c r="G6528" s="2" t="s">
        <v>38</v>
      </c>
      <c r="H6528" s="2" t="s">
        <v>49</v>
      </c>
      <c r="I6528" s="2" t="s">
        <v>25</v>
      </c>
      <c r="J6528" s="2" t="str">
        <f t="array" ref="J6528">XLOOKUP('Transaction Data'!$G6528,Product_Code,Biscuit_Brand)</f>
        <v>Ginger Snaps</v>
      </c>
      <c r="K6528" s="2">
        <f t="array" ref="K6528">XLOOKUP('Transaction Data'!$G6528,Product_Code,Cost)</f>
        <v>14</v>
      </c>
      <c r="L6528" s="2">
        <f t="array" ref="L6528">XLOOKUP('Transaction Data'!$G6528,Product_Code,Unit_Price)</f>
        <v>28</v>
      </c>
      <c r="M6528" s="3">
        <f>'Transaction Data'!$F6528*'Transaction Data'!$K6528</f>
        <v>3724</v>
      </c>
      <c r="N6528" s="3">
        <f>'Transaction Data'!$F6528*'Transaction Data'!$L6528</f>
        <v>7448</v>
      </c>
      <c r="O6528" s="3">
        <f>'Transaction Data'!$N6528-'Transaction Data'!$M6528</f>
        <v>3724</v>
      </c>
      <c r="P6528" s="2">
        <f>DATEDIF('Transaction Data'!$D6528,'Transaction Data'!$A6528,"y")</f>
        <v>30</v>
      </c>
      <c r="Q6528" s="2" t="str">
        <f>FLOOR('Transaction Data'!$P6528,15)&amp;"-"&amp;FLOOR('Transaction Data'!$P6528,15)+14</f>
        <v>30-44</v>
      </c>
      <c r="R6528" s="2" t="str">
        <f>IF('Transaction Data'!$L6528&lt;=10,"Less Expensive","Expensive")</f>
        <v>Expensive</v>
      </c>
      <c r="S6528" s="4">
        <f>WEEKDAY('Transaction Data'!$A6528)</f>
        <v>7</v>
      </c>
      <c r="T6528" s="2" t="str">
        <f>IF(WEEKDAY('Transaction Data'!$A6528,2)&lt;6,"Weekday","Weekend")</f>
        <v>Weekend</v>
      </c>
    </row>
    <row r="6529" ht="15.75" customHeight="1">
      <c r="A6529" s="1">
        <v>45295.0</v>
      </c>
      <c r="B6529" s="2" t="s">
        <v>6091</v>
      </c>
      <c r="C6529" s="2" t="s">
        <v>21</v>
      </c>
      <c r="D6529" s="1">
        <v>21783.0</v>
      </c>
      <c r="E6529" s="2" t="s">
        <v>27</v>
      </c>
      <c r="F6529" s="2">
        <v>132.0</v>
      </c>
      <c r="G6529" s="2" t="s">
        <v>55</v>
      </c>
      <c r="H6529" s="2" t="s">
        <v>52</v>
      </c>
      <c r="I6529" s="2" t="s">
        <v>25</v>
      </c>
      <c r="J6529" s="2" t="str">
        <f t="array" ref="J6529">XLOOKUP('Transaction Data'!$G6529,Product_Code,Biscuit_Brand)</f>
        <v>Vanilla Wafers</v>
      </c>
      <c r="K6529" s="2">
        <f t="array" ref="K6529">XLOOKUP('Transaction Data'!$G6529,Product_Code,Cost)</f>
        <v>18</v>
      </c>
      <c r="L6529" s="2">
        <f t="array" ref="L6529">XLOOKUP('Transaction Data'!$G6529,Product_Code,Unit_Price)</f>
        <v>36</v>
      </c>
      <c r="M6529" s="3">
        <f>'Transaction Data'!$F6529*'Transaction Data'!$K6529</f>
        <v>2376</v>
      </c>
      <c r="N6529" s="3">
        <f>'Transaction Data'!$F6529*'Transaction Data'!$L6529</f>
        <v>4752</v>
      </c>
      <c r="O6529" s="3">
        <f>'Transaction Data'!$N6529-'Transaction Data'!$M6529</f>
        <v>2376</v>
      </c>
      <c r="P6529" s="2">
        <f>DATEDIF('Transaction Data'!$D6529,'Transaction Data'!$A6529,"y")</f>
        <v>64</v>
      </c>
      <c r="Q6529" s="2" t="str">
        <f>FLOOR('Transaction Data'!$P6529,15)&amp;"-"&amp;FLOOR('Transaction Data'!$P6529,15)+14</f>
        <v>60-74</v>
      </c>
      <c r="R6529" s="2" t="str">
        <f>IF('Transaction Data'!$L6529&lt;=10,"Less Expensive","Expensive")</f>
        <v>Expensive</v>
      </c>
      <c r="S6529" s="4">
        <f>WEEKDAY('Transaction Data'!$A6529)</f>
        <v>5</v>
      </c>
      <c r="T6529" s="2" t="str">
        <f>IF(WEEKDAY('Transaction Data'!$A6529,2)&lt;6,"Weekday","Weekend")</f>
        <v>Weekday</v>
      </c>
    </row>
    <row r="6530" ht="15.75" customHeight="1">
      <c r="A6530" s="1">
        <v>45459.0</v>
      </c>
      <c r="B6530" s="2" t="s">
        <v>6092</v>
      </c>
      <c r="C6530" s="2" t="s">
        <v>32</v>
      </c>
      <c r="D6530" s="1">
        <v>31363.0</v>
      </c>
      <c r="E6530" s="2" t="s">
        <v>63</v>
      </c>
      <c r="F6530" s="2">
        <v>231.0</v>
      </c>
      <c r="G6530" s="2" t="s">
        <v>23</v>
      </c>
      <c r="H6530" s="2" t="s">
        <v>34</v>
      </c>
      <c r="I6530" s="2" t="s">
        <v>25</v>
      </c>
      <c r="J6530" s="2" t="str">
        <f t="array" ref="J6530">XLOOKUP('Transaction Data'!$G6530,Product_Code,Biscuit_Brand)</f>
        <v>Cinnamon Swirls</v>
      </c>
      <c r="K6530" s="2">
        <f t="array" ref="K6530">XLOOKUP('Transaction Data'!$G6530,Product_Code,Cost)</f>
        <v>10</v>
      </c>
      <c r="L6530" s="2">
        <f t="array" ref="L6530">XLOOKUP('Transaction Data'!$G6530,Product_Code,Unit_Price)</f>
        <v>14</v>
      </c>
      <c r="M6530" s="3">
        <f>'Transaction Data'!$F6530*'Transaction Data'!$K6530</f>
        <v>2310</v>
      </c>
      <c r="N6530" s="3">
        <f>'Transaction Data'!$F6530*'Transaction Data'!$L6530</f>
        <v>3234</v>
      </c>
      <c r="O6530" s="3">
        <f>'Transaction Data'!$N6530-'Transaction Data'!$M6530</f>
        <v>924</v>
      </c>
      <c r="P6530" s="2">
        <f>DATEDIF('Transaction Data'!$D6530,'Transaction Data'!$A6530,"y")</f>
        <v>38</v>
      </c>
      <c r="Q6530" s="2" t="str">
        <f>FLOOR('Transaction Data'!$P6530,15)&amp;"-"&amp;FLOOR('Transaction Data'!$P6530,15)+14</f>
        <v>30-44</v>
      </c>
      <c r="R6530" s="2" t="str">
        <f>IF('Transaction Data'!$L6530&lt;=10,"Less Expensive","Expensive")</f>
        <v>Expensive</v>
      </c>
      <c r="S6530" s="4">
        <f>WEEKDAY('Transaction Data'!$A6530)</f>
        <v>1</v>
      </c>
      <c r="T6530" s="2" t="str">
        <f>IF(WEEKDAY('Transaction Data'!$A6530,2)&lt;6,"Weekday","Weekend")</f>
        <v>Weekend</v>
      </c>
    </row>
    <row r="6531" ht="15.75" customHeight="1">
      <c r="A6531" s="1">
        <v>45453.0</v>
      </c>
      <c r="B6531" s="2" t="s">
        <v>6093</v>
      </c>
      <c r="C6531" s="2" t="s">
        <v>54</v>
      </c>
      <c r="D6531" s="1">
        <v>27282.0</v>
      </c>
      <c r="E6531" s="2" t="s">
        <v>63</v>
      </c>
      <c r="F6531" s="2">
        <v>366.0</v>
      </c>
      <c r="G6531" s="2" t="s">
        <v>38</v>
      </c>
      <c r="H6531" s="2" t="s">
        <v>34</v>
      </c>
      <c r="I6531" s="2" t="s">
        <v>25</v>
      </c>
      <c r="J6531" s="2" t="str">
        <f t="array" ref="J6531">XLOOKUP('Transaction Data'!$G6531,Product_Code,Biscuit_Brand)</f>
        <v>Ginger Snaps</v>
      </c>
      <c r="K6531" s="2">
        <f t="array" ref="K6531">XLOOKUP('Transaction Data'!$G6531,Product_Code,Cost)</f>
        <v>14</v>
      </c>
      <c r="L6531" s="2">
        <f t="array" ref="L6531">XLOOKUP('Transaction Data'!$G6531,Product_Code,Unit_Price)</f>
        <v>28</v>
      </c>
      <c r="M6531" s="3">
        <f>'Transaction Data'!$F6531*'Transaction Data'!$K6531</f>
        <v>5124</v>
      </c>
      <c r="N6531" s="3">
        <f>'Transaction Data'!$F6531*'Transaction Data'!$L6531</f>
        <v>10248</v>
      </c>
      <c r="O6531" s="3">
        <f>'Transaction Data'!$N6531-'Transaction Data'!$M6531</f>
        <v>5124</v>
      </c>
      <c r="P6531" s="2">
        <f>DATEDIF('Transaction Data'!$D6531,'Transaction Data'!$A6531,"y")</f>
        <v>49</v>
      </c>
      <c r="Q6531" s="2" t="str">
        <f>FLOOR('Transaction Data'!$P6531,15)&amp;"-"&amp;FLOOR('Transaction Data'!$P6531,15)+14</f>
        <v>45-59</v>
      </c>
      <c r="R6531" s="2" t="str">
        <f>IF('Transaction Data'!$L6531&lt;=10,"Less Expensive","Expensive")</f>
        <v>Expensive</v>
      </c>
      <c r="S6531" s="4">
        <f>WEEKDAY('Transaction Data'!$A6531)</f>
        <v>2</v>
      </c>
      <c r="T6531" s="2" t="str">
        <f>IF(WEEKDAY('Transaction Data'!$A6531,2)&lt;6,"Weekday","Weekend")</f>
        <v>Weekday</v>
      </c>
    </row>
    <row r="6532" ht="15.75" customHeight="1">
      <c r="A6532" s="1">
        <v>45449.0</v>
      </c>
      <c r="B6532" s="2" t="s">
        <v>6094</v>
      </c>
      <c r="C6532" s="2" t="s">
        <v>72</v>
      </c>
      <c r="D6532" s="1">
        <v>30128.0</v>
      </c>
      <c r="E6532" s="2" t="s">
        <v>27</v>
      </c>
      <c r="F6532" s="2">
        <v>21.0</v>
      </c>
      <c r="G6532" s="2" t="s">
        <v>33</v>
      </c>
      <c r="H6532" s="2" t="s">
        <v>39</v>
      </c>
      <c r="I6532" s="2" t="s">
        <v>25</v>
      </c>
      <c r="J6532" s="2" t="str">
        <f t="array" ref="J6532">XLOOKUP('Transaction Data'!$G6532,Product_Code,Biscuit_Brand)</f>
        <v>Caramel Biscuits</v>
      </c>
      <c r="K6532" s="2">
        <f t="array" ref="K6532">XLOOKUP('Transaction Data'!$G6532,Product_Code,Cost)</f>
        <v>18</v>
      </c>
      <c r="L6532" s="2">
        <f t="array" ref="L6532">XLOOKUP('Transaction Data'!$G6532,Product_Code,Unit_Price)</f>
        <v>22</v>
      </c>
      <c r="M6532" s="3">
        <f>'Transaction Data'!$F6532*'Transaction Data'!$K6532</f>
        <v>378</v>
      </c>
      <c r="N6532" s="3">
        <f>'Transaction Data'!$F6532*'Transaction Data'!$L6532</f>
        <v>462</v>
      </c>
      <c r="O6532" s="3">
        <f>'Transaction Data'!$N6532-'Transaction Data'!$M6532</f>
        <v>84</v>
      </c>
      <c r="P6532" s="2">
        <f>DATEDIF('Transaction Data'!$D6532,'Transaction Data'!$A6532,"y")</f>
        <v>41</v>
      </c>
      <c r="Q6532" s="2" t="str">
        <f>FLOOR('Transaction Data'!$P6532,15)&amp;"-"&amp;FLOOR('Transaction Data'!$P6532,15)+14</f>
        <v>30-44</v>
      </c>
      <c r="R6532" s="2" t="str">
        <f>IF('Transaction Data'!$L6532&lt;=10,"Less Expensive","Expensive")</f>
        <v>Expensive</v>
      </c>
      <c r="S6532" s="4">
        <f>WEEKDAY('Transaction Data'!$A6532)</f>
        <v>5</v>
      </c>
      <c r="T6532" s="2" t="str">
        <f>IF(WEEKDAY('Transaction Data'!$A6532,2)&lt;6,"Weekday","Weekend")</f>
        <v>Weekday</v>
      </c>
    </row>
    <row r="6533" ht="15.75" customHeight="1">
      <c r="A6533" s="1">
        <v>45331.0</v>
      </c>
      <c r="B6533" s="2" t="s">
        <v>5289</v>
      </c>
      <c r="C6533" s="2" t="s">
        <v>41</v>
      </c>
      <c r="D6533" s="1">
        <v>23890.0</v>
      </c>
      <c r="E6533" s="2" t="s">
        <v>37</v>
      </c>
      <c r="F6533" s="2">
        <v>84.0</v>
      </c>
      <c r="G6533" s="2" t="s">
        <v>57</v>
      </c>
      <c r="H6533" s="2" t="s">
        <v>42</v>
      </c>
      <c r="I6533" s="2" t="s">
        <v>25</v>
      </c>
      <c r="J6533" s="2" t="str">
        <f t="array" ref="J6533">XLOOKUP('Transaction Data'!$G6533,Product_Code,Biscuit_Brand)</f>
        <v>Oatmeal Cookies</v>
      </c>
      <c r="K6533" s="2">
        <f t="array" ref="K6533">XLOOKUP('Transaction Data'!$G6533,Product_Code,Cost)</f>
        <v>19</v>
      </c>
      <c r="L6533" s="2">
        <f t="array" ref="L6533">XLOOKUP('Transaction Data'!$G6533,Product_Code,Unit_Price)</f>
        <v>23</v>
      </c>
      <c r="M6533" s="3">
        <f>'Transaction Data'!$F6533*'Transaction Data'!$K6533</f>
        <v>1596</v>
      </c>
      <c r="N6533" s="3">
        <f>'Transaction Data'!$F6533*'Transaction Data'!$L6533</f>
        <v>1932</v>
      </c>
      <c r="O6533" s="3">
        <f>'Transaction Data'!$N6533-'Transaction Data'!$M6533</f>
        <v>336</v>
      </c>
      <c r="P6533" s="2">
        <f>DATEDIF('Transaction Data'!$D6533,'Transaction Data'!$A6533,"y")</f>
        <v>58</v>
      </c>
      <c r="Q6533" s="2" t="str">
        <f>FLOOR('Transaction Data'!$P6533,15)&amp;"-"&amp;FLOOR('Transaction Data'!$P6533,15)+14</f>
        <v>45-59</v>
      </c>
      <c r="R6533" s="2" t="str">
        <f>IF('Transaction Data'!$L6533&lt;=10,"Less Expensive","Expensive")</f>
        <v>Expensive</v>
      </c>
      <c r="S6533" s="4">
        <f>WEEKDAY('Transaction Data'!$A6533)</f>
        <v>6</v>
      </c>
      <c r="T6533" s="2" t="str">
        <f>IF(WEEKDAY('Transaction Data'!$A6533,2)&lt;6,"Weekday","Weekend")</f>
        <v>Weekday</v>
      </c>
    </row>
    <row r="6534" ht="15.75" customHeight="1">
      <c r="A6534" s="1">
        <v>45365.0</v>
      </c>
      <c r="B6534" s="2" t="s">
        <v>6095</v>
      </c>
      <c r="C6534" s="2" t="s">
        <v>51</v>
      </c>
      <c r="D6534" s="1">
        <v>21303.0</v>
      </c>
      <c r="E6534" s="2" t="s">
        <v>27</v>
      </c>
      <c r="F6534" s="2">
        <v>457.0</v>
      </c>
      <c r="G6534" s="2" t="s">
        <v>60</v>
      </c>
      <c r="H6534" s="2" t="s">
        <v>45</v>
      </c>
      <c r="I6534" s="2" t="s">
        <v>25</v>
      </c>
      <c r="J6534" s="2" t="str">
        <f t="array" ref="J6534">XLOOKUP('Transaction Data'!$G6534,Product_Code,Biscuit_Brand)</f>
        <v>Peanut Butter Bites</v>
      </c>
      <c r="K6534" s="2">
        <f t="array" ref="K6534">XLOOKUP('Transaction Data'!$G6534,Product_Code,Cost)</f>
        <v>5</v>
      </c>
      <c r="L6534" s="2">
        <f t="array" ref="L6534">XLOOKUP('Transaction Data'!$G6534,Product_Code,Unit_Price)</f>
        <v>7</v>
      </c>
      <c r="M6534" s="3">
        <f>'Transaction Data'!$F6534*'Transaction Data'!$K6534</f>
        <v>2285</v>
      </c>
      <c r="N6534" s="3">
        <f>'Transaction Data'!$F6534*'Transaction Data'!$L6534</f>
        <v>3199</v>
      </c>
      <c r="O6534" s="3">
        <f>'Transaction Data'!$N6534-'Transaction Data'!$M6534</f>
        <v>914</v>
      </c>
      <c r="P6534" s="2">
        <f>DATEDIF('Transaction Data'!$D6534,'Transaction Data'!$A6534,"y")</f>
        <v>65</v>
      </c>
      <c r="Q6534" s="2" t="str">
        <f>FLOOR('Transaction Data'!$P6534,15)&amp;"-"&amp;FLOOR('Transaction Data'!$P6534,15)+14</f>
        <v>60-74</v>
      </c>
      <c r="R6534" s="2" t="str">
        <f>IF('Transaction Data'!$L6534&lt;=10,"Less Expensive","Expensive")</f>
        <v>Less Expensive</v>
      </c>
      <c r="S6534" s="4">
        <f>WEEKDAY('Transaction Data'!$A6534)</f>
        <v>5</v>
      </c>
      <c r="T6534" s="2" t="str">
        <f>IF(WEEKDAY('Transaction Data'!$A6534,2)&lt;6,"Weekday","Weekend")</f>
        <v>Weekday</v>
      </c>
    </row>
    <row r="6535" ht="15.75" customHeight="1">
      <c r="A6535" s="1">
        <v>45490.0</v>
      </c>
      <c r="B6535" s="2" t="s">
        <v>6096</v>
      </c>
      <c r="C6535" s="2" t="s">
        <v>78</v>
      </c>
      <c r="D6535" s="1">
        <v>20098.0</v>
      </c>
      <c r="E6535" s="2" t="s">
        <v>22</v>
      </c>
      <c r="F6535" s="2">
        <v>412.0</v>
      </c>
      <c r="G6535" s="2" t="s">
        <v>60</v>
      </c>
      <c r="H6535" s="2" t="s">
        <v>49</v>
      </c>
      <c r="I6535" s="2" t="s">
        <v>30</v>
      </c>
      <c r="J6535" s="2" t="str">
        <f t="array" ref="J6535">XLOOKUP('Transaction Data'!$G6535,Product_Code,Biscuit_Brand)</f>
        <v>Peanut Butter Bites</v>
      </c>
      <c r="K6535" s="2">
        <f t="array" ref="K6535">XLOOKUP('Transaction Data'!$G6535,Product_Code,Cost)</f>
        <v>5</v>
      </c>
      <c r="L6535" s="2">
        <f t="array" ref="L6535">XLOOKUP('Transaction Data'!$G6535,Product_Code,Unit_Price)</f>
        <v>7</v>
      </c>
      <c r="M6535" s="3">
        <f>'Transaction Data'!$F6535*'Transaction Data'!$K6535</f>
        <v>2060</v>
      </c>
      <c r="N6535" s="3">
        <f>'Transaction Data'!$F6535*'Transaction Data'!$L6535</f>
        <v>2884</v>
      </c>
      <c r="O6535" s="3">
        <f>'Transaction Data'!$N6535-'Transaction Data'!$M6535</f>
        <v>824</v>
      </c>
      <c r="P6535" s="2">
        <f>DATEDIF('Transaction Data'!$D6535,'Transaction Data'!$A6535,"y")</f>
        <v>69</v>
      </c>
      <c r="Q6535" s="2" t="str">
        <f>FLOOR('Transaction Data'!$P6535,15)&amp;"-"&amp;FLOOR('Transaction Data'!$P6535,15)+14</f>
        <v>60-74</v>
      </c>
      <c r="R6535" s="2" t="str">
        <f>IF('Transaction Data'!$L6535&lt;=10,"Less Expensive","Expensive")</f>
        <v>Less Expensive</v>
      </c>
      <c r="S6535" s="4">
        <f>WEEKDAY('Transaction Data'!$A6535)</f>
        <v>4</v>
      </c>
      <c r="T6535" s="2" t="str">
        <f>IF(WEEKDAY('Transaction Data'!$A6535,2)&lt;6,"Weekday","Weekend")</f>
        <v>Weekday</v>
      </c>
    </row>
    <row r="6536" ht="15.75" customHeight="1">
      <c r="A6536" s="1">
        <v>45344.0</v>
      </c>
      <c r="B6536" s="2" t="s">
        <v>785</v>
      </c>
      <c r="C6536" s="2" t="s">
        <v>47</v>
      </c>
      <c r="D6536" s="1">
        <v>36953.0</v>
      </c>
      <c r="E6536" s="2" t="s">
        <v>63</v>
      </c>
      <c r="F6536" s="2">
        <v>432.0</v>
      </c>
      <c r="G6536" s="2" t="s">
        <v>60</v>
      </c>
      <c r="H6536" s="2" t="s">
        <v>52</v>
      </c>
      <c r="I6536" s="2" t="s">
        <v>25</v>
      </c>
      <c r="J6536" s="2" t="str">
        <f t="array" ref="J6536">XLOOKUP('Transaction Data'!$G6536,Product_Code,Biscuit_Brand)</f>
        <v>Peanut Butter Bites</v>
      </c>
      <c r="K6536" s="2">
        <f t="array" ref="K6536">XLOOKUP('Transaction Data'!$G6536,Product_Code,Cost)</f>
        <v>5</v>
      </c>
      <c r="L6536" s="2">
        <f t="array" ref="L6536">XLOOKUP('Transaction Data'!$G6536,Product_Code,Unit_Price)</f>
        <v>7</v>
      </c>
      <c r="M6536" s="3">
        <f>'Transaction Data'!$F6536*'Transaction Data'!$K6536</f>
        <v>2160</v>
      </c>
      <c r="N6536" s="3">
        <f>'Transaction Data'!$F6536*'Transaction Data'!$L6536</f>
        <v>3024</v>
      </c>
      <c r="O6536" s="3">
        <f>'Transaction Data'!$N6536-'Transaction Data'!$M6536</f>
        <v>864</v>
      </c>
      <c r="P6536" s="2">
        <f>DATEDIF('Transaction Data'!$D6536,'Transaction Data'!$A6536,"y")</f>
        <v>22</v>
      </c>
      <c r="Q6536" s="2" t="str">
        <f>FLOOR('Transaction Data'!$P6536,15)&amp;"-"&amp;FLOOR('Transaction Data'!$P6536,15)+14</f>
        <v>15-29</v>
      </c>
      <c r="R6536" s="2" t="str">
        <f>IF('Transaction Data'!$L6536&lt;=10,"Less Expensive","Expensive")</f>
        <v>Less Expensive</v>
      </c>
      <c r="S6536" s="4">
        <f>WEEKDAY('Transaction Data'!$A6536)</f>
        <v>5</v>
      </c>
      <c r="T6536" s="2" t="str">
        <f>IF(WEEKDAY('Transaction Data'!$A6536,2)&lt;6,"Weekday","Weekend")</f>
        <v>Weekday</v>
      </c>
    </row>
    <row r="6537" ht="15.75" customHeight="1">
      <c r="A6537" s="1">
        <v>45363.0</v>
      </c>
      <c r="B6537" s="2" t="s">
        <v>6097</v>
      </c>
      <c r="C6537" s="2" t="s">
        <v>51</v>
      </c>
      <c r="D6537" s="1">
        <v>22657.0</v>
      </c>
      <c r="E6537" s="2" t="s">
        <v>37</v>
      </c>
      <c r="F6537" s="2">
        <v>450.0</v>
      </c>
      <c r="G6537" s="2" t="s">
        <v>23</v>
      </c>
      <c r="H6537" s="2" t="s">
        <v>49</v>
      </c>
      <c r="I6537" s="2" t="s">
        <v>30</v>
      </c>
      <c r="J6537" s="2" t="str">
        <f t="array" ref="J6537">XLOOKUP('Transaction Data'!$G6537,Product_Code,Biscuit_Brand)</f>
        <v>Cinnamon Swirls</v>
      </c>
      <c r="K6537" s="2">
        <f t="array" ref="K6537">XLOOKUP('Transaction Data'!$G6537,Product_Code,Cost)</f>
        <v>10</v>
      </c>
      <c r="L6537" s="2">
        <f t="array" ref="L6537">XLOOKUP('Transaction Data'!$G6537,Product_Code,Unit_Price)</f>
        <v>14</v>
      </c>
      <c r="M6537" s="3">
        <f>'Transaction Data'!$F6537*'Transaction Data'!$K6537</f>
        <v>4500</v>
      </c>
      <c r="N6537" s="3">
        <f>'Transaction Data'!$F6537*'Transaction Data'!$L6537</f>
        <v>6300</v>
      </c>
      <c r="O6537" s="3">
        <f>'Transaction Data'!$N6537-'Transaction Data'!$M6537</f>
        <v>1800</v>
      </c>
      <c r="P6537" s="2">
        <f>DATEDIF('Transaction Data'!$D6537,'Transaction Data'!$A6537,"y")</f>
        <v>62</v>
      </c>
      <c r="Q6537" s="2" t="str">
        <f>FLOOR('Transaction Data'!$P6537,15)&amp;"-"&amp;FLOOR('Transaction Data'!$P6537,15)+14</f>
        <v>60-74</v>
      </c>
      <c r="R6537" s="2" t="str">
        <f>IF('Transaction Data'!$L6537&lt;=10,"Less Expensive","Expensive")</f>
        <v>Expensive</v>
      </c>
      <c r="S6537" s="4">
        <f>WEEKDAY('Transaction Data'!$A6537)</f>
        <v>3</v>
      </c>
      <c r="T6537" s="2" t="str">
        <f>IF(WEEKDAY('Transaction Data'!$A6537,2)&lt;6,"Weekday","Weekend")</f>
        <v>Weekday</v>
      </c>
    </row>
    <row r="6538" ht="15.75" customHeight="1">
      <c r="A6538" s="1">
        <v>45400.0</v>
      </c>
      <c r="B6538" s="2" t="s">
        <v>6098</v>
      </c>
      <c r="C6538" s="2" t="s">
        <v>41</v>
      </c>
      <c r="D6538" s="1">
        <v>24166.0</v>
      </c>
      <c r="E6538" s="2" t="s">
        <v>37</v>
      </c>
      <c r="F6538" s="2">
        <v>256.0</v>
      </c>
      <c r="G6538" s="2" t="s">
        <v>48</v>
      </c>
      <c r="H6538" s="2" t="s">
        <v>52</v>
      </c>
      <c r="I6538" s="2" t="s">
        <v>25</v>
      </c>
      <c r="J6538" s="2" t="str">
        <f t="array" ref="J6538">XLOOKUP('Transaction Data'!$G6538,Product_Code,Biscuit_Brand)</f>
        <v>Lemon Crisps</v>
      </c>
      <c r="K6538" s="2">
        <f t="array" ref="K6538">XLOOKUP('Transaction Data'!$G6538,Product_Code,Cost)</f>
        <v>7</v>
      </c>
      <c r="L6538" s="2">
        <f t="array" ref="L6538">XLOOKUP('Transaction Data'!$G6538,Product_Code,Unit_Price)</f>
        <v>9</v>
      </c>
      <c r="M6538" s="3">
        <f>'Transaction Data'!$F6538*'Transaction Data'!$K6538</f>
        <v>1792</v>
      </c>
      <c r="N6538" s="3">
        <f>'Transaction Data'!$F6538*'Transaction Data'!$L6538</f>
        <v>2304</v>
      </c>
      <c r="O6538" s="3">
        <f>'Transaction Data'!$N6538-'Transaction Data'!$M6538</f>
        <v>512</v>
      </c>
      <c r="P6538" s="2">
        <f>DATEDIF('Transaction Data'!$D6538,'Transaction Data'!$A6538,"y")</f>
        <v>58</v>
      </c>
      <c r="Q6538" s="2" t="str">
        <f>FLOOR('Transaction Data'!$P6538,15)&amp;"-"&amp;FLOOR('Transaction Data'!$P6538,15)+14</f>
        <v>45-59</v>
      </c>
      <c r="R6538" s="2" t="str">
        <f>IF('Transaction Data'!$L6538&lt;=10,"Less Expensive","Expensive")</f>
        <v>Less Expensive</v>
      </c>
      <c r="S6538" s="4">
        <f>WEEKDAY('Transaction Data'!$A6538)</f>
        <v>5</v>
      </c>
      <c r="T6538" s="2" t="str">
        <f>IF(WEEKDAY('Transaction Data'!$A6538,2)&lt;6,"Weekday","Weekend")</f>
        <v>Weekday</v>
      </c>
    </row>
    <row r="6539" ht="15.75" customHeight="1">
      <c r="A6539" s="1">
        <v>45295.0</v>
      </c>
      <c r="B6539" s="2" t="s">
        <v>6099</v>
      </c>
      <c r="C6539" s="2" t="s">
        <v>65</v>
      </c>
      <c r="D6539" s="1">
        <v>34320.0</v>
      </c>
      <c r="E6539" s="2" t="s">
        <v>27</v>
      </c>
      <c r="F6539" s="2">
        <v>410.0</v>
      </c>
      <c r="G6539" s="2" t="s">
        <v>55</v>
      </c>
      <c r="H6539" s="2" t="s">
        <v>52</v>
      </c>
      <c r="I6539" s="2" t="s">
        <v>25</v>
      </c>
      <c r="J6539" s="2" t="str">
        <f t="array" ref="J6539">XLOOKUP('Transaction Data'!$G6539,Product_Code,Biscuit_Brand)</f>
        <v>Vanilla Wafers</v>
      </c>
      <c r="K6539" s="2">
        <f t="array" ref="K6539">XLOOKUP('Transaction Data'!$G6539,Product_Code,Cost)</f>
        <v>18</v>
      </c>
      <c r="L6539" s="2">
        <f t="array" ref="L6539">XLOOKUP('Transaction Data'!$G6539,Product_Code,Unit_Price)</f>
        <v>36</v>
      </c>
      <c r="M6539" s="3">
        <f>'Transaction Data'!$F6539*'Transaction Data'!$K6539</f>
        <v>7380</v>
      </c>
      <c r="N6539" s="3">
        <f>'Transaction Data'!$F6539*'Transaction Data'!$L6539</f>
        <v>14760</v>
      </c>
      <c r="O6539" s="3">
        <f>'Transaction Data'!$N6539-'Transaction Data'!$M6539</f>
        <v>7380</v>
      </c>
      <c r="P6539" s="2">
        <f>DATEDIF('Transaction Data'!$D6539,'Transaction Data'!$A6539,"y")</f>
        <v>30</v>
      </c>
      <c r="Q6539" s="2" t="str">
        <f>FLOOR('Transaction Data'!$P6539,15)&amp;"-"&amp;FLOOR('Transaction Data'!$P6539,15)+14</f>
        <v>30-44</v>
      </c>
      <c r="R6539" s="2" t="str">
        <f>IF('Transaction Data'!$L6539&lt;=10,"Less Expensive","Expensive")</f>
        <v>Expensive</v>
      </c>
      <c r="S6539" s="4">
        <f>WEEKDAY('Transaction Data'!$A6539)</f>
        <v>5</v>
      </c>
      <c r="T6539" s="2" t="str">
        <f>IF(WEEKDAY('Transaction Data'!$A6539,2)&lt;6,"Weekday","Weekend")</f>
        <v>Weekday</v>
      </c>
    </row>
    <row r="6540" ht="15.75" customHeight="1">
      <c r="A6540" s="1">
        <v>45302.0</v>
      </c>
      <c r="B6540" s="2" t="s">
        <v>6100</v>
      </c>
      <c r="C6540" s="2" t="s">
        <v>78</v>
      </c>
      <c r="D6540" s="1">
        <v>20550.0</v>
      </c>
      <c r="E6540" s="2" t="s">
        <v>37</v>
      </c>
      <c r="F6540" s="2">
        <v>299.0</v>
      </c>
      <c r="G6540" s="2" t="s">
        <v>48</v>
      </c>
      <c r="H6540" s="2" t="s">
        <v>45</v>
      </c>
      <c r="I6540" s="2" t="s">
        <v>25</v>
      </c>
      <c r="J6540" s="2" t="str">
        <f t="array" ref="J6540">XLOOKUP('Transaction Data'!$G6540,Product_Code,Biscuit_Brand)</f>
        <v>Lemon Crisps</v>
      </c>
      <c r="K6540" s="2">
        <f t="array" ref="K6540">XLOOKUP('Transaction Data'!$G6540,Product_Code,Cost)</f>
        <v>7</v>
      </c>
      <c r="L6540" s="2">
        <f t="array" ref="L6540">XLOOKUP('Transaction Data'!$G6540,Product_Code,Unit_Price)</f>
        <v>9</v>
      </c>
      <c r="M6540" s="3">
        <f>'Transaction Data'!$F6540*'Transaction Data'!$K6540</f>
        <v>2093</v>
      </c>
      <c r="N6540" s="3">
        <f>'Transaction Data'!$F6540*'Transaction Data'!$L6540</f>
        <v>2691</v>
      </c>
      <c r="O6540" s="3">
        <f>'Transaction Data'!$N6540-'Transaction Data'!$M6540</f>
        <v>598</v>
      </c>
      <c r="P6540" s="2">
        <f>DATEDIF('Transaction Data'!$D6540,'Transaction Data'!$A6540,"y")</f>
        <v>67</v>
      </c>
      <c r="Q6540" s="2" t="str">
        <f>FLOOR('Transaction Data'!$P6540,15)&amp;"-"&amp;FLOOR('Transaction Data'!$P6540,15)+14</f>
        <v>60-74</v>
      </c>
      <c r="R6540" s="2" t="str">
        <f>IF('Transaction Data'!$L6540&lt;=10,"Less Expensive","Expensive")</f>
        <v>Less Expensive</v>
      </c>
      <c r="S6540" s="4">
        <f>WEEKDAY('Transaction Data'!$A6540)</f>
        <v>5</v>
      </c>
      <c r="T6540" s="2" t="str">
        <f>IF(WEEKDAY('Transaction Data'!$A6540,2)&lt;6,"Weekday","Weekend")</f>
        <v>Weekday</v>
      </c>
    </row>
    <row r="6541" ht="15.75" customHeight="1">
      <c r="A6541" s="1">
        <v>45481.0</v>
      </c>
      <c r="B6541" s="2" t="s">
        <v>2848</v>
      </c>
      <c r="C6541" s="2" t="s">
        <v>41</v>
      </c>
      <c r="D6541" s="1">
        <v>17047.0</v>
      </c>
      <c r="E6541" s="2" t="s">
        <v>63</v>
      </c>
      <c r="F6541" s="2">
        <v>414.0</v>
      </c>
      <c r="G6541" s="2" t="s">
        <v>48</v>
      </c>
      <c r="H6541" s="2" t="s">
        <v>49</v>
      </c>
      <c r="I6541" s="2" t="s">
        <v>25</v>
      </c>
      <c r="J6541" s="2" t="str">
        <f t="array" ref="J6541">XLOOKUP('Transaction Data'!$G6541,Product_Code,Biscuit_Brand)</f>
        <v>Lemon Crisps</v>
      </c>
      <c r="K6541" s="2">
        <f t="array" ref="K6541">XLOOKUP('Transaction Data'!$G6541,Product_Code,Cost)</f>
        <v>7</v>
      </c>
      <c r="L6541" s="2">
        <f t="array" ref="L6541">XLOOKUP('Transaction Data'!$G6541,Product_Code,Unit_Price)</f>
        <v>9</v>
      </c>
      <c r="M6541" s="3">
        <f>'Transaction Data'!$F6541*'Transaction Data'!$K6541</f>
        <v>2898</v>
      </c>
      <c r="N6541" s="3">
        <f>'Transaction Data'!$F6541*'Transaction Data'!$L6541</f>
        <v>3726</v>
      </c>
      <c r="O6541" s="3">
        <f>'Transaction Data'!$N6541-'Transaction Data'!$M6541</f>
        <v>828</v>
      </c>
      <c r="P6541" s="2">
        <f>DATEDIF('Transaction Data'!$D6541,'Transaction Data'!$A6541,"y")</f>
        <v>77</v>
      </c>
      <c r="Q6541" s="2" t="str">
        <f>FLOOR('Transaction Data'!$P6541,15)&amp;"-"&amp;FLOOR('Transaction Data'!$P6541,15)+14</f>
        <v>75-89</v>
      </c>
      <c r="R6541" s="2" t="str">
        <f>IF('Transaction Data'!$L6541&lt;=10,"Less Expensive","Expensive")</f>
        <v>Less Expensive</v>
      </c>
      <c r="S6541" s="4">
        <f>WEEKDAY('Transaction Data'!$A6541)</f>
        <v>2</v>
      </c>
      <c r="T6541" s="2" t="str">
        <f>IF(WEEKDAY('Transaction Data'!$A6541,2)&lt;6,"Weekday","Weekend")</f>
        <v>Weekday</v>
      </c>
    </row>
    <row r="6542" ht="15.75" customHeight="1">
      <c r="A6542" s="1">
        <v>45458.0</v>
      </c>
      <c r="B6542" s="2" t="s">
        <v>4035</v>
      </c>
      <c r="C6542" s="2" t="s">
        <v>69</v>
      </c>
      <c r="D6542" s="1">
        <v>27602.0</v>
      </c>
      <c r="E6542" s="2" t="s">
        <v>27</v>
      </c>
      <c r="F6542" s="2">
        <v>59.0</v>
      </c>
      <c r="G6542" s="2" t="s">
        <v>57</v>
      </c>
      <c r="H6542" s="2" t="s">
        <v>52</v>
      </c>
      <c r="I6542" s="2" t="s">
        <v>25</v>
      </c>
      <c r="J6542" s="2" t="str">
        <f t="array" ref="J6542">XLOOKUP('Transaction Data'!$G6542,Product_Code,Biscuit_Brand)</f>
        <v>Oatmeal Cookies</v>
      </c>
      <c r="K6542" s="2">
        <f t="array" ref="K6542">XLOOKUP('Transaction Data'!$G6542,Product_Code,Cost)</f>
        <v>19</v>
      </c>
      <c r="L6542" s="2">
        <f t="array" ref="L6542">XLOOKUP('Transaction Data'!$G6542,Product_Code,Unit_Price)</f>
        <v>23</v>
      </c>
      <c r="M6542" s="3">
        <f>'Transaction Data'!$F6542*'Transaction Data'!$K6542</f>
        <v>1121</v>
      </c>
      <c r="N6542" s="3">
        <f>'Transaction Data'!$F6542*'Transaction Data'!$L6542</f>
        <v>1357</v>
      </c>
      <c r="O6542" s="3">
        <f>'Transaction Data'!$N6542-'Transaction Data'!$M6542</f>
        <v>236</v>
      </c>
      <c r="P6542" s="2">
        <f>DATEDIF('Transaction Data'!$D6542,'Transaction Data'!$A6542,"y")</f>
        <v>48</v>
      </c>
      <c r="Q6542" s="2" t="str">
        <f>FLOOR('Transaction Data'!$P6542,15)&amp;"-"&amp;FLOOR('Transaction Data'!$P6542,15)+14</f>
        <v>45-59</v>
      </c>
      <c r="R6542" s="2" t="str">
        <f>IF('Transaction Data'!$L6542&lt;=10,"Less Expensive","Expensive")</f>
        <v>Expensive</v>
      </c>
      <c r="S6542" s="4">
        <f>WEEKDAY('Transaction Data'!$A6542)</f>
        <v>7</v>
      </c>
      <c r="T6542" s="2" t="str">
        <f>IF(WEEKDAY('Transaction Data'!$A6542,2)&lt;6,"Weekday","Weekend")</f>
        <v>Weekend</v>
      </c>
    </row>
    <row r="6543" ht="15.75" customHeight="1">
      <c r="A6543" s="1">
        <v>45382.0</v>
      </c>
      <c r="B6543" s="2" t="s">
        <v>6101</v>
      </c>
      <c r="C6543" s="2" t="s">
        <v>78</v>
      </c>
      <c r="D6543" s="1">
        <v>32604.0</v>
      </c>
      <c r="E6543" s="2" t="s">
        <v>63</v>
      </c>
      <c r="F6543" s="2">
        <v>75.0</v>
      </c>
      <c r="G6543" s="2" t="s">
        <v>23</v>
      </c>
      <c r="H6543" s="2" t="s">
        <v>49</v>
      </c>
      <c r="I6543" s="2" t="s">
        <v>25</v>
      </c>
      <c r="J6543" s="2" t="str">
        <f t="array" ref="J6543">XLOOKUP('Transaction Data'!$G6543,Product_Code,Biscuit_Brand)</f>
        <v>Cinnamon Swirls</v>
      </c>
      <c r="K6543" s="2">
        <f t="array" ref="K6543">XLOOKUP('Transaction Data'!$G6543,Product_Code,Cost)</f>
        <v>10</v>
      </c>
      <c r="L6543" s="2">
        <f t="array" ref="L6543">XLOOKUP('Transaction Data'!$G6543,Product_Code,Unit_Price)</f>
        <v>14</v>
      </c>
      <c r="M6543" s="3">
        <f>'Transaction Data'!$F6543*'Transaction Data'!$K6543</f>
        <v>750</v>
      </c>
      <c r="N6543" s="3">
        <f>'Transaction Data'!$F6543*'Transaction Data'!$L6543</f>
        <v>1050</v>
      </c>
      <c r="O6543" s="3">
        <f>'Transaction Data'!$N6543-'Transaction Data'!$M6543</f>
        <v>300</v>
      </c>
      <c r="P6543" s="2">
        <f>DATEDIF('Transaction Data'!$D6543,'Transaction Data'!$A6543,"y")</f>
        <v>34</v>
      </c>
      <c r="Q6543" s="2" t="str">
        <f>FLOOR('Transaction Data'!$P6543,15)&amp;"-"&amp;FLOOR('Transaction Data'!$P6543,15)+14</f>
        <v>30-44</v>
      </c>
      <c r="R6543" s="2" t="str">
        <f>IF('Transaction Data'!$L6543&lt;=10,"Less Expensive","Expensive")</f>
        <v>Expensive</v>
      </c>
      <c r="S6543" s="4">
        <f>WEEKDAY('Transaction Data'!$A6543)</f>
        <v>1</v>
      </c>
      <c r="T6543" s="2" t="str">
        <f>IF(WEEKDAY('Transaction Data'!$A6543,2)&lt;6,"Weekday","Weekend")</f>
        <v>Weekend</v>
      </c>
    </row>
    <row r="6544" ht="15.75" customHeight="1">
      <c r="A6544" s="1">
        <v>45486.0</v>
      </c>
      <c r="B6544" s="2" t="s">
        <v>6102</v>
      </c>
      <c r="C6544" s="2" t="s">
        <v>51</v>
      </c>
      <c r="D6544" s="1">
        <v>24666.0</v>
      </c>
      <c r="E6544" s="2" t="s">
        <v>63</v>
      </c>
      <c r="F6544" s="2">
        <v>169.0</v>
      </c>
      <c r="G6544" s="2" t="s">
        <v>61</v>
      </c>
      <c r="H6544" s="2" t="s">
        <v>52</v>
      </c>
      <c r="I6544" s="2" t="s">
        <v>30</v>
      </c>
      <c r="J6544" s="2" t="str">
        <f t="array" ref="J6544">XLOOKUP('Transaction Data'!$G6544,Product_Code,Biscuit_Brand)</f>
        <v>Choco Delight</v>
      </c>
      <c r="K6544" s="2">
        <f t="array" ref="K6544">XLOOKUP('Transaction Data'!$G6544,Product_Code,Cost)</f>
        <v>3</v>
      </c>
      <c r="L6544" s="2">
        <f t="array" ref="L6544">XLOOKUP('Transaction Data'!$G6544,Product_Code,Unit_Price)</f>
        <v>5</v>
      </c>
      <c r="M6544" s="3">
        <f>'Transaction Data'!$F6544*'Transaction Data'!$K6544</f>
        <v>507</v>
      </c>
      <c r="N6544" s="3">
        <f>'Transaction Data'!$F6544*'Transaction Data'!$L6544</f>
        <v>845</v>
      </c>
      <c r="O6544" s="3">
        <f>'Transaction Data'!$N6544-'Transaction Data'!$M6544</f>
        <v>338</v>
      </c>
      <c r="P6544" s="2">
        <f>DATEDIF('Transaction Data'!$D6544,'Transaction Data'!$A6544,"y")</f>
        <v>57</v>
      </c>
      <c r="Q6544" s="2" t="str">
        <f>FLOOR('Transaction Data'!$P6544,15)&amp;"-"&amp;FLOOR('Transaction Data'!$P6544,15)+14</f>
        <v>45-59</v>
      </c>
      <c r="R6544" s="2" t="str">
        <f>IF('Transaction Data'!$L6544&lt;=10,"Less Expensive","Expensive")</f>
        <v>Less Expensive</v>
      </c>
      <c r="S6544" s="4">
        <f>WEEKDAY('Transaction Data'!$A6544)</f>
        <v>7</v>
      </c>
      <c r="T6544" s="2" t="str">
        <f>IF(WEEKDAY('Transaction Data'!$A6544,2)&lt;6,"Weekday","Weekend")</f>
        <v>Weekend</v>
      </c>
    </row>
    <row r="6545" ht="15.75" customHeight="1">
      <c r="A6545" s="1">
        <v>45458.0</v>
      </c>
      <c r="B6545" s="2" t="s">
        <v>6103</v>
      </c>
      <c r="C6545" s="2" t="s">
        <v>32</v>
      </c>
      <c r="D6545" s="1">
        <v>31371.0</v>
      </c>
      <c r="E6545" s="2" t="s">
        <v>27</v>
      </c>
      <c r="F6545" s="2">
        <v>442.0</v>
      </c>
      <c r="G6545" s="2" t="s">
        <v>48</v>
      </c>
      <c r="H6545" s="2" t="s">
        <v>34</v>
      </c>
      <c r="I6545" s="2" t="s">
        <v>25</v>
      </c>
      <c r="J6545" s="2" t="str">
        <f t="array" ref="J6545">XLOOKUP('Transaction Data'!$G6545,Product_Code,Biscuit_Brand)</f>
        <v>Lemon Crisps</v>
      </c>
      <c r="K6545" s="2">
        <f t="array" ref="K6545">XLOOKUP('Transaction Data'!$G6545,Product_Code,Cost)</f>
        <v>7</v>
      </c>
      <c r="L6545" s="2">
        <f t="array" ref="L6545">XLOOKUP('Transaction Data'!$G6545,Product_Code,Unit_Price)</f>
        <v>9</v>
      </c>
      <c r="M6545" s="3">
        <f>'Transaction Data'!$F6545*'Transaction Data'!$K6545</f>
        <v>3094</v>
      </c>
      <c r="N6545" s="3">
        <f>'Transaction Data'!$F6545*'Transaction Data'!$L6545</f>
        <v>3978</v>
      </c>
      <c r="O6545" s="3">
        <f>'Transaction Data'!$N6545-'Transaction Data'!$M6545</f>
        <v>884</v>
      </c>
      <c r="P6545" s="2">
        <f>DATEDIF('Transaction Data'!$D6545,'Transaction Data'!$A6545,"y")</f>
        <v>38</v>
      </c>
      <c r="Q6545" s="2" t="str">
        <f>FLOOR('Transaction Data'!$P6545,15)&amp;"-"&amp;FLOOR('Transaction Data'!$P6545,15)+14</f>
        <v>30-44</v>
      </c>
      <c r="R6545" s="2" t="str">
        <f>IF('Transaction Data'!$L6545&lt;=10,"Less Expensive","Expensive")</f>
        <v>Less Expensive</v>
      </c>
      <c r="S6545" s="4">
        <f>WEEKDAY('Transaction Data'!$A6545)</f>
        <v>7</v>
      </c>
      <c r="T6545" s="2" t="str">
        <f>IF(WEEKDAY('Transaction Data'!$A6545,2)&lt;6,"Weekday","Weekend")</f>
        <v>Weekend</v>
      </c>
    </row>
    <row r="6546" ht="15.75" customHeight="1">
      <c r="A6546" s="1">
        <v>45432.0</v>
      </c>
      <c r="B6546" s="2" t="s">
        <v>6104</v>
      </c>
      <c r="C6546" s="2" t="s">
        <v>69</v>
      </c>
      <c r="D6546" s="1">
        <v>23302.0</v>
      </c>
      <c r="E6546" s="2" t="s">
        <v>27</v>
      </c>
      <c r="F6546" s="2">
        <v>211.0</v>
      </c>
      <c r="G6546" s="2" t="s">
        <v>23</v>
      </c>
      <c r="H6546" s="2" t="s">
        <v>34</v>
      </c>
      <c r="I6546" s="2" t="s">
        <v>25</v>
      </c>
      <c r="J6546" s="2" t="str">
        <f t="array" ref="J6546">XLOOKUP('Transaction Data'!$G6546,Product_Code,Biscuit_Brand)</f>
        <v>Cinnamon Swirls</v>
      </c>
      <c r="K6546" s="2">
        <f t="array" ref="K6546">XLOOKUP('Transaction Data'!$G6546,Product_Code,Cost)</f>
        <v>10</v>
      </c>
      <c r="L6546" s="2">
        <f t="array" ref="L6546">XLOOKUP('Transaction Data'!$G6546,Product_Code,Unit_Price)</f>
        <v>14</v>
      </c>
      <c r="M6546" s="3">
        <f>'Transaction Data'!$F6546*'Transaction Data'!$K6546</f>
        <v>2110</v>
      </c>
      <c r="N6546" s="3">
        <f>'Transaction Data'!$F6546*'Transaction Data'!$L6546</f>
        <v>2954</v>
      </c>
      <c r="O6546" s="3">
        <f>'Transaction Data'!$N6546-'Transaction Data'!$M6546</f>
        <v>844</v>
      </c>
      <c r="P6546" s="2">
        <f>DATEDIF('Transaction Data'!$D6546,'Transaction Data'!$A6546,"y")</f>
        <v>60</v>
      </c>
      <c r="Q6546" s="2" t="str">
        <f>FLOOR('Transaction Data'!$P6546,15)&amp;"-"&amp;FLOOR('Transaction Data'!$P6546,15)+14</f>
        <v>60-74</v>
      </c>
      <c r="R6546" s="2" t="str">
        <f>IF('Transaction Data'!$L6546&lt;=10,"Less Expensive","Expensive")</f>
        <v>Expensive</v>
      </c>
      <c r="S6546" s="4">
        <f>WEEKDAY('Transaction Data'!$A6546)</f>
        <v>2</v>
      </c>
      <c r="T6546" s="2" t="str">
        <f>IF(WEEKDAY('Transaction Data'!$A6546,2)&lt;6,"Weekday","Weekend")</f>
        <v>Weekday</v>
      </c>
    </row>
    <row r="6547" ht="15.75" customHeight="1">
      <c r="A6547" s="1">
        <v>45428.0</v>
      </c>
      <c r="B6547" s="2" t="s">
        <v>6105</v>
      </c>
      <c r="C6547" s="2" t="s">
        <v>69</v>
      </c>
      <c r="D6547" s="1">
        <v>21516.0</v>
      </c>
      <c r="E6547" s="2" t="s">
        <v>63</v>
      </c>
      <c r="F6547" s="2">
        <v>31.0</v>
      </c>
      <c r="G6547" s="2" t="s">
        <v>55</v>
      </c>
      <c r="H6547" s="2" t="s">
        <v>39</v>
      </c>
      <c r="I6547" s="2" t="s">
        <v>25</v>
      </c>
      <c r="J6547" s="2" t="str">
        <f t="array" ref="J6547">XLOOKUP('Transaction Data'!$G6547,Product_Code,Biscuit_Brand)</f>
        <v>Vanilla Wafers</v>
      </c>
      <c r="K6547" s="2">
        <f t="array" ref="K6547">XLOOKUP('Transaction Data'!$G6547,Product_Code,Cost)</f>
        <v>18</v>
      </c>
      <c r="L6547" s="2">
        <f t="array" ref="L6547">XLOOKUP('Transaction Data'!$G6547,Product_Code,Unit_Price)</f>
        <v>36</v>
      </c>
      <c r="M6547" s="3">
        <f>'Transaction Data'!$F6547*'Transaction Data'!$K6547</f>
        <v>558</v>
      </c>
      <c r="N6547" s="3">
        <f>'Transaction Data'!$F6547*'Transaction Data'!$L6547</f>
        <v>1116</v>
      </c>
      <c r="O6547" s="3">
        <f>'Transaction Data'!$N6547-'Transaction Data'!$M6547</f>
        <v>558</v>
      </c>
      <c r="P6547" s="2">
        <f>DATEDIF('Transaction Data'!$D6547,'Transaction Data'!$A6547,"y")</f>
        <v>65</v>
      </c>
      <c r="Q6547" s="2" t="str">
        <f>FLOOR('Transaction Data'!$P6547,15)&amp;"-"&amp;FLOOR('Transaction Data'!$P6547,15)+14</f>
        <v>60-74</v>
      </c>
      <c r="R6547" s="2" t="str">
        <f>IF('Transaction Data'!$L6547&lt;=10,"Less Expensive","Expensive")</f>
        <v>Expensive</v>
      </c>
      <c r="S6547" s="4">
        <f>WEEKDAY('Transaction Data'!$A6547)</f>
        <v>5</v>
      </c>
      <c r="T6547" s="2" t="str">
        <f>IF(WEEKDAY('Transaction Data'!$A6547,2)&lt;6,"Weekday","Weekend")</f>
        <v>Weekday</v>
      </c>
    </row>
    <row r="6548" ht="15.75" customHeight="1">
      <c r="A6548" s="1">
        <v>45372.0</v>
      </c>
      <c r="B6548" s="2" t="s">
        <v>5079</v>
      </c>
      <c r="C6548" s="2" t="s">
        <v>32</v>
      </c>
      <c r="D6548" s="1">
        <v>33594.0</v>
      </c>
      <c r="E6548" s="2" t="s">
        <v>27</v>
      </c>
      <c r="F6548" s="2">
        <v>168.0</v>
      </c>
      <c r="G6548" s="2" t="s">
        <v>60</v>
      </c>
      <c r="H6548" s="2" t="s">
        <v>42</v>
      </c>
      <c r="I6548" s="2" t="s">
        <v>25</v>
      </c>
      <c r="J6548" s="2" t="str">
        <f t="array" ref="J6548">XLOOKUP('Transaction Data'!$G6548,Product_Code,Biscuit_Brand)</f>
        <v>Peanut Butter Bites</v>
      </c>
      <c r="K6548" s="2">
        <f t="array" ref="K6548">XLOOKUP('Transaction Data'!$G6548,Product_Code,Cost)</f>
        <v>5</v>
      </c>
      <c r="L6548" s="2">
        <f t="array" ref="L6548">XLOOKUP('Transaction Data'!$G6548,Product_Code,Unit_Price)</f>
        <v>7</v>
      </c>
      <c r="M6548" s="3">
        <f>'Transaction Data'!$F6548*'Transaction Data'!$K6548</f>
        <v>840</v>
      </c>
      <c r="N6548" s="3">
        <f>'Transaction Data'!$F6548*'Transaction Data'!$L6548</f>
        <v>1176</v>
      </c>
      <c r="O6548" s="3">
        <f>'Transaction Data'!$N6548-'Transaction Data'!$M6548</f>
        <v>336</v>
      </c>
      <c r="P6548" s="2">
        <f>DATEDIF('Transaction Data'!$D6548,'Transaction Data'!$A6548,"y")</f>
        <v>32</v>
      </c>
      <c r="Q6548" s="2" t="str">
        <f>FLOOR('Transaction Data'!$P6548,15)&amp;"-"&amp;FLOOR('Transaction Data'!$P6548,15)+14</f>
        <v>30-44</v>
      </c>
      <c r="R6548" s="2" t="str">
        <f>IF('Transaction Data'!$L6548&lt;=10,"Less Expensive","Expensive")</f>
        <v>Less Expensive</v>
      </c>
      <c r="S6548" s="4">
        <f>WEEKDAY('Transaction Data'!$A6548)</f>
        <v>5</v>
      </c>
      <c r="T6548" s="2" t="str">
        <f>IF(WEEKDAY('Transaction Data'!$A6548,2)&lt;6,"Weekday","Weekend")</f>
        <v>Weekday</v>
      </c>
    </row>
    <row r="6549" ht="15.75" customHeight="1">
      <c r="A6549" s="1">
        <v>45401.0</v>
      </c>
      <c r="B6549" s="2" t="s">
        <v>6106</v>
      </c>
      <c r="C6549" s="2" t="s">
        <v>32</v>
      </c>
      <c r="D6549" s="1">
        <v>34108.0</v>
      </c>
      <c r="E6549" s="2" t="s">
        <v>37</v>
      </c>
      <c r="F6549" s="2">
        <v>372.0</v>
      </c>
      <c r="G6549" s="2" t="s">
        <v>44</v>
      </c>
      <c r="H6549" s="2" t="s">
        <v>45</v>
      </c>
      <c r="I6549" s="2" t="s">
        <v>25</v>
      </c>
      <c r="J6549" s="2" t="str">
        <f t="array" ref="J6549">XLOOKUP('Transaction Data'!$G6549,Product_Code,Biscuit_Brand)</f>
        <v>Butter Crunch</v>
      </c>
      <c r="K6549" s="2">
        <f t="array" ref="K6549">XLOOKUP('Transaction Data'!$G6549,Product_Code,Cost)</f>
        <v>10</v>
      </c>
      <c r="L6549" s="2">
        <f t="array" ref="L6549">XLOOKUP('Transaction Data'!$G6549,Product_Code,Unit_Price)</f>
        <v>11</v>
      </c>
      <c r="M6549" s="3">
        <f>'Transaction Data'!$F6549*'Transaction Data'!$K6549</f>
        <v>3720</v>
      </c>
      <c r="N6549" s="3">
        <f>'Transaction Data'!$F6549*'Transaction Data'!$L6549</f>
        <v>4092</v>
      </c>
      <c r="O6549" s="3">
        <f>'Transaction Data'!$N6549-'Transaction Data'!$M6549</f>
        <v>372</v>
      </c>
      <c r="P6549" s="2">
        <f>DATEDIF('Transaction Data'!$D6549,'Transaction Data'!$A6549,"y")</f>
        <v>30</v>
      </c>
      <c r="Q6549" s="2" t="str">
        <f>FLOOR('Transaction Data'!$P6549,15)&amp;"-"&amp;FLOOR('Transaction Data'!$P6549,15)+14</f>
        <v>30-44</v>
      </c>
      <c r="R6549" s="2" t="str">
        <f>IF('Transaction Data'!$L6549&lt;=10,"Less Expensive","Expensive")</f>
        <v>Expensive</v>
      </c>
      <c r="S6549" s="4">
        <f>WEEKDAY('Transaction Data'!$A6549)</f>
        <v>6</v>
      </c>
      <c r="T6549" s="2" t="str">
        <f>IF(WEEKDAY('Transaction Data'!$A6549,2)&lt;6,"Weekday","Weekend")</f>
        <v>Weekday</v>
      </c>
    </row>
    <row r="6550" ht="15.75" customHeight="1">
      <c r="A6550" s="1">
        <v>45355.0</v>
      </c>
      <c r="B6550" s="2" t="s">
        <v>6107</v>
      </c>
      <c r="C6550" s="2" t="s">
        <v>72</v>
      </c>
      <c r="D6550" s="1">
        <v>38202.0</v>
      </c>
      <c r="E6550" s="2" t="s">
        <v>22</v>
      </c>
      <c r="F6550" s="2">
        <v>462.0</v>
      </c>
      <c r="G6550" s="2" t="s">
        <v>55</v>
      </c>
      <c r="H6550" s="2" t="s">
        <v>49</v>
      </c>
      <c r="I6550" s="2" t="s">
        <v>25</v>
      </c>
      <c r="J6550" s="2" t="str">
        <f t="array" ref="J6550">XLOOKUP('Transaction Data'!$G6550,Product_Code,Biscuit_Brand)</f>
        <v>Vanilla Wafers</v>
      </c>
      <c r="K6550" s="2">
        <f t="array" ref="K6550">XLOOKUP('Transaction Data'!$G6550,Product_Code,Cost)</f>
        <v>18</v>
      </c>
      <c r="L6550" s="2">
        <f t="array" ref="L6550">XLOOKUP('Transaction Data'!$G6550,Product_Code,Unit_Price)</f>
        <v>36</v>
      </c>
      <c r="M6550" s="3">
        <f>'Transaction Data'!$F6550*'Transaction Data'!$K6550</f>
        <v>8316</v>
      </c>
      <c r="N6550" s="3">
        <f>'Transaction Data'!$F6550*'Transaction Data'!$L6550</f>
        <v>16632</v>
      </c>
      <c r="O6550" s="3">
        <f>'Transaction Data'!$N6550-'Transaction Data'!$M6550</f>
        <v>8316</v>
      </c>
      <c r="P6550" s="2">
        <f>DATEDIF('Transaction Data'!$D6550,'Transaction Data'!$A6550,"y")</f>
        <v>19</v>
      </c>
      <c r="Q6550" s="2" t="str">
        <f>FLOOR('Transaction Data'!$P6550,15)&amp;"-"&amp;FLOOR('Transaction Data'!$P6550,15)+14</f>
        <v>15-29</v>
      </c>
      <c r="R6550" s="2" t="str">
        <f>IF('Transaction Data'!$L6550&lt;=10,"Less Expensive","Expensive")</f>
        <v>Expensive</v>
      </c>
      <c r="S6550" s="4">
        <f>WEEKDAY('Transaction Data'!$A6550)</f>
        <v>2</v>
      </c>
      <c r="T6550" s="2" t="str">
        <f>IF(WEEKDAY('Transaction Data'!$A6550,2)&lt;6,"Weekday","Weekend")</f>
        <v>Weekday</v>
      </c>
    </row>
    <row r="6551" ht="15.75" customHeight="1">
      <c r="A6551" s="1">
        <v>45315.0</v>
      </c>
      <c r="B6551" s="2" t="s">
        <v>6108</v>
      </c>
      <c r="C6551" s="2" t="s">
        <v>65</v>
      </c>
      <c r="D6551" s="1">
        <v>28951.0</v>
      </c>
      <c r="E6551" s="2" t="s">
        <v>22</v>
      </c>
      <c r="F6551" s="2">
        <v>63.0</v>
      </c>
      <c r="G6551" s="2" t="s">
        <v>38</v>
      </c>
      <c r="H6551" s="2" t="s">
        <v>52</v>
      </c>
      <c r="I6551" s="2" t="s">
        <v>25</v>
      </c>
      <c r="J6551" s="2" t="str">
        <f t="array" ref="J6551">XLOOKUP('Transaction Data'!$G6551,Product_Code,Biscuit_Brand)</f>
        <v>Ginger Snaps</v>
      </c>
      <c r="K6551" s="2">
        <f t="array" ref="K6551">XLOOKUP('Transaction Data'!$G6551,Product_Code,Cost)</f>
        <v>14</v>
      </c>
      <c r="L6551" s="2">
        <f t="array" ref="L6551">XLOOKUP('Transaction Data'!$G6551,Product_Code,Unit_Price)</f>
        <v>28</v>
      </c>
      <c r="M6551" s="3">
        <f>'Transaction Data'!$F6551*'Transaction Data'!$K6551</f>
        <v>882</v>
      </c>
      <c r="N6551" s="3">
        <f>'Transaction Data'!$F6551*'Transaction Data'!$L6551</f>
        <v>1764</v>
      </c>
      <c r="O6551" s="3">
        <f>'Transaction Data'!$N6551-'Transaction Data'!$M6551</f>
        <v>882</v>
      </c>
      <c r="P6551" s="2">
        <f>DATEDIF('Transaction Data'!$D6551,'Transaction Data'!$A6551,"y")</f>
        <v>44</v>
      </c>
      <c r="Q6551" s="2" t="str">
        <f>FLOOR('Transaction Data'!$P6551,15)&amp;"-"&amp;FLOOR('Transaction Data'!$P6551,15)+14</f>
        <v>30-44</v>
      </c>
      <c r="R6551" s="2" t="str">
        <f>IF('Transaction Data'!$L6551&lt;=10,"Less Expensive","Expensive")</f>
        <v>Expensive</v>
      </c>
      <c r="S6551" s="4">
        <f>WEEKDAY('Transaction Data'!$A6551)</f>
        <v>4</v>
      </c>
      <c r="T6551" s="2" t="str">
        <f>IF(WEEKDAY('Transaction Data'!$A6551,2)&lt;6,"Weekday","Weekend")</f>
        <v>Weekday</v>
      </c>
    </row>
    <row r="6552" ht="15.75" customHeight="1">
      <c r="A6552" s="1">
        <v>45354.0</v>
      </c>
      <c r="B6552" s="2" t="s">
        <v>2669</v>
      </c>
      <c r="C6552" s="2" t="s">
        <v>78</v>
      </c>
      <c r="D6552" s="1">
        <v>35551.0</v>
      </c>
      <c r="E6552" s="2" t="s">
        <v>22</v>
      </c>
      <c r="F6552" s="2">
        <v>250.0</v>
      </c>
      <c r="G6552" s="2" t="s">
        <v>60</v>
      </c>
      <c r="H6552" s="2" t="s">
        <v>49</v>
      </c>
      <c r="I6552" s="2" t="s">
        <v>25</v>
      </c>
      <c r="J6552" s="2" t="str">
        <f t="array" ref="J6552">XLOOKUP('Transaction Data'!$G6552,Product_Code,Biscuit_Brand)</f>
        <v>Peanut Butter Bites</v>
      </c>
      <c r="K6552" s="2">
        <f t="array" ref="K6552">XLOOKUP('Transaction Data'!$G6552,Product_Code,Cost)</f>
        <v>5</v>
      </c>
      <c r="L6552" s="2">
        <f t="array" ref="L6552">XLOOKUP('Transaction Data'!$G6552,Product_Code,Unit_Price)</f>
        <v>7</v>
      </c>
      <c r="M6552" s="3">
        <f>'Transaction Data'!$F6552*'Transaction Data'!$K6552</f>
        <v>1250</v>
      </c>
      <c r="N6552" s="3">
        <f>'Transaction Data'!$F6552*'Transaction Data'!$L6552</f>
        <v>1750</v>
      </c>
      <c r="O6552" s="3">
        <f>'Transaction Data'!$N6552-'Transaction Data'!$M6552</f>
        <v>500</v>
      </c>
      <c r="P6552" s="2">
        <f>DATEDIF('Transaction Data'!$D6552,'Transaction Data'!$A6552,"y")</f>
        <v>26</v>
      </c>
      <c r="Q6552" s="2" t="str">
        <f>FLOOR('Transaction Data'!$P6552,15)&amp;"-"&amp;FLOOR('Transaction Data'!$P6552,15)+14</f>
        <v>15-29</v>
      </c>
      <c r="R6552" s="2" t="str">
        <f>IF('Transaction Data'!$L6552&lt;=10,"Less Expensive","Expensive")</f>
        <v>Less Expensive</v>
      </c>
      <c r="S6552" s="4">
        <f>WEEKDAY('Transaction Data'!$A6552)</f>
        <v>1</v>
      </c>
      <c r="T6552" s="2" t="str">
        <f>IF(WEEKDAY('Transaction Data'!$A6552,2)&lt;6,"Weekday","Weekend")</f>
        <v>Weekend</v>
      </c>
    </row>
    <row r="6553" ht="15.75" customHeight="1">
      <c r="A6553" s="1">
        <v>45386.0</v>
      </c>
      <c r="B6553" s="2" t="s">
        <v>6109</v>
      </c>
      <c r="C6553" s="2" t="s">
        <v>54</v>
      </c>
      <c r="D6553" s="1">
        <v>33240.0</v>
      </c>
      <c r="E6553" s="2" t="s">
        <v>22</v>
      </c>
      <c r="F6553" s="2">
        <v>240.0</v>
      </c>
      <c r="G6553" s="2" t="s">
        <v>38</v>
      </c>
      <c r="H6553" s="2" t="s">
        <v>52</v>
      </c>
      <c r="I6553" s="2" t="s">
        <v>25</v>
      </c>
      <c r="J6553" s="2" t="str">
        <f t="array" ref="J6553">XLOOKUP('Transaction Data'!$G6553,Product_Code,Biscuit_Brand)</f>
        <v>Ginger Snaps</v>
      </c>
      <c r="K6553" s="2">
        <f t="array" ref="K6553">XLOOKUP('Transaction Data'!$G6553,Product_Code,Cost)</f>
        <v>14</v>
      </c>
      <c r="L6553" s="2">
        <f t="array" ref="L6553">XLOOKUP('Transaction Data'!$G6553,Product_Code,Unit_Price)</f>
        <v>28</v>
      </c>
      <c r="M6553" s="3">
        <f>'Transaction Data'!$F6553*'Transaction Data'!$K6553</f>
        <v>3360</v>
      </c>
      <c r="N6553" s="3">
        <f>'Transaction Data'!$F6553*'Transaction Data'!$L6553</f>
        <v>6720</v>
      </c>
      <c r="O6553" s="3">
        <f>'Transaction Data'!$N6553-'Transaction Data'!$M6553</f>
        <v>3360</v>
      </c>
      <c r="P6553" s="2">
        <f>DATEDIF('Transaction Data'!$D6553,'Transaction Data'!$A6553,"y")</f>
        <v>33</v>
      </c>
      <c r="Q6553" s="2" t="str">
        <f>FLOOR('Transaction Data'!$P6553,15)&amp;"-"&amp;FLOOR('Transaction Data'!$P6553,15)+14</f>
        <v>30-44</v>
      </c>
      <c r="R6553" s="2" t="str">
        <f>IF('Transaction Data'!$L6553&lt;=10,"Less Expensive","Expensive")</f>
        <v>Expensive</v>
      </c>
      <c r="S6553" s="4">
        <f>WEEKDAY('Transaction Data'!$A6553)</f>
        <v>5</v>
      </c>
      <c r="T6553" s="2" t="str">
        <f>IF(WEEKDAY('Transaction Data'!$A6553,2)&lt;6,"Weekday","Weekend")</f>
        <v>Weekday</v>
      </c>
    </row>
    <row r="6554" ht="15.75" customHeight="1">
      <c r="A6554" s="1">
        <v>45295.0</v>
      </c>
      <c r="B6554" s="2" t="s">
        <v>6110</v>
      </c>
      <c r="C6554" s="2" t="s">
        <v>72</v>
      </c>
      <c r="D6554" s="1">
        <v>30554.0</v>
      </c>
      <c r="E6554" s="2" t="s">
        <v>63</v>
      </c>
      <c r="F6554" s="2">
        <v>357.0</v>
      </c>
      <c r="G6554" s="2" t="s">
        <v>23</v>
      </c>
      <c r="H6554" s="2" t="s">
        <v>52</v>
      </c>
      <c r="I6554" s="2" t="s">
        <v>25</v>
      </c>
      <c r="J6554" s="2" t="str">
        <f t="array" ref="J6554">XLOOKUP('Transaction Data'!$G6554,Product_Code,Biscuit_Brand)</f>
        <v>Cinnamon Swirls</v>
      </c>
      <c r="K6554" s="2">
        <f t="array" ref="K6554">XLOOKUP('Transaction Data'!$G6554,Product_Code,Cost)</f>
        <v>10</v>
      </c>
      <c r="L6554" s="2">
        <f t="array" ref="L6554">XLOOKUP('Transaction Data'!$G6554,Product_Code,Unit_Price)</f>
        <v>14</v>
      </c>
      <c r="M6554" s="3">
        <f>'Transaction Data'!$F6554*'Transaction Data'!$K6554</f>
        <v>3570</v>
      </c>
      <c r="N6554" s="3">
        <f>'Transaction Data'!$F6554*'Transaction Data'!$L6554</f>
        <v>4998</v>
      </c>
      <c r="O6554" s="3">
        <f>'Transaction Data'!$N6554-'Transaction Data'!$M6554</f>
        <v>1428</v>
      </c>
      <c r="P6554" s="2">
        <f>DATEDIF('Transaction Data'!$D6554,'Transaction Data'!$A6554,"y")</f>
        <v>40</v>
      </c>
      <c r="Q6554" s="2" t="str">
        <f>FLOOR('Transaction Data'!$P6554,15)&amp;"-"&amp;FLOOR('Transaction Data'!$P6554,15)+14</f>
        <v>30-44</v>
      </c>
      <c r="R6554" s="2" t="str">
        <f>IF('Transaction Data'!$L6554&lt;=10,"Less Expensive","Expensive")</f>
        <v>Expensive</v>
      </c>
      <c r="S6554" s="4">
        <f>WEEKDAY('Transaction Data'!$A6554)</f>
        <v>5</v>
      </c>
      <c r="T6554" s="2" t="str">
        <f>IF(WEEKDAY('Transaction Data'!$A6554,2)&lt;6,"Weekday","Weekend")</f>
        <v>Weekday</v>
      </c>
    </row>
    <row r="6555" ht="15.75" customHeight="1">
      <c r="A6555" s="1">
        <v>45401.0</v>
      </c>
      <c r="B6555" s="2" t="s">
        <v>1506</v>
      </c>
      <c r="C6555" s="2" t="s">
        <v>21</v>
      </c>
      <c r="D6555" s="1">
        <v>27762.0</v>
      </c>
      <c r="E6555" s="2" t="s">
        <v>63</v>
      </c>
      <c r="F6555" s="2">
        <v>188.0</v>
      </c>
      <c r="G6555" s="2" t="s">
        <v>60</v>
      </c>
      <c r="H6555" s="2" t="s">
        <v>45</v>
      </c>
      <c r="I6555" s="2" t="s">
        <v>25</v>
      </c>
      <c r="J6555" s="2" t="str">
        <f t="array" ref="J6555">XLOOKUP('Transaction Data'!$G6555,Product_Code,Biscuit_Brand)</f>
        <v>Peanut Butter Bites</v>
      </c>
      <c r="K6555" s="2">
        <f t="array" ref="K6555">XLOOKUP('Transaction Data'!$G6555,Product_Code,Cost)</f>
        <v>5</v>
      </c>
      <c r="L6555" s="2">
        <f t="array" ref="L6555">XLOOKUP('Transaction Data'!$G6555,Product_Code,Unit_Price)</f>
        <v>7</v>
      </c>
      <c r="M6555" s="3">
        <f>'Transaction Data'!$F6555*'Transaction Data'!$K6555</f>
        <v>940</v>
      </c>
      <c r="N6555" s="3">
        <f>'Transaction Data'!$F6555*'Transaction Data'!$L6555</f>
        <v>1316</v>
      </c>
      <c r="O6555" s="3">
        <f>'Transaction Data'!$N6555-'Transaction Data'!$M6555</f>
        <v>376</v>
      </c>
      <c r="P6555" s="2">
        <f>DATEDIF('Transaction Data'!$D6555,'Transaction Data'!$A6555,"y")</f>
        <v>48</v>
      </c>
      <c r="Q6555" s="2" t="str">
        <f>FLOOR('Transaction Data'!$P6555,15)&amp;"-"&amp;FLOOR('Transaction Data'!$P6555,15)+14</f>
        <v>45-59</v>
      </c>
      <c r="R6555" s="2" t="str">
        <f>IF('Transaction Data'!$L6555&lt;=10,"Less Expensive","Expensive")</f>
        <v>Less Expensive</v>
      </c>
      <c r="S6555" s="4">
        <f>WEEKDAY('Transaction Data'!$A6555)</f>
        <v>6</v>
      </c>
      <c r="T6555" s="2" t="str">
        <f>IF(WEEKDAY('Transaction Data'!$A6555,2)&lt;6,"Weekday","Weekend")</f>
        <v>Weekday</v>
      </c>
    </row>
    <row r="6556" ht="15.75" customHeight="1">
      <c r="A6556" s="1">
        <v>45364.0</v>
      </c>
      <c r="B6556" s="2" t="s">
        <v>1922</v>
      </c>
      <c r="C6556" s="2" t="s">
        <v>51</v>
      </c>
      <c r="D6556" s="1">
        <v>27231.0</v>
      </c>
      <c r="E6556" s="2" t="s">
        <v>27</v>
      </c>
      <c r="F6556" s="2">
        <v>287.0</v>
      </c>
      <c r="G6556" s="2" t="s">
        <v>23</v>
      </c>
      <c r="H6556" s="2" t="s">
        <v>49</v>
      </c>
      <c r="I6556" s="2" t="s">
        <v>25</v>
      </c>
      <c r="J6556" s="2" t="str">
        <f t="array" ref="J6556">XLOOKUP('Transaction Data'!$G6556,Product_Code,Biscuit_Brand)</f>
        <v>Cinnamon Swirls</v>
      </c>
      <c r="K6556" s="2">
        <f t="array" ref="K6556">XLOOKUP('Transaction Data'!$G6556,Product_Code,Cost)</f>
        <v>10</v>
      </c>
      <c r="L6556" s="2">
        <f t="array" ref="L6556">XLOOKUP('Transaction Data'!$G6556,Product_Code,Unit_Price)</f>
        <v>14</v>
      </c>
      <c r="M6556" s="3">
        <f>'Transaction Data'!$F6556*'Transaction Data'!$K6556</f>
        <v>2870</v>
      </c>
      <c r="N6556" s="3">
        <f>'Transaction Data'!$F6556*'Transaction Data'!$L6556</f>
        <v>4018</v>
      </c>
      <c r="O6556" s="3">
        <f>'Transaction Data'!$N6556-'Transaction Data'!$M6556</f>
        <v>1148</v>
      </c>
      <c r="P6556" s="2">
        <f>DATEDIF('Transaction Data'!$D6556,'Transaction Data'!$A6556,"y")</f>
        <v>49</v>
      </c>
      <c r="Q6556" s="2" t="str">
        <f>FLOOR('Transaction Data'!$P6556,15)&amp;"-"&amp;FLOOR('Transaction Data'!$P6556,15)+14</f>
        <v>45-59</v>
      </c>
      <c r="R6556" s="2" t="str">
        <f>IF('Transaction Data'!$L6556&lt;=10,"Less Expensive","Expensive")</f>
        <v>Expensive</v>
      </c>
      <c r="S6556" s="4">
        <f>WEEKDAY('Transaction Data'!$A6556)</f>
        <v>4</v>
      </c>
      <c r="T6556" s="2" t="str">
        <f>IF(WEEKDAY('Transaction Data'!$A6556,2)&lt;6,"Weekday","Weekend")</f>
        <v>Weekday</v>
      </c>
    </row>
    <row r="6557" ht="15.75" customHeight="1">
      <c r="A6557" s="1">
        <v>45292.0</v>
      </c>
      <c r="B6557" s="2" t="s">
        <v>6111</v>
      </c>
      <c r="C6557" s="2" t="s">
        <v>78</v>
      </c>
      <c r="D6557" s="1">
        <v>32920.0</v>
      </c>
      <c r="E6557" s="2" t="s">
        <v>22</v>
      </c>
      <c r="F6557" s="2">
        <v>488.0</v>
      </c>
      <c r="G6557" s="2" t="s">
        <v>23</v>
      </c>
      <c r="H6557" s="2" t="s">
        <v>52</v>
      </c>
      <c r="I6557" s="2" t="s">
        <v>25</v>
      </c>
      <c r="J6557" s="2" t="str">
        <f t="array" ref="J6557">XLOOKUP('Transaction Data'!$G6557,Product_Code,Biscuit_Brand)</f>
        <v>Cinnamon Swirls</v>
      </c>
      <c r="K6557" s="2">
        <f t="array" ref="K6557">XLOOKUP('Transaction Data'!$G6557,Product_Code,Cost)</f>
        <v>10</v>
      </c>
      <c r="L6557" s="2">
        <f t="array" ref="L6557">XLOOKUP('Transaction Data'!$G6557,Product_Code,Unit_Price)</f>
        <v>14</v>
      </c>
      <c r="M6557" s="3">
        <f>'Transaction Data'!$F6557*'Transaction Data'!$K6557</f>
        <v>4880</v>
      </c>
      <c r="N6557" s="3">
        <f>'Transaction Data'!$F6557*'Transaction Data'!$L6557</f>
        <v>6832</v>
      </c>
      <c r="O6557" s="3">
        <f>'Transaction Data'!$N6557-'Transaction Data'!$M6557</f>
        <v>1952</v>
      </c>
      <c r="P6557" s="2">
        <f>DATEDIF('Transaction Data'!$D6557,'Transaction Data'!$A6557,"y")</f>
        <v>33</v>
      </c>
      <c r="Q6557" s="2" t="str">
        <f>FLOOR('Transaction Data'!$P6557,15)&amp;"-"&amp;FLOOR('Transaction Data'!$P6557,15)+14</f>
        <v>30-44</v>
      </c>
      <c r="R6557" s="2" t="str">
        <f>IF('Transaction Data'!$L6557&lt;=10,"Less Expensive","Expensive")</f>
        <v>Expensive</v>
      </c>
      <c r="S6557" s="4">
        <f>WEEKDAY('Transaction Data'!$A6557)</f>
        <v>2</v>
      </c>
      <c r="T6557" s="2" t="str">
        <f>IF(WEEKDAY('Transaction Data'!$A6557,2)&lt;6,"Weekday","Weekend")</f>
        <v>Weekday</v>
      </c>
    </row>
    <row r="6558" ht="15.75" customHeight="1">
      <c r="A6558" s="1">
        <v>45329.0</v>
      </c>
      <c r="B6558" s="2" t="s">
        <v>6112</v>
      </c>
      <c r="C6558" s="2" t="s">
        <v>65</v>
      </c>
      <c r="D6558" s="1">
        <v>30272.0</v>
      </c>
      <c r="E6558" s="2" t="s">
        <v>22</v>
      </c>
      <c r="F6558" s="2">
        <v>52.0</v>
      </c>
      <c r="G6558" s="2" t="s">
        <v>60</v>
      </c>
      <c r="H6558" s="2" t="s">
        <v>49</v>
      </c>
      <c r="I6558" s="2" t="s">
        <v>30</v>
      </c>
      <c r="J6558" s="2" t="str">
        <f t="array" ref="J6558">XLOOKUP('Transaction Data'!$G6558,Product_Code,Biscuit_Brand)</f>
        <v>Peanut Butter Bites</v>
      </c>
      <c r="K6558" s="2">
        <f t="array" ref="K6558">XLOOKUP('Transaction Data'!$G6558,Product_Code,Cost)</f>
        <v>5</v>
      </c>
      <c r="L6558" s="2">
        <f t="array" ref="L6558">XLOOKUP('Transaction Data'!$G6558,Product_Code,Unit_Price)</f>
        <v>7</v>
      </c>
      <c r="M6558" s="3">
        <f>'Transaction Data'!$F6558*'Transaction Data'!$K6558</f>
        <v>260</v>
      </c>
      <c r="N6558" s="3">
        <f>'Transaction Data'!$F6558*'Transaction Data'!$L6558</f>
        <v>364</v>
      </c>
      <c r="O6558" s="3">
        <f>'Transaction Data'!$N6558-'Transaction Data'!$M6558</f>
        <v>104</v>
      </c>
      <c r="P6558" s="2">
        <f>DATEDIF('Transaction Data'!$D6558,'Transaction Data'!$A6558,"y")</f>
        <v>41</v>
      </c>
      <c r="Q6558" s="2" t="str">
        <f>FLOOR('Transaction Data'!$P6558,15)&amp;"-"&amp;FLOOR('Transaction Data'!$P6558,15)+14</f>
        <v>30-44</v>
      </c>
      <c r="R6558" s="2" t="str">
        <f>IF('Transaction Data'!$L6558&lt;=10,"Less Expensive","Expensive")</f>
        <v>Less Expensive</v>
      </c>
      <c r="S6558" s="4">
        <f>WEEKDAY('Transaction Data'!$A6558)</f>
        <v>4</v>
      </c>
      <c r="T6558" s="2" t="str">
        <f>IF(WEEKDAY('Transaction Data'!$A6558,2)&lt;6,"Weekday","Weekend")</f>
        <v>Weekday</v>
      </c>
    </row>
    <row r="6559" ht="15.75" customHeight="1">
      <c r="A6559" s="1">
        <v>45371.0</v>
      </c>
      <c r="B6559" s="2" t="s">
        <v>6113</v>
      </c>
      <c r="C6559" s="2" t="s">
        <v>32</v>
      </c>
      <c r="D6559" s="1">
        <v>28119.0</v>
      </c>
      <c r="E6559" s="2" t="s">
        <v>27</v>
      </c>
      <c r="F6559" s="2">
        <v>462.0</v>
      </c>
      <c r="G6559" s="2" t="s">
        <v>61</v>
      </c>
      <c r="H6559" s="2" t="s">
        <v>52</v>
      </c>
      <c r="I6559" s="2" t="s">
        <v>25</v>
      </c>
      <c r="J6559" s="2" t="str">
        <f t="array" ref="J6559">XLOOKUP('Transaction Data'!$G6559,Product_Code,Biscuit_Brand)</f>
        <v>Choco Delight</v>
      </c>
      <c r="K6559" s="2">
        <f t="array" ref="K6559">XLOOKUP('Transaction Data'!$G6559,Product_Code,Cost)</f>
        <v>3</v>
      </c>
      <c r="L6559" s="2">
        <f t="array" ref="L6559">XLOOKUP('Transaction Data'!$G6559,Product_Code,Unit_Price)</f>
        <v>5</v>
      </c>
      <c r="M6559" s="3">
        <f>'Transaction Data'!$F6559*'Transaction Data'!$K6559</f>
        <v>1386</v>
      </c>
      <c r="N6559" s="3">
        <f>'Transaction Data'!$F6559*'Transaction Data'!$L6559</f>
        <v>2310</v>
      </c>
      <c r="O6559" s="3">
        <f>'Transaction Data'!$N6559-'Transaction Data'!$M6559</f>
        <v>924</v>
      </c>
      <c r="P6559" s="2">
        <f>DATEDIF('Transaction Data'!$D6559,'Transaction Data'!$A6559,"y")</f>
        <v>47</v>
      </c>
      <c r="Q6559" s="2" t="str">
        <f>FLOOR('Transaction Data'!$P6559,15)&amp;"-"&amp;FLOOR('Transaction Data'!$P6559,15)+14</f>
        <v>45-59</v>
      </c>
      <c r="R6559" s="2" t="str">
        <f>IF('Transaction Data'!$L6559&lt;=10,"Less Expensive","Expensive")</f>
        <v>Less Expensive</v>
      </c>
      <c r="S6559" s="4">
        <f>WEEKDAY('Transaction Data'!$A6559)</f>
        <v>4</v>
      </c>
      <c r="T6559" s="2" t="str">
        <f>IF(WEEKDAY('Transaction Data'!$A6559,2)&lt;6,"Weekday","Weekend")</f>
        <v>Weekday</v>
      </c>
    </row>
    <row r="6560" ht="15.75" customHeight="1">
      <c r="A6560" s="1">
        <v>45355.0</v>
      </c>
      <c r="B6560" s="2" t="s">
        <v>6114</v>
      </c>
      <c r="C6560" s="2" t="s">
        <v>65</v>
      </c>
      <c r="D6560" s="1">
        <v>37011.0</v>
      </c>
      <c r="E6560" s="2" t="s">
        <v>37</v>
      </c>
      <c r="F6560" s="2">
        <v>204.0</v>
      </c>
      <c r="G6560" s="2" t="s">
        <v>23</v>
      </c>
      <c r="H6560" s="2" t="s">
        <v>34</v>
      </c>
      <c r="I6560" s="2" t="s">
        <v>25</v>
      </c>
      <c r="J6560" s="2" t="str">
        <f t="array" ref="J6560">XLOOKUP('Transaction Data'!$G6560,Product_Code,Biscuit_Brand)</f>
        <v>Cinnamon Swirls</v>
      </c>
      <c r="K6560" s="2">
        <f t="array" ref="K6560">XLOOKUP('Transaction Data'!$G6560,Product_Code,Cost)</f>
        <v>10</v>
      </c>
      <c r="L6560" s="2">
        <f t="array" ref="L6560">XLOOKUP('Transaction Data'!$G6560,Product_Code,Unit_Price)</f>
        <v>14</v>
      </c>
      <c r="M6560" s="3">
        <f>'Transaction Data'!$F6560*'Transaction Data'!$K6560</f>
        <v>2040</v>
      </c>
      <c r="N6560" s="3">
        <f>'Transaction Data'!$F6560*'Transaction Data'!$L6560</f>
        <v>2856</v>
      </c>
      <c r="O6560" s="3">
        <f>'Transaction Data'!$N6560-'Transaction Data'!$M6560</f>
        <v>816</v>
      </c>
      <c r="P6560" s="2">
        <f>DATEDIF('Transaction Data'!$D6560,'Transaction Data'!$A6560,"y")</f>
        <v>22</v>
      </c>
      <c r="Q6560" s="2" t="str">
        <f>FLOOR('Transaction Data'!$P6560,15)&amp;"-"&amp;FLOOR('Transaction Data'!$P6560,15)+14</f>
        <v>15-29</v>
      </c>
      <c r="R6560" s="2" t="str">
        <f>IF('Transaction Data'!$L6560&lt;=10,"Less Expensive","Expensive")</f>
        <v>Expensive</v>
      </c>
      <c r="S6560" s="4">
        <f>WEEKDAY('Transaction Data'!$A6560)</f>
        <v>2</v>
      </c>
      <c r="T6560" s="2" t="str">
        <f>IF(WEEKDAY('Transaction Data'!$A6560,2)&lt;6,"Weekday","Weekend")</f>
        <v>Weekday</v>
      </c>
    </row>
    <row r="6561" ht="15.75" customHeight="1">
      <c r="A6561" s="1">
        <v>45416.0</v>
      </c>
      <c r="B6561" s="2" t="s">
        <v>6115</v>
      </c>
      <c r="C6561" s="2" t="s">
        <v>54</v>
      </c>
      <c r="D6561" s="1">
        <v>17082.0</v>
      </c>
      <c r="E6561" s="2" t="s">
        <v>27</v>
      </c>
      <c r="F6561" s="2">
        <v>482.0</v>
      </c>
      <c r="G6561" s="2" t="s">
        <v>23</v>
      </c>
      <c r="H6561" s="2" t="s">
        <v>34</v>
      </c>
      <c r="I6561" s="2" t="s">
        <v>25</v>
      </c>
      <c r="J6561" s="2" t="str">
        <f t="array" ref="J6561">XLOOKUP('Transaction Data'!$G6561,Product_Code,Biscuit_Brand)</f>
        <v>Cinnamon Swirls</v>
      </c>
      <c r="K6561" s="2">
        <f t="array" ref="K6561">XLOOKUP('Transaction Data'!$G6561,Product_Code,Cost)</f>
        <v>10</v>
      </c>
      <c r="L6561" s="2">
        <f t="array" ref="L6561">XLOOKUP('Transaction Data'!$G6561,Product_Code,Unit_Price)</f>
        <v>14</v>
      </c>
      <c r="M6561" s="3">
        <f>'Transaction Data'!$F6561*'Transaction Data'!$K6561</f>
        <v>4820</v>
      </c>
      <c r="N6561" s="3">
        <f>'Transaction Data'!$F6561*'Transaction Data'!$L6561</f>
        <v>6748</v>
      </c>
      <c r="O6561" s="3">
        <f>'Transaction Data'!$N6561-'Transaction Data'!$M6561</f>
        <v>1928</v>
      </c>
      <c r="P6561" s="2">
        <f>DATEDIF('Transaction Data'!$D6561,'Transaction Data'!$A6561,"y")</f>
        <v>77</v>
      </c>
      <c r="Q6561" s="2" t="str">
        <f>FLOOR('Transaction Data'!$P6561,15)&amp;"-"&amp;FLOOR('Transaction Data'!$P6561,15)+14</f>
        <v>75-89</v>
      </c>
      <c r="R6561" s="2" t="str">
        <f>IF('Transaction Data'!$L6561&lt;=10,"Less Expensive","Expensive")</f>
        <v>Expensive</v>
      </c>
      <c r="S6561" s="4">
        <f>WEEKDAY('Transaction Data'!$A6561)</f>
        <v>7</v>
      </c>
      <c r="T6561" s="2" t="str">
        <f>IF(WEEKDAY('Transaction Data'!$A6561,2)&lt;6,"Weekday","Weekend")</f>
        <v>Weekend</v>
      </c>
    </row>
    <row r="6562" ht="15.75" customHeight="1">
      <c r="A6562" s="1">
        <v>45411.0</v>
      </c>
      <c r="B6562" s="2" t="s">
        <v>6116</v>
      </c>
      <c r="C6562" s="2" t="s">
        <v>51</v>
      </c>
      <c r="D6562" s="1">
        <v>18815.0</v>
      </c>
      <c r="E6562" s="2" t="s">
        <v>22</v>
      </c>
      <c r="F6562" s="2">
        <v>199.0</v>
      </c>
      <c r="G6562" s="2" t="s">
        <v>60</v>
      </c>
      <c r="H6562" s="2" t="s">
        <v>39</v>
      </c>
      <c r="I6562" s="2" t="s">
        <v>30</v>
      </c>
      <c r="J6562" s="2" t="str">
        <f t="array" ref="J6562">XLOOKUP('Transaction Data'!$G6562,Product_Code,Biscuit_Brand)</f>
        <v>Peanut Butter Bites</v>
      </c>
      <c r="K6562" s="2">
        <f t="array" ref="K6562">XLOOKUP('Transaction Data'!$G6562,Product_Code,Cost)</f>
        <v>5</v>
      </c>
      <c r="L6562" s="2">
        <f t="array" ref="L6562">XLOOKUP('Transaction Data'!$G6562,Product_Code,Unit_Price)</f>
        <v>7</v>
      </c>
      <c r="M6562" s="3">
        <f>'Transaction Data'!$F6562*'Transaction Data'!$K6562</f>
        <v>995</v>
      </c>
      <c r="N6562" s="3">
        <f>'Transaction Data'!$F6562*'Transaction Data'!$L6562</f>
        <v>1393</v>
      </c>
      <c r="O6562" s="3">
        <f>'Transaction Data'!$N6562-'Transaction Data'!$M6562</f>
        <v>398</v>
      </c>
      <c r="P6562" s="2">
        <f>DATEDIF('Transaction Data'!$D6562,'Transaction Data'!$A6562,"y")</f>
        <v>72</v>
      </c>
      <c r="Q6562" s="2" t="str">
        <f>FLOOR('Transaction Data'!$P6562,15)&amp;"-"&amp;FLOOR('Transaction Data'!$P6562,15)+14</f>
        <v>60-74</v>
      </c>
      <c r="R6562" s="2" t="str">
        <f>IF('Transaction Data'!$L6562&lt;=10,"Less Expensive","Expensive")</f>
        <v>Less Expensive</v>
      </c>
      <c r="S6562" s="4">
        <f>WEEKDAY('Transaction Data'!$A6562)</f>
        <v>2</v>
      </c>
      <c r="T6562" s="2" t="str">
        <f>IF(WEEKDAY('Transaction Data'!$A6562,2)&lt;6,"Weekday","Weekend")</f>
        <v>Weekday</v>
      </c>
    </row>
    <row r="6563" ht="15.75" customHeight="1">
      <c r="A6563" s="1">
        <v>45444.0</v>
      </c>
      <c r="B6563" s="2" t="s">
        <v>6117</v>
      </c>
      <c r="C6563" s="2" t="s">
        <v>32</v>
      </c>
      <c r="D6563" s="1">
        <v>33681.0</v>
      </c>
      <c r="E6563" s="2" t="s">
        <v>37</v>
      </c>
      <c r="F6563" s="2">
        <v>237.0</v>
      </c>
      <c r="G6563" s="2" t="s">
        <v>33</v>
      </c>
      <c r="H6563" s="2" t="s">
        <v>42</v>
      </c>
      <c r="I6563" s="2" t="s">
        <v>25</v>
      </c>
      <c r="J6563" s="2" t="str">
        <f t="array" ref="J6563">XLOOKUP('Transaction Data'!$G6563,Product_Code,Biscuit_Brand)</f>
        <v>Caramel Biscuits</v>
      </c>
      <c r="K6563" s="2">
        <f t="array" ref="K6563">XLOOKUP('Transaction Data'!$G6563,Product_Code,Cost)</f>
        <v>18</v>
      </c>
      <c r="L6563" s="2">
        <f t="array" ref="L6563">XLOOKUP('Transaction Data'!$G6563,Product_Code,Unit_Price)</f>
        <v>22</v>
      </c>
      <c r="M6563" s="3">
        <f>'Transaction Data'!$F6563*'Transaction Data'!$K6563</f>
        <v>4266</v>
      </c>
      <c r="N6563" s="3">
        <f>'Transaction Data'!$F6563*'Transaction Data'!$L6563</f>
        <v>5214</v>
      </c>
      <c r="O6563" s="3">
        <f>'Transaction Data'!$N6563-'Transaction Data'!$M6563</f>
        <v>948</v>
      </c>
      <c r="P6563" s="2">
        <f>DATEDIF('Transaction Data'!$D6563,'Transaction Data'!$A6563,"y")</f>
        <v>32</v>
      </c>
      <c r="Q6563" s="2" t="str">
        <f>FLOOR('Transaction Data'!$P6563,15)&amp;"-"&amp;FLOOR('Transaction Data'!$P6563,15)+14</f>
        <v>30-44</v>
      </c>
      <c r="R6563" s="2" t="str">
        <f>IF('Transaction Data'!$L6563&lt;=10,"Less Expensive","Expensive")</f>
        <v>Expensive</v>
      </c>
      <c r="S6563" s="4">
        <f>WEEKDAY('Transaction Data'!$A6563)</f>
        <v>7</v>
      </c>
      <c r="T6563" s="2" t="str">
        <f>IF(WEEKDAY('Transaction Data'!$A6563,2)&lt;6,"Weekday","Weekend")</f>
        <v>Weekend</v>
      </c>
    </row>
    <row r="6564" ht="15.75" customHeight="1">
      <c r="A6564" s="1">
        <v>45374.0</v>
      </c>
      <c r="B6564" s="2" t="s">
        <v>6118</v>
      </c>
      <c r="C6564" s="2" t="s">
        <v>65</v>
      </c>
      <c r="D6564" s="1">
        <v>25114.0</v>
      </c>
      <c r="E6564" s="2" t="s">
        <v>27</v>
      </c>
      <c r="F6564" s="2">
        <v>462.0</v>
      </c>
      <c r="G6564" s="2" t="s">
        <v>61</v>
      </c>
      <c r="H6564" s="2" t="s">
        <v>45</v>
      </c>
      <c r="I6564" s="2" t="s">
        <v>25</v>
      </c>
      <c r="J6564" s="2" t="str">
        <f t="array" ref="J6564">XLOOKUP('Transaction Data'!$G6564,Product_Code,Biscuit_Brand)</f>
        <v>Choco Delight</v>
      </c>
      <c r="K6564" s="2">
        <f t="array" ref="K6564">XLOOKUP('Transaction Data'!$G6564,Product_Code,Cost)</f>
        <v>3</v>
      </c>
      <c r="L6564" s="2">
        <f t="array" ref="L6564">XLOOKUP('Transaction Data'!$G6564,Product_Code,Unit_Price)</f>
        <v>5</v>
      </c>
      <c r="M6564" s="3">
        <f>'Transaction Data'!$F6564*'Transaction Data'!$K6564</f>
        <v>1386</v>
      </c>
      <c r="N6564" s="3">
        <f>'Transaction Data'!$F6564*'Transaction Data'!$L6564</f>
        <v>2310</v>
      </c>
      <c r="O6564" s="3">
        <f>'Transaction Data'!$N6564-'Transaction Data'!$M6564</f>
        <v>924</v>
      </c>
      <c r="P6564" s="2">
        <f>DATEDIF('Transaction Data'!$D6564,'Transaction Data'!$A6564,"y")</f>
        <v>55</v>
      </c>
      <c r="Q6564" s="2" t="str">
        <f>FLOOR('Transaction Data'!$P6564,15)&amp;"-"&amp;FLOOR('Transaction Data'!$P6564,15)+14</f>
        <v>45-59</v>
      </c>
      <c r="R6564" s="2" t="str">
        <f>IF('Transaction Data'!$L6564&lt;=10,"Less Expensive","Expensive")</f>
        <v>Less Expensive</v>
      </c>
      <c r="S6564" s="4">
        <f>WEEKDAY('Transaction Data'!$A6564)</f>
        <v>7</v>
      </c>
      <c r="T6564" s="2" t="str">
        <f>IF(WEEKDAY('Transaction Data'!$A6564,2)&lt;6,"Weekday","Weekend")</f>
        <v>Weekend</v>
      </c>
    </row>
    <row r="6565" ht="15.75" customHeight="1">
      <c r="A6565" s="1">
        <v>45462.0</v>
      </c>
      <c r="B6565" s="2" t="s">
        <v>6119</v>
      </c>
      <c r="C6565" s="2" t="s">
        <v>72</v>
      </c>
      <c r="D6565" s="1">
        <v>30318.0</v>
      </c>
      <c r="E6565" s="2" t="s">
        <v>22</v>
      </c>
      <c r="F6565" s="2">
        <v>430.0</v>
      </c>
      <c r="G6565" s="2" t="s">
        <v>60</v>
      </c>
      <c r="H6565" s="2" t="s">
        <v>49</v>
      </c>
      <c r="I6565" s="2" t="s">
        <v>25</v>
      </c>
      <c r="J6565" s="2" t="str">
        <f t="array" ref="J6565">XLOOKUP('Transaction Data'!$G6565,Product_Code,Biscuit_Brand)</f>
        <v>Peanut Butter Bites</v>
      </c>
      <c r="K6565" s="2">
        <f t="array" ref="K6565">XLOOKUP('Transaction Data'!$G6565,Product_Code,Cost)</f>
        <v>5</v>
      </c>
      <c r="L6565" s="2">
        <f t="array" ref="L6565">XLOOKUP('Transaction Data'!$G6565,Product_Code,Unit_Price)</f>
        <v>7</v>
      </c>
      <c r="M6565" s="3">
        <f>'Transaction Data'!$F6565*'Transaction Data'!$K6565</f>
        <v>2150</v>
      </c>
      <c r="N6565" s="3">
        <f>'Transaction Data'!$F6565*'Transaction Data'!$L6565</f>
        <v>3010</v>
      </c>
      <c r="O6565" s="3">
        <f>'Transaction Data'!$N6565-'Transaction Data'!$M6565</f>
        <v>860</v>
      </c>
      <c r="P6565" s="2">
        <f>DATEDIF('Transaction Data'!$D6565,'Transaction Data'!$A6565,"y")</f>
        <v>41</v>
      </c>
      <c r="Q6565" s="2" t="str">
        <f>FLOOR('Transaction Data'!$P6565,15)&amp;"-"&amp;FLOOR('Transaction Data'!$P6565,15)+14</f>
        <v>30-44</v>
      </c>
      <c r="R6565" s="2" t="str">
        <f>IF('Transaction Data'!$L6565&lt;=10,"Less Expensive","Expensive")</f>
        <v>Less Expensive</v>
      </c>
      <c r="S6565" s="4">
        <f>WEEKDAY('Transaction Data'!$A6565)</f>
        <v>4</v>
      </c>
      <c r="T6565" s="2" t="str">
        <f>IF(WEEKDAY('Transaction Data'!$A6565,2)&lt;6,"Weekday","Weekend")</f>
        <v>Weekday</v>
      </c>
    </row>
    <row r="6566" ht="15.75" customHeight="1">
      <c r="A6566" s="1">
        <v>45439.0</v>
      </c>
      <c r="B6566" s="2" t="s">
        <v>6120</v>
      </c>
      <c r="C6566" s="2" t="s">
        <v>32</v>
      </c>
      <c r="D6566" s="1">
        <v>16089.0</v>
      </c>
      <c r="E6566" s="2" t="s">
        <v>27</v>
      </c>
      <c r="F6566" s="2">
        <v>109.0</v>
      </c>
      <c r="G6566" s="2" t="s">
        <v>61</v>
      </c>
      <c r="H6566" s="2" t="s">
        <v>52</v>
      </c>
      <c r="I6566" s="2" t="s">
        <v>25</v>
      </c>
      <c r="J6566" s="2" t="str">
        <f t="array" ref="J6566">XLOOKUP('Transaction Data'!$G6566,Product_Code,Biscuit_Brand)</f>
        <v>Choco Delight</v>
      </c>
      <c r="K6566" s="2">
        <f t="array" ref="K6566">XLOOKUP('Transaction Data'!$G6566,Product_Code,Cost)</f>
        <v>3</v>
      </c>
      <c r="L6566" s="2">
        <f t="array" ref="L6566">XLOOKUP('Transaction Data'!$G6566,Product_Code,Unit_Price)</f>
        <v>5</v>
      </c>
      <c r="M6566" s="3">
        <f>'Transaction Data'!$F6566*'Transaction Data'!$K6566</f>
        <v>327</v>
      </c>
      <c r="N6566" s="3">
        <f>'Transaction Data'!$F6566*'Transaction Data'!$L6566</f>
        <v>545</v>
      </c>
      <c r="O6566" s="3">
        <f>'Transaction Data'!$N6566-'Transaction Data'!$M6566</f>
        <v>218</v>
      </c>
      <c r="P6566" s="2">
        <f>DATEDIF('Transaction Data'!$D6566,'Transaction Data'!$A6566,"y")</f>
        <v>80</v>
      </c>
      <c r="Q6566" s="2" t="str">
        <f>FLOOR('Transaction Data'!$P6566,15)&amp;"-"&amp;FLOOR('Transaction Data'!$P6566,15)+14</f>
        <v>75-89</v>
      </c>
      <c r="R6566" s="2" t="str">
        <f>IF('Transaction Data'!$L6566&lt;=10,"Less Expensive","Expensive")</f>
        <v>Less Expensive</v>
      </c>
      <c r="S6566" s="4">
        <f>WEEKDAY('Transaction Data'!$A6566)</f>
        <v>2</v>
      </c>
      <c r="T6566" s="2" t="str">
        <f>IF(WEEKDAY('Transaction Data'!$A6566,2)&lt;6,"Weekday","Weekend")</f>
        <v>Weekday</v>
      </c>
    </row>
    <row r="6567" ht="15.75" customHeight="1">
      <c r="A6567" s="1">
        <v>45354.0</v>
      </c>
      <c r="B6567" s="2" t="s">
        <v>6121</v>
      </c>
      <c r="C6567" s="2" t="s">
        <v>72</v>
      </c>
      <c r="D6567" s="1">
        <v>28595.0</v>
      </c>
      <c r="E6567" s="2" t="s">
        <v>63</v>
      </c>
      <c r="F6567" s="2">
        <v>331.0</v>
      </c>
      <c r="G6567" s="2" t="s">
        <v>33</v>
      </c>
      <c r="H6567" s="2" t="s">
        <v>49</v>
      </c>
      <c r="I6567" s="2" t="s">
        <v>25</v>
      </c>
      <c r="J6567" s="2" t="str">
        <f t="array" ref="J6567">XLOOKUP('Transaction Data'!$G6567,Product_Code,Biscuit_Brand)</f>
        <v>Caramel Biscuits</v>
      </c>
      <c r="K6567" s="2">
        <f t="array" ref="K6567">XLOOKUP('Transaction Data'!$G6567,Product_Code,Cost)</f>
        <v>18</v>
      </c>
      <c r="L6567" s="2">
        <f t="array" ref="L6567">XLOOKUP('Transaction Data'!$G6567,Product_Code,Unit_Price)</f>
        <v>22</v>
      </c>
      <c r="M6567" s="3">
        <f>'Transaction Data'!$F6567*'Transaction Data'!$K6567</f>
        <v>5958</v>
      </c>
      <c r="N6567" s="3">
        <f>'Transaction Data'!$F6567*'Transaction Data'!$L6567</f>
        <v>7282</v>
      </c>
      <c r="O6567" s="3">
        <f>'Transaction Data'!$N6567-'Transaction Data'!$M6567</f>
        <v>1324</v>
      </c>
      <c r="P6567" s="2">
        <f>DATEDIF('Transaction Data'!$D6567,'Transaction Data'!$A6567,"y")</f>
        <v>45</v>
      </c>
      <c r="Q6567" s="2" t="str">
        <f>FLOOR('Transaction Data'!$P6567,15)&amp;"-"&amp;FLOOR('Transaction Data'!$P6567,15)+14</f>
        <v>45-59</v>
      </c>
      <c r="R6567" s="2" t="str">
        <f>IF('Transaction Data'!$L6567&lt;=10,"Less Expensive","Expensive")</f>
        <v>Expensive</v>
      </c>
      <c r="S6567" s="4">
        <f>WEEKDAY('Transaction Data'!$A6567)</f>
        <v>1</v>
      </c>
      <c r="T6567" s="2" t="str">
        <f>IF(WEEKDAY('Transaction Data'!$A6567,2)&lt;6,"Weekday","Weekend")</f>
        <v>Weekend</v>
      </c>
    </row>
    <row r="6568" ht="15.75" customHeight="1">
      <c r="A6568" s="1">
        <v>45479.0</v>
      </c>
      <c r="B6568" s="2" t="s">
        <v>6122</v>
      </c>
      <c r="C6568" s="2" t="s">
        <v>41</v>
      </c>
      <c r="D6568" s="1">
        <v>34603.0</v>
      </c>
      <c r="E6568" s="2" t="s">
        <v>22</v>
      </c>
      <c r="F6568" s="2">
        <v>139.0</v>
      </c>
      <c r="G6568" s="2" t="s">
        <v>48</v>
      </c>
      <c r="H6568" s="2" t="s">
        <v>52</v>
      </c>
      <c r="I6568" s="2" t="s">
        <v>25</v>
      </c>
      <c r="J6568" s="2" t="str">
        <f t="array" ref="J6568">XLOOKUP('Transaction Data'!$G6568,Product_Code,Biscuit_Brand)</f>
        <v>Lemon Crisps</v>
      </c>
      <c r="K6568" s="2">
        <f t="array" ref="K6568">XLOOKUP('Transaction Data'!$G6568,Product_Code,Cost)</f>
        <v>7</v>
      </c>
      <c r="L6568" s="2">
        <f t="array" ref="L6568">XLOOKUP('Transaction Data'!$G6568,Product_Code,Unit_Price)</f>
        <v>9</v>
      </c>
      <c r="M6568" s="3">
        <f>'Transaction Data'!$F6568*'Transaction Data'!$K6568</f>
        <v>973</v>
      </c>
      <c r="N6568" s="3">
        <f>'Transaction Data'!$F6568*'Transaction Data'!$L6568</f>
        <v>1251</v>
      </c>
      <c r="O6568" s="3">
        <f>'Transaction Data'!$N6568-'Transaction Data'!$M6568</f>
        <v>278</v>
      </c>
      <c r="P6568" s="2">
        <f>DATEDIF('Transaction Data'!$D6568,'Transaction Data'!$A6568,"y")</f>
        <v>29</v>
      </c>
      <c r="Q6568" s="2" t="str">
        <f>FLOOR('Transaction Data'!$P6568,15)&amp;"-"&amp;FLOOR('Transaction Data'!$P6568,15)+14</f>
        <v>15-29</v>
      </c>
      <c r="R6568" s="2" t="str">
        <f>IF('Transaction Data'!$L6568&lt;=10,"Less Expensive","Expensive")</f>
        <v>Less Expensive</v>
      </c>
      <c r="S6568" s="4">
        <f>WEEKDAY('Transaction Data'!$A6568)</f>
        <v>7</v>
      </c>
      <c r="T6568" s="2" t="str">
        <f>IF(WEEKDAY('Transaction Data'!$A6568,2)&lt;6,"Weekday","Weekend")</f>
        <v>Weekend</v>
      </c>
    </row>
    <row r="6569" ht="15.75" customHeight="1">
      <c r="A6569" s="1">
        <v>45338.0</v>
      </c>
      <c r="B6569" s="2" t="s">
        <v>6123</v>
      </c>
      <c r="C6569" s="2" t="s">
        <v>47</v>
      </c>
      <c r="D6569" s="1">
        <v>37941.0</v>
      </c>
      <c r="E6569" s="2" t="s">
        <v>27</v>
      </c>
      <c r="F6569" s="2">
        <v>431.0</v>
      </c>
      <c r="G6569" s="2" t="s">
        <v>60</v>
      </c>
      <c r="H6569" s="2" t="s">
        <v>52</v>
      </c>
      <c r="I6569" s="2" t="s">
        <v>25</v>
      </c>
      <c r="J6569" s="2" t="str">
        <f t="array" ref="J6569">XLOOKUP('Transaction Data'!$G6569,Product_Code,Biscuit_Brand)</f>
        <v>Peanut Butter Bites</v>
      </c>
      <c r="K6569" s="2">
        <f t="array" ref="K6569">XLOOKUP('Transaction Data'!$G6569,Product_Code,Cost)</f>
        <v>5</v>
      </c>
      <c r="L6569" s="2">
        <f t="array" ref="L6569">XLOOKUP('Transaction Data'!$G6569,Product_Code,Unit_Price)</f>
        <v>7</v>
      </c>
      <c r="M6569" s="3">
        <f>'Transaction Data'!$F6569*'Transaction Data'!$K6569</f>
        <v>2155</v>
      </c>
      <c r="N6569" s="3">
        <f>'Transaction Data'!$F6569*'Transaction Data'!$L6569</f>
        <v>3017</v>
      </c>
      <c r="O6569" s="3">
        <f>'Transaction Data'!$N6569-'Transaction Data'!$M6569</f>
        <v>862</v>
      </c>
      <c r="P6569" s="2">
        <f>DATEDIF('Transaction Data'!$D6569,'Transaction Data'!$A6569,"y")</f>
        <v>20</v>
      </c>
      <c r="Q6569" s="2" t="str">
        <f>FLOOR('Transaction Data'!$P6569,15)&amp;"-"&amp;FLOOR('Transaction Data'!$P6569,15)+14</f>
        <v>15-29</v>
      </c>
      <c r="R6569" s="2" t="str">
        <f>IF('Transaction Data'!$L6569&lt;=10,"Less Expensive","Expensive")</f>
        <v>Less Expensive</v>
      </c>
      <c r="S6569" s="4">
        <f>WEEKDAY('Transaction Data'!$A6569)</f>
        <v>6</v>
      </c>
      <c r="T6569" s="2" t="str">
        <f>IF(WEEKDAY('Transaction Data'!$A6569,2)&lt;6,"Weekday","Weekend")</f>
        <v>Weekday</v>
      </c>
    </row>
    <row r="6570" ht="15.75" customHeight="1">
      <c r="A6570" s="1">
        <v>45370.0</v>
      </c>
      <c r="B6570" s="2" t="s">
        <v>6124</v>
      </c>
      <c r="C6570" s="2" t="s">
        <v>21</v>
      </c>
      <c r="D6570" s="1">
        <v>36621.0</v>
      </c>
      <c r="E6570" s="2" t="s">
        <v>22</v>
      </c>
      <c r="F6570" s="2">
        <v>345.0</v>
      </c>
      <c r="G6570" s="2" t="s">
        <v>57</v>
      </c>
      <c r="H6570" s="2" t="s">
        <v>45</v>
      </c>
      <c r="I6570" s="2" t="s">
        <v>25</v>
      </c>
      <c r="J6570" s="2" t="str">
        <f t="array" ref="J6570">XLOOKUP('Transaction Data'!$G6570,Product_Code,Biscuit_Brand)</f>
        <v>Oatmeal Cookies</v>
      </c>
      <c r="K6570" s="2">
        <f t="array" ref="K6570">XLOOKUP('Transaction Data'!$G6570,Product_Code,Cost)</f>
        <v>19</v>
      </c>
      <c r="L6570" s="2">
        <f t="array" ref="L6570">XLOOKUP('Transaction Data'!$G6570,Product_Code,Unit_Price)</f>
        <v>23</v>
      </c>
      <c r="M6570" s="3">
        <f>'Transaction Data'!$F6570*'Transaction Data'!$K6570</f>
        <v>6555</v>
      </c>
      <c r="N6570" s="3">
        <f>'Transaction Data'!$F6570*'Transaction Data'!$L6570</f>
        <v>7935</v>
      </c>
      <c r="O6570" s="3">
        <f>'Transaction Data'!$N6570-'Transaction Data'!$M6570</f>
        <v>1380</v>
      </c>
      <c r="P6570" s="2">
        <f>DATEDIF('Transaction Data'!$D6570,'Transaction Data'!$A6570,"y")</f>
        <v>23</v>
      </c>
      <c r="Q6570" s="2" t="str">
        <f>FLOOR('Transaction Data'!$P6570,15)&amp;"-"&amp;FLOOR('Transaction Data'!$P6570,15)+14</f>
        <v>15-29</v>
      </c>
      <c r="R6570" s="2" t="str">
        <f>IF('Transaction Data'!$L6570&lt;=10,"Less Expensive","Expensive")</f>
        <v>Expensive</v>
      </c>
      <c r="S6570" s="4">
        <f>WEEKDAY('Transaction Data'!$A6570)</f>
        <v>3</v>
      </c>
      <c r="T6570" s="2" t="str">
        <f>IF(WEEKDAY('Transaction Data'!$A6570,2)&lt;6,"Weekday","Weekend")</f>
        <v>Weekday</v>
      </c>
    </row>
    <row r="6571" ht="15.75" customHeight="1">
      <c r="A6571" s="1">
        <v>45487.0</v>
      </c>
      <c r="B6571" s="2" t="s">
        <v>6125</v>
      </c>
      <c r="C6571" s="2" t="s">
        <v>41</v>
      </c>
      <c r="D6571" s="1">
        <v>34975.0</v>
      </c>
      <c r="E6571" s="2" t="s">
        <v>27</v>
      </c>
      <c r="F6571" s="2">
        <v>480.0</v>
      </c>
      <c r="G6571" s="2" t="s">
        <v>55</v>
      </c>
      <c r="H6571" s="2" t="s">
        <v>49</v>
      </c>
      <c r="I6571" s="2" t="s">
        <v>25</v>
      </c>
      <c r="J6571" s="2" t="str">
        <f t="array" ref="J6571">XLOOKUP('Transaction Data'!$G6571,Product_Code,Biscuit_Brand)</f>
        <v>Vanilla Wafers</v>
      </c>
      <c r="K6571" s="2">
        <f t="array" ref="K6571">XLOOKUP('Transaction Data'!$G6571,Product_Code,Cost)</f>
        <v>18</v>
      </c>
      <c r="L6571" s="2">
        <f t="array" ref="L6571">XLOOKUP('Transaction Data'!$G6571,Product_Code,Unit_Price)</f>
        <v>36</v>
      </c>
      <c r="M6571" s="3">
        <f>'Transaction Data'!$F6571*'Transaction Data'!$K6571</f>
        <v>8640</v>
      </c>
      <c r="N6571" s="3">
        <f>'Transaction Data'!$F6571*'Transaction Data'!$L6571</f>
        <v>17280</v>
      </c>
      <c r="O6571" s="3">
        <f>'Transaction Data'!$N6571-'Transaction Data'!$M6571</f>
        <v>8640</v>
      </c>
      <c r="P6571" s="2">
        <f>DATEDIF('Transaction Data'!$D6571,'Transaction Data'!$A6571,"y")</f>
        <v>28</v>
      </c>
      <c r="Q6571" s="2" t="str">
        <f>FLOOR('Transaction Data'!$P6571,15)&amp;"-"&amp;FLOOR('Transaction Data'!$P6571,15)+14</f>
        <v>15-29</v>
      </c>
      <c r="R6571" s="2" t="str">
        <f>IF('Transaction Data'!$L6571&lt;=10,"Less Expensive","Expensive")</f>
        <v>Expensive</v>
      </c>
      <c r="S6571" s="4">
        <f>WEEKDAY('Transaction Data'!$A6571)</f>
        <v>1</v>
      </c>
      <c r="T6571" s="2" t="str">
        <f>IF(WEEKDAY('Transaction Data'!$A6571,2)&lt;6,"Weekday","Weekend")</f>
        <v>Weekend</v>
      </c>
    </row>
    <row r="6572" ht="15.75" customHeight="1">
      <c r="A6572" s="1">
        <v>45460.0</v>
      </c>
      <c r="B6572" s="2" t="s">
        <v>6126</v>
      </c>
      <c r="C6572" s="2" t="s">
        <v>21</v>
      </c>
      <c r="D6572" s="1">
        <v>35067.0</v>
      </c>
      <c r="E6572" s="2" t="s">
        <v>37</v>
      </c>
      <c r="F6572" s="2">
        <v>340.0</v>
      </c>
      <c r="G6572" s="2" t="s">
        <v>44</v>
      </c>
      <c r="H6572" s="2" t="s">
        <v>52</v>
      </c>
      <c r="I6572" s="2" t="s">
        <v>25</v>
      </c>
      <c r="J6572" s="2" t="str">
        <f t="array" ref="J6572">XLOOKUP('Transaction Data'!$G6572,Product_Code,Biscuit_Brand)</f>
        <v>Butter Crunch</v>
      </c>
      <c r="K6572" s="2">
        <f t="array" ref="K6572">XLOOKUP('Transaction Data'!$G6572,Product_Code,Cost)</f>
        <v>10</v>
      </c>
      <c r="L6572" s="2">
        <f t="array" ref="L6572">XLOOKUP('Transaction Data'!$G6572,Product_Code,Unit_Price)</f>
        <v>11</v>
      </c>
      <c r="M6572" s="3">
        <f>'Transaction Data'!$F6572*'Transaction Data'!$K6572</f>
        <v>3400</v>
      </c>
      <c r="N6572" s="3">
        <f>'Transaction Data'!$F6572*'Transaction Data'!$L6572</f>
        <v>3740</v>
      </c>
      <c r="O6572" s="3">
        <f>'Transaction Data'!$N6572-'Transaction Data'!$M6572</f>
        <v>340</v>
      </c>
      <c r="P6572" s="2">
        <f>DATEDIF('Transaction Data'!$D6572,'Transaction Data'!$A6572,"y")</f>
        <v>28</v>
      </c>
      <c r="Q6572" s="2" t="str">
        <f>FLOOR('Transaction Data'!$P6572,15)&amp;"-"&amp;FLOOR('Transaction Data'!$P6572,15)+14</f>
        <v>15-29</v>
      </c>
      <c r="R6572" s="2" t="str">
        <f>IF('Transaction Data'!$L6572&lt;=10,"Less Expensive","Expensive")</f>
        <v>Expensive</v>
      </c>
      <c r="S6572" s="4">
        <f>WEEKDAY('Transaction Data'!$A6572)</f>
        <v>2</v>
      </c>
      <c r="T6572" s="2" t="str">
        <f>IF(WEEKDAY('Transaction Data'!$A6572,2)&lt;6,"Weekday","Weekend")</f>
        <v>Weekday</v>
      </c>
    </row>
    <row r="6573" ht="15.75" customHeight="1">
      <c r="A6573" s="1">
        <v>45462.0</v>
      </c>
      <c r="B6573" s="2" t="s">
        <v>6127</v>
      </c>
      <c r="C6573" s="2" t="s">
        <v>54</v>
      </c>
      <c r="D6573" s="1">
        <v>24549.0</v>
      </c>
      <c r="E6573" s="2" t="s">
        <v>37</v>
      </c>
      <c r="F6573" s="2">
        <v>461.0</v>
      </c>
      <c r="G6573" s="2" t="s">
        <v>33</v>
      </c>
      <c r="H6573" s="2" t="s">
        <v>49</v>
      </c>
      <c r="I6573" s="2" t="s">
        <v>25</v>
      </c>
      <c r="J6573" s="2" t="str">
        <f t="array" ref="J6573">XLOOKUP('Transaction Data'!$G6573,Product_Code,Biscuit_Brand)</f>
        <v>Caramel Biscuits</v>
      </c>
      <c r="K6573" s="2">
        <f t="array" ref="K6573">XLOOKUP('Transaction Data'!$G6573,Product_Code,Cost)</f>
        <v>18</v>
      </c>
      <c r="L6573" s="2">
        <f t="array" ref="L6573">XLOOKUP('Transaction Data'!$G6573,Product_Code,Unit_Price)</f>
        <v>22</v>
      </c>
      <c r="M6573" s="3">
        <f>'Transaction Data'!$F6573*'Transaction Data'!$K6573</f>
        <v>8298</v>
      </c>
      <c r="N6573" s="3">
        <f>'Transaction Data'!$F6573*'Transaction Data'!$L6573</f>
        <v>10142</v>
      </c>
      <c r="O6573" s="3">
        <f>'Transaction Data'!$N6573-'Transaction Data'!$M6573</f>
        <v>1844</v>
      </c>
      <c r="P6573" s="2">
        <f>DATEDIF('Transaction Data'!$D6573,'Transaction Data'!$A6573,"y")</f>
        <v>57</v>
      </c>
      <c r="Q6573" s="2" t="str">
        <f>FLOOR('Transaction Data'!$P6573,15)&amp;"-"&amp;FLOOR('Transaction Data'!$P6573,15)+14</f>
        <v>45-59</v>
      </c>
      <c r="R6573" s="2" t="str">
        <f>IF('Transaction Data'!$L6573&lt;=10,"Less Expensive","Expensive")</f>
        <v>Expensive</v>
      </c>
      <c r="S6573" s="4">
        <f>WEEKDAY('Transaction Data'!$A6573)</f>
        <v>4</v>
      </c>
      <c r="T6573" s="2" t="str">
        <f>IF(WEEKDAY('Transaction Data'!$A6573,2)&lt;6,"Weekday","Weekend")</f>
        <v>Weekday</v>
      </c>
    </row>
    <row r="6574" ht="15.75" customHeight="1">
      <c r="A6574" s="1">
        <v>45353.0</v>
      </c>
      <c r="B6574" s="2" t="s">
        <v>6128</v>
      </c>
      <c r="C6574" s="2" t="s">
        <v>32</v>
      </c>
      <c r="D6574" s="1">
        <v>36600.0</v>
      </c>
      <c r="E6574" s="2" t="s">
        <v>22</v>
      </c>
      <c r="F6574" s="2">
        <v>260.0</v>
      </c>
      <c r="G6574" s="2" t="s">
        <v>55</v>
      </c>
      <c r="H6574" s="2" t="s">
        <v>52</v>
      </c>
      <c r="I6574" s="2" t="s">
        <v>25</v>
      </c>
      <c r="J6574" s="2" t="str">
        <f t="array" ref="J6574">XLOOKUP('Transaction Data'!$G6574,Product_Code,Biscuit_Brand)</f>
        <v>Vanilla Wafers</v>
      </c>
      <c r="K6574" s="2">
        <f t="array" ref="K6574">XLOOKUP('Transaction Data'!$G6574,Product_Code,Cost)</f>
        <v>18</v>
      </c>
      <c r="L6574" s="2">
        <f t="array" ref="L6574">XLOOKUP('Transaction Data'!$G6574,Product_Code,Unit_Price)</f>
        <v>36</v>
      </c>
      <c r="M6574" s="3">
        <f>'Transaction Data'!$F6574*'Transaction Data'!$K6574</f>
        <v>4680</v>
      </c>
      <c r="N6574" s="3">
        <f>'Transaction Data'!$F6574*'Transaction Data'!$L6574</f>
        <v>9360</v>
      </c>
      <c r="O6574" s="3">
        <f>'Transaction Data'!$N6574-'Transaction Data'!$M6574</f>
        <v>4680</v>
      </c>
      <c r="P6574" s="2">
        <f>DATEDIF('Transaction Data'!$D6574,'Transaction Data'!$A6574,"y")</f>
        <v>23</v>
      </c>
      <c r="Q6574" s="2" t="str">
        <f>FLOOR('Transaction Data'!$P6574,15)&amp;"-"&amp;FLOOR('Transaction Data'!$P6574,15)+14</f>
        <v>15-29</v>
      </c>
      <c r="R6574" s="2" t="str">
        <f>IF('Transaction Data'!$L6574&lt;=10,"Less Expensive","Expensive")</f>
        <v>Expensive</v>
      </c>
      <c r="S6574" s="4">
        <f>WEEKDAY('Transaction Data'!$A6574)</f>
        <v>7</v>
      </c>
      <c r="T6574" s="2" t="str">
        <f>IF(WEEKDAY('Transaction Data'!$A6574,2)&lt;6,"Weekday","Weekend")</f>
        <v>Weekend</v>
      </c>
    </row>
    <row r="6575" ht="15.75" customHeight="1">
      <c r="A6575" s="1">
        <v>45364.0</v>
      </c>
      <c r="B6575" s="2" t="s">
        <v>6129</v>
      </c>
      <c r="C6575" s="2" t="s">
        <v>65</v>
      </c>
      <c r="D6575" s="1">
        <v>26288.0</v>
      </c>
      <c r="E6575" s="2" t="s">
        <v>22</v>
      </c>
      <c r="F6575" s="2">
        <v>322.0</v>
      </c>
      <c r="G6575" s="2" t="s">
        <v>60</v>
      </c>
      <c r="H6575" s="2" t="s">
        <v>34</v>
      </c>
      <c r="I6575" s="2" t="s">
        <v>25</v>
      </c>
      <c r="J6575" s="2" t="str">
        <f t="array" ref="J6575">XLOOKUP('Transaction Data'!$G6575,Product_Code,Biscuit_Brand)</f>
        <v>Peanut Butter Bites</v>
      </c>
      <c r="K6575" s="2">
        <f t="array" ref="K6575">XLOOKUP('Transaction Data'!$G6575,Product_Code,Cost)</f>
        <v>5</v>
      </c>
      <c r="L6575" s="2">
        <f t="array" ref="L6575">XLOOKUP('Transaction Data'!$G6575,Product_Code,Unit_Price)</f>
        <v>7</v>
      </c>
      <c r="M6575" s="3">
        <f>'Transaction Data'!$F6575*'Transaction Data'!$K6575</f>
        <v>1610</v>
      </c>
      <c r="N6575" s="3">
        <f>'Transaction Data'!$F6575*'Transaction Data'!$L6575</f>
        <v>2254</v>
      </c>
      <c r="O6575" s="3">
        <f>'Transaction Data'!$N6575-'Transaction Data'!$M6575</f>
        <v>644</v>
      </c>
      <c r="P6575" s="2">
        <f>DATEDIF('Transaction Data'!$D6575,'Transaction Data'!$A6575,"y")</f>
        <v>52</v>
      </c>
      <c r="Q6575" s="2" t="str">
        <f>FLOOR('Transaction Data'!$P6575,15)&amp;"-"&amp;FLOOR('Transaction Data'!$P6575,15)+14</f>
        <v>45-59</v>
      </c>
      <c r="R6575" s="2" t="str">
        <f>IF('Transaction Data'!$L6575&lt;=10,"Less Expensive","Expensive")</f>
        <v>Less Expensive</v>
      </c>
      <c r="S6575" s="4">
        <f>WEEKDAY('Transaction Data'!$A6575)</f>
        <v>4</v>
      </c>
      <c r="T6575" s="2" t="str">
        <f>IF(WEEKDAY('Transaction Data'!$A6575,2)&lt;6,"Weekday","Weekend")</f>
        <v>Weekday</v>
      </c>
    </row>
    <row r="6576" ht="15.75" customHeight="1">
      <c r="A6576" s="1">
        <v>45311.0</v>
      </c>
      <c r="B6576" s="2" t="s">
        <v>6130</v>
      </c>
      <c r="C6576" s="2" t="s">
        <v>32</v>
      </c>
      <c r="D6576" s="1">
        <v>26053.0</v>
      </c>
      <c r="E6576" s="2" t="s">
        <v>37</v>
      </c>
      <c r="F6576" s="2">
        <v>496.0</v>
      </c>
      <c r="G6576" s="2" t="s">
        <v>38</v>
      </c>
      <c r="H6576" s="2" t="s">
        <v>34</v>
      </c>
      <c r="I6576" s="2" t="s">
        <v>25</v>
      </c>
      <c r="J6576" s="2" t="str">
        <f t="array" ref="J6576">XLOOKUP('Transaction Data'!$G6576,Product_Code,Biscuit_Brand)</f>
        <v>Ginger Snaps</v>
      </c>
      <c r="K6576" s="2">
        <f t="array" ref="K6576">XLOOKUP('Transaction Data'!$G6576,Product_Code,Cost)</f>
        <v>14</v>
      </c>
      <c r="L6576" s="2">
        <f t="array" ref="L6576">XLOOKUP('Transaction Data'!$G6576,Product_Code,Unit_Price)</f>
        <v>28</v>
      </c>
      <c r="M6576" s="3">
        <f>'Transaction Data'!$F6576*'Transaction Data'!$K6576</f>
        <v>6944</v>
      </c>
      <c r="N6576" s="3">
        <f>'Transaction Data'!$F6576*'Transaction Data'!$L6576</f>
        <v>13888</v>
      </c>
      <c r="O6576" s="3">
        <f>'Transaction Data'!$N6576-'Transaction Data'!$M6576</f>
        <v>6944</v>
      </c>
      <c r="P6576" s="2">
        <f>DATEDIF('Transaction Data'!$D6576,'Transaction Data'!$A6576,"y")</f>
        <v>52</v>
      </c>
      <c r="Q6576" s="2" t="str">
        <f>FLOOR('Transaction Data'!$P6576,15)&amp;"-"&amp;FLOOR('Transaction Data'!$P6576,15)+14</f>
        <v>45-59</v>
      </c>
      <c r="R6576" s="2" t="str">
        <f>IF('Transaction Data'!$L6576&lt;=10,"Less Expensive","Expensive")</f>
        <v>Expensive</v>
      </c>
      <c r="S6576" s="4">
        <f>WEEKDAY('Transaction Data'!$A6576)</f>
        <v>7</v>
      </c>
      <c r="T6576" s="2" t="str">
        <f>IF(WEEKDAY('Transaction Data'!$A6576,2)&lt;6,"Weekday","Weekend")</f>
        <v>Weekend</v>
      </c>
    </row>
    <row r="6577" ht="15.75" customHeight="1">
      <c r="A6577" s="1">
        <v>45368.0</v>
      </c>
      <c r="B6577" s="2" t="s">
        <v>6131</v>
      </c>
      <c r="C6577" s="2" t="s">
        <v>65</v>
      </c>
      <c r="D6577" s="1">
        <v>37383.0</v>
      </c>
      <c r="E6577" s="2" t="s">
        <v>37</v>
      </c>
      <c r="F6577" s="2">
        <v>101.0</v>
      </c>
      <c r="G6577" s="2" t="s">
        <v>55</v>
      </c>
      <c r="H6577" s="2" t="s">
        <v>39</v>
      </c>
      <c r="I6577" s="2" t="s">
        <v>25</v>
      </c>
      <c r="J6577" s="2" t="str">
        <f t="array" ref="J6577">XLOOKUP('Transaction Data'!$G6577,Product_Code,Biscuit_Brand)</f>
        <v>Vanilla Wafers</v>
      </c>
      <c r="K6577" s="2">
        <f t="array" ref="K6577">XLOOKUP('Transaction Data'!$G6577,Product_Code,Cost)</f>
        <v>18</v>
      </c>
      <c r="L6577" s="2">
        <f t="array" ref="L6577">XLOOKUP('Transaction Data'!$G6577,Product_Code,Unit_Price)</f>
        <v>36</v>
      </c>
      <c r="M6577" s="3">
        <f>'Transaction Data'!$F6577*'Transaction Data'!$K6577</f>
        <v>1818</v>
      </c>
      <c r="N6577" s="3">
        <f>'Transaction Data'!$F6577*'Transaction Data'!$L6577</f>
        <v>3636</v>
      </c>
      <c r="O6577" s="3">
        <f>'Transaction Data'!$N6577-'Transaction Data'!$M6577</f>
        <v>1818</v>
      </c>
      <c r="P6577" s="2">
        <f>DATEDIF('Transaction Data'!$D6577,'Transaction Data'!$A6577,"y")</f>
        <v>21</v>
      </c>
      <c r="Q6577" s="2" t="str">
        <f>FLOOR('Transaction Data'!$P6577,15)&amp;"-"&amp;FLOOR('Transaction Data'!$P6577,15)+14</f>
        <v>15-29</v>
      </c>
      <c r="R6577" s="2" t="str">
        <f>IF('Transaction Data'!$L6577&lt;=10,"Less Expensive","Expensive")</f>
        <v>Expensive</v>
      </c>
      <c r="S6577" s="4">
        <f>WEEKDAY('Transaction Data'!$A6577)</f>
        <v>1</v>
      </c>
      <c r="T6577" s="2" t="str">
        <f>IF(WEEKDAY('Transaction Data'!$A6577,2)&lt;6,"Weekday","Weekend")</f>
        <v>Weekend</v>
      </c>
    </row>
    <row r="6578" ht="15.75" customHeight="1">
      <c r="A6578" s="1">
        <v>45295.0</v>
      </c>
      <c r="B6578" s="2" t="s">
        <v>6132</v>
      </c>
      <c r="C6578" s="2" t="s">
        <v>41</v>
      </c>
      <c r="D6578" s="1">
        <v>38015.0</v>
      </c>
      <c r="E6578" s="2" t="s">
        <v>22</v>
      </c>
      <c r="F6578" s="2">
        <v>386.0</v>
      </c>
      <c r="G6578" s="2" t="s">
        <v>48</v>
      </c>
      <c r="H6578" s="2" t="s">
        <v>42</v>
      </c>
      <c r="I6578" s="2" t="s">
        <v>25</v>
      </c>
      <c r="J6578" s="2" t="str">
        <f t="array" ref="J6578">XLOOKUP('Transaction Data'!$G6578,Product_Code,Biscuit_Brand)</f>
        <v>Lemon Crisps</v>
      </c>
      <c r="K6578" s="2">
        <f t="array" ref="K6578">XLOOKUP('Transaction Data'!$G6578,Product_Code,Cost)</f>
        <v>7</v>
      </c>
      <c r="L6578" s="2">
        <f t="array" ref="L6578">XLOOKUP('Transaction Data'!$G6578,Product_Code,Unit_Price)</f>
        <v>9</v>
      </c>
      <c r="M6578" s="3">
        <f>'Transaction Data'!$F6578*'Transaction Data'!$K6578</f>
        <v>2702</v>
      </c>
      <c r="N6578" s="3">
        <f>'Transaction Data'!$F6578*'Transaction Data'!$L6578</f>
        <v>3474</v>
      </c>
      <c r="O6578" s="3">
        <f>'Transaction Data'!$N6578-'Transaction Data'!$M6578</f>
        <v>772</v>
      </c>
      <c r="P6578" s="2">
        <f>DATEDIF('Transaction Data'!$D6578,'Transaction Data'!$A6578,"y")</f>
        <v>19</v>
      </c>
      <c r="Q6578" s="2" t="str">
        <f>FLOOR('Transaction Data'!$P6578,15)&amp;"-"&amp;FLOOR('Transaction Data'!$P6578,15)+14</f>
        <v>15-29</v>
      </c>
      <c r="R6578" s="2" t="str">
        <f>IF('Transaction Data'!$L6578&lt;=10,"Less Expensive","Expensive")</f>
        <v>Less Expensive</v>
      </c>
      <c r="S6578" s="4">
        <f>WEEKDAY('Transaction Data'!$A6578)</f>
        <v>5</v>
      </c>
      <c r="T6578" s="2" t="str">
        <f>IF(WEEKDAY('Transaction Data'!$A6578,2)&lt;6,"Weekday","Weekend")</f>
        <v>Weekday</v>
      </c>
    </row>
    <row r="6579" ht="15.75" customHeight="1">
      <c r="A6579" s="1">
        <v>45368.0</v>
      </c>
      <c r="B6579" s="2" t="s">
        <v>6133</v>
      </c>
      <c r="C6579" s="2" t="s">
        <v>41</v>
      </c>
      <c r="D6579" s="1">
        <v>28477.0</v>
      </c>
      <c r="E6579" s="2" t="s">
        <v>63</v>
      </c>
      <c r="F6579" s="2">
        <v>297.0</v>
      </c>
      <c r="G6579" s="2" t="s">
        <v>55</v>
      </c>
      <c r="H6579" s="2" t="s">
        <v>45</v>
      </c>
      <c r="I6579" s="2" t="s">
        <v>25</v>
      </c>
      <c r="J6579" s="2" t="str">
        <f t="array" ref="J6579">XLOOKUP('Transaction Data'!$G6579,Product_Code,Biscuit_Brand)</f>
        <v>Vanilla Wafers</v>
      </c>
      <c r="K6579" s="2">
        <f t="array" ref="K6579">XLOOKUP('Transaction Data'!$G6579,Product_Code,Cost)</f>
        <v>18</v>
      </c>
      <c r="L6579" s="2">
        <f t="array" ref="L6579">XLOOKUP('Transaction Data'!$G6579,Product_Code,Unit_Price)</f>
        <v>36</v>
      </c>
      <c r="M6579" s="3">
        <f>'Transaction Data'!$F6579*'Transaction Data'!$K6579</f>
        <v>5346</v>
      </c>
      <c r="N6579" s="3">
        <f>'Transaction Data'!$F6579*'Transaction Data'!$L6579</f>
        <v>10692</v>
      </c>
      <c r="O6579" s="3">
        <f>'Transaction Data'!$N6579-'Transaction Data'!$M6579</f>
        <v>5346</v>
      </c>
      <c r="P6579" s="2">
        <f>DATEDIF('Transaction Data'!$D6579,'Transaction Data'!$A6579,"y")</f>
        <v>46</v>
      </c>
      <c r="Q6579" s="2" t="str">
        <f>FLOOR('Transaction Data'!$P6579,15)&amp;"-"&amp;FLOOR('Transaction Data'!$P6579,15)+14</f>
        <v>45-59</v>
      </c>
      <c r="R6579" s="2" t="str">
        <f>IF('Transaction Data'!$L6579&lt;=10,"Less Expensive","Expensive")</f>
        <v>Expensive</v>
      </c>
      <c r="S6579" s="4">
        <f>WEEKDAY('Transaction Data'!$A6579)</f>
        <v>1</v>
      </c>
      <c r="T6579" s="2" t="str">
        <f>IF(WEEKDAY('Transaction Data'!$A6579,2)&lt;6,"Weekday","Weekend")</f>
        <v>Weekend</v>
      </c>
    </row>
    <row r="6580" ht="15.75" customHeight="1">
      <c r="A6580" s="1">
        <v>45405.0</v>
      </c>
      <c r="B6580" s="2" t="s">
        <v>6134</v>
      </c>
      <c r="C6580" s="2" t="s">
        <v>78</v>
      </c>
      <c r="D6580" s="1">
        <v>37653.0</v>
      </c>
      <c r="E6580" s="2" t="s">
        <v>22</v>
      </c>
      <c r="F6580" s="2">
        <v>122.0</v>
      </c>
      <c r="G6580" s="2" t="s">
        <v>38</v>
      </c>
      <c r="H6580" s="2" t="s">
        <v>49</v>
      </c>
      <c r="I6580" s="2" t="s">
        <v>25</v>
      </c>
      <c r="J6580" s="2" t="str">
        <f t="array" ref="J6580">XLOOKUP('Transaction Data'!$G6580,Product_Code,Biscuit_Brand)</f>
        <v>Ginger Snaps</v>
      </c>
      <c r="K6580" s="2">
        <f t="array" ref="K6580">XLOOKUP('Transaction Data'!$G6580,Product_Code,Cost)</f>
        <v>14</v>
      </c>
      <c r="L6580" s="2">
        <f t="array" ref="L6580">XLOOKUP('Transaction Data'!$G6580,Product_Code,Unit_Price)</f>
        <v>28</v>
      </c>
      <c r="M6580" s="3">
        <f>'Transaction Data'!$F6580*'Transaction Data'!$K6580</f>
        <v>1708</v>
      </c>
      <c r="N6580" s="3">
        <f>'Transaction Data'!$F6580*'Transaction Data'!$L6580</f>
        <v>3416</v>
      </c>
      <c r="O6580" s="3">
        <f>'Transaction Data'!$N6580-'Transaction Data'!$M6580</f>
        <v>1708</v>
      </c>
      <c r="P6580" s="2">
        <f>DATEDIF('Transaction Data'!$D6580,'Transaction Data'!$A6580,"y")</f>
        <v>21</v>
      </c>
      <c r="Q6580" s="2" t="str">
        <f>FLOOR('Transaction Data'!$P6580,15)&amp;"-"&amp;FLOOR('Transaction Data'!$P6580,15)+14</f>
        <v>15-29</v>
      </c>
      <c r="R6580" s="2" t="str">
        <f>IF('Transaction Data'!$L6580&lt;=10,"Less Expensive","Expensive")</f>
        <v>Expensive</v>
      </c>
      <c r="S6580" s="4">
        <f>WEEKDAY('Transaction Data'!$A6580)</f>
        <v>3</v>
      </c>
      <c r="T6580" s="2" t="str">
        <f>IF(WEEKDAY('Transaction Data'!$A6580,2)&lt;6,"Weekday","Weekend")</f>
        <v>Weekday</v>
      </c>
    </row>
    <row r="6581" ht="15.75" customHeight="1">
      <c r="A6581" s="1">
        <v>45491.0</v>
      </c>
      <c r="B6581" s="2" t="s">
        <v>149</v>
      </c>
      <c r="C6581" s="2" t="s">
        <v>21</v>
      </c>
      <c r="D6581" s="1">
        <v>22891.0</v>
      </c>
      <c r="E6581" s="2" t="s">
        <v>22</v>
      </c>
      <c r="F6581" s="2">
        <v>398.0</v>
      </c>
      <c r="G6581" s="2" t="s">
        <v>38</v>
      </c>
      <c r="H6581" s="2" t="s">
        <v>52</v>
      </c>
      <c r="I6581" s="2" t="s">
        <v>25</v>
      </c>
      <c r="J6581" s="2" t="str">
        <f t="array" ref="J6581">XLOOKUP('Transaction Data'!$G6581,Product_Code,Biscuit_Brand)</f>
        <v>Ginger Snaps</v>
      </c>
      <c r="K6581" s="2">
        <f t="array" ref="K6581">XLOOKUP('Transaction Data'!$G6581,Product_Code,Cost)</f>
        <v>14</v>
      </c>
      <c r="L6581" s="2">
        <f t="array" ref="L6581">XLOOKUP('Transaction Data'!$G6581,Product_Code,Unit_Price)</f>
        <v>28</v>
      </c>
      <c r="M6581" s="3">
        <f>'Transaction Data'!$F6581*'Transaction Data'!$K6581</f>
        <v>5572</v>
      </c>
      <c r="N6581" s="3">
        <f>'Transaction Data'!$F6581*'Transaction Data'!$L6581</f>
        <v>11144</v>
      </c>
      <c r="O6581" s="3">
        <f>'Transaction Data'!$N6581-'Transaction Data'!$M6581</f>
        <v>5572</v>
      </c>
      <c r="P6581" s="2">
        <f>DATEDIF('Transaction Data'!$D6581,'Transaction Data'!$A6581,"y")</f>
        <v>61</v>
      </c>
      <c r="Q6581" s="2" t="str">
        <f>FLOOR('Transaction Data'!$P6581,15)&amp;"-"&amp;FLOOR('Transaction Data'!$P6581,15)+14</f>
        <v>60-74</v>
      </c>
      <c r="R6581" s="2" t="str">
        <f>IF('Transaction Data'!$L6581&lt;=10,"Less Expensive","Expensive")</f>
        <v>Expensive</v>
      </c>
      <c r="S6581" s="4">
        <f>WEEKDAY('Transaction Data'!$A6581)</f>
        <v>5</v>
      </c>
      <c r="T6581" s="2" t="str">
        <f>IF(WEEKDAY('Transaction Data'!$A6581,2)&lt;6,"Weekday","Weekend")</f>
        <v>Weekday</v>
      </c>
    </row>
    <row r="6582" ht="15.75" customHeight="1">
      <c r="A6582" s="1">
        <v>45319.0</v>
      </c>
      <c r="B6582" s="2" t="s">
        <v>6135</v>
      </c>
      <c r="C6582" s="2" t="s">
        <v>47</v>
      </c>
      <c r="D6582" s="1">
        <v>27769.0</v>
      </c>
      <c r="E6582" s="2" t="s">
        <v>63</v>
      </c>
      <c r="F6582" s="2">
        <v>24.0</v>
      </c>
      <c r="G6582" s="2" t="s">
        <v>28</v>
      </c>
      <c r="H6582" s="2" t="s">
        <v>49</v>
      </c>
      <c r="I6582" s="2" t="s">
        <v>25</v>
      </c>
      <c r="J6582" s="2" t="str">
        <f t="array" ref="J6582">XLOOKUP('Transaction Data'!$G6582,Product_Code,Biscuit_Brand)</f>
        <v>Shortbread</v>
      </c>
      <c r="K6582" s="2">
        <f t="array" ref="K6582">XLOOKUP('Transaction Data'!$G6582,Product_Code,Cost)</f>
        <v>10</v>
      </c>
      <c r="L6582" s="2">
        <f t="array" ref="L6582">XLOOKUP('Transaction Data'!$G6582,Product_Code,Unit_Price)</f>
        <v>45</v>
      </c>
      <c r="M6582" s="3">
        <f>'Transaction Data'!$F6582*'Transaction Data'!$K6582</f>
        <v>240</v>
      </c>
      <c r="N6582" s="3">
        <f>'Transaction Data'!$F6582*'Transaction Data'!$L6582</f>
        <v>1080</v>
      </c>
      <c r="O6582" s="3">
        <f>'Transaction Data'!$N6582-'Transaction Data'!$M6582</f>
        <v>840</v>
      </c>
      <c r="P6582" s="2">
        <f>DATEDIF('Transaction Data'!$D6582,'Transaction Data'!$A6582,"y")</f>
        <v>48</v>
      </c>
      <c r="Q6582" s="2" t="str">
        <f>FLOOR('Transaction Data'!$P6582,15)&amp;"-"&amp;FLOOR('Transaction Data'!$P6582,15)+14</f>
        <v>45-59</v>
      </c>
      <c r="R6582" s="2" t="str">
        <f>IF('Transaction Data'!$L6582&lt;=10,"Less Expensive","Expensive")</f>
        <v>Expensive</v>
      </c>
      <c r="S6582" s="4">
        <f>WEEKDAY('Transaction Data'!$A6582)</f>
        <v>1</v>
      </c>
      <c r="T6582" s="2" t="str">
        <f>IF(WEEKDAY('Transaction Data'!$A6582,2)&lt;6,"Weekday","Weekend")</f>
        <v>Weekend</v>
      </c>
    </row>
    <row r="6583" ht="15.75" customHeight="1">
      <c r="A6583" s="1">
        <v>45400.0</v>
      </c>
      <c r="B6583" s="2" t="s">
        <v>6136</v>
      </c>
      <c r="C6583" s="2" t="s">
        <v>69</v>
      </c>
      <c r="D6583" s="1">
        <v>35312.0</v>
      </c>
      <c r="E6583" s="2" t="s">
        <v>37</v>
      </c>
      <c r="F6583" s="2">
        <v>438.0</v>
      </c>
      <c r="G6583" s="2" t="s">
        <v>44</v>
      </c>
      <c r="H6583" s="2" t="s">
        <v>52</v>
      </c>
      <c r="I6583" s="2" t="s">
        <v>25</v>
      </c>
      <c r="J6583" s="2" t="str">
        <f t="array" ref="J6583">XLOOKUP('Transaction Data'!$G6583,Product_Code,Biscuit_Brand)</f>
        <v>Butter Crunch</v>
      </c>
      <c r="K6583" s="2">
        <f t="array" ref="K6583">XLOOKUP('Transaction Data'!$G6583,Product_Code,Cost)</f>
        <v>10</v>
      </c>
      <c r="L6583" s="2">
        <f t="array" ref="L6583">XLOOKUP('Transaction Data'!$G6583,Product_Code,Unit_Price)</f>
        <v>11</v>
      </c>
      <c r="M6583" s="3">
        <f>'Transaction Data'!$F6583*'Transaction Data'!$K6583</f>
        <v>4380</v>
      </c>
      <c r="N6583" s="3">
        <f>'Transaction Data'!$F6583*'Transaction Data'!$L6583</f>
        <v>4818</v>
      </c>
      <c r="O6583" s="3">
        <f>'Transaction Data'!$N6583-'Transaction Data'!$M6583</f>
        <v>438</v>
      </c>
      <c r="P6583" s="2">
        <f>DATEDIF('Transaction Data'!$D6583,'Transaction Data'!$A6583,"y")</f>
        <v>27</v>
      </c>
      <c r="Q6583" s="2" t="str">
        <f>FLOOR('Transaction Data'!$P6583,15)&amp;"-"&amp;FLOOR('Transaction Data'!$P6583,15)+14</f>
        <v>15-29</v>
      </c>
      <c r="R6583" s="2" t="str">
        <f>IF('Transaction Data'!$L6583&lt;=10,"Less Expensive","Expensive")</f>
        <v>Expensive</v>
      </c>
      <c r="S6583" s="4">
        <f>WEEKDAY('Transaction Data'!$A6583)</f>
        <v>5</v>
      </c>
      <c r="T6583" s="2" t="str">
        <f>IF(WEEKDAY('Transaction Data'!$A6583,2)&lt;6,"Weekday","Weekend")</f>
        <v>Weekday</v>
      </c>
    </row>
    <row r="6584" ht="15.75" customHeight="1">
      <c r="A6584" s="1">
        <v>45323.0</v>
      </c>
      <c r="B6584" s="2" t="s">
        <v>6137</v>
      </c>
      <c r="C6584" s="2" t="s">
        <v>78</v>
      </c>
      <c r="D6584" s="1">
        <v>36493.0</v>
      </c>
      <c r="E6584" s="2" t="s">
        <v>27</v>
      </c>
      <c r="F6584" s="2">
        <v>398.0</v>
      </c>
      <c r="G6584" s="2" t="s">
        <v>33</v>
      </c>
      <c r="H6584" s="2" t="s">
        <v>52</v>
      </c>
      <c r="I6584" s="2" t="s">
        <v>25</v>
      </c>
      <c r="J6584" s="2" t="str">
        <f t="array" ref="J6584">XLOOKUP('Transaction Data'!$G6584,Product_Code,Biscuit_Brand)</f>
        <v>Caramel Biscuits</v>
      </c>
      <c r="K6584" s="2">
        <f t="array" ref="K6584">XLOOKUP('Transaction Data'!$G6584,Product_Code,Cost)</f>
        <v>18</v>
      </c>
      <c r="L6584" s="2">
        <f t="array" ref="L6584">XLOOKUP('Transaction Data'!$G6584,Product_Code,Unit_Price)</f>
        <v>22</v>
      </c>
      <c r="M6584" s="3">
        <f>'Transaction Data'!$F6584*'Transaction Data'!$K6584</f>
        <v>7164</v>
      </c>
      <c r="N6584" s="3">
        <f>'Transaction Data'!$F6584*'Transaction Data'!$L6584</f>
        <v>8756</v>
      </c>
      <c r="O6584" s="3">
        <f>'Transaction Data'!$N6584-'Transaction Data'!$M6584</f>
        <v>1592</v>
      </c>
      <c r="P6584" s="2">
        <f>DATEDIF('Transaction Data'!$D6584,'Transaction Data'!$A6584,"y")</f>
        <v>24</v>
      </c>
      <c r="Q6584" s="2" t="str">
        <f>FLOOR('Transaction Data'!$P6584,15)&amp;"-"&amp;FLOOR('Transaction Data'!$P6584,15)+14</f>
        <v>15-29</v>
      </c>
      <c r="R6584" s="2" t="str">
        <f>IF('Transaction Data'!$L6584&lt;=10,"Less Expensive","Expensive")</f>
        <v>Expensive</v>
      </c>
      <c r="S6584" s="4">
        <f>WEEKDAY('Transaction Data'!$A6584)</f>
        <v>5</v>
      </c>
      <c r="T6584" s="2" t="str">
        <f>IF(WEEKDAY('Transaction Data'!$A6584,2)&lt;6,"Weekday","Weekend")</f>
        <v>Weekday</v>
      </c>
    </row>
    <row r="6585" ht="15.75" customHeight="1">
      <c r="A6585" s="1">
        <v>45451.0</v>
      </c>
      <c r="B6585" s="2" t="s">
        <v>6138</v>
      </c>
      <c r="C6585" s="2" t="s">
        <v>78</v>
      </c>
      <c r="D6585" s="1">
        <v>36680.0</v>
      </c>
      <c r="E6585" s="2" t="s">
        <v>37</v>
      </c>
      <c r="F6585" s="2">
        <v>408.0</v>
      </c>
      <c r="G6585" s="2" t="s">
        <v>55</v>
      </c>
      <c r="H6585" s="2" t="s">
        <v>45</v>
      </c>
      <c r="I6585" s="2" t="s">
        <v>25</v>
      </c>
      <c r="J6585" s="2" t="str">
        <f t="array" ref="J6585">XLOOKUP('Transaction Data'!$G6585,Product_Code,Biscuit_Brand)</f>
        <v>Vanilla Wafers</v>
      </c>
      <c r="K6585" s="2">
        <f t="array" ref="K6585">XLOOKUP('Transaction Data'!$G6585,Product_Code,Cost)</f>
        <v>18</v>
      </c>
      <c r="L6585" s="2">
        <f t="array" ref="L6585">XLOOKUP('Transaction Data'!$G6585,Product_Code,Unit_Price)</f>
        <v>36</v>
      </c>
      <c r="M6585" s="3">
        <f>'Transaction Data'!$F6585*'Transaction Data'!$K6585</f>
        <v>7344</v>
      </c>
      <c r="N6585" s="3">
        <f>'Transaction Data'!$F6585*'Transaction Data'!$L6585</f>
        <v>14688</v>
      </c>
      <c r="O6585" s="3">
        <f>'Transaction Data'!$N6585-'Transaction Data'!$M6585</f>
        <v>7344</v>
      </c>
      <c r="P6585" s="2">
        <f>DATEDIF('Transaction Data'!$D6585,'Transaction Data'!$A6585,"y")</f>
        <v>24</v>
      </c>
      <c r="Q6585" s="2" t="str">
        <f>FLOOR('Transaction Data'!$P6585,15)&amp;"-"&amp;FLOOR('Transaction Data'!$P6585,15)+14</f>
        <v>15-29</v>
      </c>
      <c r="R6585" s="2" t="str">
        <f>IF('Transaction Data'!$L6585&lt;=10,"Less Expensive","Expensive")</f>
        <v>Expensive</v>
      </c>
      <c r="S6585" s="4">
        <f>WEEKDAY('Transaction Data'!$A6585)</f>
        <v>7</v>
      </c>
      <c r="T6585" s="2" t="str">
        <f>IF(WEEKDAY('Transaction Data'!$A6585,2)&lt;6,"Weekday","Weekend")</f>
        <v>Weekend</v>
      </c>
    </row>
    <row r="6586" ht="15.75" customHeight="1">
      <c r="A6586" s="1">
        <v>45432.0</v>
      </c>
      <c r="B6586" s="2" t="s">
        <v>6139</v>
      </c>
      <c r="C6586" s="2" t="s">
        <v>21</v>
      </c>
      <c r="D6586" s="1">
        <v>31409.0</v>
      </c>
      <c r="E6586" s="2" t="s">
        <v>63</v>
      </c>
      <c r="F6586" s="2">
        <v>399.0</v>
      </c>
      <c r="G6586" s="2" t="s">
        <v>60</v>
      </c>
      <c r="H6586" s="2" t="s">
        <v>49</v>
      </c>
      <c r="I6586" s="2" t="s">
        <v>25</v>
      </c>
      <c r="J6586" s="2" t="str">
        <f t="array" ref="J6586">XLOOKUP('Transaction Data'!$G6586,Product_Code,Biscuit_Brand)</f>
        <v>Peanut Butter Bites</v>
      </c>
      <c r="K6586" s="2">
        <f t="array" ref="K6586">XLOOKUP('Transaction Data'!$G6586,Product_Code,Cost)</f>
        <v>5</v>
      </c>
      <c r="L6586" s="2">
        <f t="array" ref="L6586">XLOOKUP('Transaction Data'!$G6586,Product_Code,Unit_Price)</f>
        <v>7</v>
      </c>
      <c r="M6586" s="3">
        <f>'Transaction Data'!$F6586*'Transaction Data'!$K6586</f>
        <v>1995</v>
      </c>
      <c r="N6586" s="3">
        <f>'Transaction Data'!$F6586*'Transaction Data'!$L6586</f>
        <v>2793</v>
      </c>
      <c r="O6586" s="3">
        <f>'Transaction Data'!$N6586-'Transaction Data'!$M6586</f>
        <v>798</v>
      </c>
      <c r="P6586" s="2">
        <f>DATEDIF('Transaction Data'!$D6586,'Transaction Data'!$A6586,"y")</f>
        <v>38</v>
      </c>
      <c r="Q6586" s="2" t="str">
        <f>FLOOR('Transaction Data'!$P6586,15)&amp;"-"&amp;FLOOR('Transaction Data'!$P6586,15)+14</f>
        <v>30-44</v>
      </c>
      <c r="R6586" s="2" t="str">
        <f>IF('Transaction Data'!$L6586&lt;=10,"Less Expensive","Expensive")</f>
        <v>Less Expensive</v>
      </c>
      <c r="S6586" s="4">
        <f>WEEKDAY('Transaction Data'!$A6586)</f>
        <v>2</v>
      </c>
      <c r="T6586" s="2" t="str">
        <f>IF(WEEKDAY('Transaction Data'!$A6586,2)&lt;6,"Weekday","Weekend")</f>
        <v>Weekday</v>
      </c>
    </row>
    <row r="6587" ht="15.75" customHeight="1">
      <c r="A6587" s="1">
        <v>45334.0</v>
      </c>
      <c r="B6587" s="2" t="s">
        <v>6140</v>
      </c>
      <c r="C6587" s="2" t="s">
        <v>65</v>
      </c>
      <c r="D6587" s="1">
        <v>16311.0</v>
      </c>
      <c r="E6587" s="2" t="s">
        <v>22</v>
      </c>
      <c r="F6587" s="2">
        <v>146.0</v>
      </c>
      <c r="G6587" s="2" t="s">
        <v>57</v>
      </c>
      <c r="H6587" s="2" t="s">
        <v>52</v>
      </c>
      <c r="I6587" s="2" t="s">
        <v>25</v>
      </c>
      <c r="J6587" s="2" t="str">
        <f t="array" ref="J6587">XLOOKUP('Transaction Data'!$G6587,Product_Code,Biscuit_Brand)</f>
        <v>Oatmeal Cookies</v>
      </c>
      <c r="K6587" s="2">
        <f t="array" ref="K6587">XLOOKUP('Transaction Data'!$G6587,Product_Code,Cost)</f>
        <v>19</v>
      </c>
      <c r="L6587" s="2">
        <f t="array" ref="L6587">XLOOKUP('Transaction Data'!$G6587,Product_Code,Unit_Price)</f>
        <v>23</v>
      </c>
      <c r="M6587" s="3">
        <f>'Transaction Data'!$F6587*'Transaction Data'!$K6587</f>
        <v>2774</v>
      </c>
      <c r="N6587" s="3">
        <f>'Transaction Data'!$F6587*'Transaction Data'!$L6587</f>
        <v>3358</v>
      </c>
      <c r="O6587" s="3">
        <f>'Transaction Data'!$N6587-'Transaction Data'!$M6587</f>
        <v>584</v>
      </c>
      <c r="P6587" s="2">
        <f>DATEDIF('Transaction Data'!$D6587,'Transaction Data'!$A6587,"y")</f>
        <v>79</v>
      </c>
      <c r="Q6587" s="2" t="str">
        <f>FLOOR('Transaction Data'!$P6587,15)&amp;"-"&amp;FLOOR('Transaction Data'!$P6587,15)+14</f>
        <v>75-89</v>
      </c>
      <c r="R6587" s="2" t="str">
        <f>IF('Transaction Data'!$L6587&lt;=10,"Less Expensive","Expensive")</f>
        <v>Expensive</v>
      </c>
      <c r="S6587" s="4">
        <f>WEEKDAY('Transaction Data'!$A6587)</f>
        <v>2</v>
      </c>
      <c r="T6587" s="2" t="str">
        <f>IF(WEEKDAY('Transaction Data'!$A6587,2)&lt;6,"Weekday","Weekend")</f>
        <v>Weekday</v>
      </c>
    </row>
    <row r="6588" ht="15.75" customHeight="1">
      <c r="A6588" s="1">
        <v>45457.0</v>
      </c>
      <c r="B6588" s="2" t="s">
        <v>6141</v>
      </c>
      <c r="C6588" s="2" t="s">
        <v>54</v>
      </c>
      <c r="D6588" s="1">
        <v>16466.0</v>
      </c>
      <c r="E6588" s="2" t="s">
        <v>22</v>
      </c>
      <c r="F6588" s="2">
        <v>93.0</v>
      </c>
      <c r="G6588" s="2" t="s">
        <v>55</v>
      </c>
      <c r="H6588" s="2" t="s">
        <v>49</v>
      </c>
      <c r="I6588" s="2" t="s">
        <v>30</v>
      </c>
      <c r="J6588" s="2" t="str">
        <f t="array" ref="J6588">XLOOKUP('Transaction Data'!$G6588,Product_Code,Biscuit_Brand)</f>
        <v>Vanilla Wafers</v>
      </c>
      <c r="K6588" s="2">
        <f t="array" ref="K6588">XLOOKUP('Transaction Data'!$G6588,Product_Code,Cost)</f>
        <v>18</v>
      </c>
      <c r="L6588" s="2">
        <f t="array" ref="L6588">XLOOKUP('Transaction Data'!$G6588,Product_Code,Unit_Price)</f>
        <v>36</v>
      </c>
      <c r="M6588" s="3">
        <f>'Transaction Data'!$F6588*'Transaction Data'!$K6588</f>
        <v>1674</v>
      </c>
      <c r="N6588" s="3">
        <f>'Transaction Data'!$F6588*'Transaction Data'!$L6588</f>
        <v>3348</v>
      </c>
      <c r="O6588" s="3">
        <f>'Transaction Data'!$N6588-'Transaction Data'!$M6588</f>
        <v>1674</v>
      </c>
      <c r="P6588" s="2">
        <f>DATEDIF('Transaction Data'!$D6588,'Transaction Data'!$A6588,"y")</f>
        <v>79</v>
      </c>
      <c r="Q6588" s="2" t="str">
        <f>FLOOR('Transaction Data'!$P6588,15)&amp;"-"&amp;FLOOR('Transaction Data'!$P6588,15)+14</f>
        <v>75-89</v>
      </c>
      <c r="R6588" s="2" t="str">
        <f>IF('Transaction Data'!$L6588&lt;=10,"Less Expensive","Expensive")</f>
        <v>Expensive</v>
      </c>
      <c r="S6588" s="4">
        <f>WEEKDAY('Transaction Data'!$A6588)</f>
        <v>6</v>
      </c>
      <c r="T6588" s="2" t="str">
        <f>IF(WEEKDAY('Transaction Data'!$A6588,2)&lt;6,"Weekday","Weekend")</f>
        <v>Weekday</v>
      </c>
    </row>
    <row r="6589" ht="15.75" customHeight="1">
      <c r="A6589" s="1">
        <v>45456.0</v>
      </c>
      <c r="B6589" s="2" t="s">
        <v>6142</v>
      </c>
      <c r="C6589" s="2" t="s">
        <v>51</v>
      </c>
      <c r="D6589" s="1">
        <v>31626.0</v>
      </c>
      <c r="E6589" s="2" t="s">
        <v>37</v>
      </c>
      <c r="F6589" s="2">
        <v>11.0</v>
      </c>
      <c r="G6589" s="2" t="s">
        <v>57</v>
      </c>
      <c r="H6589" s="2" t="s">
        <v>52</v>
      </c>
      <c r="I6589" s="2" t="s">
        <v>25</v>
      </c>
      <c r="J6589" s="2" t="str">
        <f t="array" ref="J6589">XLOOKUP('Transaction Data'!$G6589,Product_Code,Biscuit_Brand)</f>
        <v>Oatmeal Cookies</v>
      </c>
      <c r="K6589" s="2">
        <f t="array" ref="K6589">XLOOKUP('Transaction Data'!$G6589,Product_Code,Cost)</f>
        <v>19</v>
      </c>
      <c r="L6589" s="2">
        <f t="array" ref="L6589">XLOOKUP('Transaction Data'!$G6589,Product_Code,Unit_Price)</f>
        <v>23</v>
      </c>
      <c r="M6589" s="3">
        <f>'Transaction Data'!$F6589*'Transaction Data'!$K6589</f>
        <v>209</v>
      </c>
      <c r="N6589" s="3">
        <f>'Transaction Data'!$F6589*'Transaction Data'!$L6589</f>
        <v>253</v>
      </c>
      <c r="O6589" s="3">
        <f>'Transaction Data'!$N6589-'Transaction Data'!$M6589</f>
        <v>44</v>
      </c>
      <c r="P6589" s="2">
        <f>DATEDIF('Transaction Data'!$D6589,'Transaction Data'!$A6589,"y")</f>
        <v>37</v>
      </c>
      <c r="Q6589" s="2" t="str">
        <f>FLOOR('Transaction Data'!$P6589,15)&amp;"-"&amp;FLOOR('Transaction Data'!$P6589,15)+14</f>
        <v>30-44</v>
      </c>
      <c r="R6589" s="2" t="str">
        <f>IF('Transaction Data'!$L6589&lt;=10,"Less Expensive","Expensive")</f>
        <v>Expensive</v>
      </c>
      <c r="S6589" s="4">
        <f>WEEKDAY('Transaction Data'!$A6589)</f>
        <v>5</v>
      </c>
      <c r="T6589" s="2" t="str">
        <f>IF(WEEKDAY('Transaction Data'!$A6589,2)&lt;6,"Weekday","Weekend")</f>
        <v>Weekday</v>
      </c>
    </row>
    <row r="6590" ht="15.75" customHeight="1">
      <c r="A6590" s="1">
        <v>45387.0</v>
      </c>
      <c r="B6590" s="2" t="s">
        <v>6143</v>
      </c>
      <c r="C6590" s="2" t="s">
        <v>65</v>
      </c>
      <c r="D6590" s="1">
        <v>27841.0</v>
      </c>
      <c r="E6590" s="2" t="s">
        <v>37</v>
      </c>
      <c r="F6590" s="2">
        <v>281.0</v>
      </c>
      <c r="G6590" s="2" t="s">
        <v>33</v>
      </c>
      <c r="H6590" s="2" t="s">
        <v>34</v>
      </c>
      <c r="I6590" s="2" t="s">
        <v>25</v>
      </c>
      <c r="J6590" s="2" t="str">
        <f t="array" ref="J6590">XLOOKUP('Transaction Data'!$G6590,Product_Code,Biscuit_Brand)</f>
        <v>Caramel Biscuits</v>
      </c>
      <c r="K6590" s="2">
        <f t="array" ref="K6590">XLOOKUP('Transaction Data'!$G6590,Product_Code,Cost)</f>
        <v>18</v>
      </c>
      <c r="L6590" s="2">
        <f t="array" ref="L6590">XLOOKUP('Transaction Data'!$G6590,Product_Code,Unit_Price)</f>
        <v>22</v>
      </c>
      <c r="M6590" s="3">
        <f>'Transaction Data'!$F6590*'Transaction Data'!$K6590</f>
        <v>5058</v>
      </c>
      <c r="N6590" s="3">
        <f>'Transaction Data'!$F6590*'Transaction Data'!$L6590</f>
        <v>6182</v>
      </c>
      <c r="O6590" s="3">
        <f>'Transaction Data'!$N6590-'Transaction Data'!$M6590</f>
        <v>1124</v>
      </c>
      <c r="P6590" s="2">
        <f>DATEDIF('Transaction Data'!$D6590,'Transaction Data'!$A6590,"y")</f>
        <v>48</v>
      </c>
      <c r="Q6590" s="2" t="str">
        <f>FLOOR('Transaction Data'!$P6590,15)&amp;"-"&amp;FLOOR('Transaction Data'!$P6590,15)+14</f>
        <v>45-59</v>
      </c>
      <c r="R6590" s="2" t="str">
        <f>IF('Transaction Data'!$L6590&lt;=10,"Less Expensive","Expensive")</f>
        <v>Expensive</v>
      </c>
      <c r="S6590" s="4">
        <f>WEEKDAY('Transaction Data'!$A6590)</f>
        <v>6</v>
      </c>
      <c r="T6590" s="2" t="str">
        <f>IF(WEEKDAY('Transaction Data'!$A6590,2)&lt;6,"Weekday","Weekend")</f>
        <v>Weekday</v>
      </c>
    </row>
    <row r="6591" ht="15.75" customHeight="1">
      <c r="A6591" s="1">
        <v>45329.0</v>
      </c>
      <c r="B6591" s="2" t="s">
        <v>6144</v>
      </c>
      <c r="C6591" s="2" t="s">
        <v>72</v>
      </c>
      <c r="D6591" s="1">
        <v>25110.0</v>
      </c>
      <c r="E6591" s="2" t="s">
        <v>63</v>
      </c>
      <c r="F6591" s="2">
        <v>314.0</v>
      </c>
      <c r="G6591" s="2" t="s">
        <v>44</v>
      </c>
      <c r="H6591" s="2" t="s">
        <v>34</v>
      </c>
      <c r="I6591" s="2" t="s">
        <v>25</v>
      </c>
      <c r="J6591" s="2" t="str">
        <f t="array" ref="J6591">XLOOKUP('Transaction Data'!$G6591,Product_Code,Biscuit_Brand)</f>
        <v>Butter Crunch</v>
      </c>
      <c r="K6591" s="2">
        <f t="array" ref="K6591">XLOOKUP('Transaction Data'!$G6591,Product_Code,Cost)</f>
        <v>10</v>
      </c>
      <c r="L6591" s="2">
        <f t="array" ref="L6591">XLOOKUP('Transaction Data'!$G6591,Product_Code,Unit_Price)</f>
        <v>11</v>
      </c>
      <c r="M6591" s="3">
        <f>'Transaction Data'!$F6591*'Transaction Data'!$K6591</f>
        <v>3140</v>
      </c>
      <c r="N6591" s="3">
        <f>'Transaction Data'!$F6591*'Transaction Data'!$L6591</f>
        <v>3454</v>
      </c>
      <c r="O6591" s="3">
        <f>'Transaction Data'!$N6591-'Transaction Data'!$M6591</f>
        <v>314</v>
      </c>
      <c r="P6591" s="2">
        <f>DATEDIF('Transaction Data'!$D6591,'Transaction Data'!$A6591,"y")</f>
        <v>55</v>
      </c>
      <c r="Q6591" s="2" t="str">
        <f>FLOOR('Transaction Data'!$P6591,15)&amp;"-"&amp;FLOOR('Transaction Data'!$P6591,15)+14</f>
        <v>45-59</v>
      </c>
      <c r="R6591" s="2" t="str">
        <f>IF('Transaction Data'!$L6591&lt;=10,"Less Expensive","Expensive")</f>
        <v>Expensive</v>
      </c>
      <c r="S6591" s="4">
        <f>WEEKDAY('Transaction Data'!$A6591)</f>
        <v>4</v>
      </c>
      <c r="T6591" s="2" t="str">
        <f>IF(WEEKDAY('Transaction Data'!$A6591,2)&lt;6,"Weekday","Weekend")</f>
        <v>Weekday</v>
      </c>
    </row>
    <row r="6592" ht="15.75" customHeight="1">
      <c r="A6592" s="1">
        <v>45398.0</v>
      </c>
      <c r="B6592" s="2" t="s">
        <v>6145</v>
      </c>
      <c r="C6592" s="2" t="s">
        <v>65</v>
      </c>
      <c r="D6592" s="1">
        <v>17378.0</v>
      </c>
      <c r="E6592" s="2" t="s">
        <v>37</v>
      </c>
      <c r="F6592" s="2">
        <v>133.0</v>
      </c>
      <c r="G6592" s="2" t="s">
        <v>33</v>
      </c>
      <c r="H6592" s="2" t="s">
        <v>39</v>
      </c>
      <c r="I6592" s="2" t="s">
        <v>25</v>
      </c>
      <c r="J6592" s="2" t="str">
        <f t="array" ref="J6592">XLOOKUP('Transaction Data'!$G6592,Product_Code,Biscuit_Brand)</f>
        <v>Caramel Biscuits</v>
      </c>
      <c r="K6592" s="2">
        <f t="array" ref="K6592">XLOOKUP('Transaction Data'!$G6592,Product_Code,Cost)</f>
        <v>18</v>
      </c>
      <c r="L6592" s="2">
        <f t="array" ref="L6592">XLOOKUP('Transaction Data'!$G6592,Product_Code,Unit_Price)</f>
        <v>22</v>
      </c>
      <c r="M6592" s="3">
        <f>'Transaction Data'!$F6592*'Transaction Data'!$K6592</f>
        <v>2394</v>
      </c>
      <c r="N6592" s="3">
        <f>'Transaction Data'!$F6592*'Transaction Data'!$L6592</f>
        <v>2926</v>
      </c>
      <c r="O6592" s="3">
        <f>'Transaction Data'!$N6592-'Transaction Data'!$M6592</f>
        <v>532</v>
      </c>
      <c r="P6592" s="2">
        <f>DATEDIF('Transaction Data'!$D6592,'Transaction Data'!$A6592,"y")</f>
        <v>76</v>
      </c>
      <c r="Q6592" s="2" t="str">
        <f>FLOOR('Transaction Data'!$P6592,15)&amp;"-"&amp;FLOOR('Transaction Data'!$P6592,15)+14</f>
        <v>75-89</v>
      </c>
      <c r="R6592" s="2" t="str">
        <f>IF('Transaction Data'!$L6592&lt;=10,"Less Expensive","Expensive")</f>
        <v>Expensive</v>
      </c>
      <c r="S6592" s="4">
        <f>WEEKDAY('Transaction Data'!$A6592)</f>
        <v>3</v>
      </c>
      <c r="T6592" s="2" t="str">
        <f>IF(WEEKDAY('Transaction Data'!$A6592,2)&lt;6,"Weekday","Weekend")</f>
        <v>Weekday</v>
      </c>
    </row>
    <row r="6593" ht="15.75" customHeight="1">
      <c r="A6593" s="1">
        <v>45356.0</v>
      </c>
      <c r="B6593" s="2" t="s">
        <v>6146</v>
      </c>
      <c r="C6593" s="2" t="s">
        <v>41</v>
      </c>
      <c r="D6593" s="1">
        <v>19859.0</v>
      </c>
      <c r="E6593" s="2" t="s">
        <v>63</v>
      </c>
      <c r="F6593" s="2">
        <v>448.0</v>
      </c>
      <c r="G6593" s="2" t="s">
        <v>38</v>
      </c>
      <c r="H6593" s="2" t="s">
        <v>42</v>
      </c>
      <c r="I6593" s="2" t="s">
        <v>30</v>
      </c>
      <c r="J6593" s="2" t="str">
        <f t="array" ref="J6593">XLOOKUP('Transaction Data'!$G6593,Product_Code,Biscuit_Brand)</f>
        <v>Ginger Snaps</v>
      </c>
      <c r="K6593" s="2">
        <f t="array" ref="K6593">XLOOKUP('Transaction Data'!$G6593,Product_Code,Cost)</f>
        <v>14</v>
      </c>
      <c r="L6593" s="2">
        <f t="array" ref="L6593">XLOOKUP('Transaction Data'!$G6593,Product_Code,Unit_Price)</f>
        <v>28</v>
      </c>
      <c r="M6593" s="3">
        <f>'Transaction Data'!$F6593*'Transaction Data'!$K6593</f>
        <v>6272</v>
      </c>
      <c r="N6593" s="3">
        <f>'Transaction Data'!$F6593*'Transaction Data'!$L6593</f>
        <v>12544</v>
      </c>
      <c r="O6593" s="3">
        <f>'Transaction Data'!$N6593-'Transaction Data'!$M6593</f>
        <v>6272</v>
      </c>
      <c r="P6593" s="2">
        <f>DATEDIF('Transaction Data'!$D6593,'Transaction Data'!$A6593,"y")</f>
        <v>69</v>
      </c>
      <c r="Q6593" s="2" t="str">
        <f>FLOOR('Transaction Data'!$P6593,15)&amp;"-"&amp;FLOOR('Transaction Data'!$P6593,15)+14</f>
        <v>60-74</v>
      </c>
      <c r="R6593" s="2" t="str">
        <f>IF('Transaction Data'!$L6593&lt;=10,"Less Expensive","Expensive")</f>
        <v>Expensive</v>
      </c>
      <c r="S6593" s="4">
        <f>WEEKDAY('Transaction Data'!$A6593)</f>
        <v>3</v>
      </c>
      <c r="T6593" s="2" t="str">
        <f>IF(WEEKDAY('Transaction Data'!$A6593,2)&lt;6,"Weekday","Weekend")</f>
        <v>Weekday</v>
      </c>
    </row>
    <row r="6594" ht="15.75" customHeight="1">
      <c r="A6594" s="1">
        <v>45447.0</v>
      </c>
      <c r="B6594" s="2" t="s">
        <v>6147</v>
      </c>
      <c r="C6594" s="2" t="s">
        <v>47</v>
      </c>
      <c r="D6594" s="1">
        <v>38038.0</v>
      </c>
      <c r="E6594" s="2" t="s">
        <v>27</v>
      </c>
      <c r="F6594" s="2">
        <v>91.0</v>
      </c>
      <c r="G6594" s="2" t="s">
        <v>57</v>
      </c>
      <c r="H6594" s="2" t="s">
        <v>45</v>
      </c>
      <c r="I6594" s="2" t="s">
        <v>25</v>
      </c>
      <c r="J6594" s="2" t="str">
        <f t="array" ref="J6594">XLOOKUP('Transaction Data'!$G6594,Product_Code,Biscuit_Brand)</f>
        <v>Oatmeal Cookies</v>
      </c>
      <c r="K6594" s="2">
        <f t="array" ref="K6594">XLOOKUP('Transaction Data'!$G6594,Product_Code,Cost)</f>
        <v>19</v>
      </c>
      <c r="L6594" s="2">
        <f t="array" ref="L6594">XLOOKUP('Transaction Data'!$G6594,Product_Code,Unit_Price)</f>
        <v>23</v>
      </c>
      <c r="M6594" s="3">
        <f>'Transaction Data'!$F6594*'Transaction Data'!$K6594</f>
        <v>1729</v>
      </c>
      <c r="N6594" s="3">
        <f>'Transaction Data'!$F6594*'Transaction Data'!$L6594</f>
        <v>2093</v>
      </c>
      <c r="O6594" s="3">
        <f>'Transaction Data'!$N6594-'Transaction Data'!$M6594</f>
        <v>364</v>
      </c>
      <c r="P6594" s="2">
        <f>DATEDIF('Transaction Data'!$D6594,'Transaction Data'!$A6594,"y")</f>
        <v>20</v>
      </c>
      <c r="Q6594" s="2" t="str">
        <f>FLOOR('Transaction Data'!$P6594,15)&amp;"-"&amp;FLOOR('Transaction Data'!$P6594,15)+14</f>
        <v>15-29</v>
      </c>
      <c r="R6594" s="2" t="str">
        <f>IF('Transaction Data'!$L6594&lt;=10,"Less Expensive","Expensive")</f>
        <v>Expensive</v>
      </c>
      <c r="S6594" s="4">
        <f>WEEKDAY('Transaction Data'!$A6594)</f>
        <v>3</v>
      </c>
      <c r="T6594" s="2" t="str">
        <f>IF(WEEKDAY('Transaction Data'!$A6594,2)&lt;6,"Weekday","Weekend")</f>
        <v>Weekday</v>
      </c>
    </row>
    <row r="6595" ht="15.75" customHeight="1">
      <c r="A6595" s="1">
        <v>45339.0</v>
      </c>
      <c r="B6595" s="2" t="s">
        <v>6148</v>
      </c>
      <c r="C6595" s="2" t="s">
        <v>65</v>
      </c>
      <c r="D6595" s="1">
        <v>38318.0</v>
      </c>
      <c r="E6595" s="2" t="s">
        <v>63</v>
      </c>
      <c r="F6595" s="2">
        <v>111.0</v>
      </c>
      <c r="G6595" s="2" t="s">
        <v>23</v>
      </c>
      <c r="H6595" s="2" t="s">
        <v>49</v>
      </c>
      <c r="I6595" s="2" t="s">
        <v>25</v>
      </c>
      <c r="J6595" s="2" t="str">
        <f t="array" ref="J6595">XLOOKUP('Transaction Data'!$G6595,Product_Code,Biscuit_Brand)</f>
        <v>Cinnamon Swirls</v>
      </c>
      <c r="K6595" s="2">
        <f t="array" ref="K6595">XLOOKUP('Transaction Data'!$G6595,Product_Code,Cost)</f>
        <v>10</v>
      </c>
      <c r="L6595" s="2">
        <f t="array" ref="L6595">XLOOKUP('Transaction Data'!$G6595,Product_Code,Unit_Price)</f>
        <v>14</v>
      </c>
      <c r="M6595" s="3">
        <f>'Transaction Data'!$F6595*'Transaction Data'!$K6595</f>
        <v>1110</v>
      </c>
      <c r="N6595" s="3">
        <f>'Transaction Data'!$F6595*'Transaction Data'!$L6595</f>
        <v>1554</v>
      </c>
      <c r="O6595" s="3">
        <f>'Transaction Data'!$N6595-'Transaction Data'!$M6595</f>
        <v>444</v>
      </c>
      <c r="P6595" s="2">
        <f>DATEDIF('Transaction Data'!$D6595,'Transaction Data'!$A6595,"y")</f>
        <v>19</v>
      </c>
      <c r="Q6595" s="2" t="str">
        <f>FLOOR('Transaction Data'!$P6595,15)&amp;"-"&amp;FLOOR('Transaction Data'!$P6595,15)+14</f>
        <v>15-29</v>
      </c>
      <c r="R6595" s="2" t="str">
        <f>IF('Transaction Data'!$L6595&lt;=10,"Less Expensive","Expensive")</f>
        <v>Expensive</v>
      </c>
      <c r="S6595" s="4">
        <f>WEEKDAY('Transaction Data'!$A6595)</f>
        <v>7</v>
      </c>
      <c r="T6595" s="2" t="str">
        <f>IF(WEEKDAY('Transaction Data'!$A6595,2)&lt;6,"Weekday","Weekend")</f>
        <v>Weekend</v>
      </c>
    </row>
    <row r="6596" ht="15.75" customHeight="1">
      <c r="A6596" s="1">
        <v>45382.0</v>
      </c>
      <c r="B6596" s="2" t="s">
        <v>6149</v>
      </c>
      <c r="C6596" s="2" t="s">
        <v>32</v>
      </c>
      <c r="D6596" s="1">
        <v>35887.0</v>
      </c>
      <c r="E6596" s="2" t="s">
        <v>27</v>
      </c>
      <c r="F6596" s="2">
        <v>492.0</v>
      </c>
      <c r="G6596" s="2" t="s">
        <v>57</v>
      </c>
      <c r="H6596" s="2" t="s">
        <v>52</v>
      </c>
      <c r="I6596" s="2" t="s">
        <v>25</v>
      </c>
      <c r="J6596" s="2" t="str">
        <f t="array" ref="J6596">XLOOKUP('Transaction Data'!$G6596,Product_Code,Biscuit_Brand)</f>
        <v>Oatmeal Cookies</v>
      </c>
      <c r="K6596" s="2">
        <f t="array" ref="K6596">XLOOKUP('Transaction Data'!$G6596,Product_Code,Cost)</f>
        <v>19</v>
      </c>
      <c r="L6596" s="2">
        <f t="array" ref="L6596">XLOOKUP('Transaction Data'!$G6596,Product_Code,Unit_Price)</f>
        <v>23</v>
      </c>
      <c r="M6596" s="3">
        <f>'Transaction Data'!$F6596*'Transaction Data'!$K6596</f>
        <v>9348</v>
      </c>
      <c r="N6596" s="3">
        <f>'Transaction Data'!$F6596*'Transaction Data'!$L6596</f>
        <v>11316</v>
      </c>
      <c r="O6596" s="3">
        <f>'Transaction Data'!$N6596-'Transaction Data'!$M6596</f>
        <v>1968</v>
      </c>
      <c r="P6596" s="2">
        <f>DATEDIF('Transaction Data'!$D6596,'Transaction Data'!$A6596,"y")</f>
        <v>25</v>
      </c>
      <c r="Q6596" s="2" t="str">
        <f>FLOOR('Transaction Data'!$P6596,15)&amp;"-"&amp;FLOOR('Transaction Data'!$P6596,15)+14</f>
        <v>15-29</v>
      </c>
      <c r="R6596" s="2" t="str">
        <f>IF('Transaction Data'!$L6596&lt;=10,"Less Expensive","Expensive")</f>
        <v>Expensive</v>
      </c>
      <c r="S6596" s="4">
        <f>WEEKDAY('Transaction Data'!$A6596)</f>
        <v>1</v>
      </c>
      <c r="T6596" s="2" t="str">
        <f>IF(WEEKDAY('Transaction Data'!$A6596,2)&lt;6,"Weekday","Weekend")</f>
        <v>Weekend</v>
      </c>
    </row>
    <row r="6597" ht="15.75" customHeight="1">
      <c r="A6597" s="1">
        <v>45308.0</v>
      </c>
      <c r="B6597" s="2" t="s">
        <v>6150</v>
      </c>
      <c r="C6597" s="2" t="s">
        <v>54</v>
      </c>
      <c r="D6597" s="1">
        <v>28178.0</v>
      </c>
      <c r="E6597" s="2" t="s">
        <v>63</v>
      </c>
      <c r="F6597" s="2">
        <v>66.0</v>
      </c>
      <c r="G6597" s="2" t="s">
        <v>28</v>
      </c>
      <c r="H6597" s="2" t="s">
        <v>49</v>
      </c>
      <c r="I6597" s="2" t="s">
        <v>25</v>
      </c>
      <c r="J6597" s="2" t="str">
        <f t="array" ref="J6597">XLOOKUP('Transaction Data'!$G6597,Product_Code,Biscuit_Brand)</f>
        <v>Shortbread</v>
      </c>
      <c r="K6597" s="2">
        <f t="array" ref="K6597">XLOOKUP('Transaction Data'!$G6597,Product_Code,Cost)</f>
        <v>10</v>
      </c>
      <c r="L6597" s="2">
        <f t="array" ref="L6597">XLOOKUP('Transaction Data'!$G6597,Product_Code,Unit_Price)</f>
        <v>45</v>
      </c>
      <c r="M6597" s="3">
        <f>'Transaction Data'!$F6597*'Transaction Data'!$K6597</f>
        <v>660</v>
      </c>
      <c r="N6597" s="3">
        <f>'Transaction Data'!$F6597*'Transaction Data'!$L6597</f>
        <v>2970</v>
      </c>
      <c r="O6597" s="3">
        <f>'Transaction Data'!$N6597-'Transaction Data'!$M6597</f>
        <v>2310</v>
      </c>
      <c r="P6597" s="2">
        <f>DATEDIF('Transaction Data'!$D6597,'Transaction Data'!$A6597,"y")</f>
        <v>46</v>
      </c>
      <c r="Q6597" s="2" t="str">
        <f>FLOOR('Transaction Data'!$P6597,15)&amp;"-"&amp;FLOOR('Transaction Data'!$P6597,15)+14</f>
        <v>45-59</v>
      </c>
      <c r="R6597" s="2" t="str">
        <f>IF('Transaction Data'!$L6597&lt;=10,"Less Expensive","Expensive")</f>
        <v>Expensive</v>
      </c>
      <c r="S6597" s="4">
        <f>WEEKDAY('Transaction Data'!$A6597)</f>
        <v>4</v>
      </c>
      <c r="T6597" s="2" t="str">
        <f>IF(WEEKDAY('Transaction Data'!$A6597,2)&lt;6,"Weekday","Weekend")</f>
        <v>Weekday</v>
      </c>
    </row>
    <row r="6598" ht="15.75" customHeight="1">
      <c r="A6598" s="1">
        <v>45353.0</v>
      </c>
      <c r="B6598" s="2" t="s">
        <v>6151</v>
      </c>
      <c r="C6598" s="2" t="s">
        <v>51</v>
      </c>
      <c r="D6598" s="1">
        <v>34483.0</v>
      </c>
      <c r="E6598" s="2" t="s">
        <v>27</v>
      </c>
      <c r="F6598" s="2">
        <v>371.0</v>
      </c>
      <c r="G6598" s="2" t="s">
        <v>28</v>
      </c>
      <c r="H6598" s="2" t="s">
        <v>52</v>
      </c>
      <c r="I6598" s="2" t="s">
        <v>25</v>
      </c>
      <c r="J6598" s="2" t="str">
        <f t="array" ref="J6598">XLOOKUP('Transaction Data'!$G6598,Product_Code,Biscuit_Brand)</f>
        <v>Shortbread</v>
      </c>
      <c r="K6598" s="2">
        <f t="array" ref="K6598">XLOOKUP('Transaction Data'!$G6598,Product_Code,Cost)</f>
        <v>10</v>
      </c>
      <c r="L6598" s="2">
        <f t="array" ref="L6598">XLOOKUP('Transaction Data'!$G6598,Product_Code,Unit_Price)</f>
        <v>45</v>
      </c>
      <c r="M6598" s="3">
        <f>'Transaction Data'!$F6598*'Transaction Data'!$K6598</f>
        <v>3710</v>
      </c>
      <c r="N6598" s="3">
        <f>'Transaction Data'!$F6598*'Transaction Data'!$L6598</f>
        <v>16695</v>
      </c>
      <c r="O6598" s="3">
        <f>'Transaction Data'!$N6598-'Transaction Data'!$M6598</f>
        <v>12985</v>
      </c>
      <c r="P6598" s="2">
        <f>DATEDIF('Transaction Data'!$D6598,'Transaction Data'!$A6598,"y")</f>
        <v>29</v>
      </c>
      <c r="Q6598" s="2" t="str">
        <f>FLOOR('Transaction Data'!$P6598,15)&amp;"-"&amp;FLOOR('Transaction Data'!$P6598,15)+14</f>
        <v>15-29</v>
      </c>
      <c r="R6598" s="2" t="str">
        <f>IF('Transaction Data'!$L6598&lt;=10,"Less Expensive","Expensive")</f>
        <v>Expensive</v>
      </c>
      <c r="S6598" s="4">
        <f>WEEKDAY('Transaction Data'!$A6598)</f>
        <v>7</v>
      </c>
      <c r="T6598" s="2" t="str">
        <f>IF(WEEKDAY('Transaction Data'!$A6598,2)&lt;6,"Weekday","Weekend")</f>
        <v>Weekend</v>
      </c>
    </row>
    <row r="6599" ht="15.75" customHeight="1">
      <c r="A6599" s="1">
        <v>45458.0</v>
      </c>
      <c r="B6599" s="2" t="s">
        <v>6152</v>
      </c>
      <c r="C6599" s="2" t="s">
        <v>54</v>
      </c>
      <c r="D6599" s="1">
        <v>27015.0</v>
      </c>
      <c r="E6599" s="2" t="s">
        <v>22</v>
      </c>
      <c r="F6599" s="2">
        <v>143.0</v>
      </c>
      <c r="G6599" s="2" t="s">
        <v>33</v>
      </c>
      <c r="H6599" s="2" t="s">
        <v>52</v>
      </c>
      <c r="I6599" s="2" t="s">
        <v>25</v>
      </c>
      <c r="J6599" s="2" t="str">
        <f t="array" ref="J6599">XLOOKUP('Transaction Data'!$G6599,Product_Code,Biscuit_Brand)</f>
        <v>Caramel Biscuits</v>
      </c>
      <c r="K6599" s="2">
        <f t="array" ref="K6599">XLOOKUP('Transaction Data'!$G6599,Product_Code,Cost)</f>
        <v>18</v>
      </c>
      <c r="L6599" s="2">
        <f t="array" ref="L6599">XLOOKUP('Transaction Data'!$G6599,Product_Code,Unit_Price)</f>
        <v>22</v>
      </c>
      <c r="M6599" s="3">
        <f>'Transaction Data'!$F6599*'Transaction Data'!$K6599</f>
        <v>2574</v>
      </c>
      <c r="N6599" s="3">
        <f>'Transaction Data'!$F6599*'Transaction Data'!$L6599</f>
        <v>3146</v>
      </c>
      <c r="O6599" s="3">
        <f>'Transaction Data'!$N6599-'Transaction Data'!$M6599</f>
        <v>572</v>
      </c>
      <c r="P6599" s="2">
        <f>DATEDIF('Transaction Data'!$D6599,'Transaction Data'!$A6599,"y")</f>
        <v>50</v>
      </c>
      <c r="Q6599" s="2" t="str">
        <f>FLOOR('Transaction Data'!$P6599,15)&amp;"-"&amp;FLOOR('Transaction Data'!$P6599,15)+14</f>
        <v>45-59</v>
      </c>
      <c r="R6599" s="2" t="str">
        <f>IF('Transaction Data'!$L6599&lt;=10,"Less Expensive","Expensive")</f>
        <v>Expensive</v>
      </c>
      <c r="S6599" s="4">
        <f>WEEKDAY('Transaction Data'!$A6599)</f>
        <v>7</v>
      </c>
      <c r="T6599" s="2" t="str">
        <f>IF(WEEKDAY('Transaction Data'!$A6599,2)&lt;6,"Weekday","Weekend")</f>
        <v>Weekend</v>
      </c>
    </row>
    <row r="6600" ht="15.75" customHeight="1">
      <c r="A6600" s="1">
        <v>45382.0</v>
      </c>
      <c r="B6600" s="2" t="s">
        <v>6153</v>
      </c>
      <c r="C6600" s="2" t="s">
        <v>41</v>
      </c>
      <c r="D6600" s="1">
        <v>25398.0</v>
      </c>
      <c r="E6600" s="2" t="s">
        <v>63</v>
      </c>
      <c r="F6600" s="2">
        <v>37.0</v>
      </c>
      <c r="G6600" s="2" t="s">
        <v>38</v>
      </c>
      <c r="H6600" s="2" t="s">
        <v>45</v>
      </c>
      <c r="I6600" s="2" t="s">
        <v>25</v>
      </c>
      <c r="J6600" s="2" t="str">
        <f t="array" ref="J6600">XLOOKUP('Transaction Data'!$G6600,Product_Code,Biscuit_Brand)</f>
        <v>Ginger Snaps</v>
      </c>
      <c r="K6600" s="2">
        <f t="array" ref="K6600">XLOOKUP('Transaction Data'!$G6600,Product_Code,Cost)</f>
        <v>14</v>
      </c>
      <c r="L6600" s="2">
        <f t="array" ref="L6600">XLOOKUP('Transaction Data'!$G6600,Product_Code,Unit_Price)</f>
        <v>28</v>
      </c>
      <c r="M6600" s="3">
        <f>'Transaction Data'!$F6600*'Transaction Data'!$K6600</f>
        <v>518</v>
      </c>
      <c r="N6600" s="3">
        <f>'Transaction Data'!$F6600*'Transaction Data'!$L6600</f>
        <v>1036</v>
      </c>
      <c r="O6600" s="3">
        <f>'Transaction Data'!$N6600-'Transaction Data'!$M6600</f>
        <v>518</v>
      </c>
      <c r="P6600" s="2">
        <f>DATEDIF('Transaction Data'!$D6600,'Transaction Data'!$A6600,"y")</f>
        <v>54</v>
      </c>
      <c r="Q6600" s="2" t="str">
        <f>FLOOR('Transaction Data'!$P6600,15)&amp;"-"&amp;FLOOR('Transaction Data'!$P6600,15)+14</f>
        <v>45-59</v>
      </c>
      <c r="R6600" s="2" t="str">
        <f>IF('Transaction Data'!$L6600&lt;=10,"Less Expensive","Expensive")</f>
        <v>Expensive</v>
      </c>
      <c r="S6600" s="4">
        <f>WEEKDAY('Transaction Data'!$A6600)</f>
        <v>1</v>
      </c>
      <c r="T6600" s="2" t="str">
        <f>IF(WEEKDAY('Transaction Data'!$A6600,2)&lt;6,"Weekday","Weekend")</f>
        <v>Weekend</v>
      </c>
    </row>
    <row r="6601" ht="15.75" customHeight="1">
      <c r="A6601" s="1">
        <v>45398.0</v>
      </c>
      <c r="B6601" s="2" t="s">
        <v>6154</v>
      </c>
      <c r="C6601" s="2" t="s">
        <v>51</v>
      </c>
      <c r="D6601" s="1">
        <v>26828.0</v>
      </c>
      <c r="E6601" s="2" t="s">
        <v>27</v>
      </c>
      <c r="F6601" s="2">
        <v>357.0</v>
      </c>
      <c r="G6601" s="2" t="s">
        <v>60</v>
      </c>
      <c r="H6601" s="2" t="s">
        <v>49</v>
      </c>
      <c r="I6601" s="2" t="s">
        <v>25</v>
      </c>
      <c r="J6601" s="2" t="str">
        <f t="array" ref="J6601">XLOOKUP('Transaction Data'!$G6601,Product_Code,Biscuit_Brand)</f>
        <v>Peanut Butter Bites</v>
      </c>
      <c r="K6601" s="2">
        <f t="array" ref="K6601">XLOOKUP('Transaction Data'!$G6601,Product_Code,Cost)</f>
        <v>5</v>
      </c>
      <c r="L6601" s="2">
        <f t="array" ref="L6601">XLOOKUP('Transaction Data'!$G6601,Product_Code,Unit_Price)</f>
        <v>7</v>
      </c>
      <c r="M6601" s="3">
        <f>'Transaction Data'!$F6601*'Transaction Data'!$K6601</f>
        <v>1785</v>
      </c>
      <c r="N6601" s="3">
        <f>'Transaction Data'!$F6601*'Transaction Data'!$L6601</f>
        <v>2499</v>
      </c>
      <c r="O6601" s="3">
        <f>'Transaction Data'!$N6601-'Transaction Data'!$M6601</f>
        <v>714</v>
      </c>
      <c r="P6601" s="2">
        <f>DATEDIF('Transaction Data'!$D6601,'Transaction Data'!$A6601,"y")</f>
        <v>50</v>
      </c>
      <c r="Q6601" s="2" t="str">
        <f>FLOOR('Transaction Data'!$P6601,15)&amp;"-"&amp;FLOOR('Transaction Data'!$P6601,15)+14</f>
        <v>45-59</v>
      </c>
      <c r="R6601" s="2" t="str">
        <f>IF('Transaction Data'!$L6601&lt;=10,"Less Expensive","Expensive")</f>
        <v>Less Expensive</v>
      </c>
      <c r="S6601" s="4">
        <f>WEEKDAY('Transaction Data'!$A6601)</f>
        <v>3</v>
      </c>
      <c r="T6601" s="2" t="str">
        <f>IF(WEEKDAY('Transaction Data'!$A6601,2)&lt;6,"Weekday","Weekend")</f>
        <v>Weekday</v>
      </c>
    </row>
    <row r="6602" ht="15.75" customHeight="1">
      <c r="A6602" s="1">
        <v>45421.0</v>
      </c>
      <c r="B6602" s="2" t="s">
        <v>6155</v>
      </c>
      <c r="C6602" s="2" t="s">
        <v>78</v>
      </c>
      <c r="D6602" s="1">
        <v>32034.0</v>
      </c>
      <c r="E6602" s="2" t="s">
        <v>63</v>
      </c>
      <c r="F6602" s="2">
        <v>378.0</v>
      </c>
      <c r="G6602" s="2" t="s">
        <v>33</v>
      </c>
      <c r="H6602" s="2" t="s">
        <v>52</v>
      </c>
      <c r="I6602" s="2" t="s">
        <v>25</v>
      </c>
      <c r="J6602" s="2" t="str">
        <f t="array" ref="J6602">XLOOKUP('Transaction Data'!$G6602,Product_Code,Biscuit_Brand)</f>
        <v>Caramel Biscuits</v>
      </c>
      <c r="K6602" s="2">
        <f t="array" ref="K6602">XLOOKUP('Transaction Data'!$G6602,Product_Code,Cost)</f>
        <v>18</v>
      </c>
      <c r="L6602" s="2">
        <f t="array" ref="L6602">XLOOKUP('Transaction Data'!$G6602,Product_Code,Unit_Price)</f>
        <v>22</v>
      </c>
      <c r="M6602" s="3">
        <f>'Transaction Data'!$F6602*'Transaction Data'!$K6602</f>
        <v>6804</v>
      </c>
      <c r="N6602" s="3">
        <f>'Transaction Data'!$F6602*'Transaction Data'!$L6602</f>
        <v>8316</v>
      </c>
      <c r="O6602" s="3">
        <f>'Transaction Data'!$N6602-'Transaction Data'!$M6602</f>
        <v>1512</v>
      </c>
      <c r="P6602" s="2">
        <f>DATEDIF('Transaction Data'!$D6602,'Transaction Data'!$A6602,"y")</f>
        <v>36</v>
      </c>
      <c r="Q6602" s="2" t="str">
        <f>FLOOR('Transaction Data'!$P6602,15)&amp;"-"&amp;FLOOR('Transaction Data'!$P6602,15)+14</f>
        <v>30-44</v>
      </c>
      <c r="R6602" s="2" t="str">
        <f>IF('Transaction Data'!$L6602&lt;=10,"Less Expensive","Expensive")</f>
        <v>Expensive</v>
      </c>
      <c r="S6602" s="4">
        <f>WEEKDAY('Transaction Data'!$A6602)</f>
        <v>5</v>
      </c>
      <c r="T6602" s="2" t="str">
        <f>IF(WEEKDAY('Transaction Data'!$A6602,2)&lt;6,"Weekday","Weekend")</f>
        <v>Weekday</v>
      </c>
    </row>
    <row r="6603" ht="15.75" customHeight="1">
      <c r="A6603" s="1">
        <v>45410.0</v>
      </c>
      <c r="B6603" s="2" t="s">
        <v>6156</v>
      </c>
      <c r="C6603" s="2" t="s">
        <v>51</v>
      </c>
      <c r="D6603" s="1">
        <v>29298.0</v>
      </c>
      <c r="E6603" s="2" t="s">
        <v>22</v>
      </c>
      <c r="F6603" s="2">
        <v>375.0</v>
      </c>
      <c r="G6603" s="2" t="s">
        <v>44</v>
      </c>
      <c r="H6603" s="2" t="s">
        <v>49</v>
      </c>
      <c r="I6603" s="2" t="s">
        <v>25</v>
      </c>
      <c r="J6603" s="2" t="str">
        <f t="array" ref="J6603">XLOOKUP('Transaction Data'!$G6603,Product_Code,Biscuit_Brand)</f>
        <v>Butter Crunch</v>
      </c>
      <c r="K6603" s="2">
        <f t="array" ref="K6603">XLOOKUP('Transaction Data'!$G6603,Product_Code,Cost)</f>
        <v>10</v>
      </c>
      <c r="L6603" s="2">
        <f t="array" ref="L6603">XLOOKUP('Transaction Data'!$G6603,Product_Code,Unit_Price)</f>
        <v>11</v>
      </c>
      <c r="M6603" s="3">
        <f>'Transaction Data'!$F6603*'Transaction Data'!$K6603</f>
        <v>3750</v>
      </c>
      <c r="N6603" s="3">
        <f>'Transaction Data'!$F6603*'Transaction Data'!$L6603</f>
        <v>4125</v>
      </c>
      <c r="O6603" s="3">
        <f>'Transaction Data'!$N6603-'Transaction Data'!$M6603</f>
        <v>375</v>
      </c>
      <c r="P6603" s="2">
        <f>DATEDIF('Transaction Data'!$D6603,'Transaction Data'!$A6603,"y")</f>
        <v>44</v>
      </c>
      <c r="Q6603" s="2" t="str">
        <f>FLOOR('Transaction Data'!$P6603,15)&amp;"-"&amp;FLOOR('Transaction Data'!$P6603,15)+14</f>
        <v>30-44</v>
      </c>
      <c r="R6603" s="2" t="str">
        <f>IF('Transaction Data'!$L6603&lt;=10,"Less Expensive","Expensive")</f>
        <v>Expensive</v>
      </c>
      <c r="S6603" s="4">
        <f>WEEKDAY('Transaction Data'!$A6603)</f>
        <v>1</v>
      </c>
      <c r="T6603" s="2" t="str">
        <f>IF(WEEKDAY('Transaction Data'!$A6603,2)&lt;6,"Weekday","Weekend")</f>
        <v>Weekend</v>
      </c>
    </row>
    <row r="6604" ht="15.75" customHeight="1">
      <c r="A6604" s="1">
        <v>45438.0</v>
      </c>
      <c r="B6604" s="2" t="s">
        <v>6157</v>
      </c>
      <c r="C6604" s="2" t="s">
        <v>51</v>
      </c>
      <c r="D6604" s="1">
        <v>25639.0</v>
      </c>
      <c r="E6604" s="2" t="s">
        <v>27</v>
      </c>
      <c r="F6604" s="2">
        <v>381.0</v>
      </c>
      <c r="G6604" s="2" t="s">
        <v>44</v>
      </c>
      <c r="H6604" s="2" t="s">
        <v>52</v>
      </c>
      <c r="I6604" s="2" t="s">
        <v>25</v>
      </c>
      <c r="J6604" s="2" t="str">
        <f t="array" ref="J6604">XLOOKUP('Transaction Data'!$G6604,Product_Code,Biscuit_Brand)</f>
        <v>Butter Crunch</v>
      </c>
      <c r="K6604" s="2">
        <f t="array" ref="K6604">XLOOKUP('Transaction Data'!$G6604,Product_Code,Cost)</f>
        <v>10</v>
      </c>
      <c r="L6604" s="2">
        <f t="array" ref="L6604">XLOOKUP('Transaction Data'!$G6604,Product_Code,Unit_Price)</f>
        <v>11</v>
      </c>
      <c r="M6604" s="3">
        <f>'Transaction Data'!$F6604*'Transaction Data'!$K6604</f>
        <v>3810</v>
      </c>
      <c r="N6604" s="3">
        <f>'Transaction Data'!$F6604*'Transaction Data'!$L6604</f>
        <v>4191</v>
      </c>
      <c r="O6604" s="3">
        <f>'Transaction Data'!$N6604-'Transaction Data'!$M6604</f>
        <v>381</v>
      </c>
      <c r="P6604" s="2">
        <f>DATEDIF('Transaction Data'!$D6604,'Transaction Data'!$A6604,"y")</f>
        <v>54</v>
      </c>
      <c r="Q6604" s="2" t="str">
        <f>FLOOR('Transaction Data'!$P6604,15)&amp;"-"&amp;FLOOR('Transaction Data'!$P6604,15)+14</f>
        <v>45-59</v>
      </c>
      <c r="R6604" s="2" t="str">
        <f>IF('Transaction Data'!$L6604&lt;=10,"Less Expensive","Expensive")</f>
        <v>Expensive</v>
      </c>
      <c r="S6604" s="4">
        <f>WEEKDAY('Transaction Data'!$A6604)</f>
        <v>1</v>
      </c>
      <c r="T6604" s="2" t="str">
        <f>IF(WEEKDAY('Transaction Data'!$A6604,2)&lt;6,"Weekday","Weekend")</f>
        <v>Weekend</v>
      </c>
    </row>
    <row r="6605" ht="15.75" customHeight="1">
      <c r="A6605" s="1">
        <v>45482.0</v>
      </c>
      <c r="B6605" s="2" t="s">
        <v>6158</v>
      </c>
      <c r="C6605" s="2" t="s">
        <v>51</v>
      </c>
      <c r="D6605" s="1">
        <v>17201.0</v>
      </c>
      <c r="E6605" s="2" t="s">
        <v>22</v>
      </c>
      <c r="F6605" s="2">
        <v>490.0</v>
      </c>
      <c r="G6605" s="2" t="s">
        <v>57</v>
      </c>
      <c r="H6605" s="2" t="s">
        <v>34</v>
      </c>
      <c r="I6605" s="2" t="s">
        <v>25</v>
      </c>
      <c r="J6605" s="2" t="str">
        <f t="array" ref="J6605">XLOOKUP('Transaction Data'!$G6605,Product_Code,Biscuit_Brand)</f>
        <v>Oatmeal Cookies</v>
      </c>
      <c r="K6605" s="2">
        <f t="array" ref="K6605">XLOOKUP('Transaction Data'!$G6605,Product_Code,Cost)</f>
        <v>19</v>
      </c>
      <c r="L6605" s="2">
        <f t="array" ref="L6605">XLOOKUP('Transaction Data'!$G6605,Product_Code,Unit_Price)</f>
        <v>23</v>
      </c>
      <c r="M6605" s="3">
        <f>'Transaction Data'!$F6605*'Transaction Data'!$K6605</f>
        <v>9310</v>
      </c>
      <c r="N6605" s="3">
        <f>'Transaction Data'!$F6605*'Transaction Data'!$L6605</f>
        <v>11270</v>
      </c>
      <c r="O6605" s="3">
        <f>'Transaction Data'!$N6605-'Transaction Data'!$M6605</f>
        <v>1960</v>
      </c>
      <c r="P6605" s="2">
        <f>DATEDIF('Transaction Data'!$D6605,'Transaction Data'!$A6605,"y")</f>
        <v>77</v>
      </c>
      <c r="Q6605" s="2" t="str">
        <f>FLOOR('Transaction Data'!$P6605,15)&amp;"-"&amp;FLOOR('Transaction Data'!$P6605,15)+14</f>
        <v>75-89</v>
      </c>
      <c r="R6605" s="2" t="str">
        <f>IF('Transaction Data'!$L6605&lt;=10,"Less Expensive","Expensive")</f>
        <v>Expensive</v>
      </c>
      <c r="S6605" s="4">
        <f>WEEKDAY('Transaction Data'!$A6605)</f>
        <v>3</v>
      </c>
      <c r="T6605" s="2" t="str">
        <f>IF(WEEKDAY('Transaction Data'!$A6605,2)&lt;6,"Weekday","Weekend")</f>
        <v>Weekday</v>
      </c>
    </row>
    <row r="6606" ht="15.75" customHeight="1">
      <c r="A6606" s="1">
        <v>45326.0</v>
      </c>
      <c r="B6606" s="2" t="s">
        <v>6159</v>
      </c>
      <c r="C6606" s="2" t="s">
        <v>21</v>
      </c>
      <c r="D6606" s="1">
        <v>34973.0</v>
      </c>
      <c r="E6606" s="2" t="s">
        <v>37</v>
      </c>
      <c r="F6606" s="2">
        <v>11.0</v>
      </c>
      <c r="G6606" s="2" t="s">
        <v>48</v>
      </c>
      <c r="H6606" s="2" t="s">
        <v>34</v>
      </c>
      <c r="I6606" s="2" t="s">
        <v>25</v>
      </c>
      <c r="J6606" s="2" t="str">
        <f t="array" ref="J6606">XLOOKUP('Transaction Data'!$G6606,Product_Code,Biscuit_Brand)</f>
        <v>Lemon Crisps</v>
      </c>
      <c r="K6606" s="2">
        <f t="array" ref="K6606">XLOOKUP('Transaction Data'!$G6606,Product_Code,Cost)</f>
        <v>7</v>
      </c>
      <c r="L6606" s="2">
        <f t="array" ref="L6606">XLOOKUP('Transaction Data'!$G6606,Product_Code,Unit_Price)</f>
        <v>9</v>
      </c>
      <c r="M6606" s="3">
        <f>'Transaction Data'!$F6606*'Transaction Data'!$K6606</f>
        <v>77</v>
      </c>
      <c r="N6606" s="3">
        <f>'Transaction Data'!$F6606*'Transaction Data'!$L6606</f>
        <v>99</v>
      </c>
      <c r="O6606" s="3">
        <f>'Transaction Data'!$N6606-'Transaction Data'!$M6606</f>
        <v>22</v>
      </c>
      <c r="P6606" s="2">
        <f>DATEDIF('Transaction Data'!$D6606,'Transaction Data'!$A6606,"y")</f>
        <v>28</v>
      </c>
      <c r="Q6606" s="2" t="str">
        <f>FLOOR('Transaction Data'!$P6606,15)&amp;"-"&amp;FLOOR('Transaction Data'!$P6606,15)+14</f>
        <v>15-29</v>
      </c>
      <c r="R6606" s="2" t="str">
        <f>IF('Transaction Data'!$L6606&lt;=10,"Less Expensive","Expensive")</f>
        <v>Less Expensive</v>
      </c>
      <c r="S6606" s="4">
        <f>WEEKDAY('Transaction Data'!$A6606)</f>
        <v>1</v>
      </c>
      <c r="T6606" s="2" t="str">
        <f>IF(WEEKDAY('Transaction Data'!$A6606,2)&lt;6,"Weekday","Weekend")</f>
        <v>Weekend</v>
      </c>
    </row>
    <row r="6607" ht="15.75" customHeight="1">
      <c r="A6607" s="1">
        <v>45498.0</v>
      </c>
      <c r="B6607" s="2" t="s">
        <v>6160</v>
      </c>
      <c r="C6607" s="2" t="s">
        <v>69</v>
      </c>
      <c r="D6607" s="1">
        <v>31525.0</v>
      </c>
      <c r="E6607" s="2" t="s">
        <v>27</v>
      </c>
      <c r="F6607" s="2">
        <v>380.0</v>
      </c>
      <c r="G6607" s="2" t="s">
        <v>55</v>
      </c>
      <c r="H6607" s="2" t="s">
        <v>39</v>
      </c>
      <c r="I6607" s="2" t="s">
        <v>30</v>
      </c>
      <c r="J6607" s="2" t="str">
        <f t="array" ref="J6607">XLOOKUP('Transaction Data'!$G6607,Product_Code,Biscuit_Brand)</f>
        <v>Vanilla Wafers</v>
      </c>
      <c r="K6607" s="2">
        <f t="array" ref="K6607">XLOOKUP('Transaction Data'!$G6607,Product_Code,Cost)</f>
        <v>18</v>
      </c>
      <c r="L6607" s="2">
        <f t="array" ref="L6607">XLOOKUP('Transaction Data'!$G6607,Product_Code,Unit_Price)</f>
        <v>36</v>
      </c>
      <c r="M6607" s="3">
        <f>'Transaction Data'!$F6607*'Transaction Data'!$K6607</f>
        <v>6840</v>
      </c>
      <c r="N6607" s="3">
        <f>'Transaction Data'!$F6607*'Transaction Data'!$L6607</f>
        <v>13680</v>
      </c>
      <c r="O6607" s="3">
        <f>'Transaction Data'!$N6607-'Transaction Data'!$M6607</f>
        <v>6840</v>
      </c>
      <c r="P6607" s="2">
        <f>DATEDIF('Transaction Data'!$D6607,'Transaction Data'!$A6607,"y")</f>
        <v>38</v>
      </c>
      <c r="Q6607" s="2" t="str">
        <f>FLOOR('Transaction Data'!$P6607,15)&amp;"-"&amp;FLOOR('Transaction Data'!$P6607,15)+14</f>
        <v>30-44</v>
      </c>
      <c r="R6607" s="2" t="str">
        <f>IF('Transaction Data'!$L6607&lt;=10,"Less Expensive","Expensive")</f>
        <v>Expensive</v>
      </c>
      <c r="S6607" s="4">
        <f>WEEKDAY('Transaction Data'!$A6607)</f>
        <v>5</v>
      </c>
      <c r="T6607" s="2" t="str">
        <f>IF(WEEKDAY('Transaction Data'!$A6607,2)&lt;6,"Weekday","Weekend")</f>
        <v>Weekday</v>
      </c>
    </row>
    <row r="6608" ht="15.75" customHeight="1">
      <c r="A6608" s="1">
        <v>45503.0</v>
      </c>
      <c r="B6608" s="2" t="s">
        <v>6161</v>
      </c>
      <c r="C6608" s="2" t="s">
        <v>54</v>
      </c>
      <c r="D6608" s="1">
        <v>29256.0</v>
      </c>
      <c r="E6608" s="2" t="s">
        <v>27</v>
      </c>
      <c r="F6608" s="2">
        <v>115.0</v>
      </c>
      <c r="G6608" s="2" t="s">
        <v>28</v>
      </c>
      <c r="H6608" s="2" t="s">
        <v>42</v>
      </c>
      <c r="I6608" s="2" t="s">
        <v>25</v>
      </c>
      <c r="J6608" s="2" t="str">
        <f t="array" ref="J6608">XLOOKUP('Transaction Data'!$G6608,Product_Code,Biscuit_Brand)</f>
        <v>Shortbread</v>
      </c>
      <c r="K6608" s="2">
        <f t="array" ref="K6608">XLOOKUP('Transaction Data'!$G6608,Product_Code,Cost)</f>
        <v>10</v>
      </c>
      <c r="L6608" s="2">
        <f t="array" ref="L6608">XLOOKUP('Transaction Data'!$G6608,Product_Code,Unit_Price)</f>
        <v>45</v>
      </c>
      <c r="M6608" s="3">
        <f>'Transaction Data'!$F6608*'Transaction Data'!$K6608</f>
        <v>1150</v>
      </c>
      <c r="N6608" s="3">
        <f>'Transaction Data'!$F6608*'Transaction Data'!$L6608</f>
        <v>5175</v>
      </c>
      <c r="O6608" s="3">
        <f>'Transaction Data'!$N6608-'Transaction Data'!$M6608</f>
        <v>4025</v>
      </c>
      <c r="P6608" s="2">
        <f>DATEDIF('Transaction Data'!$D6608,'Transaction Data'!$A6608,"y")</f>
        <v>44</v>
      </c>
      <c r="Q6608" s="2" t="str">
        <f>FLOOR('Transaction Data'!$P6608,15)&amp;"-"&amp;FLOOR('Transaction Data'!$P6608,15)+14</f>
        <v>30-44</v>
      </c>
      <c r="R6608" s="2" t="str">
        <f>IF('Transaction Data'!$L6608&lt;=10,"Less Expensive","Expensive")</f>
        <v>Expensive</v>
      </c>
      <c r="S6608" s="4">
        <f>WEEKDAY('Transaction Data'!$A6608)</f>
        <v>3</v>
      </c>
      <c r="T6608" s="2" t="str">
        <f>IF(WEEKDAY('Transaction Data'!$A6608,2)&lt;6,"Weekday","Weekend")</f>
        <v>Weekday</v>
      </c>
    </row>
    <row r="6609" ht="15.75" customHeight="1">
      <c r="A6609" s="1">
        <v>45297.0</v>
      </c>
      <c r="B6609" s="2" t="s">
        <v>6162</v>
      </c>
      <c r="C6609" s="2" t="s">
        <v>32</v>
      </c>
      <c r="D6609" s="1">
        <v>31320.0</v>
      </c>
      <c r="E6609" s="2" t="s">
        <v>37</v>
      </c>
      <c r="F6609" s="2">
        <v>136.0</v>
      </c>
      <c r="G6609" s="2" t="s">
        <v>55</v>
      </c>
      <c r="H6609" s="2" t="s">
        <v>45</v>
      </c>
      <c r="I6609" s="2" t="s">
        <v>25</v>
      </c>
      <c r="J6609" s="2" t="str">
        <f t="array" ref="J6609">XLOOKUP('Transaction Data'!$G6609,Product_Code,Biscuit_Brand)</f>
        <v>Vanilla Wafers</v>
      </c>
      <c r="K6609" s="2">
        <f t="array" ref="K6609">XLOOKUP('Transaction Data'!$G6609,Product_Code,Cost)</f>
        <v>18</v>
      </c>
      <c r="L6609" s="2">
        <f t="array" ref="L6609">XLOOKUP('Transaction Data'!$G6609,Product_Code,Unit_Price)</f>
        <v>36</v>
      </c>
      <c r="M6609" s="3">
        <f>'Transaction Data'!$F6609*'Transaction Data'!$K6609</f>
        <v>2448</v>
      </c>
      <c r="N6609" s="3">
        <f>'Transaction Data'!$F6609*'Transaction Data'!$L6609</f>
        <v>4896</v>
      </c>
      <c r="O6609" s="3">
        <f>'Transaction Data'!$N6609-'Transaction Data'!$M6609</f>
        <v>2448</v>
      </c>
      <c r="P6609" s="2">
        <f>DATEDIF('Transaction Data'!$D6609,'Transaction Data'!$A6609,"y")</f>
        <v>38</v>
      </c>
      <c r="Q6609" s="2" t="str">
        <f>FLOOR('Transaction Data'!$P6609,15)&amp;"-"&amp;FLOOR('Transaction Data'!$P6609,15)+14</f>
        <v>30-44</v>
      </c>
      <c r="R6609" s="2" t="str">
        <f>IF('Transaction Data'!$L6609&lt;=10,"Less Expensive","Expensive")</f>
        <v>Expensive</v>
      </c>
      <c r="S6609" s="4">
        <f>WEEKDAY('Transaction Data'!$A6609)</f>
        <v>7</v>
      </c>
      <c r="T6609" s="2" t="str">
        <f>IF(WEEKDAY('Transaction Data'!$A6609,2)&lt;6,"Weekday","Weekend")</f>
        <v>Weekend</v>
      </c>
    </row>
    <row r="6610" ht="15.75" customHeight="1">
      <c r="A6610" s="1">
        <v>45359.0</v>
      </c>
      <c r="B6610" s="2" t="s">
        <v>1048</v>
      </c>
      <c r="C6610" s="2" t="s">
        <v>69</v>
      </c>
      <c r="D6610" s="1">
        <v>17333.0</v>
      </c>
      <c r="E6610" s="2" t="s">
        <v>37</v>
      </c>
      <c r="F6610" s="2">
        <v>447.0</v>
      </c>
      <c r="G6610" s="2" t="s">
        <v>38</v>
      </c>
      <c r="H6610" s="2" t="s">
        <v>49</v>
      </c>
      <c r="I6610" s="2" t="s">
        <v>25</v>
      </c>
      <c r="J6610" s="2" t="str">
        <f t="array" ref="J6610">XLOOKUP('Transaction Data'!$G6610,Product_Code,Biscuit_Brand)</f>
        <v>Ginger Snaps</v>
      </c>
      <c r="K6610" s="2">
        <f t="array" ref="K6610">XLOOKUP('Transaction Data'!$G6610,Product_Code,Cost)</f>
        <v>14</v>
      </c>
      <c r="L6610" s="2">
        <f t="array" ref="L6610">XLOOKUP('Transaction Data'!$G6610,Product_Code,Unit_Price)</f>
        <v>28</v>
      </c>
      <c r="M6610" s="3">
        <f>'Transaction Data'!$F6610*'Transaction Data'!$K6610</f>
        <v>6258</v>
      </c>
      <c r="N6610" s="3">
        <f>'Transaction Data'!$F6610*'Transaction Data'!$L6610</f>
        <v>12516</v>
      </c>
      <c r="O6610" s="3">
        <f>'Transaction Data'!$N6610-'Transaction Data'!$M6610</f>
        <v>6258</v>
      </c>
      <c r="P6610" s="2">
        <f>DATEDIF('Transaction Data'!$D6610,'Transaction Data'!$A6610,"y")</f>
        <v>76</v>
      </c>
      <c r="Q6610" s="2" t="str">
        <f>FLOOR('Transaction Data'!$P6610,15)&amp;"-"&amp;FLOOR('Transaction Data'!$P6610,15)+14</f>
        <v>75-89</v>
      </c>
      <c r="R6610" s="2" t="str">
        <f>IF('Transaction Data'!$L6610&lt;=10,"Less Expensive","Expensive")</f>
        <v>Expensive</v>
      </c>
      <c r="S6610" s="4">
        <f>WEEKDAY('Transaction Data'!$A6610)</f>
        <v>6</v>
      </c>
      <c r="T6610" s="2" t="str">
        <f>IF(WEEKDAY('Transaction Data'!$A6610,2)&lt;6,"Weekday","Weekend")</f>
        <v>Weekday</v>
      </c>
    </row>
    <row r="6611" ht="15.75" customHeight="1">
      <c r="A6611" s="1">
        <v>45494.0</v>
      </c>
      <c r="B6611" s="2" t="s">
        <v>6163</v>
      </c>
      <c r="C6611" s="2" t="s">
        <v>54</v>
      </c>
      <c r="D6611" s="1">
        <v>22118.0</v>
      </c>
      <c r="E6611" s="2" t="s">
        <v>37</v>
      </c>
      <c r="F6611" s="2">
        <v>300.0</v>
      </c>
      <c r="G6611" s="2" t="s">
        <v>57</v>
      </c>
      <c r="H6611" s="2" t="s">
        <v>52</v>
      </c>
      <c r="I6611" s="2" t="s">
        <v>25</v>
      </c>
      <c r="J6611" s="2" t="str">
        <f t="array" ref="J6611">XLOOKUP('Transaction Data'!$G6611,Product_Code,Biscuit_Brand)</f>
        <v>Oatmeal Cookies</v>
      </c>
      <c r="K6611" s="2">
        <f t="array" ref="K6611">XLOOKUP('Transaction Data'!$G6611,Product_Code,Cost)</f>
        <v>19</v>
      </c>
      <c r="L6611" s="2">
        <f t="array" ref="L6611">XLOOKUP('Transaction Data'!$G6611,Product_Code,Unit_Price)</f>
        <v>23</v>
      </c>
      <c r="M6611" s="3">
        <f>'Transaction Data'!$F6611*'Transaction Data'!$K6611</f>
        <v>5700</v>
      </c>
      <c r="N6611" s="3">
        <f>'Transaction Data'!$F6611*'Transaction Data'!$L6611</f>
        <v>6900</v>
      </c>
      <c r="O6611" s="3">
        <f>'Transaction Data'!$N6611-'Transaction Data'!$M6611</f>
        <v>1200</v>
      </c>
      <c r="P6611" s="2">
        <f>DATEDIF('Transaction Data'!$D6611,'Transaction Data'!$A6611,"y")</f>
        <v>64</v>
      </c>
      <c r="Q6611" s="2" t="str">
        <f>FLOOR('Transaction Data'!$P6611,15)&amp;"-"&amp;FLOOR('Transaction Data'!$P6611,15)+14</f>
        <v>60-74</v>
      </c>
      <c r="R6611" s="2" t="str">
        <f>IF('Transaction Data'!$L6611&lt;=10,"Less Expensive","Expensive")</f>
        <v>Expensive</v>
      </c>
      <c r="S6611" s="4">
        <f>WEEKDAY('Transaction Data'!$A6611)</f>
        <v>1</v>
      </c>
      <c r="T6611" s="2" t="str">
        <f>IF(WEEKDAY('Transaction Data'!$A6611,2)&lt;6,"Weekday","Weekend")</f>
        <v>Weekend</v>
      </c>
    </row>
    <row r="6612" ht="15.75" customHeight="1">
      <c r="A6612" s="1">
        <v>45330.0</v>
      </c>
      <c r="B6612" s="2" t="s">
        <v>6164</v>
      </c>
      <c r="C6612" s="2" t="s">
        <v>21</v>
      </c>
      <c r="D6612" s="1">
        <v>20564.0</v>
      </c>
      <c r="E6612" s="2" t="s">
        <v>27</v>
      </c>
      <c r="F6612" s="2">
        <v>275.0</v>
      </c>
      <c r="G6612" s="2" t="s">
        <v>23</v>
      </c>
      <c r="H6612" s="2" t="s">
        <v>49</v>
      </c>
      <c r="I6612" s="2" t="s">
        <v>25</v>
      </c>
      <c r="J6612" s="2" t="str">
        <f t="array" ref="J6612">XLOOKUP('Transaction Data'!$G6612,Product_Code,Biscuit_Brand)</f>
        <v>Cinnamon Swirls</v>
      </c>
      <c r="K6612" s="2">
        <f t="array" ref="K6612">XLOOKUP('Transaction Data'!$G6612,Product_Code,Cost)</f>
        <v>10</v>
      </c>
      <c r="L6612" s="2">
        <f t="array" ref="L6612">XLOOKUP('Transaction Data'!$G6612,Product_Code,Unit_Price)</f>
        <v>14</v>
      </c>
      <c r="M6612" s="3">
        <f>'Transaction Data'!$F6612*'Transaction Data'!$K6612</f>
        <v>2750</v>
      </c>
      <c r="N6612" s="3">
        <f>'Transaction Data'!$F6612*'Transaction Data'!$L6612</f>
        <v>3850</v>
      </c>
      <c r="O6612" s="3">
        <f>'Transaction Data'!$N6612-'Transaction Data'!$M6612</f>
        <v>1100</v>
      </c>
      <c r="P6612" s="2">
        <f>DATEDIF('Transaction Data'!$D6612,'Transaction Data'!$A6612,"y")</f>
        <v>67</v>
      </c>
      <c r="Q6612" s="2" t="str">
        <f>FLOOR('Transaction Data'!$P6612,15)&amp;"-"&amp;FLOOR('Transaction Data'!$P6612,15)+14</f>
        <v>60-74</v>
      </c>
      <c r="R6612" s="2" t="str">
        <f>IF('Transaction Data'!$L6612&lt;=10,"Less Expensive","Expensive")</f>
        <v>Expensive</v>
      </c>
      <c r="S6612" s="4">
        <f>WEEKDAY('Transaction Data'!$A6612)</f>
        <v>5</v>
      </c>
      <c r="T6612" s="2" t="str">
        <f>IF(WEEKDAY('Transaction Data'!$A6612,2)&lt;6,"Weekday","Weekend")</f>
        <v>Weekday</v>
      </c>
    </row>
    <row r="6613" ht="15.75" customHeight="1">
      <c r="A6613" s="1">
        <v>45404.0</v>
      </c>
      <c r="B6613" s="2" t="s">
        <v>6165</v>
      </c>
      <c r="C6613" s="2" t="s">
        <v>32</v>
      </c>
      <c r="D6613" s="1">
        <v>22617.0</v>
      </c>
      <c r="E6613" s="2" t="s">
        <v>37</v>
      </c>
      <c r="F6613" s="2">
        <v>373.0</v>
      </c>
      <c r="G6613" s="2" t="s">
        <v>57</v>
      </c>
      <c r="H6613" s="2" t="s">
        <v>52</v>
      </c>
      <c r="I6613" s="2" t="s">
        <v>25</v>
      </c>
      <c r="J6613" s="2" t="str">
        <f t="array" ref="J6613">XLOOKUP('Transaction Data'!$G6613,Product_Code,Biscuit_Brand)</f>
        <v>Oatmeal Cookies</v>
      </c>
      <c r="K6613" s="2">
        <f t="array" ref="K6613">XLOOKUP('Transaction Data'!$G6613,Product_Code,Cost)</f>
        <v>19</v>
      </c>
      <c r="L6613" s="2">
        <f t="array" ref="L6613">XLOOKUP('Transaction Data'!$G6613,Product_Code,Unit_Price)</f>
        <v>23</v>
      </c>
      <c r="M6613" s="3">
        <f>'Transaction Data'!$F6613*'Transaction Data'!$K6613</f>
        <v>7087</v>
      </c>
      <c r="N6613" s="3">
        <f>'Transaction Data'!$F6613*'Transaction Data'!$L6613</f>
        <v>8579</v>
      </c>
      <c r="O6613" s="3">
        <f>'Transaction Data'!$N6613-'Transaction Data'!$M6613</f>
        <v>1492</v>
      </c>
      <c r="P6613" s="2">
        <f>DATEDIF('Transaction Data'!$D6613,'Transaction Data'!$A6613,"y")</f>
        <v>62</v>
      </c>
      <c r="Q6613" s="2" t="str">
        <f>FLOOR('Transaction Data'!$P6613,15)&amp;"-"&amp;FLOOR('Transaction Data'!$P6613,15)+14</f>
        <v>60-74</v>
      </c>
      <c r="R6613" s="2" t="str">
        <f>IF('Transaction Data'!$L6613&lt;=10,"Less Expensive","Expensive")</f>
        <v>Expensive</v>
      </c>
      <c r="S6613" s="4">
        <f>WEEKDAY('Transaction Data'!$A6613)</f>
        <v>2</v>
      </c>
      <c r="T6613" s="2" t="str">
        <f>IF(WEEKDAY('Transaction Data'!$A6613,2)&lt;6,"Weekday","Weekend")</f>
        <v>Weekday</v>
      </c>
    </row>
    <row r="6614" ht="15.75" customHeight="1">
      <c r="A6614" s="1">
        <v>45299.0</v>
      </c>
      <c r="B6614" s="2" t="s">
        <v>6166</v>
      </c>
      <c r="C6614" s="2" t="s">
        <v>65</v>
      </c>
      <c r="D6614" s="1">
        <v>22314.0</v>
      </c>
      <c r="E6614" s="2" t="s">
        <v>22</v>
      </c>
      <c r="F6614" s="2">
        <v>332.0</v>
      </c>
      <c r="G6614" s="2" t="s">
        <v>61</v>
      </c>
      <c r="H6614" s="2" t="s">
        <v>52</v>
      </c>
      <c r="I6614" s="2" t="s">
        <v>25</v>
      </c>
      <c r="J6614" s="2" t="str">
        <f t="array" ref="J6614">XLOOKUP('Transaction Data'!$G6614,Product_Code,Biscuit_Brand)</f>
        <v>Choco Delight</v>
      </c>
      <c r="K6614" s="2">
        <f t="array" ref="K6614">XLOOKUP('Transaction Data'!$G6614,Product_Code,Cost)</f>
        <v>3</v>
      </c>
      <c r="L6614" s="2">
        <f t="array" ref="L6614">XLOOKUP('Transaction Data'!$G6614,Product_Code,Unit_Price)</f>
        <v>5</v>
      </c>
      <c r="M6614" s="3">
        <f>'Transaction Data'!$F6614*'Transaction Data'!$K6614</f>
        <v>996</v>
      </c>
      <c r="N6614" s="3">
        <f>'Transaction Data'!$F6614*'Transaction Data'!$L6614</f>
        <v>1660</v>
      </c>
      <c r="O6614" s="3">
        <f>'Transaction Data'!$N6614-'Transaction Data'!$M6614</f>
        <v>664</v>
      </c>
      <c r="P6614" s="2">
        <f>DATEDIF('Transaction Data'!$D6614,'Transaction Data'!$A6614,"y")</f>
        <v>62</v>
      </c>
      <c r="Q6614" s="2" t="str">
        <f>FLOOR('Transaction Data'!$P6614,15)&amp;"-"&amp;FLOOR('Transaction Data'!$P6614,15)+14</f>
        <v>60-74</v>
      </c>
      <c r="R6614" s="2" t="str">
        <f>IF('Transaction Data'!$L6614&lt;=10,"Less Expensive","Expensive")</f>
        <v>Less Expensive</v>
      </c>
      <c r="S6614" s="4">
        <f>WEEKDAY('Transaction Data'!$A6614)</f>
        <v>2</v>
      </c>
      <c r="T6614" s="2" t="str">
        <f>IF(WEEKDAY('Transaction Data'!$A6614,2)&lt;6,"Weekday","Weekend")</f>
        <v>Weekday</v>
      </c>
    </row>
    <row r="6615" ht="15.75" customHeight="1">
      <c r="A6615" s="1">
        <v>45309.0</v>
      </c>
      <c r="B6615" s="2" t="s">
        <v>6167</v>
      </c>
      <c r="C6615" s="2" t="s">
        <v>21</v>
      </c>
      <c r="D6615" s="1">
        <v>29191.0</v>
      </c>
      <c r="E6615" s="2" t="s">
        <v>27</v>
      </c>
      <c r="F6615" s="2">
        <v>124.0</v>
      </c>
      <c r="G6615" s="2" t="s">
        <v>44</v>
      </c>
      <c r="H6615" s="2" t="s">
        <v>45</v>
      </c>
      <c r="I6615" s="2" t="s">
        <v>25</v>
      </c>
      <c r="J6615" s="2" t="str">
        <f t="array" ref="J6615">XLOOKUP('Transaction Data'!$G6615,Product_Code,Biscuit_Brand)</f>
        <v>Butter Crunch</v>
      </c>
      <c r="K6615" s="2">
        <f t="array" ref="K6615">XLOOKUP('Transaction Data'!$G6615,Product_Code,Cost)</f>
        <v>10</v>
      </c>
      <c r="L6615" s="2">
        <f t="array" ref="L6615">XLOOKUP('Transaction Data'!$G6615,Product_Code,Unit_Price)</f>
        <v>11</v>
      </c>
      <c r="M6615" s="3">
        <f>'Transaction Data'!$F6615*'Transaction Data'!$K6615</f>
        <v>1240</v>
      </c>
      <c r="N6615" s="3">
        <f>'Transaction Data'!$F6615*'Transaction Data'!$L6615</f>
        <v>1364</v>
      </c>
      <c r="O6615" s="3">
        <f>'Transaction Data'!$N6615-'Transaction Data'!$M6615</f>
        <v>124</v>
      </c>
      <c r="P6615" s="2">
        <f>DATEDIF('Transaction Data'!$D6615,'Transaction Data'!$A6615,"y")</f>
        <v>44</v>
      </c>
      <c r="Q6615" s="2" t="str">
        <f>FLOOR('Transaction Data'!$P6615,15)&amp;"-"&amp;FLOOR('Transaction Data'!$P6615,15)+14</f>
        <v>30-44</v>
      </c>
      <c r="R6615" s="2" t="str">
        <f>IF('Transaction Data'!$L6615&lt;=10,"Less Expensive","Expensive")</f>
        <v>Expensive</v>
      </c>
      <c r="S6615" s="4">
        <f>WEEKDAY('Transaction Data'!$A6615)</f>
        <v>5</v>
      </c>
      <c r="T6615" s="2" t="str">
        <f>IF(WEEKDAY('Transaction Data'!$A6615,2)&lt;6,"Weekday","Weekend")</f>
        <v>Weekday</v>
      </c>
    </row>
    <row r="6616" ht="15.75" customHeight="1">
      <c r="A6616" s="1">
        <v>45321.0</v>
      </c>
      <c r="B6616" s="2" t="s">
        <v>6168</v>
      </c>
      <c r="C6616" s="2" t="s">
        <v>41</v>
      </c>
      <c r="D6616" s="1">
        <v>23360.0</v>
      </c>
      <c r="E6616" s="2" t="s">
        <v>63</v>
      </c>
      <c r="F6616" s="2">
        <v>140.0</v>
      </c>
      <c r="G6616" s="2" t="s">
        <v>48</v>
      </c>
      <c r="H6616" s="2" t="s">
        <v>49</v>
      </c>
      <c r="I6616" s="2" t="s">
        <v>25</v>
      </c>
      <c r="J6616" s="2" t="str">
        <f t="array" ref="J6616">XLOOKUP('Transaction Data'!$G6616,Product_Code,Biscuit_Brand)</f>
        <v>Lemon Crisps</v>
      </c>
      <c r="K6616" s="2">
        <f t="array" ref="K6616">XLOOKUP('Transaction Data'!$G6616,Product_Code,Cost)</f>
        <v>7</v>
      </c>
      <c r="L6616" s="2">
        <f t="array" ref="L6616">XLOOKUP('Transaction Data'!$G6616,Product_Code,Unit_Price)</f>
        <v>9</v>
      </c>
      <c r="M6616" s="3">
        <f>'Transaction Data'!$F6616*'Transaction Data'!$K6616</f>
        <v>980</v>
      </c>
      <c r="N6616" s="3">
        <f>'Transaction Data'!$F6616*'Transaction Data'!$L6616</f>
        <v>1260</v>
      </c>
      <c r="O6616" s="3">
        <f>'Transaction Data'!$N6616-'Transaction Data'!$M6616</f>
        <v>280</v>
      </c>
      <c r="P6616" s="2">
        <f>DATEDIF('Transaction Data'!$D6616,'Transaction Data'!$A6616,"y")</f>
        <v>60</v>
      </c>
      <c r="Q6616" s="2" t="str">
        <f>FLOOR('Transaction Data'!$P6616,15)&amp;"-"&amp;FLOOR('Transaction Data'!$P6616,15)+14</f>
        <v>60-74</v>
      </c>
      <c r="R6616" s="2" t="str">
        <f>IF('Transaction Data'!$L6616&lt;=10,"Less Expensive","Expensive")</f>
        <v>Less Expensive</v>
      </c>
      <c r="S6616" s="4">
        <f>WEEKDAY('Transaction Data'!$A6616)</f>
        <v>3</v>
      </c>
      <c r="T6616" s="2" t="str">
        <f>IF(WEEKDAY('Transaction Data'!$A6616,2)&lt;6,"Weekday","Weekend")</f>
        <v>Weekday</v>
      </c>
    </row>
    <row r="6617" ht="15.75" customHeight="1">
      <c r="A6617" s="1">
        <v>45487.0</v>
      </c>
      <c r="B6617" s="2" t="s">
        <v>6169</v>
      </c>
      <c r="C6617" s="2" t="s">
        <v>41</v>
      </c>
      <c r="D6617" s="1">
        <v>28211.0</v>
      </c>
      <c r="E6617" s="2" t="s">
        <v>63</v>
      </c>
      <c r="F6617" s="2">
        <v>78.0</v>
      </c>
      <c r="G6617" s="2" t="s">
        <v>28</v>
      </c>
      <c r="H6617" s="2" t="s">
        <v>52</v>
      </c>
      <c r="I6617" s="2" t="s">
        <v>25</v>
      </c>
      <c r="J6617" s="2" t="str">
        <f t="array" ref="J6617">XLOOKUP('Transaction Data'!$G6617,Product_Code,Biscuit_Brand)</f>
        <v>Shortbread</v>
      </c>
      <c r="K6617" s="2">
        <f t="array" ref="K6617">XLOOKUP('Transaction Data'!$G6617,Product_Code,Cost)</f>
        <v>10</v>
      </c>
      <c r="L6617" s="2">
        <f t="array" ref="L6617">XLOOKUP('Transaction Data'!$G6617,Product_Code,Unit_Price)</f>
        <v>45</v>
      </c>
      <c r="M6617" s="3">
        <f>'Transaction Data'!$F6617*'Transaction Data'!$K6617</f>
        <v>780</v>
      </c>
      <c r="N6617" s="3">
        <f>'Transaction Data'!$F6617*'Transaction Data'!$L6617</f>
        <v>3510</v>
      </c>
      <c r="O6617" s="3">
        <f>'Transaction Data'!$N6617-'Transaction Data'!$M6617</f>
        <v>2730</v>
      </c>
      <c r="P6617" s="2">
        <f>DATEDIF('Transaction Data'!$D6617,'Transaction Data'!$A6617,"y")</f>
        <v>47</v>
      </c>
      <c r="Q6617" s="2" t="str">
        <f>FLOOR('Transaction Data'!$P6617,15)&amp;"-"&amp;FLOOR('Transaction Data'!$P6617,15)+14</f>
        <v>45-59</v>
      </c>
      <c r="R6617" s="2" t="str">
        <f>IF('Transaction Data'!$L6617&lt;=10,"Less Expensive","Expensive")</f>
        <v>Expensive</v>
      </c>
      <c r="S6617" s="4">
        <f>WEEKDAY('Transaction Data'!$A6617)</f>
        <v>1</v>
      </c>
      <c r="T6617" s="2" t="str">
        <f>IF(WEEKDAY('Transaction Data'!$A6617,2)&lt;6,"Weekday","Weekend")</f>
        <v>Weekend</v>
      </c>
    </row>
    <row r="6618" ht="15.75" customHeight="1">
      <c r="A6618" s="1">
        <v>45471.0</v>
      </c>
      <c r="B6618" s="2" t="s">
        <v>1256</v>
      </c>
      <c r="C6618" s="2" t="s">
        <v>41</v>
      </c>
      <c r="D6618" s="1">
        <v>17375.0</v>
      </c>
      <c r="E6618" s="2" t="s">
        <v>22</v>
      </c>
      <c r="F6618" s="2">
        <v>44.0</v>
      </c>
      <c r="G6618" s="2" t="s">
        <v>61</v>
      </c>
      <c r="H6618" s="2" t="s">
        <v>49</v>
      </c>
      <c r="I6618" s="2" t="s">
        <v>25</v>
      </c>
      <c r="J6618" s="2" t="str">
        <f t="array" ref="J6618">XLOOKUP('Transaction Data'!$G6618,Product_Code,Biscuit_Brand)</f>
        <v>Choco Delight</v>
      </c>
      <c r="K6618" s="2">
        <f t="array" ref="K6618">XLOOKUP('Transaction Data'!$G6618,Product_Code,Cost)</f>
        <v>3</v>
      </c>
      <c r="L6618" s="2">
        <f t="array" ref="L6618">XLOOKUP('Transaction Data'!$G6618,Product_Code,Unit_Price)</f>
        <v>5</v>
      </c>
      <c r="M6618" s="3">
        <f>'Transaction Data'!$F6618*'Transaction Data'!$K6618</f>
        <v>132</v>
      </c>
      <c r="N6618" s="3">
        <f>'Transaction Data'!$F6618*'Transaction Data'!$L6618</f>
        <v>220</v>
      </c>
      <c r="O6618" s="3">
        <f>'Transaction Data'!$N6618-'Transaction Data'!$M6618</f>
        <v>88</v>
      </c>
      <c r="P6618" s="2">
        <f>DATEDIF('Transaction Data'!$D6618,'Transaction Data'!$A6618,"y")</f>
        <v>76</v>
      </c>
      <c r="Q6618" s="2" t="str">
        <f>FLOOR('Transaction Data'!$P6618,15)&amp;"-"&amp;FLOOR('Transaction Data'!$P6618,15)+14</f>
        <v>75-89</v>
      </c>
      <c r="R6618" s="2" t="str">
        <f>IF('Transaction Data'!$L6618&lt;=10,"Less Expensive","Expensive")</f>
        <v>Less Expensive</v>
      </c>
      <c r="S6618" s="4">
        <f>WEEKDAY('Transaction Data'!$A6618)</f>
        <v>6</v>
      </c>
      <c r="T6618" s="2" t="str">
        <f>IF(WEEKDAY('Transaction Data'!$A6618,2)&lt;6,"Weekday","Weekend")</f>
        <v>Weekday</v>
      </c>
    </row>
    <row r="6619" ht="15.75" customHeight="1">
      <c r="A6619" s="1">
        <v>45368.0</v>
      </c>
      <c r="B6619" s="2" t="s">
        <v>6170</v>
      </c>
      <c r="C6619" s="2" t="s">
        <v>65</v>
      </c>
      <c r="D6619" s="1">
        <v>26742.0</v>
      </c>
      <c r="E6619" s="2" t="s">
        <v>22</v>
      </c>
      <c r="F6619" s="2">
        <v>345.0</v>
      </c>
      <c r="G6619" s="2" t="s">
        <v>44</v>
      </c>
      <c r="H6619" s="2" t="s">
        <v>52</v>
      </c>
      <c r="I6619" s="2" t="s">
        <v>30</v>
      </c>
      <c r="J6619" s="2" t="str">
        <f t="array" ref="J6619">XLOOKUP('Transaction Data'!$G6619,Product_Code,Biscuit_Brand)</f>
        <v>Butter Crunch</v>
      </c>
      <c r="K6619" s="2">
        <f t="array" ref="K6619">XLOOKUP('Transaction Data'!$G6619,Product_Code,Cost)</f>
        <v>10</v>
      </c>
      <c r="L6619" s="2">
        <f t="array" ref="L6619">XLOOKUP('Transaction Data'!$G6619,Product_Code,Unit_Price)</f>
        <v>11</v>
      </c>
      <c r="M6619" s="3">
        <f>'Transaction Data'!$F6619*'Transaction Data'!$K6619</f>
        <v>3450</v>
      </c>
      <c r="N6619" s="3">
        <f>'Transaction Data'!$F6619*'Transaction Data'!$L6619</f>
        <v>3795</v>
      </c>
      <c r="O6619" s="3">
        <f>'Transaction Data'!$N6619-'Transaction Data'!$M6619</f>
        <v>345</v>
      </c>
      <c r="P6619" s="2">
        <f>DATEDIF('Transaction Data'!$D6619,'Transaction Data'!$A6619,"y")</f>
        <v>50</v>
      </c>
      <c r="Q6619" s="2" t="str">
        <f>FLOOR('Transaction Data'!$P6619,15)&amp;"-"&amp;FLOOR('Transaction Data'!$P6619,15)+14</f>
        <v>45-59</v>
      </c>
      <c r="R6619" s="2" t="str">
        <f>IF('Transaction Data'!$L6619&lt;=10,"Less Expensive","Expensive")</f>
        <v>Expensive</v>
      </c>
      <c r="S6619" s="4">
        <f>WEEKDAY('Transaction Data'!$A6619)</f>
        <v>1</v>
      </c>
      <c r="T6619" s="2" t="str">
        <f>IF(WEEKDAY('Transaction Data'!$A6619,2)&lt;6,"Weekday","Weekend")</f>
        <v>Weekend</v>
      </c>
    </row>
    <row r="6620" ht="15.75" customHeight="1">
      <c r="A6620" s="1">
        <v>45486.0</v>
      </c>
      <c r="B6620" s="2" t="s">
        <v>6171</v>
      </c>
      <c r="C6620" s="2" t="s">
        <v>65</v>
      </c>
      <c r="D6620" s="1">
        <v>27758.0</v>
      </c>
      <c r="E6620" s="2" t="s">
        <v>37</v>
      </c>
      <c r="F6620" s="2">
        <v>123.0</v>
      </c>
      <c r="G6620" s="2" t="s">
        <v>55</v>
      </c>
      <c r="H6620" s="2" t="s">
        <v>34</v>
      </c>
      <c r="I6620" s="2" t="s">
        <v>25</v>
      </c>
      <c r="J6620" s="2" t="str">
        <f t="array" ref="J6620">XLOOKUP('Transaction Data'!$G6620,Product_Code,Biscuit_Brand)</f>
        <v>Vanilla Wafers</v>
      </c>
      <c r="K6620" s="2">
        <f t="array" ref="K6620">XLOOKUP('Transaction Data'!$G6620,Product_Code,Cost)</f>
        <v>18</v>
      </c>
      <c r="L6620" s="2">
        <f t="array" ref="L6620">XLOOKUP('Transaction Data'!$G6620,Product_Code,Unit_Price)</f>
        <v>36</v>
      </c>
      <c r="M6620" s="3">
        <f>'Transaction Data'!$F6620*'Transaction Data'!$K6620</f>
        <v>2214</v>
      </c>
      <c r="N6620" s="3">
        <f>'Transaction Data'!$F6620*'Transaction Data'!$L6620</f>
        <v>4428</v>
      </c>
      <c r="O6620" s="3">
        <f>'Transaction Data'!$N6620-'Transaction Data'!$M6620</f>
        <v>2214</v>
      </c>
      <c r="P6620" s="2">
        <f>DATEDIF('Transaction Data'!$D6620,'Transaction Data'!$A6620,"y")</f>
        <v>48</v>
      </c>
      <c r="Q6620" s="2" t="str">
        <f>FLOOR('Transaction Data'!$P6620,15)&amp;"-"&amp;FLOOR('Transaction Data'!$P6620,15)+14</f>
        <v>45-59</v>
      </c>
      <c r="R6620" s="2" t="str">
        <f>IF('Transaction Data'!$L6620&lt;=10,"Less Expensive","Expensive")</f>
        <v>Expensive</v>
      </c>
      <c r="S6620" s="4">
        <f>WEEKDAY('Transaction Data'!$A6620)</f>
        <v>7</v>
      </c>
      <c r="T6620" s="2" t="str">
        <f>IF(WEEKDAY('Transaction Data'!$A6620,2)&lt;6,"Weekday","Weekend")</f>
        <v>Weekend</v>
      </c>
    </row>
    <row r="6621" ht="15.75" customHeight="1">
      <c r="A6621" s="1">
        <v>45437.0</v>
      </c>
      <c r="B6621" s="2" t="s">
        <v>6172</v>
      </c>
      <c r="C6621" s="2" t="s">
        <v>21</v>
      </c>
      <c r="D6621" s="1">
        <v>37966.0</v>
      </c>
      <c r="E6621" s="2" t="s">
        <v>37</v>
      </c>
      <c r="F6621" s="2">
        <v>129.0</v>
      </c>
      <c r="G6621" s="2" t="s">
        <v>48</v>
      </c>
      <c r="H6621" s="2" t="s">
        <v>34</v>
      </c>
      <c r="I6621" s="2" t="s">
        <v>25</v>
      </c>
      <c r="J6621" s="2" t="str">
        <f t="array" ref="J6621">XLOOKUP('Transaction Data'!$G6621,Product_Code,Biscuit_Brand)</f>
        <v>Lemon Crisps</v>
      </c>
      <c r="K6621" s="2">
        <f t="array" ref="K6621">XLOOKUP('Transaction Data'!$G6621,Product_Code,Cost)</f>
        <v>7</v>
      </c>
      <c r="L6621" s="2">
        <f t="array" ref="L6621">XLOOKUP('Transaction Data'!$G6621,Product_Code,Unit_Price)</f>
        <v>9</v>
      </c>
      <c r="M6621" s="3">
        <f>'Transaction Data'!$F6621*'Transaction Data'!$K6621</f>
        <v>903</v>
      </c>
      <c r="N6621" s="3">
        <f>'Transaction Data'!$F6621*'Transaction Data'!$L6621</f>
        <v>1161</v>
      </c>
      <c r="O6621" s="3">
        <f>'Transaction Data'!$N6621-'Transaction Data'!$M6621</f>
        <v>258</v>
      </c>
      <c r="P6621" s="2">
        <f>DATEDIF('Transaction Data'!$D6621,'Transaction Data'!$A6621,"y")</f>
        <v>20</v>
      </c>
      <c r="Q6621" s="2" t="str">
        <f>FLOOR('Transaction Data'!$P6621,15)&amp;"-"&amp;FLOOR('Transaction Data'!$P6621,15)+14</f>
        <v>15-29</v>
      </c>
      <c r="R6621" s="2" t="str">
        <f>IF('Transaction Data'!$L6621&lt;=10,"Less Expensive","Expensive")</f>
        <v>Less Expensive</v>
      </c>
      <c r="S6621" s="4">
        <f>WEEKDAY('Transaction Data'!$A6621)</f>
        <v>7</v>
      </c>
      <c r="T6621" s="2" t="str">
        <f>IF(WEEKDAY('Transaction Data'!$A6621,2)&lt;6,"Weekday","Weekend")</f>
        <v>Weekend</v>
      </c>
    </row>
    <row r="6622" ht="15.75" customHeight="1">
      <c r="A6622" s="1">
        <v>45417.0</v>
      </c>
      <c r="B6622" s="2" t="s">
        <v>6173</v>
      </c>
      <c r="C6622" s="2" t="s">
        <v>32</v>
      </c>
      <c r="D6622" s="1">
        <v>18912.0</v>
      </c>
      <c r="E6622" s="2" t="s">
        <v>37</v>
      </c>
      <c r="F6622" s="2">
        <v>210.0</v>
      </c>
      <c r="G6622" s="2" t="s">
        <v>33</v>
      </c>
      <c r="H6622" s="2" t="s">
        <v>39</v>
      </c>
      <c r="I6622" s="2" t="s">
        <v>25</v>
      </c>
      <c r="J6622" s="2" t="str">
        <f t="array" ref="J6622">XLOOKUP('Transaction Data'!$G6622,Product_Code,Biscuit_Brand)</f>
        <v>Caramel Biscuits</v>
      </c>
      <c r="K6622" s="2">
        <f t="array" ref="K6622">XLOOKUP('Transaction Data'!$G6622,Product_Code,Cost)</f>
        <v>18</v>
      </c>
      <c r="L6622" s="2">
        <f t="array" ref="L6622">XLOOKUP('Transaction Data'!$G6622,Product_Code,Unit_Price)</f>
        <v>22</v>
      </c>
      <c r="M6622" s="3">
        <f>'Transaction Data'!$F6622*'Transaction Data'!$K6622</f>
        <v>3780</v>
      </c>
      <c r="N6622" s="3">
        <f>'Transaction Data'!$F6622*'Transaction Data'!$L6622</f>
        <v>4620</v>
      </c>
      <c r="O6622" s="3">
        <f>'Transaction Data'!$N6622-'Transaction Data'!$M6622</f>
        <v>840</v>
      </c>
      <c r="P6622" s="2">
        <f>DATEDIF('Transaction Data'!$D6622,'Transaction Data'!$A6622,"y")</f>
        <v>72</v>
      </c>
      <c r="Q6622" s="2" t="str">
        <f>FLOOR('Transaction Data'!$P6622,15)&amp;"-"&amp;FLOOR('Transaction Data'!$P6622,15)+14</f>
        <v>60-74</v>
      </c>
      <c r="R6622" s="2" t="str">
        <f>IF('Transaction Data'!$L6622&lt;=10,"Less Expensive","Expensive")</f>
        <v>Expensive</v>
      </c>
      <c r="S6622" s="4">
        <f>WEEKDAY('Transaction Data'!$A6622)</f>
        <v>1</v>
      </c>
      <c r="T6622" s="2" t="str">
        <f>IF(WEEKDAY('Transaction Data'!$A6622,2)&lt;6,"Weekday","Weekend")</f>
        <v>Weekend</v>
      </c>
    </row>
    <row r="6623" ht="15.75" customHeight="1">
      <c r="A6623" s="1">
        <v>45457.0</v>
      </c>
      <c r="B6623" s="2" t="s">
        <v>6174</v>
      </c>
      <c r="C6623" s="2" t="s">
        <v>41</v>
      </c>
      <c r="D6623" s="1">
        <v>28077.0</v>
      </c>
      <c r="E6623" s="2" t="s">
        <v>22</v>
      </c>
      <c r="F6623" s="2">
        <v>401.0</v>
      </c>
      <c r="G6623" s="2" t="s">
        <v>48</v>
      </c>
      <c r="H6623" s="2" t="s">
        <v>42</v>
      </c>
      <c r="I6623" s="2" t="s">
        <v>25</v>
      </c>
      <c r="J6623" s="2" t="str">
        <f t="array" ref="J6623">XLOOKUP('Transaction Data'!$G6623,Product_Code,Biscuit_Brand)</f>
        <v>Lemon Crisps</v>
      </c>
      <c r="K6623" s="2">
        <f t="array" ref="K6623">XLOOKUP('Transaction Data'!$G6623,Product_Code,Cost)</f>
        <v>7</v>
      </c>
      <c r="L6623" s="2">
        <f t="array" ref="L6623">XLOOKUP('Transaction Data'!$G6623,Product_Code,Unit_Price)</f>
        <v>9</v>
      </c>
      <c r="M6623" s="3">
        <f>'Transaction Data'!$F6623*'Transaction Data'!$K6623</f>
        <v>2807</v>
      </c>
      <c r="N6623" s="3">
        <f>'Transaction Data'!$F6623*'Transaction Data'!$L6623</f>
        <v>3609</v>
      </c>
      <c r="O6623" s="3">
        <f>'Transaction Data'!$N6623-'Transaction Data'!$M6623</f>
        <v>802</v>
      </c>
      <c r="P6623" s="2">
        <f>DATEDIF('Transaction Data'!$D6623,'Transaction Data'!$A6623,"y")</f>
        <v>47</v>
      </c>
      <c r="Q6623" s="2" t="str">
        <f>FLOOR('Transaction Data'!$P6623,15)&amp;"-"&amp;FLOOR('Transaction Data'!$P6623,15)+14</f>
        <v>45-59</v>
      </c>
      <c r="R6623" s="2" t="str">
        <f>IF('Transaction Data'!$L6623&lt;=10,"Less Expensive","Expensive")</f>
        <v>Less Expensive</v>
      </c>
      <c r="S6623" s="4">
        <f>WEEKDAY('Transaction Data'!$A6623)</f>
        <v>6</v>
      </c>
      <c r="T6623" s="2" t="str">
        <f>IF(WEEKDAY('Transaction Data'!$A6623,2)&lt;6,"Weekday","Weekend")</f>
        <v>Weekday</v>
      </c>
    </row>
    <row r="6624" ht="15.75" customHeight="1">
      <c r="A6624" s="1">
        <v>45374.0</v>
      </c>
      <c r="B6624" s="2" t="s">
        <v>6175</v>
      </c>
      <c r="C6624" s="2" t="s">
        <v>21</v>
      </c>
      <c r="D6624" s="1">
        <v>23743.0</v>
      </c>
      <c r="E6624" s="2" t="s">
        <v>27</v>
      </c>
      <c r="F6624" s="2">
        <v>257.0</v>
      </c>
      <c r="G6624" s="2" t="s">
        <v>23</v>
      </c>
      <c r="H6624" s="2" t="s">
        <v>45</v>
      </c>
      <c r="I6624" s="2" t="s">
        <v>25</v>
      </c>
      <c r="J6624" s="2" t="str">
        <f t="array" ref="J6624">XLOOKUP('Transaction Data'!$G6624,Product_Code,Biscuit_Brand)</f>
        <v>Cinnamon Swirls</v>
      </c>
      <c r="K6624" s="2">
        <f t="array" ref="K6624">XLOOKUP('Transaction Data'!$G6624,Product_Code,Cost)</f>
        <v>10</v>
      </c>
      <c r="L6624" s="2">
        <f t="array" ref="L6624">XLOOKUP('Transaction Data'!$G6624,Product_Code,Unit_Price)</f>
        <v>14</v>
      </c>
      <c r="M6624" s="3">
        <f>'Transaction Data'!$F6624*'Transaction Data'!$K6624</f>
        <v>2570</v>
      </c>
      <c r="N6624" s="3">
        <f>'Transaction Data'!$F6624*'Transaction Data'!$L6624</f>
        <v>3598</v>
      </c>
      <c r="O6624" s="3">
        <f>'Transaction Data'!$N6624-'Transaction Data'!$M6624</f>
        <v>1028</v>
      </c>
      <c r="P6624" s="2">
        <f>DATEDIF('Transaction Data'!$D6624,'Transaction Data'!$A6624,"y")</f>
        <v>59</v>
      </c>
      <c r="Q6624" s="2" t="str">
        <f>FLOOR('Transaction Data'!$P6624,15)&amp;"-"&amp;FLOOR('Transaction Data'!$P6624,15)+14</f>
        <v>45-59</v>
      </c>
      <c r="R6624" s="2" t="str">
        <f>IF('Transaction Data'!$L6624&lt;=10,"Less Expensive","Expensive")</f>
        <v>Expensive</v>
      </c>
      <c r="S6624" s="4">
        <f>WEEKDAY('Transaction Data'!$A6624)</f>
        <v>7</v>
      </c>
      <c r="T6624" s="2" t="str">
        <f>IF(WEEKDAY('Transaction Data'!$A6624,2)&lt;6,"Weekday","Weekend")</f>
        <v>Weekend</v>
      </c>
    </row>
    <row r="6625" ht="15.75" customHeight="1">
      <c r="A6625" s="1">
        <v>45462.0</v>
      </c>
      <c r="B6625" s="2" t="s">
        <v>6176</v>
      </c>
      <c r="C6625" s="2" t="s">
        <v>32</v>
      </c>
      <c r="D6625" s="1">
        <v>26274.0</v>
      </c>
      <c r="E6625" s="2" t="s">
        <v>22</v>
      </c>
      <c r="F6625" s="2">
        <v>454.0</v>
      </c>
      <c r="G6625" s="2" t="s">
        <v>48</v>
      </c>
      <c r="H6625" s="2" t="s">
        <v>49</v>
      </c>
      <c r="I6625" s="2" t="s">
        <v>30</v>
      </c>
      <c r="J6625" s="2" t="str">
        <f t="array" ref="J6625">XLOOKUP('Transaction Data'!$G6625,Product_Code,Biscuit_Brand)</f>
        <v>Lemon Crisps</v>
      </c>
      <c r="K6625" s="2">
        <f t="array" ref="K6625">XLOOKUP('Transaction Data'!$G6625,Product_Code,Cost)</f>
        <v>7</v>
      </c>
      <c r="L6625" s="2">
        <f t="array" ref="L6625">XLOOKUP('Transaction Data'!$G6625,Product_Code,Unit_Price)</f>
        <v>9</v>
      </c>
      <c r="M6625" s="3">
        <f>'Transaction Data'!$F6625*'Transaction Data'!$K6625</f>
        <v>3178</v>
      </c>
      <c r="N6625" s="3">
        <f>'Transaction Data'!$F6625*'Transaction Data'!$L6625</f>
        <v>4086</v>
      </c>
      <c r="O6625" s="3">
        <f>'Transaction Data'!$N6625-'Transaction Data'!$M6625</f>
        <v>908</v>
      </c>
      <c r="P6625" s="2">
        <f>DATEDIF('Transaction Data'!$D6625,'Transaction Data'!$A6625,"y")</f>
        <v>52</v>
      </c>
      <c r="Q6625" s="2" t="str">
        <f>FLOOR('Transaction Data'!$P6625,15)&amp;"-"&amp;FLOOR('Transaction Data'!$P6625,15)+14</f>
        <v>45-59</v>
      </c>
      <c r="R6625" s="2" t="str">
        <f>IF('Transaction Data'!$L6625&lt;=10,"Less Expensive","Expensive")</f>
        <v>Less Expensive</v>
      </c>
      <c r="S6625" s="4">
        <f>WEEKDAY('Transaction Data'!$A6625)</f>
        <v>4</v>
      </c>
      <c r="T6625" s="2" t="str">
        <f>IF(WEEKDAY('Transaction Data'!$A6625,2)&lt;6,"Weekday","Weekend")</f>
        <v>Weekday</v>
      </c>
    </row>
    <row r="6626" ht="15.75" customHeight="1">
      <c r="A6626" s="1">
        <v>45467.0</v>
      </c>
      <c r="B6626" s="2" t="s">
        <v>6177</v>
      </c>
      <c r="C6626" s="2" t="s">
        <v>78</v>
      </c>
      <c r="D6626" s="1">
        <v>30050.0</v>
      </c>
      <c r="E6626" s="2" t="s">
        <v>37</v>
      </c>
      <c r="F6626" s="2">
        <v>363.0</v>
      </c>
      <c r="G6626" s="2" t="s">
        <v>55</v>
      </c>
      <c r="H6626" s="2" t="s">
        <v>52</v>
      </c>
      <c r="I6626" s="2" t="s">
        <v>25</v>
      </c>
      <c r="J6626" s="2" t="str">
        <f t="array" ref="J6626">XLOOKUP('Transaction Data'!$G6626,Product_Code,Biscuit_Brand)</f>
        <v>Vanilla Wafers</v>
      </c>
      <c r="K6626" s="2">
        <f t="array" ref="K6626">XLOOKUP('Transaction Data'!$G6626,Product_Code,Cost)</f>
        <v>18</v>
      </c>
      <c r="L6626" s="2">
        <f t="array" ref="L6626">XLOOKUP('Transaction Data'!$G6626,Product_Code,Unit_Price)</f>
        <v>36</v>
      </c>
      <c r="M6626" s="3">
        <f>'Transaction Data'!$F6626*'Transaction Data'!$K6626</f>
        <v>6534</v>
      </c>
      <c r="N6626" s="3">
        <f>'Transaction Data'!$F6626*'Transaction Data'!$L6626</f>
        <v>13068</v>
      </c>
      <c r="O6626" s="3">
        <f>'Transaction Data'!$N6626-'Transaction Data'!$M6626</f>
        <v>6534</v>
      </c>
      <c r="P6626" s="2">
        <f>DATEDIF('Transaction Data'!$D6626,'Transaction Data'!$A6626,"y")</f>
        <v>42</v>
      </c>
      <c r="Q6626" s="2" t="str">
        <f>FLOOR('Transaction Data'!$P6626,15)&amp;"-"&amp;FLOOR('Transaction Data'!$P6626,15)+14</f>
        <v>30-44</v>
      </c>
      <c r="R6626" s="2" t="str">
        <f>IF('Transaction Data'!$L6626&lt;=10,"Less Expensive","Expensive")</f>
        <v>Expensive</v>
      </c>
      <c r="S6626" s="4">
        <f>WEEKDAY('Transaction Data'!$A6626)</f>
        <v>2</v>
      </c>
      <c r="T6626" s="2" t="str">
        <f>IF(WEEKDAY('Transaction Data'!$A6626,2)&lt;6,"Weekday","Weekend")</f>
        <v>Weekday</v>
      </c>
    </row>
    <row r="6627" ht="15.75" customHeight="1">
      <c r="A6627" s="1">
        <v>45399.0</v>
      </c>
      <c r="B6627" s="2" t="s">
        <v>6178</v>
      </c>
      <c r="C6627" s="2" t="s">
        <v>69</v>
      </c>
      <c r="D6627" s="1">
        <v>25462.0</v>
      </c>
      <c r="E6627" s="2" t="s">
        <v>63</v>
      </c>
      <c r="F6627" s="2">
        <v>185.0</v>
      </c>
      <c r="G6627" s="2" t="s">
        <v>55</v>
      </c>
      <c r="H6627" s="2" t="s">
        <v>49</v>
      </c>
      <c r="I6627" s="2" t="s">
        <v>25</v>
      </c>
      <c r="J6627" s="2" t="str">
        <f t="array" ref="J6627">XLOOKUP('Transaction Data'!$G6627,Product_Code,Biscuit_Brand)</f>
        <v>Vanilla Wafers</v>
      </c>
      <c r="K6627" s="2">
        <f t="array" ref="K6627">XLOOKUP('Transaction Data'!$G6627,Product_Code,Cost)</f>
        <v>18</v>
      </c>
      <c r="L6627" s="2">
        <f t="array" ref="L6627">XLOOKUP('Transaction Data'!$G6627,Product_Code,Unit_Price)</f>
        <v>36</v>
      </c>
      <c r="M6627" s="3">
        <f>'Transaction Data'!$F6627*'Transaction Data'!$K6627</f>
        <v>3330</v>
      </c>
      <c r="N6627" s="3">
        <f>'Transaction Data'!$F6627*'Transaction Data'!$L6627</f>
        <v>6660</v>
      </c>
      <c r="O6627" s="3">
        <f>'Transaction Data'!$N6627-'Transaction Data'!$M6627</f>
        <v>3330</v>
      </c>
      <c r="P6627" s="2">
        <f>DATEDIF('Transaction Data'!$D6627,'Transaction Data'!$A6627,"y")</f>
        <v>54</v>
      </c>
      <c r="Q6627" s="2" t="str">
        <f>FLOOR('Transaction Data'!$P6627,15)&amp;"-"&amp;FLOOR('Transaction Data'!$P6627,15)+14</f>
        <v>45-59</v>
      </c>
      <c r="R6627" s="2" t="str">
        <f>IF('Transaction Data'!$L6627&lt;=10,"Less Expensive","Expensive")</f>
        <v>Expensive</v>
      </c>
      <c r="S6627" s="4">
        <f>WEEKDAY('Transaction Data'!$A6627)</f>
        <v>4</v>
      </c>
      <c r="T6627" s="2" t="str">
        <f>IF(WEEKDAY('Transaction Data'!$A6627,2)&lt;6,"Weekday","Weekend")</f>
        <v>Weekday</v>
      </c>
    </row>
    <row r="6628" ht="15.75" customHeight="1">
      <c r="A6628" s="1">
        <v>45301.0</v>
      </c>
      <c r="B6628" s="2" t="s">
        <v>6179</v>
      </c>
      <c r="C6628" s="2" t="s">
        <v>41</v>
      </c>
      <c r="D6628" s="1">
        <v>29283.0</v>
      </c>
      <c r="E6628" s="2" t="s">
        <v>22</v>
      </c>
      <c r="F6628" s="2">
        <v>178.0</v>
      </c>
      <c r="G6628" s="2" t="s">
        <v>38</v>
      </c>
      <c r="H6628" s="2" t="s">
        <v>52</v>
      </c>
      <c r="I6628" s="2" t="s">
        <v>25</v>
      </c>
      <c r="J6628" s="2" t="str">
        <f t="array" ref="J6628">XLOOKUP('Transaction Data'!$G6628,Product_Code,Biscuit_Brand)</f>
        <v>Ginger Snaps</v>
      </c>
      <c r="K6628" s="2">
        <f t="array" ref="K6628">XLOOKUP('Transaction Data'!$G6628,Product_Code,Cost)</f>
        <v>14</v>
      </c>
      <c r="L6628" s="2">
        <f t="array" ref="L6628">XLOOKUP('Transaction Data'!$G6628,Product_Code,Unit_Price)</f>
        <v>28</v>
      </c>
      <c r="M6628" s="3">
        <f>'Transaction Data'!$F6628*'Transaction Data'!$K6628</f>
        <v>2492</v>
      </c>
      <c r="N6628" s="3">
        <f>'Transaction Data'!$F6628*'Transaction Data'!$L6628</f>
        <v>4984</v>
      </c>
      <c r="O6628" s="3">
        <f>'Transaction Data'!$N6628-'Transaction Data'!$M6628</f>
        <v>2492</v>
      </c>
      <c r="P6628" s="2">
        <f>DATEDIF('Transaction Data'!$D6628,'Transaction Data'!$A6628,"y")</f>
        <v>43</v>
      </c>
      <c r="Q6628" s="2" t="str">
        <f>FLOOR('Transaction Data'!$P6628,15)&amp;"-"&amp;FLOOR('Transaction Data'!$P6628,15)+14</f>
        <v>30-44</v>
      </c>
      <c r="R6628" s="2" t="str">
        <f>IF('Transaction Data'!$L6628&lt;=10,"Less Expensive","Expensive")</f>
        <v>Expensive</v>
      </c>
      <c r="S6628" s="4">
        <f>WEEKDAY('Transaction Data'!$A6628)</f>
        <v>4</v>
      </c>
      <c r="T6628" s="2" t="str">
        <f>IF(WEEKDAY('Transaction Data'!$A6628,2)&lt;6,"Weekday","Weekend")</f>
        <v>Weekday</v>
      </c>
    </row>
    <row r="6629" ht="15.75" customHeight="1">
      <c r="A6629" s="1">
        <v>45294.0</v>
      </c>
      <c r="B6629" s="2" t="s">
        <v>6180</v>
      </c>
      <c r="C6629" s="2" t="s">
        <v>72</v>
      </c>
      <c r="D6629" s="1">
        <v>35234.0</v>
      </c>
      <c r="E6629" s="2" t="s">
        <v>27</v>
      </c>
      <c r="F6629" s="2">
        <v>278.0</v>
      </c>
      <c r="G6629" s="2" t="s">
        <v>23</v>
      </c>
      <c r="H6629" s="2" t="s">
        <v>52</v>
      </c>
      <c r="I6629" s="2" t="s">
        <v>25</v>
      </c>
      <c r="J6629" s="2" t="str">
        <f t="array" ref="J6629">XLOOKUP('Transaction Data'!$G6629,Product_Code,Biscuit_Brand)</f>
        <v>Cinnamon Swirls</v>
      </c>
      <c r="K6629" s="2">
        <f t="array" ref="K6629">XLOOKUP('Transaction Data'!$G6629,Product_Code,Cost)</f>
        <v>10</v>
      </c>
      <c r="L6629" s="2">
        <f t="array" ref="L6629">XLOOKUP('Transaction Data'!$G6629,Product_Code,Unit_Price)</f>
        <v>14</v>
      </c>
      <c r="M6629" s="3">
        <f>'Transaction Data'!$F6629*'Transaction Data'!$K6629</f>
        <v>2780</v>
      </c>
      <c r="N6629" s="3">
        <f>'Transaction Data'!$F6629*'Transaction Data'!$L6629</f>
        <v>3892</v>
      </c>
      <c r="O6629" s="3">
        <f>'Transaction Data'!$N6629-'Transaction Data'!$M6629</f>
        <v>1112</v>
      </c>
      <c r="P6629" s="2">
        <f>DATEDIF('Transaction Data'!$D6629,'Transaction Data'!$A6629,"y")</f>
        <v>27</v>
      </c>
      <c r="Q6629" s="2" t="str">
        <f>FLOOR('Transaction Data'!$P6629,15)&amp;"-"&amp;FLOOR('Transaction Data'!$P6629,15)+14</f>
        <v>15-29</v>
      </c>
      <c r="R6629" s="2" t="str">
        <f>IF('Transaction Data'!$L6629&lt;=10,"Less Expensive","Expensive")</f>
        <v>Expensive</v>
      </c>
      <c r="S6629" s="4">
        <f>WEEKDAY('Transaction Data'!$A6629)</f>
        <v>4</v>
      </c>
      <c r="T6629" s="2" t="str">
        <f>IF(WEEKDAY('Transaction Data'!$A6629,2)&lt;6,"Weekday","Weekend")</f>
        <v>Weekday</v>
      </c>
    </row>
    <row r="6630" ht="15.75" customHeight="1">
      <c r="A6630" s="1">
        <v>45434.0</v>
      </c>
      <c r="B6630" s="2" t="s">
        <v>6181</v>
      </c>
      <c r="C6630" s="2" t="s">
        <v>51</v>
      </c>
      <c r="D6630" s="1">
        <v>17063.0</v>
      </c>
      <c r="E6630" s="2" t="s">
        <v>37</v>
      </c>
      <c r="F6630" s="2">
        <v>493.0</v>
      </c>
      <c r="G6630" s="2" t="s">
        <v>57</v>
      </c>
      <c r="H6630" s="2" t="s">
        <v>45</v>
      </c>
      <c r="I6630" s="2" t="s">
        <v>25</v>
      </c>
      <c r="J6630" s="2" t="str">
        <f t="array" ref="J6630">XLOOKUP('Transaction Data'!$G6630,Product_Code,Biscuit_Brand)</f>
        <v>Oatmeal Cookies</v>
      </c>
      <c r="K6630" s="2">
        <f t="array" ref="K6630">XLOOKUP('Transaction Data'!$G6630,Product_Code,Cost)</f>
        <v>19</v>
      </c>
      <c r="L6630" s="2">
        <f t="array" ref="L6630">XLOOKUP('Transaction Data'!$G6630,Product_Code,Unit_Price)</f>
        <v>23</v>
      </c>
      <c r="M6630" s="3">
        <f>'Transaction Data'!$F6630*'Transaction Data'!$K6630</f>
        <v>9367</v>
      </c>
      <c r="N6630" s="3">
        <f>'Transaction Data'!$F6630*'Transaction Data'!$L6630</f>
        <v>11339</v>
      </c>
      <c r="O6630" s="3">
        <f>'Transaction Data'!$N6630-'Transaction Data'!$M6630</f>
        <v>1972</v>
      </c>
      <c r="P6630" s="2">
        <f>DATEDIF('Transaction Data'!$D6630,'Transaction Data'!$A6630,"y")</f>
        <v>77</v>
      </c>
      <c r="Q6630" s="2" t="str">
        <f>FLOOR('Transaction Data'!$P6630,15)&amp;"-"&amp;FLOOR('Transaction Data'!$P6630,15)+14</f>
        <v>75-89</v>
      </c>
      <c r="R6630" s="2" t="str">
        <f>IF('Transaction Data'!$L6630&lt;=10,"Less Expensive","Expensive")</f>
        <v>Expensive</v>
      </c>
      <c r="S6630" s="4">
        <f>WEEKDAY('Transaction Data'!$A6630)</f>
        <v>4</v>
      </c>
      <c r="T6630" s="2" t="str">
        <f>IF(WEEKDAY('Transaction Data'!$A6630,2)&lt;6,"Weekday","Weekend")</f>
        <v>Weekday</v>
      </c>
    </row>
    <row r="6631" ht="15.75" customHeight="1">
      <c r="A6631" s="1">
        <v>45422.0</v>
      </c>
      <c r="B6631" s="2" t="s">
        <v>6182</v>
      </c>
      <c r="C6631" s="2" t="s">
        <v>41</v>
      </c>
      <c r="D6631" s="1">
        <v>28519.0</v>
      </c>
      <c r="E6631" s="2" t="s">
        <v>63</v>
      </c>
      <c r="F6631" s="2">
        <v>65.0</v>
      </c>
      <c r="G6631" s="2" t="s">
        <v>38</v>
      </c>
      <c r="H6631" s="2" t="s">
        <v>49</v>
      </c>
      <c r="I6631" s="2" t="s">
        <v>25</v>
      </c>
      <c r="J6631" s="2" t="str">
        <f t="array" ref="J6631">XLOOKUP('Transaction Data'!$G6631,Product_Code,Biscuit_Brand)</f>
        <v>Ginger Snaps</v>
      </c>
      <c r="K6631" s="2">
        <f t="array" ref="K6631">XLOOKUP('Transaction Data'!$G6631,Product_Code,Cost)</f>
        <v>14</v>
      </c>
      <c r="L6631" s="2">
        <f t="array" ref="L6631">XLOOKUP('Transaction Data'!$G6631,Product_Code,Unit_Price)</f>
        <v>28</v>
      </c>
      <c r="M6631" s="3">
        <f>'Transaction Data'!$F6631*'Transaction Data'!$K6631</f>
        <v>910</v>
      </c>
      <c r="N6631" s="3">
        <f>'Transaction Data'!$F6631*'Transaction Data'!$L6631</f>
        <v>1820</v>
      </c>
      <c r="O6631" s="3">
        <f>'Transaction Data'!$N6631-'Transaction Data'!$M6631</f>
        <v>910</v>
      </c>
      <c r="P6631" s="2">
        <f>DATEDIF('Transaction Data'!$D6631,'Transaction Data'!$A6631,"y")</f>
        <v>46</v>
      </c>
      <c r="Q6631" s="2" t="str">
        <f>FLOOR('Transaction Data'!$P6631,15)&amp;"-"&amp;FLOOR('Transaction Data'!$P6631,15)+14</f>
        <v>45-59</v>
      </c>
      <c r="R6631" s="2" t="str">
        <f>IF('Transaction Data'!$L6631&lt;=10,"Less Expensive","Expensive")</f>
        <v>Expensive</v>
      </c>
      <c r="S6631" s="4">
        <f>WEEKDAY('Transaction Data'!$A6631)</f>
        <v>6</v>
      </c>
      <c r="T6631" s="2" t="str">
        <f>IF(WEEKDAY('Transaction Data'!$A6631,2)&lt;6,"Weekday","Weekend")</f>
        <v>Weekday</v>
      </c>
    </row>
    <row r="6632" ht="15.75" customHeight="1">
      <c r="A6632" s="1">
        <v>45323.0</v>
      </c>
      <c r="B6632" s="2" t="s">
        <v>6183</v>
      </c>
      <c r="C6632" s="2" t="s">
        <v>72</v>
      </c>
      <c r="D6632" s="1">
        <v>26459.0</v>
      </c>
      <c r="E6632" s="2" t="s">
        <v>37</v>
      </c>
      <c r="F6632" s="2">
        <v>461.0</v>
      </c>
      <c r="G6632" s="2" t="s">
        <v>48</v>
      </c>
      <c r="H6632" s="2" t="s">
        <v>52</v>
      </c>
      <c r="I6632" s="2" t="s">
        <v>25</v>
      </c>
      <c r="J6632" s="2" t="str">
        <f t="array" ref="J6632">XLOOKUP('Transaction Data'!$G6632,Product_Code,Biscuit_Brand)</f>
        <v>Lemon Crisps</v>
      </c>
      <c r="K6632" s="2">
        <f t="array" ref="K6632">XLOOKUP('Transaction Data'!$G6632,Product_Code,Cost)</f>
        <v>7</v>
      </c>
      <c r="L6632" s="2">
        <f t="array" ref="L6632">XLOOKUP('Transaction Data'!$G6632,Product_Code,Unit_Price)</f>
        <v>9</v>
      </c>
      <c r="M6632" s="3">
        <f>'Transaction Data'!$F6632*'Transaction Data'!$K6632</f>
        <v>3227</v>
      </c>
      <c r="N6632" s="3">
        <f>'Transaction Data'!$F6632*'Transaction Data'!$L6632</f>
        <v>4149</v>
      </c>
      <c r="O6632" s="3">
        <f>'Transaction Data'!$N6632-'Transaction Data'!$M6632</f>
        <v>922</v>
      </c>
      <c r="P6632" s="2">
        <f>DATEDIF('Transaction Data'!$D6632,'Transaction Data'!$A6632,"y")</f>
        <v>51</v>
      </c>
      <c r="Q6632" s="2" t="str">
        <f>FLOOR('Transaction Data'!$P6632,15)&amp;"-"&amp;FLOOR('Transaction Data'!$P6632,15)+14</f>
        <v>45-59</v>
      </c>
      <c r="R6632" s="2" t="str">
        <f>IF('Transaction Data'!$L6632&lt;=10,"Less Expensive","Expensive")</f>
        <v>Less Expensive</v>
      </c>
      <c r="S6632" s="4">
        <f>WEEKDAY('Transaction Data'!$A6632)</f>
        <v>5</v>
      </c>
      <c r="T6632" s="2" t="str">
        <f>IF(WEEKDAY('Transaction Data'!$A6632,2)&lt;6,"Weekday","Weekend")</f>
        <v>Weekday</v>
      </c>
    </row>
    <row r="6633" ht="15.75" customHeight="1">
      <c r="A6633" s="1">
        <v>45402.0</v>
      </c>
      <c r="B6633" s="2" t="s">
        <v>6184</v>
      </c>
      <c r="C6633" s="2" t="s">
        <v>69</v>
      </c>
      <c r="D6633" s="1">
        <v>26555.0</v>
      </c>
      <c r="E6633" s="2" t="s">
        <v>27</v>
      </c>
      <c r="F6633" s="2">
        <v>75.0</v>
      </c>
      <c r="G6633" s="2" t="s">
        <v>57</v>
      </c>
      <c r="H6633" s="2" t="s">
        <v>49</v>
      </c>
      <c r="I6633" s="2" t="s">
        <v>25</v>
      </c>
      <c r="J6633" s="2" t="str">
        <f t="array" ref="J6633">XLOOKUP('Transaction Data'!$G6633,Product_Code,Biscuit_Brand)</f>
        <v>Oatmeal Cookies</v>
      </c>
      <c r="K6633" s="2">
        <f t="array" ref="K6633">XLOOKUP('Transaction Data'!$G6633,Product_Code,Cost)</f>
        <v>19</v>
      </c>
      <c r="L6633" s="2">
        <f t="array" ref="L6633">XLOOKUP('Transaction Data'!$G6633,Product_Code,Unit_Price)</f>
        <v>23</v>
      </c>
      <c r="M6633" s="3">
        <f>'Transaction Data'!$F6633*'Transaction Data'!$K6633</f>
        <v>1425</v>
      </c>
      <c r="N6633" s="3">
        <f>'Transaction Data'!$F6633*'Transaction Data'!$L6633</f>
        <v>1725</v>
      </c>
      <c r="O6633" s="3">
        <f>'Transaction Data'!$N6633-'Transaction Data'!$M6633</f>
        <v>300</v>
      </c>
      <c r="P6633" s="2">
        <f>DATEDIF('Transaction Data'!$D6633,'Transaction Data'!$A6633,"y")</f>
        <v>51</v>
      </c>
      <c r="Q6633" s="2" t="str">
        <f>FLOOR('Transaction Data'!$P6633,15)&amp;"-"&amp;FLOOR('Transaction Data'!$P6633,15)+14</f>
        <v>45-59</v>
      </c>
      <c r="R6633" s="2" t="str">
        <f>IF('Transaction Data'!$L6633&lt;=10,"Less Expensive","Expensive")</f>
        <v>Expensive</v>
      </c>
      <c r="S6633" s="4">
        <f>WEEKDAY('Transaction Data'!$A6633)</f>
        <v>7</v>
      </c>
      <c r="T6633" s="2" t="str">
        <f>IF(WEEKDAY('Transaction Data'!$A6633,2)&lt;6,"Weekday","Weekend")</f>
        <v>Weekend</v>
      </c>
    </row>
    <row r="6634" ht="15.75" customHeight="1">
      <c r="A6634" s="1">
        <v>45306.0</v>
      </c>
      <c r="B6634" s="2" t="s">
        <v>6185</v>
      </c>
      <c r="C6634" s="2" t="s">
        <v>65</v>
      </c>
      <c r="D6634" s="1">
        <v>24416.0</v>
      </c>
      <c r="E6634" s="2" t="s">
        <v>22</v>
      </c>
      <c r="F6634" s="2">
        <v>14.0</v>
      </c>
      <c r="G6634" s="2" t="s">
        <v>38</v>
      </c>
      <c r="H6634" s="2" t="s">
        <v>52</v>
      </c>
      <c r="I6634" s="2" t="s">
        <v>25</v>
      </c>
      <c r="J6634" s="2" t="str">
        <f t="array" ref="J6634">XLOOKUP('Transaction Data'!$G6634,Product_Code,Biscuit_Brand)</f>
        <v>Ginger Snaps</v>
      </c>
      <c r="K6634" s="2">
        <f t="array" ref="K6634">XLOOKUP('Transaction Data'!$G6634,Product_Code,Cost)</f>
        <v>14</v>
      </c>
      <c r="L6634" s="2">
        <f t="array" ref="L6634">XLOOKUP('Transaction Data'!$G6634,Product_Code,Unit_Price)</f>
        <v>28</v>
      </c>
      <c r="M6634" s="3">
        <f>'Transaction Data'!$F6634*'Transaction Data'!$K6634</f>
        <v>196</v>
      </c>
      <c r="N6634" s="3">
        <f>'Transaction Data'!$F6634*'Transaction Data'!$L6634</f>
        <v>392</v>
      </c>
      <c r="O6634" s="3">
        <f>'Transaction Data'!$N6634-'Transaction Data'!$M6634</f>
        <v>196</v>
      </c>
      <c r="P6634" s="2">
        <f>DATEDIF('Transaction Data'!$D6634,'Transaction Data'!$A6634,"y")</f>
        <v>57</v>
      </c>
      <c r="Q6634" s="2" t="str">
        <f>FLOOR('Transaction Data'!$P6634,15)&amp;"-"&amp;FLOOR('Transaction Data'!$P6634,15)+14</f>
        <v>45-59</v>
      </c>
      <c r="R6634" s="2" t="str">
        <f>IF('Transaction Data'!$L6634&lt;=10,"Less Expensive","Expensive")</f>
        <v>Expensive</v>
      </c>
      <c r="S6634" s="4">
        <f>WEEKDAY('Transaction Data'!$A6634)</f>
        <v>2</v>
      </c>
      <c r="T6634" s="2" t="str">
        <f>IF(WEEKDAY('Transaction Data'!$A6634,2)&lt;6,"Weekday","Weekend")</f>
        <v>Weekday</v>
      </c>
    </row>
    <row r="6635" ht="15.75" customHeight="1">
      <c r="A6635" s="1">
        <v>45498.0</v>
      </c>
      <c r="B6635" s="2" t="s">
        <v>6186</v>
      </c>
      <c r="C6635" s="2" t="s">
        <v>78</v>
      </c>
      <c r="D6635" s="1">
        <v>21400.0</v>
      </c>
      <c r="E6635" s="2" t="s">
        <v>22</v>
      </c>
      <c r="F6635" s="2">
        <v>137.0</v>
      </c>
      <c r="G6635" s="2" t="s">
        <v>48</v>
      </c>
      <c r="H6635" s="2" t="s">
        <v>34</v>
      </c>
      <c r="I6635" s="2" t="s">
        <v>25</v>
      </c>
      <c r="J6635" s="2" t="str">
        <f t="array" ref="J6635">XLOOKUP('Transaction Data'!$G6635,Product_Code,Biscuit_Brand)</f>
        <v>Lemon Crisps</v>
      </c>
      <c r="K6635" s="2">
        <f t="array" ref="K6635">XLOOKUP('Transaction Data'!$G6635,Product_Code,Cost)</f>
        <v>7</v>
      </c>
      <c r="L6635" s="2">
        <f t="array" ref="L6635">XLOOKUP('Transaction Data'!$G6635,Product_Code,Unit_Price)</f>
        <v>9</v>
      </c>
      <c r="M6635" s="3">
        <f>'Transaction Data'!$F6635*'Transaction Data'!$K6635</f>
        <v>959</v>
      </c>
      <c r="N6635" s="3">
        <f>'Transaction Data'!$F6635*'Transaction Data'!$L6635</f>
        <v>1233</v>
      </c>
      <c r="O6635" s="3">
        <f>'Transaction Data'!$N6635-'Transaction Data'!$M6635</f>
        <v>274</v>
      </c>
      <c r="P6635" s="2">
        <f>DATEDIF('Transaction Data'!$D6635,'Transaction Data'!$A6635,"y")</f>
        <v>65</v>
      </c>
      <c r="Q6635" s="2" t="str">
        <f>FLOOR('Transaction Data'!$P6635,15)&amp;"-"&amp;FLOOR('Transaction Data'!$P6635,15)+14</f>
        <v>60-74</v>
      </c>
      <c r="R6635" s="2" t="str">
        <f>IF('Transaction Data'!$L6635&lt;=10,"Less Expensive","Expensive")</f>
        <v>Less Expensive</v>
      </c>
      <c r="S6635" s="4">
        <f>WEEKDAY('Transaction Data'!$A6635)</f>
        <v>5</v>
      </c>
      <c r="T6635" s="2" t="str">
        <f>IF(WEEKDAY('Transaction Data'!$A6635,2)&lt;6,"Weekday","Weekend")</f>
        <v>Weekday</v>
      </c>
    </row>
    <row r="6636" ht="15.75" customHeight="1">
      <c r="A6636" s="1">
        <v>45432.0</v>
      </c>
      <c r="B6636" s="2" t="s">
        <v>6187</v>
      </c>
      <c r="C6636" s="2" t="s">
        <v>41</v>
      </c>
      <c r="D6636" s="1">
        <v>20682.0</v>
      </c>
      <c r="E6636" s="2" t="s">
        <v>37</v>
      </c>
      <c r="F6636" s="2">
        <v>441.0</v>
      </c>
      <c r="G6636" s="2" t="s">
        <v>44</v>
      </c>
      <c r="H6636" s="2" t="s">
        <v>34</v>
      </c>
      <c r="I6636" s="2" t="s">
        <v>25</v>
      </c>
      <c r="J6636" s="2" t="str">
        <f t="array" ref="J6636">XLOOKUP('Transaction Data'!$G6636,Product_Code,Biscuit_Brand)</f>
        <v>Butter Crunch</v>
      </c>
      <c r="K6636" s="2">
        <f t="array" ref="K6636">XLOOKUP('Transaction Data'!$G6636,Product_Code,Cost)</f>
        <v>10</v>
      </c>
      <c r="L6636" s="2">
        <f t="array" ref="L6636">XLOOKUP('Transaction Data'!$G6636,Product_Code,Unit_Price)</f>
        <v>11</v>
      </c>
      <c r="M6636" s="3">
        <f>'Transaction Data'!$F6636*'Transaction Data'!$K6636</f>
        <v>4410</v>
      </c>
      <c r="N6636" s="3">
        <f>'Transaction Data'!$F6636*'Transaction Data'!$L6636</f>
        <v>4851</v>
      </c>
      <c r="O6636" s="3">
        <f>'Transaction Data'!$N6636-'Transaction Data'!$M6636</f>
        <v>441</v>
      </c>
      <c r="P6636" s="2">
        <f>DATEDIF('Transaction Data'!$D6636,'Transaction Data'!$A6636,"y")</f>
        <v>67</v>
      </c>
      <c r="Q6636" s="2" t="str">
        <f>FLOOR('Transaction Data'!$P6636,15)&amp;"-"&amp;FLOOR('Transaction Data'!$P6636,15)+14</f>
        <v>60-74</v>
      </c>
      <c r="R6636" s="2" t="str">
        <f>IF('Transaction Data'!$L6636&lt;=10,"Less Expensive","Expensive")</f>
        <v>Expensive</v>
      </c>
      <c r="S6636" s="4">
        <f>WEEKDAY('Transaction Data'!$A6636)</f>
        <v>2</v>
      </c>
      <c r="T6636" s="2" t="str">
        <f>IF(WEEKDAY('Transaction Data'!$A6636,2)&lt;6,"Weekday","Weekend")</f>
        <v>Weekday</v>
      </c>
    </row>
    <row r="6637" ht="15.75" customHeight="1">
      <c r="A6637" s="1">
        <v>45408.0</v>
      </c>
      <c r="B6637" s="2" t="s">
        <v>6188</v>
      </c>
      <c r="C6637" s="2" t="s">
        <v>69</v>
      </c>
      <c r="D6637" s="1">
        <v>16460.0</v>
      </c>
      <c r="E6637" s="2" t="s">
        <v>37</v>
      </c>
      <c r="F6637" s="2">
        <v>450.0</v>
      </c>
      <c r="G6637" s="2" t="s">
        <v>55</v>
      </c>
      <c r="H6637" s="2" t="s">
        <v>39</v>
      </c>
      <c r="I6637" s="2" t="s">
        <v>30</v>
      </c>
      <c r="J6637" s="2" t="str">
        <f t="array" ref="J6637">XLOOKUP('Transaction Data'!$G6637,Product_Code,Biscuit_Brand)</f>
        <v>Vanilla Wafers</v>
      </c>
      <c r="K6637" s="2">
        <f t="array" ref="K6637">XLOOKUP('Transaction Data'!$G6637,Product_Code,Cost)</f>
        <v>18</v>
      </c>
      <c r="L6637" s="2">
        <f t="array" ref="L6637">XLOOKUP('Transaction Data'!$G6637,Product_Code,Unit_Price)</f>
        <v>36</v>
      </c>
      <c r="M6637" s="3">
        <f>'Transaction Data'!$F6637*'Transaction Data'!$K6637</f>
        <v>8100</v>
      </c>
      <c r="N6637" s="3">
        <f>'Transaction Data'!$F6637*'Transaction Data'!$L6637</f>
        <v>16200</v>
      </c>
      <c r="O6637" s="3">
        <f>'Transaction Data'!$N6637-'Transaction Data'!$M6637</f>
        <v>8100</v>
      </c>
      <c r="P6637" s="2">
        <f>DATEDIF('Transaction Data'!$D6637,'Transaction Data'!$A6637,"y")</f>
        <v>79</v>
      </c>
      <c r="Q6637" s="2" t="str">
        <f>FLOOR('Transaction Data'!$P6637,15)&amp;"-"&amp;FLOOR('Transaction Data'!$P6637,15)+14</f>
        <v>75-89</v>
      </c>
      <c r="R6637" s="2" t="str">
        <f>IF('Transaction Data'!$L6637&lt;=10,"Less Expensive","Expensive")</f>
        <v>Expensive</v>
      </c>
      <c r="S6637" s="4">
        <f>WEEKDAY('Transaction Data'!$A6637)</f>
        <v>6</v>
      </c>
      <c r="T6637" s="2" t="str">
        <f>IF(WEEKDAY('Transaction Data'!$A6637,2)&lt;6,"Weekday","Weekend")</f>
        <v>Weekday</v>
      </c>
    </row>
    <row r="6638" ht="15.75" customHeight="1">
      <c r="A6638" s="1">
        <v>45404.0</v>
      </c>
      <c r="B6638" s="2" t="s">
        <v>6189</v>
      </c>
      <c r="C6638" s="2" t="s">
        <v>41</v>
      </c>
      <c r="D6638" s="1">
        <v>27362.0</v>
      </c>
      <c r="E6638" s="2" t="s">
        <v>63</v>
      </c>
      <c r="F6638" s="2">
        <v>131.0</v>
      </c>
      <c r="G6638" s="2" t="s">
        <v>44</v>
      </c>
      <c r="H6638" s="2" t="s">
        <v>42</v>
      </c>
      <c r="I6638" s="2" t="s">
        <v>25</v>
      </c>
      <c r="J6638" s="2" t="str">
        <f t="array" ref="J6638">XLOOKUP('Transaction Data'!$G6638,Product_Code,Biscuit_Brand)</f>
        <v>Butter Crunch</v>
      </c>
      <c r="K6638" s="2">
        <f t="array" ref="K6638">XLOOKUP('Transaction Data'!$G6638,Product_Code,Cost)</f>
        <v>10</v>
      </c>
      <c r="L6638" s="2">
        <f t="array" ref="L6638">XLOOKUP('Transaction Data'!$G6638,Product_Code,Unit_Price)</f>
        <v>11</v>
      </c>
      <c r="M6638" s="3">
        <f>'Transaction Data'!$F6638*'Transaction Data'!$K6638</f>
        <v>1310</v>
      </c>
      <c r="N6638" s="3">
        <f>'Transaction Data'!$F6638*'Transaction Data'!$L6638</f>
        <v>1441</v>
      </c>
      <c r="O6638" s="3">
        <f>'Transaction Data'!$N6638-'Transaction Data'!$M6638</f>
        <v>131</v>
      </c>
      <c r="P6638" s="2">
        <f>DATEDIF('Transaction Data'!$D6638,'Transaction Data'!$A6638,"y")</f>
        <v>49</v>
      </c>
      <c r="Q6638" s="2" t="str">
        <f>FLOOR('Transaction Data'!$P6638,15)&amp;"-"&amp;FLOOR('Transaction Data'!$P6638,15)+14</f>
        <v>45-59</v>
      </c>
      <c r="R6638" s="2" t="str">
        <f>IF('Transaction Data'!$L6638&lt;=10,"Less Expensive","Expensive")</f>
        <v>Expensive</v>
      </c>
      <c r="S6638" s="4">
        <f>WEEKDAY('Transaction Data'!$A6638)</f>
        <v>2</v>
      </c>
      <c r="T6638" s="2" t="str">
        <f>IF(WEEKDAY('Transaction Data'!$A6638,2)&lt;6,"Weekday","Weekend")</f>
        <v>Weekday</v>
      </c>
    </row>
    <row r="6639" ht="15.75" customHeight="1">
      <c r="A6639" s="1">
        <v>45360.0</v>
      </c>
      <c r="B6639" s="2" t="s">
        <v>6190</v>
      </c>
      <c r="C6639" s="2" t="s">
        <v>69</v>
      </c>
      <c r="D6639" s="1">
        <v>31147.0</v>
      </c>
      <c r="E6639" s="2" t="s">
        <v>37</v>
      </c>
      <c r="F6639" s="2">
        <v>468.0</v>
      </c>
      <c r="G6639" s="2" t="s">
        <v>61</v>
      </c>
      <c r="H6639" s="2" t="s">
        <v>45</v>
      </c>
      <c r="I6639" s="2" t="s">
        <v>25</v>
      </c>
      <c r="J6639" s="2" t="str">
        <f t="array" ref="J6639">XLOOKUP('Transaction Data'!$G6639,Product_Code,Biscuit_Brand)</f>
        <v>Choco Delight</v>
      </c>
      <c r="K6639" s="2">
        <f t="array" ref="K6639">XLOOKUP('Transaction Data'!$G6639,Product_Code,Cost)</f>
        <v>3</v>
      </c>
      <c r="L6639" s="2">
        <f t="array" ref="L6639">XLOOKUP('Transaction Data'!$G6639,Product_Code,Unit_Price)</f>
        <v>5</v>
      </c>
      <c r="M6639" s="3">
        <f>'Transaction Data'!$F6639*'Transaction Data'!$K6639</f>
        <v>1404</v>
      </c>
      <c r="N6639" s="3">
        <f>'Transaction Data'!$F6639*'Transaction Data'!$L6639</f>
        <v>2340</v>
      </c>
      <c r="O6639" s="3">
        <f>'Transaction Data'!$N6639-'Transaction Data'!$M6639</f>
        <v>936</v>
      </c>
      <c r="P6639" s="2">
        <f>DATEDIF('Transaction Data'!$D6639,'Transaction Data'!$A6639,"y")</f>
        <v>38</v>
      </c>
      <c r="Q6639" s="2" t="str">
        <f>FLOOR('Transaction Data'!$P6639,15)&amp;"-"&amp;FLOOR('Transaction Data'!$P6639,15)+14</f>
        <v>30-44</v>
      </c>
      <c r="R6639" s="2" t="str">
        <f>IF('Transaction Data'!$L6639&lt;=10,"Less Expensive","Expensive")</f>
        <v>Less Expensive</v>
      </c>
      <c r="S6639" s="4">
        <f>WEEKDAY('Transaction Data'!$A6639)</f>
        <v>7</v>
      </c>
      <c r="T6639" s="2" t="str">
        <f>IF(WEEKDAY('Transaction Data'!$A6639,2)&lt;6,"Weekday","Weekend")</f>
        <v>Weekend</v>
      </c>
    </row>
    <row r="6640" ht="15.75" customHeight="1">
      <c r="A6640" s="1">
        <v>45482.0</v>
      </c>
      <c r="B6640" s="2" t="s">
        <v>6191</v>
      </c>
      <c r="C6640" s="2" t="s">
        <v>65</v>
      </c>
      <c r="D6640" s="1">
        <v>23257.0</v>
      </c>
      <c r="E6640" s="2" t="s">
        <v>37</v>
      </c>
      <c r="F6640" s="2">
        <v>223.0</v>
      </c>
      <c r="G6640" s="2" t="s">
        <v>48</v>
      </c>
      <c r="H6640" s="2" t="s">
        <v>49</v>
      </c>
      <c r="I6640" s="2" t="s">
        <v>25</v>
      </c>
      <c r="J6640" s="2" t="str">
        <f t="array" ref="J6640">XLOOKUP('Transaction Data'!$G6640,Product_Code,Biscuit_Brand)</f>
        <v>Lemon Crisps</v>
      </c>
      <c r="K6640" s="2">
        <f t="array" ref="K6640">XLOOKUP('Transaction Data'!$G6640,Product_Code,Cost)</f>
        <v>7</v>
      </c>
      <c r="L6640" s="2">
        <f t="array" ref="L6640">XLOOKUP('Transaction Data'!$G6640,Product_Code,Unit_Price)</f>
        <v>9</v>
      </c>
      <c r="M6640" s="3">
        <f>'Transaction Data'!$F6640*'Transaction Data'!$K6640</f>
        <v>1561</v>
      </c>
      <c r="N6640" s="3">
        <f>'Transaction Data'!$F6640*'Transaction Data'!$L6640</f>
        <v>2007</v>
      </c>
      <c r="O6640" s="3">
        <f>'Transaction Data'!$N6640-'Transaction Data'!$M6640</f>
        <v>446</v>
      </c>
      <c r="P6640" s="2">
        <f>DATEDIF('Transaction Data'!$D6640,'Transaction Data'!$A6640,"y")</f>
        <v>60</v>
      </c>
      <c r="Q6640" s="2" t="str">
        <f>FLOOR('Transaction Data'!$P6640,15)&amp;"-"&amp;FLOOR('Transaction Data'!$P6640,15)+14</f>
        <v>60-74</v>
      </c>
      <c r="R6640" s="2" t="str">
        <f>IF('Transaction Data'!$L6640&lt;=10,"Less Expensive","Expensive")</f>
        <v>Less Expensive</v>
      </c>
      <c r="S6640" s="4">
        <f>WEEKDAY('Transaction Data'!$A6640)</f>
        <v>3</v>
      </c>
      <c r="T6640" s="2" t="str">
        <f>IF(WEEKDAY('Transaction Data'!$A6640,2)&lt;6,"Weekday","Weekend")</f>
        <v>Weekday</v>
      </c>
    </row>
    <row r="6641" ht="15.75" customHeight="1">
      <c r="A6641" s="1">
        <v>45299.0</v>
      </c>
      <c r="B6641" s="2" t="s">
        <v>31</v>
      </c>
      <c r="C6641" s="2" t="s">
        <v>32</v>
      </c>
      <c r="D6641" s="1">
        <v>26883.0</v>
      </c>
      <c r="E6641" s="2" t="s">
        <v>27</v>
      </c>
      <c r="F6641" s="2">
        <v>197.0</v>
      </c>
      <c r="G6641" s="2" t="s">
        <v>57</v>
      </c>
      <c r="H6641" s="2" t="s">
        <v>52</v>
      </c>
      <c r="I6641" s="2" t="s">
        <v>25</v>
      </c>
      <c r="J6641" s="2" t="str">
        <f t="array" ref="J6641">XLOOKUP('Transaction Data'!$G6641,Product_Code,Biscuit_Brand)</f>
        <v>Oatmeal Cookies</v>
      </c>
      <c r="K6641" s="2">
        <f t="array" ref="K6641">XLOOKUP('Transaction Data'!$G6641,Product_Code,Cost)</f>
        <v>19</v>
      </c>
      <c r="L6641" s="2">
        <f t="array" ref="L6641">XLOOKUP('Transaction Data'!$G6641,Product_Code,Unit_Price)</f>
        <v>23</v>
      </c>
      <c r="M6641" s="3">
        <f>'Transaction Data'!$F6641*'Transaction Data'!$K6641</f>
        <v>3743</v>
      </c>
      <c r="N6641" s="3">
        <f>'Transaction Data'!$F6641*'Transaction Data'!$L6641</f>
        <v>4531</v>
      </c>
      <c r="O6641" s="3">
        <f>'Transaction Data'!$N6641-'Transaction Data'!$M6641</f>
        <v>788</v>
      </c>
      <c r="P6641" s="2">
        <f>DATEDIF('Transaction Data'!$D6641,'Transaction Data'!$A6641,"y")</f>
        <v>50</v>
      </c>
      <c r="Q6641" s="2" t="str">
        <f>FLOOR('Transaction Data'!$P6641,15)&amp;"-"&amp;FLOOR('Transaction Data'!$P6641,15)+14</f>
        <v>45-59</v>
      </c>
      <c r="R6641" s="2" t="str">
        <f>IF('Transaction Data'!$L6641&lt;=10,"Less Expensive","Expensive")</f>
        <v>Expensive</v>
      </c>
      <c r="S6641" s="4">
        <f>WEEKDAY('Transaction Data'!$A6641)</f>
        <v>2</v>
      </c>
      <c r="T6641" s="2" t="str">
        <f>IF(WEEKDAY('Transaction Data'!$A6641,2)&lt;6,"Weekday","Weekend")</f>
        <v>Weekday</v>
      </c>
    </row>
    <row r="6642" ht="15.75" customHeight="1">
      <c r="A6642" s="1">
        <v>45455.0</v>
      </c>
      <c r="B6642" s="2" t="s">
        <v>36</v>
      </c>
      <c r="C6642" s="2" t="s">
        <v>21</v>
      </c>
      <c r="D6642" s="1">
        <v>31644.0</v>
      </c>
      <c r="E6642" s="2" t="s">
        <v>37</v>
      </c>
      <c r="F6642" s="2">
        <v>316.0</v>
      </c>
      <c r="G6642" s="2" t="s">
        <v>60</v>
      </c>
      <c r="H6642" s="2" t="s">
        <v>49</v>
      </c>
      <c r="I6642" s="2" t="s">
        <v>25</v>
      </c>
      <c r="J6642" s="2" t="str">
        <f t="array" ref="J6642">XLOOKUP('Transaction Data'!$G6642,Product_Code,Biscuit_Brand)</f>
        <v>Peanut Butter Bites</v>
      </c>
      <c r="K6642" s="2">
        <f t="array" ref="K6642">XLOOKUP('Transaction Data'!$G6642,Product_Code,Cost)</f>
        <v>5</v>
      </c>
      <c r="L6642" s="2">
        <f t="array" ref="L6642">XLOOKUP('Transaction Data'!$G6642,Product_Code,Unit_Price)</f>
        <v>7</v>
      </c>
      <c r="M6642" s="3">
        <f>'Transaction Data'!$F6642*'Transaction Data'!$K6642</f>
        <v>1580</v>
      </c>
      <c r="N6642" s="3">
        <f>'Transaction Data'!$F6642*'Transaction Data'!$L6642</f>
        <v>2212</v>
      </c>
      <c r="O6642" s="3">
        <f>'Transaction Data'!$N6642-'Transaction Data'!$M6642</f>
        <v>632</v>
      </c>
      <c r="P6642" s="2">
        <f>DATEDIF('Transaction Data'!$D6642,'Transaction Data'!$A6642,"y")</f>
        <v>37</v>
      </c>
      <c r="Q6642" s="2" t="str">
        <f>FLOOR('Transaction Data'!$P6642,15)&amp;"-"&amp;FLOOR('Transaction Data'!$P6642,15)+14</f>
        <v>30-44</v>
      </c>
      <c r="R6642" s="2" t="str">
        <f>IF('Transaction Data'!$L6642&lt;=10,"Less Expensive","Expensive")</f>
        <v>Less Expensive</v>
      </c>
      <c r="S6642" s="4">
        <f>WEEKDAY('Transaction Data'!$A6642)</f>
        <v>4</v>
      </c>
      <c r="T6642" s="2" t="str">
        <f>IF(WEEKDAY('Transaction Data'!$A6642,2)&lt;6,"Weekday","Weekend")</f>
        <v>Weekday</v>
      </c>
    </row>
    <row r="6643" ht="15.75" customHeight="1">
      <c r="A6643" s="1">
        <v>45485.0</v>
      </c>
      <c r="B6643" s="2" t="s">
        <v>6192</v>
      </c>
      <c r="C6643" s="2" t="s">
        <v>41</v>
      </c>
      <c r="D6643" s="1">
        <v>32052.0</v>
      </c>
      <c r="E6643" s="2" t="s">
        <v>37</v>
      </c>
      <c r="F6643" s="2">
        <v>440.0</v>
      </c>
      <c r="G6643" s="2" t="s">
        <v>55</v>
      </c>
      <c r="H6643" s="2" t="s">
        <v>52</v>
      </c>
      <c r="I6643" s="2" t="s">
        <v>30</v>
      </c>
      <c r="J6643" s="2" t="str">
        <f t="array" ref="J6643">XLOOKUP('Transaction Data'!$G6643,Product_Code,Biscuit_Brand)</f>
        <v>Vanilla Wafers</v>
      </c>
      <c r="K6643" s="2">
        <f t="array" ref="K6643">XLOOKUP('Transaction Data'!$G6643,Product_Code,Cost)</f>
        <v>18</v>
      </c>
      <c r="L6643" s="2">
        <f t="array" ref="L6643">XLOOKUP('Transaction Data'!$G6643,Product_Code,Unit_Price)</f>
        <v>36</v>
      </c>
      <c r="M6643" s="3">
        <f>'Transaction Data'!$F6643*'Transaction Data'!$K6643</f>
        <v>7920</v>
      </c>
      <c r="N6643" s="3">
        <f>'Transaction Data'!$F6643*'Transaction Data'!$L6643</f>
        <v>15840</v>
      </c>
      <c r="O6643" s="3">
        <f>'Transaction Data'!$N6643-'Transaction Data'!$M6643</f>
        <v>7920</v>
      </c>
      <c r="P6643" s="2">
        <f>DATEDIF('Transaction Data'!$D6643,'Transaction Data'!$A6643,"y")</f>
        <v>36</v>
      </c>
      <c r="Q6643" s="2" t="str">
        <f>FLOOR('Transaction Data'!$P6643,15)&amp;"-"&amp;FLOOR('Transaction Data'!$P6643,15)+14</f>
        <v>30-44</v>
      </c>
      <c r="R6643" s="2" t="str">
        <f>IF('Transaction Data'!$L6643&lt;=10,"Less Expensive","Expensive")</f>
        <v>Expensive</v>
      </c>
      <c r="S6643" s="4">
        <f>WEEKDAY('Transaction Data'!$A6643)</f>
        <v>6</v>
      </c>
      <c r="T6643" s="2" t="str">
        <f>IF(WEEKDAY('Transaction Data'!$A6643,2)&lt;6,"Weekday","Weekend")</f>
        <v>Weekday</v>
      </c>
    </row>
    <row r="6644" ht="15.75" customHeight="1">
      <c r="A6644" s="1">
        <v>45494.0</v>
      </c>
      <c r="B6644" s="2" t="s">
        <v>6193</v>
      </c>
      <c r="C6644" s="2" t="s">
        <v>41</v>
      </c>
      <c r="D6644" s="1">
        <v>32533.0</v>
      </c>
      <c r="E6644" s="2" t="s">
        <v>22</v>
      </c>
      <c r="F6644" s="2">
        <v>109.0</v>
      </c>
      <c r="G6644" s="2" t="s">
        <v>55</v>
      </c>
      <c r="H6644" s="2" t="s">
        <v>52</v>
      </c>
      <c r="I6644" s="2" t="s">
        <v>25</v>
      </c>
      <c r="J6644" s="2" t="str">
        <f t="array" ref="J6644">XLOOKUP('Transaction Data'!$G6644,Product_Code,Biscuit_Brand)</f>
        <v>Vanilla Wafers</v>
      </c>
      <c r="K6644" s="2">
        <f t="array" ref="K6644">XLOOKUP('Transaction Data'!$G6644,Product_Code,Cost)</f>
        <v>18</v>
      </c>
      <c r="L6644" s="2">
        <f t="array" ref="L6644">XLOOKUP('Transaction Data'!$G6644,Product_Code,Unit_Price)</f>
        <v>36</v>
      </c>
      <c r="M6644" s="3">
        <f>'Transaction Data'!$F6644*'Transaction Data'!$K6644</f>
        <v>1962</v>
      </c>
      <c r="N6644" s="3">
        <f>'Transaction Data'!$F6644*'Transaction Data'!$L6644</f>
        <v>3924</v>
      </c>
      <c r="O6644" s="3">
        <f>'Transaction Data'!$N6644-'Transaction Data'!$M6644</f>
        <v>1962</v>
      </c>
      <c r="P6644" s="2">
        <f>DATEDIF('Transaction Data'!$D6644,'Transaction Data'!$A6644,"y")</f>
        <v>35</v>
      </c>
      <c r="Q6644" s="2" t="str">
        <f>FLOOR('Transaction Data'!$P6644,15)&amp;"-"&amp;FLOOR('Transaction Data'!$P6644,15)+14</f>
        <v>30-44</v>
      </c>
      <c r="R6644" s="2" t="str">
        <f>IF('Transaction Data'!$L6644&lt;=10,"Less Expensive","Expensive")</f>
        <v>Expensive</v>
      </c>
      <c r="S6644" s="4">
        <f>WEEKDAY('Transaction Data'!$A6644)</f>
        <v>1</v>
      </c>
      <c r="T6644" s="2" t="str">
        <f>IF(WEEKDAY('Transaction Data'!$A6644,2)&lt;6,"Weekday","Weekend")</f>
        <v>Weekend</v>
      </c>
    </row>
    <row r="6645" ht="15.75" customHeight="1">
      <c r="A6645" s="1">
        <v>45380.0</v>
      </c>
      <c r="B6645" s="2" t="s">
        <v>6194</v>
      </c>
      <c r="C6645" s="2" t="s">
        <v>65</v>
      </c>
      <c r="D6645" s="1">
        <v>33878.0</v>
      </c>
      <c r="E6645" s="2" t="s">
        <v>37</v>
      </c>
      <c r="F6645" s="2">
        <v>63.0</v>
      </c>
      <c r="G6645" s="2" t="s">
        <v>28</v>
      </c>
      <c r="H6645" s="2" t="s">
        <v>45</v>
      </c>
      <c r="I6645" s="2" t="s">
        <v>25</v>
      </c>
      <c r="J6645" s="2" t="str">
        <f t="array" ref="J6645">XLOOKUP('Transaction Data'!$G6645,Product_Code,Biscuit_Brand)</f>
        <v>Shortbread</v>
      </c>
      <c r="K6645" s="2">
        <f t="array" ref="K6645">XLOOKUP('Transaction Data'!$G6645,Product_Code,Cost)</f>
        <v>10</v>
      </c>
      <c r="L6645" s="2">
        <f t="array" ref="L6645">XLOOKUP('Transaction Data'!$G6645,Product_Code,Unit_Price)</f>
        <v>45</v>
      </c>
      <c r="M6645" s="3">
        <f>'Transaction Data'!$F6645*'Transaction Data'!$K6645</f>
        <v>630</v>
      </c>
      <c r="N6645" s="3">
        <f>'Transaction Data'!$F6645*'Transaction Data'!$L6645</f>
        <v>2835</v>
      </c>
      <c r="O6645" s="3">
        <f>'Transaction Data'!$N6645-'Transaction Data'!$M6645</f>
        <v>2205</v>
      </c>
      <c r="P6645" s="2">
        <f>DATEDIF('Transaction Data'!$D6645,'Transaction Data'!$A6645,"y")</f>
        <v>31</v>
      </c>
      <c r="Q6645" s="2" t="str">
        <f>FLOOR('Transaction Data'!$P6645,15)&amp;"-"&amp;FLOOR('Transaction Data'!$P6645,15)+14</f>
        <v>30-44</v>
      </c>
      <c r="R6645" s="2" t="str">
        <f>IF('Transaction Data'!$L6645&lt;=10,"Less Expensive","Expensive")</f>
        <v>Expensive</v>
      </c>
      <c r="S6645" s="4">
        <f>WEEKDAY('Transaction Data'!$A6645)</f>
        <v>6</v>
      </c>
      <c r="T6645" s="2" t="str">
        <f>IF(WEEKDAY('Transaction Data'!$A6645,2)&lt;6,"Weekday","Weekend")</f>
        <v>Weekday</v>
      </c>
    </row>
    <row r="6646" ht="15.75" customHeight="1">
      <c r="A6646" s="1">
        <v>45453.0</v>
      </c>
      <c r="B6646" s="2" t="s">
        <v>6195</v>
      </c>
      <c r="C6646" s="2" t="s">
        <v>65</v>
      </c>
      <c r="D6646" s="1">
        <v>18198.0</v>
      </c>
      <c r="E6646" s="2" t="s">
        <v>63</v>
      </c>
      <c r="F6646" s="2">
        <v>404.0</v>
      </c>
      <c r="G6646" s="2" t="s">
        <v>38</v>
      </c>
      <c r="H6646" s="2" t="s">
        <v>49</v>
      </c>
      <c r="I6646" s="2" t="s">
        <v>25</v>
      </c>
      <c r="J6646" s="2" t="str">
        <f t="array" ref="J6646">XLOOKUP('Transaction Data'!$G6646,Product_Code,Biscuit_Brand)</f>
        <v>Ginger Snaps</v>
      </c>
      <c r="K6646" s="2">
        <f t="array" ref="K6646">XLOOKUP('Transaction Data'!$G6646,Product_Code,Cost)</f>
        <v>14</v>
      </c>
      <c r="L6646" s="2">
        <f t="array" ref="L6646">XLOOKUP('Transaction Data'!$G6646,Product_Code,Unit_Price)</f>
        <v>28</v>
      </c>
      <c r="M6646" s="3">
        <f>'Transaction Data'!$F6646*'Transaction Data'!$K6646</f>
        <v>5656</v>
      </c>
      <c r="N6646" s="3">
        <f>'Transaction Data'!$F6646*'Transaction Data'!$L6646</f>
        <v>11312</v>
      </c>
      <c r="O6646" s="3">
        <f>'Transaction Data'!$N6646-'Transaction Data'!$M6646</f>
        <v>5656</v>
      </c>
      <c r="P6646" s="2">
        <f>DATEDIF('Transaction Data'!$D6646,'Transaction Data'!$A6646,"y")</f>
        <v>74</v>
      </c>
      <c r="Q6646" s="2" t="str">
        <f>FLOOR('Transaction Data'!$P6646,15)&amp;"-"&amp;FLOOR('Transaction Data'!$P6646,15)+14</f>
        <v>60-74</v>
      </c>
      <c r="R6646" s="2" t="str">
        <f>IF('Transaction Data'!$L6646&lt;=10,"Less Expensive","Expensive")</f>
        <v>Expensive</v>
      </c>
      <c r="S6646" s="4">
        <f>WEEKDAY('Transaction Data'!$A6646)</f>
        <v>2</v>
      </c>
      <c r="T6646" s="2" t="str">
        <f>IF(WEEKDAY('Transaction Data'!$A6646,2)&lt;6,"Weekday","Weekend")</f>
        <v>Weekday</v>
      </c>
    </row>
    <row r="6647" ht="15.75" customHeight="1">
      <c r="A6647" s="1">
        <v>45472.0</v>
      </c>
      <c r="B6647" s="2" t="s">
        <v>6196</v>
      </c>
      <c r="C6647" s="2" t="s">
        <v>41</v>
      </c>
      <c r="D6647" s="1">
        <v>33215.0</v>
      </c>
      <c r="E6647" s="2" t="s">
        <v>63</v>
      </c>
      <c r="F6647" s="2">
        <v>13.0</v>
      </c>
      <c r="G6647" s="2" t="s">
        <v>60</v>
      </c>
      <c r="H6647" s="2" t="s">
        <v>52</v>
      </c>
      <c r="I6647" s="2" t="s">
        <v>25</v>
      </c>
      <c r="J6647" s="2" t="str">
        <f t="array" ref="J6647">XLOOKUP('Transaction Data'!$G6647,Product_Code,Biscuit_Brand)</f>
        <v>Peanut Butter Bites</v>
      </c>
      <c r="K6647" s="2">
        <f t="array" ref="K6647">XLOOKUP('Transaction Data'!$G6647,Product_Code,Cost)</f>
        <v>5</v>
      </c>
      <c r="L6647" s="2">
        <f t="array" ref="L6647">XLOOKUP('Transaction Data'!$G6647,Product_Code,Unit_Price)</f>
        <v>7</v>
      </c>
      <c r="M6647" s="3">
        <f>'Transaction Data'!$F6647*'Transaction Data'!$K6647</f>
        <v>65</v>
      </c>
      <c r="N6647" s="3">
        <f>'Transaction Data'!$F6647*'Transaction Data'!$L6647</f>
        <v>91</v>
      </c>
      <c r="O6647" s="3">
        <f>'Transaction Data'!$N6647-'Transaction Data'!$M6647</f>
        <v>26</v>
      </c>
      <c r="P6647" s="2">
        <f>DATEDIF('Transaction Data'!$D6647,'Transaction Data'!$A6647,"y")</f>
        <v>33</v>
      </c>
      <c r="Q6647" s="2" t="str">
        <f>FLOOR('Transaction Data'!$P6647,15)&amp;"-"&amp;FLOOR('Transaction Data'!$P6647,15)+14</f>
        <v>30-44</v>
      </c>
      <c r="R6647" s="2" t="str">
        <f>IF('Transaction Data'!$L6647&lt;=10,"Less Expensive","Expensive")</f>
        <v>Less Expensive</v>
      </c>
      <c r="S6647" s="4">
        <f>WEEKDAY('Transaction Data'!$A6647)</f>
        <v>7</v>
      </c>
      <c r="T6647" s="2" t="str">
        <f>IF(WEEKDAY('Transaction Data'!$A6647,2)&lt;6,"Weekday","Weekend")</f>
        <v>Weekend</v>
      </c>
    </row>
    <row r="6648" ht="15.75" customHeight="1">
      <c r="A6648" s="1">
        <v>45475.0</v>
      </c>
      <c r="B6648" s="2" t="s">
        <v>31</v>
      </c>
      <c r="C6648" s="2" t="s">
        <v>32</v>
      </c>
      <c r="D6648" s="1">
        <v>19121.0</v>
      </c>
      <c r="E6648" s="2" t="s">
        <v>22</v>
      </c>
      <c r="F6648" s="2">
        <v>437.0</v>
      </c>
      <c r="G6648" s="2" t="s">
        <v>55</v>
      </c>
      <c r="H6648" s="2" t="s">
        <v>49</v>
      </c>
      <c r="I6648" s="2" t="s">
        <v>25</v>
      </c>
      <c r="J6648" s="2" t="str">
        <f t="array" ref="J6648">XLOOKUP('Transaction Data'!$G6648,Product_Code,Biscuit_Brand)</f>
        <v>Vanilla Wafers</v>
      </c>
      <c r="K6648" s="2">
        <f t="array" ref="K6648">XLOOKUP('Transaction Data'!$G6648,Product_Code,Cost)</f>
        <v>18</v>
      </c>
      <c r="L6648" s="2">
        <f t="array" ref="L6648">XLOOKUP('Transaction Data'!$G6648,Product_Code,Unit_Price)</f>
        <v>36</v>
      </c>
      <c r="M6648" s="3">
        <f>'Transaction Data'!$F6648*'Transaction Data'!$K6648</f>
        <v>7866</v>
      </c>
      <c r="N6648" s="3">
        <f>'Transaction Data'!$F6648*'Transaction Data'!$L6648</f>
        <v>15732</v>
      </c>
      <c r="O6648" s="3">
        <f>'Transaction Data'!$N6648-'Transaction Data'!$M6648</f>
        <v>7866</v>
      </c>
      <c r="P6648" s="2">
        <f>DATEDIF('Transaction Data'!$D6648,'Transaction Data'!$A6648,"y")</f>
        <v>72</v>
      </c>
      <c r="Q6648" s="2" t="str">
        <f>FLOOR('Transaction Data'!$P6648,15)&amp;"-"&amp;FLOOR('Transaction Data'!$P6648,15)+14</f>
        <v>60-74</v>
      </c>
      <c r="R6648" s="2" t="str">
        <f>IF('Transaction Data'!$L6648&lt;=10,"Less Expensive","Expensive")</f>
        <v>Expensive</v>
      </c>
      <c r="S6648" s="4">
        <f>WEEKDAY('Transaction Data'!$A6648)</f>
        <v>3</v>
      </c>
      <c r="T6648" s="2" t="str">
        <f>IF(WEEKDAY('Transaction Data'!$A6648,2)&lt;6,"Weekday","Weekend")</f>
        <v>Weekday</v>
      </c>
    </row>
    <row r="6649" ht="15.75" customHeight="1">
      <c r="A6649" s="1">
        <v>45345.0</v>
      </c>
      <c r="B6649" s="2" t="s">
        <v>36</v>
      </c>
      <c r="C6649" s="2" t="s">
        <v>21</v>
      </c>
      <c r="D6649" s="1">
        <v>18935.0</v>
      </c>
      <c r="E6649" s="2" t="s">
        <v>37</v>
      </c>
      <c r="F6649" s="2">
        <v>185.0</v>
      </c>
      <c r="G6649" s="2" t="s">
        <v>33</v>
      </c>
      <c r="H6649" s="2" t="s">
        <v>52</v>
      </c>
      <c r="I6649" s="2" t="s">
        <v>25</v>
      </c>
      <c r="J6649" s="2" t="str">
        <f t="array" ref="J6649">XLOOKUP('Transaction Data'!$G6649,Product_Code,Biscuit_Brand)</f>
        <v>Caramel Biscuits</v>
      </c>
      <c r="K6649" s="2">
        <f t="array" ref="K6649">XLOOKUP('Transaction Data'!$G6649,Product_Code,Cost)</f>
        <v>18</v>
      </c>
      <c r="L6649" s="2">
        <f t="array" ref="L6649">XLOOKUP('Transaction Data'!$G6649,Product_Code,Unit_Price)</f>
        <v>22</v>
      </c>
      <c r="M6649" s="3">
        <f>'Transaction Data'!$F6649*'Transaction Data'!$K6649</f>
        <v>3330</v>
      </c>
      <c r="N6649" s="3">
        <f>'Transaction Data'!$F6649*'Transaction Data'!$L6649</f>
        <v>4070</v>
      </c>
      <c r="O6649" s="3">
        <f>'Transaction Data'!$N6649-'Transaction Data'!$M6649</f>
        <v>740</v>
      </c>
      <c r="P6649" s="2">
        <f>DATEDIF('Transaction Data'!$D6649,'Transaction Data'!$A6649,"y")</f>
        <v>72</v>
      </c>
      <c r="Q6649" s="2" t="str">
        <f>FLOOR('Transaction Data'!$P6649,15)&amp;"-"&amp;FLOOR('Transaction Data'!$P6649,15)+14</f>
        <v>60-74</v>
      </c>
      <c r="R6649" s="2" t="str">
        <f>IF('Transaction Data'!$L6649&lt;=10,"Less Expensive","Expensive")</f>
        <v>Expensive</v>
      </c>
      <c r="S6649" s="4">
        <f>WEEKDAY('Transaction Data'!$A6649)</f>
        <v>6</v>
      </c>
      <c r="T6649" s="2" t="str">
        <f>IF(WEEKDAY('Transaction Data'!$A6649,2)&lt;6,"Weekday","Weekend")</f>
        <v>Weekday</v>
      </c>
    </row>
    <row r="6650" ht="15.75" customHeight="1">
      <c r="A6650" s="1">
        <v>45322.0</v>
      </c>
      <c r="B6650" s="2" t="s">
        <v>5351</v>
      </c>
      <c r="C6650" s="2" t="s">
        <v>78</v>
      </c>
      <c r="D6650" s="1">
        <v>29468.0</v>
      </c>
      <c r="E6650" s="2" t="s">
        <v>22</v>
      </c>
      <c r="F6650" s="2">
        <v>384.0</v>
      </c>
      <c r="G6650" s="2" t="s">
        <v>57</v>
      </c>
      <c r="H6650" s="2" t="s">
        <v>34</v>
      </c>
      <c r="I6650" s="2" t="s">
        <v>25</v>
      </c>
      <c r="J6650" s="2" t="str">
        <f t="array" ref="J6650">XLOOKUP('Transaction Data'!$G6650,Product_Code,Biscuit_Brand)</f>
        <v>Oatmeal Cookies</v>
      </c>
      <c r="K6650" s="2">
        <f t="array" ref="K6650">XLOOKUP('Transaction Data'!$G6650,Product_Code,Cost)</f>
        <v>19</v>
      </c>
      <c r="L6650" s="2">
        <f t="array" ref="L6650">XLOOKUP('Transaction Data'!$G6650,Product_Code,Unit_Price)</f>
        <v>23</v>
      </c>
      <c r="M6650" s="3">
        <f>'Transaction Data'!$F6650*'Transaction Data'!$K6650</f>
        <v>7296</v>
      </c>
      <c r="N6650" s="3">
        <f>'Transaction Data'!$F6650*'Transaction Data'!$L6650</f>
        <v>8832</v>
      </c>
      <c r="O6650" s="3">
        <f>'Transaction Data'!$N6650-'Transaction Data'!$M6650</f>
        <v>1536</v>
      </c>
      <c r="P6650" s="2">
        <f>DATEDIF('Transaction Data'!$D6650,'Transaction Data'!$A6650,"y")</f>
        <v>43</v>
      </c>
      <c r="Q6650" s="2" t="str">
        <f>FLOOR('Transaction Data'!$P6650,15)&amp;"-"&amp;FLOOR('Transaction Data'!$P6650,15)+14</f>
        <v>30-44</v>
      </c>
      <c r="R6650" s="2" t="str">
        <f>IF('Transaction Data'!$L6650&lt;=10,"Less Expensive","Expensive")</f>
        <v>Expensive</v>
      </c>
      <c r="S6650" s="4">
        <f>WEEKDAY('Transaction Data'!$A6650)</f>
        <v>4</v>
      </c>
      <c r="T6650" s="2" t="str">
        <f>IF(WEEKDAY('Transaction Data'!$A6650,2)&lt;6,"Weekday","Weekend")</f>
        <v>Weekday</v>
      </c>
    </row>
    <row r="6651" ht="15.75" customHeight="1">
      <c r="A6651" s="1">
        <v>45300.0</v>
      </c>
      <c r="B6651" s="2" t="s">
        <v>6197</v>
      </c>
      <c r="C6651" s="2" t="s">
        <v>69</v>
      </c>
      <c r="D6651" s="1">
        <v>21507.0</v>
      </c>
      <c r="E6651" s="2" t="s">
        <v>27</v>
      </c>
      <c r="F6651" s="2">
        <v>477.0</v>
      </c>
      <c r="G6651" s="2" t="s">
        <v>61</v>
      </c>
      <c r="H6651" s="2" t="s">
        <v>34</v>
      </c>
      <c r="I6651" s="2" t="s">
        <v>25</v>
      </c>
      <c r="J6651" s="2" t="str">
        <f t="array" ref="J6651">XLOOKUP('Transaction Data'!$G6651,Product_Code,Biscuit_Brand)</f>
        <v>Choco Delight</v>
      </c>
      <c r="K6651" s="2">
        <f t="array" ref="K6651">XLOOKUP('Transaction Data'!$G6651,Product_Code,Cost)</f>
        <v>3</v>
      </c>
      <c r="L6651" s="2">
        <f t="array" ref="L6651">XLOOKUP('Transaction Data'!$G6651,Product_Code,Unit_Price)</f>
        <v>5</v>
      </c>
      <c r="M6651" s="3">
        <f>'Transaction Data'!$F6651*'Transaction Data'!$K6651</f>
        <v>1431</v>
      </c>
      <c r="N6651" s="3">
        <f>'Transaction Data'!$F6651*'Transaction Data'!$L6651</f>
        <v>2385</v>
      </c>
      <c r="O6651" s="3">
        <f>'Transaction Data'!$N6651-'Transaction Data'!$M6651</f>
        <v>954</v>
      </c>
      <c r="P6651" s="2">
        <f>DATEDIF('Transaction Data'!$D6651,'Transaction Data'!$A6651,"y")</f>
        <v>65</v>
      </c>
      <c r="Q6651" s="2" t="str">
        <f>FLOOR('Transaction Data'!$P6651,15)&amp;"-"&amp;FLOOR('Transaction Data'!$P6651,15)+14</f>
        <v>60-74</v>
      </c>
      <c r="R6651" s="2" t="str">
        <f>IF('Transaction Data'!$L6651&lt;=10,"Less Expensive","Expensive")</f>
        <v>Less Expensive</v>
      </c>
      <c r="S6651" s="4">
        <f>WEEKDAY('Transaction Data'!$A6651)</f>
        <v>3</v>
      </c>
      <c r="T6651" s="2" t="str">
        <f>IF(WEEKDAY('Transaction Data'!$A6651,2)&lt;6,"Weekday","Weekend")</f>
        <v>Weekday</v>
      </c>
    </row>
    <row r="6652" ht="15.75" customHeight="1">
      <c r="A6652" s="1">
        <v>45369.0</v>
      </c>
      <c r="B6652" s="2" t="s">
        <v>6198</v>
      </c>
      <c r="C6652" s="2" t="s">
        <v>54</v>
      </c>
      <c r="D6652" s="1">
        <v>27263.0</v>
      </c>
      <c r="E6652" s="2" t="s">
        <v>63</v>
      </c>
      <c r="F6652" s="2">
        <v>187.0</v>
      </c>
      <c r="G6652" s="2" t="s">
        <v>44</v>
      </c>
      <c r="H6652" s="2" t="s">
        <v>39</v>
      </c>
      <c r="I6652" s="2" t="s">
        <v>25</v>
      </c>
      <c r="J6652" s="2" t="str">
        <f t="array" ref="J6652">XLOOKUP('Transaction Data'!$G6652,Product_Code,Biscuit_Brand)</f>
        <v>Butter Crunch</v>
      </c>
      <c r="K6652" s="2">
        <f t="array" ref="K6652">XLOOKUP('Transaction Data'!$G6652,Product_Code,Cost)</f>
        <v>10</v>
      </c>
      <c r="L6652" s="2">
        <f t="array" ref="L6652">XLOOKUP('Transaction Data'!$G6652,Product_Code,Unit_Price)</f>
        <v>11</v>
      </c>
      <c r="M6652" s="3">
        <f>'Transaction Data'!$F6652*'Transaction Data'!$K6652</f>
        <v>1870</v>
      </c>
      <c r="N6652" s="3">
        <f>'Transaction Data'!$F6652*'Transaction Data'!$L6652</f>
        <v>2057</v>
      </c>
      <c r="O6652" s="3">
        <f>'Transaction Data'!$N6652-'Transaction Data'!$M6652</f>
        <v>187</v>
      </c>
      <c r="P6652" s="2">
        <f>DATEDIF('Transaction Data'!$D6652,'Transaction Data'!$A6652,"y")</f>
        <v>49</v>
      </c>
      <c r="Q6652" s="2" t="str">
        <f>FLOOR('Transaction Data'!$P6652,15)&amp;"-"&amp;FLOOR('Transaction Data'!$P6652,15)+14</f>
        <v>45-59</v>
      </c>
      <c r="R6652" s="2" t="str">
        <f>IF('Transaction Data'!$L6652&lt;=10,"Less Expensive","Expensive")</f>
        <v>Expensive</v>
      </c>
      <c r="S6652" s="4">
        <f>WEEKDAY('Transaction Data'!$A6652)</f>
        <v>2</v>
      </c>
      <c r="T6652" s="2" t="str">
        <f>IF(WEEKDAY('Transaction Data'!$A6652,2)&lt;6,"Weekday","Weekend")</f>
        <v>Weekday</v>
      </c>
    </row>
    <row r="6653" ht="15.75" customHeight="1">
      <c r="A6653" s="1">
        <v>45430.0</v>
      </c>
      <c r="B6653" s="2" t="s">
        <v>6199</v>
      </c>
      <c r="C6653" s="2" t="s">
        <v>72</v>
      </c>
      <c r="D6653" s="1">
        <v>20125.0</v>
      </c>
      <c r="E6653" s="2" t="s">
        <v>63</v>
      </c>
      <c r="F6653" s="2">
        <v>385.0</v>
      </c>
      <c r="G6653" s="2" t="s">
        <v>61</v>
      </c>
      <c r="H6653" s="2" t="s">
        <v>42</v>
      </c>
      <c r="I6653" s="2" t="s">
        <v>25</v>
      </c>
      <c r="J6653" s="2" t="str">
        <f t="array" ref="J6653">XLOOKUP('Transaction Data'!$G6653,Product_Code,Biscuit_Brand)</f>
        <v>Choco Delight</v>
      </c>
      <c r="K6653" s="2">
        <f t="array" ref="K6653">XLOOKUP('Transaction Data'!$G6653,Product_Code,Cost)</f>
        <v>3</v>
      </c>
      <c r="L6653" s="2">
        <f t="array" ref="L6653">XLOOKUP('Transaction Data'!$G6653,Product_Code,Unit_Price)</f>
        <v>5</v>
      </c>
      <c r="M6653" s="3">
        <f>'Transaction Data'!$F6653*'Transaction Data'!$K6653</f>
        <v>1155</v>
      </c>
      <c r="N6653" s="3">
        <f>'Transaction Data'!$F6653*'Transaction Data'!$L6653</f>
        <v>1925</v>
      </c>
      <c r="O6653" s="3">
        <f>'Transaction Data'!$N6653-'Transaction Data'!$M6653</f>
        <v>770</v>
      </c>
      <c r="P6653" s="2">
        <f>DATEDIF('Transaction Data'!$D6653,'Transaction Data'!$A6653,"y")</f>
        <v>69</v>
      </c>
      <c r="Q6653" s="2" t="str">
        <f>FLOOR('Transaction Data'!$P6653,15)&amp;"-"&amp;FLOOR('Transaction Data'!$P6653,15)+14</f>
        <v>60-74</v>
      </c>
      <c r="R6653" s="2" t="str">
        <f>IF('Transaction Data'!$L6653&lt;=10,"Less Expensive","Expensive")</f>
        <v>Less Expensive</v>
      </c>
      <c r="S6653" s="4">
        <f>WEEKDAY('Transaction Data'!$A6653)</f>
        <v>7</v>
      </c>
      <c r="T6653" s="2" t="str">
        <f>IF(WEEKDAY('Transaction Data'!$A6653,2)&lt;6,"Weekday","Weekend")</f>
        <v>Weekend</v>
      </c>
    </row>
    <row r="6654" ht="15.75" customHeight="1">
      <c r="A6654" s="1">
        <v>45461.0</v>
      </c>
      <c r="B6654" s="2" t="s">
        <v>31</v>
      </c>
      <c r="C6654" s="2" t="s">
        <v>32</v>
      </c>
      <c r="D6654" s="1">
        <v>22997.0</v>
      </c>
      <c r="E6654" s="2" t="s">
        <v>27</v>
      </c>
      <c r="F6654" s="2">
        <v>208.0</v>
      </c>
      <c r="G6654" s="2" t="s">
        <v>44</v>
      </c>
      <c r="H6654" s="2" t="s">
        <v>45</v>
      </c>
      <c r="I6654" s="2" t="s">
        <v>25</v>
      </c>
      <c r="J6654" s="2" t="str">
        <f t="array" ref="J6654">XLOOKUP('Transaction Data'!$G6654,Product_Code,Biscuit_Brand)</f>
        <v>Butter Crunch</v>
      </c>
      <c r="K6654" s="2">
        <f t="array" ref="K6654">XLOOKUP('Transaction Data'!$G6654,Product_Code,Cost)</f>
        <v>10</v>
      </c>
      <c r="L6654" s="2">
        <f t="array" ref="L6654">XLOOKUP('Transaction Data'!$G6654,Product_Code,Unit_Price)</f>
        <v>11</v>
      </c>
      <c r="M6654" s="3">
        <f>'Transaction Data'!$F6654*'Transaction Data'!$K6654</f>
        <v>2080</v>
      </c>
      <c r="N6654" s="3">
        <f>'Transaction Data'!$F6654*'Transaction Data'!$L6654</f>
        <v>2288</v>
      </c>
      <c r="O6654" s="3">
        <f>'Transaction Data'!$N6654-'Transaction Data'!$M6654</f>
        <v>208</v>
      </c>
      <c r="P6654" s="2">
        <f>DATEDIF('Transaction Data'!$D6654,'Transaction Data'!$A6654,"y")</f>
        <v>61</v>
      </c>
      <c r="Q6654" s="2" t="str">
        <f>FLOOR('Transaction Data'!$P6654,15)&amp;"-"&amp;FLOOR('Transaction Data'!$P6654,15)+14</f>
        <v>60-74</v>
      </c>
      <c r="R6654" s="2" t="str">
        <f>IF('Transaction Data'!$L6654&lt;=10,"Less Expensive","Expensive")</f>
        <v>Expensive</v>
      </c>
      <c r="S6654" s="4">
        <f>WEEKDAY('Transaction Data'!$A6654)</f>
        <v>3</v>
      </c>
      <c r="T6654" s="2" t="str">
        <f>IF(WEEKDAY('Transaction Data'!$A6654,2)&lt;6,"Weekday","Weekend")</f>
        <v>Weekday</v>
      </c>
    </row>
    <row r="6655" ht="15.75" customHeight="1">
      <c r="A6655" s="1">
        <v>45487.0</v>
      </c>
      <c r="B6655" s="2" t="s">
        <v>36</v>
      </c>
      <c r="C6655" s="2" t="s">
        <v>21</v>
      </c>
      <c r="D6655" s="1">
        <v>16329.0</v>
      </c>
      <c r="E6655" s="2" t="s">
        <v>63</v>
      </c>
      <c r="F6655" s="2">
        <v>50.0</v>
      </c>
      <c r="G6655" s="2" t="s">
        <v>61</v>
      </c>
      <c r="H6655" s="2" t="s">
        <v>49</v>
      </c>
      <c r="I6655" s="2" t="s">
        <v>25</v>
      </c>
      <c r="J6655" s="2" t="str">
        <f t="array" ref="J6655">XLOOKUP('Transaction Data'!$G6655,Product_Code,Biscuit_Brand)</f>
        <v>Choco Delight</v>
      </c>
      <c r="K6655" s="2">
        <f t="array" ref="K6655">XLOOKUP('Transaction Data'!$G6655,Product_Code,Cost)</f>
        <v>3</v>
      </c>
      <c r="L6655" s="2">
        <f t="array" ref="L6655">XLOOKUP('Transaction Data'!$G6655,Product_Code,Unit_Price)</f>
        <v>5</v>
      </c>
      <c r="M6655" s="3">
        <f>'Transaction Data'!$F6655*'Transaction Data'!$K6655</f>
        <v>150</v>
      </c>
      <c r="N6655" s="3">
        <f>'Transaction Data'!$F6655*'Transaction Data'!$L6655</f>
        <v>250</v>
      </c>
      <c r="O6655" s="3">
        <f>'Transaction Data'!$N6655-'Transaction Data'!$M6655</f>
        <v>100</v>
      </c>
      <c r="P6655" s="2">
        <f>DATEDIF('Transaction Data'!$D6655,'Transaction Data'!$A6655,"y")</f>
        <v>79</v>
      </c>
      <c r="Q6655" s="2" t="str">
        <f>FLOOR('Transaction Data'!$P6655,15)&amp;"-"&amp;FLOOR('Transaction Data'!$P6655,15)+14</f>
        <v>75-89</v>
      </c>
      <c r="R6655" s="2" t="str">
        <f>IF('Transaction Data'!$L6655&lt;=10,"Less Expensive","Expensive")</f>
        <v>Less Expensive</v>
      </c>
      <c r="S6655" s="4">
        <f>WEEKDAY('Transaction Data'!$A6655)</f>
        <v>1</v>
      </c>
      <c r="T6655" s="2" t="str">
        <f>IF(WEEKDAY('Transaction Data'!$A6655,2)&lt;6,"Weekday","Weekend")</f>
        <v>Weekend</v>
      </c>
    </row>
    <row r="6656" ht="15.75" customHeight="1">
      <c r="A6656" s="1">
        <v>45424.0</v>
      </c>
      <c r="B6656" s="2" t="s">
        <v>4354</v>
      </c>
      <c r="C6656" s="2" t="s">
        <v>47</v>
      </c>
      <c r="D6656" s="1">
        <v>37704.0</v>
      </c>
      <c r="E6656" s="2" t="s">
        <v>22</v>
      </c>
      <c r="F6656" s="2">
        <v>445.0</v>
      </c>
      <c r="G6656" s="2" t="s">
        <v>23</v>
      </c>
      <c r="H6656" s="2" t="s">
        <v>52</v>
      </c>
      <c r="I6656" s="2" t="s">
        <v>25</v>
      </c>
      <c r="J6656" s="2" t="str">
        <f t="array" ref="J6656">XLOOKUP('Transaction Data'!$G6656,Product_Code,Biscuit_Brand)</f>
        <v>Cinnamon Swirls</v>
      </c>
      <c r="K6656" s="2">
        <f t="array" ref="K6656">XLOOKUP('Transaction Data'!$G6656,Product_Code,Cost)</f>
        <v>10</v>
      </c>
      <c r="L6656" s="2">
        <f t="array" ref="L6656">XLOOKUP('Transaction Data'!$G6656,Product_Code,Unit_Price)</f>
        <v>14</v>
      </c>
      <c r="M6656" s="3">
        <f>'Transaction Data'!$F6656*'Transaction Data'!$K6656</f>
        <v>4450</v>
      </c>
      <c r="N6656" s="3">
        <f>'Transaction Data'!$F6656*'Transaction Data'!$L6656</f>
        <v>6230</v>
      </c>
      <c r="O6656" s="3">
        <f>'Transaction Data'!$N6656-'Transaction Data'!$M6656</f>
        <v>1780</v>
      </c>
      <c r="P6656" s="2">
        <f>DATEDIF('Transaction Data'!$D6656,'Transaction Data'!$A6656,"y")</f>
        <v>21</v>
      </c>
      <c r="Q6656" s="2" t="str">
        <f>FLOOR('Transaction Data'!$P6656,15)&amp;"-"&amp;FLOOR('Transaction Data'!$P6656,15)+14</f>
        <v>15-29</v>
      </c>
      <c r="R6656" s="2" t="str">
        <f>IF('Transaction Data'!$L6656&lt;=10,"Less Expensive","Expensive")</f>
        <v>Expensive</v>
      </c>
      <c r="S6656" s="4">
        <f>WEEKDAY('Transaction Data'!$A6656)</f>
        <v>1</v>
      </c>
      <c r="T6656" s="2" t="str">
        <f>IF(WEEKDAY('Transaction Data'!$A6656,2)&lt;6,"Weekday","Weekend")</f>
        <v>Weekend</v>
      </c>
    </row>
    <row r="6657" ht="15.75" customHeight="1">
      <c r="A6657" s="1">
        <v>45400.0</v>
      </c>
      <c r="B6657" s="2" t="s">
        <v>6200</v>
      </c>
      <c r="C6657" s="2" t="s">
        <v>47</v>
      </c>
      <c r="D6657" s="1">
        <v>29391.0</v>
      </c>
      <c r="E6657" s="2" t="s">
        <v>27</v>
      </c>
      <c r="F6657" s="2">
        <v>78.0</v>
      </c>
      <c r="G6657" s="2" t="s">
        <v>61</v>
      </c>
      <c r="H6657" s="2" t="s">
        <v>49</v>
      </c>
      <c r="I6657" s="2" t="s">
        <v>25</v>
      </c>
      <c r="J6657" s="2" t="str">
        <f t="array" ref="J6657">XLOOKUP('Transaction Data'!$G6657,Product_Code,Biscuit_Brand)</f>
        <v>Choco Delight</v>
      </c>
      <c r="K6657" s="2">
        <f t="array" ref="K6657">XLOOKUP('Transaction Data'!$G6657,Product_Code,Cost)</f>
        <v>3</v>
      </c>
      <c r="L6657" s="2">
        <f t="array" ref="L6657">XLOOKUP('Transaction Data'!$G6657,Product_Code,Unit_Price)</f>
        <v>5</v>
      </c>
      <c r="M6657" s="3">
        <f>'Transaction Data'!$F6657*'Transaction Data'!$K6657</f>
        <v>234</v>
      </c>
      <c r="N6657" s="3">
        <f>'Transaction Data'!$F6657*'Transaction Data'!$L6657</f>
        <v>390</v>
      </c>
      <c r="O6657" s="3">
        <f>'Transaction Data'!$N6657-'Transaction Data'!$M6657</f>
        <v>156</v>
      </c>
      <c r="P6657" s="2">
        <f>DATEDIF('Transaction Data'!$D6657,'Transaction Data'!$A6657,"y")</f>
        <v>43</v>
      </c>
      <c r="Q6657" s="2" t="str">
        <f>FLOOR('Transaction Data'!$P6657,15)&amp;"-"&amp;FLOOR('Transaction Data'!$P6657,15)+14</f>
        <v>30-44</v>
      </c>
      <c r="R6657" s="2" t="str">
        <f>IF('Transaction Data'!$L6657&lt;=10,"Less Expensive","Expensive")</f>
        <v>Less Expensive</v>
      </c>
      <c r="S6657" s="4">
        <f>WEEKDAY('Transaction Data'!$A6657)</f>
        <v>5</v>
      </c>
      <c r="T6657" s="2" t="str">
        <f>IF(WEEKDAY('Transaction Data'!$A6657,2)&lt;6,"Weekday","Weekend")</f>
        <v>Weekday</v>
      </c>
    </row>
    <row r="6658" ht="15.75" customHeight="1">
      <c r="A6658" s="1">
        <v>45395.0</v>
      </c>
      <c r="B6658" s="2" t="s">
        <v>6201</v>
      </c>
      <c r="C6658" s="2" t="s">
        <v>65</v>
      </c>
      <c r="D6658" s="1">
        <v>29087.0</v>
      </c>
      <c r="E6658" s="2" t="s">
        <v>63</v>
      </c>
      <c r="F6658" s="2">
        <v>487.0</v>
      </c>
      <c r="G6658" s="2" t="s">
        <v>57</v>
      </c>
      <c r="H6658" s="2" t="s">
        <v>52</v>
      </c>
      <c r="I6658" s="2" t="s">
        <v>30</v>
      </c>
      <c r="J6658" s="2" t="str">
        <f t="array" ref="J6658">XLOOKUP('Transaction Data'!$G6658,Product_Code,Biscuit_Brand)</f>
        <v>Oatmeal Cookies</v>
      </c>
      <c r="K6658" s="2">
        <f t="array" ref="K6658">XLOOKUP('Transaction Data'!$G6658,Product_Code,Cost)</f>
        <v>19</v>
      </c>
      <c r="L6658" s="2">
        <f t="array" ref="L6658">XLOOKUP('Transaction Data'!$G6658,Product_Code,Unit_Price)</f>
        <v>23</v>
      </c>
      <c r="M6658" s="3">
        <f>'Transaction Data'!$F6658*'Transaction Data'!$K6658</f>
        <v>9253</v>
      </c>
      <c r="N6658" s="3">
        <f>'Transaction Data'!$F6658*'Transaction Data'!$L6658</f>
        <v>11201</v>
      </c>
      <c r="O6658" s="3">
        <f>'Transaction Data'!$N6658-'Transaction Data'!$M6658</f>
        <v>1948</v>
      </c>
      <c r="P6658" s="2">
        <f>DATEDIF('Transaction Data'!$D6658,'Transaction Data'!$A6658,"y")</f>
        <v>44</v>
      </c>
      <c r="Q6658" s="2" t="str">
        <f>FLOOR('Transaction Data'!$P6658,15)&amp;"-"&amp;FLOOR('Transaction Data'!$P6658,15)+14</f>
        <v>30-44</v>
      </c>
      <c r="R6658" s="2" t="str">
        <f>IF('Transaction Data'!$L6658&lt;=10,"Less Expensive","Expensive")</f>
        <v>Expensive</v>
      </c>
      <c r="S6658" s="4">
        <f>WEEKDAY('Transaction Data'!$A6658)</f>
        <v>7</v>
      </c>
      <c r="T6658" s="2" t="str">
        <f>IF(WEEKDAY('Transaction Data'!$A6658,2)&lt;6,"Weekday","Weekend")</f>
        <v>Weekend</v>
      </c>
    </row>
    <row r="6659" ht="15.75" customHeight="1">
      <c r="A6659" s="1">
        <v>45392.0</v>
      </c>
      <c r="B6659" s="2" t="s">
        <v>6202</v>
      </c>
      <c r="C6659" s="2" t="s">
        <v>78</v>
      </c>
      <c r="D6659" s="1">
        <v>23273.0</v>
      </c>
      <c r="E6659" s="2" t="s">
        <v>27</v>
      </c>
      <c r="F6659" s="2">
        <v>118.0</v>
      </c>
      <c r="G6659" s="2" t="s">
        <v>28</v>
      </c>
      <c r="H6659" s="2" t="s">
        <v>52</v>
      </c>
      <c r="I6659" s="2" t="s">
        <v>25</v>
      </c>
      <c r="J6659" s="2" t="str">
        <f t="array" ref="J6659">XLOOKUP('Transaction Data'!$G6659,Product_Code,Biscuit_Brand)</f>
        <v>Shortbread</v>
      </c>
      <c r="K6659" s="2">
        <f t="array" ref="K6659">XLOOKUP('Transaction Data'!$G6659,Product_Code,Cost)</f>
        <v>10</v>
      </c>
      <c r="L6659" s="2">
        <f t="array" ref="L6659">XLOOKUP('Transaction Data'!$G6659,Product_Code,Unit_Price)</f>
        <v>45</v>
      </c>
      <c r="M6659" s="3">
        <f>'Transaction Data'!$F6659*'Transaction Data'!$K6659</f>
        <v>1180</v>
      </c>
      <c r="N6659" s="3">
        <f>'Transaction Data'!$F6659*'Transaction Data'!$L6659</f>
        <v>5310</v>
      </c>
      <c r="O6659" s="3">
        <f>'Transaction Data'!$N6659-'Transaction Data'!$M6659</f>
        <v>4130</v>
      </c>
      <c r="P6659" s="2">
        <f>DATEDIF('Transaction Data'!$D6659,'Transaction Data'!$A6659,"y")</f>
        <v>60</v>
      </c>
      <c r="Q6659" s="2" t="str">
        <f>FLOOR('Transaction Data'!$P6659,15)&amp;"-"&amp;FLOOR('Transaction Data'!$P6659,15)+14</f>
        <v>60-74</v>
      </c>
      <c r="R6659" s="2" t="str">
        <f>IF('Transaction Data'!$L6659&lt;=10,"Less Expensive","Expensive")</f>
        <v>Expensive</v>
      </c>
      <c r="S6659" s="4">
        <f>WEEKDAY('Transaction Data'!$A6659)</f>
        <v>4</v>
      </c>
      <c r="T6659" s="2" t="str">
        <f>IF(WEEKDAY('Transaction Data'!$A6659,2)&lt;6,"Weekday","Weekend")</f>
        <v>Weekday</v>
      </c>
    </row>
    <row r="6660" ht="15.75" customHeight="1">
      <c r="A6660" s="1">
        <v>45305.0</v>
      </c>
      <c r="B6660" s="2" t="s">
        <v>6203</v>
      </c>
      <c r="C6660" s="2" t="s">
        <v>21</v>
      </c>
      <c r="D6660" s="1">
        <v>16640.0</v>
      </c>
      <c r="E6660" s="2" t="s">
        <v>63</v>
      </c>
      <c r="F6660" s="2">
        <v>287.0</v>
      </c>
      <c r="G6660" s="2" t="s">
        <v>38</v>
      </c>
      <c r="H6660" s="2" t="s">
        <v>45</v>
      </c>
      <c r="I6660" s="2" t="s">
        <v>25</v>
      </c>
      <c r="J6660" s="2" t="str">
        <f t="array" ref="J6660">XLOOKUP('Transaction Data'!$G6660,Product_Code,Biscuit_Brand)</f>
        <v>Ginger Snaps</v>
      </c>
      <c r="K6660" s="2">
        <f t="array" ref="K6660">XLOOKUP('Transaction Data'!$G6660,Product_Code,Cost)</f>
        <v>14</v>
      </c>
      <c r="L6660" s="2">
        <f t="array" ref="L6660">XLOOKUP('Transaction Data'!$G6660,Product_Code,Unit_Price)</f>
        <v>28</v>
      </c>
      <c r="M6660" s="3">
        <f>'Transaction Data'!$F6660*'Transaction Data'!$K6660</f>
        <v>4018</v>
      </c>
      <c r="N6660" s="3">
        <f>'Transaction Data'!$F6660*'Transaction Data'!$L6660</f>
        <v>8036</v>
      </c>
      <c r="O6660" s="3">
        <f>'Transaction Data'!$N6660-'Transaction Data'!$M6660</f>
        <v>4018</v>
      </c>
      <c r="P6660" s="2">
        <f>DATEDIF('Transaction Data'!$D6660,'Transaction Data'!$A6660,"y")</f>
        <v>78</v>
      </c>
      <c r="Q6660" s="2" t="str">
        <f>FLOOR('Transaction Data'!$P6660,15)&amp;"-"&amp;FLOOR('Transaction Data'!$P6660,15)+14</f>
        <v>75-89</v>
      </c>
      <c r="R6660" s="2" t="str">
        <f>IF('Transaction Data'!$L6660&lt;=10,"Less Expensive","Expensive")</f>
        <v>Expensive</v>
      </c>
      <c r="S6660" s="4">
        <f>WEEKDAY('Transaction Data'!$A6660)</f>
        <v>1</v>
      </c>
      <c r="T6660" s="2" t="str">
        <f>IF(WEEKDAY('Transaction Data'!$A6660,2)&lt;6,"Weekday","Weekend")</f>
        <v>Weekend</v>
      </c>
    </row>
    <row r="6661" ht="15.75" customHeight="1">
      <c r="A6661" s="1">
        <v>45343.0</v>
      </c>
      <c r="B6661" s="2" t="s">
        <v>31</v>
      </c>
      <c r="C6661" s="2" t="s">
        <v>32</v>
      </c>
      <c r="D6661" s="1">
        <v>17833.0</v>
      </c>
      <c r="E6661" s="2" t="s">
        <v>63</v>
      </c>
      <c r="F6661" s="2">
        <v>90.0</v>
      </c>
      <c r="G6661" s="2" t="s">
        <v>44</v>
      </c>
      <c r="H6661" s="2" t="s">
        <v>49</v>
      </c>
      <c r="I6661" s="2" t="s">
        <v>25</v>
      </c>
      <c r="J6661" s="2" t="str">
        <f t="array" ref="J6661">XLOOKUP('Transaction Data'!$G6661,Product_Code,Biscuit_Brand)</f>
        <v>Butter Crunch</v>
      </c>
      <c r="K6661" s="2">
        <f t="array" ref="K6661">XLOOKUP('Transaction Data'!$G6661,Product_Code,Cost)</f>
        <v>10</v>
      </c>
      <c r="L6661" s="2">
        <f t="array" ref="L6661">XLOOKUP('Transaction Data'!$G6661,Product_Code,Unit_Price)</f>
        <v>11</v>
      </c>
      <c r="M6661" s="3">
        <f>'Transaction Data'!$F6661*'Transaction Data'!$K6661</f>
        <v>900</v>
      </c>
      <c r="N6661" s="3">
        <f>'Transaction Data'!$F6661*'Transaction Data'!$L6661</f>
        <v>990</v>
      </c>
      <c r="O6661" s="3">
        <f>'Transaction Data'!$N6661-'Transaction Data'!$M6661</f>
        <v>90</v>
      </c>
      <c r="P6661" s="2">
        <f>DATEDIF('Transaction Data'!$D6661,'Transaction Data'!$A6661,"y")</f>
        <v>75</v>
      </c>
      <c r="Q6661" s="2" t="str">
        <f>FLOOR('Transaction Data'!$P6661,15)&amp;"-"&amp;FLOOR('Transaction Data'!$P6661,15)+14</f>
        <v>75-89</v>
      </c>
      <c r="R6661" s="2" t="str">
        <f>IF('Transaction Data'!$L6661&lt;=10,"Less Expensive","Expensive")</f>
        <v>Expensive</v>
      </c>
      <c r="S6661" s="4">
        <f>WEEKDAY('Transaction Data'!$A6661)</f>
        <v>4</v>
      </c>
      <c r="T6661" s="2" t="str">
        <f>IF(WEEKDAY('Transaction Data'!$A6661,2)&lt;6,"Weekday","Weekend")</f>
        <v>Weekday</v>
      </c>
    </row>
    <row r="6662" ht="15.75" customHeight="1">
      <c r="A6662" s="1">
        <v>45293.0</v>
      </c>
      <c r="B6662" s="2" t="s">
        <v>36</v>
      </c>
      <c r="C6662" s="2" t="s">
        <v>21</v>
      </c>
      <c r="D6662" s="1">
        <v>30203.0</v>
      </c>
      <c r="E6662" s="2" t="s">
        <v>22</v>
      </c>
      <c r="F6662" s="2">
        <v>404.0</v>
      </c>
      <c r="G6662" s="2" t="s">
        <v>33</v>
      </c>
      <c r="H6662" s="2" t="s">
        <v>52</v>
      </c>
      <c r="I6662" s="2" t="s">
        <v>25</v>
      </c>
      <c r="J6662" s="2" t="str">
        <f t="array" ref="J6662">XLOOKUP('Transaction Data'!$G6662,Product_Code,Biscuit_Brand)</f>
        <v>Caramel Biscuits</v>
      </c>
      <c r="K6662" s="2">
        <f t="array" ref="K6662">XLOOKUP('Transaction Data'!$G6662,Product_Code,Cost)</f>
        <v>18</v>
      </c>
      <c r="L6662" s="2">
        <f t="array" ref="L6662">XLOOKUP('Transaction Data'!$G6662,Product_Code,Unit_Price)</f>
        <v>22</v>
      </c>
      <c r="M6662" s="3">
        <f>'Transaction Data'!$F6662*'Transaction Data'!$K6662</f>
        <v>7272</v>
      </c>
      <c r="N6662" s="3">
        <f>'Transaction Data'!$F6662*'Transaction Data'!$L6662</f>
        <v>8888</v>
      </c>
      <c r="O6662" s="3">
        <f>'Transaction Data'!$N6662-'Transaction Data'!$M6662</f>
        <v>1616</v>
      </c>
      <c r="P6662" s="2">
        <f>DATEDIF('Transaction Data'!$D6662,'Transaction Data'!$A6662,"y")</f>
        <v>41</v>
      </c>
      <c r="Q6662" s="2" t="str">
        <f>FLOOR('Transaction Data'!$P6662,15)&amp;"-"&amp;FLOOR('Transaction Data'!$P6662,15)+14</f>
        <v>30-44</v>
      </c>
      <c r="R6662" s="2" t="str">
        <f>IF('Transaction Data'!$L6662&lt;=10,"Less Expensive","Expensive")</f>
        <v>Expensive</v>
      </c>
      <c r="S6662" s="4">
        <f>WEEKDAY('Transaction Data'!$A6662)</f>
        <v>3</v>
      </c>
      <c r="T6662" s="2" t="str">
        <f>IF(WEEKDAY('Transaction Data'!$A6662,2)&lt;6,"Weekday","Weekend")</f>
        <v>Weekday</v>
      </c>
    </row>
    <row r="6663" ht="15.75" customHeight="1">
      <c r="A6663" s="1">
        <v>45422.0</v>
      </c>
      <c r="B6663" s="2" t="s">
        <v>6204</v>
      </c>
      <c r="C6663" s="2" t="s">
        <v>69</v>
      </c>
      <c r="D6663" s="1">
        <v>33257.0</v>
      </c>
      <c r="E6663" s="2" t="s">
        <v>63</v>
      </c>
      <c r="F6663" s="2">
        <v>438.0</v>
      </c>
      <c r="G6663" s="2" t="s">
        <v>55</v>
      </c>
      <c r="H6663" s="2" t="s">
        <v>49</v>
      </c>
      <c r="I6663" s="2" t="s">
        <v>25</v>
      </c>
      <c r="J6663" s="2" t="str">
        <f t="array" ref="J6663">XLOOKUP('Transaction Data'!$G6663,Product_Code,Biscuit_Brand)</f>
        <v>Vanilla Wafers</v>
      </c>
      <c r="K6663" s="2">
        <f t="array" ref="K6663">XLOOKUP('Transaction Data'!$G6663,Product_Code,Cost)</f>
        <v>18</v>
      </c>
      <c r="L6663" s="2">
        <f t="array" ref="L6663">XLOOKUP('Transaction Data'!$G6663,Product_Code,Unit_Price)</f>
        <v>36</v>
      </c>
      <c r="M6663" s="3">
        <f>'Transaction Data'!$F6663*'Transaction Data'!$K6663</f>
        <v>7884</v>
      </c>
      <c r="N6663" s="3">
        <f>'Transaction Data'!$F6663*'Transaction Data'!$L6663</f>
        <v>15768</v>
      </c>
      <c r="O6663" s="3">
        <f>'Transaction Data'!$N6663-'Transaction Data'!$M6663</f>
        <v>7884</v>
      </c>
      <c r="P6663" s="2">
        <f>DATEDIF('Transaction Data'!$D6663,'Transaction Data'!$A6663,"y")</f>
        <v>33</v>
      </c>
      <c r="Q6663" s="2" t="str">
        <f>FLOOR('Transaction Data'!$P6663,15)&amp;"-"&amp;FLOOR('Transaction Data'!$P6663,15)+14</f>
        <v>30-44</v>
      </c>
      <c r="R6663" s="2" t="str">
        <f>IF('Transaction Data'!$L6663&lt;=10,"Less Expensive","Expensive")</f>
        <v>Expensive</v>
      </c>
      <c r="S6663" s="4">
        <f>WEEKDAY('Transaction Data'!$A6663)</f>
        <v>6</v>
      </c>
      <c r="T6663" s="2" t="str">
        <f>IF(WEEKDAY('Transaction Data'!$A6663,2)&lt;6,"Weekday","Weekend")</f>
        <v>Weekday</v>
      </c>
    </row>
    <row r="6664" ht="15.75" customHeight="1">
      <c r="A6664" s="1">
        <v>45431.0</v>
      </c>
      <c r="B6664" s="2" t="s">
        <v>6205</v>
      </c>
      <c r="C6664" s="2" t="s">
        <v>69</v>
      </c>
      <c r="D6664" s="1">
        <v>34440.0</v>
      </c>
      <c r="E6664" s="2" t="s">
        <v>27</v>
      </c>
      <c r="F6664" s="2">
        <v>433.0</v>
      </c>
      <c r="G6664" s="2" t="s">
        <v>33</v>
      </c>
      <c r="H6664" s="2" t="s">
        <v>52</v>
      </c>
      <c r="I6664" s="2" t="s">
        <v>25</v>
      </c>
      <c r="J6664" s="2" t="str">
        <f t="array" ref="J6664">XLOOKUP('Transaction Data'!$G6664,Product_Code,Biscuit_Brand)</f>
        <v>Caramel Biscuits</v>
      </c>
      <c r="K6664" s="2">
        <f t="array" ref="K6664">XLOOKUP('Transaction Data'!$G6664,Product_Code,Cost)</f>
        <v>18</v>
      </c>
      <c r="L6664" s="2">
        <f t="array" ref="L6664">XLOOKUP('Transaction Data'!$G6664,Product_Code,Unit_Price)</f>
        <v>22</v>
      </c>
      <c r="M6664" s="3">
        <f>'Transaction Data'!$F6664*'Transaction Data'!$K6664</f>
        <v>7794</v>
      </c>
      <c r="N6664" s="3">
        <f>'Transaction Data'!$F6664*'Transaction Data'!$L6664</f>
        <v>9526</v>
      </c>
      <c r="O6664" s="3">
        <f>'Transaction Data'!$N6664-'Transaction Data'!$M6664</f>
        <v>1732</v>
      </c>
      <c r="P6664" s="2">
        <f>DATEDIF('Transaction Data'!$D6664,'Transaction Data'!$A6664,"y")</f>
        <v>30</v>
      </c>
      <c r="Q6664" s="2" t="str">
        <f>FLOOR('Transaction Data'!$P6664,15)&amp;"-"&amp;FLOOR('Transaction Data'!$P6664,15)+14</f>
        <v>30-44</v>
      </c>
      <c r="R6664" s="2" t="str">
        <f>IF('Transaction Data'!$L6664&lt;=10,"Less Expensive","Expensive")</f>
        <v>Expensive</v>
      </c>
      <c r="S6664" s="4">
        <f>WEEKDAY('Transaction Data'!$A6664)</f>
        <v>1</v>
      </c>
      <c r="T6664" s="2" t="str">
        <f>IF(WEEKDAY('Transaction Data'!$A6664,2)&lt;6,"Weekday","Weekend")</f>
        <v>Weekend</v>
      </c>
    </row>
    <row r="6665" ht="15.75" customHeight="1">
      <c r="A6665" s="1">
        <v>45425.0</v>
      </c>
      <c r="B6665" s="2" t="s">
        <v>6206</v>
      </c>
      <c r="C6665" s="2" t="s">
        <v>47</v>
      </c>
      <c r="D6665" s="1">
        <v>22629.0</v>
      </c>
      <c r="E6665" s="2" t="s">
        <v>37</v>
      </c>
      <c r="F6665" s="2">
        <v>432.0</v>
      </c>
      <c r="G6665" s="2" t="s">
        <v>33</v>
      </c>
      <c r="H6665" s="2" t="s">
        <v>34</v>
      </c>
      <c r="I6665" s="2" t="s">
        <v>25</v>
      </c>
      <c r="J6665" s="2" t="str">
        <f t="array" ref="J6665">XLOOKUP('Transaction Data'!$G6665,Product_Code,Biscuit_Brand)</f>
        <v>Caramel Biscuits</v>
      </c>
      <c r="K6665" s="2">
        <f t="array" ref="K6665">XLOOKUP('Transaction Data'!$G6665,Product_Code,Cost)</f>
        <v>18</v>
      </c>
      <c r="L6665" s="2">
        <f t="array" ref="L6665">XLOOKUP('Transaction Data'!$G6665,Product_Code,Unit_Price)</f>
        <v>22</v>
      </c>
      <c r="M6665" s="3">
        <f>'Transaction Data'!$F6665*'Transaction Data'!$K6665</f>
        <v>7776</v>
      </c>
      <c r="N6665" s="3">
        <f>'Transaction Data'!$F6665*'Transaction Data'!$L6665</f>
        <v>9504</v>
      </c>
      <c r="O6665" s="3">
        <f>'Transaction Data'!$N6665-'Transaction Data'!$M6665</f>
        <v>1728</v>
      </c>
      <c r="P6665" s="2">
        <f>DATEDIF('Transaction Data'!$D6665,'Transaction Data'!$A6665,"y")</f>
        <v>62</v>
      </c>
      <c r="Q6665" s="2" t="str">
        <f>FLOOR('Transaction Data'!$P6665,15)&amp;"-"&amp;FLOOR('Transaction Data'!$P6665,15)+14</f>
        <v>60-74</v>
      </c>
      <c r="R6665" s="2" t="str">
        <f>IF('Transaction Data'!$L6665&lt;=10,"Less Expensive","Expensive")</f>
        <v>Expensive</v>
      </c>
      <c r="S6665" s="4">
        <f>WEEKDAY('Transaction Data'!$A6665)</f>
        <v>2</v>
      </c>
      <c r="T6665" s="2" t="str">
        <f>IF(WEEKDAY('Transaction Data'!$A6665,2)&lt;6,"Weekday","Weekend")</f>
        <v>Weekday</v>
      </c>
    </row>
    <row r="6666" ht="15.75" customHeight="1">
      <c r="A6666" s="1">
        <v>45474.0</v>
      </c>
      <c r="B6666" s="2" t="s">
        <v>6207</v>
      </c>
      <c r="C6666" s="2" t="s">
        <v>72</v>
      </c>
      <c r="D6666" s="1">
        <v>36476.0</v>
      </c>
      <c r="E6666" s="2" t="s">
        <v>37</v>
      </c>
      <c r="F6666" s="2">
        <v>333.0</v>
      </c>
      <c r="G6666" s="2" t="s">
        <v>44</v>
      </c>
      <c r="H6666" s="2" t="s">
        <v>34</v>
      </c>
      <c r="I6666" s="2" t="s">
        <v>25</v>
      </c>
      <c r="J6666" s="2" t="str">
        <f t="array" ref="J6666">XLOOKUP('Transaction Data'!$G6666,Product_Code,Biscuit_Brand)</f>
        <v>Butter Crunch</v>
      </c>
      <c r="K6666" s="2">
        <f t="array" ref="K6666">XLOOKUP('Transaction Data'!$G6666,Product_Code,Cost)</f>
        <v>10</v>
      </c>
      <c r="L6666" s="2">
        <f t="array" ref="L6666">XLOOKUP('Transaction Data'!$G6666,Product_Code,Unit_Price)</f>
        <v>11</v>
      </c>
      <c r="M6666" s="3">
        <f>'Transaction Data'!$F6666*'Transaction Data'!$K6666</f>
        <v>3330</v>
      </c>
      <c r="N6666" s="3">
        <f>'Transaction Data'!$F6666*'Transaction Data'!$L6666</f>
        <v>3663</v>
      </c>
      <c r="O6666" s="3">
        <f>'Transaction Data'!$N6666-'Transaction Data'!$M6666</f>
        <v>333</v>
      </c>
      <c r="P6666" s="2">
        <f>DATEDIF('Transaction Data'!$D6666,'Transaction Data'!$A6666,"y")</f>
        <v>24</v>
      </c>
      <c r="Q6666" s="2" t="str">
        <f>FLOOR('Transaction Data'!$P6666,15)&amp;"-"&amp;FLOOR('Transaction Data'!$P6666,15)+14</f>
        <v>15-29</v>
      </c>
      <c r="R6666" s="2" t="str">
        <f>IF('Transaction Data'!$L6666&lt;=10,"Less Expensive","Expensive")</f>
        <v>Expensive</v>
      </c>
      <c r="S6666" s="4">
        <f>WEEKDAY('Transaction Data'!$A6666)</f>
        <v>2</v>
      </c>
      <c r="T6666" s="2" t="str">
        <f>IF(WEEKDAY('Transaction Data'!$A6666,2)&lt;6,"Weekday","Weekend")</f>
        <v>Weekday</v>
      </c>
    </row>
    <row r="6667" ht="15.75" customHeight="1">
      <c r="A6667" s="1">
        <v>45442.0</v>
      </c>
      <c r="B6667" s="2" t="s">
        <v>31</v>
      </c>
      <c r="C6667" s="2" t="s">
        <v>32</v>
      </c>
      <c r="D6667" s="1">
        <v>17252.0</v>
      </c>
      <c r="E6667" s="2" t="s">
        <v>22</v>
      </c>
      <c r="F6667" s="2">
        <v>363.0</v>
      </c>
      <c r="G6667" s="2" t="s">
        <v>28</v>
      </c>
      <c r="H6667" s="2" t="s">
        <v>39</v>
      </c>
      <c r="I6667" s="2" t="s">
        <v>25</v>
      </c>
      <c r="J6667" s="2" t="str">
        <f t="array" ref="J6667">XLOOKUP('Transaction Data'!$G6667,Product_Code,Biscuit_Brand)</f>
        <v>Shortbread</v>
      </c>
      <c r="K6667" s="2">
        <f t="array" ref="K6667">XLOOKUP('Transaction Data'!$G6667,Product_Code,Cost)</f>
        <v>10</v>
      </c>
      <c r="L6667" s="2">
        <f t="array" ref="L6667">XLOOKUP('Transaction Data'!$G6667,Product_Code,Unit_Price)</f>
        <v>45</v>
      </c>
      <c r="M6667" s="3">
        <f>'Transaction Data'!$F6667*'Transaction Data'!$K6667</f>
        <v>3630</v>
      </c>
      <c r="N6667" s="3">
        <f>'Transaction Data'!$F6667*'Transaction Data'!$L6667</f>
        <v>16335</v>
      </c>
      <c r="O6667" s="3">
        <f>'Transaction Data'!$N6667-'Transaction Data'!$M6667</f>
        <v>12705</v>
      </c>
      <c r="P6667" s="2">
        <f>DATEDIF('Transaction Data'!$D6667,'Transaction Data'!$A6667,"y")</f>
        <v>77</v>
      </c>
      <c r="Q6667" s="2" t="str">
        <f>FLOOR('Transaction Data'!$P6667,15)&amp;"-"&amp;FLOOR('Transaction Data'!$P6667,15)+14</f>
        <v>75-89</v>
      </c>
      <c r="R6667" s="2" t="str">
        <f>IF('Transaction Data'!$L6667&lt;=10,"Less Expensive","Expensive")</f>
        <v>Expensive</v>
      </c>
      <c r="S6667" s="4">
        <f>WEEKDAY('Transaction Data'!$A6667)</f>
        <v>5</v>
      </c>
      <c r="T6667" s="2" t="str">
        <f>IF(WEEKDAY('Transaction Data'!$A6667,2)&lt;6,"Weekday","Weekend")</f>
        <v>Weekday</v>
      </c>
    </row>
    <row r="6668" ht="15.75" customHeight="1">
      <c r="A6668" s="1">
        <v>45338.0</v>
      </c>
      <c r="B6668" s="2" t="s">
        <v>36</v>
      </c>
      <c r="C6668" s="2" t="s">
        <v>21</v>
      </c>
      <c r="D6668" s="1">
        <v>29362.0</v>
      </c>
      <c r="E6668" s="2" t="s">
        <v>63</v>
      </c>
      <c r="F6668" s="2">
        <v>391.0</v>
      </c>
      <c r="G6668" s="2" t="s">
        <v>44</v>
      </c>
      <c r="H6668" s="2" t="s">
        <v>42</v>
      </c>
      <c r="I6668" s="2" t="s">
        <v>25</v>
      </c>
      <c r="J6668" s="2" t="str">
        <f t="array" ref="J6668">XLOOKUP('Transaction Data'!$G6668,Product_Code,Biscuit_Brand)</f>
        <v>Butter Crunch</v>
      </c>
      <c r="K6668" s="2">
        <f t="array" ref="K6668">XLOOKUP('Transaction Data'!$G6668,Product_Code,Cost)</f>
        <v>10</v>
      </c>
      <c r="L6668" s="2">
        <f t="array" ref="L6668">XLOOKUP('Transaction Data'!$G6668,Product_Code,Unit_Price)</f>
        <v>11</v>
      </c>
      <c r="M6668" s="3">
        <f>'Transaction Data'!$F6668*'Transaction Data'!$K6668</f>
        <v>3910</v>
      </c>
      <c r="N6668" s="3">
        <f>'Transaction Data'!$F6668*'Transaction Data'!$L6668</f>
        <v>4301</v>
      </c>
      <c r="O6668" s="3">
        <f>'Transaction Data'!$N6668-'Transaction Data'!$M6668</f>
        <v>391</v>
      </c>
      <c r="P6668" s="2">
        <f>DATEDIF('Transaction Data'!$D6668,'Transaction Data'!$A6668,"y")</f>
        <v>43</v>
      </c>
      <c r="Q6668" s="2" t="str">
        <f>FLOOR('Transaction Data'!$P6668,15)&amp;"-"&amp;FLOOR('Transaction Data'!$P6668,15)+14</f>
        <v>30-44</v>
      </c>
      <c r="R6668" s="2" t="str">
        <f>IF('Transaction Data'!$L6668&lt;=10,"Less Expensive","Expensive")</f>
        <v>Expensive</v>
      </c>
      <c r="S6668" s="4">
        <f>WEEKDAY('Transaction Data'!$A6668)</f>
        <v>6</v>
      </c>
      <c r="T6668" s="2" t="str">
        <f>IF(WEEKDAY('Transaction Data'!$A6668,2)&lt;6,"Weekday","Weekend")</f>
        <v>Weekday</v>
      </c>
    </row>
    <row r="6669" ht="15.75" customHeight="1">
      <c r="A6669" s="1">
        <v>45460.0</v>
      </c>
      <c r="B6669" s="2" t="s">
        <v>3138</v>
      </c>
      <c r="C6669" s="2" t="s">
        <v>78</v>
      </c>
      <c r="D6669" s="1">
        <v>32232.0</v>
      </c>
      <c r="E6669" s="2" t="s">
        <v>22</v>
      </c>
      <c r="F6669" s="2">
        <v>322.0</v>
      </c>
      <c r="G6669" s="2" t="s">
        <v>48</v>
      </c>
      <c r="H6669" s="2" t="s">
        <v>45</v>
      </c>
      <c r="I6669" s="2" t="s">
        <v>25</v>
      </c>
      <c r="J6669" s="2" t="str">
        <f t="array" ref="J6669">XLOOKUP('Transaction Data'!$G6669,Product_Code,Biscuit_Brand)</f>
        <v>Lemon Crisps</v>
      </c>
      <c r="K6669" s="2">
        <f t="array" ref="K6669">XLOOKUP('Transaction Data'!$G6669,Product_Code,Cost)</f>
        <v>7</v>
      </c>
      <c r="L6669" s="2">
        <f t="array" ref="L6669">XLOOKUP('Transaction Data'!$G6669,Product_Code,Unit_Price)</f>
        <v>9</v>
      </c>
      <c r="M6669" s="3">
        <f>'Transaction Data'!$F6669*'Transaction Data'!$K6669</f>
        <v>2254</v>
      </c>
      <c r="N6669" s="3">
        <f>'Transaction Data'!$F6669*'Transaction Data'!$L6669</f>
        <v>2898</v>
      </c>
      <c r="O6669" s="3">
        <f>'Transaction Data'!$N6669-'Transaction Data'!$M6669</f>
        <v>644</v>
      </c>
      <c r="P6669" s="2">
        <f>DATEDIF('Transaction Data'!$D6669,'Transaction Data'!$A6669,"y")</f>
        <v>36</v>
      </c>
      <c r="Q6669" s="2" t="str">
        <f>FLOOR('Transaction Data'!$P6669,15)&amp;"-"&amp;FLOOR('Transaction Data'!$P6669,15)+14</f>
        <v>30-44</v>
      </c>
      <c r="R6669" s="2" t="str">
        <f>IF('Transaction Data'!$L6669&lt;=10,"Less Expensive","Expensive")</f>
        <v>Less Expensive</v>
      </c>
      <c r="S6669" s="4">
        <f>WEEKDAY('Transaction Data'!$A6669)</f>
        <v>2</v>
      </c>
      <c r="T6669" s="2" t="str">
        <f>IF(WEEKDAY('Transaction Data'!$A6669,2)&lt;6,"Weekday","Weekend")</f>
        <v>Weekday</v>
      </c>
    </row>
    <row r="6670" ht="15.75" customHeight="1">
      <c r="A6670" s="1">
        <v>45418.0</v>
      </c>
      <c r="B6670" s="2" t="s">
        <v>6208</v>
      </c>
      <c r="C6670" s="2" t="s">
        <v>78</v>
      </c>
      <c r="D6670" s="1">
        <v>32997.0</v>
      </c>
      <c r="E6670" s="2" t="s">
        <v>27</v>
      </c>
      <c r="F6670" s="2">
        <v>434.0</v>
      </c>
      <c r="G6670" s="2" t="s">
        <v>38</v>
      </c>
      <c r="H6670" s="2" t="s">
        <v>49</v>
      </c>
      <c r="I6670" s="2" t="s">
        <v>25</v>
      </c>
      <c r="J6670" s="2" t="str">
        <f t="array" ref="J6670">XLOOKUP('Transaction Data'!$G6670,Product_Code,Biscuit_Brand)</f>
        <v>Ginger Snaps</v>
      </c>
      <c r="K6670" s="2">
        <f t="array" ref="K6670">XLOOKUP('Transaction Data'!$G6670,Product_Code,Cost)</f>
        <v>14</v>
      </c>
      <c r="L6670" s="2">
        <f t="array" ref="L6670">XLOOKUP('Transaction Data'!$G6670,Product_Code,Unit_Price)</f>
        <v>28</v>
      </c>
      <c r="M6670" s="3">
        <f>'Transaction Data'!$F6670*'Transaction Data'!$K6670</f>
        <v>6076</v>
      </c>
      <c r="N6670" s="3">
        <f>'Transaction Data'!$F6670*'Transaction Data'!$L6670</f>
        <v>12152</v>
      </c>
      <c r="O6670" s="3">
        <f>'Transaction Data'!$N6670-'Transaction Data'!$M6670</f>
        <v>6076</v>
      </c>
      <c r="P6670" s="2">
        <f>DATEDIF('Transaction Data'!$D6670,'Transaction Data'!$A6670,"y")</f>
        <v>34</v>
      </c>
      <c r="Q6670" s="2" t="str">
        <f>FLOOR('Transaction Data'!$P6670,15)&amp;"-"&amp;FLOOR('Transaction Data'!$P6670,15)+14</f>
        <v>30-44</v>
      </c>
      <c r="R6670" s="2" t="str">
        <f>IF('Transaction Data'!$L6670&lt;=10,"Less Expensive","Expensive")</f>
        <v>Expensive</v>
      </c>
      <c r="S6670" s="4">
        <f>WEEKDAY('Transaction Data'!$A6670)</f>
        <v>2</v>
      </c>
      <c r="T6670" s="2" t="str">
        <f>IF(WEEKDAY('Transaction Data'!$A6670,2)&lt;6,"Weekday","Weekend")</f>
        <v>Weekday</v>
      </c>
    </row>
    <row r="6671" ht="15.75" customHeight="1">
      <c r="A6671" s="1">
        <v>45316.0</v>
      </c>
      <c r="B6671" s="2" t="s">
        <v>31</v>
      </c>
      <c r="C6671" s="2" t="s">
        <v>32</v>
      </c>
      <c r="D6671" s="1">
        <v>38702.0</v>
      </c>
      <c r="E6671" s="2" t="s">
        <v>22</v>
      </c>
      <c r="F6671" s="2">
        <v>491.0</v>
      </c>
      <c r="G6671" s="2" t="s">
        <v>61</v>
      </c>
      <c r="H6671" s="2" t="s">
        <v>52</v>
      </c>
      <c r="I6671" s="2" t="s">
        <v>25</v>
      </c>
      <c r="J6671" s="2" t="str">
        <f t="array" ref="J6671">XLOOKUP('Transaction Data'!$G6671,Product_Code,Biscuit_Brand)</f>
        <v>Choco Delight</v>
      </c>
      <c r="K6671" s="2">
        <f t="array" ref="K6671">XLOOKUP('Transaction Data'!$G6671,Product_Code,Cost)</f>
        <v>3</v>
      </c>
      <c r="L6671" s="2">
        <f t="array" ref="L6671">XLOOKUP('Transaction Data'!$G6671,Product_Code,Unit_Price)</f>
        <v>5</v>
      </c>
      <c r="M6671" s="3">
        <f>'Transaction Data'!$F6671*'Transaction Data'!$K6671</f>
        <v>1473</v>
      </c>
      <c r="N6671" s="3">
        <f>'Transaction Data'!$F6671*'Transaction Data'!$L6671</f>
        <v>2455</v>
      </c>
      <c r="O6671" s="3">
        <f>'Transaction Data'!$N6671-'Transaction Data'!$M6671</f>
        <v>982</v>
      </c>
      <c r="P6671" s="2">
        <f>DATEDIF('Transaction Data'!$D6671,'Transaction Data'!$A6671,"y")</f>
        <v>18</v>
      </c>
      <c r="Q6671" s="2" t="str">
        <f>FLOOR('Transaction Data'!$P6671,15)&amp;"-"&amp;FLOOR('Transaction Data'!$P6671,15)+14</f>
        <v>15-29</v>
      </c>
      <c r="R6671" s="2" t="str">
        <f>IF('Transaction Data'!$L6671&lt;=10,"Less Expensive","Expensive")</f>
        <v>Less Expensive</v>
      </c>
      <c r="S6671" s="4">
        <f>WEEKDAY('Transaction Data'!$A6671)</f>
        <v>5</v>
      </c>
      <c r="T6671" s="2" t="str">
        <f>IF(WEEKDAY('Transaction Data'!$A6671,2)&lt;6,"Weekday","Weekend")</f>
        <v>Weekday</v>
      </c>
    </row>
    <row r="6672" ht="15.75" customHeight="1">
      <c r="A6672" s="1">
        <v>45359.0</v>
      </c>
      <c r="B6672" s="2" t="s">
        <v>36</v>
      </c>
      <c r="C6672" s="2" t="s">
        <v>21</v>
      </c>
      <c r="D6672" s="1">
        <v>34283.0</v>
      </c>
      <c r="E6672" s="2" t="s">
        <v>37</v>
      </c>
      <c r="F6672" s="2">
        <v>359.0</v>
      </c>
      <c r="G6672" s="2" t="s">
        <v>23</v>
      </c>
      <c r="H6672" s="2" t="s">
        <v>49</v>
      </c>
      <c r="I6672" s="2" t="s">
        <v>25</v>
      </c>
      <c r="J6672" s="2" t="str">
        <f t="array" ref="J6672">XLOOKUP('Transaction Data'!$G6672,Product_Code,Biscuit_Brand)</f>
        <v>Cinnamon Swirls</v>
      </c>
      <c r="K6672" s="2">
        <f t="array" ref="K6672">XLOOKUP('Transaction Data'!$G6672,Product_Code,Cost)</f>
        <v>10</v>
      </c>
      <c r="L6672" s="2">
        <f t="array" ref="L6672">XLOOKUP('Transaction Data'!$G6672,Product_Code,Unit_Price)</f>
        <v>14</v>
      </c>
      <c r="M6672" s="3">
        <f>'Transaction Data'!$F6672*'Transaction Data'!$K6672</f>
        <v>3590</v>
      </c>
      <c r="N6672" s="3">
        <f>'Transaction Data'!$F6672*'Transaction Data'!$L6672</f>
        <v>5026</v>
      </c>
      <c r="O6672" s="3">
        <f>'Transaction Data'!$N6672-'Transaction Data'!$M6672</f>
        <v>1436</v>
      </c>
      <c r="P6672" s="2">
        <f>DATEDIF('Transaction Data'!$D6672,'Transaction Data'!$A6672,"y")</f>
        <v>30</v>
      </c>
      <c r="Q6672" s="2" t="str">
        <f>FLOOR('Transaction Data'!$P6672,15)&amp;"-"&amp;FLOOR('Transaction Data'!$P6672,15)+14</f>
        <v>30-44</v>
      </c>
      <c r="R6672" s="2" t="str">
        <f>IF('Transaction Data'!$L6672&lt;=10,"Less Expensive","Expensive")</f>
        <v>Expensive</v>
      </c>
      <c r="S6672" s="4">
        <f>WEEKDAY('Transaction Data'!$A6672)</f>
        <v>6</v>
      </c>
      <c r="T6672" s="2" t="str">
        <f>IF(WEEKDAY('Transaction Data'!$A6672,2)&lt;6,"Weekday","Weekend")</f>
        <v>Weekday</v>
      </c>
    </row>
    <row r="6673" ht="15.75" customHeight="1">
      <c r="A6673" s="1">
        <v>45398.0</v>
      </c>
      <c r="B6673" s="2" t="s">
        <v>6209</v>
      </c>
      <c r="C6673" s="2" t="s">
        <v>69</v>
      </c>
      <c r="D6673" s="1">
        <v>37031.0</v>
      </c>
      <c r="E6673" s="2" t="s">
        <v>37</v>
      </c>
      <c r="F6673" s="2">
        <v>196.0</v>
      </c>
      <c r="G6673" s="2" t="s">
        <v>33</v>
      </c>
      <c r="H6673" s="2" t="s">
        <v>52</v>
      </c>
      <c r="I6673" s="2" t="s">
        <v>25</v>
      </c>
      <c r="J6673" s="2" t="str">
        <f t="array" ref="J6673">XLOOKUP('Transaction Data'!$G6673,Product_Code,Biscuit_Brand)</f>
        <v>Caramel Biscuits</v>
      </c>
      <c r="K6673" s="2">
        <f t="array" ref="K6673">XLOOKUP('Transaction Data'!$G6673,Product_Code,Cost)</f>
        <v>18</v>
      </c>
      <c r="L6673" s="2">
        <f t="array" ref="L6673">XLOOKUP('Transaction Data'!$G6673,Product_Code,Unit_Price)</f>
        <v>22</v>
      </c>
      <c r="M6673" s="3">
        <f>'Transaction Data'!$F6673*'Transaction Data'!$K6673</f>
        <v>3528</v>
      </c>
      <c r="N6673" s="3">
        <f>'Transaction Data'!$F6673*'Transaction Data'!$L6673</f>
        <v>4312</v>
      </c>
      <c r="O6673" s="3">
        <f>'Transaction Data'!$N6673-'Transaction Data'!$M6673</f>
        <v>784</v>
      </c>
      <c r="P6673" s="2">
        <f>DATEDIF('Transaction Data'!$D6673,'Transaction Data'!$A6673,"y")</f>
        <v>22</v>
      </c>
      <c r="Q6673" s="2" t="str">
        <f>FLOOR('Transaction Data'!$P6673,15)&amp;"-"&amp;FLOOR('Transaction Data'!$P6673,15)+14</f>
        <v>15-29</v>
      </c>
      <c r="R6673" s="2" t="str">
        <f>IF('Transaction Data'!$L6673&lt;=10,"Less Expensive","Expensive")</f>
        <v>Expensive</v>
      </c>
      <c r="S6673" s="4">
        <f>WEEKDAY('Transaction Data'!$A6673)</f>
        <v>3</v>
      </c>
      <c r="T6673" s="2" t="str">
        <f>IF(WEEKDAY('Transaction Data'!$A6673,2)&lt;6,"Weekday","Weekend")</f>
        <v>Weekday</v>
      </c>
    </row>
    <row r="6674" ht="15.75" customHeight="1">
      <c r="A6674" s="1">
        <v>45346.0</v>
      </c>
      <c r="B6674" s="2" t="s">
        <v>6210</v>
      </c>
      <c r="C6674" s="2" t="s">
        <v>32</v>
      </c>
      <c r="D6674" s="1">
        <v>20612.0</v>
      </c>
      <c r="E6674" s="2" t="s">
        <v>27</v>
      </c>
      <c r="F6674" s="2">
        <v>102.0</v>
      </c>
      <c r="G6674" s="2" t="s">
        <v>23</v>
      </c>
      <c r="H6674" s="2" t="s">
        <v>52</v>
      </c>
      <c r="I6674" s="2" t="s">
        <v>25</v>
      </c>
      <c r="J6674" s="2" t="str">
        <f t="array" ref="J6674">XLOOKUP('Transaction Data'!$G6674,Product_Code,Biscuit_Brand)</f>
        <v>Cinnamon Swirls</v>
      </c>
      <c r="K6674" s="2">
        <f t="array" ref="K6674">XLOOKUP('Transaction Data'!$G6674,Product_Code,Cost)</f>
        <v>10</v>
      </c>
      <c r="L6674" s="2">
        <f t="array" ref="L6674">XLOOKUP('Transaction Data'!$G6674,Product_Code,Unit_Price)</f>
        <v>14</v>
      </c>
      <c r="M6674" s="3">
        <f>'Transaction Data'!$F6674*'Transaction Data'!$K6674</f>
        <v>1020</v>
      </c>
      <c r="N6674" s="3">
        <f>'Transaction Data'!$F6674*'Transaction Data'!$L6674</f>
        <v>1428</v>
      </c>
      <c r="O6674" s="3">
        <f>'Transaction Data'!$N6674-'Transaction Data'!$M6674</f>
        <v>408</v>
      </c>
      <c r="P6674" s="2">
        <f>DATEDIF('Transaction Data'!$D6674,'Transaction Data'!$A6674,"y")</f>
        <v>67</v>
      </c>
      <c r="Q6674" s="2" t="str">
        <f>FLOOR('Transaction Data'!$P6674,15)&amp;"-"&amp;FLOOR('Transaction Data'!$P6674,15)+14</f>
        <v>60-74</v>
      </c>
      <c r="R6674" s="2" t="str">
        <f>IF('Transaction Data'!$L6674&lt;=10,"Less Expensive","Expensive")</f>
        <v>Expensive</v>
      </c>
      <c r="S6674" s="4">
        <f>WEEKDAY('Transaction Data'!$A6674)</f>
        <v>7</v>
      </c>
      <c r="T6674" s="2" t="str">
        <f>IF(WEEKDAY('Transaction Data'!$A6674,2)&lt;6,"Weekday","Weekend")</f>
        <v>Weekend</v>
      </c>
    </row>
    <row r="6675" ht="15.75" customHeight="1">
      <c r="A6675" s="1">
        <v>45471.0</v>
      </c>
      <c r="B6675" s="2" t="s">
        <v>31</v>
      </c>
      <c r="C6675" s="2" t="s">
        <v>32</v>
      </c>
      <c r="D6675" s="1">
        <v>28889.0</v>
      </c>
      <c r="E6675" s="2" t="s">
        <v>37</v>
      </c>
      <c r="F6675" s="2">
        <v>82.0</v>
      </c>
      <c r="G6675" s="2" t="s">
        <v>60</v>
      </c>
      <c r="H6675" s="2" t="s">
        <v>45</v>
      </c>
      <c r="I6675" s="2" t="s">
        <v>25</v>
      </c>
      <c r="J6675" s="2" t="str">
        <f t="array" ref="J6675">XLOOKUP('Transaction Data'!$G6675,Product_Code,Biscuit_Brand)</f>
        <v>Peanut Butter Bites</v>
      </c>
      <c r="K6675" s="2">
        <f t="array" ref="K6675">XLOOKUP('Transaction Data'!$G6675,Product_Code,Cost)</f>
        <v>5</v>
      </c>
      <c r="L6675" s="2">
        <f t="array" ref="L6675">XLOOKUP('Transaction Data'!$G6675,Product_Code,Unit_Price)</f>
        <v>7</v>
      </c>
      <c r="M6675" s="3">
        <f>'Transaction Data'!$F6675*'Transaction Data'!$K6675</f>
        <v>410</v>
      </c>
      <c r="N6675" s="3">
        <f>'Transaction Data'!$F6675*'Transaction Data'!$L6675</f>
        <v>574</v>
      </c>
      <c r="O6675" s="3">
        <f>'Transaction Data'!$N6675-'Transaction Data'!$M6675</f>
        <v>164</v>
      </c>
      <c r="P6675" s="2">
        <f>DATEDIF('Transaction Data'!$D6675,'Transaction Data'!$A6675,"y")</f>
        <v>45</v>
      </c>
      <c r="Q6675" s="2" t="str">
        <f>FLOOR('Transaction Data'!$P6675,15)&amp;"-"&amp;FLOOR('Transaction Data'!$P6675,15)+14</f>
        <v>45-59</v>
      </c>
      <c r="R6675" s="2" t="str">
        <f>IF('Transaction Data'!$L6675&lt;=10,"Less Expensive","Expensive")</f>
        <v>Less Expensive</v>
      </c>
      <c r="S6675" s="4">
        <f>WEEKDAY('Transaction Data'!$A6675)</f>
        <v>6</v>
      </c>
      <c r="T6675" s="2" t="str">
        <f>IF(WEEKDAY('Transaction Data'!$A6675,2)&lt;6,"Weekday","Weekend")</f>
        <v>Weekday</v>
      </c>
    </row>
    <row r="6676" ht="15.75" customHeight="1">
      <c r="A6676" s="1">
        <v>45390.0</v>
      </c>
      <c r="B6676" s="2" t="s">
        <v>36</v>
      </c>
      <c r="C6676" s="2" t="s">
        <v>21</v>
      </c>
      <c r="D6676" s="1">
        <v>32880.0</v>
      </c>
      <c r="E6676" s="2" t="s">
        <v>63</v>
      </c>
      <c r="F6676" s="2">
        <v>191.0</v>
      </c>
      <c r="G6676" s="2" t="s">
        <v>44</v>
      </c>
      <c r="H6676" s="2" t="s">
        <v>49</v>
      </c>
      <c r="I6676" s="2" t="s">
        <v>25</v>
      </c>
      <c r="J6676" s="2" t="str">
        <f t="array" ref="J6676">XLOOKUP('Transaction Data'!$G6676,Product_Code,Biscuit_Brand)</f>
        <v>Butter Crunch</v>
      </c>
      <c r="K6676" s="2">
        <f t="array" ref="K6676">XLOOKUP('Transaction Data'!$G6676,Product_Code,Cost)</f>
        <v>10</v>
      </c>
      <c r="L6676" s="2">
        <f t="array" ref="L6676">XLOOKUP('Transaction Data'!$G6676,Product_Code,Unit_Price)</f>
        <v>11</v>
      </c>
      <c r="M6676" s="3">
        <f>'Transaction Data'!$F6676*'Transaction Data'!$K6676</f>
        <v>1910</v>
      </c>
      <c r="N6676" s="3">
        <f>'Transaction Data'!$F6676*'Transaction Data'!$L6676</f>
        <v>2101</v>
      </c>
      <c r="O6676" s="3">
        <f>'Transaction Data'!$N6676-'Transaction Data'!$M6676</f>
        <v>191</v>
      </c>
      <c r="P6676" s="2">
        <f>DATEDIF('Transaction Data'!$D6676,'Transaction Data'!$A6676,"y")</f>
        <v>34</v>
      </c>
      <c r="Q6676" s="2" t="str">
        <f>FLOOR('Transaction Data'!$P6676,15)&amp;"-"&amp;FLOOR('Transaction Data'!$P6676,15)+14</f>
        <v>30-44</v>
      </c>
      <c r="R6676" s="2" t="str">
        <f>IF('Transaction Data'!$L6676&lt;=10,"Less Expensive","Expensive")</f>
        <v>Expensive</v>
      </c>
      <c r="S6676" s="4">
        <f>WEEKDAY('Transaction Data'!$A6676)</f>
        <v>2</v>
      </c>
      <c r="T6676" s="2" t="str">
        <f>IF(WEEKDAY('Transaction Data'!$A6676,2)&lt;6,"Weekday","Weekend")</f>
        <v>Weekday</v>
      </c>
    </row>
    <row r="6677" ht="15.75" customHeight="1">
      <c r="A6677" s="1">
        <v>45433.0</v>
      </c>
      <c r="B6677" s="2" t="s">
        <v>85</v>
      </c>
      <c r="C6677" s="2" t="s">
        <v>51</v>
      </c>
      <c r="D6677" s="1">
        <v>33562.0</v>
      </c>
      <c r="E6677" s="2" t="s">
        <v>63</v>
      </c>
      <c r="F6677" s="2">
        <v>420.0</v>
      </c>
      <c r="G6677" s="2" t="s">
        <v>33</v>
      </c>
      <c r="H6677" s="2" t="s">
        <v>52</v>
      </c>
      <c r="I6677" s="2" t="s">
        <v>25</v>
      </c>
      <c r="J6677" s="2" t="str">
        <f t="array" ref="J6677">XLOOKUP('Transaction Data'!$G6677,Product_Code,Biscuit_Brand)</f>
        <v>Caramel Biscuits</v>
      </c>
      <c r="K6677" s="2">
        <f t="array" ref="K6677">XLOOKUP('Transaction Data'!$G6677,Product_Code,Cost)</f>
        <v>18</v>
      </c>
      <c r="L6677" s="2">
        <f t="array" ref="L6677">XLOOKUP('Transaction Data'!$G6677,Product_Code,Unit_Price)</f>
        <v>22</v>
      </c>
      <c r="M6677" s="3">
        <f>'Transaction Data'!$F6677*'Transaction Data'!$K6677</f>
        <v>7560</v>
      </c>
      <c r="N6677" s="3">
        <f>'Transaction Data'!$F6677*'Transaction Data'!$L6677</f>
        <v>9240</v>
      </c>
      <c r="O6677" s="3">
        <f>'Transaction Data'!$N6677-'Transaction Data'!$M6677</f>
        <v>1680</v>
      </c>
      <c r="P6677" s="2">
        <f>DATEDIF('Transaction Data'!$D6677,'Transaction Data'!$A6677,"y")</f>
        <v>32</v>
      </c>
      <c r="Q6677" s="2" t="str">
        <f>FLOOR('Transaction Data'!$P6677,15)&amp;"-"&amp;FLOOR('Transaction Data'!$P6677,15)+14</f>
        <v>30-44</v>
      </c>
      <c r="R6677" s="2" t="str">
        <f>IF('Transaction Data'!$L6677&lt;=10,"Less Expensive","Expensive")</f>
        <v>Expensive</v>
      </c>
      <c r="S6677" s="4">
        <f>WEEKDAY('Transaction Data'!$A6677)</f>
        <v>3</v>
      </c>
      <c r="T6677" s="2" t="str">
        <f>IF(WEEKDAY('Transaction Data'!$A6677,2)&lt;6,"Weekday","Weekend")</f>
        <v>Weekday</v>
      </c>
    </row>
    <row r="6678" ht="15.75" customHeight="1">
      <c r="A6678" s="1">
        <v>45491.0</v>
      </c>
      <c r="B6678" s="2" t="s">
        <v>6211</v>
      </c>
      <c r="C6678" s="2" t="s">
        <v>47</v>
      </c>
      <c r="D6678" s="1">
        <v>20880.0</v>
      </c>
      <c r="E6678" s="2" t="s">
        <v>63</v>
      </c>
      <c r="F6678" s="2">
        <v>215.0</v>
      </c>
      <c r="G6678" s="2" t="s">
        <v>55</v>
      </c>
      <c r="H6678" s="2" t="s">
        <v>49</v>
      </c>
      <c r="I6678" s="2" t="s">
        <v>25</v>
      </c>
      <c r="J6678" s="2" t="str">
        <f t="array" ref="J6678">XLOOKUP('Transaction Data'!$G6678,Product_Code,Biscuit_Brand)</f>
        <v>Vanilla Wafers</v>
      </c>
      <c r="K6678" s="2">
        <f t="array" ref="K6678">XLOOKUP('Transaction Data'!$G6678,Product_Code,Cost)</f>
        <v>18</v>
      </c>
      <c r="L6678" s="2">
        <f t="array" ref="L6678">XLOOKUP('Transaction Data'!$G6678,Product_Code,Unit_Price)</f>
        <v>36</v>
      </c>
      <c r="M6678" s="3">
        <f>'Transaction Data'!$F6678*'Transaction Data'!$K6678</f>
        <v>3870</v>
      </c>
      <c r="N6678" s="3">
        <f>'Transaction Data'!$F6678*'Transaction Data'!$L6678</f>
        <v>7740</v>
      </c>
      <c r="O6678" s="3">
        <f>'Transaction Data'!$N6678-'Transaction Data'!$M6678</f>
        <v>3870</v>
      </c>
      <c r="P6678" s="2">
        <f>DATEDIF('Transaction Data'!$D6678,'Transaction Data'!$A6678,"y")</f>
        <v>67</v>
      </c>
      <c r="Q6678" s="2" t="str">
        <f>FLOOR('Transaction Data'!$P6678,15)&amp;"-"&amp;FLOOR('Transaction Data'!$P6678,15)+14</f>
        <v>60-74</v>
      </c>
      <c r="R6678" s="2" t="str">
        <f>IF('Transaction Data'!$L6678&lt;=10,"Less Expensive","Expensive")</f>
        <v>Expensive</v>
      </c>
      <c r="S6678" s="4">
        <f>WEEKDAY('Transaction Data'!$A6678)</f>
        <v>5</v>
      </c>
      <c r="T6678" s="2" t="str">
        <f>IF(WEEKDAY('Transaction Data'!$A6678,2)&lt;6,"Weekday","Weekend")</f>
        <v>Weekday</v>
      </c>
    </row>
    <row r="6679" ht="15.75" customHeight="1">
      <c r="A6679" s="1">
        <v>45472.0</v>
      </c>
      <c r="B6679" s="2" t="s">
        <v>6212</v>
      </c>
      <c r="C6679" s="2" t="s">
        <v>47</v>
      </c>
      <c r="D6679" s="1">
        <v>21234.0</v>
      </c>
      <c r="E6679" s="2" t="s">
        <v>37</v>
      </c>
      <c r="F6679" s="2">
        <v>207.0</v>
      </c>
      <c r="G6679" s="2" t="s">
        <v>48</v>
      </c>
      <c r="H6679" s="2" t="s">
        <v>52</v>
      </c>
      <c r="I6679" s="2" t="s">
        <v>25</v>
      </c>
      <c r="J6679" s="2" t="str">
        <f t="array" ref="J6679">XLOOKUP('Transaction Data'!$G6679,Product_Code,Biscuit_Brand)</f>
        <v>Lemon Crisps</v>
      </c>
      <c r="K6679" s="2">
        <f t="array" ref="K6679">XLOOKUP('Transaction Data'!$G6679,Product_Code,Cost)</f>
        <v>7</v>
      </c>
      <c r="L6679" s="2">
        <f t="array" ref="L6679">XLOOKUP('Transaction Data'!$G6679,Product_Code,Unit_Price)</f>
        <v>9</v>
      </c>
      <c r="M6679" s="3">
        <f>'Transaction Data'!$F6679*'Transaction Data'!$K6679</f>
        <v>1449</v>
      </c>
      <c r="N6679" s="3">
        <f>'Transaction Data'!$F6679*'Transaction Data'!$L6679</f>
        <v>1863</v>
      </c>
      <c r="O6679" s="3">
        <f>'Transaction Data'!$N6679-'Transaction Data'!$M6679</f>
        <v>414</v>
      </c>
      <c r="P6679" s="2">
        <f>DATEDIF('Transaction Data'!$D6679,'Transaction Data'!$A6679,"y")</f>
        <v>66</v>
      </c>
      <c r="Q6679" s="2" t="str">
        <f>FLOOR('Transaction Data'!$P6679,15)&amp;"-"&amp;FLOOR('Transaction Data'!$P6679,15)+14</f>
        <v>60-74</v>
      </c>
      <c r="R6679" s="2" t="str">
        <f>IF('Transaction Data'!$L6679&lt;=10,"Less Expensive","Expensive")</f>
        <v>Less Expensive</v>
      </c>
      <c r="S6679" s="4">
        <f>WEEKDAY('Transaction Data'!$A6679)</f>
        <v>7</v>
      </c>
      <c r="T6679" s="2" t="str">
        <f>IF(WEEKDAY('Transaction Data'!$A6679,2)&lt;6,"Weekday","Weekend")</f>
        <v>Weekend</v>
      </c>
    </row>
    <row r="6680" ht="15.75" customHeight="1">
      <c r="A6680" s="1">
        <v>45411.0</v>
      </c>
      <c r="B6680" s="2" t="s">
        <v>31</v>
      </c>
      <c r="C6680" s="2" t="s">
        <v>32</v>
      </c>
      <c r="D6680" s="1">
        <v>20075.0</v>
      </c>
      <c r="E6680" s="2" t="s">
        <v>37</v>
      </c>
      <c r="F6680" s="2">
        <v>58.0</v>
      </c>
      <c r="G6680" s="2" t="s">
        <v>28</v>
      </c>
      <c r="H6680" s="2" t="s">
        <v>34</v>
      </c>
      <c r="I6680" s="2" t="s">
        <v>25</v>
      </c>
      <c r="J6680" s="2" t="str">
        <f t="array" ref="J6680">XLOOKUP('Transaction Data'!$G6680,Product_Code,Biscuit_Brand)</f>
        <v>Shortbread</v>
      </c>
      <c r="K6680" s="2">
        <f t="array" ref="K6680">XLOOKUP('Transaction Data'!$G6680,Product_Code,Cost)</f>
        <v>10</v>
      </c>
      <c r="L6680" s="2">
        <f t="array" ref="L6680">XLOOKUP('Transaction Data'!$G6680,Product_Code,Unit_Price)</f>
        <v>45</v>
      </c>
      <c r="M6680" s="3">
        <f>'Transaction Data'!$F6680*'Transaction Data'!$K6680</f>
        <v>580</v>
      </c>
      <c r="N6680" s="3">
        <f>'Transaction Data'!$F6680*'Transaction Data'!$L6680</f>
        <v>2610</v>
      </c>
      <c r="O6680" s="3">
        <f>'Transaction Data'!$N6680-'Transaction Data'!$M6680</f>
        <v>2030</v>
      </c>
      <c r="P6680" s="2">
        <f>DATEDIF('Transaction Data'!$D6680,'Transaction Data'!$A6680,"y")</f>
        <v>69</v>
      </c>
      <c r="Q6680" s="2" t="str">
        <f>FLOOR('Transaction Data'!$P6680,15)&amp;"-"&amp;FLOOR('Transaction Data'!$P6680,15)+14</f>
        <v>60-74</v>
      </c>
      <c r="R6680" s="2" t="str">
        <f>IF('Transaction Data'!$L6680&lt;=10,"Less Expensive","Expensive")</f>
        <v>Expensive</v>
      </c>
      <c r="S6680" s="4">
        <f>WEEKDAY('Transaction Data'!$A6680)</f>
        <v>2</v>
      </c>
      <c r="T6680" s="2" t="str">
        <f>IF(WEEKDAY('Transaction Data'!$A6680,2)&lt;6,"Weekday","Weekend")</f>
        <v>Weekday</v>
      </c>
    </row>
    <row r="6681" ht="15.75" customHeight="1">
      <c r="A6681" s="1">
        <v>45308.0</v>
      </c>
      <c r="B6681" s="2" t="s">
        <v>36</v>
      </c>
      <c r="C6681" s="2" t="s">
        <v>21</v>
      </c>
      <c r="D6681" s="1">
        <v>24633.0</v>
      </c>
      <c r="E6681" s="2" t="s">
        <v>63</v>
      </c>
      <c r="F6681" s="2">
        <v>462.0</v>
      </c>
      <c r="G6681" s="2" t="s">
        <v>23</v>
      </c>
      <c r="H6681" s="2" t="s">
        <v>34</v>
      </c>
      <c r="I6681" s="2" t="s">
        <v>25</v>
      </c>
      <c r="J6681" s="2" t="str">
        <f t="array" ref="J6681">XLOOKUP('Transaction Data'!$G6681,Product_Code,Biscuit_Brand)</f>
        <v>Cinnamon Swirls</v>
      </c>
      <c r="K6681" s="2">
        <f t="array" ref="K6681">XLOOKUP('Transaction Data'!$G6681,Product_Code,Cost)</f>
        <v>10</v>
      </c>
      <c r="L6681" s="2">
        <f t="array" ref="L6681">XLOOKUP('Transaction Data'!$G6681,Product_Code,Unit_Price)</f>
        <v>14</v>
      </c>
      <c r="M6681" s="3">
        <f>'Transaction Data'!$F6681*'Transaction Data'!$K6681</f>
        <v>4620</v>
      </c>
      <c r="N6681" s="3">
        <f>'Transaction Data'!$F6681*'Transaction Data'!$L6681</f>
        <v>6468</v>
      </c>
      <c r="O6681" s="3">
        <f>'Transaction Data'!$N6681-'Transaction Data'!$M6681</f>
        <v>1848</v>
      </c>
      <c r="P6681" s="2">
        <f>DATEDIF('Transaction Data'!$D6681,'Transaction Data'!$A6681,"y")</f>
        <v>56</v>
      </c>
      <c r="Q6681" s="2" t="str">
        <f>FLOOR('Transaction Data'!$P6681,15)&amp;"-"&amp;FLOOR('Transaction Data'!$P6681,15)+14</f>
        <v>45-59</v>
      </c>
      <c r="R6681" s="2" t="str">
        <f>IF('Transaction Data'!$L6681&lt;=10,"Less Expensive","Expensive")</f>
        <v>Expensive</v>
      </c>
      <c r="S6681" s="4">
        <f>WEEKDAY('Transaction Data'!$A6681)</f>
        <v>4</v>
      </c>
      <c r="T6681" s="2" t="str">
        <f>IF(WEEKDAY('Transaction Data'!$A6681,2)&lt;6,"Weekday","Weekend")</f>
        <v>Weekday</v>
      </c>
    </row>
    <row r="6682" ht="15.75" customHeight="1">
      <c r="A6682" s="1">
        <v>45500.0</v>
      </c>
      <c r="B6682" s="2" t="s">
        <v>6213</v>
      </c>
      <c r="C6682" s="2" t="s">
        <v>54</v>
      </c>
      <c r="D6682" s="1">
        <v>29862.0</v>
      </c>
      <c r="E6682" s="2" t="s">
        <v>22</v>
      </c>
      <c r="F6682" s="2">
        <v>74.0</v>
      </c>
      <c r="G6682" s="2" t="s">
        <v>57</v>
      </c>
      <c r="H6682" s="2" t="s">
        <v>39</v>
      </c>
      <c r="I6682" s="2" t="s">
        <v>25</v>
      </c>
      <c r="J6682" s="2" t="str">
        <f t="array" ref="J6682">XLOOKUP('Transaction Data'!$G6682,Product_Code,Biscuit_Brand)</f>
        <v>Oatmeal Cookies</v>
      </c>
      <c r="K6682" s="2">
        <f t="array" ref="K6682">XLOOKUP('Transaction Data'!$G6682,Product_Code,Cost)</f>
        <v>19</v>
      </c>
      <c r="L6682" s="2">
        <f t="array" ref="L6682">XLOOKUP('Transaction Data'!$G6682,Product_Code,Unit_Price)</f>
        <v>23</v>
      </c>
      <c r="M6682" s="3">
        <f>'Transaction Data'!$F6682*'Transaction Data'!$K6682</f>
        <v>1406</v>
      </c>
      <c r="N6682" s="3">
        <f>'Transaction Data'!$F6682*'Transaction Data'!$L6682</f>
        <v>1702</v>
      </c>
      <c r="O6682" s="3">
        <f>'Transaction Data'!$N6682-'Transaction Data'!$M6682</f>
        <v>296</v>
      </c>
      <c r="P6682" s="2">
        <f>DATEDIF('Transaction Data'!$D6682,'Transaction Data'!$A6682,"y")</f>
        <v>42</v>
      </c>
      <c r="Q6682" s="2" t="str">
        <f>FLOOR('Transaction Data'!$P6682,15)&amp;"-"&amp;FLOOR('Transaction Data'!$P6682,15)+14</f>
        <v>30-44</v>
      </c>
      <c r="R6682" s="2" t="str">
        <f>IF('Transaction Data'!$L6682&lt;=10,"Less Expensive","Expensive")</f>
        <v>Expensive</v>
      </c>
      <c r="S6682" s="4">
        <f>WEEKDAY('Transaction Data'!$A6682)</f>
        <v>7</v>
      </c>
      <c r="T6682" s="2" t="str">
        <f>IF(WEEKDAY('Transaction Data'!$A6682,2)&lt;6,"Weekday","Weekend")</f>
        <v>Weekend</v>
      </c>
    </row>
    <row r="6683" ht="15.75" customHeight="1">
      <c r="A6683" s="1">
        <v>45405.0</v>
      </c>
      <c r="B6683" s="2" t="s">
        <v>31</v>
      </c>
      <c r="C6683" s="2" t="s">
        <v>32</v>
      </c>
      <c r="D6683" s="1">
        <v>27806.0</v>
      </c>
      <c r="E6683" s="2" t="s">
        <v>37</v>
      </c>
      <c r="F6683" s="2">
        <v>428.0</v>
      </c>
      <c r="G6683" s="2" t="s">
        <v>38</v>
      </c>
      <c r="H6683" s="2" t="s">
        <v>42</v>
      </c>
      <c r="I6683" s="2" t="s">
        <v>25</v>
      </c>
      <c r="J6683" s="2" t="str">
        <f t="array" ref="J6683">XLOOKUP('Transaction Data'!$G6683,Product_Code,Biscuit_Brand)</f>
        <v>Ginger Snaps</v>
      </c>
      <c r="K6683" s="2">
        <f t="array" ref="K6683">XLOOKUP('Transaction Data'!$G6683,Product_Code,Cost)</f>
        <v>14</v>
      </c>
      <c r="L6683" s="2">
        <f t="array" ref="L6683">XLOOKUP('Transaction Data'!$G6683,Product_Code,Unit_Price)</f>
        <v>28</v>
      </c>
      <c r="M6683" s="3">
        <f>'Transaction Data'!$F6683*'Transaction Data'!$K6683</f>
        <v>5992</v>
      </c>
      <c r="N6683" s="3">
        <f>'Transaction Data'!$F6683*'Transaction Data'!$L6683</f>
        <v>11984</v>
      </c>
      <c r="O6683" s="3">
        <f>'Transaction Data'!$N6683-'Transaction Data'!$M6683</f>
        <v>5992</v>
      </c>
      <c r="P6683" s="2">
        <f>DATEDIF('Transaction Data'!$D6683,'Transaction Data'!$A6683,"y")</f>
        <v>48</v>
      </c>
      <c r="Q6683" s="2" t="str">
        <f>FLOOR('Transaction Data'!$P6683,15)&amp;"-"&amp;FLOOR('Transaction Data'!$P6683,15)+14</f>
        <v>45-59</v>
      </c>
      <c r="R6683" s="2" t="str">
        <f>IF('Transaction Data'!$L6683&lt;=10,"Less Expensive","Expensive")</f>
        <v>Expensive</v>
      </c>
      <c r="S6683" s="4">
        <f>WEEKDAY('Transaction Data'!$A6683)</f>
        <v>3</v>
      </c>
      <c r="T6683" s="2" t="str">
        <f>IF(WEEKDAY('Transaction Data'!$A6683,2)&lt;6,"Weekday","Weekend")</f>
        <v>Weekday</v>
      </c>
    </row>
    <row r="6684" ht="15.75" customHeight="1">
      <c r="A6684" s="1">
        <v>45319.0</v>
      </c>
      <c r="B6684" s="2" t="s">
        <v>36</v>
      </c>
      <c r="C6684" s="2" t="s">
        <v>21</v>
      </c>
      <c r="D6684" s="1">
        <v>22475.0</v>
      </c>
      <c r="E6684" s="2" t="s">
        <v>37</v>
      </c>
      <c r="F6684" s="2">
        <v>254.0</v>
      </c>
      <c r="G6684" s="2" t="s">
        <v>38</v>
      </c>
      <c r="H6684" s="2" t="s">
        <v>45</v>
      </c>
      <c r="I6684" s="2" t="s">
        <v>25</v>
      </c>
      <c r="J6684" s="2" t="str">
        <f t="array" ref="J6684">XLOOKUP('Transaction Data'!$G6684,Product_Code,Biscuit_Brand)</f>
        <v>Ginger Snaps</v>
      </c>
      <c r="K6684" s="2">
        <f t="array" ref="K6684">XLOOKUP('Transaction Data'!$G6684,Product_Code,Cost)</f>
        <v>14</v>
      </c>
      <c r="L6684" s="2">
        <f t="array" ref="L6684">XLOOKUP('Transaction Data'!$G6684,Product_Code,Unit_Price)</f>
        <v>28</v>
      </c>
      <c r="M6684" s="3">
        <f>'Transaction Data'!$F6684*'Transaction Data'!$K6684</f>
        <v>3556</v>
      </c>
      <c r="N6684" s="3">
        <f>'Transaction Data'!$F6684*'Transaction Data'!$L6684</f>
        <v>7112</v>
      </c>
      <c r="O6684" s="3">
        <f>'Transaction Data'!$N6684-'Transaction Data'!$M6684</f>
        <v>3556</v>
      </c>
      <c r="P6684" s="2">
        <f>DATEDIF('Transaction Data'!$D6684,'Transaction Data'!$A6684,"y")</f>
        <v>62</v>
      </c>
      <c r="Q6684" s="2" t="str">
        <f>FLOOR('Transaction Data'!$P6684,15)&amp;"-"&amp;FLOOR('Transaction Data'!$P6684,15)+14</f>
        <v>60-74</v>
      </c>
      <c r="R6684" s="2" t="str">
        <f>IF('Transaction Data'!$L6684&lt;=10,"Less Expensive","Expensive")</f>
        <v>Expensive</v>
      </c>
      <c r="S6684" s="4">
        <f>WEEKDAY('Transaction Data'!$A6684)</f>
        <v>1</v>
      </c>
      <c r="T6684" s="2" t="str">
        <f>IF(WEEKDAY('Transaction Data'!$A6684,2)&lt;6,"Weekday","Weekend")</f>
        <v>Weekend</v>
      </c>
    </row>
    <row r="6685" ht="15.75" customHeight="1">
      <c r="A6685" s="1">
        <v>45440.0</v>
      </c>
      <c r="B6685" s="2" t="s">
        <v>6214</v>
      </c>
      <c r="C6685" s="2" t="s">
        <v>32</v>
      </c>
      <c r="D6685" s="1">
        <v>28945.0</v>
      </c>
      <c r="E6685" s="2" t="s">
        <v>37</v>
      </c>
      <c r="F6685" s="2">
        <v>113.0</v>
      </c>
      <c r="G6685" s="2" t="s">
        <v>57</v>
      </c>
      <c r="H6685" s="2" t="s">
        <v>49</v>
      </c>
      <c r="I6685" s="2" t="s">
        <v>25</v>
      </c>
      <c r="J6685" s="2" t="str">
        <f t="array" ref="J6685">XLOOKUP('Transaction Data'!$G6685,Product_Code,Biscuit_Brand)</f>
        <v>Oatmeal Cookies</v>
      </c>
      <c r="K6685" s="2">
        <f t="array" ref="K6685">XLOOKUP('Transaction Data'!$G6685,Product_Code,Cost)</f>
        <v>19</v>
      </c>
      <c r="L6685" s="2">
        <f t="array" ref="L6685">XLOOKUP('Transaction Data'!$G6685,Product_Code,Unit_Price)</f>
        <v>23</v>
      </c>
      <c r="M6685" s="3">
        <f>'Transaction Data'!$F6685*'Transaction Data'!$K6685</f>
        <v>2147</v>
      </c>
      <c r="N6685" s="3">
        <f>'Transaction Data'!$F6685*'Transaction Data'!$L6685</f>
        <v>2599</v>
      </c>
      <c r="O6685" s="3">
        <f>'Transaction Data'!$N6685-'Transaction Data'!$M6685</f>
        <v>452</v>
      </c>
      <c r="P6685" s="2">
        <f>DATEDIF('Transaction Data'!$D6685,'Transaction Data'!$A6685,"y")</f>
        <v>45</v>
      </c>
      <c r="Q6685" s="2" t="str">
        <f>FLOOR('Transaction Data'!$P6685,15)&amp;"-"&amp;FLOOR('Transaction Data'!$P6685,15)+14</f>
        <v>45-59</v>
      </c>
      <c r="R6685" s="2" t="str">
        <f>IF('Transaction Data'!$L6685&lt;=10,"Less Expensive","Expensive")</f>
        <v>Expensive</v>
      </c>
      <c r="S6685" s="4">
        <f>WEEKDAY('Transaction Data'!$A6685)</f>
        <v>3</v>
      </c>
      <c r="T6685" s="2" t="str">
        <f>IF(WEEKDAY('Transaction Data'!$A6685,2)&lt;6,"Weekday","Weekend")</f>
        <v>Weekday</v>
      </c>
    </row>
    <row r="6686" ht="15.75" customHeight="1">
      <c r="A6686" s="1">
        <v>45439.0</v>
      </c>
      <c r="B6686" s="2" t="s">
        <v>6215</v>
      </c>
      <c r="C6686" s="2" t="s">
        <v>54</v>
      </c>
      <c r="D6686" s="1">
        <v>35349.0</v>
      </c>
      <c r="E6686" s="2" t="s">
        <v>63</v>
      </c>
      <c r="F6686" s="2">
        <v>432.0</v>
      </c>
      <c r="G6686" s="2" t="s">
        <v>57</v>
      </c>
      <c r="H6686" s="2" t="s">
        <v>52</v>
      </c>
      <c r="I6686" s="2" t="s">
        <v>25</v>
      </c>
      <c r="J6686" s="2" t="str">
        <f t="array" ref="J6686">XLOOKUP('Transaction Data'!$G6686,Product_Code,Biscuit_Brand)</f>
        <v>Oatmeal Cookies</v>
      </c>
      <c r="K6686" s="2">
        <f t="array" ref="K6686">XLOOKUP('Transaction Data'!$G6686,Product_Code,Cost)</f>
        <v>19</v>
      </c>
      <c r="L6686" s="2">
        <f t="array" ref="L6686">XLOOKUP('Transaction Data'!$G6686,Product_Code,Unit_Price)</f>
        <v>23</v>
      </c>
      <c r="M6686" s="3">
        <f>'Transaction Data'!$F6686*'Transaction Data'!$K6686</f>
        <v>8208</v>
      </c>
      <c r="N6686" s="3">
        <f>'Transaction Data'!$F6686*'Transaction Data'!$L6686</f>
        <v>9936</v>
      </c>
      <c r="O6686" s="3">
        <f>'Transaction Data'!$N6686-'Transaction Data'!$M6686</f>
        <v>1728</v>
      </c>
      <c r="P6686" s="2">
        <f>DATEDIF('Transaction Data'!$D6686,'Transaction Data'!$A6686,"y")</f>
        <v>27</v>
      </c>
      <c r="Q6686" s="2" t="str">
        <f>FLOOR('Transaction Data'!$P6686,15)&amp;"-"&amp;FLOOR('Transaction Data'!$P6686,15)+14</f>
        <v>15-29</v>
      </c>
      <c r="R6686" s="2" t="str">
        <f>IF('Transaction Data'!$L6686&lt;=10,"Less Expensive","Expensive")</f>
        <v>Expensive</v>
      </c>
      <c r="S6686" s="4">
        <f>WEEKDAY('Transaction Data'!$A6686)</f>
        <v>2</v>
      </c>
      <c r="T6686" s="2" t="str">
        <f>IF(WEEKDAY('Transaction Data'!$A6686,2)&lt;6,"Weekday","Weekend")</f>
        <v>Weekday</v>
      </c>
    </row>
    <row r="6687" ht="15.75" customHeight="1">
      <c r="A6687" s="1">
        <v>45297.0</v>
      </c>
      <c r="B6687" s="2" t="s">
        <v>31</v>
      </c>
      <c r="C6687" s="2" t="s">
        <v>32</v>
      </c>
      <c r="D6687" s="1">
        <v>23400.0</v>
      </c>
      <c r="E6687" s="2" t="s">
        <v>63</v>
      </c>
      <c r="F6687" s="2">
        <v>245.0</v>
      </c>
      <c r="G6687" s="2" t="s">
        <v>60</v>
      </c>
      <c r="H6687" s="2" t="s">
        <v>49</v>
      </c>
      <c r="I6687" s="2" t="s">
        <v>25</v>
      </c>
      <c r="J6687" s="2" t="str">
        <f t="array" ref="J6687">XLOOKUP('Transaction Data'!$G6687,Product_Code,Biscuit_Brand)</f>
        <v>Peanut Butter Bites</v>
      </c>
      <c r="K6687" s="2">
        <f t="array" ref="K6687">XLOOKUP('Transaction Data'!$G6687,Product_Code,Cost)</f>
        <v>5</v>
      </c>
      <c r="L6687" s="2">
        <f t="array" ref="L6687">XLOOKUP('Transaction Data'!$G6687,Product_Code,Unit_Price)</f>
        <v>7</v>
      </c>
      <c r="M6687" s="3">
        <f>'Transaction Data'!$F6687*'Transaction Data'!$K6687</f>
        <v>1225</v>
      </c>
      <c r="N6687" s="3">
        <f>'Transaction Data'!$F6687*'Transaction Data'!$L6687</f>
        <v>1715</v>
      </c>
      <c r="O6687" s="3">
        <f>'Transaction Data'!$N6687-'Transaction Data'!$M6687</f>
        <v>490</v>
      </c>
      <c r="P6687" s="2">
        <f>DATEDIF('Transaction Data'!$D6687,'Transaction Data'!$A6687,"y")</f>
        <v>59</v>
      </c>
      <c r="Q6687" s="2" t="str">
        <f>FLOOR('Transaction Data'!$P6687,15)&amp;"-"&amp;FLOOR('Transaction Data'!$P6687,15)+14</f>
        <v>45-59</v>
      </c>
      <c r="R6687" s="2" t="str">
        <f>IF('Transaction Data'!$L6687&lt;=10,"Less Expensive","Expensive")</f>
        <v>Less Expensive</v>
      </c>
      <c r="S6687" s="4">
        <f>WEEKDAY('Transaction Data'!$A6687)</f>
        <v>7</v>
      </c>
      <c r="T6687" s="2" t="str">
        <f>IF(WEEKDAY('Transaction Data'!$A6687,2)&lt;6,"Weekday","Weekend")</f>
        <v>Weekend</v>
      </c>
    </row>
    <row r="6688" ht="15.75" customHeight="1">
      <c r="A6688" s="1">
        <v>45357.0</v>
      </c>
      <c r="B6688" s="2" t="s">
        <v>36</v>
      </c>
      <c r="C6688" s="2" t="s">
        <v>21</v>
      </c>
      <c r="D6688" s="1">
        <v>35295.0</v>
      </c>
      <c r="E6688" s="2" t="s">
        <v>63</v>
      </c>
      <c r="F6688" s="2">
        <v>370.0</v>
      </c>
      <c r="G6688" s="2" t="s">
        <v>33</v>
      </c>
      <c r="H6688" s="2" t="s">
        <v>52</v>
      </c>
      <c r="I6688" s="2" t="s">
        <v>25</v>
      </c>
      <c r="J6688" s="2" t="str">
        <f t="array" ref="J6688">XLOOKUP('Transaction Data'!$G6688,Product_Code,Biscuit_Brand)</f>
        <v>Caramel Biscuits</v>
      </c>
      <c r="K6688" s="2">
        <f t="array" ref="K6688">XLOOKUP('Transaction Data'!$G6688,Product_Code,Cost)</f>
        <v>18</v>
      </c>
      <c r="L6688" s="2">
        <f t="array" ref="L6688">XLOOKUP('Transaction Data'!$G6688,Product_Code,Unit_Price)</f>
        <v>22</v>
      </c>
      <c r="M6688" s="3">
        <f>'Transaction Data'!$F6688*'Transaction Data'!$K6688</f>
        <v>6660</v>
      </c>
      <c r="N6688" s="3">
        <f>'Transaction Data'!$F6688*'Transaction Data'!$L6688</f>
        <v>8140</v>
      </c>
      <c r="O6688" s="3">
        <f>'Transaction Data'!$N6688-'Transaction Data'!$M6688</f>
        <v>1480</v>
      </c>
      <c r="P6688" s="2">
        <f>DATEDIF('Transaction Data'!$D6688,'Transaction Data'!$A6688,"y")</f>
        <v>27</v>
      </c>
      <c r="Q6688" s="2" t="str">
        <f>FLOOR('Transaction Data'!$P6688,15)&amp;"-"&amp;FLOOR('Transaction Data'!$P6688,15)+14</f>
        <v>15-29</v>
      </c>
      <c r="R6688" s="2" t="str">
        <f>IF('Transaction Data'!$L6688&lt;=10,"Less Expensive","Expensive")</f>
        <v>Expensive</v>
      </c>
      <c r="S6688" s="4">
        <f>WEEKDAY('Transaction Data'!$A6688)</f>
        <v>4</v>
      </c>
      <c r="T6688" s="2" t="str">
        <f>IF(WEEKDAY('Transaction Data'!$A6688,2)&lt;6,"Weekday","Weekend")</f>
        <v>Weekday</v>
      </c>
    </row>
    <row r="6689" ht="15.75" customHeight="1">
      <c r="A6689" s="1">
        <v>45389.0</v>
      </c>
      <c r="B6689" s="2" t="s">
        <v>6216</v>
      </c>
      <c r="C6689" s="2" t="s">
        <v>21</v>
      </c>
      <c r="D6689" s="1">
        <v>29068.0</v>
      </c>
      <c r="E6689" s="2" t="s">
        <v>22</v>
      </c>
      <c r="F6689" s="2">
        <v>150.0</v>
      </c>
      <c r="G6689" s="2" t="s">
        <v>38</v>
      </c>
      <c r="H6689" s="2" t="s">
        <v>52</v>
      </c>
      <c r="I6689" s="2" t="s">
        <v>25</v>
      </c>
      <c r="J6689" s="2" t="str">
        <f t="array" ref="J6689">XLOOKUP('Transaction Data'!$G6689,Product_Code,Biscuit_Brand)</f>
        <v>Ginger Snaps</v>
      </c>
      <c r="K6689" s="2">
        <f t="array" ref="K6689">XLOOKUP('Transaction Data'!$G6689,Product_Code,Cost)</f>
        <v>14</v>
      </c>
      <c r="L6689" s="2">
        <f t="array" ref="L6689">XLOOKUP('Transaction Data'!$G6689,Product_Code,Unit_Price)</f>
        <v>28</v>
      </c>
      <c r="M6689" s="3">
        <f>'Transaction Data'!$F6689*'Transaction Data'!$K6689</f>
        <v>2100</v>
      </c>
      <c r="N6689" s="3">
        <f>'Transaction Data'!$F6689*'Transaction Data'!$L6689</f>
        <v>4200</v>
      </c>
      <c r="O6689" s="3">
        <f>'Transaction Data'!$N6689-'Transaction Data'!$M6689</f>
        <v>2100</v>
      </c>
      <c r="P6689" s="2">
        <f>DATEDIF('Transaction Data'!$D6689,'Transaction Data'!$A6689,"y")</f>
        <v>44</v>
      </c>
      <c r="Q6689" s="2" t="str">
        <f>FLOOR('Transaction Data'!$P6689,15)&amp;"-"&amp;FLOOR('Transaction Data'!$P6689,15)+14</f>
        <v>30-44</v>
      </c>
      <c r="R6689" s="2" t="str">
        <f>IF('Transaction Data'!$L6689&lt;=10,"Less Expensive","Expensive")</f>
        <v>Expensive</v>
      </c>
      <c r="S6689" s="4">
        <f>WEEKDAY('Transaction Data'!$A6689)</f>
        <v>1</v>
      </c>
      <c r="T6689" s="2" t="str">
        <f>IF(WEEKDAY('Transaction Data'!$A6689,2)&lt;6,"Weekday","Weekend")</f>
        <v>Weekend</v>
      </c>
    </row>
    <row r="6690" ht="15.75" customHeight="1">
      <c r="A6690" s="1">
        <v>45397.0</v>
      </c>
      <c r="B6690" s="2" t="s">
        <v>6217</v>
      </c>
      <c r="C6690" s="2" t="s">
        <v>72</v>
      </c>
      <c r="D6690" s="1">
        <v>20663.0</v>
      </c>
      <c r="E6690" s="2" t="s">
        <v>22</v>
      </c>
      <c r="F6690" s="2">
        <v>11.0</v>
      </c>
      <c r="G6690" s="2" t="s">
        <v>33</v>
      </c>
      <c r="H6690" s="2" t="s">
        <v>45</v>
      </c>
      <c r="I6690" s="2" t="s">
        <v>25</v>
      </c>
      <c r="J6690" s="2" t="str">
        <f t="array" ref="J6690">XLOOKUP('Transaction Data'!$G6690,Product_Code,Biscuit_Brand)</f>
        <v>Caramel Biscuits</v>
      </c>
      <c r="K6690" s="2">
        <f t="array" ref="K6690">XLOOKUP('Transaction Data'!$G6690,Product_Code,Cost)</f>
        <v>18</v>
      </c>
      <c r="L6690" s="2">
        <f t="array" ref="L6690">XLOOKUP('Transaction Data'!$G6690,Product_Code,Unit_Price)</f>
        <v>22</v>
      </c>
      <c r="M6690" s="3">
        <f>'Transaction Data'!$F6690*'Transaction Data'!$K6690</f>
        <v>198</v>
      </c>
      <c r="N6690" s="3">
        <f>'Transaction Data'!$F6690*'Transaction Data'!$L6690</f>
        <v>242</v>
      </c>
      <c r="O6690" s="3">
        <f>'Transaction Data'!$N6690-'Transaction Data'!$M6690</f>
        <v>44</v>
      </c>
      <c r="P6690" s="2">
        <f>DATEDIF('Transaction Data'!$D6690,'Transaction Data'!$A6690,"y")</f>
        <v>67</v>
      </c>
      <c r="Q6690" s="2" t="str">
        <f>FLOOR('Transaction Data'!$P6690,15)&amp;"-"&amp;FLOOR('Transaction Data'!$P6690,15)+14</f>
        <v>60-74</v>
      </c>
      <c r="R6690" s="2" t="str">
        <f>IF('Transaction Data'!$L6690&lt;=10,"Less Expensive","Expensive")</f>
        <v>Expensive</v>
      </c>
      <c r="S6690" s="4">
        <f>WEEKDAY('Transaction Data'!$A6690)</f>
        <v>2</v>
      </c>
      <c r="T6690" s="2" t="str">
        <f>IF(WEEKDAY('Transaction Data'!$A6690,2)&lt;6,"Weekday","Weekend")</f>
        <v>Weekday</v>
      </c>
    </row>
    <row r="6691" ht="15.75" customHeight="1">
      <c r="A6691" s="1">
        <v>45331.0</v>
      </c>
      <c r="B6691" s="2" t="s">
        <v>6218</v>
      </c>
      <c r="C6691" s="2" t="s">
        <v>51</v>
      </c>
      <c r="D6691" s="1">
        <v>36691.0</v>
      </c>
      <c r="E6691" s="2" t="s">
        <v>37</v>
      </c>
      <c r="F6691" s="2">
        <v>248.0</v>
      </c>
      <c r="G6691" s="2" t="s">
        <v>57</v>
      </c>
      <c r="H6691" s="2" t="s">
        <v>49</v>
      </c>
      <c r="I6691" s="2" t="s">
        <v>25</v>
      </c>
      <c r="J6691" s="2" t="str">
        <f t="array" ref="J6691">XLOOKUP('Transaction Data'!$G6691,Product_Code,Biscuit_Brand)</f>
        <v>Oatmeal Cookies</v>
      </c>
      <c r="K6691" s="2">
        <f t="array" ref="K6691">XLOOKUP('Transaction Data'!$G6691,Product_Code,Cost)</f>
        <v>19</v>
      </c>
      <c r="L6691" s="2">
        <f t="array" ref="L6691">XLOOKUP('Transaction Data'!$G6691,Product_Code,Unit_Price)</f>
        <v>23</v>
      </c>
      <c r="M6691" s="3">
        <f>'Transaction Data'!$F6691*'Transaction Data'!$K6691</f>
        <v>4712</v>
      </c>
      <c r="N6691" s="3">
        <f>'Transaction Data'!$F6691*'Transaction Data'!$L6691</f>
        <v>5704</v>
      </c>
      <c r="O6691" s="3">
        <f>'Transaction Data'!$N6691-'Transaction Data'!$M6691</f>
        <v>992</v>
      </c>
      <c r="P6691" s="2">
        <f>DATEDIF('Transaction Data'!$D6691,'Transaction Data'!$A6691,"y")</f>
        <v>23</v>
      </c>
      <c r="Q6691" s="2" t="str">
        <f>FLOOR('Transaction Data'!$P6691,15)&amp;"-"&amp;FLOOR('Transaction Data'!$P6691,15)+14</f>
        <v>15-29</v>
      </c>
      <c r="R6691" s="2" t="str">
        <f>IF('Transaction Data'!$L6691&lt;=10,"Less Expensive","Expensive")</f>
        <v>Expensive</v>
      </c>
      <c r="S6691" s="4">
        <f>WEEKDAY('Transaction Data'!$A6691)</f>
        <v>6</v>
      </c>
      <c r="T6691" s="2" t="str">
        <f>IF(WEEKDAY('Transaction Data'!$A6691,2)&lt;6,"Weekday","Weekend")</f>
        <v>Weekday</v>
      </c>
    </row>
    <row r="6692" ht="15.75" customHeight="1">
      <c r="A6692" s="1">
        <v>45380.0</v>
      </c>
      <c r="B6692" s="2" t="s">
        <v>6219</v>
      </c>
      <c r="C6692" s="2" t="s">
        <v>54</v>
      </c>
      <c r="D6692" s="1">
        <v>22735.0</v>
      </c>
      <c r="E6692" s="2" t="s">
        <v>22</v>
      </c>
      <c r="F6692" s="2">
        <v>179.0</v>
      </c>
      <c r="G6692" s="2" t="s">
        <v>33</v>
      </c>
      <c r="H6692" s="2" t="s">
        <v>52</v>
      </c>
      <c r="I6692" s="2" t="s">
        <v>25</v>
      </c>
      <c r="J6692" s="2" t="str">
        <f t="array" ref="J6692">XLOOKUP('Transaction Data'!$G6692,Product_Code,Biscuit_Brand)</f>
        <v>Caramel Biscuits</v>
      </c>
      <c r="K6692" s="2">
        <f t="array" ref="K6692">XLOOKUP('Transaction Data'!$G6692,Product_Code,Cost)</f>
        <v>18</v>
      </c>
      <c r="L6692" s="2">
        <f t="array" ref="L6692">XLOOKUP('Transaction Data'!$G6692,Product_Code,Unit_Price)</f>
        <v>22</v>
      </c>
      <c r="M6692" s="3">
        <f>'Transaction Data'!$F6692*'Transaction Data'!$K6692</f>
        <v>3222</v>
      </c>
      <c r="N6692" s="3">
        <f>'Transaction Data'!$F6692*'Transaction Data'!$L6692</f>
        <v>3938</v>
      </c>
      <c r="O6692" s="3">
        <f>'Transaction Data'!$N6692-'Transaction Data'!$M6692</f>
        <v>716</v>
      </c>
      <c r="P6692" s="2">
        <f>DATEDIF('Transaction Data'!$D6692,'Transaction Data'!$A6692,"y")</f>
        <v>61</v>
      </c>
      <c r="Q6692" s="2" t="str">
        <f>FLOOR('Transaction Data'!$P6692,15)&amp;"-"&amp;FLOOR('Transaction Data'!$P6692,15)+14</f>
        <v>60-74</v>
      </c>
      <c r="R6692" s="2" t="str">
        <f>IF('Transaction Data'!$L6692&lt;=10,"Less Expensive","Expensive")</f>
        <v>Expensive</v>
      </c>
      <c r="S6692" s="4">
        <f>WEEKDAY('Transaction Data'!$A6692)</f>
        <v>6</v>
      </c>
      <c r="T6692" s="2" t="str">
        <f>IF(WEEKDAY('Transaction Data'!$A6692,2)&lt;6,"Weekday","Weekend")</f>
        <v>Weekday</v>
      </c>
    </row>
    <row r="6693" ht="15.75" customHeight="1">
      <c r="A6693" s="1">
        <v>45306.0</v>
      </c>
      <c r="B6693" s="2" t="s">
        <v>6220</v>
      </c>
      <c r="C6693" s="2" t="s">
        <v>78</v>
      </c>
      <c r="D6693" s="1">
        <v>18809.0</v>
      </c>
      <c r="E6693" s="2" t="s">
        <v>37</v>
      </c>
      <c r="F6693" s="2">
        <v>32.0</v>
      </c>
      <c r="G6693" s="2" t="s">
        <v>23</v>
      </c>
      <c r="H6693" s="2" t="s">
        <v>49</v>
      </c>
      <c r="I6693" s="2" t="s">
        <v>25</v>
      </c>
      <c r="J6693" s="2" t="str">
        <f t="array" ref="J6693">XLOOKUP('Transaction Data'!$G6693,Product_Code,Biscuit_Brand)</f>
        <v>Cinnamon Swirls</v>
      </c>
      <c r="K6693" s="2">
        <f t="array" ref="K6693">XLOOKUP('Transaction Data'!$G6693,Product_Code,Cost)</f>
        <v>10</v>
      </c>
      <c r="L6693" s="2">
        <f t="array" ref="L6693">XLOOKUP('Transaction Data'!$G6693,Product_Code,Unit_Price)</f>
        <v>14</v>
      </c>
      <c r="M6693" s="3">
        <f>'Transaction Data'!$F6693*'Transaction Data'!$K6693</f>
        <v>320</v>
      </c>
      <c r="N6693" s="3">
        <f>'Transaction Data'!$F6693*'Transaction Data'!$L6693</f>
        <v>448</v>
      </c>
      <c r="O6693" s="3">
        <f>'Transaction Data'!$N6693-'Transaction Data'!$M6693</f>
        <v>128</v>
      </c>
      <c r="P6693" s="2">
        <f>DATEDIF('Transaction Data'!$D6693,'Transaction Data'!$A6693,"y")</f>
        <v>72</v>
      </c>
      <c r="Q6693" s="2" t="str">
        <f>FLOOR('Transaction Data'!$P6693,15)&amp;"-"&amp;FLOOR('Transaction Data'!$P6693,15)+14</f>
        <v>60-74</v>
      </c>
      <c r="R6693" s="2" t="str">
        <f>IF('Transaction Data'!$L6693&lt;=10,"Less Expensive","Expensive")</f>
        <v>Expensive</v>
      </c>
      <c r="S6693" s="4">
        <f>WEEKDAY('Transaction Data'!$A6693)</f>
        <v>2</v>
      </c>
      <c r="T6693" s="2" t="str">
        <f>IF(WEEKDAY('Transaction Data'!$A6693,2)&lt;6,"Weekday","Weekend")</f>
        <v>Weekday</v>
      </c>
    </row>
    <row r="6694" ht="15.75" customHeight="1">
      <c r="A6694" s="1">
        <v>45321.0</v>
      </c>
      <c r="B6694" s="2" t="s">
        <v>6221</v>
      </c>
      <c r="C6694" s="2" t="s">
        <v>51</v>
      </c>
      <c r="D6694" s="1">
        <v>27465.0</v>
      </c>
      <c r="E6694" s="2" t="s">
        <v>22</v>
      </c>
      <c r="F6694" s="2">
        <v>91.0</v>
      </c>
      <c r="G6694" s="2" t="s">
        <v>44</v>
      </c>
      <c r="H6694" s="2" t="s">
        <v>52</v>
      </c>
      <c r="I6694" s="2" t="s">
        <v>25</v>
      </c>
      <c r="J6694" s="2" t="str">
        <f t="array" ref="J6694">XLOOKUP('Transaction Data'!$G6694,Product_Code,Biscuit_Brand)</f>
        <v>Butter Crunch</v>
      </c>
      <c r="K6694" s="2">
        <f t="array" ref="K6694">XLOOKUP('Transaction Data'!$G6694,Product_Code,Cost)</f>
        <v>10</v>
      </c>
      <c r="L6694" s="2">
        <f t="array" ref="L6694">XLOOKUP('Transaction Data'!$G6694,Product_Code,Unit_Price)</f>
        <v>11</v>
      </c>
      <c r="M6694" s="3">
        <f>'Transaction Data'!$F6694*'Transaction Data'!$K6694</f>
        <v>910</v>
      </c>
      <c r="N6694" s="3">
        <f>'Transaction Data'!$F6694*'Transaction Data'!$L6694</f>
        <v>1001</v>
      </c>
      <c r="O6694" s="3">
        <f>'Transaction Data'!$N6694-'Transaction Data'!$M6694</f>
        <v>91</v>
      </c>
      <c r="P6694" s="2">
        <f>DATEDIF('Transaction Data'!$D6694,'Transaction Data'!$A6694,"y")</f>
        <v>48</v>
      </c>
      <c r="Q6694" s="2" t="str">
        <f>FLOOR('Transaction Data'!$P6694,15)&amp;"-"&amp;FLOOR('Transaction Data'!$P6694,15)+14</f>
        <v>45-59</v>
      </c>
      <c r="R6694" s="2" t="str">
        <f>IF('Transaction Data'!$L6694&lt;=10,"Less Expensive","Expensive")</f>
        <v>Expensive</v>
      </c>
      <c r="S6694" s="4">
        <f>WEEKDAY('Transaction Data'!$A6694)</f>
        <v>3</v>
      </c>
      <c r="T6694" s="2" t="str">
        <f>IF(WEEKDAY('Transaction Data'!$A6694,2)&lt;6,"Weekday","Weekend")</f>
        <v>Weekday</v>
      </c>
    </row>
    <row r="6695" ht="15.75" customHeight="1">
      <c r="A6695" s="1">
        <v>45501.0</v>
      </c>
      <c r="B6695" s="2" t="s">
        <v>31</v>
      </c>
      <c r="C6695" s="2" t="s">
        <v>32</v>
      </c>
      <c r="D6695" s="1">
        <v>17280.0</v>
      </c>
      <c r="E6695" s="2" t="s">
        <v>27</v>
      </c>
      <c r="F6695" s="2">
        <v>293.0</v>
      </c>
      <c r="G6695" s="2" t="s">
        <v>44</v>
      </c>
      <c r="H6695" s="2" t="s">
        <v>34</v>
      </c>
      <c r="I6695" s="2" t="s">
        <v>25</v>
      </c>
      <c r="J6695" s="2" t="str">
        <f t="array" ref="J6695">XLOOKUP('Transaction Data'!$G6695,Product_Code,Biscuit_Brand)</f>
        <v>Butter Crunch</v>
      </c>
      <c r="K6695" s="2">
        <f t="array" ref="K6695">XLOOKUP('Transaction Data'!$G6695,Product_Code,Cost)</f>
        <v>10</v>
      </c>
      <c r="L6695" s="2">
        <f t="array" ref="L6695">XLOOKUP('Transaction Data'!$G6695,Product_Code,Unit_Price)</f>
        <v>11</v>
      </c>
      <c r="M6695" s="3">
        <f>'Transaction Data'!$F6695*'Transaction Data'!$K6695</f>
        <v>2930</v>
      </c>
      <c r="N6695" s="3">
        <f>'Transaction Data'!$F6695*'Transaction Data'!$L6695</f>
        <v>3223</v>
      </c>
      <c r="O6695" s="3">
        <f>'Transaction Data'!$N6695-'Transaction Data'!$M6695</f>
        <v>293</v>
      </c>
      <c r="P6695" s="2">
        <f>DATEDIF('Transaction Data'!$D6695,'Transaction Data'!$A6695,"y")</f>
        <v>77</v>
      </c>
      <c r="Q6695" s="2" t="str">
        <f>FLOOR('Transaction Data'!$P6695,15)&amp;"-"&amp;FLOOR('Transaction Data'!$P6695,15)+14</f>
        <v>75-89</v>
      </c>
      <c r="R6695" s="2" t="str">
        <f>IF('Transaction Data'!$L6695&lt;=10,"Less Expensive","Expensive")</f>
        <v>Expensive</v>
      </c>
      <c r="S6695" s="4">
        <f>WEEKDAY('Transaction Data'!$A6695)</f>
        <v>1</v>
      </c>
      <c r="T6695" s="2" t="str">
        <f>IF(WEEKDAY('Transaction Data'!$A6695,2)&lt;6,"Weekday","Weekend")</f>
        <v>Weekend</v>
      </c>
    </row>
    <row r="6696" ht="15.75" customHeight="1">
      <c r="A6696" s="1">
        <v>45411.0</v>
      </c>
      <c r="B6696" s="2" t="s">
        <v>36</v>
      </c>
      <c r="C6696" s="2" t="s">
        <v>21</v>
      </c>
      <c r="D6696" s="1">
        <v>23516.0</v>
      </c>
      <c r="E6696" s="2" t="s">
        <v>37</v>
      </c>
      <c r="F6696" s="2">
        <v>420.0</v>
      </c>
      <c r="G6696" s="2" t="s">
        <v>60</v>
      </c>
      <c r="H6696" s="2" t="s">
        <v>34</v>
      </c>
      <c r="I6696" s="2" t="s">
        <v>25</v>
      </c>
      <c r="J6696" s="2" t="str">
        <f t="array" ref="J6696">XLOOKUP('Transaction Data'!$G6696,Product_Code,Biscuit_Brand)</f>
        <v>Peanut Butter Bites</v>
      </c>
      <c r="K6696" s="2">
        <f t="array" ref="K6696">XLOOKUP('Transaction Data'!$G6696,Product_Code,Cost)</f>
        <v>5</v>
      </c>
      <c r="L6696" s="2">
        <f t="array" ref="L6696">XLOOKUP('Transaction Data'!$G6696,Product_Code,Unit_Price)</f>
        <v>7</v>
      </c>
      <c r="M6696" s="3">
        <f>'Transaction Data'!$F6696*'Transaction Data'!$K6696</f>
        <v>2100</v>
      </c>
      <c r="N6696" s="3">
        <f>'Transaction Data'!$F6696*'Transaction Data'!$L6696</f>
        <v>2940</v>
      </c>
      <c r="O6696" s="3">
        <f>'Transaction Data'!$N6696-'Transaction Data'!$M6696</f>
        <v>840</v>
      </c>
      <c r="P6696" s="2">
        <f>DATEDIF('Transaction Data'!$D6696,'Transaction Data'!$A6696,"y")</f>
        <v>59</v>
      </c>
      <c r="Q6696" s="2" t="str">
        <f>FLOOR('Transaction Data'!$P6696,15)&amp;"-"&amp;FLOOR('Transaction Data'!$P6696,15)+14</f>
        <v>45-59</v>
      </c>
      <c r="R6696" s="2" t="str">
        <f>IF('Transaction Data'!$L6696&lt;=10,"Less Expensive","Expensive")</f>
        <v>Less Expensive</v>
      </c>
      <c r="S6696" s="4">
        <f>WEEKDAY('Transaction Data'!$A6696)</f>
        <v>2</v>
      </c>
      <c r="T6696" s="2" t="str">
        <f>IF(WEEKDAY('Transaction Data'!$A6696,2)&lt;6,"Weekday","Weekend")</f>
        <v>Weekday</v>
      </c>
    </row>
    <row r="6697" ht="15.75" customHeight="1">
      <c r="A6697" s="1">
        <v>45364.0</v>
      </c>
      <c r="B6697" s="2" t="s">
        <v>6222</v>
      </c>
      <c r="C6697" s="2" t="s">
        <v>47</v>
      </c>
      <c r="D6697" s="1">
        <v>30916.0</v>
      </c>
      <c r="E6697" s="2" t="s">
        <v>22</v>
      </c>
      <c r="F6697" s="2">
        <v>43.0</v>
      </c>
      <c r="G6697" s="2" t="s">
        <v>57</v>
      </c>
      <c r="H6697" s="2" t="s">
        <v>39</v>
      </c>
      <c r="I6697" s="2" t="s">
        <v>30</v>
      </c>
      <c r="J6697" s="2" t="str">
        <f t="array" ref="J6697">XLOOKUP('Transaction Data'!$G6697,Product_Code,Biscuit_Brand)</f>
        <v>Oatmeal Cookies</v>
      </c>
      <c r="K6697" s="2">
        <f t="array" ref="K6697">XLOOKUP('Transaction Data'!$G6697,Product_Code,Cost)</f>
        <v>19</v>
      </c>
      <c r="L6697" s="2">
        <f t="array" ref="L6697">XLOOKUP('Transaction Data'!$G6697,Product_Code,Unit_Price)</f>
        <v>23</v>
      </c>
      <c r="M6697" s="3">
        <f>'Transaction Data'!$F6697*'Transaction Data'!$K6697</f>
        <v>817</v>
      </c>
      <c r="N6697" s="3">
        <f>'Transaction Data'!$F6697*'Transaction Data'!$L6697</f>
        <v>989</v>
      </c>
      <c r="O6697" s="3">
        <f>'Transaction Data'!$N6697-'Transaction Data'!$M6697</f>
        <v>172</v>
      </c>
      <c r="P6697" s="2">
        <f>DATEDIF('Transaction Data'!$D6697,'Transaction Data'!$A6697,"y")</f>
        <v>39</v>
      </c>
      <c r="Q6697" s="2" t="str">
        <f>FLOOR('Transaction Data'!$P6697,15)&amp;"-"&amp;FLOOR('Transaction Data'!$P6697,15)+14</f>
        <v>30-44</v>
      </c>
      <c r="R6697" s="2" t="str">
        <f>IF('Transaction Data'!$L6697&lt;=10,"Less Expensive","Expensive")</f>
        <v>Expensive</v>
      </c>
      <c r="S6697" s="4">
        <f>WEEKDAY('Transaction Data'!$A6697)</f>
        <v>4</v>
      </c>
      <c r="T6697" s="2" t="str">
        <f>IF(WEEKDAY('Transaction Data'!$A6697,2)&lt;6,"Weekday","Weekend")</f>
        <v>Weekday</v>
      </c>
    </row>
    <row r="6698" ht="15.75" customHeight="1">
      <c r="A6698" s="1">
        <v>45452.0</v>
      </c>
      <c r="B6698" s="2" t="s">
        <v>6223</v>
      </c>
      <c r="C6698" s="2" t="s">
        <v>78</v>
      </c>
      <c r="D6698" s="1">
        <v>30743.0</v>
      </c>
      <c r="E6698" s="2" t="s">
        <v>37</v>
      </c>
      <c r="F6698" s="2">
        <v>110.0</v>
      </c>
      <c r="G6698" s="2" t="s">
        <v>44</v>
      </c>
      <c r="H6698" s="2" t="s">
        <v>42</v>
      </c>
      <c r="I6698" s="2" t="s">
        <v>25</v>
      </c>
      <c r="J6698" s="2" t="str">
        <f t="array" ref="J6698">XLOOKUP('Transaction Data'!$G6698,Product_Code,Biscuit_Brand)</f>
        <v>Butter Crunch</v>
      </c>
      <c r="K6698" s="2">
        <f t="array" ref="K6698">XLOOKUP('Transaction Data'!$G6698,Product_Code,Cost)</f>
        <v>10</v>
      </c>
      <c r="L6698" s="2">
        <f t="array" ref="L6698">XLOOKUP('Transaction Data'!$G6698,Product_Code,Unit_Price)</f>
        <v>11</v>
      </c>
      <c r="M6698" s="3">
        <f>'Transaction Data'!$F6698*'Transaction Data'!$K6698</f>
        <v>1100</v>
      </c>
      <c r="N6698" s="3">
        <f>'Transaction Data'!$F6698*'Transaction Data'!$L6698</f>
        <v>1210</v>
      </c>
      <c r="O6698" s="3">
        <f>'Transaction Data'!$N6698-'Transaction Data'!$M6698</f>
        <v>110</v>
      </c>
      <c r="P6698" s="2">
        <f>DATEDIF('Transaction Data'!$D6698,'Transaction Data'!$A6698,"y")</f>
        <v>40</v>
      </c>
      <c r="Q6698" s="2" t="str">
        <f>FLOOR('Transaction Data'!$P6698,15)&amp;"-"&amp;FLOOR('Transaction Data'!$P6698,15)+14</f>
        <v>30-44</v>
      </c>
      <c r="R6698" s="2" t="str">
        <f>IF('Transaction Data'!$L6698&lt;=10,"Less Expensive","Expensive")</f>
        <v>Expensive</v>
      </c>
      <c r="S6698" s="4">
        <f>WEEKDAY('Transaction Data'!$A6698)</f>
        <v>1</v>
      </c>
      <c r="T6698" s="2" t="str">
        <f>IF(WEEKDAY('Transaction Data'!$A6698,2)&lt;6,"Weekday","Weekend")</f>
        <v>Weekend</v>
      </c>
    </row>
    <row r="6699" ht="15.75" customHeight="1">
      <c r="A6699" s="1">
        <v>45479.0</v>
      </c>
      <c r="B6699" s="2" t="s">
        <v>31</v>
      </c>
      <c r="C6699" s="2" t="s">
        <v>32</v>
      </c>
      <c r="D6699" s="1">
        <v>22512.0</v>
      </c>
      <c r="E6699" s="2" t="s">
        <v>27</v>
      </c>
      <c r="F6699" s="2">
        <v>395.0</v>
      </c>
      <c r="G6699" s="2" t="s">
        <v>61</v>
      </c>
      <c r="H6699" s="2" t="s">
        <v>45</v>
      </c>
      <c r="I6699" s="2" t="s">
        <v>25</v>
      </c>
      <c r="J6699" s="2" t="str">
        <f t="array" ref="J6699">XLOOKUP('Transaction Data'!$G6699,Product_Code,Biscuit_Brand)</f>
        <v>Choco Delight</v>
      </c>
      <c r="K6699" s="2">
        <f t="array" ref="K6699">XLOOKUP('Transaction Data'!$G6699,Product_Code,Cost)</f>
        <v>3</v>
      </c>
      <c r="L6699" s="2">
        <f t="array" ref="L6699">XLOOKUP('Transaction Data'!$G6699,Product_Code,Unit_Price)</f>
        <v>5</v>
      </c>
      <c r="M6699" s="3">
        <f>'Transaction Data'!$F6699*'Transaction Data'!$K6699</f>
        <v>1185</v>
      </c>
      <c r="N6699" s="3">
        <f>'Transaction Data'!$F6699*'Transaction Data'!$L6699</f>
        <v>1975</v>
      </c>
      <c r="O6699" s="3">
        <f>'Transaction Data'!$N6699-'Transaction Data'!$M6699</f>
        <v>790</v>
      </c>
      <c r="P6699" s="2">
        <f>DATEDIF('Transaction Data'!$D6699,'Transaction Data'!$A6699,"y")</f>
        <v>62</v>
      </c>
      <c r="Q6699" s="2" t="str">
        <f>FLOOR('Transaction Data'!$P6699,15)&amp;"-"&amp;FLOOR('Transaction Data'!$P6699,15)+14</f>
        <v>60-74</v>
      </c>
      <c r="R6699" s="2" t="str">
        <f>IF('Transaction Data'!$L6699&lt;=10,"Less Expensive","Expensive")</f>
        <v>Less Expensive</v>
      </c>
      <c r="S6699" s="4">
        <f>WEEKDAY('Transaction Data'!$A6699)</f>
        <v>7</v>
      </c>
      <c r="T6699" s="2" t="str">
        <f>IF(WEEKDAY('Transaction Data'!$A6699,2)&lt;6,"Weekday","Weekend")</f>
        <v>Weekend</v>
      </c>
    </row>
    <row r="6700" ht="15.75" customHeight="1">
      <c r="A6700" s="1">
        <v>45333.0</v>
      </c>
      <c r="B6700" s="2" t="s">
        <v>6224</v>
      </c>
      <c r="C6700" s="2" t="s">
        <v>21</v>
      </c>
      <c r="D6700" s="1">
        <v>36103.0</v>
      </c>
      <c r="E6700" s="2" t="s">
        <v>22</v>
      </c>
      <c r="F6700" s="2">
        <v>277.0</v>
      </c>
      <c r="G6700" s="2" t="s">
        <v>44</v>
      </c>
      <c r="H6700" s="2" t="s">
        <v>49</v>
      </c>
      <c r="I6700" s="2" t="s">
        <v>25</v>
      </c>
      <c r="J6700" s="2" t="str">
        <f t="array" ref="J6700">XLOOKUP('Transaction Data'!$G6700,Product_Code,Biscuit_Brand)</f>
        <v>Butter Crunch</v>
      </c>
      <c r="K6700" s="2">
        <f t="array" ref="K6700">XLOOKUP('Transaction Data'!$G6700,Product_Code,Cost)</f>
        <v>10</v>
      </c>
      <c r="L6700" s="2">
        <f t="array" ref="L6700">XLOOKUP('Transaction Data'!$G6700,Product_Code,Unit_Price)</f>
        <v>11</v>
      </c>
      <c r="M6700" s="3">
        <f>'Transaction Data'!$F6700*'Transaction Data'!$K6700</f>
        <v>2770</v>
      </c>
      <c r="N6700" s="3">
        <f>'Transaction Data'!$F6700*'Transaction Data'!$L6700</f>
        <v>3047</v>
      </c>
      <c r="O6700" s="3">
        <f>'Transaction Data'!$N6700-'Transaction Data'!$M6700</f>
        <v>277</v>
      </c>
      <c r="P6700" s="2">
        <f>DATEDIF('Transaction Data'!$D6700,'Transaction Data'!$A6700,"y")</f>
        <v>25</v>
      </c>
      <c r="Q6700" s="2" t="str">
        <f>FLOOR('Transaction Data'!$P6700,15)&amp;"-"&amp;FLOOR('Transaction Data'!$P6700,15)+14</f>
        <v>15-29</v>
      </c>
      <c r="R6700" s="2" t="str">
        <f>IF('Transaction Data'!$L6700&lt;=10,"Less Expensive","Expensive")</f>
        <v>Expensive</v>
      </c>
      <c r="S6700" s="4">
        <f>WEEKDAY('Transaction Data'!$A6700)</f>
        <v>1</v>
      </c>
      <c r="T6700" s="2" t="str">
        <f>IF(WEEKDAY('Transaction Data'!$A6700,2)&lt;6,"Weekday","Weekend")</f>
        <v>Weekend</v>
      </c>
    </row>
    <row r="6701" ht="15.75" customHeight="1">
      <c r="A6701" s="1">
        <v>45296.0</v>
      </c>
      <c r="B6701" s="2" t="s">
        <v>31</v>
      </c>
      <c r="C6701" s="2" t="s">
        <v>32</v>
      </c>
      <c r="D6701" s="1">
        <v>19408.0</v>
      </c>
      <c r="E6701" s="2" t="s">
        <v>63</v>
      </c>
      <c r="F6701" s="2">
        <v>221.0</v>
      </c>
      <c r="G6701" s="2" t="s">
        <v>55</v>
      </c>
      <c r="H6701" s="2" t="s">
        <v>52</v>
      </c>
      <c r="I6701" s="2" t="s">
        <v>25</v>
      </c>
      <c r="J6701" s="2" t="str">
        <f t="array" ref="J6701">XLOOKUP('Transaction Data'!$G6701,Product_Code,Biscuit_Brand)</f>
        <v>Vanilla Wafers</v>
      </c>
      <c r="K6701" s="2">
        <f t="array" ref="K6701">XLOOKUP('Transaction Data'!$G6701,Product_Code,Cost)</f>
        <v>18</v>
      </c>
      <c r="L6701" s="2">
        <f t="array" ref="L6701">XLOOKUP('Transaction Data'!$G6701,Product_Code,Unit_Price)</f>
        <v>36</v>
      </c>
      <c r="M6701" s="3">
        <f>'Transaction Data'!$F6701*'Transaction Data'!$K6701</f>
        <v>3978</v>
      </c>
      <c r="N6701" s="3">
        <f>'Transaction Data'!$F6701*'Transaction Data'!$L6701</f>
        <v>7956</v>
      </c>
      <c r="O6701" s="3">
        <f>'Transaction Data'!$N6701-'Transaction Data'!$M6701</f>
        <v>3978</v>
      </c>
      <c r="P6701" s="2">
        <f>DATEDIF('Transaction Data'!$D6701,'Transaction Data'!$A6701,"y")</f>
        <v>70</v>
      </c>
      <c r="Q6701" s="2" t="str">
        <f>FLOOR('Transaction Data'!$P6701,15)&amp;"-"&amp;FLOOR('Transaction Data'!$P6701,15)+14</f>
        <v>60-74</v>
      </c>
      <c r="R6701" s="2" t="str">
        <f>IF('Transaction Data'!$L6701&lt;=10,"Less Expensive","Expensive")</f>
        <v>Expensive</v>
      </c>
      <c r="S6701" s="4">
        <f>WEEKDAY('Transaction Data'!$A6701)</f>
        <v>6</v>
      </c>
      <c r="T6701" s="2" t="str">
        <f>IF(WEEKDAY('Transaction Data'!$A6701,2)&lt;6,"Weekday","Weekend")</f>
        <v>Weekday</v>
      </c>
    </row>
    <row r="6702" ht="15.75" customHeight="1">
      <c r="A6702" s="1">
        <v>45356.0</v>
      </c>
      <c r="B6702" s="2" t="s">
        <v>6225</v>
      </c>
      <c r="C6702" s="2" t="s">
        <v>47</v>
      </c>
      <c r="D6702" s="1">
        <v>30074.0</v>
      </c>
      <c r="E6702" s="2" t="s">
        <v>22</v>
      </c>
      <c r="F6702" s="2">
        <v>377.0</v>
      </c>
      <c r="G6702" s="2" t="s">
        <v>33</v>
      </c>
      <c r="H6702" s="2" t="s">
        <v>49</v>
      </c>
      <c r="I6702" s="2" t="s">
        <v>25</v>
      </c>
      <c r="J6702" s="2" t="str">
        <f t="array" ref="J6702">XLOOKUP('Transaction Data'!$G6702,Product_Code,Biscuit_Brand)</f>
        <v>Caramel Biscuits</v>
      </c>
      <c r="K6702" s="2">
        <f t="array" ref="K6702">XLOOKUP('Transaction Data'!$G6702,Product_Code,Cost)</f>
        <v>18</v>
      </c>
      <c r="L6702" s="2">
        <f t="array" ref="L6702">XLOOKUP('Transaction Data'!$G6702,Product_Code,Unit_Price)</f>
        <v>22</v>
      </c>
      <c r="M6702" s="3">
        <f>'Transaction Data'!$F6702*'Transaction Data'!$K6702</f>
        <v>6786</v>
      </c>
      <c r="N6702" s="3">
        <f>'Transaction Data'!$F6702*'Transaction Data'!$L6702</f>
        <v>8294</v>
      </c>
      <c r="O6702" s="3">
        <f>'Transaction Data'!$N6702-'Transaction Data'!$M6702</f>
        <v>1508</v>
      </c>
      <c r="P6702" s="2">
        <f>DATEDIF('Transaction Data'!$D6702,'Transaction Data'!$A6702,"y")</f>
        <v>41</v>
      </c>
      <c r="Q6702" s="2" t="str">
        <f>FLOOR('Transaction Data'!$P6702,15)&amp;"-"&amp;FLOOR('Transaction Data'!$P6702,15)+14</f>
        <v>30-44</v>
      </c>
      <c r="R6702" s="2" t="str">
        <f>IF('Transaction Data'!$L6702&lt;=10,"Less Expensive","Expensive")</f>
        <v>Expensive</v>
      </c>
      <c r="S6702" s="4">
        <f>WEEKDAY('Transaction Data'!$A6702)</f>
        <v>3</v>
      </c>
      <c r="T6702" s="2" t="str">
        <f>IF(WEEKDAY('Transaction Data'!$A6702,2)&lt;6,"Weekday","Weekend")</f>
        <v>Weekday</v>
      </c>
    </row>
    <row r="6703" ht="15.75" customHeight="1">
      <c r="A6703" s="1">
        <v>45303.0</v>
      </c>
      <c r="B6703" s="2" t="s">
        <v>31</v>
      </c>
      <c r="C6703" s="2" t="s">
        <v>32</v>
      </c>
      <c r="D6703" s="1">
        <v>19864.0</v>
      </c>
      <c r="E6703" s="2" t="s">
        <v>37</v>
      </c>
      <c r="F6703" s="2">
        <v>434.0</v>
      </c>
      <c r="G6703" s="2" t="s">
        <v>23</v>
      </c>
      <c r="H6703" s="2" t="s">
        <v>52</v>
      </c>
      <c r="I6703" s="2" t="s">
        <v>25</v>
      </c>
      <c r="J6703" s="2" t="str">
        <f t="array" ref="J6703">XLOOKUP('Transaction Data'!$G6703,Product_Code,Biscuit_Brand)</f>
        <v>Cinnamon Swirls</v>
      </c>
      <c r="K6703" s="2">
        <f t="array" ref="K6703">XLOOKUP('Transaction Data'!$G6703,Product_Code,Cost)</f>
        <v>10</v>
      </c>
      <c r="L6703" s="2">
        <f t="array" ref="L6703">XLOOKUP('Transaction Data'!$G6703,Product_Code,Unit_Price)</f>
        <v>14</v>
      </c>
      <c r="M6703" s="3">
        <f>'Transaction Data'!$F6703*'Transaction Data'!$K6703</f>
        <v>4340</v>
      </c>
      <c r="N6703" s="3">
        <f>'Transaction Data'!$F6703*'Transaction Data'!$L6703</f>
        <v>6076</v>
      </c>
      <c r="O6703" s="3">
        <f>'Transaction Data'!$N6703-'Transaction Data'!$M6703</f>
        <v>1736</v>
      </c>
      <c r="P6703" s="2">
        <f>DATEDIF('Transaction Data'!$D6703,'Transaction Data'!$A6703,"y")</f>
        <v>69</v>
      </c>
      <c r="Q6703" s="2" t="str">
        <f>FLOOR('Transaction Data'!$P6703,15)&amp;"-"&amp;FLOOR('Transaction Data'!$P6703,15)+14</f>
        <v>60-74</v>
      </c>
      <c r="R6703" s="2" t="str">
        <f>IF('Transaction Data'!$L6703&lt;=10,"Less Expensive","Expensive")</f>
        <v>Expensive</v>
      </c>
      <c r="S6703" s="4">
        <f>WEEKDAY('Transaction Data'!$A6703)</f>
        <v>6</v>
      </c>
      <c r="T6703" s="2" t="str">
        <f>IF(WEEKDAY('Transaction Data'!$A6703,2)&lt;6,"Weekday","Weekend")</f>
        <v>Weekday</v>
      </c>
    </row>
    <row r="6704" ht="15.75" customHeight="1">
      <c r="A6704" s="1">
        <v>45294.0</v>
      </c>
      <c r="B6704" s="2" t="s">
        <v>6226</v>
      </c>
      <c r="C6704" s="2" t="s">
        <v>41</v>
      </c>
      <c r="D6704" s="1">
        <v>25342.0</v>
      </c>
      <c r="E6704" s="2" t="s">
        <v>63</v>
      </c>
      <c r="F6704" s="2">
        <v>371.0</v>
      </c>
      <c r="G6704" s="2" t="s">
        <v>48</v>
      </c>
      <c r="H6704" s="2" t="s">
        <v>52</v>
      </c>
      <c r="I6704" s="2" t="s">
        <v>25</v>
      </c>
      <c r="J6704" s="2" t="str">
        <f t="array" ref="J6704">XLOOKUP('Transaction Data'!$G6704,Product_Code,Biscuit_Brand)</f>
        <v>Lemon Crisps</v>
      </c>
      <c r="K6704" s="2">
        <f t="array" ref="K6704">XLOOKUP('Transaction Data'!$G6704,Product_Code,Cost)</f>
        <v>7</v>
      </c>
      <c r="L6704" s="2">
        <f t="array" ref="L6704">XLOOKUP('Transaction Data'!$G6704,Product_Code,Unit_Price)</f>
        <v>9</v>
      </c>
      <c r="M6704" s="3">
        <f>'Transaction Data'!$F6704*'Transaction Data'!$K6704</f>
        <v>2597</v>
      </c>
      <c r="N6704" s="3">
        <f>'Transaction Data'!$F6704*'Transaction Data'!$L6704</f>
        <v>3339</v>
      </c>
      <c r="O6704" s="3">
        <f>'Transaction Data'!$N6704-'Transaction Data'!$M6704</f>
        <v>742</v>
      </c>
      <c r="P6704" s="2">
        <f>DATEDIF('Transaction Data'!$D6704,'Transaction Data'!$A6704,"y")</f>
        <v>54</v>
      </c>
      <c r="Q6704" s="2" t="str">
        <f>FLOOR('Transaction Data'!$P6704,15)&amp;"-"&amp;FLOOR('Transaction Data'!$P6704,15)+14</f>
        <v>45-59</v>
      </c>
      <c r="R6704" s="2" t="str">
        <f>IF('Transaction Data'!$L6704&lt;=10,"Less Expensive","Expensive")</f>
        <v>Less Expensive</v>
      </c>
      <c r="S6704" s="4">
        <f>WEEKDAY('Transaction Data'!$A6704)</f>
        <v>4</v>
      </c>
      <c r="T6704" s="2" t="str">
        <f>IF(WEEKDAY('Transaction Data'!$A6704,2)&lt;6,"Weekday","Weekend")</f>
        <v>Weekday</v>
      </c>
    </row>
    <row r="6705" ht="15.75" customHeight="1">
      <c r="A6705" s="1">
        <v>45454.0</v>
      </c>
      <c r="B6705" s="2" t="s">
        <v>6227</v>
      </c>
      <c r="C6705" s="2" t="s">
        <v>32</v>
      </c>
      <c r="D6705" s="1">
        <v>29616.0</v>
      </c>
      <c r="E6705" s="2" t="s">
        <v>37</v>
      </c>
      <c r="F6705" s="2">
        <v>46.0</v>
      </c>
      <c r="G6705" s="2" t="s">
        <v>57</v>
      </c>
      <c r="H6705" s="2" t="s">
        <v>45</v>
      </c>
      <c r="I6705" s="2" t="s">
        <v>25</v>
      </c>
      <c r="J6705" s="2" t="str">
        <f t="array" ref="J6705">XLOOKUP('Transaction Data'!$G6705,Product_Code,Biscuit_Brand)</f>
        <v>Oatmeal Cookies</v>
      </c>
      <c r="K6705" s="2">
        <f t="array" ref="K6705">XLOOKUP('Transaction Data'!$G6705,Product_Code,Cost)</f>
        <v>19</v>
      </c>
      <c r="L6705" s="2">
        <f t="array" ref="L6705">XLOOKUP('Transaction Data'!$G6705,Product_Code,Unit_Price)</f>
        <v>23</v>
      </c>
      <c r="M6705" s="3">
        <f>'Transaction Data'!$F6705*'Transaction Data'!$K6705</f>
        <v>874</v>
      </c>
      <c r="N6705" s="3">
        <f>'Transaction Data'!$F6705*'Transaction Data'!$L6705</f>
        <v>1058</v>
      </c>
      <c r="O6705" s="3">
        <f>'Transaction Data'!$N6705-'Transaction Data'!$M6705</f>
        <v>184</v>
      </c>
      <c r="P6705" s="2">
        <f>DATEDIF('Transaction Data'!$D6705,'Transaction Data'!$A6705,"y")</f>
        <v>43</v>
      </c>
      <c r="Q6705" s="2" t="str">
        <f>FLOOR('Transaction Data'!$P6705,15)&amp;"-"&amp;FLOOR('Transaction Data'!$P6705,15)+14</f>
        <v>30-44</v>
      </c>
      <c r="R6705" s="2" t="str">
        <f>IF('Transaction Data'!$L6705&lt;=10,"Less Expensive","Expensive")</f>
        <v>Expensive</v>
      </c>
      <c r="S6705" s="4">
        <f>WEEKDAY('Transaction Data'!$A6705)</f>
        <v>3</v>
      </c>
      <c r="T6705" s="2" t="str">
        <f>IF(WEEKDAY('Transaction Data'!$A6705,2)&lt;6,"Weekday","Weekend")</f>
        <v>Weekday</v>
      </c>
    </row>
    <row r="6706" ht="15.75" customHeight="1">
      <c r="A6706" s="1">
        <v>45388.0</v>
      </c>
      <c r="B6706" s="2" t="s">
        <v>31</v>
      </c>
      <c r="C6706" s="2" t="s">
        <v>32</v>
      </c>
      <c r="D6706" s="1">
        <v>20234.0</v>
      </c>
      <c r="E6706" s="2" t="s">
        <v>22</v>
      </c>
      <c r="F6706" s="2">
        <v>267.0</v>
      </c>
      <c r="G6706" s="2" t="s">
        <v>60</v>
      </c>
      <c r="H6706" s="2" t="s">
        <v>49</v>
      </c>
      <c r="I6706" s="2" t="s">
        <v>25</v>
      </c>
      <c r="J6706" s="2" t="str">
        <f t="array" ref="J6706">XLOOKUP('Transaction Data'!$G6706,Product_Code,Biscuit_Brand)</f>
        <v>Peanut Butter Bites</v>
      </c>
      <c r="K6706" s="2">
        <f t="array" ref="K6706">XLOOKUP('Transaction Data'!$G6706,Product_Code,Cost)</f>
        <v>5</v>
      </c>
      <c r="L6706" s="2">
        <f t="array" ref="L6706">XLOOKUP('Transaction Data'!$G6706,Product_Code,Unit_Price)</f>
        <v>7</v>
      </c>
      <c r="M6706" s="3">
        <f>'Transaction Data'!$F6706*'Transaction Data'!$K6706</f>
        <v>1335</v>
      </c>
      <c r="N6706" s="3">
        <f>'Transaction Data'!$F6706*'Transaction Data'!$L6706</f>
        <v>1869</v>
      </c>
      <c r="O6706" s="3">
        <f>'Transaction Data'!$N6706-'Transaction Data'!$M6706</f>
        <v>534</v>
      </c>
      <c r="P6706" s="2">
        <f>DATEDIF('Transaction Data'!$D6706,'Transaction Data'!$A6706,"y")</f>
        <v>68</v>
      </c>
      <c r="Q6706" s="2" t="str">
        <f>FLOOR('Transaction Data'!$P6706,15)&amp;"-"&amp;FLOOR('Transaction Data'!$P6706,15)+14</f>
        <v>60-74</v>
      </c>
      <c r="R6706" s="2" t="str">
        <f>IF('Transaction Data'!$L6706&lt;=10,"Less Expensive","Expensive")</f>
        <v>Less Expensive</v>
      </c>
      <c r="S6706" s="4">
        <f>WEEKDAY('Transaction Data'!$A6706)</f>
        <v>7</v>
      </c>
      <c r="T6706" s="2" t="str">
        <f>IF(WEEKDAY('Transaction Data'!$A6706,2)&lt;6,"Weekday","Weekend")</f>
        <v>Weekend</v>
      </c>
    </row>
    <row r="6707" ht="15.75" customHeight="1">
      <c r="A6707" s="1">
        <v>45405.0</v>
      </c>
      <c r="B6707" s="2" t="s">
        <v>6228</v>
      </c>
      <c r="C6707" s="2" t="s">
        <v>65</v>
      </c>
      <c r="D6707" s="1">
        <v>16293.0</v>
      </c>
      <c r="E6707" s="2" t="s">
        <v>22</v>
      </c>
      <c r="F6707" s="2">
        <v>305.0</v>
      </c>
      <c r="G6707" s="2" t="s">
        <v>33</v>
      </c>
      <c r="H6707" s="2" t="s">
        <v>52</v>
      </c>
      <c r="I6707" s="2" t="s">
        <v>25</v>
      </c>
      <c r="J6707" s="2" t="str">
        <f t="array" ref="J6707">XLOOKUP('Transaction Data'!$G6707,Product_Code,Biscuit_Brand)</f>
        <v>Caramel Biscuits</v>
      </c>
      <c r="K6707" s="2">
        <f t="array" ref="K6707">XLOOKUP('Transaction Data'!$G6707,Product_Code,Cost)</f>
        <v>18</v>
      </c>
      <c r="L6707" s="2">
        <f t="array" ref="L6707">XLOOKUP('Transaction Data'!$G6707,Product_Code,Unit_Price)</f>
        <v>22</v>
      </c>
      <c r="M6707" s="3">
        <f>'Transaction Data'!$F6707*'Transaction Data'!$K6707</f>
        <v>5490</v>
      </c>
      <c r="N6707" s="3">
        <f>'Transaction Data'!$F6707*'Transaction Data'!$L6707</f>
        <v>6710</v>
      </c>
      <c r="O6707" s="3">
        <f>'Transaction Data'!$N6707-'Transaction Data'!$M6707</f>
        <v>1220</v>
      </c>
      <c r="P6707" s="2">
        <f>DATEDIF('Transaction Data'!$D6707,'Transaction Data'!$A6707,"y")</f>
        <v>79</v>
      </c>
      <c r="Q6707" s="2" t="str">
        <f>FLOOR('Transaction Data'!$P6707,15)&amp;"-"&amp;FLOOR('Transaction Data'!$P6707,15)+14</f>
        <v>75-89</v>
      </c>
      <c r="R6707" s="2" t="str">
        <f>IF('Transaction Data'!$L6707&lt;=10,"Less Expensive","Expensive")</f>
        <v>Expensive</v>
      </c>
      <c r="S6707" s="4">
        <f>WEEKDAY('Transaction Data'!$A6707)</f>
        <v>3</v>
      </c>
      <c r="T6707" s="2" t="str">
        <f>IF(WEEKDAY('Transaction Data'!$A6707,2)&lt;6,"Weekday","Weekend")</f>
        <v>Weekday</v>
      </c>
    </row>
    <row r="6708" ht="15.75" customHeight="1">
      <c r="A6708" s="1">
        <v>45423.0</v>
      </c>
      <c r="B6708" s="2" t="s">
        <v>31</v>
      </c>
      <c r="C6708" s="2" t="s">
        <v>32</v>
      </c>
      <c r="D6708" s="1">
        <v>22302.0</v>
      </c>
      <c r="E6708" s="2" t="s">
        <v>63</v>
      </c>
      <c r="F6708" s="2">
        <v>346.0</v>
      </c>
      <c r="G6708" s="2" t="s">
        <v>28</v>
      </c>
      <c r="H6708" s="2" t="s">
        <v>49</v>
      </c>
      <c r="I6708" s="2" t="s">
        <v>25</v>
      </c>
      <c r="J6708" s="2" t="str">
        <f t="array" ref="J6708">XLOOKUP('Transaction Data'!$G6708,Product_Code,Biscuit_Brand)</f>
        <v>Shortbread</v>
      </c>
      <c r="K6708" s="2">
        <f t="array" ref="K6708">XLOOKUP('Transaction Data'!$G6708,Product_Code,Cost)</f>
        <v>10</v>
      </c>
      <c r="L6708" s="2">
        <f t="array" ref="L6708">XLOOKUP('Transaction Data'!$G6708,Product_Code,Unit_Price)</f>
        <v>45</v>
      </c>
      <c r="M6708" s="3">
        <f>'Transaction Data'!$F6708*'Transaction Data'!$K6708</f>
        <v>3460</v>
      </c>
      <c r="N6708" s="3">
        <f>'Transaction Data'!$F6708*'Transaction Data'!$L6708</f>
        <v>15570</v>
      </c>
      <c r="O6708" s="3">
        <f>'Transaction Data'!$N6708-'Transaction Data'!$M6708</f>
        <v>12110</v>
      </c>
      <c r="P6708" s="2">
        <f>DATEDIF('Transaction Data'!$D6708,'Transaction Data'!$A6708,"y")</f>
        <v>63</v>
      </c>
      <c r="Q6708" s="2" t="str">
        <f>FLOOR('Transaction Data'!$P6708,15)&amp;"-"&amp;FLOOR('Transaction Data'!$P6708,15)+14</f>
        <v>60-74</v>
      </c>
      <c r="R6708" s="2" t="str">
        <f>IF('Transaction Data'!$L6708&lt;=10,"Less Expensive","Expensive")</f>
        <v>Expensive</v>
      </c>
      <c r="S6708" s="4">
        <f>WEEKDAY('Transaction Data'!$A6708)</f>
        <v>7</v>
      </c>
      <c r="T6708" s="2" t="str">
        <f>IF(WEEKDAY('Transaction Data'!$A6708,2)&lt;6,"Weekday","Weekend")</f>
        <v>Weekend</v>
      </c>
    </row>
    <row r="6709" ht="15.75" customHeight="1">
      <c r="A6709" s="1">
        <v>45498.0</v>
      </c>
      <c r="B6709" s="2" t="s">
        <v>6229</v>
      </c>
      <c r="C6709" s="2" t="s">
        <v>78</v>
      </c>
      <c r="D6709" s="1">
        <v>24847.0</v>
      </c>
      <c r="E6709" s="2" t="s">
        <v>22</v>
      </c>
      <c r="F6709" s="2">
        <v>450.0</v>
      </c>
      <c r="G6709" s="2" t="s">
        <v>60</v>
      </c>
      <c r="H6709" s="2" t="s">
        <v>52</v>
      </c>
      <c r="I6709" s="2" t="s">
        <v>25</v>
      </c>
      <c r="J6709" s="2" t="str">
        <f t="array" ref="J6709">XLOOKUP('Transaction Data'!$G6709,Product_Code,Biscuit_Brand)</f>
        <v>Peanut Butter Bites</v>
      </c>
      <c r="K6709" s="2">
        <f t="array" ref="K6709">XLOOKUP('Transaction Data'!$G6709,Product_Code,Cost)</f>
        <v>5</v>
      </c>
      <c r="L6709" s="2">
        <f t="array" ref="L6709">XLOOKUP('Transaction Data'!$G6709,Product_Code,Unit_Price)</f>
        <v>7</v>
      </c>
      <c r="M6709" s="3">
        <f>'Transaction Data'!$F6709*'Transaction Data'!$K6709</f>
        <v>2250</v>
      </c>
      <c r="N6709" s="3">
        <f>'Transaction Data'!$F6709*'Transaction Data'!$L6709</f>
        <v>3150</v>
      </c>
      <c r="O6709" s="3">
        <f>'Transaction Data'!$N6709-'Transaction Data'!$M6709</f>
        <v>900</v>
      </c>
      <c r="P6709" s="2">
        <f>DATEDIF('Transaction Data'!$D6709,'Transaction Data'!$A6709,"y")</f>
        <v>56</v>
      </c>
      <c r="Q6709" s="2" t="str">
        <f>FLOOR('Transaction Data'!$P6709,15)&amp;"-"&amp;FLOOR('Transaction Data'!$P6709,15)+14</f>
        <v>45-59</v>
      </c>
      <c r="R6709" s="2" t="str">
        <f>IF('Transaction Data'!$L6709&lt;=10,"Less Expensive","Expensive")</f>
        <v>Less Expensive</v>
      </c>
      <c r="S6709" s="4">
        <f>WEEKDAY('Transaction Data'!$A6709)</f>
        <v>5</v>
      </c>
      <c r="T6709" s="2" t="str">
        <f>IF(WEEKDAY('Transaction Data'!$A6709,2)&lt;6,"Weekday","Weekend")</f>
        <v>Weekday</v>
      </c>
    </row>
    <row r="6710" ht="15.75" customHeight="1">
      <c r="A6710" s="1">
        <v>45330.0</v>
      </c>
      <c r="B6710" s="2" t="s">
        <v>6230</v>
      </c>
      <c r="C6710" s="2" t="s">
        <v>41</v>
      </c>
      <c r="D6710" s="1">
        <v>38194.0</v>
      </c>
      <c r="E6710" s="2" t="s">
        <v>22</v>
      </c>
      <c r="F6710" s="2">
        <v>98.0</v>
      </c>
      <c r="G6710" s="2" t="s">
        <v>60</v>
      </c>
      <c r="H6710" s="2" t="s">
        <v>34</v>
      </c>
      <c r="I6710" s="2" t="s">
        <v>25</v>
      </c>
      <c r="J6710" s="2" t="str">
        <f t="array" ref="J6710">XLOOKUP('Transaction Data'!$G6710,Product_Code,Biscuit_Brand)</f>
        <v>Peanut Butter Bites</v>
      </c>
      <c r="K6710" s="2">
        <f t="array" ref="K6710">XLOOKUP('Transaction Data'!$G6710,Product_Code,Cost)</f>
        <v>5</v>
      </c>
      <c r="L6710" s="2">
        <f t="array" ref="L6710">XLOOKUP('Transaction Data'!$G6710,Product_Code,Unit_Price)</f>
        <v>7</v>
      </c>
      <c r="M6710" s="3">
        <f>'Transaction Data'!$F6710*'Transaction Data'!$K6710</f>
        <v>490</v>
      </c>
      <c r="N6710" s="3">
        <f>'Transaction Data'!$F6710*'Transaction Data'!$L6710</f>
        <v>686</v>
      </c>
      <c r="O6710" s="3">
        <f>'Transaction Data'!$N6710-'Transaction Data'!$M6710</f>
        <v>196</v>
      </c>
      <c r="P6710" s="2">
        <f>DATEDIF('Transaction Data'!$D6710,'Transaction Data'!$A6710,"y")</f>
        <v>19</v>
      </c>
      <c r="Q6710" s="2" t="str">
        <f>FLOOR('Transaction Data'!$P6710,15)&amp;"-"&amp;FLOOR('Transaction Data'!$P6710,15)+14</f>
        <v>15-29</v>
      </c>
      <c r="R6710" s="2" t="str">
        <f>IF('Transaction Data'!$L6710&lt;=10,"Less Expensive","Expensive")</f>
        <v>Less Expensive</v>
      </c>
      <c r="S6710" s="4">
        <f>WEEKDAY('Transaction Data'!$A6710)</f>
        <v>5</v>
      </c>
      <c r="T6710" s="2" t="str">
        <f>IF(WEEKDAY('Transaction Data'!$A6710,2)&lt;6,"Weekday","Weekend")</f>
        <v>Weekday</v>
      </c>
    </row>
    <row r="6711" ht="15.75" customHeight="1">
      <c r="A6711" s="1">
        <v>45443.0</v>
      </c>
      <c r="B6711" s="2" t="s">
        <v>31</v>
      </c>
      <c r="C6711" s="2" t="s">
        <v>32</v>
      </c>
      <c r="D6711" s="1">
        <v>35550.0</v>
      </c>
      <c r="E6711" s="2" t="s">
        <v>27</v>
      </c>
      <c r="F6711" s="2">
        <v>179.0</v>
      </c>
      <c r="G6711" s="2" t="s">
        <v>48</v>
      </c>
      <c r="H6711" s="2" t="s">
        <v>34</v>
      </c>
      <c r="I6711" s="2" t="s">
        <v>25</v>
      </c>
      <c r="J6711" s="2" t="str">
        <f t="array" ref="J6711">XLOOKUP('Transaction Data'!$G6711,Product_Code,Biscuit_Brand)</f>
        <v>Lemon Crisps</v>
      </c>
      <c r="K6711" s="2">
        <f t="array" ref="K6711">XLOOKUP('Transaction Data'!$G6711,Product_Code,Cost)</f>
        <v>7</v>
      </c>
      <c r="L6711" s="2">
        <f t="array" ref="L6711">XLOOKUP('Transaction Data'!$G6711,Product_Code,Unit_Price)</f>
        <v>9</v>
      </c>
      <c r="M6711" s="3">
        <f>'Transaction Data'!$F6711*'Transaction Data'!$K6711</f>
        <v>1253</v>
      </c>
      <c r="N6711" s="3">
        <f>'Transaction Data'!$F6711*'Transaction Data'!$L6711</f>
        <v>1611</v>
      </c>
      <c r="O6711" s="3">
        <f>'Transaction Data'!$N6711-'Transaction Data'!$M6711</f>
        <v>358</v>
      </c>
      <c r="P6711" s="2">
        <f>DATEDIF('Transaction Data'!$D6711,'Transaction Data'!$A6711,"y")</f>
        <v>27</v>
      </c>
      <c r="Q6711" s="2" t="str">
        <f>FLOOR('Transaction Data'!$P6711,15)&amp;"-"&amp;FLOOR('Transaction Data'!$P6711,15)+14</f>
        <v>15-29</v>
      </c>
      <c r="R6711" s="2" t="str">
        <f>IF('Transaction Data'!$L6711&lt;=10,"Less Expensive","Expensive")</f>
        <v>Less Expensive</v>
      </c>
      <c r="S6711" s="4">
        <f>WEEKDAY('Transaction Data'!$A6711)</f>
        <v>6</v>
      </c>
      <c r="T6711" s="2" t="str">
        <f>IF(WEEKDAY('Transaction Data'!$A6711,2)&lt;6,"Weekday","Weekend")</f>
        <v>Weekday</v>
      </c>
    </row>
    <row r="6712" ht="15.75" customHeight="1">
      <c r="A6712" s="1">
        <v>45423.0</v>
      </c>
      <c r="B6712" s="2" t="s">
        <v>6231</v>
      </c>
      <c r="C6712" s="2" t="s">
        <v>41</v>
      </c>
      <c r="D6712" s="1">
        <v>17095.0</v>
      </c>
      <c r="E6712" s="2" t="s">
        <v>37</v>
      </c>
      <c r="F6712" s="2">
        <v>378.0</v>
      </c>
      <c r="G6712" s="2" t="s">
        <v>28</v>
      </c>
      <c r="H6712" s="2" t="s">
        <v>39</v>
      </c>
      <c r="I6712" s="2" t="s">
        <v>25</v>
      </c>
      <c r="J6712" s="2" t="str">
        <f t="array" ref="J6712">XLOOKUP('Transaction Data'!$G6712,Product_Code,Biscuit_Brand)</f>
        <v>Shortbread</v>
      </c>
      <c r="K6712" s="2">
        <f t="array" ref="K6712">XLOOKUP('Transaction Data'!$G6712,Product_Code,Cost)</f>
        <v>10</v>
      </c>
      <c r="L6712" s="2">
        <f t="array" ref="L6712">XLOOKUP('Transaction Data'!$G6712,Product_Code,Unit_Price)</f>
        <v>45</v>
      </c>
      <c r="M6712" s="3">
        <f>'Transaction Data'!$F6712*'Transaction Data'!$K6712</f>
        <v>3780</v>
      </c>
      <c r="N6712" s="3">
        <f>'Transaction Data'!$F6712*'Transaction Data'!$L6712</f>
        <v>17010</v>
      </c>
      <c r="O6712" s="3">
        <f>'Transaction Data'!$N6712-'Transaction Data'!$M6712</f>
        <v>13230</v>
      </c>
      <c r="P6712" s="2">
        <f>DATEDIF('Transaction Data'!$D6712,'Transaction Data'!$A6712,"y")</f>
        <v>77</v>
      </c>
      <c r="Q6712" s="2" t="str">
        <f>FLOOR('Transaction Data'!$P6712,15)&amp;"-"&amp;FLOOR('Transaction Data'!$P6712,15)+14</f>
        <v>75-89</v>
      </c>
      <c r="R6712" s="2" t="str">
        <f>IF('Transaction Data'!$L6712&lt;=10,"Less Expensive","Expensive")</f>
        <v>Expensive</v>
      </c>
      <c r="S6712" s="4">
        <f>WEEKDAY('Transaction Data'!$A6712)</f>
        <v>7</v>
      </c>
      <c r="T6712" s="2" t="str">
        <f>IF(WEEKDAY('Transaction Data'!$A6712,2)&lt;6,"Weekday","Weekend")</f>
        <v>Weekend</v>
      </c>
    </row>
    <row r="6713" ht="15.75" customHeight="1">
      <c r="A6713" s="1">
        <v>45450.0</v>
      </c>
      <c r="B6713" s="2" t="s">
        <v>6232</v>
      </c>
      <c r="C6713" s="2" t="s">
        <v>51</v>
      </c>
      <c r="D6713" s="1">
        <v>35102.0</v>
      </c>
      <c r="E6713" s="2" t="s">
        <v>22</v>
      </c>
      <c r="F6713" s="2">
        <v>333.0</v>
      </c>
      <c r="G6713" s="2" t="s">
        <v>38</v>
      </c>
      <c r="H6713" s="2" t="s">
        <v>42</v>
      </c>
      <c r="I6713" s="2" t="s">
        <v>25</v>
      </c>
      <c r="J6713" s="2" t="str">
        <f t="array" ref="J6713">XLOOKUP('Transaction Data'!$G6713,Product_Code,Biscuit_Brand)</f>
        <v>Ginger Snaps</v>
      </c>
      <c r="K6713" s="2">
        <f t="array" ref="K6713">XLOOKUP('Transaction Data'!$G6713,Product_Code,Cost)</f>
        <v>14</v>
      </c>
      <c r="L6713" s="2">
        <f t="array" ref="L6713">XLOOKUP('Transaction Data'!$G6713,Product_Code,Unit_Price)</f>
        <v>28</v>
      </c>
      <c r="M6713" s="3">
        <f>'Transaction Data'!$F6713*'Transaction Data'!$K6713</f>
        <v>4662</v>
      </c>
      <c r="N6713" s="3">
        <f>'Transaction Data'!$F6713*'Transaction Data'!$L6713</f>
        <v>9324</v>
      </c>
      <c r="O6713" s="3">
        <f>'Transaction Data'!$N6713-'Transaction Data'!$M6713</f>
        <v>4662</v>
      </c>
      <c r="P6713" s="2">
        <f>DATEDIF('Transaction Data'!$D6713,'Transaction Data'!$A6713,"y")</f>
        <v>28</v>
      </c>
      <c r="Q6713" s="2" t="str">
        <f>FLOOR('Transaction Data'!$P6713,15)&amp;"-"&amp;FLOOR('Transaction Data'!$P6713,15)+14</f>
        <v>15-29</v>
      </c>
      <c r="R6713" s="2" t="str">
        <f>IF('Transaction Data'!$L6713&lt;=10,"Less Expensive","Expensive")</f>
        <v>Expensive</v>
      </c>
      <c r="S6713" s="4">
        <f>WEEKDAY('Transaction Data'!$A6713)</f>
        <v>6</v>
      </c>
      <c r="T6713" s="2" t="str">
        <f>IF(WEEKDAY('Transaction Data'!$A6713,2)&lt;6,"Weekday","Weekend")</f>
        <v>Weekday</v>
      </c>
    </row>
    <row r="6714" ht="15.75" customHeight="1">
      <c r="A6714" s="1">
        <v>45473.0</v>
      </c>
      <c r="B6714" s="2" t="s">
        <v>31</v>
      </c>
      <c r="C6714" s="2" t="s">
        <v>32</v>
      </c>
      <c r="D6714" s="1">
        <v>34175.0</v>
      </c>
      <c r="E6714" s="2" t="s">
        <v>22</v>
      </c>
      <c r="F6714" s="2">
        <v>421.0</v>
      </c>
      <c r="G6714" s="2" t="s">
        <v>33</v>
      </c>
      <c r="H6714" s="2" t="s">
        <v>45</v>
      </c>
      <c r="I6714" s="2" t="s">
        <v>25</v>
      </c>
      <c r="J6714" s="2" t="str">
        <f t="array" ref="J6714">XLOOKUP('Transaction Data'!$G6714,Product_Code,Biscuit_Brand)</f>
        <v>Caramel Biscuits</v>
      </c>
      <c r="K6714" s="2">
        <f t="array" ref="K6714">XLOOKUP('Transaction Data'!$G6714,Product_Code,Cost)</f>
        <v>18</v>
      </c>
      <c r="L6714" s="2">
        <f t="array" ref="L6714">XLOOKUP('Transaction Data'!$G6714,Product_Code,Unit_Price)</f>
        <v>22</v>
      </c>
      <c r="M6714" s="3">
        <f>'Transaction Data'!$F6714*'Transaction Data'!$K6714</f>
        <v>7578</v>
      </c>
      <c r="N6714" s="3">
        <f>'Transaction Data'!$F6714*'Transaction Data'!$L6714</f>
        <v>9262</v>
      </c>
      <c r="O6714" s="3">
        <f>'Transaction Data'!$N6714-'Transaction Data'!$M6714</f>
        <v>1684</v>
      </c>
      <c r="P6714" s="2">
        <f>DATEDIF('Transaction Data'!$D6714,'Transaction Data'!$A6714,"y")</f>
        <v>30</v>
      </c>
      <c r="Q6714" s="2" t="str">
        <f>FLOOR('Transaction Data'!$P6714,15)&amp;"-"&amp;FLOOR('Transaction Data'!$P6714,15)+14</f>
        <v>30-44</v>
      </c>
      <c r="R6714" s="2" t="str">
        <f>IF('Transaction Data'!$L6714&lt;=10,"Less Expensive","Expensive")</f>
        <v>Expensive</v>
      </c>
      <c r="S6714" s="4">
        <f>WEEKDAY('Transaction Data'!$A6714)</f>
        <v>1</v>
      </c>
      <c r="T6714" s="2" t="str">
        <f>IF(WEEKDAY('Transaction Data'!$A6714,2)&lt;6,"Weekday","Weekend")</f>
        <v>Weekend</v>
      </c>
    </row>
    <row r="6715" ht="15.75" customHeight="1">
      <c r="A6715" s="1">
        <v>45430.0</v>
      </c>
      <c r="B6715" s="2" t="s">
        <v>4013</v>
      </c>
      <c r="C6715" s="2" t="s">
        <v>47</v>
      </c>
      <c r="D6715" s="1">
        <v>35425.0</v>
      </c>
      <c r="E6715" s="2" t="s">
        <v>63</v>
      </c>
      <c r="F6715" s="2">
        <v>230.0</v>
      </c>
      <c r="G6715" s="2" t="s">
        <v>38</v>
      </c>
      <c r="H6715" s="2" t="s">
        <v>49</v>
      </c>
      <c r="I6715" s="2" t="s">
        <v>25</v>
      </c>
      <c r="J6715" s="2" t="str">
        <f t="array" ref="J6715">XLOOKUP('Transaction Data'!$G6715,Product_Code,Biscuit_Brand)</f>
        <v>Ginger Snaps</v>
      </c>
      <c r="K6715" s="2">
        <f t="array" ref="K6715">XLOOKUP('Transaction Data'!$G6715,Product_Code,Cost)</f>
        <v>14</v>
      </c>
      <c r="L6715" s="2">
        <f t="array" ref="L6715">XLOOKUP('Transaction Data'!$G6715,Product_Code,Unit_Price)</f>
        <v>28</v>
      </c>
      <c r="M6715" s="3">
        <f>'Transaction Data'!$F6715*'Transaction Data'!$K6715</f>
        <v>3220</v>
      </c>
      <c r="N6715" s="3">
        <f>'Transaction Data'!$F6715*'Transaction Data'!$L6715</f>
        <v>6440</v>
      </c>
      <c r="O6715" s="3">
        <f>'Transaction Data'!$N6715-'Transaction Data'!$M6715</f>
        <v>3220</v>
      </c>
      <c r="P6715" s="2">
        <f>DATEDIF('Transaction Data'!$D6715,'Transaction Data'!$A6715,"y")</f>
        <v>27</v>
      </c>
      <c r="Q6715" s="2" t="str">
        <f>FLOOR('Transaction Data'!$P6715,15)&amp;"-"&amp;FLOOR('Transaction Data'!$P6715,15)+14</f>
        <v>15-29</v>
      </c>
      <c r="R6715" s="2" t="str">
        <f>IF('Transaction Data'!$L6715&lt;=10,"Less Expensive","Expensive")</f>
        <v>Expensive</v>
      </c>
      <c r="S6715" s="4">
        <f>WEEKDAY('Transaction Data'!$A6715)</f>
        <v>7</v>
      </c>
      <c r="T6715" s="2" t="str">
        <f>IF(WEEKDAY('Transaction Data'!$A6715,2)&lt;6,"Weekday","Weekend")</f>
        <v>Weekend</v>
      </c>
    </row>
    <row r="6716" ht="15.75" customHeight="1">
      <c r="A6716" s="1">
        <v>45352.0</v>
      </c>
      <c r="B6716" s="2" t="s">
        <v>31</v>
      </c>
      <c r="C6716" s="2" t="s">
        <v>32</v>
      </c>
      <c r="D6716" s="1">
        <v>19036.0</v>
      </c>
      <c r="E6716" s="2" t="s">
        <v>63</v>
      </c>
      <c r="F6716" s="2">
        <v>470.0</v>
      </c>
      <c r="G6716" s="2" t="s">
        <v>55</v>
      </c>
      <c r="H6716" s="2" t="s">
        <v>52</v>
      </c>
      <c r="I6716" s="2" t="s">
        <v>25</v>
      </c>
      <c r="J6716" s="2" t="str">
        <f t="array" ref="J6716">XLOOKUP('Transaction Data'!$G6716,Product_Code,Biscuit_Brand)</f>
        <v>Vanilla Wafers</v>
      </c>
      <c r="K6716" s="2">
        <f t="array" ref="K6716">XLOOKUP('Transaction Data'!$G6716,Product_Code,Cost)</f>
        <v>18</v>
      </c>
      <c r="L6716" s="2">
        <f t="array" ref="L6716">XLOOKUP('Transaction Data'!$G6716,Product_Code,Unit_Price)</f>
        <v>36</v>
      </c>
      <c r="M6716" s="3">
        <f>'Transaction Data'!$F6716*'Transaction Data'!$K6716</f>
        <v>8460</v>
      </c>
      <c r="N6716" s="3">
        <f>'Transaction Data'!$F6716*'Transaction Data'!$L6716</f>
        <v>16920</v>
      </c>
      <c r="O6716" s="3">
        <f>'Transaction Data'!$N6716-'Transaction Data'!$M6716</f>
        <v>8460</v>
      </c>
      <c r="P6716" s="2">
        <f>DATEDIF('Transaction Data'!$D6716,'Transaction Data'!$A6716,"y")</f>
        <v>72</v>
      </c>
      <c r="Q6716" s="2" t="str">
        <f>FLOOR('Transaction Data'!$P6716,15)&amp;"-"&amp;FLOOR('Transaction Data'!$P6716,15)+14</f>
        <v>60-74</v>
      </c>
      <c r="R6716" s="2" t="str">
        <f>IF('Transaction Data'!$L6716&lt;=10,"Less Expensive","Expensive")</f>
        <v>Expensive</v>
      </c>
      <c r="S6716" s="4">
        <f>WEEKDAY('Transaction Data'!$A6716)</f>
        <v>6</v>
      </c>
      <c r="T6716" s="2" t="str">
        <f>IF(WEEKDAY('Transaction Data'!$A6716,2)&lt;6,"Weekday","Weekend")</f>
        <v>Weekday</v>
      </c>
    </row>
    <row r="6717" ht="15.75" customHeight="1">
      <c r="A6717" s="1">
        <v>45397.0</v>
      </c>
      <c r="B6717" s="2" t="s">
        <v>6233</v>
      </c>
      <c r="C6717" s="2" t="s">
        <v>41</v>
      </c>
      <c r="D6717" s="1">
        <v>35701.0</v>
      </c>
      <c r="E6717" s="2" t="s">
        <v>37</v>
      </c>
      <c r="F6717" s="2">
        <v>442.0</v>
      </c>
      <c r="G6717" s="2" t="s">
        <v>33</v>
      </c>
      <c r="H6717" s="2" t="s">
        <v>49</v>
      </c>
      <c r="I6717" s="2" t="s">
        <v>25</v>
      </c>
      <c r="J6717" s="2" t="str">
        <f t="array" ref="J6717">XLOOKUP('Transaction Data'!$G6717,Product_Code,Biscuit_Brand)</f>
        <v>Caramel Biscuits</v>
      </c>
      <c r="K6717" s="2">
        <f t="array" ref="K6717">XLOOKUP('Transaction Data'!$G6717,Product_Code,Cost)</f>
        <v>18</v>
      </c>
      <c r="L6717" s="2">
        <f t="array" ref="L6717">XLOOKUP('Transaction Data'!$G6717,Product_Code,Unit_Price)</f>
        <v>22</v>
      </c>
      <c r="M6717" s="3">
        <f>'Transaction Data'!$F6717*'Transaction Data'!$K6717</f>
        <v>7956</v>
      </c>
      <c r="N6717" s="3">
        <f>'Transaction Data'!$F6717*'Transaction Data'!$L6717</f>
        <v>9724</v>
      </c>
      <c r="O6717" s="3">
        <f>'Transaction Data'!$N6717-'Transaction Data'!$M6717</f>
        <v>1768</v>
      </c>
      <c r="P6717" s="2">
        <f>DATEDIF('Transaction Data'!$D6717,'Transaction Data'!$A6717,"y")</f>
        <v>26</v>
      </c>
      <c r="Q6717" s="2" t="str">
        <f>FLOOR('Transaction Data'!$P6717,15)&amp;"-"&amp;FLOOR('Transaction Data'!$P6717,15)+14</f>
        <v>15-29</v>
      </c>
      <c r="R6717" s="2" t="str">
        <f>IF('Transaction Data'!$L6717&lt;=10,"Less Expensive","Expensive")</f>
        <v>Expensive</v>
      </c>
      <c r="S6717" s="4">
        <f>WEEKDAY('Transaction Data'!$A6717)</f>
        <v>2</v>
      </c>
      <c r="T6717" s="2" t="str">
        <f>IF(WEEKDAY('Transaction Data'!$A6717,2)&lt;6,"Weekday","Weekend")</f>
        <v>Weekday</v>
      </c>
    </row>
    <row r="6718" ht="15.75" customHeight="1">
      <c r="A6718" s="1">
        <v>45478.0</v>
      </c>
      <c r="B6718" s="2" t="s">
        <v>31</v>
      </c>
      <c r="C6718" s="2" t="s">
        <v>32</v>
      </c>
      <c r="D6718" s="1">
        <v>27742.0</v>
      </c>
      <c r="E6718" s="2" t="s">
        <v>27</v>
      </c>
      <c r="F6718" s="2">
        <v>71.0</v>
      </c>
      <c r="G6718" s="2" t="s">
        <v>28</v>
      </c>
      <c r="H6718" s="2" t="s">
        <v>52</v>
      </c>
      <c r="I6718" s="2" t="s">
        <v>25</v>
      </c>
      <c r="J6718" s="2" t="str">
        <f t="array" ref="J6718">XLOOKUP('Transaction Data'!$G6718,Product_Code,Biscuit_Brand)</f>
        <v>Shortbread</v>
      </c>
      <c r="K6718" s="2">
        <f t="array" ref="K6718">XLOOKUP('Transaction Data'!$G6718,Product_Code,Cost)</f>
        <v>10</v>
      </c>
      <c r="L6718" s="2">
        <f t="array" ref="L6718">XLOOKUP('Transaction Data'!$G6718,Product_Code,Unit_Price)</f>
        <v>45</v>
      </c>
      <c r="M6718" s="3">
        <f>'Transaction Data'!$F6718*'Transaction Data'!$K6718</f>
        <v>710</v>
      </c>
      <c r="N6718" s="3">
        <f>'Transaction Data'!$F6718*'Transaction Data'!$L6718</f>
        <v>3195</v>
      </c>
      <c r="O6718" s="3">
        <f>'Transaction Data'!$N6718-'Transaction Data'!$M6718</f>
        <v>2485</v>
      </c>
      <c r="P6718" s="2">
        <f>DATEDIF('Transaction Data'!$D6718,'Transaction Data'!$A6718,"y")</f>
        <v>48</v>
      </c>
      <c r="Q6718" s="2" t="str">
        <f>FLOOR('Transaction Data'!$P6718,15)&amp;"-"&amp;FLOOR('Transaction Data'!$P6718,15)+14</f>
        <v>45-59</v>
      </c>
      <c r="R6718" s="2" t="str">
        <f>IF('Transaction Data'!$L6718&lt;=10,"Less Expensive","Expensive")</f>
        <v>Expensive</v>
      </c>
      <c r="S6718" s="4">
        <f>WEEKDAY('Transaction Data'!$A6718)</f>
        <v>6</v>
      </c>
      <c r="T6718" s="2" t="str">
        <f>IF(WEEKDAY('Transaction Data'!$A6718,2)&lt;6,"Weekday","Weekend")</f>
        <v>Weekday</v>
      </c>
    </row>
    <row r="6719" ht="15.75" customHeight="1">
      <c r="A6719" s="1">
        <v>45460.0</v>
      </c>
      <c r="B6719" s="2" t="s">
        <v>31</v>
      </c>
      <c r="C6719" s="2" t="s">
        <v>32</v>
      </c>
      <c r="D6719" s="1">
        <v>20632.0</v>
      </c>
      <c r="E6719" s="2" t="s">
        <v>37</v>
      </c>
      <c r="F6719" s="2">
        <v>446.0</v>
      </c>
      <c r="G6719" s="2" t="s">
        <v>60</v>
      </c>
      <c r="H6719" s="2" t="s">
        <v>52</v>
      </c>
      <c r="I6719" s="2" t="s">
        <v>25</v>
      </c>
      <c r="J6719" s="2" t="str">
        <f t="array" ref="J6719">XLOOKUP('Transaction Data'!$G6719,Product_Code,Biscuit_Brand)</f>
        <v>Peanut Butter Bites</v>
      </c>
      <c r="K6719" s="2">
        <f t="array" ref="K6719">XLOOKUP('Transaction Data'!$G6719,Product_Code,Cost)</f>
        <v>5</v>
      </c>
      <c r="L6719" s="2">
        <f t="array" ref="L6719">XLOOKUP('Transaction Data'!$G6719,Product_Code,Unit_Price)</f>
        <v>7</v>
      </c>
      <c r="M6719" s="3">
        <f>'Transaction Data'!$F6719*'Transaction Data'!$K6719</f>
        <v>2230</v>
      </c>
      <c r="N6719" s="3">
        <f>'Transaction Data'!$F6719*'Transaction Data'!$L6719</f>
        <v>3122</v>
      </c>
      <c r="O6719" s="3">
        <f>'Transaction Data'!$N6719-'Transaction Data'!$M6719</f>
        <v>892</v>
      </c>
      <c r="P6719" s="2">
        <f>DATEDIF('Transaction Data'!$D6719,'Transaction Data'!$A6719,"y")</f>
        <v>67</v>
      </c>
      <c r="Q6719" s="2" t="str">
        <f>FLOOR('Transaction Data'!$P6719,15)&amp;"-"&amp;FLOOR('Transaction Data'!$P6719,15)+14</f>
        <v>60-74</v>
      </c>
      <c r="R6719" s="2" t="str">
        <f>IF('Transaction Data'!$L6719&lt;=10,"Less Expensive","Expensive")</f>
        <v>Less Expensive</v>
      </c>
      <c r="S6719" s="4">
        <f>WEEKDAY('Transaction Data'!$A6719)</f>
        <v>2</v>
      </c>
      <c r="T6719" s="2" t="str">
        <f>IF(WEEKDAY('Transaction Data'!$A6719,2)&lt;6,"Weekday","Weekend")</f>
        <v>Weekday</v>
      </c>
    </row>
    <row r="6720" ht="15.75" customHeight="1">
      <c r="A6720" s="1">
        <v>45370.0</v>
      </c>
      <c r="B6720" s="2" t="s">
        <v>6234</v>
      </c>
      <c r="C6720" s="2" t="s">
        <v>65</v>
      </c>
      <c r="D6720" s="1">
        <v>21358.0</v>
      </c>
      <c r="E6720" s="2" t="s">
        <v>27</v>
      </c>
      <c r="F6720" s="2">
        <v>484.0</v>
      </c>
      <c r="G6720" s="2" t="s">
        <v>44</v>
      </c>
      <c r="H6720" s="2" t="s">
        <v>45</v>
      </c>
      <c r="I6720" s="2" t="s">
        <v>25</v>
      </c>
      <c r="J6720" s="2" t="str">
        <f t="array" ref="J6720">XLOOKUP('Transaction Data'!$G6720,Product_Code,Biscuit_Brand)</f>
        <v>Butter Crunch</v>
      </c>
      <c r="K6720" s="2">
        <f t="array" ref="K6720">XLOOKUP('Transaction Data'!$G6720,Product_Code,Cost)</f>
        <v>10</v>
      </c>
      <c r="L6720" s="2">
        <f t="array" ref="L6720">XLOOKUP('Transaction Data'!$G6720,Product_Code,Unit_Price)</f>
        <v>11</v>
      </c>
      <c r="M6720" s="3">
        <f>'Transaction Data'!$F6720*'Transaction Data'!$K6720</f>
        <v>4840</v>
      </c>
      <c r="N6720" s="3">
        <f>'Transaction Data'!$F6720*'Transaction Data'!$L6720</f>
        <v>5324</v>
      </c>
      <c r="O6720" s="3">
        <f>'Transaction Data'!$N6720-'Transaction Data'!$M6720</f>
        <v>484</v>
      </c>
      <c r="P6720" s="2">
        <f>DATEDIF('Transaction Data'!$D6720,'Transaction Data'!$A6720,"y")</f>
        <v>65</v>
      </c>
      <c r="Q6720" s="2" t="str">
        <f>FLOOR('Transaction Data'!$P6720,15)&amp;"-"&amp;FLOOR('Transaction Data'!$P6720,15)+14</f>
        <v>60-74</v>
      </c>
      <c r="R6720" s="2" t="str">
        <f>IF('Transaction Data'!$L6720&lt;=10,"Less Expensive","Expensive")</f>
        <v>Expensive</v>
      </c>
      <c r="S6720" s="4">
        <f>WEEKDAY('Transaction Data'!$A6720)</f>
        <v>3</v>
      </c>
      <c r="T6720" s="2" t="str">
        <f>IF(WEEKDAY('Transaction Data'!$A6720,2)&lt;6,"Weekday","Weekend")</f>
        <v>Weekday</v>
      </c>
    </row>
    <row r="6721" ht="15.75" customHeight="1">
      <c r="A6721" s="1">
        <v>45424.0</v>
      </c>
      <c r="B6721" s="2" t="s">
        <v>6235</v>
      </c>
      <c r="C6721" s="2" t="s">
        <v>69</v>
      </c>
      <c r="D6721" s="1">
        <v>28892.0</v>
      </c>
      <c r="E6721" s="2" t="s">
        <v>63</v>
      </c>
      <c r="F6721" s="2">
        <v>223.0</v>
      </c>
      <c r="G6721" s="2" t="s">
        <v>61</v>
      </c>
      <c r="H6721" s="2" t="s">
        <v>49</v>
      </c>
      <c r="I6721" s="2" t="s">
        <v>25</v>
      </c>
      <c r="J6721" s="2" t="str">
        <f t="array" ref="J6721">XLOOKUP('Transaction Data'!$G6721,Product_Code,Biscuit_Brand)</f>
        <v>Choco Delight</v>
      </c>
      <c r="K6721" s="2">
        <f t="array" ref="K6721">XLOOKUP('Transaction Data'!$G6721,Product_Code,Cost)</f>
        <v>3</v>
      </c>
      <c r="L6721" s="2">
        <f t="array" ref="L6721">XLOOKUP('Transaction Data'!$G6721,Product_Code,Unit_Price)</f>
        <v>5</v>
      </c>
      <c r="M6721" s="3">
        <f>'Transaction Data'!$F6721*'Transaction Data'!$K6721</f>
        <v>669</v>
      </c>
      <c r="N6721" s="3">
        <f>'Transaction Data'!$F6721*'Transaction Data'!$L6721</f>
        <v>1115</v>
      </c>
      <c r="O6721" s="3">
        <f>'Transaction Data'!$N6721-'Transaction Data'!$M6721</f>
        <v>446</v>
      </c>
      <c r="P6721" s="2">
        <f>DATEDIF('Transaction Data'!$D6721,'Transaction Data'!$A6721,"y")</f>
        <v>45</v>
      </c>
      <c r="Q6721" s="2" t="str">
        <f>FLOOR('Transaction Data'!$P6721,15)&amp;"-"&amp;FLOOR('Transaction Data'!$P6721,15)+14</f>
        <v>45-59</v>
      </c>
      <c r="R6721" s="2" t="str">
        <f>IF('Transaction Data'!$L6721&lt;=10,"Less Expensive","Expensive")</f>
        <v>Less Expensive</v>
      </c>
      <c r="S6721" s="4">
        <f>WEEKDAY('Transaction Data'!$A6721)</f>
        <v>1</v>
      </c>
      <c r="T6721" s="2" t="str">
        <f>IF(WEEKDAY('Transaction Data'!$A6721,2)&lt;6,"Weekday","Weekend")</f>
        <v>Weekend</v>
      </c>
    </row>
    <row r="6722" ht="15.75" customHeight="1">
      <c r="A6722" s="1">
        <v>45390.0</v>
      </c>
      <c r="B6722" s="2" t="s">
        <v>31</v>
      </c>
      <c r="C6722" s="2" t="s">
        <v>32</v>
      </c>
      <c r="D6722" s="1">
        <v>38170.0</v>
      </c>
      <c r="E6722" s="2" t="s">
        <v>37</v>
      </c>
      <c r="F6722" s="2">
        <v>38.0</v>
      </c>
      <c r="G6722" s="2" t="s">
        <v>57</v>
      </c>
      <c r="H6722" s="2" t="s">
        <v>52</v>
      </c>
      <c r="I6722" s="2" t="s">
        <v>25</v>
      </c>
      <c r="J6722" s="2" t="str">
        <f t="array" ref="J6722">XLOOKUP('Transaction Data'!$G6722,Product_Code,Biscuit_Brand)</f>
        <v>Oatmeal Cookies</v>
      </c>
      <c r="K6722" s="2">
        <f t="array" ref="K6722">XLOOKUP('Transaction Data'!$G6722,Product_Code,Cost)</f>
        <v>19</v>
      </c>
      <c r="L6722" s="2">
        <f t="array" ref="L6722">XLOOKUP('Transaction Data'!$G6722,Product_Code,Unit_Price)</f>
        <v>23</v>
      </c>
      <c r="M6722" s="3">
        <f>'Transaction Data'!$F6722*'Transaction Data'!$K6722</f>
        <v>722</v>
      </c>
      <c r="N6722" s="3">
        <f>'Transaction Data'!$F6722*'Transaction Data'!$L6722</f>
        <v>874</v>
      </c>
      <c r="O6722" s="3">
        <f>'Transaction Data'!$N6722-'Transaction Data'!$M6722</f>
        <v>152</v>
      </c>
      <c r="P6722" s="2">
        <f>DATEDIF('Transaction Data'!$D6722,'Transaction Data'!$A6722,"y")</f>
        <v>19</v>
      </c>
      <c r="Q6722" s="2" t="str">
        <f>FLOOR('Transaction Data'!$P6722,15)&amp;"-"&amp;FLOOR('Transaction Data'!$P6722,15)+14</f>
        <v>15-29</v>
      </c>
      <c r="R6722" s="2" t="str">
        <f>IF('Transaction Data'!$L6722&lt;=10,"Less Expensive","Expensive")</f>
        <v>Expensive</v>
      </c>
      <c r="S6722" s="4">
        <f>WEEKDAY('Transaction Data'!$A6722)</f>
        <v>2</v>
      </c>
      <c r="T6722" s="2" t="str">
        <f>IF(WEEKDAY('Transaction Data'!$A6722,2)&lt;6,"Weekday","Weekend")</f>
        <v>Weekday</v>
      </c>
    </row>
    <row r="6723" ht="15.75" customHeight="1">
      <c r="A6723" s="1">
        <v>45306.0</v>
      </c>
      <c r="B6723" s="2" t="s">
        <v>6236</v>
      </c>
      <c r="C6723" s="2" t="s">
        <v>32</v>
      </c>
      <c r="D6723" s="1">
        <v>30687.0</v>
      </c>
      <c r="E6723" s="2" t="s">
        <v>63</v>
      </c>
      <c r="F6723" s="2">
        <v>42.0</v>
      </c>
      <c r="G6723" s="2" t="s">
        <v>48</v>
      </c>
      <c r="H6723" s="2" t="s">
        <v>49</v>
      </c>
      <c r="I6723" s="2" t="s">
        <v>25</v>
      </c>
      <c r="J6723" s="2" t="str">
        <f t="array" ref="J6723">XLOOKUP('Transaction Data'!$G6723,Product_Code,Biscuit_Brand)</f>
        <v>Lemon Crisps</v>
      </c>
      <c r="K6723" s="2">
        <f t="array" ref="K6723">XLOOKUP('Transaction Data'!$G6723,Product_Code,Cost)</f>
        <v>7</v>
      </c>
      <c r="L6723" s="2">
        <f t="array" ref="L6723">XLOOKUP('Transaction Data'!$G6723,Product_Code,Unit_Price)</f>
        <v>9</v>
      </c>
      <c r="M6723" s="3">
        <f>'Transaction Data'!$F6723*'Transaction Data'!$K6723</f>
        <v>294</v>
      </c>
      <c r="N6723" s="3">
        <f>'Transaction Data'!$F6723*'Transaction Data'!$L6723</f>
        <v>378</v>
      </c>
      <c r="O6723" s="3">
        <f>'Transaction Data'!$N6723-'Transaction Data'!$M6723</f>
        <v>84</v>
      </c>
      <c r="P6723" s="2">
        <f>DATEDIF('Transaction Data'!$D6723,'Transaction Data'!$A6723,"y")</f>
        <v>40</v>
      </c>
      <c r="Q6723" s="2" t="str">
        <f>FLOOR('Transaction Data'!$P6723,15)&amp;"-"&amp;FLOOR('Transaction Data'!$P6723,15)+14</f>
        <v>30-44</v>
      </c>
      <c r="R6723" s="2" t="str">
        <f>IF('Transaction Data'!$L6723&lt;=10,"Less Expensive","Expensive")</f>
        <v>Less Expensive</v>
      </c>
      <c r="S6723" s="4">
        <f>WEEKDAY('Transaction Data'!$A6723)</f>
        <v>2</v>
      </c>
      <c r="T6723" s="2" t="str">
        <f>IF(WEEKDAY('Transaction Data'!$A6723,2)&lt;6,"Weekday","Weekend")</f>
        <v>Weekday</v>
      </c>
    </row>
    <row r="6724" ht="15.75" customHeight="1">
      <c r="A6724" s="1">
        <v>45313.0</v>
      </c>
      <c r="B6724" s="2" t="s">
        <v>31</v>
      </c>
      <c r="C6724" s="2" t="s">
        <v>32</v>
      </c>
      <c r="D6724" s="1">
        <v>33603.0</v>
      </c>
      <c r="E6724" s="2" t="s">
        <v>22</v>
      </c>
      <c r="F6724" s="2">
        <v>481.0</v>
      </c>
      <c r="G6724" s="2" t="s">
        <v>28</v>
      </c>
      <c r="H6724" s="2" t="s">
        <v>52</v>
      </c>
      <c r="I6724" s="2" t="s">
        <v>25</v>
      </c>
      <c r="J6724" s="2" t="str">
        <f t="array" ref="J6724">XLOOKUP('Transaction Data'!$G6724,Product_Code,Biscuit_Brand)</f>
        <v>Shortbread</v>
      </c>
      <c r="K6724" s="2">
        <f t="array" ref="K6724">XLOOKUP('Transaction Data'!$G6724,Product_Code,Cost)</f>
        <v>10</v>
      </c>
      <c r="L6724" s="2">
        <f t="array" ref="L6724">XLOOKUP('Transaction Data'!$G6724,Product_Code,Unit_Price)</f>
        <v>45</v>
      </c>
      <c r="M6724" s="3">
        <f>'Transaction Data'!$F6724*'Transaction Data'!$K6724</f>
        <v>4810</v>
      </c>
      <c r="N6724" s="3">
        <f>'Transaction Data'!$F6724*'Transaction Data'!$L6724</f>
        <v>21645</v>
      </c>
      <c r="O6724" s="3">
        <f>'Transaction Data'!$N6724-'Transaction Data'!$M6724</f>
        <v>16835</v>
      </c>
      <c r="P6724" s="2">
        <f>DATEDIF('Transaction Data'!$D6724,'Transaction Data'!$A6724,"y")</f>
        <v>32</v>
      </c>
      <c r="Q6724" s="2" t="str">
        <f>FLOOR('Transaction Data'!$P6724,15)&amp;"-"&amp;FLOOR('Transaction Data'!$P6724,15)+14</f>
        <v>30-44</v>
      </c>
      <c r="R6724" s="2" t="str">
        <f>IF('Transaction Data'!$L6724&lt;=10,"Less Expensive","Expensive")</f>
        <v>Expensive</v>
      </c>
      <c r="S6724" s="4">
        <f>WEEKDAY('Transaction Data'!$A6724)</f>
        <v>2</v>
      </c>
      <c r="T6724" s="2" t="str">
        <f>IF(WEEKDAY('Transaction Data'!$A6724,2)&lt;6,"Weekday","Weekend")</f>
        <v>Weekday</v>
      </c>
    </row>
    <row r="6725" ht="15.75" customHeight="1">
      <c r="A6725" s="1">
        <v>45326.0</v>
      </c>
      <c r="B6725" s="2" t="s">
        <v>6237</v>
      </c>
      <c r="C6725" s="2" t="s">
        <v>32</v>
      </c>
      <c r="D6725" s="1">
        <v>24522.0</v>
      </c>
      <c r="E6725" s="2" t="s">
        <v>37</v>
      </c>
      <c r="F6725" s="2">
        <v>387.0</v>
      </c>
      <c r="G6725" s="2" t="s">
        <v>57</v>
      </c>
      <c r="H6725" s="2" t="s">
        <v>34</v>
      </c>
      <c r="I6725" s="2" t="s">
        <v>25</v>
      </c>
      <c r="J6725" s="2" t="str">
        <f t="array" ref="J6725">XLOOKUP('Transaction Data'!$G6725,Product_Code,Biscuit_Brand)</f>
        <v>Oatmeal Cookies</v>
      </c>
      <c r="K6725" s="2">
        <f t="array" ref="K6725">XLOOKUP('Transaction Data'!$G6725,Product_Code,Cost)</f>
        <v>19</v>
      </c>
      <c r="L6725" s="2">
        <f t="array" ref="L6725">XLOOKUP('Transaction Data'!$G6725,Product_Code,Unit_Price)</f>
        <v>23</v>
      </c>
      <c r="M6725" s="3">
        <f>'Transaction Data'!$F6725*'Transaction Data'!$K6725</f>
        <v>7353</v>
      </c>
      <c r="N6725" s="3">
        <f>'Transaction Data'!$F6725*'Transaction Data'!$L6725</f>
        <v>8901</v>
      </c>
      <c r="O6725" s="3">
        <f>'Transaction Data'!$N6725-'Transaction Data'!$M6725</f>
        <v>1548</v>
      </c>
      <c r="P6725" s="2">
        <f>DATEDIF('Transaction Data'!$D6725,'Transaction Data'!$A6725,"y")</f>
        <v>56</v>
      </c>
      <c r="Q6725" s="2" t="str">
        <f>FLOOR('Transaction Data'!$P6725,15)&amp;"-"&amp;FLOOR('Transaction Data'!$P6725,15)+14</f>
        <v>45-59</v>
      </c>
      <c r="R6725" s="2" t="str">
        <f>IF('Transaction Data'!$L6725&lt;=10,"Less Expensive","Expensive")</f>
        <v>Expensive</v>
      </c>
      <c r="S6725" s="4">
        <f>WEEKDAY('Transaction Data'!$A6725)</f>
        <v>1</v>
      </c>
      <c r="T6725" s="2" t="str">
        <f>IF(WEEKDAY('Transaction Data'!$A6725,2)&lt;6,"Weekday","Weekend")</f>
        <v>Weekend</v>
      </c>
    </row>
    <row r="6726" ht="15.75" customHeight="1">
      <c r="A6726" s="1">
        <v>45450.0</v>
      </c>
      <c r="B6726" s="2" t="s">
        <v>31</v>
      </c>
      <c r="C6726" s="2" t="s">
        <v>32</v>
      </c>
      <c r="D6726" s="1">
        <v>27430.0</v>
      </c>
      <c r="E6726" s="2" t="s">
        <v>22</v>
      </c>
      <c r="F6726" s="2">
        <v>450.0</v>
      </c>
      <c r="G6726" s="2" t="s">
        <v>60</v>
      </c>
      <c r="H6726" s="2" t="s">
        <v>34</v>
      </c>
      <c r="I6726" s="2" t="s">
        <v>25</v>
      </c>
      <c r="J6726" s="2" t="str">
        <f t="array" ref="J6726">XLOOKUP('Transaction Data'!$G6726,Product_Code,Biscuit_Brand)</f>
        <v>Peanut Butter Bites</v>
      </c>
      <c r="K6726" s="2">
        <f t="array" ref="K6726">XLOOKUP('Transaction Data'!$G6726,Product_Code,Cost)</f>
        <v>5</v>
      </c>
      <c r="L6726" s="2">
        <f t="array" ref="L6726">XLOOKUP('Transaction Data'!$G6726,Product_Code,Unit_Price)</f>
        <v>7</v>
      </c>
      <c r="M6726" s="3">
        <f>'Transaction Data'!$F6726*'Transaction Data'!$K6726</f>
        <v>2250</v>
      </c>
      <c r="N6726" s="3">
        <f>'Transaction Data'!$F6726*'Transaction Data'!$L6726</f>
        <v>3150</v>
      </c>
      <c r="O6726" s="3">
        <f>'Transaction Data'!$N6726-'Transaction Data'!$M6726</f>
        <v>900</v>
      </c>
      <c r="P6726" s="2">
        <f>DATEDIF('Transaction Data'!$D6726,'Transaction Data'!$A6726,"y")</f>
        <v>49</v>
      </c>
      <c r="Q6726" s="2" t="str">
        <f>FLOOR('Transaction Data'!$P6726,15)&amp;"-"&amp;FLOOR('Transaction Data'!$P6726,15)+14</f>
        <v>45-59</v>
      </c>
      <c r="R6726" s="2" t="str">
        <f>IF('Transaction Data'!$L6726&lt;=10,"Less Expensive","Expensive")</f>
        <v>Less Expensive</v>
      </c>
      <c r="S6726" s="4">
        <f>WEEKDAY('Transaction Data'!$A6726)</f>
        <v>6</v>
      </c>
      <c r="T6726" s="2" t="str">
        <f>IF(WEEKDAY('Transaction Data'!$A6726,2)&lt;6,"Weekday","Weekend")</f>
        <v>Weekday</v>
      </c>
    </row>
    <row r="6727" ht="15.75" customHeight="1">
      <c r="A6727" s="1">
        <v>45298.0</v>
      </c>
      <c r="B6727" s="2" t="s">
        <v>6238</v>
      </c>
      <c r="C6727" s="2" t="s">
        <v>32</v>
      </c>
      <c r="D6727" s="1">
        <v>19394.0</v>
      </c>
      <c r="E6727" s="2" t="s">
        <v>63</v>
      </c>
      <c r="F6727" s="2">
        <v>498.0</v>
      </c>
      <c r="G6727" s="2" t="s">
        <v>61</v>
      </c>
      <c r="H6727" s="2" t="s">
        <v>39</v>
      </c>
      <c r="I6727" s="2" t="s">
        <v>25</v>
      </c>
      <c r="J6727" s="2" t="str">
        <f t="array" ref="J6727">XLOOKUP('Transaction Data'!$G6727,Product_Code,Biscuit_Brand)</f>
        <v>Choco Delight</v>
      </c>
      <c r="K6727" s="2">
        <f t="array" ref="K6727">XLOOKUP('Transaction Data'!$G6727,Product_Code,Cost)</f>
        <v>3</v>
      </c>
      <c r="L6727" s="2">
        <f t="array" ref="L6727">XLOOKUP('Transaction Data'!$G6727,Product_Code,Unit_Price)</f>
        <v>5</v>
      </c>
      <c r="M6727" s="3">
        <f>'Transaction Data'!$F6727*'Transaction Data'!$K6727</f>
        <v>1494</v>
      </c>
      <c r="N6727" s="3">
        <f>'Transaction Data'!$F6727*'Transaction Data'!$L6727</f>
        <v>2490</v>
      </c>
      <c r="O6727" s="3">
        <f>'Transaction Data'!$N6727-'Transaction Data'!$M6727</f>
        <v>996</v>
      </c>
      <c r="P6727" s="2">
        <f>DATEDIF('Transaction Data'!$D6727,'Transaction Data'!$A6727,"y")</f>
        <v>70</v>
      </c>
      <c r="Q6727" s="2" t="str">
        <f>FLOOR('Transaction Data'!$P6727,15)&amp;"-"&amp;FLOOR('Transaction Data'!$P6727,15)+14</f>
        <v>60-74</v>
      </c>
      <c r="R6727" s="2" t="str">
        <f>IF('Transaction Data'!$L6727&lt;=10,"Less Expensive","Expensive")</f>
        <v>Less Expensive</v>
      </c>
      <c r="S6727" s="4">
        <f>WEEKDAY('Transaction Data'!$A6727)</f>
        <v>1</v>
      </c>
      <c r="T6727" s="2" t="str">
        <f>IF(WEEKDAY('Transaction Data'!$A6727,2)&lt;6,"Weekday","Weekend")</f>
        <v>Weekend</v>
      </c>
    </row>
    <row r="6728" ht="15.75" customHeight="1">
      <c r="A6728" s="1">
        <v>45346.0</v>
      </c>
      <c r="B6728" s="2" t="s">
        <v>31</v>
      </c>
      <c r="C6728" s="2" t="s">
        <v>32</v>
      </c>
      <c r="D6728" s="1">
        <v>34342.0</v>
      </c>
      <c r="E6728" s="2" t="s">
        <v>27</v>
      </c>
      <c r="F6728" s="2">
        <v>227.0</v>
      </c>
      <c r="G6728" s="2" t="s">
        <v>38</v>
      </c>
      <c r="H6728" s="2" t="s">
        <v>42</v>
      </c>
      <c r="I6728" s="2" t="s">
        <v>25</v>
      </c>
      <c r="J6728" s="2" t="str">
        <f t="array" ref="J6728">XLOOKUP('Transaction Data'!$G6728,Product_Code,Biscuit_Brand)</f>
        <v>Ginger Snaps</v>
      </c>
      <c r="K6728" s="2">
        <f t="array" ref="K6728">XLOOKUP('Transaction Data'!$G6728,Product_Code,Cost)</f>
        <v>14</v>
      </c>
      <c r="L6728" s="2">
        <f t="array" ref="L6728">XLOOKUP('Transaction Data'!$G6728,Product_Code,Unit_Price)</f>
        <v>28</v>
      </c>
      <c r="M6728" s="3">
        <f>'Transaction Data'!$F6728*'Transaction Data'!$K6728</f>
        <v>3178</v>
      </c>
      <c r="N6728" s="3">
        <f>'Transaction Data'!$F6728*'Transaction Data'!$L6728</f>
        <v>6356</v>
      </c>
      <c r="O6728" s="3">
        <f>'Transaction Data'!$N6728-'Transaction Data'!$M6728</f>
        <v>3178</v>
      </c>
      <c r="P6728" s="2">
        <f>DATEDIF('Transaction Data'!$D6728,'Transaction Data'!$A6728,"y")</f>
        <v>30</v>
      </c>
      <c r="Q6728" s="2" t="str">
        <f>FLOOR('Transaction Data'!$P6728,15)&amp;"-"&amp;FLOOR('Transaction Data'!$P6728,15)+14</f>
        <v>30-44</v>
      </c>
      <c r="R6728" s="2" t="str">
        <f>IF('Transaction Data'!$L6728&lt;=10,"Less Expensive","Expensive")</f>
        <v>Expensive</v>
      </c>
      <c r="S6728" s="4">
        <f>WEEKDAY('Transaction Data'!$A6728)</f>
        <v>7</v>
      </c>
      <c r="T6728" s="2" t="str">
        <f>IF(WEEKDAY('Transaction Data'!$A6728,2)&lt;6,"Weekday","Weekend")</f>
        <v>Weekend</v>
      </c>
    </row>
    <row r="6729" ht="15.75" customHeight="1">
      <c r="A6729" s="1">
        <v>45317.0</v>
      </c>
      <c r="B6729" s="2" t="s">
        <v>6239</v>
      </c>
      <c r="C6729" s="2" t="s">
        <v>54</v>
      </c>
      <c r="D6729" s="1">
        <v>32089.0</v>
      </c>
      <c r="E6729" s="2" t="s">
        <v>27</v>
      </c>
      <c r="F6729" s="2">
        <v>285.0</v>
      </c>
      <c r="G6729" s="2" t="s">
        <v>61</v>
      </c>
      <c r="H6729" s="2" t="s">
        <v>45</v>
      </c>
      <c r="I6729" s="2" t="s">
        <v>25</v>
      </c>
      <c r="J6729" s="2" t="str">
        <f t="array" ref="J6729">XLOOKUP('Transaction Data'!$G6729,Product_Code,Biscuit_Brand)</f>
        <v>Choco Delight</v>
      </c>
      <c r="K6729" s="2">
        <f t="array" ref="K6729">XLOOKUP('Transaction Data'!$G6729,Product_Code,Cost)</f>
        <v>3</v>
      </c>
      <c r="L6729" s="2">
        <f t="array" ref="L6729">XLOOKUP('Transaction Data'!$G6729,Product_Code,Unit_Price)</f>
        <v>5</v>
      </c>
      <c r="M6729" s="3">
        <f>'Transaction Data'!$F6729*'Transaction Data'!$K6729</f>
        <v>855</v>
      </c>
      <c r="N6729" s="3">
        <f>'Transaction Data'!$F6729*'Transaction Data'!$L6729</f>
        <v>1425</v>
      </c>
      <c r="O6729" s="3">
        <f>'Transaction Data'!$N6729-'Transaction Data'!$M6729</f>
        <v>570</v>
      </c>
      <c r="P6729" s="2">
        <f>DATEDIF('Transaction Data'!$D6729,'Transaction Data'!$A6729,"y")</f>
        <v>36</v>
      </c>
      <c r="Q6729" s="2" t="str">
        <f>FLOOR('Transaction Data'!$P6729,15)&amp;"-"&amp;FLOOR('Transaction Data'!$P6729,15)+14</f>
        <v>30-44</v>
      </c>
      <c r="R6729" s="2" t="str">
        <f>IF('Transaction Data'!$L6729&lt;=10,"Less Expensive","Expensive")</f>
        <v>Less Expensive</v>
      </c>
      <c r="S6729" s="4">
        <f>WEEKDAY('Transaction Data'!$A6729)</f>
        <v>6</v>
      </c>
      <c r="T6729" s="2" t="str">
        <f>IF(WEEKDAY('Transaction Data'!$A6729,2)&lt;6,"Weekday","Weekend")</f>
        <v>Weekday</v>
      </c>
    </row>
    <row r="6730" ht="15.75" customHeight="1">
      <c r="A6730" s="1">
        <v>45358.0</v>
      </c>
      <c r="B6730" s="2" t="s">
        <v>6240</v>
      </c>
      <c r="C6730" s="2" t="s">
        <v>72</v>
      </c>
      <c r="D6730" s="1">
        <v>26729.0</v>
      </c>
      <c r="E6730" s="2" t="s">
        <v>63</v>
      </c>
      <c r="F6730" s="2">
        <v>397.0</v>
      </c>
      <c r="G6730" s="2" t="s">
        <v>60</v>
      </c>
      <c r="H6730" s="2" t="s">
        <v>49</v>
      </c>
      <c r="I6730" s="2" t="s">
        <v>25</v>
      </c>
      <c r="J6730" s="2" t="str">
        <f t="array" ref="J6730">XLOOKUP('Transaction Data'!$G6730,Product_Code,Biscuit_Brand)</f>
        <v>Peanut Butter Bites</v>
      </c>
      <c r="K6730" s="2">
        <f t="array" ref="K6730">XLOOKUP('Transaction Data'!$G6730,Product_Code,Cost)</f>
        <v>5</v>
      </c>
      <c r="L6730" s="2">
        <f t="array" ref="L6730">XLOOKUP('Transaction Data'!$G6730,Product_Code,Unit_Price)</f>
        <v>7</v>
      </c>
      <c r="M6730" s="3">
        <f>'Transaction Data'!$F6730*'Transaction Data'!$K6730</f>
        <v>1985</v>
      </c>
      <c r="N6730" s="3">
        <f>'Transaction Data'!$F6730*'Transaction Data'!$L6730</f>
        <v>2779</v>
      </c>
      <c r="O6730" s="3">
        <f>'Transaction Data'!$N6730-'Transaction Data'!$M6730</f>
        <v>794</v>
      </c>
      <c r="P6730" s="2">
        <f>DATEDIF('Transaction Data'!$D6730,'Transaction Data'!$A6730,"y")</f>
        <v>51</v>
      </c>
      <c r="Q6730" s="2" t="str">
        <f>FLOOR('Transaction Data'!$P6730,15)&amp;"-"&amp;FLOOR('Transaction Data'!$P6730,15)+14</f>
        <v>45-59</v>
      </c>
      <c r="R6730" s="2" t="str">
        <f>IF('Transaction Data'!$L6730&lt;=10,"Less Expensive","Expensive")</f>
        <v>Less Expensive</v>
      </c>
      <c r="S6730" s="4">
        <f>WEEKDAY('Transaction Data'!$A6730)</f>
        <v>5</v>
      </c>
      <c r="T6730" s="2" t="str">
        <f>IF(WEEKDAY('Transaction Data'!$A6730,2)&lt;6,"Weekday","Weekend")</f>
        <v>Weekday</v>
      </c>
    </row>
    <row r="6731" ht="15.75" customHeight="1">
      <c r="A6731" s="1">
        <v>45494.0</v>
      </c>
      <c r="B6731" s="2" t="s">
        <v>31</v>
      </c>
      <c r="C6731" s="2" t="s">
        <v>32</v>
      </c>
      <c r="D6731" s="1">
        <v>22133.0</v>
      </c>
      <c r="E6731" s="2" t="s">
        <v>22</v>
      </c>
      <c r="F6731" s="2">
        <v>384.0</v>
      </c>
      <c r="G6731" s="2" t="s">
        <v>61</v>
      </c>
      <c r="H6731" s="2" t="s">
        <v>52</v>
      </c>
      <c r="I6731" s="2" t="s">
        <v>25</v>
      </c>
      <c r="J6731" s="2" t="str">
        <f t="array" ref="J6731">XLOOKUP('Transaction Data'!$G6731,Product_Code,Biscuit_Brand)</f>
        <v>Choco Delight</v>
      </c>
      <c r="K6731" s="2">
        <f t="array" ref="K6731">XLOOKUP('Transaction Data'!$G6731,Product_Code,Cost)</f>
        <v>3</v>
      </c>
      <c r="L6731" s="2">
        <f t="array" ref="L6731">XLOOKUP('Transaction Data'!$G6731,Product_Code,Unit_Price)</f>
        <v>5</v>
      </c>
      <c r="M6731" s="3">
        <f>'Transaction Data'!$F6731*'Transaction Data'!$K6731</f>
        <v>1152</v>
      </c>
      <c r="N6731" s="3">
        <f>'Transaction Data'!$F6731*'Transaction Data'!$L6731</f>
        <v>1920</v>
      </c>
      <c r="O6731" s="3">
        <f>'Transaction Data'!$N6731-'Transaction Data'!$M6731</f>
        <v>768</v>
      </c>
      <c r="P6731" s="2">
        <f>DATEDIF('Transaction Data'!$D6731,'Transaction Data'!$A6731,"y")</f>
        <v>63</v>
      </c>
      <c r="Q6731" s="2" t="str">
        <f>FLOOR('Transaction Data'!$P6731,15)&amp;"-"&amp;FLOOR('Transaction Data'!$P6731,15)+14</f>
        <v>60-74</v>
      </c>
      <c r="R6731" s="2" t="str">
        <f>IF('Transaction Data'!$L6731&lt;=10,"Less Expensive","Expensive")</f>
        <v>Less Expensive</v>
      </c>
      <c r="S6731" s="4">
        <f>WEEKDAY('Transaction Data'!$A6731)</f>
        <v>1</v>
      </c>
      <c r="T6731" s="2" t="str">
        <f>IF(WEEKDAY('Transaction Data'!$A6731,2)&lt;6,"Weekday","Weekend")</f>
        <v>Weekend</v>
      </c>
    </row>
    <row r="6732" ht="15.75" customHeight="1">
      <c r="A6732" s="1">
        <v>45402.0</v>
      </c>
      <c r="B6732" s="2" t="s">
        <v>6241</v>
      </c>
      <c r="C6732" s="2" t="s">
        <v>78</v>
      </c>
      <c r="D6732" s="1">
        <v>20522.0</v>
      </c>
      <c r="E6732" s="2" t="s">
        <v>27</v>
      </c>
      <c r="F6732" s="2">
        <v>86.0</v>
      </c>
      <c r="G6732" s="2" t="s">
        <v>28</v>
      </c>
      <c r="H6732" s="2" t="s">
        <v>49</v>
      </c>
      <c r="I6732" s="2" t="s">
        <v>25</v>
      </c>
      <c r="J6732" s="2" t="str">
        <f t="array" ref="J6732">XLOOKUP('Transaction Data'!$G6732,Product_Code,Biscuit_Brand)</f>
        <v>Shortbread</v>
      </c>
      <c r="K6732" s="2">
        <f t="array" ref="K6732">XLOOKUP('Transaction Data'!$G6732,Product_Code,Cost)</f>
        <v>10</v>
      </c>
      <c r="L6732" s="2">
        <f t="array" ref="L6732">XLOOKUP('Transaction Data'!$G6732,Product_Code,Unit_Price)</f>
        <v>45</v>
      </c>
      <c r="M6732" s="3">
        <f>'Transaction Data'!$F6732*'Transaction Data'!$K6732</f>
        <v>860</v>
      </c>
      <c r="N6732" s="3">
        <f>'Transaction Data'!$F6732*'Transaction Data'!$L6732</f>
        <v>3870</v>
      </c>
      <c r="O6732" s="3">
        <f>'Transaction Data'!$N6732-'Transaction Data'!$M6732</f>
        <v>3010</v>
      </c>
      <c r="P6732" s="2">
        <f>DATEDIF('Transaction Data'!$D6732,'Transaction Data'!$A6732,"y")</f>
        <v>68</v>
      </c>
      <c r="Q6732" s="2" t="str">
        <f>FLOOR('Transaction Data'!$P6732,15)&amp;"-"&amp;FLOOR('Transaction Data'!$P6732,15)+14</f>
        <v>60-74</v>
      </c>
      <c r="R6732" s="2" t="str">
        <f>IF('Transaction Data'!$L6732&lt;=10,"Less Expensive","Expensive")</f>
        <v>Expensive</v>
      </c>
      <c r="S6732" s="4">
        <f>WEEKDAY('Transaction Data'!$A6732)</f>
        <v>7</v>
      </c>
      <c r="T6732" s="2" t="str">
        <f>IF(WEEKDAY('Transaction Data'!$A6732,2)&lt;6,"Weekday","Weekend")</f>
        <v>Weekend</v>
      </c>
    </row>
    <row r="6733" ht="15.75" customHeight="1">
      <c r="A6733" s="1">
        <v>45457.0</v>
      </c>
      <c r="B6733" s="2" t="s">
        <v>31</v>
      </c>
      <c r="C6733" s="2" t="s">
        <v>32</v>
      </c>
      <c r="D6733" s="1">
        <v>37472.0</v>
      </c>
      <c r="E6733" s="2" t="s">
        <v>63</v>
      </c>
      <c r="F6733" s="2">
        <v>460.0</v>
      </c>
      <c r="G6733" s="2" t="s">
        <v>55</v>
      </c>
      <c r="H6733" s="2" t="s">
        <v>52</v>
      </c>
      <c r="I6733" s="2" t="s">
        <v>25</v>
      </c>
      <c r="J6733" s="2" t="str">
        <f t="array" ref="J6733">XLOOKUP('Transaction Data'!$G6733,Product_Code,Biscuit_Brand)</f>
        <v>Vanilla Wafers</v>
      </c>
      <c r="K6733" s="2">
        <f t="array" ref="K6733">XLOOKUP('Transaction Data'!$G6733,Product_Code,Cost)</f>
        <v>18</v>
      </c>
      <c r="L6733" s="2">
        <f t="array" ref="L6733">XLOOKUP('Transaction Data'!$G6733,Product_Code,Unit_Price)</f>
        <v>36</v>
      </c>
      <c r="M6733" s="3">
        <f>'Transaction Data'!$F6733*'Transaction Data'!$K6733</f>
        <v>8280</v>
      </c>
      <c r="N6733" s="3">
        <f>'Transaction Data'!$F6733*'Transaction Data'!$L6733</f>
        <v>16560</v>
      </c>
      <c r="O6733" s="3">
        <f>'Transaction Data'!$N6733-'Transaction Data'!$M6733</f>
        <v>8280</v>
      </c>
      <c r="P6733" s="2">
        <f>DATEDIF('Transaction Data'!$D6733,'Transaction Data'!$A6733,"y")</f>
        <v>21</v>
      </c>
      <c r="Q6733" s="2" t="str">
        <f>FLOOR('Transaction Data'!$P6733,15)&amp;"-"&amp;FLOOR('Transaction Data'!$P6733,15)+14</f>
        <v>15-29</v>
      </c>
      <c r="R6733" s="2" t="str">
        <f>IF('Transaction Data'!$L6733&lt;=10,"Less Expensive","Expensive")</f>
        <v>Expensive</v>
      </c>
      <c r="S6733" s="4">
        <f>WEEKDAY('Transaction Data'!$A6733)</f>
        <v>6</v>
      </c>
      <c r="T6733" s="2" t="str">
        <f>IF(WEEKDAY('Transaction Data'!$A6733,2)&lt;6,"Weekday","Weekend")</f>
        <v>Weekday</v>
      </c>
    </row>
    <row r="6734" ht="15.75" customHeight="1">
      <c r="A6734" s="1">
        <v>45426.0</v>
      </c>
      <c r="B6734" s="2" t="s">
        <v>6242</v>
      </c>
      <c r="C6734" s="2" t="s">
        <v>65</v>
      </c>
      <c r="D6734" s="1">
        <v>29915.0</v>
      </c>
      <c r="E6734" s="2" t="s">
        <v>63</v>
      </c>
      <c r="F6734" s="2">
        <v>277.0</v>
      </c>
      <c r="G6734" s="2" t="s">
        <v>33</v>
      </c>
      <c r="H6734" s="2" t="s">
        <v>52</v>
      </c>
      <c r="I6734" s="2" t="s">
        <v>25</v>
      </c>
      <c r="J6734" s="2" t="str">
        <f t="array" ref="J6734">XLOOKUP('Transaction Data'!$G6734,Product_Code,Biscuit_Brand)</f>
        <v>Caramel Biscuits</v>
      </c>
      <c r="K6734" s="2">
        <f t="array" ref="K6734">XLOOKUP('Transaction Data'!$G6734,Product_Code,Cost)</f>
        <v>18</v>
      </c>
      <c r="L6734" s="2">
        <f t="array" ref="L6734">XLOOKUP('Transaction Data'!$G6734,Product_Code,Unit_Price)</f>
        <v>22</v>
      </c>
      <c r="M6734" s="3">
        <f>'Transaction Data'!$F6734*'Transaction Data'!$K6734</f>
        <v>4986</v>
      </c>
      <c r="N6734" s="3">
        <f>'Transaction Data'!$F6734*'Transaction Data'!$L6734</f>
        <v>6094</v>
      </c>
      <c r="O6734" s="3">
        <f>'Transaction Data'!$N6734-'Transaction Data'!$M6734</f>
        <v>1108</v>
      </c>
      <c r="P6734" s="2">
        <f>DATEDIF('Transaction Data'!$D6734,'Transaction Data'!$A6734,"y")</f>
        <v>42</v>
      </c>
      <c r="Q6734" s="2" t="str">
        <f>FLOOR('Transaction Data'!$P6734,15)&amp;"-"&amp;FLOOR('Transaction Data'!$P6734,15)+14</f>
        <v>30-44</v>
      </c>
      <c r="R6734" s="2" t="str">
        <f>IF('Transaction Data'!$L6734&lt;=10,"Less Expensive","Expensive")</f>
        <v>Expensive</v>
      </c>
      <c r="S6734" s="4">
        <f>WEEKDAY('Transaction Data'!$A6734)</f>
        <v>3</v>
      </c>
      <c r="T6734" s="2" t="str">
        <f>IF(WEEKDAY('Transaction Data'!$A6734,2)&lt;6,"Weekday","Weekend")</f>
        <v>Weekday</v>
      </c>
    </row>
    <row r="6735" ht="15.75" customHeight="1">
      <c r="A6735" s="1">
        <v>45488.0</v>
      </c>
      <c r="B6735" s="2" t="s">
        <v>31</v>
      </c>
      <c r="C6735" s="2" t="s">
        <v>32</v>
      </c>
      <c r="D6735" s="1">
        <v>37400.0</v>
      </c>
      <c r="E6735" s="2" t="s">
        <v>37</v>
      </c>
      <c r="F6735" s="2">
        <v>246.0</v>
      </c>
      <c r="G6735" s="2" t="s">
        <v>28</v>
      </c>
      <c r="H6735" s="2" t="s">
        <v>45</v>
      </c>
      <c r="I6735" s="2" t="s">
        <v>25</v>
      </c>
      <c r="J6735" s="2" t="str">
        <f t="array" ref="J6735">XLOOKUP('Transaction Data'!$G6735,Product_Code,Biscuit_Brand)</f>
        <v>Shortbread</v>
      </c>
      <c r="K6735" s="2">
        <f t="array" ref="K6735">XLOOKUP('Transaction Data'!$G6735,Product_Code,Cost)</f>
        <v>10</v>
      </c>
      <c r="L6735" s="2">
        <f t="array" ref="L6735">XLOOKUP('Transaction Data'!$G6735,Product_Code,Unit_Price)</f>
        <v>45</v>
      </c>
      <c r="M6735" s="3">
        <f>'Transaction Data'!$F6735*'Transaction Data'!$K6735</f>
        <v>2460</v>
      </c>
      <c r="N6735" s="3">
        <f>'Transaction Data'!$F6735*'Transaction Data'!$L6735</f>
        <v>11070</v>
      </c>
      <c r="O6735" s="3">
        <f>'Transaction Data'!$N6735-'Transaction Data'!$M6735</f>
        <v>8610</v>
      </c>
      <c r="P6735" s="2">
        <f>DATEDIF('Transaction Data'!$D6735,'Transaction Data'!$A6735,"y")</f>
        <v>22</v>
      </c>
      <c r="Q6735" s="2" t="str">
        <f>FLOOR('Transaction Data'!$P6735,15)&amp;"-"&amp;FLOOR('Transaction Data'!$P6735,15)+14</f>
        <v>15-29</v>
      </c>
      <c r="R6735" s="2" t="str">
        <f>IF('Transaction Data'!$L6735&lt;=10,"Less Expensive","Expensive")</f>
        <v>Expensive</v>
      </c>
      <c r="S6735" s="4">
        <f>WEEKDAY('Transaction Data'!$A6735)</f>
        <v>2</v>
      </c>
      <c r="T6735" s="2" t="str">
        <f>IF(WEEKDAY('Transaction Data'!$A6735,2)&lt;6,"Weekday","Weekend")</f>
        <v>Weekday</v>
      </c>
    </row>
    <row r="6736" ht="15.75" customHeight="1">
      <c r="A6736" s="1">
        <v>45501.0</v>
      </c>
      <c r="B6736" s="2" t="s">
        <v>6243</v>
      </c>
      <c r="C6736" s="2" t="s">
        <v>65</v>
      </c>
      <c r="D6736" s="1">
        <v>25069.0</v>
      </c>
      <c r="E6736" s="2" t="s">
        <v>27</v>
      </c>
      <c r="F6736" s="2">
        <v>220.0</v>
      </c>
      <c r="G6736" s="2" t="s">
        <v>60</v>
      </c>
      <c r="H6736" s="2" t="s">
        <v>49</v>
      </c>
      <c r="I6736" s="2" t="s">
        <v>25</v>
      </c>
      <c r="J6736" s="2" t="str">
        <f t="array" ref="J6736">XLOOKUP('Transaction Data'!$G6736,Product_Code,Biscuit_Brand)</f>
        <v>Peanut Butter Bites</v>
      </c>
      <c r="K6736" s="2">
        <f t="array" ref="K6736">XLOOKUP('Transaction Data'!$G6736,Product_Code,Cost)</f>
        <v>5</v>
      </c>
      <c r="L6736" s="2">
        <f t="array" ref="L6736">XLOOKUP('Transaction Data'!$G6736,Product_Code,Unit_Price)</f>
        <v>7</v>
      </c>
      <c r="M6736" s="3">
        <f>'Transaction Data'!$F6736*'Transaction Data'!$K6736</f>
        <v>1100</v>
      </c>
      <c r="N6736" s="3">
        <f>'Transaction Data'!$F6736*'Transaction Data'!$L6736</f>
        <v>1540</v>
      </c>
      <c r="O6736" s="3">
        <f>'Transaction Data'!$N6736-'Transaction Data'!$M6736</f>
        <v>440</v>
      </c>
      <c r="P6736" s="2">
        <f>DATEDIF('Transaction Data'!$D6736,'Transaction Data'!$A6736,"y")</f>
        <v>55</v>
      </c>
      <c r="Q6736" s="2" t="str">
        <f>FLOOR('Transaction Data'!$P6736,15)&amp;"-"&amp;FLOOR('Transaction Data'!$P6736,15)+14</f>
        <v>45-59</v>
      </c>
      <c r="R6736" s="2" t="str">
        <f>IF('Transaction Data'!$L6736&lt;=10,"Less Expensive","Expensive")</f>
        <v>Less Expensive</v>
      </c>
      <c r="S6736" s="4">
        <f>WEEKDAY('Transaction Data'!$A6736)</f>
        <v>1</v>
      </c>
      <c r="T6736" s="2" t="str">
        <f>IF(WEEKDAY('Transaction Data'!$A6736,2)&lt;6,"Weekday","Weekend")</f>
        <v>Weekend</v>
      </c>
    </row>
    <row r="6737" ht="15.75" customHeight="1">
      <c r="A6737" s="1">
        <v>45405.0</v>
      </c>
      <c r="B6737" s="2" t="s">
        <v>1128</v>
      </c>
      <c r="C6737" s="2" t="s">
        <v>54</v>
      </c>
      <c r="D6737" s="1">
        <v>31152.0</v>
      </c>
      <c r="E6737" s="2" t="s">
        <v>63</v>
      </c>
      <c r="F6737" s="2">
        <v>186.0</v>
      </c>
      <c r="G6737" s="2" t="s">
        <v>38</v>
      </c>
      <c r="H6737" s="2" t="s">
        <v>52</v>
      </c>
      <c r="I6737" s="2" t="s">
        <v>25</v>
      </c>
      <c r="J6737" s="2" t="str">
        <f t="array" ref="J6737">XLOOKUP('Transaction Data'!$G6737,Product_Code,Biscuit_Brand)</f>
        <v>Ginger Snaps</v>
      </c>
      <c r="K6737" s="2">
        <f t="array" ref="K6737">XLOOKUP('Transaction Data'!$G6737,Product_Code,Cost)</f>
        <v>14</v>
      </c>
      <c r="L6737" s="2">
        <f t="array" ref="L6737">XLOOKUP('Transaction Data'!$G6737,Product_Code,Unit_Price)</f>
        <v>28</v>
      </c>
      <c r="M6737" s="3">
        <f>'Transaction Data'!$F6737*'Transaction Data'!$K6737</f>
        <v>2604</v>
      </c>
      <c r="N6737" s="3">
        <f>'Transaction Data'!$F6737*'Transaction Data'!$L6737</f>
        <v>5208</v>
      </c>
      <c r="O6737" s="3">
        <f>'Transaction Data'!$N6737-'Transaction Data'!$M6737</f>
        <v>2604</v>
      </c>
      <c r="P6737" s="2">
        <f>DATEDIF('Transaction Data'!$D6737,'Transaction Data'!$A6737,"y")</f>
        <v>39</v>
      </c>
      <c r="Q6737" s="2" t="str">
        <f>FLOOR('Transaction Data'!$P6737,15)&amp;"-"&amp;FLOOR('Transaction Data'!$P6737,15)+14</f>
        <v>30-44</v>
      </c>
      <c r="R6737" s="2" t="str">
        <f>IF('Transaction Data'!$L6737&lt;=10,"Less Expensive","Expensive")</f>
        <v>Expensive</v>
      </c>
      <c r="S6737" s="4">
        <f>WEEKDAY('Transaction Data'!$A6737)</f>
        <v>3</v>
      </c>
      <c r="T6737" s="2" t="str">
        <f>IF(WEEKDAY('Transaction Data'!$A6737,2)&lt;6,"Weekday","Weekend")</f>
        <v>Weekday</v>
      </c>
    </row>
    <row r="6738" ht="15.75" customHeight="1">
      <c r="A6738" s="1">
        <v>45365.0</v>
      </c>
      <c r="B6738" s="2" t="s">
        <v>6244</v>
      </c>
      <c r="C6738" s="2" t="s">
        <v>72</v>
      </c>
      <c r="D6738" s="1">
        <v>17127.0</v>
      </c>
      <c r="E6738" s="2" t="s">
        <v>37</v>
      </c>
      <c r="F6738" s="2">
        <v>134.0</v>
      </c>
      <c r="G6738" s="2" t="s">
        <v>23</v>
      </c>
      <c r="H6738" s="2" t="s">
        <v>49</v>
      </c>
      <c r="I6738" s="2" t="s">
        <v>25</v>
      </c>
      <c r="J6738" s="2" t="str">
        <f t="array" ref="J6738">XLOOKUP('Transaction Data'!$G6738,Product_Code,Biscuit_Brand)</f>
        <v>Cinnamon Swirls</v>
      </c>
      <c r="K6738" s="2">
        <f t="array" ref="K6738">XLOOKUP('Transaction Data'!$G6738,Product_Code,Cost)</f>
        <v>10</v>
      </c>
      <c r="L6738" s="2">
        <f t="array" ref="L6738">XLOOKUP('Transaction Data'!$G6738,Product_Code,Unit_Price)</f>
        <v>14</v>
      </c>
      <c r="M6738" s="3">
        <f>'Transaction Data'!$F6738*'Transaction Data'!$K6738</f>
        <v>1340</v>
      </c>
      <c r="N6738" s="3">
        <f>'Transaction Data'!$F6738*'Transaction Data'!$L6738</f>
        <v>1876</v>
      </c>
      <c r="O6738" s="3">
        <f>'Transaction Data'!$N6738-'Transaction Data'!$M6738</f>
        <v>536</v>
      </c>
      <c r="P6738" s="2">
        <f>DATEDIF('Transaction Data'!$D6738,'Transaction Data'!$A6738,"y")</f>
        <v>77</v>
      </c>
      <c r="Q6738" s="2" t="str">
        <f>FLOOR('Transaction Data'!$P6738,15)&amp;"-"&amp;FLOOR('Transaction Data'!$P6738,15)+14</f>
        <v>75-89</v>
      </c>
      <c r="R6738" s="2" t="str">
        <f>IF('Transaction Data'!$L6738&lt;=10,"Less Expensive","Expensive")</f>
        <v>Expensive</v>
      </c>
      <c r="S6738" s="4">
        <f>WEEKDAY('Transaction Data'!$A6738)</f>
        <v>5</v>
      </c>
      <c r="T6738" s="2" t="str">
        <f>IF(WEEKDAY('Transaction Data'!$A6738,2)&lt;6,"Weekday","Weekend")</f>
        <v>Weekday</v>
      </c>
    </row>
    <row r="6739" ht="15.75" customHeight="1">
      <c r="A6739" s="1">
        <v>45358.0</v>
      </c>
      <c r="B6739" s="2" t="s">
        <v>31</v>
      </c>
      <c r="C6739" s="2" t="s">
        <v>32</v>
      </c>
      <c r="D6739" s="1">
        <v>25344.0</v>
      </c>
      <c r="E6739" s="2" t="s">
        <v>37</v>
      </c>
      <c r="F6739" s="2">
        <v>451.0</v>
      </c>
      <c r="G6739" s="2" t="s">
        <v>55</v>
      </c>
      <c r="H6739" s="2" t="s">
        <v>52</v>
      </c>
      <c r="I6739" s="2" t="s">
        <v>25</v>
      </c>
      <c r="J6739" s="2" t="str">
        <f t="array" ref="J6739">XLOOKUP('Transaction Data'!$G6739,Product_Code,Biscuit_Brand)</f>
        <v>Vanilla Wafers</v>
      </c>
      <c r="K6739" s="2">
        <f t="array" ref="K6739">XLOOKUP('Transaction Data'!$G6739,Product_Code,Cost)</f>
        <v>18</v>
      </c>
      <c r="L6739" s="2">
        <f t="array" ref="L6739">XLOOKUP('Transaction Data'!$G6739,Product_Code,Unit_Price)</f>
        <v>36</v>
      </c>
      <c r="M6739" s="3">
        <f>'Transaction Data'!$F6739*'Transaction Data'!$K6739</f>
        <v>8118</v>
      </c>
      <c r="N6739" s="3">
        <f>'Transaction Data'!$F6739*'Transaction Data'!$L6739</f>
        <v>16236</v>
      </c>
      <c r="O6739" s="3">
        <f>'Transaction Data'!$N6739-'Transaction Data'!$M6739</f>
        <v>8118</v>
      </c>
      <c r="P6739" s="2">
        <f>DATEDIF('Transaction Data'!$D6739,'Transaction Data'!$A6739,"y")</f>
        <v>54</v>
      </c>
      <c r="Q6739" s="2" t="str">
        <f>FLOOR('Transaction Data'!$P6739,15)&amp;"-"&amp;FLOOR('Transaction Data'!$P6739,15)+14</f>
        <v>45-59</v>
      </c>
      <c r="R6739" s="2" t="str">
        <f>IF('Transaction Data'!$L6739&lt;=10,"Less Expensive","Expensive")</f>
        <v>Expensive</v>
      </c>
      <c r="S6739" s="4">
        <f>WEEKDAY('Transaction Data'!$A6739)</f>
        <v>5</v>
      </c>
      <c r="T6739" s="2" t="str">
        <f>IF(WEEKDAY('Transaction Data'!$A6739,2)&lt;6,"Weekday","Weekend")</f>
        <v>Weekday</v>
      </c>
    </row>
    <row r="6740" ht="15.75" customHeight="1">
      <c r="A6740" s="1">
        <v>45498.0</v>
      </c>
      <c r="B6740" s="2" t="s">
        <v>2758</v>
      </c>
      <c r="C6740" s="2" t="s">
        <v>72</v>
      </c>
      <c r="D6740" s="1">
        <v>24897.0</v>
      </c>
      <c r="E6740" s="2" t="s">
        <v>22</v>
      </c>
      <c r="F6740" s="2">
        <v>302.0</v>
      </c>
      <c r="G6740" s="2" t="s">
        <v>48</v>
      </c>
      <c r="H6740" s="2" t="s">
        <v>34</v>
      </c>
      <c r="I6740" s="2" t="s">
        <v>25</v>
      </c>
      <c r="J6740" s="2" t="str">
        <f t="array" ref="J6740">XLOOKUP('Transaction Data'!$G6740,Product_Code,Biscuit_Brand)</f>
        <v>Lemon Crisps</v>
      </c>
      <c r="K6740" s="2">
        <f t="array" ref="K6740">XLOOKUP('Transaction Data'!$G6740,Product_Code,Cost)</f>
        <v>7</v>
      </c>
      <c r="L6740" s="2">
        <f t="array" ref="L6740">XLOOKUP('Transaction Data'!$G6740,Product_Code,Unit_Price)</f>
        <v>9</v>
      </c>
      <c r="M6740" s="3">
        <f>'Transaction Data'!$F6740*'Transaction Data'!$K6740</f>
        <v>2114</v>
      </c>
      <c r="N6740" s="3">
        <f>'Transaction Data'!$F6740*'Transaction Data'!$L6740</f>
        <v>2718</v>
      </c>
      <c r="O6740" s="3">
        <f>'Transaction Data'!$N6740-'Transaction Data'!$M6740</f>
        <v>604</v>
      </c>
      <c r="P6740" s="2">
        <f>DATEDIF('Transaction Data'!$D6740,'Transaction Data'!$A6740,"y")</f>
        <v>56</v>
      </c>
      <c r="Q6740" s="2" t="str">
        <f>FLOOR('Transaction Data'!$P6740,15)&amp;"-"&amp;FLOOR('Transaction Data'!$P6740,15)+14</f>
        <v>45-59</v>
      </c>
      <c r="R6740" s="2" t="str">
        <f>IF('Transaction Data'!$L6740&lt;=10,"Less Expensive","Expensive")</f>
        <v>Less Expensive</v>
      </c>
      <c r="S6740" s="4">
        <f>WEEKDAY('Transaction Data'!$A6740)</f>
        <v>5</v>
      </c>
      <c r="T6740" s="2" t="str">
        <f>IF(WEEKDAY('Transaction Data'!$A6740,2)&lt;6,"Weekday","Weekend")</f>
        <v>Weekday</v>
      </c>
    </row>
    <row r="6741" ht="15.75" customHeight="1">
      <c r="A6741" s="1">
        <v>45462.0</v>
      </c>
      <c r="B6741" s="2" t="s">
        <v>6245</v>
      </c>
      <c r="C6741" s="2" t="s">
        <v>51</v>
      </c>
      <c r="D6741" s="1">
        <v>32628.0</v>
      </c>
      <c r="E6741" s="2" t="s">
        <v>63</v>
      </c>
      <c r="F6741" s="2">
        <v>283.0</v>
      </c>
      <c r="G6741" s="2" t="s">
        <v>28</v>
      </c>
      <c r="H6741" s="2" t="s">
        <v>34</v>
      </c>
      <c r="I6741" s="2" t="s">
        <v>25</v>
      </c>
      <c r="J6741" s="2" t="str">
        <f t="array" ref="J6741">XLOOKUP('Transaction Data'!$G6741,Product_Code,Biscuit_Brand)</f>
        <v>Shortbread</v>
      </c>
      <c r="K6741" s="2">
        <f t="array" ref="K6741">XLOOKUP('Transaction Data'!$G6741,Product_Code,Cost)</f>
        <v>10</v>
      </c>
      <c r="L6741" s="2">
        <f t="array" ref="L6741">XLOOKUP('Transaction Data'!$G6741,Product_Code,Unit_Price)</f>
        <v>45</v>
      </c>
      <c r="M6741" s="3">
        <f>'Transaction Data'!$F6741*'Transaction Data'!$K6741</f>
        <v>2830</v>
      </c>
      <c r="N6741" s="3">
        <f>'Transaction Data'!$F6741*'Transaction Data'!$L6741</f>
        <v>12735</v>
      </c>
      <c r="O6741" s="3">
        <f>'Transaction Data'!$N6741-'Transaction Data'!$M6741</f>
        <v>9905</v>
      </c>
      <c r="P6741" s="2">
        <f>DATEDIF('Transaction Data'!$D6741,'Transaction Data'!$A6741,"y")</f>
        <v>35</v>
      </c>
      <c r="Q6741" s="2" t="str">
        <f>FLOOR('Transaction Data'!$P6741,15)&amp;"-"&amp;FLOOR('Transaction Data'!$P6741,15)+14</f>
        <v>30-44</v>
      </c>
      <c r="R6741" s="2" t="str">
        <f>IF('Transaction Data'!$L6741&lt;=10,"Less Expensive","Expensive")</f>
        <v>Expensive</v>
      </c>
      <c r="S6741" s="4">
        <f>WEEKDAY('Transaction Data'!$A6741)</f>
        <v>4</v>
      </c>
      <c r="T6741" s="2" t="str">
        <f>IF(WEEKDAY('Transaction Data'!$A6741,2)&lt;6,"Weekday","Weekend")</f>
        <v>Weekday</v>
      </c>
    </row>
    <row r="6742" ht="15.75" customHeight="1">
      <c r="A6742" s="1">
        <v>45432.0</v>
      </c>
      <c r="B6742" s="2" t="s">
        <v>6246</v>
      </c>
      <c r="C6742" s="2" t="s">
        <v>72</v>
      </c>
      <c r="D6742" s="1">
        <v>32174.0</v>
      </c>
      <c r="E6742" s="2" t="s">
        <v>63</v>
      </c>
      <c r="F6742" s="2">
        <v>82.0</v>
      </c>
      <c r="G6742" s="2" t="s">
        <v>60</v>
      </c>
      <c r="H6742" s="2" t="s">
        <v>39</v>
      </c>
      <c r="I6742" s="2" t="s">
        <v>25</v>
      </c>
      <c r="J6742" s="2" t="str">
        <f t="array" ref="J6742">XLOOKUP('Transaction Data'!$G6742,Product_Code,Biscuit_Brand)</f>
        <v>Peanut Butter Bites</v>
      </c>
      <c r="K6742" s="2">
        <f t="array" ref="K6742">XLOOKUP('Transaction Data'!$G6742,Product_Code,Cost)</f>
        <v>5</v>
      </c>
      <c r="L6742" s="2">
        <f t="array" ref="L6742">XLOOKUP('Transaction Data'!$G6742,Product_Code,Unit_Price)</f>
        <v>7</v>
      </c>
      <c r="M6742" s="3">
        <f>'Transaction Data'!$F6742*'Transaction Data'!$K6742</f>
        <v>410</v>
      </c>
      <c r="N6742" s="3">
        <f>'Transaction Data'!$F6742*'Transaction Data'!$L6742</f>
        <v>574</v>
      </c>
      <c r="O6742" s="3">
        <f>'Transaction Data'!$N6742-'Transaction Data'!$M6742</f>
        <v>164</v>
      </c>
      <c r="P6742" s="2">
        <f>DATEDIF('Transaction Data'!$D6742,'Transaction Data'!$A6742,"y")</f>
        <v>36</v>
      </c>
      <c r="Q6742" s="2" t="str">
        <f>FLOOR('Transaction Data'!$P6742,15)&amp;"-"&amp;FLOOR('Transaction Data'!$P6742,15)+14</f>
        <v>30-44</v>
      </c>
      <c r="R6742" s="2" t="str">
        <f>IF('Transaction Data'!$L6742&lt;=10,"Less Expensive","Expensive")</f>
        <v>Less Expensive</v>
      </c>
      <c r="S6742" s="4">
        <f>WEEKDAY('Transaction Data'!$A6742)</f>
        <v>2</v>
      </c>
      <c r="T6742" s="2" t="str">
        <f>IF(WEEKDAY('Transaction Data'!$A6742,2)&lt;6,"Weekday","Weekend")</f>
        <v>Weekday</v>
      </c>
    </row>
    <row r="6743" ht="15.75" customHeight="1">
      <c r="A6743" s="1">
        <v>45343.0</v>
      </c>
      <c r="B6743" s="2" t="s">
        <v>31</v>
      </c>
      <c r="C6743" s="2" t="s">
        <v>32</v>
      </c>
      <c r="D6743" s="1">
        <v>31629.0</v>
      </c>
      <c r="E6743" s="2" t="s">
        <v>22</v>
      </c>
      <c r="F6743" s="2">
        <v>77.0</v>
      </c>
      <c r="G6743" s="2" t="s">
        <v>55</v>
      </c>
      <c r="H6743" s="2" t="s">
        <v>42</v>
      </c>
      <c r="I6743" s="2" t="s">
        <v>25</v>
      </c>
      <c r="J6743" s="2" t="str">
        <f t="array" ref="J6743">XLOOKUP('Transaction Data'!$G6743,Product_Code,Biscuit_Brand)</f>
        <v>Vanilla Wafers</v>
      </c>
      <c r="K6743" s="2">
        <f t="array" ref="K6743">XLOOKUP('Transaction Data'!$G6743,Product_Code,Cost)</f>
        <v>18</v>
      </c>
      <c r="L6743" s="2">
        <f t="array" ref="L6743">XLOOKUP('Transaction Data'!$G6743,Product_Code,Unit_Price)</f>
        <v>36</v>
      </c>
      <c r="M6743" s="3">
        <f>'Transaction Data'!$F6743*'Transaction Data'!$K6743</f>
        <v>1386</v>
      </c>
      <c r="N6743" s="3">
        <f>'Transaction Data'!$F6743*'Transaction Data'!$L6743</f>
        <v>2772</v>
      </c>
      <c r="O6743" s="3">
        <f>'Transaction Data'!$N6743-'Transaction Data'!$M6743</f>
        <v>1386</v>
      </c>
      <c r="P6743" s="2">
        <f>DATEDIF('Transaction Data'!$D6743,'Transaction Data'!$A6743,"y")</f>
        <v>37</v>
      </c>
      <c r="Q6743" s="2" t="str">
        <f>FLOOR('Transaction Data'!$P6743,15)&amp;"-"&amp;FLOOR('Transaction Data'!$P6743,15)+14</f>
        <v>30-44</v>
      </c>
      <c r="R6743" s="2" t="str">
        <f>IF('Transaction Data'!$L6743&lt;=10,"Less Expensive","Expensive")</f>
        <v>Expensive</v>
      </c>
      <c r="S6743" s="4">
        <f>WEEKDAY('Transaction Data'!$A6743)</f>
        <v>4</v>
      </c>
      <c r="T6743" s="2" t="str">
        <f>IF(WEEKDAY('Transaction Data'!$A6743,2)&lt;6,"Weekday","Weekend")</f>
        <v>Weekday</v>
      </c>
    </row>
    <row r="6744" ht="15.75" customHeight="1">
      <c r="A6744" s="1">
        <v>45377.0</v>
      </c>
      <c r="B6744" s="2" t="s">
        <v>31</v>
      </c>
      <c r="C6744" s="2" t="s">
        <v>32</v>
      </c>
      <c r="D6744" s="1">
        <v>16510.0</v>
      </c>
      <c r="E6744" s="2" t="s">
        <v>22</v>
      </c>
      <c r="F6744" s="2">
        <v>39.0</v>
      </c>
      <c r="G6744" s="2" t="s">
        <v>48</v>
      </c>
      <c r="H6744" s="2" t="s">
        <v>45</v>
      </c>
      <c r="I6744" s="2" t="s">
        <v>25</v>
      </c>
      <c r="J6744" s="2" t="str">
        <f t="array" ref="J6744">XLOOKUP('Transaction Data'!$G6744,Product_Code,Biscuit_Brand)</f>
        <v>Lemon Crisps</v>
      </c>
      <c r="K6744" s="2">
        <f t="array" ref="K6744">XLOOKUP('Transaction Data'!$G6744,Product_Code,Cost)</f>
        <v>7</v>
      </c>
      <c r="L6744" s="2">
        <f t="array" ref="L6744">XLOOKUP('Transaction Data'!$G6744,Product_Code,Unit_Price)</f>
        <v>9</v>
      </c>
      <c r="M6744" s="3">
        <f>'Transaction Data'!$F6744*'Transaction Data'!$K6744</f>
        <v>273</v>
      </c>
      <c r="N6744" s="3">
        <f>'Transaction Data'!$F6744*'Transaction Data'!$L6744</f>
        <v>351</v>
      </c>
      <c r="O6744" s="3">
        <f>'Transaction Data'!$N6744-'Transaction Data'!$M6744</f>
        <v>78</v>
      </c>
      <c r="P6744" s="2">
        <f>DATEDIF('Transaction Data'!$D6744,'Transaction Data'!$A6744,"y")</f>
        <v>79</v>
      </c>
      <c r="Q6744" s="2" t="str">
        <f>FLOOR('Transaction Data'!$P6744,15)&amp;"-"&amp;FLOOR('Transaction Data'!$P6744,15)+14</f>
        <v>75-89</v>
      </c>
      <c r="R6744" s="2" t="str">
        <f>IF('Transaction Data'!$L6744&lt;=10,"Less Expensive","Expensive")</f>
        <v>Less Expensive</v>
      </c>
      <c r="S6744" s="4">
        <f>WEEKDAY('Transaction Data'!$A6744)</f>
        <v>3</v>
      </c>
      <c r="T6744" s="2" t="str">
        <f>IF(WEEKDAY('Transaction Data'!$A6744,2)&lt;6,"Weekday","Weekend")</f>
        <v>Weekday</v>
      </c>
    </row>
    <row r="6745" ht="15.75" customHeight="1">
      <c r="A6745" s="1">
        <v>45293.0</v>
      </c>
      <c r="B6745" s="2" t="s">
        <v>31</v>
      </c>
      <c r="C6745" s="2" t="s">
        <v>32</v>
      </c>
      <c r="D6745" s="1">
        <v>24256.0</v>
      </c>
      <c r="E6745" s="2" t="s">
        <v>63</v>
      </c>
      <c r="F6745" s="2">
        <v>166.0</v>
      </c>
      <c r="G6745" s="2" t="s">
        <v>28</v>
      </c>
      <c r="H6745" s="2" t="s">
        <v>49</v>
      </c>
      <c r="I6745" s="2" t="s">
        <v>25</v>
      </c>
      <c r="J6745" s="2" t="str">
        <f t="array" ref="J6745">XLOOKUP('Transaction Data'!$G6745,Product_Code,Biscuit_Brand)</f>
        <v>Shortbread</v>
      </c>
      <c r="K6745" s="2">
        <f t="array" ref="K6745">XLOOKUP('Transaction Data'!$G6745,Product_Code,Cost)</f>
        <v>10</v>
      </c>
      <c r="L6745" s="2">
        <f t="array" ref="L6745">XLOOKUP('Transaction Data'!$G6745,Product_Code,Unit_Price)</f>
        <v>45</v>
      </c>
      <c r="M6745" s="3">
        <f>'Transaction Data'!$F6745*'Transaction Data'!$K6745</f>
        <v>1660</v>
      </c>
      <c r="N6745" s="3">
        <f>'Transaction Data'!$F6745*'Transaction Data'!$L6745</f>
        <v>7470</v>
      </c>
      <c r="O6745" s="3">
        <f>'Transaction Data'!$N6745-'Transaction Data'!$M6745</f>
        <v>5810</v>
      </c>
      <c r="P6745" s="2">
        <f>DATEDIF('Transaction Data'!$D6745,'Transaction Data'!$A6745,"y")</f>
        <v>57</v>
      </c>
      <c r="Q6745" s="2" t="str">
        <f>FLOOR('Transaction Data'!$P6745,15)&amp;"-"&amp;FLOOR('Transaction Data'!$P6745,15)+14</f>
        <v>45-59</v>
      </c>
      <c r="R6745" s="2" t="str">
        <f>IF('Transaction Data'!$L6745&lt;=10,"Less Expensive","Expensive")</f>
        <v>Expensive</v>
      </c>
      <c r="S6745" s="4">
        <f>WEEKDAY('Transaction Data'!$A6745)</f>
        <v>3</v>
      </c>
      <c r="T6745" s="2" t="str">
        <f>IF(WEEKDAY('Transaction Data'!$A6745,2)&lt;6,"Weekday","Weekend")</f>
        <v>Weekday</v>
      </c>
    </row>
    <row r="6746" ht="15.75" customHeight="1">
      <c r="A6746" s="1">
        <v>45475.0</v>
      </c>
      <c r="B6746" s="2" t="s">
        <v>31</v>
      </c>
      <c r="C6746" s="2" t="s">
        <v>32</v>
      </c>
      <c r="D6746" s="1">
        <v>21024.0</v>
      </c>
      <c r="E6746" s="2" t="s">
        <v>27</v>
      </c>
      <c r="F6746" s="2">
        <v>303.0</v>
      </c>
      <c r="G6746" s="2" t="s">
        <v>44</v>
      </c>
      <c r="H6746" s="2" t="s">
        <v>52</v>
      </c>
      <c r="I6746" s="2" t="s">
        <v>25</v>
      </c>
      <c r="J6746" s="2" t="str">
        <f t="array" ref="J6746">XLOOKUP('Transaction Data'!$G6746,Product_Code,Biscuit_Brand)</f>
        <v>Butter Crunch</v>
      </c>
      <c r="K6746" s="2">
        <f t="array" ref="K6746">XLOOKUP('Transaction Data'!$G6746,Product_Code,Cost)</f>
        <v>10</v>
      </c>
      <c r="L6746" s="2">
        <f t="array" ref="L6746">XLOOKUP('Transaction Data'!$G6746,Product_Code,Unit_Price)</f>
        <v>11</v>
      </c>
      <c r="M6746" s="3">
        <f>'Transaction Data'!$F6746*'Transaction Data'!$K6746</f>
        <v>3030</v>
      </c>
      <c r="N6746" s="3">
        <f>'Transaction Data'!$F6746*'Transaction Data'!$L6746</f>
        <v>3333</v>
      </c>
      <c r="O6746" s="3">
        <f>'Transaction Data'!$N6746-'Transaction Data'!$M6746</f>
        <v>303</v>
      </c>
      <c r="P6746" s="2">
        <f>DATEDIF('Transaction Data'!$D6746,'Transaction Data'!$A6746,"y")</f>
        <v>66</v>
      </c>
      <c r="Q6746" s="2" t="str">
        <f>FLOOR('Transaction Data'!$P6746,15)&amp;"-"&amp;FLOOR('Transaction Data'!$P6746,15)+14</f>
        <v>60-74</v>
      </c>
      <c r="R6746" s="2" t="str">
        <f>IF('Transaction Data'!$L6746&lt;=10,"Less Expensive","Expensive")</f>
        <v>Expensive</v>
      </c>
      <c r="S6746" s="4">
        <f>WEEKDAY('Transaction Data'!$A6746)</f>
        <v>3</v>
      </c>
      <c r="T6746" s="2" t="str">
        <f>IF(WEEKDAY('Transaction Data'!$A6746,2)&lt;6,"Weekday","Weekend")</f>
        <v>Weekday</v>
      </c>
    </row>
    <row r="6747" ht="15.75" customHeight="1">
      <c r="A6747" s="1">
        <v>45292.0</v>
      </c>
      <c r="B6747" s="2" t="s">
        <v>31</v>
      </c>
      <c r="C6747" s="2" t="s">
        <v>32</v>
      </c>
      <c r="D6747" s="1">
        <v>29858.0</v>
      </c>
      <c r="E6747" s="2" t="s">
        <v>27</v>
      </c>
      <c r="F6747" s="2">
        <v>159.0</v>
      </c>
      <c r="G6747" s="2" t="s">
        <v>33</v>
      </c>
      <c r="H6747" s="2" t="s">
        <v>49</v>
      </c>
      <c r="I6747" s="2" t="s">
        <v>25</v>
      </c>
      <c r="J6747" s="2" t="str">
        <f t="array" ref="J6747">XLOOKUP('Transaction Data'!$G6747,Product_Code,Biscuit_Brand)</f>
        <v>Caramel Biscuits</v>
      </c>
      <c r="K6747" s="2">
        <f t="array" ref="K6747">XLOOKUP('Transaction Data'!$G6747,Product_Code,Cost)</f>
        <v>18</v>
      </c>
      <c r="L6747" s="2">
        <f t="array" ref="L6747">XLOOKUP('Transaction Data'!$G6747,Product_Code,Unit_Price)</f>
        <v>22</v>
      </c>
      <c r="M6747" s="3">
        <f>'Transaction Data'!$F6747*'Transaction Data'!$K6747</f>
        <v>2862</v>
      </c>
      <c r="N6747" s="3">
        <f>'Transaction Data'!$F6747*'Transaction Data'!$L6747</f>
        <v>3498</v>
      </c>
      <c r="O6747" s="3">
        <f>'Transaction Data'!$N6747-'Transaction Data'!$M6747</f>
        <v>636</v>
      </c>
      <c r="P6747" s="2">
        <f>DATEDIF('Transaction Data'!$D6747,'Transaction Data'!$A6747,"y")</f>
        <v>42</v>
      </c>
      <c r="Q6747" s="2" t="str">
        <f>FLOOR('Transaction Data'!$P6747,15)&amp;"-"&amp;FLOOR('Transaction Data'!$P6747,15)+14</f>
        <v>30-44</v>
      </c>
      <c r="R6747" s="2" t="str">
        <f>IF('Transaction Data'!$L6747&lt;=10,"Less Expensive","Expensive")</f>
        <v>Expensive</v>
      </c>
      <c r="S6747" s="4">
        <f>WEEKDAY('Transaction Data'!$A6747)</f>
        <v>2</v>
      </c>
      <c r="T6747" s="2" t="str">
        <f>IF(WEEKDAY('Transaction Data'!$A6747,2)&lt;6,"Weekday","Weekend")</f>
        <v>Weekday</v>
      </c>
    </row>
    <row r="6748" ht="15.75" customHeight="1">
      <c r="A6748" s="1">
        <v>45385.0</v>
      </c>
      <c r="B6748" s="2" t="s">
        <v>31</v>
      </c>
      <c r="C6748" s="2" t="s">
        <v>32</v>
      </c>
      <c r="D6748" s="1">
        <v>30981.0</v>
      </c>
      <c r="E6748" s="2" t="s">
        <v>22</v>
      </c>
      <c r="F6748" s="2">
        <v>327.0</v>
      </c>
      <c r="G6748" s="2" t="s">
        <v>28</v>
      </c>
      <c r="H6748" s="2" t="s">
        <v>52</v>
      </c>
      <c r="I6748" s="2" t="s">
        <v>25</v>
      </c>
      <c r="J6748" s="2" t="str">
        <f t="array" ref="J6748">XLOOKUP('Transaction Data'!$G6748,Product_Code,Biscuit_Brand)</f>
        <v>Shortbread</v>
      </c>
      <c r="K6748" s="2">
        <f t="array" ref="K6748">XLOOKUP('Transaction Data'!$G6748,Product_Code,Cost)</f>
        <v>10</v>
      </c>
      <c r="L6748" s="2">
        <f t="array" ref="L6748">XLOOKUP('Transaction Data'!$G6748,Product_Code,Unit_Price)</f>
        <v>45</v>
      </c>
      <c r="M6748" s="3">
        <f>'Transaction Data'!$F6748*'Transaction Data'!$K6748</f>
        <v>3270</v>
      </c>
      <c r="N6748" s="3">
        <f>'Transaction Data'!$F6748*'Transaction Data'!$L6748</f>
        <v>14715</v>
      </c>
      <c r="O6748" s="3">
        <f>'Transaction Data'!$N6748-'Transaction Data'!$M6748</f>
        <v>11445</v>
      </c>
      <c r="P6748" s="2">
        <f>DATEDIF('Transaction Data'!$D6748,'Transaction Data'!$A6748,"y")</f>
        <v>39</v>
      </c>
      <c r="Q6748" s="2" t="str">
        <f>FLOOR('Transaction Data'!$P6748,15)&amp;"-"&amp;FLOOR('Transaction Data'!$P6748,15)+14</f>
        <v>30-44</v>
      </c>
      <c r="R6748" s="2" t="str">
        <f>IF('Transaction Data'!$L6748&lt;=10,"Less Expensive","Expensive")</f>
        <v>Expensive</v>
      </c>
      <c r="S6748" s="4">
        <f>WEEKDAY('Transaction Data'!$A6748)</f>
        <v>4</v>
      </c>
      <c r="T6748" s="2" t="str">
        <f>IF(WEEKDAY('Transaction Data'!$A6748,2)&lt;6,"Weekday","Weekend")</f>
        <v>Weekday</v>
      </c>
    </row>
    <row r="6749" ht="15.75" customHeight="1">
      <c r="A6749" s="1">
        <v>45491.0</v>
      </c>
      <c r="B6749" s="2" t="s">
        <v>6247</v>
      </c>
      <c r="C6749" s="2" t="s">
        <v>69</v>
      </c>
      <c r="D6749" s="1">
        <v>17908.0</v>
      </c>
      <c r="E6749" s="2" t="s">
        <v>63</v>
      </c>
      <c r="F6749" s="2">
        <v>305.0</v>
      </c>
      <c r="G6749" s="2" t="s">
        <v>55</v>
      </c>
      <c r="H6749" s="2" t="s">
        <v>52</v>
      </c>
      <c r="I6749" s="2" t="s">
        <v>25</v>
      </c>
      <c r="J6749" s="2" t="str">
        <f t="array" ref="J6749">XLOOKUP('Transaction Data'!$G6749,Product_Code,Biscuit_Brand)</f>
        <v>Vanilla Wafers</v>
      </c>
      <c r="K6749" s="2">
        <f t="array" ref="K6749">XLOOKUP('Transaction Data'!$G6749,Product_Code,Cost)</f>
        <v>18</v>
      </c>
      <c r="L6749" s="2">
        <f t="array" ref="L6749">XLOOKUP('Transaction Data'!$G6749,Product_Code,Unit_Price)</f>
        <v>36</v>
      </c>
      <c r="M6749" s="3">
        <f>'Transaction Data'!$F6749*'Transaction Data'!$K6749</f>
        <v>5490</v>
      </c>
      <c r="N6749" s="3">
        <f>'Transaction Data'!$F6749*'Transaction Data'!$L6749</f>
        <v>10980</v>
      </c>
      <c r="O6749" s="3">
        <f>'Transaction Data'!$N6749-'Transaction Data'!$M6749</f>
        <v>5490</v>
      </c>
      <c r="P6749" s="2">
        <f>DATEDIF('Transaction Data'!$D6749,'Transaction Data'!$A6749,"y")</f>
        <v>75</v>
      </c>
      <c r="Q6749" s="2" t="str">
        <f>FLOOR('Transaction Data'!$P6749,15)&amp;"-"&amp;FLOOR('Transaction Data'!$P6749,15)+14</f>
        <v>75-89</v>
      </c>
      <c r="R6749" s="2" t="str">
        <f>IF('Transaction Data'!$L6749&lt;=10,"Less Expensive","Expensive")</f>
        <v>Expensive</v>
      </c>
      <c r="S6749" s="4">
        <f>WEEKDAY('Transaction Data'!$A6749)</f>
        <v>5</v>
      </c>
      <c r="T6749" s="2" t="str">
        <f>IF(WEEKDAY('Transaction Data'!$A6749,2)&lt;6,"Weekday","Weekend")</f>
        <v>Weekday</v>
      </c>
    </row>
    <row r="6750" ht="15.75" customHeight="1">
      <c r="A6750" s="1">
        <v>45320.0</v>
      </c>
      <c r="B6750" s="2" t="s">
        <v>31</v>
      </c>
      <c r="C6750" s="2" t="s">
        <v>32</v>
      </c>
      <c r="D6750" s="1">
        <v>22347.0</v>
      </c>
      <c r="E6750" s="2" t="s">
        <v>22</v>
      </c>
      <c r="F6750" s="2">
        <v>347.0</v>
      </c>
      <c r="G6750" s="2" t="s">
        <v>57</v>
      </c>
      <c r="H6750" s="2" t="s">
        <v>45</v>
      </c>
      <c r="I6750" s="2" t="s">
        <v>25</v>
      </c>
      <c r="J6750" s="2" t="str">
        <f t="array" ref="J6750">XLOOKUP('Transaction Data'!$G6750,Product_Code,Biscuit_Brand)</f>
        <v>Oatmeal Cookies</v>
      </c>
      <c r="K6750" s="2">
        <f t="array" ref="K6750">XLOOKUP('Transaction Data'!$G6750,Product_Code,Cost)</f>
        <v>19</v>
      </c>
      <c r="L6750" s="2">
        <f t="array" ref="L6750">XLOOKUP('Transaction Data'!$G6750,Product_Code,Unit_Price)</f>
        <v>23</v>
      </c>
      <c r="M6750" s="3">
        <f>'Transaction Data'!$F6750*'Transaction Data'!$K6750</f>
        <v>6593</v>
      </c>
      <c r="N6750" s="3">
        <f>'Transaction Data'!$F6750*'Transaction Data'!$L6750</f>
        <v>7981</v>
      </c>
      <c r="O6750" s="3">
        <f>'Transaction Data'!$N6750-'Transaction Data'!$M6750</f>
        <v>1388</v>
      </c>
      <c r="P6750" s="2">
        <f>DATEDIF('Transaction Data'!$D6750,'Transaction Data'!$A6750,"y")</f>
        <v>62</v>
      </c>
      <c r="Q6750" s="2" t="str">
        <f>FLOOR('Transaction Data'!$P6750,15)&amp;"-"&amp;FLOOR('Transaction Data'!$P6750,15)+14</f>
        <v>60-74</v>
      </c>
      <c r="R6750" s="2" t="str">
        <f>IF('Transaction Data'!$L6750&lt;=10,"Less Expensive","Expensive")</f>
        <v>Expensive</v>
      </c>
      <c r="S6750" s="4">
        <f>WEEKDAY('Transaction Data'!$A6750)</f>
        <v>2</v>
      </c>
      <c r="T6750" s="2" t="str">
        <f>IF(WEEKDAY('Transaction Data'!$A6750,2)&lt;6,"Weekday","Weekend")</f>
        <v>Weekday</v>
      </c>
    </row>
    <row r="6751" ht="15.75" customHeight="1">
      <c r="A6751" s="1">
        <v>45488.0</v>
      </c>
      <c r="B6751" s="2" t="s">
        <v>31</v>
      </c>
      <c r="C6751" s="2" t="s">
        <v>32</v>
      </c>
      <c r="D6751" s="1">
        <v>36716.0</v>
      </c>
      <c r="E6751" s="2" t="s">
        <v>27</v>
      </c>
      <c r="F6751" s="2">
        <v>463.0</v>
      </c>
      <c r="G6751" s="2" t="s">
        <v>28</v>
      </c>
      <c r="H6751" s="2" t="s">
        <v>49</v>
      </c>
      <c r="I6751" s="2" t="s">
        <v>25</v>
      </c>
      <c r="J6751" s="2" t="str">
        <f t="array" ref="J6751">XLOOKUP('Transaction Data'!$G6751,Product_Code,Biscuit_Brand)</f>
        <v>Shortbread</v>
      </c>
      <c r="K6751" s="2">
        <f t="array" ref="K6751">XLOOKUP('Transaction Data'!$G6751,Product_Code,Cost)</f>
        <v>10</v>
      </c>
      <c r="L6751" s="2">
        <f t="array" ref="L6751">XLOOKUP('Transaction Data'!$G6751,Product_Code,Unit_Price)</f>
        <v>45</v>
      </c>
      <c r="M6751" s="3">
        <f>'Transaction Data'!$F6751*'Transaction Data'!$K6751</f>
        <v>4630</v>
      </c>
      <c r="N6751" s="3">
        <f>'Transaction Data'!$F6751*'Transaction Data'!$L6751</f>
        <v>20835</v>
      </c>
      <c r="O6751" s="3">
        <f>'Transaction Data'!$N6751-'Transaction Data'!$M6751</f>
        <v>16205</v>
      </c>
      <c r="P6751" s="2">
        <f>DATEDIF('Transaction Data'!$D6751,'Transaction Data'!$A6751,"y")</f>
        <v>24</v>
      </c>
      <c r="Q6751" s="2" t="str">
        <f>FLOOR('Transaction Data'!$P6751,15)&amp;"-"&amp;FLOOR('Transaction Data'!$P6751,15)+14</f>
        <v>15-29</v>
      </c>
      <c r="R6751" s="2" t="str">
        <f>IF('Transaction Data'!$L6751&lt;=10,"Less Expensive","Expensive")</f>
        <v>Expensive</v>
      </c>
      <c r="S6751" s="4">
        <f>WEEKDAY('Transaction Data'!$A6751)</f>
        <v>2</v>
      </c>
      <c r="T6751" s="2" t="str">
        <f>IF(WEEKDAY('Transaction Data'!$A6751,2)&lt;6,"Weekday","Weekend")</f>
        <v>Weekday</v>
      </c>
    </row>
    <row r="6752" ht="15.75" customHeight="1">
      <c r="A6752" s="1">
        <v>45296.0</v>
      </c>
      <c r="B6752" s="2" t="s">
        <v>6248</v>
      </c>
      <c r="C6752" s="2" t="s">
        <v>41</v>
      </c>
      <c r="D6752" s="1">
        <v>30770.0</v>
      </c>
      <c r="E6752" s="2" t="s">
        <v>22</v>
      </c>
      <c r="F6752" s="2">
        <v>22.0</v>
      </c>
      <c r="G6752" s="2" t="s">
        <v>60</v>
      </c>
      <c r="H6752" s="2" t="s">
        <v>52</v>
      </c>
      <c r="I6752" s="2" t="s">
        <v>25</v>
      </c>
      <c r="J6752" s="2" t="str">
        <f t="array" ref="J6752">XLOOKUP('Transaction Data'!$G6752,Product_Code,Biscuit_Brand)</f>
        <v>Peanut Butter Bites</v>
      </c>
      <c r="K6752" s="2">
        <f t="array" ref="K6752">XLOOKUP('Transaction Data'!$G6752,Product_Code,Cost)</f>
        <v>5</v>
      </c>
      <c r="L6752" s="2">
        <f t="array" ref="L6752">XLOOKUP('Transaction Data'!$G6752,Product_Code,Unit_Price)</f>
        <v>7</v>
      </c>
      <c r="M6752" s="3">
        <f>'Transaction Data'!$F6752*'Transaction Data'!$K6752</f>
        <v>110</v>
      </c>
      <c r="N6752" s="3">
        <f>'Transaction Data'!$F6752*'Transaction Data'!$L6752</f>
        <v>154</v>
      </c>
      <c r="O6752" s="3">
        <f>'Transaction Data'!$N6752-'Transaction Data'!$M6752</f>
        <v>44</v>
      </c>
      <c r="P6752" s="2">
        <f>DATEDIF('Transaction Data'!$D6752,'Transaction Data'!$A6752,"y")</f>
        <v>39</v>
      </c>
      <c r="Q6752" s="2" t="str">
        <f>FLOOR('Transaction Data'!$P6752,15)&amp;"-"&amp;FLOOR('Transaction Data'!$P6752,15)+14</f>
        <v>30-44</v>
      </c>
      <c r="R6752" s="2" t="str">
        <f>IF('Transaction Data'!$L6752&lt;=10,"Less Expensive","Expensive")</f>
        <v>Less Expensive</v>
      </c>
      <c r="S6752" s="4">
        <f>WEEKDAY('Transaction Data'!$A6752)</f>
        <v>6</v>
      </c>
      <c r="T6752" s="2" t="str">
        <f>IF(WEEKDAY('Transaction Data'!$A6752,2)&lt;6,"Weekday","Weekend")</f>
        <v>Weekday</v>
      </c>
    </row>
    <row r="6753" ht="15.75" customHeight="1">
      <c r="A6753" s="1">
        <v>45293.0</v>
      </c>
      <c r="B6753" s="2" t="s">
        <v>6249</v>
      </c>
      <c r="C6753" s="2" t="s">
        <v>72</v>
      </c>
      <c r="D6753" s="1">
        <v>18831.0</v>
      </c>
      <c r="E6753" s="2" t="s">
        <v>37</v>
      </c>
      <c r="F6753" s="2">
        <v>472.0</v>
      </c>
      <c r="G6753" s="2" t="s">
        <v>38</v>
      </c>
      <c r="H6753" s="2" t="s">
        <v>49</v>
      </c>
      <c r="I6753" s="2" t="s">
        <v>25</v>
      </c>
      <c r="J6753" s="2" t="str">
        <f t="array" ref="J6753">XLOOKUP('Transaction Data'!$G6753,Product_Code,Biscuit_Brand)</f>
        <v>Ginger Snaps</v>
      </c>
      <c r="K6753" s="2">
        <f t="array" ref="K6753">XLOOKUP('Transaction Data'!$G6753,Product_Code,Cost)</f>
        <v>14</v>
      </c>
      <c r="L6753" s="2">
        <f t="array" ref="L6753">XLOOKUP('Transaction Data'!$G6753,Product_Code,Unit_Price)</f>
        <v>28</v>
      </c>
      <c r="M6753" s="3">
        <f>'Transaction Data'!$F6753*'Transaction Data'!$K6753</f>
        <v>6608</v>
      </c>
      <c r="N6753" s="3">
        <f>'Transaction Data'!$F6753*'Transaction Data'!$L6753</f>
        <v>13216</v>
      </c>
      <c r="O6753" s="3">
        <f>'Transaction Data'!$N6753-'Transaction Data'!$M6753</f>
        <v>6608</v>
      </c>
      <c r="P6753" s="2">
        <f>DATEDIF('Transaction Data'!$D6753,'Transaction Data'!$A6753,"y")</f>
        <v>72</v>
      </c>
      <c r="Q6753" s="2" t="str">
        <f>FLOOR('Transaction Data'!$P6753,15)&amp;"-"&amp;FLOOR('Transaction Data'!$P6753,15)+14</f>
        <v>60-74</v>
      </c>
      <c r="R6753" s="2" t="str">
        <f>IF('Transaction Data'!$L6753&lt;=10,"Less Expensive","Expensive")</f>
        <v>Expensive</v>
      </c>
      <c r="S6753" s="4">
        <f>WEEKDAY('Transaction Data'!$A6753)</f>
        <v>3</v>
      </c>
      <c r="T6753" s="2" t="str">
        <f>IF(WEEKDAY('Transaction Data'!$A6753,2)&lt;6,"Weekday","Weekend")</f>
        <v>Weekday</v>
      </c>
    </row>
    <row r="6754" ht="15.75" customHeight="1">
      <c r="A6754" s="1">
        <v>45466.0</v>
      </c>
      <c r="B6754" s="2" t="s">
        <v>31</v>
      </c>
      <c r="C6754" s="2" t="s">
        <v>32</v>
      </c>
      <c r="D6754" s="1">
        <v>17431.0</v>
      </c>
      <c r="E6754" s="2" t="s">
        <v>63</v>
      </c>
      <c r="F6754" s="2">
        <v>253.0</v>
      </c>
      <c r="G6754" s="2" t="s">
        <v>55</v>
      </c>
      <c r="H6754" s="2" t="s">
        <v>52</v>
      </c>
      <c r="I6754" s="2" t="s">
        <v>25</v>
      </c>
      <c r="J6754" s="2" t="str">
        <f t="array" ref="J6754">XLOOKUP('Transaction Data'!$G6754,Product_Code,Biscuit_Brand)</f>
        <v>Vanilla Wafers</v>
      </c>
      <c r="K6754" s="2">
        <f t="array" ref="K6754">XLOOKUP('Transaction Data'!$G6754,Product_Code,Cost)</f>
        <v>18</v>
      </c>
      <c r="L6754" s="2">
        <f t="array" ref="L6754">XLOOKUP('Transaction Data'!$G6754,Product_Code,Unit_Price)</f>
        <v>36</v>
      </c>
      <c r="M6754" s="3">
        <f>'Transaction Data'!$F6754*'Transaction Data'!$K6754</f>
        <v>4554</v>
      </c>
      <c r="N6754" s="3">
        <f>'Transaction Data'!$F6754*'Transaction Data'!$L6754</f>
        <v>9108</v>
      </c>
      <c r="O6754" s="3">
        <f>'Transaction Data'!$N6754-'Transaction Data'!$M6754</f>
        <v>4554</v>
      </c>
      <c r="P6754" s="2">
        <f>DATEDIF('Transaction Data'!$D6754,'Transaction Data'!$A6754,"y")</f>
        <v>76</v>
      </c>
      <c r="Q6754" s="2" t="str">
        <f>FLOOR('Transaction Data'!$P6754,15)&amp;"-"&amp;FLOOR('Transaction Data'!$P6754,15)+14</f>
        <v>75-89</v>
      </c>
      <c r="R6754" s="2" t="str">
        <f>IF('Transaction Data'!$L6754&lt;=10,"Less Expensive","Expensive")</f>
        <v>Expensive</v>
      </c>
      <c r="S6754" s="4">
        <f>WEEKDAY('Transaction Data'!$A6754)</f>
        <v>1</v>
      </c>
      <c r="T6754" s="2" t="str">
        <f>IF(WEEKDAY('Transaction Data'!$A6754,2)&lt;6,"Weekday","Weekend")</f>
        <v>Weekend</v>
      </c>
    </row>
    <row r="6755" ht="15.75" customHeight="1">
      <c r="A6755" s="1">
        <v>45345.0</v>
      </c>
      <c r="B6755" s="2" t="s">
        <v>31</v>
      </c>
      <c r="C6755" s="2" t="s">
        <v>32</v>
      </c>
      <c r="D6755" s="1">
        <v>34253.0</v>
      </c>
      <c r="E6755" s="2" t="s">
        <v>22</v>
      </c>
      <c r="F6755" s="2">
        <v>77.0</v>
      </c>
      <c r="G6755" s="2" t="s">
        <v>57</v>
      </c>
      <c r="H6755" s="2" t="s">
        <v>34</v>
      </c>
      <c r="I6755" s="2" t="s">
        <v>25</v>
      </c>
      <c r="J6755" s="2" t="str">
        <f t="array" ref="J6755">XLOOKUP('Transaction Data'!$G6755,Product_Code,Biscuit_Brand)</f>
        <v>Oatmeal Cookies</v>
      </c>
      <c r="K6755" s="2">
        <f t="array" ref="K6755">XLOOKUP('Transaction Data'!$G6755,Product_Code,Cost)</f>
        <v>19</v>
      </c>
      <c r="L6755" s="2">
        <f t="array" ref="L6755">XLOOKUP('Transaction Data'!$G6755,Product_Code,Unit_Price)</f>
        <v>23</v>
      </c>
      <c r="M6755" s="3">
        <f>'Transaction Data'!$F6755*'Transaction Data'!$K6755</f>
        <v>1463</v>
      </c>
      <c r="N6755" s="3">
        <f>'Transaction Data'!$F6755*'Transaction Data'!$L6755</f>
        <v>1771</v>
      </c>
      <c r="O6755" s="3">
        <f>'Transaction Data'!$N6755-'Transaction Data'!$M6755</f>
        <v>308</v>
      </c>
      <c r="P6755" s="2">
        <f>DATEDIF('Transaction Data'!$D6755,'Transaction Data'!$A6755,"y")</f>
        <v>30</v>
      </c>
      <c r="Q6755" s="2" t="str">
        <f>FLOOR('Transaction Data'!$P6755,15)&amp;"-"&amp;FLOOR('Transaction Data'!$P6755,15)+14</f>
        <v>30-44</v>
      </c>
      <c r="R6755" s="2" t="str">
        <f>IF('Transaction Data'!$L6755&lt;=10,"Less Expensive","Expensive")</f>
        <v>Expensive</v>
      </c>
      <c r="S6755" s="4">
        <f>WEEKDAY('Transaction Data'!$A6755)</f>
        <v>6</v>
      </c>
      <c r="T6755" s="2" t="str">
        <f>IF(WEEKDAY('Transaction Data'!$A6755,2)&lt;6,"Weekday","Weekend")</f>
        <v>Weekday</v>
      </c>
    </row>
    <row r="6756" ht="15.75" customHeight="1">
      <c r="A6756" s="1">
        <v>45347.0</v>
      </c>
      <c r="B6756" s="2" t="s">
        <v>31</v>
      </c>
      <c r="C6756" s="2" t="s">
        <v>32</v>
      </c>
      <c r="D6756" s="1">
        <v>20796.0</v>
      </c>
      <c r="E6756" s="2" t="s">
        <v>63</v>
      </c>
      <c r="F6756" s="2">
        <v>146.0</v>
      </c>
      <c r="G6756" s="2" t="s">
        <v>57</v>
      </c>
      <c r="H6756" s="2" t="s">
        <v>34</v>
      </c>
      <c r="I6756" s="2" t="s">
        <v>25</v>
      </c>
      <c r="J6756" s="2" t="str">
        <f t="array" ref="J6756">XLOOKUP('Transaction Data'!$G6756,Product_Code,Biscuit_Brand)</f>
        <v>Oatmeal Cookies</v>
      </c>
      <c r="K6756" s="2">
        <f t="array" ref="K6756">XLOOKUP('Transaction Data'!$G6756,Product_Code,Cost)</f>
        <v>19</v>
      </c>
      <c r="L6756" s="2">
        <f t="array" ref="L6756">XLOOKUP('Transaction Data'!$G6756,Product_Code,Unit_Price)</f>
        <v>23</v>
      </c>
      <c r="M6756" s="3">
        <f>'Transaction Data'!$F6756*'Transaction Data'!$K6756</f>
        <v>2774</v>
      </c>
      <c r="N6756" s="3">
        <f>'Transaction Data'!$F6756*'Transaction Data'!$L6756</f>
        <v>3358</v>
      </c>
      <c r="O6756" s="3">
        <f>'Transaction Data'!$N6756-'Transaction Data'!$M6756</f>
        <v>584</v>
      </c>
      <c r="P6756" s="2">
        <f>DATEDIF('Transaction Data'!$D6756,'Transaction Data'!$A6756,"y")</f>
        <v>67</v>
      </c>
      <c r="Q6756" s="2" t="str">
        <f>FLOOR('Transaction Data'!$P6756,15)&amp;"-"&amp;FLOOR('Transaction Data'!$P6756,15)+14</f>
        <v>60-74</v>
      </c>
      <c r="R6756" s="2" t="str">
        <f>IF('Transaction Data'!$L6756&lt;=10,"Less Expensive","Expensive")</f>
        <v>Expensive</v>
      </c>
      <c r="S6756" s="4">
        <f>WEEKDAY('Transaction Data'!$A6756)</f>
        <v>1</v>
      </c>
      <c r="T6756" s="2" t="str">
        <f>IF(WEEKDAY('Transaction Data'!$A6756,2)&lt;6,"Weekday","Weekend")</f>
        <v>Weekend</v>
      </c>
    </row>
    <row r="6757" ht="15.75" customHeight="1">
      <c r="A6757" s="1">
        <v>45479.0</v>
      </c>
      <c r="B6757" s="2" t="s">
        <v>31</v>
      </c>
      <c r="C6757" s="2" t="s">
        <v>32</v>
      </c>
      <c r="D6757" s="1">
        <v>35351.0</v>
      </c>
      <c r="E6757" s="2" t="s">
        <v>27</v>
      </c>
      <c r="F6757" s="2">
        <v>197.0</v>
      </c>
      <c r="G6757" s="2" t="s">
        <v>55</v>
      </c>
      <c r="H6757" s="2" t="s">
        <v>39</v>
      </c>
      <c r="I6757" s="2" t="s">
        <v>25</v>
      </c>
      <c r="J6757" s="2" t="str">
        <f t="array" ref="J6757">XLOOKUP('Transaction Data'!$G6757,Product_Code,Biscuit_Brand)</f>
        <v>Vanilla Wafers</v>
      </c>
      <c r="K6757" s="2">
        <f t="array" ref="K6757">XLOOKUP('Transaction Data'!$G6757,Product_Code,Cost)</f>
        <v>18</v>
      </c>
      <c r="L6757" s="2">
        <f t="array" ref="L6757">XLOOKUP('Transaction Data'!$G6757,Product_Code,Unit_Price)</f>
        <v>36</v>
      </c>
      <c r="M6757" s="3">
        <f>'Transaction Data'!$F6757*'Transaction Data'!$K6757</f>
        <v>3546</v>
      </c>
      <c r="N6757" s="3">
        <f>'Transaction Data'!$F6757*'Transaction Data'!$L6757</f>
        <v>7092</v>
      </c>
      <c r="O6757" s="3">
        <f>'Transaction Data'!$N6757-'Transaction Data'!$M6757</f>
        <v>3546</v>
      </c>
      <c r="P6757" s="2">
        <f>DATEDIF('Transaction Data'!$D6757,'Transaction Data'!$A6757,"y")</f>
        <v>27</v>
      </c>
      <c r="Q6757" s="2" t="str">
        <f>FLOOR('Transaction Data'!$P6757,15)&amp;"-"&amp;FLOOR('Transaction Data'!$P6757,15)+14</f>
        <v>15-29</v>
      </c>
      <c r="R6757" s="2" t="str">
        <f>IF('Transaction Data'!$L6757&lt;=10,"Less Expensive","Expensive")</f>
        <v>Expensive</v>
      </c>
      <c r="S6757" s="4">
        <f>WEEKDAY('Transaction Data'!$A6757)</f>
        <v>7</v>
      </c>
      <c r="T6757" s="2" t="str">
        <f>IF(WEEKDAY('Transaction Data'!$A6757,2)&lt;6,"Weekday","Weekend")</f>
        <v>Weekend</v>
      </c>
    </row>
    <row r="6758" ht="15.75" customHeight="1">
      <c r="A6758" s="1">
        <v>45504.0</v>
      </c>
      <c r="B6758" s="2" t="s">
        <v>31</v>
      </c>
      <c r="C6758" s="2" t="s">
        <v>32</v>
      </c>
      <c r="D6758" s="1">
        <v>21497.0</v>
      </c>
      <c r="E6758" s="2" t="s">
        <v>22</v>
      </c>
      <c r="F6758" s="2">
        <v>417.0</v>
      </c>
      <c r="G6758" s="2" t="s">
        <v>23</v>
      </c>
      <c r="H6758" s="2" t="s">
        <v>42</v>
      </c>
      <c r="I6758" s="2" t="s">
        <v>25</v>
      </c>
      <c r="J6758" s="2" t="str">
        <f t="array" ref="J6758">XLOOKUP('Transaction Data'!$G6758,Product_Code,Biscuit_Brand)</f>
        <v>Cinnamon Swirls</v>
      </c>
      <c r="K6758" s="2">
        <f t="array" ref="K6758">XLOOKUP('Transaction Data'!$G6758,Product_Code,Cost)</f>
        <v>10</v>
      </c>
      <c r="L6758" s="2">
        <f t="array" ref="L6758">XLOOKUP('Transaction Data'!$G6758,Product_Code,Unit_Price)</f>
        <v>14</v>
      </c>
      <c r="M6758" s="3">
        <f>'Transaction Data'!$F6758*'Transaction Data'!$K6758</f>
        <v>4170</v>
      </c>
      <c r="N6758" s="3">
        <f>'Transaction Data'!$F6758*'Transaction Data'!$L6758</f>
        <v>5838</v>
      </c>
      <c r="O6758" s="3">
        <f>'Transaction Data'!$N6758-'Transaction Data'!$M6758</f>
        <v>1668</v>
      </c>
      <c r="P6758" s="2">
        <f>DATEDIF('Transaction Data'!$D6758,'Transaction Data'!$A6758,"y")</f>
        <v>65</v>
      </c>
      <c r="Q6758" s="2" t="str">
        <f>FLOOR('Transaction Data'!$P6758,15)&amp;"-"&amp;FLOOR('Transaction Data'!$P6758,15)+14</f>
        <v>60-74</v>
      </c>
      <c r="R6758" s="2" t="str">
        <f>IF('Transaction Data'!$L6758&lt;=10,"Less Expensive","Expensive")</f>
        <v>Expensive</v>
      </c>
      <c r="S6758" s="4">
        <f>WEEKDAY('Transaction Data'!$A6758)</f>
        <v>4</v>
      </c>
      <c r="T6758" s="2" t="str">
        <f>IF(WEEKDAY('Transaction Data'!$A6758,2)&lt;6,"Weekday","Weekend")</f>
        <v>Weekday</v>
      </c>
    </row>
    <row r="6759" ht="15.75" customHeight="1">
      <c r="A6759" s="1">
        <v>45470.0</v>
      </c>
      <c r="B6759" s="2" t="s">
        <v>6250</v>
      </c>
      <c r="C6759" s="2" t="s">
        <v>65</v>
      </c>
      <c r="D6759" s="1">
        <v>24663.0</v>
      </c>
      <c r="E6759" s="2" t="s">
        <v>22</v>
      </c>
      <c r="F6759" s="2">
        <v>401.0</v>
      </c>
      <c r="G6759" s="2" t="s">
        <v>28</v>
      </c>
      <c r="H6759" s="2" t="s">
        <v>45</v>
      </c>
      <c r="I6759" s="2" t="s">
        <v>25</v>
      </c>
      <c r="J6759" s="2" t="str">
        <f t="array" ref="J6759">XLOOKUP('Transaction Data'!$G6759,Product_Code,Biscuit_Brand)</f>
        <v>Shortbread</v>
      </c>
      <c r="K6759" s="2">
        <f t="array" ref="K6759">XLOOKUP('Transaction Data'!$G6759,Product_Code,Cost)</f>
        <v>10</v>
      </c>
      <c r="L6759" s="2">
        <f t="array" ref="L6759">XLOOKUP('Transaction Data'!$G6759,Product_Code,Unit_Price)</f>
        <v>45</v>
      </c>
      <c r="M6759" s="3">
        <f>'Transaction Data'!$F6759*'Transaction Data'!$K6759</f>
        <v>4010</v>
      </c>
      <c r="N6759" s="3">
        <f>'Transaction Data'!$F6759*'Transaction Data'!$L6759</f>
        <v>18045</v>
      </c>
      <c r="O6759" s="3">
        <f>'Transaction Data'!$N6759-'Transaction Data'!$M6759</f>
        <v>14035</v>
      </c>
      <c r="P6759" s="2">
        <f>DATEDIF('Transaction Data'!$D6759,'Transaction Data'!$A6759,"y")</f>
        <v>56</v>
      </c>
      <c r="Q6759" s="2" t="str">
        <f>FLOOR('Transaction Data'!$P6759,15)&amp;"-"&amp;FLOOR('Transaction Data'!$P6759,15)+14</f>
        <v>45-59</v>
      </c>
      <c r="R6759" s="2" t="str">
        <f>IF('Transaction Data'!$L6759&lt;=10,"Less Expensive","Expensive")</f>
        <v>Expensive</v>
      </c>
      <c r="S6759" s="4">
        <f>WEEKDAY('Transaction Data'!$A6759)</f>
        <v>5</v>
      </c>
      <c r="T6759" s="2" t="str">
        <f>IF(WEEKDAY('Transaction Data'!$A6759,2)&lt;6,"Weekday","Weekend")</f>
        <v>Weekday</v>
      </c>
    </row>
    <row r="6760" ht="15.75" customHeight="1">
      <c r="A6760" s="1">
        <v>45315.0</v>
      </c>
      <c r="B6760" s="2" t="s">
        <v>6251</v>
      </c>
      <c r="C6760" s="2" t="s">
        <v>51</v>
      </c>
      <c r="D6760" s="1">
        <v>21546.0</v>
      </c>
      <c r="E6760" s="2" t="s">
        <v>37</v>
      </c>
      <c r="F6760" s="2">
        <v>100.0</v>
      </c>
      <c r="G6760" s="2" t="s">
        <v>61</v>
      </c>
      <c r="H6760" s="2" t="s">
        <v>49</v>
      </c>
      <c r="I6760" s="2" t="s">
        <v>25</v>
      </c>
      <c r="J6760" s="2" t="str">
        <f t="array" ref="J6760">XLOOKUP('Transaction Data'!$G6760,Product_Code,Biscuit_Brand)</f>
        <v>Choco Delight</v>
      </c>
      <c r="K6760" s="2">
        <f t="array" ref="K6760">XLOOKUP('Transaction Data'!$G6760,Product_Code,Cost)</f>
        <v>3</v>
      </c>
      <c r="L6760" s="2">
        <f t="array" ref="L6760">XLOOKUP('Transaction Data'!$G6760,Product_Code,Unit_Price)</f>
        <v>5</v>
      </c>
      <c r="M6760" s="3">
        <f>'Transaction Data'!$F6760*'Transaction Data'!$K6760</f>
        <v>300</v>
      </c>
      <c r="N6760" s="3">
        <f>'Transaction Data'!$F6760*'Transaction Data'!$L6760</f>
        <v>500</v>
      </c>
      <c r="O6760" s="3">
        <f>'Transaction Data'!$N6760-'Transaction Data'!$M6760</f>
        <v>200</v>
      </c>
      <c r="P6760" s="2">
        <f>DATEDIF('Transaction Data'!$D6760,'Transaction Data'!$A6760,"y")</f>
        <v>65</v>
      </c>
      <c r="Q6760" s="2" t="str">
        <f>FLOOR('Transaction Data'!$P6760,15)&amp;"-"&amp;FLOOR('Transaction Data'!$P6760,15)+14</f>
        <v>60-74</v>
      </c>
      <c r="R6760" s="2" t="str">
        <f>IF('Transaction Data'!$L6760&lt;=10,"Less Expensive","Expensive")</f>
        <v>Less Expensive</v>
      </c>
      <c r="S6760" s="4">
        <f>WEEKDAY('Transaction Data'!$A6760)</f>
        <v>4</v>
      </c>
      <c r="T6760" s="2" t="str">
        <f>IF(WEEKDAY('Transaction Data'!$A6760,2)&lt;6,"Weekday","Weekend")</f>
        <v>Weekday</v>
      </c>
    </row>
    <row r="6761" ht="15.75" customHeight="1">
      <c r="A6761" s="1">
        <v>45326.0</v>
      </c>
      <c r="B6761" s="2" t="s">
        <v>31</v>
      </c>
      <c r="C6761" s="2" t="s">
        <v>32</v>
      </c>
      <c r="D6761" s="1">
        <v>37044.0</v>
      </c>
      <c r="E6761" s="2" t="s">
        <v>63</v>
      </c>
      <c r="F6761" s="2">
        <v>37.0</v>
      </c>
      <c r="G6761" s="2" t="s">
        <v>55</v>
      </c>
      <c r="H6761" s="2" t="s">
        <v>52</v>
      </c>
      <c r="I6761" s="2" t="s">
        <v>25</v>
      </c>
      <c r="J6761" s="2" t="str">
        <f t="array" ref="J6761">XLOOKUP('Transaction Data'!$G6761,Product_Code,Biscuit_Brand)</f>
        <v>Vanilla Wafers</v>
      </c>
      <c r="K6761" s="2">
        <f t="array" ref="K6761">XLOOKUP('Transaction Data'!$G6761,Product_Code,Cost)</f>
        <v>18</v>
      </c>
      <c r="L6761" s="2">
        <f t="array" ref="L6761">XLOOKUP('Transaction Data'!$G6761,Product_Code,Unit_Price)</f>
        <v>36</v>
      </c>
      <c r="M6761" s="3">
        <f>'Transaction Data'!$F6761*'Transaction Data'!$K6761</f>
        <v>666</v>
      </c>
      <c r="N6761" s="3">
        <f>'Transaction Data'!$F6761*'Transaction Data'!$L6761</f>
        <v>1332</v>
      </c>
      <c r="O6761" s="3">
        <f>'Transaction Data'!$N6761-'Transaction Data'!$M6761</f>
        <v>666</v>
      </c>
      <c r="P6761" s="2">
        <f>DATEDIF('Transaction Data'!$D6761,'Transaction Data'!$A6761,"y")</f>
        <v>22</v>
      </c>
      <c r="Q6761" s="2" t="str">
        <f>FLOOR('Transaction Data'!$P6761,15)&amp;"-"&amp;FLOOR('Transaction Data'!$P6761,15)+14</f>
        <v>15-29</v>
      </c>
      <c r="R6761" s="2" t="str">
        <f>IF('Transaction Data'!$L6761&lt;=10,"Less Expensive","Expensive")</f>
        <v>Expensive</v>
      </c>
      <c r="S6761" s="4">
        <f>WEEKDAY('Transaction Data'!$A6761)</f>
        <v>1</v>
      </c>
      <c r="T6761" s="2" t="str">
        <f>IF(WEEKDAY('Transaction Data'!$A6761,2)&lt;6,"Weekday","Weekend")</f>
        <v>Weekend</v>
      </c>
    </row>
    <row r="6762" ht="15.75" customHeight="1">
      <c r="A6762" s="1">
        <v>45340.0</v>
      </c>
      <c r="B6762" s="2" t="s">
        <v>31</v>
      </c>
      <c r="C6762" s="2" t="s">
        <v>32</v>
      </c>
      <c r="D6762" s="1">
        <v>21643.0</v>
      </c>
      <c r="E6762" s="2" t="s">
        <v>22</v>
      </c>
      <c r="F6762" s="2">
        <v>495.0</v>
      </c>
      <c r="G6762" s="2" t="s">
        <v>28</v>
      </c>
      <c r="H6762" s="2" t="s">
        <v>49</v>
      </c>
      <c r="I6762" s="2" t="s">
        <v>25</v>
      </c>
      <c r="J6762" s="2" t="str">
        <f t="array" ref="J6762">XLOOKUP('Transaction Data'!$G6762,Product_Code,Biscuit_Brand)</f>
        <v>Shortbread</v>
      </c>
      <c r="K6762" s="2">
        <f t="array" ref="K6762">XLOOKUP('Transaction Data'!$G6762,Product_Code,Cost)</f>
        <v>10</v>
      </c>
      <c r="L6762" s="2">
        <f t="array" ref="L6762">XLOOKUP('Transaction Data'!$G6762,Product_Code,Unit_Price)</f>
        <v>45</v>
      </c>
      <c r="M6762" s="3">
        <f>'Transaction Data'!$F6762*'Transaction Data'!$K6762</f>
        <v>4950</v>
      </c>
      <c r="N6762" s="3">
        <f>'Transaction Data'!$F6762*'Transaction Data'!$L6762</f>
        <v>22275</v>
      </c>
      <c r="O6762" s="3">
        <f>'Transaction Data'!$N6762-'Transaction Data'!$M6762</f>
        <v>17325</v>
      </c>
      <c r="P6762" s="2">
        <f>DATEDIF('Transaction Data'!$D6762,'Transaction Data'!$A6762,"y")</f>
        <v>64</v>
      </c>
      <c r="Q6762" s="2" t="str">
        <f>FLOOR('Transaction Data'!$P6762,15)&amp;"-"&amp;FLOOR('Transaction Data'!$P6762,15)+14</f>
        <v>60-74</v>
      </c>
      <c r="R6762" s="2" t="str">
        <f>IF('Transaction Data'!$L6762&lt;=10,"Less Expensive","Expensive")</f>
        <v>Expensive</v>
      </c>
      <c r="S6762" s="4">
        <f>WEEKDAY('Transaction Data'!$A6762)</f>
        <v>1</v>
      </c>
      <c r="T6762" s="2" t="str">
        <f>IF(WEEKDAY('Transaction Data'!$A6762,2)&lt;6,"Weekday","Weekend")</f>
        <v>Weekend</v>
      </c>
    </row>
    <row r="6763" ht="15.75" customHeight="1">
      <c r="A6763" s="1">
        <v>45417.0</v>
      </c>
      <c r="B6763" s="2" t="s">
        <v>31</v>
      </c>
      <c r="C6763" s="2" t="s">
        <v>32</v>
      </c>
      <c r="D6763" s="1">
        <v>27180.0</v>
      </c>
      <c r="E6763" s="2" t="s">
        <v>63</v>
      </c>
      <c r="F6763" s="2">
        <v>369.0</v>
      </c>
      <c r="G6763" s="2" t="s">
        <v>38</v>
      </c>
      <c r="H6763" s="2" t="s">
        <v>52</v>
      </c>
      <c r="I6763" s="2" t="s">
        <v>25</v>
      </c>
      <c r="J6763" s="2" t="str">
        <f t="array" ref="J6763">XLOOKUP('Transaction Data'!$G6763,Product_Code,Biscuit_Brand)</f>
        <v>Ginger Snaps</v>
      </c>
      <c r="K6763" s="2">
        <f t="array" ref="K6763">XLOOKUP('Transaction Data'!$G6763,Product_Code,Cost)</f>
        <v>14</v>
      </c>
      <c r="L6763" s="2">
        <f t="array" ref="L6763">XLOOKUP('Transaction Data'!$G6763,Product_Code,Unit_Price)</f>
        <v>28</v>
      </c>
      <c r="M6763" s="3">
        <f>'Transaction Data'!$F6763*'Transaction Data'!$K6763</f>
        <v>5166</v>
      </c>
      <c r="N6763" s="3">
        <f>'Transaction Data'!$F6763*'Transaction Data'!$L6763</f>
        <v>10332</v>
      </c>
      <c r="O6763" s="3">
        <f>'Transaction Data'!$N6763-'Transaction Data'!$M6763</f>
        <v>5166</v>
      </c>
      <c r="P6763" s="2">
        <f>DATEDIF('Transaction Data'!$D6763,'Transaction Data'!$A6763,"y")</f>
        <v>49</v>
      </c>
      <c r="Q6763" s="2" t="str">
        <f>FLOOR('Transaction Data'!$P6763,15)&amp;"-"&amp;FLOOR('Transaction Data'!$P6763,15)+14</f>
        <v>45-59</v>
      </c>
      <c r="R6763" s="2" t="str">
        <f>IF('Transaction Data'!$L6763&lt;=10,"Less Expensive","Expensive")</f>
        <v>Expensive</v>
      </c>
      <c r="S6763" s="4">
        <f>WEEKDAY('Transaction Data'!$A6763)</f>
        <v>1</v>
      </c>
      <c r="T6763" s="2" t="str">
        <f>IF(WEEKDAY('Transaction Data'!$A6763,2)&lt;6,"Weekday","Weekend")</f>
        <v>Weekend</v>
      </c>
    </row>
    <row r="6764" ht="15.75" customHeight="1">
      <c r="A6764" s="1">
        <v>45404.0</v>
      </c>
      <c r="B6764" s="2" t="s">
        <v>31</v>
      </c>
      <c r="C6764" s="2" t="s">
        <v>32</v>
      </c>
      <c r="D6764" s="1">
        <v>20336.0</v>
      </c>
      <c r="E6764" s="2" t="s">
        <v>27</v>
      </c>
      <c r="F6764" s="2">
        <v>125.0</v>
      </c>
      <c r="G6764" s="2" t="s">
        <v>28</v>
      </c>
      <c r="H6764" s="2" t="s">
        <v>52</v>
      </c>
      <c r="I6764" s="2" t="s">
        <v>25</v>
      </c>
      <c r="J6764" s="2" t="str">
        <f t="array" ref="J6764">XLOOKUP('Transaction Data'!$G6764,Product_Code,Biscuit_Brand)</f>
        <v>Shortbread</v>
      </c>
      <c r="K6764" s="2">
        <f t="array" ref="K6764">XLOOKUP('Transaction Data'!$G6764,Product_Code,Cost)</f>
        <v>10</v>
      </c>
      <c r="L6764" s="2">
        <f t="array" ref="L6764">XLOOKUP('Transaction Data'!$G6764,Product_Code,Unit_Price)</f>
        <v>45</v>
      </c>
      <c r="M6764" s="3">
        <f>'Transaction Data'!$F6764*'Transaction Data'!$K6764</f>
        <v>1250</v>
      </c>
      <c r="N6764" s="3">
        <f>'Transaction Data'!$F6764*'Transaction Data'!$L6764</f>
        <v>5625</v>
      </c>
      <c r="O6764" s="3">
        <f>'Transaction Data'!$N6764-'Transaction Data'!$M6764</f>
        <v>4375</v>
      </c>
      <c r="P6764" s="2">
        <f>DATEDIF('Transaction Data'!$D6764,'Transaction Data'!$A6764,"y")</f>
        <v>68</v>
      </c>
      <c r="Q6764" s="2" t="str">
        <f>FLOOR('Transaction Data'!$P6764,15)&amp;"-"&amp;FLOOR('Transaction Data'!$P6764,15)+14</f>
        <v>60-74</v>
      </c>
      <c r="R6764" s="2" t="str">
        <f>IF('Transaction Data'!$L6764&lt;=10,"Less Expensive","Expensive")</f>
        <v>Expensive</v>
      </c>
      <c r="S6764" s="4">
        <f>WEEKDAY('Transaction Data'!$A6764)</f>
        <v>2</v>
      </c>
      <c r="T6764" s="2" t="str">
        <f>IF(WEEKDAY('Transaction Data'!$A6764,2)&lt;6,"Weekday","Weekend")</f>
        <v>Weekday</v>
      </c>
    </row>
    <row r="6765" ht="15.75" customHeight="1">
      <c r="A6765" s="1">
        <v>45374.0</v>
      </c>
      <c r="B6765" s="2" t="s">
        <v>31</v>
      </c>
      <c r="C6765" s="2" t="s">
        <v>32</v>
      </c>
      <c r="D6765" s="1">
        <v>38149.0</v>
      </c>
      <c r="E6765" s="2" t="s">
        <v>27</v>
      </c>
      <c r="F6765" s="2">
        <v>85.0</v>
      </c>
      <c r="G6765" s="2" t="s">
        <v>23</v>
      </c>
      <c r="H6765" s="2" t="s">
        <v>45</v>
      </c>
      <c r="I6765" s="2" t="s">
        <v>25</v>
      </c>
      <c r="J6765" s="2" t="str">
        <f t="array" ref="J6765">XLOOKUP('Transaction Data'!$G6765,Product_Code,Biscuit_Brand)</f>
        <v>Cinnamon Swirls</v>
      </c>
      <c r="K6765" s="2">
        <f t="array" ref="K6765">XLOOKUP('Transaction Data'!$G6765,Product_Code,Cost)</f>
        <v>10</v>
      </c>
      <c r="L6765" s="2">
        <f t="array" ref="L6765">XLOOKUP('Transaction Data'!$G6765,Product_Code,Unit_Price)</f>
        <v>14</v>
      </c>
      <c r="M6765" s="3">
        <f>'Transaction Data'!$F6765*'Transaction Data'!$K6765</f>
        <v>850</v>
      </c>
      <c r="N6765" s="3">
        <f>'Transaction Data'!$F6765*'Transaction Data'!$L6765</f>
        <v>1190</v>
      </c>
      <c r="O6765" s="3">
        <f>'Transaction Data'!$N6765-'Transaction Data'!$M6765</f>
        <v>340</v>
      </c>
      <c r="P6765" s="2">
        <f>DATEDIF('Transaction Data'!$D6765,'Transaction Data'!$A6765,"y")</f>
        <v>19</v>
      </c>
      <c r="Q6765" s="2" t="str">
        <f>FLOOR('Transaction Data'!$P6765,15)&amp;"-"&amp;FLOOR('Transaction Data'!$P6765,15)+14</f>
        <v>15-29</v>
      </c>
      <c r="R6765" s="2" t="str">
        <f>IF('Transaction Data'!$L6765&lt;=10,"Less Expensive","Expensive")</f>
        <v>Expensive</v>
      </c>
      <c r="S6765" s="4">
        <f>WEEKDAY('Transaction Data'!$A6765)</f>
        <v>7</v>
      </c>
      <c r="T6765" s="2" t="str">
        <f>IF(WEEKDAY('Transaction Data'!$A6765,2)&lt;6,"Weekday","Weekend")</f>
        <v>Weekend</v>
      </c>
    </row>
    <row r="6766" ht="15.75" customHeight="1">
      <c r="A6766" s="1">
        <v>45304.0</v>
      </c>
      <c r="B6766" s="2" t="s">
        <v>6252</v>
      </c>
      <c r="C6766" s="2" t="s">
        <v>32</v>
      </c>
      <c r="D6766" s="1">
        <v>37352.0</v>
      </c>
      <c r="E6766" s="2" t="s">
        <v>27</v>
      </c>
      <c r="F6766" s="2">
        <v>62.0</v>
      </c>
      <c r="G6766" s="2" t="s">
        <v>44</v>
      </c>
      <c r="H6766" s="2" t="s">
        <v>49</v>
      </c>
      <c r="I6766" s="2" t="s">
        <v>25</v>
      </c>
      <c r="J6766" s="2" t="str">
        <f t="array" ref="J6766">XLOOKUP('Transaction Data'!$G6766,Product_Code,Biscuit_Brand)</f>
        <v>Butter Crunch</v>
      </c>
      <c r="K6766" s="2">
        <f t="array" ref="K6766">XLOOKUP('Transaction Data'!$G6766,Product_Code,Cost)</f>
        <v>10</v>
      </c>
      <c r="L6766" s="2">
        <f t="array" ref="L6766">XLOOKUP('Transaction Data'!$G6766,Product_Code,Unit_Price)</f>
        <v>11</v>
      </c>
      <c r="M6766" s="3">
        <f>'Transaction Data'!$F6766*'Transaction Data'!$K6766</f>
        <v>620</v>
      </c>
      <c r="N6766" s="3">
        <f>'Transaction Data'!$F6766*'Transaction Data'!$L6766</f>
        <v>682</v>
      </c>
      <c r="O6766" s="3">
        <f>'Transaction Data'!$N6766-'Transaction Data'!$M6766</f>
        <v>62</v>
      </c>
      <c r="P6766" s="2">
        <f>DATEDIF('Transaction Data'!$D6766,'Transaction Data'!$A6766,"y")</f>
        <v>21</v>
      </c>
      <c r="Q6766" s="2" t="str">
        <f>FLOOR('Transaction Data'!$P6766,15)&amp;"-"&amp;FLOOR('Transaction Data'!$P6766,15)+14</f>
        <v>15-29</v>
      </c>
      <c r="R6766" s="2" t="str">
        <f>IF('Transaction Data'!$L6766&lt;=10,"Less Expensive","Expensive")</f>
        <v>Expensive</v>
      </c>
      <c r="S6766" s="4">
        <f>WEEKDAY('Transaction Data'!$A6766)</f>
        <v>7</v>
      </c>
      <c r="T6766" s="2" t="str">
        <f>IF(WEEKDAY('Transaction Data'!$A6766,2)&lt;6,"Weekday","Weekend")</f>
        <v>Weekend</v>
      </c>
    </row>
    <row r="6767" ht="15.75" customHeight="1">
      <c r="A6767" s="1">
        <v>45380.0</v>
      </c>
      <c r="B6767" s="2" t="s">
        <v>6253</v>
      </c>
      <c r="C6767" s="2" t="s">
        <v>65</v>
      </c>
      <c r="D6767" s="1">
        <v>36883.0</v>
      </c>
      <c r="E6767" s="2" t="s">
        <v>22</v>
      </c>
      <c r="F6767" s="2">
        <v>68.0</v>
      </c>
      <c r="G6767" s="2" t="s">
        <v>38</v>
      </c>
      <c r="H6767" s="2" t="s">
        <v>52</v>
      </c>
      <c r="I6767" s="2" t="s">
        <v>25</v>
      </c>
      <c r="J6767" s="2" t="str">
        <f t="array" ref="J6767">XLOOKUP('Transaction Data'!$G6767,Product_Code,Biscuit_Brand)</f>
        <v>Ginger Snaps</v>
      </c>
      <c r="K6767" s="2">
        <f t="array" ref="K6767">XLOOKUP('Transaction Data'!$G6767,Product_Code,Cost)</f>
        <v>14</v>
      </c>
      <c r="L6767" s="2">
        <f t="array" ref="L6767">XLOOKUP('Transaction Data'!$G6767,Product_Code,Unit_Price)</f>
        <v>28</v>
      </c>
      <c r="M6767" s="3">
        <f>'Transaction Data'!$F6767*'Transaction Data'!$K6767</f>
        <v>952</v>
      </c>
      <c r="N6767" s="3">
        <f>'Transaction Data'!$F6767*'Transaction Data'!$L6767</f>
        <v>1904</v>
      </c>
      <c r="O6767" s="3">
        <f>'Transaction Data'!$N6767-'Transaction Data'!$M6767</f>
        <v>952</v>
      </c>
      <c r="P6767" s="2">
        <f>DATEDIF('Transaction Data'!$D6767,'Transaction Data'!$A6767,"y")</f>
        <v>23</v>
      </c>
      <c r="Q6767" s="2" t="str">
        <f>FLOOR('Transaction Data'!$P6767,15)&amp;"-"&amp;FLOOR('Transaction Data'!$P6767,15)+14</f>
        <v>15-29</v>
      </c>
      <c r="R6767" s="2" t="str">
        <f>IF('Transaction Data'!$L6767&lt;=10,"Less Expensive","Expensive")</f>
        <v>Expensive</v>
      </c>
      <c r="S6767" s="4">
        <f>WEEKDAY('Transaction Data'!$A6767)</f>
        <v>6</v>
      </c>
      <c r="T6767" s="2" t="str">
        <f>IF(WEEKDAY('Transaction Data'!$A6767,2)&lt;6,"Weekday","Weekend")</f>
        <v>Weekday</v>
      </c>
    </row>
    <row r="6768" ht="15.75" customHeight="1">
      <c r="A6768" s="1">
        <v>45424.0</v>
      </c>
      <c r="B6768" s="2" t="s">
        <v>6254</v>
      </c>
      <c r="C6768" s="2" t="s">
        <v>51</v>
      </c>
      <c r="D6768" s="1">
        <v>30323.0</v>
      </c>
      <c r="E6768" s="2" t="s">
        <v>63</v>
      </c>
      <c r="F6768" s="2">
        <v>428.0</v>
      </c>
      <c r="G6768" s="2" t="s">
        <v>48</v>
      </c>
      <c r="H6768" s="2" t="s">
        <v>49</v>
      </c>
      <c r="I6768" s="2" t="s">
        <v>25</v>
      </c>
      <c r="J6768" s="2" t="str">
        <f t="array" ref="J6768">XLOOKUP('Transaction Data'!$G6768,Product_Code,Biscuit_Brand)</f>
        <v>Lemon Crisps</v>
      </c>
      <c r="K6768" s="2">
        <f t="array" ref="K6768">XLOOKUP('Transaction Data'!$G6768,Product_Code,Cost)</f>
        <v>7</v>
      </c>
      <c r="L6768" s="2">
        <f t="array" ref="L6768">XLOOKUP('Transaction Data'!$G6768,Product_Code,Unit_Price)</f>
        <v>9</v>
      </c>
      <c r="M6768" s="3">
        <f>'Transaction Data'!$F6768*'Transaction Data'!$K6768</f>
        <v>2996</v>
      </c>
      <c r="N6768" s="3">
        <f>'Transaction Data'!$F6768*'Transaction Data'!$L6768</f>
        <v>3852</v>
      </c>
      <c r="O6768" s="3">
        <f>'Transaction Data'!$N6768-'Transaction Data'!$M6768</f>
        <v>856</v>
      </c>
      <c r="P6768" s="2">
        <f>DATEDIF('Transaction Data'!$D6768,'Transaction Data'!$A6768,"y")</f>
        <v>41</v>
      </c>
      <c r="Q6768" s="2" t="str">
        <f>FLOOR('Transaction Data'!$P6768,15)&amp;"-"&amp;FLOOR('Transaction Data'!$P6768,15)+14</f>
        <v>30-44</v>
      </c>
      <c r="R6768" s="2" t="str">
        <f>IF('Transaction Data'!$L6768&lt;=10,"Less Expensive","Expensive")</f>
        <v>Less Expensive</v>
      </c>
      <c r="S6768" s="4">
        <f>WEEKDAY('Transaction Data'!$A6768)</f>
        <v>1</v>
      </c>
      <c r="T6768" s="2" t="str">
        <f>IF(WEEKDAY('Transaction Data'!$A6768,2)&lt;6,"Weekday","Weekend")</f>
        <v>Weekend</v>
      </c>
    </row>
    <row r="6769" ht="15.75" customHeight="1">
      <c r="A6769" s="1">
        <v>45455.0</v>
      </c>
      <c r="B6769" s="2" t="s">
        <v>6255</v>
      </c>
      <c r="C6769" s="2" t="s">
        <v>51</v>
      </c>
      <c r="D6769" s="1">
        <v>34501.0</v>
      </c>
      <c r="E6769" s="2" t="s">
        <v>27</v>
      </c>
      <c r="F6769" s="2">
        <v>206.0</v>
      </c>
      <c r="G6769" s="2" t="s">
        <v>44</v>
      </c>
      <c r="H6769" s="2" t="s">
        <v>52</v>
      </c>
      <c r="I6769" s="2" t="s">
        <v>25</v>
      </c>
      <c r="J6769" s="2" t="str">
        <f t="array" ref="J6769">XLOOKUP('Transaction Data'!$G6769,Product_Code,Biscuit_Brand)</f>
        <v>Butter Crunch</v>
      </c>
      <c r="K6769" s="2">
        <f t="array" ref="K6769">XLOOKUP('Transaction Data'!$G6769,Product_Code,Cost)</f>
        <v>10</v>
      </c>
      <c r="L6769" s="2">
        <f t="array" ref="L6769">XLOOKUP('Transaction Data'!$G6769,Product_Code,Unit_Price)</f>
        <v>11</v>
      </c>
      <c r="M6769" s="3">
        <f>'Transaction Data'!$F6769*'Transaction Data'!$K6769</f>
        <v>2060</v>
      </c>
      <c r="N6769" s="3">
        <f>'Transaction Data'!$F6769*'Transaction Data'!$L6769</f>
        <v>2266</v>
      </c>
      <c r="O6769" s="3">
        <f>'Transaction Data'!$N6769-'Transaction Data'!$M6769</f>
        <v>206</v>
      </c>
      <c r="P6769" s="2">
        <f>DATEDIF('Transaction Data'!$D6769,'Transaction Data'!$A6769,"y")</f>
        <v>29</v>
      </c>
      <c r="Q6769" s="2" t="str">
        <f>FLOOR('Transaction Data'!$P6769,15)&amp;"-"&amp;FLOOR('Transaction Data'!$P6769,15)+14</f>
        <v>15-29</v>
      </c>
      <c r="R6769" s="2" t="str">
        <f>IF('Transaction Data'!$L6769&lt;=10,"Less Expensive","Expensive")</f>
        <v>Expensive</v>
      </c>
      <c r="S6769" s="4">
        <f>WEEKDAY('Transaction Data'!$A6769)</f>
        <v>4</v>
      </c>
      <c r="T6769" s="2" t="str">
        <f>IF(WEEKDAY('Transaction Data'!$A6769,2)&lt;6,"Weekday","Weekend")</f>
        <v>Weekday</v>
      </c>
    </row>
    <row r="6770" ht="15.75" customHeight="1">
      <c r="A6770" s="1">
        <v>45482.0</v>
      </c>
      <c r="B6770" s="2" t="s">
        <v>6256</v>
      </c>
      <c r="C6770" s="2" t="s">
        <v>47</v>
      </c>
      <c r="D6770" s="1">
        <v>23116.0</v>
      </c>
      <c r="E6770" s="2" t="s">
        <v>37</v>
      </c>
      <c r="F6770" s="2">
        <v>390.0</v>
      </c>
      <c r="G6770" s="2" t="s">
        <v>23</v>
      </c>
      <c r="H6770" s="2" t="s">
        <v>34</v>
      </c>
      <c r="I6770" s="2" t="s">
        <v>25</v>
      </c>
      <c r="J6770" s="2" t="str">
        <f t="array" ref="J6770">XLOOKUP('Transaction Data'!$G6770,Product_Code,Biscuit_Brand)</f>
        <v>Cinnamon Swirls</v>
      </c>
      <c r="K6770" s="2">
        <f t="array" ref="K6770">XLOOKUP('Transaction Data'!$G6770,Product_Code,Cost)</f>
        <v>10</v>
      </c>
      <c r="L6770" s="2">
        <f t="array" ref="L6770">XLOOKUP('Transaction Data'!$G6770,Product_Code,Unit_Price)</f>
        <v>14</v>
      </c>
      <c r="M6770" s="3">
        <f>'Transaction Data'!$F6770*'Transaction Data'!$K6770</f>
        <v>3900</v>
      </c>
      <c r="N6770" s="3">
        <f>'Transaction Data'!$F6770*'Transaction Data'!$L6770</f>
        <v>5460</v>
      </c>
      <c r="O6770" s="3">
        <f>'Transaction Data'!$N6770-'Transaction Data'!$M6770</f>
        <v>1560</v>
      </c>
      <c r="P6770" s="2">
        <f>DATEDIF('Transaction Data'!$D6770,'Transaction Data'!$A6770,"y")</f>
        <v>61</v>
      </c>
      <c r="Q6770" s="2" t="str">
        <f>FLOOR('Transaction Data'!$P6770,15)&amp;"-"&amp;FLOOR('Transaction Data'!$P6770,15)+14</f>
        <v>60-74</v>
      </c>
      <c r="R6770" s="2" t="str">
        <f>IF('Transaction Data'!$L6770&lt;=10,"Less Expensive","Expensive")</f>
        <v>Expensive</v>
      </c>
      <c r="S6770" s="4">
        <f>WEEKDAY('Transaction Data'!$A6770)</f>
        <v>3</v>
      </c>
      <c r="T6770" s="2" t="str">
        <f>IF(WEEKDAY('Transaction Data'!$A6770,2)&lt;6,"Weekday","Weekend")</f>
        <v>Weekday</v>
      </c>
    </row>
    <row r="6771" ht="15.75" customHeight="1">
      <c r="A6771" s="1">
        <v>45346.0</v>
      </c>
      <c r="B6771" s="2" t="s">
        <v>6257</v>
      </c>
      <c r="C6771" s="2" t="s">
        <v>32</v>
      </c>
      <c r="D6771" s="1">
        <v>24258.0</v>
      </c>
      <c r="E6771" s="2" t="s">
        <v>27</v>
      </c>
      <c r="F6771" s="2">
        <v>207.0</v>
      </c>
      <c r="G6771" s="2" t="s">
        <v>60</v>
      </c>
      <c r="H6771" s="2" t="s">
        <v>34</v>
      </c>
      <c r="I6771" s="2" t="s">
        <v>25</v>
      </c>
      <c r="J6771" s="2" t="str">
        <f t="array" ref="J6771">XLOOKUP('Transaction Data'!$G6771,Product_Code,Biscuit_Brand)</f>
        <v>Peanut Butter Bites</v>
      </c>
      <c r="K6771" s="2">
        <f t="array" ref="K6771">XLOOKUP('Transaction Data'!$G6771,Product_Code,Cost)</f>
        <v>5</v>
      </c>
      <c r="L6771" s="2">
        <f t="array" ref="L6771">XLOOKUP('Transaction Data'!$G6771,Product_Code,Unit_Price)</f>
        <v>7</v>
      </c>
      <c r="M6771" s="3">
        <f>'Transaction Data'!$F6771*'Transaction Data'!$K6771</f>
        <v>1035</v>
      </c>
      <c r="N6771" s="3">
        <f>'Transaction Data'!$F6771*'Transaction Data'!$L6771</f>
        <v>1449</v>
      </c>
      <c r="O6771" s="3">
        <f>'Transaction Data'!$N6771-'Transaction Data'!$M6771</f>
        <v>414</v>
      </c>
      <c r="P6771" s="2">
        <f>DATEDIF('Transaction Data'!$D6771,'Transaction Data'!$A6771,"y")</f>
        <v>57</v>
      </c>
      <c r="Q6771" s="2" t="str">
        <f>FLOOR('Transaction Data'!$P6771,15)&amp;"-"&amp;FLOOR('Transaction Data'!$P6771,15)+14</f>
        <v>45-59</v>
      </c>
      <c r="R6771" s="2" t="str">
        <f>IF('Transaction Data'!$L6771&lt;=10,"Less Expensive","Expensive")</f>
        <v>Less Expensive</v>
      </c>
      <c r="S6771" s="4">
        <f>WEEKDAY('Transaction Data'!$A6771)</f>
        <v>7</v>
      </c>
      <c r="T6771" s="2" t="str">
        <f>IF(WEEKDAY('Transaction Data'!$A6771,2)&lt;6,"Weekday","Weekend")</f>
        <v>Weekend</v>
      </c>
    </row>
    <row r="6772" ht="15.75" customHeight="1">
      <c r="A6772" s="1">
        <v>45377.0</v>
      </c>
      <c r="B6772" s="2" t="s">
        <v>6258</v>
      </c>
      <c r="C6772" s="2" t="s">
        <v>54</v>
      </c>
      <c r="D6772" s="1">
        <v>29331.0</v>
      </c>
      <c r="E6772" s="2" t="s">
        <v>37</v>
      </c>
      <c r="F6772" s="2">
        <v>229.0</v>
      </c>
      <c r="G6772" s="2" t="s">
        <v>33</v>
      </c>
      <c r="H6772" s="2" t="s">
        <v>39</v>
      </c>
      <c r="I6772" s="2" t="s">
        <v>25</v>
      </c>
      <c r="J6772" s="2" t="str">
        <f t="array" ref="J6772">XLOOKUP('Transaction Data'!$G6772,Product_Code,Biscuit_Brand)</f>
        <v>Caramel Biscuits</v>
      </c>
      <c r="K6772" s="2">
        <f t="array" ref="K6772">XLOOKUP('Transaction Data'!$G6772,Product_Code,Cost)</f>
        <v>18</v>
      </c>
      <c r="L6772" s="2">
        <f t="array" ref="L6772">XLOOKUP('Transaction Data'!$G6772,Product_Code,Unit_Price)</f>
        <v>22</v>
      </c>
      <c r="M6772" s="3">
        <f>'Transaction Data'!$F6772*'Transaction Data'!$K6772</f>
        <v>4122</v>
      </c>
      <c r="N6772" s="3">
        <f>'Transaction Data'!$F6772*'Transaction Data'!$L6772</f>
        <v>5038</v>
      </c>
      <c r="O6772" s="3">
        <f>'Transaction Data'!$N6772-'Transaction Data'!$M6772</f>
        <v>916</v>
      </c>
      <c r="P6772" s="2">
        <f>DATEDIF('Transaction Data'!$D6772,'Transaction Data'!$A6772,"y")</f>
        <v>43</v>
      </c>
      <c r="Q6772" s="2" t="str">
        <f>FLOOR('Transaction Data'!$P6772,15)&amp;"-"&amp;FLOOR('Transaction Data'!$P6772,15)+14</f>
        <v>30-44</v>
      </c>
      <c r="R6772" s="2" t="str">
        <f>IF('Transaction Data'!$L6772&lt;=10,"Less Expensive","Expensive")</f>
        <v>Expensive</v>
      </c>
      <c r="S6772" s="4">
        <f>WEEKDAY('Transaction Data'!$A6772)</f>
        <v>3</v>
      </c>
      <c r="T6772" s="2" t="str">
        <f>IF(WEEKDAY('Transaction Data'!$A6772,2)&lt;6,"Weekday","Weekend")</f>
        <v>Weekday</v>
      </c>
    </row>
    <row r="6773" ht="15.75" customHeight="1">
      <c r="A6773" s="1">
        <v>45395.0</v>
      </c>
      <c r="B6773" s="2" t="s">
        <v>6259</v>
      </c>
      <c r="C6773" s="2" t="s">
        <v>72</v>
      </c>
      <c r="D6773" s="1">
        <v>33572.0</v>
      </c>
      <c r="E6773" s="2" t="s">
        <v>63</v>
      </c>
      <c r="F6773" s="2">
        <v>78.0</v>
      </c>
      <c r="G6773" s="2" t="s">
        <v>57</v>
      </c>
      <c r="H6773" s="2" t="s">
        <v>42</v>
      </c>
      <c r="I6773" s="2" t="s">
        <v>30</v>
      </c>
      <c r="J6773" s="2" t="str">
        <f t="array" ref="J6773">XLOOKUP('Transaction Data'!$G6773,Product_Code,Biscuit_Brand)</f>
        <v>Oatmeal Cookies</v>
      </c>
      <c r="K6773" s="2">
        <f t="array" ref="K6773">XLOOKUP('Transaction Data'!$G6773,Product_Code,Cost)</f>
        <v>19</v>
      </c>
      <c r="L6773" s="2">
        <f t="array" ref="L6773">XLOOKUP('Transaction Data'!$G6773,Product_Code,Unit_Price)</f>
        <v>23</v>
      </c>
      <c r="M6773" s="3">
        <f>'Transaction Data'!$F6773*'Transaction Data'!$K6773</f>
        <v>1482</v>
      </c>
      <c r="N6773" s="3">
        <f>'Transaction Data'!$F6773*'Transaction Data'!$L6773</f>
        <v>1794</v>
      </c>
      <c r="O6773" s="3">
        <f>'Transaction Data'!$N6773-'Transaction Data'!$M6773</f>
        <v>312</v>
      </c>
      <c r="P6773" s="2">
        <f>DATEDIF('Transaction Data'!$D6773,'Transaction Data'!$A6773,"y")</f>
        <v>32</v>
      </c>
      <c r="Q6773" s="2" t="str">
        <f>FLOOR('Transaction Data'!$P6773,15)&amp;"-"&amp;FLOOR('Transaction Data'!$P6773,15)+14</f>
        <v>30-44</v>
      </c>
      <c r="R6773" s="2" t="str">
        <f>IF('Transaction Data'!$L6773&lt;=10,"Less Expensive","Expensive")</f>
        <v>Expensive</v>
      </c>
      <c r="S6773" s="4">
        <f>WEEKDAY('Transaction Data'!$A6773)</f>
        <v>7</v>
      </c>
      <c r="T6773" s="2" t="str">
        <f>IF(WEEKDAY('Transaction Data'!$A6773,2)&lt;6,"Weekday","Weekend")</f>
        <v>Weekend</v>
      </c>
    </row>
    <row r="6774" ht="15.75" customHeight="1">
      <c r="A6774" s="1">
        <v>45413.0</v>
      </c>
      <c r="B6774" s="2" t="s">
        <v>6260</v>
      </c>
      <c r="C6774" s="2" t="s">
        <v>32</v>
      </c>
      <c r="D6774" s="1">
        <v>28364.0</v>
      </c>
      <c r="E6774" s="2" t="s">
        <v>27</v>
      </c>
      <c r="F6774" s="2">
        <v>60.0</v>
      </c>
      <c r="G6774" s="2" t="s">
        <v>60</v>
      </c>
      <c r="H6774" s="2" t="s">
        <v>45</v>
      </c>
      <c r="I6774" s="2" t="s">
        <v>25</v>
      </c>
      <c r="J6774" s="2" t="str">
        <f t="array" ref="J6774">XLOOKUP('Transaction Data'!$G6774,Product_Code,Biscuit_Brand)</f>
        <v>Peanut Butter Bites</v>
      </c>
      <c r="K6774" s="2">
        <f t="array" ref="K6774">XLOOKUP('Transaction Data'!$G6774,Product_Code,Cost)</f>
        <v>5</v>
      </c>
      <c r="L6774" s="2">
        <f t="array" ref="L6774">XLOOKUP('Transaction Data'!$G6774,Product_Code,Unit_Price)</f>
        <v>7</v>
      </c>
      <c r="M6774" s="3">
        <f>'Transaction Data'!$F6774*'Transaction Data'!$K6774</f>
        <v>300</v>
      </c>
      <c r="N6774" s="3">
        <f>'Transaction Data'!$F6774*'Transaction Data'!$L6774</f>
        <v>420</v>
      </c>
      <c r="O6774" s="3">
        <f>'Transaction Data'!$N6774-'Transaction Data'!$M6774</f>
        <v>120</v>
      </c>
      <c r="P6774" s="2">
        <f>DATEDIF('Transaction Data'!$D6774,'Transaction Data'!$A6774,"y")</f>
        <v>46</v>
      </c>
      <c r="Q6774" s="2" t="str">
        <f>FLOOR('Transaction Data'!$P6774,15)&amp;"-"&amp;FLOOR('Transaction Data'!$P6774,15)+14</f>
        <v>45-59</v>
      </c>
      <c r="R6774" s="2" t="str">
        <f>IF('Transaction Data'!$L6774&lt;=10,"Less Expensive","Expensive")</f>
        <v>Less Expensive</v>
      </c>
      <c r="S6774" s="4">
        <f>WEEKDAY('Transaction Data'!$A6774)</f>
        <v>4</v>
      </c>
      <c r="T6774" s="2" t="str">
        <f>IF(WEEKDAY('Transaction Data'!$A6774,2)&lt;6,"Weekday","Weekend")</f>
        <v>Weekday</v>
      </c>
    </row>
    <row r="6775" ht="15.75" customHeight="1">
      <c r="A6775" s="1">
        <v>45494.0</v>
      </c>
      <c r="B6775" s="2" t="s">
        <v>6261</v>
      </c>
      <c r="C6775" s="2" t="s">
        <v>54</v>
      </c>
      <c r="D6775" s="1">
        <v>19139.0</v>
      </c>
      <c r="E6775" s="2" t="s">
        <v>27</v>
      </c>
      <c r="F6775" s="2">
        <v>303.0</v>
      </c>
      <c r="G6775" s="2" t="s">
        <v>23</v>
      </c>
      <c r="H6775" s="2" t="s">
        <v>49</v>
      </c>
      <c r="I6775" s="2" t="s">
        <v>25</v>
      </c>
      <c r="J6775" s="2" t="str">
        <f t="array" ref="J6775">XLOOKUP('Transaction Data'!$G6775,Product_Code,Biscuit_Brand)</f>
        <v>Cinnamon Swirls</v>
      </c>
      <c r="K6775" s="2">
        <f t="array" ref="K6775">XLOOKUP('Transaction Data'!$G6775,Product_Code,Cost)</f>
        <v>10</v>
      </c>
      <c r="L6775" s="2">
        <f t="array" ref="L6775">XLOOKUP('Transaction Data'!$G6775,Product_Code,Unit_Price)</f>
        <v>14</v>
      </c>
      <c r="M6775" s="3">
        <f>'Transaction Data'!$F6775*'Transaction Data'!$K6775</f>
        <v>3030</v>
      </c>
      <c r="N6775" s="3">
        <f>'Transaction Data'!$F6775*'Transaction Data'!$L6775</f>
        <v>4242</v>
      </c>
      <c r="O6775" s="3">
        <f>'Transaction Data'!$N6775-'Transaction Data'!$M6775</f>
        <v>1212</v>
      </c>
      <c r="P6775" s="2">
        <f>DATEDIF('Transaction Data'!$D6775,'Transaction Data'!$A6775,"y")</f>
        <v>72</v>
      </c>
      <c r="Q6775" s="2" t="str">
        <f>FLOOR('Transaction Data'!$P6775,15)&amp;"-"&amp;FLOOR('Transaction Data'!$P6775,15)+14</f>
        <v>60-74</v>
      </c>
      <c r="R6775" s="2" t="str">
        <f>IF('Transaction Data'!$L6775&lt;=10,"Less Expensive","Expensive")</f>
        <v>Expensive</v>
      </c>
      <c r="S6775" s="4">
        <f>WEEKDAY('Transaction Data'!$A6775)</f>
        <v>1</v>
      </c>
      <c r="T6775" s="2" t="str">
        <f>IF(WEEKDAY('Transaction Data'!$A6775,2)&lt;6,"Weekday","Weekend")</f>
        <v>Weekend</v>
      </c>
    </row>
    <row r="6776" ht="15.75" customHeight="1">
      <c r="A6776" s="1">
        <v>45298.0</v>
      </c>
      <c r="B6776" s="2" t="s">
        <v>6262</v>
      </c>
      <c r="C6776" s="2" t="s">
        <v>21</v>
      </c>
      <c r="D6776" s="1">
        <v>38827.0</v>
      </c>
      <c r="E6776" s="2" t="s">
        <v>37</v>
      </c>
      <c r="F6776" s="2">
        <v>227.0</v>
      </c>
      <c r="G6776" s="2" t="s">
        <v>38</v>
      </c>
      <c r="H6776" s="2" t="s">
        <v>52</v>
      </c>
      <c r="I6776" s="2" t="s">
        <v>25</v>
      </c>
      <c r="J6776" s="2" t="str">
        <f t="array" ref="J6776">XLOOKUP('Transaction Data'!$G6776,Product_Code,Biscuit_Brand)</f>
        <v>Ginger Snaps</v>
      </c>
      <c r="K6776" s="2">
        <f t="array" ref="K6776">XLOOKUP('Transaction Data'!$G6776,Product_Code,Cost)</f>
        <v>14</v>
      </c>
      <c r="L6776" s="2">
        <f t="array" ref="L6776">XLOOKUP('Transaction Data'!$G6776,Product_Code,Unit_Price)</f>
        <v>28</v>
      </c>
      <c r="M6776" s="3">
        <f>'Transaction Data'!$F6776*'Transaction Data'!$K6776</f>
        <v>3178</v>
      </c>
      <c r="N6776" s="3">
        <f>'Transaction Data'!$F6776*'Transaction Data'!$L6776</f>
        <v>6356</v>
      </c>
      <c r="O6776" s="3">
        <f>'Transaction Data'!$N6776-'Transaction Data'!$M6776</f>
        <v>3178</v>
      </c>
      <c r="P6776" s="2">
        <f>DATEDIF('Transaction Data'!$D6776,'Transaction Data'!$A6776,"y")</f>
        <v>17</v>
      </c>
      <c r="Q6776" s="2" t="str">
        <f>FLOOR('Transaction Data'!$P6776,15)&amp;"-"&amp;FLOOR('Transaction Data'!$P6776,15)+14</f>
        <v>15-29</v>
      </c>
      <c r="R6776" s="2" t="str">
        <f>IF('Transaction Data'!$L6776&lt;=10,"Less Expensive","Expensive")</f>
        <v>Expensive</v>
      </c>
      <c r="S6776" s="4">
        <f>WEEKDAY('Transaction Data'!$A6776)</f>
        <v>1</v>
      </c>
      <c r="T6776" s="2" t="str">
        <f>IF(WEEKDAY('Transaction Data'!$A6776,2)&lt;6,"Weekday","Weekend")</f>
        <v>Weekend</v>
      </c>
    </row>
    <row r="6777" ht="15.75" customHeight="1">
      <c r="A6777" s="1">
        <v>45362.0</v>
      </c>
      <c r="B6777" s="2" t="s">
        <v>3386</v>
      </c>
      <c r="C6777" s="2" t="s">
        <v>65</v>
      </c>
      <c r="D6777" s="1">
        <v>31418.0</v>
      </c>
      <c r="E6777" s="2" t="s">
        <v>27</v>
      </c>
      <c r="F6777" s="2">
        <v>220.0</v>
      </c>
      <c r="G6777" s="2" t="s">
        <v>44</v>
      </c>
      <c r="H6777" s="2" t="s">
        <v>49</v>
      </c>
      <c r="I6777" s="2" t="s">
        <v>25</v>
      </c>
      <c r="J6777" s="2" t="str">
        <f t="array" ref="J6777">XLOOKUP('Transaction Data'!$G6777,Product_Code,Biscuit_Brand)</f>
        <v>Butter Crunch</v>
      </c>
      <c r="K6777" s="2">
        <f t="array" ref="K6777">XLOOKUP('Transaction Data'!$G6777,Product_Code,Cost)</f>
        <v>10</v>
      </c>
      <c r="L6777" s="2">
        <f t="array" ref="L6777">XLOOKUP('Transaction Data'!$G6777,Product_Code,Unit_Price)</f>
        <v>11</v>
      </c>
      <c r="M6777" s="3">
        <f>'Transaction Data'!$F6777*'Transaction Data'!$K6777</f>
        <v>2200</v>
      </c>
      <c r="N6777" s="3">
        <f>'Transaction Data'!$F6777*'Transaction Data'!$L6777</f>
        <v>2420</v>
      </c>
      <c r="O6777" s="3">
        <f>'Transaction Data'!$N6777-'Transaction Data'!$M6777</f>
        <v>220</v>
      </c>
      <c r="P6777" s="2">
        <f>DATEDIF('Transaction Data'!$D6777,'Transaction Data'!$A6777,"y")</f>
        <v>38</v>
      </c>
      <c r="Q6777" s="2" t="str">
        <f>FLOOR('Transaction Data'!$P6777,15)&amp;"-"&amp;FLOOR('Transaction Data'!$P6777,15)+14</f>
        <v>30-44</v>
      </c>
      <c r="R6777" s="2" t="str">
        <f>IF('Transaction Data'!$L6777&lt;=10,"Less Expensive","Expensive")</f>
        <v>Expensive</v>
      </c>
      <c r="S6777" s="4">
        <f>WEEKDAY('Transaction Data'!$A6777)</f>
        <v>2</v>
      </c>
      <c r="T6777" s="2" t="str">
        <f>IF(WEEKDAY('Transaction Data'!$A6777,2)&lt;6,"Weekday","Weekend")</f>
        <v>Weekday</v>
      </c>
    </row>
    <row r="6778" ht="15.75" customHeight="1">
      <c r="A6778" s="1">
        <v>45490.0</v>
      </c>
      <c r="B6778" s="2" t="s">
        <v>6263</v>
      </c>
      <c r="C6778" s="2" t="s">
        <v>41</v>
      </c>
      <c r="D6778" s="1">
        <v>24494.0</v>
      </c>
      <c r="E6778" s="2" t="s">
        <v>63</v>
      </c>
      <c r="F6778" s="2">
        <v>47.0</v>
      </c>
      <c r="G6778" s="2" t="s">
        <v>38</v>
      </c>
      <c r="H6778" s="2" t="s">
        <v>52</v>
      </c>
      <c r="I6778" s="2" t="s">
        <v>25</v>
      </c>
      <c r="J6778" s="2" t="str">
        <f t="array" ref="J6778">XLOOKUP('Transaction Data'!$G6778,Product_Code,Biscuit_Brand)</f>
        <v>Ginger Snaps</v>
      </c>
      <c r="K6778" s="2">
        <f t="array" ref="K6778">XLOOKUP('Transaction Data'!$G6778,Product_Code,Cost)</f>
        <v>14</v>
      </c>
      <c r="L6778" s="2">
        <f t="array" ref="L6778">XLOOKUP('Transaction Data'!$G6778,Product_Code,Unit_Price)</f>
        <v>28</v>
      </c>
      <c r="M6778" s="3">
        <f>'Transaction Data'!$F6778*'Transaction Data'!$K6778</f>
        <v>658</v>
      </c>
      <c r="N6778" s="3">
        <f>'Transaction Data'!$F6778*'Transaction Data'!$L6778</f>
        <v>1316</v>
      </c>
      <c r="O6778" s="3">
        <f>'Transaction Data'!$N6778-'Transaction Data'!$M6778</f>
        <v>658</v>
      </c>
      <c r="P6778" s="2">
        <f>DATEDIF('Transaction Data'!$D6778,'Transaction Data'!$A6778,"y")</f>
        <v>57</v>
      </c>
      <c r="Q6778" s="2" t="str">
        <f>FLOOR('Transaction Data'!$P6778,15)&amp;"-"&amp;FLOOR('Transaction Data'!$P6778,15)+14</f>
        <v>45-59</v>
      </c>
      <c r="R6778" s="2" t="str">
        <f>IF('Transaction Data'!$L6778&lt;=10,"Less Expensive","Expensive")</f>
        <v>Expensive</v>
      </c>
      <c r="S6778" s="4">
        <f>WEEKDAY('Transaction Data'!$A6778)</f>
        <v>4</v>
      </c>
      <c r="T6778" s="2" t="str">
        <f>IF(WEEKDAY('Transaction Data'!$A6778,2)&lt;6,"Weekday","Weekend")</f>
        <v>Weekday</v>
      </c>
    </row>
    <row r="6779" ht="15.75" customHeight="1">
      <c r="A6779" s="1">
        <v>45460.0</v>
      </c>
      <c r="B6779" s="2" t="s">
        <v>6264</v>
      </c>
      <c r="C6779" s="2" t="s">
        <v>51</v>
      </c>
      <c r="D6779" s="1">
        <v>16317.0</v>
      </c>
      <c r="E6779" s="2" t="s">
        <v>63</v>
      </c>
      <c r="F6779" s="2">
        <v>184.0</v>
      </c>
      <c r="G6779" s="2" t="s">
        <v>33</v>
      </c>
      <c r="H6779" s="2" t="s">
        <v>52</v>
      </c>
      <c r="I6779" s="2" t="s">
        <v>25</v>
      </c>
      <c r="J6779" s="2" t="str">
        <f t="array" ref="J6779">XLOOKUP('Transaction Data'!$G6779,Product_Code,Biscuit_Brand)</f>
        <v>Caramel Biscuits</v>
      </c>
      <c r="K6779" s="2">
        <f t="array" ref="K6779">XLOOKUP('Transaction Data'!$G6779,Product_Code,Cost)</f>
        <v>18</v>
      </c>
      <c r="L6779" s="2">
        <f t="array" ref="L6779">XLOOKUP('Transaction Data'!$G6779,Product_Code,Unit_Price)</f>
        <v>22</v>
      </c>
      <c r="M6779" s="3">
        <f>'Transaction Data'!$F6779*'Transaction Data'!$K6779</f>
        <v>3312</v>
      </c>
      <c r="N6779" s="3">
        <f>'Transaction Data'!$F6779*'Transaction Data'!$L6779</f>
        <v>4048</v>
      </c>
      <c r="O6779" s="3">
        <f>'Transaction Data'!$N6779-'Transaction Data'!$M6779</f>
        <v>736</v>
      </c>
      <c r="P6779" s="2">
        <f>DATEDIF('Transaction Data'!$D6779,'Transaction Data'!$A6779,"y")</f>
        <v>79</v>
      </c>
      <c r="Q6779" s="2" t="str">
        <f>FLOOR('Transaction Data'!$P6779,15)&amp;"-"&amp;FLOOR('Transaction Data'!$P6779,15)+14</f>
        <v>75-89</v>
      </c>
      <c r="R6779" s="2" t="str">
        <f>IF('Transaction Data'!$L6779&lt;=10,"Less Expensive","Expensive")</f>
        <v>Expensive</v>
      </c>
      <c r="S6779" s="4">
        <f>WEEKDAY('Transaction Data'!$A6779)</f>
        <v>2</v>
      </c>
      <c r="T6779" s="2" t="str">
        <f>IF(WEEKDAY('Transaction Data'!$A6779,2)&lt;6,"Weekday","Weekend")</f>
        <v>Weekday</v>
      </c>
    </row>
    <row r="6780" ht="15.75" customHeight="1">
      <c r="A6780" s="1">
        <v>45465.0</v>
      </c>
      <c r="B6780" s="2" t="s">
        <v>6265</v>
      </c>
      <c r="C6780" s="2" t="s">
        <v>65</v>
      </c>
      <c r="D6780" s="1">
        <v>31070.0</v>
      </c>
      <c r="E6780" s="2" t="s">
        <v>27</v>
      </c>
      <c r="F6780" s="2">
        <v>229.0</v>
      </c>
      <c r="G6780" s="2" t="s">
        <v>55</v>
      </c>
      <c r="H6780" s="2" t="s">
        <v>45</v>
      </c>
      <c r="I6780" s="2" t="s">
        <v>25</v>
      </c>
      <c r="J6780" s="2" t="str">
        <f t="array" ref="J6780">XLOOKUP('Transaction Data'!$G6780,Product_Code,Biscuit_Brand)</f>
        <v>Vanilla Wafers</v>
      </c>
      <c r="K6780" s="2">
        <f t="array" ref="K6780">XLOOKUP('Transaction Data'!$G6780,Product_Code,Cost)</f>
        <v>18</v>
      </c>
      <c r="L6780" s="2">
        <f t="array" ref="L6780">XLOOKUP('Transaction Data'!$G6780,Product_Code,Unit_Price)</f>
        <v>36</v>
      </c>
      <c r="M6780" s="3">
        <f>'Transaction Data'!$F6780*'Transaction Data'!$K6780</f>
        <v>4122</v>
      </c>
      <c r="N6780" s="3">
        <f>'Transaction Data'!$F6780*'Transaction Data'!$L6780</f>
        <v>8244</v>
      </c>
      <c r="O6780" s="3">
        <f>'Transaction Data'!$N6780-'Transaction Data'!$M6780</f>
        <v>4122</v>
      </c>
      <c r="P6780" s="2">
        <f>DATEDIF('Transaction Data'!$D6780,'Transaction Data'!$A6780,"y")</f>
        <v>39</v>
      </c>
      <c r="Q6780" s="2" t="str">
        <f>FLOOR('Transaction Data'!$P6780,15)&amp;"-"&amp;FLOOR('Transaction Data'!$P6780,15)+14</f>
        <v>30-44</v>
      </c>
      <c r="R6780" s="2" t="str">
        <f>IF('Transaction Data'!$L6780&lt;=10,"Less Expensive","Expensive")</f>
        <v>Expensive</v>
      </c>
      <c r="S6780" s="4">
        <f>WEEKDAY('Transaction Data'!$A6780)</f>
        <v>7</v>
      </c>
      <c r="T6780" s="2" t="str">
        <f>IF(WEEKDAY('Transaction Data'!$A6780,2)&lt;6,"Weekday","Weekend")</f>
        <v>Weekend</v>
      </c>
    </row>
    <row r="6781" ht="15.75" customHeight="1">
      <c r="A6781" s="1">
        <v>45316.0</v>
      </c>
      <c r="B6781" s="2" t="s">
        <v>6266</v>
      </c>
      <c r="C6781" s="2" t="s">
        <v>51</v>
      </c>
      <c r="D6781" s="1">
        <v>16113.0</v>
      </c>
      <c r="E6781" s="2" t="s">
        <v>22</v>
      </c>
      <c r="F6781" s="2">
        <v>252.0</v>
      </c>
      <c r="G6781" s="2" t="s">
        <v>57</v>
      </c>
      <c r="H6781" s="2" t="s">
        <v>49</v>
      </c>
      <c r="I6781" s="2" t="s">
        <v>25</v>
      </c>
      <c r="J6781" s="2" t="str">
        <f t="array" ref="J6781">XLOOKUP('Transaction Data'!$G6781,Product_Code,Biscuit_Brand)</f>
        <v>Oatmeal Cookies</v>
      </c>
      <c r="K6781" s="2">
        <f t="array" ref="K6781">XLOOKUP('Transaction Data'!$G6781,Product_Code,Cost)</f>
        <v>19</v>
      </c>
      <c r="L6781" s="2">
        <f t="array" ref="L6781">XLOOKUP('Transaction Data'!$G6781,Product_Code,Unit_Price)</f>
        <v>23</v>
      </c>
      <c r="M6781" s="3">
        <f>'Transaction Data'!$F6781*'Transaction Data'!$K6781</f>
        <v>4788</v>
      </c>
      <c r="N6781" s="3">
        <f>'Transaction Data'!$F6781*'Transaction Data'!$L6781</f>
        <v>5796</v>
      </c>
      <c r="O6781" s="3">
        <f>'Transaction Data'!$N6781-'Transaction Data'!$M6781</f>
        <v>1008</v>
      </c>
      <c r="P6781" s="2">
        <f>DATEDIF('Transaction Data'!$D6781,'Transaction Data'!$A6781,"y")</f>
        <v>79</v>
      </c>
      <c r="Q6781" s="2" t="str">
        <f>FLOOR('Transaction Data'!$P6781,15)&amp;"-"&amp;FLOOR('Transaction Data'!$P6781,15)+14</f>
        <v>75-89</v>
      </c>
      <c r="R6781" s="2" t="str">
        <f>IF('Transaction Data'!$L6781&lt;=10,"Less Expensive","Expensive")</f>
        <v>Expensive</v>
      </c>
      <c r="S6781" s="4">
        <f>WEEKDAY('Transaction Data'!$A6781)</f>
        <v>5</v>
      </c>
      <c r="T6781" s="2" t="str">
        <f>IF(WEEKDAY('Transaction Data'!$A6781,2)&lt;6,"Weekday","Weekend")</f>
        <v>Weekday</v>
      </c>
    </row>
    <row r="6782" ht="15.75" customHeight="1">
      <c r="A6782" s="1">
        <v>45376.0</v>
      </c>
      <c r="B6782" s="2" t="s">
        <v>6267</v>
      </c>
      <c r="C6782" s="2" t="s">
        <v>32</v>
      </c>
      <c r="D6782" s="1">
        <v>21775.0</v>
      </c>
      <c r="E6782" s="2" t="s">
        <v>22</v>
      </c>
      <c r="F6782" s="2">
        <v>25.0</v>
      </c>
      <c r="G6782" s="2" t="s">
        <v>61</v>
      </c>
      <c r="H6782" s="2" t="s">
        <v>52</v>
      </c>
      <c r="I6782" s="2" t="s">
        <v>25</v>
      </c>
      <c r="J6782" s="2" t="str">
        <f t="array" ref="J6782">XLOOKUP('Transaction Data'!$G6782,Product_Code,Biscuit_Brand)</f>
        <v>Choco Delight</v>
      </c>
      <c r="K6782" s="2">
        <f t="array" ref="K6782">XLOOKUP('Transaction Data'!$G6782,Product_Code,Cost)</f>
        <v>3</v>
      </c>
      <c r="L6782" s="2">
        <f t="array" ref="L6782">XLOOKUP('Transaction Data'!$G6782,Product_Code,Unit_Price)</f>
        <v>5</v>
      </c>
      <c r="M6782" s="3">
        <f>'Transaction Data'!$F6782*'Transaction Data'!$K6782</f>
        <v>75</v>
      </c>
      <c r="N6782" s="3">
        <f>'Transaction Data'!$F6782*'Transaction Data'!$L6782</f>
        <v>125</v>
      </c>
      <c r="O6782" s="3">
        <f>'Transaction Data'!$N6782-'Transaction Data'!$M6782</f>
        <v>50</v>
      </c>
      <c r="P6782" s="2">
        <f>DATEDIF('Transaction Data'!$D6782,'Transaction Data'!$A6782,"y")</f>
        <v>64</v>
      </c>
      <c r="Q6782" s="2" t="str">
        <f>FLOOR('Transaction Data'!$P6782,15)&amp;"-"&amp;FLOOR('Transaction Data'!$P6782,15)+14</f>
        <v>60-74</v>
      </c>
      <c r="R6782" s="2" t="str">
        <f>IF('Transaction Data'!$L6782&lt;=10,"Less Expensive","Expensive")</f>
        <v>Less Expensive</v>
      </c>
      <c r="S6782" s="4">
        <f>WEEKDAY('Transaction Data'!$A6782)</f>
        <v>2</v>
      </c>
      <c r="T6782" s="2" t="str">
        <f>IF(WEEKDAY('Transaction Data'!$A6782,2)&lt;6,"Weekday","Weekend")</f>
        <v>Weekday</v>
      </c>
    </row>
    <row r="6783" ht="15.75" customHeight="1">
      <c r="A6783" s="1">
        <v>45454.0</v>
      </c>
      <c r="B6783" s="2" t="s">
        <v>6268</v>
      </c>
      <c r="C6783" s="2" t="s">
        <v>72</v>
      </c>
      <c r="D6783" s="1">
        <v>18515.0</v>
      </c>
      <c r="E6783" s="2" t="s">
        <v>37</v>
      </c>
      <c r="F6783" s="2">
        <v>459.0</v>
      </c>
      <c r="G6783" s="2" t="s">
        <v>23</v>
      </c>
      <c r="H6783" s="2" t="s">
        <v>49</v>
      </c>
      <c r="I6783" s="2" t="s">
        <v>25</v>
      </c>
      <c r="J6783" s="2" t="str">
        <f t="array" ref="J6783">XLOOKUP('Transaction Data'!$G6783,Product_Code,Biscuit_Brand)</f>
        <v>Cinnamon Swirls</v>
      </c>
      <c r="K6783" s="2">
        <f t="array" ref="K6783">XLOOKUP('Transaction Data'!$G6783,Product_Code,Cost)</f>
        <v>10</v>
      </c>
      <c r="L6783" s="2">
        <f t="array" ref="L6783">XLOOKUP('Transaction Data'!$G6783,Product_Code,Unit_Price)</f>
        <v>14</v>
      </c>
      <c r="M6783" s="3">
        <f>'Transaction Data'!$F6783*'Transaction Data'!$K6783</f>
        <v>4590</v>
      </c>
      <c r="N6783" s="3">
        <f>'Transaction Data'!$F6783*'Transaction Data'!$L6783</f>
        <v>6426</v>
      </c>
      <c r="O6783" s="3">
        <f>'Transaction Data'!$N6783-'Transaction Data'!$M6783</f>
        <v>1836</v>
      </c>
      <c r="P6783" s="2">
        <f>DATEDIF('Transaction Data'!$D6783,'Transaction Data'!$A6783,"y")</f>
        <v>73</v>
      </c>
      <c r="Q6783" s="2" t="str">
        <f>FLOOR('Transaction Data'!$P6783,15)&amp;"-"&amp;FLOOR('Transaction Data'!$P6783,15)+14</f>
        <v>60-74</v>
      </c>
      <c r="R6783" s="2" t="str">
        <f>IF('Transaction Data'!$L6783&lt;=10,"Less Expensive","Expensive")</f>
        <v>Expensive</v>
      </c>
      <c r="S6783" s="4">
        <f>WEEKDAY('Transaction Data'!$A6783)</f>
        <v>3</v>
      </c>
      <c r="T6783" s="2" t="str">
        <f>IF(WEEKDAY('Transaction Data'!$A6783,2)&lt;6,"Weekday","Weekend")</f>
        <v>Weekday</v>
      </c>
    </row>
    <row r="6784" ht="15.75" customHeight="1">
      <c r="A6784" s="1">
        <v>45358.0</v>
      </c>
      <c r="B6784" s="2" t="s">
        <v>6269</v>
      </c>
      <c r="C6784" s="2" t="s">
        <v>47</v>
      </c>
      <c r="D6784" s="1">
        <v>38873.0</v>
      </c>
      <c r="E6784" s="2" t="s">
        <v>63</v>
      </c>
      <c r="F6784" s="2">
        <v>119.0</v>
      </c>
      <c r="G6784" s="2" t="s">
        <v>33</v>
      </c>
      <c r="H6784" s="2" t="s">
        <v>52</v>
      </c>
      <c r="I6784" s="2" t="s">
        <v>25</v>
      </c>
      <c r="J6784" s="2" t="str">
        <f t="array" ref="J6784">XLOOKUP('Transaction Data'!$G6784,Product_Code,Biscuit_Brand)</f>
        <v>Caramel Biscuits</v>
      </c>
      <c r="K6784" s="2">
        <f t="array" ref="K6784">XLOOKUP('Transaction Data'!$G6784,Product_Code,Cost)</f>
        <v>18</v>
      </c>
      <c r="L6784" s="2">
        <f t="array" ref="L6784">XLOOKUP('Transaction Data'!$G6784,Product_Code,Unit_Price)</f>
        <v>22</v>
      </c>
      <c r="M6784" s="3">
        <f>'Transaction Data'!$F6784*'Transaction Data'!$K6784</f>
        <v>2142</v>
      </c>
      <c r="N6784" s="3">
        <f>'Transaction Data'!$F6784*'Transaction Data'!$L6784</f>
        <v>2618</v>
      </c>
      <c r="O6784" s="3">
        <f>'Transaction Data'!$N6784-'Transaction Data'!$M6784</f>
        <v>476</v>
      </c>
      <c r="P6784" s="2">
        <f>DATEDIF('Transaction Data'!$D6784,'Transaction Data'!$A6784,"y")</f>
        <v>17</v>
      </c>
      <c r="Q6784" s="2" t="str">
        <f>FLOOR('Transaction Data'!$P6784,15)&amp;"-"&amp;FLOOR('Transaction Data'!$P6784,15)+14</f>
        <v>15-29</v>
      </c>
      <c r="R6784" s="2" t="str">
        <f>IF('Transaction Data'!$L6784&lt;=10,"Less Expensive","Expensive")</f>
        <v>Expensive</v>
      </c>
      <c r="S6784" s="4">
        <f>WEEKDAY('Transaction Data'!$A6784)</f>
        <v>5</v>
      </c>
      <c r="T6784" s="2" t="str">
        <f>IF(WEEKDAY('Transaction Data'!$A6784,2)&lt;6,"Weekday","Weekend")</f>
        <v>Weekday</v>
      </c>
    </row>
    <row r="6785" ht="15.75" customHeight="1">
      <c r="A6785" s="1">
        <v>45318.0</v>
      </c>
      <c r="B6785" s="2" t="s">
        <v>6270</v>
      </c>
      <c r="C6785" s="2" t="s">
        <v>54</v>
      </c>
      <c r="D6785" s="1">
        <v>36102.0</v>
      </c>
      <c r="E6785" s="2" t="s">
        <v>22</v>
      </c>
      <c r="F6785" s="2">
        <v>392.0</v>
      </c>
      <c r="G6785" s="2" t="s">
        <v>44</v>
      </c>
      <c r="H6785" s="2" t="s">
        <v>34</v>
      </c>
      <c r="I6785" s="2" t="s">
        <v>25</v>
      </c>
      <c r="J6785" s="2" t="str">
        <f t="array" ref="J6785">XLOOKUP('Transaction Data'!$G6785,Product_Code,Biscuit_Brand)</f>
        <v>Butter Crunch</v>
      </c>
      <c r="K6785" s="2">
        <f t="array" ref="K6785">XLOOKUP('Transaction Data'!$G6785,Product_Code,Cost)</f>
        <v>10</v>
      </c>
      <c r="L6785" s="2">
        <f t="array" ref="L6785">XLOOKUP('Transaction Data'!$G6785,Product_Code,Unit_Price)</f>
        <v>11</v>
      </c>
      <c r="M6785" s="3">
        <f>'Transaction Data'!$F6785*'Transaction Data'!$K6785</f>
        <v>3920</v>
      </c>
      <c r="N6785" s="3">
        <f>'Transaction Data'!$F6785*'Transaction Data'!$L6785</f>
        <v>4312</v>
      </c>
      <c r="O6785" s="3">
        <f>'Transaction Data'!$N6785-'Transaction Data'!$M6785</f>
        <v>392</v>
      </c>
      <c r="P6785" s="2">
        <f>DATEDIF('Transaction Data'!$D6785,'Transaction Data'!$A6785,"y")</f>
        <v>25</v>
      </c>
      <c r="Q6785" s="2" t="str">
        <f>FLOOR('Transaction Data'!$P6785,15)&amp;"-"&amp;FLOOR('Transaction Data'!$P6785,15)+14</f>
        <v>15-29</v>
      </c>
      <c r="R6785" s="2" t="str">
        <f>IF('Transaction Data'!$L6785&lt;=10,"Less Expensive","Expensive")</f>
        <v>Expensive</v>
      </c>
      <c r="S6785" s="4">
        <f>WEEKDAY('Transaction Data'!$A6785)</f>
        <v>7</v>
      </c>
      <c r="T6785" s="2" t="str">
        <f>IF(WEEKDAY('Transaction Data'!$A6785,2)&lt;6,"Weekday","Weekend")</f>
        <v>Weekend</v>
      </c>
    </row>
    <row r="6786" ht="15.75" customHeight="1">
      <c r="A6786" s="1">
        <v>45339.0</v>
      </c>
      <c r="B6786" s="2" t="s">
        <v>6271</v>
      </c>
      <c r="C6786" s="2" t="s">
        <v>41</v>
      </c>
      <c r="D6786" s="1">
        <v>32613.0</v>
      </c>
      <c r="E6786" s="2" t="s">
        <v>63</v>
      </c>
      <c r="F6786" s="2">
        <v>73.0</v>
      </c>
      <c r="G6786" s="2" t="s">
        <v>55</v>
      </c>
      <c r="H6786" s="2" t="s">
        <v>34</v>
      </c>
      <c r="I6786" s="2" t="s">
        <v>25</v>
      </c>
      <c r="J6786" s="2" t="str">
        <f t="array" ref="J6786">XLOOKUP('Transaction Data'!$G6786,Product_Code,Biscuit_Brand)</f>
        <v>Vanilla Wafers</v>
      </c>
      <c r="K6786" s="2">
        <f t="array" ref="K6786">XLOOKUP('Transaction Data'!$G6786,Product_Code,Cost)</f>
        <v>18</v>
      </c>
      <c r="L6786" s="2">
        <f t="array" ref="L6786">XLOOKUP('Transaction Data'!$G6786,Product_Code,Unit_Price)</f>
        <v>36</v>
      </c>
      <c r="M6786" s="3">
        <f>'Transaction Data'!$F6786*'Transaction Data'!$K6786</f>
        <v>1314</v>
      </c>
      <c r="N6786" s="3">
        <f>'Transaction Data'!$F6786*'Transaction Data'!$L6786</f>
        <v>2628</v>
      </c>
      <c r="O6786" s="3">
        <f>'Transaction Data'!$N6786-'Transaction Data'!$M6786</f>
        <v>1314</v>
      </c>
      <c r="P6786" s="2">
        <f>DATEDIF('Transaction Data'!$D6786,'Transaction Data'!$A6786,"y")</f>
        <v>34</v>
      </c>
      <c r="Q6786" s="2" t="str">
        <f>FLOOR('Transaction Data'!$P6786,15)&amp;"-"&amp;FLOOR('Transaction Data'!$P6786,15)+14</f>
        <v>30-44</v>
      </c>
      <c r="R6786" s="2" t="str">
        <f>IF('Transaction Data'!$L6786&lt;=10,"Less Expensive","Expensive")</f>
        <v>Expensive</v>
      </c>
      <c r="S6786" s="4">
        <f>WEEKDAY('Transaction Data'!$A6786)</f>
        <v>7</v>
      </c>
      <c r="T6786" s="2" t="str">
        <f>IF(WEEKDAY('Transaction Data'!$A6786,2)&lt;6,"Weekday","Weekend")</f>
        <v>Weekend</v>
      </c>
    </row>
    <row r="6787" ht="15.75" customHeight="1">
      <c r="A6787" s="1">
        <v>45353.0</v>
      </c>
      <c r="B6787" s="2" t="s">
        <v>6272</v>
      </c>
      <c r="C6787" s="2" t="s">
        <v>78</v>
      </c>
      <c r="D6787" s="1">
        <v>16137.0</v>
      </c>
      <c r="E6787" s="2" t="s">
        <v>22</v>
      </c>
      <c r="F6787" s="2">
        <v>46.0</v>
      </c>
      <c r="G6787" s="2" t="s">
        <v>55</v>
      </c>
      <c r="H6787" s="2" t="s">
        <v>39</v>
      </c>
      <c r="I6787" s="2" t="s">
        <v>25</v>
      </c>
      <c r="J6787" s="2" t="str">
        <f t="array" ref="J6787">XLOOKUP('Transaction Data'!$G6787,Product_Code,Biscuit_Brand)</f>
        <v>Vanilla Wafers</v>
      </c>
      <c r="K6787" s="2">
        <f t="array" ref="K6787">XLOOKUP('Transaction Data'!$G6787,Product_Code,Cost)</f>
        <v>18</v>
      </c>
      <c r="L6787" s="2">
        <f t="array" ref="L6787">XLOOKUP('Transaction Data'!$G6787,Product_Code,Unit_Price)</f>
        <v>36</v>
      </c>
      <c r="M6787" s="3">
        <f>'Transaction Data'!$F6787*'Transaction Data'!$K6787</f>
        <v>828</v>
      </c>
      <c r="N6787" s="3">
        <f>'Transaction Data'!$F6787*'Transaction Data'!$L6787</f>
        <v>1656</v>
      </c>
      <c r="O6787" s="3">
        <f>'Transaction Data'!$N6787-'Transaction Data'!$M6787</f>
        <v>828</v>
      </c>
      <c r="P6787" s="2">
        <f>DATEDIF('Transaction Data'!$D6787,'Transaction Data'!$A6787,"y")</f>
        <v>79</v>
      </c>
      <c r="Q6787" s="2" t="str">
        <f>FLOOR('Transaction Data'!$P6787,15)&amp;"-"&amp;FLOOR('Transaction Data'!$P6787,15)+14</f>
        <v>75-89</v>
      </c>
      <c r="R6787" s="2" t="str">
        <f>IF('Transaction Data'!$L6787&lt;=10,"Less Expensive","Expensive")</f>
        <v>Expensive</v>
      </c>
      <c r="S6787" s="4">
        <f>WEEKDAY('Transaction Data'!$A6787)</f>
        <v>7</v>
      </c>
      <c r="T6787" s="2" t="str">
        <f>IF(WEEKDAY('Transaction Data'!$A6787,2)&lt;6,"Weekday","Weekend")</f>
        <v>Weekend</v>
      </c>
    </row>
    <row r="6788" ht="15.75" customHeight="1">
      <c r="A6788" s="1">
        <v>45438.0</v>
      </c>
      <c r="B6788" s="2" t="s">
        <v>6273</v>
      </c>
      <c r="C6788" s="2" t="s">
        <v>41</v>
      </c>
      <c r="D6788" s="1">
        <v>26332.0</v>
      </c>
      <c r="E6788" s="2" t="s">
        <v>27</v>
      </c>
      <c r="F6788" s="2">
        <v>300.0</v>
      </c>
      <c r="G6788" s="2" t="s">
        <v>38</v>
      </c>
      <c r="H6788" s="2" t="s">
        <v>42</v>
      </c>
      <c r="I6788" s="2" t="s">
        <v>25</v>
      </c>
      <c r="J6788" s="2" t="str">
        <f t="array" ref="J6788">XLOOKUP('Transaction Data'!$G6788,Product_Code,Biscuit_Brand)</f>
        <v>Ginger Snaps</v>
      </c>
      <c r="K6788" s="2">
        <f t="array" ref="K6788">XLOOKUP('Transaction Data'!$G6788,Product_Code,Cost)</f>
        <v>14</v>
      </c>
      <c r="L6788" s="2">
        <f t="array" ref="L6788">XLOOKUP('Transaction Data'!$G6788,Product_Code,Unit_Price)</f>
        <v>28</v>
      </c>
      <c r="M6788" s="3">
        <f>'Transaction Data'!$F6788*'Transaction Data'!$K6788</f>
        <v>4200</v>
      </c>
      <c r="N6788" s="3">
        <f>'Transaction Data'!$F6788*'Transaction Data'!$L6788</f>
        <v>8400</v>
      </c>
      <c r="O6788" s="3">
        <f>'Transaction Data'!$N6788-'Transaction Data'!$M6788</f>
        <v>4200</v>
      </c>
      <c r="P6788" s="2">
        <f>DATEDIF('Transaction Data'!$D6788,'Transaction Data'!$A6788,"y")</f>
        <v>52</v>
      </c>
      <c r="Q6788" s="2" t="str">
        <f>FLOOR('Transaction Data'!$P6788,15)&amp;"-"&amp;FLOOR('Transaction Data'!$P6788,15)+14</f>
        <v>45-59</v>
      </c>
      <c r="R6788" s="2" t="str">
        <f>IF('Transaction Data'!$L6788&lt;=10,"Less Expensive","Expensive")</f>
        <v>Expensive</v>
      </c>
      <c r="S6788" s="4">
        <f>WEEKDAY('Transaction Data'!$A6788)</f>
        <v>1</v>
      </c>
      <c r="T6788" s="2" t="str">
        <f>IF(WEEKDAY('Transaction Data'!$A6788,2)&lt;6,"Weekday","Weekend")</f>
        <v>Weekend</v>
      </c>
    </row>
    <row r="6789" ht="15.75" customHeight="1">
      <c r="A6789" s="1">
        <v>45439.0</v>
      </c>
      <c r="B6789" s="2" t="s">
        <v>6274</v>
      </c>
      <c r="C6789" s="2" t="s">
        <v>69</v>
      </c>
      <c r="D6789" s="1">
        <v>20587.0</v>
      </c>
      <c r="E6789" s="2" t="s">
        <v>63</v>
      </c>
      <c r="F6789" s="2">
        <v>132.0</v>
      </c>
      <c r="G6789" s="2" t="s">
        <v>60</v>
      </c>
      <c r="H6789" s="2" t="s">
        <v>45</v>
      </c>
      <c r="I6789" s="2" t="s">
        <v>25</v>
      </c>
      <c r="J6789" s="2" t="str">
        <f t="array" ref="J6789">XLOOKUP('Transaction Data'!$G6789,Product_Code,Biscuit_Brand)</f>
        <v>Peanut Butter Bites</v>
      </c>
      <c r="K6789" s="2">
        <f t="array" ref="K6789">XLOOKUP('Transaction Data'!$G6789,Product_Code,Cost)</f>
        <v>5</v>
      </c>
      <c r="L6789" s="2">
        <f t="array" ref="L6789">XLOOKUP('Transaction Data'!$G6789,Product_Code,Unit_Price)</f>
        <v>7</v>
      </c>
      <c r="M6789" s="3">
        <f>'Transaction Data'!$F6789*'Transaction Data'!$K6789</f>
        <v>660</v>
      </c>
      <c r="N6789" s="3">
        <f>'Transaction Data'!$F6789*'Transaction Data'!$L6789</f>
        <v>924</v>
      </c>
      <c r="O6789" s="3">
        <f>'Transaction Data'!$N6789-'Transaction Data'!$M6789</f>
        <v>264</v>
      </c>
      <c r="P6789" s="2">
        <f>DATEDIF('Transaction Data'!$D6789,'Transaction Data'!$A6789,"y")</f>
        <v>68</v>
      </c>
      <c r="Q6789" s="2" t="str">
        <f>FLOOR('Transaction Data'!$P6789,15)&amp;"-"&amp;FLOOR('Transaction Data'!$P6789,15)+14</f>
        <v>60-74</v>
      </c>
      <c r="R6789" s="2" t="str">
        <f>IF('Transaction Data'!$L6789&lt;=10,"Less Expensive","Expensive")</f>
        <v>Less Expensive</v>
      </c>
      <c r="S6789" s="4">
        <f>WEEKDAY('Transaction Data'!$A6789)</f>
        <v>2</v>
      </c>
      <c r="T6789" s="2" t="str">
        <f>IF(WEEKDAY('Transaction Data'!$A6789,2)&lt;6,"Weekday","Weekend")</f>
        <v>Weekday</v>
      </c>
    </row>
    <row r="6790" ht="15.75" customHeight="1">
      <c r="A6790" s="1">
        <v>45442.0</v>
      </c>
      <c r="B6790" s="2" t="s">
        <v>6275</v>
      </c>
      <c r="C6790" s="2" t="s">
        <v>78</v>
      </c>
      <c r="D6790" s="1">
        <v>22206.0</v>
      </c>
      <c r="E6790" s="2" t="s">
        <v>27</v>
      </c>
      <c r="F6790" s="2">
        <v>192.0</v>
      </c>
      <c r="G6790" s="2" t="s">
        <v>23</v>
      </c>
      <c r="H6790" s="2" t="s">
        <v>49</v>
      </c>
      <c r="I6790" s="2" t="s">
        <v>25</v>
      </c>
      <c r="J6790" s="2" t="str">
        <f t="array" ref="J6790">XLOOKUP('Transaction Data'!$G6790,Product_Code,Biscuit_Brand)</f>
        <v>Cinnamon Swirls</v>
      </c>
      <c r="K6790" s="2">
        <f t="array" ref="K6790">XLOOKUP('Transaction Data'!$G6790,Product_Code,Cost)</f>
        <v>10</v>
      </c>
      <c r="L6790" s="2">
        <f t="array" ref="L6790">XLOOKUP('Transaction Data'!$G6790,Product_Code,Unit_Price)</f>
        <v>14</v>
      </c>
      <c r="M6790" s="3">
        <f>'Transaction Data'!$F6790*'Transaction Data'!$K6790</f>
        <v>1920</v>
      </c>
      <c r="N6790" s="3">
        <f>'Transaction Data'!$F6790*'Transaction Data'!$L6790</f>
        <v>2688</v>
      </c>
      <c r="O6790" s="3">
        <f>'Transaction Data'!$N6790-'Transaction Data'!$M6790</f>
        <v>768</v>
      </c>
      <c r="P6790" s="2">
        <f>DATEDIF('Transaction Data'!$D6790,'Transaction Data'!$A6790,"y")</f>
        <v>63</v>
      </c>
      <c r="Q6790" s="2" t="str">
        <f>FLOOR('Transaction Data'!$P6790,15)&amp;"-"&amp;FLOOR('Transaction Data'!$P6790,15)+14</f>
        <v>60-74</v>
      </c>
      <c r="R6790" s="2" t="str">
        <f>IF('Transaction Data'!$L6790&lt;=10,"Less Expensive","Expensive")</f>
        <v>Expensive</v>
      </c>
      <c r="S6790" s="4">
        <f>WEEKDAY('Transaction Data'!$A6790)</f>
        <v>5</v>
      </c>
      <c r="T6790" s="2" t="str">
        <f>IF(WEEKDAY('Transaction Data'!$A6790,2)&lt;6,"Weekday","Weekend")</f>
        <v>Weekday</v>
      </c>
    </row>
    <row r="6791" ht="15.75" customHeight="1">
      <c r="A6791" s="1">
        <v>45315.0</v>
      </c>
      <c r="B6791" s="2" t="s">
        <v>6276</v>
      </c>
      <c r="C6791" s="2" t="s">
        <v>21</v>
      </c>
      <c r="D6791" s="1">
        <v>33294.0</v>
      </c>
      <c r="E6791" s="2" t="s">
        <v>37</v>
      </c>
      <c r="F6791" s="2">
        <v>30.0</v>
      </c>
      <c r="G6791" s="2" t="s">
        <v>23</v>
      </c>
      <c r="H6791" s="2" t="s">
        <v>52</v>
      </c>
      <c r="I6791" s="2" t="s">
        <v>25</v>
      </c>
      <c r="J6791" s="2" t="str">
        <f t="array" ref="J6791">XLOOKUP('Transaction Data'!$G6791,Product_Code,Biscuit_Brand)</f>
        <v>Cinnamon Swirls</v>
      </c>
      <c r="K6791" s="2">
        <f t="array" ref="K6791">XLOOKUP('Transaction Data'!$G6791,Product_Code,Cost)</f>
        <v>10</v>
      </c>
      <c r="L6791" s="2">
        <f t="array" ref="L6791">XLOOKUP('Transaction Data'!$G6791,Product_Code,Unit_Price)</f>
        <v>14</v>
      </c>
      <c r="M6791" s="3">
        <f>'Transaction Data'!$F6791*'Transaction Data'!$K6791</f>
        <v>300</v>
      </c>
      <c r="N6791" s="3">
        <f>'Transaction Data'!$F6791*'Transaction Data'!$L6791</f>
        <v>420</v>
      </c>
      <c r="O6791" s="3">
        <f>'Transaction Data'!$N6791-'Transaction Data'!$M6791</f>
        <v>120</v>
      </c>
      <c r="P6791" s="2">
        <f>DATEDIF('Transaction Data'!$D6791,'Transaction Data'!$A6791,"y")</f>
        <v>32</v>
      </c>
      <c r="Q6791" s="2" t="str">
        <f>FLOOR('Transaction Data'!$P6791,15)&amp;"-"&amp;FLOOR('Transaction Data'!$P6791,15)+14</f>
        <v>30-44</v>
      </c>
      <c r="R6791" s="2" t="str">
        <f>IF('Transaction Data'!$L6791&lt;=10,"Less Expensive","Expensive")</f>
        <v>Expensive</v>
      </c>
      <c r="S6791" s="4">
        <f>WEEKDAY('Transaction Data'!$A6791)</f>
        <v>4</v>
      </c>
      <c r="T6791" s="2" t="str">
        <f>IF(WEEKDAY('Transaction Data'!$A6791,2)&lt;6,"Weekday","Weekend")</f>
        <v>Weekday</v>
      </c>
    </row>
    <row r="6792" ht="15.75" customHeight="1">
      <c r="A6792" s="1">
        <v>45387.0</v>
      </c>
      <c r="B6792" s="2" t="s">
        <v>6277</v>
      </c>
      <c r="C6792" s="2" t="s">
        <v>65</v>
      </c>
      <c r="D6792" s="1">
        <v>26581.0</v>
      </c>
      <c r="E6792" s="2" t="s">
        <v>63</v>
      </c>
      <c r="F6792" s="2">
        <v>219.0</v>
      </c>
      <c r="G6792" s="2" t="s">
        <v>33</v>
      </c>
      <c r="H6792" s="2" t="s">
        <v>49</v>
      </c>
      <c r="I6792" s="2" t="s">
        <v>25</v>
      </c>
      <c r="J6792" s="2" t="str">
        <f t="array" ref="J6792">XLOOKUP('Transaction Data'!$G6792,Product_Code,Biscuit_Brand)</f>
        <v>Caramel Biscuits</v>
      </c>
      <c r="K6792" s="2">
        <f t="array" ref="K6792">XLOOKUP('Transaction Data'!$G6792,Product_Code,Cost)</f>
        <v>18</v>
      </c>
      <c r="L6792" s="2">
        <f t="array" ref="L6792">XLOOKUP('Transaction Data'!$G6792,Product_Code,Unit_Price)</f>
        <v>22</v>
      </c>
      <c r="M6792" s="3">
        <f>'Transaction Data'!$F6792*'Transaction Data'!$K6792</f>
        <v>3942</v>
      </c>
      <c r="N6792" s="3">
        <f>'Transaction Data'!$F6792*'Transaction Data'!$L6792</f>
        <v>4818</v>
      </c>
      <c r="O6792" s="3">
        <f>'Transaction Data'!$N6792-'Transaction Data'!$M6792</f>
        <v>876</v>
      </c>
      <c r="P6792" s="2">
        <f>DATEDIF('Transaction Data'!$D6792,'Transaction Data'!$A6792,"y")</f>
        <v>51</v>
      </c>
      <c r="Q6792" s="2" t="str">
        <f>FLOOR('Transaction Data'!$P6792,15)&amp;"-"&amp;FLOOR('Transaction Data'!$P6792,15)+14</f>
        <v>45-59</v>
      </c>
      <c r="R6792" s="2" t="str">
        <f>IF('Transaction Data'!$L6792&lt;=10,"Less Expensive","Expensive")</f>
        <v>Expensive</v>
      </c>
      <c r="S6792" s="4">
        <f>WEEKDAY('Transaction Data'!$A6792)</f>
        <v>6</v>
      </c>
      <c r="T6792" s="2" t="str">
        <f>IF(WEEKDAY('Transaction Data'!$A6792,2)&lt;6,"Weekday","Weekend")</f>
        <v>Weekday</v>
      </c>
    </row>
    <row r="6793" ht="15.75" customHeight="1">
      <c r="A6793" s="1">
        <v>45378.0</v>
      </c>
      <c r="B6793" s="2" t="s">
        <v>6278</v>
      </c>
      <c r="C6793" s="2" t="s">
        <v>54</v>
      </c>
      <c r="D6793" s="1">
        <v>36394.0</v>
      </c>
      <c r="E6793" s="2" t="s">
        <v>37</v>
      </c>
      <c r="F6793" s="2">
        <v>56.0</v>
      </c>
      <c r="G6793" s="2" t="s">
        <v>38</v>
      </c>
      <c r="H6793" s="2" t="s">
        <v>52</v>
      </c>
      <c r="I6793" s="2" t="s">
        <v>25</v>
      </c>
      <c r="J6793" s="2" t="str">
        <f t="array" ref="J6793">XLOOKUP('Transaction Data'!$G6793,Product_Code,Biscuit_Brand)</f>
        <v>Ginger Snaps</v>
      </c>
      <c r="K6793" s="2">
        <f t="array" ref="K6793">XLOOKUP('Transaction Data'!$G6793,Product_Code,Cost)</f>
        <v>14</v>
      </c>
      <c r="L6793" s="2">
        <f t="array" ref="L6793">XLOOKUP('Transaction Data'!$G6793,Product_Code,Unit_Price)</f>
        <v>28</v>
      </c>
      <c r="M6793" s="3">
        <f>'Transaction Data'!$F6793*'Transaction Data'!$K6793</f>
        <v>784</v>
      </c>
      <c r="N6793" s="3">
        <f>'Transaction Data'!$F6793*'Transaction Data'!$L6793</f>
        <v>1568</v>
      </c>
      <c r="O6793" s="3">
        <f>'Transaction Data'!$N6793-'Transaction Data'!$M6793</f>
        <v>784</v>
      </c>
      <c r="P6793" s="2">
        <f>DATEDIF('Transaction Data'!$D6793,'Transaction Data'!$A6793,"y")</f>
        <v>24</v>
      </c>
      <c r="Q6793" s="2" t="str">
        <f>FLOOR('Transaction Data'!$P6793,15)&amp;"-"&amp;FLOOR('Transaction Data'!$P6793,15)+14</f>
        <v>15-29</v>
      </c>
      <c r="R6793" s="2" t="str">
        <f>IF('Transaction Data'!$L6793&lt;=10,"Less Expensive","Expensive")</f>
        <v>Expensive</v>
      </c>
      <c r="S6793" s="4">
        <f>WEEKDAY('Transaction Data'!$A6793)</f>
        <v>4</v>
      </c>
      <c r="T6793" s="2" t="str">
        <f>IF(WEEKDAY('Transaction Data'!$A6793,2)&lt;6,"Weekday","Weekend")</f>
        <v>Weekday</v>
      </c>
    </row>
    <row r="6794" ht="15.75" customHeight="1">
      <c r="A6794" s="1">
        <v>45403.0</v>
      </c>
      <c r="B6794" s="2" t="s">
        <v>6279</v>
      </c>
      <c r="C6794" s="2" t="s">
        <v>65</v>
      </c>
      <c r="D6794" s="1">
        <v>24702.0</v>
      </c>
      <c r="E6794" s="2" t="s">
        <v>22</v>
      </c>
      <c r="F6794" s="2">
        <v>168.0</v>
      </c>
      <c r="G6794" s="2" t="s">
        <v>23</v>
      </c>
      <c r="H6794" s="2" t="s">
        <v>52</v>
      </c>
      <c r="I6794" s="2" t="s">
        <v>25</v>
      </c>
      <c r="J6794" s="2" t="str">
        <f t="array" ref="J6794">XLOOKUP('Transaction Data'!$G6794,Product_Code,Biscuit_Brand)</f>
        <v>Cinnamon Swirls</v>
      </c>
      <c r="K6794" s="2">
        <f t="array" ref="K6794">XLOOKUP('Transaction Data'!$G6794,Product_Code,Cost)</f>
        <v>10</v>
      </c>
      <c r="L6794" s="2">
        <f t="array" ref="L6794">XLOOKUP('Transaction Data'!$G6794,Product_Code,Unit_Price)</f>
        <v>14</v>
      </c>
      <c r="M6794" s="3">
        <f>'Transaction Data'!$F6794*'Transaction Data'!$K6794</f>
        <v>1680</v>
      </c>
      <c r="N6794" s="3">
        <f>'Transaction Data'!$F6794*'Transaction Data'!$L6794</f>
        <v>2352</v>
      </c>
      <c r="O6794" s="3">
        <f>'Transaction Data'!$N6794-'Transaction Data'!$M6794</f>
        <v>672</v>
      </c>
      <c r="P6794" s="2">
        <f>DATEDIF('Transaction Data'!$D6794,'Transaction Data'!$A6794,"y")</f>
        <v>56</v>
      </c>
      <c r="Q6794" s="2" t="str">
        <f>FLOOR('Transaction Data'!$P6794,15)&amp;"-"&amp;FLOOR('Transaction Data'!$P6794,15)+14</f>
        <v>45-59</v>
      </c>
      <c r="R6794" s="2" t="str">
        <f>IF('Transaction Data'!$L6794&lt;=10,"Less Expensive","Expensive")</f>
        <v>Expensive</v>
      </c>
      <c r="S6794" s="4">
        <f>WEEKDAY('Transaction Data'!$A6794)</f>
        <v>1</v>
      </c>
      <c r="T6794" s="2" t="str">
        <f>IF(WEEKDAY('Transaction Data'!$A6794,2)&lt;6,"Weekday","Weekend")</f>
        <v>Weekend</v>
      </c>
    </row>
    <row r="6795" ht="15.75" customHeight="1">
      <c r="A6795" s="1">
        <v>45486.0</v>
      </c>
      <c r="B6795" s="2" t="s">
        <v>6280</v>
      </c>
      <c r="C6795" s="2" t="s">
        <v>47</v>
      </c>
      <c r="D6795" s="1">
        <v>16530.0</v>
      </c>
      <c r="E6795" s="2" t="s">
        <v>37</v>
      </c>
      <c r="F6795" s="2">
        <v>189.0</v>
      </c>
      <c r="G6795" s="2" t="s">
        <v>38</v>
      </c>
      <c r="H6795" s="2" t="s">
        <v>45</v>
      </c>
      <c r="I6795" s="2" t="s">
        <v>25</v>
      </c>
      <c r="J6795" s="2" t="str">
        <f t="array" ref="J6795">XLOOKUP('Transaction Data'!$G6795,Product_Code,Biscuit_Brand)</f>
        <v>Ginger Snaps</v>
      </c>
      <c r="K6795" s="2">
        <f t="array" ref="K6795">XLOOKUP('Transaction Data'!$G6795,Product_Code,Cost)</f>
        <v>14</v>
      </c>
      <c r="L6795" s="2">
        <f t="array" ref="L6795">XLOOKUP('Transaction Data'!$G6795,Product_Code,Unit_Price)</f>
        <v>28</v>
      </c>
      <c r="M6795" s="3">
        <f>'Transaction Data'!$F6795*'Transaction Data'!$K6795</f>
        <v>2646</v>
      </c>
      <c r="N6795" s="3">
        <f>'Transaction Data'!$F6795*'Transaction Data'!$L6795</f>
        <v>5292</v>
      </c>
      <c r="O6795" s="3">
        <f>'Transaction Data'!$N6795-'Transaction Data'!$M6795</f>
        <v>2646</v>
      </c>
      <c r="P6795" s="2">
        <f>DATEDIF('Transaction Data'!$D6795,'Transaction Data'!$A6795,"y")</f>
        <v>79</v>
      </c>
      <c r="Q6795" s="2" t="str">
        <f>FLOOR('Transaction Data'!$P6795,15)&amp;"-"&amp;FLOOR('Transaction Data'!$P6795,15)+14</f>
        <v>75-89</v>
      </c>
      <c r="R6795" s="2" t="str">
        <f>IF('Transaction Data'!$L6795&lt;=10,"Less Expensive","Expensive")</f>
        <v>Expensive</v>
      </c>
      <c r="S6795" s="4">
        <f>WEEKDAY('Transaction Data'!$A6795)</f>
        <v>7</v>
      </c>
      <c r="T6795" s="2" t="str">
        <f>IF(WEEKDAY('Transaction Data'!$A6795,2)&lt;6,"Weekday","Weekend")</f>
        <v>Weekend</v>
      </c>
    </row>
    <row r="6796" ht="15.75" customHeight="1">
      <c r="A6796" s="1">
        <v>45399.0</v>
      </c>
      <c r="B6796" s="2" t="s">
        <v>6281</v>
      </c>
      <c r="C6796" s="2" t="s">
        <v>54</v>
      </c>
      <c r="D6796" s="1">
        <v>37567.0</v>
      </c>
      <c r="E6796" s="2" t="s">
        <v>27</v>
      </c>
      <c r="F6796" s="2">
        <v>90.0</v>
      </c>
      <c r="G6796" s="2" t="s">
        <v>60</v>
      </c>
      <c r="H6796" s="2" t="s">
        <v>49</v>
      </c>
      <c r="I6796" s="2" t="s">
        <v>25</v>
      </c>
      <c r="J6796" s="2" t="str">
        <f t="array" ref="J6796">XLOOKUP('Transaction Data'!$G6796,Product_Code,Biscuit_Brand)</f>
        <v>Peanut Butter Bites</v>
      </c>
      <c r="K6796" s="2">
        <f t="array" ref="K6796">XLOOKUP('Transaction Data'!$G6796,Product_Code,Cost)</f>
        <v>5</v>
      </c>
      <c r="L6796" s="2">
        <f t="array" ref="L6796">XLOOKUP('Transaction Data'!$G6796,Product_Code,Unit_Price)</f>
        <v>7</v>
      </c>
      <c r="M6796" s="3">
        <f>'Transaction Data'!$F6796*'Transaction Data'!$K6796</f>
        <v>450</v>
      </c>
      <c r="N6796" s="3">
        <f>'Transaction Data'!$F6796*'Transaction Data'!$L6796</f>
        <v>630</v>
      </c>
      <c r="O6796" s="3">
        <f>'Transaction Data'!$N6796-'Transaction Data'!$M6796</f>
        <v>180</v>
      </c>
      <c r="P6796" s="2">
        <f>DATEDIF('Transaction Data'!$D6796,'Transaction Data'!$A6796,"y")</f>
        <v>21</v>
      </c>
      <c r="Q6796" s="2" t="str">
        <f>FLOOR('Transaction Data'!$P6796,15)&amp;"-"&amp;FLOOR('Transaction Data'!$P6796,15)+14</f>
        <v>15-29</v>
      </c>
      <c r="R6796" s="2" t="str">
        <f>IF('Transaction Data'!$L6796&lt;=10,"Less Expensive","Expensive")</f>
        <v>Less Expensive</v>
      </c>
      <c r="S6796" s="4">
        <f>WEEKDAY('Transaction Data'!$A6796)</f>
        <v>4</v>
      </c>
      <c r="T6796" s="2" t="str">
        <f>IF(WEEKDAY('Transaction Data'!$A6796,2)&lt;6,"Weekday","Weekend")</f>
        <v>Weekday</v>
      </c>
    </row>
    <row r="6797" ht="15.75" customHeight="1">
      <c r="A6797" s="1">
        <v>45360.0</v>
      </c>
      <c r="B6797" s="2" t="s">
        <v>6282</v>
      </c>
      <c r="C6797" s="2" t="s">
        <v>78</v>
      </c>
      <c r="D6797" s="1">
        <v>17394.0</v>
      </c>
      <c r="E6797" s="2" t="s">
        <v>37</v>
      </c>
      <c r="F6797" s="2">
        <v>182.0</v>
      </c>
      <c r="G6797" s="2" t="s">
        <v>55</v>
      </c>
      <c r="H6797" s="2" t="s">
        <v>52</v>
      </c>
      <c r="I6797" s="2" t="s">
        <v>25</v>
      </c>
      <c r="J6797" s="2" t="str">
        <f t="array" ref="J6797">XLOOKUP('Transaction Data'!$G6797,Product_Code,Biscuit_Brand)</f>
        <v>Vanilla Wafers</v>
      </c>
      <c r="K6797" s="2">
        <f t="array" ref="K6797">XLOOKUP('Transaction Data'!$G6797,Product_Code,Cost)</f>
        <v>18</v>
      </c>
      <c r="L6797" s="2">
        <f t="array" ref="L6797">XLOOKUP('Transaction Data'!$G6797,Product_Code,Unit_Price)</f>
        <v>36</v>
      </c>
      <c r="M6797" s="3">
        <f>'Transaction Data'!$F6797*'Transaction Data'!$K6797</f>
        <v>3276</v>
      </c>
      <c r="N6797" s="3">
        <f>'Transaction Data'!$F6797*'Transaction Data'!$L6797</f>
        <v>6552</v>
      </c>
      <c r="O6797" s="3">
        <f>'Transaction Data'!$N6797-'Transaction Data'!$M6797</f>
        <v>3276</v>
      </c>
      <c r="P6797" s="2">
        <f>DATEDIF('Transaction Data'!$D6797,'Transaction Data'!$A6797,"y")</f>
        <v>76</v>
      </c>
      <c r="Q6797" s="2" t="str">
        <f>FLOOR('Transaction Data'!$P6797,15)&amp;"-"&amp;FLOOR('Transaction Data'!$P6797,15)+14</f>
        <v>75-89</v>
      </c>
      <c r="R6797" s="2" t="str">
        <f>IF('Transaction Data'!$L6797&lt;=10,"Less Expensive","Expensive")</f>
        <v>Expensive</v>
      </c>
      <c r="S6797" s="4">
        <f>WEEKDAY('Transaction Data'!$A6797)</f>
        <v>7</v>
      </c>
      <c r="T6797" s="2" t="str">
        <f>IF(WEEKDAY('Transaction Data'!$A6797,2)&lt;6,"Weekday","Weekend")</f>
        <v>Weekend</v>
      </c>
    </row>
    <row r="6798" ht="15.75" customHeight="1">
      <c r="A6798" s="1">
        <v>45402.0</v>
      </c>
      <c r="B6798" s="2" t="s">
        <v>6283</v>
      </c>
      <c r="C6798" s="2" t="s">
        <v>51</v>
      </c>
      <c r="D6798" s="1">
        <v>17860.0</v>
      </c>
      <c r="E6798" s="2" t="s">
        <v>37</v>
      </c>
      <c r="F6798" s="2">
        <v>184.0</v>
      </c>
      <c r="G6798" s="2" t="s">
        <v>33</v>
      </c>
      <c r="H6798" s="2" t="s">
        <v>49</v>
      </c>
      <c r="I6798" s="2" t="s">
        <v>25</v>
      </c>
      <c r="J6798" s="2" t="str">
        <f t="array" ref="J6798">XLOOKUP('Transaction Data'!$G6798,Product_Code,Biscuit_Brand)</f>
        <v>Caramel Biscuits</v>
      </c>
      <c r="K6798" s="2">
        <f t="array" ref="K6798">XLOOKUP('Transaction Data'!$G6798,Product_Code,Cost)</f>
        <v>18</v>
      </c>
      <c r="L6798" s="2">
        <f t="array" ref="L6798">XLOOKUP('Transaction Data'!$G6798,Product_Code,Unit_Price)</f>
        <v>22</v>
      </c>
      <c r="M6798" s="3">
        <f>'Transaction Data'!$F6798*'Transaction Data'!$K6798</f>
        <v>3312</v>
      </c>
      <c r="N6798" s="3">
        <f>'Transaction Data'!$F6798*'Transaction Data'!$L6798</f>
        <v>4048</v>
      </c>
      <c r="O6798" s="3">
        <f>'Transaction Data'!$N6798-'Transaction Data'!$M6798</f>
        <v>736</v>
      </c>
      <c r="P6798" s="2">
        <f>DATEDIF('Transaction Data'!$D6798,'Transaction Data'!$A6798,"y")</f>
        <v>75</v>
      </c>
      <c r="Q6798" s="2" t="str">
        <f>FLOOR('Transaction Data'!$P6798,15)&amp;"-"&amp;FLOOR('Transaction Data'!$P6798,15)+14</f>
        <v>75-89</v>
      </c>
      <c r="R6798" s="2" t="str">
        <f>IF('Transaction Data'!$L6798&lt;=10,"Less Expensive","Expensive")</f>
        <v>Expensive</v>
      </c>
      <c r="S6798" s="4">
        <f>WEEKDAY('Transaction Data'!$A6798)</f>
        <v>7</v>
      </c>
      <c r="T6798" s="2" t="str">
        <f>IF(WEEKDAY('Transaction Data'!$A6798,2)&lt;6,"Weekday","Weekend")</f>
        <v>Weekend</v>
      </c>
    </row>
    <row r="6799" ht="15.75" customHeight="1">
      <c r="A6799" s="1">
        <v>45425.0</v>
      </c>
      <c r="B6799" s="2" t="s">
        <v>6284</v>
      </c>
      <c r="C6799" s="2" t="s">
        <v>65</v>
      </c>
      <c r="D6799" s="1">
        <v>27691.0</v>
      </c>
      <c r="E6799" s="2" t="s">
        <v>63</v>
      </c>
      <c r="F6799" s="2">
        <v>409.0</v>
      </c>
      <c r="G6799" s="2" t="s">
        <v>48</v>
      </c>
      <c r="H6799" s="2" t="s">
        <v>52</v>
      </c>
      <c r="I6799" s="2" t="s">
        <v>25</v>
      </c>
      <c r="J6799" s="2" t="str">
        <f t="array" ref="J6799">XLOOKUP('Transaction Data'!$G6799,Product_Code,Biscuit_Brand)</f>
        <v>Lemon Crisps</v>
      </c>
      <c r="K6799" s="2">
        <f t="array" ref="K6799">XLOOKUP('Transaction Data'!$G6799,Product_Code,Cost)</f>
        <v>7</v>
      </c>
      <c r="L6799" s="2">
        <f t="array" ref="L6799">XLOOKUP('Transaction Data'!$G6799,Product_Code,Unit_Price)</f>
        <v>9</v>
      </c>
      <c r="M6799" s="3">
        <f>'Transaction Data'!$F6799*'Transaction Data'!$K6799</f>
        <v>2863</v>
      </c>
      <c r="N6799" s="3">
        <f>'Transaction Data'!$F6799*'Transaction Data'!$L6799</f>
        <v>3681</v>
      </c>
      <c r="O6799" s="3">
        <f>'Transaction Data'!$N6799-'Transaction Data'!$M6799</f>
        <v>818</v>
      </c>
      <c r="P6799" s="2">
        <f>DATEDIF('Transaction Data'!$D6799,'Transaction Data'!$A6799,"y")</f>
        <v>48</v>
      </c>
      <c r="Q6799" s="2" t="str">
        <f>FLOOR('Transaction Data'!$P6799,15)&amp;"-"&amp;FLOOR('Transaction Data'!$P6799,15)+14</f>
        <v>45-59</v>
      </c>
      <c r="R6799" s="2" t="str">
        <f>IF('Transaction Data'!$L6799&lt;=10,"Less Expensive","Expensive")</f>
        <v>Less Expensive</v>
      </c>
      <c r="S6799" s="4">
        <f>WEEKDAY('Transaction Data'!$A6799)</f>
        <v>2</v>
      </c>
      <c r="T6799" s="2" t="str">
        <f>IF(WEEKDAY('Transaction Data'!$A6799,2)&lt;6,"Weekday","Weekend")</f>
        <v>Weekday</v>
      </c>
    </row>
    <row r="6800" ht="15.75" customHeight="1">
      <c r="A6800" s="1">
        <v>45322.0</v>
      </c>
      <c r="B6800" s="2" t="s">
        <v>6285</v>
      </c>
      <c r="C6800" s="2" t="s">
        <v>32</v>
      </c>
      <c r="D6800" s="1">
        <v>27643.0</v>
      </c>
      <c r="E6800" s="2" t="s">
        <v>22</v>
      </c>
      <c r="F6800" s="2">
        <v>151.0</v>
      </c>
      <c r="G6800" s="2" t="s">
        <v>60</v>
      </c>
      <c r="H6800" s="2" t="s">
        <v>34</v>
      </c>
      <c r="I6800" s="2" t="s">
        <v>25</v>
      </c>
      <c r="J6800" s="2" t="str">
        <f t="array" ref="J6800">XLOOKUP('Transaction Data'!$G6800,Product_Code,Biscuit_Brand)</f>
        <v>Peanut Butter Bites</v>
      </c>
      <c r="K6800" s="2">
        <f t="array" ref="K6800">XLOOKUP('Transaction Data'!$G6800,Product_Code,Cost)</f>
        <v>5</v>
      </c>
      <c r="L6800" s="2">
        <f t="array" ref="L6800">XLOOKUP('Transaction Data'!$G6800,Product_Code,Unit_Price)</f>
        <v>7</v>
      </c>
      <c r="M6800" s="3">
        <f>'Transaction Data'!$F6800*'Transaction Data'!$K6800</f>
        <v>755</v>
      </c>
      <c r="N6800" s="3">
        <f>'Transaction Data'!$F6800*'Transaction Data'!$L6800</f>
        <v>1057</v>
      </c>
      <c r="O6800" s="3">
        <f>'Transaction Data'!$N6800-'Transaction Data'!$M6800</f>
        <v>302</v>
      </c>
      <c r="P6800" s="2">
        <f>DATEDIF('Transaction Data'!$D6800,'Transaction Data'!$A6800,"y")</f>
        <v>48</v>
      </c>
      <c r="Q6800" s="2" t="str">
        <f>FLOOR('Transaction Data'!$P6800,15)&amp;"-"&amp;FLOOR('Transaction Data'!$P6800,15)+14</f>
        <v>45-59</v>
      </c>
      <c r="R6800" s="2" t="str">
        <f>IF('Transaction Data'!$L6800&lt;=10,"Less Expensive","Expensive")</f>
        <v>Less Expensive</v>
      </c>
      <c r="S6800" s="4">
        <f>WEEKDAY('Transaction Data'!$A6800)</f>
        <v>4</v>
      </c>
      <c r="T6800" s="2" t="str">
        <f>IF(WEEKDAY('Transaction Data'!$A6800,2)&lt;6,"Weekday","Weekend")</f>
        <v>Weekday</v>
      </c>
    </row>
    <row r="6801" ht="15.75" customHeight="1">
      <c r="A6801" s="1">
        <v>45292.0</v>
      </c>
      <c r="B6801" s="2" t="s">
        <v>6286</v>
      </c>
      <c r="C6801" s="2" t="s">
        <v>47</v>
      </c>
      <c r="D6801" s="1">
        <v>17427.0</v>
      </c>
      <c r="E6801" s="2" t="s">
        <v>37</v>
      </c>
      <c r="F6801" s="2">
        <v>82.0</v>
      </c>
      <c r="G6801" s="2" t="s">
        <v>60</v>
      </c>
      <c r="H6801" s="2" t="s">
        <v>34</v>
      </c>
      <c r="I6801" s="2" t="s">
        <v>25</v>
      </c>
      <c r="J6801" s="2" t="str">
        <f t="array" ref="J6801">XLOOKUP('Transaction Data'!$G6801,Product_Code,Biscuit_Brand)</f>
        <v>Peanut Butter Bites</v>
      </c>
      <c r="K6801" s="2">
        <f t="array" ref="K6801">XLOOKUP('Transaction Data'!$G6801,Product_Code,Cost)</f>
        <v>5</v>
      </c>
      <c r="L6801" s="2">
        <f t="array" ref="L6801">XLOOKUP('Transaction Data'!$G6801,Product_Code,Unit_Price)</f>
        <v>7</v>
      </c>
      <c r="M6801" s="3">
        <f>'Transaction Data'!$F6801*'Transaction Data'!$K6801</f>
        <v>410</v>
      </c>
      <c r="N6801" s="3">
        <f>'Transaction Data'!$F6801*'Transaction Data'!$L6801</f>
        <v>574</v>
      </c>
      <c r="O6801" s="3">
        <f>'Transaction Data'!$N6801-'Transaction Data'!$M6801</f>
        <v>164</v>
      </c>
      <c r="P6801" s="2">
        <f>DATEDIF('Transaction Data'!$D6801,'Transaction Data'!$A6801,"y")</f>
        <v>76</v>
      </c>
      <c r="Q6801" s="2" t="str">
        <f>FLOOR('Transaction Data'!$P6801,15)&amp;"-"&amp;FLOOR('Transaction Data'!$P6801,15)+14</f>
        <v>75-89</v>
      </c>
      <c r="R6801" s="2" t="str">
        <f>IF('Transaction Data'!$L6801&lt;=10,"Less Expensive","Expensive")</f>
        <v>Less Expensive</v>
      </c>
      <c r="S6801" s="4">
        <f>WEEKDAY('Transaction Data'!$A6801)</f>
        <v>2</v>
      </c>
      <c r="T6801" s="2" t="str">
        <f>IF(WEEKDAY('Transaction Data'!$A6801,2)&lt;6,"Weekday","Weekend")</f>
        <v>Weekday</v>
      </c>
    </row>
    <row r="6802" ht="15.75" customHeight="1">
      <c r="A6802" s="1">
        <v>45468.0</v>
      </c>
      <c r="B6802" s="2" t="s">
        <v>6287</v>
      </c>
      <c r="C6802" s="2" t="s">
        <v>47</v>
      </c>
      <c r="D6802" s="1">
        <v>20649.0</v>
      </c>
      <c r="E6802" s="2" t="s">
        <v>27</v>
      </c>
      <c r="F6802" s="2">
        <v>318.0</v>
      </c>
      <c r="G6802" s="2" t="s">
        <v>48</v>
      </c>
      <c r="H6802" s="2" t="s">
        <v>39</v>
      </c>
      <c r="I6802" s="2" t="s">
        <v>25</v>
      </c>
      <c r="J6802" s="2" t="str">
        <f t="array" ref="J6802">XLOOKUP('Transaction Data'!$G6802,Product_Code,Biscuit_Brand)</f>
        <v>Lemon Crisps</v>
      </c>
      <c r="K6802" s="2">
        <f t="array" ref="K6802">XLOOKUP('Transaction Data'!$G6802,Product_Code,Cost)</f>
        <v>7</v>
      </c>
      <c r="L6802" s="2">
        <f t="array" ref="L6802">XLOOKUP('Transaction Data'!$G6802,Product_Code,Unit_Price)</f>
        <v>9</v>
      </c>
      <c r="M6802" s="3">
        <f>'Transaction Data'!$F6802*'Transaction Data'!$K6802</f>
        <v>2226</v>
      </c>
      <c r="N6802" s="3">
        <f>'Transaction Data'!$F6802*'Transaction Data'!$L6802</f>
        <v>2862</v>
      </c>
      <c r="O6802" s="3">
        <f>'Transaction Data'!$N6802-'Transaction Data'!$M6802</f>
        <v>636</v>
      </c>
      <c r="P6802" s="2">
        <f>DATEDIF('Transaction Data'!$D6802,'Transaction Data'!$A6802,"y")</f>
        <v>67</v>
      </c>
      <c r="Q6802" s="2" t="str">
        <f>FLOOR('Transaction Data'!$P6802,15)&amp;"-"&amp;FLOOR('Transaction Data'!$P6802,15)+14</f>
        <v>60-74</v>
      </c>
      <c r="R6802" s="2" t="str">
        <f>IF('Transaction Data'!$L6802&lt;=10,"Less Expensive","Expensive")</f>
        <v>Less Expensive</v>
      </c>
      <c r="S6802" s="4">
        <f>WEEKDAY('Transaction Data'!$A6802)</f>
        <v>3</v>
      </c>
      <c r="T6802" s="2" t="str">
        <f>IF(WEEKDAY('Transaction Data'!$A6802,2)&lt;6,"Weekday","Weekend")</f>
        <v>Weekday</v>
      </c>
    </row>
    <row r="6803" ht="15.75" customHeight="1">
      <c r="A6803" s="1">
        <v>45380.0</v>
      </c>
      <c r="B6803" s="2" t="s">
        <v>6288</v>
      </c>
      <c r="C6803" s="2" t="s">
        <v>72</v>
      </c>
      <c r="D6803" s="1">
        <v>28312.0</v>
      </c>
      <c r="E6803" s="2" t="s">
        <v>63</v>
      </c>
      <c r="F6803" s="2">
        <v>414.0</v>
      </c>
      <c r="G6803" s="2" t="s">
        <v>33</v>
      </c>
      <c r="H6803" s="2" t="s">
        <v>42</v>
      </c>
      <c r="I6803" s="2" t="s">
        <v>25</v>
      </c>
      <c r="J6803" s="2" t="str">
        <f t="array" ref="J6803">XLOOKUP('Transaction Data'!$G6803,Product_Code,Biscuit_Brand)</f>
        <v>Caramel Biscuits</v>
      </c>
      <c r="K6803" s="2">
        <f t="array" ref="K6803">XLOOKUP('Transaction Data'!$G6803,Product_Code,Cost)</f>
        <v>18</v>
      </c>
      <c r="L6803" s="2">
        <f t="array" ref="L6803">XLOOKUP('Transaction Data'!$G6803,Product_Code,Unit_Price)</f>
        <v>22</v>
      </c>
      <c r="M6803" s="3">
        <f>'Transaction Data'!$F6803*'Transaction Data'!$K6803</f>
        <v>7452</v>
      </c>
      <c r="N6803" s="3">
        <f>'Transaction Data'!$F6803*'Transaction Data'!$L6803</f>
        <v>9108</v>
      </c>
      <c r="O6803" s="3">
        <f>'Transaction Data'!$N6803-'Transaction Data'!$M6803</f>
        <v>1656</v>
      </c>
      <c r="P6803" s="2">
        <f>DATEDIF('Transaction Data'!$D6803,'Transaction Data'!$A6803,"y")</f>
        <v>46</v>
      </c>
      <c r="Q6803" s="2" t="str">
        <f>FLOOR('Transaction Data'!$P6803,15)&amp;"-"&amp;FLOOR('Transaction Data'!$P6803,15)+14</f>
        <v>45-59</v>
      </c>
      <c r="R6803" s="2" t="str">
        <f>IF('Transaction Data'!$L6803&lt;=10,"Less Expensive","Expensive")</f>
        <v>Expensive</v>
      </c>
      <c r="S6803" s="4">
        <f>WEEKDAY('Transaction Data'!$A6803)</f>
        <v>6</v>
      </c>
      <c r="T6803" s="2" t="str">
        <f>IF(WEEKDAY('Transaction Data'!$A6803,2)&lt;6,"Weekday","Weekend")</f>
        <v>Weekday</v>
      </c>
    </row>
    <row r="6804" ht="15.75" customHeight="1">
      <c r="A6804" s="1">
        <v>45406.0</v>
      </c>
      <c r="B6804" s="2" t="s">
        <v>6289</v>
      </c>
      <c r="C6804" s="2" t="s">
        <v>21</v>
      </c>
      <c r="D6804" s="1">
        <v>19033.0</v>
      </c>
      <c r="E6804" s="2" t="s">
        <v>37</v>
      </c>
      <c r="F6804" s="2">
        <v>69.0</v>
      </c>
      <c r="G6804" s="2" t="s">
        <v>38</v>
      </c>
      <c r="H6804" s="2" t="s">
        <v>45</v>
      </c>
      <c r="I6804" s="2" t="s">
        <v>30</v>
      </c>
      <c r="J6804" s="2" t="str">
        <f t="array" ref="J6804">XLOOKUP('Transaction Data'!$G6804,Product_Code,Biscuit_Brand)</f>
        <v>Ginger Snaps</v>
      </c>
      <c r="K6804" s="2">
        <f t="array" ref="K6804">XLOOKUP('Transaction Data'!$G6804,Product_Code,Cost)</f>
        <v>14</v>
      </c>
      <c r="L6804" s="2">
        <f t="array" ref="L6804">XLOOKUP('Transaction Data'!$G6804,Product_Code,Unit_Price)</f>
        <v>28</v>
      </c>
      <c r="M6804" s="3">
        <f>'Transaction Data'!$F6804*'Transaction Data'!$K6804</f>
        <v>966</v>
      </c>
      <c r="N6804" s="3">
        <f>'Transaction Data'!$F6804*'Transaction Data'!$L6804</f>
        <v>1932</v>
      </c>
      <c r="O6804" s="3">
        <f>'Transaction Data'!$N6804-'Transaction Data'!$M6804</f>
        <v>966</v>
      </c>
      <c r="P6804" s="2">
        <f>DATEDIF('Transaction Data'!$D6804,'Transaction Data'!$A6804,"y")</f>
        <v>72</v>
      </c>
      <c r="Q6804" s="2" t="str">
        <f>FLOOR('Transaction Data'!$P6804,15)&amp;"-"&amp;FLOOR('Transaction Data'!$P6804,15)+14</f>
        <v>60-74</v>
      </c>
      <c r="R6804" s="2" t="str">
        <f>IF('Transaction Data'!$L6804&lt;=10,"Less Expensive","Expensive")</f>
        <v>Expensive</v>
      </c>
      <c r="S6804" s="4">
        <f>WEEKDAY('Transaction Data'!$A6804)</f>
        <v>4</v>
      </c>
      <c r="T6804" s="2" t="str">
        <f>IF(WEEKDAY('Transaction Data'!$A6804,2)&lt;6,"Weekday","Weekend")</f>
        <v>Weekday</v>
      </c>
    </row>
    <row r="6805" ht="15.75" customHeight="1">
      <c r="A6805" s="1">
        <v>45473.0</v>
      </c>
      <c r="B6805" s="2" t="s">
        <v>6290</v>
      </c>
      <c r="C6805" s="2" t="s">
        <v>21</v>
      </c>
      <c r="D6805" s="1">
        <v>37374.0</v>
      </c>
      <c r="E6805" s="2" t="s">
        <v>22</v>
      </c>
      <c r="F6805" s="2">
        <v>490.0</v>
      </c>
      <c r="G6805" s="2" t="s">
        <v>33</v>
      </c>
      <c r="H6805" s="2" t="s">
        <v>49</v>
      </c>
      <c r="I6805" s="2" t="s">
        <v>25</v>
      </c>
      <c r="J6805" s="2" t="str">
        <f t="array" ref="J6805">XLOOKUP('Transaction Data'!$G6805,Product_Code,Biscuit_Brand)</f>
        <v>Caramel Biscuits</v>
      </c>
      <c r="K6805" s="2">
        <f t="array" ref="K6805">XLOOKUP('Transaction Data'!$G6805,Product_Code,Cost)</f>
        <v>18</v>
      </c>
      <c r="L6805" s="2">
        <f t="array" ref="L6805">XLOOKUP('Transaction Data'!$G6805,Product_Code,Unit_Price)</f>
        <v>22</v>
      </c>
      <c r="M6805" s="3">
        <f>'Transaction Data'!$F6805*'Transaction Data'!$K6805</f>
        <v>8820</v>
      </c>
      <c r="N6805" s="3">
        <f>'Transaction Data'!$F6805*'Transaction Data'!$L6805</f>
        <v>10780</v>
      </c>
      <c r="O6805" s="3">
        <f>'Transaction Data'!$N6805-'Transaction Data'!$M6805</f>
        <v>1960</v>
      </c>
      <c r="P6805" s="2">
        <f>DATEDIF('Transaction Data'!$D6805,'Transaction Data'!$A6805,"y")</f>
        <v>22</v>
      </c>
      <c r="Q6805" s="2" t="str">
        <f>FLOOR('Transaction Data'!$P6805,15)&amp;"-"&amp;FLOOR('Transaction Data'!$P6805,15)+14</f>
        <v>15-29</v>
      </c>
      <c r="R6805" s="2" t="str">
        <f>IF('Transaction Data'!$L6805&lt;=10,"Less Expensive","Expensive")</f>
        <v>Expensive</v>
      </c>
      <c r="S6805" s="4">
        <f>WEEKDAY('Transaction Data'!$A6805)</f>
        <v>1</v>
      </c>
      <c r="T6805" s="2" t="str">
        <f>IF(WEEKDAY('Transaction Data'!$A6805,2)&lt;6,"Weekday","Weekend")</f>
        <v>Weekend</v>
      </c>
    </row>
    <row r="6806" ht="15.75" customHeight="1">
      <c r="A6806" s="1">
        <v>45354.0</v>
      </c>
      <c r="B6806" s="2" t="s">
        <v>6291</v>
      </c>
      <c r="C6806" s="2" t="s">
        <v>78</v>
      </c>
      <c r="D6806" s="1">
        <v>26472.0</v>
      </c>
      <c r="E6806" s="2" t="s">
        <v>63</v>
      </c>
      <c r="F6806" s="2">
        <v>66.0</v>
      </c>
      <c r="G6806" s="2" t="s">
        <v>48</v>
      </c>
      <c r="H6806" s="2" t="s">
        <v>52</v>
      </c>
      <c r="I6806" s="2" t="s">
        <v>25</v>
      </c>
      <c r="J6806" s="2" t="str">
        <f t="array" ref="J6806">XLOOKUP('Transaction Data'!$G6806,Product_Code,Biscuit_Brand)</f>
        <v>Lemon Crisps</v>
      </c>
      <c r="K6806" s="2">
        <f t="array" ref="K6806">XLOOKUP('Transaction Data'!$G6806,Product_Code,Cost)</f>
        <v>7</v>
      </c>
      <c r="L6806" s="2">
        <f t="array" ref="L6806">XLOOKUP('Transaction Data'!$G6806,Product_Code,Unit_Price)</f>
        <v>9</v>
      </c>
      <c r="M6806" s="3">
        <f>'Transaction Data'!$F6806*'Transaction Data'!$K6806</f>
        <v>462</v>
      </c>
      <c r="N6806" s="3">
        <f>'Transaction Data'!$F6806*'Transaction Data'!$L6806</f>
        <v>594</v>
      </c>
      <c r="O6806" s="3">
        <f>'Transaction Data'!$N6806-'Transaction Data'!$M6806</f>
        <v>132</v>
      </c>
      <c r="P6806" s="2">
        <f>DATEDIF('Transaction Data'!$D6806,'Transaction Data'!$A6806,"y")</f>
        <v>51</v>
      </c>
      <c r="Q6806" s="2" t="str">
        <f>FLOOR('Transaction Data'!$P6806,15)&amp;"-"&amp;FLOOR('Transaction Data'!$P6806,15)+14</f>
        <v>45-59</v>
      </c>
      <c r="R6806" s="2" t="str">
        <f>IF('Transaction Data'!$L6806&lt;=10,"Less Expensive","Expensive")</f>
        <v>Less Expensive</v>
      </c>
      <c r="S6806" s="4">
        <f>WEEKDAY('Transaction Data'!$A6806)</f>
        <v>1</v>
      </c>
      <c r="T6806" s="2" t="str">
        <f>IF(WEEKDAY('Transaction Data'!$A6806,2)&lt;6,"Weekday","Weekend")</f>
        <v>Weekend</v>
      </c>
    </row>
    <row r="6807" ht="15.75" customHeight="1">
      <c r="A6807" s="1">
        <v>45488.0</v>
      </c>
      <c r="B6807" s="2" t="s">
        <v>6292</v>
      </c>
      <c r="C6807" s="2" t="s">
        <v>72</v>
      </c>
      <c r="D6807" s="1">
        <v>22019.0</v>
      </c>
      <c r="E6807" s="2" t="s">
        <v>37</v>
      </c>
      <c r="F6807" s="2">
        <v>423.0</v>
      </c>
      <c r="G6807" s="2" t="s">
        <v>57</v>
      </c>
      <c r="H6807" s="2" t="s">
        <v>49</v>
      </c>
      <c r="I6807" s="2" t="s">
        <v>30</v>
      </c>
      <c r="J6807" s="2" t="str">
        <f t="array" ref="J6807">XLOOKUP('Transaction Data'!$G6807,Product_Code,Biscuit_Brand)</f>
        <v>Oatmeal Cookies</v>
      </c>
      <c r="K6807" s="2">
        <f t="array" ref="K6807">XLOOKUP('Transaction Data'!$G6807,Product_Code,Cost)</f>
        <v>19</v>
      </c>
      <c r="L6807" s="2">
        <f t="array" ref="L6807">XLOOKUP('Transaction Data'!$G6807,Product_Code,Unit_Price)</f>
        <v>23</v>
      </c>
      <c r="M6807" s="3">
        <f>'Transaction Data'!$F6807*'Transaction Data'!$K6807</f>
        <v>8037</v>
      </c>
      <c r="N6807" s="3">
        <f>'Transaction Data'!$F6807*'Transaction Data'!$L6807</f>
        <v>9729</v>
      </c>
      <c r="O6807" s="3">
        <f>'Transaction Data'!$N6807-'Transaction Data'!$M6807</f>
        <v>1692</v>
      </c>
      <c r="P6807" s="2">
        <f>DATEDIF('Transaction Data'!$D6807,'Transaction Data'!$A6807,"y")</f>
        <v>64</v>
      </c>
      <c r="Q6807" s="2" t="str">
        <f>FLOOR('Transaction Data'!$P6807,15)&amp;"-"&amp;FLOOR('Transaction Data'!$P6807,15)+14</f>
        <v>60-74</v>
      </c>
      <c r="R6807" s="2" t="str">
        <f>IF('Transaction Data'!$L6807&lt;=10,"Less Expensive","Expensive")</f>
        <v>Expensive</v>
      </c>
      <c r="S6807" s="4">
        <f>WEEKDAY('Transaction Data'!$A6807)</f>
        <v>2</v>
      </c>
      <c r="T6807" s="2" t="str">
        <f>IF(WEEKDAY('Transaction Data'!$A6807,2)&lt;6,"Weekday","Weekend")</f>
        <v>Weekday</v>
      </c>
    </row>
    <row r="6808" ht="15.75" customHeight="1">
      <c r="A6808" s="1">
        <v>45437.0</v>
      </c>
      <c r="B6808" s="2" t="s">
        <v>5511</v>
      </c>
      <c r="C6808" s="2" t="s">
        <v>32</v>
      </c>
      <c r="D6808" s="1">
        <v>27038.0</v>
      </c>
      <c r="E6808" s="2" t="s">
        <v>22</v>
      </c>
      <c r="F6808" s="2">
        <v>68.0</v>
      </c>
      <c r="G6808" s="2" t="s">
        <v>48</v>
      </c>
      <c r="H6808" s="2" t="s">
        <v>52</v>
      </c>
      <c r="I6808" s="2" t="s">
        <v>25</v>
      </c>
      <c r="J6808" s="2" t="str">
        <f t="array" ref="J6808">XLOOKUP('Transaction Data'!$G6808,Product_Code,Biscuit_Brand)</f>
        <v>Lemon Crisps</v>
      </c>
      <c r="K6808" s="2">
        <f t="array" ref="K6808">XLOOKUP('Transaction Data'!$G6808,Product_Code,Cost)</f>
        <v>7</v>
      </c>
      <c r="L6808" s="2">
        <f t="array" ref="L6808">XLOOKUP('Transaction Data'!$G6808,Product_Code,Unit_Price)</f>
        <v>9</v>
      </c>
      <c r="M6808" s="3">
        <f>'Transaction Data'!$F6808*'Transaction Data'!$K6808</f>
        <v>476</v>
      </c>
      <c r="N6808" s="3">
        <f>'Transaction Data'!$F6808*'Transaction Data'!$L6808</f>
        <v>612</v>
      </c>
      <c r="O6808" s="3">
        <f>'Transaction Data'!$N6808-'Transaction Data'!$M6808</f>
        <v>136</v>
      </c>
      <c r="P6808" s="2">
        <f>DATEDIF('Transaction Data'!$D6808,'Transaction Data'!$A6808,"y")</f>
        <v>50</v>
      </c>
      <c r="Q6808" s="2" t="str">
        <f>FLOOR('Transaction Data'!$P6808,15)&amp;"-"&amp;FLOOR('Transaction Data'!$P6808,15)+14</f>
        <v>45-59</v>
      </c>
      <c r="R6808" s="2" t="str">
        <f>IF('Transaction Data'!$L6808&lt;=10,"Less Expensive","Expensive")</f>
        <v>Less Expensive</v>
      </c>
      <c r="S6808" s="4">
        <f>WEEKDAY('Transaction Data'!$A6808)</f>
        <v>7</v>
      </c>
      <c r="T6808" s="2" t="str">
        <f>IF(WEEKDAY('Transaction Data'!$A6808,2)&lt;6,"Weekday","Weekend")</f>
        <v>Weekend</v>
      </c>
    </row>
    <row r="6809" ht="15.75" customHeight="1">
      <c r="A6809" s="1">
        <v>45370.0</v>
      </c>
      <c r="B6809" s="2" t="s">
        <v>6293</v>
      </c>
      <c r="C6809" s="2" t="s">
        <v>69</v>
      </c>
      <c r="D6809" s="1">
        <v>37218.0</v>
      </c>
      <c r="E6809" s="2" t="s">
        <v>22</v>
      </c>
      <c r="F6809" s="2">
        <v>206.0</v>
      </c>
      <c r="G6809" s="2" t="s">
        <v>60</v>
      </c>
      <c r="H6809" s="2" t="s">
        <v>52</v>
      </c>
      <c r="I6809" s="2" t="s">
        <v>25</v>
      </c>
      <c r="J6809" s="2" t="str">
        <f t="array" ref="J6809">XLOOKUP('Transaction Data'!$G6809,Product_Code,Biscuit_Brand)</f>
        <v>Peanut Butter Bites</v>
      </c>
      <c r="K6809" s="2">
        <f t="array" ref="K6809">XLOOKUP('Transaction Data'!$G6809,Product_Code,Cost)</f>
        <v>5</v>
      </c>
      <c r="L6809" s="2">
        <f t="array" ref="L6809">XLOOKUP('Transaction Data'!$G6809,Product_Code,Unit_Price)</f>
        <v>7</v>
      </c>
      <c r="M6809" s="3">
        <f>'Transaction Data'!$F6809*'Transaction Data'!$K6809</f>
        <v>1030</v>
      </c>
      <c r="N6809" s="3">
        <f>'Transaction Data'!$F6809*'Transaction Data'!$L6809</f>
        <v>1442</v>
      </c>
      <c r="O6809" s="3">
        <f>'Transaction Data'!$N6809-'Transaction Data'!$M6809</f>
        <v>412</v>
      </c>
      <c r="P6809" s="2">
        <f>DATEDIF('Transaction Data'!$D6809,'Transaction Data'!$A6809,"y")</f>
        <v>22</v>
      </c>
      <c r="Q6809" s="2" t="str">
        <f>FLOOR('Transaction Data'!$P6809,15)&amp;"-"&amp;FLOOR('Transaction Data'!$P6809,15)+14</f>
        <v>15-29</v>
      </c>
      <c r="R6809" s="2" t="str">
        <f>IF('Transaction Data'!$L6809&lt;=10,"Less Expensive","Expensive")</f>
        <v>Less Expensive</v>
      </c>
      <c r="S6809" s="4">
        <f>WEEKDAY('Transaction Data'!$A6809)</f>
        <v>3</v>
      </c>
      <c r="T6809" s="2" t="str">
        <f>IF(WEEKDAY('Transaction Data'!$A6809,2)&lt;6,"Weekday","Weekend")</f>
        <v>Weekday</v>
      </c>
    </row>
    <row r="6810" ht="15.75" customHeight="1">
      <c r="A6810" s="1">
        <v>45369.0</v>
      </c>
      <c r="B6810" s="2" t="s">
        <v>6286</v>
      </c>
      <c r="C6810" s="2" t="s">
        <v>54</v>
      </c>
      <c r="D6810" s="1">
        <v>24416.0</v>
      </c>
      <c r="E6810" s="2" t="s">
        <v>63</v>
      </c>
      <c r="F6810" s="2">
        <v>188.0</v>
      </c>
      <c r="G6810" s="2" t="s">
        <v>61</v>
      </c>
      <c r="H6810" s="2" t="s">
        <v>45</v>
      </c>
      <c r="I6810" s="2" t="s">
        <v>25</v>
      </c>
      <c r="J6810" s="2" t="str">
        <f t="array" ref="J6810">XLOOKUP('Transaction Data'!$G6810,Product_Code,Biscuit_Brand)</f>
        <v>Choco Delight</v>
      </c>
      <c r="K6810" s="2">
        <f t="array" ref="K6810">XLOOKUP('Transaction Data'!$G6810,Product_Code,Cost)</f>
        <v>3</v>
      </c>
      <c r="L6810" s="2">
        <f t="array" ref="L6810">XLOOKUP('Transaction Data'!$G6810,Product_Code,Unit_Price)</f>
        <v>5</v>
      </c>
      <c r="M6810" s="3">
        <f>'Transaction Data'!$F6810*'Transaction Data'!$K6810</f>
        <v>564</v>
      </c>
      <c r="N6810" s="3">
        <f>'Transaction Data'!$F6810*'Transaction Data'!$L6810</f>
        <v>940</v>
      </c>
      <c r="O6810" s="3">
        <f>'Transaction Data'!$N6810-'Transaction Data'!$M6810</f>
        <v>376</v>
      </c>
      <c r="P6810" s="2">
        <f>DATEDIF('Transaction Data'!$D6810,'Transaction Data'!$A6810,"y")</f>
        <v>57</v>
      </c>
      <c r="Q6810" s="2" t="str">
        <f>FLOOR('Transaction Data'!$P6810,15)&amp;"-"&amp;FLOOR('Transaction Data'!$P6810,15)+14</f>
        <v>45-59</v>
      </c>
      <c r="R6810" s="2" t="str">
        <f>IF('Transaction Data'!$L6810&lt;=10,"Less Expensive","Expensive")</f>
        <v>Less Expensive</v>
      </c>
      <c r="S6810" s="4">
        <f>WEEKDAY('Transaction Data'!$A6810)</f>
        <v>2</v>
      </c>
      <c r="T6810" s="2" t="str">
        <f>IF(WEEKDAY('Transaction Data'!$A6810,2)&lt;6,"Weekday","Weekend")</f>
        <v>Weekday</v>
      </c>
    </row>
    <row r="6811" ht="15.75" customHeight="1">
      <c r="A6811" s="1">
        <v>45329.0</v>
      </c>
      <c r="B6811" s="2" t="s">
        <v>6294</v>
      </c>
      <c r="C6811" s="2" t="s">
        <v>51</v>
      </c>
      <c r="D6811" s="1">
        <v>36209.0</v>
      </c>
      <c r="E6811" s="2" t="s">
        <v>37</v>
      </c>
      <c r="F6811" s="2">
        <v>305.0</v>
      </c>
      <c r="G6811" s="2" t="s">
        <v>28</v>
      </c>
      <c r="H6811" s="2" t="s">
        <v>49</v>
      </c>
      <c r="I6811" s="2" t="s">
        <v>30</v>
      </c>
      <c r="J6811" s="2" t="str">
        <f t="array" ref="J6811">XLOOKUP('Transaction Data'!$G6811,Product_Code,Biscuit_Brand)</f>
        <v>Shortbread</v>
      </c>
      <c r="K6811" s="2">
        <f t="array" ref="K6811">XLOOKUP('Transaction Data'!$G6811,Product_Code,Cost)</f>
        <v>10</v>
      </c>
      <c r="L6811" s="2">
        <f t="array" ref="L6811">XLOOKUP('Transaction Data'!$G6811,Product_Code,Unit_Price)</f>
        <v>45</v>
      </c>
      <c r="M6811" s="3">
        <f>'Transaction Data'!$F6811*'Transaction Data'!$K6811</f>
        <v>3050</v>
      </c>
      <c r="N6811" s="3">
        <f>'Transaction Data'!$F6811*'Transaction Data'!$L6811</f>
        <v>13725</v>
      </c>
      <c r="O6811" s="3">
        <f>'Transaction Data'!$N6811-'Transaction Data'!$M6811</f>
        <v>10675</v>
      </c>
      <c r="P6811" s="2">
        <f>DATEDIF('Transaction Data'!$D6811,'Transaction Data'!$A6811,"y")</f>
        <v>24</v>
      </c>
      <c r="Q6811" s="2" t="str">
        <f>FLOOR('Transaction Data'!$P6811,15)&amp;"-"&amp;FLOOR('Transaction Data'!$P6811,15)+14</f>
        <v>15-29</v>
      </c>
      <c r="R6811" s="2" t="str">
        <f>IF('Transaction Data'!$L6811&lt;=10,"Less Expensive","Expensive")</f>
        <v>Expensive</v>
      </c>
      <c r="S6811" s="4">
        <f>WEEKDAY('Transaction Data'!$A6811)</f>
        <v>4</v>
      </c>
      <c r="T6811" s="2" t="str">
        <f>IF(WEEKDAY('Transaction Data'!$A6811,2)&lt;6,"Weekday","Weekend")</f>
        <v>Weekday</v>
      </c>
    </row>
    <row r="6812" ht="15.75" customHeight="1">
      <c r="A6812" s="1">
        <v>45292.0</v>
      </c>
      <c r="B6812" s="2" t="s">
        <v>6295</v>
      </c>
      <c r="C6812" s="2" t="s">
        <v>41</v>
      </c>
      <c r="D6812" s="1">
        <v>19164.0</v>
      </c>
      <c r="E6812" s="2" t="s">
        <v>37</v>
      </c>
      <c r="F6812" s="2">
        <v>437.0</v>
      </c>
      <c r="G6812" s="2" t="s">
        <v>60</v>
      </c>
      <c r="H6812" s="2" t="s">
        <v>52</v>
      </c>
      <c r="I6812" s="2" t="s">
        <v>25</v>
      </c>
      <c r="J6812" s="2" t="str">
        <f t="array" ref="J6812">XLOOKUP('Transaction Data'!$G6812,Product_Code,Biscuit_Brand)</f>
        <v>Peanut Butter Bites</v>
      </c>
      <c r="K6812" s="2">
        <f t="array" ref="K6812">XLOOKUP('Transaction Data'!$G6812,Product_Code,Cost)</f>
        <v>5</v>
      </c>
      <c r="L6812" s="2">
        <f t="array" ref="L6812">XLOOKUP('Transaction Data'!$G6812,Product_Code,Unit_Price)</f>
        <v>7</v>
      </c>
      <c r="M6812" s="3">
        <f>'Transaction Data'!$F6812*'Transaction Data'!$K6812</f>
        <v>2185</v>
      </c>
      <c r="N6812" s="3">
        <f>'Transaction Data'!$F6812*'Transaction Data'!$L6812</f>
        <v>3059</v>
      </c>
      <c r="O6812" s="3">
        <f>'Transaction Data'!$N6812-'Transaction Data'!$M6812</f>
        <v>874</v>
      </c>
      <c r="P6812" s="2">
        <f>DATEDIF('Transaction Data'!$D6812,'Transaction Data'!$A6812,"y")</f>
        <v>71</v>
      </c>
      <c r="Q6812" s="2" t="str">
        <f>FLOOR('Transaction Data'!$P6812,15)&amp;"-"&amp;FLOOR('Transaction Data'!$P6812,15)+14</f>
        <v>60-74</v>
      </c>
      <c r="R6812" s="2" t="str">
        <f>IF('Transaction Data'!$L6812&lt;=10,"Less Expensive","Expensive")</f>
        <v>Less Expensive</v>
      </c>
      <c r="S6812" s="4">
        <f>WEEKDAY('Transaction Data'!$A6812)</f>
        <v>2</v>
      </c>
      <c r="T6812" s="2" t="str">
        <f>IF(WEEKDAY('Transaction Data'!$A6812,2)&lt;6,"Weekday","Weekend")</f>
        <v>Weekday</v>
      </c>
    </row>
    <row r="6813" ht="15.75" customHeight="1">
      <c r="A6813" s="1">
        <v>45470.0</v>
      </c>
      <c r="B6813" s="2" t="s">
        <v>6296</v>
      </c>
      <c r="C6813" s="2" t="s">
        <v>54</v>
      </c>
      <c r="D6813" s="1">
        <v>37508.0</v>
      </c>
      <c r="E6813" s="2" t="s">
        <v>37</v>
      </c>
      <c r="F6813" s="2">
        <v>21.0</v>
      </c>
      <c r="G6813" s="2" t="s">
        <v>48</v>
      </c>
      <c r="H6813" s="2" t="s">
        <v>49</v>
      </c>
      <c r="I6813" s="2" t="s">
        <v>25</v>
      </c>
      <c r="J6813" s="2" t="str">
        <f t="array" ref="J6813">XLOOKUP('Transaction Data'!$G6813,Product_Code,Biscuit_Brand)</f>
        <v>Lemon Crisps</v>
      </c>
      <c r="K6813" s="2">
        <f t="array" ref="K6813">XLOOKUP('Transaction Data'!$G6813,Product_Code,Cost)</f>
        <v>7</v>
      </c>
      <c r="L6813" s="2">
        <f t="array" ref="L6813">XLOOKUP('Transaction Data'!$G6813,Product_Code,Unit_Price)</f>
        <v>9</v>
      </c>
      <c r="M6813" s="3">
        <f>'Transaction Data'!$F6813*'Transaction Data'!$K6813</f>
        <v>147</v>
      </c>
      <c r="N6813" s="3">
        <f>'Transaction Data'!$F6813*'Transaction Data'!$L6813</f>
        <v>189</v>
      </c>
      <c r="O6813" s="3">
        <f>'Transaction Data'!$N6813-'Transaction Data'!$M6813</f>
        <v>42</v>
      </c>
      <c r="P6813" s="2">
        <f>DATEDIF('Transaction Data'!$D6813,'Transaction Data'!$A6813,"y")</f>
        <v>21</v>
      </c>
      <c r="Q6813" s="2" t="str">
        <f>FLOOR('Transaction Data'!$P6813,15)&amp;"-"&amp;FLOOR('Transaction Data'!$P6813,15)+14</f>
        <v>15-29</v>
      </c>
      <c r="R6813" s="2" t="str">
        <f>IF('Transaction Data'!$L6813&lt;=10,"Less Expensive","Expensive")</f>
        <v>Less Expensive</v>
      </c>
      <c r="S6813" s="4">
        <f>WEEKDAY('Transaction Data'!$A6813)</f>
        <v>5</v>
      </c>
      <c r="T6813" s="2" t="str">
        <f>IF(WEEKDAY('Transaction Data'!$A6813,2)&lt;6,"Weekday","Weekend")</f>
        <v>Weekday</v>
      </c>
    </row>
    <row r="6814" ht="15.75" customHeight="1">
      <c r="A6814" s="1">
        <v>45503.0</v>
      </c>
      <c r="B6814" s="2" t="s">
        <v>6297</v>
      </c>
      <c r="C6814" s="2" t="s">
        <v>32</v>
      </c>
      <c r="D6814" s="1">
        <v>22759.0</v>
      </c>
      <c r="E6814" s="2" t="s">
        <v>63</v>
      </c>
      <c r="F6814" s="2">
        <v>408.0</v>
      </c>
      <c r="G6814" s="2" t="s">
        <v>28</v>
      </c>
      <c r="H6814" s="2" t="s">
        <v>52</v>
      </c>
      <c r="I6814" s="2" t="s">
        <v>25</v>
      </c>
      <c r="J6814" s="2" t="str">
        <f t="array" ref="J6814">XLOOKUP('Transaction Data'!$G6814,Product_Code,Biscuit_Brand)</f>
        <v>Shortbread</v>
      </c>
      <c r="K6814" s="2">
        <f t="array" ref="K6814">XLOOKUP('Transaction Data'!$G6814,Product_Code,Cost)</f>
        <v>10</v>
      </c>
      <c r="L6814" s="2">
        <f t="array" ref="L6814">XLOOKUP('Transaction Data'!$G6814,Product_Code,Unit_Price)</f>
        <v>45</v>
      </c>
      <c r="M6814" s="3">
        <f>'Transaction Data'!$F6814*'Transaction Data'!$K6814</f>
        <v>4080</v>
      </c>
      <c r="N6814" s="3">
        <f>'Transaction Data'!$F6814*'Transaction Data'!$L6814</f>
        <v>18360</v>
      </c>
      <c r="O6814" s="3">
        <f>'Transaction Data'!$N6814-'Transaction Data'!$M6814</f>
        <v>14280</v>
      </c>
      <c r="P6814" s="2">
        <f>DATEDIF('Transaction Data'!$D6814,'Transaction Data'!$A6814,"y")</f>
        <v>62</v>
      </c>
      <c r="Q6814" s="2" t="str">
        <f>FLOOR('Transaction Data'!$P6814,15)&amp;"-"&amp;FLOOR('Transaction Data'!$P6814,15)+14</f>
        <v>60-74</v>
      </c>
      <c r="R6814" s="2" t="str">
        <f>IF('Transaction Data'!$L6814&lt;=10,"Less Expensive","Expensive")</f>
        <v>Expensive</v>
      </c>
      <c r="S6814" s="4">
        <f>WEEKDAY('Transaction Data'!$A6814)</f>
        <v>3</v>
      </c>
      <c r="T6814" s="2" t="str">
        <f>IF(WEEKDAY('Transaction Data'!$A6814,2)&lt;6,"Weekday","Weekend")</f>
        <v>Weekday</v>
      </c>
    </row>
    <row r="6815" ht="15.75" customHeight="1">
      <c r="A6815" s="1">
        <v>45299.0</v>
      </c>
      <c r="B6815" s="2" t="s">
        <v>6298</v>
      </c>
      <c r="C6815" s="2" t="s">
        <v>54</v>
      </c>
      <c r="D6815" s="1">
        <v>38390.0</v>
      </c>
      <c r="E6815" s="2" t="s">
        <v>22</v>
      </c>
      <c r="F6815" s="2">
        <v>220.0</v>
      </c>
      <c r="G6815" s="2" t="s">
        <v>48</v>
      </c>
      <c r="H6815" s="2" t="s">
        <v>34</v>
      </c>
      <c r="I6815" s="2" t="s">
        <v>25</v>
      </c>
      <c r="J6815" s="2" t="str">
        <f t="array" ref="J6815">XLOOKUP('Transaction Data'!$G6815,Product_Code,Biscuit_Brand)</f>
        <v>Lemon Crisps</v>
      </c>
      <c r="K6815" s="2">
        <f t="array" ref="K6815">XLOOKUP('Transaction Data'!$G6815,Product_Code,Cost)</f>
        <v>7</v>
      </c>
      <c r="L6815" s="2">
        <f t="array" ref="L6815">XLOOKUP('Transaction Data'!$G6815,Product_Code,Unit_Price)</f>
        <v>9</v>
      </c>
      <c r="M6815" s="3">
        <f>'Transaction Data'!$F6815*'Transaction Data'!$K6815</f>
        <v>1540</v>
      </c>
      <c r="N6815" s="3">
        <f>'Transaction Data'!$F6815*'Transaction Data'!$L6815</f>
        <v>1980</v>
      </c>
      <c r="O6815" s="3">
        <f>'Transaction Data'!$N6815-'Transaction Data'!$M6815</f>
        <v>440</v>
      </c>
      <c r="P6815" s="2">
        <f>DATEDIF('Transaction Data'!$D6815,'Transaction Data'!$A6815,"y")</f>
        <v>18</v>
      </c>
      <c r="Q6815" s="2" t="str">
        <f>FLOOR('Transaction Data'!$P6815,15)&amp;"-"&amp;FLOOR('Transaction Data'!$P6815,15)+14</f>
        <v>15-29</v>
      </c>
      <c r="R6815" s="2" t="str">
        <f>IF('Transaction Data'!$L6815&lt;=10,"Less Expensive","Expensive")</f>
        <v>Less Expensive</v>
      </c>
      <c r="S6815" s="4">
        <f>WEEKDAY('Transaction Data'!$A6815)</f>
        <v>2</v>
      </c>
      <c r="T6815" s="2" t="str">
        <f>IF(WEEKDAY('Transaction Data'!$A6815,2)&lt;6,"Weekday","Weekend")</f>
        <v>Weekday</v>
      </c>
    </row>
    <row r="6816" ht="15.75" customHeight="1">
      <c r="A6816" s="1">
        <v>45361.0</v>
      </c>
      <c r="B6816" s="2" t="s">
        <v>6299</v>
      </c>
      <c r="C6816" s="2" t="s">
        <v>47</v>
      </c>
      <c r="D6816" s="1">
        <v>16434.0</v>
      </c>
      <c r="E6816" s="2" t="s">
        <v>27</v>
      </c>
      <c r="F6816" s="2">
        <v>328.0</v>
      </c>
      <c r="G6816" s="2" t="s">
        <v>48</v>
      </c>
      <c r="H6816" s="2" t="s">
        <v>34</v>
      </c>
      <c r="I6816" s="2" t="s">
        <v>25</v>
      </c>
      <c r="J6816" s="2" t="str">
        <f t="array" ref="J6816">XLOOKUP('Transaction Data'!$G6816,Product_Code,Biscuit_Brand)</f>
        <v>Lemon Crisps</v>
      </c>
      <c r="K6816" s="2">
        <f t="array" ref="K6816">XLOOKUP('Transaction Data'!$G6816,Product_Code,Cost)</f>
        <v>7</v>
      </c>
      <c r="L6816" s="2">
        <f t="array" ref="L6816">XLOOKUP('Transaction Data'!$G6816,Product_Code,Unit_Price)</f>
        <v>9</v>
      </c>
      <c r="M6816" s="3">
        <f>'Transaction Data'!$F6816*'Transaction Data'!$K6816</f>
        <v>2296</v>
      </c>
      <c r="N6816" s="3">
        <f>'Transaction Data'!$F6816*'Transaction Data'!$L6816</f>
        <v>2952</v>
      </c>
      <c r="O6816" s="3">
        <f>'Transaction Data'!$N6816-'Transaction Data'!$M6816</f>
        <v>656</v>
      </c>
      <c r="P6816" s="2">
        <f>DATEDIF('Transaction Data'!$D6816,'Transaction Data'!$A6816,"y")</f>
        <v>79</v>
      </c>
      <c r="Q6816" s="2" t="str">
        <f>FLOOR('Transaction Data'!$P6816,15)&amp;"-"&amp;FLOOR('Transaction Data'!$P6816,15)+14</f>
        <v>75-89</v>
      </c>
      <c r="R6816" s="2" t="str">
        <f>IF('Transaction Data'!$L6816&lt;=10,"Less Expensive","Expensive")</f>
        <v>Less Expensive</v>
      </c>
      <c r="S6816" s="4">
        <f>WEEKDAY('Transaction Data'!$A6816)</f>
        <v>1</v>
      </c>
      <c r="T6816" s="2" t="str">
        <f>IF(WEEKDAY('Transaction Data'!$A6816,2)&lt;6,"Weekday","Weekend")</f>
        <v>Weekend</v>
      </c>
    </row>
    <row r="6817" ht="15.75" customHeight="1">
      <c r="A6817" s="1">
        <v>45355.0</v>
      </c>
      <c r="B6817" s="2" t="s">
        <v>4624</v>
      </c>
      <c r="C6817" s="2" t="s">
        <v>65</v>
      </c>
      <c r="D6817" s="1">
        <v>22005.0</v>
      </c>
      <c r="E6817" s="2" t="s">
        <v>37</v>
      </c>
      <c r="F6817" s="2">
        <v>268.0</v>
      </c>
      <c r="G6817" s="2" t="s">
        <v>44</v>
      </c>
      <c r="H6817" s="2" t="s">
        <v>39</v>
      </c>
      <c r="I6817" s="2" t="s">
        <v>25</v>
      </c>
      <c r="J6817" s="2" t="str">
        <f t="array" ref="J6817">XLOOKUP('Transaction Data'!$G6817,Product_Code,Biscuit_Brand)</f>
        <v>Butter Crunch</v>
      </c>
      <c r="K6817" s="2">
        <f t="array" ref="K6817">XLOOKUP('Transaction Data'!$G6817,Product_Code,Cost)</f>
        <v>10</v>
      </c>
      <c r="L6817" s="2">
        <f t="array" ref="L6817">XLOOKUP('Transaction Data'!$G6817,Product_Code,Unit_Price)</f>
        <v>11</v>
      </c>
      <c r="M6817" s="3">
        <f>'Transaction Data'!$F6817*'Transaction Data'!$K6817</f>
        <v>2680</v>
      </c>
      <c r="N6817" s="3">
        <f>'Transaction Data'!$F6817*'Transaction Data'!$L6817</f>
        <v>2948</v>
      </c>
      <c r="O6817" s="3">
        <f>'Transaction Data'!$N6817-'Transaction Data'!$M6817</f>
        <v>268</v>
      </c>
      <c r="P6817" s="2">
        <f>DATEDIF('Transaction Data'!$D6817,'Transaction Data'!$A6817,"y")</f>
        <v>63</v>
      </c>
      <c r="Q6817" s="2" t="str">
        <f>FLOOR('Transaction Data'!$P6817,15)&amp;"-"&amp;FLOOR('Transaction Data'!$P6817,15)+14</f>
        <v>60-74</v>
      </c>
      <c r="R6817" s="2" t="str">
        <f>IF('Transaction Data'!$L6817&lt;=10,"Less Expensive","Expensive")</f>
        <v>Expensive</v>
      </c>
      <c r="S6817" s="4">
        <f>WEEKDAY('Transaction Data'!$A6817)</f>
        <v>2</v>
      </c>
      <c r="T6817" s="2" t="str">
        <f>IF(WEEKDAY('Transaction Data'!$A6817,2)&lt;6,"Weekday","Weekend")</f>
        <v>Weekday</v>
      </c>
    </row>
    <row r="6818" ht="15.75" customHeight="1">
      <c r="A6818" s="1">
        <v>45449.0</v>
      </c>
      <c r="B6818" s="2" t="s">
        <v>6300</v>
      </c>
      <c r="C6818" s="2" t="s">
        <v>78</v>
      </c>
      <c r="D6818" s="1">
        <v>37439.0</v>
      </c>
      <c r="E6818" s="2" t="s">
        <v>37</v>
      </c>
      <c r="F6818" s="2">
        <v>275.0</v>
      </c>
      <c r="G6818" s="2" t="s">
        <v>44</v>
      </c>
      <c r="H6818" s="2" t="s">
        <v>42</v>
      </c>
      <c r="I6818" s="2" t="s">
        <v>30</v>
      </c>
      <c r="J6818" s="2" t="str">
        <f t="array" ref="J6818">XLOOKUP('Transaction Data'!$G6818,Product_Code,Biscuit_Brand)</f>
        <v>Butter Crunch</v>
      </c>
      <c r="K6818" s="2">
        <f t="array" ref="K6818">XLOOKUP('Transaction Data'!$G6818,Product_Code,Cost)</f>
        <v>10</v>
      </c>
      <c r="L6818" s="2">
        <f t="array" ref="L6818">XLOOKUP('Transaction Data'!$G6818,Product_Code,Unit_Price)</f>
        <v>11</v>
      </c>
      <c r="M6818" s="3">
        <f>'Transaction Data'!$F6818*'Transaction Data'!$K6818</f>
        <v>2750</v>
      </c>
      <c r="N6818" s="3">
        <f>'Transaction Data'!$F6818*'Transaction Data'!$L6818</f>
        <v>3025</v>
      </c>
      <c r="O6818" s="3">
        <f>'Transaction Data'!$N6818-'Transaction Data'!$M6818</f>
        <v>275</v>
      </c>
      <c r="P6818" s="2">
        <f>DATEDIF('Transaction Data'!$D6818,'Transaction Data'!$A6818,"y")</f>
        <v>21</v>
      </c>
      <c r="Q6818" s="2" t="str">
        <f>FLOOR('Transaction Data'!$P6818,15)&amp;"-"&amp;FLOOR('Transaction Data'!$P6818,15)+14</f>
        <v>15-29</v>
      </c>
      <c r="R6818" s="2" t="str">
        <f>IF('Transaction Data'!$L6818&lt;=10,"Less Expensive","Expensive")</f>
        <v>Expensive</v>
      </c>
      <c r="S6818" s="4">
        <f>WEEKDAY('Transaction Data'!$A6818)</f>
        <v>5</v>
      </c>
      <c r="T6818" s="2" t="str">
        <f>IF(WEEKDAY('Transaction Data'!$A6818,2)&lt;6,"Weekday","Weekend")</f>
        <v>Weekday</v>
      </c>
    </row>
    <row r="6819" ht="15.75" customHeight="1">
      <c r="A6819" s="1">
        <v>45491.0</v>
      </c>
      <c r="B6819" s="2" t="s">
        <v>6301</v>
      </c>
      <c r="C6819" s="2" t="s">
        <v>78</v>
      </c>
      <c r="D6819" s="1">
        <v>37026.0</v>
      </c>
      <c r="E6819" s="2" t="s">
        <v>22</v>
      </c>
      <c r="F6819" s="2">
        <v>344.0</v>
      </c>
      <c r="G6819" s="2" t="s">
        <v>28</v>
      </c>
      <c r="H6819" s="2" t="s">
        <v>45</v>
      </c>
      <c r="I6819" s="2" t="s">
        <v>25</v>
      </c>
      <c r="J6819" s="2" t="str">
        <f t="array" ref="J6819">XLOOKUP('Transaction Data'!$G6819,Product_Code,Biscuit_Brand)</f>
        <v>Shortbread</v>
      </c>
      <c r="K6819" s="2">
        <f t="array" ref="K6819">XLOOKUP('Transaction Data'!$G6819,Product_Code,Cost)</f>
        <v>10</v>
      </c>
      <c r="L6819" s="2">
        <f t="array" ref="L6819">XLOOKUP('Transaction Data'!$G6819,Product_Code,Unit_Price)</f>
        <v>45</v>
      </c>
      <c r="M6819" s="3">
        <f>'Transaction Data'!$F6819*'Transaction Data'!$K6819</f>
        <v>3440</v>
      </c>
      <c r="N6819" s="3">
        <f>'Transaction Data'!$F6819*'Transaction Data'!$L6819</f>
        <v>15480</v>
      </c>
      <c r="O6819" s="3">
        <f>'Transaction Data'!$N6819-'Transaction Data'!$M6819</f>
        <v>12040</v>
      </c>
      <c r="P6819" s="2">
        <f>DATEDIF('Transaction Data'!$D6819,'Transaction Data'!$A6819,"y")</f>
        <v>23</v>
      </c>
      <c r="Q6819" s="2" t="str">
        <f>FLOOR('Transaction Data'!$P6819,15)&amp;"-"&amp;FLOOR('Transaction Data'!$P6819,15)+14</f>
        <v>15-29</v>
      </c>
      <c r="R6819" s="2" t="str">
        <f>IF('Transaction Data'!$L6819&lt;=10,"Less Expensive","Expensive")</f>
        <v>Expensive</v>
      </c>
      <c r="S6819" s="4">
        <f>WEEKDAY('Transaction Data'!$A6819)</f>
        <v>5</v>
      </c>
      <c r="T6819" s="2" t="str">
        <f>IF(WEEKDAY('Transaction Data'!$A6819,2)&lt;6,"Weekday","Weekend")</f>
        <v>Weekday</v>
      </c>
    </row>
    <row r="6820" ht="15.75" customHeight="1">
      <c r="A6820" s="1">
        <v>45372.0</v>
      </c>
      <c r="B6820" s="2" t="s">
        <v>6302</v>
      </c>
      <c r="C6820" s="2" t="s">
        <v>41</v>
      </c>
      <c r="D6820" s="1">
        <v>25508.0</v>
      </c>
      <c r="E6820" s="2" t="s">
        <v>37</v>
      </c>
      <c r="F6820" s="2">
        <v>288.0</v>
      </c>
      <c r="G6820" s="2" t="s">
        <v>61</v>
      </c>
      <c r="H6820" s="2" t="s">
        <v>49</v>
      </c>
      <c r="I6820" s="2" t="s">
        <v>25</v>
      </c>
      <c r="J6820" s="2" t="str">
        <f t="array" ref="J6820">XLOOKUP('Transaction Data'!$G6820,Product_Code,Biscuit_Brand)</f>
        <v>Choco Delight</v>
      </c>
      <c r="K6820" s="2">
        <f t="array" ref="K6820">XLOOKUP('Transaction Data'!$G6820,Product_Code,Cost)</f>
        <v>3</v>
      </c>
      <c r="L6820" s="2">
        <f t="array" ref="L6820">XLOOKUP('Transaction Data'!$G6820,Product_Code,Unit_Price)</f>
        <v>5</v>
      </c>
      <c r="M6820" s="3">
        <f>'Transaction Data'!$F6820*'Transaction Data'!$K6820</f>
        <v>864</v>
      </c>
      <c r="N6820" s="3">
        <f>'Transaction Data'!$F6820*'Transaction Data'!$L6820</f>
        <v>1440</v>
      </c>
      <c r="O6820" s="3">
        <f>'Transaction Data'!$N6820-'Transaction Data'!$M6820</f>
        <v>576</v>
      </c>
      <c r="P6820" s="2">
        <f>DATEDIF('Transaction Data'!$D6820,'Transaction Data'!$A6820,"y")</f>
        <v>54</v>
      </c>
      <c r="Q6820" s="2" t="str">
        <f>FLOOR('Transaction Data'!$P6820,15)&amp;"-"&amp;FLOOR('Transaction Data'!$P6820,15)+14</f>
        <v>45-59</v>
      </c>
      <c r="R6820" s="2" t="str">
        <f>IF('Transaction Data'!$L6820&lt;=10,"Less Expensive","Expensive")</f>
        <v>Less Expensive</v>
      </c>
      <c r="S6820" s="4">
        <f>WEEKDAY('Transaction Data'!$A6820)</f>
        <v>5</v>
      </c>
      <c r="T6820" s="2" t="str">
        <f>IF(WEEKDAY('Transaction Data'!$A6820,2)&lt;6,"Weekday","Weekend")</f>
        <v>Weekday</v>
      </c>
    </row>
    <row r="6821" ht="15.75" customHeight="1">
      <c r="A6821" s="1">
        <v>45377.0</v>
      </c>
      <c r="B6821" s="2" t="s">
        <v>6303</v>
      </c>
      <c r="C6821" s="2" t="s">
        <v>54</v>
      </c>
      <c r="D6821" s="1">
        <v>24887.0</v>
      </c>
      <c r="E6821" s="2" t="s">
        <v>37</v>
      </c>
      <c r="F6821" s="2">
        <v>246.0</v>
      </c>
      <c r="G6821" s="2" t="s">
        <v>33</v>
      </c>
      <c r="H6821" s="2" t="s">
        <v>52</v>
      </c>
      <c r="I6821" s="2" t="s">
        <v>25</v>
      </c>
      <c r="J6821" s="2" t="str">
        <f t="array" ref="J6821">XLOOKUP('Transaction Data'!$G6821,Product_Code,Biscuit_Brand)</f>
        <v>Caramel Biscuits</v>
      </c>
      <c r="K6821" s="2">
        <f t="array" ref="K6821">XLOOKUP('Transaction Data'!$G6821,Product_Code,Cost)</f>
        <v>18</v>
      </c>
      <c r="L6821" s="2">
        <f t="array" ref="L6821">XLOOKUP('Transaction Data'!$G6821,Product_Code,Unit_Price)</f>
        <v>22</v>
      </c>
      <c r="M6821" s="3">
        <f>'Transaction Data'!$F6821*'Transaction Data'!$K6821</f>
        <v>4428</v>
      </c>
      <c r="N6821" s="3">
        <f>'Transaction Data'!$F6821*'Transaction Data'!$L6821</f>
        <v>5412</v>
      </c>
      <c r="O6821" s="3">
        <f>'Transaction Data'!$N6821-'Transaction Data'!$M6821</f>
        <v>984</v>
      </c>
      <c r="P6821" s="2">
        <f>DATEDIF('Transaction Data'!$D6821,'Transaction Data'!$A6821,"y")</f>
        <v>56</v>
      </c>
      <c r="Q6821" s="2" t="str">
        <f>FLOOR('Transaction Data'!$P6821,15)&amp;"-"&amp;FLOOR('Transaction Data'!$P6821,15)+14</f>
        <v>45-59</v>
      </c>
      <c r="R6821" s="2" t="str">
        <f>IF('Transaction Data'!$L6821&lt;=10,"Less Expensive","Expensive")</f>
        <v>Expensive</v>
      </c>
      <c r="S6821" s="4">
        <f>WEEKDAY('Transaction Data'!$A6821)</f>
        <v>3</v>
      </c>
      <c r="T6821" s="2" t="str">
        <f>IF(WEEKDAY('Transaction Data'!$A6821,2)&lt;6,"Weekday","Weekend")</f>
        <v>Weekday</v>
      </c>
    </row>
    <row r="6822" ht="15.75" customHeight="1">
      <c r="A6822" s="1">
        <v>45482.0</v>
      </c>
      <c r="B6822" s="2" t="s">
        <v>6304</v>
      </c>
      <c r="C6822" s="2" t="s">
        <v>54</v>
      </c>
      <c r="D6822" s="1">
        <v>20869.0</v>
      </c>
      <c r="E6822" s="2" t="s">
        <v>27</v>
      </c>
      <c r="F6822" s="2">
        <v>48.0</v>
      </c>
      <c r="G6822" s="2" t="s">
        <v>57</v>
      </c>
      <c r="H6822" s="2" t="s">
        <v>49</v>
      </c>
      <c r="I6822" s="2" t="s">
        <v>25</v>
      </c>
      <c r="J6822" s="2" t="str">
        <f t="array" ref="J6822">XLOOKUP('Transaction Data'!$G6822,Product_Code,Biscuit_Brand)</f>
        <v>Oatmeal Cookies</v>
      </c>
      <c r="K6822" s="2">
        <f t="array" ref="K6822">XLOOKUP('Transaction Data'!$G6822,Product_Code,Cost)</f>
        <v>19</v>
      </c>
      <c r="L6822" s="2">
        <f t="array" ref="L6822">XLOOKUP('Transaction Data'!$G6822,Product_Code,Unit_Price)</f>
        <v>23</v>
      </c>
      <c r="M6822" s="3">
        <f>'Transaction Data'!$F6822*'Transaction Data'!$K6822</f>
        <v>912</v>
      </c>
      <c r="N6822" s="3">
        <f>'Transaction Data'!$F6822*'Transaction Data'!$L6822</f>
        <v>1104</v>
      </c>
      <c r="O6822" s="3">
        <f>'Transaction Data'!$N6822-'Transaction Data'!$M6822</f>
        <v>192</v>
      </c>
      <c r="P6822" s="2">
        <f>DATEDIF('Transaction Data'!$D6822,'Transaction Data'!$A6822,"y")</f>
        <v>67</v>
      </c>
      <c r="Q6822" s="2" t="str">
        <f>FLOOR('Transaction Data'!$P6822,15)&amp;"-"&amp;FLOOR('Transaction Data'!$P6822,15)+14</f>
        <v>60-74</v>
      </c>
      <c r="R6822" s="2" t="str">
        <f>IF('Transaction Data'!$L6822&lt;=10,"Less Expensive","Expensive")</f>
        <v>Expensive</v>
      </c>
      <c r="S6822" s="4">
        <f>WEEKDAY('Transaction Data'!$A6822)</f>
        <v>3</v>
      </c>
      <c r="T6822" s="2" t="str">
        <f>IF(WEEKDAY('Transaction Data'!$A6822,2)&lt;6,"Weekday","Weekend")</f>
        <v>Weekday</v>
      </c>
    </row>
    <row r="6823" ht="15.75" customHeight="1">
      <c r="A6823" s="1">
        <v>45449.0</v>
      </c>
      <c r="B6823" s="2" t="s">
        <v>6305</v>
      </c>
      <c r="C6823" s="2" t="s">
        <v>47</v>
      </c>
      <c r="D6823" s="1">
        <v>37157.0</v>
      </c>
      <c r="E6823" s="2" t="s">
        <v>22</v>
      </c>
      <c r="F6823" s="2">
        <v>24.0</v>
      </c>
      <c r="G6823" s="2" t="s">
        <v>44</v>
      </c>
      <c r="H6823" s="2" t="s">
        <v>52</v>
      </c>
      <c r="I6823" s="2" t="s">
        <v>25</v>
      </c>
      <c r="J6823" s="2" t="str">
        <f t="array" ref="J6823">XLOOKUP('Transaction Data'!$G6823,Product_Code,Biscuit_Brand)</f>
        <v>Butter Crunch</v>
      </c>
      <c r="K6823" s="2">
        <f t="array" ref="K6823">XLOOKUP('Transaction Data'!$G6823,Product_Code,Cost)</f>
        <v>10</v>
      </c>
      <c r="L6823" s="2">
        <f t="array" ref="L6823">XLOOKUP('Transaction Data'!$G6823,Product_Code,Unit_Price)</f>
        <v>11</v>
      </c>
      <c r="M6823" s="3">
        <f>'Transaction Data'!$F6823*'Transaction Data'!$K6823</f>
        <v>240</v>
      </c>
      <c r="N6823" s="3">
        <f>'Transaction Data'!$F6823*'Transaction Data'!$L6823</f>
        <v>264</v>
      </c>
      <c r="O6823" s="3">
        <f>'Transaction Data'!$N6823-'Transaction Data'!$M6823</f>
        <v>24</v>
      </c>
      <c r="P6823" s="2">
        <f>DATEDIF('Transaction Data'!$D6823,'Transaction Data'!$A6823,"y")</f>
        <v>22</v>
      </c>
      <c r="Q6823" s="2" t="str">
        <f>FLOOR('Transaction Data'!$P6823,15)&amp;"-"&amp;FLOOR('Transaction Data'!$P6823,15)+14</f>
        <v>15-29</v>
      </c>
      <c r="R6823" s="2" t="str">
        <f>IF('Transaction Data'!$L6823&lt;=10,"Less Expensive","Expensive")</f>
        <v>Expensive</v>
      </c>
      <c r="S6823" s="4">
        <f>WEEKDAY('Transaction Data'!$A6823)</f>
        <v>5</v>
      </c>
      <c r="T6823" s="2" t="str">
        <f>IF(WEEKDAY('Transaction Data'!$A6823,2)&lt;6,"Weekday","Weekend")</f>
        <v>Weekday</v>
      </c>
    </row>
    <row r="6824" ht="15.75" customHeight="1">
      <c r="A6824" s="1">
        <v>45304.0</v>
      </c>
      <c r="B6824" s="2" t="s">
        <v>6306</v>
      </c>
      <c r="C6824" s="2" t="s">
        <v>72</v>
      </c>
      <c r="D6824" s="1">
        <v>21802.0</v>
      </c>
      <c r="E6824" s="2" t="s">
        <v>63</v>
      </c>
      <c r="F6824" s="2">
        <v>467.0</v>
      </c>
      <c r="G6824" s="2" t="s">
        <v>55</v>
      </c>
      <c r="H6824" s="2" t="s">
        <v>52</v>
      </c>
      <c r="I6824" s="2" t="s">
        <v>25</v>
      </c>
      <c r="J6824" s="2" t="str">
        <f t="array" ref="J6824">XLOOKUP('Transaction Data'!$G6824,Product_Code,Biscuit_Brand)</f>
        <v>Vanilla Wafers</v>
      </c>
      <c r="K6824" s="2">
        <f t="array" ref="K6824">XLOOKUP('Transaction Data'!$G6824,Product_Code,Cost)</f>
        <v>18</v>
      </c>
      <c r="L6824" s="2">
        <f t="array" ref="L6824">XLOOKUP('Transaction Data'!$G6824,Product_Code,Unit_Price)</f>
        <v>36</v>
      </c>
      <c r="M6824" s="3">
        <f>'Transaction Data'!$F6824*'Transaction Data'!$K6824</f>
        <v>8406</v>
      </c>
      <c r="N6824" s="3">
        <f>'Transaction Data'!$F6824*'Transaction Data'!$L6824</f>
        <v>16812</v>
      </c>
      <c r="O6824" s="3">
        <f>'Transaction Data'!$N6824-'Transaction Data'!$M6824</f>
        <v>8406</v>
      </c>
      <c r="P6824" s="2">
        <f>DATEDIF('Transaction Data'!$D6824,'Transaction Data'!$A6824,"y")</f>
        <v>64</v>
      </c>
      <c r="Q6824" s="2" t="str">
        <f>FLOOR('Transaction Data'!$P6824,15)&amp;"-"&amp;FLOOR('Transaction Data'!$P6824,15)+14</f>
        <v>60-74</v>
      </c>
      <c r="R6824" s="2" t="str">
        <f>IF('Transaction Data'!$L6824&lt;=10,"Less Expensive","Expensive")</f>
        <v>Expensive</v>
      </c>
      <c r="S6824" s="4">
        <f>WEEKDAY('Transaction Data'!$A6824)</f>
        <v>7</v>
      </c>
      <c r="T6824" s="2" t="str">
        <f>IF(WEEKDAY('Transaction Data'!$A6824,2)&lt;6,"Weekday","Weekend")</f>
        <v>Weekend</v>
      </c>
    </row>
    <row r="6825" ht="15.75" customHeight="1">
      <c r="A6825" s="1">
        <v>45494.0</v>
      </c>
      <c r="B6825" s="2" t="s">
        <v>6307</v>
      </c>
      <c r="C6825" s="2" t="s">
        <v>32</v>
      </c>
      <c r="D6825" s="1">
        <v>30495.0</v>
      </c>
      <c r="E6825" s="2" t="s">
        <v>37</v>
      </c>
      <c r="F6825" s="2">
        <v>199.0</v>
      </c>
      <c r="G6825" s="2" t="s">
        <v>61</v>
      </c>
      <c r="H6825" s="2" t="s">
        <v>45</v>
      </c>
      <c r="I6825" s="2" t="s">
        <v>25</v>
      </c>
      <c r="J6825" s="2" t="str">
        <f t="array" ref="J6825">XLOOKUP('Transaction Data'!$G6825,Product_Code,Biscuit_Brand)</f>
        <v>Choco Delight</v>
      </c>
      <c r="K6825" s="2">
        <f t="array" ref="K6825">XLOOKUP('Transaction Data'!$G6825,Product_Code,Cost)</f>
        <v>3</v>
      </c>
      <c r="L6825" s="2">
        <f t="array" ref="L6825">XLOOKUP('Transaction Data'!$G6825,Product_Code,Unit_Price)</f>
        <v>5</v>
      </c>
      <c r="M6825" s="3">
        <f>'Transaction Data'!$F6825*'Transaction Data'!$K6825</f>
        <v>597</v>
      </c>
      <c r="N6825" s="3">
        <f>'Transaction Data'!$F6825*'Transaction Data'!$L6825</f>
        <v>995</v>
      </c>
      <c r="O6825" s="3">
        <f>'Transaction Data'!$N6825-'Transaction Data'!$M6825</f>
        <v>398</v>
      </c>
      <c r="P6825" s="2">
        <f>DATEDIF('Transaction Data'!$D6825,'Transaction Data'!$A6825,"y")</f>
        <v>41</v>
      </c>
      <c r="Q6825" s="2" t="str">
        <f>FLOOR('Transaction Data'!$P6825,15)&amp;"-"&amp;FLOOR('Transaction Data'!$P6825,15)+14</f>
        <v>30-44</v>
      </c>
      <c r="R6825" s="2" t="str">
        <f>IF('Transaction Data'!$L6825&lt;=10,"Less Expensive","Expensive")</f>
        <v>Less Expensive</v>
      </c>
      <c r="S6825" s="4">
        <f>WEEKDAY('Transaction Data'!$A6825)</f>
        <v>1</v>
      </c>
      <c r="T6825" s="2" t="str">
        <f>IF(WEEKDAY('Transaction Data'!$A6825,2)&lt;6,"Weekday","Weekend")</f>
        <v>Weekend</v>
      </c>
    </row>
    <row r="6826" ht="15.75" customHeight="1">
      <c r="A6826" s="1">
        <v>45310.0</v>
      </c>
      <c r="B6826" s="2" t="s">
        <v>6308</v>
      </c>
      <c r="C6826" s="2" t="s">
        <v>47</v>
      </c>
      <c r="D6826" s="1">
        <v>32830.0</v>
      </c>
      <c r="E6826" s="2" t="s">
        <v>37</v>
      </c>
      <c r="F6826" s="2">
        <v>171.0</v>
      </c>
      <c r="G6826" s="2" t="s">
        <v>33</v>
      </c>
      <c r="H6826" s="2" t="s">
        <v>49</v>
      </c>
      <c r="I6826" s="2" t="s">
        <v>25</v>
      </c>
      <c r="J6826" s="2" t="str">
        <f t="array" ref="J6826">XLOOKUP('Transaction Data'!$G6826,Product_Code,Biscuit_Brand)</f>
        <v>Caramel Biscuits</v>
      </c>
      <c r="K6826" s="2">
        <f t="array" ref="K6826">XLOOKUP('Transaction Data'!$G6826,Product_Code,Cost)</f>
        <v>18</v>
      </c>
      <c r="L6826" s="2">
        <f t="array" ref="L6826">XLOOKUP('Transaction Data'!$G6826,Product_Code,Unit_Price)</f>
        <v>22</v>
      </c>
      <c r="M6826" s="3">
        <f>'Transaction Data'!$F6826*'Transaction Data'!$K6826</f>
        <v>3078</v>
      </c>
      <c r="N6826" s="3">
        <f>'Transaction Data'!$F6826*'Transaction Data'!$L6826</f>
        <v>3762</v>
      </c>
      <c r="O6826" s="3">
        <f>'Transaction Data'!$N6826-'Transaction Data'!$M6826</f>
        <v>684</v>
      </c>
      <c r="P6826" s="2">
        <f>DATEDIF('Transaction Data'!$D6826,'Transaction Data'!$A6826,"y")</f>
        <v>34</v>
      </c>
      <c r="Q6826" s="2" t="str">
        <f>FLOOR('Transaction Data'!$P6826,15)&amp;"-"&amp;FLOOR('Transaction Data'!$P6826,15)+14</f>
        <v>30-44</v>
      </c>
      <c r="R6826" s="2" t="str">
        <f>IF('Transaction Data'!$L6826&lt;=10,"Less Expensive","Expensive")</f>
        <v>Expensive</v>
      </c>
      <c r="S6826" s="4">
        <f>WEEKDAY('Transaction Data'!$A6826)</f>
        <v>6</v>
      </c>
      <c r="T6826" s="2" t="str">
        <f>IF(WEEKDAY('Transaction Data'!$A6826,2)&lt;6,"Weekday","Weekend")</f>
        <v>Weekday</v>
      </c>
    </row>
    <row r="6827" ht="15.75" customHeight="1">
      <c r="A6827" s="1">
        <v>45483.0</v>
      </c>
      <c r="B6827" s="2" t="s">
        <v>6309</v>
      </c>
      <c r="C6827" s="2" t="s">
        <v>78</v>
      </c>
      <c r="D6827" s="1">
        <v>31716.0</v>
      </c>
      <c r="E6827" s="2" t="s">
        <v>63</v>
      </c>
      <c r="F6827" s="2">
        <v>377.0</v>
      </c>
      <c r="G6827" s="2" t="s">
        <v>23</v>
      </c>
      <c r="H6827" s="2" t="s">
        <v>52</v>
      </c>
      <c r="I6827" s="2" t="s">
        <v>25</v>
      </c>
      <c r="J6827" s="2" t="str">
        <f t="array" ref="J6827">XLOOKUP('Transaction Data'!$G6827,Product_Code,Biscuit_Brand)</f>
        <v>Cinnamon Swirls</v>
      </c>
      <c r="K6827" s="2">
        <f t="array" ref="K6827">XLOOKUP('Transaction Data'!$G6827,Product_Code,Cost)</f>
        <v>10</v>
      </c>
      <c r="L6827" s="2">
        <f t="array" ref="L6827">XLOOKUP('Transaction Data'!$G6827,Product_Code,Unit_Price)</f>
        <v>14</v>
      </c>
      <c r="M6827" s="3">
        <f>'Transaction Data'!$F6827*'Transaction Data'!$K6827</f>
        <v>3770</v>
      </c>
      <c r="N6827" s="3">
        <f>'Transaction Data'!$F6827*'Transaction Data'!$L6827</f>
        <v>5278</v>
      </c>
      <c r="O6827" s="3">
        <f>'Transaction Data'!$N6827-'Transaction Data'!$M6827</f>
        <v>1508</v>
      </c>
      <c r="P6827" s="2">
        <f>DATEDIF('Transaction Data'!$D6827,'Transaction Data'!$A6827,"y")</f>
        <v>37</v>
      </c>
      <c r="Q6827" s="2" t="str">
        <f>FLOOR('Transaction Data'!$P6827,15)&amp;"-"&amp;FLOOR('Transaction Data'!$P6827,15)+14</f>
        <v>30-44</v>
      </c>
      <c r="R6827" s="2" t="str">
        <f>IF('Transaction Data'!$L6827&lt;=10,"Less Expensive","Expensive")</f>
        <v>Expensive</v>
      </c>
      <c r="S6827" s="4">
        <f>WEEKDAY('Transaction Data'!$A6827)</f>
        <v>4</v>
      </c>
      <c r="T6827" s="2" t="str">
        <f>IF(WEEKDAY('Transaction Data'!$A6827,2)&lt;6,"Weekday","Weekend")</f>
        <v>Weekday</v>
      </c>
    </row>
    <row r="6828" ht="15.75" customHeight="1">
      <c r="A6828" s="1">
        <v>45450.0</v>
      </c>
      <c r="B6828" s="2" t="s">
        <v>6310</v>
      </c>
      <c r="C6828" s="2" t="s">
        <v>21</v>
      </c>
      <c r="D6828" s="1">
        <v>26970.0</v>
      </c>
      <c r="E6828" s="2" t="s">
        <v>27</v>
      </c>
      <c r="F6828" s="2">
        <v>233.0</v>
      </c>
      <c r="G6828" s="2" t="s">
        <v>57</v>
      </c>
      <c r="H6828" s="2" t="s">
        <v>49</v>
      </c>
      <c r="I6828" s="2" t="s">
        <v>25</v>
      </c>
      <c r="J6828" s="2" t="str">
        <f t="array" ref="J6828">XLOOKUP('Transaction Data'!$G6828,Product_Code,Biscuit_Brand)</f>
        <v>Oatmeal Cookies</v>
      </c>
      <c r="K6828" s="2">
        <f t="array" ref="K6828">XLOOKUP('Transaction Data'!$G6828,Product_Code,Cost)</f>
        <v>19</v>
      </c>
      <c r="L6828" s="2">
        <f t="array" ref="L6828">XLOOKUP('Transaction Data'!$G6828,Product_Code,Unit_Price)</f>
        <v>23</v>
      </c>
      <c r="M6828" s="3">
        <f>'Transaction Data'!$F6828*'Transaction Data'!$K6828</f>
        <v>4427</v>
      </c>
      <c r="N6828" s="3">
        <f>'Transaction Data'!$F6828*'Transaction Data'!$L6828</f>
        <v>5359</v>
      </c>
      <c r="O6828" s="3">
        <f>'Transaction Data'!$N6828-'Transaction Data'!$M6828</f>
        <v>932</v>
      </c>
      <c r="P6828" s="2">
        <f>DATEDIF('Transaction Data'!$D6828,'Transaction Data'!$A6828,"y")</f>
        <v>50</v>
      </c>
      <c r="Q6828" s="2" t="str">
        <f>FLOOR('Transaction Data'!$P6828,15)&amp;"-"&amp;FLOOR('Transaction Data'!$P6828,15)+14</f>
        <v>45-59</v>
      </c>
      <c r="R6828" s="2" t="str">
        <f>IF('Transaction Data'!$L6828&lt;=10,"Less Expensive","Expensive")</f>
        <v>Expensive</v>
      </c>
      <c r="S6828" s="4">
        <f>WEEKDAY('Transaction Data'!$A6828)</f>
        <v>6</v>
      </c>
      <c r="T6828" s="2" t="str">
        <f>IF(WEEKDAY('Transaction Data'!$A6828,2)&lt;6,"Weekday","Weekend")</f>
        <v>Weekday</v>
      </c>
    </row>
    <row r="6829" ht="15.75" customHeight="1">
      <c r="A6829" s="1">
        <v>45456.0</v>
      </c>
      <c r="B6829" s="2" t="s">
        <v>6311</v>
      </c>
      <c r="C6829" s="2" t="s">
        <v>72</v>
      </c>
      <c r="D6829" s="1">
        <v>27945.0</v>
      </c>
      <c r="E6829" s="2" t="s">
        <v>27</v>
      </c>
      <c r="F6829" s="2">
        <v>199.0</v>
      </c>
      <c r="G6829" s="2" t="s">
        <v>23</v>
      </c>
      <c r="H6829" s="2" t="s">
        <v>52</v>
      </c>
      <c r="I6829" s="2" t="s">
        <v>25</v>
      </c>
      <c r="J6829" s="2" t="str">
        <f t="array" ref="J6829">XLOOKUP('Transaction Data'!$G6829,Product_Code,Biscuit_Brand)</f>
        <v>Cinnamon Swirls</v>
      </c>
      <c r="K6829" s="2">
        <f t="array" ref="K6829">XLOOKUP('Transaction Data'!$G6829,Product_Code,Cost)</f>
        <v>10</v>
      </c>
      <c r="L6829" s="2">
        <f t="array" ref="L6829">XLOOKUP('Transaction Data'!$G6829,Product_Code,Unit_Price)</f>
        <v>14</v>
      </c>
      <c r="M6829" s="3">
        <f>'Transaction Data'!$F6829*'Transaction Data'!$K6829</f>
        <v>1990</v>
      </c>
      <c r="N6829" s="3">
        <f>'Transaction Data'!$F6829*'Transaction Data'!$L6829</f>
        <v>2786</v>
      </c>
      <c r="O6829" s="3">
        <f>'Transaction Data'!$N6829-'Transaction Data'!$M6829</f>
        <v>796</v>
      </c>
      <c r="P6829" s="2">
        <f>DATEDIF('Transaction Data'!$D6829,'Transaction Data'!$A6829,"y")</f>
        <v>47</v>
      </c>
      <c r="Q6829" s="2" t="str">
        <f>FLOOR('Transaction Data'!$P6829,15)&amp;"-"&amp;FLOOR('Transaction Data'!$P6829,15)+14</f>
        <v>45-59</v>
      </c>
      <c r="R6829" s="2" t="str">
        <f>IF('Transaction Data'!$L6829&lt;=10,"Less Expensive","Expensive")</f>
        <v>Expensive</v>
      </c>
      <c r="S6829" s="4">
        <f>WEEKDAY('Transaction Data'!$A6829)</f>
        <v>5</v>
      </c>
      <c r="T6829" s="2" t="str">
        <f>IF(WEEKDAY('Transaction Data'!$A6829,2)&lt;6,"Weekday","Weekend")</f>
        <v>Weekday</v>
      </c>
    </row>
    <row r="6830" ht="15.75" customHeight="1">
      <c r="A6830" s="1">
        <v>45304.0</v>
      </c>
      <c r="B6830" s="2" t="s">
        <v>6312</v>
      </c>
      <c r="C6830" s="2" t="s">
        <v>69</v>
      </c>
      <c r="D6830" s="1">
        <v>33744.0</v>
      </c>
      <c r="E6830" s="2" t="s">
        <v>63</v>
      </c>
      <c r="F6830" s="2">
        <v>355.0</v>
      </c>
      <c r="G6830" s="2" t="s">
        <v>55</v>
      </c>
      <c r="H6830" s="2" t="s">
        <v>34</v>
      </c>
      <c r="I6830" s="2" t="s">
        <v>25</v>
      </c>
      <c r="J6830" s="2" t="str">
        <f t="array" ref="J6830">XLOOKUP('Transaction Data'!$G6830,Product_Code,Biscuit_Brand)</f>
        <v>Vanilla Wafers</v>
      </c>
      <c r="K6830" s="2">
        <f t="array" ref="K6830">XLOOKUP('Transaction Data'!$G6830,Product_Code,Cost)</f>
        <v>18</v>
      </c>
      <c r="L6830" s="2">
        <f t="array" ref="L6830">XLOOKUP('Transaction Data'!$G6830,Product_Code,Unit_Price)</f>
        <v>36</v>
      </c>
      <c r="M6830" s="3">
        <f>'Transaction Data'!$F6830*'Transaction Data'!$K6830</f>
        <v>6390</v>
      </c>
      <c r="N6830" s="3">
        <f>'Transaction Data'!$F6830*'Transaction Data'!$L6830</f>
        <v>12780</v>
      </c>
      <c r="O6830" s="3">
        <f>'Transaction Data'!$N6830-'Transaction Data'!$M6830</f>
        <v>6390</v>
      </c>
      <c r="P6830" s="2">
        <f>DATEDIF('Transaction Data'!$D6830,'Transaction Data'!$A6830,"y")</f>
        <v>31</v>
      </c>
      <c r="Q6830" s="2" t="str">
        <f>FLOOR('Transaction Data'!$P6830,15)&amp;"-"&amp;FLOOR('Transaction Data'!$P6830,15)+14</f>
        <v>30-44</v>
      </c>
      <c r="R6830" s="2" t="str">
        <f>IF('Transaction Data'!$L6830&lt;=10,"Less Expensive","Expensive")</f>
        <v>Expensive</v>
      </c>
      <c r="S6830" s="4">
        <f>WEEKDAY('Transaction Data'!$A6830)</f>
        <v>7</v>
      </c>
      <c r="T6830" s="2" t="str">
        <f>IF(WEEKDAY('Transaction Data'!$A6830,2)&lt;6,"Weekday","Weekend")</f>
        <v>Weekend</v>
      </c>
    </row>
    <row r="6831" ht="15.75" customHeight="1">
      <c r="A6831" s="1">
        <v>45473.0</v>
      </c>
      <c r="B6831" s="2" t="s">
        <v>6313</v>
      </c>
      <c r="C6831" s="2" t="s">
        <v>69</v>
      </c>
      <c r="D6831" s="1">
        <v>33150.0</v>
      </c>
      <c r="E6831" s="2" t="s">
        <v>22</v>
      </c>
      <c r="F6831" s="2">
        <v>133.0</v>
      </c>
      <c r="G6831" s="2" t="s">
        <v>60</v>
      </c>
      <c r="H6831" s="2" t="s">
        <v>34</v>
      </c>
      <c r="I6831" s="2" t="s">
        <v>25</v>
      </c>
      <c r="J6831" s="2" t="str">
        <f t="array" ref="J6831">XLOOKUP('Transaction Data'!$G6831,Product_Code,Biscuit_Brand)</f>
        <v>Peanut Butter Bites</v>
      </c>
      <c r="K6831" s="2">
        <f t="array" ref="K6831">XLOOKUP('Transaction Data'!$G6831,Product_Code,Cost)</f>
        <v>5</v>
      </c>
      <c r="L6831" s="2">
        <f t="array" ref="L6831">XLOOKUP('Transaction Data'!$G6831,Product_Code,Unit_Price)</f>
        <v>7</v>
      </c>
      <c r="M6831" s="3">
        <f>'Transaction Data'!$F6831*'Transaction Data'!$K6831</f>
        <v>665</v>
      </c>
      <c r="N6831" s="3">
        <f>'Transaction Data'!$F6831*'Transaction Data'!$L6831</f>
        <v>931</v>
      </c>
      <c r="O6831" s="3">
        <f>'Transaction Data'!$N6831-'Transaction Data'!$M6831</f>
        <v>266</v>
      </c>
      <c r="P6831" s="2">
        <f>DATEDIF('Transaction Data'!$D6831,'Transaction Data'!$A6831,"y")</f>
        <v>33</v>
      </c>
      <c r="Q6831" s="2" t="str">
        <f>FLOOR('Transaction Data'!$P6831,15)&amp;"-"&amp;FLOOR('Transaction Data'!$P6831,15)+14</f>
        <v>30-44</v>
      </c>
      <c r="R6831" s="2" t="str">
        <f>IF('Transaction Data'!$L6831&lt;=10,"Less Expensive","Expensive")</f>
        <v>Less Expensive</v>
      </c>
      <c r="S6831" s="4">
        <f>WEEKDAY('Transaction Data'!$A6831)</f>
        <v>1</v>
      </c>
      <c r="T6831" s="2" t="str">
        <f>IF(WEEKDAY('Transaction Data'!$A6831,2)&lt;6,"Weekday","Weekend")</f>
        <v>Weekend</v>
      </c>
    </row>
    <row r="6832" ht="15.75" customHeight="1">
      <c r="A6832" s="1">
        <v>45294.0</v>
      </c>
      <c r="B6832" s="2" t="s">
        <v>6314</v>
      </c>
      <c r="C6832" s="2" t="s">
        <v>47</v>
      </c>
      <c r="D6832" s="1">
        <v>19645.0</v>
      </c>
      <c r="E6832" s="2" t="s">
        <v>37</v>
      </c>
      <c r="F6832" s="2">
        <v>374.0</v>
      </c>
      <c r="G6832" s="2" t="s">
        <v>23</v>
      </c>
      <c r="H6832" s="2" t="s">
        <v>39</v>
      </c>
      <c r="I6832" s="2" t="s">
        <v>25</v>
      </c>
      <c r="J6832" s="2" t="str">
        <f t="array" ref="J6832">XLOOKUP('Transaction Data'!$G6832,Product_Code,Biscuit_Brand)</f>
        <v>Cinnamon Swirls</v>
      </c>
      <c r="K6832" s="2">
        <f t="array" ref="K6832">XLOOKUP('Transaction Data'!$G6832,Product_Code,Cost)</f>
        <v>10</v>
      </c>
      <c r="L6832" s="2">
        <f t="array" ref="L6832">XLOOKUP('Transaction Data'!$G6832,Product_Code,Unit_Price)</f>
        <v>14</v>
      </c>
      <c r="M6832" s="3">
        <f>'Transaction Data'!$F6832*'Transaction Data'!$K6832</f>
        <v>3740</v>
      </c>
      <c r="N6832" s="3">
        <f>'Transaction Data'!$F6832*'Transaction Data'!$L6832</f>
        <v>5236</v>
      </c>
      <c r="O6832" s="3">
        <f>'Transaction Data'!$N6832-'Transaction Data'!$M6832</f>
        <v>1496</v>
      </c>
      <c r="P6832" s="2">
        <f>DATEDIF('Transaction Data'!$D6832,'Transaction Data'!$A6832,"y")</f>
        <v>70</v>
      </c>
      <c r="Q6832" s="2" t="str">
        <f>FLOOR('Transaction Data'!$P6832,15)&amp;"-"&amp;FLOOR('Transaction Data'!$P6832,15)+14</f>
        <v>60-74</v>
      </c>
      <c r="R6832" s="2" t="str">
        <f>IF('Transaction Data'!$L6832&lt;=10,"Less Expensive","Expensive")</f>
        <v>Expensive</v>
      </c>
      <c r="S6832" s="4">
        <f>WEEKDAY('Transaction Data'!$A6832)</f>
        <v>4</v>
      </c>
      <c r="T6832" s="2" t="str">
        <f>IF(WEEKDAY('Transaction Data'!$A6832,2)&lt;6,"Weekday","Weekend")</f>
        <v>Weekday</v>
      </c>
    </row>
    <row r="6833" ht="15.75" customHeight="1">
      <c r="A6833" s="1">
        <v>45413.0</v>
      </c>
      <c r="B6833" s="2" t="s">
        <v>6315</v>
      </c>
      <c r="C6833" s="2" t="s">
        <v>72</v>
      </c>
      <c r="D6833" s="1">
        <v>24917.0</v>
      </c>
      <c r="E6833" s="2" t="s">
        <v>63</v>
      </c>
      <c r="F6833" s="2">
        <v>89.0</v>
      </c>
      <c r="G6833" s="2" t="s">
        <v>60</v>
      </c>
      <c r="H6833" s="2" t="s">
        <v>42</v>
      </c>
      <c r="I6833" s="2" t="s">
        <v>25</v>
      </c>
      <c r="J6833" s="2" t="str">
        <f t="array" ref="J6833">XLOOKUP('Transaction Data'!$G6833,Product_Code,Biscuit_Brand)</f>
        <v>Peanut Butter Bites</v>
      </c>
      <c r="K6833" s="2">
        <f t="array" ref="K6833">XLOOKUP('Transaction Data'!$G6833,Product_Code,Cost)</f>
        <v>5</v>
      </c>
      <c r="L6833" s="2">
        <f t="array" ref="L6833">XLOOKUP('Transaction Data'!$G6833,Product_Code,Unit_Price)</f>
        <v>7</v>
      </c>
      <c r="M6833" s="3">
        <f>'Transaction Data'!$F6833*'Transaction Data'!$K6833</f>
        <v>445</v>
      </c>
      <c r="N6833" s="3">
        <f>'Transaction Data'!$F6833*'Transaction Data'!$L6833</f>
        <v>623</v>
      </c>
      <c r="O6833" s="3">
        <f>'Transaction Data'!$N6833-'Transaction Data'!$M6833</f>
        <v>178</v>
      </c>
      <c r="P6833" s="2">
        <f>DATEDIF('Transaction Data'!$D6833,'Transaction Data'!$A6833,"y")</f>
        <v>56</v>
      </c>
      <c r="Q6833" s="2" t="str">
        <f>FLOOR('Transaction Data'!$P6833,15)&amp;"-"&amp;FLOOR('Transaction Data'!$P6833,15)+14</f>
        <v>45-59</v>
      </c>
      <c r="R6833" s="2" t="str">
        <f>IF('Transaction Data'!$L6833&lt;=10,"Less Expensive","Expensive")</f>
        <v>Less Expensive</v>
      </c>
      <c r="S6833" s="4">
        <f>WEEKDAY('Transaction Data'!$A6833)</f>
        <v>4</v>
      </c>
      <c r="T6833" s="2" t="str">
        <f>IF(WEEKDAY('Transaction Data'!$A6833,2)&lt;6,"Weekday","Weekend")</f>
        <v>Weekday</v>
      </c>
    </row>
    <row r="6834" ht="15.75" customHeight="1">
      <c r="A6834" s="1">
        <v>45413.0</v>
      </c>
      <c r="B6834" s="2" t="s">
        <v>6316</v>
      </c>
      <c r="C6834" s="2" t="s">
        <v>72</v>
      </c>
      <c r="D6834" s="1">
        <v>23890.0</v>
      </c>
      <c r="E6834" s="2" t="s">
        <v>63</v>
      </c>
      <c r="F6834" s="2">
        <v>489.0</v>
      </c>
      <c r="G6834" s="2" t="s">
        <v>33</v>
      </c>
      <c r="H6834" s="2" t="s">
        <v>45</v>
      </c>
      <c r="I6834" s="2" t="s">
        <v>25</v>
      </c>
      <c r="J6834" s="2" t="str">
        <f t="array" ref="J6834">XLOOKUP('Transaction Data'!$G6834,Product_Code,Biscuit_Brand)</f>
        <v>Caramel Biscuits</v>
      </c>
      <c r="K6834" s="2">
        <f t="array" ref="K6834">XLOOKUP('Transaction Data'!$G6834,Product_Code,Cost)</f>
        <v>18</v>
      </c>
      <c r="L6834" s="2">
        <f t="array" ref="L6834">XLOOKUP('Transaction Data'!$G6834,Product_Code,Unit_Price)</f>
        <v>22</v>
      </c>
      <c r="M6834" s="3">
        <f>'Transaction Data'!$F6834*'Transaction Data'!$K6834</f>
        <v>8802</v>
      </c>
      <c r="N6834" s="3">
        <f>'Transaction Data'!$F6834*'Transaction Data'!$L6834</f>
        <v>10758</v>
      </c>
      <c r="O6834" s="3">
        <f>'Transaction Data'!$N6834-'Transaction Data'!$M6834</f>
        <v>1956</v>
      </c>
      <c r="P6834" s="2">
        <f>DATEDIF('Transaction Data'!$D6834,'Transaction Data'!$A6834,"y")</f>
        <v>58</v>
      </c>
      <c r="Q6834" s="2" t="str">
        <f>FLOOR('Transaction Data'!$P6834,15)&amp;"-"&amp;FLOOR('Transaction Data'!$P6834,15)+14</f>
        <v>45-59</v>
      </c>
      <c r="R6834" s="2" t="str">
        <f>IF('Transaction Data'!$L6834&lt;=10,"Less Expensive","Expensive")</f>
        <v>Expensive</v>
      </c>
      <c r="S6834" s="4">
        <f>WEEKDAY('Transaction Data'!$A6834)</f>
        <v>4</v>
      </c>
      <c r="T6834" s="2" t="str">
        <f>IF(WEEKDAY('Transaction Data'!$A6834,2)&lt;6,"Weekday","Weekend")</f>
        <v>Weekday</v>
      </c>
    </row>
    <row r="6835" ht="15.75" customHeight="1">
      <c r="A6835" s="1">
        <v>45447.0</v>
      </c>
      <c r="B6835" s="2" t="s">
        <v>6317</v>
      </c>
      <c r="C6835" s="2" t="s">
        <v>51</v>
      </c>
      <c r="D6835" s="1">
        <v>26593.0</v>
      </c>
      <c r="E6835" s="2" t="s">
        <v>37</v>
      </c>
      <c r="F6835" s="2">
        <v>115.0</v>
      </c>
      <c r="G6835" s="2" t="s">
        <v>61</v>
      </c>
      <c r="H6835" s="2" t="s">
        <v>49</v>
      </c>
      <c r="I6835" s="2" t="s">
        <v>25</v>
      </c>
      <c r="J6835" s="2" t="str">
        <f t="array" ref="J6835">XLOOKUP('Transaction Data'!$G6835,Product_Code,Biscuit_Brand)</f>
        <v>Choco Delight</v>
      </c>
      <c r="K6835" s="2">
        <f t="array" ref="K6835">XLOOKUP('Transaction Data'!$G6835,Product_Code,Cost)</f>
        <v>3</v>
      </c>
      <c r="L6835" s="2">
        <f t="array" ref="L6835">XLOOKUP('Transaction Data'!$G6835,Product_Code,Unit_Price)</f>
        <v>5</v>
      </c>
      <c r="M6835" s="3">
        <f>'Transaction Data'!$F6835*'Transaction Data'!$K6835</f>
        <v>345</v>
      </c>
      <c r="N6835" s="3">
        <f>'Transaction Data'!$F6835*'Transaction Data'!$L6835</f>
        <v>575</v>
      </c>
      <c r="O6835" s="3">
        <f>'Transaction Data'!$N6835-'Transaction Data'!$M6835</f>
        <v>230</v>
      </c>
      <c r="P6835" s="2">
        <f>DATEDIF('Transaction Data'!$D6835,'Transaction Data'!$A6835,"y")</f>
        <v>51</v>
      </c>
      <c r="Q6835" s="2" t="str">
        <f>FLOOR('Transaction Data'!$P6835,15)&amp;"-"&amp;FLOOR('Transaction Data'!$P6835,15)+14</f>
        <v>45-59</v>
      </c>
      <c r="R6835" s="2" t="str">
        <f>IF('Transaction Data'!$L6835&lt;=10,"Less Expensive","Expensive")</f>
        <v>Less Expensive</v>
      </c>
      <c r="S6835" s="4">
        <f>WEEKDAY('Transaction Data'!$A6835)</f>
        <v>3</v>
      </c>
      <c r="T6835" s="2" t="str">
        <f>IF(WEEKDAY('Transaction Data'!$A6835,2)&lt;6,"Weekday","Weekend")</f>
        <v>Weekday</v>
      </c>
    </row>
    <row r="6836" ht="15.75" customHeight="1">
      <c r="A6836" s="1">
        <v>45321.0</v>
      </c>
      <c r="B6836" s="2" t="s">
        <v>5838</v>
      </c>
      <c r="C6836" s="2" t="s">
        <v>41</v>
      </c>
      <c r="D6836" s="1">
        <v>35982.0</v>
      </c>
      <c r="E6836" s="2" t="s">
        <v>63</v>
      </c>
      <c r="F6836" s="2">
        <v>184.0</v>
      </c>
      <c r="G6836" s="2" t="s">
        <v>33</v>
      </c>
      <c r="H6836" s="2" t="s">
        <v>52</v>
      </c>
      <c r="I6836" s="2" t="s">
        <v>25</v>
      </c>
      <c r="J6836" s="2" t="str">
        <f t="array" ref="J6836">XLOOKUP('Transaction Data'!$G6836,Product_Code,Biscuit_Brand)</f>
        <v>Caramel Biscuits</v>
      </c>
      <c r="K6836" s="2">
        <f t="array" ref="K6836">XLOOKUP('Transaction Data'!$G6836,Product_Code,Cost)</f>
        <v>18</v>
      </c>
      <c r="L6836" s="2">
        <f t="array" ref="L6836">XLOOKUP('Transaction Data'!$G6836,Product_Code,Unit_Price)</f>
        <v>22</v>
      </c>
      <c r="M6836" s="3">
        <f>'Transaction Data'!$F6836*'Transaction Data'!$K6836</f>
        <v>3312</v>
      </c>
      <c r="N6836" s="3">
        <f>'Transaction Data'!$F6836*'Transaction Data'!$L6836</f>
        <v>4048</v>
      </c>
      <c r="O6836" s="3">
        <f>'Transaction Data'!$N6836-'Transaction Data'!$M6836</f>
        <v>736</v>
      </c>
      <c r="P6836" s="2">
        <f>DATEDIF('Transaction Data'!$D6836,'Transaction Data'!$A6836,"y")</f>
        <v>25</v>
      </c>
      <c r="Q6836" s="2" t="str">
        <f>FLOOR('Transaction Data'!$P6836,15)&amp;"-"&amp;FLOOR('Transaction Data'!$P6836,15)+14</f>
        <v>15-29</v>
      </c>
      <c r="R6836" s="2" t="str">
        <f>IF('Transaction Data'!$L6836&lt;=10,"Less Expensive","Expensive")</f>
        <v>Expensive</v>
      </c>
      <c r="S6836" s="4">
        <f>WEEKDAY('Transaction Data'!$A6836)</f>
        <v>3</v>
      </c>
      <c r="T6836" s="2" t="str">
        <f>IF(WEEKDAY('Transaction Data'!$A6836,2)&lt;6,"Weekday","Weekend")</f>
        <v>Weekday</v>
      </c>
    </row>
    <row r="6837" ht="15.75" customHeight="1">
      <c r="A6837" s="1">
        <v>45492.0</v>
      </c>
      <c r="B6837" s="2" t="s">
        <v>876</v>
      </c>
      <c r="C6837" s="2" t="s">
        <v>41</v>
      </c>
      <c r="D6837" s="1">
        <v>33796.0</v>
      </c>
      <c r="E6837" s="2" t="s">
        <v>27</v>
      </c>
      <c r="F6837" s="2">
        <v>133.0</v>
      </c>
      <c r="G6837" s="2" t="s">
        <v>28</v>
      </c>
      <c r="H6837" s="2" t="s">
        <v>49</v>
      </c>
      <c r="I6837" s="2" t="s">
        <v>30</v>
      </c>
      <c r="J6837" s="2" t="str">
        <f t="array" ref="J6837">XLOOKUP('Transaction Data'!$G6837,Product_Code,Biscuit_Brand)</f>
        <v>Shortbread</v>
      </c>
      <c r="K6837" s="2">
        <f t="array" ref="K6837">XLOOKUP('Transaction Data'!$G6837,Product_Code,Cost)</f>
        <v>10</v>
      </c>
      <c r="L6837" s="2">
        <f t="array" ref="L6837">XLOOKUP('Transaction Data'!$G6837,Product_Code,Unit_Price)</f>
        <v>45</v>
      </c>
      <c r="M6837" s="3">
        <f>'Transaction Data'!$F6837*'Transaction Data'!$K6837</f>
        <v>1330</v>
      </c>
      <c r="N6837" s="3">
        <f>'Transaction Data'!$F6837*'Transaction Data'!$L6837</f>
        <v>5985</v>
      </c>
      <c r="O6837" s="3">
        <f>'Transaction Data'!$N6837-'Transaction Data'!$M6837</f>
        <v>4655</v>
      </c>
      <c r="P6837" s="2">
        <f>DATEDIF('Transaction Data'!$D6837,'Transaction Data'!$A6837,"y")</f>
        <v>32</v>
      </c>
      <c r="Q6837" s="2" t="str">
        <f>FLOOR('Transaction Data'!$P6837,15)&amp;"-"&amp;FLOOR('Transaction Data'!$P6837,15)+14</f>
        <v>30-44</v>
      </c>
      <c r="R6837" s="2" t="str">
        <f>IF('Transaction Data'!$L6837&lt;=10,"Less Expensive","Expensive")</f>
        <v>Expensive</v>
      </c>
      <c r="S6837" s="4">
        <f>WEEKDAY('Transaction Data'!$A6837)</f>
        <v>6</v>
      </c>
      <c r="T6837" s="2" t="str">
        <f>IF(WEEKDAY('Transaction Data'!$A6837,2)&lt;6,"Weekday","Weekend")</f>
        <v>Weekday</v>
      </c>
    </row>
    <row r="6838" ht="15.75" customHeight="1">
      <c r="A6838" s="1">
        <v>45352.0</v>
      </c>
      <c r="B6838" s="2" t="s">
        <v>4837</v>
      </c>
      <c r="C6838" s="2" t="s">
        <v>32</v>
      </c>
      <c r="D6838" s="1">
        <v>21674.0</v>
      </c>
      <c r="E6838" s="2" t="s">
        <v>27</v>
      </c>
      <c r="F6838" s="2">
        <v>57.0</v>
      </c>
      <c r="G6838" s="2" t="s">
        <v>48</v>
      </c>
      <c r="H6838" s="2" t="s">
        <v>52</v>
      </c>
      <c r="I6838" s="2" t="s">
        <v>25</v>
      </c>
      <c r="J6838" s="2" t="str">
        <f t="array" ref="J6838">XLOOKUP('Transaction Data'!$G6838,Product_Code,Biscuit_Brand)</f>
        <v>Lemon Crisps</v>
      </c>
      <c r="K6838" s="2">
        <f t="array" ref="K6838">XLOOKUP('Transaction Data'!$G6838,Product_Code,Cost)</f>
        <v>7</v>
      </c>
      <c r="L6838" s="2">
        <f t="array" ref="L6838">XLOOKUP('Transaction Data'!$G6838,Product_Code,Unit_Price)</f>
        <v>9</v>
      </c>
      <c r="M6838" s="3">
        <f>'Transaction Data'!$F6838*'Transaction Data'!$K6838</f>
        <v>399</v>
      </c>
      <c r="N6838" s="3">
        <f>'Transaction Data'!$F6838*'Transaction Data'!$L6838</f>
        <v>513</v>
      </c>
      <c r="O6838" s="3">
        <f>'Transaction Data'!$N6838-'Transaction Data'!$M6838</f>
        <v>114</v>
      </c>
      <c r="P6838" s="2">
        <f>DATEDIF('Transaction Data'!$D6838,'Transaction Data'!$A6838,"y")</f>
        <v>64</v>
      </c>
      <c r="Q6838" s="2" t="str">
        <f>FLOOR('Transaction Data'!$P6838,15)&amp;"-"&amp;FLOOR('Transaction Data'!$P6838,15)+14</f>
        <v>60-74</v>
      </c>
      <c r="R6838" s="2" t="str">
        <f>IF('Transaction Data'!$L6838&lt;=10,"Less Expensive","Expensive")</f>
        <v>Less Expensive</v>
      </c>
      <c r="S6838" s="4">
        <f>WEEKDAY('Transaction Data'!$A6838)</f>
        <v>6</v>
      </c>
      <c r="T6838" s="2" t="str">
        <f>IF(WEEKDAY('Transaction Data'!$A6838,2)&lt;6,"Weekday","Weekend")</f>
        <v>Weekday</v>
      </c>
    </row>
    <row r="6839" ht="15.75" customHeight="1">
      <c r="A6839" s="1">
        <v>45336.0</v>
      </c>
      <c r="B6839" s="2" t="s">
        <v>6318</v>
      </c>
      <c r="C6839" s="2" t="s">
        <v>65</v>
      </c>
      <c r="D6839" s="1">
        <v>27652.0</v>
      </c>
      <c r="E6839" s="2" t="s">
        <v>63</v>
      </c>
      <c r="F6839" s="2">
        <v>134.0</v>
      </c>
      <c r="G6839" s="2" t="s">
        <v>57</v>
      </c>
      <c r="H6839" s="2" t="s">
        <v>52</v>
      </c>
      <c r="I6839" s="2" t="s">
        <v>25</v>
      </c>
      <c r="J6839" s="2" t="str">
        <f t="array" ref="J6839">XLOOKUP('Transaction Data'!$G6839,Product_Code,Biscuit_Brand)</f>
        <v>Oatmeal Cookies</v>
      </c>
      <c r="K6839" s="2">
        <f t="array" ref="K6839">XLOOKUP('Transaction Data'!$G6839,Product_Code,Cost)</f>
        <v>19</v>
      </c>
      <c r="L6839" s="2">
        <f t="array" ref="L6839">XLOOKUP('Transaction Data'!$G6839,Product_Code,Unit_Price)</f>
        <v>23</v>
      </c>
      <c r="M6839" s="3">
        <f>'Transaction Data'!$F6839*'Transaction Data'!$K6839</f>
        <v>2546</v>
      </c>
      <c r="N6839" s="3">
        <f>'Transaction Data'!$F6839*'Transaction Data'!$L6839</f>
        <v>3082</v>
      </c>
      <c r="O6839" s="3">
        <f>'Transaction Data'!$N6839-'Transaction Data'!$M6839</f>
        <v>536</v>
      </c>
      <c r="P6839" s="2">
        <f>DATEDIF('Transaction Data'!$D6839,'Transaction Data'!$A6839,"y")</f>
        <v>48</v>
      </c>
      <c r="Q6839" s="2" t="str">
        <f>FLOOR('Transaction Data'!$P6839,15)&amp;"-"&amp;FLOOR('Transaction Data'!$P6839,15)+14</f>
        <v>45-59</v>
      </c>
      <c r="R6839" s="2" t="str">
        <f>IF('Transaction Data'!$L6839&lt;=10,"Less Expensive","Expensive")</f>
        <v>Expensive</v>
      </c>
      <c r="S6839" s="4">
        <f>WEEKDAY('Transaction Data'!$A6839)</f>
        <v>4</v>
      </c>
      <c r="T6839" s="2" t="str">
        <f>IF(WEEKDAY('Transaction Data'!$A6839,2)&lt;6,"Weekday","Weekend")</f>
        <v>Weekday</v>
      </c>
    </row>
    <row r="6840" ht="15.75" customHeight="1">
      <c r="A6840" s="1">
        <v>45418.0</v>
      </c>
      <c r="B6840" s="2" t="s">
        <v>6319</v>
      </c>
      <c r="C6840" s="2" t="s">
        <v>78</v>
      </c>
      <c r="D6840" s="1">
        <v>20858.0</v>
      </c>
      <c r="E6840" s="2" t="s">
        <v>27</v>
      </c>
      <c r="F6840" s="2">
        <v>72.0</v>
      </c>
      <c r="G6840" s="2" t="s">
        <v>33</v>
      </c>
      <c r="H6840" s="2" t="s">
        <v>45</v>
      </c>
      <c r="I6840" s="2" t="s">
        <v>25</v>
      </c>
      <c r="J6840" s="2" t="str">
        <f t="array" ref="J6840">XLOOKUP('Transaction Data'!$G6840,Product_Code,Biscuit_Brand)</f>
        <v>Caramel Biscuits</v>
      </c>
      <c r="K6840" s="2">
        <f t="array" ref="K6840">XLOOKUP('Transaction Data'!$G6840,Product_Code,Cost)</f>
        <v>18</v>
      </c>
      <c r="L6840" s="2">
        <f t="array" ref="L6840">XLOOKUP('Transaction Data'!$G6840,Product_Code,Unit_Price)</f>
        <v>22</v>
      </c>
      <c r="M6840" s="3">
        <f>'Transaction Data'!$F6840*'Transaction Data'!$K6840</f>
        <v>1296</v>
      </c>
      <c r="N6840" s="3">
        <f>'Transaction Data'!$F6840*'Transaction Data'!$L6840</f>
        <v>1584</v>
      </c>
      <c r="O6840" s="3">
        <f>'Transaction Data'!$N6840-'Transaction Data'!$M6840</f>
        <v>288</v>
      </c>
      <c r="P6840" s="2">
        <f>DATEDIF('Transaction Data'!$D6840,'Transaction Data'!$A6840,"y")</f>
        <v>67</v>
      </c>
      <c r="Q6840" s="2" t="str">
        <f>FLOOR('Transaction Data'!$P6840,15)&amp;"-"&amp;FLOOR('Transaction Data'!$P6840,15)+14</f>
        <v>60-74</v>
      </c>
      <c r="R6840" s="2" t="str">
        <f>IF('Transaction Data'!$L6840&lt;=10,"Less Expensive","Expensive")</f>
        <v>Expensive</v>
      </c>
      <c r="S6840" s="4">
        <f>WEEKDAY('Transaction Data'!$A6840)</f>
        <v>2</v>
      </c>
      <c r="T6840" s="2" t="str">
        <f>IF(WEEKDAY('Transaction Data'!$A6840,2)&lt;6,"Weekday","Weekend")</f>
        <v>Weekday</v>
      </c>
    </row>
    <row r="6841" ht="15.75" customHeight="1">
      <c r="A6841" s="1">
        <v>45370.0</v>
      </c>
      <c r="B6841" s="2" t="s">
        <v>6320</v>
      </c>
      <c r="C6841" s="2" t="s">
        <v>54</v>
      </c>
      <c r="D6841" s="1">
        <v>27914.0</v>
      </c>
      <c r="E6841" s="2" t="s">
        <v>63</v>
      </c>
      <c r="F6841" s="2">
        <v>252.0</v>
      </c>
      <c r="G6841" s="2" t="s">
        <v>38</v>
      </c>
      <c r="H6841" s="2" t="s">
        <v>49</v>
      </c>
      <c r="I6841" s="2" t="s">
        <v>25</v>
      </c>
      <c r="J6841" s="2" t="str">
        <f t="array" ref="J6841">XLOOKUP('Transaction Data'!$G6841,Product_Code,Biscuit_Brand)</f>
        <v>Ginger Snaps</v>
      </c>
      <c r="K6841" s="2">
        <f t="array" ref="K6841">XLOOKUP('Transaction Data'!$G6841,Product_Code,Cost)</f>
        <v>14</v>
      </c>
      <c r="L6841" s="2">
        <f t="array" ref="L6841">XLOOKUP('Transaction Data'!$G6841,Product_Code,Unit_Price)</f>
        <v>28</v>
      </c>
      <c r="M6841" s="3">
        <f>'Transaction Data'!$F6841*'Transaction Data'!$K6841</f>
        <v>3528</v>
      </c>
      <c r="N6841" s="3">
        <f>'Transaction Data'!$F6841*'Transaction Data'!$L6841</f>
        <v>7056</v>
      </c>
      <c r="O6841" s="3">
        <f>'Transaction Data'!$N6841-'Transaction Data'!$M6841</f>
        <v>3528</v>
      </c>
      <c r="P6841" s="2">
        <f>DATEDIF('Transaction Data'!$D6841,'Transaction Data'!$A6841,"y")</f>
        <v>47</v>
      </c>
      <c r="Q6841" s="2" t="str">
        <f>FLOOR('Transaction Data'!$P6841,15)&amp;"-"&amp;FLOOR('Transaction Data'!$P6841,15)+14</f>
        <v>45-59</v>
      </c>
      <c r="R6841" s="2" t="str">
        <f>IF('Transaction Data'!$L6841&lt;=10,"Less Expensive","Expensive")</f>
        <v>Expensive</v>
      </c>
      <c r="S6841" s="4">
        <f>WEEKDAY('Transaction Data'!$A6841)</f>
        <v>3</v>
      </c>
      <c r="T6841" s="2" t="str">
        <f>IF(WEEKDAY('Transaction Data'!$A6841,2)&lt;6,"Weekday","Weekend")</f>
        <v>Weekday</v>
      </c>
    </row>
    <row r="6842" ht="15.75" customHeight="1">
      <c r="A6842" s="1">
        <v>45483.0</v>
      </c>
      <c r="B6842" s="2" t="s">
        <v>6321</v>
      </c>
      <c r="C6842" s="2" t="s">
        <v>32</v>
      </c>
      <c r="D6842" s="1">
        <v>30521.0</v>
      </c>
      <c r="E6842" s="2" t="s">
        <v>63</v>
      </c>
      <c r="F6842" s="2">
        <v>112.0</v>
      </c>
      <c r="G6842" s="2" t="s">
        <v>28</v>
      </c>
      <c r="H6842" s="2" t="s">
        <v>52</v>
      </c>
      <c r="I6842" s="2" t="s">
        <v>25</v>
      </c>
      <c r="J6842" s="2" t="str">
        <f t="array" ref="J6842">XLOOKUP('Transaction Data'!$G6842,Product_Code,Biscuit_Brand)</f>
        <v>Shortbread</v>
      </c>
      <c r="K6842" s="2">
        <f t="array" ref="K6842">XLOOKUP('Transaction Data'!$G6842,Product_Code,Cost)</f>
        <v>10</v>
      </c>
      <c r="L6842" s="2">
        <f t="array" ref="L6842">XLOOKUP('Transaction Data'!$G6842,Product_Code,Unit_Price)</f>
        <v>45</v>
      </c>
      <c r="M6842" s="3">
        <f>'Transaction Data'!$F6842*'Transaction Data'!$K6842</f>
        <v>1120</v>
      </c>
      <c r="N6842" s="3">
        <f>'Transaction Data'!$F6842*'Transaction Data'!$L6842</f>
        <v>5040</v>
      </c>
      <c r="O6842" s="3">
        <f>'Transaction Data'!$N6842-'Transaction Data'!$M6842</f>
        <v>3920</v>
      </c>
      <c r="P6842" s="2">
        <f>DATEDIF('Transaction Data'!$D6842,'Transaction Data'!$A6842,"y")</f>
        <v>40</v>
      </c>
      <c r="Q6842" s="2" t="str">
        <f>FLOOR('Transaction Data'!$P6842,15)&amp;"-"&amp;FLOOR('Transaction Data'!$P6842,15)+14</f>
        <v>30-44</v>
      </c>
      <c r="R6842" s="2" t="str">
        <f>IF('Transaction Data'!$L6842&lt;=10,"Less Expensive","Expensive")</f>
        <v>Expensive</v>
      </c>
      <c r="S6842" s="4">
        <f>WEEKDAY('Transaction Data'!$A6842)</f>
        <v>4</v>
      </c>
      <c r="T6842" s="2" t="str">
        <f>IF(WEEKDAY('Transaction Data'!$A6842,2)&lt;6,"Weekday","Weekend")</f>
        <v>Weekday</v>
      </c>
    </row>
    <row r="6843" ht="15.75" customHeight="1">
      <c r="A6843" s="1">
        <v>45296.0</v>
      </c>
      <c r="B6843" s="2" t="s">
        <v>4881</v>
      </c>
      <c r="C6843" s="2" t="s">
        <v>47</v>
      </c>
      <c r="D6843" s="1">
        <v>37772.0</v>
      </c>
      <c r="E6843" s="2" t="s">
        <v>22</v>
      </c>
      <c r="F6843" s="2">
        <v>143.0</v>
      </c>
      <c r="G6843" s="2" t="s">
        <v>57</v>
      </c>
      <c r="H6843" s="2" t="s">
        <v>49</v>
      </c>
      <c r="I6843" s="2" t="s">
        <v>25</v>
      </c>
      <c r="J6843" s="2" t="str">
        <f t="array" ref="J6843">XLOOKUP('Transaction Data'!$G6843,Product_Code,Biscuit_Brand)</f>
        <v>Oatmeal Cookies</v>
      </c>
      <c r="K6843" s="2">
        <f t="array" ref="K6843">XLOOKUP('Transaction Data'!$G6843,Product_Code,Cost)</f>
        <v>19</v>
      </c>
      <c r="L6843" s="2">
        <f t="array" ref="L6843">XLOOKUP('Transaction Data'!$G6843,Product_Code,Unit_Price)</f>
        <v>23</v>
      </c>
      <c r="M6843" s="3">
        <f>'Transaction Data'!$F6843*'Transaction Data'!$K6843</f>
        <v>2717</v>
      </c>
      <c r="N6843" s="3">
        <f>'Transaction Data'!$F6843*'Transaction Data'!$L6843</f>
        <v>3289</v>
      </c>
      <c r="O6843" s="3">
        <f>'Transaction Data'!$N6843-'Transaction Data'!$M6843</f>
        <v>572</v>
      </c>
      <c r="P6843" s="2">
        <f>DATEDIF('Transaction Data'!$D6843,'Transaction Data'!$A6843,"y")</f>
        <v>20</v>
      </c>
      <c r="Q6843" s="2" t="str">
        <f>FLOOR('Transaction Data'!$P6843,15)&amp;"-"&amp;FLOOR('Transaction Data'!$P6843,15)+14</f>
        <v>15-29</v>
      </c>
      <c r="R6843" s="2" t="str">
        <f>IF('Transaction Data'!$L6843&lt;=10,"Less Expensive","Expensive")</f>
        <v>Expensive</v>
      </c>
      <c r="S6843" s="4">
        <f>WEEKDAY('Transaction Data'!$A6843)</f>
        <v>6</v>
      </c>
      <c r="T6843" s="2" t="str">
        <f>IF(WEEKDAY('Transaction Data'!$A6843,2)&lt;6,"Weekday","Weekend")</f>
        <v>Weekday</v>
      </c>
    </row>
    <row r="6844" ht="15.75" customHeight="1">
      <c r="A6844" s="1">
        <v>45310.0</v>
      </c>
      <c r="B6844" s="2" t="s">
        <v>6322</v>
      </c>
      <c r="C6844" s="2" t="s">
        <v>78</v>
      </c>
      <c r="D6844" s="1">
        <v>25336.0</v>
      </c>
      <c r="E6844" s="2" t="s">
        <v>27</v>
      </c>
      <c r="F6844" s="2">
        <v>207.0</v>
      </c>
      <c r="G6844" s="2" t="s">
        <v>55</v>
      </c>
      <c r="H6844" s="2" t="s">
        <v>52</v>
      </c>
      <c r="I6844" s="2" t="s">
        <v>25</v>
      </c>
      <c r="J6844" s="2" t="str">
        <f t="array" ref="J6844">XLOOKUP('Transaction Data'!$G6844,Product_Code,Biscuit_Brand)</f>
        <v>Vanilla Wafers</v>
      </c>
      <c r="K6844" s="2">
        <f t="array" ref="K6844">XLOOKUP('Transaction Data'!$G6844,Product_Code,Cost)</f>
        <v>18</v>
      </c>
      <c r="L6844" s="2">
        <f t="array" ref="L6844">XLOOKUP('Transaction Data'!$G6844,Product_Code,Unit_Price)</f>
        <v>36</v>
      </c>
      <c r="M6844" s="3">
        <f>'Transaction Data'!$F6844*'Transaction Data'!$K6844</f>
        <v>3726</v>
      </c>
      <c r="N6844" s="3">
        <f>'Transaction Data'!$F6844*'Transaction Data'!$L6844</f>
        <v>7452</v>
      </c>
      <c r="O6844" s="3">
        <f>'Transaction Data'!$N6844-'Transaction Data'!$M6844</f>
        <v>3726</v>
      </c>
      <c r="P6844" s="2">
        <f>DATEDIF('Transaction Data'!$D6844,'Transaction Data'!$A6844,"y")</f>
        <v>54</v>
      </c>
      <c r="Q6844" s="2" t="str">
        <f>FLOOR('Transaction Data'!$P6844,15)&amp;"-"&amp;FLOOR('Transaction Data'!$P6844,15)+14</f>
        <v>45-59</v>
      </c>
      <c r="R6844" s="2" t="str">
        <f>IF('Transaction Data'!$L6844&lt;=10,"Less Expensive","Expensive")</f>
        <v>Expensive</v>
      </c>
      <c r="S6844" s="4">
        <f>WEEKDAY('Transaction Data'!$A6844)</f>
        <v>6</v>
      </c>
      <c r="T6844" s="2" t="str">
        <f>IF(WEEKDAY('Transaction Data'!$A6844,2)&lt;6,"Weekday","Weekend")</f>
        <v>Weekday</v>
      </c>
    </row>
    <row r="6845" ht="15.75" customHeight="1">
      <c r="A6845" s="1">
        <v>45311.0</v>
      </c>
      <c r="B6845" s="2" t="s">
        <v>6323</v>
      </c>
      <c r="C6845" s="2" t="s">
        <v>54</v>
      </c>
      <c r="D6845" s="1">
        <v>20630.0</v>
      </c>
      <c r="E6845" s="2" t="s">
        <v>63</v>
      </c>
      <c r="F6845" s="2">
        <v>465.0</v>
      </c>
      <c r="G6845" s="2" t="s">
        <v>28</v>
      </c>
      <c r="H6845" s="2" t="s">
        <v>34</v>
      </c>
      <c r="I6845" s="2" t="s">
        <v>25</v>
      </c>
      <c r="J6845" s="2" t="str">
        <f t="array" ref="J6845">XLOOKUP('Transaction Data'!$G6845,Product_Code,Biscuit_Brand)</f>
        <v>Shortbread</v>
      </c>
      <c r="K6845" s="2">
        <f t="array" ref="K6845">XLOOKUP('Transaction Data'!$G6845,Product_Code,Cost)</f>
        <v>10</v>
      </c>
      <c r="L6845" s="2">
        <f t="array" ref="L6845">XLOOKUP('Transaction Data'!$G6845,Product_Code,Unit_Price)</f>
        <v>45</v>
      </c>
      <c r="M6845" s="3">
        <f>'Transaction Data'!$F6845*'Transaction Data'!$K6845</f>
        <v>4650</v>
      </c>
      <c r="N6845" s="3">
        <f>'Transaction Data'!$F6845*'Transaction Data'!$L6845</f>
        <v>20925</v>
      </c>
      <c r="O6845" s="3">
        <f>'Transaction Data'!$N6845-'Transaction Data'!$M6845</f>
        <v>16275</v>
      </c>
      <c r="P6845" s="2">
        <f>DATEDIF('Transaction Data'!$D6845,'Transaction Data'!$A6845,"y")</f>
        <v>67</v>
      </c>
      <c r="Q6845" s="2" t="str">
        <f>FLOOR('Transaction Data'!$P6845,15)&amp;"-"&amp;FLOOR('Transaction Data'!$P6845,15)+14</f>
        <v>60-74</v>
      </c>
      <c r="R6845" s="2" t="str">
        <f>IF('Transaction Data'!$L6845&lt;=10,"Less Expensive","Expensive")</f>
        <v>Expensive</v>
      </c>
      <c r="S6845" s="4">
        <f>WEEKDAY('Transaction Data'!$A6845)</f>
        <v>7</v>
      </c>
      <c r="T6845" s="2" t="str">
        <f>IF(WEEKDAY('Transaction Data'!$A6845,2)&lt;6,"Weekday","Weekend")</f>
        <v>Weekend</v>
      </c>
    </row>
    <row r="6846" ht="15.75" customHeight="1">
      <c r="A6846" s="1">
        <v>45492.0</v>
      </c>
      <c r="B6846" s="2" t="s">
        <v>6324</v>
      </c>
      <c r="C6846" s="2" t="s">
        <v>32</v>
      </c>
      <c r="D6846" s="1">
        <v>21920.0</v>
      </c>
      <c r="E6846" s="2" t="s">
        <v>27</v>
      </c>
      <c r="F6846" s="2">
        <v>78.0</v>
      </c>
      <c r="G6846" s="2" t="s">
        <v>48</v>
      </c>
      <c r="H6846" s="2" t="s">
        <v>34</v>
      </c>
      <c r="I6846" s="2" t="s">
        <v>25</v>
      </c>
      <c r="J6846" s="2" t="str">
        <f t="array" ref="J6846">XLOOKUP('Transaction Data'!$G6846,Product_Code,Biscuit_Brand)</f>
        <v>Lemon Crisps</v>
      </c>
      <c r="K6846" s="2">
        <f t="array" ref="K6846">XLOOKUP('Transaction Data'!$G6846,Product_Code,Cost)</f>
        <v>7</v>
      </c>
      <c r="L6846" s="2">
        <f t="array" ref="L6846">XLOOKUP('Transaction Data'!$G6846,Product_Code,Unit_Price)</f>
        <v>9</v>
      </c>
      <c r="M6846" s="3">
        <f>'Transaction Data'!$F6846*'Transaction Data'!$K6846</f>
        <v>546</v>
      </c>
      <c r="N6846" s="3">
        <f>'Transaction Data'!$F6846*'Transaction Data'!$L6846</f>
        <v>702</v>
      </c>
      <c r="O6846" s="3">
        <f>'Transaction Data'!$N6846-'Transaction Data'!$M6846</f>
        <v>156</v>
      </c>
      <c r="P6846" s="2">
        <f>DATEDIF('Transaction Data'!$D6846,'Transaction Data'!$A6846,"y")</f>
        <v>64</v>
      </c>
      <c r="Q6846" s="2" t="str">
        <f>FLOOR('Transaction Data'!$P6846,15)&amp;"-"&amp;FLOOR('Transaction Data'!$P6846,15)+14</f>
        <v>60-74</v>
      </c>
      <c r="R6846" s="2" t="str">
        <f>IF('Transaction Data'!$L6846&lt;=10,"Less Expensive","Expensive")</f>
        <v>Less Expensive</v>
      </c>
      <c r="S6846" s="4">
        <f>WEEKDAY('Transaction Data'!$A6846)</f>
        <v>6</v>
      </c>
      <c r="T6846" s="2" t="str">
        <f>IF(WEEKDAY('Transaction Data'!$A6846,2)&lt;6,"Weekday","Weekend")</f>
        <v>Weekday</v>
      </c>
    </row>
    <row r="6847" ht="15.75" customHeight="1">
      <c r="A6847" s="1">
        <v>45303.0</v>
      </c>
      <c r="B6847" s="2" t="s">
        <v>3775</v>
      </c>
      <c r="C6847" s="2" t="s">
        <v>32</v>
      </c>
      <c r="D6847" s="1">
        <v>26312.0</v>
      </c>
      <c r="E6847" s="2" t="s">
        <v>37</v>
      </c>
      <c r="F6847" s="2">
        <v>356.0</v>
      </c>
      <c r="G6847" s="2" t="s">
        <v>48</v>
      </c>
      <c r="H6847" s="2" t="s">
        <v>39</v>
      </c>
      <c r="I6847" s="2" t="s">
        <v>25</v>
      </c>
      <c r="J6847" s="2" t="str">
        <f t="array" ref="J6847">XLOOKUP('Transaction Data'!$G6847,Product_Code,Biscuit_Brand)</f>
        <v>Lemon Crisps</v>
      </c>
      <c r="K6847" s="2">
        <f t="array" ref="K6847">XLOOKUP('Transaction Data'!$G6847,Product_Code,Cost)</f>
        <v>7</v>
      </c>
      <c r="L6847" s="2">
        <f t="array" ref="L6847">XLOOKUP('Transaction Data'!$G6847,Product_Code,Unit_Price)</f>
        <v>9</v>
      </c>
      <c r="M6847" s="3">
        <f>'Transaction Data'!$F6847*'Transaction Data'!$K6847</f>
        <v>2492</v>
      </c>
      <c r="N6847" s="3">
        <f>'Transaction Data'!$F6847*'Transaction Data'!$L6847</f>
        <v>3204</v>
      </c>
      <c r="O6847" s="3">
        <f>'Transaction Data'!$N6847-'Transaction Data'!$M6847</f>
        <v>712</v>
      </c>
      <c r="P6847" s="2">
        <f>DATEDIF('Transaction Data'!$D6847,'Transaction Data'!$A6847,"y")</f>
        <v>51</v>
      </c>
      <c r="Q6847" s="2" t="str">
        <f>FLOOR('Transaction Data'!$P6847,15)&amp;"-"&amp;FLOOR('Transaction Data'!$P6847,15)+14</f>
        <v>45-59</v>
      </c>
      <c r="R6847" s="2" t="str">
        <f>IF('Transaction Data'!$L6847&lt;=10,"Less Expensive","Expensive")</f>
        <v>Less Expensive</v>
      </c>
      <c r="S6847" s="4">
        <f>WEEKDAY('Transaction Data'!$A6847)</f>
        <v>6</v>
      </c>
      <c r="T6847" s="2" t="str">
        <f>IF(WEEKDAY('Transaction Data'!$A6847,2)&lt;6,"Weekday","Weekend")</f>
        <v>Weekday</v>
      </c>
    </row>
    <row r="6848" ht="15.75" customHeight="1">
      <c r="A6848" s="1">
        <v>45370.0</v>
      </c>
      <c r="B6848" s="2" t="s">
        <v>6325</v>
      </c>
      <c r="C6848" s="2" t="s">
        <v>21</v>
      </c>
      <c r="D6848" s="1">
        <v>36013.0</v>
      </c>
      <c r="E6848" s="2" t="s">
        <v>37</v>
      </c>
      <c r="F6848" s="2">
        <v>484.0</v>
      </c>
      <c r="G6848" s="2" t="s">
        <v>28</v>
      </c>
      <c r="H6848" s="2" t="s">
        <v>42</v>
      </c>
      <c r="I6848" s="2" t="s">
        <v>30</v>
      </c>
      <c r="J6848" s="2" t="str">
        <f t="array" ref="J6848">XLOOKUP('Transaction Data'!$G6848,Product_Code,Biscuit_Brand)</f>
        <v>Shortbread</v>
      </c>
      <c r="K6848" s="2">
        <f t="array" ref="K6848">XLOOKUP('Transaction Data'!$G6848,Product_Code,Cost)</f>
        <v>10</v>
      </c>
      <c r="L6848" s="2">
        <f t="array" ref="L6848">XLOOKUP('Transaction Data'!$G6848,Product_Code,Unit_Price)</f>
        <v>45</v>
      </c>
      <c r="M6848" s="3">
        <f>'Transaction Data'!$F6848*'Transaction Data'!$K6848</f>
        <v>4840</v>
      </c>
      <c r="N6848" s="3">
        <f>'Transaction Data'!$F6848*'Transaction Data'!$L6848</f>
        <v>21780</v>
      </c>
      <c r="O6848" s="3">
        <f>'Transaction Data'!$N6848-'Transaction Data'!$M6848</f>
        <v>16940</v>
      </c>
      <c r="P6848" s="2">
        <f>DATEDIF('Transaction Data'!$D6848,'Transaction Data'!$A6848,"y")</f>
        <v>25</v>
      </c>
      <c r="Q6848" s="2" t="str">
        <f>FLOOR('Transaction Data'!$P6848,15)&amp;"-"&amp;FLOOR('Transaction Data'!$P6848,15)+14</f>
        <v>15-29</v>
      </c>
      <c r="R6848" s="2" t="str">
        <f>IF('Transaction Data'!$L6848&lt;=10,"Less Expensive","Expensive")</f>
        <v>Expensive</v>
      </c>
      <c r="S6848" s="4">
        <f>WEEKDAY('Transaction Data'!$A6848)</f>
        <v>3</v>
      </c>
      <c r="T6848" s="2" t="str">
        <f>IF(WEEKDAY('Transaction Data'!$A6848,2)&lt;6,"Weekday","Weekend")</f>
        <v>Weekday</v>
      </c>
    </row>
    <row r="6849" ht="15.75" customHeight="1">
      <c r="A6849" s="1">
        <v>45482.0</v>
      </c>
      <c r="B6849" s="2" t="s">
        <v>6326</v>
      </c>
      <c r="C6849" s="2" t="s">
        <v>32</v>
      </c>
      <c r="D6849" s="1">
        <v>38188.0</v>
      </c>
      <c r="E6849" s="2" t="s">
        <v>37</v>
      </c>
      <c r="F6849" s="2">
        <v>428.0</v>
      </c>
      <c r="G6849" s="2" t="s">
        <v>38</v>
      </c>
      <c r="H6849" s="2" t="s">
        <v>45</v>
      </c>
      <c r="I6849" s="2" t="s">
        <v>25</v>
      </c>
      <c r="J6849" s="2" t="str">
        <f t="array" ref="J6849">XLOOKUP('Transaction Data'!$G6849,Product_Code,Biscuit_Brand)</f>
        <v>Ginger Snaps</v>
      </c>
      <c r="K6849" s="2">
        <f t="array" ref="K6849">XLOOKUP('Transaction Data'!$G6849,Product_Code,Cost)</f>
        <v>14</v>
      </c>
      <c r="L6849" s="2">
        <f t="array" ref="L6849">XLOOKUP('Transaction Data'!$G6849,Product_Code,Unit_Price)</f>
        <v>28</v>
      </c>
      <c r="M6849" s="3">
        <f>'Transaction Data'!$F6849*'Transaction Data'!$K6849</f>
        <v>5992</v>
      </c>
      <c r="N6849" s="3">
        <f>'Transaction Data'!$F6849*'Transaction Data'!$L6849</f>
        <v>11984</v>
      </c>
      <c r="O6849" s="3">
        <f>'Transaction Data'!$N6849-'Transaction Data'!$M6849</f>
        <v>5992</v>
      </c>
      <c r="P6849" s="2">
        <f>DATEDIF('Transaction Data'!$D6849,'Transaction Data'!$A6849,"y")</f>
        <v>19</v>
      </c>
      <c r="Q6849" s="2" t="str">
        <f>FLOOR('Transaction Data'!$P6849,15)&amp;"-"&amp;FLOOR('Transaction Data'!$P6849,15)+14</f>
        <v>15-29</v>
      </c>
      <c r="R6849" s="2" t="str">
        <f>IF('Transaction Data'!$L6849&lt;=10,"Less Expensive","Expensive")</f>
        <v>Expensive</v>
      </c>
      <c r="S6849" s="4">
        <f>WEEKDAY('Transaction Data'!$A6849)</f>
        <v>3</v>
      </c>
      <c r="T6849" s="2" t="str">
        <f>IF(WEEKDAY('Transaction Data'!$A6849,2)&lt;6,"Weekday","Weekend")</f>
        <v>Weekday</v>
      </c>
    </row>
    <row r="6850" ht="15.75" customHeight="1">
      <c r="A6850" s="1">
        <v>45479.0</v>
      </c>
      <c r="B6850" s="2" t="s">
        <v>6327</v>
      </c>
      <c r="C6850" s="2" t="s">
        <v>21</v>
      </c>
      <c r="D6850" s="1">
        <v>17169.0</v>
      </c>
      <c r="E6850" s="2" t="s">
        <v>63</v>
      </c>
      <c r="F6850" s="2">
        <v>85.0</v>
      </c>
      <c r="G6850" s="2" t="s">
        <v>57</v>
      </c>
      <c r="H6850" s="2" t="s">
        <v>49</v>
      </c>
      <c r="I6850" s="2" t="s">
        <v>25</v>
      </c>
      <c r="J6850" s="2" t="str">
        <f t="array" ref="J6850">XLOOKUP('Transaction Data'!$G6850,Product_Code,Biscuit_Brand)</f>
        <v>Oatmeal Cookies</v>
      </c>
      <c r="K6850" s="2">
        <f t="array" ref="K6850">XLOOKUP('Transaction Data'!$G6850,Product_Code,Cost)</f>
        <v>19</v>
      </c>
      <c r="L6850" s="2">
        <f t="array" ref="L6850">XLOOKUP('Transaction Data'!$G6850,Product_Code,Unit_Price)</f>
        <v>23</v>
      </c>
      <c r="M6850" s="3">
        <f>'Transaction Data'!$F6850*'Transaction Data'!$K6850</f>
        <v>1615</v>
      </c>
      <c r="N6850" s="3">
        <f>'Transaction Data'!$F6850*'Transaction Data'!$L6850</f>
        <v>1955</v>
      </c>
      <c r="O6850" s="3">
        <f>'Transaction Data'!$N6850-'Transaction Data'!$M6850</f>
        <v>340</v>
      </c>
      <c r="P6850" s="2">
        <f>DATEDIF('Transaction Data'!$D6850,'Transaction Data'!$A6850,"y")</f>
        <v>77</v>
      </c>
      <c r="Q6850" s="2" t="str">
        <f>FLOOR('Transaction Data'!$P6850,15)&amp;"-"&amp;FLOOR('Transaction Data'!$P6850,15)+14</f>
        <v>75-89</v>
      </c>
      <c r="R6850" s="2" t="str">
        <f>IF('Transaction Data'!$L6850&lt;=10,"Less Expensive","Expensive")</f>
        <v>Expensive</v>
      </c>
      <c r="S6850" s="4">
        <f>WEEKDAY('Transaction Data'!$A6850)</f>
        <v>7</v>
      </c>
      <c r="T6850" s="2" t="str">
        <f>IF(WEEKDAY('Transaction Data'!$A6850,2)&lt;6,"Weekday","Weekend")</f>
        <v>Weekend</v>
      </c>
    </row>
    <row r="6851" ht="15.75" customHeight="1">
      <c r="A6851" s="1">
        <v>45487.0</v>
      </c>
      <c r="B6851" s="2" t="s">
        <v>6328</v>
      </c>
      <c r="C6851" s="2" t="s">
        <v>32</v>
      </c>
      <c r="D6851" s="1">
        <v>20936.0</v>
      </c>
      <c r="E6851" s="2" t="s">
        <v>37</v>
      </c>
      <c r="F6851" s="2">
        <v>144.0</v>
      </c>
      <c r="G6851" s="2" t="s">
        <v>23</v>
      </c>
      <c r="H6851" s="2" t="s">
        <v>52</v>
      </c>
      <c r="I6851" s="2" t="s">
        <v>25</v>
      </c>
      <c r="J6851" s="2" t="str">
        <f t="array" ref="J6851">XLOOKUP('Transaction Data'!$G6851,Product_Code,Biscuit_Brand)</f>
        <v>Cinnamon Swirls</v>
      </c>
      <c r="K6851" s="2">
        <f t="array" ref="K6851">XLOOKUP('Transaction Data'!$G6851,Product_Code,Cost)</f>
        <v>10</v>
      </c>
      <c r="L6851" s="2">
        <f t="array" ref="L6851">XLOOKUP('Transaction Data'!$G6851,Product_Code,Unit_Price)</f>
        <v>14</v>
      </c>
      <c r="M6851" s="3">
        <f>'Transaction Data'!$F6851*'Transaction Data'!$K6851</f>
        <v>1440</v>
      </c>
      <c r="N6851" s="3">
        <f>'Transaction Data'!$F6851*'Transaction Data'!$L6851</f>
        <v>2016</v>
      </c>
      <c r="O6851" s="3">
        <f>'Transaction Data'!$N6851-'Transaction Data'!$M6851</f>
        <v>576</v>
      </c>
      <c r="P6851" s="2">
        <f>DATEDIF('Transaction Data'!$D6851,'Transaction Data'!$A6851,"y")</f>
        <v>67</v>
      </c>
      <c r="Q6851" s="2" t="str">
        <f>FLOOR('Transaction Data'!$P6851,15)&amp;"-"&amp;FLOOR('Transaction Data'!$P6851,15)+14</f>
        <v>60-74</v>
      </c>
      <c r="R6851" s="2" t="str">
        <f>IF('Transaction Data'!$L6851&lt;=10,"Less Expensive","Expensive")</f>
        <v>Expensive</v>
      </c>
      <c r="S6851" s="4">
        <f>WEEKDAY('Transaction Data'!$A6851)</f>
        <v>1</v>
      </c>
      <c r="T6851" s="2" t="str">
        <f>IF(WEEKDAY('Transaction Data'!$A6851,2)&lt;6,"Weekday","Weekend")</f>
        <v>Weekend</v>
      </c>
    </row>
    <row r="6852" ht="15.75" customHeight="1">
      <c r="A6852" s="1">
        <v>45438.0</v>
      </c>
      <c r="B6852" s="2" t="s">
        <v>6329</v>
      </c>
      <c r="C6852" s="2" t="s">
        <v>78</v>
      </c>
      <c r="D6852" s="1">
        <v>34196.0</v>
      </c>
      <c r="E6852" s="2" t="s">
        <v>63</v>
      </c>
      <c r="F6852" s="2">
        <v>419.0</v>
      </c>
      <c r="G6852" s="2" t="s">
        <v>33</v>
      </c>
      <c r="H6852" s="2" t="s">
        <v>49</v>
      </c>
      <c r="I6852" s="2" t="s">
        <v>25</v>
      </c>
      <c r="J6852" s="2" t="str">
        <f t="array" ref="J6852">XLOOKUP('Transaction Data'!$G6852,Product_Code,Biscuit_Brand)</f>
        <v>Caramel Biscuits</v>
      </c>
      <c r="K6852" s="2">
        <f t="array" ref="K6852">XLOOKUP('Transaction Data'!$G6852,Product_Code,Cost)</f>
        <v>18</v>
      </c>
      <c r="L6852" s="2">
        <f t="array" ref="L6852">XLOOKUP('Transaction Data'!$G6852,Product_Code,Unit_Price)</f>
        <v>22</v>
      </c>
      <c r="M6852" s="3">
        <f>'Transaction Data'!$F6852*'Transaction Data'!$K6852</f>
        <v>7542</v>
      </c>
      <c r="N6852" s="3">
        <f>'Transaction Data'!$F6852*'Transaction Data'!$L6852</f>
        <v>9218</v>
      </c>
      <c r="O6852" s="3">
        <f>'Transaction Data'!$N6852-'Transaction Data'!$M6852</f>
        <v>1676</v>
      </c>
      <c r="P6852" s="2">
        <f>DATEDIF('Transaction Data'!$D6852,'Transaction Data'!$A6852,"y")</f>
        <v>30</v>
      </c>
      <c r="Q6852" s="2" t="str">
        <f>FLOOR('Transaction Data'!$P6852,15)&amp;"-"&amp;FLOOR('Transaction Data'!$P6852,15)+14</f>
        <v>30-44</v>
      </c>
      <c r="R6852" s="2" t="str">
        <f>IF('Transaction Data'!$L6852&lt;=10,"Less Expensive","Expensive")</f>
        <v>Expensive</v>
      </c>
      <c r="S6852" s="4">
        <f>WEEKDAY('Transaction Data'!$A6852)</f>
        <v>1</v>
      </c>
      <c r="T6852" s="2" t="str">
        <f>IF(WEEKDAY('Transaction Data'!$A6852,2)&lt;6,"Weekday","Weekend")</f>
        <v>Weekend</v>
      </c>
    </row>
    <row r="6853" ht="15.75" customHeight="1">
      <c r="A6853" s="1">
        <v>45306.0</v>
      </c>
      <c r="B6853" s="2" t="s">
        <v>6330</v>
      </c>
      <c r="C6853" s="2" t="s">
        <v>51</v>
      </c>
      <c r="D6853" s="1">
        <v>33750.0</v>
      </c>
      <c r="E6853" s="2" t="s">
        <v>37</v>
      </c>
      <c r="F6853" s="2">
        <v>490.0</v>
      </c>
      <c r="G6853" s="2" t="s">
        <v>33</v>
      </c>
      <c r="H6853" s="2" t="s">
        <v>52</v>
      </c>
      <c r="I6853" s="2" t="s">
        <v>25</v>
      </c>
      <c r="J6853" s="2" t="str">
        <f t="array" ref="J6853">XLOOKUP('Transaction Data'!$G6853,Product_Code,Biscuit_Brand)</f>
        <v>Caramel Biscuits</v>
      </c>
      <c r="K6853" s="2">
        <f t="array" ref="K6853">XLOOKUP('Transaction Data'!$G6853,Product_Code,Cost)</f>
        <v>18</v>
      </c>
      <c r="L6853" s="2">
        <f t="array" ref="L6853">XLOOKUP('Transaction Data'!$G6853,Product_Code,Unit_Price)</f>
        <v>22</v>
      </c>
      <c r="M6853" s="3">
        <f>'Transaction Data'!$F6853*'Transaction Data'!$K6853</f>
        <v>8820</v>
      </c>
      <c r="N6853" s="3">
        <f>'Transaction Data'!$F6853*'Transaction Data'!$L6853</f>
        <v>10780</v>
      </c>
      <c r="O6853" s="3">
        <f>'Transaction Data'!$N6853-'Transaction Data'!$M6853</f>
        <v>1960</v>
      </c>
      <c r="P6853" s="2">
        <f>DATEDIF('Transaction Data'!$D6853,'Transaction Data'!$A6853,"y")</f>
        <v>31</v>
      </c>
      <c r="Q6853" s="2" t="str">
        <f>FLOOR('Transaction Data'!$P6853,15)&amp;"-"&amp;FLOOR('Transaction Data'!$P6853,15)+14</f>
        <v>30-44</v>
      </c>
      <c r="R6853" s="2" t="str">
        <f>IF('Transaction Data'!$L6853&lt;=10,"Less Expensive","Expensive")</f>
        <v>Expensive</v>
      </c>
      <c r="S6853" s="4">
        <f>WEEKDAY('Transaction Data'!$A6853)</f>
        <v>2</v>
      </c>
      <c r="T6853" s="2" t="str">
        <f>IF(WEEKDAY('Transaction Data'!$A6853,2)&lt;6,"Weekday","Weekend")</f>
        <v>Weekday</v>
      </c>
    </row>
    <row r="6854" ht="15.75" customHeight="1">
      <c r="A6854" s="1">
        <v>45493.0</v>
      </c>
      <c r="B6854" s="2" t="s">
        <v>6331</v>
      </c>
      <c r="C6854" s="2" t="s">
        <v>21</v>
      </c>
      <c r="D6854" s="1">
        <v>38698.0</v>
      </c>
      <c r="E6854" s="2" t="s">
        <v>27</v>
      </c>
      <c r="F6854" s="2">
        <v>303.0</v>
      </c>
      <c r="G6854" s="2" t="s">
        <v>57</v>
      </c>
      <c r="H6854" s="2" t="s">
        <v>52</v>
      </c>
      <c r="I6854" s="2" t="s">
        <v>25</v>
      </c>
      <c r="J6854" s="2" t="str">
        <f t="array" ref="J6854">XLOOKUP('Transaction Data'!$G6854,Product_Code,Biscuit_Brand)</f>
        <v>Oatmeal Cookies</v>
      </c>
      <c r="K6854" s="2">
        <f t="array" ref="K6854">XLOOKUP('Transaction Data'!$G6854,Product_Code,Cost)</f>
        <v>19</v>
      </c>
      <c r="L6854" s="2">
        <f t="array" ref="L6854">XLOOKUP('Transaction Data'!$G6854,Product_Code,Unit_Price)</f>
        <v>23</v>
      </c>
      <c r="M6854" s="3">
        <f>'Transaction Data'!$F6854*'Transaction Data'!$K6854</f>
        <v>5757</v>
      </c>
      <c r="N6854" s="3">
        <f>'Transaction Data'!$F6854*'Transaction Data'!$L6854</f>
        <v>6969</v>
      </c>
      <c r="O6854" s="3">
        <f>'Transaction Data'!$N6854-'Transaction Data'!$M6854</f>
        <v>1212</v>
      </c>
      <c r="P6854" s="2">
        <f>DATEDIF('Transaction Data'!$D6854,'Transaction Data'!$A6854,"y")</f>
        <v>18</v>
      </c>
      <c r="Q6854" s="2" t="str">
        <f>FLOOR('Transaction Data'!$P6854,15)&amp;"-"&amp;FLOOR('Transaction Data'!$P6854,15)+14</f>
        <v>15-29</v>
      </c>
      <c r="R6854" s="2" t="str">
        <f>IF('Transaction Data'!$L6854&lt;=10,"Less Expensive","Expensive")</f>
        <v>Expensive</v>
      </c>
      <c r="S6854" s="4">
        <f>WEEKDAY('Transaction Data'!$A6854)</f>
        <v>7</v>
      </c>
      <c r="T6854" s="2" t="str">
        <f>IF(WEEKDAY('Transaction Data'!$A6854,2)&lt;6,"Weekday","Weekend")</f>
        <v>Weekend</v>
      </c>
    </row>
    <row r="6855" ht="15.75" customHeight="1">
      <c r="A6855" s="1">
        <v>45459.0</v>
      </c>
      <c r="B6855" s="2" t="s">
        <v>2940</v>
      </c>
      <c r="C6855" s="2" t="s">
        <v>32</v>
      </c>
      <c r="D6855" s="1">
        <v>37267.0</v>
      </c>
      <c r="E6855" s="2" t="s">
        <v>22</v>
      </c>
      <c r="F6855" s="2">
        <v>498.0</v>
      </c>
      <c r="G6855" s="2" t="s">
        <v>48</v>
      </c>
      <c r="H6855" s="2" t="s">
        <v>45</v>
      </c>
      <c r="I6855" s="2" t="s">
        <v>25</v>
      </c>
      <c r="J6855" s="2" t="str">
        <f t="array" ref="J6855">XLOOKUP('Transaction Data'!$G6855,Product_Code,Biscuit_Brand)</f>
        <v>Lemon Crisps</v>
      </c>
      <c r="K6855" s="2">
        <f t="array" ref="K6855">XLOOKUP('Transaction Data'!$G6855,Product_Code,Cost)</f>
        <v>7</v>
      </c>
      <c r="L6855" s="2">
        <f t="array" ref="L6855">XLOOKUP('Transaction Data'!$G6855,Product_Code,Unit_Price)</f>
        <v>9</v>
      </c>
      <c r="M6855" s="3">
        <f>'Transaction Data'!$F6855*'Transaction Data'!$K6855</f>
        <v>3486</v>
      </c>
      <c r="N6855" s="3">
        <f>'Transaction Data'!$F6855*'Transaction Data'!$L6855</f>
        <v>4482</v>
      </c>
      <c r="O6855" s="3">
        <f>'Transaction Data'!$N6855-'Transaction Data'!$M6855</f>
        <v>996</v>
      </c>
      <c r="P6855" s="2">
        <f>DATEDIF('Transaction Data'!$D6855,'Transaction Data'!$A6855,"y")</f>
        <v>22</v>
      </c>
      <c r="Q6855" s="2" t="str">
        <f>FLOOR('Transaction Data'!$P6855,15)&amp;"-"&amp;FLOOR('Transaction Data'!$P6855,15)+14</f>
        <v>15-29</v>
      </c>
      <c r="R6855" s="2" t="str">
        <f>IF('Transaction Data'!$L6855&lt;=10,"Less Expensive","Expensive")</f>
        <v>Less Expensive</v>
      </c>
      <c r="S6855" s="4">
        <f>WEEKDAY('Transaction Data'!$A6855)</f>
        <v>1</v>
      </c>
      <c r="T6855" s="2" t="str">
        <f>IF(WEEKDAY('Transaction Data'!$A6855,2)&lt;6,"Weekday","Weekend")</f>
        <v>Weekend</v>
      </c>
    </row>
    <row r="6856" ht="15.75" customHeight="1">
      <c r="A6856" s="1">
        <v>45482.0</v>
      </c>
      <c r="B6856" s="2" t="s">
        <v>6332</v>
      </c>
      <c r="C6856" s="2" t="s">
        <v>51</v>
      </c>
      <c r="D6856" s="1">
        <v>35485.0</v>
      </c>
      <c r="E6856" s="2" t="s">
        <v>37</v>
      </c>
      <c r="F6856" s="2">
        <v>476.0</v>
      </c>
      <c r="G6856" s="2" t="s">
        <v>61</v>
      </c>
      <c r="H6856" s="2" t="s">
        <v>49</v>
      </c>
      <c r="I6856" s="2" t="s">
        <v>25</v>
      </c>
      <c r="J6856" s="2" t="str">
        <f t="array" ref="J6856">XLOOKUP('Transaction Data'!$G6856,Product_Code,Biscuit_Brand)</f>
        <v>Choco Delight</v>
      </c>
      <c r="K6856" s="2">
        <f t="array" ref="K6856">XLOOKUP('Transaction Data'!$G6856,Product_Code,Cost)</f>
        <v>3</v>
      </c>
      <c r="L6856" s="2">
        <f t="array" ref="L6856">XLOOKUP('Transaction Data'!$G6856,Product_Code,Unit_Price)</f>
        <v>5</v>
      </c>
      <c r="M6856" s="3">
        <f>'Transaction Data'!$F6856*'Transaction Data'!$K6856</f>
        <v>1428</v>
      </c>
      <c r="N6856" s="3">
        <f>'Transaction Data'!$F6856*'Transaction Data'!$L6856</f>
        <v>2380</v>
      </c>
      <c r="O6856" s="3">
        <f>'Transaction Data'!$N6856-'Transaction Data'!$M6856</f>
        <v>952</v>
      </c>
      <c r="P6856" s="2">
        <f>DATEDIF('Transaction Data'!$D6856,'Transaction Data'!$A6856,"y")</f>
        <v>27</v>
      </c>
      <c r="Q6856" s="2" t="str">
        <f>FLOOR('Transaction Data'!$P6856,15)&amp;"-"&amp;FLOOR('Transaction Data'!$P6856,15)+14</f>
        <v>15-29</v>
      </c>
      <c r="R6856" s="2" t="str">
        <f>IF('Transaction Data'!$L6856&lt;=10,"Less Expensive","Expensive")</f>
        <v>Less Expensive</v>
      </c>
      <c r="S6856" s="4">
        <f>WEEKDAY('Transaction Data'!$A6856)</f>
        <v>3</v>
      </c>
      <c r="T6856" s="2" t="str">
        <f>IF(WEEKDAY('Transaction Data'!$A6856,2)&lt;6,"Weekday","Weekend")</f>
        <v>Weekday</v>
      </c>
    </row>
    <row r="6857" ht="15.75" customHeight="1">
      <c r="A6857" s="1">
        <v>45435.0</v>
      </c>
      <c r="B6857" s="2" t="s">
        <v>6333</v>
      </c>
      <c r="C6857" s="2" t="s">
        <v>47</v>
      </c>
      <c r="D6857" s="1">
        <v>25976.0</v>
      </c>
      <c r="E6857" s="2" t="s">
        <v>37</v>
      </c>
      <c r="F6857" s="2">
        <v>423.0</v>
      </c>
      <c r="G6857" s="2" t="s">
        <v>33</v>
      </c>
      <c r="H6857" s="2" t="s">
        <v>52</v>
      </c>
      <c r="I6857" s="2" t="s">
        <v>25</v>
      </c>
      <c r="J6857" s="2" t="str">
        <f t="array" ref="J6857">XLOOKUP('Transaction Data'!$G6857,Product_Code,Biscuit_Brand)</f>
        <v>Caramel Biscuits</v>
      </c>
      <c r="K6857" s="2">
        <f t="array" ref="K6857">XLOOKUP('Transaction Data'!$G6857,Product_Code,Cost)</f>
        <v>18</v>
      </c>
      <c r="L6857" s="2">
        <f t="array" ref="L6857">XLOOKUP('Transaction Data'!$G6857,Product_Code,Unit_Price)</f>
        <v>22</v>
      </c>
      <c r="M6857" s="3">
        <f>'Transaction Data'!$F6857*'Transaction Data'!$K6857</f>
        <v>7614</v>
      </c>
      <c r="N6857" s="3">
        <f>'Transaction Data'!$F6857*'Transaction Data'!$L6857</f>
        <v>9306</v>
      </c>
      <c r="O6857" s="3">
        <f>'Transaction Data'!$N6857-'Transaction Data'!$M6857</f>
        <v>1692</v>
      </c>
      <c r="P6857" s="2">
        <f>DATEDIF('Transaction Data'!$D6857,'Transaction Data'!$A6857,"y")</f>
        <v>53</v>
      </c>
      <c r="Q6857" s="2" t="str">
        <f>FLOOR('Transaction Data'!$P6857,15)&amp;"-"&amp;FLOOR('Transaction Data'!$P6857,15)+14</f>
        <v>45-59</v>
      </c>
      <c r="R6857" s="2" t="str">
        <f>IF('Transaction Data'!$L6857&lt;=10,"Less Expensive","Expensive")</f>
        <v>Expensive</v>
      </c>
      <c r="S6857" s="4">
        <f>WEEKDAY('Transaction Data'!$A6857)</f>
        <v>5</v>
      </c>
      <c r="T6857" s="2" t="str">
        <f>IF(WEEKDAY('Transaction Data'!$A6857,2)&lt;6,"Weekday","Weekend")</f>
        <v>Weekday</v>
      </c>
    </row>
    <row r="6858" ht="15.75" customHeight="1">
      <c r="A6858" s="1">
        <v>45350.0</v>
      </c>
      <c r="B6858" s="2" t="s">
        <v>6334</v>
      </c>
      <c r="C6858" s="2" t="s">
        <v>21</v>
      </c>
      <c r="D6858" s="1">
        <v>29112.0</v>
      </c>
      <c r="E6858" s="2" t="s">
        <v>22</v>
      </c>
      <c r="F6858" s="2">
        <v>181.0</v>
      </c>
      <c r="G6858" s="2" t="s">
        <v>57</v>
      </c>
      <c r="H6858" s="2" t="s">
        <v>49</v>
      </c>
      <c r="I6858" s="2" t="s">
        <v>25</v>
      </c>
      <c r="J6858" s="2" t="str">
        <f t="array" ref="J6858">XLOOKUP('Transaction Data'!$G6858,Product_Code,Biscuit_Brand)</f>
        <v>Oatmeal Cookies</v>
      </c>
      <c r="K6858" s="2">
        <f t="array" ref="K6858">XLOOKUP('Transaction Data'!$G6858,Product_Code,Cost)</f>
        <v>19</v>
      </c>
      <c r="L6858" s="2">
        <f t="array" ref="L6858">XLOOKUP('Transaction Data'!$G6858,Product_Code,Unit_Price)</f>
        <v>23</v>
      </c>
      <c r="M6858" s="3">
        <f>'Transaction Data'!$F6858*'Transaction Data'!$K6858</f>
        <v>3439</v>
      </c>
      <c r="N6858" s="3">
        <f>'Transaction Data'!$F6858*'Transaction Data'!$L6858</f>
        <v>4163</v>
      </c>
      <c r="O6858" s="3">
        <f>'Transaction Data'!$N6858-'Transaction Data'!$M6858</f>
        <v>724</v>
      </c>
      <c r="P6858" s="2">
        <f>DATEDIF('Transaction Data'!$D6858,'Transaction Data'!$A6858,"y")</f>
        <v>44</v>
      </c>
      <c r="Q6858" s="2" t="str">
        <f>FLOOR('Transaction Data'!$P6858,15)&amp;"-"&amp;FLOOR('Transaction Data'!$P6858,15)+14</f>
        <v>30-44</v>
      </c>
      <c r="R6858" s="2" t="str">
        <f>IF('Transaction Data'!$L6858&lt;=10,"Less Expensive","Expensive")</f>
        <v>Expensive</v>
      </c>
      <c r="S6858" s="4">
        <f>WEEKDAY('Transaction Data'!$A6858)</f>
        <v>4</v>
      </c>
      <c r="T6858" s="2" t="str">
        <f>IF(WEEKDAY('Transaction Data'!$A6858,2)&lt;6,"Weekday","Weekend")</f>
        <v>Weekday</v>
      </c>
    </row>
    <row r="6859" ht="15.75" customHeight="1">
      <c r="A6859" s="1">
        <v>45483.0</v>
      </c>
      <c r="B6859" s="2" t="s">
        <v>6335</v>
      </c>
      <c r="C6859" s="2" t="s">
        <v>69</v>
      </c>
      <c r="D6859" s="1">
        <v>17581.0</v>
      </c>
      <c r="E6859" s="2" t="s">
        <v>63</v>
      </c>
      <c r="F6859" s="2">
        <v>257.0</v>
      </c>
      <c r="G6859" s="2" t="s">
        <v>57</v>
      </c>
      <c r="H6859" s="2" t="s">
        <v>52</v>
      </c>
      <c r="I6859" s="2" t="s">
        <v>25</v>
      </c>
      <c r="J6859" s="2" t="str">
        <f t="array" ref="J6859">XLOOKUP('Transaction Data'!$G6859,Product_Code,Biscuit_Brand)</f>
        <v>Oatmeal Cookies</v>
      </c>
      <c r="K6859" s="2">
        <f t="array" ref="K6859">XLOOKUP('Transaction Data'!$G6859,Product_Code,Cost)</f>
        <v>19</v>
      </c>
      <c r="L6859" s="2">
        <f t="array" ref="L6859">XLOOKUP('Transaction Data'!$G6859,Product_Code,Unit_Price)</f>
        <v>23</v>
      </c>
      <c r="M6859" s="3">
        <f>'Transaction Data'!$F6859*'Transaction Data'!$K6859</f>
        <v>4883</v>
      </c>
      <c r="N6859" s="3">
        <f>'Transaction Data'!$F6859*'Transaction Data'!$L6859</f>
        <v>5911</v>
      </c>
      <c r="O6859" s="3">
        <f>'Transaction Data'!$N6859-'Transaction Data'!$M6859</f>
        <v>1028</v>
      </c>
      <c r="P6859" s="2">
        <f>DATEDIF('Transaction Data'!$D6859,'Transaction Data'!$A6859,"y")</f>
        <v>76</v>
      </c>
      <c r="Q6859" s="2" t="str">
        <f>FLOOR('Transaction Data'!$P6859,15)&amp;"-"&amp;FLOOR('Transaction Data'!$P6859,15)+14</f>
        <v>75-89</v>
      </c>
      <c r="R6859" s="2" t="str">
        <f>IF('Transaction Data'!$L6859&lt;=10,"Less Expensive","Expensive")</f>
        <v>Expensive</v>
      </c>
      <c r="S6859" s="4">
        <f>WEEKDAY('Transaction Data'!$A6859)</f>
        <v>4</v>
      </c>
      <c r="T6859" s="2" t="str">
        <f>IF(WEEKDAY('Transaction Data'!$A6859,2)&lt;6,"Weekday","Weekend")</f>
        <v>Weekday</v>
      </c>
    </row>
    <row r="6860" ht="15.75" customHeight="1">
      <c r="A6860" s="1">
        <v>45466.0</v>
      </c>
      <c r="B6860" s="2" t="s">
        <v>6336</v>
      </c>
      <c r="C6860" s="2" t="s">
        <v>51</v>
      </c>
      <c r="D6860" s="1">
        <v>17767.0</v>
      </c>
      <c r="E6860" s="2" t="s">
        <v>37</v>
      </c>
      <c r="F6860" s="2">
        <v>107.0</v>
      </c>
      <c r="G6860" s="2" t="s">
        <v>48</v>
      </c>
      <c r="H6860" s="2" t="s">
        <v>34</v>
      </c>
      <c r="I6860" s="2" t="s">
        <v>25</v>
      </c>
      <c r="J6860" s="2" t="str">
        <f t="array" ref="J6860">XLOOKUP('Transaction Data'!$G6860,Product_Code,Biscuit_Brand)</f>
        <v>Lemon Crisps</v>
      </c>
      <c r="K6860" s="2">
        <f t="array" ref="K6860">XLOOKUP('Transaction Data'!$G6860,Product_Code,Cost)</f>
        <v>7</v>
      </c>
      <c r="L6860" s="2">
        <f t="array" ref="L6860">XLOOKUP('Transaction Data'!$G6860,Product_Code,Unit_Price)</f>
        <v>9</v>
      </c>
      <c r="M6860" s="3">
        <f>'Transaction Data'!$F6860*'Transaction Data'!$K6860</f>
        <v>749</v>
      </c>
      <c r="N6860" s="3">
        <f>'Transaction Data'!$F6860*'Transaction Data'!$L6860</f>
        <v>963</v>
      </c>
      <c r="O6860" s="3">
        <f>'Transaction Data'!$N6860-'Transaction Data'!$M6860</f>
        <v>214</v>
      </c>
      <c r="P6860" s="2">
        <f>DATEDIF('Transaction Data'!$D6860,'Transaction Data'!$A6860,"y")</f>
        <v>75</v>
      </c>
      <c r="Q6860" s="2" t="str">
        <f>FLOOR('Transaction Data'!$P6860,15)&amp;"-"&amp;FLOOR('Transaction Data'!$P6860,15)+14</f>
        <v>75-89</v>
      </c>
      <c r="R6860" s="2" t="str">
        <f>IF('Transaction Data'!$L6860&lt;=10,"Less Expensive","Expensive")</f>
        <v>Less Expensive</v>
      </c>
      <c r="S6860" s="4">
        <f>WEEKDAY('Transaction Data'!$A6860)</f>
        <v>1</v>
      </c>
      <c r="T6860" s="2" t="str">
        <f>IF(WEEKDAY('Transaction Data'!$A6860,2)&lt;6,"Weekday","Weekend")</f>
        <v>Weekend</v>
      </c>
    </row>
    <row r="6861" ht="15.75" customHeight="1">
      <c r="A6861" s="1">
        <v>45303.0</v>
      </c>
      <c r="B6861" s="2" t="s">
        <v>6337</v>
      </c>
      <c r="C6861" s="2" t="s">
        <v>47</v>
      </c>
      <c r="D6861" s="1">
        <v>37407.0</v>
      </c>
      <c r="E6861" s="2" t="s">
        <v>37</v>
      </c>
      <c r="F6861" s="2">
        <v>130.0</v>
      </c>
      <c r="G6861" s="2" t="s">
        <v>55</v>
      </c>
      <c r="H6861" s="2" t="s">
        <v>34</v>
      </c>
      <c r="I6861" s="2" t="s">
        <v>25</v>
      </c>
      <c r="J6861" s="2" t="str">
        <f t="array" ref="J6861">XLOOKUP('Transaction Data'!$G6861,Product_Code,Biscuit_Brand)</f>
        <v>Vanilla Wafers</v>
      </c>
      <c r="K6861" s="2">
        <f t="array" ref="K6861">XLOOKUP('Transaction Data'!$G6861,Product_Code,Cost)</f>
        <v>18</v>
      </c>
      <c r="L6861" s="2">
        <f t="array" ref="L6861">XLOOKUP('Transaction Data'!$G6861,Product_Code,Unit_Price)</f>
        <v>36</v>
      </c>
      <c r="M6861" s="3">
        <f>'Transaction Data'!$F6861*'Transaction Data'!$K6861</f>
        <v>2340</v>
      </c>
      <c r="N6861" s="3">
        <f>'Transaction Data'!$F6861*'Transaction Data'!$L6861</f>
        <v>4680</v>
      </c>
      <c r="O6861" s="3">
        <f>'Transaction Data'!$N6861-'Transaction Data'!$M6861</f>
        <v>2340</v>
      </c>
      <c r="P6861" s="2">
        <f>DATEDIF('Transaction Data'!$D6861,'Transaction Data'!$A6861,"y")</f>
        <v>21</v>
      </c>
      <c r="Q6861" s="2" t="str">
        <f>FLOOR('Transaction Data'!$P6861,15)&amp;"-"&amp;FLOOR('Transaction Data'!$P6861,15)+14</f>
        <v>15-29</v>
      </c>
      <c r="R6861" s="2" t="str">
        <f>IF('Transaction Data'!$L6861&lt;=10,"Less Expensive","Expensive")</f>
        <v>Expensive</v>
      </c>
      <c r="S6861" s="4">
        <f>WEEKDAY('Transaction Data'!$A6861)</f>
        <v>6</v>
      </c>
      <c r="T6861" s="2" t="str">
        <f>IF(WEEKDAY('Transaction Data'!$A6861,2)&lt;6,"Weekday","Weekend")</f>
        <v>Weekday</v>
      </c>
    </row>
    <row r="6862" ht="15.75" customHeight="1">
      <c r="A6862" s="1">
        <v>45445.0</v>
      </c>
      <c r="B6862" s="2" t="s">
        <v>6338</v>
      </c>
      <c r="C6862" s="2" t="s">
        <v>47</v>
      </c>
      <c r="D6862" s="1">
        <v>23512.0</v>
      </c>
      <c r="E6862" s="2" t="s">
        <v>22</v>
      </c>
      <c r="F6862" s="2">
        <v>248.0</v>
      </c>
      <c r="G6862" s="2" t="s">
        <v>38</v>
      </c>
      <c r="H6862" s="2" t="s">
        <v>39</v>
      </c>
      <c r="I6862" s="2" t="s">
        <v>25</v>
      </c>
      <c r="J6862" s="2" t="str">
        <f t="array" ref="J6862">XLOOKUP('Transaction Data'!$G6862,Product_Code,Biscuit_Brand)</f>
        <v>Ginger Snaps</v>
      </c>
      <c r="K6862" s="2">
        <f t="array" ref="K6862">XLOOKUP('Transaction Data'!$G6862,Product_Code,Cost)</f>
        <v>14</v>
      </c>
      <c r="L6862" s="2">
        <f t="array" ref="L6862">XLOOKUP('Transaction Data'!$G6862,Product_Code,Unit_Price)</f>
        <v>28</v>
      </c>
      <c r="M6862" s="3">
        <f>'Transaction Data'!$F6862*'Transaction Data'!$K6862</f>
        <v>3472</v>
      </c>
      <c r="N6862" s="3">
        <f>'Transaction Data'!$F6862*'Transaction Data'!$L6862</f>
        <v>6944</v>
      </c>
      <c r="O6862" s="3">
        <f>'Transaction Data'!$N6862-'Transaction Data'!$M6862</f>
        <v>3472</v>
      </c>
      <c r="P6862" s="2">
        <f>DATEDIF('Transaction Data'!$D6862,'Transaction Data'!$A6862,"y")</f>
        <v>60</v>
      </c>
      <c r="Q6862" s="2" t="str">
        <f>FLOOR('Transaction Data'!$P6862,15)&amp;"-"&amp;FLOOR('Transaction Data'!$P6862,15)+14</f>
        <v>60-74</v>
      </c>
      <c r="R6862" s="2" t="str">
        <f>IF('Transaction Data'!$L6862&lt;=10,"Less Expensive","Expensive")</f>
        <v>Expensive</v>
      </c>
      <c r="S6862" s="4">
        <f>WEEKDAY('Transaction Data'!$A6862)</f>
        <v>1</v>
      </c>
      <c r="T6862" s="2" t="str">
        <f>IF(WEEKDAY('Transaction Data'!$A6862,2)&lt;6,"Weekday","Weekend")</f>
        <v>Weekend</v>
      </c>
    </row>
    <row r="6863" ht="15.75" customHeight="1">
      <c r="A6863" s="1">
        <v>45434.0</v>
      </c>
      <c r="B6863" s="2" t="s">
        <v>6339</v>
      </c>
      <c r="C6863" s="2" t="s">
        <v>51</v>
      </c>
      <c r="D6863" s="1">
        <v>27787.0</v>
      </c>
      <c r="E6863" s="2" t="s">
        <v>22</v>
      </c>
      <c r="F6863" s="2">
        <v>241.0</v>
      </c>
      <c r="G6863" s="2" t="s">
        <v>55</v>
      </c>
      <c r="H6863" s="2" t="s">
        <v>42</v>
      </c>
      <c r="I6863" s="2" t="s">
        <v>25</v>
      </c>
      <c r="J6863" s="2" t="str">
        <f t="array" ref="J6863">XLOOKUP('Transaction Data'!$G6863,Product_Code,Biscuit_Brand)</f>
        <v>Vanilla Wafers</v>
      </c>
      <c r="K6863" s="2">
        <f t="array" ref="K6863">XLOOKUP('Transaction Data'!$G6863,Product_Code,Cost)</f>
        <v>18</v>
      </c>
      <c r="L6863" s="2">
        <f t="array" ref="L6863">XLOOKUP('Transaction Data'!$G6863,Product_Code,Unit_Price)</f>
        <v>36</v>
      </c>
      <c r="M6863" s="3">
        <f>'Transaction Data'!$F6863*'Transaction Data'!$K6863</f>
        <v>4338</v>
      </c>
      <c r="N6863" s="3">
        <f>'Transaction Data'!$F6863*'Transaction Data'!$L6863</f>
        <v>8676</v>
      </c>
      <c r="O6863" s="3">
        <f>'Transaction Data'!$N6863-'Transaction Data'!$M6863</f>
        <v>4338</v>
      </c>
      <c r="P6863" s="2">
        <f>DATEDIF('Transaction Data'!$D6863,'Transaction Data'!$A6863,"y")</f>
        <v>48</v>
      </c>
      <c r="Q6863" s="2" t="str">
        <f>FLOOR('Transaction Data'!$P6863,15)&amp;"-"&amp;FLOOR('Transaction Data'!$P6863,15)+14</f>
        <v>45-59</v>
      </c>
      <c r="R6863" s="2" t="str">
        <f>IF('Transaction Data'!$L6863&lt;=10,"Less Expensive","Expensive")</f>
        <v>Expensive</v>
      </c>
      <c r="S6863" s="4">
        <f>WEEKDAY('Transaction Data'!$A6863)</f>
        <v>4</v>
      </c>
      <c r="T6863" s="2" t="str">
        <f>IF(WEEKDAY('Transaction Data'!$A6863,2)&lt;6,"Weekday","Weekend")</f>
        <v>Weekday</v>
      </c>
    </row>
    <row r="6864" ht="15.75" customHeight="1">
      <c r="A6864" s="1">
        <v>45345.0</v>
      </c>
      <c r="B6864" s="2" t="s">
        <v>6340</v>
      </c>
      <c r="C6864" s="2" t="s">
        <v>51</v>
      </c>
      <c r="D6864" s="1">
        <v>25988.0</v>
      </c>
      <c r="E6864" s="2" t="s">
        <v>22</v>
      </c>
      <c r="F6864" s="2">
        <v>275.0</v>
      </c>
      <c r="G6864" s="2" t="s">
        <v>60</v>
      </c>
      <c r="H6864" s="2" t="s">
        <v>45</v>
      </c>
      <c r="I6864" s="2" t="s">
        <v>25</v>
      </c>
      <c r="J6864" s="2" t="str">
        <f t="array" ref="J6864">XLOOKUP('Transaction Data'!$G6864,Product_Code,Biscuit_Brand)</f>
        <v>Peanut Butter Bites</v>
      </c>
      <c r="K6864" s="2">
        <f t="array" ref="K6864">XLOOKUP('Transaction Data'!$G6864,Product_Code,Cost)</f>
        <v>5</v>
      </c>
      <c r="L6864" s="2">
        <f t="array" ref="L6864">XLOOKUP('Transaction Data'!$G6864,Product_Code,Unit_Price)</f>
        <v>7</v>
      </c>
      <c r="M6864" s="3">
        <f>'Transaction Data'!$F6864*'Transaction Data'!$K6864</f>
        <v>1375</v>
      </c>
      <c r="N6864" s="3">
        <f>'Transaction Data'!$F6864*'Transaction Data'!$L6864</f>
        <v>1925</v>
      </c>
      <c r="O6864" s="3">
        <f>'Transaction Data'!$N6864-'Transaction Data'!$M6864</f>
        <v>550</v>
      </c>
      <c r="P6864" s="2">
        <f>DATEDIF('Transaction Data'!$D6864,'Transaction Data'!$A6864,"y")</f>
        <v>52</v>
      </c>
      <c r="Q6864" s="2" t="str">
        <f>FLOOR('Transaction Data'!$P6864,15)&amp;"-"&amp;FLOOR('Transaction Data'!$P6864,15)+14</f>
        <v>45-59</v>
      </c>
      <c r="R6864" s="2" t="str">
        <f>IF('Transaction Data'!$L6864&lt;=10,"Less Expensive","Expensive")</f>
        <v>Less Expensive</v>
      </c>
      <c r="S6864" s="4">
        <f>WEEKDAY('Transaction Data'!$A6864)</f>
        <v>6</v>
      </c>
      <c r="T6864" s="2" t="str">
        <f>IF(WEEKDAY('Transaction Data'!$A6864,2)&lt;6,"Weekday","Weekend")</f>
        <v>Weekday</v>
      </c>
    </row>
    <row r="6865" ht="15.75" customHeight="1">
      <c r="A6865" s="1">
        <v>45299.0</v>
      </c>
      <c r="B6865" s="2" t="s">
        <v>6341</v>
      </c>
      <c r="C6865" s="2" t="s">
        <v>32</v>
      </c>
      <c r="D6865" s="1">
        <v>21272.0</v>
      </c>
      <c r="E6865" s="2" t="s">
        <v>37</v>
      </c>
      <c r="F6865" s="2">
        <v>131.0</v>
      </c>
      <c r="G6865" s="2" t="s">
        <v>28</v>
      </c>
      <c r="H6865" s="2" t="s">
        <v>49</v>
      </c>
      <c r="I6865" s="2" t="s">
        <v>25</v>
      </c>
      <c r="J6865" s="2" t="str">
        <f t="array" ref="J6865">XLOOKUP('Transaction Data'!$G6865,Product_Code,Biscuit_Brand)</f>
        <v>Shortbread</v>
      </c>
      <c r="K6865" s="2">
        <f t="array" ref="K6865">XLOOKUP('Transaction Data'!$G6865,Product_Code,Cost)</f>
        <v>10</v>
      </c>
      <c r="L6865" s="2">
        <f t="array" ref="L6865">XLOOKUP('Transaction Data'!$G6865,Product_Code,Unit_Price)</f>
        <v>45</v>
      </c>
      <c r="M6865" s="3">
        <f>'Transaction Data'!$F6865*'Transaction Data'!$K6865</f>
        <v>1310</v>
      </c>
      <c r="N6865" s="3">
        <f>'Transaction Data'!$F6865*'Transaction Data'!$L6865</f>
        <v>5895</v>
      </c>
      <c r="O6865" s="3">
        <f>'Transaction Data'!$N6865-'Transaction Data'!$M6865</f>
        <v>4585</v>
      </c>
      <c r="P6865" s="2">
        <f>DATEDIF('Transaction Data'!$D6865,'Transaction Data'!$A6865,"y")</f>
        <v>65</v>
      </c>
      <c r="Q6865" s="2" t="str">
        <f>FLOOR('Transaction Data'!$P6865,15)&amp;"-"&amp;FLOOR('Transaction Data'!$P6865,15)+14</f>
        <v>60-74</v>
      </c>
      <c r="R6865" s="2" t="str">
        <f>IF('Transaction Data'!$L6865&lt;=10,"Less Expensive","Expensive")</f>
        <v>Expensive</v>
      </c>
      <c r="S6865" s="4">
        <f>WEEKDAY('Transaction Data'!$A6865)</f>
        <v>2</v>
      </c>
      <c r="T6865" s="2" t="str">
        <f>IF(WEEKDAY('Transaction Data'!$A6865,2)&lt;6,"Weekday","Weekend")</f>
        <v>Weekday</v>
      </c>
    </row>
    <row r="6866" ht="15.75" customHeight="1">
      <c r="A6866" s="1">
        <v>45368.0</v>
      </c>
      <c r="B6866" s="2" t="s">
        <v>6342</v>
      </c>
      <c r="C6866" s="2" t="s">
        <v>72</v>
      </c>
      <c r="D6866" s="1">
        <v>29435.0</v>
      </c>
      <c r="E6866" s="2" t="s">
        <v>37</v>
      </c>
      <c r="F6866" s="2">
        <v>442.0</v>
      </c>
      <c r="G6866" s="2" t="s">
        <v>60</v>
      </c>
      <c r="H6866" s="2" t="s">
        <v>52</v>
      </c>
      <c r="I6866" s="2" t="s">
        <v>25</v>
      </c>
      <c r="J6866" s="2" t="str">
        <f t="array" ref="J6866">XLOOKUP('Transaction Data'!$G6866,Product_Code,Biscuit_Brand)</f>
        <v>Peanut Butter Bites</v>
      </c>
      <c r="K6866" s="2">
        <f t="array" ref="K6866">XLOOKUP('Transaction Data'!$G6866,Product_Code,Cost)</f>
        <v>5</v>
      </c>
      <c r="L6866" s="2">
        <f t="array" ref="L6866">XLOOKUP('Transaction Data'!$G6866,Product_Code,Unit_Price)</f>
        <v>7</v>
      </c>
      <c r="M6866" s="3">
        <f>'Transaction Data'!$F6866*'Transaction Data'!$K6866</f>
        <v>2210</v>
      </c>
      <c r="N6866" s="3">
        <f>'Transaction Data'!$F6866*'Transaction Data'!$L6866</f>
        <v>3094</v>
      </c>
      <c r="O6866" s="3">
        <f>'Transaction Data'!$N6866-'Transaction Data'!$M6866</f>
        <v>884</v>
      </c>
      <c r="P6866" s="2">
        <f>DATEDIF('Transaction Data'!$D6866,'Transaction Data'!$A6866,"y")</f>
        <v>43</v>
      </c>
      <c r="Q6866" s="2" t="str">
        <f>FLOOR('Transaction Data'!$P6866,15)&amp;"-"&amp;FLOOR('Transaction Data'!$P6866,15)+14</f>
        <v>30-44</v>
      </c>
      <c r="R6866" s="2" t="str">
        <f>IF('Transaction Data'!$L6866&lt;=10,"Less Expensive","Expensive")</f>
        <v>Less Expensive</v>
      </c>
      <c r="S6866" s="4">
        <f>WEEKDAY('Transaction Data'!$A6866)</f>
        <v>1</v>
      </c>
      <c r="T6866" s="2" t="str">
        <f>IF(WEEKDAY('Transaction Data'!$A6866,2)&lt;6,"Weekday","Weekend")</f>
        <v>Weekend</v>
      </c>
    </row>
    <row r="6867" ht="15.75" customHeight="1">
      <c r="A6867" s="1">
        <v>45312.0</v>
      </c>
      <c r="B6867" s="2" t="s">
        <v>6343</v>
      </c>
      <c r="C6867" s="2" t="s">
        <v>21</v>
      </c>
      <c r="D6867" s="1">
        <v>17404.0</v>
      </c>
      <c r="E6867" s="2" t="s">
        <v>27</v>
      </c>
      <c r="F6867" s="2">
        <v>46.0</v>
      </c>
      <c r="G6867" s="2" t="s">
        <v>60</v>
      </c>
      <c r="H6867" s="2" t="s">
        <v>49</v>
      </c>
      <c r="I6867" s="2" t="s">
        <v>25</v>
      </c>
      <c r="J6867" s="2" t="str">
        <f t="array" ref="J6867">XLOOKUP('Transaction Data'!$G6867,Product_Code,Biscuit_Brand)</f>
        <v>Peanut Butter Bites</v>
      </c>
      <c r="K6867" s="2">
        <f t="array" ref="K6867">XLOOKUP('Transaction Data'!$G6867,Product_Code,Cost)</f>
        <v>5</v>
      </c>
      <c r="L6867" s="2">
        <f t="array" ref="L6867">XLOOKUP('Transaction Data'!$G6867,Product_Code,Unit_Price)</f>
        <v>7</v>
      </c>
      <c r="M6867" s="3">
        <f>'Transaction Data'!$F6867*'Transaction Data'!$K6867</f>
        <v>230</v>
      </c>
      <c r="N6867" s="3">
        <f>'Transaction Data'!$F6867*'Transaction Data'!$L6867</f>
        <v>322</v>
      </c>
      <c r="O6867" s="3">
        <f>'Transaction Data'!$N6867-'Transaction Data'!$M6867</f>
        <v>92</v>
      </c>
      <c r="P6867" s="2">
        <f>DATEDIF('Transaction Data'!$D6867,'Transaction Data'!$A6867,"y")</f>
        <v>76</v>
      </c>
      <c r="Q6867" s="2" t="str">
        <f>FLOOR('Transaction Data'!$P6867,15)&amp;"-"&amp;FLOOR('Transaction Data'!$P6867,15)+14</f>
        <v>75-89</v>
      </c>
      <c r="R6867" s="2" t="str">
        <f>IF('Transaction Data'!$L6867&lt;=10,"Less Expensive","Expensive")</f>
        <v>Less Expensive</v>
      </c>
      <c r="S6867" s="4">
        <f>WEEKDAY('Transaction Data'!$A6867)</f>
        <v>1</v>
      </c>
      <c r="T6867" s="2" t="str">
        <f>IF(WEEKDAY('Transaction Data'!$A6867,2)&lt;6,"Weekday","Weekend")</f>
        <v>Weekend</v>
      </c>
    </row>
    <row r="6868" ht="15.75" customHeight="1">
      <c r="A6868" s="1">
        <v>45437.0</v>
      </c>
      <c r="B6868" s="2" t="s">
        <v>6344</v>
      </c>
      <c r="C6868" s="2" t="s">
        <v>72</v>
      </c>
      <c r="D6868" s="1">
        <v>35717.0</v>
      </c>
      <c r="E6868" s="2" t="s">
        <v>22</v>
      </c>
      <c r="F6868" s="2">
        <v>458.0</v>
      </c>
      <c r="G6868" s="2" t="s">
        <v>38</v>
      </c>
      <c r="H6868" s="2" t="s">
        <v>52</v>
      </c>
      <c r="I6868" s="2" t="s">
        <v>25</v>
      </c>
      <c r="J6868" s="2" t="str">
        <f t="array" ref="J6868">XLOOKUP('Transaction Data'!$G6868,Product_Code,Biscuit_Brand)</f>
        <v>Ginger Snaps</v>
      </c>
      <c r="K6868" s="2">
        <f t="array" ref="K6868">XLOOKUP('Transaction Data'!$G6868,Product_Code,Cost)</f>
        <v>14</v>
      </c>
      <c r="L6868" s="2">
        <f t="array" ref="L6868">XLOOKUP('Transaction Data'!$G6868,Product_Code,Unit_Price)</f>
        <v>28</v>
      </c>
      <c r="M6868" s="3">
        <f>'Transaction Data'!$F6868*'Transaction Data'!$K6868</f>
        <v>6412</v>
      </c>
      <c r="N6868" s="3">
        <f>'Transaction Data'!$F6868*'Transaction Data'!$L6868</f>
        <v>12824</v>
      </c>
      <c r="O6868" s="3">
        <f>'Transaction Data'!$N6868-'Transaction Data'!$M6868</f>
        <v>6412</v>
      </c>
      <c r="P6868" s="2">
        <f>DATEDIF('Transaction Data'!$D6868,'Transaction Data'!$A6868,"y")</f>
        <v>26</v>
      </c>
      <c r="Q6868" s="2" t="str">
        <f>FLOOR('Transaction Data'!$P6868,15)&amp;"-"&amp;FLOOR('Transaction Data'!$P6868,15)+14</f>
        <v>15-29</v>
      </c>
      <c r="R6868" s="2" t="str">
        <f>IF('Transaction Data'!$L6868&lt;=10,"Less Expensive","Expensive")</f>
        <v>Expensive</v>
      </c>
      <c r="S6868" s="4">
        <f>WEEKDAY('Transaction Data'!$A6868)</f>
        <v>7</v>
      </c>
      <c r="T6868" s="2" t="str">
        <f>IF(WEEKDAY('Transaction Data'!$A6868,2)&lt;6,"Weekday","Weekend")</f>
        <v>Weekend</v>
      </c>
    </row>
    <row r="6869" ht="15.75" customHeight="1">
      <c r="A6869" s="1">
        <v>45394.0</v>
      </c>
      <c r="B6869" s="2" t="s">
        <v>6345</v>
      </c>
      <c r="C6869" s="2" t="s">
        <v>41</v>
      </c>
      <c r="D6869" s="1">
        <v>33037.0</v>
      </c>
      <c r="E6869" s="2" t="s">
        <v>27</v>
      </c>
      <c r="F6869" s="2">
        <v>17.0</v>
      </c>
      <c r="G6869" s="2" t="s">
        <v>48</v>
      </c>
      <c r="H6869" s="2" t="s">
        <v>52</v>
      </c>
      <c r="I6869" s="2" t="s">
        <v>25</v>
      </c>
      <c r="J6869" s="2" t="str">
        <f t="array" ref="J6869">XLOOKUP('Transaction Data'!$G6869,Product_Code,Biscuit_Brand)</f>
        <v>Lemon Crisps</v>
      </c>
      <c r="K6869" s="2">
        <f t="array" ref="K6869">XLOOKUP('Transaction Data'!$G6869,Product_Code,Cost)</f>
        <v>7</v>
      </c>
      <c r="L6869" s="2">
        <f t="array" ref="L6869">XLOOKUP('Transaction Data'!$G6869,Product_Code,Unit_Price)</f>
        <v>9</v>
      </c>
      <c r="M6869" s="3">
        <f>'Transaction Data'!$F6869*'Transaction Data'!$K6869</f>
        <v>119</v>
      </c>
      <c r="N6869" s="3">
        <f>'Transaction Data'!$F6869*'Transaction Data'!$L6869</f>
        <v>153</v>
      </c>
      <c r="O6869" s="3">
        <f>'Transaction Data'!$N6869-'Transaction Data'!$M6869</f>
        <v>34</v>
      </c>
      <c r="P6869" s="2">
        <f>DATEDIF('Transaction Data'!$D6869,'Transaction Data'!$A6869,"y")</f>
        <v>33</v>
      </c>
      <c r="Q6869" s="2" t="str">
        <f>FLOOR('Transaction Data'!$P6869,15)&amp;"-"&amp;FLOOR('Transaction Data'!$P6869,15)+14</f>
        <v>30-44</v>
      </c>
      <c r="R6869" s="2" t="str">
        <f>IF('Transaction Data'!$L6869&lt;=10,"Less Expensive","Expensive")</f>
        <v>Less Expensive</v>
      </c>
      <c r="S6869" s="4">
        <f>WEEKDAY('Transaction Data'!$A6869)</f>
        <v>6</v>
      </c>
      <c r="T6869" s="2" t="str">
        <f>IF(WEEKDAY('Transaction Data'!$A6869,2)&lt;6,"Weekday","Weekend")</f>
        <v>Weekday</v>
      </c>
    </row>
    <row r="6870" ht="15.75" customHeight="1">
      <c r="A6870" s="1">
        <v>45305.0</v>
      </c>
      <c r="B6870" s="2" t="s">
        <v>6346</v>
      </c>
      <c r="C6870" s="2" t="s">
        <v>69</v>
      </c>
      <c r="D6870" s="1">
        <v>19082.0</v>
      </c>
      <c r="E6870" s="2" t="s">
        <v>27</v>
      </c>
      <c r="F6870" s="2">
        <v>309.0</v>
      </c>
      <c r="G6870" s="2" t="s">
        <v>23</v>
      </c>
      <c r="H6870" s="2" t="s">
        <v>45</v>
      </c>
      <c r="I6870" s="2" t="s">
        <v>25</v>
      </c>
      <c r="J6870" s="2" t="str">
        <f t="array" ref="J6870">XLOOKUP('Transaction Data'!$G6870,Product_Code,Biscuit_Brand)</f>
        <v>Cinnamon Swirls</v>
      </c>
      <c r="K6870" s="2">
        <f t="array" ref="K6870">XLOOKUP('Transaction Data'!$G6870,Product_Code,Cost)</f>
        <v>10</v>
      </c>
      <c r="L6870" s="2">
        <f t="array" ref="L6870">XLOOKUP('Transaction Data'!$G6870,Product_Code,Unit_Price)</f>
        <v>14</v>
      </c>
      <c r="M6870" s="3">
        <f>'Transaction Data'!$F6870*'Transaction Data'!$K6870</f>
        <v>3090</v>
      </c>
      <c r="N6870" s="3">
        <f>'Transaction Data'!$F6870*'Transaction Data'!$L6870</f>
        <v>4326</v>
      </c>
      <c r="O6870" s="3">
        <f>'Transaction Data'!$N6870-'Transaction Data'!$M6870</f>
        <v>1236</v>
      </c>
      <c r="P6870" s="2">
        <f>DATEDIF('Transaction Data'!$D6870,'Transaction Data'!$A6870,"y")</f>
        <v>71</v>
      </c>
      <c r="Q6870" s="2" t="str">
        <f>FLOOR('Transaction Data'!$P6870,15)&amp;"-"&amp;FLOOR('Transaction Data'!$P6870,15)+14</f>
        <v>60-74</v>
      </c>
      <c r="R6870" s="2" t="str">
        <f>IF('Transaction Data'!$L6870&lt;=10,"Less Expensive","Expensive")</f>
        <v>Expensive</v>
      </c>
      <c r="S6870" s="4">
        <f>WEEKDAY('Transaction Data'!$A6870)</f>
        <v>1</v>
      </c>
      <c r="T6870" s="2" t="str">
        <f>IF(WEEKDAY('Transaction Data'!$A6870,2)&lt;6,"Weekday","Weekend")</f>
        <v>Weekend</v>
      </c>
    </row>
    <row r="6871" ht="15.75" customHeight="1">
      <c r="A6871" s="1">
        <v>45471.0</v>
      </c>
      <c r="B6871" s="2" t="s">
        <v>2868</v>
      </c>
      <c r="C6871" s="2" t="s">
        <v>47</v>
      </c>
      <c r="D6871" s="1">
        <v>19040.0</v>
      </c>
      <c r="E6871" s="2" t="s">
        <v>37</v>
      </c>
      <c r="F6871" s="2">
        <v>111.0</v>
      </c>
      <c r="G6871" s="2" t="s">
        <v>28</v>
      </c>
      <c r="H6871" s="2" t="s">
        <v>49</v>
      </c>
      <c r="I6871" s="2" t="s">
        <v>25</v>
      </c>
      <c r="J6871" s="2" t="str">
        <f t="array" ref="J6871">XLOOKUP('Transaction Data'!$G6871,Product_Code,Biscuit_Brand)</f>
        <v>Shortbread</v>
      </c>
      <c r="K6871" s="2">
        <f t="array" ref="K6871">XLOOKUP('Transaction Data'!$G6871,Product_Code,Cost)</f>
        <v>10</v>
      </c>
      <c r="L6871" s="2">
        <f t="array" ref="L6871">XLOOKUP('Transaction Data'!$G6871,Product_Code,Unit_Price)</f>
        <v>45</v>
      </c>
      <c r="M6871" s="3">
        <f>'Transaction Data'!$F6871*'Transaction Data'!$K6871</f>
        <v>1110</v>
      </c>
      <c r="N6871" s="3">
        <f>'Transaction Data'!$F6871*'Transaction Data'!$L6871</f>
        <v>4995</v>
      </c>
      <c r="O6871" s="3">
        <f>'Transaction Data'!$N6871-'Transaction Data'!$M6871</f>
        <v>3885</v>
      </c>
      <c r="P6871" s="2">
        <f>DATEDIF('Transaction Data'!$D6871,'Transaction Data'!$A6871,"y")</f>
        <v>72</v>
      </c>
      <c r="Q6871" s="2" t="str">
        <f>FLOOR('Transaction Data'!$P6871,15)&amp;"-"&amp;FLOOR('Transaction Data'!$P6871,15)+14</f>
        <v>60-74</v>
      </c>
      <c r="R6871" s="2" t="str">
        <f>IF('Transaction Data'!$L6871&lt;=10,"Less Expensive","Expensive")</f>
        <v>Expensive</v>
      </c>
      <c r="S6871" s="4">
        <f>WEEKDAY('Transaction Data'!$A6871)</f>
        <v>6</v>
      </c>
      <c r="T6871" s="2" t="str">
        <f>IF(WEEKDAY('Transaction Data'!$A6871,2)&lt;6,"Weekday","Weekend")</f>
        <v>Weekday</v>
      </c>
    </row>
    <row r="6872" ht="15.75" customHeight="1">
      <c r="A6872" s="1">
        <v>45295.0</v>
      </c>
      <c r="B6872" s="2" t="s">
        <v>6347</v>
      </c>
      <c r="C6872" s="2" t="s">
        <v>21</v>
      </c>
      <c r="D6872" s="1">
        <v>28183.0</v>
      </c>
      <c r="E6872" s="2" t="s">
        <v>37</v>
      </c>
      <c r="F6872" s="2">
        <v>365.0</v>
      </c>
      <c r="G6872" s="2" t="s">
        <v>60</v>
      </c>
      <c r="H6872" s="2" t="s">
        <v>52</v>
      </c>
      <c r="I6872" s="2" t="s">
        <v>25</v>
      </c>
      <c r="J6872" s="2" t="str">
        <f t="array" ref="J6872">XLOOKUP('Transaction Data'!$G6872,Product_Code,Biscuit_Brand)</f>
        <v>Peanut Butter Bites</v>
      </c>
      <c r="K6872" s="2">
        <f t="array" ref="K6872">XLOOKUP('Transaction Data'!$G6872,Product_Code,Cost)</f>
        <v>5</v>
      </c>
      <c r="L6872" s="2">
        <f t="array" ref="L6872">XLOOKUP('Transaction Data'!$G6872,Product_Code,Unit_Price)</f>
        <v>7</v>
      </c>
      <c r="M6872" s="3">
        <f>'Transaction Data'!$F6872*'Transaction Data'!$K6872</f>
        <v>1825</v>
      </c>
      <c r="N6872" s="3">
        <f>'Transaction Data'!$F6872*'Transaction Data'!$L6872</f>
        <v>2555</v>
      </c>
      <c r="O6872" s="3">
        <f>'Transaction Data'!$N6872-'Transaction Data'!$M6872</f>
        <v>730</v>
      </c>
      <c r="P6872" s="2">
        <f>DATEDIF('Transaction Data'!$D6872,'Transaction Data'!$A6872,"y")</f>
        <v>46</v>
      </c>
      <c r="Q6872" s="2" t="str">
        <f>FLOOR('Transaction Data'!$P6872,15)&amp;"-"&amp;FLOOR('Transaction Data'!$P6872,15)+14</f>
        <v>45-59</v>
      </c>
      <c r="R6872" s="2" t="str">
        <f>IF('Transaction Data'!$L6872&lt;=10,"Less Expensive","Expensive")</f>
        <v>Less Expensive</v>
      </c>
      <c r="S6872" s="4">
        <f>WEEKDAY('Transaction Data'!$A6872)</f>
        <v>5</v>
      </c>
      <c r="T6872" s="2" t="str">
        <f>IF(WEEKDAY('Transaction Data'!$A6872,2)&lt;6,"Weekday","Weekend")</f>
        <v>Weekday</v>
      </c>
    </row>
    <row r="6873" ht="15.75" customHeight="1">
      <c r="A6873" s="1">
        <v>45410.0</v>
      </c>
      <c r="B6873" s="2" t="s">
        <v>6348</v>
      </c>
      <c r="C6873" s="2" t="s">
        <v>32</v>
      </c>
      <c r="D6873" s="1">
        <v>17655.0</v>
      </c>
      <c r="E6873" s="2" t="s">
        <v>63</v>
      </c>
      <c r="F6873" s="2">
        <v>326.0</v>
      </c>
      <c r="G6873" s="2" t="s">
        <v>38</v>
      </c>
      <c r="H6873" s="2" t="s">
        <v>49</v>
      </c>
      <c r="I6873" s="2" t="s">
        <v>25</v>
      </c>
      <c r="J6873" s="2" t="str">
        <f t="array" ref="J6873">XLOOKUP('Transaction Data'!$G6873,Product_Code,Biscuit_Brand)</f>
        <v>Ginger Snaps</v>
      </c>
      <c r="K6873" s="2">
        <f t="array" ref="K6873">XLOOKUP('Transaction Data'!$G6873,Product_Code,Cost)</f>
        <v>14</v>
      </c>
      <c r="L6873" s="2">
        <f t="array" ref="L6873">XLOOKUP('Transaction Data'!$G6873,Product_Code,Unit_Price)</f>
        <v>28</v>
      </c>
      <c r="M6873" s="3">
        <f>'Transaction Data'!$F6873*'Transaction Data'!$K6873</f>
        <v>4564</v>
      </c>
      <c r="N6873" s="3">
        <f>'Transaction Data'!$F6873*'Transaction Data'!$L6873</f>
        <v>9128</v>
      </c>
      <c r="O6873" s="3">
        <f>'Transaction Data'!$N6873-'Transaction Data'!$M6873</f>
        <v>4564</v>
      </c>
      <c r="P6873" s="2">
        <f>DATEDIF('Transaction Data'!$D6873,'Transaction Data'!$A6873,"y")</f>
        <v>75</v>
      </c>
      <c r="Q6873" s="2" t="str">
        <f>FLOOR('Transaction Data'!$P6873,15)&amp;"-"&amp;FLOOR('Transaction Data'!$P6873,15)+14</f>
        <v>75-89</v>
      </c>
      <c r="R6873" s="2" t="str">
        <f>IF('Transaction Data'!$L6873&lt;=10,"Less Expensive","Expensive")</f>
        <v>Expensive</v>
      </c>
      <c r="S6873" s="4">
        <f>WEEKDAY('Transaction Data'!$A6873)</f>
        <v>1</v>
      </c>
      <c r="T6873" s="2" t="str">
        <f>IF(WEEKDAY('Transaction Data'!$A6873,2)&lt;6,"Weekday","Weekend")</f>
        <v>Weekend</v>
      </c>
    </row>
    <row r="6874" ht="15.75" customHeight="1">
      <c r="A6874" s="1">
        <v>45403.0</v>
      </c>
      <c r="B6874" s="2" t="s">
        <v>6349</v>
      </c>
      <c r="C6874" s="2" t="s">
        <v>69</v>
      </c>
      <c r="D6874" s="1">
        <v>24863.0</v>
      </c>
      <c r="E6874" s="2" t="s">
        <v>22</v>
      </c>
      <c r="F6874" s="2">
        <v>227.0</v>
      </c>
      <c r="G6874" s="2" t="s">
        <v>44</v>
      </c>
      <c r="H6874" s="2" t="s">
        <v>52</v>
      </c>
      <c r="I6874" s="2" t="s">
        <v>25</v>
      </c>
      <c r="J6874" s="2" t="str">
        <f t="array" ref="J6874">XLOOKUP('Transaction Data'!$G6874,Product_Code,Biscuit_Brand)</f>
        <v>Butter Crunch</v>
      </c>
      <c r="K6874" s="2">
        <f t="array" ref="K6874">XLOOKUP('Transaction Data'!$G6874,Product_Code,Cost)</f>
        <v>10</v>
      </c>
      <c r="L6874" s="2">
        <f t="array" ref="L6874">XLOOKUP('Transaction Data'!$G6874,Product_Code,Unit_Price)</f>
        <v>11</v>
      </c>
      <c r="M6874" s="3">
        <f>'Transaction Data'!$F6874*'Transaction Data'!$K6874</f>
        <v>2270</v>
      </c>
      <c r="N6874" s="3">
        <f>'Transaction Data'!$F6874*'Transaction Data'!$L6874</f>
        <v>2497</v>
      </c>
      <c r="O6874" s="3">
        <f>'Transaction Data'!$N6874-'Transaction Data'!$M6874</f>
        <v>227</v>
      </c>
      <c r="P6874" s="2">
        <f>DATEDIF('Transaction Data'!$D6874,'Transaction Data'!$A6874,"y")</f>
        <v>56</v>
      </c>
      <c r="Q6874" s="2" t="str">
        <f>FLOOR('Transaction Data'!$P6874,15)&amp;"-"&amp;FLOOR('Transaction Data'!$P6874,15)+14</f>
        <v>45-59</v>
      </c>
      <c r="R6874" s="2" t="str">
        <f>IF('Transaction Data'!$L6874&lt;=10,"Less Expensive","Expensive")</f>
        <v>Expensive</v>
      </c>
      <c r="S6874" s="4">
        <f>WEEKDAY('Transaction Data'!$A6874)</f>
        <v>1</v>
      </c>
      <c r="T6874" s="2" t="str">
        <f>IF(WEEKDAY('Transaction Data'!$A6874,2)&lt;6,"Weekday","Weekend")</f>
        <v>Weekend</v>
      </c>
    </row>
    <row r="6875" ht="15.75" customHeight="1">
      <c r="A6875" s="1">
        <v>45377.0</v>
      </c>
      <c r="B6875" s="2" t="s">
        <v>6350</v>
      </c>
      <c r="C6875" s="2" t="s">
        <v>21</v>
      </c>
      <c r="D6875" s="1">
        <v>30287.0</v>
      </c>
      <c r="E6875" s="2" t="s">
        <v>37</v>
      </c>
      <c r="F6875" s="2">
        <v>307.0</v>
      </c>
      <c r="G6875" s="2" t="s">
        <v>38</v>
      </c>
      <c r="H6875" s="2" t="s">
        <v>34</v>
      </c>
      <c r="I6875" s="2" t="s">
        <v>25</v>
      </c>
      <c r="J6875" s="2" t="str">
        <f t="array" ref="J6875">XLOOKUP('Transaction Data'!$G6875,Product_Code,Biscuit_Brand)</f>
        <v>Ginger Snaps</v>
      </c>
      <c r="K6875" s="2">
        <f t="array" ref="K6875">XLOOKUP('Transaction Data'!$G6875,Product_Code,Cost)</f>
        <v>14</v>
      </c>
      <c r="L6875" s="2">
        <f t="array" ref="L6875">XLOOKUP('Transaction Data'!$G6875,Product_Code,Unit_Price)</f>
        <v>28</v>
      </c>
      <c r="M6875" s="3">
        <f>'Transaction Data'!$F6875*'Transaction Data'!$K6875</f>
        <v>4298</v>
      </c>
      <c r="N6875" s="3">
        <f>'Transaction Data'!$F6875*'Transaction Data'!$L6875</f>
        <v>8596</v>
      </c>
      <c r="O6875" s="3">
        <f>'Transaction Data'!$N6875-'Transaction Data'!$M6875</f>
        <v>4298</v>
      </c>
      <c r="P6875" s="2">
        <f>DATEDIF('Transaction Data'!$D6875,'Transaction Data'!$A6875,"y")</f>
        <v>41</v>
      </c>
      <c r="Q6875" s="2" t="str">
        <f>FLOOR('Transaction Data'!$P6875,15)&amp;"-"&amp;FLOOR('Transaction Data'!$P6875,15)+14</f>
        <v>30-44</v>
      </c>
      <c r="R6875" s="2" t="str">
        <f>IF('Transaction Data'!$L6875&lt;=10,"Less Expensive","Expensive")</f>
        <v>Expensive</v>
      </c>
      <c r="S6875" s="4">
        <f>WEEKDAY('Transaction Data'!$A6875)</f>
        <v>3</v>
      </c>
      <c r="T6875" s="2" t="str">
        <f>IF(WEEKDAY('Transaction Data'!$A6875,2)&lt;6,"Weekday","Weekend")</f>
        <v>Weekday</v>
      </c>
    </row>
    <row r="6876" ht="15.75" customHeight="1">
      <c r="A6876" s="1">
        <v>45332.0</v>
      </c>
      <c r="B6876" s="2" t="s">
        <v>6351</v>
      </c>
      <c r="C6876" s="2" t="s">
        <v>78</v>
      </c>
      <c r="D6876" s="1">
        <v>27231.0</v>
      </c>
      <c r="E6876" s="2" t="s">
        <v>63</v>
      </c>
      <c r="F6876" s="2">
        <v>153.0</v>
      </c>
      <c r="G6876" s="2" t="s">
        <v>44</v>
      </c>
      <c r="H6876" s="2" t="s">
        <v>34</v>
      </c>
      <c r="I6876" s="2" t="s">
        <v>25</v>
      </c>
      <c r="J6876" s="2" t="str">
        <f t="array" ref="J6876">XLOOKUP('Transaction Data'!$G6876,Product_Code,Biscuit_Brand)</f>
        <v>Butter Crunch</v>
      </c>
      <c r="K6876" s="2">
        <f t="array" ref="K6876">XLOOKUP('Transaction Data'!$G6876,Product_Code,Cost)</f>
        <v>10</v>
      </c>
      <c r="L6876" s="2">
        <f t="array" ref="L6876">XLOOKUP('Transaction Data'!$G6876,Product_Code,Unit_Price)</f>
        <v>11</v>
      </c>
      <c r="M6876" s="3">
        <f>'Transaction Data'!$F6876*'Transaction Data'!$K6876</f>
        <v>1530</v>
      </c>
      <c r="N6876" s="3">
        <f>'Transaction Data'!$F6876*'Transaction Data'!$L6876</f>
        <v>1683</v>
      </c>
      <c r="O6876" s="3">
        <f>'Transaction Data'!$N6876-'Transaction Data'!$M6876</f>
        <v>153</v>
      </c>
      <c r="P6876" s="2">
        <f>DATEDIF('Transaction Data'!$D6876,'Transaction Data'!$A6876,"y")</f>
        <v>49</v>
      </c>
      <c r="Q6876" s="2" t="str">
        <f>FLOOR('Transaction Data'!$P6876,15)&amp;"-"&amp;FLOOR('Transaction Data'!$P6876,15)+14</f>
        <v>45-59</v>
      </c>
      <c r="R6876" s="2" t="str">
        <f>IF('Transaction Data'!$L6876&lt;=10,"Less Expensive","Expensive")</f>
        <v>Expensive</v>
      </c>
      <c r="S6876" s="4">
        <f>WEEKDAY('Transaction Data'!$A6876)</f>
        <v>7</v>
      </c>
      <c r="T6876" s="2" t="str">
        <f>IF(WEEKDAY('Transaction Data'!$A6876,2)&lt;6,"Weekday","Weekend")</f>
        <v>Weekend</v>
      </c>
    </row>
    <row r="6877" ht="15.75" customHeight="1">
      <c r="A6877" s="1">
        <v>45370.0</v>
      </c>
      <c r="B6877" s="2" t="s">
        <v>6352</v>
      </c>
      <c r="C6877" s="2" t="s">
        <v>47</v>
      </c>
      <c r="D6877" s="1">
        <v>36414.0</v>
      </c>
      <c r="E6877" s="2" t="s">
        <v>27</v>
      </c>
      <c r="F6877" s="2">
        <v>320.0</v>
      </c>
      <c r="G6877" s="2" t="s">
        <v>23</v>
      </c>
      <c r="H6877" s="2" t="s">
        <v>39</v>
      </c>
      <c r="I6877" s="2" t="s">
        <v>25</v>
      </c>
      <c r="J6877" s="2" t="str">
        <f t="array" ref="J6877">XLOOKUP('Transaction Data'!$G6877,Product_Code,Biscuit_Brand)</f>
        <v>Cinnamon Swirls</v>
      </c>
      <c r="K6877" s="2">
        <f t="array" ref="K6877">XLOOKUP('Transaction Data'!$G6877,Product_Code,Cost)</f>
        <v>10</v>
      </c>
      <c r="L6877" s="2">
        <f t="array" ref="L6877">XLOOKUP('Transaction Data'!$G6877,Product_Code,Unit_Price)</f>
        <v>14</v>
      </c>
      <c r="M6877" s="3">
        <f>'Transaction Data'!$F6877*'Transaction Data'!$K6877</f>
        <v>3200</v>
      </c>
      <c r="N6877" s="3">
        <f>'Transaction Data'!$F6877*'Transaction Data'!$L6877</f>
        <v>4480</v>
      </c>
      <c r="O6877" s="3">
        <f>'Transaction Data'!$N6877-'Transaction Data'!$M6877</f>
        <v>1280</v>
      </c>
      <c r="P6877" s="2">
        <f>DATEDIF('Transaction Data'!$D6877,'Transaction Data'!$A6877,"y")</f>
        <v>24</v>
      </c>
      <c r="Q6877" s="2" t="str">
        <f>FLOOR('Transaction Data'!$P6877,15)&amp;"-"&amp;FLOOR('Transaction Data'!$P6877,15)+14</f>
        <v>15-29</v>
      </c>
      <c r="R6877" s="2" t="str">
        <f>IF('Transaction Data'!$L6877&lt;=10,"Less Expensive","Expensive")</f>
        <v>Expensive</v>
      </c>
      <c r="S6877" s="4">
        <f>WEEKDAY('Transaction Data'!$A6877)</f>
        <v>3</v>
      </c>
      <c r="T6877" s="2" t="str">
        <f>IF(WEEKDAY('Transaction Data'!$A6877,2)&lt;6,"Weekday","Weekend")</f>
        <v>Weekday</v>
      </c>
    </row>
    <row r="6878" ht="15.75" customHeight="1">
      <c r="A6878" s="1">
        <v>45304.0</v>
      </c>
      <c r="B6878" s="2" t="s">
        <v>731</v>
      </c>
      <c r="C6878" s="2" t="s">
        <v>65</v>
      </c>
      <c r="D6878" s="1">
        <v>25326.0</v>
      </c>
      <c r="E6878" s="2" t="s">
        <v>22</v>
      </c>
      <c r="F6878" s="2">
        <v>257.0</v>
      </c>
      <c r="G6878" s="2" t="s">
        <v>48</v>
      </c>
      <c r="H6878" s="2" t="s">
        <v>42</v>
      </c>
      <c r="I6878" s="2" t="s">
        <v>25</v>
      </c>
      <c r="J6878" s="2" t="str">
        <f t="array" ref="J6878">XLOOKUP('Transaction Data'!$G6878,Product_Code,Biscuit_Brand)</f>
        <v>Lemon Crisps</v>
      </c>
      <c r="K6878" s="2">
        <f t="array" ref="K6878">XLOOKUP('Transaction Data'!$G6878,Product_Code,Cost)</f>
        <v>7</v>
      </c>
      <c r="L6878" s="2">
        <f t="array" ref="L6878">XLOOKUP('Transaction Data'!$G6878,Product_Code,Unit_Price)</f>
        <v>9</v>
      </c>
      <c r="M6878" s="3">
        <f>'Transaction Data'!$F6878*'Transaction Data'!$K6878</f>
        <v>1799</v>
      </c>
      <c r="N6878" s="3">
        <f>'Transaction Data'!$F6878*'Transaction Data'!$L6878</f>
        <v>2313</v>
      </c>
      <c r="O6878" s="3">
        <f>'Transaction Data'!$N6878-'Transaction Data'!$M6878</f>
        <v>514</v>
      </c>
      <c r="P6878" s="2">
        <f>DATEDIF('Transaction Data'!$D6878,'Transaction Data'!$A6878,"y")</f>
        <v>54</v>
      </c>
      <c r="Q6878" s="2" t="str">
        <f>FLOOR('Transaction Data'!$P6878,15)&amp;"-"&amp;FLOOR('Transaction Data'!$P6878,15)+14</f>
        <v>45-59</v>
      </c>
      <c r="R6878" s="2" t="str">
        <f>IF('Transaction Data'!$L6878&lt;=10,"Less Expensive","Expensive")</f>
        <v>Less Expensive</v>
      </c>
      <c r="S6878" s="4">
        <f>WEEKDAY('Transaction Data'!$A6878)</f>
        <v>7</v>
      </c>
      <c r="T6878" s="2" t="str">
        <f>IF(WEEKDAY('Transaction Data'!$A6878,2)&lt;6,"Weekday","Weekend")</f>
        <v>Weekend</v>
      </c>
    </row>
    <row r="6879" ht="15.75" customHeight="1">
      <c r="A6879" s="1">
        <v>45432.0</v>
      </c>
      <c r="B6879" s="2" t="s">
        <v>6353</v>
      </c>
      <c r="C6879" s="2" t="s">
        <v>21</v>
      </c>
      <c r="D6879" s="1">
        <v>33223.0</v>
      </c>
      <c r="E6879" s="2" t="s">
        <v>22</v>
      </c>
      <c r="F6879" s="2">
        <v>430.0</v>
      </c>
      <c r="G6879" s="2" t="s">
        <v>61</v>
      </c>
      <c r="H6879" s="2" t="s">
        <v>45</v>
      </c>
      <c r="I6879" s="2" t="s">
        <v>25</v>
      </c>
      <c r="J6879" s="2" t="str">
        <f t="array" ref="J6879">XLOOKUP('Transaction Data'!$G6879,Product_Code,Biscuit_Brand)</f>
        <v>Choco Delight</v>
      </c>
      <c r="K6879" s="2">
        <f t="array" ref="K6879">XLOOKUP('Transaction Data'!$G6879,Product_Code,Cost)</f>
        <v>3</v>
      </c>
      <c r="L6879" s="2">
        <f t="array" ref="L6879">XLOOKUP('Transaction Data'!$G6879,Product_Code,Unit_Price)</f>
        <v>5</v>
      </c>
      <c r="M6879" s="3">
        <f>'Transaction Data'!$F6879*'Transaction Data'!$K6879</f>
        <v>1290</v>
      </c>
      <c r="N6879" s="3">
        <f>'Transaction Data'!$F6879*'Transaction Data'!$L6879</f>
        <v>2150</v>
      </c>
      <c r="O6879" s="3">
        <f>'Transaction Data'!$N6879-'Transaction Data'!$M6879</f>
        <v>860</v>
      </c>
      <c r="P6879" s="2">
        <f>DATEDIF('Transaction Data'!$D6879,'Transaction Data'!$A6879,"y")</f>
        <v>33</v>
      </c>
      <c r="Q6879" s="2" t="str">
        <f>FLOOR('Transaction Data'!$P6879,15)&amp;"-"&amp;FLOOR('Transaction Data'!$P6879,15)+14</f>
        <v>30-44</v>
      </c>
      <c r="R6879" s="2" t="str">
        <f>IF('Transaction Data'!$L6879&lt;=10,"Less Expensive","Expensive")</f>
        <v>Less Expensive</v>
      </c>
      <c r="S6879" s="4">
        <f>WEEKDAY('Transaction Data'!$A6879)</f>
        <v>2</v>
      </c>
      <c r="T6879" s="2" t="str">
        <f>IF(WEEKDAY('Transaction Data'!$A6879,2)&lt;6,"Weekday","Weekend")</f>
        <v>Weekday</v>
      </c>
    </row>
    <row r="6880" ht="15.75" customHeight="1">
      <c r="A6880" s="1">
        <v>45335.0</v>
      </c>
      <c r="B6880" s="2" t="s">
        <v>6354</v>
      </c>
      <c r="C6880" s="2" t="s">
        <v>21</v>
      </c>
      <c r="D6880" s="1">
        <v>22361.0</v>
      </c>
      <c r="E6880" s="2" t="s">
        <v>37</v>
      </c>
      <c r="F6880" s="2">
        <v>210.0</v>
      </c>
      <c r="G6880" s="2" t="s">
        <v>33</v>
      </c>
      <c r="H6880" s="2" t="s">
        <v>49</v>
      </c>
      <c r="I6880" s="2" t="s">
        <v>25</v>
      </c>
      <c r="J6880" s="2" t="str">
        <f t="array" ref="J6880">XLOOKUP('Transaction Data'!$G6880,Product_Code,Biscuit_Brand)</f>
        <v>Caramel Biscuits</v>
      </c>
      <c r="K6880" s="2">
        <f t="array" ref="K6880">XLOOKUP('Transaction Data'!$G6880,Product_Code,Cost)</f>
        <v>18</v>
      </c>
      <c r="L6880" s="2">
        <f t="array" ref="L6880">XLOOKUP('Transaction Data'!$G6880,Product_Code,Unit_Price)</f>
        <v>22</v>
      </c>
      <c r="M6880" s="3">
        <f>'Transaction Data'!$F6880*'Transaction Data'!$K6880</f>
        <v>3780</v>
      </c>
      <c r="N6880" s="3">
        <f>'Transaction Data'!$F6880*'Transaction Data'!$L6880</f>
        <v>4620</v>
      </c>
      <c r="O6880" s="3">
        <f>'Transaction Data'!$N6880-'Transaction Data'!$M6880</f>
        <v>840</v>
      </c>
      <c r="P6880" s="2">
        <f>DATEDIF('Transaction Data'!$D6880,'Transaction Data'!$A6880,"y")</f>
        <v>62</v>
      </c>
      <c r="Q6880" s="2" t="str">
        <f>FLOOR('Transaction Data'!$P6880,15)&amp;"-"&amp;FLOOR('Transaction Data'!$P6880,15)+14</f>
        <v>60-74</v>
      </c>
      <c r="R6880" s="2" t="str">
        <f>IF('Transaction Data'!$L6880&lt;=10,"Less Expensive","Expensive")</f>
        <v>Expensive</v>
      </c>
      <c r="S6880" s="4">
        <f>WEEKDAY('Transaction Data'!$A6880)</f>
        <v>3</v>
      </c>
      <c r="T6880" s="2" t="str">
        <f>IF(WEEKDAY('Transaction Data'!$A6880,2)&lt;6,"Weekday","Weekend")</f>
        <v>Weekday</v>
      </c>
    </row>
    <row r="6881" ht="15.75" customHeight="1">
      <c r="A6881" s="1">
        <v>45498.0</v>
      </c>
      <c r="B6881" s="2" t="s">
        <v>6355</v>
      </c>
      <c r="C6881" s="2" t="s">
        <v>72</v>
      </c>
      <c r="D6881" s="1">
        <v>26076.0</v>
      </c>
      <c r="E6881" s="2" t="s">
        <v>63</v>
      </c>
      <c r="F6881" s="2">
        <v>249.0</v>
      </c>
      <c r="G6881" s="2" t="s">
        <v>44</v>
      </c>
      <c r="H6881" s="2" t="s">
        <v>52</v>
      </c>
      <c r="I6881" s="2" t="s">
        <v>25</v>
      </c>
      <c r="J6881" s="2" t="str">
        <f t="array" ref="J6881">XLOOKUP('Transaction Data'!$G6881,Product_Code,Biscuit_Brand)</f>
        <v>Butter Crunch</v>
      </c>
      <c r="K6881" s="2">
        <f t="array" ref="K6881">XLOOKUP('Transaction Data'!$G6881,Product_Code,Cost)</f>
        <v>10</v>
      </c>
      <c r="L6881" s="2">
        <f t="array" ref="L6881">XLOOKUP('Transaction Data'!$G6881,Product_Code,Unit_Price)</f>
        <v>11</v>
      </c>
      <c r="M6881" s="3">
        <f>'Transaction Data'!$F6881*'Transaction Data'!$K6881</f>
        <v>2490</v>
      </c>
      <c r="N6881" s="3">
        <f>'Transaction Data'!$F6881*'Transaction Data'!$L6881</f>
        <v>2739</v>
      </c>
      <c r="O6881" s="3">
        <f>'Transaction Data'!$N6881-'Transaction Data'!$M6881</f>
        <v>249</v>
      </c>
      <c r="P6881" s="2">
        <f>DATEDIF('Transaction Data'!$D6881,'Transaction Data'!$A6881,"y")</f>
        <v>53</v>
      </c>
      <c r="Q6881" s="2" t="str">
        <f>FLOOR('Transaction Data'!$P6881,15)&amp;"-"&amp;FLOOR('Transaction Data'!$P6881,15)+14</f>
        <v>45-59</v>
      </c>
      <c r="R6881" s="2" t="str">
        <f>IF('Transaction Data'!$L6881&lt;=10,"Less Expensive","Expensive")</f>
        <v>Expensive</v>
      </c>
      <c r="S6881" s="4">
        <f>WEEKDAY('Transaction Data'!$A6881)</f>
        <v>5</v>
      </c>
      <c r="T6881" s="2" t="str">
        <f>IF(WEEKDAY('Transaction Data'!$A6881,2)&lt;6,"Weekday","Weekend")</f>
        <v>Weekday</v>
      </c>
    </row>
    <row r="6882" ht="15.75" customHeight="1">
      <c r="A6882" s="1">
        <v>45486.0</v>
      </c>
      <c r="B6882" s="2" t="s">
        <v>6356</v>
      </c>
      <c r="C6882" s="2" t="s">
        <v>69</v>
      </c>
      <c r="D6882" s="1">
        <v>23518.0</v>
      </c>
      <c r="E6882" s="2" t="s">
        <v>27</v>
      </c>
      <c r="F6882" s="2">
        <v>292.0</v>
      </c>
      <c r="G6882" s="2" t="s">
        <v>48</v>
      </c>
      <c r="H6882" s="2" t="s">
        <v>49</v>
      </c>
      <c r="I6882" s="2" t="s">
        <v>25</v>
      </c>
      <c r="J6882" s="2" t="str">
        <f t="array" ref="J6882">XLOOKUP('Transaction Data'!$G6882,Product_Code,Biscuit_Brand)</f>
        <v>Lemon Crisps</v>
      </c>
      <c r="K6882" s="2">
        <f t="array" ref="K6882">XLOOKUP('Transaction Data'!$G6882,Product_Code,Cost)</f>
        <v>7</v>
      </c>
      <c r="L6882" s="2">
        <f t="array" ref="L6882">XLOOKUP('Transaction Data'!$G6882,Product_Code,Unit_Price)</f>
        <v>9</v>
      </c>
      <c r="M6882" s="3">
        <f>'Transaction Data'!$F6882*'Transaction Data'!$K6882</f>
        <v>2044</v>
      </c>
      <c r="N6882" s="3">
        <f>'Transaction Data'!$F6882*'Transaction Data'!$L6882</f>
        <v>2628</v>
      </c>
      <c r="O6882" s="3">
        <f>'Transaction Data'!$N6882-'Transaction Data'!$M6882</f>
        <v>584</v>
      </c>
      <c r="P6882" s="2">
        <f>DATEDIF('Transaction Data'!$D6882,'Transaction Data'!$A6882,"y")</f>
        <v>60</v>
      </c>
      <c r="Q6882" s="2" t="str">
        <f>FLOOR('Transaction Data'!$P6882,15)&amp;"-"&amp;FLOOR('Transaction Data'!$P6882,15)+14</f>
        <v>60-74</v>
      </c>
      <c r="R6882" s="2" t="str">
        <f>IF('Transaction Data'!$L6882&lt;=10,"Less Expensive","Expensive")</f>
        <v>Less Expensive</v>
      </c>
      <c r="S6882" s="4">
        <f>WEEKDAY('Transaction Data'!$A6882)</f>
        <v>7</v>
      </c>
      <c r="T6882" s="2" t="str">
        <f>IF(WEEKDAY('Transaction Data'!$A6882,2)&lt;6,"Weekday","Weekend")</f>
        <v>Weekend</v>
      </c>
    </row>
    <row r="6883" ht="15.75" customHeight="1">
      <c r="A6883" s="1">
        <v>45350.0</v>
      </c>
      <c r="B6883" s="2" t="s">
        <v>6357</v>
      </c>
      <c r="C6883" s="2" t="s">
        <v>65</v>
      </c>
      <c r="D6883" s="1">
        <v>30008.0</v>
      </c>
      <c r="E6883" s="2" t="s">
        <v>37</v>
      </c>
      <c r="F6883" s="2">
        <v>396.0</v>
      </c>
      <c r="G6883" s="2" t="s">
        <v>44</v>
      </c>
      <c r="H6883" s="2" t="s">
        <v>52</v>
      </c>
      <c r="I6883" s="2" t="s">
        <v>25</v>
      </c>
      <c r="J6883" s="2" t="str">
        <f t="array" ref="J6883">XLOOKUP('Transaction Data'!$G6883,Product_Code,Biscuit_Brand)</f>
        <v>Butter Crunch</v>
      </c>
      <c r="K6883" s="2">
        <f t="array" ref="K6883">XLOOKUP('Transaction Data'!$G6883,Product_Code,Cost)</f>
        <v>10</v>
      </c>
      <c r="L6883" s="2">
        <f t="array" ref="L6883">XLOOKUP('Transaction Data'!$G6883,Product_Code,Unit_Price)</f>
        <v>11</v>
      </c>
      <c r="M6883" s="3">
        <f>'Transaction Data'!$F6883*'Transaction Data'!$K6883</f>
        <v>3960</v>
      </c>
      <c r="N6883" s="3">
        <f>'Transaction Data'!$F6883*'Transaction Data'!$L6883</f>
        <v>4356</v>
      </c>
      <c r="O6883" s="3">
        <f>'Transaction Data'!$N6883-'Transaction Data'!$M6883</f>
        <v>396</v>
      </c>
      <c r="P6883" s="2">
        <f>DATEDIF('Transaction Data'!$D6883,'Transaction Data'!$A6883,"y")</f>
        <v>42</v>
      </c>
      <c r="Q6883" s="2" t="str">
        <f>FLOOR('Transaction Data'!$P6883,15)&amp;"-"&amp;FLOOR('Transaction Data'!$P6883,15)+14</f>
        <v>30-44</v>
      </c>
      <c r="R6883" s="2" t="str">
        <f>IF('Transaction Data'!$L6883&lt;=10,"Less Expensive","Expensive")</f>
        <v>Expensive</v>
      </c>
      <c r="S6883" s="4">
        <f>WEEKDAY('Transaction Data'!$A6883)</f>
        <v>4</v>
      </c>
      <c r="T6883" s="2" t="str">
        <f>IF(WEEKDAY('Transaction Data'!$A6883,2)&lt;6,"Weekday","Weekend")</f>
        <v>Weekday</v>
      </c>
    </row>
    <row r="6884" ht="15.75" customHeight="1">
      <c r="A6884" s="1">
        <v>45334.0</v>
      </c>
      <c r="B6884" s="2" t="s">
        <v>6358</v>
      </c>
      <c r="C6884" s="2" t="s">
        <v>32</v>
      </c>
      <c r="D6884" s="1">
        <v>23577.0</v>
      </c>
      <c r="E6884" s="2" t="s">
        <v>37</v>
      </c>
      <c r="F6884" s="2">
        <v>149.0</v>
      </c>
      <c r="G6884" s="2" t="s">
        <v>23</v>
      </c>
      <c r="H6884" s="2" t="s">
        <v>52</v>
      </c>
      <c r="I6884" s="2" t="s">
        <v>25</v>
      </c>
      <c r="J6884" s="2" t="str">
        <f t="array" ref="J6884">XLOOKUP('Transaction Data'!$G6884,Product_Code,Biscuit_Brand)</f>
        <v>Cinnamon Swirls</v>
      </c>
      <c r="K6884" s="2">
        <f t="array" ref="K6884">XLOOKUP('Transaction Data'!$G6884,Product_Code,Cost)</f>
        <v>10</v>
      </c>
      <c r="L6884" s="2">
        <f t="array" ref="L6884">XLOOKUP('Transaction Data'!$G6884,Product_Code,Unit_Price)</f>
        <v>14</v>
      </c>
      <c r="M6884" s="3">
        <f>'Transaction Data'!$F6884*'Transaction Data'!$K6884</f>
        <v>1490</v>
      </c>
      <c r="N6884" s="3">
        <f>'Transaction Data'!$F6884*'Transaction Data'!$L6884</f>
        <v>2086</v>
      </c>
      <c r="O6884" s="3">
        <f>'Transaction Data'!$N6884-'Transaction Data'!$M6884</f>
        <v>596</v>
      </c>
      <c r="P6884" s="2">
        <f>DATEDIF('Transaction Data'!$D6884,'Transaction Data'!$A6884,"y")</f>
        <v>59</v>
      </c>
      <c r="Q6884" s="2" t="str">
        <f>FLOOR('Transaction Data'!$P6884,15)&amp;"-"&amp;FLOOR('Transaction Data'!$P6884,15)+14</f>
        <v>45-59</v>
      </c>
      <c r="R6884" s="2" t="str">
        <f>IF('Transaction Data'!$L6884&lt;=10,"Less Expensive","Expensive")</f>
        <v>Expensive</v>
      </c>
      <c r="S6884" s="4">
        <f>WEEKDAY('Transaction Data'!$A6884)</f>
        <v>2</v>
      </c>
      <c r="T6884" s="2" t="str">
        <f>IF(WEEKDAY('Transaction Data'!$A6884,2)&lt;6,"Weekday","Weekend")</f>
        <v>Weekday</v>
      </c>
    </row>
    <row r="6885" ht="15.75" customHeight="1">
      <c r="A6885" s="1">
        <v>45299.0</v>
      </c>
      <c r="B6885" s="2" t="s">
        <v>6359</v>
      </c>
      <c r="C6885" s="2" t="s">
        <v>72</v>
      </c>
      <c r="D6885" s="1">
        <v>34782.0</v>
      </c>
      <c r="E6885" s="2" t="s">
        <v>37</v>
      </c>
      <c r="F6885" s="2">
        <v>495.0</v>
      </c>
      <c r="G6885" s="2" t="s">
        <v>28</v>
      </c>
      <c r="H6885" s="2" t="s">
        <v>45</v>
      </c>
      <c r="I6885" s="2" t="s">
        <v>25</v>
      </c>
      <c r="J6885" s="2" t="str">
        <f t="array" ref="J6885">XLOOKUP('Transaction Data'!$G6885,Product_Code,Biscuit_Brand)</f>
        <v>Shortbread</v>
      </c>
      <c r="K6885" s="2">
        <f t="array" ref="K6885">XLOOKUP('Transaction Data'!$G6885,Product_Code,Cost)</f>
        <v>10</v>
      </c>
      <c r="L6885" s="2">
        <f t="array" ref="L6885">XLOOKUP('Transaction Data'!$G6885,Product_Code,Unit_Price)</f>
        <v>45</v>
      </c>
      <c r="M6885" s="3">
        <f>'Transaction Data'!$F6885*'Transaction Data'!$K6885</f>
        <v>4950</v>
      </c>
      <c r="N6885" s="3">
        <f>'Transaction Data'!$F6885*'Transaction Data'!$L6885</f>
        <v>22275</v>
      </c>
      <c r="O6885" s="3">
        <f>'Transaction Data'!$N6885-'Transaction Data'!$M6885</f>
        <v>17325</v>
      </c>
      <c r="P6885" s="2">
        <f>DATEDIF('Transaction Data'!$D6885,'Transaction Data'!$A6885,"y")</f>
        <v>28</v>
      </c>
      <c r="Q6885" s="2" t="str">
        <f>FLOOR('Transaction Data'!$P6885,15)&amp;"-"&amp;FLOOR('Transaction Data'!$P6885,15)+14</f>
        <v>15-29</v>
      </c>
      <c r="R6885" s="2" t="str">
        <f>IF('Transaction Data'!$L6885&lt;=10,"Less Expensive","Expensive")</f>
        <v>Expensive</v>
      </c>
      <c r="S6885" s="4">
        <f>WEEKDAY('Transaction Data'!$A6885)</f>
        <v>2</v>
      </c>
      <c r="T6885" s="2" t="str">
        <f>IF(WEEKDAY('Transaction Data'!$A6885,2)&lt;6,"Weekday","Weekend")</f>
        <v>Weekday</v>
      </c>
    </row>
    <row r="6886" ht="15.75" customHeight="1">
      <c r="A6886" s="1">
        <v>45325.0</v>
      </c>
      <c r="B6886" s="2" t="s">
        <v>6360</v>
      </c>
      <c r="C6886" s="2" t="s">
        <v>54</v>
      </c>
      <c r="D6886" s="1">
        <v>18959.0</v>
      </c>
      <c r="E6886" s="2" t="s">
        <v>27</v>
      </c>
      <c r="F6886" s="2">
        <v>76.0</v>
      </c>
      <c r="G6886" s="2" t="s">
        <v>33</v>
      </c>
      <c r="H6886" s="2" t="s">
        <v>49</v>
      </c>
      <c r="I6886" s="2" t="s">
        <v>25</v>
      </c>
      <c r="J6886" s="2" t="str">
        <f t="array" ref="J6886">XLOOKUP('Transaction Data'!$G6886,Product_Code,Biscuit_Brand)</f>
        <v>Caramel Biscuits</v>
      </c>
      <c r="K6886" s="2">
        <f t="array" ref="K6886">XLOOKUP('Transaction Data'!$G6886,Product_Code,Cost)</f>
        <v>18</v>
      </c>
      <c r="L6886" s="2">
        <f t="array" ref="L6886">XLOOKUP('Transaction Data'!$G6886,Product_Code,Unit_Price)</f>
        <v>22</v>
      </c>
      <c r="M6886" s="3">
        <f>'Transaction Data'!$F6886*'Transaction Data'!$K6886</f>
        <v>1368</v>
      </c>
      <c r="N6886" s="3">
        <f>'Transaction Data'!$F6886*'Transaction Data'!$L6886</f>
        <v>1672</v>
      </c>
      <c r="O6886" s="3">
        <f>'Transaction Data'!$N6886-'Transaction Data'!$M6886</f>
        <v>304</v>
      </c>
      <c r="P6886" s="2">
        <f>DATEDIF('Transaction Data'!$D6886,'Transaction Data'!$A6886,"y")</f>
        <v>72</v>
      </c>
      <c r="Q6886" s="2" t="str">
        <f>FLOOR('Transaction Data'!$P6886,15)&amp;"-"&amp;FLOOR('Transaction Data'!$P6886,15)+14</f>
        <v>60-74</v>
      </c>
      <c r="R6886" s="2" t="str">
        <f>IF('Transaction Data'!$L6886&lt;=10,"Less Expensive","Expensive")</f>
        <v>Expensive</v>
      </c>
      <c r="S6886" s="4">
        <f>WEEKDAY('Transaction Data'!$A6886)</f>
        <v>7</v>
      </c>
      <c r="T6886" s="2" t="str">
        <f>IF(WEEKDAY('Transaction Data'!$A6886,2)&lt;6,"Weekday","Weekend")</f>
        <v>Weekend</v>
      </c>
    </row>
    <row r="6887" ht="15.75" customHeight="1">
      <c r="A6887" s="1">
        <v>45503.0</v>
      </c>
      <c r="B6887" s="2" t="s">
        <v>3054</v>
      </c>
      <c r="C6887" s="2" t="s">
        <v>51</v>
      </c>
      <c r="D6887" s="1">
        <v>18994.0</v>
      </c>
      <c r="E6887" s="2" t="s">
        <v>37</v>
      </c>
      <c r="F6887" s="2">
        <v>142.0</v>
      </c>
      <c r="G6887" s="2" t="s">
        <v>38</v>
      </c>
      <c r="H6887" s="2" t="s">
        <v>52</v>
      </c>
      <c r="I6887" s="2" t="s">
        <v>30</v>
      </c>
      <c r="J6887" s="2" t="str">
        <f t="array" ref="J6887">XLOOKUP('Transaction Data'!$G6887,Product_Code,Biscuit_Brand)</f>
        <v>Ginger Snaps</v>
      </c>
      <c r="K6887" s="2">
        <f t="array" ref="K6887">XLOOKUP('Transaction Data'!$G6887,Product_Code,Cost)</f>
        <v>14</v>
      </c>
      <c r="L6887" s="2">
        <f t="array" ref="L6887">XLOOKUP('Transaction Data'!$G6887,Product_Code,Unit_Price)</f>
        <v>28</v>
      </c>
      <c r="M6887" s="3">
        <f>'Transaction Data'!$F6887*'Transaction Data'!$K6887</f>
        <v>1988</v>
      </c>
      <c r="N6887" s="3">
        <f>'Transaction Data'!$F6887*'Transaction Data'!$L6887</f>
        <v>3976</v>
      </c>
      <c r="O6887" s="3">
        <f>'Transaction Data'!$N6887-'Transaction Data'!$M6887</f>
        <v>1988</v>
      </c>
      <c r="P6887" s="2">
        <f>DATEDIF('Transaction Data'!$D6887,'Transaction Data'!$A6887,"y")</f>
        <v>72</v>
      </c>
      <c r="Q6887" s="2" t="str">
        <f>FLOOR('Transaction Data'!$P6887,15)&amp;"-"&amp;FLOOR('Transaction Data'!$P6887,15)+14</f>
        <v>60-74</v>
      </c>
      <c r="R6887" s="2" t="str">
        <f>IF('Transaction Data'!$L6887&lt;=10,"Less Expensive","Expensive")</f>
        <v>Expensive</v>
      </c>
      <c r="S6887" s="4">
        <f>WEEKDAY('Transaction Data'!$A6887)</f>
        <v>3</v>
      </c>
      <c r="T6887" s="2" t="str">
        <f>IF(WEEKDAY('Transaction Data'!$A6887,2)&lt;6,"Weekday","Weekend")</f>
        <v>Weekday</v>
      </c>
    </row>
    <row r="6888" ht="15.75" customHeight="1">
      <c r="A6888" s="1">
        <v>45495.0</v>
      </c>
      <c r="B6888" s="2" t="s">
        <v>6361</v>
      </c>
      <c r="C6888" s="2" t="s">
        <v>21</v>
      </c>
      <c r="D6888" s="1">
        <v>20846.0</v>
      </c>
      <c r="E6888" s="2" t="s">
        <v>22</v>
      </c>
      <c r="F6888" s="2">
        <v>460.0</v>
      </c>
      <c r="G6888" s="2" t="s">
        <v>38</v>
      </c>
      <c r="H6888" s="2" t="s">
        <v>49</v>
      </c>
      <c r="I6888" s="2" t="s">
        <v>30</v>
      </c>
      <c r="J6888" s="2" t="str">
        <f t="array" ref="J6888">XLOOKUP('Transaction Data'!$G6888,Product_Code,Biscuit_Brand)</f>
        <v>Ginger Snaps</v>
      </c>
      <c r="K6888" s="2">
        <f t="array" ref="K6888">XLOOKUP('Transaction Data'!$G6888,Product_Code,Cost)</f>
        <v>14</v>
      </c>
      <c r="L6888" s="2">
        <f t="array" ref="L6888">XLOOKUP('Transaction Data'!$G6888,Product_Code,Unit_Price)</f>
        <v>28</v>
      </c>
      <c r="M6888" s="3">
        <f>'Transaction Data'!$F6888*'Transaction Data'!$K6888</f>
        <v>6440</v>
      </c>
      <c r="N6888" s="3">
        <f>'Transaction Data'!$F6888*'Transaction Data'!$L6888</f>
        <v>12880</v>
      </c>
      <c r="O6888" s="3">
        <f>'Transaction Data'!$N6888-'Transaction Data'!$M6888</f>
        <v>6440</v>
      </c>
      <c r="P6888" s="2">
        <f>DATEDIF('Transaction Data'!$D6888,'Transaction Data'!$A6888,"y")</f>
        <v>67</v>
      </c>
      <c r="Q6888" s="2" t="str">
        <f>FLOOR('Transaction Data'!$P6888,15)&amp;"-"&amp;FLOOR('Transaction Data'!$P6888,15)+14</f>
        <v>60-74</v>
      </c>
      <c r="R6888" s="2" t="str">
        <f>IF('Transaction Data'!$L6888&lt;=10,"Less Expensive","Expensive")</f>
        <v>Expensive</v>
      </c>
      <c r="S6888" s="4">
        <f>WEEKDAY('Transaction Data'!$A6888)</f>
        <v>2</v>
      </c>
      <c r="T6888" s="2" t="str">
        <f>IF(WEEKDAY('Transaction Data'!$A6888,2)&lt;6,"Weekday","Weekend")</f>
        <v>Weekday</v>
      </c>
    </row>
    <row r="6889" ht="15.75" customHeight="1">
      <c r="A6889" s="1">
        <v>45446.0</v>
      </c>
      <c r="B6889" s="2" t="s">
        <v>6362</v>
      </c>
      <c r="C6889" s="2" t="s">
        <v>41</v>
      </c>
      <c r="D6889" s="1">
        <v>27136.0</v>
      </c>
      <c r="E6889" s="2" t="s">
        <v>22</v>
      </c>
      <c r="F6889" s="2">
        <v>278.0</v>
      </c>
      <c r="G6889" s="2" t="s">
        <v>38</v>
      </c>
      <c r="H6889" s="2" t="s">
        <v>52</v>
      </c>
      <c r="I6889" s="2" t="s">
        <v>25</v>
      </c>
      <c r="J6889" s="2" t="str">
        <f t="array" ref="J6889">XLOOKUP('Transaction Data'!$G6889,Product_Code,Biscuit_Brand)</f>
        <v>Ginger Snaps</v>
      </c>
      <c r="K6889" s="2">
        <f t="array" ref="K6889">XLOOKUP('Transaction Data'!$G6889,Product_Code,Cost)</f>
        <v>14</v>
      </c>
      <c r="L6889" s="2">
        <f t="array" ref="L6889">XLOOKUP('Transaction Data'!$G6889,Product_Code,Unit_Price)</f>
        <v>28</v>
      </c>
      <c r="M6889" s="3">
        <f>'Transaction Data'!$F6889*'Transaction Data'!$K6889</f>
        <v>3892</v>
      </c>
      <c r="N6889" s="3">
        <f>'Transaction Data'!$F6889*'Transaction Data'!$L6889</f>
        <v>7784</v>
      </c>
      <c r="O6889" s="3">
        <f>'Transaction Data'!$N6889-'Transaction Data'!$M6889</f>
        <v>3892</v>
      </c>
      <c r="P6889" s="2">
        <f>DATEDIF('Transaction Data'!$D6889,'Transaction Data'!$A6889,"y")</f>
        <v>50</v>
      </c>
      <c r="Q6889" s="2" t="str">
        <f>FLOOR('Transaction Data'!$P6889,15)&amp;"-"&amp;FLOOR('Transaction Data'!$P6889,15)+14</f>
        <v>45-59</v>
      </c>
      <c r="R6889" s="2" t="str">
        <f>IF('Transaction Data'!$L6889&lt;=10,"Less Expensive","Expensive")</f>
        <v>Expensive</v>
      </c>
      <c r="S6889" s="4">
        <f>WEEKDAY('Transaction Data'!$A6889)</f>
        <v>2</v>
      </c>
      <c r="T6889" s="2" t="str">
        <f>IF(WEEKDAY('Transaction Data'!$A6889,2)&lt;6,"Weekday","Weekend")</f>
        <v>Weekday</v>
      </c>
    </row>
    <row r="6890" ht="15.75" customHeight="1">
      <c r="A6890" s="1">
        <v>45444.0</v>
      </c>
      <c r="B6890" s="2" t="s">
        <v>6363</v>
      </c>
      <c r="C6890" s="2" t="s">
        <v>54</v>
      </c>
      <c r="D6890" s="1">
        <v>35995.0</v>
      </c>
      <c r="E6890" s="2" t="s">
        <v>37</v>
      </c>
      <c r="F6890" s="2">
        <v>270.0</v>
      </c>
      <c r="G6890" s="2" t="s">
        <v>28</v>
      </c>
      <c r="H6890" s="2" t="s">
        <v>34</v>
      </c>
      <c r="I6890" s="2" t="s">
        <v>25</v>
      </c>
      <c r="J6890" s="2" t="str">
        <f t="array" ref="J6890">XLOOKUP('Transaction Data'!$G6890,Product_Code,Biscuit_Brand)</f>
        <v>Shortbread</v>
      </c>
      <c r="K6890" s="2">
        <f t="array" ref="K6890">XLOOKUP('Transaction Data'!$G6890,Product_Code,Cost)</f>
        <v>10</v>
      </c>
      <c r="L6890" s="2">
        <f t="array" ref="L6890">XLOOKUP('Transaction Data'!$G6890,Product_Code,Unit_Price)</f>
        <v>45</v>
      </c>
      <c r="M6890" s="3">
        <f>'Transaction Data'!$F6890*'Transaction Data'!$K6890</f>
        <v>2700</v>
      </c>
      <c r="N6890" s="3">
        <f>'Transaction Data'!$F6890*'Transaction Data'!$L6890</f>
        <v>12150</v>
      </c>
      <c r="O6890" s="3">
        <f>'Transaction Data'!$N6890-'Transaction Data'!$M6890</f>
        <v>9450</v>
      </c>
      <c r="P6890" s="2">
        <f>DATEDIF('Transaction Data'!$D6890,'Transaction Data'!$A6890,"y")</f>
        <v>25</v>
      </c>
      <c r="Q6890" s="2" t="str">
        <f>FLOOR('Transaction Data'!$P6890,15)&amp;"-"&amp;FLOOR('Transaction Data'!$P6890,15)+14</f>
        <v>15-29</v>
      </c>
      <c r="R6890" s="2" t="str">
        <f>IF('Transaction Data'!$L6890&lt;=10,"Less Expensive","Expensive")</f>
        <v>Expensive</v>
      </c>
      <c r="S6890" s="4">
        <f>WEEKDAY('Transaction Data'!$A6890)</f>
        <v>7</v>
      </c>
      <c r="T6890" s="2" t="str">
        <f>IF(WEEKDAY('Transaction Data'!$A6890,2)&lt;6,"Weekday","Weekend")</f>
        <v>Weekend</v>
      </c>
    </row>
    <row r="6891" ht="15.75" customHeight="1">
      <c r="A6891" s="1">
        <v>45343.0</v>
      </c>
      <c r="B6891" s="2" t="s">
        <v>6364</v>
      </c>
      <c r="C6891" s="2" t="s">
        <v>41</v>
      </c>
      <c r="D6891" s="1">
        <v>20443.0</v>
      </c>
      <c r="E6891" s="2" t="s">
        <v>22</v>
      </c>
      <c r="F6891" s="2">
        <v>343.0</v>
      </c>
      <c r="G6891" s="2" t="s">
        <v>23</v>
      </c>
      <c r="H6891" s="2" t="s">
        <v>34</v>
      </c>
      <c r="I6891" s="2" t="s">
        <v>25</v>
      </c>
      <c r="J6891" s="2" t="str">
        <f t="array" ref="J6891">XLOOKUP('Transaction Data'!$G6891,Product_Code,Biscuit_Brand)</f>
        <v>Cinnamon Swirls</v>
      </c>
      <c r="K6891" s="2">
        <f t="array" ref="K6891">XLOOKUP('Transaction Data'!$G6891,Product_Code,Cost)</f>
        <v>10</v>
      </c>
      <c r="L6891" s="2">
        <f t="array" ref="L6891">XLOOKUP('Transaction Data'!$G6891,Product_Code,Unit_Price)</f>
        <v>14</v>
      </c>
      <c r="M6891" s="3">
        <f>'Transaction Data'!$F6891*'Transaction Data'!$K6891</f>
        <v>3430</v>
      </c>
      <c r="N6891" s="3">
        <f>'Transaction Data'!$F6891*'Transaction Data'!$L6891</f>
        <v>4802</v>
      </c>
      <c r="O6891" s="3">
        <f>'Transaction Data'!$N6891-'Transaction Data'!$M6891</f>
        <v>1372</v>
      </c>
      <c r="P6891" s="2">
        <f>DATEDIF('Transaction Data'!$D6891,'Transaction Data'!$A6891,"y")</f>
        <v>68</v>
      </c>
      <c r="Q6891" s="2" t="str">
        <f>FLOOR('Transaction Data'!$P6891,15)&amp;"-"&amp;FLOOR('Transaction Data'!$P6891,15)+14</f>
        <v>60-74</v>
      </c>
      <c r="R6891" s="2" t="str">
        <f>IF('Transaction Data'!$L6891&lt;=10,"Less Expensive","Expensive")</f>
        <v>Expensive</v>
      </c>
      <c r="S6891" s="4">
        <f>WEEKDAY('Transaction Data'!$A6891)</f>
        <v>4</v>
      </c>
      <c r="T6891" s="2" t="str">
        <f>IF(WEEKDAY('Transaction Data'!$A6891,2)&lt;6,"Weekday","Weekend")</f>
        <v>Weekday</v>
      </c>
    </row>
    <row r="6892" ht="15.75" customHeight="1">
      <c r="A6892" s="1">
        <v>45316.0</v>
      </c>
      <c r="B6892" s="2" t="s">
        <v>6365</v>
      </c>
      <c r="C6892" s="2" t="s">
        <v>54</v>
      </c>
      <c r="D6892" s="1">
        <v>26543.0</v>
      </c>
      <c r="E6892" s="2" t="s">
        <v>37</v>
      </c>
      <c r="F6892" s="2">
        <v>484.0</v>
      </c>
      <c r="G6892" s="2" t="s">
        <v>57</v>
      </c>
      <c r="H6892" s="2" t="s">
        <v>39</v>
      </c>
      <c r="I6892" s="2" t="s">
        <v>25</v>
      </c>
      <c r="J6892" s="2" t="str">
        <f t="array" ref="J6892">XLOOKUP('Transaction Data'!$G6892,Product_Code,Biscuit_Brand)</f>
        <v>Oatmeal Cookies</v>
      </c>
      <c r="K6892" s="2">
        <f t="array" ref="K6892">XLOOKUP('Transaction Data'!$G6892,Product_Code,Cost)</f>
        <v>19</v>
      </c>
      <c r="L6892" s="2">
        <f t="array" ref="L6892">XLOOKUP('Transaction Data'!$G6892,Product_Code,Unit_Price)</f>
        <v>23</v>
      </c>
      <c r="M6892" s="3">
        <f>'Transaction Data'!$F6892*'Transaction Data'!$K6892</f>
        <v>9196</v>
      </c>
      <c r="N6892" s="3">
        <f>'Transaction Data'!$F6892*'Transaction Data'!$L6892</f>
        <v>11132</v>
      </c>
      <c r="O6892" s="3">
        <f>'Transaction Data'!$N6892-'Transaction Data'!$M6892</f>
        <v>1936</v>
      </c>
      <c r="P6892" s="2">
        <f>DATEDIF('Transaction Data'!$D6892,'Transaction Data'!$A6892,"y")</f>
        <v>51</v>
      </c>
      <c r="Q6892" s="2" t="str">
        <f>FLOOR('Transaction Data'!$P6892,15)&amp;"-"&amp;FLOOR('Transaction Data'!$P6892,15)+14</f>
        <v>45-59</v>
      </c>
      <c r="R6892" s="2" t="str">
        <f>IF('Transaction Data'!$L6892&lt;=10,"Less Expensive","Expensive")</f>
        <v>Expensive</v>
      </c>
      <c r="S6892" s="4">
        <f>WEEKDAY('Transaction Data'!$A6892)</f>
        <v>5</v>
      </c>
      <c r="T6892" s="2" t="str">
        <f>IF(WEEKDAY('Transaction Data'!$A6892,2)&lt;6,"Weekday","Weekend")</f>
        <v>Weekday</v>
      </c>
    </row>
    <row r="6893" ht="15.75" customHeight="1">
      <c r="A6893" s="1">
        <v>45474.0</v>
      </c>
      <c r="B6893" s="2" t="s">
        <v>6366</v>
      </c>
      <c r="C6893" s="2" t="s">
        <v>21</v>
      </c>
      <c r="D6893" s="1">
        <v>29758.0</v>
      </c>
      <c r="E6893" s="2" t="s">
        <v>37</v>
      </c>
      <c r="F6893" s="2">
        <v>38.0</v>
      </c>
      <c r="G6893" s="2" t="s">
        <v>23</v>
      </c>
      <c r="H6893" s="2" t="s">
        <v>42</v>
      </c>
      <c r="I6893" s="2" t="s">
        <v>30</v>
      </c>
      <c r="J6893" s="2" t="str">
        <f t="array" ref="J6893">XLOOKUP('Transaction Data'!$G6893,Product_Code,Biscuit_Brand)</f>
        <v>Cinnamon Swirls</v>
      </c>
      <c r="K6893" s="2">
        <f t="array" ref="K6893">XLOOKUP('Transaction Data'!$G6893,Product_Code,Cost)</f>
        <v>10</v>
      </c>
      <c r="L6893" s="2">
        <f t="array" ref="L6893">XLOOKUP('Transaction Data'!$G6893,Product_Code,Unit_Price)</f>
        <v>14</v>
      </c>
      <c r="M6893" s="3">
        <f>'Transaction Data'!$F6893*'Transaction Data'!$K6893</f>
        <v>380</v>
      </c>
      <c r="N6893" s="3">
        <f>'Transaction Data'!$F6893*'Transaction Data'!$L6893</f>
        <v>532</v>
      </c>
      <c r="O6893" s="3">
        <f>'Transaction Data'!$N6893-'Transaction Data'!$M6893</f>
        <v>152</v>
      </c>
      <c r="P6893" s="2">
        <f>DATEDIF('Transaction Data'!$D6893,'Transaction Data'!$A6893,"y")</f>
        <v>43</v>
      </c>
      <c r="Q6893" s="2" t="str">
        <f>FLOOR('Transaction Data'!$P6893,15)&amp;"-"&amp;FLOOR('Transaction Data'!$P6893,15)+14</f>
        <v>30-44</v>
      </c>
      <c r="R6893" s="2" t="str">
        <f>IF('Transaction Data'!$L6893&lt;=10,"Less Expensive","Expensive")</f>
        <v>Expensive</v>
      </c>
      <c r="S6893" s="4">
        <f>WEEKDAY('Transaction Data'!$A6893)</f>
        <v>2</v>
      </c>
      <c r="T6893" s="2" t="str">
        <f>IF(WEEKDAY('Transaction Data'!$A6893,2)&lt;6,"Weekday","Weekend")</f>
        <v>Weekday</v>
      </c>
    </row>
    <row r="6894" ht="15.75" customHeight="1">
      <c r="A6894" s="1">
        <v>45394.0</v>
      </c>
      <c r="B6894" s="2" t="s">
        <v>6367</v>
      </c>
      <c r="C6894" s="2" t="s">
        <v>21</v>
      </c>
      <c r="D6894" s="1">
        <v>19355.0</v>
      </c>
      <c r="E6894" s="2" t="s">
        <v>63</v>
      </c>
      <c r="F6894" s="2">
        <v>36.0</v>
      </c>
      <c r="G6894" s="2" t="s">
        <v>57</v>
      </c>
      <c r="H6894" s="2" t="s">
        <v>45</v>
      </c>
      <c r="I6894" s="2" t="s">
        <v>30</v>
      </c>
      <c r="J6894" s="2" t="str">
        <f t="array" ref="J6894">XLOOKUP('Transaction Data'!$G6894,Product_Code,Biscuit_Brand)</f>
        <v>Oatmeal Cookies</v>
      </c>
      <c r="K6894" s="2">
        <f t="array" ref="K6894">XLOOKUP('Transaction Data'!$G6894,Product_Code,Cost)</f>
        <v>19</v>
      </c>
      <c r="L6894" s="2">
        <f t="array" ref="L6894">XLOOKUP('Transaction Data'!$G6894,Product_Code,Unit_Price)</f>
        <v>23</v>
      </c>
      <c r="M6894" s="3">
        <f>'Transaction Data'!$F6894*'Transaction Data'!$K6894</f>
        <v>684</v>
      </c>
      <c r="N6894" s="3">
        <f>'Transaction Data'!$F6894*'Transaction Data'!$L6894</f>
        <v>828</v>
      </c>
      <c r="O6894" s="3">
        <f>'Transaction Data'!$N6894-'Transaction Data'!$M6894</f>
        <v>144</v>
      </c>
      <c r="P6894" s="2">
        <f>DATEDIF('Transaction Data'!$D6894,'Transaction Data'!$A6894,"y")</f>
        <v>71</v>
      </c>
      <c r="Q6894" s="2" t="str">
        <f>FLOOR('Transaction Data'!$P6894,15)&amp;"-"&amp;FLOOR('Transaction Data'!$P6894,15)+14</f>
        <v>60-74</v>
      </c>
      <c r="R6894" s="2" t="str">
        <f>IF('Transaction Data'!$L6894&lt;=10,"Less Expensive","Expensive")</f>
        <v>Expensive</v>
      </c>
      <c r="S6894" s="4">
        <f>WEEKDAY('Transaction Data'!$A6894)</f>
        <v>6</v>
      </c>
      <c r="T6894" s="2" t="str">
        <f>IF(WEEKDAY('Transaction Data'!$A6894,2)&lt;6,"Weekday","Weekend")</f>
        <v>Weekday</v>
      </c>
    </row>
    <row r="6895" ht="15.75" customHeight="1">
      <c r="A6895" s="1">
        <v>45292.0</v>
      </c>
      <c r="B6895" s="2" t="s">
        <v>1724</v>
      </c>
      <c r="C6895" s="2" t="s">
        <v>54</v>
      </c>
      <c r="D6895" s="1">
        <v>17938.0</v>
      </c>
      <c r="E6895" s="2" t="s">
        <v>22</v>
      </c>
      <c r="F6895" s="2">
        <v>64.0</v>
      </c>
      <c r="G6895" s="2" t="s">
        <v>33</v>
      </c>
      <c r="H6895" s="2" t="s">
        <v>49</v>
      </c>
      <c r="I6895" s="2" t="s">
        <v>25</v>
      </c>
      <c r="J6895" s="2" t="str">
        <f t="array" ref="J6895">XLOOKUP('Transaction Data'!$G6895,Product_Code,Biscuit_Brand)</f>
        <v>Caramel Biscuits</v>
      </c>
      <c r="K6895" s="2">
        <f t="array" ref="K6895">XLOOKUP('Transaction Data'!$G6895,Product_Code,Cost)</f>
        <v>18</v>
      </c>
      <c r="L6895" s="2">
        <f t="array" ref="L6895">XLOOKUP('Transaction Data'!$G6895,Product_Code,Unit_Price)</f>
        <v>22</v>
      </c>
      <c r="M6895" s="3">
        <f>'Transaction Data'!$F6895*'Transaction Data'!$K6895</f>
        <v>1152</v>
      </c>
      <c r="N6895" s="3">
        <f>'Transaction Data'!$F6895*'Transaction Data'!$L6895</f>
        <v>1408</v>
      </c>
      <c r="O6895" s="3">
        <f>'Transaction Data'!$N6895-'Transaction Data'!$M6895</f>
        <v>256</v>
      </c>
      <c r="P6895" s="2">
        <f>DATEDIF('Transaction Data'!$D6895,'Transaction Data'!$A6895,"y")</f>
        <v>74</v>
      </c>
      <c r="Q6895" s="2" t="str">
        <f>FLOOR('Transaction Data'!$P6895,15)&amp;"-"&amp;FLOOR('Transaction Data'!$P6895,15)+14</f>
        <v>60-74</v>
      </c>
      <c r="R6895" s="2" t="str">
        <f>IF('Transaction Data'!$L6895&lt;=10,"Less Expensive","Expensive")</f>
        <v>Expensive</v>
      </c>
      <c r="S6895" s="4">
        <f>WEEKDAY('Transaction Data'!$A6895)</f>
        <v>2</v>
      </c>
      <c r="T6895" s="2" t="str">
        <f>IF(WEEKDAY('Transaction Data'!$A6895,2)&lt;6,"Weekday","Weekend")</f>
        <v>Weekday</v>
      </c>
    </row>
    <row r="6896" ht="15.75" customHeight="1">
      <c r="A6896" s="1">
        <v>45388.0</v>
      </c>
      <c r="B6896" s="2" t="s">
        <v>6368</v>
      </c>
      <c r="C6896" s="2" t="s">
        <v>32</v>
      </c>
      <c r="D6896" s="1">
        <v>23646.0</v>
      </c>
      <c r="E6896" s="2" t="s">
        <v>37</v>
      </c>
      <c r="F6896" s="2">
        <v>152.0</v>
      </c>
      <c r="G6896" s="2" t="s">
        <v>38</v>
      </c>
      <c r="H6896" s="2" t="s">
        <v>52</v>
      </c>
      <c r="I6896" s="2" t="s">
        <v>25</v>
      </c>
      <c r="J6896" s="2" t="str">
        <f t="array" ref="J6896">XLOOKUP('Transaction Data'!$G6896,Product_Code,Biscuit_Brand)</f>
        <v>Ginger Snaps</v>
      </c>
      <c r="K6896" s="2">
        <f t="array" ref="K6896">XLOOKUP('Transaction Data'!$G6896,Product_Code,Cost)</f>
        <v>14</v>
      </c>
      <c r="L6896" s="2">
        <f t="array" ref="L6896">XLOOKUP('Transaction Data'!$G6896,Product_Code,Unit_Price)</f>
        <v>28</v>
      </c>
      <c r="M6896" s="3">
        <f>'Transaction Data'!$F6896*'Transaction Data'!$K6896</f>
        <v>2128</v>
      </c>
      <c r="N6896" s="3">
        <f>'Transaction Data'!$F6896*'Transaction Data'!$L6896</f>
        <v>4256</v>
      </c>
      <c r="O6896" s="3">
        <f>'Transaction Data'!$N6896-'Transaction Data'!$M6896</f>
        <v>2128</v>
      </c>
      <c r="P6896" s="2">
        <f>DATEDIF('Transaction Data'!$D6896,'Transaction Data'!$A6896,"y")</f>
        <v>59</v>
      </c>
      <c r="Q6896" s="2" t="str">
        <f>FLOOR('Transaction Data'!$P6896,15)&amp;"-"&amp;FLOOR('Transaction Data'!$P6896,15)+14</f>
        <v>45-59</v>
      </c>
      <c r="R6896" s="2" t="str">
        <f>IF('Transaction Data'!$L6896&lt;=10,"Less Expensive","Expensive")</f>
        <v>Expensive</v>
      </c>
      <c r="S6896" s="4">
        <f>WEEKDAY('Transaction Data'!$A6896)</f>
        <v>7</v>
      </c>
      <c r="T6896" s="2" t="str">
        <f>IF(WEEKDAY('Transaction Data'!$A6896,2)&lt;6,"Weekday","Weekend")</f>
        <v>Weekend</v>
      </c>
    </row>
    <row r="6897" ht="15.75" customHeight="1">
      <c r="A6897" s="1">
        <v>45318.0</v>
      </c>
      <c r="B6897" s="2" t="s">
        <v>6369</v>
      </c>
      <c r="C6897" s="2" t="s">
        <v>47</v>
      </c>
      <c r="D6897" s="1">
        <v>20507.0</v>
      </c>
      <c r="E6897" s="2" t="s">
        <v>22</v>
      </c>
      <c r="F6897" s="2">
        <v>269.0</v>
      </c>
      <c r="G6897" s="2" t="s">
        <v>48</v>
      </c>
      <c r="H6897" s="2" t="s">
        <v>49</v>
      </c>
      <c r="I6897" s="2" t="s">
        <v>25</v>
      </c>
      <c r="J6897" s="2" t="str">
        <f t="array" ref="J6897">XLOOKUP('Transaction Data'!$G6897,Product_Code,Biscuit_Brand)</f>
        <v>Lemon Crisps</v>
      </c>
      <c r="K6897" s="2">
        <f t="array" ref="K6897">XLOOKUP('Transaction Data'!$G6897,Product_Code,Cost)</f>
        <v>7</v>
      </c>
      <c r="L6897" s="2">
        <f t="array" ref="L6897">XLOOKUP('Transaction Data'!$G6897,Product_Code,Unit_Price)</f>
        <v>9</v>
      </c>
      <c r="M6897" s="3">
        <f>'Transaction Data'!$F6897*'Transaction Data'!$K6897</f>
        <v>1883</v>
      </c>
      <c r="N6897" s="3">
        <f>'Transaction Data'!$F6897*'Transaction Data'!$L6897</f>
        <v>2421</v>
      </c>
      <c r="O6897" s="3">
        <f>'Transaction Data'!$N6897-'Transaction Data'!$M6897</f>
        <v>538</v>
      </c>
      <c r="P6897" s="2">
        <f>DATEDIF('Transaction Data'!$D6897,'Transaction Data'!$A6897,"y")</f>
        <v>67</v>
      </c>
      <c r="Q6897" s="2" t="str">
        <f>FLOOR('Transaction Data'!$P6897,15)&amp;"-"&amp;FLOOR('Transaction Data'!$P6897,15)+14</f>
        <v>60-74</v>
      </c>
      <c r="R6897" s="2" t="str">
        <f>IF('Transaction Data'!$L6897&lt;=10,"Less Expensive","Expensive")</f>
        <v>Less Expensive</v>
      </c>
      <c r="S6897" s="4">
        <f>WEEKDAY('Transaction Data'!$A6897)</f>
        <v>7</v>
      </c>
      <c r="T6897" s="2" t="str">
        <f>IF(WEEKDAY('Transaction Data'!$A6897,2)&lt;6,"Weekday","Weekend")</f>
        <v>Weekend</v>
      </c>
    </row>
    <row r="6898" ht="15.75" customHeight="1">
      <c r="A6898" s="1">
        <v>45347.0</v>
      </c>
      <c r="B6898" s="2" t="s">
        <v>6370</v>
      </c>
      <c r="C6898" s="2" t="s">
        <v>72</v>
      </c>
      <c r="D6898" s="1">
        <v>38837.0</v>
      </c>
      <c r="E6898" s="2" t="s">
        <v>22</v>
      </c>
      <c r="F6898" s="2">
        <v>77.0</v>
      </c>
      <c r="G6898" s="2" t="s">
        <v>48</v>
      </c>
      <c r="H6898" s="2" t="s">
        <v>52</v>
      </c>
      <c r="I6898" s="2" t="s">
        <v>25</v>
      </c>
      <c r="J6898" s="2" t="str">
        <f t="array" ref="J6898">XLOOKUP('Transaction Data'!$G6898,Product_Code,Biscuit_Brand)</f>
        <v>Lemon Crisps</v>
      </c>
      <c r="K6898" s="2">
        <f t="array" ref="K6898">XLOOKUP('Transaction Data'!$G6898,Product_Code,Cost)</f>
        <v>7</v>
      </c>
      <c r="L6898" s="2">
        <f t="array" ref="L6898">XLOOKUP('Transaction Data'!$G6898,Product_Code,Unit_Price)</f>
        <v>9</v>
      </c>
      <c r="M6898" s="3">
        <f>'Transaction Data'!$F6898*'Transaction Data'!$K6898</f>
        <v>539</v>
      </c>
      <c r="N6898" s="3">
        <f>'Transaction Data'!$F6898*'Transaction Data'!$L6898</f>
        <v>693</v>
      </c>
      <c r="O6898" s="3">
        <f>'Transaction Data'!$N6898-'Transaction Data'!$M6898</f>
        <v>154</v>
      </c>
      <c r="P6898" s="2">
        <f>DATEDIF('Transaction Data'!$D6898,'Transaction Data'!$A6898,"y")</f>
        <v>17</v>
      </c>
      <c r="Q6898" s="2" t="str">
        <f>FLOOR('Transaction Data'!$P6898,15)&amp;"-"&amp;FLOOR('Transaction Data'!$P6898,15)+14</f>
        <v>15-29</v>
      </c>
      <c r="R6898" s="2" t="str">
        <f>IF('Transaction Data'!$L6898&lt;=10,"Less Expensive","Expensive")</f>
        <v>Less Expensive</v>
      </c>
      <c r="S6898" s="4">
        <f>WEEKDAY('Transaction Data'!$A6898)</f>
        <v>1</v>
      </c>
      <c r="T6898" s="2" t="str">
        <f>IF(WEEKDAY('Transaction Data'!$A6898,2)&lt;6,"Weekday","Weekend")</f>
        <v>Weekend</v>
      </c>
    </row>
    <row r="6899" ht="15.75" customHeight="1">
      <c r="A6899" s="1">
        <v>45462.0</v>
      </c>
      <c r="B6899" s="2" t="s">
        <v>6371</v>
      </c>
      <c r="C6899" s="2" t="s">
        <v>41</v>
      </c>
      <c r="D6899" s="1">
        <v>18056.0</v>
      </c>
      <c r="E6899" s="2" t="s">
        <v>27</v>
      </c>
      <c r="F6899" s="2">
        <v>155.0</v>
      </c>
      <c r="G6899" s="2" t="s">
        <v>57</v>
      </c>
      <c r="H6899" s="2" t="s">
        <v>52</v>
      </c>
      <c r="I6899" s="2" t="s">
        <v>30</v>
      </c>
      <c r="J6899" s="2" t="str">
        <f t="array" ref="J6899">XLOOKUP('Transaction Data'!$G6899,Product_Code,Biscuit_Brand)</f>
        <v>Oatmeal Cookies</v>
      </c>
      <c r="K6899" s="2">
        <f t="array" ref="K6899">XLOOKUP('Transaction Data'!$G6899,Product_Code,Cost)</f>
        <v>19</v>
      </c>
      <c r="L6899" s="2">
        <f t="array" ref="L6899">XLOOKUP('Transaction Data'!$G6899,Product_Code,Unit_Price)</f>
        <v>23</v>
      </c>
      <c r="M6899" s="3">
        <f>'Transaction Data'!$F6899*'Transaction Data'!$K6899</f>
        <v>2945</v>
      </c>
      <c r="N6899" s="3">
        <f>'Transaction Data'!$F6899*'Transaction Data'!$L6899</f>
        <v>3565</v>
      </c>
      <c r="O6899" s="3">
        <f>'Transaction Data'!$N6899-'Transaction Data'!$M6899</f>
        <v>620</v>
      </c>
      <c r="P6899" s="2">
        <f>DATEDIF('Transaction Data'!$D6899,'Transaction Data'!$A6899,"y")</f>
        <v>75</v>
      </c>
      <c r="Q6899" s="2" t="str">
        <f>FLOOR('Transaction Data'!$P6899,15)&amp;"-"&amp;FLOOR('Transaction Data'!$P6899,15)+14</f>
        <v>75-89</v>
      </c>
      <c r="R6899" s="2" t="str">
        <f>IF('Transaction Data'!$L6899&lt;=10,"Less Expensive","Expensive")</f>
        <v>Expensive</v>
      </c>
      <c r="S6899" s="4">
        <f>WEEKDAY('Transaction Data'!$A6899)</f>
        <v>4</v>
      </c>
      <c r="T6899" s="2" t="str">
        <f>IF(WEEKDAY('Transaction Data'!$A6899,2)&lt;6,"Weekday","Weekend")</f>
        <v>Weekday</v>
      </c>
    </row>
    <row r="6900" ht="15.75" customHeight="1">
      <c r="A6900" s="1">
        <v>45446.0</v>
      </c>
      <c r="B6900" s="2" t="s">
        <v>6372</v>
      </c>
      <c r="C6900" s="2" t="s">
        <v>72</v>
      </c>
      <c r="D6900" s="1">
        <v>32353.0</v>
      </c>
      <c r="E6900" s="2" t="s">
        <v>27</v>
      </c>
      <c r="F6900" s="2">
        <v>21.0</v>
      </c>
      <c r="G6900" s="2" t="s">
        <v>61</v>
      </c>
      <c r="H6900" s="2" t="s">
        <v>45</v>
      </c>
      <c r="I6900" s="2" t="s">
        <v>25</v>
      </c>
      <c r="J6900" s="2" t="str">
        <f t="array" ref="J6900">XLOOKUP('Transaction Data'!$G6900,Product_Code,Biscuit_Brand)</f>
        <v>Choco Delight</v>
      </c>
      <c r="K6900" s="2">
        <f t="array" ref="K6900">XLOOKUP('Transaction Data'!$G6900,Product_Code,Cost)</f>
        <v>3</v>
      </c>
      <c r="L6900" s="2">
        <f t="array" ref="L6900">XLOOKUP('Transaction Data'!$G6900,Product_Code,Unit_Price)</f>
        <v>5</v>
      </c>
      <c r="M6900" s="3">
        <f>'Transaction Data'!$F6900*'Transaction Data'!$K6900</f>
        <v>63</v>
      </c>
      <c r="N6900" s="3">
        <f>'Transaction Data'!$F6900*'Transaction Data'!$L6900</f>
        <v>105</v>
      </c>
      <c r="O6900" s="3">
        <f>'Transaction Data'!$N6900-'Transaction Data'!$M6900</f>
        <v>42</v>
      </c>
      <c r="P6900" s="2">
        <f>DATEDIF('Transaction Data'!$D6900,'Transaction Data'!$A6900,"y")</f>
        <v>35</v>
      </c>
      <c r="Q6900" s="2" t="str">
        <f>FLOOR('Transaction Data'!$P6900,15)&amp;"-"&amp;FLOOR('Transaction Data'!$P6900,15)+14</f>
        <v>30-44</v>
      </c>
      <c r="R6900" s="2" t="str">
        <f>IF('Transaction Data'!$L6900&lt;=10,"Less Expensive","Expensive")</f>
        <v>Less Expensive</v>
      </c>
      <c r="S6900" s="4">
        <f>WEEKDAY('Transaction Data'!$A6900)</f>
        <v>2</v>
      </c>
      <c r="T6900" s="2" t="str">
        <f>IF(WEEKDAY('Transaction Data'!$A6900,2)&lt;6,"Weekday","Weekend")</f>
        <v>Weekday</v>
      </c>
    </row>
    <row r="6901" ht="15.75" customHeight="1">
      <c r="A6901" s="1">
        <v>45354.0</v>
      </c>
      <c r="B6901" s="2" t="s">
        <v>6373</v>
      </c>
      <c r="C6901" s="2" t="s">
        <v>21</v>
      </c>
      <c r="D6901" s="1">
        <v>31079.0</v>
      </c>
      <c r="E6901" s="2" t="s">
        <v>22</v>
      </c>
      <c r="F6901" s="2">
        <v>286.0</v>
      </c>
      <c r="G6901" s="2" t="s">
        <v>55</v>
      </c>
      <c r="H6901" s="2" t="s">
        <v>49</v>
      </c>
      <c r="I6901" s="2" t="s">
        <v>25</v>
      </c>
      <c r="J6901" s="2" t="str">
        <f t="array" ref="J6901">XLOOKUP('Transaction Data'!$G6901,Product_Code,Biscuit_Brand)</f>
        <v>Vanilla Wafers</v>
      </c>
      <c r="K6901" s="2">
        <f t="array" ref="K6901">XLOOKUP('Transaction Data'!$G6901,Product_Code,Cost)</f>
        <v>18</v>
      </c>
      <c r="L6901" s="2">
        <f t="array" ref="L6901">XLOOKUP('Transaction Data'!$G6901,Product_Code,Unit_Price)</f>
        <v>36</v>
      </c>
      <c r="M6901" s="3">
        <f>'Transaction Data'!$F6901*'Transaction Data'!$K6901</f>
        <v>5148</v>
      </c>
      <c r="N6901" s="3">
        <f>'Transaction Data'!$F6901*'Transaction Data'!$L6901</f>
        <v>10296</v>
      </c>
      <c r="O6901" s="3">
        <f>'Transaction Data'!$N6901-'Transaction Data'!$M6901</f>
        <v>5148</v>
      </c>
      <c r="P6901" s="2">
        <f>DATEDIF('Transaction Data'!$D6901,'Transaction Data'!$A6901,"y")</f>
        <v>39</v>
      </c>
      <c r="Q6901" s="2" t="str">
        <f>FLOOR('Transaction Data'!$P6901,15)&amp;"-"&amp;FLOOR('Transaction Data'!$P6901,15)+14</f>
        <v>30-44</v>
      </c>
      <c r="R6901" s="2" t="str">
        <f>IF('Transaction Data'!$L6901&lt;=10,"Less Expensive","Expensive")</f>
        <v>Expensive</v>
      </c>
      <c r="S6901" s="4">
        <f>WEEKDAY('Transaction Data'!$A6901)</f>
        <v>1</v>
      </c>
      <c r="T6901" s="2" t="str">
        <f>IF(WEEKDAY('Transaction Data'!$A6901,2)&lt;6,"Weekday","Weekend")</f>
        <v>Weekend</v>
      </c>
    </row>
    <row r="6902" ht="15.75" customHeight="1">
      <c r="A6902" s="1">
        <v>45442.0</v>
      </c>
      <c r="B6902" s="2" t="s">
        <v>6374</v>
      </c>
      <c r="C6902" s="2" t="s">
        <v>54</v>
      </c>
      <c r="D6902" s="1">
        <v>27775.0</v>
      </c>
      <c r="E6902" s="2" t="s">
        <v>63</v>
      </c>
      <c r="F6902" s="2">
        <v>104.0</v>
      </c>
      <c r="G6902" s="2" t="s">
        <v>60</v>
      </c>
      <c r="H6902" s="2" t="s">
        <v>52</v>
      </c>
      <c r="I6902" s="2" t="s">
        <v>25</v>
      </c>
      <c r="J6902" s="2" t="str">
        <f t="array" ref="J6902">XLOOKUP('Transaction Data'!$G6902,Product_Code,Biscuit_Brand)</f>
        <v>Peanut Butter Bites</v>
      </c>
      <c r="K6902" s="2">
        <f t="array" ref="K6902">XLOOKUP('Transaction Data'!$G6902,Product_Code,Cost)</f>
        <v>5</v>
      </c>
      <c r="L6902" s="2">
        <f t="array" ref="L6902">XLOOKUP('Transaction Data'!$G6902,Product_Code,Unit_Price)</f>
        <v>7</v>
      </c>
      <c r="M6902" s="3">
        <f>'Transaction Data'!$F6902*'Transaction Data'!$K6902</f>
        <v>520</v>
      </c>
      <c r="N6902" s="3">
        <f>'Transaction Data'!$F6902*'Transaction Data'!$L6902</f>
        <v>728</v>
      </c>
      <c r="O6902" s="3">
        <f>'Transaction Data'!$N6902-'Transaction Data'!$M6902</f>
        <v>208</v>
      </c>
      <c r="P6902" s="2">
        <f>DATEDIF('Transaction Data'!$D6902,'Transaction Data'!$A6902,"y")</f>
        <v>48</v>
      </c>
      <c r="Q6902" s="2" t="str">
        <f>FLOOR('Transaction Data'!$P6902,15)&amp;"-"&amp;FLOOR('Transaction Data'!$P6902,15)+14</f>
        <v>45-59</v>
      </c>
      <c r="R6902" s="2" t="str">
        <f>IF('Transaction Data'!$L6902&lt;=10,"Less Expensive","Expensive")</f>
        <v>Less Expensive</v>
      </c>
      <c r="S6902" s="4">
        <f>WEEKDAY('Transaction Data'!$A6902)</f>
        <v>5</v>
      </c>
      <c r="T6902" s="2" t="str">
        <f>IF(WEEKDAY('Transaction Data'!$A6902,2)&lt;6,"Weekday","Weekend")</f>
        <v>Weekday</v>
      </c>
    </row>
    <row r="6903" ht="15.75" customHeight="1">
      <c r="A6903" s="1">
        <v>45482.0</v>
      </c>
      <c r="B6903" s="2" t="s">
        <v>6375</v>
      </c>
      <c r="C6903" s="2" t="s">
        <v>41</v>
      </c>
      <c r="D6903" s="1">
        <v>35110.0</v>
      </c>
      <c r="E6903" s="2" t="s">
        <v>37</v>
      </c>
      <c r="F6903" s="2">
        <v>15.0</v>
      </c>
      <c r="G6903" s="2" t="s">
        <v>38</v>
      </c>
      <c r="H6903" s="2" t="s">
        <v>49</v>
      </c>
      <c r="I6903" s="2" t="s">
        <v>25</v>
      </c>
      <c r="J6903" s="2" t="str">
        <f t="array" ref="J6903">XLOOKUP('Transaction Data'!$G6903,Product_Code,Biscuit_Brand)</f>
        <v>Ginger Snaps</v>
      </c>
      <c r="K6903" s="2">
        <f t="array" ref="K6903">XLOOKUP('Transaction Data'!$G6903,Product_Code,Cost)</f>
        <v>14</v>
      </c>
      <c r="L6903" s="2">
        <f t="array" ref="L6903">XLOOKUP('Transaction Data'!$G6903,Product_Code,Unit_Price)</f>
        <v>28</v>
      </c>
      <c r="M6903" s="3">
        <f>'Transaction Data'!$F6903*'Transaction Data'!$K6903</f>
        <v>210</v>
      </c>
      <c r="N6903" s="3">
        <f>'Transaction Data'!$F6903*'Transaction Data'!$L6903</f>
        <v>420</v>
      </c>
      <c r="O6903" s="3">
        <f>'Transaction Data'!$N6903-'Transaction Data'!$M6903</f>
        <v>210</v>
      </c>
      <c r="P6903" s="2">
        <f>DATEDIF('Transaction Data'!$D6903,'Transaction Data'!$A6903,"y")</f>
        <v>28</v>
      </c>
      <c r="Q6903" s="2" t="str">
        <f>FLOOR('Transaction Data'!$P6903,15)&amp;"-"&amp;FLOOR('Transaction Data'!$P6903,15)+14</f>
        <v>15-29</v>
      </c>
      <c r="R6903" s="2" t="str">
        <f>IF('Transaction Data'!$L6903&lt;=10,"Less Expensive","Expensive")</f>
        <v>Expensive</v>
      </c>
      <c r="S6903" s="4">
        <f>WEEKDAY('Transaction Data'!$A6903)</f>
        <v>3</v>
      </c>
      <c r="T6903" s="2" t="str">
        <f>IF(WEEKDAY('Transaction Data'!$A6903,2)&lt;6,"Weekday","Weekend")</f>
        <v>Weekday</v>
      </c>
    </row>
    <row r="6904" ht="15.75" customHeight="1">
      <c r="A6904" s="1">
        <v>45293.0</v>
      </c>
      <c r="B6904" s="2" t="s">
        <v>6376</v>
      </c>
      <c r="C6904" s="2" t="s">
        <v>72</v>
      </c>
      <c r="D6904" s="1">
        <v>26553.0</v>
      </c>
      <c r="E6904" s="2" t="s">
        <v>27</v>
      </c>
      <c r="F6904" s="2">
        <v>254.0</v>
      </c>
      <c r="G6904" s="2" t="s">
        <v>28</v>
      </c>
      <c r="H6904" s="2" t="s">
        <v>52</v>
      </c>
      <c r="I6904" s="2" t="s">
        <v>25</v>
      </c>
      <c r="J6904" s="2" t="str">
        <f t="array" ref="J6904">XLOOKUP('Transaction Data'!$G6904,Product_Code,Biscuit_Brand)</f>
        <v>Shortbread</v>
      </c>
      <c r="K6904" s="2">
        <f t="array" ref="K6904">XLOOKUP('Transaction Data'!$G6904,Product_Code,Cost)</f>
        <v>10</v>
      </c>
      <c r="L6904" s="2">
        <f t="array" ref="L6904">XLOOKUP('Transaction Data'!$G6904,Product_Code,Unit_Price)</f>
        <v>45</v>
      </c>
      <c r="M6904" s="3">
        <f>'Transaction Data'!$F6904*'Transaction Data'!$K6904</f>
        <v>2540</v>
      </c>
      <c r="N6904" s="3">
        <f>'Transaction Data'!$F6904*'Transaction Data'!$L6904</f>
        <v>11430</v>
      </c>
      <c r="O6904" s="3">
        <f>'Transaction Data'!$N6904-'Transaction Data'!$M6904</f>
        <v>8890</v>
      </c>
      <c r="P6904" s="2">
        <f>DATEDIF('Transaction Data'!$D6904,'Transaction Data'!$A6904,"y")</f>
        <v>51</v>
      </c>
      <c r="Q6904" s="2" t="str">
        <f>FLOOR('Transaction Data'!$P6904,15)&amp;"-"&amp;FLOOR('Transaction Data'!$P6904,15)+14</f>
        <v>45-59</v>
      </c>
      <c r="R6904" s="2" t="str">
        <f>IF('Transaction Data'!$L6904&lt;=10,"Less Expensive","Expensive")</f>
        <v>Expensive</v>
      </c>
      <c r="S6904" s="4">
        <f>WEEKDAY('Transaction Data'!$A6904)</f>
        <v>3</v>
      </c>
      <c r="T6904" s="2" t="str">
        <f>IF(WEEKDAY('Transaction Data'!$A6904,2)&lt;6,"Weekday","Weekend")</f>
        <v>Weekday</v>
      </c>
    </row>
    <row r="6905" ht="15.75" customHeight="1">
      <c r="A6905" s="1">
        <v>45446.0</v>
      </c>
      <c r="B6905" s="2" t="s">
        <v>6377</v>
      </c>
      <c r="C6905" s="2" t="s">
        <v>65</v>
      </c>
      <c r="D6905" s="1">
        <v>18656.0</v>
      </c>
      <c r="E6905" s="2" t="s">
        <v>22</v>
      </c>
      <c r="F6905" s="2">
        <v>169.0</v>
      </c>
      <c r="G6905" s="2" t="s">
        <v>33</v>
      </c>
      <c r="H6905" s="2" t="s">
        <v>34</v>
      </c>
      <c r="I6905" s="2" t="s">
        <v>30</v>
      </c>
      <c r="J6905" s="2" t="str">
        <f t="array" ref="J6905">XLOOKUP('Transaction Data'!$G6905,Product_Code,Biscuit_Brand)</f>
        <v>Caramel Biscuits</v>
      </c>
      <c r="K6905" s="2">
        <f t="array" ref="K6905">XLOOKUP('Transaction Data'!$G6905,Product_Code,Cost)</f>
        <v>18</v>
      </c>
      <c r="L6905" s="2">
        <f t="array" ref="L6905">XLOOKUP('Transaction Data'!$G6905,Product_Code,Unit_Price)</f>
        <v>22</v>
      </c>
      <c r="M6905" s="3">
        <f>'Transaction Data'!$F6905*'Transaction Data'!$K6905</f>
        <v>3042</v>
      </c>
      <c r="N6905" s="3">
        <f>'Transaction Data'!$F6905*'Transaction Data'!$L6905</f>
        <v>3718</v>
      </c>
      <c r="O6905" s="3">
        <f>'Transaction Data'!$N6905-'Transaction Data'!$M6905</f>
        <v>676</v>
      </c>
      <c r="P6905" s="2">
        <f>DATEDIF('Transaction Data'!$D6905,'Transaction Data'!$A6905,"y")</f>
        <v>73</v>
      </c>
      <c r="Q6905" s="2" t="str">
        <f>FLOOR('Transaction Data'!$P6905,15)&amp;"-"&amp;FLOOR('Transaction Data'!$P6905,15)+14</f>
        <v>60-74</v>
      </c>
      <c r="R6905" s="2" t="str">
        <f>IF('Transaction Data'!$L6905&lt;=10,"Less Expensive","Expensive")</f>
        <v>Expensive</v>
      </c>
      <c r="S6905" s="4">
        <f>WEEKDAY('Transaction Data'!$A6905)</f>
        <v>2</v>
      </c>
      <c r="T6905" s="2" t="str">
        <f>IF(WEEKDAY('Transaction Data'!$A6905,2)&lt;6,"Weekday","Weekend")</f>
        <v>Weekday</v>
      </c>
    </row>
    <row r="6906" ht="15.75" customHeight="1">
      <c r="A6906" s="1">
        <v>45418.0</v>
      </c>
      <c r="B6906" s="2" t="s">
        <v>6378</v>
      </c>
      <c r="C6906" s="2" t="s">
        <v>72</v>
      </c>
      <c r="D6906" s="1">
        <v>22246.0</v>
      </c>
      <c r="E6906" s="2" t="s">
        <v>63</v>
      </c>
      <c r="F6906" s="2">
        <v>414.0</v>
      </c>
      <c r="G6906" s="2" t="s">
        <v>48</v>
      </c>
      <c r="H6906" s="2" t="s">
        <v>34</v>
      </c>
      <c r="I6906" s="2" t="s">
        <v>25</v>
      </c>
      <c r="J6906" s="2" t="str">
        <f t="array" ref="J6906">XLOOKUP('Transaction Data'!$G6906,Product_Code,Biscuit_Brand)</f>
        <v>Lemon Crisps</v>
      </c>
      <c r="K6906" s="2">
        <f t="array" ref="K6906">XLOOKUP('Transaction Data'!$G6906,Product_Code,Cost)</f>
        <v>7</v>
      </c>
      <c r="L6906" s="2">
        <f t="array" ref="L6906">XLOOKUP('Transaction Data'!$G6906,Product_Code,Unit_Price)</f>
        <v>9</v>
      </c>
      <c r="M6906" s="3">
        <f>'Transaction Data'!$F6906*'Transaction Data'!$K6906</f>
        <v>2898</v>
      </c>
      <c r="N6906" s="3">
        <f>'Transaction Data'!$F6906*'Transaction Data'!$L6906</f>
        <v>3726</v>
      </c>
      <c r="O6906" s="3">
        <f>'Transaction Data'!$N6906-'Transaction Data'!$M6906</f>
        <v>828</v>
      </c>
      <c r="P6906" s="2">
        <f>DATEDIF('Transaction Data'!$D6906,'Transaction Data'!$A6906,"y")</f>
        <v>63</v>
      </c>
      <c r="Q6906" s="2" t="str">
        <f>FLOOR('Transaction Data'!$P6906,15)&amp;"-"&amp;FLOOR('Transaction Data'!$P6906,15)+14</f>
        <v>60-74</v>
      </c>
      <c r="R6906" s="2" t="str">
        <f>IF('Transaction Data'!$L6906&lt;=10,"Less Expensive","Expensive")</f>
        <v>Less Expensive</v>
      </c>
      <c r="S6906" s="4">
        <f>WEEKDAY('Transaction Data'!$A6906)</f>
        <v>2</v>
      </c>
      <c r="T6906" s="2" t="str">
        <f>IF(WEEKDAY('Transaction Data'!$A6906,2)&lt;6,"Weekday","Weekend")</f>
        <v>Weekday</v>
      </c>
    </row>
    <row r="6907" ht="15.75" customHeight="1">
      <c r="A6907" s="1">
        <v>45446.0</v>
      </c>
      <c r="B6907" s="2" t="s">
        <v>6379</v>
      </c>
      <c r="C6907" s="2" t="s">
        <v>65</v>
      </c>
      <c r="D6907" s="1">
        <v>34836.0</v>
      </c>
      <c r="E6907" s="2" t="s">
        <v>22</v>
      </c>
      <c r="F6907" s="2">
        <v>126.0</v>
      </c>
      <c r="G6907" s="2" t="s">
        <v>44</v>
      </c>
      <c r="H6907" s="2" t="s">
        <v>39</v>
      </c>
      <c r="I6907" s="2" t="s">
        <v>25</v>
      </c>
      <c r="J6907" s="2" t="str">
        <f t="array" ref="J6907">XLOOKUP('Transaction Data'!$G6907,Product_Code,Biscuit_Brand)</f>
        <v>Butter Crunch</v>
      </c>
      <c r="K6907" s="2">
        <f t="array" ref="K6907">XLOOKUP('Transaction Data'!$G6907,Product_Code,Cost)</f>
        <v>10</v>
      </c>
      <c r="L6907" s="2">
        <f t="array" ref="L6907">XLOOKUP('Transaction Data'!$G6907,Product_Code,Unit_Price)</f>
        <v>11</v>
      </c>
      <c r="M6907" s="3">
        <f>'Transaction Data'!$F6907*'Transaction Data'!$K6907</f>
        <v>1260</v>
      </c>
      <c r="N6907" s="3">
        <f>'Transaction Data'!$F6907*'Transaction Data'!$L6907</f>
        <v>1386</v>
      </c>
      <c r="O6907" s="3">
        <f>'Transaction Data'!$N6907-'Transaction Data'!$M6907</f>
        <v>126</v>
      </c>
      <c r="P6907" s="2">
        <f>DATEDIF('Transaction Data'!$D6907,'Transaction Data'!$A6907,"y")</f>
        <v>29</v>
      </c>
      <c r="Q6907" s="2" t="str">
        <f>FLOOR('Transaction Data'!$P6907,15)&amp;"-"&amp;FLOOR('Transaction Data'!$P6907,15)+14</f>
        <v>15-29</v>
      </c>
      <c r="R6907" s="2" t="str">
        <f>IF('Transaction Data'!$L6907&lt;=10,"Less Expensive","Expensive")</f>
        <v>Expensive</v>
      </c>
      <c r="S6907" s="4">
        <f>WEEKDAY('Transaction Data'!$A6907)</f>
        <v>2</v>
      </c>
      <c r="T6907" s="2" t="str">
        <f>IF(WEEKDAY('Transaction Data'!$A6907,2)&lt;6,"Weekday","Weekend")</f>
        <v>Weekday</v>
      </c>
    </row>
    <row r="6908" ht="15.75" customHeight="1">
      <c r="A6908" s="1">
        <v>45443.0</v>
      </c>
      <c r="B6908" s="2" t="s">
        <v>6380</v>
      </c>
      <c r="C6908" s="2" t="s">
        <v>41</v>
      </c>
      <c r="D6908" s="1">
        <v>19698.0</v>
      </c>
      <c r="E6908" s="2" t="s">
        <v>22</v>
      </c>
      <c r="F6908" s="2">
        <v>217.0</v>
      </c>
      <c r="G6908" s="2" t="s">
        <v>23</v>
      </c>
      <c r="H6908" s="2" t="s">
        <v>42</v>
      </c>
      <c r="I6908" s="2" t="s">
        <v>25</v>
      </c>
      <c r="J6908" s="2" t="str">
        <f t="array" ref="J6908">XLOOKUP('Transaction Data'!$G6908,Product_Code,Biscuit_Brand)</f>
        <v>Cinnamon Swirls</v>
      </c>
      <c r="K6908" s="2">
        <f t="array" ref="K6908">XLOOKUP('Transaction Data'!$G6908,Product_Code,Cost)</f>
        <v>10</v>
      </c>
      <c r="L6908" s="2">
        <f t="array" ref="L6908">XLOOKUP('Transaction Data'!$G6908,Product_Code,Unit_Price)</f>
        <v>14</v>
      </c>
      <c r="M6908" s="3">
        <f>'Transaction Data'!$F6908*'Transaction Data'!$K6908</f>
        <v>2170</v>
      </c>
      <c r="N6908" s="3">
        <f>'Transaction Data'!$F6908*'Transaction Data'!$L6908</f>
        <v>3038</v>
      </c>
      <c r="O6908" s="3">
        <f>'Transaction Data'!$N6908-'Transaction Data'!$M6908</f>
        <v>868</v>
      </c>
      <c r="P6908" s="2">
        <f>DATEDIF('Transaction Data'!$D6908,'Transaction Data'!$A6908,"y")</f>
        <v>70</v>
      </c>
      <c r="Q6908" s="2" t="str">
        <f>FLOOR('Transaction Data'!$P6908,15)&amp;"-"&amp;FLOOR('Transaction Data'!$P6908,15)+14</f>
        <v>60-74</v>
      </c>
      <c r="R6908" s="2" t="str">
        <f>IF('Transaction Data'!$L6908&lt;=10,"Less Expensive","Expensive")</f>
        <v>Expensive</v>
      </c>
      <c r="S6908" s="4">
        <f>WEEKDAY('Transaction Data'!$A6908)</f>
        <v>6</v>
      </c>
      <c r="T6908" s="2" t="str">
        <f>IF(WEEKDAY('Transaction Data'!$A6908,2)&lt;6,"Weekday","Weekend")</f>
        <v>Weekday</v>
      </c>
    </row>
    <row r="6909" ht="15.75" customHeight="1">
      <c r="A6909" s="1">
        <v>45371.0</v>
      </c>
      <c r="B6909" s="2" t="s">
        <v>6381</v>
      </c>
      <c r="C6909" s="2" t="s">
        <v>32</v>
      </c>
      <c r="D6909" s="1">
        <v>33760.0</v>
      </c>
      <c r="E6909" s="2" t="s">
        <v>63</v>
      </c>
      <c r="F6909" s="2">
        <v>243.0</v>
      </c>
      <c r="G6909" s="2" t="s">
        <v>28</v>
      </c>
      <c r="H6909" s="2" t="s">
        <v>45</v>
      </c>
      <c r="I6909" s="2" t="s">
        <v>25</v>
      </c>
      <c r="J6909" s="2" t="str">
        <f t="array" ref="J6909">XLOOKUP('Transaction Data'!$G6909,Product_Code,Biscuit_Brand)</f>
        <v>Shortbread</v>
      </c>
      <c r="K6909" s="2">
        <f t="array" ref="K6909">XLOOKUP('Transaction Data'!$G6909,Product_Code,Cost)</f>
        <v>10</v>
      </c>
      <c r="L6909" s="2">
        <f t="array" ref="L6909">XLOOKUP('Transaction Data'!$G6909,Product_Code,Unit_Price)</f>
        <v>45</v>
      </c>
      <c r="M6909" s="3">
        <f>'Transaction Data'!$F6909*'Transaction Data'!$K6909</f>
        <v>2430</v>
      </c>
      <c r="N6909" s="3">
        <f>'Transaction Data'!$F6909*'Transaction Data'!$L6909</f>
        <v>10935</v>
      </c>
      <c r="O6909" s="3">
        <f>'Transaction Data'!$N6909-'Transaction Data'!$M6909</f>
        <v>8505</v>
      </c>
      <c r="P6909" s="2">
        <f>DATEDIF('Transaction Data'!$D6909,'Transaction Data'!$A6909,"y")</f>
        <v>31</v>
      </c>
      <c r="Q6909" s="2" t="str">
        <f>FLOOR('Transaction Data'!$P6909,15)&amp;"-"&amp;FLOOR('Transaction Data'!$P6909,15)+14</f>
        <v>30-44</v>
      </c>
      <c r="R6909" s="2" t="str">
        <f>IF('Transaction Data'!$L6909&lt;=10,"Less Expensive","Expensive")</f>
        <v>Expensive</v>
      </c>
      <c r="S6909" s="4">
        <f>WEEKDAY('Transaction Data'!$A6909)</f>
        <v>4</v>
      </c>
      <c r="T6909" s="2" t="str">
        <f>IF(WEEKDAY('Transaction Data'!$A6909,2)&lt;6,"Weekday","Weekend")</f>
        <v>Weekday</v>
      </c>
    </row>
    <row r="6910" ht="15.75" customHeight="1">
      <c r="A6910" s="1">
        <v>45471.0</v>
      </c>
      <c r="B6910" s="2" t="s">
        <v>6382</v>
      </c>
      <c r="C6910" s="2" t="s">
        <v>51</v>
      </c>
      <c r="D6910" s="1">
        <v>22837.0</v>
      </c>
      <c r="E6910" s="2" t="s">
        <v>27</v>
      </c>
      <c r="F6910" s="2">
        <v>377.0</v>
      </c>
      <c r="G6910" s="2" t="s">
        <v>33</v>
      </c>
      <c r="H6910" s="2" t="s">
        <v>49</v>
      </c>
      <c r="I6910" s="2" t="s">
        <v>25</v>
      </c>
      <c r="J6910" s="2" t="str">
        <f t="array" ref="J6910">XLOOKUP('Transaction Data'!$G6910,Product_Code,Biscuit_Brand)</f>
        <v>Caramel Biscuits</v>
      </c>
      <c r="K6910" s="2">
        <f t="array" ref="K6910">XLOOKUP('Transaction Data'!$G6910,Product_Code,Cost)</f>
        <v>18</v>
      </c>
      <c r="L6910" s="2">
        <f t="array" ref="L6910">XLOOKUP('Transaction Data'!$G6910,Product_Code,Unit_Price)</f>
        <v>22</v>
      </c>
      <c r="M6910" s="3">
        <f>'Transaction Data'!$F6910*'Transaction Data'!$K6910</f>
        <v>6786</v>
      </c>
      <c r="N6910" s="3">
        <f>'Transaction Data'!$F6910*'Transaction Data'!$L6910</f>
        <v>8294</v>
      </c>
      <c r="O6910" s="3">
        <f>'Transaction Data'!$N6910-'Transaction Data'!$M6910</f>
        <v>1508</v>
      </c>
      <c r="P6910" s="2">
        <f>DATEDIF('Transaction Data'!$D6910,'Transaction Data'!$A6910,"y")</f>
        <v>61</v>
      </c>
      <c r="Q6910" s="2" t="str">
        <f>FLOOR('Transaction Data'!$P6910,15)&amp;"-"&amp;FLOOR('Transaction Data'!$P6910,15)+14</f>
        <v>60-74</v>
      </c>
      <c r="R6910" s="2" t="str">
        <f>IF('Transaction Data'!$L6910&lt;=10,"Less Expensive","Expensive")</f>
        <v>Expensive</v>
      </c>
      <c r="S6910" s="4">
        <f>WEEKDAY('Transaction Data'!$A6910)</f>
        <v>6</v>
      </c>
      <c r="T6910" s="2" t="str">
        <f>IF(WEEKDAY('Transaction Data'!$A6910,2)&lt;6,"Weekday","Weekend")</f>
        <v>Weekday</v>
      </c>
    </row>
    <row r="6911" ht="15.75" customHeight="1">
      <c r="A6911" s="1">
        <v>45319.0</v>
      </c>
      <c r="B6911" s="2" t="s">
        <v>6383</v>
      </c>
      <c r="C6911" s="2" t="s">
        <v>78</v>
      </c>
      <c r="D6911" s="1">
        <v>36255.0</v>
      </c>
      <c r="E6911" s="2" t="s">
        <v>37</v>
      </c>
      <c r="F6911" s="2">
        <v>215.0</v>
      </c>
      <c r="G6911" s="2" t="s">
        <v>44</v>
      </c>
      <c r="H6911" s="2" t="s">
        <v>52</v>
      </c>
      <c r="I6911" s="2" t="s">
        <v>25</v>
      </c>
      <c r="J6911" s="2" t="str">
        <f t="array" ref="J6911">XLOOKUP('Transaction Data'!$G6911,Product_Code,Biscuit_Brand)</f>
        <v>Butter Crunch</v>
      </c>
      <c r="K6911" s="2">
        <f t="array" ref="K6911">XLOOKUP('Transaction Data'!$G6911,Product_Code,Cost)</f>
        <v>10</v>
      </c>
      <c r="L6911" s="2">
        <f t="array" ref="L6911">XLOOKUP('Transaction Data'!$G6911,Product_Code,Unit_Price)</f>
        <v>11</v>
      </c>
      <c r="M6911" s="3">
        <f>'Transaction Data'!$F6911*'Transaction Data'!$K6911</f>
        <v>2150</v>
      </c>
      <c r="N6911" s="3">
        <f>'Transaction Data'!$F6911*'Transaction Data'!$L6911</f>
        <v>2365</v>
      </c>
      <c r="O6911" s="3">
        <f>'Transaction Data'!$N6911-'Transaction Data'!$M6911</f>
        <v>215</v>
      </c>
      <c r="P6911" s="2">
        <f>DATEDIF('Transaction Data'!$D6911,'Transaction Data'!$A6911,"y")</f>
        <v>24</v>
      </c>
      <c r="Q6911" s="2" t="str">
        <f>FLOOR('Transaction Data'!$P6911,15)&amp;"-"&amp;FLOOR('Transaction Data'!$P6911,15)+14</f>
        <v>15-29</v>
      </c>
      <c r="R6911" s="2" t="str">
        <f>IF('Transaction Data'!$L6911&lt;=10,"Less Expensive","Expensive")</f>
        <v>Expensive</v>
      </c>
      <c r="S6911" s="4">
        <f>WEEKDAY('Transaction Data'!$A6911)</f>
        <v>1</v>
      </c>
      <c r="T6911" s="2" t="str">
        <f>IF(WEEKDAY('Transaction Data'!$A6911,2)&lt;6,"Weekday","Weekend")</f>
        <v>Weekend</v>
      </c>
    </row>
    <row r="6912" ht="15.75" customHeight="1">
      <c r="A6912" s="1">
        <v>45321.0</v>
      </c>
      <c r="B6912" s="2" t="s">
        <v>6384</v>
      </c>
      <c r="C6912" s="2" t="s">
        <v>65</v>
      </c>
      <c r="D6912" s="1">
        <v>17021.0</v>
      </c>
      <c r="E6912" s="2" t="s">
        <v>27</v>
      </c>
      <c r="F6912" s="2">
        <v>235.0</v>
      </c>
      <c r="G6912" s="2" t="s">
        <v>55</v>
      </c>
      <c r="H6912" s="2" t="s">
        <v>49</v>
      </c>
      <c r="I6912" s="2" t="s">
        <v>25</v>
      </c>
      <c r="J6912" s="2" t="str">
        <f t="array" ref="J6912">XLOOKUP('Transaction Data'!$G6912,Product_Code,Biscuit_Brand)</f>
        <v>Vanilla Wafers</v>
      </c>
      <c r="K6912" s="2">
        <f t="array" ref="K6912">XLOOKUP('Transaction Data'!$G6912,Product_Code,Cost)</f>
        <v>18</v>
      </c>
      <c r="L6912" s="2">
        <f t="array" ref="L6912">XLOOKUP('Transaction Data'!$G6912,Product_Code,Unit_Price)</f>
        <v>36</v>
      </c>
      <c r="M6912" s="3">
        <f>'Transaction Data'!$F6912*'Transaction Data'!$K6912</f>
        <v>4230</v>
      </c>
      <c r="N6912" s="3">
        <f>'Transaction Data'!$F6912*'Transaction Data'!$L6912</f>
        <v>8460</v>
      </c>
      <c r="O6912" s="3">
        <f>'Transaction Data'!$N6912-'Transaction Data'!$M6912</f>
        <v>4230</v>
      </c>
      <c r="P6912" s="2">
        <f>DATEDIF('Transaction Data'!$D6912,'Transaction Data'!$A6912,"y")</f>
        <v>77</v>
      </c>
      <c r="Q6912" s="2" t="str">
        <f>FLOOR('Transaction Data'!$P6912,15)&amp;"-"&amp;FLOOR('Transaction Data'!$P6912,15)+14</f>
        <v>75-89</v>
      </c>
      <c r="R6912" s="2" t="str">
        <f>IF('Transaction Data'!$L6912&lt;=10,"Less Expensive","Expensive")</f>
        <v>Expensive</v>
      </c>
      <c r="S6912" s="4">
        <f>WEEKDAY('Transaction Data'!$A6912)</f>
        <v>3</v>
      </c>
      <c r="T6912" s="2" t="str">
        <f>IF(WEEKDAY('Transaction Data'!$A6912,2)&lt;6,"Weekday","Weekend")</f>
        <v>Weekday</v>
      </c>
    </row>
    <row r="6913" ht="15.75" customHeight="1">
      <c r="A6913" s="1">
        <v>45297.0</v>
      </c>
      <c r="B6913" s="2" t="s">
        <v>6385</v>
      </c>
      <c r="C6913" s="2" t="s">
        <v>65</v>
      </c>
      <c r="D6913" s="1">
        <v>22188.0</v>
      </c>
      <c r="E6913" s="2" t="s">
        <v>63</v>
      </c>
      <c r="F6913" s="2">
        <v>180.0</v>
      </c>
      <c r="G6913" s="2" t="s">
        <v>48</v>
      </c>
      <c r="H6913" s="2" t="s">
        <v>52</v>
      </c>
      <c r="I6913" s="2" t="s">
        <v>30</v>
      </c>
      <c r="J6913" s="2" t="str">
        <f t="array" ref="J6913">XLOOKUP('Transaction Data'!$G6913,Product_Code,Biscuit_Brand)</f>
        <v>Lemon Crisps</v>
      </c>
      <c r="K6913" s="2">
        <f t="array" ref="K6913">XLOOKUP('Transaction Data'!$G6913,Product_Code,Cost)</f>
        <v>7</v>
      </c>
      <c r="L6913" s="2">
        <f t="array" ref="L6913">XLOOKUP('Transaction Data'!$G6913,Product_Code,Unit_Price)</f>
        <v>9</v>
      </c>
      <c r="M6913" s="3">
        <f>'Transaction Data'!$F6913*'Transaction Data'!$K6913</f>
        <v>1260</v>
      </c>
      <c r="N6913" s="3">
        <f>'Transaction Data'!$F6913*'Transaction Data'!$L6913</f>
        <v>1620</v>
      </c>
      <c r="O6913" s="3">
        <f>'Transaction Data'!$N6913-'Transaction Data'!$M6913</f>
        <v>360</v>
      </c>
      <c r="P6913" s="2">
        <f>DATEDIF('Transaction Data'!$D6913,'Transaction Data'!$A6913,"y")</f>
        <v>63</v>
      </c>
      <c r="Q6913" s="2" t="str">
        <f>FLOOR('Transaction Data'!$P6913,15)&amp;"-"&amp;FLOOR('Transaction Data'!$P6913,15)+14</f>
        <v>60-74</v>
      </c>
      <c r="R6913" s="2" t="str">
        <f>IF('Transaction Data'!$L6913&lt;=10,"Less Expensive","Expensive")</f>
        <v>Less Expensive</v>
      </c>
      <c r="S6913" s="4">
        <f>WEEKDAY('Transaction Data'!$A6913)</f>
        <v>7</v>
      </c>
      <c r="T6913" s="2" t="str">
        <f>IF(WEEKDAY('Transaction Data'!$A6913,2)&lt;6,"Weekday","Weekend")</f>
        <v>Weekend</v>
      </c>
    </row>
    <row r="6914" ht="15.75" customHeight="1">
      <c r="A6914" s="1">
        <v>45389.0</v>
      </c>
      <c r="B6914" s="2" t="s">
        <v>6386</v>
      </c>
      <c r="C6914" s="2" t="s">
        <v>41</v>
      </c>
      <c r="D6914" s="1">
        <v>27704.0</v>
      </c>
      <c r="E6914" s="2" t="s">
        <v>37</v>
      </c>
      <c r="F6914" s="2">
        <v>387.0</v>
      </c>
      <c r="G6914" s="2" t="s">
        <v>33</v>
      </c>
      <c r="H6914" s="2" t="s">
        <v>52</v>
      </c>
      <c r="I6914" s="2" t="s">
        <v>25</v>
      </c>
      <c r="J6914" s="2" t="str">
        <f t="array" ref="J6914">XLOOKUP('Transaction Data'!$G6914,Product_Code,Biscuit_Brand)</f>
        <v>Caramel Biscuits</v>
      </c>
      <c r="K6914" s="2">
        <f t="array" ref="K6914">XLOOKUP('Transaction Data'!$G6914,Product_Code,Cost)</f>
        <v>18</v>
      </c>
      <c r="L6914" s="2">
        <f t="array" ref="L6914">XLOOKUP('Transaction Data'!$G6914,Product_Code,Unit_Price)</f>
        <v>22</v>
      </c>
      <c r="M6914" s="3">
        <f>'Transaction Data'!$F6914*'Transaction Data'!$K6914</f>
        <v>6966</v>
      </c>
      <c r="N6914" s="3">
        <f>'Transaction Data'!$F6914*'Transaction Data'!$L6914</f>
        <v>8514</v>
      </c>
      <c r="O6914" s="3">
        <f>'Transaction Data'!$N6914-'Transaction Data'!$M6914</f>
        <v>1548</v>
      </c>
      <c r="P6914" s="2">
        <f>DATEDIF('Transaction Data'!$D6914,'Transaction Data'!$A6914,"y")</f>
        <v>48</v>
      </c>
      <c r="Q6914" s="2" t="str">
        <f>FLOOR('Transaction Data'!$P6914,15)&amp;"-"&amp;FLOOR('Transaction Data'!$P6914,15)+14</f>
        <v>45-59</v>
      </c>
      <c r="R6914" s="2" t="str">
        <f>IF('Transaction Data'!$L6914&lt;=10,"Less Expensive","Expensive")</f>
        <v>Expensive</v>
      </c>
      <c r="S6914" s="4">
        <f>WEEKDAY('Transaction Data'!$A6914)</f>
        <v>1</v>
      </c>
      <c r="T6914" s="2" t="str">
        <f>IF(WEEKDAY('Transaction Data'!$A6914,2)&lt;6,"Weekday","Weekend")</f>
        <v>Weekend</v>
      </c>
    </row>
    <row r="6915" ht="15.75" customHeight="1">
      <c r="A6915" s="1">
        <v>45460.0</v>
      </c>
      <c r="B6915" s="2" t="s">
        <v>6387</v>
      </c>
      <c r="C6915" s="2" t="s">
        <v>41</v>
      </c>
      <c r="D6915" s="1">
        <v>36341.0</v>
      </c>
      <c r="E6915" s="2" t="s">
        <v>63</v>
      </c>
      <c r="F6915" s="2">
        <v>287.0</v>
      </c>
      <c r="G6915" s="2" t="s">
        <v>55</v>
      </c>
      <c r="H6915" s="2" t="s">
        <v>45</v>
      </c>
      <c r="I6915" s="2" t="s">
        <v>25</v>
      </c>
      <c r="J6915" s="2" t="str">
        <f t="array" ref="J6915">XLOOKUP('Transaction Data'!$G6915,Product_Code,Biscuit_Brand)</f>
        <v>Vanilla Wafers</v>
      </c>
      <c r="K6915" s="2">
        <f t="array" ref="K6915">XLOOKUP('Transaction Data'!$G6915,Product_Code,Cost)</f>
        <v>18</v>
      </c>
      <c r="L6915" s="2">
        <f t="array" ref="L6915">XLOOKUP('Transaction Data'!$G6915,Product_Code,Unit_Price)</f>
        <v>36</v>
      </c>
      <c r="M6915" s="3">
        <f>'Transaction Data'!$F6915*'Transaction Data'!$K6915</f>
        <v>5166</v>
      </c>
      <c r="N6915" s="3">
        <f>'Transaction Data'!$F6915*'Transaction Data'!$L6915</f>
        <v>10332</v>
      </c>
      <c r="O6915" s="3">
        <f>'Transaction Data'!$N6915-'Transaction Data'!$M6915</f>
        <v>5166</v>
      </c>
      <c r="P6915" s="2">
        <f>DATEDIF('Transaction Data'!$D6915,'Transaction Data'!$A6915,"y")</f>
        <v>24</v>
      </c>
      <c r="Q6915" s="2" t="str">
        <f>FLOOR('Transaction Data'!$P6915,15)&amp;"-"&amp;FLOOR('Transaction Data'!$P6915,15)+14</f>
        <v>15-29</v>
      </c>
      <c r="R6915" s="2" t="str">
        <f>IF('Transaction Data'!$L6915&lt;=10,"Less Expensive","Expensive")</f>
        <v>Expensive</v>
      </c>
      <c r="S6915" s="4">
        <f>WEEKDAY('Transaction Data'!$A6915)</f>
        <v>2</v>
      </c>
      <c r="T6915" s="2" t="str">
        <f>IF(WEEKDAY('Transaction Data'!$A6915,2)&lt;6,"Weekday","Weekend")</f>
        <v>Weekday</v>
      </c>
    </row>
    <row r="6916" ht="15.75" customHeight="1">
      <c r="A6916" s="1">
        <v>45430.0</v>
      </c>
      <c r="B6916" s="2" t="s">
        <v>6388</v>
      </c>
      <c r="C6916" s="2" t="s">
        <v>41</v>
      </c>
      <c r="D6916" s="1">
        <v>21448.0</v>
      </c>
      <c r="E6916" s="2" t="s">
        <v>27</v>
      </c>
      <c r="F6916" s="2">
        <v>151.0</v>
      </c>
      <c r="G6916" s="2" t="s">
        <v>61</v>
      </c>
      <c r="H6916" s="2" t="s">
        <v>49</v>
      </c>
      <c r="I6916" s="2" t="s">
        <v>25</v>
      </c>
      <c r="J6916" s="2" t="str">
        <f t="array" ref="J6916">XLOOKUP('Transaction Data'!$G6916,Product_Code,Biscuit_Brand)</f>
        <v>Choco Delight</v>
      </c>
      <c r="K6916" s="2">
        <f t="array" ref="K6916">XLOOKUP('Transaction Data'!$G6916,Product_Code,Cost)</f>
        <v>3</v>
      </c>
      <c r="L6916" s="2">
        <f t="array" ref="L6916">XLOOKUP('Transaction Data'!$G6916,Product_Code,Unit_Price)</f>
        <v>5</v>
      </c>
      <c r="M6916" s="3">
        <f>'Transaction Data'!$F6916*'Transaction Data'!$K6916</f>
        <v>453</v>
      </c>
      <c r="N6916" s="3">
        <f>'Transaction Data'!$F6916*'Transaction Data'!$L6916</f>
        <v>755</v>
      </c>
      <c r="O6916" s="3">
        <f>'Transaction Data'!$N6916-'Transaction Data'!$M6916</f>
        <v>302</v>
      </c>
      <c r="P6916" s="2">
        <f>DATEDIF('Transaction Data'!$D6916,'Transaction Data'!$A6916,"y")</f>
        <v>65</v>
      </c>
      <c r="Q6916" s="2" t="str">
        <f>FLOOR('Transaction Data'!$P6916,15)&amp;"-"&amp;FLOOR('Transaction Data'!$P6916,15)+14</f>
        <v>60-74</v>
      </c>
      <c r="R6916" s="2" t="str">
        <f>IF('Transaction Data'!$L6916&lt;=10,"Less Expensive","Expensive")</f>
        <v>Less Expensive</v>
      </c>
      <c r="S6916" s="4">
        <f>WEEKDAY('Transaction Data'!$A6916)</f>
        <v>7</v>
      </c>
      <c r="T6916" s="2" t="str">
        <f>IF(WEEKDAY('Transaction Data'!$A6916,2)&lt;6,"Weekday","Weekend")</f>
        <v>Weekend</v>
      </c>
    </row>
    <row r="6917" ht="15.75" customHeight="1">
      <c r="A6917" s="1">
        <v>45361.0</v>
      </c>
      <c r="B6917" s="2" t="s">
        <v>6389</v>
      </c>
      <c r="C6917" s="2" t="s">
        <v>51</v>
      </c>
      <c r="D6917" s="1">
        <v>24839.0</v>
      </c>
      <c r="E6917" s="2" t="s">
        <v>63</v>
      </c>
      <c r="F6917" s="2">
        <v>170.0</v>
      </c>
      <c r="G6917" s="2" t="s">
        <v>38</v>
      </c>
      <c r="H6917" s="2" t="s">
        <v>52</v>
      </c>
      <c r="I6917" s="2" t="s">
        <v>25</v>
      </c>
      <c r="J6917" s="2" t="str">
        <f t="array" ref="J6917">XLOOKUP('Transaction Data'!$G6917,Product_Code,Biscuit_Brand)</f>
        <v>Ginger Snaps</v>
      </c>
      <c r="K6917" s="2">
        <f t="array" ref="K6917">XLOOKUP('Transaction Data'!$G6917,Product_Code,Cost)</f>
        <v>14</v>
      </c>
      <c r="L6917" s="2">
        <f t="array" ref="L6917">XLOOKUP('Transaction Data'!$G6917,Product_Code,Unit_Price)</f>
        <v>28</v>
      </c>
      <c r="M6917" s="3">
        <f>'Transaction Data'!$F6917*'Transaction Data'!$K6917</f>
        <v>2380</v>
      </c>
      <c r="N6917" s="3">
        <f>'Transaction Data'!$F6917*'Transaction Data'!$L6917</f>
        <v>4760</v>
      </c>
      <c r="O6917" s="3">
        <f>'Transaction Data'!$N6917-'Transaction Data'!$M6917</f>
        <v>2380</v>
      </c>
      <c r="P6917" s="2">
        <f>DATEDIF('Transaction Data'!$D6917,'Transaction Data'!$A6917,"y")</f>
        <v>56</v>
      </c>
      <c r="Q6917" s="2" t="str">
        <f>FLOOR('Transaction Data'!$P6917,15)&amp;"-"&amp;FLOOR('Transaction Data'!$P6917,15)+14</f>
        <v>45-59</v>
      </c>
      <c r="R6917" s="2" t="str">
        <f>IF('Transaction Data'!$L6917&lt;=10,"Less Expensive","Expensive")</f>
        <v>Expensive</v>
      </c>
      <c r="S6917" s="4">
        <f>WEEKDAY('Transaction Data'!$A6917)</f>
        <v>1</v>
      </c>
      <c r="T6917" s="2" t="str">
        <f>IF(WEEKDAY('Transaction Data'!$A6917,2)&lt;6,"Weekday","Weekend")</f>
        <v>Weekend</v>
      </c>
    </row>
    <row r="6918" ht="15.75" customHeight="1">
      <c r="A6918" s="1">
        <v>45415.0</v>
      </c>
      <c r="B6918" s="2" t="s">
        <v>6390</v>
      </c>
      <c r="C6918" s="2" t="s">
        <v>32</v>
      </c>
      <c r="D6918" s="1">
        <v>34132.0</v>
      </c>
      <c r="E6918" s="2" t="s">
        <v>37</v>
      </c>
      <c r="F6918" s="2">
        <v>26.0</v>
      </c>
      <c r="G6918" s="2" t="s">
        <v>33</v>
      </c>
      <c r="H6918" s="2" t="s">
        <v>49</v>
      </c>
      <c r="I6918" s="2" t="s">
        <v>25</v>
      </c>
      <c r="J6918" s="2" t="str">
        <f t="array" ref="J6918">XLOOKUP('Transaction Data'!$G6918,Product_Code,Biscuit_Brand)</f>
        <v>Caramel Biscuits</v>
      </c>
      <c r="K6918" s="2">
        <f t="array" ref="K6918">XLOOKUP('Transaction Data'!$G6918,Product_Code,Cost)</f>
        <v>18</v>
      </c>
      <c r="L6918" s="2">
        <f t="array" ref="L6918">XLOOKUP('Transaction Data'!$G6918,Product_Code,Unit_Price)</f>
        <v>22</v>
      </c>
      <c r="M6918" s="3">
        <f>'Transaction Data'!$F6918*'Transaction Data'!$K6918</f>
        <v>468</v>
      </c>
      <c r="N6918" s="3">
        <f>'Transaction Data'!$F6918*'Transaction Data'!$L6918</f>
        <v>572</v>
      </c>
      <c r="O6918" s="3">
        <f>'Transaction Data'!$N6918-'Transaction Data'!$M6918</f>
        <v>104</v>
      </c>
      <c r="P6918" s="2">
        <f>DATEDIF('Transaction Data'!$D6918,'Transaction Data'!$A6918,"y")</f>
        <v>30</v>
      </c>
      <c r="Q6918" s="2" t="str">
        <f>FLOOR('Transaction Data'!$P6918,15)&amp;"-"&amp;FLOOR('Transaction Data'!$P6918,15)+14</f>
        <v>30-44</v>
      </c>
      <c r="R6918" s="2" t="str">
        <f>IF('Transaction Data'!$L6918&lt;=10,"Less Expensive","Expensive")</f>
        <v>Expensive</v>
      </c>
      <c r="S6918" s="4">
        <f>WEEKDAY('Transaction Data'!$A6918)</f>
        <v>6</v>
      </c>
      <c r="T6918" s="2" t="str">
        <f>IF(WEEKDAY('Transaction Data'!$A6918,2)&lt;6,"Weekday","Weekend")</f>
        <v>Weekday</v>
      </c>
    </row>
    <row r="6919" ht="15.75" customHeight="1">
      <c r="A6919" s="1">
        <v>45335.0</v>
      </c>
      <c r="B6919" s="2" t="s">
        <v>6391</v>
      </c>
      <c r="C6919" s="2" t="s">
        <v>54</v>
      </c>
      <c r="D6919" s="1">
        <v>34928.0</v>
      </c>
      <c r="E6919" s="2" t="s">
        <v>37</v>
      </c>
      <c r="F6919" s="2">
        <v>354.0</v>
      </c>
      <c r="G6919" s="2" t="s">
        <v>38</v>
      </c>
      <c r="H6919" s="2" t="s">
        <v>52</v>
      </c>
      <c r="I6919" s="2" t="s">
        <v>25</v>
      </c>
      <c r="J6919" s="2" t="str">
        <f t="array" ref="J6919">XLOOKUP('Transaction Data'!$G6919,Product_Code,Biscuit_Brand)</f>
        <v>Ginger Snaps</v>
      </c>
      <c r="K6919" s="2">
        <f t="array" ref="K6919">XLOOKUP('Transaction Data'!$G6919,Product_Code,Cost)</f>
        <v>14</v>
      </c>
      <c r="L6919" s="2">
        <f t="array" ref="L6919">XLOOKUP('Transaction Data'!$G6919,Product_Code,Unit_Price)</f>
        <v>28</v>
      </c>
      <c r="M6919" s="3">
        <f>'Transaction Data'!$F6919*'Transaction Data'!$K6919</f>
        <v>4956</v>
      </c>
      <c r="N6919" s="3">
        <f>'Transaction Data'!$F6919*'Transaction Data'!$L6919</f>
        <v>9912</v>
      </c>
      <c r="O6919" s="3">
        <f>'Transaction Data'!$N6919-'Transaction Data'!$M6919</f>
        <v>4956</v>
      </c>
      <c r="P6919" s="2">
        <f>DATEDIF('Transaction Data'!$D6919,'Transaction Data'!$A6919,"y")</f>
        <v>28</v>
      </c>
      <c r="Q6919" s="2" t="str">
        <f>FLOOR('Transaction Data'!$P6919,15)&amp;"-"&amp;FLOOR('Transaction Data'!$P6919,15)+14</f>
        <v>15-29</v>
      </c>
      <c r="R6919" s="2" t="str">
        <f>IF('Transaction Data'!$L6919&lt;=10,"Less Expensive","Expensive")</f>
        <v>Expensive</v>
      </c>
      <c r="S6919" s="4">
        <f>WEEKDAY('Transaction Data'!$A6919)</f>
        <v>3</v>
      </c>
      <c r="T6919" s="2" t="str">
        <f>IF(WEEKDAY('Transaction Data'!$A6919,2)&lt;6,"Weekday","Weekend")</f>
        <v>Weekday</v>
      </c>
    </row>
    <row r="6920" ht="15.75" customHeight="1">
      <c r="A6920" s="1">
        <v>45408.0</v>
      </c>
      <c r="B6920" s="2" t="s">
        <v>6392</v>
      </c>
      <c r="C6920" s="2" t="s">
        <v>51</v>
      </c>
      <c r="D6920" s="1">
        <v>20901.0</v>
      </c>
      <c r="E6920" s="2" t="s">
        <v>37</v>
      </c>
      <c r="F6920" s="2">
        <v>236.0</v>
      </c>
      <c r="G6920" s="2" t="s">
        <v>33</v>
      </c>
      <c r="H6920" s="2" t="s">
        <v>34</v>
      </c>
      <c r="I6920" s="2" t="s">
        <v>25</v>
      </c>
      <c r="J6920" s="2" t="str">
        <f t="array" ref="J6920">XLOOKUP('Transaction Data'!$G6920,Product_Code,Biscuit_Brand)</f>
        <v>Caramel Biscuits</v>
      </c>
      <c r="K6920" s="2">
        <f t="array" ref="K6920">XLOOKUP('Transaction Data'!$G6920,Product_Code,Cost)</f>
        <v>18</v>
      </c>
      <c r="L6920" s="2">
        <f t="array" ref="L6920">XLOOKUP('Transaction Data'!$G6920,Product_Code,Unit_Price)</f>
        <v>22</v>
      </c>
      <c r="M6920" s="3">
        <f>'Transaction Data'!$F6920*'Transaction Data'!$K6920</f>
        <v>4248</v>
      </c>
      <c r="N6920" s="3">
        <f>'Transaction Data'!$F6920*'Transaction Data'!$L6920</f>
        <v>5192</v>
      </c>
      <c r="O6920" s="3">
        <f>'Transaction Data'!$N6920-'Transaction Data'!$M6920</f>
        <v>944</v>
      </c>
      <c r="P6920" s="2">
        <f>DATEDIF('Transaction Data'!$D6920,'Transaction Data'!$A6920,"y")</f>
        <v>67</v>
      </c>
      <c r="Q6920" s="2" t="str">
        <f>FLOOR('Transaction Data'!$P6920,15)&amp;"-"&amp;FLOOR('Transaction Data'!$P6920,15)+14</f>
        <v>60-74</v>
      </c>
      <c r="R6920" s="2" t="str">
        <f>IF('Transaction Data'!$L6920&lt;=10,"Less Expensive","Expensive")</f>
        <v>Expensive</v>
      </c>
      <c r="S6920" s="4">
        <f>WEEKDAY('Transaction Data'!$A6920)</f>
        <v>6</v>
      </c>
      <c r="T6920" s="2" t="str">
        <f>IF(WEEKDAY('Transaction Data'!$A6920,2)&lt;6,"Weekday","Weekend")</f>
        <v>Weekday</v>
      </c>
    </row>
    <row r="6921" ht="15.75" customHeight="1">
      <c r="A6921" s="1">
        <v>45457.0</v>
      </c>
      <c r="B6921" s="2" t="s">
        <v>6393</v>
      </c>
      <c r="C6921" s="2" t="s">
        <v>72</v>
      </c>
      <c r="D6921" s="1">
        <v>20501.0</v>
      </c>
      <c r="E6921" s="2" t="s">
        <v>22</v>
      </c>
      <c r="F6921" s="2">
        <v>361.0</v>
      </c>
      <c r="G6921" s="2" t="s">
        <v>38</v>
      </c>
      <c r="H6921" s="2" t="s">
        <v>34</v>
      </c>
      <c r="I6921" s="2" t="s">
        <v>25</v>
      </c>
      <c r="J6921" s="2" t="str">
        <f t="array" ref="J6921">XLOOKUP('Transaction Data'!$G6921,Product_Code,Biscuit_Brand)</f>
        <v>Ginger Snaps</v>
      </c>
      <c r="K6921" s="2">
        <f t="array" ref="K6921">XLOOKUP('Transaction Data'!$G6921,Product_Code,Cost)</f>
        <v>14</v>
      </c>
      <c r="L6921" s="2">
        <f t="array" ref="L6921">XLOOKUP('Transaction Data'!$G6921,Product_Code,Unit_Price)</f>
        <v>28</v>
      </c>
      <c r="M6921" s="3">
        <f>'Transaction Data'!$F6921*'Transaction Data'!$K6921</f>
        <v>5054</v>
      </c>
      <c r="N6921" s="3">
        <f>'Transaction Data'!$F6921*'Transaction Data'!$L6921</f>
        <v>10108</v>
      </c>
      <c r="O6921" s="3">
        <f>'Transaction Data'!$N6921-'Transaction Data'!$M6921</f>
        <v>5054</v>
      </c>
      <c r="P6921" s="2">
        <f>DATEDIF('Transaction Data'!$D6921,'Transaction Data'!$A6921,"y")</f>
        <v>68</v>
      </c>
      <c r="Q6921" s="2" t="str">
        <f>FLOOR('Transaction Data'!$P6921,15)&amp;"-"&amp;FLOOR('Transaction Data'!$P6921,15)+14</f>
        <v>60-74</v>
      </c>
      <c r="R6921" s="2" t="str">
        <f>IF('Transaction Data'!$L6921&lt;=10,"Less Expensive","Expensive")</f>
        <v>Expensive</v>
      </c>
      <c r="S6921" s="4">
        <f>WEEKDAY('Transaction Data'!$A6921)</f>
        <v>6</v>
      </c>
      <c r="T6921" s="2" t="str">
        <f>IF(WEEKDAY('Transaction Data'!$A6921,2)&lt;6,"Weekday","Weekend")</f>
        <v>Weekday</v>
      </c>
    </row>
    <row r="6922" ht="15.75" customHeight="1">
      <c r="A6922" s="1">
        <v>45448.0</v>
      </c>
      <c r="B6922" s="2" t="s">
        <v>6394</v>
      </c>
      <c r="C6922" s="2" t="s">
        <v>72</v>
      </c>
      <c r="D6922" s="1">
        <v>38224.0</v>
      </c>
      <c r="E6922" s="2" t="s">
        <v>63</v>
      </c>
      <c r="F6922" s="2">
        <v>16.0</v>
      </c>
      <c r="G6922" s="2" t="s">
        <v>48</v>
      </c>
      <c r="H6922" s="2" t="s">
        <v>39</v>
      </c>
      <c r="I6922" s="2" t="s">
        <v>25</v>
      </c>
      <c r="J6922" s="2" t="str">
        <f t="array" ref="J6922">XLOOKUP('Transaction Data'!$G6922,Product_Code,Biscuit_Brand)</f>
        <v>Lemon Crisps</v>
      </c>
      <c r="K6922" s="2">
        <f t="array" ref="K6922">XLOOKUP('Transaction Data'!$G6922,Product_Code,Cost)</f>
        <v>7</v>
      </c>
      <c r="L6922" s="2">
        <f t="array" ref="L6922">XLOOKUP('Transaction Data'!$G6922,Product_Code,Unit_Price)</f>
        <v>9</v>
      </c>
      <c r="M6922" s="3">
        <f>'Transaction Data'!$F6922*'Transaction Data'!$K6922</f>
        <v>112</v>
      </c>
      <c r="N6922" s="3">
        <f>'Transaction Data'!$F6922*'Transaction Data'!$L6922</f>
        <v>144</v>
      </c>
      <c r="O6922" s="3">
        <f>'Transaction Data'!$N6922-'Transaction Data'!$M6922</f>
        <v>32</v>
      </c>
      <c r="P6922" s="2">
        <f>DATEDIF('Transaction Data'!$D6922,'Transaction Data'!$A6922,"y")</f>
        <v>19</v>
      </c>
      <c r="Q6922" s="2" t="str">
        <f>FLOOR('Transaction Data'!$P6922,15)&amp;"-"&amp;FLOOR('Transaction Data'!$P6922,15)+14</f>
        <v>15-29</v>
      </c>
      <c r="R6922" s="2" t="str">
        <f>IF('Transaction Data'!$L6922&lt;=10,"Less Expensive","Expensive")</f>
        <v>Less Expensive</v>
      </c>
      <c r="S6922" s="4">
        <f>WEEKDAY('Transaction Data'!$A6922)</f>
        <v>4</v>
      </c>
      <c r="T6922" s="2" t="str">
        <f>IF(WEEKDAY('Transaction Data'!$A6922,2)&lt;6,"Weekday","Weekend")</f>
        <v>Weekday</v>
      </c>
    </row>
    <row r="6923" ht="15.75" customHeight="1">
      <c r="A6923" s="1">
        <v>45426.0</v>
      </c>
      <c r="B6923" s="2" t="s">
        <v>6395</v>
      </c>
      <c r="C6923" s="2" t="s">
        <v>41</v>
      </c>
      <c r="D6923" s="1">
        <v>27503.0</v>
      </c>
      <c r="E6923" s="2" t="s">
        <v>22</v>
      </c>
      <c r="F6923" s="2">
        <v>259.0</v>
      </c>
      <c r="G6923" s="2" t="s">
        <v>60</v>
      </c>
      <c r="H6923" s="2" t="s">
        <v>42</v>
      </c>
      <c r="I6923" s="2" t="s">
        <v>25</v>
      </c>
      <c r="J6923" s="2" t="str">
        <f t="array" ref="J6923">XLOOKUP('Transaction Data'!$G6923,Product_Code,Biscuit_Brand)</f>
        <v>Peanut Butter Bites</v>
      </c>
      <c r="K6923" s="2">
        <f t="array" ref="K6923">XLOOKUP('Transaction Data'!$G6923,Product_Code,Cost)</f>
        <v>5</v>
      </c>
      <c r="L6923" s="2">
        <f t="array" ref="L6923">XLOOKUP('Transaction Data'!$G6923,Product_Code,Unit_Price)</f>
        <v>7</v>
      </c>
      <c r="M6923" s="3">
        <f>'Transaction Data'!$F6923*'Transaction Data'!$K6923</f>
        <v>1295</v>
      </c>
      <c r="N6923" s="3">
        <f>'Transaction Data'!$F6923*'Transaction Data'!$L6923</f>
        <v>1813</v>
      </c>
      <c r="O6923" s="3">
        <f>'Transaction Data'!$N6923-'Transaction Data'!$M6923</f>
        <v>518</v>
      </c>
      <c r="P6923" s="2">
        <f>DATEDIF('Transaction Data'!$D6923,'Transaction Data'!$A6923,"y")</f>
        <v>49</v>
      </c>
      <c r="Q6923" s="2" t="str">
        <f>FLOOR('Transaction Data'!$P6923,15)&amp;"-"&amp;FLOOR('Transaction Data'!$P6923,15)+14</f>
        <v>45-59</v>
      </c>
      <c r="R6923" s="2" t="str">
        <f>IF('Transaction Data'!$L6923&lt;=10,"Less Expensive","Expensive")</f>
        <v>Less Expensive</v>
      </c>
      <c r="S6923" s="4">
        <f>WEEKDAY('Transaction Data'!$A6923)</f>
        <v>3</v>
      </c>
      <c r="T6923" s="2" t="str">
        <f>IF(WEEKDAY('Transaction Data'!$A6923,2)&lt;6,"Weekday","Weekend")</f>
        <v>Weekday</v>
      </c>
    </row>
    <row r="6924" ht="15.75" customHeight="1">
      <c r="A6924" s="1">
        <v>45453.0</v>
      </c>
      <c r="B6924" s="2" t="s">
        <v>6396</v>
      </c>
      <c r="C6924" s="2" t="s">
        <v>47</v>
      </c>
      <c r="D6924" s="1">
        <v>29872.0</v>
      </c>
      <c r="E6924" s="2" t="s">
        <v>63</v>
      </c>
      <c r="F6924" s="2">
        <v>277.0</v>
      </c>
      <c r="G6924" s="2" t="s">
        <v>38</v>
      </c>
      <c r="H6924" s="2" t="s">
        <v>45</v>
      </c>
      <c r="I6924" s="2" t="s">
        <v>25</v>
      </c>
      <c r="J6924" s="2" t="str">
        <f t="array" ref="J6924">XLOOKUP('Transaction Data'!$G6924,Product_Code,Biscuit_Brand)</f>
        <v>Ginger Snaps</v>
      </c>
      <c r="K6924" s="2">
        <f t="array" ref="K6924">XLOOKUP('Transaction Data'!$G6924,Product_Code,Cost)</f>
        <v>14</v>
      </c>
      <c r="L6924" s="2">
        <f t="array" ref="L6924">XLOOKUP('Transaction Data'!$G6924,Product_Code,Unit_Price)</f>
        <v>28</v>
      </c>
      <c r="M6924" s="3">
        <f>'Transaction Data'!$F6924*'Transaction Data'!$K6924</f>
        <v>3878</v>
      </c>
      <c r="N6924" s="3">
        <f>'Transaction Data'!$F6924*'Transaction Data'!$L6924</f>
        <v>7756</v>
      </c>
      <c r="O6924" s="3">
        <f>'Transaction Data'!$N6924-'Transaction Data'!$M6924</f>
        <v>3878</v>
      </c>
      <c r="P6924" s="2">
        <f>DATEDIF('Transaction Data'!$D6924,'Transaction Data'!$A6924,"y")</f>
        <v>42</v>
      </c>
      <c r="Q6924" s="2" t="str">
        <f>FLOOR('Transaction Data'!$P6924,15)&amp;"-"&amp;FLOOR('Transaction Data'!$P6924,15)+14</f>
        <v>30-44</v>
      </c>
      <c r="R6924" s="2" t="str">
        <f>IF('Transaction Data'!$L6924&lt;=10,"Less Expensive","Expensive")</f>
        <v>Expensive</v>
      </c>
      <c r="S6924" s="4">
        <f>WEEKDAY('Transaction Data'!$A6924)</f>
        <v>2</v>
      </c>
      <c r="T6924" s="2" t="str">
        <f>IF(WEEKDAY('Transaction Data'!$A6924,2)&lt;6,"Weekday","Weekend")</f>
        <v>Weekday</v>
      </c>
    </row>
    <row r="6925" ht="15.75" customHeight="1">
      <c r="A6925" s="1">
        <v>45500.0</v>
      </c>
      <c r="B6925" s="2" t="s">
        <v>6397</v>
      </c>
      <c r="C6925" s="2" t="s">
        <v>65</v>
      </c>
      <c r="D6925" s="1">
        <v>38296.0</v>
      </c>
      <c r="E6925" s="2" t="s">
        <v>22</v>
      </c>
      <c r="F6925" s="2">
        <v>330.0</v>
      </c>
      <c r="G6925" s="2" t="s">
        <v>57</v>
      </c>
      <c r="H6925" s="2" t="s">
        <v>49</v>
      </c>
      <c r="I6925" s="2" t="s">
        <v>30</v>
      </c>
      <c r="J6925" s="2" t="str">
        <f t="array" ref="J6925">XLOOKUP('Transaction Data'!$G6925,Product_Code,Biscuit_Brand)</f>
        <v>Oatmeal Cookies</v>
      </c>
      <c r="K6925" s="2">
        <f t="array" ref="K6925">XLOOKUP('Transaction Data'!$G6925,Product_Code,Cost)</f>
        <v>19</v>
      </c>
      <c r="L6925" s="2">
        <f t="array" ref="L6925">XLOOKUP('Transaction Data'!$G6925,Product_Code,Unit_Price)</f>
        <v>23</v>
      </c>
      <c r="M6925" s="3">
        <f>'Transaction Data'!$F6925*'Transaction Data'!$K6925</f>
        <v>6270</v>
      </c>
      <c r="N6925" s="3">
        <f>'Transaction Data'!$F6925*'Transaction Data'!$L6925</f>
        <v>7590</v>
      </c>
      <c r="O6925" s="3">
        <f>'Transaction Data'!$N6925-'Transaction Data'!$M6925</f>
        <v>1320</v>
      </c>
      <c r="P6925" s="2">
        <f>DATEDIF('Transaction Data'!$D6925,'Transaction Data'!$A6925,"y")</f>
        <v>19</v>
      </c>
      <c r="Q6925" s="2" t="str">
        <f>FLOOR('Transaction Data'!$P6925,15)&amp;"-"&amp;FLOOR('Transaction Data'!$P6925,15)+14</f>
        <v>15-29</v>
      </c>
      <c r="R6925" s="2" t="str">
        <f>IF('Transaction Data'!$L6925&lt;=10,"Less Expensive","Expensive")</f>
        <v>Expensive</v>
      </c>
      <c r="S6925" s="4">
        <f>WEEKDAY('Transaction Data'!$A6925)</f>
        <v>7</v>
      </c>
      <c r="T6925" s="2" t="str">
        <f>IF(WEEKDAY('Transaction Data'!$A6925,2)&lt;6,"Weekday","Weekend")</f>
        <v>Weekend</v>
      </c>
    </row>
    <row r="6926" ht="15.75" customHeight="1">
      <c r="A6926" s="1">
        <v>45341.0</v>
      </c>
      <c r="B6926" s="2" t="s">
        <v>6398</v>
      </c>
      <c r="C6926" s="2" t="s">
        <v>41</v>
      </c>
      <c r="D6926" s="1">
        <v>37437.0</v>
      </c>
      <c r="E6926" s="2" t="s">
        <v>37</v>
      </c>
      <c r="F6926" s="2">
        <v>443.0</v>
      </c>
      <c r="G6926" s="2" t="s">
        <v>28</v>
      </c>
      <c r="H6926" s="2" t="s">
        <v>52</v>
      </c>
      <c r="I6926" s="2" t="s">
        <v>30</v>
      </c>
      <c r="J6926" s="2" t="str">
        <f t="array" ref="J6926">XLOOKUP('Transaction Data'!$G6926,Product_Code,Biscuit_Brand)</f>
        <v>Shortbread</v>
      </c>
      <c r="K6926" s="2">
        <f t="array" ref="K6926">XLOOKUP('Transaction Data'!$G6926,Product_Code,Cost)</f>
        <v>10</v>
      </c>
      <c r="L6926" s="2">
        <f t="array" ref="L6926">XLOOKUP('Transaction Data'!$G6926,Product_Code,Unit_Price)</f>
        <v>45</v>
      </c>
      <c r="M6926" s="3">
        <f>'Transaction Data'!$F6926*'Transaction Data'!$K6926</f>
        <v>4430</v>
      </c>
      <c r="N6926" s="3">
        <f>'Transaction Data'!$F6926*'Transaction Data'!$L6926</f>
        <v>19935</v>
      </c>
      <c r="O6926" s="3">
        <f>'Transaction Data'!$N6926-'Transaction Data'!$M6926</f>
        <v>15505</v>
      </c>
      <c r="P6926" s="2">
        <f>DATEDIF('Transaction Data'!$D6926,'Transaction Data'!$A6926,"y")</f>
        <v>21</v>
      </c>
      <c r="Q6926" s="2" t="str">
        <f>FLOOR('Transaction Data'!$P6926,15)&amp;"-"&amp;FLOOR('Transaction Data'!$P6926,15)+14</f>
        <v>15-29</v>
      </c>
      <c r="R6926" s="2" t="str">
        <f>IF('Transaction Data'!$L6926&lt;=10,"Less Expensive","Expensive")</f>
        <v>Expensive</v>
      </c>
      <c r="S6926" s="4">
        <f>WEEKDAY('Transaction Data'!$A6926)</f>
        <v>2</v>
      </c>
      <c r="T6926" s="2" t="str">
        <f>IF(WEEKDAY('Transaction Data'!$A6926,2)&lt;6,"Weekday","Weekend")</f>
        <v>Weekday</v>
      </c>
    </row>
    <row r="6927" ht="15.75" customHeight="1">
      <c r="A6927" s="1">
        <v>45309.0</v>
      </c>
      <c r="B6927" s="2" t="s">
        <v>6399</v>
      </c>
      <c r="C6927" s="2" t="s">
        <v>21</v>
      </c>
      <c r="D6927" s="1">
        <v>16464.0</v>
      </c>
      <c r="E6927" s="2" t="s">
        <v>63</v>
      </c>
      <c r="F6927" s="2">
        <v>322.0</v>
      </c>
      <c r="G6927" s="2" t="s">
        <v>44</v>
      </c>
      <c r="H6927" s="2" t="s">
        <v>49</v>
      </c>
      <c r="I6927" s="2" t="s">
        <v>25</v>
      </c>
      <c r="J6927" s="2" t="str">
        <f t="array" ref="J6927">XLOOKUP('Transaction Data'!$G6927,Product_Code,Biscuit_Brand)</f>
        <v>Butter Crunch</v>
      </c>
      <c r="K6927" s="2">
        <f t="array" ref="K6927">XLOOKUP('Transaction Data'!$G6927,Product_Code,Cost)</f>
        <v>10</v>
      </c>
      <c r="L6927" s="2">
        <f t="array" ref="L6927">XLOOKUP('Transaction Data'!$G6927,Product_Code,Unit_Price)</f>
        <v>11</v>
      </c>
      <c r="M6927" s="3">
        <f>'Transaction Data'!$F6927*'Transaction Data'!$K6927</f>
        <v>3220</v>
      </c>
      <c r="N6927" s="3">
        <f>'Transaction Data'!$F6927*'Transaction Data'!$L6927</f>
        <v>3542</v>
      </c>
      <c r="O6927" s="3">
        <f>'Transaction Data'!$N6927-'Transaction Data'!$M6927</f>
        <v>322</v>
      </c>
      <c r="P6927" s="2">
        <f>DATEDIF('Transaction Data'!$D6927,'Transaction Data'!$A6927,"y")</f>
        <v>78</v>
      </c>
      <c r="Q6927" s="2" t="str">
        <f>FLOOR('Transaction Data'!$P6927,15)&amp;"-"&amp;FLOOR('Transaction Data'!$P6927,15)+14</f>
        <v>75-89</v>
      </c>
      <c r="R6927" s="2" t="str">
        <f>IF('Transaction Data'!$L6927&lt;=10,"Less Expensive","Expensive")</f>
        <v>Expensive</v>
      </c>
      <c r="S6927" s="4">
        <f>WEEKDAY('Transaction Data'!$A6927)</f>
        <v>5</v>
      </c>
      <c r="T6927" s="2" t="str">
        <f>IF(WEEKDAY('Transaction Data'!$A6927,2)&lt;6,"Weekday","Weekend")</f>
        <v>Weekday</v>
      </c>
    </row>
    <row r="6928" ht="15.75" customHeight="1">
      <c r="A6928" s="1">
        <v>45361.0</v>
      </c>
      <c r="B6928" s="2" t="s">
        <v>6400</v>
      </c>
      <c r="C6928" s="2" t="s">
        <v>41</v>
      </c>
      <c r="D6928" s="1">
        <v>35798.0</v>
      </c>
      <c r="E6928" s="2" t="s">
        <v>63</v>
      </c>
      <c r="F6928" s="2">
        <v>195.0</v>
      </c>
      <c r="G6928" s="2" t="s">
        <v>33</v>
      </c>
      <c r="H6928" s="2" t="s">
        <v>52</v>
      </c>
      <c r="I6928" s="2" t="s">
        <v>25</v>
      </c>
      <c r="J6928" s="2" t="str">
        <f t="array" ref="J6928">XLOOKUP('Transaction Data'!$G6928,Product_Code,Biscuit_Brand)</f>
        <v>Caramel Biscuits</v>
      </c>
      <c r="K6928" s="2">
        <f t="array" ref="K6928">XLOOKUP('Transaction Data'!$G6928,Product_Code,Cost)</f>
        <v>18</v>
      </c>
      <c r="L6928" s="2">
        <f t="array" ref="L6928">XLOOKUP('Transaction Data'!$G6928,Product_Code,Unit_Price)</f>
        <v>22</v>
      </c>
      <c r="M6928" s="3">
        <f>'Transaction Data'!$F6928*'Transaction Data'!$K6928</f>
        <v>3510</v>
      </c>
      <c r="N6928" s="3">
        <f>'Transaction Data'!$F6928*'Transaction Data'!$L6928</f>
        <v>4290</v>
      </c>
      <c r="O6928" s="3">
        <f>'Transaction Data'!$N6928-'Transaction Data'!$M6928</f>
        <v>780</v>
      </c>
      <c r="P6928" s="2">
        <f>DATEDIF('Transaction Data'!$D6928,'Transaction Data'!$A6928,"y")</f>
        <v>26</v>
      </c>
      <c r="Q6928" s="2" t="str">
        <f>FLOOR('Transaction Data'!$P6928,15)&amp;"-"&amp;FLOOR('Transaction Data'!$P6928,15)+14</f>
        <v>15-29</v>
      </c>
      <c r="R6928" s="2" t="str">
        <f>IF('Transaction Data'!$L6928&lt;=10,"Less Expensive","Expensive")</f>
        <v>Expensive</v>
      </c>
      <c r="S6928" s="4">
        <f>WEEKDAY('Transaction Data'!$A6928)</f>
        <v>1</v>
      </c>
      <c r="T6928" s="2" t="str">
        <f>IF(WEEKDAY('Transaction Data'!$A6928,2)&lt;6,"Weekday","Weekend")</f>
        <v>Weekend</v>
      </c>
    </row>
    <row r="6929" ht="15.75" customHeight="1">
      <c r="A6929" s="1">
        <v>45402.0</v>
      </c>
      <c r="B6929" s="2" t="s">
        <v>6401</v>
      </c>
      <c r="C6929" s="2" t="s">
        <v>69</v>
      </c>
      <c r="D6929" s="1">
        <v>30606.0</v>
      </c>
      <c r="E6929" s="2" t="s">
        <v>37</v>
      </c>
      <c r="F6929" s="2">
        <v>46.0</v>
      </c>
      <c r="G6929" s="2" t="s">
        <v>44</v>
      </c>
      <c r="H6929" s="2" t="s">
        <v>52</v>
      </c>
      <c r="I6929" s="2" t="s">
        <v>25</v>
      </c>
      <c r="J6929" s="2" t="str">
        <f t="array" ref="J6929">XLOOKUP('Transaction Data'!$G6929,Product_Code,Biscuit_Brand)</f>
        <v>Butter Crunch</v>
      </c>
      <c r="K6929" s="2">
        <f t="array" ref="K6929">XLOOKUP('Transaction Data'!$G6929,Product_Code,Cost)</f>
        <v>10</v>
      </c>
      <c r="L6929" s="2">
        <f t="array" ref="L6929">XLOOKUP('Transaction Data'!$G6929,Product_Code,Unit_Price)</f>
        <v>11</v>
      </c>
      <c r="M6929" s="3">
        <f>'Transaction Data'!$F6929*'Transaction Data'!$K6929</f>
        <v>460</v>
      </c>
      <c r="N6929" s="3">
        <f>'Transaction Data'!$F6929*'Transaction Data'!$L6929</f>
        <v>506</v>
      </c>
      <c r="O6929" s="3">
        <f>'Transaction Data'!$N6929-'Transaction Data'!$M6929</f>
        <v>46</v>
      </c>
      <c r="P6929" s="2">
        <f>DATEDIF('Transaction Data'!$D6929,'Transaction Data'!$A6929,"y")</f>
        <v>40</v>
      </c>
      <c r="Q6929" s="2" t="str">
        <f>FLOOR('Transaction Data'!$P6929,15)&amp;"-"&amp;FLOOR('Transaction Data'!$P6929,15)+14</f>
        <v>30-44</v>
      </c>
      <c r="R6929" s="2" t="str">
        <f>IF('Transaction Data'!$L6929&lt;=10,"Less Expensive","Expensive")</f>
        <v>Expensive</v>
      </c>
      <c r="S6929" s="4">
        <f>WEEKDAY('Transaction Data'!$A6929)</f>
        <v>7</v>
      </c>
      <c r="T6929" s="2" t="str">
        <f>IF(WEEKDAY('Transaction Data'!$A6929,2)&lt;6,"Weekday","Weekend")</f>
        <v>Weekend</v>
      </c>
    </row>
    <row r="6930" ht="15.75" customHeight="1">
      <c r="A6930" s="1">
        <v>45492.0</v>
      </c>
      <c r="B6930" s="2" t="s">
        <v>6402</v>
      </c>
      <c r="C6930" s="2" t="s">
        <v>78</v>
      </c>
      <c r="D6930" s="1">
        <v>29212.0</v>
      </c>
      <c r="E6930" s="2" t="s">
        <v>27</v>
      </c>
      <c r="F6930" s="2">
        <v>284.0</v>
      </c>
      <c r="G6930" s="2" t="s">
        <v>48</v>
      </c>
      <c r="H6930" s="2" t="s">
        <v>45</v>
      </c>
      <c r="I6930" s="2" t="s">
        <v>25</v>
      </c>
      <c r="J6930" s="2" t="str">
        <f t="array" ref="J6930">XLOOKUP('Transaction Data'!$G6930,Product_Code,Biscuit_Brand)</f>
        <v>Lemon Crisps</v>
      </c>
      <c r="K6930" s="2">
        <f t="array" ref="K6930">XLOOKUP('Transaction Data'!$G6930,Product_Code,Cost)</f>
        <v>7</v>
      </c>
      <c r="L6930" s="2">
        <f t="array" ref="L6930">XLOOKUP('Transaction Data'!$G6930,Product_Code,Unit_Price)</f>
        <v>9</v>
      </c>
      <c r="M6930" s="3">
        <f>'Transaction Data'!$F6930*'Transaction Data'!$K6930</f>
        <v>1988</v>
      </c>
      <c r="N6930" s="3">
        <f>'Transaction Data'!$F6930*'Transaction Data'!$L6930</f>
        <v>2556</v>
      </c>
      <c r="O6930" s="3">
        <f>'Transaction Data'!$N6930-'Transaction Data'!$M6930</f>
        <v>568</v>
      </c>
      <c r="P6930" s="2">
        <f>DATEDIF('Transaction Data'!$D6930,'Transaction Data'!$A6930,"y")</f>
        <v>44</v>
      </c>
      <c r="Q6930" s="2" t="str">
        <f>FLOOR('Transaction Data'!$P6930,15)&amp;"-"&amp;FLOOR('Transaction Data'!$P6930,15)+14</f>
        <v>30-44</v>
      </c>
      <c r="R6930" s="2" t="str">
        <f>IF('Transaction Data'!$L6930&lt;=10,"Less Expensive","Expensive")</f>
        <v>Less Expensive</v>
      </c>
      <c r="S6930" s="4">
        <f>WEEKDAY('Transaction Data'!$A6930)</f>
        <v>6</v>
      </c>
      <c r="T6930" s="2" t="str">
        <f>IF(WEEKDAY('Transaction Data'!$A6930,2)&lt;6,"Weekday","Weekend")</f>
        <v>Weekday</v>
      </c>
    </row>
    <row r="6931" ht="15.75" customHeight="1">
      <c r="A6931" s="1">
        <v>45338.0</v>
      </c>
      <c r="B6931" s="2" t="s">
        <v>6403</v>
      </c>
      <c r="C6931" s="2" t="s">
        <v>47</v>
      </c>
      <c r="D6931" s="1">
        <v>23608.0</v>
      </c>
      <c r="E6931" s="2" t="s">
        <v>27</v>
      </c>
      <c r="F6931" s="2">
        <v>354.0</v>
      </c>
      <c r="G6931" s="2" t="s">
        <v>44</v>
      </c>
      <c r="H6931" s="2" t="s">
        <v>49</v>
      </c>
      <c r="I6931" s="2" t="s">
        <v>25</v>
      </c>
      <c r="J6931" s="2" t="str">
        <f t="array" ref="J6931">XLOOKUP('Transaction Data'!$G6931,Product_Code,Biscuit_Brand)</f>
        <v>Butter Crunch</v>
      </c>
      <c r="K6931" s="2">
        <f t="array" ref="K6931">XLOOKUP('Transaction Data'!$G6931,Product_Code,Cost)</f>
        <v>10</v>
      </c>
      <c r="L6931" s="2">
        <f t="array" ref="L6931">XLOOKUP('Transaction Data'!$G6931,Product_Code,Unit_Price)</f>
        <v>11</v>
      </c>
      <c r="M6931" s="3">
        <f>'Transaction Data'!$F6931*'Transaction Data'!$K6931</f>
        <v>3540</v>
      </c>
      <c r="N6931" s="3">
        <f>'Transaction Data'!$F6931*'Transaction Data'!$L6931</f>
        <v>3894</v>
      </c>
      <c r="O6931" s="3">
        <f>'Transaction Data'!$N6931-'Transaction Data'!$M6931</f>
        <v>354</v>
      </c>
      <c r="P6931" s="2">
        <f>DATEDIF('Transaction Data'!$D6931,'Transaction Data'!$A6931,"y")</f>
        <v>59</v>
      </c>
      <c r="Q6931" s="2" t="str">
        <f>FLOOR('Transaction Data'!$P6931,15)&amp;"-"&amp;FLOOR('Transaction Data'!$P6931,15)+14</f>
        <v>45-59</v>
      </c>
      <c r="R6931" s="2" t="str">
        <f>IF('Transaction Data'!$L6931&lt;=10,"Less Expensive","Expensive")</f>
        <v>Expensive</v>
      </c>
      <c r="S6931" s="4">
        <f>WEEKDAY('Transaction Data'!$A6931)</f>
        <v>6</v>
      </c>
      <c r="T6931" s="2" t="str">
        <f>IF(WEEKDAY('Transaction Data'!$A6931,2)&lt;6,"Weekday","Weekend")</f>
        <v>Weekday</v>
      </c>
    </row>
    <row r="6932" ht="15.75" customHeight="1">
      <c r="A6932" s="1">
        <v>45403.0</v>
      </c>
      <c r="B6932" s="2" t="s">
        <v>6404</v>
      </c>
      <c r="C6932" s="2" t="s">
        <v>65</v>
      </c>
      <c r="D6932" s="1">
        <v>23044.0</v>
      </c>
      <c r="E6932" s="2" t="s">
        <v>63</v>
      </c>
      <c r="F6932" s="2">
        <v>288.0</v>
      </c>
      <c r="G6932" s="2" t="s">
        <v>48</v>
      </c>
      <c r="H6932" s="2" t="s">
        <v>52</v>
      </c>
      <c r="I6932" s="2" t="s">
        <v>25</v>
      </c>
      <c r="J6932" s="2" t="str">
        <f t="array" ref="J6932">XLOOKUP('Transaction Data'!$G6932,Product_Code,Biscuit_Brand)</f>
        <v>Lemon Crisps</v>
      </c>
      <c r="K6932" s="2">
        <f t="array" ref="K6932">XLOOKUP('Transaction Data'!$G6932,Product_Code,Cost)</f>
        <v>7</v>
      </c>
      <c r="L6932" s="2">
        <f t="array" ref="L6932">XLOOKUP('Transaction Data'!$G6932,Product_Code,Unit_Price)</f>
        <v>9</v>
      </c>
      <c r="M6932" s="3">
        <f>'Transaction Data'!$F6932*'Transaction Data'!$K6932</f>
        <v>2016</v>
      </c>
      <c r="N6932" s="3">
        <f>'Transaction Data'!$F6932*'Transaction Data'!$L6932</f>
        <v>2592</v>
      </c>
      <c r="O6932" s="3">
        <f>'Transaction Data'!$N6932-'Transaction Data'!$M6932</f>
        <v>576</v>
      </c>
      <c r="P6932" s="2">
        <f>DATEDIF('Transaction Data'!$D6932,'Transaction Data'!$A6932,"y")</f>
        <v>61</v>
      </c>
      <c r="Q6932" s="2" t="str">
        <f>FLOOR('Transaction Data'!$P6932,15)&amp;"-"&amp;FLOOR('Transaction Data'!$P6932,15)+14</f>
        <v>60-74</v>
      </c>
      <c r="R6932" s="2" t="str">
        <f>IF('Transaction Data'!$L6932&lt;=10,"Less Expensive","Expensive")</f>
        <v>Less Expensive</v>
      </c>
      <c r="S6932" s="4">
        <f>WEEKDAY('Transaction Data'!$A6932)</f>
        <v>1</v>
      </c>
      <c r="T6932" s="2" t="str">
        <f>IF(WEEKDAY('Transaction Data'!$A6932,2)&lt;6,"Weekday","Weekend")</f>
        <v>Weekend</v>
      </c>
    </row>
    <row r="6933" ht="15.75" customHeight="1">
      <c r="A6933" s="1">
        <v>45502.0</v>
      </c>
      <c r="B6933" s="2" t="s">
        <v>6405</v>
      </c>
      <c r="C6933" s="2" t="s">
        <v>65</v>
      </c>
      <c r="D6933" s="1">
        <v>27945.0</v>
      </c>
      <c r="E6933" s="2" t="s">
        <v>22</v>
      </c>
      <c r="F6933" s="2">
        <v>29.0</v>
      </c>
      <c r="G6933" s="2" t="s">
        <v>48</v>
      </c>
      <c r="H6933" s="2" t="s">
        <v>49</v>
      </c>
      <c r="I6933" s="2" t="s">
        <v>25</v>
      </c>
      <c r="J6933" s="2" t="str">
        <f t="array" ref="J6933">XLOOKUP('Transaction Data'!$G6933,Product_Code,Biscuit_Brand)</f>
        <v>Lemon Crisps</v>
      </c>
      <c r="K6933" s="2">
        <f t="array" ref="K6933">XLOOKUP('Transaction Data'!$G6933,Product_Code,Cost)</f>
        <v>7</v>
      </c>
      <c r="L6933" s="2">
        <f t="array" ref="L6933">XLOOKUP('Transaction Data'!$G6933,Product_Code,Unit_Price)</f>
        <v>9</v>
      </c>
      <c r="M6933" s="3">
        <f>'Transaction Data'!$F6933*'Transaction Data'!$K6933</f>
        <v>203</v>
      </c>
      <c r="N6933" s="3">
        <f>'Transaction Data'!$F6933*'Transaction Data'!$L6933</f>
        <v>261</v>
      </c>
      <c r="O6933" s="3">
        <f>'Transaction Data'!$N6933-'Transaction Data'!$M6933</f>
        <v>58</v>
      </c>
      <c r="P6933" s="2">
        <f>DATEDIF('Transaction Data'!$D6933,'Transaction Data'!$A6933,"y")</f>
        <v>48</v>
      </c>
      <c r="Q6933" s="2" t="str">
        <f>FLOOR('Transaction Data'!$P6933,15)&amp;"-"&amp;FLOOR('Transaction Data'!$P6933,15)+14</f>
        <v>45-59</v>
      </c>
      <c r="R6933" s="2" t="str">
        <f>IF('Transaction Data'!$L6933&lt;=10,"Less Expensive","Expensive")</f>
        <v>Less Expensive</v>
      </c>
      <c r="S6933" s="4">
        <f>WEEKDAY('Transaction Data'!$A6933)</f>
        <v>2</v>
      </c>
      <c r="T6933" s="2" t="str">
        <f>IF(WEEKDAY('Transaction Data'!$A6933,2)&lt;6,"Weekday","Weekend")</f>
        <v>Weekday</v>
      </c>
    </row>
    <row r="6934" ht="15.75" customHeight="1">
      <c r="A6934" s="1">
        <v>45406.0</v>
      </c>
      <c r="B6934" s="2" t="s">
        <v>6406</v>
      </c>
      <c r="C6934" s="2" t="s">
        <v>51</v>
      </c>
      <c r="D6934" s="1">
        <v>21434.0</v>
      </c>
      <c r="E6934" s="2" t="s">
        <v>22</v>
      </c>
      <c r="F6934" s="2">
        <v>485.0</v>
      </c>
      <c r="G6934" s="2" t="s">
        <v>33</v>
      </c>
      <c r="H6934" s="2" t="s">
        <v>52</v>
      </c>
      <c r="I6934" s="2" t="s">
        <v>25</v>
      </c>
      <c r="J6934" s="2" t="str">
        <f t="array" ref="J6934">XLOOKUP('Transaction Data'!$G6934,Product_Code,Biscuit_Brand)</f>
        <v>Caramel Biscuits</v>
      </c>
      <c r="K6934" s="2">
        <f t="array" ref="K6934">XLOOKUP('Transaction Data'!$G6934,Product_Code,Cost)</f>
        <v>18</v>
      </c>
      <c r="L6934" s="2">
        <f t="array" ref="L6934">XLOOKUP('Transaction Data'!$G6934,Product_Code,Unit_Price)</f>
        <v>22</v>
      </c>
      <c r="M6934" s="3">
        <f>'Transaction Data'!$F6934*'Transaction Data'!$K6934</f>
        <v>8730</v>
      </c>
      <c r="N6934" s="3">
        <f>'Transaction Data'!$F6934*'Transaction Data'!$L6934</f>
        <v>10670</v>
      </c>
      <c r="O6934" s="3">
        <f>'Transaction Data'!$N6934-'Transaction Data'!$M6934</f>
        <v>1940</v>
      </c>
      <c r="P6934" s="2">
        <f>DATEDIF('Transaction Data'!$D6934,'Transaction Data'!$A6934,"y")</f>
        <v>65</v>
      </c>
      <c r="Q6934" s="2" t="str">
        <f>FLOOR('Transaction Data'!$P6934,15)&amp;"-"&amp;FLOOR('Transaction Data'!$P6934,15)+14</f>
        <v>60-74</v>
      </c>
      <c r="R6934" s="2" t="str">
        <f>IF('Transaction Data'!$L6934&lt;=10,"Less Expensive","Expensive")</f>
        <v>Expensive</v>
      </c>
      <c r="S6934" s="4">
        <f>WEEKDAY('Transaction Data'!$A6934)</f>
        <v>4</v>
      </c>
      <c r="T6934" s="2" t="str">
        <f>IF(WEEKDAY('Transaction Data'!$A6934,2)&lt;6,"Weekday","Weekend")</f>
        <v>Weekday</v>
      </c>
    </row>
    <row r="6935" ht="15.75" customHeight="1">
      <c r="A6935" s="1">
        <v>45379.0</v>
      </c>
      <c r="B6935" s="2" t="s">
        <v>6407</v>
      </c>
      <c r="C6935" s="2" t="s">
        <v>32</v>
      </c>
      <c r="D6935" s="1">
        <v>16152.0</v>
      </c>
      <c r="E6935" s="2" t="s">
        <v>27</v>
      </c>
      <c r="F6935" s="2">
        <v>72.0</v>
      </c>
      <c r="G6935" s="2" t="s">
        <v>55</v>
      </c>
      <c r="H6935" s="2" t="s">
        <v>34</v>
      </c>
      <c r="I6935" s="2" t="s">
        <v>25</v>
      </c>
      <c r="J6935" s="2" t="str">
        <f t="array" ref="J6935">XLOOKUP('Transaction Data'!$G6935,Product_Code,Biscuit_Brand)</f>
        <v>Vanilla Wafers</v>
      </c>
      <c r="K6935" s="2">
        <f t="array" ref="K6935">XLOOKUP('Transaction Data'!$G6935,Product_Code,Cost)</f>
        <v>18</v>
      </c>
      <c r="L6935" s="2">
        <f t="array" ref="L6935">XLOOKUP('Transaction Data'!$G6935,Product_Code,Unit_Price)</f>
        <v>36</v>
      </c>
      <c r="M6935" s="3">
        <f>'Transaction Data'!$F6935*'Transaction Data'!$K6935</f>
        <v>1296</v>
      </c>
      <c r="N6935" s="3">
        <f>'Transaction Data'!$F6935*'Transaction Data'!$L6935</f>
        <v>2592</v>
      </c>
      <c r="O6935" s="3">
        <f>'Transaction Data'!$N6935-'Transaction Data'!$M6935</f>
        <v>1296</v>
      </c>
      <c r="P6935" s="2">
        <f>DATEDIF('Transaction Data'!$D6935,'Transaction Data'!$A6935,"y")</f>
        <v>80</v>
      </c>
      <c r="Q6935" s="2" t="str">
        <f>FLOOR('Transaction Data'!$P6935,15)&amp;"-"&amp;FLOOR('Transaction Data'!$P6935,15)+14</f>
        <v>75-89</v>
      </c>
      <c r="R6935" s="2" t="str">
        <f>IF('Transaction Data'!$L6935&lt;=10,"Less Expensive","Expensive")</f>
        <v>Expensive</v>
      </c>
      <c r="S6935" s="4">
        <f>WEEKDAY('Transaction Data'!$A6935)</f>
        <v>5</v>
      </c>
      <c r="T6935" s="2" t="str">
        <f>IF(WEEKDAY('Transaction Data'!$A6935,2)&lt;6,"Weekday","Weekend")</f>
        <v>Weekday</v>
      </c>
    </row>
    <row r="6936" ht="15.75" customHeight="1">
      <c r="A6936" s="1">
        <v>45371.0</v>
      </c>
      <c r="B6936" s="2" t="s">
        <v>6408</v>
      </c>
      <c r="C6936" s="2" t="s">
        <v>65</v>
      </c>
      <c r="D6936" s="1">
        <v>28726.0</v>
      </c>
      <c r="E6936" s="2" t="s">
        <v>22</v>
      </c>
      <c r="F6936" s="2">
        <v>371.0</v>
      </c>
      <c r="G6936" s="2" t="s">
        <v>44</v>
      </c>
      <c r="H6936" s="2" t="s">
        <v>34</v>
      </c>
      <c r="I6936" s="2" t="s">
        <v>25</v>
      </c>
      <c r="J6936" s="2" t="str">
        <f t="array" ref="J6936">XLOOKUP('Transaction Data'!$G6936,Product_Code,Biscuit_Brand)</f>
        <v>Butter Crunch</v>
      </c>
      <c r="K6936" s="2">
        <f t="array" ref="K6936">XLOOKUP('Transaction Data'!$G6936,Product_Code,Cost)</f>
        <v>10</v>
      </c>
      <c r="L6936" s="2">
        <f t="array" ref="L6936">XLOOKUP('Transaction Data'!$G6936,Product_Code,Unit_Price)</f>
        <v>11</v>
      </c>
      <c r="M6936" s="3">
        <f>'Transaction Data'!$F6936*'Transaction Data'!$K6936</f>
        <v>3710</v>
      </c>
      <c r="N6936" s="3">
        <f>'Transaction Data'!$F6936*'Transaction Data'!$L6936</f>
        <v>4081</v>
      </c>
      <c r="O6936" s="3">
        <f>'Transaction Data'!$N6936-'Transaction Data'!$M6936</f>
        <v>371</v>
      </c>
      <c r="P6936" s="2">
        <f>DATEDIF('Transaction Data'!$D6936,'Transaction Data'!$A6936,"y")</f>
        <v>45</v>
      </c>
      <c r="Q6936" s="2" t="str">
        <f>FLOOR('Transaction Data'!$P6936,15)&amp;"-"&amp;FLOOR('Transaction Data'!$P6936,15)+14</f>
        <v>45-59</v>
      </c>
      <c r="R6936" s="2" t="str">
        <f>IF('Transaction Data'!$L6936&lt;=10,"Less Expensive","Expensive")</f>
        <v>Expensive</v>
      </c>
      <c r="S6936" s="4">
        <f>WEEKDAY('Transaction Data'!$A6936)</f>
        <v>4</v>
      </c>
      <c r="T6936" s="2" t="str">
        <f>IF(WEEKDAY('Transaction Data'!$A6936,2)&lt;6,"Weekday","Weekend")</f>
        <v>Weekday</v>
      </c>
    </row>
    <row r="6937" ht="15.75" customHeight="1">
      <c r="A6937" s="1">
        <v>45451.0</v>
      </c>
      <c r="B6937" s="2" t="s">
        <v>6409</v>
      </c>
      <c r="C6937" s="2" t="s">
        <v>72</v>
      </c>
      <c r="D6937" s="1">
        <v>26221.0</v>
      </c>
      <c r="E6937" s="2" t="s">
        <v>27</v>
      </c>
      <c r="F6937" s="2">
        <v>106.0</v>
      </c>
      <c r="G6937" s="2" t="s">
        <v>60</v>
      </c>
      <c r="H6937" s="2" t="s">
        <v>39</v>
      </c>
      <c r="I6937" s="2" t="s">
        <v>25</v>
      </c>
      <c r="J6937" s="2" t="str">
        <f t="array" ref="J6937">XLOOKUP('Transaction Data'!$G6937,Product_Code,Biscuit_Brand)</f>
        <v>Peanut Butter Bites</v>
      </c>
      <c r="K6937" s="2">
        <f t="array" ref="K6937">XLOOKUP('Transaction Data'!$G6937,Product_Code,Cost)</f>
        <v>5</v>
      </c>
      <c r="L6937" s="2">
        <f t="array" ref="L6937">XLOOKUP('Transaction Data'!$G6937,Product_Code,Unit_Price)</f>
        <v>7</v>
      </c>
      <c r="M6937" s="3">
        <f>'Transaction Data'!$F6937*'Transaction Data'!$K6937</f>
        <v>530</v>
      </c>
      <c r="N6937" s="3">
        <f>'Transaction Data'!$F6937*'Transaction Data'!$L6937</f>
        <v>742</v>
      </c>
      <c r="O6937" s="3">
        <f>'Transaction Data'!$N6937-'Transaction Data'!$M6937</f>
        <v>212</v>
      </c>
      <c r="P6937" s="2">
        <f>DATEDIF('Transaction Data'!$D6937,'Transaction Data'!$A6937,"y")</f>
        <v>52</v>
      </c>
      <c r="Q6937" s="2" t="str">
        <f>FLOOR('Transaction Data'!$P6937,15)&amp;"-"&amp;FLOOR('Transaction Data'!$P6937,15)+14</f>
        <v>45-59</v>
      </c>
      <c r="R6937" s="2" t="str">
        <f>IF('Transaction Data'!$L6937&lt;=10,"Less Expensive","Expensive")</f>
        <v>Less Expensive</v>
      </c>
      <c r="S6937" s="4">
        <f>WEEKDAY('Transaction Data'!$A6937)</f>
        <v>7</v>
      </c>
      <c r="T6937" s="2" t="str">
        <f>IF(WEEKDAY('Transaction Data'!$A6937,2)&lt;6,"Weekday","Weekend")</f>
        <v>Weekend</v>
      </c>
    </row>
    <row r="6938" ht="15.75" customHeight="1">
      <c r="A6938" s="1">
        <v>45422.0</v>
      </c>
      <c r="B6938" s="2" t="s">
        <v>6410</v>
      </c>
      <c r="C6938" s="2" t="s">
        <v>69</v>
      </c>
      <c r="D6938" s="1">
        <v>26288.0</v>
      </c>
      <c r="E6938" s="2" t="s">
        <v>27</v>
      </c>
      <c r="F6938" s="2">
        <v>418.0</v>
      </c>
      <c r="G6938" s="2" t="s">
        <v>55</v>
      </c>
      <c r="H6938" s="2" t="s">
        <v>42</v>
      </c>
      <c r="I6938" s="2" t="s">
        <v>25</v>
      </c>
      <c r="J6938" s="2" t="str">
        <f t="array" ref="J6938">XLOOKUP('Transaction Data'!$G6938,Product_Code,Biscuit_Brand)</f>
        <v>Vanilla Wafers</v>
      </c>
      <c r="K6938" s="2">
        <f t="array" ref="K6938">XLOOKUP('Transaction Data'!$G6938,Product_Code,Cost)</f>
        <v>18</v>
      </c>
      <c r="L6938" s="2">
        <f t="array" ref="L6938">XLOOKUP('Transaction Data'!$G6938,Product_Code,Unit_Price)</f>
        <v>36</v>
      </c>
      <c r="M6938" s="3">
        <f>'Transaction Data'!$F6938*'Transaction Data'!$K6938</f>
        <v>7524</v>
      </c>
      <c r="N6938" s="3">
        <f>'Transaction Data'!$F6938*'Transaction Data'!$L6938</f>
        <v>15048</v>
      </c>
      <c r="O6938" s="3">
        <f>'Transaction Data'!$N6938-'Transaction Data'!$M6938</f>
        <v>7524</v>
      </c>
      <c r="P6938" s="2">
        <f>DATEDIF('Transaction Data'!$D6938,'Transaction Data'!$A6938,"y")</f>
        <v>52</v>
      </c>
      <c r="Q6938" s="2" t="str">
        <f>FLOOR('Transaction Data'!$P6938,15)&amp;"-"&amp;FLOOR('Transaction Data'!$P6938,15)+14</f>
        <v>45-59</v>
      </c>
      <c r="R6938" s="2" t="str">
        <f>IF('Transaction Data'!$L6938&lt;=10,"Less Expensive","Expensive")</f>
        <v>Expensive</v>
      </c>
      <c r="S6938" s="4">
        <f>WEEKDAY('Transaction Data'!$A6938)</f>
        <v>6</v>
      </c>
      <c r="T6938" s="2" t="str">
        <f>IF(WEEKDAY('Transaction Data'!$A6938,2)&lt;6,"Weekday","Weekend")</f>
        <v>Weekday</v>
      </c>
    </row>
    <row r="6939" ht="15.75" customHeight="1">
      <c r="A6939" s="1">
        <v>45377.0</v>
      </c>
      <c r="B6939" s="2" t="s">
        <v>6411</v>
      </c>
      <c r="C6939" s="2" t="s">
        <v>41</v>
      </c>
      <c r="D6939" s="1">
        <v>37983.0</v>
      </c>
      <c r="E6939" s="2" t="s">
        <v>63</v>
      </c>
      <c r="F6939" s="2">
        <v>91.0</v>
      </c>
      <c r="G6939" s="2" t="s">
        <v>61</v>
      </c>
      <c r="H6939" s="2" t="s">
        <v>45</v>
      </c>
      <c r="I6939" s="2" t="s">
        <v>25</v>
      </c>
      <c r="J6939" s="2" t="str">
        <f t="array" ref="J6939">XLOOKUP('Transaction Data'!$G6939,Product_Code,Biscuit_Brand)</f>
        <v>Choco Delight</v>
      </c>
      <c r="K6939" s="2">
        <f t="array" ref="K6939">XLOOKUP('Transaction Data'!$G6939,Product_Code,Cost)</f>
        <v>3</v>
      </c>
      <c r="L6939" s="2">
        <f t="array" ref="L6939">XLOOKUP('Transaction Data'!$G6939,Product_Code,Unit_Price)</f>
        <v>5</v>
      </c>
      <c r="M6939" s="3">
        <f>'Transaction Data'!$F6939*'Transaction Data'!$K6939</f>
        <v>273</v>
      </c>
      <c r="N6939" s="3">
        <f>'Transaction Data'!$F6939*'Transaction Data'!$L6939</f>
        <v>455</v>
      </c>
      <c r="O6939" s="3">
        <f>'Transaction Data'!$N6939-'Transaction Data'!$M6939</f>
        <v>182</v>
      </c>
      <c r="P6939" s="2">
        <f>DATEDIF('Transaction Data'!$D6939,'Transaction Data'!$A6939,"y")</f>
        <v>20</v>
      </c>
      <c r="Q6939" s="2" t="str">
        <f>FLOOR('Transaction Data'!$P6939,15)&amp;"-"&amp;FLOOR('Transaction Data'!$P6939,15)+14</f>
        <v>15-29</v>
      </c>
      <c r="R6939" s="2" t="str">
        <f>IF('Transaction Data'!$L6939&lt;=10,"Less Expensive","Expensive")</f>
        <v>Less Expensive</v>
      </c>
      <c r="S6939" s="4">
        <f>WEEKDAY('Transaction Data'!$A6939)</f>
        <v>3</v>
      </c>
      <c r="T6939" s="2" t="str">
        <f>IF(WEEKDAY('Transaction Data'!$A6939,2)&lt;6,"Weekday","Weekend")</f>
        <v>Weekday</v>
      </c>
    </row>
    <row r="6940" ht="15.75" customHeight="1">
      <c r="A6940" s="1">
        <v>45357.0</v>
      </c>
      <c r="B6940" s="2" t="s">
        <v>6412</v>
      </c>
      <c r="C6940" s="2" t="s">
        <v>21</v>
      </c>
      <c r="D6940" s="1">
        <v>19224.0</v>
      </c>
      <c r="E6940" s="2" t="s">
        <v>37</v>
      </c>
      <c r="F6940" s="2">
        <v>128.0</v>
      </c>
      <c r="G6940" s="2" t="s">
        <v>55</v>
      </c>
      <c r="H6940" s="2" t="s">
        <v>49</v>
      </c>
      <c r="I6940" s="2" t="s">
        <v>25</v>
      </c>
      <c r="J6940" s="2" t="str">
        <f t="array" ref="J6940">XLOOKUP('Transaction Data'!$G6940,Product_Code,Biscuit_Brand)</f>
        <v>Vanilla Wafers</v>
      </c>
      <c r="K6940" s="2">
        <f t="array" ref="K6940">XLOOKUP('Transaction Data'!$G6940,Product_Code,Cost)</f>
        <v>18</v>
      </c>
      <c r="L6940" s="2">
        <f t="array" ref="L6940">XLOOKUP('Transaction Data'!$G6940,Product_Code,Unit_Price)</f>
        <v>36</v>
      </c>
      <c r="M6940" s="3">
        <f>'Transaction Data'!$F6940*'Transaction Data'!$K6940</f>
        <v>2304</v>
      </c>
      <c r="N6940" s="3">
        <f>'Transaction Data'!$F6940*'Transaction Data'!$L6940</f>
        <v>4608</v>
      </c>
      <c r="O6940" s="3">
        <f>'Transaction Data'!$N6940-'Transaction Data'!$M6940</f>
        <v>2304</v>
      </c>
      <c r="P6940" s="2">
        <f>DATEDIF('Transaction Data'!$D6940,'Transaction Data'!$A6940,"y")</f>
        <v>71</v>
      </c>
      <c r="Q6940" s="2" t="str">
        <f>FLOOR('Transaction Data'!$P6940,15)&amp;"-"&amp;FLOOR('Transaction Data'!$P6940,15)+14</f>
        <v>60-74</v>
      </c>
      <c r="R6940" s="2" t="str">
        <f>IF('Transaction Data'!$L6940&lt;=10,"Less Expensive","Expensive")</f>
        <v>Expensive</v>
      </c>
      <c r="S6940" s="4">
        <f>WEEKDAY('Transaction Data'!$A6940)</f>
        <v>4</v>
      </c>
      <c r="T6940" s="2" t="str">
        <f>IF(WEEKDAY('Transaction Data'!$A6940,2)&lt;6,"Weekday","Weekend")</f>
        <v>Weekday</v>
      </c>
    </row>
    <row r="6941" ht="15.75" customHeight="1">
      <c r="A6941" s="1">
        <v>45448.0</v>
      </c>
      <c r="B6941" s="2" t="s">
        <v>6413</v>
      </c>
      <c r="C6941" s="2" t="s">
        <v>78</v>
      </c>
      <c r="D6941" s="1">
        <v>28839.0</v>
      </c>
      <c r="E6941" s="2" t="s">
        <v>63</v>
      </c>
      <c r="F6941" s="2">
        <v>29.0</v>
      </c>
      <c r="G6941" s="2" t="s">
        <v>28</v>
      </c>
      <c r="H6941" s="2" t="s">
        <v>52</v>
      </c>
      <c r="I6941" s="2" t="s">
        <v>25</v>
      </c>
      <c r="J6941" s="2" t="str">
        <f t="array" ref="J6941">XLOOKUP('Transaction Data'!$G6941,Product_Code,Biscuit_Brand)</f>
        <v>Shortbread</v>
      </c>
      <c r="K6941" s="2">
        <f t="array" ref="K6941">XLOOKUP('Transaction Data'!$G6941,Product_Code,Cost)</f>
        <v>10</v>
      </c>
      <c r="L6941" s="2">
        <f t="array" ref="L6941">XLOOKUP('Transaction Data'!$G6941,Product_Code,Unit_Price)</f>
        <v>45</v>
      </c>
      <c r="M6941" s="3">
        <f>'Transaction Data'!$F6941*'Transaction Data'!$K6941</f>
        <v>290</v>
      </c>
      <c r="N6941" s="3">
        <f>'Transaction Data'!$F6941*'Transaction Data'!$L6941</f>
        <v>1305</v>
      </c>
      <c r="O6941" s="3">
        <f>'Transaction Data'!$N6941-'Transaction Data'!$M6941</f>
        <v>1015</v>
      </c>
      <c r="P6941" s="2">
        <f>DATEDIF('Transaction Data'!$D6941,'Transaction Data'!$A6941,"y")</f>
        <v>45</v>
      </c>
      <c r="Q6941" s="2" t="str">
        <f>FLOOR('Transaction Data'!$P6941,15)&amp;"-"&amp;FLOOR('Transaction Data'!$P6941,15)+14</f>
        <v>45-59</v>
      </c>
      <c r="R6941" s="2" t="str">
        <f>IF('Transaction Data'!$L6941&lt;=10,"Less Expensive","Expensive")</f>
        <v>Expensive</v>
      </c>
      <c r="S6941" s="4">
        <f>WEEKDAY('Transaction Data'!$A6941)</f>
        <v>4</v>
      </c>
      <c r="T6941" s="2" t="str">
        <f>IF(WEEKDAY('Transaction Data'!$A6941,2)&lt;6,"Weekday","Weekend")</f>
        <v>Weekday</v>
      </c>
    </row>
    <row r="6942" ht="15.75" customHeight="1">
      <c r="A6942" s="1">
        <v>45354.0</v>
      </c>
      <c r="B6942" s="2" t="s">
        <v>6414</v>
      </c>
      <c r="C6942" s="2" t="s">
        <v>78</v>
      </c>
      <c r="D6942" s="1">
        <v>21056.0</v>
      </c>
      <c r="E6942" s="2" t="s">
        <v>22</v>
      </c>
      <c r="F6942" s="2">
        <v>461.0</v>
      </c>
      <c r="G6942" s="2" t="s">
        <v>57</v>
      </c>
      <c r="H6942" s="2" t="s">
        <v>49</v>
      </c>
      <c r="I6942" s="2" t="s">
        <v>25</v>
      </c>
      <c r="J6942" s="2" t="str">
        <f t="array" ref="J6942">XLOOKUP('Transaction Data'!$G6942,Product_Code,Biscuit_Brand)</f>
        <v>Oatmeal Cookies</v>
      </c>
      <c r="K6942" s="2">
        <f t="array" ref="K6942">XLOOKUP('Transaction Data'!$G6942,Product_Code,Cost)</f>
        <v>19</v>
      </c>
      <c r="L6942" s="2">
        <f t="array" ref="L6942">XLOOKUP('Transaction Data'!$G6942,Product_Code,Unit_Price)</f>
        <v>23</v>
      </c>
      <c r="M6942" s="3">
        <f>'Transaction Data'!$F6942*'Transaction Data'!$K6942</f>
        <v>8759</v>
      </c>
      <c r="N6942" s="3">
        <f>'Transaction Data'!$F6942*'Transaction Data'!$L6942</f>
        <v>10603</v>
      </c>
      <c r="O6942" s="3">
        <f>'Transaction Data'!$N6942-'Transaction Data'!$M6942</f>
        <v>1844</v>
      </c>
      <c r="P6942" s="2">
        <f>DATEDIF('Transaction Data'!$D6942,'Transaction Data'!$A6942,"y")</f>
        <v>66</v>
      </c>
      <c r="Q6942" s="2" t="str">
        <f>FLOOR('Transaction Data'!$P6942,15)&amp;"-"&amp;FLOOR('Transaction Data'!$P6942,15)+14</f>
        <v>60-74</v>
      </c>
      <c r="R6942" s="2" t="str">
        <f>IF('Transaction Data'!$L6942&lt;=10,"Less Expensive","Expensive")</f>
        <v>Expensive</v>
      </c>
      <c r="S6942" s="4">
        <f>WEEKDAY('Transaction Data'!$A6942)</f>
        <v>1</v>
      </c>
      <c r="T6942" s="2" t="str">
        <f>IF(WEEKDAY('Transaction Data'!$A6942,2)&lt;6,"Weekday","Weekend")</f>
        <v>Weekend</v>
      </c>
    </row>
    <row r="6943" ht="15.75" customHeight="1">
      <c r="A6943" s="1">
        <v>45340.0</v>
      </c>
      <c r="B6943" s="2" t="s">
        <v>6415</v>
      </c>
      <c r="C6943" s="2" t="s">
        <v>65</v>
      </c>
      <c r="D6943" s="1">
        <v>35714.0</v>
      </c>
      <c r="E6943" s="2" t="s">
        <v>63</v>
      </c>
      <c r="F6943" s="2">
        <v>468.0</v>
      </c>
      <c r="G6943" s="2" t="s">
        <v>60</v>
      </c>
      <c r="H6943" s="2" t="s">
        <v>52</v>
      </c>
      <c r="I6943" s="2" t="s">
        <v>25</v>
      </c>
      <c r="J6943" s="2" t="str">
        <f t="array" ref="J6943">XLOOKUP('Transaction Data'!$G6943,Product_Code,Biscuit_Brand)</f>
        <v>Peanut Butter Bites</v>
      </c>
      <c r="K6943" s="2">
        <f t="array" ref="K6943">XLOOKUP('Transaction Data'!$G6943,Product_Code,Cost)</f>
        <v>5</v>
      </c>
      <c r="L6943" s="2">
        <f t="array" ref="L6943">XLOOKUP('Transaction Data'!$G6943,Product_Code,Unit_Price)</f>
        <v>7</v>
      </c>
      <c r="M6943" s="3">
        <f>'Transaction Data'!$F6943*'Transaction Data'!$K6943</f>
        <v>2340</v>
      </c>
      <c r="N6943" s="3">
        <f>'Transaction Data'!$F6943*'Transaction Data'!$L6943</f>
        <v>3276</v>
      </c>
      <c r="O6943" s="3">
        <f>'Transaction Data'!$N6943-'Transaction Data'!$M6943</f>
        <v>936</v>
      </c>
      <c r="P6943" s="2">
        <f>DATEDIF('Transaction Data'!$D6943,'Transaction Data'!$A6943,"y")</f>
        <v>26</v>
      </c>
      <c r="Q6943" s="2" t="str">
        <f>FLOOR('Transaction Data'!$P6943,15)&amp;"-"&amp;FLOOR('Transaction Data'!$P6943,15)+14</f>
        <v>15-29</v>
      </c>
      <c r="R6943" s="2" t="str">
        <f>IF('Transaction Data'!$L6943&lt;=10,"Less Expensive","Expensive")</f>
        <v>Less Expensive</v>
      </c>
      <c r="S6943" s="4">
        <f>WEEKDAY('Transaction Data'!$A6943)</f>
        <v>1</v>
      </c>
      <c r="T6943" s="2" t="str">
        <f>IF(WEEKDAY('Transaction Data'!$A6943,2)&lt;6,"Weekday","Weekend")</f>
        <v>Weekend</v>
      </c>
    </row>
    <row r="6944" ht="15.75" customHeight="1">
      <c r="A6944" s="1">
        <v>45455.0</v>
      </c>
      <c r="B6944" s="2" t="s">
        <v>6416</v>
      </c>
      <c r="C6944" s="2" t="s">
        <v>51</v>
      </c>
      <c r="D6944" s="1">
        <v>21452.0</v>
      </c>
      <c r="E6944" s="2" t="s">
        <v>37</v>
      </c>
      <c r="F6944" s="2">
        <v>202.0</v>
      </c>
      <c r="G6944" s="2" t="s">
        <v>44</v>
      </c>
      <c r="H6944" s="2" t="s">
        <v>52</v>
      </c>
      <c r="I6944" s="2" t="s">
        <v>25</v>
      </c>
      <c r="J6944" s="2" t="str">
        <f t="array" ref="J6944">XLOOKUP('Transaction Data'!$G6944,Product_Code,Biscuit_Brand)</f>
        <v>Butter Crunch</v>
      </c>
      <c r="K6944" s="2">
        <f t="array" ref="K6944">XLOOKUP('Transaction Data'!$G6944,Product_Code,Cost)</f>
        <v>10</v>
      </c>
      <c r="L6944" s="2">
        <f t="array" ref="L6944">XLOOKUP('Transaction Data'!$G6944,Product_Code,Unit_Price)</f>
        <v>11</v>
      </c>
      <c r="M6944" s="3">
        <f>'Transaction Data'!$F6944*'Transaction Data'!$K6944</f>
        <v>2020</v>
      </c>
      <c r="N6944" s="3">
        <f>'Transaction Data'!$F6944*'Transaction Data'!$L6944</f>
        <v>2222</v>
      </c>
      <c r="O6944" s="3">
        <f>'Transaction Data'!$N6944-'Transaction Data'!$M6944</f>
        <v>202</v>
      </c>
      <c r="P6944" s="2">
        <f>DATEDIF('Transaction Data'!$D6944,'Transaction Data'!$A6944,"y")</f>
        <v>65</v>
      </c>
      <c r="Q6944" s="2" t="str">
        <f>FLOOR('Transaction Data'!$P6944,15)&amp;"-"&amp;FLOOR('Transaction Data'!$P6944,15)+14</f>
        <v>60-74</v>
      </c>
      <c r="R6944" s="2" t="str">
        <f>IF('Transaction Data'!$L6944&lt;=10,"Less Expensive","Expensive")</f>
        <v>Expensive</v>
      </c>
      <c r="S6944" s="4">
        <f>WEEKDAY('Transaction Data'!$A6944)</f>
        <v>4</v>
      </c>
      <c r="T6944" s="2" t="str">
        <f>IF(WEEKDAY('Transaction Data'!$A6944,2)&lt;6,"Weekday","Weekend")</f>
        <v>Weekday</v>
      </c>
    </row>
    <row r="6945" ht="15.75" customHeight="1">
      <c r="A6945" s="1">
        <v>45322.0</v>
      </c>
      <c r="B6945" s="2" t="s">
        <v>6417</v>
      </c>
      <c r="C6945" s="2" t="s">
        <v>54</v>
      </c>
      <c r="D6945" s="1">
        <v>37744.0</v>
      </c>
      <c r="E6945" s="2" t="s">
        <v>37</v>
      </c>
      <c r="F6945" s="2">
        <v>244.0</v>
      </c>
      <c r="G6945" s="2" t="s">
        <v>23</v>
      </c>
      <c r="H6945" s="2" t="s">
        <v>45</v>
      </c>
      <c r="I6945" s="2" t="s">
        <v>25</v>
      </c>
      <c r="J6945" s="2" t="str">
        <f t="array" ref="J6945">XLOOKUP('Transaction Data'!$G6945,Product_Code,Biscuit_Brand)</f>
        <v>Cinnamon Swirls</v>
      </c>
      <c r="K6945" s="2">
        <f t="array" ref="K6945">XLOOKUP('Transaction Data'!$G6945,Product_Code,Cost)</f>
        <v>10</v>
      </c>
      <c r="L6945" s="2">
        <f t="array" ref="L6945">XLOOKUP('Transaction Data'!$G6945,Product_Code,Unit_Price)</f>
        <v>14</v>
      </c>
      <c r="M6945" s="3">
        <f>'Transaction Data'!$F6945*'Transaction Data'!$K6945</f>
        <v>2440</v>
      </c>
      <c r="N6945" s="3">
        <f>'Transaction Data'!$F6945*'Transaction Data'!$L6945</f>
        <v>3416</v>
      </c>
      <c r="O6945" s="3">
        <f>'Transaction Data'!$N6945-'Transaction Data'!$M6945</f>
        <v>976</v>
      </c>
      <c r="P6945" s="2">
        <f>DATEDIF('Transaction Data'!$D6945,'Transaction Data'!$A6945,"y")</f>
        <v>20</v>
      </c>
      <c r="Q6945" s="2" t="str">
        <f>FLOOR('Transaction Data'!$P6945,15)&amp;"-"&amp;FLOOR('Transaction Data'!$P6945,15)+14</f>
        <v>15-29</v>
      </c>
      <c r="R6945" s="2" t="str">
        <f>IF('Transaction Data'!$L6945&lt;=10,"Less Expensive","Expensive")</f>
        <v>Expensive</v>
      </c>
      <c r="S6945" s="4">
        <f>WEEKDAY('Transaction Data'!$A6945)</f>
        <v>4</v>
      </c>
      <c r="T6945" s="2" t="str">
        <f>IF(WEEKDAY('Transaction Data'!$A6945,2)&lt;6,"Weekday","Weekend")</f>
        <v>Weekday</v>
      </c>
    </row>
    <row r="6946" ht="15.75" customHeight="1">
      <c r="A6946" s="1">
        <v>45495.0</v>
      </c>
      <c r="B6946" s="2" t="s">
        <v>6418</v>
      </c>
      <c r="C6946" s="2" t="s">
        <v>65</v>
      </c>
      <c r="D6946" s="1">
        <v>16047.0</v>
      </c>
      <c r="E6946" s="2" t="s">
        <v>63</v>
      </c>
      <c r="F6946" s="2">
        <v>463.0</v>
      </c>
      <c r="G6946" s="2" t="s">
        <v>33</v>
      </c>
      <c r="H6946" s="2" t="s">
        <v>49</v>
      </c>
      <c r="I6946" s="2" t="s">
        <v>25</v>
      </c>
      <c r="J6946" s="2" t="str">
        <f t="array" ref="J6946">XLOOKUP('Transaction Data'!$G6946,Product_Code,Biscuit_Brand)</f>
        <v>Caramel Biscuits</v>
      </c>
      <c r="K6946" s="2">
        <f t="array" ref="K6946">XLOOKUP('Transaction Data'!$G6946,Product_Code,Cost)</f>
        <v>18</v>
      </c>
      <c r="L6946" s="2">
        <f t="array" ref="L6946">XLOOKUP('Transaction Data'!$G6946,Product_Code,Unit_Price)</f>
        <v>22</v>
      </c>
      <c r="M6946" s="3">
        <f>'Transaction Data'!$F6946*'Transaction Data'!$K6946</f>
        <v>8334</v>
      </c>
      <c r="N6946" s="3">
        <f>'Transaction Data'!$F6946*'Transaction Data'!$L6946</f>
        <v>10186</v>
      </c>
      <c r="O6946" s="3">
        <f>'Transaction Data'!$N6946-'Transaction Data'!$M6946</f>
        <v>1852</v>
      </c>
      <c r="P6946" s="2">
        <f>DATEDIF('Transaction Data'!$D6946,'Transaction Data'!$A6946,"y")</f>
        <v>80</v>
      </c>
      <c r="Q6946" s="2" t="str">
        <f>FLOOR('Transaction Data'!$P6946,15)&amp;"-"&amp;FLOOR('Transaction Data'!$P6946,15)+14</f>
        <v>75-89</v>
      </c>
      <c r="R6946" s="2" t="str">
        <f>IF('Transaction Data'!$L6946&lt;=10,"Less Expensive","Expensive")</f>
        <v>Expensive</v>
      </c>
      <c r="S6946" s="4">
        <f>WEEKDAY('Transaction Data'!$A6946)</f>
        <v>2</v>
      </c>
      <c r="T6946" s="2" t="str">
        <f>IF(WEEKDAY('Transaction Data'!$A6946,2)&lt;6,"Weekday","Weekend")</f>
        <v>Weekday</v>
      </c>
    </row>
    <row r="6947" ht="15.75" customHeight="1">
      <c r="A6947" s="1">
        <v>45311.0</v>
      </c>
      <c r="B6947" s="2" t="s">
        <v>6419</v>
      </c>
      <c r="C6947" s="2" t="s">
        <v>54</v>
      </c>
      <c r="D6947" s="1">
        <v>38488.0</v>
      </c>
      <c r="E6947" s="2" t="s">
        <v>27</v>
      </c>
      <c r="F6947" s="2">
        <v>25.0</v>
      </c>
      <c r="G6947" s="2" t="s">
        <v>48</v>
      </c>
      <c r="H6947" s="2" t="s">
        <v>52</v>
      </c>
      <c r="I6947" s="2" t="s">
        <v>25</v>
      </c>
      <c r="J6947" s="2" t="str">
        <f t="array" ref="J6947">XLOOKUP('Transaction Data'!$G6947,Product_Code,Biscuit_Brand)</f>
        <v>Lemon Crisps</v>
      </c>
      <c r="K6947" s="2">
        <f t="array" ref="K6947">XLOOKUP('Transaction Data'!$G6947,Product_Code,Cost)</f>
        <v>7</v>
      </c>
      <c r="L6947" s="2">
        <f t="array" ref="L6947">XLOOKUP('Transaction Data'!$G6947,Product_Code,Unit_Price)</f>
        <v>9</v>
      </c>
      <c r="M6947" s="3">
        <f>'Transaction Data'!$F6947*'Transaction Data'!$K6947</f>
        <v>175</v>
      </c>
      <c r="N6947" s="3">
        <f>'Transaction Data'!$F6947*'Transaction Data'!$L6947</f>
        <v>225</v>
      </c>
      <c r="O6947" s="3">
        <f>'Transaction Data'!$N6947-'Transaction Data'!$M6947</f>
        <v>50</v>
      </c>
      <c r="P6947" s="2">
        <f>DATEDIF('Transaction Data'!$D6947,'Transaction Data'!$A6947,"y")</f>
        <v>18</v>
      </c>
      <c r="Q6947" s="2" t="str">
        <f>FLOOR('Transaction Data'!$P6947,15)&amp;"-"&amp;FLOOR('Transaction Data'!$P6947,15)+14</f>
        <v>15-29</v>
      </c>
      <c r="R6947" s="2" t="str">
        <f>IF('Transaction Data'!$L6947&lt;=10,"Less Expensive","Expensive")</f>
        <v>Less Expensive</v>
      </c>
      <c r="S6947" s="4">
        <f>WEEKDAY('Transaction Data'!$A6947)</f>
        <v>7</v>
      </c>
      <c r="T6947" s="2" t="str">
        <f>IF(WEEKDAY('Transaction Data'!$A6947,2)&lt;6,"Weekday","Weekend")</f>
        <v>Weekend</v>
      </c>
    </row>
    <row r="6948" ht="15.75" customHeight="1">
      <c r="A6948" s="1">
        <v>45316.0</v>
      </c>
      <c r="B6948" s="2" t="s">
        <v>6420</v>
      </c>
      <c r="C6948" s="2" t="s">
        <v>51</v>
      </c>
      <c r="D6948" s="1">
        <v>33977.0</v>
      </c>
      <c r="E6948" s="2" t="s">
        <v>63</v>
      </c>
      <c r="F6948" s="2">
        <v>112.0</v>
      </c>
      <c r="G6948" s="2" t="s">
        <v>44</v>
      </c>
      <c r="H6948" s="2" t="s">
        <v>49</v>
      </c>
      <c r="I6948" s="2" t="s">
        <v>25</v>
      </c>
      <c r="J6948" s="2" t="str">
        <f t="array" ref="J6948">XLOOKUP('Transaction Data'!$G6948,Product_Code,Biscuit_Brand)</f>
        <v>Butter Crunch</v>
      </c>
      <c r="K6948" s="2">
        <f t="array" ref="K6948">XLOOKUP('Transaction Data'!$G6948,Product_Code,Cost)</f>
        <v>10</v>
      </c>
      <c r="L6948" s="2">
        <f t="array" ref="L6948">XLOOKUP('Transaction Data'!$G6948,Product_Code,Unit_Price)</f>
        <v>11</v>
      </c>
      <c r="M6948" s="3">
        <f>'Transaction Data'!$F6948*'Transaction Data'!$K6948</f>
        <v>1120</v>
      </c>
      <c r="N6948" s="3">
        <f>'Transaction Data'!$F6948*'Transaction Data'!$L6948</f>
        <v>1232</v>
      </c>
      <c r="O6948" s="3">
        <f>'Transaction Data'!$N6948-'Transaction Data'!$M6948</f>
        <v>112</v>
      </c>
      <c r="P6948" s="2">
        <f>DATEDIF('Transaction Data'!$D6948,'Transaction Data'!$A6948,"y")</f>
        <v>31</v>
      </c>
      <c r="Q6948" s="2" t="str">
        <f>FLOOR('Transaction Data'!$P6948,15)&amp;"-"&amp;FLOOR('Transaction Data'!$P6948,15)+14</f>
        <v>30-44</v>
      </c>
      <c r="R6948" s="2" t="str">
        <f>IF('Transaction Data'!$L6948&lt;=10,"Less Expensive","Expensive")</f>
        <v>Expensive</v>
      </c>
      <c r="S6948" s="4">
        <f>WEEKDAY('Transaction Data'!$A6948)</f>
        <v>5</v>
      </c>
      <c r="T6948" s="2" t="str">
        <f>IF(WEEKDAY('Transaction Data'!$A6948,2)&lt;6,"Weekday","Weekend")</f>
        <v>Weekday</v>
      </c>
    </row>
    <row r="6949" ht="15.75" customHeight="1">
      <c r="A6949" s="1">
        <v>45455.0</v>
      </c>
      <c r="B6949" s="2" t="s">
        <v>6421</v>
      </c>
      <c r="C6949" s="2" t="s">
        <v>51</v>
      </c>
      <c r="D6949" s="1">
        <v>24554.0</v>
      </c>
      <c r="E6949" s="2" t="s">
        <v>22</v>
      </c>
      <c r="F6949" s="2">
        <v>369.0</v>
      </c>
      <c r="G6949" s="2" t="s">
        <v>38</v>
      </c>
      <c r="H6949" s="2" t="s">
        <v>52</v>
      </c>
      <c r="I6949" s="2" t="s">
        <v>25</v>
      </c>
      <c r="J6949" s="2" t="str">
        <f t="array" ref="J6949">XLOOKUP('Transaction Data'!$G6949,Product_Code,Biscuit_Brand)</f>
        <v>Ginger Snaps</v>
      </c>
      <c r="K6949" s="2">
        <f t="array" ref="K6949">XLOOKUP('Transaction Data'!$G6949,Product_Code,Cost)</f>
        <v>14</v>
      </c>
      <c r="L6949" s="2">
        <f t="array" ref="L6949">XLOOKUP('Transaction Data'!$G6949,Product_Code,Unit_Price)</f>
        <v>28</v>
      </c>
      <c r="M6949" s="3">
        <f>'Transaction Data'!$F6949*'Transaction Data'!$K6949</f>
        <v>5166</v>
      </c>
      <c r="N6949" s="3">
        <f>'Transaction Data'!$F6949*'Transaction Data'!$L6949</f>
        <v>10332</v>
      </c>
      <c r="O6949" s="3">
        <f>'Transaction Data'!$N6949-'Transaction Data'!$M6949</f>
        <v>5166</v>
      </c>
      <c r="P6949" s="2">
        <f>DATEDIF('Transaction Data'!$D6949,'Transaction Data'!$A6949,"y")</f>
        <v>57</v>
      </c>
      <c r="Q6949" s="2" t="str">
        <f>FLOOR('Transaction Data'!$P6949,15)&amp;"-"&amp;FLOOR('Transaction Data'!$P6949,15)+14</f>
        <v>45-59</v>
      </c>
      <c r="R6949" s="2" t="str">
        <f>IF('Transaction Data'!$L6949&lt;=10,"Less Expensive","Expensive")</f>
        <v>Expensive</v>
      </c>
      <c r="S6949" s="4">
        <f>WEEKDAY('Transaction Data'!$A6949)</f>
        <v>4</v>
      </c>
      <c r="T6949" s="2" t="str">
        <f>IF(WEEKDAY('Transaction Data'!$A6949,2)&lt;6,"Weekday","Weekend")</f>
        <v>Weekday</v>
      </c>
    </row>
    <row r="6950" ht="15.75" customHeight="1">
      <c r="A6950" s="1">
        <v>45467.0</v>
      </c>
      <c r="B6950" s="2" t="s">
        <v>6422</v>
      </c>
      <c r="C6950" s="2" t="s">
        <v>65</v>
      </c>
      <c r="D6950" s="1">
        <v>22569.0</v>
      </c>
      <c r="E6950" s="2" t="s">
        <v>37</v>
      </c>
      <c r="F6950" s="2">
        <v>31.0</v>
      </c>
      <c r="G6950" s="2" t="s">
        <v>48</v>
      </c>
      <c r="H6950" s="2" t="s">
        <v>34</v>
      </c>
      <c r="I6950" s="2" t="s">
        <v>25</v>
      </c>
      <c r="J6950" s="2" t="str">
        <f t="array" ref="J6950">XLOOKUP('Transaction Data'!$G6950,Product_Code,Biscuit_Brand)</f>
        <v>Lemon Crisps</v>
      </c>
      <c r="K6950" s="2">
        <f t="array" ref="K6950">XLOOKUP('Transaction Data'!$G6950,Product_Code,Cost)</f>
        <v>7</v>
      </c>
      <c r="L6950" s="2">
        <f t="array" ref="L6950">XLOOKUP('Transaction Data'!$G6950,Product_Code,Unit_Price)</f>
        <v>9</v>
      </c>
      <c r="M6950" s="3">
        <f>'Transaction Data'!$F6950*'Transaction Data'!$K6950</f>
        <v>217</v>
      </c>
      <c r="N6950" s="3">
        <f>'Transaction Data'!$F6950*'Transaction Data'!$L6950</f>
        <v>279</v>
      </c>
      <c r="O6950" s="3">
        <f>'Transaction Data'!$N6950-'Transaction Data'!$M6950</f>
        <v>62</v>
      </c>
      <c r="P6950" s="2">
        <f>DATEDIF('Transaction Data'!$D6950,'Transaction Data'!$A6950,"y")</f>
        <v>62</v>
      </c>
      <c r="Q6950" s="2" t="str">
        <f>FLOOR('Transaction Data'!$P6950,15)&amp;"-"&amp;FLOOR('Transaction Data'!$P6950,15)+14</f>
        <v>60-74</v>
      </c>
      <c r="R6950" s="2" t="str">
        <f>IF('Transaction Data'!$L6950&lt;=10,"Less Expensive","Expensive")</f>
        <v>Less Expensive</v>
      </c>
      <c r="S6950" s="4">
        <f>WEEKDAY('Transaction Data'!$A6950)</f>
        <v>2</v>
      </c>
      <c r="T6950" s="2" t="str">
        <f>IF(WEEKDAY('Transaction Data'!$A6950,2)&lt;6,"Weekday","Weekend")</f>
        <v>Weekday</v>
      </c>
    </row>
    <row r="6951" ht="15.75" customHeight="1">
      <c r="A6951" s="1">
        <v>45491.0</v>
      </c>
      <c r="B6951" s="2" t="s">
        <v>6423</v>
      </c>
      <c r="C6951" s="2" t="s">
        <v>21</v>
      </c>
      <c r="D6951" s="1">
        <v>23357.0</v>
      </c>
      <c r="E6951" s="2" t="s">
        <v>63</v>
      </c>
      <c r="F6951" s="2">
        <v>287.0</v>
      </c>
      <c r="G6951" s="2" t="s">
        <v>55</v>
      </c>
      <c r="H6951" s="2" t="s">
        <v>34</v>
      </c>
      <c r="I6951" s="2" t="s">
        <v>25</v>
      </c>
      <c r="J6951" s="2" t="str">
        <f t="array" ref="J6951">XLOOKUP('Transaction Data'!$G6951,Product_Code,Biscuit_Brand)</f>
        <v>Vanilla Wafers</v>
      </c>
      <c r="K6951" s="2">
        <f t="array" ref="K6951">XLOOKUP('Transaction Data'!$G6951,Product_Code,Cost)</f>
        <v>18</v>
      </c>
      <c r="L6951" s="2">
        <f t="array" ref="L6951">XLOOKUP('Transaction Data'!$G6951,Product_Code,Unit_Price)</f>
        <v>36</v>
      </c>
      <c r="M6951" s="3">
        <f>'Transaction Data'!$F6951*'Transaction Data'!$K6951</f>
        <v>5166</v>
      </c>
      <c r="N6951" s="3">
        <f>'Transaction Data'!$F6951*'Transaction Data'!$L6951</f>
        <v>10332</v>
      </c>
      <c r="O6951" s="3">
        <f>'Transaction Data'!$N6951-'Transaction Data'!$M6951</f>
        <v>5166</v>
      </c>
      <c r="P6951" s="2">
        <f>DATEDIF('Transaction Data'!$D6951,'Transaction Data'!$A6951,"y")</f>
        <v>60</v>
      </c>
      <c r="Q6951" s="2" t="str">
        <f>FLOOR('Transaction Data'!$P6951,15)&amp;"-"&amp;FLOOR('Transaction Data'!$P6951,15)+14</f>
        <v>60-74</v>
      </c>
      <c r="R6951" s="2" t="str">
        <f>IF('Transaction Data'!$L6951&lt;=10,"Less Expensive","Expensive")</f>
        <v>Expensive</v>
      </c>
      <c r="S6951" s="4">
        <f>WEEKDAY('Transaction Data'!$A6951)</f>
        <v>5</v>
      </c>
      <c r="T6951" s="2" t="str">
        <f>IF(WEEKDAY('Transaction Data'!$A6951,2)&lt;6,"Weekday","Weekend")</f>
        <v>Weekday</v>
      </c>
    </row>
    <row r="6952" ht="15.75" customHeight="1">
      <c r="A6952" s="1">
        <v>45399.0</v>
      </c>
      <c r="B6952" s="2" t="s">
        <v>6424</v>
      </c>
      <c r="C6952" s="2" t="s">
        <v>41</v>
      </c>
      <c r="D6952" s="1">
        <v>29072.0</v>
      </c>
      <c r="E6952" s="2" t="s">
        <v>37</v>
      </c>
      <c r="F6952" s="2">
        <v>209.0</v>
      </c>
      <c r="G6952" s="2" t="s">
        <v>55</v>
      </c>
      <c r="H6952" s="2" t="s">
        <v>39</v>
      </c>
      <c r="I6952" s="2" t="s">
        <v>25</v>
      </c>
      <c r="J6952" s="2" t="str">
        <f t="array" ref="J6952">XLOOKUP('Transaction Data'!$G6952,Product_Code,Biscuit_Brand)</f>
        <v>Vanilla Wafers</v>
      </c>
      <c r="K6952" s="2">
        <f t="array" ref="K6952">XLOOKUP('Transaction Data'!$G6952,Product_Code,Cost)</f>
        <v>18</v>
      </c>
      <c r="L6952" s="2">
        <f t="array" ref="L6952">XLOOKUP('Transaction Data'!$G6952,Product_Code,Unit_Price)</f>
        <v>36</v>
      </c>
      <c r="M6952" s="3">
        <f>'Transaction Data'!$F6952*'Transaction Data'!$K6952</f>
        <v>3762</v>
      </c>
      <c r="N6952" s="3">
        <f>'Transaction Data'!$F6952*'Transaction Data'!$L6952</f>
        <v>7524</v>
      </c>
      <c r="O6952" s="3">
        <f>'Transaction Data'!$N6952-'Transaction Data'!$M6952</f>
        <v>3762</v>
      </c>
      <c r="P6952" s="2">
        <f>DATEDIF('Transaction Data'!$D6952,'Transaction Data'!$A6952,"y")</f>
        <v>44</v>
      </c>
      <c r="Q6952" s="2" t="str">
        <f>FLOOR('Transaction Data'!$P6952,15)&amp;"-"&amp;FLOOR('Transaction Data'!$P6952,15)+14</f>
        <v>30-44</v>
      </c>
      <c r="R6952" s="2" t="str">
        <f>IF('Transaction Data'!$L6952&lt;=10,"Less Expensive","Expensive")</f>
        <v>Expensive</v>
      </c>
      <c r="S6952" s="4">
        <f>WEEKDAY('Transaction Data'!$A6952)</f>
        <v>4</v>
      </c>
      <c r="T6952" s="2" t="str">
        <f>IF(WEEKDAY('Transaction Data'!$A6952,2)&lt;6,"Weekday","Weekend")</f>
        <v>Weekday</v>
      </c>
    </row>
    <row r="6953" ht="15.75" customHeight="1">
      <c r="A6953" s="1">
        <v>45453.0</v>
      </c>
      <c r="B6953" s="2" t="s">
        <v>6425</v>
      </c>
      <c r="C6953" s="2" t="s">
        <v>78</v>
      </c>
      <c r="D6953" s="1">
        <v>38890.0</v>
      </c>
      <c r="E6953" s="2" t="s">
        <v>22</v>
      </c>
      <c r="F6953" s="2">
        <v>496.0</v>
      </c>
      <c r="G6953" s="2" t="s">
        <v>60</v>
      </c>
      <c r="H6953" s="2" t="s">
        <v>42</v>
      </c>
      <c r="I6953" s="2" t="s">
        <v>25</v>
      </c>
      <c r="J6953" s="2" t="str">
        <f t="array" ref="J6953">XLOOKUP('Transaction Data'!$G6953,Product_Code,Biscuit_Brand)</f>
        <v>Peanut Butter Bites</v>
      </c>
      <c r="K6953" s="2">
        <f t="array" ref="K6953">XLOOKUP('Transaction Data'!$G6953,Product_Code,Cost)</f>
        <v>5</v>
      </c>
      <c r="L6953" s="2">
        <f t="array" ref="L6953">XLOOKUP('Transaction Data'!$G6953,Product_Code,Unit_Price)</f>
        <v>7</v>
      </c>
      <c r="M6953" s="3">
        <f>'Transaction Data'!$F6953*'Transaction Data'!$K6953</f>
        <v>2480</v>
      </c>
      <c r="N6953" s="3">
        <f>'Transaction Data'!$F6953*'Transaction Data'!$L6953</f>
        <v>3472</v>
      </c>
      <c r="O6953" s="3">
        <f>'Transaction Data'!$N6953-'Transaction Data'!$M6953</f>
        <v>992</v>
      </c>
      <c r="P6953" s="2">
        <f>DATEDIF('Transaction Data'!$D6953,'Transaction Data'!$A6953,"y")</f>
        <v>17</v>
      </c>
      <c r="Q6953" s="2" t="str">
        <f>FLOOR('Transaction Data'!$P6953,15)&amp;"-"&amp;FLOOR('Transaction Data'!$P6953,15)+14</f>
        <v>15-29</v>
      </c>
      <c r="R6953" s="2" t="str">
        <f>IF('Transaction Data'!$L6953&lt;=10,"Less Expensive","Expensive")</f>
        <v>Less Expensive</v>
      </c>
      <c r="S6953" s="4">
        <f>WEEKDAY('Transaction Data'!$A6953)</f>
        <v>2</v>
      </c>
      <c r="T6953" s="2" t="str">
        <f>IF(WEEKDAY('Transaction Data'!$A6953,2)&lt;6,"Weekday","Weekend")</f>
        <v>Weekday</v>
      </c>
    </row>
    <row r="6954" ht="15.75" customHeight="1">
      <c r="A6954" s="1">
        <v>45303.0</v>
      </c>
      <c r="B6954" s="2" t="s">
        <v>6426</v>
      </c>
      <c r="C6954" s="2" t="s">
        <v>32</v>
      </c>
      <c r="D6954" s="1">
        <v>30462.0</v>
      </c>
      <c r="E6954" s="2" t="s">
        <v>37</v>
      </c>
      <c r="F6954" s="2">
        <v>385.0</v>
      </c>
      <c r="G6954" s="2" t="s">
        <v>60</v>
      </c>
      <c r="H6954" s="2" t="s">
        <v>45</v>
      </c>
      <c r="I6954" s="2" t="s">
        <v>25</v>
      </c>
      <c r="J6954" s="2" t="str">
        <f t="array" ref="J6954">XLOOKUP('Transaction Data'!$G6954,Product_Code,Biscuit_Brand)</f>
        <v>Peanut Butter Bites</v>
      </c>
      <c r="K6954" s="2">
        <f t="array" ref="K6954">XLOOKUP('Transaction Data'!$G6954,Product_Code,Cost)</f>
        <v>5</v>
      </c>
      <c r="L6954" s="2">
        <f t="array" ref="L6954">XLOOKUP('Transaction Data'!$G6954,Product_Code,Unit_Price)</f>
        <v>7</v>
      </c>
      <c r="M6954" s="3">
        <f>'Transaction Data'!$F6954*'Transaction Data'!$K6954</f>
        <v>1925</v>
      </c>
      <c r="N6954" s="3">
        <f>'Transaction Data'!$F6954*'Transaction Data'!$L6954</f>
        <v>2695</v>
      </c>
      <c r="O6954" s="3">
        <f>'Transaction Data'!$N6954-'Transaction Data'!$M6954</f>
        <v>770</v>
      </c>
      <c r="P6954" s="2">
        <f>DATEDIF('Transaction Data'!$D6954,'Transaction Data'!$A6954,"y")</f>
        <v>40</v>
      </c>
      <c r="Q6954" s="2" t="str">
        <f>FLOOR('Transaction Data'!$P6954,15)&amp;"-"&amp;FLOOR('Transaction Data'!$P6954,15)+14</f>
        <v>30-44</v>
      </c>
      <c r="R6954" s="2" t="str">
        <f>IF('Transaction Data'!$L6954&lt;=10,"Less Expensive","Expensive")</f>
        <v>Less Expensive</v>
      </c>
      <c r="S6954" s="4">
        <f>WEEKDAY('Transaction Data'!$A6954)</f>
        <v>6</v>
      </c>
      <c r="T6954" s="2" t="str">
        <f>IF(WEEKDAY('Transaction Data'!$A6954,2)&lt;6,"Weekday","Weekend")</f>
        <v>Weekday</v>
      </c>
    </row>
    <row r="6955" ht="15.75" customHeight="1">
      <c r="A6955" s="1">
        <v>45449.0</v>
      </c>
      <c r="B6955" s="2" t="s">
        <v>6427</v>
      </c>
      <c r="C6955" s="2" t="s">
        <v>69</v>
      </c>
      <c r="D6955" s="1">
        <v>20007.0</v>
      </c>
      <c r="E6955" s="2" t="s">
        <v>22</v>
      </c>
      <c r="F6955" s="2">
        <v>79.0</v>
      </c>
      <c r="G6955" s="2" t="s">
        <v>23</v>
      </c>
      <c r="H6955" s="2" t="s">
        <v>49</v>
      </c>
      <c r="I6955" s="2" t="s">
        <v>25</v>
      </c>
      <c r="J6955" s="2" t="str">
        <f t="array" ref="J6955">XLOOKUP('Transaction Data'!$G6955,Product_Code,Biscuit_Brand)</f>
        <v>Cinnamon Swirls</v>
      </c>
      <c r="K6955" s="2">
        <f t="array" ref="K6955">XLOOKUP('Transaction Data'!$G6955,Product_Code,Cost)</f>
        <v>10</v>
      </c>
      <c r="L6955" s="2">
        <f t="array" ref="L6955">XLOOKUP('Transaction Data'!$G6955,Product_Code,Unit_Price)</f>
        <v>14</v>
      </c>
      <c r="M6955" s="3">
        <f>'Transaction Data'!$F6955*'Transaction Data'!$K6955</f>
        <v>790</v>
      </c>
      <c r="N6955" s="3">
        <f>'Transaction Data'!$F6955*'Transaction Data'!$L6955</f>
        <v>1106</v>
      </c>
      <c r="O6955" s="3">
        <f>'Transaction Data'!$N6955-'Transaction Data'!$M6955</f>
        <v>316</v>
      </c>
      <c r="P6955" s="2">
        <f>DATEDIF('Transaction Data'!$D6955,'Transaction Data'!$A6955,"y")</f>
        <v>69</v>
      </c>
      <c r="Q6955" s="2" t="str">
        <f>FLOOR('Transaction Data'!$P6955,15)&amp;"-"&amp;FLOOR('Transaction Data'!$P6955,15)+14</f>
        <v>60-74</v>
      </c>
      <c r="R6955" s="2" t="str">
        <f>IF('Transaction Data'!$L6955&lt;=10,"Less Expensive","Expensive")</f>
        <v>Expensive</v>
      </c>
      <c r="S6955" s="4">
        <f>WEEKDAY('Transaction Data'!$A6955)</f>
        <v>5</v>
      </c>
      <c r="T6955" s="2" t="str">
        <f>IF(WEEKDAY('Transaction Data'!$A6955,2)&lt;6,"Weekday","Weekend")</f>
        <v>Weekday</v>
      </c>
    </row>
    <row r="6956" ht="15.75" customHeight="1">
      <c r="A6956" s="1">
        <v>45387.0</v>
      </c>
      <c r="B6956" s="2" t="s">
        <v>6428</v>
      </c>
      <c r="C6956" s="2" t="s">
        <v>72</v>
      </c>
      <c r="D6956" s="1">
        <v>16425.0</v>
      </c>
      <c r="E6956" s="2" t="s">
        <v>22</v>
      </c>
      <c r="F6956" s="2">
        <v>298.0</v>
      </c>
      <c r="G6956" s="2" t="s">
        <v>38</v>
      </c>
      <c r="H6956" s="2" t="s">
        <v>52</v>
      </c>
      <c r="I6956" s="2" t="s">
        <v>25</v>
      </c>
      <c r="J6956" s="2" t="str">
        <f t="array" ref="J6956">XLOOKUP('Transaction Data'!$G6956,Product_Code,Biscuit_Brand)</f>
        <v>Ginger Snaps</v>
      </c>
      <c r="K6956" s="2">
        <f t="array" ref="K6956">XLOOKUP('Transaction Data'!$G6956,Product_Code,Cost)</f>
        <v>14</v>
      </c>
      <c r="L6956" s="2">
        <f t="array" ref="L6956">XLOOKUP('Transaction Data'!$G6956,Product_Code,Unit_Price)</f>
        <v>28</v>
      </c>
      <c r="M6956" s="3">
        <f>'Transaction Data'!$F6956*'Transaction Data'!$K6956</f>
        <v>4172</v>
      </c>
      <c r="N6956" s="3">
        <f>'Transaction Data'!$F6956*'Transaction Data'!$L6956</f>
        <v>8344</v>
      </c>
      <c r="O6956" s="3">
        <f>'Transaction Data'!$N6956-'Transaction Data'!$M6956</f>
        <v>4172</v>
      </c>
      <c r="P6956" s="2">
        <f>DATEDIF('Transaction Data'!$D6956,'Transaction Data'!$A6956,"y")</f>
        <v>79</v>
      </c>
      <c r="Q6956" s="2" t="str">
        <f>FLOOR('Transaction Data'!$P6956,15)&amp;"-"&amp;FLOOR('Transaction Data'!$P6956,15)+14</f>
        <v>75-89</v>
      </c>
      <c r="R6956" s="2" t="str">
        <f>IF('Transaction Data'!$L6956&lt;=10,"Less Expensive","Expensive")</f>
        <v>Expensive</v>
      </c>
      <c r="S6956" s="4">
        <f>WEEKDAY('Transaction Data'!$A6956)</f>
        <v>6</v>
      </c>
      <c r="T6956" s="2" t="str">
        <f>IF(WEEKDAY('Transaction Data'!$A6956,2)&lt;6,"Weekday","Weekend")</f>
        <v>Weekday</v>
      </c>
    </row>
    <row r="6957" ht="15.75" customHeight="1">
      <c r="A6957" s="1">
        <v>45424.0</v>
      </c>
      <c r="B6957" s="2" t="s">
        <v>6429</v>
      </c>
      <c r="C6957" s="2" t="s">
        <v>21</v>
      </c>
      <c r="D6957" s="1">
        <v>24674.0</v>
      </c>
      <c r="E6957" s="2" t="s">
        <v>22</v>
      </c>
      <c r="F6957" s="2">
        <v>129.0</v>
      </c>
      <c r="G6957" s="2" t="s">
        <v>38</v>
      </c>
      <c r="H6957" s="2" t="s">
        <v>49</v>
      </c>
      <c r="I6957" s="2" t="s">
        <v>25</v>
      </c>
      <c r="J6957" s="2" t="str">
        <f t="array" ref="J6957">XLOOKUP('Transaction Data'!$G6957,Product_Code,Biscuit_Brand)</f>
        <v>Ginger Snaps</v>
      </c>
      <c r="K6957" s="2">
        <f t="array" ref="K6957">XLOOKUP('Transaction Data'!$G6957,Product_Code,Cost)</f>
        <v>14</v>
      </c>
      <c r="L6957" s="2">
        <f t="array" ref="L6957">XLOOKUP('Transaction Data'!$G6957,Product_Code,Unit_Price)</f>
        <v>28</v>
      </c>
      <c r="M6957" s="3">
        <f>'Transaction Data'!$F6957*'Transaction Data'!$K6957</f>
        <v>1806</v>
      </c>
      <c r="N6957" s="3">
        <f>'Transaction Data'!$F6957*'Transaction Data'!$L6957</f>
        <v>3612</v>
      </c>
      <c r="O6957" s="3">
        <f>'Transaction Data'!$N6957-'Transaction Data'!$M6957</f>
        <v>1806</v>
      </c>
      <c r="P6957" s="2">
        <f>DATEDIF('Transaction Data'!$D6957,'Transaction Data'!$A6957,"y")</f>
        <v>56</v>
      </c>
      <c r="Q6957" s="2" t="str">
        <f>FLOOR('Transaction Data'!$P6957,15)&amp;"-"&amp;FLOOR('Transaction Data'!$P6957,15)+14</f>
        <v>45-59</v>
      </c>
      <c r="R6957" s="2" t="str">
        <f>IF('Transaction Data'!$L6957&lt;=10,"Less Expensive","Expensive")</f>
        <v>Expensive</v>
      </c>
      <c r="S6957" s="4">
        <f>WEEKDAY('Transaction Data'!$A6957)</f>
        <v>1</v>
      </c>
      <c r="T6957" s="2" t="str">
        <f>IF(WEEKDAY('Transaction Data'!$A6957,2)&lt;6,"Weekday","Weekend")</f>
        <v>Weekend</v>
      </c>
    </row>
    <row r="6958" ht="15.75" customHeight="1">
      <c r="A6958" s="1">
        <v>45437.0</v>
      </c>
      <c r="B6958" s="2" t="s">
        <v>6430</v>
      </c>
      <c r="C6958" s="2" t="s">
        <v>54</v>
      </c>
      <c r="D6958" s="1">
        <v>38244.0</v>
      </c>
      <c r="E6958" s="2" t="s">
        <v>27</v>
      </c>
      <c r="F6958" s="2">
        <v>405.0</v>
      </c>
      <c r="G6958" s="2" t="s">
        <v>33</v>
      </c>
      <c r="H6958" s="2" t="s">
        <v>52</v>
      </c>
      <c r="I6958" s="2" t="s">
        <v>25</v>
      </c>
      <c r="J6958" s="2" t="str">
        <f t="array" ref="J6958">XLOOKUP('Transaction Data'!$G6958,Product_Code,Biscuit_Brand)</f>
        <v>Caramel Biscuits</v>
      </c>
      <c r="K6958" s="2">
        <f t="array" ref="K6958">XLOOKUP('Transaction Data'!$G6958,Product_Code,Cost)</f>
        <v>18</v>
      </c>
      <c r="L6958" s="2">
        <f t="array" ref="L6958">XLOOKUP('Transaction Data'!$G6958,Product_Code,Unit_Price)</f>
        <v>22</v>
      </c>
      <c r="M6958" s="3">
        <f>'Transaction Data'!$F6958*'Transaction Data'!$K6958</f>
        <v>7290</v>
      </c>
      <c r="N6958" s="3">
        <f>'Transaction Data'!$F6958*'Transaction Data'!$L6958</f>
        <v>8910</v>
      </c>
      <c r="O6958" s="3">
        <f>'Transaction Data'!$N6958-'Transaction Data'!$M6958</f>
        <v>1620</v>
      </c>
      <c r="P6958" s="2">
        <f>DATEDIF('Transaction Data'!$D6958,'Transaction Data'!$A6958,"y")</f>
        <v>19</v>
      </c>
      <c r="Q6958" s="2" t="str">
        <f>FLOOR('Transaction Data'!$P6958,15)&amp;"-"&amp;FLOOR('Transaction Data'!$P6958,15)+14</f>
        <v>15-29</v>
      </c>
      <c r="R6958" s="2" t="str">
        <f>IF('Transaction Data'!$L6958&lt;=10,"Less Expensive","Expensive")</f>
        <v>Expensive</v>
      </c>
      <c r="S6958" s="4">
        <f>WEEKDAY('Transaction Data'!$A6958)</f>
        <v>7</v>
      </c>
      <c r="T6958" s="2" t="str">
        <f>IF(WEEKDAY('Transaction Data'!$A6958,2)&lt;6,"Weekday","Weekend")</f>
        <v>Weekend</v>
      </c>
    </row>
    <row r="6959" ht="15.75" customHeight="1">
      <c r="A6959" s="1">
        <v>45478.0</v>
      </c>
      <c r="B6959" s="2" t="s">
        <v>6431</v>
      </c>
      <c r="C6959" s="2" t="s">
        <v>41</v>
      </c>
      <c r="D6959" s="1">
        <v>21783.0</v>
      </c>
      <c r="E6959" s="2" t="s">
        <v>37</v>
      </c>
      <c r="F6959" s="2">
        <v>474.0</v>
      </c>
      <c r="G6959" s="2" t="s">
        <v>55</v>
      </c>
      <c r="H6959" s="2" t="s">
        <v>52</v>
      </c>
      <c r="I6959" s="2" t="s">
        <v>25</v>
      </c>
      <c r="J6959" s="2" t="str">
        <f t="array" ref="J6959">XLOOKUP('Transaction Data'!$G6959,Product_Code,Biscuit_Brand)</f>
        <v>Vanilla Wafers</v>
      </c>
      <c r="K6959" s="2">
        <f t="array" ref="K6959">XLOOKUP('Transaction Data'!$G6959,Product_Code,Cost)</f>
        <v>18</v>
      </c>
      <c r="L6959" s="2">
        <f t="array" ref="L6959">XLOOKUP('Transaction Data'!$G6959,Product_Code,Unit_Price)</f>
        <v>36</v>
      </c>
      <c r="M6959" s="3">
        <f>'Transaction Data'!$F6959*'Transaction Data'!$K6959</f>
        <v>8532</v>
      </c>
      <c r="N6959" s="3">
        <f>'Transaction Data'!$F6959*'Transaction Data'!$L6959</f>
        <v>17064</v>
      </c>
      <c r="O6959" s="3">
        <f>'Transaction Data'!$N6959-'Transaction Data'!$M6959</f>
        <v>8532</v>
      </c>
      <c r="P6959" s="2">
        <f>DATEDIF('Transaction Data'!$D6959,'Transaction Data'!$A6959,"y")</f>
        <v>64</v>
      </c>
      <c r="Q6959" s="2" t="str">
        <f>FLOOR('Transaction Data'!$P6959,15)&amp;"-"&amp;FLOOR('Transaction Data'!$P6959,15)+14</f>
        <v>60-74</v>
      </c>
      <c r="R6959" s="2" t="str">
        <f>IF('Transaction Data'!$L6959&lt;=10,"Less Expensive","Expensive")</f>
        <v>Expensive</v>
      </c>
      <c r="S6959" s="4">
        <f>WEEKDAY('Transaction Data'!$A6959)</f>
        <v>6</v>
      </c>
      <c r="T6959" s="2" t="str">
        <f>IF(WEEKDAY('Transaction Data'!$A6959,2)&lt;6,"Weekday","Weekend")</f>
        <v>Weekday</v>
      </c>
    </row>
    <row r="6960" ht="15.75" customHeight="1">
      <c r="A6960" s="1">
        <v>45440.0</v>
      </c>
      <c r="B6960" s="2" t="s">
        <v>6432</v>
      </c>
      <c r="C6960" s="2" t="s">
        <v>65</v>
      </c>
      <c r="D6960" s="1">
        <v>26334.0</v>
      </c>
      <c r="E6960" s="2" t="s">
        <v>22</v>
      </c>
      <c r="F6960" s="2">
        <v>105.0</v>
      </c>
      <c r="G6960" s="2" t="s">
        <v>48</v>
      </c>
      <c r="H6960" s="2" t="s">
        <v>45</v>
      </c>
      <c r="I6960" s="2" t="s">
        <v>25</v>
      </c>
      <c r="J6960" s="2" t="str">
        <f t="array" ref="J6960">XLOOKUP('Transaction Data'!$G6960,Product_Code,Biscuit_Brand)</f>
        <v>Lemon Crisps</v>
      </c>
      <c r="K6960" s="2">
        <f t="array" ref="K6960">XLOOKUP('Transaction Data'!$G6960,Product_Code,Cost)</f>
        <v>7</v>
      </c>
      <c r="L6960" s="2">
        <f t="array" ref="L6960">XLOOKUP('Transaction Data'!$G6960,Product_Code,Unit_Price)</f>
        <v>9</v>
      </c>
      <c r="M6960" s="3">
        <f>'Transaction Data'!$F6960*'Transaction Data'!$K6960</f>
        <v>735</v>
      </c>
      <c r="N6960" s="3">
        <f>'Transaction Data'!$F6960*'Transaction Data'!$L6960</f>
        <v>945</v>
      </c>
      <c r="O6960" s="3">
        <f>'Transaction Data'!$N6960-'Transaction Data'!$M6960</f>
        <v>210</v>
      </c>
      <c r="P6960" s="2">
        <f>DATEDIF('Transaction Data'!$D6960,'Transaction Data'!$A6960,"y")</f>
        <v>52</v>
      </c>
      <c r="Q6960" s="2" t="str">
        <f>FLOOR('Transaction Data'!$P6960,15)&amp;"-"&amp;FLOOR('Transaction Data'!$P6960,15)+14</f>
        <v>45-59</v>
      </c>
      <c r="R6960" s="2" t="str">
        <f>IF('Transaction Data'!$L6960&lt;=10,"Less Expensive","Expensive")</f>
        <v>Less Expensive</v>
      </c>
      <c r="S6960" s="4">
        <f>WEEKDAY('Transaction Data'!$A6960)</f>
        <v>3</v>
      </c>
      <c r="T6960" s="2" t="str">
        <f>IF(WEEKDAY('Transaction Data'!$A6960,2)&lt;6,"Weekday","Weekend")</f>
        <v>Weekday</v>
      </c>
    </row>
    <row r="6961" ht="15.75" customHeight="1">
      <c r="A6961" s="1">
        <v>45398.0</v>
      </c>
      <c r="B6961" s="2" t="s">
        <v>6433</v>
      </c>
      <c r="C6961" s="2" t="s">
        <v>51</v>
      </c>
      <c r="D6961" s="1">
        <v>20553.0</v>
      </c>
      <c r="E6961" s="2" t="s">
        <v>37</v>
      </c>
      <c r="F6961" s="2">
        <v>12.0</v>
      </c>
      <c r="G6961" s="2" t="s">
        <v>61</v>
      </c>
      <c r="H6961" s="2" t="s">
        <v>49</v>
      </c>
      <c r="I6961" s="2" t="s">
        <v>25</v>
      </c>
      <c r="J6961" s="2" t="str">
        <f t="array" ref="J6961">XLOOKUP('Transaction Data'!$G6961,Product_Code,Biscuit_Brand)</f>
        <v>Choco Delight</v>
      </c>
      <c r="K6961" s="2">
        <f t="array" ref="K6961">XLOOKUP('Transaction Data'!$G6961,Product_Code,Cost)</f>
        <v>3</v>
      </c>
      <c r="L6961" s="2">
        <f t="array" ref="L6961">XLOOKUP('Transaction Data'!$G6961,Product_Code,Unit_Price)</f>
        <v>5</v>
      </c>
      <c r="M6961" s="3">
        <f>'Transaction Data'!$F6961*'Transaction Data'!$K6961</f>
        <v>36</v>
      </c>
      <c r="N6961" s="3">
        <f>'Transaction Data'!$F6961*'Transaction Data'!$L6961</f>
        <v>60</v>
      </c>
      <c r="O6961" s="3">
        <f>'Transaction Data'!$N6961-'Transaction Data'!$M6961</f>
        <v>24</v>
      </c>
      <c r="P6961" s="2">
        <f>DATEDIF('Transaction Data'!$D6961,'Transaction Data'!$A6961,"y")</f>
        <v>68</v>
      </c>
      <c r="Q6961" s="2" t="str">
        <f>FLOOR('Transaction Data'!$P6961,15)&amp;"-"&amp;FLOOR('Transaction Data'!$P6961,15)+14</f>
        <v>60-74</v>
      </c>
      <c r="R6961" s="2" t="str">
        <f>IF('Transaction Data'!$L6961&lt;=10,"Less Expensive","Expensive")</f>
        <v>Less Expensive</v>
      </c>
      <c r="S6961" s="4">
        <f>WEEKDAY('Transaction Data'!$A6961)</f>
        <v>3</v>
      </c>
      <c r="T6961" s="2" t="str">
        <f>IF(WEEKDAY('Transaction Data'!$A6961,2)&lt;6,"Weekday","Weekend")</f>
        <v>Weekday</v>
      </c>
    </row>
    <row r="6962" ht="15.75" customHeight="1">
      <c r="A6962" s="1">
        <v>45462.0</v>
      </c>
      <c r="B6962" s="2" t="s">
        <v>6434</v>
      </c>
      <c r="C6962" s="2" t="s">
        <v>54</v>
      </c>
      <c r="D6962" s="1">
        <v>37140.0</v>
      </c>
      <c r="E6962" s="2" t="s">
        <v>63</v>
      </c>
      <c r="F6962" s="2">
        <v>44.0</v>
      </c>
      <c r="G6962" s="2" t="s">
        <v>23</v>
      </c>
      <c r="H6962" s="2" t="s">
        <v>52</v>
      </c>
      <c r="I6962" s="2" t="s">
        <v>25</v>
      </c>
      <c r="J6962" s="2" t="str">
        <f t="array" ref="J6962">XLOOKUP('Transaction Data'!$G6962,Product_Code,Biscuit_Brand)</f>
        <v>Cinnamon Swirls</v>
      </c>
      <c r="K6962" s="2">
        <f t="array" ref="K6962">XLOOKUP('Transaction Data'!$G6962,Product_Code,Cost)</f>
        <v>10</v>
      </c>
      <c r="L6962" s="2">
        <f t="array" ref="L6962">XLOOKUP('Transaction Data'!$G6962,Product_Code,Unit_Price)</f>
        <v>14</v>
      </c>
      <c r="M6962" s="3">
        <f>'Transaction Data'!$F6962*'Transaction Data'!$K6962</f>
        <v>440</v>
      </c>
      <c r="N6962" s="3">
        <f>'Transaction Data'!$F6962*'Transaction Data'!$L6962</f>
        <v>616</v>
      </c>
      <c r="O6962" s="3">
        <f>'Transaction Data'!$N6962-'Transaction Data'!$M6962</f>
        <v>176</v>
      </c>
      <c r="P6962" s="2">
        <f>DATEDIF('Transaction Data'!$D6962,'Transaction Data'!$A6962,"y")</f>
        <v>22</v>
      </c>
      <c r="Q6962" s="2" t="str">
        <f>FLOOR('Transaction Data'!$P6962,15)&amp;"-"&amp;FLOOR('Transaction Data'!$P6962,15)+14</f>
        <v>15-29</v>
      </c>
      <c r="R6962" s="2" t="str">
        <f>IF('Transaction Data'!$L6962&lt;=10,"Less Expensive","Expensive")</f>
        <v>Expensive</v>
      </c>
      <c r="S6962" s="4">
        <f>WEEKDAY('Transaction Data'!$A6962)</f>
        <v>4</v>
      </c>
      <c r="T6962" s="2" t="str">
        <f>IF(WEEKDAY('Transaction Data'!$A6962,2)&lt;6,"Weekday","Weekend")</f>
        <v>Weekday</v>
      </c>
    </row>
    <row r="6963" ht="15.75" customHeight="1">
      <c r="A6963" s="1">
        <v>45448.0</v>
      </c>
      <c r="B6963" s="2" t="s">
        <v>6435</v>
      </c>
      <c r="C6963" s="2" t="s">
        <v>21</v>
      </c>
      <c r="D6963" s="1">
        <v>35439.0</v>
      </c>
      <c r="E6963" s="2" t="s">
        <v>37</v>
      </c>
      <c r="F6963" s="2">
        <v>189.0</v>
      </c>
      <c r="G6963" s="2" t="s">
        <v>44</v>
      </c>
      <c r="H6963" s="2" t="s">
        <v>49</v>
      </c>
      <c r="I6963" s="2" t="s">
        <v>25</v>
      </c>
      <c r="J6963" s="2" t="str">
        <f t="array" ref="J6963">XLOOKUP('Transaction Data'!$G6963,Product_Code,Biscuit_Brand)</f>
        <v>Butter Crunch</v>
      </c>
      <c r="K6963" s="2">
        <f t="array" ref="K6963">XLOOKUP('Transaction Data'!$G6963,Product_Code,Cost)</f>
        <v>10</v>
      </c>
      <c r="L6963" s="2">
        <f t="array" ref="L6963">XLOOKUP('Transaction Data'!$G6963,Product_Code,Unit_Price)</f>
        <v>11</v>
      </c>
      <c r="M6963" s="3">
        <f>'Transaction Data'!$F6963*'Transaction Data'!$K6963</f>
        <v>1890</v>
      </c>
      <c r="N6963" s="3">
        <f>'Transaction Data'!$F6963*'Transaction Data'!$L6963</f>
        <v>2079</v>
      </c>
      <c r="O6963" s="3">
        <f>'Transaction Data'!$N6963-'Transaction Data'!$M6963</f>
        <v>189</v>
      </c>
      <c r="P6963" s="2">
        <f>DATEDIF('Transaction Data'!$D6963,'Transaction Data'!$A6963,"y")</f>
        <v>27</v>
      </c>
      <c r="Q6963" s="2" t="str">
        <f>FLOOR('Transaction Data'!$P6963,15)&amp;"-"&amp;FLOOR('Transaction Data'!$P6963,15)+14</f>
        <v>15-29</v>
      </c>
      <c r="R6963" s="2" t="str">
        <f>IF('Transaction Data'!$L6963&lt;=10,"Less Expensive","Expensive")</f>
        <v>Expensive</v>
      </c>
      <c r="S6963" s="4">
        <f>WEEKDAY('Transaction Data'!$A6963)</f>
        <v>4</v>
      </c>
      <c r="T6963" s="2" t="str">
        <f>IF(WEEKDAY('Transaction Data'!$A6963,2)&lt;6,"Weekday","Weekend")</f>
        <v>Weekday</v>
      </c>
    </row>
    <row r="6964" ht="15.75" customHeight="1">
      <c r="A6964" s="1">
        <v>45313.0</v>
      </c>
      <c r="B6964" s="2" t="s">
        <v>6436</v>
      </c>
      <c r="C6964" s="2" t="s">
        <v>69</v>
      </c>
      <c r="D6964" s="1">
        <v>34242.0</v>
      </c>
      <c r="E6964" s="2" t="s">
        <v>27</v>
      </c>
      <c r="F6964" s="2">
        <v>219.0</v>
      </c>
      <c r="G6964" s="2" t="s">
        <v>61</v>
      </c>
      <c r="H6964" s="2" t="s">
        <v>52</v>
      </c>
      <c r="I6964" s="2" t="s">
        <v>25</v>
      </c>
      <c r="J6964" s="2" t="str">
        <f t="array" ref="J6964">XLOOKUP('Transaction Data'!$G6964,Product_Code,Biscuit_Brand)</f>
        <v>Choco Delight</v>
      </c>
      <c r="K6964" s="2">
        <f t="array" ref="K6964">XLOOKUP('Transaction Data'!$G6964,Product_Code,Cost)</f>
        <v>3</v>
      </c>
      <c r="L6964" s="2">
        <f t="array" ref="L6964">XLOOKUP('Transaction Data'!$G6964,Product_Code,Unit_Price)</f>
        <v>5</v>
      </c>
      <c r="M6964" s="3">
        <f>'Transaction Data'!$F6964*'Transaction Data'!$K6964</f>
        <v>657</v>
      </c>
      <c r="N6964" s="3">
        <f>'Transaction Data'!$F6964*'Transaction Data'!$L6964</f>
        <v>1095</v>
      </c>
      <c r="O6964" s="3">
        <f>'Transaction Data'!$N6964-'Transaction Data'!$M6964</f>
        <v>438</v>
      </c>
      <c r="P6964" s="2">
        <f>DATEDIF('Transaction Data'!$D6964,'Transaction Data'!$A6964,"y")</f>
        <v>30</v>
      </c>
      <c r="Q6964" s="2" t="str">
        <f>FLOOR('Transaction Data'!$P6964,15)&amp;"-"&amp;FLOOR('Transaction Data'!$P6964,15)+14</f>
        <v>30-44</v>
      </c>
      <c r="R6964" s="2" t="str">
        <f>IF('Transaction Data'!$L6964&lt;=10,"Less Expensive","Expensive")</f>
        <v>Less Expensive</v>
      </c>
      <c r="S6964" s="4">
        <f>WEEKDAY('Transaction Data'!$A6964)</f>
        <v>2</v>
      </c>
      <c r="T6964" s="2" t="str">
        <f>IF(WEEKDAY('Transaction Data'!$A6964,2)&lt;6,"Weekday","Weekend")</f>
        <v>Weekday</v>
      </c>
    </row>
    <row r="6965" ht="15.75" customHeight="1">
      <c r="A6965" s="1">
        <v>45484.0</v>
      </c>
      <c r="B6965" s="2" t="s">
        <v>6437</v>
      </c>
      <c r="C6965" s="2" t="s">
        <v>21</v>
      </c>
      <c r="D6965" s="1">
        <v>30896.0</v>
      </c>
      <c r="E6965" s="2" t="s">
        <v>63</v>
      </c>
      <c r="F6965" s="2">
        <v>16.0</v>
      </c>
      <c r="G6965" s="2" t="s">
        <v>33</v>
      </c>
      <c r="H6965" s="2" t="s">
        <v>34</v>
      </c>
      <c r="I6965" s="2" t="s">
        <v>25</v>
      </c>
      <c r="J6965" s="2" t="str">
        <f t="array" ref="J6965">XLOOKUP('Transaction Data'!$G6965,Product_Code,Biscuit_Brand)</f>
        <v>Caramel Biscuits</v>
      </c>
      <c r="K6965" s="2">
        <f t="array" ref="K6965">XLOOKUP('Transaction Data'!$G6965,Product_Code,Cost)</f>
        <v>18</v>
      </c>
      <c r="L6965" s="2">
        <f t="array" ref="L6965">XLOOKUP('Transaction Data'!$G6965,Product_Code,Unit_Price)</f>
        <v>22</v>
      </c>
      <c r="M6965" s="3">
        <f>'Transaction Data'!$F6965*'Transaction Data'!$K6965</f>
        <v>288</v>
      </c>
      <c r="N6965" s="3">
        <f>'Transaction Data'!$F6965*'Transaction Data'!$L6965</f>
        <v>352</v>
      </c>
      <c r="O6965" s="3">
        <f>'Transaction Data'!$N6965-'Transaction Data'!$M6965</f>
        <v>64</v>
      </c>
      <c r="P6965" s="2">
        <f>DATEDIF('Transaction Data'!$D6965,'Transaction Data'!$A6965,"y")</f>
        <v>39</v>
      </c>
      <c r="Q6965" s="2" t="str">
        <f>FLOOR('Transaction Data'!$P6965,15)&amp;"-"&amp;FLOOR('Transaction Data'!$P6965,15)+14</f>
        <v>30-44</v>
      </c>
      <c r="R6965" s="2" t="str">
        <f>IF('Transaction Data'!$L6965&lt;=10,"Less Expensive","Expensive")</f>
        <v>Expensive</v>
      </c>
      <c r="S6965" s="4">
        <f>WEEKDAY('Transaction Data'!$A6965)</f>
        <v>5</v>
      </c>
      <c r="T6965" s="2" t="str">
        <f>IF(WEEKDAY('Transaction Data'!$A6965,2)&lt;6,"Weekday","Weekend")</f>
        <v>Weekday</v>
      </c>
    </row>
    <row r="6966" ht="15.75" customHeight="1">
      <c r="A6966" s="1">
        <v>45500.0</v>
      </c>
      <c r="B6966" s="2" t="s">
        <v>6438</v>
      </c>
      <c r="C6966" s="2" t="s">
        <v>69</v>
      </c>
      <c r="D6966" s="1">
        <v>24300.0</v>
      </c>
      <c r="E6966" s="2" t="s">
        <v>22</v>
      </c>
      <c r="F6966" s="2">
        <v>43.0</v>
      </c>
      <c r="G6966" s="2" t="s">
        <v>55</v>
      </c>
      <c r="H6966" s="2" t="s">
        <v>34</v>
      </c>
      <c r="I6966" s="2" t="s">
        <v>25</v>
      </c>
      <c r="J6966" s="2" t="str">
        <f t="array" ref="J6966">XLOOKUP('Transaction Data'!$G6966,Product_Code,Biscuit_Brand)</f>
        <v>Vanilla Wafers</v>
      </c>
      <c r="K6966" s="2">
        <f t="array" ref="K6966">XLOOKUP('Transaction Data'!$G6966,Product_Code,Cost)</f>
        <v>18</v>
      </c>
      <c r="L6966" s="2">
        <f t="array" ref="L6966">XLOOKUP('Transaction Data'!$G6966,Product_Code,Unit_Price)</f>
        <v>36</v>
      </c>
      <c r="M6966" s="3">
        <f>'Transaction Data'!$F6966*'Transaction Data'!$K6966</f>
        <v>774</v>
      </c>
      <c r="N6966" s="3">
        <f>'Transaction Data'!$F6966*'Transaction Data'!$L6966</f>
        <v>1548</v>
      </c>
      <c r="O6966" s="3">
        <f>'Transaction Data'!$N6966-'Transaction Data'!$M6966</f>
        <v>774</v>
      </c>
      <c r="P6966" s="2">
        <f>DATEDIF('Transaction Data'!$D6966,'Transaction Data'!$A6966,"y")</f>
        <v>58</v>
      </c>
      <c r="Q6966" s="2" t="str">
        <f>FLOOR('Transaction Data'!$P6966,15)&amp;"-"&amp;FLOOR('Transaction Data'!$P6966,15)+14</f>
        <v>45-59</v>
      </c>
      <c r="R6966" s="2" t="str">
        <f>IF('Transaction Data'!$L6966&lt;=10,"Less Expensive","Expensive")</f>
        <v>Expensive</v>
      </c>
      <c r="S6966" s="4">
        <f>WEEKDAY('Transaction Data'!$A6966)</f>
        <v>7</v>
      </c>
      <c r="T6966" s="2" t="str">
        <f>IF(WEEKDAY('Transaction Data'!$A6966,2)&lt;6,"Weekday","Weekend")</f>
        <v>Weekend</v>
      </c>
    </row>
    <row r="6967" ht="15.75" customHeight="1">
      <c r="A6967" s="1">
        <v>45453.0</v>
      </c>
      <c r="B6967" s="2" t="s">
        <v>6439</v>
      </c>
      <c r="C6967" s="2" t="s">
        <v>32</v>
      </c>
      <c r="D6967" s="1">
        <v>22034.0</v>
      </c>
      <c r="E6967" s="2" t="s">
        <v>37</v>
      </c>
      <c r="F6967" s="2">
        <v>30.0</v>
      </c>
      <c r="G6967" s="2" t="s">
        <v>44</v>
      </c>
      <c r="H6967" s="2" t="s">
        <v>39</v>
      </c>
      <c r="I6967" s="2" t="s">
        <v>25</v>
      </c>
      <c r="J6967" s="2" t="str">
        <f t="array" ref="J6967">XLOOKUP('Transaction Data'!$G6967,Product_Code,Biscuit_Brand)</f>
        <v>Butter Crunch</v>
      </c>
      <c r="K6967" s="2">
        <f t="array" ref="K6967">XLOOKUP('Transaction Data'!$G6967,Product_Code,Cost)</f>
        <v>10</v>
      </c>
      <c r="L6967" s="2">
        <f t="array" ref="L6967">XLOOKUP('Transaction Data'!$G6967,Product_Code,Unit_Price)</f>
        <v>11</v>
      </c>
      <c r="M6967" s="3">
        <f>'Transaction Data'!$F6967*'Transaction Data'!$K6967</f>
        <v>300</v>
      </c>
      <c r="N6967" s="3">
        <f>'Transaction Data'!$F6967*'Transaction Data'!$L6967</f>
        <v>330</v>
      </c>
      <c r="O6967" s="3">
        <f>'Transaction Data'!$N6967-'Transaction Data'!$M6967</f>
        <v>30</v>
      </c>
      <c r="P6967" s="2">
        <f>DATEDIF('Transaction Data'!$D6967,'Transaction Data'!$A6967,"y")</f>
        <v>64</v>
      </c>
      <c r="Q6967" s="2" t="str">
        <f>FLOOR('Transaction Data'!$P6967,15)&amp;"-"&amp;FLOOR('Transaction Data'!$P6967,15)+14</f>
        <v>60-74</v>
      </c>
      <c r="R6967" s="2" t="str">
        <f>IF('Transaction Data'!$L6967&lt;=10,"Less Expensive","Expensive")</f>
        <v>Expensive</v>
      </c>
      <c r="S6967" s="4">
        <f>WEEKDAY('Transaction Data'!$A6967)</f>
        <v>2</v>
      </c>
      <c r="T6967" s="2" t="str">
        <f>IF(WEEKDAY('Transaction Data'!$A6967,2)&lt;6,"Weekday","Weekend")</f>
        <v>Weekday</v>
      </c>
    </row>
    <row r="6968" ht="15.75" customHeight="1">
      <c r="A6968" s="1">
        <v>45313.0</v>
      </c>
      <c r="B6968" s="2" t="s">
        <v>6440</v>
      </c>
      <c r="C6968" s="2" t="s">
        <v>78</v>
      </c>
      <c r="D6968" s="1">
        <v>18225.0</v>
      </c>
      <c r="E6968" s="2" t="s">
        <v>37</v>
      </c>
      <c r="F6968" s="2">
        <v>62.0</v>
      </c>
      <c r="G6968" s="2" t="s">
        <v>38</v>
      </c>
      <c r="H6968" s="2" t="s">
        <v>42</v>
      </c>
      <c r="I6968" s="2" t="s">
        <v>25</v>
      </c>
      <c r="J6968" s="2" t="str">
        <f t="array" ref="J6968">XLOOKUP('Transaction Data'!$G6968,Product_Code,Biscuit_Brand)</f>
        <v>Ginger Snaps</v>
      </c>
      <c r="K6968" s="2">
        <f t="array" ref="K6968">XLOOKUP('Transaction Data'!$G6968,Product_Code,Cost)</f>
        <v>14</v>
      </c>
      <c r="L6968" s="2">
        <f t="array" ref="L6968">XLOOKUP('Transaction Data'!$G6968,Product_Code,Unit_Price)</f>
        <v>28</v>
      </c>
      <c r="M6968" s="3">
        <f>'Transaction Data'!$F6968*'Transaction Data'!$K6968</f>
        <v>868</v>
      </c>
      <c r="N6968" s="3">
        <f>'Transaction Data'!$F6968*'Transaction Data'!$L6968</f>
        <v>1736</v>
      </c>
      <c r="O6968" s="3">
        <f>'Transaction Data'!$N6968-'Transaction Data'!$M6968</f>
        <v>868</v>
      </c>
      <c r="P6968" s="2">
        <f>DATEDIF('Transaction Data'!$D6968,'Transaction Data'!$A6968,"y")</f>
        <v>74</v>
      </c>
      <c r="Q6968" s="2" t="str">
        <f>FLOOR('Transaction Data'!$P6968,15)&amp;"-"&amp;FLOOR('Transaction Data'!$P6968,15)+14</f>
        <v>60-74</v>
      </c>
      <c r="R6968" s="2" t="str">
        <f>IF('Transaction Data'!$L6968&lt;=10,"Less Expensive","Expensive")</f>
        <v>Expensive</v>
      </c>
      <c r="S6968" s="4">
        <f>WEEKDAY('Transaction Data'!$A6968)</f>
        <v>2</v>
      </c>
      <c r="T6968" s="2" t="str">
        <f>IF(WEEKDAY('Transaction Data'!$A6968,2)&lt;6,"Weekday","Weekend")</f>
        <v>Weekday</v>
      </c>
    </row>
    <row r="6969" ht="15.75" customHeight="1">
      <c r="A6969" s="1">
        <v>45407.0</v>
      </c>
      <c r="B6969" s="2" t="s">
        <v>6441</v>
      </c>
      <c r="C6969" s="2" t="s">
        <v>54</v>
      </c>
      <c r="D6969" s="1">
        <v>33287.0</v>
      </c>
      <c r="E6969" s="2" t="s">
        <v>63</v>
      </c>
      <c r="F6969" s="2">
        <v>287.0</v>
      </c>
      <c r="G6969" s="2" t="s">
        <v>48</v>
      </c>
      <c r="H6969" s="2" t="s">
        <v>45</v>
      </c>
      <c r="I6969" s="2" t="s">
        <v>25</v>
      </c>
      <c r="J6969" s="2" t="str">
        <f t="array" ref="J6969">XLOOKUP('Transaction Data'!$G6969,Product_Code,Biscuit_Brand)</f>
        <v>Lemon Crisps</v>
      </c>
      <c r="K6969" s="2">
        <f t="array" ref="K6969">XLOOKUP('Transaction Data'!$G6969,Product_Code,Cost)</f>
        <v>7</v>
      </c>
      <c r="L6969" s="2">
        <f t="array" ref="L6969">XLOOKUP('Transaction Data'!$G6969,Product_Code,Unit_Price)</f>
        <v>9</v>
      </c>
      <c r="M6969" s="3">
        <f>'Transaction Data'!$F6969*'Transaction Data'!$K6969</f>
        <v>2009</v>
      </c>
      <c r="N6969" s="3">
        <f>'Transaction Data'!$F6969*'Transaction Data'!$L6969</f>
        <v>2583</v>
      </c>
      <c r="O6969" s="3">
        <f>'Transaction Data'!$N6969-'Transaction Data'!$M6969</f>
        <v>574</v>
      </c>
      <c r="P6969" s="2">
        <f>DATEDIF('Transaction Data'!$D6969,'Transaction Data'!$A6969,"y")</f>
        <v>33</v>
      </c>
      <c r="Q6969" s="2" t="str">
        <f>FLOOR('Transaction Data'!$P6969,15)&amp;"-"&amp;FLOOR('Transaction Data'!$P6969,15)+14</f>
        <v>30-44</v>
      </c>
      <c r="R6969" s="2" t="str">
        <f>IF('Transaction Data'!$L6969&lt;=10,"Less Expensive","Expensive")</f>
        <v>Less Expensive</v>
      </c>
      <c r="S6969" s="4">
        <f>WEEKDAY('Transaction Data'!$A6969)</f>
        <v>5</v>
      </c>
      <c r="T6969" s="2" t="str">
        <f>IF(WEEKDAY('Transaction Data'!$A6969,2)&lt;6,"Weekday","Weekend")</f>
        <v>Weekday</v>
      </c>
    </row>
    <row r="6970" ht="15.75" customHeight="1">
      <c r="A6970" s="1">
        <v>45298.0</v>
      </c>
      <c r="B6970" s="2" t="s">
        <v>6192</v>
      </c>
      <c r="C6970" s="2" t="s">
        <v>65</v>
      </c>
      <c r="D6970" s="1">
        <v>35542.0</v>
      </c>
      <c r="E6970" s="2" t="s">
        <v>22</v>
      </c>
      <c r="F6970" s="2">
        <v>71.0</v>
      </c>
      <c r="G6970" s="2" t="s">
        <v>48</v>
      </c>
      <c r="H6970" s="2" t="s">
        <v>49</v>
      </c>
      <c r="I6970" s="2" t="s">
        <v>30</v>
      </c>
      <c r="J6970" s="2" t="str">
        <f t="array" ref="J6970">XLOOKUP('Transaction Data'!$G6970,Product_Code,Biscuit_Brand)</f>
        <v>Lemon Crisps</v>
      </c>
      <c r="K6970" s="2">
        <f t="array" ref="K6970">XLOOKUP('Transaction Data'!$G6970,Product_Code,Cost)</f>
        <v>7</v>
      </c>
      <c r="L6970" s="2">
        <f t="array" ref="L6970">XLOOKUP('Transaction Data'!$G6970,Product_Code,Unit_Price)</f>
        <v>9</v>
      </c>
      <c r="M6970" s="3">
        <f>'Transaction Data'!$F6970*'Transaction Data'!$K6970</f>
        <v>497</v>
      </c>
      <c r="N6970" s="3">
        <f>'Transaction Data'!$F6970*'Transaction Data'!$L6970</f>
        <v>639</v>
      </c>
      <c r="O6970" s="3">
        <f>'Transaction Data'!$N6970-'Transaction Data'!$M6970</f>
        <v>142</v>
      </c>
      <c r="P6970" s="2">
        <f>DATEDIF('Transaction Data'!$D6970,'Transaction Data'!$A6970,"y")</f>
        <v>26</v>
      </c>
      <c r="Q6970" s="2" t="str">
        <f>FLOOR('Transaction Data'!$P6970,15)&amp;"-"&amp;FLOOR('Transaction Data'!$P6970,15)+14</f>
        <v>15-29</v>
      </c>
      <c r="R6970" s="2" t="str">
        <f>IF('Transaction Data'!$L6970&lt;=10,"Less Expensive","Expensive")</f>
        <v>Less Expensive</v>
      </c>
      <c r="S6970" s="4">
        <f>WEEKDAY('Transaction Data'!$A6970)</f>
        <v>1</v>
      </c>
      <c r="T6970" s="2" t="str">
        <f>IF(WEEKDAY('Transaction Data'!$A6970,2)&lt;6,"Weekday","Weekend")</f>
        <v>Weekend</v>
      </c>
    </row>
    <row r="6971" ht="15.75" customHeight="1">
      <c r="A6971" s="1">
        <v>45448.0</v>
      </c>
      <c r="B6971" s="2" t="s">
        <v>4812</v>
      </c>
      <c r="C6971" s="2" t="s">
        <v>65</v>
      </c>
      <c r="D6971" s="1">
        <v>17298.0</v>
      </c>
      <c r="E6971" s="2" t="s">
        <v>37</v>
      </c>
      <c r="F6971" s="2">
        <v>341.0</v>
      </c>
      <c r="G6971" s="2" t="s">
        <v>23</v>
      </c>
      <c r="H6971" s="2" t="s">
        <v>52</v>
      </c>
      <c r="I6971" s="2" t="s">
        <v>25</v>
      </c>
      <c r="J6971" s="2" t="str">
        <f t="array" ref="J6971">XLOOKUP('Transaction Data'!$G6971,Product_Code,Biscuit_Brand)</f>
        <v>Cinnamon Swirls</v>
      </c>
      <c r="K6971" s="2">
        <f t="array" ref="K6971">XLOOKUP('Transaction Data'!$G6971,Product_Code,Cost)</f>
        <v>10</v>
      </c>
      <c r="L6971" s="2">
        <f t="array" ref="L6971">XLOOKUP('Transaction Data'!$G6971,Product_Code,Unit_Price)</f>
        <v>14</v>
      </c>
      <c r="M6971" s="3">
        <f>'Transaction Data'!$F6971*'Transaction Data'!$K6971</f>
        <v>3410</v>
      </c>
      <c r="N6971" s="3">
        <f>'Transaction Data'!$F6971*'Transaction Data'!$L6971</f>
        <v>4774</v>
      </c>
      <c r="O6971" s="3">
        <f>'Transaction Data'!$N6971-'Transaction Data'!$M6971</f>
        <v>1364</v>
      </c>
      <c r="P6971" s="2">
        <f>DATEDIF('Transaction Data'!$D6971,'Transaction Data'!$A6971,"y")</f>
        <v>77</v>
      </c>
      <c r="Q6971" s="2" t="str">
        <f>FLOOR('Transaction Data'!$P6971,15)&amp;"-"&amp;FLOOR('Transaction Data'!$P6971,15)+14</f>
        <v>75-89</v>
      </c>
      <c r="R6971" s="2" t="str">
        <f>IF('Transaction Data'!$L6971&lt;=10,"Less Expensive","Expensive")</f>
        <v>Expensive</v>
      </c>
      <c r="S6971" s="4">
        <f>WEEKDAY('Transaction Data'!$A6971)</f>
        <v>4</v>
      </c>
      <c r="T6971" s="2" t="str">
        <f>IF(WEEKDAY('Transaction Data'!$A6971,2)&lt;6,"Weekday","Weekend")</f>
        <v>Weekday</v>
      </c>
    </row>
    <row r="6972" ht="15.75" customHeight="1">
      <c r="A6972" s="1">
        <v>45477.0</v>
      </c>
      <c r="B6972" s="2" t="s">
        <v>6442</v>
      </c>
      <c r="C6972" s="2" t="s">
        <v>47</v>
      </c>
      <c r="D6972" s="1">
        <v>17966.0</v>
      </c>
      <c r="E6972" s="2" t="s">
        <v>37</v>
      </c>
      <c r="F6972" s="2">
        <v>17.0</v>
      </c>
      <c r="G6972" s="2" t="s">
        <v>38</v>
      </c>
      <c r="H6972" s="2" t="s">
        <v>49</v>
      </c>
      <c r="I6972" s="2" t="s">
        <v>25</v>
      </c>
      <c r="J6972" s="2" t="str">
        <f t="array" ref="J6972">XLOOKUP('Transaction Data'!$G6972,Product_Code,Biscuit_Brand)</f>
        <v>Ginger Snaps</v>
      </c>
      <c r="K6972" s="2">
        <f t="array" ref="K6972">XLOOKUP('Transaction Data'!$G6972,Product_Code,Cost)</f>
        <v>14</v>
      </c>
      <c r="L6972" s="2">
        <f t="array" ref="L6972">XLOOKUP('Transaction Data'!$G6972,Product_Code,Unit_Price)</f>
        <v>28</v>
      </c>
      <c r="M6972" s="3">
        <f>'Transaction Data'!$F6972*'Transaction Data'!$K6972</f>
        <v>238</v>
      </c>
      <c r="N6972" s="3">
        <f>'Transaction Data'!$F6972*'Transaction Data'!$L6972</f>
        <v>476</v>
      </c>
      <c r="O6972" s="3">
        <f>'Transaction Data'!$N6972-'Transaction Data'!$M6972</f>
        <v>238</v>
      </c>
      <c r="P6972" s="2">
        <f>DATEDIF('Transaction Data'!$D6972,'Transaction Data'!$A6972,"y")</f>
        <v>75</v>
      </c>
      <c r="Q6972" s="2" t="str">
        <f>FLOOR('Transaction Data'!$P6972,15)&amp;"-"&amp;FLOOR('Transaction Data'!$P6972,15)+14</f>
        <v>75-89</v>
      </c>
      <c r="R6972" s="2" t="str">
        <f>IF('Transaction Data'!$L6972&lt;=10,"Less Expensive","Expensive")</f>
        <v>Expensive</v>
      </c>
      <c r="S6972" s="4">
        <f>WEEKDAY('Transaction Data'!$A6972)</f>
        <v>5</v>
      </c>
      <c r="T6972" s="2" t="str">
        <f>IF(WEEKDAY('Transaction Data'!$A6972,2)&lt;6,"Weekday","Weekend")</f>
        <v>Weekday</v>
      </c>
    </row>
    <row r="6973" ht="15.75" customHeight="1">
      <c r="A6973" s="1">
        <v>45502.0</v>
      </c>
      <c r="B6973" s="2" t="s">
        <v>6443</v>
      </c>
      <c r="C6973" s="2" t="s">
        <v>72</v>
      </c>
      <c r="D6973" s="1">
        <v>22638.0</v>
      </c>
      <c r="E6973" s="2" t="s">
        <v>37</v>
      </c>
      <c r="F6973" s="2">
        <v>145.0</v>
      </c>
      <c r="G6973" s="2" t="s">
        <v>38</v>
      </c>
      <c r="H6973" s="2" t="s">
        <v>52</v>
      </c>
      <c r="I6973" s="2" t="s">
        <v>25</v>
      </c>
      <c r="J6973" s="2" t="str">
        <f t="array" ref="J6973">XLOOKUP('Transaction Data'!$G6973,Product_Code,Biscuit_Brand)</f>
        <v>Ginger Snaps</v>
      </c>
      <c r="K6973" s="2">
        <f t="array" ref="K6973">XLOOKUP('Transaction Data'!$G6973,Product_Code,Cost)</f>
        <v>14</v>
      </c>
      <c r="L6973" s="2">
        <f t="array" ref="L6973">XLOOKUP('Transaction Data'!$G6973,Product_Code,Unit_Price)</f>
        <v>28</v>
      </c>
      <c r="M6973" s="3">
        <f>'Transaction Data'!$F6973*'Transaction Data'!$K6973</f>
        <v>2030</v>
      </c>
      <c r="N6973" s="3">
        <f>'Transaction Data'!$F6973*'Transaction Data'!$L6973</f>
        <v>4060</v>
      </c>
      <c r="O6973" s="3">
        <f>'Transaction Data'!$N6973-'Transaction Data'!$M6973</f>
        <v>2030</v>
      </c>
      <c r="P6973" s="2">
        <f>DATEDIF('Transaction Data'!$D6973,'Transaction Data'!$A6973,"y")</f>
        <v>62</v>
      </c>
      <c r="Q6973" s="2" t="str">
        <f>FLOOR('Transaction Data'!$P6973,15)&amp;"-"&amp;FLOOR('Transaction Data'!$P6973,15)+14</f>
        <v>60-74</v>
      </c>
      <c r="R6973" s="2" t="str">
        <f>IF('Transaction Data'!$L6973&lt;=10,"Less Expensive","Expensive")</f>
        <v>Expensive</v>
      </c>
      <c r="S6973" s="4">
        <f>WEEKDAY('Transaction Data'!$A6973)</f>
        <v>2</v>
      </c>
      <c r="T6973" s="2" t="str">
        <f>IF(WEEKDAY('Transaction Data'!$A6973,2)&lt;6,"Weekday","Weekend")</f>
        <v>Weekday</v>
      </c>
    </row>
    <row r="6974" ht="15.75" customHeight="1">
      <c r="A6974" s="1">
        <v>45364.0</v>
      </c>
      <c r="B6974" s="2" t="s">
        <v>6444</v>
      </c>
      <c r="C6974" s="2" t="s">
        <v>78</v>
      </c>
      <c r="D6974" s="1">
        <v>32435.0</v>
      </c>
      <c r="E6974" s="2" t="s">
        <v>63</v>
      </c>
      <c r="F6974" s="2">
        <v>59.0</v>
      </c>
      <c r="G6974" s="2" t="s">
        <v>23</v>
      </c>
      <c r="H6974" s="2" t="s">
        <v>52</v>
      </c>
      <c r="I6974" s="2" t="s">
        <v>25</v>
      </c>
      <c r="J6974" s="2" t="str">
        <f t="array" ref="J6974">XLOOKUP('Transaction Data'!$G6974,Product_Code,Biscuit_Brand)</f>
        <v>Cinnamon Swirls</v>
      </c>
      <c r="K6974" s="2">
        <f t="array" ref="K6974">XLOOKUP('Transaction Data'!$G6974,Product_Code,Cost)</f>
        <v>10</v>
      </c>
      <c r="L6974" s="2">
        <f t="array" ref="L6974">XLOOKUP('Transaction Data'!$G6974,Product_Code,Unit_Price)</f>
        <v>14</v>
      </c>
      <c r="M6974" s="3">
        <f>'Transaction Data'!$F6974*'Transaction Data'!$K6974</f>
        <v>590</v>
      </c>
      <c r="N6974" s="3">
        <f>'Transaction Data'!$F6974*'Transaction Data'!$L6974</f>
        <v>826</v>
      </c>
      <c r="O6974" s="3">
        <f>'Transaction Data'!$N6974-'Transaction Data'!$M6974</f>
        <v>236</v>
      </c>
      <c r="P6974" s="2">
        <f>DATEDIF('Transaction Data'!$D6974,'Transaction Data'!$A6974,"y")</f>
        <v>35</v>
      </c>
      <c r="Q6974" s="2" t="str">
        <f>FLOOR('Transaction Data'!$P6974,15)&amp;"-"&amp;FLOOR('Transaction Data'!$P6974,15)+14</f>
        <v>30-44</v>
      </c>
      <c r="R6974" s="2" t="str">
        <f>IF('Transaction Data'!$L6974&lt;=10,"Less Expensive","Expensive")</f>
        <v>Expensive</v>
      </c>
      <c r="S6974" s="4">
        <f>WEEKDAY('Transaction Data'!$A6974)</f>
        <v>4</v>
      </c>
      <c r="T6974" s="2" t="str">
        <f>IF(WEEKDAY('Transaction Data'!$A6974,2)&lt;6,"Weekday","Weekend")</f>
        <v>Weekday</v>
      </c>
    </row>
    <row r="6975" ht="15.75" customHeight="1">
      <c r="A6975" s="1">
        <v>45352.0</v>
      </c>
      <c r="B6975" s="2" t="s">
        <v>860</v>
      </c>
      <c r="C6975" s="2" t="s">
        <v>21</v>
      </c>
      <c r="D6975" s="1">
        <v>36101.0</v>
      </c>
      <c r="E6975" s="2" t="s">
        <v>27</v>
      </c>
      <c r="F6975" s="2">
        <v>36.0</v>
      </c>
      <c r="G6975" s="2" t="s">
        <v>28</v>
      </c>
      <c r="H6975" s="2" t="s">
        <v>45</v>
      </c>
      <c r="I6975" s="2" t="s">
        <v>25</v>
      </c>
      <c r="J6975" s="2" t="str">
        <f t="array" ref="J6975">XLOOKUP('Transaction Data'!$G6975,Product_Code,Biscuit_Brand)</f>
        <v>Shortbread</v>
      </c>
      <c r="K6975" s="2">
        <f t="array" ref="K6975">XLOOKUP('Transaction Data'!$G6975,Product_Code,Cost)</f>
        <v>10</v>
      </c>
      <c r="L6975" s="2">
        <f t="array" ref="L6975">XLOOKUP('Transaction Data'!$G6975,Product_Code,Unit_Price)</f>
        <v>45</v>
      </c>
      <c r="M6975" s="3">
        <f>'Transaction Data'!$F6975*'Transaction Data'!$K6975</f>
        <v>360</v>
      </c>
      <c r="N6975" s="3">
        <f>'Transaction Data'!$F6975*'Transaction Data'!$L6975</f>
        <v>1620</v>
      </c>
      <c r="O6975" s="3">
        <f>'Transaction Data'!$N6975-'Transaction Data'!$M6975</f>
        <v>1260</v>
      </c>
      <c r="P6975" s="2">
        <f>DATEDIF('Transaction Data'!$D6975,'Transaction Data'!$A6975,"y")</f>
        <v>25</v>
      </c>
      <c r="Q6975" s="2" t="str">
        <f>FLOOR('Transaction Data'!$P6975,15)&amp;"-"&amp;FLOOR('Transaction Data'!$P6975,15)+14</f>
        <v>15-29</v>
      </c>
      <c r="R6975" s="2" t="str">
        <f>IF('Transaction Data'!$L6975&lt;=10,"Less Expensive","Expensive")</f>
        <v>Expensive</v>
      </c>
      <c r="S6975" s="4">
        <f>WEEKDAY('Transaction Data'!$A6975)</f>
        <v>6</v>
      </c>
      <c r="T6975" s="2" t="str">
        <f>IF(WEEKDAY('Transaction Data'!$A6975,2)&lt;6,"Weekday","Weekend")</f>
        <v>Weekday</v>
      </c>
    </row>
    <row r="6976" ht="15.75" customHeight="1">
      <c r="A6976" s="1">
        <v>45399.0</v>
      </c>
      <c r="B6976" s="2" t="s">
        <v>6445</v>
      </c>
      <c r="C6976" s="2" t="s">
        <v>21</v>
      </c>
      <c r="D6976" s="1">
        <v>37544.0</v>
      </c>
      <c r="E6976" s="2" t="s">
        <v>22</v>
      </c>
      <c r="F6976" s="2">
        <v>494.0</v>
      </c>
      <c r="G6976" s="2" t="s">
        <v>44</v>
      </c>
      <c r="H6976" s="2" t="s">
        <v>49</v>
      </c>
      <c r="I6976" s="2" t="s">
        <v>25</v>
      </c>
      <c r="J6976" s="2" t="str">
        <f t="array" ref="J6976">XLOOKUP('Transaction Data'!$G6976,Product_Code,Biscuit_Brand)</f>
        <v>Butter Crunch</v>
      </c>
      <c r="K6976" s="2">
        <f t="array" ref="K6976">XLOOKUP('Transaction Data'!$G6976,Product_Code,Cost)</f>
        <v>10</v>
      </c>
      <c r="L6976" s="2">
        <f t="array" ref="L6976">XLOOKUP('Transaction Data'!$G6976,Product_Code,Unit_Price)</f>
        <v>11</v>
      </c>
      <c r="M6976" s="3">
        <f>'Transaction Data'!$F6976*'Transaction Data'!$K6976</f>
        <v>4940</v>
      </c>
      <c r="N6976" s="3">
        <f>'Transaction Data'!$F6976*'Transaction Data'!$L6976</f>
        <v>5434</v>
      </c>
      <c r="O6976" s="3">
        <f>'Transaction Data'!$N6976-'Transaction Data'!$M6976</f>
        <v>494</v>
      </c>
      <c r="P6976" s="2">
        <f>DATEDIF('Transaction Data'!$D6976,'Transaction Data'!$A6976,"y")</f>
        <v>21</v>
      </c>
      <c r="Q6976" s="2" t="str">
        <f>FLOOR('Transaction Data'!$P6976,15)&amp;"-"&amp;FLOOR('Transaction Data'!$P6976,15)+14</f>
        <v>15-29</v>
      </c>
      <c r="R6976" s="2" t="str">
        <f>IF('Transaction Data'!$L6976&lt;=10,"Less Expensive","Expensive")</f>
        <v>Expensive</v>
      </c>
      <c r="S6976" s="4">
        <f>WEEKDAY('Transaction Data'!$A6976)</f>
        <v>4</v>
      </c>
      <c r="T6976" s="2" t="str">
        <f>IF(WEEKDAY('Transaction Data'!$A6976,2)&lt;6,"Weekday","Weekend")</f>
        <v>Weekday</v>
      </c>
    </row>
    <row r="6977" ht="15.75" customHeight="1">
      <c r="A6977" s="1">
        <v>45496.0</v>
      </c>
      <c r="B6977" s="2" t="s">
        <v>6446</v>
      </c>
      <c r="C6977" s="2" t="s">
        <v>65</v>
      </c>
      <c r="D6977" s="1">
        <v>22351.0</v>
      </c>
      <c r="E6977" s="2" t="s">
        <v>63</v>
      </c>
      <c r="F6977" s="2">
        <v>65.0</v>
      </c>
      <c r="G6977" s="2" t="s">
        <v>61</v>
      </c>
      <c r="H6977" s="2" t="s">
        <v>52</v>
      </c>
      <c r="I6977" s="2" t="s">
        <v>25</v>
      </c>
      <c r="J6977" s="2" t="str">
        <f t="array" ref="J6977">XLOOKUP('Transaction Data'!$G6977,Product_Code,Biscuit_Brand)</f>
        <v>Choco Delight</v>
      </c>
      <c r="K6977" s="2">
        <f t="array" ref="K6977">XLOOKUP('Transaction Data'!$G6977,Product_Code,Cost)</f>
        <v>3</v>
      </c>
      <c r="L6977" s="2">
        <f t="array" ref="L6977">XLOOKUP('Transaction Data'!$G6977,Product_Code,Unit_Price)</f>
        <v>5</v>
      </c>
      <c r="M6977" s="3">
        <f>'Transaction Data'!$F6977*'Transaction Data'!$K6977</f>
        <v>195</v>
      </c>
      <c r="N6977" s="3">
        <f>'Transaction Data'!$F6977*'Transaction Data'!$L6977</f>
        <v>325</v>
      </c>
      <c r="O6977" s="3">
        <f>'Transaction Data'!$N6977-'Transaction Data'!$M6977</f>
        <v>130</v>
      </c>
      <c r="P6977" s="2">
        <f>DATEDIF('Transaction Data'!$D6977,'Transaction Data'!$A6977,"y")</f>
        <v>63</v>
      </c>
      <c r="Q6977" s="2" t="str">
        <f>FLOOR('Transaction Data'!$P6977,15)&amp;"-"&amp;FLOOR('Transaction Data'!$P6977,15)+14</f>
        <v>60-74</v>
      </c>
      <c r="R6977" s="2" t="str">
        <f>IF('Transaction Data'!$L6977&lt;=10,"Less Expensive","Expensive")</f>
        <v>Less Expensive</v>
      </c>
      <c r="S6977" s="4">
        <f>WEEKDAY('Transaction Data'!$A6977)</f>
        <v>3</v>
      </c>
      <c r="T6977" s="2" t="str">
        <f>IF(WEEKDAY('Transaction Data'!$A6977,2)&lt;6,"Weekday","Weekend")</f>
        <v>Weekday</v>
      </c>
    </row>
    <row r="6978" ht="15.75" customHeight="1">
      <c r="A6978" s="1">
        <v>45449.0</v>
      </c>
      <c r="B6978" s="2" t="s">
        <v>6447</v>
      </c>
      <c r="C6978" s="2" t="s">
        <v>72</v>
      </c>
      <c r="D6978" s="1">
        <v>38499.0</v>
      </c>
      <c r="E6978" s="2" t="s">
        <v>22</v>
      </c>
      <c r="F6978" s="2">
        <v>168.0</v>
      </c>
      <c r="G6978" s="2" t="s">
        <v>33</v>
      </c>
      <c r="H6978" s="2" t="s">
        <v>49</v>
      </c>
      <c r="I6978" s="2" t="s">
        <v>25</v>
      </c>
      <c r="J6978" s="2" t="str">
        <f t="array" ref="J6978">XLOOKUP('Transaction Data'!$G6978,Product_Code,Biscuit_Brand)</f>
        <v>Caramel Biscuits</v>
      </c>
      <c r="K6978" s="2">
        <f t="array" ref="K6978">XLOOKUP('Transaction Data'!$G6978,Product_Code,Cost)</f>
        <v>18</v>
      </c>
      <c r="L6978" s="2">
        <f t="array" ref="L6978">XLOOKUP('Transaction Data'!$G6978,Product_Code,Unit_Price)</f>
        <v>22</v>
      </c>
      <c r="M6978" s="3">
        <f>'Transaction Data'!$F6978*'Transaction Data'!$K6978</f>
        <v>3024</v>
      </c>
      <c r="N6978" s="3">
        <f>'Transaction Data'!$F6978*'Transaction Data'!$L6978</f>
        <v>3696</v>
      </c>
      <c r="O6978" s="3">
        <f>'Transaction Data'!$N6978-'Transaction Data'!$M6978</f>
        <v>672</v>
      </c>
      <c r="P6978" s="2">
        <f>DATEDIF('Transaction Data'!$D6978,'Transaction Data'!$A6978,"y")</f>
        <v>19</v>
      </c>
      <c r="Q6978" s="2" t="str">
        <f>FLOOR('Transaction Data'!$P6978,15)&amp;"-"&amp;FLOOR('Transaction Data'!$P6978,15)+14</f>
        <v>15-29</v>
      </c>
      <c r="R6978" s="2" t="str">
        <f>IF('Transaction Data'!$L6978&lt;=10,"Less Expensive","Expensive")</f>
        <v>Expensive</v>
      </c>
      <c r="S6978" s="4">
        <f>WEEKDAY('Transaction Data'!$A6978)</f>
        <v>5</v>
      </c>
      <c r="T6978" s="2" t="str">
        <f>IF(WEEKDAY('Transaction Data'!$A6978,2)&lt;6,"Weekday","Weekend")</f>
        <v>Weekday</v>
      </c>
    </row>
    <row r="6979" ht="15.75" customHeight="1">
      <c r="A6979" s="1">
        <v>45432.0</v>
      </c>
      <c r="B6979" s="2" t="s">
        <v>6448</v>
      </c>
      <c r="C6979" s="2" t="s">
        <v>41</v>
      </c>
      <c r="D6979" s="1">
        <v>27625.0</v>
      </c>
      <c r="E6979" s="2" t="s">
        <v>27</v>
      </c>
      <c r="F6979" s="2">
        <v>302.0</v>
      </c>
      <c r="G6979" s="2" t="s">
        <v>33</v>
      </c>
      <c r="H6979" s="2" t="s">
        <v>52</v>
      </c>
      <c r="I6979" s="2" t="s">
        <v>25</v>
      </c>
      <c r="J6979" s="2" t="str">
        <f t="array" ref="J6979">XLOOKUP('Transaction Data'!$G6979,Product_Code,Biscuit_Brand)</f>
        <v>Caramel Biscuits</v>
      </c>
      <c r="K6979" s="2">
        <f t="array" ref="K6979">XLOOKUP('Transaction Data'!$G6979,Product_Code,Cost)</f>
        <v>18</v>
      </c>
      <c r="L6979" s="2">
        <f t="array" ref="L6979">XLOOKUP('Transaction Data'!$G6979,Product_Code,Unit_Price)</f>
        <v>22</v>
      </c>
      <c r="M6979" s="3">
        <f>'Transaction Data'!$F6979*'Transaction Data'!$K6979</f>
        <v>5436</v>
      </c>
      <c r="N6979" s="3">
        <f>'Transaction Data'!$F6979*'Transaction Data'!$L6979</f>
        <v>6644</v>
      </c>
      <c r="O6979" s="3">
        <f>'Transaction Data'!$N6979-'Transaction Data'!$M6979</f>
        <v>1208</v>
      </c>
      <c r="P6979" s="2">
        <f>DATEDIF('Transaction Data'!$D6979,'Transaction Data'!$A6979,"y")</f>
        <v>48</v>
      </c>
      <c r="Q6979" s="2" t="str">
        <f>FLOOR('Transaction Data'!$P6979,15)&amp;"-"&amp;FLOOR('Transaction Data'!$P6979,15)+14</f>
        <v>45-59</v>
      </c>
      <c r="R6979" s="2" t="str">
        <f>IF('Transaction Data'!$L6979&lt;=10,"Less Expensive","Expensive")</f>
        <v>Expensive</v>
      </c>
      <c r="S6979" s="4">
        <f>WEEKDAY('Transaction Data'!$A6979)</f>
        <v>2</v>
      </c>
      <c r="T6979" s="2" t="str">
        <f>IF(WEEKDAY('Transaction Data'!$A6979,2)&lt;6,"Weekday","Weekend")</f>
        <v>Weekday</v>
      </c>
    </row>
    <row r="6980" ht="15.75" customHeight="1">
      <c r="A6980" s="1">
        <v>45449.0</v>
      </c>
      <c r="B6980" s="2" t="s">
        <v>6449</v>
      </c>
      <c r="C6980" s="2" t="s">
        <v>78</v>
      </c>
      <c r="D6980" s="1">
        <v>29807.0</v>
      </c>
      <c r="E6980" s="2" t="s">
        <v>22</v>
      </c>
      <c r="F6980" s="2">
        <v>63.0</v>
      </c>
      <c r="G6980" s="2" t="s">
        <v>23</v>
      </c>
      <c r="H6980" s="2" t="s">
        <v>34</v>
      </c>
      <c r="I6980" s="2" t="s">
        <v>25</v>
      </c>
      <c r="J6980" s="2" t="str">
        <f t="array" ref="J6980">XLOOKUP('Transaction Data'!$G6980,Product_Code,Biscuit_Brand)</f>
        <v>Cinnamon Swirls</v>
      </c>
      <c r="K6980" s="2">
        <f t="array" ref="K6980">XLOOKUP('Transaction Data'!$G6980,Product_Code,Cost)</f>
        <v>10</v>
      </c>
      <c r="L6980" s="2">
        <f t="array" ref="L6980">XLOOKUP('Transaction Data'!$G6980,Product_Code,Unit_Price)</f>
        <v>14</v>
      </c>
      <c r="M6980" s="3">
        <f>'Transaction Data'!$F6980*'Transaction Data'!$K6980</f>
        <v>630</v>
      </c>
      <c r="N6980" s="3">
        <f>'Transaction Data'!$F6980*'Transaction Data'!$L6980</f>
        <v>882</v>
      </c>
      <c r="O6980" s="3">
        <f>'Transaction Data'!$N6980-'Transaction Data'!$M6980</f>
        <v>252</v>
      </c>
      <c r="P6980" s="2">
        <f>DATEDIF('Transaction Data'!$D6980,'Transaction Data'!$A6980,"y")</f>
        <v>42</v>
      </c>
      <c r="Q6980" s="2" t="str">
        <f>FLOOR('Transaction Data'!$P6980,15)&amp;"-"&amp;FLOOR('Transaction Data'!$P6980,15)+14</f>
        <v>30-44</v>
      </c>
      <c r="R6980" s="2" t="str">
        <f>IF('Transaction Data'!$L6980&lt;=10,"Less Expensive","Expensive")</f>
        <v>Expensive</v>
      </c>
      <c r="S6980" s="4">
        <f>WEEKDAY('Transaction Data'!$A6980)</f>
        <v>5</v>
      </c>
      <c r="T6980" s="2" t="str">
        <f>IF(WEEKDAY('Transaction Data'!$A6980,2)&lt;6,"Weekday","Weekend")</f>
        <v>Weekday</v>
      </c>
    </row>
    <row r="6981" ht="15.75" customHeight="1">
      <c r="A6981" s="1">
        <v>45497.0</v>
      </c>
      <c r="B6981" s="2" t="s">
        <v>6450</v>
      </c>
      <c r="C6981" s="2" t="s">
        <v>41</v>
      </c>
      <c r="D6981" s="1">
        <v>22260.0</v>
      </c>
      <c r="E6981" s="2" t="s">
        <v>27</v>
      </c>
      <c r="F6981" s="2">
        <v>214.0</v>
      </c>
      <c r="G6981" s="2" t="s">
        <v>33</v>
      </c>
      <c r="H6981" s="2" t="s">
        <v>34</v>
      </c>
      <c r="I6981" s="2" t="s">
        <v>25</v>
      </c>
      <c r="J6981" s="2" t="str">
        <f t="array" ref="J6981">XLOOKUP('Transaction Data'!$G6981,Product_Code,Biscuit_Brand)</f>
        <v>Caramel Biscuits</v>
      </c>
      <c r="K6981" s="2">
        <f t="array" ref="K6981">XLOOKUP('Transaction Data'!$G6981,Product_Code,Cost)</f>
        <v>18</v>
      </c>
      <c r="L6981" s="2">
        <f t="array" ref="L6981">XLOOKUP('Transaction Data'!$G6981,Product_Code,Unit_Price)</f>
        <v>22</v>
      </c>
      <c r="M6981" s="3">
        <f>'Transaction Data'!$F6981*'Transaction Data'!$K6981</f>
        <v>3852</v>
      </c>
      <c r="N6981" s="3">
        <f>'Transaction Data'!$F6981*'Transaction Data'!$L6981</f>
        <v>4708</v>
      </c>
      <c r="O6981" s="3">
        <f>'Transaction Data'!$N6981-'Transaction Data'!$M6981</f>
        <v>856</v>
      </c>
      <c r="P6981" s="2">
        <f>DATEDIF('Transaction Data'!$D6981,'Transaction Data'!$A6981,"y")</f>
        <v>63</v>
      </c>
      <c r="Q6981" s="2" t="str">
        <f>FLOOR('Transaction Data'!$P6981,15)&amp;"-"&amp;FLOOR('Transaction Data'!$P6981,15)+14</f>
        <v>60-74</v>
      </c>
      <c r="R6981" s="2" t="str">
        <f>IF('Transaction Data'!$L6981&lt;=10,"Less Expensive","Expensive")</f>
        <v>Expensive</v>
      </c>
      <c r="S6981" s="4">
        <f>WEEKDAY('Transaction Data'!$A6981)</f>
        <v>4</v>
      </c>
      <c r="T6981" s="2" t="str">
        <f>IF(WEEKDAY('Transaction Data'!$A6981,2)&lt;6,"Weekday","Weekend")</f>
        <v>Weekday</v>
      </c>
    </row>
    <row r="6982" ht="15.75" customHeight="1">
      <c r="A6982" s="1">
        <v>45414.0</v>
      </c>
      <c r="B6982" s="2" t="s">
        <v>5510</v>
      </c>
      <c r="C6982" s="2" t="s">
        <v>69</v>
      </c>
      <c r="D6982" s="1">
        <v>37514.0</v>
      </c>
      <c r="E6982" s="2" t="s">
        <v>27</v>
      </c>
      <c r="F6982" s="2">
        <v>80.0</v>
      </c>
      <c r="G6982" s="2" t="s">
        <v>61</v>
      </c>
      <c r="H6982" s="2" t="s">
        <v>39</v>
      </c>
      <c r="I6982" s="2" t="s">
        <v>25</v>
      </c>
      <c r="J6982" s="2" t="str">
        <f t="array" ref="J6982">XLOOKUP('Transaction Data'!$G6982,Product_Code,Biscuit_Brand)</f>
        <v>Choco Delight</v>
      </c>
      <c r="K6982" s="2">
        <f t="array" ref="K6982">XLOOKUP('Transaction Data'!$G6982,Product_Code,Cost)</f>
        <v>3</v>
      </c>
      <c r="L6982" s="2">
        <f t="array" ref="L6982">XLOOKUP('Transaction Data'!$G6982,Product_Code,Unit_Price)</f>
        <v>5</v>
      </c>
      <c r="M6982" s="3">
        <f>'Transaction Data'!$F6982*'Transaction Data'!$K6982</f>
        <v>240</v>
      </c>
      <c r="N6982" s="3">
        <f>'Transaction Data'!$F6982*'Transaction Data'!$L6982</f>
        <v>400</v>
      </c>
      <c r="O6982" s="3">
        <f>'Transaction Data'!$N6982-'Transaction Data'!$M6982</f>
        <v>160</v>
      </c>
      <c r="P6982" s="2">
        <f>DATEDIF('Transaction Data'!$D6982,'Transaction Data'!$A6982,"y")</f>
        <v>21</v>
      </c>
      <c r="Q6982" s="2" t="str">
        <f>FLOOR('Transaction Data'!$P6982,15)&amp;"-"&amp;FLOOR('Transaction Data'!$P6982,15)+14</f>
        <v>15-29</v>
      </c>
      <c r="R6982" s="2" t="str">
        <f>IF('Transaction Data'!$L6982&lt;=10,"Less Expensive","Expensive")</f>
        <v>Less Expensive</v>
      </c>
      <c r="S6982" s="4">
        <f>WEEKDAY('Transaction Data'!$A6982)</f>
        <v>5</v>
      </c>
      <c r="T6982" s="2" t="str">
        <f>IF(WEEKDAY('Transaction Data'!$A6982,2)&lt;6,"Weekday","Weekend")</f>
        <v>Weekday</v>
      </c>
    </row>
    <row r="6983" ht="15.75" customHeight="1">
      <c r="A6983" s="1">
        <v>45297.0</v>
      </c>
      <c r="B6983" s="2" t="s">
        <v>6451</v>
      </c>
      <c r="C6983" s="2" t="s">
        <v>47</v>
      </c>
      <c r="D6983" s="1">
        <v>31821.0</v>
      </c>
      <c r="E6983" s="2" t="s">
        <v>27</v>
      </c>
      <c r="F6983" s="2">
        <v>262.0</v>
      </c>
      <c r="G6983" s="2" t="s">
        <v>33</v>
      </c>
      <c r="H6983" s="2" t="s">
        <v>42</v>
      </c>
      <c r="I6983" s="2" t="s">
        <v>25</v>
      </c>
      <c r="J6983" s="2" t="str">
        <f t="array" ref="J6983">XLOOKUP('Transaction Data'!$G6983,Product_Code,Biscuit_Brand)</f>
        <v>Caramel Biscuits</v>
      </c>
      <c r="K6983" s="2">
        <f t="array" ref="K6983">XLOOKUP('Transaction Data'!$G6983,Product_Code,Cost)</f>
        <v>18</v>
      </c>
      <c r="L6983" s="2">
        <f t="array" ref="L6983">XLOOKUP('Transaction Data'!$G6983,Product_Code,Unit_Price)</f>
        <v>22</v>
      </c>
      <c r="M6983" s="3">
        <f>'Transaction Data'!$F6983*'Transaction Data'!$K6983</f>
        <v>4716</v>
      </c>
      <c r="N6983" s="3">
        <f>'Transaction Data'!$F6983*'Transaction Data'!$L6983</f>
        <v>5764</v>
      </c>
      <c r="O6983" s="3">
        <f>'Transaction Data'!$N6983-'Transaction Data'!$M6983</f>
        <v>1048</v>
      </c>
      <c r="P6983" s="2">
        <f>DATEDIF('Transaction Data'!$D6983,'Transaction Data'!$A6983,"y")</f>
        <v>36</v>
      </c>
      <c r="Q6983" s="2" t="str">
        <f>FLOOR('Transaction Data'!$P6983,15)&amp;"-"&amp;FLOOR('Transaction Data'!$P6983,15)+14</f>
        <v>30-44</v>
      </c>
      <c r="R6983" s="2" t="str">
        <f>IF('Transaction Data'!$L6983&lt;=10,"Less Expensive","Expensive")</f>
        <v>Expensive</v>
      </c>
      <c r="S6983" s="4">
        <f>WEEKDAY('Transaction Data'!$A6983)</f>
        <v>7</v>
      </c>
      <c r="T6983" s="2" t="str">
        <f>IF(WEEKDAY('Transaction Data'!$A6983,2)&lt;6,"Weekday","Weekend")</f>
        <v>Weekend</v>
      </c>
    </row>
    <row r="6984" ht="15.75" customHeight="1">
      <c r="A6984" s="1">
        <v>45402.0</v>
      </c>
      <c r="B6984" s="2" t="s">
        <v>6452</v>
      </c>
      <c r="C6984" s="2" t="s">
        <v>72</v>
      </c>
      <c r="D6984" s="1">
        <v>26465.0</v>
      </c>
      <c r="E6984" s="2" t="s">
        <v>63</v>
      </c>
      <c r="F6984" s="2">
        <v>31.0</v>
      </c>
      <c r="G6984" s="2" t="s">
        <v>23</v>
      </c>
      <c r="H6984" s="2" t="s">
        <v>45</v>
      </c>
      <c r="I6984" s="2" t="s">
        <v>25</v>
      </c>
      <c r="J6984" s="2" t="str">
        <f t="array" ref="J6984">XLOOKUP('Transaction Data'!$G6984,Product_Code,Biscuit_Brand)</f>
        <v>Cinnamon Swirls</v>
      </c>
      <c r="K6984" s="2">
        <f t="array" ref="K6984">XLOOKUP('Transaction Data'!$G6984,Product_Code,Cost)</f>
        <v>10</v>
      </c>
      <c r="L6984" s="2">
        <f t="array" ref="L6984">XLOOKUP('Transaction Data'!$G6984,Product_Code,Unit_Price)</f>
        <v>14</v>
      </c>
      <c r="M6984" s="3">
        <f>'Transaction Data'!$F6984*'Transaction Data'!$K6984</f>
        <v>310</v>
      </c>
      <c r="N6984" s="3">
        <f>'Transaction Data'!$F6984*'Transaction Data'!$L6984</f>
        <v>434</v>
      </c>
      <c r="O6984" s="3">
        <f>'Transaction Data'!$N6984-'Transaction Data'!$M6984</f>
        <v>124</v>
      </c>
      <c r="P6984" s="2">
        <f>DATEDIF('Transaction Data'!$D6984,'Transaction Data'!$A6984,"y")</f>
        <v>51</v>
      </c>
      <c r="Q6984" s="2" t="str">
        <f>FLOOR('Transaction Data'!$P6984,15)&amp;"-"&amp;FLOOR('Transaction Data'!$P6984,15)+14</f>
        <v>45-59</v>
      </c>
      <c r="R6984" s="2" t="str">
        <f>IF('Transaction Data'!$L6984&lt;=10,"Less Expensive","Expensive")</f>
        <v>Expensive</v>
      </c>
      <c r="S6984" s="4">
        <f>WEEKDAY('Transaction Data'!$A6984)</f>
        <v>7</v>
      </c>
      <c r="T6984" s="2" t="str">
        <f>IF(WEEKDAY('Transaction Data'!$A6984,2)&lt;6,"Weekday","Weekend")</f>
        <v>Weekend</v>
      </c>
    </row>
    <row r="6985" ht="15.75" customHeight="1">
      <c r="A6985" s="1">
        <v>45354.0</v>
      </c>
      <c r="B6985" s="2" t="s">
        <v>6453</v>
      </c>
      <c r="C6985" s="2" t="s">
        <v>41</v>
      </c>
      <c r="D6985" s="1">
        <v>31793.0</v>
      </c>
      <c r="E6985" s="2" t="s">
        <v>22</v>
      </c>
      <c r="F6985" s="2">
        <v>10.0</v>
      </c>
      <c r="G6985" s="2" t="s">
        <v>60</v>
      </c>
      <c r="H6985" s="2" t="s">
        <v>49</v>
      </c>
      <c r="I6985" s="2" t="s">
        <v>25</v>
      </c>
      <c r="J6985" s="2" t="str">
        <f t="array" ref="J6985">XLOOKUP('Transaction Data'!$G6985,Product_Code,Biscuit_Brand)</f>
        <v>Peanut Butter Bites</v>
      </c>
      <c r="K6985" s="2">
        <f t="array" ref="K6985">XLOOKUP('Transaction Data'!$G6985,Product_Code,Cost)</f>
        <v>5</v>
      </c>
      <c r="L6985" s="2">
        <f t="array" ref="L6985">XLOOKUP('Transaction Data'!$G6985,Product_Code,Unit_Price)</f>
        <v>7</v>
      </c>
      <c r="M6985" s="3">
        <f>'Transaction Data'!$F6985*'Transaction Data'!$K6985</f>
        <v>50</v>
      </c>
      <c r="N6985" s="3">
        <f>'Transaction Data'!$F6985*'Transaction Data'!$L6985</f>
        <v>70</v>
      </c>
      <c r="O6985" s="3">
        <f>'Transaction Data'!$N6985-'Transaction Data'!$M6985</f>
        <v>20</v>
      </c>
      <c r="P6985" s="2">
        <f>DATEDIF('Transaction Data'!$D6985,'Transaction Data'!$A6985,"y")</f>
        <v>37</v>
      </c>
      <c r="Q6985" s="2" t="str">
        <f>FLOOR('Transaction Data'!$P6985,15)&amp;"-"&amp;FLOOR('Transaction Data'!$P6985,15)+14</f>
        <v>30-44</v>
      </c>
      <c r="R6985" s="2" t="str">
        <f>IF('Transaction Data'!$L6985&lt;=10,"Less Expensive","Expensive")</f>
        <v>Less Expensive</v>
      </c>
      <c r="S6985" s="4">
        <f>WEEKDAY('Transaction Data'!$A6985)</f>
        <v>1</v>
      </c>
      <c r="T6985" s="2" t="str">
        <f>IF(WEEKDAY('Transaction Data'!$A6985,2)&lt;6,"Weekday","Weekend")</f>
        <v>Weekend</v>
      </c>
    </row>
    <row r="6986" ht="15.75" customHeight="1">
      <c r="A6986" s="1">
        <v>45396.0</v>
      </c>
      <c r="B6986" s="2" t="s">
        <v>6454</v>
      </c>
      <c r="C6986" s="2" t="s">
        <v>65</v>
      </c>
      <c r="D6986" s="1">
        <v>37918.0</v>
      </c>
      <c r="E6986" s="2" t="s">
        <v>22</v>
      </c>
      <c r="F6986" s="2">
        <v>351.0</v>
      </c>
      <c r="G6986" s="2" t="s">
        <v>61</v>
      </c>
      <c r="H6986" s="2" t="s">
        <v>52</v>
      </c>
      <c r="I6986" s="2" t="s">
        <v>25</v>
      </c>
      <c r="J6986" s="2" t="str">
        <f t="array" ref="J6986">XLOOKUP('Transaction Data'!$G6986,Product_Code,Biscuit_Brand)</f>
        <v>Choco Delight</v>
      </c>
      <c r="K6986" s="2">
        <f t="array" ref="K6986">XLOOKUP('Transaction Data'!$G6986,Product_Code,Cost)</f>
        <v>3</v>
      </c>
      <c r="L6986" s="2">
        <f t="array" ref="L6986">XLOOKUP('Transaction Data'!$G6986,Product_Code,Unit_Price)</f>
        <v>5</v>
      </c>
      <c r="M6986" s="3">
        <f>'Transaction Data'!$F6986*'Transaction Data'!$K6986</f>
        <v>1053</v>
      </c>
      <c r="N6986" s="3">
        <f>'Transaction Data'!$F6986*'Transaction Data'!$L6986</f>
        <v>1755</v>
      </c>
      <c r="O6986" s="3">
        <f>'Transaction Data'!$N6986-'Transaction Data'!$M6986</f>
        <v>702</v>
      </c>
      <c r="P6986" s="2">
        <f>DATEDIF('Transaction Data'!$D6986,'Transaction Data'!$A6986,"y")</f>
        <v>20</v>
      </c>
      <c r="Q6986" s="2" t="str">
        <f>FLOOR('Transaction Data'!$P6986,15)&amp;"-"&amp;FLOOR('Transaction Data'!$P6986,15)+14</f>
        <v>15-29</v>
      </c>
      <c r="R6986" s="2" t="str">
        <f>IF('Transaction Data'!$L6986&lt;=10,"Less Expensive","Expensive")</f>
        <v>Less Expensive</v>
      </c>
      <c r="S6986" s="4">
        <f>WEEKDAY('Transaction Data'!$A6986)</f>
        <v>1</v>
      </c>
      <c r="T6986" s="2" t="str">
        <f>IF(WEEKDAY('Transaction Data'!$A6986,2)&lt;6,"Weekday","Weekend")</f>
        <v>Weekend</v>
      </c>
    </row>
    <row r="6987" ht="15.75" customHeight="1">
      <c r="A6987" s="1">
        <v>45372.0</v>
      </c>
      <c r="B6987" s="2" t="s">
        <v>6455</v>
      </c>
      <c r="C6987" s="2" t="s">
        <v>41</v>
      </c>
      <c r="D6987" s="1">
        <v>38656.0</v>
      </c>
      <c r="E6987" s="2" t="s">
        <v>27</v>
      </c>
      <c r="F6987" s="2">
        <v>133.0</v>
      </c>
      <c r="G6987" s="2" t="s">
        <v>28</v>
      </c>
      <c r="H6987" s="2" t="s">
        <v>49</v>
      </c>
      <c r="I6987" s="2" t="s">
        <v>25</v>
      </c>
      <c r="J6987" s="2" t="str">
        <f t="array" ref="J6987">XLOOKUP('Transaction Data'!$G6987,Product_Code,Biscuit_Brand)</f>
        <v>Shortbread</v>
      </c>
      <c r="K6987" s="2">
        <f t="array" ref="K6987">XLOOKUP('Transaction Data'!$G6987,Product_Code,Cost)</f>
        <v>10</v>
      </c>
      <c r="L6987" s="2">
        <f t="array" ref="L6987">XLOOKUP('Transaction Data'!$G6987,Product_Code,Unit_Price)</f>
        <v>45</v>
      </c>
      <c r="M6987" s="3">
        <f>'Transaction Data'!$F6987*'Transaction Data'!$K6987</f>
        <v>1330</v>
      </c>
      <c r="N6987" s="3">
        <f>'Transaction Data'!$F6987*'Transaction Data'!$L6987</f>
        <v>5985</v>
      </c>
      <c r="O6987" s="3">
        <f>'Transaction Data'!$N6987-'Transaction Data'!$M6987</f>
        <v>4655</v>
      </c>
      <c r="P6987" s="2">
        <f>DATEDIF('Transaction Data'!$D6987,'Transaction Data'!$A6987,"y")</f>
        <v>18</v>
      </c>
      <c r="Q6987" s="2" t="str">
        <f>FLOOR('Transaction Data'!$P6987,15)&amp;"-"&amp;FLOOR('Transaction Data'!$P6987,15)+14</f>
        <v>15-29</v>
      </c>
      <c r="R6987" s="2" t="str">
        <f>IF('Transaction Data'!$L6987&lt;=10,"Less Expensive","Expensive")</f>
        <v>Expensive</v>
      </c>
      <c r="S6987" s="4">
        <f>WEEKDAY('Transaction Data'!$A6987)</f>
        <v>5</v>
      </c>
      <c r="T6987" s="2" t="str">
        <f>IF(WEEKDAY('Transaction Data'!$A6987,2)&lt;6,"Weekday","Weekend")</f>
        <v>Weekday</v>
      </c>
    </row>
    <row r="6988" ht="15.75" customHeight="1">
      <c r="A6988" s="1">
        <v>45436.0</v>
      </c>
      <c r="B6988" s="2" t="s">
        <v>6456</v>
      </c>
      <c r="C6988" s="2" t="s">
        <v>32</v>
      </c>
      <c r="D6988" s="1">
        <v>16660.0</v>
      </c>
      <c r="E6988" s="2" t="s">
        <v>37</v>
      </c>
      <c r="F6988" s="2">
        <v>16.0</v>
      </c>
      <c r="G6988" s="2" t="s">
        <v>23</v>
      </c>
      <c r="H6988" s="2" t="s">
        <v>52</v>
      </c>
      <c r="I6988" s="2" t="s">
        <v>25</v>
      </c>
      <c r="J6988" s="2" t="str">
        <f t="array" ref="J6988">XLOOKUP('Transaction Data'!$G6988,Product_Code,Biscuit_Brand)</f>
        <v>Cinnamon Swirls</v>
      </c>
      <c r="K6988" s="2">
        <f t="array" ref="K6988">XLOOKUP('Transaction Data'!$G6988,Product_Code,Cost)</f>
        <v>10</v>
      </c>
      <c r="L6988" s="2">
        <f t="array" ref="L6988">XLOOKUP('Transaction Data'!$G6988,Product_Code,Unit_Price)</f>
        <v>14</v>
      </c>
      <c r="M6988" s="3">
        <f>'Transaction Data'!$F6988*'Transaction Data'!$K6988</f>
        <v>160</v>
      </c>
      <c r="N6988" s="3">
        <f>'Transaction Data'!$F6988*'Transaction Data'!$L6988</f>
        <v>224</v>
      </c>
      <c r="O6988" s="3">
        <f>'Transaction Data'!$N6988-'Transaction Data'!$M6988</f>
        <v>64</v>
      </c>
      <c r="P6988" s="2">
        <f>DATEDIF('Transaction Data'!$D6988,'Transaction Data'!$A6988,"y")</f>
        <v>78</v>
      </c>
      <c r="Q6988" s="2" t="str">
        <f>FLOOR('Transaction Data'!$P6988,15)&amp;"-"&amp;FLOOR('Transaction Data'!$P6988,15)+14</f>
        <v>75-89</v>
      </c>
      <c r="R6988" s="2" t="str">
        <f>IF('Transaction Data'!$L6988&lt;=10,"Less Expensive","Expensive")</f>
        <v>Expensive</v>
      </c>
      <c r="S6988" s="4">
        <f>WEEKDAY('Transaction Data'!$A6988)</f>
        <v>6</v>
      </c>
      <c r="T6988" s="2" t="str">
        <f>IF(WEEKDAY('Transaction Data'!$A6988,2)&lt;6,"Weekday","Weekend")</f>
        <v>Weekday</v>
      </c>
    </row>
    <row r="6989" ht="15.75" customHeight="1">
      <c r="A6989" s="1">
        <v>45444.0</v>
      </c>
      <c r="B6989" s="2" t="s">
        <v>4091</v>
      </c>
      <c r="C6989" s="2" t="s">
        <v>65</v>
      </c>
      <c r="D6989" s="1">
        <v>29461.0</v>
      </c>
      <c r="E6989" s="2" t="s">
        <v>63</v>
      </c>
      <c r="F6989" s="2">
        <v>315.0</v>
      </c>
      <c r="G6989" s="2" t="s">
        <v>48</v>
      </c>
      <c r="H6989" s="2" t="s">
        <v>52</v>
      </c>
      <c r="I6989" s="2" t="s">
        <v>25</v>
      </c>
      <c r="J6989" s="2" t="str">
        <f t="array" ref="J6989">XLOOKUP('Transaction Data'!$G6989,Product_Code,Biscuit_Brand)</f>
        <v>Lemon Crisps</v>
      </c>
      <c r="K6989" s="2">
        <f t="array" ref="K6989">XLOOKUP('Transaction Data'!$G6989,Product_Code,Cost)</f>
        <v>7</v>
      </c>
      <c r="L6989" s="2">
        <f t="array" ref="L6989">XLOOKUP('Transaction Data'!$G6989,Product_Code,Unit_Price)</f>
        <v>9</v>
      </c>
      <c r="M6989" s="3">
        <f>'Transaction Data'!$F6989*'Transaction Data'!$K6989</f>
        <v>2205</v>
      </c>
      <c r="N6989" s="3">
        <f>'Transaction Data'!$F6989*'Transaction Data'!$L6989</f>
        <v>2835</v>
      </c>
      <c r="O6989" s="3">
        <f>'Transaction Data'!$N6989-'Transaction Data'!$M6989</f>
        <v>630</v>
      </c>
      <c r="P6989" s="2">
        <f>DATEDIF('Transaction Data'!$D6989,'Transaction Data'!$A6989,"y")</f>
        <v>43</v>
      </c>
      <c r="Q6989" s="2" t="str">
        <f>FLOOR('Transaction Data'!$P6989,15)&amp;"-"&amp;FLOOR('Transaction Data'!$P6989,15)+14</f>
        <v>30-44</v>
      </c>
      <c r="R6989" s="2" t="str">
        <f>IF('Transaction Data'!$L6989&lt;=10,"Less Expensive","Expensive")</f>
        <v>Less Expensive</v>
      </c>
      <c r="S6989" s="4">
        <f>WEEKDAY('Transaction Data'!$A6989)</f>
        <v>7</v>
      </c>
      <c r="T6989" s="2" t="str">
        <f>IF(WEEKDAY('Transaction Data'!$A6989,2)&lt;6,"Weekday","Weekend")</f>
        <v>Weekend</v>
      </c>
    </row>
    <row r="6990" ht="15.75" customHeight="1">
      <c r="A6990" s="1">
        <v>45357.0</v>
      </c>
      <c r="B6990" s="2" t="s">
        <v>2023</v>
      </c>
      <c r="C6990" s="2" t="s">
        <v>21</v>
      </c>
      <c r="D6990" s="1">
        <v>23574.0</v>
      </c>
      <c r="E6990" s="2" t="s">
        <v>27</v>
      </c>
      <c r="F6990" s="2">
        <v>412.0</v>
      </c>
      <c r="G6990" s="2" t="s">
        <v>28</v>
      </c>
      <c r="H6990" s="2" t="s">
        <v>45</v>
      </c>
      <c r="I6990" s="2" t="s">
        <v>25</v>
      </c>
      <c r="J6990" s="2" t="str">
        <f t="array" ref="J6990">XLOOKUP('Transaction Data'!$G6990,Product_Code,Biscuit_Brand)</f>
        <v>Shortbread</v>
      </c>
      <c r="K6990" s="2">
        <f t="array" ref="K6990">XLOOKUP('Transaction Data'!$G6990,Product_Code,Cost)</f>
        <v>10</v>
      </c>
      <c r="L6990" s="2">
        <f t="array" ref="L6990">XLOOKUP('Transaction Data'!$G6990,Product_Code,Unit_Price)</f>
        <v>45</v>
      </c>
      <c r="M6990" s="3">
        <f>'Transaction Data'!$F6990*'Transaction Data'!$K6990</f>
        <v>4120</v>
      </c>
      <c r="N6990" s="3">
        <f>'Transaction Data'!$F6990*'Transaction Data'!$L6990</f>
        <v>18540</v>
      </c>
      <c r="O6990" s="3">
        <f>'Transaction Data'!$N6990-'Transaction Data'!$M6990</f>
        <v>14420</v>
      </c>
      <c r="P6990" s="2">
        <f>DATEDIF('Transaction Data'!$D6990,'Transaction Data'!$A6990,"y")</f>
        <v>59</v>
      </c>
      <c r="Q6990" s="2" t="str">
        <f>FLOOR('Transaction Data'!$P6990,15)&amp;"-"&amp;FLOOR('Transaction Data'!$P6990,15)+14</f>
        <v>45-59</v>
      </c>
      <c r="R6990" s="2" t="str">
        <f>IF('Transaction Data'!$L6990&lt;=10,"Less Expensive","Expensive")</f>
        <v>Expensive</v>
      </c>
      <c r="S6990" s="4">
        <f>WEEKDAY('Transaction Data'!$A6990)</f>
        <v>4</v>
      </c>
      <c r="T6990" s="2" t="str">
        <f>IF(WEEKDAY('Transaction Data'!$A6990,2)&lt;6,"Weekday","Weekend")</f>
        <v>Weekday</v>
      </c>
    </row>
    <row r="6991" ht="15.75" customHeight="1">
      <c r="A6991" s="1">
        <v>45298.0</v>
      </c>
      <c r="B6991" s="2" t="s">
        <v>6457</v>
      </c>
      <c r="C6991" s="2" t="s">
        <v>32</v>
      </c>
      <c r="D6991" s="1">
        <v>19725.0</v>
      </c>
      <c r="E6991" s="2" t="s">
        <v>27</v>
      </c>
      <c r="F6991" s="2">
        <v>46.0</v>
      </c>
      <c r="G6991" s="2" t="s">
        <v>57</v>
      </c>
      <c r="H6991" s="2" t="s">
        <v>49</v>
      </c>
      <c r="I6991" s="2" t="s">
        <v>25</v>
      </c>
      <c r="J6991" s="2" t="str">
        <f t="array" ref="J6991">XLOOKUP('Transaction Data'!$G6991,Product_Code,Biscuit_Brand)</f>
        <v>Oatmeal Cookies</v>
      </c>
      <c r="K6991" s="2">
        <f t="array" ref="K6991">XLOOKUP('Transaction Data'!$G6991,Product_Code,Cost)</f>
        <v>19</v>
      </c>
      <c r="L6991" s="2">
        <f t="array" ref="L6991">XLOOKUP('Transaction Data'!$G6991,Product_Code,Unit_Price)</f>
        <v>23</v>
      </c>
      <c r="M6991" s="3">
        <f>'Transaction Data'!$F6991*'Transaction Data'!$K6991</f>
        <v>874</v>
      </c>
      <c r="N6991" s="3">
        <f>'Transaction Data'!$F6991*'Transaction Data'!$L6991</f>
        <v>1058</v>
      </c>
      <c r="O6991" s="3">
        <f>'Transaction Data'!$N6991-'Transaction Data'!$M6991</f>
        <v>184</v>
      </c>
      <c r="P6991" s="2">
        <f>DATEDIF('Transaction Data'!$D6991,'Transaction Data'!$A6991,"y")</f>
        <v>70</v>
      </c>
      <c r="Q6991" s="2" t="str">
        <f>FLOOR('Transaction Data'!$P6991,15)&amp;"-"&amp;FLOOR('Transaction Data'!$P6991,15)+14</f>
        <v>60-74</v>
      </c>
      <c r="R6991" s="2" t="str">
        <f>IF('Transaction Data'!$L6991&lt;=10,"Less Expensive","Expensive")</f>
        <v>Expensive</v>
      </c>
      <c r="S6991" s="4">
        <f>WEEKDAY('Transaction Data'!$A6991)</f>
        <v>1</v>
      </c>
      <c r="T6991" s="2" t="str">
        <f>IF(WEEKDAY('Transaction Data'!$A6991,2)&lt;6,"Weekday","Weekend")</f>
        <v>Weekend</v>
      </c>
    </row>
    <row r="6992" ht="15.75" customHeight="1">
      <c r="A6992" s="1">
        <v>45321.0</v>
      </c>
      <c r="B6992" s="2" t="s">
        <v>1239</v>
      </c>
      <c r="C6992" s="2" t="s">
        <v>69</v>
      </c>
      <c r="D6992" s="1">
        <v>27586.0</v>
      </c>
      <c r="E6992" s="2" t="s">
        <v>63</v>
      </c>
      <c r="F6992" s="2">
        <v>333.0</v>
      </c>
      <c r="G6992" s="2" t="s">
        <v>61</v>
      </c>
      <c r="H6992" s="2" t="s">
        <v>52</v>
      </c>
      <c r="I6992" s="2" t="s">
        <v>25</v>
      </c>
      <c r="J6992" s="2" t="str">
        <f t="array" ref="J6992">XLOOKUP('Transaction Data'!$G6992,Product_Code,Biscuit_Brand)</f>
        <v>Choco Delight</v>
      </c>
      <c r="K6992" s="2">
        <f t="array" ref="K6992">XLOOKUP('Transaction Data'!$G6992,Product_Code,Cost)</f>
        <v>3</v>
      </c>
      <c r="L6992" s="2">
        <f t="array" ref="L6992">XLOOKUP('Transaction Data'!$G6992,Product_Code,Unit_Price)</f>
        <v>5</v>
      </c>
      <c r="M6992" s="3">
        <f>'Transaction Data'!$F6992*'Transaction Data'!$K6992</f>
        <v>999</v>
      </c>
      <c r="N6992" s="3">
        <f>'Transaction Data'!$F6992*'Transaction Data'!$L6992</f>
        <v>1665</v>
      </c>
      <c r="O6992" s="3">
        <f>'Transaction Data'!$N6992-'Transaction Data'!$M6992</f>
        <v>666</v>
      </c>
      <c r="P6992" s="2">
        <f>DATEDIF('Transaction Data'!$D6992,'Transaction Data'!$A6992,"y")</f>
        <v>48</v>
      </c>
      <c r="Q6992" s="2" t="str">
        <f>FLOOR('Transaction Data'!$P6992,15)&amp;"-"&amp;FLOOR('Transaction Data'!$P6992,15)+14</f>
        <v>45-59</v>
      </c>
      <c r="R6992" s="2" t="str">
        <f>IF('Transaction Data'!$L6992&lt;=10,"Less Expensive","Expensive")</f>
        <v>Less Expensive</v>
      </c>
      <c r="S6992" s="4">
        <f>WEEKDAY('Transaction Data'!$A6992)</f>
        <v>3</v>
      </c>
      <c r="T6992" s="2" t="str">
        <f>IF(WEEKDAY('Transaction Data'!$A6992,2)&lt;6,"Weekday","Weekend")</f>
        <v>Weekday</v>
      </c>
    </row>
    <row r="6993" ht="15.75" customHeight="1">
      <c r="A6993" s="1">
        <v>45397.0</v>
      </c>
      <c r="B6993" s="2" t="s">
        <v>1600</v>
      </c>
      <c r="C6993" s="2" t="s">
        <v>51</v>
      </c>
      <c r="D6993" s="1">
        <v>17214.0</v>
      </c>
      <c r="E6993" s="2" t="s">
        <v>37</v>
      </c>
      <c r="F6993" s="2">
        <v>86.0</v>
      </c>
      <c r="G6993" s="2" t="s">
        <v>55</v>
      </c>
      <c r="H6993" s="2" t="s">
        <v>49</v>
      </c>
      <c r="I6993" s="2" t="s">
        <v>25</v>
      </c>
      <c r="J6993" s="2" t="str">
        <f t="array" ref="J6993">XLOOKUP('Transaction Data'!$G6993,Product_Code,Biscuit_Brand)</f>
        <v>Vanilla Wafers</v>
      </c>
      <c r="K6993" s="2">
        <f t="array" ref="K6993">XLOOKUP('Transaction Data'!$G6993,Product_Code,Cost)</f>
        <v>18</v>
      </c>
      <c r="L6993" s="2">
        <f t="array" ref="L6993">XLOOKUP('Transaction Data'!$G6993,Product_Code,Unit_Price)</f>
        <v>36</v>
      </c>
      <c r="M6993" s="3">
        <f>'Transaction Data'!$F6993*'Transaction Data'!$K6993</f>
        <v>1548</v>
      </c>
      <c r="N6993" s="3">
        <f>'Transaction Data'!$F6993*'Transaction Data'!$L6993</f>
        <v>3096</v>
      </c>
      <c r="O6993" s="3">
        <f>'Transaction Data'!$N6993-'Transaction Data'!$M6993</f>
        <v>1548</v>
      </c>
      <c r="P6993" s="2">
        <f>DATEDIF('Transaction Data'!$D6993,'Transaction Data'!$A6993,"y")</f>
        <v>77</v>
      </c>
      <c r="Q6993" s="2" t="str">
        <f>FLOOR('Transaction Data'!$P6993,15)&amp;"-"&amp;FLOOR('Transaction Data'!$P6993,15)+14</f>
        <v>75-89</v>
      </c>
      <c r="R6993" s="2" t="str">
        <f>IF('Transaction Data'!$L6993&lt;=10,"Less Expensive","Expensive")</f>
        <v>Expensive</v>
      </c>
      <c r="S6993" s="4">
        <f>WEEKDAY('Transaction Data'!$A6993)</f>
        <v>2</v>
      </c>
      <c r="T6993" s="2" t="str">
        <f>IF(WEEKDAY('Transaction Data'!$A6993,2)&lt;6,"Weekday","Weekend")</f>
        <v>Weekday</v>
      </c>
    </row>
    <row r="6994" ht="15.75" customHeight="1">
      <c r="A6994" s="1">
        <v>45385.0</v>
      </c>
      <c r="B6994" s="2" t="s">
        <v>6458</v>
      </c>
      <c r="C6994" s="2" t="s">
        <v>72</v>
      </c>
      <c r="D6994" s="1">
        <v>19005.0</v>
      </c>
      <c r="E6994" s="2" t="s">
        <v>63</v>
      </c>
      <c r="F6994" s="2">
        <v>233.0</v>
      </c>
      <c r="G6994" s="2" t="s">
        <v>60</v>
      </c>
      <c r="H6994" s="2" t="s">
        <v>52</v>
      </c>
      <c r="I6994" s="2" t="s">
        <v>30</v>
      </c>
      <c r="J6994" s="2" t="str">
        <f t="array" ref="J6994">XLOOKUP('Transaction Data'!$G6994,Product_Code,Biscuit_Brand)</f>
        <v>Peanut Butter Bites</v>
      </c>
      <c r="K6994" s="2">
        <f t="array" ref="K6994">XLOOKUP('Transaction Data'!$G6994,Product_Code,Cost)</f>
        <v>5</v>
      </c>
      <c r="L6994" s="2">
        <f t="array" ref="L6994">XLOOKUP('Transaction Data'!$G6994,Product_Code,Unit_Price)</f>
        <v>7</v>
      </c>
      <c r="M6994" s="3">
        <f>'Transaction Data'!$F6994*'Transaction Data'!$K6994</f>
        <v>1165</v>
      </c>
      <c r="N6994" s="3">
        <f>'Transaction Data'!$F6994*'Transaction Data'!$L6994</f>
        <v>1631</v>
      </c>
      <c r="O6994" s="3">
        <f>'Transaction Data'!$N6994-'Transaction Data'!$M6994</f>
        <v>466</v>
      </c>
      <c r="P6994" s="2">
        <f>DATEDIF('Transaction Data'!$D6994,'Transaction Data'!$A6994,"y")</f>
        <v>72</v>
      </c>
      <c r="Q6994" s="2" t="str">
        <f>FLOOR('Transaction Data'!$P6994,15)&amp;"-"&amp;FLOOR('Transaction Data'!$P6994,15)+14</f>
        <v>60-74</v>
      </c>
      <c r="R6994" s="2" t="str">
        <f>IF('Transaction Data'!$L6994&lt;=10,"Less Expensive","Expensive")</f>
        <v>Less Expensive</v>
      </c>
      <c r="S6994" s="4">
        <f>WEEKDAY('Transaction Data'!$A6994)</f>
        <v>4</v>
      </c>
      <c r="T6994" s="2" t="str">
        <f>IF(WEEKDAY('Transaction Data'!$A6994,2)&lt;6,"Weekday","Weekend")</f>
        <v>Weekday</v>
      </c>
    </row>
    <row r="6995" ht="15.75" customHeight="1">
      <c r="A6995" s="1">
        <v>45463.0</v>
      </c>
      <c r="B6995" s="2" t="s">
        <v>6459</v>
      </c>
      <c r="C6995" s="2" t="s">
        <v>65</v>
      </c>
      <c r="D6995" s="1">
        <v>34945.0</v>
      </c>
      <c r="E6995" s="2" t="s">
        <v>22</v>
      </c>
      <c r="F6995" s="2">
        <v>165.0</v>
      </c>
      <c r="G6995" s="2" t="s">
        <v>33</v>
      </c>
      <c r="H6995" s="2" t="s">
        <v>34</v>
      </c>
      <c r="I6995" s="2" t="s">
        <v>25</v>
      </c>
      <c r="J6995" s="2" t="str">
        <f t="array" ref="J6995">XLOOKUP('Transaction Data'!$G6995,Product_Code,Biscuit_Brand)</f>
        <v>Caramel Biscuits</v>
      </c>
      <c r="K6995" s="2">
        <f t="array" ref="K6995">XLOOKUP('Transaction Data'!$G6995,Product_Code,Cost)</f>
        <v>18</v>
      </c>
      <c r="L6995" s="2">
        <f t="array" ref="L6995">XLOOKUP('Transaction Data'!$G6995,Product_Code,Unit_Price)</f>
        <v>22</v>
      </c>
      <c r="M6995" s="3">
        <f>'Transaction Data'!$F6995*'Transaction Data'!$K6995</f>
        <v>2970</v>
      </c>
      <c r="N6995" s="3">
        <f>'Transaction Data'!$F6995*'Transaction Data'!$L6995</f>
        <v>3630</v>
      </c>
      <c r="O6995" s="3">
        <f>'Transaction Data'!$N6995-'Transaction Data'!$M6995</f>
        <v>660</v>
      </c>
      <c r="P6995" s="2">
        <f>DATEDIF('Transaction Data'!$D6995,'Transaction Data'!$A6995,"y")</f>
        <v>28</v>
      </c>
      <c r="Q6995" s="2" t="str">
        <f>FLOOR('Transaction Data'!$P6995,15)&amp;"-"&amp;FLOOR('Transaction Data'!$P6995,15)+14</f>
        <v>15-29</v>
      </c>
      <c r="R6995" s="2" t="str">
        <f>IF('Transaction Data'!$L6995&lt;=10,"Less Expensive","Expensive")</f>
        <v>Expensive</v>
      </c>
      <c r="S6995" s="4">
        <f>WEEKDAY('Transaction Data'!$A6995)</f>
        <v>5</v>
      </c>
      <c r="T6995" s="2" t="str">
        <f>IF(WEEKDAY('Transaction Data'!$A6995,2)&lt;6,"Weekday","Weekend")</f>
        <v>Weekday</v>
      </c>
    </row>
    <row r="6996" ht="15.75" customHeight="1">
      <c r="A6996" s="1">
        <v>45443.0</v>
      </c>
      <c r="B6996" s="2" t="s">
        <v>6460</v>
      </c>
      <c r="C6996" s="2" t="s">
        <v>47</v>
      </c>
      <c r="D6996" s="1">
        <v>28707.0</v>
      </c>
      <c r="E6996" s="2" t="s">
        <v>27</v>
      </c>
      <c r="F6996" s="2">
        <v>350.0</v>
      </c>
      <c r="G6996" s="2" t="s">
        <v>60</v>
      </c>
      <c r="H6996" s="2" t="s">
        <v>34</v>
      </c>
      <c r="I6996" s="2" t="s">
        <v>25</v>
      </c>
      <c r="J6996" s="2" t="str">
        <f t="array" ref="J6996">XLOOKUP('Transaction Data'!$G6996,Product_Code,Biscuit_Brand)</f>
        <v>Peanut Butter Bites</v>
      </c>
      <c r="K6996" s="2">
        <f t="array" ref="K6996">XLOOKUP('Transaction Data'!$G6996,Product_Code,Cost)</f>
        <v>5</v>
      </c>
      <c r="L6996" s="2">
        <f t="array" ref="L6996">XLOOKUP('Transaction Data'!$G6996,Product_Code,Unit_Price)</f>
        <v>7</v>
      </c>
      <c r="M6996" s="3">
        <f>'Transaction Data'!$F6996*'Transaction Data'!$K6996</f>
        <v>1750</v>
      </c>
      <c r="N6996" s="3">
        <f>'Transaction Data'!$F6996*'Transaction Data'!$L6996</f>
        <v>2450</v>
      </c>
      <c r="O6996" s="3">
        <f>'Transaction Data'!$N6996-'Transaction Data'!$M6996</f>
        <v>700</v>
      </c>
      <c r="P6996" s="2">
        <f>DATEDIF('Transaction Data'!$D6996,'Transaction Data'!$A6996,"y")</f>
        <v>45</v>
      </c>
      <c r="Q6996" s="2" t="str">
        <f>FLOOR('Transaction Data'!$P6996,15)&amp;"-"&amp;FLOOR('Transaction Data'!$P6996,15)+14</f>
        <v>45-59</v>
      </c>
      <c r="R6996" s="2" t="str">
        <f>IF('Transaction Data'!$L6996&lt;=10,"Less Expensive","Expensive")</f>
        <v>Less Expensive</v>
      </c>
      <c r="S6996" s="4">
        <f>WEEKDAY('Transaction Data'!$A6996)</f>
        <v>6</v>
      </c>
      <c r="T6996" s="2" t="str">
        <f>IF(WEEKDAY('Transaction Data'!$A6996,2)&lt;6,"Weekday","Weekend")</f>
        <v>Weekday</v>
      </c>
    </row>
    <row r="6997" ht="15.75" customHeight="1">
      <c r="A6997" s="1">
        <v>45320.0</v>
      </c>
      <c r="B6997" s="2" t="s">
        <v>6461</v>
      </c>
      <c r="C6997" s="2" t="s">
        <v>51</v>
      </c>
      <c r="D6997" s="1">
        <v>24979.0</v>
      </c>
      <c r="E6997" s="2" t="s">
        <v>22</v>
      </c>
      <c r="F6997" s="2">
        <v>250.0</v>
      </c>
      <c r="G6997" s="2" t="s">
        <v>23</v>
      </c>
      <c r="H6997" s="2" t="s">
        <v>39</v>
      </c>
      <c r="I6997" s="2" t="s">
        <v>25</v>
      </c>
      <c r="J6997" s="2" t="str">
        <f t="array" ref="J6997">XLOOKUP('Transaction Data'!$G6997,Product_Code,Biscuit_Brand)</f>
        <v>Cinnamon Swirls</v>
      </c>
      <c r="K6997" s="2">
        <f t="array" ref="K6997">XLOOKUP('Transaction Data'!$G6997,Product_Code,Cost)</f>
        <v>10</v>
      </c>
      <c r="L6997" s="2">
        <f t="array" ref="L6997">XLOOKUP('Transaction Data'!$G6997,Product_Code,Unit_Price)</f>
        <v>14</v>
      </c>
      <c r="M6997" s="3">
        <f>'Transaction Data'!$F6997*'Transaction Data'!$K6997</f>
        <v>2500</v>
      </c>
      <c r="N6997" s="3">
        <f>'Transaction Data'!$F6997*'Transaction Data'!$L6997</f>
        <v>3500</v>
      </c>
      <c r="O6997" s="3">
        <f>'Transaction Data'!$N6997-'Transaction Data'!$M6997</f>
        <v>1000</v>
      </c>
      <c r="P6997" s="2">
        <f>DATEDIF('Transaction Data'!$D6997,'Transaction Data'!$A6997,"y")</f>
        <v>55</v>
      </c>
      <c r="Q6997" s="2" t="str">
        <f>FLOOR('Transaction Data'!$P6997,15)&amp;"-"&amp;FLOOR('Transaction Data'!$P6997,15)+14</f>
        <v>45-59</v>
      </c>
      <c r="R6997" s="2" t="str">
        <f>IF('Transaction Data'!$L6997&lt;=10,"Less Expensive","Expensive")</f>
        <v>Expensive</v>
      </c>
      <c r="S6997" s="4">
        <f>WEEKDAY('Transaction Data'!$A6997)</f>
        <v>2</v>
      </c>
      <c r="T6997" s="2" t="str">
        <f>IF(WEEKDAY('Transaction Data'!$A6997,2)&lt;6,"Weekday","Weekend")</f>
        <v>Weekday</v>
      </c>
    </row>
    <row r="6998" ht="15.75" customHeight="1">
      <c r="A6998" s="1">
        <v>45462.0</v>
      </c>
      <c r="B6998" s="2" t="s">
        <v>6462</v>
      </c>
      <c r="C6998" s="2" t="s">
        <v>47</v>
      </c>
      <c r="D6998" s="1">
        <v>19785.0</v>
      </c>
      <c r="E6998" s="2" t="s">
        <v>27</v>
      </c>
      <c r="F6998" s="2">
        <v>237.0</v>
      </c>
      <c r="G6998" s="2" t="s">
        <v>23</v>
      </c>
      <c r="H6998" s="2" t="s">
        <v>42</v>
      </c>
      <c r="I6998" s="2" t="s">
        <v>25</v>
      </c>
      <c r="J6998" s="2" t="str">
        <f t="array" ref="J6998">XLOOKUP('Transaction Data'!$G6998,Product_Code,Biscuit_Brand)</f>
        <v>Cinnamon Swirls</v>
      </c>
      <c r="K6998" s="2">
        <f t="array" ref="K6998">XLOOKUP('Transaction Data'!$G6998,Product_Code,Cost)</f>
        <v>10</v>
      </c>
      <c r="L6998" s="2">
        <f t="array" ref="L6998">XLOOKUP('Transaction Data'!$G6998,Product_Code,Unit_Price)</f>
        <v>14</v>
      </c>
      <c r="M6998" s="3">
        <f>'Transaction Data'!$F6998*'Transaction Data'!$K6998</f>
        <v>2370</v>
      </c>
      <c r="N6998" s="3">
        <f>'Transaction Data'!$F6998*'Transaction Data'!$L6998</f>
        <v>3318</v>
      </c>
      <c r="O6998" s="3">
        <f>'Transaction Data'!$N6998-'Transaction Data'!$M6998</f>
        <v>948</v>
      </c>
      <c r="P6998" s="2">
        <f>DATEDIF('Transaction Data'!$D6998,'Transaction Data'!$A6998,"y")</f>
        <v>70</v>
      </c>
      <c r="Q6998" s="2" t="str">
        <f>FLOOR('Transaction Data'!$P6998,15)&amp;"-"&amp;FLOOR('Transaction Data'!$P6998,15)+14</f>
        <v>60-74</v>
      </c>
      <c r="R6998" s="2" t="str">
        <f>IF('Transaction Data'!$L6998&lt;=10,"Less Expensive","Expensive")</f>
        <v>Expensive</v>
      </c>
      <c r="S6998" s="4">
        <f>WEEKDAY('Transaction Data'!$A6998)</f>
        <v>4</v>
      </c>
      <c r="T6998" s="2" t="str">
        <f>IF(WEEKDAY('Transaction Data'!$A6998,2)&lt;6,"Weekday","Weekend")</f>
        <v>Weekday</v>
      </c>
    </row>
    <row r="6999" ht="15.75" customHeight="1">
      <c r="A6999" s="1">
        <v>45487.0</v>
      </c>
      <c r="B6999" s="2" t="s">
        <v>6463</v>
      </c>
      <c r="C6999" s="2" t="s">
        <v>78</v>
      </c>
      <c r="D6999" s="1">
        <v>19710.0</v>
      </c>
      <c r="E6999" s="2" t="s">
        <v>63</v>
      </c>
      <c r="F6999" s="2">
        <v>177.0</v>
      </c>
      <c r="G6999" s="2" t="s">
        <v>61</v>
      </c>
      <c r="H6999" s="2" t="s">
        <v>45</v>
      </c>
      <c r="I6999" s="2" t="s">
        <v>25</v>
      </c>
      <c r="J6999" s="2" t="str">
        <f t="array" ref="J6999">XLOOKUP('Transaction Data'!$G6999,Product_Code,Biscuit_Brand)</f>
        <v>Choco Delight</v>
      </c>
      <c r="K6999" s="2">
        <f t="array" ref="K6999">XLOOKUP('Transaction Data'!$G6999,Product_Code,Cost)</f>
        <v>3</v>
      </c>
      <c r="L6999" s="2">
        <f t="array" ref="L6999">XLOOKUP('Transaction Data'!$G6999,Product_Code,Unit_Price)</f>
        <v>5</v>
      </c>
      <c r="M6999" s="3">
        <f>'Transaction Data'!$F6999*'Transaction Data'!$K6999</f>
        <v>531</v>
      </c>
      <c r="N6999" s="3">
        <f>'Transaction Data'!$F6999*'Transaction Data'!$L6999</f>
        <v>885</v>
      </c>
      <c r="O6999" s="3">
        <f>'Transaction Data'!$N6999-'Transaction Data'!$M6999</f>
        <v>354</v>
      </c>
      <c r="P6999" s="2">
        <f>DATEDIF('Transaction Data'!$D6999,'Transaction Data'!$A6999,"y")</f>
        <v>70</v>
      </c>
      <c r="Q6999" s="2" t="str">
        <f>FLOOR('Transaction Data'!$P6999,15)&amp;"-"&amp;FLOOR('Transaction Data'!$P6999,15)+14</f>
        <v>60-74</v>
      </c>
      <c r="R6999" s="2" t="str">
        <f>IF('Transaction Data'!$L6999&lt;=10,"Less Expensive","Expensive")</f>
        <v>Less Expensive</v>
      </c>
      <c r="S6999" s="4">
        <f>WEEKDAY('Transaction Data'!$A6999)</f>
        <v>1</v>
      </c>
      <c r="T6999" s="2" t="str">
        <f>IF(WEEKDAY('Transaction Data'!$A6999,2)&lt;6,"Weekday","Weekend")</f>
        <v>Weekend</v>
      </c>
    </row>
    <row r="7000" ht="15.75" customHeight="1">
      <c r="A7000" s="1">
        <v>45309.0</v>
      </c>
      <c r="B7000" s="2" t="s">
        <v>6464</v>
      </c>
      <c r="C7000" s="2" t="s">
        <v>51</v>
      </c>
      <c r="D7000" s="1">
        <v>30806.0</v>
      </c>
      <c r="E7000" s="2" t="s">
        <v>27</v>
      </c>
      <c r="F7000" s="2">
        <v>179.0</v>
      </c>
      <c r="G7000" s="2" t="s">
        <v>48</v>
      </c>
      <c r="H7000" s="2" t="s">
        <v>49</v>
      </c>
      <c r="I7000" s="2" t="s">
        <v>25</v>
      </c>
      <c r="J7000" s="2" t="str">
        <f t="array" ref="J7000">XLOOKUP('Transaction Data'!$G7000,Product_Code,Biscuit_Brand)</f>
        <v>Lemon Crisps</v>
      </c>
      <c r="K7000" s="2">
        <f t="array" ref="K7000">XLOOKUP('Transaction Data'!$G7000,Product_Code,Cost)</f>
        <v>7</v>
      </c>
      <c r="L7000" s="2">
        <f t="array" ref="L7000">XLOOKUP('Transaction Data'!$G7000,Product_Code,Unit_Price)</f>
        <v>9</v>
      </c>
      <c r="M7000" s="3">
        <f>'Transaction Data'!$F7000*'Transaction Data'!$K7000</f>
        <v>1253</v>
      </c>
      <c r="N7000" s="3">
        <f>'Transaction Data'!$F7000*'Transaction Data'!$L7000</f>
        <v>1611</v>
      </c>
      <c r="O7000" s="3">
        <f>'Transaction Data'!$N7000-'Transaction Data'!$M7000</f>
        <v>358</v>
      </c>
      <c r="P7000" s="2">
        <f>DATEDIF('Transaction Data'!$D7000,'Transaction Data'!$A7000,"y")</f>
        <v>39</v>
      </c>
      <c r="Q7000" s="2" t="str">
        <f>FLOOR('Transaction Data'!$P7000,15)&amp;"-"&amp;FLOOR('Transaction Data'!$P7000,15)+14</f>
        <v>30-44</v>
      </c>
      <c r="R7000" s="2" t="str">
        <f>IF('Transaction Data'!$L7000&lt;=10,"Less Expensive","Expensive")</f>
        <v>Less Expensive</v>
      </c>
      <c r="S7000" s="4">
        <f>WEEKDAY('Transaction Data'!$A7000)</f>
        <v>5</v>
      </c>
      <c r="T7000" s="2" t="str">
        <f>IF(WEEKDAY('Transaction Data'!$A7000,2)&lt;6,"Weekday","Weekend")</f>
        <v>Weekday</v>
      </c>
    </row>
    <row r="7001" ht="15.75" customHeight="1">
      <c r="A7001" s="1">
        <v>45294.0</v>
      </c>
      <c r="B7001" s="2" t="s">
        <v>6465</v>
      </c>
      <c r="C7001" s="2" t="s">
        <v>41</v>
      </c>
      <c r="D7001" s="1">
        <v>20751.0</v>
      </c>
      <c r="E7001" s="2" t="s">
        <v>27</v>
      </c>
      <c r="F7001" s="2">
        <v>498.0</v>
      </c>
      <c r="G7001" s="2" t="s">
        <v>60</v>
      </c>
      <c r="H7001" s="2" t="s">
        <v>52</v>
      </c>
      <c r="I7001" s="2" t="s">
        <v>25</v>
      </c>
      <c r="J7001" s="2" t="str">
        <f t="array" ref="J7001">XLOOKUP('Transaction Data'!$G7001,Product_Code,Biscuit_Brand)</f>
        <v>Peanut Butter Bites</v>
      </c>
      <c r="K7001" s="2">
        <f t="array" ref="K7001">XLOOKUP('Transaction Data'!$G7001,Product_Code,Cost)</f>
        <v>5</v>
      </c>
      <c r="L7001" s="2">
        <f t="array" ref="L7001">XLOOKUP('Transaction Data'!$G7001,Product_Code,Unit_Price)</f>
        <v>7</v>
      </c>
      <c r="M7001" s="3">
        <f>'Transaction Data'!$F7001*'Transaction Data'!$K7001</f>
        <v>2490</v>
      </c>
      <c r="N7001" s="3">
        <f>'Transaction Data'!$F7001*'Transaction Data'!$L7001</f>
        <v>3486</v>
      </c>
      <c r="O7001" s="3">
        <f>'Transaction Data'!$N7001-'Transaction Data'!$M7001</f>
        <v>996</v>
      </c>
      <c r="P7001" s="2">
        <f>DATEDIF('Transaction Data'!$D7001,'Transaction Data'!$A7001,"y")</f>
        <v>67</v>
      </c>
      <c r="Q7001" s="2" t="str">
        <f>FLOOR('Transaction Data'!$P7001,15)&amp;"-"&amp;FLOOR('Transaction Data'!$P7001,15)+14</f>
        <v>60-74</v>
      </c>
      <c r="R7001" s="2" t="str">
        <f>IF('Transaction Data'!$L7001&lt;=10,"Less Expensive","Expensive")</f>
        <v>Less Expensive</v>
      </c>
      <c r="S7001" s="4">
        <f>WEEKDAY('Transaction Data'!$A7001)</f>
        <v>4</v>
      </c>
      <c r="T7001" s="2" t="str">
        <f>IF(WEEKDAY('Transaction Data'!$A7001,2)&lt;6,"Weekday","Weekend")</f>
        <v>Weekday</v>
      </c>
    </row>
    <row r="7002" ht="15.75" customHeight="1">
      <c r="A7002" s="1">
        <v>45485.0</v>
      </c>
      <c r="B7002" s="2" t="s">
        <v>6466</v>
      </c>
      <c r="C7002" s="2" t="s">
        <v>72</v>
      </c>
      <c r="D7002" s="1">
        <v>32284.0</v>
      </c>
      <c r="E7002" s="2" t="s">
        <v>22</v>
      </c>
      <c r="F7002" s="2">
        <v>311.0</v>
      </c>
      <c r="G7002" s="2" t="s">
        <v>23</v>
      </c>
      <c r="H7002" s="2" t="s">
        <v>49</v>
      </c>
      <c r="I7002" s="2" t="s">
        <v>25</v>
      </c>
      <c r="J7002" s="2" t="str">
        <f t="array" ref="J7002">XLOOKUP('Transaction Data'!$G7002,Product_Code,Biscuit_Brand)</f>
        <v>Cinnamon Swirls</v>
      </c>
      <c r="K7002" s="2">
        <f t="array" ref="K7002">XLOOKUP('Transaction Data'!$G7002,Product_Code,Cost)</f>
        <v>10</v>
      </c>
      <c r="L7002" s="2">
        <f t="array" ref="L7002">XLOOKUP('Transaction Data'!$G7002,Product_Code,Unit_Price)</f>
        <v>14</v>
      </c>
      <c r="M7002" s="3">
        <f>'Transaction Data'!$F7002*'Transaction Data'!$K7002</f>
        <v>3110</v>
      </c>
      <c r="N7002" s="3">
        <f>'Transaction Data'!$F7002*'Transaction Data'!$L7002</f>
        <v>4354</v>
      </c>
      <c r="O7002" s="3">
        <f>'Transaction Data'!$N7002-'Transaction Data'!$M7002</f>
        <v>1244</v>
      </c>
      <c r="P7002" s="2">
        <f>DATEDIF('Transaction Data'!$D7002,'Transaction Data'!$A7002,"y")</f>
        <v>36</v>
      </c>
      <c r="Q7002" s="2" t="str">
        <f>FLOOR('Transaction Data'!$P7002,15)&amp;"-"&amp;FLOOR('Transaction Data'!$P7002,15)+14</f>
        <v>30-44</v>
      </c>
      <c r="R7002" s="2" t="str">
        <f>IF('Transaction Data'!$L7002&lt;=10,"Less Expensive","Expensive")</f>
        <v>Expensive</v>
      </c>
      <c r="S7002" s="4">
        <f>WEEKDAY('Transaction Data'!$A7002)</f>
        <v>6</v>
      </c>
      <c r="T7002" s="2" t="str">
        <f>IF(WEEKDAY('Transaction Data'!$A7002,2)&lt;6,"Weekday","Weekend")</f>
        <v>Weekday</v>
      </c>
    </row>
    <row r="7003" ht="15.75" customHeight="1">
      <c r="A7003" s="1">
        <v>45462.0</v>
      </c>
      <c r="B7003" s="2" t="s">
        <v>6467</v>
      </c>
      <c r="C7003" s="2" t="s">
        <v>47</v>
      </c>
      <c r="D7003" s="1">
        <v>16225.0</v>
      </c>
      <c r="E7003" s="2" t="s">
        <v>37</v>
      </c>
      <c r="F7003" s="2">
        <v>122.0</v>
      </c>
      <c r="G7003" s="2" t="s">
        <v>28</v>
      </c>
      <c r="H7003" s="2" t="s">
        <v>52</v>
      </c>
      <c r="I7003" s="2" t="s">
        <v>30</v>
      </c>
      <c r="J7003" s="2" t="str">
        <f t="array" ref="J7003">XLOOKUP('Transaction Data'!$G7003,Product_Code,Biscuit_Brand)</f>
        <v>Shortbread</v>
      </c>
      <c r="K7003" s="2">
        <f t="array" ref="K7003">XLOOKUP('Transaction Data'!$G7003,Product_Code,Cost)</f>
        <v>10</v>
      </c>
      <c r="L7003" s="2">
        <f t="array" ref="L7003">XLOOKUP('Transaction Data'!$G7003,Product_Code,Unit_Price)</f>
        <v>45</v>
      </c>
      <c r="M7003" s="3">
        <f>'Transaction Data'!$F7003*'Transaction Data'!$K7003</f>
        <v>1220</v>
      </c>
      <c r="N7003" s="3">
        <f>'Transaction Data'!$F7003*'Transaction Data'!$L7003</f>
        <v>5490</v>
      </c>
      <c r="O7003" s="3">
        <f>'Transaction Data'!$N7003-'Transaction Data'!$M7003</f>
        <v>4270</v>
      </c>
      <c r="P7003" s="2">
        <f>DATEDIF('Transaction Data'!$D7003,'Transaction Data'!$A7003,"y")</f>
        <v>80</v>
      </c>
      <c r="Q7003" s="2" t="str">
        <f>FLOOR('Transaction Data'!$P7003,15)&amp;"-"&amp;FLOOR('Transaction Data'!$P7003,15)+14</f>
        <v>75-89</v>
      </c>
      <c r="R7003" s="2" t="str">
        <f>IF('Transaction Data'!$L7003&lt;=10,"Less Expensive","Expensive")</f>
        <v>Expensive</v>
      </c>
      <c r="S7003" s="4">
        <f>WEEKDAY('Transaction Data'!$A7003)</f>
        <v>4</v>
      </c>
      <c r="T7003" s="2" t="str">
        <f>IF(WEEKDAY('Transaction Data'!$A7003,2)&lt;6,"Weekday","Weekend")</f>
        <v>Weekday</v>
      </c>
    </row>
    <row r="7004" ht="15.75" customHeight="1">
      <c r="A7004" s="1">
        <v>45383.0</v>
      </c>
      <c r="B7004" s="2" t="s">
        <v>6468</v>
      </c>
      <c r="C7004" s="2" t="s">
        <v>78</v>
      </c>
      <c r="D7004" s="1">
        <v>35887.0</v>
      </c>
      <c r="E7004" s="2" t="s">
        <v>37</v>
      </c>
      <c r="F7004" s="2">
        <v>217.0</v>
      </c>
      <c r="G7004" s="2" t="s">
        <v>60</v>
      </c>
      <c r="H7004" s="2" t="s">
        <v>52</v>
      </c>
      <c r="I7004" s="2" t="s">
        <v>25</v>
      </c>
      <c r="J7004" s="2" t="str">
        <f t="array" ref="J7004">XLOOKUP('Transaction Data'!$G7004,Product_Code,Biscuit_Brand)</f>
        <v>Peanut Butter Bites</v>
      </c>
      <c r="K7004" s="2">
        <f t="array" ref="K7004">XLOOKUP('Transaction Data'!$G7004,Product_Code,Cost)</f>
        <v>5</v>
      </c>
      <c r="L7004" s="2">
        <f t="array" ref="L7004">XLOOKUP('Transaction Data'!$G7004,Product_Code,Unit_Price)</f>
        <v>7</v>
      </c>
      <c r="M7004" s="3">
        <f>'Transaction Data'!$F7004*'Transaction Data'!$K7004</f>
        <v>1085</v>
      </c>
      <c r="N7004" s="3">
        <f>'Transaction Data'!$F7004*'Transaction Data'!$L7004</f>
        <v>1519</v>
      </c>
      <c r="O7004" s="3">
        <f>'Transaction Data'!$N7004-'Transaction Data'!$M7004</f>
        <v>434</v>
      </c>
      <c r="P7004" s="2">
        <f>DATEDIF('Transaction Data'!$D7004,'Transaction Data'!$A7004,"y")</f>
        <v>25</v>
      </c>
      <c r="Q7004" s="2" t="str">
        <f>FLOOR('Transaction Data'!$P7004,15)&amp;"-"&amp;FLOOR('Transaction Data'!$P7004,15)+14</f>
        <v>15-29</v>
      </c>
      <c r="R7004" s="2" t="str">
        <f>IF('Transaction Data'!$L7004&lt;=10,"Less Expensive","Expensive")</f>
        <v>Less Expensive</v>
      </c>
      <c r="S7004" s="4">
        <f>WEEKDAY('Transaction Data'!$A7004)</f>
        <v>2</v>
      </c>
      <c r="T7004" s="2" t="str">
        <f>IF(WEEKDAY('Transaction Data'!$A7004,2)&lt;6,"Weekday","Weekend")</f>
        <v>Weekday</v>
      </c>
    </row>
    <row r="7005" ht="15.75" customHeight="1">
      <c r="A7005" s="1">
        <v>45302.0</v>
      </c>
      <c r="B7005" s="2" t="s">
        <v>6469</v>
      </c>
      <c r="C7005" s="2" t="s">
        <v>41</v>
      </c>
      <c r="D7005" s="1">
        <v>19730.0</v>
      </c>
      <c r="E7005" s="2" t="s">
        <v>63</v>
      </c>
      <c r="F7005" s="2">
        <v>495.0</v>
      </c>
      <c r="G7005" s="2" t="s">
        <v>28</v>
      </c>
      <c r="H7005" s="2" t="s">
        <v>45</v>
      </c>
      <c r="I7005" s="2" t="s">
        <v>25</v>
      </c>
      <c r="J7005" s="2" t="str">
        <f t="array" ref="J7005">XLOOKUP('Transaction Data'!$G7005,Product_Code,Biscuit_Brand)</f>
        <v>Shortbread</v>
      </c>
      <c r="K7005" s="2">
        <f t="array" ref="K7005">XLOOKUP('Transaction Data'!$G7005,Product_Code,Cost)</f>
        <v>10</v>
      </c>
      <c r="L7005" s="2">
        <f t="array" ref="L7005">XLOOKUP('Transaction Data'!$G7005,Product_Code,Unit_Price)</f>
        <v>45</v>
      </c>
      <c r="M7005" s="3">
        <f>'Transaction Data'!$F7005*'Transaction Data'!$K7005</f>
        <v>4950</v>
      </c>
      <c r="N7005" s="3">
        <f>'Transaction Data'!$F7005*'Transaction Data'!$L7005</f>
        <v>22275</v>
      </c>
      <c r="O7005" s="3">
        <f>'Transaction Data'!$N7005-'Transaction Data'!$M7005</f>
        <v>17325</v>
      </c>
      <c r="P7005" s="2">
        <f>DATEDIF('Transaction Data'!$D7005,'Transaction Data'!$A7005,"y")</f>
        <v>70</v>
      </c>
      <c r="Q7005" s="2" t="str">
        <f>FLOOR('Transaction Data'!$P7005,15)&amp;"-"&amp;FLOOR('Transaction Data'!$P7005,15)+14</f>
        <v>60-74</v>
      </c>
      <c r="R7005" s="2" t="str">
        <f>IF('Transaction Data'!$L7005&lt;=10,"Less Expensive","Expensive")</f>
        <v>Expensive</v>
      </c>
      <c r="S7005" s="4">
        <f>WEEKDAY('Transaction Data'!$A7005)</f>
        <v>5</v>
      </c>
      <c r="T7005" s="2" t="str">
        <f>IF(WEEKDAY('Transaction Data'!$A7005,2)&lt;6,"Weekday","Weekend")</f>
        <v>Weekday</v>
      </c>
    </row>
    <row r="7006" ht="15.75" customHeight="1">
      <c r="A7006" s="1">
        <v>45371.0</v>
      </c>
      <c r="B7006" s="2" t="s">
        <v>6470</v>
      </c>
      <c r="C7006" s="2" t="s">
        <v>41</v>
      </c>
      <c r="D7006" s="1">
        <v>17489.0</v>
      </c>
      <c r="E7006" s="2" t="s">
        <v>63</v>
      </c>
      <c r="F7006" s="2">
        <v>296.0</v>
      </c>
      <c r="G7006" s="2" t="s">
        <v>57</v>
      </c>
      <c r="H7006" s="2" t="s">
        <v>49</v>
      </c>
      <c r="I7006" s="2" t="s">
        <v>25</v>
      </c>
      <c r="J7006" s="2" t="str">
        <f t="array" ref="J7006">XLOOKUP('Transaction Data'!$G7006,Product_Code,Biscuit_Brand)</f>
        <v>Oatmeal Cookies</v>
      </c>
      <c r="K7006" s="2">
        <f t="array" ref="K7006">XLOOKUP('Transaction Data'!$G7006,Product_Code,Cost)</f>
        <v>19</v>
      </c>
      <c r="L7006" s="2">
        <f t="array" ref="L7006">XLOOKUP('Transaction Data'!$G7006,Product_Code,Unit_Price)</f>
        <v>23</v>
      </c>
      <c r="M7006" s="3">
        <f>'Transaction Data'!$F7006*'Transaction Data'!$K7006</f>
        <v>5624</v>
      </c>
      <c r="N7006" s="3">
        <f>'Transaction Data'!$F7006*'Transaction Data'!$L7006</f>
        <v>6808</v>
      </c>
      <c r="O7006" s="3">
        <f>'Transaction Data'!$N7006-'Transaction Data'!$M7006</f>
        <v>1184</v>
      </c>
      <c r="P7006" s="2">
        <f>DATEDIF('Transaction Data'!$D7006,'Transaction Data'!$A7006,"y")</f>
        <v>76</v>
      </c>
      <c r="Q7006" s="2" t="str">
        <f>FLOOR('Transaction Data'!$P7006,15)&amp;"-"&amp;FLOOR('Transaction Data'!$P7006,15)+14</f>
        <v>75-89</v>
      </c>
      <c r="R7006" s="2" t="str">
        <f>IF('Transaction Data'!$L7006&lt;=10,"Less Expensive","Expensive")</f>
        <v>Expensive</v>
      </c>
      <c r="S7006" s="4">
        <f>WEEKDAY('Transaction Data'!$A7006)</f>
        <v>4</v>
      </c>
      <c r="T7006" s="2" t="str">
        <f>IF(WEEKDAY('Transaction Data'!$A7006,2)&lt;6,"Weekday","Weekend")</f>
        <v>Weekday</v>
      </c>
    </row>
    <row r="7007" ht="15.75" customHeight="1">
      <c r="A7007" s="1">
        <v>45503.0</v>
      </c>
      <c r="B7007" s="2" t="s">
        <v>4692</v>
      </c>
      <c r="C7007" s="2" t="s">
        <v>54</v>
      </c>
      <c r="D7007" s="1">
        <v>38607.0</v>
      </c>
      <c r="E7007" s="2" t="s">
        <v>63</v>
      </c>
      <c r="F7007" s="2">
        <v>208.0</v>
      </c>
      <c r="G7007" s="2" t="s">
        <v>23</v>
      </c>
      <c r="H7007" s="2" t="s">
        <v>52</v>
      </c>
      <c r="I7007" s="2" t="s">
        <v>25</v>
      </c>
      <c r="J7007" s="2" t="str">
        <f t="array" ref="J7007">XLOOKUP('Transaction Data'!$G7007,Product_Code,Biscuit_Brand)</f>
        <v>Cinnamon Swirls</v>
      </c>
      <c r="K7007" s="2">
        <f t="array" ref="K7007">XLOOKUP('Transaction Data'!$G7007,Product_Code,Cost)</f>
        <v>10</v>
      </c>
      <c r="L7007" s="2">
        <f t="array" ref="L7007">XLOOKUP('Transaction Data'!$G7007,Product_Code,Unit_Price)</f>
        <v>14</v>
      </c>
      <c r="M7007" s="3">
        <f>'Transaction Data'!$F7007*'Transaction Data'!$K7007</f>
        <v>2080</v>
      </c>
      <c r="N7007" s="3">
        <f>'Transaction Data'!$F7007*'Transaction Data'!$L7007</f>
        <v>2912</v>
      </c>
      <c r="O7007" s="3">
        <f>'Transaction Data'!$N7007-'Transaction Data'!$M7007</f>
        <v>832</v>
      </c>
      <c r="P7007" s="2">
        <f>DATEDIF('Transaction Data'!$D7007,'Transaction Data'!$A7007,"y")</f>
        <v>18</v>
      </c>
      <c r="Q7007" s="2" t="str">
        <f>FLOOR('Transaction Data'!$P7007,15)&amp;"-"&amp;FLOOR('Transaction Data'!$P7007,15)+14</f>
        <v>15-29</v>
      </c>
      <c r="R7007" s="2" t="str">
        <f>IF('Transaction Data'!$L7007&lt;=10,"Less Expensive","Expensive")</f>
        <v>Expensive</v>
      </c>
      <c r="S7007" s="4">
        <f>WEEKDAY('Transaction Data'!$A7007)</f>
        <v>3</v>
      </c>
      <c r="T7007" s="2" t="str">
        <f>IF(WEEKDAY('Transaction Data'!$A7007,2)&lt;6,"Weekday","Weekend")</f>
        <v>Weekday</v>
      </c>
    </row>
    <row r="7008" ht="15.75" customHeight="1">
      <c r="A7008" s="1">
        <v>45356.0</v>
      </c>
      <c r="B7008" s="2" t="s">
        <v>6471</v>
      </c>
      <c r="C7008" s="2" t="s">
        <v>32</v>
      </c>
      <c r="D7008" s="1">
        <v>36836.0</v>
      </c>
      <c r="E7008" s="2" t="s">
        <v>63</v>
      </c>
      <c r="F7008" s="2">
        <v>492.0</v>
      </c>
      <c r="G7008" s="2" t="s">
        <v>60</v>
      </c>
      <c r="H7008" s="2" t="s">
        <v>49</v>
      </c>
      <c r="I7008" s="2" t="s">
        <v>25</v>
      </c>
      <c r="J7008" s="2" t="str">
        <f t="array" ref="J7008">XLOOKUP('Transaction Data'!$G7008,Product_Code,Biscuit_Brand)</f>
        <v>Peanut Butter Bites</v>
      </c>
      <c r="K7008" s="2">
        <f t="array" ref="K7008">XLOOKUP('Transaction Data'!$G7008,Product_Code,Cost)</f>
        <v>5</v>
      </c>
      <c r="L7008" s="2">
        <f t="array" ref="L7008">XLOOKUP('Transaction Data'!$G7008,Product_Code,Unit_Price)</f>
        <v>7</v>
      </c>
      <c r="M7008" s="3">
        <f>'Transaction Data'!$F7008*'Transaction Data'!$K7008</f>
        <v>2460</v>
      </c>
      <c r="N7008" s="3">
        <f>'Transaction Data'!$F7008*'Transaction Data'!$L7008</f>
        <v>3444</v>
      </c>
      <c r="O7008" s="3">
        <f>'Transaction Data'!$N7008-'Transaction Data'!$M7008</f>
        <v>984</v>
      </c>
      <c r="P7008" s="2">
        <f>DATEDIF('Transaction Data'!$D7008,'Transaction Data'!$A7008,"y")</f>
        <v>23</v>
      </c>
      <c r="Q7008" s="2" t="str">
        <f>FLOOR('Transaction Data'!$P7008,15)&amp;"-"&amp;FLOOR('Transaction Data'!$P7008,15)+14</f>
        <v>15-29</v>
      </c>
      <c r="R7008" s="2" t="str">
        <f>IF('Transaction Data'!$L7008&lt;=10,"Less Expensive","Expensive")</f>
        <v>Less Expensive</v>
      </c>
      <c r="S7008" s="4">
        <f>WEEKDAY('Transaction Data'!$A7008)</f>
        <v>3</v>
      </c>
      <c r="T7008" s="2" t="str">
        <f>IF(WEEKDAY('Transaction Data'!$A7008,2)&lt;6,"Weekday","Weekend")</f>
        <v>Weekday</v>
      </c>
    </row>
    <row r="7009" ht="15.75" customHeight="1">
      <c r="A7009" s="1">
        <v>45451.0</v>
      </c>
      <c r="B7009" s="2" t="s">
        <v>6472</v>
      </c>
      <c r="C7009" s="2" t="s">
        <v>51</v>
      </c>
      <c r="D7009" s="1">
        <v>17048.0</v>
      </c>
      <c r="E7009" s="2" t="s">
        <v>27</v>
      </c>
      <c r="F7009" s="2">
        <v>291.0</v>
      </c>
      <c r="G7009" s="2" t="s">
        <v>33</v>
      </c>
      <c r="H7009" s="2" t="s">
        <v>52</v>
      </c>
      <c r="I7009" s="2" t="s">
        <v>25</v>
      </c>
      <c r="J7009" s="2" t="str">
        <f t="array" ref="J7009">XLOOKUP('Transaction Data'!$G7009,Product_Code,Biscuit_Brand)</f>
        <v>Caramel Biscuits</v>
      </c>
      <c r="K7009" s="2">
        <f t="array" ref="K7009">XLOOKUP('Transaction Data'!$G7009,Product_Code,Cost)</f>
        <v>18</v>
      </c>
      <c r="L7009" s="2">
        <f t="array" ref="L7009">XLOOKUP('Transaction Data'!$G7009,Product_Code,Unit_Price)</f>
        <v>22</v>
      </c>
      <c r="M7009" s="3">
        <f>'Transaction Data'!$F7009*'Transaction Data'!$K7009</f>
        <v>5238</v>
      </c>
      <c r="N7009" s="3">
        <f>'Transaction Data'!$F7009*'Transaction Data'!$L7009</f>
        <v>6402</v>
      </c>
      <c r="O7009" s="3">
        <f>'Transaction Data'!$N7009-'Transaction Data'!$M7009</f>
        <v>1164</v>
      </c>
      <c r="P7009" s="2">
        <f>DATEDIF('Transaction Data'!$D7009,'Transaction Data'!$A7009,"y")</f>
        <v>77</v>
      </c>
      <c r="Q7009" s="2" t="str">
        <f>FLOOR('Transaction Data'!$P7009,15)&amp;"-"&amp;FLOOR('Transaction Data'!$P7009,15)+14</f>
        <v>75-89</v>
      </c>
      <c r="R7009" s="2" t="str">
        <f>IF('Transaction Data'!$L7009&lt;=10,"Less Expensive","Expensive")</f>
        <v>Expensive</v>
      </c>
      <c r="S7009" s="4">
        <f>WEEKDAY('Transaction Data'!$A7009)</f>
        <v>7</v>
      </c>
      <c r="T7009" s="2" t="str">
        <f>IF(WEEKDAY('Transaction Data'!$A7009,2)&lt;6,"Weekday","Weekend")</f>
        <v>Weekend</v>
      </c>
    </row>
    <row r="7010" ht="15.75" customHeight="1">
      <c r="A7010" s="1">
        <v>45478.0</v>
      </c>
      <c r="B7010" s="2" t="s">
        <v>6473</v>
      </c>
      <c r="C7010" s="2" t="s">
        <v>78</v>
      </c>
      <c r="D7010" s="1">
        <v>25959.0</v>
      </c>
      <c r="E7010" s="2" t="s">
        <v>63</v>
      </c>
      <c r="F7010" s="2">
        <v>288.0</v>
      </c>
      <c r="G7010" s="2" t="s">
        <v>57</v>
      </c>
      <c r="H7010" s="2" t="s">
        <v>34</v>
      </c>
      <c r="I7010" s="2" t="s">
        <v>25</v>
      </c>
      <c r="J7010" s="2" t="str">
        <f t="array" ref="J7010">XLOOKUP('Transaction Data'!$G7010,Product_Code,Biscuit_Brand)</f>
        <v>Oatmeal Cookies</v>
      </c>
      <c r="K7010" s="2">
        <f t="array" ref="K7010">XLOOKUP('Transaction Data'!$G7010,Product_Code,Cost)</f>
        <v>19</v>
      </c>
      <c r="L7010" s="2">
        <f t="array" ref="L7010">XLOOKUP('Transaction Data'!$G7010,Product_Code,Unit_Price)</f>
        <v>23</v>
      </c>
      <c r="M7010" s="3">
        <f>'Transaction Data'!$F7010*'Transaction Data'!$K7010</f>
        <v>5472</v>
      </c>
      <c r="N7010" s="3">
        <f>'Transaction Data'!$F7010*'Transaction Data'!$L7010</f>
        <v>6624</v>
      </c>
      <c r="O7010" s="3">
        <f>'Transaction Data'!$N7010-'Transaction Data'!$M7010</f>
        <v>1152</v>
      </c>
      <c r="P7010" s="2">
        <f>DATEDIF('Transaction Data'!$D7010,'Transaction Data'!$A7010,"y")</f>
        <v>53</v>
      </c>
      <c r="Q7010" s="2" t="str">
        <f>FLOOR('Transaction Data'!$P7010,15)&amp;"-"&amp;FLOOR('Transaction Data'!$P7010,15)+14</f>
        <v>45-59</v>
      </c>
      <c r="R7010" s="2" t="str">
        <f>IF('Transaction Data'!$L7010&lt;=10,"Less Expensive","Expensive")</f>
        <v>Expensive</v>
      </c>
      <c r="S7010" s="4">
        <f>WEEKDAY('Transaction Data'!$A7010)</f>
        <v>6</v>
      </c>
      <c r="T7010" s="2" t="str">
        <f>IF(WEEKDAY('Transaction Data'!$A7010,2)&lt;6,"Weekday","Weekend")</f>
        <v>Weekday</v>
      </c>
    </row>
    <row r="7011" ht="15.75" customHeight="1">
      <c r="A7011" s="1">
        <v>45362.0</v>
      </c>
      <c r="B7011" s="2" t="s">
        <v>6474</v>
      </c>
      <c r="C7011" s="2" t="s">
        <v>65</v>
      </c>
      <c r="D7011" s="1">
        <v>20925.0</v>
      </c>
      <c r="E7011" s="2" t="s">
        <v>27</v>
      </c>
      <c r="F7011" s="2">
        <v>147.0</v>
      </c>
      <c r="G7011" s="2" t="s">
        <v>57</v>
      </c>
      <c r="H7011" s="2" t="s">
        <v>34</v>
      </c>
      <c r="I7011" s="2" t="s">
        <v>25</v>
      </c>
      <c r="J7011" s="2" t="str">
        <f t="array" ref="J7011">XLOOKUP('Transaction Data'!$G7011,Product_Code,Biscuit_Brand)</f>
        <v>Oatmeal Cookies</v>
      </c>
      <c r="K7011" s="2">
        <f t="array" ref="K7011">XLOOKUP('Transaction Data'!$G7011,Product_Code,Cost)</f>
        <v>19</v>
      </c>
      <c r="L7011" s="2">
        <f t="array" ref="L7011">XLOOKUP('Transaction Data'!$G7011,Product_Code,Unit_Price)</f>
        <v>23</v>
      </c>
      <c r="M7011" s="3">
        <f>'Transaction Data'!$F7011*'Transaction Data'!$K7011</f>
        <v>2793</v>
      </c>
      <c r="N7011" s="3">
        <f>'Transaction Data'!$F7011*'Transaction Data'!$L7011</f>
        <v>3381</v>
      </c>
      <c r="O7011" s="3">
        <f>'Transaction Data'!$N7011-'Transaction Data'!$M7011</f>
        <v>588</v>
      </c>
      <c r="P7011" s="2">
        <f>DATEDIF('Transaction Data'!$D7011,'Transaction Data'!$A7011,"y")</f>
        <v>66</v>
      </c>
      <c r="Q7011" s="2" t="str">
        <f>FLOOR('Transaction Data'!$P7011,15)&amp;"-"&amp;FLOOR('Transaction Data'!$P7011,15)+14</f>
        <v>60-74</v>
      </c>
      <c r="R7011" s="2" t="str">
        <f>IF('Transaction Data'!$L7011&lt;=10,"Less Expensive","Expensive")</f>
        <v>Expensive</v>
      </c>
      <c r="S7011" s="4">
        <f>WEEKDAY('Transaction Data'!$A7011)</f>
        <v>2</v>
      </c>
      <c r="T7011" s="2" t="str">
        <f>IF(WEEKDAY('Transaction Data'!$A7011,2)&lt;6,"Weekday","Weekend")</f>
        <v>Weekday</v>
      </c>
    </row>
    <row r="7012" ht="15.75" customHeight="1">
      <c r="A7012" s="1">
        <v>45296.0</v>
      </c>
      <c r="B7012" s="2" t="s">
        <v>2907</v>
      </c>
      <c r="C7012" s="2" t="s">
        <v>51</v>
      </c>
      <c r="D7012" s="1">
        <v>17712.0</v>
      </c>
      <c r="E7012" s="2" t="s">
        <v>27</v>
      </c>
      <c r="F7012" s="2">
        <v>231.0</v>
      </c>
      <c r="G7012" s="2" t="s">
        <v>55</v>
      </c>
      <c r="H7012" s="2" t="s">
        <v>39</v>
      </c>
      <c r="I7012" s="2" t="s">
        <v>25</v>
      </c>
      <c r="J7012" s="2" t="str">
        <f t="array" ref="J7012">XLOOKUP('Transaction Data'!$G7012,Product_Code,Biscuit_Brand)</f>
        <v>Vanilla Wafers</v>
      </c>
      <c r="K7012" s="2">
        <f t="array" ref="K7012">XLOOKUP('Transaction Data'!$G7012,Product_Code,Cost)</f>
        <v>18</v>
      </c>
      <c r="L7012" s="2">
        <f t="array" ref="L7012">XLOOKUP('Transaction Data'!$G7012,Product_Code,Unit_Price)</f>
        <v>36</v>
      </c>
      <c r="M7012" s="3">
        <f>'Transaction Data'!$F7012*'Transaction Data'!$K7012</f>
        <v>4158</v>
      </c>
      <c r="N7012" s="3">
        <f>'Transaction Data'!$F7012*'Transaction Data'!$L7012</f>
        <v>8316</v>
      </c>
      <c r="O7012" s="3">
        <f>'Transaction Data'!$N7012-'Transaction Data'!$M7012</f>
        <v>4158</v>
      </c>
      <c r="P7012" s="2">
        <f>DATEDIF('Transaction Data'!$D7012,'Transaction Data'!$A7012,"y")</f>
        <v>75</v>
      </c>
      <c r="Q7012" s="2" t="str">
        <f>FLOOR('Transaction Data'!$P7012,15)&amp;"-"&amp;FLOOR('Transaction Data'!$P7012,15)+14</f>
        <v>75-89</v>
      </c>
      <c r="R7012" s="2" t="str">
        <f>IF('Transaction Data'!$L7012&lt;=10,"Less Expensive","Expensive")</f>
        <v>Expensive</v>
      </c>
      <c r="S7012" s="4">
        <f>WEEKDAY('Transaction Data'!$A7012)</f>
        <v>6</v>
      </c>
      <c r="T7012" s="2" t="str">
        <f>IF(WEEKDAY('Transaction Data'!$A7012,2)&lt;6,"Weekday","Weekend")</f>
        <v>Weekday</v>
      </c>
    </row>
    <row r="7013" ht="15.75" customHeight="1">
      <c r="A7013" s="1">
        <v>45307.0</v>
      </c>
      <c r="B7013" s="2" t="s">
        <v>6475</v>
      </c>
      <c r="C7013" s="2" t="s">
        <v>65</v>
      </c>
      <c r="D7013" s="1">
        <v>21649.0</v>
      </c>
      <c r="E7013" s="2" t="s">
        <v>37</v>
      </c>
      <c r="F7013" s="2">
        <v>209.0</v>
      </c>
      <c r="G7013" s="2" t="s">
        <v>28</v>
      </c>
      <c r="H7013" s="2" t="s">
        <v>42</v>
      </c>
      <c r="I7013" s="2" t="s">
        <v>25</v>
      </c>
      <c r="J7013" s="2" t="str">
        <f t="array" ref="J7013">XLOOKUP('Transaction Data'!$G7013,Product_Code,Biscuit_Brand)</f>
        <v>Shortbread</v>
      </c>
      <c r="K7013" s="2">
        <f t="array" ref="K7013">XLOOKUP('Transaction Data'!$G7013,Product_Code,Cost)</f>
        <v>10</v>
      </c>
      <c r="L7013" s="2">
        <f t="array" ref="L7013">XLOOKUP('Transaction Data'!$G7013,Product_Code,Unit_Price)</f>
        <v>45</v>
      </c>
      <c r="M7013" s="3">
        <f>'Transaction Data'!$F7013*'Transaction Data'!$K7013</f>
        <v>2090</v>
      </c>
      <c r="N7013" s="3">
        <f>'Transaction Data'!$F7013*'Transaction Data'!$L7013</f>
        <v>9405</v>
      </c>
      <c r="O7013" s="3">
        <f>'Transaction Data'!$N7013-'Transaction Data'!$M7013</f>
        <v>7315</v>
      </c>
      <c r="P7013" s="2">
        <f>DATEDIF('Transaction Data'!$D7013,'Transaction Data'!$A7013,"y")</f>
        <v>64</v>
      </c>
      <c r="Q7013" s="2" t="str">
        <f>FLOOR('Transaction Data'!$P7013,15)&amp;"-"&amp;FLOOR('Transaction Data'!$P7013,15)+14</f>
        <v>60-74</v>
      </c>
      <c r="R7013" s="2" t="str">
        <f>IF('Transaction Data'!$L7013&lt;=10,"Less Expensive","Expensive")</f>
        <v>Expensive</v>
      </c>
      <c r="S7013" s="4">
        <f>WEEKDAY('Transaction Data'!$A7013)</f>
        <v>3</v>
      </c>
      <c r="T7013" s="2" t="str">
        <f>IF(WEEKDAY('Transaction Data'!$A7013,2)&lt;6,"Weekday","Weekend")</f>
        <v>Weekday</v>
      </c>
    </row>
    <row r="7014" ht="15.75" customHeight="1">
      <c r="A7014" s="1">
        <v>45417.0</v>
      </c>
      <c r="B7014" s="2" t="s">
        <v>6476</v>
      </c>
      <c r="C7014" s="2" t="s">
        <v>21</v>
      </c>
      <c r="D7014" s="1">
        <v>20884.0</v>
      </c>
      <c r="E7014" s="2" t="s">
        <v>22</v>
      </c>
      <c r="F7014" s="2">
        <v>72.0</v>
      </c>
      <c r="G7014" s="2" t="s">
        <v>61</v>
      </c>
      <c r="H7014" s="2" t="s">
        <v>45</v>
      </c>
      <c r="I7014" s="2" t="s">
        <v>25</v>
      </c>
      <c r="J7014" s="2" t="str">
        <f t="array" ref="J7014">XLOOKUP('Transaction Data'!$G7014,Product_Code,Biscuit_Brand)</f>
        <v>Choco Delight</v>
      </c>
      <c r="K7014" s="2">
        <f t="array" ref="K7014">XLOOKUP('Transaction Data'!$G7014,Product_Code,Cost)</f>
        <v>3</v>
      </c>
      <c r="L7014" s="2">
        <f t="array" ref="L7014">XLOOKUP('Transaction Data'!$G7014,Product_Code,Unit_Price)</f>
        <v>5</v>
      </c>
      <c r="M7014" s="3">
        <f>'Transaction Data'!$F7014*'Transaction Data'!$K7014</f>
        <v>216</v>
      </c>
      <c r="N7014" s="3">
        <f>'Transaction Data'!$F7014*'Transaction Data'!$L7014</f>
        <v>360</v>
      </c>
      <c r="O7014" s="3">
        <f>'Transaction Data'!$N7014-'Transaction Data'!$M7014</f>
        <v>144</v>
      </c>
      <c r="P7014" s="2">
        <f>DATEDIF('Transaction Data'!$D7014,'Transaction Data'!$A7014,"y")</f>
        <v>67</v>
      </c>
      <c r="Q7014" s="2" t="str">
        <f>FLOOR('Transaction Data'!$P7014,15)&amp;"-"&amp;FLOOR('Transaction Data'!$P7014,15)+14</f>
        <v>60-74</v>
      </c>
      <c r="R7014" s="2" t="str">
        <f>IF('Transaction Data'!$L7014&lt;=10,"Less Expensive","Expensive")</f>
        <v>Less Expensive</v>
      </c>
      <c r="S7014" s="4">
        <f>WEEKDAY('Transaction Data'!$A7014)</f>
        <v>1</v>
      </c>
      <c r="T7014" s="2" t="str">
        <f>IF(WEEKDAY('Transaction Data'!$A7014,2)&lt;6,"Weekday","Weekend")</f>
        <v>Weekend</v>
      </c>
    </row>
    <row r="7015" ht="15.75" customHeight="1">
      <c r="A7015" s="1">
        <v>45312.0</v>
      </c>
      <c r="B7015" s="2" t="s">
        <v>6477</v>
      </c>
      <c r="C7015" s="2" t="s">
        <v>72</v>
      </c>
      <c r="D7015" s="1">
        <v>32915.0</v>
      </c>
      <c r="E7015" s="2" t="s">
        <v>27</v>
      </c>
      <c r="F7015" s="2">
        <v>212.0</v>
      </c>
      <c r="G7015" s="2" t="s">
        <v>23</v>
      </c>
      <c r="H7015" s="2" t="s">
        <v>49</v>
      </c>
      <c r="I7015" s="2" t="s">
        <v>25</v>
      </c>
      <c r="J7015" s="2" t="str">
        <f t="array" ref="J7015">XLOOKUP('Transaction Data'!$G7015,Product_Code,Biscuit_Brand)</f>
        <v>Cinnamon Swirls</v>
      </c>
      <c r="K7015" s="2">
        <f t="array" ref="K7015">XLOOKUP('Transaction Data'!$G7015,Product_Code,Cost)</f>
        <v>10</v>
      </c>
      <c r="L7015" s="2">
        <f t="array" ref="L7015">XLOOKUP('Transaction Data'!$G7015,Product_Code,Unit_Price)</f>
        <v>14</v>
      </c>
      <c r="M7015" s="3">
        <f>'Transaction Data'!$F7015*'Transaction Data'!$K7015</f>
        <v>2120</v>
      </c>
      <c r="N7015" s="3">
        <f>'Transaction Data'!$F7015*'Transaction Data'!$L7015</f>
        <v>2968</v>
      </c>
      <c r="O7015" s="3">
        <f>'Transaction Data'!$N7015-'Transaction Data'!$M7015</f>
        <v>848</v>
      </c>
      <c r="P7015" s="2">
        <f>DATEDIF('Transaction Data'!$D7015,'Transaction Data'!$A7015,"y")</f>
        <v>33</v>
      </c>
      <c r="Q7015" s="2" t="str">
        <f>FLOOR('Transaction Data'!$P7015,15)&amp;"-"&amp;FLOOR('Transaction Data'!$P7015,15)+14</f>
        <v>30-44</v>
      </c>
      <c r="R7015" s="2" t="str">
        <f>IF('Transaction Data'!$L7015&lt;=10,"Less Expensive","Expensive")</f>
        <v>Expensive</v>
      </c>
      <c r="S7015" s="4">
        <f>WEEKDAY('Transaction Data'!$A7015)</f>
        <v>1</v>
      </c>
      <c r="T7015" s="2" t="str">
        <f>IF(WEEKDAY('Transaction Data'!$A7015,2)&lt;6,"Weekday","Weekend")</f>
        <v>Weekend</v>
      </c>
    </row>
    <row r="7016" ht="15.75" customHeight="1">
      <c r="A7016" s="1">
        <v>45354.0</v>
      </c>
      <c r="B7016" s="2" t="s">
        <v>6478</v>
      </c>
      <c r="C7016" s="2" t="s">
        <v>69</v>
      </c>
      <c r="D7016" s="1">
        <v>35346.0</v>
      </c>
      <c r="E7016" s="2" t="s">
        <v>63</v>
      </c>
      <c r="F7016" s="2">
        <v>130.0</v>
      </c>
      <c r="G7016" s="2" t="s">
        <v>44</v>
      </c>
      <c r="H7016" s="2" t="s">
        <v>52</v>
      </c>
      <c r="I7016" s="2" t="s">
        <v>25</v>
      </c>
      <c r="J7016" s="2" t="str">
        <f t="array" ref="J7016">XLOOKUP('Transaction Data'!$G7016,Product_Code,Biscuit_Brand)</f>
        <v>Butter Crunch</v>
      </c>
      <c r="K7016" s="2">
        <f t="array" ref="K7016">XLOOKUP('Transaction Data'!$G7016,Product_Code,Cost)</f>
        <v>10</v>
      </c>
      <c r="L7016" s="2">
        <f t="array" ref="L7016">XLOOKUP('Transaction Data'!$G7016,Product_Code,Unit_Price)</f>
        <v>11</v>
      </c>
      <c r="M7016" s="3">
        <f>'Transaction Data'!$F7016*'Transaction Data'!$K7016</f>
        <v>1300</v>
      </c>
      <c r="N7016" s="3">
        <f>'Transaction Data'!$F7016*'Transaction Data'!$L7016</f>
        <v>1430</v>
      </c>
      <c r="O7016" s="3">
        <f>'Transaction Data'!$N7016-'Transaction Data'!$M7016</f>
        <v>130</v>
      </c>
      <c r="P7016" s="2">
        <f>DATEDIF('Transaction Data'!$D7016,'Transaction Data'!$A7016,"y")</f>
        <v>27</v>
      </c>
      <c r="Q7016" s="2" t="str">
        <f>FLOOR('Transaction Data'!$P7016,15)&amp;"-"&amp;FLOOR('Transaction Data'!$P7016,15)+14</f>
        <v>15-29</v>
      </c>
      <c r="R7016" s="2" t="str">
        <f>IF('Transaction Data'!$L7016&lt;=10,"Less Expensive","Expensive")</f>
        <v>Expensive</v>
      </c>
      <c r="S7016" s="4">
        <f>WEEKDAY('Transaction Data'!$A7016)</f>
        <v>1</v>
      </c>
      <c r="T7016" s="2" t="str">
        <f>IF(WEEKDAY('Transaction Data'!$A7016,2)&lt;6,"Weekday","Weekend")</f>
        <v>Weekend</v>
      </c>
    </row>
    <row r="7017" ht="15.75" customHeight="1">
      <c r="A7017" s="1">
        <v>45437.0</v>
      </c>
      <c r="B7017" s="2" t="s">
        <v>6479</v>
      </c>
      <c r="C7017" s="2" t="s">
        <v>47</v>
      </c>
      <c r="D7017" s="1">
        <v>24442.0</v>
      </c>
      <c r="E7017" s="2" t="s">
        <v>27</v>
      </c>
      <c r="F7017" s="2">
        <v>251.0</v>
      </c>
      <c r="G7017" s="2" t="s">
        <v>44</v>
      </c>
      <c r="H7017" s="2" t="s">
        <v>49</v>
      </c>
      <c r="I7017" s="2" t="s">
        <v>25</v>
      </c>
      <c r="J7017" s="2" t="str">
        <f t="array" ref="J7017">XLOOKUP('Transaction Data'!$G7017,Product_Code,Biscuit_Brand)</f>
        <v>Butter Crunch</v>
      </c>
      <c r="K7017" s="2">
        <f t="array" ref="K7017">XLOOKUP('Transaction Data'!$G7017,Product_Code,Cost)</f>
        <v>10</v>
      </c>
      <c r="L7017" s="2">
        <f t="array" ref="L7017">XLOOKUP('Transaction Data'!$G7017,Product_Code,Unit_Price)</f>
        <v>11</v>
      </c>
      <c r="M7017" s="3">
        <f>'Transaction Data'!$F7017*'Transaction Data'!$K7017</f>
        <v>2510</v>
      </c>
      <c r="N7017" s="3">
        <f>'Transaction Data'!$F7017*'Transaction Data'!$L7017</f>
        <v>2761</v>
      </c>
      <c r="O7017" s="3">
        <f>'Transaction Data'!$N7017-'Transaction Data'!$M7017</f>
        <v>251</v>
      </c>
      <c r="P7017" s="2">
        <f>DATEDIF('Transaction Data'!$D7017,'Transaction Data'!$A7017,"y")</f>
        <v>57</v>
      </c>
      <c r="Q7017" s="2" t="str">
        <f>FLOOR('Transaction Data'!$P7017,15)&amp;"-"&amp;FLOOR('Transaction Data'!$P7017,15)+14</f>
        <v>45-59</v>
      </c>
      <c r="R7017" s="2" t="str">
        <f>IF('Transaction Data'!$L7017&lt;=10,"Less Expensive","Expensive")</f>
        <v>Expensive</v>
      </c>
      <c r="S7017" s="4">
        <f>WEEKDAY('Transaction Data'!$A7017)</f>
        <v>7</v>
      </c>
      <c r="T7017" s="2" t="str">
        <f>IF(WEEKDAY('Transaction Data'!$A7017,2)&lt;6,"Weekday","Weekend")</f>
        <v>Weekend</v>
      </c>
    </row>
    <row r="7018" ht="15.75" customHeight="1">
      <c r="A7018" s="1">
        <v>45460.0</v>
      </c>
      <c r="B7018" s="2" t="s">
        <v>6480</v>
      </c>
      <c r="C7018" s="2" t="s">
        <v>21</v>
      </c>
      <c r="D7018" s="1">
        <v>33422.0</v>
      </c>
      <c r="E7018" s="2" t="s">
        <v>63</v>
      </c>
      <c r="F7018" s="2">
        <v>438.0</v>
      </c>
      <c r="G7018" s="2" t="s">
        <v>28</v>
      </c>
      <c r="H7018" s="2" t="s">
        <v>52</v>
      </c>
      <c r="I7018" s="2" t="s">
        <v>25</v>
      </c>
      <c r="J7018" s="2" t="str">
        <f t="array" ref="J7018">XLOOKUP('Transaction Data'!$G7018,Product_Code,Biscuit_Brand)</f>
        <v>Shortbread</v>
      </c>
      <c r="K7018" s="2">
        <f t="array" ref="K7018">XLOOKUP('Transaction Data'!$G7018,Product_Code,Cost)</f>
        <v>10</v>
      </c>
      <c r="L7018" s="2">
        <f t="array" ref="L7018">XLOOKUP('Transaction Data'!$G7018,Product_Code,Unit_Price)</f>
        <v>45</v>
      </c>
      <c r="M7018" s="3">
        <f>'Transaction Data'!$F7018*'Transaction Data'!$K7018</f>
        <v>4380</v>
      </c>
      <c r="N7018" s="3">
        <f>'Transaction Data'!$F7018*'Transaction Data'!$L7018</f>
        <v>19710</v>
      </c>
      <c r="O7018" s="3">
        <f>'Transaction Data'!$N7018-'Transaction Data'!$M7018</f>
        <v>15330</v>
      </c>
      <c r="P7018" s="2">
        <f>DATEDIF('Transaction Data'!$D7018,'Transaction Data'!$A7018,"y")</f>
        <v>32</v>
      </c>
      <c r="Q7018" s="2" t="str">
        <f>FLOOR('Transaction Data'!$P7018,15)&amp;"-"&amp;FLOOR('Transaction Data'!$P7018,15)+14</f>
        <v>30-44</v>
      </c>
      <c r="R7018" s="2" t="str">
        <f>IF('Transaction Data'!$L7018&lt;=10,"Less Expensive","Expensive")</f>
        <v>Expensive</v>
      </c>
      <c r="S7018" s="4">
        <f>WEEKDAY('Transaction Data'!$A7018)</f>
        <v>2</v>
      </c>
      <c r="T7018" s="2" t="str">
        <f>IF(WEEKDAY('Transaction Data'!$A7018,2)&lt;6,"Weekday","Weekend")</f>
        <v>Weekday</v>
      </c>
    </row>
    <row r="7019" ht="15.75" customHeight="1">
      <c r="A7019" s="1">
        <v>45382.0</v>
      </c>
      <c r="B7019" s="2" t="s">
        <v>6481</v>
      </c>
      <c r="C7019" s="2" t="s">
        <v>69</v>
      </c>
      <c r="D7019" s="1">
        <v>36277.0</v>
      </c>
      <c r="E7019" s="2" t="s">
        <v>63</v>
      </c>
      <c r="F7019" s="2">
        <v>308.0</v>
      </c>
      <c r="G7019" s="2" t="s">
        <v>33</v>
      </c>
      <c r="H7019" s="2" t="s">
        <v>52</v>
      </c>
      <c r="I7019" s="2" t="s">
        <v>25</v>
      </c>
      <c r="J7019" s="2" t="str">
        <f t="array" ref="J7019">XLOOKUP('Transaction Data'!$G7019,Product_Code,Biscuit_Brand)</f>
        <v>Caramel Biscuits</v>
      </c>
      <c r="K7019" s="2">
        <f t="array" ref="K7019">XLOOKUP('Transaction Data'!$G7019,Product_Code,Cost)</f>
        <v>18</v>
      </c>
      <c r="L7019" s="2">
        <f t="array" ref="L7019">XLOOKUP('Transaction Data'!$G7019,Product_Code,Unit_Price)</f>
        <v>22</v>
      </c>
      <c r="M7019" s="3">
        <f>'Transaction Data'!$F7019*'Transaction Data'!$K7019</f>
        <v>5544</v>
      </c>
      <c r="N7019" s="3">
        <f>'Transaction Data'!$F7019*'Transaction Data'!$L7019</f>
        <v>6776</v>
      </c>
      <c r="O7019" s="3">
        <f>'Transaction Data'!$N7019-'Transaction Data'!$M7019</f>
        <v>1232</v>
      </c>
      <c r="P7019" s="2">
        <f>DATEDIF('Transaction Data'!$D7019,'Transaction Data'!$A7019,"y")</f>
        <v>24</v>
      </c>
      <c r="Q7019" s="2" t="str">
        <f>FLOOR('Transaction Data'!$P7019,15)&amp;"-"&amp;FLOOR('Transaction Data'!$P7019,15)+14</f>
        <v>15-29</v>
      </c>
      <c r="R7019" s="2" t="str">
        <f>IF('Transaction Data'!$L7019&lt;=10,"Less Expensive","Expensive")</f>
        <v>Expensive</v>
      </c>
      <c r="S7019" s="4">
        <f>WEEKDAY('Transaction Data'!$A7019)</f>
        <v>1</v>
      </c>
      <c r="T7019" s="2" t="str">
        <f>IF(WEEKDAY('Transaction Data'!$A7019,2)&lt;6,"Weekday","Weekend")</f>
        <v>Weekend</v>
      </c>
    </row>
    <row r="7020" ht="15.75" customHeight="1">
      <c r="A7020" s="1">
        <v>45482.0</v>
      </c>
      <c r="B7020" s="2" t="s">
        <v>6482</v>
      </c>
      <c r="C7020" s="2" t="s">
        <v>51</v>
      </c>
      <c r="D7020" s="1">
        <v>17076.0</v>
      </c>
      <c r="E7020" s="2" t="s">
        <v>27</v>
      </c>
      <c r="F7020" s="2">
        <v>185.0</v>
      </c>
      <c r="G7020" s="2" t="s">
        <v>61</v>
      </c>
      <c r="H7020" s="2" t="s">
        <v>45</v>
      </c>
      <c r="I7020" s="2" t="s">
        <v>25</v>
      </c>
      <c r="J7020" s="2" t="str">
        <f t="array" ref="J7020">XLOOKUP('Transaction Data'!$G7020,Product_Code,Biscuit_Brand)</f>
        <v>Choco Delight</v>
      </c>
      <c r="K7020" s="2">
        <f t="array" ref="K7020">XLOOKUP('Transaction Data'!$G7020,Product_Code,Cost)</f>
        <v>3</v>
      </c>
      <c r="L7020" s="2">
        <f t="array" ref="L7020">XLOOKUP('Transaction Data'!$G7020,Product_Code,Unit_Price)</f>
        <v>5</v>
      </c>
      <c r="M7020" s="3">
        <f>'Transaction Data'!$F7020*'Transaction Data'!$K7020</f>
        <v>555</v>
      </c>
      <c r="N7020" s="3">
        <f>'Transaction Data'!$F7020*'Transaction Data'!$L7020</f>
        <v>925</v>
      </c>
      <c r="O7020" s="3">
        <f>'Transaction Data'!$N7020-'Transaction Data'!$M7020</f>
        <v>370</v>
      </c>
      <c r="P7020" s="2">
        <f>DATEDIF('Transaction Data'!$D7020,'Transaction Data'!$A7020,"y")</f>
        <v>77</v>
      </c>
      <c r="Q7020" s="2" t="str">
        <f>FLOOR('Transaction Data'!$P7020,15)&amp;"-"&amp;FLOOR('Transaction Data'!$P7020,15)+14</f>
        <v>75-89</v>
      </c>
      <c r="R7020" s="2" t="str">
        <f>IF('Transaction Data'!$L7020&lt;=10,"Less Expensive","Expensive")</f>
        <v>Less Expensive</v>
      </c>
      <c r="S7020" s="4">
        <f>WEEKDAY('Transaction Data'!$A7020)</f>
        <v>3</v>
      </c>
      <c r="T7020" s="2" t="str">
        <f>IF(WEEKDAY('Transaction Data'!$A7020,2)&lt;6,"Weekday","Weekend")</f>
        <v>Weekday</v>
      </c>
    </row>
    <row r="7021" ht="15.75" customHeight="1">
      <c r="A7021" s="1">
        <v>45426.0</v>
      </c>
      <c r="B7021" s="2" t="s">
        <v>6483</v>
      </c>
      <c r="C7021" s="2" t="s">
        <v>47</v>
      </c>
      <c r="D7021" s="1">
        <v>19435.0</v>
      </c>
      <c r="E7021" s="2" t="s">
        <v>22</v>
      </c>
      <c r="F7021" s="2">
        <v>28.0</v>
      </c>
      <c r="G7021" s="2" t="s">
        <v>61</v>
      </c>
      <c r="H7021" s="2" t="s">
        <v>49</v>
      </c>
      <c r="I7021" s="2" t="s">
        <v>25</v>
      </c>
      <c r="J7021" s="2" t="str">
        <f t="array" ref="J7021">XLOOKUP('Transaction Data'!$G7021,Product_Code,Biscuit_Brand)</f>
        <v>Choco Delight</v>
      </c>
      <c r="K7021" s="2">
        <f t="array" ref="K7021">XLOOKUP('Transaction Data'!$G7021,Product_Code,Cost)</f>
        <v>3</v>
      </c>
      <c r="L7021" s="2">
        <f t="array" ref="L7021">XLOOKUP('Transaction Data'!$G7021,Product_Code,Unit_Price)</f>
        <v>5</v>
      </c>
      <c r="M7021" s="3">
        <f>'Transaction Data'!$F7021*'Transaction Data'!$K7021</f>
        <v>84</v>
      </c>
      <c r="N7021" s="3">
        <f>'Transaction Data'!$F7021*'Transaction Data'!$L7021</f>
        <v>140</v>
      </c>
      <c r="O7021" s="3">
        <f>'Transaction Data'!$N7021-'Transaction Data'!$M7021</f>
        <v>56</v>
      </c>
      <c r="P7021" s="2">
        <f>DATEDIF('Transaction Data'!$D7021,'Transaction Data'!$A7021,"y")</f>
        <v>71</v>
      </c>
      <c r="Q7021" s="2" t="str">
        <f>FLOOR('Transaction Data'!$P7021,15)&amp;"-"&amp;FLOOR('Transaction Data'!$P7021,15)+14</f>
        <v>60-74</v>
      </c>
      <c r="R7021" s="2" t="str">
        <f>IF('Transaction Data'!$L7021&lt;=10,"Less Expensive","Expensive")</f>
        <v>Less Expensive</v>
      </c>
      <c r="S7021" s="4">
        <f>WEEKDAY('Transaction Data'!$A7021)</f>
        <v>3</v>
      </c>
      <c r="T7021" s="2" t="str">
        <f>IF(WEEKDAY('Transaction Data'!$A7021,2)&lt;6,"Weekday","Weekend")</f>
        <v>Weekday</v>
      </c>
    </row>
    <row r="7022" ht="15.75" customHeight="1">
      <c r="A7022" s="1">
        <v>45299.0</v>
      </c>
      <c r="B7022" s="2" t="s">
        <v>6484</v>
      </c>
      <c r="C7022" s="2" t="s">
        <v>51</v>
      </c>
      <c r="D7022" s="1">
        <v>35182.0</v>
      </c>
      <c r="E7022" s="2" t="s">
        <v>37</v>
      </c>
      <c r="F7022" s="2">
        <v>306.0</v>
      </c>
      <c r="G7022" s="2" t="s">
        <v>60</v>
      </c>
      <c r="H7022" s="2" t="s">
        <v>52</v>
      </c>
      <c r="I7022" s="2" t="s">
        <v>30</v>
      </c>
      <c r="J7022" s="2" t="str">
        <f t="array" ref="J7022">XLOOKUP('Transaction Data'!$G7022,Product_Code,Biscuit_Brand)</f>
        <v>Peanut Butter Bites</v>
      </c>
      <c r="K7022" s="2">
        <f t="array" ref="K7022">XLOOKUP('Transaction Data'!$G7022,Product_Code,Cost)</f>
        <v>5</v>
      </c>
      <c r="L7022" s="2">
        <f t="array" ref="L7022">XLOOKUP('Transaction Data'!$G7022,Product_Code,Unit_Price)</f>
        <v>7</v>
      </c>
      <c r="M7022" s="3">
        <f>'Transaction Data'!$F7022*'Transaction Data'!$K7022</f>
        <v>1530</v>
      </c>
      <c r="N7022" s="3">
        <f>'Transaction Data'!$F7022*'Transaction Data'!$L7022</f>
        <v>2142</v>
      </c>
      <c r="O7022" s="3">
        <f>'Transaction Data'!$N7022-'Transaction Data'!$M7022</f>
        <v>612</v>
      </c>
      <c r="P7022" s="2">
        <f>DATEDIF('Transaction Data'!$D7022,'Transaction Data'!$A7022,"y")</f>
        <v>27</v>
      </c>
      <c r="Q7022" s="2" t="str">
        <f>FLOOR('Transaction Data'!$P7022,15)&amp;"-"&amp;FLOOR('Transaction Data'!$P7022,15)+14</f>
        <v>15-29</v>
      </c>
      <c r="R7022" s="2" t="str">
        <f>IF('Transaction Data'!$L7022&lt;=10,"Less Expensive","Expensive")</f>
        <v>Less Expensive</v>
      </c>
      <c r="S7022" s="4">
        <f>WEEKDAY('Transaction Data'!$A7022)</f>
        <v>2</v>
      </c>
      <c r="T7022" s="2" t="str">
        <f>IF(WEEKDAY('Transaction Data'!$A7022,2)&lt;6,"Weekday","Weekend")</f>
        <v>Weekday</v>
      </c>
    </row>
    <row r="7023" ht="15.75" customHeight="1">
      <c r="A7023" s="1">
        <v>45363.0</v>
      </c>
      <c r="B7023" s="2" t="s">
        <v>6485</v>
      </c>
      <c r="C7023" s="2" t="s">
        <v>51</v>
      </c>
      <c r="D7023" s="1">
        <v>25755.0</v>
      </c>
      <c r="E7023" s="2" t="s">
        <v>27</v>
      </c>
      <c r="F7023" s="2">
        <v>68.0</v>
      </c>
      <c r="G7023" s="2" t="s">
        <v>60</v>
      </c>
      <c r="H7023" s="2" t="s">
        <v>49</v>
      </c>
      <c r="I7023" s="2" t="s">
        <v>25</v>
      </c>
      <c r="J7023" s="2" t="str">
        <f t="array" ref="J7023">XLOOKUP('Transaction Data'!$G7023,Product_Code,Biscuit_Brand)</f>
        <v>Peanut Butter Bites</v>
      </c>
      <c r="K7023" s="2">
        <f t="array" ref="K7023">XLOOKUP('Transaction Data'!$G7023,Product_Code,Cost)</f>
        <v>5</v>
      </c>
      <c r="L7023" s="2">
        <f t="array" ref="L7023">XLOOKUP('Transaction Data'!$G7023,Product_Code,Unit_Price)</f>
        <v>7</v>
      </c>
      <c r="M7023" s="3">
        <f>'Transaction Data'!$F7023*'Transaction Data'!$K7023</f>
        <v>340</v>
      </c>
      <c r="N7023" s="3">
        <f>'Transaction Data'!$F7023*'Transaction Data'!$L7023</f>
        <v>476</v>
      </c>
      <c r="O7023" s="3">
        <f>'Transaction Data'!$N7023-'Transaction Data'!$M7023</f>
        <v>136</v>
      </c>
      <c r="P7023" s="2">
        <f>DATEDIF('Transaction Data'!$D7023,'Transaction Data'!$A7023,"y")</f>
        <v>53</v>
      </c>
      <c r="Q7023" s="2" t="str">
        <f>FLOOR('Transaction Data'!$P7023,15)&amp;"-"&amp;FLOOR('Transaction Data'!$P7023,15)+14</f>
        <v>45-59</v>
      </c>
      <c r="R7023" s="2" t="str">
        <f>IF('Transaction Data'!$L7023&lt;=10,"Less Expensive","Expensive")</f>
        <v>Less Expensive</v>
      </c>
      <c r="S7023" s="4">
        <f>WEEKDAY('Transaction Data'!$A7023)</f>
        <v>3</v>
      </c>
      <c r="T7023" s="2" t="str">
        <f>IF(WEEKDAY('Transaction Data'!$A7023,2)&lt;6,"Weekday","Weekend")</f>
        <v>Weekday</v>
      </c>
    </row>
    <row r="7024" ht="15.75" customHeight="1">
      <c r="A7024" s="1">
        <v>45448.0</v>
      </c>
      <c r="B7024" s="2" t="s">
        <v>2421</v>
      </c>
      <c r="C7024" s="2" t="s">
        <v>69</v>
      </c>
      <c r="D7024" s="1">
        <v>34481.0</v>
      </c>
      <c r="E7024" s="2" t="s">
        <v>27</v>
      </c>
      <c r="F7024" s="2">
        <v>353.0</v>
      </c>
      <c r="G7024" s="2" t="s">
        <v>38</v>
      </c>
      <c r="H7024" s="2" t="s">
        <v>52</v>
      </c>
      <c r="I7024" s="2" t="s">
        <v>25</v>
      </c>
      <c r="J7024" s="2" t="str">
        <f t="array" ref="J7024">XLOOKUP('Transaction Data'!$G7024,Product_Code,Biscuit_Brand)</f>
        <v>Ginger Snaps</v>
      </c>
      <c r="K7024" s="2">
        <f t="array" ref="K7024">XLOOKUP('Transaction Data'!$G7024,Product_Code,Cost)</f>
        <v>14</v>
      </c>
      <c r="L7024" s="2">
        <f t="array" ref="L7024">XLOOKUP('Transaction Data'!$G7024,Product_Code,Unit_Price)</f>
        <v>28</v>
      </c>
      <c r="M7024" s="3">
        <f>'Transaction Data'!$F7024*'Transaction Data'!$K7024</f>
        <v>4942</v>
      </c>
      <c r="N7024" s="3">
        <f>'Transaction Data'!$F7024*'Transaction Data'!$L7024</f>
        <v>9884</v>
      </c>
      <c r="O7024" s="3">
        <f>'Transaction Data'!$N7024-'Transaction Data'!$M7024</f>
        <v>4942</v>
      </c>
      <c r="P7024" s="2">
        <f>DATEDIF('Transaction Data'!$D7024,'Transaction Data'!$A7024,"y")</f>
        <v>30</v>
      </c>
      <c r="Q7024" s="2" t="str">
        <f>FLOOR('Transaction Data'!$P7024,15)&amp;"-"&amp;FLOOR('Transaction Data'!$P7024,15)+14</f>
        <v>30-44</v>
      </c>
      <c r="R7024" s="2" t="str">
        <f>IF('Transaction Data'!$L7024&lt;=10,"Less Expensive","Expensive")</f>
        <v>Expensive</v>
      </c>
      <c r="S7024" s="4">
        <f>WEEKDAY('Transaction Data'!$A7024)</f>
        <v>4</v>
      </c>
      <c r="T7024" s="2" t="str">
        <f>IF(WEEKDAY('Transaction Data'!$A7024,2)&lt;6,"Weekday","Weekend")</f>
        <v>Weekday</v>
      </c>
    </row>
    <row r="7025" ht="15.75" customHeight="1">
      <c r="A7025" s="1">
        <v>45293.0</v>
      </c>
      <c r="B7025" s="2" t="s">
        <v>6486</v>
      </c>
      <c r="C7025" s="2" t="s">
        <v>21</v>
      </c>
      <c r="D7025" s="1">
        <v>22191.0</v>
      </c>
      <c r="E7025" s="2" t="s">
        <v>27</v>
      </c>
      <c r="F7025" s="2">
        <v>18.0</v>
      </c>
      <c r="G7025" s="2" t="s">
        <v>33</v>
      </c>
      <c r="H7025" s="2" t="s">
        <v>34</v>
      </c>
      <c r="I7025" s="2" t="s">
        <v>25</v>
      </c>
      <c r="J7025" s="2" t="str">
        <f t="array" ref="J7025">XLOOKUP('Transaction Data'!$G7025,Product_Code,Biscuit_Brand)</f>
        <v>Caramel Biscuits</v>
      </c>
      <c r="K7025" s="2">
        <f t="array" ref="K7025">XLOOKUP('Transaction Data'!$G7025,Product_Code,Cost)</f>
        <v>18</v>
      </c>
      <c r="L7025" s="2">
        <f t="array" ref="L7025">XLOOKUP('Transaction Data'!$G7025,Product_Code,Unit_Price)</f>
        <v>22</v>
      </c>
      <c r="M7025" s="3">
        <f>'Transaction Data'!$F7025*'Transaction Data'!$K7025</f>
        <v>324</v>
      </c>
      <c r="N7025" s="3">
        <f>'Transaction Data'!$F7025*'Transaction Data'!$L7025</f>
        <v>396</v>
      </c>
      <c r="O7025" s="3">
        <f>'Transaction Data'!$N7025-'Transaction Data'!$M7025</f>
        <v>72</v>
      </c>
      <c r="P7025" s="2">
        <f>DATEDIF('Transaction Data'!$D7025,'Transaction Data'!$A7025,"y")</f>
        <v>63</v>
      </c>
      <c r="Q7025" s="2" t="str">
        <f>FLOOR('Transaction Data'!$P7025,15)&amp;"-"&amp;FLOOR('Transaction Data'!$P7025,15)+14</f>
        <v>60-74</v>
      </c>
      <c r="R7025" s="2" t="str">
        <f>IF('Transaction Data'!$L7025&lt;=10,"Less Expensive","Expensive")</f>
        <v>Expensive</v>
      </c>
      <c r="S7025" s="4">
        <f>WEEKDAY('Transaction Data'!$A7025)</f>
        <v>3</v>
      </c>
      <c r="T7025" s="2" t="str">
        <f>IF(WEEKDAY('Transaction Data'!$A7025,2)&lt;6,"Weekday","Weekend")</f>
        <v>Weekday</v>
      </c>
    </row>
    <row r="7026" ht="15.75" customHeight="1">
      <c r="A7026" s="1">
        <v>45464.0</v>
      </c>
      <c r="B7026" s="2" t="s">
        <v>6487</v>
      </c>
      <c r="C7026" s="2" t="s">
        <v>32</v>
      </c>
      <c r="D7026" s="1">
        <v>26054.0</v>
      </c>
      <c r="E7026" s="2" t="s">
        <v>63</v>
      </c>
      <c r="F7026" s="2">
        <v>76.0</v>
      </c>
      <c r="G7026" s="2" t="s">
        <v>33</v>
      </c>
      <c r="H7026" s="2" t="s">
        <v>34</v>
      </c>
      <c r="I7026" s="2" t="s">
        <v>25</v>
      </c>
      <c r="J7026" s="2" t="str">
        <f t="array" ref="J7026">XLOOKUP('Transaction Data'!$G7026,Product_Code,Biscuit_Brand)</f>
        <v>Caramel Biscuits</v>
      </c>
      <c r="K7026" s="2">
        <f t="array" ref="K7026">XLOOKUP('Transaction Data'!$G7026,Product_Code,Cost)</f>
        <v>18</v>
      </c>
      <c r="L7026" s="2">
        <f t="array" ref="L7026">XLOOKUP('Transaction Data'!$G7026,Product_Code,Unit_Price)</f>
        <v>22</v>
      </c>
      <c r="M7026" s="3">
        <f>'Transaction Data'!$F7026*'Transaction Data'!$K7026</f>
        <v>1368</v>
      </c>
      <c r="N7026" s="3">
        <f>'Transaction Data'!$F7026*'Transaction Data'!$L7026</f>
        <v>1672</v>
      </c>
      <c r="O7026" s="3">
        <f>'Transaction Data'!$N7026-'Transaction Data'!$M7026</f>
        <v>304</v>
      </c>
      <c r="P7026" s="2">
        <f>DATEDIF('Transaction Data'!$D7026,'Transaction Data'!$A7026,"y")</f>
        <v>53</v>
      </c>
      <c r="Q7026" s="2" t="str">
        <f>FLOOR('Transaction Data'!$P7026,15)&amp;"-"&amp;FLOOR('Transaction Data'!$P7026,15)+14</f>
        <v>45-59</v>
      </c>
      <c r="R7026" s="2" t="str">
        <f>IF('Transaction Data'!$L7026&lt;=10,"Less Expensive","Expensive")</f>
        <v>Expensive</v>
      </c>
      <c r="S7026" s="4">
        <f>WEEKDAY('Transaction Data'!$A7026)</f>
        <v>6</v>
      </c>
      <c r="T7026" s="2" t="str">
        <f>IF(WEEKDAY('Transaction Data'!$A7026,2)&lt;6,"Weekday","Weekend")</f>
        <v>Weekday</v>
      </c>
    </row>
    <row r="7027" ht="15.75" customHeight="1">
      <c r="A7027" s="1">
        <v>45346.0</v>
      </c>
      <c r="B7027" s="2" t="s">
        <v>6488</v>
      </c>
      <c r="C7027" s="2" t="s">
        <v>51</v>
      </c>
      <c r="D7027" s="1">
        <v>25310.0</v>
      </c>
      <c r="E7027" s="2" t="s">
        <v>63</v>
      </c>
      <c r="F7027" s="2">
        <v>110.0</v>
      </c>
      <c r="G7027" s="2" t="s">
        <v>60</v>
      </c>
      <c r="H7027" s="2" t="s">
        <v>39</v>
      </c>
      <c r="I7027" s="2" t="s">
        <v>30</v>
      </c>
      <c r="J7027" s="2" t="str">
        <f t="array" ref="J7027">XLOOKUP('Transaction Data'!$G7027,Product_Code,Biscuit_Brand)</f>
        <v>Peanut Butter Bites</v>
      </c>
      <c r="K7027" s="2">
        <f t="array" ref="K7027">XLOOKUP('Transaction Data'!$G7027,Product_Code,Cost)</f>
        <v>5</v>
      </c>
      <c r="L7027" s="2">
        <f t="array" ref="L7027">XLOOKUP('Transaction Data'!$G7027,Product_Code,Unit_Price)</f>
        <v>7</v>
      </c>
      <c r="M7027" s="3">
        <f>'Transaction Data'!$F7027*'Transaction Data'!$K7027</f>
        <v>550</v>
      </c>
      <c r="N7027" s="3">
        <f>'Transaction Data'!$F7027*'Transaction Data'!$L7027</f>
        <v>770</v>
      </c>
      <c r="O7027" s="3">
        <f>'Transaction Data'!$N7027-'Transaction Data'!$M7027</f>
        <v>220</v>
      </c>
      <c r="P7027" s="2">
        <f>DATEDIF('Transaction Data'!$D7027,'Transaction Data'!$A7027,"y")</f>
        <v>54</v>
      </c>
      <c r="Q7027" s="2" t="str">
        <f>FLOOR('Transaction Data'!$P7027,15)&amp;"-"&amp;FLOOR('Transaction Data'!$P7027,15)+14</f>
        <v>45-59</v>
      </c>
      <c r="R7027" s="2" t="str">
        <f>IF('Transaction Data'!$L7027&lt;=10,"Less Expensive","Expensive")</f>
        <v>Less Expensive</v>
      </c>
      <c r="S7027" s="4">
        <f>WEEKDAY('Transaction Data'!$A7027)</f>
        <v>7</v>
      </c>
      <c r="T7027" s="2" t="str">
        <f>IF(WEEKDAY('Transaction Data'!$A7027,2)&lt;6,"Weekday","Weekend")</f>
        <v>Weekend</v>
      </c>
    </row>
    <row r="7028" ht="15.75" customHeight="1">
      <c r="A7028" s="1">
        <v>45400.0</v>
      </c>
      <c r="B7028" s="2" t="s">
        <v>6489</v>
      </c>
      <c r="C7028" s="2" t="s">
        <v>72</v>
      </c>
      <c r="D7028" s="1">
        <v>31914.0</v>
      </c>
      <c r="E7028" s="2" t="s">
        <v>63</v>
      </c>
      <c r="F7028" s="2">
        <v>58.0</v>
      </c>
      <c r="G7028" s="2" t="s">
        <v>44</v>
      </c>
      <c r="H7028" s="2" t="s">
        <v>42</v>
      </c>
      <c r="I7028" s="2" t="s">
        <v>25</v>
      </c>
      <c r="J7028" s="2" t="str">
        <f t="array" ref="J7028">XLOOKUP('Transaction Data'!$G7028,Product_Code,Biscuit_Brand)</f>
        <v>Butter Crunch</v>
      </c>
      <c r="K7028" s="2">
        <f t="array" ref="K7028">XLOOKUP('Transaction Data'!$G7028,Product_Code,Cost)</f>
        <v>10</v>
      </c>
      <c r="L7028" s="2">
        <f t="array" ref="L7028">XLOOKUP('Transaction Data'!$G7028,Product_Code,Unit_Price)</f>
        <v>11</v>
      </c>
      <c r="M7028" s="3">
        <f>'Transaction Data'!$F7028*'Transaction Data'!$K7028</f>
        <v>580</v>
      </c>
      <c r="N7028" s="3">
        <f>'Transaction Data'!$F7028*'Transaction Data'!$L7028</f>
        <v>638</v>
      </c>
      <c r="O7028" s="3">
        <f>'Transaction Data'!$N7028-'Transaction Data'!$M7028</f>
        <v>58</v>
      </c>
      <c r="P7028" s="2">
        <f>DATEDIF('Transaction Data'!$D7028,'Transaction Data'!$A7028,"y")</f>
        <v>36</v>
      </c>
      <c r="Q7028" s="2" t="str">
        <f>FLOOR('Transaction Data'!$P7028,15)&amp;"-"&amp;FLOOR('Transaction Data'!$P7028,15)+14</f>
        <v>30-44</v>
      </c>
      <c r="R7028" s="2" t="str">
        <f>IF('Transaction Data'!$L7028&lt;=10,"Less Expensive","Expensive")</f>
        <v>Expensive</v>
      </c>
      <c r="S7028" s="4">
        <f>WEEKDAY('Transaction Data'!$A7028)</f>
        <v>5</v>
      </c>
      <c r="T7028" s="2" t="str">
        <f>IF(WEEKDAY('Transaction Data'!$A7028,2)&lt;6,"Weekday","Weekend")</f>
        <v>Weekday</v>
      </c>
    </row>
    <row r="7029" ht="15.75" customHeight="1">
      <c r="A7029" s="1">
        <v>45431.0</v>
      </c>
      <c r="B7029" s="2" t="s">
        <v>6490</v>
      </c>
      <c r="C7029" s="2" t="s">
        <v>65</v>
      </c>
      <c r="D7029" s="1">
        <v>16193.0</v>
      </c>
      <c r="E7029" s="2" t="s">
        <v>37</v>
      </c>
      <c r="F7029" s="2">
        <v>282.0</v>
      </c>
      <c r="G7029" s="2" t="s">
        <v>23</v>
      </c>
      <c r="H7029" s="2" t="s">
        <v>45</v>
      </c>
      <c r="I7029" s="2" t="s">
        <v>25</v>
      </c>
      <c r="J7029" s="2" t="str">
        <f t="array" ref="J7029">XLOOKUP('Transaction Data'!$G7029,Product_Code,Biscuit_Brand)</f>
        <v>Cinnamon Swirls</v>
      </c>
      <c r="K7029" s="2">
        <f t="array" ref="K7029">XLOOKUP('Transaction Data'!$G7029,Product_Code,Cost)</f>
        <v>10</v>
      </c>
      <c r="L7029" s="2">
        <f t="array" ref="L7029">XLOOKUP('Transaction Data'!$G7029,Product_Code,Unit_Price)</f>
        <v>14</v>
      </c>
      <c r="M7029" s="3">
        <f>'Transaction Data'!$F7029*'Transaction Data'!$K7029</f>
        <v>2820</v>
      </c>
      <c r="N7029" s="3">
        <f>'Transaction Data'!$F7029*'Transaction Data'!$L7029</f>
        <v>3948</v>
      </c>
      <c r="O7029" s="3">
        <f>'Transaction Data'!$N7029-'Transaction Data'!$M7029</f>
        <v>1128</v>
      </c>
      <c r="P7029" s="2">
        <f>DATEDIF('Transaction Data'!$D7029,'Transaction Data'!$A7029,"y")</f>
        <v>80</v>
      </c>
      <c r="Q7029" s="2" t="str">
        <f>FLOOR('Transaction Data'!$P7029,15)&amp;"-"&amp;FLOOR('Transaction Data'!$P7029,15)+14</f>
        <v>75-89</v>
      </c>
      <c r="R7029" s="2" t="str">
        <f>IF('Transaction Data'!$L7029&lt;=10,"Less Expensive","Expensive")</f>
        <v>Expensive</v>
      </c>
      <c r="S7029" s="4">
        <f>WEEKDAY('Transaction Data'!$A7029)</f>
        <v>1</v>
      </c>
      <c r="T7029" s="2" t="str">
        <f>IF(WEEKDAY('Transaction Data'!$A7029,2)&lt;6,"Weekday","Weekend")</f>
        <v>Weekend</v>
      </c>
    </row>
    <row r="7030" ht="15.75" customHeight="1">
      <c r="A7030" s="1">
        <v>45347.0</v>
      </c>
      <c r="B7030" s="2" t="s">
        <v>6491</v>
      </c>
      <c r="C7030" s="2" t="s">
        <v>65</v>
      </c>
      <c r="D7030" s="1">
        <v>17255.0</v>
      </c>
      <c r="E7030" s="2" t="s">
        <v>22</v>
      </c>
      <c r="F7030" s="2">
        <v>131.0</v>
      </c>
      <c r="G7030" s="2" t="s">
        <v>61</v>
      </c>
      <c r="H7030" s="2" t="s">
        <v>49</v>
      </c>
      <c r="I7030" s="2" t="s">
        <v>25</v>
      </c>
      <c r="J7030" s="2" t="str">
        <f t="array" ref="J7030">XLOOKUP('Transaction Data'!$G7030,Product_Code,Biscuit_Brand)</f>
        <v>Choco Delight</v>
      </c>
      <c r="K7030" s="2">
        <f t="array" ref="K7030">XLOOKUP('Transaction Data'!$G7030,Product_Code,Cost)</f>
        <v>3</v>
      </c>
      <c r="L7030" s="2">
        <f t="array" ref="L7030">XLOOKUP('Transaction Data'!$G7030,Product_Code,Unit_Price)</f>
        <v>5</v>
      </c>
      <c r="M7030" s="3">
        <f>'Transaction Data'!$F7030*'Transaction Data'!$K7030</f>
        <v>393</v>
      </c>
      <c r="N7030" s="3">
        <f>'Transaction Data'!$F7030*'Transaction Data'!$L7030</f>
        <v>655</v>
      </c>
      <c r="O7030" s="3">
        <f>'Transaction Data'!$N7030-'Transaction Data'!$M7030</f>
        <v>262</v>
      </c>
      <c r="P7030" s="2">
        <f>DATEDIF('Transaction Data'!$D7030,'Transaction Data'!$A7030,"y")</f>
        <v>76</v>
      </c>
      <c r="Q7030" s="2" t="str">
        <f>FLOOR('Transaction Data'!$P7030,15)&amp;"-"&amp;FLOOR('Transaction Data'!$P7030,15)+14</f>
        <v>75-89</v>
      </c>
      <c r="R7030" s="2" t="str">
        <f>IF('Transaction Data'!$L7030&lt;=10,"Less Expensive","Expensive")</f>
        <v>Less Expensive</v>
      </c>
      <c r="S7030" s="4">
        <f>WEEKDAY('Transaction Data'!$A7030)</f>
        <v>1</v>
      </c>
      <c r="T7030" s="2" t="str">
        <f>IF(WEEKDAY('Transaction Data'!$A7030,2)&lt;6,"Weekday","Weekend")</f>
        <v>Weekend</v>
      </c>
    </row>
    <row r="7031" ht="15.75" customHeight="1">
      <c r="A7031" s="1">
        <v>45406.0</v>
      </c>
      <c r="B7031" s="2" t="s">
        <v>6492</v>
      </c>
      <c r="C7031" s="2" t="s">
        <v>69</v>
      </c>
      <c r="D7031" s="1">
        <v>28198.0</v>
      </c>
      <c r="E7031" s="2" t="s">
        <v>37</v>
      </c>
      <c r="F7031" s="2">
        <v>113.0</v>
      </c>
      <c r="G7031" s="2" t="s">
        <v>55</v>
      </c>
      <c r="H7031" s="2" t="s">
        <v>52</v>
      </c>
      <c r="I7031" s="2" t="s">
        <v>25</v>
      </c>
      <c r="J7031" s="2" t="str">
        <f t="array" ref="J7031">XLOOKUP('Transaction Data'!$G7031,Product_Code,Biscuit_Brand)</f>
        <v>Vanilla Wafers</v>
      </c>
      <c r="K7031" s="2">
        <f t="array" ref="K7031">XLOOKUP('Transaction Data'!$G7031,Product_Code,Cost)</f>
        <v>18</v>
      </c>
      <c r="L7031" s="2">
        <f t="array" ref="L7031">XLOOKUP('Transaction Data'!$G7031,Product_Code,Unit_Price)</f>
        <v>36</v>
      </c>
      <c r="M7031" s="3">
        <f>'Transaction Data'!$F7031*'Transaction Data'!$K7031</f>
        <v>2034</v>
      </c>
      <c r="N7031" s="3">
        <f>'Transaction Data'!$F7031*'Transaction Data'!$L7031</f>
        <v>4068</v>
      </c>
      <c r="O7031" s="3">
        <f>'Transaction Data'!$N7031-'Transaction Data'!$M7031</f>
        <v>2034</v>
      </c>
      <c r="P7031" s="2">
        <f>DATEDIF('Transaction Data'!$D7031,'Transaction Data'!$A7031,"y")</f>
        <v>47</v>
      </c>
      <c r="Q7031" s="2" t="str">
        <f>FLOOR('Transaction Data'!$P7031,15)&amp;"-"&amp;FLOOR('Transaction Data'!$P7031,15)+14</f>
        <v>45-59</v>
      </c>
      <c r="R7031" s="2" t="str">
        <f>IF('Transaction Data'!$L7031&lt;=10,"Less Expensive","Expensive")</f>
        <v>Expensive</v>
      </c>
      <c r="S7031" s="4">
        <f>WEEKDAY('Transaction Data'!$A7031)</f>
        <v>4</v>
      </c>
      <c r="T7031" s="2" t="str">
        <f>IF(WEEKDAY('Transaction Data'!$A7031,2)&lt;6,"Weekday","Weekend")</f>
        <v>Weekday</v>
      </c>
    </row>
    <row r="7032" ht="15.75" customHeight="1">
      <c r="A7032" s="1">
        <v>45457.0</v>
      </c>
      <c r="B7032" s="2" t="s">
        <v>6493</v>
      </c>
      <c r="C7032" s="2" t="s">
        <v>69</v>
      </c>
      <c r="D7032" s="1">
        <v>22263.0</v>
      </c>
      <c r="E7032" s="2" t="s">
        <v>37</v>
      </c>
      <c r="F7032" s="2">
        <v>156.0</v>
      </c>
      <c r="G7032" s="2" t="s">
        <v>61</v>
      </c>
      <c r="H7032" s="2" t="s">
        <v>49</v>
      </c>
      <c r="I7032" s="2" t="s">
        <v>25</v>
      </c>
      <c r="J7032" s="2" t="str">
        <f t="array" ref="J7032">XLOOKUP('Transaction Data'!$G7032,Product_Code,Biscuit_Brand)</f>
        <v>Choco Delight</v>
      </c>
      <c r="K7032" s="2">
        <f t="array" ref="K7032">XLOOKUP('Transaction Data'!$G7032,Product_Code,Cost)</f>
        <v>3</v>
      </c>
      <c r="L7032" s="2">
        <f t="array" ref="L7032">XLOOKUP('Transaction Data'!$G7032,Product_Code,Unit_Price)</f>
        <v>5</v>
      </c>
      <c r="M7032" s="3">
        <f>'Transaction Data'!$F7032*'Transaction Data'!$K7032</f>
        <v>468</v>
      </c>
      <c r="N7032" s="3">
        <f>'Transaction Data'!$F7032*'Transaction Data'!$L7032</f>
        <v>780</v>
      </c>
      <c r="O7032" s="3">
        <f>'Transaction Data'!$N7032-'Transaction Data'!$M7032</f>
        <v>312</v>
      </c>
      <c r="P7032" s="2">
        <f>DATEDIF('Transaction Data'!$D7032,'Transaction Data'!$A7032,"y")</f>
        <v>63</v>
      </c>
      <c r="Q7032" s="2" t="str">
        <f>FLOOR('Transaction Data'!$P7032,15)&amp;"-"&amp;FLOOR('Transaction Data'!$P7032,15)+14</f>
        <v>60-74</v>
      </c>
      <c r="R7032" s="2" t="str">
        <f>IF('Transaction Data'!$L7032&lt;=10,"Less Expensive","Expensive")</f>
        <v>Less Expensive</v>
      </c>
      <c r="S7032" s="4">
        <f>WEEKDAY('Transaction Data'!$A7032)</f>
        <v>6</v>
      </c>
      <c r="T7032" s="2" t="str">
        <f>IF(WEEKDAY('Transaction Data'!$A7032,2)&lt;6,"Weekday","Weekend")</f>
        <v>Weekday</v>
      </c>
    </row>
    <row r="7033" ht="15.75" customHeight="1">
      <c r="A7033" s="1">
        <v>45442.0</v>
      </c>
      <c r="B7033" s="2" t="s">
        <v>6494</v>
      </c>
      <c r="C7033" s="2" t="s">
        <v>21</v>
      </c>
      <c r="D7033" s="1">
        <v>38737.0</v>
      </c>
      <c r="E7033" s="2" t="s">
        <v>37</v>
      </c>
      <c r="F7033" s="2">
        <v>274.0</v>
      </c>
      <c r="G7033" s="2" t="s">
        <v>33</v>
      </c>
      <c r="H7033" s="2" t="s">
        <v>52</v>
      </c>
      <c r="I7033" s="2" t="s">
        <v>25</v>
      </c>
      <c r="J7033" s="2" t="str">
        <f t="array" ref="J7033">XLOOKUP('Transaction Data'!$G7033,Product_Code,Biscuit_Brand)</f>
        <v>Caramel Biscuits</v>
      </c>
      <c r="K7033" s="2">
        <f t="array" ref="K7033">XLOOKUP('Transaction Data'!$G7033,Product_Code,Cost)</f>
        <v>18</v>
      </c>
      <c r="L7033" s="2">
        <f t="array" ref="L7033">XLOOKUP('Transaction Data'!$G7033,Product_Code,Unit_Price)</f>
        <v>22</v>
      </c>
      <c r="M7033" s="3">
        <f>'Transaction Data'!$F7033*'Transaction Data'!$K7033</f>
        <v>4932</v>
      </c>
      <c r="N7033" s="3">
        <f>'Transaction Data'!$F7033*'Transaction Data'!$L7033</f>
        <v>6028</v>
      </c>
      <c r="O7033" s="3">
        <f>'Transaction Data'!$N7033-'Transaction Data'!$M7033</f>
        <v>1096</v>
      </c>
      <c r="P7033" s="2">
        <f>DATEDIF('Transaction Data'!$D7033,'Transaction Data'!$A7033,"y")</f>
        <v>18</v>
      </c>
      <c r="Q7033" s="2" t="str">
        <f>FLOOR('Transaction Data'!$P7033,15)&amp;"-"&amp;FLOOR('Transaction Data'!$P7033,15)+14</f>
        <v>15-29</v>
      </c>
      <c r="R7033" s="2" t="str">
        <f>IF('Transaction Data'!$L7033&lt;=10,"Less Expensive","Expensive")</f>
        <v>Expensive</v>
      </c>
      <c r="S7033" s="4">
        <f>WEEKDAY('Transaction Data'!$A7033)</f>
        <v>5</v>
      </c>
      <c r="T7033" s="2" t="str">
        <f>IF(WEEKDAY('Transaction Data'!$A7033,2)&lt;6,"Weekday","Weekend")</f>
        <v>Weekday</v>
      </c>
    </row>
    <row r="7034" ht="15.75" customHeight="1">
      <c r="A7034" s="1">
        <v>45464.0</v>
      </c>
      <c r="B7034" s="2" t="s">
        <v>6495</v>
      </c>
      <c r="C7034" s="2" t="s">
        <v>54</v>
      </c>
      <c r="D7034" s="1">
        <v>35672.0</v>
      </c>
      <c r="E7034" s="2" t="s">
        <v>27</v>
      </c>
      <c r="F7034" s="2">
        <v>120.0</v>
      </c>
      <c r="G7034" s="2" t="s">
        <v>38</v>
      </c>
      <c r="H7034" s="2" t="s">
        <v>52</v>
      </c>
      <c r="I7034" s="2" t="s">
        <v>25</v>
      </c>
      <c r="J7034" s="2" t="str">
        <f t="array" ref="J7034">XLOOKUP('Transaction Data'!$G7034,Product_Code,Biscuit_Brand)</f>
        <v>Ginger Snaps</v>
      </c>
      <c r="K7034" s="2">
        <f t="array" ref="K7034">XLOOKUP('Transaction Data'!$G7034,Product_Code,Cost)</f>
        <v>14</v>
      </c>
      <c r="L7034" s="2">
        <f t="array" ref="L7034">XLOOKUP('Transaction Data'!$G7034,Product_Code,Unit_Price)</f>
        <v>28</v>
      </c>
      <c r="M7034" s="3">
        <f>'Transaction Data'!$F7034*'Transaction Data'!$K7034</f>
        <v>1680</v>
      </c>
      <c r="N7034" s="3">
        <f>'Transaction Data'!$F7034*'Transaction Data'!$L7034</f>
        <v>3360</v>
      </c>
      <c r="O7034" s="3">
        <f>'Transaction Data'!$N7034-'Transaction Data'!$M7034</f>
        <v>1680</v>
      </c>
      <c r="P7034" s="2">
        <f>DATEDIF('Transaction Data'!$D7034,'Transaction Data'!$A7034,"y")</f>
        <v>26</v>
      </c>
      <c r="Q7034" s="2" t="str">
        <f>FLOOR('Transaction Data'!$P7034,15)&amp;"-"&amp;FLOOR('Transaction Data'!$P7034,15)+14</f>
        <v>15-29</v>
      </c>
      <c r="R7034" s="2" t="str">
        <f>IF('Transaction Data'!$L7034&lt;=10,"Less Expensive","Expensive")</f>
        <v>Expensive</v>
      </c>
      <c r="S7034" s="4">
        <f>WEEKDAY('Transaction Data'!$A7034)</f>
        <v>6</v>
      </c>
      <c r="T7034" s="2" t="str">
        <f>IF(WEEKDAY('Transaction Data'!$A7034,2)&lt;6,"Weekday","Weekend")</f>
        <v>Weekday</v>
      </c>
    </row>
    <row r="7035" ht="15.75" customHeight="1">
      <c r="A7035" s="1">
        <v>45359.0</v>
      </c>
      <c r="B7035" s="2" t="s">
        <v>6496</v>
      </c>
      <c r="C7035" s="2" t="s">
        <v>41</v>
      </c>
      <c r="D7035" s="1">
        <v>36540.0</v>
      </c>
      <c r="E7035" s="2" t="s">
        <v>63</v>
      </c>
      <c r="F7035" s="2">
        <v>307.0</v>
      </c>
      <c r="G7035" s="2" t="s">
        <v>28</v>
      </c>
      <c r="H7035" s="2" t="s">
        <v>45</v>
      </c>
      <c r="I7035" s="2" t="s">
        <v>25</v>
      </c>
      <c r="J7035" s="2" t="str">
        <f t="array" ref="J7035">XLOOKUP('Transaction Data'!$G7035,Product_Code,Biscuit_Brand)</f>
        <v>Shortbread</v>
      </c>
      <c r="K7035" s="2">
        <f t="array" ref="K7035">XLOOKUP('Transaction Data'!$G7035,Product_Code,Cost)</f>
        <v>10</v>
      </c>
      <c r="L7035" s="2">
        <f t="array" ref="L7035">XLOOKUP('Transaction Data'!$G7035,Product_Code,Unit_Price)</f>
        <v>45</v>
      </c>
      <c r="M7035" s="3">
        <f>'Transaction Data'!$F7035*'Transaction Data'!$K7035</f>
        <v>3070</v>
      </c>
      <c r="N7035" s="3">
        <f>'Transaction Data'!$F7035*'Transaction Data'!$L7035</f>
        <v>13815</v>
      </c>
      <c r="O7035" s="3">
        <f>'Transaction Data'!$N7035-'Transaction Data'!$M7035</f>
        <v>10745</v>
      </c>
      <c r="P7035" s="2">
        <f>DATEDIF('Transaction Data'!$D7035,'Transaction Data'!$A7035,"y")</f>
        <v>24</v>
      </c>
      <c r="Q7035" s="2" t="str">
        <f>FLOOR('Transaction Data'!$P7035,15)&amp;"-"&amp;FLOOR('Transaction Data'!$P7035,15)+14</f>
        <v>15-29</v>
      </c>
      <c r="R7035" s="2" t="str">
        <f>IF('Transaction Data'!$L7035&lt;=10,"Less Expensive","Expensive")</f>
        <v>Expensive</v>
      </c>
      <c r="S7035" s="4">
        <f>WEEKDAY('Transaction Data'!$A7035)</f>
        <v>6</v>
      </c>
      <c r="T7035" s="2" t="str">
        <f>IF(WEEKDAY('Transaction Data'!$A7035,2)&lt;6,"Weekday","Weekend")</f>
        <v>Weekday</v>
      </c>
    </row>
    <row r="7036" ht="15.75" customHeight="1">
      <c r="A7036" s="1">
        <v>45490.0</v>
      </c>
      <c r="B7036" s="2" t="s">
        <v>5834</v>
      </c>
      <c r="C7036" s="2" t="s">
        <v>78</v>
      </c>
      <c r="D7036" s="1">
        <v>21466.0</v>
      </c>
      <c r="E7036" s="2" t="s">
        <v>22</v>
      </c>
      <c r="F7036" s="2">
        <v>289.0</v>
      </c>
      <c r="G7036" s="2" t="s">
        <v>33</v>
      </c>
      <c r="H7036" s="2" t="s">
        <v>49</v>
      </c>
      <c r="I7036" s="2" t="s">
        <v>25</v>
      </c>
      <c r="J7036" s="2" t="str">
        <f t="array" ref="J7036">XLOOKUP('Transaction Data'!$G7036,Product_Code,Biscuit_Brand)</f>
        <v>Caramel Biscuits</v>
      </c>
      <c r="K7036" s="2">
        <f t="array" ref="K7036">XLOOKUP('Transaction Data'!$G7036,Product_Code,Cost)</f>
        <v>18</v>
      </c>
      <c r="L7036" s="2">
        <f t="array" ref="L7036">XLOOKUP('Transaction Data'!$G7036,Product_Code,Unit_Price)</f>
        <v>22</v>
      </c>
      <c r="M7036" s="3">
        <f>'Transaction Data'!$F7036*'Transaction Data'!$K7036</f>
        <v>5202</v>
      </c>
      <c r="N7036" s="3">
        <f>'Transaction Data'!$F7036*'Transaction Data'!$L7036</f>
        <v>6358</v>
      </c>
      <c r="O7036" s="3">
        <f>'Transaction Data'!$N7036-'Transaction Data'!$M7036</f>
        <v>1156</v>
      </c>
      <c r="P7036" s="2">
        <f>DATEDIF('Transaction Data'!$D7036,'Transaction Data'!$A7036,"y")</f>
        <v>65</v>
      </c>
      <c r="Q7036" s="2" t="str">
        <f>FLOOR('Transaction Data'!$P7036,15)&amp;"-"&amp;FLOOR('Transaction Data'!$P7036,15)+14</f>
        <v>60-74</v>
      </c>
      <c r="R7036" s="2" t="str">
        <f>IF('Transaction Data'!$L7036&lt;=10,"Less Expensive","Expensive")</f>
        <v>Expensive</v>
      </c>
      <c r="S7036" s="4">
        <f>WEEKDAY('Transaction Data'!$A7036)</f>
        <v>4</v>
      </c>
      <c r="T7036" s="2" t="str">
        <f>IF(WEEKDAY('Transaction Data'!$A7036,2)&lt;6,"Weekday","Weekend")</f>
        <v>Weekday</v>
      </c>
    </row>
    <row r="7037" ht="15.75" customHeight="1">
      <c r="A7037" s="1">
        <v>45384.0</v>
      </c>
      <c r="B7037" s="2" t="s">
        <v>6497</v>
      </c>
      <c r="C7037" s="2" t="s">
        <v>32</v>
      </c>
      <c r="D7037" s="1">
        <v>21859.0</v>
      </c>
      <c r="E7037" s="2" t="s">
        <v>22</v>
      </c>
      <c r="F7037" s="2">
        <v>285.0</v>
      </c>
      <c r="G7037" s="2" t="s">
        <v>38</v>
      </c>
      <c r="H7037" s="2" t="s">
        <v>52</v>
      </c>
      <c r="I7037" s="2" t="s">
        <v>25</v>
      </c>
      <c r="J7037" s="2" t="str">
        <f t="array" ref="J7037">XLOOKUP('Transaction Data'!$G7037,Product_Code,Biscuit_Brand)</f>
        <v>Ginger Snaps</v>
      </c>
      <c r="K7037" s="2">
        <f t="array" ref="K7037">XLOOKUP('Transaction Data'!$G7037,Product_Code,Cost)</f>
        <v>14</v>
      </c>
      <c r="L7037" s="2">
        <f t="array" ref="L7037">XLOOKUP('Transaction Data'!$G7037,Product_Code,Unit_Price)</f>
        <v>28</v>
      </c>
      <c r="M7037" s="3">
        <f>'Transaction Data'!$F7037*'Transaction Data'!$K7037</f>
        <v>3990</v>
      </c>
      <c r="N7037" s="3">
        <f>'Transaction Data'!$F7037*'Transaction Data'!$L7037</f>
        <v>7980</v>
      </c>
      <c r="O7037" s="3">
        <f>'Transaction Data'!$N7037-'Transaction Data'!$M7037</f>
        <v>3990</v>
      </c>
      <c r="P7037" s="2">
        <f>DATEDIF('Transaction Data'!$D7037,'Transaction Data'!$A7037,"y")</f>
        <v>64</v>
      </c>
      <c r="Q7037" s="2" t="str">
        <f>FLOOR('Transaction Data'!$P7037,15)&amp;"-"&amp;FLOOR('Transaction Data'!$P7037,15)+14</f>
        <v>60-74</v>
      </c>
      <c r="R7037" s="2" t="str">
        <f>IF('Transaction Data'!$L7037&lt;=10,"Less Expensive","Expensive")</f>
        <v>Expensive</v>
      </c>
      <c r="S7037" s="4">
        <f>WEEKDAY('Transaction Data'!$A7037)</f>
        <v>3</v>
      </c>
      <c r="T7037" s="2" t="str">
        <f>IF(WEEKDAY('Transaction Data'!$A7037,2)&lt;6,"Weekday","Weekend")</f>
        <v>Weekday</v>
      </c>
    </row>
    <row r="7038" ht="15.75" customHeight="1">
      <c r="A7038" s="1">
        <v>45421.0</v>
      </c>
      <c r="B7038" s="2" t="s">
        <v>6498</v>
      </c>
      <c r="C7038" s="2" t="s">
        <v>54</v>
      </c>
      <c r="D7038" s="1">
        <v>27254.0</v>
      </c>
      <c r="E7038" s="2" t="s">
        <v>37</v>
      </c>
      <c r="F7038" s="2">
        <v>496.0</v>
      </c>
      <c r="G7038" s="2" t="s">
        <v>38</v>
      </c>
      <c r="H7038" s="2" t="s">
        <v>49</v>
      </c>
      <c r="I7038" s="2" t="s">
        <v>25</v>
      </c>
      <c r="J7038" s="2" t="str">
        <f t="array" ref="J7038">XLOOKUP('Transaction Data'!$G7038,Product_Code,Biscuit_Brand)</f>
        <v>Ginger Snaps</v>
      </c>
      <c r="K7038" s="2">
        <f t="array" ref="K7038">XLOOKUP('Transaction Data'!$G7038,Product_Code,Cost)</f>
        <v>14</v>
      </c>
      <c r="L7038" s="2">
        <f t="array" ref="L7038">XLOOKUP('Transaction Data'!$G7038,Product_Code,Unit_Price)</f>
        <v>28</v>
      </c>
      <c r="M7038" s="3">
        <f>'Transaction Data'!$F7038*'Transaction Data'!$K7038</f>
        <v>6944</v>
      </c>
      <c r="N7038" s="3">
        <f>'Transaction Data'!$F7038*'Transaction Data'!$L7038</f>
        <v>13888</v>
      </c>
      <c r="O7038" s="3">
        <f>'Transaction Data'!$N7038-'Transaction Data'!$M7038</f>
        <v>6944</v>
      </c>
      <c r="P7038" s="2">
        <f>DATEDIF('Transaction Data'!$D7038,'Transaction Data'!$A7038,"y")</f>
        <v>49</v>
      </c>
      <c r="Q7038" s="2" t="str">
        <f>FLOOR('Transaction Data'!$P7038,15)&amp;"-"&amp;FLOOR('Transaction Data'!$P7038,15)+14</f>
        <v>45-59</v>
      </c>
      <c r="R7038" s="2" t="str">
        <f>IF('Transaction Data'!$L7038&lt;=10,"Less Expensive","Expensive")</f>
        <v>Expensive</v>
      </c>
      <c r="S7038" s="4">
        <f>WEEKDAY('Transaction Data'!$A7038)</f>
        <v>5</v>
      </c>
      <c r="T7038" s="2" t="str">
        <f>IF(WEEKDAY('Transaction Data'!$A7038,2)&lt;6,"Weekday","Weekend")</f>
        <v>Weekday</v>
      </c>
    </row>
    <row r="7039" ht="15.75" customHeight="1">
      <c r="A7039" s="1">
        <v>45432.0</v>
      </c>
      <c r="B7039" s="2" t="s">
        <v>6499</v>
      </c>
      <c r="C7039" s="2" t="s">
        <v>51</v>
      </c>
      <c r="D7039" s="1">
        <v>29078.0</v>
      </c>
      <c r="E7039" s="2" t="s">
        <v>22</v>
      </c>
      <c r="F7039" s="2">
        <v>142.0</v>
      </c>
      <c r="G7039" s="2" t="s">
        <v>57</v>
      </c>
      <c r="H7039" s="2" t="s">
        <v>52</v>
      </c>
      <c r="I7039" s="2" t="s">
        <v>25</v>
      </c>
      <c r="J7039" s="2" t="str">
        <f t="array" ref="J7039">XLOOKUP('Transaction Data'!$G7039,Product_Code,Biscuit_Brand)</f>
        <v>Oatmeal Cookies</v>
      </c>
      <c r="K7039" s="2">
        <f t="array" ref="K7039">XLOOKUP('Transaction Data'!$G7039,Product_Code,Cost)</f>
        <v>19</v>
      </c>
      <c r="L7039" s="2">
        <f t="array" ref="L7039">XLOOKUP('Transaction Data'!$G7039,Product_Code,Unit_Price)</f>
        <v>23</v>
      </c>
      <c r="M7039" s="3">
        <f>'Transaction Data'!$F7039*'Transaction Data'!$K7039</f>
        <v>2698</v>
      </c>
      <c r="N7039" s="3">
        <f>'Transaction Data'!$F7039*'Transaction Data'!$L7039</f>
        <v>3266</v>
      </c>
      <c r="O7039" s="3">
        <f>'Transaction Data'!$N7039-'Transaction Data'!$M7039</f>
        <v>568</v>
      </c>
      <c r="P7039" s="2">
        <f>DATEDIF('Transaction Data'!$D7039,'Transaction Data'!$A7039,"y")</f>
        <v>44</v>
      </c>
      <c r="Q7039" s="2" t="str">
        <f>FLOOR('Transaction Data'!$P7039,15)&amp;"-"&amp;FLOOR('Transaction Data'!$P7039,15)+14</f>
        <v>30-44</v>
      </c>
      <c r="R7039" s="2" t="str">
        <f>IF('Transaction Data'!$L7039&lt;=10,"Less Expensive","Expensive")</f>
        <v>Expensive</v>
      </c>
      <c r="S7039" s="4">
        <f>WEEKDAY('Transaction Data'!$A7039)</f>
        <v>2</v>
      </c>
      <c r="T7039" s="2" t="str">
        <f>IF(WEEKDAY('Transaction Data'!$A7039,2)&lt;6,"Weekday","Weekend")</f>
        <v>Weekday</v>
      </c>
    </row>
    <row r="7040" ht="15.75" customHeight="1">
      <c r="A7040" s="1">
        <v>45326.0</v>
      </c>
      <c r="B7040" s="2" t="s">
        <v>6500</v>
      </c>
      <c r="C7040" s="2" t="s">
        <v>21</v>
      </c>
      <c r="D7040" s="1">
        <v>24099.0</v>
      </c>
      <c r="E7040" s="2" t="s">
        <v>22</v>
      </c>
      <c r="F7040" s="2">
        <v>99.0</v>
      </c>
      <c r="G7040" s="2" t="s">
        <v>57</v>
      </c>
      <c r="H7040" s="2" t="s">
        <v>34</v>
      </c>
      <c r="I7040" s="2" t="s">
        <v>25</v>
      </c>
      <c r="J7040" s="2" t="str">
        <f t="array" ref="J7040">XLOOKUP('Transaction Data'!$G7040,Product_Code,Biscuit_Brand)</f>
        <v>Oatmeal Cookies</v>
      </c>
      <c r="K7040" s="2">
        <f t="array" ref="K7040">XLOOKUP('Transaction Data'!$G7040,Product_Code,Cost)</f>
        <v>19</v>
      </c>
      <c r="L7040" s="2">
        <f t="array" ref="L7040">XLOOKUP('Transaction Data'!$G7040,Product_Code,Unit_Price)</f>
        <v>23</v>
      </c>
      <c r="M7040" s="3">
        <f>'Transaction Data'!$F7040*'Transaction Data'!$K7040</f>
        <v>1881</v>
      </c>
      <c r="N7040" s="3">
        <f>'Transaction Data'!$F7040*'Transaction Data'!$L7040</f>
        <v>2277</v>
      </c>
      <c r="O7040" s="3">
        <f>'Transaction Data'!$N7040-'Transaction Data'!$M7040</f>
        <v>396</v>
      </c>
      <c r="P7040" s="2">
        <f>DATEDIF('Transaction Data'!$D7040,'Transaction Data'!$A7040,"y")</f>
        <v>58</v>
      </c>
      <c r="Q7040" s="2" t="str">
        <f>FLOOR('Transaction Data'!$P7040,15)&amp;"-"&amp;FLOOR('Transaction Data'!$P7040,15)+14</f>
        <v>45-59</v>
      </c>
      <c r="R7040" s="2" t="str">
        <f>IF('Transaction Data'!$L7040&lt;=10,"Less Expensive","Expensive")</f>
        <v>Expensive</v>
      </c>
      <c r="S7040" s="4">
        <f>WEEKDAY('Transaction Data'!$A7040)</f>
        <v>1</v>
      </c>
      <c r="T7040" s="2" t="str">
        <f>IF(WEEKDAY('Transaction Data'!$A7040,2)&lt;6,"Weekday","Weekend")</f>
        <v>Weekend</v>
      </c>
    </row>
    <row r="7041" ht="15.75" customHeight="1">
      <c r="A7041" s="1">
        <v>45296.0</v>
      </c>
      <c r="B7041" s="2" t="s">
        <v>6501</v>
      </c>
      <c r="C7041" s="2" t="s">
        <v>78</v>
      </c>
      <c r="D7041" s="1">
        <v>23922.0</v>
      </c>
      <c r="E7041" s="2" t="s">
        <v>63</v>
      </c>
      <c r="F7041" s="2">
        <v>28.0</v>
      </c>
      <c r="G7041" s="2" t="s">
        <v>57</v>
      </c>
      <c r="H7041" s="2" t="s">
        <v>34</v>
      </c>
      <c r="I7041" s="2" t="s">
        <v>25</v>
      </c>
      <c r="J7041" s="2" t="str">
        <f t="array" ref="J7041">XLOOKUP('Transaction Data'!$G7041,Product_Code,Biscuit_Brand)</f>
        <v>Oatmeal Cookies</v>
      </c>
      <c r="K7041" s="2">
        <f t="array" ref="K7041">XLOOKUP('Transaction Data'!$G7041,Product_Code,Cost)</f>
        <v>19</v>
      </c>
      <c r="L7041" s="2">
        <f t="array" ref="L7041">XLOOKUP('Transaction Data'!$G7041,Product_Code,Unit_Price)</f>
        <v>23</v>
      </c>
      <c r="M7041" s="3">
        <f>'Transaction Data'!$F7041*'Transaction Data'!$K7041</f>
        <v>532</v>
      </c>
      <c r="N7041" s="3">
        <f>'Transaction Data'!$F7041*'Transaction Data'!$L7041</f>
        <v>644</v>
      </c>
      <c r="O7041" s="3">
        <f>'Transaction Data'!$N7041-'Transaction Data'!$M7041</f>
        <v>112</v>
      </c>
      <c r="P7041" s="2">
        <f>DATEDIF('Transaction Data'!$D7041,'Transaction Data'!$A7041,"y")</f>
        <v>58</v>
      </c>
      <c r="Q7041" s="2" t="str">
        <f>FLOOR('Transaction Data'!$P7041,15)&amp;"-"&amp;FLOOR('Transaction Data'!$P7041,15)+14</f>
        <v>45-59</v>
      </c>
      <c r="R7041" s="2" t="str">
        <f>IF('Transaction Data'!$L7041&lt;=10,"Less Expensive","Expensive")</f>
        <v>Expensive</v>
      </c>
      <c r="S7041" s="4">
        <f>WEEKDAY('Transaction Data'!$A7041)</f>
        <v>6</v>
      </c>
      <c r="T7041" s="2" t="str">
        <f>IF(WEEKDAY('Transaction Data'!$A7041,2)&lt;6,"Weekday","Weekend")</f>
        <v>Weekday</v>
      </c>
    </row>
    <row r="7042" ht="15.75" customHeight="1">
      <c r="A7042" s="1">
        <v>45316.0</v>
      </c>
      <c r="B7042" s="2" t="s">
        <v>6502</v>
      </c>
      <c r="C7042" s="2" t="s">
        <v>51</v>
      </c>
      <c r="D7042" s="1">
        <v>15962.0</v>
      </c>
      <c r="E7042" s="2" t="s">
        <v>37</v>
      </c>
      <c r="F7042" s="2">
        <v>216.0</v>
      </c>
      <c r="G7042" s="2" t="s">
        <v>57</v>
      </c>
      <c r="H7042" s="2" t="s">
        <v>39</v>
      </c>
      <c r="I7042" s="2" t="s">
        <v>25</v>
      </c>
      <c r="J7042" s="2" t="str">
        <f t="array" ref="J7042">XLOOKUP('Transaction Data'!$G7042,Product_Code,Biscuit_Brand)</f>
        <v>Oatmeal Cookies</v>
      </c>
      <c r="K7042" s="2">
        <f t="array" ref="K7042">XLOOKUP('Transaction Data'!$G7042,Product_Code,Cost)</f>
        <v>19</v>
      </c>
      <c r="L7042" s="2">
        <f t="array" ref="L7042">XLOOKUP('Transaction Data'!$G7042,Product_Code,Unit_Price)</f>
        <v>23</v>
      </c>
      <c r="M7042" s="3">
        <f>'Transaction Data'!$F7042*'Transaction Data'!$K7042</f>
        <v>4104</v>
      </c>
      <c r="N7042" s="3">
        <f>'Transaction Data'!$F7042*'Transaction Data'!$L7042</f>
        <v>4968</v>
      </c>
      <c r="O7042" s="3">
        <f>'Transaction Data'!$N7042-'Transaction Data'!$M7042</f>
        <v>864</v>
      </c>
      <c r="P7042" s="2">
        <f>DATEDIF('Transaction Data'!$D7042,'Transaction Data'!$A7042,"y")</f>
        <v>80</v>
      </c>
      <c r="Q7042" s="2" t="str">
        <f>FLOOR('Transaction Data'!$P7042,15)&amp;"-"&amp;FLOOR('Transaction Data'!$P7042,15)+14</f>
        <v>75-89</v>
      </c>
      <c r="R7042" s="2" t="str">
        <f>IF('Transaction Data'!$L7042&lt;=10,"Less Expensive","Expensive")</f>
        <v>Expensive</v>
      </c>
      <c r="S7042" s="4">
        <f>WEEKDAY('Transaction Data'!$A7042)</f>
        <v>5</v>
      </c>
      <c r="T7042" s="2" t="str">
        <f>IF(WEEKDAY('Transaction Data'!$A7042,2)&lt;6,"Weekday","Weekend")</f>
        <v>Weekday</v>
      </c>
    </row>
    <row r="7043" ht="15.75" customHeight="1">
      <c r="A7043" s="1">
        <v>45363.0</v>
      </c>
      <c r="B7043" s="2" t="s">
        <v>6503</v>
      </c>
      <c r="C7043" s="2" t="s">
        <v>47</v>
      </c>
      <c r="D7043" s="1">
        <v>26266.0</v>
      </c>
      <c r="E7043" s="2" t="s">
        <v>27</v>
      </c>
      <c r="F7043" s="2">
        <v>387.0</v>
      </c>
      <c r="G7043" s="2" t="s">
        <v>33</v>
      </c>
      <c r="H7043" s="2" t="s">
        <v>42</v>
      </c>
      <c r="I7043" s="2" t="s">
        <v>30</v>
      </c>
      <c r="J7043" s="2" t="str">
        <f t="array" ref="J7043">XLOOKUP('Transaction Data'!$G7043,Product_Code,Biscuit_Brand)</f>
        <v>Caramel Biscuits</v>
      </c>
      <c r="K7043" s="2">
        <f t="array" ref="K7043">XLOOKUP('Transaction Data'!$G7043,Product_Code,Cost)</f>
        <v>18</v>
      </c>
      <c r="L7043" s="2">
        <f t="array" ref="L7043">XLOOKUP('Transaction Data'!$G7043,Product_Code,Unit_Price)</f>
        <v>22</v>
      </c>
      <c r="M7043" s="3">
        <f>'Transaction Data'!$F7043*'Transaction Data'!$K7043</f>
        <v>6966</v>
      </c>
      <c r="N7043" s="3">
        <f>'Transaction Data'!$F7043*'Transaction Data'!$L7043</f>
        <v>8514</v>
      </c>
      <c r="O7043" s="3">
        <f>'Transaction Data'!$N7043-'Transaction Data'!$M7043</f>
        <v>1548</v>
      </c>
      <c r="P7043" s="2">
        <f>DATEDIF('Transaction Data'!$D7043,'Transaction Data'!$A7043,"y")</f>
        <v>52</v>
      </c>
      <c r="Q7043" s="2" t="str">
        <f>FLOOR('Transaction Data'!$P7043,15)&amp;"-"&amp;FLOOR('Transaction Data'!$P7043,15)+14</f>
        <v>45-59</v>
      </c>
      <c r="R7043" s="2" t="str">
        <f>IF('Transaction Data'!$L7043&lt;=10,"Less Expensive","Expensive")</f>
        <v>Expensive</v>
      </c>
      <c r="S7043" s="4">
        <f>WEEKDAY('Transaction Data'!$A7043)</f>
        <v>3</v>
      </c>
      <c r="T7043" s="2" t="str">
        <f>IF(WEEKDAY('Transaction Data'!$A7043,2)&lt;6,"Weekday","Weekend")</f>
        <v>Weekday</v>
      </c>
    </row>
    <row r="7044" ht="15.75" customHeight="1">
      <c r="A7044" s="1">
        <v>45469.0</v>
      </c>
      <c r="B7044" s="2" t="s">
        <v>6504</v>
      </c>
      <c r="C7044" s="2" t="s">
        <v>78</v>
      </c>
      <c r="D7044" s="1">
        <v>34028.0</v>
      </c>
      <c r="E7044" s="2" t="s">
        <v>63</v>
      </c>
      <c r="F7044" s="2">
        <v>425.0</v>
      </c>
      <c r="G7044" s="2" t="s">
        <v>33</v>
      </c>
      <c r="H7044" s="2" t="s">
        <v>45</v>
      </c>
      <c r="I7044" s="2" t="s">
        <v>25</v>
      </c>
      <c r="J7044" s="2" t="str">
        <f t="array" ref="J7044">XLOOKUP('Transaction Data'!$G7044,Product_Code,Biscuit_Brand)</f>
        <v>Caramel Biscuits</v>
      </c>
      <c r="K7044" s="2">
        <f t="array" ref="K7044">XLOOKUP('Transaction Data'!$G7044,Product_Code,Cost)</f>
        <v>18</v>
      </c>
      <c r="L7044" s="2">
        <f t="array" ref="L7044">XLOOKUP('Transaction Data'!$G7044,Product_Code,Unit_Price)</f>
        <v>22</v>
      </c>
      <c r="M7044" s="3">
        <f>'Transaction Data'!$F7044*'Transaction Data'!$K7044</f>
        <v>7650</v>
      </c>
      <c r="N7044" s="3">
        <f>'Transaction Data'!$F7044*'Transaction Data'!$L7044</f>
        <v>9350</v>
      </c>
      <c r="O7044" s="3">
        <f>'Transaction Data'!$N7044-'Transaction Data'!$M7044</f>
        <v>1700</v>
      </c>
      <c r="P7044" s="2">
        <f>DATEDIF('Transaction Data'!$D7044,'Transaction Data'!$A7044,"y")</f>
        <v>31</v>
      </c>
      <c r="Q7044" s="2" t="str">
        <f>FLOOR('Transaction Data'!$P7044,15)&amp;"-"&amp;FLOOR('Transaction Data'!$P7044,15)+14</f>
        <v>30-44</v>
      </c>
      <c r="R7044" s="2" t="str">
        <f>IF('Transaction Data'!$L7044&lt;=10,"Less Expensive","Expensive")</f>
        <v>Expensive</v>
      </c>
      <c r="S7044" s="4">
        <f>WEEKDAY('Transaction Data'!$A7044)</f>
        <v>4</v>
      </c>
      <c r="T7044" s="2" t="str">
        <f>IF(WEEKDAY('Transaction Data'!$A7044,2)&lt;6,"Weekday","Weekend")</f>
        <v>Weekday</v>
      </c>
    </row>
    <row r="7045" ht="15.75" customHeight="1">
      <c r="A7045" s="1">
        <v>45494.0</v>
      </c>
      <c r="B7045" s="2" t="s">
        <v>6505</v>
      </c>
      <c r="C7045" s="2" t="s">
        <v>72</v>
      </c>
      <c r="D7045" s="1">
        <v>26005.0</v>
      </c>
      <c r="E7045" s="2" t="s">
        <v>22</v>
      </c>
      <c r="F7045" s="2">
        <v>163.0</v>
      </c>
      <c r="G7045" s="2" t="s">
        <v>60</v>
      </c>
      <c r="H7045" s="2" t="s">
        <v>49</v>
      </c>
      <c r="I7045" s="2" t="s">
        <v>25</v>
      </c>
      <c r="J7045" s="2" t="str">
        <f t="array" ref="J7045">XLOOKUP('Transaction Data'!$G7045,Product_Code,Biscuit_Brand)</f>
        <v>Peanut Butter Bites</v>
      </c>
      <c r="K7045" s="2">
        <f t="array" ref="K7045">XLOOKUP('Transaction Data'!$G7045,Product_Code,Cost)</f>
        <v>5</v>
      </c>
      <c r="L7045" s="2">
        <f t="array" ref="L7045">XLOOKUP('Transaction Data'!$G7045,Product_Code,Unit_Price)</f>
        <v>7</v>
      </c>
      <c r="M7045" s="3">
        <f>'Transaction Data'!$F7045*'Transaction Data'!$K7045</f>
        <v>815</v>
      </c>
      <c r="N7045" s="3">
        <f>'Transaction Data'!$F7045*'Transaction Data'!$L7045</f>
        <v>1141</v>
      </c>
      <c r="O7045" s="3">
        <f>'Transaction Data'!$N7045-'Transaction Data'!$M7045</f>
        <v>326</v>
      </c>
      <c r="P7045" s="2">
        <f>DATEDIF('Transaction Data'!$D7045,'Transaction Data'!$A7045,"y")</f>
        <v>53</v>
      </c>
      <c r="Q7045" s="2" t="str">
        <f>FLOOR('Transaction Data'!$P7045,15)&amp;"-"&amp;FLOOR('Transaction Data'!$P7045,15)+14</f>
        <v>45-59</v>
      </c>
      <c r="R7045" s="2" t="str">
        <f>IF('Transaction Data'!$L7045&lt;=10,"Less Expensive","Expensive")</f>
        <v>Less Expensive</v>
      </c>
      <c r="S7045" s="4">
        <f>WEEKDAY('Transaction Data'!$A7045)</f>
        <v>1</v>
      </c>
      <c r="T7045" s="2" t="str">
        <f>IF(WEEKDAY('Transaction Data'!$A7045,2)&lt;6,"Weekday","Weekend")</f>
        <v>Weekend</v>
      </c>
    </row>
    <row r="7046" ht="15.75" customHeight="1">
      <c r="A7046" s="1">
        <v>45456.0</v>
      </c>
      <c r="B7046" s="2" t="s">
        <v>6506</v>
      </c>
      <c r="C7046" s="2" t="s">
        <v>41</v>
      </c>
      <c r="D7046" s="1">
        <v>16520.0</v>
      </c>
      <c r="E7046" s="2" t="s">
        <v>22</v>
      </c>
      <c r="F7046" s="2">
        <v>299.0</v>
      </c>
      <c r="G7046" s="2" t="s">
        <v>55</v>
      </c>
      <c r="H7046" s="2" t="s">
        <v>52</v>
      </c>
      <c r="I7046" s="2" t="s">
        <v>25</v>
      </c>
      <c r="J7046" s="2" t="str">
        <f t="array" ref="J7046">XLOOKUP('Transaction Data'!$G7046,Product_Code,Biscuit_Brand)</f>
        <v>Vanilla Wafers</v>
      </c>
      <c r="K7046" s="2">
        <f t="array" ref="K7046">XLOOKUP('Transaction Data'!$G7046,Product_Code,Cost)</f>
        <v>18</v>
      </c>
      <c r="L7046" s="2">
        <f t="array" ref="L7046">XLOOKUP('Transaction Data'!$G7046,Product_Code,Unit_Price)</f>
        <v>36</v>
      </c>
      <c r="M7046" s="3">
        <f>'Transaction Data'!$F7046*'Transaction Data'!$K7046</f>
        <v>5382</v>
      </c>
      <c r="N7046" s="3">
        <f>'Transaction Data'!$F7046*'Transaction Data'!$L7046</f>
        <v>10764</v>
      </c>
      <c r="O7046" s="3">
        <f>'Transaction Data'!$N7046-'Transaction Data'!$M7046</f>
        <v>5382</v>
      </c>
      <c r="P7046" s="2">
        <f>DATEDIF('Transaction Data'!$D7046,'Transaction Data'!$A7046,"y")</f>
        <v>79</v>
      </c>
      <c r="Q7046" s="2" t="str">
        <f>FLOOR('Transaction Data'!$P7046,15)&amp;"-"&amp;FLOOR('Transaction Data'!$P7046,15)+14</f>
        <v>75-89</v>
      </c>
      <c r="R7046" s="2" t="str">
        <f>IF('Transaction Data'!$L7046&lt;=10,"Less Expensive","Expensive")</f>
        <v>Expensive</v>
      </c>
      <c r="S7046" s="4">
        <f>WEEKDAY('Transaction Data'!$A7046)</f>
        <v>5</v>
      </c>
      <c r="T7046" s="2" t="str">
        <f>IF(WEEKDAY('Transaction Data'!$A7046,2)&lt;6,"Weekday","Weekend")</f>
        <v>Weekday</v>
      </c>
    </row>
    <row r="7047" ht="15.75" customHeight="1">
      <c r="A7047" s="1">
        <v>45359.0</v>
      </c>
      <c r="B7047" s="2" t="s">
        <v>6507</v>
      </c>
      <c r="C7047" s="2" t="s">
        <v>69</v>
      </c>
      <c r="D7047" s="1">
        <v>30878.0</v>
      </c>
      <c r="E7047" s="2" t="s">
        <v>22</v>
      </c>
      <c r="F7047" s="2">
        <v>33.0</v>
      </c>
      <c r="G7047" s="2" t="s">
        <v>57</v>
      </c>
      <c r="H7047" s="2" t="s">
        <v>49</v>
      </c>
      <c r="I7047" s="2" t="s">
        <v>25</v>
      </c>
      <c r="J7047" s="2" t="str">
        <f t="array" ref="J7047">XLOOKUP('Transaction Data'!$G7047,Product_Code,Biscuit_Brand)</f>
        <v>Oatmeal Cookies</v>
      </c>
      <c r="K7047" s="2">
        <f t="array" ref="K7047">XLOOKUP('Transaction Data'!$G7047,Product_Code,Cost)</f>
        <v>19</v>
      </c>
      <c r="L7047" s="2">
        <f t="array" ref="L7047">XLOOKUP('Transaction Data'!$G7047,Product_Code,Unit_Price)</f>
        <v>23</v>
      </c>
      <c r="M7047" s="3">
        <f>'Transaction Data'!$F7047*'Transaction Data'!$K7047</f>
        <v>627</v>
      </c>
      <c r="N7047" s="3">
        <f>'Transaction Data'!$F7047*'Transaction Data'!$L7047</f>
        <v>759</v>
      </c>
      <c r="O7047" s="3">
        <f>'Transaction Data'!$N7047-'Transaction Data'!$M7047</f>
        <v>132</v>
      </c>
      <c r="P7047" s="2">
        <f>DATEDIF('Transaction Data'!$D7047,'Transaction Data'!$A7047,"y")</f>
        <v>39</v>
      </c>
      <c r="Q7047" s="2" t="str">
        <f>FLOOR('Transaction Data'!$P7047,15)&amp;"-"&amp;FLOOR('Transaction Data'!$P7047,15)+14</f>
        <v>30-44</v>
      </c>
      <c r="R7047" s="2" t="str">
        <f>IF('Transaction Data'!$L7047&lt;=10,"Less Expensive","Expensive")</f>
        <v>Expensive</v>
      </c>
      <c r="S7047" s="4">
        <f>WEEKDAY('Transaction Data'!$A7047)</f>
        <v>6</v>
      </c>
      <c r="T7047" s="2" t="str">
        <f>IF(WEEKDAY('Transaction Data'!$A7047,2)&lt;6,"Weekday","Weekend")</f>
        <v>Weekday</v>
      </c>
    </row>
    <row r="7048" ht="15.75" customHeight="1">
      <c r="A7048" s="1">
        <v>45295.0</v>
      </c>
      <c r="B7048" s="2" t="s">
        <v>4586</v>
      </c>
      <c r="C7048" s="2" t="s">
        <v>41</v>
      </c>
      <c r="D7048" s="1">
        <v>20430.0</v>
      </c>
      <c r="E7048" s="2" t="s">
        <v>22</v>
      </c>
      <c r="F7048" s="2">
        <v>391.0</v>
      </c>
      <c r="G7048" s="2" t="s">
        <v>61</v>
      </c>
      <c r="H7048" s="2" t="s">
        <v>52</v>
      </c>
      <c r="I7048" s="2" t="s">
        <v>30</v>
      </c>
      <c r="J7048" s="2" t="str">
        <f t="array" ref="J7048">XLOOKUP('Transaction Data'!$G7048,Product_Code,Biscuit_Brand)</f>
        <v>Choco Delight</v>
      </c>
      <c r="K7048" s="2">
        <f t="array" ref="K7048">XLOOKUP('Transaction Data'!$G7048,Product_Code,Cost)</f>
        <v>3</v>
      </c>
      <c r="L7048" s="2">
        <f t="array" ref="L7048">XLOOKUP('Transaction Data'!$G7048,Product_Code,Unit_Price)</f>
        <v>5</v>
      </c>
      <c r="M7048" s="3">
        <f>'Transaction Data'!$F7048*'Transaction Data'!$K7048</f>
        <v>1173</v>
      </c>
      <c r="N7048" s="3">
        <f>'Transaction Data'!$F7048*'Transaction Data'!$L7048</f>
        <v>1955</v>
      </c>
      <c r="O7048" s="3">
        <f>'Transaction Data'!$N7048-'Transaction Data'!$M7048</f>
        <v>782</v>
      </c>
      <c r="P7048" s="2">
        <f>DATEDIF('Transaction Data'!$D7048,'Transaction Data'!$A7048,"y")</f>
        <v>68</v>
      </c>
      <c r="Q7048" s="2" t="str">
        <f>FLOOR('Transaction Data'!$P7048,15)&amp;"-"&amp;FLOOR('Transaction Data'!$P7048,15)+14</f>
        <v>60-74</v>
      </c>
      <c r="R7048" s="2" t="str">
        <f>IF('Transaction Data'!$L7048&lt;=10,"Less Expensive","Expensive")</f>
        <v>Less Expensive</v>
      </c>
      <c r="S7048" s="4">
        <f>WEEKDAY('Transaction Data'!$A7048)</f>
        <v>5</v>
      </c>
      <c r="T7048" s="2" t="str">
        <f>IF(WEEKDAY('Transaction Data'!$A7048,2)&lt;6,"Weekday","Weekend")</f>
        <v>Weekday</v>
      </c>
    </row>
    <row r="7049" ht="15.75" customHeight="1">
      <c r="A7049" s="1">
        <v>45473.0</v>
      </c>
      <c r="B7049" s="2" t="s">
        <v>6508</v>
      </c>
      <c r="C7049" s="2" t="s">
        <v>32</v>
      </c>
      <c r="D7049" s="1">
        <v>30281.0</v>
      </c>
      <c r="E7049" s="2" t="s">
        <v>22</v>
      </c>
      <c r="F7049" s="2">
        <v>145.0</v>
      </c>
      <c r="G7049" s="2" t="s">
        <v>55</v>
      </c>
      <c r="H7049" s="2" t="s">
        <v>52</v>
      </c>
      <c r="I7049" s="2" t="s">
        <v>25</v>
      </c>
      <c r="J7049" s="2" t="str">
        <f t="array" ref="J7049">XLOOKUP('Transaction Data'!$G7049,Product_Code,Biscuit_Brand)</f>
        <v>Vanilla Wafers</v>
      </c>
      <c r="K7049" s="2">
        <f t="array" ref="K7049">XLOOKUP('Transaction Data'!$G7049,Product_Code,Cost)</f>
        <v>18</v>
      </c>
      <c r="L7049" s="2">
        <f t="array" ref="L7049">XLOOKUP('Transaction Data'!$G7049,Product_Code,Unit_Price)</f>
        <v>36</v>
      </c>
      <c r="M7049" s="3">
        <f>'Transaction Data'!$F7049*'Transaction Data'!$K7049</f>
        <v>2610</v>
      </c>
      <c r="N7049" s="3">
        <f>'Transaction Data'!$F7049*'Transaction Data'!$L7049</f>
        <v>5220</v>
      </c>
      <c r="O7049" s="3">
        <f>'Transaction Data'!$N7049-'Transaction Data'!$M7049</f>
        <v>2610</v>
      </c>
      <c r="P7049" s="2">
        <f>DATEDIF('Transaction Data'!$D7049,'Transaction Data'!$A7049,"y")</f>
        <v>41</v>
      </c>
      <c r="Q7049" s="2" t="str">
        <f>FLOOR('Transaction Data'!$P7049,15)&amp;"-"&amp;FLOOR('Transaction Data'!$P7049,15)+14</f>
        <v>30-44</v>
      </c>
      <c r="R7049" s="2" t="str">
        <f>IF('Transaction Data'!$L7049&lt;=10,"Less Expensive","Expensive")</f>
        <v>Expensive</v>
      </c>
      <c r="S7049" s="4">
        <f>WEEKDAY('Transaction Data'!$A7049)</f>
        <v>1</v>
      </c>
      <c r="T7049" s="2" t="str">
        <f>IF(WEEKDAY('Transaction Data'!$A7049,2)&lt;6,"Weekday","Weekend")</f>
        <v>Weekend</v>
      </c>
    </row>
    <row r="7050" ht="15.75" customHeight="1">
      <c r="A7050" s="1">
        <v>45292.0</v>
      </c>
      <c r="B7050" s="2" t="s">
        <v>6509</v>
      </c>
      <c r="C7050" s="2" t="s">
        <v>69</v>
      </c>
      <c r="D7050" s="1">
        <v>30929.0</v>
      </c>
      <c r="E7050" s="2" t="s">
        <v>22</v>
      </c>
      <c r="F7050" s="2">
        <v>444.0</v>
      </c>
      <c r="G7050" s="2" t="s">
        <v>61</v>
      </c>
      <c r="H7050" s="2" t="s">
        <v>45</v>
      </c>
      <c r="I7050" s="2" t="s">
        <v>25</v>
      </c>
      <c r="J7050" s="2" t="str">
        <f t="array" ref="J7050">XLOOKUP('Transaction Data'!$G7050,Product_Code,Biscuit_Brand)</f>
        <v>Choco Delight</v>
      </c>
      <c r="K7050" s="2">
        <f t="array" ref="K7050">XLOOKUP('Transaction Data'!$G7050,Product_Code,Cost)</f>
        <v>3</v>
      </c>
      <c r="L7050" s="2">
        <f t="array" ref="L7050">XLOOKUP('Transaction Data'!$G7050,Product_Code,Unit_Price)</f>
        <v>5</v>
      </c>
      <c r="M7050" s="3">
        <f>'Transaction Data'!$F7050*'Transaction Data'!$K7050</f>
        <v>1332</v>
      </c>
      <c r="N7050" s="3">
        <f>'Transaction Data'!$F7050*'Transaction Data'!$L7050</f>
        <v>2220</v>
      </c>
      <c r="O7050" s="3">
        <f>'Transaction Data'!$N7050-'Transaction Data'!$M7050</f>
        <v>888</v>
      </c>
      <c r="P7050" s="2">
        <f>DATEDIF('Transaction Data'!$D7050,'Transaction Data'!$A7050,"y")</f>
        <v>39</v>
      </c>
      <c r="Q7050" s="2" t="str">
        <f>FLOOR('Transaction Data'!$P7050,15)&amp;"-"&amp;FLOOR('Transaction Data'!$P7050,15)+14</f>
        <v>30-44</v>
      </c>
      <c r="R7050" s="2" t="str">
        <f>IF('Transaction Data'!$L7050&lt;=10,"Less Expensive","Expensive")</f>
        <v>Less Expensive</v>
      </c>
      <c r="S7050" s="4">
        <f>WEEKDAY('Transaction Data'!$A7050)</f>
        <v>2</v>
      </c>
      <c r="T7050" s="2" t="str">
        <f>IF(WEEKDAY('Transaction Data'!$A7050,2)&lt;6,"Weekday","Weekend")</f>
        <v>Weekday</v>
      </c>
    </row>
    <row r="7051" ht="15.75" customHeight="1">
      <c r="A7051" s="1">
        <v>45362.0</v>
      </c>
      <c r="B7051" s="2" t="s">
        <v>6510</v>
      </c>
      <c r="C7051" s="2" t="s">
        <v>47</v>
      </c>
      <c r="D7051" s="1">
        <v>28231.0</v>
      </c>
      <c r="E7051" s="2" t="s">
        <v>27</v>
      </c>
      <c r="F7051" s="2">
        <v>83.0</v>
      </c>
      <c r="G7051" s="2" t="s">
        <v>55</v>
      </c>
      <c r="H7051" s="2" t="s">
        <v>49</v>
      </c>
      <c r="I7051" s="2" t="s">
        <v>25</v>
      </c>
      <c r="J7051" s="2" t="str">
        <f t="array" ref="J7051">XLOOKUP('Transaction Data'!$G7051,Product_Code,Biscuit_Brand)</f>
        <v>Vanilla Wafers</v>
      </c>
      <c r="K7051" s="2">
        <f t="array" ref="K7051">XLOOKUP('Transaction Data'!$G7051,Product_Code,Cost)</f>
        <v>18</v>
      </c>
      <c r="L7051" s="2">
        <f t="array" ref="L7051">XLOOKUP('Transaction Data'!$G7051,Product_Code,Unit_Price)</f>
        <v>36</v>
      </c>
      <c r="M7051" s="3">
        <f>'Transaction Data'!$F7051*'Transaction Data'!$K7051</f>
        <v>1494</v>
      </c>
      <c r="N7051" s="3">
        <f>'Transaction Data'!$F7051*'Transaction Data'!$L7051</f>
        <v>2988</v>
      </c>
      <c r="O7051" s="3">
        <f>'Transaction Data'!$N7051-'Transaction Data'!$M7051</f>
        <v>1494</v>
      </c>
      <c r="P7051" s="2">
        <f>DATEDIF('Transaction Data'!$D7051,'Transaction Data'!$A7051,"y")</f>
        <v>46</v>
      </c>
      <c r="Q7051" s="2" t="str">
        <f>FLOOR('Transaction Data'!$P7051,15)&amp;"-"&amp;FLOOR('Transaction Data'!$P7051,15)+14</f>
        <v>45-59</v>
      </c>
      <c r="R7051" s="2" t="str">
        <f>IF('Transaction Data'!$L7051&lt;=10,"Less Expensive","Expensive")</f>
        <v>Expensive</v>
      </c>
      <c r="S7051" s="4">
        <f>WEEKDAY('Transaction Data'!$A7051)</f>
        <v>2</v>
      </c>
      <c r="T7051" s="2" t="str">
        <f>IF(WEEKDAY('Transaction Data'!$A7051,2)&lt;6,"Weekday","Weekend")</f>
        <v>Weekday</v>
      </c>
    </row>
    <row r="7052" ht="15.75" customHeight="1">
      <c r="A7052" s="1">
        <v>45447.0</v>
      </c>
      <c r="B7052" s="2" t="s">
        <v>6511</v>
      </c>
      <c r="C7052" s="2" t="s">
        <v>51</v>
      </c>
      <c r="D7052" s="1">
        <v>38657.0</v>
      </c>
      <c r="E7052" s="2" t="s">
        <v>22</v>
      </c>
      <c r="F7052" s="2">
        <v>483.0</v>
      </c>
      <c r="G7052" s="2" t="s">
        <v>44</v>
      </c>
      <c r="H7052" s="2" t="s">
        <v>52</v>
      </c>
      <c r="I7052" s="2" t="s">
        <v>25</v>
      </c>
      <c r="J7052" s="2" t="str">
        <f t="array" ref="J7052">XLOOKUP('Transaction Data'!$G7052,Product_Code,Biscuit_Brand)</f>
        <v>Butter Crunch</v>
      </c>
      <c r="K7052" s="2">
        <f t="array" ref="K7052">XLOOKUP('Transaction Data'!$G7052,Product_Code,Cost)</f>
        <v>10</v>
      </c>
      <c r="L7052" s="2">
        <f t="array" ref="L7052">XLOOKUP('Transaction Data'!$G7052,Product_Code,Unit_Price)</f>
        <v>11</v>
      </c>
      <c r="M7052" s="3">
        <f>'Transaction Data'!$F7052*'Transaction Data'!$K7052</f>
        <v>4830</v>
      </c>
      <c r="N7052" s="3">
        <f>'Transaction Data'!$F7052*'Transaction Data'!$L7052</f>
        <v>5313</v>
      </c>
      <c r="O7052" s="3">
        <f>'Transaction Data'!$N7052-'Transaction Data'!$M7052</f>
        <v>483</v>
      </c>
      <c r="P7052" s="2">
        <f>DATEDIF('Transaction Data'!$D7052,'Transaction Data'!$A7052,"y")</f>
        <v>18</v>
      </c>
      <c r="Q7052" s="2" t="str">
        <f>FLOOR('Transaction Data'!$P7052,15)&amp;"-"&amp;FLOOR('Transaction Data'!$P7052,15)+14</f>
        <v>15-29</v>
      </c>
      <c r="R7052" s="2" t="str">
        <f>IF('Transaction Data'!$L7052&lt;=10,"Less Expensive","Expensive")</f>
        <v>Expensive</v>
      </c>
      <c r="S7052" s="4">
        <f>WEEKDAY('Transaction Data'!$A7052)</f>
        <v>3</v>
      </c>
      <c r="T7052" s="2" t="str">
        <f>IF(WEEKDAY('Transaction Data'!$A7052,2)&lt;6,"Weekday","Weekend")</f>
        <v>Weekday</v>
      </c>
    </row>
    <row r="7053" ht="15.75" customHeight="1">
      <c r="A7053" s="1">
        <v>45486.0</v>
      </c>
      <c r="B7053" s="2" t="s">
        <v>1579</v>
      </c>
      <c r="C7053" s="2" t="s">
        <v>41</v>
      </c>
      <c r="D7053" s="1">
        <v>30047.0</v>
      </c>
      <c r="E7053" s="2" t="s">
        <v>37</v>
      </c>
      <c r="F7053" s="2">
        <v>324.0</v>
      </c>
      <c r="G7053" s="2" t="s">
        <v>61</v>
      </c>
      <c r="H7053" s="2" t="s">
        <v>49</v>
      </c>
      <c r="I7053" s="2" t="s">
        <v>25</v>
      </c>
      <c r="J7053" s="2" t="str">
        <f t="array" ref="J7053">XLOOKUP('Transaction Data'!$G7053,Product_Code,Biscuit_Brand)</f>
        <v>Choco Delight</v>
      </c>
      <c r="K7053" s="2">
        <f t="array" ref="K7053">XLOOKUP('Transaction Data'!$G7053,Product_Code,Cost)</f>
        <v>3</v>
      </c>
      <c r="L7053" s="2">
        <f t="array" ref="L7053">XLOOKUP('Transaction Data'!$G7053,Product_Code,Unit_Price)</f>
        <v>5</v>
      </c>
      <c r="M7053" s="3">
        <f>'Transaction Data'!$F7053*'Transaction Data'!$K7053</f>
        <v>972</v>
      </c>
      <c r="N7053" s="3">
        <f>'Transaction Data'!$F7053*'Transaction Data'!$L7053</f>
        <v>1620</v>
      </c>
      <c r="O7053" s="3">
        <f>'Transaction Data'!$N7053-'Transaction Data'!$M7053</f>
        <v>648</v>
      </c>
      <c r="P7053" s="2">
        <f>DATEDIF('Transaction Data'!$D7053,'Transaction Data'!$A7053,"y")</f>
        <v>42</v>
      </c>
      <c r="Q7053" s="2" t="str">
        <f>FLOOR('Transaction Data'!$P7053,15)&amp;"-"&amp;FLOOR('Transaction Data'!$P7053,15)+14</f>
        <v>30-44</v>
      </c>
      <c r="R7053" s="2" t="str">
        <f>IF('Transaction Data'!$L7053&lt;=10,"Less Expensive","Expensive")</f>
        <v>Less Expensive</v>
      </c>
      <c r="S7053" s="4">
        <f>WEEKDAY('Transaction Data'!$A7053)</f>
        <v>7</v>
      </c>
      <c r="T7053" s="2" t="str">
        <f>IF(WEEKDAY('Transaction Data'!$A7053,2)&lt;6,"Weekday","Weekend")</f>
        <v>Weekend</v>
      </c>
    </row>
    <row r="7054" ht="15.75" customHeight="1">
      <c r="A7054" s="1">
        <v>45413.0</v>
      </c>
      <c r="B7054" s="2" t="s">
        <v>6512</v>
      </c>
      <c r="C7054" s="2" t="s">
        <v>47</v>
      </c>
      <c r="D7054" s="1">
        <v>35691.0</v>
      </c>
      <c r="E7054" s="2" t="s">
        <v>63</v>
      </c>
      <c r="F7054" s="2">
        <v>252.0</v>
      </c>
      <c r="G7054" s="2" t="s">
        <v>28</v>
      </c>
      <c r="H7054" s="2" t="s">
        <v>52</v>
      </c>
      <c r="I7054" s="2" t="s">
        <v>25</v>
      </c>
      <c r="J7054" s="2" t="str">
        <f t="array" ref="J7054">XLOOKUP('Transaction Data'!$G7054,Product_Code,Biscuit_Brand)</f>
        <v>Shortbread</v>
      </c>
      <c r="K7054" s="2">
        <f t="array" ref="K7054">XLOOKUP('Transaction Data'!$G7054,Product_Code,Cost)</f>
        <v>10</v>
      </c>
      <c r="L7054" s="2">
        <f t="array" ref="L7054">XLOOKUP('Transaction Data'!$G7054,Product_Code,Unit_Price)</f>
        <v>45</v>
      </c>
      <c r="M7054" s="3">
        <f>'Transaction Data'!$F7054*'Transaction Data'!$K7054</f>
        <v>2520</v>
      </c>
      <c r="N7054" s="3">
        <f>'Transaction Data'!$F7054*'Transaction Data'!$L7054</f>
        <v>11340</v>
      </c>
      <c r="O7054" s="3">
        <f>'Transaction Data'!$N7054-'Transaction Data'!$M7054</f>
        <v>8820</v>
      </c>
      <c r="P7054" s="2">
        <f>DATEDIF('Transaction Data'!$D7054,'Transaction Data'!$A7054,"y")</f>
        <v>26</v>
      </c>
      <c r="Q7054" s="2" t="str">
        <f>FLOOR('Transaction Data'!$P7054,15)&amp;"-"&amp;FLOOR('Transaction Data'!$P7054,15)+14</f>
        <v>15-29</v>
      </c>
      <c r="R7054" s="2" t="str">
        <f>IF('Transaction Data'!$L7054&lt;=10,"Less Expensive","Expensive")</f>
        <v>Expensive</v>
      </c>
      <c r="S7054" s="4">
        <f>WEEKDAY('Transaction Data'!$A7054)</f>
        <v>4</v>
      </c>
      <c r="T7054" s="2" t="str">
        <f>IF(WEEKDAY('Transaction Data'!$A7054,2)&lt;6,"Weekday","Weekend")</f>
        <v>Weekday</v>
      </c>
    </row>
    <row r="7055" ht="15.75" customHeight="1">
      <c r="A7055" s="1">
        <v>45457.0</v>
      </c>
      <c r="B7055" s="2" t="s">
        <v>6513</v>
      </c>
      <c r="C7055" s="2" t="s">
        <v>32</v>
      </c>
      <c r="D7055" s="1">
        <v>31794.0</v>
      </c>
      <c r="E7055" s="2" t="s">
        <v>63</v>
      </c>
      <c r="F7055" s="2">
        <v>228.0</v>
      </c>
      <c r="G7055" s="2" t="s">
        <v>55</v>
      </c>
      <c r="H7055" s="2" t="s">
        <v>34</v>
      </c>
      <c r="I7055" s="2" t="s">
        <v>25</v>
      </c>
      <c r="J7055" s="2" t="str">
        <f t="array" ref="J7055">XLOOKUP('Transaction Data'!$G7055,Product_Code,Biscuit_Brand)</f>
        <v>Vanilla Wafers</v>
      </c>
      <c r="K7055" s="2">
        <f t="array" ref="K7055">XLOOKUP('Transaction Data'!$G7055,Product_Code,Cost)</f>
        <v>18</v>
      </c>
      <c r="L7055" s="2">
        <f t="array" ref="L7055">XLOOKUP('Transaction Data'!$G7055,Product_Code,Unit_Price)</f>
        <v>36</v>
      </c>
      <c r="M7055" s="3">
        <f>'Transaction Data'!$F7055*'Transaction Data'!$K7055</f>
        <v>4104</v>
      </c>
      <c r="N7055" s="3">
        <f>'Transaction Data'!$F7055*'Transaction Data'!$L7055</f>
        <v>8208</v>
      </c>
      <c r="O7055" s="3">
        <f>'Transaction Data'!$N7055-'Transaction Data'!$M7055</f>
        <v>4104</v>
      </c>
      <c r="P7055" s="2">
        <f>DATEDIF('Transaction Data'!$D7055,'Transaction Data'!$A7055,"y")</f>
        <v>37</v>
      </c>
      <c r="Q7055" s="2" t="str">
        <f>FLOOR('Transaction Data'!$P7055,15)&amp;"-"&amp;FLOOR('Transaction Data'!$P7055,15)+14</f>
        <v>30-44</v>
      </c>
      <c r="R7055" s="2" t="str">
        <f>IF('Transaction Data'!$L7055&lt;=10,"Less Expensive","Expensive")</f>
        <v>Expensive</v>
      </c>
      <c r="S7055" s="4">
        <f>WEEKDAY('Transaction Data'!$A7055)</f>
        <v>6</v>
      </c>
      <c r="T7055" s="2" t="str">
        <f>IF(WEEKDAY('Transaction Data'!$A7055,2)&lt;6,"Weekday","Weekend")</f>
        <v>Weekday</v>
      </c>
    </row>
    <row r="7056" ht="15.75" customHeight="1">
      <c r="A7056" s="1">
        <v>45304.0</v>
      </c>
      <c r="B7056" s="2" t="s">
        <v>6514</v>
      </c>
      <c r="C7056" s="2" t="s">
        <v>65</v>
      </c>
      <c r="D7056" s="1">
        <v>38203.0</v>
      </c>
      <c r="E7056" s="2" t="s">
        <v>37</v>
      </c>
      <c r="F7056" s="2">
        <v>477.0</v>
      </c>
      <c r="G7056" s="2" t="s">
        <v>23</v>
      </c>
      <c r="H7056" s="2" t="s">
        <v>34</v>
      </c>
      <c r="I7056" s="2" t="s">
        <v>25</v>
      </c>
      <c r="J7056" s="2" t="str">
        <f t="array" ref="J7056">XLOOKUP('Transaction Data'!$G7056,Product_Code,Biscuit_Brand)</f>
        <v>Cinnamon Swirls</v>
      </c>
      <c r="K7056" s="2">
        <f t="array" ref="K7056">XLOOKUP('Transaction Data'!$G7056,Product_Code,Cost)</f>
        <v>10</v>
      </c>
      <c r="L7056" s="2">
        <f t="array" ref="L7056">XLOOKUP('Transaction Data'!$G7056,Product_Code,Unit_Price)</f>
        <v>14</v>
      </c>
      <c r="M7056" s="3">
        <f>'Transaction Data'!$F7056*'Transaction Data'!$K7056</f>
        <v>4770</v>
      </c>
      <c r="N7056" s="3">
        <f>'Transaction Data'!$F7056*'Transaction Data'!$L7056</f>
        <v>6678</v>
      </c>
      <c r="O7056" s="3">
        <f>'Transaction Data'!$N7056-'Transaction Data'!$M7056</f>
        <v>1908</v>
      </c>
      <c r="P7056" s="2">
        <f>DATEDIF('Transaction Data'!$D7056,'Transaction Data'!$A7056,"y")</f>
        <v>19</v>
      </c>
      <c r="Q7056" s="2" t="str">
        <f>FLOOR('Transaction Data'!$P7056,15)&amp;"-"&amp;FLOOR('Transaction Data'!$P7056,15)+14</f>
        <v>15-29</v>
      </c>
      <c r="R7056" s="2" t="str">
        <f>IF('Transaction Data'!$L7056&lt;=10,"Less Expensive","Expensive")</f>
        <v>Expensive</v>
      </c>
      <c r="S7056" s="4">
        <f>WEEKDAY('Transaction Data'!$A7056)</f>
        <v>7</v>
      </c>
      <c r="T7056" s="2" t="str">
        <f>IF(WEEKDAY('Transaction Data'!$A7056,2)&lt;6,"Weekday","Weekend")</f>
        <v>Weekend</v>
      </c>
    </row>
    <row r="7057" ht="15.75" customHeight="1">
      <c r="A7057" s="1">
        <v>45398.0</v>
      </c>
      <c r="B7057" s="2" t="s">
        <v>6515</v>
      </c>
      <c r="C7057" s="2" t="s">
        <v>65</v>
      </c>
      <c r="D7057" s="1">
        <v>35685.0</v>
      </c>
      <c r="E7057" s="2" t="s">
        <v>63</v>
      </c>
      <c r="F7057" s="2">
        <v>280.0</v>
      </c>
      <c r="G7057" s="2" t="s">
        <v>61</v>
      </c>
      <c r="H7057" s="2" t="s">
        <v>39</v>
      </c>
      <c r="I7057" s="2" t="s">
        <v>25</v>
      </c>
      <c r="J7057" s="2" t="str">
        <f t="array" ref="J7057">XLOOKUP('Transaction Data'!$G7057,Product_Code,Biscuit_Brand)</f>
        <v>Choco Delight</v>
      </c>
      <c r="K7057" s="2">
        <f t="array" ref="K7057">XLOOKUP('Transaction Data'!$G7057,Product_Code,Cost)</f>
        <v>3</v>
      </c>
      <c r="L7057" s="2">
        <f t="array" ref="L7057">XLOOKUP('Transaction Data'!$G7057,Product_Code,Unit_Price)</f>
        <v>5</v>
      </c>
      <c r="M7057" s="3">
        <f>'Transaction Data'!$F7057*'Transaction Data'!$K7057</f>
        <v>840</v>
      </c>
      <c r="N7057" s="3">
        <f>'Transaction Data'!$F7057*'Transaction Data'!$L7057</f>
        <v>1400</v>
      </c>
      <c r="O7057" s="3">
        <f>'Transaction Data'!$N7057-'Transaction Data'!$M7057</f>
        <v>560</v>
      </c>
      <c r="P7057" s="2">
        <f>DATEDIF('Transaction Data'!$D7057,'Transaction Data'!$A7057,"y")</f>
        <v>26</v>
      </c>
      <c r="Q7057" s="2" t="str">
        <f>FLOOR('Transaction Data'!$P7057,15)&amp;"-"&amp;FLOOR('Transaction Data'!$P7057,15)+14</f>
        <v>15-29</v>
      </c>
      <c r="R7057" s="2" t="str">
        <f>IF('Transaction Data'!$L7057&lt;=10,"Less Expensive","Expensive")</f>
        <v>Less Expensive</v>
      </c>
      <c r="S7057" s="4">
        <f>WEEKDAY('Transaction Data'!$A7057)</f>
        <v>3</v>
      </c>
      <c r="T7057" s="2" t="str">
        <f>IF(WEEKDAY('Transaction Data'!$A7057,2)&lt;6,"Weekday","Weekend")</f>
        <v>Weekday</v>
      </c>
    </row>
    <row r="7058" ht="15.75" customHeight="1">
      <c r="A7058" s="1">
        <v>45474.0</v>
      </c>
      <c r="B7058" s="2" t="s">
        <v>6516</v>
      </c>
      <c r="C7058" s="2" t="s">
        <v>47</v>
      </c>
      <c r="D7058" s="1">
        <v>34054.0</v>
      </c>
      <c r="E7058" s="2" t="s">
        <v>63</v>
      </c>
      <c r="F7058" s="2">
        <v>93.0</v>
      </c>
      <c r="G7058" s="2" t="s">
        <v>48</v>
      </c>
      <c r="H7058" s="2" t="s">
        <v>42</v>
      </c>
      <c r="I7058" s="2" t="s">
        <v>25</v>
      </c>
      <c r="J7058" s="2" t="str">
        <f t="array" ref="J7058">XLOOKUP('Transaction Data'!$G7058,Product_Code,Biscuit_Brand)</f>
        <v>Lemon Crisps</v>
      </c>
      <c r="K7058" s="2">
        <f t="array" ref="K7058">XLOOKUP('Transaction Data'!$G7058,Product_Code,Cost)</f>
        <v>7</v>
      </c>
      <c r="L7058" s="2">
        <f t="array" ref="L7058">XLOOKUP('Transaction Data'!$G7058,Product_Code,Unit_Price)</f>
        <v>9</v>
      </c>
      <c r="M7058" s="3">
        <f>'Transaction Data'!$F7058*'Transaction Data'!$K7058</f>
        <v>651</v>
      </c>
      <c r="N7058" s="3">
        <f>'Transaction Data'!$F7058*'Transaction Data'!$L7058</f>
        <v>837</v>
      </c>
      <c r="O7058" s="3">
        <f>'Transaction Data'!$N7058-'Transaction Data'!$M7058</f>
        <v>186</v>
      </c>
      <c r="P7058" s="2">
        <f>DATEDIF('Transaction Data'!$D7058,'Transaction Data'!$A7058,"y")</f>
        <v>31</v>
      </c>
      <c r="Q7058" s="2" t="str">
        <f>FLOOR('Transaction Data'!$P7058,15)&amp;"-"&amp;FLOOR('Transaction Data'!$P7058,15)+14</f>
        <v>30-44</v>
      </c>
      <c r="R7058" s="2" t="str">
        <f>IF('Transaction Data'!$L7058&lt;=10,"Less Expensive","Expensive")</f>
        <v>Less Expensive</v>
      </c>
      <c r="S7058" s="4">
        <f>WEEKDAY('Transaction Data'!$A7058)</f>
        <v>2</v>
      </c>
      <c r="T7058" s="2" t="str">
        <f>IF(WEEKDAY('Transaction Data'!$A7058,2)&lt;6,"Weekday","Weekend")</f>
        <v>Weekday</v>
      </c>
    </row>
    <row r="7059" ht="15.75" customHeight="1">
      <c r="A7059" s="1">
        <v>45335.0</v>
      </c>
      <c r="B7059" s="2" t="s">
        <v>6517</v>
      </c>
      <c r="C7059" s="2" t="s">
        <v>32</v>
      </c>
      <c r="D7059" s="1">
        <v>35390.0</v>
      </c>
      <c r="E7059" s="2" t="s">
        <v>27</v>
      </c>
      <c r="F7059" s="2">
        <v>364.0</v>
      </c>
      <c r="G7059" s="2" t="s">
        <v>44</v>
      </c>
      <c r="H7059" s="2" t="s">
        <v>45</v>
      </c>
      <c r="I7059" s="2" t="s">
        <v>25</v>
      </c>
      <c r="J7059" s="2" t="str">
        <f t="array" ref="J7059">XLOOKUP('Transaction Data'!$G7059,Product_Code,Biscuit_Brand)</f>
        <v>Butter Crunch</v>
      </c>
      <c r="K7059" s="2">
        <f t="array" ref="K7059">XLOOKUP('Transaction Data'!$G7059,Product_Code,Cost)</f>
        <v>10</v>
      </c>
      <c r="L7059" s="2">
        <f t="array" ref="L7059">XLOOKUP('Transaction Data'!$G7059,Product_Code,Unit_Price)</f>
        <v>11</v>
      </c>
      <c r="M7059" s="3">
        <f>'Transaction Data'!$F7059*'Transaction Data'!$K7059</f>
        <v>3640</v>
      </c>
      <c r="N7059" s="3">
        <f>'Transaction Data'!$F7059*'Transaction Data'!$L7059</f>
        <v>4004</v>
      </c>
      <c r="O7059" s="3">
        <f>'Transaction Data'!$N7059-'Transaction Data'!$M7059</f>
        <v>364</v>
      </c>
      <c r="P7059" s="2">
        <f>DATEDIF('Transaction Data'!$D7059,'Transaction Data'!$A7059,"y")</f>
        <v>27</v>
      </c>
      <c r="Q7059" s="2" t="str">
        <f>FLOOR('Transaction Data'!$P7059,15)&amp;"-"&amp;FLOOR('Transaction Data'!$P7059,15)+14</f>
        <v>15-29</v>
      </c>
      <c r="R7059" s="2" t="str">
        <f>IF('Transaction Data'!$L7059&lt;=10,"Less Expensive","Expensive")</f>
        <v>Expensive</v>
      </c>
      <c r="S7059" s="4">
        <f>WEEKDAY('Transaction Data'!$A7059)</f>
        <v>3</v>
      </c>
      <c r="T7059" s="2" t="str">
        <f>IF(WEEKDAY('Transaction Data'!$A7059,2)&lt;6,"Weekday","Weekend")</f>
        <v>Weekday</v>
      </c>
    </row>
    <row r="7060" ht="15.75" customHeight="1">
      <c r="A7060" s="1">
        <v>45366.0</v>
      </c>
      <c r="B7060" s="2" t="s">
        <v>6518</v>
      </c>
      <c r="C7060" s="2" t="s">
        <v>78</v>
      </c>
      <c r="D7060" s="1">
        <v>19904.0</v>
      </c>
      <c r="E7060" s="2" t="s">
        <v>27</v>
      </c>
      <c r="F7060" s="2">
        <v>389.0</v>
      </c>
      <c r="G7060" s="2" t="s">
        <v>60</v>
      </c>
      <c r="H7060" s="2" t="s">
        <v>49</v>
      </c>
      <c r="I7060" s="2" t="s">
        <v>25</v>
      </c>
      <c r="J7060" s="2" t="str">
        <f t="array" ref="J7060">XLOOKUP('Transaction Data'!$G7060,Product_Code,Biscuit_Brand)</f>
        <v>Peanut Butter Bites</v>
      </c>
      <c r="K7060" s="2">
        <f t="array" ref="K7060">XLOOKUP('Transaction Data'!$G7060,Product_Code,Cost)</f>
        <v>5</v>
      </c>
      <c r="L7060" s="2">
        <f t="array" ref="L7060">XLOOKUP('Transaction Data'!$G7060,Product_Code,Unit_Price)</f>
        <v>7</v>
      </c>
      <c r="M7060" s="3">
        <f>'Transaction Data'!$F7060*'Transaction Data'!$K7060</f>
        <v>1945</v>
      </c>
      <c r="N7060" s="3">
        <f>'Transaction Data'!$F7060*'Transaction Data'!$L7060</f>
        <v>2723</v>
      </c>
      <c r="O7060" s="3">
        <f>'Transaction Data'!$N7060-'Transaction Data'!$M7060</f>
        <v>778</v>
      </c>
      <c r="P7060" s="2">
        <f>DATEDIF('Transaction Data'!$D7060,'Transaction Data'!$A7060,"y")</f>
        <v>69</v>
      </c>
      <c r="Q7060" s="2" t="str">
        <f>FLOOR('Transaction Data'!$P7060,15)&amp;"-"&amp;FLOOR('Transaction Data'!$P7060,15)+14</f>
        <v>60-74</v>
      </c>
      <c r="R7060" s="2" t="str">
        <f>IF('Transaction Data'!$L7060&lt;=10,"Less Expensive","Expensive")</f>
        <v>Less Expensive</v>
      </c>
      <c r="S7060" s="4">
        <f>WEEKDAY('Transaction Data'!$A7060)</f>
        <v>6</v>
      </c>
      <c r="T7060" s="2" t="str">
        <f>IF(WEEKDAY('Transaction Data'!$A7060,2)&lt;6,"Weekday","Weekend")</f>
        <v>Weekday</v>
      </c>
    </row>
    <row r="7061" ht="15.75" customHeight="1">
      <c r="A7061" s="1">
        <v>45497.0</v>
      </c>
      <c r="B7061" s="2" t="s">
        <v>6519</v>
      </c>
      <c r="C7061" s="2" t="s">
        <v>54</v>
      </c>
      <c r="D7061" s="1">
        <v>20615.0</v>
      </c>
      <c r="E7061" s="2" t="s">
        <v>22</v>
      </c>
      <c r="F7061" s="2">
        <v>245.0</v>
      </c>
      <c r="G7061" s="2" t="s">
        <v>28</v>
      </c>
      <c r="H7061" s="2" t="s">
        <v>52</v>
      </c>
      <c r="I7061" s="2" t="s">
        <v>25</v>
      </c>
      <c r="J7061" s="2" t="str">
        <f t="array" ref="J7061">XLOOKUP('Transaction Data'!$G7061,Product_Code,Biscuit_Brand)</f>
        <v>Shortbread</v>
      </c>
      <c r="K7061" s="2">
        <f t="array" ref="K7061">XLOOKUP('Transaction Data'!$G7061,Product_Code,Cost)</f>
        <v>10</v>
      </c>
      <c r="L7061" s="2">
        <f t="array" ref="L7061">XLOOKUP('Transaction Data'!$G7061,Product_Code,Unit_Price)</f>
        <v>45</v>
      </c>
      <c r="M7061" s="3">
        <f>'Transaction Data'!$F7061*'Transaction Data'!$K7061</f>
        <v>2450</v>
      </c>
      <c r="N7061" s="3">
        <f>'Transaction Data'!$F7061*'Transaction Data'!$L7061</f>
        <v>11025</v>
      </c>
      <c r="O7061" s="3">
        <f>'Transaction Data'!$N7061-'Transaction Data'!$M7061</f>
        <v>8575</v>
      </c>
      <c r="P7061" s="2">
        <f>DATEDIF('Transaction Data'!$D7061,'Transaction Data'!$A7061,"y")</f>
        <v>68</v>
      </c>
      <c r="Q7061" s="2" t="str">
        <f>FLOOR('Transaction Data'!$P7061,15)&amp;"-"&amp;FLOOR('Transaction Data'!$P7061,15)+14</f>
        <v>60-74</v>
      </c>
      <c r="R7061" s="2" t="str">
        <f>IF('Transaction Data'!$L7061&lt;=10,"Less Expensive","Expensive")</f>
        <v>Expensive</v>
      </c>
      <c r="S7061" s="4">
        <f>WEEKDAY('Transaction Data'!$A7061)</f>
        <v>4</v>
      </c>
      <c r="T7061" s="2" t="str">
        <f>IF(WEEKDAY('Transaction Data'!$A7061,2)&lt;6,"Weekday","Weekend")</f>
        <v>Weekday</v>
      </c>
    </row>
    <row r="7062" ht="15.75" customHeight="1">
      <c r="A7062" s="1">
        <v>45311.0</v>
      </c>
      <c r="B7062" s="2" t="s">
        <v>6520</v>
      </c>
      <c r="C7062" s="2" t="s">
        <v>65</v>
      </c>
      <c r="D7062" s="1">
        <v>36989.0</v>
      </c>
      <c r="E7062" s="2" t="s">
        <v>37</v>
      </c>
      <c r="F7062" s="2">
        <v>11.0</v>
      </c>
      <c r="G7062" s="2" t="s">
        <v>48</v>
      </c>
      <c r="H7062" s="2" t="s">
        <v>49</v>
      </c>
      <c r="I7062" s="2" t="s">
        <v>25</v>
      </c>
      <c r="J7062" s="2" t="str">
        <f t="array" ref="J7062">XLOOKUP('Transaction Data'!$G7062,Product_Code,Biscuit_Brand)</f>
        <v>Lemon Crisps</v>
      </c>
      <c r="K7062" s="2">
        <f t="array" ref="K7062">XLOOKUP('Transaction Data'!$G7062,Product_Code,Cost)</f>
        <v>7</v>
      </c>
      <c r="L7062" s="2">
        <f t="array" ref="L7062">XLOOKUP('Transaction Data'!$G7062,Product_Code,Unit_Price)</f>
        <v>9</v>
      </c>
      <c r="M7062" s="3">
        <f>'Transaction Data'!$F7062*'Transaction Data'!$K7062</f>
        <v>77</v>
      </c>
      <c r="N7062" s="3">
        <f>'Transaction Data'!$F7062*'Transaction Data'!$L7062</f>
        <v>99</v>
      </c>
      <c r="O7062" s="3">
        <f>'Transaction Data'!$N7062-'Transaction Data'!$M7062</f>
        <v>22</v>
      </c>
      <c r="P7062" s="2">
        <f>DATEDIF('Transaction Data'!$D7062,'Transaction Data'!$A7062,"y")</f>
        <v>22</v>
      </c>
      <c r="Q7062" s="2" t="str">
        <f>FLOOR('Transaction Data'!$P7062,15)&amp;"-"&amp;FLOOR('Transaction Data'!$P7062,15)+14</f>
        <v>15-29</v>
      </c>
      <c r="R7062" s="2" t="str">
        <f>IF('Transaction Data'!$L7062&lt;=10,"Less Expensive","Expensive")</f>
        <v>Less Expensive</v>
      </c>
      <c r="S7062" s="4">
        <f>WEEKDAY('Transaction Data'!$A7062)</f>
        <v>7</v>
      </c>
      <c r="T7062" s="2" t="str">
        <f>IF(WEEKDAY('Transaction Data'!$A7062,2)&lt;6,"Weekday","Weekend")</f>
        <v>Weekend</v>
      </c>
    </row>
    <row r="7063" ht="15.75" customHeight="1">
      <c r="A7063" s="1">
        <v>45438.0</v>
      </c>
      <c r="B7063" s="2" t="s">
        <v>6521</v>
      </c>
      <c r="C7063" s="2" t="s">
        <v>54</v>
      </c>
      <c r="D7063" s="1">
        <v>29384.0</v>
      </c>
      <c r="E7063" s="2" t="s">
        <v>37</v>
      </c>
      <c r="F7063" s="2">
        <v>468.0</v>
      </c>
      <c r="G7063" s="2" t="s">
        <v>33</v>
      </c>
      <c r="H7063" s="2" t="s">
        <v>52</v>
      </c>
      <c r="I7063" s="2" t="s">
        <v>25</v>
      </c>
      <c r="J7063" s="2" t="str">
        <f t="array" ref="J7063">XLOOKUP('Transaction Data'!$G7063,Product_Code,Biscuit_Brand)</f>
        <v>Caramel Biscuits</v>
      </c>
      <c r="K7063" s="2">
        <f t="array" ref="K7063">XLOOKUP('Transaction Data'!$G7063,Product_Code,Cost)</f>
        <v>18</v>
      </c>
      <c r="L7063" s="2">
        <f t="array" ref="L7063">XLOOKUP('Transaction Data'!$G7063,Product_Code,Unit_Price)</f>
        <v>22</v>
      </c>
      <c r="M7063" s="3">
        <f>'Transaction Data'!$F7063*'Transaction Data'!$K7063</f>
        <v>8424</v>
      </c>
      <c r="N7063" s="3">
        <f>'Transaction Data'!$F7063*'Transaction Data'!$L7063</f>
        <v>10296</v>
      </c>
      <c r="O7063" s="3">
        <f>'Transaction Data'!$N7063-'Transaction Data'!$M7063</f>
        <v>1872</v>
      </c>
      <c r="P7063" s="2">
        <f>DATEDIF('Transaction Data'!$D7063,'Transaction Data'!$A7063,"y")</f>
        <v>43</v>
      </c>
      <c r="Q7063" s="2" t="str">
        <f>FLOOR('Transaction Data'!$P7063,15)&amp;"-"&amp;FLOOR('Transaction Data'!$P7063,15)+14</f>
        <v>30-44</v>
      </c>
      <c r="R7063" s="2" t="str">
        <f>IF('Transaction Data'!$L7063&lt;=10,"Less Expensive","Expensive")</f>
        <v>Expensive</v>
      </c>
      <c r="S7063" s="4">
        <f>WEEKDAY('Transaction Data'!$A7063)</f>
        <v>1</v>
      </c>
      <c r="T7063" s="2" t="str">
        <f>IF(WEEKDAY('Transaction Data'!$A7063,2)&lt;6,"Weekday","Weekend")</f>
        <v>Weekend</v>
      </c>
    </row>
    <row r="7064" ht="15.75" customHeight="1">
      <c r="A7064" s="1">
        <v>45303.0</v>
      </c>
      <c r="B7064" s="2" t="s">
        <v>6522</v>
      </c>
      <c r="C7064" s="2" t="s">
        <v>47</v>
      </c>
      <c r="D7064" s="1">
        <v>36635.0</v>
      </c>
      <c r="E7064" s="2" t="s">
        <v>37</v>
      </c>
      <c r="F7064" s="2">
        <v>445.0</v>
      </c>
      <c r="G7064" s="2" t="s">
        <v>33</v>
      </c>
      <c r="H7064" s="2" t="s">
        <v>52</v>
      </c>
      <c r="I7064" s="2" t="s">
        <v>30</v>
      </c>
      <c r="J7064" s="2" t="str">
        <f t="array" ref="J7064">XLOOKUP('Transaction Data'!$G7064,Product_Code,Biscuit_Brand)</f>
        <v>Caramel Biscuits</v>
      </c>
      <c r="K7064" s="2">
        <f t="array" ref="K7064">XLOOKUP('Transaction Data'!$G7064,Product_Code,Cost)</f>
        <v>18</v>
      </c>
      <c r="L7064" s="2">
        <f t="array" ref="L7064">XLOOKUP('Transaction Data'!$G7064,Product_Code,Unit_Price)</f>
        <v>22</v>
      </c>
      <c r="M7064" s="3">
        <f>'Transaction Data'!$F7064*'Transaction Data'!$K7064</f>
        <v>8010</v>
      </c>
      <c r="N7064" s="3">
        <f>'Transaction Data'!$F7064*'Transaction Data'!$L7064</f>
        <v>9790</v>
      </c>
      <c r="O7064" s="3">
        <f>'Transaction Data'!$N7064-'Transaction Data'!$M7064</f>
        <v>1780</v>
      </c>
      <c r="P7064" s="2">
        <f>DATEDIF('Transaction Data'!$D7064,'Transaction Data'!$A7064,"y")</f>
        <v>23</v>
      </c>
      <c r="Q7064" s="2" t="str">
        <f>FLOOR('Transaction Data'!$P7064,15)&amp;"-"&amp;FLOOR('Transaction Data'!$P7064,15)+14</f>
        <v>15-29</v>
      </c>
      <c r="R7064" s="2" t="str">
        <f>IF('Transaction Data'!$L7064&lt;=10,"Less Expensive","Expensive")</f>
        <v>Expensive</v>
      </c>
      <c r="S7064" s="4">
        <f>WEEKDAY('Transaction Data'!$A7064)</f>
        <v>6</v>
      </c>
      <c r="T7064" s="2" t="str">
        <f>IF(WEEKDAY('Transaction Data'!$A7064,2)&lt;6,"Weekday","Weekend")</f>
        <v>Weekday</v>
      </c>
    </row>
    <row r="7065" ht="15.75" customHeight="1">
      <c r="A7065" s="1">
        <v>45481.0</v>
      </c>
      <c r="B7065" s="2" t="s">
        <v>6523</v>
      </c>
      <c r="C7065" s="2" t="s">
        <v>32</v>
      </c>
      <c r="D7065" s="1">
        <v>16143.0</v>
      </c>
      <c r="E7065" s="2" t="s">
        <v>63</v>
      </c>
      <c r="F7065" s="2">
        <v>498.0</v>
      </c>
      <c r="G7065" s="2" t="s">
        <v>57</v>
      </c>
      <c r="H7065" s="2" t="s">
        <v>45</v>
      </c>
      <c r="I7065" s="2" t="s">
        <v>25</v>
      </c>
      <c r="J7065" s="2" t="str">
        <f t="array" ref="J7065">XLOOKUP('Transaction Data'!$G7065,Product_Code,Biscuit_Brand)</f>
        <v>Oatmeal Cookies</v>
      </c>
      <c r="K7065" s="2">
        <f t="array" ref="K7065">XLOOKUP('Transaction Data'!$G7065,Product_Code,Cost)</f>
        <v>19</v>
      </c>
      <c r="L7065" s="2">
        <f t="array" ref="L7065">XLOOKUP('Transaction Data'!$G7065,Product_Code,Unit_Price)</f>
        <v>23</v>
      </c>
      <c r="M7065" s="3">
        <f>'Transaction Data'!$F7065*'Transaction Data'!$K7065</f>
        <v>9462</v>
      </c>
      <c r="N7065" s="3">
        <f>'Transaction Data'!$F7065*'Transaction Data'!$L7065</f>
        <v>11454</v>
      </c>
      <c r="O7065" s="3">
        <f>'Transaction Data'!$N7065-'Transaction Data'!$M7065</f>
        <v>1992</v>
      </c>
      <c r="P7065" s="2">
        <f>DATEDIF('Transaction Data'!$D7065,'Transaction Data'!$A7065,"y")</f>
        <v>80</v>
      </c>
      <c r="Q7065" s="2" t="str">
        <f>FLOOR('Transaction Data'!$P7065,15)&amp;"-"&amp;FLOOR('Transaction Data'!$P7065,15)+14</f>
        <v>75-89</v>
      </c>
      <c r="R7065" s="2" t="str">
        <f>IF('Transaction Data'!$L7065&lt;=10,"Less Expensive","Expensive")</f>
        <v>Expensive</v>
      </c>
      <c r="S7065" s="4">
        <f>WEEKDAY('Transaction Data'!$A7065)</f>
        <v>2</v>
      </c>
      <c r="T7065" s="2" t="str">
        <f>IF(WEEKDAY('Transaction Data'!$A7065,2)&lt;6,"Weekday","Weekend")</f>
        <v>Weekday</v>
      </c>
    </row>
    <row r="7066" ht="15.75" customHeight="1">
      <c r="A7066" s="1">
        <v>45341.0</v>
      </c>
      <c r="B7066" s="2" t="s">
        <v>6524</v>
      </c>
      <c r="C7066" s="2" t="s">
        <v>78</v>
      </c>
      <c r="D7066" s="1">
        <v>17356.0</v>
      </c>
      <c r="E7066" s="2" t="s">
        <v>63</v>
      </c>
      <c r="F7066" s="2">
        <v>277.0</v>
      </c>
      <c r="G7066" s="2" t="s">
        <v>44</v>
      </c>
      <c r="H7066" s="2" t="s">
        <v>49</v>
      </c>
      <c r="I7066" s="2" t="s">
        <v>25</v>
      </c>
      <c r="J7066" s="2" t="str">
        <f t="array" ref="J7066">XLOOKUP('Transaction Data'!$G7066,Product_Code,Biscuit_Brand)</f>
        <v>Butter Crunch</v>
      </c>
      <c r="K7066" s="2">
        <f t="array" ref="K7066">XLOOKUP('Transaction Data'!$G7066,Product_Code,Cost)</f>
        <v>10</v>
      </c>
      <c r="L7066" s="2">
        <f t="array" ref="L7066">XLOOKUP('Transaction Data'!$G7066,Product_Code,Unit_Price)</f>
        <v>11</v>
      </c>
      <c r="M7066" s="3">
        <f>'Transaction Data'!$F7066*'Transaction Data'!$K7066</f>
        <v>2770</v>
      </c>
      <c r="N7066" s="3">
        <f>'Transaction Data'!$F7066*'Transaction Data'!$L7066</f>
        <v>3047</v>
      </c>
      <c r="O7066" s="3">
        <f>'Transaction Data'!$N7066-'Transaction Data'!$M7066</f>
        <v>277</v>
      </c>
      <c r="P7066" s="2">
        <f>DATEDIF('Transaction Data'!$D7066,'Transaction Data'!$A7066,"y")</f>
        <v>76</v>
      </c>
      <c r="Q7066" s="2" t="str">
        <f>FLOOR('Transaction Data'!$P7066,15)&amp;"-"&amp;FLOOR('Transaction Data'!$P7066,15)+14</f>
        <v>75-89</v>
      </c>
      <c r="R7066" s="2" t="str">
        <f>IF('Transaction Data'!$L7066&lt;=10,"Less Expensive","Expensive")</f>
        <v>Expensive</v>
      </c>
      <c r="S7066" s="4">
        <f>WEEKDAY('Transaction Data'!$A7066)</f>
        <v>2</v>
      </c>
      <c r="T7066" s="2" t="str">
        <f>IF(WEEKDAY('Transaction Data'!$A7066,2)&lt;6,"Weekday","Weekend")</f>
        <v>Weekday</v>
      </c>
    </row>
    <row r="7067" ht="15.75" customHeight="1">
      <c r="A7067" s="1">
        <v>45414.0</v>
      </c>
      <c r="B7067" s="2" t="s">
        <v>186</v>
      </c>
      <c r="C7067" s="2" t="s">
        <v>32</v>
      </c>
      <c r="D7067" s="1">
        <v>38861.0</v>
      </c>
      <c r="E7067" s="2" t="s">
        <v>37</v>
      </c>
      <c r="F7067" s="2">
        <v>326.0</v>
      </c>
      <c r="G7067" s="2" t="s">
        <v>57</v>
      </c>
      <c r="H7067" s="2" t="s">
        <v>52</v>
      </c>
      <c r="I7067" s="2" t="s">
        <v>25</v>
      </c>
      <c r="J7067" s="2" t="str">
        <f t="array" ref="J7067">XLOOKUP('Transaction Data'!$G7067,Product_Code,Biscuit_Brand)</f>
        <v>Oatmeal Cookies</v>
      </c>
      <c r="K7067" s="2">
        <f t="array" ref="K7067">XLOOKUP('Transaction Data'!$G7067,Product_Code,Cost)</f>
        <v>19</v>
      </c>
      <c r="L7067" s="2">
        <f t="array" ref="L7067">XLOOKUP('Transaction Data'!$G7067,Product_Code,Unit_Price)</f>
        <v>23</v>
      </c>
      <c r="M7067" s="3">
        <f>'Transaction Data'!$F7067*'Transaction Data'!$K7067</f>
        <v>6194</v>
      </c>
      <c r="N7067" s="3">
        <f>'Transaction Data'!$F7067*'Transaction Data'!$L7067</f>
        <v>7498</v>
      </c>
      <c r="O7067" s="3">
        <f>'Transaction Data'!$N7067-'Transaction Data'!$M7067</f>
        <v>1304</v>
      </c>
      <c r="P7067" s="2">
        <f>DATEDIF('Transaction Data'!$D7067,'Transaction Data'!$A7067,"y")</f>
        <v>17</v>
      </c>
      <c r="Q7067" s="2" t="str">
        <f>FLOOR('Transaction Data'!$P7067,15)&amp;"-"&amp;FLOOR('Transaction Data'!$P7067,15)+14</f>
        <v>15-29</v>
      </c>
      <c r="R7067" s="2" t="str">
        <f>IF('Transaction Data'!$L7067&lt;=10,"Less Expensive","Expensive")</f>
        <v>Expensive</v>
      </c>
      <c r="S7067" s="4">
        <f>WEEKDAY('Transaction Data'!$A7067)</f>
        <v>5</v>
      </c>
      <c r="T7067" s="2" t="str">
        <f>IF(WEEKDAY('Transaction Data'!$A7067,2)&lt;6,"Weekday","Weekend")</f>
        <v>Weekday</v>
      </c>
    </row>
    <row r="7068" ht="15.75" customHeight="1">
      <c r="A7068" s="1">
        <v>45460.0</v>
      </c>
      <c r="B7068" s="2" t="s">
        <v>5721</v>
      </c>
      <c r="C7068" s="2" t="s">
        <v>32</v>
      </c>
      <c r="D7068" s="1">
        <v>27868.0</v>
      </c>
      <c r="E7068" s="2" t="s">
        <v>63</v>
      </c>
      <c r="F7068" s="2">
        <v>490.0</v>
      </c>
      <c r="G7068" s="2" t="s">
        <v>44</v>
      </c>
      <c r="H7068" s="2" t="s">
        <v>49</v>
      </c>
      <c r="I7068" s="2" t="s">
        <v>25</v>
      </c>
      <c r="J7068" s="2" t="str">
        <f t="array" ref="J7068">XLOOKUP('Transaction Data'!$G7068,Product_Code,Biscuit_Brand)</f>
        <v>Butter Crunch</v>
      </c>
      <c r="K7068" s="2">
        <f t="array" ref="K7068">XLOOKUP('Transaction Data'!$G7068,Product_Code,Cost)</f>
        <v>10</v>
      </c>
      <c r="L7068" s="2">
        <f t="array" ref="L7068">XLOOKUP('Transaction Data'!$G7068,Product_Code,Unit_Price)</f>
        <v>11</v>
      </c>
      <c r="M7068" s="3">
        <f>'Transaction Data'!$F7068*'Transaction Data'!$K7068</f>
        <v>4900</v>
      </c>
      <c r="N7068" s="3">
        <f>'Transaction Data'!$F7068*'Transaction Data'!$L7068</f>
        <v>5390</v>
      </c>
      <c r="O7068" s="3">
        <f>'Transaction Data'!$N7068-'Transaction Data'!$M7068</f>
        <v>490</v>
      </c>
      <c r="P7068" s="2">
        <f>DATEDIF('Transaction Data'!$D7068,'Transaction Data'!$A7068,"y")</f>
        <v>48</v>
      </c>
      <c r="Q7068" s="2" t="str">
        <f>FLOOR('Transaction Data'!$P7068,15)&amp;"-"&amp;FLOOR('Transaction Data'!$P7068,15)+14</f>
        <v>45-59</v>
      </c>
      <c r="R7068" s="2" t="str">
        <f>IF('Transaction Data'!$L7068&lt;=10,"Less Expensive","Expensive")</f>
        <v>Expensive</v>
      </c>
      <c r="S7068" s="4">
        <f>WEEKDAY('Transaction Data'!$A7068)</f>
        <v>2</v>
      </c>
      <c r="T7068" s="2" t="str">
        <f>IF(WEEKDAY('Transaction Data'!$A7068,2)&lt;6,"Weekday","Weekend")</f>
        <v>Weekday</v>
      </c>
    </row>
    <row r="7069" ht="15.75" customHeight="1">
      <c r="A7069" s="1">
        <v>45332.0</v>
      </c>
      <c r="B7069" s="2" t="s">
        <v>6525</v>
      </c>
      <c r="C7069" s="2" t="s">
        <v>69</v>
      </c>
      <c r="D7069" s="1">
        <v>21579.0</v>
      </c>
      <c r="E7069" s="2" t="s">
        <v>63</v>
      </c>
      <c r="F7069" s="2">
        <v>91.0</v>
      </c>
      <c r="G7069" s="2" t="s">
        <v>48</v>
      </c>
      <c r="H7069" s="2" t="s">
        <v>52</v>
      </c>
      <c r="I7069" s="2" t="s">
        <v>25</v>
      </c>
      <c r="J7069" s="2" t="str">
        <f t="array" ref="J7069">XLOOKUP('Transaction Data'!$G7069,Product_Code,Biscuit_Brand)</f>
        <v>Lemon Crisps</v>
      </c>
      <c r="K7069" s="2">
        <f t="array" ref="K7069">XLOOKUP('Transaction Data'!$G7069,Product_Code,Cost)</f>
        <v>7</v>
      </c>
      <c r="L7069" s="2">
        <f t="array" ref="L7069">XLOOKUP('Transaction Data'!$G7069,Product_Code,Unit_Price)</f>
        <v>9</v>
      </c>
      <c r="M7069" s="3">
        <f>'Transaction Data'!$F7069*'Transaction Data'!$K7069</f>
        <v>637</v>
      </c>
      <c r="N7069" s="3">
        <f>'Transaction Data'!$F7069*'Transaction Data'!$L7069</f>
        <v>819</v>
      </c>
      <c r="O7069" s="3">
        <f>'Transaction Data'!$N7069-'Transaction Data'!$M7069</f>
        <v>182</v>
      </c>
      <c r="P7069" s="2">
        <f>DATEDIF('Transaction Data'!$D7069,'Transaction Data'!$A7069,"y")</f>
        <v>65</v>
      </c>
      <c r="Q7069" s="2" t="str">
        <f>FLOOR('Transaction Data'!$P7069,15)&amp;"-"&amp;FLOOR('Transaction Data'!$P7069,15)+14</f>
        <v>60-74</v>
      </c>
      <c r="R7069" s="2" t="str">
        <f>IF('Transaction Data'!$L7069&lt;=10,"Less Expensive","Expensive")</f>
        <v>Less Expensive</v>
      </c>
      <c r="S7069" s="4">
        <f>WEEKDAY('Transaction Data'!$A7069)</f>
        <v>7</v>
      </c>
      <c r="T7069" s="2" t="str">
        <f>IF(WEEKDAY('Transaction Data'!$A7069,2)&lt;6,"Weekday","Weekend")</f>
        <v>Weekend</v>
      </c>
    </row>
    <row r="7070" ht="15.75" customHeight="1">
      <c r="A7070" s="1">
        <v>45343.0</v>
      </c>
      <c r="B7070" s="2" t="s">
        <v>5401</v>
      </c>
      <c r="C7070" s="2" t="s">
        <v>47</v>
      </c>
      <c r="D7070" s="1">
        <v>30381.0</v>
      </c>
      <c r="E7070" s="2" t="s">
        <v>63</v>
      </c>
      <c r="F7070" s="2">
        <v>144.0</v>
      </c>
      <c r="G7070" s="2" t="s">
        <v>28</v>
      </c>
      <c r="H7070" s="2" t="s">
        <v>34</v>
      </c>
      <c r="I7070" s="2" t="s">
        <v>25</v>
      </c>
      <c r="J7070" s="2" t="str">
        <f t="array" ref="J7070">XLOOKUP('Transaction Data'!$G7070,Product_Code,Biscuit_Brand)</f>
        <v>Shortbread</v>
      </c>
      <c r="K7070" s="2">
        <f t="array" ref="K7070">XLOOKUP('Transaction Data'!$G7070,Product_Code,Cost)</f>
        <v>10</v>
      </c>
      <c r="L7070" s="2">
        <f t="array" ref="L7070">XLOOKUP('Transaction Data'!$G7070,Product_Code,Unit_Price)</f>
        <v>45</v>
      </c>
      <c r="M7070" s="3">
        <f>'Transaction Data'!$F7070*'Transaction Data'!$K7070</f>
        <v>1440</v>
      </c>
      <c r="N7070" s="3">
        <f>'Transaction Data'!$F7070*'Transaction Data'!$L7070</f>
        <v>6480</v>
      </c>
      <c r="O7070" s="3">
        <f>'Transaction Data'!$N7070-'Transaction Data'!$M7070</f>
        <v>5040</v>
      </c>
      <c r="P7070" s="2">
        <f>DATEDIF('Transaction Data'!$D7070,'Transaction Data'!$A7070,"y")</f>
        <v>40</v>
      </c>
      <c r="Q7070" s="2" t="str">
        <f>FLOOR('Transaction Data'!$P7070,15)&amp;"-"&amp;FLOOR('Transaction Data'!$P7070,15)+14</f>
        <v>30-44</v>
      </c>
      <c r="R7070" s="2" t="str">
        <f>IF('Transaction Data'!$L7070&lt;=10,"Less Expensive","Expensive")</f>
        <v>Expensive</v>
      </c>
      <c r="S7070" s="4">
        <f>WEEKDAY('Transaction Data'!$A7070)</f>
        <v>4</v>
      </c>
      <c r="T7070" s="2" t="str">
        <f>IF(WEEKDAY('Transaction Data'!$A7070,2)&lt;6,"Weekday","Weekend")</f>
        <v>Weekday</v>
      </c>
    </row>
    <row r="7071" ht="15.75" customHeight="1">
      <c r="A7071" s="1">
        <v>45389.0</v>
      </c>
      <c r="B7071" s="2" t="s">
        <v>6526</v>
      </c>
      <c r="C7071" s="2" t="s">
        <v>41</v>
      </c>
      <c r="D7071" s="1">
        <v>24923.0</v>
      </c>
      <c r="E7071" s="2" t="s">
        <v>22</v>
      </c>
      <c r="F7071" s="2">
        <v>453.0</v>
      </c>
      <c r="G7071" s="2" t="s">
        <v>60</v>
      </c>
      <c r="H7071" s="2" t="s">
        <v>34</v>
      </c>
      <c r="I7071" s="2" t="s">
        <v>25</v>
      </c>
      <c r="J7071" s="2" t="str">
        <f t="array" ref="J7071">XLOOKUP('Transaction Data'!$G7071,Product_Code,Biscuit_Brand)</f>
        <v>Peanut Butter Bites</v>
      </c>
      <c r="K7071" s="2">
        <f t="array" ref="K7071">XLOOKUP('Transaction Data'!$G7071,Product_Code,Cost)</f>
        <v>5</v>
      </c>
      <c r="L7071" s="2">
        <f t="array" ref="L7071">XLOOKUP('Transaction Data'!$G7071,Product_Code,Unit_Price)</f>
        <v>7</v>
      </c>
      <c r="M7071" s="3">
        <f>'Transaction Data'!$F7071*'Transaction Data'!$K7071</f>
        <v>2265</v>
      </c>
      <c r="N7071" s="3">
        <f>'Transaction Data'!$F7071*'Transaction Data'!$L7071</f>
        <v>3171</v>
      </c>
      <c r="O7071" s="3">
        <f>'Transaction Data'!$N7071-'Transaction Data'!$M7071</f>
        <v>906</v>
      </c>
      <c r="P7071" s="2">
        <f>DATEDIF('Transaction Data'!$D7071,'Transaction Data'!$A7071,"y")</f>
        <v>56</v>
      </c>
      <c r="Q7071" s="2" t="str">
        <f>FLOOR('Transaction Data'!$P7071,15)&amp;"-"&amp;FLOOR('Transaction Data'!$P7071,15)+14</f>
        <v>45-59</v>
      </c>
      <c r="R7071" s="2" t="str">
        <f>IF('Transaction Data'!$L7071&lt;=10,"Less Expensive","Expensive")</f>
        <v>Less Expensive</v>
      </c>
      <c r="S7071" s="4">
        <f>WEEKDAY('Transaction Data'!$A7071)</f>
        <v>1</v>
      </c>
      <c r="T7071" s="2" t="str">
        <f>IF(WEEKDAY('Transaction Data'!$A7071,2)&lt;6,"Weekday","Weekend")</f>
        <v>Weekend</v>
      </c>
    </row>
    <row r="7072" ht="15.75" customHeight="1">
      <c r="A7072" s="1">
        <v>45338.0</v>
      </c>
      <c r="B7072" s="2" t="s">
        <v>6527</v>
      </c>
      <c r="C7072" s="2" t="s">
        <v>65</v>
      </c>
      <c r="D7072" s="1">
        <v>18130.0</v>
      </c>
      <c r="E7072" s="2" t="s">
        <v>27</v>
      </c>
      <c r="F7072" s="2">
        <v>354.0</v>
      </c>
      <c r="G7072" s="2" t="s">
        <v>44</v>
      </c>
      <c r="H7072" s="2" t="s">
        <v>39</v>
      </c>
      <c r="I7072" s="2" t="s">
        <v>25</v>
      </c>
      <c r="J7072" s="2" t="str">
        <f t="array" ref="J7072">XLOOKUP('Transaction Data'!$G7072,Product_Code,Biscuit_Brand)</f>
        <v>Butter Crunch</v>
      </c>
      <c r="K7072" s="2">
        <f t="array" ref="K7072">XLOOKUP('Transaction Data'!$G7072,Product_Code,Cost)</f>
        <v>10</v>
      </c>
      <c r="L7072" s="2">
        <f t="array" ref="L7072">XLOOKUP('Transaction Data'!$G7072,Product_Code,Unit_Price)</f>
        <v>11</v>
      </c>
      <c r="M7072" s="3">
        <f>'Transaction Data'!$F7072*'Transaction Data'!$K7072</f>
        <v>3540</v>
      </c>
      <c r="N7072" s="3">
        <f>'Transaction Data'!$F7072*'Transaction Data'!$L7072</f>
        <v>3894</v>
      </c>
      <c r="O7072" s="3">
        <f>'Transaction Data'!$N7072-'Transaction Data'!$M7072</f>
        <v>354</v>
      </c>
      <c r="P7072" s="2">
        <f>DATEDIF('Transaction Data'!$D7072,'Transaction Data'!$A7072,"y")</f>
        <v>74</v>
      </c>
      <c r="Q7072" s="2" t="str">
        <f>FLOOR('Transaction Data'!$P7072,15)&amp;"-"&amp;FLOOR('Transaction Data'!$P7072,15)+14</f>
        <v>60-74</v>
      </c>
      <c r="R7072" s="2" t="str">
        <f>IF('Transaction Data'!$L7072&lt;=10,"Less Expensive","Expensive")</f>
        <v>Expensive</v>
      </c>
      <c r="S7072" s="4">
        <f>WEEKDAY('Transaction Data'!$A7072)</f>
        <v>6</v>
      </c>
      <c r="T7072" s="2" t="str">
        <f>IF(WEEKDAY('Transaction Data'!$A7072,2)&lt;6,"Weekday","Weekend")</f>
        <v>Weekday</v>
      </c>
    </row>
    <row r="7073" ht="15.75" customHeight="1">
      <c r="A7073" s="1">
        <v>45386.0</v>
      </c>
      <c r="B7073" s="2" t="s">
        <v>6528</v>
      </c>
      <c r="C7073" s="2" t="s">
        <v>78</v>
      </c>
      <c r="D7073" s="1">
        <v>21754.0</v>
      </c>
      <c r="E7073" s="2" t="s">
        <v>63</v>
      </c>
      <c r="F7073" s="2">
        <v>240.0</v>
      </c>
      <c r="G7073" s="2" t="s">
        <v>48</v>
      </c>
      <c r="H7073" s="2" t="s">
        <v>42</v>
      </c>
      <c r="I7073" s="2" t="s">
        <v>25</v>
      </c>
      <c r="J7073" s="2" t="str">
        <f t="array" ref="J7073">XLOOKUP('Transaction Data'!$G7073,Product_Code,Biscuit_Brand)</f>
        <v>Lemon Crisps</v>
      </c>
      <c r="K7073" s="2">
        <f t="array" ref="K7073">XLOOKUP('Transaction Data'!$G7073,Product_Code,Cost)</f>
        <v>7</v>
      </c>
      <c r="L7073" s="2">
        <f t="array" ref="L7073">XLOOKUP('Transaction Data'!$G7073,Product_Code,Unit_Price)</f>
        <v>9</v>
      </c>
      <c r="M7073" s="3">
        <f>'Transaction Data'!$F7073*'Transaction Data'!$K7073</f>
        <v>1680</v>
      </c>
      <c r="N7073" s="3">
        <f>'Transaction Data'!$F7073*'Transaction Data'!$L7073</f>
        <v>2160</v>
      </c>
      <c r="O7073" s="3">
        <f>'Transaction Data'!$N7073-'Transaction Data'!$M7073</f>
        <v>480</v>
      </c>
      <c r="P7073" s="2">
        <f>DATEDIF('Transaction Data'!$D7073,'Transaction Data'!$A7073,"y")</f>
        <v>64</v>
      </c>
      <c r="Q7073" s="2" t="str">
        <f>FLOOR('Transaction Data'!$P7073,15)&amp;"-"&amp;FLOOR('Transaction Data'!$P7073,15)+14</f>
        <v>60-74</v>
      </c>
      <c r="R7073" s="2" t="str">
        <f>IF('Transaction Data'!$L7073&lt;=10,"Less Expensive","Expensive")</f>
        <v>Less Expensive</v>
      </c>
      <c r="S7073" s="4">
        <f>WEEKDAY('Transaction Data'!$A7073)</f>
        <v>5</v>
      </c>
      <c r="T7073" s="2" t="str">
        <f>IF(WEEKDAY('Transaction Data'!$A7073,2)&lt;6,"Weekday","Weekend")</f>
        <v>Weekday</v>
      </c>
    </row>
    <row r="7074" ht="15.75" customHeight="1">
      <c r="A7074" s="1">
        <v>45361.0</v>
      </c>
      <c r="B7074" s="2" t="s">
        <v>6529</v>
      </c>
      <c r="C7074" s="2" t="s">
        <v>32</v>
      </c>
      <c r="D7074" s="1">
        <v>38190.0</v>
      </c>
      <c r="E7074" s="2" t="s">
        <v>37</v>
      </c>
      <c r="F7074" s="2">
        <v>169.0</v>
      </c>
      <c r="G7074" s="2" t="s">
        <v>33</v>
      </c>
      <c r="H7074" s="2" t="s">
        <v>45</v>
      </c>
      <c r="I7074" s="2" t="s">
        <v>25</v>
      </c>
      <c r="J7074" s="2" t="str">
        <f t="array" ref="J7074">XLOOKUP('Transaction Data'!$G7074,Product_Code,Biscuit_Brand)</f>
        <v>Caramel Biscuits</v>
      </c>
      <c r="K7074" s="2">
        <f t="array" ref="K7074">XLOOKUP('Transaction Data'!$G7074,Product_Code,Cost)</f>
        <v>18</v>
      </c>
      <c r="L7074" s="2">
        <f t="array" ref="L7074">XLOOKUP('Transaction Data'!$G7074,Product_Code,Unit_Price)</f>
        <v>22</v>
      </c>
      <c r="M7074" s="3">
        <f>'Transaction Data'!$F7074*'Transaction Data'!$K7074</f>
        <v>3042</v>
      </c>
      <c r="N7074" s="3">
        <f>'Transaction Data'!$F7074*'Transaction Data'!$L7074</f>
        <v>3718</v>
      </c>
      <c r="O7074" s="3">
        <f>'Transaction Data'!$N7074-'Transaction Data'!$M7074</f>
        <v>676</v>
      </c>
      <c r="P7074" s="2">
        <f>DATEDIF('Transaction Data'!$D7074,'Transaction Data'!$A7074,"y")</f>
        <v>19</v>
      </c>
      <c r="Q7074" s="2" t="str">
        <f>FLOOR('Transaction Data'!$P7074,15)&amp;"-"&amp;FLOOR('Transaction Data'!$P7074,15)+14</f>
        <v>15-29</v>
      </c>
      <c r="R7074" s="2" t="str">
        <f>IF('Transaction Data'!$L7074&lt;=10,"Less Expensive","Expensive")</f>
        <v>Expensive</v>
      </c>
      <c r="S7074" s="4">
        <f>WEEKDAY('Transaction Data'!$A7074)</f>
        <v>1</v>
      </c>
      <c r="T7074" s="2" t="str">
        <f>IF(WEEKDAY('Transaction Data'!$A7074,2)&lt;6,"Weekday","Weekend")</f>
        <v>Weekend</v>
      </c>
    </row>
    <row r="7075" ht="15.75" customHeight="1">
      <c r="A7075" s="1">
        <v>45301.0</v>
      </c>
      <c r="B7075" s="2" t="s">
        <v>6530</v>
      </c>
      <c r="C7075" s="2" t="s">
        <v>51</v>
      </c>
      <c r="D7075" s="1">
        <v>32726.0</v>
      </c>
      <c r="E7075" s="2" t="s">
        <v>37</v>
      </c>
      <c r="F7075" s="2">
        <v>103.0</v>
      </c>
      <c r="G7075" s="2" t="s">
        <v>57</v>
      </c>
      <c r="H7075" s="2" t="s">
        <v>49</v>
      </c>
      <c r="I7075" s="2" t="s">
        <v>25</v>
      </c>
      <c r="J7075" s="2" t="str">
        <f t="array" ref="J7075">XLOOKUP('Transaction Data'!$G7075,Product_Code,Biscuit_Brand)</f>
        <v>Oatmeal Cookies</v>
      </c>
      <c r="K7075" s="2">
        <f t="array" ref="K7075">XLOOKUP('Transaction Data'!$G7075,Product_Code,Cost)</f>
        <v>19</v>
      </c>
      <c r="L7075" s="2">
        <f t="array" ref="L7075">XLOOKUP('Transaction Data'!$G7075,Product_Code,Unit_Price)</f>
        <v>23</v>
      </c>
      <c r="M7075" s="3">
        <f>'Transaction Data'!$F7075*'Transaction Data'!$K7075</f>
        <v>1957</v>
      </c>
      <c r="N7075" s="3">
        <f>'Transaction Data'!$F7075*'Transaction Data'!$L7075</f>
        <v>2369</v>
      </c>
      <c r="O7075" s="3">
        <f>'Transaction Data'!$N7075-'Transaction Data'!$M7075</f>
        <v>412</v>
      </c>
      <c r="P7075" s="2">
        <f>DATEDIF('Transaction Data'!$D7075,'Transaction Data'!$A7075,"y")</f>
        <v>34</v>
      </c>
      <c r="Q7075" s="2" t="str">
        <f>FLOOR('Transaction Data'!$P7075,15)&amp;"-"&amp;FLOOR('Transaction Data'!$P7075,15)+14</f>
        <v>30-44</v>
      </c>
      <c r="R7075" s="2" t="str">
        <f>IF('Transaction Data'!$L7075&lt;=10,"Less Expensive","Expensive")</f>
        <v>Expensive</v>
      </c>
      <c r="S7075" s="4">
        <f>WEEKDAY('Transaction Data'!$A7075)</f>
        <v>4</v>
      </c>
      <c r="T7075" s="2" t="str">
        <f>IF(WEEKDAY('Transaction Data'!$A7075,2)&lt;6,"Weekday","Weekend")</f>
        <v>Weekday</v>
      </c>
    </row>
    <row r="7076" ht="15.75" customHeight="1">
      <c r="A7076" s="1">
        <v>45502.0</v>
      </c>
      <c r="B7076" s="2" t="s">
        <v>6531</v>
      </c>
      <c r="C7076" s="2" t="s">
        <v>47</v>
      </c>
      <c r="D7076" s="1">
        <v>20873.0</v>
      </c>
      <c r="E7076" s="2" t="s">
        <v>27</v>
      </c>
      <c r="F7076" s="2">
        <v>399.0</v>
      </c>
      <c r="G7076" s="2" t="s">
        <v>38</v>
      </c>
      <c r="H7076" s="2" t="s">
        <v>52</v>
      </c>
      <c r="I7076" s="2" t="s">
        <v>25</v>
      </c>
      <c r="J7076" s="2" t="str">
        <f t="array" ref="J7076">XLOOKUP('Transaction Data'!$G7076,Product_Code,Biscuit_Brand)</f>
        <v>Ginger Snaps</v>
      </c>
      <c r="K7076" s="2">
        <f t="array" ref="K7076">XLOOKUP('Transaction Data'!$G7076,Product_Code,Cost)</f>
        <v>14</v>
      </c>
      <c r="L7076" s="2">
        <f t="array" ref="L7076">XLOOKUP('Transaction Data'!$G7076,Product_Code,Unit_Price)</f>
        <v>28</v>
      </c>
      <c r="M7076" s="3">
        <f>'Transaction Data'!$F7076*'Transaction Data'!$K7076</f>
        <v>5586</v>
      </c>
      <c r="N7076" s="3">
        <f>'Transaction Data'!$F7076*'Transaction Data'!$L7076</f>
        <v>11172</v>
      </c>
      <c r="O7076" s="3">
        <f>'Transaction Data'!$N7076-'Transaction Data'!$M7076</f>
        <v>5586</v>
      </c>
      <c r="P7076" s="2">
        <f>DATEDIF('Transaction Data'!$D7076,'Transaction Data'!$A7076,"y")</f>
        <v>67</v>
      </c>
      <c r="Q7076" s="2" t="str">
        <f>FLOOR('Transaction Data'!$P7076,15)&amp;"-"&amp;FLOOR('Transaction Data'!$P7076,15)+14</f>
        <v>60-74</v>
      </c>
      <c r="R7076" s="2" t="str">
        <f>IF('Transaction Data'!$L7076&lt;=10,"Less Expensive","Expensive")</f>
        <v>Expensive</v>
      </c>
      <c r="S7076" s="4">
        <f>WEEKDAY('Transaction Data'!$A7076)</f>
        <v>2</v>
      </c>
      <c r="T7076" s="2" t="str">
        <f>IF(WEEKDAY('Transaction Data'!$A7076,2)&lt;6,"Weekday","Weekend")</f>
        <v>Weekday</v>
      </c>
    </row>
    <row r="7077" ht="15.75" customHeight="1">
      <c r="A7077" s="1">
        <v>45326.0</v>
      </c>
      <c r="B7077" s="2" t="s">
        <v>6532</v>
      </c>
      <c r="C7077" s="2" t="s">
        <v>41</v>
      </c>
      <c r="D7077" s="1">
        <v>19748.0</v>
      </c>
      <c r="E7077" s="2" t="s">
        <v>63</v>
      </c>
      <c r="F7077" s="2">
        <v>104.0</v>
      </c>
      <c r="G7077" s="2" t="s">
        <v>28</v>
      </c>
      <c r="H7077" s="2" t="s">
        <v>49</v>
      </c>
      <c r="I7077" s="2" t="s">
        <v>25</v>
      </c>
      <c r="J7077" s="2" t="str">
        <f t="array" ref="J7077">XLOOKUP('Transaction Data'!$G7077,Product_Code,Biscuit_Brand)</f>
        <v>Shortbread</v>
      </c>
      <c r="K7077" s="2">
        <f t="array" ref="K7077">XLOOKUP('Transaction Data'!$G7077,Product_Code,Cost)</f>
        <v>10</v>
      </c>
      <c r="L7077" s="2">
        <f t="array" ref="L7077">XLOOKUP('Transaction Data'!$G7077,Product_Code,Unit_Price)</f>
        <v>45</v>
      </c>
      <c r="M7077" s="3">
        <f>'Transaction Data'!$F7077*'Transaction Data'!$K7077</f>
        <v>1040</v>
      </c>
      <c r="N7077" s="3">
        <f>'Transaction Data'!$F7077*'Transaction Data'!$L7077</f>
        <v>4680</v>
      </c>
      <c r="O7077" s="3">
        <f>'Transaction Data'!$N7077-'Transaction Data'!$M7077</f>
        <v>3640</v>
      </c>
      <c r="P7077" s="2">
        <f>DATEDIF('Transaction Data'!$D7077,'Transaction Data'!$A7077,"y")</f>
        <v>70</v>
      </c>
      <c r="Q7077" s="2" t="str">
        <f>FLOOR('Transaction Data'!$P7077,15)&amp;"-"&amp;FLOOR('Transaction Data'!$P7077,15)+14</f>
        <v>60-74</v>
      </c>
      <c r="R7077" s="2" t="str">
        <f>IF('Transaction Data'!$L7077&lt;=10,"Less Expensive","Expensive")</f>
        <v>Expensive</v>
      </c>
      <c r="S7077" s="4">
        <f>WEEKDAY('Transaction Data'!$A7077)</f>
        <v>1</v>
      </c>
      <c r="T7077" s="2" t="str">
        <f>IF(WEEKDAY('Transaction Data'!$A7077,2)&lt;6,"Weekday","Weekend")</f>
        <v>Weekend</v>
      </c>
    </row>
    <row r="7078" ht="15.75" customHeight="1">
      <c r="A7078" s="1">
        <v>45456.0</v>
      </c>
      <c r="B7078" s="2" t="s">
        <v>6533</v>
      </c>
      <c r="C7078" s="2" t="s">
        <v>41</v>
      </c>
      <c r="D7078" s="1">
        <v>30537.0</v>
      </c>
      <c r="E7078" s="2" t="s">
        <v>37</v>
      </c>
      <c r="F7078" s="2">
        <v>225.0</v>
      </c>
      <c r="G7078" s="2" t="s">
        <v>57</v>
      </c>
      <c r="H7078" s="2" t="s">
        <v>52</v>
      </c>
      <c r="I7078" s="2" t="s">
        <v>25</v>
      </c>
      <c r="J7078" s="2" t="str">
        <f t="array" ref="J7078">XLOOKUP('Transaction Data'!$G7078,Product_Code,Biscuit_Brand)</f>
        <v>Oatmeal Cookies</v>
      </c>
      <c r="K7078" s="2">
        <f t="array" ref="K7078">XLOOKUP('Transaction Data'!$G7078,Product_Code,Cost)</f>
        <v>19</v>
      </c>
      <c r="L7078" s="2">
        <f t="array" ref="L7078">XLOOKUP('Transaction Data'!$G7078,Product_Code,Unit_Price)</f>
        <v>23</v>
      </c>
      <c r="M7078" s="3">
        <f>'Transaction Data'!$F7078*'Transaction Data'!$K7078</f>
        <v>4275</v>
      </c>
      <c r="N7078" s="3">
        <f>'Transaction Data'!$F7078*'Transaction Data'!$L7078</f>
        <v>5175</v>
      </c>
      <c r="O7078" s="3">
        <f>'Transaction Data'!$N7078-'Transaction Data'!$M7078</f>
        <v>900</v>
      </c>
      <c r="P7078" s="2">
        <f>DATEDIF('Transaction Data'!$D7078,'Transaction Data'!$A7078,"y")</f>
        <v>40</v>
      </c>
      <c r="Q7078" s="2" t="str">
        <f>FLOOR('Transaction Data'!$P7078,15)&amp;"-"&amp;FLOOR('Transaction Data'!$P7078,15)+14</f>
        <v>30-44</v>
      </c>
      <c r="R7078" s="2" t="str">
        <f>IF('Transaction Data'!$L7078&lt;=10,"Less Expensive","Expensive")</f>
        <v>Expensive</v>
      </c>
      <c r="S7078" s="4">
        <f>WEEKDAY('Transaction Data'!$A7078)</f>
        <v>5</v>
      </c>
      <c r="T7078" s="2" t="str">
        <f>IF(WEEKDAY('Transaction Data'!$A7078,2)&lt;6,"Weekday","Weekend")</f>
        <v>Weekday</v>
      </c>
    </row>
    <row r="7079" ht="15.75" customHeight="1">
      <c r="A7079" s="1">
        <v>45425.0</v>
      </c>
      <c r="B7079" s="2" t="s">
        <v>6534</v>
      </c>
      <c r="C7079" s="2" t="s">
        <v>72</v>
      </c>
      <c r="D7079" s="1">
        <v>35418.0</v>
      </c>
      <c r="E7079" s="2" t="s">
        <v>37</v>
      </c>
      <c r="F7079" s="2">
        <v>325.0</v>
      </c>
      <c r="G7079" s="2" t="s">
        <v>61</v>
      </c>
      <c r="H7079" s="2" t="s">
        <v>52</v>
      </c>
      <c r="I7079" s="2" t="s">
        <v>25</v>
      </c>
      <c r="J7079" s="2" t="str">
        <f t="array" ref="J7079">XLOOKUP('Transaction Data'!$G7079,Product_Code,Biscuit_Brand)</f>
        <v>Choco Delight</v>
      </c>
      <c r="K7079" s="2">
        <f t="array" ref="K7079">XLOOKUP('Transaction Data'!$G7079,Product_Code,Cost)</f>
        <v>3</v>
      </c>
      <c r="L7079" s="2">
        <f t="array" ref="L7079">XLOOKUP('Transaction Data'!$G7079,Product_Code,Unit_Price)</f>
        <v>5</v>
      </c>
      <c r="M7079" s="3">
        <f>'Transaction Data'!$F7079*'Transaction Data'!$K7079</f>
        <v>975</v>
      </c>
      <c r="N7079" s="3">
        <f>'Transaction Data'!$F7079*'Transaction Data'!$L7079</f>
        <v>1625</v>
      </c>
      <c r="O7079" s="3">
        <f>'Transaction Data'!$N7079-'Transaction Data'!$M7079</f>
        <v>650</v>
      </c>
      <c r="P7079" s="2">
        <f>DATEDIF('Transaction Data'!$D7079,'Transaction Data'!$A7079,"y")</f>
        <v>27</v>
      </c>
      <c r="Q7079" s="2" t="str">
        <f>FLOOR('Transaction Data'!$P7079,15)&amp;"-"&amp;FLOOR('Transaction Data'!$P7079,15)+14</f>
        <v>15-29</v>
      </c>
      <c r="R7079" s="2" t="str">
        <f>IF('Transaction Data'!$L7079&lt;=10,"Less Expensive","Expensive")</f>
        <v>Less Expensive</v>
      </c>
      <c r="S7079" s="4">
        <f>WEEKDAY('Transaction Data'!$A7079)</f>
        <v>2</v>
      </c>
      <c r="T7079" s="2" t="str">
        <f>IF(WEEKDAY('Transaction Data'!$A7079,2)&lt;6,"Weekday","Weekend")</f>
        <v>Weekday</v>
      </c>
    </row>
    <row r="7080" ht="15.75" customHeight="1">
      <c r="A7080" s="1">
        <v>45319.0</v>
      </c>
      <c r="B7080" s="2" t="s">
        <v>6535</v>
      </c>
      <c r="C7080" s="2" t="s">
        <v>41</v>
      </c>
      <c r="D7080" s="1">
        <v>30242.0</v>
      </c>
      <c r="E7080" s="2" t="s">
        <v>63</v>
      </c>
      <c r="F7080" s="2">
        <v>132.0</v>
      </c>
      <c r="G7080" s="2" t="s">
        <v>23</v>
      </c>
      <c r="H7080" s="2" t="s">
        <v>45</v>
      </c>
      <c r="I7080" s="2" t="s">
        <v>25</v>
      </c>
      <c r="J7080" s="2" t="str">
        <f t="array" ref="J7080">XLOOKUP('Transaction Data'!$G7080,Product_Code,Biscuit_Brand)</f>
        <v>Cinnamon Swirls</v>
      </c>
      <c r="K7080" s="2">
        <f t="array" ref="K7080">XLOOKUP('Transaction Data'!$G7080,Product_Code,Cost)</f>
        <v>10</v>
      </c>
      <c r="L7080" s="2">
        <f t="array" ref="L7080">XLOOKUP('Transaction Data'!$G7080,Product_Code,Unit_Price)</f>
        <v>14</v>
      </c>
      <c r="M7080" s="3">
        <f>'Transaction Data'!$F7080*'Transaction Data'!$K7080</f>
        <v>1320</v>
      </c>
      <c r="N7080" s="3">
        <f>'Transaction Data'!$F7080*'Transaction Data'!$L7080</f>
        <v>1848</v>
      </c>
      <c r="O7080" s="3">
        <f>'Transaction Data'!$N7080-'Transaction Data'!$M7080</f>
        <v>528</v>
      </c>
      <c r="P7080" s="2">
        <f>DATEDIF('Transaction Data'!$D7080,'Transaction Data'!$A7080,"y")</f>
        <v>41</v>
      </c>
      <c r="Q7080" s="2" t="str">
        <f>FLOOR('Transaction Data'!$P7080,15)&amp;"-"&amp;FLOOR('Transaction Data'!$P7080,15)+14</f>
        <v>30-44</v>
      </c>
      <c r="R7080" s="2" t="str">
        <f>IF('Transaction Data'!$L7080&lt;=10,"Less Expensive","Expensive")</f>
        <v>Expensive</v>
      </c>
      <c r="S7080" s="4">
        <f>WEEKDAY('Transaction Data'!$A7080)</f>
        <v>1</v>
      </c>
      <c r="T7080" s="2" t="str">
        <f>IF(WEEKDAY('Transaction Data'!$A7080,2)&lt;6,"Weekday","Weekend")</f>
        <v>Weekend</v>
      </c>
    </row>
    <row r="7081" ht="15.75" customHeight="1">
      <c r="A7081" s="1">
        <v>45448.0</v>
      </c>
      <c r="B7081" s="2" t="s">
        <v>6536</v>
      </c>
      <c r="C7081" s="2" t="s">
        <v>47</v>
      </c>
      <c r="D7081" s="1">
        <v>17890.0</v>
      </c>
      <c r="E7081" s="2" t="s">
        <v>63</v>
      </c>
      <c r="F7081" s="2">
        <v>468.0</v>
      </c>
      <c r="G7081" s="2" t="s">
        <v>38</v>
      </c>
      <c r="H7081" s="2" t="s">
        <v>49</v>
      </c>
      <c r="I7081" s="2" t="s">
        <v>25</v>
      </c>
      <c r="J7081" s="2" t="str">
        <f t="array" ref="J7081">XLOOKUP('Transaction Data'!$G7081,Product_Code,Biscuit_Brand)</f>
        <v>Ginger Snaps</v>
      </c>
      <c r="K7081" s="2">
        <f t="array" ref="K7081">XLOOKUP('Transaction Data'!$G7081,Product_Code,Cost)</f>
        <v>14</v>
      </c>
      <c r="L7081" s="2">
        <f t="array" ref="L7081">XLOOKUP('Transaction Data'!$G7081,Product_Code,Unit_Price)</f>
        <v>28</v>
      </c>
      <c r="M7081" s="3">
        <f>'Transaction Data'!$F7081*'Transaction Data'!$K7081</f>
        <v>6552</v>
      </c>
      <c r="N7081" s="3">
        <f>'Transaction Data'!$F7081*'Transaction Data'!$L7081</f>
        <v>13104</v>
      </c>
      <c r="O7081" s="3">
        <f>'Transaction Data'!$N7081-'Transaction Data'!$M7081</f>
        <v>6552</v>
      </c>
      <c r="P7081" s="2">
        <f>DATEDIF('Transaction Data'!$D7081,'Transaction Data'!$A7081,"y")</f>
        <v>75</v>
      </c>
      <c r="Q7081" s="2" t="str">
        <f>FLOOR('Transaction Data'!$P7081,15)&amp;"-"&amp;FLOOR('Transaction Data'!$P7081,15)+14</f>
        <v>75-89</v>
      </c>
      <c r="R7081" s="2" t="str">
        <f>IF('Transaction Data'!$L7081&lt;=10,"Less Expensive","Expensive")</f>
        <v>Expensive</v>
      </c>
      <c r="S7081" s="4">
        <f>WEEKDAY('Transaction Data'!$A7081)</f>
        <v>4</v>
      </c>
      <c r="T7081" s="2" t="str">
        <f>IF(WEEKDAY('Transaction Data'!$A7081,2)&lt;6,"Weekday","Weekend")</f>
        <v>Weekday</v>
      </c>
    </row>
    <row r="7082" ht="15.75" customHeight="1">
      <c r="A7082" s="1">
        <v>45308.0</v>
      </c>
      <c r="B7082" s="2" t="s">
        <v>6537</v>
      </c>
      <c r="C7082" s="2" t="s">
        <v>78</v>
      </c>
      <c r="D7082" s="1">
        <v>34367.0</v>
      </c>
      <c r="E7082" s="2" t="s">
        <v>22</v>
      </c>
      <c r="F7082" s="2">
        <v>282.0</v>
      </c>
      <c r="G7082" s="2" t="s">
        <v>55</v>
      </c>
      <c r="H7082" s="2" t="s">
        <v>52</v>
      </c>
      <c r="I7082" s="2" t="s">
        <v>25</v>
      </c>
      <c r="J7082" s="2" t="str">
        <f t="array" ref="J7082">XLOOKUP('Transaction Data'!$G7082,Product_Code,Biscuit_Brand)</f>
        <v>Vanilla Wafers</v>
      </c>
      <c r="K7082" s="2">
        <f t="array" ref="K7082">XLOOKUP('Transaction Data'!$G7082,Product_Code,Cost)</f>
        <v>18</v>
      </c>
      <c r="L7082" s="2">
        <f t="array" ref="L7082">XLOOKUP('Transaction Data'!$G7082,Product_Code,Unit_Price)</f>
        <v>36</v>
      </c>
      <c r="M7082" s="3">
        <f>'Transaction Data'!$F7082*'Transaction Data'!$K7082</f>
        <v>5076</v>
      </c>
      <c r="N7082" s="3">
        <f>'Transaction Data'!$F7082*'Transaction Data'!$L7082</f>
        <v>10152</v>
      </c>
      <c r="O7082" s="3">
        <f>'Transaction Data'!$N7082-'Transaction Data'!$M7082</f>
        <v>5076</v>
      </c>
      <c r="P7082" s="2">
        <f>DATEDIF('Transaction Data'!$D7082,'Transaction Data'!$A7082,"y")</f>
        <v>29</v>
      </c>
      <c r="Q7082" s="2" t="str">
        <f>FLOOR('Transaction Data'!$P7082,15)&amp;"-"&amp;FLOOR('Transaction Data'!$P7082,15)+14</f>
        <v>15-29</v>
      </c>
      <c r="R7082" s="2" t="str">
        <f>IF('Transaction Data'!$L7082&lt;=10,"Less Expensive","Expensive")</f>
        <v>Expensive</v>
      </c>
      <c r="S7082" s="4">
        <f>WEEKDAY('Transaction Data'!$A7082)</f>
        <v>4</v>
      </c>
      <c r="T7082" s="2" t="str">
        <f>IF(WEEKDAY('Transaction Data'!$A7082,2)&lt;6,"Weekday","Weekend")</f>
        <v>Weekday</v>
      </c>
    </row>
    <row r="7083" ht="15.75" customHeight="1">
      <c r="A7083" s="1">
        <v>45438.0</v>
      </c>
      <c r="B7083" s="2" t="s">
        <v>6538</v>
      </c>
      <c r="C7083" s="2" t="s">
        <v>65</v>
      </c>
      <c r="D7083" s="1">
        <v>34665.0</v>
      </c>
      <c r="E7083" s="2" t="s">
        <v>22</v>
      </c>
      <c r="F7083" s="2">
        <v>349.0</v>
      </c>
      <c r="G7083" s="2" t="s">
        <v>38</v>
      </c>
      <c r="H7083" s="2" t="s">
        <v>49</v>
      </c>
      <c r="I7083" s="2" t="s">
        <v>25</v>
      </c>
      <c r="J7083" s="2" t="str">
        <f t="array" ref="J7083">XLOOKUP('Transaction Data'!$G7083,Product_Code,Biscuit_Brand)</f>
        <v>Ginger Snaps</v>
      </c>
      <c r="K7083" s="2">
        <f t="array" ref="K7083">XLOOKUP('Transaction Data'!$G7083,Product_Code,Cost)</f>
        <v>14</v>
      </c>
      <c r="L7083" s="2">
        <f t="array" ref="L7083">XLOOKUP('Transaction Data'!$G7083,Product_Code,Unit_Price)</f>
        <v>28</v>
      </c>
      <c r="M7083" s="3">
        <f>'Transaction Data'!$F7083*'Transaction Data'!$K7083</f>
        <v>4886</v>
      </c>
      <c r="N7083" s="3">
        <f>'Transaction Data'!$F7083*'Transaction Data'!$L7083</f>
        <v>9772</v>
      </c>
      <c r="O7083" s="3">
        <f>'Transaction Data'!$N7083-'Transaction Data'!$M7083</f>
        <v>4886</v>
      </c>
      <c r="P7083" s="2">
        <f>DATEDIF('Transaction Data'!$D7083,'Transaction Data'!$A7083,"y")</f>
        <v>29</v>
      </c>
      <c r="Q7083" s="2" t="str">
        <f>FLOOR('Transaction Data'!$P7083,15)&amp;"-"&amp;FLOOR('Transaction Data'!$P7083,15)+14</f>
        <v>15-29</v>
      </c>
      <c r="R7083" s="2" t="str">
        <f>IF('Transaction Data'!$L7083&lt;=10,"Less Expensive","Expensive")</f>
        <v>Expensive</v>
      </c>
      <c r="S7083" s="4">
        <f>WEEKDAY('Transaction Data'!$A7083)</f>
        <v>1</v>
      </c>
      <c r="T7083" s="2" t="str">
        <f>IF(WEEKDAY('Transaction Data'!$A7083,2)&lt;6,"Weekday","Weekend")</f>
        <v>Weekend</v>
      </c>
    </row>
    <row r="7084" ht="15.75" customHeight="1">
      <c r="A7084" s="1">
        <v>45358.0</v>
      </c>
      <c r="B7084" s="2" t="s">
        <v>6539</v>
      </c>
      <c r="C7084" s="2" t="s">
        <v>54</v>
      </c>
      <c r="D7084" s="1">
        <v>18064.0</v>
      </c>
      <c r="E7084" s="2" t="s">
        <v>27</v>
      </c>
      <c r="F7084" s="2">
        <v>130.0</v>
      </c>
      <c r="G7084" s="2" t="s">
        <v>60</v>
      </c>
      <c r="H7084" s="2" t="s">
        <v>52</v>
      </c>
      <c r="I7084" s="2" t="s">
        <v>25</v>
      </c>
      <c r="J7084" s="2" t="str">
        <f t="array" ref="J7084">XLOOKUP('Transaction Data'!$G7084,Product_Code,Biscuit_Brand)</f>
        <v>Peanut Butter Bites</v>
      </c>
      <c r="K7084" s="2">
        <f t="array" ref="K7084">XLOOKUP('Transaction Data'!$G7084,Product_Code,Cost)</f>
        <v>5</v>
      </c>
      <c r="L7084" s="2">
        <f t="array" ref="L7084">XLOOKUP('Transaction Data'!$G7084,Product_Code,Unit_Price)</f>
        <v>7</v>
      </c>
      <c r="M7084" s="3">
        <f>'Transaction Data'!$F7084*'Transaction Data'!$K7084</f>
        <v>650</v>
      </c>
      <c r="N7084" s="3">
        <f>'Transaction Data'!$F7084*'Transaction Data'!$L7084</f>
        <v>910</v>
      </c>
      <c r="O7084" s="3">
        <f>'Transaction Data'!$N7084-'Transaction Data'!$M7084</f>
        <v>260</v>
      </c>
      <c r="P7084" s="2">
        <f>DATEDIF('Transaction Data'!$D7084,'Transaction Data'!$A7084,"y")</f>
        <v>74</v>
      </c>
      <c r="Q7084" s="2" t="str">
        <f>FLOOR('Transaction Data'!$P7084,15)&amp;"-"&amp;FLOOR('Transaction Data'!$P7084,15)+14</f>
        <v>60-74</v>
      </c>
      <c r="R7084" s="2" t="str">
        <f>IF('Transaction Data'!$L7084&lt;=10,"Less Expensive","Expensive")</f>
        <v>Less Expensive</v>
      </c>
      <c r="S7084" s="4">
        <f>WEEKDAY('Transaction Data'!$A7084)</f>
        <v>5</v>
      </c>
      <c r="T7084" s="2" t="str">
        <f>IF(WEEKDAY('Transaction Data'!$A7084,2)&lt;6,"Weekday","Weekend")</f>
        <v>Weekday</v>
      </c>
    </row>
    <row r="7085" ht="15.75" customHeight="1">
      <c r="A7085" s="1">
        <v>45410.0</v>
      </c>
      <c r="B7085" s="2" t="s">
        <v>6540</v>
      </c>
      <c r="C7085" s="2" t="s">
        <v>78</v>
      </c>
      <c r="D7085" s="1">
        <v>16060.0</v>
      </c>
      <c r="E7085" s="2" t="s">
        <v>37</v>
      </c>
      <c r="F7085" s="2">
        <v>296.0</v>
      </c>
      <c r="G7085" s="2" t="s">
        <v>23</v>
      </c>
      <c r="H7085" s="2" t="s">
        <v>34</v>
      </c>
      <c r="I7085" s="2" t="s">
        <v>25</v>
      </c>
      <c r="J7085" s="2" t="str">
        <f t="array" ref="J7085">XLOOKUP('Transaction Data'!$G7085,Product_Code,Biscuit_Brand)</f>
        <v>Cinnamon Swirls</v>
      </c>
      <c r="K7085" s="2">
        <f t="array" ref="K7085">XLOOKUP('Transaction Data'!$G7085,Product_Code,Cost)</f>
        <v>10</v>
      </c>
      <c r="L7085" s="2">
        <f t="array" ref="L7085">XLOOKUP('Transaction Data'!$G7085,Product_Code,Unit_Price)</f>
        <v>14</v>
      </c>
      <c r="M7085" s="3">
        <f>'Transaction Data'!$F7085*'Transaction Data'!$K7085</f>
        <v>2960</v>
      </c>
      <c r="N7085" s="3">
        <f>'Transaction Data'!$F7085*'Transaction Data'!$L7085</f>
        <v>4144</v>
      </c>
      <c r="O7085" s="3">
        <f>'Transaction Data'!$N7085-'Transaction Data'!$M7085</f>
        <v>1184</v>
      </c>
      <c r="P7085" s="2">
        <f>DATEDIF('Transaction Data'!$D7085,'Transaction Data'!$A7085,"y")</f>
        <v>80</v>
      </c>
      <c r="Q7085" s="2" t="str">
        <f>FLOOR('Transaction Data'!$P7085,15)&amp;"-"&amp;FLOOR('Transaction Data'!$P7085,15)+14</f>
        <v>75-89</v>
      </c>
      <c r="R7085" s="2" t="str">
        <f>IF('Transaction Data'!$L7085&lt;=10,"Less Expensive","Expensive")</f>
        <v>Expensive</v>
      </c>
      <c r="S7085" s="4">
        <f>WEEKDAY('Transaction Data'!$A7085)</f>
        <v>1</v>
      </c>
      <c r="T7085" s="2" t="str">
        <f>IF(WEEKDAY('Transaction Data'!$A7085,2)&lt;6,"Weekday","Weekend")</f>
        <v>Weekend</v>
      </c>
    </row>
    <row r="7086" ht="15.75" customHeight="1">
      <c r="A7086" s="1">
        <v>45343.0</v>
      </c>
      <c r="B7086" s="2" t="s">
        <v>6541</v>
      </c>
      <c r="C7086" s="2" t="s">
        <v>41</v>
      </c>
      <c r="D7086" s="1">
        <v>17212.0</v>
      </c>
      <c r="E7086" s="2" t="s">
        <v>63</v>
      </c>
      <c r="F7086" s="2">
        <v>413.0</v>
      </c>
      <c r="G7086" s="2" t="s">
        <v>61</v>
      </c>
      <c r="H7086" s="2" t="s">
        <v>34</v>
      </c>
      <c r="I7086" s="2" t="s">
        <v>25</v>
      </c>
      <c r="J7086" s="2" t="str">
        <f t="array" ref="J7086">XLOOKUP('Transaction Data'!$G7086,Product_Code,Biscuit_Brand)</f>
        <v>Choco Delight</v>
      </c>
      <c r="K7086" s="2">
        <f t="array" ref="K7086">XLOOKUP('Transaction Data'!$G7086,Product_Code,Cost)</f>
        <v>3</v>
      </c>
      <c r="L7086" s="2">
        <f t="array" ref="L7086">XLOOKUP('Transaction Data'!$G7086,Product_Code,Unit_Price)</f>
        <v>5</v>
      </c>
      <c r="M7086" s="3">
        <f>'Transaction Data'!$F7086*'Transaction Data'!$K7086</f>
        <v>1239</v>
      </c>
      <c r="N7086" s="3">
        <f>'Transaction Data'!$F7086*'Transaction Data'!$L7086</f>
        <v>2065</v>
      </c>
      <c r="O7086" s="3">
        <f>'Transaction Data'!$N7086-'Transaction Data'!$M7086</f>
        <v>826</v>
      </c>
      <c r="P7086" s="2">
        <f>DATEDIF('Transaction Data'!$D7086,'Transaction Data'!$A7086,"y")</f>
        <v>77</v>
      </c>
      <c r="Q7086" s="2" t="str">
        <f>FLOOR('Transaction Data'!$P7086,15)&amp;"-"&amp;FLOOR('Transaction Data'!$P7086,15)+14</f>
        <v>75-89</v>
      </c>
      <c r="R7086" s="2" t="str">
        <f>IF('Transaction Data'!$L7086&lt;=10,"Less Expensive","Expensive")</f>
        <v>Less Expensive</v>
      </c>
      <c r="S7086" s="4">
        <f>WEEKDAY('Transaction Data'!$A7086)</f>
        <v>4</v>
      </c>
      <c r="T7086" s="2" t="str">
        <f>IF(WEEKDAY('Transaction Data'!$A7086,2)&lt;6,"Weekday","Weekend")</f>
        <v>Weekday</v>
      </c>
    </row>
    <row r="7087" ht="15.75" customHeight="1">
      <c r="A7087" s="1">
        <v>45305.0</v>
      </c>
      <c r="B7087" s="2" t="s">
        <v>6542</v>
      </c>
      <c r="C7087" s="2" t="s">
        <v>32</v>
      </c>
      <c r="D7087" s="1">
        <v>33633.0</v>
      </c>
      <c r="E7087" s="2" t="s">
        <v>37</v>
      </c>
      <c r="F7087" s="2">
        <v>403.0</v>
      </c>
      <c r="G7087" s="2" t="s">
        <v>55</v>
      </c>
      <c r="H7087" s="2" t="s">
        <v>39</v>
      </c>
      <c r="I7087" s="2" t="s">
        <v>25</v>
      </c>
      <c r="J7087" s="2" t="str">
        <f t="array" ref="J7087">XLOOKUP('Transaction Data'!$G7087,Product_Code,Biscuit_Brand)</f>
        <v>Vanilla Wafers</v>
      </c>
      <c r="K7087" s="2">
        <f t="array" ref="K7087">XLOOKUP('Transaction Data'!$G7087,Product_Code,Cost)</f>
        <v>18</v>
      </c>
      <c r="L7087" s="2">
        <f t="array" ref="L7087">XLOOKUP('Transaction Data'!$G7087,Product_Code,Unit_Price)</f>
        <v>36</v>
      </c>
      <c r="M7087" s="3">
        <f>'Transaction Data'!$F7087*'Transaction Data'!$K7087</f>
        <v>7254</v>
      </c>
      <c r="N7087" s="3">
        <f>'Transaction Data'!$F7087*'Transaction Data'!$L7087</f>
        <v>14508</v>
      </c>
      <c r="O7087" s="3">
        <f>'Transaction Data'!$N7087-'Transaction Data'!$M7087</f>
        <v>7254</v>
      </c>
      <c r="P7087" s="2">
        <f>DATEDIF('Transaction Data'!$D7087,'Transaction Data'!$A7087,"y")</f>
        <v>31</v>
      </c>
      <c r="Q7087" s="2" t="str">
        <f>FLOOR('Transaction Data'!$P7087,15)&amp;"-"&amp;FLOOR('Transaction Data'!$P7087,15)+14</f>
        <v>30-44</v>
      </c>
      <c r="R7087" s="2" t="str">
        <f>IF('Transaction Data'!$L7087&lt;=10,"Less Expensive","Expensive")</f>
        <v>Expensive</v>
      </c>
      <c r="S7087" s="4">
        <f>WEEKDAY('Transaction Data'!$A7087)</f>
        <v>1</v>
      </c>
      <c r="T7087" s="2" t="str">
        <f>IF(WEEKDAY('Transaction Data'!$A7087,2)&lt;6,"Weekday","Weekend")</f>
        <v>Weekend</v>
      </c>
    </row>
    <row r="7088" ht="15.75" customHeight="1">
      <c r="A7088" s="1">
        <v>45320.0</v>
      </c>
      <c r="B7088" s="2" t="s">
        <v>6543</v>
      </c>
      <c r="C7088" s="2" t="s">
        <v>54</v>
      </c>
      <c r="D7088" s="1">
        <v>32684.0</v>
      </c>
      <c r="E7088" s="2" t="s">
        <v>22</v>
      </c>
      <c r="F7088" s="2">
        <v>75.0</v>
      </c>
      <c r="G7088" s="2" t="s">
        <v>44</v>
      </c>
      <c r="H7088" s="2" t="s">
        <v>42</v>
      </c>
      <c r="I7088" s="2" t="s">
        <v>25</v>
      </c>
      <c r="J7088" s="2" t="str">
        <f t="array" ref="J7088">XLOOKUP('Transaction Data'!$G7088,Product_Code,Biscuit_Brand)</f>
        <v>Butter Crunch</v>
      </c>
      <c r="K7088" s="2">
        <f t="array" ref="K7088">XLOOKUP('Transaction Data'!$G7088,Product_Code,Cost)</f>
        <v>10</v>
      </c>
      <c r="L7088" s="2">
        <f t="array" ref="L7088">XLOOKUP('Transaction Data'!$G7088,Product_Code,Unit_Price)</f>
        <v>11</v>
      </c>
      <c r="M7088" s="3">
        <f>'Transaction Data'!$F7088*'Transaction Data'!$K7088</f>
        <v>750</v>
      </c>
      <c r="N7088" s="3">
        <f>'Transaction Data'!$F7088*'Transaction Data'!$L7088</f>
        <v>825</v>
      </c>
      <c r="O7088" s="3">
        <f>'Transaction Data'!$N7088-'Transaction Data'!$M7088</f>
        <v>75</v>
      </c>
      <c r="P7088" s="2">
        <f>DATEDIF('Transaction Data'!$D7088,'Transaction Data'!$A7088,"y")</f>
        <v>34</v>
      </c>
      <c r="Q7088" s="2" t="str">
        <f>FLOOR('Transaction Data'!$P7088,15)&amp;"-"&amp;FLOOR('Transaction Data'!$P7088,15)+14</f>
        <v>30-44</v>
      </c>
      <c r="R7088" s="2" t="str">
        <f>IF('Transaction Data'!$L7088&lt;=10,"Less Expensive","Expensive")</f>
        <v>Expensive</v>
      </c>
      <c r="S7088" s="4">
        <f>WEEKDAY('Transaction Data'!$A7088)</f>
        <v>2</v>
      </c>
      <c r="T7088" s="2" t="str">
        <f>IF(WEEKDAY('Transaction Data'!$A7088,2)&lt;6,"Weekday","Weekend")</f>
        <v>Weekday</v>
      </c>
    </row>
    <row r="7089" ht="15.75" customHeight="1">
      <c r="A7089" s="1">
        <v>45323.0</v>
      </c>
      <c r="B7089" s="2" t="s">
        <v>6544</v>
      </c>
      <c r="C7089" s="2" t="s">
        <v>41</v>
      </c>
      <c r="D7089" s="1">
        <v>36684.0</v>
      </c>
      <c r="E7089" s="2" t="s">
        <v>63</v>
      </c>
      <c r="F7089" s="2">
        <v>265.0</v>
      </c>
      <c r="G7089" s="2" t="s">
        <v>57</v>
      </c>
      <c r="H7089" s="2" t="s">
        <v>45</v>
      </c>
      <c r="I7089" s="2" t="s">
        <v>25</v>
      </c>
      <c r="J7089" s="2" t="str">
        <f t="array" ref="J7089">XLOOKUP('Transaction Data'!$G7089,Product_Code,Biscuit_Brand)</f>
        <v>Oatmeal Cookies</v>
      </c>
      <c r="K7089" s="2">
        <f t="array" ref="K7089">XLOOKUP('Transaction Data'!$G7089,Product_Code,Cost)</f>
        <v>19</v>
      </c>
      <c r="L7089" s="2">
        <f t="array" ref="L7089">XLOOKUP('Transaction Data'!$G7089,Product_Code,Unit_Price)</f>
        <v>23</v>
      </c>
      <c r="M7089" s="3">
        <f>'Transaction Data'!$F7089*'Transaction Data'!$K7089</f>
        <v>5035</v>
      </c>
      <c r="N7089" s="3">
        <f>'Transaction Data'!$F7089*'Transaction Data'!$L7089</f>
        <v>6095</v>
      </c>
      <c r="O7089" s="3">
        <f>'Transaction Data'!$N7089-'Transaction Data'!$M7089</f>
        <v>1060</v>
      </c>
      <c r="P7089" s="2">
        <f>DATEDIF('Transaction Data'!$D7089,'Transaction Data'!$A7089,"y")</f>
        <v>23</v>
      </c>
      <c r="Q7089" s="2" t="str">
        <f>FLOOR('Transaction Data'!$P7089,15)&amp;"-"&amp;FLOOR('Transaction Data'!$P7089,15)+14</f>
        <v>15-29</v>
      </c>
      <c r="R7089" s="2" t="str">
        <f>IF('Transaction Data'!$L7089&lt;=10,"Less Expensive","Expensive")</f>
        <v>Expensive</v>
      </c>
      <c r="S7089" s="4">
        <f>WEEKDAY('Transaction Data'!$A7089)</f>
        <v>5</v>
      </c>
      <c r="T7089" s="2" t="str">
        <f>IF(WEEKDAY('Transaction Data'!$A7089,2)&lt;6,"Weekday","Weekend")</f>
        <v>Weekday</v>
      </c>
    </row>
    <row r="7090" ht="15.75" customHeight="1">
      <c r="A7090" s="1">
        <v>45313.0</v>
      </c>
      <c r="B7090" s="2" t="s">
        <v>1033</v>
      </c>
      <c r="C7090" s="2" t="s">
        <v>47</v>
      </c>
      <c r="D7090" s="1">
        <v>16329.0</v>
      </c>
      <c r="E7090" s="2" t="s">
        <v>37</v>
      </c>
      <c r="F7090" s="2">
        <v>103.0</v>
      </c>
      <c r="G7090" s="2" t="s">
        <v>28</v>
      </c>
      <c r="H7090" s="2" t="s">
        <v>49</v>
      </c>
      <c r="I7090" s="2" t="s">
        <v>25</v>
      </c>
      <c r="J7090" s="2" t="str">
        <f t="array" ref="J7090">XLOOKUP('Transaction Data'!$G7090,Product_Code,Biscuit_Brand)</f>
        <v>Shortbread</v>
      </c>
      <c r="K7090" s="2">
        <f t="array" ref="K7090">XLOOKUP('Transaction Data'!$G7090,Product_Code,Cost)</f>
        <v>10</v>
      </c>
      <c r="L7090" s="2">
        <f t="array" ref="L7090">XLOOKUP('Transaction Data'!$G7090,Product_Code,Unit_Price)</f>
        <v>45</v>
      </c>
      <c r="M7090" s="3">
        <f>'Transaction Data'!$F7090*'Transaction Data'!$K7090</f>
        <v>1030</v>
      </c>
      <c r="N7090" s="3">
        <f>'Transaction Data'!$F7090*'Transaction Data'!$L7090</f>
        <v>4635</v>
      </c>
      <c r="O7090" s="3">
        <f>'Transaction Data'!$N7090-'Transaction Data'!$M7090</f>
        <v>3605</v>
      </c>
      <c r="P7090" s="2">
        <f>DATEDIF('Transaction Data'!$D7090,'Transaction Data'!$A7090,"y")</f>
        <v>79</v>
      </c>
      <c r="Q7090" s="2" t="str">
        <f>FLOOR('Transaction Data'!$P7090,15)&amp;"-"&amp;FLOOR('Transaction Data'!$P7090,15)+14</f>
        <v>75-89</v>
      </c>
      <c r="R7090" s="2" t="str">
        <f>IF('Transaction Data'!$L7090&lt;=10,"Less Expensive","Expensive")</f>
        <v>Expensive</v>
      </c>
      <c r="S7090" s="4">
        <f>WEEKDAY('Transaction Data'!$A7090)</f>
        <v>2</v>
      </c>
      <c r="T7090" s="2" t="str">
        <f>IF(WEEKDAY('Transaction Data'!$A7090,2)&lt;6,"Weekday","Weekend")</f>
        <v>Weekday</v>
      </c>
    </row>
    <row r="7091" ht="15.75" customHeight="1">
      <c r="A7091" s="1">
        <v>45496.0</v>
      </c>
      <c r="B7091" s="2" t="s">
        <v>6545</v>
      </c>
      <c r="C7091" s="2" t="s">
        <v>21</v>
      </c>
      <c r="D7091" s="1">
        <v>38305.0</v>
      </c>
      <c r="E7091" s="2" t="s">
        <v>63</v>
      </c>
      <c r="F7091" s="2">
        <v>455.0</v>
      </c>
      <c r="G7091" s="2" t="s">
        <v>48</v>
      </c>
      <c r="H7091" s="2" t="s">
        <v>52</v>
      </c>
      <c r="I7091" s="2" t="s">
        <v>25</v>
      </c>
      <c r="J7091" s="2" t="str">
        <f t="array" ref="J7091">XLOOKUP('Transaction Data'!$G7091,Product_Code,Biscuit_Brand)</f>
        <v>Lemon Crisps</v>
      </c>
      <c r="K7091" s="2">
        <f t="array" ref="K7091">XLOOKUP('Transaction Data'!$G7091,Product_Code,Cost)</f>
        <v>7</v>
      </c>
      <c r="L7091" s="2">
        <f t="array" ref="L7091">XLOOKUP('Transaction Data'!$G7091,Product_Code,Unit_Price)</f>
        <v>9</v>
      </c>
      <c r="M7091" s="3">
        <f>'Transaction Data'!$F7091*'Transaction Data'!$K7091</f>
        <v>3185</v>
      </c>
      <c r="N7091" s="3">
        <f>'Transaction Data'!$F7091*'Transaction Data'!$L7091</f>
        <v>4095</v>
      </c>
      <c r="O7091" s="3">
        <f>'Transaction Data'!$N7091-'Transaction Data'!$M7091</f>
        <v>910</v>
      </c>
      <c r="P7091" s="2">
        <f>DATEDIF('Transaction Data'!$D7091,'Transaction Data'!$A7091,"y")</f>
        <v>19</v>
      </c>
      <c r="Q7091" s="2" t="str">
        <f>FLOOR('Transaction Data'!$P7091,15)&amp;"-"&amp;FLOOR('Transaction Data'!$P7091,15)+14</f>
        <v>15-29</v>
      </c>
      <c r="R7091" s="2" t="str">
        <f>IF('Transaction Data'!$L7091&lt;=10,"Less Expensive","Expensive")</f>
        <v>Less Expensive</v>
      </c>
      <c r="S7091" s="4">
        <f>WEEKDAY('Transaction Data'!$A7091)</f>
        <v>3</v>
      </c>
      <c r="T7091" s="2" t="str">
        <f>IF(WEEKDAY('Transaction Data'!$A7091,2)&lt;6,"Weekday","Weekend")</f>
        <v>Weekday</v>
      </c>
    </row>
    <row r="7092" ht="15.75" customHeight="1">
      <c r="A7092" s="1">
        <v>45474.0</v>
      </c>
      <c r="B7092" s="2" t="s">
        <v>6546</v>
      </c>
      <c r="C7092" s="2" t="s">
        <v>51</v>
      </c>
      <c r="D7092" s="1">
        <v>29281.0</v>
      </c>
      <c r="E7092" s="2" t="s">
        <v>27</v>
      </c>
      <c r="F7092" s="2">
        <v>317.0</v>
      </c>
      <c r="G7092" s="2" t="s">
        <v>55</v>
      </c>
      <c r="H7092" s="2" t="s">
        <v>49</v>
      </c>
      <c r="I7092" s="2" t="s">
        <v>25</v>
      </c>
      <c r="J7092" s="2" t="str">
        <f t="array" ref="J7092">XLOOKUP('Transaction Data'!$G7092,Product_Code,Biscuit_Brand)</f>
        <v>Vanilla Wafers</v>
      </c>
      <c r="K7092" s="2">
        <f t="array" ref="K7092">XLOOKUP('Transaction Data'!$G7092,Product_Code,Cost)</f>
        <v>18</v>
      </c>
      <c r="L7092" s="2">
        <f t="array" ref="L7092">XLOOKUP('Transaction Data'!$G7092,Product_Code,Unit_Price)</f>
        <v>36</v>
      </c>
      <c r="M7092" s="3">
        <f>'Transaction Data'!$F7092*'Transaction Data'!$K7092</f>
        <v>5706</v>
      </c>
      <c r="N7092" s="3">
        <f>'Transaction Data'!$F7092*'Transaction Data'!$L7092</f>
        <v>11412</v>
      </c>
      <c r="O7092" s="3">
        <f>'Transaction Data'!$N7092-'Transaction Data'!$M7092</f>
        <v>5706</v>
      </c>
      <c r="P7092" s="2">
        <f>DATEDIF('Transaction Data'!$D7092,'Transaction Data'!$A7092,"y")</f>
        <v>44</v>
      </c>
      <c r="Q7092" s="2" t="str">
        <f>FLOOR('Transaction Data'!$P7092,15)&amp;"-"&amp;FLOOR('Transaction Data'!$P7092,15)+14</f>
        <v>30-44</v>
      </c>
      <c r="R7092" s="2" t="str">
        <f>IF('Transaction Data'!$L7092&lt;=10,"Less Expensive","Expensive")</f>
        <v>Expensive</v>
      </c>
      <c r="S7092" s="4">
        <f>WEEKDAY('Transaction Data'!$A7092)</f>
        <v>2</v>
      </c>
      <c r="T7092" s="2" t="str">
        <f>IF(WEEKDAY('Transaction Data'!$A7092,2)&lt;6,"Weekday","Weekend")</f>
        <v>Weekday</v>
      </c>
    </row>
    <row r="7093" ht="15.75" customHeight="1">
      <c r="A7093" s="1">
        <v>45440.0</v>
      </c>
      <c r="B7093" s="2" t="s">
        <v>6547</v>
      </c>
      <c r="C7093" s="2" t="s">
        <v>72</v>
      </c>
      <c r="D7093" s="1">
        <v>31293.0</v>
      </c>
      <c r="E7093" s="2" t="s">
        <v>22</v>
      </c>
      <c r="F7093" s="2">
        <v>488.0</v>
      </c>
      <c r="G7093" s="2" t="s">
        <v>28</v>
      </c>
      <c r="H7093" s="2" t="s">
        <v>52</v>
      </c>
      <c r="I7093" s="2" t="s">
        <v>25</v>
      </c>
      <c r="J7093" s="2" t="str">
        <f t="array" ref="J7093">XLOOKUP('Transaction Data'!$G7093,Product_Code,Biscuit_Brand)</f>
        <v>Shortbread</v>
      </c>
      <c r="K7093" s="2">
        <f t="array" ref="K7093">XLOOKUP('Transaction Data'!$G7093,Product_Code,Cost)</f>
        <v>10</v>
      </c>
      <c r="L7093" s="2">
        <f t="array" ref="L7093">XLOOKUP('Transaction Data'!$G7093,Product_Code,Unit_Price)</f>
        <v>45</v>
      </c>
      <c r="M7093" s="3">
        <f>'Transaction Data'!$F7093*'Transaction Data'!$K7093</f>
        <v>4880</v>
      </c>
      <c r="N7093" s="3">
        <f>'Transaction Data'!$F7093*'Transaction Data'!$L7093</f>
        <v>21960</v>
      </c>
      <c r="O7093" s="3">
        <f>'Transaction Data'!$N7093-'Transaction Data'!$M7093</f>
        <v>17080</v>
      </c>
      <c r="P7093" s="2">
        <f>DATEDIF('Transaction Data'!$D7093,'Transaction Data'!$A7093,"y")</f>
        <v>38</v>
      </c>
      <c r="Q7093" s="2" t="str">
        <f>FLOOR('Transaction Data'!$P7093,15)&amp;"-"&amp;FLOOR('Transaction Data'!$P7093,15)+14</f>
        <v>30-44</v>
      </c>
      <c r="R7093" s="2" t="str">
        <f>IF('Transaction Data'!$L7093&lt;=10,"Less Expensive","Expensive")</f>
        <v>Expensive</v>
      </c>
      <c r="S7093" s="4">
        <f>WEEKDAY('Transaction Data'!$A7093)</f>
        <v>3</v>
      </c>
      <c r="T7093" s="2" t="str">
        <f>IF(WEEKDAY('Transaction Data'!$A7093,2)&lt;6,"Weekday","Weekend")</f>
        <v>Weekday</v>
      </c>
    </row>
    <row r="7094" ht="15.75" customHeight="1">
      <c r="A7094" s="1">
        <v>45340.0</v>
      </c>
      <c r="B7094" s="2" t="s">
        <v>6548</v>
      </c>
      <c r="C7094" s="2" t="s">
        <v>65</v>
      </c>
      <c r="D7094" s="1">
        <v>17236.0</v>
      </c>
      <c r="E7094" s="2" t="s">
        <v>63</v>
      </c>
      <c r="F7094" s="2">
        <v>138.0</v>
      </c>
      <c r="G7094" s="2" t="s">
        <v>57</v>
      </c>
      <c r="H7094" s="2" t="s">
        <v>52</v>
      </c>
      <c r="I7094" s="2" t="s">
        <v>25</v>
      </c>
      <c r="J7094" s="2" t="str">
        <f t="array" ref="J7094">XLOOKUP('Transaction Data'!$G7094,Product_Code,Biscuit_Brand)</f>
        <v>Oatmeal Cookies</v>
      </c>
      <c r="K7094" s="2">
        <f t="array" ref="K7094">XLOOKUP('Transaction Data'!$G7094,Product_Code,Cost)</f>
        <v>19</v>
      </c>
      <c r="L7094" s="2">
        <f t="array" ref="L7094">XLOOKUP('Transaction Data'!$G7094,Product_Code,Unit_Price)</f>
        <v>23</v>
      </c>
      <c r="M7094" s="3">
        <f>'Transaction Data'!$F7094*'Transaction Data'!$K7094</f>
        <v>2622</v>
      </c>
      <c r="N7094" s="3">
        <f>'Transaction Data'!$F7094*'Transaction Data'!$L7094</f>
        <v>3174</v>
      </c>
      <c r="O7094" s="3">
        <f>'Transaction Data'!$N7094-'Transaction Data'!$M7094</f>
        <v>552</v>
      </c>
      <c r="P7094" s="2">
        <f>DATEDIF('Transaction Data'!$D7094,'Transaction Data'!$A7094,"y")</f>
        <v>76</v>
      </c>
      <c r="Q7094" s="2" t="str">
        <f>FLOOR('Transaction Data'!$P7094,15)&amp;"-"&amp;FLOOR('Transaction Data'!$P7094,15)+14</f>
        <v>75-89</v>
      </c>
      <c r="R7094" s="2" t="str">
        <f>IF('Transaction Data'!$L7094&lt;=10,"Less Expensive","Expensive")</f>
        <v>Expensive</v>
      </c>
      <c r="S7094" s="4">
        <f>WEEKDAY('Transaction Data'!$A7094)</f>
        <v>1</v>
      </c>
      <c r="T7094" s="2" t="str">
        <f>IF(WEEKDAY('Transaction Data'!$A7094,2)&lt;6,"Weekday","Weekend")</f>
        <v>Weekend</v>
      </c>
    </row>
    <row r="7095" ht="15.75" customHeight="1">
      <c r="A7095" s="1">
        <v>45494.0</v>
      </c>
      <c r="B7095" s="2" t="s">
        <v>6549</v>
      </c>
      <c r="C7095" s="2" t="s">
        <v>72</v>
      </c>
      <c r="D7095" s="1">
        <v>17342.0</v>
      </c>
      <c r="E7095" s="2" t="s">
        <v>27</v>
      </c>
      <c r="F7095" s="2">
        <v>143.0</v>
      </c>
      <c r="G7095" s="2" t="s">
        <v>38</v>
      </c>
      <c r="H7095" s="2" t="s">
        <v>45</v>
      </c>
      <c r="I7095" s="2" t="s">
        <v>25</v>
      </c>
      <c r="J7095" s="2" t="str">
        <f t="array" ref="J7095">XLOOKUP('Transaction Data'!$G7095,Product_Code,Biscuit_Brand)</f>
        <v>Ginger Snaps</v>
      </c>
      <c r="K7095" s="2">
        <f t="array" ref="K7095">XLOOKUP('Transaction Data'!$G7095,Product_Code,Cost)</f>
        <v>14</v>
      </c>
      <c r="L7095" s="2">
        <f t="array" ref="L7095">XLOOKUP('Transaction Data'!$G7095,Product_Code,Unit_Price)</f>
        <v>28</v>
      </c>
      <c r="M7095" s="3">
        <f>'Transaction Data'!$F7095*'Transaction Data'!$K7095</f>
        <v>2002</v>
      </c>
      <c r="N7095" s="3">
        <f>'Transaction Data'!$F7095*'Transaction Data'!$L7095</f>
        <v>4004</v>
      </c>
      <c r="O7095" s="3">
        <f>'Transaction Data'!$N7095-'Transaction Data'!$M7095</f>
        <v>2002</v>
      </c>
      <c r="P7095" s="2">
        <f>DATEDIF('Transaction Data'!$D7095,'Transaction Data'!$A7095,"y")</f>
        <v>77</v>
      </c>
      <c r="Q7095" s="2" t="str">
        <f>FLOOR('Transaction Data'!$P7095,15)&amp;"-"&amp;FLOOR('Transaction Data'!$P7095,15)+14</f>
        <v>75-89</v>
      </c>
      <c r="R7095" s="2" t="str">
        <f>IF('Transaction Data'!$L7095&lt;=10,"Less Expensive","Expensive")</f>
        <v>Expensive</v>
      </c>
      <c r="S7095" s="4">
        <f>WEEKDAY('Transaction Data'!$A7095)</f>
        <v>1</v>
      </c>
      <c r="T7095" s="2" t="str">
        <f>IF(WEEKDAY('Transaction Data'!$A7095,2)&lt;6,"Weekday","Weekend")</f>
        <v>Weekend</v>
      </c>
    </row>
    <row r="7096" ht="15.75" customHeight="1">
      <c r="A7096" s="1">
        <v>45312.0</v>
      </c>
      <c r="B7096" s="2" t="s">
        <v>6550</v>
      </c>
      <c r="C7096" s="2" t="s">
        <v>51</v>
      </c>
      <c r="D7096" s="1">
        <v>18082.0</v>
      </c>
      <c r="E7096" s="2" t="s">
        <v>63</v>
      </c>
      <c r="F7096" s="2">
        <v>277.0</v>
      </c>
      <c r="G7096" s="2" t="s">
        <v>57</v>
      </c>
      <c r="H7096" s="2" t="s">
        <v>49</v>
      </c>
      <c r="I7096" s="2" t="s">
        <v>25</v>
      </c>
      <c r="J7096" s="2" t="str">
        <f t="array" ref="J7096">XLOOKUP('Transaction Data'!$G7096,Product_Code,Biscuit_Brand)</f>
        <v>Oatmeal Cookies</v>
      </c>
      <c r="K7096" s="2">
        <f t="array" ref="K7096">XLOOKUP('Transaction Data'!$G7096,Product_Code,Cost)</f>
        <v>19</v>
      </c>
      <c r="L7096" s="2">
        <f t="array" ref="L7096">XLOOKUP('Transaction Data'!$G7096,Product_Code,Unit_Price)</f>
        <v>23</v>
      </c>
      <c r="M7096" s="3">
        <f>'Transaction Data'!$F7096*'Transaction Data'!$K7096</f>
        <v>5263</v>
      </c>
      <c r="N7096" s="3">
        <f>'Transaction Data'!$F7096*'Transaction Data'!$L7096</f>
        <v>6371</v>
      </c>
      <c r="O7096" s="3">
        <f>'Transaction Data'!$N7096-'Transaction Data'!$M7096</f>
        <v>1108</v>
      </c>
      <c r="P7096" s="2">
        <f>DATEDIF('Transaction Data'!$D7096,'Transaction Data'!$A7096,"y")</f>
        <v>74</v>
      </c>
      <c r="Q7096" s="2" t="str">
        <f>FLOOR('Transaction Data'!$P7096,15)&amp;"-"&amp;FLOOR('Transaction Data'!$P7096,15)+14</f>
        <v>60-74</v>
      </c>
      <c r="R7096" s="2" t="str">
        <f>IF('Transaction Data'!$L7096&lt;=10,"Less Expensive","Expensive")</f>
        <v>Expensive</v>
      </c>
      <c r="S7096" s="4">
        <f>WEEKDAY('Transaction Data'!$A7096)</f>
        <v>1</v>
      </c>
      <c r="T7096" s="2" t="str">
        <f>IF(WEEKDAY('Transaction Data'!$A7096,2)&lt;6,"Weekday","Weekend")</f>
        <v>Weekend</v>
      </c>
    </row>
    <row r="7097" ht="15.75" customHeight="1">
      <c r="A7097" s="1">
        <v>45441.0</v>
      </c>
      <c r="B7097" s="2" t="s">
        <v>6551</v>
      </c>
      <c r="C7097" s="2" t="s">
        <v>41</v>
      </c>
      <c r="D7097" s="1">
        <v>19897.0</v>
      </c>
      <c r="E7097" s="2" t="s">
        <v>63</v>
      </c>
      <c r="F7097" s="2">
        <v>173.0</v>
      </c>
      <c r="G7097" s="2" t="s">
        <v>23</v>
      </c>
      <c r="H7097" s="2" t="s">
        <v>52</v>
      </c>
      <c r="I7097" s="2" t="s">
        <v>25</v>
      </c>
      <c r="J7097" s="2" t="str">
        <f t="array" ref="J7097">XLOOKUP('Transaction Data'!$G7097,Product_Code,Biscuit_Brand)</f>
        <v>Cinnamon Swirls</v>
      </c>
      <c r="K7097" s="2">
        <f t="array" ref="K7097">XLOOKUP('Transaction Data'!$G7097,Product_Code,Cost)</f>
        <v>10</v>
      </c>
      <c r="L7097" s="2">
        <f t="array" ref="L7097">XLOOKUP('Transaction Data'!$G7097,Product_Code,Unit_Price)</f>
        <v>14</v>
      </c>
      <c r="M7097" s="3">
        <f>'Transaction Data'!$F7097*'Transaction Data'!$K7097</f>
        <v>1730</v>
      </c>
      <c r="N7097" s="3">
        <f>'Transaction Data'!$F7097*'Transaction Data'!$L7097</f>
        <v>2422</v>
      </c>
      <c r="O7097" s="3">
        <f>'Transaction Data'!$N7097-'Transaction Data'!$M7097</f>
        <v>692</v>
      </c>
      <c r="P7097" s="2">
        <f>DATEDIF('Transaction Data'!$D7097,'Transaction Data'!$A7097,"y")</f>
        <v>69</v>
      </c>
      <c r="Q7097" s="2" t="str">
        <f>FLOOR('Transaction Data'!$P7097,15)&amp;"-"&amp;FLOOR('Transaction Data'!$P7097,15)+14</f>
        <v>60-74</v>
      </c>
      <c r="R7097" s="2" t="str">
        <f>IF('Transaction Data'!$L7097&lt;=10,"Less Expensive","Expensive")</f>
        <v>Expensive</v>
      </c>
      <c r="S7097" s="4">
        <f>WEEKDAY('Transaction Data'!$A7097)</f>
        <v>4</v>
      </c>
      <c r="T7097" s="2" t="str">
        <f>IF(WEEKDAY('Transaction Data'!$A7097,2)&lt;6,"Weekday","Weekend")</f>
        <v>Weekday</v>
      </c>
    </row>
    <row r="7098" ht="15.75" customHeight="1">
      <c r="A7098" s="1">
        <v>45444.0</v>
      </c>
      <c r="B7098" s="2" t="s">
        <v>6552</v>
      </c>
      <c r="C7098" s="2" t="s">
        <v>78</v>
      </c>
      <c r="D7098" s="1">
        <v>25374.0</v>
      </c>
      <c r="E7098" s="2" t="s">
        <v>22</v>
      </c>
      <c r="F7098" s="2">
        <v>90.0</v>
      </c>
      <c r="G7098" s="2" t="s">
        <v>28</v>
      </c>
      <c r="H7098" s="2" t="s">
        <v>49</v>
      </c>
      <c r="I7098" s="2" t="s">
        <v>25</v>
      </c>
      <c r="J7098" s="2" t="str">
        <f t="array" ref="J7098">XLOOKUP('Transaction Data'!$G7098,Product_Code,Biscuit_Brand)</f>
        <v>Shortbread</v>
      </c>
      <c r="K7098" s="2">
        <f t="array" ref="K7098">XLOOKUP('Transaction Data'!$G7098,Product_Code,Cost)</f>
        <v>10</v>
      </c>
      <c r="L7098" s="2">
        <f t="array" ref="L7098">XLOOKUP('Transaction Data'!$G7098,Product_Code,Unit_Price)</f>
        <v>45</v>
      </c>
      <c r="M7098" s="3">
        <f>'Transaction Data'!$F7098*'Transaction Data'!$K7098</f>
        <v>900</v>
      </c>
      <c r="N7098" s="3">
        <f>'Transaction Data'!$F7098*'Transaction Data'!$L7098</f>
        <v>4050</v>
      </c>
      <c r="O7098" s="3">
        <f>'Transaction Data'!$N7098-'Transaction Data'!$M7098</f>
        <v>3150</v>
      </c>
      <c r="P7098" s="2">
        <f>DATEDIF('Transaction Data'!$D7098,'Transaction Data'!$A7098,"y")</f>
        <v>54</v>
      </c>
      <c r="Q7098" s="2" t="str">
        <f>FLOOR('Transaction Data'!$P7098,15)&amp;"-"&amp;FLOOR('Transaction Data'!$P7098,15)+14</f>
        <v>45-59</v>
      </c>
      <c r="R7098" s="2" t="str">
        <f>IF('Transaction Data'!$L7098&lt;=10,"Less Expensive","Expensive")</f>
        <v>Expensive</v>
      </c>
      <c r="S7098" s="4">
        <f>WEEKDAY('Transaction Data'!$A7098)</f>
        <v>7</v>
      </c>
      <c r="T7098" s="2" t="str">
        <f>IF(WEEKDAY('Transaction Data'!$A7098,2)&lt;6,"Weekday","Weekend")</f>
        <v>Weekend</v>
      </c>
    </row>
    <row r="7099" ht="15.75" customHeight="1">
      <c r="A7099" s="1">
        <v>45499.0</v>
      </c>
      <c r="B7099" s="2" t="s">
        <v>6553</v>
      </c>
      <c r="C7099" s="2" t="s">
        <v>41</v>
      </c>
      <c r="D7099" s="1">
        <v>24318.0</v>
      </c>
      <c r="E7099" s="2" t="s">
        <v>63</v>
      </c>
      <c r="F7099" s="2">
        <v>42.0</v>
      </c>
      <c r="G7099" s="2" t="s">
        <v>23</v>
      </c>
      <c r="H7099" s="2" t="s">
        <v>52</v>
      </c>
      <c r="I7099" s="2" t="s">
        <v>30</v>
      </c>
      <c r="J7099" s="2" t="str">
        <f t="array" ref="J7099">XLOOKUP('Transaction Data'!$G7099,Product_Code,Biscuit_Brand)</f>
        <v>Cinnamon Swirls</v>
      </c>
      <c r="K7099" s="2">
        <f t="array" ref="K7099">XLOOKUP('Transaction Data'!$G7099,Product_Code,Cost)</f>
        <v>10</v>
      </c>
      <c r="L7099" s="2">
        <f t="array" ref="L7099">XLOOKUP('Transaction Data'!$G7099,Product_Code,Unit_Price)</f>
        <v>14</v>
      </c>
      <c r="M7099" s="3">
        <f>'Transaction Data'!$F7099*'Transaction Data'!$K7099</f>
        <v>420</v>
      </c>
      <c r="N7099" s="3">
        <f>'Transaction Data'!$F7099*'Transaction Data'!$L7099</f>
        <v>588</v>
      </c>
      <c r="O7099" s="3">
        <f>'Transaction Data'!$N7099-'Transaction Data'!$M7099</f>
        <v>168</v>
      </c>
      <c r="P7099" s="2">
        <f>DATEDIF('Transaction Data'!$D7099,'Transaction Data'!$A7099,"y")</f>
        <v>57</v>
      </c>
      <c r="Q7099" s="2" t="str">
        <f>FLOOR('Transaction Data'!$P7099,15)&amp;"-"&amp;FLOOR('Transaction Data'!$P7099,15)+14</f>
        <v>45-59</v>
      </c>
      <c r="R7099" s="2" t="str">
        <f>IF('Transaction Data'!$L7099&lt;=10,"Less Expensive","Expensive")</f>
        <v>Expensive</v>
      </c>
      <c r="S7099" s="4">
        <f>WEEKDAY('Transaction Data'!$A7099)</f>
        <v>6</v>
      </c>
      <c r="T7099" s="2" t="str">
        <f>IF(WEEKDAY('Transaction Data'!$A7099,2)&lt;6,"Weekday","Weekend")</f>
        <v>Weekday</v>
      </c>
    </row>
    <row r="7100" ht="15.75" customHeight="1">
      <c r="A7100" s="1">
        <v>45300.0</v>
      </c>
      <c r="B7100" s="2" t="s">
        <v>6554</v>
      </c>
      <c r="C7100" s="2" t="s">
        <v>21</v>
      </c>
      <c r="D7100" s="1">
        <v>16039.0</v>
      </c>
      <c r="E7100" s="2" t="s">
        <v>22</v>
      </c>
      <c r="F7100" s="2">
        <v>434.0</v>
      </c>
      <c r="G7100" s="2" t="s">
        <v>60</v>
      </c>
      <c r="H7100" s="2" t="s">
        <v>34</v>
      </c>
      <c r="I7100" s="2" t="s">
        <v>25</v>
      </c>
      <c r="J7100" s="2" t="str">
        <f t="array" ref="J7100">XLOOKUP('Transaction Data'!$G7100,Product_Code,Biscuit_Brand)</f>
        <v>Peanut Butter Bites</v>
      </c>
      <c r="K7100" s="2">
        <f t="array" ref="K7100">XLOOKUP('Transaction Data'!$G7100,Product_Code,Cost)</f>
        <v>5</v>
      </c>
      <c r="L7100" s="2">
        <f t="array" ref="L7100">XLOOKUP('Transaction Data'!$G7100,Product_Code,Unit_Price)</f>
        <v>7</v>
      </c>
      <c r="M7100" s="3">
        <f>'Transaction Data'!$F7100*'Transaction Data'!$K7100</f>
        <v>2170</v>
      </c>
      <c r="N7100" s="3">
        <f>'Transaction Data'!$F7100*'Transaction Data'!$L7100</f>
        <v>3038</v>
      </c>
      <c r="O7100" s="3">
        <f>'Transaction Data'!$N7100-'Transaction Data'!$M7100</f>
        <v>868</v>
      </c>
      <c r="P7100" s="2">
        <f>DATEDIF('Transaction Data'!$D7100,'Transaction Data'!$A7100,"y")</f>
        <v>80</v>
      </c>
      <c r="Q7100" s="2" t="str">
        <f>FLOOR('Transaction Data'!$P7100,15)&amp;"-"&amp;FLOOR('Transaction Data'!$P7100,15)+14</f>
        <v>75-89</v>
      </c>
      <c r="R7100" s="2" t="str">
        <f>IF('Transaction Data'!$L7100&lt;=10,"Less Expensive","Expensive")</f>
        <v>Less Expensive</v>
      </c>
      <c r="S7100" s="4">
        <f>WEEKDAY('Transaction Data'!$A7100)</f>
        <v>3</v>
      </c>
      <c r="T7100" s="2" t="str">
        <f>IF(WEEKDAY('Transaction Data'!$A7100,2)&lt;6,"Weekday","Weekend")</f>
        <v>Weekday</v>
      </c>
    </row>
    <row r="7101" ht="15.75" customHeight="1">
      <c r="A7101" s="1">
        <v>45424.0</v>
      </c>
      <c r="B7101" s="2" t="s">
        <v>6555</v>
      </c>
      <c r="C7101" s="2" t="s">
        <v>32</v>
      </c>
      <c r="D7101" s="1">
        <v>17767.0</v>
      </c>
      <c r="E7101" s="2" t="s">
        <v>27</v>
      </c>
      <c r="F7101" s="2">
        <v>364.0</v>
      </c>
      <c r="G7101" s="2" t="s">
        <v>61</v>
      </c>
      <c r="H7101" s="2" t="s">
        <v>34</v>
      </c>
      <c r="I7101" s="2" t="s">
        <v>25</v>
      </c>
      <c r="J7101" s="2" t="str">
        <f t="array" ref="J7101">XLOOKUP('Transaction Data'!$G7101,Product_Code,Biscuit_Brand)</f>
        <v>Choco Delight</v>
      </c>
      <c r="K7101" s="2">
        <f t="array" ref="K7101">XLOOKUP('Transaction Data'!$G7101,Product_Code,Cost)</f>
        <v>3</v>
      </c>
      <c r="L7101" s="2">
        <f t="array" ref="L7101">XLOOKUP('Transaction Data'!$G7101,Product_Code,Unit_Price)</f>
        <v>5</v>
      </c>
      <c r="M7101" s="3">
        <f>'Transaction Data'!$F7101*'Transaction Data'!$K7101</f>
        <v>1092</v>
      </c>
      <c r="N7101" s="3">
        <f>'Transaction Data'!$F7101*'Transaction Data'!$L7101</f>
        <v>1820</v>
      </c>
      <c r="O7101" s="3">
        <f>'Transaction Data'!$N7101-'Transaction Data'!$M7101</f>
        <v>728</v>
      </c>
      <c r="P7101" s="2">
        <f>DATEDIF('Transaction Data'!$D7101,'Transaction Data'!$A7101,"y")</f>
        <v>75</v>
      </c>
      <c r="Q7101" s="2" t="str">
        <f>FLOOR('Transaction Data'!$P7101,15)&amp;"-"&amp;FLOOR('Transaction Data'!$P7101,15)+14</f>
        <v>75-89</v>
      </c>
      <c r="R7101" s="2" t="str">
        <f>IF('Transaction Data'!$L7101&lt;=10,"Less Expensive","Expensive")</f>
        <v>Less Expensive</v>
      </c>
      <c r="S7101" s="4">
        <f>WEEKDAY('Transaction Data'!$A7101)</f>
        <v>1</v>
      </c>
      <c r="T7101" s="2" t="str">
        <f>IF(WEEKDAY('Transaction Data'!$A7101,2)&lt;6,"Weekday","Weekend")</f>
        <v>Weekend</v>
      </c>
    </row>
    <row r="7102" ht="15.75" customHeight="1">
      <c r="A7102" s="1">
        <v>45492.0</v>
      </c>
      <c r="B7102" s="2" t="s">
        <v>6556</v>
      </c>
      <c r="C7102" s="2" t="s">
        <v>69</v>
      </c>
      <c r="D7102" s="1">
        <v>21236.0</v>
      </c>
      <c r="E7102" s="2" t="s">
        <v>22</v>
      </c>
      <c r="F7102" s="2">
        <v>500.0</v>
      </c>
      <c r="G7102" s="2" t="s">
        <v>28</v>
      </c>
      <c r="H7102" s="2" t="s">
        <v>39</v>
      </c>
      <c r="I7102" s="2" t="s">
        <v>25</v>
      </c>
      <c r="J7102" s="2" t="str">
        <f t="array" ref="J7102">XLOOKUP('Transaction Data'!$G7102,Product_Code,Biscuit_Brand)</f>
        <v>Shortbread</v>
      </c>
      <c r="K7102" s="2">
        <f t="array" ref="K7102">XLOOKUP('Transaction Data'!$G7102,Product_Code,Cost)</f>
        <v>10</v>
      </c>
      <c r="L7102" s="2">
        <f t="array" ref="L7102">XLOOKUP('Transaction Data'!$G7102,Product_Code,Unit_Price)</f>
        <v>45</v>
      </c>
      <c r="M7102" s="3">
        <f>'Transaction Data'!$F7102*'Transaction Data'!$K7102</f>
        <v>5000</v>
      </c>
      <c r="N7102" s="3">
        <f>'Transaction Data'!$F7102*'Transaction Data'!$L7102</f>
        <v>22500</v>
      </c>
      <c r="O7102" s="3">
        <f>'Transaction Data'!$N7102-'Transaction Data'!$M7102</f>
        <v>17500</v>
      </c>
      <c r="P7102" s="2">
        <f>DATEDIF('Transaction Data'!$D7102,'Transaction Data'!$A7102,"y")</f>
        <v>66</v>
      </c>
      <c r="Q7102" s="2" t="str">
        <f>FLOOR('Transaction Data'!$P7102,15)&amp;"-"&amp;FLOOR('Transaction Data'!$P7102,15)+14</f>
        <v>60-74</v>
      </c>
      <c r="R7102" s="2" t="str">
        <f>IF('Transaction Data'!$L7102&lt;=10,"Less Expensive","Expensive")</f>
        <v>Expensive</v>
      </c>
      <c r="S7102" s="4">
        <f>WEEKDAY('Transaction Data'!$A7102)</f>
        <v>6</v>
      </c>
      <c r="T7102" s="2" t="str">
        <f>IF(WEEKDAY('Transaction Data'!$A7102,2)&lt;6,"Weekday","Weekend")</f>
        <v>Weekday</v>
      </c>
    </row>
    <row r="7103" ht="15.75" customHeight="1">
      <c r="A7103" s="1">
        <v>45346.0</v>
      </c>
      <c r="B7103" s="2" t="s">
        <v>6557</v>
      </c>
      <c r="C7103" s="2" t="s">
        <v>65</v>
      </c>
      <c r="D7103" s="1">
        <v>28507.0</v>
      </c>
      <c r="E7103" s="2" t="s">
        <v>37</v>
      </c>
      <c r="F7103" s="2">
        <v>40.0</v>
      </c>
      <c r="G7103" s="2" t="s">
        <v>44</v>
      </c>
      <c r="H7103" s="2" t="s">
        <v>42</v>
      </c>
      <c r="I7103" s="2" t="s">
        <v>25</v>
      </c>
      <c r="J7103" s="2" t="str">
        <f t="array" ref="J7103">XLOOKUP('Transaction Data'!$G7103,Product_Code,Biscuit_Brand)</f>
        <v>Butter Crunch</v>
      </c>
      <c r="K7103" s="2">
        <f t="array" ref="K7103">XLOOKUP('Transaction Data'!$G7103,Product_Code,Cost)</f>
        <v>10</v>
      </c>
      <c r="L7103" s="2">
        <f t="array" ref="L7103">XLOOKUP('Transaction Data'!$G7103,Product_Code,Unit_Price)</f>
        <v>11</v>
      </c>
      <c r="M7103" s="3">
        <f>'Transaction Data'!$F7103*'Transaction Data'!$K7103</f>
        <v>400</v>
      </c>
      <c r="N7103" s="3">
        <f>'Transaction Data'!$F7103*'Transaction Data'!$L7103</f>
        <v>440</v>
      </c>
      <c r="O7103" s="3">
        <f>'Transaction Data'!$N7103-'Transaction Data'!$M7103</f>
        <v>40</v>
      </c>
      <c r="P7103" s="2">
        <f>DATEDIF('Transaction Data'!$D7103,'Transaction Data'!$A7103,"y")</f>
        <v>46</v>
      </c>
      <c r="Q7103" s="2" t="str">
        <f>FLOOR('Transaction Data'!$P7103,15)&amp;"-"&amp;FLOOR('Transaction Data'!$P7103,15)+14</f>
        <v>45-59</v>
      </c>
      <c r="R7103" s="2" t="str">
        <f>IF('Transaction Data'!$L7103&lt;=10,"Less Expensive","Expensive")</f>
        <v>Expensive</v>
      </c>
      <c r="S7103" s="4">
        <f>WEEKDAY('Transaction Data'!$A7103)</f>
        <v>7</v>
      </c>
      <c r="T7103" s="2" t="str">
        <f>IF(WEEKDAY('Transaction Data'!$A7103,2)&lt;6,"Weekday","Weekend")</f>
        <v>Weekend</v>
      </c>
    </row>
    <row r="7104" ht="15.75" customHeight="1">
      <c r="A7104" s="1">
        <v>45478.0</v>
      </c>
      <c r="B7104" s="2" t="s">
        <v>6558</v>
      </c>
      <c r="C7104" s="2" t="s">
        <v>72</v>
      </c>
      <c r="D7104" s="1">
        <v>36289.0</v>
      </c>
      <c r="E7104" s="2" t="s">
        <v>22</v>
      </c>
      <c r="F7104" s="2">
        <v>36.0</v>
      </c>
      <c r="G7104" s="2" t="s">
        <v>60</v>
      </c>
      <c r="H7104" s="2" t="s">
        <v>45</v>
      </c>
      <c r="I7104" s="2" t="s">
        <v>25</v>
      </c>
      <c r="J7104" s="2" t="str">
        <f t="array" ref="J7104">XLOOKUP('Transaction Data'!$G7104,Product_Code,Biscuit_Brand)</f>
        <v>Peanut Butter Bites</v>
      </c>
      <c r="K7104" s="2">
        <f t="array" ref="K7104">XLOOKUP('Transaction Data'!$G7104,Product_Code,Cost)</f>
        <v>5</v>
      </c>
      <c r="L7104" s="2">
        <f t="array" ref="L7104">XLOOKUP('Transaction Data'!$G7104,Product_Code,Unit_Price)</f>
        <v>7</v>
      </c>
      <c r="M7104" s="3">
        <f>'Transaction Data'!$F7104*'Transaction Data'!$K7104</f>
        <v>180</v>
      </c>
      <c r="N7104" s="3">
        <f>'Transaction Data'!$F7104*'Transaction Data'!$L7104</f>
        <v>252</v>
      </c>
      <c r="O7104" s="3">
        <f>'Transaction Data'!$N7104-'Transaction Data'!$M7104</f>
        <v>72</v>
      </c>
      <c r="P7104" s="2">
        <f>DATEDIF('Transaction Data'!$D7104,'Transaction Data'!$A7104,"y")</f>
        <v>25</v>
      </c>
      <c r="Q7104" s="2" t="str">
        <f>FLOOR('Transaction Data'!$P7104,15)&amp;"-"&amp;FLOOR('Transaction Data'!$P7104,15)+14</f>
        <v>15-29</v>
      </c>
      <c r="R7104" s="2" t="str">
        <f>IF('Transaction Data'!$L7104&lt;=10,"Less Expensive","Expensive")</f>
        <v>Less Expensive</v>
      </c>
      <c r="S7104" s="4">
        <f>WEEKDAY('Transaction Data'!$A7104)</f>
        <v>6</v>
      </c>
      <c r="T7104" s="2" t="str">
        <f>IF(WEEKDAY('Transaction Data'!$A7104,2)&lt;6,"Weekday","Weekend")</f>
        <v>Weekday</v>
      </c>
    </row>
    <row r="7105" ht="15.75" customHeight="1">
      <c r="A7105" s="1">
        <v>45363.0</v>
      </c>
      <c r="B7105" s="2" t="s">
        <v>6559</v>
      </c>
      <c r="C7105" s="2" t="s">
        <v>78</v>
      </c>
      <c r="D7105" s="1">
        <v>24819.0</v>
      </c>
      <c r="E7105" s="2" t="s">
        <v>37</v>
      </c>
      <c r="F7105" s="2">
        <v>337.0</v>
      </c>
      <c r="G7105" s="2" t="s">
        <v>55</v>
      </c>
      <c r="H7105" s="2" t="s">
        <v>49</v>
      </c>
      <c r="I7105" s="2" t="s">
        <v>25</v>
      </c>
      <c r="J7105" s="2" t="str">
        <f t="array" ref="J7105">XLOOKUP('Transaction Data'!$G7105,Product_Code,Biscuit_Brand)</f>
        <v>Vanilla Wafers</v>
      </c>
      <c r="K7105" s="2">
        <f t="array" ref="K7105">XLOOKUP('Transaction Data'!$G7105,Product_Code,Cost)</f>
        <v>18</v>
      </c>
      <c r="L7105" s="2">
        <f t="array" ref="L7105">XLOOKUP('Transaction Data'!$G7105,Product_Code,Unit_Price)</f>
        <v>36</v>
      </c>
      <c r="M7105" s="3">
        <f>'Transaction Data'!$F7105*'Transaction Data'!$K7105</f>
        <v>6066</v>
      </c>
      <c r="N7105" s="3">
        <f>'Transaction Data'!$F7105*'Transaction Data'!$L7105</f>
        <v>12132</v>
      </c>
      <c r="O7105" s="3">
        <f>'Transaction Data'!$N7105-'Transaction Data'!$M7105</f>
        <v>6066</v>
      </c>
      <c r="P7105" s="2">
        <f>DATEDIF('Transaction Data'!$D7105,'Transaction Data'!$A7105,"y")</f>
        <v>56</v>
      </c>
      <c r="Q7105" s="2" t="str">
        <f>FLOOR('Transaction Data'!$P7105,15)&amp;"-"&amp;FLOOR('Transaction Data'!$P7105,15)+14</f>
        <v>45-59</v>
      </c>
      <c r="R7105" s="2" t="str">
        <f>IF('Transaction Data'!$L7105&lt;=10,"Less Expensive","Expensive")</f>
        <v>Expensive</v>
      </c>
      <c r="S7105" s="4">
        <f>WEEKDAY('Transaction Data'!$A7105)</f>
        <v>3</v>
      </c>
      <c r="T7105" s="2" t="str">
        <f>IF(WEEKDAY('Transaction Data'!$A7105,2)&lt;6,"Weekday","Weekend")</f>
        <v>Weekday</v>
      </c>
    </row>
    <row r="7106" ht="15.75" customHeight="1">
      <c r="A7106" s="1">
        <v>45322.0</v>
      </c>
      <c r="B7106" s="2" t="s">
        <v>6560</v>
      </c>
      <c r="C7106" s="2" t="s">
        <v>78</v>
      </c>
      <c r="D7106" s="1">
        <v>23640.0</v>
      </c>
      <c r="E7106" s="2" t="s">
        <v>63</v>
      </c>
      <c r="F7106" s="2">
        <v>350.0</v>
      </c>
      <c r="G7106" s="2" t="s">
        <v>60</v>
      </c>
      <c r="H7106" s="2" t="s">
        <v>52</v>
      </c>
      <c r="I7106" s="2" t="s">
        <v>25</v>
      </c>
      <c r="J7106" s="2" t="str">
        <f t="array" ref="J7106">XLOOKUP('Transaction Data'!$G7106,Product_Code,Biscuit_Brand)</f>
        <v>Peanut Butter Bites</v>
      </c>
      <c r="K7106" s="2">
        <f t="array" ref="K7106">XLOOKUP('Transaction Data'!$G7106,Product_Code,Cost)</f>
        <v>5</v>
      </c>
      <c r="L7106" s="2">
        <f t="array" ref="L7106">XLOOKUP('Transaction Data'!$G7106,Product_Code,Unit_Price)</f>
        <v>7</v>
      </c>
      <c r="M7106" s="3">
        <f>'Transaction Data'!$F7106*'Transaction Data'!$K7106</f>
        <v>1750</v>
      </c>
      <c r="N7106" s="3">
        <f>'Transaction Data'!$F7106*'Transaction Data'!$L7106</f>
        <v>2450</v>
      </c>
      <c r="O7106" s="3">
        <f>'Transaction Data'!$N7106-'Transaction Data'!$M7106</f>
        <v>700</v>
      </c>
      <c r="P7106" s="2">
        <f>DATEDIF('Transaction Data'!$D7106,'Transaction Data'!$A7106,"y")</f>
        <v>59</v>
      </c>
      <c r="Q7106" s="2" t="str">
        <f>FLOOR('Transaction Data'!$P7106,15)&amp;"-"&amp;FLOOR('Transaction Data'!$P7106,15)+14</f>
        <v>45-59</v>
      </c>
      <c r="R7106" s="2" t="str">
        <f>IF('Transaction Data'!$L7106&lt;=10,"Less Expensive","Expensive")</f>
        <v>Less Expensive</v>
      </c>
      <c r="S7106" s="4">
        <f>WEEKDAY('Transaction Data'!$A7106)</f>
        <v>4</v>
      </c>
      <c r="T7106" s="2" t="str">
        <f>IF(WEEKDAY('Transaction Data'!$A7106,2)&lt;6,"Weekday","Weekend")</f>
        <v>Weekday</v>
      </c>
    </row>
    <row r="7107" ht="15.75" customHeight="1">
      <c r="A7107" s="1">
        <v>45424.0</v>
      </c>
      <c r="B7107" s="2" t="s">
        <v>6561</v>
      </c>
      <c r="C7107" s="2" t="s">
        <v>78</v>
      </c>
      <c r="D7107" s="1">
        <v>26319.0</v>
      </c>
      <c r="E7107" s="2" t="s">
        <v>22</v>
      </c>
      <c r="F7107" s="2">
        <v>387.0</v>
      </c>
      <c r="G7107" s="2" t="s">
        <v>23</v>
      </c>
      <c r="H7107" s="2" t="s">
        <v>49</v>
      </c>
      <c r="I7107" s="2" t="s">
        <v>25</v>
      </c>
      <c r="J7107" s="2" t="str">
        <f t="array" ref="J7107">XLOOKUP('Transaction Data'!$G7107,Product_Code,Biscuit_Brand)</f>
        <v>Cinnamon Swirls</v>
      </c>
      <c r="K7107" s="2">
        <f t="array" ref="K7107">XLOOKUP('Transaction Data'!$G7107,Product_Code,Cost)</f>
        <v>10</v>
      </c>
      <c r="L7107" s="2">
        <f t="array" ref="L7107">XLOOKUP('Transaction Data'!$G7107,Product_Code,Unit_Price)</f>
        <v>14</v>
      </c>
      <c r="M7107" s="3">
        <f>'Transaction Data'!$F7107*'Transaction Data'!$K7107</f>
        <v>3870</v>
      </c>
      <c r="N7107" s="3">
        <f>'Transaction Data'!$F7107*'Transaction Data'!$L7107</f>
        <v>5418</v>
      </c>
      <c r="O7107" s="3">
        <f>'Transaction Data'!$N7107-'Transaction Data'!$M7107</f>
        <v>1548</v>
      </c>
      <c r="P7107" s="2">
        <f>DATEDIF('Transaction Data'!$D7107,'Transaction Data'!$A7107,"y")</f>
        <v>52</v>
      </c>
      <c r="Q7107" s="2" t="str">
        <f>FLOOR('Transaction Data'!$P7107,15)&amp;"-"&amp;FLOOR('Transaction Data'!$P7107,15)+14</f>
        <v>45-59</v>
      </c>
      <c r="R7107" s="2" t="str">
        <f>IF('Transaction Data'!$L7107&lt;=10,"Less Expensive","Expensive")</f>
        <v>Expensive</v>
      </c>
      <c r="S7107" s="4">
        <f>WEEKDAY('Transaction Data'!$A7107)</f>
        <v>1</v>
      </c>
      <c r="T7107" s="2" t="str">
        <f>IF(WEEKDAY('Transaction Data'!$A7107,2)&lt;6,"Weekday","Weekend")</f>
        <v>Weekend</v>
      </c>
    </row>
    <row r="7108" ht="15.75" customHeight="1">
      <c r="A7108" s="1">
        <v>45421.0</v>
      </c>
      <c r="B7108" s="2" t="s">
        <v>6562</v>
      </c>
      <c r="C7108" s="2" t="s">
        <v>51</v>
      </c>
      <c r="D7108" s="1">
        <v>16819.0</v>
      </c>
      <c r="E7108" s="2" t="s">
        <v>22</v>
      </c>
      <c r="F7108" s="2">
        <v>213.0</v>
      </c>
      <c r="G7108" s="2" t="s">
        <v>44</v>
      </c>
      <c r="H7108" s="2" t="s">
        <v>52</v>
      </c>
      <c r="I7108" s="2" t="s">
        <v>25</v>
      </c>
      <c r="J7108" s="2" t="str">
        <f t="array" ref="J7108">XLOOKUP('Transaction Data'!$G7108,Product_Code,Biscuit_Brand)</f>
        <v>Butter Crunch</v>
      </c>
      <c r="K7108" s="2">
        <f t="array" ref="K7108">XLOOKUP('Transaction Data'!$G7108,Product_Code,Cost)</f>
        <v>10</v>
      </c>
      <c r="L7108" s="2">
        <f t="array" ref="L7108">XLOOKUP('Transaction Data'!$G7108,Product_Code,Unit_Price)</f>
        <v>11</v>
      </c>
      <c r="M7108" s="3">
        <f>'Transaction Data'!$F7108*'Transaction Data'!$K7108</f>
        <v>2130</v>
      </c>
      <c r="N7108" s="3">
        <f>'Transaction Data'!$F7108*'Transaction Data'!$L7108</f>
        <v>2343</v>
      </c>
      <c r="O7108" s="3">
        <f>'Transaction Data'!$N7108-'Transaction Data'!$M7108</f>
        <v>213</v>
      </c>
      <c r="P7108" s="2">
        <f>DATEDIF('Transaction Data'!$D7108,'Transaction Data'!$A7108,"y")</f>
        <v>78</v>
      </c>
      <c r="Q7108" s="2" t="str">
        <f>FLOOR('Transaction Data'!$P7108,15)&amp;"-"&amp;FLOOR('Transaction Data'!$P7108,15)+14</f>
        <v>75-89</v>
      </c>
      <c r="R7108" s="2" t="str">
        <f>IF('Transaction Data'!$L7108&lt;=10,"Less Expensive","Expensive")</f>
        <v>Expensive</v>
      </c>
      <c r="S7108" s="4">
        <f>WEEKDAY('Transaction Data'!$A7108)</f>
        <v>5</v>
      </c>
      <c r="T7108" s="2" t="str">
        <f>IF(WEEKDAY('Transaction Data'!$A7108,2)&lt;6,"Weekday","Weekend")</f>
        <v>Weekday</v>
      </c>
    </row>
    <row r="7109" ht="15.75" customHeight="1">
      <c r="A7109" s="1">
        <v>45485.0</v>
      </c>
      <c r="B7109" s="2" t="s">
        <v>6563</v>
      </c>
      <c r="C7109" s="2" t="s">
        <v>65</v>
      </c>
      <c r="D7109" s="1">
        <v>17638.0</v>
      </c>
      <c r="E7109" s="2" t="s">
        <v>63</v>
      </c>
      <c r="F7109" s="2">
        <v>450.0</v>
      </c>
      <c r="G7109" s="2" t="s">
        <v>38</v>
      </c>
      <c r="H7109" s="2" t="s">
        <v>52</v>
      </c>
      <c r="I7109" s="2" t="s">
        <v>25</v>
      </c>
      <c r="J7109" s="2" t="str">
        <f t="array" ref="J7109">XLOOKUP('Transaction Data'!$G7109,Product_Code,Biscuit_Brand)</f>
        <v>Ginger Snaps</v>
      </c>
      <c r="K7109" s="2">
        <f t="array" ref="K7109">XLOOKUP('Transaction Data'!$G7109,Product_Code,Cost)</f>
        <v>14</v>
      </c>
      <c r="L7109" s="2">
        <f t="array" ref="L7109">XLOOKUP('Transaction Data'!$G7109,Product_Code,Unit_Price)</f>
        <v>28</v>
      </c>
      <c r="M7109" s="3">
        <f>'Transaction Data'!$F7109*'Transaction Data'!$K7109</f>
        <v>6300</v>
      </c>
      <c r="N7109" s="3">
        <f>'Transaction Data'!$F7109*'Transaction Data'!$L7109</f>
        <v>12600</v>
      </c>
      <c r="O7109" s="3">
        <f>'Transaction Data'!$N7109-'Transaction Data'!$M7109</f>
        <v>6300</v>
      </c>
      <c r="P7109" s="2">
        <f>DATEDIF('Transaction Data'!$D7109,'Transaction Data'!$A7109,"y")</f>
        <v>76</v>
      </c>
      <c r="Q7109" s="2" t="str">
        <f>FLOOR('Transaction Data'!$P7109,15)&amp;"-"&amp;FLOOR('Transaction Data'!$P7109,15)+14</f>
        <v>75-89</v>
      </c>
      <c r="R7109" s="2" t="str">
        <f>IF('Transaction Data'!$L7109&lt;=10,"Less Expensive","Expensive")</f>
        <v>Expensive</v>
      </c>
      <c r="S7109" s="4">
        <f>WEEKDAY('Transaction Data'!$A7109)</f>
        <v>6</v>
      </c>
      <c r="T7109" s="2" t="str">
        <f>IF(WEEKDAY('Transaction Data'!$A7109,2)&lt;6,"Weekday","Weekend")</f>
        <v>Weekday</v>
      </c>
    </row>
    <row r="7110" ht="15.75" customHeight="1">
      <c r="A7110" s="1">
        <v>45294.0</v>
      </c>
      <c r="B7110" s="2" t="s">
        <v>6564</v>
      </c>
      <c r="C7110" s="2" t="s">
        <v>32</v>
      </c>
      <c r="D7110" s="1">
        <v>21735.0</v>
      </c>
      <c r="E7110" s="2" t="s">
        <v>63</v>
      </c>
      <c r="F7110" s="2">
        <v>24.0</v>
      </c>
      <c r="G7110" s="2" t="s">
        <v>48</v>
      </c>
      <c r="H7110" s="2" t="s">
        <v>45</v>
      </c>
      <c r="I7110" s="2" t="s">
        <v>25</v>
      </c>
      <c r="J7110" s="2" t="str">
        <f t="array" ref="J7110">XLOOKUP('Transaction Data'!$G7110,Product_Code,Biscuit_Brand)</f>
        <v>Lemon Crisps</v>
      </c>
      <c r="K7110" s="2">
        <f t="array" ref="K7110">XLOOKUP('Transaction Data'!$G7110,Product_Code,Cost)</f>
        <v>7</v>
      </c>
      <c r="L7110" s="2">
        <f t="array" ref="L7110">XLOOKUP('Transaction Data'!$G7110,Product_Code,Unit_Price)</f>
        <v>9</v>
      </c>
      <c r="M7110" s="3">
        <f>'Transaction Data'!$F7110*'Transaction Data'!$K7110</f>
        <v>168</v>
      </c>
      <c r="N7110" s="3">
        <f>'Transaction Data'!$F7110*'Transaction Data'!$L7110</f>
        <v>216</v>
      </c>
      <c r="O7110" s="3">
        <f>'Transaction Data'!$N7110-'Transaction Data'!$M7110</f>
        <v>48</v>
      </c>
      <c r="P7110" s="2">
        <f>DATEDIF('Transaction Data'!$D7110,'Transaction Data'!$A7110,"y")</f>
        <v>64</v>
      </c>
      <c r="Q7110" s="2" t="str">
        <f>FLOOR('Transaction Data'!$P7110,15)&amp;"-"&amp;FLOOR('Transaction Data'!$P7110,15)+14</f>
        <v>60-74</v>
      </c>
      <c r="R7110" s="2" t="str">
        <f>IF('Transaction Data'!$L7110&lt;=10,"Less Expensive","Expensive")</f>
        <v>Less Expensive</v>
      </c>
      <c r="S7110" s="4">
        <f>WEEKDAY('Transaction Data'!$A7110)</f>
        <v>4</v>
      </c>
      <c r="T7110" s="2" t="str">
        <f>IF(WEEKDAY('Transaction Data'!$A7110,2)&lt;6,"Weekday","Weekend")</f>
        <v>Weekday</v>
      </c>
    </row>
    <row r="7111" ht="15.75" customHeight="1">
      <c r="A7111" s="1">
        <v>45444.0</v>
      </c>
      <c r="B7111" s="2" t="s">
        <v>6565</v>
      </c>
      <c r="C7111" s="2" t="s">
        <v>51</v>
      </c>
      <c r="D7111" s="1">
        <v>27081.0</v>
      </c>
      <c r="E7111" s="2" t="s">
        <v>63</v>
      </c>
      <c r="F7111" s="2">
        <v>392.0</v>
      </c>
      <c r="G7111" s="2" t="s">
        <v>57</v>
      </c>
      <c r="H7111" s="2" t="s">
        <v>49</v>
      </c>
      <c r="I7111" s="2" t="s">
        <v>25</v>
      </c>
      <c r="J7111" s="2" t="str">
        <f t="array" ref="J7111">XLOOKUP('Transaction Data'!$G7111,Product_Code,Biscuit_Brand)</f>
        <v>Oatmeal Cookies</v>
      </c>
      <c r="K7111" s="2">
        <f t="array" ref="K7111">XLOOKUP('Transaction Data'!$G7111,Product_Code,Cost)</f>
        <v>19</v>
      </c>
      <c r="L7111" s="2">
        <f t="array" ref="L7111">XLOOKUP('Transaction Data'!$G7111,Product_Code,Unit_Price)</f>
        <v>23</v>
      </c>
      <c r="M7111" s="3">
        <f>'Transaction Data'!$F7111*'Transaction Data'!$K7111</f>
        <v>7448</v>
      </c>
      <c r="N7111" s="3">
        <f>'Transaction Data'!$F7111*'Transaction Data'!$L7111</f>
        <v>9016</v>
      </c>
      <c r="O7111" s="3">
        <f>'Transaction Data'!$N7111-'Transaction Data'!$M7111</f>
        <v>1568</v>
      </c>
      <c r="P7111" s="2">
        <f>DATEDIF('Transaction Data'!$D7111,'Transaction Data'!$A7111,"y")</f>
        <v>50</v>
      </c>
      <c r="Q7111" s="2" t="str">
        <f>FLOOR('Transaction Data'!$P7111,15)&amp;"-"&amp;FLOOR('Transaction Data'!$P7111,15)+14</f>
        <v>45-59</v>
      </c>
      <c r="R7111" s="2" t="str">
        <f>IF('Transaction Data'!$L7111&lt;=10,"Less Expensive","Expensive")</f>
        <v>Expensive</v>
      </c>
      <c r="S7111" s="4">
        <f>WEEKDAY('Transaction Data'!$A7111)</f>
        <v>7</v>
      </c>
      <c r="T7111" s="2" t="str">
        <f>IF(WEEKDAY('Transaction Data'!$A7111,2)&lt;6,"Weekday","Weekend")</f>
        <v>Weekend</v>
      </c>
    </row>
    <row r="7112" ht="15.75" customHeight="1">
      <c r="A7112" s="1">
        <v>45447.0</v>
      </c>
      <c r="B7112" s="2" t="s">
        <v>6566</v>
      </c>
      <c r="C7112" s="2" t="s">
        <v>32</v>
      </c>
      <c r="D7112" s="1">
        <v>35685.0</v>
      </c>
      <c r="E7112" s="2" t="s">
        <v>22</v>
      </c>
      <c r="F7112" s="2">
        <v>90.0</v>
      </c>
      <c r="G7112" s="2" t="s">
        <v>28</v>
      </c>
      <c r="H7112" s="2" t="s">
        <v>52</v>
      </c>
      <c r="I7112" s="2" t="s">
        <v>25</v>
      </c>
      <c r="J7112" s="2" t="str">
        <f t="array" ref="J7112">XLOOKUP('Transaction Data'!$G7112,Product_Code,Biscuit_Brand)</f>
        <v>Shortbread</v>
      </c>
      <c r="K7112" s="2">
        <f t="array" ref="K7112">XLOOKUP('Transaction Data'!$G7112,Product_Code,Cost)</f>
        <v>10</v>
      </c>
      <c r="L7112" s="2">
        <f t="array" ref="L7112">XLOOKUP('Transaction Data'!$G7112,Product_Code,Unit_Price)</f>
        <v>45</v>
      </c>
      <c r="M7112" s="3">
        <f>'Transaction Data'!$F7112*'Transaction Data'!$K7112</f>
        <v>900</v>
      </c>
      <c r="N7112" s="3">
        <f>'Transaction Data'!$F7112*'Transaction Data'!$L7112</f>
        <v>4050</v>
      </c>
      <c r="O7112" s="3">
        <f>'Transaction Data'!$N7112-'Transaction Data'!$M7112</f>
        <v>3150</v>
      </c>
      <c r="P7112" s="2">
        <f>DATEDIF('Transaction Data'!$D7112,'Transaction Data'!$A7112,"y")</f>
        <v>26</v>
      </c>
      <c r="Q7112" s="2" t="str">
        <f>FLOOR('Transaction Data'!$P7112,15)&amp;"-"&amp;FLOOR('Transaction Data'!$P7112,15)+14</f>
        <v>15-29</v>
      </c>
      <c r="R7112" s="2" t="str">
        <f>IF('Transaction Data'!$L7112&lt;=10,"Less Expensive","Expensive")</f>
        <v>Expensive</v>
      </c>
      <c r="S7112" s="4">
        <f>WEEKDAY('Transaction Data'!$A7112)</f>
        <v>3</v>
      </c>
      <c r="T7112" s="2" t="str">
        <f>IF(WEEKDAY('Transaction Data'!$A7112,2)&lt;6,"Weekday","Weekend")</f>
        <v>Weekday</v>
      </c>
    </row>
    <row r="7113" ht="15.75" customHeight="1">
      <c r="A7113" s="1">
        <v>45332.0</v>
      </c>
      <c r="B7113" s="2" t="s">
        <v>6567</v>
      </c>
      <c r="C7113" s="2" t="s">
        <v>41</v>
      </c>
      <c r="D7113" s="1">
        <v>23400.0</v>
      </c>
      <c r="E7113" s="2" t="s">
        <v>22</v>
      </c>
      <c r="F7113" s="2">
        <v>431.0</v>
      </c>
      <c r="G7113" s="2" t="s">
        <v>48</v>
      </c>
      <c r="H7113" s="2" t="s">
        <v>49</v>
      </c>
      <c r="I7113" s="2" t="s">
        <v>25</v>
      </c>
      <c r="J7113" s="2" t="str">
        <f t="array" ref="J7113">XLOOKUP('Transaction Data'!$G7113,Product_Code,Biscuit_Brand)</f>
        <v>Lemon Crisps</v>
      </c>
      <c r="K7113" s="2">
        <f t="array" ref="K7113">XLOOKUP('Transaction Data'!$G7113,Product_Code,Cost)</f>
        <v>7</v>
      </c>
      <c r="L7113" s="2">
        <f t="array" ref="L7113">XLOOKUP('Transaction Data'!$G7113,Product_Code,Unit_Price)</f>
        <v>9</v>
      </c>
      <c r="M7113" s="3">
        <f>'Transaction Data'!$F7113*'Transaction Data'!$K7113</f>
        <v>3017</v>
      </c>
      <c r="N7113" s="3">
        <f>'Transaction Data'!$F7113*'Transaction Data'!$L7113</f>
        <v>3879</v>
      </c>
      <c r="O7113" s="3">
        <f>'Transaction Data'!$N7113-'Transaction Data'!$M7113</f>
        <v>862</v>
      </c>
      <c r="P7113" s="2">
        <f>DATEDIF('Transaction Data'!$D7113,'Transaction Data'!$A7113,"y")</f>
        <v>60</v>
      </c>
      <c r="Q7113" s="2" t="str">
        <f>FLOOR('Transaction Data'!$P7113,15)&amp;"-"&amp;FLOOR('Transaction Data'!$P7113,15)+14</f>
        <v>60-74</v>
      </c>
      <c r="R7113" s="2" t="str">
        <f>IF('Transaction Data'!$L7113&lt;=10,"Less Expensive","Expensive")</f>
        <v>Less Expensive</v>
      </c>
      <c r="S7113" s="4">
        <f>WEEKDAY('Transaction Data'!$A7113)</f>
        <v>7</v>
      </c>
      <c r="T7113" s="2" t="str">
        <f>IF(WEEKDAY('Transaction Data'!$A7113,2)&lt;6,"Weekday","Weekend")</f>
        <v>Weekend</v>
      </c>
    </row>
    <row r="7114" ht="15.75" customHeight="1">
      <c r="A7114" s="1">
        <v>45315.0</v>
      </c>
      <c r="B7114" s="2" t="s">
        <v>6568</v>
      </c>
      <c r="C7114" s="2" t="s">
        <v>32</v>
      </c>
      <c r="D7114" s="1">
        <v>22269.0</v>
      </c>
      <c r="E7114" s="2" t="s">
        <v>22</v>
      </c>
      <c r="F7114" s="2">
        <v>492.0</v>
      </c>
      <c r="G7114" s="2" t="s">
        <v>60</v>
      </c>
      <c r="H7114" s="2" t="s">
        <v>52</v>
      </c>
      <c r="I7114" s="2" t="s">
        <v>25</v>
      </c>
      <c r="J7114" s="2" t="str">
        <f t="array" ref="J7114">XLOOKUP('Transaction Data'!$G7114,Product_Code,Biscuit_Brand)</f>
        <v>Peanut Butter Bites</v>
      </c>
      <c r="K7114" s="2">
        <f t="array" ref="K7114">XLOOKUP('Transaction Data'!$G7114,Product_Code,Cost)</f>
        <v>5</v>
      </c>
      <c r="L7114" s="2">
        <f t="array" ref="L7114">XLOOKUP('Transaction Data'!$G7114,Product_Code,Unit_Price)</f>
        <v>7</v>
      </c>
      <c r="M7114" s="3">
        <f>'Transaction Data'!$F7114*'Transaction Data'!$K7114</f>
        <v>2460</v>
      </c>
      <c r="N7114" s="3">
        <f>'Transaction Data'!$F7114*'Transaction Data'!$L7114</f>
        <v>3444</v>
      </c>
      <c r="O7114" s="3">
        <f>'Transaction Data'!$N7114-'Transaction Data'!$M7114</f>
        <v>984</v>
      </c>
      <c r="P7114" s="2">
        <f>DATEDIF('Transaction Data'!$D7114,'Transaction Data'!$A7114,"y")</f>
        <v>63</v>
      </c>
      <c r="Q7114" s="2" t="str">
        <f>FLOOR('Transaction Data'!$P7114,15)&amp;"-"&amp;FLOOR('Transaction Data'!$P7114,15)+14</f>
        <v>60-74</v>
      </c>
      <c r="R7114" s="2" t="str">
        <f>IF('Transaction Data'!$L7114&lt;=10,"Less Expensive","Expensive")</f>
        <v>Less Expensive</v>
      </c>
      <c r="S7114" s="4">
        <f>WEEKDAY('Transaction Data'!$A7114)</f>
        <v>4</v>
      </c>
      <c r="T7114" s="2" t="str">
        <f>IF(WEEKDAY('Transaction Data'!$A7114,2)&lt;6,"Weekday","Weekend")</f>
        <v>Weekday</v>
      </c>
    </row>
    <row r="7115" ht="15.75" customHeight="1">
      <c r="A7115" s="1">
        <v>45387.0</v>
      </c>
      <c r="B7115" s="2" t="s">
        <v>6569</v>
      </c>
      <c r="C7115" s="2" t="s">
        <v>78</v>
      </c>
      <c r="D7115" s="1">
        <v>27912.0</v>
      </c>
      <c r="E7115" s="2" t="s">
        <v>37</v>
      </c>
      <c r="F7115" s="2">
        <v>163.0</v>
      </c>
      <c r="G7115" s="2" t="s">
        <v>23</v>
      </c>
      <c r="H7115" s="2" t="s">
        <v>34</v>
      </c>
      <c r="I7115" s="2" t="s">
        <v>25</v>
      </c>
      <c r="J7115" s="2" t="str">
        <f t="array" ref="J7115">XLOOKUP('Transaction Data'!$G7115,Product_Code,Biscuit_Brand)</f>
        <v>Cinnamon Swirls</v>
      </c>
      <c r="K7115" s="2">
        <f t="array" ref="K7115">XLOOKUP('Transaction Data'!$G7115,Product_Code,Cost)</f>
        <v>10</v>
      </c>
      <c r="L7115" s="2">
        <f t="array" ref="L7115">XLOOKUP('Transaction Data'!$G7115,Product_Code,Unit_Price)</f>
        <v>14</v>
      </c>
      <c r="M7115" s="3">
        <f>'Transaction Data'!$F7115*'Transaction Data'!$K7115</f>
        <v>1630</v>
      </c>
      <c r="N7115" s="3">
        <f>'Transaction Data'!$F7115*'Transaction Data'!$L7115</f>
        <v>2282</v>
      </c>
      <c r="O7115" s="3">
        <f>'Transaction Data'!$N7115-'Transaction Data'!$M7115</f>
        <v>652</v>
      </c>
      <c r="P7115" s="2">
        <f>DATEDIF('Transaction Data'!$D7115,'Transaction Data'!$A7115,"y")</f>
        <v>47</v>
      </c>
      <c r="Q7115" s="2" t="str">
        <f>FLOOR('Transaction Data'!$P7115,15)&amp;"-"&amp;FLOOR('Transaction Data'!$P7115,15)+14</f>
        <v>45-59</v>
      </c>
      <c r="R7115" s="2" t="str">
        <f>IF('Transaction Data'!$L7115&lt;=10,"Less Expensive","Expensive")</f>
        <v>Expensive</v>
      </c>
      <c r="S7115" s="4">
        <f>WEEKDAY('Transaction Data'!$A7115)</f>
        <v>6</v>
      </c>
      <c r="T7115" s="2" t="str">
        <f>IF(WEEKDAY('Transaction Data'!$A7115,2)&lt;6,"Weekday","Weekend")</f>
        <v>Weekday</v>
      </c>
    </row>
    <row r="7116" ht="15.75" customHeight="1">
      <c r="A7116" s="1">
        <v>45502.0</v>
      </c>
      <c r="B7116" s="2" t="s">
        <v>6570</v>
      </c>
      <c r="C7116" s="2" t="s">
        <v>69</v>
      </c>
      <c r="D7116" s="1">
        <v>31351.0</v>
      </c>
      <c r="E7116" s="2" t="s">
        <v>37</v>
      </c>
      <c r="F7116" s="2">
        <v>71.0</v>
      </c>
      <c r="G7116" s="2" t="s">
        <v>23</v>
      </c>
      <c r="H7116" s="2" t="s">
        <v>34</v>
      </c>
      <c r="I7116" s="2" t="s">
        <v>25</v>
      </c>
      <c r="J7116" s="2" t="str">
        <f t="array" ref="J7116">XLOOKUP('Transaction Data'!$G7116,Product_Code,Biscuit_Brand)</f>
        <v>Cinnamon Swirls</v>
      </c>
      <c r="K7116" s="2">
        <f t="array" ref="K7116">XLOOKUP('Transaction Data'!$G7116,Product_Code,Cost)</f>
        <v>10</v>
      </c>
      <c r="L7116" s="2">
        <f t="array" ref="L7116">XLOOKUP('Transaction Data'!$G7116,Product_Code,Unit_Price)</f>
        <v>14</v>
      </c>
      <c r="M7116" s="3">
        <f>'Transaction Data'!$F7116*'Transaction Data'!$K7116</f>
        <v>710</v>
      </c>
      <c r="N7116" s="3">
        <f>'Transaction Data'!$F7116*'Transaction Data'!$L7116</f>
        <v>994</v>
      </c>
      <c r="O7116" s="3">
        <f>'Transaction Data'!$N7116-'Transaction Data'!$M7116</f>
        <v>284</v>
      </c>
      <c r="P7116" s="2">
        <f>DATEDIF('Transaction Data'!$D7116,'Transaction Data'!$A7116,"y")</f>
        <v>38</v>
      </c>
      <c r="Q7116" s="2" t="str">
        <f>FLOOR('Transaction Data'!$P7116,15)&amp;"-"&amp;FLOOR('Transaction Data'!$P7116,15)+14</f>
        <v>30-44</v>
      </c>
      <c r="R7116" s="2" t="str">
        <f>IF('Transaction Data'!$L7116&lt;=10,"Less Expensive","Expensive")</f>
        <v>Expensive</v>
      </c>
      <c r="S7116" s="4">
        <f>WEEKDAY('Transaction Data'!$A7116)</f>
        <v>2</v>
      </c>
      <c r="T7116" s="2" t="str">
        <f>IF(WEEKDAY('Transaction Data'!$A7116,2)&lt;6,"Weekday","Weekend")</f>
        <v>Weekday</v>
      </c>
    </row>
    <row r="7117" ht="15.75" customHeight="1">
      <c r="A7117" s="1">
        <v>45347.0</v>
      </c>
      <c r="B7117" s="2" t="s">
        <v>6571</v>
      </c>
      <c r="C7117" s="2" t="s">
        <v>65</v>
      </c>
      <c r="D7117" s="1">
        <v>28201.0</v>
      </c>
      <c r="E7117" s="2" t="s">
        <v>27</v>
      </c>
      <c r="F7117" s="2">
        <v>208.0</v>
      </c>
      <c r="G7117" s="2" t="s">
        <v>38</v>
      </c>
      <c r="H7117" s="2" t="s">
        <v>39</v>
      </c>
      <c r="I7117" s="2" t="s">
        <v>25</v>
      </c>
      <c r="J7117" s="2" t="str">
        <f t="array" ref="J7117">XLOOKUP('Transaction Data'!$G7117,Product_Code,Biscuit_Brand)</f>
        <v>Ginger Snaps</v>
      </c>
      <c r="K7117" s="2">
        <f t="array" ref="K7117">XLOOKUP('Transaction Data'!$G7117,Product_Code,Cost)</f>
        <v>14</v>
      </c>
      <c r="L7117" s="2">
        <f t="array" ref="L7117">XLOOKUP('Transaction Data'!$G7117,Product_Code,Unit_Price)</f>
        <v>28</v>
      </c>
      <c r="M7117" s="3">
        <f>'Transaction Data'!$F7117*'Transaction Data'!$K7117</f>
        <v>2912</v>
      </c>
      <c r="N7117" s="3">
        <f>'Transaction Data'!$F7117*'Transaction Data'!$L7117</f>
        <v>5824</v>
      </c>
      <c r="O7117" s="3">
        <f>'Transaction Data'!$N7117-'Transaction Data'!$M7117</f>
        <v>2912</v>
      </c>
      <c r="P7117" s="2">
        <f>DATEDIF('Transaction Data'!$D7117,'Transaction Data'!$A7117,"y")</f>
        <v>46</v>
      </c>
      <c r="Q7117" s="2" t="str">
        <f>FLOOR('Transaction Data'!$P7117,15)&amp;"-"&amp;FLOOR('Transaction Data'!$P7117,15)+14</f>
        <v>45-59</v>
      </c>
      <c r="R7117" s="2" t="str">
        <f>IF('Transaction Data'!$L7117&lt;=10,"Less Expensive","Expensive")</f>
        <v>Expensive</v>
      </c>
      <c r="S7117" s="4">
        <f>WEEKDAY('Transaction Data'!$A7117)</f>
        <v>1</v>
      </c>
      <c r="T7117" s="2" t="str">
        <f>IF(WEEKDAY('Transaction Data'!$A7117,2)&lt;6,"Weekday","Weekend")</f>
        <v>Weekend</v>
      </c>
    </row>
    <row r="7118" ht="15.75" customHeight="1">
      <c r="A7118" s="1">
        <v>45375.0</v>
      </c>
      <c r="B7118" s="2" t="s">
        <v>6572</v>
      </c>
      <c r="C7118" s="2" t="s">
        <v>65</v>
      </c>
      <c r="D7118" s="1">
        <v>31427.0</v>
      </c>
      <c r="E7118" s="2" t="s">
        <v>22</v>
      </c>
      <c r="F7118" s="2">
        <v>128.0</v>
      </c>
      <c r="G7118" s="2" t="s">
        <v>44</v>
      </c>
      <c r="H7118" s="2" t="s">
        <v>42</v>
      </c>
      <c r="I7118" s="2" t="s">
        <v>25</v>
      </c>
      <c r="J7118" s="2" t="str">
        <f t="array" ref="J7118">XLOOKUP('Transaction Data'!$G7118,Product_Code,Biscuit_Brand)</f>
        <v>Butter Crunch</v>
      </c>
      <c r="K7118" s="2">
        <f t="array" ref="K7118">XLOOKUP('Transaction Data'!$G7118,Product_Code,Cost)</f>
        <v>10</v>
      </c>
      <c r="L7118" s="2">
        <f t="array" ref="L7118">XLOOKUP('Transaction Data'!$G7118,Product_Code,Unit_Price)</f>
        <v>11</v>
      </c>
      <c r="M7118" s="3">
        <f>'Transaction Data'!$F7118*'Transaction Data'!$K7118</f>
        <v>1280</v>
      </c>
      <c r="N7118" s="3">
        <f>'Transaction Data'!$F7118*'Transaction Data'!$L7118</f>
        <v>1408</v>
      </c>
      <c r="O7118" s="3">
        <f>'Transaction Data'!$N7118-'Transaction Data'!$M7118</f>
        <v>128</v>
      </c>
      <c r="P7118" s="2">
        <f>DATEDIF('Transaction Data'!$D7118,'Transaction Data'!$A7118,"y")</f>
        <v>38</v>
      </c>
      <c r="Q7118" s="2" t="str">
        <f>FLOOR('Transaction Data'!$P7118,15)&amp;"-"&amp;FLOOR('Transaction Data'!$P7118,15)+14</f>
        <v>30-44</v>
      </c>
      <c r="R7118" s="2" t="str">
        <f>IF('Transaction Data'!$L7118&lt;=10,"Less Expensive","Expensive")</f>
        <v>Expensive</v>
      </c>
      <c r="S7118" s="4">
        <f>WEEKDAY('Transaction Data'!$A7118)</f>
        <v>1</v>
      </c>
      <c r="T7118" s="2" t="str">
        <f>IF(WEEKDAY('Transaction Data'!$A7118,2)&lt;6,"Weekday","Weekend")</f>
        <v>Weekend</v>
      </c>
    </row>
    <row r="7119" ht="15.75" customHeight="1">
      <c r="A7119" s="1">
        <v>45342.0</v>
      </c>
      <c r="B7119" s="2" t="s">
        <v>6573</v>
      </c>
      <c r="C7119" s="2" t="s">
        <v>32</v>
      </c>
      <c r="D7119" s="1">
        <v>29074.0</v>
      </c>
      <c r="E7119" s="2" t="s">
        <v>27</v>
      </c>
      <c r="F7119" s="2">
        <v>30.0</v>
      </c>
      <c r="G7119" s="2" t="s">
        <v>48</v>
      </c>
      <c r="H7119" s="2" t="s">
        <v>45</v>
      </c>
      <c r="I7119" s="2" t="s">
        <v>25</v>
      </c>
      <c r="J7119" s="2" t="str">
        <f t="array" ref="J7119">XLOOKUP('Transaction Data'!$G7119,Product_Code,Biscuit_Brand)</f>
        <v>Lemon Crisps</v>
      </c>
      <c r="K7119" s="2">
        <f t="array" ref="K7119">XLOOKUP('Transaction Data'!$G7119,Product_Code,Cost)</f>
        <v>7</v>
      </c>
      <c r="L7119" s="2">
        <f t="array" ref="L7119">XLOOKUP('Transaction Data'!$G7119,Product_Code,Unit_Price)</f>
        <v>9</v>
      </c>
      <c r="M7119" s="3">
        <f>'Transaction Data'!$F7119*'Transaction Data'!$K7119</f>
        <v>210</v>
      </c>
      <c r="N7119" s="3">
        <f>'Transaction Data'!$F7119*'Transaction Data'!$L7119</f>
        <v>270</v>
      </c>
      <c r="O7119" s="3">
        <f>'Transaction Data'!$N7119-'Transaction Data'!$M7119</f>
        <v>60</v>
      </c>
      <c r="P7119" s="2">
        <f>DATEDIF('Transaction Data'!$D7119,'Transaction Data'!$A7119,"y")</f>
        <v>44</v>
      </c>
      <c r="Q7119" s="2" t="str">
        <f>FLOOR('Transaction Data'!$P7119,15)&amp;"-"&amp;FLOOR('Transaction Data'!$P7119,15)+14</f>
        <v>30-44</v>
      </c>
      <c r="R7119" s="2" t="str">
        <f>IF('Transaction Data'!$L7119&lt;=10,"Less Expensive","Expensive")</f>
        <v>Less Expensive</v>
      </c>
      <c r="S7119" s="4">
        <f>WEEKDAY('Transaction Data'!$A7119)</f>
        <v>3</v>
      </c>
      <c r="T7119" s="2" t="str">
        <f>IF(WEEKDAY('Transaction Data'!$A7119,2)&lt;6,"Weekday","Weekend")</f>
        <v>Weekday</v>
      </c>
    </row>
    <row r="7120" ht="15.75" customHeight="1">
      <c r="A7120" s="1">
        <v>45354.0</v>
      </c>
      <c r="B7120" s="2" t="s">
        <v>6574</v>
      </c>
      <c r="C7120" s="2" t="s">
        <v>65</v>
      </c>
      <c r="D7120" s="1">
        <v>27568.0</v>
      </c>
      <c r="E7120" s="2" t="s">
        <v>27</v>
      </c>
      <c r="F7120" s="2">
        <v>124.0</v>
      </c>
      <c r="G7120" s="2" t="s">
        <v>57</v>
      </c>
      <c r="H7120" s="2" t="s">
        <v>49</v>
      </c>
      <c r="I7120" s="2" t="s">
        <v>25</v>
      </c>
      <c r="J7120" s="2" t="str">
        <f t="array" ref="J7120">XLOOKUP('Transaction Data'!$G7120,Product_Code,Biscuit_Brand)</f>
        <v>Oatmeal Cookies</v>
      </c>
      <c r="K7120" s="2">
        <f t="array" ref="K7120">XLOOKUP('Transaction Data'!$G7120,Product_Code,Cost)</f>
        <v>19</v>
      </c>
      <c r="L7120" s="2">
        <f t="array" ref="L7120">XLOOKUP('Transaction Data'!$G7120,Product_Code,Unit_Price)</f>
        <v>23</v>
      </c>
      <c r="M7120" s="3">
        <f>'Transaction Data'!$F7120*'Transaction Data'!$K7120</f>
        <v>2356</v>
      </c>
      <c r="N7120" s="3">
        <f>'Transaction Data'!$F7120*'Transaction Data'!$L7120</f>
        <v>2852</v>
      </c>
      <c r="O7120" s="3">
        <f>'Transaction Data'!$N7120-'Transaction Data'!$M7120</f>
        <v>496</v>
      </c>
      <c r="P7120" s="2">
        <f>DATEDIF('Transaction Data'!$D7120,'Transaction Data'!$A7120,"y")</f>
        <v>48</v>
      </c>
      <c r="Q7120" s="2" t="str">
        <f>FLOOR('Transaction Data'!$P7120,15)&amp;"-"&amp;FLOOR('Transaction Data'!$P7120,15)+14</f>
        <v>45-59</v>
      </c>
      <c r="R7120" s="2" t="str">
        <f>IF('Transaction Data'!$L7120&lt;=10,"Less Expensive","Expensive")</f>
        <v>Expensive</v>
      </c>
      <c r="S7120" s="4">
        <f>WEEKDAY('Transaction Data'!$A7120)</f>
        <v>1</v>
      </c>
      <c r="T7120" s="2" t="str">
        <f>IF(WEEKDAY('Transaction Data'!$A7120,2)&lt;6,"Weekday","Weekend")</f>
        <v>Weekend</v>
      </c>
    </row>
    <row r="7121" ht="15.75" customHeight="1">
      <c r="A7121" s="1">
        <v>45400.0</v>
      </c>
      <c r="B7121" s="2" t="s">
        <v>6575</v>
      </c>
      <c r="C7121" s="2" t="s">
        <v>21</v>
      </c>
      <c r="D7121" s="1">
        <v>23753.0</v>
      </c>
      <c r="E7121" s="2" t="s">
        <v>63</v>
      </c>
      <c r="F7121" s="2">
        <v>59.0</v>
      </c>
      <c r="G7121" s="2" t="s">
        <v>44</v>
      </c>
      <c r="H7121" s="2" t="s">
        <v>52</v>
      </c>
      <c r="I7121" s="2" t="s">
        <v>25</v>
      </c>
      <c r="J7121" s="2" t="str">
        <f t="array" ref="J7121">XLOOKUP('Transaction Data'!$G7121,Product_Code,Biscuit_Brand)</f>
        <v>Butter Crunch</v>
      </c>
      <c r="K7121" s="2">
        <f t="array" ref="K7121">XLOOKUP('Transaction Data'!$G7121,Product_Code,Cost)</f>
        <v>10</v>
      </c>
      <c r="L7121" s="2">
        <f t="array" ref="L7121">XLOOKUP('Transaction Data'!$G7121,Product_Code,Unit_Price)</f>
        <v>11</v>
      </c>
      <c r="M7121" s="3">
        <f>'Transaction Data'!$F7121*'Transaction Data'!$K7121</f>
        <v>590</v>
      </c>
      <c r="N7121" s="3">
        <f>'Transaction Data'!$F7121*'Transaction Data'!$L7121</f>
        <v>649</v>
      </c>
      <c r="O7121" s="3">
        <f>'Transaction Data'!$N7121-'Transaction Data'!$M7121</f>
        <v>59</v>
      </c>
      <c r="P7121" s="2">
        <f>DATEDIF('Transaction Data'!$D7121,'Transaction Data'!$A7121,"y")</f>
        <v>59</v>
      </c>
      <c r="Q7121" s="2" t="str">
        <f>FLOOR('Transaction Data'!$P7121,15)&amp;"-"&amp;FLOOR('Transaction Data'!$P7121,15)+14</f>
        <v>45-59</v>
      </c>
      <c r="R7121" s="2" t="str">
        <f>IF('Transaction Data'!$L7121&lt;=10,"Less Expensive","Expensive")</f>
        <v>Expensive</v>
      </c>
      <c r="S7121" s="4">
        <f>WEEKDAY('Transaction Data'!$A7121)</f>
        <v>5</v>
      </c>
      <c r="T7121" s="2" t="str">
        <f>IF(WEEKDAY('Transaction Data'!$A7121,2)&lt;6,"Weekday","Weekend")</f>
        <v>Weekday</v>
      </c>
    </row>
    <row r="7122" ht="15.75" customHeight="1">
      <c r="A7122" s="1">
        <v>45408.0</v>
      </c>
      <c r="B7122" s="2" t="s">
        <v>6576</v>
      </c>
      <c r="C7122" s="2" t="s">
        <v>21</v>
      </c>
      <c r="D7122" s="1">
        <v>21615.0</v>
      </c>
      <c r="E7122" s="2" t="s">
        <v>22</v>
      </c>
      <c r="F7122" s="2">
        <v>412.0</v>
      </c>
      <c r="G7122" s="2" t="s">
        <v>28</v>
      </c>
      <c r="H7122" s="2" t="s">
        <v>49</v>
      </c>
      <c r="I7122" s="2" t="s">
        <v>25</v>
      </c>
      <c r="J7122" s="2" t="str">
        <f t="array" ref="J7122">XLOOKUP('Transaction Data'!$G7122,Product_Code,Biscuit_Brand)</f>
        <v>Shortbread</v>
      </c>
      <c r="K7122" s="2">
        <f t="array" ref="K7122">XLOOKUP('Transaction Data'!$G7122,Product_Code,Cost)</f>
        <v>10</v>
      </c>
      <c r="L7122" s="2">
        <f t="array" ref="L7122">XLOOKUP('Transaction Data'!$G7122,Product_Code,Unit_Price)</f>
        <v>45</v>
      </c>
      <c r="M7122" s="3">
        <f>'Transaction Data'!$F7122*'Transaction Data'!$K7122</f>
        <v>4120</v>
      </c>
      <c r="N7122" s="3">
        <f>'Transaction Data'!$F7122*'Transaction Data'!$L7122</f>
        <v>18540</v>
      </c>
      <c r="O7122" s="3">
        <f>'Transaction Data'!$N7122-'Transaction Data'!$M7122</f>
        <v>14420</v>
      </c>
      <c r="P7122" s="2">
        <f>DATEDIF('Transaction Data'!$D7122,'Transaction Data'!$A7122,"y")</f>
        <v>65</v>
      </c>
      <c r="Q7122" s="2" t="str">
        <f>FLOOR('Transaction Data'!$P7122,15)&amp;"-"&amp;FLOOR('Transaction Data'!$P7122,15)+14</f>
        <v>60-74</v>
      </c>
      <c r="R7122" s="2" t="str">
        <f>IF('Transaction Data'!$L7122&lt;=10,"Less Expensive","Expensive")</f>
        <v>Expensive</v>
      </c>
      <c r="S7122" s="4">
        <f>WEEKDAY('Transaction Data'!$A7122)</f>
        <v>6</v>
      </c>
      <c r="T7122" s="2" t="str">
        <f>IF(WEEKDAY('Transaction Data'!$A7122,2)&lt;6,"Weekday","Weekend")</f>
        <v>Weekday</v>
      </c>
    </row>
    <row r="7123" ht="15.75" customHeight="1">
      <c r="A7123" s="1">
        <v>45413.0</v>
      </c>
      <c r="B7123" s="2" t="s">
        <v>6577</v>
      </c>
      <c r="C7123" s="2" t="s">
        <v>47</v>
      </c>
      <c r="D7123" s="1">
        <v>21912.0</v>
      </c>
      <c r="E7123" s="2" t="s">
        <v>22</v>
      </c>
      <c r="F7123" s="2">
        <v>491.0</v>
      </c>
      <c r="G7123" s="2" t="s">
        <v>55</v>
      </c>
      <c r="H7123" s="2" t="s">
        <v>52</v>
      </c>
      <c r="I7123" s="2" t="s">
        <v>25</v>
      </c>
      <c r="J7123" s="2" t="str">
        <f t="array" ref="J7123">XLOOKUP('Transaction Data'!$G7123,Product_Code,Biscuit_Brand)</f>
        <v>Vanilla Wafers</v>
      </c>
      <c r="K7123" s="2">
        <f t="array" ref="K7123">XLOOKUP('Transaction Data'!$G7123,Product_Code,Cost)</f>
        <v>18</v>
      </c>
      <c r="L7123" s="2">
        <f t="array" ref="L7123">XLOOKUP('Transaction Data'!$G7123,Product_Code,Unit_Price)</f>
        <v>36</v>
      </c>
      <c r="M7123" s="3">
        <f>'Transaction Data'!$F7123*'Transaction Data'!$K7123</f>
        <v>8838</v>
      </c>
      <c r="N7123" s="3">
        <f>'Transaction Data'!$F7123*'Transaction Data'!$L7123</f>
        <v>17676</v>
      </c>
      <c r="O7123" s="3">
        <f>'Transaction Data'!$N7123-'Transaction Data'!$M7123</f>
        <v>8838</v>
      </c>
      <c r="P7123" s="2">
        <f>DATEDIF('Transaction Data'!$D7123,'Transaction Data'!$A7123,"y")</f>
        <v>64</v>
      </c>
      <c r="Q7123" s="2" t="str">
        <f>FLOOR('Transaction Data'!$P7123,15)&amp;"-"&amp;FLOOR('Transaction Data'!$P7123,15)+14</f>
        <v>60-74</v>
      </c>
      <c r="R7123" s="2" t="str">
        <f>IF('Transaction Data'!$L7123&lt;=10,"Less Expensive","Expensive")</f>
        <v>Expensive</v>
      </c>
      <c r="S7123" s="4">
        <f>WEEKDAY('Transaction Data'!$A7123)</f>
        <v>4</v>
      </c>
      <c r="T7123" s="2" t="str">
        <f>IF(WEEKDAY('Transaction Data'!$A7123,2)&lt;6,"Weekday","Weekend")</f>
        <v>Weekday</v>
      </c>
    </row>
    <row r="7124" ht="15.75" customHeight="1">
      <c r="A7124" s="1">
        <v>45342.0</v>
      </c>
      <c r="B7124" s="2" t="s">
        <v>6578</v>
      </c>
      <c r="C7124" s="2" t="s">
        <v>69</v>
      </c>
      <c r="D7124" s="1">
        <v>23399.0</v>
      </c>
      <c r="E7124" s="2" t="s">
        <v>63</v>
      </c>
      <c r="F7124" s="2">
        <v>199.0</v>
      </c>
      <c r="G7124" s="2" t="s">
        <v>61</v>
      </c>
      <c r="H7124" s="2" t="s">
        <v>52</v>
      </c>
      <c r="I7124" s="2" t="s">
        <v>25</v>
      </c>
      <c r="J7124" s="2" t="str">
        <f t="array" ref="J7124">XLOOKUP('Transaction Data'!$G7124,Product_Code,Biscuit_Brand)</f>
        <v>Choco Delight</v>
      </c>
      <c r="K7124" s="2">
        <f t="array" ref="K7124">XLOOKUP('Transaction Data'!$G7124,Product_Code,Cost)</f>
        <v>3</v>
      </c>
      <c r="L7124" s="2">
        <f t="array" ref="L7124">XLOOKUP('Transaction Data'!$G7124,Product_Code,Unit_Price)</f>
        <v>5</v>
      </c>
      <c r="M7124" s="3">
        <f>'Transaction Data'!$F7124*'Transaction Data'!$K7124</f>
        <v>597</v>
      </c>
      <c r="N7124" s="3">
        <f>'Transaction Data'!$F7124*'Transaction Data'!$L7124</f>
        <v>995</v>
      </c>
      <c r="O7124" s="3">
        <f>'Transaction Data'!$N7124-'Transaction Data'!$M7124</f>
        <v>398</v>
      </c>
      <c r="P7124" s="2">
        <f>DATEDIF('Transaction Data'!$D7124,'Transaction Data'!$A7124,"y")</f>
        <v>60</v>
      </c>
      <c r="Q7124" s="2" t="str">
        <f>FLOOR('Transaction Data'!$P7124,15)&amp;"-"&amp;FLOOR('Transaction Data'!$P7124,15)+14</f>
        <v>60-74</v>
      </c>
      <c r="R7124" s="2" t="str">
        <f>IF('Transaction Data'!$L7124&lt;=10,"Less Expensive","Expensive")</f>
        <v>Less Expensive</v>
      </c>
      <c r="S7124" s="4">
        <f>WEEKDAY('Transaction Data'!$A7124)</f>
        <v>3</v>
      </c>
      <c r="T7124" s="2" t="str">
        <f>IF(WEEKDAY('Transaction Data'!$A7124,2)&lt;6,"Weekday","Weekend")</f>
        <v>Weekday</v>
      </c>
    </row>
    <row r="7125" ht="15.75" customHeight="1">
      <c r="A7125" s="1">
        <v>45319.0</v>
      </c>
      <c r="B7125" s="2" t="s">
        <v>6579</v>
      </c>
      <c r="C7125" s="2" t="s">
        <v>32</v>
      </c>
      <c r="D7125" s="1">
        <v>18836.0</v>
      </c>
      <c r="E7125" s="2" t="s">
        <v>27</v>
      </c>
      <c r="F7125" s="2">
        <v>76.0</v>
      </c>
      <c r="G7125" s="2" t="s">
        <v>38</v>
      </c>
      <c r="H7125" s="2" t="s">
        <v>45</v>
      </c>
      <c r="I7125" s="2" t="s">
        <v>25</v>
      </c>
      <c r="J7125" s="2" t="str">
        <f t="array" ref="J7125">XLOOKUP('Transaction Data'!$G7125,Product_Code,Biscuit_Brand)</f>
        <v>Ginger Snaps</v>
      </c>
      <c r="K7125" s="2">
        <f t="array" ref="K7125">XLOOKUP('Transaction Data'!$G7125,Product_Code,Cost)</f>
        <v>14</v>
      </c>
      <c r="L7125" s="2">
        <f t="array" ref="L7125">XLOOKUP('Transaction Data'!$G7125,Product_Code,Unit_Price)</f>
        <v>28</v>
      </c>
      <c r="M7125" s="3">
        <f>'Transaction Data'!$F7125*'Transaction Data'!$K7125</f>
        <v>1064</v>
      </c>
      <c r="N7125" s="3">
        <f>'Transaction Data'!$F7125*'Transaction Data'!$L7125</f>
        <v>2128</v>
      </c>
      <c r="O7125" s="3">
        <f>'Transaction Data'!$N7125-'Transaction Data'!$M7125</f>
        <v>1064</v>
      </c>
      <c r="P7125" s="2">
        <f>DATEDIF('Transaction Data'!$D7125,'Transaction Data'!$A7125,"y")</f>
        <v>72</v>
      </c>
      <c r="Q7125" s="2" t="str">
        <f>FLOOR('Transaction Data'!$P7125,15)&amp;"-"&amp;FLOOR('Transaction Data'!$P7125,15)+14</f>
        <v>60-74</v>
      </c>
      <c r="R7125" s="2" t="str">
        <f>IF('Transaction Data'!$L7125&lt;=10,"Less Expensive","Expensive")</f>
        <v>Expensive</v>
      </c>
      <c r="S7125" s="4">
        <f>WEEKDAY('Transaction Data'!$A7125)</f>
        <v>1</v>
      </c>
      <c r="T7125" s="2" t="str">
        <f>IF(WEEKDAY('Transaction Data'!$A7125,2)&lt;6,"Weekday","Weekend")</f>
        <v>Weekend</v>
      </c>
    </row>
    <row r="7126" ht="15.75" customHeight="1">
      <c r="A7126" s="1">
        <v>45464.0</v>
      </c>
      <c r="B7126" s="2" t="s">
        <v>6580</v>
      </c>
      <c r="C7126" s="2" t="s">
        <v>32</v>
      </c>
      <c r="D7126" s="1">
        <v>26370.0</v>
      </c>
      <c r="E7126" s="2" t="s">
        <v>22</v>
      </c>
      <c r="F7126" s="2">
        <v>491.0</v>
      </c>
      <c r="G7126" s="2" t="s">
        <v>57</v>
      </c>
      <c r="H7126" s="2" t="s">
        <v>49</v>
      </c>
      <c r="I7126" s="2" t="s">
        <v>25</v>
      </c>
      <c r="J7126" s="2" t="str">
        <f t="array" ref="J7126">XLOOKUP('Transaction Data'!$G7126,Product_Code,Biscuit_Brand)</f>
        <v>Oatmeal Cookies</v>
      </c>
      <c r="K7126" s="2">
        <f t="array" ref="K7126">XLOOKUP('Transaction Data'!$G7126,Product_Code,Cost)</f>
        <v>19</v>
      </c>
      <c r="L7126" s="2">
        <f t="array" ref="L7126">XLOOKUP('Transaction Data'!$G7126,Product_Code,Unit_Price)</f>
        <v>23</v>
      </c>
      <c r="M7126" s="3">
        <f>'Transaction Data'!$F7126*'Transaction Data'!$K7126</f>
        <v>9329</v>
      </c>
      <c r="N7126" s="3">
        <f>'Transaction Data'!$F7126*'Transaction Data'!$L7126</f>
        <v>11293</v>
      </c>
      <c r="O7126" s="3">
        <f>'Transaction Data'!$N7126-'Transaction Data'!$M7126</f>
        <v>1964</v>
      </c>
      <c r="P7126" s="2">
        <f>DATEDIF('Transaction Data'!$D7126,'Transaction Data'!$A7126,"y")</f>
        <v>52</v>
      </c>
      <c r="Q7126" s="2" t="str">
        <f>FLOOR('Transaction Data'!$P7126,15)&amp;"-"&amp;FLOOR('Transaction Data'!$P7126,15)+14</f>
        <v>45-59</v>
      </c>
      <c r="R7126" s="2" t="str">
        <f>IF('Transaction Data'!$L7126&lt;=10,"Less Expensive","Expensive")</f>
        <v>Expensive</v>
      </c>
      <c r="S7126" s="4">
        <f>WEEKDAY('Transaction Data'!$A7126)</f>
        <v>6</v>
      </c>
      <c r="T7126" s="2" t="str">
        <f>IF(WEEKDAY('Transaction Data'!$A7126,2)&lt;6,"Weekday","Weekend")</f>
        <v>Weekday</v>
      </c>
    </row>
    <row r="7127" ht="15.75" customHeight="1">
      <c r="A7127" s="1">
        <v>45441.0</v>
      </c>
      <c r="B7127" s="2" t="s">
        <v>6581</v>
      </c>
      <c r="C7127" s="2" t="s">
        <v>32</v>
      </c>
      <c r="D7127" s="1">
        <v>24255.0</v>
      </c>
      <c r="E7127" s="2" t="s">
        <v>27</v>
      </c>
      <c r="F7127" s="2">
        <v>315.0</v>
      </c>
      <c r="G7127" s="2" t="s">
        <v>44</v>
      </c>
      <c r="H7127" s="2" t="s">
        <v>52</v>
      </c>
      <c r="I7127" s="2" t="s">
        <v>25</v>
      </c>
      <c r="J7127" s="2" t="str">
        <f t="array" ref="J7127">XLOOKUP('Transaction Data'!$G7127,Product_Code,Biscuit_Brand)</f>
        <v>Butter Crunch</v>
      </c>
      <c r="K7127" s="2">
        <f t="array" ref="K7127">XLOOKUP('Transaction Data'!$G7127,Product_Code,Cost)</f>
        <v>10</v>
      </c>
      <c r="L7127" s="2">
        <f t="array" ref="L7127">XLOOKUP('Transaction Data'!$G7127,Product_Code,Unit_Price)</f>
        <v>11</v>
      </c>
      <c r="M7127" s="3">
        <f>'Transaction Data'!$F7127*'Transaction Data'!$K7127</f>
        <v>3150</v>
      </c>
      <c r="N7127" s="3">
        <f>'Transaction Data'!$F7127*'Transaction Data'!$L7127</f>
        <v>3465</v>
      </c>
      <c r="O7127" s="3">
        <f>'Transaction Data'!$N7127-'Transaction Data'!$M7127</f>
        <v>315</v>
      </c>
      <c r="P7127" s="2">
        <f>DATEDIF('Transaction Data'!$D7127,'Transaction Data'!$A7127,"y")</f>
        <v>58</v>
      </c>
      <c r="Q7127" s="2" t="str">
        <f>FLOOR('Transaction Data'!$P7127,15)&amp;"-"&amp;FLOOR('Transaction Data'!$P7127,15)+14</f>
        <v>45-59</v>
      </c>
      <c r="R7127" s="2" t="str">
        <f>IF('Transaction Data'!$L7127&lt;=10,"Less Expensive","Expensive")</f>
        <v>Expensive</v>
      </c>
      <c r="S7127" s="4">
        <f>WEEKDAY('Transaction Data'!$A7127)</f>
        <v>4</v>
      </c>
      <c r="T7127" s="2" t="str">
        <f>IF(WEEKDAY('Transaction Data'!$A7127,2)&lt;6,"Weekday","Weekend")</f>
        <v>Weekday</v>
      </c>
    </row>
    <row r="7128" ht="15.75" customHeight="1">
      <c r="A7128" s="1">
        <v>45320.0</v>
      </c>
      <c r="B7128" s="2" t="s">
        <v>6582</v>
      </c>
      <c r="C7128" s="2" t="s">
        <v>51</v>
      </c>
      <c r="D7128" s="1">
        <v>16790.0</v>
      </c>
      <c r="E7128" s="2" t="s">
        <v>27</v>
      </c>
      <c r="F7128" s="2">
        <v>219.0</v>
      </c>
      <c r="G7128" s="2" t="s">
        <v>60</v>
      </c>
      <c r="H7128" s="2" t="s">
        <v>49</v>
      </c>
      <c r="I7128" s="2" t="s">
        <v>25</v>
      </c>
      <c r="J7128" s="2" t="str">
        <f t="array" ref="J7128">XLOOKUP('Transaction Data'!$G7128,Product_Code,Biscuit_Brand)</f>
        <v>Peanut Butter Bites</v>
      </c>
      <c r="K7128" s="2">
        <f t="array" ref="K7128">XLOOKUP('Transaction Data'!$G7128,Product_Code,Cost)</f>
        <v>5</v>
      </c>
      <c r="L7128" s="2">
        <f t="array" ref="L7128">XLOOKUP('Transaction Data'!$G7128,Product_Code,Unit_Price)</f>
        <v>7</v>
      </c>
      <c r="M7128" s="3">
        <f>'Transaction Data'!$F7128*'Transaction Data'!$K7128</f>
        <v>1095</v>
      </c>
      <c r="N7128" s="3">
        <f>'Transaction Data'!$F7128*'Transaction Data'!$L7128</f>
        <v>1533</v>
      </c>
      <c r="O7128" s="3">
        <f>'Transaction Data'!$N7128-'Transaction Data'!$M7128</f>
        <v>438</v>
      </c>
      <c r="P7128" s="2">
        <f>DATEDIF('Transaction Data'!$D7128,'Transaction Data'!$A7128,"y")</f>
        <v>78</v>
      </c>
      <c r="Q7128" s="2" t="str">
        <f>FLOOR('Transaction Data'!$P7128,15)&amp;"-"&amp;FLOOR('Transaction Data'!$P7128,15)+14</f>
        <v>75-89</v>
      </c>
      <c r="R7128" s="2" t="str">
        <f>IF('Transaction Data'!$L7128&lt;=10,"Less Expensive","Expensive")</f>
        <v>Less Expensive</v>
      </c>
      <c r="S7128" s="4">
        <f>WEEKDAY('Transaction Data'!$A7128)</f>
        <v>2</v>
      </c>
      <c r="T7128" s="2" t="str">
        <f>IF(WEEKDAY('Transaction Data'!$A7128,2)&lt;6,"Weekday","Weekend")</f>
        <v>Weekday</v>
      </c>
    </row>
    <row r="7129" ht="15.75" customHeight="1">
      <c r="A7129" s="1">
        <v>45466.0</v>
      </c>
      <c r="B7129" s="2" t="s">
        <v>6583</v>
      </c>
      <c r="C7129" s="2" t="s">
        <v>78</v>
      </c>
      <c r="D7129" s="1">
        <v>33117.0</v>
      </c>
      <c r="E7129" s="2" t="s">
        <v>37</v>
      </c>
      <c r="F7129" s="2">
        <v>204.0</v>
      </c>
      <c r="G7129" s="2" t="s">
        <v>57</v>
      </c>
      <c r="H7129" s="2" t="s">
        <v>52</v>
      </c>
      <c r="I7129" s="2" t="s">
        <v>25</v>
      </c>
      <c r="J7129" s="2" t="str">
        <f t="array" ref="J7129">XLOOKUP('Transaction Data'!$G7129,Product_Code,Biscuit_Brand)</f>
        <v>Oatmeal Cookies</v>
      </c>
      <c r="K7129" s="2">
        <f t="array" ref="K7129">XLOOKUP('Transaction Data'!$G7129,Product_Code,Cost)</f>
        <v>19</v>
      </c>
      <c r="L7129" s="2">
        <f t="array" ref="L7129">XLOOKUP('Transaction Data'!$G7129,Product_Code,Unit_Price)</f>
        <v>23</v>
      </c>
      <c r="M7129" s="3">
        <f>'Transaction Data'!$F7129*'Transaction Data'!$K7129</f>
        <v>3876</v>
      </c>
      <c r="N7129" s="3">
        <f>'Transaction Data'!$F7129*'Transaction Data'!$L7129</f>
        <v>4692</v>
      </c>
      <c r="O7129" s="3">
        <f>'Transaction Data'!$N7129-'Transaction Data'!$M7129</f>
        <v>816</v>
      </c>
      <c r="P7129" s="2">
        <f>DATEDIF('Transaction Data'!$D7129,'Transaction Data'!$A7129,"y")</f>
        <v>33</v>
      </c>
      <c r="Q7129" s="2" t="str">
        <f>FLOOR('Transaction Data'!$P7129,15)&amp;"-"&amp;FLOOR('Transaction Data'!$P7129,15)+14</f>
        <v>30-44</v>
      </c>
      <c r="R7129" s="2" t="str">
        <f>IF('Transaction Data'!$L7129&lt;=10,"Less Expensive","Expensive")</f>
        <v>Expensive</v>
      </c>
      <c r="S7129" s="4">
        <f>WEEKDAY('Transaction Data'!$A7129)</f>
        <v>1</v>
      </c>
      <c r="T7129" s="2" t="str">
        <f>IF(WEEKDAY('Transaction Data'!$A7129,2)&lt;6,"Weekday","Weekend")</f>
        <v>Weekend</v>
      </c>
    </row>
    <row r="7130" ht="15.75" customHeight="1">
      <c r="A7130" s="1">
        <v>45437.0</v>
      </c>
      <c r="B7130" s="2" t="s">
        <v>6584</v>
      </c>
      <c r="C7130" s="2" t="s">
        <v>72</v>
      </c>
      <c r="D7130" s="1">
        <v>22233.0</v>
      </c>
      <c r="E7130" s="2" t="s">
        <v>37</v>
      </c>
      <c r="F7130" s="2">
        <v>158.0</v>
      </c>
      <c r="G7130" s="2" t="s">
        <v>38</v>
      </c>
      <c r="H7130" s="2" t="s">
        <v>34</v>
      </c>
      <c r="I7130" s="2" t="s">
        <v>25</v>
      </c>
      <c r="J7130" s="2" t="str">
        <f t="array" ref="J7130">XLOOKUP('Transaction Data'!$G7130,Product_Code,Biscuit_Brand)</f>
        <v>Ginger Snaps</v>
      </c>
      <c r="K7130" s="2">
        <f t="array" ref="K7130">XLOOKUP('Transaction Data'!$G7130,Product_Code,Cost)</f>
        <v>14</v>
      </c>
      <c r="L7130" s="2">
        <f t="array" ref="L7130">XLOOKUP('Transaction Data'!$G7130,Product_Code,Unit_Price)</f>
        <v>28</v>
      </c>
      <c r="M7130" s="3">
        <f>'Transaction Data'!$F7130*'Transaction Data'!$K7130</f>
        <v>2212</v>
      </c>
      <c r="N7130" s="3">
        <f>'Transaction Data'!$F7130*'Transaction Data'!$L7130</f>
        <v>4424</v>
      </c>
      <c r="O7130" s="3">
        <f>'Transaction Data'!$N7130-'Transaction Data'!$M7130</f>
        <v>2212</v>
      </c>
      <c r="P7130" s="2">
        <f>DATEDIF('Transaction Data'!$D7130,'Transaction Data'!$A7130,"y")</f>
        <v>63</v>
      </c>
      <c r="Q7130" s="2" t="str">
        <f>FLOOR('Transaction Data'!$P7130,15)&amp;"-"&amp;FLOOR('Transaction Data'!$P7130,15)+14</f>
        <v>60-74</v>
      </c>
      <c r="R7130" s="2" t="str">
        <f>IF('Transaction Data'!$L7130&lt;=10,"Less Expensive","Expensive")</f>
        <v>Expensive</v>
      </c>
      <c r="S7130" s="4">
        <f>WEEKDAY('Transaction Data'!$A7130)</f>
        <v>7</v>
      </c>
      <c r="T7130" s="2" t="str">
        <f>IF(WEEKDAY('Transaction Data'!$A7130,2)&lt;6,"Weekday","Weekend")</f>
        <v>Weekend</v>
      </c>
    </row>
    <row r="7131" ht="15.75" customHeight="1">
      <c r="A7131" s="1">
        <v>45437.0</v>
      </c>
      <c r="B7131" s="2" t="s">
        <v>6585</v>
      </c>
      <c r="C7131" s="2" t="s">
        <v>69</v>
      </c>
      <c r="D7131" s="1">
        <v>37828.0</v>
      </c>
      <c r="E7131" s="2" t="s">
        <v>27</v>
      </c>
      <c r="F7131" s="2">
        <v>318.0</v>
      </c>
      <c r="G7131" s="2" t="s">
        <v>60</v>
      </c>
      <c r="H7131" s="2" t="s">
        <v>34</v>
      </c>
      <c r="I7131" s="2" t="s">
        <v>25</v>
      </c>
      <c r="J7131" s="2" t="str">
        <f t="array" ref="J7131">XLOOKUP('Transaction Data'!$G7131,Product_Code,Biscuit_Brand)</f>
        <v>Peanut Butter Bites</v>
      </c>
      <c r="K7131" s="2">
        <f t="array" ref="K7131">XLOOKUP('Transaction Data'!$G7131,Product_Code,Cost)</f>
        <v>5</v>
      </c>
      <c r="L7131" s="2">
        <f t="array" ref="L7131">XLOOKUP('Transaction Data'!$G7131,Product_Code,Unit_Price)</f>
        <v>7</v>
      </c>
      <c r="M7131" s="3">
        <f>'Transaction Data'!$F7131*'Transaction Data'!$K7131</f>
        <v>1590</v>
      </c>
      <c r="N7131" s="3">
        <f>'Transaction Data'!$F7131*'Transaction Data'!$L7131</f>
        <v>2226</v>
      </c>
      <c r="O7131" s="3">
        <f>'Transaction Data'!$N7131-'Transaction Data'!$M7131</f>
        <v>636</v>
      </c>
      <c r="P7131" s="2">
        <f>DATEDIF('Transaction Data'!$D7131,'Transaction Data'!$A7131,"y")</f>
        <v>20</v>
      </c>
      <c r="Q7131" s="2" t="str">
        <f>FLOOR('Transaction Data'!$P7131,15)&amp;"-"&amp;FLOOR('Transaction Data'!$P7131,15)+14</f>
        <v>15-29</v>
      </c>
      <c r="R7131" s="2" t="str">
        <f>IF('Transaction Data'!$L7131&lt;=10,"Less Expensive","Expensive")</f>
        <v>Less Expensive</v>
      </c>
      <c r="S7131" s="4">
        <f>WEEKDAY('Transaction Data'!$A7131)</f>
        <v>7</v>
      </c>
      <c r="T7131" s="2" t="str">
        <f>IF(WEEKDAY('Transaction Data'!$A7131,2)&lt;6,"Weekday","Weekend")</f>
        <v>Weekend</v>
      </c>
    </row>
    <row r="7132" ht="15.75" customHeight="1">
      <c r="A7132" s="1">
        <v>45319.0</v>
      </c>
      <c r="B7132" s="2" t="s">
        <v>3729</v>
      </c>
      <c r="C7132" s="2" t="s">
        <v>69</v>
      </c>
      <c r="D7132" s="1">
        <v>32000.0</v>
      </c>
      <c r="E7132" s="2" t="s">
        <v>63</v>
      </c>
      <c r="F7132" s="2">
        <v>37.0</v>
      </c>
      <c r="G7132" s="2" t="s">
        <v>44</v>
      </c>
      <c r="H7132" s="2" t="s">
        <v>39</v>
      </c>
      <c r="I7132" s="2" t="s">
        <v>25</v>
      </c>
      <c r="J7132" s="2" t="str">
        <f t="array" ref="J7132">XLOOKUP('Transaction Data'!$G7132,Product_Code,Biscuit_Brand)</f>
        <v>Butter Crunch</v>
      </c>
      <c r="K7132" s="2">
        <f t="array" ref="K7132">XLOOKUP('Transaction Data'!$G7132,Product_Code,Cost)</f>
        <v>10</v>
      </c>
      <c r="L7132" s="2">
        <f t="array" ref="L7132">XLOOKUP('Transaction Data'!$G7132,Product_Code,Unit_Price)</f>
        <v>11</v>
      </c>
      <c r="M7132" s="3">
        <f>'Transaction Data'!$F7132*'Transaction Data'!$K7132</f>
        <v>370</v>
      </c>
      <c r="N7132" s="3">
        <f>'Transaction Data'!$F7132*'Transaction Data'!$L7132</f>
        <v>407</v>
      </c>
      <c r="O7132" s="3">
        <f>'Transaction Data'!$N7132-'Transaction Data'!$M7132</f>
        <v>37</v>
      </c>
      <c r="P7132" s="2">
        <f>DATEDIF('Transaction Data'!$D7132,'Transaction Data'!$A7132,"y")</f>
        <v>36</v>
      </c>
      <c r="Q7132" s="2" t="str">
        <f>FLOOR('Transaction Data'!$P7132,15)&amp;"-"&amp;FLOOR('Transaction Data'!$P7132,15)+14</f>
        <v>30-44</v>
      </c>
      <c r="R7132" s="2" t="str">
        <f>IF('Transaction Data'!$L7132&lt;=10,"Less Expensive","Expensive")</f>
        <v>Expensive</v>
      </c>
      <c r="S7132" s="4">
        <f>WEEKDAY('Transaction Data'!$A7132)</f>
        <v>1</v>
      </c>
      <c r="T7132" s="2" t="str">
        <f>IF(WEEKDAY('Transaction Data'!$A7132,2)&lt;6,"Weekday","Weekend")</f>
        <v>Weekend</v>
      </c>
    </row>
    <row r="7133" ht="15.75" customHeight="1">
      <c r="A7133" s="1">
        <v>45452.0</v>
      </c>
      <c r="B7133" s="2" t="s">
        <v>6586</v>
      </c>
      <c r="C7133" s="2" t="s">
        <v>51</v>
      </c>
      <c r="D7133" s="1">
        <v>30314.0</v>
      </c>
      <c r="E7133" s="2" t="s">
        <v>63</v>
      </c>
      <c r="F7133" s="2">
        <v>71.0</v>
      </c>
      <c r="G7133" s="2" t="s">
        <v>60</v>
      </c>
      <c r="H7133" s="2" t="s">
        <v>42</v>
      </c>
      <c r="I7133" s="2" t="s">
        <v>25</v>
      </c>
      <c r="J7133" s="2" t="str">
        <f t="array" ref="J7133">XLOOKUP('Transaction Data'!$G7133,Product_Code,Biscuit_Brand)</f>
        <v>Peanut Butter Bites</v>
      </c>
      <c r="K7133" s="2">
        <f t="array" ref="K7133">XLOOKUP('Transaction Data'!$G7133,Product_Code,Cost)</f>
        <v>5</v>
      </c>
      <c r="L7133" s="2">
        <f t="array" ref="L7133">XLOOKUP('Transaction Data'!$G7133,Product_Code,Unit_Price)</f>
        <v>7</v>
      </c>
      <c r="M7133" s="3">
        <f>'Transaction Data'!$F7133*'Transaction Data'!$K7133</f>
        <v>355</v>
      </c>
      <c r="N7133" s="3">
        <f>'Transaction Data'!$F7133*'Transaction Data'!$L7133</f>
        <v>497</v>
      </c>
      <c r="O7133" s="3">
        <f>'Transaction Data'!$N7133-'Transaction Data'!$M7133</f>
        <v>142</v>
      </c>
      <c r="P7133" s="2">
        <f>DATEDIF('Transaction Data'!$D7133,'Transaction Data'!$A7133,"y")</f>
        <v>41</v>
      </c>
      <c r="Q7133" s="2" t="str">
        <f>FLOOR('Transaction Data'!$P7133,15)&amp;"-"&amp;FLOOR('Transaction Data'!$P7133,15)+14</f>
        <v>30-44</v>
      </c>
      <c r="R7133" s="2" t="str">
        <f>IF('Transaction Data'!$L7133&lt;=10,"Less Expensive","Expensive")</f>
        <v>Less Expensive</v>
      </c>
      <c r="S7133" s="4">
        <f>WEEKDAY('Transaction Data'!$A7133)</f>
        <v>1</v>
      </c>
      <c r="T7133" s="2" t="str">
        <f>IF(WEEKDAY('Transaction Data'!$A7133,2)&lt;6,"Weekday","Weekend")</f>
        <v>Weekend</v>
      </c>
    </row>
    <row r="7134" ht="15.75" customHeight="1">
      <c r="A7134" s="1">
        <v>45359.0</v>
      </c>
      <c r="B7134" s="2" t="s">
        <v>6587</v>
      </c>
      <c r="C7134" s="2" t="s">
        <v>51</v>
      </c>
      <c r="D7134" s="1">
        <v>18088.0</v>
      </c>
      <c r="E7134" s="2" t="s">
        <v>63</v>
      </c>
      <c r="F7134" s="2">
        <v>345.0</v>
      </c>
      <c r="G7134" s="2" t="s">
        <v>23</v>
      </c>
      <c r="H7134" s="2" t="s">
        <v>45</v>
      </c>
      <c r="I7134" s="2" t="s">
        <v>25</v>
      </c>
      <c r="J7134" s="2" t="str">
        <f t="array" ref="J7134">XLOOKUP('Transaction Data'!$G7134,Product_Code,Biscuit_Brand)</f>
        <v>Cinnamon Swirls</v>
      </c>
      <c r="K7134" s="2">
        <f t="array" ref="K7134">XLOOKUP('Transaction Data'!$G7134,Product_Code,Cost)</f>
        <v>10</v>
      </c>
      <c r="L7134" s="2">
        <f t="array" ref="L7134">XLOOKUP('Transaction Data'!$G7134,Product_Code,Unit_Price)</f>
        <v>14</v>
      </c>
      <c r="M7134" s="3">
        <f>'Transaction Data'!$F7134*'Transaction Data'!$K7134</f>
        <v>3450</v>
      </c>
      <c r="N7134" s="3">
        <f>'Transaction Data'!$F7134*'Transaction Data'!$L7134</f>
        <v>4830</v>
      </c>
      <c r="O7134" s="3">
        <f>'Transaction Data'!$N7134-'Transaction Data'!$M7134</f>
        <v>1380</v>
      </c>
      <c r="P7134" s="2">
        <f>DATEDIF('Transaction Data'!$D7134,'Transaction Data'!$A7134,"y")</f>
        <v>74</v>
      </c>
      <c r="Q7134" s="2" t="str">
        <f>FLOOR('Transaction Data'!$P7134,15)&amp;"-"&amp;FLOOR('Transaction Data'!$P7134,15)+14</f>
        <v>60-74</v>
      </c>
      <c r="R7134" s="2" t="str">
        <f>IF('Transaction Data'!$L7134&lt;=10,"Less Expensive","Expensive")</f>
        <v>Expensive</v>
      </c>
      <c r="S7134" s="4">
        <f>WEEKDAY('Transaction Data'!$A7134)</f>
        <v>6</v>
      </c>
      <c r="T7134" s="2" t="str">
        <f>IF(WEEKDAY('Transaction Data'!$A7134,2)&lt;6,"Weekday","Weekend")</f>
        <v>Weekday</v>
      </c>
    </row>
    <row r="7135" ht="15.75" customHeight="1">
      <c r="A7135" s="1">
        <v>45342.0</v>
      </c>
      <c r="B7135" s="2" t="s">
        <v>6588</v>
      </c>
      <c r="C7135" s="2" t="s">
        <v>32</v>
      </c>
      <c r="D7135" s="1">
        <v>37392.0</v>
      </c>
      <c r="E7135" s="2" t="s">
        <v>22</v>
      </c>
      <c r="F7135" s="2">
        <v>489.0</v>
      </c>
      <c r="G7135" s="2" t="s">
        <v>48</v>
      </c>
      <c r="H7135" s="2" t="s">
        <v>49</v>
      </c>
      <c r="I7135" s="2" t="s">
        <v>25</v>
      </c>
      <c r="J7135" s="2" t="str">
        <f t="array" ref="J7135">XLOOKUP('Transaction Data'!$G7135,Product_Code,Biscuit_Brand)</f>
        <v>Lemon Crisps</v>
      </c>
      <c r="K7135" s="2">
        <f t="array" ref="K7135">XLOOKUP('Transaction Data'!$G7135,Product_Code,Cost)</f>
        <v>7</v>
      </c>
      <c r="L7135" s="2">
        <f t="array" ref="L7135">XLOOKUP('Transaction Data'!$G7135,Product_Code,Unit_Price)</f>
        <v>9</v>
      </c>
      <c r="M7135" s="3">
        <f>'Transaction Data'!$F7135*'Transaction Data'!$K7135</f>
        <v>3423</v>
      </c>
      <c r="N7135" s="3">
        <f>'Transaction Data'!$F7135*'Transaction Data'!$L7135</f>
        <v>4401</v>
      </c>
      <c r="O7135" s="3">
        <f>'Transaction Data'!$N7135-'Transaction Data'!$M7135</f>
        <v>978</v>
      </c>
      <c r="P7135" s="2">
        <f>DATEDIF('Transaction Data'!$D7135,'Transaction Data'!$A7135,"y")</f>
        <v>21</v>
      </c>
      <c r="Q7135" s="2" t="str">
        <f>FLOOR('Transaction Data'!$P7135,15)&amp;"-"&amp;FLOOR('Transaction Data'!$P7135,15)+14</f>
        <v>15-29</v>
      </c>
      <c r="R7135" s="2" t="str">
        <f>IF('Transaction Data'!$L7135&lt;=10,"Less Expensive","Expensive")</f>
        <v>Less Expensive</v>
      </c>
      <c r="S7135" s="4">
        <f>WEEKDAY('Transaction Data'!$A7135)</f>
        <v>3</v>
      </c>
      <c r="T7135" s="2" t="str">
        <f>IF(WEEKDAY('Transaction Data'!$A7135,2)&lt;6,"Weekday","Weekend")</f>
        <v>Weekday</v>
      </c>
    </row>
    <row r="7136" ht="15.75" customHeight="1">
      <c r="A7136" s="1">
        <v>45351.0</v>
      </c>
      <c r="B7136" s="2" t="s">
        <v>6589</v>
      </c>
      <c r="C7136" s="2" t="s">
        <v>65</v>
      </c>
      <c r="D7136" s="1">
        <v>26535.0</v>
      </c>
      <c r="E7136" s="2" t="s">
        <v>22</v>
      </c>
      <c r="F7136" s="2">
        <v>291.0</v>
      </c>
      <c r="G7136" s="2" t="s">
        <v>38</v>
      </c>
      <c r="H7136" s="2" t="s">
        <v>52</v>
      </c>
      <c r="I7136" s="2" t="s">
        <v>25</v>
      </c>
      <c r="J7136" s="2" t="str">
        <f t="array" ref="J7136">XLOOKUP('Transaction Data'!$G7136,Product_Code,Biscuit_Brand)</f>
        <v>Ginger Snaps</v>
      </c>
      <c r="K7136" s="2">
        <f t="array" ref="K7136">XLOOKUP('Transaction Data'!$G7136,Product_Code,Cost)</f>
        <v>14</v>
      </c>
      <c r="L7136" s="2">
        <f t="array" ref="L7136">XLOOKUP('Transaction Data'!$G7136,Product_Code,Unit_Price)</f>
        <v>28</v>
      </c>
      <c r="M7136" s="3">
        <f>'Transaction Data'!$F7136*'Transaction Data'!$K7136</f>
        <v>4074</v>
      </c>
      <c r="N7136" s="3">
        <f>'Transaction Data'!$F7136*'Transaction Data'!$L7136</f>
        <v>8148</v>
      </c>
      <c r="O7136" s="3">
        <f>'Transaction Data'!$N7136-'Transaction Data'!$M7136</f>
        <v>4074</v>
      </c>
      <c r="P7136" s="2">
        <f>DATEDIF('Transaction Data'!$D7136,'Transaction Data'!$A7136,"y")</f>
        <v>51</v>
      </c>
      <c r="Q7136" s="2" t="str">
        <f>FLOOR('Transaction Data'!$P7136,15)&amp;"-"&amp;FLOOR('Transaction Data'!$P7136,15)+14</f>
        <v>45-59</v>
      </c>
      <c r="R7136" s="2" t="str">
        <f>IF('Transaction Data'!$L7136&lt;=10,"Less Expensive","Expensive")</f>
        <v>Expensive</v>
      </c>
      <c r="S7136" s="4">
        <f>WEEKDAY('Transaction Data'!$A7136)</f>
        <v>5</v>
      </c>
      <c r="T7136" s="2" t="str">
        <f>IF(WEEKDAY('Transaction Data'!$A7136,2)&lt;6,"Weekday","Weekend")</f>
        <v>Weekday</v>
      </c>
    </row>
    <row r="7137" ht="15.75" customHeight="1">
      <c r="A7137" s="1">
        <v>45440.0</v>
      </c>
      <c r="B7137" s="2" t="s">
        <v>6590</v>
      </c>
      <c r="C7137" s="2" t="s">
        <v>21</v>
      </c>
      <c r="D7137" s="1">
        <v>20344.0</v>
      </c>
      <c r="E7137" s="2" t="s">
        <v>63</v>
      </c>
      <c r="F7137" s="2">
        <v>429.0</v>
      </c>
      <c r="G7137" s="2" t="s">
        <v>28</v>
      </c>
      <c r="H7137" s="2" t="s">
        <v>49</v>
      </c>
      <c r="I7137" s="2" t="s">
        <v>25</v>
      </c>
      <c r="J7137" s="2" t="str">
        <f t="array" ref="J7137">XLOOKUP('Transaction Data'!$G7137,Product_Code,Biscuit_Brand)</f>
        <v>Shortbread</v>
      </c>
      <c r="K7137" s="2">
        <f t="array" ref="K7137">XLOOKUP('Transaction Data'!$G7137,Product_Code,Cost)</f>
        <v>10</v>
      </c>
      <c r="L7137" s="2">
        <f t="array" ref="L7137">XLOOKUP('Transaction Data'!$G7137,Product_Code,Unit_Price)</f>
        <v>45</v>
      </c>
      <c r="M7137" s="3">
        <f>'Transaction Data'!$F7137*'Transaction Data'!$K7137</f>
        <v>4290</v>
      </c>
      <c r="N7137" s="3">
        <f>'Transaction Data'!$F7137*'Transaction Data'!$L7137</f>
        <v>19305</v>
      </c>
      <c r="O7137" s="3">
        <f>'Transaction Data'!$N7137-'Transaction Data'!$M7137</f>
        <v>15015</v>
      </c>
      <c r="P7137" s="2">
        <f>DATEDIF('Transaction Data'!$D7137,'Transaction Data'!$A7137,"y")</f>
        <v>68</v>
      </c>
      <c r="Q7137" s="2" t="str">
        <f>FLOOR('Transaction Data'!$P7137,15)&amp;"-"&amp;FLOOR('Transaction Data'!$P7137,15)+14</f>
        <v>60-74</v>
      </c>
      <c r="R7137" s="2" t="str">
        <f>IF('Transaction Data'!$L7137&lt;=10,"Less Expensive","Expensive")</f>
        <v>Expensive</v>
      </c>
      <c r="S7137" s="4">
        <f>WEEKDAY('Transaction Data'!$A7137)</f>
        <v>3</v>
      </c>
      <c r="T7137" s="2" t="str">
        <f>IF(WEEKDAY('Transaction Data'!$A7137,2)&lt;6,"Weekday","Weekend")</f>
        <v>Weekday</v>
      </c>
    </row>
    <row r="7138" ht="15.75" customHeight="1">
      <c r="A7138" s="1">
        <v>45480.0</v>
      </c>
      <c r="B7138" s="2" t="s">
        <v>6591</v>
      </c>
      <c r="C7138" s="2" t="s">
        <v>65</v>
      </c>
      <c r="D7138" s="1">
        <v>27278.0</v>
      </c>
      <c r="E7138" s="2" t="s">
        <v>22</v>
      </c>
      <c r="F7138" s="2">
        <v>360.0</v>
      </c>
      <c r="G7138" s="2" t="s">
        <v>61</v>
      </c>
      <c r="H7138" s="2" t="s">
        <v>52</v>
      </c>
      <c r="I7138" s="2" t="s">
        <v>25</v>
      </c>
      <c r="J7138" s="2" t="str">
        <f t="array" ref="J7138">XLOOKUP('Transaction Data'!$G7138,Product_Code,Biscuit_Brand)</f>
        <v>Choco Delight</v>
      </c>
      <c r="K7138" s="2">
        <f t="array" ref="K7138">XLOOKUP('Transaction Data'!$G7138,Product_Code,Cost)</f>
        <v>3</v>
      </c>
      <c r="L7138" s="2">
        <f t="array" ref="L7138">XLOOKUP('Transaction Data'!$G7138,Product_Code,Unit_Price)</f>
        <v>5</v>
      </c>
      <c r="M7138" s="3">
        <f>'Transaction Data'!$F7138*'Transaction Data'!$K7138</f>
        <v>1080</v>
      </c>
      <c r="N7138" s="3">
        <f>'Transaction Data'!$F7138*'Transaction Data'!$L7138</f>
        <v>1800</v>
      </c>
      <c r="O7138" s="3">
        <f>'Transaction Data'!$N7138-'Transaction Data'!$M7138</f>
        <v>720</v>
      </c>
      <c r="P7138" s="2">
        <f>DATEDIF('Transaction Data'!$D7138,'Transaction Data'!$A7138,"y")</f>
        <v>49</v>
      </c>
      <c r="Q7138" s="2" t="str">
        <f>FLOOR('Transaction Data'!$P7138,15)&amp;"-"&amp;FLOOR('Transaction Data'!$P7138,15)+14</f>
        <v>45-59</v>
      </c>
      <c r="R7138" s="2" t="str">
        <f>IF('Transaction Data'!$L7138&lt;=10,"Less Expensive","Expensive")</f>
        <v>Less Expensive</v>
      </c>
      <c r="S7138" s="4">
        <f>WEEKDAY('Transaction Data'!$A7138)</f>
        <v>1</v>
      </c>
      <c r="T7138" s="2" t="str">
        <f>IF(WEEKDAY('Transaction Data'!$A7138,2)&lt;6,"Weekday","Weekend")</f>
        <v>Weekend</v>
      </c>
    </row>
    <row r="7139" ht="15.75" customHeight="1">
      <c r="A7139" s="1">
        <v>45314.0</v>
      </c>
      <c r="B7139" s="2" t="s">
        <v>6592</v>
      </c>
      <c r="C7139" s="2" t="s">
        <v>65</v>
      </c>
      <c r="D7139" s="1">
        <v>35557.0</v>
      </c>
      <c r="E7139" s="2" t="s">
        <v>37</v>
      </c>
      <c r="F7139" s="2">
        <v>209.0</v>
      </c>
      <c r="G7139" s="2" t="s">
        <v>55</v>
      </c>
      <c r="H7139" s="2" t="s">
        <v>52</v>
      </c>
      <c r="I7139" s="2" t="s">
        <v>25</v>
      </c>
      <c r="J7139" s="2" t="str">
        <f t="array" ref="J7139">XLOOKUP('Transaction Data'!$G7139,Product_Code,Biscuit_Brand)</f>
        <v>Vanilla Wafers</v>
      </c>
      <c r="K7139" s="2">
        <f t="array" ref="K7139">XLOOKUP('Transaction Data'!$G7139,Product_Code,Cost)</f>
        <v>18</v>
      </c>
      <c r="L7139" s="2">
        <f t="array" ref="L7139">XLOOKUP('Transaction Data'!$G7139,Product_Code,Unit_Price)</f>
        <v>36</v>
      </c>
      <c r="M7139" s="3">
        <f>'Transaction Data'!$F7139*'Transaction Data'!$K7139</f>
        <v>3762</v>
      </c>
      <c r="N7139" s="3">
        <f>'Transaction Data'!$F7139*'Transaction Data'!$L7139</f>
        <v>7524</v>
      </c>
      <c r="O7139" s="3">
        <f>'Transaction Data'!$N7139-'Transaction Data'!$M7139</f>
        <v>3762</v>
      </c>
      <c r="P7139" s="2">
        <f>DATEDIF('Transaction Data'!$D7139,'Transaction Data'!$A7139,"y")</f>
        <v>26</v>
      </c>
      <c r="Q7139" s="2" t="str">
        <f>FLOOR('Transaction Data'!$P7139,15)&amp;"-"&amp;FLOOR('Transaction Data'!$P7139,15)+14</f>
        <v>15-29</v>
      </c>
      <c r="R7139" s="2" t="str">
        <f>IF('Transaction Data'!$L7139&lt;=10,"Less Expensive","Expensive")</f>
        <v>Expensive</v>
      </c>
      <c r="S7139" s="4">
        <f>WEEKDAY('Transaction Data'!$A7139)</f>
        <v>3</v>
      </c>
      <c r="T7139" s="2" t="str">
        <f>IF(WEEKDAY('Transaction Data'!$A7139,2)&lt;6,"Weekday","Weekend")</f>
        <v>Weekday</v>
      </c>
    </row>
    <row r="7140" ht="15.75" customHeight="1">
      <c r="A7140" s="1">
        <v>45375.0</v>
      </c>
      <c r="B7140" s="2" t="s">
        <v>6593</v>
      </c>
      <c r="C7140" s="2" t="s">
        <v>47</v>
      </c>
      <c r="D7140" s="1">
        <v>36035.0</v>
      </c>
      <c r="E7140" s="2" t="s">
        <v>22</v>
      </c>
      <c r="F7140" s="2">
        <v>13.0</v>
      </c>
      <c r="G7140" s="2" t="s">
        <v>61</v>
      </c>
      <c r="H7140" s="2" t="s">
        <v>45</v>
      </c>
      <c r="I7140" s="2" t="s">
        <v>25</v>
      </c>
      <c r="J7140" s="2" t="str">
        <f t="array" ref="J7140">XLOOKUP('Transaction Data'!$G7140,Product_Code,Biscuit_Brand)</f>
        <v>Choco Delight</v>
      </c>
      <c r="K7140" s="2">
        <f t="array" ref="K7140">XLOOKUP('Transaction Data'!$G7140,Product_Code,Cost)</f>
        <v>3</v>
      </c>
      <c r="L7140" s="2">
        <f t="array" ref="L7140">XLOOKUP('Transaction Data'!$G7140,Product_Code,Unit_Price)</f>
        <v>5</v>
      </c>
      <c r="M7140" s="3">
        <f>'Transaction Data'!$F7140*'Transaction Data'!$K7140</f>
        <v>39</v>
      </c>
      <c r="N7140" s="3">
        <f>'Transaction Data'!$F7140*'Transaction Data'!$L7140</f>
        <v>65</v>
      </c>
      <c r="O7140" s="3">
        <f>'Transaction Data'!$N7140-'Transaction Data'!$M7140</f>
        <v>26</v>
      </c>
      <c r="P7140" s="2">
        <f>DATEDIF('Transaction Data'!$D7140,'Transaction Data'!$A7140,"y")</f>
        <v>25</v>
      </c>
      <c r="Q7140" s="2" t="str">
        <f>FLOOR('Transaction Data'!$P7140,15)&amp;"-"&amp;FLOOR('Transaction Data'!$P7140,15)+14</f>
        <v>15-29</v>
      </c>
      <c r="R7140" s="2" t="str">
        <f>IF('Transaction Data'!$L7140&lt;=10,"Less Expensive","Expensive")</f>
        <v>Less Expensive</v>
      </c>
      <c r="S7140" s="4">
        <f>WEEKDAY('Transaction Data'!$A7140)</f>
        <v>1</v>
      </c>
      <c r="T7140" s="2" t="str">
        <f>IF(WEEKDAY('Transaction Data'!$A7140,2)&lt;6,"Weekday","Weekend")</f>
        <v>Weekend</v>
      </c>
    </row>
    <row r="7141" ht="15.75" customHeight="1">
      <c r="A7141" s="1">
        <v>45497.0</v>
      </c>
      <c r="B7141" s="2" t="s">
        <v>6594</v>
      </c>
      <c r="C7141" s="2" t="s">
        <v>51</v>
      </c>
      <c r="D7141" s="1">
        <v>34122.0</v>
      </c>
      <c r="E7141" s="2" t="s">
        <v>22</v>
      </c>
      <c r="F7141" s="2">
        <v>348.0</v>
      </c>
      <c r="G7141" s="2" t="s">
        <v>44</v>
      </c>
      <c r="H7141" s="2" t="s">
        <v>49</v>
      </c>
      <c r="I7141" s="2" t="s">
        <v>25</v>
      </c>
      <c r="J7141" s="2" t="str">
        <f t="array" ref="J7141">XLOOKUP('Transaction Data'!$G7141,Product_Code,Biscuit_Brand)</f>
        <v>Butter Crunch</v>
      </c>
      <c r="K7141" s="2">
        <f t="array" ref="K7141">XLOOKUP('Transaction Data'!$G7141,Product_Code,Cost)</f>
        <v>10</v>
      </c>
      <c r="L7141" s="2">
        <f t="array" ref="L7141">XLOOKUP('Transaction Data'!$G7141,Product_Code,Unit_Price)</f>
        <v>11</v>
      </c>
      <c r="M7141" s="3">
        <f>'Transaction Data'!$F7141*'Transaction Data'!$K7141</f>
        <v>3480</v>
      </c>
      <c r="N7141" s="3">
        <f>'Transaction Data'!$F7141*'Transaction Data'!$L7141</f>
        <v>3828</v>
      </c>
      <c r="O7141" s="3">
        <f>'Transaction Data'!$N7141-'Transaction Data'!$M7141</f>
        <v>348</v>
      </c>
      <c r="P7141" s="2">
        <f>DATEDIF('Transaction Data'!$D7141,'Transaction Data'!$A7141,"y")</f>
        <v>31</v>
      </c>
      <c r="Q7141" s="2" t="str">
        <f>FLOOR('Transaction Data'!$P7141,15)&amp;"-"&amp;FLOOR('Transaction Data'!$P7141,15)+14</f>
        <v>30-44</v>
      </c>
      <c r="R7141" s="2" t="str">
        <f>IF('Transaction Data'!$L7141&lt;=10,"Less Expensive","Expensive")</f>
        <v>Expensive</v>
      </c>
      <c r="S7141" s="4">
        <f>WEEKDAY('Transaction Data'!$A7141)</f>
        <v>4</v>
      </c>
      <c r="T7141" s="2" t="str">
        <f>IF(WEEKDAY('Transaction Data'!$A7141,2)&lt;6,"Weekday","Weekend")</f>
        <v>Weekday</v>
      </c>
    </row>
    <row r="7142" ht="15.75" customHeight="1">
      <c r="A7142" s="1">
        <v>45374.0</v>
      </c>
      <c r="B7142" s="2" t="s">
        <v>6595</v>
      </c>
      <c r="C7142" s="2" t="s">
        <v>21</v>
      </c>
      <c r="D7142" s="1">
        <v>20663.0</v>
      </c>
      <c r="E7142" s="2" t="s">
        <v>22</v>
      </c>
      <c r="F7142" s="2">
        <v>381.0</v>
      </c>
      <c r="G7142" s="2" t="s">
        <v>57</v>
      </c>
      <c r="H7142" s="2" t="s">
        <v>52</v>
      </c>
      <c r="I7142" s="2" t="s">
        <v>25</v>
      </c>
      <c r="J7142" s="2" t="str">
        <f t="array" ref="J7142">XLOOKUP('Transaction Data'!$G7142,Product_Code,Biscuit_Brand)</f>
        <v>Oatmeal Cookies</v>
      </c>
      <c r="K7142" s="2">
        <f t="array" ref="K7142">XLOOKUP('Transaction Data'!$G7142,Product_Code,Cost)</f>
        <v>19</v>
      </c>
      <c r="L7142" s="2">
        <f t="array" ref="L7142">XLOOKUP('Transaction Data'!$G7142,Product_Code,Unit_Price)</f>
        <v>23</v>
      </c>
      <c r="M7142" s="3">
        <f>'Transaction Data'!$F7142*'Transaction Data'!$K7142</f>
        <v>7239</v>
      </c>
      <c r="N7142" s="3">
        <f>'Transaction Data'!$F7142*'Transaction Data'!$L7142</f>
        <v>8763</v>
      </c>
      <c r="O7142" s="3">
        <f>'Transaction Data'!$N7142-'Transaction Data'!$M7142</f>
        <v>1524</v>
      </c>
      <c r="P7142" s="2">
        <f>DATEDIF('Transaction Data'!$D7142,'Transaction Data'!$A7142,"y")</f>
        <v>67</v>
      </c>
      <c r="Q7142" s="2" t="str">
        <f>FLOOR('Transaction Data'!$P7142,15)&amp;"-"&amp;FLOOR('Transaction Data'!$P7142,15)+14</f>
        <v>60-74</v>
      </c>
      <c r="R7142" s="2" t="str">
        <f>IF('Transaction Data'!$L7142&lt;=10,"Less Expensive","Expensive")</f>
        <v>Expensive</v>
      </c>
      <c r="S7142" s="4">
        <f>WEEKDAY('Transaction Data'!$A7142)</f>
        <v>7</v>
      </c>
      <c r="T7142" s="2" t="str">
        <f>IF(WEEKDAY('Transaction Data'!$A7142,2)&lt;6,"Weekday","Weekend")</f>
        <v>Weekend</v>
      </c>
    </row>
    <row r="7143" ht="15.75" customHeight="1">
      <c r="A7143" s="1">
        <v>45360.0</v>
      </c>
      <c r="B7143" s="2" t="s">
        <v>6596</v>
      </c>
      <c r="C7143" s="2" t="s">
        <v>65</v>
      </c>
      <c r="D7143" s="1">
        <v>35127.0</v>
      </c>
      <c r="E7143" s="2" t="s">
        <v>22</v>
      </c>
      <c r="F7143" s="2">
        <v>163.0</v>
      </c>
      <c r="G7143" s="2" t="s">
        <v>55</v>
      </c>
      <c r="H7143" s="2" t="s">
        <v>49</v>
      </c>
      <c r="I7143" s="2" t="s">
        <v>25</v>
      </c>
      <c r="J7143" s="2" t="str">
        <f t="array" ref="J7143">XLOOKUP('Transaction Data'!$G7143,Product_Code,Biscuit_Brand)</f>
        <v>Vanilla Wafers</v>
      </c>
      <c r="K7143" s="2">
        <f t="array" ref="K7143">XLOOKUP('Transaction Data'!$G7143,Product_Code,Cost)</f>
        <v>18</v>
      </c>
      <c r="L7143" s="2">
        <f t="array" ref="L7143">XLOOKUP('Transaction Data'!$G7143,Product_Code,Unit_Price)</f>
        <v>36</v>
      </c>
      <c r="M7143" s="3">
        <f>'Transaction Data'!$F7143*'Transaction Data'!$K7143</f>
        <v>2934</v>
      </c>
      <c r="N7143" s="3">
        <f>'Transaction Data'!$F7143*'Transaction Data'!$L7143</f>
        <v>5868</v>
      </c>
      <c r="O7143" s="3">
        <f>'Transaction Data'!$N7143-'Transaction Data'!$M7143</f>
        <v>2934</v>
      </c>
      <c r="P7143" s="2">
        <f>DATEDIF('Transaction Data'!$D7143,'Transaction Data'!$A7143,"y")</f>
        <v>28</v>
      </c>
      <c r="Q7143" s="2" t="str">
        <f>FLOOR('Transaction Data'!$P7143,15)&amp;"-"&amp;FLOOR('Transaction Data'!$P7143,15)+14</f>
        <v>15-29</v>
      </c>
      <c r="R7143" s="2" t="str">
        <f>IF('Transaction Data'!$L7143&lt;=10,"Less Expensive","Expensive")</f>
        <v>Expensive</v>
      </c>
      <c r="S7143" s="4">
        <f>WEEKDAY('Transaction Data'!$A7143)</f>
        <v>7</v>
      </c>
      <c r="T7143" s="2" t="str">
        <f>IF(WEEKDAY('Transaction Data'!$A7143,2)&lt;6,"Weekday","Weekend")</f>
        <v>Weekend</v>
      </c>
    </row>
    <row r="7144" ht="15.75" customHeight="1">
      <c r="A7144" s="1">
        <v>45318.0</v>
      </c>
      <c r="B7144" s="2" t="s">
        <v>6597</v>
      </c>
      <c r="C7144" s="2" t="s">
        <v>78</v>
      </c>
      <c r="D7144" s="1">
        <v>34252.0</v>
      </c>
      <c r="E7144" s="2" t="s">
        <v>63</v>
      </c>
      <c r="F7144" s="2">
        <v>34.0</v>
      </c>
      <c r="G7144" s="2" t="s">
        <v>57</v>
      </c>
      <c r="H7144" s="2" t="s">
        <v>52</v>
      </c>
      <c r="I7144" s="2" t="s">
        <v>25</v>
      </c>
      <c r="J7144" s="2" t="str">
        <f t="array" ref="J7144">XLOOKUP('Transaction Data'!$G7144,Product_Code,Biscuit_Brand)</f>
        <v>Oatmeal Cookies</v>
      </c>
      <c r="K7144" s="2">
        <f t="array" ref="K7144">XLOOKUP('Transaction Data'!$G7144,Product_Code,Cost)</f>
        <v>19</v>
      </c>
      <c r="L7144" s="2">
        <f t="array" ref="L7144">XLOOKUP('Transaction Data'!$G7144,Product_Code,Unit_Price)</f>
        <v>23</v>
      </c>
      <c r="M7144" s="3">
        <f>'Transaction Data'!$F7144*'Transaction Data'!$K7144</f>
        <v>646</v>
      </c>
      <c r="N7144" s="3">
        <f>'Transaction Data'!$F7144*'Transaction Data'!$L7144</f>
        <v>782</v>
      </c>
      <c r="O7144" s="3">
        <f>'Transaction Data'!$N7144-'Transaction Data'!$M7144</f>
        <v>136</v>
      </c>
      <c r="P7144" s="2">
        <f>DATEDIF('Transaction Data'!$D7144,'Transaction Data'!$A7144,"y")</f>
        <v>30</v>
      </c>
      <c r="Q7144" s="2" t="str">
        <f>FLOOR('Transaction Data'!$P7144,15)&amp;"-"&amp;FLOOR('Transaction Data'!$P7144,15)+14</f>
        <v>30-44</v>
      </c>
      <c r="R7144" s="2" t="str">
        <f>IF('Transaction Data'!$L7144&lt;=10,"Less Expensive","Expensive")</f>
        <v>Expensive</v>
      </c>
      <c r="S7144" s="4">
        <f>WEEKDAY('Transaction Data'!$A7144)</f>
        <v>7</v>
      </c>
      <c r="T7144" s="2" t="str">
        <f>IF(WEEKDAY('Transaction Data'!$A7144,2)&lt;6,"Weekday","Weekend")</f>
        <v>Weekend</v>
      </c>
    </row>
    <row r="7145" ht="15.75" customHeight="1">
      <c r="A7145" s="1">
        <v>45432.0</v>
      </c>
      <c r="B7145" s="2" t="s">
        <v>6598</v>
      </c>
      <c r="C7145" s="2" t="s">
        <v>69</v>
      </c>
      <c r="D7145" s="1">
        <v>32938.0</v>
      </c>
      <c r="E7145" s="2" t="s">
        <v>37</v>
      </c>
      <c r="F7145" s="2">
        <v>25.0</v>
      </c>
      <c r="G7145" s="2" t="s">
        <v>44</v>
      </c>
      <c r="H7145" s="2" t="s">
        <v>34</v>
      </c>
      <c r="I7145" s="2" t="s">
        <v>25</v>
      </c>
      <c r="J7145" s="2" t="str">
        <f t="array" ref="J7145">XLOOKUP('Transaction Data'!$G7145,Product_Code,Biscuit_Brand)</f>
        <v>Butter Crunch</v>
      </c>
      <c r="K7145" s="2">
        <f t="array" ref="K7145">XLOOKUP('Transaction Data'!$G7145,Product_Code,Cost)</f>
        <v>10</v>
      </c>
      <c r="L7145" s="2">
        <f t="array" ref="L7145">XLOOKUP('Transaction Data'!$G7145,Product_Code,Unit_Price)</f>
        <v>11</v>
      </c>
      <c r="M7145" s="3">
        <f>'Transaction Data'!$F7145*'Transaction Data'!$K7145</f>
        <v>250</v>
      </c>
      <c r="N7145" s="3">
        <f>'Transaction Data'!$F7145*'Transaction Data'!$L7145</f>
        <v>275</v>
      </c>
      <c r="O7145" s="3">
        <f>'Transaction Data'!$N7145-'Transaction Data'!$M7145</f>
        <v>25</v>
      </c>
      <c r="P7145" s="2">
        <f>DATEDIF('Transaction Data'!$D7145,'Transaction Data'!$A7145,"y")</f>
        <v>34</v>
      </c>
      <c r="Q7145" s="2" t="str">
        <f>FLOOR('Transaction Data'!$P7145,15)&amp;"-"&amp;FLOOR('Transaction Data'!$P7145,15)+14</f>
        <v>30-44</v>
      </c>
      <c r="R7145" s="2" t="str">
        <f>IF('Transaction Data'!$L7145&lt;=10,"Less Expensive","Expensive")</f>
        <v>Expensive</v>
      </c>
      <c r="S7145" s="4">
        <f>WEEKDAY('Transaction Data'!$A7145)</f>
        <v>2</v>
      </c>
      <c r="T7145" s="2" t="str">
        <f>IF(WEEKDAY('Transaction Data'!$A7145,2)&lt;6,"Weekday","Weekend")</f>
        <v>Weekday</v>
      </c>
    </row>
    <row r="7146" ht="15.75" customHeight="1">
      <c r="A7146" s="1">
        <v>45364.0</v>
      </c>
      <c r="B7146" s="2" t="s">
        <v>6599</v>
      </c>
      <c r="C7146" s="2" t="s">
        <v>51</v>
      </c>
      <c r="D7146" s="1">
        <v>27027.0</v>
      </c>
      <c r="E7146" s="2" t="s">
        <v>63</v>
      </c>
      <c r="F7146" s="2">
        <v>183.0</v>
      </c>
      <c r="G7146" s="2" t="s">
        <v>23</v>
      </c>
      <c r="H7146" s="2" t="s">
        <v>34</v>
      </c>
      <c r="I7146" s="2" t="s">
        <v>25</v>
      </c>
      <c r="J7146" s="2" t="str">
        <f t="array" ref="J7146">XLOOKUP('Transaction Data'!$G7146,Product_Code,Biscuit_Brand)</f>
        <v>Cinnamon Swirls</v>
      </c>
      <c r="K7146" s="2">
        <f t="array" ref="K7146">XLOOKUP('Transaction Data'!$G7146,Product_Code,Cost)</f>
        <v>10</v>
      </c>
      <c r="L7146" s="2">
        <f t="array" ref="L7146">XLOOKUP('Transaction Data'!$G7146,Product_Code,Unit_Price)</f>
        <v>14</v>
      </c>
      <c r="M7146" s="3">
        <f>'Transaction Data'!$F7146*'Transaction Data'!$K7146</f>
        <v>1830</v>
      </c>
      <c r="N7146" s="3">
        <f>'Transaction Data'!$F7146*'Transaction Data'!$L7146</f>
        <v>2562</v>
      </c>
      <c r="O7146" s="3">
        <f>'Transaction Data'!$N7146-'Transaction Data'!$M7146</f>
        <v>732</v>
      </c>
      <c r="P7146" s="2">
        <f>DATEDIF('Transaction Data'!$D7146,'Transaction Data'!$A7146,"y")</f>
        <v>50</v>
      </c>
      <c r="Q7146" s="2" t="str">
        <f>FLOOR('Transaction Data'!$P7146,15)&amp;"-"&amp;FLOOR('Transaction Data'!$P7146,15)+14</f>
        <v>45-59</v>
      </c>
      <c r="R7146" s="2" t="str">
        <f>IF('Transaction Data'!$L7146&lt;=10,"Less Expensive","Expensive")</f>
        <v>Expensive</v>
      </c>
      <c r="S7146" s="4">
        <f>WEEKDAY('Transaction Data'!$A7146)</f>
        <v>4</v>
      </c>
      <c r="T7146" s="2" t="str">
        <f>IF(WEEKDAY('Transaction Data'!$A7146,2)&lt;6,"Weekday","Weekend")</f>
        <v>Weekday</v>
      </c>
    </row>
    <row r="7147" ht="15.75" customHeight="1">
      <c r="A7147" s="1">
        <v>45317.0</v>
      </c>
      <c r="B7147" s="2" t="s">
        <v>6600</v>
      </c>
      <c r="C7147" s="2" t="s">
        <v>69</v>
      </c>
      <c r="D7147" s="1">
        <v>23918.0</v>
      </c>
      <c r="E7147" s="2" t="s">
        <v>27</v>
      </c>
      <c r="F7147" s="2">
        <v>421.0</v>
      </c>
      <c r="G7147" s="2" t="s">
        <v>38</v>
      </c>
      <c r="H7147" s="2" t="s">
        <v>39</v>
      </c>
      <c r="I7147" s="2" t="s">
        <v>25</v>
      </c>
      <c r="J7147" s="2" t="str">
        <f t="array" ref="J7147">XLOOKUP('Transaction Data'!$G7147,Product_Code,Biscuit_Brand)</f>
        <v>Ginger Snaps</v>
      </c>
      <c r="K7147" s="2">
        <f t="array" ref="K7147">XLOOKUP('Transaction Data'!$G7147,Product_Code,Cost)</f>
        <v>14</v>
      </c>
      <c r="L7147" s="2">
        <f t="array" ref="L7147">XLOOKUP('Transaction Data'!$G7147,Product_Code,Unit_Price)</f>
        <v>28</v>
      </c>
      <c r="M7147" s="3">
        <f>'Transaction Data'!$F7147*'Transaction Data'!$K7147</f>
        <v>5894</v>
      </c>
      <c r="N7147" s="3">
        <f>'Transaction Data'!$F7147*'Transaction Data'!$L7147</f>
        <v>11788</v>
      </c>
      <c r="O7147" s="3">
        <f>'Transaction Data'!$N7147-'Transaction Data'!$M7147</f>
        <v>5894</v>
      </c>
      <c r="P7147" s="2">
        <f>DATEDIF('Transaction Data'!$D7147,'Transaction Data'!$A7147,"y")</f>
        <v>58</v>
      </c>
      <c r="Q7147" s="2" t="str">
        <f>FLOOR('Transaction Data'!$P7147,15)&amp;"-"&amp;FLOOR('Transaction Data'!$P7147,15)+14</f>
        <v>45-59</v>
      </c>
      <c r="R7147" s="2" t="str">
        <f>IF('Transaction Data'!$L7147&lt;=10,"Less Expensive","Expensive")</f>
        <v>Expensive</v>
      </c>
      <c r="S7147" s="4">
        <f>WEEKDAY('Transaction Data'!$A7147)</f>
        <v>6</v>
      </c>
      <c r="T7147" s="2" t="str">
        <f>IF(WEEKDAY('Transaction Data'!$A7147,2)&lt;6,"Weekday","Weekend")</f>
        <v>Weekday</v>
      </c>
    </row>
    <row r="7148" ht="15.75" customHeight="1">
      <c r="A7148" s="1">
        <v>45371.0</v>
      </c>
      <c r="B7148" s="2" t="s">
        <v>6601</v>
      </c>
      <c r="C7148" s="2" t="s">
        <v>78</v>
      </c>
      <c r="D7148" s="1">
        <v>22591.0</v>
      </c>
      <c r="E7148" s="2" t="s">
        <v>27</v>
      </c>
      <c r="F7148" s="2">
        <v>240.0</v>
      </c>
      <c r="G7148" s="2" t="s">
        <v>38</v>
      </c>
      <c r="H7148" s="2" t="s">
        <v>42</v>
      </c>
      <c r="I7148" s="2" t="s">
        <v>25</v>
      </c>
      <c r="J7148" s="2" t="str">
        <f t="array" ref="J7148">XLOOKUP('Transaction Data'!$G7148,Product_Code,Biscuit_Brand)</f>
        <v>Ginger Snaps</v>
      </c>
      <c r="K7148" s="2">
        <f t="array" ref="K7148">XLOOKUP('Transaction Data'!$G7148,Product_Code,Cost)</f>
        <v>14</v>
      </c>
      <c r="L7148" s="2">
        <f t="array" ref="L7148">XLOOKUP('Transaction Data'!$G7148,Product_Code,Unit_Price)</f>
        <v>28</v>
      </c>
      <c r="M7148" s="3">
        <f>'Transaction Data'!$F7148*'Transaction Data'!$K7148</f>
        <v>3360</v>
      </c>
      <c r="N7148" s="3">
        <f>'Transaction Data'!$F7148*'Transaction Data'!$L7148</f>
        <v>6720</v>
      </c>
      <c r="O7148" s="3">
        <f>'Transaction Data'!$N7148-'Transaction Data'!$M7148</f>
        <v>3360</v>
      </c>
      <c r="P7148" s="2">
        <f>DATEDIF('Transaction Data'!$D7148,'Transaction Data'!$A7148,"y")</f>
        <v>62</v>
      </c>
      <c r="Q7148" s="2" t="str">
        <f>FLOOR('Transaction Data'!$P7148,15)&amp;"-"&amp;FLOOR('Transaction Data'!$P7148,15)+14</f>
        <v>60-74</v>
      </c>
      <c r="R7148" s="2" t="str">
        <f>IF('Transaction Data'!$L7148&lt;=10,"Less Expensive","Expensive")</f>
        <v>Expensive</v>
      </c>
      <c r="S7148" s="4">
        <f>WEEKDAY('Transaction Data'!$A7148)</f>
        <v>4</v>
      </c>
      <c r="T7148" s="2" t="str">
        <f>IF(WEEKDAY('Transaction Data'!$A7148,2)&lt;6,"Weekday","Weekend")</f>
        <v>Weekday</v>
      </c>
    </row>
    <row r="7149" ht="15.75" customHeight="1">
      <c r="A7149" s="1">
        <v>45463.0</v>
      </c>
      <c r="B7149" s="2" t="s">
        <v>6602</v>
      </c>
      <c r="C7149" s="2" t="s">
        <v>41</v>
      </c>
      <c r="D7149" s="1">
        <v>19759.0</v>
      </c>
      <c r="E7149" s="2" t="s">
        <v>37</v>
      </c>
      <c r="F7149" s="2">
        <v>341.0</v>
      </c>
      <c r="G7149" s="2" t="s">
        <v>55</v>
      </c>
      <c r="H7149" s="2" t="s">
        <v>45</v>
      </c>
      <c r="I7149" s="2" t="s">
        <v>25</v>
      </c>
      <c r="J7149" s="2" t="str">
        <f t="array" ref="J7149">XLOOKUP('Transaction Data'!$G7149,Product_Code,Biscuit_Brand)</f>
        <v>Vanilla Wafers</v>
      </c>
      <c r="K7149" s="2">
        <f t="array" ref="K7149">XLOOKUP('Transaction Data'!$G7149,Product_Code,Cost)</f>
        <v>18</v>
      </c>
      <c r="L7149" s="2">
        <f t="array" ref="L7149">XLOOKUP('Transaction Data'!$G7149,Product_Code,Unit_Price)</f>
        <v>36</v>
      </c>
      <c r="M7149" s="3">
        <f>'Transaction Data'!$F7149*'Transaction Data'!$K7149</f>
        <v>6138</v>
      </c>
      <c r="N7149" s="3">
        <f>'Transaction Data'!$F7149*'Transaction Data'!$L7149</f>
        <v>12276</v>
      </c>
      <c r="O7149" s="3">
        <f>'Transaction Data'!$N7149-'Transaction Data'!$M7149</f>
        <v>6138</v>
      </c>
      <c r="P7149" s="2">
        <f>DATEDIF('Transaction Data'!$D7149,'Transaction Data'!$A7149,"y")</f>
        <v>70</v>
      </c>
      <c r="Q7149" s="2" t="str">
        <f>FLOOR('Transaction Data'!$P7149,15)&amp;"-"&amp;FLOOR('Transaction Data'!$P7149,15)+14</f>
        <v>60-74</v>
      </c>
      <c r="R7149" s="2" t="str">
        <f>IF('Transaction Data'!$L7149&lt;=10,"Less Expensive","Expensive")</f>
        <v>Expensive</v>
      </c>
      <c r="S7149" s="4">
        <f>WEEKDAY('Transaction Data'!$A7149)</f>
        <v>5</v>
      </c>
      <c r="T7149" s="2" t="str">
        <f>IF(WEEKDAY('Transaction Data'!$A7149,2)&lt;6,"Weekday","Weekend")</f>
        <v>Weekday</v>
      </c>
    </row>
    <row r="7150" ht="15.75" customHeight="1">
      <c r="A7150" s="1">
        <v>45450.0</v>
      </c>
      <c r="B7150" s="2" t="s">
        <v>6603</v>
      </c>
      <c r="C7150" s="2" t="s">
        <v>72</v>
      </c>
      <c r="D7150" s="1">
        <v>24735.0</v>
      </c>
      <c r="E7150" s="2" t="s">
        <v>22</v>
      </c>
      <c r="F7150" s="2">
        <v>75.0</v>
      </c>
      <c r="G7150" s="2" t="s">
        <v>38</v>
      </c>
      <c r="H7150" s="2" t="s">
        <v>49</v>
      </c>
      <c r="I7150" s="2" t="s">
        <v>25</v>
      </c>
      <c r="J7150" s="2" t="str">
        <f t="array" ref="J7150">XLOOKUP('Transaction Data'!$G7150,Product_Code,Biscuit_Brand)</f>
        <v>Ginger Snaps</v>
      </c>
      <c r="K7150" s="2">
        <f t="array" ref="K7150">XLOOKUP('Transaction Data'!$G7150,Product_Code,Cost)</f>
        <v>14</v>
      </c>
      <c r="L7150" s="2">
        <f t="array" ref="L7150">XLOOKUP('Transaction Data'!$G7150,Product_Code,Unit_Price)</f>
        <v>28</v>
      </c>
      <c r="M7150" s="3">
        <f>'Transaction Data'!$F7150*'Transaction Data'!$K7150</f>
        <v>1050</v>
      </c>
      <c r="N7150" s="3">
        <f>'Transaction Data'!$F7150*'Transaction Data'!$L7150</f>
        <v>2100</v>
      </c>
      <c r="O7150" s="3">
        <f>'Transaction Data'!$N7150-'Transaction Data'!$M7150</f>
        <v>1050</v>
      </c>
      <c r="P7150" s="2">
        <f>DATEDIF('Transaction Data'!$D7150,'Transaction Data'!$A7150,"y")</f>
        <v>56</v>
      </c>
      <c r="Q7150" s="2" t="str">
        <f>FLOOR('Transaction Data'!$P7150,15)&amp;"-"&amp;FLOOR('Transaction Data'!$P7150,15)+14</f>
        <v>45-59</v>
      </c>
      <c r="R7150" s="2" t="str">
        <f>IF('Transaction Data'!$L7150&lt;=10,"Less Expensive","Expensive")</f>
        <v>Expensive</v>
      </c>
      <c r="S7150" s="4">
        <f>WEEKDAY('Transaction Data'!$A7150)</f>
        <v>6</v>
      </c>
      <c r="T7150" s="2" t="str">
        <f>IF(WEEKDAY('Transaction Data'!$A7150,2)&lt;6,"Weekday","Weekend")</f>
        <v>Weekday</v>
      </c>
    </row>
    <row r="7151" ht="15.75" customHeight="1">
      <c r="A7151" s="1">
        <v>45329.0</v>
      </c>
      <c r="B7151" s="2" t="s">
        <v>6604</v>
      </c>
      <c r="C7151" s="2" t="s">
        <v>78</v>
      </c>
      <c r="D7151" s="1">
        <v>22206.0</v>
      </c>
      <c r="E7151" s="2" t="s">
        <v>27</v>
      </c>
      <c r="F7151" s="2">
        <v>134.0</v>
      </c>
      <c r="G7151" s="2" t="s">
        <v>44</v>
      </c>
      <c r="H7151" s="2" t="s">
        <v>52</v>
      </c>
      <c r="I7151" s="2" t="s">
        <v>25</v>
      </c>
      <c r="J7151" s="2" t="str">
        <f t="array" ref="J7151">XLOOKUP('Transaction Data'!$G7151,Product_Code,Biscuit_Brand)</f>
        <v>Butter Crunch</v>
      </c>
      <c r="K7151" s="2">
        <f t="array" ref="K7151">XLOOKUP('Transaction Data'!$G7151,Product_Code,Cost)</f>
        <v>10</v>
      </c>
      <c r="L7151" s="2">
        <f t="array" ref="L7151">XLOOKUP('Transaction Data'!$G7151,Product_Code,Unit_Price)</f>
        <v>11</v>
      </c>
      <c r="M7151" s="3">
        <f>'Transaction Data'!$F7151*'Transaction Data'!$K7151</f>
        <v>1340</v>
      </c>
      <c r="N7151" s="3">
        <f>'Transaction Data'!$F7151*'Transaction Data'!$L7151</f>
        <v>1474</v>
      </c>
      <c r="O7151" s="3">
        <f>'Transaction Data'!$N7151-'Transaction Data'!$M7151</f>
        <v>134</v>
      </c>
      <c r="P7151" s="2">
        <f>DATEDIF('Transaction Data'!$D7151,'Transaction Data'!$A7151,"y")</f>
        <v>63</v>
      </c>
      <c r="Q7151" s="2" t="str">
        <f>FLOOR('Transaction Data'!$P7151,15)&amp;"-"&amp;FLOOR('Transaction Data'!$P7151,15)+14</f>
        <v>60-74</v>
      </c>
      <c r="R7151" s="2" t="str">
        <f>IF('Transaction Data'!$L7151&lt;=10,"Less Expensive","Expensive")</f>
        <v>Expensive</v>
      </c>
      <c r="S7151" s="4">
        <f>WEEKDAY('Transaction Data'!$A7151)</f>
        <v>4</v>
      </c>
      <c r="T7151" s="2" t="str">
        <f>IF(WEEKDAY('Transaction Data'!$A7151,2)&lt;6,"Weekday","Weekend")</f>
        <v>Weekday</v>
      </c>
    </row>
    <row r="7152" ht="15.75" customHeight="1">
      <c r="A7152" s="1">
        <v>45310.0</v>
      </c>
      <c r="B7152" s="2" t="s">
        <v>6605</v>
      </c>
      <c r="C7152" s="2" t="s">
        <v>47</v>
      </c>
      <c r="D7152" s="1">
        <v>24375.0</v>
      </c>
      <c r="E7152" s="2" t="s">
        <v>37</v>
      </c>
      <c r="F7152" s="2">
        <v>495.0</v>
      </c>
      <c r="G7152" s="2" t="s">
        <v>61</v>
      </c>
      <c r="H7152" s="2" t="s">
        <v>49</v>
      </c>
      <c r="I7152" s="2" t="s">
        <v>25</v>
      </c>
      <c r="J7152" s="2" t="str">
        <f t="array" ref="J7152">XLOOKUP('Transaction Data'!$G7152,Product_Code,Biscuit_Brand)</f>
        <v>Choco Delight</v>
      </c>
      <c r="K7152" s="2">
        <f t="array" ref="K7152">XLOOKUP('Transaction Data'!$G7152,Product_Code,Cost)</f>
        <v>3</v>
      </c>
      <c r="L7152" s="2">
        <f t="array" ref="L7152">XLOOKUP('Transaction Data'!$G7152,Product_Code,Unit_Price)</f>
        <v>5</v>
      </c>
      <c r="M7152" s="3">
        <f>'Transaction Data'!$F7152*'Transaction Data'!$K7152</f>
        <v>1485</v>
      </c>
      <c r="N7152" s="3">
        <f>'Transaction Data'!$F7152*'Transaction Data'!$L7152</f>
        <v>2475</v>
      </c>
      <c r="O7152" s="3">
        <f>'Transaction Data'!$N7152-'Transaction Data'!$M7152</f>
        <v>990</v>
      </c>
      <c r="P7152" s="2">
        <f>DATEDIF('Transaction Data'!$D7152,'Transaction Data'!$A7152,"y")</f>
        <v>57</v>
      </c>
      <c r="Q7152" s="2" t="str">
        <f>FLOOR('Transaction Data'!$P7152,15)&amp;"-"&amp;FLOOR('Transaction Data'!$P7152,15)+14</f>
        <v>45-59</v>
      </c>
      <c r="R7152" s="2" t="str">
        <f>IF('Transaction Data'!$L7152&lt;=10,"Less Expensive","Expensive")</f>
        <v>Less Expensive</v>
      </c>
      <c r="S7152" s="4">
        <f>WEEKDAY('Transaction Data'!$A7152)</f>
        <v>6</v>
      </c>
      <c r="T7152" s="2" t="str">
        <f>IF(WEEKDAY('Transaction Data'!$A7152,2)&lt;6,"Weekday","Weekend")</f>
        <v>Weekday</v>
      </c>
    </row>
    <row r="7153" ht="15.75" customHeight="1">
      <c r="A7153" s="1">
        <v>45334.0</v>
      </c>
      <c r="B7153" s="2" t="s">
        <v>6606</v>
      </c>
      <c r="C7153" s="2" t="s">
        <v>21</v>
      </c>
      <c r="D7153" s="1">
        <v>35450.0</v>
      </c>
      <c r="E7153" s="2" t="s">
        <v>63</v>
      </c>
      <c r="F7153" s="2">
        <v>12.0</v>
      </c>
      <c r="G7153" s="2" t="s">
        <v>61</v>
      </c>
      <c r="H7153" s="2" t="s">
        <v>52</v>
      </c>
      <c r="I7153" s="2" t="s">
        <v>25</v>
      </c>
      <c r="J7153" s="2" t="str">
        <f t="array" ref="J7153">XLOOKUP('Transaction Data'!$G7153,Product_Code,Biscuit_Brand)</f>
        <v>Choco Delight</v>
      </c>
      <c r="K7153" s="2">
        <f t="array" ref="K7153">XLOOKUP('Transaction Data'!$G7153,Product_Code,Cost)</f>
        <v>3</v>
      </c>
      <c r="L7153" s="2">
        <f t="array" ref="L7153">XLOOKUP('Transaction Data'!$G7153,Product_Code,Unit_Price)</f>
        <v>5</v>
      </c>
      <c r="M7153" s="3">
        <f>'Transaction Data'!$F7153*'Transaction Data'!$K7153</f>
        <v>36</v>
      </c>
      <c r="N7153" s="3">
        <f>'Transaction Data'!$F7153*'Transaction Data'!$L7153</f>
        <v>60</v>
      </c>
      <c r="O7153" s="3">
        <f>'Transaction Data'!$N7153-'Transaction Data'!$M7153</f>
        <v>24</v>
      </c>
      <c r="P7153" s="2">
        <f>DATEDIF('Transaction Data'!$D7153,'Transaction Data'!$A7153,"y")</f>
        <v>27</v>
      </c>
      <c r="Q7153" s="2" t="str">
        <f>FLOOR('Transaction Data'!$P7153,15)&amp;"-"&amp;FLOOR('Transaction Data'!$P7153,15)+14</f>
        <v>15-29</v>
      </c>
      <c r="R7153" s="2" t="str">
        <f>IF('Transaction Data'!$L7153&lt;=10,"Less Expensive","Expensive")</f>
        <v>Less Expensive</v>
      </c>
      <c r="S7153" s="4">
        <f>WEEKDAY('Transaction Data'!$A7153)</f>
        <v>2</v>
      </c>
      <c r="T7153" s="2" t="str">
        <f>IF(WEEKDAY('Transaction Data'!$A7153,2)&lt;6,"Weekday","Weekend")</f>
        <v>Weekday</v>
      </c>
    </row>
    <row r="7154" ht="15.75" customHeight="1">
      <c r="A7154" s="1">
        <v>45497.0</v>
      </c>
      <c r="B7154" s="2" t="s">
        <v>6607</v>
      </c>
      <c r="C7154" s="2" t="s">
        <v>65</v>
      </c>
      <c r="D7154" s="1">
        <v>26298.0</v>
      </c>
      <c r="E7154" s="2" t="s">
        <v>27</v>
      </c>
      <c r="F7154" s="2">
        <v>472.0</v>
      </c>
      <c r="G7154" s="2" t="s">
        <v>44</v>
      </c>
      <c r="H7154" s="2" t="s">
        <v>52</v>
      </c>
      <c r="I7154" s="2" t="s">
        <v>25</v>
      </c>
      <c r="J7154" s="2" t="str">
        <f t="array" ref="J7154">XLOOKUP('Transaction Data'!$G7154,Product_Code,Biscuit_Brand)</f>
        <v>Butter Crunch</v>
      </c>
      <c r="K7154" s="2">
        <f t="array" ref="K7154">XLOOKUP('Transaction Data'!$G7154,Product_Code,Cost)</f>
        <v>10</v>
      </c>
      <c r="L7154" s="2">
        <f t="array" ref="L7154">XLOOKUP('Transaction Data'!$G7154,Product_Code,Unit_Price)</f>
        <v>11</v>
      </c>
      <c r="M7154" s="3">
        <f>'Transaction Data'!$F7154*'Transaction Data'!$K7154</f>
        <v>4720</v>
      </c>
      <c r="N7154" s="3">
        <f>'Transaction Data'!$F7154*'Transaction Data'!$L7154</f>
        <v>5192</v>
      </c>
      <c r="O7154" s="3">
        <f>'Transaction Data'!$N7154-'Transaction Data'!$M7154</f>
        <v>472</v>
      </c>
      <c r="P7154" s="2">
        <f>DATEDIF('Transaction Data'!$D7154,'Transaction Data'!$A7154,"y")</f>
        <v>52</v>
      </c>
      <c r="Q7154" s="2" t="str">
        <f>FLOOR('Transaction Data'!$P7154,15)&amp;"-"&amp;FLOOR('Transaction Data'!$P7154,15)+14</f>
        <v>45-59</v>
      </c>
      <c r="R7154" s="2" t="str">
        <f>IF('Transaction Data'!$L7154&lt;=10,"Less Expensive","Expensive")</f>
        <v>Expensive</v>
      </c>
      <c r="S7154" s="4">
        <f>WEEKDAY('Transaction Data'!$A7154)</f>
        <v>4</v>
      </c>
      <c r="T7154" s="2" t="str">
        <f>IF(WEEKDAY('Transaction Data'!$A7154,2)&lt;6,"Weekday","Weekend")</f>
        <v>Weekday</v>
      </c>
    </row>
    <row r="7155" ht="15.75" customHeight="1">
      <c r="A7155" s="1">
        <v>45389.0</v>
      </c>
      <c r="B7155" s="2" t="s">
        <v>6608</v>
      </c>
      <c r="C7155" s="2" t="s">
        <v>54</v>
      </c>
      <c r="D7155" s="1">
        <v>37127.0</v>
      </c>
      <c r="E7155" s="2" t="s">
        <v>22</v>
      </c>
      <c r="F7155" s="2">
        <v>235.0</v>
      </c>
      <c r="G7155" s="2" t="s">
        <v>38</v>
      </c>
      <c r="H7155" s="2" t="s">
        <v>45</v>
      </c>
      <c r="I7155" s="2" t="s">
        <v>25</v>
      </c>
      <c r="J7155" s="2" t="str">
        <f t="array" ref="J7155">XLOOKUP('Transaction Data'!$G7155,Product_Code,Biscuit_Brand)</f>
        <v>Ginger Snaps</v>
      </c>
      <c r="K7155" s="2">
        <f t="array" ref="K7155">XLOOKUP('Transaction Data'!$G7155,Product_Code,Cost)</f>
        <v>14</v>
      </c>
      <c r="L7155" s="2">
        <f t="array" ref="L7155">XLOOKUP('Transaction Data'!$G7155,Product_Code,Unit_Price)</f>
        <v>28</v>
      </c>
      <c r="M7155" s="3">
        <f>'Transaction Data'!$F7155*'Transaction Data'!$K7155</f>
        <v>3290</v>
      </c>
      <c r="N7155" s="3">
        <f>'Transaction Data'!$F7155*'Transaction Data'!$L7155</f>
        <v>6580</v>
      </c>
      <c r="O7155" s="3">
        <f>'Transaction Data'!$N7155-'Transaction Data'!$M7155</f>
        <v>3290</v>
      </c>
      <c r="P7155" s="2">
        <f>DATEDIF('Transaction Data'!$D7155,'Transaction Data'!$A7155,"y")</f>
        <v>22</v>
      </c>
      <c r="Q7155" s="2" t="str">
        <f>FLOOR('Transaction Data'!$P7155,15)&amp;"-"&amp;FLOOR('Transaction Data'!$P7155,15)+14</f>
        <v>15-29</v>
      </c>
      <c r="R7155" s="2" t="str">
        <f>IF('Transaction Data'!$L7155&lt;=10,"Less Expensive","Expensive")</f>
        <v>Expensive</v>
      </c>
      <c r="S7155" s="4">
        <f>WEEKDAY('Transaction Data'!$A7155)</f>
        <v>1</v>
      </c>
      <c r="T7155" s="2" t="str">
        <f>IF(WEEKDAY('Transaction Data'!$A7155,2)&lt;6,"Weekday","Weekend")</f>
        <v>Weekend</v>
      </c>
    </row>
    <row r="7156" ht="15.75" customHeight="1">
      <c r="A7156" s="1">
        <v>45504.0</v>
      </c>
      <c r="B7156" s="2" t="s">
        <v>2286</v>
      </c>
      <c r="C7156" s="2" t="s">
        <v>69</v>
      </c>
      <c r="D7156" s="1">
        <v>31490.0</v>
      </c>
      <c r="E7156" s="2" t="s">
        <v>63</v>
      </c>
      <c r="F7156" s="2">
        <v>391.0</v>
      </c>
      <c r="G7156" s="2" t="s">
        <v>33</v>
      </c>
      <c r="H7156" s="2" t="s">
        <v>49</v>
      </c>
      <c r="I7156" s="2" t="s">
        <v>25</v>
      </c>
      <c r="J7156" s="2" t="str">
        <f t="array" ref="J7156">XLOOKUP('Transaction Data'!$G7156,Product_Code,Biscuit_Brand)</f>
        <v>Caramel Biscuits</v>
      </c>
      <c r="K7156" s="2">
        <f t="array" ref="K7156">XLOOKUP('Transaction Data'!$G7156,Product_Code,Cost)</f>
        <v>18</v>
      </c>
      <c r="L7156" s="2">
        <f t="array" ref="L7156">XLOOKUP('Transaction Data'!$G7156,Product_Code,Unit_Price)</f>
        <v>22</v>
      </c>
      <c r="M7156" s="3">
        <f>'Transaction Data'!$F7156*'Transaction Data'!$K7156</f>
        <v>7038</v>
      </c>
      <c r="N7156" s="3">
        <f>'Transaction Data'!$F7156*'Transaction Data'!$L7156</f>
        <v>8602</v>
      </c>
      <c r="O7156" s="3">
        <f>'Transaction Data'!$N7156-'Transaction Data'!$M7156</f>
        <v>1564</v>
      </c>
      <c r="P7156" s="2">
        <f>DATEDIF('Transaction Data'!$D7156,'Transaction Data'!$A7156,"y")</f>
        <v>38</v>
      </c>
      <c r="Q7156" s="2" t="str">
        <f>FLOOR('Transaction Data'!$P7156,15)&amp;"-"&amp;FLOOR('Transaction Data'!$P7156,15)+14</f>
        <v>30-44</v>
      </c>
      <c r="R7156" s="2" t="str">
        <f>IF('Transaction Data'!$L7156&lt;=10,"Less Expensive","Expensive")</f>
        <v>Expensive</v>
      </c>
      <c r="S7156" s="4">
        <f>WEEKDAY('Transaction Data'!$A7156)</f>
        <v>4</v>
      </c>
      <c r="T7156" s="2" t="str">
        <f>IF(WEEKDAY('Transaction Data'!$A7156,2)&lt;6,"Weekday","Weekend")</f>
        <v>Weekday</v>
      </c>
    </row>
    <row r="7157" ht="15.75" customHeight="1">
      <c r="A7157" s="1">
        <v>45435.0</v>
      </c>
      <c r="B7157" s="2" t="s">
        <v>6609</v>
      </c>
      <c r="C7157" s="2" t="s">
        <v>69</v>
      </c>
      <c r="D7157" s="1">
        <v>21326.0</v>
      </c>
      <c r="E7157" s="2" t="s">
        <v>63</v>
      </c>
      <c r="F7157" s="2">
        <v>413.0</v>
      </c>
      <c r="G7157" s="2" t="s">
        <v>55</v>
      </c>
      <c r="H7157" s="2" t="s">
        <v>52</v>
      </c>
      <c r="I7157" s="2" t="s">
        <v>25</v>
      </c>
      <c r="J7157" s="2" t="str">
        <f t="array" ref="J7157">XLOOKUP('Transaction Data'!$G7157,Product_Code,Biscuit_Brand)</f>
        <v>Vanilla Wafers</v>
      </c>
      <c r="K7157" s="2">
        <f t="array" ref="K7157">XLOOKUP('Transaction Data'!$G7157,Product_Code,Cost)</f>
        <v>18</v>
      </c>
      <c r="L7157" s="2">
        <f t="array" ref="L7157">XLOOKUP('Transaction Data'!$G7157,Product_Code,Unit_Price)</f>
        <v>36</v>
      </c>
      <c r="M7157" s="3">
        <f>'Transaction Data'!$F7157*'Transaction Data'!$K7157</f>
        <v>7434</v>
      </c>
      <c r="N7157" s="3">
        <f>'Transaction Data'!$F7157*'Transaction Data'!$L7157</f>
        <v>14868</v>
      </c>
      <c r="O7157" s="3">
        <f>'Transaction Data'!$N7157-'Transaction Data'!$M7157</f>
        <v>7434</v>
      </c>
      <c r="P7157" s="2">
        <f>DATEDIF('Transaction Data'!$D7157,'Transaction Data'!$A7157,"y")</f>
        <v>66</v>
      </c>
      <c r="Q7157" s="2" t="str">
        <f>FLOOR('Transaction Data'!$P7157,15)&amp;"-"&amp;FLOOR('Transaction Data'!$P7157,15)+14</f>
        <v>60-74</v>
      </c>
      <c r="R7157" s="2" t="str">
        <f>IF('Transaction Data'!$L7157&lt;=10,"Less Expensive","Expensive")</f>
        <v>Expensive</v>
      </c>
      <c r="S7157" s="4">
        <f>WEEKDAY('Transaction Data'!$A7157)</f>
        <v>5</v>
      </c>
      <c r="T7157" s="2" t="str">
        <f>IF(WEEKDAY('Transaction Data'!$A7157,2)&lt;6,"Weekday","Weekend")</f>
        <v>Weekday</v>
      </c>
    </row>
    <row r="7158" ht="15.75" customHeight="1">
      <c r="A7158" s="1">
        <v>45305.0</v>
      </c>
      <c r="B7158" s="2" t="s">
        <v>6610</v>
      </c>
      <c r="C7158" s="2" t="s">
        <v>72</v>
      </c>
      <c r="D7158" s="1">
        <v>28326.0</v>
      </c>
      <c r="E7158" s="2" t="s">
        <v>63</v>
      </c>
      <c r="F7158" s="2">
        <v>408.0</v>
      </c>
      <c r="G7158" s="2" t="s">
        <v>28</v>
      </c>
      <c r="H7158" s="2" t="s">
        <v>49</v>
      </c>
      <c r="I7158" s="2" t="s">
        <v>25</v>
      </c>
      <c r="J7158" s="2" t="str">
        <f t="array" ref="J7158">XLOOKUP('Transaction Data'!$G7158,Product_Code,Biscuit_Brand)</f>
        <v>Shortbread</v>
      </c>
      <c r="K7158" s="2">
        <f t="array" ref="K7158">XLOOKUP('Transaction Data'!$G7158,Product_Code,Cost)</f>
        <v>10</v>
      </c>
      <c r="L7158" s="2">
        <f t="array" ref="L7158">XLOOKUP('Transaction Data'!$G7158,Product_Code,Unit_Price)</f>
        <v>45</v>
      </c>
      <c r="M7158" s="3">
        <f>'Transaction Data'!$F7158*'Transaction Data'!$K7158</f>
        <v>4080</v>
      </c>
      <c r="N7158" s="3">
        <f>'Transaction Data'!$F7158*'Transaction Data'!$L7158</f>
        <v>18360</v>
      </c>
      <c r="O7158" s="3">
        <f>'Transaction Data'!$N7158-'Transaction Data'!$M7158</f>
        <v>14280</v>
      </c>
      <c r="P7158" s="2">
        <f>DATEDIF('Transaction Data'!$D7158,'Transaction Data'!$A7158,"y")</f>
        <v>46</v>
      </c>
      <c r="Q7158" s="2" t="str">
        <f>FLOOR('Transaction Data'!$P7158,15)&amp;"-"&amp;FLOOR('Transaction Data'!$P7158,15)+14</f>
        <v>45-59</v>
      </c>
      <c r="R7158" s="2" t="str">
        <f>IF('Transaction Data'!$L7158&lt;=10,"Less Expensive","Expensive")</f>
        <v>Expensive</v>
      </c>
      <c r="S7158" s="4">
        <f>WEEKDAY('Transaction Data'!$A7158)</f>
        <v>1</v>
      </c>
      <c r="T7158" s="2" t="str">
        <f>IF(WEEKDAY('Transaction Data'!$A7158,2)&lt;6,"Weekday","Weekend")</f>
        <v>Weekend</v>
      </c>
    </row>
    <row r="7159" ht="15.75" customHeight="1">
      <c r="A7159" s="1">
        <v>45480.0</v>
      </c>
      <c r="B7159" s="2" t="s">
        <v>6611</v>
      </c>
      <c r="C7159" s="2" t="s">
        <v>41</v>
      </c>
      <c r="D7159" s="1">
        <v>23758.0</v>
      </c>
      <c r="E7159" s="2" t="s">
        <v>22</v>
      </c>
      <c r="F7159" s="2">
        <v>486.0</v>
      </c>
      <c r="G7159" s="2" t="s">
        <v>33</v>
      </c>
      <c r="H7159" s="2" t="s">
        <v>52</v>
      </c>
      <c r="I7159" s="2" t="s">
        <v>25</v>
      </c>
      <c r="J7159" s="2" t="str">
        <f t="array" ref="J7159">XLOOKUP('Transaction Data'!$G7159,Product_Code,Biscuit_Brand)</f>
        <v>Caramel Biscuits</v>
      </c>
      <c r="K7159" s="2">
        <f t="array" ref="K7159">XLOOKUP('Transaction Data'!$G7159,Product_Code,Cost)</f>
        <v>18</v>
      </c>
      <c r="L7159" s="2">
        <f t="array" ref="L7159">XLOOKUP('Transaction Data'!$G7159,Product_Code,Unit_Price)</f>
        <v>22</v>
      </c>
      <c r="M7159" s="3">
        <f>'Transaction Data'!$F7159*'Transaction Data'!$K7159</f>
        <v>8748</v>
      </c>
      <c r="N7159" s="3">
        <f>'Transaction Data'!$F7159*'Transaction Data'!$L7159</f>
        <v>10692</v>
      </c>
      <c r="O7159" s="3">
        <f>'Transaction Data'!$N7159-'Transaction Data'!$M7159</f>
        <v>1944</v>
      </c>
      <c r="P7159" s="2">
        <f>DATEDIF('Transaction Data'!$D7159,'Transaction Data'!$A7159,"y")</f>
        <v>59</v>
      </c>
      <c r="Q7159" s="2" t="str">
        <f>FLOOR('Transaction Data'!$P7159,15)&amp;"-"&amp;FLOOR('Transaction Data'!$P7159,15)+14</f>
        <v>45-59</v>
      </c>
      <c r="R7159" s="2" t="str">
        <f>IF('Transaction Data'!$L7159&lt;=10,"Less Expensive","Expensive")</f>
        <v>Expensive</v>
      </c>
      <c r="S7159" s="4">
        <f>WEEKDAY('Transaction Data'!$A7159)</f>
        <v>1</v>
      </c>
      <c r="T7159" s="2" t="str">
        <f>IF(WEEKDAY('Transaction Data'!$A7159,2)&lt;6,"Weekday","Weekend")</f>
        <v>Weekend</v>
      </c>
    </row>
    <row r="7160" ht="15.75" customHeight="1">
      <c r="A7160" s="1">
        <v>45353.0</v>
      </c>
      <c r="B7160" s="2" t="s">
        <v>6612</v>
      </c>
      <c r="C7160" s="2" t="s">
        <v>32</v>
      </c>
      <c r="D7160" s="1">
        <v>35622.0</v>
      </c>
      <c r="E7160" s="2" t="s">
        <v>22</v>
      </c>
      <c r="F7160" s="2">
        <v>268.0</v>
      </c>
      <c r="G7160" s="2" t="s">
        <v>23</v>
      </c>
      <c r="H7160" s="2" t="s">
        <v>34</v>
      </c>
      <c r="I7160" s="2" t="s">
        <v>25</v>
      </c>
      <c r="J7160" s="2" t="str">
        <f t="array" ref="J7160">XLOOKUP('Transaction Data'!$G7160,Product_Code,Biscuit_Brand)</f>
        <v>Cinnamon Swirls</v>
      </c>
      <c r="K7160" s="2">
        <f t="array" ref="K7160">XLOOKUP('Transaction Data'!$G7160,Product_Code,Cost)</f>
        <v>10</v>
      </c>
      <c r="L7160" s="2">
        <f t="array" ref="L7160">XLOOKUP('Transaction Data'!$G7160,Product_Code,Unit_Price)</f>
        <v>14</v>
      </c>
      <c r="M7160" s="3">
        <f>'Transaction Data'!$F7160*'Transaction Data'!$K7160</f>
        <v>2680</v>
      </c>
      <c r="N7160" s="3">
        <f>'Transaction Data'!$F7160*'Transaction Data'!$L7160</f>
        <v>3752</v>
      </c>
      <c r="O7160" s="3">
        <f>'Transaction Data'!$N7160-'Transaction Data'!$M7160</f>
        <v>1072</v>
      </c>
      <c r="P7160" s="2">
        <f>DATEDIF('Transaction Data'!$D7160,'Transaction Data'!$A7160,"y")</f>
        <v>26</v>
      </c>
      <c r="Q7160" s="2" t="str">
        <f>FLOOR('Transaction Data'!$P7160,15)&amp;"-"&amp;FLOOR('Transaction Data'!$P7160,15)+14</f>
        <v>15-29</v>
      </c>
      <c r="R7160" s="2" t="str">
        <f>IF('Transaction Data'!$L7160&lt;=10,"Less Expensive","Expensive")</f>
        <v>Expensive</v>
      </c>
      <c r="S7160" s="4">
        <f>WEEKDAY('Transaction Data'!$A7160)</f>
        <v>7</v>
      </c>
      <c r="T7160" s="2" t="str">
        <f>IF(WEEKDAY('Transaction Data'!$A7160,2)&lt;6,"Weekday","Weekend")</f>
        <v>Weekend</v>
      </c>
    </row>
    <row r="7161" ht="15.75" customHeight="1">
      <c r="A7161" s="1">
        <v>45366.0</v>
      </c>
      <c r="B7161" s="2" t="s">
        <v>6613</v>
      </c>
      <c r="C7161" s="2" t="s">
        <v>47</v>
      </c>
      <c r="D7161" s="1">
        <v>38545.0</v>
      </c>
      <c r="E7161" s="2" t="s">
        <v>37</v>
      </c>
      <c r="F7161" s="2">
        <v>156.0</v>
      </c>
      <c r="G7161" s="2" t="s">
        <v>38</v>
      </c>
      <c r="H7161" s="2" t="s">
        <v>34</v>
      </c>
      <c r="I7161" s="2" t="s">
        <v>25</v>
      </c>
      <c r="J7161" s="2" t="str">
        <f t="array" ref="J7161">XLOOKUP('Transaction Data'!$G7161,Product_Code,Biscuit_Brand)</f>
        <v>Ginger Snaps</v>
      </c>
      <c r="K7161" s="2">
        <f t="array" ref="K7161">XLOOKUP('Transaction Data'!$G7161,Product_Code,Cost)</f>
        <v>14</v>
      </c>
      <c r="L7161" s="2">
        <f t="array" ref="L7161">XLOOKUP('Transaction Data'!$G7161,Product_Code,Unit_Price)</f>
        <v>28</v>
      </c>
      <c r="M7161" s="3">
        <f>'Transaction Data'!$F7161*'Transaction Data'!$K7161</f>
        <v>2184</v>
      </c>
      <c r="N7161" s="3">
        <f>'Transaction Data'!$F7161*'Transaction Data'!$L7161</f>
        <v>4368</v>
      </c>
      <c r="O7161" s="3">
        <f>'Transaction Data'!$N7161-'Transaction Data'!$M7161</f>
        <v>2184</v>
      </c>
      <c r="P7161" s="2">
        <f>DATEDIF('Transaction Data'!$D7161,'Transaction Data'!$A7161,"y")</f>
        <v>18</v>
      </c>
      <c r="Q7161" s="2" t="str">
        <f>FLOOR('Transaction Data'!$P7161,15)&amp;"-"&amp;FLOOR('Transaction Data'!$P7161,15)+14</f>
        <v>15-29</v>
      </c>
      <c r="R7161" s="2" t="str">
        <f>IF('Transaction Data'!$L7161&lt;=10,"Less Expensive","Expensive")</f>
        <v>Expensive</v>
      </c>
      <c r="S7161" s="4">
        <f>WEEKDAY('Transaction Data'!$A7161)</f>
        <v>6</v>
      </c>
      <c r="T7161" s="2" t="str">
        <f>IF(WEEKDAY('Transaction Data'!$A7161,2)&lt;6,"Weekday","Weekend")</f>
        <v>Weekday</v>
      </c>
    </row>
    <row r="7162" ht="15.75" customHeight="1">
      <c r="A7162" s="1">
        <v>45363.0</v>
      </c>
      <c r="B7162" s="2" t="s">
        <v>3406</v>
      </c>
      <c r="C7162" s="2" t="s">
        <v>54</v>
      </c>
      <c r="D7162" s="1">
        <v>36488.0</v>
      </c>
      <c r="E7162" s="2" t="s">
        <v>63</v>
      </c>
      <c r="F7162" s="2">
        <v>437.0</v>
      </c>
      <c r="G7162" s="2" t="s">
        <v>23</v>
      </c>
      <c r="H7162" s="2" t="s">
        <v>39</v>
      </c>
      <c r="I7162" s="2" t="s">
        <v>25</v>
      </c>
      <c r="J7162" s="2" t="str">
        <f t="array" ref="J7162">XLOOKUP('Transaction Data'!$G7162,Product_Code,Biscuit_Brand)</f>
        <v>Cinnamon Swirls</v>
      </c>
      <c r="K7162" s="2">
        <f t="array" ref="K7162">XLOOKUP('Transaction Data'!$G7162,Product_Code,Cost)</f>
        <v>10</v>
      </c>
      <c r="L7162" s="2">
        <f t="array" ref="L7162">XLOOKUP('Transaction Data'!$G7162,Product_Code,Unit_Price)</f>
        <v>14</v>
      </c>
      <c r="M7162" s="3">
        <f>'Transaction Data'!$F7162*'Transaction Data'!$K7162</f>
        <v>4370</v>
      </c>
      <c r="N7162" s="3">
        <f>'Transaction Data'!$F7162*'Transaction Data'!$L7162</f>
        <v>6118</v>
      </c>
      <c r="O7162" s="3">
        <f>'Transaction Data'!$N7162-'Transaction Data'!$M7162</f>
        <v>1748</v>
      </c>
      <c r="P7162" s="2">
        <f>DATEDIF('Transaction Data'!$D7162,'Transaction Data'!$A7162,"y")</f>
        <v>24</v>
      </c>
      <c r="Q7162" s="2" t="str">
        <f>FLOOR('Transaction Data'!$P7162,15)&amp;"-"&amp;FLOOR('Transaction Data'!$P7162,15)+14</f>
        <v>15-29</v>
      </c>
      <c r="R7162" s="2" t="str">
        <f>IF('Transaction Data'!$L7162&lt;=10,"Less Expensive","Expensive")</f>
        <v>Expensive</v>
      </c>
      <c r="S7162" s="4">
        <f>WEEKDAY('Transaction Data'!$A7162)</f>
        <v>3</v>
      </c>
      <c r="T7162" s="2" t="str">
        <f>IF(WEEKDAY('Transaction Data'!$A7162,2)&lt;6,"Weekday","Weekend")</f>
        <v>Weekday</v>
      </c>
    </row>
    <row r="7163" ht="15.75" customHeight="1">
      <c r="A7163" s="1">
        <v>45413.0</v>
      </c>
      <c r="B7163" s="2" t="s">
        <v>6614</v>
      </c>
      <c r="C7163" s="2" t="s">
        <v>69</v>
      </c>
      <c r="D7163" s="1">
        <v>34436.0</v>
      </c>
      <c r="E7163" s="2" t="s">
        <v>37</v>
      </c>
      <c r="F7163" s="2">
        <v>205.0</v>
      </c>
      <c r="G7163" s="2" t="s">
        <v>60</v>
      </c>
      <c r="H7163" s="2" t="s">
        <v>42</v>
      </c>
      <c r="I7163" s="2" t="s">
        <v>25</v>
      </c>
      <c r="J7163" s="2" t="str">
        <f t="array" ref="J7163">XLOOKUP('Transaction Data'!$G7163,Product_Code,Biscuit_Brand)</f>
        <v>Peanut Butter Bites</v>
      </c>
      <c r="K7163" s="2">
        <f t="array" ref="K7163">XLOOKUP('Transaction Data'!$G7163,Product_Code,Cost)</f>
        <v>5</v>
      </c>
      <c r="L7163" s="2">
        <f t="array" ref="L7163">XLOOKUP('Transaction Data'!$G7163,Product_Code,Unit_Price)</f>
        <v>7</v>
      </c>
      <c r="M7163" s="3">
        <f>'Transaction Data'!$F7163*'Transaction Data'!$K7163</f>
        <v>1025</v>
      </c>
      <c r="N7163" s="3">
        <f>'Transaction Data'!$F7163*'Transaction Data'!$L7163</f>
        <v>1435</v>
      </c>
      <c r="O7163" s="3">
        <f>'Transaction Data'!$N7163-'Transaction Data'!$M7163</f>
        <v>410</v>
      </c>
      <c r="P7163" s="2">
        <f>DATEDIF('Transaction Data'!$D7163,'Transaction Data'!$A7163,"y")</f>
        <v>30</v>
      </c>
      <c r="Q7163" s="2" t="str">
        <f>FLOOR('Transaction Data'!$P7163,15)&amp;"-"&amp;FLOOR('Transaction Data'!$P7163,15)+14</f>
        <v>30-44</v>
      </c>
      <c r="R7163" s="2" t="str">
        <f>IF('Transaction Data'!$L7163&lt;=10,"Less Expensive","Expensive")</f>
        <v>Less Expensive</v>
      </c>
      <c r="S7163" s="4">
        <f>WEEKDAY('Transaction Data'!$A7163)</f>
        <v>4</v>
      </c>
      <c r="T7163" s="2" t="str">
        <f>IF(WEEKDAY('Transaction Data'!$A7163,2)&lt;6,"Weekday","Weekend")</f>
        <v>Weekday</v>
      </c>
    </row>
    <row r="7164" ht="15.75" customHeight="1">
      <c r="A7164" s="1">
        <v>45347.0</v>
      </c>
      <c r="B7164" s="2" t="s">
        <v>6615</v>
      </c>
      <c r="C7164" s="2" t="s">
        <v>78</v>
      </c>
      <c r="D7164" s="1">
        <v>16336.0</v>
      </c>
      <c r="E7164" s="2" t="s">
        <v>37</v>
      </c>
      <c r="F7164" s="2">
        <v>466.0</v>
      </c>
      <c r="G7164" s="2" t="s">
        <v>23</v>
      </c>
      <c r="H7164" s="2" t="s">
        <v>45</v>
      </c>
      <c r="I7164" s="2" t="s">
        <v>25</v>
      </c>
      <c r="J7164" s="2" t="str">
        <f t="array" ref="J7164">XLOOKUP('Transaction Data'!$G7164,Product_Code,Biscuit_Brand)</f>
        <v>Cinnamon Swirls</v>
      </c>
      <c r="K7164" s="2">
        <f t="array" ref="K7164">XLOOKUP('Transaction Data'!$G7164,Product_Code,Cost)</f>
        <v>10</v>
      </c>
      <c r="L7164" s="2">
        <f t="array" ref="L7164">XLOOKUP('Transaction Data'!$G7164,Product_Code,Unit_Price)</f>
        <v>14</v>
      </c>
      <c r="M7164" s="3">
        <f>'Transaction Data'!$F7164*'Transaction Data'!$K7164</f>
        <v>4660</v>
      </c>
      <c r="N7164" s="3">
        <f>'Transaction Data'!$F7164*'Transaction Data'!$L7164</f>
        <v>6524</v>
      </c>
      <c r="O7164" s="3">
        <f>'Transaction Data'!$N7164-'Transaction Data'!$M7164</f>
        <v>1864</v>
      </c>
      <c r="P7164" s="2">
        <f>DATEDIF('Transaction Data'!$D7164,'Transaction Data'!$A7164,"y")</f>
        <v>79</v>
      </c>
      <c r="Q7164" s="2" t="str">
        <f>FLOOR('Transaction Data'!$P7164,15)&amp;"-"&amp;FLOOR('Transaction Data'!$P7164,15)+14</f>
        <v>75-89</v>
      </c>
      <c r="R7164" s="2" t="str">
        <f>IF('Transaction Data'!$L7164&lt;=10,"Less Expensive","Expensive")</f>
        <v>Expensive</v>
      </c>
      <c r="S7164" s="4">
        <f>WEEKDAY('Transaction Data'!$A7164)</f>
        <v>1</v>
      </c>
      <c r="T7164" s="2" t="str">
        <f>IF(WEEKDAY('Transaction Data'!$A7164,2)&lt;6,"Weekday","Weekend")</f>
        <v>Weekend</v>
      </c>
    </row>
    <row r="7165" ht="15.75" customHeight="1">
      <c r="A7165" s="1">
        <v>45423.0</v>
      </c>
      <c r="B7165" s="2" t="s">
        <v>1920</v>
      </c>
      <c r="C7165" s="2" t="s">
        <v>78</v>
      </c>
      <c r="D7165" s="1">
        <v>31192.0</v>
      </c>
      <c r="E7165" s="2" t="s">
        <v>37</v>
      </c>
      <c r="F7165" s="2">
        <v>202.0</v>
      </c>
      <c r="G7165" s="2" t="s">
        <v>23</v>
      </c>
      <c r="H7165" s="2" t="s">
        <v>49</v>
      </c>
      <c r="I7165" s="2" t="s">
        <v>25</v>
      </c>
      <c r="J7165" s="2" t="str">
        <f t="array" ref="J7165">XLOOKUP('Transaction Data'!$G7165,Product_Code,Biscuit_Brand)</f>
        <v>Cinnamon Swirls</v>
      </c>
      <c r="K7165" s="2">
        <f t="array" ref="K7165">XLOOKUP('Transaction Data'!$G7165,Product_Code,Cost)</f>
        <v>10</v>
      </c>
      <c r="L7165" s="2">
        <f t="array" ref="L7165">XLOOKUP('Transaction Data'!$G7165,Product_Code,Unit_Price)</f>
        <v>14</v>
      </c>
      <c r="M7165" s="3">
        <f>'Transaction Data'!$F7165*'Transaction Data'!$K7165</f>
        <v>2020</v>
      </c>
      <c r="N7165" s="3">
        <f>'Transaction Data'!$F7165*'Transaction Data'!$L7165</f>
        <v>2828</v>
      </c>
      <c r="O7165" s="3">
        <f>'Transaction Data'!$N7165-'Transaction Data'!$M7165</f>
        <v>808</v>
      </c>
      <c r="P7165" s="2">
        <f>DATEDIF('Transaction Data'!$D7165,'Transaction Data'!$A7165,"y")</f>
        <v>38</v>
      </c>
      <c r="Q7165" s="2" t="str">
        <f>FLOOR('Transaction Data'!$P7165,15)&amp;"-"&amp;FLOOR('Transaction Data'!$P7165,15)+14</f>
        <v>30-44</v>
      </c>
      <c r="R7165" s="2" t="str">
        <f>IF('Transaction Data'!$L7165&lt;=10,"Less Expensive","Expensive")</f>
        <v>Expensive</v>
      </c>
      <c r="S7165" s="4">
        <f>WEEKDAY('Transaction Data'!$A7165)</f>
        <v>7</v>
      </c>
      <c r="T7165" s="2" t="str">
        <f>IF(WEEKDAY('Transaction Data'!$A7165,2)&lt;6,"Weekday","Weekend")</f>
        <v>Weekend</v>
      </c>
    </row>
    <row r="7166" ht="15.75" customHeight="1">
      <c r="A7166" s="1">
        <v>45399.0</v>
      </c>
      <c r="B7166" s="2" t="s">
        <v>2684</v>
      </c>
      <c r="C7166" s="2" t="s">
        <v>65</v>
      </c>
      <c r="D7166" s="1">
        <v>38241.0</v>
      </c>
      <c r="E7166" s="2" t="s">
        <v>37</v>
      </c>
      <c r="F7166" s="2">
        <v>326.0</v>
      </c>
      <c r="G7166" s="2" t="s">
        <v>55</v>
      </c>
      <c r="H7166" s="2" t="s">
        <v>52</v>
      </c>
      <c r="I7166" s="2" t="s">
        <v>25</v>
      </c>
      <c r="J7166" s="2" t="str">
        <f t="array" ref="J7166">XLOOKUP('Transaction Data'!$G7166,Product_Code,Biscuit_Brand)</f>
        <v>Vanilla Wafers</v>
      </c>
      <c r="K7166" s="2">
        <f t="array" ref="K7166">XLOOKUP('Transaction Data'!$G7166,Product_Code,Cost)</f>
        <v>18</v>
      </c>
      <c r="L7166" s="2">
        <f t="array" ref="L7166">XLOOKUP('Transaction Data'!$G7166,Product_Code,Unit_Price)</f>
        <v>36</v>
      </c>
      <c r="M7166" s="3">
        <f>'Transaction Data'!$F7166*'Transaction Data'!$K7166</f>
        <v>5868</v>
      </c>
      <c r="N7166" s="3">
        <f>'Transaction Data'!$F7166*'Transaction Data'!$L7166</f>
        <v>11736</v>
      </c>
      <c r="O7166" s="3">
        <f>'Transaction Data'!$N7166-'Transaction Data'!$M7166</f>
        <v>5868</v>
      </c>
      <c r="P7166" s="2">
        <f>DATEDIF('Transaction Data'!$D7166,'Transaction Data'!$A7166,"y")</f>
        <v>19</v>
      </c>
      <c r="Q7166" s="2" t="str">
        <f>FLOOR('Transaction Data'!$P7166,15)&amp;"-"&amp;FLOOR('Transaction Data'!$P7166,15)+14</f>
        <v>15-29</v>
      </c>
      <c r="R7166" s="2" t="str">
        <f>IF('Transaction Data'!$L7166&lt;=10,"Less Expensive","Expensive")</f>
        <v>Expensive</v>
      </c>
      <c r="S7166" s="4">
        <f>WEEKDAY('Transaction Data'!$A7166)</f>
        <v>4</v>
      </c>
      <c r="T7166" s="2" t="str">
        <f>IF(WEEKDAY('Transaction Data'!$A7166,2)&lt;6,"Weekday","Weekend")</f>
        <v>Weekday</v>
      </c>
    </row>
    <row r="7167" ht="15.75" customHeight="1">
      <c r="A7167" s="1">
        <v>45398.0</v>
      </c>
      <c r="B7167" s="2" t="s">
        <v>6616</v>
      </c>
      <c r="C7167" s="2" t="s">
        <v>54</v>
      </c>
      <c r="D7167" s="1">
        <v>22621.0</v>
      </c>
      <c r="E7167" s="2" t="s">
        <v>37</v>
      </c>
      <c r="F7167" s="2">
        <v>205.0</v>
      </c>
      <c r="G7167" s="2" t="s">
        <v>57</v>
      </c>
      <c r="H7167" s="2" t="s">
        <v>49</v>
      </c>
      <c r="I7167" s="2" t="s">
        <v>25</v>
      </c>
      <c r="J7167" s="2" t="str">
        <f t="array" ref="J7167">XLOOKUP('Transaction Data'!$G7167,Product_Code,Biscuit_Brand)</f>
        <v>Oatmeal Cookies</v>
      </c>
      <c r="K7167" s="2">
        <f t="array" ref="K7167">XLOOKUP('Transaction Data'!$G7167,Product_Code,Cost)</f>
        <v>19</v>
      </c>
      <c r="L7167" s="2">
        <f t="array" ref="L7167">XLOOKUP('Transaction Data'!$G7167,Product_Code,Unit_Price)</f>
        <v>23</v>
      </c>
      <c r="M7167" s="3">
        <f>'Transaction Data'!$F7167*'Transaction Data'!$K7167</f>
        <v>3895</v>
      </c>
      <c r="N7167" s="3">
        <f>'Transaction Data'!$F7167*'Transaction Data'!$L7167</f>
        <v>4715</v>
      </c>
      <c r="O7167" s="3">
        <f>'Transaction Data'!$N7167-'Transaction Data'!$M7167</f>
        <v>820</v>
      </c>
      <c r="P7167" s="2">
        <f>DATEDIF('Transaction Data'!$D7167,'Transaction Data'!$A7167,"y")</f>
        <v>62</v>
      </c>
      <c r="Q7167" s="2" t="str">
        <f>FLOOR('Transaction Data'!$P7167,15)&amp;"-"&amp;FLOOR('Transaction Data'!$P7167,15)+14</f>
        <v>60-74</v>
      </c>
      <c r="R7167" s="2" t="str">
        <f>IF('Transaction Data'!$L7167&lt;=10,"Less Expensive","Expensive")</f>
        <v>Expensive</v>
      </c>
      <c r="S7167" s="4">
        <f>WEEKDAY('Transaction Data'!$A7167)</f>
        <v>3</v>
      </c>
      <c r="T7167" s="2" t="str">
        <f>IF(WEEKDAY('Transaction Data'!$A7167,2)&lt;6,"Weekday","Weekend")</f>
        <v>Weekday</v>
      </c>
    </row>
    <row r="7168" ht="15.75" customHeight="1">
      <c r="A7168" s="1">
        <v>45339.0</v>
      </c>
      <c r="B7168" s="2" t="s">
        <v>6617</v>
      </c>
      <c r="C7168" s="2" t="s">
        <v>47</v>
      </c>
      <c r="D7168" s="1">
        <v>25556.0</v>
      </c>
      <c r="E7168" s="2" t="s">
        <v>63</v>
      </c>
      <c r="F7168" s="2">
        <v>309.0</v>
      </c>
      <c r="G7168" s="2" t="s">
        <v>57</v>
      </c>
      <c r="H7168" s="2" t="s">
        <v>52</v>
      </c>
      <c r="I7168" s="2" t="s">
        <v>25</v>
      </c>
      <c r="J7168" s="2" t="str">
        <f t="array" ref="J7168">XLOOKUP('Transaction Data'!$G7168,Product_Code,Biscuit_Brand)</f>
        <v>Oatmeal Cookies</v>
      </c>
      <c r="K7168" s="2">
        <f t="array" ref="K7168">XLOOKUP('Transaction Data'!$G7168,Product_Code,Cost)</f>
        <v>19</v>
      </c>
      <c r="L7168" s="2">
        <f t="array" ref="L7168">XLOOKUP('Transaction Data'!$G7168,Product_Code,Unit_Price)</f>
        <v>23</v>
      </c>
      <c r="M7168" s="3">
        <f>'Transaction Data'!$F7168*'Transaction Data'!$K7168</f>
        <v>5871</v>
      </c>
      <c r="N7168" s="3">
        <f>'Transaction Data'!$F7168*'Transaction Data'!$L7168</f>
        <v>7107</v>
      </c>
      <c r="O7168" s="3">
        <f>'Transaction Data'!$N7168-'Transaction Data'!$M7168</f>
        <v>1236</v>
      </c>
      <c r="P7168" s="2">
        <f>DATEDIF('Transaction Data'!$D7168,'Transaction Data'!$A7168,"y")</f>
        <v>54</v>
      </c>
      <c r="Q7168" s="2" t="str">
        <f>FLOOR('Transaction Data'!$P7168,15)&amp;"-"&amp;FLOOR('Transaction Data'!$P7168,15)+14</f>
        <v>45-59</v>
      </c>
      <c r="R7168" s="2" t="str">
        <f>IF('Transaction Data'!$L7168&lt;=10,"Less Expensive","Expensive")</f>
        <v>Expensive</v>
      </c>
      <c r="S7168" s="4">
        <f>WEEKDAY('Transaction Data'!$A7168)</f>
        <v>7</v>
      </c>
      <c r="T7168" s="2" t="str">
        <f>IF(WEEKDAY('Transaction Data'!$A7168,2)&lt;6,"Weekday","Weekend")</f>
        <v>Weekend</v>
      </c>
    </row>
    <row r="7169" ht="15.75" customHeight="1">
      <c r="A7169" s="1">
        <v>45386.0</v>
      </c>
      <c r="B7169" s="2" t="s">
        <v>6618</v>
      </c>
      <c r="C7169" s="2" t="s">
        <v>78</v>
      </c>
      <c r="D7169" s="1">
        <v>23321.0</v>
      </c>
      <c r="E7169" s="2" t="s">
        <v>37</v>
      </c>
      <c r="F7169" s="2">
        <v>162.0</v>
      </c>
      <c r="G7169" s="2" t="s">
        <v>57</v>
      </c>
      <c r="H7169" s="2" t="s">
        <v>52</v>
      </c>
      <c r="I7169" s="2" t="s">
        <v>25</v>
      </c>
      <c r="J7169" s="2" t="str">
        <f t="array" ref="J7169">XLOOKUP('Transaction Data'!$G7169,Product_Code,Biscuit_Brand)</f>
        <v>Oatmeal Cookies</v>
      </c>
      <c r="K7169" s="2">
        <f t="array" ref="K7169">XLOOKUP('Transaction Data'!$G7169,Product_Code,Cost)</f>
        <v>19</v>
      </c>
      <c r="L7169" s="2">
        <f t="array" ref="L7169">XLOOKUP('Transaction Data'!$G7169,Product_Code,Unit_Price)</f>
        <v>23</v>
      </c>
      <c r="M7169" s="3">
        <f>'Transaction Data'!$F7169*'Transaction Data'!$K7169</f>
        <v>3078</v>
      </c>
      <c r="N7169" s="3">
        <f>'Transaction Data'!$F7169*'Transaction Data'!$L7169</f>
        <v>3726</v>
      </c>
      <c r="O7169" s="3">
        <f>'Transaction Data'!$N7169-'Transaction Data'!$M7169</f>
        <v>648</v>
      </c>
      <c r="P7169" s="2">
        <f>DATEDIF('Transaction Data'!$D7169,'Transaction Data'!$A7169,"y")</f>
        <v>60</v>
      </c>
      <c r="Q7169" s="2" t="str">
        <f>FLOOR('Transaction Data'!$P7169,15)&amp;"-"&amp;FLOOR('Transaction Data'!$P7169,15)+14</f>
        <v>60-74</v>
      </c>
      <c r="R7169" s="2" t="str">
        <f>IF('Transaction Data'!$L7169&lt;=10,"Less Expensive","Expensive")</f>
        <v>Expensive</v>
      </c>
      <c r="S7169" s="4">
        <f>WEEKDAY('Transaction Data'!$A7169)</f>
        <v>5</v>
      </c>
      <c r="T7169" s="2" t="str">
        <f>IF(WEEKDAY('Transaction Data'!$A7169,2)&lt;6,"Weekday","Weekend")</f>
        <v>Weekday</v>
      </c>
    </row>
    <row r="7170" ht="15.75" customHeight="1">
      <c r="A7170" s="1">
        <v>45425.0</v>
      </c>
      <c r="B7170" s="2" t="s">
        <v>6619</v>
      </c>
      <c r="C7170" s="2" t="s">
        <v>54</v>
      </c>
      <c r="D7170" s="1">
        <v>31250.0</v>
      </c>
      <c r="E7170" s="2" t="s">
        <v>27</v>
      </c>
      <c r="F7170" s="2">
        <v>118.0</v>
      </c>
      <c r="G7170" s="2" t="s">
        <v>23</v>
      </c>
      <c r="H7170" s="2" t="s">
        <v>45</v>
      </c>
      <c r="I7170" s="2" t="s">
        <v>25</v>
      </c>
      <c r="J7170" s="2" t="str">
        <f t="array" ref="J7170">XLOOKUP('Transaction Data'!$G7170,Product_Code,Biscuit_Brand)</f>
        <v>Cinnamon Swirls</v>
      </c>
      <c r="K7170" s="2">
        <f t="array" ref="K7170">XLOOKUP('Transaction Data'!$G7170,Product_Code,Cost)</f>
        <v>10</v>
      </c>
      <c r="L7170" s="2">
        <f t="array" ref="L7170">XLOOKUP('Transaction Data'!$G7170,Product_Code,Unit_Price)</f>
        <v>14</v>
      </c>
      <c r="M7170" s="3">
        <f>'Transaction Data'!$F7170*'Transaction Data'!$K7170</f>
        <v>1180</v>
      </c>
      <c r="N7170" s="3">
        <f>'Transaction Data'!$F7170*'Transaction Data'!$L7170</f>
        <v>1652</v>
      </c>
      <c r="O7170" s="3">
        <f>'Transaction Data'!$N7170-'Transaction Data'!$M7170</f>
        <v>472</v>
      </c>
      <c r="P7170" s="2">
        <f>DATEDIF('Transaction Data'!$D7170,'Transaction Data'!$A7170,"y")</f>
        <v>38</v>
      </c>
      <c r="Q7170" s="2" t="str">
        <f>FLOOR('Transaction Data'!$P7170,15)&amp;"-"&amp;FLOOR('Transaction Data'!$P7170,15)+14</f>
        <v>30-44</v>
      </c>
      <c r="R7170" s="2" t="str">
        <f>IF('Transaction Data'!$L7170&lt;=10,"Less Expensive","Expensive")</f>
        <v>Expensive</v>
      </c>
      <c r="S7170" s="4">
        <f>WEEKDAY('Transaction Data'!$A7170)</f>
        <v>2</v>
      </c>
      <c r="T7170" s="2" t="str">
        <f>IF(WEEKDAY('Transaction Data'!$A7170,2)&lt;6,"Weekday","Weekend")</f>
        <v>Weekday</v>
      </c>
    </row>
    <row r="7171" ht="15.75" customHeight="1">
      <c r="A7171" s="1">
        <v>45436.0</v>
      </c>
      <c r="B7171" s="2" t="s">
        <v>6620</v>
      </c>
      <c r="C7171" s="2" t="s">
        <v>32</v>
      </c>
      <c r="D7171" s="1">
        <v>30336.0</v>
      </c>
      <c r="E7171" s="2" t="s">
        <v>37</v>
      </c>
      <c r="F7171" s="2">
        <v>34.0</v>
      </c>
      <c r="G7171" s="2" t="s">
        <v>23</v>
      </c>
      <c r="H7171" s="2" t="s">
        <v>49</v>
      </c>
      <c r="I7171" s="2" t="s">
        <v>30</v>
      </c>
      <c r="J7171" s="2" t="str">
        <f t="array" ref="J7171">XLOOKUP('Transaction Data'!$G7171,Product_Code,Biscuit_Brand)</f>
        <v>Cinnamon Swirls</v>
      </c>
      <c r="K7171" s="2">
        <f t="array" ref="K7171">XLOOKUP('Transaction Data'!$G7171,Product_Code,Cost)</f>
        <v>10</v>
      </c>
      <c r="L7171" s="2">
        <f t="array" ref="L7171">XLOOKUP('Transaction Data'!$G7171,Product_Code,Unit_Price)</f>
        <v>14</v>
      </c>
      <c r="M7171" s="3">
        <f>'Transaction Data'!$F7171*'Transaction Data'!$K7171</f>
        <v>340</v>
      </c>
      <c r="N7171" s="3">
        <f>'Transaction Data'!$F7171*'Transaction Data'!$L7171</f>
        <v>476</v>
      </c>
      <c r="O7171" s="3">
        <f>'Transaction Data'!$N7171-'Transaction Data'!$M7171</f>
        <v>136</v>
      </c>
      <c r="P7171" s="2">
        <f>DATEDIF('Transaction Data'!$D7171,'Transaction Data'!$A7171,"y")</f>
        <v>41</v>
      </c>
      <c r="Q7171" s="2" t="str">
        <f>FLOOR('Transaction Data'!$P7171,15)&amp;"-"&amp;FLOOR('Transaction Data'!$P7171,15)+14</f>
        <v>30-44</v>
      </c>
      <c r="R7171" s="2" t="str">
        <f>IF('Transaction Data'!$L7171&lt;=10,"Less Expensive","Expensive")</f>
        <v>Expensive</v>
      </c>
      <c r="S7171" s="4">
        <f>WEEKDAY('Transaction Data'!$A7171)</f>
        <v>6</v>
      </c>
      <c r="T7171" s="2" t="str">
        <f>IF(WEEKDAY('Transaction Data'!$A7171,2)&lt;6,"Weekday","Weekend")</f>
        <v>Weekday</v>
      </c>
    </row>
    <row r="7172" ht="15.75" customHeight="1">
      <c r="A7172" s="1">
        <v>45396.0</v>
      </c>
      <c r="B7172" s="2" t="s">
        <v>6621</v>
      </c>
      <c r="C7172" s="2" t="s">
        <v>51</v>
      </c>
      <c r="D7172" s="1">
        <v>37425.0</v>
      </c>
      <c r="E7172" s="2" t="s">
        <v>22</v>
      </c>
      <c r="F7172" s="2">
        <v>369.0</v>
      </c>
      <c r="G7172" s="2" t="s">
        <v>23</v>
      </c>
      <c r="H7172" s="2" t="s">
        <v>52</v>
      </c>
      <c r="I7172" s="2" t="s">
        <v>25</v>
      </c>
      <c r="J7172" s="2" t="str">
        <f t="array" ref="J7172">XLOOKUP('Transaction Data'!$G7172,Product_Code,Biscuit_Brand)</f>
        <v>Cinnamon Swirls</v>
      </c>
      <c r="K7172" s="2">
        <f t="array" ref="K7172">XLOOKUP('Transaction Data'!$G7172,Product_Code,Cost)</f>
        <v>10</v>
      </c>
      <c r="L7172" s="2">
        <f t="array" ref="L7172">XLOOKUP('Transaction Data'!$G7172,Product_Code,Unit_Price)</f>
        <v>14</v>
      </c>
      <c r="M7172" s="3">
        <f>'Transaction Data'!$F7172*'Transaction Data'!$K7172</f>
        <v>3690</v>
      </c>
      <c r="N7172" s="3">
        <f>'Transaction Data'!$F7172*'Transaction Data'!$L7172</f>
        <v>5166</v>
      </c>
      <c r="O7172" s="3">
        <f>'Transaction Data'!$N7172-'Transaction Data'!$M7172</f>
        <v>1476</v>
      </c>
      <c r="P7172" s="2">
        <f>DATEDIF('Transaction Data'!$D7172,'Transaction Data'!$A7172,"y")</f>
        <v>21</v>
      </c>
      <c r="Q7172" s="2" t="str">
        <f>FLOOR('Transaction Data'!$P7172,15)&amp;"-"&amp;FLOOR('Transaction Data'!$P7172,15)+14</f>
        <v>15-29</v>
      </c>
      <c r="R7172" s="2" t="str">
        <f>IF('Transaction Data'!$L7172&lt;=10,"Less Expensive","Expensive")</f>
        <v>Expensive</v>
      </c>
      <c r="S7172" s="4">
        <f>WEEKDAY('Transaction Data'!$A7172)</f>
        <v>1</v>
      </c>
      <c r="T7172" s="2" t="str">
        <f>IF(WEEKDAY('Transaction Data'!$A7172,2)&lt;6,"Weekday","Weekend")</f>
        <v>Weekend</v>
      </c>
    </row>
    <row r="7173" ht="15.75" customHeight="1">
      <c r="A7173" s="1">
        <v>45461.0</v>
      </c>
      <c r="B7173" s="2" t="s">
        <v>6622</v>
      </c>
      <c r="C7173" s="2" t="s">
        <v>47</v>
      </c>
      <c r="D7173" s="1">
        <v>22674.0</v>
      </c>
      <c r="E7173" s="2" t="s">
        <v>27</v>
      </c>
      <c r="F7173" s="2">
        <v>120.0</v>
      </c>
      <c r="G7173" s="2" t="s">
        <v>55</v>
      </c>
      <c r="H7173" s="2" t="s">
        <v>49</v>
      </c>
      <c r="I7173" s="2" t="s">
        <v>25</v>
      </c>
      <c r="J7173" s="2" t="str">
        <f t="array" ref="J7173">XLOOKUP('Transaction Data'!$G7173,Product_Code,Biscuit_Brand)</f>
        <v>Vanilla Wafers</v>
      </c>
      <c r="K7173" s="2">
        <f t="array" ref="K7173">XLOOKUP('Transaction Data'!$G7173,Product_Code,Cost)</f>
        <v>18</v>
      </c>
      <c r="L7173" s="2">
        <f t="array" ref="L7173">XLOOKUP('Transaction Data'!$G7173,Product_Code,Unit_Price)</f>
        <v>36</v>
      </c>
      <c r="M7173" s="3">
        <f>'Transaction Data'!$F7173*'Transaction Data'!$K7173</f>
        <v>2160</v>
      </c>
      <c r="N7173" s="3">
        <f>'Transaction Data'!$F7173*'Transaction Data'!$L7173</f>
        <v>4320</v>
      </c>
      <c r="O7173" s="3">
        <f>'Transaction Data'!$N7173-'Transaction Data'!$M7173</f>
        <v>2160</v>
      </c>
      <c r="P7173" s="2">
        <f>DATEDIF('Transaction Data'!$D7173,'Transaction Data'!$A7173,"y")</f>
        <v>62</v>
      </c>
      <c r="Q7173" s="2" t="str">
        <f>FLOOR('Transaction Data'!$P7173,15)&amp;"-"&amp;FLOOR('Transaction Data'!$P7173,15)+14</f>
        <v>60-74</v>
      </c>
      <c r="R7173" s="2" t="str">
        <f>IF('Transaction Data'!$L7173&lt;=10,"Less Expensive","Expensive")</f>
        <v>Expensive</v>
      </c>
      <c r="S7173" s="4">
        <f>WEEKDAY('Transaction Data'!$A7173)</f>
        <v>3</v>
      </c>
      <c r="T7173" s="2" t="str">
        <f>IF(WEEKDAY('Transaction Data'!$A7173,2)&lt;6,"Weekday","Weekend")</f>
        <v>Weekday</v>
      </c>
    </row>
    <row r="7174" ht="15.75" customHeight="1">
      <c r="A7174" s="1">
        <v>45345.0</v>
      </c>
      <c r="B7174" s="2" t="s">
        <v>6623</v>
      </c>
      <c r="C7174" s="2" t="s">
        <v>32</v>
      </c>
      <c r="D7174" s="1">
        <v>17079.0</v>
      </c>
      <c r="E7174" s="2" t="s">
        <v>37</v>
      </c>
      <c r="F7174" s="2">
        <v>59.0</v>
      </c>
      <c r="G7174" s="2" t="s">
        <v>55</v>
      </c>
      <c r="H7174" s="2" t="s">
        <v>52</v>
      </c>
      <c r="I7174" s="2" t="s">
        <v>25</v>
      </c>
      <c r="J7174" s="2" t="str">
        <f t="array" ref="J7174">XLOOKUP('Transaction Data'!$G7174,Product_Code,Biscuit_Brand)</f>
        <v>Vanilla Wafers</v>
      </c>
      <c r="K7174" s="2">
        <f t="array" ref="K7174">XLOOKUP('Transaction Data'!$G7174,Product_Code,Cost)</f>
        <v>18</v>
      </c>
      <c r="L7174" s="2">
        <f t="array" ref="L7174">XLOOKUP('Transaction Data'!$G7174,Product_Code,Unit_Price)</f>
        <v>36</v>
      </c>
      <c r="M7174" s="3">
        <f>'Transaction Data'!$F7174*'Transaction Data'!$K7174</f>
        <v>1062</v>
      </c>
      <c r="N7174" s="3">
        <f>'Transaction Data'!$F7174*'Transaction Data'!$L7174</f>
        <v>2124</v>
      </c>
      <c r="O7174" s="3">
        <f>'Transaction Data'!$N7174-'Transaction Data'!$M7174</f>
        <v>1062</v>
      </c>
      <c r="P7174" s="2">
        <f>DATEDIF('Transaction Data'!$D7174,'Transaction Data'!$A7174,"y")</f>
        <v>77</v>
      </c>
      <c r="Q7174" s="2" t="str">
        <f>FLOOR('Transaction Data'!$P7174,15)&amp;"-"&amp;FLOOR('Transaction Data'!$P7174,15)+14</f>
        <v>75-89</v>
      </c>
      <c r="R7174" s="2" t="str">
        <f>IF('Transaction Data'!$L7174&lt;=10,"Less Expensive","Expensive")</f>
        <v>Expensive</v>
      </c>
      <c r="S7174" s="4">
        <f>WEEKDAY('Transaction Data'!$A7174)</f>
        <v>6</v>
      </c>
      <c r="T7174" s="2" t="str">
        <f>IF(WEEKDAY('Transaction Data'!$A7174,2)&lt;6,"Weekday","Weekend")</f>
        <v>Weekday</v>
      </c>
    </row>
    <row r="7175" ht="15.75" customHeight="1">
      <c r="A7175" s="1">
        <v>45467.0</v>
      </c>
      <c r="B7175" s="2" t="s">
        <v>6624</v>
      </c>
      <c r="C7175" s="2" t="s">
        <v>51</v>
      </c>
      <c r="D7175" s="1">
        <v>33213.0</v>
      </c>
      <c r="E7175" s="2" t="s">
        <v>27</v>
      </c>
      <c r="F7175" s="2">
        <v>375.0</v>
      </c>
      <c r="G7175" s="2" t="s">
        <v>28</v>
      </c>
      <c r="H7175" s="2" t="s">
        <v>34</v>
      </c>
      <c r="I7175" s="2" t="s">
        <v>25</v>
      </c>
      <c r="J7175" s="2" t="str">
        <f t="array" ref="J7175">XLOOKUP('Transaction Data'!$G7175,Product_Code,Biscuit_Brand)</f>
        <v>Shortbread</v>
      </c>
      <c r="K7175" s="2">
        <f t="array" ref="K7175">XLOOKUP('Transaction Data'!$G7175,Product_Code,Cost)</f>
        <v>10</v>
      </c>
      <c r="L7175" s="2">
        <f t="array" ref="L7175">XLOOKUP('Transaction Data'!$G7175,Product_Code,Unit_Price)</f>
        <v>45</v>
      </c>
      <c r="M7175" s="3">
        <f>'Transaction Data'!$F7175*'Transaction Data'!$K7175</f>
        <v>3750</v>
      </c>
      <c r="N7175" s="3">
        <f>'Transaction Data'!$F7175*'Transaction Data'!$L7175</f>
        <v>16875</v>
      </c>
      <c r="O7175" s="3">
        <f>'Transaction Data'!$N7175-'Transaction Data'!$M7175</f>
        <v>13125</v>
      </c>
      <c r="P7175" s="2">
        <f>DATEDIF('Transaction Data'!$D7175,'Transaction Data'!$A7175,"y")</f>
        <v>33</v>
      </c>
      <c r="Q7175" s="2" t="str">
        <f>FLOOR('Transaction Data'!$P7175,15)&amp;"-"&amp;FLOOR('Transaction Data'!$P7175,15)+14</f>
        <v>30-44</v>
      </c>
      <c r="R7175" s="2" t="str">
        <f>IF('Transaction Data'!$L7175&lt;=10,"Less Expensive","Expensive")</f>
        <v>Expensive</v>
      </c>
      <c r="S7175" s="4">
        <f>WEEKDAY('Transaction Data'!$A7175)</f>
        <v>2</v>
      </c>
      <c r="T7175" s="2" t="str">
        <f>IF(WEEKDAY('Transaction Data'!$A7175,2)&lt;6,"Weekday","Weekend")</f>
        <v>Weekday</v>
      </c>
    </row>
    <row r="7176" ht="15.75" customHeight="1">
      <c r="A7176" s="1">
        <v>45376.0</v>
      </c>
      <c r="B7176" s="2" t="s">
        <v>6625</v>
      </c>
      <c r="C7176" s="2" t="s">
        <v>21</v>
      </c>
      <c r="D7176" s="1">
        <v>38495.0</v>
      </c>
      <c r="E7176" s="2" t="s">
        <v>27</v>
      </c>
      <c r="F7176" s="2">
        <v>162.0</v>
      </c>
      <c r="G7176" s="2" t="s">
        <v>23</v>
      </c>
      <c r="H7176" s="2" t="s">
        <v>34</v>
      </c>
      <c r="I7176" s="2" t="s">
        <v>25</v>
      </c>
      <c r="J7176" s="2" t="str">
        <f t="array" ref="J7176">XLOOKUP('Transaction Data'!$G7176,Product_Code,Biscuit_Brand)</f>
        <v>Cinnamon Swirls</v>
      </c>
      <c r="K7176" s="2">
        <f t="array" ref="K7176">XLOOKUP('Transaction Data'!$G7176,Product_Code,Cost)</f>
        <v>10</v>
      </c>
      <c r="L7176" s="2">
        <f t="array" ref="L7176">XLOOKUP('Transaction Data'!$G7176,Product_Code,Unit_Price)</f>
        <v>14</v>
      </c>
      <c r="M7176" s="3">
        <f>'Transaction Data'!$F7176*'Transaction Data'!$K7176</f>
        <v>1620</v>
      </c>
      <c r="N7176" s="3">
        <f>'Transaction Data'!$F7176*'Transaction Data'!$L7176</f>
        <v>2268</v>
      </c>
      <c r="O7176" s="3">
        <f>'Transaction Data'!$N7176-'Transaction Data'!$M7176</f>
        <v>648</v>
      </c>
      <c r="P7176" s="2">
        <f>DATEDIF('Transaction Data'!$D7176,'Transaction Data'!$A7176,"y")</f>
        <v>18</v>
      </c>
      <c r="Q7176" s="2" t="str">
        <f>FLOOR('Transaction Data'!$P7176,15)&amp;"-"&amp;FLOOR('Transaction Data'!$P7176,15)+14</f>
        <v>15-29</v>
      </c>
      <c r="R7176" s="2" t="str">
        <f>IF('Transaction Data'!$L7176&lt;=10,"Less Expensive","Expensive")</f>
        <v>Expensive</v>
      </c>
      <c r="S7176" s="4">
        <f>WEEKDAY('Transaction Data'!$A7176)</f>
        <v>2</v>
      </c>
      <c r="T7176" s="2" t="str">
        <f>IF(WEEKDAY('Transaction Data'!$A7176,2)&lt;6,"Weekday","Weekend")</f>
        <v>Weekday</v>
      </c>
    </row>
    <row r="7177" ht="15.75" customHeight="1">
      <c r="A7177" s="1">
        <v>45297.0</v>
      </c>
      <c r="B7177" s="2" t="s">
        <v>6626</v>
      </c>
      <c r="C7177" s="2" t="s">
        <v>54</v>
      </c>
      <c r="D7177" s="1">
        <v>29665.0</v>
      </c>
      <c r="E7177" s="2" t="s">
        <v>37</v>
      </c>
      <c r="F7177" s="2">
        <v>64.0</v>
      </c>
      <c r="G7177" s="2" t="s">
        <v>28</v>
      </c>
      <c r="H7177" s="2" t="s">
        <v>39</v>
      </c>
      <c r="I7177" s="2" t="s">
        <v>25</v>
      </c>
      <c r="J7177" s="2" t="str">
        <f t="array" ref="J7177">XLOOKUP('Transaction Data'!$G7177,Product_Code,Biscuit_Brand)</f>
        <v>Shortbread</v>
      </c>
      <c r="K7177" s="2">
        <f t="array" ref="K7177">XLOOKUP('Transaction Data'!$G7177,Product_Code,Cost)</f>
        <v>10</v>
      </c>
      <c r="L7177" s="2">
        <f t="array" ref="L7177">XLOOKUP('Transaction Data'!$G7177,Product_Code,Unit_Price)</f>
        <v>45</v>
      </c>
      <c r="M7177" s="3">
        <f>'Transaction Data'!$F7177*'Transaction Data'!$K7177</f>
        <v>640</v>
      </c>
      <c r="N7177" s="3">
        <f>'Transaction Data'!$F7177*'Transaction Data'!$L7177</f>
        <v>2880</v>
      </c>
      <c r="O7177" s="3">
        <f>'Transaction Data'!$N7177-'Transaction Data'!$M7177</f>
        <v>2240</v>
      </c>
      <c r="P7177" s="2">
        <f>DATEDIF('Transaction Data'!$D7177,'Transaction Data'!$A7177,"y")</f>
        <v>42</v>
      </c>
      <c r="Q7177" s="2" t="str">
        <f>FLOOR('Transaction Data'!$P7177,15)&amp;"-"&amp;FLOOR('Transaction Data'!$P7177,15)+14</f>
        <v>30-44</v>
      </c>
      <c r="R7177" s="2" t="str">
        <f>IF('Transaction Data'!$L7177&lt;=10,"Less Expensive","Expensive")</f>
        <v>Expensive</v>
      </c>
      <c r="S7177" s="4">
        <f>WEEKDAY('Transaction Data'!$A7177)</f>
        <v>7</v>
      </c>
      <c r="T7177" s="2" t="str">
        <f>IF(WEEKDAY('Transaction Data'!$A7177,2)&lt;6,"Weekday","Weekend")</f>
        <v>Weekend</v>
      </c>
    </row>
    <row r="7178" ht="15.75" customHeight="1">
      <c r="A7178" s="1">
        <v>45351.0</v>
      </c>
      <c r="B7178" s="2" t="s">
        <v>6627</v>
      </c>
      <c r="C7178" s="2" t="s">
        <v>47</v>
      </c>
      <c r="D7178" s="1">
        <v>23594.0</v>
      </c>
      <c r="E7178" s="2" t="s">
        <v>22</v>
      </c>
      <c r="F7178" s="2">
        <v>59.0</v>
      </c>
      <c r="G7178" s="2" t="s">
        <v>57</v>
      </c>
      <c r="H7178" s="2" t="s">
        <v>42</v>
      </c>
      <c r="I7178" s="2" t="s">
        <v>30</v>
      </c>
      <c r="J7178" s="2" t="str">
        <f t="array" ref="J7178">XLOOKUP('Transaction Data'!$G7178,Product_Code,Biscuit_Brand)</f>
        <v>Oatmeal Cookies</v>
      </c>
      <c r="K7178" s="2">
        <f t="array" ref="K7178">XLOOKUP('Transaction Data'!$G7178,Product_Code,Cost)</f>
        <v>19</v>
      </c>
      <c r="L7178" s="2">
        <f t="array" ref="L7178">XLOOKUP('Transaction Data'!$G7178,Product_Code,Unit_Price)</f>
        <v>23</v>
      </c>
      <c r="M7178" s="3">
        <f>'Transaction Data'!$F7178*'Transaction Data'!$K7178</f>
        <v>1121</v>
      </c>
      <c r="N7178" s="3">
        <f>'Transaction Data'!$F7178*'Transaction Data'!$L7178</f>
        <v>1357</v>
      </c>
      <c r="O7178" s="3">
        <f>'Transaction Data'!$N7178-'Transaction Data'!$M7178</f>
        <v>236</v>
      </c>
      <c r="P7178" s="2">
        <f>DATEDIF('Transaction Data'!$D7178,'Transaction Data'!$A7178,"y")</f>
        <v>59</v>
      </c>
      <c r="Q7178" s="2" t="str">
        <f>FLOOR('Transaction Data'!$P7178,15)&amp;"-"&amp;FLOOR('Transaction Data'!$P7178,15)+14</f>
        <v>45-59</v>
      </c>
      <c r="R7178" s="2" t="str">
        <f>IF('Transaction Data'!$L7178&lt;=10,"Less Expensive","Expensive")</f>
        <v>Expensive</v>
      </c>
      <c r="S7178" s="4">
        <f>WEEKDAY('Transaction Data'!$A7178)</f>
        <v>5</v>
      </c>
      <c r="T7178" s="2" t="str">
        <f>IF(WEEKDAY('Transaction Data'!$A7178,2)&lt;6,"Weekday","Weekend")</f>
        <v>Weekday</v>
      </c>
    </row>
    <row r="7179" ht="15.75" customHeight="1">
      <c r="A7179" s="1">
        <v>45326.0</v>
      </c>
      <c r="B7179" s="2" t="s">
        <v>6628</v>
      </c>
      <c r="C7179" s="2" t="s">
        <v>21</v>
      </c>
      <c r="D7179" s="1">
        <v>34064.0</v>
      </c>
      <c r="E7179" s="2" t="s">
        <v>27</v>
      </c>
      <c r="F7179" s="2">
        <v>360.0</v>
      </c>
      <c r="G7179" s="2" t="s">
        <v>44</v>
      </c>
      <c r="H7179" s="2" t="s">
        <v>45</v>
      </c>
      <c r="I7179" s="2" t="s">
        <v>25</v>
      </c>
      <c r="J7179" s="2" t="str">
        <f t="array" ref="J7179">XLOOKUP('Transaction Data'!$G7179,Product_Code,Biscuit_Brand)</f>
        <v>Butter Crunch</v>
      </c>
      <c r="K7179" s="2">
        <f t="array" ref="K7179">XLOOKUP('Transaction Data'!$G7179,Product_Code,Cost)</f>
        <v>10</v>
      </c>
      <c r="L7179" s="2">
        <f t="array" ref="L7179">XLOOKUP('Transaction Data'!$G7179,Product_Code,Unit_Price)</f>
        <v>11</v>
      </c>
      <c r="M7179" s="3">
        <f>'Transaction Data'!$F7179*'Transaction Data'!$K7179</f>
        <v>3600</v>
      </c>
      <c r="N7179" s="3">
        <f>'Transaction Data'!$F7179*'Transaction Data'!$L7179</f>
        <v>3960</v>
      </c>
      <c r="O7179" s="3">
        <f>'Transaction Data'!$N7179-'Transaction Data'!$M7179</f>
        <v>360</v>
      </c>
      <c r="P7179" s="2">
        <f>DATEDIF('Transaction Data'!$D7179,'Transaction Data'!$A7179,"y")</f>
        <v>30</v>
      </c>
      <c r="Q7179" s="2" t="str">
        <f>FLOOR('Transaction Data'!$P7179,15)&amp;"-"&amp;FLOOR('Transaction Data'!$P7179,15)+14</f>
        <v>30-44</v>
      </c>
      <c r="R7179" s="2" t="str">
        <f>IF('Transaction Data'!$L7179&lt;=10,"Less Expensive","Expensive")</f>
        <v>Expensive</v>
      </c>
      <c r="S7179" s="4">
        <f>WEEKDAY('Transaction Data'!$A7179)</f>
        <v>1</v>
      </c>
      <c r="T7179" s="2" t="str">
        <f>IF(WEEKDAY('Transaction Data'!$A7179,2)&lt;6,"Weekday","Weekend")</f>
        <v>Weekend</v>
      </c>
    </row>
    <row r="7180" ht="15.75" customHeight="1">
      <c r="A7180" s="1">
        <v>45379.0</v>
      </c>
      <c r="B7180" s="2" t="s">
        <v>6629</v>
      </c>
      <c r="C7180" s="2" t="s">
        <v>41</v>
      </c>
      <c r="D7180" s="1">
        <v>32796.0</v>
      </c>
      <c r="E7180" s="2" t="s">
        <v>27</v>
      </c>
      <c r="F7180" s="2">
        <v>312.0</v>
      </c>
      <c r="G7180" s="2" t="s">
        <v>60</v>
      </c>
      <c r="H7180" s="2" t="s">
        <v>49</v>
      </c>
      <c r="I7180" s="2" t="s">
        <v>25</v>
      </c>
      <c r="J7180" s="2" t="str">
        <f t="array" ref="J7180">XLOOKUP('Transaction Data'!$G7180,Product_Code,Biscuit_Brand)</f>
        <v>Peanut Butter Bites</v>
      </c>
      <c r="K7180" s="2">
        <f t="array" ref="K7180">XLOOKUP('Transaction Data'!$G7180,Product_Code,Cost)</f>
        <v>5</v>
      </c>
      <c r="L7180" s="2">
        <f t="array" ref="L7180">XLOOKUP('Transaction Data'!$G7180,Product_Code,Unit_Price)</f>
        <v>7</v>
      </c>
      <c r="M7180" s="3">
        <f>'Transaction Data'!$F7180*'Transaction Data'!$K7180</f>
        <v>1560</v>
      </c>
      <c r="N7180" s="3">
        <f>'Transaction Data'!$F7180*'Transaction Data'!$L7180</f>
        <v>2184</v>
      </c>
      <c r="O7180" s="3">
        <f>'Transaction Data'!$N7180-'Transaction Data'!$M7180</f>
        <v>624</v>
      </c>
      <c r="P7180" s="2">
        <f>DATEDIF('Transaction Data'!$D7180,'Transaction Data'!$A7180,"y")</f>
        <v>34</v>
      </c>
      <c r="Q7180" s="2" t="str">
        <f>FLOOR('Transaction Data'!$P7180,15)&amp;"-"&amp;FLOOR('Transaction Data'!$P7180,15)+14</f>
        <v>30-44</v>
      </c>
      <c r="R7180" s="2" t="str">
        <f>IF('Transaction Data'!$L7180&lt;=10,"Less Expensive","Expensive")</f>
        <v>Less Expensive</v>
      </c>
      <c r="S7180" s="4">
        <f>WEEKDAY('Transaction Data'!$A7180)</f>
        <v>5</v>
      </c>
      <c r="T7180" s="2" t="str">
        <f>IF(WEEKDAY('Transaction Data'!$A7180,2)&lt;6,"Weekday","Weekend")</f>
        <v>Weekday</v>
      </c>
    </row>
    <row r="7181" ht="15.75" customHeight="1">
      <c r="A7181" s="1">
        <v>45398.0</v>
      </c>
      <c r="B7181" s="2" t="s">
        <v>4108</v>
      </c>
      <c r="C7181" s="2" t="s">
        <v>78</v>
      </c>
      <c r="D7181" s="1">
        <v>16727.0</v>
      </c>
      <c r="E7181" s="2" t="s">
        <v>27</v>
      </c>
      <c r="F7181" s="2">
        <v>423.0</v>
      </c>
      <c r="G7181" s="2" t="s">
        <v>44</v>
      </c>
      <c r="H7181" s="2" t="s">
        <v>52</v>
      </c>
      <c r="I7181" s="2" t="s">
        <v>25</v>
      </c>
      <c r="J7181" s="2" t="str">
        <f t="array" ref="J7181">XLOOKUP('Transaction Data'!$G7181,Product_Code,Biscuit_Brand)</f>
        <v>Butter Crunch</v>
      </c>
      <c r="K7181" s="2">
        <f t="array" ref="K7181">XLOOKUP('Transaction Data'!$G7181,Product_Code,Cost)</f>
        <v>10</v>
      </c>
      <c r="L7181" s="2">
        <f t="array" ref="L7181">XLOOKUP('Transaction Data'!$G7181,Product_Code,Unit_Price)</f>
        <v>11</v>
      </c>
      <c r="M7181" s="3">
        <f>'Transaction Data'!$F7181*'Transaction Data'!$K7181</f>
        <v>4230</v>
      </c>
      <c r="N7181" s="3">
        <f>'Transaction Data'!$F7181*'Transaction Data'!$L7181</f>
        <v>4653</v>
      </c>
      <c r="O7181" s="3">
        <f>'Transaction Data'!$N7181-'Transaction Data'!$M7181</f>
        <v>423</v>
      </c>
      <c r="P7181" s="2">
        <f>DATEDIF('Transaction Data'!$D7181,'Transaction Data'!$A7181,"y")</f>
        <v>78</v>
      </c>
      <c r="Q7181" s="2" t="str">
        <f>FLOOR('Transaction Data'!$P7181,15)&amp;"-"&amp;FLOOR('Transaction Data'!$P7181,15)+14</f>
        <v>75-89</v>
      </c>
      <c r="R7181" s="2" t="str">
        <f>IF('Transaction Data'!$L7181&lt;=10,"Less Expensive","Expensive")</f>
        <v>Expensive</v>
      </c>
      <c r="S7181" s="4">
        <f>WEEKDAY('Transaction Data'!$A7181)</f>
        <v>3</v>
      </c>
      <c r="T7181" s="2" t="str">
        <f>IF(WEEKDAY('Transaction Data'!$A7181,2)&lt;6,"Weekday","Weekend")</f>
        <v>Weekday</v>
      </c>
    </row>
    <row r="7182" ht="15.75" customHeight="1">
      <c r="A7182" s="1">
        <v>45459.0</v>
      </c>
      <c r="B7182" s="2" t="s">
        <v>2945</v>
      </c>
      <c r="C7182" s="2" t="s">
        <v>78</v>
      </c>
      <c r="D7182" s="1">
        <v>17512.0</v>
      </c>
      <c r="E7182" s="2" t="s">
        <v>22</v>
      </c>
      <c r="F7182" s="2">
        <v>446.0</v>
      </c>
      <c r="G7182" s="2" t="s">
        <v>57</v>
      </c>
      <c r="H7182" s="2" t="s">
        <v>49</v>
      </c>
      <c r="I7182" s="2" t="s">
        <v>25</v>
      </c>
      <c r="J7182" s="2" t="str">
        <f t="array" ref="J7182">XLOOKUP('Transaction Data'!$G7182,Product_Code,Biscuit_Brand)</f>
        <v>Oatmeal Cookies</v>
      </c>
      <c r="K7182" s="2">
        <f t="array" ref="K7182">XLOOKUP('Transaction Data'!$G7182,Product_Code,Cost)</f>
        <v>19</v>
      </c>
      <c r="L7182" s="2">
        <f t="array" ref="L7182">XLOOKUP('Transaction Data'!$G7182,Product_Code,Unit_Price)</f>
        <v>23</v>
      </c>
      <c r="M7182" s="3">
        <f>'Transaction Data'!$F7182*'Transaction Data'!$K7182</f>
        <v>8474</v>
      </c>
      <c r="N7182" s="3">
        <f>'Transaction Data'!$F7182*'Transaction Data'!$L7182</f>
        <v>10258</v>
      </c>
      <c r="O7182" s="3">
        <f>'Transaction Data'!$N7182-'Transaction Data'!$M7182</f>
        <v>1784</v>
      </c>
      <c r="P7182" s="2">
        <f>DATEDIF('Transaction Data'!$D7182,'Transaction Data'!$A7182,"y")</f>
        <v>76</v>
      </c>
      <c r="Q7182" s="2" t="str">
        <f>FLOOR('Transaction Data'!$P7182,15)&amp;"-"&amp;FLOOR('Transaction Data'!$P7182,15)+14</f>
        <v>75-89</v>
      </c>
      <c r="R7182" s="2" t="str">
        <f>IF('Transaction Data'!$L7182&lt;=10,"Less Expensive","Expensive")</f>
        <v>Expensive</v>
      </c>
      <c r="S7182" s="4">
        <f>WEEKDAY('Transaction Data'!$A7182)</f>
        <v>1</v>
      </c>
      <c r="T7182" s="2" t="str">
        <f>IF(WEEKDAY('Transaction Data'!$A7182,2)&lt;6,"Weekday","Weekend")</f>
        <v>Weekend</v>
      </c>
    </row>
    <row r="7183" ht="15.75" customHeight="1">
      <c r="A7183" s="1">
        <v>45411.0</v>
      </c>
      <c r="B7183" s="2" t="s">
        <v>6630</v>
      </c>
      <c r="C7183" s="2" t="s">
        <v>69</v>
      </c>
      <c r="D7183" s="1">
        <v>18559.0</v>
      </c>
      <c r="E7183" s="2" t="s">
        <v>27</v>
      </c>
      <c r="F7183" s="2">
        <v>34.0</v>
      </c>
      <c r="G7183" s="2" t="s">
        <v>48</v>
      </c>
      <c r="H7183" s="2" t="s">
        <v>52</v>
      </c>
      <c r="I7183" s="2" t="s">
        <v>25</v>
      </c>
      <c r="J7183" s="2" t="str">
        <f t="array" ref="J7183">XLOOKUP('Transaction Data'!$G7183,Product_Code,Biscuit_Brand)</f>
        <v>Lemon Crisps</v>
      </c>
      <c r="K7183" s="2">
        <f t="array" ref="K7183">XLOOKUP('Transaction Data'!$G7183,Product_Code,Cost)</f>
        <v>7</v>
      </c>
      <c r="L7183" s="2">
        <f t="array" ref="L7183">XLOOKUP('Transaction Data'!$G7183,Product_Code,Unit_Price)</f>
        <v>9</v>
      </c>
      <c r="M7183" s="3">
        <f>'Transaction Data'!$F7183*'Transaction Data'!$K7183</f>
        <v>238</v>
      </c>
      <c r="N7183" s="3">
        <f>'Transaction Data'!$F7183*'Transaction Data'!$L7183</f>
        <v>306</v>
      </c>
      <c r="O7183" s="3">
        <f>'Transaction Data'!$N7183-'Transaction Data'!$M7183</f>
        <v>68</v>
      </c>
      <c r="P7183" s="2">
        <f>DATEDIF('Transaction Data'!$D7183,'Transaction Data'!$A7183,"y")</f>
        <v>73</v>
      </c>
      <c r="Q7183" s="2" t="str">
        <f>FLOOR('Transaction Data'!$P7183,15)&amp;"-"&amp;FLOOR('Transaction Data'!$P7183,15)+14</f>
        <v>60-74</v>
      </c>
      <c r="R7183" s="2" t="str">
        <f>IF('Transaction Data'!$L7183&lt;=10,"Less Expensive","Expensive")</f>
        <v>Less Expensive</v>
      </c>
      <c r="S7183" s="4">
        <f>WEEKDAY('Transaction Data'!$A7183)</f>
        <v>2</v>
      </c>
      <c r="T7183" s="2" t="str">
        <f>IF(WEEKDAY('Transaction Data'!$A7183,2)&lt;6,"Weekday","Weekend")</f>
        <v>Weekday</v>
      </c>
    </row>
    <row r="7184" ht="15.75" customHeight="1">
      <c r="A7184" s="1">
        <v>45464.0</v>
      </c>
      <c r="B7184" s="2" t="s">
        <v>6631</v>
      </c>
      <c r="C7184" s="2" t="s">
        <v>78</v>
      </c>
      <c r="D7184" s="1">
        <v>29274.0</v>
      </c>
      <c r="E7184" s="2" t="s">
        <v>37</v>
      </c>
      <c r="F7184" s="2">
        <v>37.0</v>
      </c>
      <c r="G7184" s="2" t="s">
        <v>28</v>
      </c>
      <c r="H7184" s="2" t="s">
        <v>52</v>
      </c>
      <c r="I7184" s="2" t="s">
        <v>25</v>
      </c>
      <c r="J7184" s="2" t="str">
        <f t="array" ref="J7184">XLOOKUP('Transaction Data'!$G7184,Product_Code,Biscuit_Brand)</f>
        <v>Shortbread</v>
      </c>
      <c r="K7184" s="2">
        <f t="array" ref="K7184">XLOOKUP('Transaction Data'!$G7184,Product_Code,Cost)</f>
        <v>10</v>
      </c>
      <c r="L7184" s="2">
        <f t="array" ref="L7184">XLOOKUP('Transaction Data'!$G7184,Product_Code,Unit_Price)</f>
        <v>45</v>
      </c>
      <c r="M7184" s="3">
        <f>'Transaction Data'!$F7184*'Transaction Data'!$K7184</f>
        <v>370</v>
      </c>
      <c r="N7184" s="3">
        <f>'Transaction Data'!$F7184*'Transaction Data'!$L7184</f>
        <v>1665</v>
      </c>
      <c r="O7184" s="3">
        <f>'Transaction Data'!$N7184-'Transaction Data'!$M7184</f>
        <v>1295</v>
      </c>
      <c r="P7184" s="2">
        <f>DATEDIF('Transaction Data'!$D7184,'Transaction Data'!$A7184,"y")</f>
        <v>44</v>
      </c>
      <c r="Q7184" s="2" t="str">
        <f>FLOOR('Transaction Data'!$P7184,15)&amp;"-"&amp;FLOOR('Transaction Data'!$P7184,15)+14</f>
        <v>30-44</v>
      </c>
      <c r="R7184" s="2" t="str">
        <f>IF('Transaction Data'!$L7184&lt;=10,"Less Expensive","Expensive")</f>
        <v>Expensive</v>
      </c>
      <c r="S7184" s="4">
        <f>WEEKDAY('Transaction Data'!$A7184)</f>
        <v>6</v>
      </c>
      <c r="T7184" s="2" t="str">
        <f>IF(WEEKDAY('Transaction Data'!$A7184,2)&lt;6,"Weekday","Weekend")</f>
        <v>Weekday</v>
      </c>
    </row>
    <row r="7185" ht="15.75" customHeight="1">
      <c r="A7185" s="1">
        <v>45378.0</v>
      </c>
      <c r="B7185" s="2" t="s">
        <v>6632</v>
      </c>
      <c r="C7185" s="2" t="s">
        <v>41</v>
      </c>
      <c r="D7185" s="1">
        <v>32241.0</v>
      </c>
      <c r="E7185" s="2" t="s">
        <v>63</v>
      </c>
      <c r="F7185" s="2">
        <v>317.0</v>
      </c>
      <c r="G7185" s="2" t="s">
        <v>55</v>
      </c>
      <c r="H7185" s="2" t="s">
        <v>45</v>
      </c>
      <c r="I7185" s="2" t="s">
        <v>25</v>
      </c>
      <c r="J7185" s="2" t="str">
        <f t="array" ref="J7185">XLOOKUP('Transaction Data'!$G7185,Product_Code,Biscuit_Brand)</f>
        <v>Vanilla Wafers</v>
      </c>
      <c r="K7185" s="2">
        <f t="array" ref="K7185">XLOOKUP('Transaction Data'!$G7185,Product_Code,Cost)</f>
        <v>18</v>
      </c>
      <c r="L7185" s="2">
        <f t="array" ref="L7185">XLOOKUP('Transaction Data'!$G7185,Product_Code,Unit_Price)</f>
        <v>36</v>
      </c>
      <c r="M7185" s="3">
        <f>'Transaction Data'!$F7185*'Transaction Data'!$K7185</f>
        <v>5706</v>
      </c>
      <c r="N7185" s="3">
        <f>'Transaction Data'!$F7185*'Transaction Data'!$L7185</f>
        <v>11412</v>
      </c>
      <c r="O7185" s="3">
        <f>'Transaction Data'!$N7185-'Transaction Data'!$M7185</f>
        <v>5706</v>
      </c>
      <c r="P7185" s="2">
        <f>DATEDIF('Transaction Data'!$D7185,'Transaction Data'!$A7185,"y")</f>
        <v>35</v>
      </c>
      <c r="Q7185" s="2" t="str">
        <f>FLOOR('Transaction Data'!$P7185,15)&amp;"-"&amp;FLOOR('Transaction Data'!$P7185,15)+14</f>
        <v>30-44</v>
      </c>
      <c r="R7185" s="2" t="str">
        <f>IF('Transaction Data'!$L7185&lt;=10,"Less Expensive","Expensive")</f>
        <v>Expensive</v>
      </c>
      <c r="S7185" s="4">
        <f>WEEKDAY('Transaction Data'!$A7185)</f>
        <v>4</v>
      </c>
      <c r="T7185" s="2" t="str">
        <f>IF(WEEKDAY('Transaction Data'!$A7185,2)&lt;6,"Weekday","Weekend")</f>
        <v>Weekday</v>
      </c>
    </row>
    <row r="7186" ht="15.75" customHeight="1">
      <c r="A7186" s="1">
        <v>45292.0</v>
      </c>
      <c r="B7186" s="2" t="s">
        <v>6633</v>
      </c>
      <c r="C7186" s="2" t="s">
        <v>65</v>
      </c>
      <c r="D7186" s="1">
        <v>24361.0</v>
      </c>
      <c r="E7186" s="2" t="s">
        <v>22</v>
      </c>
      <c r="F7186" s="2">
        <v>68.0</v>
      </c>
      <c r="G7186" s="2" t="s">
        <v>61</v>
      </c>
      <c r="H7186" s="2" t="s">
        <v>49</v>
      </c>
      <c r="I7186" s="2" t="s">
        <v>25</v>
      </c>
      <c r="J7186" s="2" t="str">
        <f t="array" ref="J7186">XLOOKUP('Transaction Data'!$G7186,Product_Code,Biscuit_Brand)</f>
        <v>Choco Delight</v>
      </c>
      <c r="K7186" s="2">
        <f t="array" ref="K7186">XLOOKUP('Transaction Data'!$G7186,Product_Code,Cost)</f>
        <v>3</v>
      </c>
      <c r="L7186" s="2">
        <f t="array" ref="L7186">XLOOKUP('Transaction Data'!$G7186,Product_Code,Unit_Price)</f>
        <v>5</v>
      </c>
      <c r="M7186" s="3">
        <f>'Transaction Data'!$F7186*'Transaction Data'!$K7186</f>
        <v>204</v>
      </c>
      <c r="N7186" s="3">
        <f>'Transaction Data'!$F7186*'Transaction Data'!$L7186</f>
        <v>340</v>
      </c>
      <c r="O7186" s="3">
        <f>'Transaction Data'!$N7186-'Transaction Data'!$M7186</f>
        <v>136</v>
      </c>
      <c r="P7186" s="2">
        <f>DATEDIF('Transaction Data'!$D7186,'Transaction Data'!$A7186,"y")</f>
        <v>57</v>
      </c>
      <c r="Q7186" s="2" t="str">
        <f>FLOOR('Transaction Data'!$P7186,15)&amp;"-"&amp;FLOOR('Transaction Data'!$P7186,15)+14</f>
        <v>45-59</v>
      </c>
      <c r="R7186" s="2" t="str">
        <f>IF('Transaction Data'!$L7186&lt;=10,"Less Expensive","Expensive")</f>
        <v>Less Expensive</v>
      </c>
      <c r="S7186" s="4">
        <f>WEEKDAY('Transaction Data'!$A7186)</f>
        <v>2</v>
      </c>
      <c r="T7186" s="2" t="str">
        <f>IF(WEEKDAY('Transaction Data'!$A7186,2)&lt;6,"Weekday","Weekend")</f>
        <v>Weekday</v>
      </c>
    </row>
    <row r="7187" ht="15.75" customHeight="1">
      <c r="A7187" s="1">
        <v>45469.0</v>
      </c>
      <c r="B7187" s="2" t="s">
        <v>6634</v>
      </c>
      <c r="C7187" s="2" t="s">
        <v>65</v>
      </c>
      <c r="D7187" s="1">
        <v>20689.0</v>
      </c>
      <c r="E7187" s="2" t="s">
        <v>22</v>
      </c>
      <c r="F7187" s="2">
        <v>133.0</v>
      </c>
      <c r="G7187" s="2" t="s">
        <v>38</v>
      </c>
      <c r="H7187" s="2" t="s">
        <v>52</v>
      </c>
      <c r="I7187" s="2" t="s">
        <v>25</v>
      </c>
      <c r="J7187" s="2" t="str">
        <f t="array" ref="J7187">XLOOKUP('Transaction Data'!$G7187,Product_Code,Biscuit_Brand)</f>
        <v>Ginger Snaps</v>
      </c>
      <c r="K7187" s="2">
        <f t="array" ref="K7187">XLOOKUP('Transaction Data'!$G7187,Product_Code,Cost)</f>
        <v>14</v>
      </c>
      <c r="L7187" s="2">
        <f t="array" ref="L7187">XLOOKUP('Transaction Data'!$G7187,Product_Code,Unit_Price)</f>
        <v>28</v>
      </c>
      <c r="M7187" s="3">
        <f>'Transaction Data'!$F7187*'Transaction Data'!$K7187</f>
        <v>1862</v>
      </c>
      <c r="N7187" s="3">
        <f>'Transaction Data'!$F7187*'Transaction Data'!$L7187</f>
        <v>3724</v>
      </c>
      <c r="O7187" s="3">
        <f>'Transaction Data'!$N7187-'Transaction Data'!$M7187</f>
        <v>1862</v>
      </c>
      <c r="P7187" s="2">
        <f>DATEDIF('Transaction Data'!$D7187,'Transaction Data'!$A7187,"y")</f>
        <v>67</v>
      </c>
      <c r="Q7187" s="2" t="str">
        <f>FLOOR('Transaction Data'!$P7187,15)&amp;"-"&amp;FLOOR('Transaction Data'!$P7187,15)+14</f>
        <v>60-74</v>
      </c>
      <c r="R7187" s="2" t="str">
        <f>IF('Transaction Data'!$L7187&lt;=10,"Less Expensive","Expensive")</f>
        <v>Expensive</v>
      </c>
      <c r="S7187" s="4">
        <f>WEEKDAY('Transaction Data'!$A7187)</f>
        <v>4</v>
      </c>
      <c r="T7187" s="2" t="str">
        <f>IF(WEEKDAY('Transaction Data'!$A7187,2)&lt;6,"Weekday","Weekend")</f>
        <v>Weekday</v>
      </c>
    </row>
    <row r="7188" ht="15.75" customHeight="1">
      <c r="A7188" s="1">
        <v>45384.0</v>
      </c>
      <c r="B7188" s="2" t="s">
        <v>6635</v>
      </c>
      <c r="C7188" s="2" t="s">
        <v>78</v>
      </c>
      <c r="D7188" s="1">
        <v>30324.0</v>
      </c>
      <c r="E7188" s="2" t="s">
        <v>27</v>
      </c>
      <c r="F7188" s="2">
        <v>427.0</v>
      </c>
      <c r="G7188" s="2" t="s">
        <v>38</v>
      </c>
      <c r="H7188" s="2" t="s">
        <v>49</v>
      </c>
      <c r="I7188" s="2" t="s">
        <v>25</v>
      </c>
      <c r="J7188" s="2" t="str">
        <f t="array" ref="J7188">XLOOKUP('Transaction Data'!$G7188,Product_Code,Biscuit_Brand)</f>
        <v>Ginger Snaps</v>
      </c>
      <c r="K7188" s="2">
        <f t="array" ref="K7188">XLOOKUP('Transaction Data'!$G7188,Product_Code,Cost)</f>
        <v>14</v>
      </c>
      <c r="L7188" s="2">
        <f t="array" ref="L7188">XLOOKUP('Transaction Data'!$G7188,Product_Code,Unit_Price)</f>
        <v>28</v>
      </c>
      <c r="M7188" s="3">
        <f>'Transaction Data'!$F7188*'Transaction Data'!$K7188</f>
        <v>5978</v>
      </c>
      <c r="N7188" s="3">
        <f>'Transaction Data'!$F7188*'Transaction Data'!$L7188</f>
        <v>11956</v>
      </c>
      <c r="O7188" s="3">
        <f>'Transaction Data'!$N7188-'Transaction Data'!$M7188</f>
        <v>5978</v>
      </c>
      <c r="P7188" s="2">
        <f>DATEDIF('Transaction Data'!$D7188,'Transaction Data'!$A7188,"y")</f>
        <v>41</v>
      </c>
      <c r="Q7188" s="2" t="str">
        <f>FLOOR('Transaction Data'!$P7188,15)&amp;"-"&amp;FLOOR('Transaction Data'!$P7188,15)+14</f>
        <v>30-44</v>
      </c>
      <c r="R7188" s="2" t="str">
        <f>IF('Transaction Data'!$L7188&lt;=10,"Less Expensive","Expensive")</f>
        <v>Expensive</v>
      </c>
      <c r="S7188" s="4">
        <f>WEEKDAY('Transaction Data'!$A7188)</f>
        <v>3</v>
      </c>
      <c r="T7188" s="2" t="str">
        <f>IF(WEEKDAY('Transaction Data'!$A7188,2)&lt;6,"Weekday","Weekend")</f>
        <v>Weekday</v>
      </c>
    </row>
    <row r="7189" ht="15.75" customHeight="1">
      <c r="A7189" s="1">
        <v>45482.0</v>
      </c>
      <c r="B7189" s="2" t="s">
        <v>6636</v>
      </c>
      <c r="C7189" s="2" t="s">
        <v>69</v>
      </c>
      <c r="D7189" s="1">
        <v>38653.0</v>
      </c>
      <c r="E7189" s="2" t="s">
        <v>37</v>
      </c>
      <c r="F7189" s="2">
        <v>101.0</v>
      </c>
      <c r="G7189" s="2" t="s">
        <v>38</v>
      </c>
      <c r="H7189" s="2" t="s">
        <v>52</v>
      </c>
      <c r="I7189" s="2" t="s">
        <v>25</v>
      </c>
      <c r="J7189" s="2" t="str">
        <f t="array" ref="J7189">XLOOKUP('Transaction Data'!$G7189,Product_Code,Biscuit_Brand)</f>
        <v>Ginger Snaps</v>
      </c>
      <c r="K7189" s="2">
        <f t="array" ref="K7189">XLOOKUP('Transaction Data'!$G7189,Product_Code,Cost)</f>
        <v>14</v>
      </c>
      <c r="L7189" s="2">
        <f t="array" ref="L7189">XLOOKUP('Transaction Data'!$G7189,Product_Code,Unit_Price)</f>
        <v>28</v>
      </c>
      <c r="M7189" s="3">
        <f>'Transaction Data'!$F7189*'Transaction Data'!$K7189</f>
        <v>1414</v>
      </c>
      <c r="N7189" s="3">
        <f>'Transaction Data'!$F7189*'Transaction Data'!$L7189</f>
        <v>2828</v>
      </c>
      <c r="O7189" s="3">
        <f>'Transaction Data'!$N7189-'Transaction Data'!$M7189</f>
        <v>1414</v>
      </c>
      <c r="P7189" s="2">
        <f>DATEDIF('Transaction Data'!$D7189,'Transaction Data'!$A7189,"y")</f>
        <v>18</v>
      </c>
      <c r="Q7189" s="2" t="str">
        <f>FLOOR('Transaction Data'!$P7189,15)&amp;"-"&amp;FLOOR('Transaction Data'!$P7189,15)+14</f>
        <v>15-29</v>
      </c>
      <c r="R7189" s="2" t="str">
        <f>IF('Transaction Data'!$L7189&lt;=10,"Less Expensive","Expensive")</f>
        <v>Expensive</v>
      </c>
      <c r="S7189" s="4">
        <f>WEEKDAY('Transaction Data'!$A7189)</f>
        <v>3</v>
      </c>
      <c r="T7189" s="2" t="str">
        <f>IF(WEEKDAY('Transaction Data'!$A7189,2)&lt;6,"Weekday","Weekend")</f>
        <v>Weekday</v>
      </c>
    </row>
    <row r="7190" ht="15.75" customHeight="1">
      <c r="A7190" s="1">
        <v>45370.0</v>
      </c>
      <c r="B7190" s="2" t="s">
        <v>6637</v>
      </c>
      <c r="C7190" s="2" t="s">
        <v>69</v>
      </c>
      <c r="D7190" s="1">
        <v>26150.0</v>
      </c>
      <c r="E7190" s="2" t="s">
        <v>63</v>
      </c>
      <c r="F7190" s="2">
        <v>441.0</v>
      </c>
      <c r="G7190" s="2" t="s">
        <v>60</v>
      </c>
      <c r="H7190" s="2" t="s">
        <v>34</v>
      </c>
      <c r="I7190" s="2" t="s">
        <v>25</v>
      </c>
      <c r="J7190" s="2" t="str">
        <f t="array" ref="J7190">XLOOKUP('Transaction Data'!$G7190,Product_Code,Biscuit_Brand)</f>
        <v>Peanut Butter Bites</v>
      </c>
      <c r="K7190" s="2">
        <f t="array" ref="K7190">XLOOKUP('Transaction Data'!$G7190,Product_Code,Cost)</f>
        <v>5</v>
      </c>
      <c r="L7190" s="2">
        <f t="array" ref="L7190">XLOOKUP('Transaction Data'!$G7190,Product_Code,Unit_Price)</f>
        <v>7</v>
      </c>
      <c r="M7190" s="3">
        <f>'Transaction Data'!$F7190*'Transaction Data'!$K7190</f>
        <v>2205</v>
      </c>
      <c r="N7190" s="3">
        <f>'Transaction Data'!$F7190*'Transaction Data'!$L7190</f>
        <v>3087</v>
      </c>
      <c r="O7190" s="3">
        <f>'Transaction Data'!$N7190-'Transaction Data'!$M7190</f>
        <v>882</v>
      </c>
      <c r="P7190" s="2">
        <f>DATEDIF('Transaction Data'!$D7190,'Transaction Data'!$A7190,"y")</f>
        <v>52</v>
      </c>
      <c r="Q7190" s="2" t="str">
        <f>FLOOR('Transaction Data'!$P7190,15)&amp;"-"&amp;FLOOR('Transaction Data'!$P7190,15)+14</f>
        <v>45-59</v>
      </c>
      <c r="R7190" s="2" t="str">
        <f>IF('Transaction Data'!$L7190&lt;=10,"Less Expensive","Expensive")</f>
        <v>Less Expensive</v>
      </c>
      <c r="S7190" s="4">
        <f>WEEKDAY('Transaction Data'!$A7190)</f>
        <v>3</v>
      </c>
      <c r="T7190" s="2" t="str">
        <f>IF(WEEKDAY('Transaction Data'!$A7190,2)&lt;6,"Weekday","Weekend")</f>
        <v>Weekday</v>
      </c>
    </row>
    <row r="7191" ht="15.75" customHeight="1">
      <c r="A7191" s="1">
        <v>45337.0</v>
      </c>
      <c r="B7191" s="2" t="s">
        <v>6638</v>
      </c>
      <c r="C7191" s="2" t="s">
        <v>65</v>
      </c>
      <c r="D7191" s="1">
        <v>20983.0</v>
      </c>
      <c r="E7191" s="2" t="s">
        <v>37</v>
      </c>
      <c r="F7191" s="2">
        <v>217.0</v>
      </c>
      <c r="G7191" s="2" t="s">
        <v>38</v>
      </c>
      <c r="H7191" s="2" t="s">
        <v>34</v>
      </c>
      <c r="I7191" s="2" t="s">
        <v>25</v>
      </c>
      <c r="J7191" s="2" t="str">
        <f t="array" ref="J7191">XLOOKUP('Transaction Data'!$G7191,Product_Code,Biscuit_Brand)</f>
        <v>Ginger Snaps</v>
      </c>
      <c r="K7191" s="2">
        <f t="array" ref="K7191">XLOOKUP('Transaction Data'!$G7191,Product_Code,Cost)</f>
        <v>14</v>
      </c>
      <c r="L7191" s="2">
        <f t="array" ref="L7191">XLOOKUP('Transaction Data'!$G7191,Product_Code,Unit_Price)</f>
        <v>28</v>
      </c>
      <c r="M7191" s="3">
        <f>'Transaction Data'!$F7191*'Transaction Data'!$K7191</f>
        <v>3038</v>
      </c>
      <c r="N7191" s="3">
        <f>'Transaction Data'!$F7191*'Transaction Data'!$L7191</f>
        <v>6076</v>
      </c>
      <c r="O7191" s="3">
        <f>'Transaction Data'!$N7191-'Transaction Data'!$M7191</f>
        <v>3038</v>
      </c>
      <c r="P7191" s="2">
        <f>DATEDIF('Transaction Data'!$D7191,'Transaction Data'!$A7191,"y")</f>
        <v>66</v>
      </c>
      <c r="Q7191" s="2" t="str">
        <f>FLOOR('Transaction Data'!$P7191,15)&amp;"-"&amp;FLOOR('Transaction Data'!$P7191,15)+14</f>
        <v>60-74</v>
      </c>
      <c r="R7191" s="2" t="str">
        <f>IF('Transaction Data'!$L7191&lt;=10,"Less Expensive","Expensive")</f>
        <v>Expensive</v>
      </c>
      <c r="S7191" s="4">
        <f>WEEKDAY('Transaction Data'!$A7191)</f>
        <v>5</v>
      </c>
      <c r="T7191" s="2" t="str">
        <f>IF(WEEKDAY('Transaction Data'!$A7191,2)&lt;6,"Weekday","Weekend")</f>
        <v>Weekday</v>
      </c>
    </row>
    <row r="7192" ht="15.75" customHeight="1">
      <c r="A7192" s="1">
        <v>45338.0</v>
      </c>
      <c r="B7192" s="2" t="s">
        <v>6639</v>
      </c>
      <c r="C7192" s="2" t="s">
        <v>78</v>
      </c>
      <c r="D7192" s="1">
        <v>24400.0</v>
      </c>
      <c r="E7192" s="2" t="s">
        <v>37</v>
      </c>
      <c r="F7192" s="2">
        <v>453.0</v>
      </c>
      <c r="G7192" s="2" t="s">
        <v>57</v>
      </c>
      <c r="H7192" s="2" t="s">
        <v>39</v>
      </c>
      <c r="I7192" s="2" t="s">
        <v>25</v>
      </c>
      <c r="J7192" s="2" t="str">
        <f t="array" ref="J7192">XLOOKUP('Transaction Data'!$G7192,Product_Code,Biscuit_Brand)</f>
        <v>Oatmeal Cookies</v>
      </c>
      <c r="K7192" s="2">
        <f t="array" ref="K7192">XLOOKUP('Transaction Data'!$G7192,Product_Code,Cost)</f>
        <v>19</v>
      </c>
      <c r="L7192" s="2">
        <f t="array" ref="L7192">XLOOKUP('Transaction Data'!$G7192,Product_Code,Unit_Price)</f>
        <v>23</v>
      </c>
      <c r="M7192" s="3">
        <f>'Transaction Data'!$F7192*'Transaction Data'!$K7192</f>
        <v>8607</v>
      </c>
      <c r="N7192" s="3">
        <f>'Transaction Data'!$F7192*'Transaction Data'!$L7192</f>
        <v>10419</v>
      </c>
      <c r="O7192" s="3">
        <f>'Transaction Data'!$N7192-'Transaction Data'!$M7192</f>
        <v>1812</v>
      </c>
      <c r="P7192" s="2">
        <f>DATEDIF('Transaction Data'!$D7192,'Transaction Data'!$A7192,"y")</f>
        <v>57</v>
      </c>
      <c r="Q7192" s="2" t="str">
        <f>FLOOR('Transaction Data'!$P7192,15)&amp;"-"&amp;FLOOR('Transaction Data'!$P7192,15)+14</f>
        <v>45-59</v>
      </c>
      <c r="R7192" s="2" t="str">
        <f>IF('Transaction Data'!$L7192&lt;=10,"Less Expensive","Expensive")</f>
        <v>Expensive</v>
      </c>
      <c r="S7192" s="4">
        <f>WEEKDAY('Transaction Data'!$A7192)</f>
        <v>6</v>
      </c>
      <c r="T7192" s="2" t="str">
        <f>IF(WEEKDAY('Transaction Data'!$A7192,2)&lt;6,"Weekday","Weekend")</f>
        <v>Weekday</v>
      </c>
    </row>
    <row r="7193" ht="15.75" customHeight="1">
      <c r="A7193" s="1">
        <v>45322.0</v>
      </c>
      <c r="B7193" s="2" t="s">
        <v>6640</v>
      </c>
      <c r="C7193" s="2" t="s">
        <v>72</v>
      </c>
      <c r="D7193" s="1">
        <v>28899.0</v>
      </c>
      <c r="E7193" s="2" t="s">
        <v>22</v>
      </c>
      <c r="F7193" s="2">
        <v>210.0</v>
      </c>
      <c r="G7193" s="2" t="s">
        <v>48</v>
      </c>
      <c r="H7193" s="2" t="s">
        <v>42</v>
      </c>
      <c r="I7193" s="2" t="s">
        <v>25</v>
      </c>
      <c r="J7193" s="2" t="str">
        <f t="array" ref="J7193">XLOOKUP('Transaction Data'!$G7193,Product_Code,Biscuit_Brand)</f>
        <v>Lemon Crisps</v>
      </c>
      <c r="K7193" s="2">
        <f t="array" ref="K7193">XLOOKUP('Transaction Data'!$G7193,Product_Code,Cost)</f>
        <v>7</v>
      </c>
      <c r="L7193" s="2">
        <f t="array" ref="L7193">XLOOKUP('Transaction Data'!$G7193,Product_Code,Unit_Price)</f>
        <v>9</v>
      </c>
      <c r="M7193" s="3">
        <f>'Transaction Data'!$F7193*'Transaction Data'!$K7193</f>
        <v>1470</v>
      </c>
      <c r="N7193" s="3">
        <f>'Transaction Data'!$F7193*'Transaction Data'!$L7193</f>
        <v>1890</v>
      </c>
      <c r="O7193" s="3">
        <f>'Transaction Data'!$N7193-'Transaction Data'!$M7193</f>
        <v>420</v>
      </c>
      <c r="P7193" s="2">
        <f>DATEDIF('Transaction Data'!$D7193,'Transaction Data'!$A7193,"y")</f>
        <v>44</v>
      </c>
      <c r="Q7193" s="2" t="str">
        <f>FLOOR('Transaction Data'!$P7193,15)&amp;"-"&amp;FLOOR('Transaction Data'!$P7193,15)+14</f>
        <v>30-44</v>
      </c>
      <c r="R7193" s="2" t="str">
        <f>IF('Transaction Data'!$L7193&lt;=10,"Less Expensive","Expensive")</f>
        <v>Less Expensive</v>
      </c>
      <c r="S7193" s="4">
        <f>WEEKDAY('Transaction Data'!$A7193)</f>
        <v>4</v>
      </c>
      <c r="T7193" s="2" t="str">
        <f>IF(WEEKDAY('Transaction Data'!$A7193,2)&lt;6,"Weekday","Weekend")</f>
        <v>Weekday</v>
      </c>
    </row>
    <row r="7194" ht="15.75" customHeight="1">
      <c r="A7194" s="1">
        <v>45387.0</v>
      </c>
      <c r="B7194" s="2" t="s">
        <v>6641</v>
      </c>
      <c r="C7194" s="2" t="s">
        <v>51</v>
      </c>
      <c r="D7194" s="1">
        <v>24429.0</v>
      </c>
      <c r="E7194" s="2" t="s">
        <v>63</v>
      </c>
      <c r="F7194" s="2">
        <v>350.0</v>
      </c>
      <c r="G7194" s="2" t="s">
        <v>38</v>
      </c>
      <c r="H7194" s="2" t="s">
        <v>45</v>
      </c>
      <c r="I7194" s="2" t="s">
        <v>25</v>
      </c>
      <c r="J7194" s="2" t="str">
        <f t="array" ref="J7194">XLOOKUP('Transaction Data'!$G7194,Product_Code,Biscuit_Brand)</f>
        <v>Ginger Snaps</v>
      </c>
      <c r="K7194" s="2">
        <f t="array" ref="K7194">XLOOKUP('Transaction Data'!$G7194,Product_Code,Cost)</f>
        <v>14</v>
      </c>
      <c r="L7194" s="2">
        <f t="array" ref="L7194">XLOOKUP('Transaction Data'!$G7194,Product_Code,Unit_Price)</f>
        <v>28</v>
      </c>
      <c r="M7194" s="3">
        <f>'Transaction Data'!$F7194*'Transaction Data'!$K7194</f>
        <v>4900</v>
      </c>
      <c r="N7194" s="3">
        <f>'Transaction Data'!$F7194*'Transaction Data'!$L7194</f>
        <v>9800</v>
      </c>
      <c r="O7194" s="3">
        <f>'Transaction Data'!$N7194-'Transaction Data'!$M7194</f>
        <v>4900</v>
      </c>
      <c r="P7194" s="2">
        <f>DATEDIF('Transaction Data'!$D7194,'Transaction Data'!$A7194,"y")</f>
        <v>57</v>
      </c>
      <c r="Q7194" s="2" t="str">
        <f>FLOOR('Transaction Data'!$P7194,15)&amp;"-"&amp;FLOOR('Transaction Data'!$P7194,15)+14</f>
        <v>45-59</v>
      </c>
      <c r="R7194" s="2" t="str">
        <f>IF('Transaction Data'!$L7194&lt;=10,"Less Expensive","Expensive")</f>
        <v>Expensive</v>
      </c>
      <c r="S7194" s="4">
        <f>WEEKDAY('Transaction Data'!$A7194)</f>
        <v>6</v>
      </c>
      <c r="T7194" s="2" t="str">
        <f>IF(WEEKDAY('Transaction Data'!$A7194,2)&lt;6,"Weekday","Weekend")</f>
        <v>Weekday</v>
      </c>
    </row>
    <row r="7195" ht="15.75" customHeight="1">
      <c r="A7195" s="1">
        <v>45407.0</v>
      </c>
      <c r="B7195" s="2" t="s">
        <v>6642</v>
      </c>
      <c r="C7195" s="2" t="s">
        <v>21</v>
      </c>
      <c r="D7195" s="1">
        <v>28929.0</v>
      </c>
      <c r="E7195" s="2" t="s">
        <v>22</v>
      </c>
      <c r="F7195" s="2">
        <v>379.0</v>
      </c>
      <c r="G7195" s="2" t="s">
        <v>23</v>
      </c>
      <c r="H7195" s="2" t="s">
        <v>49</v>
      </c>
      <c r="I7195" s="2" t="s">
        <v>25</v>
      </c>
      <c r="J7195" s="2" t="str">
        <f t="array" ref="J7195">XLOOKUP('Transaction Data'!$G7195,Product_Code,Biscuit_Brand)</f>
        <v>Cinnamon Swirls</v>
      </c>
      <c r="K7195" s="2">
        <f t="array" ref="K7195">XLOOKUP('Transaction Data'!$G7195,Product_Code,Cost)</f>
        <v>10</v>
      </c>
      <c r="L7195" s="2">
        <f t="array" ref="L7195">XLOOKUP('Transaction Data'!$G7195,Product_Code,Unit_Price)</f>
        <v>14</v>
      </c>
      <c r="M7195" s="3">
        <f>'Transaction Data'!$F7195*'Transaction Data'!$K7195</f>
        <v>3790</v>
      </c>
      <c r="N7195" s="3">
        <f>'Transaction Data'!$F7195*'Transaction Data'!$L7195</f>
        <v>5306</v>
      </c>
      <c r="O7195" s="3">
        <f>'Transaction Data'!$N7195-'Transaction Data'!$M7195</f>
        <v>1516</v>
      </c>
      <c r="P7195" s="2">
        <f>DATEDIF('Transaction Data'!$D7195,'Transaction Data'!$A7195,"y")</f>
        <v>45</v>
      </c>
      <c r="Q7195" s="2" t="str">
        <f>FLOOR('Transaction Data'!$P7195,15)&amp;"-"&amp;FLOOR('Transaction Data'!$P7195,15)+14</f>
        <v>45-59</v>
      </c>
      <c r="R7195" s="2" t="str">
        <f>IF('Transaction Data'!$L7195&lt;=10,"Less Expensive","Expensive")</f>
        <v>Expensive</v>
      </c>
      <c r="S7195" s="4">
        <f>WEEKDAY('Transaction Data'!$A7195)</f>
        <v>5</v>
      </c>
      <c r="T7195" s="2" t="str">
        <f>IF(WEEKDAY('Transaction Data'!$A7195,2)&lt;6,"Weekday","Weekend")</f>
        <v>Weekday</v>
      </c>
    </row>
    <row r="7196" ht="15.75" customHeight="1">
      <c r="A7196" s="1">
        <v>45320.0</v>
      </c>
      <c r="B7196" s="2" t="s">
        <v>6643</v>
      </c>
      <c r="C7196" s="2" t="s">
        <v>32</v>
      </c>
      <c r="D7196" s="1">
        <v>32221.0</v>
      </c>
      <c r="E7196" s="2" t="s">
        <v>27</v>
      </c>
      <c r="F7196" s="2">
        <v>210.0</v>
      </c>
      <c r="G7196" s="2" t="s">
        <v>38</v>
      </c>
      <c r="H7196" s="2" t="s">
        <v>52</v>
      </c>
      <c r="I7196" s="2" t="s">
        <v>25</v>
      </c>
      <c r="J7196" s="2" t="str">
        <f t="array" ref="J7196">XLOOKUP('Transaction Data'!$G7196,Product_Code,Biscuit_Brand)</f>
        <v>Ginger Snaps</v>
      </c>
      <c r="K7196" s="2">
        <f t="array" ref="K7196">XLOOKUP('Transaction Data'!$G7196,Product_Code,Cost)</f>
        <v>14</v>
      </c>
      <c r="L7196" s="2">
        <f t="array" ref="L7196">XLOOKUP('Transaction Data'!$G7196,Product_Code,Unit_Price)</f>
        <v>28</v>
      </c>
      <c r="M7196" s="3">
        <f>'Transaction Data'!$F7196*'Transaction Data'!$K7196</f>
        <v>2940</v>
      </c>
      <c r="N7196" s="3">
        <f>'Transaction Data'!$F7196*'Transaction Data'!$L7196</f>
        <v>5880</v>
      </c>
      <c r="O7196" s="3">
        <f>'Transaction Data'!$N7196-'Transaction Data'!$M7196</f>
        <v>2940</v>
      </c>
      <c r="P7196" s="2">
        <f>DATEDIF('Transaction Data'!$D7196,'Transaction Data'!$A7196,"y")</f>
        <v>35</v>
      </c>
      <c r="Q7196" s="2" t="str">
        <f>FLOOR('Transaction Data'!$P7196,15)&amp;"-"&amp;FLOOR('Transaction Data'!$P7196,15)+14</f>
        <v>30-44</v>
      </c>
      <c r="R7196" s="2" t="str">
        <f>IF('Transaction Data'!$L7196&lt;=10,"Less Expensive","Expensive")</f>
        <v>Expensive</v>
      </c>
      <c r="S7196" s="4">
        <f>WEEKDAY('Transaction Data'!$A7196)</f>
        <v>2</v>
      </c>
      <c r="T7196" s="2" t="str">
        <f>IF(WEEKDAY('Transaction Data'!$A7196,2)&lt;6,"Weekday","Weekend")</f>
        <v>Weekday</v>
      </c>
    </row>
    <row r="7197" ht="15.75" customHeight="1">
      <c r="A7197" s="1">
        <v>45431.0</v>
      </c>
      <c r="B7197" s="2" t="s">
        <v>6644</v>
      </c>
      <c r="C7197" s="2" t="s">
        <v>72</v>
      </c>
      <c r="D7197" s="1">
        <v>29039.0</v>
      </c>
      <c r="E7197" s="2" t="s">
        <v>63</v>
      </c>
      <c r="F7197" s="2">
        <v>372.0</v>
      </c>
      <c r="G7197" s="2" t="s">
        <v>57</v>
      </c>
      <c r="H7197" s="2" t="s">
        <v>49</v>
      </c>
      <c r="I7197" s="2" t="s">
        <v>25</v>
      </c>
      <c r="J7197" s="2" t="str">
        <f t="array" ref="J7197">XLOOKUP('Transaction Data'!$G7197,Product_Code,Biscuit_Brand)</f>
        <v>Oatmeal Cookies</v>
      </c>
      <c r="K7197" s="2">
        <f t="array" ref="K7197">XLOOKUP('Transaction Data'!$G7197,Product_Code,Cost)</f>
        <v>19</v>
      </c>
      <c r="L7197" s="2">
        <f t="array" ref="L7197">XLOOKUP('Transaction Data'!$G7197,Product_Code,Unit_Price)</f>
        <v>23</v>
      </c>
      <c r="M7197" s="3">
        <f>'Transaction Data'!$F7197*'Transaction Data'!$K7197</f>
        <v>7068</v>
      </c>
      <c r="N7197" s="3">
        <f>'Transaction Data'!$F7197*'Transaction Data'!$L7197</f>
        <v>8556</v>
      </c>
      <c r="O7197" s="3">
        <f>'Transaction Data'!$N7197-'Transaction Data'!$M7197</f>
        <v>1488</v>
      </c>
      <c r="P7197" s="2">
        <f>DATEDIF('Transaction Data'!$D7197,'Transaction Data'!$A7197,"y")</f>
        <v>44</v>
      </c>
      <c r="Q7197" s="2" t="str">
        <f>FLOOR('Transaction Data'!$P7197,15)&amp;"-"&amp;FLOOR('Transaction Data'!$P7197,15)+14</f>
        <v>30-44</v>
      </c>
      <c r="R7197" s="2" t="str">
        <f>IF('Transaction Data'!$L7197&lt;=10,"Less Expensive","Expensive")</f>
        <v>Expensive</v>
      </c>
      <c r="S7197" s="4">
        <f>WEEKDAY('Transaction Data'!$A7197)</f>
        <v>1</v>
      </c>
      <c r="T7197" s="2" t="str">
        <f>IF(WEEKDAY('Transaction Data'!$A7197,2)&lt;6,"Weekday","Weekend")</f>
        <v>Weekend</v>
      </c>
    </row>
    <row r="7198" ht="15.75" customHeight="1">
      <c r="A7198" s="1">
        <v>45351.0</v>
      </c>
      <c r="B7198" s="2" t="s">
        <v>6645</v>
      </c>
      <c r="C7198" s="2" t="s">
        <v>72</v>
      </c>
      <c r="D7198" s="1">
        <v>31677.0</v>
      </c>
      <c r="E7198" s="2" t="s">
        <v>37</v>
      </c>
      <c r="F7198" s="2">
        <v>286.0</v>
      </c>
      <c r="G7198" s="2" t="s">
        <v>23</v>
      </c>
      <c r="H7198" s="2" t="s">
        <v>52</v>
      </c>
      <c r="I7198" s="2" t="s">
        <v>25</v>
      </c>
      <c r="J7198" s="2" t="str">
        <f t="array" ref="J7198">XLOOKUP('Transaction Data'!$G7198,Product_Code,Biscuit_Brand)</f>
        <v>Cinnamon Swirls</v>
      </c>
      <c r="K7198" s="2">
        <f t="array" ref="K7198">XLOOKUP('Transaction Data'!$G7198,Product_Code,Cost)</f>
        <v>10</v>
      </c>
      <c r="L7198" s="2">
        <f t="array" ref="L7198">XLOOKUP('Transaction Data'!$G7198,Product_Code,Unit_Price)</f>
        <v>14</v>
      </c>
      <c r="M7198" s="3">
        <f>'Transaction Data'!$F7198*'Transaction Data'!$K7198</f>
        <v>2860</v>
      </c>
      <c r="N7198" s="3">
        <f>'Transaction Data'!$F7198*'Transaction Data'!$L7198</f>
        <v>4004</v>
      </c>
      <c r="O7198" s="3">
        <f>'Transaction Data'!$N7198-'Transaction Data'!$M7198</f>
        <v>1144</v>
      </c>
      <c r="P7198" s="2">
        <f>DATEDIF('Transaction Data'!$D7198,'Transaction Data'!$A7198,"y")</f>
        <v>37</v>
      </c>
      <c r="Q7198" s="2" t="str">
        <f>FLOOR('Transaction Data'!$P7198,15)&amp;"-"&amp;FLOOR('Transaction Data'!$P7198,15)+14</f>
        <v>30-44</v>
      </c>
      <c r="R7198" s="2" t="str">
        <f>IF('Transaction Data'!$L7198&lt;=10,"Less Expensive","Expensive")</f>
        <v>Expensive</v>
      </c>
      <c r="S7198" s="4">
        <f>WEEKDAY('Transaction Data'!$A7198)</f>
        <v>5</v>
      </c>
      <c r="T7198" s="2" t="str">
        <f>IF(WEEKDAY('Transaction Data'!$A7198,2)&lt;6,"Weekday","Weekend")</f>
        <v>Weekday</v>
      </c>
    </row>
    <row r="7199" ht="15.75" customHeight="1">
      <c r="A7199" s="1">
        <v>45458.0</v>
      </c>
      <c r="B7199" s="2" t="s">
        <v>6646</v>
      </c>
      <c r="C7199" s="2" t="s">
        <v>32</v>
      </c>
      <c r="D7199" s="1">
        <v>21905.0</v>
      </c>
      <c r="E7199" s="2" t="s">
        <v>27</v>
      </c>
      <c r="F7199" s="2">
        <v>286.0</v>
      </c>
      <c r="G7199" s="2" t="s">
        <v>33</v>
      </c>
      <c r="H7199" s="2" t="s">
        <v>52</v>
      </c>
      <c r="I7199" s="2" t="s">
        <v>25</v>
      </c>
      <c r="J7199" s="2" t="str">
        <f t="array" ref="J7199">XLOOKUP('Transaction Data'!$G7199,Product_Code,Biscuit_Brand)</f>
        <v>Caramel Biscuits</v>
      </c>
      <c r="K7199" s="2">
        <f t="array" ref="K7199">XLOOKUP('Transaction Data'!$G7199,Product_Code,Cost)</f>
        <v>18</v>
      </c>
      <c r="L7199" s="2">
        <f t="array" ref="L7199">XLOOKUP('Transaction Data'!$G7199,Product_Code,Unit_Price)</f>
        <v>22</v>
      </c>
      <c r="M7199" s="3">
        <f>'Transaction Data'!$F7199*'Transaction Data'!$K7199</f>
        <v>5148</v>
      </c>
      <c r="N7199" s="3">
        <f>'Transaction Data'!$F7199*'Transaction Data'!$L7199</f>
        <v>6292</v>
      </c>
      <c r="O7199" s="3">
        <f>'Transaction Data'!$N7199-'Transaction Data'!$M7199</f>
        <v>1144</v>
      </c>
      <c r="P7199" s="2">
        <f>DATEDIF('Transaction Data'!$D7199,'Transaction Data'!$A7199,"y")</f>
        <v>64</v>
      </c>
      <c r="Q7199" s="2" t="str">
        <f>FLOOR('Transaction Data'!$P7199,15)&amp;"-"&amp;FLOOR('Transaction Data'!$P7199,15)+14</f>
        <v>60-74</v>
      </c>
      <c r="R7199" s="2" t="str">
        <f>IF('Transaction Data'!$L7199&lt;=10,"Less Expensive","Expensive")</f>
        <v>Expensive</v>
      </c>
      <c r="S7199" s="4">
        <f>WEEKDAY('Transaction Data'!$A7199)</f>
        <v>7</v>
      </c>
      <c r="T7199" s="2" t="str">
        <f>IF(WEEKDAY('Transaction Data'!$A7199,2)&lt;6,"Weekday","Weekend")</f>
        <v>Weekend</v>
      </c>
    </row>
    <row r="7200" ht="15.75" customHeight="1">
      <c r="A7200" s="1">
        <v>45338.0</v>
      </c>
      <c r="B7200" s="2" t="s">
        <v>6647</v>
      </c>
      <c r="C7200" s="2" t="s">
        <v>32</v>
      </c>
      <c r="D7200" s="1">
        <v>33191.0</v>
      </c>
      <c r="E7200" s="2" t="s">
        <v>27</v>
      </c>
      <c r="F7200" s="2">
        <v>264.0</v>
      </c>
      <c r="G7200" s="2" t="s">
        <v>55</v>
      </c>
      <c r="H7200" s="2" t="s">
        <v>45</v>
      </c>
      <c r="I7200" s="2" t="s">
        <v>25</v>
      </c>
      <c r="J7200" s="2" t="str">
        <f t="array" ref="J7200">XLOOKUP('Transaction Data'!$G7200,Product_Code,Biscuit_Brand)</f>
        <v>Vanilla Wafers</v>
      </c>
      <c r="K7200" s="2">
        <f t="array" ref="K7200">XLOOKUP('Transaction Data'!$G7200,Product_Code,Cost)</f>
        <v>18</v>
      </c>
      <c r="L7200" s="2">
        <f t="array" ref="L7200">XLOOKUP('Transaction Data'!$G7200,Product_Code,Unit_Price)</f>
        <v>36</v>
      </c>
      <c r="M7200" s="3">
        <f>'Transaction Data'!$F7200*'Transaction Data'!$K7200</f>
        <v>4752</v>
      </c>
      <c r="N7200" s="3">
        <f>'Transaction Data'!$F7200*'Transaction Data'!$L7200</f>
        <v>9504</v>
      </c>
      <c r="O7200" s="3">
        <f>'Transaction Data'!$N7200-'Transaction Data'!$M7200</f>
        <v>4752</v>
      </c>
      <c r="P7200" s="2">
        <f>DATEDIF('Transaction Data'!$D7200,'Transaction Data'!$A7200,"y")</f>
        <v>33</v>
      </c>
      <c r="Q7200" s="2" t="str">
        <f>FLOOR('Transaction Data'!$P7200,15)&amp;"-"&amp;FLOOR('Transaction Data'!$P7200,15)+14</f>
        <v>30-44</v>
      </c>
      <c r="R7200" s="2" t="str">
        <f>IF('Transaction Data'!$L7200&lt;=10,"Less Expensive","Expensive")</f>
        <v>Expensive</v>
      </c>
      <c r="S7200" s="4">
        <f>WEEKDAY('Transaction Data'!$A7200)</f>
        <v>6</v>
      </c>
      <c r="T7200" s="2" t="str">
        <f>IF(WEEKDAY('Transaction Data'!$A7200,2)&lt;6,"Weekday","Weekend")</f>
        <v>Weekday</v>
      </c>
    </row>
    <row r="7201" ht="15.75" customHeight="1">
      <c r="A7201" s="1">
        <v>45448.0</v>
      </c>
      <c r="B7201" s="2" t="s">
        <v>6648</v>
      </c>
      <c r="C7201" s="2" t="s">
        <v>72</v>
      </c>
      <c r="D7201" s="1">
        <v>31184.0</v>
      </c>
      <c r="E7201" s="2" t="s">
        <v>37</v>
      </c>
      <c r="F7201" s="2">
        <v>251.0</v>
      </c>
      <c r="G7201" s="2" t="s">
        <v>48</v>
      </c>
      <c r="H7201" s="2" t="s">
        <v>49</v>
      </c>
      <c r="I7201" s="2" t="s">
        <v>25</v>
      </c>
      <c r="J7201" s="2" t="str">
        <f t="array" ref="J7201">XLOOKUP('Transaction Data'!$G7201,Product_Code,Biscuit_Brand)</f>
        <v>Lemon Crisps</v>
      </c>
      <c r="K7201" s="2">
        <f t="array" ref="K7201">XLOOKUP('Transaction Data'!$G7201,Product_Code,Cost)</f>
        <v>7</v>
      </c>
      <c r="L7201" s="2">
        <f t="array" ref="L7201">XLOOKUP('Transaction Data'!$G7201,Product_Code,Unit_Price)</f>
        <v>9</v>
      </c>
      <c r="M7201" s="3">
        <f>'Transaction Data'!$F7201*'Transaction Data'!$K7201</f>
        <v>1757</v>
      </c>
      <c r="N7201" s="3">
        <f>'Transaction Data'!$F7201*'Transaction Data'!$L7201</f>
        <v>2259</v>
      </c>
      <c r="O7201" s="3">
        <f>'Transaction Data'!$N7201-'Transaction Data'!$M7201</f>
        <v>502</v>
      </c>
      <c r="P7201" s="2">
        <f>DATEDIF('Transaction Data'!$D7201,'Transaction Data'!$A7201,"y")</f>
        <v>39</v>
      </c>
      <c r="Q7201" s="2" t="str">
        <f>FLOOR('Transaction Data'!$P7201,15)&amp;"-"&amp;FLOOR('Transaction Data'!$P7201,15)+14</f>
        <v>30-44</v>
      </c>
      <c r="R7201" s="2" t="str">
        <f>IF('Transaction Data'!$L7201&lt;=10,"Less Expensive","Expensive")</f>
        <v>Less Expensive</v>
      </c>
      <c r="S7201" s="4">
        <f>WEEKDAY('Transaction Data'!$A7201)</f>
        <v>4</v>
      </c>
      <c r="T7201" s="2" t="str">
        <f>IF(WEEKDAY('Transaction Data'!$A7201,2)&lt;6,"Weekday","Weekend")</f>
        <v>Weekday</v>
      </c>
    </row>
    <row r="7202" ht="15.75" customHeight="1">
      <c r="A7202" s="1">
        <v>45483.0</v>
      </c>
      <c r="B7202" s="2" t="s">
        <v>6649</v>
      </c>
      <c r="C7202" s="2" t="s">
        <v>72</v>
      </c>
      <c r="D7202" s="1">
        <v>16895.0</v>
      </c>
      <c r="E7202" s="2" t="s">
        <v>63</v>
      </c>
      <c r="F7202" s="2">
        <v>456.0</v>
      </c>
      <c r="G7202" s="2" t="s">
        <v>44</v>
      </c>
      <c r="H7202" s="2" t="s">
        <v>52</v>
      </c>
      <c r="I7202" s="2" t="s">
        <v>25</v>
      </c>
      <c r="J7202" s="2" t="str">
        <f t="array" ref="J7202">XLOOKUP('Transaction Data'!$G7202,Product_Code,Biscuit_Brand)</f>
        <v>Butter Crunch</v>
      </c>
      <c r="K7202" s="2">
        <f t="array" ref="K7202">XLOOKUP('Transaction Data'!$G7202,Product_Code,Cost)</f>
        <v>10</v>
      </c>
      <c r="L7202" s="2">
        <f t="array" ref="L7202">XLOOKUP('Transaction Data'!$G7202,Product_Code,Unit_Price)</f>
        <v>11</v>
      </c>
      <c r="M7202" s="3">
        <f>'Transaction Data'!$F7202*'Transaction Data'!$K7202</f>
        <v>4560</v>
      </c>
      <c r="N7202" s="3">
        <f>'Transaction Data'!$F7202*'Transaction Data'!$L7202</f>
        <v>5016</v>
      </c>
      <c r="O7202" s="3">
        <f>'Transaction Data'!$N7202-'Transaction Data'!$M7202</f>
        <v>456</v>
      </c>
      <c r="P7202" s="2">
        <f>DATEDIF('Transaction Data'!$D7202,'Transaction Data'!$A7202,"y")</f>
        <v>78</v>
      </c>
      <c r="Q7202" s="2" t="str">
        <f>FLOOR('Transaction Data'!$P7202,15)&amp;"-"&amp;FLOOR('Transaction Data'!$P7202,15)+14</f>
        <v>75-89</v>
      </c>
      <c r="R7202" s="2" t="str">
        <f>IF('Transaction Data'!$L7202&lt;=10,"Less Expensive","Expensive")</f>
        <v>Expensive</v>
      </c>
      <c r="S7202" s="4">
        <f>WEEKDAY('Transaction Data'!$A7202)</f>
        <v>4</v>
      </c>
      <c r="T7202" s="2" t="str">
        <f>IF(WEEKDAY('Transaction Data'!$A7202,2)&lt;6,"Weekday","Weekend")</f>
        <v>Weekday</v>
      </c>
    </row>
    <row r="7203" ht="15.75" customHeight="1">
      <c r="A7203" s="1">
        <v>45490.0</v>
      </c>
      <c r="B7203" s="2" t="s">
        <v>6650</v>
      </c>
      <c r="C7203" s="2" t="s">
        <v>21</v>
      </c>
      <c r="D7203" s="1">
        <v>20683.0</v>
      </c>
      <c r="E7203" s="2" t="s">
        <v>37</v>
      </c>
      <c r="F7203" s="2">
        <v>354.0</v>
      </c>
      <c r="G7203" s="2" t="s">
        <v>33</v>
      </c>
      <c r="H7203" s="2" t="s">
        <v>49</v>
      </c>
      <c r="I7203" s="2" t="s">
        <v>25</v>
      </c>
      <c r="J7203" s="2" t="str">
        <f t="array" ref="J7203">XLOOKUP('Transaction Data'!$G7203,Product_Code,Biscuit_Brand)</f>
        <v>Caramel Biscuits</v>
      </c>
      <c r="K7203" s="2">
        <f t="array" ref="K7203">XLOOKUP('Transaction Data'!$G7203,Product_Code,Cost)</f>
        <v>18</v>
      </c>
      <c r="L7203" s="2">
        <f t="array" ref="L7203">XLOOKUP('Transaction Data'!$G7203,Product_Code,Unit_Price)</f>
        <v>22</v>
      </c>
      <c r="M7203" s="3">
        <f>'Transaction Data'!$F7203*'Transaction Data'!$K7203</f>
        <v>6372</v>
      </c>
      <c r="N7203" s="3">
        <f>'Transaction Data'!$F7203*'Transaction Data'!$L7203</f>
        <v>7788</v>
      </c>
      <c r="O7203" s="3">
        <f>'Transaction Data'!$N7203-'Transaction Data'!$M7203</f>
        <v>1416</v>
      </c>
      <c r="P7203" s="2">
        <f>DATEDIF('Transaction Data'!$D7203,'Transaction Data'!$A7203,"y")</f>
        <v>67</v>
      </c>
      <c r="Q7203" s="2" t="str">
        <f>FLOOR('Transaction Data'!$P7203,15)&amp;"-"&amp;FLOOR('Transaction Data'!$P7203,15)+14</f>
        <v>60-74</v>
      </c>
      <c r="R7203" s="2" t="str">
        <f>IF('Transaction Data'!$L7203&lt;=10,"Less Expensive","Expensive")</f>
        <v>Expensive</v>
      </c>
      <c r="S7203" s="4">
        <f>WEEKDAY('Transaction Data'!$A7203)</f>
        <v>4</v>
      </c>
      <c r="T7203" s="2" t="str">
        <f>IF(WEEKDAY('Transaction Data'!$A7203,2)&lt;6,"Weekday","Weekend")</f>
        <v>Weekday</v>
      </c>
    </row>
    <row r="7204" ht="15.75" customHeight="1">
      <c r="A7204" s="1">
        <v>45394.0</v>
      </c>
      <c r="B7204" s="2" t="s">
        <v>1417</v>
      </c>
      <c r="C7204" s="2" t="s">
        <v>51</v>
      </c>
      <c r="D7204" s="1">
        <v>16839.0</v>
      </c>
      <c r="E7204" s="2" t="s">
        <v>37</v>
      </c>
      <c r="F7204" s="2">
        <v>66.0</v>
      </c>
      <c r="G7204" s="2" t="s">
        <v>38</v>
      </c>
      <c r="H7204" s="2" t="s">
        <v>52</v>
      </c>
      <c r="I7204" s="2" t="s">
        <v>25</v>
      </c>
      <c r="J7204" s="2" t="str">
        <f t="array" ref="J7204">XLOOKUP('Transaction Data'!$G7204,Product_Code,Biscuit_Brand)</f>
        <v>Ginger Snaps</v>
      </c>
      <c r="K7204" s="2">
        <f t="array" ref="K7204">XLOOKUP('Transaction Data'!$G7204,Product_Code,Cost)</f>
        <v>14</v>
      </c>
      <c r="L7204" s="2">
        <f t="array" ref="L7204">XLOOKUP('Transaction Data'!$G7204,Product_Code,Unit_Price)</f>
        <v>28</v>
      </c>
      <c r="M7204" s="3">
        <f>'Transaction Data'!$F7204*'Transaction Data'!$K7204</f>
        <v>924</v>
      </c>
      <c r="N7204" s="3">
        <f>'Transaction Data'!$F7204*'Transaction Data'!$L7204</f>
        <v>1848</v>
      </c>
      <c r="O7204" s="3">
        <f>'Transaction Data'!$N7204-'Transaction Data'!$M7204</f>
        <v>924</v>
      </c>
      <c r="P7204" s="2">
        <f>DATEDIF('Transaction Data'!$D7204,'Transaction Data'!$A7204,"y")</f>
        <v>78</v>
      </c>
      <c r="Q7204" s="2" t="str">
        <f>FLOOR('Transaction Data'!$P7204,15)&amp;"-"&amp;FLOOR('Transaction Data'!$P7204,15)+14</f>
        <v>75-89</v>
      </c>
      <c r="R7204" s="2" t="str">
        <f>IF('Transaction Data'!$L7204&lt;=10,"Less Expensive","Expensive")</f>
        <v>Expensive</v>
      </c>
      <c r="S7204" s="4">
        <f>WEEKDAY('Transaction Data'!$A7204)</f>
        <v>6</v>
      </c>
      <c r="T7204" s="2" t="str">
        <f>IF(WEEKDAY('Transaction Data'!$A7204,2)&lt;6,"Weekday","Weekend")</f>
        <v>Weekday</v>
      </c>
    </row>
    <row r="7205" ht="15.75" customHeight="1">
      <c r="A7205" s="1">
        <v>45372.0</v>
      </c>
      <c r="B7205" s="2" t="s">
        <v>6651</v>
      </c>
      <c r="C7205" s="2" t="s">
        <v>21</v>
      </c>
      <c r="D7205" s="1">
        <v>34283.0</v>
      </c>
      <c r="E7205" s="2" t="s">
        <v>37</v>
      </c>
      <c r="F7205" s="2">
        <v>265.0</v>
      </c>
      <c r="G7205" s="2" t="s">
        <v>61</v>
      </c>
      <c r="H7205" s="2" t="s">
        <v>34</v>
      </c>
      <c r="I7205" s="2" t="s">
        <v>25</v>
      </c>
      <c r="J7205" s="2" t="str">
        <f t="array" ref="J7205">XLOOKUP('Transaction Data'!$G7205,Product_Code,Biscuit_Brand)</f>
        <v>Choco Delight</v>
      </c>
      <c r="K7205" s="2">
        <f t="array" ref="K7205">XLOOKUP('Transaction Data'!$G7205,Product_Code,Cost)</f>
        <v>3</v>
      </c>
      <c r="L7205" s="2">
        <f t="array" ref="L7205">XLOOKUP('Transaction Data'!$G7205,Product_Code,Unit_Price)</f>
        <v>5</v>
      </c>
      <c r="M7205" s="3">
        <f>'Transaction Data'!$F7205*'Transaction Data'!$K7205</f>
        <v>795</v>
      </c>
      <c r="N7205" s="3">
        <f>'Transaction Data'!$F7205*'Transaction Data'!$L7205</f>
        <v>1325</v>
      </c>
      <c r="O7205" s="3">
        <f>'Transaction Data'!$N7205-'Transaction Data'!$M7205</f>
        <v>530</v>
      </c>
      <c r="P7205" s="2">
        <f>DATEDIF('Transaction Data'!$D7205,'Transaction Data'!$A7205,"y")</f>
        <v>30</v>
      </c>
      <c r="Q7205" s="2" t="str">
        <f>FLOOR('Transaction Data'!$P7205,15)&amp;"-"&amp;FLOOR('Transaction Data'!$P7205,15)+14</f>
        <v>30-44</v>
      </c>
      <c r="R7205" s="2" t="str">
        <f>IF('Transaction Data'!$L7205&lt;=10,"Less Expensive","Expensive")</f>
        <v>Less Expensive</v>
      </c>
      <c r="S7205" s="4">
        <f>WEEKDAY('Transaction Data'!$A7205)</f>
        <v>5</v>
      </c>
      <c r="T7205" s="2" t="str">
        <f>IF(WEEKDAY('Transaction Data'!$A7205,2)&lt;6,"Weekday","Weekend")</f>
        <v>Weekday</v>
      </c>
    </row>
    <row r="7206" ht="15.75" customHeight="1">
      <c r="A7206" s="1">
        <v>45328.0</v>
      </c>
      <c r="B7206" s="2" t="s">
        <v>6652</v>
      </c>
      <c r="C7206" s="2" t="s">
        <v>72</v>
      </c>
      <c r="D7206" s="1">
        <v>27203.0</v>
      </c>
      <c r="E7206" s="2" t="s">
        <v>63</v>
      </c>
      <c r="F7206" s="2">
        <v>371.0</v>
      </c>
      <c r="G7206" s="2" t="s">
        <v>44</v>
      </c>
      <c r="H7206" s="2" t="s">
        <v>34</v>
      </c>
      <c r="I7206" s="2" t="s">
        <v>25</v>
      </c>
      <c r="J7206" s="2" t="str">
        <f t="array" ref="J7206">XLOOKUP('Transaction Data'!$G7206,Product_Code,Biscuit_Brand)</f>
        <v>Butter Crunch</v>
      </c>
      <c r="K7206" s="2">
        <f t="array" ref="K7206">XLOOKUP('Transaction Data'!$G7206,Product_Code,Cost)</f>
        <v>10</v>
      </c>
      <c r="L7206" s="2">
        <f t="array" ref="L7206">XLOOKUP('Transaction Data'!$G7206,Product_Code,Unit_Price)</f>
        <v>11</v>
      </c>
      <c r="M7206" s="3">
        <f>'Transaction Data'!$F7206*'Transaction Data'!$K7206</f>
        <v>3710</v>
      </c>
      <c r="N7206" s="3">
        <f>'Transaction Data'!$F7206*'Transaction Data'!$L7206</f>
        <v>4081</v>
      </c>
      <c r="O7206" s="3">
        <f>'Transaction Data'!$N7206-'Transaction Data'!$M7206</f>
        <v>371</v>
      </c>
      <c r="P7206" s="2">
        <f>DATEDIF('Transaction Data'!$D7206,'Transaction Data'!$A7206,"y")</f>
        <v>49</v>
      </c>
      <c r="Q7206" s="2" t="str">
        <f>FLOOR('Transaction Data'!$P7206,15)&amp;"-"&amp;FLOOR('Transaction Data'!$P7206,15)+14</f>
        <v>45-59</v>
      </c>
      <c r="R7206" s="2" t="str">
        <f>IF('Transaction Data'!$L7206&lt;=10,"Less Expensive","Expensive")</f>
        <v>Expensive</v>
      </c>
      <c r="S7206" s="4">
        <f>WEEKDAY('Transaction Data'!$A7206)</f>
        <v>3</v>
      </c>
      <c r="T7206" s="2" t="str">
        <f>IF(WEEKDAY('Transaction Data'!$A7206,2)&lt;6,"Weekday","Weekend")</f>
        <v>Weekday</v>
      </c>
    </row>
    <row r="7207" ht="15.75" customHeight="1">
      <c r="A7207" s="1">
        <v>45373.0</v>
      </c>
      <c r="B7207" s="2" t="s">
        <v>6653</v>
      </c>
      <c r="C7207" s="2" t="s">
        <v>78</v>
      </c>
      <c r="D7207" s="1">
        <v>32835.0</v>
      </c>
      <c r="E7207" s="2" t="s">
        <v>22</v>
      </c>
      <c r="F7207" s="2">
        <v>482.0</v>
      </c>
      <c r="G7207" s="2" t="s">
        <v>33</v>
      </c>
      <c r="H7207" s="2" t="s">
        <v>39</v>
      </c>
      <c r="I7207" s="2" t="s">
        <v>25</v>
      </c>
      <c r="J7207" s="2" t="str">
        <f t="array" ref="J7207">XLOOKUP('Transaction Data'!$G7207,Product_Code,Biscuit_Brand)</f>
        <v>Caramel Biscuits</v>
      </c>
      <c r="K7207" s="2">
        <f t="array" ref="K7207">XLOOKUP('Transaction Data'!$G7207,Product_Code,Cost)</f>
        <v>18</v>
      </c>
      <c r="L7207" s="2">
        <f t="array" ref="L7207">XLOOKUP('Transaction Data'!$G7207,Product_Code,Unit_Price)</f>
        <v>22</v>
      </c>
      <c r="M7207" s="3">
        <f>'Transaction Data'!$F7207*'Transaction Data'!$K7207</f>
        <v>8676</v>
      </c>
      <c r="N7207" s="3">
        <f>'Transaction Data'!$F7207*'Transaction Data'!$L7207</f>
        <v>10604</v>
      </c>
      <c r="O7207" s="3">
        <f>'Transaction Data'!$N7207-'Transaction Data'!$M7207</f>
        <v>1928</v>
      </c>
      <c r="P7207" s="2">
        <f>DATEDIF('Transaction Data'!$D7207,'Transaction Data'!$A7207,"y")</f>
        <v>34</v>
      </c>
      <c r="Q7207" s="2" t="str">
        <f>FLOOR('Transaction Data'!$P7207,15)&amp;"-"&amp;FLOOR('Transaction Data'!$P7207,15)+14</f>
        <v>30-44</v>
      </c>
      <c r="R7207" s="2" t="str">
        <f>IF('Transaction Data'!$L7207&lt;=10,"Less Expensive","Expensive")</f>
        <v>Expensive</v>
      </c>
      <c r="S7207" s="4">
        <f>WEEKDAY('Transaction Data'!$A7207)</f>
        <v>6</v>
      </c>
      <c r="T7207" s="2" t="str">
        <f>IF(WEEKDAY('Transaction Data'!$A7207,2)&lt;6,"Weekday","Weekend")</f>
        <v>Weekday</v>
      </c>
    </row>
    <row r="7208" ht="15.75" customHeight="1">
      <c r="A7208" s="1">
        <v>45308.0</v>
      </c>
      <c r="B7208" s="2" t="s">
        <v>6654</v>
      </c>
      <c r="C7208" s="2" t="s">
        <v>78</v>
      </c>
      <c r="D7208" s="1">
        <v>30420.0</v>
      </c>
      <c r="E7208" s="2" t="s">
        <v>27</v>
      </c>
      <c r="F7208" s="2">
        <v>185.0</v>
      </c>
      <c r="G7208" s="2" t="s">
        <v>48</v>
      </c>
      <c r="H7208" s="2" t="s">
        <v>42</v>
      </c>
      <c r="I7208" s="2" t="s">
        <v>25</v>
      </c>
      <c r="J7208" s="2" t="str">
        <f t="array" ref="J7208">XLOOKUP('Transaction Data'!$G7208,Product_Code,Biscuit_Brand)</f>
        <v>Lemon Crisps</v>
      </c>
      <c r="K7208" s="2">
        <f t="array" ref="K7208">XLOOKUP('Transaction Data'!$G7208,Product_Code,Cost)</f>
        <v>7</v>
      </c>
      <c r="L7208" s="2">
        <f t="array" ref="L7208">XLOOKUP('Transaction Data'!$G7208,Product_Code,Unit_Price)</f>
        <v>9</v>
      </c>
      <c r="M7208" s="3">
        <f>'Transaction Data'!$F7208*'Transaction Data'!$K7208</f>
        <v>1295</v>
      </c>
      <c r="N7208" s="3">
        <f>'Transaction Data'!$F7208*'Transaction Data'!$L7208</f>
        <v>1665</v>
      </c>
      <c r="O7208" s="3">
        <f>'Transaction Data'!$N7208-'Transaction Data'!$M7208</f>
        <v>370</v>
      </c>
      <c r="P7208" s="2">
        <f>DATEDIF('Transaction Data'!$D7208,'Transaction Data'!$A7208,"y")</f>
        <v>40</v>
      </c>
      <c r="Q7208" s="2" t="str">
        <f>FLOOR('Transaction Data'!$P7208,15)&amp;"-"&amp;FLOOR('Transaction Data'!$P7208,15)+14</f>
        <v>30-44</v>
      </c>
      <c r="R7208" s="2" t="str">
        <f>IF('Transaction Data'!$L7208&lt;=10,"Less Expensive","Expensive")</f>
        <v>Less Expensive</v>
      </c>
      <c r="S7208" s="4">
        <f>WEEKDAY('Transaction Data'!$A7208)</f>
        <v>4</v>
      </c>
      <c r="T7208" s="2" t="str">
        <f>IF(WEEKDAY('Transaction Data'!$A7208,2)&lt;6,"Weekday","Weekend")</f>
        <v>Weekday</v>
      </c>
    </row>
    <row r="7209" ht="15.75" customHeight="1">
      <c r="A7209" s="1">
        <v>45359.0</v>
      </c>
      <c r="B7209" s="2" t="s">
        <v>6655</v>
      </c>
      <c r="C7209" s="2" t="s">
        <v>51</v>
      </c>
      <c r="D7209" s="1">
        <v>22033.0</v>
      </c>
      <c r="E7209" s="2" t="s">
        <v>63</v>
      </c>
      <c r="F7209" s="2">
        <v>375.0</v>
      </c>
      <c r="G7209" s="2" t="s">
        <v>55</v>
      </c>
      <c r="H7209" s="2" t="s">
        <v>45</v>
      </c>
      <c r="I7209" s="2" t="s">
        <v>25</v>
      </c>
      <c r="J7209" s="2" t="str">
        <f t="array" ref="J7209">XLOOKUP('Transaction Data'!$G7209,Product_Code,Biscuit_Brand)</f>
        <v>Vanilla Wafers</v>
      </c>
      <c r="K7209" s="2">
        <f t="array" ref="K7209">XLOOKUP('Transaction Data'!$G7209,Product_Code,Cost)</f>
        <v>18</v>
      </c>
      <c r="L7209" s="2">
        <f t="array" ref="L7209">XLOOKUP('Transaction Data'!$G7209,Product_Code,Unit_Price)</f>
        <v>36</v>
      </c>
      <c r="M7209" s="3">
        <f>'Transaction Data'!$F7209*'Transaction Data'!$K7209</f>
        <v>6750</v>
      </c>
      <c r="N7209" s="3">
        <f>'Transaction Data'!$F7209*'Transaction Data'!$L7209</f>
        <v>13500</v>
      </c>
      <c r="O7209" s="3">
        <f>'Transaction Data'!$N7209-'Transaction Data'!$M7209</f>
        <v>6750</v>
      </c>
      <c r="P7209" s="2">
        <f>DATEDIF('Transaction Data'!$D7209,'Transaction Data'!$A7209,"y")</f>
        <v>63</v>
      </c>
      <c r="Q7209" s="2" t="str">
        <f>FLOOR('Transaction Data'!$P7209,15)&amp;"-"&amp;FLOOR('Transaction Data'!$P7209,15)+14</f>
        <v>60-74</v>
      </c>
      <c r="R7209" s="2" t="str">
        <f>IF('Transaction Data'!$L7209&lt;=10,"Less Expensive","Expensive")</f>
        <v>Expensive</v>
      </c>
      <c r="S7209" s="4">
        <f>WEEKDAY('Transaction Data'!$A7209)</f>
        <v>6</v>
      </c>
      <c r="T7209" s="2" t="str">
        <f>IF(WEEKDAY('Transaction Data'!$A7209,2)&lt;6,"Weekday","Weekend")</f>
        <v>Weekday</v>
      </c>
    </row>
    <row r="7210" ht="15.75" customHeight="1">
      <c r="A7210" s="1">
        <v>45364.0</v>
      </c>
      <c r="B7210" s="2" t="s">
        <v>6656</v>
      </c>
      <c r="C7210" s="2" t="s">
        <v>32</v>
      </c>
      <c r="D7210" s="1">
        <v>36798.0</v>
      </c>
      <c r="E7210" s="2" t="s">
        <v>63</v>
      </c>
      <c r="F7210" s="2">
        <v>149.0</v>
      </c>
      <c r="G7210" s="2" t="s">
        <v>23</v>
      </c>
      <c r="H7210" s="2" t="s">
        <v>49</v>
      </c>
      <c r="I7210" s="2" t="s">
        <v>25</v>
      </c>
      <c r="J7210" s="2" t="str">
        <f t="array" ref="J7210">XLOOKUP('Transaction Data'!$G7210,Product_Code,Biscuit_Brand)</f>
        <v>Cinnamon Swirls</v>
      </c>
      <c r="K7210" s="2">
        <f t="array" ref="K7210">XLOOKUP('Transaction Data'!$G7210,Product_Code,Cost)</f>
        <v>10</v>
      </c>
      <c r="L7210" s="2">
        <f t="array" ref="L7210">XLOOKUP('Transaction Data'!$G7210,Product_Code,Unit_Price)</f>
        <v>14</v>
      </c>
      <c r="M7210" s="3">
        <f>'Transaction Data'!$F7210*'Transaction Data'!$K7210</f>
        <v>1490</v>
      </c>
      <c r="N7210" s="3">
        <f>'Transaction Data'!$F7210*'Transaction Data'!$L7210</f>
        <v>2086</v>
      </c>
      <c r="O7210" s="3">
        <f>'Transaction Data'!$N7210-'Transaction Data'!$M7210</f>
        <v>596</v>
      </c>
      <c r="P7210" s="2">
        <f>DATEDIF('Transaction Data'!$D7210,'Transaction Data'!$A7210,"y")</f>
        <v>23</v>
      </c>
      <c r="Q7210" s="2" t="str">
        <f>FLOOR('Transaction Data'!$P7210,15)&amp;"-"&amp;FLOOR('Transaction Data'!$P7210,15)+14</f>
        <v>15-29</v>
      </c>
      <c r="R7210" s="2" t="str">
        <f>IF('Transaction Data'!$L7210&lt;=10,"Less Expensive","Expensive")</f>
        <v>Expensive</v>
      </c>
      <c r="S7210" s="4">
        <f>WEEKDAY('Transaction Data'!$A7210)</f>
        <v>4</v>
      </c>
      <c r="T7210" s="2" t="str">
        <f>IF(WEEKDAY('Transaction Data'!$A7210,2)&lt;6,"Weekday","Weekend")</f>
        <v>Weekday</v>
      </c>
    </row>
    <row r="7211" ht="15.75" customHeight="1">
      <c r="A7211" s="1">
        <v>45378.0</v>
      </c>
      <c r="B7211" s="2" t="s">
        <v>6657</v>
      </c>
      <c r="C7211" s="2" t="s">
        <v>47</v>
      </c>
      <c r="D7211" s="1">
        <v>23811.0</v>
      </c>
      <c r="E7211" s="2" t="s">
        <v>37</v>
      </c>
      <c r="F7211" s="2">
        <v>244.0</v>
      </c>
      <c r="G7211" s="2" t="s">
        <v>23</v>
      </c>
      <c r="H7211" s="2" t="s">
        <v>52</v>
      </c>
      <c r="I7211" s="2" t="s">
        <v>25</v>
      </c>
      <c r="J7211" s="2" t="str">
        <f t="array" ref="J7211">XLOOKUP('Transaction Data'!$G7211,Product_Code,Biscuit_Brand)</f>
        <v>Cinnamon Swirls</v>
      </c>
      <c r="K7211" s="2">
        <f t="array" ref="K7211">XLOOKUP('Transaction Data'!$G7211,Product_Code,Cost)</f>
        <v>10</v>
      </c>
      <c r="L7211" s="2">
        <f t="array" ref="L7211">XLOOKUP('Transaction Data'!$G7211,Product_Code,Unit_Price)</f>
        <v>14</v>
      </c>
      <c r="M7211" s="3">
        <f>'Transaction Data'!$F7211*'Transaction Data'!$K7211</f>
        <v>2440</v>
      </c>
      <c r="N7211" s="3">
        <f>'Transaction Data'!$F7211*'Transaction Data'!$L7211</f>
        <v>3416</v>
      </c>
      <c r="O7211" s="3">
        <f>'Transaction Data'!$N7211-'Transaction Data'!$M7211</f>
        <v>976</v>
      </c>
      <c r="P7211" s="2">
        <f>DATEDIF('Transaction Data'!$D7211,'Transaction Data'!$A7211,"y")</f>
        <v>59</v>
      </c>
      <c r="Q7211" s="2" t="str">
        <f>FLOOR('Transaction Data'!$P7211,15)&amp;"-"&amp;FLOOR('Transaction Data'!$P7211,15)+14</f>
        <v>45-59</v>
      </c>
      <c r="R7211" s="2" t="str">
        <f>IF('Transaction Data'!$L7211&lt;=10,"Less Expensive","Expensive")</f>
        <v>Expensive</v>
      </c>
      <c r="S7211" s="4">
        <f>WEEKDAY('Transaction Data'!$A7211)</f>
        <v>4</v>
      </c>
      <c r="T7211" s="2" t="str">
        <f>IF(WEEKDAY('Transaction Data'!$A7211,2)&lt;6,"Weekday","Weekend")</f>
        <v>Weekday</v>
      </c>
    </row>
    <row r="7212" ht="15.75" customHeight="1">
      <c r="A7212" s="1">
        <v>45426.0</v>
      </c>
      <c r="B7212" s="2" t="s">
        <v>6658</v>
      </c>
      <c r="C7212" s="2" t="s">
        <v>65</v>
      </c>
      <c r="D7212" s="1">
        <v>36939.0</v>
      </c>
      <c r="E7212" s="2" t="s">
        <v>63</v>
      </c>
      <c r="F7212" s="2">
        <v>350.0</v>
      </c>
      <c r="G7212" s="2" t="s">
        <v>38</v>
      </c>
      <c r="H7212" s="2" t="s">
        <v>49</v>
      </c>
      <c r="I7212" s="2" t="s">
        <v>25</v>
      </c>
      <c r="J7212" s="2" t="str">
        <f t="array" ref="J7212">XLOOKUP('Transaction Data'!$G7212,Product_Code,Biscuit_Brand)</f>
        <v>Ginger Snaps</v>
      </c>
      <c r="K7212" s="2">
        <f t="array" ref="K7212">XLOOKUP('Transaction Data'!$G7212,Product_Code,Cost)</f>
        <v>14</v>
      </c>
      <c r="L7212" s="2">
        <f t="array" ref="L7212">XLOOKUP('Transaction Data'!$G7212,Product_Code,Unit_Price)</f>
        <v>28</v>
      </c>
      <c r="M7212" s="3">
        <f>'Transaction Data'!$F7212*'Transaction Data'!$K7212</f>
        <v>4900</v>
      </c>
      <c r="N7212" s="3">
        <f>'Transaction Data'!$F7212*'Transaction Data'!$L7212</f>
        <v>9800</v>
      </c>
      <c r="O7212" s="3">
        <f>'Transaction Data'!$N7212-'Transaction Data'!$M7212</f>
        <v>4900</v>
      </c>
      <c r="P7212" s="2">
        <f>DATEDIF('Transaction Data'!$D7212,'Transaction Data'!$A7212,"y")</f>
        <v>23</v>
      </c>
      <c r="Q7212" s="2" t="str">
        <f>FLOOR('Transaction Data'!$P7212,15)&amp;"-"&amp;FLOOR('Transaction Data'!$P7212,15)+14</f>
        <v>15-29</v>
      </c>
      <c r="R7212" s="2" t="str">
        <f>IF('Transaction Data'!$L7212&lt;=10,"Less Expensive","Expensive")</f>
        <v>Expensive</v>
      </c>
      <c r="S7212" s="4">
        <f>WEEKDAY('Transaction Data'!$A7212)</f>
        <v>3</v>
      </c>
      <c r="T7212" s="2" t="str">
        <f>IF(WEEKDAY('Transaction Data'!$A7212,2)&lt;6,"Weekday","Weekend")</f>
        <v>Weekday</v>
      </c>
    </row>
    <row r="7213" ht="15.75" customHeight="1">
      <c r="A7213" s="1">
        <v>45370.0</v>
      </c>
      <c r="B7213" s="2" t="s">
        <v>6659</v>
      </c>
      <c r="C7213" s="2" t="s">
        <v>72</v>
      </c>
      <c r="D7213" s="1">
        <v>34602.0</v>
      </c>
      <c r="E7213" s="2" t="s">
        <v>27</v>
      </c>
      <c r="F7213" s="2">
        <v>205.0</v>
      </c>
      <c r="G7213" s="2" t="s">
        <v>23</v>
      </c>
      <c r="H7213" s="2" t="s">
        <v>52</v>
      </c>
      <c r="I7213" s="2" t="s">
        <v>25</v>
      </c>
      <c r="J7213" s="2" t="str">
        <f t="array" ref="J7213">XLOOKUP('Transaction Data'!$G7213,Product_Code,Biscuit_Brand)</f>
        <v>Cinnamon Swirls</v>
      </c>
      <c r="K7213" s="2">
        <f t="array" ref="K7213">XLOOKUP('Transaction Data'!$G7213,Product_Code,Cost)</f>
        <v>10</v>
      </c>
      <c r="L7213" s="2">
        <f t="array" ref="L7213">XLOOKUP('Transaction Data'!$G7213,Product_Code,Unit_Price)</f>
        <v>14</v>
      </c>
      <c r="M7213" s="3">
        <f>'Transaction Data'!$F7213*'Transaction Data'!$K7213</f>
        <v>2050</v>
      </c>
      <c r="N7213" s="3">
        <f>'Transaction Data'!$F7213*'Transaction Data'!$L7213</f>
        <v>2870</v>
      </c>
      <c r="O7213" s="3">
        <f>'Transaction Data'!$N7213-'Transaction Data'!$M7213</f>
        <v>820</v>
      </c>
      <c r="P7213" s="2">
        <f>DATEDIF('Transaction Data'!$D7213,'Transaction Data'!$A7213,"y")</f>
        <v>29</v>
      </c>
      <c r="Q7213" s="2" t="str">
        <f>FLOOR('Transaction Data'!$P7213,15)&amp;"-"&amp;FLOOR('Transaction Data'!$P7213,15)+14</f>
        <v>15-29</v>
      </c>
      <c r="R7213" s="2" t="str">
        <f>IF('Transaction Data'!$L7213&lt;=10,"Less Expensive","Expensive")</f>
        <v>Expensive</v>
      </c>
      <c r="S7213" s="4">
        <f>WEEKDAY('Transaction Data'!$A7213)</f>
        <v>3</v>
      </c>
      <c r="T7213" s="2" t="str">
        <f>IF(WEEKDAY('Transaction Data'!$A7213,2)&lt;6,"Weekday","Weekend")</f>
        <v>Weekday</v>
      </c>
    </row>
    <row r="7214" ht="15.75" customHeight="1">
      <c r="A7214" s="1">
        <v>45424.0</v>
      </c>
      <c r="B7214" s="2" t="s">
        <v>6660</v>
      </c>
      <c r="C7214" s="2" t="s">
        <v>32</v>
      </c>
      <c r="D7214" s="1">
        <v>26399.0</v>
      </c>
      <c r="E7214" s="2" t="s">
        <v>63</v>
      </c>
      <c r="F7214" s="2">
        <v>464.0</v>
      </c>
      <c r="G7214" s="2" t="s">
        <v>33</v>
      </c>
      <c r="H7214" s="2" t="s">
        <v>52</v>
      </c>
      <c r="I7214" s="2" t="s">
        <v>25</v>
      </c>
      <c r="J7214" s="2" t="str">
        <f t="array" ref="J7214">XLOOKUP('Transaction Data'!$G7214,Product_Code,Biscuit_Brand)</f>
        <v>Caramel Biscuits</v>
      </c>
      <c r="K7214" s="2">
        <f t="array" ref="K7214">XLOOKUP('Transaction Data'!$G7214,Product_Code,Cost)</f>
        <v>18</v>
      </c>
      <c r="L7214" s="2">
        <f t="array" ref="L7214">XLOOKUP('Transaction Data'!$G7214,Product_Code,Unit_Price)</f>
        <v>22</v>
      </c>
      <c r="M7214" s="3">
        <f>'Transaction Data'!$F7214*'Transaction Data'!$K7214</f>
        <v>8352</v>
      </c>
      <c r="N7214" s="3">
        <f>'Transaction Data'!$F7214*'Transaction Data'!$L7214</f>
        <v>10208</v>
      </c>
      <c r="O7214" s="3">
        <f>'Transaction Data'!$N7214-'Transaction Data'!$M7214</f>
        <v>1856</v>
      </c>
      <c r="P7214" s="2">
        <f>DATEDIF('Transaction Data'!$D7214,'Transaction Data'!$A7214,"y")</f>
        <v>52</v>
      </c>
      <c r="Q7214" s="2" t="str">
        <f>FLOOR('Transaction Data'!$P7214,15)&amp;"-"&amp;FLOOR('Transaction Data'!$P7214,15)+14</f>
        <v>45-59</v>
      </c>
      <c r="R7214" s="2" t="str">
        <f>IF('Transaction Data'!$L7214&lt;=10,"Less Expensive","Expensive")</f>
        <v>Expensive</v>
      </c>
      <c r="S7214" s="4">
        <f>WEEKDAY('Transaction Data'!$A7214)</f>
        <v>1</v>
      </c>
      <c r="T7214" s="2" t="str">
        <f>IF(WEEKDAY('Transaction Data'!$A7214,2)&lt;6,"Weekday","Weekend")</f>
        <v>Weekend</v>
      </c>
    </row>
    <row r="7215" ht="15.75" customHeight="1">
      <c r="A7215" s="1">
        <v>45352.0</v>
      </c>
      <c r="B7215" s="2" t="s">
        <v>6661</v>
      </c>
      <c r="C7215" s="2" t="s">
        <v>41</v>
      </c>
      <c r="D7215" s="1">
        <v>24028.0</v>
      </c>
      <c r="E7215" s="2" t="s">
        <v>63</v>
      </c>
      <c r="F7215" s="2">
        <v>171.0</v>
      </c>
      <c r="G7215" s="2" t="s">
        <v>44</v>
      </c>
      <c r="H7215" s="2" t="s">
        <v>45</v>
      </c>
      <c r="I7215" s="2" t="s">
        <v>25</v>
      </c>
      <c r="J7215" s="2" t="str">
        <f t="array" ref="J7215">XLOOKUP('Transaction Data'!$G7215,Product_Code,Biscuit_Brand)</f>
        <v>Butter Crunch</v>
      </c>
      <c r="K7215" s="2">
        <f t="array" ref="K7215">XLOOKUP('Transaction Data'!$G7215,Product_Code,Cost)</f>
        <v>10</v>
      </c>
      <c r="L7215" s="2">
        <f t="array" ref="L7215">XLOOKUP('Transaction Data'!$G7215,Product_Code,Unit_Price)</f>
        <v>11</v>
      </c>
      <c r="M7215" s="3">
        <f>'Transaction Data'!$F7215*'Transaction Data'!$K7215</f>
        <v>1710</v>
      </c>
      <c r="N7215" s="3">
        <f>'Transaction Data'!$F7215*'Transaction Data'!$L7215</f>
        <v>1881</v>
      </c>
      <c r="O7215" s="3">
        <f>'Transaction Data'!$N7215-'Transaction Data'!$M7215</f>
        <v>171</v>
      </c>
      <c r="P7215" s="2">
        <f>DATEDIF('Transaction Data'!$D7215,'Transaction Data'!$A7215,"y")</f>
        <v>58</v>
      </c>
      <c r="Q7215" s="2" t="str">
        <f>FLOOR('Transaction Data'!$P7215,15)&amp;"-"&amp;FLOOR('Transaction Data'!$P7215,15)+14</f>
        <v>45-59</v>
      </c>
      <c r="R7215" s="2" t="str">
        <f>IF('Transaction Data'!$L7215&lt;=10,"Less Expensive","Expensive")</f>
        <v>Expensive</v>
      </c>
      <c r="S7215" s="4">
        <f>WEEKDAY('Transaction Data'!$A7215)</f>
        <v>6</v>
      </c>
      <c r="T7215" s="2" t="str">
        <f>IF(WEEKDAY('Transaction Data'!$A7215,2)&lt;6,"Weekday","Weekend")</f>
        <v>Weekday</v>
      </c>
    </row>
    <row r="7216" ht="15.75" customHeight="1">
      <c r="A7216" s="1">
        <v>45357.0</v>
      </c>
      <c r="B7216" s="2" t="s">
        <v>6662</v>
      </c>
      <c r="C7216" s="2" t="s">
        <v>65</v>
      </c>
      <c r="D7216" s="1">
        <v>28310.0</v>
      </c>
      <c r="E7216" s="2" t="s">
        <v>27</v>
      </c>
      <c r="F7216" s="2">
        <v>327.0</v>
      </c>
      <c r="G7216" s="2" t="s">
        <v>55</v>
      </c>
      <c r="H7216" s="2" t="s">
        <v>49</v>
      </c>
      <c r="I7216" s="2" t="s">
        <v>25</v>
      </c>
      <c r="J7216" s="2" t="str">
        <f t="array" ref="J7216">XLOOKUP('Transaction Data'!$G7216,Product_Code,Biscuit_Brand)</f>
        <v>Vanilla Wafers</v>
      </c>
      <c r="K7216" s="2">
        <f t="array" ref="K7216">XLOOKUP('Transaction Data'!$G7216,Product_Code,Cost)</f>
        <v>18</v>
      </c>
      <c r="L7216" s="2">
        <f t="array" ref="L7216">XLOOKUP('Transaction Data'!$G7216,Product_Code,Unit_Price)</f>
        <v>36</v>
      </c>
      <c r="M7216" s="3">
        <f>'Transaction Data'!$F7216*'Transaction Data'!$K7216</f>
        <v>5886</v>
      </c>
      <c r="N7216" s="3">
        <f>'Transaction Data'!$F7216*'Transaction Data'!$L7216</f>
        <v>11772</v>
      </c>
      <c r="O7216" s="3">
        <f>'Transaction Data'!$N7216-'Transaction Data'!$M7216</f>
        <v>5886</v>
      </c>
      <c r="P7216" s="2">
        <f>DATEDIF('Transaction Data'!$D7216,'Transaction Data'!$A7216,"y")</f>
        <v>46</v>
      </c>
      <c r="Q7216" s="2" t="str">
        <f>FLOOR('Transaction Data'!$P7216,15)&amp;"-"&amp;FLOOR('Transaction Data'!$P7216,15)+14</f>
        <v>45-59</v>
      </c>
      <c r="R7216" s="2" t="str">
        <f>IF('Transaction Data'!$L7216&lt;=10,"Less Expensive","Expensive")</f>
        <v>Expensive</v>
      </c>
      <c r="S7216" s="4">
        <f>WEEKDAY('Transaction Data'!$A7216)</f>
        <v>4</v>
      </c>
      <c r="T7216" s="2" t="str">
        <f>IF(WEEKDAY('Transaction Data'!$A7216,2)&lt;6,"Weekday","Weekend")</f>
        <v>Weekday</v>
      </c>
    </row>
    <row r="7217" ht="15.75" customHeight="1">
      <c r="A7217" s="1">
        <v>45461.0</v>
      </c>
      <c r="B7217" s="2" t="s">
        <v>6663</v>
      </c>
      <c r="C7217" s="2" t="s">
        <v>54</v>
      </c>
      <c r="D7217" s="1">
        <v>21324.0</v>
      </c>
      <c r="E7217" s="2" t="s">
        <v>27</v>
      </c>
      <c r="F7217" s="2">
        <v>146.0</v>
      </c>
      <c r="G7217" s="2" t="s">
        <v>23</v>
      </c>
      <c r="H7217" s="2" t="s">
        <v>52</v>
      </c>
      <c r="I7217" s="2" t="s">
        <v>25</v>
      </c>
      <c r="J7217" s="2" t="str">
        <f t="array" ref="J7217">XLOOKUP('Transaction Data'!$G7217,Product_Code,Biscuit_Brand)</f>
        <v>Cinnamon Swirls</v>
      </c>
      <c r="K7217" s="2">
        <f t="array" ref="K7217">XLOOKUP('Transaction Data'!$G7217,Product_Code,Cost)</f>
        <v>10</v>
      </c>
      <c r="L7217" s="2">
        <f t="array" ref="L7217">XLOOKUP('Transaction Data'!$G7217,Product_Code,Unit_Price)</f>
        <v>14</v>
      </c>
      <c r="M7217" s="3">
        <f>'Transaction Data'!$F7217*'Transaction Data'!$K7217</f>
        <v>1460</v>
      </c>
      <c r="N7217" s="3">
        <f>'Transaction Data'!$F7217*'Transaction Data'!$L7217</f>
        <v>2044</v>
      </c>
      <c r="O7217" s="3">
        <f>'Transaction Data'!$N7217-'Transaction Data'!$M7217</f>
        <v>584</v>
      </c>
      <c r="P7217" s="2">
        <f>DATEDIF('Transaction Data'!$D7217,'Transaction Data'!$A7217,"y")</f>
        <v>66</v>
      </c>
      <c r="Q7217" s="2" t="str">
        <f>FLOOR('Transaction Data'!$P7217,15)&amp;"-"&amp;FLOOR('Transaction Data'!$P7217,15)+14</f>
        <v>60-74</v>
      </c>
      <c r="R7217" s="2" t="str">
        <f>IF('Transaction Data'!$L7217&lt;=10,"Less Expensive","Expensive")</f>
        <v>Expensive</v>
      </c>
      <c r="S7217" s="4">
        <f>WEEKDAY('Transaction Data'!$A7217)</f>
        <v>3</v>
      </c>
      <c r="T7217" s="2" t="str">
        <f>IF(WEEKDAY('Transaction Data'!$A7217,2)&lt;6,"Weekday","Weekend")</f>
        <v>Weekday</v>
      </c>
    </row>
    <row r="7218" ht="15.75" customHeight="1">
      <c r="A7218" s="1">
        <v>45343.0</v>
      </c>
      <c r="B7218" s="2" t="s">
        <v>6664</v>
      </c>
      <c r="C7218" s="2" t="s">
        <v>54</v>
      </c>
      <c r="D7218" s="1">
        <v>26588.0</v>
      </c>
      <c r="E7218" s="2" t="s">
        <v>27</v>
      </c>
      <c r="F7218" s="2">
        <v>141.0</v>
      </c>
      <c r="G7218" s="2" t="s">
        <v>48</v>
      </c>
      <c r="H7218" s="2" t="s">
        <v>49</v>
      </c>
      <c r="I7218" s="2" t="s">
        <v>25</v>
      </c>
      <c r="J7218" s="2" t="str">
        <f t="array" ref="J7218">XLOOKUP('Transaction Data'!$G7218,Product_Code,Biscuit_Brand)</f>
        <v>Lemon Crisps</v>
      </c>
      <c r="K7218" s="2">
        <f t="array" ref="K7218">XLOOKUP('Transaction Data'!$G7218,Product_Code,Cost)</f>
        <v>7</v>
      </c>
      <c r="L7218" s="2">
        <f t="array" ref="L7218">XLOOKUP('Transaction Data'!$G7218,Product_Code,Unit_Price)</f>
        <v>9</v>
      </c>
      <c r="M7218" s="3">
        <f>'Transaction Data'!$F7218*'Transaction Data'!$K7218</f>
        <v>987</v>
      </c>
      <c r="N7218" s="3">
        <f>'Transaction Data'!$F7218*'Transaction Data'!$L7218</f>
        <v>1269</v>
      </c>
      <c r="O7218" s="3">
        <f>'Transaction Data'!$N7218-'Transaction Data'!$M7218</f>
        <v>282</v>
      </c>
      <c r="P7218" s="2">
        <f>DATEDIF('Transaction Data'!$D7218,'Transaction Data'!$A7218,"y")</f>
        <v>51</v>
      </c>
      <c r="Q7218" s="2" t="str">
        <f>FLOOR('Transaction Data'!$P7218,15)&amp;"-"&amp;FLOOR('Transaction Data'!$P7218,15)+14</f>
        <v>45-59</v>
      </c>
      <c r="R7218" s="2" t="str">
        <f>IF('Transaction Data'!$L7218&lt;=10,"Less Expensive","Expensive")</f>
        <v>Less Expensive</v>
      </c>
      <c r="S7218" s="4">
        <f>WEEKDAY('Transaction Data'!$A7218)</f>
        <v>4</v>
      </c>
      <c r="T7218" s="2" t="str">
        <f>IF(WEEKDAY('Transaction Data'!$A7218,2)&lt;6,"Weekday","Weekend")</f>
        <v>Weekday</v>
      </c>
    </row>
    <row r="7219" ht="15.75" customHeight="1">
      <c r="A7219" s="1">
        <v>45462.0</v>
      </c>
      <c r="B7219" s="2" t="s">
        <v>6665</v>
      </c>
      <c r="C7219" s="2" t="s">
        <v>54</v>
      </c>
      <c r="D7219" s="1">
        <v>19264.0</v>
      </c>
      <c r="E7219" s="2" t="s">
        <v>22</v>
      </c>
      <c r="F7219" s="2">
        <v>56.0</v>
      </c>
      <c r="G7219" s="2" t="s">
        <v>38</v>
      </c>
      <c r="H7219" s="2" t="s">
        <v>52</v>
      </c>
      <c r="I7219" s="2" t="s">
        <v>25</v>
      </c>
      <c r="J7219" s="2" t="str">
        <f t="array" ref="J7219">XLOOKUP('Transaction Data'!$G7219,Product_Code,Biscuit_Brand)</f>
        <v>Ginger Snaps</v>
      </c>
      <c r="K7219" s="2">
        <f t="array" ref="K7219">XLOOKUP('Transaction Data'!$G7219,Product_Code,Cost)</f>
        <v>14</v>
      </c>
      <c r="L7219" s="2">
        <f t="array" ref="L7219">XLOOKUP('Transaction Data'!$G7219,Product_Code,Unit_Price)</f>
        <v>28</v>
      </c>
      <c r="M7219" s="3">
        <f>'Transaction Data'!$F7219*'Transaction Data'!$K7219</f>
        <v>784</v>
      </c>
      <c r="N7219" s="3">
        <f>'Transaction Data'!$F7219*'Transaction Data'!$L7219</f>
        <v>1568</v>
      </c>
      <c r="O7219" s="3">
        <f>'Transaction Data'!$N7219-'Transaction Data'!$M7219</f>
        <v>784</v>
      </c>
      <c r="P7219" s="2">
        <f>DATEDIF('Transaction Data'!$D7219,'Transaction Data'!$A7219,"y")</f>
        <v>71</v>
      </c>
      <c r="Q7219" s="2" t="str">
        <f>FLOOR('Transaction Data'!$P7219,15)&amp;"-"&amp;FLOOR('Transaction Data'!$P7219,15)+14</f>
        <v>60-74</v>
      </c>
      <c r="R7219" s="2" t="str">
        <f>IF('Transaction Data'!$L7219&lt;=10,"Less Expensive","Expensive")</f>
        <v>Expensive</v>
      </c>
      <c r="S7219" s="4">
        <f>WEEKDAY('Transaction Data'!$A7219)</f>
        <v>4</v>
      </c>
      <c r="T7219" s="2" t="str">
        <f>IF(WEEKDAY('Transaction Data'!$A7219,2)&lt;6,"Weekday","Weekend")</f>
        <v>Weekday</v>
      </c>
    </row>
    <row r="7220" ht="15.75" customHeight="1">
      <c r="A7220" s="1">
        <v>45504.0</v>
      </c>
      <c r="B7220" s="2" t="s">
        <v>6666</v>
      </c>
      <c r="C7220" s="2" t="s">
        <v>32</v>
      </c>
      <c r="D7220" s="1">
        <v>26428.0</v>
      </c>
      <c r="E7220" s="2" t="s">
        <v>27</v>
      </c>
      <c r="F7220" s="2">
        <v>422.0</v>
      </c>
      <c r="G7220" s="2" t="s">
        <v>44</v>
      </c>
      <c r="H7220" s="2" t="s">
        <v>34</v>
      </c>
      <c r="I7220" s="2" t="s">
        <v>25</v>
      </c>
      <c r="J7220" s="2" t="str">
        <f t="array" ref="J7220">XLOOKUP('Transaction Data'!$G7220,Product_Code,Biscuit_Brand)</f>
        <v>Butter Crunch</v>
      </c>
      <c r="K7220" s="2">
        <f t="array" ref="K7220">XLOOKUP('Transaction Data'!$G7220,Product_Code,Cost)</f>
        <v>10</v>
      </c>
      <c r="L7220" s="2">
        <f t="array" ref="L7220">XLOOKUP('Transaction Data'!$G7220,Product_Code,Unit_Price)</f>
        <v>11</v>
      </c>
      <c r="M7220" s="3">
        <f>'Transaction Data'!$F7220*'Transaction Data'!$K7220</f>
        <v>4220</v>
      </c>
      <c r="N7220" s="3">
        <f>'Transaction Data'!$F7220*'Transaction Data'!$L7220</f>
        <v>4642</v>
      </c>
      <c r="O7220" s="3">
        <f>'Transaction Data'!$N7220-'Transaction Data'!$M7220</f>
        <v>422</v>
      </c>
      <c r="P7220" s="2">
        <f>DATEDIF('Transaction Data'!$D7220,'Transaction Data'!$A7220,"y")</f>
        <v>52</v>
      </c>
      <c r="Q7220" s="2" t="str">
        <f>FLOOR('Transaction Data'!$P7220,15)&amp;"-"&amp;FLOOR('Transaction Data'!$P7220,15)+14</f>
        <v>45-59</v>
      </c>
      <c r="R7220" s="2" t="str">
        <f>IF('Transaction Data'!$L7220&lt;=10,"Less Expensive","Expensive")</f>
        <v>Expensive</v>
      </c>
      <c r="S7220" s="4">
        <f>WEEKDAY('Transaction Data'!$A7220)</f>
        <v>4</v>
      </c>
      <c r="T7220" s="2" t="str">
        <f>IF(WEEKDAY('Transaction Data'!$A7220,2)&lt;6,"Weekday","Weekend")</f>
        <v>Weekday</v>
      </c>
    </row>
    <row r="7221" ht="15.75" customHeight="1">
      <c r="A7221" s="1">
        <v>45470.0</v>
      </c>
      <c r="B7221" s="2" t="s">
        <v>6667</v>
      </c>
      <c r="C7221" s="2" t="s">
        <v>69</v>
      </c>
      <c r="D7221" s="1">
        <v>20244.0</v>
      </c>
      <c r="E7221" s="2" t="s">
        <v>37</v>
      </c>
      <c r="F7221" s="2">
        <v>373.0</v>
      </c>
      <c r="G7221" s="2" t="s">
        <v>28</v>
      </c>
      <c r="H7221" s="2" t="s">
        <v>34</v>
      </c>
      <c r="I7221" s="2" t="s">
        <v>25</v>
      </c>
      <c r="J7221" s="2" t="str">
        <f t="array" ref="J7221">XLOOKUP('Transaction Data'!$G7221,Product_Code,Biscuit_Brand)</f>
        <v>Shortbread</v>
      </c>
      <c r="K7221" s="2">
        <f t="array" ref="K7221">XLOOKUP('Transaction Data'!$G7221,Product_Code,Cost)</f>
        <v>10</v>
      </c>
      <c r="L7221" s="2">
        <f t="array" ref="L7221">XLOOKUP('Transaction Data'!$G7221,Product_Code,Unit_Price)</f>
        <v>45</v>
      </c>
      <c r="M7221" s="3">
        <f>'Transaction Data'!$F7221*'Transaction Data'!$K7221</f>
        <v>3730</v>
      </c>
      <c r="N7221" s="3">
        <f>'Transaction Data'!$F7221*'Transaction Data'!$L7221</f>
        <v>16785</v>
      </c>
      <c r="O7221" s="3">
        <f>'Transaction Data'!$N7221-'Transaction Data'!$M7221</f>
        <v>13055</v>
      </c>
      <c r="P7221" s="2">
        <f>DATEDIF('Transaction Data'!$D7221,'Transaction Data'!$A7221,"y")</f>
        <v>69</v>
      </c>
      <c r="Q7221" s="2" t="str">
        <f>FLOOR('Transaction Data'!$P7221,15)&amp;"-"&amp;FLOOR('Transaction Data'!$P7221,15)+14</f>
        <v>60-74</v>
      </c>
      <c r="R7221" s="2" t="str">
        <f>IF('Transaction Data'!$L7221&lt;=10,"Less Expensive","Expensive")</f>
        <v>Expensive</v>
      </c>
      <c r="S7221" s="4">
        <f>WEEKDAY('Transaction Data'!$A7221)</f>
        <v>5</v>
      </c>
      <c r="T7221" s="2" t="str">
        <f>IF(WEEKDAY('Transaction Data'!$A7221,2)&lt;6,"Weekday","Weekend")</f>
        <v>Weekday</v>
      </c>
    </row>
    <row r="7222" ht="15.75" customHeight="1">
      <c r="A7222" s="1">
        <v>45473.0</v>
      </c>
      <c r="B7222" s="2" t="s">
        <v>6668</v>
      </c>
      <c r="C7222" s="2" t="s">
        <v>21</v>
      </c>
      <c r="D7222" s="1">
        <v>18380.0</v>
      </c>
      <c r="E7222" s="2" t="s">
        <v>22</v>
      </c>
      <c r="F7222" s="2">
        <v>404.0</v>
      </c>
      <c r="G7222" s="2" t="s">
        <v>33</v>
      </c>
      <c r="H7222" s="2" t="s">
        <v>39</v>
      </c>
      <c r="I7222" s="2" t="s">
        <v>30</v>
      </c>
      <c r="J7222" s="2" t="str">
        <f t="array" ref="J7222">XLOOKUP('Transaction Data'!$G7222,Product_Code,Biscuit_Brand)</f>
        <v>Caramel Biscuits</v>
      </c>
      <c r="K7222" s="2">
        <f t="array" ref="K7222">XLOOKUP('Transaction Data'!$G7222,Product_Code,Cost)</f>
        <v>18</v>
      </c>
      <c r="L7222" s="2">
        <f t="array" ref="L7222">XLOOKUP('Transaction Data'!$G7222,Product_Code,Unit_Price)</f>
        <v>22</v>
      </c>
      <c r="M7222" s="3">
        <f>'Transaction Data'!$F7222*'Transaction Data'!$K7222</f>
        <v>7272</v>
      </c>
      <c r="N7222" s="3">
        <f>'Transaction Data'!$F7222*'Transaction Data'!$L7222</f>
        <v>8888</v>
      </c>
      <c r="O7222" s="3">
        <f>'Transaction Data'!$N7222-'Transaction Data'!$M7222</f>
        <v>1616</v>
      </c>
      <c r="P7222" s="2">
        <f>DATEDIF('Transaction Data'!$D7222,'Transaction Data'!$A7222,"y")</f>
        <v>74</v>
      </c>
      <c r="Q7222" s="2" t="str">
        <f>FLOOR('Transaction Data'!$P7222,15)&amp;"-"&amp;FLOOR('Transaction Data'!$P7222,15)+14</f>
        <v>60-74</v>
      </c>
      <c r="R7222" s="2" t="str">
        <f>IF('Transaction Data'!$L7222&lt;=10,"Less Expensive","Expensive")</f>
        <v>Expensive</v>
      </c>
      <c r="S7222" s="4">
        <f>WEEKDAY('Transaction Data'!$A7222)</f>
        <v>1</v>
      </c>
      <c r="T7222" s="2" t="str">
        <f>IF(WEEKDAY('Transaction Data'!$A7222,2)&lt;6,"Weekday","Weekend")</f>
        <v>Weekend</v>
      </c>
    </row>
    <row r="7223" ht="15.75" customHeight="1">
      <c r="A7223" s="1">
        <v>45442.0</v>
      </c>
      <c r="B7223" s="2" t="s">
        <v>6669</v>
      </c>
      <c r="C7223" s="2" t="s">
        <v>72</v>
      </c>
      <c r="D7223" s="1">
        <v>37345.0</v>
      </c>
      <c r="E7223" s="2" t="s">
        <v>22</v>
      </c>
      <c r="F7223" s="2">
        <v>476.0</v>
      </c>
      <c r="G7223" s="2" t="s">
        <v>44</v>
      </c>
      <c r="H7223" s="2" t="s">
        <v>42</v>
      </c>
      <c r="I7223" s="2" t="s">
        <v>25</v>
      </c>
      <c r="J7223" s="2" t="str">
        <f t="array" ref="J7223">XLOOKUP('Transaction Data'!$G7223,Product_Code,Biscuit_Brand)</f>
        <v>Butter Crunch</v>
      </c>
      <c r="K7223" s="2">
        <f t="array" ref="K7223">XLOOKUP('Transaction Data'!$G7223,Product_Code,Cost)</f>
        <v>10</v>
      </c>
      <c r="L7223" s="2">
        <f t="array" ref="L7223">XLOOKUP('Transaction Data'!$G7223,Product_Code,Unit_Price)</f>
        <v>11</v>
      </c>
      <c r="M7223" s="3">
        <f>'Transaction Data'!$F7223*'Transaction Data'!$K7223</f>
        <v>4760</v>
      </c>
      <c r="N7223" s="3">
        <f>'Transaction Data'!$F7223*'Transaction Data'!$L7223</f>
        <v>5236</v>
      </c>
      <c r="O7223" s="3">
        <f>'Transaction Data'!$N7223-'Transaction Data'!$M7223</f>
        <v>476</v>
      </c>
      <c r="P7223" s="2">
        <f>DATEDIF('Transaction Data'!$D7223,'Transaction Data'!$A7223,"y")</f>
        <v>22</v>
      </c>
      <c r="Q7223" s="2" t="str">
        <f>FLOOR('Transaction Data'!$P7223,15)&amp;"-"&amp;FLOOR('Transaction Data'!$P7223,15)+14</f>
        <v>15-29</v>
      </c>
      <c r="R7223" s="2" t="str">
        <f>IF('Transaction Data'!$L7223&lt;=10,"Less Expensive","Expensive")</f>
        <v>Expensive</v>
      </c>
      <c r="S7223" s="4">
        <f>WEEKDAY('Transaction Data'!$A7223)</f>
        <v>5</v>
      </c>
      <c r="T7223" s="2" t="str">
        <f>IF(WEEKDAY('Transaction Data'!$A7223,2)&lt;6,"Weekday","Weekend")</f>
        <v>Weekday</v>
      </c>
    </row>
    <row r="7224" ht="15.75" customHeight="1">
      <c r="A7224" s="1">
        <v>45393.0</v>
      </c>
      <c r="B7224" s="2" t="s">
        <v>6670</v>
      </c>
      <c r="C7224" s="2" t="s">
        <v>54</v>
      </c>
      <c r="D7224" s="1">
        <v>22979.0</v>
      </c>
      <c r="E7224" s="2" t="s">
        <v>22</v>
      </c>
      <c r="F7224" s="2">
        <v>324.0</v>
      </c>
      <c r="G7224" s="2" t="s">
        <v>28</v>
      </c>
      <c r="H7224" s="2" t="s">
        <v>45</v>
      </c>
      <c r="I7224" s="2" t="s">
        <v>25</v>
      </c>
      <c r="J7224" s="2" t="str">
        <f t="array" ref="J7224">XLOOKUP('Transaction Data'!$G7224,Product_Code,Biscuit_Brand)</f>
        <v>Shortbread</v>
      </c>
      <c r="K7224" s="2">
        <f t="array" ref="K7224">XLOOKUP('Transaction Data'!$G7224,Product_Code,Cost)</f>
        <v>10</v>
      </c>
      <c r="L7224" s="2">
        <f t="array" ref="L7224">XLOOKUP('Transaction Data'!$G7224,Product_Code,Unit_Price)</f>
        <v>45</v>
      </c>
      <c r="M7224" s="3">
        <f>'Transaction Data'!$F7224*'Transaction Data'!$K7224</f>
        <v>3240</v>
      </c>
      <c r="N7224" s="3">
        <f>'Transaction Data'!$F7224*'Transaction Data'!$L7224</f>
        <v>14580</v>
      </c>
      <c r="O7224" s="3">
        <f>'Transaction Data'!$N7224-'Transaction Data'!$M7224</f>
        <v>11340</v>
      </c>
      <c r="P7224" s="2">
        <f>DATEDIF('Transaction Data'!$D7224,'Transaction Data'!$A7224,"y")</f>
        <v>61</v>
      </c>
      <c r="Q7224" s="2" t="str">
        <f>FLOOR('Transaction Data'!$P7224,15)&amp;"-"&amp;FLOOR('Transaction Data'!$P7224,15)+14</f>
        <v>60-74</v>
      </c>
      <c r="R7224" s="2" t="str">
        <f>IF('Transaction Data'!$L7224&lt;=10,"Less Expensive","Expensive")</f>
        <v>Expensive</v>
      </c>
      <c r="S7224" s="4">
        <f>WEEKDAY('Transaction Data'!$A7224)</f>
        <v>5</v>
      </c>
      <c r="T7224" s="2" t="str">
        <f>IF(WEEKDAY('Transaction Data'!$A7224,2)&lt;6,"Weekday","Weekend")</f>
        <v>Weekday</v>
      </c>
    </row>
    <row r="7225" ht="15.75" customHeight="1">
      <c r="A7225" s="1">
        <v>45317.0</v>
      </c>
      <c r="B7225" s="2" t="s">
        <v>6671</v>
      </c>
      <c r="C7225" s="2" t="s">
        <v>54</v>
      </c>
      <c r="D7225" s="1">
        <v>19964.0</v>
      </c>
      <c r="E7225" s="2" t="s">
        <v>22</v>
      </c>
      <c r="F7225" s="2">
        <v>22.0</v>
      </c>
      <c r="G7225" s="2" t="s">
        <v>23</v>
      </c>
      <c r="H7225" s="2" t="s">
        <v>49</v>
      </c>
      <c r="I7225" s="2" t="s">
        <v>30</v>
      </c>
      <c r="J7225" s="2" t="str">
        <f t="array" ref="J7225">XLOOKUP('Transaction Data'!$G7225,Product_Code,Biscuit_Brand)</f>
        <v>Cinnamon Swirls</v>
      </c>
      <c r="K7225" s="2">
        <f t="array" ref="K7225">XLOOKUP('Transaction Data'!$G7225,Product_Code,Cost)</f>
        <v>10</v>
      </c>
      <c r="L7225" s="2">
        <f t="array" ref="L7225">XLOOKUP('Transaction Data'!$G7225,Product_Code,Unit_Price)</f>
        <v>14</v>
      </c>
      <c r="M7225" s="3">
        <f>'Transaction Data'!$F7225*'Transaction Data'!$K7225</f>
        <v>220</v>
      </c>
      <c r="N7225" s="3">
        <f>'Transaction Data'!$F7225*'Transaction Data'!$L7225</f>
        <v>308</v>
      </c>
      <c r="O7225" s="3">
        <f>'Transaction Data'!$N7225-'Transaction Data'!$M7225</f>
        <v>88</v>
      </c>
      <c r="P7225" s="2">
        <f>DATEDIF('Transaction Data'!$D7225,'Transaction Data'!$A7225,"y")</f>
        <v>69</v>
      </c>
      <c r="Q7225" s="2" t="str">
        <f>FLOOR('Transaction Data'!$P7225,15)&amp;"-"&amp;FLOOR('Transaction Data'!$P7225,15)+14</f>
        <v>60-74</v>
      </c>
      <c r="R7225" s="2" t="str">
        <f>IF('Transaction Data'!$L7225&lt;=10,"Less Expensive","Expensive")</f>
        <v>Expensive</v>
      </c>
      <c r="S7225" s="4">
        <f>WEEKDAY('Transaction Data'!$A7225)</f>
        <v>6</v>
      </c>
      <c r="T7225" s="2" t="str">
        <f>IF(WEEKDAY('Transaction Data'!$A7225,2)&lt;6,"Weekday","Weekend")</f>
        <v>Weekday</v>
      </c>
    </row>
    <row r="7226" ht="15.75" customHeight="1">
      <c r="A7226" s="1">
        <v>45451.0</v>
      </c>
      <c r="B7226" s="2" t="s">
        <v>6672</v>
      </c>
      <c r="C7226" s="2" t="s">
        <v>72</v>
      </c>
      <c r="D7226" s="1">
        <v>37167.0</v>
      </c>
      <c r="E7226" s="2" t="s">
        <v>27</v>
      </c>
      <c r="F7226" s="2">
        <v>415.0</v>
      </c>
      <c r="G7226" s="2" t="s">
        <v>23</v>
      </c>
      <c r="H7226" s="2" t="s">
        <v>52</v>
      </c>
      <c r="I7226" s="2" t="s">
        <v>25</v>
      </c>
      <c r="J7226" s="2" t="str">
        <f t="array" ref="J7226">XLOOKUP('Transaction Data'!$G7226,Product_Code,Biscuit_Brand)</f>
        <v>Cinnamon Swirls</v>
      </c>
      <c r="K7226" s="2">
        <f t="array" ref="K7226">XLOOKUP('Transaction Data'!$G7226,Product_Code,Cost)</f>
        <v>10</v>
      </c>
      <c r="L7226" s="2">
        <f t="array" ref="L7226">XLOOKUP('Transaction Data'!$G7226,Product_Code,Unit_Price)</f>
        <v>14</v>
      </c>
      <c r="M7226" s="3">
        <f>'Transaction Data'!$F7226*'Transaction Data'!$K7226</f>
        <v>4150</v>
      </c>
      <c r="N7226" s="3">
        <f>'Transaction Data'!$F7226*'Transaction Data'!$L7226</f>
        <v>5810</v>
      </c>
      <c r="O7226" s="3">
        <f>'Transaction Data'!$N7226-'Transaction Data'!$M7226</f>
        <v>1660</v>
      </c>
      <c r="P7226" s="2">
        <f>DATEDIF('Transaction Data'!$D7226,'Transaction Data'!$A7226,"y")</f>
        <v>22</v>
      </c>
      <c r="Q7226" s="2" t="str">
        <f>FLOOR('Transaction Data'!$P7226,15)&amp;"-"&amp;FLOOR('Transaction Data'!$P7226,15)+14</f>
        <v>15-29</v>
      </c>
      <c r="R7226" s="2" t="str">
        <f>IF('Transaction Data'!$L7226&lt;=10,"Less Expensive","Expensive")</f>
        <v>Expensive</v>
      </c>
      <c r="S7226" s="4">
        <f>WEEKDAY('Transaction Data'!$A7226)</f>
        <v>7</v>
      </c>
      <c r="T7226" s="2" t="str">
        <f>IF(WEEKDAY('Transaction Data'!$A7226,2)&lt;6,"Weekday","Weekend")</f>
        <v>Weekend</v>
      </c>
    </row>
    <row r="7227" ht="15.75" customHeight="1">
      <c r="A7227" s="1">
        <v>45477.0</v>
      </c>
      <c r="B7227" s="2" t="s">
        <v>6673</v>
      </c>
      <c r="C7227" s="2" t="s">
        <v>21</v>
      </c>
      <c r="D7227" s="1">
        <v>32327.0</v>
      </c>
      <c r="E7227" s="2" t="s">
        <v>37</v>
      </c>
      <c r="F7227" s="2">
        <v>379.0</v>
      </c>
      <c r="G7227" s="2" t="s">
        <v>23</v>
      </c>
      <c r="H7227" s="2" t="s">
        <v>49</v>
      </c>
      <c r="I7227" s="2" t="s">
        <v>25</v>
      </c>
      <c r="J7227" s="2" t="str">
        <f t="array" ref="J7227">XLOOKUP('Transaction Data'!$G7227,Product_Code,Biscuit_Brand)</f>
        <v>Cinnamon Swirls</v>
      </c>
      <c r="K7227" s="2">
        <f t="array" ref="K7227">XLOOKUP('Transaction Data'!$G7227,Product_Code,Cost)</f>
        <v>10</v>
      </c>
      <c r="L7227" s="2">
        <f t="array" ref="L7227">XLOOKUP('Transaction Data'!$G7227,Product_Code,Unit_Price)</f>
        <v>14</v>
      </c>
      <c r="M7227" s="3">
        <f>'Transaction Data'!$F7227*'Transaction Data'!$K7227</f>
        <v>3790</v>
      </c>
      <c r="N7227" s="3">
        <f>'Transaction Data'!$F7227*'Transaction Data'!$L7227</f>
        <v>5306</v>
      </c>
      <c r="O7227" s="3">
        <f>'Transaction Data'!$N7227-'Transaction Data'!$M7227</f>
        <v>1516</v>
      </c>
      <c r="P7227" s="2">
        <f>DATEDIF('Transaction Data'!$D7227,'Transaction Data'!$A7227,"y")</f>
        <v>36</v>
      </c>
      <c r="Q7227" s="2" t="str">
        <f>FLOOR('Transaction Data'!$P7227,15)&amp;"-"&amp;FLOOR('Transaction Data'!$P7227,15)+14</f>
        <v>30-44</v>
      </c>
      <c r="R7227" s="2" t="str">
        <f>IF('Transaction Data'!$L7227&lt;=10,"Less Expensive","Expensive")</f>
        <v>Expensive</v>
      </c>
      <c r="S7227" s="4">
        <f>WEEKDAY('Transaction Data'!$A7227)</f>
        <v>5</v>
      </c>
      <c r="T7227" s="2" t="str">
        <f>IF(WEEKDAY('Transaction Data'!$A7227,2)&lt;6,"Weekday","Weekend")</f>
        <v>Weekday</v>
      </c>
    </row>
    <row r="7228" ht="15.75" customHeight="1">
      <c r="A7228" s="1">
        <v>45379.0</v>
      </c>
      <c r="B7228" s="2" t="s">
        <v>6674</v>
      </c>
      <c r="C7228" s="2" t="s">
        <v>21</v>
      </c>
      <c r="D7228" s="1">
        <v>25284.0</v>
      </c>
      <c r="E7228" s="2" t="s">
        <v>22</v>
      </c>
      <c r="F7228" s="2">
        <v>298.0</v>
      </c>
      <c r="G7228" s="2" t="s">
        <v>28</v>
      </c>
      <c r="H7228" s="2" t="s">
        <v>52</v>
      </c>
      <c r="I7228" s="2" t="s">
        <v>25</v>
      </c>
      <c r="J7228" s="2" t="str">
        <f t="array" ref="J7228">XLOOKUP('Transaction Data'!$G7228,Product_Code,Biscuit_Brand)</f>
        <v>Shortbread</v>
      </c>
      <c r="K7228" s="2">
        <f t="array" ref="K7228">XLOOKUP('Transaction Data'!$G7228,Product_Code,Cost)</f>
        <v>10</v>
      </c>
      <c r="L7228" s="2">
        <f t="array" ref="L7228">XLOOKUP('Transaction Data'!$G7228,Product_Code,Unit_Price)</f>
        <v>45</v>
      </c>
      <c r="M7228" s="3">
        <f>'Transaction Data'!$F7228*'Transaction Data'!$K7228</f>
        <v>2980</v>
      </c>
      <c r="N7228" s="3">
        <f>'Transaction Data'!$F7228*'Transaction Data'!$L7228</f>
        <v>13410</v>
      </c>
      <c r="O7228" s="3">
        <f>'Transaction Data'!$N7228-'Transaction Data'!$M7228</f>
        <v>10430</v>
      </c>
      <c r="P7228" s="2">
        <f>DATEDIF('Transaction Data'!$D7228,'Transaction Data'!$A7228,"y")</f>
        <v>55</v>
      </c>
      <c r="Q7228" s="2" t="str">
        <f>FLOOR('Transaction Data'!$P7228,15)&amp;"-"&amp;FLOOR('Transaction Data'!$P7228,15)+14</f>
        <v>45-59</v>
      </c>
      <c r="R7228" s="2" t="str">
        <f>IF('Transaction Data'!$L7228&lt;=10,"Less Expensive","Expensive")</f>
        <v>Expensive</v>
      </c>
      <c r="S7228" s="4">
        <f>WEEKDAY('Transaction Data'!$A7228)</f>
        <v>5</v>
      </c>
      <c r="T7228" s="2" t="str">
        <f>IF(WEEKDAY('Transaction Data'!$A7228,2)&lt;6,"Weekday","Weekend")</f>
        <v>Weekday</v>
      </c>
    </row>
    <row r="7229" ht="15.75" customHeight="1">
      <c r="A7229" s="1">
        <v>45304.0</v>
      </c>
      <c r="B7229" s="2" t="s">
        <v>4799</v>
      </c>
      <c r="C7229" s="2" t="s">
        <v>41</v>
      </c>
      <c r="D7229" s="1">
        <v>17773.0</v>
      </c>
      <c r="E7229" s="2" t="s">
        <v>63</v>
      </c>
      <c r="F7229" s="2">
        <v>14.0</v>
      </c>
      <c r="G7229" s="2" t="s">
        <v>55</v>
      </c>
      <c r="H7229" s="2" t="s">
        <v>52</v>
      </c>
      <c r="I7229" s="2" t="s">
        <v>25</v>
      </c>
      <c r="J7229" s="2" t="str">
        <f t="array" ref="J7229">XLOOKUP('Transaction Data'!$G7229,Product_Code,Biscuit_Brand)</f>
        <v>Vanilla Wafers</v>
      </c>
      <c r="K7229" s="2">
        <f t="array" ref="K7229">XLOOKUP('Transaction Data'!$G7229,Product_Code,Cost)</f>
        <v>18</v>
      </c>
      <c r="L7229" s="2">
        <f t="array" ref="L7229">XLOOKUP('Transaction Data'!$G7229,Product_Code,Unit_Price)</f>
        <v>36</v>
      </c>
      <c r="M7229" s="3">
        <f>'Transaction Data'!$F7229*'Transaction Data'!$K7229</f>
        <v>252</v>
      </c>
      <c r="N7229" s="3">
        <f>'Transaction Data'!$F7229*'Transaction Data'!$L7229</f>
        <v>504</v>
      </c>
      <c r="O7229" s="3">
        <f>'Transaction Data'!$N7229-'Transaction Data'!$M7229</f>
        <v>252</v>
      </c>
      <c r="P7229" s="2">
        <f>DATEDIF('Transaction Data'!$D7229,'Transaction Data'!$A7229,"y")</f>
        <v>75</v>
      </c>
      <c r="Q7229" s="2" t="str">
        <f>FLOOR('Transaction Data'!$P7229,15)&amp;"-"&amp;FLOOR('Transaction Data'!$P7229,15)+14</f>
        <v>75-89</v>
      </c>
      <c r="R7229" s="2" t="str">
        <f>IF('Transaction Data'!$L7229&lt;=10,"Less Expensive","Expensive")</f>
        <v>Expensive</v>
      </c>
      <c r="S7229" s="4">
        <f>WEEKDAY('Transaction Data'!$A7229)</f>
        <v>7</v>
      </c>
      <c r="T7229" s="2" t="str">
        <f>IF(WEEKDAY('Transaction Data'!$A7229,2)&lt;6,"Weekday","Weekend")</f>
        <v>Weekend</v>
      </c>
    </row>
    <row r="7230" ht="15.75" customHeight="1">
      <c r="A7230" s="1">
        <v>45449.0</v>
      </c>
      <c r="B7230" s="2" t="s">
        <v>6675</v>
      </c>
      <c r="C7230" s="2" t="s">
        <v>65</v>
      </c>
      <c r="D7230" s="1">
        <v>29769.0</v>
      </c>
      <c r="E7230" s="2" t="s">
        <v>63</v>
      </c>
      <c r="F7230" s="2">
        <v>307.0</v>
      </c>
      <c r="G7230" s="2" t="s">
        <v>55</v>
      </c>
      <c r="H7230" s="2" t="s">
        <v>45</v>
      </c>
      <c r="I7230" s="2" t="s">
        <v>25</v>
      </c>
      <c r="J7230" s="2" t="str">
        <f t="array" ref="J7230">XLOOKUP('Transaction Data'!$G7230,Product_Code,Biscuit_Brand)</f>
        <v>Vanilla Wafers</v>
      </c>
      <c r="K7230" s="2">
        <f t="array" ref="K7230">XLOOKUP('Transaction Data'!$G7230,Product_Code,Cost)</f>
        <v>18</v>
      </c>
      <c r="L7230" s="2">
        <f t="array" ref="L7230">XLOOKUP('Transaction Data'!$G7230,Product_Code,Unit_Price)</f>
        <v>36</v>
      </c>
      <c r="M7230" s="3">
        <f>'Transaction Data'!$F7230*'Transaction Data'!$K7230</f>
        <v>5526</v>
      </c>
      <c r="N7230" s="3">
        <f>'Transaction Data'!$F7230*'Transaction Data'!$L7230</f>
        <v>11052</v>
      </c>
      <c r="O7230" s="3">
        <f>'Transaction Data'!$N7230-'Transaction Data'!$M7230</f>
        <v>5526</v>
      </c>
      <c r="P7230" s="2">
        <f>DATEDIF('Transaction Data'!$D7230,'Transaction Data'!$A7230,"y")</f>
        <v>42</v>
      </c>
      <c r="Q7230" s="2" t="str">
        <f>FLOOR('Transaction Data'!$P7230,15)&amp;"-"&amp;FLOOR('Transaction Data'!$P7230,15)+14</f>
        <v>30-44</v>
      </c>
      <c r="R7230" s="2" t="str">
        <f>IF('Transaction Data'!$L7230&lt;=10,"Less Expensive","Expensive")</f>
        <v>Expensive</v>
      </c>
      <c r="S7230" s="4">
        <f>WEEKDAY('Transaction Data'!$A7230)</f>
        <v>5</v>
      </c>
      <c r="T7230" s="2" t="str">
        <f>IF(WEEKDAY('Transaction Data'!$A7230,2)&lt;6,"Weekday","Weekend")</f>
        <v>Weekday</v>
      </c>
    </row>
    <row r="7231" ht="15.75" customHeight="1">
      <c r="A7231" s="1">
        <v>45438.0</v>
      </c>
      <c r="B7231" s="2" t="s">
        <v>142</v>
      </c>
      <c r="C7231" s="2" t="s">
        <v>69</v>
      </c>
      <c r="D7231" s="1">
        <v>23270.0</v>
      </c>
      <c r="E7231" s="2" t="s">
        <v>27</v>
      </c>
      <c r="F7231" s="2">
        <v>449.0</v>
      </c>
      <c r="G7231" s="2" t="s">
        <v>60</v>
      </c>
      <c r="H7231" s="2" t="s">
        <v>49</v>
      </c>
      <c r="I7231" s="2" t="s">
        <v>25</v>
      </c>
      <c r="J7231" s="2" t="str">
        <f t="array" ref="J7231">XLOOKUP('Transaction Data'!$G7231,Product_Code,Biscuit_Brand)</f>
        <v>Peanut Butter Bites</v>
      </c>
      <c r="K7231" s="2">
        <f t="array" ref="K7231">XLOOKUP('Transaction Data'!$G7231,Product_Code,Cost)</f>
        <v>5</v>
      </c>
      <c r="L7231" s="2">
        <f t="array" ref="L7231">XLOOKUP('Transaction Data'!$G7231,Product_Code,Unit_Price)</f>
        <v>7</v>
      </c>
      <c r="M7231" s="3">
        <f>'Transaction Data'!$F7231*'Transaction Data'!$K7231</f>
        <v>2245</v>
      </c>
      <c r="N7231" s="3">
        <f>'Transaction Data'!$F7231*'Transaction Data'!$L7231</f>
        <v>3143</v>
      </c>
      <c r="O7231" s="3">
        <f>'Transaction Data'!$N7231-'Transaction Data'!$M7231</f>
        <v>898</v>
      </c>
      <c r="P7231" s="2">
        <f>DATEDIF('Transaction Data'!$D7231,'Transaction Data'!$A7231,"y")</f>
        <v>60</v>
      </c>
      <c r="Q7231" s="2" t="str">
        <f>FLOOR('Transaction Data'!$P7231,15)&amp;"-"&amp;FLOOR('Transaction Data'!$P7231,15)+14</f>
        <v>60-74</v>
      </c>
      <c r="R7231" s="2" t="str">
        <f>IF('Transaction Data'!$L7231&lt;=10,"Less Expensive","Expensive")</f>
        <v>Less Expensive</v>
      </c>
      <c r="S7231" s="4">
        <f>WEEKDAY('Transaction Data'!$A7231)</f>
        <v>1</v>
      </c>
      <c r="T7231" s="2" t="str">
        <f>IF(WEEKDAY('Transaction Data'!$A7231,2)&lt;6,"Weekday","Weekend")</f>
        <v>Weekend</v>
      </c>
    </row>
    <row r="7232" ht="15.75" customHeight="1">
      <c r="A7232" s="1">
        <v>45470.0</v>
      </c>
      <c r="B7232" s="2" t="s">
        <v>6676</v>
      </c>
      <c r="C7232" s="2" t="s">
        <v>51</v>
      </c>
      <c r="D7232" s="1">
        <v>35566.0</v>
      </c>
      <c r="E7232" s="2" t="s">
        <v>27</v>
      </c>
      <c r="F7232" s="2">
        <v>276.0</v>
      </c>
      <c r="G7232" s="2" t="s">
        <v>48</v>
      </c>
      <c r="H7232" s="2" t="s">
        <v>52</v>
      </c>
      <c r="I7232" s="2" t="s">
        <v>25</v>
      </c>
      <c r="J7232" s="2" t="str">
        <f t="array" ref="J7232">XLOOKUP('Transaction Data'!$G7232,Product_Code,Biscuit_Brand)</f>
        <v>Lemon Crisps</v>
      </c>
      <c r="K7232" s="2">
        <f t="array" ref="K7232">XLOOKUP('Transaction Data'!$G7232,Product_Code,Cost)</f>
        <v>7</v>
      </c>
      <c r="L7232" s="2">
        <f t="array" ref="L7232">XLOOKUP('Transaction Data'!$G7232,Product_Code,Unit_Price)</f>
        <v>9</v>
      </c>
      <c r="M7232" s="3">
        <f>'Transaction Data'!$F7232*'Transaction Data'!$K7232</f>
        <v>1932</v>
      </c>
      <c r="N7232" s="3">
        <f>'Transaction Data'!$F7232*'Transaction Data'!$L7232</f>
        <v>2484</v>
      </c>
      <c r="O7232" s="3">
        <f>'Transaction Data'!$N7232-'Transaction Data'!$M7232</f>
        <v>552</v>
      </c>
      <c r="P7232" s="2">
        <f>DATEDIF('Transaction Data'!$D7232,'Transaction Data'!$A7232,"y")</f>
        <v>27</v>
      </c>
      <c r="Q7232" s="2" t="str">
        <f>FLOOR('Transaction Data'!$P7232,15)&amp;"-"&amp;FLOOR('Transaction Data'!$P7232,15)+14</f>
        <v>15-29</v>
      </c>
      <c r="R7232" s="2" t="str">
        <f>IF('Transaction Data'!$L7232&lt;=10,"Less Expensive","Expensive")</f>
        <v>Less Expensive</v>
      </c>
      <c r="S7232" s="4">
        <f>WEEKDAY('Transaction Data'!$A7232)</f>
        <v>5</v>
      </c>
      <c r="T7232" s="2" t="str">
        <f>IF(WEEKDAY('Transaction Data'!$A7232,2)&lt;6,"Weekday","Weekend")</f>
        <v>Weekday</v>
      </c>
    </row>
    <row r="7233" ht="15.75" customHeight="1">
      <c r="A7233" s="1">
        <v>45439.0</v>
      </c>
      <c r="B7233" s="2" t="s">
        <v>6677</v>
      </c>
      <c r="C7233" s="2" t="s">
        <v>47</v>
      </c>
      <c r="D7233" s="1">
        <v>20937.0</v>
      </c>
      <c r="E7233" s="2" t="s">
        <v>63</v>
      </c>
      <c r="F7233" s="2">
        <v>130.0</v>
      </c>
      <c r="G7233" s="2" t="s">
        <v>60</v>
      </c>
      <c r="H7233" s="2" t="s">
        <v>49</v>
      </c>
      <c r="I7233" s="2" t="s">
        <v>25</v>
      </c>
      <c r="J7233" s="2" t="str">
        <f t="array" ref="J7233">XLOOKUP('Transaction Data'!$G7233,Product_Code,Biscuit_Brand)</f>
        <v>Peanut Butter Bites</v>
      </c>
      <c r="K7233" s="2">
        <f t="array" ref="K7233">XLOOKUP('Transaction Data'!$G7233,Product_Code,Cost)</f>
        <v>5</v>
      </c>
      <c r="L7233" s="2">
        <f t="array" ref="L7233">XLOOKUP('Transaction Data'!$G7233,Product_Code,Unit_Price)</f>
        <v>7</v>
      </c>
      <c r="M7233" s="3">
        <f>'Transaction Data'!$F7233*'Transaction Data'!$K7233</f>
        <v>650</v>
      </c>
      <c r="N7233" s="3">
        <f>'Transaction Data'!$F7233*'Transaction Data'!$L7233</f>
        <v>910</v>
      </c>
      <c r="O7233" s="3">
        <f>'Transaction Data'!$N7233-'Transaction Data'!$M7233</f>
        <v>260</v>
      </c>
      <c r="P7233" s="2">
        <f>DATEDIF('Transaction Data'!$D7233,'Transaction Data'!$A7233,"y")</f>
        <v>67</v>
      </c>
      <c r="Q7233" s="2" t="str">
        <f>FLOOR('Transaction Data'!$P7233,15)&amp;"-"&amp;FLOOR('Transaction Data'!$P7233,15)+14</f>
        <v>60-74</v>
      </c>
      <c r="R7233" s="2" t="str">
        <f>IF('Transaction Data'!$L7233&lt;=10,"Less Expensive","Expensive")</f>
        <v>Less Expensive</v>
      </c>
      <c r="S7233" s="4">
        <f>WEEKDAY('Transaction Data'!$A7233)</f>
        <v>2</v>
      </c>
      <c r="T7233" s="2" t="str">
        <f>IF(WEEKDAY('Transaction Data'!$A7233,2)&lt;6,"Weekday","Weekend")</f>
        <v>Weekday</v>
      </c>
    </row>
    <row r="7234" ht="15.75" customHeight="1">
      <c r="A7234" s="1">
        <v>45399.0</v>
      </c>
      <c r="B7234" s="2" t="s">
        <v>31</v>
      </c>
      <c r="C7234" s="2" t="s">
        <v>32</v>
      </c>
      <c r="D7234" s="1">
        <v>20777.0</v>
      </c>
      <c r="E7234" s="2" t="s">
        <v>22</v>
      </c>
      <c r="F7234" s="2">
        <v>439.0</v>
      </c>
      <c r="G7234" s="2" t="s">
        <v>33</v>
      </c>
      <c r="H7234" s="2" t="s">
        <v>52</v>
      </c>
      <c r="I7234" s="2" t="s">
        <v>25</v>
      </c>
      <c r="J7234" s="2" t="str">
        <f t="array" ref="J7234">XLOOKUP('Transaction Data'!$G7234,Product_Code,Biscuit_Brand)</f>
        <v>Caramel Biscuits</v>
      </c>
      <c r="K7234" s="2">
        <f t="array" ref="K7234">XLOOKUP('Transaction Data'!$G7234,Product_Code,Cost)</f>
        <v>18</v>
      </c>
      <c r="L7234" s="2">
        <f t="array" ref="L7234">XLOOKUP('Transaction Data'!$G7234,Product_Code,Unit_Price)</f>
        <v>22</v>
      </c>
      <c r="M7234" s="3">
        <f>'Transaction Data'!$F7234*'Transaction Data'!$K7234</f>
        <v>7902</v>
      </c>
      <c r="N7234" s="3">
        <f>'Transaction Data'!$F7234*'Transaction Data'!$L7234</f>
        <v>9658</v>
      </c>
      <c r="O7234" s="3">
        <f>'Transaction Data'!$N7234-'Transaction Data'!$M7234</f>
        <v>1756</v>
      </c>
      <c r="P7234" s="2">
        <f>DATEDIF('Transaction Data'!$D7234,'Transaction Data'!$A7234,"y")</f>
        <v>67</v>
      </c>
      <c r="Q7234" s="2" t="str">
        <f>FLOOR('Transaction Data'!$P7234,15)&amp;"-"&amp;FLOOR('Transaction Data'!$P7234,15)+14</f>
        <v>60-74</v>
      </c>
      <c r="R7234" s="2" t="str">
        <f>IF('Transaction Data'!$L7234&lt;=10,"Less Expensive","Expensive")</f>
        <v>Expensive</v>
      </c>
      <c r="S7234" s="4">
        <f>WEEKDAY('Transaction Data'!$A7234)</f>
        <v>4</v>
      </c>
      <c r="T7234" s="2" t="str">
        <f>IF(WEEKDAY('Transaction Data'!$A7234,2)&lt;6,"Weekday","Weekend")</f>
        <v>Weekday</v>
      </c>
    </row>
    <row r="7235" ht="15.75" customHeight="1">
      <c r="A7235" s="1">
        <v>45460.0</v>
      </c>
      <c r="B7235" s="2" t="s">
        <v>31</v>
      </c>
      <c r="C7235" s="2" t="s">
        <v>32</v>
      </c>
      <c r="D7235" s="1">
        <v>23942.0</v>
      </c>
      <c r="E7235" s="2" t="s">
        <v>37</v>
      </c>
      <c r="F7235" s="2">
        <v>303.0</v>
      </c>
      <c r="G7235" s="2" t="s">
        <v>23</v>
      </c>
      <c r="H7235" s="2" t="s">
        <v>34</v>
      </c>
      <c r="I7235" s="2" t="s">
        <v>25</v>
      </c>
      <c r="J7235" s="2" t="str">
        <f t="array" ref="J7235">XLOOKUP('Transaction Data'!$G7235,Product_Code,Biscuit_Brand)</f>
        <v>Cinnamon Swirls</v>
      </c>
      <c r="K7235" s="2">
        <f t="array" ref="K7235">XLOOKUP('Transaction Data'!$G7235,Product_Code,Cost)</f>
        <v>10</v>
      </c>
      <c r="L7235" s="2">
        <f t="array" ref="L7235">XLOOKUP('Transaction Data'!$G7235,Product_Code,Unit_Price)</f>
        <v>14</v>
      </c>
      <c r="M7235" s="3">
        <f>'Transaction Data'!$F7235*'Transaction Data'!$K7235</f>
        <v>3030</v>
      </c>
      <c r="N7235" s="3">
        <f>'Transaction Data'!$F7235*'Transaction Data'!$L7235</f>
        <v>4242</v>
      </c>
      <c r="O7235" s="3">
        <f>'Transaction Data'!$N7235-'Transaction Data'!$M7235</f>
        <v>1212</v>
      </c>
      <c r="P7235" s="2">
        <f>DATEDIF('Transaction Data'!$D7235,'Transaction Data'!$A7235,"y")</f>
        <v>58</v>
      </c>
      <c r="Q7235" s="2" t="str">
        <f>FLOOR('Transaction Data'!$P7235,15)&amp;"-"&amp;FLOOR('Transaction Data'!$P7235,15)+14</f>
        <v>45-59</v>
      </c>
      <c r="R7235" s="2" t="str">
        <f>IF('Transaction Data'!$L7235&lt;=10,"Less Expensive","Expensive")</f>
        <v>Expensive</v>
      </c>
      <c r="S7235" s="4">
        <f>WEEKDAY('Transaction Data'!$A7235)</f>
        <v>2</v>
      </c>
      <c r="T7235" s="2" t="str">
        <f>IF(WEEKDAY('Transaction Data'!$A7235,2)&lt;6,"Weekday","Weekend")</f>
        <v>Weekday</v>
      </c>
    </row>
    <row r="7236" ht="15.75" customHeight="1">
      <c r="A7236" s="1">
        <v>45495.0</v>
      </c>
      <c r="B7236" s="2" t="s">
        <v>31</v>
      </c>
      <c r="C7236" s="2" t="s">
        <v>32</v>
      </c>
      <c r="D7236" s="1">
        <v>30377.0</v>
      </c>
      <c r="E7236" s="2" t="s">
        <v>63</v>
      </c>
      <c r="F7236" s="2">
        <v>349.0</v>
      </c>
      <c r="G7236" s="2" t="s">
        <v>60</v>
      </c>
      <c r="H7236" s="2" t="s">
        <v>34</v>
      </c>
      <c r="I7236" s="2" t="s">
        <v>25</v>
      </c>
      <c r="J7236" s="2" t="str">
        <f t="array" ref="J7236">XLOOKUP('Transaction Data'!$G7236,Product_Code,Biscuit_Brand)</f>
        <v>Peanut Butter Bites</v>
      </c>
      <c r="K7236" s="2">
        <f t="array" ref="K7236">XLOOKUP('Transaction Data'!$G7236,Product_Code,Cost)</f>
        <v>5</v>
      </c>
      <c r="L7236" s="2">
        <f t="array" ref="L7236">XLOOKUP('Transaction Data'!$G7236,Product_Code,Unit_Price)</f>
        <v>7</v>
      </c>
      <c r="M7236" s="3">
        <f>'Transaction Data'!$F7236*'Transaction Data'!$K7236</f>
        <v>1745</v>
      </c>
      <c r="N7236" s="3">
        <f>'Transaction Data'!$F7236*'Transaction Data'!$L7236</f>
        <v>2443</v>
      </c>
      <c r="O7236" s="3">
        <f>'Transaction Data'!$N7236-'Transaction Data'!$M7236</f>
        <v>698</v>
      </c>
      <c r="P7236" s="2">
        <f>DATEDIF('Transaction Data'!$D7236,'Transaction Data'!$A7236,"y")</f>
        <v>41</v>
      </c>
      <c r="Q7236" s="2" t="str">
        <f>FLOOR('Transaction Data'!$P7236,15)&amp;"-"&amp;FLOOR('Transaction Data'!$P7236,15)+14</f>
        <v>30-44</v>
      </c>
      <c r="R7236" s="2" t="str">
        <f>IF('Transaction Data'!$L7236&lt;=10,"Less Expensive","Expensive")</f>
        <v>Less Expensive</v>
      </c>
      <c r="S7236" s="4">
        <f>WEEKDAY('Transaction Data'!$A7236)</f>
        <v>2</v>
      </c>
      <c r="T7236" s="2" t="str">
        <f>IF(WEEKDAY('Transaction Data'!$A7236,2)&lt;6,"Weekday","Weekend")</f>
        <v>Weekday</v>
      </c>
    </row>
    <row r="7237" ht="15.75" customHeight="1">
      <c r="A7237" s="1">
        <v>45410.0</v>
      </c>
      <c r="B7237" s="2" t="s">
        <v>31</v>
      </c>
      <c r="C7237" s="2" t="s">
        <v>32</v>
      </c>
      <c r="D7237" s="1">
        <v>19922.0</v>
      </c>
      <c r="E7237" s="2" t="s">
        <v>37</v>
      </c>
      <c r="F7237" s="2">
        <v>417.0</v>
      </c>
      <c r="G7237" s="2" t="s">
        <v>23</v>
      </c>
      <c r="H7237" s="2" t="s">
        <v>39</v>
      </c>
      <c r="I7237" s="2" t="s">
        <v>25</v>
      </c>
      <c r="J7237" s="2" t="str">
        <f t="array" ref="J7237">XLOOKUP('Transaction Data'!$G7237,Product_Code,Biscuit_Brand)</f>
        <v>Cinnamon Swirls</v>
      </c>
      <c r="K7237" s="2">
        <f t="array" ref="K7237">XLOOKUP('Transaction Data'!$G7237,Product_Code,Cost)</f>
        <v>10</v>
      </c>
      <c r="L7237" s="2">
        <f t="array" ref="L7237">XLOOKUP('Transaction Data'!$G7237,Product_Code,Unit_Price)</f>
        <v>14</v>
      </c>
      <c r="M7237" s="3">
        <f>'Transaction Data'!$F7237*'Transaction Data'!$K7237</f>
        <v>4170</v>
      </c>
      <c r="N7237" s="3">
        <f>'Transaction Data'!$F7237*'Transaction Data'!$L7237</f>
        <v>5838</v>
      </c>
      <c r="O7237" s="3">
        <f>'Transaction Data'!$N7237-'Transaction Data'!$M7237</f>
        <v>1668</v>
      </c>
      <c r="P7237" s="2">
        <f>DATEDIF('Transaction Data'!$D7237,'Transaction Data'!$A7237,"y")</f>
        <v>69</v>
      </c>
      <c r="Q7237" s="2" t="str">
        <f>FLOOR('Transaction Data'!$P7237,15)&amp;"-"&amp;FLOOR('Transaction Data'!$P7237,15)+14</f>
        <v>60-74</v>
      </c>
      <c r="R7237" s="2" t="str">
        <f>IF('Transaction Data'!$L7237&lt;=10,"Less Expensive","Expensive")</f>
        <v>Expensive</v>
      </c>
      <c r="S7237" s="4">
        <f>WEEKDAY('Transaction Data'!$A7237)</f>
        <v>1</v>
      </c>
      <c r="T7237" s="2" t="str">
        <f>IF(WEEKDAY('Transaction Data'!$A7237,2)&lt;6,"Weekday","Weekend")</f>
        <v>Weekend</v>
      </c>
    </row>
    <row r="7238" ht="15.75" customHeight="1">
      <c r="A7238" s="1">
        <v>45418.0</v>
      </c>
      <c r="B7238" s="2" t="s">
        <v>31</v>
      </c>
      <c r="C7238" s="2" t="s">
        <v>32</v>
      </c>
      <c r="D7238" s="1">
        <v>36366.0</v>
      </c>
      <c r="E7238" s="2" t="s">
        <v>22</v>
      </c>
      <c r="F7238" s="2">
        <v>126.0</v>
      </c>
      <c r="G7238" s="2" t="s">
        <v>57</v>
      </c>
      <c r="H7238" s="2" t="s">
        <v>42</v>
      </c>
      <c r="I7238" s="2" t="s">
        <v>25</v>
      </c>
      <c r="J7238" s="2" t="str">
        <f t="array" ref="J7238">XLOOKUP('Transaction Data'!$G7238,Product_Code,Biscuit_Brand)</f>
        <v>Oatmeal Cookies</v>
      </c>
      <c r="K7238" s="2">
        <f t="array" ref="K7238">XLOOKUP('Transaction Data'!$G7238,Product_Code,Cost)</f>
        <v>19</v>
      </c>
      <c r="L7238" s="2">
        <f t="array" ref="L7238">XLOOKUP('Transaction Data'!$G7238,Product_Code,Unit_Price)</f>
        <v>23</v>
      </c>
      <c r="M7238" s="3">
        <f>'Transaction Data'!$F7238*'Transaction Data'!$K7238</f>
        <v>2394</v>
      </c>
      <c r="N7238" s="3">
        <f>'Transaction Data'!$F7238*'Transaction Data'!$L7238</f>
        <v>2898</v>
      </c>
      <c r="O7238" s="3">
        <f>'Transaction Data'!$N7238-'Transaction Data'!$M7238</f>
        <v>504</v>
      </c>
      <c r="P7238" s="2">
        <f>DATEDIF('Transaction Data'!$D7238,'Transaction Data'!$A7238,"y")</f>
        <v>24</v>
      </c>
      <c r="Q7238" s="2" t="str">
        <f>FLOOR('Transaction Data'!$P7238,15)&amp;"-"&amp;FLOOR('Transaction Data'!$P7238,15)+14</f>
        <v>15-29</v>
      </c>
      <c r="R7238" s="2" t="str">
        <f>IF('Transaction Data'!$L7238&lt;=10,"Less Expensive","Expensive")</f>
        <v>Expensive</v>
      </c>
      <c r="S7238" s="4">
        <f>WEEKDAY('Transaction Data'!$A7238)</f>
        <v>2</v>
      </c>
      <c r="T7238" s="2" t="str">
        <f>IF(WEEKDAY('Transaction Data'!$A7238,2)&lt;6,"Weekday","Weekend")</f>
        <v>Weekday</v>
      </c>
    </row>
    <row r="7239" ht="15.75" customHeight="1">
      <c r="A7239" s="1">
        <v>45414.0</v>
      </c>
      <c r="B7239" s="2" t="s">
        <v>6678</v>
      </c>
      <c r="C7239" s="2" t="s">
        <v>54</v>
      </c>
      <c r="D7239" s="1">
        <v>36292.0</v>
      </c>
      <c r="E7239" s="2" t="s">
        <v>63</v>
      </c>
      <c r="F7239" s="2">
        <v>395.0</v>
      </c>
      <c r="G7239" s="2" t="s">
        <v>44</v>
      </c>
      <c r="H7239" s="2" t="s">
        <v>45</v>
      </c>
      <c r="I7239" s="2" t="s">
        <v>25</v>
      </c>
      <c r="J7239" s="2" t="str">
        <f t="array" ref="J7239">XLOOKUP('Transaction Data'!$G7239,Product_Code,Biscuit_Brand)</f>
        <v>Butter Crunch</v>
      </c>
      <c r="K7239" s="2">
        <f t="array" ref="K7239">XLOOKUP('Transaction Data'!$G7239,Product_Code,Cost)</f>
        <v>10</v>
      </c>
      <c r="L7239" s="2">
        <f t="array" ref="L7239">XLOOKUP('Transaction Data'!$G7239,Product_Code,Unit_Price)</f>
        <v>11</v>
      </c>
      <c r="M7239" s="3">
        <f>'Transaction Data'!$F7239*'Transaction Data'!$K7239</f>
        <v>3950</v>
      </c>
      <c r="N7239" s="3">
        <f>'Transaction Data'!$F7239*'Transaction Data'!$L7239</f>
        <v>4345</v>
      </c>
      <c r="O7239" s="3">
        <f>'Transaction Data'!$N7239-'Transaction Data'!$M7239</f>
        <v>395</v>
      </c>
      <c r="P7239" s="2">
        <f>DATEDIF('Transaction Data'!$D7239,'Transaction Data'!$A7239,"y")</f>
        <v>24</v>
      </c>
      <c r="Q7239" s="2" t="str">
        <f>FLOOR('Transaction Data'!$P7239,15)&amp;"-"&amp;FLOOR('Transaction Data'!$P7239,15)+14</f>
        <v>15-29</v>
      </c>
      <c r="R7239" s="2" t="str">
        <f>IF('Transaction Data'!$L7239&lt;=10,"Less Expensive","Expensive")</f>
        <v>Expensive</v>
      </c>
      <c r="S7239" s="4">
        <f>WEEKDAY('Transaction Data'!$A7239)</f>
        <v>5</v>
      </c>
      <c r="T7239" s="2" t="str">
        <f>IF(WEEKDAY('Transaction Data'!$A7239,2)&lt;6,"Weekday","Weekend")</f>
        <v>Weekday</v>
      </c>
    </row>
    <row r="7240" ht="15.75" customHeight="1">
      <c r="A7240" s="1">
        <v>45361.0</v>
      </c>
      <c r="B7240" s="2" t="s">
        <v>6679</v>
      </c>
      <c r="C7240" s="2" t="s">
        <v>54</v>
      </c>
      <c r="D7240" s="1">
        <v>18918.0</v>
      </c>
      <c r="E7240" s="2" t="s">
        <v>63</v>
      </c>
      <c r="F7240" s="2">
        <v>206.0</v>
      </c>
      <c r="G7240" s="2" t="s">
        <v>33</v>
      </c>
      <c r="H7240" s="2" t="s">
        <v>49</v>
      </c>
      <c r="I7240" s="2" t="s">
        <v>25</v>
      </c>
      <c r="J7240" s="2" t="str">
        <f t="array" ref="J7240">XLOOKUP('Transaction Data'!$G7240,Product_Code,Biscuit_Brand)</f>
        <v>Caramel Biscuits</v>
      </c>
      <c r="K7240" s="2">
        <f t="array" ref="K7240">XLOOKUP('Transaction Data'!$G7240,Product_Code,Cost)</f>
        <v>18</v>
      </c>
      <c r="L7240" s="2">
        <f t="array" ref="L7240">XLOOKUP('Transaction Data'!$G7240,Product_Code,Unit_Price)</f>
        <v>22</v>
      </c>
      <c r="M7240" s="3">
        <f>'Transaction Data'!$F7240*'Transaction Data'!$K7240</f>
        <v>3708</v>
      </c>
      <c r="N7240" s="3">
        <f>'Transaction Data'!$F7240*'Transaction Data'!$L7240</f>
        <v>4532</v>
      </c>
      <c r="O7240" s="3">
        <f>'Transaction Data'!$N7240-'Transaction Data'!$M7240</f>
        <v>824</v>
      </c>
      <c r="P7240" s="2">
        <f>DATEDIF('Transaction Data'!$D7240,'Transaction Data'!$A7240,"y")</f>
        <v>72</v>
      </c>
      <c r="Q7240" s="2" t="str">
        <f>FLOOR('Transaction Data'!$P7240,15)&amp;"-"&amp;FLOOR('Transaction Data'!$P7240,15)+14</f>
        <v>60-74</v>
      </c>
      <c r="R7240" s="2" t="str">
        <f>IF('Transaction Data'!$L7240&lt;=10,"Less Expensive","Expensive")</f>
        <v>Expensive</v>
      </c>
      <c r="S7240" s="4">
        <f>WEEKDAY('Transaction Data'!$A7240)</f>
        <v>1</v>
      </c>
      <c r="T7240" s="2" t="str">
        <f>IF(WEEKDAY('Transaction Data'!$A7240,2)&lt;6,"Weekday","Weekend")</f>
        <v>Weekend</v>
      </c>
    </row>
    <row r="7241" ht="15.75" customHeight="1">
      <c r="A7241" s="1">
        <v>45340.0</v>
      </c>
      <c r="B7241" s="2" t="s">
        <v>31</v>
      </c>
      <c r="C7241" s="2" t="s">
        <v>32</v>
      </c>
      <c r="D7241" s="1">
        <v>27880.0</v>
      </c>
      <c r="E7241" s="2" t="s">
        <v>27</v>
      </c>
      <c r="F7241" s="2">
        <v>165.0</v>
      </c>
      <c r="G7241" s="2" t="s">
        <v>33</v>
      </c>
      <c r="H7241" s="2" t="s">
        <v>52</v>
      </c>
      <c r="I7241" s="2" t="s">
        <v>25</v>
      </c>
      <c r="J7241" s="2" t="str">
        <f t="array" ref="J7241">XLOOKUP('Transaction Data'!$G7241,Product_Code,Biscuit_Brand)</f>
        <v>Caramel Biscuits</v>
      </c>
      <c r="K7241" s="2">
        <f t="array" ref="K7241">XLOOKUP('Transaction Data'!$G7241,Product_Code,Cost)</f>
        <v>18</v>
      </c>
      <c r="L7241" s="2">
        <f t="array" ref="L7241">XLOOKUP('Transaction Data'!$G7241,Product_Code,Unit_Price)</f>
        <v>22</v>
      </c>
      <c r="M7241" s="3">
        <f>'Transaction Data'!$F7241*'Transaction Data'!$K7241</f>
        <v>2970</v>
      </c>
      <c r="N7241" s="3">
        <f>'Transaction Data'!$F7241*'Transaction Data'!$L7241</f>
        <v>3630</v>
      </c>
      <c r="O7241" s="3">
        <f>'Transaction Data'!$N7241-'Transaction Data'!$M7241</f>
        <v>660</v>
      </c>
      <c r="P7241" s="2">
        <f>DATEDIF('Transaction Data'!$D7241,'Transaction Data'!$A7241,"y")</f>
        <v>47</v>
      </c>
      <c r="Q7241" s="2" t="str">
        <f>FLOOR('Transaction Data'!$P7241,15)&amp;"-"&amp;FLOOR('Transaction Data'!$P7241,15)+14</f>
        <v>45-59</v>
      </c>
      <c r="R7241" s="2" t="str">
        <f>IF('Transaction Data'!$L7241&lt;=10,"Less Expensive","Expensive")</f>
        <v>Expensive</v>
      </c>
      <c r="S7241" s="4">
        <f>WEEKDAY('Transaction Data'!$A7241)</f>
        <v>1</v>
      </c>
      <c r="T7241" s="2" t="str">
        <f>IF(WEEKDAY('Transaction Data'!$A7241,2)&lt;6,"Weekday","Weekend")</f>
        <v>Weekend</v>
      </c>
    </row>
    <row r="7242" ht="15.75" customHeight="1">
      <c r="A7242" s="1">
        <v>45328.0</v>
      </c>
      <c r="B7242" s="2" t="s">
        <v>31</v>
      </c>
      <c r="C7242" s="2" t="s">
        <v>32</v>
      </c>
      <c r="D7242" s="1">
        <v>18913.0</v>
      </c>
      <c r="E7242" s="2" t="s">
        <v>37</v>
      </c>
      <c r="F7242" s="2">
        <v>435.0</v>
      </c>
      <c r="G7242" s="2" t="s">
        <v>48</v>
      </c>
      <c r="H7242" s="2" t="s">
        <v>49</v>
      </c>
      <c r="I7242" s="2" t="s">
        <v>25</v>
      </c>
      <c r="J7242" s="2" t="str">
        <f t="array" ref="J7242">XLOOKUP('Transaction Data'!$G7242,Product_Code,Biscuit_Brand)</f>
        <v>Lemon Crisps</v>
      </c>
      <c r="K7242" s="2">
        <f t="array" ref="K7242">XLOOKUP('Transaction Data'!$G7242,Product_Code,Cost)</f>
        <v>7</v>
      </c>
      <c r="L7242" s="2">
        <f t="array" ref="L7242">XLOOKUP('Transaction Data'!$G7242,Product_Code,Unit_Price)</f>
        <v>9</v>
      </c>
      <c r="M7242" s="3">
        <f>'Transaction Data'!$F7242*'Transaction Data'!$K7242</f>
        <v>3045</v>
      </c>
      <c r="N7242" s="3">
        <f>'Transaction Data'!$F7242*'Transaction Data'!$L7242</f>
        <v>3915</v>
      </c>
      <c r="O7242" s="3">
        <f>'Transaction Data'!$N7242-'Transaction Data'!$M7242</f>
        <v>870</v>
      </c>
      <c r="P7242" s="2">
        <f>DATEDIF('Transaction Data'!$D7242,'Transaction Data'!$A7242,"y")</f>
        <v>72</v>
      </c>
      <c r="Q7242" s="2" t="str">
        <f>FLOOR('Transaction Data'!$P7242,15)&amp;"-"&amp;FLOOR('Transaction Data'!$P7242,15)+14</f>
        <v>60-74</v>
      </c>
      <c r="R7242" s="2" t="str">
        <f>IF('Transaction Data'!$L7242&lt;=10,"Less Expensive","Expensive")</f>
        <v>Less Expensive</v>
      </c>
      <c r="S7242" s="4">
        <f>WEEKDAY('Transaction Data'!$A7242)</f>
        <v>3</v>
      </c>
      <c r="T7242" s="2" t="str">
        <f>IF(WEEKDAY('Transaction Data'!$A7242,2)&lt;6,"Weekday","Weekend")</f>
        <v>Weekday</v>
      </c>
    </row>
    <row r="7243" ht="15.75" customHeight="1">
      <c r="A7243" s="1">
        <v>45456.0</v>
      </c>
      <c r="B7243" s="2" t="s">
        <v>31</v>
      </c>
      <c r="C7243" s="2" t="s">
        <v>32</v>
      </c>
      <c r="D7243" s="1">
        <v>19162.0</v>
      </c>
      <c r="E7243" s="2" t="s">
        <v>37</v>
      </c>
      <c r="F7243" s="2">
        <v>343.0</v>
      </c>
      <c r="G7243" s="2" t="s">
        <v>23</v>
      </c>
      <c r="H7243" s="2" t="s">
        <v>52</v>
      </c>
      <c r="I7243" s="2" t="s">
        <v>25</v>
      </c>
      <c r="J7243" s="2" t="str">
        <f t="array" ref="J7243">XLOOKUP('Transaction Data'!$G7243,Product_Code,Biscuit_Brand)</f>
        <v>Cinnamon Swirls</v>
      </c>
      <c r="K7243" s="2">
        <f t="array" ref="K7243">XLOOKUP('Transaction Data'!$G7243,Product_Code,Cost)</f>
        <v>10</v>
      </c>
      <c r="L7243" s="2">
        <f t="array" ref="L7243">XLOOKUP('Transaction Data'!$G7243,Product_Code,Unit_Price)</f>
        <v>14</v>
      </c>
      <c r="M7243" s="3">
        <f>'Transaction Data'!$F7243*'Transaction Data'!$K7243</f>
        <v>3430</v>
      </c>
      <c r="N7243" s="3">
        <f>'Transaction Data'!$F7243*'Transaction Data'!$L7243</f>
        <v>4802</v>
      </c>
      <c r="O7243" s="3">
        <f>'Transaction Data'!$N7243-'Transaction Data'!$M7243</f>
        <v>1372</v>
      </c>
      <c r="P7243" s="2">
        <f>DATEDIF('Transaction Data'!$D7243,'Transaction Data'!$A7243,"y")</f>
        <v>71</v>
      </c>
      <c r="Q7243" s="2" t="str">
        <f>FLOOR('Transaction Data'!$P7243,15)&amp;"-"&amp;FLOOR('Transaction Data'!$P7243,15)+14</f>
        <v>60-74</v>
      </c>
      <c r="R7243" s="2" t="str">
        <f>IF('Transaction Data'!$L7243&lt;=10,"Less Expensive","Expensive")</f>
        <v>Expensive</v>
      </c>
      <c r="S7243" s="4">
        <f>WEEKDAY('Transaction Data'!$A7243)</f>
        <v>5</v>
      </c>
      <c r="T7243" s="2" t="str">
        <f>IF(WEEKDAY('Transaction Data'!$A7243,2)&lt;6,"Weekday","Weekend")</f>
        <v>Weekday</v>
      </c>
    </row>
    <row r="7244" ht="15.75" customHeight="1">
      <c r="A7244" s="1">
        <v>45433.0</v>
      </c>
      <c r="B7244" s="2" t="s">
        <v>31</v>
      </c>
      <c r="C7244" s="2" t="s">
        <v>32</v>
      </c>
      <c r="D7244" s="1">
        <v>16351.0</v>
      </c>
      <c r="E7244" s="2" t="s">
        <v>22</v>
      </c>
      <c r="F7244" s="2">
        <v>212.0</v>
      </c>
      <c r="G7244" s="2" t="s">
        <v>23</v>
      </c>
      <c r="H7244" s="2" t="s">
        <v>52</v>
      </c>
      <c r="I7244" s="2" t="s">
        <v>25</v>
      </c>
      <c r="J7244" s="2" t="str">
        <f t="array" ref="J7244">XLOOKUP('Transaction Data'!$G7244,Product_Code,Biscuit_Brand)</f>
        <v>Cinnamon Swirls</v>
      </c>
      <c r="K7244" s="2">
        <f t="array" ref="K7244">XLOOKUP('Transaction Data'!$G7244,Product_Code,Cost)</f>
        <v>10</v>
      </c>
      <c r="L7244" s="2">
        <f t="array" ref="L7244">XLOOKUP('Transaction Data'!$G7244,Product_Code,Unit_Price)</f>
        <v>14</v>
      </c>
      <c r="M7244" s="3">
        <f>'Transaction Data'!$F7244*'Transaction Data'!$K7244</f>
        <v>2120</v>
      </c>
      <c r="N7244" s="3">
        <f>'Transaction Data'!$F7244*'Transaction Data'!$L7244</f>
        <v>2968</v>
      </c>
      <c r="O7244" s="3">
        <f>'Transaction Data'!$N7244-'Transaction Data'!$M7244</f>
        <v>848</v>
      </c>
      <c r="P7244" s="2">
        <f>DATEDIF('Transaction Data'!$D7244,'Transaction Data'!$A7244,"y")</f>
        <v>79</v>
      </c>
      <c r="Q7244" s="2" t="str">
        <f>FLOOR('Transaction Data'!$P7244,15)&amp;"-"&amp;FLOOR('Transaction Data'!$P7244,15)+14</f>
        <v>75-89</v>
      </c>
      <c r="R7244" s="2" t="str">
        <f>IF('Transaction Data'!$L7244&lt;=10,"Less Expensive","Expensive")</f>
        <v>Expensive</v>
      </c>
      <c r="S7244" s="4">
        <f>WEEKDAY('Transaction Data'!$A7244)</f>
        <v>3</v>
      </c>
      <c r="T7244" s="2" t="str">
        <f>IF(WEEKDAY('Transaction Data'!$A7244,2)&lt;6,"Weekday","Weekend")</f>
        <v>Weekday</v>
      </c>
    </row>
    <row r="7245" ht="15.75" customHeight="1">
      <c r="A7245" s="1">
        <v>45481.0</v>
      </c>
      <c r="B7245" s="2" t="s">
        <v>31</v>
      </c>
      <c r="C7245" s="2" t="s">
        <v>32</v>
      </c>
      <c r="D7245" s="1">
        <v>27440.0</v>
      </c>
      <c r="E7245" s="2" t="s">
        <v>63</v>
      </c>
      <c r="F7245" s="2">
        <v>360.0</v>
      </c>
      <c r="G7245" s="2" t="s">
        <v>44</v>
      </c>
      <c r="H7245" s="2" t="s">
        <v>45</v>
      </c>
      <c r="I7245" s="2" t="s">
        <v>25</v>
      </c>
      <c r="J7245" s="2" t="str">
        <f t="array" ref="J7245">XLOOKUP('Transaction Data'!$G7245,Product_Code,Biscuit_Brand)</f>
        <v>Butter Crunch</v>
      </c>
      <c r="K7245" s="2">
        <f t="array" ref="K7245">XLOOKUP('Transaction Data'!$G7245,Product_Code,Cost)</f>
        <v>10</v>
      </c>
      <c r="L7245" s="2">
        <f t="array" ref="L7245">XLOOKUP('Transaction Data'!$G7245,Product_Code,Unit_Price)</f>
        <v>11</v>
      </c>
      <c r="M7245" s="3">
        <f>'Transaction Data'!$F7245*'Transaction Data'!$K7245</f>
        <v>3600</v>
      </c>
      <c r="N7245" s="3">
        <f>'Transaction Data'!$F7245*'Transaction Data'!$L7245</f>
        <v>3960</v>
      </c>
      <c r="O7245" s="3">
        <f>'Transaction Data'!$N7245-'Transaction Data'!$M7245</f>
        <v>360</v>
      </c>
      <c r="P7245" s="2">
        <f>DATEDIF('Transaction Data'!$D7245,'Transaction Data'!$A7245,"y")</f>
        <v>49</v>
      </c>
      <c r="Q7245" s="2" t="str">
        <f>FLOOR('Transaction Data'!$P7245,15)&amp;"-"&amp;FLOOR('Transaction Data'!$P7245,15)+14</f>
        <v>45-59</v>
      </c>
      <c r="R7245" s="2" t="str">
        <f>IF('Transaction Data'!$L7245&lt;=10,"Less Expensive","Expensive")</f>
        <v>Expensive</v>
      </c>
      <c r="S7245" s="4">
        <f>WEEKDAY('Transaction Data'!$A7245)</f>
        <v>2</v>
      </c>
      <c r="T7245" s="2" t="str">
        <f>IF(WEEKDAY('Transaction Data'!$A7245,2)&lt;6,"Weekday","Weekend")</f>
        <v>Weekday</v>
      </c>
    </row>
    <row r="7246" ht="15.75" customHeight="1">
      <c r="A7246" s="1">
        <v>45313.0</v>
      </c>
      <c r="B7246" s="2" t="s">
        <v>6680</v>
      </c>
      <c r="C7246" s="2" t="s">
        <v>72</v>
      </c>
      <c r="D7246" s="1">
        <v>31814.0</v>
      </c>
      <c r="E7246" s="2" t="s">
        <v>63</v>
      </c>
      <c r="F7246" s="2">
        <v>326.0</v>
      </c>
      <c r="G7246" s="2" t="s">
        <v>28</v>
      </c>
      <c r="H7246" s="2" t="s">
        <v>49</v>
      </c>
      <c r="I7246" s="2" t="s">
        <v>25</v>
      </c>
      <c r="J7246" s="2" t="str">
        <f t="array" ref="J7246">XLOOKUP('Transaction Data'!$G7246,Product_Code,Biscuit_Brand)</f>
        <v>Shortbread</v>
      </c>
      <c r="K7246" s="2">
        <f t="array" ref="K7246">XLOOKUP('Transaction Data'!$G7246,Product_Code,Cost)</f>
        <v>10</v>
      </c>
      <c r="L7246" s="2">
        <f t="array" ref="L7246">XLOOKUP('Transaction Data'!$G7246,Product_Code,Unit_Price)</f>
        <v>45</v>
      </c>
      <c r="M7246" s="3">
        <f>'Transaction Data'!$F7246*'Transaction Data'!$K7246</f>
        <v>3260</v>
      </c>
      <c r="N7246" s="3">
        <f>'Transaction Data'!$F7246*'Transaction Data'!$L7246</f>
        <v>14670</v>
      </c>
      <c r="O7246" s="3">
        <f>'Transaction Data'!$N7246-'Transaction Data'!$M7246</f>
        <v>11410</v>
      </c>
      <c r="P7246" s="2">
        <f>DATEDIF('Transaction Data'!$D7246,'Transaction Data'!$A7246,"y")</f>
        <v>36</v>
      </c>
      <c r="Q7246" s="2" t="str">
        <f>FLOOR('Transaction Data'!$P7246,15)&amp;"-"&amp;FLOOR('Transaction Data'!$P7246,15)+14</f>
        <v>30-44</v>
      </c>
      <c r="R7246" s="2" t="str">
        <f>IF('Transaction Data'!$L7246&lt;=10,"Less Expensive","Expensive")</f>
        <v>Expensive</v>
      </c>
      <c r="S7246" s="4">
        <f>WEEKDAY('Transaction Data'!$A7246)</f>
        <v>2</v>
      </c>
      <c r="T7246" s="2" t="str">
        <f>IF(WEEKDAY('Transaction Data'!$A7246,2)&lt;6,"Weekday","Weekend")</f>
        <v>Weekday</v>
      </c>
    </row>
    <row r="7247" ht="15.75" customHeight="1">
      <c r="A7247" s="1">
        <v>45352.0</v>
      </c>
      <c r="B7247" s="2" t="s">
        <v>6681</v>
      </c>
      <c r="C7247" s="2" t="s">
        <v>69</v>
      </c>
      <c r="D7247" s="1">
        <v>17671.0</v>
      </c>
      <c r="E7247" s="2" t="s">
        <v>37</v>
      </c>
      <c r="F7247" s="2">
        <v>224.0</v>
      </c>
      <c r="G7247" s="2" t="s">
        <v>38</v>
      </c>
      <c r="H7247" s="2" t="s">
        <v>52</v>
      </c>
      <c r="I7247" s="2" t="s">
        <v>25</v>
      </c>
      <c r="J7247" s="2" t="str">
        <f t="array" ref="J7247">XLOOKUP('Transaction Data'!$G7247,Product_Code,Biscuit_Brand)</f>
        <v>Ginger Snaps</v>
      </c>
      <c r="K7247" s="2">
        <f t="array" ref="K7247">XLOOKUP('Transaction Data'!$G7247,Product_Code,Cost)</f>
        <v>14</v>
      </c>
      <c r="L7247" s="2">
        <f t="array" ref="L7247">XLOOKUP('Transaction Data'!$G7247,Product_Code,Unit_Price)</f>
        <v>28</v>
      </c>
      <c r="M7247" s="3">
        <f>'Transaction Data'!$F7247*'Transaction Data'!$K7247</f>
        <v>3136</v>
      </c>
      <c r="N7247" s="3">
        <f>'Transaction Data'!$F7247*'Transaction Data'!$L7247</f>
        <v>6272</v>
      </c>
      <c r="O7247" s="3">
        <f>'Transaction Data'!$N7247-'Transaction Data'!$M7247</f>
        <v>3136</v>
      </c>
      <c r="P7247" s="2">
        <f>DATEDIF('Transaction Data'!$D7247,'Transaction Data'!$A7247,"y")</f>
        <v>75</v>
      </c>
      <c r="Q7247" s="2" t="str">
        <f>FLOOR('Transaction Data'!$P7247,15)&amp;"-"&amp;FLOOR('Transaction Data'!$P7247,15)+14</f>
        <v>75-89</v>
      </c>
      <c r="R7247" s="2" t="str">
        <f>IF('Transaction Data'!$L7247&lt;=10,"Less Expensive","Expensive")</f>
        <v>Expensive</v>
      </c>
      <c r="S7247" s="4">
        <f>WEEKDAY('Transaction Data'!$A7247)</f>
        <v>6</v>
      </c>
      <c r="T7247" s="2" t="str">
        <f>IF(WEEKDAY('Transaction Data'!$A7247,2)&lt;6,"Weekday","Weekend")</f>
        <v>Weekday</v>
      </c>
    </row>
    <row r="7248" ht="15.75" customHeight="1">
      <c r="A7248" s="1">
        <v>45438.0</v>
      </c>
      <c r="B7248" s="2" t="s">
        <v>6682</v>
      </c>
      <c r="C7248" s="2" t="s">
        <v>32</v>
      </c>
      <c r="D7248" s="1">
        <v>32631.0</v>
      </c>
      <c r="E7248" s="2" t="s">
        <v>63</v>
      </c>
      <c r="F7248" s="2">
        <v>379.0</v>
      </c>
      <c r="G7248" s="2" t="s">
        <v>57</v>
      </c>
      <c r="H7248" s="2" t="s">
        <v>49</v>
      </c>
      <c r="I7248" s="2" t="s">
        <v>25</v>
      </c>
      <c r="J7248" s="2" t="str">
        <f t="array" ref="J7248">XLOOKUP('Transaction Data'!$G7248,Product_Code,Biscuit_Brand)</f>
        <v>Oatmeal Cookies</v>
      </c>
      <c r="K7248" s="2">
        <f t="array" ref="K7248">XLOOKUP('Transaction Data'!$G7248,Product_Code,Cost)</f>
        <v>19</v>
      </c>
      <c r="L7248" s="2">
        <f t="array" ref="L7248">XLOOKUP('Transaction Data'!$G7248,Product_Code,Unit_Price)</f>
        <v>23</v>
      </c>
      <c r="M7248" s="3">
        <f>'Transaction Data'!$F7248*'Transaction Data'!$K7248</f>
        <v>7201</v>
      </c>
      <c r="N7248" s="3">
        <f>'Transaction Data'!$F7248*'Transaction Data'!$L7248</f>
        <v>8717</v>
      </c>
      <c r="O7248" s="3">
        <f>'Transaction Data'!$N7248-'Transaction Data'!$M7248</f>
        <v>1516</v>
      </c>
      <c r="P7248" s="2">
        <f>DATEDIF('Transaction Data'!$D7248,'Transaction Data'!$A7248,"y")</f>
        <v>35</v>
      </c>
      <c r="Q7248" s="2" t="str">
        <f>FLOOR('Transaction Data'!$P7248,15)&amp;"-"&amp;FLOOR('Transaction Data'!$P7248,15)+14</f>
        <v>30-44</v>
      </c>
      <c r="R7248" s="2" t="str">
        <f>IF('Transaction Data'!$L7248&lt;=10,"Less Expensive","Expensive")</f>
        <v>Expensive</v>
      </c>
      <c r="S7248" s="4">
        <f>WEEKDAY('Transaction Data'!$A7248)</f>
        <v>1</v>
      </c>
      <c r="T7248" s="2" t="str">
        <f>IF(WEEKDAY('Transaction Data'!$A7248,2)&lt;6,"Weekday","Weekend")</f>
        <v>Weekend</v>
      </c>
    </row>
    <row r="7249" ht="15.75" customHeight="1">
      <c r="A7249" s="1">
        <v>45336.0</v>
      </c>
      <c r="B7249" s="2" t="s">
        <v>6683</v>
      </c>
      <c r="C7249" s="2" t="s">
        <v>47</v>
      </c>
      <c r="D7249" s="1">
        <v>29974.0</v>
      </c>
      <c r="E7249" s="2" t="s">
        <v>22</v>
      </c>
      <c r="F7249" s="2">
        <v>152.0</v>
      </c>
      <c r="G7249" s="2" t="s">
        <v>33</v>
      </c>
      <c r="H7249" s="2" t="s">
        <v>52</v>
      </c>
      <c r="I7249" s="2" t="s">
        <v>25</v>
      </c>
      <c r="J7249" s="2" t="str">
        <f t="array" ref="J7249">XLOOKUP('Transaction Data'!$G7249,Product_Code,Biscuit_Brand)</f>
        <v>Caramel Biscuits</v>
      </c>
      <c r="K7249" s="2">
        <f t="array" ref="K7249">XLOOKUP('Transaction Data'!$G7249,Product_Code,Cost)</f>
        <v>18</v>
      </c>
      <c r="L7249" s="2">
        <f t="array" ref="L7249">XLOOKUP('Transaction Data'!$G7249,Product_Code,Unit_Price)</f>
        <v>22</v>
      </c>
      <c r="M7249" s="3">
        <f>'Transaction Data'!$F7249*'Transaction Data'!$K7249</f>
        <v>2736</v>
      </c>
      <c r="N7249" s="3">
        <f>'Transaction Data'!$F7249*'Transaction Data'!$L7249</f>
        <v>3344</v>
      </c>
      <c r="O7249" s="3">
        <f>'Transaction Data'!$N7249-'Transaction Data'!$M7249</f>
        <v>608</v>
      </c>
      <c r="P7249" s="2">
        <f>DATEDIF('Transaction Data'!$D7249,'Transaction Data'!$A7249,"y")</f>
        <v>42</v>
      </c>
      <c r="Q7249" s="2" t="str">
        <f>FLOOR('Transaction Data'!$P7249,15)&amp;"-"&amp;FLOOR('Transaction Data'!$P7249,15)+14</f>
        <v>30-44</v>
      </c>
      <c r="R7249" s="2" t="str">
        <f>IF('Transaction Data'!$L7249&lt;=10,"Less Expensive","Expensive")</f>
        <v>Expensive</v>
      </c>
      <c r="S7249" s="4">
        <f>WEEKDAY('Transaction Data'!$A7249)</f>
        <v>4</v>
      </c>
      <c r="T7249" s="2" t="str">
        <f>IF(WEEKDAY('Transaction Data'!$A7249,2)&lt;6,"Weekday","Weekend")</f>
        <v>Weekday</v>
      </c>
    </row>
    <row r="7250" ht="15.75" customHeight="1">
      <c r="A7250" s="1">
        <v>45377.0</v>
      </c>
      <c r="B7250" s="2" t="s">
        <v>31</v>
      </c>
      <c r="C7250" s="2" t="s">
        <v>32</v>
      </c>
      <c r="D7250" s="1">
        <v>38350.0</v>
      </c>
      <c r="E7250" s="2" t="s">
        <v>27</v>
      </c>
      <c r="F7250" s="2">
        <v>224.0</v>
      </c>
      <c r="G7250" s="2" t="s">
        <v>48</v>
      </c>
      <c r="H7250" s="2" t="s">
        <v>34</v>
      </c>
      <c r="I7250" s="2" t="s">
        <v>25</v>
      </c>
      <c r="J7250" s="2" t="str">
        <f t="array" ref="J7250">XLOOKUP('Transaction Data'!$G7250,Product_Code,Biscuit_Brand)</f>
        <v>Lemon Crisps</v>
      </c>
      <c r="K7250" s="2">
        <f t="array" ref="K7250">XLOOKUP('Transaction Data'!$G7250,Product_Code,Cost)</f>
        <v>7</v>
      </c>
      <c r="L7250" s="2">
        <f t="array" ref="L7250">XLOOKUP('Transaction Data'!$G7250,Product_Code,Unit_Price)</f>
        <v>9</v>
      </c>
      <c r="M7250" s="3">
        <f>'Transaction Data'!$F7250*'Transaction Data'!$K7250</f>
        <v>1568</v>
      </c>
      <c r="N7250" s="3">
        <f>'Transaction Data'!$F7250*'Transaction Data'!$L7250</f>
        <v>2016</v>
      </c>
      <c r="O7250" s="3">
        <f>'Transaction Data'!$N7250-'Transaction Data'!$M7250</f>
        <v>448</v>
      </c>
      <c r="P7250" s="2">
        <f>DATEDIF('Transaction Data'!$D7250,'Transaction Data'!$A7250,"y")</f>
        <v>19</v>
      </c>
      <c r="Q7250" s="2" t="str">
        <f>FLOOR('Transaction Data'!$P7250,15)&amp;"-"&amp;FLOOR('Transaction Data'!$P7250,15)+14</f>
        <v>15-29</v>
      </c>
      <c r="R7250" s="2" t="str">
        <f>IF('Transaction Data'!$L7250&lt;=10,"Less Expensive","Expensive")</f>
        <v>Less Expensive</v>
      </c>
      <c r="S7250" s="4">
        <f>WEEKDAY('Transaction Data'!$A7250)</f>
        <v>3</v>
      </c>
      <c r="T7250" s="2" t="str">
        <f>IF(WEEKDAY('Transaction Data'!$A7250,2)&lt;6,"Weekday","Weekend")</f>
        <v>Weekday</v>
      </c>
    </row>
    <row r="7251" ht="15.75" customHeight="1">
      <c r="A7251" s="1">
        <v>45451.0</v>
      </c>
      <c r="B7251" s="2" t="s">
        <v>31</v>
      </c>
      <c r="C7251" s="2" t="s">
        <v>32</v>
      </c>
      <c r="D7251" s="1">
        <v>32991.0</v>
      </c>
      <c r="E7251" s="2" t="s">
        <v>22</v>
      </c>
      <c r="F7251" s="2">
        <v>113.0</v>
      </c>
      <c r="G7251" s="2" t="s">
        <v>44</v>
      </c>
      <c r="H7251" s="2" t="s">
        <v>34</v>
      </c>
      <c r="I7251" s="2" t="s">
        <v>25</v>
      </c>
      <c r="J7251" s="2" t="str">
        <f t="array" ref="J7251">XLOOKUP('Transaction Data'!$G7251,Product_Code,Biscuit_Brand)</f>
        <v>Butter Crunch</v>
      </c>
      <c r="K7251" s="2">
        <f t="array" ref="K7251">XLOOKUP('Transaction Data'!$G7251,Product_Code,Cost)</f>
        <v>10</v>
      </c>
      <c r="L7251" s="2">
        <f t="array" ref="L7251">XLOOKUP('Transaction Data'!$G7251,Product_Code,Unit_Price)</f>
        <v>11</v>
      </c>
      <c r="M7251" s="3">
        <f>'Transaction Data'!$F7251*'Transaction Data'!$K7251</f>
        <v>1130</v>
      </c>
      <c r="N7251" s="3">
        <f>'Transaction Data'!$F7251*'Transaction Data'!$L7251</f>
        <v>1243</v>
      </c>
      <c r="O7251" s="3">
        <f>'Transaction Data'!$N7251-'Transaction Data'!$M7251</f>
        <v>113</v>
      </c>
      <c r="P7251" s="2">
        <f>DATEDIF('Transaction Data'!$D7251,'Transaction Data'!$A7251,"y")</f>
        <v>34</v>
      </c>
      <c r="Q7251" s="2" t="str">
        <f>FLOOR('Transaction Data'!$P7251,15)&amp;"-"&amp;FLOOR('Transaction Data'!$P7251,15)+14</f>
        <v>30-44</v>
      </c>
      <c r="R7251" s="2" t="str">
        <f>IF('Transaction Data'!$L7251&lt;=10,"Less Expensive","Expensive")</f>
        <v>Expensive</v>
      </c>
      <c r="S7251" s="4">
        <f>WEEKDAY('Transaction Data'!$A7251)</f>
        <v>7</v>
      </c>
      <c r="T7251" s="2" t="str">
        <f>IF(WEEKDAY('Transaction Data'!$A7251,2)&lt;6,"Weekday","Weekend")</f>
        <v>Weekend</v>
      </c>
    </row>
    <row r="7252" ht="15.75" customHeight="1">
      <c r="A7252" s="1">
        <v>45497.0</v>
      </c>
      <c r="B7252" s="2" t="s">
        <v>31</v>
      </c>
      <c r="C7252" s="2" t="s">
        <v>32</v>
      </c>
      <c r="D7252" s="1">
        <v>38670.0</v>
      </c>
      <c r="E7252" s="2" t="s">
        <v>27</v>
      </c>
      <c r="F7252" s="2">
        <v>91.0</v>
      </c>
      <c r="G7252" s="2" t="s">
        <v>48</v>
      </c>
      <c r="H7252" s="2" t="s">
        <v>39</v>
      </c>
      <c r="I7252" s="2" t="s">
        <v>25</v>
      </c>
      <c r="J7252" s="2" t="str">
        <f t="array" ref="J7252">XLOOKUP('Transaction Data'!$G7252,Product_Code,Biscuit_Brand)</f>
        <v>Lemon Crisps</v>
      </c>
      <c r="K7252" s="2">
        <f t="array" ref="K7252">XLOOKUP('Transaction Data'!$G7252,Product_Code,Cost)</f>
        <v>7</v>
      </c>
      <c r="L7252" s="2">
        <f t="array" ref="L7252">XLOOKUP('Transaction Data'!$G7252,Product_Code,Unit_Price)</f>
        <v>9</v>
      </c>
      <c r="M7252" s="3">
        <f>'Transaction Data'!$F7252*'Transaction Data'!$K7252</f>
        <v>637</v>
      </c>
      <c r="N7252" s="3">
        <f>'Transaction Data'!$F7252*'Transaction Data'!$L7252</f>
        <v>819</v>
      </c>
      <c r="O7252" s="3">
        <f>'Transaction Data'!$N7252-'Transaction Data'!$M7252</f>
        <v>182</v>
      </c>
      <c r="P7252" s="2">
        <f>DATEDIF('Transaction Data'!$D7252,'Transaction Data'!$A7252,"y")</f>
        <v>18</v>
      </c>
      <c r="Q7252" s="2" t="str">
        <f>FLOOR('Transaction Data'!$P7252,15)&amp;"-"&amp;FLOOR('Transaction Data'!$P7252,15)+14</f>
        <v>15-29</v>
      </c>
      <c r="R7252" s="2" t="str">
        <f>IF('Transaction Data'!$L7252&lt;=10,"Less Expensive","Expensive")</f>
        <v>Less Expensive</v>
      </c>
      <c r="S7252" s="4">
        <f>WEEKDAY('Transaction Data'!$A7252)</f>
        <v>4</v>
      </c>
      <c r="T7252" s="2" t="str">
        <f>IF(WEEKDAY('Transaction Data'!$A7252,2)&lt;6,"Weekday","Weekend")</f>
        <v>Weekday</v>
      </c>
    </row>
    <row r="7253" ht="15.75" customHeight="1">
      <c r="A7253" s="1">
        <v>45419.0</v>
      </c>
      <c r="B7253" s="2" t="s">
        <v>31</v>
      </c>
      <c r="C7253" s="2" t="s">
        <v>32</v>
      </c>
      <c r="D7253" s="1">
        <v>32123.0</v>
      </c>
      <c r="E7253" s="2" t="s">
        <v>27</v>
      </c>
      <c r="F7253" s="2">
        <v>466.0</v>
      </c>
      <c r="G7253" s="2" t="s">
        <v>23</v>
      </c>
      <c r="H7253" s="2" t="s">
        <v>42</v>
      </c>
      <c r="I7253" s="2" t="s">
        <v>25</v>
      </c>
      <c r="J7253" s="2" t="str">
        <f t="array" ref="J7253">XLOOKUP('Transaction Data'!$G7253,Product_Code,Biscuit_Brand)</f>
        <v>Cinnamon Swirls</v>
      </c>
      <c r="K7253" s="2">
        <f t="array" ref="K7253">XLOOKUP('Transaction Data'!$G7253,Product_Code,Cost)</f>
        <v>10</v>
      </c>
      <c r="L7253" s="2">
        <f t="array" ref="L7253">XLOOKUP('Transaction Data'!$G7253,Product_Code,Unit_Price)</f>
        <v>14</v>
      </c>
      <c r="M7253" s="3">
        <f>'Transaction Data'!$F7253*'Transaction Data'!$K7253</f>
        <v>4660</v>
      </c>
      <c r="N7253" s="3">
        <f>'Transaction Data'!$F7253*'Transaction Data'!$L7253</f>
        <v>6524</v>
      </c>
      <c r="O7253" s="3">
        <f>'Transaction Data'!$N7253-'Transaction Data'!$M7253</f>
        <v>1864</v>
      </c>
      <c r="P7253" s="2">
        <f>DATEDIF('Transaction Data'!$D7253,'Transaction Data'!$A7253,"y")</f>
        <v>36</v>
      </c>
      <c r="Q7253" s="2" t="str">
        <f>FLOOR('Transaction Data'!$P7253,15)&amp;"-"&amp;FLOOR('Transaction Data'!$P7253,15)+14</f>
        <v>30-44</v>
      </c>
      <c r="R7253" s="2" t="str">
        <f>IF('Transaction Data'!$L7253&lt;=10,"Less Expensive","Expensive")</f>
        <v>Expensive</v>
      </c>
      <c r="S7253" s="4">
        <f>WEEKDAY('Transaction Data'!$A7253)</f>
        <v>3</v>
      </c>
      <c r="T7253" s="2" t="str">
        <f>IF(WEEKDAY('Transaction Data'!$A7253,2)&lt;6,"Weekday","Weekend")</f>
        <v>Weekday</v>
      </c>
    </row>
    <row r="7254" ht="15.75" customHeight="1">
      <c r="A7254" s="1">
        <v>45311.0</v>
      </c>
      <c r="B7254" s="2" t="s">
        <v>31</v>
      </c>
      <c r="C7254" s="2" t="s">
        <v>32</v>
      </c>
      <c r="D7254" s="1">
        <v>22573.0</v>
      </c>
      <c r="E7254" s="2" t="s">
        <v>63</v>
      </c>
      <c r="F7254" s="2">
        <v>350.0</v>
      </c>
      <c r="G7254" s="2" t="s">
        <v>60</v>
      </c>
      <c r="H7254" s="2" t="s">
        <v>45</v>
      </c>
      <c r="I7254" s="2" t="s">
        <v>25</v>
      </c>
      <c r="J7254" s="2" t="str">
        <f t="array" ref="J7254">XLOOKUP('Transaction Data'!$G7254,Product_Code,Biscuit_Brand)</f>
        <v>Peanut Butter Bites</v>
      </c>
      <c r="K7254" s="2">
        <f t="array" ref="K7254">XLOOKUP('Transaction Data'!$G7254,Product_Code,Cost)</f>
        <v>5</v>
      </c>
      <c r="L7254" s="2">
        <f t="array" ref="L7254">XLOOKUP('Transaction Data'!$G7254,Product_Code,Unit_Price)</f>
        <v>7</v>
      </c>
      <c r="M7254" s="3">
        <f>'Transaction Data'!$F7254*'Transaction Data'!$K7254</f>
        <v>1750</v>
      </c>
      <c r="N7254" s="3">
        <f>'Transaction Data'!$F7254*'Transaction Data'!$L7254</f>
        <v>2450</v>
      </c>
      <c r="O7254" s="3">
        <f>'Transaction Data'!$N7254-'Transaction Data'!$M7254</f>
        <v>700</v>
      </c>
      <c r="P7254" s="2">
        <f>DATEDIF('Transaction Data'!$D7254,'Transaction Data'!$A7254,"y")</f>
        <v>62</v>
      </c>
      <c r="Q7254" s="2" t="str">
        <f>FLOOR('Transaction Data'!$P7254,15)&amp;"-"&amp;FLOOR('Transaction Data'!$P7254,15)+14</f>
        <v>60-74</v>
      </c>
      <c r="R7254" s="2" t="str">
        <f>IF('Transaction Data'!$L7254&lt;=10,"Less Expensive","Expensive")</f>
        <v>Less Expensive</v>
      </c>
      <c r="S7254" s="4">
        <f>WEEKDAY('Transaction Data'!$A7254)</f>
        <v>7</v>
      </c>
      <c r="T7254" s="2" t="str">
        <f>IF(WEEKDAY('Transaction Data'!$A7254,2)&lt;6,"Weekday","Weekend")</f>
        <v>Weekend</v>
      </c>
    </row>
    <row r="7255" ht="15.75" customHeight="1">
      <c r="A7255" s="1">
        <v>45388.0</v>
      </c>
      <c r="B7255" s="2" t="s">
        <v>6684</v>
      </c>
      <c r="C7255" s="2" t="s">
        <v>21</v>
      </c>
      <c r="D7255" s="1">
        <v>27909.0</v>
      </c>
      <c r="E7255" s="2" t="s">
        <v>27</v>
      </c>
      <c r="F7255" s="2">
        <v>462.0</v>
      </c>
      <c r="G7255" s="2" t="s">
        <v>38</v>
      </c>
      <c r="H7255" s="2" t="s">
        <v>49</v>
      </c>
      <c r="I7255" s="2" t="s">
        <v>25</v>
      </c>
      <c r="J7255" s="2" t="str">
        <f t="array" ref="J7255">XLOOKUP('Transaction Data'!$G7255,Product_Code,Biscuit_Brand)</f>
        <v>Ginger Snaps</v>
      </c>
      <c r="K7255" s="2">
        <f t="array" ref="K7255">XLOOKUP('Transaction Data'!$G7255,Product_Code,Cost)</f>
        <v>14</v>
      </c>
      <c r="L7255" s="2">
        <f t="array" ref="L7255">XLOOKUP('Transaction Data'!$G7255,Product_Code,Unit_Price)</f>
        <v>28</v>
      </c>
      <c r="M7255" s="3">
        <f>'Transaction Data'!$F7255*'Transaction Data'!$K7255</f>
        <v>6468</v>
      </c>
      <c r="N7255" s="3">
        <f>'Transaction Data'!$F7255*'Transaction Data'!$L7255</f>
        <v>12936</v>
      </c>
      <c r="O7255" s="3">
        <f>'Transaction Data'!$N7255-'Transaction Data'!$M7255</f>
        <v>6468</v>
      </c>
      <c r="P7255" s="2">
        <f>DATEDIF('Transaction Data'!$D7255,'Transaction Data'!$A7255,"y")</f>
        <v>47</v>
      </c>
      <c r="Q7255" s="2" t="str">
        <f>FLOOR('Transaction Data'!$P7255,15)&amp;"-"&amp;FLOOR('Transaction Data'!$P7255,15)+14</f>
        <v>45-59</v>
      </c>
      <c r="R7255" s="2" t="str">
        <f>IF('Transaction Data'!$L7255&lt;=10,"Less Expensive","Expensive")</f>
        <v>Expensive</v>
      </c>
      <c r="S7255" s="4">
        <f>WEEKDAY('Transaction Data'!$A7255)</f>
        <v>7</v>
      </c>
      <c r="T7255" s="2" t="str">
        <f>IF(WEEKDAY('Transaction Data'!$A7255,2)&lt;6,"Weekday","Weekend")</f>
        <v>Weekend</v>
      </c>
    </row>
    <row r="7256" ht="15.75" customHeight="1">
      <c r="A7256" s="1">
        <v>45345.0</v>
      </c>
      <c r="B7256" s="2" t="s">
        <v>6685</v>
      </c>
      <c r="C7256" s="2" t="s">
        <v>21</v>
      </c>
      <c r="D7256" s="1">
        <v>38230.0</v>
      </c>
      <c r="E7256" s="2" t="s">
        <v>37</v>
      </c>
      <c r="F7256" s="2">
        <v>497.0</v>
      </c>
      <c r="G7256" s="2" t="s">
        <v>57</v>
      </c>
      <c r="H7256" s="2" t="s">
        <v>52</v>
      </c>
      <c r="I7256" s="2" t="s">
        <v>25</v>
      </c>
      <c r="J7256" s="2" t="str">
        <f t="array" ref="J7256">XLOOKUP('Transaction Data'!$G7256,Product_Code,Biscuit_Brand)</f>
        <v>Oatmeal Cookies</v>
      </c>
      <c r="K7256" s="2">
        <f t="array" ref="K7256">XLOOKUP('Transaction Data'!$G7256,Product_Code,Cost)</f>
        <v>19</v>
      </c>
      <c r="L7256" s="2">
        <f t="array" ref="L7256">XLOOKUP('Transaction Data'!$G7256,Product_Code,Unit_Price)</f>
        <v>23</v>
      </c>
      <c r="M7256" s="3">
        <f>'Transaction Data'!$F7256*'Transaction Data'!$K7256</f>
        <v>9443</v>
      </c>
      <c r="N7256" s="3">
        <f>'Transaction Data'!$F7256*'Transaction Data'!$L7256</f>
        <v>11431</v>
      </c>
      <c r="O7256" s="3">
        <f>'Transaction Data'!$N7256-'Transaction Data'!$M7256</f>
        <v>1988</v>
      </c>
      <c r="P7256" s="2">
        <f>DATEDIF('Transaction Data'!$D7256,'Transaction Data'!$A7256,"y")</f>
        <v>19</v>
      </c>
      <c r="Q7256" s="2" t="str">
        <f>FLOOR('Transaction Data'!$P7256,15)&amp;"-"&amp;FLOOR('Transaction Data'!$P7256,15)+14</f>
        <v>15-29</v>
      </c>
      <c r="R7256" s="2" t="str">
        <f>IF('Transaction Data'!$L7256&lt;=10,"Less Expensive","Expensive")</f>
        <v>Expensive</v>
      </c>
      <c r="S7256" s="4">
        <f>WEEKDAY('Transaction Data'!$A7256)</f>
        <v>6</v>
      </c>
      <c r="T7256" s="2" t="str">
        <f>IF(WEEKDAY('Transaction Data'!$A7256,2)&lt;6,"Weekday","Weekend")</f>
        <v>Weekday</v>
      </c>
    </row>
    <row r="7257" ht="15.75" customHeight="1">
      <c r="A7257" s="1">
        <v>45422.0</v>
      </c>
      <c r="B7257" s="2" t="s">
        <v>6686</v>
      </c>
      <c r="C7257" s="2" t="s">
        <v>65</v>
      </c>
      <c r="D7257" s="1">
        <v>32112.0</v>
      </c>
      <c r="E7257" s="2" t="s">
        <v>27</v>
      </c>
      <c r="F7257" s="2">
        <v>410.0</v>
      </c>
      <c r="G7257" s="2" t="s">
        <v>33</v>
      </c>
      <c r="H7257" s="2" t="s">
        <v>49</v>
      </c>
      <c r="I7257" s="2" t="s">
        <v>25</v>
      </c>
      <c r="J7257" s="2" t="str">
        <f t="array" ref="J7257">XLOOKUP('Transaction Data'!$G7257,Product_Code,Biscuit_Brand)</f>
        <v>Caramel Biscuits</v>
      </c>
      <c r="K7257" s="2">
        <f t="array" ref="K7257">XLOOKUP('Transaction Data'!$G7257,Product_Code,Cost)</f>
        <v>18</v>
      </c>
      <c r="L7257" s="2">
        <f t="array" ref="L7257">XLOOKUP('Transaction Data'!$G7257,Product_Code,Unit_Price)</f>
        <v>22</v>
      </c>
      <c r="M7257" s="3">
        <f>'Transaction Data'!$F7257*'Transaction Data'!$K7257</f>
        <v>7380</v>
      </c>
      <c r="N7257" s="3">
        <f>'Transaction Data'!$F7257*'Transaction Data'!$L7257</f>
        <v>9020</v>
      </c>
      <c r="O7257" s="3">
        <f>'Transaction Data'!$N7257-'Transaction Data'!$M7257</f>
        <v>1640</v>
      </c>
      <c r="P7257" s="2">
        <f>DATEDIF('Transaction Data'!$D7257,'Transaction Data'!$A7257,"y")</f>
        <v>36</v>
      </c>
      <c r="Q7257" s="2" t="str">
        <f>FLOOR('Transaction Data'!$P7257,15)&amp;"-"&amp;FLOOR('Transaction Data'!$P7257,15)+14</f>
        <v>30-44</v>
      </c>
      <c r="R7257" s="2" t="str">
        <f>IF('Transaction Data'!$L7257&lt;=10,"Less Expensive","Expensive")</f>
        <v>Expensive</v>
      </c>
      <c r="S7257" s="4">
        <f>WEEKDAY('Transaction Data'!$A7257)</f>
        <v>6</v>
      </c>
      <c r="T7257" s="2" t="str">
        <f>IF(WEEKDAY('Transaction Data'!$A7257,2)&lt;6,"Weekday","Weekend")</f>
        <v>Weekday</v>
      </c>
    </row>
    <row r="7258" ht="15.75" customHeight="1">
      <c r="A7258" s="1">
        <v>45396.0</v>
      </c>
      <c r="B7258" s="2" t="s">
        <v>31</v>
      </c>
      <c r="C7258" s="2" t="s">
        <v>32</v>
      </c>
      <c r="D7258" s="1">
        <v>38156.0</v>
      </c>
      <c r="E7258" s="2" t="s">
        <v>63</v>
      </c>
      <c r="F7258" s="2">
        <v>348.0</v>
      </c>
      <c r="G7258" s="2" t="s">
        <v>55</v>
      </c>
      <c r="H7258" s="2" t="s">
        <v>52</v>
      </c>
      <c r="I7258" s="2" t="s">
        <v>25</v>
      </c>
      <c r="J7258" s="2" t="str">
        <f t="array" ref="J7258">XLOOKUP('Transaction Data'!$G7258,Product_Code,Biscuit_Brand)</f>
        <v>Vanilla Wafers</v>
      </c>
      <c r="K7258" s="2">
        <f t="array" ref="K7258">XLOOKUP('Transaction Data'!$G7258,Product_Code,Cost)</f>
        <v>18</v>
      </c>
      <c r="L7258" s="2">
        <f t="array" ref="L7258">XLOOKUP('Transaction Data'!$G7258,Product_Code,Unit_Price)</f>
        <v>36</v>
      </c>
      <c r="M7258" s="3">
        <f>'Transaction Data'!$F7258*'Transaction Data'!$K7258</f>
        <v>6264</v>
      </c>
      <c r="N7258" s="3">
        <f>'Transaction Data'!$F7258*'Transaction Data'!$L7258</f>
        <v>12528</v>
      </c>
      <c r="O7258" s="3">
        <f>'Transaction Data'!$N7258-'Transaction Data'!$M7258</f>
        <v>6264</v>
      </c>
      <c r="P7258" s="2">
        <f>DATEDIF('Transaction Data'!$D7258,'Transaction Data'!$A7258,"y")</f>
        <v>19</v>
      </c>
      <c r="Q7258" s="2" t="str">
        <f>FLOOR('Transaction Data'!$P7258,15)&amp;"-"&amp;FLOOR('Transaction Data'!$P7258,15)+14</f>
        <v>15-29</v>
      </c>
      <c r="R7258" s="2" t="str">
        <f>IF('Transaction Data'!$L7258&lt;=10,"Less Expensive","Expensive")</f>
        <v>Expensive</v>
      </c>
      <c r="S7258" s="4">
        <f>WEEKDAY('Transaction Data'!$A7258)</f>
        <v>1</v>
      </c>
      <c r="T7258" s="2" t="str">
        <f>IF(WEEKDAY('Transaction Data'!$A7258,2)&lt;6,"Weekday","Weekend")</f>
        <v>Weekend</v>
      </c>
    </row>
    <row r="7259" ht="15.75" customHeight="1">
      <c r="A7259" s="1">
        <v>45441.0</v>
      </c>
      <c r="B7259" s="2" t="s">
        <v>31</v>
      </c>
      <c r="C7259" s="2" t="s">
        <v>32</v>
      </c>
      <c r="D7259" s="1">
        <v>31078.0</v>
      </c>
      <c r="E7259" s="2" t="s">
        <v>63</v>
      </c>
      <c r="F7259" s="2">
        <v>286.0</v>
      </c>
      <c r="G7259" s="2" t="s">
        <v>38</v>
      </c>
      <c r="H7259" s="2" t="s">
        <v>52</v>
      </c>
      <c r="I7259" s="2" t="s">
        <v>25</v>
      </c>
      <c r="J7259" s="2" t="str">
        <f t="array" ref="J7259">XLOOKUP('Transaction Data'!$G7259,Product_Code,Biscuit_Brand)</f>
        <v>Ginger Snaps</v>
      </c>
      <c r="K7259" s="2">
        <f t="array" ref="K7259">XLOOKUP('Transaction Data'!$G7259,Product_Code,Cost)</f>
        <v>14</v>
      </c>
      <c r="L7259" s="2">
        <f t="array" ref="L7259">XLOOKUP('Transaction Data'!$G7259,Product_Code,Unit_Price)</f>
        <v>28</v>
      </c>
      <c r="M7259" s="3">
        <f>'Transaction Data'!$F7259*'Transaction Data'!$K7259</f>
        <v>4004</v>
      </c>
      <c r="N7259" s="3">
        <f>'Transaction Data'!$F7259*'Transaction Data'!$L7259</f>
        <v>8008</v>
      </c>
      <c r="O7259" s="3">
        <f>'Transaction Data'!$N7259-'Transaction Data'!$M7259</f>
        <v>4004</v>
      </c>
      <c r="P7259" s="2">
        <f>DATEDIF('Transaction Data'!$D7259,'Transaction Data'!$A7259,"y")</f>
        <v>39</v>
      </c>
      <c r="Q7259" s="2" t="str">
        <f>FLOOR('Transaction Data'!$P7259,15)&amp;"-"&amp;FLOOR('Transaction Data'!$P7259,15)+14</f>
        <v>30-44</v>
      </c>
      <c r="R7259" s="2" t="str">
        <f>IF('Transaction Data'!$L7259&lt;=10,"Less Expensive","Expensive")</f>
        <v>Expensive</v>
      </c>
      <c r="S7259" s="4">
        <f>WEEKDAY('Transaction Data'!$A7259)</f>
        <v>4</v>
      </c>
      <c r="T7259" s="2" t="str">
        <f>IF(WEEKDAY('Transaction Data'!$A7259,2)&lt;6,"Weekday","Weekend")</f>
        <v>Weekday</v>
      </c>
    </row>
    <row r="7260" ht="15.75" customHeight="1">
      <c r="A7260" s="1">
        <v>45363.0</v>
      </c>
      <c r="B7260" s="2" t="s">
        <v>31</v>
      </c>
      <c r="C7260" s="2" t="s">
        <v>32</v>
      </c>
      <c r="D7260" s="1">
        <v>36835.0</v>
      </c>
      <c r="E7260" s="2" t="s">
        <v>37</v>
      </c>
      <c r="F7260" s="2">
        <v>214.0</v>
      </c>
      <c r="G7260" s="2" t="s">
        <v>38</v>
      </c>
      <c r="H7260" s="2" t="s">
        <v>45</v>
      </c>
      <c r="I7260" s="2" t="s">
        <v>25</v>
      </c>
      <c r="J7260" s="2" t="str">
        <f t="array" ref="J7260">XLOOKUP('Transaction Data'!$G7260,Product_Code,Biscuit_Brand)</f>
        <v>Ginger Snaps</v>
      </c>
      <c r="K7260" s="2">
        <f t="array" ref="K7260">XLOOKUP('Transaction Data'!$G7260,Product_Code,Cost)</f>
        <v>14</v>
      </c>
      <c r="L7260" s="2">
        <f t="array" ref="L7260">XLOOKUP('Transaction Data'!$G7260,Product_Code,Unit_Price)</f>
        <v>28</v>
      </c>
      <c r="M7260" s="3">
        <f>'Transaction Data'!$F7260*'Transaction Data'!$K7260</f>
        <v>2996</v>
      </c>
      <c r="N7260" s="3">
        <f>'Transaction Data'!$F7260*'Transaction Data'!$L7260</f>
        <v>5992</v>
      </c>
      <c r="O7260" s="3">
        <f>'Transaction Data'!$N7260-'Transaction Data'!$M7260</f>
        <v>2996</v>
      </c>
      <c r="P7260" s="2">
        <f>DATEDIF('Transaction Data'!$D7260,'Transaction Data'!$A7260,"y")</f>
        <v>23</v>
      </c>
      <c r="Q7260" s="2" t="str">
        <f>FLOOR('Transaction Data'!$P7260,15)&amp;"-"&amp;FLOOR('Transaction Data'!$P7260,15)+14</f>
        <v>15-29</v>
      </c>
      <c r="R7260" s="2" t="str">
        <f>IF('Transaction Data'!$L7260&lt;=10,"Less Expensive","Expensive")</f>
        <v>Expensive</v>
      </c>
      <c r="S7260" s="4">
        <f>WEEKDAY('Transaction Data'!$A7260)</f>
        <v>3</v>
      </c>
      <c r="T7260" s="2" t="str">
        <f>IF(WEEKDAY('Transaction Data'!$A7260,2)&lt;6,"Weekday","Weekend")</f>
        <v>Weekday</v>
      </c>
    </row>
    <row r="7261" ht="15.75" customHeight="1">
      <c r="A7261" s="1">
        <v>45306.0</v>
      </c>
      <c r="B7261" s="2" t="s">
        <v>31</v>
      </c>
      <c r="C7261" s="2" t="s">
        <v>32</v>
      </c>
      <c r="D7261" s="1">
        <v>30151.0</v>
      </c>
      <c r="E7261" s="2" t="s">
        <v>22</v>
      </c>
      <c r="F7261" s="2">
        <v>341.0</v>
      </c>
      <c r="G7261" s="2" t="s">
        <v>48</v>
      </c>
      <c r="H7261" s="2" t="s">
        <v>49</v>
      </c>
      <c r="I7261" s="2" t="s">
        <v>25</v>
      </c>
      <c r="J7261" s="2" t="str">
        <f t="array" ref="J7261">XLOOKUP('Transaction Data'!$G7261,Product_Code,Biscuit_Brand)</f>
        <v>Lemon Crisps</v>
      </c>
      <c r="K7261" s="2">
        <f t="array" ref="K7261">XLOOKUP('Transaction Data'!$G7261,Product_Code,Cost)</f>
        <v>7</v>
      </c>
      <c r="L7261" s="2">
        <f t="array" ref="L7261">XLOOKUP('Transaction Data'!$G7261,Product_Code,Unit_Price)</f>
        <v>9</v>
      </c>
      <c r="M7261" s="3">
        <f>'Transaction Data'!$F7261*'Transaction Data'!$K7261</f>
        <v>2387</v>
      </c>
      <c r="N7261" s="3">
        <f>'Transaction Data'!$F7261*'Transaction Data'!$L7261</f>
        <v>3069</v>
      </c>
      <c r="O7261" s="3">
        <f>'Transaction Data'!$N7261-'Transaction Data'!$M7261</f>
        <v>682</v>
      </c>
      <c r="P7261" s="2">
        <f>DATEDIF('Transaction Data'!$D7261,'Transaction Data'!$A7261,"y")</f>
        <v>41</v>
      </c>
      <c r="Q7261" s="2" t="str">
        <f>FLOOR('Transaction Data'!$P7261,15)&amp;"-"&amp;FLOOR('Transaction Data'!$P7261,15)+14</f>
        <v>30-44</v>
      </c>
      <c r="R7261" s="2" t="str">
        <f>IF('Transaction Data'!$L7261&lt;=10,"Less Expensive","Expensive")</f>
        <v>Less Expensive</v>
      </c>
      <c r="S7261" s="4">
        <f>WEEKDAY('Transaction Data'!$A7261)</f>
        <v>2</v>
      </c>
      <c r="T7261" s="2" t="str">
        <f>IF(WEEKDAY('Transaction Data'!$A7261,2)&lt;6,"Weekday","Weekend")</f>
        <v>Weekday</v>
      </c>
    </row>
    <row r="7262" ht="15.75" customHeight="1">
      <c r="A7262" s="1">
        <v>45458.0</v>
      </c>
      <c r="B7262" s="2" t="s">
        <v>31</v>
      </c>
      <c r="C7262" s="2" t="s">
        <v>32</v>
      </c>
      <c r="D7262" s="1">
        <v>30303.0</v>
      </c>
      <c r="E7262" s="2" t="s">
        <v>37</v>
      </c>
      <c r="F7262" s="2">
        <v>17.0</v>
      </c>
      <c r="G7262" s="2" t="s">
        <v>57</v>
      </c>
      <c r="H7262" s="2" t="s">
        <v>52</v>
      </c>
      <c r="I7262" s="2" t="s">
        <v>25</v>
      </c>
      <c r="J7262" s="2" t="str">
        <f t="array" ref="J7262">XLOOKUP('Transaction Data'!$G7262,Product_Code,Biscuit_Brand)</f>
        <v>Oatmeal Cookies</v>
      </c>
      <c r="K7262" s="2">
        <f t="array" ref="K7262">XLOOKUP('Transaction Data'!$G7262,Product_Code,Cost)</f>
        <v>19</v>
      </c>
      <c r="L7262" s="2">
        <f t="array" ref="L7262">XLOOKUP('Transaction Data'!$G7262,Product_Code,Unit_Price)</f>
        <v>23</v>
      </c>
      <c r="M7262" s="3">
        <f>'Transaction Data'!$F7262*'Transaction Data'!$K7262</f>
        <v>323</v>
      </c>
      <c r="N7262" s="3">
        <f>'Transaction Data'!$F7262*'Transaction Data'!$L7262</f>
        <v>391</v>
      </c>
      <c r="O7262" s="3">
        <f>'Transaction Data'!$N7262-'Transaction Data'!$M7262</f>
        <v>68</v>
      </c>
      <c r="P7262" s="2">
        <f>DATEDIF('Transaction Data'!$D7262,'Transaction Data'!$A7262,"y")</f>
        <v>41</v>
      </c>
      <c r="Q7262" s="2" t="str">
        <f>FLOOR('Transaction Data'!$P7262,15)&amp;"-"&amp;FLOOR('Transaction Data'!$P7262,15)+14</f>
        <v>30-44</v>
      </c>
      <c r="R7262" s="2" t="str">
        <f>IF('Transaction Data'!$L7262&lt;=10,"Less Expensive","Expensive")</f>
        <v>Expensive</v>
      </c>
      <c r="S7262" s="4">
        <f>WEEKDAY('Transaction Data'!$A7262)</f>
        <v>7</v>
      </c>
      <c r="T7262" s="2" t="str">
        <f>IF(WEEKDAY('Transaction Data'!$A7262,2)&lt;6,"Weekday","Weekend")</f>
        <v>Weekend</v>
      </c>
    </row>
    <row r="7263" ht="15.75" customHeight="1">
      <c r="A7263" s="1">
        <v>45358.0</v>
      </c>
      <c r="B7263" s="2" t="s">
        <v>6687</v>
      </c>
      <c r="C7263" s="2" t="s">
        <v>41</v>
      </c>
      <c r="D7263" s="1">
        <v>31231.0</v>
      </c>
      <c r="E7263" s="2" t="s">
        <v>22</v>
      </c>
      <c r="F7263" s="2">
        <v>399.0</v>
      </c>
      <c r="G7263" s="2" t="s">
        <v>55</v>
      </c>
      <c r="H7263" s="2" t="s">
        <v>49</v>
      </c>
      <c r="I7263" s="2" t="s">
        <v>25</v>
      </c>
      <c r="J7263" s="2" t="str">
        <f t="array" ref="J7263">XLOOKUP('Transaction Data'!$G7263,Product_Code,Biscuit_Brand)</f>
        <v>Vanilla Wafers</v>
      </c>
      <c r="K7263" s="2">
        <f t="array" ref="K7263">XLOOKUP('Transaction Data'!$G7263,Product_Code,Cost)</f>
        <v>18</v>
      </c>
      <c r="L7263" s="2">
        <f t="array" ref="L7263">XLOOKUP('Transaction Data'!$G7263,Product_Code,Unit_Price)</f>
        <v>36</v>
      </c>
      <c r="M7263" s="3">
        <f>'Transaction Data'!$F7263*'Transaction Data'!$K7263</f>
        <v>7182</v>
      </c>
      <c r="N7263" s="3">
        <f>'Transaction Data'!$F7263*'Transaction Data'!$L7263</f>
        <v>14364</v>
      </c>
      <c r="O7263" s="3">
        <f>'Transaction Data'!$N7263-'Transaction Data'!$M7263</f>
        <v>7182</v>
      </c>
      <c r="P7263" s="2">
        <f>DATEDIF('Transaction Data'!$D7263,'Transaction Data'!$A7263,"y")</f>
        <v>38</v>
      </c>
      <c r="Q7263" s="2" t="str">
        <f>FLOOR('Transaction Data'!$P7263,15)&amp;"-"&amp;FLOOR('Transaction Data'!$P7263,15)+14</f>
        <v>30-44</v>
      </c>
      <c r="R7263" s="2" t="str">
        <f>IF('Transaction Data'!$L7263&lt;=10,"Less Expensive","Expensive")</f>
        <v>Expensive</v>
      </c>
      <c r="S7263" s="4">
        <f>WEEKDAY('Transaction Data'!$A7263)</f>
        <v>5</v>
      </c>
      <c r="T7263" s="2" t="str">
        <f>IF(WEEKDAY('Transaction Data'!$A7263,2)&lt;6,"Weekday","Weekend")</f>
        <v>Weekday</v>
      </c>
    </row>
    <row r="7264" ht="15.75" customHeight="1">
      <c r="A7264" s="1">
        <v>45459.0</v>
      </c>
      <c r="B7264" s="2" t="s">
        <v>6688</v>
      </c>
      <c r="C7264" s="2" t="s">
        <v>54</v>
      </c>
      <c r="D7264" s="1">
        <v>16465.0</v>
      </c>
      <c r="E7264" s="2" t="s">
        <v>63</v>
      </c>
      <c r="F7264" s="2">
        <v>337.0</v>
      </c>
      <c r="G7264" s="2" t="s">
        <v>55</v>
      </c>
      <c r="H7264" s="2" t="s">
        <v>52</v>
      </c>
      <c r="I7264" s="2" t="s">
        <v>25</v>
      </c>
      <c r="J7264" s="2" t="str">
        <f t="array" ref="J7264">XLOOKUP('Transaction Data'!$G7264,Product_Code,Biscuit_Brand)</f>
        <v>Vanilla Wafers</v>
      </c>
      <c r="K7264" s="2">
        <f t="array" ref="K7264">XLOOKUP('Transaction Data'!$G7264,Product_Code,Cost)</f>
        <v>18</v>
      </c>
      <c r="L7264" s="2">
        <f t="array" ref="L7264">XLOOKUP('Transaction Data'!$G7264,Product_Code,Unit_Price)</f>
        <v>36</v>
      </c>
      <c r="M7264" s="3">
        <f>'Transaction Data'!$F7264*'Transaction Data'!$K7264</f>
        <v>6066</v>
      </c>
      <c r="N7264" s="3">
        <f>'Transaction Data'!$F7264*'Transaction Data'!$L7264</f>
        <v>12132</v>
      </c>
      <c r="O7264" s="3">
        <f>'Transaction Data'!$N7264-'Transaction Data'!$M7264</f>
        <v>6066</v>
      </c>
      <c r="P7264" s="2">
        <f>DATEDIF('Transaction Data'!$D7264,'Transaction Data'!$A7264,"y")</f>
        <v>79</v>
      </c>
      <c r="Q7264" s="2" t="str">
        <f>FLOOR('Transaction Data'!$P7264,15)&amp;"-"&amp;FLOOR('Transaction Data'!$P7264,15)+14</f>
        <v>75-89</v>
      </c>
      <c r="R7264" s="2" t="str">
        <f>IF('Transaction Data'!$L7264&lt;=10,"Less Expensive","Expensive")</f>
        <v>Expensive</v>
      </c>
      <c r="S7264" s="4">
        <f>WEEKDAY('Transaction Data'!$A7264)</f>
        <v>1</v>
      </c>
      <c r="T7264" s="2" t="str">
        <f>IF(WEEKDAY('Transaction Data'!$A7264,2)&lt;6,"Weekday","Weekend")</f>
        <v>Weekend</v>
      </c>
    </row>
    <row r="7265" ht="15.75" customHeight="1">
      <c r="A7265" s="1">
        <v>45497.0</v>
      </c>
      <c r="B7265" s="2" t="s">
        <v>6689</v>
      </c>
      <c r="C7265" s="2" t="s">
        <v>32</v>
      </c>
      <c r="D7265" s="1">
        <v>18579.0</v>
      </c>
      <c r="E7265" s="2" t="s">
        <v>37</v>
      </c>
      <c r="F7265" s="2">
        <v>70.0</v>
      </c>
      <c r="G7265" s="2" t="s">
        <v>33</v>
      </c>
      <c r="H7265" s="2" t="s">
        <v>34</v>
      </c>
      <c r="I7265" s="2" t="s">
        <v>25</v>
      </c>
      <c r="J7265" s="2" t="str">
        <f t="array" ref="J7265">XLOOKUP('Transaction Data'!$G7265,Product_Code,Biscuit_Brand)</f>
        <v>Caramel Biscuits</v>
      </c>
      <c r="K7265" s="2">
        <f t="array" ref="K7265">XLOOKUP('Transaction Data'!$G7265,Product_Code,Cost)</f>
        <v>18</v>
      </c>
      <c r="L7265" s="2">
        <f t="array" ref="L7265">XLOOKUP('Transaction Data'!$G7265,Product_Code,Unit_Price)</f>
        <v>22</v>
      </c>
      <c r="M7265" s="3">
        <f>'Transaction Data'!$F7265*'Transaction Data'!$K7265</f>
        <v>1260</v>
      </c>
      <c r="N7265" s="3">
        <f>'Transaction Data'!$F7265*'Transaction Data'!$L7265</f>
        <v>1540</v>
      </c>
      <c r="O7265" s="3">
        <f>'Transaction Data'!$N7265-'Transaction Data'!$M7265</f>
        <v>280</v>
      </c>
      <c r="P7265" s="2">
        <f>DATEDIF('Transaction Data'!$D7265,'Transaction Data'!$A7265,"y")</f>
        <v>73</v>
      </c>
      <c r="Q7265" s="2" t="str">
        <f>FLOOR('Transaction Data'!$P7265,15)&amp;"-"&amp;FLOOR('Transaction Data'!$P7265,15)+14</f>
        <v>60-74</v>
      </c>
      <c r="R7265" s="2" t="str">
        <f>IF('Transaction Data'!$L7265&lt;=10,"Less Expensive","Expensive")</f>
        <v>Expensive</v>
      </c>
      <c r="S7265" s="4">
        <f>WEEKDAY('Transaction Data'!$A7265)</f>
        <v>4</v>
      </c>
      <c r="T7265" s="2" t="str">
        <f>IF(WEEKDAY('Transaction Data'!$A7265,2)&lt;6,"Weekday","Weekend")</f>
        <v>Weekday</v>
      </c>
    </row>
    <row r="7266" ht="15.75" customHeight="1">
      <c r="A7266" s="1">
        <v>45491.0</v>
      </c>
      <c r="B7266" s="2" t="s">
        <v>6690</v>
      </c>
      <c r="C7266" s="2" t="s">
        <v>72</v>
      </c>
      <c r="D7266" s="1">
        <v>36597.0</v>
      </c>
      <c r="E7266" s="2" t="s">
        <v>63</v>
      </c>
      <c r="F7266" s="2">
        <v>279.0</v>
      </c>
      <c r="G7266" s="2" t="s">
        <v>33</v>
      </c>
      <c r="H7266" s="2" t="s">
        <v>34</v>
      </c>
      <c r="I7266" s="2" t="s">
        <v>25</v>
      </c>
      <c r="J7266" s="2" t="str">
        <f t="array" ref="J7266">XLOOKUP('Transaction Data'!$G7266,Product_Code,Biscuit_Brand)</f>
        <v>Caramel Biscuits</v>
      </c>
      <c r="K7266" s="2">
        <f t="array" ref="K7266">XLOOKUP('Transaction Data'!$G7266,Product_Code,Cost)</f>
        <v>18</v>
      </c>
      <c r="L7266" s="2">
        <f t="array" ref="L7266">XLOOKUP('Transaction Data'!$G7266,Product_Code,Unit_Price)</f>
        <v>22</v>
      </c>
      <c r="M7266" s="3">
        <f>'Transaction Data'!$F7266*'Transaction Data'!$K7266</f>
        <v>5022</v>
      </c>
      <c r="N7266" s="3">
        <f>'Transaction Data'!$F7266*'Transaction Data'!$L7266</f>
        <v>6138</v>
      </c>
      <c r="O7266" s="3">
        <f>'Transaction Data'!$N7266-'Transaction Data'!$M7266</f>
        <v>1116</v>
      </c>
      <c r="P7266" s="2">
        <f>DATEDIF('Transaction Data'!$D7266,'Transaction Data'!$A7266,"y")</f>
        <v>24</v>
      </c>
      <c r="Q7266" s="2" t="str">
        <f>FLOOR('Transaction Data'!$P7266,15)&amp;"-"&amp;FLOOR('Transaction Data'!$P7266,15)+14</f>
        <v>15-29</v>
      </c>
      <c r="R7266" s="2" t="str">
        <f>IF('Transaction Data'!$L7266&lt;=10,"Less Expensive","Expensive")</f>
        <v>Expensive</v>
      </c>
      <c r="S7266" s="4">
        <f>WEEKDAY('Transaction Data'!$A7266)</f>
        <v>5</v>
      </c>
      <c r="T7266" s="2" t="str">
        <f>IF(WEEKDAY('Transaction Data'!$A7266,2)&lt;6,"Weekday","Weekend")</f>
        <v>Weekday</v>
      </c>
    </row>
    <row r="7267" ht="15.75" customHeight="1">
      <c r="A7267" s="1">
        <v>45448.0</v>
      </c>
      <c r="B7267" s="2" t="s">
        <v>6222</v>
      </c>
      <c r="C7267" s="2" t="s">
        <v>21</v>
      </c>
      <c r="D7267" s="1">
        <v>27691.0</v>
      </c>
      <c r="E7267" s="2" t="s">
        <v>27</v>
      </c>
      <c r="F7267" s="2">
        <v>223.0</v>
      </c>
      <c r="G7267" s="2" t="s">
        <v>23</v>
      </c>
      <c r="H7267" s="2" t="s">
        <v>39</v>
      </c>
      <c r="I7267" s="2" t="s">
        <v>30</v>
      </c>
      <c r="J7267" s="2" t="str">
        <f t="array" ref="J7267">XLOOKUP('Transaction Data'!$G7267,Product_Code,Biscuit_Brand)</f>
        <v>Cinnamon Swirls</v>
      </c>
      <c r="K7267" s="2">
        <f t="array" ref="K7267">XLOOKUP('Transaction Data'!$G7267,Product_Code,Cost)</f>
        <v>10</v>
      </c>
      <c r="L7267" s="2">
        <f t="array" ref="L7267">XLOOKUP('Transaction Data'!$G7267,Product_Code,Unit_Price)</f>
        <v>14</v>
      </c>
      <c r="M7267" s="3">
        <f>'Transaction Data'!$F7267*'Transaction Data'!$K7267</f>
        <v>2230</v>
      </c>
      <c r="N7267" s="3">
        <f>'Transaction Data'!$F7267*'Transaction Data'!$L7267</f>
        <v>3122</v>
      </c>
      <c r="O7267" s="3">
        <f>'Transaction Data'!$N7267-'Transaction Data'!$M7267</f>
        <v>892</v>
      </c>
      <c r="P7267" s="2">
        <f>DATEDIF('Transaction Data'!$D7267,'Transaction Data'!$A7267,"y")</f>
        <v>48</v>
      </c>
      <c r="Q7267" s="2" t="str">
        <f>FLOOR('Transaction Data'!$P7267,15)&amp;"-"&amp;FLOOR('Transaction Data'!$P7267,15)+14</f>
        <v>45-59</v>
      </c>
      <c r="R7267" s="2" t="str">
        <f>IF('Transaction Data'!$L7267&lt;=10,"Less Expensive","Expensive")</f>
        <v>Expensive</v>
      </c>
      <c r="S7267" s="4">
        <f>WEEKDAY('Transaction Data'!$A7267)</f>
        <v>4</v>
      </c>
      <c r="T7267" s="2" t="str">
        <f>IF(WEEKDAY('Transaction Data'!$A7267,2)&lt;6,"Weekday","Weekend")</f>
        <v>Weekday</v>
      </c>
    </row>
    <row r="7268" ht="15.75" customHeight="1">
      <c r="A7268" s="1">
        <v>45442.0</v>
      </c>
      <c r="B7268" s="2" t="s">
        <v>446</v>
      </c>
      <c r="C7268" s="2" t="s">
        <v>51</v>
      </c>
      <c r="D7268" s="1">
        <v>33918.0</v>
      </c>
      <c r="E7268" s="2" t="s">
        <v>22</v>
      </c>
      <c r="F7268" s="2">
        <v>450.0</v>
      </c>
      <c r="G7268" s="2" t="s">
        <v>48</v>
      </c>
      <c r="H7268" s="2" t="s">
        <v>42</v>
      </c>
      <c r="I7268" s="2" t="s">
        <v>25</v>
      </c>
      <c r="J7268" s="2" t="str">
        <f t="array" ref="J7268">XLOOKUP('Transaction Data'!$G7268,Product_Code,Biscuit_Brand)</f>
        <v>Lemon Crisps</v>
      </c>
      <c r="K7268" s="2">
        <f t="array" ref="K7268">XLOOKUP('Transaction Data'!$G7268,Product_Code,Cost)</f>
        <v>7</v>
      </c>
      <c r="L7268" s="2">
        <f t="array" ref="L7268">XLOOKUP('Transaction Data'!$G7268,Product_Code,Unit_Price)</f>
        <v>9</v>
      </c>
      <c r="M7268" s="3">
        <f>'Transaction Data'!$F7268*'Transaction Data'!$K7268</f>
        <v>3150</v>
      </c>
      <c r="N7268" s="3">
        <f>'Transaction Data'!$F7268*'Transaction Data'!$L7268</f>
        <v>4050</v>
      </c>
      <c r="O7268" s="3">
        <f>'Transaction Data'!$N7268-'Transaction Data'!$M7268</f>
        <v>900</v>
      </c>
      <c r="P7268" s="2">
        <f>DATEDIF('Transaction Data'!$D7268,'Transaction Data'!$A7268,"y")</f>
        <v>31</v>
      </c>
      <c r="Q7268" s="2" t="str">
        <f>FLOOR('Transaction Data'!$P7268,15)&amp;"-"&amp;FLOOR('Transaction Data'!$P7268,15)+14</f>
        <v>30-44</v>
      </c>
      <c r="R7268" s="2" t="str">
        <f>IF('Transaction Data'!$L7268&lt;=10,"Less Expensive","Expensive")</f>
        <v>Less Expensive</v>
      </c>
      <c r="S7268" s="4">
        <f>WEEKDAY('Transaction Data'!$A7268)</f>
        <v>5</v>
      </c>
      <c r="T7268" s="2" t="str">
        <f>IF(WEEKDAY('Transaction Data'!$A7268,2)&lt;6,"Weekday","Weekend")</f>
        <v>Weekday</v>
      </c>
    </row>
    <row r="7269" ht="15.75" customHeight="1">
      <c r="A7269" s="1">
        <v>45459.0</v>
      </c>
      <c r="B7269" s="2" t="s">
        <v>6691</v>
      </c>
      <c r="C7269" s="2" t="s">
        <v>21</v>
      </c>
      <c r="D7269" s="1">
        <v>26481.0</v>
      </c>
      <c r="E7269" s="2" t="s">
        <v>63</v>
      </c>
      <c r="F7269" s="2">
        <v>58.0</v>
      </c>
      <c r="G7269" s="2" t="s">
        <v>57</v>
      </c>
      <c r="H7269" s="2" t="s">
        <v>45</v>
      </c>
      <c r="I7269" s="2" t="s">
        <v>25</v>
      </c>
      <c r="J7269" s="2" t="str">
        <f t="array" ref="J7269">XLOOKUP('Transaction Data'!$G7269,Product_Code,Biscuit_Brand)</f>
        <v>Oatmeal Cookies</v>
      </c>
      <c r="K7269" s="2">
        <f t="array" ref="K7269">XLOOKUP('Transaction Data'!$G7269,Product_Code,Cost)</f>
        <v>19</v>
      </c>
      <c r="L7269" s="2">
        <f t="array" ref="L7269">XLOOKUP('Transaction Data'!$G7269,Product_Code,Unit_Price)</f>
        <v>23</v>
      </c>
      <c r="M7269" s="3">
        <f>'Transaction Data'!$F7269*'Transaction Data'!$K7269</f>
        <v>1102</v>
      </c>
      <c r="N7269" s="3">
        <f>'Transaction Data'!$F7269*'Transaction Data'!$L7269</f>
        <v>1334</v>
      </c>
      <c r="O7269" s="3">
        <f>'Transaction Data'!$N7269-'Transaction Data'!$M7269</f>
        <v>232</v>
      </c>
      <c r="P7269" s="2">
        <f>DATEDIF('Transaction Data'!$D7269,'Transaction Data'!$A7269,"y")</f>
        <v>51</v>
      </c>
      <c r="Q7269" s="2" t="str">
        <f>FLOOR('Transaction Data'!$P7269,15)&amp;"-"&amp;FLOOR('Transaction Data'!$P7269,15)+14</f>
        <v>45-59</v>
      </c>
      <c r="R7269" s="2" t="str">
        <f>IF('Transaction Data'!$L7269&lt;=10,"Less Expensive","Expensive")</f>
        <v>Expensive</v>
      </c>
      <c r="S7269" s="4">
        <f>WEEKDAY('Transaction Data'!$A7269)</f>
        <v>1</v>
      </c>
      <c r="T7269" s="2" t="str">
        <f>IF(WEEKDAY('Transaction Data'!$A7269,2)&lt;6,"Weekday","Weekend")</f>
        <v>Weekend</v>
      </c>
    </row>
    <row r="7270" ht="15.75" customHeight="1">
      <c r="A7270" s="1">
        <v>45357.0</v>
      </c>
      <c r="B7270" s="2" t="s">
        <v>5778</v>
      </c>
      <c r="C7270" s="2" t="s">
        <v>21</v>
      </c>
      <c r="D7270" s="1">
        <v>30673.0</v>
      </c>
      <c r="E7270" s="2" t="s">
        <v>27</v>
      </c>
      <c r="F7270" s="2">
        <v>326.0</v>
      </c>
      <c r="G7270" s="2" t="s">
        <v>23</v>
      </c>
      <c r="H7270" s="2" t="s">
        <v>49</v>
      </c>
      <c r="I7270" s="2" t="s">
        <v>25</v>
      </c>
      <c r="J7270" s="2" t="str">
        <f t="array" ref="J7270">XLOOKUP('Transaction Data'!$G7270,Product_Code,Biscuit_Brand)</f>
        <v>Cinnamon Swirls</v>
      </c>
      <c r="K7270" s="2">
        <f t="array" ref="K7270">XLOOKUP('Transaction Data'!$G7270,Product_Code,Cost)</f>
        <v>10</v>
      </c>
      <c r="L7270" s="2">
        <f t="array" ref="L7270">XLOOKUP('Transaction Data'!$G7270,Product_Code,Unit_Price)</f>
        <v>14</v>
      </c>
      <c r="M7270" s="3">
        <f>'Transaction Data'!$F7270*'Transaction Data'!$K7270</f>
        <v>3260</v>
      </c>
      <c r="N7270" s="3">
        <f>'Transaction Data'!$F7270*'Transaction Data'!$L7270</f>
        <v>4564</v>
      </c>
      <c r="O7270" s="3">
        <f>'Transaction Data'!$N7270-'Transaction Data'!$M7270</f>
        <v>1304</v>
      </c>
      <c r="P7270" s="2">
        <f>DATEDIF('Transaction Data'!$D7270,'Transaction Data'!$A7270,"y")</f>
        <v>40</v>
      </c>
      <c r="Q7270" s="2" t="str">
        <f>FLOOR('Transaction Data'!$P7270,15)&amp;"-"&amp;FLOOR('Transaction Data'!$P7270,15)+14</f>
        <v>30-44</v>
      </c>
      <c r="R7270" s="2" t="str">
        <f>IF('Transaction Data'!$L7270&lt;=10,"Less Expensive","Expensive")</f>
        <v>Expensive</v>
      </c>
      <c r="S7270" s="4">
        <f>WEEKDAY('Transaction Data'!$A7270)</f>
        <v>4</v>
      </c>
      <c r="T7270" s="2" t="str">
        <f>IF(WEEKDAY('Transaction Data'!$A7270,2)&lt;6,"Weekday","Weekend")</f>
        <v>Weekday</v>
      </c>
    </row>
    <row r="7271" ht="15.75" customHeight="1">
      <c r="A7271" s="1">
        <v>45494.0</v>
      </c>
      <c r="B7271" s="2" t="s">
        <v>6692</v>
      </c>
      <c r="C7271" s="2" t="s">
        <v>69</v>
      </c>
      <c r="D7271" s="1">
        <v>25610.0</v>
      </c>
      <c r="E7271" s="2" t="s">
        <v>22</v>
      </c>
      <c r="F7271" s="2">
        <v>171.0</v>
      </c>
      <c r="G7271" s="2" t="s">
        <v>38</v>
      </c>
      <c r="H7271" s="2" t="s">
        <v>52</v>
      </c>
      <c r="I7271" s="2" t="s">
        <v>25</v>
      </c>
      <c r="J7271" s="2" t="str">
        <f t="array" ref="J7271">XLOOKUP('Transaction Data'!$G7271,Product_Code,Biscuit_Brand)</f>
        <v>Ginger Snaps</v>
      </c>
      <c r="K7271" s="2">
        <f t="array" ref="K7271">XLOOKUP('Transaction Data'!$G7271,Product_Code,Cost)</f>
        <v>14</v>
      </c>
      <c r="L7271" s="2">
        <f t="array" ref="L7271">XLOOKUP('Transaction Data'!$G7271,Product_Code,Unit_Price)</f>
        <v>28</v>
      </c>
      <c r="M7271" s="3">
        <f>'Transaction Data'!$F7271*'Transaction Data'!$K7271</f>
        <v>2394</v>
      </c>
      <c r="N7271" s="3">
        <f>'Transaction Data'!$F7271*'Transaction Data'!$L7271</f>
        <v>4788</v>
      </c>
      <c r="O7271" s="3">
        <f>'Transaction Data'!$N7271-'Transaction Data'!$M7271</f>
        <v>2394</v>
      </c>
      <c r="P7271" s="2">
        <f>DATEDIF('Transaction Data'!$D7271,'Transaction Data'!$A7271,"y")</f>
        <v>54</v>
      </c>
      <c r="Q7271" s="2" t="str">
        <f>FLOOR('Transaction Data'!$P7271,15)&amp;"-"&amp;FLOOR('Transaction Data'!$P7271,15)+14</f>
        <v>45-59</v>
      </c>
      <c r="R7271" s="2" t="str">
        <f>IF('Transaction Data'!$L7271&lt;=10,"Less Expensive","Expensive")</f>
        <v>Expensive</v>
      </c>
      <c r="S7271" s="4">
        <f>WEEKDAY('Transaction Data'!$A7271)</f>
        <v>1</v>
      </c>
      <c r="T7271" s="2" t="str">
        <f>IF(WEEKDAY('Transaction Data'!$A7271,2)&lt;6,"Weekday","Weekend")</f>
        <v>Weekend</v>
      </c>
    </row>
    <row r="7272" ht="15.75" customHeight="1">
      <c r="A7272" s="1">
        <v>45377.0</v>
      </c>
      <c r="B7272" s="2" t="s">
        <v>6693</v>
      </c>
      <c r="C7272" s="2" t="s">
        <v>65</v>
      </c>
      <c r="D7272" s="1">
        <v>19922.0</v>
      </c>
      <c r="E7272" s="2" t="s">
        <v>27</v>
      </c>
      <c r="F7272" s="2">
        <v>90.0</v>
      </c>
      <c r="G7272" s="2" t="s">
        <v>60</v>
      </c>
      <c r="H7272" s="2" t="s">
        <v>49</v>
      </c>
      <c r="I7272" s="2" t="s">
        <v>30</v>
      </c>
      <c r="J7272" s="2" t="str">
        <f t="array" ref="J7272">XLOOKUP('Transaction Data'!$G7272,Product_Code,Biscuit_Brand)</f>
        <v>Peanut Butter Bites</v>
      </c>
      <c r="K7272" s="2">
        <f t="array" ref="K7272">XLOOKUP('Transaction Data'!$G7272,Product_Code,Cost)</f>
        <v>5</v>
      </c>
      <c r="L7272" s="2">
        <f t="array" ref="L7272">XLOOKUP('Transaction Data'!$G7272,Product_Code,Unit_Price)</f>
        <v>7</v>
      </c>
      <c r="M7272" s="3">
        <f>'Transaction Data'!$F7272*'Transaction Data'!$K7272</f>
        <v>450</v>
      </c>
      <c r="N7272" s="3">
        <f>'Transaction Data'!$F7272*'Transaction Data'!$L7272</f>
        <v>630</v>
      </c>
      <c r="O7272" s="3">
        <f>'Transaction Data'!$N7272-'Transaction Data'!$M7272</f>
        <v>180</v>
      </c>
      <c r="P7272" s="2">
        <f>DATEDIF('Transaction Data'!$D7272,'Transaction Data'!$A7272,"y")</f>
        <v>69</v>
      </c>
      <c r="Q7272" s="2" t="str">
        <f>FLOOR('Transaction Data'!$P7272,15)&amp;"-"&amp;FLOOR('Transaction Data'!$P7272,15)+14</f>
        <v>60-74</v>
      </c>
      <c r="R7272" s="2" t="str">
        <f>IF('Transaction Data'!$L7272&lt;=10,"Less Expensive","Expensive")</f>
        <v>Less Expensive</v>
      </c>
      <c r="S7272" s="4">
        <f>WEEKDAY('Transaction Data'!$A7272)</f>
        <v>3</v>
      </c>
      <c r="T7272" s="2" t="str">
        <f>IF(WEEKDAY('Transaction Data'!$A7272,2)&lt;6,"Weekday","Weekend")</f>
        <v>Weekday</v>
      </c>
    </row>
    <row r="7273" ht="15.75" customHeight="1">
      <c r="A7273" s="1">
        <v>45296.0</v>
      </c>
      <c r="B7273" s="2" t="s">
        <v>6694</v>
      </c>
      <c r="C7273" s="2" t="s">
        <v>32</v>
      </c>
      <c r="D7273" s="1">
        <v>20030.0</v>
      </c>
      <c r="E7273" s="2" t="s">
        <v>27</v>
      </c>
      <c r="F7273" s="2">
        <v>303.0</v>
      </c>
      <c r="G7273" s="2" t="s">
        <v>57</v>
      </c>
      <c r="H7273" s="2" t="s">
        <v>52</v>
      </c>
      <c r="I7273" s="2" t="s">
        <v>25</v>
      </c>
      <c r="J7273" s="2" t="str">
        <f t="array" ref="J7273">XLOOKUP('Transaction Data'!$G7273,Product_Code,Biscuit_Brand)</f>
        <v>Oatmeal Cookies</v>
      </c>
      <c r="K7273" s="2">
        <f t="array" ref="K7273">XLOOKUP('Transaction Data'!$G7273,Product_Code,Cost)</f>
        <v>19</v>
      </c>
      <c r="L7273" s="2">
        <f t="array" ref="L7273">XLOOKUP('Transaction Data'!$G7273,Product_Code,Unit_Price)</f>
        <v>23</v>
      </c>
      <c r="M7273" s="3">
        <f>'Transaction Data'!$F7273*'Transaction Data'!$K7273</f>
        <v>5757</v>
      </c>
      <c r="N7273" s="3">
        <f>'Transaction Data'!$F7273*'Transaction Data'!$L7273</f>
        <v>6969</v>
      </c>
      <c r="O7273" s="3">
        <f>'Transaction Data'!$N7273-'Transaction Data'!$M7273</f>
        <v>1212</v>
      </c>
      <c r="P7273" s="2">
        <f>DATEDIF('Transaction Data'!$D7273,'Transaction Data'!$A7273,"y")</f>
        <v>69</v>
      </c>
      <c r="Q7273" s="2" t="str">
        <f>FLOOR('Transaction Data'!$P7273,15)&amp;"-"&amp;FLOOR('Transaction Data'!$P7273,15)+14</f>
        <v>60-74</v>
      </c>
      <c r="R7273" s="2" t="str">
        <f>IF('Transaction Data'!$L7273&lt;=10,"Less Expensive","Expensive")</f>
        <v>Expensive</v>
      </c>
      <c r="S7273" s="4">
        <f>WEEKDAY('Transaction Data'!$A7273)</f>
        <v>6</v>
      </c>
      <c r="T7273" s="2" t="str">
        <f>IF(WEEKDAY('Transaction Data'!$A7273,2)&lt;6,"Weekday","Weekend")</f>
        <v>Weekday</v>
      </c>
    </row>
    <row r="7274" ht="15.75" customHeight="1">
      <c r="A7274" s="1">
        <v>45442.0</v>
      </c>
      <c r="B7274" s="2" t="s">
        <v>6695</v>
      </c>
      <c r="C7274" s="2" t="s">
        <v>69</v>
      </c>
      <c r="D7274" s="1">
        <v>36017.0</v>
      </c>
      <c r="E7274" s="2" t="s">
        <v>27</v>
      </c>
      <c r="F7274" s="2">
        <v>384.0</v>
      </c>
      <c r="G7274" s="2" t="s">
        <v>23</v>
      </c>
      <c r="H7274" s="2" t="s">
        <v>52</v>
      </c>
      <c r="I7274" s="2" t="s">
        <v>25</v>
      </c>
      <c r="J7274" s="2" t="str">
        <f t="array" ref="J7274">XLOOKUP('Transaction Data'!$G7274,Product_Code,Biscuit_Brand)</f>
        <v>Cinnamon Swirls</v>
      </c>
      <c r="K7274" s="2">
        <f t="array" ref="K7274">XLOOKUP('Transaction Data'!$G7274,Product_Code,Cost)</f>
        <v>10</v>
      </c>
      <c r="L7274" s="2">
        <f t="array" ref="L7274">XLOOKUP('Transaction Data'!$G7274,Product_Code,Unit_Price)</f>
        <v>14</v>
      </c>
      <c r="M7274" s="3">
        <f>'Transaction Data'!$F7274*'Transaction Data'!$K7274</f>
        <v>3840</v>
      </c>
      <c r="N7274" s="3">
        <f>'Transaction Data'!$F7274*'Transaction Data'!$L7274</f>
        <v>5376</v>
      </c>
      <c r="O7274" s="3">
        <f>'Transaction Data'!$N7274-'Transaction Data'!$M7274</f>
        <v>1536</v>
      </c>
      <c r="P7274" s="2">
        <f>DATEDIF('Transaction Data'!$D7274,'Transaction Data'!$A7274,"y")</f>
        <v>25</v>
      </c>
      <c r="Q7274" s="2" t="str">
        <f>FLOOR('Transaction Data'!$P7274,15)&amp;"-"&amp;FLOOR('Transaction Data'!$P7274,15)+14</f>
        <v>15-29</v>
      </c>
      <c r="R7274" s="2" t="str">
        <f>IF('Transaction Data'!$L7274&lt;=10,"Less Expensive","Expensive")</f>
        <v>Expensive</v>
      </c>
      <c r="S7274" s="4">
        <f>WEEKDAY('Transaction Data'!$A7274)</f>
        <v>5</v>
      </c>
      <c r="T7274" s="2" t="str">
        <f>IF(WEEKDAY('Transaction Data'!$A7274,2)&lt;6,"Weekday","Weekend")</f>
        <v>Weekday</v>
      </c>
    </row>
    <row r="7275" ht="15.75" customHeight="1">
      <c r="A7275" s="1">
        <v>45456.0</v>
      </c>
      <c r="B7275" s="2" t="s">
        <v>6696</v>
      </c>
      <c r="C7275" s="2" t="s">
        <v>21</v>
      </c>
      <c r="D7275" s="1">
        <v>24355.0</v>
      </c>
      <c r="E7275" s="2" t="s">
        <v>22</v>
      </c>
      <c r="F7275" s="2">
        <v>24.0</v>
      </c>
      <c r="G7275" s="2" t="s">
        <v>57</v>
      </c>
      <c r="H7275" s="2" t="s">
        <v>45</v>
      </c>
      <c r="I7275" s="2" t="s">
        <v>25</v>
      </c>
      <c r="J7275" s="2" t="str">
        <f t="array" ref="J7275">XLOOKUP('Transaction Data'!$G7275,Product_Code,Biscuit_Brand)</f>
        <v>Oatmeal Cookies</v>
      </c>
      <c r="K7275" s="2">
        <f t="array" ref="K7275">XLOOKUP('Transaction Data'!$G7275,Product_Code,Cost)</f>
        <v>19</v>
      </c>
      <c r="L7275" s="2">
        <f t="array" ref="L7275">XLOOKUP('Transaction Data'!$G7275,Product_Code,Unit_Price)</f>
        <v>23</v>
      </c>
      <c r="M7275" s="3">
        <f>'Transaction Data'!$F7275*'Transaction Data'!$K7275</f>
        <v>456</v>
      </c>
      <c r="N7275" s="3">
        <f>'Transaction Data'!$F7275*'Transaction Data'!$L7275</f>
        <v>552</v>
      </c>
      <c r="O7275" s="3">
        <f>'Transaction Data'!$N7275-'Transaction Data'!$M7275</f>
        <v>96</v>
      </c>
      <c r="P7275" s="2">
        <f>DATEDIF('Transaction Data'!$D7275,'Transaction Data'!$A7275,"y")</f>
        <v>57</v>
      </c>
      <c r="Q7275" s="2" t="str">
        <f>FLOOR('Transaction Data'!$P7275,15)&amp;"-"&amp;FLOOR('Transaction Data'!$P7275,15)+14</f>
        <v>45-59</v>
      </c>
      <c r="R7275" s="2" t="str">
        <f>IF('Transaction Data'!$L7275&lt;=10,"Less Expensive","Expensive")</f>
        <v>Expensive</v>
      </c>
      <c r="S7275" s="4">
        <f>WEEKDAY('Transaction Data'!$A7275)</f>
        <v>5</v>
      </c>
      <c r="T7275" s="2" t="str">
        <f>IF(WEEKDAY('Transaction Data'!$A7275,2)&lt;6,"Weekday","Weekend")</f>
        <v>Weekday</v>
      </c>
    </row>
    <row r="7276" ht="15.75" customHeight="1">
      <c r="A7276" s="1">
        <v>45424.0</v>
      </c>
      <c r="B7276" s="2" t="s">
        <v>6697</v>
      </c>
      <c r="C7276" s="2" t="s">
        <v>51</v>
      </c>
      <c r="D7276" s="1">
        <v>30624.0</v>
      </c>
      <c r="E7276" s="2" t="s">
        <v>63</v>
      </c>
      <c r="F7276" s="2">
        <v>472.0</v>
      </c>
      <c r="G7276" s="2" t="s">
        <v>60</v>
      </c>
      <c r="H7276" s="2" t="s">
        <v>49</v>
      </c>
      <c r="I7276" s="2" t="s">
        <v>25</v>
      </c>
      <c r="J7276" s="2" t="str">
        <f t="array" ref="J7276">XLOOKUP('Transaction Data'!$G7276,Product_Code,Biscuit_Brand)</f>
        <v>Peanut Butter Bites</v>
      </c>
      <c r="K7276" s="2">
        <f t="array" ref="K7276">XLOOKUP('Transaction Data'!$G7276,Product_Code,Cost)</f>
        <v>5</v>
      </c>
      <c r="L7276" s="2">
        <f t="array" ref="L7276">XLOOKUP('Transaction Data'!$G7276,Product_Code,Unit_Price)</f>
        <v>7</v>
      </c>
      <c r="M7276" s="3">
        <f>'Transaction Data'!$F7276*'Transaction Data'!$K7276</f>
        <v>2360</v>
      </c>
      <c r="N7276" s="3">
        <f>'Transaction Data'!$F7276*'Transaction Data'!$L7276</f>
        <v>3304</v>
      </c>
      <c r="O7276" s="3">
        <f>'Transaction Data'!$N7276-'Transaction Data'!$M7276</f>
        <v>944</v>
      </c>
      <c r="P7276" s="2">
        <f>DATEDIF('Transaction Data'!$D7276,'Transaction Data'!$A7276,"y")</f>
        <v>40</v>
      </c>
      <c r="Q7276" s="2" t="str">
        <f>FLOOR('Transaction Data'!$P7276,15)&amp;"-"&amp;FLOOR('Transaction Data'!$P7276,15)+14</f>
        <v>30-44</v>
      </c>
      <c r="R7276" s="2" t="str">
        <f>IF('Transaction Data'!$L7276&lt;=10,"Less Expensive","Expensive")</f>
        <v>Less Expensive</v>
      </c>
      <c r="S7276" s="4">
        <f>WEEKDAY('Transaction Data'!$A7276)</f>
        <v>1</v>
      </c>
      <c r="T7276" s="2" t="str">
        <f>IF(WEEKDAY('Transaction Data'!$A7276,2)&lt;6,"Weekday","Weekend")</f>
        <v>Weekend</v>
      </c>
    </row>
    <row r="7277" ht="15.75" customHeight="1">
      <c r="A7277" s="1">
        <v>45297.0</v>
      </c>
      <c r="B7277" s="2" t="s">
        <v>6698</v>
      </c>
      <c r="C7277" s="2" t="s">
        <v>69</v>
      </c>
      <c r="D7277" s="1">
        <v>22727.0</v>
      </c>
      <c r="E7277" s="2" t="s">
        <v>27</v>
      </c>
      <c r="F7277" s="2">
        <v>17.0</v>
      </c>
      <c r="G7277" s="2" t="s">
        <v>44</v>
      </c>
      <c r="H7277" s="2" t="s">
        <v>52</v>
      </c>
      <c r="I7277" s="2" t="s">
        <v>25</v>
      </c>
      <c r="J7277" s="2" t="str">
        <f t="array" ref="J7277">XLOOKUP('Transaction Data'!$G7277,Product_Code,Biscuit_Brand)</f>
        <v>Butter Crunch</v>
      </c>
      <c r="K7277" s="2">
        <f t="array" ref="K7277">XLOOKUP('Transaction Data'!$G7277,Product_Code,Cost)</f>
        <v>10</v>
      </c>
      <c r="L7277" s="2">
        <f t="array" ref="L7277">XLOOKUP('Transaction Data'!$G7277,Product_Code,Unit_Price)</f>
        <v>11</v>
      </c>
      <c r="M7277" s="3">
        <f>'Transaction Data'!$F7277*'Transaction Data'!$K7277</f>
        <v>170</v>
      </c>
      <c r="N7277" s="3">
        <f>'Transaction Data'!$F7277*'Transaction Data'!$L7277</f>
        <v>187</v>
      </c>
      <c r="O7277" s="3">
        <f>'Transaction Data'!$N7277-'Transaction Data'!$M7277</f>
        <v>17</v>
      </c>
      <c r="P7277" s="2">
        <f>DATEDIF('Transaction Data'!$D7277,'Transaction Data'!$A7277,"y")</f>
        <v>61</v>
      </c>
      <c r="Q7277" s="2" t="str">
        <f>FLOOR('Transaction Data'!$P7277,15)&amp;"-"&amp;FLOOR('Transaction Data'!$P7277,15)+14</f>
        <v>60-74</v>
      </c>
      <c r="R7277" s="2" t="str">
        <f>IF('Transaction Data'!$L7277&lt;=10,"Less Expensive","Expensive")</f>
        <v>Expensive</v>
      </c>
      <c r="S7277" s="4">
        <f>WEEKDAY('Transaction Data'!$A7277)</f>
        <v>7</v>
      </c>
      <c r="T7277" s="2" t="str">
        <f>IF(WEEKDAY('Transaction Data'!$A7277,2)&lt;6,"Weekday","Weekend")</f>
        <v>Weekend</v>
      </c>
    </row>
    <row r="7278" ht="15.75" customHeight="1">
      <c r="A7278" s="1">
        <v>45364.0</v>
      </c>
      <c r="B7278" s="2" t="s">
        <v>6699</v>
      </c>
      <c r="C7278" s="2" t="s">
        <v>65</v>
      </c>
      <c r="D7278" s="1">
        <v>22970.0</v>
      </c>
      <c r="E7278" s="2" t="s">
        <v>22</v>
      </c>
      <c r="F7278" s="2">
        <v>259.0</v>
      </c>
      <c r="G7278" s="2" t="s">
        <v>38</v>
      </c>
      <c r="H7278" s="2" t="s">
        <v>49</v>
      </c>
      <c r="I7278" s="2" t="s">
        <v>25</v>
      </c>
      <c r="J7278" s="2" t="str">
        <f t="array" ref="J7278">XLOOKUP('Transaction Data'!$G7278,Product_Code,Biscuit_Brand)</f>
        <v>Ginger Snaps</v>
      </c>
      <c r="K7278" s="2">
        <f t="array" ref="K7278">XLOOKUP('Transaction Data'!$G7278,Product_Code,Cost)</f>
        <v>14</v>
      </c>
      <c r="L7278" s="2">
        <f t="array" ref="L7278">XLOOKUP('Transaction Data'!$G7278,Product_Code,Unit_Price)</f>
        <v>28</v>
      </c>
      <c r="M7278" s="3">
        <f>'Transaction Data'!$F7278*'Transaction Data'!$K7278</f>
        <v>3626</v>
      </c>
      <c r="N7278" s="3">
        <f>'Transaction Data'!$F7278*'Transaction Data'!$L7278</f>
        <v>7252</v>
      </c>
      <c r="O7278" s="3">
        <f>'Transaction Data'!$N7278-'Transaction Data'!$M7278</f>
        <v>3626</v>
      </c>
      <c r="P7278" s="2">
        <f>DATEDIF('Transaction Data'!$D7278,'Transaction Data'!$A7278,"y")</f>
        <v>61</v>
      </c>
      <c r="Q7278" s="2" t="str">
        <f>FLOOR('Transaction Data'!$P7278,15)&amp;"-"&amp;FLOOR('Transaction Data'!$P7278,15)+14</f>
        <v>60-74</v>
      </c>
      <c r="R7278" s="2" t="str">
        <f>IF('Transaction Data'!$L7278&lt;=10,"Less Expensive","Expensive")</f>
        <v>Expensive</v>
      </c>
      <c r="S7278" s="4">
        <f>WEEKDAY('Transaction Data'!$A7278)</f>
        <v>4</v>
      </c>
      <c r="T7278" s="2" t="str">
        <f>IF(WEEKDAY('Transaction Data'!$A7278,2)&lt;6,"Weekday","Weekend")</f>
        <v>Weekday</v>
      </c>
    </row>
    <row r="7279" ht="15.75" customHeight="1">
      <c r="A7279" s="1">
        <v>45382.0</v>
      </c>
      <c r="B7279" s="2" t="s">
        <v>6700</v>
      </c>
      <c r="C7279" s="2" t="s">
        <v>41</v>
      </c>
      <c r="D7279" s="1">
        <v>19901.0</v>
      </c>
      <c r="E7279" s="2" t="s">
        <v>22</v>
      </c>
      <c r="F7279" s="2">
        <v>496.0</v>
      </c>
      <c r="G7279" s="2" t="s">
        <v>61</v>
      </c>
      <c r="H7279" s="2" t="s">
        <v>52</v>
      </c>
      <c r="I7279" s="2" t="s">
        <v>25</v>
      </c>
      <c r="J7279" s="2" t="str">
        <f t="array" ref="J7279">XLOOKUP('Transaction Data'!$G7279,Product_Code,Biscuit_Brand)</f>
        <v>Choco Delight</v>
      </c>
      <c r="K7279" s="2">
        <f t="array" ref="K7279">XLOOKUP('Transaction Data'!$G7279,Product_Code,Cost)</f>
        <v>3</v>
      </c>
      <c r="L7279" s="2">
        <f t="array" ref="L7279">XLOOKUP('Transaction Data'!$G7279,Product_Code,Unit_Price)</f>
        <v>5</v>
      </c>
      <c r="M7279" s="3">
        <f>'Transaction Data'!$F7279*'Transaction Data'!$K7279</f>
        <v>1488</v>
      </c>
      <c r="N7279" s="3">
        <f>'Transaction Data'!$F7279*'Transaction Data'!$L7279</f>
        <v>2480</v>
      </c>
      <c r="O7279" s="3">
        <f>'Transaction Data'!$N7279-'Transaction Data'!$M7279</f>
        <v>992</v>
      </c>
      <c r="P7279" s="2">
        <f>DATEDIF('Transaction Data'!$D7279,'Transaction Data'!$A7279,"y")</f>
        <v>69</v>
      </c>
      <c r="Q7279" s="2" t="str">
        <f>FLOOR('Transaction Data'!$P7279,15)&amp;"-"&amp;FLOOR('Transaction Data'!$P7279,15)+14</f>
        <v>60-74</v>
      </c>
      <c r="R7279" s="2" t="str">
        <f>IF('Transaction Data'!$L7279&lt;=10,"Less Expensive","Expensive")</f>
        <v>Less Expensive</v>
      </c>
      <c r="S7279" s="4">
        <f>WEEKDAY('Transaction Data'!$A7279)</f>
        <v>1</v>
      </c>
      <c r="T7279" s="2" t="str">
        <f>IF(WEEKDAY('Transaction Data'!$A7279,2)&lt;6,"Weekday","Weekend")</f>
        <v>Weekend</v>
      </c>
    </row>
    <row r="7280" ht="15.75" customHeight="1">
      <c r="A7280" s="1">
        <v>45426.0</v>
      </c>
      <c r="B7280" s="2" t="s">
        <v>5834</v>
      </c>
      <c r="C7280" s="2" t="s">
        <v>32</v>
      </c>
      <c r="D7280" s="1">
        <v>17690.0</v>
      </c>
      <c r="E7280" s="2" t="s">
        <v>27</v>
      </c>
      <c r="F7280" s="2">
        <v>29.0</v>
      </c>
      <c r="G7280" s="2" t="s">
        <v>28</v>
      </c>
      <c r="H7280" s="2" t="s">
        <v>34</v>
      </c>
      <c r="I7280" s="2" t="s">
        <v>25</v>
      </c>
      <c r="J7280" s="2" t="str">
        <f t="array" ref="J7280">XLOOKUP('Transaction Data'!$G7280,Product_Code,Biscuit_Brand)</f>
        <v>Shortbread</v>
      </c>
      <c r="K7280" s="2">
        <f t="array" ref="K7280">XLOOKUP('Transaction Data'!$G7280,Product_Code,Cost)</f>
        <v>10</v>
      </c>
      <c r="L7280" s="2">
        <f t="array" ref="L7280">XLOOKUP('Transaction Data'!$G7280,Product_Code,Unit_Price)</f>
        <v>45</v>
      </c>
      <c r="M7280" s="3">
        <f>'Transaction Data'!$F7280*'Transaction Data'!$K7280</f>
        <v>290</v>
      </c>
      <c r="N7280" s="3">
        <f>'Transaction Data'!$F7280*'Transaction Data'!$L7280</f>
        <v>1305</v>
      </c>
      <c r="O7280" s="3">
        <f>'Transaction Data'!$N7280-'Transaction Data'!$M7280</f>
        <v>1015</v>
      </c>
      <c r="P7280" s="2">
        <f>DATEDIF('Transaction Data'!$D7280,'Transaction Data'!$A7280,"y")</f>
        <v>75</v>
      </c>
      <c r="Q7280" s="2" t="str">
        <f>FLOOR('Transaction Data'!$P7280,15)&amp;"-"&amp;FLOOR('Transaction Data'!$P7280,15)+14</f>
        <v>75-89</v>
      </c>
      <c r="R7280" s="2" t="str">
        <f>IF('Transaction Data'!$L7280&lt;=10,"Less Expensive","Expensive")</f>
        <v>Expensive</v>
      </c>
      <c r="S7280" s="4">
        <f>WEEKDAY('Transaction Data'!$A7280)</f>
        <v>3</v>
      </c>
      <c r="T7280" s="2" t="str">
        <f>IF(WEEKDAY('Transaction Data'!$A7280,2)&lt;6,"Weekday","Weekend")</f>
        <v>Weekday</v>
      </c>
    </row>
    <row r="7281" ht="15.75" customHeight="1">
      <c r="A7281" s="1">
        <v>45322.0</v>
      </c>
      <c r="B7281" s="2" t="s">
        <v>6701</v>
      </c>
      <c r="C7281" s="2" t="s">
        <v>69</v>
      </c>
      <c r="D7281" s="1">
        <v>37438.0</v>
      </c>
      <c r="E7281" s="2" t="s">
        <v>22</v>
      </c>
      <c r="F7281" s="2">
        <v>290.0</v>
      </c>
      <c r="G7281" s="2" t="s">
        <v>61</v>
      </c>
      <c r="H7281" s="2" t="s">
        <v>34</v>
      </c>
      <c r="I7281" s="2" t="s">
        <v>25</v>
      </c>
      <c r="J7281" s="2" t="str">
        <f t="array" ref="J7281">XLOOKUP('Transaction Data'!$G7281,Product_Code,Biscuit_Brand)</f>
        <v>Choco Delight</v>
      </c>
      <c r="K7281" s="2">
        <f t="array" ref="K7281">XLOOKUP('Transaction Data'!$G7281,Product_Code,Cost)</f>
        <v>3</v>
      </c>
      <c r="L7281" s="2">
        <f t="array" ref="L7281">XLOOKUP('Transaction Data'!$G7281,Product_Code,Unit_Price)</f>
        <v>5</v>
      </c>
      <c r="M7281" s="3">
        <f>'Transaction Data'!$F7281*'Transaction Data'!$K7281</f>
        <v>870</v>
      </c>
      <c r="N7281" s="3">
        <f>'Transaction Data'!$F7281*'Transaction Data'!$L7281</f>
        <v>1450</v>
      </c>
      <c r="O7281" s="3">
        <f>'Transaction Data'!$N7281-'Transaction Data'!$M7281</f>
        <v>580</v>
      </c>
      <c r="P7281" s="2">
        <f>DATEDIF('Transaction Data'!$D7281,'Transaction Data'!$A7281,"y")</f>
        <v>21</v>
      </c>
      <c r="Q7281" s="2" t="str">
        <f>FLOOR('Transaction Data'!$P7281,15)&amp;"-"&amp;FLOOR('Transaction Data'!$P7281,15)+14</f>
        <v>15-29</v>
      </c>
      <c r="R7281" s="2" t="str">
        <f>IF('Transaction Data'!$L7281&lt;=10,"Less Expensive","Expensive")</f>
        <v>Less Expensive</v>
      </c>
      <c r="S7281" s="4">
        <f>WEEKDAY('Transaction Data'!$A7281)</f>
        <v>4</v>
      </c>
      <c r="T7281" s="2" t="str">
        <f>IF(WEEKDAY('Transaction Data'!$A7281,2)&lt;6,"Weekday","Weekend")</f>
        <v>Weekday</v>
      </c>
    </row>
    <row r="7282" ht="15.75" customHeight="1">
      <c r="A7282" s="1">
        <v>45381.0</v>
      </c>
      <c r="B7282" s="2" t="s">
        <v>6702</v>
      </c>
      <c r="C7282" s="2" t="s">
        <v>51</v>
      </c>
      <c r="D7282" s="1">
        <v>25255.0</v>
      </c>
      <c r="E7282" s="2" t="s">
        <v>22</v>
      </c>
      <c r="F7282" s="2">
        <v>438.0</v>
      </c>
      <c r="G7282" s="2" t="s">
        <v>28</v>
      </c>
      <c r="H7282" s="2" t="s">
        <v>39</v>
      </c>
      <c r="I7282" s="2" t="s">
        <v>30</v>
      </c>
      <c r="J7282" s="2" t="str">
        <f t="array" ref="J7282">XLOOKUP('Transaction Data'!$G7282,Product_Code,Biscuit_Brand)</f>
        <v>Shortbread</v>
      </c>
      <c r="K7282" s="2">
        <f t="array" ref="K7282">XLOOKUP('Transaction Data'!$G7282,Product_Code,Cost)</f>
        <v>10</v>
      </c>
      <c r="L7282" s="2">
        <f t="array" ref="L7282">XLOOKUP('Transaction Data'!$G7282,Product_Code,Unit_Price)</f>
        <v>45</v>
      </c>
      <c r="M7282" s="3">
        <f>'Transaction Data'!$F7282*'Transaction Data'!$K7282</f>
        <v>4380</v>
      </c>
      <c r="N7282" s="3">
        <f>'Transaction Data'!$F7282*'Transaction Data'!$L7282</f>
        <v>19710</v>
      </c>
      <c r="O7282" s="3">
        <f>'Transaction Data'!$N7282-'Transaction Data'!$M7282</f>
        <v>15330</v>
      </c>
      <c r="P7282" s="2">
        <f>DATEDIF('Transaction Data'!$D7282,'Transaction Data'!$A7282,"y")</f>
        <v>55</v>
      </c>
      <c r="Q7282" s="2" t="str">
        <f>FLOOR('Transaction Data'!$P7282,15)&amp;"-"&amp;FLOOR('Transaction Data'!$P7282,15)+14</f>
        <v>45-59</v>
      </c>
      <c r="R7282" s="2" t="str">
        <f>IF('Transaction Data'!$L7282&lt;=10,"Less Expensive","Expensive")</f>
        <v>Expensive</v>
      </c>
      <c r="S7282" s="4">
        <f>WEEKDAY('Transaction Data'!$A7282)</f>
        <v>7</v>
      </c>
      <c r="T7282" s="2" t="str">
        <f>IF(WEEKDAY('Transaction Data'!$A7282,2)&lt;6,"Weekday","Weekend")</f>
        <v>Weekend</v>
      </c>
    </row>
    <row r="7283" ht="15.75" customHeight="1">
      <c r="A7283" s="1">
        <v>45343.0</v>
      </c>
      <c r="B7283" s="2" t="s">
        <v>6703</v>
      </c>
      <c r="C7283" s="2" t="s">
        <v>65</v>
      </c>
      <c r="D7283" s="1">
        <v>27245.0</v>
      </c>
      <c r="E7283" s="2" t="s">
        <v>37</v>
      </c>
      <c r="F7283" s="2">
        <v>16.0</v>
      </c>
      <c r="G7283" s="2" t="s">
        <v>38</v>
      </c>
      <c r="H7283" s="2" t="s">
        <v>42</v>
      </c>
      <c r="I7283" s="2" t="s">
        <v>25</v>
      </c>
      <c r="J7283" s="2" t="str">
        <f t="array" ref="J7283">XLOOKUP('Transaction Data'!$G7283,Product_Code,Biscuit_Brand)</f>
        <v>Ginger Snaps</v>
      </c>
      <c r="K7283" s="2">
        <f t="array" ref="K7283">XLOOKUP('Transaction Data'!$G7283,Product_Code,Cost)</f>
        <v>14</v>
      </c>
      <c r="L7283" s="2">
        <f t="array" ref="L7283">XLOOKUP('Transaction Data'!$G7283,Product_Code,Unit_Price)</f>
        <v>28</v>
      </c>
      <c r="M7283" s="3">
        <f>'Transaction Data'!$F7283*'Transaction Data'!$K7283</f>
        <v>224</v>
      </c>
      <c r="N7283" s="3">
        <f>'Transaction Data'!$F7283*'Transaction Data'!$L7283</f>
        <v>448</v>
      </c>
      <c r="O7283" s="3">
        <f>'Transaction Data'!$N7283-'Transaction Data'!$M7283</f>
        <v>224</v>
      </c>
      <c r="P7283" s="2">
        <f>DATEDIF('Transaction Data'!$D7283,'Transaction Data'!$A7283,"y")</f>
        <v>49</v>
      </c>
      <c r="Q7283" s="2" t="str">
        <f>FLOOR('Transaction Data'!$P7283,15)&amp;"-"&amp;FLOOR('Transaction Data'!$P7283,15)+14</f>
        <v>45-59</v>
      </c>
      <c r="R7283" s="2" t="str">
        <f>IF('Transaction Data'!$L7283&lt;=10,"Less Expensive","Expensive")</f>
        <v>Expensive</v>
      </c>
      <c r="S7283" s="4">
        <f>WEEKDAY('Transaction Data'!$A7283)</f>
        <v>4</v>
      </c>
      <c r="T7283" s="2" t="str">
        <f>IF(WEEKDAY('Transaction Data'!$A7283,2)&lt;6,"Weekday","Weekend")</f>
        <v>Weekday</v>
      </c>
    </row>
    <row r="7284" ht="15.75" customHeight="1">
      <c r="A7284" s="1">
        <v>45368.0</v>
      </c>
      <c r="B7284" s="2" t="s">
        <v>6704</v>
      </c>
      <c r="C7284" s="2" t="s">
        <v>65</v>
      </c>
      <c r="D7284" s="1">
        <v>34251.0</v>
      </c>
      <c r="E7284" s="2" t="s">
        <v>37</v>
      </c>
      <c r="F7284" s="2">
        <v>315.0</v>
      </c>
      <c r="G7284" s="2" t="s">
        <v>48</v>
      </c>
      <c r="H7284" s="2" t="s">
        <v>45</v>
      </c>
      <c r="I7284" s="2" t="s">
        <v>25</v>
      </c>
      <c r="J7284" s="2" t="str">
        <f t="array" ref="J7284">XLOOKUP('Transaction Data'!$G7284,Product_Code,Biscuit_Brand)</f>
        <v>Lemon Crisps</v>
      </c>
      <c r="K7284" s="2">
        <f t="array" ref="K7284">XLOOKUP('Transaction Data'!$G7284,Product_Code,Cost)</f>
        <v>7</v>
      </c>
      <c r="L7284" s="2">
        <f t="array" ref="L7284">XLOOKUP('Transaction Data'!$G7284,Product_Code,Unit_Price)</f>
        <v>9</v>
      </c>
      <c r="M7284" s="3">
        <f>'Transaction Data'!$F7284*'Transaction Data'!$K7284</f>
        <v>2205</v>
      </c>
      <c r="N7284" s="3">
        <f>'Transaction Data'!$F7284*'Transaction Data'!$L7284</f>
        <v>2835</v>
      </c>
      <c r="O7284" s="3">
        <f>'Transaction Data'!$N7284-'Transaction Data'!$M7284</f>
        <v>630</v>
      </c>
      <c r="P7284" s="2">
        <f>DATEDIF('Transaction Data'!$D7284,'Transaction Data'!$A7284,"y")</f>
        <v>30</v>
      </c>
      <c r="Q7284" s="2" t="str">
        <f>FLOOR('Transaction Data'!$P7284,15)&amp;"-"&amp;FLOOR('Transaction Data'!$P7284,15)+14</f>
        <v>30-44</v>
      </c>
      <c r="R7284" s="2" t="str">
        <f>IF('Transaction Data'!$L7284&lt;=10,"Less Expensive","Expensive")</f>
        <v>Less Expensive</v>
      </c>
      <c r="S7284" s="4">
        <f>WEEKDAY('Transaction Data'!$A7284)</f>
        <v>1</v>
      </c>
      <c r="T7284" s="2" t="str">
        <f>IF(WEEKDAY('Transaction Data'!$A7284,2)&lt;6,"Weekday","Weekend")</f>
        <v>Weekend</v>
      </c>
    </row>
    <row r="7285" ht="15.75" customHeight="1">
      <c r="A7285" s="1">
        <v>45411.0</v>
      </c>
      <c r="B7285" s="2" t="s">
        <v>6705</v>
      </c>
      <c r="C7285" s="2" t="s">
        <v>21</v>
      </c>
      <c r="D7285" s="1">
        <v>37701.0</v>
      </c>
      <c r="E7285" s="2" t="s">
        <v>63</v>
      </c>
      <c r="F7285" s="2">
        <v>207.0</v>
      </c>
      <c r="G7285" s="2" t="s">
        <v>38</v>
      </c>
      <c r="H7285" s="2" t="s">
        <v>49</v>
      </c>
      <c r="I7285" s="2" t="s">
        <v>25</v>
      </c>
      <c r="J7285" s="2" t="str">
        <f t="array" ref="J7285">XLOOKUP('Transaction Data'!$G7285,Product_Code,Biscuit_Brand)</f>
        <v>Ginger Snaps</v>
      </c>
      <c r="K7285" s="2">
        <f t="array" ref="K7285">XLOOKUP('Transaction Data'!$G7285,Product_Code,Cost)</f>
        <v>14</v>
      </c>
      <c r="L7285" s="2">
        <f t="array" ref="L7285">XLOOKUP('Transaction Data'!$G7285,Product_Code,Unit_Price)</f>
        <v>28</v>
      </c>
      <c r="M7285" s="3">
        <f>'Transaction Data'!$F7285*'Transaction Data'!$K7285</f>
        <v>2898</v>
      </c>
      <c r="N7285" s="3">
        <f>'Transaction Data'!$F7285*'Transaction Data'!$L7285</f>
        <v>5796</v>
      </c>
      <c r="O7285" s="3">
        <f>'Transaction Data'!$N7285-'Transaction Data'!$M7285</f>
        <v>2898</v>
      </c>
      <c r="P7285" s="2">
        <f>DATEDIF('Transaction Data'!$D7285,'Transaction Data'!$A7285,"y")</f>
        <v>21</v>
      </c>
      <c r="Q7285" s="2" t="str">
        <f>FLOOR('Transaction Data'!$P7285,15)&amp;"-"&amp;FLOOR('Transaction Data'!$P7285,15)+14</f>
        <v>15-29</v>
      </c>
      <c r="R7285" s="2" t="str">
        <f>IF('Transaction Data'!$L7285&lt;=10,"Less Expensive","Expensive")</f>
        <v>Expensive</v>
      </c>
      <c r="S7285" s="4">
        <f>WEEKDAY('Transaction Data'!$A7285)</f>
        <v>2</v>
      </c>
      <c r="T7285" s="2" t="str">
        <f>IF(WEEKDAY('Transaction Data'!$A7285,2)&lt;6,"Weekday","Weekend")</f>
        <v>Weekday</v>
      </c>
    </row>
    <row r="7286" ht="15.75" customHeight="1">
      <c r="A7286" s="1">
        <v>45402.0</v>
      </c>
      <c r="B7286" s="2" t="s">
        <v>36</v>
      </c>
      <c r="C7286" s="2" t="s">
        <v>72</v>
      </c>
      <c r="D7286" s="1">
        <v>29184.0</v>
      </c>
      <c r="E7286" s="2" t="s">
        <v>27</v>
      </c>
      <c r="F7286" s="2">
        <v>201.0</v>
      </c>
      <c r="G7286" s="2" t="s">
        <v>33</v>
      </c>
      <c r="H7286" s="2" t="s">
        <v>52</v>
      </c>
      <c r="I7286" s="2" t="s">
        <v>25</v>
      </c>
      <c r="J7286" s="2" t="str">
        <f t="array" ref="J7286">XLOOKUP('Transaction Data'!$G7286,Product_Code,Biscuit_Brand)</f>
        <v>Caramel Biscuits</v>
      </c>
      <c r="K7286" s="2">
        <f t="array" ref="K7286">XLOOKUP('Transaction Data'!$G7286,Product_Code,Cost)</f>
        <v>18</v>
      </c>
      <c r="L7286" s="2">
        <f t="array" ref="L7286">XLOOKUP('Transaction Data'!$G7286,Product_Code,Unit_Price)</f>
        <v>22</v>
      </c>
      <c r="M7286" s="3">
        <f>'Transaction Data'!$F7286*'Transaction Data'!$K7286</f>
        <v>3618</v>
      </c>
      <c r="N7286" s="3">
        <f>'Transaction Data'!$F7286*'Transaction Data'!$L7286</f>
        <v>4422</v>
      </c>
      <c r="O7286" s="3">
        <f>'Transaction Data'!$N7286-'Transaction Data'!$M7286</f>
        <v>804</v>
      </c>
      <c r="P7286" s="2">
        <f>DATEDIF('Transaction Data'!$D7286,'Transaction Data'!$A7286,"y")</f>
        <v>44</v>
      </c>
      <c r="Q7286" s="2" t="str">
        <f>FLOOR('Transaction Data'!$P7286,15)&amp;"-"&amp;FLOOR('Transaction Data'!$P7286,15)+14</f>
        <v>30-44</v>
      </c>
      <c r="R7286" s="2" t="str">
        <f>IF('Transaction Data'!$L7286&lt;=10,"Less Expensive","Expensive")</f>
        <v>Expensive</v>
      </c>
      <c r="S7286" s="4">
        <f>WEEKDAY('Transaction Data'!$A7286)</f>
        <v>7</v>
      </c>
      <c r="T7286" s="2" t="str">
        <f>IF(WEEKDAY('Transaction Data'!$A7286,2)&lt;6,"Weekday","Weekend")</f>
        <v>Weekend</v>
      </c>
    </row>
    <row r="7287" ht="15.75" customHeight="1">
      <c r="A7287" s="1">
        <v>45482.0</v>
      </c>
      <c r="B7287" s="2" t="s">
        <v>6706</v>
      </c>
      <c r="C7287" s="2" t="s">
        <v>47</v>
      </c>
      <c r="D7287" s="1">
        <v>37826.0</v>
      </c>
      <c r="E7287" s="2" t="s">
        <v>63</v>
      </c>
      <c r="F7287" s="2">
        <v>316.0</v>
      </c>
      <c r="G7287" s="2" t="s">
        <v>57</v>
      </c>
      <c r="H7287" s="2" t="s">
        <v>49</v>
      </c>
      <c r="I7287" s="2" t="s">
        <v>30</v>
      </c>
      <c r="J7287" s="2" t="str">
        <f t="array" ref="J7287">XLOOKUP('Transaction Data'!$G7287,Product_Code,Biscuit_Brand)</f>
        <v>Oatmeal Cookies</v>
      </c>
      <c r="K7287" s="2">
        <f t="array" ref="K7287">XLOOKUP('Transaction Data'!$G7287,Product_Code,Cost)</f>
        <v>19</v>
      </c>
      <c r="L7287" s="2">
        <f t="array" ref="L7287">XLOOKUP('Transaction Data'!$G7287,Product_Code,Unit_Price)</f>
        <v>23</v>
      </c>
      <c r="M7287" s="3">
        <f>'Transaction Data'!$F7287*'Transaction Data'!$K7287</f>
        <v>6004</v>
      </c>
      <c r="N7287" s="3">
        <f>'Transaction Data'!$F7287*'Transaction Data'!$L7287</f>
        <v>7268</v>
      </c>
      <c r="O7287" s="3">
        <f>'Transaction Data'!$N7287-'Transaction Data'!$M7287</f>
        <v>1264</v>
      </c>
      <c r="P7287" s="2">
        <f>DATEDIF('Transaction Data'!$D7287,'Transaction Data'!$A7287,"y")</f>
        <v>20</v>
      </c>
      <c r="Q7287" s="2" t="str">
        <f>FLOOR('Transaction Data'!$P7287,15)&amp;"-"&amp;FLOOR('Transaction Data'!$P7287,15)+14</f>
        <v>15-29</v>
      </c>
      <c r="R7287" s="2" t="str">
        <f>IF('Transaction Data'!$L7287&lt;=10,"Less Expensive","Expensive")</f>
        <v>Expensive</v>
      </c>
      <c r="S7287" s="4">
        <f>WEEKDAY('Transaction Data'!$A7287)</f>
        <v>3</v>
      </c>
      <c r="T7287" s="2" t="str">
        <f>IF(WEEKDAY('Transaction Data'!$A7287,2)&lt;6,"Weekday","Weekend")</f>
        <v>Weekday</v>
      </c>
    </row>
    <row r="7288" ht="15.75" customHeight="1">
      <c r="A7288" s="1">
        <v>45354.0</v>
      </c>
      <c r="B7288" s="2" t="s">
        <v>6707</v>
      </c>
      <c r="C7288" s="2" t="s">
        <v>54</v>
      </c>
      <c r="D7288" s="1">
        <v>18223.0</v>
      </c>
      <c r="E7288" s="2" t="s">
        <v>27</v>
      </c>
      <c r="F7288" s="2">
        <v>489.0</v>
      </c>
      <c r="G7288" s="2" t="s">
        <v>55</v>
      </c>
      <c r="H7288" s="2" t="s">
        <v>52</v>
      </c>
      <c r="I7288" s="2" t="s">
        <v>25</v>
      </c>
      <c r="J7288" s="2" t="str">
        <f t="array" ref="J7288">XLOOKUP('Transaction Data'!$G7288,Product_Code,Biscuit_Brand)</f>
        <v>Vanilla Wafers</v>
      </c>
      <c r="K7288" s="2">
        <f t="array" ref="K7288">XLOOKUP('Transaction Data'!$G7288,Product_Code,Cost)</f>
        <v>18</v>
      </c>
      <c r="L7288" s="2">
        <f t="array" ref="L7288">XLOOKUP('Transaction Data'!$G7288,Product_Code,Unit_Price)</f>
        <v>36</v>
      </c>
      <c r="M7288" s="3">
        <f>'Transaction Data'!$F7288*'Transaction Data'!$K7288</f>
        <v>8802</v>
      </c>
      <c r="N7288" s="3">
        <f>'Transaction Data'!$F7288*'Transaction Data'!$L7288</f>
        <v>17604</v>
      </c>
      <c r="O7288" s="3">
        <f>'Transaction Data'!$N7288-'Transaction Data'!$M7288</f>
        <v>8802</v>
      </c>
      <c r="P7288" s="2">
        <f>DATEDIF('Transaction Data'!$D7288,'Transaction Data'!$A7288,"y")</f>
        <v>74</v>
      </c>
      <c r="Q7288" s="2" t="str">
        <f>FLOOR('Transaction Data'!$P7288,15)&amp;"-"&amp;FLOOR('Transaction Data'!$P7288,15)+14</f>
        <v>60-74</v>
      </c>
      <c r="R7288" s="2" t="str">
        <f>IF('Transaction Data'!$L7288&lt;=10,"Less Expensive","Expensive")</f>
        <v>Expensive</v>
      </c>
      <c r="S7288" s="4">
        <f>WEEKDAY('Transaction Data'!$A7288)</f>
        <v>1</v>
      </c>
      <c r="T7288" s="2" t="str">
        <f>IF(WEEKDAY('Transaction Data'!$A7288,2)&lt;6,"Weekday","Weekend")</f>
        <v>Weekend</v>
      </c>
    </row>
    <row r="7289" ht="15.75" customHeight="1">
      <c r="A7289" s="1">
        <v>45481.0</v>
      </c>
      <c r="B7289" s="2" t="s">
        <v>6708</v>
      </c>
      <c r="C7289" s="2" t="s">
        <v>47</v>
      </c>
      <c r="D7289" s="1">
        <v>33068.0</v>
      </c>
      <c r="E7289" s="2" t="s">
        <v>63</v>
      </c>
      <c r="F7289" s="2">
        <v>146.0</v>
      </c>
      <c r="G7289" s="2" t="s">
        <v>61</v>
      </c>
      <c r="H7289" s="2" t="s">
        <v>52</v>
      </c>
      <c r="I7289" s="2" t="s">
        <v>25</v>
      </c>
      <c r="J7289" s="2" t="str">
        <f t="array" ref="J7289">XLOOKUP('Transaction Data'!$G7289,Product_Code,Biscuit_Brand)</f>
        <v>Choco Delight</v>
      </c>
      <c r="K7289" s="2">
        <f t="array" ref="K7289">XLOOKUP('Transaction Data'!$G7289,Product_Code,Cost)</f>
        <v>3</v>
      </c>
      <c r="L7289" s="2">
        <f t="array" ref="L7289">XLOOKUP('Transaction Data'!$G7289,Product_Code,Unit_Price)</f>
        <v>5</v>
      </c>
      <c r="M7289" s="3">
        <f>'Transaction Data'!$F7289*'Transaction Data'!$K7289</f>
        <v>438</v>
      </c>
      <c r="N7289" s="3">
        <f>'Transaction Data'!$F7289*'Transaction Data'!$L7289</f>
        <v>730</v>
      </c>
      <c r="O7289" s="3">
        <f>'Transaction Data'!$N7289-'Transaction Data'!$M7289</f>
        <v>292</v>
      </c>
      <c r="P7289" s="2">
        <f>DATEDIF('Transaction Data'!$D7289,'Transaction Data'!$A7289,"y")</f>
        <v>33</v>
      </c>
      <c r="Q7289" s="2" t="str">
        <f>FLOOR('Transaction Data'!$P7289,15)&amp;"-"&amp;FLOOR('Transaction Data'!$P7289,15)+14</f>
        <v>30-44</v>
      </c>
      <c r="R7289" s="2" t="str">
        <f>IF('Transaction Data'!$L7289&lt;=10,"Less Expensive","Expensive")</f>
        <v>Less Expensive</v>
      </c>
      <c r="S7289" s="4">
        <f>WEEKDAY('Transaction Data'!$A7289)</f>
        <v>2</v>
      </c>
      <c r="T7289" s="2" t="str">
        <f>IF(WEEKDAY('Transaction Data'!$A7289,2)&lt;6,"Weekday","Weekend")</f>
        <v>Weekday</v>
      </c>
    </row>
    <row r="7290" ht="15.75" customHeight="1">
      <c r="A7290" s="1">
        <v>45317.0</v>
      </c>
      <c r="B7290" s="2" t="s">
        <v>6709</v>
      </c>
      <c r="C7290" s="2" t="s">
        <v>41</v>
      </c>
      <c r="D7290" s="1">
        <v>21771.0</v>
      </c>
      <c r="E7290" s="2" t="s">
        <v>22</v>
      </c>
      <c r="F7290" s="2">
        <v>60.0</v>
      </c>
      <c r="G7290" s="2" t="s">
        <v>38</v>
      </c>
      <c r="H7290" s="2" t="s">
        <v>45</v>
      </c>
      <c r="I7290" s="2" t="s">
        <v>25</v>
      </c>
      <c r="J7290" s="2" t="str">
        <f t="array" ref="J7290">XLOOKUP('Transaction Data'!$G7290,Product_Code,Biscuit_Brand)</f>
        <v>Ginger Snaps</v>
      </c>
      <c r="K7290" s="2">
        <f t="array" ref="K7290">XLOOKUP('Transaction Data'!$G7290,Product_Code,Cost)</f>
        <v>14</v>
      </c>
      <c r="L7290" s="2">
        <f t="array" ref="L7290">XLOOKUP('Transaction Data'!$G7290,Product_Code,Unit_Price)</f>
        <v>28</v>
      </c>
      <c r="M7290" s="3">
        <f>'Transaction Data'!$F7290*'Transaction Data'!$K7290</f>
        <v>840</v>
      </c>
      <c r="N7290" s="3">
        <f>'Transaction Data'!$F7290*'Transaction Data'!$L7290</f>
        <v>1680</v>
      </c>
      <c r="O7290" s="3">
        <f>'Transaction Data'!$N7290-'Transaction Data'!$M7290</f>
        <v>840</v>
      </c>
      <c r="P7290" s="2">
        <f>DATEDIF('Transaction Data'!$D7290,'Transaction Data'!$A7290,"y")</f>
        <v>64</v>
      </c>
      <c r="Q7290" s="2" t="str">
        <f>FLOOR('Transaction Data'!$P7290,15)&amp;"-"&amp;FLOOR('Transaction Data'!$P7290,15)+14</f>
        <v>60-74</v>
      </c>
      <c r="R7290" s="2" t="str">
        <f>IF('Transaction Data'!$L7290&lt;=10,"Less Expensive","Expensive")</f>
        <v>Expensive</v>
      </c>
      <c r="S7290" s="4">
        <f>WEEKDAY('Transaction Data'!$A7290)</f>
        <v>6</v>
      </c>
      <c r="T7290" s="2" t="str">
        <f>IF(WEEKDAY('Transaction Data'!$A7290,2)&lt;6,"Weekday","Weekend")</f>
        <v>Weekday</v>
      </c>
    </row>
    <row r="7291" ht="15.75" customHeight="1">
      <c r="A7291" s="1">
        <v>45299.0</v>
      </c>
      <c r="B7291" s="2" t="s">
        <v>6710</v>
      </c>
      <c r="C7291" s="2" t="s">
        <v>72</v>
      </c>
      <c r="D7291" s="1">
        <v>27588.0</v>
      </c>
      <c r="E7291" s="2" t="s">
        <v>63</v>
      </c>
      <c r="F7291" s="2">
        <v>134.0</v>
      </c>
      <c r="G7291" s="2" t="s">
        <v>33</v>
      </c>
      <c r="H7291" s="2" t="s">
        <v>49</v>
      </c>
      <c r="I7291" s="2" t="s">
        <v>25</v>
      </c>
      <c r="J7291" s="2" t="str">
        <f t="array" ref="J7291">XLOOKUP('Transaction Data'!$G7291,Product_Code,Biscuit_Brand)</f>
        <v>Caramel Biscuits</v>
      </c>
      <c r="K7291" s="2">
        <f t="array" ref="K7291">XLOOKUP('Transaction Data'!$G7291,Product_Code,Cost)</f>
        <v>18</v>
      </c>
      <c r="L7291" s="2">
        <f t="array" ref="L7291">XLOOKUP('Transaction Data'!$G7291,Product_Code,Unit_Price)</f>
        <v>22</v>
      </c>
      <c r="M7291" s="3">
        <f>'Transaction Data'!$F7291*'Transaction Data'!$K7291</f>
        <v>2412</v>
      </c>
      <c r="N7291" s="3">
        <f>'Transaction Data'!$F7291*'Transaction Data'!$L7291</f>
        <v>2948</v>
      </c>
      <c r="O7291" s="3">
        <f>'Transaction Data'!$N7291-'Transaction Data'!$M7291</f>
        <v>536</v>
      </c>
      <c r="P7291" s="2">
        <f>DATEDIF('Transaction Data'!$D7291,'Transaction Data'!$A7291,"y")</f>
        <v>48</v>
      </c>
      <c r="Q7291" s="2" t="str">
        <f>FLOOR('Transaction Data'!$P7291,15)&amp;"-"&amp;FLOOR('Transaction Data'!$P7291,15)+14</f>
        <v>45-59</v>
      </c>
      <c r="R7291" s="2" t="str">
        <f>IF('Transaction Data'!$L7291&lt;=10,"Less Expensive","Expensive")</f>
        <v>Expensive</v>
      </c>
      <c r="S7291" s="4">
        <f>WEEKDAY('Transaction Data'!$A7291)</f>
        <v>2</v>
      </c>
      <c r="T7291" s="2" t="str">
        <f>IF(WEEKDAY('Transaction Data'!$A7291,2)&lt;6,"Weekday","Weekend")</f>
        <v>Weekday</v>
      </c>
    </row>
    <row r="7292" ht="15.75" customHeight="1">
      <c r="A7292" s="1">
        <v>45356.0</v>
      </c>
      <c r="B7292" s="2" t="s">
        <v>6711</v>
      </c>
      <c r="C7292" s="2" t="s">
        <v>78</v>
      </c>
      <c r="D7292" s="1">
        <v>17600.0</v>
      </c>
      <c r="E7292" s="2" t="s">
        <v>37</v>
      </c>
      <c r="F7292" s="2">
        <v>336.0</v>
      </c>
      <c r="G7292" s="2" t="s">
        <v>55</v>
      </c>
      <c r="H7292" s="2" t="s">
        <v>52</v>
      </c>
      <c r="I7292" s="2" t="s">
        <v>25</v>
      </c>
      <c r="J7292" s="2" t="str">
        <f t="array" ref="J7292">XLOOKUP('Transaction Data'!$G7292,Product_Code,Biscuit_Brand)</f>
        <v>Vanilla Wafers</v>
      </c>
      <c r="K7292" s="2">
        <f t="array" ref="K7292">XLOOKUP('Transaction Data'!$G7292,Product_Code,Cost)</f>
        <v>18</v>
      </c>
      <c r="L7292" s="2">
        <f t="array" ref="L7292">XLOOKUP('Transaction Data'!$G7292,Product_Code,Unit_Price)</f>
        <v>36</v>
      </c>
      <c r="M7292" s="3">
        <f>'Transaction Data'!$F7292*'Transaction Data'!$K7292</f>
        <v>6048</v>
      </c>
      <c r="N7292" s="3">
        <f>'Transaction Data'!$F7292*'Transaction Data'!$L7292</f>
        <v>12096</v>
      </c>
      <c r="O7292" s="3">
        <f>'Transaction Data'!$N7292-'Transaction Data'!$M7292</f>
        <v>6048</v>
      </c>
      <c r="P7292" s="2">
        <f>DATEDIF('Transaction Data'!$D7292,'Transaction Data'!$A7292,"y")</f>
        <v>75</v>
      </c>
      <c r="Q7292" s="2" t="str">
        <f>FLOOR('Transaction Data'!$P7292,15)&amp;"-"&amp;FLOOR('Transaction Data'!$P7292,15)+14</f>
        <v>75-89</v>
      </c>
      <c r="R7292" s="2" t="str">
        <f>IF('Transaction Data'!$L7292&lt;=10,"Less Expensive","Expensive")</f>
        <v>Expensive</v>
      </c>
      <c r="S7292" s="4">
        <f>WEEKDAY('Transaction Data'!$A7292)</f>
        <v>3</v>
      </c>
      <c r="T7292" s="2" t="str">
        <f>IF(WEEKDAY('Transaction Data'!$A7292,2)&lt;6,"Weekday","Weekend")</f>
        <v>Weekday</v>
      </c>
    </row>
    <row r="7293" ht="15.75" customHeight="1">
      <c r="A7293" s="1">
        <v>45469.0</v>
      </c>
      <c r="B7293" s="2" t="s">
        <v>6712</v>
      </c>
      <c r="C7293" s="2" t="s">
        <v>78</v>
      </c>
      <c r="D7293" s="1">
        <v>29224.0</v>
      </c>
      <c r="E7293" s="2" t="s">
        <v>22</v>
      </c>
      <c r="F7293" s="2">
        <v>367.0</v>
      </c>
      <c r="G7293" s="2" t="s">
        <v>57</v>
      </c>
      <c r="H7293" s="2" t="s">
        <v>49</v>
      </c>
      <c r="I7293" s="2" t="s">
        <v>25</v>
      </c>
      <c r="J7293" s="2" t="str">
        <f t="array" ref="J7293">XLOOKUP('Transaction Data'!$G7293,Product_Code,Biscuit_Brand)</f>
        <v>Oatmeal Cookies</v>
      </c>
      <c r="K7293" s="2">
        <f t="array" ref="K7293">XLOOKUP('Transaction Data'!$G7293,Product_Code,Cost)</f>
        <v>19</v>
      </c>
      <c r="L7293" s="2">
        <f t="array" ref="L7293">XLOOKUP('Transaction Data'!$G7293,Product_Code,Unit_Price)</f>
        <v>23</v>
      </c>
      <c r="M7293" s="3">
        <f>'Transaction Data'!$F7293*'Transaction Data'!$K7293</f>
        <v>6973</v>
      </c>
      <c r="N7293" s="3">
        <f>'Transaction Data'!$F7293*'Transaction Data'!$L7293</f>
        <v>8441</v>
      </c>
      <c r="O7293" s="3">
        <f>'Transaction Data'!$N7293-'Transaction Data'!$M7293</f>
        <v>1468</v>
      </c>
      <c r="P7293" s="2">
        <f>DATEDIF('Transaction Data'!$D7293,'Transaction Data'!$A7293,"y")</f>
        <v>44</v>
      </c>
      <c r="Q7293" s="2" t="str">
        <f>FLOOR('Transaction Data'!$P7293,15)&amp;"-"&amp;FLOOR('Transaction Data'!$P7293,15)+14</f>
        <v>30-44</v>
      </c>
      <c r="R7293" s="2" t="str">
        <f>IF('Transaction Data'!$L7293&lt;=10,"Less Expensive","Expensive")</f>
        <v>Expensive</v>
      </c>
      <c r="S7293" s="4">
        <f>WEEKDAY('Transaction Data'!$A7293)</f>
        <v>4</v>
      </c>
      <c r="T7293" s="2" t="str">
        <f>IF(WEEKDAY('Transaction Data'!$A7293,2)&lt;6,"Weekday","Weekend")</f>
        <v>Weekday</v>
      </c>
    </row>
    <row r="7294" ht="15.75" customHeight="1">
      <c r="A7294" s="1">
        <v>45413.0</v>
      </c>
      <c r="B7294" s="2" t="s">
        <v>6713</v>
      </c>
      <c r="C7294" s="2" t="s">
        <v>41</v>
      </c>
      <c r="D7294" s="1">
        <v>38453.0</v>
      </c>
      <c r="E7294" s="2" t="s">
        <v>37</v>
      </c>
      <c r="F7294" s="2">
        <v>473.0</v>
      </c>
      <c r="G7294" s="2" t="s">
        <v>28</v>
      </c>
      <c r="H7294" s="2" t="s">
        <v>52</v>
      </c>
      <c r="I7294" s="2" t="s">
        <v>25</v>
      </c>
      <c r="J7294" s="2" t="str">
        <f t="array" ref="J7294">XLOOKUP('Transaction Data'!$G7294,Product_Code,Biscuit_Brand)</f>
        <v>Shortbread</v>
      </c>
      <c r="K7294" s="2">
        <f t="array" ref="K7294">XLOOKUP('Transaction Data'!$G7294,Product_Code,Cost)</f>
        <v>10</v>
      </c>
      <c r="L7294" s="2">
        <f t="array" ref="L7294">XLOOKUP('Transaction Data'!$G7294,Product_Code,Unit_Price)</f>
        <v>45</v>
      </c>
      <c r="M7294" s="3">
        <f>'Transaction Data'!$F7294*'Transaction Data'!$K7294</f>
        <v>4730</v>
      </c>
      <c r="N7294" s="3">
        <f>'Transaction Data'!$F7294*'Transaction Data'!$L7294</f>
        <v>21285</v>
      </c>
      <c r="O7294" s="3">
        <f>'Transaction Data'!$N7294-'Transaction Data'!$M7294</f>
        <v>16555</v>
      </c>
      <c r="P7294" s="2">
        <f>DATEDIF('Transaction Data'!$D7294,'Transaction Data'!$A7294,"y")</f>
        <v>19</v>
      </c>
      <c r="Q7294" s="2" t="str">
        <f>FLOOR('Transaction Data'!$P7294,15)&amp;"-"&amp;FLOOR('Transaction Data'!$P7294,15)+14</f>
        <v>15-29</v>
      </c>
      <c r="R7294" s="2" t="str">
        <f>IF('Transaction Data'!$L7294&lt;=10,"Less Expensive","Expensive")</f>
        <v>Expensive</v>
      </c>
      <c r="S7294" s="4">
        <f>WEEKDAY('Transaction Data'!$A7294)</f>
        <v>4</v>
      </c>
      <c r="T7294" s="2" t="str">
        <f>IF(WEEKDAY('Transaction Data'!$A7294,2)&lt;6,"Weekday","Weekend")</f>
        <v>Weekday</v>
      </c>
    </row>
    <row r="7295" ht="15.75" customHeight="1">
      <c r="A7295" s="1">
        <v>45468.0</v>
      </c>
      <c r="B7295" s="2" t="s">
        <v>6714</v>
      </c>
      <c r="C7295" s="2" t="s">
        <v>51</v>
      </c>
      <c r="D7295" s="1">
        <v>19820.0</v>
      </c>
      <c r="E7295" s="2" t="s">
        <v>63</v>
      </c>
      <c r="F7295" s="2">
        <v>192.0</v>
      </c>
      <c r="G7295" s="2" t="s">
        <v>57</v>
      </c>
      <c r="H7295" s="2" t="s">
        <v>34</v>
      </c>
      <c r="I7295" s="2" t="s">
        <v>25</v>
      </c>
      <c r="J7295" s="2" t="str">
        <f t="array" ref="J7295">XLOOKUP('Transaction Data'!$G7295,Product_Code,Biscuit_Brand)</f>
        <v>Oatmeal Cookies</v>
      </c>
      <c r="K7295" s="2">
        <f t="array" ref="K7295">XLOOKUP('Transaction Data'!$G7295,Product_Code,Cost)</f>
        <v>19</v>
      </c>
      <c r="L7295" s="2">
        <f t="array" ref="L7295">XLOOKUP('Transaction Data'!$G7295,Product_Code,Unit_Price)</f>
        <v>23</v>
      </c>
      <c r="M7295" s="3">
        <f>'Transaction Data'!$F7295*'Transaction Data'!$K7295</f>
        <v>3648</v>
      </c>
      <c r="N7295" s="3">
        <f>'Transaction Data'!$F7295*'Transaction Data'!$L7295</f>
        <v>4416</v>
      </c>
      <c r="O7295" s="3">
        <f>'Transaction Data'!$N7295-'Transaction Data'!$M7295</f>
        <v>768</v>
      </c>
      <c r="P7295" s="2">
        <f>DATEDIF('Transaction Data'!$D7295,'Transaction Data'!$A7295,"y")</f>
        <v>70</v>
      </c>
      <c r="Q7295" s="2" t="str">
        <f>FLOOR('Transaction Data'!$P7295,15)&amp;"-"&amp;FLOOR('Transaction Data'!$P7295,15)+14</f>
        <v>60-74</v>
      </c>
      <c r="R7295" s="2" t="str">
        <f>IF('Transaction Data'!$L7295&lt;=10,"Less Expensive","Expensive")</f>
        <v>Expensive</v>
      </c>
      <c r="S7295" s="4">
        <f>WEEKDAY('Transaction Data'!$A7295)</f>
        <v>3</v>
      </c>
      <c r="T7295" s="2" t="str">
        <f>IF(WEEKDAY('Transaction Data'!$A7295,2)&lt;6,"Weekday","Weekend")</f>
        <v>Weekday</v>
      </c>
    </row>
    <row r="7296" ht="15.75" customHeight="1">
      <c r="A7296" s="1">
        <v>45488.0</v>
      </c>
      <c r="B7296" s="2" t="s">
        <v>6715</v>
      </c>
      <c r="C7296" s="2" t="s">
        <v>21</v>
      </c>
      <c r="D7296" s="1">
        <v>20748.0</v>
      </c>
      <c r="E7296" s="2" t="s">
        <v>27</v>
      </c>
      <c r="F7296" s="2">
        <v>394.0</v>
      </c>
      <c r="G7296" s="2" t="s">
        <v>61</v>
      </c>
      <c r="H7296" s="2" t="s">
        <v>34</v>
      </c>
      <c r="I7296" s="2" t="s">
        <v>30</v>
      </c>
      <c r="J7296" s="2" t="str">
        <f t="array" ref="J7296">XLOOKUP('Transaction Data'!$G7296,Product_Code,Biscuit_Brand)</f>
        <v>Choco Delight</v>
      </c>
      <c r="K7296" s="2">
        <f t="array" ref="K7296">XLOOKUP('Transaction Data'!$G7296,Product_Code,Cost)</f>
        <v>3</v>
      </c>
      <c r="L7296" s="2">
        <f t="array" ref="L7296">XLOOKUP('Transaction Data'!$G7296,Product_Code,Unit_Price)</f>
        <v>5</v>
      </c>
      <c r="M7296" s="3">
        <f>'Transaction Data'!$F7296*'Transaction Data'!$K7296</f>
        <v>1182</v>
      </c>
      <c r="N7296" s="3">
        <f>'Transaction Data'!$F7296*'Transaction Data'!$L7296</f>
        <v>1970</v>
      </c>
      <c r="O7296" s="3">
        <f>'Transaction Data'!$N7296-'Transaction Data'!$M7296</f>
        <v>788</v>
      </c>
      <c r="P7296" s="2">
        <f>DATEDIF('Transaction Data'!$D7296,'Transaction Data'!$A7296,"y")</f>
        <v>67</v>
      </c>
      <c r="Q7296" s="2" t="str">
        <f>FLOOR('Transaction Data'!$P7296,15)&amp;"-"&amp;FLOOR('Transaction Data'!$P7296,15)+14</f>
        <v>60-74</v>
      </c>
      <c r="R7296" s="2" t="str">
        <f>IF('Transaction Data'!$L7296&lt;=10,"Less Expensive","Expensive")</f>
        <v>Less Expensive</v>
      </c>
      <c r="S7296" s="4">
        <f>WEEKDAY('Transaction Data'!$A7296)</f>
        <v>2</v>
      </c>
      <c r="T7296" s="2" t="str">
        <f>IF(WEEKDAY('Transaction Data'!$A7296,2)&lt;6,"Weekday","Weekend")</f>
        <v>Weekday</v>
      </c>
    </row>
    <row r="7297" ht="15.75" customHeight="1">
      <c r="A7297" s="1">
        <v>45309.0</v>
      </c>
      <c r="B7297" s="2" t="s">
        <v>6716</v>
      </c>
      <c r="C7297" s="2" t="s">
        <v>54</v>
      </c>
      <c r="D7297" s="1">
        <v>33725.0</v>
      </c>
      <c r="E7297" s="2" t="s">
        <v>22</v>
      </c>
      <c r="F7297" s="2">
        <v>204.0</v>
      </c>
      <c r="G7297" s="2" t="s">
        <v>28</v>
      </c>
      <c r="H7297" s="2" t="s">
        <v>39</v>
      </c>
      <c r="I7297" s="2" t="s">
        <v>25</v>
      </c>
      <c r="J7297" s="2" t="str">
        <f t="array" ref="J7297">XLOOKUP('Transaction Data'!$G7297,Product_Code,Biscuit_Brand)</f>
        <v>Shortbread</v>
      </c>
      <c r="K7297" s="2">
        <f t="array" ref="K7297">XLOOKUP('Transaction Data'!$G7297,Product_Code,Cost)</f>
        <v>10</v>
      </c>
      <c r="L7297" s="2">
        <f t="array" ref="L7297">XLOOKUP('Transaction Data'!$G7297,Product_Code,Unit_Price)</f>
        <v>45</v>
      </c>
      <c r="M7297" s="3">
        <f>'Transaction Data'!$F7297*'Transaction Data'!$K7297</f>
        <v>2040</v>
      </c>
      <c r="N7297" s="3">
        <f>'Transaction Data'!$F7297*'Transaction Data'!$L7297</f>
        <v>9180</v>
      </c>
      <c r="O7297" s="3">
        <f>'Transaction Data'!$N7297-'Transaction Data'!$M7297</f>
        <v>7140</v>
      </c>
      <c r="P7297" s="2">
        <f>DATEDIF('Transaction Data'!$D7297,'Transaction Data'!$A7297,"y")</f>
        <v>31</v>
      </c>
      <c r="Q7297" s="2" t="str">
        <f>FLOOR('Transaction Data'!$P7297,15)&amp;"-"&amp;FLOOR('Transaction Data'!$P7297,15)+14</f>
        <v>30-44</v>
      </c>
      <c r="R7297" s="2" t="str">
        <f>IF('Transaction Data'!$L7297&lt;=10,"Less Expensive","Expensive")</f>
        <v>Expensive</v>
      </c>
      <c r="S7297" s="4">
        <f>WEEKDAY('Transaction Data'!$A7297)</f>
        <v>5</v>
      </c>
      <c r="T7297" s="2" t="str">
        <f>IF(WEEKDAY('Transaction Data'!$A7297,2)&lt;6,"Weekday","Weekend")</f>
        <v>Weekday</v>
      </c>
    </row>
    <row r="7298" ht="15.75" customHeight="1">
      <c r="A7298" s="1">
        <v>45317.0</v>
      </c>
      <c r="B7298" s="2" t="s">
        <v>6717</v>
      </c>
      <c r="C7298" s="2" t="s">
        <v>51</v>
      </c>
      <c r="D7298" s="1">
        <v>38448.0</v>
      </c>
      <c r="E7298" s="2" t="s">
        <v>37</v>
      </c>
      <c r="F7298" s="2">
        <v>17.0</v>
      </c>
      <c r="G7298" s="2" t="s">
        <v>28</v>
      </c>
      <c r="H7298" s="2" t="s">
        <v>42</v>
      </c>
      <c r="I7298" s="2" t="s">
        <v>25</v>
      </c>
      <c r="J7298" s="2" t="str">
        <f t="array" ref="J7298">XLOOKUP('Transaction Data'!$G7298,Product_Code,Biscuit_Brand)</f>
        <v>Shortbread</v>
      </c>
      <c r="K7298" s="2">
        <f t="array" ref="K7298">XLOOKUP('Transaction Data'!$G7298,Product_Code,Cost)</f>
        <v>10</v>
      </c>
      <c r="L7298" s="2">
        <f t="array" ref="L7298">XLOOKUP('Transaction Data'!$G7298,Product_Code,Unit_Price)</f>
        <v>45</v>
      </c>
      <c r="M7298" s="3">
        <f>'Transaction Data'!$F7298*'Transaction Data'!$K7298</f>
        <v>170</v>
      </c>
      <c r="N7298" s="3">
        <f>'Transaction Data'!$F7298*'Transaction Data'!$L7298</f>
        <v>765</v>
      </c>
      <c r="O7298" s="3">
        <f>'Transaction Data'!$N7298-'Transaction Data'!$M7298</f>
        <v>595</v>
      </c>
      <c r="P7298" s="2">
        <f>DATEDIF('Transaction Data'!$D7298,'Transaction Data'!$A7298,"y")</f>
        <v>18</v>
      </c>
      <c r="Q7298" s="2" t="str">
        <f>FLOOR('Transaction Data'!$P7298,15)&amp;"-"&amp;FLOOR('Transaction Data'!$P7298,15)+14</f>
        <v>15-29</v>
      </c>
      <c r="R7298" s="2" t="str">
        <f>IF('Transaction Data'!$L7298&lt;=10,"Less Expensive","Expensive")</f>
        <v>Expensive</v>
      </c>
      <c r="S7298" s="4">
        <f>WEEKDAY('Transaction Data'!$A7298)</f>
        <v>6</v>
      </c>
      <c r="T7298" s="2" t="str">
        <f>IF(WEEKDAY('Transaction Data'!$A7298,2)&lt;6,"Weekday","Weekend")</f>
        <v>Weekday</v>
      </c>
    </row>
    <row r="7299" ht="15.75" customHeight="1">
      <c r="A7299" s="1">
        <v>45436.0</v>
      </c>
      <c r="B7299" s="2" t="s">
        <v>5641</v>
      </c>
      <c r="C7299" s="2" t="s">
        <v>47</v>
      </c>
      <c r="D7299" s="1">
        <v>18742.0</v>
      </c>
      <c r="E7299" s="2" t="s">
        <v>63</v>
      </c>
      <c r="F7299" s="2">
        <v>185.0</v>
      </c>
      <c r="G7299" s="2" t="s">
        <v>48</v>
      </c>
      <c r="H7299" s="2" t="s">
        <v>45</v>
      </c>
      <c r="I7299" s="2" t="s">
        <v>25</v>
      </c>
      <c r="J7299" s="2" t="str">
        <f t="array" ref="J7299">XLOOKUP('Transaction Data'!$G7299,Product_Code,Biscuit_Brand)</f>
        <v>Lemon Crisps</v>
      </c>
      <c r="K7299" s="2">
        <f t="array" ref="K7299">XLOOKUP('Transaction Data'!$G7299,Product_Code,Cost)</f>
        <v>7</v>
      </c>
      <c r="L7299" s="2">
        <f t="array" ref="L7299">XLOOKUP('Transaction Data'!$G7299,Product_Code,Unit_Price)</f>
        <v>9</v>
      </c>
      <c r="M7299" s="3">
        <f>'Transaction Data'!$F7299*'Transaction Data'!$K7299</f>
        <v>1295</v>
      </c>
      <c r="N7299" s="3">
        <f>'Transaction Data'!$F7299*'Transaction Data'!$L7299</f>
        <v>1665</v>
      </c>
      <c r="O7299" s="3">
        <f>'Transaction Data'!$N7299-'Transaction Data'!$M7299</f>
        <v>370</v>
      </c>
      <c r="P7299" s="2">
        <f>DATEDIF('Transaction Data'!$D7299,'Transaction Data'!$A7299,"y")</f>
        <v>73</v>
      </c>
      <c r="Q7299" s="2" t="str">
        <f>FLOOR('Transaction Data'!$P7299,15)&amp;"-"&amp;FLOOR('Transaction Data'!$P7299,15)+14</f>
        <v>60-74</v>
      </c>
      <c r="R7299" s="2" t="str">
        <f>IF('Transaction Data'!$L7299&lt;=10,"Less Expensive","Expensive")</f>
        <v>Less Expensive</v>
      </c>
      <c r="S7299" s="4">
        <f>WEEKDAY('Transaction Data'!$A7299)</f>
        <v>6</v>
      </c>
      <c r="T7299" s="2" t="str">
        <f>IF(WEEKDAY('Transaction Data'!$A7299,2)&lt;6,"Weekday","Weekend")</f>
        <v>Weekday</v>
      </c>
    </row>
    <row r="7300" ht="15.75" customHeight="1">
      <c r="A7300" s="1">
        <v>45371.0</v>
      </c>
      <c r="B7300" s="2" t="s">
        <v>6718</v>
      </c>
      <c r="C7300" s="2" t="s">
        <v>21</v>
      </c>
      <c r="D7300" s="1">
        <v>29419.0</v>
      </c>
      <c r="E7300" s="2" t="s">
        <v>63</v>
      </c>
      <c r="F7300" s="2">
        <v>290.0</v>
      </c>
      <c r="G7300" s="2" t="s">
        <v>28</v>
      </c>
      <c r="H7300" s="2" t="s">
        <v>49</v>
      </c>
      <c r="I7300" s="2" t="s">
        <v>25</v>
      </c>
      <c r="J7300" s="2" t="str">
        <f t="array" ref="J7300">XLOOKUP('Transaction Data'!$G7300,Product_Code,Biscuit_Brand)</f>
        <v>Shortbread</v>
      </c>
      <c r="K7300" s="2">
        <f t="array" ref="K7300">XLOOKUP('Transaction Data'!$G7300,Product_Code,Cost)</f>
        <v>10</v>
      </c>
      <c r="L7300" s="2">
        <f t="array" ref="L7300">XLOOKUP('Transaction Data'!$G7300,Product_Code,Unit_Price)</f>
        <v>45</v>
      </c>
      <c r="M7300" s="3">
        <f>'Transaction Data'!$F7300*'Transaction Data'!$K7300</f>
        <v>2900</v>
      </c>
      <c r="N7300" s="3">
        <f>'Transaction Data'!$F7300*'Transaction Data'!$L7300</f>
        <v>13050</v>
      </c>
      <c r="O7300" s="3">
        <f>'Transaction Data'!$N7300-'Transaction Data'!$M7300</f>
        <v>10150</v>
      </c>
      <c r="P7300" s="2">
        <f>DATEDIF('Transaction Data'!$D7300,'Transaction Data'!$A7300,"y")</f>
        <v>43</v>
      </c>
      <c r="Q7300" s="2" t="str">
        <f>FLOOR('Transaction Data'!$P7300,15)&amp;"-"&amp;FLOOR('Transaction Data'!$P7300,15)+14</f>
        <v>30-44</v>
      </c>
      <c r="R7300" s="2" t="str">
        <f>IF('Transaction Data'!$L7300&lt;=10,"Less Expensive","Expensive")</f>
        <v>Expensive</v>
      </c>
      <c r="S7300" s="4">
        <f>WEEKDAY('Transaction Data'!$A7300)</f>
        <v>4</v>
      </c>
      <c r="T7300" s="2" t="str">
        <f>IF(WEEKDAY('Transaction Data'!$A7300,2)&lt;6,"Weekday","Weekend")</f>
        <v>Weekday</v>
      </c>
    </row>
    <row r="7301" ht="15.75" customHeight="1">
      <c r="A7301" s="1">
        <v>45293.0</v>
      </c>
      <c r="B7301" s="2" t="s">
        <v>6719</v>
      </c>
      <c r="C7301" s="2" t="s">
        <v>32</v>
      </c>
      <c r="D7301" s="1">
        <v>37258.0</v>
      </c>
      <c r="E7301" s="2" t="s">
        <v>63</v>
      </c>
      <c r="F7301" s="2">
        <v>475.0</v>
      </c>
      <c r="G7301" s="2" t="s">
        <v>28</v>
      </c>
      <c r="H7301" s="2" t="s">
        <v>52</v>
      </c>
      <c r="I7301" s="2" t="s">
        <v>25</v>
      </c>
      <c r="J7301" s="2" t="str">
        <f t="array" ref="J7301">XLOOKUP('Transaction Data'!$G7301,Product_Code,Biscuit_Brand)</f>
        <v>Shortbread</v>
      </c>
      <c r="K7301" s="2">
        <f t="array" ref="K7301">XLOOKUP('Transaction Data'!$G7301,Product_Code,Cost)</f>
        <v>10</v>
      </c>
      <c r="L7301" s="2">
        <f t="array" ref="L7301">XLOOKUP('Transaction Data'!$G7301,Product_Code,Unit_Price)</f>
        <v>45</v>
      </c>
      <c r="M7301" s="3">
        <f>'Transaction Data'!$F7301*'Transaction Data'!$K7301</f>
        <v>4750</v>
      </c>
      <c r="N7301" s="3">
        <f>'Transaction Data'!$F7301*'Transaction Data'!$L7301</f>
        <v>21375</v>
      </c>
      <c r="O7301" s="3">
        <f>'Transaction Data'!$N7301-'Transaction Data'!$M7301</f>
        <v>16625</v>
      </c>
      <c r="P7301" s="2">
        <f>DATEDIF('Transaction Data'!$D7301,'Transaction Data'!$A7301,"y")</f>
        <v>22</v>
      </c>
      <c r="Q7301" s="2" t="str">
        <f>FLOOR('Transaction Data'!$P7301,15)&amp;"-"&amp;FLOOR('Transaction Data'!$P7301,15)+14</f>
        <v>15-29</v>
      </c>
      <c r="R7301" s="2" t="str">
        <f>IF('Transaction Data'!$L7301&lt;=10,"Less Expensive","Expensive")</f>
        <v>Expensive</v>
      </c>
      <c r="S7301" s="4">
        <f>WEEKDAY('Transaction Data'!$A7301)</f>
        <v>3</v>
      </c>
      <c r="T7301" s="2" t="str">
        <f>IF(WEEKDAY('Transaction Data'!$A7301,2)&lt;6,"Weekday","Weekend")</f>
        <v>Weekday</v>
      </c>
    </row>
    <row r="7302" ht="15.75" customHeight="1">
      <c r="A7302" s="1">
        <v>45344.0</v>
      </c>
      <c r="B7302" s="2" t="s">
        <v>6720</v>
      </c>
      <c r="C7302" s="2" t="s">
        <v>54</v>
      </c>
      <c r="D7302" s="1">
        <v>37931.0</v>
      </c>
      <c r="E7302" s="2" t="s">
        <v>22</v>
      </c>
      <c r="F7302" s="2">
        <v>271.0</v>
      </c>
      <c r="G7302" s="2" t="s">
        <v>55</v>
      </c>
      <c r="H7302" s="2" t="s">
        <v>49</v>
      </c>
      <c r="I7302" s="2" t="s">
        <v>25</v>
      </c>
      <c r="J7302" s="2" t="str">
        <f t="array" ref="J7302">XLOOKUP('Transaction Data'!$G7302,Product_Code,Biscuit_Brand)</f>
        <v>Vanilla Wafers</v>
      </c>
      <c r="K7302" s="2">
        <f t="array" ref="K7302">XLOOKUP('Transaction Data'!$G7302,Product_Code,Cost)</f>
        <v>18</v>
      </c>
      <c r="L7302" s="2">
        <f t="array" ref="L7302">XLOOKUP('Transaction Data'!$G7302,Product_Code,Unit_Price)</f>
        <v>36</v>
      </c>
      <c r="M7302" s="3">
        <f>'Transaction Data'!$F7302*'Transaction Data'!$K7302</f>
        <v>4878</v>
      </c>
      <c r="N7302" s="3">
        <f>'Transaction Data'!$F7302*'Transaction Data'!$L7302</f>
        <v>9756</v>
      </c>
      <c r="O7302" s="3">
        <f>'Transaction Data'!$N7302-'Transaction Data'!$M7302</f>
        <v>4878</v>
      </c>
      <c r="P7302" s="2">
        <f>DATEDIF('Transaction Data'!$D7302,'Transaction Data'!$A7302,"y")</f>
        <v>20</v>
      </c>
      <c r="Q7302" s="2" t="str">
        <f>FLOOR('Transaction Data'!$P7302,15)&amp;"-"&amp;FLOOR('Transaction Data'!$P7302,15)+14</f>
        <v>15-29</v>
      </c>
      <c r="R7302" s="2" t="str">
        <f>IF('Transaction Data'!$L7302&lt;=10,"Less Expensive","Expensive")</f>
        <v>Expensive</v>
      </c>
      <c r="S7302" s="4">
        <f>WEEKDAY('Transaction Data'!$A7302)</f>
        <v>5</v>
      </c>
      <c r="T7302" s="2" t="str">
        <f>IF(WEEKDAY('Transaction Data'!$A7302,2)&lt;6,"Weekday","Weekend")</f>
        <v>Weekday</v>
      </c>
    </row>
    <row r="7303" ht="15.75" customHeight="1">
      <c r="A7303" s="1">
        <v>45315.0</v>
      </c>
      <c r="B7303" s="2" t="s">
        <v>1125</v>
      </c>
      <c r="C7303" s="2" t="s">
        <v>65</v>
      </c>
      <c r="D7303" s="1">
        <v>16969.0</v>
      </c>
      <c r="E7303" s="2" t="s">
        <v>37</v>
      </c>
      <c r="F7303" s="2">
        <v>158.0</v>
      </c>
      <c r="G7303" s="2" t="s">
        <v>57</v>
      </c>
      <c r="H7303" s="2" t="s">
        <v>52</v>
      </c>
      <c r="I7303" s="2" t="s">
        <v>25</v>
      </c>
      <c r="J7303" s="2" t="str">
        <f t="array" ref="J7303">XLOOKUP('Transaction Data'!$G7303,Product_Code,Biscuit_Brand)</f>
        <v>Oatmeal Cookies</v>
      </c>
      <c r="K7303" s="2">
        <f t="array" ref="K7303">XLOOKUP('Transaction Data'!$G7303,Product_Code,Cost)</f>
        <v>19</v>
      </c>
      <c r="L7303" s="2">
        <f t="array" ref="L7303">XLOOKUP('Transaction Data'!$G7303,Product_Code,Unit_Price)</f>
        <v>23</v>
      </c>
      <c r="M7303" s="3">
        <f>'Transaction Data'!$F7303*'Transaction Data'!$K7303</f>
        <v>3002</v>
      </c>
      <c r="N7303" s="3">
        <f>'Transaction Data'!$F7303*'Transaction Data'!$L7303</f>
        <v>3634</v>
      </c>
      <c r="O7303" s="3">
        <f>'Transaction Data'!$N7303-'Transaction Data'!$M7303</f>
        <v>632</v>
      </c>
      <c r="P7303" s="2">
        <f>DATEDIF('Transaction Data'!$D7303,'Transaction Data'!$A7303,"y")</f>
        <v>77</v>
      </c>
      <c r="Q7303" s="2" t="str">
        <f>FLOOR('Transaction Data'!$P7303,15)&amp;"-"&amp;FLOOR('Transaction Data'!$P7303,15)+14</f>
        <v>75-89</v>
      </c>
      <c r="R7303" s="2" t="str">
        <f>IF('Transaction Data'!$L7303&lt;=10,"Less Expensive","Expensive")</f>
        <v>Expensive</v>
      </c>
      <c r="S7303" s="4">
        <f>WEEKDAY('Transaction Data'!$A7303)</f>
        <v>4</v>
      </c>
      <c r="T7303" s="2" t="str">
        <f>IF(WEEKDAY('Transaction Data'!$A7303,2)&lt;6,"Weekday","Weekend")</f>
        <v>Weekday</v>
      </c>
    </row>
    <row r="7304" ht="15.75" customHeight="1">
      <c r="A7304" s="1">
        <v>45417.0</v>
      </c>
      <c r="B7304" s="2" t="s">
        <v>6721</v>
      </c>
      <c r="C7304" s="2" t="s">
        <v>21</v>
      </c>
      <c r="D7304" s="1">
        <v>21289.0</v>
      </c>
      <c r="E7304" s="2" t="s">
        <v>37</v>
      </c>
      <c r="F7304" s="2">
        <v>486.0</v>
      </c>
      <c r="G7304" s="2" t="s">
        <v>33</v>
      </c>
      <c r="H7304" s="2" t="s">
        <v>52</v>
      </c>
      <c r="I7304" s="2" t="s">
        <v>25</v>
      </c>
      <c r="J7304" s="2" t="str">
        <f t="array" ref="J7304">XLOOKUP('Transaction Data'!$G7304,Product_Code,Biscuit_Brand)</f>
        <v>Caramel Biscuits</v>
      </c>
      <c r="K7304" s="2">
        <f t="array" ref="K7304">XLOOKUP('Transaction Data'!$G7304,Product_Code,Cost)</f>
        <v>18</v>
      </c>
      <c r="L7304" s="2">
        <f t="array" ref="L7304">XLOOKUP('Transaction Data'!$G7304,Product_Code,Unit_Price)</f>
        <v>22</v>
      </c>
      <c r="M7304" s="3">
        <f>'Transaction Data'!$F7304*'Transaction Data'!$K7304</f>
        <v>8748</v>
      </c>
      <c r="N7304" s="3">
        <f>'Transaction Data'!$F7304*'Transaction Data'!$L7304</f>
        <v>10692</v>
      </c>
      <c r="O7304" s="3">
        <f>'Transaction Data'!$N7304-'Transaction Data'!$M7304</f>
        <v>1944</v>
      </c>
      <c r="P7304" s="2">
        <f>DATEDIF('Transaction Data'!$D7304,'Transaction Data'!$A7304,"y")</f>
        <v>66</v>
      </c>
      <c r="Q7304" s="2" t="str">
        <f>FLOOR('Transaction Data'!$P7304,15)&amp;"-"&amp;FLOOR('Transaction Data'!$P7304,15)+14</f>
        <v>60-74</v>
      </c>
      <c r="R7304" s="2" t="str">
        <f>IF('Transaction Data'!$L7304&lt;=10,"Less Expensive","Expensive")</f>
        <v>Expensive</v>
      </c>
      <c r="S7304" s="4">
        <f>WEEKDAY('Transaction Data'!$A7304)</f>
        <v>1</v>
      </c>
      <c r="T7304" s="2" t="str">
        <f>IF(WEEKDAY('Transaction Data'!$A7304,2)&lt;6,"Weekday","Weekend")</f>
        <v>Weekend</v>
      </c>
    </row>
    <row r="7305" ht="15.75" customHeight="1">
      <c r="A7305" s="1">
        <v>45301.0</v>
      </c>
      <c r="B7305" s="2" t="s">
        <v>6722</v>
      </c>
      <c r="C7305" s="2" t="s">
        <v>47</v>
      </c>
      <c r="D7305" s="1">
        <v>24654.0</v>
      </c>
      <c r="E7305" s="2" t="s">
        <v>37</v>
      </c>
      <c r="F7305" s="2">
        <v>57.0</v>
      </c>
      <c r="G7305" s="2" t="s">
        <v>44</v>
      </c>
      <c r="H7305" s="2" t="s">
        <v>45</v>
      </c>
      <c r="I7305" s="2" t="s">
        <v>25</v>
      </c>
      <c r="J7305" s="2" t="str">
        <f t="array" ref="J7305">XLOOKUP('Transaction Data'!$G7305,Product_Code,Biscuit_Brand)</f>
        <v>Butter Crunch</v>
      </c>
      <c r="K7305" s="2">
        <f t="array" ref="K7305">XLOOKUP('Transaction Data'!$G7305,Product_Code,Cost)</f>
        <v>10</v>
      </c>
      <c r="L7305" s="2">
        <f t="array" ref="L7305">XLOOKUP('Transaction Data'!$G7305,Product_Code,Unit_Price)</f>
        <v>11</v>
      </c>
      <c r="M7305" s="3">
        <f>'Transaction Data'!$F7305*'Transaction Data'!$K7305</f>
        <v>570</v>
      </c>
      <c r="N7305" s="3">
        <f>'Transaction Data'!$F7305*'Transaction Data'!$L7305</f>
        <v>627</v>
      </c>
      <c r="O7305" s="3">
        <f>'Transaction Data'!$N7305-'Transaction Data'!$M7305</f>
        <v>57</v>
      </c>
      <c r="P7305" s="2">
        <f>DATEDIF('Transaction Data'!$D7305,'Transaction Data'!$A7305,"y")</f>
        <v>56</v>
      </c>
      <c r="Q7305" s="2" t="str">
        <f>FLOOR('Transaction Data'!$P7305,15)&amp;"-"&amp;FLOOR('Transaction Data'!$P7305,15)+14</f>
        <v>45-59</v>
      </c>
      <c r="R7305" s="2" t="str">
        <f>IF('Transaction Data'!$L7305&lt;=10,"Less Expensive","Expensive")</f>
        <v>Expensive</v>
      </c>
      <c r="S7305" s="4">
        <f>WEEKDAY('Transaction Data'!$A7305)</f>
        <v>4</v>
      </c>
      <c r="T7305" s="2" t="str">
        <f>IF(WEEKDAY('Transaction Data'!$A7305,2)&lt;6,"Weekday","Weekend")</f>
        <v>Weekday</v>
      </c>
    </row>
    <row r="7306" ht="15.75" customHeight="1">
      <c r="A7306" s="1">
        <v>45448.0</v>
      </c>
      <c r="B7306" s="2" t="s">
        <v>6723</v>
      </c>
      <c r="C7306" s="2" t="s">
        <v>21</v>
      </c>
      <c r="D7306" s="1">
        <v>16614.0</v>
      </c>
      <c r="E7306" s="2" t="s">
        <v>63</v>
      </c>
      <c r="F7306" s="2">
        <v>467.0</v>
      </c>
      <c r="G7306" s="2" t="s">
        <v>57</v>
      </c>
      <c r="H7306" s="2" t="s">
        <v>49</v>
      </c>
      <c r="I7306" s="2" t="s">
        <v>25</v>
      </c>
      <c r="J7306" s="2" t="str">
        <f t="array" ref="J7306">XLOOKUP('Transaction Data'!$G7306,Product_Code,Biscuit_Brand)</f>
        <v>Oatmeal Cookies</v>
      </c>
      <c r="K7306" s="2">
        <f t="array" ref="K7306">XLOOKUP('Transaction Data'!$G7306,Product_Code,Cost)</f>
        <v>19</v>
      </c>
      <c r="L7306" s="2">
        <f t="array" ref="L7306">XLOOKUP('Transaction Data'!$G7306,Product_Code,Unit_Price)</f>
        <v>23</v>
      </c>
      <c r="M7306" s="3">
        <f>'Transaction Data'!$F7306*'Transaction Data'!$K7306</f>
        <v>8873</v>
      </c>
      <c r="N7306" s="3">
        <f>'Transaction Data'!$F7306*'Transaction Data'!$L7306</f>
        <v>10741</v>
      </c>
      <c r="O7306" s="3">
        <f>'Transaction Data'!$N7306-'Transaction Data'!$M7306</f>
        <v>1868</v>
      </c>
      <c r="P7306" s="2">
        <f>DATEDIF('Transaction Data'!$D7306,'Transaction Data'!$A7306,"y")</f>
        <v>78</v>
      </c>
      <c r="Q7306" s="2" t="str">
        <f>FLOOR('Transaction Data'!$P7306,15)&amp;"-"&amp;FLOOR('Transaction Data'!$P7306,15)+14</f>
        <v>75-89</v>
      </c>
      <c r="R7306" s="2" t="str">
        <f>IF('Transaction Data'!$L7306&lt;=10,"Less Expensive","Expensive")</f>
        <v>Expensive</v>
      </c>
      <c r="S7306" s="4">
        <f>WEEKDAY('Transaction Data'!$A7306)</f>
        <v>4</v>
      </c>
      <c r="T7306" s="2" t="str">
        <f>IF(WEEKDAY('Transaction Data'!$A7306,2)&lt;6,"Weekday","Weekend")</f>
        <v>Weekday</v>
      </c>
    </row>
    <row r="7307" ht="15.75" customHeight="1">
      <c r="A7307" s="1">
        <v>45499.0</v>
      </c>
      <c r="B7307" s="2" t="s">
        <v>6724</v>
      </c>
      <c r="C7307" s="2" t="s">
        <v>65</v>
      </c>
      <c r="D7307" s="1">
        <v>19663.0</v>
      </c>
      <c r="E7307" s="2" t="s">
        <v>27</v>
      </c>
      <c r="F7307" s="2">
        <v>38.0</v>
      </c>
      <c r="G7307" s="2" t="s">
        <v>61</v>
      </c>
      <c r="H7307" s="2" t="s">
        <v>52</v>
      </c>
      <c r="I7307" s="2" t="s">
        <v>25</v>
      </c>
      <c r="J7307" s="2" t="str">
        <f t="array" ref="J7307">XLOOKUP('Transaction Data'!$G7307,Product_Code,Biscuit_Brand)</f>
        <v>Choco Delight</v>
      </c>
      <c r="K7307" s="2">
        <f t="array" ref="K7307">XLOOKUP('Transaction Data'!$G7307,Product_Code,Cost)</f>
        <v>3</v>
      </c>
      <c r="L7307" s="2">
        <f t="array" ref="L7307">XLOOKUP('Transaction Data'!$G7307,Product_Code,Unit_Price)</f>
        <v>5</v>
      </c>
      <c r="M7307" s="3">
        <f>'Transaction Data'!$F7307*'Transaction Data'!$K7307</f>
        <v>114</v>
      </c>
      <c r="N7307" s="3">
        <f>'Transaction Data'!$F7307*'Transaction Data'!$L7307</f>
        <v>190</v>
      </c>
      <c r="O7307" s="3">
        <f>'Transaction Data'!$N7307-'Transaction Data'!$M7307</f>
        <v>76</v>
      </c>
      <c r="P7307" s="2">
        <f>DATEDIF('Transaction Data'!$D7307,'Transaction Data'!$A7307,"y")</f>
        <v>70</v>
      </c>
      <c r="Q7307" s="2" t="str">
        <f>FLOOR('Transaction Data'!$P7307,15)&amp;"-"&amp;FLOOR('Transaction Data'!$P7307,15)+14</f>
        <v>60-74</v>
      </c>
      <c r="R7307" s="2" t="str">
        <f>IF('Transaction Data'!$L7307&lt;=10,"Less Expensive","Expensive")</f>
        <v>Less Expensive</v>
      </c>
      <c r="S7307" s="4">
        <f>WEEKDAY('Transaction Data'!$A7307)</f>
        <v>6</v>
      </c>
      <c r="T7307" s="2" t="str">
        <f>IF(WEEKDAY('Transaction Data'!$A7307,2)&lt;6,"Weekday","Weekend")</f>
        <v>Weekday</v>
      </c>
    </row>
    <row r="7308" ht="15.75" customHeight="1">
      <c r="A7308" s="1">
        <v>45318.0</v>
      </c>
      <c r="B7308" s="2" t="s">
        <v>6725</v>
      </c>
      <c r="C7308" s="2" t="s">
        <v>51</v>
      </c>
      <c r="D7308" s="1">
        <v>18918.0</v>
      </c>
      <c r="E7308" s="2" t="s">
        <v>27</v>
      </c>
      <c r="F7308" s="2">
        <v>469.0</v>
      </c>
      <c r="G7308" s="2" t="s">
        <v>61</v>
      </c>
      <c r="H7308" s="2" t="s">
        <v>49</v>
      </c>
      <c r="I7308" s="2" t="s">
        <v>25</v>
      </c>
      <c r="J7308" s="2" t="str">
        <f t="array" ref="J7308">XLOOKUP('Transaction Data'!$G7308,Product_Code,Biscuit_Brand)</f>
        <v>Choco Delight</v>
      </c>
      <c r="K7308" s="2">
        <f t="array" ref="K7308">XLOOKUP('Transaction Data'!$G7308,Product_Code,Cost)</f>
        <v>3</v>
      </c>
      <c r="L7308" s="2">
        <f t="array" ref="L7308">XLOOKUP('Transaction Data'!$G7308,Product_Code,Unit_Price)</f>
        <v>5</v>
      </c>
      <c r="M7308" s="3">
        <f>'Transaction Data'!$F7308*'Transaction Data'!$K7308</f>
        <v>1407</v>
      </c>
      <c r="N7308" s="3">
        <f>'Transaction Data'!$F7308*'Transaction Data'!$L7308</f>
        <v>2345</v>
      </c>
      <c r="O7308" s="3">
        <f>'Transaction Data'!$N7308-'Transaction Data'!$M7308</f>
        <v>938</v>
      </c>
      <c r="P7308" s="2">
        <f>DATEDIF('Transaction Data'!$D7308,'Transaction Data'!$A7308,"y")</f>
        <v>72</v>
      </c>
      <c r="Q7308" s="2" t="str">
        <f>FLOOR('Transaction Data'!$P7308,15)&amp;"-"&amp;FLOOR('Transaction Data'!$P7308,15)+14</f>
        <v>60-74</v>
      </c>
      <c r="R7308" s="2" t="str">
        <f>IF('Transaction Data'!$L7308&lt;=10,"Less Expensive","Expensive")</f>
        <v>Less Expensive</v>
      </c>
      <c r="S7308" s="4">
        <f>WEEKDAY('Transaction Data'!$A7308)</f>
        <v>7</v>
      </c>
      <c r="T7308" s="2" t="str">
        <f>IF(WEEKDAY('Transaction Data'!$A7308,2)&lt;6,"Weekday","Weekend")</f>
        <v>Weekend</v>
      </c>
    </row>
    <row r="7309" ht="15.75" customHeight="1">
      <c r="A7309" s="1">
        <v>45375.0</v>
      </c>
      <c r="B7309" s="2" t="s">
        <v>6726</v>
      </c>
      <c r="C7309" s="2" t="s">
        <v>65</v>
      </c>
      <c r="D7309" s="1">
        <v>22835.0</v>
      </c>
      <c r="E7309" s="2" t="s">
        <v>63</v>
      </c>
      <c r="F7309" s="2">
        <v>158.0</v>
      </c>
      <c r="G7309" s="2" t="s">
        <v>33</v>
      </c>
      <c r="H7309" s="2" t="s">
        <v>52</v>
      </c>
      <c r="I7309" s="2" t="s">
        <v>25</v>
      </c>
      <c r="J7309" s="2" t="str">
        <f t="array" ref="J7309">XLOOKUP('Transaction Data'!$G7309,Product_Code,Biscuit_Brand)</f>
        <v>Caramel Biscuits</v>
      </c>
      <c r="K7309" s="2">
        <f t="array" ref="K7309">XLOOKUP('Transaction Data'!$G7309,Product_Code,Cost)</f>
        <v>18</v>
      </c>
      <c r="L7309" s="2">
        <f t="array" ref="L7309">XLOOKUP('Transaction Data'!$G7309,Product_Code,Unit_Price)</f>
        <v>22</v>
      </c>
      <c r="M7309" s="3">
        <f>'Transaction Data'!$F7309*'Transaction Data'!$K7309</f>
        <v>2844</v>
      </c>
      <c r="N7309" s="3">
        <f>'Transaction Data'!$F7309*'Transaction Data'!$L7309</f>
        <v>3476</v>
      </c>
      <c r="O7309" s="3">
        <f>'Transaction Data'!$N7309-'Transaction Data'!$M7309</f>
        <v>632</v>
      </c>
      <c r="P7309" s="2">
        <f>DATEDIF('Transaction Data'!$D7309,'Transaction Data'!$A7309,"y")</f>
        <v>61</v>
      </c>
      <c r="Q7309" s="2" t="str">
        <f>FLOOR('Transaction Data'!$P7309,15)&amp;"-"&amp;FLOOR('Transaction Data'!$P7309,15)+14</f>
        <v>60-74</v>
      </c>
      <c r="R7309" s="2" t="str">
        <f>IF('Transaction Data'!$L7309&lt;=10,"Less Expensive","Expensive")</f>
        <v>Expensive</v>
      </c>
      <c r="S7309" s="4">
        <f>WEEKDAY('Transaction Data'!$A7309)</f>
        <v>1</v>
      </c>
      <c r="T7309" s="2" t="str">
        <f>IF(WEEKDAY('Transaction Data'!$A7309,2)&lt;6,"Weekday","Weekend")</f>
        <v>Weekend</v>
      </c>
    </row>
    <row r="7310" ht="15.75" customHeight="1">
      <c r="A7310" s="1">
        <v>45449.0</v>
      </c>
      <c r="B7310" s="2" t="s">
        <v>6727</v>
      </c>
      <c r="C7310" s="2" t="s">
        <v>51</v>
      </c>
      <c r="D7310" s="1">
        <v>35835.0</v>
      </c>
      <c r="E7310" s="2" t="s">
        <v>22</v>
      </c>
      <c r="F7310" s="2">
        <v>381.0</v>
      </c>
      <c r="G7310" s="2" t="s">
        <v>23</v>
      </c>
      <c r="H7310" s="2" t="s">
        <v>34</v>
      </c>
      <c r="I7310" s="2" t="s">
        <v>25</v>
      </c>
      <c r="J7310" s="2" t="str">
        <f t="array" ref="J7310">XLOOKUP('Transaction Data'!$G7310,Product_Code,Biscuit_Brand)</f>
        <v>Cinnamon Swirls</v>
      </c>
      <c r="K7310" s="2">
        <f t="array" ref="K7310">XLOOKUP('Transaction Data'!$G7310,Product_Code,Cost)</f>
        <v>10</v>
      </c>
      <c r="L7310" s="2">
        <f t="array" ref="L7310">XLOOKUP('Transaction Data'!$G7310,Product_Code,Unit_Price)</f>
        <v>14</v>
      </c>
      <c r="M7310" s="3">
        <f>'Transaction Data'!$F7310*'Transaction Data'!$K7310</f>
        <v>3810</v>
      </c>
      <c r="N7310" s="3">
        <f>'Transaction Data'!$F7310*'Transaction Data'!$L7310</f>
        <v>5334</v>
      </c>
      <c r="O7310" s="3">
        <f>'Transaction Data'!$N7310-'Transaction Data'!$M7310</f>
        <v>1524</v>
      </c>
      <c r="P7310" s="2">
        <f>DATEDIF('Transaction Data'!$D7310,'Transaction Data'!$A7310,"y")</f>
        <v>26</v>
      </c>
      <c r="Q7310" s="2" t="str">
        <f>FLOOR('Transaction Data'!$P7310,15)&amp;"-"&amp;FLOOR('Transaction Data'!$P7310,15)+14</f>
        <v>15-29</v>
      </c>
      <c r="R7310" s="2" t="str">
        <f>IF('Transaction Data'!$L7310&lt;=10,"Less Expensive","Expensive")</f>
        <v>Expensive</v>
      </c>
      <c r="S7310" s="4">
        <f>WEEKDAY('Transaction Data'!$A7310)</f>
        <v>5</v>
      </c>
      <c r="T7310" s="2" t="str">
        <f>IF(WEEKDAY('Transaction Data'!$A7310,2)&lt;6,"Weekday","Weekend")</f>
        <v>Weekday</v>
      </c>
    </row>
    <row r="7311" ht="15.75" customHeight="1">
      <c r="A7311" s="1">
        <v>45351.0</v>
      </c>
      <c r="B7311" s="2" t="s">
        <v>6728</v>
      </c>
      <c r="C7311" s="2" t="s">
        <v>69</v>
      </c>
      <c r="D7311" s="1">
        <v>34371.0</v>
      </c>
      <c r="E7311" s="2" t="s">
        <v>37</v>
      </c>
      <c r="F7311" s="2">
        <v>244.0</v>
      </c>
      <c r="G7311" s="2" t="s">
        <v>38</v>
      </c>
      <c r="H7311" s="2" t="s">
        <v>34</v>
      </c>
      <c r="I7311" s="2" t="s">
        <v>25</v>
      </c>
      <c r="J7311" s="2" t="str">
        <f t="array" ref="J7311">XLOOKUP('Transaction Data'!$G7311,Product_Code,Biscuit_Brand)</f>
        <v>Ginger Snaps</v>
      </c>
      <c r="K7311" s="2">
        <f t="array" ref="K7311">XLOOKUP('Transaction Data'!$G7311,Product_Code,Cost)</f>
        <v>14</v>
      </c>
      <c r="L7311" s="2">
        <f t="array" ref="L7311">XLOOKUP('Transaction Data'!$G7311,Product_Code,Unit_Price)</f>
        <v>28</v>
      </c>
      <c r="M7311" s="3">
        <f>'Transaction Data'!$F7311*'Transaction Data'!$K7311</f>
        <v>3416</v>
      </c>
      <c r="N7311" s="3">
        <f>'Transaction Data'!$F7311*'Transaction Data'!$L7311</f>
        <v>6832</v>
      </c>
      <c r="O7311" s="3">
        <f>'Transaction Data'!$N7311-'Transaction Data'!$M7311</f>
        <v>3416</v>
      </c>
      <c r="P7311" s="2">
        <f>DATEDIF('Transaction Data'!$D7311,'Transaction Data'!$A7311,"y")</f>
        <v>30</v>
      </c>
      <c r="Q7311" s="2" t="str">
        <f>FLOOR('Transaction Data'!$P7311,15)&amp;"-"&amp;FLOOR('Transaction Data'!$P7311,15)+14</f>
        <v>30-44</v>
      </c>
      <c r="R7311" s="2" t="str">
        <f>IF('Transaction Data'!$L7311&lt;=10,"Less Expensive","Expensive")</f>
        <v>Expensive</v>
      </c>
      <c r="S7311" s="4">
        <f>WEEKDAY('Transaction Data'!$A7311)</f>
        <v>5</v>
      </c>
      <c r="T7311" s="2" t="str">
        <f>IF(WEEKDAY('Transaction Data'!$A7311,2)&lt;6,"Weekday","Weekend")</f>
        <v>Weekday</v>
      </c>
    </row>
    <row r="7312" ht="15.75" customHeight="1">
      <c r="A7312" s="1">
        <v>45427.0</v>
      </c>
      <c r="B7312" s="2" t="s">
        <v>6729</v>
      </c>
      <c r="C7312" s="2" t="s">
        <v>51</v>
      </c>
      <c r="D7312" s="1">
        <v>29127.0</v>
      </c>
      <c r="E7312" s="2" t="s">
        <v>27</v>
      </c>
      <c r="F7312" s="2">
        <v>428.0</v>
      </c>
      <c r="G7312" s="2" t="s">
        <v>33</v>
      </c>
      <c r="H7312" s="2" t="s">
        <v>39</v>
      </c>
      <c r="I7312" s="2" t="s">
        <v>25</v>
      </c>
      <c r="J7312" s="2" t="str">
        <f t="array" ref="J7312">XLOOKUP('Transaction Data'!$G7312,Product_Code,Biscuit_Brand)</f>
        <v>Caramel Biscuits</v>
      </c>
      <c r="K7312" s="2">
        <f t="array" ref="K7312">XLOOKUP('Transaction Data'!$G7312,Product_Code,Cost)</f>
        <v>18</v>
      </c>
      <c r="L7312" s="2">
        <f t="array" ref="L7312">XLOOKUP('Transaction Data'!$G7312,Product_Code,Unit_Price)</f>
        <v>22</v>
      </c>
      <c r="M7312" s="3">
        <f>'Transaction Data'!$F7312*'Transaction Data'!$K7312</f>
        <v>7704</v>
      </c>
      <c r="N7312" s="3">
        <f>'Transaction Data'!$F7312*'Transaction Data'!$L7312</f>
        <v>9416</v>
      </c>
      <c r="O7312" s="3">
        <f>'Transaction Data'!$N7312-'Transaction Data'!$M7312</f>
        <v>1712</v>
      </c>
      <c r="P7312" s="2">
        <f>DATEDIF('Transaction Data'!$D7312,'Transaction Data'!$A7312,"y")</f>
        <v>44</v>
      </c>
      <c r="Q7312" s="2" t="str">
        <f>FLOOR('Transaction Data'!$P7312,15)&amp;"-"&amp;FLOOR('Transaction Data'!$P7312,15)+14</f>
        <v>30-44</v>
      </c>
      <c r="R7312" s="2" t="str">
        <f>IF('Transaction Data'!$L7312&lt;=10,"Less Expensive","Expensive")</f>
        <v>Expensive</v>
      </c>
      <c r="S7312" s="4">
        <f>WEEKDAY('Transaction Data'!$A7312)</f>
        <v>4</v>
      </c>
      <c r="T7312" s="2" t="str">
        <f>IF(WEEKDAY('Transaction Data'!$A7312,2)&lt;6,"Weekday","Weekend")</f>
        <v>Weekday</v>
      </c>
    </row>
    <row r="7313" ht="15.75" customHeight="1">
      <c r="A7313" s="1">
        <v>45458.0</v>
      </c>
      <c r="B7313" s="2" t="s">
        <v>2286</v>
      </c>
      <c r="C7313" s="2" t="s">
        <v>54</v>
      </c>
      <c r="D7313" s="1">
        <v>21127.0</v>
      </c>
      <c r="E7313" s="2" t="s">
        <v>27</v>
      </c>
      <c r="F7313" s="2">
        <v>358.0</v>
      </c>
      <c r="G7313" s="2" t="s">
        <v>55</v>
      </c>
      <c r="H7313" s="2" t="s">
        <v>42</v>
      </c>
      <c r="I7313" s="2" t="s">
        <v>25</v>
      </c>
      <c r="J7313" s="2" t="str">
        <f t="array" ref="J7313">XLOOKUP('Transaction Data'!$G7313,Product_Code,Biscuit_Brand)</f>
        <v>Vanilla Wafers</v>
      </c>
      <c r="K7313" s="2">
        <f t="array" ref="K7313">XLOOKUP('Transaction Data'!$G7313,Product_Code,Cost)</f>
        <v>18</v>
      </c>
      <c r="L7313" s="2">
        <f t="array" ref="L7313">XLOOKUP('Transaction Data'!$G7313,Product_Code,Unit_Price)</f>
        <v>36</v>
      </c>
      <c r="M7313" s="3">
        <f>'Transaction Data'!$F7313*'Transaction Data'!$K7313</f>
        <v>6444</v>
      </c>
      <c r="N7313" s="3">
        <f>'Transaction Data'!$F7313*'Transaction Data'!$L7313</f>
        <v>12888</v>
      </c>
      <c r="O7313" s="3">
        <f>'Transaction Data'!$N7313-'Transaction Data'!$M7313</f>
        <v>6444</v>
      </c>
      <c r="P7313" s="2">
        <f>DATEDIF('Transaction Data'!$D7313,'Transaction Data'!$A7313,"y")</f>
        <v>66</v>
      </c>
      <c r="Q7313" s="2" t="str">
        <f>FLOOR('Transaction Data'!$P7313,15)&amp;"-"&amp;FLOOR('Transaction Data'!$P7313,15)+14</f>
        <v>60-74</v>
      </c>
      <c r="R7313" s="2" t="str">
        <f>IF('Transaction Data'!$L7313&lt;=10,"Less Expensive","Expensive")</f>
        <v>Expensive</v>
      </c>
      <c r="S7313" s="4">
        <f>WEEKDAY('Transaction Data'!$A7313)</f>
        <v>7</v>
      </c>
      <c r="T7313" s="2" t="str">
        <f>IF(WEEKDAY('Transaction Data'!$A7313,2)&lt;6,"Weekday","Weekend")</f>
        <v>Weekend</v>
      </c>
    </row>
    <row r="7314" ht="15.75" customHeight="1">
      <c r="A7314" s="1">
        <v>45502.0</v>
      </c>
      <c r="B7314" s="2" t="s">
        <v>6730</v>
      </c>
      <c r="C7314" s="2" t="s">
        <v>21</v>
      </c>
      <c r="D7314" s="1">
        <v>35720.0</v>
      </c>
      <c r="E7314" s="2" t="s">
        <v>22</v>
      </c>
      <c r="F7314" s="2">
        <v>459.0</v>
      </c>
      <c r="G7314" s="2" t="s">
        <v>28</v>
      </c>
      <c r="H7314" s="2" t="s">
        <v>45</v>
      </c>
      <c r="I7314" s="2" t="s">
        <v>25</v>
      </c>
      <c r="J7314" s="2" t="str">
        <f t="array" ref="J7314">XLOOKUP('Transaction Data'!$G7314,Product_Code,Biscuit_Brand)</f>
        <v>Shortbread</v>
      </c>
      <c r="K7314" s="2">
        <f t="array" ref="K7314">XLOOKUP('Transaction Data'!$G7314,Product_Code,Cost)</f>
        <v>10</v>
      </c>
      <c r="L7314" s="2">
        <f t="array" ref="L7314">XLOOKUP('Transaction Data'!$G7314,Product_Code,Unit_Price)</f>
        <v>45</v>
      </c>
      <c r="M7314" s="3">
        <f>'Transaction Data'!$F7314*'Transaction Data'!$K7314</f>
        <v>4590</v>
      </c>
      <c r="N7314" s="3">
        <f>'Transaction Data'!$F7314*'Transaction Data'!$L7314</f>
        <v>20655</v>
      </c>
      <c r="O7314" s="3">
        <f>'Transaction Data'!$N7314-'Transaction Data'!$M7314</f>
        <v>16065</v>
      </c>
      <c r="P7314" s="2">
        <f>DATEDIF('Transaction Data'!$D7314,'Transaction Data'!$A7314,"y")</f>
        <v>26</v>
      </c>
      <c r="Q7314" s="2" t="str">
        <f>FLOOR('Transaction Data'!$P7314,15)&amp;"-"&amp;FLOOR('Transaction Data'!$P7314,15)+14</f>
        <v>15-29</v>
      </c>
      <c r="R7314" s="2" t="str">
        <f>IF('Transaction Data'!$L7314&lt;=10,"Less Expensive","Expensive")</f>
        <v>Expensive</v>
      </c>
      <c r="S7314" s="4">
        <f>WEEKDAY('Transaction Data'!$A7314)</f>
        <v>2</v>
      </c>
      <c r="T7314" s="2" t="str">
        <f>IF(WEEKDAY('Transaction Data'!$A7314,2)&lt;6,"Weekday","Weekend")</f>
        <v>Weekday</v>
      </c>
    </row>
    <row r="7315" ht="15.75" customHeight="1">
      <c r="A7315" s="1">
        <v>45416.0</v>
      </c>
      <c r="B7315" s="2" t="s">
        <v>720</v>
      </c>
      <c r="C7315" s="2" t="s">
        <v>54</v>
      </c>
      <c r="D7315" s="1">
        <v>34176.0</v>
      </c>
      <c r="E7315" s="2" t="s">
        <v>37</v>
      </c>
      <c r="F7315" s="2">
        <v>263.0</v>
      </c>
      <c r="G7315" s="2" t="s">
        <v>44</v>
      </c>
      <c r="H7315" s="2" t="s">
        <v>49</v>
      </c>
      <c r="I7315" s="2" t="s">
        <v>25</v>
      </c>
      <c r="J7315" s="2" t="str">
        <f t="array" ref="J7315">XLOOKUP('Transaction Data'!$G7315,Product_Code,Biscuit_Brand)</f>
        <v>Butter Crunch</v>
      </c>
      <c r="K7315" s="2">
        <f t="array" ref="K7315">XLOOKUP('Transaction Data'!$G7315,Product_Code,Cost)</f>
        <v>10</v>
      </c>
      <c r="L7315" s="2">
        <f t="array" ref="L7315">XLOOKUP('Transaction Data'!$G7315,Product_Code,Unit_Price)</f>
        <v>11</v>
      </c>
      <c r="M7315" s="3">
        <f>'Transaction Data'!$F7315*'Transaction Data'!$K7315</f>
        <v>2630</v>
      </c>
      <c r="N7315" s="3">
        <f>'Transaction Data'!$F7315*'Transaction Data'!$L7315</f>
        <v>2893</v>
      </c>
      <c r="O7315" s="3">
        <f>'Transaction Data'!$N7315-'Transaction Data'!$M7315</f>
        <v>263</v>
      </c>
      <c r="P7315" s="2">
        <f>DATEDIF('Transaction Data'!$D7315,'Transaction Data'!$A7315,"y")</f>
        <v>30</v>
      </c>
      <c r="Q7315" s="2" t="str">
        <f>FLOOR('Transaction Data'!$P7315,15)&amp;"-"&amp;FLOOR('Transaction Data'!$P7315,15)+14</f>
        <v>30-44</v>
      </c>
      <c r="R7315" s="2" t="str">
        <f>IF('Transaction Data'!$L7315&lt;=10,"Less Expensive","Expensive")</f>
        <v>Expensive</v>
      </c>
      <c r="S7315" s="4">
        <f>WEEKDAY('Transaction Data'!$A7315)</f>
        <v>7</v>
      </c>
      <c r="T7315" s="2" t="str">
        <f>IF(WEEKDAY('Transaction Data'!$A7315,2)&lt;6,"Weekday","Weekend")</f>
        <v>Weekend</v>
      </c>
    </row>
    <row r="7316" ht="15.75" customHeight="1">
      <c r="A7316" s="1">
        <v>45430.0</v>
      </c>
      <c r="B7316" s="2" t="s">
        <v>6731</v>
      </c>
      <c r="C7316" s="2" t="s">
        <v>47</v>
      </c>
      <c r="D7316" s="1">
        <v>28321.0</v>
      </c>
      <c r="E7316" s="2" t="s">
        <v>63</v>
      </c>
      <c r="F7316" s="2">
        <v>269.0</v>
      </c>
      <c r="G7316" s="2" t="s">
        <v>48</v>
      </c>
      <c r="H7316" s="2" t="s">
        <v>52</v>
      </c>
      <c r="I7316" s="2" t="s">
        <v>25</v>
      </c>
      <c r="J7316" s="2" t="str">
        <f t="array" ref="J7316">XLOOKUP('Transaction Data'!$G7316,Product_Code,Biscuit_Brand)</f>
        <v>Lemon Crisps</v>
      </c>
      <c r="K7316" s="2">
        <f t="array" ref="K7316">XLOOKUP('Transaction Data'!$G7316,Product_Code,Cost)</f>
        <v>7</v>
      </c>
      <c r="L7316" s="2">
        <f t="array" ref="L7316">XLOOKUP('Transaction Data'!$G7316,Product_Code,Unit_Price)</f>
        <v>9</v>
      </c>
      <c r="M7316" s="3">
        <f>'Transaction Data'!$F7316*'Transaction Data'!$K7316</f>
        <v>1883</v>
      </c>
      <c r="N7316" s="3">
        <f>'Transaction Data'!$F7316*'Transaction Data'!$L7316</f>
        <v>2421</v>
      </c>
      <c r="O7316" s="3">
        <f>'Transaction Data'!$N7316-'Transaction Data'!$M7316</f>
        <v>538</v>
      </c>
      <c r="P7316" s="2">
        <f>DATEDIF('Transaction Data'!$D7316,'Transaction Data'!$A7316,"y")</f>
        <v>46</v>
      </c>
      <c r="Q7316" s="2" t="str">
        <f>FLOOR('Transaction Data'!$P7316,15)&amp;"-"&amp;FLOOR('Transaction Data'!$P7316,15)+14</f>
        <v>45-59</v>
      </c>
      <c r="R7316" s="2" t="str">
        <f>IF('Transaction Data'!$L7316&lt;=10,"Less Expensive","Expensive")</f>
        <v>Less Expensive</v>
      </c>
      <c r="S7316" s="4">
        <f>WEEKDAY('Transaction Data'!$A7316)</f>
        <v>7</v>
      </c>
      <c r="T7316" s="2" t="str">
        <f>IF(WEEKDAY('Transaction Data'!$A7316,2)&lt;6,"Weekday","Weekend")</f>
        <v>Weekend</v>
      </c>
    </row>
    <row r="7317" ht="15.75" customHeight="1">
      <c r="A7317" s="1">
        <v>45356.0</v>
      </c>
      <c r="B7317" s="2" t="s">
        <v>6732</v>
      </c>
      <c r="C7317" s="2" t="s">
        <v>65</v>
      </c>
      <c r="D7317" s="1">
        <v>22039.0</v>
      </c>
      <c r="E7317" s="2" t="s">
        <v>37</v>
      </c>
      <c r="F7317" s="2">
        <v>415.0</v>
      </c>
      <c r="G7317" s="2" t="s">
        <v>33</v>
      </c>
      <c r="H7317" s="2" t="s">
        <v>49</v>
      </c>
      <c r="I7317" s="2" t="s">
        <v>25</v>
      </c>
      <c r="J7317" s="2" t="str">
        <f t="array" ref="J7317">XLOOKUP('Transaction Data'!$G7317,Product_Code,Biscuit_Brand)</f>
        <v>Caramel Biscuits</v>
      </c>
      <c r="K7317" s="2">
        <f t="array" ref="K7317">XLOOKUP('Transaction Data'!$G7317,Product_Code,Cost)</f>
        <v>18</v>
      </c>
      <c r="L7317" s="2">
        <f t="array" ref="L7317">XLOOKUP('Transaction Data'!$G7317,Product_Code,Unit_Price)</f>
        <v>22</v>
      </c>
      <c r="M7317" s="3">
        <f>'Transaction Data'!$F7317*'Transaction Data'!$K7317</f>
        <v>7470</v>
      </c>
      <c r="N7317" s="3">
        <f>'Transaction Data'!$F7317*'Transaction Data'!$L7317</f>
        <v>9130</v>
      </c>
      <c r="O7317" s="3">
        <f>'Transaction Data'!$N7317-'Transaction Data'!$M7317</f>
        <v>1660</v>
      </c>
      <c r="P7317" s="2">
        <f>DATEDIF('Transaction Data'!$D7317,'Transaction Data'!$A7317,"y")</f>
        <v>63</v>
      </c>
      <c r="Q7317" s="2" t="str">
        <f>FLOOR('Transaction Data'!$P7317,15)&amp;"-"&amp;FLOOR('Transaction Data'!$P7317,15)+14</f>
        <v>60-74</v>
      </c>
      <c r="R7317" s="2" t="str">
        <f>IF('Transaction Data'!$L7317&lt;=10,"Less Expensive","Expensive")</f>
        <v>Expensive</v>
      </c>
      <c r="S7317" s="4">
        <f>WEEKDAY('Transaction Data'!$A7317)</f>
        <v>3</v>
      </c>
      <c r="T7317" s="2" t="str">
        <f>IF(WEEKDAY('Transaction Data'!$A7317,2)&lt;6,"Weekday","Weekend")</f>
        <v>Weekday</v>
      </c>
    </row>
    <row r="7318" ht="15.75" customHeight="1">
      <c r="A7318" s="1">
        <v>45504.0</v>
      </c>
      <c r="B7318" s="2" t="s">
        <v>6733</v>
      </c>
      <c r="C7318" s="2" t="s">
        <v>65</v>
      </c>
      <c r="D7318" s="1">
        <v>33245.0</v>
      </c>
      <c r="E7318" s="2" t="s">
        <v>22</v>
      </c>
      <c r="F7318" s="2">
        <v>51.0</v>
      </c>
      <c r="G7318" s="2" t="s">
        <v>60</v>
      </c>
      <c r="H7318" s="2" t="s">
        <v>52</v>
      </c>
      <c r="I7318" s="2" t="s">
        <v>25</v>
      </c>
      <c r="J7318" s="2" t="str">
        <f t="array" ref="J7318">XLOOKUP('Transaction Data'!$G7318,Product_Code,Biscuit_Brand)</f>
        <v>Peanut Butter Bites</v>
      </c>
      <c r="K7318" s="2">
        <f t="array" ref="K7318">XLOOKUP('Transaction Data'!$G7318,Product_Code,Cost)</f>
        <v>5</v>
      </c>
      <c r="L7318" s="2">
        <f t="array" ref="L7318">XLOOKUP('Transaction Data'!$G7318,Product_Code,Unit_Price)</f>
        <v>7</v>
      </c>
      <c r="M7318" s="3">
        <f>'Transaction Data'!$F7318*'Transaction Data'!$K7318</f>
        <v>255</v>
      </c>
      <c r="N7318" s="3">
        <f>'Transaction Data'!$F7318*'Transaction Data'!$L7318</f>
        <v>357</v>
      </c>
      <c r="O7318" s="3">
        <f>'Transaction Data'!$N7318-'Transaction Data'!$M7318</f>
        <v>102</v>
      </c>
      <c r="P7318" s="2">
        <f>DATEDIF('Transaction Data'!$D7318,'Transaction Data'!$A7318,"y")</f>
        <v>33</v>
      </c>
      <c r="Q7318" s="2" t="str">
        <f>FLOOR('Transaction Data'!$P7318,15)&amp;"-"&amp;FLOOR('Transaction Data'!$P7318,15)+14</f>
        <v>30-44</v>
      </c>
      <c r="R7318" s="2" t="str">
        <f>IF('Transaction Data'!$L7318&lt;=10,"Less Expensive","Expensive")</f>
        <v>Less Expensive</v>
      </c>
      <c r="S7318" s="4">
        <f>WEEKDAY('Transaction Data'!$A7318)</f>
        <v>4</v>
      </c>
      <c r="T7318" s="2" t="str">
        <f>IF(WEEKDAY('Transaction Data'!$A7318,2)&lt;6,"Weekday","Weekend")</f>
        <v>Weekday</v>
      </c>
    </row>
    <row r="7319" ht="15.75" customHeight="1">
      <c r="A7319" s="1">
        <v>45455.0</v>
      </c>
      <c r="B7319" s="2" t="s">
        <v>6734</v>
      </c>
      <c r="C7319" s="2" t="s">
        <v>32</v>
      </c>
      <c r="D7319" s="1">
        <v>17115.0</v>
      </c>
      <c r="E7319" s="2" t="s">
        <v>27</v>
      </c>
      <c r="F7319" s="2">
        <v>128.0</v>
      </c>
      <c r="G7319" s="2" t="s">
        <v>33</v>
      </c>
      <c r="H7319" s="2" t="s">
        <v>52</v>
      </c>
      <c r="I7319" s="2" t="s">
        <v>25</v>
      </c>
      <c r="J7319" s="2" t="str">
        <f t="array" ref="J7319">XLOOKUP('Transaction Data'!$G7319,Product_Code,Biscuit_Brand)</f>
        <v>Caramel Biscuits</v>
      </c>
      <c r="K7319" s="2">
        <f t="array" ref="K7319">XLOOKUP('Transaction Data'!$G7319,Product_Code,Cost)</f>
        <v>18</v>
      </c>
      <c r="L7319" s="2">
        <f t="array" ref="L7319">XLOOKUP('Transaction Data'!$G7319,Product_Code,Unit_Price)</f>
        <v>22</v>
      </c>
      <c r="M7319" s="3">
        <f>'Transaction Data'!$F7319*'Transaction Data'!$K7319</f>
        <v>2304</v>
      </c>
      <c r="N7319" s="3">
        <f>'Transaction Data'!$F7319*'Transaction Data'!$L7319</f>
        <v>2816</v>
      </c>
      <c r="O7319" s="3">
        <f>'Transaction Data'!$N7319-'Transaction Data'!$M7319</f>
        <v>512</v>
      </c>
      <c r="P7319" s="2">
        <f>DATEDIF('Transaction Data'!$D7319,'Transaction Data'!$A7319,"y")</f>
        <v>77</v>
      </c>
      <c r="Q7319" s="2" t="str">
        <f>FLOOR('Transaction Data'!$P7319,15)&amp;"-"&amp;FLOOR('Transaction Data'!$P7319,15)+14</f>
        <v>75-89</v>
      </c>
      <c r="R7319" s="2" t="str">
        <f>IF('Transaction Data'!$L7319&lt;=10,"Less Expensive","Expensive")</f>
        <v>Expensive</v>
      </c>
      <c r="S7319" s="4">
        <f>WEEKDAY('Transaction Data'!$A7319)</f>
        <v>4</v>
      </c>
      <c r="T7319" s="2" t="str">
        <f>IF(WEEKDAY('Transaction Data'!$A7319,2)&lt;6,"Weekday","Weekend")</f>
        <v>Weekday</v>
      </c>
    </row>
    <row r="7320" ht="15.75" customHeight="1">
      <c r="A7320" s="1">
        <v>45308.0</v>
      </c>
      <c r="B7320" s="2" t="s">
        <v>6735</v>
      </c>
      <c r="C7320" s="2" t="s">
        <v>69</v>
      </c>
      <c r="D7320" s="1">
        <v>38535.0</v>
      </c>
      <c r="E7320" s="2" t="s">
        <v>37</v>
      </c>
      <c r="F7320" s="2">
        <v>22.0</v>
      </c>
      <c r="G7320" s="2" t="s">
        <v>55</v>
      </c>
      <c r="H7320" s="2" t="s">
        <v>45</v>
      </c>
      <c r="I7320" s="2" t="s">
        <v>25</v>
      </c>
      <c r="J7320" s="2" t="str">
        <f t="array" ref="J7320">XLOOKUP('Transaction Data'!$G7320,Product_Code,Biscuit_Brand)</f>
        <v>Vanilla Wafers</v>
      </c>
      <c r="K7320" s="2">
        <f t="array" ref="K7320">XLOOKUP('Transaction Data'!$G7320,Product_Code,Cost)</f>
        <v>18</v>
      </c>
      <c r="L7320" s="2">
        <f t="array" ref="L7320">XLOOKUP('Transaction Data'!$G7320,Product_Code,Unit_Price)</f>
        <v>36</v>
      </c>
      <c r="M7320" s="3">
        <f>'Transaction Data'!$F7320*'Transaction Data'!$K7320</f>
        <v>396</v>
      </c>
      <c r="N7320" s="3">
        <f>'Transaction Data'!$F7320*'Transaction Data'!$L7320</f>
        <v>792</v>
      </c>
      <c r="O7320" s="3">
        <f>'Transaction Data'!$N7320-'Transaction Data'!$M7320</f>
        <v>396</v>
      </c>
      <c r="P7320" s="2">
        <f>DATEDIF('Transaction Data'!$D7320,'Transaction Data'!$A7320,"y")</f>
        <v>18</v>
      </c>
      <c r="Q7320" s="2" t="str">
        <f>FLOOR('Transaction Data'!$P7320,15)&amp;"-"&amp;FLOOR('Transaction Data'!$P7320,15)+14</f>
        <v>15-29</v>
      </c>
      <c r="R7320" s="2" t="str">
        <f>IF('Transaction Data'!$L7320&lt;=10,"Less Expensive","Expensive")</f>
        <v>Expensive</v>
      </c>
      <c r="S7320" s="4">
        <f>WEEKDAY('Transaction Data'!$A7320)</f>
        <v>4</v>
      </c>
      <c r="T7320" s="2" t="str">
        <f>IF(WEEKDAY('Transaction Data'!$A7320,2)&lt;6,"Weekday","Weekend")</f>
        <v>Weekday</v>
      </c>
    </row>
    <row r="7321" ht="15.75" customHeight="1">
      <c r="A7321" s="1">
        <v>45419.0</v>
      </c>
      <c r="B7321" s="2" t="s">
        <v>6736</v>
      </c>
      <c r="C7321" s="2" t="s">
        <v>32</v>
      </c>
      <c r="D7321" s="1">
        <v>38334.0</v>
      </c>
      <c r="E7321" s="2" t="s">
        <v>27</v>
      </c>
      <c r="F7321" s="2">
        <v>23.0</v>
      </c>
      <c r="G7321" s="2" t="s">
        <v>61</v>
      </c>
      <c r="H7321" s="2" t="s">
        <v>49</v>
      </c>
      <c r="I7321" s="2" t="s">
        <v>25</v>
      </c>
      <c r="J7321" s="2" t="str">
        <f t="array" ref="J7321">XLOOKUP('Transaction Data'!$G7321,Product_Code,Biscuit_Brand)</f>
        <v>Choco Delight</v>
      </c>
      <c r="K7321" s="2">
        <f t="array" ref="K7321">XLOOKUP('Transaction Data'!$G7321,Product_Code,Cost)</f>
        <v>3</v>
      </c>
      <c r="L7321" s="2">
        <f t="array" ref="L7321">XLOOKUP('Transaction Data'!$G7321,Product_Code,Unit_Price)</f>
        <v>5</v>
      </c>
      <c r="M7321" s="3">
        <f>'Transaction Data'!$F7321*'Transaction Data'!$K7321</f>
        <v>69</v>
      </c>
      <c r="N7321" s="3">
        <f>'Transaction Data'!$F7321*'Transaction Data'!$L7321</f>
        <v>115</v>
      </c>
      <c r="O7321" s="3">
        <f>'Transaction Data'!$N7321-'Transaction Data'!$M7321</f>
        <v>46</v>
      </c>
      <c r="P7321" s="2">
        <f>DATEDIF('Transaction Data'!$D7321,'Transaction Data'!$A7321,"y")</f>
        <v>19</v>
      </c>
      <c r="Q7321" s="2" t="str">
        <f>FLOOR('Transaction Data'!$P7321,15)&amp;"-"&amp;FLOOR('Transaction Data'!$P7321,15)+14</f>
        <v>15-29</v>
      </c>
      <c r="R7321" s="2" t="str">
        <f>IF('Transaction Data'!$L7321&lt;=10,"Less Expensive","Expensive")</f>
        <v>Less Expensive</v>
      </c>
      <c r="S7321" s="4">
        <f>WEEKDAY('Transaction Data'!$A7321)</f>
        <v>3</v>
      </c>
      <c r="T7321" s="2" t="str">
        <f>IF(WEEKDAY('Transaction Data'!$A7321,2)&lt;6,"Weekday","Weekend")</f>
        <v>Weekday</v>
      </c>
    </row>
    <row r="7322" ht="15.75" customHeight="1">
      <c r="A7322" s="1">
        <v>45318.0</v>
      </c>
      <c r="B7322" s="2" t="s">
        <v>6737</v>
      </c>
      <c r="C7322" s="2" t="s">
        <v>47</v>
      </c>
      <c r="D7322" s="1">
        <v>28895.0</v>
      </c>
      <c r="E7322" s="2" t="s">
        <v>27</v>
      </c>
      <c r="F7322" s="2">
        <v>258.0</v>
      </c>
      <c r="G7322" s="2" t="s">
        <v>33</v>
      </c>
      <c r="H7322" s="2" t="s">
        <v>52</v>
      </c>
      <c r="I7322" s="2" t="s">
        <v>25</v>
      </c>
      <c r="J7322" s="2" t="str">
        <f t="array" ref="J7322">XLOOKUP('Transaction Data'!$G7322,Product_Code,Biscuit_Brand)</f>
        <v>Caramel Biscuits</v>
      </c>
      <c r="K7322" s="2">
        <f t="array" ref="K7322">XLOOKUP('Transaction Data'!$G7322,Product_Code,Cost)</f>
        <v>18</v>
      </c>
      <c r="L7322" s="2">
        <f t="array" ref="L7322">XLOOKUP('Transaction Data'!$G7322,Product_Code,Unit_Price)</f>
        <v>22</v>
      </c>
      <c r="M7322" s="3">
        <f>'Transaction Data'!$F7322*'Transaction Data'!$K7322</f>
        <v>4644</v>
      </c>
      <c r="N7322" s="3">
        <f>'Transaction Data'!$F7322*'Transaction Data'!$L7322</f>
        <v>5676</v>
      </c>
      <c r="O7322" s="3">
        <f>'Transaction Data'!$N7322-'Transaction Data'!$M7322</f>
        <v>1032</v>
      </c>
      <c r="P7322" s="2">
        <f>DATEDIF('Transaction Data'!$D7322,'Transaction Data'!$A7322,"y")</f>
        <v>44</v>
      </c>
      <c r="Q7322" s="2" t="str">
        <f>FLOOR('Transaction Data'!$P7322,15)&amp;"-"&amp;FLOOR('Transaction Data'!$P7322,15)+14</f>
        <v>30-44</v>
      </c>
      <c r="R7322" s="2" t="str">
        <f>IF('Transaction Data'!$L7322&lt;=10,"Less Expensive","Expensive")</f>
        <v>Expensive</v>
      </c>
      <c r="S7322" s="4">
        <f>WEEKDAY('Transaction Data'!$A7322)</f>
        <v>7</v>
      </c>
      <c r="T7322" s="2" t="str">
        <f>IF(WEEKDAY('Transaction Data'!$A7322,2)&lt;6,"Weekday","Weekend")</f>
        <v>Weekend</v>
      </c>
    </row>
    <row r="7323" ht="15.75" customHeight="1">
      <c r="A7323" s="1">
        <v>45335.0</v>
      </c>
      <c r="B7323" s="2" t="s">
        <v>6738</v>
      </c>
      <c r="C7323" s="2" t="s">
        <v>54</v>
      </c>
      <c r="D7323" s="1">
        <v>24777.0</v>
      </c>
      <c r="E7323" s="2" t="s">
        <v>22</v>
      </c>
      <c r="F7323" s="2">
        <v>253.0</v>
      </c>
      <c r="G7323" s="2" t="s">
        <v>61</v>
      </c>
      <c r="H7323" s="2" t="s">
        <v>49</v>
      </c>
      <c r="I7323" s="2" t="s">
        <v>25</v>
      </c>
      <c r="J7323" s="2" t="str">
        <f t="array" ref="J7323">XLOOKUP('Transaction Data'!$G7323,Product_Code,Biscuit_Brand)</f>
        <v>Choco Delight</v>
      </c>
      <c r="K7323" s="2">
        <f t="array" ref="K7323">XLOOKUP('Transaction Data'!$G7323,Product_Code,Cost)</f>
        <v>3</v>
      </c>
      <c r="L7323" s="2">
        <f t="array" ref="L7323">XLOOKUP('Transaction Data'!$G7323,Product_Code,Unit_Price)</f>
        <v>5</v>
      </c>
      <c r="M7323" s="3">
        <f>'Transaction Data'!$F7323*'Transaction Data'!$K7323</f>
        <v>759</v>
      </c>
      <c r="N7323" s="3">
        <f>'Transaction Data'!$F7323*'Transaction Data'!$L7323</f>
        <v>1265</v>
      </c>
      <c r="O7323" s="3">
        <f>'Transaction Data'!$N7323-'Transaction Data'!$M7323</f>
        <v>506</v>
      </c>
      <c r="P7323" s="2">
        <f>DATEDIF('Transaction Data'!$D7323,'Transaction Data'!$A7323,"y")</f>
        <v>56</v>
      </c>
      <c r="Q7323" s="2" t="str">
        <f>FLOOR('Transaction Data'!$P7323,15)&amp;"-"&amp;FLOOR('Transaction Data'!$P7323,15)+14</f>
        <v>45-59</v>
      </c>
      <c r="R7323" s="2" t="str">
        <f>IF('Transaction Data'!$L7323&lt;=10,"Less Expensive","Expensive")</f>
        <v>Less Expensive</v>
      </c>
      <c r="S7323" s="4">
        <f>WEEKDAY('Transaction Data'!$A7323)</f>
        <v>3</v>
      </c>
      <c r="T7323" s="2" t="str">
        <f>IF(WEEKDAY('Transaction Data'!$A7323,2)&lt;6,"Weekday","Weekend")</f>
        <v>Weekday</v>
      </c>
    </row>
    <row r="7324" ht="15.75" customHeight="1">
      <c r="A7324" s="1">
        <v>45320.0</v>
      </c>
      <c r="B7324" s="2" t="s">
        <v>6739</v>
      </c>
      <c r="C7324" s="2" t="s">
        <v>41</v>
      </c>
      <c r="D7324" s="1">
        <v>17223.0</v>
      </c>
      <c r="E7324" s="2" t="s">
        <v>37</v>
      </c>
      <c r="F7324" s="2">
        <v>136.0</v>
      </c>
      <c r="G7324" s="2" t="s">
        <v>60</v>
      </c>
      <c r="H7324" s="2" t="s">
        <v>52</v>
      </c>
      <c r="I7324" s="2" t="s">
        <v>25</v>
      </c>
      <c r="J7324" s="2" t="str">
        <f t="array" ref="J7324">XLOOKUP('Transaction Data'!$G7324,Product_Code,Biscuit_Brand)</f>
        <v>Peanut Butter Bites</v>
      </c>
      <c r="K7324" s="2">
        <f t="array" ref="K7324">XLOOKUP('Transaction Data'!$G7324,Product_Code,Cost)</f>
        <v>5</v>
      </c>
      <c r="L7324" s="2">
        <f t="array" ref="L7324">XLOOKUP('Transaction Data'!$G7324,Product_Code,Unit_Price)</f>
        <v>7</v>
      </c>
      <c r="M7324" s="3">
        <f>'Transaction Data'!$F7324*'Transaction Data'!$K7324</f>
        <v>680</v>
      </c>
      <c r="N7324" s="3">
        <f>'Transaction Data'!$F7324*'Transaction Data'!$L7324</f>
        <v>952</v>
      </c>
      <c r="O7324" s="3">
        <f>'Transaction Data'!$N7324-'Transaction Data'!$M7324</f>
        <v>272</v>
      </c>
      <c r="P7324" s="2">
        <f>DATEDIF('Transaction Data'!$D7324,'Transaction Data'!$A7324,"y")</f>
        <v>76</v>
      </c>
      <c r="Q7324" s="2" t="str">
        <f>FLOOR('Transaction Data'!$P7324,15)&amp;"-"&amp;FLOOR('Transaction Data'!$P7324,15)+14</f>
        <v>75-89</v>
      </c>
      <c r="R7324" s="2" t="str">
        <f>IF('Transaction Data'!$L7324&lt;=10,"Less Expensive","Expensive")</f>
        <v>Less Expensive</v>
      </c>
      <c r="S7324" s="4">
        <f>WEEKDAY('Transaction Data'!$A7324)</f>
        <v>2</v>
      </c>
      <c r="T7324" s="2" t="str">
        <f>IF(WEEKDAY('Transaction Data'!$A7324,2)&lt;6,"Weekday","Weekend")</f>
        <v>Weekday</v>
      </c>
    </row>
    <row r="7325" ht="15.75" customHeight="1">
      <c r="A7325" s="1">
        <v>45499.0</v>
      </c>
      <c r="B7325" s="2" t="s">
        <v>6740</v>
      </c>
      <c r="C7325" s="2" t="s">
        <v>78</v>
      </c>
      <c r="D7325" s="1">
        <v>34196.0</v>
      </c>
      <c r="E7325" s="2" t="s">
        <v>63</v>
      </c>
      <c r="F7325" s="2">
        <v>262.0</v>
      </c>
      <c r="G7325" s="2" t="s">
        <v>38</v>
      </c>
      <c r="H7325" s="2" t="s">
        <v>34</v>
      </c>
      <c r="I7325" s="2" t="s">
        <v>25</v>
      </c>
      <c r="J7325" s="2" t="str">
        <f t="array" ref="J7325">XLOOKUP('Transaction Data'!$G7325,Product_Code,Biscuit_Brand)</f>
        <v>Ginger Snaps</v>
      </c>
      <c r="K7325" s="2">
        <f t="array" ref="K7325">XLOOKUP('Transaction Data'!$G7325,Product_Code,Cost)</f>
        <v>14</v>
      </c>
      <c r="L7325" s="2">
        <f t="array" ref="L7325">XLOOKUP('Transaction Data'!$G7325,Product_Code,Unit_Price)</f>
        <v>28</v>
      </c>
      <c r="M7325" s="3">
        <f>'Transaction Data'!$F7325*'Transaction Data'!$K7325</f>
        <v>3668</v>
      </c>
      <c r="N7325" s="3">
        <f>'Transaction Data'!$F7325*'Transaction Data'!$L7325</f>
        <v>7336</v>
      </c>
      <c r="O7325" s="3">
        <f>'Transaction Data'!$N7325-'Transaction Data'!$M7325</f>
        <v>3668</v>
      </c>
      <c r="P7325" s="2">
        <f>DATEDIF('Transaction Data'!$D7325,'Transaction Data'!$A7325,"y")</f>
        <v>30</v>
      </c>
      <c r="Q7325" s="2" t="str">
        <f>FLOOR('Transaction Data'!$P7325,15)&amp;"-"&amp;FLOOR('Transaction Data'!$P7325,15)+14</f>
        <v>30-44</v>
      </c>
      <c r="R7325" s="2" t="str">
        <f>IF('Transaction Data'!$L7325&lt;=10,"Less Expensive","Expensive")</f>
        <v>Expensive</v>
      </c>
      <c r="S7325" s="4">
        <f>WEEKDAY('Transaction Data'!$A7325)</f>
        <v>6</v>
      </c>
      <c r="T7325" s="2" t="str">
        <f>IF(WEEKDAY('Transaction Data'!$A7325,2)&lt;6,"Weekday","Weekend")</f>
        <v>Weekday</v>
      </c>
    </row>
    <row r="7326" ht="15.75" customHeight="1">
      <c r="A7326" s="1">
        <v>45328.0</v>
      </c>
      <c r="B7326" s="2" t="s">
        <v>1589</v>
      </c>
      <c r="C7326" s="2" t="s">
        <v>69</v>
      </c>
      <c r="D7326" s="1">
        <v>19877.0</v>
      </c>
      <c r="E7326" s="2" t="s">
        <v>37</v>
      </c>
      <c r="F7326" s="2">
        <v>47.0</v>
      </c>
      <c r="G7326" s="2" t="s">
        <v>23</v>
      </c>
      <c r="H7326" s="2" t="s">
        <v>34</v>
      </c>
      <c r="I7326" s="2" t="s">
        <v>30</v>
      </c>
      <c r="J7326" s="2" t="str">
        <f t="array" ref="J7326">XLOOKUP('Transaction Data'!$G7326,Product_Code,Biscuit_Brand)</f>
        <v>Cinnamon Swirls</v>
      </c>
      <c r="K7326" s="2">
        <f t="array" ref="K7326">XLOOKUP('Transaction Data'!$G7326,Product_Code,Cost)</f>
        <v>10</v>
      </c>
      <c r="L7326" s="2">
        <f t="array" ref="L7326">XLOOKUP('Transaction Data'!$G7326,Product_Code,Unit_Price)</f>
        <v>14</v>
      </c>
      <c r="M7326" s="3">
        <f>'Transaction Data'!$F7326*'Transaction Data'!$K7326</f>
        <v>470</v>
      </c>
      <c r="N7326" s="3">
        <f>'Transaction Data'!$F7326*'Transaction Data'!$L7326</f>
        <v>658</v>
      </c>
      <c r="O7326" s="3">
        <f>'Transaction Data'!$N7326-'Transaction Data'!$M7326</f>
        <v>188</v>
      </c>
      <c r="P7326" s="2">
        <f>DATEDIF('Transaction Data'!$D7326,'Transaction Data'!$A7326,"y")</f>
        <v>69</v>
      </c>
      <c r="Q7326" s="2" t="str">
        <f>FLOOR('Transaction Data'!$P7326,15)&amp;"-"&amp;FLOOR('Transaction Data'!$P7326,15)+14</f>
        <v>60-74</v>
      </c>
      <c r="R7326" s="2" t="str">
        <f>IF('Transaction Data'!$L7326&lt;=10,"Less Expensive","Expensive")</f>
        <v>Expensive</v>
      </c>
      <c r="S7326" s="4">
        <f>WEEKDAY('Transaction Data'!$A7326)</f>
        <v>3</v>
      </c>
      <c r="T7326" s="2" t="str">
        <f>IF(WEEKDAY('Transaction Data'!$A7326,2)&lt;6,"Weekday","Weekend")</f>
        <v>Weekday</v>
      </c>
    </row>
    <row r="7327" ht="15.75" customHeight="1">
      <c r="A7327" s="1">
        <v>45390.0</v>
      </c>
      <c r="B7327" s="2" t="s">
        <v>576</v>
      </c>
      <c r="C7327" s="2" t="s">
        <v>47</v>
      </c>
      <c r="D7327" s="1">
        <v>30010.0</v>
      </c>
      <c r="E7327" s="2" t="s">
        <v>37</v>
      </c>
      <c r="F7327" s="2">
        <v>162.0</v>
      </c>
      <c r="G7327" s="2" t="s">
        <v>61</v>
      </c>
      <c r="H7327" s="2" t="s">
        <v>39</v>
      </c>
      <c r="I7327" s="2" t="s">
        <v>25</v>
      </c>
      <c r="J7327" s="2" t="str">
        <f t="array" ref="J7327">XLOOKUP('Transaction Data'!$G7327,Product_Code,Biscuit_Brand)</f>
        <v>Choco Delight</v>
      </c>
      <c r="K7327" s="2">
        <f t="array" ref="K7327">XLOOKUP('Transaction Data'!$G7327,Product_Code,Cost)</f>
        <v>3</v>
      </c>
      <c r="L7327" s="2">
        <f t="array" ref="L7327">XLOOKUP('Transaction Data'!$G7327,Product_Code,Unit_Price)</f>
        <v>5</v>
      </c>
      <c r="M7327" s="3">
        <f>'Transaction Data'!$F7327*'Transaction Data'!$K7327</f>
        <v>486</v>
      </c>
      <c r="N7327" s="3">
        <f>'Transaction Data'!$F7327*'Transaction Data'!$L7327</f>
        <v>810</v>
      </c>
      <c r="O7327" s="3">
        <f>'Transaction Data'!$N7327-'Transaction Data'!$M7327</f>
        <v>324</v>
      </c>
      <c r="P7327" s="2">
        <f>DATEDIF('Transaction Data'!$D7327,'Transaction Data'!$A7327,"y")</f>
        <v>42</v>
      </c>
      <c r="Q7327" s="2" t="str">
        <f>FLOOR('Transaction Data'!$P7327,15)&amp;"-"&amp;FLOOR('Transaction Data'!$P7327,15)+14</f>
        <v>30-44</v>
      </c>
      <c r="R7327" s="2" t="str">
        <f>IF('Transaction Data'!$L7327&lt;=10,"Less Expensive","Expensive")</f>
        <v>Less Expensive</v>
      </c>
      <c r="S7327" s="4">
        <f>WEEKDAY('Transaction Data'!$A7327)</f>
        <v>2</v>
      </c>
      <c r="T7327" s="2" t="str">
        <f>IF(WEEKDAY('Transaction Data'!$A7327,2)&lt;6,"Weekday","Weekend")</f>
        <v>Weekday</v>
      </c>
    </row>
    <row r="7328" ht="15.75" customHeight="1">
      <c r="A7328" s="1">
        <v>45330.0</v>
      </c>
      <c r="B7328" s="2" t="s">
        <v>5627</v>
      </c>
      <c r="C7328" s="2" t="s">
        <v>54</v>
      </c>
      <c r="D7328" s="1">
        <v>18969.0</v>
      </c>
      <c r="E7328" s="2" t="s">
        <v>37</v>
      </c>
      <c r="F7328" s="2">
        <v>184.0</v>
      </c>
      <c r="G7328" s="2" t="s">
        <v>23</v>
      </c>
      <c r="H7328" s="2" t="s">
        <v>42</v>
      </c>
      <c r="I7328" s="2" t="s">
        <v>25</v>
      </c>
      <c r="J7328" s="2" t="str">
        <f t="array" ref="J7328">XLOOKUP('Transaction Data'!$G7328,Product_Code,Biscuit_Brand)</f>
        <v>Cinnamon Swirls</v>
      </c>
      <c r="K7328" s="2">
        <f t="array" ref="K7328">XLOOKUP('Transaction Data'!$G7328,Product_Code,Cost)</f>
        <v>10</v>
      </c>
      <c r="L7328" s="2">
        <f t="array" ref="L7328">XLOOKUP('Transaction Data'!$G7328,Product_Code,Unit_Price)</f>
        <v>14</v>
      </c>
      <c r="M7328" s="3">
        <f>'Transaction Data'!$F7328*'Transaction Data'!$K7328</f>
        <v>1840</v>
      </c>
      <c r="N7328" s="3">
        <f>'Transaction Data'!$F7328*'Transaction Data'!$L7328</f>
        <v>2576</v>
      </c>
      <c r="O7328" s="3">
        <f>'Transaction Data'!$N7328-'Transaction Data'!$M7328</f>
        <v>736</v>
      </c>
      <c r="P7328" s="2">
        <f>DATEDIF('Transaction Data'!$D7328,'Transaction Data'!$A7328,"y")</f>
        <v>72</v>
      </c>
      <c r="Q7328" s="2" t="str">
        <f>FLOOR('Transaction Data'!$P7328,15)&amp;"-"&amp;FLOOR('Transaction Data'!$P7328,15)+14</f>
        <v>60-74</v>
      </c>
      <c r="R7328" s="2" t="str">
        <f>IF('Transaction Data'!$L7328&lt;=10,"Less Expensive","Expensive")</f>
        <v>Expensive</v>
      </c>
      <c r="S7328" s="4">
        <f>WEEKDAY('Transaction Data'!$A7328)</f>
        <v>5</v>
      </c>
      <c r="T7328" s="2" t="str">
        <f>IF(WEEKDAY('Transaction Data'!$A7328,2)&lt;6,"Weekday","Weekend")</f>
        <v>Weekday</v>
      </c>
    </row>
    <row r="7329" ht="15.75" customHeight="1">
      <c r="A7329" s="1">
        <v>45381.0</v>
      </c>
      <c r="B7329" s="2" t="s">
        <v>6741</v>
      </c>
      <c r="C7329" s="2" t="s">
        <v>41</v>
      </c>
      <c r="D7329" s="1">
        <v>25253.0</v>
      </c>
      <c r="E7329" s="2" t="s">
        <v>63</v>
      </c>
      <c r="F7329" s="2">
        <v>149.0</v>
      </c>
      <c r="G7329" s="2" t="s">
        <v>23</v>
      </c>
      <c r="H7329" s="2" t="s">
        <v>45</v>
      </c>
      <c r="I7329" s="2" t="s">
        <v>25</v>
      </c>
      <c r="J7329" s="2" t="str">
        <f t="array" ref="J7329">XLOOKUP('Transaction Data'!$G7329,Product_Code,Biscuit_Brand)</f>
        <v>Cinnamon Swirls</v>
      </c>
      <c r="K7329" s="2">
        <f t="array" ref="K7329">XLOOKUP('Transaction Data'!$G7329,Product_Code,Cost)</f>
        <v>10</v>
      </c>
      <c r="L7329" s="2">
        <f t="array" ref="L7329">XLOOKUP('Transaction Data'!$G7329,Product_Code,Unit_Price)</f>
        <v>14</v>
      </c>
      <c r="M7329" s="3">
        <f>'Transaction Data'!$F7329*'Transaction Data'!$K7329</f>
        <v>1490</v>
      </c>
      <c r="N7329" s="3">
        <f>'Transaction Data'!$F7329*'Transaction Data'!$L7329</f>
        <v>2086</v>
      </c>
      <c r="O7329" s="3">
        <f>'Transaction Data'!$N7329-'Transaction Data'!$M7329</f>
        <v>596</v>
      </c>
      <c r="P7329" s="2">
        <f>DATEDIF('Transaction Data'!$D7329,'Transaction Data'!$A7329,"y")</f>
        <v>55</v>
      </c>
      <c r="Q7329" s="2" t="str">
        <f>FLOOR('Transaction Data'!$P7329,15)&amp;"-"&amp;FLOOR('Transaction Data'!$P7329,15)+14</f>
        <v>45-59</v>
      </c>
      <c r="R7329" s="2" t="str">
        <f>IF('Transaction Data'!$L7329&lt;=10,"Less Expensive","Expensive")</f>
        <v>Expensive</v>
      </c>
      <c r="S7329" s="4">
        <f>WEEKDAY('Transaction Data'!$A7329)</f>
        <v>7</v>
      </c>
      <c r="T7329" s="2" t="str">
        <f>IF(WEEKDAY('Transaction Data'!$A7329,2)&lt;6,"Weekday","Weekend")</f>
        <v>Weekend</v>
      </c>
    </row>
    <row r="7330" ht="15.75" customHeight="1">
      <c r="A7330" s="1">
        <v>45311.0</v>
      </c>
      <c r="B7330" s="2" t="s">
        <v>6742</v>
      </c>
      <c r="C7330" s="2" t="s">
        <v>41</v>
      </c>
      <c r="D7330" s="1">
        <v>31606.0</v>
      </c>
      <c r="E7330" s="2" t="s">
        <v>63</v>
      </c>
      <c r="F7330" s="2">
        <v>257.0</v>
      </c>
      <c r="G7330" s="2" t="s">
        <v>48</v>
      </c>
      <c r="H7330" s="2" t="s">
        <v>49</v>
      </c>
      <c r="I7330" s="2" t="s">
        <v>25</v>
      </c>
      <c r="J7330" s="2" t="str">
        <f t="array" ref="J7330">XLOOKUP('Transaction Data'!$G7330,Product_Code,Biscuit_Brand)</f>
        <v>Lemon Crisps</v>
      </c>
      <c r="K7330" s="2">
        <f t="array" ref="K7330">XLOOKUP('Transaction Data'!$G7330,Product_Code,Cost)</f>
        <v>7</v>
      </c>
      <c r="L7330" s="2">
        <f t="array" ref="L7330">XLOOKUP('Transaction Data'!$G7330,Product_Code,Unit_Price)</f>
        <v>9</v>
      </c>
      <c r="M7330" s="3">
        <f>'Transaction Data'!$F7330*'Transaction Data'!$K7330</f>
        <v>1799</v>
      </c>
      <c r="N7330" s="3">
        <f>'Transaction Data'!$F7330*'Transaction Data'!$L7330</f>
        <v>2313</v>
      </c>
      <c r="O7330" s="3">
        <f>'Transaction Data'!$N7330-'Transaction Data'!$M7330</f>
        <v>514</v>
      </c>
      <c r="P7330" s="2">
        <f>DATEDIF('Transaction Data'!$D7330,'Transaction Data'!$A7330,"y")</f>
        <v>37</v>
      </c>
      <c r="Q7330" s="2" t="str">
        <f>FLOOR('Transaction Data'!$P7330,15)&amp;"-"&amp;FLOOR('Transaction Data'!$P7330,15)+14</f>
        <v>30-44</v>
      </c>
      <c r="R7330" s="2" t="str">
        <f>IF('Transaction Data'!$L7330&lt;=10,"Less Expensive","Expensive")</f>
        <v>Less Expensive</v>
      </c>
      <c r="S7330" s="4">
        <f>WEEKDAY('Transaction Data'!$A7330)</f>
        <v>7</v>
      </c>
      <c r="T7330" s="2" t="str">
        <f>IF(WEEKDAY('Transaction Data'!$A7330,2)&lt;6,"Weekday","Weekend")</f>
        <v>Weekend</v>
      </c>
    </row>
    <row r="7331" ht="15.75" customHeight="1">
      <c r="A7331" s="1">
        <v>45348.0</v>
      </c>
      <c r="B7331" s="2" t="s">
        <v>507</v>
      </c>
      <c r="C7331" s="2" t="s">
        <v>69</v>
      </c>
      <c r="D7331" s="1">
        <v>37353.0</v>
      </c>
      <c r="E7331" s="2" t="s">
        <v>63</v>
      </c>
      <c r="F7331" s="2">
        <v>230.0</v>
      </c>
      <c r="G7331" s="2" t="s">
        <v>60</v>
      </c>
      <c r="H7331" s="2" t="s">
        <v>52</v>
      </c>
      <c r="I7331" s="2" t="s">
        <v>25</v>
      </c>
      <c r="J7331" s="2" t="str">
        <f t="array" ref="J7331">XLOOKUP('Transaction Data'!$G7331,Product_Code,Biscuit_Brand)</f>
        <v>Peanut Butter Bites</v>
      </c>
      <c r="K7331" s="2">
        <f t="array" ref="K7331">XLOOKUP('Transaction Data'!$G7331,Product_Code,Cost)</f>
        <v>5</v>
      </c>
      <c r="L7331" s="2">
        <f t="array" ref="L7331">XLOOKUP('Transaction Data'!$G7331,Product_Code,Unit_Price)</f>
        <v>7</v>
      </c>
      <c r="M7331" s="3">
        <f>'Transaction Data'!$F7331*'Transaction Data'!$K7331</f>
        <v>1150</v>
      </c>
      <c r="N7331" s="3">
        <f>'Transaction Data'!$F7331*'Transaction Data'!$L7331</f>
        <v>1610</v>
      </c>
      <c r="O7331" s="3">
        <f>'Transaction Data'!$N7331-'Transaction Data'!$M7331</f>
        <v>460</v>
      </c>
      <c r="P7331" s="2">
        <f>DATEDIF('Transaction Data'!$D7331,'Transaction Data'!$A7331,"y")</f>
        <v>21</v>
      </c>
      <c r="Q7331" s="2" t="str">
        <f>FLOOR('Transaction Data'!$P7331,15)&amp;"-"&amp;FLOOR('Transaction Data'!$P7331,15)+14</f>
        <v>15-29</v>
      </c>
      <c r="R7331" s="2" t="str">
        <f>IF('Transaction Data'!$L7331&lt;=10,"Less Expensive","Expensive")</f>
        <v>Less Expensive</v>
      </c>
      <c r="S7331" s="4">
        <f>WEEKDAY('Transaction Data'!$A7331)</f>
        <v>2</v>
      </c>
      <c r="T7331" s="2" t="str">
        <f>IF(WEEKDAY('Transaction Data'!$A7331,2)&lt;6,"Weekday","Weekend")</f>
        <v>Weekday</v>
      </c>
    </row>
    <row r="7332" ht="15.75" customHeight="1">
      <c r="A7332" s="1">
        <v>45323.0</v>
      </c>
      <c r="B7332" s="2" t="s">
        <v>6743</v>
      </c>
      <c r="C7332" s="2" t="s">
        <v>78</v>
      </c>
      <c r="D7332" s="1">
        <v>37615.0</v>
      </c>
      <c r="E7332" s="2" t="s">
        <v>27</v>
      </c>
      <c r="F7332" s="2">
        <v>287.0</v>
      </c>
      <c r="G7332" s="2" t="s">
        <v>61</v>
      </c>
      <c r="H7332" s="2" t="s">
        <v>49</v>
      </c>
      <c r="I7332" s="2" t="s">
        <v>25</v>
      </c>
      <c r="J7332" s="2" t="str">
        <f t="array" ref="J7332">XLOOKUP('Transaction Data'!$G7332,Product_Code,Biscuit_Brand)</f>
        <v>Choco Delight</v>
      </c>
      <c r="K7332" s="2">
        <f t="array" ref="K7332">XLOOKUP('Transaction Data'!$G7332,Product_Code,Cost)</f>
        <v>3</v>
      </c>
      <c r="L7332" s="2">
        <f t="array" ref="L7332">XLOOKUP('Transaction Data'!$G7332,Product_Code,Unit_Price)</f>
        <v>5</v>
      </c>
      <c r="M7332" s="3">
        <f>'Transaction Data'!$F7332*'Transaction Data'!$K7332</f>
        <v>861</v>
      </c>
      <c r="N7332" s="3">
        <f>'Transaction Data'!$F7332*'Transaction Data'!$L7332</f>
        <v>1435</v>
      </c>
      <c r="O7332" s="3">
        <f>'Transaction Data'!$N7332-'Transaction Data'!$M7332</f>
        <v>574</v>
      </c>
      <c r="P7332" s="2">
        <f>DATEDIF('Transaction Data'!$D7332,'Transaction Data'!$A7332,"y")</f>
        <v>21</v>
      </c>
      <c r="Q7332" s="2" t="str">
        <f>FLOOR('Transaction Data'!$P7332,15)&amp;"-"&amp;FLOOR('Transaction Data'!$P7332,15)+14</f>
        <v>15-29</v>
      </c>
      <c r="R7332" s="2" t="str">
        <f>IF('Transaction Data'!$L7332&lt;=10,"Less Expensive","Expensive")</f>
        <v>Less Expensive</v>
      </c>
      <c r="S7332" s="4">
        <f>WEEKDAY('Transaction Data'!$A7332)</f>
        <v>5</v>
      </c>
      <c r="T7332" s="2" t="str">
        <f>IF(WEEKDAY('Transaction Data'!$A7332,2)&lt;6,"Weekday","Weekend")</f>
        <v>Weekday</v>
      </c>
    </row>
    <row r="7333" ht="15.75" customHeight="1">
      <c r="A7333" s="1">
        <v>45386.0</v>
      </c>
      <c r="B7333" s="2" t="s">
        <v>6744</v>
      </c>
      <c r="C7333" s="2" t="s">
        <v>72</v>
      </c>
      <c r="D7333" s="1">
        <v>20722.0</v>
      </c>
      <c r="E7333" s="2" t="s">
        <v>22</v>
      </c>
      <c r="F7333" s="2">
        <v>77.0</v>
      </c>
      <c r="G7333" s="2" t="s">
        <v>48</v>
      </c>
      <c r="H7333" s="2" t="s">
        <v>52</v>
      </c>
      <c r="I7333" s="2" t="s">
        <v>25</v>
      </c>
      <c r="J7333" s="2" t="str">
        <f t="array" ref="J7333">XLOOKUP('Transaction Data'!$G7333,Product_Code,Biscuit_Brand)</f>
        <v>Lemon Crisps</v>
      </c>
      <c r="K7333" s="2">
        <f t="array" ref="K7333">XLOOKUP('Transaction Data'!$G7333,Product_Code,Cost)</f>
        <v>7</v>
      </c>
      <c r="L7333" s="2">
        <f t="array" ref="L7333">XLOOKUP('Transaction Data'!$G7333,Product_Code,Unit_Price)</f>
        <v>9</v>
      </c>
      <c r="M7333" s="3">
        <f>'Transaction Data'!$F7333*'Transaction Data'!$K7333</f>
        <v>539</v>
      </c>
      <c r="N7333" s="3">
        <f>'Transaction Data'!$F7333*'Transaction Data'!$L7333</f>
        <v>693</v>
      </c>
      <c r="O7333" s="3">
        <f>'Transaction Data'!$N7333-'Transaction Data'!$M7333</f>
        <v>154</v>
      </c>
      <c r="P7333" s="2">
        <f>DATEDIF('Transaction Data'!$D7333,'Transaction Data'!$A7333,"y")</f>
        <v>67</v>
      </c>
      <c r="Q7333" s="2" t="str">
        <f>FLOOR('Transaction Data'!$P7333,15)&amp;"-"&amp;FLOOR('Transaction Data'!$P7333,15)+14</f>
        <v>60-74</v>
      </c>
      <c r="R7333" s="2" t="str">
        <f>IF('Transaction Data'!$L7333&lt;=10,"Less Expensive","Expensive")</f>
        <v>Less Expensive</v>
      </c>
      <c r="S7333" s="4">
        <f>WEEKDAY('Transaction Data'!$A7333)</f>
        <v>5</v>
      </c>
      <c r="T7333" s="2" t="str">
        <f>IF(WEEKDAY('Transaction Data'!$A7333,2)&lt;6,"Weekday","Weekend")</f>
        <v>Weekday</v>
      </c>
    </row>
    <row r="7334" ht="15.75" customHeight="1">
      <c r="A7334" s="1">
        <v>45431.0</v>
      </c>
      <c r="B7334" s="2" t="s">
        <v>6745</v>
      </c>
      <c r="C7334" s="2" t="s">
        <v>51</v>
      </c>
      <c r="D7334" s="1">
        <v>36287.0</v>
      </c>
      <c r="E7334" s="2" t="s">
        <v>22</v>
      </c>
      <c r="F7334" s="2">
        <v>19.0</v>
      </c>
      <c r="G7334" s="2" t="s">
        <v>60</v>
      </c>
      <c r="H7334" s="2" t="s">
        <v>52</v>
      </c>
      <c r="I7334" s="2" t="s">
        <v>25</v>
      </c>
      <c r="J7334" s="2" t="str">
        <f t="array" ref="J7334">XLOOKUP('Transaction Data'!$G7334,Product_Code,Biscuit_Brand)</f>
        <v>Peanut Butter Bites</v>
      </c>
      <c r="K7334" s="2">
        <f t="array" ref="K7334">XLOOKUP('Transaction Data'!$G7334,Product_Code,Cost)</f>
        <v>5</v>
      </c>
      <c r="L7334" s="2">
        <f t="array" ref="L7334">XLOOKUP('Transaction Data'!$G7334,Product_Code,Unit_Price)</f>
        <v>7</v>
      </c>
      <c r="M7334" s="3">
        <f>'Transaction Data'!$F7334*'Transaction Data'!$K7334</f>
        <v>95</v>
      </c>
      <c r="N7334" s="3">
        <f>'Transaction Data'!$F7334*'Transaction Data'!$L7334</f>
        <v>133</v>
      </c>
      <c r="O7334" s="3">
        <f>'Transaction Data'!$N7334-'Transaction Data'!$M7334</f>
        <v>38</v>
      </c>
      <c r="P7334" s="2">
        <f>DATEDIF('Transaction Data'!$D7334,'Transaction Data'!$A7334,"y")</f>
        <v>25</v>
      </c>
      <c r="Q7334" s="2" t="str">
        <f>FLOOR('Transaction Data'!$P7334,15)&amp;"-"&amp;FLOOR('Transaction Data'!$P7334,15)+14</f>
        <v>15-29</v>
      </c>
      <c r="R7334" s="2" t="str">
        <f>IF('Transaction Data'!$L7334&lt;=10,"Less Expensive","Expensive")</f>
        <v>Less Expensive</v>
      </c>
      <c r="S7334" s="4">
        <f>WEEKDAY('Transaction Data'!$A7334)</f>
        <v>1</v>
      </c>
      <c r="T7334" s="2" t="str">
        <f>IF(WEEKDAY('Transaction Data'!$A7334,2)&lt;6,"Weekday","Weekend")</f>
        <v>Weekend</v>
      </c>
    </row>
    <row r="7335" ht="15.75" customHeight="1">
      <c r="A7335" s="1">
        <v>45443.0</v>
      </c>
      <c r="B7335" s="2" t="s">
        <v>6746</v>
      </c>
      <c r="C7335" s="2" t="s">
        <v>32</v>
      </c>
      <c r="D7335" s="1">
        <v>21141.0</v>
      </c>
      <c r="E7335" s="2" t="s">
        <v>27</v>
      </c>
      <c r="F7335" s="2">
        <v>112.0</v>
      </c>
      <c r="G7335" s="2" t="s">
        <v>23</v>
      </c>
      <c r="H7335" s="2" t="s">
        <v>45</v>
      </c>
      <c r="I7335" s="2" t="s">
        <v>25</v>
      </c>
      <c r="J7335" s="2" t="str">
        <f t="array" ref="J7335">XLOOKUP('Transaction Data'!$G7335,Product_Code,Biscuit_Brand)</f>
        <v>Cinnamon Swirls</v>
      </c>
      <c r="K7335" s="2">
        <f t="array" ref="K7335">XLOOKUP('Transaction Data'!$G7335,Product_Code,Cost)</f>
        <v>10</v>
      </c>
      <c r="L7335" s="2">
        <f t="array" ref="L7335">XLOOKUP('Transaction Data'!$G7335,Product_Code,Unit_Price)</f>
        <v>14</v>
      </c>
      <c r="M7335" s="3">
        <f>'Transaction Data'!$F7335*'Transaction Data'!$K7335</f>
        <v>1120</v>
      </c>
      <c r="N7335" s="3">
        <f>'Transaction Data'!$F7335*'Transaction Data'!$L7335</f>
        <v>1568</v>
      </c>
      <c r="O7335" s="3">
        <f>'Transaction Data'!$N7335-'Transaction Data'!$M7335</f>
        <v>448</v>
      </c>
      <c r="P7335" s="2">
        <f>DATEDIF('Transaction Data'!$D7335,'Transaction Data'!$A7335,"y")</f>
        <v>66</v>
      </c>
      <c r="Q7335" s="2" t="str">
        <f>FLOOR('Transaction Data'!$P7335,15)&amp;"-"&amp;FLOOR('Transaction Data'!$P7335,15)+14</f>
        <v>60-74</v>
      </c>
      <c r="R7335" s="2" t="str">
        <f>IF('Transaction Data'!$L7335&lt;=10,"Less Expensive","Expensive")</f>
        <v>Expensive</v>
      </c>
      <c r="S7335" s="4">
        <f>WEEKDAY('Transaction Data'!$A7335)</f>
        <v>6</v>
      </c>
      <c r="T7335" s="2" t="str">
        <f>IF(WEEKDAY('Transaction Data'!$A7335,2)&lt;6,"Weekday","Weekend")</f>
        <v>Weekday</v>
      </c>
    </row>
    <row r="7336" ht="15.75" customHeight="1">
      <c r="A7336" s="1">
        <v>45489.0</v>
      </c>
      <c r="B7336" s="2" t="s">
        <v>6747</v>
      </c>
      <c r="C7336" s="2" t="s">
        <v>51</v>
      </c>
      <c r="D7336" s="1">
        <v>34706.0</v>
      </c>
      <c r="E7336" s="2" t="s">
        <v>22</v>
      </c>
      <c r="F7336" s="2">
        <v>233.0</v>
      </c>
      <c r="G7336" s="2" t="s">
        <v>55</v>
      </c>
      <c r="H7336" s="2" t="s">
        <v>49</v>
      </c>
      <c r="I7336" s="2" t="s">
        <v>25</v>
      </c>
      <c r="J7336" s="2" t="str">
        <f t="array" ref="J7336">XLOOKUP('Transaction Data'!$G7336,Product_Code,Biscuit_Brand)</f>
        <v>Vanilla Wafers</v>
      </c>
      <c r="K7336" s="2">
        <f t="array" ref="K7336">XLOOKUP('Transaction Data'!$G7336,Product_Code,Cost)</f>
        <v>18</v>
      </c>
      <c r="L7336" s="2">
        <f t="array" ref="L7336">XLOOKUP('Transaction Data'!$G7336,Product_Code,Unit_Price)</f>
        <v>36</v>
      </c>
      <c r="M7336" s="3">
        <f>'Transaction Data'!$F7336*'Transaction Data'!$K7336</f>
        <v>4194</v>
      </c>
      <c r="N7336" s="3">
        <f>'Transaction Data'!$F7336*'Transaction Data'!$L7336</f>
        <v>8388</v>
      </c>
      <c r="O7336" s="3">
        <f>'Transaction Data'!$N7336-'Transaction Data'!$M7336</f>
        <v>4194</v>
      </c>
      <c r="P7336" s="2">
        <f>DATEDIF('Transaction Data'!$D7336,'Transaction Data'!$A7336,"y")</f>
        <v>29</v>
      </c>
      <c r="Q7336" s="2" t="str">
        <f>FLOOR('Transaction Data'!$P7336,15)&amp;"-"&amp;FLOOR('Transaction Data'!$P7336,15)+14</f>
        <v>15-29</v>
      </c>
      <c r="R7336" s="2" t="str">
        <f>IF('Transaction Data'!$L7336&lt;=10,"Less Expensive","Expensive")</f>
        <v>Expensive</v>
      </c>
      <c r="S7336" s="4">
        <f>WEEKDAY('Transaction Data'!$A7336)</f>
        <v>3</v>
      </c>
      <c r="T7336" s="2" t="str">
        <f>IF(WEEKDAY('Transaction Data'!$A7336,2)&lt;6,"Weekday","Weekend")</f>
        <v>Weekday</v>
      </c>
    </row>
    <row r="7337" ht="15.75" customHeight="1">
      <c r="A7337" s="1">
        <v>45309.0</v>
      </c>
      <c r="B7337" s="2" t="s">
        <v>6748</v>
      </c>
      <c r="C7337" s="2" t="s">
        <v>69</v>
      </c>
      <c r="D7337" s="1">
        <v>38894.0</v>
      </c>
      <c r="E7337" s="2" t="s">
        <v>22</v>
      </c>
      <c r="F7337" s="2">
        <v>261.0</v>
      </c>
      <c r="G7337" s="2" t="s">
        <v>55</v>
      </c>
      <c r="H7337" s="2" t="s">
        <v>52</v>
      </c>
      <c r="I7337" s="2" t="s">
        <v>25</v>
      </c>
      <c r="J7337" s="2" t="str">
        <f t="array" ref="J7337">XLOOKUP('Transaction Data'!$G7337,Product_Code,Biscuit_Brand)</f>
        <v>Vanilla Wafers</v>
      </c>
      <c r="K7337" s="2">
        <f t="array" ref="K7337">XLOOKUP('Transaction Data'!$G7337,Product_Code,Cost)</f>
        <v>18</v>
      </c>
      <c r="L7337" s="2">
        <f t="array" ref="L7337">XLOOKUP('Transaction Data'!$G7337,Product_Code,Unit_Price)</f>
        <v>36</v>
      </c>
      <c r="M7337" s="3">
        <f>'Transaction Data'!$F7337*'Transaction Data'!$K7337</f>
        <v>4698</v>
      </c>
      <c r="N7337" s="3">
        <f>'Transaction Data'!$F7337*'Transaction Data'!$L7337</f>
        <v>9396</v>
      </c>
      <c r="O7337" s="3">
        <f>'Transaction Data'!$N7337-'Transaction Data'!$M7337</f>
        <v>4698</v>
      </c>
      <c r="P7337" s="2">
        <f>DATEDIF('Transaction Data'!$D7337,'Transaction Data'!$A7337,"y")</f>
        <v>17</v>
      </c>
      <c r="Q7337" s="2" t="str">
        <f>FLOOR('Transaction Data'!$P7337,15)&amp;"-"&amp;FLOOR('Transaction Data'!$P7337,15)+14</f>
        <v>15-29</v>
      </c>
      <c r="R7337" s="2" t="str">
        <f>IF('Transaction Data'!$L7337&lt;=10,"Less Expensive","Expensive")</f>
        <v>Expensive</v>
      </c>
      <c r="S7337" s="4">
        <f>WEEKDAY('Transaction Data'!$A7337)</f>
        <v>5</v>
      </c>
      <c r="T7337" s="2" t="str">
        <f>IF(WEEKDAY('Transaction Data'!$A7337,2)&lt;6,"Weekday","Weekend")</f>
        <v>Weekday</v>
      </c>
    </row>
    <row r="7338" ht="15.75" customHeight="1">
      <c r="A7338" s="1">
        <v>45446.0</v>
      </c>
      <c r="B7338" s="2" t="s">
        <v>6749</v>
      </c>
      <c r="C7338" s="2" t="s">
        <v>78</v>
      </c>
      <c r="D7338" s="1">
        <v>26438.0</v>
      </c>
      <c r="E7338" s="2" t="s">
        <v>63</v>
      </c>
      <c r="F7338" s="2">
        <v>367.0</v>
      </c>
      <c r="G7338" s="2" t="s">
        <v>61</v>
      </c>
      <c r="H7338" s="2" t="s">
        <v>49</v>
      </c>
      <c r="I7338" s="2" t="s">
        <v>25</v>
      </c>
      <c r="J7338" s="2" t="str">
        <f t="array" ref="J7338">XLOOKUP('Transaction Data'!$G7338,Product_Code,Biscuit_Brand)</f>
        <v>Choco Delight</v>
      </c>
      <c r="K7338" s="2">
        <f t="array" ref="K7338">XLOOKUP('Transaction Data'!$G7338,Product_Code,Cost)</f>
        <v>3</v>
      </c>
      <c r="L7338" s="2">
        <f t="array" ref="L7338">XLOOKUP('Transaction Data'!$G7338,Product_Code,Unit_Price)</f>
        <v>5</v>
      </c>
      <c r="M7338" s="3">
        <f>'Transaction Data'!$F7338*'Transaction Data'!$K7338</f>
        <v>1101</v>
      </c>
      <c r="N7338" s="3">
        <f>'Transaction Data'!$F7338*'Transaction Data'!$L7338</f>
        <v>1835</v>
      </c>
      <c r="O7338" s="3">
        <f>'Transaction Data'!$N7338-'Transaction Data'!$M7338</f>
        <v>734</v>
      </c>
      <c r="P7338" s="2">
        <f>DATEDIF('Transaction Data'!$D7338,'Transaction Data'!$A7338,"y")</f>
        <v>52</v>
      </c>
      <c r="Q7338" s="2" t="str">
        <f>FLOOR('Transaction Data'!$P7338,15)&amp;"-"&amp;FLOOR('Transaction Data'!$P7338,15)+14</f>
        <v>45-59</v>
      </c>
      <c r="R7338" s="2" t="str">
        <f>IF('Transaction Data'!$L7338&lt;=10,"Less Expensive","Expensive")</f>
        <v>Less Expensive</v>
      </c>
      <c r="S7338" s="4">
        <f>WEEKDAY('Transaction Data'!$A7338)</f>
        <v>2</v>
      </c>
      <c r="T7338" s="2" t="str">
        <f>IF(WEEKDAY('Transaction Data'!$A7338,2)&lt;6,"Weekday","Weekend")</f>
        <v>Weekday</v>
      </c>
    </row>
    <row r="7339" ht="15.75" customHeight="1">
      <c r="A7339" s="1">
        <v>45435.0</v>
      </c>
      <c r="B7339" s="2" t="s">
        <v>6750</v>
      </c>
      <c r="C7339" s="2" t="s">
        <v>78</v>
      </c>
      <c r="D7339" s="1">
        <v>19989.0</v>
      </c>
      <c r="E7339" s="2" t="s">
        <v>63</v>
      </c>
      <c r="F7339" s="2">
        <v>158.0</v>
      </c>
      <c r="G7339" s="2" t="s">
        <v>33</v>
      </c>
      <c r="H7339" s="2" t="s">
        <v>52</v>
      </c>
      <c r="I7339" s="2" t="s">
        <v>25</v>
      </c>
      <c r="J7339" s="2" t="str">
        <f t="array" ref="J7339">XLOOKUP('Transaction Data'!$G7339,Product_Code,Biscuit_Brand)</f>
        <v>Caramel Biscuits</v>
      </c>
      <c r="K7339" s="2">
        <f t="array" ref="K7339">XLOOKUP('Transaction Data'!$G7339,Product_Code,Cost)</f>
        <v>18</v>
      </c>
      <c r="L7339" s="2">
        <f t="array" ref="L7339">XLOOKUP('Transaction Data'!$G7339,Product_Code,Unit_Price)</f>
        <v>22</v>
      </c>
      <c r="M7339" s="3">
        <f>'Transaction Data'!$F7339*'Transaction Data'!$K7339</f>
        <v>2844</v>
      </c>
      <c r="N7339" s="3">
        <f>'Transaction Data'!$F7339*'Transaction Data'!$L7339</f>
        <v>3476</v>
      </c>
      <c r="O7339" s="3">
        <f>'Transaction Data'!$N7339-'Transaction Data'!$M7339</f>
        <v>632</v>
      </c>
      <c r="P7339" s="2">
        <f>DATEDIF('Transaction Data'!$D7339,'Transaction Data'!$A7339,"y")</f>
        <v>69</v>
      </c>
      <c r="Q7339" s="2" t="str">
        <f>FLOOR('Transaction Data'!$P7339,15)&amp;"-"&amp;FLOOR('Transaction Data'!$P7339,15)+14</f>
        <v>60-74</v>
      </c>
      <c r="R7339" s="2" t="str">
        <f>IF('Transaction Data'!$L7339&lt;=10,"Less Expensive","Expensive")</f>
        <v>Expensive</v>
      </c>
      <c r="S7339" s="4">
        <f>WEEKDAY('Transaction Data'!$A7339)</f>
        <v>5</v>
      </c>
      <c r="T7339" s="2" t="str">
        <f>IF(WEEKDAY('Transaction Data'!$A7339,2)&lt;6,"Weekday","Weekend")</f>
        <v>Weekday</v>
      </c>
    </row>
    <row r="7340" ht="15.75" customHeight="1">
      <c r="A7340" s="1">
        <v>45436.0</v>
      </c>
      <c r="B7340" s="2" t="s">
        <v>4780</v>
      </c>
      <c r="C7340" s="2" t="s">
        <v>41</v>
      </c>
      <c r="D7340" s="1">
        <v>18683.0</v>
      </c>
      <c r="E7340" s="2" t="s">
        <v>27</v>
      </c>
      <c r="F7340" s="2">
        <v>204.0</v>
      </c>
      <c r="G7340" s="2" t="s">
        <v>48</v>
      </c>
      <c r="H7340" s="2" t="s">
        <v>34</v>
      </c>
      <c r="I7340" s="2" t="s">
        <v>25</v>
      </c>
      <c r="J7340" s="2" t="str">
        <f t="array" ref="J7340">XLOOKUP('Transaction Data'!$G7340,Product_Code,Biscuit_Brand)</f>
        <v>Lemon Crisps</v>
      </c>
      <c r="K7340" s="2">
        <f t="array" ref="K7340">XLOOKUP('Transaction Data'!$G7340,Product_Code,Cost)</f>
        <v>7</v>
      </c>
      <c r="L7340" s="2">
        <f t="array" ref="L7340">XLOOKUP('Transaction Data'!$G7340,Product_Code,Unit_Price)</f>
        <v>9</v>
      </c>
      <c r="M7340" s="3">
        <f>'Transaction Data'!$F7340*'Transaction Data'!$K7340</f>
        <v>1428</v>
      </c>
      <c r="N7340" s="3">
        <f>'Transaction Data'!$F7340*'Transaction Data'!$L7340</f>
        <v>1836</v>
      </c>
      <c r="O7340" s="3">
        <f>'Transaction Data'!$N7340-'Transaction Data'!$M7340</f>
        <v>408</v>
      </c>
      <c r="P7340" s="2">
        <f>DATEDIF('Transaction Data'!$D7340,'Transaction Data'!$A7340,"y")</f>
        <v>73</v>
      </c>
      <c r="Q7340" s="2" t="str">
        <f>FLOOR('Transaction Data'!$P7340,15)&amp;"-"&amp;FLOOR('Transaction Data'!$P7340,15)+14</f>
        <v>60-74</v>
      </c>
      <c r="R7340" s="2" t="str">
        <f>IF('Transaction Data'!$L7340&lt;=10,"Less Expensive","Expensive")</f>
        <v>Less Expensive</v>
      </c>
      <c r="S7340" s="4">
        <f>WEEKDAY('Transaction Data'!$A7340)</f>
        <v>6</v>
      </c>
      <c r="T7340" s="2" t="str">
        <f>IF(WEEKDAY('Transaction Data'!$A7340,2)&lt;6,"Weekday","Weekend")</f>
        <v>Weekday</v>
      </c>
    </row>
    <row r="7341" ht="15.75" customHeight="1">
      <c r="A7341" s="1">
        <v>45432.0</v>
      </c>
      <c r="B7341" s="2" t="s">
        <v>6751</v>
      </c>
      <c r="C7341" s="2" t="s">
        <v>54</v>
      </c>
      <c r="D7341" s="1">
        <v>25362.0</v>
      </c>
      <c r="E7341" s="2" t="s">
        <v>27</v>
      </c>
      <c r="F7341" s="2">
        <v>129.0</v>
      </c>
      <c r="G7341" s="2" t="s">
        <v>33</v>
      </c>
      <c r="H7341" s="2" t="s">
        <v>34</v>
      </c>
      <c r="I7341" s="2" t="s">
        <v>25</v>
      </c>
      <c r="J7341" s="2" t="str">
        <f t="array" ref="J7341">XLOOKUP('Transaction Data'!$G7341,Product_Code,Biscuit_Brand)</f>
        <v>Caramel Biscuits</v>
      </c>
      <c r="K7341" s="2">
        <f t="array" ref="K7341">XLOOKUP('Transaction Data'!$G7341,Product_Code,Cost)</f>
        <v>18</v>
      </c>
      <c r="L7341" s="2">
        <f t="array" ref="L7341">XLOOKUP('Transaction Data'!$G7341,Product_Code,Unit_Price)</f>
        <v>22</v>
      </c>
      <c r="M7341" s="3">
        <f>'Transaction Data'!$F7341*'Transaction Data'!$K7341</f>
        <v>2322</v>
      </c>
      <c r="N7341" s="3">
        <f>'Transaction Data'!$F7341*'Transaction Data'!$L7341</f>
        <v>2838</v>
      </c>
      <c r="O7341" s="3">
        <f>'Transaction Data'!$N7341-'Transaction Data'!$M7341</f>
        <v>516</v>
      </c>
      <c r="P7341" s="2">
        <f>DATEDIF('Transaction Data'!$D7341,'Transaction Data'!$A7341,"y")</f>
        <v>54</v>
      </c>
      <c r="Q7341" s="2" t="str">
        <f>FLOOR('Transaction Data'!$P7341,15)&amp;"-"&amp;FLOOR('Transaction Data'!$P7341,15)+14</f>
        <v>45-59</v>
      </c>
      <c r="R7341" s="2" t="str">
        <f>IF('Transaction Data'!$L7341&lt;=10,"Less Expensive","Expensive")</f>
        <v>Expensive</v>
      </c>
      <c r="S7341" s="4">
        <f>WEEKDAY('Transaction Data'!$A7341)</f>
        <v>2</v>
      </c>
      <c r="T7341" s="2" t="str">
        <f>IF(WEEKDAY('Transaction Data'!$A7341,2)&lt;6,"Weekday","Weekend")</f>
        <v>Weekday</v>
      </c>
    </row>
    <row r="7342" ht="15.75" customHeight="1">
      <c r="A7342" s="1">
        <v>45412.0</v>
      </c>
      <c r="B7342" s="2" t="s">
        <v>1990</v>
      </c>
      <c r="C7342" s="2" t="s">
        <v>47</v>
      </c>
      <c r="D7342" s="1">
        <v>17937.0</v>
      </c>
      <c r="E7342" s="2" t="s">
        <v>63</v>
      </c>
      <c r="F7342" s="2">
        <v>196.0</v>
      </c>
      <c r="G7342" s="2" t="s">
        <v>60</v>
      </c>
      <c r="H7342" s="2" t="s">
        <v>39</v>
      </c>
      <c r="I7342" s="2" t="s">
        <v>25</v>
      </c>
      <c r="J7342" s="2" t="str">
        <f t="array" ref="J7342">XLOOKUP('Transaction Data'!$G7342,Product_Code,Biscuit_Brand)</f>
        <v>Peanut Butter Bites</v>
      </c>
      <c r="K7342" s="2">
        <f t="array" ref="K7342">XLOOKUP('Transaction Data'!$G7342,Product_Code,Cost)</f>
        <v>5</v>
      </c>
      <c r="L7342" s="2">
        <f t="array" ref="L7342">XLOOKUP('Transaction Data'!$G7342,Product_Code,Unit_Price)</f>
        <v>7</v>
      </c>
      <c r="M7342" s="3">
        <f>'Transaction Data'!$F7342*'Transaction Data'!$K7342</f>
        <v>980</v>
      </c>
      <c r="N7342" s="3">
        <f>'Transaction Data'!$F7342*'Transaction Data'!$L7342</f>
        <v>1372</v>
      </c>
      <c r="O7342" s="3">
        <f>'Transaction Data'!$N7342-'Transaction Data'!$M7342</f>
        <v>392</v>
      </c>
      <c r="P7342" s="2">
        <f>DATEDIF('Transaction Data'!$D7342,'Transaction Data'!$A7342,"y")</f>
        <v>75</v>
      </c>
      <c r="Q7342" s="2" t="str">
        <f>FLOOR('Transaction Data'!$P7342,15)&amp;"-"&amp;FLOOR('Transaction Data'!$P7342,15)+14</f>
        <v>75-89</v>
      </c>
      <c r="R7342" s="2" t="str">
        <f>IF('Transaction Data'!$L7342&lt;=10,"Less Expensive","Expensive")</f>
        <v>Less Expensive</v>
      </c>
      <c r="S7342" s="4">
        <f>WEEKDAY('Transaction Data'!$A7342)</f>
        <v>3</v>
      </c>
      <c r="T7342" s="2" t="str">
        <f>IF(WEEKDAY('Transaction Data'!$A7342,2)&lt;6,"Weekday","Weekend")</f>
        <v>Weekday</v>
      </c>
    </row>
    <row r="7343" ht="15.75" customHeight="1">
      <c r="A7343" s="1">
        <v>45412.0</v>
      </c>
      <c r="B7343" s="2" t="s">
        <v>6752</v>
      </c>
      <c r="C7343" s="2" t="s">
        <v>54</v>
      </c>
      <c r="D7343" s="1">
        <v>33255.0</v>
      </c>
      <c r="E7343" s="2" t="s">
        <v>22</v>
      </c>
      <c r="F7343" s="2">
        <v>457.0</v>
      </c>
      <c r="G7343" s="2" t="s">
        <v>33</v>
      </c>
      <c r="H7343" s="2" t="s">
        <v>42</v>
      </c>
      <c r="I7343" s="2" t="s">
        <v>25</v>
      </c>
      <c r="J7343" s="2" t="str">
        <f t="array" ref="J7343">XLOOKUP('Transaction Data'!$G7343,Product_Code,Biscuit_Brand)</f>
        <v>Caramel Biscuits</v>
      </c>
      <c r="K7343" s="2">
        <f t="array" ref="K7343">XLOOKUP('Transaction Data'!$G7343,Product_Code,Cost)</f>
        <v>18</v>
      </c>
      <c r="L7343" s="2">
        <f t="array" ref="L7343">XLOOKUP('Transaction Data'!$G7343,Product_Code,Unit_Price)</f>
        <v>22</v>
      </c>
      <c r="M7343" s="3">
        <f>'Transaction Data'!$F7343*'Transaction Data'!$K7343</f>
        <v>8226</v>
      </c>
      <c r="N7343" s="3">
        <f>'Transaction Data'!$F7343*'Transaction Data'!$L7343</f>
        <v>10054</v>
      </c>
      <c r="O7343" s="3">
        <f>'Transaction Data'!$N7343-'Transaction Data'!$M7343</f>
        <v>1828</v>
      </c>
      <c r="P7343" s="2">
        <f>DATEDIF('Transaction Data'!$D7343,'Transaction Data'!$A7343,"y")</f>
        <v>33</v>
      </c>
      <c r="Q7343" s="2" t="str">
        <f>FLOOR('Transaction Data'!$P7343,15)&amp;"-"&amp;FLOOR('Transaction Data'!$P7343,15)+14</f>
        <v>30-44</v>
      </c>
      <c r="R7343" s="2" t="str">
        <f>IF('Transaction Data'!$L7343&lt;=10,"Less Expensive","Expensive")</f>
        <v>Expensive</v>
      </c>
      <c r="S7343" s="4">
        <f>WEEKDAY('Transaction Data'!$A7343)</f>
        <v>3</v>
      </c>
      <c r="T7343" s="2" t="str">
        <f>IF(WEEKDAY('Transaction Data'!$A7343,2)&lt;6,"Weekday","Weekend")</f>
        <v>Weekday</v>
      </c>
    </row>
    <row r="7344" ht="15.75" customHeight="1">
      <c r="A7344" s="1">
        <v>45466.0</v>
      </c>
      <c r="B7344" s="2" t="s">
        <v>2978</v>
      </c>
      <c r="C7344" s="2" t="s">
        <v>47</v>
      </c>
      <c r="D7344" s="1">
        <v>34269.0</v>
      </c>
      <c r="E7344" s="2" t="s">
        <v>37</v>
      </c>
      <c r="F7344" s="2">
        <v>439.0</v>
      </c>
      <c r="G7344" s="2" t="s">
        <v>33</v>
      </c>
      <c r="H7344" s="2" t="s">
        <v>45</v>
      </c>
      <c r="I7344" s="2" t="s">
        <v>25</v>
      </c>
      <c r="J7344" s="2" t="str">
        <f t="array" ref="J7344">XLOOKUP('Transaction Data'!$G7344,Product_Code,Biscuit_Brand)</f>
        <v>Caramel Biscuits</v>
      </c>
      <c r="K7344" s="2">
        <f t="array" ref="K7344">XLOOKUP('Transaction Data'!$G7344,Product_Code,Cost)</f>
        <v>18</v>
      </c>
      <c r="L7344" s="2">
        <f t="array" ref="L7344">XLOOKUP('Transaction Data'!$G7344,Product_Code,Unit_Price)</f>
        <v>22</v>
      </c>
      <c r="M7344" s="3">
        <f>'Transaction Data'!$F7344*'Transaction Data'!$K7344</f>
        <v>7902</v>
      </c>
      <c r="N7344" s="3">
        <f>'Transaction Data'!$F7344*'Transaction Data'!$L7344</f>
        <v>9658</v>
      </c>
      <c r="O7344" s="3">
        <f>'Transaction Data'!$N7344-'Transaction Data'!$M7344</f>
        <v>1756</v>
      </c>
      <c r="P7344" s="2">
        <f>DATEDIF('Transaction Data'!$D7344,'Transaction Data'!$A7344,"y")</f>
        <v>30</v>
      </c>
      <c r="Q7344" s="2" t="str">
        <f>FLOOR('Transaction Data'!$P7344,15)&amp;"-"&amp;FLOOR('Transaction Data'!$P7344,15)+14</f>
        <v>30-44</v>
      </c>
      <c r="R7344" s="2" t="str">
        <f>IF('Transaction Data'!$L7344&lt;=10,"Less Expensive","Expensive")</f>
        <v>Expensive</v>
      </c>
      <c r="S7344" s="4">
        <f>WEEKDAY('Transaction Data'!$A7344)</f>
        <v>1</v>
      </c>
      <c r="T7344" s="2" t="str">
        <f>IF(WEEKDAY('Transaction Data'!$A7344,2)&lt;6,"Weekday","Weekend")</f>
        <v>Weekend</v>
      </c>
    </row>
    <row r="7345" ht="15.75" customHeight="1">
      <c r="A7345" s="1">
        <v>45353.0</v>
      </c>
      <c r="B7345" s="2" t="s">
        <v>6753</v>
      </c>
      <c r="C7345" s="2" t="s">
        <v>65</v>
      </c>
      <c r="D7345" s="1">
        <v>25662.0</v>
      </c>
      <c r="E7345" s="2" t="s">
        <v>63</v>
      </c>
      <c r="F7345" s="2">
        <v>271.0</v>
      </c>
      <c r="G7345" s="2" t="s">
        <v>61</v>
      </c>
      <c r="H7345" s="2" t="s">
        <v>49</v>
      </c>
      <c r="I7345" s="2" t="s">
        <v>25</v>
      </c>
      <c r="J7345" s="2" t="str">
        <f t="array" ref="J7345">XLOOKUP('Transaction Data'!$G7345,Product_Code,Biscuit_Brand)</f>
        <v>Choco Delight</v>
      </c>
      <c r="K7345" s="2">
        <f t="array" ref="K7345">XLOOKUP('Transaction Data'!$G7345,Product_Code,Cost)</f>
        <v>3</v>
      </c>
      <c r="L7345" s="2">
        <f t="array" ref="L7345">XLOOKUP('Transaction Data'!$G7345,Product_Code,Unit_Price)</f>
        <v>5</v>
      </c>
      <c r="M7345" s="3">
        <f>'Transaction Data'!$F7345*'Transaction Data'!$K7345</f>
        <v>813</v>
      </c>
      <c r="N7345" s="3">
        <f>'Transaction Data'!$F7345*'Transaction Data'!$L7345</f>
        <v>1355</v>
      </c>
      <c r="O7345" s="3">
        <f>'Transaction Data'!$N7345-'Transaction Data'!$M7345</f>
        <v>542</v>
      </c>
      <c r="P7345" s="2">
        <f>DATEDIF('Transaction Data'!$D7345,'Transaction Data'!$A7345,"y")</f>
        <v>53</v>
      </c>
      <c r="Q7345" s="2" t="str">
        <f>FLOOR('Transaction Data'!$P7345,15)&amp;"-"&amp;FLOOR('Transaction Data'!$P7345,15)+14</f>
        <v>45-59</v>
      </c>
      <c r="R7345" s="2" t="str">
        <f>IF('Transaction Data'!$L7345&lt;=10,"Less Expensive","Expensive")</f>
        <v>Less Expensive</v>
      </c>
      <c r="S7345" s="4">
        <f>WEEKDAY('Transaction Data'!$A7345)</f>
        <v>7</v>
      </c>
      <c r="T7345" s="2" t="str">
        <f>IF(WEEKDAY('Transaction Data'!$A7345,2)&lt;6,"Weekday","Weekend")</f>
        <v>Weekend</v>
      </c>
    </row>
    <row r="7346" ht="15.75" customHeight="1">
      <c r="A7346" s="1">
        <v>45362.0</v>
      </c>
      <c r="B7346" s="2" t="s">
        <v>6754</v>
      </c>
      <c r="C7346" s="2" t="s">
        <v>78</v>
      </c>
      <c r="D7346" s="1">
        <v>31423.0</v>
      </c>
      <c r="E7346" s="2" t="s">
        <v>22</v>
      </c>
      <c r="F7346" s="2">
        <v>328.0</v>
      </c>
      <c r="G7346" s="2" t="s">
        <v>33</v>
      </c>
      <c r="H7346" s="2" t="s">
        <v>52</v>
      </c>
      <c r="I7346" s="2" t="s">
        <v>25</v>
      </c>
      <c r="J7346" s="2" t="str">
        <f t="array" ref="J7346">XLOOKUP('Transaction Data'!$G7346,Product_Code,Biscuit_Brand)</f>
        <v>Caramel Biscuits</v>
      </c>
      <c r="K7346" s="2">
        <f t="array" ref="K7346">XLOOKUP('Transaction Data'!$G7346,Product_Code,Cost)</f>
        <v>18</v>
      </c>
      <c r="L7346" s="2">
        <f t="array" ref="L7346">XLOOKUP('Transaction Data'!$G7346,Product_Code,Unit_Price)</f>
        <v>22</v>
      </c>
      <c r="M7346" s="3">
        <f>'Transaction Data'!$F7346*'Transaction Data'!$K7346</f>
        <v>5904</v>
      </c>
      <c r="N7346" s="3">
        <f>'Transaction Data'!$F7346*'Transaction Data'!$L7346</f>
        <v>7216</v>
      </c>
      <c r="O7346" s="3">
        <f>'Transaction Data'!$N7346-'Transaction Data'!$M7346</f>
        <v>1312</v>
      </c>
      <c r="P7346" s="2">
        <f>DATEDIF('Transaction Data'!$D7346,'Transaction Data'!$A7346,"y")</f>
        <v>38</v>
      </c>
      <c r="Q7346" s="2" t="str">
        <f>FLOOR('Transaction Data'!$P7346,15)&amp;"-"&amp;FLOOR('Transaction Data'!$P7346,15)+14</f>
        <v>30-44</v>
      </c>
      <c r="R7346" s="2" t="str">
        <f>IF('Transaction Data'!$L7346&lt;=10,"Less Expensive","Expensive")</f>
        <v>Expensive</v>
      </c>
      <c r="S7346" s="4">
        <f>WEEKDAY('Transaction Data'!$A7346)</f>
        <v>2</v>
      </c>
      <c r="T7346" s="2" t="str">
        <f>IF(WEEKDAY('Transaction Data'!$A7346,2)&lt;6,"Weekday","Weekend")</f>
        <v>Weekday</v>
      </c>
    </row>
    <row r="7347" ht="15.75" customHeight="1">
      <c r="A7347" s="1">
        <v>45375.0</v>
      </c>
      <c r="B7347" s="2" t="s">
        <v>6755</v>
      </c>
      <c r="C7347" s="2" t="s">
        <v>51</v>
      </c>
      <c r="D7347" s="1">
        <v>28220.0</v>
      </c>
      <c r="E7347" s="2" t="s">
        <v>37</v>
      </c>
      <c r="F7347" s="2">
        <v>221.0</v>
      </c>
      <c r="G7347" s="2" t="s">
        <v>23</v>
      </c>
      <c r="H7347" s="2" t="s">
        <v>49</v>
      </c>
      <c r="I7347" s="2" t="s">
        <v>25</v>
      </c>
      <c r="J7347" s="2" t="str">
        <f t="array" ref="J7347">XLOOKUP('Transaction Data'!$G7347,Product_Code,Biscuit_Brand)</f>
        <v>Cinnamon Swirls</v>
      </c>
      <c r="K7347" s="2">
        <f t="array" ref="K7347">XLOOKUP('Transaction Data'!$G7347,Product_Code,Cost)</f>
        <v>10</v>
      </c>
      <c r="L7347" s="2">
        <f t="array" ref="L7347">XLOOKUP('Transaction Data'!$G7347,Product_Code,Unit_Price)</f>
        <v>14</v>
      </c>
      <c r="M7347" s="3">
        <f>'Transaction Data'!$F7347*'Transaction Data'!$K7347</f>
        <v>2210</v>
      </c>
      <c r="N7347" s="3">
        <f>'Transaction Data'!$F7347*'Transaction Data'!$L7347</f>
        <v>3094</v>
      </c>
      <c r="O7347" s="3">
        <f>'Transaction Data'!$N7347-'Transaction Data'!$M7347</f>
        <v>884</v>
      </c>
      <c r="P7347" s="2">
        <f>DATEDIF('Transaction Data'!$D7347,'Transaction Data'!$A7347,"y")</f>
        <v>46</v>
      </c>
      <c r="Q7347" s="2" t="str">
        <f>FLOOR('Transaction Data'!$P7347,15)&amp;"-"&amp;FLOOR('Transaction Data'!$P7347,15)+14</f>
        <v>45-59</v>
      </c>
      <c r="R7347" s="2" t="str">
        <f>IF('Transaction Data'!$L7347&lt;=10,"Less Expensive","Expensive")</f>
        <v>Expensive</v>
      </c>
      <c r="S7347" s="4">
        <f>WEEKDAY('Transaction Data'!$A7347)</f>
        <v>1</v>
      </c>
      <c r="T7347" s="2" t="str">
        <f>IF(WEEKDAY('Transaction Data'!$A7347,2)&lt;6,"Weekday","Weekend")</f>
        <v>Weekend</v>
      </c>
    </row>
    <row r="7348" ht="15.75" customHeight="1">
      <c r="A7348" s="1">
        <v>45342.0</v>
      </c>
      <c r="B7348" s="2" t="s">
        <v>6756</v>
      </c>
      <c r="C7348" s="2" t="s">
        <v>54</v>
      </c>
      <c r="D7348" s="1">
        <v>24671.0</v>
      </c>
      <c r="E7348" s="2" t="s">
        <v>22</v>
      </c>
      <c r="F7348" s="2">
        <v>113.0</v>
      </c>
      <c r="G7348" s="2" t="s">
        <v>60</v>
      </c>
      <c r="H7348" s="2" t="s">
        <v>52</v>
      </c>
      <c r="I7348" s="2" t="s">
        <v>25</v>
      </c>
      <c r="J7348" s="2" t="str">
        <f t="array" ref="J7348">XLOOKUP('Transaction Data'!$G7348,Product_Code,Biscuit_Brand)</f>
        <v>Peanut Butter Bites</v>
      </c>
      <c r="K7348" s="2">
        <f t="array" ref="K7348">XLOOKUP('Transaction Data'!$G7348,Product_Code,Cost)</f>
        <v>5</v>
      </c>
      <c r="L7348" s="2">
        <f t="array" ref="L7348">XLOOKUP('Transaction Data'!$G7348,Product_Code,Unit_Price)</f>
        <v>7</v>
      </c>
      <c r="M7348" s="3">
        <f>'Transaction Data'!$F7348*'Transaction Data'!$K7348</f>
        <v>565</v>
      </c>
      <c r="N7348" s="3">
        <f>'Transaction Data'!$F7348*'Transaction Data'!$L7348</f>
        <v>791</v>
      </c>
      <c r="O7348" s="3">
        <f>'Transaction Data'!$N7348-'Transaction Data'!$M7348</f>
        <v>226</v>
      </c>
      <c r="P7348" s="2">
        <f>DATEDIF('Transaction Data'!$D7348,'Transaction Data'!$A7348,"y")</f>
        <v>56</v>
      </c>
      <c r="Q7348" s="2" t="str">
        <f>FLOOR('Transaction Data'!$P7348,15)&amp;"-"&amp;FLOOR('Transaction Data'!$P7348,15)+14</f>
        <v>45-59</v>
      </c>
      <c r="R7348" s="2" t="str">
        <f>IF('Transaction Data'!$L7348&lt;=10,"Less Expensive","Expensive")</f>
        <v>Less Expensive</v>
      </c>
      <c r="S7348" s="4">
        <f>WEEKDAY('Transaction Data'!$A7348)</f>
        <v>3</v>
      </c>
      <c r="T7348" s="2" t="str">
        <f>IF(WEEKDAY('Transaction Data'!$A7348,2)&lt;6,"Weekday","Weekend")</f>
        <v>Weekday</v>
      </c>
    </row>
    <row r="7349" ht="15.75" customHeight="1">
      <c r="A7349" s="1">
        <v>45426.0</v>
      </c>
      <c r="B7349" s="2" t="s">
        <v>6757</v>
      </c>
      <c r="C7349" s="2" t="s">
        <v>65</v>
      </c>
      <c r="D7349" s="1">
        <v>20282.0</v>
      </c>
      <c r="E7349" s="2" t="s">
        <v>37</v>
      </c>
      <c r="F7349" s="2">
        <v>238.0</v>
      </c>
      <c r="G7349" s="2" t="s">
        <v>38</v>
      </c>
      <c r="H7349" s="2" t="s">
        <v>52</v>
      </c>
      <c r="I7349" s="2" t="s">
        <v>25</v>
      </c>
      <c r="J7349" s="2" t="str">
        <f t="array" ref="J7349">XLOOKUP('Transaction Data'!$G7349,Product_Code,Biscuit_Brand)</f>
        <v>Ginger Snaps</v>
      </c>
      <c r="K7349" s="2">
        <f t="array" ref="K7349">XLOOKUP('Transaction Data'!$G7349,Product_Code,Cost)</f>
        <v>14</v>
      </c>
      <c r="L7349" s="2">
        <f t="array" ref="L7349">XLOOKUP('Transaction Data'!$G7349,Product_Code,Unit_Price)</f>
        <v>28</v>
      </c>
      <c r="M7349" s="3">
        <f>'Transaction Data'!$F7349*'Transaction Data'!$K7349</f>
        <v>3332</v>
      </c>
      <c r="N7349" s="3">
        <f>'Transaction Data'!$F7349*'Transaction Data'!$L7349</f>
        <v>6664</v>
      </c>
      <c r="O7349" s="3">
        <f>'Transaction Data'!$N7349-'Transaction Data'!$M7349</f>
        <v>3332</v>
      </c>
      <c r="P7349" s="2">
        <f>DATEDIF('Transaction Data'!$D7349,'Transaction Data'!$A7349,"y")</f>
        <v>68</v>
      </c>
      <c r="Q7349" s="2" t="str">
        <f>FLOOR('Transaction Data'!$P7349,15)&amp;"-"&amp;FLOOR('Transaction Data'!$P7349,15)+14</f>
        <v>60-74</v>
      </c>
      <c r="R7349" s="2" t="str">
        <f>IF('Transaction Data'!$L7349&lt;=10,"Less Expensive","Expensive")</f>
        <v>Expensive</v>
      </c>
      <c r="S7349" s="4">
        <f>WEEKDAY('Transaction Data'!$A7349)</f>
        <v>3</v>
      </c>
      <c r="T7349" s="2" t="str">
        <f>IF(WEEKDAY('Transaction Data'!$A7349,2)&lt;6,"Weekday","Weekend")</f>
        <v>Weekday</v>
      </c>
    </row>
    <row r="7350" ht="15.75" customHeight="1">
      <c r="A7350" s="1">
        <v>45317.0</v>
      </c>
      <c r="B7350" s="2" t="s">
        <v>6687</v>
      </c>
      <c r="C7350" s="2" t="s">
        <v>72</v>
      </c>
      <c r="D7350" s="1">
        <v>32866.0</v>
      </c>
      <c r="E7350" s="2" t="s">
        <v>27</v>
      </c>
      <c r="F7350" s="2">
        <v>150.0</v>
      </c>
      <c r="G7350" s="2" t="s">
        <v>38</v>
      </c>
      <c r="H7350" s="2" t="s">
        <v>45</v>
      </c>
      <c r="I7350" s="2" t="s">
        <v>25</v>
      </c>
      <c r="J7350" s="2" t="str">
        <f t="array" ref="J7350">XLOOKUP('Transaction Data'!$G7350,Product_Code,Biscuit_Brand)</f>
        <v>Ginger Snaps</v>
      </c>
      <c r="K7350" s="2">
        <f t="array" ref="K7350">XLOOKUP('Transaction Data'!$G7350,Product_Code,Cost)</f>
        <v>14</v>
      </c>
      <c r="L7350" s="2">
        <f t="array" ref="L7350">XLOOKUP('Transaction Data'!$G7350,Product_Code,Unit_Price)</f>
        <v>28</v>
      </c>
      <c r="M7350" s="3">
        <f>'Transaction Data'!$F7350*'Transaction Data'!$K7350</f>
        <v>2100</v>
      </c>
      <c r="N7350" s="3">
        <f>'Transaction Data'!$F7350*'Transaction Data'!$L7350</f>
        <v>4200</v>
      </c>
      <c r="O7350" s="3">
        <f>'Transaction Data'!$N7350-'Transaction Data'!$M7350</f>
        <v>2100</v>
      </c>
      <c r="P7350" s="2">
        <f>DATEDIF('Transaction Data'!$D7350,'Transaction Data'!$A7350,"y")</f>
        <v>34</v>
      </c>
      <c r="Q7350" s="2" t="str">
        <f>FLOOR('Transaction Data'!$P7350,15)&amp;"-"&amp;FLOOR('Transaction Data'!$P7350,15)+14</f>
        <v>30-44</v>
      </c>
      <c r="R7350" s="2" t="str">
        <f>IF('Transaction Data'!$L7350&lt;=10,"Less Expensive","Expensive")</f>
        <v>Expensive</v>
      </c>
      <c r="S7350" s="4">
        <f>WEEKDAY('Transaction Data'!$A7350)</f>
        <v>6</v>
      </c>
      <c r="T7350" s="2" t="str">
        <f>IF(WEEKDAY('Transaction Data'!$A7350,2)&lt;6,"Weekday","Weekend")</f>
        <v>Weekday</v>
      </c>
    </row>
    <row r="7351" ht="15.75" customHeight="1">
      <c r="A7351" s="1">
        <v>45441.0</v>
      </c>
      <c r="B7351" s="2" t="s">
        <v>6758</v>
      </c>
      <c r="C7351" s="2" t="s">
        <v>72</v>
      </c>
      <c r="D7351" s="1">
        <v>23803.0</v>
      </c>
      <c r="E7351" s="2" t="s">
        <v>22</v>
      </c>
      <c r="F7351" s="2">
        <v>57.0</v>
      </c>
      <c r="G7351" s="2" t="s">
        <v>23</v>
      </c>
      <c r="H7351" s="2" t="s">
        <v>49</v>
      </c>
      <c r="I7351" s="2" t="s">
        <v>25</v>
      </c>
      <c r="J7351" s="2" t="str">
        <f t="array" ref="J7351">XLOOKUP('Transaction Data'!$G7351,Product_Code,Biscuit_Brand)</f>
        <v>Cinnamon Swirls</v>
      </c>
      <c r="K7351" s="2">
        <f t="array" ref="K7351">XLOOKUP('Transaction Data'!$G7351,Product_Code,Cost)</f>
        <v>10</v>
      </c>
      <c r="L7351" s="2">
        <f t="array" ref="L7351">XLOOKUP('Transaction Data'!$G7351,Product_Code,Unit_Price)</f>
        <v>14</v>
      </c>
      <c r="M7351" s="3">
        <f>'Transaction Data'!$F7351*'Transaction Data'!$K7351</f>
        <v>570</v>
      </c>
      <c r="N7351" s="3">
        <f>'Transaction Data'!$F7351*'Transaction Data'!$L7351</f>
        <v>798</v>
      </c>
      <c r="O7351" s="3">
        <f>'Transaction Data'!$N7351-'Transaction Data'!$M7351</f>
        <v>228</v>
      </c>
      <c r="P7351" s="2">
        <f>DATEDIF('Transaction Data'!$D7351,'Transaction Data'!$A7351,"y")</f>
        <v>59</v>
      </c>
      <c r="Q7351" s="2" t="str">
        <f>FLOOR('Transaction Data'!$P7351,15)&amp;"-"&amp;FLOOR('Transaction Data'!$P7351,15)+14</f>
        <v>45-59</v>
      </c>
      <c r="R7351" s="2" t="str">
        <f>IF('Transaction Data'!$L7351&lt;=10,"Less Expensive","Expensive")</f>
        <v>Expensive</v>
      </c>
      <c r="S7351" s="4">
        <f>WEEKDAY('Transaction Data'!$A7351)</f>
        <v>4</v>
      </c>
      <c r="T7351" s="2" t="str">
        <f>IF(WEEKDAY('Transaction Data'!$A7351,2)&lt;6,"Weekday","Weekend")</f>
        <v>Weekday</v>
      </c>
    </row>
    <row r="7352" ht="15.75" customHeight="1">
      <c r="A7352" s="1">
        <v>45419.0</v>
      </c>
      <c r="B7352" s="2" t="s">
        <v>6759</v>
      </c>
      <c r="C7352" s="2" t="s">
        <v>32</v>
      </c>
      <c r="D7352" s="1">
        <v>38487.0</v>
      </c>
      <c r="E7352" s="2" t="s">
        <v>63</v>
      </c>
      <c r="F7352" s="2">
        <v>92.0</v>
      </c>
      <c r="G7352" s="2" t="s">
        <v>44</v>
      </c>
      <c r="H7352" s="2" t="s">
        <v>52</v>
      </c>
      <c r="I7352" s="2" t="s">
        <v>25</v>
      </c>
      <c r="J7352" s="2" t="str">
        <f t="array" ref="J7352">XLOOKUP('Transaction Data'!$G7352,Product_Code,Biscuit_Brand)</f>
        <v>Butter Crunch</v>
      </c>
      <c r="K7352" s="2">
        <f t="array" ref="K7352">XLOOKUP('Transaction Data'!$G7352,Product_Code,Cost)</f>
        <v>10</v>
      </c>
      <c r="L7352" s="2">
        <f t="array" ref="L7352">XLOOKUP('Transaction Data'!$G7352,Product_Code,Unit_Price)</f>
        <v>11</v>
      </c>
      <c r="M7352" s="3">
        <f>'Transaction Data'!$F7352*'Transaction Data'!$K7352</f>
        <v>920</v>
      </c>
      <c r="N7352" s="3">
        <f>'Transaction Data'!$F7352*'Transaction Data'!$L7352</f>
        <v>1012</v>
      </c>
      <c r="O7352" s="3">
        <f>'Transaction Data'!$N7352-'Transaction Data'!$M7352</f>
        <v>92</v>
      </c>
      <c r="P7352" s="2">
        <f>DATEDIF('Transaction Data'!$D7352,'Transaction Data'!$A7352,"y")</f>
        <v>18</v>
      </c>
      <c r="Q7352" s="2" t="str">
        <f>FLOOR('Transaction Data'!$P7352,15)&amp;"-"&amp;FLOOR('Transaction Data'!$P7352,15)+14</f>
        <v>15-29</v>
      </c>
      <c r="R7352" s="2" t="str">
        <f>IF('Transaction Data'!$L7352&lt;=10,"Less Expensive","Expensive")</f>
        <v>Expensive</v>
      </c>
      <c r="S7352" s="4">
        <f>WEEKDAY('Transaction Data'!$A7352)</f>
        <v>3</v>
      </c>
      <c r="T7352" s="2" t="str">
        <f>IF(WEEKDAY('Transaction Data'!$A7352,2)&lt;6,"Weekday","Weekend")</f>
        <v>Weekday</v>
      </c>
    </row>
    <row r="7353" ht="15.75" customHeight="1">
      <c r="A7353" s="1">
        <v>45499.0</v>
      </c>
      <c r="B7353" s="2" t="s">
        <v>6760</v>
      </c>
      <c r="C7353" s="2" t="s">
        <v>72</v>
      </c>
      <c r="D7353" s="1">
        <v>37955.0</v>
      </c>
      <c r="E7353" s="2" t="s">
        <v>27</v>
      </c>
      <c r="F7353" s="2">
        <v>315.0</v>
      </c>
      <c r="G7353" s="2" t="s">
        <v>57</v>
      </c>
      <c r="H7353" s="2" t="s">
        <v>49</v>
      </c>
      <c r="I7353" s="2" t="s">
        <v>25</v>
      </c>
      <c r="J7353" s="2" t="str">
        <f t="array" ref="J7353">XLOOKUP('Transaction Data'!$G7353,Product_Code,Biscuit_Brand)</f>
        <v>Oatmeal Cookies</v>
      </c>
      <c r="K7353" s="2">
        <f t="array" ref="K7353">XLOOKUP('Transaction Data'!$G7353,Product_Code,Cost)</f>
        <v>19</v>
      </c>
      <c r="L7353" s="2">
        <f t="array" ref="L7353">XLOOKUP('Transaction Data'!$G7353,Product_Code,Unit_Price)</f>
        <v>23</v>
      </c>
      <c r="M7353" s="3">
        <f>'Transaction Data'!$F7353*'Transaction Data'!$K7353</f>
        <v>5985</v>
      </c>
      <c r="N7353" s="3">
        <f>'Transaction Data'!$F7353*'Transaction Data'!$L7353</f>
        <v>7245</v>
      </c>
      <c r="O7353" s="3">
        <f>'Transaction Data'!$N7353-'Transaction Data'!$M7353</f>
        <v>1260</v>
      </c>
      <c r="P7353" s="2">
        <f>DATEDIF('Transaction Data'!$D7353,'Transaction Data'!$A7353,"y")</f>
        <v>20</v>
      </c>
      <c r="Q7353" s="2" t="str">
        <f>FLOOR('Transaction Data'!$P7353,15)&amp;"-"&amp;FLOOR('Transaction Data'!$P7353,15)+14</f>
        <v>15-29</v>
      </c>
      <c r="R7353" s="2" t="str">
        <f>IF('Transaction Data'!$L7353&lt;=10,"Less Expensive","Expensive")</f>
        <v>Expensive</v>
      </c>
      <c r="S7353" s="4">
        <f>WEEKDAY('Transaction Data'!$A7353)</f>
        <v>6</v>
      </c>
      <c r="T7353" s="2" t="str">
        <f>IF(WEEKDAY('Transaction Data'!$A7353,2)&lt;6,"Weekday","Weekend")</f>
        <v>Weekday</v>
      </c>
    </row>
    <row r="7354" ht="15.75" customHeight="1">
      <c r="A7354" s="1">
        <v>45388.0</v>
      </c>
      <c r="B7354" s="2" t="s">
        <v>6761</v>
      </c>
      <c r="C7354" s="2" t="s">
        <v>47</v>
      </c>
      <c r="D7354" s="1">
        <v>31901.0</v>
      </c>
      <c r="E7354" s="2" t="s">
        <v>37</v>
      </c>
      <c r="F7354" s="2">
        <v>451.0</v>
      </c>
      <c r="G7354" s="2" t="s">
        <v>57</v>
      </c>
      <c r="H7354" s="2" t="s">
        <v>52</v>
      </c>
      <c r="I7354" s="2" t="s">
        <v>25</v>
      </c>
      <c r="J7354" s="2" t="str">
        <f t="array" ref="J7354">XLOOKUP('Transaction Data'!$G7354,Product_Code,Biscuit_Brand)</f>
        <v>Oatmeal Cookies</v>
      </c>
      <c r="K7354" s="2">
        <f t="array" ref="K7354">XLOOKUP('Transaction Data'!$G7354,Product_Code,Cost)</f>
        <v>19</v>
      </c>
      <c r="L7354" s="2">
        <f t="array" ref="L7354">XLOOKUP('Transaction Data'!$G7354,Product_Code,Unit_Price)</f>
        <v>23</v>
      </c>
      <c r="M7354" s="3">
        <f>'Transaction Data'!$F7354*'Transaction Data'!$K7354</f>
        <v>8569</v>
      </c>
      <c r="N7354" s="3">
        <f>'Transaction Data'!$F7354*'Transaction Data'!$L7354</f>
        <v>10373</v>
      </c>
      <c r="O7354" s="3">
        <f>'Transaction Data'!$N7354-'Transaction Data'!$M7354</f>
        <v>1804</v>
      </c>
      <c r="P7354" s="2">
        <f>DATEDIF('Transaction Data'!$D7354,'Transaction Data'!$A7354,"y")</f>
        <v>36</v>
      </c>
      <c r="Q7354" s="2" t="str">
        <f>FLOOR('Transaction Data'!$P7354,15)&amp;"-"&amp;FLOOR('Transaction Data'!$P7354,15)+14</f>
        <v>30-44</v>
      </c>
      <c r="R7354" s="2" t="str">
        <f>IF('Transaction Data'!$L7354&lt;=10,"Less Expensive","Expensive")</f>
        <v>Expensive</v>
      </c>
      <c r="S7354" s="4">
        <f>WEEKDAY('Transaction Data'!$A7354)</f>
        <v>7</v>
      </c>
      <c r="T7354" s="2" t="str">
        <f>IF(WEEKDAY('Transaction Data'!$A7354,2)&lt;6,"Weekday","Weekend")</f>
        <v>Weekend</v>
      </c>
    </row>
    <row r="7355" ht="15.75" customHeight="1">
      <c r="A7355" s="1">
        <v>45379.0</v>
      </c>
      <c r="B7355" s="2" t="s">
        <v>6762</v>
      </c>
      <c r="C7355" s="2" t="s">
        <v>54</v>
      </c>
      <c r="D7355" s="1">
        <v>36572.0</v>
      </c>
      <c r="E7355" s="2" t="s">
        <v>37</v>
      </c>
      <c r="F7355" s="2">
        <v>423.0</v>
      </c>
      <c r="G7355" s="2" t="s">
        <v>33</v>
      </c>
      <c r="H7355" s="2" t="s">
        <v>34</v>
      </c>
      <c r="I7355" s="2" t="s">
        <v>25</v>
      </c>
      <c r="J7355" s="2" t="str">
        <f t="array" ref="J7355">XLOOKUP('Transaction Data'!$G7355,Product_Code,Biscuit_Brand)</f>
        <v>Caramel Biscuits</v>
      </c>
      <c r="K7355" s="2">
        <f t="array" ref="K7355">XLOOKUP('Transaction Data'!$G7355,Product_Code,Cost)</f>
        <v>18</v>
      </c>
      <c r="L7355" s="2">
        <f t="array" ref="L7355">XLOOKUP('Transaction Data'!$G7355,Product_Code,Unit_Price)</f>
        <v>22</v>
      </c>
      <c r="M7355" s="3">
        <f>'Transaction Data'!$F7355*'Transaction Data'!$K7355</f>
        <v>7614</v>
      </c>
      <c r="N7355" s="3">
        <f>'Transaction Data'!$F7355*'Transaction Data'!$L7355</f>
        <v>9306</v>
      </c>
      <c r="O7355" s="3">
        <f>'Transaction Data'!$N7355-'Transaction Data'!$M7355</f>
        <v>1692</v>
      </c>
      <c r="P7355" s="2">
        <f>DATEDIF('Transaction Data'!$D7355,'Transaction Data'!$A7355,"y")</f>
        <v>24</v>
      </c>
      <c r="Q7355" s="2" t="str">
        <f>FLOOR('Transaction Data'!$P7355,15)&amp;"-"&amp;FLOOR('Transaction Data'!$P7355,15)+14</f>
        <v>15-29</v>
      </c>
      <c r="R7355" s="2" t="str">
        <f>IF('Transaction Data'!$L7355&lt;=10,"Less Expensive","Expensive")</f>
        <v>Expensive</v>
      </c>
      <c r="S7355" s="4">
        <f>WEEKDAY('Transaction Data'!$A7355)</f>
        <v>5</v>
      </c>
      <c r="T7355" s="2" t="str">
        <f>IF(WEEKDAY('Transaction Data'!$A7355,2)&lt;6,"Weekday","Weekend")</f>
        <v>Weekday</v>
      </c>
    </row>
    <row r="7356" ht="15.75" customHeight="1">
      <c r="A7356" s="1">
        <v>45409.0</v>
      </c>
      <c r="B7356" s="2" t="s">
        <v>6763</v>
      </c>
      <c r="C7356" s="2" t="s">
        <v>65</v>
      </c>
      <c r="D7356" s="1">
        <v>15989.0</v>
      </c>
      <c r="E7356" s="2" t="s">
        <v>27</v>
      </c>
      <c r="F7356" s="2">
        <v>273.0</v>
      </c>
      <c r="G7356" s="2" t="s">
        <v>57</v>
      </c>
      <c r="H7356" s="2" t="s">
        <v>34</v>
      </c>
      <c r="I7356" s="2" t="s">
        <v>25</v>
      </c>
      <c r="J7356" s="2" t="str">
        <f t="array" ref="J7356">XLOOKUP('Transaction Data'!$G7356,Product_Code,Biscuit_Brand)</f>
        <v>Oatmeal Cookies</v>
      </c>
      <c r="K7356" s="2">
        <f t="array" ref="K7356">XLOOKUP('Transaction Data'!$G7356,Product_Code,Cost)</f>
        <v>19</v>
      </c>
      <c r="L7356" s="2">
        <f t="array" ref="L7356">XLOOKUP('Transaction Data'!$G7356,Product_Code,Unit_Price)</f>
        <v>23</v>
      </c>
      <c r="M7356" s="3">
        <f>'Transaction Data'!$F7356*'Transaction Data'!$K7356</f>
        <v>5187</v>
      </c>
      <c r="N7356" s="3">
        <f>'Transaction Data'!$F7356*'Transaction Data'!$L7356</f>
        <v>6279</v>
      </c>
      <c r="O7356" s="3">
        <f>'Transaction Data'!$N7356-'Transaction Data'!$M7356</f>
        <v>1092</v>
      </c>
      <c r="P7356" s="2">
        <f>DATEDIF('Transaction Data'!$D7356,'Transaction Data'!$A7356,"y")</f>
        <v>80</v>
      </c>
      <c r="Q7356" s="2" t="str">
        <f>FLOOR('Transaction Data'!$P7356,15)&amp;"-"&amp;FLOOR('Transaction Data'!$P7356,15)+14</f>
        <v>75-89</v>
      </c>
      <c r="R7356" s="2" t="str">
        <f>IF('Transaction Data'!$L7356&lt;=10,"Less Expensive","Expensive")</f>
        <v>Expensive</v>
      </c>
      <c r="S7356" s="4">
        <f>WEEKDAY('Transaction Data'!$A7356)</f>
        <v>7</v>
      </c>
      <c r="T7356" s="2" t="str">
        <f>IF(WEEKDAY('Transaction Data'!$A7356,2)&lt;6,"Weekday","Weekend")</f>
        <v>Weekend</v>
      </c>
    </row>
    <row r="7357" ht="15.75" customHeight="1">
      <c r="A7357" s="1">
        <v>45379.0</v>
      </c>
      <c r="B7357" s="2" t="s">
        <v>6764</v>
      </c>
      <c r="C7357" s="2" t="s">
        <v>72</v>
      </c>
      <c r="D7357" s="1">
        <v>27711.0</v>
      </c>
      <c r="E7357" s="2" t="s">
        <v>63</v>
      </c>
      <c r="F7357" s="2">
        <v>36.0</v>
      </c>
      <c r="G7357" s="2" t="s">
        <v>23</v>
      </c>
      <c r="H7357" s="2" t="s">
        <v>39</v>
      </c>
      <c r="I7357" s="2" t="s">
        <v>25</v>
      </c>
      <c r="J7357" s="2" t="str">
        <f t="array" ref="J7357">XLOOKUP('Transaction Data'!$G7357,Product_Code,Biscuit_Brand)</f>
        <v>Cinnamon Swirls</v>
      </c>
      <c r="K7357" s="2">
        <f t="array" ref="K7357">XLOOKUP('Transaction Data'!$G7357,Product_Code,Cost)</f>
        <v>10</v>
      </c>
      <c r="L7357" s="2">
        <f t="array" ref="L7357">XLOOKUP('Transaction Data'!$G7357,Product_Code,Unit_Price)</f>
        <v>14</v>
      </c>
      <c r="M7357" s="3">
        <f>'Transaction Data'!$F7357*'Transaction Data'!$K7357</f>
        <v>360</v>
      </c>
      <c r="N7357" s="3">
        <f>'Transaction Data'!$F7357*'Transaction Data'!$L7357</f>
        <v>504</v>
      </c>
      <c r="O7357" s="3">
        <f>'Transaction Data'!$N7357-'Transaction Data'!$M7357</f>
        <v>144</v>
      </c>
      <c r="P7357" s="2">
        <f>DATEDIF('Transaction Data'!$D7357,'Transaction Data'!$A7357,"y")</f>
        <v>48</v>
      </c>
      <c r="Q7357" s="2" t="str">
        <f>FLOOR('Transaction Data'!$P7357,15)&amp;"-"&amp;FLOOR('Transaction Data'!$P7357,15)+14</f>
        <v>45-59</v>
      </c>
      <c r="R7357" s="2" t="str">
        <f>IF('Transaction Data'!$L7357&lt;=10,"Less Expensive","Expensive")</f>
        <v>Expensive</v>
      </c>
      <c r="S7357" s="4">
        <f>WEEKDAY('Transaction Data'!$A7357)</f>
        <v>5</v>
      </c>
      <c r="T7357" s="2" t="str">
        <f>IF(WEEKDAY('Transaction Data'!$A7357,2)&lt;6,"Weekday","Weekend")</f>
        <v>Weekday</v>
      </c>
    </row>
    <row r="7358" ht="15.75" customHeight="1">
      <c r="A7358" s="1">
        <v>45425.0</v>
      </c>
      <c r="B7358" s="2" t="s">
        <v>6765</v>
      </c>
      <c r="C7358" s="2" t="s">
        <v>78</v>
      </c>
      <c r="D7358" s="1">
        <v>28448.0</v>
      </c>
      <c r="E7358" s="2" t="s">
        <v>27</v>
      </c>
      <c r="F7358" s="2">
        <v>354.0</v>
      </c>
      <c r="G7358" s="2" t="s">
        <v>60</v>
      </c>
      <c r="H7358" s="2" t="s">
        <v>42</v>
      </c>
      <c r="I7358" s="2" t="s">
        <v>25</v>
      </c>
      <c r="J7358" s="2" t="str">
        <f t="array" ref="J7358">XLOOKUP('Transaction Data'!$G7358,Product_Code,Biscuit_Brand)</f>
        <v>Peanut Butter Bites</v>
      </c>
      <c r="K7358" s="2">
        <f t="array" ref="K7358">XLOOKUP('Transaction Data'!$G7358,Product_Code,Cost)</f>
        <v>5</v>
      </c>
      <c r="L7358" s="2">
        <f t="array" ref="L7358">XLOOKUP('Transaction Data'!$G7358,Product_Code,Unit_Price)</f>
        <v>7</v>
      </c>
      <c r="M7358" s="3">
        <f>'Transaction Data'!$F7358*'Transaction Data'!$K7358</f>
        <v>1770</v>
      </c>
      <c r="N7358" s="3">
        <f>'Transaction Data'!$F7358*'Transaction Data'!$L7358</f>
        <v>2478</v>
      </c>
      <c r="O7358" s="3">
        <f>'Transaction Data'!$N7358-'Transaction Data'!$M7358</f>
        <v>708</v>
      </c>
      <c r="P7358" s="2">
        <f>DATEDIF('Transaction Data'!$D7358,'Transaction Data'!$A7358,"y")</f>
        <v>46</v>
      </c>
      <c r="Q7358" s="2" t="str">
        <f>FLOOR('Transaction Data'!$P7358,15)&amp;"-"&amp;FLOOR('Transaction Data'!$P7358,15)+14</f>
        <v>45-59</v>
      </c>
      <c r="R7358" s="2" t="str">
        <f>IF('Transaction Data'!$L7358&lt;=10,"Less Expensive","Expensive")</f>
        <v>Less Expensive</v>
      </c>
      <c r="S7358" s="4">
        <f>WEEKDAY('Transaction Data'!$A7358)</f>
        <v>2</v>
      </c>
      <c r="T7358" s="2" t="str">
        <f>IF(WEEKDAY('Transaction Data'!$A7358,2)&lt;6,"Weekday","Weekend")</f>
        <v>Weekday</v>
      </c>
    </row>
    <row r="7359" ht="15.75" customHeight="1">
      <c r="A7359" s="1">
        <v>45320.0</v>
      </c>
      <c r="B7359" s="2" t="s">
        <v>6766</v>
      </c>
      <c r="C7359" s="2" t="s">
        <v>54</v>
      </c>
      <c r="D7359" s="1">
        <v>36545.0</v>
      </c>
      <c r="E7359" s="2" t="s">
        <v>27</v>
      </c>
      <c r="F7359" s="2">
        <v>432.0</v>
      </c>
      <c r="G7359" s="2" t="s">
        <v>55</v>
      </c>
      <c r="H7359" s="2" t="s">
        <v>45</v>
      </c>
      <c r="I7359" s="2" t="s">
        <v>25</v>
      </c>
      <c r="J7359" s="2" t="str">
        <f t="array" ref="J7359">XLOOKUP('Transaction Data'!$G7359,Product_Code,Biscuit_Brand)</f>
        <v>Vanilla Wafers</v>
      </c>
      <c r="K7359" s="2">
        <f t="array" ref="K7359">XLOOKUP('Transaction Data'!$G7359,Product_Code,Cost)</f>
        <v>18</v>
      </c>
      <c r="L7359" s="2">
        <f t="array" ref="L7359">XLOOKUP('Transaction Data'!$G7359,Product_Code,Unit_Price)</f>
        <v>36</v>
      </c>
      <c r="M7359" s="3">
        <f>'Transaction Data'!$F7359*'Transaction Data'!$K7359</f>
        <v>7776</v>
      </c>
      <c r="N7359" s="3">
        <f>'Transaction Data'!$F7359*'Transaction Data'!$L7359</f>
        <v>15552</v>
      </c>
      <c r="O7359" s="3">
        <f>'Transaction Data'!$N7359-'Transaction Data'!$M7359</f>
        <v>7776</v>
      </c>
      <c r="P7359" s="2">
        <f>DATEDIF('Transaction Data'!$D7359,'Transaction Data'!$A7359,"y")</f>
        <v>24</v>
      </c>
      <c r="Q7359" s="2" t="str">
        <f>FLOOR('Transaction Data'!$P7359,15)&amp;"-"&amp;FLOOR('Transaction Data'!$P7359,15)+14</f>
        <v>15-29</v>
      </c>
      <c r="R7359" s="2" t="str">
        <f>IF('Transaction Data'!$L7359&lt;=10,"Less Expensive","Expensive")</f>
        <v>Expensive</v>
      </c>
      <c r="S7359" s="4">
        <f>WEEKDAY('Transaction Data'!$A7359)</f>
        <v>2</v>
      </c>
      <c r="T7359" s="2" t="str">
        <f>IF(WEEKDAY('Transaction Data'!$A7359,2)&lt;6,"Weekday","Weekend")</f>
        <v>Weekday</v>
      </c>
    </row>
    <row r="7360" ht="15.75" customHeight="1">
      <c r="A7360" s="1">
        <v>45393.0</v>
      </c>
      <c r="B7360" s="2" t="s">
        <v>6767</v>
      </c>
      <c r="C7360" s="2" t="s">
        <v>72</v>
      </c>
      <c r="D7360" s="1">
        <v>26071.0</v>
      </c>
      <c r="E7360" s="2" t="s">
        <v>37</v>
      </c>
      <c r="F7360" s="2">
        <v>11.0</v>
      </c>
      <c r="G7360" s="2" t="s">
        <v>23</v>
      </c>
      <c r="H7360" s="2" t="s">
        <v>49</v>
      </c>
      <c r="I7360" s="2" t="s">
        <v>25</v>
      </c>
      <c r="J7360" s="2" t="str">
        <f t="array" ref="J7360">XLOOKUP('Transaction Data'!$G7360,Product_Code,Biscuit_Brand)</f>
        <v>Cinnamon Swirls</v>
      </c>
      <c r="K7360" s="2">
        <f t="array" ref="K7360">XLOOKUP('Transaction Data'!$G7360,Product_Code,Cost)</f>
        <v>10</v>
      </c>
      <c r="L7360" s="2">
        <f t="array" ref="L7360">XLOOKUP('Transaction Data'!$G7360,Product_Code,Unit_Price)</f>
        <v>14</v>
      </c>
      <c r="M7360" s="3">
        <f>'Transaction Data'!$F7360*'Transaction Data'!$K7360</f>
        <v>110</v>
      </c>
      <c r="N7360" s="3">
        <f>'Transaction Data'!$F7360*'Transaction Data'!$L7360</f>
        <v>154</v>
      </c>
      <c r="O7360" s="3">
        <f>'Transaction Data'!$N7360-'Transaction Data'!$M7360</f>
        <v>44</v>
      </c>
      <c r="P7360" s="2">
        <f>DATEDIF('Transaction Data'!$D7360,'Transaction Data'!$A7360,"y")</f>
        <v>52</v>
      </c>
      <c r="Q7360" s="2" t="str">
        <f>FLOOR('Transaction Data'!$P7360,15)&amp;"-"&amp;FLOOR('Transaction Data'!$P7360,15)+14</f>
        <v>45-59</v>
      </c>
      <c r="R7360" s="2" t="str">
        <f>IF('Transaction Data'!$L7360&lt;=10,"Less Expensive","Expensive")</f>
        <v>Expensive</v>
      </c>
      <c r="S7360" s="4">
        <f>WEEKDAY('Transaction Data'!$A7360)</f>
        <v>5</v>
      </c>
      <c r="T7360" s="2" t="str">
        <f>IF(WEEKDAY('Transaction Data'!$A7360,2)&lt;6,"Weekday","Weekend")</f>
        <v>Weekday</v>
      </c>
    </row>
    <row r="7361" ht="15.75" customHeight="1">
      <c r="A7361" s="1">
        <v>45335.0</v>
      </c>
      <c r="B7361" s="2" t="s">
        <v>6768</v>
      </c>
      <c r="C7361" s="2" t="s">
        <v>21</v>
      </c>
      <c r="D7361" s="1">
        <v>34971.0</v>
      </c>
      <c r="E7361" s="2" t="s">
        <v>22</v>
      </c>
      <c r="F7361" s="2">
        <v>300.0</v>
      </c>
      <c r="G7361" s="2" t="s">
        <v>61</v>
      </c>
      <c r="H7361" s="2" t="s">
        <v>52</v>
      </c>
      <c r="I7361" s="2" t="s">
        <v>25</v>
      </c>
      <c r="J7361" s="2" t="str">
        <f t="array" ref="J7361">XLOOKUP('Transaction Data'!$G7361,Product_Code,Biscuit_Brand)</f>
        <v>Choco Delight</v>
      </c>
      <c r="K7361" s="2">
        <f t="array" ref="K7361">XLOOKUP('Transaction Data'!$G7361,Product_Code,Cost)</f>
        <v>3</v>
      </c>
      <c r="L7361" s="2">
        <f t="array" ref="L7361">XLOOKUP('Transaction Data'!$G7361,Product_Code,Unit_Price)</f>
        <v>5</v>
      </c>
      <c r="M7361" s="3">
        <f>'Transaction Data'!$F7361*'Transaction Data'!$K7361</f>
        <v>900</v>
      </c>
      <c r="N7361" s="3">
        <f>'Transaction Data'!$F7361*'Transaction Data'!$L7361</f>
        <v>1500</v>
      </c>
      <c r="O7361" s="3">
        <f>'Transaction Data'!$N7361-'Transaction Data'!$M7361</f>
        <v>600</v>
      </c>
      <c r="P7361" s="2">
        <f>DATEDIF('Transaction Data'!$D7361,'Transaction Data'!$A7361,"y")</f>
        <v>28</v>
      </c>
      <c r="Q7361" s="2" t="str">
        <f>FLOOR('Transaction Data'!$P7361,15)&amp;"-"&amp;FLOOR('Transaction Data'!$P7361,15)+14</f>
        <v>15-29</v>
      </c>
      <c r="R7361" s="2" t="str">
        <f>IF('Transaction Data'!$L7361&lt;=10,"Less Expensive","Expensive")</f>
        <v>Less Expensive</v>
      </c>
      <c r="S7361" s="4">
        <f>WEEKDAY('Transaction Data'!$A7361)</f>
        <v>3</v>
      </c>
      <c r="T7361" s="2" t="str">
        <f>IF(WEEKDAY('Transaction Data'!$A7361,2)&lt;6,"Weekday","Weekend")</f>
        <v>Weekday</v>
      </c>
    </row>
    <row r="7362" ht="15.75" customHeight="1">
      <c r="A7362" s="1">
        <v>45303.0</v>
      </c>
      <c r="B7362" s="2" t="s">
        <v>6769</v>
      </c>
      <c r="C7362" s="2" t="s">
        <v>72</v>
      </c>
      <c r="D7362" s="1">
        <v>28938.0</v>
      </c>
      <c r="E7362" s="2" t="s">
        <v>63</v>
      </c>
      <c r="F7362" s="2">
        <v>149.0</v>
      </c>
      <c r="G7362" s="2" t="s">
        <v>23</v>
      </c>
      <c r="H7362" s="2" t="s">
        <v>49</v>
      </c>
      <c r="I7362" s="2" t="s">
        <v>25</v>
      </c>
      <c r="J7362" s="2" t="str">
        <f t="array" ref="J7362">XLOOKUP('Transaction Data'!$G7362,Product_Code,Biscuit_Brand)</f>
        <v>Cinnamon Swirls</v>
      </c>
      <c r="K7362" s="2">
        <f t="array" ref="K7362">XLOOKUP('Transaction Data'!$G7362,Product_Code,Cost)</f>
        <v>10</v>
      </c>
      <c r="L7362" s="2">
        <f t="array" ref="L7362">XLOOKUP('Transaction Data'!$G7362,Product_Code,Unit_Price)</f>
        <v>14</v>
      </c>
      <c r="M7362" s="3">
        <f>'Transaction Data'!$F7362*'Transaction Data'!$K7362</f>
        <v>1490</v>
      </c>
      <c r="N7362" s="3">
        <f>'Transaction Data'!$F7362*'Transaction Data'!$L7362</f>
        <v>2086</v>
      </c>
      <c r="O7362" s="3">
        <f>'Transaction Data'!$N7362-'Transaction Data'!$M7362</f>
        <v>596</v>
      </c>
      <c r="P7362" s="2">
        <f>DATEDIF('Transaction Data'!$D7362,'Transaction Data'!$A7362,"y")</f>
        <v>44</v>
      </c>
      <c r="Q7362" s="2" t="str">
        <f>FLOOR('Transaction Data'!$P7362,15)&amp;"-"&amp;FLOOR('Transaction Data'!$P7362,15)+14</f>
        <v>30-44</v>
      </c>
      <c r="R7362" s="2" t="str">
        <f>IF('Transaction Data'!$L7362&lt;=10,"Less Expensive","Expensive")</f>
        <v>Expensive</v>
      </c>
      <c r="S7362" s="4">
        <f>WEEKDAY('Transaction Data'!$A7362)</f>
        <v>6</v>
      </c>
      <c r="T7362" s="2" t="str">
        <f>IF(WEEKDAY('Transaction Data'!$A7362,2)&lt;6,"Weekday","Weekend")</f>
        <v>Weekday</v>
      </c>
    </row>
    <row r="7363" ht="15.75" customHeight="1">
      <c r="A7363" s="1">
        <v>45305.0</v>
      </c>
      <c r="B7363" s="2" t="s">
        <v>6770</v>
      </c>
      <c r="C7363" s="2" t="s">
        <v>54</v>
      </c>
      <c r="D7363" s="1">
        <v>31044.0</v>
      </c>
      <c r="E7363" s="2" t="s">
        <v>37</v>
      </c>
      <c r="F7363" s="2">
        <v>430.0</v>
      </c>
      <c r="G7363" s="2" t="s">
        <v>33</v>
      </c>
      <c r="H7363" s="2" t="s">
        <v>52</v>
      </c>
      <c r="I7363" s="2" t="s">
        <v>25</v>
      </c>
      <c r="J7363" s="2" t="str">
        <f t="array" ref="J7363">XLOOKUP('Transaction Data'!$G7363,Product_Code,Biscuit_Brand)</f>
        <v>Caramel Biscuits</v>
      </c>
      <c r="K7363" s="2">
        <f t="array" ref="K7363">XLOOKUP('Transaction Data'!$G7363,Product_Code,Cost)</f>
        <v>18</v>
      </c>
      <c r="L7363" s="2">
        <f t="array" ref="L7363">XLOOKUP('Transaction Data'!$G7363,Product_Code,Unit_Price)</f>
        <v>22</v>
      </c>
      <c r="M7363" s="3">
        <f>'Transaction Data'!$F7363*'Transaction Data'!$K7363</f>
        <v>7740</v>
      </c>
      <c r="N7363" s="3">
        <f>'Transaction Data'!$F7363*'Transaction Data'!$L7363</f>
        <v>9460</v>
      </c>
      <c r="O7363" s="3">
        <f>'Transaction Data'!$N7363-'Transaction Data'!$M7363</f>
        <v>1720</v>
      </c>
      <c r="P7363" s="2">
        <f>DATEDIF('Transaction Data'!$D7363,'Transaction Data'!$A7363,"y")</f>
        <v>39</v>
      </c>
      <c r="Q7363" s="2" t="str">
        <f>FLOOR('Transaction Data'!$P7363,15)&amp;"-"&amp;FLOOR('Transaction Data'!$P7363,15)+14</f>
        <v>30-44</v>
      </c>
      <c r="R7363" s="2" t="str">
        <f>IF('Transaction Data'!$L7363&lt;=10,"Less Expensive","Expensive")</f>
        <v>Expensive</v>
      </c>
      <c r="S7363" s="4">
        <f>WEEKDAY('Transaction Data'!$A7363)</f>
        <v>1</v>
      </c>
      <c r="T7363" s="2" t="str">
        <f>IF(WEEKDAY('Transaction Data'!$A7363,2)&lt;6,"Weekday","Weekend")</f>
        <v>Weekend</v>
      </c>
    </row>
    <row r="7364" ht="15.75" customHeight="1">
      <c r="A7364" s="1">
        <v>45380.0</v>
      </c>
      <c r="B7364" s="2" t="s">
        <v>6771</v>
      </c>
      <c r="C7364" s="2" t="s">
        <v>41</v>
      </c>
      <c r="D7364" s="1">
        <v>28483.0</v>
      </c>
      <c r="E7364" s="2" t="s">
        <v>63</v>
      </c>
      <c r="F7364" s="2">
        <v>402.0</v>
      </c>
      <c r="G7364" s="2" t="s">
        <v>23</v>
      </c>
      <c r="H7364" s="2" t="s">
        <v>52</v>
      </c>
      <c r="I7364" s="2" t="s">
        <v>25</v>
      </c>
      <c r="J7364" s="2" t="str">
        <f t="array" ref="J7364">XLOOKUP('Transaction Data'!$G7364,Product_Code,Biscuit_Brand)</f>
        <v>Cinnamon Swirls</v>
      </c>
      <c r="K7364" s="2">
        <f t="array" ref="K7364">XLOOKUP('Transaction Data'!$G7364,Product_Code,Cost)</f>
        <v>10</v>
      </c>
      <c r="L7364" s="2">
        <f t="array" ref="L7364">XLOOKUP('Transaction Data'!$G7364,Product_Code,Unit_Price)</f>
        <v>14</v>
      </c>
      <c r="M7364" s="3">
        <f>'Transaction Data'!$F7364*'Transaction Data'!$K7364</f>
        <v>4020</v>
      </c>
      <c r="N7364" s="3">
        <f>'Transaction Data'!$F7364*'Transaction Data'!$L7364</f>
        <v>5628</v>
      </c>
      <c r="O7364" s="3">
        <f>'Transaction Data'!$N7364-'Transaction Data'!$M7364</f>
        <v>1608</v>
      </c>
      <c r="P7364" s="2">
        <f>DATEDIF('Transaction Data'!$D7364,'Transaction Data'!$A7364,"y")</f>
        <v>46</v>
      </c>
      <c r="Q7364" s="2" t="str">
        <f>FLOOR('Transaction Data'!$P7364,15)&amp;"-"&amp;FLOOR('Transaction Data'!$P7364,15)+14</f>
        <v>45-59</v>
      </c>
      <c r="R7364" s="2" t="str">
        <f>IF('Transaction Data'!$L7364&lt;=10,"Less Expensive","Expensive")</f>
        <v>Expensive</v>
      </c>
      <c r="S7364" s="4">
        <f>WEEKDAY('Transaction Data'!$A7364)</f>
        <v>6</v>
      </c>
      <c r="T7364" s="2" t="str">
        <f>IF(WEEKDAY('Transaction Data'!$A7364,2)&lt;6,"Weekday","Weekend")</f>
        <v>Weekday</v>
      </c>
    </row>
    <row r="7365" ht="15.75" customHeight="1">
      <c r="A7365" s="1">
        <v>45370.0</v>
      </c>
      <c r="B7365" s="2" t="s">
        <v>6772</v>
      </c>
      <c r="C7365" s="2" t="s">
        <v>32</v>
      </c>
      <c r="D7365" s="1">
        <v>29156.0</v>
      </c>
      <c r="E7365" s="2" t="s">
        <v>27</v>
      </c>
      <c r="F7365" s="2">
        <v>287.0</v>
      </c>
      <c r="G7365" s="2" t="s">
        <v>60</v>
      </c>
      <c r="H7365" s="2" t="s">
        <v>45</v>
      </c>
      <c r="I7365" s="2" t="s">
        <v>25</v>
      </c>
      <c r="J7365" s="2" t="str">
        <f t="array" ref="J7365">XLOOKUP('Transaction Data'!$G7365,Product_Code,Biscuit_Brand)</f>
        <v>Peanut Butter Bites</v>
      </c>
      <c r="K7365" s="2">
        <f t="array" ref="K7365">XLOOKUP('Transaction Data'!$G7365,Product_Code,Cost)</f>
        <v>5</v>
      </c>
      <c r="L7365" s="2">
        <f t="array" ref="L7365">XLOOKUP('Transaction Data'!$G7365,Product_Code,Unit_Price)</f>
        <v>7</v>
      </c>
      <c r="M7365" s="3">
        <f>'Transaction Data'!$F7365*'Transaction Data'!$K7365</f>
        <v>1435</v>
      </c>
      <c r="N7365" s="3">
        <f>'Transaction Data'!$F7365*'Transaction Data'!$L7365</f>
        <v>2009</v>
      </c>
      <c r="O7365" s="3">
        <f>'Transaction Data'!$N7365-'Transaction Data'!$M7365</f>
        <v>574</v>
      </c>
      <c r="P7365" s="2">
        <f>DATEDIF('Transaction Data'!$D7365,'Transaction Data'!$A7365,"y")</f>
        <v>44</v>
      </c>
      <c r="Q7365" s="2" t="str">
        <f>FLOOR('Transaction Data'!$P7365,15)&amp;"-"&amp;FLOOR('Transaction Data'!$P7365,15)+14</f>
        <v>30-44</v>
      </c>
      <c r="R7365" s="2" t="str">
        <f>IF('Transaction Data'!$L7365&lt;=10,"Less Expensive","Expensive")</f>
        <v>Less Expensive</v>
      </c>
      <c r="S7365" s="4">
        <f>WEEKDAY('Transaction Data'!$A7365)</f>
        <v>3</v>
      </c>
      <c r="T7365" s="2" t="str">
        <f>IF(WEEKDAY('Transaction Data'!$A7365,2)&lt;6,"Weekday","Weekend")</f>
        <v>Weekday</v>
      </c>
    </row>
    <row r="7366" ht="15.75" customHeight="1">
      <c r="A7366" s="1">
        <v>45473.0</v>
      </c>
      <c r="B7366" s="2" t="s">
        <v>6773</v>
      </c>
      <c r="C7366" s="2" t="s">
        <v>65</v>
      </c>
      <c r="D7366" s="1">
        <v>19753.0</v>
      </c>
      <c r="E7366" s="2" t="s">
        <v>27</v>
      </c>
      <c r="F7366" s="2">
        <v>430.0</v>
      </c>
      <c r="G7366" s="2" t="s">
        <v>48</v>
      </c>
      <c r="H7366" s="2" t="s">
        <v>49</v>
      </c>
      <c r="I7366" s="2" t="s">
        <v>25</v>
      </c>
      <c r="J7366" s="2" t="str">
        <f t="array" ref="J7366">XLOOKUP('Transaction Data'!$G7366,Product_Code,Biscuit_Brand)</f>
        <v>Lemon Crisps</v>
      </c>
      <c r="K7366" s="2">
        <f t="array" ref="K7366">XLOOKUP('Transaction Data'!$G7366,Product_Code,Cost)</f>
        <v>7</v>
      </c>
      <c r="L7366" s="2">
        <f t="array" ref="L7366">XLOOKUP('Transaction Data'!$G7366,Product_Code,Unit_Price)</f>
        <v>9</v>
      </c>
      <c r="M7366" s="3">
        <f>'Transaction Data'!$F7366*'Transaction Data'!$K7366</f>
        <v>3010</v>
      </c>
      <c r="N7366" s="3">
        <f>'Transaction Data'!$F7366*'Transaction Data'!$L7366</f>
        <v>3870</v>
      </c>
      <c r="O7366" s="3">
        <f>'Transaction Data'!$N7366-'Transaction Data'!$M7366</f>
        <v>860</v>
      </c>
      <c r="P7366" s="2">
        <f>DATEDIF('Transaction Data'!$D7366,'Transaction Data'!$A7366,"y")</f>
        <v>70</v>
      </c>
      <c r="Q7366" s="2" t="str">
        <f>FLOOR('Transaction Data'!$P7366,15)&amp;"-"&amp;FLOOR('Transaction Data'!$P7366,15)+14</f>
        <v>60-74</v>
      </c>
      <c r="R7366" s="2" t="str">
        <f>IF('Transaction Data'!$L7366&lt;=10,"Less Expensive","Expensive")</f>
        <v>Less Expensive</v>
      </c>
      <c r="S7366" s="4">
        <f>WEEKDAY('Transaction Data'!$A7366)</f>
        <v>1</v>
      </c>
      <c r="T7366" s="2" t="str">
        <f>IF(WEEKDAY('Transaction Data'!$A7366,2)&lt;6,"Weekday","Weekend")</f>
        <v>Weekend</v>
      </c>
    </row>
    <row r="7367" ht="15.75" customHeight="1">
      <c r="A7367" s="1">
        <v>45377.0</v>
      </c>
      <c r="B7367" s="2" t="s">
        <v>6774</v>
      </c>
      <c r="C7367" s="2" t="s">
        <v>32</v>
      </c>
      <c r="D7367" s="1">
        <v>18730.0</v>
      </c>
      <c r="E7367" s="2" t="s">
        <v>37</v>
      </c>
      <c r="F7367" s="2">
        <v>48.0</v>
      </c>
      <c r="G7367" s="2" t="s">
        <v>61</v>
      </c>
      <c r="H7367" s="2" t="s">
        <v>52</v>
      </c>
      <c r="I7367" s="2" t="s">
        <v>25</v>
      </c>
      <c r="J7367" s="2" t="str">
        <f t="array" ref="J7367">XLOOKUP('Transaction Data'!$G7367,Product_Code,Biscuit_Brand)</f>
        <v>Choco Delight</v>
      </c>
      <c r="K7367" s="2">
        <f t="array" ref="K7367">XLOOKUP('Transaction Data'!$G7367,Product_Code,Cost)</f>
        <v>3</v>
      </c>
      <c r="L7367" s="2">
        <f t="array" ref="L7367">XLOOKUP('Transaction Data'!$G7367,Product_Code,Unit_Price)</f>
        <v>5</v>
      </c>
      <c r="M7367" s="3">
        <f>'Transaction Data'!$F7367*'Transaction Data'!$K7367</f>
        <v>144</v>
      </c>
      <c r="N7367" s="3">
        <f>'Transaction Data'!$F7367*'Transaction Data'!$L7367</f>
        <v>240</v>
      </c>
      <c r="O7367" s="3">
        <f>'Transaction Data'!$N7367-'Transaction Data'!$M7367</f>
        <v>96</v>
      </c>
      <c r="P7367" s="2">
        <f>DATEDIF('Transaction Data'!$D7367,'Transaction Data'!$A7367,"y")</f>
        <v>72</v>
      </c>
      <c r="Q7367" s="2" t="str">
        <f>FLOOR('Transaction Data'!$P7367,15)&amp;"-"&amp;FLOOR('Transaction Data'!$P7367,15)+14</f>
        <v>60-74</v>
      </c>
      <c r="R7367" s="2" t="str">
        <f>IF('Transaction Data'!$L7367&lt;=10,"Less Expensive","Expensive")</f>
        <v>Less Expensive</v>
      </c>
      <c r="S7367" s="4">
        <f>WEEKDAY('Transaction Data'!$A7367)</f>
        <v>3</v>
      </c>
      <c r="T7367" s="2" t="str">
        <f>IF(WEEKDAY('Transaction Data'!$A7367,2)&lt;6,"Weekday","Weekend")</f>
        <v>Weekday</v>
      </c>
    </row>
    <row r="7368" ht="15.75" customHeight="1">
      <c r="A7368" s="1">
        <v>45457.0</v>
      </c>
      <c r="B7368" s="2" t="s">
        <v>6775</v>
      </c>
      <c r="C7368" s="2" t="s">
        <v>65</v>
      </c>
      <c r="D7368" s="1">
        <v>31833.0</v>
      </c>
      <c r="E7368" s="2" t="s">
        <v>22</v>
      </c>
      <c r="F7368" s="2">
        <v>241.0</v>
      </c>
      <c r="G7368" s="2" t="s">
        <v>33</v>
      </c>
      <c r="H7368" s="2" t="s">
        <v>49</v>
      </c>
      <c r="I7368" s="2" t="s">
        <v>25</v>
      </c>
      <c r="J7368" s="2" t="str">
        <f t="array" ref="J7368">XLOOKUP('Transaction Data'!$G7368,Product_Code,Biscuit_Brand)</f>
        <v>Caramel Biscuits</v>
      </c>
      <c r="K7368" s="2">
        <f t="array" ref="K7368">XLOOKUP('Transaction Data'!$G7368,Product_Code,Cost)</f>
        <v>18</v>
      </c>
      <c r="L7368" s="2">
        <f t="array" ref="L7368">XLOOKUP('Transaction Data'!$G7368,Product_Code,Unit_Price)</f>
        <v>22</v>
      </c>
      <c r="M7368" s="3">
        <f>'Transaction Data'!$F7368*'Transaction Data'!$K7368</f>
        <v>4338</v>
      </c>
      <c r="N7368" s="3">
        <f>'Transaction Data'!$F7368*'Transaction Data'!$L7368</f>
        <v>5302</v>
      </c>
      <c r="O7368" s="3">
        <f>'Transaction Data'!$N7368-'Transaction Data'!$M7368</f>
        <v>964</v>
      </c>
      <c r="P7368" s="2">
        <f>DATEDIF('Transaction Data'!$D7368,'Transaction Data'!$A7368,"y")</f>
        <v>37</v>
      </c>
      <c r="Q7368" s="2" t="str">
        <f>FLOOR('Transaction Data'!$P7368,15)&amp;"-"&amp;FLOOR('Transaction Data'!$P7368,15)+14</f>
        <v>30-44</v>
      </c>
      <c r="R7368" s="2" t="str">
        <f>IF('Transaction Data'!$L7368&lt;=10,"Less Expensive","Expensive")</f>
        <v>Expensive</v>
      </c>
      <c r="S7368" s="4">
        <f>WEEKDAY('Transaction Data'!$A7368)</f>
        <v>6</v>
      </c>
      <c r="T7368" s="2" t="str">
        <f>IF(WEEKDAY('Transaction Data'!$A7368,2)&lt;6,"Weekday","Weekend")</f>
        <v>Weekday</v>
      </c>
    </row>
    <row r="7369" ht="15.75" customHeight="1">
      <c r="A7369" s="1">
        <v>45456.0</v>
      </c>
      <c r="B7369" s="2" t="s">
        <v>6776</v>
      </c>
      <c r="C7369" s="2" t="s">
        <v>32</v>
      </c>
      <c r="D7369" s="1">
        <v>16450.0</v>
      </c>
      <c r="E7369" s="2" t="s">
        <v>22</v>
      </c>
      <c r="F7369" s="2">
        <v>474.0</v>
      </c>
      <c r="G7369" s="2" t="s">
        <v>23</v>
      </c>
      <c r="H7369" s="2" t="s">
        <v>52</v>
      </c>
      <c r="I7369" s="2" t="s">
        <v>25</v>
      </c>
      <c r="J7369" s="2" t="str">
        <f t="array" ref="J7369">XLOOKUP('Transaction Data'!$G7369,Product_Code,Biscuit_Brand)</f>
        <v>Cinnamon Swirls</v>
      </c>
      <c r="K7369" s="2">
        <f t="array" ref="K7369">XLOOKUP('Transaction Data'!$G7369,Product_Code,Cost)</f>
        <v>10</v>
      </c>
      <c r="L7369" s="2">
        <f t="array" ref="L7369">XLOOKUP('Transaction Data'!$G7369,Product_Code,Unit_Price)</f>
        <v>14</v>
      </c>
      <c r="M7369" s="3">
        <f>'Transaction Data'!$F7369*'Transaction Data'!$K7369</f>
        <v>4740</v>
      </c>
      <c r="N7369" s="3">
        <f>'Transaction Data'!$F7369*'Transaction Data'!$L7369</f>
        <v>6636</v>
      </c>
      <c r="O7369" s="3">
        <f>'Transaction Data'!$N7369-'Transaction Data'!$M7369</f>
        <v>1896</v>
      </c>
      <c r="P7369" s="2">
        <f>DATEDIF('Transaction Data'!$D7369,'Transaction Data'!$A7369,"y")</f>
        <v>79</v>
      </c>
      <c r="Q7369" s="2" t="str">
        <f>FLOOR('Transaction Data'!$P7369,15)&amp;"-"&amp;FLOOR('Transaction Data'!$P7369,15)+14</f>
        <v>75-89</v>
      </c>
      <c r="R7369" s="2" t="str">
        <f>IF('Transaction Data'!$L7369&lt;=10,"Less Expensive","Expensive")</f>
        <v>Expensive</v>
      </c>
      <c r="S7369" s="4">
        <f>WEEKDAY('Transaction Data'!$A7369)</f>
        <v>5</v>
      </c>
      <c r="T7369" s="2" t="str">
        <f>IF(WEEKDAY('Transaction Data'!$A7369,2)&lt;6,"Weekday","Weekend")</f>
        <v>Weekday</v>
      </c>
    </row>
    <row r="7370" ht="15.75" customHeight="1">
      <c r="A7370" s="1">
        <v>45474.0</v>
      </c>
      <c r="B7370" s="2" t="s">
        <v>6777</v>
      </c>
      <c r="C7370" s="2" t="s">
        <v>51</v>
      </c>
      <c r="D7370" s="1">
        <v>34434.0</v>
      </c>
      <c r="E7370" s="2" t="s">
        <v>37</v>
      </c>
      <c r="F7370" s="2">
        <v>428.0</v>
      </c>
      <c r="G7370" s="2" t="s">
        <v>28</v>
      </c>
      <c r="H7370" s="2" t="s">
        <v>34</v>
      </c>
      <c r="I7370" s="2" t="s">
        <v>25</v>
      </c>
      <c r="J7370" s="2" t="str">
        <f t="array" ref="J7370">XLOOKUP('Transaction Data'!$G7370,Product_Code,Biscuit_Brand)</f>
        <v>Shortbread</v>
      </c>
      <c r="K7370" s="2">
        <f t="array" ref="K7370">XLOOKUP('Transaction Data'!$G7370,Product_Code,Cost)</f>
        <v>10</v>
      </c>
      <c r="L7370" s="2">
        <f t="array" ref="L7370">XLOOKUP('Transaction Data'!$G7370,Product_Code,Unit_Price)</f>
        <v>45</v>
      </c>
      <c r="M7370" s="3">
        <f>'Transaction Data'!$F7370*'Transaction Data'!$K7370</f>
        <v>4280</v>
      </c>
      <c r="N7370" s="3">
        <f>'Transaction Data'!$F7370*'Transaction Data'!$L7370</f>
        <v>19260</v>
      </c>
      <c r="O7370" s="3">
        <f>'Transaction Data'!$N7370-'Transaction Data'!$M7370</f>
        <v>14980</v>
      </c>
      <c r="P7370" s="2">
        <f>DATEDIF('Transaction Data'!$D7370,'Transaction Data'!$A7370,"y")</f>
        <v>30</v>
      </c>
      <c r="Q7370" s="2" t="str">
        <f>FLOOR('Transaction Data'!$P7370,15)&amp;"-"&amp;FLOOR('Transaction Data'!$P7370,15)+14</f>
        <v>30-44</v>
      </c>
      <c r="R7370" s="2" t="str">
        <f>IF('Transaction Data'!$L7370&lt;=10,"Less Expensive","Expensive")</f>
        <v>Expensive</v>
      </c>
      <c r="S7370" s="4">
        <f>WEEKDAY('Transaction Data'!$A7370)</f>
        <v>2</v>
      </c>
      <c r="T7370" s="2" t="str">
        <f>IF(WEEKDAY('Transaction Data'!$A7370,2)&lt;6,"Weekday","Weekend")</f>
        <v>Weekday</v>
      </c>
    </row>
    <row r="7371" ht="15.75" customHeight="1">
      <c r="A7371" s="1">
        <v>45301.0</v>
      </c>
      <c r="B7371" s="2" t="s">
        <v>6778</v>
      </c>
      <c r="C7371" s="2" t="s">
        <v>69</v>
      </c>
      <c r="D7371" s="1">
        <v>33786.0</v>
      </c>
      <c r="E7371" s="2" t="s">
        <v>63</v>
      </c>
      <c r="F7371" s="2">
        <v>155.0</v>
      </c>
      <c r="G7371" s="2" t="s">
        <v>61</v>
      </c>
      <c r="H7371" s="2" t="s">
        <v>34</v>
      </c>
      <c r="I7371" s="2" t="s">
        <v>25</v>
      </c>
      <c r="J7371" s="2" t="str">
        <f t="array" ref="J7371">XLOOKUP('Transaction Data'!$G7371,Product_Code,Biscuit_Brand)</f>
        <v>Choco Delight</v>
      </c>
      <c r="K7371" s="2">
        <f t="array" ref="K7371">XLOOKUP('Transaction Data'!$G7371,Product_Code,Cost)</f>
        <v>3</v>
      </c>
      <c r="L7371" s="2">
        <f t="array" ref="L7371">XLOOKUP('Transaction Data'!$G7371,Product_Code,Unit_Price)</f>
        <v>5</v>
      </c>
      <c r="M7371" s="3">
        <f>'Transaction Data'!$F7371*'Transaction Data'!$K7371</f>
        <v>465</v>
      </c>
      <c r="N7371" s="3">
        <f>'Transaction Data'!$F7371*'Transaction Data'!$L7371</f>
        <v>775</v>
      </c>
      <c r="O7371" s="3">
        <f>'Transaction Data'!$N7371-'Transaction Data'!$M7371</f>
        <v>310</v>
      </c>
      <c r="P7371" s="2">
        <f>DATEDIF('Transaction Data'!$D7371,'Transaction Data'!$A7371,"y")</f>
        <v>31</v>
      </c>
      <c r="Q7371" s="2" t="str">
        <f>FLOOR('Transaction Data'!$P7371,15)&amp;"-"&amp;FLOOR('Transaction Data'!$P7371,15)+14</f>
        <v>30-44</v>
      </c>
      <c r="R7371" s="2" t="str">
        <f>IF('Transaction Data'!$L7371&lt;=10,"Less Expensive","Expensive")</f>
        <v>Less Expensive</v>
      </c>
      <c r="S7371" s="4">
        <f>WEEKDAY('Transaction Data'!$A7371)</f>
        <v>4</v>
      </c>
      <c r="T7371" s="2" t="str">
        <f>IF(WEEKDAY('Transaction Data'!$A7371,2)&lt;6,"Weekday","Weekend")</f>
        <v>Weekday</v>
      </c>
    </row>
    <row r="7372" ht="15.75" customHeight="1">
      <c r="A7372" s="1">
        <v>45364.0</v>
      </c>
      <c r="B7372" s="2" t="s">
        <v>6779</v>
      </c>
      <c r="C7372" s="2" t="s">
        <v>78</v>
      </c>
      <c r="D7372" s="1">
        <v>31759.0</v>
      </c>
      <c r="E7372" s="2" t="s">
        <v>63</v>
      </c>
      <c r="F7372" s="2">
        <v>367.0</v>
      </c>
      <c r="G7372" s="2" t="s">
        <v>33</v>
      </c>
      <c r="H7372" s="2" t="s">
        <v>39</v>
      </c>
      <c r="I7372" s="2" t="s">
        <v>25</v>
      </c>
      <c r="J7372" s="2" t="str">
        <f t="array" ref="J7372">XLOOKUP('Transaction Data'!$G7372,Product_Code,Biscuit_Brand)</f>
        <v>Caramel Biscuits</v>
      </c>
      <c r="K7372" s="2">
        <f t="array" ref="K7372">XLOOKUP('Transaction Data'!$G7372,Product_Code,Cost)</f>
        <v>18</v>
      </c>
      <c r="L7372" s="2">
        <f t="array" ref="L7372">XLOOKUP('Transaction Data'!$G7372,Product_Code,Unit_Price)</f>
        <v>22</v>
      </c>
      <c r="M7372" s="3">
        <f>'Transaction Data'!$F7372*'Transaction Data'!$K7372</f>
        <v>6606</v>
      </c>
      <c r="N7372" s="3">
        <f>'Transaction Data'!$F7372*'Transaction Data'!$L7372</f>
        <v>8074</v>
      </c>
      <c r="O7372" s="3">
        <f>'Transaction Data'!$N7372-'Transaction Data'!$M7372</f>
        <v>1468</v>
      </c>
      <c r="P7372" s="2">
        <f>DATEDIF('Transaction Data'!$D7372,'Transaction Data'!$A7372,"y")</f>
        <v>37</v>
      </c>
      <c r="Q7372" s="2" t="str">
        <f>FLOOR('Transaction Data'!$P7372,15)&amp;"-"&amp;FLOOR('Transaction Data'!$P7372,15)+14</f>
        <v>30-44</v>
      </c>
      <c r="R7372" s="2" t="str">
        <f>IF('Transaction Data'!$L7372&lt;=10,"Less Expensive","Expensive")</f>
        <v>Expensive</v>
      </c>
      <c r="S7372" s="4">
        <f>WEEKDAY('Transaction Data'!$A7372)</f>
        <v>4</v>
      </c>
      <c r="T7372" s="2" t="str">
        <f>IF(WEEKDAY('Transaction Data'!$A7372,2)&lt;6,"Weekday","Weekend")</f>
        <v>Weekday</v>
      </c>
    </row>
    <row r="7373" ht="15.75" customHeight="1">
      <c r="A7373" s="1">
        <v>45393.0</v>
      </c>
      <c r="B7373" s="2" t="s">
        <v>6780</v>
      </c>
      <c r="C7373" s="2" t="s">
        <v>54</v>
      </c>
      <c r="D7373" s="1">
        <v>31349.0</v>
      </c>
      <c r="E7373" s="2" t="s">
        <v>27</v>
      </c>
      <c r="F7373" s="2">
        <v>123.0</v>
      </c>
      <c r="G7373" s="2" t="s">
        <v>57</v>
      </c>
      <c r="H7373" s="2" t="s">
        <v>42</v>
      </c>
      <c r="I7373" s="2" t="s">
        <v>25</v>
      </c>
      <c r="J7373" s="2" t="str">
        <f t="array" ref="J7373">XLOOKUP('Transaction Data'!$G7373,Product_Code,Biscuit_Brand)</f>
        <v>Oatmeal Cookies</v>
      </c>
      <c r="K7373" s="2">
        <f t="array" ref="K7373">XLOOKUP('Transaction Data'!$G7373,Product_Code,Cost)</f>
        <v>19</v>
      </c>
      <c r="L7373" s="2">
        <f t="array" ref="L7373">XLOOKUP('Transaction Data'!$G7373,Product_Code,Unit_Price)</f>
        <v>23</v>
      </c>
      <c r="M7373" s="3">
        <f>'Transaction Data'!$F7373*'Transaction Data'!$K7373</f>
        <v>2337</v>
      </c>
      <c r="N7373" s="3">
        <f>'Transaction Data'!$F7373*'Transaction Data'!$L7373</f>
        <v>2829</v>
      </c>
      <c r="O7373" s="3">
        <f>'Transaction Data'!$N7373-'Transaction Data'!$M7373</f>
        <v>492</v>
      </c>
      <c r="P7373" s="2">
        <f>DATEDIF('Transaction Data'!$D7373,'Transaction Data'!$A7373,"y")</f>
        <v>38</v>
      </c>
      <c r="Q7373" s="2" t="str">
        <f>FLOOR('Transaction Data'!$P7373,15)&amp;"-"&amp;FLOOR('Transaction Data'!$P7373,15)+14</f>
        <v>30-44</v>
      </c>
      <c r="R7373" s="2" t="str">
        <f>IF('Transaction Data'!$L7373&lt;=10,"Less Expensive","Expensive")</f>
        <v>Expensive</v>
      </c>
      <c r="S7373" s="4">
        <f>WEEKDAY('Transaction Data'!$A7373)</f>
        <v>5</v>
      </c>
      <c r="T7373" s="2" t="str">
        <f>IF(WEEKDAY('Transaction Data'!$A7373,2)&lt;6,"Weekday","Weekend")</f>
        <v>Weekday</v>
      </c>
    </row>
    <row r="7374" ht="15.75" customHeight="1">
      <c r="A7374" s="1">
        <v>45396.0</v>
      </c>
      <c r="B7374" s="2" t="s">
        <v>6781</v>
      </c>
      <c r="C7374" s="2" t="s">
        <v>21</v>
      </c>
      <c r="D7374" s="1">
        <v>25661.0</v>
      </c>
      <c r="E7374" s="2" t="s">
        <v>22</v>
      </c>
      <c r="F7374" s="2">
        <v>59.0</v>
      </c>
      <c r="G7374" s="2" t="s">
        <v>55</v>
      </c>
      <c r="H7374" s="2" t="s">
        <v>45</v>
      </c>
      <c r="I7374" s="2" t="s">
        <v>30</v>
      </c>
      <c r="J7374" s="2" t="str">
        <f t="array" ref="J7374">XLOOKUP('Transaction Data'!$G7374,Product_Code,Biscuit_Brand)</f>
        <v>Vanilla Wafers</v>
      </c>
      <c r="K7374" s="2">
        <f t="array" ref="K7374">XLOOKUP('Transaction Data'!$G7374,Product_Code,Cost)</f>
        <v>18</v>
      </c>
      <c r="L7374" s="2">
        <f t="array" ref="L7374">XLOOKUP('Transaction Data'!$G7374,Product_Code,Unit_Price)</f>
        <v>36</v>
      </c>
      <c r="M7374" s="3">
        <f>'Transaction Data'!$F7374*'Transaction Data'!$K7374</f>
        <v>1062</v>
      </c>
      <c r="N7374" s="3">
        <f>'Transaction Data'!$F7374*'Transaction Data'!$L7374</f>
        <v>2124</v>
      </c>
      <c r="O7374" s="3">
        <f>'Transaction Data'!$N7374-'Transaction Data'!$M7374</f>
        <v>1062</v>
      </c>
      <c r="P7374" s="2">
        <f>DATEDIF('Transaction Data'!$D7374,'Transaction Data'!$A7374,"y")</f>
        <v>54</v>
      </c>
      <c r="Q7374" s="2" t="str">
        <f>FLOOR('Transaction Data'!$P7374,15)&amp;"-"&amp;FLOOR('Transaction Data'!$P7374,15)+14</f>
        <v>45-59</v>
      </c>
      <c r="R7374" s="2" t="str">
        <f>IF('Transaction Data'!$L7374&lt;=10,"Less Expensive","Expensive")</f>
        <v>Expensive</v>
      </c>
      <c r="S7374" s="4">
        <f>WEEKDAY('Transaction Data'!$A7374)</f>
        <v>1</v>
      </c>
      <c r="T7374" s="2" t="str">
        <f>IF(WEEKDAY('Transaction Data'!$A7374,2)&lt;6,"Weekday","Weekend")</f>
        <v>Weekend</v>
      </c>
    </row>
    <row r="7375" ht="15.75" customHeight="1">
      <c r="A7375" s="1">
        <v>45427.0</v>
      </c>
      <c r="B7375" s="2" t="s">
        <v>6782</v>
      </c>
      <c r="C7375" s="2" t="s">
        <v>72</v>
      </c>
      <c r="D7375" s="1">
        <v>16609.0</v>
      </c>
      <c r="E7375" s="2" t="s">
        <v>22</v>
      </c>
      <c r="F7375" s="2">
        <v>101.0</v>
      </c>
      <c r="G7375" s="2" t="s">
        <v>55</v>
      </c>
      <c r="H7375" s="2" t="s">
        <v>49</v>
      </c>
      <c r="I7375" s="2" t="s">
        <v>25</v>
      </c>
      <c r="J7375" s="2" t="str">
        <f t="array" ref="J7375">XLOOKUP('Transaction Data'!$G7375,Product_Code,Biscuit_Brand)</f>
        <v>Vanilla Wafers</v>
      </c>
      <c r="K7375" s="2">
        <f t="array" ref="K7375">XLOOKUP('Transaction Data'!$G7375,Product_Code,Cost)</f>
        <v>18</v>
      </c>
      <c r="L7375" s="2">
        <f t="array" ref="L7375">XLOOKUP('Transaction Data'!$G7375,Product_Code,Unit_Price)</f>
        <v>36</v>
      </c>
      <c r="M7375" s="3">
        <f>'Transaction Data'!$F7375*'Transaction Data'!$K7375</f>
        <v>1818</v>
      </c>
      <c r="N7375" s="3">
        <f>'Transaction Data'!$F7375*'Transaction Data'!$L7375</f>
        <v>3636</v>
      </c>
      <c r="O7375" s="3">
        <f>'Transaction Data'!$N7375-'Transaction Data'!$M7375</f>
        <v>1818</v>
      </c>
      <c r="P7375" s="2">
        <f>DATEDIF('Transaction Data'!$D7375,'Transaction Data'!$A7375,"y")</f>
        <v>78</v>
      </c>
      <c r="Q7375" s="2" t="str">
        <f>FLOOR('Transaction Data'!$P7375,15)&amp;"-"&amp;FLOOR('Transaction Data'!$P7375,15)+14</f>
        <v>75-89</v>
      </c>
      <c r="R7375" s="2" t="str">
        <f>IF('Transaction Data'!$L7375&lt;=10,"Less Expensive","Expensive")</f>
        <v>Expensive</v>
      </c>
      <c r="S7375" s="4">
        <f>WEEKDAY('Transaction Data'!$A7375)</f>
        <v>4</v>
      </c>
      <c r="T7375" s="2" t="str">
        <f>IF(WEEKDAY('Transaction Data'!$A7375,2)&lt;6,"Weekday","Weekend")</f>
        <v>Weekday</v>
      </c>
    </row>
    <row r="7376" ht="15.75" customHeight="1">
      <c r="A7376" s="1">
        <v>45423.0</v>
      </c>
      <c r="B7376" s="2" t="s">
        <v>36</v>
      </c>
      <c r="C7376" s="2" t="s">
        <v>78</v>
      </c>
      <c r="D7376" s="1">
        <v>21109.0</v>
      </c>
      <c r="E7376" s="2" t="s">
        <v>63</v>
      </c>
      <c r="F7376" s="2">
        <v>310.0</v>
      </c>
      <c r="G7376" s="2" t="s">
        <v>23</v>
      </c>
      <c r="H7376" s="2" t="s">
        <v>52</v>
      </c>
      <c r="I7376" s="2" t="s">
        <v>25</v>
      </c>
      <c r="J7376" s="2" t="str">
        <f t="array" ref="J7376">XLOOKUP('Transaction Data'!$G7376,Product_Code,Biscuit_Brand)</f>
        <v>Cinnamon Swirls</v>
      </c>
      <c r="K7376" s="2">
        <f t="array" ref="K7376">XLOOKUP('Transaction Data'!$G7376,Product_Code,Cost)</f>
        <v>10</v>
      </c>
      <c r="L7376" s="2">
        <f t="array" ref="L7376">XLOOKUP('Transaction Data'!$G7376,Product_Code,Unit_Price)</f>
        <v>14</v>
      </c>
      <c r="M7376" s="3">
        <f>'Transaction Data'!$F7376*'Transaction Data'!$K7376</f>
        <v>3100</v>
      </c>
      <c r="N7376" s="3">
        <f>'Transaction Data'!$F7376*'Transaction Data'!$L7376</f>
        <v>4340</v>
      </c>
      <c r="O7376" s="3">
        <f>'Transaction Data'!$N7376-'Transaction Data'!$M7376</f>
        <v>1240</v>
      </c>
      <c r="P7376" s="2">
        <f>DATEDIF('Transaction Data'!$D7376,'Transaction Data'!$A7376,"y")</f>
        <v>66</v>
      </c>
      <c r="Q7376" s="2" t="str">
        <f>FLOOR('Transaction Data'!$P7376,15)&amp;"-"&amp;FLOOR('Transaction Data'!$P7376,15)+14</f>
        <v>60-74</v>
      </c>
      <c r="R7376" s="2" t="str">
        <f>IF('Transaction Data'!$L7376&lt;=10,"Less Expensive","Expensive")</f>
        <v>Expensive</v>
      </c>
      <c r="S7376" s="4">
        <f>WEEKDAY('Transaction Data'!$A7376)</f>
        <v>7</v>
      </c>
      <c r="T7376" s="2" t="str">
        <f>IF(WEEKDAY('Transaction Data'!$A7376,2)&lt;6,"Weekday","Weekend")</f>
        <v>Weekend</v>
      </c>
    </row>
    <row r="7377" ht="15.75" customHeight="1">
      <c r="A7377" s="1">
        <v>45495.0</v>
      </c>
      <c r="B7377" s="2" t="s">
        <v>6783</v>
      </c>
      <c r="C7377" s="2" t="s">
        <v>65</v>
      </c>
      <c r="D7377" s="1">
        <v>17002.0</v>
      </c>
      <c r="E7377" s="2" t="s">
        <v>37</v>
      </c>
      <c r="F7377" s="2">
        <v>62.0</v>
      </c>
      <c r="G7377" s="2" t="s">
        <v>55</v>
      </c>
      <c r="H7377" s="2" t="s">
        <v>49</v>
      </c>
      <c r="I7377" s="2" t="s">
        <v>25</v>
      </c>
      <c r="J7377" s="2" t="str">
        <f t="array" ref="J7377">XLOOKUP('Transaction Data'!$G7377,Product_Code,Biscuit_Brand)</f>
        <v>Vanilla Wafers</v>
      </c>
      <c r="K7377" s="2">
        <f t="array" ref="K7377">XLOOKUP('Transaction Data'!$G7377,Product_Code,Cost)</f>
        <v>18</v>
      </c>
      <c r="L7377" s="2">
        <f t="array" ref="L7377">XLOOKUP('Transaction Data'!$G7377,Product_Code,Unit_Price)</f>
        <v>36</v>
      </c>
      <c r="M7377" s="3">
        <f>'Transaction Data'!$F7377*'Transaction Data'!$K7377</f>
        <v>1116</v>
      </c>
      <c r="N7377" s="3">
        <f>'Transaction Data'!$F7377*'Transaction Data'!$L7377</f>
        <v>2232</v>
      </c>
      <c r="O7377" s="3">
        <f>'Transaction Data'!$N7377-'Transaction Data'!$M7377</f>
        <v>1116</v>
      </c>
      <c r="P7377" s="2">
        <f>DATEDIF('Transaction Data'!$D7377,'Transaction Data'!$A7377,"y")</f>
        <v>78</v>
      </c>
      <c r="Q7377" s="2" t="str">
        <f>FLOOR('Transaction Data'!$P7377,15)&amp;"-"&amp;FLOOR('Transaction Data'!$P7377,15)+14</f>
        <v>75-89</v>
      </c>
      <c r="R7377" s="2" t="str">
        <f>IF('Transaction Data'!$L7377&lt;=10,"Less Expensive","Expensive")</f>
        <v>Expensive</v>
      </c>
      <c r="S7377" s="4">
        <f>WEEKDAY('Transaction Data'!$A7377)</f>
        <v>2</v>
      </c>
      <c r="T7377" s="2" t="str">
        <f>IF(WEEKDAY('Transaction Data'!$A7377,2)&lt;6,"Weekday","Weekend")</f>
        <v>Weekday</v>
      </c>
    </row>
    <row r="7378" ht="15.75" customHeight="1">
      <c r="A7378" s="1">
        <v>45461.0</v>
      </c>
      <c r="B7378" s="2" t="s">
        <v>6784</v>
      </c>
      <c r="C7378" s="2" t="s">
        <v>32</v>
      </c>
      <c r="D7378" s="1">
        <v>32411.0</v>
      </c>
      <c r="E7378" s="2" t="s">
        <v>22</v>
      </c>
      <c r="F7378" s="2">
        <v>380.0</v>
      </c>
      <c r="G7378" s="2" t="s">
        <v>38</v>
      </c>
      <c r="H7378" s="2" t="s">
        <v>52</v>
      </c>
      <c r="I7378" s="2" t="s">
        <v>25</v>
      </c>
      <c r="J7378" s="2" t="str">
        <f t="array" ref="J7378">XLOOKUP('Transaction Data'!$G7378,Product_Code,Biscuit_Brand)</f>
        <v>Ginger Snaps</v>
      </c>
      <c r="K7378" s="2">
        <f t="array" ref="K7378">XLOOKUP('Transaction Data'!$G7378,Product_Code,Cost)</f>
        <v>14</v>
      </c>
      <c r="L7378" s="2">
        <f t="array" ref="L7378">XLOOKUP('Transaction Data'!$G7378,Product_Code,Unit_Price)</f>
        <v>28</v>
      </c>
      <c r="M7378" s="3">
        <f>'Transaction Data'!$F7378*'Transaction Data'!$K7378</f>
        <v>5320</v>
      </c>
      <c r="N7378" s="3">
        <f>'Transaction Data'!$F7378*'Transaction Data'!$L7378</f>
        <v>10640</v>
      </c>
      <c r="O7378" s="3">
        <f>'Transaction Data'!$N7378-'Transaction Data'!$M7378</f>
        <v>5320</v>
      </c>
      <c r="P7378" s="2">
        <f>DATEDIF('Transaction Data'!$D7378,'Transaction Data'!$A7378,"y")</f>
        <v>35</v>
      </c>
      <c r="Q7378" s="2" t="str">
        <f>FLOOR('Transaction Data'!$P7378,15)&amp;"-"&amp;FLOOR('Transaction Data'!$P7378,15)+14</f>
        <v>30-44</v>
      </c>
      <c r="R7378" s="2" t="str">
        <f>IF('Transaction Data'!$L7378&lt;=10,"Less Expensive","Expensive")</f>
        <v>Expensive</v>
      </c>
      <c r="S7378" s="4">
        <f>WEEKDAY('Transaction Data'!$A7378)</f>
        <v>3</v>
      </c>
      <c r="T7378" s="2" t="str">
        <f>IF(WEEKDAY('Transaction Data'!$A7378,2)&lt;6,"Weekday","Weekend")</f>
        <v>Weekday</v>
      </c>
    </row>
    <row r="7379" ht="15.75" customHeight="1">
      <c r="A7379" s="1">
        <v>45355.0</v>
      </c>
      <c r="B7379" s="2" t="s">
        <v>6785</v>
      </c>
      <c r="C7379" s="2" t="s">
        <v>21</v>
      </c>
      <c r="D7379" s="1">
        <v>31016.0</v>
      </c>
      <c r="E7379" s="2" t="s">
        <v>63</v>
      </c>
      <c r="F7379" s="2">
        <v>246.0</v>
      </c>
      <c r="G7379" s="2" t="s">
        <v>61</v>
      </c>
      <c r="H7379" s="2" t="s">
        <v>52</v>
      </c>
      <c r="I7379" s="2" t="s">
        <v>25</v>
      </c>
      <c r="J7379" s="2" t="str">
        <f t="array" ref="J7379">XLOOKUP('Transaction Data'!$G7379,Product_Code,Biscuit_Brand)</f>
        <v>Choco Delight</v>
      </c>
      <c r="K7379" s="2">
        <f t="array" ref="K7379">XLOOKUP('Transaction Data'!$G7379,Product_Code,Cost)</f>
        <v>3</v>
      </c>
      <c r="L7379" s="2">
        <f t="array" ref="L7379">XLOOKUP('Transaction Data'!$G7379,Product_Code,Unit_Price)</f>
        <v>5</v>
      </c>
      <c r="M7379" s="3">
        <f>'Transaction Data'!$F7379*'Transaction Data'!$K7379</f>
        <v>738</v>
      </c>
      <c r="N7379" s="3">
        <f>'Transaction Data'!$F7379*'Transaction Data'!$L7379</f>
        <v>1230</v>
      </c>
      <c r="O7379" s="3">
        <f>'Transaction Data'!$N7379-'Transaction Data'!$M7379</f>
        <v>492</v>
      </c>
      <c r="P7379" s="2">
        <f>DATEDIF('Transaction Data'!$D7379,'Transaction Data'!$A7379,"y")</f>
        <v>39</v>
      </c>
      <c r="Q7379" s="2" t="str">
        <f>FLOOR('Transaction Data'!$P7379,15)&amp;"-"&amp;FLOOR('Transaction Data'!$P7379,15)+14</f>
        <v>30-44</v>
      </c>
      <c r="R7379" s="2" t="str">
        <f>IF('Transaction Data'!$L7379&lt;=10,"Less Expensive","Expensive")</f>
        <v>Less Expensive</v>
      </c>
      <c r="S7379" s="4">
        <f>WEEKDAY('Transaction Data'!$A7379)</f>
        <v>2</v>
      </c>
      <c r="T7379" s="2" t="str">
        <f>IF(WEEKDAY('Transaction Data'!$A7379,2)&lt;6,"Weekday","Weekend")</f>
        <v>Weekday</v>
      </c>
    </row>
    <row r="7380" ht="15.75" customHeight="1">
      <c r="A7380" s="1">
        <v>45405.0</v>
      </c>
      <c r="B7380" s="2" t="s">
        <v>6786</v>
      </c>
      <c r="C7380" s="2" t="s">
        <v>51</v>
      </c>
      <c r="D7380" s="1">
        <v>19485.0</v>
      </c>
      <c r="E7380" s="2" t="s">
        <v>22</v>
      </c>
      <c r="F7380" s="2">
        <v>490.0</v>
      </c>
      <c r="G7380" s="2" t="s">
        <v>60</v>
      </c>
      <c r="H7380" s="2" t="s">
        <v>45</v>
      </c>
      <c r="I7380" s="2" t="s">
        <v>25</v>
      </c>
      <c r="J7380" s="2" t="str">
        <f t="array" ref="J7380">XLOOKUP('Transaction Data'!$G7380,Product_Code,Biscuit_Brand)</f>
        <v>Peanut Butter Bites</v>
      </c>
      <c r="K7380" s="2">
        <f t="array" ref="K7380">XLOOKUP('Transaction Data'!$G7380,Product_Code,Cost)</f>
        <v>5</v>
      </c>
      <c r="L7380" s="2">
        <f t="array" ref="L7380">XLOOKUP('Transaction Data'!$G7380,Product_Code,Unit_Price)</f>
        <v>7</v>
      </c>
      <c r="M7380" s="3">
        <f>'Transaction Data'!$F7380*'Transaction Data'!$K7380</f>
        <v>2450</v>
      </c>
      <c r="N7380" s="3">
        <f>'Transaction Data'!$F7380*'Transaction Data'!$L7380</f>
        <v>3430</v>
      </c>
      <c r="O7380" s="3">
        <f>'Transaction Data'!$N7380-'Transaction Data'!$M7380</f>
        <v>980</v>
      </c>
      <c r="P7380" s="2">
        <f>DATEDIF('Transaction Data'!$D7380,'Transaction Data'!$A7380,"y")</f>
        <v>70</v>
      </c>
      <c r="Q7380" s="2" t="str">
        <f>FLOOR('Transaction Data'!$P7380,15)&amp;"-"&amp;FLOOR('Transaction Data'!$P7380,15)+14</f>
        <v>60-74</v>
      </c>
      <c r="R7380" s="2" t="str">
        <f>IF('Transaction Data'!$L7380&lt;=10,"Less Expensive","Expensive")</f>
        <v>Less Expensive</v>
      </c>
      <c r="S7380" s="4">
        <f>WEEKDAY('Transaction Data'!$A7380)</f>
        <v>3</v>
      </c>
      <c r="T7380" s="2" t="str">
        <f>IF(WEEKDAY('Transaction Data'!$A7380,2)&lt;6,"Weekday","Weekend")</f>
        <v>Weekday</v>
      </c>
    </row>
    <row r="7381" ht="15.75" customHeight="1">
      <c r="A7381" s="1">
        <v>45351.0</v>
      </c>
      <c r="B7381" s="2" t="s">
        <v>2978</v>
      </c>
      <c r="C7381" s="2" t="s">
        <v>21</v>
      </c>
      <c r="D7381" s="1">
        <v>30822.0</v>
      </c>
      <c r="E7381" s="2" t="s">
        <v>37</v>
      </c>
      <c r="F7381" s="2">
        <v>478.0</v>
      </c>
      <c r="G7381" s="2" t="s">
        <v>61</v>
      </c>
      <c r="H7381" s="2" t="s">
        <v>49</v>
      </c>
      <c r="I7381" s="2" t="s">
        <v>25</v>
      </c>
      <c r="J7381" s="2" t="str">
        <f t="array" ref="J7381">XLOOKUP('Transaction Data'!$G7381,Product_Code,Biscuit_Brand)</f>
        <v>Choco Delight</v>
      </c>
      <c r="K7381" s="2">
        <f t="array" ref="K7381">XLOOKUP('Transaction Data'!$G7381,Product_Code,Cost)</f>
        <v>3</v>
      </c>
      <c r="L7381" s="2">
        <f t="array" ref="L7381">XLOOKUP('Transaction Data'!$G7381,Product_Code,Unit_Price)</f>
        <v>5</v>
      </c>
      <c r="M7381" s="3">
        <f>'Transaction Data'!$F7381*'Transaction Data'!$K7381</f>
        <v>1434</v>
      </c>
      <c r="N7381" s="3">
        <f>'Transaction Data'!$F7381*'Transaction Data'!$L7381</f>
        <v>2390</v>
      </c>
      <c r="O7381" s="3">
        <f>'Transaction Data'!$N7381-'Transaction Data'!$M7381</f>
        <v>956</v>
      </c>
      <c r="P7381" s="2">
        <f>DATEDIF('Transaction Data'!$D7381,'Transaction Data'!$A7381,"y")</f>
        <v>39</v>
      </c>
      <c r="Q7381" s="2" t="str">
        <f>FLOOR('Transaction Data'!$P7381,15)&amp;"-"&amp;FLOOR('Transaction Data'!$P7381,15)+14</f>
        <v>30-44</v>
      </c>
      <c r="R7381" s="2" t="str">
        <f>IF('Transaction Data'!$L7381&lt;=10,"Less Expensive","Expensive")</f>
        <v>Less Expensive</v>
      </c>
      <c r="S7381" s="4">
        <f>WEEKDAY('Transaction Data'!$A7381)</f>
        <v>5</v>
      </c>
      <c r="T7381" s="2" t="str">
        <f>IF(WEEKDAY('Transaction Data'!$A7381,2)&lt;6,"Weekday","Weekend")</f>
        <v>Weekday</v>
      </c>
    </row>
    <row r="7382" ht="15.75" customHeight="1">
      <c r="A7382" s="1">
        <v>45295.0</v>
      </c>
      <c r="B7382" s="2" t="s">
        <v>6787</v>
      </c>
      <c r="C7382" s="2" t="s">
        <v>51</v>
      </c>
      <c r="D7382" s="1">
        <v>22392.0</v>
      </c>
      <c r="E7382" s="2" t="s">
        <v>63</v>
      </c>
      <c r="F7382" s="2">
        <v>49.0</v>
      </c>
      <c r="G7382" s="2" t="s">
        <v>33</v>
      </c>
      <c r="H7382" s="2" t="s">
        <v>52</v>
      </c>
      <c r="I7382" s="2" t="s">
        <v>25</v>
      </c>
      <c r="J7382" s="2" t="str">
        <f t="array" ref="J7382">XLOOKUP('Transaction Data'!$G7382,Product_Code,Biscuit_Brand)</f>
        <v>Caramel Biscuits</v>
      </c>
      <c r="K7382" s="2">
        <f t="array" ref="K7382">XLOOKUP('Transaction Data'!$G7382,Product_Code,Cost)</f>
        <v>18</v>
      </c>
      <c r="L7382" s="2">
        <f t="array" ref="L7382">XLOOKUP('Transaction Data'!$G7382,Product_Code,Unit_Price)</f>
        <v>22</v>
      </c>
      <c r="M7382" s="3">
        <f>'Transaction Data'!$F7382*'Transaction Data'!$K7382</f>
        <v>882</v>
      </c>
      <c r="N7382" s="3">
        <f>'Transaction Data'!$F7382*'Transaction Data'!$L7382</f>
        <v>1078</v>
      </c>
      <c r="O7382" s="3">
        <f>'Transaction Data'!$N7382-'Transaction Data'!$M7382</f>
        <v>196</v>
      </c>
      <c r="P7382" s="2">
        <f>DATEDIF('Transaction Data'!$D7382,'Transaction Data'!$A7382,"y")</f>
        <v>62</v>
      </c>
      <c r="Q7382" s="2" t="str">
        <f>FLOOR('Transaction Data'!$P7382,15)&amp;"-"&amp;FLOOR('Transaction Data'!$P7382,15)+14</f>
        <v>60-74</v>
      </c>
      <c r="R7382" s="2" t="str">
        <f>IF('Transaction Data'!$L7382&lt;=10,"Less Expensive","Expensive")</f>
        <v>Expensive</v>
      </c>
      <c r="S7382" s="4">
        <f>WEEKDAY('Transaction Data'!$A7382)</f>
        <v>5</v>
      </c>
      <c r="T7382" s="2" t="str">
        <f>IF(WEEKDAY('Transaction Data'!$A7382,2)&lt;6,"Weekday","Weekend")</f>
        <v>Weekday</v>
      </c>
    </row>
    <row r="7383" ht="15.75" customHeight="1">
      <c r="A7383" s="1">
        <v>45430.0</v>
      </c>
      <c r="B7383" s="2" t="s">
        <v>6788</v>
      </c>
      <c r="C7383" s="2" t="s">
        <v>72</v>
      </c>
      <c r="D7383" s="1">
        <v>30898.0</v>
      </c>
      <c r="E7383" s="2" t="s">
        <v>37</v>
      </c>
      <c r="F7383" s="2">
        <v>341.0</v>
      </c>
      <c r="G7383" s="2" t="s">
        <v>28</v>
      </c>
      <c r="H7383" s="2" t="s">
        <v>49</v>
      </c>
      <c r="I7383" s="2" t="s">
        <v>30</v>
      </c>
      <c r="J7383" s="2" t="str">
        <f t="array" ref="J7383">XLOOKUP('Transaction Data'!$G7383,Product_Code,Biscuit_Brand)</f>
        <v>Shortbread</v>
      </c>
      <c r="K7383" s="2">
        <f t="array" ref="K7383">XLOOKUP('Transaction Data'!$G7383,Product_Code,Cost)</f>
        <v>10</v>
      </c>
      <c r="L7383" s="2">
        <f t="array" ref="L7383">XLOOKUP('Transaction Data'!$G7383,Product_Code,Unit_Price)</f>
        <v>45</v>
      </c>
      <c r="M7383" s="3">
        <f>'Transaction Data'!$F7383*'Transaction Data'!$K7383</f>
        <v>3410</v>
      </c>
      <c r="N7383" s="3">
        <f>'Transaction Data'!$F7383*'Transaction Data'!$L7383</f>
        <v>15345</v>
      </c>
      <c r="O7383" s="3">
        <f>'Transaction Data'!$N7383-'Transaction Data'!$M7383</f>
        <v>11935</v>
      </c>
      <c r="P7383" s="2">
        <f>DATEDIF('Transaction Data'!$D7383,'Transaction Data'!$A7383,"y")</f>
        <v>39</v>
      </c>
      <c r="Q7383" s="2" t="str">
        <f>FLOOR('Transaction Data'!$P7383,15)&amp;"-"&amp;FLOOR('Transaction Data'!$P7383,15)+14</f>
        <v>30-44</v>
      </c>
      <c r="R7383" s="2" t="str">
        <f>IF('Transaction Data'!$L7383&lt;=10,"Less Expensive","Expensive")</f>
        <v>Expensive</v>
      </c>
      <c r="S7383" s="4">
        <f>WEEKDAY('Transaction Data'!$A7383)</f>
        <v>7</v>
      </c>
      <c r="T7383" s="2" t="str">
        <f>IF(WEEKDAY('Transaction Data'!$A7383,2)&lt;6,"Weekday","Weekend")</f>
        <v>Weekend</v>
      </c>
    </row>
    <row r="7384" ht="15.75" customHeight="1">
      <c r="A7384" s="1">
        <v>45313.0</v>
      </c>
      <c r="B7384" s="2" t="s">
        <v>6789</v>
      </c>
      <c r="C7384" s="2" t="s">
        <v>32</v>
      </c>
      <c r="D7384" s="1">
        <v>29751.0</v>
      </c>
      <c r="E7384" s="2" t="s">
        <v>37</v>
      </c>
      <c r="F7384" s="2">
        <v>356.0</v>
      </c>
      <c r="G7384" s="2" t="s">
        <v>60</v>
      </c>
      <c r="H7384" s="2" t="s">
        <v>52</v>
      </c>
      <c r="I7384" s="2" t="s">
        <v>25</v>
      </c>
      <c r="J7384" s="2" t="str">
        <f t="array" ref="J7384">XLOOKUP('Transaction Data'!$G7384,Product_Code,Biscuit_Brand)</f>
        <v>Peanut Butter Bites</v>
      </c>
      <c r="K7384" s="2">
        <f t="array" ref="K7384">XLOOKUP('Transaction Data'!$G7384,Product_Code,Cost)</f>
        <v>5</v>
      </c>
      <c r="L7384" s="2">
        <f t="array" ref="L7384">XLOOKUP('Transaction Data'!$G7384,Product_Code,Unit_Price)</f>
        <v>7</v>
      </c>
      <c r="M7384" s="3">
        <f>'Transaction Data'!$F7384*'Transaction Data'!$K7384</f>
        <v>1780</v>
      </c>
      <c r="N7384" s="3">
        <f>'Transaction Data'!$F7384*'Transaction Data'!$L7384</f>
        <v>2492</v>
      </c>
      <c r="O7384" s="3">
        <f>'Transaction Data'!$N7384-'Transaction Data'!$M7384</f>
        <v>712</v>
      </c>
      <c r="P7384" s="2">
        <f>DATEDIF('Transaction Data'!$D7384,'Transaction Data'!$A7384,"y")</f>
        <v>42</v>
      </c>
      <c r="Q7384" s="2" t="str">
        <f>FLOOR('Transaction Data'!$P7384,15)&amp;"-"&amp;FLOOR('Transaction Data'!$P7384,15)+14</f>
        <v>30-44</v>
      </c>
      <c r="R7384" s="2" t="str">
        <f>IF('Transaction Data'!$L7384&lt;=10,"Less Expensive","Expensive")</f>
        <v>Less Expensive</v>
      </c>
      <c r="S7384" s="4">
        <f>WEEKDAY('Transaction Data'!$A7384)</f>
        <v>2</v>
      </c>
      <c r="T7384" s="2" t="str">
        <f>IF(WEEKDAY('Transaction Data'!$A7384,2)&lt;6,"Weekday","Weekend")</f>
        <v>Weekday</v>
      </c>
    </row>
    <row r="7385" ht="15.75" customHeight="1">
      <c r="A7385" s="1">
        <v>45358.0</v>
      </c>
      <c r="B7385" s="2" t="s">
        <v>6790</v>
      </c>
      <c r="C7385" s="2" t="s">
        <v>51</v>
      </c>
      <c r="D7385" s="1">
        <v>33783.0</v>
      </c>
      <c r="E7385" s="2" t="s">
        <v>37</v>
      </c>
      <c r="F7385" s="2">
        <v>136.0</v>
      </c>
      <c r="G7385" s="2" t="s">
        <v>23</v>
      </c>
      <c r="H7385" s="2" t="s">
        <v>34</v>
      </c>
      <c r="I7385" s="2" t="s">
        <v>25</v>
      </c>
      <c r="J7385" s="2" t="str">
        <f t="array" ref="J7385">XLOOKUP('Transaction Data'!$G7385,Product_Code,Biscuit_Brand)</f>
        <v>Cinnamon Swirls</v>
      </c>
      <c r="K7385" s="2">
        <f t="array" ref="K7385">XLOOKUP('Transaction Data'!$G7385,Product_Code,Cost)</f>
        <v>10</v>
      </c>
      <c r="L7385" s="2">
        <f t="array" ref="L7385">XLOOKUP('Transaction Data'!$G7385,Product_Code,Unit_Price)</f>
        <v>14</v>
      </c>
      <c r="M7385" s="3">
        <f>'Transaction Data'!$F7385*'Transaction Data'!$K7385</f>
        <v>1360</v>
      </c>
      <c r="N7385" s="3">
        <f>'Transaction Data'!$F7385*'Transaction Data'!$L7385</f>
        <v>1904</v>
      </c>
      <c r="O7385" s="3">
        <f>'Transaction Data'!$N7385-'Transaction Data'!$M7385</f>
        <v>544</v>
      </c>
      <c r="P7385" s="2">
        <f>DATEDIF('Transaction Data'!$D7385,'Transaction Data'!$A7385,"y")</f>
        <v>31</v>
      </c>
      <c r="Q7385" s="2" t="str">
        <f>FLOOR('Transaction Data'!$P7385,15)&amp;"-"&amp;FLOOR('Transaction Data'!$P7385,15)+14</f>
        <v>30-44</v>
      </c>
      <c r="R7385" s="2" t="str">
        <f>IF('Transaction Data'!$L7385&lt;=10,"Less Expensive","Expensive")</f>
        <v>Expensive</v>
      </c>
      <c r="S7385" s="4">
        <f>WEEKDAY('Transaction Data'!$A7385)</f>
        <v>5</v>
      </c>
      <c r="T7385" s="2" t="str">
        <f>IF(WEEKDAY('Transaction Data'!$A7385,2)&lt;6,"Weekday","Weekend")</f>
        <v>Weekday</v>
      </c>
    </row>
    <row r="7386" ht="15.75" customHeight="1">
      <c r="A7386" s="1">
        <v>45312.0</v>
      </c>
      <c r="B7386" s="2" t="s">
        <v>6791</v>
      </c>
      <c r="C7386" s="2" t="s">
        <v>41</v>
      </c>
      <c r="D7386" s="1">
        <v>27175.0</v>
      </c>
      <c r="E7386" s="2" t="s">
        <v>27</v>
      </c>
      <c r="F7386" s="2">
        <v>47.0</v>
      </c>
      <c r="G7386" s="2" t="s">
        <v>38</v>
      </c>
      <c r="H7386" s="2" t="s">
        <v>34</v>
      </c>
      <c r="I7386" s="2" t="s">
        <v>25</v>
      </c>
      <c r="J7386" s="2" t="str">
        <f t="array" ref="J7386">XLOOKUP('Transaction Data'!$G7386,Product_Code,Biscuit_Brand)</f>
        <v>Ginger Snaps</v>
      </c>
      <c r="K7386" s="2">
        <f t="array" ref="K7386">XLOOKUP('Transaction Data'!$G7386,Product_Code,Cost)</f>
        <v>14</v>
      </c>
      <c r="L7386" s="2">
        <f t="array" ref="L7386">XLOOKUP('Transaction Data'!$G7386,Product_Code,Unit_Price)</f>
        <v>28</v>
      </c>
      <c r="M7386" s="3">
        <f>'Transaction Data'!$F7386*'Transaction Data'!$K7386</f>
        <v>658</v>
      </c>
      <c r="N7386" s="3">
        <f>'Transaction Data'!$F7386*'Transaction Data'!$L7386</f>
        <v>1316</v>
      </c>
      <c r="O7386" s="3">
        <f>'Transaction Data'!$N7386-'Transaction Data'!$M7386</f>
        <v>658</v>
      </c>
      <c r="P7386" s="2">
        <f>DATEDIF('Transaction Data'!$D7386,'Transaction Data'!$A7386,"y")</f>
        <v>49</v>
      </c>
      <c r="Q7386" s="2" t="str">
        <f>FLOOR('Transaction Data'!$P7386,15)&amp;"-"&amp;FLOOR('Transaction Data'!$P7386,15)+14</f>
        <v>45-59</v>
      </c>
      <c r="R7386" s="2" t="str">
        <f>IF('Transaction Data'!$L7386&lt;=10,"Less Expensive","Expensive")</f>
        <v>Expensive</v>
      </c>
      <c r="S7386" s="4">
        <f>WEEKDAY('Transaction Data'!$A7386)</f>
        <v>1</v>
      </c>
      <c r="T7386" s="2" t="str">
        <f>IF(WEEKDAY('Transaction Data'!$A7386,2)&lt;6,"Weekday","Weekend")</f>
        <v>Weekend</v>
      </c>
    </row>
    <row r="7387" ht="15.75" customHeight="1">
      <c r="A7387" s="1">
        <v>45460.0</v>
      </c>
      <c r="B7387" s="2" t="s">
        <v>6792</v>
      </c>
      <c r="C7387" s="2" t="s">
        <v>65</v>
      </c>
      <c r="D7387" s="1">
        <v>21158.0</v>
      </c>
      <c r="E7387" s="2" t="s">
        <v>37</v>
      </c>
      <c r="F7387" s="2">
        <v>223.0</v>
      </c>
      <c r="G7387" s="2" t="s">
        <v>44</v>
      </c>
      <c r="H7387" s="2" t="s">
        <v>39</v>
      </c>
      <c r="I7387" s="2" t="s">
        <v>25</v>
      </c>
      <c r="J7387" s="2" t="str">
        <f t="array" ref="J7387">XLOOKUP('Transaction Data'!$G7387,Product_Code,Biscuit_Brand)</f>
        <v>Butter Crunch</v>
      </c>
      <c r="K7387" s="2">
        <f t="array" ref="K7387">XLOOKUP('Transaction Data'!$G7387,Product_Code,Cost)</f>
        <v>10</v>
      </c>
      <c r="L7387" s="2">
        <f t="array" ref="L7387">XLOOKUP('Transaction Data'!$G7387,Product_Code,Unit_Price)</f>
        <v>11</v>
      </c>
      <c r="M7387" s="3">
        <f>'Transaction Data'!$F7387*'Transaction Data'!$K7387</f>
        <v>2230</v>
      </c>
      <c r="N7387" s="3">
        <f>'Transaction Data'!$F7387*'Transaction Data'!$L7387</f>
        <v>2453</v>
      </c>
      <c r="O7387" s="3">
        <f>'Transaction Data'!$N7387-'Transaction Data'!$M7387</f>
        <v>223</v>
      </c>
      <c r="P7387" s="2">
        <f>DATEDIF('Transaction Data'!$D7387,'Transaction Data'!$A7387,"y")</f>
        <v>66</v>
      </c>
      <c r="Q7387" s="2" t="str">
        <f>FLOOR('Transaction Data'!$P7387,15)&amp;"-"&amp;FLOOR('Transaction Data'!$P7387,15)+14</f>
        <v>60-74</v>
      </c>
      <c r="R7387" s="2" t="str">
        <f>IF('Transaction Data'!$L7387&lt;=10,"Less Expensive","Expensive")</f>
        <v>Expensive</v>
      </c>
      <c r="S7387" s="4">
        <f>WEEKDAY('Transaction Data'!$A7387)</f>
        <v>2</v>
      </c>
      <c r="T7387" s="2" t="str">
        <f>IF(WEEKDAY('Transaction Data'!$A7387,2)&lt;6,"Weekday","Weekend")</f>
        <v>Weekday</v>
      </c>
    </row>
    <row r="7388" ht="15.75" customHeight="1">
      <c r="A7388" s="1">
        <v>45454.0</v>
      </c>
      <c r="B7388" s="2" t="s">
        <v>6793</v>
      </c>
      <c r="C7388" s="2" t="s">
        <v>65</v>
      </c>
      <c r="D7388" s="1">
        <v>31366.0</v>
      </c>
      <c r="E7388" s="2" t="s">
        <v>37</v>
      </c>
      <c r="F7388" s="2">
        <v>458.0</v>
      </c>
      <c r="G7388" s="2" t="s">
        <v>61</v>
      </c>
      <c r="H7388" s="2" t="s">
        <v>42</v>
      </c>
      <c r="I7388" s="2" t="s">
        <v>25</v>
      </c>
      <c r="J7388" s="2" t="str">
        <f t="array" ref="J7388">XLOOKUP('Transaction Data'!$G7388,Product_Code,Biscuit_Brand)</f>
        <v>Choco Delight</v>
      </c>
      <c r="K7388" s="2">
        <f t="array" ref="K7388">XLOOKUP('Transaction Data'!$G7388,Product_Code,Cost)</f>
        <v>3</v>
      </c>
      <c r="L7388" s="2">
        <f t="array" ref="L7388">XLOOKUP('Transaction Data'!$G7388,Product_Code,Unit_Price)</f>
        <v>5</v>
      </c>
      <c r="M7388" s="3">
        <f>'Transaction Data'!$F7388*'Transaction Data'!$K7388</f>
        <v>1374</v>
      </c>
      <c r="N7388" s="3">
        <f>'Transaction Data'!$F7388*'Transaction Data'!$L7388</f>
        <v>2290</v>
      </c>
      <c r="O7388" s="3">
        <f>'Transaction Data'!$N7388-'Transaction Data'!$M7388</f>
        <v>916</v>
      </c>
      <c r="P7388" s="2">
        <f>DATEDIF('Transaction Data'!$D7388,'Transaction Data'!$A7388,"y")</f>
        <v>38</v>
      </c>
      <c r="Q7388" s="2" t="str">
        <f>FLOOR('Transaction Data'!$P7388,15)&amp;"-"&amp;FLOOR('Transaction Data'!$P7388,15)+14</f>
        <v>30-44</v>
      </c>
      <c r="R7388" s="2" t="str">
        <f>IF('Transaction Data'!$L7388&lt;=10,"Less Expensive","Expensive")</f>
        <v>Less Expensive</v>
      </c>
      <c r="S7388" s="4">
        <f>WEEKDAY('Transaction Data'!$A7388)</f>
        <v>3</v>
      </c>
      <c r="T7388" s="2" t="str">
        <f>IF(WEEKDAY('Transaction Data'!$A7388,2)&lt;6,"Weekday","Weekend")</f>
        <v>Weekday</v>
      </c>
    </row>
    <row r="7389" ht="15.75" customHeight="1">
      <c r="A7389" s="1">
        <v>45446.0</v>
      </c>
      <c r="B7389" s="2" t="s">
        <v>6794</v>
      </c>
      <c r="C7389" s="2" t="s">
        <v>32</v>
      </c>
      <c r="D7389" s="1">
        <v>30292.0</v>
      </c>
      <c r="E7389" s="2" t="s">
        <v>27</v>
      </c>
      <c r="F7389" s="2">
        <v>118.0</v>
      </c>
      <c r="G7389" s="2" t="s">
        <v>55</v>
      </c>
      <c r="H7389" s="2" t="s">
        <v>45</v>
      </c>
      <c r="I7389" s="2" t="s">
        <v>25</v>
      </c>
      <c r="J7389" s="2" t="str">
        <f t="array" ref="J7389">XLOOKUP('Transaction Data'!$G7389,Product_Code,Biscuit_Brand)</f>
        <v>Vanilla Wafers</v>
      </c>
      <c r="K7389" s="2">
        <f t="array" ref="K7389">XLOOKUP('Transaction Data'!$G7389,Product_Code,Cost)</f>
        <v>18</v>
      </c>
      <c r="L7389" s="2">
        <f t="array" ref="L7389">XLOOKUP('Transaction Data'!$G7389,Product_Code,Unit_Price)</f>
        <v>36</v>
      </c>
      <c r="M7389" s="3">
        <f>'Transaction Data'!$F7389*'Transaction Data'!$K7389</f>
        <v>2124</v>
      </c>
      <c r="N7389" s="3">
        <f>'Transaction Data'!$F7389*'Transaction Data'!$L7389</f>
        <v>4248</v>
      </c>
      <c r="O7389" s="3">
        <f>'Transaction Data'!$N7389-'Transaction Data'!$M7389</f>
        <v>2124</v>
      </c>
      <c r="P7389" s="2">
        <f>DATEDIF('Transaction Data'!$D7389,'Transaction Data'!$A7389,"y")</f>
        <v>41</v>
      </c>
      <c r="Q7389" s="2" t="str">
        <f>FLOOR('Transaction Data'!$P7389,15)&amp;"-"&amp;FLOOR('Transaction Data'!$P7389,15)+14</f>
        <v>30-44</v>
      </c>
      <c r="R7389" s="2" t="str">
        <f>IF('Transaction Data'!$L7389&lt;=10,"Less Expensive","Expensive")</f>
        <v>Expensive</v>
      </c>
      <c r="S7389" s="4">
        <f>WEEKDAY('Transaction Data'!$A7389)</f>
        <v>2</v>
      </c>
      <c r="T7389" s="2" t="str">
        <f>IF(WEEKDAY('Transaction Data'!$A7389,2)&lt;6,"Weekday","Weekend")</f>
        <v>Weekday</v>
      </c>
    </row>
    <row r="7390" ht="15.75" customHeight="1">
      <c r="A7390" s="1">
        <v>45406.0</v>
      </c>
      <c r="B7390" s="2" t="s">
        <v>6795</v>
      </c>
      <c r="C7390" s="2" t="s">
        <v>21</v>
      </c>
      <c r="D7390" s="1">
        <v>24545.0</v>
      </c>
      <c r="E7390" s="2" t="s">
        <v>37</v>
      </c>
      <c r="F7390" s="2">
        <v>289.0</v>
      </c>
      <c r="G7390" s="2" t="s">
        <v>57</v>
      </c>
      <c r="H7390" s="2" t="s">
        <v>49</v>
      </c>
      <c r="I7390" s="2" t="s">
        <v>25</v>
      </c>
      <c r="J7390" s="2" t="str">
        <f t="array" ref="J7390">XLOOKUP('Transaction Data'!$G7390,Product_Code,Biscuit_Brand)</f>
        <v>Oatmeal Cookies</v>
      </c>
      <c r="K7390" s="2">
        <f t="array" ref="K7390">XLOOKUP('Transaction Data'!$G7390,Product_Code,Cost)</f>
        <v>19</v>
      </c>
      <c r="L7390" s="2">
        <f t="array" ref="L7390">XLOOKUP('Transaction Data'!$G7390,Product_Code,Unit_Price)</f>
        <v>23</v>
      </c>
      <c r="M7390" s="3">
        <f>'Transaction Data'!$F7390*'Transaction Data'!$K7390</f>
        <v>5491</v>
      </c>
      <c r="N7390" s="3">
        <f>'Transaction Data'!$F7390*'Transaction Data'!$L7390</f>
        <v>6647</v>
      </c>
      <c r="O7390" s="3">
        <f>'Transaction Data'!$N7390-'Transaction Data'!$M7390</f>
        <v>1156</v>
      </c>
      <c r="P7390" s="2">
        <f>DATEDIF('Transaction Data'!$D7390,'Transaction Data'!$A7390,"y")</f>
        <v>57</v>
      </c>
      <c r="Q7390" s="2" t="str">
        <f>FLOOR('Transaction Data'!$P7390,15)&amp;"-"&amp;FLOOR('Transaction Data'!$P7390,15)+14</f>
        <v>45-59</v>
      </c>
      <c r="R7390" s="2" t="str">
        <f>IF('Transaction Data'!$L7390&lt;=10,"Less Expensive","Expensive")</f>
        <v>Expensive</v>
      </c>
      <c r="S7390" s="4">
        <f>WEEKDAY('Transaction Data'!$A7390)</f>
        <v>4</v>
      </c>
      <c r="T7390" s="2" t="str">
        <f>IF(WEEKDAY('Transaction Data'!$A7390,2)&lt;6,"Weekday","Weekend")</f>
        <v>Weekday</v>
      </c>
    </row>
    <row r="7391" ht="15.75" customHeight="1">
      <c r="A7391" s="1">
        <v>45503.0</v>
      </c>
      <c r="B7391" s="2" t="s">
        <v>6796</v>
      </c>
      <c r="C7391" s="2" t="s">
        <v>54</v>
      </c>
      <c r="D7391" s="1">
        <v>24968.0</v>
      </c>
      <c r="E7391" s="2" t="s">
        <v>63</v>
      </c>
      <c r="F7391" s="2">
        <v>271.0</v>
      </c>
      <c r="G7391" s="2" t="s">
        <v>61</v>
      </c>
      <c r="H7391" s="2" t="s">
        <v>52</v>
      </c>
      <c r="I7391" s="2" t="s">
        <v>25</v>
      </c>
      <c r="J7391" s="2" t="str">
        <f t="array" ref="J7391">XLOOKUP('Transaction Data'!$G7391,Product_Code,Biscuit_Brand)</f>
        <v>Choco Delight</v>
      </c>
      <c r="K7391" s="2">
        <f t="array" ref="K7391">XLOOKUP('Transaction Data'!$G7391,Product_Code,Cost)</f>
        <v>3</v>
      </c>
      <c r="L7391" s="2">
        <f t="array" ref="L7391">XLOOKUP('Transaction Data'!$G7391,Product_Code,Unit_Price)</f>
        <v>5</v>
      </c>
      <c r="M7391" s="3">
        <f>'Transaction Data'!$F7391*'Transaction Data'!$K7391</f>
        <v>813</v>
      </c>
      <c r="N7391" s="3">
        <f>'Transaction Data'!$F7391*'Transaction Data'!$L7391</f>
        <v>1355</v>
      </c>
      <c r="O7391" s="3">
        <f>'Transaction Data'!$N7391-'Transaction Data'!$M7391</f>
        <v>542</v>
      </c>
      <c r="P7391" s="2">
        <f>DATEDIF('Transaction Data'!$D7391,'Transaction Data'!$A7391,"y")</f>
        <v>56</v>
      </c>
      <c r="Q7391" s="2" t="str">
        <f>FLOOR('Transaction Data'!$P7391,15)&amp;"-"&amp;FLOOR('Transaction Data'!$P7391,15)+14</f>
        <v>45-59</v>
      </c>
      <c r="R7391" s="2" t="str">
        <f>IF('Transaction Data'!$L7391&lt;=10,"Less Expensive","Expensive")</f>
        <v>Less Expensive</v>
      </c>
      <c r="S7391" s="4">
        <f>WEEKDAY('Transaction Data'!$A7391)</f>
        <v>3</v>
      </c>
      <c r="T7391" s="2" t="str">
        <f>IF(WEEKDAY('Transaction Data'!$A7391,2)&lt;6,"Weekday","Weekend")</f>
        <v>Weekday</v>
      </c>
    </row>
    <row r="7392" ht="15.75" customHeight="1">
      <c r="A7392" s="1">
        <v>45461.0</v>
      </c>
      <c r="B7392" s="2" t="s">
        <v>6797</v>
      </c>
      <c r="C7392" s="2" t="s">
        <v>21</v>
      </c>
      <c r="D7392" s="1">
        <v>22365.0</v>
      </c>
      <c r="E7392" s="2" t="s">
        <v>27</v>
      </c>
      <c r="F7392" s="2">
        <v>427.0</v>
      </c>
      <c r="G7392" s="2" t="s">
        <v>23</v>
      </c>
      <c r="H7392" s="2" t="s">
        <v>49</v>
      </c>
      <c r="I7392" s="2" t="s">
        <v>25</v>
      </c>
      <c r="J7392" s="2" t="str">
        <f t="array" ref="J7392">XLOOKUP('Transaction Data'!$G7392,Product_Code,Biscuit_Brand)</f>
        <v>Cinnamon Swirls</v>
      </c>
      <c r="K7392" s="2">
        <f t="array" ref="K7392">XLOOKUP('Transaction Data'!$G7392,Product_Code,Cost)</f>
        <v>10</v>
      </c>
      <c r="L7392" s="2">
        <f t="array" ref="L7392">XLOOKUP('Transaction Data'!$G7392,Product_Code,Unit_Price)</f>
        <v>14</v>
      </c>
      <c r="M7392" s="3">
        <f>'Transaction Data'!$F7392*'Transaction Data'!$K7392</f>
        <v>4270</v>
      </c>
      <c r="N7392" s="3">
        <f>'Transaction Data'!$F7392*'Transaction Data'!$L7392</f>
        <v>5978</v>
      </c>
      <c r="O7392" s="3">
        <f>'Transaction Data'!$N7392-'Transaction Data'!$M7392</f>
        <v>1708</v>
      </c>
      <c r="P7392" s="2">
        <f>DATEDIF('Transaction Data'!$D7392,'Transaction Data'!$A7392,"y")</f>
        <v>63</v>
      </c>
      <c r="Q7392" s="2" t="str">
        <f>FLOOR('Transaction Data'!$P7392,15)&amp;"-"&amp;FLOOR('Transaction Data'!$P7392,15)+14</f>
        <v>60-74</v>
      </c>
      <c r="R7392" s="2" t="str">
        <f>IF('Transaction Data'!$L7392&lt;=10,"Less Expensive","Expensive")</f>
        <v>Expensive</v>
      </c>
      <c r="S7392" s="4">
        <f>WEEKDAY('Transaction Data'!$A7392)</f>
        <v>3</v>
      </c>
      <c r="T7392" s="2" t="str">
        <f>IF(WEEKDAY('Transaction Data'!$A7392,2)&lt;6,"Weekday","Weekend")</f>
        <v>Weekday</v>
      </c>
    </row>
    <row r="7393" ht="15.75" customHeight="1">
      <c r="A7393" s="1">
        <v>45501.0</v>
      </c>
      <c r="B7393" s="2" t="s">
        <v>6798</v>
      </c>
      <c r="C7393" s="2" t="s">
        <v>78</v>
      </c>
      <c r="D7393" s="1">
        <v>27479.0</v>
      </c>
      <c r="E7393" s="2" t="s">
        <v>22</v>
      </c>
      <c r="F7393" s="2">
        <v>418.0</v>
      </c>
      <c r="G7393" s="2" t="s">
        <v>38</v>
      </c>
      <c r="H7393" s="2" t="s">
        <v>52</v>
      </c>
      <c r="I7393" s="2" t="s">
        <v>25</v>
      </c>
      <c r="J7393" s="2" t="str">
        <f t="array" ref="J7393">XLOOKUP('Transaction Data'!$G7393,Product_Code,Biscuit_Brand)</f>
        <v>Ginger Snaps</v>
      </c>
      <c r="K7393" s="2">
        <f t="array" ref="K7393">XLOOKUP('Transaction Data'!$G7393,Product_Code,Cost)</f>
        <v>14</v>
      </c>
      <c r="L7393" s="2">
        <f t="array" ref="L7393">XLOOKUP('Transaction Data'!$G7393,Product_Code,Unit_Price)</f>
        <v>28</v>
      </c>
      <c r="M7393" s="3">
        <f>'Transaction Data'!$F7393*'Transaction Data'!$K7393</f>
        <v>5852</v>
      </c>
      <c r="N7393" s="3">
        <f>'Transaction Data'!$F7393*'Transaction Data'!$L7393</f>
        <v>11704</v>
      </c>
      <c r="O7393" s="3">
        <f>'Transaction Data'!$N7393-'Transaction Data'!$M7393</f>
        <v>5852</v>
      </c>
      <c r="P7393" s="2">
        <f>DATEDIF('Transaction Data'!$D7393,'Transaction Data'!$A7393,"y")</f>
        <v>49</v>
      </c>
      <c r="Q7393" s="2" t="str">
        <f>FLOOR('Transaction Data'!$P7393,15)&amp;"-"&amp;FLOOR('Transaction Data'!$P7393,15)+14</f>
        <v>45-59</v>
      </c>
      <c r="R7393" s="2" t="str">
        <f>IF('Transaction Data'!$L7393&lt;=10,"Less Expensive","Expensive")</f>
        <v>Expensive</v>
      </c>
      <c r="S7393" s="4">
        <f>WEEKDAY('Transaction Data'!$A7393)</f>
        <v>1</v>
      </c>
      <c r="T7393" s="2" t="str">
        <f>IF(WEEKDAY('Transaction Data'!$A7393,2)&lt;6,"Weekday","Weekend")</f>
        <v>Weekend</v>
      </c>
    </row>
    <row r="7394" ht="15.75" customHeight="1">
      <c r="A7394" s="1">
        <v>45500.0</v>
      </c>
      <c r="B7394" s="2" t="s">
        <v>6799</v>
      </c>
      <c r="C7394" s="2" t="s">
        <v>69</v>
      </c>
      <c r="D7394" s="1">
        <v>35812.0</v>
      </c>
      <c r="E7394" s="2" t="s">
        <v>22</v>
      </c>
      <c r="F7394" s="2">
        <v>188.0</v>
      </c>
      <c r="G7394" s="2" t="s">
        <v>44</v>
      </c>
      <c r="H7394" s="2" t="s">
        <v>52</v>
      </c>
      <c r="I7394" s="2" t="s">
        <v>25</v>
      </c>
      <c r="J7394" s="2" t="str">
        <f t="array" ref="J7394">XLOOKUP('Transaction Data'!$G7394,Product_Code,Biscuit_Brand)</f>
        <v>Butter Crunch</v>
      </c>
      <c r="K7394" s="2">
        <f t="array" ref="K7394">XLOOKUP('Transaction Data'!$G7394,Product_Code,Cost)</f>
        <v>10</v>
      </c>
      <c r="L7394" s="2">
        <f t="array" ref="L7394">XLOOKUP('Transaction Data'!$G7394,Product_Code,Unit_Price)</f>
        <v>11</v>
      </c>
      <c r="M7394" s="3">
        <f>'Transaction Data'!$F7394*'Transaction Data'!$K7394</f>
        <v>1880</v>
      </c>
      <c r="N7394" s="3">
        <f>'Transaction Data'!$F7394*'Transaction Data'!$L7394</f>
        <v>2068</v>
      </c>
      <c r="O7394" s="3">
        <f>'Transaction Data'!$N7394-'Transaction Data'!$M7394</f>
        <v>188</v>
      </c>
      <c r="P7394" s="2">
        <f>DATEDIF('Transaction Data'!$D7394,'Transaction Data'!$A7394,"y")</f>
        <v>26</v>
      </c>
      <c r="Q7394" s="2" t="str">
        <f>FLOOR('Transaction Data'!$P7394,15)&amp;"-"&amp;FLOOR('Transaction Data'!$P7394,15)+14</f>
        <v>15-29</v>
      </c>
      <c r="R7394" s="2" t="str">
        <f>IF('Transaction Data'!$L7394&lt;=10,"Less Expensive","Expensive")</f>
        <v>Expensive</v>
      </c>
      <c r="S7394" s="4">
        <f>WEEKDAY('Transaction Data'!$A7394)</f>
        <v>7</v>
      </c>
      <c r="T7394" s="2" t="str">
        <f>IF(WEEKDAY('Transaction Data'!$A7394,2)&lt;6,"Weekday","Weekend")</f>
        <v>Weekend</v>
      </c>
    </row>
    <row r="7395" ht="15.75" customHeight="1">
      <c r="A7395" s="1">
        <v>45418.0</v>
      </c>
      <c r="B7395" s="2" t="s">
        <v>6800</v>
      </c>
      <c r="C7395" s="2" t="s">
        <v>51</v>
      </c>
      <c r="D7395" s="1">
        <v>23979.0</v>
      </c>
      <c r="E7395" s="2" t="s">
        <v>37</v>
      </c>
      <c r="F7395" s="2">
        <v>20.0</v>
      </c>
      <c r="G7395" s="2" t="s">
        <v>57</v>
      </c>
      <c r="H7395" s="2" t="s">
        <v>45</v>
      </c>
      <c r="I7395" s="2" t="s">
        <v>25</v>
      </c>
      <c r="J7395" s="2" t="str">
        <f t="array" ref="J7395">XLOOKUP('Transaction Data'!$G7395,Product_Code,Biscuit_Brand)</f>
        <v>Oatmeal Cookies</v>
      </c>
      <c r="K7395" s="2">
        <f t="array" ref="K7395">XLOOKUP('Transaction Data'!$G7395,Product_Code,Cost)</f>
        <v>19</v>
      </c>
      <c r="L7395" s="2">
        <f t="array" ref="L7395">XLOOKUP('Transaction Data'!$G7395,Product_Code,Unit_Price)</f>
        <v>23</v>
      </c>
      <c r="M7395" s="3">
        <f>'Transaction Data'!$F7395*'Transaction Data'!$K7395</f>
        <v>380</v>
      </c>
      <c r="N7395" s="3">
        <f>'Transaction Data'!$F7395*'Transaction Data'!$L7395</f>
        <v>460</v>
      </c>
      <c r="O7395" s="3">
        <f>'Transaction Data'!$N7395-'Transaction Data'!$M7395</f>
        <v>80</v>
      </c>
      <c r="P7395" s="2">
        <f>DATEDIF('Transaction Data'!$D7395,'Transaction Data'!$A7395,"y")</f>
        <v>58</v>
      </c>
      <c r="Q7395" s="2" t="str">
        <f>FLOOR('Transaction Data'!$P7395,15)&amp;"-"&amp;FLOOR('Transaction Data'!$P7395,15)+14</f>
        <v>45-59</v>
      </c>
      <c r="R7395" s="2" t="str">
        <f>IF('Transaction Data'!$L7395&lt;=10,"Less Expensive","Expensive")</f>
        <v>Expensive</v>
      </c>
      <c r="S7395" s="4">
        <f>WEEKDAY('Transaction Data'!$A7395)</f>
        <v>2</v>
      </c>
      <c r="T7395" s="2" t="str">
        <f>IF(WEEKDAY('Transaction Data'!$A7395,2)&lt;6,"Weekday","Weekend")</f>
        <v>Weekday</v>
      </c>
    </row>
    <row r="7396" ht="15.75" customHeight="1">
      <c r="A7396" s="1">
        <v>45328.0</v>
      </c>
      <c r="B7396" s="2" t="s">
        <v>6801</v>
      </c>
      <c r="C7396" s="2" t="s">
        <v>72</v>
      </c>
      <c r="D7396" s="1">
        <v>25825.0</v>
      </c>
      <c r="E7396" s="2" t="s">
        <v>22</v>
      </c>
      <c r="F7396" s="2">
        <v>162.0</v>
      </c>
      <c r="G7396" s="2" t="s">
        <v>38</v>
      </c>
      <c r="H7396" s="2" t="s">
        <v>49</v>
      </c>
      <c r="I7396" s="2" t="s">
        <v>25</v>
      </c>
      <c r="J7396" s="2" t="str">
        <f t="array" ref="J7396">XLOOKUP('Transaction Data'!$G7396,Product_Code,Biscuit_Brand)</f>
        <v>Ginger Snaps</v>
      </c>
      <c r="K7396" s="2">
        <f t="array" ref="K7396">XLOOKUP('Transaction Data'!$G7396,Product_Code,Cost)</f>
        <v>14</v>
      </c>
      <c r="L7396" s="2">
        <f t="array" ref="L7396">XLOOKUP('Transaction Data'!$G7396,Product_Code,Unit_Price)</f>
        <v>28</v>
      </c>
      <c r="M7396" s="3">
        <f>'Transaction Data'!$F7396*'Transaction Data'!$K7396</f>
        <v>2268</v>
      </c>
      <c r="N7396" s="3">
        <f>'Transaction Data'!$F7396*'Transaction Data'!$L7396</f>
        <v>4536</v>
      </c>
      <c r="O7396" s="3">
        <f>'Transaction Data'!$N7396-'Transaction Data'!$M7396</f>
        <v>2268</v>
      </c>
      <c r="P7396" s="2">
        <f>DATEDIF('Transaction Data'!$D7396,'Transaction Data'!$A7396,"y")</f>
        <v>53</v>
      </c>
      <c r="Q7396" s="2" t="str">
        <f>FLOOR('Transaction Data'!$P7396,15)&amp;"-"&amp;FLOOR('Transaction Data'!$P7396,15)+14</f>
        <v>45-59</v>
      </c>
      <c r="R7396" s="2" t="str">
        <f>IF('Transaction Data'!$L7396&lt;=10,"Less Expensive","Expensive")</f>
        <v>Expensive</v>
      </c>
      <c r="S7396" s="4">
        <f>WEEKDAY('Transaction Data'!$A7396)</f>
        <v>3</v>
      </c>
      <c r="T7396" s="2" t="str">
        <f>IF(WEEKDAY('Transaction Data'!$A7396,2)&lt;6,"Weekday","Weekend")</f>
        <v>Weekday</v>
      </c>
    </row>
    <row r="7397" ht="15.75" customHeight="1">
      <c r="A7397" s="1">
        <v>45488.0</v>
      </c>
      <c r="B7397" s="2" t="s">
        <v>6802</v>
      </c>
      <c r="C7397" s="2" t="s">
        <v>54</v>
      </c>
      <c r="D7397" s="1">
        <v>24412.0</v>
      </c>
      <c r="E7397" s="2" t="s">
        <v>63</v>
      </c>
      <c r="F7397" s="2">
        <v>355.0</v>
      </c>
      <c r="G7397" s="2" t="s">
        <v>55</v>
      </c>
      <c r="H7397" s="2" t="s">
        <v>52</v>
      </c>
      <c r="I7397" s="2" t="s">
        <v>25</v>
      </c>
      <c r="J7397" s="2" t="str">
        <f t="array" ref="J7397">XLOOKUP('Transaction Data'!$G7397,Product_Code,Biscuit_Brand)</f>
        <v>Vanilla Wafers</v>
      </c>
      <c r="K7397" s="2">
        <f t="array" ref="K7397">XLOOKUP('Transaction Data'!$G7397,Product_Code,Cost)</f>
        <v>18</v>
      </c>
      <c r="L7397" s="2">
        <f t="array" ref="L7397">XLOOKUP('Transaction Data'!$G7397,Product_Code,Unit_Price)</f>
        <v>36</v>
      </c>
      <c r="M7397" s="3">
        <f>'Transaction Data'!$F7397*'Transaction Data'!$K7397</f>
        <v>6390</v>
      </c>
      <c r="N7397" s="3">
        <f>'Transaction Data'!$F7397*'Transaction Data'!$L7397</f>
        <v>12780</v>
      </c>
      <c r="O7397" s="3">
        <f>'Transaction Data'!$N7397-'Transaction Data'!$M7397</f>
        <v>6390</v>
      </c>
      <c r="P7397" s="2">
        <f>DATEDIF('Transaction Data'!$D7397,'Transaction Data'!$A7397,"y")</f>
        <v>57</v>
      </c>
      <c r="Q7397" s="2" t="str">
        <f>FLOOR('Transaction Data'!$P7397,15)&amp;"-"&amp;FLOOR('Transaction Data'!$P7397,15)+14</f>
        <v>45-59</v>
      </c>
      <c r="R7397" s="2" t="str">
        <f>IF('Transaction Data'!$L7397&lt;=10,"Less Expensive","Expensive")</f>
        <v>Expensive</v>
      </c>
      <c r="S7397" s="4">
        <f>WEEKDAY('Transaction Data'!$A7397)</f>
        <v>2</v>
      </c>
      <c r="T7397" s="2" t="str">
        <f>IF(WEEKDAY('Transaction Data'!$A7397,2)&lt;6,"Weekday","Weekend")</f>
        <v>Weekday</v>
      </c>
    </row>
    <row r="7398" ht="15.75" customHeight="1">
      <c r="A7398" s="1">
        <v>45495.0</v>
      </c>
      <c r="B7398" s="2" t="s">
        <v>6803</v>
      </c>
      <c r="C7398" s="2" t="s">
        <v>21</v>
      </c>
      <c r="D7398" s="1">
        <v>38346.0</v>
      </c>
      <c r="E7398" s="2" t="s">
        <v>27</v>
      </c>
      <c r="F7398" s="2">
        <v>304.0</v>
      </c>
      <c r="G7398" s="2" t="s">
        <v>44</v>
      </c>
      <c r="H7398" s="2" t="s">
        <v>49</v>
      </c>
      <c r="I7398" s="2" t="s">
        <v>25</v>
      </c>
      <c r="J7398" s="2" t="str">
        <f t="array" ref="J7398">XLOOKUP('Transaction Data'!$G7398,Product_Code,Biscuit_Brand)</f>
        <v>Butter Crunch</v>
      </c>
      <c r="K7398" s="2">
        <f t="array" ref="K7398">XLOOKUP('Transaction Data'!$G7398,Product_Code,Cost)</f>
        <v>10</v>
      </c>
      <c r="L7398" s="2">
        <f t="array" ref="L7398">XLOOKUP('Transaction Data'!$G7398,Product_Code,Unit_Price)</f>
        <v>11</v>
      </c>
      <c r="M7398" s="3">
        <f>'Transaction Data'!$F7398*'Transaction Data'!$K7398</f>
        <v>3040</v>
      </c>
      <c r="N7398" s="3">
        <f>'Transaction Data'!$F7398*'Transaction Data'!$L7398</f>
        <v>3344</v>
      </c>
      <c r="O7398" s="3">
        <f>'Transaction Data'!$N7398-'Transaction Data'!$M7398</f>
        <v>304</v>
      </c>
      <c r="P7398" s="2">
        <f>DATEDIF('Transaction Data'!$D7398,'Transaction Data'!$A7398,"y")</f>
        <v>19</v>
      </c>
      <c r="Q7398" s="2" t="str">
        <f>FLOOR('Transaction Data'!$P7398,15)&amp;"-"&amp;FLOOR('Transaction Data'!$P7398,15)+14</f>
        <v>15-29</v>
      </c>
      <c r="R7398" s="2" t="str">
        <f>IF('Transaction Data'!$L7398&lt;=10,"Less Expensive","Expensive")</f>
        <v>Expensive</v>
      </c>
      <c r="S7398" s="4">
        <f>WEEKDAY('Transaction Data'!$A7398)</f>
        <v>2</v>
      </c>
      <c r="T7398" s="2" t="str">
        <f>IF(WEEKDAY('Transaction Data'!$A7398,2)&lt;6,"Weekday","Weekend")</f>
        <v>Weekday</v>
      </c>
    </row>
    <row r="7399" ht="15.75" customHeight="1">
      <c r="A7399" s="1">
        <v>45396.0</v>
      </c>
      <c r="B7399" s="2" t="s">
        <v>6804</v>
      </c>
      <c r="C7399" s="2" t="s">
        <v>51</v>
      </c>
      <c r="D7399" s="1">
        <v>22844.0</v>
      </c>
      <c r="E7399" s="2" t="s">
        <v>22</v>
      </c>
      <c r="F7399" s="2">
        <v>159.0</v>
      </c>
      <c r="G7399" s="2" t="s">
        <v>33</v>
      </c>
      <c r="H7399" s="2" t="s">
        <v>52</v>
      </c>
      <c r="I7399" s="2" t="s">
        <v>25</v>
      </c>
      <c r="J7399" s="2" t="str">
        <f t="array" ref="J7399">XLOOKUP('Transaction Data'!$G7399,Product_Code,Biscuit_Brand)</f>
        <v>Caramel Biscuits</v>
      </c>
      <c r="K7399" s="2">
        <f t="array" ref="K7399">XLOOKUP('Transaction Data'!$G7399,Product_Code,Cost)</f>
        <v>18</v>
      </c>
      <c r="L7399" s="2">
        <f t="array" ref="L7399">XLOOKUP('Transaction Data'!$G7399,Product_Code,Unit_Price)</f>
        <v>22</v>
      </c>
      <c r="M7399" s="3">
        <f>'Transaction Data'!$F7399*'Transaction Data'!$K7399</f>
        <v>2862</v>
      </c>
      <c r="N7399" s="3">
        <f>'Transaction Data'!$F7399*'Transaction Data'!$L7399</f>
        <v>3498</v>
      </c>
      <c r="O7399" s="3">
        <f>'Transaction Data'!$N7399-'Transaction Data'!$M7399</f>
        <v>636</v>
      </c>
      <c r="P7399" s="2">
        <f>DATEDIF('Transaction Data'!$D7399,'Transaction Data'!$A7399,"y")</f>
        <v>61</v>
      </c>
      <c r="Q7399" s="2" t="str">
        <f>FLOOR('Transaction Data'!$P7399,15)&amp;"-"&amp;FLOOR('Transaction Data'!$P7399,15)+14</f>
        <v>60-74</v>
      </c>
      <c r="R7399" s="2" t="str">
        <f>IF('Transaction Data'!$L7399&lt;=10,"Less Expensive","Expensive")</f>
        <v>Expensive</v>
      </c>
      <c r="S7399" s="4">
        <f>WEEKDAY('Transaction Data'!$A7399)</f>
        <v>1</v>
      </c>
      <c r="T7399" s="2" t="str">
        <f>IF(WEEKDAY('Transaction Data'!$A7399,2)&lt;6,"Weekday","Weekend")</f>
        <v>Weekend</v>
      </c>
    </row>
    <row r="7400" ht="15.75" customHeight="1">
      <c r="A7400" s="1">
        <v>45424.0</v>
      </c>
      <c r="B7400" s="2" t="s">
        <v>4535</v>
      </c>
      <c r="C7400" s="2" t="s">
        <v>78</v>
      </c>
      <c r="D7400" s="1">
        <v>29780.0</v>
      </c>
      <c r="E7400" s="2" t="s">
        <v>22</v>
      </c>
      <c r="F7400" s="2">
        <v>328.0</v>
      </c>
      <c r="G7400" s="2" t="s">
        <v>38</v>
      </c>
      <c r="H7400" s="2" t="s">
        <v>34</v>
      </c>
      <c r="I7400" s="2" t="s">
        <v>25</v>
      </c>
      <c r="J7400" s="2" t="str">
        <f t="array" ref="J7400">XLOOKUP('Transaction Data'!$G7400,Product_Code,Biscuit_Brand)</f>
        <v>Ginger Snaps</v>
      </c>
      <c r="K7400" s="2">
        <f t="array" ref="K7400">XLOOKUP('Transaction Data'!$G7400,Product_Code,Cost)</f>
        <v>14</v>
      </c>
      <c r="L7400" s="2">
        <f t="array" ref="L7400">XLOOKUP('Transaction Data'!$G7400,Product_Code,Unit_Price)</f>
        <v>28</v>
      </c>
      <c r="M7400" s="3">
        <f>'Transaction Data'!$F7400*'Transaction Data'!$K7400</f>
        <v>4592</v>
      </c>
      <c r="N7400" s="3">
        <f>'Transaction Data'!$F7400*'Transaction Data'!$L7400</f>
        <v>9184</v>
      </c>
      <c r="O7400" s="3">
        <f>'Transaction Data'!$N7400-'Transaction Data'!$M7400</f>
        <v>4592</v>
      </c>
      <c r="P7400" s="2">
        <f>DATEDIF('Transaction Data'!$D7400,'Transaction Data'!$A7400,"y")</f>
        <v>42</v>
      </c>
      <c r="Q7400" s="2" t="str">
        <f>FLOOR('Transaction Data'!$P7400,15)&amp;"-"&amp;FLOOR('Transaction Data'!$P7400,15)+14</f>
        <v>30-44</v>
      </c>
      <c r="R7400" s="2" t="str">
        <f>IF('Transaction Data'!$L7400&lt;=10,"Less Expensive","Expensive")</f>
        <v>Expensive</v>
      </c>
      <c r="S7400" s="4">
        <f>WEEKDAY('Transaction Data'!$A7400)</f>
        <v>1</v>
      </c>
      <c r="T7400" s="2" t="str">
        <f>IF(WEEKDAY('Transaction Data'!$A7400,2)&lt;6,"Weekday","Weekend")</f>
        <v>Weekend</v>
      </c>
    </row>
    <row r="7401" ht="15.75" customHeight="1">
      <c r="A7401" s="1">
        <v>45411.0</v>
      </c>
      <c r="B7401" s="2" t="s">
        <v>6805</v>
      </c>
      <c r="C7401" s="2" t="s">
        <v>41</v>
      </c>
      <c r="D7401" s="1">
        <v>18227.0</v>
      </c>
      <c r="E7401" s="2" t="s">
        <v>22</v>
      </c>
      <c r="F7401" s="2">
        <v>113.0</v>
      </c>
      <c r="G7401" s="2" t="s">
        <v>33</v>
      </c>
      <c r="H7401" s="2" t="s">
        <v>34</v>
      </c>
      <c r="I7401" s="2" t="s">
        <v>25</v>
      </c>
      <c r="J7401" s="2" t="str">
        <f t="array" ref="J7401">XLOOKUP('Transaction Data'!$G7401,Product_Code,Biscuit_Brand)</f>
        <v>Caramel Biscuits</v>
      </c>
      <c r="K7401" s="2">
        <f t="array" ref="K7401">XLOOKUP('Transaction Data'!$G7401,Product_Code,Cost)</f>
        <v>18</v>
      </c>
      <c r="L7401" s="2">
        <f t="array" ref="L7401">XLOOKUP('Transaction Data'!$G7401,Product_Code,Unit_Price)</f>
        <v>22</v>
      </c>
      <c r="M7401" s="3">
        <f>'Transaction Data'!$F7401*'Transaction Data'!$K7401</f>
        <v>2034</v>
      </c>
      <c r="N7401" s="3">
        <f>'Transaction Data'!$F7401*'Transaction Data'!$L7401</f>
        <v>2486</v>
      </c>
      <c r="O7401" s="3">
        <f>'Transaction Data'!$N7401-'Transaction Data'!$M7401</f>
        <v>452</v>
      </c>
      <c r="P7401" s="2">
        <f>DATEDIF('Transaction Data'!$D7401,'Transaction Data'!$A7401,"y")</f>
        <v>74</v>
      </c>
      <c r="Q7401" s="2" t="str">
        <f>FLOOR('Transaction Data'!$P7401,15)&amp;"-"&amp;FLOOR('Transaction Data'!$P7401,15)+14</f>
        <v>60-74</v>
      </c>
      <c r="R7401" s="2" t="str">
        <f>IF('Transaction Data'!$L7401&lt;=10,"Less Expensive","Expensive")</f>
        <v>Expensive</v>
      </c>
      <c r="S7401" s="4">
        <f>WEEKDAY('Transaction Data'!$A7401)</f>
        <v>2</v>
      </c>
      <c r="T7401" s="2" t="str">
        <f>IF(WEEKDAY('Transaction Data'!$A7401,2)&lt;6,"Weekday","Weekend")</f>
        <v>Weekday</v>
      </c>
    </row>
    <row r="7402" ht="15.75" customHeight="1">
      <c r="A7402" s="1">
        <v>45382.0</v>
      </c>
      <c r="B7402" s="2" t="s">
        <v>6806</v>
      </c>
      <c r="C7402" s="2" t="s">
        <v>65</v>
      </c>
      <c r="D7402" s="1">
        <v>25729.0</v>
      </c>
      <c r="E7402" s="2" t="s">
        <v>37</v>
      </c>
      <c r="F7402" s="2">
        <v>155.0</v>
      </c>
      <c r="G7402" s="2" t="s">
        <v>33</v>
      </c>
      <c r="H7402" s="2" t="s">
        <v>39</v>
      </c>
      <c r="I7402" s="2" t="s">
        <v>25</v>
      </c>
      <c r="J7402" s="2" t="str">
        <f t="array" ref="J7402">XLOOKUP('Transaction Data'!$G7402,Product_Code,Biscuit_Brand)</f>
        <v>Caramel Biscuits</v>
      </c>
      <c r="K7402" s="2">
        <f t="array" ref="K7402">XLOOKUP('Transaction Data'!$G7402,Product_Code,Cost)</f>
        <v>18</v>
      </c>
      <c r="L7402" s="2">
        <f t="array" ref="L7402">XLOOKUP('Transaction Data'!$G7402,Product_Code,Unit_Price)</f>
        <v>22</v>
      </c>
      <c r="M7402" s="3">
        <f>'Transaction Data'!$F7402*'Transaction Data'!$K7402</f>
        <v>2790</v>
      </c>
      <c r="N7402" s="3">
        <f>'Transaction Data'!$F7402*'Transaction Data'!$L7402</f>
        <v>3410</v>
      </c>
      <c r="O7402" s="3">
        <f>'Transaction Data'!$N7402-'Transaction Data'!$M7402</f>
        <v>620</v>
      </c>
      <c r="P7402" s="2">
        <f>DATEDIF('Transaction Data'!$D7402,'Transaction Data'!$A7402,"y")</f>
        <v>53</v>
      </c>
      <c r="Q7402" s="2" t="str">
        <f>FLOOR('Transaction Data'!$P7402,15)&amp;"-"&amp;FLOOR('Transaction Data'!$P7402,15)+14</f>
        <v>45-59</v>
      </c>
      <c r="R7402" s="2" t="str">
        <f>IF('Transaction Data'!$L7402&lt;=10,"Less Expensive","Expensive")</f>
        <v>Expensive</v>
      </c>
      <c r="S7402" s="4">
        <f>WEEKDAY('Transaction Data'!$A7402)</f>
        <v>1</v>
      </c>
      <c r="T7402" s="2" t="str">
        <f>IF(WEEKDAY('Transaction Data'!$A7402,2)&lt;6,"Weekday","Weekend")</f>
        <v>Weekend</v>
      </c>
    </row>
    <row r="7403" ht="15.75" customHeight="1">
      <c r="A7403" s="1">
        <v>45481.0</v>
      </c>
      <c r="B7403" s="2" t="s">
        <v>528</v>
      </c>
      <c r="C7403" s="2" t="s">
        <v>78</v>
      </c>
      <c r="D7403" s="1">
        <v>38594.0</v>
      </c>
      <c r="E7403" s="2" t="s">
        <v>22</v>
      </c>
      <c r="F7403" s="2">
        <v>426.0</v>
      </c>
      <c r="G7403" s="2" t="s">
        <v>60</v>
      </c>
      <c r="H7403" s="2" t="s">
        <v>42</v>
      </c>
      <c r="I7403" s="2" t="s">
        <v>25</v>
      </c>
      <c r="J7403" s="2" t="str">
        <f t="array" ref="J7403">XLOOKUP('Transaction Data'!$G7403,Product_Code,Biscuit_Brand)</f>
        <v>Peanut Butter Bites</v>
      </c>
      <c r="K7403" s="2">
        <f t="array" ref="K7403">XLOOKUP('Transaction Data'!$G7403,Product_Code,Cost)</f>
        <v>5</v>
      </c>
      <c r="L7403" s="2">
        <f t="array" ref="L7403">XLOOKUP('Transaction Data'!$G7403,Product_Code,Unit_Price)</f>
        <v>7</v>
      </c>
      <c r="M7403" s="3">
        <f>'Transaction Data'!$F7403*'Transaction Data'!$K7403</f>
        <v>2130</v>
      </c>
      <c r="N7403" s="3">
        <f>'Transaction Data'!$F7403*'Transaction Data'!$L7403</f>
        <v>2982</v>
      </c>
      <c r="O7403" s="3">
        <f>'Transaction Data'!$N7403-'Transaction Data'!$M7403</f>
        <v>852</v>
      </c>
      <c r="P7403" s="2">
        <f>DATEDIF('Transaction Data'!$D7403,'Transaction Data'!$A7403,"y")</f>
        <v>18</v>
      </c>
      <c r="Q7403" s="2" t="str">
        <f>FLOOR('Transaction Data'!$P7403,15)&amp;"-"&amp;FLOOR('Transaction Data'!$P7403,15)+14</f>
        <v>15-29</v>
      </c>
      <c r="R7403" s="2" t="str">
        <f>IF('Transaction Data'!$L7403&lt;=10,"Less Expensive","Expensive")</f>
        <v>Less Expensive</v>
      </c>
      <c r="S7403" s="4">
        <f>WEEKDAY('Transaction Data'!$A7403)</f>
        <v>2</v>
      </c>
      <c r="T7403" s="2" t="str">
        <f>IF(WEEKDAY('Transaction Data'!$A7403,2)&lt;6,"Weekday","Weekend")</f>
        <v>Weekday</v>
      </c>
    </row>
    <row r="7404" ht="15.75" customHeight="1">
      <c r="A7404" s="1">
        <v>45425.0</v>
      </c>
      <c r="B7404" s="2" t="s">
        <v>6807</v>
      </c>
      <c r="C7404" s="2" t="s">
        <v>41</v>
      </c>
      <c r="D7404" s="1">
        <v>21931.0</v>
      </c>
      <c r="E7404" s="2" t="s">
        <v>63</v>
      </c>
      <c r="F7404" s="2">
        <v>246.0</v>
      </c>
      <c r="G7404" s="2" t="s">
        <v>61</v>
      </c>
      <c r="H7404" s="2" t="s">
        <v>45</v>
      </c>
      <c r="I7404" s="2" t="s">
        <v>30</v>
      </c>
      <c r="J7404" s="2" t="str">
        <f t="array" ref="J7404">XLOOKUP('Transaction Data'!$G7404,Product_Code,Biscuit_Brand)</f>
        <v>Choco Delight</v>
      </c>
      <c r="K7404" s="2">
        <f t="array" ref="K7404">XLOOKUP('Transaction Data'!$G7404,Product_Code,Cost)</f>
        <v>3</v>
      </c>
      <c r="L7404" s="2">
        <f t="array" ref="L7404">XLOOKUP('Transaction Data'!$G7404,Product_Code,Unit_Price)</f>
        <v>5</v>
      </c>
      <c r="M7404" s="3">
        <f>'Transaction Data'!$F7404*'Transaction Data'!$K7404</f>
        <v>738</v>
      </c>
      <c r="N7404" s="3">
        <f>'Transaction Data'!$F7404*'Transaction Data'!$L7404</f>
        <v>1230</v>
      </c>
      <c r="O7404" s="3">
        <f>'Transaction Data'!$N7404-'Transaction Data'!$M7404</f>
        <v>492</v>
      </c>
      <c r="P7404" s="2">
        <f>DATEDIF('Transaction Data'!$D7404,'Transaction Data'!$A7404,"y")</f>
        <v>64</v>
      </c>
      <c r="Q7404" s="2" t="str">
        <f>FLOOR('Transaction Data'!$P7404,15)&amp;"-"&amp;FLOOR('Transaction Data'!$P7404,15)+14</f>
        <v>60-74</v>
      </c>
      <c r="R7404" s="2" t="str">
        <f>IF('Transaction Data'!$L7404&lt;=10,"Less Expensive","Expensive")</f>
        <v>Less Expensive</v>
      </c>
      <c r="S7404" s="4">
        <f>WEEKDAY('Transaction Data'!$A7404)</f>
        <v>2</v>
      </c>
      <c r="T7404" s="2" t="str">
        <f>IF(WEEKDAY('Transaction Data'!$A7404,2)&lt;6,"Weekday","Weekend")</f>
        <v>Weekday</v>
      </c>
    </row>
    <row r="7405" ht="15.75" customHeight="1">
      <c r="A7405" s="1">
        <v>45500.0</v>
      </c>
      <c r="B7405" s="2" t="s">
        <v>6808</v>
      </c>
      <c r="C7405" s="2" t="s">
        <v>47</v>
      </c>
      <c r="D7405" s="1">
        <v>18147.0</v>
      </c>
      <c r="E7405" s="2" t="s">
        <v>27</v>
      </c>
      <c r="F7405" s="2">
        <v>221.0</v>
      </c>
      <c r="G7405" s="2" t="s">
        <v>28</v>
      </c>
      <c r="H7405" s="2" t="s">
        <v>49</v>
      </c>
      <c r="I7405" s="2" t="s">
        <v>25</v>
      </c>
      <c r="J7405" s="2" t="str">
        <f t="array" ref="J7405">XLOOKUP('Transaction Data'!$G7405,Product_Code,Biscuit_Brand)</f>
        <v>Shortbread</v>
      </c>
      <c r="K7405" s="2">
        <f t="array" ref="K7405">XLOOKUP('Transaction Data'!$G7405,Product_Code,Cost)</f>
        <v>10</v>
      </c>
      <c r="L7405" s="2">
        <f t="array" ref="L7405">XLOOKUP('Transaction Data'!$G7405,Product_Code,Unit_Price)</f>
        <v>45</v>
      </c>
      <c r="M7405" s="3">
        <f>'Transaction Data'!$F7405*'Transaction Data'!$K7405</f>
        <v>2210</v>
      </c>
      <c r="N7405" s="3">
        <f>'Transaction Data'!$F7405*'Transaction Data'!$L7405</f>
        <v>9945</v>
      </c>
      <c r="O7405" s="3">
        <f>'Transaction Data'!$N7405-'Transaction Data'!$M7405</f>
        <v>7735</v>
      </c>
      <c r="P7405" s="2">
        <f>DATEDIF('Transaction Data'!$D7405,'Transaction Data'!$A7405,"y")</f>
        <v>74</v>
      </c>
      <c r="Q7405" s="2" t="str">
        <f>FLOOR('Transaction Data'!$P7405,15)&amp;"-"&amp;FLOOR('Transaction Data'!$P7405,15)+14</f>
        <v>60-74</v>
      </c>
      <c r="R7405" s="2" t="str">
        <f>IF('Transaction Data'!$L7405&lt;=10,"Less Expensive","Expensive")</f>
        <v>Expensive</v>
      </c>
      <c r="S7405" s="4">
        <f>WEEKDAY('Transaction Data'!$A7405)</f>
        <v>7</v>
      </c>
      <c r="T7405" s="2" t="str">
        <f>IF(WEEKDAY('Transaction Data'!$A7405,2)&lt;6,"Weekday","Weekend")</f>
        <v>Weekend</v>
      </c>
    </row>
    <row r="7406" ht="15.75" customHeight="1">
      <c r="A7406" s="1">
        <v>45471.0</v>
      </c>
      <c r="B7406" s="2" t="s">
        <v>6809</v>
      </c>
      <c r="C7406" s="2" t="s">
        <v>69</v>
      </c>
      <c r="D7406" s="1">
        <v>27029.0</v>
      </c>
      <c r="E7406" s="2" t="s">
        <v>63</v>
      </c>
      <c r="F7406" s="2">
        <v>126.0</v>
      </c>
      <c r="G7406" s="2" t="s">
        <v>57</v>
      </c>
      <c r="H7406" s="2" t="s">
        <v>52</v>
      </c>
      <c r="I7406" s="2" t="s">
        <v>25</v>
      </c>
      <c r="J7406" s="2" t="str">
        <f t="array" ref="J7406">XLOOKUP('Transaction Data'!$G7406,Product_Code,Biscuit_Brand)</f>
        <v>Oatmeal Cookies</v>
      </c>
      <c r="K7406" s="2">
        <f t="array" ref="K7406">XLOOKUP('Transaction Data'!$G7406,Product_Code,Cost)</f>
        <v>19</v>
      </c>
      <c r="L7406" s="2">
        <f t="array" ref="L7406">XLOOKUP('Transaction Data'!$G7406,Product_Code,Unit_Price)</f>
        <v>23</v>
      </c>
      <c r="M7406" s="3">
        <f>'Transaction Data'!$F7406*'Transaction Data'!$K7406</f>
        <v>2394</v>
      </c>
      <c r="N7406" s="3">
        <f>'Transaction Data'!$F7406*'Transaction Data'!$L7406</f>
        <v>2898</v>
      </c>
      <c r="O7406" s="3">
        <f>'Transaction Data'!$N7406-'Transaction Data'!$M7406</f>
        <v>504</v>
      </c>
      <c r="P7406" s="2">
        <f>DATEDIF('Transaction Data'!$D7406,'Transaction Data'!$A7406,"y")</f>
        <v>50</v>
      </c>
      <c r="Q7406" s="2" t="str">
        <f>FLOOR('Transaction Data'!$P7406,15)&amp;"-"&amp;FLOOR('Transaction Data'!$P7406,15)+14</f>
        <v>45-59</v>
      </c>
      <c r="R7406" s="2" t="str">
        <f>IF('Transaction Data'!$L7406&lt;=10,"Less Expensive","Expensive")</f>
        <v>Expensive</v>
      </c>
      <c r="S7406" s="4">
        <f>WEEKDAY('Transaction Data'!$A7406)</f>
        <v>6</v>
      </c>
      <c r="T7406" s="2" t="str">
        <f>IF(WEEKDAY('Transaction Data'!$A7406,2)&lt;6,"Weekday","Weekend")</f>
        <v>Weekday</v>
      </c>
    </row>
    <row r="7407" ht="15.75" customHeight="1">
      <c r="A7407" s="1">
        <v>45485.0</v>
      </c>
      <c r="B7407" s="2" t="s">
        <v>6810</v>
      </c>
      <c r="C7407" s="2" t="s">
        <v>54</v>
      </c>
      <c r="D7407" s="1">
        <v>37521.0</v>
      </c>
      <c r="E7407" s="2" t="s">
        <v>63</v>
      </c>
      <c r="F7407" s="2">
        <v>409.0</v>
      </c>
      <c r="G7407" s="2" t="s">
        <v>38</v>
      </c>
      <c r="H7407" s="2" t="s">
        <v>49</v>
      </c>
      <c r="I7407" s="2" t="s">
        <v>25</v>
      </c>
      <c r="J7407" s="2" t="str">
        <f t="array" ref="J7407">XLOOKUP('Transaction Data'!$G7407,Product_Code,Biscuit_Brand)</f>
        <v>Ginger Snaps</v>
      </c>
      <c r="K7407" s="2">
        <f t="array" ref="K7407">XLOOKUP('Transaction Data'!$G7407,Product_Code,Cost)</f>
        <v>14</v>
      </c>
      <c r="L7407" s="2">
        <f t="array" ref="L7407">XLOOKUP('Transaction Data'!$G7407,Product_Code,Unit_Price)</f>
        <v>28</v>
      </c>
      <c r="M7407" s="3">
        <f>'Transaction Data'!$F7407*'Transaction Data'!$K7407</f>
        <v>5726</v>
      </c>
      <c r="N7407" s="3">
        <f>'Transaction Data'!$F7407*'Transaction Data'!$L7407</f>
        <v>11452</v>
      </c>
      <c r="O7407" s="3">
        <f>'Transaction Data'!$N7407-'Transaction Data'!$M7407</f>
        <v>5726</v>
      </c>
      <c r="P7407" s="2">
        <f>DATEDIF('Transaction Data'!$D7407,'Transaction Data'!$A7407,"y")</f>
        <v>21</v>
      </c>
      <c r="Q7407" s="2" t="str">
        <f>FLOOR('Transaction Data'!$P7407,15)&amp;"-"&amp;FLOOR('Transaction Data'!$P7407,15)+14</f>
        <v>15-29</v>
      </c>
      <c r="R7407" s="2" t="str">
        <f>IF('Transaction Data'!$L7407&lt;=10,"Less Expensive","Expensive")</f>
        <v>Expensive</v>
      </c>
      <c r="S7407" s="4">
        <f>WEEKDAY('Transaction Data'!$A7407)</f>
        <v>6</v>
      </c>
      <c r="T7407" s="2" t="str">
        <f>IF(WEEKDAY('Transaction Data'!$A7407,2)&lt;6,"Weekday","Weekend")</f>
        <v>Weekday</v>
      </c>
    </row>
    <row r="7408" ht="15.75" customHeight="1">
      <c r="A7408" s="1">
        <v>45379.0</v>
      </c>
      <c r="B7408" s="2" t="s">
        <v>6811</v>
      </c>
      <c r="C7408" s="2" t="s">
        <v>41</v>
      </c>
      <c r="D7408" s="1">
        <v>36134.0</v>
      </c>
      <c r="E7408" s="2" t="s">
        <v>37</v>
      </c>
      <c r="F7408" s="2">
        <v>177.0</v>
      </c>
      <c r="G7408" s="2" t="s">
        <v>28</v>
      </c>
      <c r="H7408" s="2" t="s">
        <v>52</v>
      </c>
      <c r="I7408" s="2" t="s">
        <v>25</v>
      </c>
      <c r="J7408" s="2" t="str">
        <f t="array" ref="J7408">XLOOKUP('Transaction Data'!$G7408,Product_Code,Biscuit_Brand)</f>
        <v>Shortbread</v>
      </c>
      <c r="K7408" s="2">
        <f t="array" ref="K7408">XLOOKUP('Transaction Data'!$G7408,Product_Code,Cost)</f>
        <v>10</v>
      </c>
      <c r="L7408" s="2">
        <f t="array" ref="L7408">XLOOKUP('Transaction Data'!$G7408,Product_Code,Unit_Price)</f>
        <v>45</v>
      </c>
      <c r="M7408" s="3">
        <f>'Transaction Data'!$F7408*'Transaction Data'!$K7408</f>
        <v>1770</v>
      </c>
      <c r="N7408" s="3">
        <f>'Transaction Data'!$F7408*'Transaction Data'!$L7408</f>
        <v>7965</v>
      </c>
      <c r="O7408" s="3">
        <f>'Transaction Data'!$N7408-'Transaction Data'!$M7408</f>
        <v>6195</v>
      </c>
      <c r="P7408" s="2">
        <f>DATEDIF('Transaction Data'!$D7408,'Transaction Data'!$A7408,"y")</f>
        <v>25</v>
      </c>
      <c r="Q7408" s="2" t="str">
        <f>FLOOR('Transaction Data'!$P7408,15)&amp;"-"&amp;FLOOR('Transaction Data'!$P7408,15)+14</f>
        <v>15-29</v>
      </c>
      <c r="R7408" s="2" t="str">
        <f>IF('Transaction Data'!$L7408&lt;=10,"Less Expensive","Expensive")</f>
        <v>Expensive</v>
      </c>
      <c r="S7408" s="4">
        <f>WEEKDAY('Transaction Data'!$A7408)</f>
        <v>5</v>
      </c>
      <c r="T7408" s="2" t="str">
        <f>IF(WEEKDAY('Transaction Data'!$A7408,2)&lt;6,"Weekday","Weekend")</f>
        <v>Weekday</v>
      </c>
    </row>
    <row r="7409" ht="15.75" customHeight="1">
      <c r="A7409" s="1">
        <v>45296.0</v>
      </c>
      <c r="B7409" s="2" t="s">
        <v>6812</v>
      </c>
      <c r="C7409" s="2" t="s">
        <v>47</v>
      </c>
      <c r="D7409" s="1">
        <v>34167.0</v>
      </c>
      <c r="E7409" s="2" t="s">
        <v>22</v>
      </c>
      <c r="F7409" s="2">
        <v>445.0</v>
      </c>
      <c r="G7409" s="2" t="s">
        <v>38</v>
      </c>
      <c r="H7409" s="2" t="s">
        <v>52</v>
      </c>
      <c r="I7409" s="2" t="s">
        <v>25</v>
      </c>
      <c r="J7409" s="2" t="str">
        <f t="array" ref="J7409">XLOOKUP('Transaction Data'!$G7409,Product_Code,Biscuit_Brand)</f>
        <v>Ginger Snaps</v>
      </c>
      <c r="K7409" s="2">
        <f t="array" ref="K7409">XLOOKUP('Transaction Data'!$G7409,Product_Code,Cost)</f>
        <v>14</v>
      </c>
      <c r="L7409" s="2">
        <f t="array" ref="L7409">XLOOKUP('Transaction Data'!$G7409,Product_Code,Unit_Price)</f>
        <v>28</v>
      </c>
      <c r="M7409" s="3">
        <f>'Transaction Data'!$F7409*'Transaction Data'!$K7409</f>
        <v>6230</v>
      </c>
      <c r="N7409" s="3">
        <f>'Transaction Data'!$F7409*'Transaction Data'!$L7409</f>
        <v>12460</v>
      </c>
      <c r="O7409" s="3">
        <f>'Transaction Data'!$N7409-'Transaction Data'!$M7409</f>
        <v>6230</v>
      </c>
      <c r="P7409" s="2">
        <f>DATEDIF('Transaction Data'!$D7409,'Transaction Data'!$A7409,"y")</f>
        <v>30</v>
      </c>
      <c r="Q7409" s="2" t="str">
        <f>FLOOR('Transaction Data'!$P7409,15)&amp;"-"&amp;FLOOR('Transaction Data'!$P7409,15)+14</f>
        <v>30-44</v>
      </c>
      <c r="R7409" s="2" t="str">
        <f>IF('Transaction Data'!$L7409&lt;=10,"Less Expensive","Expensive")</f>
        <v>Expensive</v>
      </c>
      <c r="S7409" s="4">
        <f>WEEKDAY('Transaction Data'!$A7409)</f>
        <v>6</v>
      </c>
      <c r="T7409" s="2" t="str">
        <f>IF(WEEKDAY('Transaction Data'!$A7409,2)&lt;6,"Weekday","Weekend")</f>
        <v>Weekday</v>
      </c>
    </row>
    <row r="7410" ht="15.75" customHeight="1">
      <c r="A7410" s="1">
        <v>45302.0</v>
      </c>
      <c r="B7410" s="2" t="s">
        <v>6813</v>
      </c>
      <c r="C7410" s="2" t="s">
        <v>69</v>
      </c>
      <c r="D7410" s="1">
        <v>20633.0</v>
      </c>
      <c r="E7410" s="2" t="s">
        <v>37</v>
      </c>
      <c r="F7410" s="2">
        <v>311.0</v>
      </c>
      <c r="G7410" s="2" t="s">
        <v>57</v>
      </c>
      <c r="H7410" s="2" t="s">
        <v>45</v>
      </c>
      <c r="I7410" s="2" t="s">
        <v>25</v>
      </c>
      <c r="J7410" s="2" t="str">
        <f t="array" ref="J7410">XLOOKUP('Transaction Data'!$G7410,Product_Code,Biscuit_Brand)</f>
        <v>Oatmeal Cookies</v>
      </c>
      <c r="K7410" s="2">
        <f t="array" ref="K7410">XLOOKUP('Transaction Data'!$G7410,Product_Code,Cost)</f>
        <v>19</v>
      </c>
      <c r="L7410" s="2">
        <f t="array" ref="L7410">XLOOKUP('Transaction Data'!$G7410,Product_Code,Unit_Price)</f>
        <v>23</v>
      </c>
      <c r="M7410" s="3">
        <f>'Transaction Data'!$F7410*'Transaction Data'!$K7410</f>
        <v>5909</v>
      </c>
      <c r="N7410" s="3">
        <f>'Transaction Data'!$F7410*'Transaction Data'!$L7410</f>
        <v>7153</v>
      </c>
      <c r="O7410" s="3">
        <f>'Transaction Data'!$N7410-'Transaction Data'!$M7410</f>
        <v>1244</v>
      </c>
      <c r="P7410" s="2">
        <f>DATEDIF('Transaction Data'!$D7410,'Transaction Data'!$A7410,"y")</f>
        <v>67</v>
      </c>
      <c r="Q7410" s="2" t="str">
        <f>FLOOR('Transaction Data'!$P7410,15)&amp;"-"&amp;FLOOR('Transaction Data'!$P7410,15)+14</f>
        <v>60-74</v>
      </c>
      <c r="R7410" s="2" t="str">
        <f>IF('Transaction Data'!$L7410&lt;=10,"Less Expensive","Expensive")</f>
        <v>Expensive</v>
      </c>
      <c r="S7410" s="4">
        <f>WEEKDAY('Transaction Data'!$A7410)</f>
        <v>5</v>
      </c>
      <c r="T7410" s="2" t="str">
        <f>IF(WEEKDAY('Transaction Data'!$A7410,2)&lt;6,"Weekday","Weekend")</f>
        <v>Weekday</v>
      </c>
    </row>
    <row r="7411" ht="15.75" customHeight="1">
      <c r="A7411" s="1">
        <v>45493.0</v>
      </c>
      <c r="B7411" s="2" t="s">
        <v>6814</v>
      </c>
      <c r="C7411" s="2" t="s">
        <v>21</v>
      </c>
      <c r="D7411" s="1">
        <v>32920.0</v>
      </c>
      <c r="E7411" s="2" t="s">
        <v>22</v>
      </c>
      <c r="F7411" s="2">
        <v>144.0</v>
      </c>
      <c r="G7411" s="2" t="s">
        <v>60</v>
      </c>
      <c r="H7411" s="2" t="s">
        <v>49</v>
      </c>
      <c r="I7411" s="2" t="s">
        <v>25</v>
      </c>
      <c r="J7411" s="2" t="str">
        <f t="array" ref="J7411">XLOOKUP('Transaction Data'!$G7411,Product_Code,Biscuit_Brand)</f>
        <v>Peanut Butter Bites</v>
      </c>
      <c r="K7411" s="2">
        <f t="array" ref="K7411">XLOOKUP('Transaction Data'!$G7411,Product_Code,Cost)</f>
        <v>5</v>
      </c>
      <c r="L7411" s="2">
        <f t="array" ref="L7411">XLOOKUP('Transaction Data'!$G7411,Product_Code,Unit_Price)</f>
        <v>7</v>
      </c>
      <c r="M7411" s="3">
        <f>'Transaction Data'!$F7411*'Transaction Data'!$K7411</f>
        <v>720</v>
      </c>
      <c r="N7411" s="3">
        <f>'Transaction Data'!$F7411*'Transaction Data'!$L7411</f>
        <v>1008</v>
      </c>
      <c r="O7411" s="3">
        <f>'Transaction Data'!$N7411-'Transaction Data'!$M7411</f>
        <v>288</v>
      </c>
      <c r="P7411" s="2">
        <f>DATEDIF('Transaction Data'!$D7411,'Transaction Data'!$A7411,"y")</f>
        <v>34</v>
      </c>
      <c r="Q7411" s="2" t="str">
        <f>FLOOR('Transaction Data'!$P7411,15)&amp;"-"&amp;FLOOR('Transaction Data'!$P7411,15)+14</f>
        <v>30-44</v>
      </c>
      <c r="R7411" s="2" t="str">
        <f>IF('Transaction Data'!$L7411&lt;=10,"Less Expensive","Expensive")</f>
        <v>Less Expensive</v>
      </c>
      <c r="S7411" s="4">
        <f>WEEKDAY('Transaction Data'!$A7411)</f>
        <v>7</v>
      </c>
      <c r="T7411" s="2" t="str">
        <f>IF(WEEKDAY('Transaction Data'!$A7411,2)&lt;6,"Weekday","Weekend")</f>
        <v>Weekend</v>
      </c>
    </row>
    <row r="7412" ht="15.75" customHeight="1">
      <c r="A7412" s="1">
        <v>45343.0</v>
      </c>
      <c r="B7412" s="2" t="s">
        <v>105</v>
      </c>
      <c r="C7412" s="2" t="s">
        <v>47</v>
      </c>
      <c r="D7412" s="1">
        <v>25578.0</v>
      </c>
      <c r="E7412" s="2" t="s">
        <v>63</v>
      </c>
      <c r="F7412" s="2">
        <v>179.0</v>
      </c>
      <c r="G7412" s="2" t="s">
        <v>33</v>
      </c>
      <c r="H7412" s="2" t="s">
        <v>52</v>
      </c>
      <c r="I7412" s="2" t="s">
        <v>25</v>
      </c>
      <c r="J7412" s="2" t="str">
        <f t="array" ref="J7412">XLOOKUP('Transaction Data'!$G7412,Product_Code,Biscuit_Brand)</f>
        <v>Caramel Biscuits</v>
      </c>
      <c r="K7412" s="2">
        <f t="array" ref="K7412">XLOOKUP('Transaction Data'!$G7412,Product_Code,Cost)</f>
        <v>18</v>
      </c>
      <c r="L7412" s="2">
        <f t="array" ref="L7412">XLOOKUP('Transaction Data'!$G7412,Product_Code,Unit_Price)</f>
        <v>22</v>
      </c>
      <c r="M7412" s="3">
        <f>'Transaction Data'!$F7412*'Transaction Data'!$K7412</f>
        <v>3222</v>
      </c>
      <c r="N7412" s="3">
        <f>'Transaction Data'!$F7412*'Transaction Data'!$L7412</f>
        <v>3938</v>
      </c>
      <c r="O7412" s="3">
        <f>'Transaction Data'!$N7412-'Transaction Data'!$M7412</f>
        <v>716</v>
      </c>
      <c r="P7412" s="2">
        <f>DATEDIF('Transaction Data'!$D7412,'Transaction Data'!$A7412,"y")</f>
        <v>54</v>
      </c>
      <c r="Q7412" s="2" t="str">
        <f>FLOOR('Transaction Data'!$P7412,15)&amp;"-"&amp;FLOOR('Transaction Data'!$P7412,15)+14</f>
        <v>45-59</v>
      </c>
      <c r="R7412" s="2" t="str">
        <f>IF('Transaction Data'!$L7412&lt;=10,"Less Expensive","Expensive")</f>
        <v>Expensive</v>
      </c>
      <c r="S7412" s="4">
        <f>WEEKDAY('Transaction Data'!$A7412)</f>
        <v>4</v>
      </c>
      <c r="T7412" s="2" t="str">
        <f>IF(WEEKDAY('Transaction Data'!$A7412,2)&lt;6,"Weekday","Weekend")</f>
        <v>Weekday</v>
      </c>
    </row>
    <row r="7413" ht="15.75" customHeight="1">
      <c r="A7413" s="1">
        <v>45312.0</v>
      </c>
      <c r="B7413" s="2" t="s">
        <v>6815</v>
      </c>
      <c r="C7413" s="2" t="s">
        <v>72</v>
      </c>
      <c r="D7413" s="1">
        <v>23255.0</v>
      </c>
      <c r="E7413" s="2" t="s">
        <v>22</v>
      </c>
      <c r="F7413" s="2">
        <v>354.0</v>
      </c>
      <c r="G7413" s="2" t="s">
        <v>57</v>
      </c>
      <c r="H7413" s="2" t="s">
        <v>49</v>
      </c>
      <c r="I7413" s="2" t="s">
        <v>25</v>
      </c>
      <c r="J7413" s="2" t="str">
        <f t="array" ref="J7413">XLOOKUP('Transaction Data'!$G7413,Product_Code,Biscuit_Brand)</f>
        <v>Oatmeal Cookies</v>
      </c>
      <c r="K7413" s="2">
        <f t="array" ref="K7413">XLOOKUP('Transaction Data'!$G7413,Product_Code,Cost)</f>
        <v>19</v>
      </c>
      <c r="L7413" s="2">
        <f t="array" ref="L7413">XLOOKUP('Transaction Data'!$G7413,Product_Code,Unit_Price)</f>
        <v>23</v>
      </c>
      <c r="M7413" s="3">
        <f>'Transaction Data'!$F7413*'Transaction Data'!$K7413</f>
        <v>6726</v>
      </c>
      <c r="N7413" s="3">
        <f>'Transaction Data'!$F7413*'Transaction Data'!$L7413</f>
        <v>8142</v>
      </c>
      <c r="O7413" s="3">
        <f>'Transaction Data'!$N7413-'Transaction Data'!$M7413</f>
        <v>1416</v>
      </c>
      <c r="P7413" s="2">
        <f>DATEDIF('Transaction Data'!$D7413,'Transaction Data'!$A7413,"y")</f>
        <v>60</v>
      </c>
      <c r="Q7413" s="2" t="str">
        <f>FLOOR('Transaction Data'!$P7413,15)&amp;"-"&amp;FLOOR('Transaction Data'!$P7413,15)+14</f>
        <v>60-74</v>
      </c>
      <c r="R7413" s="2" t="str">
        <f>IF('Transaction Data'!$L7413&lt;=10,"Less Expensive","Expensive")</f>
        <v>Expensive</v>
      </c>
      <c r="S7413" s="4">
        <f>WEEKDAY('Transaction Data'!$A7413)</f>
        <v>1</v>
      </c>
      <c r="T7413" s="2" t="str">
        <f>IF(WEEKDAY('Transaction Data'!$A7413,2)&lt;6,"Weekday","Weekend")</f>
        <v>Weekend</v>
      </c>
    </row>
    <row r="7414" ht="15.75" customHeight="1">
      <c r="A7414" s="1">
        <v>45411.0</v>
      </c>
      <c r="B7414" s="2" t="s">
        <v>6816</v>
      </c>
      <c r="C7414" s="2" t="s">
        <v>69</v>
      </c>
      <c r="D7414" s="1">
        <v>24421.0</v>
      </c>
      <c r="E7414" s="2" t="s">
        <v>27</v>
      </c>
      <c r="F7414" s="2">
        <v>408.0</v>
      </c>
      <c r="G7414" s="2" t="s">
        <v>38</v>
      </c>
      <c r="H7414" s="2" t="s">
        <v>52</v>
      </c>
      <c r="I7414" s="2" t="s">
        <v>25</v>
      </c>
      <c r="J7414" s="2" t="str">
        <f t="array" ref="J7414">XLOOKUP('Transaction Data'!$G7414,Product_Code,Biscuit_Brand)</f>
        <v>Ginger Snaps</v>
      </c>
      <c r="K7414" s="2">
        <f t="array" ref="K7414">XLOOKUP('Transaction Data'!$G7414,Product_Code,Cost)</f>
        <v>14</v>
      </c>
      <c r="L7414" s="2">
        <f t="array" ref="L7414">XLOOKUP('Transaction Data'!$G7414,Product_Code,Unit_Price)</f>
        <v>28</v>
      </c>
      <c r="M7414" s="3">
        <f>'Transaction Data'!$F7414*'Transaction Data'!$K7414</f>
        <v>5712</v>
      </c>
      <c r="N7414" s="3">
        <f>'Transaction Data'!$F7414*'Transaction Data'!$L7414</f>
        <v>11424</v>
      </c>
      <c r="O7414" s="3">
        <f>'Transaction Data'!$N7414-'Transaction Data'!$M7414</f>
        <v>5712</v>
      </c>
      <c r="P7414" s="2">
        <f>DATEDIF('Transaction Data'!$D7414,'Transaction Data'!$A7414,"y")</f>
        <v>57</v>
      </c>
      <c r="Q7414" s="2" t="str">
        <f>FLOOR('Transaction Data'!$P7414,15)&amp;"-"&amp;FLOOR('Transaction Data'!$P7414,15)+14</f>
        <v>45-59</v>
      </c>
      <c r="R7414" s="2" t="str">
        <f>IF('Transaction Data'!$L7414&lt;=10,"Less Expensive","Expensive")</f>
        <v>Expensive</v>
      </c>
      <c r="S7414" s="4">
        <f>WEEKDAY('Transaction Data'!$A7414)</f>
        <v>2</v>
      </c>
      <c r="T7414" s="2" t="str">
        <f>IF(WEEKDAY('Transaction Data'!$A7414,2)&lt;6,"Weekday","Weekend")</f>
        <v>Weekday</v>
      </c>
    </row>
    <row r="7415" ht="15.75" customHeight="1">
      <c r="A7415" s="1">
        <v>45382.0</v>
      </c>
      <c r="B7415" s="2" t="s">
        <v>6817</v>
      </c>
      <c r="C7415" s="2" t="s">
        <v>51</v>
      </c>
      <c r="D7415" s="1">
        <v>29810.0</v>
      </c>
      <c r="E7415" s="2" t="s">
        <v>63</v>
      </c>
      <c r="F7415" s="2">
        <v>139.0</v>
      </c>
      <c r="G7415" s="2" t="s">
        <v>44</v>
      </c>
      <c r="H7415" s="2" t="s">
        <v>34</v>
      </c>
      <c r="I7415" s="2" t="s">
        <v>25</v>
      </c>
      <c r="J7415" s="2" t="str">
        <f t="array" ref="J7415">XLOOKUP('Transaction Data'!$G7415,Product_Code,Biscuit_Brand)</f>
        <v>Butter Crunch</v>
      </c>
      <c r="K7415" s="2">
        <f t="array" ref="K7415">XLOOKUP('Transaction Data'!$G7415,Product_Code,Cost)</f>
        <v>10</v>
      </c>
      <c r="L7415" s="2">
        <f t="array" ref="L7415">XLOOKUP('Transaction Data'!$G7415,Product_Code,Unit_Price)</f>
        <v>11</v>
      </c>
      <c r="M7415" s="3">
        <f>'Transaction Data'!$F7415*'Transaction Data'!$K7415</f>
        <v>1390</v>
      </c>
      <c r="N7415" s="3">
        <f>'Transaction Data'!$F7415*'Transaction Data'!$L7415</f>
        <v>1529</v>
      </c>
      <c r="O7415" s="3">
        <f>'Transaction Data'!$N7415-'Transaction Data'!$M7415</f>
        <v>139</v>
      </c>
      <c r="P7415" s="2">
        <f>DATEDIF('Transaction Data'!$D7415,'Transaction Data'!$A7415,"y")</f>
        <v>42</v>
      </c>
      <c r="Q7415" s="2" t="str">
        <f>FLOOR('Transaction Data'!$P7415,15)&amp;"-"&amp;FLOOR('Transaction Data'!$P7415,15)+14</f>
        <v>30-44</v>
      </c>
      <c r="R7415" s="2" t="str">
        <f>IF('Transaction Data'!$L7415&lt;=10,"Less Expensive","Expensive")</f>
        <v>Expensive</v>
      </c>
      <c r="S7415" s="4">
        <f>WEEKDAY('Transaction Data'!$A7415)</f>
        <v>1</v>
      </c>
      <c r="T7415" s="2" t="str">
        <f>IF(WEEKDAY('Transaction Data'!$A7415,2)&lt;6,"Weekday","Weekend")</f>
        <v>Weekend</v>
      </c>
    </row>
    <row r="7416" ht="15.75" customHeight="1">
      <c r="A7416" s="1">
        <v>45484.0</v>
      </c>
      <c r="B7416" s="2" t="s">
        <v>6818</v>
      </c>
      <c r="C7416" s="2" t="s">
        <v>51</v>
      </c>
      <c r="D7416" s="1">
        <v>37488.0</v>
      </c>
      <c r="E7416" s="2" t="s">
        <v>22</v>
      </c>
      <c r="F7416" s="2">
        <v>481.0</v>
      </c>
      <c r="G7416" s="2" t="s">
        <v>61</v>
      </c>
      <c r="H7416" s="2" t="s">
        <v>34</v>
      </c>
      <c r="I7416" s="2" t="s">
        <v>25</v>
      </c>
      <c r="J7416" s="2" t="str">
        <f t="array" ref="J7416">XLOOKUP('Transaction Data'!$G7416,Product_Code,Biscuit_Brand)</f>
        <v>Choco Delight</v>
      </c>
      <c r="K7416" s="2">
        <f t="array" ref="K7416">XLOOKUP('Transaction Data'!$G7416,Product_Code,Cost)</f>
        <v>3</v>
      </c>
      <c r="L7416" s="2">
        <f t="array" ref="L7416">XLOOKUP('Transaction Data'!$G7416,Product_Code,Unit_Price)</f>
        <v>5</v>
      </c>
      <c r="M7416" s="3">
        <f>'Transaction Data'!$F7416*'Transaction Data'!$K7416</f>
        <v>1443</v>
      </c>
      <c r="N7416" s="3">
        <f>'Transaction Data'!$F7416*'Transaction Data'!$L7416</f>
        <v>2405</v>
      </c>
      <c r="O7416" s="3">
        <f>'Transaction Data'!$N7416-'Transaction Data'!$M7416</f>
        <v>962</v>
      </c>
      <c r="P7416" s="2">
        <f>DATEDIF('Transaction Data'!$D7416,'Transaction Data'!$A7416,"y")</f>
        <v>21</v>
      </c>
      <c r="Q7416" s="2" t="str">
        <f>FLOOR('Transaction Data'!$P7416,15)&amp;"-"&amp;FLOOR('Transaction Data'!$P7416,15)+14</f>
        <v>15-29</v>
      </c>
      <c r="R7416" s="2" t="str">
        <f>IF('Transaction Data'!$L7416&lt;=10,"Less Expensive","Expensive")</f>
        <v>Less Expensive</v>
      </c>
      <c r="S7416" s="4">
        <f>WEEKDAY('Transaction Data'!$A7416)</f>
        <v>5</v>
      </c>
      <c r="T7416" s="2" t="str">
        <f>IF(WEEKDAY('Transaction Data'!$A7416,2)&lt;6,"Weekday","Weekend")</f>
        <v>Weekday</v>
      </c>
    </row>
    <row r="7417" ht="15.75" customHeight="1">
      <c r="A7417" s="1">
        <v>45309.0</v>
      </c>
      <c r="B7417" s="2" t="s">
        <v>6819</v>
      </c>
      <c r="C7417" s="2" t="s">
        <v>69</v>
      </c>
      <c r="D7417" s="1">
        <v>26702.0</v>
      </c>
      <c r="E7417" s="2" t="s">
        <v>37</v>
      </c>
      <c r="F7417" s="2">
        <v>20.0</v>
      </c>
      <c r="G7417" s="2" t="s">
        <v>38</v>
      </c>
      <c r="H7417" s="2" t="s">
        <v>39</v>
      </c>
      <c r="I7417" s="2" t="s">
        <v>25</v>
      </c>
      <c r="J7417" s="2" t="str">
        <f t="array" ref="J7417">XLOOKUP('Transaction Data'!$G7417,Product_Code,Biscuit_Brand)</f>
        <v>Ginger Snaps</v>
      </c>
      <c r="K7417" s="2">
        <f t="array" ref="K7417">XLOOKUP('Transaction Data'!$G7417,Product_Code,Cost)</f>
        <v>14</v>
      </c>
      <c r="L7417" s="2">
        <f t="array" ref="L7417">XLOOKUP('Transaction Data'!$G7417,Product_Code,Unit_Price)</f>
        <v>28</v>
      </c>
      <c r="M7417" s="3">
        <f>'Transaction Data'!$F7417*'Transaction Data'!$K7417</f>
        <v>280</v>
      </c>
      <c r="N7417" s="3">
        <f>'Transaction Data'!$F7417*'Transaction Data'!$L7417</f>
        <v>560</v>
      </c>
      <c r="O7417" s="3">
        <f>'Transaction Data'!$N7417-'Transaction Data'!$M7417</f>
        <v>280</v>
      </c>
      <c r="P7417" s="2">
        <f>DATEDIF('Transaction Data'!$D7417,'Transaction Data'!$A7417,"y")</f>
        <v>50</v>
      </c>
      <c r="Q7417" s="2" t="str">
        <f>FLOOR('Transaction Data'!$P7417,15)&amp;"-"&amp;FLOOR('Transaction Data'!$P7417,15)+14</f>
        <v>45-59</v>
      </c>
      <c r="R7417" s="2" t="str">
        <f>IF('Transaction Data'!$L7417&lt;=10,"Less Expensive","Expensive")</f>
        <v>Expensive</v>
      </c>
      <c r="S7417" s="4">
        <f>WEEKDAY('Transaction Data'!$A7417)</f>
        <v>5</v>
      </c>
      <c r="T7417" s="2" t="str">
        <f>IF(WEEKDAY('Transaction Data'!$A7417,2)&lt;6,"Weekday","Weekend")</f>
        <v>Weekday</v>
      </c>
    </row>
    <row r="7418" ht="15.75" customHeight="1">
      <c r="A7418" s="1">
        <v>45414.0</v>
      </c>
      <c r="B7418" s="2" t="s">
        <v>6820</v>
      </c>
      <c r="C7418" s="2" t="s">
        <v>65</v>
      </c>
      <c r="D7418" s="1">
        <v>33339.0</v>
      </c>
      <c r="E7418" s="2" t="s">
        <v>22</v>
      </c>
      <c r="F7418" s="2">
        <v>433.0</v>
      </c>
      <c r="G7418" s="2" t="s">
        <v>38</v>
      </c>
      <c r="H7418" s="2" t="s">
        <v>42</v>
      </c>
      <c r="I7418" s="2" t="s">
        <v>30</v>
      </c>
      <c r="J7418" s="2" t="str">
        <f t="array" ref="J7418">XLOOKUP('Transaction Data'!$G7418,Product_Code,Biscuit_Brand)</f>
        <v>Ginger Snaps</v>
      </c>
      <c r="K7418" s="2">
        <f t="array" ref="K7418">XLOOKUP('Transaction Data'!$G7418,Product_Code,Cost)</f>
        <v>14</v>
      </c>
      <c r="L7418" s="2">
        <f t="array" ref="L7418">XLOOKUP('Transaction Data'!$G7418,Product_Code,Unit_Price)</f>
        <v>28</v>
      </c>
      <c r="M7418" s="3">
        <f>'Transaction Data'!$F7418*'Transaction Data'!$K7418</f>
        <v>6062</v>
      </c>
      <c r="N7418" s="3">
        <f>'Transaction Data'!$F7418*'Transaction Data'!$L7418</f>
        <v>12124</v>
      </c>
      <c r="O7418" s="3">
        <f>'Transaction Data'!$N7418-'Transaction Data'!$M7418</f>
        <v>6062</v>
      </c>
      <c r="P7418" s="2">
        <f>DATEDIF('Transaction Data'!$D7418,'Transaction Data'!$A7418,"y")</f>
        <v>33</v>
      </c>
      <c r="Q7418" s="2" t="str">
        <f>FLOOR('Transaction Data'!$P7418,15)&amp;"-"&amp;FLOOR('Transaction Data'!$P7418,15)+14</f>
        <v>30-44</v>
      </c>
      <c r="R7418" s="2" t="str">
        <f>IF('Transaction Data'!$L7418&lt;=10,"Less Expensive","Expensive")</f>
        <v>Expensive</v>
      </c>
      <c r="S7418" s="4">
        <f>WEEKDAY('Transaction Data'!$A7418)</f>
        <v>5</v>
      </c>
      <c r="T7418" s="2" t="str">
        <f>IF(WEEKDAY('Transaction Data'!$A7418,2)&lt;6,"Weekday","Weekend")</f>
        <v>Weekday</v>
      </c>
    </row>
    <row r="7419" ht="15.75" customHeight="1">
      <c r="A7419" s="1">
        <v>45295.0</v>
      </c>
      <c r="B7419" s="2" t="s">
        <v>6821</v>
      </c>
      <c r="C7419" s="2" t="s">
        <v>72</v>
      </c>
      <c r="D7419" s="1">
        <v>22140.0</v>
      </c>
      <c r="E7419" s="2" t="s">
        <v>22</v>
      </c>
      <c r="F7419" s="2">
        <v>378.0</v>
      </c>
      <c r="G7419" s="2" t="s">
        <v>33</v>
      </c>
      <c r="H7419" s="2" t="s">
        <v>45</v>
      </c>
      <c r="I7419" s="2" t="s">
        <v>25</v>
      </c>
      <c r="J7419" s="2" t="str">
        <f t="array" ref="J7419">XLOOKUP('Transaction Data'!$G7419,Product_Code,Biscuit_Brand)</f>
        <v>Caramel Biscuits</v>
      </c>
      <c r="K7419" s="2">
        <f t="array" ref="K7419">XLOOKUP('Transaction Data'!$G7419,Product_Code,Cost)</f>
        <v>18</v>
      </c>
      <c r="L7419" s="2">
        <f t="array" ref="L7419">XLOOKUP('Transaction Data'!$G7419,Product_Code,Unit_Price)</f>
        <v>22</v>
      </c>
      <c r="M7419" s="3">
        <f>'Transaction Data'!$F7419*'Transaction Data'!$K7419</f>
        <v>6804</v>
      </c>
      <c r="N7419" s="3">
        <f>'Transaction Data'!$F7419*'Transaction Data'!$L7419</f>
        <v>8316</v>
      </c>
      <c r="O7419" s="3">
        <f>'Transaction Data'!$N7419-'Transaction Data'!$M7419</f>
        <v>1512</v>
      </c>
      <c r="P7419" s="2">
        <f>DATEDIF('Transaction Data'!$D7419,'Transaction Data'!$A7419,"y")</f>
        <v>63</v>
      </c>
      <c r="Q7419" s="2" t="str">
        <f>FLOOR('Transaction Data'!$P7419,15)&amp;"-"&amp;FLOOR('Transaction Data'!$P7419,15)+14</f>
        <v>60-74</v>
      </c>
      <c r="R7419" s="2" t="str">
        <f>IF('Transaction Data'!$L7419&lt;=10,"Less Expensive","Expensive")</f>
        <v>Expensive</v>
      </c>
      <c r="S7419" s="4">
        <f>WEEKDAY('Transaction Data'!$A7419)</f>
        <v>5</v>
      </c>
      <c r="T7419" s="2" t="str">
        <f>IF(WEEKDAY('Transaction Data'!$A7419,2)&lt;6,"Weekday","Weekend")</f>
        <v>Weekday</v>
      </c>
    </row>
    <row r="7420" ht="15.75" customHeight="1">
      <c r="A7420" s="1">
        <v>45300.0</v>
      </c>
      <c r="B7420" s="2" t="s">
        <v>6822</v>
      </c>
      <c r="C7420" s="2" t="s">
        <v>47</v>
      </c>
      <c r="D7420" s="1">
        <v>30719.0</v>
      </c>
      <c r="E7420" s="2" t="s">
        <v>22</v>
      </c>
      <c r="F7420" s="2">
        <v>91.0</v>
      </c>
      <c r="G7420" s="2" t="s">
        <v>38</v>
      </c>
      <c r="H7420" s="2" t="s">
        <v>49</v>
      </c>
      <c r="I7420" s="2" t="s">
        <v>25</v>
      </c>
      <c r="J7420" s="2" t="str">
        <f t="array" ref="J7420">XLOOKUP('Transaction Data'!$G7420,Product_Code,Biscuit_Brand)</f>
        <v>Ginger Snaps</v>
      </c>
      <c r="K7420" s="2">
        <f t="array" ref="K7420">XLOOKUP('Transaction Data'!$G7420,Product_Code,Cost)</f>
        <v>14</v>
      </c>
      <c r="L7420" s="2">
        <f t="array" ref="L7420">XLOOKUP('Transaction Data'!$G7420,Product_Code,Unit_Price)</f>
        <v>28</v>
      </c>
      <c r="M7420" s="3">
        <f>'Transaction Data'!$F7420*'Transaction Data'!$K7420</f>
        <v>1274</v>
      </c>
      <c r="N7420" s="3">
        <f>'Transaction Data'!$F7420*'Transaction Data'!$L7420</f>
        <v>2548</v>
      </c>
      <c r="O7420" s="3">
        <f>'Transaction Data'!$N7420-'Transaction Data'!$M7420</f>
        <v>1274</v>
      </c>
      <c r="P7420" s="2">
        <f>DATEDIF('Transaction Data'!$D7420,'Transaction Data'!$A7420,"y")</f>
        <v>39</v>
      </c>
      <c r="Q7420" s="2" t="str">
        <f>FLOOR('Transaction Data'!$P7420,15)&amp;"-"&amp;FLOOR('Transaction Data'!$P7420,15)+14</f>
        <v>30-44</v>
      </c>
      <c r="R7420" s="2" t="str">
        <f>IF('Transaction Data'!$L7420&lt;=10,"Less Expensive","Expensive")</f>
        <v>Expensive</v>
      </c>
      <c r="S7420" s="4">
        <f>WEEKDAY('Transaction Data'!$A7420)</f>
        <v>3</v>
      </c>
      <c r="T7420" s="2" t="str">
        <f>IF(WEEKDAY('Transaction Data'!$A7420,2)&lt;6,"Weekday","Weekend")</f>
        <v>Weekday</v>
      </c>
    </row>
    <row r="7421" ht="15.75" customHeight="1">
      <c r="A7421" s="1">
        <v>45300.0</v>
      </c>
      <c r="B7421" s="2" t="s">
        <v>6823</v>
      </c>
      <c r="C7421" s="2" t="s">
        <v>32</v>
      </c>
      <c r="D7421" s="1">
        <v>36235.0</v>
      </c>
      <c r="E7421" s="2" t="s">
        <v>63</v>
      </c>
      <c r="F7421" s="2">
        <v>393.0</v>
      </c>
      <c r="G7421" s="2" t="s">
        <v>61</v>
      </c>
      <c r="H7421" s="2" t="s">
        <v>52</v>
      </c>
      <c r="I7421" s="2" t="s">
        <v>25</v>
      </c>
      <c r="J7421" s="2" t="str">
        <f t="array" ref="J7421">XLOOKUP('Transaction Data'!$G7421,Product_Code,Biscuit_Brand)</f>
        <v>Choco Delight</v>
      </c>
      <c r="K7421" s="2">
        <f t="array" ref="K7421">XLOOKUP('Transaction Data'!$G7421,Product_Code,Cost)</f>
        <v>3</v>
      </c>
      <c r="L7421" s="2">
        <f t="array" ref="L7421">XLOOKUP('Transaction Data'!$G7421,Product_Code,Unit_Price)</f>
        <v>5</v>
      </c>
      <c r="M7421" s="3">
        <f>'Transaction Data'!$F7421*'Transaction Data'!$K7421</f>
        <v>1179</v>
      </c>
      <c r="N7421" s="3">
        <f>'Transaction Data'!$F7421*'Transaction Data'!$L7421</f>
        <v>1965</v>
      </c>
      <c r="O7421" s="3">
        <f>'Transaction Data'!$N7421-'Transaction Data'!$M7421</f>
        <v>786</v>
      </c>
      <c r="P7421" s="2">
        <f>DATEDIF('Transaction Data'!$D7421,'Transaction Data'!$A7421,"y")</f>
        <v>24</v>
      </c>
      <c r="Q7421" s="2" t="str">
        <f>FLOOR('Transaction Data'!$P7421,15)&amp;"-"&amp;FLOOR('Transaction Data'!$P7421,15)+14</f>
        <v>15-29</v>
      </c>
      <c r="R7421" s="2" t="str">
        <f>IF('Transaction Data'!$L7421&lt;=10,"Less Expensive","Expensive")</f>
        <v>Less Expensive</v>
      </c>
      <c r="S7421" s="4">
        <f>WEEKDAY('Transaction Data'!$A7421)</f>
        <v>3</v>
      </c>
      <c r="T7421" s="2" t="str">
        <f>IF(WEEKDAY('Transaction Data'!$A7421,2)&lt;6,"Weekday","Weekend")</f>
        <v>Weekday</v>
      </c>
    </row>
    <row r="7422" ht="15.75" customHeight="1">
      <c r="A7422" s="1">
        <v>45445.0</v>
      </c>
      <c r="B7422" s="2" t="s">
        <v>6824</v>
      </c>
      <c r="C7422" s="2" t="s">
        <v>21</v>
      </c>
      <c r="D7422" s="1">
        <v>35116.0</v>
      </c>
      <c r="E7422" s="2" t="s">
        <v>63</v>
      </c>
      <c r="F7422" s="2">
        <v>42.0</v>
      </c>
      <c r="G7422" s="2" t="s">
        <v>48</v>
      </c>
      <c r="H7422" s="2" t="s">
        <v>49</v>
      </c>
      <c r="I7422" s="2" t="s">
        <v>25</v>
      </c>
      <c r="J7422" s="2" t="str">
        <f t="array" ref="J7422">XLOOKUP('Transaction Data'!$G7422,Product_Code,Biscuit_Brand)</f>
        <v>Lemon Crisps</v>
      </c>
      <c r="K7422" s="2">
        <f t="array" ref="K7422">XLOOKUP('Transaction Data'!$G7422,Product_Code,Cost)</f>
        <v>7</v>
      </c>
      <c r="L7422" s="2">
        <f t="array" ref="L7422">XLOOKUP('Transaction Data'!$G7422,Product_Code,Unit_Price)</f>
        <v>9</v>
      </c>
      <c r="M7422" s="3">
        <f>'Transaction Data'!$F7422*'Transaction Data'!$K7422</f>
        <v>294</v>
      </c>
      <c r="N7422" s="3">
        <f>'Transaction Data'!$F7422*'Transaction Data'!$L7422</f>
        <v>378</v>
      </c>
      <c r="O7422" s="3">
        <f>'Transaction Data'!$N7422-'Transaction Data'!$M7422</f>
        <v>84</v>
      </c>
      <c r="P7422" s="2">
        <f>DATEDIF('Transaction Data'!$D7422,'Transaction Data'!$A7422,"y")</f>
        <v>28</v>
      </c>
      <c r="Q7422" s="2" t="str">
        <f>FLOOR('Transaction Data'!$P7422,15)&amp;"-"&amp;FLOOR('Transaction Data'!$P7422,15)+14</f>
        <v>15-29</v>
      </c>
      <c r="R7422" s="2" t="str">
        <f>IF('Transaction Data'!$L7422&lt;=10,"Less Expensive","Expensive")</f>
        <v>Less Expensive</v>
      </c>
      <c r="S7422" s="4">
        <f>WEEKDAY('Transaction Data'!$A7422)</f>
        <v>1</v>
      </c>
      <c r="T7422" s="2" t="str">
        <f>IF(WEEKDAY('Transaction Data'!$A7422,2)&lt;6,"Weekday","Weekend")</f>
        <v>Weekend</v>
      </c>
    </row>
    <row r="7423" ht="15.75" customHeight="1">
      <c r="A7423" s="1">
        <v>45339.0</v>
      </c>
      <c r="B7423" s="2" t="s">
        <v>1698</v>
      </c>
      <c r="C7423" s="2" t="s">
        <v>72</v>
      </c>
      <c r="D7423" s="1">
        <v>37777.0</v>
      </c>
      <c r="E7423" s="2" t="s">
        <v>27</v>
      </c>
      <c r="F7423" s="2">
        <v>201.0</v>
      </c>
      <c r="G7423" s="2" t="s">
        <v>48</v>
      </c>
      <c r="H7423" s="2" t="s">
        <v>52</v>
      </c>
      <c r="I7423" s="2" t="s">
        <v>25</v>
      </c>
      <c r="J7423" s="2" t="str">
        <f t="array" ref="J7423">XLOOKUP('Transaction Data'!$G7423,Product_Code,Biscuit_Brand)</f>
        <v>Lemon Crisps</v>
      </c>
      <c r="K7423" s="2">
        <f t="array" ref="K7423">XLOOKUP('Transaction Data'!$G7423,Product_Code,Cost)</f>
        <v>7</v>
      </c>
      <c r="L7423" s="2">
        <f t="array" ref="L7423">XLOOKUP('Transaction Data'!$G7423,Product_Code,Unit_Price)</f>
        <v>9</v>
      </c>
      <c r="M7423" s="3">
        <f>'Transaction Data'!$F7423*'Transaction Data'!$K7423</f>
        <v>1407</v>
      </c>
      <c r="N7423" s="3">
        <f>'Transaction Data'!$F7423*'Transaction Data'!$L7423</f>
        <v>1809</v>
      </c>
      <c r="O7423" s="3">
        <f>'Transaction Data'!$N7423-'Transaction Data'!$M7423</f>
        <v>402</v>
      </c>
      <c r="P7423" s="2">
        <f>DATEDIF('Transaction Data'!$D7423,'Transaction Data'!$A7423,"y")</f>
        <v>20</v>
      </c>
      <c r="Q7423" s="2" t="str">
        <f>FLOOR('Transaction Data'!$P7423,15)&amp;"-"&amp;FLOOR('Transaction Data'!$P7423,15)+14</f>
        <v>15-29</v>
      </c>
      <c r="R7423" s="2" t="str">
        <f>IF('Transaction Data'!$L7423&lt;=10,"Less Expensive","Expensive")</f>
        <v>Less Expensive</v>
      </c>
      <c r="S7423" s="4">
        <f>WEEKDAY('Transaction Data'!$A7423)</f>
        <v>7</v>
      </c>
      <c r="T7423" s="2" t="str">
        <f>IF(WEEKDAY('Transaction Data'!$A7423,2)&lt;6,"Weekday","Weekend")</f>
        <v>Weekend</v>
      </c>
    </row>
    <row r="7424" ht="15.75" customHeight="1">
      <c r="A7424" s="1">
        <v>45439.0</v>
      </c>
      <c r="B7424" s="2" t="s">
        <v>6825</v>
      </c>
      <c r="C7424" s="2" t="s">
        <v>69</v>
      </c>
      <c r="D7424" s="1">
        <v>37299.0</v>
      </c>
      <c r="E7424" s="2" t="s">
        <v>37</v>
      </c>
      <c r="F7424" s="2">
        <v>269.0</v>
      </c>
      <c r="G7424" s="2" t="s">
        <v>57</v>
      </c>
      <c r="H7424" s="2" t="s">
        <v>52</v>
      </c>
      <c r="I7424" s="2" t="s">
        <v>25</v>
      </c>
      <c r="J7424" s="2" t="str">
        <f t="array" ref="J7424">XLOOKUP('Transaction Data'!$G7424,Product_Code,Biscuit_Brand)</f>
        <v>Oatmeal Cookies</v>
      </c>
      <c r="K7424" s="2">
        <f t="array" ref="K7424">XLOOKUP('Transaction Data'!$G7424,Product_Code,Cost)</f>
        <v>19</v>
      </c>
      <c r="L7424" s="2">
        <f t="array" ref="L7424">XLOOKUP('Transaction Data'!$G7424,Product_Code,Unit_Price)</f>
        <v>23</v>
      </c>
      <c r="M7424" s="3">
        <f>'Transaction Data'!$F7424*'Transaction Data'!$K7424</f>
        <v>5111</v>
      </c>
      <c r="N7424" s="3">
        <f>'Transaction Data'!$F7424*'Transaction Data'!$L7424</f>
        <v>6187</v>
      </c>
      <c r="O7424" s="3">
        <f>'Transaction Data'!$N7424-'Transaction Data'!$M7424</f>
        <v>1076</v>
      </c>
      <c r="P7424" s="2">
        <f>DATEDIF('Transaction Data'!$D7424,'Transaction Data'!$A7424,"y")</f>
        <v>22</v>
      </c>
      <c r="Q7424" s="2" t="str">
        <f>FLOOR('Transaction Data'!$P7424,15)&amp;"-"&amp;FLOOR('Transaction Data'!$P7424,15)+14</f>
        <v>15-29</v>
      </c>
      <c r="R7424" s="2" t="str">
        <f>IF('Transaction Data'!$L7424&lt;=10,"Less Expensive","Expensive")</f>
        <v>Expensive</v>
      </c>
      <c r="S7424" s="4">
        <f>WEEKDAY('Transaction Data'!$A7424)</f>
        <v>2</v>
      </c>
      <c r="T7424" s="2" t="str">
        <f>IF(WEEKDAY('Transaction Data'!$A7424,2)&lt;6,"Weekday","Weekend")</f>
        <v>Weekday</v>
      </c>
    </row>
    <row r="7425" ht="15.75" customHeight="1">
      <c r="A7425" s="1">
        <v>45449.0</v>
      </c>
      <c r="B7425" s="2" t="s">
        <v>6826</v>
      </c>
      <c r="C7425" s="2" t="s">
        <v>47</v>
      </c>
      <c r="D7425" s="1">
        <v>28955.0</v>
      </c>
      <c r="E7425" s="2" t="s">
        <v>22</v>
      </c>
      <c r="F7425" s="2">
        <v>327.0</v>
      </c>
      <c r="G7425" s="2" t="s">
        <v>38</v>
      </c>
      <c r="H7425" s="2" t="s">
        <v>45</v>
      </c>
      <c r="I7425" s="2" t="s">
        <v>25</v>
      </c>
      <c r="J7425" s="2" t="str">
        <f t="array" ref="J7425">XLOOKUP('Transaction Data'!$G7425,Product_Code,Biscuit_Brand)</f>
        <v>Ginger Snaps</v>
      </c>
      <c r="K7425" s="2">
        <f t="array" ref="K7425">XLOOKUP('Transaction Data'!$G7425,Product_Code,Cost)</f>
        <v>14</v>
      </c>
      <c r="L7425" s="2">
        <f t="array" ref="L7425">XLOOKUP('Transaction Data'!$G7425,Product_Code,Unit_Price)</f>
        <v>28</v>
      </c>
      <c r="M7425" s="3">
        <f>'Transaction Data'!$F7425*'Transaction Data'!$K7425</f>
        <v>4578</v>
      </c>
      <c r="N7425" s="3">
        <f>'Transaction Data'!$F7425*'Transaction Data'!$L7425</f>
        <v>9156</v>
      </c>
      <c r="O7425" s="3">
        <f>'Transaction Data'!$N7425-'Transaction Data'!$M7425</f>
        <v>4578</v>
      </c>
      <c r="P7425" s="2">
        <f>DATEDIF('Transaction Data'!$D7425,'Transaction Data'!$A7425,"y")</f>
        <v>45</v>
      </c>
      <c r="Q7425" s="2" t="str">
        <f>FLOOR('Transaction Data'!$P7425,15)&amp;"-"&amp;FLOOR('Transaction Data'!$P7425,15)+14</f>
        <v>45-59</v>
      </c>
      <c r="R7425" s="2" t="str">
        <f>IF('Transaction Data'!$L7425&lt;=10,"Less Expensive","Expensive")</f>
        <v>Expensive</v>
      </c>
      <c r="S7425" s="4">
        <f>WEEKDAY('Transaction Data'!$A7425)</f>
        <v>5</v>
      </c>
      <c r="T7425" s="2" t="str">
        <f>IF(WEEKDAY('Transaction Data'!$A7425,2)&lt;6,"Weekday","Weekend")</f>
        <v>Weekday</v>
      </c>
    </row>
    <row r="7426" ht="15.75" customHeight="1">
      <c r="A7426" s="1">
        <v>45440.0</v>
      </c>
      <c r="B7426" s="2" t="s">
        <v>6827</v>
      </c>
      <c r="C7426" s="2" t="s">
        <v>41</v>
      </c>
      <c r="D7426" s="1">
        <v>32376.0</v>
      </c>
      <c r="E7426" s="2" t="s">
        <v>22</v>
      </c>
      <c r="F7426" s="2">
        <v>136.0</v>
      </c>
      <c r="G7426" s="2" t="s">
        <v>44</v>
      </c>
      <c r="H7426" s="2" t="s">
        <v>49</v>
      </c>
      <c r="I7426" s="2" t="s">
        <v>25</v>
      </c>
      <c r="J7426" s="2" t="str">
        <f t="array" ref="J7426">XLOOKUP('Transaction Data'!$G7426,Product_Code,Biscuit_Brand)</f>
        <v>Butter Crunch</v>
      </c>
      <c r="K7426" s="2">
        <f t="array" ref="K7426">XLOOKUP('Transaction Data'!$G7426,Product_Code,Cost)</f>
        <v>10</v>
      </c>
      <c r="L7426" s="2">
        <f t="array" ref="L7426">XLOOKUP('Transaction Data'!$G7426,Product_Code,Unit_Price)</f>
        <v>11</v>
      </c>
      <c r="M7426" s="3">
        <f>'Transaction Data'!$F7426*'Transaction Data'!$K7426</f>
        <v>1360</v>
      </c>
      <c r="N7426" s="3">
        <f>'Transaction Data'!$F7426*'Transaction Data'!$L7426</f>
        <v>1496</v>
      </c>
      <c r="O7426" s="3">
        <f>'Transaction Data'!$N7426-'Transaction Data'!$M7426</f>
        <v>136</v>
      </c>
      <c r="P7426" s="2">
        <f>DATEDIF('Transaction Data'!$D7426,'Transaction Data'!$A7426,"y")</f>
        <v>35</v>
      </c>
      <c r="Q7426" s="2" t="str">
        <f>FLOOR('Transaction Data'!$P7426,15)&amp;"-"&amp;FLOOR('Transaction Data'!$P7426,15)+14</f>
        <v>30-44</v>
      </c>
      <c r="R7426" s="2" t="str">
        <f>IF('Transaction Data'!$L7426&lt;=10,"Less Expensive","Expensive")</f>
        <v>Expensive</v>
      </c>
      <c r="S7426" s="4">
        <f>WEEKDAY('Transaction Data'!$A7426)</f>
        <v>3</v>
      </c>
      <c r="T7426" s="2" t="str">
        <f>IF(WEEKDAY('Transaction Data'!$A7426,2)&lt;6,"Weekday","Weekend")</f>
        <v>Weekday</v>
      </c>
    </row>
    <row r="7427" ht="15.75" customHeight="1">
      <c r="A7427" s="1">
        <v>45354.0</v>
      </c>
      <c r="B7427" s="2" t="s">
        <v>6828</v>
      </c>
      <c r="C7427" s="2" t="s">
        <v>65</v>
      </c>
      <c r="D7427" s="1">
        <v>25389.0</v>
      </c>
      <c r="E7427" s="2" t="s">
        <v>22</v>
      </c>
      <c r="F7427" s="2">
        <v>85.0</v>
      </c>
      <c r="G7427" s="2" t="s">
        <v>28</v>
      </c>
      <c r="H7427" s="2" t="s">
        <v>52</v>
      </c>
      <c r="I7427" s="2" t="s">
        <v>25</v>
      </c>
      <c r="J7427" s="2" t="str">
        <f t="array" ref="J7427">XLOOKUP('Transaction Data'!$G7427,Product_Code,Biscuit_Brand)</f>
        <v>Shortbread</v>
      </c>
      <c r="K7427" s="2">
        <f t="array" ref="K7427">XLOOKUP('Transaction Data'!$G7427,Product_Code,Cost)</f>
        <v>10</v>
      </c>
      <c r="L7427" s="2">
        <f t="array" ref="L7427">XLOOKUP('Transaction Data'!$G7427,Product_Code,Unit_Price)</f>
        <v>45</v>
      </c>
      <c r="M7427" s="3">
        <f>'Transaction Data'!$F7427*'Transaction Data'!$K7427</f>
        <v>850</v>
      </c>
      <c r="N7427" s="3">
        <f>'Transaction Data'!$F7427*'Transaction Data'!$L7427</f>
        <v>3825</v>
      </c>
      <c r="O7427" s="3">
        <f>'Transaction Data'!$N7427-'Transaction Data'!$M7427</f>
        <v>2975</v>
      </c>
      <c r="P7427" s="2">
        <f>DATEDIF('Transaction Data'!$D7427,'Transaction Data'!$A7427,"y")</f>
        <v>54</v>
      </c>
      <c r="Q7427" s="2" t="str">
        <f>FLOOR('Transaction Data'!$P7427,15)&amp;"-"&amp;FLOOR('Transaction Data'!$P7427,15)+14</f>
        <v>45-59</v>
      </c>
      <c r="R7427" s="2" t="str">
        <f>IF('Transaction Data'!$L7427&lt;=10,"Less Expensive","Expensive")</f>
        <v>Expensive</v>
      </c>
      <c r="S7427" s="4">
        <f>WEEKDAY('Transaction Data'!$A7427)</f>
        <v>1</v>
      </c>
      <c r="T7427" s="2" t="str">
        <f>IF(WEEKDAY('Transaction Data'!$A7427,2)&lt;6,"Weekday","Weekend")</f>
        <v>Weekend</v>
      </c>
    </row>
    <row r="7428" ht="15.75" customHeight="1">
      <c r="A7428" s="1">
        <v>45324.0</v>
      </c>
      <c r="B7428" s="2" t="s">
        <v>6829</v>
      </c>
      <c r="C7428" s="2" t="s">
        <v>47</v>
      </c>
      <c r="D7428" s="1">
        <v>25695.0</v>
      </c>
      <c r="E7428" s="2" t="s">
        <v>63</v>
      </c>
      <c r="F7428" s="2">
        <v>410.0</v>
      </c>
      <c r="G7428" s="2" t="s">
        <v>55</v>
      </c>
      <c r="H7428" s="2" t="s">
        <v>49</v>
      </c>
      <c r="I7428" s="2" t="s">
        <v>25</v>
      </c>
      <c r="J7428" s="2" t="str">
        <f t="array" ref="J7428">XLOOKUP('Transaction Data'!$G7428,Product_Code,Biscuit_Brand)</f>
        <v>Vanilla Wafers</v>
      </c>
      <c r="K7428" s="2">
        <f t="array" ref="K7428">XLOOKUP('Transaction Data'!$G7428,Product_Code,Cost)</f>
        <v>18</v>
      </c>
      <c r="L7428" s="2">
        <f t="array" ref="L7428">XLOOKUP('Transaction Data'!$G7428,Product_Code,Unit_Price)</f>
        <v>36</v>
      </c>
      <c r="M7428" s="3">
        <f>'Transaction Data'!$F7428*'Transaction Data'!$K7428</f>
        <v>7380</v>
      </c>
      <c r="N7428" s="3">
        <f>'Transaction Data'!$F7428*'Transaction Data'!$L7428</f>
        <v>14760</v>
      </c>
      <c r="O7428" s="3">
        <f>'Transaction Data'!$N7428-'Transaction Data'!$M7428</f>
        <v>7380</v>
      </c>
      <c r="P7428" s="2">
        <f>DATEDIF('Transaction Data'!$D7428,'Transaction Data'!$A7428,"y")</f>
        <v>53</v>
      </c>
      <c r="Q7428" s="2" t="str">
        <f>FLOOR('Transaction Data'!$P7428,15)&amp;"-"&amp;FLOOR('Transaction Data'!$P7428,15)+14</f>
        <v>45-59</v>
      </c>
      <c r="R7428" s="2" t="str">
        <f>IF('Transaction Data'!$L7428&lt;=10,"Less Expensive","Expensive")</f>
        <v>Expensive</v>
      </c>
      <c r="S7428" s="4">
        <f>WEEKDAY('Transaction Data'!$A7428)</f>
        <v>6</v>
      </c>
      <c r="T7428" s="2" t="str">
        <f>IF(WEEKDAY('Transaction Data'!$A7428,2)&lt;6,"Weekday","Weekend")</f>
        <v>Weekday</v>
      </c>
    </row>
    <row r="7429" ht="15.75" customHeight="1">
      <c r="A7429" s="1">
        <v>45292.0</v>
      </c>
      <c r="B7429" s="2" t="s">
        <v>6830</v>
      </c>
      <c r="C7429" s="2" t="s">
        <v>78</v>
      </c>
      <c r="D7429" s="1">
        <v>17168.0</v>
      </c>
      <c r="E7429" s="2" t="s">
        <v>22</v>
      </c>
      <c r="F7429" s="2">
        <v>365.0</v>
      </c>
      <c r="G7429" s="2" t="s">
        <v>61</v>
      </c>
      <c r="H7429" s="2" t="s">
        <v>52</v>
      </c>
      <c r="I7429" s="2" t="s">
        <v>25</v>
      </c>
      <c r="J7429" s="2" t="str">
        <f t="array" ref="J7429">XLOOKUP('Transaction Data'!$G7429,Product_Code,Biscuit_Brand)</f>
        <v>Choco Delight</v>
      </c>
      <c r="K7429" s="2">
        <f t="array" ref="K7429">XLOOKUP('Transaction Data'!$G7429,Product_Code,Cost)</f>
        <v>3</v>
      </c>
      <c r="L7429" s="2">
        <f t="array" ref="L7429">XLOOKUP('Transaction Data'!$G7429,Product_Code,Unit_Price)</f>
        <v>5</v>
      </c>
      <c r="M7429" s="3">
        <f>'Transaction Data'!$F7429*'Transaction Data'!$K7429</f>
        <v>1095</v>
      </c>
      <c r="N7429" s="3">
        <f>'Transaction Data'!$F7429*'Transaction Data'!$L7429</f>
        <v>1825</v>
      </c>
      <c r="O7429" s="3">
        <f>'Transaction Data'!$N7429-'Transaction Data'!$M7429</f>
        <v>730</v>
      </c>
      <c r="P7429" s="2">
        <f>DATEDIF('Transaction Data'!$D7429,'Transaction Data'!$A7429,"y")</f>
        <v>77</v>
      </c>
      <c r="Q7429" s="2" t="str">
        <f>FLOOR('Transaction Data'!$P7429,15)&amp;"-"&amp;FLOOR('Transaction Data'!$P7429,15)+14</f>
        <v>75-89</v>
      </c>
      <c r="R7429" s="2" t="str">
        <f>IF('Transaction Data'!$L7429&lt;=10,"Less Expensive","Expensive")</f>
        <v>Less Expensive</v>
      </c>
      <c r="S7429" s="4">
        <f>WEEKDAY('Transaction Data'!$A7429)</f>
        <v>2</v>
      </c>
      <c r="T7429" s="2" t="str">
        <f>IF(WEEKDAY('Transaction Data'!$A7429,2)&lt;6,"Weekday","Weekend")</f>
        <v>Weekday</v>
      </c>
    </row>
    <row r="7430" ht="15.75" customHeight="1">
      <c r="A7430" s="1">
        <v>45492.0</v>
      </c>
      <c r="B7430" s="2" t="s">
        <v>6831</v>
      </c>
      <c r="C7430" s="2" t="s">
        <v>78</v>
      </c>
      <c r="D7430" s="1">
        <v>29201.0</v>
      </c>
      <c r="E7430" s="2" t="s">
        <v>27</v>
      </c>
      <c r="F7430" s="2">
        <v>50.0</v>
      </c>
      <c r="G7430" s="2" t="s">
        <v>38</v>
      </c>
      <c r="H7430" s="2" t="s">
        <v>34</v>
      </c>
      <c r="I7430" s="2" t="s">
        <v>25</v>
      </c>
      <c r="J7430" s="2" t="str">
        <f t="array" ref="J7430">XLOOKUP('Transaction Data'!$G7430,Product_Code,Biscuit_Brand)</f>
        <v>Ginger Snaps</v>
      </c>
      <c r="K7430" s="2">
        <f t="array" ref="K7430">XLOOKUP('Transaction Data'!$G7430,Product_Code,Cost)</f>
        <v>14</v>
      </c>
      <c r="L7430" s="2">
        <f t="array" ref="L7430">XLOOKUP('Transaction Data'!$G7430,Product_Code,Unit_Price)</f>
        <v>28</v>
      </c>
      <c r="M7430" s="3">
        <f>'Transaction Data'!$F7430*'Transaction Data'!$K7430</f>
        <v>700</v>
      </c>
      <c r="N7430" s="3">
        <f>'Transaction Data'!$F7430*'Transaction Data'!$L7430</f>
        <v>1400</v>
      </c>
      <c r="O7430" s="3">
        <f>'Transaction Data'!$N7430-'Transaction Data'!$M7430</f>
        <v>700</v>
      </c>
      <c r="P7430" s="2">
        <f>DATEDIF('Transaction Data'!$D7430,'Transaction Data'!$A7430,"y")</f>
        <v>44</v>
      </c>
      <c r="Q7430" s="2" t="str">
        <f>FLOOR('Transaction Data'!$P7430,15)&amp;"-"&amp;FLOOR('Transaction Data'!$P7430,15)+14</f>
        <v>30-44</v>
      </c>
      <c r="R7430" s="2" t="str">
        <f>IF('Transaction Data'!$L7430&lt;=10,"Less Expensive","Expensive")</f>
        <v>Expensive</v>
      </c>
      <c r="S7430" s="4">
        <f>WEEKDAY('Transaction Data'!$A7430)</f>
        <v>6</v>
      </c>
      <c r="T7430" s="2" t="str">
        <f>IF(WEEKDAY('Transaction Data'!$A7430,2)&lt;6,"Weekday","Weekend")</f>
        <v>Weekday</v>
      </c>
    </row>
    <row r="7431" ht="15.75" customHeight="1">
      <c r="A7431" s="1">
        <v>45380.0</v>
      </c>
      <c r="B7431" s="2" t="s">
        <v>6832</v>
      </c>
      <c r="C7431" s="2" t="s">
        <v>72</v>
      </c>
      <c r="D7431" s="1">
        <v>17081.0</v>
      </c>
      <c r="E7431" s="2" t="s">
        <v>27</v>
      </c>
      <c r="F7431" s="2">
        <v>433.0</v>
      </c>
      <c r="G7431" s="2" t="s">
        <v>57</v>
      </c>
      <c r="H7431" s="2" t="s">
        <v>34</v>
      </c>
      <c r="I7431" s="2" t="s">
        <v>25</v>
      </c>
      <c r="J7431" s="2" t="str">
        <f t="array" ref="J7431">XLOOKUP('Transaction Data'!$G7431,Product_Code,Biscuit_Brand)</f>
        <v>Oatmeal Cookies</v>
      </c>
      <c r="K7431" s="2">
        <f t="array" ref="K7431">XLOOKUP('Transaction Data'!$G7431,Product_Code,Cost)</f>
        <v>19</v>
      </c>
      <c r="L7431" s="2">
        <f t="array" ref="L7431">XLOOKUP('Transaction Data'!$G7431,Product_Code,Unit_Price)</f>
        <v>23</v>
      </c>
      <c r="M7431" s="3">
        <f>'Transaction Data'!$F7431*'Transaction Data'!$K7431</f>
        <v>8227</v>
      </c>
      <c r="N7431" s="3">
        <f>'Transaction Data'!$F7431*'Transaction Data'!$L7431</f>
        <v>9959</v>
      </c>
      <c r="O7431" s="3">
        <f>'Transaction Data'!$N7431-'Transaction Data'!$M7431</f>
        <v>1732</v>
      </c>
      <c r="P7431" s="2">
        <f>DATEDIF('Transaction Data'!$D7431,'Transaction Data'!$A7431,"y")</f>
        <v>77</v>
      </c>
      <c r="Q7431" s="2" t="str">
        <f>FLOOR('Transaction Data'!$P7431,15)&amp;"-"&amp;FLOOR('Transaction Data'!$P7431,15)+14</f>
        <v>75-89</v>
      </c>
      <c r="R7431" s="2" t="str">
        <f>IF('Transaction Data'!$L7431&lt;=10,"Less Expensive","Expensive")</f>
        <v>Expensive</v>
      </c>
      <c r="S7431" s="4">
        <f>WEEKDAY('Transaction Data'!$A7431)</f>
        <v>6</v>
      </c>
      <c r="T7431" s="2" t="str">
        <f>IF(WEEKDAY('Transaction Data'!$A7431,2)&lt;6,"Weekday","Weekend")</f>
        <v>Weekday</v>
      </c>
    </row>
    <row r="7432" ht="15.75" customHeight="1">
      <c r="A7432" s="1">
        <v>45448.0</v>
      </c>
      <c r="B7432" s="2" t="s">
        <v>6833</v>
      </c>
      <c r="C7432" s="2" t="s">
        <v>47</v>
      </c>
      <c r="D7432" s="1">
        <v>37259.0</v>
      </c>
      <c r="E7432" s="2" t="s">
        <v>22</v>
      </c>
      <c r="F7432" s="2">
        <v>32.0</v>
      </c>
      <c r="G7432" s="2" t="s">
        <v>60</v>
      </c>
      <c r="H7432" s="2" t="s">
        <v>39</v>
      </c>
      <c r="I7432" s="2" t="s">
        <v>25</v>
      </c>
      <c r="J7432" s="2" t="str">
        <f t="array" ref="J7432">XLOOKUP('Transaction Data'!$G7432,Product_Code,Biscuit_Brand)</f>
        <v>Peanut Butter Bites</v>
      </c>
      <c r="K7432" s="2">
        <f t="array" ref="K7432">XLOOKUP('Transaction Data'!$G7432,Product_Code,Cost)</f>
        <v>5</v>
      </c>
      <c r="L7432" s="2">
        <f t="array" ref="L7432">XLOOKUP('Transaction Data'!$G7432,Product_Code,Unit_Price)</f>
        <v>7</v>
      </c>
      <c r="M7432" s="3">
        <f>'Transaction Data'!$F7432*'Transaction Data'!$K7432</f>
        <v>160</v>
      </c>
      <c r="N7432" s="3">
        <f>'Transaction Data'!$F7432*'Transaction Data'!$L7432</f>
        <v>224</v>
      </c>
      <c r="O7432" s="3">
        <f>'Transaction Data'!$N7432-'Transaction Data'!$M7432</f>
        <v>64</v>
      </c>
      <c r="P7432" s="2">
        <f>DATEDIF('Transaction Data'!$D7432,'Transaction Data'!$A7432,"y")</f>
        <v>22</v>
      </c>
      <c r="Q7432" s="2" t="str">
        <f>FLOOR('Transaction Data'!$P7432,15)&amp;"-"&amp;FLOOR('Transaction Data'!$P7432,15)+14</f>
        <v>15-29</v>
      </c>
      <c r="R7432" s="2" t="str">
        <f>IF('Transaction Data'!$L7432&lt;=10,"Less Expensive","Expensive")</f>
        <v>Less Expensive</v>
      </c>
      <c r="S7432" s="4">
        <f>WEEKDAY('Transaction Data'!$A7432)</f>
        <v>4</v>
      </c>
      <c r="T7432" s="2" t="str">
        <f>IF(WEEKDAY('Transaction Data'!$A7432,2)&lt;6,"Weekday","Weekend")</f>
        <v>Weekday</v>
      </c>
    </row>
    <row r="7433" ht="15.75" customHeight="1">
      <c r="A7433" s="1">
        <v>45405.0</v>
      </c>
      <c r="B7433" s="2" t="s">
        <v>6834</v>
      </c>
      <c r="C7433" s="2" t="s">
        <v>47</v>
      </c>
      <c r="D7433" s="1">
        <v>30283.0</v>
      </c>
      <c r="E7433" s="2" t="s">
        <v>37</v>
      </c>
      <c r="F7433" s="2">
        <v>329.0</v>
      </c>
      <c r="G7433" s="2" t="s">
        <v>33</v>
      </c>
      <c r="H7433" s="2" t="s">
        <v>42</v>
      </c>
      <c r="I7433" s="2" t="s">
        <v>25</v>
      </c>
      <c r="J7433" s="2" t="str">
        <f t="array" ref="J7433">XLOOKUP('Transaction Data'!$G7433,Product_Code,Biscuit_Brand)</f>
        <v>Caramel Biscuits</v>
      </c>
      <c r="K7433" s="2">
        <f t="array" ref="K7433">XLOOKUP('Transaction Data'!$G7433,Product_Code,Cost)</f>
        <v>18</v>
      </c>
      <c r="L7433" s="2">
        <f t="array" ref="L7433">XLOOKUP('Transaction Data'!$G7433,Product_Code,Unit_Price)</f>
        <v>22</v>
      </c>
      <c r="M7433" s="3">
        <f>'Transaction Data'!$F7433*'Transaction Data'!$K7433</f>
        <v>5922</v>
      </c>
      <c r="N7433" s="3">
        <f>'Transaction Data'!$F7433*'Transaction Data'!$L7433</f>
        <v>7238</v>
      </c>
      <c r="O7433" s="3">
        <f>'Transaction Data'!$N7433-'Transaction Data'!$M7433</f>
        <v>1316</v>
      </c>
      <c r="P7433" s="2">
        <f>DATEDIF('Transaction Data'!$D7433,'Transaction Data'!$A7433,"y")</f>
        <v>41</v>
      </c>
      <c r="Q7433" s="2" t="str">
        <f>FLOOR('Transaction Data'!$P7433,15)&amp;"-"&amp;FLOOR('Transaction Data'!$P7433,15)+14</f>
        <v>30-44</v>
      </c>
      <c r="R7433" s="2" t="str">
        <f>IF('Transaction Data'!$L7433&lt;=10,"Less Expensive","Expensive")</f>
        <v>Expensive</v>
      </c>
      <c r="S7433" s="4">
        <f>WEEKDAY('Transaction Data'!$A7433)</f>
        <v>3</v>
      </c>
      <c r="T7433" s="2" t="str">
        <f>IF(WEEKDAY('Transaction Data'!$A7433,2)&lt;6,"Weekday","Weekend")</f>
        <v>Weekday</v>
      </c>
    </row>
    <row r="7434" ht="15.75" customHeight="1">
      <c r="A7434" s="1">
        <v>45377.0</v>
      </c>
      <c r="B7434" s="2" t="s">
        <v>6835</v>
      </c>
      <c r="C7434" s="2" t="s">
        <v>32</v>
      </c>
      <c r="D7434" s="1">
        <v>26323.0</v>
      </c>
      <c r="E7434" s="2" t="s">
        <v>22</v>
      </c>
      <c r="F7434" s="2">
        <v>53.0</v>
      </c>
      <c r="G7434" s="2" t="s">
        <v>60</v>
      </c>
      <c r="H7434" s="2" t="s">
        <v>45</v>
      </c>
      <c r="I7434" s="2" t="s">
        <v>25</v>
      </c>
      <c r="J7434" s="2" t="str">
        <f t="array" ref="J7434">XLOOKUP('Transaction Data'!$G7434,Product_Code,Biscuit_Brand)</f>
        <v>Peanut Butter Bites</v>
      </c>
      <c r="K7434" s="2">
        <f t="array" ref="K7434">XLOOKUP('Transaction Data'!$G7434,Product_Code,Cost)</f>
        <v>5</v>
      </c>
      <c r="L7434" s="2">
        <f t="array" ref="L7434">XLOOKUP('Transaction Data'!$G7434,Product_Code,Unit_Price)</f>
        <v>7</v>
      </c>
      <c r="M7434" s="3">
        <f>'Transaction Data'!$F7434*'Transaction Data'!$K7434</f>
        <v>265</v>
      </c>
      <c r="N7434" s="3">
        <f>'Transaction Data'!$F7434*'Transaction Data'!$L7434</f>
        <v>371</v>
      </c>
      <c r="O7434" s="3">
        <f>'Transaction Data'!$N7434-'Transaction Data'!$M7434</f>
        <v>106</v>
      </c>
      <c r="P7434" s="2">
        <f>DATEDIF('Transaction Data'!$D7434,'Transaction Data'!$A7434,"y")</f>
        <v>52</v>
      </c>
      <c r="Q7434" s="2" t="str">
        <f>FLOOR('Transaction Data'!$P7434,15)&amp;"-"&amp;FLOOR('Transaction Data'!$P7434,15)+14</f>
        <v>45-59</v>
      </c>
      <c r="R7434" s="2" t="str">
        <f>IF('Transaction Data'!$L7434&lt;=10,"Less Expensive","Expensive")</f>
        <v>Less Expensive</v>
      </c>
      <c r="S7434" s="4">
        <f>WEEKDAY('Transaction Data'!$A7434)</f>
        <v>3</v>
      </c>
      <c r="T7434" s="2" t="str">
        <f>IF(WEEKDAY('Transaction Data'!$A7434,2)&lt;6,"Weekday","Weekend")</f>
        <v>Weekday</v>
      </c>
    </row>
    <row r="7435" ht="15.75" customHeight="1">
      <c r="A7435" s="1">
        <v>45303.0</v>
      </c>
      <c r="B7435" s="2" t="s">
        <v>6836</v>
      </c>
      <c r="C7435" s="2" t="s">
        <v>78</v>
      </c>
      <c r="D7435" s="1">
        <v>19580.0</v>
      </c>
      <c r="E7435" s="2" t="s">
        <v>22</v>
      </c>
      <c r="F7435" s="2">
        <v>217.0</v>
      </c>
      <c r="G7435" s="2" t="s">
        <v>23</v>
      </c>
      <c r="H7435" s="2" t="s">
        <v>49</v>
      </c>
      <c r="I7435" s="2" t="s">
        <v>25</v>
      </c>
      <c r="J7435" s="2" t="str">
        <f t="array" ref="J7435">XLOOKUP('Transaction Data'!$G7435,Product_Code,Biscuit_Brand)</f>
        <v>Cinnamon Swirls</v>
      </c>
      <c r="K7435" s="2">
        <f t="array" ref="K7435">XLOOKUP('Transaction Data'!$G7435,Product_Code,Cost)</f>
        <v>10</v>
      </c>
      <c r="L7435" s="2">
        <f t="array" ref="L7435">XLOOKUP('Transaction Data'!$G7435,Product_Code,Unit_Price)</f>
        <v>14</v>
      </c>
      <c r="M7435" s="3">
        <f>'Transaction Data'!$F7435*'Transaction Data'!$K7435</f>
        <v>2170</v>
      </c>
      <c r="N7435" s="3">
        <f>'Transaction Data'!$F7435*'Transaction Data'!$L7435</f>
        <v>3038</v>
      </c>
      <c r="O7435" s="3">
        <f>'Transaction Data'!$N7435-'Transaction Data'!$M7435</f>
        <v>868</v>
      </c>
      <c r="P7435" s="2">
        <f>DATEDIF('Transaction Data'!$D7435,'Transaction Data'!$A7435,"y")</f>
        <v>70</v>
      </c>
      <c r="Q7435" s="2" t="str">
        <f>FLOOR('Transaction Data'!$P7435,15)&amp;"-"&amp;FLOOR('Transaction Data'!$P7435,15)+14</f>
        <v>60-74</v>
      </c>
      <c r="R7435" s="2" t="str">
        <f>IF('Transaction Data'!$L7435&lt;=10,"Less Expensive","Expensive")</f>
        <v>Expensive</v>
      </c>
      <c r="S7435" s="4">
        <f>WEEKDAY('Transaction Data'!$A7435)</f>
        <v>6</v>
      </c>
      <c r="T7435" s="2" t="str">
        <f>IF(WEEKDAY('Transaction Data'!$A7435,2)&lt;6,"Weekday","Weekend")</f>
        <v>Weekday</v>
      </c>
    </row>
    <row r="7436" ht="15.75" customHeight="1">
      <c r="A7436" s="1">
        <v>45461.0</v>
      </c>
      <c r="B7436" s="2" t="s">
        <v>6837</v>
      </c>
      <c r="C7436" s="2" t="s">
        <v>32</v>
      </c>
      <c r="D7436" s="1">
        <v>32661.0</v>
      </c>
      <c r="E7436" s="2" t="s">
        <v>27</v>
      </c>
      <c r="F7436" s="2">
        <v>163.0</v>
      </c>
      <c r="G7436" s="2" t="s">
        <v>23</v>
      </c>
      <c r="H7436" s="2" t="s">
        <v>52</v>
      </c>
      <c r="I7436" s="2" t="s">
        <v>25</v>
      </c>
      <c r="J7436" s="2" t="str">
        <f t="array" ref="J7436">XLOOKUP('Transaction Data'!$G7436,Product_Code,Biscuit_Brand)</f>
        <v>Cinnamon Swirls</v>
      </c>
      <c r="K7436" s="2">
        <f t="array" ref="K7436">XLOOKUP('Transaction Data'!$G7436,Product_Code,Cost)</f>
        <v>10</v>
      </c>
      <c r="L7436" s="2">
        <f t="array" ref="L7436">XLOOKUP('Transaction Data'!$G7436,Product_Code,Unit_Price)</f>
        <v>14</v>
      </c>
      <c r="M7436" s="3">
        <f>'Transaction Data'!$F7436*'Transaction Data'!$K7436</f>
        <v>1630</v>
      </c>
      <c r="N7436" s="3">
        <f>'Transaction Data'!$F7436*'Transaction Data'!$L7436</f>
        <v>2282</v>
      </c>
      <c r="O7436" s="3">
        <f>'Transaction Data'!$N7436-'Transaction Data'!$M7436</f>
        <v>652</v>
      </c>
      <c r="P7436" s="2">
        <f>DATEDIF('Transaction Data'!$D7436,'Transaction Data'!$A7436,"y")</f>
        <v>35</v>
      </c>
      <c r="Q7436" s="2" t="str">
        <f>FLOOR('Transaction Data'!$P7436,15)&amp;"-"&amp;FLOOR('Transaction Data'!$P7436,15)+14</f>
        <v>30-44</v>
      </c>
      <c r="R7436" s="2" t="str">
        <f>IF('Transaction Data'!$L7436&lt;=10,"Less Expensive","Expensive")</f>
        <v>Expensive</v>
      </c>
      <c r="S7436" s="4">
        <f>WEEKDAY('Transaction Data'!$A7436)</f>
        <v>3</v>
      </c>
      <c r="T7436" s="2" t="str">
        <f>IF(WEEKDAY('Transaction Data'!$A7436,2)&lt;6,"Weekday","Weekend")</f>
        <v>Weekday</v>
      </c>
    </row>
    <row r="7437" ht="15.75" customHeight="1">
      <c r="A7437" s="1">
        <v>45293.0</v>
      </c>
      <c r="B7437" s="2" t="s">
        <v>6838</v>
      </c>
      <c r="C7437" s="2" t="s">
        <v>32</v>
      </c>
      <c r="D7437" s="1">
        <v>34787.0</v>
      </c>
      <c r="E7437" s="2" t="s">
        <v>27</v>
      </c>
      <c r="F7437" s="2">
        <v>490.0</v>
      </c>
      <c r="G7437" s="2" t="s">
        <v>61</v>
      </c>
      <c r="H7437" s="2" t="s">
        <v>49</v>
      </c>
      <c r="I7437" s="2" t="s">
        <v>25</v>
      </c>
      <c r="J7437" s="2" t="str">
        <f t="array" ref="J7437">XLOOKUP('Transaction Data'!$G7437,Product_Code,Biscuit_Brand)</f>
        <v>Choco Delight</v>
      </c>
      <c r="K7437" s="2">
        <f t="array" ref="K7437">XLOOKUP('Transaction Data'!$G7437,Product_Code,Cost)</f>
        <v>3</v>
      </c>
      <c r="L7437" s="2">
        <f t="array" ref="L7437">XLOOKUP('Transaction Data'!$G7437,Product_Code,Unit_Price)</f>
        <v>5</v>
      </c>
      <c r="M7437" s="3">
        <f>'Transaction Data'!$F7437*'Transaction Data'!$K7437</f>
        <v>1470</v>
      </c>
      <c r="N7437" s="3">
        <f>'Transaction Data'!$F7437*'Transaction Data'!$L7437</f>
        <v>2450</v>
      </c>
      <c r="O7437" s="3">
        <f>'Transaction Data'!$N7437-'Transaction Data'!$M7437</f>
        <v>980</v>
      </c>
      <c r="P7437" s="2">
        <f>DATEDIF('Transaction Data'!$D7437,'Transaction Data'!$A7437,"y")</f>
        <v>28</v>
      </c>
      <c r="Q7437" s="2" t="str">
        <f>FLOOR('Transaction Data'!$P7437,15)&amp;"-"&amp;FLOOR('Transaction Data'!$P7437,15)+14</f>
        <v>15-29</v>
      </c>
      <c r="R7437" s="2" t="str">
        <f>IF('Transaction Data'!$L7437&lt;=10,"Less Expensive","Expensive")</f>
        <v>Less Expensive</v>
      </c>
      <c r="S7437" s="4">
        <f>WEEKDAY('Transaction Data'!$A7437)</f>
        <v>3</v>
      </c>
      <c r="T7437" s="2" t="str">
        <f>IF(WEEKDAY('Transaction Data'!$A7437,2)&lt;6,"Weekday","Weekend")</f>
        <v>Weekday</v>
      </c>
    </row>
    <row r="7438" ht="15.75" customHeight="1">
      <c r="A7438" s="1">
        <v>45408.0</v>
      </c>
      <c r="B7438" s="2" t="s">
        <v>6839</v>
      </c>
      <c r="C7438" s="2" t="s">
        <v>65</v>
      </c>
      <c r="D7438" s="1">
        <v>27164.0</v>
      </c>
      <c r="E7438" s="2" t="s">
        <v>63</v>
      </c>
      <c r="F7438" s="2">
        <v>156.0</v>
      </c>
      <c r="G7438" s="2" t="s">
        <v>44</v>
      </c>
      <c r="H7438" s="2" t="s">
        <v>52</v>
      </c>
      <c r="I7438" s="2" t="s">
        <v>25</v>
      </c>
      <c r="J7438" s="2" t="str">
        <f t="array" ref="J7438">XLOOKUP('Transaction Data'!$G7438,Product_Code,Biscuit_Brand)</f>
        <v>Butter Crunch</v>
      </c>
      <c r="K7438" s="2">
        <f t="array" ref="K7438">XLOOKUP('Transaction Data'!$G7438,Product_Code,Cost)</f>
        <v>10</v>
      </c>
      <c r="L7438" s="2">
        <f t="array" ref="L7438">XLOOKUP('Transaction Data'!$G7438,Product_Code,Unit_Price)</f>
        <v>11</v>
      </c>
      <c r="M7438" s="3">
        <f>'Transaction Data'!$F7438*'Transaction Data'!$K7438</f>
        <v>1560</v>
      </c>
      <c r="N7438" s="3">
        <f>'Transaction Data'!$F7438*'Transaction Data'!$L7438</f>
        <v>1716</v>
      </c>
      <c r="O7438" s="3">
        <f>'Transaction Data'!$N7438-'Transaction Data'!$M7438</f>
        <v>156</v>
      </c>
      <c r="P7438" s="2">
        <f>DATEDIF('Transaction Data'!$D7438,'Transaction Data'!$A7438,"y")</f>
        <v>49</v>
      </c>
      <c r="Q7438" s="2" t="str">
        <f>FLOOR('Transaction Data'!$P7438,15)&amp;"-"&amp;FLOOR('Transaction Data'!$P7438,15)+14</f>
        <v>45-59</v>
      </c>
      <c r="R7438" s="2" t="str">
        <f>IF('Transaction Data'!$L7438&lt;=10,"Less Expensive","Expensive")</f>
        <v>Expensive</v>
      </c>
      <c r="S7438" s="4">
        <f>WEEKDAY('Transaction Data'!$A7438)</f>
        <v>6</v>
      </c>
      <c r="T7438" s="2" t="str">
        <f>IF(WEEKDAY('Transaction Data'!$A7438,2)&lt;6,"Weekday","Weekend")</f>
        <v>Weekday</v>
      </c>
    </row>
    <row r="7439" ht="15.75" customHeight="1">
      <c r="A7439" s="1">
        <v>45487.0</v>
      </c>
      <c r="B7439" s="2" t="s">
        <v>6840</v>
      </c>
      <c r="C7439" s="2" t="s">
        <v>21</v>
      </c>
      <c r="D7439" s="1">
        <v>27899.0</v>
      </c>
      <c r="E7439" s="2" t="s">
        <v>22</v>
      </c>
      <c r="F7439" s="2">
        <v>481.0</v>
      </c>
      <c r="G7439" s="2" t="s">
        <v>38</v>
      </c>
      <c r="H7439" s="2" t="s">
        <v>52</v>
      </c>
      <c r="I7439" s="2" t="s">
        <v>25</v>
      </c>
      <c r="J7439" s="2" t="str">
        <f t="array" ref="J7439">XLOOKUP('Transaction Data'!$G7439,Product_Code,Biscuit_Brand)</f>
        <v>Ginger Snaps</v>
      </c>
      <c r="K7439" s="2">
        <f t="array" ref="K7439">XLOOKUP('Transaction Data'!$G7439,Product_Code,Cost)</f>
        <v>14</v>
      </c>
      <c r="L7439" s="2">
        <f t="array" ref="L7439">XLOOKUP('Transaction Data'!$G7439,Product_Code,Unit_Price)</f>
        <v>28</v>
      </c>
      <c r="M7439" s="3">
        <f>'Transaction Data'!$F7439*'Transaction Data'!$K7439</f>
        <v>6734</v>
      </c>
      <c r="N7439" s="3">
        <f>'Transaction Data'!$F7439*'Transaction Data'!$L7439</f>
        <v>13468</v>
      </c>
      <c r="O7439" s="3">
        <f>'Transaction Data'!$N7439-'Transaction Data'!$M7439</f>
        <v>6734</v>
      </c>
      <c r="P7439" s="2">
        <f>DATEDIF('Transaction Data'!$D7439,'Transaction Data'!$A7439,"y")</f>
        <v>48</v>
      </c>
      <c r="Q7439" s="2" t="str">
        <f>FLOOR('Transaction Data'!$P7439,15)&amp;"-"&amp;FLOOR('Transaction Data'!$P7439,15)+14</f>
        <v>45-59</v>
      </c>
      <c r="R7439" s="2" t="str">
        <f>IF('Transaction Data'!$L7439&lt;=10,"Less Expensive","Expensive")</f>
        <v>Expensive</v>
      </c>
      <c r="S7439" s="4">
        <f>WEEKDAY('Transaction Data'!$A7439)</f>
        <v>1</v>
      </c>
      <c r="T7439" s="2" t="str">
        <f>IF(WEEKDAY('Transaction Data'!$A7439,2)&lt;6,"Weekday","Weekend")</f>
        <v>Weekend</v>
      </c>
    </row>
    <row r="7440" ht="15.75" customHeight="1">
      <c r="A7440" s="1">
        <v>45444.0</v>
      </c>
      <c r="B7440" s="2" t="s">
        <v>6841</v>
      </c>
      <c r="C7440" s="2" t="s">
        <v>21</v>
      </c>
      <c r="D7440" s="1">
        <v>30009.0</v>
      </c>
      <c r="E7440" s="2" t="s">
        <v>22</v>
      </c>
      <c r="F7440" s="2">
        <v>375.0</v>
      </c>
      <c r="G7440" s="2" t="s">
        <v>57</v>
      </c>
      <c r="H7440" s="2" t="s">
        <v>45</v>
      </c>
      <c r="I7440" s="2" t="s">
        <v>25</v>
      </c>
      <c r="J7440" s="2" t="str">
        <f t="array" ref="J7440">XLOOKUP('Transaction Data'!$G7440,Product_Code,Biscuit_Brand)</f>
        <v>Oatmeal Cookies</v>
      </c>
      <c r="K7440" s="2">
        <f t="array" ref="K7440">XLOOKUP('Transaction Data'!$G7440,Product_Code,Cost)</f>
        <v>19</v>
      </c>
      <c r="L7440" s="2">
        <f t="array" ref="L7440">XLOOKUP('Transaction Data'!$G7440,Product_Code,Unit_Price)</f>
        <v>23</v>
      </c>
      <c r="M7440" s="3">
        <f>'Transaction Data'!$F7440*'Transaction Data'!$K7440</f>
        <v>7125</v>
      </c>
      <c r="N7440" s="3">
        <f>'Transaction Data'!$F7440*'Transaction Data'!$L7440</f>
        <v>8625</v>
      </c>
      <c r="O7440" s="3">
        <f>'Transaction Data'!$N7440-'Transaction Data'!$M7440</f>
        <v>1500</v>
      </c>
      <c r="P7440" s="2">
        <f>DATEDIF('Transaction Data'!$D7440,'Transaction Data'!$A7440,"y")</f>
        <v>42</v>
      </c>
      <c r="Q7440" s="2" t="str">
        <f>FLOOR('Transaction Data'!$P7440,15)&amp;"-"&amp;FLOOR('Transaction Data'!$P7440,15)+14</f>
        <v>30-44</v>
      </c>
      <c r="R7440" s="2" t="str">
        <f>IF('Transaction Data'!$L7440&lt;=10,"Less Expensive","Expensive")</f>
        <v>Expensive</v>
      </c>
      <c r="S7440" s="4">
        <f>WEEKDAY('Transaction Data'!$A7440)</f>
        <v>7</v>
      </c>
      <c r="T7440" s="2" t="str">
        <f>IF(WEEKDAY('Transaction Data'!$A7440,2)&lt;6,"Weekday","Weekend")</f>
        <v>Weekend</v>
      </c>
    </row>
    <row r="7441" ht="15.75" customHeight="1">
      <c r="A7441" s="1">
        <v>45359.0</v>
      </c>
      <c r="B7441" s="2" t="s">
        <v>6842</v>
      </c>
      <c r="C7441" s="2" t="s">
        <v>21</v>
      </c>
      <c r="D7441" s="1">
        <v>34930.0</v>
      </c>
      <c r="E7441" s="2" t="s">
        <v>22</v>
      </c>
      <c r="F7441" s="2">
        <v>427.0</v>
      </c>
      <c r="G7441" s="2" t="s">
        <v>57</v>
      </c>
      <c r="H7441" s="2" t="s">
        <v>49</v>
      </c>
      <c r="I7441" s="2" t="s">
        <v>25</v>
      </c>
      <c r="J7441" s="2" t="str">
        <f t="array" ref="J7441">XLOOKUP('Transaction Data'!$G7441,Product_Code,Biscuit_Brand)</f>
        <v>Oatmeal Cookies</v>
      </c>
      <c r="K7441" s="2">
        <f t="array" ref="K7441">XLOOKUP('Transaction Data'!$G7441,Product_Code,Cost)</f>
        <v>19</v>
      </c>
      <c r="L7441" s="2">
        <f t="array" ref="L7441">XLOOKUP('Transaction Data'!$G7441,Product_Code,Unit_Price)</f>
        <v>23</v>
      </c>
      <c r="M7441" s="3">
        <f>'Transaction Data'!$F7441*'Transaction Data'!$K7441</f>
        <v>8113</v>
      </c>
      <c r="N7441" s="3">
        <f>'Transaction Data'!$F7441*'Transaction Data'!$L7441</f>
        <v>9821</v>
      </c>
      <c r="O7441" s="3">
        <f>'Transaction Data'!$N7441-'Transaction Data'!$M7441</f>
        <v>1708</v>
      </c>
      <c r="P7441" s="2">
        <f>DATEDIF('Transaction Data'!$D7441,'Transaction Data'!$A7441,"y")</f>
        <v>28</v>
      </c>
      <c r="Q7441" s="2" t="str">
        <f>FLOOR('Transaction Data'!$P7441,15)&amp;"-"&amp;FLOOR('Transaction Data'!$P7441,15)+14</f>
        <v>15-29</v>
      </c>
      <c r="R7441" s="2" t="str">
        <f>IF('Transaction Data'!$L7441&lt;=10,"Less Expensive","Expensive")</f>
        <v>Expensive</v>
      </c>
      <c r="S7441" s="4">
        <f>WEEKDAY('Transaction Data'!$A7441)</f>
        <v>6</v>
      </c>
      <c r="T7441" s="2" t="str">
        <f>IF(WEEKDAY('Transaction Data'!$A7441,2)&lt;6,"Weekday","Weekend")</f>
        <v>Weekday</v>
      </c>
    </row>
    <row r="7442" ht="15.75" customHeight="1">
      <c r="A7442" s="1">
        <v>45470.0</v>
      </c>
      <c r="B7442" s="2" t="s">
        <v>6843</v>
      </c>
      <c r="C7442" s="2" t="s">
        <v>65</v>
      </c>
      <c r="D7442" s="1">
        <v>19919.0</v>
      </c>
      <c r="E7442" s="2" t="s">
        <v>27</v>
      </c>
      <c r="F7442" s="2">
        <v>203.0</v>
      </c>
      <c r="G7442" s="2" t="s">
        <v>23</v>
      </c>
      <c r="H7442" s="2" t="s">
        <v>52</v>
      </c>
      <c r="I7442" s="2" t="s">
        <v>25</v>
      </c>
      <c r="J7442" s="2" t="str">
        <f t="array" ref="J7442">XLOOKUP('Transaction Data'!$G7442,Product_Code,Biscuit_Brand)</f>
        <v>Cinnamon Swirls</v>
      </c>
      <c r="K7442" s="2">
        <f t="array" ref="K7442">XLOOKUP('Transaction Data'!$G7442,Product_Code,Cost)</f>
        <v>10</v>
      </c>
      <c r="L7442" s="2">
        <f t="array" ref="L7442">XLOOKUP('Transaction Data'!$G7442,Product_Code,Unit_Price)</f>
        <v>14</v>
      </c>
      <c r="M7442" s="3">
        <f>'Transaction Data'!$F7442*'Transaction Data'!$K7442</f>
        <v>2030</v>
      </c>
      <c r="N7442" s="3">
        <f>'Transaction Data'!$F7442*'Transaction Data'!$L7442</f>
        <v>2842</v>
      </c>
      <c r="O7442" s="3">
        <f>'Transaction Data'!$N7442-'Transaction Data'!$M7442</f>
        <v>812</v>
      </c>
      <c r="P7442" s="2">
        <f>DATEDIF('Transaction Data'!$D7442,'Transaction Data'!$A7442,"y")</f>
        <v>69</v>
      </c>
      <c r="Q7442" s="2" t="str">
        <f>FLOOR('Transaction Data'!$P7442,15)&amp;"-"&amp;FLOOR('Transaction Data'!$P7442,15)+14</f>
        <v>60-74</v>
      </c>
      <c r="R7442" s="2" t="str">
        <f>IF('Transaction Data'!$L7442&lt;=10,"Less Expensive","Expensive")</f>
        <v>Expensive</v>
      </c>
      <c r="S7442" s="4">
        <f>WEEKDAY('Transaction Data'!$A7442)</f>
        <v>5</v>
      </c>
      <c r="T7442" s="2" t="str">
        <f>IF(WEEKDAY('Transaction Data'!$A7442,2)&lt;6,"Weekday","Weekend")</f>
        <v>Weekday</v>
      </c>
    </row>
    <row r="7443" ht="15.75" customHeight="1">
      <c r="A7443" s="1">
        <v>45427.0</v>
      </c>
      <c r="B7443" s="2" t="s">
        <v>6844</v>
      </c>
      <c r="C7443" s="2" t="s">
        <v>69</v>
      </c>
      <c r="D7443" s="1">
        <v>19328.0</v>
      </c>
      <c r="E7443" s="2" t="s">
        <v>37</v>
      </c>
      <c r="F7443" s="2">
        <v>403.0</v>
      </c>
      <c r="G7443" s="2" t="s">
        <v>44</v>
      </c>
      <c r="H7443" s="2" t="s">
        <v>49</v>
      </c>
      <c r="I7443" s="2" t="s">
        <v>25</v>
      </c>
      <c r="J7443" s="2" t="str">
        <f t="array" ref="J7443">XLOOKUP('Transaction Data'!$G7443,Product_Code,Biscuit_Brand)</f>
        <v>Butter Crunch</v>
      </c>
      <c r="K7443" s="2">
        <f t="array" ref="K7443">XLOOKUP('Transaction Data'!$G7443,Product_Code,Cost)</f>
        <v>10</v>
      </c>
      <c r="L7443" s="2">
        <f t="array" ref="L7443">XLOOKUP('Transaction Data'!$G7443,Product_Code,Unit_Price)</f>
        <v>11</v>
      </c>
      <c r="M7443" s="3">
        <f>'Transaction Data'!$F7443*'Transaction Data'!$K7443</f>
        <v>4030</v>
      </c>
      <c r="N7443" s="3">
        <f>'Transaction Data'!$F7443*'Transaction Data'!$L7443</f>
        <v>4433</v>
      </c>
      <c r="O7443" s="3">
        <f>'Transaction Data'!$N7443-'Transaction Data'!$M7443</f>
        <v>403</v>
      </c>
      <c r="P7443" s="2">
        <f>DATEDIF('Transaction Data'!$D7443,'Transaction Data'!$A7443,"y")</f>
        <v>71</v>
      </c>
      <c r="Q7443" s="2" t="str">
        <f>FLOOR('Transaction Data'!$P7443,15)&amp;"-"&amp;FLOOR('Transaction Data'!$P7443,15)+14</f>
        <v>60-74</v>
      </c>
      <c r="R7443" s="2" t="str">
        <f>IF('Transaction Data'!$L7443&lt;=10,"Less Expensive","Expensive")</f>
        <v>Expensive</v>
      </c>
      <c r="S7443" s="4">
        <f>WEEKDAY('Transaction Data'!$A7443)</f>
        <v>4</v>
      </c>
      <c r="T7443" s="2" t="str">
        <f>IF(WEEKDAY('Transaction Data'!$A7443,2)&lt;6,"Weekday","Weekend")</f>
        <v>Weekday</v>
      </c>
    </row>
    <row r="7444" ht="15.75" customHeight="1">
      <c r="A7444" s="1">
        <v>45495.0</v>
      </c>
      <c r="B7444" s="2" t="s">
        <v>6845</v>
      </c>
      <c r="C7444" s="2" t="s">
        <v>78</v>
      </c>
      <c r="D7444" s="1">
        <v>33818.0</v>
      </c>
      <c r="E7444" s="2" t="s">
        <v>22</v>
      </c>
      <c r="F7444" s="2">
        <v>236.0</v>
      </c>
      <c r="G7444" s="2" t="s">
        <v>55</v>
      </c>
      <c r="H7444" s="2" t="s">
        <v>52</v>
      </c>
      <c r="I7444" s="2" t="s">
        <v>25</v>
      </c>
      <c r="J7444" s="2" t="str">
        <f t="array" ref="J7444">XLOOKUP('Transaction Data'!$G7444,Product_Code,Biscuit_Brand)</f>
        <v>Vanilla Wafers</v>
      </c>
      <c r="K7444" s="2">
        <f t="array" ref="K7444">XLOOKUP('Transaction Data'!$G7444,Product_Code,Cost)</f>
        <v>18</v>
      </c>
      <c r="L7444" s="2">
        <f t="array" ref="L7444">XLOOKUP('Transaction Data'!$G7444,Product_Code,Unit_Price)</f>
        <v>36</v>
      </c>
      <c r="M7444" s="3">
        <f>'Transaction Data'!$F7444*'Transaction Data'!$K7444</f>
        <v>4248</v>
      </c>
      <c r="N7444" s="3">
        <f>'Transaction Data'!$F7444*'Transaction Data'!$L7444</f>
        <v>8496</v>
      </c>
      <c r="O7444" s="3">
        <f>'Transaction Data'!$N7444-'Transaction Data'!$M7444</f>
        <v>4248</v>
      </c>
      <c r="P7444" s="2">
        <f>DATEDIF('Transaction Data'!$D7444,'Transaction Data'!$A7444,"y")</f>
        <v>31</v>
      </c>
      <c r="Q7444" s="2" t="str">
        <f>FLOOR('Transaction Data'!$P7444,15)&amp;"-"&amp;FLOOR('Transaction Data'!$P7444,15)+14</f>
        <v>30-44</v>
      </c>
      <c r="R7444" s="2" t="str">
        <f>IF('Transaction Data'!$L7444&lt;=10,"Less Expensive","Expensive")</f>
        <v>Expensive</v>
      </c>
      <c r="S7444" s="4">
        <f>WEEKDAY('Transaction Data'!$A7444)</f>
        <v>2</v>
      </c>
      <c r="T7444" s="2" t="str">
        <f>IF(WEEKDAY('Transaction Data'!$A7444,2)&lt;6,"Weekday","Weekend")</f>
        <v>Weekday</v>
      </c>
    </row>
    <row r="7445" ht="15.75" customHeight="1">
      <c r="A7445" s="1">
        <v>45367.0</v>
      </c>
      <c r="B7445" s="2" t="s">
        <v>6846</v>
      </c>
      <c r="C7445" s="2" t="s">
        <v>47</v>
      </c>
      <c r="D7445" s="1">
        <v>38770.0</v>
      </c>
      <c r="E7445" s="2" t="s">
        <v>27</v>
      </c>
      <c r="F7445" s="2">
        <v>248.0</v>
      </c>
      <c r="G7445" s="2" t="s">
        <v>61</v>
      </c>
      <c r="H7445" s="2" t="s">
        <v>34</v>
      </c>
      <c r="I7445" s="2" t="s">
        <v>25</v>
      </c>
      <c r="J7445" s="2" t="str">
        <f t="array" ref="J7445">XLOOKUP('Transaction Data'!$G7445,Product_Code,Biscuit_Brand)</f>
        <v>Choco Delight</v>
      </c>
      <c r="K7445" s="2">
        <f t="array" ref="K7445">XLOOKUP('Transaction Data'!$G7445,Product_Code,Cost)</f>
        <v>3</v>
      </c>
      <c r="L7445" s="2">
        <f t="array" ref="L7445">XLOOKUP('Transaction Data'!$G7445,Product_Code,Unit_Price)</f>
        <v>5</v>
      </c>
      <c r="M7445" s="3">
        <f>'Transaction Data'!$F7445*'Transaction Data'!$K7445</f>
        <v>744</v>
      </c>
      <c r="N7445" s="3">
        <f>'Transaction Data'!$F7445*'Transaction Data'!$L7445</f>
        <v>1240</v>
      </c>
      <c r="O7445" s="3">
        <f>'Transaction Data'!$N7445-'Transaction Data'!$M7445</f>
        <v>496</v>
      </c>
      <c r="P7445" s="2">
        <f>DATEDIF('Transaction Data'!$D7445,'Transaction Data'!$A7445,"y")</f>
        <v>18</v>
      </c>
      <c r="Q7445" s="2" t="str">
        <f>FLOOR('Transaction Data'!$P7445,15)&amp;"-"&amp;FLOOR('Transaction Data'!$P7445,15)+14</f>
        <v>15-29</v>
      </c>
      <c r="R7445" s="2" t="str">
        <f>IF('Transaction Data'!$L7445&lt;=10,"Less Expensive","Expensive")</f>
        <v>Less Expensive</v>
      </c>
      <c r="S7445" s="4">
        <f>WEEKDAY('Transaction Data'!$A7445)</f>
        <v>7</v>
      </c>
      <c r="T7445" s="2" t="str">
        <f>IF(WEEKDAY('Transaction Data'!$A7445,2)&lt;6,"Weekday","Weekend")</f>
        <v>Weekend</v>
      </c>
    </row>
    <row r="7446" ht="15.75" customHeight="1">
      <c r="A7446" s="1">
        <v>45322.0</v>
      </c>
      <c r="B7446" s="2" t="s">
        <v>6847</v>
      </c>
      <c r="C7446" s="2" t="s">
        <v>47</v>
      </c>
      <c r="D7446" s="1">
        <v>30782.0</v>
      </c>
      <c r="E7446" s="2" t="s">
        <v>37</v>
      </c>
      <c r="F7446" s="2">
        <v>312.0</v>
      </c>
      <c r="G7446" s="2" t="s">
        <v>28</v>
      </c>
      <c r="H7446" s="2" t="s">
        <v>34</v>
      </c>
      <c r="I7446" s="2" t="s">
        <v>25</v>
      </c>
      <c r="J7446" s="2" t="str">
        <f t="array" ref="J7446">XLOOKUP('Transaction Data'!$G7446,Product_Code,Biscuit_Brand)</f>
        <v>Shortbread</v>
      </c>
      <c r="K7446" s="2">
        <f t="array" ref="K7446">XLOOKUP('Transaction Data'!$G7446,Product_Code,Cost)</f>
        <v>10</v>
      </c>
      <c r="L7446" s="2">
        <f t="array" ref="L7446">XLOOKUP('Transaction Data'!$G7446,Product_Code,Unit_Price)</f>
        <v>45</v>
      </c>
      <c r="M7446" s="3">
        <f>'Transaction Data'!$F7446*'Transaction Data'!$K7446</f>
        <v>3120</v>
      </c>
      <c r="N7446" s="3">
        <f>'Transaction Data'!$F7446*'Transaction Data'!$L7446</f>
        <v>14040</v>
      </c>
      <c r="O7446" s="3">
        <f>'Transaction Data'!$N7446-'Transaction Data'!$M7446</f>
        <v>10920</v>
      </c>
      <c r="P7446" s="2">
        <f>DATEDIF('Transaction Data'!$D7446,'Transaction Data'!$A7446,"y")</f>
        <v>39</v>
      </c>
      <c r="Q7446" s="2" t="str">
        <f>FLOOR('Transaction Data'!$P7446,15)&amp;"-"&amp;FLOOR('Transaction Data'!$P7446,15)+14</f>
        <v>30-44</v>
      </c>
      <c r="R7446" s="2" t="str">
        <f>IF('Transaction Data'!$L7446&lt;=10,"Less Expensive","Expensive")</f>
        <v>Expensive</v>
      </c>
      <c r="S7446" s="4">
        <f>WEEKDAY('Transaction Data'!$A7446)</f>
        <v>4</v>
      </c>
      <c r="T7446" s="2" t="str">
        <f>IF(WEEKDAY('Transaction Data'!$A7446,2)&lt;6,"Weekday","Weekend")</f>
        <v>Weekday</v>
      </c>
    </row>
    <row r="7447" ht="15.75" customHeight="1">
      <c r="A7447" s="1">
        <v>45474.0</v>
      </c>
      <c r="B7447" s="2" t="s">
        <v>6848</v>
      </c>
      <c r="C7447" s="2" t="s">
        <v>47</v>
      </c>
      <c r="D7447" s="1">
        <v>33692.0</v>
      </c>
      <c r="E7447" s="2" t="s">
        <v>63</v>
      </c>
      <c r="F7447" s="2">
        <v>455.0</v>
      </c>
      <c r="G7447" s="2" t="s">
        <v>28</v>
      </c>
      <c r="H7447" s="2" t="s">
        <v>39</v>
      </c>
      <c r="I7447" s="2" t="s">
        <v>25</v>
      </c>
      <c r="J7447" s="2" t="str">
        <f t="array" ref="J7447">XLOOKUP('Transaction Data'!$G7447,Product_Code,Biscuit_Brand)</f>
        <v>Shortbread</v>
      </c>
      <c r="K7447" s="2">
        <f t="array" ref="K7447">XLOOKUP('Transaction Data'!$G7447,Product_Code,Cost)</f>
        <v>10</v>
      </c>
      <c r="L7447" s="2">
        <f t="array" ref="L7447">XLOOKUP('Transaction Data'!$G7447,Product_Code,Unit_Price)</f>
        <v>45</v>
      </c>
      <c r="M7447" s="3">
        <f>'Transaction Data'!$F7447*'Transaction Data'!$K7447</f>
        <v>4550</v>
      </c>
      <c r="N7447" s="3">
        <f>'Transaction Data'!$F7447*'Transaction Data'!$L7447</f>
        <v>20475</v>
      </c>
      <c r="O7447" s="3">
        <f>'Transaction Data'!$N7447-'Transaction Data'!$M7447</f>
        <v>15925</v>
      </c>
      <c r="P7447" s="2">
        <f>DATEDIF('Transaction Data'!$D7447,'Transaction Data'!$A7447,"y")</f>
        <v>32</v>
      </c>
      <c r="Q7447" s="2" t="str">
        <f>FLOOR('Transaction Data'!$P7447,15)&amp;"-"&amp;FLOOR('Transaction Data'!$P7447,15)+14</f>
        <v>30-44</v>
      </c>
      <c r="R7447" s="2" t="str">
        <f>IF('Transaction Data'!$L7447&lt;=10,"Less Expensive","Expensive")</f>
        <v>Expensive</v>
      </c>
      <c r="S7447" s="4">
        <f>WEEKDAY('Transaction Data'!$A7447)</f>
        <v>2</v>
      </c>
      <c r="T7447" s="2" t="str">
        <f>IF(WEEKDAY('Transaction Data'!$A7447,2)&lt;6,"Weekday","Weekend")</f>
        <v>Weekday</v>
      </c>
    </row>
    <row r="7448" ht="15.75" customHeight="1">
      <c r="A7448" s="1">
        <v>45306.0</v>
      </c>
      <c r="B7448" s="2" t="s">
        <v>6849</v>
      </c>
      <c r="C7448" s="2" t="s">
        <v>65</v>
      </c>
      <c r="D7448" s="1">
        <v>20456.0</v>
      </c>
      <c r="E7448" s="2" t="s">
        <v>37</v>
      </c>
      <c r="F7448" s="2">
        <v>237.0</v>
      </c>
      <c r="G7448" s="2" t="s">
        <v>55</v>
      </c>
      <c r="H7448" s="2" t="s">
        <v>42</v>
      </c>
      <c r="I7448" s="2" t="s">
        <v>25</v>
      </c>
      <c r="J7448" s="2" t="str">
        <f t="array" ref="J7448">XLOOKUP('Transaction Data'!$G7448,Product_Code,Biscuit_Brand)</f>
        <v>Vanilla Wafers</v>
      </c>
      <c r="K7448" s="2">
        <f t="array" ref="K7448">XLOOKUP('Transaction Data'!$G7448,Product_Code,Cost)</f>
        <v>18</v>
      </c>
      <c r="L7448" s="2">
        <f t="array" ref="L7448">XLOOKUP('Transaction Data'!$G7448,Product_Code,Unit_Price)</f>
        <v>36</v>
      </c>
      <c r="M7448" s="3">
        <f>'Transaction Data'!$F7448*'Transaction Data'!$K7448</f>
        <v>4266</v>
      </c>
      <c r="N7448" s="3">
        <f>'Transaction Data'!$F7448*'Transaction Data'!$L7448</f>
        <v>8532</v>
      </c>
      <c r="O7448" s="3">
        <f>'Transaction Data'!$N7448-'Transaction Data'!$M7448</f>
        <v>4266</v>
      </c>
      <c r="P7448" s="2">
        <f>DATEDIF('Transaction Data'!$D7448,'Transaction Data'!$A7448,"y")</f>
        <v>68</v>
      </c>
      <c r="Q7448" s="2" t="str">
        <f>FLOOR('Transaction Data'!$P7448,15)&amp;"-"&amp;FLOOR('Transaction Data'!$P7448,15)+14</f>
        <v>60-74</v>
      </c>
      <c r="R7448" s="2" t="str">
        <f>IF('Transaction Data'!$L7448&lt;=10,"Less Expensive","Expensive")</f>
        <v>Expensive</v>
      </c>
      <c r="S7448" s="4">
        <f>WEEKDAY('Transaction Data'!$A7448)</f>
        <v>2</v>
      </c>
      <c r="T7448" s="2" t="str">
        <f>IF(WEEKDAY('Transaction Data'!$A7448,2)&lt;6,"Weekday","Weekend")</f>
        <v>Weekday</v>
      </c>
    </row>
    <row r="7449" ht="15.75" customHeight="1">
      <c r="A7449" s="1">
        <v>45444.0</v>
      </c>
      <c r="B7449" s="2" t="s">
        <v>6850</v>
      </c>
      <c r="C7449" s="2" t="s">
        <v>72</v>
      </c>
      <c r="D7449" s="1">
        <v>28001.0</v>
      </c>
      <c r="E7449" s="2" t="s">
        <v>27</v>
      </c>
      <c r="F7449" s="2">
        <v>377.0</v>
      </c>
      <c r="G7449" s="2" t="s">
        <v>33</v>
      </c>
      <c r="H7449" s="2" t="s">
        <v>45</v>
      </c>
      <c r="I7449" s="2" t="s">
        <v>30</v>
      </c>
      <c r="J7449" s="2" t="str">
        <f t="array" ref="J7449">XLOOKUP('Transaction Data'!$G7449,Product_Code,Biscuit_Brand)</f>
        <v>Caramel Biscuits</v>
      </c>
      <c r="K7449" s="2">
        <f t="array" ref="K7449">XLOOKUP('Transaction Data'!$G7449,Product_Code,Cost)</f>
        <v>18</v>
      </c>
      <c r="L7449" s="2">
        <f t="array" ref="L7449">XLOOKUP('Transaction Data'!$G7449,Product_Code,Unit_Price)</f>
        <v>22</v>
      </c>
      <c r="M7449" s="3">
        <f>'Transaction Data'!$F7449*'Transaction Data'!$K7449</f>
        <v>6786</v>
      </c>
      <c r="N7449" s="3">
        <f>'Transaction Data'!$F7449*'Transaction Data'!$L7449</f>
        <v>8294</v>
      </c>
      <c r="O7449" s="3">
        <f>'Transaction Data'!$N7449-'Transaction Data'!$M7449</f>
        <v>1508</v>
      </c>
      <c r="P7449" s="2">
        <f>DATEDIF('Transaction Data'!$D7449,'Transaction Data'!$A7449,"y")</f>
        <v>47</v>
      </c>
      <c r="Q7449" s="2" t="str">
        <f>FLOOR('Transaction Data'!$P7449,15)&amp;"-"&amp;FLOOR('Transaction Data'!$P7449,15)+14</f>
        <v>45-59</v>
      </c>
      <c r="R7449" s="2" t="str">
        <f>IF('Transaction Data'!$L7449&lt;=10,"Less Expensive","Expensive")</f>
        <v>Expensive</v>
      </c>
      <c r="S7449" s="4">
        <f>WEEKDAY('Transaction Data'!$A7449)</f>
        <v>7</v>
      </c>
      <c r="T7449" s="2" t="str">
        <f>IF(WEEKDAY('Transaction Data'!$A7449,2)&lt;6,"Weekday","Weekend")</f>
        <v>Weekend</v>
      </c>
    </row>
    <row r="7450" ht="15.75" customHeight="1">
      <c r="A7450" s="1">
        <v>45446.0</v>
      </c>
      <c r="B7450" s="2" t="s">
        <v>3442</v>
      </c>
      <c r="C7450" s="2" t="s">
        <v>32</v>
      </c>
      <c r="D7450" s="1">
        <v>20419.0</v>
      </c>
      <c r="E7450" s="2" t="s">
        <v>63</v>
      </c>
      <c r="F7450" s="2">
        <v>48.0</v>
      </c>
      <c r="G7450" s="2" t="s">
        <v>61</v>
      </c>
      <c r="H7450" s="2" t="s">
        <v>49</v>
      </c>
      <c r="I7450" s="2" t="s">
        <v>25</v>
      </c>
      <c r="J7450" s="2" t="str">
        <f t="array" ref="J7450">XLOOKUP('Transaction Data'!$G7450,Product_Code,Biscuit_Brand)</f>
        <v>Choco Delight</v>
      </c>
      <c r="K7450" s="2">
        <f t="array" ref="K7450">XLOOKUP('Transaction Data'!$G7450,Product_Code,Cost)</f>
        <v>3</v>
      </c>
      <c r="L7450" s="2">
        <f t="array" ref="L7450">XLOOKUP('Transaction Data'!$G7450,Product_Code,Unit_Price)</f>
        <v>5</v>
      </c>
      <c r="M7450" s="3">
        <f>'Transaction Data'!$F7450*'Transaction Data'!$K7450</f>
        <v>144</v>
      </c>
      <c r="N7450" s="3">
        <f>'Transaction Data'!$F7450*'Transaction Data'!$L7450</f>
        <v>240</v>
      </c>
      <c r="O7450" s="3">
        <f>'Transaction Data'!$N7450-'Transaction Data'!$M7450</f>
        <v>96</v>
      </c>
      <c r="P7450" s="2">
        <f>DATEDIF('Transaction Data'!$D7450,'Transaction Data'!$A7450,"y")</f>
        <v>68</v>
      </c>
      <c r="Q7450" s="2" t="str">
        <f>FLOOR('Transaction Data'!$P7450,15)&amp;"-"&amp;FLOOR('Transaction Data'!$P7450,15)+14</f>
        <v>60-74</v>
      </c>
      <c r="R7450" s="2" t="str">
        <f>IF('Transaction Data'!$L7450&lt;=10,"Less Expensive","Expensive")</f>
        <v>Less Expensive</v>
      </c>
      <c r="S7450" s="4">
        <f>WEEKDAY('Transaction Data'!$A7450)</f>
        <v>2</v>
      </c>
      <c r="T7450" s="2" t="str">
        <f>IF(WEEKDAY('Transaction Data'!$A7450,2)&lt;6,"Weekday","Weekend")</f>
        <v>Weekday</v>
      </c>
    </row>
    <row r="7451" ht="15.75" customHeight="1">
      <c r="A7451" s="1">
        <v>45414.0</v>
      </c>
      <c r="B7451" s="2" t="s">
        <v>6851</v>
      </c>
      <c r="C7451" s="2" t="s">
        <v>78</v>
      </c>
      <c r="D7451" s="1">
        <v>20592.0</v>
      </c>
      <c r="E7451" s="2" t="s">
        <v>27</v>
      </c>
      <c r="F7451" s="2">
        <v>233.0</v>
      </c>
      <c r="G7451" s="2" t="s">
        <v>28</v>
      </c>
      <c r="H7451" s="2" t="s">
        <v>52</v>
      </c>
      <c r="I7451" s="2" t="s">
        <v>25</v>
      </c>
      <c r="J7451" s="2" t="str">
        <f t="array" ref="J7451">XLOOKUP('Transaction Data'!$G7451,Product_Code,Biscuit_Brand)</f>
        <v>Shortbread</v>
      </c>
      <c r="K7451" s="2">
        <f t="array" ref="K7451">XLOOKUP('Transaction Data'!$G7451,Product_Code,Cost)</f>
        <v>10</v>
      </c>
      <c r="L7451" s="2">
        <f t="array" ref="L7451">XLOOKUP('Transaction Data'!$G7451,Product_Code,Unit_Price)</f>
        <v>45</v>
      </c>
      <c r="M7451" s="3">
        <f>'Transaction Data'!$F7451*'Transaction Data'!$K7451</f>
        <v>2330</v>
      </c>
      <c r="N7451" s="3">
        <f>'Transaction Data'!$F7451*'Transaction Data'!$L7451</f>
        <v>10485</v>
      </c>
      <c r="O7451" s="3">
        <f>'Transaction Data'!$N7451-'Transaction Data'!$M7451</f>
        <v>8155</v>
      </c>
      <c r="P7451" s="2">
        <f>DATEDIF('Transaction Data'!$D7451,'Transaction Data'!$A7451,"y")</f>
        <v>67</v>
      </c>
      <c r="Q7451" s="2" t="str">
        <f>FLOOR('Transaction Data'!$P7451,15)&amp;"-"&amp;FLOOR('Transaction Data'!$P7451,15)+14</f>
        <v>60-74</v>
      </c>
      <c r="R7451" s="2" t="str">
        <f>IF('Transaction Data'!$L7451&lt;=10,"Less Expensive","Expensive")</f>
        <v>Expensive</v>
      </c>
      <c r="S7451" s="4">
        <f>WEEKDAY('Transaction Data'!$A7451)</f>
        <v>5</v>
      </c>
      <c r="T7451" s="2" t="str">
        <f>IF(WEEKDAY('Transaction Data'!$A7451,2)&lt;6,"Weekday","Weekend")</f>
        <v>Weekday</v>
      </c>
    </row>
    <row r="7452" ht="15.75" customHeight="1">
      <c r="A7452" s="1">
        <v>45298.0</v>
      </c>
      <c r="B7452" s="2" t="s">
        <v>1925</v>
      </c>
      <c r="C7452" s="2" t="s">
        <v>78</v>
      </c>
      <c r="D7452" s="1">
        <v>31875.0</v>
      </c>
      <c r="E7452" s="2" t="s">
        <v>37</v>
      </c>
      <c r="F7452" s="2">
        <v>219.0</v>
      </c>
      <c r="G7452" s="2" t="s">
        <v>28</v>
      </c>
      <c r="H7452" s="2" t="s">
        <v>49</v>
      </c>
      <c r="I7452" s="2" t="s">
        <v>25</v>
      </c>
      <c r="J7452" s="2" t="str">
        <f t="array" ref="J7452">XLOOKUP('Transaction Data'!$G7452,Product_Code,Biscuit_Brand)</f>
        <v>Shortbread</v>
      </c>
      <c r="K7452" s="2">
        <f t="array" ref="K7452">XLOOKUP('Transaction Data'!$G7452,Product_Code,Cost)</f>
        <v>10</v>
      </c>
      <c r="L7452" s="2">
        <f t="array" ref="L7452">XLOOKUP('Transaction Data'!$G7452,Product_Code,Unit_Price)</f>
        <v>45</v>
      </c>
      <c r="M7452" s="3">
        <f>'Transaction Data'!$F7452*'Transaction Data'!$K7452</f>
        <v>2190</v>
      </c>
      <c r="N7452" s="3">
        <f>'Transaction Data'!$F7452*'Transaction Data'!$L7452</f>
        <v>9855</v>
      </c>
      <c r="O7452" s="3">
        <f>'Transaction Data'!$N7452-'Transaction Data'!$M7452</f>
        <v>7665</v>
      </c>
      <c r="P7452" s="2">
        <f>DATEDIF('Transaction Data'!$D7452,'Transaction Data'!$A7452,"y")</f>
        <v>36</v>
      </c>
      <c r="Q7452" s="2" t="str">
        <f>FLOOR('Transaction Data'!$P7452,15)&amp;"-"&amp;FLOOR('Transaction Data'!$P7452,15)+14</f>
        <v>30-44</v>
      </c>
      <c r="R7452" s="2" t="str">
        <f>IF('Transaction Data'!$L7452&lt;=10,"Less Expensive","Expensive")</f>
        <v>Expensive</v>
      </c>
      <c r="S7452" s="4">
        <f>WEEKDAY('Transaction Data'!$A7452)</f>
        <v>1</v>
      </c>
      <c r="T7452" s="2" t="str">
        <f>IF(WEEKDAY('Transaction Data'!$A7452,2)&lt;6,"Weekday","Weekend")</f>
        <v>Weekend</v>
      </c>
    </row>
    <row r="7453" ht="15.75" customHeight="1">
      <c r="A7453" s="1">
        <v>45490.0</v>
      </c>
      <c r="B7453" s="2" t="s">
        <v>6852</v>
      </c>
      <c r="C7453" s="2" t="s">
        <v>41</v>
      </c>
      <c r="D7453" s="1">
        <v>28568.0</v>
      </c>
      <c r="E7453" s="2" t="s">
        <v>63</v>
      </c>
      <c r="F7453" s="2">
        <v>318.0</v>
      </c>
      <c r="G7453" s="2" t="s">
        <v>57</v>
      </c>
      <c r="H7453" s="2" t="s">
        <v>52</v>
      </c>
      <c r="I7453" s="2" t="s">
        <v>25</v>
      </c>
      <c r="J7453" s="2" t="str">
        <f t="array" ref="J7453">XLOOKUP('Transaction Data'!$G7453,Product_Code,Biscuit_Brand)</f>
        <v>Oatmeal Cookies</v>
      </c>
      <c r="K7453" s="2">
        <f t="array" ref="K7453">XLOOKUP('Transaction Data'!$G7453,Product_Code,Cost)</f>
        <v>19</v>
      </c>
      <c r="L7453" s="2">
        <f t="array" ref="L7453">XLOOKUP('Transaction Data'!$G7453,Product_Code,Unit_Price)</f>
        <v>23</v>
      </c>
      <c r="M7453" s="3">
        <f>'Transaction Data'!$F7453*'Transaction Data'!$K7453</f>
        <v>6042</v>
      </c>
      <c r="N7453" s="3">
        <f>'Transaction Data'!$F7453*'Transaction Data'!$L7453</f>
        <v>7314</v>
      </c>
      <c r="O7453" s="3">
        <f>'Transaction Data'!$N7453-'Transaction Data'!$M7453</f>
        <v>1272</v>
      </c>
      <c r="P7453" s="2">
        <f>DATEDIF('Transaction Data'!$D7453,'Transaction Data'!$A7453,"y")</f>
        <v>46</v>
      </c>
      <c r="Q7453" s="2" t="str">
        <f>FLOOR('Transaction Data'!$P7453,15)&amp;"-"&amp;FLOOR('Transaction Data'!$P7453,15)+14</f>
        <v>45-59</v>
      </c>
      <c r="R7453" s="2" t="str">
        <f>IF('Transaction Data'!$L7453&lt;=10,"Less Expensive","Expensive")</f>
        <v>Expensive</v>
      </c>
      <c r="S7453" s="4">
        <f>WEEKDAY('Transaction Data'!$A7453)</f>
        <v>4</v>
      </c>
      <c r="T7453" s="2" t="str">
        <f>IF(WEEKDAY('Transaction Data'!$A7453,2)&lt;6,"Weekday","Weekend")</f>
        <v>Weekday</v>
      </c>
    </row>
    <row r="7454" ht="15.75" customHeight="1">
      <c r="A7454" s="1">
        <v>45400.0</v>
      </c>
      <c r="B7454" s="2" t="s">
        <v>6853</v>
      </c>
      <c r="C7454" s="2" t="s">
        <v>41</v>
      </c>
      <c r="D7454" s="1">
        <v>37361.0</v>
      </c>
      <c r="E7454" s="2" t="s">
        <v>27</v>
      </c>
      <c r="F7454" s="2">
        <v>111.0</v>
      </c>
      <c r="G7454" s="2" t="s">
        <v>55</v>
      </c>
      <c r="H7454" s="2" t="s">
        <v>52</v>
      </c>
      <c r="I7454" s="2" t="s">
        <v>25</v>
      </c>
      <c r="J7454" s="2" t="str">
        <f t="array" ref="J7454">XLOOKUP('Transaction Data'!$G7454,Product_Code,Biscuit_Brand)</f>
        <v>Vanilla Wafers</v>
      </c>
      <c r="K7454" s="2">
        <f t="array" ref="K7454">XLOOKUP('Transaction Data'!$G7454,Product_Code,Cost)</f>
        <v>18</v>
      </c>
      <c r="L7454" s="2">
        <f t="array" ref="L7454">XLOOKUP('Transaction Data'!$G7454,Product_Code,Unit_Price)</f>
        <v>36</v>
      </c>
      <c r="M7454" s="3">
        <f>'Transaction Data'!$F7454*'Transaction Data'!$K7454</f>
        <v>1998</v>
      </c>
      <c r="N7454" s="3">
        <f>'Transaction Data'!$F7454*'Transaction Data'!$L7454</f>
        <v>3996</v>
      </c>
      <c r="O7454" s="3">
        <f>'Transaction Data'!$N7454-'Transaction Data'!$M7454</f>
        <v>1998</v>
      </c>
      <c r="P7454" s="2">
        <f>DATEDIF('Transaction Data'!$D7454,'Transaction Data'!$A7454,"y")</f>
        <v>22</v>
      </c>
      <c r="Q7454" s="2" t="str">
        <f>FLOOR('Transaction Data'!$P7454,15)&amp;"-"&amp;FLOOR('Transaction Data'!$P7454,15)+14</f>
        <v>15-29</v>
      </c>
      <c r="R7454" s="2" t="str">
        <f>IF('Transaction Data'!$L7454&lt;=10,"Less Expensive","Expensive")</f>
        <v>Expensive</v>
      </c>
      <c r="S7454" s="4">
        <f>WEEKDAY('Transaction Data'!$A7454)</f>
        <v>5</v>
      </c>
      <c r="T7454" s="2" t="str">
        <f>IF(WEEKDAY('Transaction Data'!$A7454,2)&lt;6,"Weekday","Weekend")</f>
        <v>Weekday</v>
      </c>
    </row>
    <row r="7455" ht="15.75" customHeight="1">
      <c r="A7455" s="1">
        <v>45431.0</v>
      </c>
      <c r="B7455" s="2" t="s">
        <v>6854</v>
      </c>
      <c r="C7455" s="2" t="s">
        <v>54</v>
      </c>
      <c r="D7455" s="1">
        <v>26452.0</v>
      </c>
      <c r="E7455" s="2" t="s">
        <v>27</v>
      </c>
      <c r="F7455" s="2">
        <v>427.0</v>
      </c>
      <c r="G7455" s="2" t="s">
        <v>23</v>
      </c>
      <c r="H7455" s="2" t="s">
        <v>45</v>
      </c>
      <c r="I7455" s="2" t="s">
        <v>25</v>
      </c>
      <c r="J7455" s="2" t="str">
        <f t="array" ref="J7455">XLOOKUP('Transaction Data'!$G7455,Product_Code,Biscuit_Brand)</f>
        <v>Cinnamon Swirls</v>
      </c>
      <c r="K7455" s="2">
        <f t="array" ref="K7455">XLOOKUP('Transaction Data'!$G7455,Product_Code,Cost)</f>
        <v>10</v>
      </c>
      <c r="L7455" s="2">
        <f t="array" ref="L7455">XLOOKUP('Transaction Data'!$G7455,Product_Code,Unit_Price)</f>
        <v>14</v>
      </c>
      <c r="M7455" s="3">
        <f>'Transaction Data'!$F7455*'Transaction Data'!$K7455</f>
        <v>4270</v>
      </c>
      <c r="N7455" s="3">
        <f>'Transaction Data'!$F7455*'Transaction Data'!$L7455</f>
        <v>5978</v>
      </c>
      <c r="O7455" s="3">
        <f>'Transaction Data'!$N7455-'Transaction Data'!$M7455</f>
        <v>1708</v>
      </c>
      <c r="P7455" s="2">
        <f>DATEDIF('Transaction Data'!$D7455,'Transaction Data'!$A7455,"y")</f>
        <v>51</v>
      </c>
      <c r="Q7455" s="2" t="str">
        <f>FLOOR('Transaction Data'!$P7455,15)&amp;"-"&amp;FLOOR('Transaction Data'!$P7455,15)+14</f>
        <v>45-59</v>
      </c>
      <c r="R7455" s="2" t="str">
        <f>IF('Transaction Data'!$L7455&lt;=10,"Less Expensive","Expensive")</f>
        <v>Expensive</v>
      </c>
      <c r="S7455" s="4">
        <f>WEEKDAY('Transaction Data'!$A7455)</f>
        <v>1</v>
      </c>
      <c r="T7455" s="2" t="str">
        <f>IF(WEEKDAY('Transaction Data'!$A7455,2)&lt;6,"Weekday","Weekend")</f>
        <v>Weekend</v>
      </c>
    </row>
    <row r="7456" ht="15.75" customHeight="1">
      <c r="A7456" s="1">
        <v>45503.0</v>
      </c>
      <c r="B7456" s="2" t="s">
        <v>6855</v>
      </c>
      <c r="C7456" s="2" t="s">
        <v>72</v>
      </c>
      <c r="D7456" s="1">
        <v>37765.0</v>
      </c>
      <c r="E7456" s="2" t="s">
        <v>22</v>
      </c>
      <c r="F7456" s="2">
        <v>40.0</v>
      </c>
      <c r="G7456" s="2" t="s">
        <v>61</v>
      </c>
      <c r="H7456" s="2" t="s">
        <v>49</v>
      </c>
      <c r="I7456" s="2" t="s">
        <v>25</v>
      </c>
      <c r="J7456" s="2" t="str">
        <f t="array" ref="J7456">XLOOKUP('Transaction Data'!$G7456,Product_Code,Biscuit_Brand)</f>
        <v>Choco Delight</v>
      </c>
      <c r="K7456" s="2">
        <f t="array" ref="K7456">XLOOKUP('Transaction Data'!$G7456,Product_Code,Cost)</f>
        <v>3</v>
      </c>
      <c r="L7456" s="2">
        <f t="array" ref="L7456">XLOOKUP('Transaction Data'!$G7456,Product_Code,Unit_Price)</f>
        <v>5</v>
      </c>
      <c r="M7456" s="3">
        <f>'Transaction Data'!$F7456*'Transaction Data'!$K7456</f>
        <v>120</v>
      </c>
      <c r="N7456" s="3">
        <f>'Transaction Data'!$F7456*'Transaction Data'!$L7456</f>
        <v>200</v>
      </c>
      <c r="O7456" s="3">
        <f>'Transaction Data'!$N7456-'Transaction Data'!$M7456</f>
        <v>80</v>
      </c>
      <c r="P7456" s="2">
        <f>DATEDIF('Transaction Data'!$D7456,'Transaction Data'!$A7456,"y")</f>
        <v>21</v>
      </c>
      <c r="Q7456" s="2" t="str">
        <f>FLOOR('Transaction Data'!$P7456,15)&amp;"-"&amp;FLOOR('Transaction Data'!$P7456,15)+14</f>
        <v>15-29</v>
      </c>
      <c r="R7456" s="2" t="str">
        <f>IF('Transaction Data'!$L7456&lt;=10,"Less Expensive","Expensive")</f>
        <v>Less Expensive</v>
      </c>
      <c r="S7456" s="4">
        <f>WEEKDAY('Transaction Data'!$A7456)</f>
        <v>3</v>
      </c>
      <c r="T7456" s="2" t="str">
        <f>IF(WEEKDAY('Transaction Data'!$A7456,2)&lt;6,"Weekday","Weekend")</f>
        <v>Weekday</v>
      </c>
    </row>
    <row r="7457" ht="15.75" customHeight="1">
      <c r="A7457" s="1">
        <v>45436.0</v>
      </c>
      <c r="B7457" s="2" t="s">
        <v>6856</v>
      </c>
      <c r="C7457" s="2" t="s">
        <v>78</v>
      </c>
      <c r="D7457" s="1">
        <v>37022.0</v>
      </c>
      <c r="E7457" s="2" t="s">
        <v>22</v>
      </c>
      <c r="F7457" s="2">
        <v>30.0</v>
      </c>
      <c r="G7457" s="2" t="s">
        <v>38</v>
      </c>
      <c r="H7457" s="2" t="s">
        <v>52</v>
      </c>
      <c r="I7457" s="2" t="s">
        <v>25</v>
      </c>
      <c r="J7457" s="2" t="str">
        <f t="array" ref="J7457">XLOOKUP('Transaction Data'!$G7457,Product_Code,Biscuit_Brand)</f>
        <v>Ginger Snaps</v>
      </c>
      <c r="K7457" s="2">
        <f t="array" ref="K7457">XLOOKUP('Transaction Data'!$G7457,Product_Code,Cost)</f>
        <v>14</v>
      </c>
      <c r="L7457" s="2">
        <f t="array" ref="L7457">XLOOKUP('Transaction Data'!$G7457,Product_Code,Unit_Price)</f>
        <v>28</v>
      </c>
      <c r="M7457" s="3">
        <f>'Transaction Data'!$F7457*'Transaction Data'!$K7457</f>
        <v>420</v>
      </c>
      <c r="N7457" s="3">
        <f>'Transaction Data'!$F7457*'Transaction Data'!$L7457</f>
        <v>840</v>
      </c>
      <c r="O7457" s="3">
        <f>'Transaction Data'!$N7457-'Transaction Data'!$M7457</f>
        <v>420</v>
      </c>
      <c r="P7457" s="2">
        <f>DATEDIF('Transaction Data'!$D7457,'Transaction Data'!$A7457,"y")</f>
        <v>23</v>
      </c>
      <c r="Q7457" s="2" t="str">
        <f>FLOOR('Transaction Data'!$P7457,15)&amp;"-"&amp;FLOOR('Transaction Data'!$P7457,15)+14</f>
        <v>15-29</v>
      </c>
      <c r="R7457" s="2" t="str">
        <f>IF('Transaction Data'!$L7457&lt;=10,"Less Expensive","Expensive")</f>
        <v>Expensive</v>
      </c>
      <c r="S7457" s="4">
        <f>WEEKDAY('Transaction Data'!$A7457)</f>
        <v>6</v>
      </c>
      <c r="T7457" s="2" t="str">
        <f>IF(WEEKDAY('Transaction Data'!$A7457,2)&lt;6,"Weekday","Weekend")</f>
        <v>Weekday</v>
      </c>
    </row>
    <row r="7458" ht="15.75" customHeight="1">
      <c r="A7458" s="1">
        <v>45379.0</v>
      </c>
      <c r="B7458" s="2" t="s">
        <v>6857</v>
      </c>
      <c r="C7458" s="2" t="s">
        <v>32</v>
      </c>
      <c r="D7458" s="1">
        <v>28070.0</v>
      </c>
      <c r="E7458" s="2" t="s">
        <v>22</v>
      </c>
      <c r="F7458" s="2">
        <v>352.0</v>
      </c>
      <c r="G7458" s="2" t="s">
        <v>23</v>
      </c>
      <c r="H7458" s="2" t="s">
        <v>49</v>
      </c>
      <c r="I7458" s="2" t="s">
        <v>25</v>
      </c>
      <c r="J7458" s="2" t="str">
        <f t="array" ref="J7458">XLOOKUP('Transaction Data'!$G7458,Product_Code,Biscuit_Brand)</f>
        <v>Cinnamon Swirls</v>
      </c>
      <c r="K7458" s="2">
        <f t="array" ref="K7458">XLOOKUP('Transaction Data'!$G7458,Product_Code,Cost)</f>
        <v>10</v>
      </c>
      <c r="L7458" s="2">
        <f t="array" ref="L7458">XLOOKUP('Transaction Data'!$G7458,Product_Code,Unit_Price)</f>
        <v>14</v>
      </c>
      <c r="M7458" s="3">
        <f>'Transaction Data'!$F7458*'Transaction Data'!$K7458</f>
        <v>3520</v>
      </c>
      <c r="N7458" s="3">
        <f>'Transaction Data'!$F7458*'Transaction Data'!$L7458</f>
        <v>4928</v>
      </c>
      <c r="O7458" s="3">
        <f>'Transaction Data'!$N7458-'Transaction Data'!$M7458</f>
        <v>1408</v>
      </c>
      <c r="P7458" s="2">
        <f>DATEDIF('Transaction Data'!$D7458,'Transaction Data'!$A7458,"y")</f>
        <v>47</v>
      </c>
      <c r="Q7458" s="2" t="str">
        <f>FLOOR('Transaction Data'!$P7458,15)&amp;"-"&amp;FLOOR('Transaction Data'!$P7458,15)+14</f>
        <v>45-59</v>
      </c>
      <c r="R7458" s="2" t="str">
        <f>IF('Transaction Data'!$L7458&lt;=10,"Less Expensive","Expensive")</f>
        <v>Expensive</v>
      </c>
      <c r="S7458" s="4">
        <f>WEEKDAY('Transaction Data'!$A7458)</f>
        <v>5</v>
      </c>
      <c r="T7458" s="2" t="str">
        <f>IF(WEEKDAY('Transaction Data'!$A7458,2)&lt;6,"Weekday","Weekend")</f>
        <v>Weekday</v>
      </c>
    </row>
    <row r="7459" ht="15.75" customHeight="1">
      <c r="A7459" s="1">
        <v>45356.0</v>
      </c>
      <c r="B7459" s="2" t="s">
        <v>6858</v>
      </c>
      <c r="C7459" s="2" t="s">
        <v>51</v>
      </c>
      <c r="D7459" s="1">
        <v>34447.0</v>
      </c>
      <c r="E7459" s="2" t="s">
        <v>63</v>
      </c>
      <c r="F7459" s="2">
        <v>91.0</v>
      </c>
      <c r="G7459" s="2" t="s">
        <v>44</v>
      </c>
      <c r="H7459" s="2" t="s">
        <v>52</v>
      </c>
      <c r="I7459" s="2" t="s">
        <v>25</v>
      </c>
      <c r="J7459" s="2" t="str">
        <f t="array" ref="J7459">XLOOKUP('Transaction Data'!$G7459,Product_Code,Biscuit_Brand)</f>
        <v>Butter Crunch</v>
      </c>
      <c r="K7459" s="2">
        <f t="array" ref="K7459">XLOOKUP('Transaction Data'!$G7459,Product_Code,Cost)</f>
        <v>10</v>
      </c>
      <c r="L7459" s="2">
        <f t="array" ref="L7459">XLOOKUP('Transaction Data'!$G7459,Product_Code,Unit_Price)</f>
        <v>11</v>
      </c>
      <c r="M7459" s="3">
        <f>'Transaction Data'!$F7459*'Transaction Data'!$K7459</f>
        <v>910</v>
      </c>
      <c r="N7459" s="3">
        <f>'Transaction Data'!$F7459*'Transaction Data'!$L7459</f>
        <v>1001</v>
      </c>
      <c r="O7459" s="3">
        <f>'Transaction Data'!$N7459-'Transaction Data'!$M7459</f>
        <v>91</v>
      </c>
      <c r="P7459" s="2">
        <f>DATEDIF('Transaction Data'!$D7459,'Transaction Data'!$A7459,"y")</f>
        <v>29</v>
      </c>
      <c r="Q7459" s="2" t="str">
        <f>FLOOR('Transaction Data'!$P7459,15)&amp;"-"&amp;FLOOR('Transaction Data'!$P7459,15)+14</f>
        <v>15-29</v>
      </c>
      <c r="R7459" s="2" t="str">
        <f>IF('Transaction Data'!$L7459&lt;=10,"Less Expensive","Expensive")</f>
        <v>Expensive</v>
      </c>
      <c r="S7459" s="4">
        <f>WEEKDAY('Transaction Data'!$A7459)</f>
        <v>3</v>
      </c>
      <c r="T7459" s="2" t="str">
        <f>IF(WEEKDAY('Transaction Data'!$A7459,2)&lt;6,"Weekday","Weekend")</f>
        <v>Weekday</v>
      </c>
    </row>
    <row r="7460" ht="15.75" customHeight="1">
      <c r="A7460" s="1">
        <v>45444.0</v>
      </c>
      <c r="B7460" s="2" t="s">
        <v>6859</v>
      </c>
      <c r="C7460" s="2" t="s">
        <v>32</v>
      </c>
      <c r="D7460" s="1">
        <v>34875.0</v>
      </c>
      <c r="E7460" s="2" t="s">
        <v>27</v>
      </c>
      <c r="F7460" s="2">
        <v>444.0</v>
      </c>
      <c r="G7460" s="2" t="s">
        <v>61</v>
      </c>
      <c r="H7460" s="2" t="s">
        <v>34</v>
      </c>
      <c r="I7460" s="2" t="s">
        <v>25</v>
      </c>
      <c r="J7460" s="2" t="str">
        <f t="array" ref="J7460">XLOOKUP('Transaction Data'!$G7460,Product_Code,Biscuit_Brand)</f>
        <v>Choco Delight</v>
      </c>
      <c r="K7460" s="2">
        <f t="array" ref="K7460">XLOOKUP('Transaction Data'!$G7460,Product_Code,Cost)</f>
        <v>3</v>
      </c>
      <c r="L7460" s="2">
        <f t="array" ref="L7460">XLOOKUP('Transaction Data'!$G7460,Product_Code,Unit_Price)</f>
        <v>5</v>
      </c>
      <c r="M7460" s="3">
        <f>'Transaction Data'!$F7460*'Transaction Data'!$K7460</f>
        <v>1332</v>
      </c>
      <c r="N7460" s="3">
        <f>'Transaction Data'!$F7460*'Transaction Data'!$L7460</f>
        <v>2220</v>
      </c>
      <c r="O7460" s="3">
        <f>'Transaction Data'!$N7460-'Transaction Data'!$M7460</f>
        <v>888</v>
      </c>
      <c r="P7460" s="2">
        <f>DATEDIF('Transaction Data'!$D7460,'Transaction Data'!$A7460,"y")</f>
        <v>28</v>
      </c>
      <c r="Q7460" s="2" t="str">
        <f>FLOOR('Transaction Data'!$P7460,15)&amp;"-"&amp;FLOOR('Transaction Data'!$P7460,15)+14</f>
        <v>15-29</v>
      </c>
      <c r="R7460" s="2" t="str">
        <f>IF('Transaction Data'!$L7460&lt;=10,"Less Expensive","Expensive")</f>
        <v>Less Expensive</v>
      </c>
      <c r="S7460" s="4">
        <f>WEEKDAY('Transaction Data'!$A7460)</f>
        <v>7</v>
      </c>
      <c r="T7460" s="2" t="str">
        <f>IF(WEEKDAY('Transaction Data'!$A7460,2)&lt;6,"Weekday","Weekend")</f>
        <v>Weekend</v>
      </c>
    </row>
    <row r="7461" ht="15.75" customHeight="1">
      <c r="A7461" s="1">
        <v>45435.0</v>
      </c>
      <c r="B7461" s="2" t="s">
        <v>6860</v>
      </c>
      <c r="C7461" s="2" t="s">
        <v>78</v>
      </c>
      <c r="D7461" s="1">
        <v>18280.0</v>
      </c>
      <c r="E7461" s="2" t="s">
        <v>63</v>
      </c>
      <c r="F7461" s="2">
        <v>367.0</v>
      </c>
      <c r="G7461" s="2" t="s">
        <v>57</v>
      </c>
      <c r="H7461" s="2" t="s">
        <v>34</v>
      </c>
      <c r="I7461" s="2" t="s">
        <v>25</v>
      </c>
      <c r="J7461" s="2" t="str">
        <f t="array" ref="J7461">XLOOKUP('Transaction Data'!$G7461,Product_Code,Biscuit_Brand)</f>
        <v>Oatmeal Cookies</v>
      </c>
      <c r="K7461" s="2">
        <f t="array" ref="K7461">XLOOKUP('Transaction Data'!$G7461,Product_Code,Cost)</f>
        <v>19</v>
      </c>
      <c r="L7461" s="2">
        <f t="array" ref="L7461">XLOOKUP('Transaction Data'!$G7461,Product_Code,Unit_Price)</f>
        <v>23</v>
      </c>
      <c r="M7461" s="3">
        <f>'Transaction Data'!$F7461*'Transaction Data'!$K7461</f>
        <v>6973</v>
      </c>
      <c r="N7461" s="3">
        <f>'Transaction Data'!$F7461*'Transaction Data'!$L7461</f>
        <v>8441</v>
      </c>
      <c r="O7461" s="3">
        <f>'Transaction Data'!$N7461-'Transaction Data'!$M7461</f>
        <v>1468</v>
      </c>
      <c r="P7461" s="2">
        <f>DATEDIF('Transaction Data'!$D7461,'Transaction Data'!$A7461,"y")</f>
        <v>74</v>
      </c>
      <c r="Q7461" s="2" t="str">
        <f>FLOOR('Transaction Data'!$P7461,15)&amp;"-"&amp;FLOOR('Transaction Data'!$P7461,15)+14</f>
        <v>60-74</v>
      </c>
      <c r="R7461" s="2" t="str">
        <f>IF('Transaction Data'!$L7461&lt;=10,"Less Expensive","Expensive")</f>
        <v>Expensive</v>
      </c>
      <c r="S7461" s="4">
        <f>WEEKDAY('Transaction Data'!$A7461)</f>
        <v>5</v>
      </c>
      <c r="T7461" s="2" t="str">
        <f>IF(WEEKDAY('Transaction Data'!$A7461,2)&lt;6,"Weekday","Weekend")</f>
        <v>Weekday</v>
      </c>
    </row>
    <row r="7462" ht="15.75" customHeight="1">
      <c r="A7462" s="1">
        <v>45491.0</v>
      </c>
      <c r="B7462" s="2" t="s">
        <v>6861</v>
      </c>
      <c r="C7462" s="2" t="s">
        <v>65</v>
      </c>
      <c r="D7462" s="1">
        <v>31923.0</v>
      </c>
      <c r="E7462" s="2" t="s">
        <v>27</v>
      </c>
      <c r="F7462" s="2">
        <v>157.0</v>
      </c>
      <c r="G7462" s="2" t="s">
        <v>44</v>
      </c>
      <c r="H7462" s="2" t="s">
        <v>39</v>
      </c>
      <c r="I7462" s="2" t="s">
        <v>25</v>
      </c>
      <c r="J7462" s="2" t="str">
        <f t="array" ref="J7462">XLOOKUP('Transaction Data'!$G7462,Product_Code,Biscuit_Brand)</f>
        <v>Butter Crunch</v>
      </c>
      <c r="K7462" s="2">
        <f t="array" ref="K7462">XLOOKUP('Transaction Data'!$G7462,Product_Code,Cost)</f>
        <v>10</v>
      </c>
      <c r="L7462" s="2">
        <f t="array" ref="L7462">XLOOKUP('Transaction Data'!$G7462,Product_Code,Unit_Price)</f>
        <v>11</v>
      </c>
      <c r="M7462" s="3">
        <f>'Transaction Data'!$F7462*'Transaction Data'!$K7462</f>
        <v>1570</v>
      </c>
      <c r="N7462" s="3">
        <f>'Transaction Data'!$F7462*'Transaction Data'!$L7462</f>
        <v>1727</v>
      </c>
      <c r="O7462" s="3">
        <f>'Transaction Data'!$N7462-'Transaction Data'!$M7462</f>
        <v>157</v>
      </c>
      <c r="P7462" s="2">
        <f>DATEDIF('Transaction Data'!$D7462,'Transaction Data'!$A7462,"y")</f>
        <v>37</v>
      </c>
      <c r="Q7462" s="2" t="str">
        <f>FLOOR('Transaction Data'!$P7462,15)&amp;"-"&amp;FLOOR('Transaction Data'!$P7462,15)+14</f>
        <v>30-44</v>
      </c>
      <c r="R7462" s="2" t="str">
        <f>IF('Transaction Data'!$L7462&lt;=10,"Less Expensive","Expensive")</f>
        <v>Expensive</v>
      </c>
      <c r="S7462" s="4">
        <f>WEEKDAY('Transaction Data'!$A7462)</f>
        <v>5</v>
      </c>
      <c r="T7462" s="2" t="str">
        <f>IF(WEEKDAY('Transaction Data'!$A7462,2)&lt;6,"Weekday","Weekend")</f>
        <v>Weekday</v>
      </c>
    </row>
    <row r="7463" ht="15.75" customHeight="1">
      <c r="A7463" s="1">
        <v>45436.0</v>
      </c>
      <c r="B7463" s="2" t="s">
        <v>6862</v>
      </c>
      <c r="C7463" s="2" t="s">
        <v>21</v>
      </c>
      <c r="D7463" s="1">
        <v>20172.0</v>
      </c>
      <c r="E7463" s="2" t="s">
        <v>37</v>
      </c>
      <c r="F7463" s="2">
        <v>312.0</v>
      </c>
      <c r="G7463" s="2" t="s">
        <v>57</v>
      </c>
      <c r="H7463" s="2" t="s">
        <v>42</v>
      </c>
      <c r="I7463" s="2" t="s">
        <v>25</v>
      </c>
      <c r="J7463" s="2" t="str">
        <f t="array" ref="J7463">XLOOKUP('Transaction Data'!$G7463,Product_Code,Biscuit_Brand)</f>
        <v>Oatmeal Cookies</v>
      </c>
      <c r="K7463" s="2">
        <f t="array" ref="K7463">XLOOKUP('Transaction Data'!$G7463,Product_Code,Cost)</f>
        <v>19</v>
      </c>
      <c r="L7463" s="2">
        <f t="array" ref="L7463">XLOOKUP('Transaction Data'!$G7463,Product_Code,Unit_Price)</f>
        <v>23</v>
      </c>
      <c r="M7463" s="3">
        <f>'Transaction Data'!$F7463*'Transaction Data'!$K7463</f>
        <v>5928</v>
      </c>
      <c r="N7463" s="3">
        <f>'Transaction Data'!$F7463*'Transaction Data'!$L7463</f>
        <v>7176</v>
      </c>
      <c r="O7463" s="3">
        <f>'Transaction Data'!$N7463-'Transaction Data'!$M7463</f>
        <v>1248</v>
      </c>
      <c r="P7463" s="2">
        <f>DATEDIF('Transaction Data'!$D7463,'Transaction Data'!$A7463,"y")</f>
        <v>69</v>
      </c>
      <c r="Q7463" s="2" t="str">
        <f>FLOOR('Transaction Data'!$P7463,15)&amp;"-"&amp;FLOOR('Transaction Data'!$P7463,15)+14</f>
        <v>60-74</v>
      </c>
      <c r="R7463" s="2" t="str">
        <f>IF('Transaction Data'!$L7463&lt;=10,"Less Expensive","Expensive")</f>
        <v>Expensive</v>
      </c>
      <c r="S7463" s="4">
        <f>WEEKDAY('Transaction Data'!$A7463)</f>
        <v>6</v>
      </c>
      <c r="T7463" s="2" t="str">
        <f>IF(WEEKDAY('Transaction Data'!$A7463,2)&lt;6,"Weekday","Weekend")</f>
        <v>Weekday</v>
      </c>
    </row>
    <row r="7464" ht="15.75" customHeight="1">
      <c r="A7464" s="1">
        <v>45324.0</v>
      </c>
      <c r="B7464" s="2" t="s">
        <v>335</v>
      </c>
      <c r="C7464" s="2" t="s">
        <v>51</v>
      </c>
      <c r="D7464" s="1">
        <v>25665.0</v>
      </c>
      <c r="E7464" s="2" t="s">
        <v>27</v>
      </c>
      <c r="F7464" s="2">
        <v>401.0</v>
      </c>
      <c r="G7464" s="2" t="s">
        <v>48</v>
      </c>
      <c r="H7464" s="2" t="s">
        <v>45</v>
      </c>
      <c r="I7464" s="2" t="s">
        <v>25</v>
      </c>
      <c r="J7464" s="2" t="str">
        <f t="array" ref="J7464">XLOOKUP('Transaction Data'!$G7464,Product_Code,Biscuit_Brand)</f>
        <v>Lemon Crisps</v>
      </c>
      <c r="K7464" s="2">
        <f t="array" ref="K7464">XLOOKUP('Transaction Data'!$G7464,Product_Code,Cost)</f>
        <v>7</v>
      </c>
      <c r="L7464" s="2">
        <f t="array" ref="L7464">XLOOKUP('Transaction Data'!$G7464,Product_Code,Unit_Price)</f>
        <v>9</v>
      </c>
      <c r="M7464" s="3">
        <f>'Transaction Data'!$F7464*'Transaction Data'!$K7464</f>
        <v>2807</v>
      </c>
      <c r="N7464" s="3">
        <f>'Transaction Data'!$F7464*'Transaction Data'!$L7464</f>
        <v>3609</v>
      </c>
      <c r="O7464" s="3">
        <f>'Transaction Data'!$N7464-'Transaction Data'!$M7464</f>
        <v>802</v>
      </c>
      <c r="P7464" s="2">
        <f>DATEDIF('Transaction Data'!$D7464,'Transaction Data'!$A7464,"y")</f>
        <v>53</v>
      </c>
      <c r="Q7464" s="2" t="str">
        <f>FLOOR('Transaction Data'!$P7464,15)&amp;"-"&amp;FLOOR('Transaction Data'!$P7464,15)+14</f>
        <v>45-59</v>
      </c>
      <c r="R7464" s="2" t="str">
        <f>IF('Transaction Data'!$L7464&lt;=10,"Less Expensive","Expensive")</f>
        <v>Less Expensive</v>
      </c>
      <c r="S7464" s="4">
        <f>WEEKDAY('Transaction Data'!$A7464)</f>
        <v>6</v>
      </c>
      <c r="T7464" s="2" t="str">
        <f>IF(WEEKDAY('Transaction Data'!$A7464,2)&lt;6,"Weekday","Weekend")</f>
        <v>Weekday</v>
      </c>
    </row>
    <row r="7465" ht="15.75" customHeight="1">
      <c r="A7465" s="1">
        <v>45432.0</v>
      </c>
      <c r="B7465" s="2" t="s">
        <v>6863</v>
      </c>
      <c r="C7465" s="2" t="s">
        <v>72</v>
      </c>
      <c r="D7465" s="1">
        <v>34948.0</v>
      </c>
      <c r="E7465" s="2" t="s">
        <v>63</v>
      </c>
      <c r="F7465" s="2">
        <v>83.0</v>
      </c>
      <c r="G7465" s="2" t="s">
        <v>61</v>
      </c>
      <c r="H7465" s="2" t="s">
        <v>49</v>
      </c>
      <c r="I7465" s="2" t="s">
        <v>25</v>
      </c>
      <c r="J7465" s="2" t="str">
        <f t="array" ref="J7465">XLOOKUP('Transaction Data'!$G7465,Product_Code,Biscuit_Brand)</f>
        <v>Choco Delight</v>
      </c>
      <c r="K7465" s="2">
        <f t="array" ref="K7465">XLOOKUP('Transaction Data'!$G7465,Product_Code,Cost)</f>
        <v>3</v>
      </c>
      <c r="L7465" s="2">
        <f t="array" ref="L7465">XLOOKUP('Transaction Data'!$G7465,Product_Code,Unit_Price)</f>
        <v>5</v>
      </c>
      <c r="M7465" s="3">
        <f>'Transaction Data'!$F7465*'Transaction Data'!$K7465</f>
        <v>249</v>
      </c>
      <c r="N7465" s="3">
        <f>'Transaction Data'!$F7465*'Transaction Data'!$L7465</f>
        <v>415</v>
      </c>
      <c r="O7465" s="3">
        <f>'Transaction Data'!$N7465-'Transaction Data'!$M7465</f>
        <v>166</v>
      </c>
      <c r="P7465" s="2">
        <f>DATEDIF('Transaction Data'!$D7465,'Transaction Data'!$A7465,"y")</f>
        <v>28</v>
      </c>
      <c r="Q7465" s="2" t="str">
        <f>FLOOR('Transaction Data'!$P7465,15)&amp;"-"&amp;FLOOR('Transaction Data'!$P7465,15)+14</f>
        <v>15-29</v>
      </c>
      <c r="R7465" s="2" t="str">
        <f>IF('Transaction Data'!$L7465&lt;=10,"Less Expensive","Expensive")</f>
        <v>Less Expensive</v>
      </c>
      <c r="S7465" s="4">
        <f>WEEKDAY('Transaction Data'!$A7465)</f>
        <v>2</v>
      </c>
      <c r="T7465" s="2" t="str">
        <f>IF(WEEKDAY('Transaction Data'!$A7465,2)&lt;6,"Weekday","Weekend")</f>
        <v>Weekday</v>
      </c>
    </row>
    <row r="7466" ht="15.75" customHeight="1">
      <c r="A7466" s="1">
        <v>45302.0</v>
      </c>
      <c r="B7466" s="2" t="s">
        <v>6864</v>
      </c>
      <c r="C7466" s="2" t="s">
        <v>72</v>
      </c>
      <c r="D7466" s="1">
        <v>34165.0</v>
      </c>
      <c r="E7466" s="2" t="s">
        <v>22</v>
      </c>
      <c r="F7466" s="2">
        <v>409.0</v>
      </c>
      <c r="G7466" s="2" t="s">
        <v>28</v>
      </c>
      <c r="H7466" s="2" t="s">
        <v>52</v>
      </c>
      <c r="I7466" s="2" t="s">
        <v>25</v>
      </c>
      <c r="J7466" s="2" t="str">
        <f t="array" ref="J7466">XLOOKUP('Transaction Data'!$G7466,Product_Code,Biscuit_Brand)</f>
        <v>Shortbread</v>
      </c>
      <c r="K7466" s="2">
        <f t="array" ref="K7466">XLOOKUP('Transaction Data'!$G7466,Product_Code,Cost)</f>
        <v>10</v>
      </c>
      <c r="L7466" s="2">
        <f t="array" ref="L7466">XLOOKUP('Transaction Data'!$G7466,Product_Code,Unit_Price)</f>
        <v>45</v>
      </c>
      <c r="M7466" s="3">
        <f>'Transaction Data'!$F7466*'Transaction Data'!$K7466</f>
        <v>4090</v>
      </c>
      <c r="N7466" s="3">
        <f>'Transaction Data'!$F7466*'Transaction Data'!$L7466</f>
        <v>18405</v>
      </c>
      <c r="O7466" s="3">
        <f>'Transaction Data'!$N7466-'Transaction Data'!$M7466</f>
        <v>14315</v>
      </c>
      <c r="P7466" s="2">
        <f>DATEDIF('Transaction Data'!$D7466,'Transaction Data'!$A7466,"y")</f>
        <v>30</v>
      </c>
      <c r="Q7466" s="2" t="str">
        <f>FLOOR('Transaction Data'!$P7466,15)&amp;"-"&amp;FLOOR('Transaction Data'!$P7466,15)+14</f>
        <v>30-44</v>
      </c>
      <c r="R7466" s="2" t="str">
        <f>IF('Transaction Data'!$L7466&lt;=10,"Less Expensive","Expensive")</f>
        <v>Expensive</v>
      </c>
      <c r="S7466" s="4">
        <f>WEEKDAY('Transaction Data'!$A7466)</f>
        <v>5</v>
      </c>
      <c r="T7466" s="2" t="str">
        <f>IF(WEEKDAY('Transaction Data'!$A7466,2)&lt;6,"Weekday","Weekend")</f>
        <v>Weekday</v>
      </c>
    </row>
    <row r="7467" ht="15.75" customHeight="1">
      <c r="A7467" s="1">
        <v>45472.0</v>
      </c>
      <c r="B7467" s="2" t="s">
        <v>6865</v>
      </c>
      <c r="C7467" s="2" t="s">
        <v>65</v>
      </c>
      <c r="D7467" s="1">
        <v>38565.0</v>
      </c>
      <c r="E7467" s="2" t="s">
        <v>27</v>
      </c>
      <c r="F7467" s="2">
        <v>128.0</v>
      </c>
      <c r="G7467" s="2" t="s">
        <v>44</v>
      </c>
      <c r="H7467" s="2" t="s">
        <v>49</v>
      </c>
      <c r="I7467" s="2" t="s">
        <v>25</v>
      </c>
      <c r="J7467" s="2" t="str">
        <f t="array" ref="J7467">XLOOKUP('Transaction Data'!$G7467,Product_Code,Biscuit_Brand)</f>
        <v>Butter Crunch</v>
      </c>
      <c r="K7467" s="2">
        <f t="array" ref="K7467">XLOOKUP('Transaction Data'!$G7467,Product_Code,Cost)</f>
        <v>10</v>
      </c>
      <c r="L7467" s="2">
        <f t="array" ref="L7467">XLOOKUP('Transaction Data'!$G7467,Product_Code,Unit_Price)</f>
        <v>11</v>
      </c>
      <c r="M7467" s="3">
        <f>'Transaction Data'!$F7467*'Transaction Data'!$K7467</f>
        <v>1280</v>
      </c>
      <c r="N7467" s="3">
        <f>'Transaction Data'!$F7467*'Transaction Data'!$L7467</f>
        <v>1408</v>
      </c>
      <c r="O7467" s="3">
        <f>'Transaction Data'!$N7467-'Transaction Data'!$M7467</f>
        <v>128</v>
      </c>
      <c r="P7467" s="2">
        <f>DATEDIF('Transaction Data'!$D7467,'Transaction Data'!$A7467,"y")</f>
        <v>18</v>
      </c>
      <c r="Q7467" s="2" t="str">
        <f>FLOOR('Transaction Data'!$P7467,15)&amp;"-"&amp;FLOOR('Transaction Data'!$P7467,15)+14</f>
        <v>15-29</v>
      </c>
      <c r="R7467" s="2" t="str">
        <f>IF('Transaction Data'!$L7467&lt;=10,"Less Expensive","Expensive")</f>
        <v>Expensive</v>
      </c>
      <c r="S7467" s="4">
        <f>WEEKDAY('Transaction Data'!$A7467)</f>
        <v>7</v>
      </c>
      <c r="T7467" s="2" t="str">
        <f>IF(WEEKDAY('Transaction Data'!$A7467,2)&lt;6,"Weekday","Weekend")</f>
        <v>Weekend</v>
      </c>
    </row>
    <row r="7468" ht="15.75" customHeight="1">
      <c r="A7468" s="1">
        <v>45321.0</v>
      </c>
      <c r="B7468" s="2" t="s">
        <v>4973</v>
      </c>
      <c r="C7468" s="2" t="s">
        <v>65</v>
      </c>
      <c r="D7468" s="1">
        <v>29423.0</v>
      </c>
      <c r="E7468" s="2" t="s">
        <v>22</v>
      </c>
      <c r="F7468" s="2">
        <v>116.0</v>
      </c>
      <c r="G7468" s="2" t="s">
        <v>55</v>
      </c>
      <c r="H7468" s="2" t="s">
        <v>52</v>
      </c>
      <c r="I7468" s="2" t="s">
        <v>25</v>
      </c>
      <c r="J7468" s="2" t="str">
        <f t="array" ref="J7468">XLOOKUP('Transaction Data'!$G7468,Product_Code,Biscuit_Brand)</f>
        <v>Vanilla Wafers</v>
      </c>
      <c r="K7468" s="2">
        <f t="array" ref="K7468">XLOOKUP('Transaction Data'!$G7468,Product_Code,Cost)</f>
        <v>18</v>
      </c>
      <c r="L7468" s="2">
        <f t="array" ref="L7468">XLOOKUP('Transaction Data'!$G7468,Product_Code,Unit_Price)</f>
        <v>36</v>
      </c>
      <c r="M7468" s="3">
        <f>'Transaction Data'!$F7468*'Transaction Data'!$K7468</f>
        <v>2088</v>
      </c>
      <c r="N7468" s="3">
        <f>'Transaction Data'!$F7468*'Transaction Data'!$L7468</f>
        <v>4176</v>
      </c>
      <c r="O7468" s="3">
        <f>'Transaction Data'!$N7468-'Transaction Data'!$M7468</f>
        <v>2088</v>
      </c>
      <c r="P7468" s="2">
        <f>DATEDIF('Transaction Data'!$D7468,'Transaction Data'!$A7468,"y")</f>
        <v>43</v>
      </c>
      <c r="Q7468" s="2" t="str">
        <f>FLOOR('Transaction Data'!$P7468,15)&amp;"-"&amp;FLOOR('Transaction Data'!$P7468,15)+14</f>
        <v>30-44</v>
      </c>
      <c r="R7468" s="2" t="str">
        <f>IF('Transaction Data'!$L7468&lt;=10,"Less Expensive","Expensive")</f>
        <v>Expensive</v>
      </c>
      <c r="S7468" s="4">
        <f>WEEKDAY('Transaction Data'!$A7468)</f>
        <v>3</v>
      </c>
      <c r="T7468" s="2" t="str">
        <f>IF(WEEKDAY('Transaction Data'!$A7468,2)&lt;6,"Weekday","Weekend")</f>
        <v>Weekday</v>
      </c>
    </row>
    <row r="7469" ht="15.75" customHeight="1">
      <c r="A7469" s="1">
        <v>45347.0</v>
      </c>
      <c r="B7469" s="2" t="s">
        <v>6866</v>
      </c>
      <c r="C7469" s="2" t="s">
        <v>51</v>
      </c>
      <c r="D7469" s="1">
        <v>31719.0</v>
      </c>
      <c r="E7469" s="2" t="s">
        <v>22</v>
      </c>
      <c r="F7469" s="2">
        <v>173.0</v>
      </c>
      <c r="G7469" s="2" t="s">
        <v>28</v>
      </c>
      <c r="H7469" s="2" t="s">
        <v>52</v>
      </c>
      <c r="I7469" s="2" t="s">
        <v>25</v>
      </c>
      <c r="J7469" s="2" t="str">
        <f t="array" ref="J7469">XLOOKUP('Transaction Data'!$G7469,Product_Code,Biscuit_Brand)</f>
        <v>Shortbread</v>
      </c>
      <c r="K7469" s="2">
        <f t="array" ref="K7469">XLOOKUP('Transaction Data'!$G7469,Product_Code,Cost)</f>
        <v>10</v>
      </c>
      <c r="L7469" s="2">
        <f t="array" ref="L7469">XLOOKUP('Transaction Data'!$G7469,Product_Code,Unit_Price)</f>
        <v>45</v>
      </c>
      <c r="M7469" s="3">
        <f>'Transaction Data'!$F7469*'Transaction Data'!$K7469</f>
        <v>1730</v>
      </c>
      <c r="N7469" s="3">
        <f>'Transaction Data'!$F7469*'Transaction Data'!$L7469</f>
        <v>7785</v>
      </c>
      <c r="O7469" s="3">
        <f>'Transaction Data'!$N7469-'Transaction Data'!$M7469</f>
        <v>6055</v>
      </c>
      <c r="P7469" s="2">
        <f>DATEDIF('Transaction Data'!$D7469,'Transaction Data'!$A7469,"y")</f>
        <v>37</v>
      </c>
      <c r="Q7469" s="2" t="str">
        <f>FLOOR('Transaction Data'!$P7469,15)&amp;"-"&amp;FLOOR('Transaction Data'!$P7469,15)+14</f>
        <v>30-44</v>
      </c>
      <c r="R7469" s="2" t="str">
        <f>IF('Transaction Data'!$L7469&lt;=10,"Less Expensive","Expensive")</f>
        <v>Expensive</v>
      </c>
      <c r="S7469" s="4">
        <f>WEEKDAY('Transaction Data'!$A7469)</f>
        <v>1</v>
      </c>
      <c r="T7469" s="2" t="str">
        <f>IF(WEEKDAY('Transaction Data'!$A7469,2)&lt;6,"Weekday","Weekend")</f>
        <v>Weekend</v>
      </c>
    </row>
    <row r="7470" ht="15.75" customHeight="1">
      <c r="A7470" s="1">
        <v>45398.0</v>
      </c>
      <c r="B7470" s="2" t="s">
        <v>6867</v>
      </c>
      <c r="C7470" s="2" t="s">
        <v>54</v>
      </c>
      <c r="D7470" s="1">
        <v>24990.0</v>
      </c>
      <c r="E7470" s="2" t="s">
        <v>63</v>
      </c>
      <c r="F7470" s="2">
        <v>20.0</v>
      </c>
      <c r="G7470" s="2" t="s">
        <v>48</v>
      </c>
      <c r="H7470" s="2" t="s">
        <v>45</v>
      </c>
      <c r="I7470" s="2" t="s">
        <v>25</v>
      </c>
      <c r="J7470" s="2" t="str">
        <f t="array" ref="J7470">XLOOKUP('Transaction Data'!$G7470,Product_Code,Biscuit_Brand)</f>
        <v>Lemon Crisps</v>
      </c>
      <c r="K7470" s="2">
        <f t="array" ref="K7470">XLOOKUP('Transaction Data'!$G7470,Product_Code,Cost)</f>
        <v>7</v>
      </c>
      <c r="L7470" s="2">
        <f t="array" ref="L7470">XLOOKUP('Transaction Data'!$G7470,Product_Code,Unit_Price)</f>
        <v>9</v>
      </c>
      <c r="M7470" s="3">
        <f>'Transaction Data'!$F7470*'Transaction Data'!$K7470</f>
        <v>140</v>
      </c>
      <c r="N7470" s="3">
        <f>'Transaction Data'!$F7470*'Transaction Data'!$L7470</f>
        <v>180</v>
      </c>
      <c r="O7470" s="3">
        <f>'Transaction Data'!$N7470-'Transaction Data'!$M7470</f>
        <v>40</v>
      </c>
      <c r="P7470" s="2">
        <f>DATEDIF('Transaction Data'!$D7470,'Transaction Data'!$A7470,"y")</f>
        <v>55</v>
      </c>
      <c r="Q7470" s="2" t="str">
        <f>FLOOR('Transaction Data'!$P7470,15)&amp;"-"&amp;FLOOR('Transaction Data'!$P7470,15)+14</f>
        <v>45-59</v>
      </c>
      <c r="R7470" s="2" t="str">
        <f>IF('Transaction Data'!$L7470&lt;=10,"Less Expensive","Expensive")</f>
        <v>Less Expensive</v>
      </c>
      <c r="S7470" s="4">
        <f>WEEKDAY('Transaction Data'!$A7470)</f>
        <v>3</v>
      </c>
      <c r="T7470" s="2" t="str">
        <f>IF(WEEKDAY('Transaction Data'!$A7470,2)&lt;6,"Weekday","Weekend")</f>
        <v>Weekday</v>
      </c>
    </row>
    <row r="7471" ht="15.75" customHeight="1">
      <c r="A7471" s="1">
        <v>45366.0</v>
      </c>
      <c r="B7471" s="2" t="s">
        <v>6868</v>
      </c>
      <c r="C7471" s="2" t="s">
        <v>69</v>
      </c>
      <c r="D7471" s="1">
        <v>33894.0</v>
      </c>
      <c r="E7471" s="2" t="s">
        <v>37</v>
      </c>
      <c r="F7471" s="2">
        <v>417.0</v>
      </c>
      <c r="G7471" s="2" t="s">
        <v>38</v>
      </c>
      <c r="H7471" s="2" t="s">
        <v>49</v>
      </c>
      <c r="I7471" s="2" t="s">
        <v>25</v>
      </c>
      <c r="J7471" s="2" t="str">
        <f t="array" ref="J7471">XLOOKUP('Transaction Data'!$G7471,Product_Code,Biscuit_Brand)</f>
        <v>Ginger Snaps</v>
      </c>
      <c r="K7471" s="2">
        <f t="array" ref="K7471">XLOOKUP('Transaction Data'!$G7471,Product_Code,Cost)</f>
        <v>14</v>
      </c>
      <c r="L7471" s="2">
        <f t="array" ref="L7471">XLOOKUP('Transaction Data'!$G7471,Product_Code,Unit_Price)</f>
        <v>28</v>
      </c>
      <c r="M7471" s="3">
        <f>'Transaction Data'!$F7471*'Transaction Data'!$K7471</f>
        <v>5838</v>
      </c>
      <c r="N7471" s="3">
        <f>'Transaction Data'!$F7471*'Transaction Data'!$L7471</f>
        <v>11676</v>
      </c>
      <c r="O7471" s="3">
        <f>'Transaction Data'!$N7471-'Transaction Data'!$M7471</f>
        <v>5838</v>
      </c>
      <c r="P7471" s="2">
        <f>DATEDIF('Transaction Data'!$D7471,'Transaction Data'!$A7471,"y")</f>
        <v>31</v>
      </c>
      <c r="Q7471" s="2" t="str">
        <f>FLOOR('Transaction Data'!$P7471,15)&amp;"-"&amp;FLOOR('Transaction Data'!$P7471,15)+14</f>
        <v>30-44</v>
      </c>
      <c r="R7471" s="2" t="str">
        <f>IF('Transaction Data'!$L7471&lt;=10,"Less Expensive","Expensive")</f>
        <v>Expensive</v>
      </c>
      <c r="S7471" s="4">
        <f>WEEKDAY('Transaction Data'!$A7471)</f>
        <v>6</v>
      </c>
      <c r="T7471" s="2" t="str">
        <f>IF(WEEKDAY('Transaction Data'!$A7471,2)&lt;6,"Weekday","Weekend")</f>
        <v>Weekday</v>
      </c>
    </row>
    <row r="7472" ht="15.75" customHeight="1">
      <c r="A7472" s="1">
        <v>45296.0</v>
      </c>
      <c r="B7472" s="2" t="s">
        <v>6869</v>
      </c>
      <c r="C7472" s="2" t="s">
        <v>47</v>
      </c>
      <c r="D7472" s="1">
        <v>18640.0</v>
      </c>
      <c r="E7472" s="2" t="s">
        <v>63</v>
      </c>
      <c r="F7472" s="2">
        <v>245.0</v>
      </c>
      <c r="G7472" s="2" t="s">
        <v>28</v>
      </c>
      <c r="H7472" s="2" t="s">
        <v>52</v>
      </c>
      <c r="I7472" s="2" t="s">
        <v>25</v>
      </c>
      <c r="J7472" s="2" t="str">
        <f t="array" ref="J7472">XLOOKUP('Transaction Data'!$G7472,Product_Code,Biscuit_Brand)</f>
        <v>Shortbread</v>
      </c>
      <c r="K7472" s="2">
        <f t="array" ref="K7472">XLOOKUP('Transaction Data'!$G7472,Product_Code,Cost)</f>
        <v>10</v>
      </c>
      <c r="L7472" s="2">
        <f t="array" ref="L7472">XLOOKUP('Transaction Data'!$G7472,Product_Code,Unit_Price)</f>
        <v>45</v>
      </c>
      <c r="M7472" s="3">
        <f>'Transaction Data'!$F7472*'Transaction Data'!$K7472</f>
        <v>2450</v>
      </c>
      <c r="N7472" s="3">
        <f>'Transaction Data'!$F7472*'Transaction Data'!$L7472</f>
        <v>11025</v>
      </c>
      <c r="O7472" s="3">
        <f>'Transaction Data'!$N7472-'Transaction Data'!$M7472</f>
        <v>8575</v>
      </c>
      <c r="P7472" s="2">
        <f>DATEDIF('Transaction Data'!$D7472,'Transaction Data'!$A7472,"y")</f>
        <v>72</v>
      </c>
      <c r="Q7472" s="2" t="str">
        <f>FLOOR('Transaction Data'!$P7472,15)&amp;"-"&amp;FLOOR('Transaction Data'!$P7472,15)+14</f>
        <v>60-74</v>
      </c>
      <c r="R7472" s="2" t="str">
        <f>IF('Transaction Data'!$L7472&lt;=10,"Less Expensive","Expensive")</f>
        <v>Expensive</v>
      </c>
      <c r="S7472" s="4">
        <f>WEEKDAY('Transaction Data'!$A7472)</f>
        <v>6</v>
      </c>
      <c r="T7472" s="2" t="str">
        <f>IF(WEEKDAY('Transaction Data'!$A7472,2)&lt;6,"Weekday","Weekend")</f>
        <v>Weekday</v>
      </c>
    </row>
    <row r="7473" ht="15.75" customHeight="1">
      <c r="A7473" s="1">
        <v>45354.0</v>
      </c>
      <c r="B7473" s="2" t="s">
        <v>6870</v>
      </c>
      <c r="C7473" s="2" t="s">
        <v>32</v>
      </c>
      <c r="D7473" s="1">
        <v>27040.0</v>
      </c>
      <c r="E7473" s="2" t="s">
        <v>22</v>
      </c>
      <c r="F7473" s="2">
        <v>315.0</v>
      </c>
      <c r="G7473" s="2" t="s">
        <v>55</v>
      </c>
      <c r="H7473" s="2" t="s">
        <v>49</v>
      </c>
      <c r="I7473" s="2" t="s">
        <v>25</v>
      </c>
      <c r="J7473" s="2" t="str">
        <f t="array" ref="J7473">XLOOKUP('Transaction Data'!$G7473,Product_Code,Biscuit_Brand)</f>
        <v>Vanilla Wafers</v>
      </c>
      <c r="K7473" s="2">
        <f t="array" ref="K7473">XLOOKUP('Transaction Data'!$G7473,Product_Code,Cost)</f>
        <v>18</v>
      </c>
      <c r="L7473" s="2">
        <f t="array" ref="L7473">XLOOKUP('Transaction Data'!$G7473,Product_Code,Unit_Price)</f>
        <v>36</v>
      </c>
      <c r="M7473" s="3">
        <f>'Transaction Data'!$F7473*'Transaction Data'!$K7473</f>
        <v>5670</v>
      </c>
      <c r="N7473" s="3">
        <f>'Transaction Data'!$F7473*'Transaction Data'!$L7473</f>
        <v>11340</v>
      </c>
      <c r="O7473" s="3">
        <f>'Transaction Data'!$N7473-'Transaction Data'!$M7473</f>
        <v>5670</v>
      </c>
      <c r="P7473" s="2">
        <f>DATEDIF('Transaction Data'!$D7473,'Transaction Data'!$A7473,"y")</f>
        <v>50</v>
      </c>
      <c r="Q7473" s="2" t="str">
        <f>FLOOR('Transaction Data'!$P7473,15)&amp;"-"&amp;FLOOR('Transaction Data'!$P7473,15)+14</f>
        <v>45-59</v>
      </c>
      <c r="R7473" s="2" t="str">
        <f>IF('Transaction Data'!$L7473&lt;=10,"Less Expensive","Expensive")</f>
        <v>Expensive</v>
      </c>
      <c r="S7473" s="4">
        <f>WEEKDAY('Transaction Data'!$A7473)</f>
        <v>1</v>
      </c>
      <c r="T7473" s="2" t="str">
        <f>IF(WEEKDAY('Transaction Data'!$A7473,2)&lt;6,"Weekday","Weekend")</f>
        <v>Weekend</v>
      </c>
    </row>
    <row r="7474" ht="15.75" customHeight="1">
      <c r="A7474" s="1">
        <v>45475.0</v>
      </c>
      <c r="B7474" s="2" t="s">
        <v>6871</v>
      </c>
      <c r="C7474" s="2" t="s">
        <v>51</v>
      </c>
      <c r="D7474" s="1">
        <v>30413.0</v>
      </c>
      <c r="E7474" s="2" t="s">
        <v>37</v>
      </c>
      <c r="F7474" s="2">
        <v>239.0</v>
      </c>
      <c r="G7474" s="2" t="s">
        <v>38</v>
      </c>
      <c r="H7474" s="2" t="s">
        <v>52</v>
      </c>
      <c r="I7474" s="2" t="s">
        <v>25</v>
      </c>
      <c r="J7474" s="2" t="str">
        <f t="array" ref="J7474">XLOOKUP('Transaction Data'!$G7474,Product_Code,Biscuit_Brand)</f>
        <v>Ginger Snaps</v>
      </c>
      <c r="K7474" s="2">
        <f t="array" ref="K7474">XLOOKUP('Transaction Data'!$G7474,Product_Code,Cost)</f>
        <v>14</v>
      </c>
      <c r="L7474" s="2">
        <f t="array" ref="L7474">XLOOKUP('Transaction Data'!$G7474,Product_Code,Unit_Price)</f>
        <v>28</v>
      </c>
      <c r="M7474" s="3">
        <f>'Transaction Data'!$F7474*'Transaction Data'!$K7474</f>
        <v>3346</v>
      </c>
      <c r="N7474" s="3">
        <f>'Transaction Data'!$F7474*'Transaction Data'!$L7474</f>
        <v>6692</v>
      </c>
      <c r="O7474" s="3">
        <f>'Transaction Data'!$N7474-'Transaction Data'!$M7474</f>
        <v>3346</v>
      </c>
      <c r="P7474" s="2">
        <f>DATEDIF('Transaction Data'!$D7474,'Transaction Data'!$A7474,"y")</f>
        <v>41</v>
      </c>
      <c r="Q7474" s="2" t="str">
        <f>FLOOR('Transaction Data'!$P7474,15)&amp;"-"&amp;FLOOR('Transaction Data'!$P7474,15)+14</f>
        <v>30-44</v>
      </c>
      <c r="R7474" s="2" t="str">
        <f>IF('Transaction Data'!$L7474&lt;=10,"Less Expensive","Expensive")</f>
        <v>Expensive</v>
      </c>
      <c r="S7474" s="4">
        <f>WEEKDAY('Transaction Data'!$A7474)</f>
        <v>3</v>
      </c>
      <c r="T7474" s="2" t="str">
        <f>IF(WEEKDAY('Transaction Data'!$A7474,2)&lt;6,"Weekday","Weekend")</f>
        <v>Weekday</v>
      </c>
    </row>
    <row r="7475" ht="15.75" customHeight="1">
      <c r="A7475" s="1">
        <v>45407.0</v>
      </c>
      <c r="B7475" s="2" t="s">
        <v>6872</v>
      </c>
      <c r="C7475" s="2" t="s">
        <v>51</v>
      </c>
      <c r="D7475" s="1">
        <v>34602.0</v>
      </c>
      <c r="E7475" s="2" t="s">
        <v>37</v>
      </c>
      <c r="F7475" s="2">
        <v>261.0</v>
      </c>
      <c r="G7475" s="2" t="s">
        <v>28</v>
      </c>
      <c r="H7475" s="2" t="s">
        <v>34</v>
      </c>
      <c r="I7475" s="2" t="s">
        <v>25</v>
      </c>
      <c r="J7475" s="2" t="str">
        <f t="array" ref="J7475">XLOOKUP('Transaction Data'!$G7475,Product_Code,Biscuit_Brand)</f>
        <v>Shortbread</v>
      </c>
      <c r="K7475" s="2">
        <f t="array" ref="K7475">XLOOKUP('Transaction Data'!$G7475,Product_Code,Cost)</f>
        <v>10</v>
      </c>
      <c r="L7475" s="2">
        <f t="array" ref="L7475">XLOOKUP('Transaction Data'!$G7475,Product_Code,Unit_Price)</f>
        <v>45</v>
      </c>
      <c r="M7475" s="3">
        <f>'Transaction Data'!$F7475*'Transaction Data'!$K7475</f>
        <v>2610</v>
      </c>
      <c r="N7475" s="3">
        <f>'Transaction Data'!$F7475*'Transaction Data'!$L7475</f>
        <v>11745</v>
      </c>
      <c r="O7475" s="3">
        <f>'Transaction Data'!$N7475-'Transaction Data'!$M7475</f>
        <v>9135</v>
      </c>
      <c r="P7475" s="2">
        <f>DATEDIF('Transaction Data'!$D7475,'Transaction Data'!$A7475,"y")</f>
        <v>29</v>
      </c>
      <c r="Q7475" s="2" t="str">
        <f>FLOOR('Transaction Data'!$P7475,15)&amp;"-"&amp;FLOOR('Transaction Data'!$P7475,15)+14</f>
        <v>15-29</v>
      </c>
      <c r="R7475" s="2" t="str">
        <f>IF('Transaction Data'!$L7475&lt;=10,"Less Expensive","Expensive")</f>
        <v>Expensive</v>
      </c>
      <c r="S7475" s="4">
        <f>WEEKDAY('Transaction Data'!$A7475)</f>
        <v>5</v>
      </c>
      <c r="T7475" s="2" t="str">
        <f>IF(WEEKDAY('Transaction Data'!$A7475,2)&lt;6,"Weekday","Weekend")</f>
        <v>Weekday</v>
      </c>
    </row>
    <row r="7476" ht="15.75" customHeight="1">
      <c r="A7476" s="1">
        <v>45466.0</v>
      </c>
      <c r="B7476" s="2" t="s">
        <v>6873</v>
      </c>
      <c r="C7476" s="2" t="s">
        <v>51</v>
      </c>
      <c r="D7476" s="1">
        <v>26757.0</v>
      </c>
      <c r="E7476" s="2" t="s">
        <v>22</v>
      </c>
      <c r="F7476" s="2">
        <v>184.0</v>
      </c>
      <c r="G7476" s="2" t="s">
        <v>48</v>
      </c>
      <c r="H7476" s="2" t="s">
        <v>34</v>
      </c>
      <c r="I7476" s="2" t="s">
        <v>25</v>
      </c>
      <c r="J7476" s="2" t="str">
        <f t="array" ref="J7476">XLOOKUP('Transaction Data'!$G7476,Product_Code,Biscuit_Brand)</f>
        <v>Lemon Crisps</v>
      </c>
      <c r="K7476" s="2">
        <f t="array" ref="K7476">XLOOKUP('Transaction Data'!$G7476,Product_Code,Cost)</f>
        <v>7</v>
      </c>
      <c r="L7476" s="2">
        <f t="array" ref="L7476">XLOOKUP('Transaction Data'!$G7476,Product_Code,Unit_Price)</f>
        <v>9</v>
      </c>
      <c r="M7476" s="3">
        <f>'Transaction Data'!$F7476*'Transaction Data'!$K7476</f>
        <v>1288</v>
      </c>
      <c r="N7476" s="3">
        <f>'Transaction Data'!$F7476*'Transaction Data'!$L7476</f>
        <v>1656</v>
      </c>
      <c r="O7476" s="3">
        <f>'Transaction Data'!$N7476-'Transaction Data'!$M7476</f>
        <v>368</v>
      </c>
      <c r="P7476" s="2">
        <f>DATEDIF('Transaction Data'!$D7476,'Transaction Data'!$A7476,"y")</f>
        <v>51</v>
      </c>
      <c r="Q7476" s="2" t="str">
        <f>FLOOR('Transaction Data'!$P7476,15)&amp;"-"&amp;FLOOR('Transaction Data'!$P7476,15)+14</f>
        <v>45-59</v>
      </c>
      <c r="R7476" s="2" t="str">
        <f>IF('Transaction Data'!$L7476&lt;=10,"Less Expensive","Expensive")</f>
        <v>Less Expensive</v>
      </c>
      <c r="S7476" s="4">
        <f>WEEKDAY('Transaction Data'!$A7476)</f>
        <v>1</v>
      </c>
      <c r="T7476" s="2" t="str">
        <f>IF(WEEKDAY('Transaction Data'!$A7476,2)&lt;6,"Weekday","Weekend")</f>
        <v>Weekend</v>
      </c>
    </row>
    <row r="7477" ht="15.75" customHeight="1">
      <c r="A7477" s="1">
        <v>45342.0</v>
      </c>
      <c r="B7477" s="2" t="s">
        <v>6874</v>
      </c>
      <c r="C7477" s="2" t="s">
        <v>69</v>
      </c>
      <c r="D7477" s="1">
        <v>31619.0</v>
      </c>
      <c r="E7477" s="2" t="s">
        <v>22</v>
      </c>
      <c r="F7477" s="2">
        <v>275.0</v>
      </c>
      <c r="G7477" s="2" t="s">
        <v>38</v>
      </c>
      <c r="H7477" s="2" t="s">
        <v>39</v>
      </c>
      <c r="I7477" s="2" t="s">
        <v>25</v>
      </c>
      <c r="J7477" s="2" t="str">
        <f t="array" ref="J7477">XLOOKUP('Transaction Data'!$G7477,Product_Code,Biscuit_Brand)</f>
        <v>Ginger Snaps</v>
      </c>
      <c r="K7477" s="2">
        <f t="array" ref="K7477">XLOOKUP('Transaction Data'!$G7477,Product_Code,Cost)</f>
        <v>14</v>
      </c>
      <c r="L7477" s="2">
        <f t="array" ref="L7477">XLOOKUP('Transaction Data'!$G7477,Product_Code,Unit_Price)</f>
        <v>28</v>
      </c>
      <c r="M7477" s="3">
        <f>'Transaction Data'!$F7477*'Transaction Data'!$K7477</f>
        <v>3850</v>
      </c>
      <c r="N7477" s="3">
        <f>'Transaction Data'!$F7477*'Transaction Data'!$L7477</f>
        <v>7700</v>
      </c>
      <c r="O7477" s="3">
        <f>'Transaction Data'!$N7477-'Transaction Data'!$M7477</f>
        <v>3850</v>
      </c>
      <c r="P7477" s="2">
        <f>DATEDIF('Transaction Data'!$D7477,'Transaction Data'!$A7477,"y")</f>
        <v>37</v>
      </c>
      <c r="Q7477" s="2" t="str">
        <f>FLOOR('Transaction Data'!$P7477,15)&amp;"-"&amp;FLOOR('Transaction Data'!$P7477,15)+14</f>
        <v>30-44</v>
      </c>
      <c r="R7477" s="2" t="str">
        <f>IF('Transaction Data'!$L7477&lt;=10,"Less Expensive","Expensive")</f>
        <v>Expensive</v>
      </c>
      <c r="S7477" s="4">
        <f>WEEKDAY('Transaction Data'!$A7477)</f>
        <v>3</v>
      </c>
      <c r="T7477" s="2" t="str">
        <f>IF(WEEKDAY('Transaction Data'!$A7477,2)&lt;6,"Weekday","Weekend")</f>
        <v>Weekday</v>
      </c>
    </row>
    <row r="7478" ht="15.75" customHeight="1">
      <c r="A7478" s="1">
        <v>45351.0</v>
      </c>
      <c r="B7478" s="2" t="s">
        <v>6875</v>
      </c>
      <c r="C7478" s="2" t="s">
        <v>78</v>
      </c>
      <c r="D7478" s="1">
        <v>29137.0</v>
      </c>
      <c r="E7478" s="2" t="s">
        <v>27</v>
      </c>
      <c r="F7478" s="2">
        <v>319.0</v>
      </c>
      <c r="G7478" s="2" t="s">
        <v>38</v>
      </c>
      <c r="H7478" s="2" t="s">
        <v>42</v>
      </c>
      <c r="I7478" s="2" t="s">
        <v>25</v>
      </c>
      <c r="J7478" s="2" t="str">
        <f t="array" ref="J7478">XLOOKUP('Transaction Data'!$G7478,Product_Code,Biscuit_Brand)</f>
        <v>Ginger Snaps</v>
      </c>
      <c r="K7478" s="2">
        <f t="array" ref="K7478">XLOOKUP('Transaction Data'!$G7478,Product_Code,Cost)</f>
        <v>14</v>
      </c>
      <c r="L7478" s="2">
        <f t="array" ref="L7478">XLOOKUP('Transaction Data'!$G7478,Product_Code,Unit_Price)</f>
        <v>28</v>
      </c>
      <c r="M7478" s="3">
        <f>'Transaction Data'!$F7478*'Transaction Data'!$K7478</f>
        <v>4466</v>
      </c>
      <c r="N7478" s="3">
        <f>'Transaction Data'!$F7478*'Transaction Data'!$L7478</f>
        <v>8932</v>
      </c>
      <c r="O7478" s="3">
        <f>'Transaction Data'!$N7478-'Transaction Data'!$M7478</f>
        <v>4466</v>
      </c>
      <c r="P7478" s="2">
        <f>DATEDIF('Transaction Data'!$D7478,'Transaction Data'!$A7478,"y")</f>
        <v>44</v>
      </c>
      <c r="Q7478" s="2" t="str">
        <f>FLOOR('Transaction Data'!$P7478,15)&amp;"-"&amp;FLOOR('Transaction Data'!$P7478,15)+14</f>
        <v>30-44</v>
      </c>
      <c r="R7478" s="2" t="str">
        <f>IF('Transaction Data'!$L7478&lt;=10,"Less Expensive","Expensive")</f>
        <v>Expensive</v>
      </c>
      <c r="S7478" s="4">
        <f>WEEKDAY('Transaction Data'!$A7478)</f>
        <v>5</v>
      </c>
      <c r="T7478" s="2" t="str">
        <f>IF(WEEKDAY('Transaction Data'!$A7478,2)&lt;6,"Weekday","Weekend")</f>
        <v>Weekday</v>
      </c>
    </row>
    <row r="7479" ht="15.75" customHeight="1">
      <c r="A7479" s="1">
        <v>45478.0</v>
      </c>
      <c r="B7479" s="2" t="s">
        <v>6876</v>
      </c>
      <c r="C7479" s="2" t="s">
        <v>72</v>
      </c>
      <c r="D7479" s="1">
        <v>34914.0</v>
      </c>
      <c r="E7479" s="2" t="s">
        <v>22</v>
      </c>
      <c r="F7479" s="2">
        <v>93.0</v>
      </c>
      <c r="G7479" s="2" t="s">
        <v>44</v>
      </c>
      <c r="H7479" s="2" t="s">
        <v>45</v>
      </c>
      <c r="I7479" s="2" t="s">
        <v>25</v>
      </c>
      <c r="J7479" s="2" t="str">
        <f t="array" ref="J7479">XLOOKUP('Transaction Data'!$G7479,Product_Code,Biscuit_Brand)</f>
        <v>Butter Crunch</v>
      </c>
      <c r="K7479" s="2">
        <f t="array" ref="K7479">XLOOKUP('Transaction Data'!$G7479,Product_Code,Cost)</f>
        <v>10</v>
      </c>
      <c r="L7479" s="2">
        <f t="array" ref="L7479">XLOOKUP('Transaction Data'!$G7479,Product_Code,Unit_Price)</f>
        <v>11</v>
      </c>
      <c r="M7479" s="3">
        <f>'Transaction Data'!$F7479*'Transaction Data'!$K7479</f>
        <v>930</v>
      </c>
      <c r="N7479" s="3">
        <f>'Transaction Data'!$F7479*'Transaction Data'!$L7479</f>
        <v>1023</v>
      </c>
      <c r="O7479" s="3">
        <f>'Transaction Data'!$N7479-'Transaction Data'!$M7479</f>
        <v>93</v>
      </c>
      <c r="P7479" s="2">
        <f>DATEDIF('Transaction Data'!$D7479,'Transaction Data'!$A7479,"y")</f>
        <v>28</v>
      </c>
      <c r="Q7479" s="2" t="str">
        <f>FLOOR('Transaction Data'!$P7479,15)&amp;"-"&amp;FLOOR('Transaction Data'!$P7479,15)+14</f>
        <v>15-29</v>
      </c>
      <c r="R7479" s="2" t="str">
        <f>IF('Transaction Data'!$L7479&lt;=10,"Less Expensive","Expensive")</f>
        <v>Expensive</v>
      </c>
      <c r="S7479" s="4">
        <f>WEEKDAY('Transaction Data'!$A7479)</f>
        <v>6</v>
      </c>
      <c r="T7479" s="2" t="str">
        <f>IF(WEEKDAY('Transaction Data'!$A7479,2)&lt;6,"Weekday","Weekend")</f>
        <v>Weekday</v>
      </c>
    </row>
    <row r="7480" ht="15.75" customHeight="1">
      <c r="A7480" s="1">
        <v>45385.0</v>
      </c>
      <c r="B7480" s="2" t="s">
        <v>6877</v>
      </c>
      <c r="C7480" s="2" t="s">
        <v>78</v>
      </c>
      <c r="D7480" s="1">
        <v>30732.0</v>
      </c>
      <c r="E7480" s="2" t="s">
        <v>27</v>
      </c>
      <c r="F7480" s="2">
        <v>72.0</v>
      </c>
      <c r="G7480" s="2" t="s">
        <v>61</v>
      </c>
      <c r="H7480" s="2" t="s">
        <v>49</v>
      </c>
      <c r="I7480" s="2" t="s">
        <v>25</v>
      </c>
      <c r="J7480" s="2" t="str">
        <f t="array" ref="J7480">XLOOKUP('Transaction Data'!$G7480,Product_Code,Biscuit_Brand)</f>
        <v>Choco Delight</v>
      </c>
      <c r="K7480" s="2">
        <f t="array" ref="K7480">XLOOKUP('Transaction Data'!$G7480,Product_Code,Cost)</f>
        <v>3</v>
      </c>
      <c r="L7480" s="2">
        <f t="array" ref="L7480">XLOOKUP('Transaction Data'!$G7480,Product_Code,Unit_Price)</f>
        <v>5</v>
      </c>
      <c r="M7480" s="3">
        <f>'Transaction Data'!$F7480*'Transaction Data'!$K7480</f>
        <v>216</v>
      </c>
      <c r="N7480" s="3">
        <f>'Transaction Data'!$F7480*'Transaction Data'!$L7480</f>
        <v>360</v>
      </c>
      <c r="O7480" s="3">
        <f>'Transaction Data'!$N7480-'Transaction Data'!$M7480</f>
        <v>144</v>
      </c>
      <c r="P7480" s="2">
        <f>DATEDIF('Transaction Data'!$D7480,'Transaction Data'!$A7480,"y")</f>
        <v>40</v>
      </c>
      <c r="Q7480" s="2" t="str">
        <f>FLOOR('Transaction Data'!$P7480,15)&amp;"-"&amp;FLOOR('Transaction Data'!$P7480,15)+14</f>
        <v>30-44</v>
      </c>
      <c r="R7480" s="2" t="str">
        <f>IF('Transaction Data'!$L7480&lt;=10,"Less Expensive","Expensive")</f>
        <v>Less Expensive</v>
      </c>
      <c r="S7480" s="4">
        <f>WEEKDAY('Transaction Data'!$A7480)</f>
        <v>4</v>
      </c>
      <c r="T7480" s="2" t="str">
        <f>IF(WEEKDAY('Transaction Data'!$A7480,2)&lt;6,"Weekday","Weekend")</f>
        <v>Weekday</v>
      </c>
    </row>
    <row r="7481" ht="15.75" customHeight="1">
      <c r="A7481" s="1">
        <v>45317.0</v>
      </c>
      <c r="B7481" s="2" t="s">
        <v>6878</v>
      </c>
      <c r="C7481" s="2" t="s">
        <v>72</v>
      </c>
      <c r="D7481" s="1">
        <v>34423.0</v>
      </c>
      <c r="E7481" s="2" t="s">
        <v>63</v>
      </c>
      <c r="F7481" s="2">
        <v>457.0</v>
      </c>
      <c r="G7481" s="2" t="s">
        <v>55</v>
      </c>
      <c r="H7481" s="2" t="s">
        <v>52</v>
      </c>
      <c r="I7481" s="2" t="s">
        <v>25</v>
      </c>
      <c r="J7481" s="2" t="str">
        <f t="array" ref="J7481">XLOOKUP('Transaction Data'!$G7481,Product_Code,Biscuit_Brand)</f>
        <v>Vanilla Wafers</v>
      </c>
      <c r="K7481" s="2">
        <f t="array" ref="K7481">XLOOKUP('Transaction Data'!$G7481,Product_Code,Cost)</f>
        <v>18</v>
      </c>
      <c r="L7481" s="2">
        <f t="array" ref="L7481">XLOOKUP('Transaction Data'!$G7481,Product_Code,Unit_Price)</f>
        <v>36</v>
      </c>
      <c r="M7481" s="3">
        <f>'Transaction Data'!$F7481*'Transaction Data'!$K7481</f>
        <v>8226</v>
      </c>
      <c r="N7481" s="3">
        <f>'Transaction Data'!$F7481*'Transaction Data'!$L7481</f>
        <v>16452</v>
      </c>
      <c r="O7481" s="3">
        <f>'Transaction Data'!$N7481-'Transaction Data'!$M7481</f>
        <v>8226</v>
      </c>
      <c r="P7481" s="2">
        <f>DATEDIF('Transaction Data'!$D7481,'Transaction Data'!$A7481,"y")</f>
        <v>29</v>
      </c>
      <c r="Q7481" s="2" t="str">
        <f>FLOOR('Transaction Data'!$P7481,15)&amp;"-"&amp;FLOOR('Transaction Data'!$P7481,15)+14</f>
        <v>15-29</v>
      </c>
      <c r="R7481" s="2" t="str">
        <f>IF('Transaction Data'!$L7481&lt;=10,"Less Expensive","Expensive")</f>
        <v>Expensive</v>
      </c>
      <c r="S7481" s="4">
        <f>WEEKDAY('Transaction Data'!$A7481)</f>
        <v>6</v>
      </c>
      <c r="T7481" s="2" t="str">
        <f>IF(WEEKDAY('Transaction Data'!$A7481,2)&lt;6,"Weekday","Weekend")</f>
        <v>Weekday</v>
      </c>
    </row>
    <row r="7482" ht="15.75" customHeight="1">
      <c r="A7482" s="1">
        <v>45393.0</v>
      </c>
      <c r="B7482" s="2" t="s">
        <v>4108</v>
      </c>
      <c r="C7482" s="2" t="s">
        <v>72</v>
      </c>
      <c r="D7482" s="1">
        <v>32827.0</v>
      </c>
      <c r="E7482" s="2" t="s">
        <v>22</v>
      </c>
      <c r="F7482" s="2">
        <v>312.0</v>
      </c>
      <c r="G7482" s="2" t="s">
        <v>38</v>
      </c>
      <c r="H7482" s="2" t="s">
        <v>49</v>
      </c>
      <c r="I7482" s="2" t="s">
        <v>25</v>
      </c>
      <c r="J7482" s="2" t="str">
        <f t="array" ref="J7482">XLOOKUP('Transaction Data'!$G7482,Product_Code,Biscuit_Brand)</f>
        <v>Ginger Snaps</v>
      </c>
      <c r="K7482" s="2">
        <f t="array" ref="K7482">XLOOKUP('Transaction Data'!$G7482,Product_Code,Cost)</f>
        <v>14</v>
      </c>
      <c r="L7482" s="2">
        <f t="array" ref="L7482">XLOOKUP('Transaction Data'!$G7482,Product_Code,Unit_Price)</f>
        <v>28</v>
      </c>
      <c r="M7482" s="3">
        <f>'Transaction Data'!$F7482*'Transaction Data'!$K7482</f>
        <v>4368</v>
      </c>
      <c r="N7482" s="3">
        <f>'Transaction Data'!$F7482*'Transaction Data'!$L7482</f>
        <v>8736</v>
      </c>
      <c r="O7482" s="3">
        <f>'Transaction Data'!$N7482-'Transaction Data'!$M7482</f>
        <v>4368</v>
      </c>
      <c r="P7482" s="2">
        <f>DATEDIF('Transaction Data'!$D7482,'Transaction Data'!$A7482,"y")</f>
        <v>34</v>
      </c>
      <c r="Q7482" s="2" t="str">
        <f>FLOOR('Transaction Data'!$P7482,15)&amp;"-"&amp;FLOOR('Transaction Data'!$P7482,15)+14</f>
        <v>30-44</v>
      </c>
      <c r="R7482" s="2" t="str">
        <f>IF('Transaction Data'!$L7482&lt;=10,"Less Expensive","Expensive")</f>
        <v>Expensive</v>
      </c>
      <c r="S7482" s="4">
        <f>WEEKDAY('Transaction Data'!$A7482)</f>
        <v>5</v>
      </c>
      <c r="T7482" s="2" t="str">
        <f>IF(WEEKDAY('Transaction Data'!$A7482,2)&lt;6,"Weekday","Weekend")</f>
        <v>Weekday</v>
      </c>
    </row>
    <row r="7483" ht="15.75" customHeight="1">
      <c r="A7483" s="1">
        <v>45366.0</v>
      </c>
      <c r="B7483" s="2" t="s">
        <v>6879</v>
      </c>
      <c r="C7483" s="2" t="s">
        <v>78</v>
      </c>
      <c r="D7483" s="1">
        <v>19669.0</v>
      </c>
      <c r="E7483" s="2" t="s">
        <v>63</v>
      </c>
      <c r="F7483" s="2">
        <v>373.0</v>
      </c>
      <c r="G7483" s="2" t="s">
        <v>28</v>
      </c>
      <c r="H7483" s="2" t="s">
        <v>52</v>
      </c>
      <c r="I7483" s="2" t="s">
        <v>25</v>
      </c>
      <c r="J7483" s="2" t="str">
        <f t="array" ref="J7483">XLOOKUP('Transaction Data'!$G7483,Product_Code,Biscuit_Brand)</f>
        <v>Shortbread</v>
      </c>
      <c r="K7483" s="2">
        <f t="array" ref="K7483">XLOOKUP('Transaction Data'!$G7483,Product_Code,Cost)</f>
        <v>10</v>
      </c>
      <c r="L7483" s="2">
        <f t="array" ref="L7483">XLOOKUP('Transaction Data'!$G7483,Product_Code,Unit_Price)</f>
        <v>45</v>
      </c>
      <c r="M7483" s="3">
        <f>'Transaction Data'!$F7483*'Transaction Data'!$K7483</f>
        <v>3730</v>
      </c>
      <c r="N7483" s="3">
        <f>'Transaction Data'!$F7483*'Transaction Data'!$L7483</f>
        <v>16785</v>
      </c>
      <c r="O7483" s="3">
        <f>'Transaction Data'!$N7483-'Transaction Data'!$M7483</f>
        <v>13055</v>
      </c>
      <c r="P7483" s="2">
        <f>DATEDIF('Transaction Data'!$D7483,'Transaction Data'!$A7483,"y")</f>
        <v>70</v>
      </c>
      <c r="Q7483" s="2" t="str">
        <f>FLOOR('Transaction Data'!$P7483,15)&amp;"-"&amp;FLOOR('Transaction Data'!$P7483,15)+14</f>
        <v>60-74</v>
      </c>
      <c r="R7483" s="2" t="str">
        <f>IF('Transaction Data'!$L7483&lt;=10,"Less Expensive","Expensive")</f>
        <v>Expensive</v>
      </c>
      <c r="S7483" s="4">
        <f>WEEKDAY('Transaction Data'!$A7483)</f>
        <v>6</v>
      </c>
      <c r="T7483" s="2" t="str">
        <f>IF(WEEKDAY('Transaction Data'!$A7483,2)&lt;6,"Weekday","Weekend")</f>
        <v>Weekday</v>
      </c>
    </row>
    <row r="7484" ht="15.75" customHeight="1">
      <c r="A7484" s="1">
        <v>45404.0</v>
      </c>
      <c r="B7484" s="2" t="s">
        <v>6880</v>
      </c>
      <c r="C7484" s="2" t="s">
        <v>78</v>
      </c>
      <c r="D7484" s="1">
        <v>19726.0</v>
      </c>
      <c r="E7484" s="2" t="s">
        <v>37</v>
      </c>
      <c r="F7484" s="2">
        <v>255.0</v>
      </c>
      <c r="G7484" s="2" t="s">
        <v>23</v>
      </c>
      <c r="H7484" s="2" t="s">
        <v>52</v>
      </c>
      <c r="I7484" s="2" t="s">
        <v>25</v>
      </c>
      <c r="J7484" s="2" t="str">
        <f t="array" ref="J7484">XLOOKUP('Transaction Data'!$G7484,Product_Code,Biscuit_Brand)</f>
        <v>Cinnamon Swirls</v>
      </c>
      <c r="K7484" s="2">
        <f t="array" ref="K7484">XLOOKUP('Transaction Data'!$G7484,Product_Code,Cost)</f>
        <v>10</v>
      </c>
      <c r="L7484" s="2">
        <f t="array" ref="L7484">XLOOKUP('Transaction Data'!$G7484,Product_Code,Unit_Price)</f>
        <v>14</v>
      </c>
      <c r="M7484" s="3">
        <f>'Transaction Data'!$F7484*'Transaction Data'!$K7484</f>
        <v>2550</v>
      </c>
      <c r="N7484" s="3">
        <f>'Transaction Data'!$F7484*'Transaction Data'!$L7484</f>
        <v>3570</v>
      </c>
      <c r="O7484" s="3">
        <f>'Transaction Data'!$N7484-'Transaction Data'!$M7484</f>
        <v>1020</v>
      </c>
      <c r="P7484" s="2">
        <f>DATEDIF('Transaction Data'!$D7484,'Transaction Data'!$A7484,"y")</f>
        <v>70</v>
      </c>
      <c r="Q7484" s="2" t="str">
        <f>FLOOR('Transaction Data'!$P7484,15)&amp;"-"&amp;FLOOR('Transaction Data'!$P7484,15)+14</f>
        <v>60-74</v>
      </c>
      <c r="R7484" s="2" t="str">
        <f>IF('Transaction Data'!$L7484&lt;=10,"Less Expensive","Expensive")</f>
        <v>Expensive</v>
      </c>
      <c r="S7484" s="4">
        <f>WEEKDAY('Transaction Data'!$A7484)</f>
        <v>2</v>
      </c>
      <c r="T7484" s="2" t="str">
        <f>IF(WEEKDAY('Transaction Data'!$A7484,2)&lt;6,"Weekday","Weekend")</f>
        <v>Weekday</v>
      </c>
    </row>
    <row r="7485" ht="15.75" customHeight="1">
      <c r="A7485" s="1">
        <v>45404.0</v>
      </c>
      <c r="B7485" s="2" t="s">
        <v>6881</v>
      </c>
      <c r="C7485" s="2" t="s">
        <v>51</v>
      </c>
      <c r="D7485" s="1">
        <v>35405.0</v>
      </c>
      <c r="E7485" s="2" t="s">
        <v>37</v>
      </c>
      <c r="F7485" s="2">
        <v>27.0</v>
      </c>
      <c r="G7485" s="2" t="s">
        <v>57</v>
      </c>
      <c r="H7485" s="2" t="s">
        <v>45</v>
      </c>
      <c r="I7485" s="2" t="s">
        <v>25</v>
      </c>
      <c r="J7485" s="2" t="str">
        <f t="array" ref="J7485">XLOOKUP('Transaction Data'!$G7485,Product_Code,Biscuit_Brand)</f>
        <v>Oatmeal Cookies</v>
      </c>
      <c r="K7485" s="2">
        <f t="array" ref="K7485">XLOOKUP('Transaction Data'!$G7485,Product_Code,Cost)</f>
        <v>19</v>
      </c>
      <c r="L7485" s="2">
        <f t="array" ref="L7485">XLOOKUP('Transaction Data'!$G7485,Product_Code,Unit_Price)</f>
        <v>23</v>
      </c>
      <c r="M7485" s="3">
        <f>'Transaction Data'!$F7485*'Transaction Data'!$K7485</f>
        <v>513</v>
      </c>
      <c r="N7485" s="3">
        <f>'Transaction Data'!$F7485*'Transaction Data'!$L7485</f>
        <v>621</v>
      </c>
      <c r="O7485" s="3">
        <f>'Transaction Data'!$N7485-'Transaction Data'!$M7485</f>
        <v>108</v>
      </c>
      <c r="P7485" s="2">
        <f>DATEDIF('Transaction Data'!$D7485,'Transaction Data'!$A7485,"y")</f>
        <v>27</v>
      </c>
      <c r="Q7485" s="2" t="str">
        <f>FLOOR('Transaction Data'!$P7485,15)&amp;"-"&amp;FLOOR('Transaction Data'!$P7485,15)+14</f>
        <v>15-29</v>
      </c>
      <c r="R7485" s="2" t="str">
        <f>IF('Transaction Data'!$L7485&lt;=10,"Less Expensive","Expensive")</f>
        <v>Expensive</v>
      </c>
      <c r="S7485" s="4">
        <f>WEEKDAY('Transaction Data'!$A7485)</f>
        <v>2</v>
      </c>
      <c r="T7485" s="2" t="str">
        <f>IF(WEEKDAY('Transaction Data'!$A7485,2)&lt;6,"Weekday","Weekend")</f>
        <v>Weekday</v>
      </c>
    </row>
    <row r="7486" ht="15.75" customHeight="1">
      <c r="A7486" s="1">
        <v>45432.0</v>
      </c>
      <c r="B7486" s="2" t="s">
        <v>6882</v>
      </c>
      <c r="C7486" s="2" t="s">
        <v>65</v>
      </c>
      <c r="D7486" s="1">
        <v>16023.0</v>
      </c>
      <c r="E7486" s="2" t="s">
        <v>37</v>
      </c>
      <c r="F7486" s="2">
        <v>350.0</v>
      </c>
      <c r="G7486" s="2" t="s">
        <v>61</v>
      </c>
      <c r="H7486" s="2" t="s">
        <v>49</v>
      </c>
      <c r="I7486" s="2" t="s">
        <v>25</v>
      </c>
      <c r="J7486" s="2" t="str">
        <f t="array" ref="J7486">XLOOKUP('Transaction Data'!$G7486,Product_Code,Biscuit_Brand)</f>
        <v>Choco Delight</v>
      </c>
      <c r="K7486" s="2">
        <f t="array" ref="K7486">XLOOKUP('Transaction Data'!$G7486,Product_Code,Cost)</f>
        <v>3</v>
      </c>
      <c r="L7486" s="2">
        <f t="array" ref="L7486">XLOOKUP('Transaction Data'!$G7486,Product_Code,Unit_Price)</f>
        <v>5</v>
      </c>
      <c r="M7486" s="3">
        <f>'Transaction Data'!$F7486*'Transaction Data'!$K7486</f>
        <v>1050</v>
      </c>
      <c r="N7486" s="3">
        <f>'Transaction Data'!$F7486*'Transaction Data'!$L7486</f>
        <v>1750</v>
      </c>
      <c r="O7486" s="3">
        <f>'Transaction Data'!$N7486-'Transaction Data'!$M7486</f>
        <v>700</v>
      </c>
      <c r="P7486" s="2">
        <f>DATEDIF('Transaction Data'!$D7486,'Transaction Data'!$A7486,"y")</f>
        <v>80</v>
      </c>
      <c r="Q7486" s="2" t="str">
        <f>FLOOR('Transaction Data'!$P7486,15)&amp;"-"&amp;FLOOR('Transaction Data'!$P7486,15)+14</f>
        <v>75-89</v>
      </c>
      <c r="R7486" s="2" t="str">
        <f>IF('Transaction Data'!$L7486&lt;=10,"Less Expensive","Expensive")</f>
        <v>Less Expensive</v>
      </c>
      <c r="S7486" s="4">
        <f>WEEKDAY('Transaction Data'!$A7486)</f>
        <v>2</v>
      </c>
      <c r="T7486" s="2" t="str">
        <f>IF(WEEKDAY('Transaction Data'!$A7486,2)&lt;6,"Weekday","Weekend")</f>
        <v>Weekday</v>
      </c>
    </row>
    <row r="7487" ht="15.75" customHeight="1">
      <c r="A7487" s="1">
        <v>45443.0</v>
      </c>
      <c r="B7487" s="2" t="s">
        <v>6883</v>
      </c>
      <c r="C7487" s="2" t="s">
        <v>47</v>
      </c>
      <c r="D7487" s="1">
        <v>34012.0</v>
      </c>
      <c r="E7487" s="2" t="s">
        <v>27</v>
      </c>
      <c r="F7487" s="2">
        <v>435.0</v>
      </c>
      <c r="G7487" s="2" t="s">
        <v>28</v>
      </c>
      <c r="H7487" s="2" t="s">
        <v>52</v>
      </c>
      <c r="I7487" s="2" t="s">
        <v>25</v>
      </c>
      <c r="J7487" s="2" t="str">
        <f t="array" ref="J7487">XLOOKUP('Transaction Data'!$G7487,Product_Code,Biscuit_Brand)</f>
        <v>Shortbread</v>
      </c>
      <c r="K7487" s="2">
        <f t="array" ref="K7487">XLOOKUP('Transaction Data'!$G7487,Product_Code,Cost)</f>
        <v>10</v>
      </c>
      <c r="L7487" s="2">
        <f t="array" ref="L7487">XLOOKUP('Transaction Data'!$G7487,Product_Code,Unit_Price)</f>
        <v>45</v>
      </c>
      <c r="M7487" s="3">
        <f>'Transaction Data'!$F7487*'Transaction Data'!$K7487</f>
        <v>4350</v>
      </c>
      <c r="N7487" s="3">
        <f>'Transaction Data'!$F7487*'Transaction Data'!$L7487</f>
        <v>19575</v>
      </c>
      <c r="O7487" s="3">
        <f>'Transaction Data'!$N7487-'Transaction Data'!$M7487</f>
        <v>15225</v>
      </c>
      <c r="P7487" s="2">
        <f>DATEDIF('Transaction Data'!$D7487,'Transaction Data'!$A7487,"y")</f>
        <v>31</v>
      </c>
      <c r="Q7487" s="2" t="str">
        <f>FLOOR('Transaction Data'!$P7487,15)&amp;"-"&amp;FLOOR('Transaction Data'!$P7487,15)+14</f>
        <v>30-44</v>
      </c>
      <c r="R7487" s="2" t="str">
        <f>IF('Transaction Data'!$L7487&lt;=10,"Less Expensive","Expensive")</f>
        <v>Expensive</v>
      </c>
      <c r="S7487" s="4">
        <f>WEEKDAY('Transaction Data'!$A7487)</f>
        <v>6</v>
      </c>
      <c r="T7487" s="2" t="str">
        <f>IF(WEEKDAY('Transaction Data'!$A7487,2)&lt;6,"Weekday","Weekend")</f>
        <v>Weekday</v>
      </c>
    </row>
    <row r="7488" ht="15.75" customHeight="1">
      <c r="A7488" s="1">
        <v>45438.0</v>
      </c>
      <c r="B7488" s="2" t="s">
        <v>6884</v>
      </c>
      <c r="C7488" s="2" t="s">
        <v>41</v>
      </c>
      <c r="D7488" s="1">
        <v>25392.0</v>
      </c>
      <c r="E7488" s="2" t="s">
        <v>27</v>
      </c>
      <c r="F7488" s="2">
        <v>243.0</v>
      </c>
      <c r="G7488" s="2" t="s">
        <v>38</v>
      </c>
      <c r="H7488" s="2" t="s">
        <v>49</v>
      </c>
      <c r="I7488" s="2" t="s">
        <v>25</v>
      </c>
      <c r="J7488" s="2" t="str">
        <f t="array" ref="J7488">XLOOKUP('Transaction Data'!$G7488,Product_Code,Biscuit_Brand)</f>
        <v>Ginger Snaps</v>
      </c>
      <c r="K7488" s="2">
        <f t="array" ref="K7488">XLOOKUP('Transaction Data'!$G7488,Product_Code,Cost)</f>
        <v>14</v>
      </c>
      <c r="L7488" s="2">
        <f t="array" ref="L7488">XLOOKUP('Transaction Data'!$G7488,Product_Code,Unit_Price)</f>
        <v>28</v>
      </c>
      <c r="M7488" s="3">
        <f>'Transaction Data'!$F7488*'Transaction Data'!$K7488</f>
        <v>3402</v>
      </c>
      <c r="N7488" s="3">
        <f>'Transaction Data'!$F7488*'Transaction Data'!$L7488</f>
        <v>6804</v>
      </c>
      <c r="O7488" s="3">
        <f>'Transaction Data'!$N7488-'Transaction Data'!$M7488</f>
        <v>3402</v>
      </c>
      <c r="P7488" s="2">
        <f>DATEDIF('Transaction Data'!$D7488,'Transaction Data'!$A7488,"y")</f>
        <v>54</v>
      </c>
      <c r="Q7488" s="2" t="str">
        <f>FLOOR('Transaction Data'!$P7488,15)&amp;"-"&amp;FLOOR('Transaction Data'!$P7488,15)+14</f>
        <v>45-59</v>
      </c>
      <c r="R7488" s="2" t="str">
        <f>IF('Transaction Data'!$L7488&lt;=10,"Less Expensive","Expensive")</f>
        <v>Expensive</v>
      </c>
      <c r="S7488" s="4">
        <f>WEEKDAY('Transaction Data'!$A7488)</f>
        <v>1</v>
      </c>
      <c r="T7488" s="2" t="str">
        <f>IF(WEEKDAY('Transaction Data'!$A7488,2)&lt;6,"Weekday","Weekend")</f>
        <v>Weekend</v>
      </c>
    </row>
    <row r="7489" ht="15.75" customHeight="1">
      <c r="A7489" s="1">
        <v>45427.0</v>
      </c>
      <c r="B7489" s="2" t="s">
        <v>6885</v>
      </c>
      <c r="C7489" s="2" t="s">
        <v>21</v>
      </c>
      <c r="D7489" s="1">
        <v>21308.0</v>
      </c>
      <c r="E7489" s="2" t="s">
        <v>22</v>
      </c>
      <c r="F7489" s="2">
        <v>479.0</v>
      </c>
      <c r="G7489" s="2" t="s">
        <v>28</v>
      </c>
      <c r="H7489" s="2" t="s">
        <v>52</v>
      </c>
      <c r="I7489" s="2" t="s">
        <v>25</v>
      </c>
      <c r="J7489" s="2" t="str">
        <f t="array" ref="J7489">XLOOKUP('Transaction Data'!$G7489,Product_Code,Biscuit_Brand)</f>
        <v>Shortbread</v>
      </c>
      <c r="K7489" s="2">
        <f t="array" ref="K7489">XLOOKUP('Transaction Data'!$G7489,Product_Code,Cost)</f>
        <v>10</v>
      </c>
      <c r="L7489" s="2">
        <f t="array" ref="L7489">XLOOKUP('Transaction Data'!$G7489,Product_Code,Unit_Price)</f>
        <v>45</v>
      </c>
      <c r="M7489" s="3">
        <f>'Transaction Data'!$F7489*'Transaction Data'!$K7489</f>
        <v>4790</v>
      </c>
      <c r="N7489" s="3">
        <f>'Transaction Data'!$F7489*'Transaction Data'!$L7489</f>
        <v>21555</v>
      </c>
      <c r="O7489" s="3">
        <f>'Transaction Data'!$N7489-'Transaction Data'!$M7489</f>
        <v>16765</v>
      </c>
      <c r="P7489" s="2">
        <f>DATEDIF('Transaction Data'!$D7489,'Transaction Data'!$A7489,"y")</f>
        <v>66</v>
      </c>
      <c r="Q7489" s="2" t="str">
        <f>FLOOR('Transaction Data'!$P7489,15)&amp;"-"&amp;FLOOR('Transaction Data'!$P7489,15)+14</f>
        <v>60-74</v>
      </c>
      <c r="R7489" s="2" t="str">
        <f>IF('Transaction Data'!$L7489&lt;=10,"Less Expensive","Expensive")</f>
        <v>Expensive</v>
      </c>
      <c r="S7489" s="4">
        <f>WEEKDAY('Transaction Data'!$A7489)</f>
        <v>4</v>
      </c>
      <c r="T7489" s="2" t="str">
        <f>IF(WEEKDAY('Transaction Data'!$A7489,2)&lt;6,"Weekday","Weekend")</f>
        <v>Weekday</v>
      </c>
    </row>
    <row r="7490" ht="15.75" customHeight="1">
      <c r="A7490" s="1">
        <v>45487.0</v>
      </c>
      <c r="B7490" s="2" t="s">
        <v>6886</v>
      </c>
      <c r="C7490" s="2" t="s">
        <v>78</v>
      </c>
      <c r="D7490" s="1">
        <v>28183.0</v>
      </c>
      <c r="E7490" s="2" t="s">
        <v>63</v>
      </c>
      <c r="F7490" s="2">
        <v>429.0</v>
      </c>
      <c r="G7490" s="2" t="s">
        <v>23</v>
      </c>
      <c r="H7490" s="2" t="s">
        <v>34</v>
      </c>
      <c r="I7490" s="2" t="s">
        <v>25</v>
      </c>
      <c r="J7490" s="2" t="str">
        <f t="array" ref="J7490">XLOOKUP('Transaction Data'!$G7490,Product_Code,Biscuit_Brand)</f>
        <v>Cinnamon Swirls</v>
      </c>
      <c r="K7490" s="2">
        <f t="array" ref="K7490">XLOOKUP('Transaction Data'!$G7490,Product_Code,Cost)</f>
        <v>10</v>
      </c>
      <c r="L7490" s="2">
        <f t="array" ref="L7490">XLOOKUP('Transaction Data'!$G7490,Product_Code,Unit_Price)</f>
        <v>14</v>
      </c>
      <c r="M7490" s="3">
        <f>'Transaction Data'!$F7490*'Transaction Data'!$K7490</f>
        <v>4290</v>
      </c>
      <c r="N7490" s="3">
        <f>'Transaction Data'!$F7490*'Transaction Data'!$L7490</f>
        <v>6006</v>
      </c>
      <c r="O7490" s="3">
        <f>'Transaction Data'!$N7490-'Transaction Data'!$M7490</f>
        <v>1716</v>
      </c>
      <c r="P7490" s="2">
        <f>DATEDIF('Transaction Data'!$D7490,'Transaction Data'!$A7490,"y")</f>
        <v>47</v>
      </c>
      <c r="Q7490" s="2" t="str">
        <f>FLOOR('Transaction Data'!$P7490,15)&amp;"-"&amp;FLOOR('Transaction Data'!$P7490,15)+14</f>
        <v>45-59</v>
      </c>
      <c r="R7490" s="2" t="str">
        <f>IF('Transaction Data'!$L7490&lt;=10,"Less Expensive","Expensive")</f>
        <v>Expensive</v>
      </c>
      <c r="S7490" s="4">
        <f>WEEKDAY('Transaction Data'!$A7490)</f>
        <v>1</v>
      </c>
      <c r="T7490" s="2" t="str">
        <f>IF(WEEKDAY('Transaction Data'!$A7490,2)&lt;6,"Weekday","Weekend")</f>
        <v>Weekend</v>
      </c>
    </row>
    <row r="7491" ht="15.75" customHeight="1">
      <c r="A7491" s="1">
        <v>45410.0</v>
      </c>
      <c r="B7491" s="2" t="s">
        <v>6887</v>
      </c>
      <c r="C7491" s="2" t="s">
        <v>51</v>
      </c>
      <c r="D7491" s="1">
        <v>31823.0</v>
      </c>
      <c r="E7491" s="2" t="s">
        <v>22</v>
      </c>
      <c r="F7491" s="2">
        <v>372.0</v>
      </c>
      <c r="G7491" s="2" t="s">
        <v>61</v>
      </c>
      <c r="H7491" s="2" t="s">
        <v>34</v>
      </c>
      <c r="I7491" s="2" t="s">
        <v>25</v>
      </c>
      <c r="J7491" s="2" t="str">
        <f t="array" ref="J7491">XLOOKUP('Transaction Data'!$G7491,Product_Code,Biscuit_Brand)</f>
        <v>Choco Delight</v>
      </c>
      <c r="K7491" s="2">
        <f t="array" ref="K7491">XLOOKUP('Transaction Data'!$G7491,Product_Code,Cost)</f>
        <v>3</v>
      </c>
      <c r="L7491" s="2">
        <f t="array" ref="L7491">XLOOKUP('Transaction Data'!$G7491,Product_Code,Unit_Price)</f>
        <v>5</v>
      </c>
      <c r="M7491" s="3">
        <f>'Transaction Data'!$F7491*'Transaction Data'!$K7491</f>
        <v>1116</v>
      </c>
      <c r="N7491" s="3">
        <f>'Transaction Data'!$F7491*'Transaction Data'!$L7491</f>
        <v>1860</v>
      </c>
      <c r="O7491" s="3">
        <f>'Transaction Data'!$N7491-'Transaction Data'!$M7491</f>
        <v>744</v>
      </c>
      <c r="P7491" s="2">
        <f>DATEDIF('Transaction Data'!$D7491,'Transaction Data'!$A7491,"y")</f>
        <v>37</v>
      </c>
      <c r="Q7491" s="2" t="str">
        <f>FLOOR('Transaction Data'!$P7491,15)&amp;"-"&amp;FLOOR('Transaction Data'!$P7491,15)+14</f>
        <v>30-44</v>
      </c>
      <c r="R7491" s="2" t="str">
        <f>IF('Transaction Data'!$L7491&lt;=10,"Less Expensive","Expensive")</f>
        <v>Less Expensive</v>
      </c>
      <c r="S7491" s="4">
        <f>WEEKDAY('Transaction Data'!$A7491)</f>
        <v>1</v>
      </c>
      <c r="T7491" s="2" t="str">
        <f>IF(WEEKDAY('Transaction Data'!$A7491,2)&lt;6,"Weekday","Weekend")</f>
        <v>Weekend</v>
      </c>
    </row>
    <row r="7492" ht="15.75" customHeight="1">
      <c r="A7492" s="1">
        <v>45292.0</v>
      </c>
      <c r="B7492" s="2" t="s">
        <v>6888</v>
      </c>
      <c r="C7492" s="2" t="s">
        <v>32</v>
      </c>
      <c r="D7492" s="1">
        <v>17613.0</v>
      </c>
      <c r="E7492" s="2" t="s">
        <v>63</v>
      </c>
      <c r="F7492" s="2">
        <v>148.0</v>
      </c>
      <c r="G7492" s="2" t="s">
        <v>23</v>
      </c>
      <c r="H7492" s="2" t="s">
        <v>39</v>
      </c>
      <c r="I7492" s="2" t="s">
        <v>25</v>
      </c>
      <c r="J7492" s="2" t="str">
        <f t="array" ref="J7492">XLOOKUP('Transaction Data'!$G7492,Product_Code,Biscuit_Brand)</f>
        <v>Cinnamon Swirls</v>
      </c>
      <c r="K7492" s="2">
        <f t="array" ref="K7492">XLOOKUP('Transaction Data'!$G7492,Product_Code,Cost)</f>
        <v>10</v>
      </c>
      <c r="L7492" s="2">
        <f t="array" ref="L7492">XLOOKUP('Transaction Data'!$G7492,Product_Code,Unit_Price)</f>
        <v>14</v>
      </c>
      <c r="M7492" s="3">
        <f>'Transaction Data'!$F7492*'Transaction Data'!$K7492</f>
        <v>1480</v>
      </c>
      <c r="N7492" s="3">
        <f>'Transaction Data'!$F7492*'Transaction Data'!$L7492</f>
        <v>2072</v>
      </c>
      <c r="O7492" s="3">
        <f>'Transaction Data'!$N7492-'Transaction Data'!$M7492</f>
        <v>592</v>
      </c>
      <c r="P7492" s="2">
        <f>DATEDIF('Transaction Data'!$D7492,'Transaction Data'!$A7492,"y")</f>
        <v>75</v>
      </c>
      <c r="Q7492" s="2" t="str">
        <f>FLOOR('Transaction Data'!$P7492,15)&amp;"-"&amp;FLOOR('Transaction Data'!$P7492,15)+14</f>
        <v>75-89</v>
      </c>
      <c r="R7492" s="2" t="str">
        <f>IF('Transaction Data'!$L7492&lt;=10,"Less Expensive","Expensive")</f>
        <v>Expensive</v>
      </c>
      <c r="S7492" s="4">
        <f>WEEKDAY('Transaction Data'!$A7492)</f>
        <v>2</v>
      </c>
      <c r="T7492" s="2" t="str">
        <f>IF(WEEKDAY('Transaction Data'!$A7492,2)&lt;6,"Weekday","Weekend")</f>
        <v>Weekday</v>
      </c>
    </row>
    <row r="7493" ht="15.75" customHeight="1">
      <c r="A7493" s="1">
        <v>45430.0</v>
      </c>
      <c r="B7493" s="2" t="s">
        <v>6889</v>
      </c>
      <c r="C7493" s="2" t="s">
        <v>72</v>
      </c>
      <c r="D7493" s="1">
        <v>24993.0</v>
      </c>
      <c r="E7493" s="2" t="s">
        <v>27</v>
      </c>
      <c r="F7493" s="2">
        <v>438.0</v>
      </c>
      <c r="G7493" s="2" t="s">
        <v>48</v>
      </c>
      <c r="H7493" s="2" t="s">
        <v>42</v>
      </c>
      <c r="I7493" s="2" t="s">
        <v>25</v>
      </c>
      <c r="J7493" s="2" t="str">
        <f t="array" ref="J7493">XLOOKUP('Transaction Data'!$G7493,Product_Code,Biscuit_Brand)</f>
        <v>Lemon Crisps</v>
      </c>
      <c r="K7493" s="2">
        <f t="array" ref="K7493">XLOOKUP('Transaction Data'!$G7493,Product_Code,Cost)</f>
        <v>7</v>
      </c>
      <c r="L7493" s="2">
        <f t="array" ref="L7493">XLOOKUP('Transaction Data'!$G7493,Product_Code,Unit_Price)</f>
        <v>9</v>
      </c>
      <c r="M7493" s="3">
        <f>'Transaction Data'!$F7493*'Transaction Data'!$K7493</f>
        <v>3066</v>
      </c>
      <c r="N7493" s="3">
        <f>'Transaction Data'!$F7493*'Transaction Data'!$L7493</f>
        <v>3942</v>
      </c>
      <c r="O7493" s="3">
        <f>'Transaction Data'!$N7493-'Transaction Data'!$M7493</f>
        <v>876</v>
      </c>
      <c r="P7493" s="2">
        <f>DATEDIF('Transaction Data'!$D7493,'Transaction Data'!$A7493,"y")</f>
        <v>55</v>
      </c>
      <c r="Q7493" s="2" t="str">
        <f>FLOOR('Transaction Data'!$P7493,15)&amp;"-"&amp;FLOOR('Transaction Data'!$P7493,15)+14</f>
        <v>45-59</v>
      </c>
      <c r="R7493" s="2" t="str">
        <f>IF('Transaction Data'!$L7493&lt;=10,"Less Expensive","Expensive")</f>
        <v>Less Expensive</v>
      </c>
      <c r="S7493" s="4">
        <f>WEEKDAY('Transaction Data'!$A7493)</f>
        <v>7</v>
      </c>
      <c r="T7493" s="2" t="str">
        <f>IF(WEEKDAY('Transaction Data'!$A7493,2)&lt;6,"Weekday","Weekend")</f>
        <v>Weekend</v>
      </c>
    </row>
    <row r="7494" ht="15.75" customHeight="1">
      <c r="A7494" s="1">
        <v>45377.0</v>
      </c>
      <c r="B7494" s="2" t="s">
        <v>888</v>
      </c>
      <c r="C7494" s="2" t="s">
        <v>65</v>
      </c>
      <c r="D7494" s="1">
        <v>18180.0</v>
      </c>
      <c r="E7494" s="2" t="s">
        <v>37</v>
      </c>
      <c r="F7494" s="2">
        <v>189.0</v>
      </c>
      <c r="G7494" s="2" t="s">
        <v>60</v>
      </c>
      <c r="H7494" s="2" t="s">
        <v>45</v>
      </c>
      <c r="I7494" s="2" t="s">
        <v>25</v>
      </c>
      <c r="J7494" s="2" t="str">
        <f t="array" ref="J7494">XLOOKUP('Transaction Data'!$G7494,Product_Code,Biscuit_Brand)</f>
        <v>Peanut Butter Bites</v>
      </c>
      <c r="K7494" s="2">
        <f t="array" ref="K7494">XLOOKUP('Transaction Data'!$G7494,Product_Code,Cost)</f>
        <v>5</v>
      </c>
      <c r="L7494" s="2">
        <f t="array" ref="L7494">XLOOKUP('Transaction Data'!$G7494,Product_Code,Unit_Price)</f>
        <v>7</v>
      </c>
      <c r="M7494" s="3">
        <f>'Transaction Data'!$F7494*'Transaction Data'!$K7494</f>
        <v>945</v>
      </c>
      <c r="N7494" s="3">
        <f>'Transaction Data'!$F7494*'Transaction Data'!$L7494</f>
        <v>1323</v>
      </c>
      <c r="O7494" s="3">
        <f>'Transaction Data'!$N7494-'Transaction Data'!$M7494</f>
        <v>378</v>
      </c>
      <c r="P7494" s="2">
        <f>DATEDIF('Transaction Data'!$D7494,'Transaction Data'!$A7494,"y")</f>
        <v>74</v>
      </c>
      <c r="Q7494" s="2" t="str">
        <f>FLOOR('Transaction Data'!$P7494,15)&amp;"-"&amp;FLOOR('Transaction Data'!$P7494,15)+14</f>
        <v>60-74</v>
      </c>
      <c r="R7494" s="2" t="str">
        <f>IF('Transaction Data'!$L7494&lt;=10,"Less Expensive","Expensive")</f>
        <v>Less Expensive</v>
      </c>
      <c r="S7494" s="4">
        <f>WEEKDAY('Transaction Data'!$A7494)</f>
        <v>3</v>
      </c>
      <c r="T7494" s="2" t="str">
        <f>IF(WEEKDAY('Transaction Data'!$A7494,2)&lt;6,"Weekday","Weekend")</f>
        <v>Weekday</v>
      </c>
    </row>
    <row r="7495" ht="15.75" customHeight="1">
      <c r="A7495" s="1">
        <v>45369.0</v>
      </c>
      <c r="B7495" s="2" t="s">
        <v>6890</v>
      </c>
      <c r="C7495" s="2" t="s">
        <v>65</v>
      </c>
      <c r="D7495" s="1">
        <v>24024.0</v>
      </c>
      <c r="E7495" s="2" t="s">
        <v>37</v>
      </c>
      <c r="F7495" s="2">
        <v>136.0</v>
      </c>
      <c r="G7495" s="2" t="s">
        <v>57</v>
      </c>
      <c r="H7495" s="2" t="s">
        <v>49</v>
      </c>
      <c r="I7495" s="2" t="s">
        <v>30</v>
      </c>
      <c r="J7495" s="2" t="str">
        <f t="array" ref="J7495">XLOOKUP('Transaction Data'!$G7495,Product_Code,Biscuit_Brand)</f>
        <v>Oatmeal Cookies</v>
      </c>
      <c r="K7495" s="2">
        <f t="array" ref="K7495">XLOOKUP('Transaction Data'!$G7495,Product_Code,Cost)</f>
        <v>19</v>
      </c>
      <c r="L7495" s="2">
        <f t="array" ref="L7495">XLOOKUP('Transaction Data'!$G7495,Product_Code,Unit_Price)</f>
        <v>23</v>
      </c>
      <c r="M7495" s="3">
        <f>'Transaction Data'!$F7495*'Transaction Data'!$K7495</f>
        <v>2584</v>
      </c>
      <c r="N7495" s="3">
        <f>'Transaction Data'!$F7495*'Transaction Data'!$L7495</f>
        <v>3128</v>
      </c>
      <c r="O7495" s="3">
        <f>'Transaction Data'!$N7495-'Transaction Data'!$M7495</f>
        <v>544</v>
      </c>
      <c r="P7495" s="2">
        <f>DATEDIF('Transaction Data'!$D7495,'Transaction Data'!$A7495,"y")</f>
        <v>58</v>
      </c>
      <c r="Q7495" s="2" t="str">
        <f>FLOOR('Transaction Data'!$P7495,15)&amp;"-"&amp;FLOOR('Transaction Data'!$P7495,15)+14</f>
        <v>45-59</v>
      </c>
      <c r="R7495" s="2" t="str">
        <f>IF('Transaction Data'!$L7495&lt;=10,"Less Expensive","Expensive")</f>
        <v>Expensive</v>
      </c>
      <c r="S7495" s="4">
        <f>WEEKDAY('Transaction Data'!$A7495)</f>
        <v>2</v>
      </c>
      <c r="T7495" s="2" t="str">
        <f>IF(WEEKDAY('Transaction Data'!$A7495,2)&lt;6,"Weekday","Weekend")</f>
        <v>Weekday</v>
      </c>
    </row>
    <row r="7496" ht="15.75" customHeight="1">
      <c r="A7496" s="1">
        <v>45372.0</v>
      </c>
      <c r="B7496" s="2" t="s">
        <v>6891</v>
      </c>
      <c r="C7496" s="2" t="s">
        <v>32</v>
      </c>
      <c r="D7496" s="1">
        <v>20583.0</v>
      </c>
      <c r="E7496" s="2" t="s">
        <v>22</v>
      </c>
      <c r="F7496" s="2">
        <v>129.0</v>
      </c>
      <c r="G7496" s="2" t="s">
        <v>48</v>
      </c>
      <c r="H7496" s="2" t="s">
        <v>52</v>
      </c>
      <c r="I7496" s="2" t="s">
        <v>25</v>
      </c>
      <c r="J7496" s="2" t="str">
        <f t="array" ref="J7496">XLOOKUP('Transaction Data'!$G7496,Product_Code,Biscuit_Brand)</f>
        <v>Lemon Crisps</v>
      </c>
      <c r="K7496" s="2">
        <f t="array" ref="K7496">XLOOKUP('Transaction Data'!$G7496,Product_Code,Cost)</f>
        <v>7</v>
      </c>
      <c r="L7496" s="2">
        <f t="array" ref="L7496">XLOOKUP('Transaction Data'!$G7496,Product_Code,Unit_Price)</f>
        <v>9</v>
      </c>
      <c r="M7496" s="3">
        <f>'Transaction Data'!$F7496*'Transaction Data'!$K7496</f>
        <v>903</v>
      </c>
      <c r="N7496" s="3">
        <f>'Transaction Data'!$F7496*'Transaction Data'!$L7496</f>
        <v>1161</v>
      </c>
      <c r="O7496" s="3">
        <f>'Transaction Data'!$N7496-'Transaction Data'!$M7496</f>
        <v>258</v>
      </c>
      <c r="P7496" s="2">
        <f>DATEDIF('Transaction Data'!$D7496,'Transaction Data'!$A7496,"y")</f>
        <v>67</v>
      </c>
      <c r="Q7496" s="2" t="str">
        <f>FLOOR('Transaction Data'!$P7496,15)&amp;"-"&amp;FLOOR('Transaction Data'!$P7496,15)+14</f>
        <v>60-74</v>
      </c>
      <c r="R7496" s="2" t="str">
        <f>IF('Transaction Data'!$L7496&lt;=10,"Less Expensive","Expensive")</f>
        <v>Less Expensive</v>
      </c>
      <c r="S7496" s="4">
        <f>WEEKDAY('Transaction Data'!$A7496)</f>
        <v>5</v>
      </c>
      <c r="T7496" s="2" t="str">
        <f>IF(WEEKDAY('Transaction Data'!$A7496,2)&lt;6,"Weekday","Weekend")</f>
        <v>Weekday</v>
      </c>
    </row>
    <row r="7497" ht="15.75" customHeight="1">
      <c r="A7497" s="1">
        <v>45424.0</v>
      </c>
      <c r="B7497" s="2" t="s">
        <v>6892</v>
      </c>
      <c r="C7497" s="2" t="s">
        <v>47</v>
      </c>
      <c r="D7497" s="1">
        <v>19837.0</v>
      </c>
      <c r="E7497" s="2" t="s">
        <v>27</v>
      </c>
      <c r="F7497" s="2">
        <v>378.0</v>
      </c>
      <c r="G7497" s="2" t="s">
        <v>48</v>
      </c>
      <c r="H7497" s="2" t="s">
        <v>49</v>
      </c>
      <c r="I7497" s="2" t="s">
        <v>25</v>
      </c>
      <c r="J7497" s="2" t="str">
        <f t="array" ref="J7497">XLOOKUP('Transaction Data'!$G7497,Product_Code,Biscuit_Brand)</f>
        <v>Lemon Crisps</v>
      </c>
      <c r="K7497" s="2">
        <f t="array" ref="K7497">XLOOKUP('Transaction Data'!$G7497,Product_Code,Cost)</f>
        <v>7</v>
      </c>
      <c r="L7497" s="2">
        <f t="array" ref="L7497">XLOOKUP('Transaction Data'!$G7497,Product_Code,Unit_Price)</f>
        <v>9</v>
      </c>
      <c r="M7497" s="3">
        <f>'Transaction Data'!$F7497*'Transaction Data'!$K7497</f>
        <v>2646</v>
      </c>
      <c r="N7497" s="3">
        <f>'Transaction Data'!$F7497*'Transaction Data'!$L7497</f>
        <v>3402</v>
      </c>
      <c r="O7497" s="3">
        <f>'Transaction Data'!$N7497-'Transaction Data'!$M7497</f>
        <v>756</v>
      </c>
      <c r="P7497" s="2">
        <f>DATEDIF('Transaction Data'!$D7497,'Transaction Data'!$A7497,"y")</f>
        <v>70</v>
      </c>
      <c r="Q7497" s="2" t="str">
        <f>FLOOR('Transaction Data'!$P7497,15)&amp;"-"&amp;FLOOR('Transaction Data'!$P7497,15)+14</f>
        <v>60-74</v>
      </c>
      <c r="R7497" s="2" t="str">
        <f>IF('Transaction Data'!$L7497&lt;=10,"Less Expensive","Expensive")</f>
        <v>Less Expensive</v>
      </c>
      <c r="S7497" s="4">
        <f>WEEKDAY('Transaction Data'!$A7497)</f>
        <v>1</v>
      </c>
      <c r="T7497" s="2" t="str">
        <f>IF(WEEKDAY('Transaction Data'!$A7497,2)&lt;6,"Weekday","Weekend")</f>
        <v>Weekend</v>
      </c>
    </row>
    <row r="7498" ht="15.75" customHeight="1">
      <c r="A7498" s="1">
        <v>45403.0</v>
      </c>
      <c r="B7498" s="2" t="s">
        <v>6893</v>
      </c>
      <c r="C7498" s="2" t="s">
        <v>51</v>
      </c>
      <c r="D7498" s="1">
        <v>23025.0</v>
      </c>
      <c r="E7498" s="2" t="s">
        <v>63</v>
      </c>
      <c r="F7498" s="2">
        <v>32.0</v>
      </c>
      <c r="G7498" s="2" t="s">
        <v>57</v>
      </c>
      <c r="H7498" s="2" t="s">
        <v>52</v>
      </c>
      <c r="I7498" s="2" t="s">
        <v>25</v>
      </c>
      <c r="J7498" s="2" t="str">
        <f t="array" ref="J7498">XLOOKUP('Transaction Data'!$G7498,Product_Code,Biscuit_Brand)</f>
        <v>Oatmeal Cookies</v>
      </c>
      <c r="K7498" s="2">
        <f t="array" ref="K7498">XLOOKUP('Transaction Data'!$G7498,Product_Code,Cost)</f>
        <v>19</v>
      </c>
      <c r="L7498" s="2">
        <f t="array" ref="L7498">XLOOKUP('Transaction Data'!$G7498,Product_Code,Unit_Price)</f>
        <v>23</v>
      </c>
      <c r="M7498" s="3">
        <f>'Transaction Data'!$F7498*'Transaction Data'!$K7498</f>
        <v>608</v>
      </c>
      <c r="N7498" s="3">
        <f>'Transaction Data'!$F7498*'Transaction Data'!$L7498</f>
        <v>736</v>
      </c>
      <c r="O7498" s="3">
        <f>'Transaction Data'!$N7498-'Transaction Data'!$M7498</f>
        <v>128</v>
      </c>
      <c r="P7498" s="2">
        <f>DATEDIF('Transaction Data'!$D7498,'Transaction Data'!$A7498,"y")</f>
        <v>61</v>
      </c>
      <c r="Q7498" s="2" t="str">
        <f>FLOOR('Transaction Data'!$P7498,15)&amp;"-"&amp;FLOOR('Transaction Data'!$P7498,15)+14</f>
        <v>60-74</v>
      </c>
      <c r="R7498" s="2" t="str">
        <f>IF('Transaction Data'!$L7498&lt;=10,"Less Expensive","Expensive")</f>
        <v>Expensive</v>
      </c>
      <c r="S7498" s="4">
        <f>WEEKDAY('Transaction Data'!$A7498)</f>
        <v>1</v>
      </c>
      <c r="T7498" s="2" t="str">
        <f>IF(WEEKDAY('Transaction Data'!$A7498,2)&lt;6,"Weekday","Weekend")</f>
        <v>Weekend</v>
      </c>
    </row>
    <row r="7499" ht="15.75" customHeight="1">
      <c r="A7499" s="1">
        <v>45308.0</v>
      </c>
      <c r="B7499" s="2" t="s">
        <v>6894</v>
      </c>
      <c r="C7499" s="2" t="s">
        <v>51</v>
      </c>
      <c r="D7499" s="1">
        <v>28023.0</v>
      </c>
      <c r="E7499" s="2" t="s">
        <v>63</v>
      </c>
      <c r="F7499" s="2">
        <v>237.0</v>
      </c>
      <c r="G7499" s="2" t="s">
        <v>57</v>
      </c>
      <c r="H7499" s="2" t="s">
        <v>52</v>
      </c>
      <c r="I7499" s="2" t="s">
        <v>25</v>
      </c>
      <c r="J7499" s="2" t="str">
        <f t="array" ref="J7499">XLOOKUP('Transaction Data'!$G7499,Product_Code,Biscuit_Brand)</f>
        <v>Oatmeal Cookies</v>
      </c>
      <c r="K7499" s="2">
        <f t="array" ref="K7499">XLOOKUP('Transaction Data'!$G7499,Product_Code,Cost)</f>
        <v>19</v>
      </c>
      <c r="L7499" s="2">
        <f t="array" ref="L7499">XLOOKUP('Transaction Data'!$G7499,Product_Code,Unit_Price)</f>
        <v>23</v>
      </c>
      <c r="M7499" s="3">
        <f>'Transaction Data'!$F7499*'Transaction Data'!$K7499</f>
        <v>4503</v>
      </c>
      <c r="N7499" s="3">
        <f>'Transaction Data'!$F7499*'Transaction Data'!$L7499</f>
        <v>5451</v>
      </c>
      <c r="O7499" s="3">
        <f>'Transaction Data'!$N7499-'Transaction Data'!$M7499</f>
        <v>948</v>
      </c>
      <c r="P7499" s="2">
        <f>DATEDIF('Transaction Data'!$D7499,'Transaction Data'!$A7499,"y")</f>
        <v>47</v>
      </c>
      <c r="Q7499" s="2" t="str">
        <f>FLOOR('Transaction Data'!$P7499,15)&amp;"-"&amp;FLOOR('Transaction Data'!$P7499,15)+14</f>
        <v>45-59</v>
      </c>
      <c r="R7499" s="2" t="str">
        <f>IF('Transaction Data'!$L7499&lt;=10,"Less Expensive","Expensive")</f>
        <v>Expensive</v>
      </c>
      <c r="S7499" s="4">
        <f>WEEKDAY('Transaction Data'!$A7499)</f>
        <v>4</v>
      </c>
      <c r="T7499" s="2" t="str">
        <f>IF(WEEKDAY('Transaction Data'!$A7499,2)&lt;6,"Weekday","Weekend")</f>
        <v>Weekday</v>
      </c>
    </row>
    <row r="7500" ht="15.75" customHeight="1">
      <c r="A7500" s="1">
        <v>45379.0</v>
      </c>
      <c r="B7500" s="2" t="s">
        <v>6895</v>
      </c>
      <c r="C7500" s="2" t="s">
        <v>72</v>
      </c>
      <c r="D7500" s="1">
        <v>19390.0</v>
      </c>
      <c r="E7500" s="2" t="s">
        <v>37</v>
      </c>
      <c r="F7500" s="2">
        <v>451.0</v>
      </c>
      <c r="G7500" s="2" t="s">
        <v>60</v>
      </c>
      <c r="H7500" s="2" t="s">
        <v>45</v>
      </c>
      <c r="I7500" s="2" t="s">
        <v>25</v>
      </c>
      <c r="J7500" s="2" t="str">
        <f t="array" ref="J7500">XLOOKUP('Transaction Data'!$G7500,Product_Code,Biscuit_Brand)</f>
        <v>Peanut Butter Bites</v>
      </c>
      <c r="K7500" s="2">
        <f t="array" ref="K7500">XLOOKUP('Transaction Data'!$G7500,Product_Code,Cost)</f>
        <v>5</v>
      </c>
      <c r="L7500" s="2">
        <f t="array" ref="L7500">XLOOKUP('Transaction Data'!$G7500,Product_Code,Unit_Price)</f>
        <v>7</v>
      </c>
      <c r="M7500" s="3">
        <f>'Transaction Data'!$F7500*'Transaction Data'!$K7500</f>
        <v>2255</v>
      </c>
      <c r="N7500" s="3">
        <f>'Transaction Data'!$F7500*'Transaction Data'!$L7500</f>
        <v>3157</v>
      </c>
      <c r="O7500" s="3">
        <f>'Transaction Data'!$N7500-'Transaction Data'!$M7500</f>
        <v>902</v>
      </c>
      <c r="P7500" s="2">
        <f>DATEDIF('Transaction Data'!$D7500,'Transaction Data'!$A7500,"y")</f>
        <v>71</v>
      </c>
      <c r="Q7500" s="2" t="str">
        <f>FLOOR('Transaction Data'!$P7500,15)&amp;"-"&amp;FLOOR('Transaction Data'!$P7500,15)+14</f>
        <v>60-74</v>
      </c>
      <c r="R7500" s="2" t="str">
        <f>IF('Transaction Data'!$L7500&lt;=10,"Less Expensive","Expensive")</f>
        <v>Less Expensive</v>
      </c>
      <c r="S7500" s="4">
        <f>WEEKDAY('Transaction Data'!$A7500)</f>
        <v>5</v>
      </c>
      <c r="T7500" s="2" t="str">
        <f>IF(WEEKDAY('Transaction Data'!$A7500,2)&lt;6,"Weekday","Weekend")</f>
        <v>Weekday</v>
      </c>
    </row>
    <row r="7501" ht="15.75" customHeight="1">
      <c r="A7501" s="1">
        <v>45353.0</v>
      </c>
      <c r="B7501" s="2" t="s">
        <v>6896</v>
      </c>
      <c r="C7501" s="2" t="s">
        <v>65</v>
      </c>
      <c r="D7501" s="1">
        <v>19821.0</v>
      </c>
      <c r="E7501" s="2" t="s">
        <v>63</v>
      </c>
      <c r="F7501" s="2">
        <v>15.0</v>
      </c>
      <c r="G7501" s="2" t="s">
        <v>44</v>
      </c>
      <c r="H7501" s="2" t="s">
        <v>49</v>
      </c>
      <c r="I7501" s="2" t="s">
        <v>30</v>
      </c>
      <c r="J7501" s="2" t="str">
        <f t="array" ref="J7501">XLOOKUP('Transaction Data'!$G7501,Product_Code,Biscuit_Brand)</f>
        <v>Butter Crunch</v>
      </c>
      <c r="K7501" s="2">
        <f t="array" ref="K7501">XLOOKUP('Transaction Data'!$G7501,Product_Code,Cost)</f>
        <v>10</v>
      </c>
      <c r="L7501" s="2">
        <f t="array" ref="L7501">XLOOKUP('Transaction Data'!$G7501,Product_Code,Unit_Price)</f>
        <v>11</v>
      </c>
      <c r="M7501" s="3">
        <f>'Transaction Data'!$F7501*'Transaction Data'!$K7501</f>
        <v>150</v>
      </c>
      <c r="N7501" s="3">
        <f>'Transaction Data'!$F7501*'Transaction Data'!$L7501</f>
        <v>165</v>
      </c>
      <c r="O7501" s="3">
        <f>'Transaction Data'!$N7501-'Transaction Data'!$M7501</f>
        <v>15</v>
      </c>
      <c r="P7501" s="2">
        <f>DATEDIF('Transaction Data'!$D7501,'Transaction Data'!$A7501,"y")</f>
        <v>69</v>
      </c>
      <c r="Q7501" s="2" t="str">
        <f>FLOOR('Transaction Data'!$P7501,15)&amp;"-"&amp;FLOOR('Transaction Data'!$P7501,15)+14</f>
        <v>60-74</v>
      </c>
      <c r="R7501" s="2" t="str">
        <f>IF('Transaction Data'!$L7501&lt;=10,"Less Expensive","Expensive")</f>
        <v>Expensive</v>
      </c>
      <c r="S7501" s="4">
        <f>WEEKDAY('Transaction Data'!$A7501)</f>
        <v>7</v>
      </c>
      <c r="T7501" s="2" t="str">
        <f>IF(WEEKDAY('Transaction Data'!$A7501,2)&lt;6,"Weekday","Weekend")</f>
        <v>Weekend</v>
      </c>
    </row>
    <row r="7502" ht="15.75" customHeight="1">
      <c r="A7502" s="1">
        <v>45413.0</v>
      </c>
      <c r="B7502" s="2" t="s">
        <v>6897</v>
      </c>
      <c r="C7502" s="2" t="s">
        <v>41</v>
      </c>
      <c r="D7502" s="1">
        <v>30165.0</v>
      </c>
      <c r="E7502" s="2" t="s">
        <v>37</v>
      </c>
      <c r="F7502" s="2">
        <v>281.0</v>
      </c>
      <c r="G7502" s="2" t="s">
        <v>44</v>
      </c>
      <c r="H7502" s="2" t="s">
        <v>52</v>
      </c>
      <c r="I7502" s="2" t="s">
        <v>25</v>
      </c>
      <c r="J7502" s="2" t="str">
        <f t="array" ref="J7502">XLOOKUP('Transaction Data'!$G7502,Product_Code,Biscuit_Brand)</f>
        <v>Butter Crunch</v>
      </c>
      <c r="K7502" s="2">
        <f t="array" ref="K7502">XLOOKUP('Transaction Data'!$G7502,Product_Code,Cost)</f>
        <v>10</v>
      </c>
      <c r="L7502" s="2">
        <f t="array" ref="L7502">XLOOKUP('Transaction Data'!$G7502,Product_Code,Unit_Price)</f>
        <v>11</v>
      </c>
      <c r="M7502" s="3">
        <f>'Transaction Data'!$F7502*'Transaction Data'!$K7502</f>
        <v>2810</v>
      </c>
      <c r="N7502" s="3">
        <f>'Transaction Data'!$F7502*'Transaction Data'!$L7502</f>
        <v>3091</v>
      </c>
      <c r="O7502" s="3">
        <f>'Transaction Data'!$N7502-'Transaction Data'!$M7502</f>
        <v>281</v>
      </c>
      <c r="P7502" s="2">
        <f>DATEDIF('Transaction Data'!$D7502,'Transaction Data'!$A7502,"y")</f>
        <v>41</v>
      </c>
      <c r="Q7502" s="2" t="str">
        <f>FLOOR('Transaction Data'!$P7502,15)&amp;"-"&amp;FLOOR('Transaction Data'!$P7502,15)+14</f>
        <v>30-44</v>
      </c>
      <c r="R7502" s="2" t="str">
        <f>IF('Transaction Data'!$L7502&lt;=10,"Less Expensive","Expensive")</f>
        <v>Expensive</v>
      </c>
      <c r="S7502" s="4">
        <f>WEEKDAY('Transaction Data'!$A7502)</f>
        <v>4</v>
      </c>
      <c r="T7502" s="2" t="str">
        <f>IF(WEEKDAY('Transaction Data'!$A7502,2)&lt;6,"Weekday","Weekend")</f>
        <v>Weekday</v>
      </c>
    </row>
    <row r="7503" ht="15.75" customHeight="1">
      <c r="A7503" s="1">
        <v>45294.0</v>
      </c>
      <c r="B7503" s="2" t="s">
        <v>6898</v>
      </c>
      <c r="C7503" s="2" t="s">
        <v>54</v>
      </c>
      <c r="D7503" s="1">
        <v>18205.0</v>
      </c>
      <c r="E7503" s="2" t="s">
        <v>22</v>
      </c>
      <c r="F7503" s="2">
        <v>169.0</v>
      </c>
      <c r="G7503" s="2" t="s">
        <v>48</v>
      </c>
      <c r="H7503" s="2" t="s">
        <v>49</v>
      </c>
      <c r="I7503" s="2" t="s">
        <v>25</v>
      </c>
      <c r="J7503" s="2" t="str">
        <f t="array" ref="J7503">XLOOKUP('Transaction Data'!$G7503,Product_Code,Biscuit_Brand)</f>
        <v>Lemon Crisps</v>
      </c>
      <c r="K7503" s="2">
        <f t="array" ref="K7503">XLOOKUP('Transaction Data'!$G7503,Product_Code,Cost)</f>
        <v>7</v>
      </c>
      <c r="L7503" s="2">
        <f t="array" ref="L7503">XLOOKUP('Transaction Data'!$G7503,Product_Code,Unit_Price)</f>
        <v>9</v>
      </c>
      <c r="M7503" s="3">
        <f>'Transaction Data'!$F7503*'Transaction Data'!$K7503</f>
        <v>1183</v>
      </c>
      <c r="N7503" s="3">
        <f>'Transaction Data'!$F7503*'Transaction Data'!$L7503</f>
        <v>1521</v>
      </c>
      <c r="O7503" s="3">
        <f>'Transaction Data'!$N7503-'Transaction Data'!$M7503</f>
        <v>338</v>
      </c>
      <c r="P7503" s="2">
        <f>DATEDIF('Transaction Data'!$D7503,'Transaction Data'!$A7503,"y")</f>
        <v>74</v>
      </c>
      <c r="Q7503" s="2" t="str">
        <f>FLOOR('Transaction Data'!$P7503,15)&amp;"-"&amp;FLOOR('Transaction Data'!$P7503,15)+14</f>
        <v>60-74</v>
      </c>
      <c r="R7503" s="2" t="str">
        <f>IF('Transaction Data'!$L7503&lt;=10,"Less Expensive","Expensive")</f>
        <v>Less Expensive</v>
      </c>
      <c r="S7503" s="4">
        <f>WEEKDAY('Transaction Data'!$A7503)</f>
        <v>4</v>
      </c>
      <c r="T7503" s="2" t="str">
        <f>IF(WEEKDAY('Transaction Data'!$A7503,2)&lt;6,"Weekday","Weekend")</f>
        <v>Weekday</v>
      </c>
    </row>
    <row r="7504" ht="15.75" customHeight="1">
      <c r="A7504" s="1">
        <v>45320.0</v>
      </c>
      <c r="B7504" s="2" t="s">
        <v>6899</v>
      </c>
      <c r="C7504" s="2" t="s">
        <v>51</v>
      </c>
      <c r="D7504" s="1">
        <v>36252.0</v>
      </c>
      <c r="E7504" s="2" t="s">
        <v>37</v>
      </c>
      <c r="F7504" s="2">
        <v>322.0</v>
      </c>
      <c r="G7504" s="2" t="s">
        <v>28</v>
      </c>
      <c r="H7504" s="2" t="s">
        <v>52</v>
      </c>
      <c r="I7504" s="2" t="s">
        <v>25</v>
      </c>
      <c r="J7504" s="2" t="str">
        <f t="array" ref="J7504">XLOOKUP('Transaction Data'!$G7504,Product_Code,Biscuit_Brand)</f>
        <v>Shortbread</v>
      </c>
      <c r="K7504" s="2">
        <f t="array" ref="K7504">XLOOKUP('Transaction Data'!$G7504,Product_Code,Cost)</f>
        <v>10</v>
      </c>
      <c r="L7504" s="2">
        <f t="array" ref="L7504">XLOOKUP('Transaction Data'!$G7504,Product_Code,Unit_Price)</f>
        <v>45</v>
      </c>
      <c r="M7504" s="3">
        <f>'Transaction Data'!$F7504*'Transaction Data'!$K7504</f>
        <v>3220</v>
      </c>
      <c r="N7504" s="3">
        <f>'Transaction Data'!$F7504*'Transaction Data'!$L7504</f>
        <v>14490</v>
      </c>
      <c r="O7504" s="3">
        <f>'Transaction Data'!$N7504-'Transaction Data'!$M7504</f>
        <v>11270</v>
      </c>
      <c r="P7504" s="2">
        <f>DATEDIF('Transaction Data'!$D7504,'Transaction Data'!$A7504,"y")</f>
        <v>24</v>
      </c>
      <c r="Q7504" s="2" t="str">
        <f>FLOOR('Transaction Data'!$P7504,15)&amp;"-"&amp;FLOOR('Transaction Data'!$P7504,15)+14</f>
        <v>15-29</v>
      </c>
      <c r="R7504" s="2" t="str">
        <f>IF('Transaction Data'!$L7504&lt;=10,"Less Expensive","Expensive")</f>
        <v>Expensive</v>
      </c>
      <c r="S7504" s="4">
        <f>WEEKDAY('Transaction Data'!$A7504)</f>
        <v>2</v>
      </c>
      <c r="T7504" s="2" t="str">
        <f>IF(WEEKDAY('Transaction Data'!$A7504,2)&lt;6,"Weekday","Weekend")</f>
        <v>Weekday</v>
      </c>
    </row>
    <row r="7505" ht="15.75" customHeight="1">
      <c r="A7505" s="1">
        <v>45409.0</v>
      </c>
      <c r="B7505" s="2" t="s">
        <v>6900</v>
      </c>
      <c r="C7505" s="2" t="s">
        <v>32</v>
      </c>
      <c r="D7505" s="1">
        <v>34231.0</v>
      </c>
      <c r="E7505" s="2" t="s">
        <v>22</v>
      </c>
      <c r="F7505" s="2">
        <v>173.0</v>
      </c>
      <c r="G7505" s="2" t="s">
        <v>23</v>
      </c>
      <c r="H7505" s="2" t="s">
        <v>34</v>
      </c>
      <c r="I7505" s="2" t="s">
        <v>30</v>
      </c>
      <c r="J7505" s="2" t="str">
        <f t="array" ref="J7505">XLOOKUP('Transaction Data'!$G7505,Product_Code,Biscuit_Brand)</f>
        <v>Cinnamon Swirls</v>
      </c>
      <c r="K7505" s="2">
        <f t="array" ref="K7505">XLOOKUP('Transaction Data'!$G7505,Product_Code,Cost)</f>
        <v>10</v>
      </c>
      <c r="L7505" s="2">
        <f t="array" ref="L7505">XLOOKUP('Transaction Data'!$G7505,Product_Code,Unit_Price)</f>
        <v>14</v>
      </c>
      <c r="M7505" s="3">
        <f>'Transaction Data'!$F7505*'Transaction Data'!$K7505</f>
        <v>1730</v>
      </c>
      <c r="N7505" s="3">
        <f>'Transaction Data'!$F7505*'Transaction Data'!$L7505</f>
        <v>2422</v>
      </c>
      <c r="O7505" s="3">
        <f>'Transaction Data'!$N7505-'Transaction Data'!$M7505</f>
        <v>692</v>
      </c>
      <c r="P7505" s="2">
        <f>DATEDIF('Transaction Data'!$D7505,'Transaction Data'!$A7505,"y")</f>
        <v>30</v>
      </c>
      <c r="Q7505" s="2" t="str">
        <f>FLOOR('Transaction Data'!$P7505,15)&amp;"-"&amp;FLOOR('Transaction Data'!$P7505,15)+14</f>
        <v>30-44</v>
      </c>
      <c r="R7505" s="2" t="str">
        <f>IF('Transaction Data'!$L7505&lt;=10,"Less Expensive","Expensive")</f>
        <v>Expensive</v>
      </c>
      <c r="S7505" s="4">
        <f>WEEKDAY('Transaction Data'!$A7505)</f>
        <v>7</v>
      </c>
      <c r="T7505" s="2" t="str">
        <f>IF(WEEKDAY('Transaction Data'!$A7505,2)&lt;6,"Weekday","Weekend")</f>
        <v>Weekend</v>
      </c>
    </row>
    <row r="7506" ht="15.75" customHeight="1">
      <c r="A7506" s="1">
        <v>45326.0</v>
      </c>
      <c r="B7506" s="2" t="s">
        <v>6901</v>
      </c>
      <c r="C7506" s="2" t="s">
        <v>21</v>
      </c>
      <c r="D7506" s="1">
        <v>19828.0</v>
      </c>
      <c r="E7506" s="2" t="s">
        <v>63</v>
      </c>
      <c r="F7506" s="2">
        <v>50.0</v>
      </c>
      <c r="G7506" s="2" t="s">
        <v>48</v>
      </c>
      <c r="H7506" s="2" t="s">
        <v>34</v>
      </c>
      <c r="I7506" s="2" t="s">
        <v>25</v>
      </c>
      <c r="J7506" s="2" t="str">
        <f t="array" ref="J7506">XLOOKUP('Transaction Data'!$G7506,Product_Code,Biscuit_Brand)</f>
        <v>Lemon Crisps</v>
      </c>
      <c r="K7506" s="2">
        <f t="array" ref="K7506">XLOOKUP('Transaction Data'!$G7506,Product_Code,Cost)</f>
        <v>7</v>
      </c>
      <c r="L7506" s="2">
        <f t="array" ref="L7506">XLOOKUP('Transaction Data'!$G7506,Product_Code,Unit_Price)</f>
        <v>9</v>
      </c>
      <c r="M7506" s="3">
        <f>'Transaction Data'!$F7506*'Transaction Data'!$K7506</f>
        <v>350</v>
      </c>
      <c r="N7506" s="3">
        <f>'Transaction Data'!$F7506*'Transaction Data'!$L7506</f>
        <v>450</v>
      </c>
      <c r="O7506" s="3">
        <f>'Transaction Data'!$N7506-'Transaction Data'!$M7506</f>
        <v>100</v>
      </c>
      <c r="P7506" s="2">
        <f>DATEDIF('Transaction Data'!$D7506,'Transaction Data'!$A7506,"y")</f>
        <v>69</v>
      </c>
      <c r="Q7506" s="2" t="str">
        <f>FLOOR('Transaction Data'!$P7506,15)&amp;"-"&amp;FLOOR('Transaction Data'!$P7506,15)+14</f>
        <v>60-74</v>
      </c>
      <c r="R7506" s="2" t="str">
        <f>IF('Transaction Data'!$L7506&lt;=10,"Less Expensive","Expensive")</f>
        <v>Less Expensive</v>
      </c>
      <c r="S7506" s="4">
        <f>WEEKDAY('Transaction Data'!$A7506)</f>
        <v>1</v>
      </c>
      <c r="T7506" s="2" t="str">
        <f>IF(WEEKDAY('Transaction Data'!$A7506,2)&lt;6,"Weekday","Weekend")</f>
        <v>Weekend</v>
      </c>
    </row>
    <row r="7507" ht="15.75" customHeight="1">
      <c r="A7507" s="1">
        <v>45397.0</v>
      </c>
      <c r="B7507" s="2" t="s">
        <v>6902</v>
      </c>
      <c r="C7507" s="2" t="s">
        <v>41</v>
      </c>
      <c r="D7507" s="1">
        <v>20414.0</v>
      </c>
      <c r="E7507" s="2" t="s">
        <v>37</v>
      </c>
      <c r="F7507" s="2">
        <v>460.0</v>
      </c>
      <c r="G7507" s="2" t="s">
        <v>60</v>
      </c>
      <c r="H7507" s="2" t="s">
        <v>39</v>
      </c>
      <c r="I7507" s="2" t="s">
        <v>25</v>
      </c>
      <c r="J7507" s="2" t="str">
        <f t="array" ref="J7507">XLOOKUP('Transaction Data'!$G7507,Product_Code,Biscuit_Brand)</f>
        <v>Peanut Butter Bites</v>
      </c>
      <c r="K7507" s="2">
        <f t="array" ref="K7507">XLOOKUP('Transaction Data'!$G7507,Product_Code,Cost)</f>
        <v>5</v>
      </c>
      <c r="L7507" s="2">
        <f t="array" ref="L7507">XLOOKUP('Transaction Data'!$G7507,Product_Code,Unit_Price)</f>
        <v>7</v>
      </c>
      <c r="M7507" s="3">
        <f>'Transaction Data'!$F7507*'Transaction Data'!$K7507</f>
        <v>2300</v>
      </c>
      <c r="N7507" s="3">
        <f>'Transaction Data'!$F7507*'Transaction Data'!$L7507</f>
        <v>3220</v>
      </c>
      <c r="O7507" s="3">
        <f>'Transaction Data'!$N7507-'Transaction Data'!$M7507</f>
        <v>920</v>
      </c>
      <c r="P7507" s="2">
        <f>DATEDIF('Transaction Data'!$D7507,'Transaction Data'!$A7507,"y")</f>
        <v>68</v>
      </c>
      <c r="Q7507" s="2" t="str">
        <f>FLOOR('Transaction Data'!$P7507,15)&amp;"-"&amp;FLOOR('Transaction Data'!$P7507,15)+14</f>
        <v>60-74</v>
      </c>
      <c r="R7507" s="2" t="str">
        <f>IF('Transaction Data'!$L7507&lt;=10,"Less Expensive","Expensive")</f>
        <v>Less Expensive</v>
      </c>
      <c r="S7507" s="4">
        <f>WEEKDAY('Transaction Data'!$A7507)</f>
        <v>2</v>
      </c>
      <c r="T7507" s="2" t="str">
        <f>IF(WEEKDAY('Transaction Data'!$A7507,2)&lt;6,"Weekday","Weekend")</f>
        <v>Weekday</v>
      </c>
    </row>
    <row r="7508" ht="15.75" customHeight="1">
      <c r="A7508" s="1">
        <v>45435.0</v>
      </c>
      <c r="B7508" s="2" t="s">
        <v>6903</v>
      </c>
      <c r="C7508" s="2" t="s">
        <v>78</v>
      </c>
      <c r="D7508" s="1">
        <v>22113.0</v>
      </c>
      <c r="E7508" s="2" t="s">
        <v>27</v>
      </c>
      <c r="F7508" s="2">
        <v>50.0</v>
      </c>
      <c r="G7508" s="2" t="s">
        <v>23</v>
      </c>
      <c r="H7508" s="2" t="s">
        <v>42</v>
      </c>
      <c r="I7508" s="2" t="s">
        <v>25</v>
      </c>
      <c r="J7508" s="2" t="str">
        <f t="array" ref="J7508">XLOOKUP('Transaction Data'!$G7508,Product_Code,Biscuit_Brand)</f>
        <v>Cinnamon Swirls</v>
      </c>
      <c r="K7508" s="2">
        <f t="array" ref="K7508">XLOOKUP('Transaction Data'!$G7508,Product_Code,Cost)</f>
        <v>10</v>
      </c>
      <c r="L7508" s="2">
        <f t="array" ref="L7508">XLOOKUP('Transaction Data'!$G7508,Product_Code,Unit_Price)</f>
        <v>14</v>
      </c>
      <c r="M7508" s="3">
        <f>'Transaction Data'!$F7508*'Transaction Data'!$K7508</f>
        <v>500</v>
      </c>
      <c r="N7508" s="3">
        <f>'Transaction Data'!$F7508*'Transaction Data'!$L7508</f>
        <v>700</v>
      </c>
      <c r="O7508" s="3">
        <f>'Transaction Data'!$N7508-'Transaction Data'!$M7508</f>
        <v>200</v>
      </c>
      <c r="P7508" s="2">
        <f>DATEDIF('Transaction Data'!$D7508,'Transaction Data'!$A7508,"y")</f>
        <v>63</v>
      </c>
      <c r="Q7508" s="2" t="str">
        <f>FLOOR('Transaction Data'!$P7508,15)&amp;"-"&amp;FLOOR('Transaction Data'!$P7508,15)+14</f>
        <v>60-74</v>
      </c>
      <c r="R7508" s="2" t="str">
        <f>IF('Transaction Data'!$L7508&lt;=10,"Less Expensive","Expensive")</f>
        <v>Expensive</v>
      </c>
      <c r="S7508" s="4">
        <f>WEEKDAY('Transaction Data'!$A7508)</f>
        <v>5</v>
      </c>
      <c r="T7508" s="2" t="str">
        <f>IF(WEEKDAY('Transaction Data'!$A7508,2)&lt;6,"Weekday","Weekend")</f>
        <v>Weekday</v>
      </c>
    </row>
    <row r="7509" ht="15.75" customHeight="1">
      <c r="A7509" s="1">
        <v>45324.0</v>
      </c>
      <c r="B7509" s="2" t="s">
        <v>6904</v>
      </c>
      <c r="C7509" s="2" t="s">
        <v>54</v>
      </c>
      <c r="D7509" s="1">
        <v>30406.0</v>
      </c>
      <c r="E7509" s="2" t="s">
        <v>22</v>
      </c>
      <c r="F7509" s="2">
        <v>210.0</v>
      </c>
      <c r="G7509" s="2" t="s">
        <v>23</v>
      </c>
      <c r="H7509" s="2" t="s">
        <v>45</v>
      </c>
      <c r="I7509" s="2" t="s">
        <v>25</v>
      </c>
      <c r="J7509" s="2" t="str">
        <f t="array" ref="J7509">XLOOKUP('Transaction Data'!$G7509,Product_Code,Biscuit_Brand)</f>
        <v>Cinnamon Swirls</v>
      </c>
      <c r="K7509" s="2">
        <f t="array" ref="K7509">XLOOKUP('Transaction Data'!$G7509,Product_Code,Cost)</f>
        <v>10</v>
      </c>
      <c r="L7509" s="2">
        <f t="array" ref="L7509">XLOOKUP('Transaction Data'!$G7509,Product_Code,Unit_Price)</f>
        <v>14</v>
      </c>
      <c r="M7509" s="3">
        <f>'Transaction Data'!$F7509*'Transaction Data'!$K7509</f>
        <v>2100</v>
      </c>
      <c r="N7509" s="3">
        <f>'Transaction Data'!$F7509*'Transaction Data'!$L7509</f>
        <v>2940</v>
      </c>
      <c r="O7509" s="3">
        <f>'Transaction Data'!$N7509-'Transaction Data'!$M7509</f>
        <v>840</v>
      </c>
      <c r="P7509" s="2">
        <f>DATEDIF('Transaction Data'!$D7509,'Transaction Data'!$A7509,"y")</f>
        <v>40</v>
      </c>
      <c r="Q7509" s="2" t="str">
        <f>FLOOR('Transaction Data'!$P7509,15)&amp;"-"&amp;FLOOR('Transaction Data'!$P7509,15)+14</f>
        <v>30-44</v>
      </c>
      <c r="R7509" s="2" t="str">
        <f>IF('Transaction Data'!$L7509&lt;=10,"Less Expensive","Expensive")</f>
        <v>Expensive</v>
      </c>
      <c r="S7509" s="4">
        <f>WEEKDAY('Transaction Data'!$A7509)</f>
        <v>6</v>
      </c>
      <c r="T7509" s="2" t="str">
        <f>IF(WEEKDAY('Transaction Data'!$A7509,2)&lt;6,"Weekday","Weekend")</f>
        <v>Weekday</v>
      </c>
    </row>
    <row r="7510" ht="15.75" customHeight="1">
      <c r="A7510" s="1">
        <v>45473.0</v>
      </c>
      <c r="B7510" s="2" t="s">
        <v>6905</v>
      </c>
      <c r="C7510" s="2" t="s">
        <v>69</v>
      </c>
      <c r="D7510" s="1">
        <v>28356.0</v>
      </c>
      <c r="E7510" s="2" t="s">
        <v>63</v>
      </c>
      <c r="F7510" s="2">
        <v>383.0</v>
      </c>
      <c r="G7510" s="2" t="s">
        <v>33</v>
      </c>
      <c r="H7510" s="2" t="s">
        <v>49</v>
      </c>
      <c r="I7510" s="2" t="s">
        <v>25</v>
      </c>
      <c r="J7510" s="2" t="str">
        <f t="array" ref="J7510">XLOOKUP('Transaction Data'!$G7510,Product_Code,Biscuit_Brand)</f>
        <v>Caramel Biscuits</v>
      </c>
      <c r="K7510" s="2">
        <f t="array" ref="K7510">XLOOKUP('Transaction Data'!$G7510,Product_Code,Cost)</f>
        <v>18</v>
      </c>
      <c r="L7510" s="2">
        <f t="array" ref="L7510">XLOOKUP('Transaction Data'!$G7510,Product_Code,Unit_Price)</f>
        <v>22</v>
      </c>
      <c r="M7510" s="3">
        <f>'Transaction Data'!$F7510*'Transaction Data'!$K7510</f>
        <v>6894</v>
      </c>
      <c r="N7510" s="3">
        <f>'Transaction Data'!$F7510*'Transaction Data'!$L7510</f>
        <v>8426</v>
      </c>
      <c r="O7510" s="3">
        <f>'Transaction Data'!$N7510-'Transaction Data'!$M7510</f>
        <v>1532</v>
      </c>
      <c r="P7510" s="2">
        <f>DATEDIF('Transaction Data'!$D7510,'Transaction Data'!$A7510,"y")</f>
        <v>46</v>
      </c>
      <c r="Q7510" s="2" t="str">
        <f>FLOOR('Transaction Data'!$P7510,15)&amp;"-"&amp;FLOOR('Transaction Data'!$P7510,15)+14</f>
        <v>45-59</v>
      </c>
      <c r="R7510" s="2" t="str">
        <f>IF('Transaction Data'!$L7510&lt;=10,"Less Expensive","Expensive")</f>
        <v>Expensive</v>
      </c>
      <c r="S7510" s="4">
        <f>WEEKDAY('Transaction Data'!$A7510)</f>
        <v>1</v>
      </c>
      <c r="T7510" s="2" t="str">
        <f>IF(WEEKDAY('Transaction Data'!$A7510,2)&lt;6,"Weekday","Weekend")</f>
        <v>Weekend</v>
      </c>
    </row>
    <row r="7511" ht="15.75" customHeight="1">
      <c r="A7511" s="1">
        <v>45485.0</v>
      </c>
      <c r="B7511" s="2" t="s">
        <v>6906</v>
      </c>
      <c r="C7511" s="2" t="s">
        <v>32</v>
      </c>
      <c r="D7511" s="1">
        <v>32296.0</v>
      </c>
      <c r="E7511" s="2" t="s">
        <v>37</v>
      </c>
      <c r="F7511" s="2">
        <v>467.0</v>
      </c>
      <c r="G7511" s="2" t="s">
        <v>23</v>
      </c>
      <c r="H7511" s="2" t="s">
        <v>52</v>
      </c>
      <c r="I7511" s="2" t="s">
        <v>25</v>
      </c>
      <c r="J7511" s="2" t="str">
        <f t="array" ref="J7511">XLOOKUP('Transaction Data'!$G7511,Product_Code,Biscuit_Brand)</f>
        <v>Cinnamon Swirls</v>
      </c>
      <c r="K7511" s="2">
        <f t="array" ref="K7511">XLOOKUP('Transaction Data'!$G7511,Product_Code,Cost)</f>
        <v>10</v>
      </c>
      <c r="L7511" s="2">
        <f t="array" ref="L7511">XLOOKUP('Transaction Data'!$G7511,Product_Code,Unit_Price)</f>
        <v>14</v>
      </c>
      <c r="M7511" s="3">
        <f>'Transaction Data'!$F7511*'Transaction Data'!$K7511</f>
        <v>4670</v>
      </c>
      <c r="N7511" s="3">
        <f>'Transaction Data'!$F7511*'Transaction Data'!$L7511</f>
        <v>6538</v>
      </c>
      <c r="O7511" s="3">
        <f>'Transaction Data'!$N7511-'Transaction Data'!$M7511</f>
        <v>1868</v>
      </c>
      <c r="P7511" s="2">
        <f>DATEDIF('Transaction Data'!$D7511,'Transaction Data'!$A7511,"y")</f>
        <v>36</v>
      </c>
      <c r="Q7511" s="2" t="str">
        <f>FLOOR('Transaction Data'!$P7511,15)&amp;"-"&amp;FLOOR('Transaction Data'!$P7511,15)+14</f>
        <v>30-44</v>
      </c>
      <c r="R7511" s="2" t="str">
        <f>IF('Transaction Data'!$L7511&lt;=10,"Less Expensive","Expensive")</f>
        <v>Expensive</v>
      </c>
      <c r="S7511" s="4">
        <f>WEEKDAY('Transaction Data'!$A7511)</f>
        <v>6</v>
      </c>
      <c r="T7511" s="2" t="str">
        <f>IF(WEEKDAY('Transaction Data'!$A7511,2)&lt;6,"Weekday","Weekend")</f>
        <v>Weekday</v>
      </c>
    </row>
    <row r="7512" ht="15.75" customHeight="1">
      <c r="A7512" s="1">
        <v>45503.0</v>
      </c>
      <c r="B7512" s="2" t="s">
        <v>6907</v>
      </c>
      <c r="C7512" s="2" t="s">
        <v>41</v>
      </c>
      <c r="D7512" s="1">
        <v>32856.0</v>
      </c>
      <c r="E7512" s="2" t="s">
        <v>63</v>
      </c>
      <c r="F7512" s="2">
        <v>236.0</v>
      </c>
      <c r="G7512" s="2" t="s">
        <v>48</v>
      </c>
      <c r="H7512" s="2" t="s">
        <v>49</v>
      </c>
      <c r="I7512" s="2" t="s">
        <v>25</v>
      </c>
      <c r="J7512" s="2" t="str">
        <f t="array" ref="J7512">XLOOKUP('Transaction Data'!$G7512,Product_Code,Biscuit_Brand)</f>
        <v>Lemon Crisps</v>
      </c>
      <c r="K7512" s="2">
        <f t="array" ref="K7512">XLOOKUP('Transaction Data'!$G7512,Product_Code,Cost)</f>
        <v>7</v>
      </c>
      <c r="L7512" s="2">
        <f t="array" ref="L7512">XLOOKUP('Transaction Data'!$G7512,Product_Code,Unit_Price)</f>
        <v>9</v>
      </c>
      <c r="M7512" s="3">
        <f>'Transaction Data'!$F7512*'Transaction Data'!$K7512</f>
        <v>1652</v>
      </c>
      <c r="N7512" s="3">
        <f>'Transaction Data'!$F7512*'Transaction Data'!$L7512</f>
        <v>2124</v>
      </c>
      <c r="O7512" s="3">
        <f>'Transaction Data'!$N7512-'Transaction Data'!$M7512</f>
        <v>472</v>
      </c>
      <c r="P7512" s="2">
        <f>DATEDIF('Transaction Data'!$D7512,'Transaction Data'!$A7512,"y")</f>
        <v>34</v>
      </c>
      <c r="Q7512" s="2" t="str">
        <f>FLOOR('Transaction Data'!$P7512,15)&amp;"-"&amp;FLOOR('Transaction Data'!$P7512,15)+14</f>
        <v>30-44</v>
      </c>
      <c r="R7512" s="2" t="str">
        <f>IF('Transaction Data'!$L7512&lt;=10,"Less Expensive","Expensive")</f>
        <v>Less Expensive</v>
      </c>
      <c r="S7512" s="4">
        <f>WEEKDAY('Transaction Data'!$A7512)</f>
        <v>3</v>
      </c>
      <c r="T7512" s="2" t="str">
        <f>IF(WEEKDAY('Transaction Data'!$A7512,2)&lt;6,"Weekday","Weekend")</f>
        <v>Weekday</v>
      </c>
    </row>
    <row r="7513" ht="15.75" customHeight="1">
      <c r="A7513" s="1">
        <v>45475.0</v>
      </c>
      <c r="B7513" s="2" t="s">
        <v>6908</v>
      </c>
      <c r="C7513" s="2" t="s">
        <v>21</v>
      </c>
      <c r="D7513" s="1">
        <v>38104.0</v>
      </c>
      <c r="E7513" s="2" t="s">
        <v>27</v>
      </c>
      <c r="F7513" s="2">
        <v>344.0</v>
      </c>
      <c r="G7513" s="2" t="s">
        <v>55</v>
      </c>
      <c r="H7513" s="2" t="s">
        <v>52</v>
      </c>
      <c r="I7513" s="2" t="s">
        <v>25</v>
      </c>
      <c r="J7513" s="2" t="str">
        <f t="array" ref="J7513">XLOOKUP('Transaction Data'!$G7513,Product_Code,Biscuit_Brand)</f>
        <v>Vanilla Wafers</v>
      </c>
      <c r="K7513" s="2">
        <f t="array" ref="K7513">XLOOKUP('Transaction Data'!$G7513,Product_Code,Cost)</f>
        <v>18</v>
      </c>
      <c r="L7513" s="2">
        <f t="array" ref="L7513">XLOOKUP('Transaction Data'!$G7513,Product_Code,Unit_Price)</f>
        <v>36</v>
      </c>
      <c r="M7513" s="3">
        <f>'Transaction Data'!$F7513*'Transaction Data'!$K7513</f>
        <v>6192</v>
      </c>
      <c r="N7513" s="3">
        <f>'Transaction Data'!$F7513*'Transaction Data'!$L7513</f>
        <v>12384</v>
      </c>
      <c r="O7513" s="3">
        <f>'Transaction Data'!$N7513-'Transaction Data'!$M7513</f>
        <v>6192</v>
      </c>
      <c r="P7513" s="2">
        <f>DATEDIF('Transaction Data'!$D7513,'Transaction Data'!$A7513,"y")</f>
        <v>20</v>
      </c>
      <c r="Q7513" s="2" t="str">
        <f>FLOOR('Transaction Data'!$P7513,15)&amp;"-"&amp;FLOOR('Transaction Data'!$P7513,15)+14</f>
        <v>15-29</v>
      </c>
      <c r="R7513" s="2" t="str">
        <f>IF('Transaction Data'!$L7513&lt;=10,"Less Expensive","Expensive")</f>
        <v>Expensive</v>
      </c>
      <c r="S7513" s="4">
        <f>WEEKDAY('Transaction Data'!$A7513)</f>
        <v>3</v>
      </c>
      <c r="T7513" s="2" t="str">
        <f>IF(WEEKDAY('Transaction Data'!$A7513,2)&lt;6,"Weekday","Weekend")</f>
        <v>Weekday</v>
      </c>
    </row>
    <row r="7514" ht="15.75" customHeight="1">
      <c r="A7514" s="1">
        <v>45350.0</v>
      </c>
      <c r="B7514" s="2" t="s">
        <v>6909</v>
      </c>
      <c r="C7514" s="2" t="s">
        <v>47</v>
      </c>
      <c r="D7514" s="1">
        <v>23786.0</v>
      </c>
      <c r="E7514" s="2" t="s">
        <v>27</v>
      </c>
      <c r="F7514" s="2">
        <v>176.0</v>
      </c>
      <c r="G7514" s="2" t="s">
        <v>33</v>
      </c>
      <c r="H7514" s="2" t="s">
        <v>52</v>
      </c>
      <c r="I7514" s="2" t="s">
        <v>25</v>
      </c>
      <c r="J7514" s="2" t="str">
        <f t="array" ref="J7514">XLOOKUP('Transaction Data'!$G7514,Product_Code,Biscuit_Brand)</f>
        <v>Caramel Biscuits</v>
      </c>
      <c r="K7514" s="2">
        <f t="array" ref="K7514">XLOOKUP('Transaction Data'!$G7514,Product_Code,Cost)</f>
        <v>18</v>
      </c>
      <c r="L7514" s="2">
        <f t="array" ref="L7514">XLOOKUP('Transaction Data'!$G7514,Product_Code,Unit_Price)</f>
        <v>22</v>
      </c>
      <c r="M7514" s="3">
        <f>'Transaction Data'!$F7514*'Transaction Data'!$K7514</f>
        <v>3168</v>
      </c>
      <c r="N7514" s="3">
        <f>'Transaction Data'!$F7514*'Transaction Data'!$L7514</f>
        <v>3872</v>
      </c>
      <c r="O7514" s="3">
        <f>'Transaction Data'!$N7514-'Transaction Data'!$M7514</f>
        <v>704</v>
      </c>
      <c r="P7514" s="2">
        <f>DATEDIF('Transaction Data'!$D7514,'Transaction Data'!$A7514,"y")</f>
        <v>59</v>
      </c>
      <c r="Q7514" s="2" t="str">
        <f>FLOOR('Transaction Data'!$P7514,15)&amp;"-"&amp;FLOOR('Transaction Data'!$P7514,15)+14</f>
        <v>45-59</v>
      </c>
      <c r="R7514" s="2" t="str">
        <f>IF('Transaction Data'!$L7514&lt;=10,"Less Expensive","Expensive")</f>
        <v>Expensive</v>
      </c>
      <c r="S7514" s="4">
        <f>WEEKDAY('Transaction Data'!$A7514)</f>
        <v>4</v>
      </c>
      <c r="T7514" s="2" t="str">
        <f>IF(WEEKDAY('Transaction Data'!$A7514,2)&lt;6,"Weekday","Weekend")</f>
        <v>Weekday</v>
      </c>
    </row>
    <row r="7515" ht="15.75" customHeight="1">
      <c r="A7515" s="1">
        <v>45309.0</v>
      </c>
      <c r="B7515" s="2" t="s">
        <v>6910</v>
      </c>
      <c r="C7515" s="2" t="s">
        <v>72</v>
      </c>
      <c r="D7515" s="1">
        <v>28791.0</v>
      </c>
      <c r="E7515" s="2" t="s">
        <v>27</v>
      </c>
      <c r="F7515" s="2">
        <v>349.0</v>
      </c>
      <c r="G7515" s="2" t="s">
        <v>57</v>
      </c>
      <c r="H7515" s="2" t="s">
        <v>45</v>
      </c>
      <c r="I7515" s="2" t="s">
        <v>25</v>
      </c>
      <c r="J7515" s="2" t="str">
        <f t="array" ref="J7515">XLOOKUP('Transaction Data'!$G7515,Product_Code,Biscuit_Brand)</f>
        <v>Oatmeal Cookies</v>
      </c>
      <c r="K7515" s="2">
        <f t="array" ref="K7515">XLOOKUP('Transaction Data'!$G7515,Product_Code,Cost)</f>
        <v>19</v>
      </c>
      <c r="L7515" s="2">
        <f t="array" ref="L7515">XLOOKUP('Transaction Data'!$G7515,Product_Code,Unit_Price)</f>
        <v>23</v>
      </c>
      <c r="M7515" s="3">
        <f>'Transaction Data'!$F7515*'Transaction Data'!$K7515</f>
        <v>6631</v>
      </c>
      <c r="N7515" s="3">
        <f>'Transaction Data'!$F7515*'Transaction Data'!$L7515</f>
        <v>8027</v>
      </c>
      <c r="O7515" s="3">
        <f>'Transaction Data'!$N7515-'Transaction Data'!$M7515</f>
        <v>1396</v>
      </c>
      <c r="P7515" s="2">
        <f>DATEDIF('Transaction Data'!$D7515,'Transaction Data'!$A7515,"y")</f>
        <v>45</v>
      </c>
      <c r="Q7515" s="2" t="str">
        <f>FLOOR('Transaction Data'!$P7515,15)&amp;"-"&amp;FLOOR('Transaction Data'!$P7515,15)+14</f>
        <v>45-59</v>
      </c>
      <c r="R7515" s="2" t="str">
        <f>IF('Transaction Data'!$L7515&lt;=10,"Less Expensive","Expensive")</f>
        <v>Expensive</v>
      </c>
      <c r="S7515" s="4">
        <f>WEEKDAY('Transaction Data'!$A7515)</f>
        <v>5</v>
      </c>
      <c r="T7515" s="2" t="str">
        <f>IF(WEEKDAY('Transaction Data'!$A7515,2)&lt;6,"Weekday","Weekend")</f>
        <v>Weekday</v>
      </c>
    </row>
    <row r="7516" ht="15.75" customHeight="1">
      <c r="A7516" s="1">
        <v>45413.0</v>
      </c>
      <c r="B7516" s="2" t="s">
        <v>6911</v>
      </c>
      <c r="C7516" s="2" t="s">
        <v>41</v>
      </c>
      <c r="D7516" s="1">
        <v>33648.0</v>
      </c>
      <c r="E7516" s="2" t="s">
        <v>27</v>
      </c>
      <c r="F7516" s="2">
        <v>493.0</v>
      </c>
      <c r="G7516" s="2" t="s">
        <v>33</v>
      </c>
      <c r="H7516" s="2" t="s">
        <v>49</v>
      </c>
      <c r="I7516" s="2" t="s">
        <v>25</v>
      </c>
      <c r="J7516" s="2" t="str">
        <f t="array" ref="J7516">XLOOKUP('Transaction Data'!$G7516,Product_Code,Biscuit_Brand)</f>
        <v>Caramel Biscuits</v>
      </c>
      <c r="K7516" s="2">
        <f t="array" ref="K7516">XLOOKUP('Transaction Data'!$G7516,Product_Code,Cost)</f>
        <v>18</v>
      </c>
      <c r="L7516" s="2">
        <f t="array" ref="L7516">XLOOKUP('Transaction Data'!$G7516,Product_Code,Unit_Price)</f>
        <v>22</v>
      </c>
      <c r="M7516" s="3">
        <f>'Transaction Data'!$F7516*'Transaction Data'!$K7516</f>
        <v>8874</v>
      </c>
      <c r="N7516" s="3">
        <f>'Transaction Data'!$F7516*'Transaction Data'!$L7516</f>
        <v>10846</v>
      </c>
      <c r="O7516" s="3">
        <f>'Transaction Data'!$N7516-'Transaction Data'!$M7516</f>
        <v>1972</v>
      </c>
      <c r="P7516" s="2">
        <f>DATEDIF('Transaction Data'!$D7516,'Transaction Data'!$A7516,"y")</f>
        <v>32</v>
      </c>
      <c r="Q7516" s="2" t="str">
        <f>FLOOR('Transaction Data'!$P7516,15)&amp;"-"&amp;FLOOR('Transaction Data'!$P7516,15)+14</f>
        <v>30-44</v>
      </c>
      <c r="R7516" s="2" t="str">
        <f>IF('Transaction Data'!$L7516&lt;=10,"Less Expensive","Expensive")</f>
        <v>Expensive</v>
      </c>
      <c r="S7516" s="4">
        <f>WEEKDAY('Transaction Data'!$A7516)</f>
        <v>4</v>
      </c>
      <c r="T7516" s="2" t="str">
        <f>IF(WEEKDAY('Transaction Data'!$A7516,2)&lt;6,"Weekday","Weekend")</f>
        <v>Weekday</v>
      </c>
    </row>
    <row r="7517" ht="15.75" customHeight="1">
      <c r="A7517" s="1">
        <v>45354.0</v>
      </c>
      <c r="B7517" s="2" t="s">
        <v>6912</v>
      </c>
      <c r="C7517" s="2" t="s">
        <v>69</v>
      </c>
      <c r="D7517" s="1">
        <v>38086.0</v>
      </c>
      <c r="E7517" s="2" t="s">
        <v>27</v>
      </c>
      <c r="F7517" s="2">
        <v>42.0</v>
      </c>
      <c r="G7517" s="2" t="s">
        <v>57</v>
      </c>
      <c r="H7517" s="2" t="s">
        <v>52</v>
      </c>
      <c r="I7517" s="2" t="s">
        <v>25</v>
      </c>
      <c r="J7517" s="2" t="str">
        <f t="array" ref="J7517">XLOOKUP('Transaction Data'!$G7517,Product_Code,Biscuit_Brand)</f>
        <v>Oatmeal Cookies</v>
      </c>
      <c r="K7517" s="2">
        <f t="array" ref="K7517">XLOOKUP('Transaction Data'!$G7517,Product_Code,Cost)</f>
        <v>19</v>
      </c>
      <c r="L7517" s="2">
        <f t="array" ref="L7517">XLOOKUP('Transaction Data'!$G7517,Product_Code,Unit_Price)</f>
        <v>23</v>
      </c>
      <c r="M7517" s="3">
        <f>'Transaction Data'!$F7517*'Transaction Data'!$K7517</f>
        <v>798</v>
      </c>
      <c r="N7517" s="3">
        <f>'Transaction Data'!$F7517*'Transaction Data'!$L7517</f>
        <v>966</v>
      </c>
      <c r="O7517" s="3">
        <f>'Transaction Data'!$N7517-'Transaction Data'!$M7517</f>
        <v>168</v>
      </c>
      <c r="P7517" s="2">
        <f>DATEDIF('Transaction Data'!$D7517,'Transaction Data'!$A7517,"y")</f>
        <v>19</v>
      </c>
      <c r="Q7517" s="2" t="str">
        <f>FLOOR('Transaction Data'!$P7517,15)&amp;"-"&amp;FLOOR('Transaction Data'!$P7517,15)+14</f>
        <v>15-29</v>
      </c>
      <c r="R7517" s="2" t="str">
        <f>IF('Transaction Data'!$L7517&lt;=10,"Less Expensive","Expensive")</f>
        <v>Expensive</v>
      </c>
      <c r="S7517" s="4">
        <f>WEEKDAY('Transaction Data'!$A7517)</f>
        <v>1</v>
      </c>
      <c r="T7517" s="2" t="str">
        <f>IF(WEEKDAY('Transaction Data'!$A7517,2)&lt;6,"Weekday","Weekend")</f>
        <v>Weekend</v>
      </c>
    </row>
    <row r="7518" ht="15.75" customHeight="1">
      <c r="A7518" s="1">
        <v>45368.0</v>
      </c>
      <c r="B7518" s="2" t="s">
        <v>6913</v>
      </c>
      <c r="C7518" s="2" t="s">
        <v>47</v>
      </c>
      <c r="D7518" s="1">
        <v>35693.0</v>
      </c>
      <c r="E7518" s="2" t="s">
        <v>63</v>
      </c>
      <c r="F7518" s="2">
        <v>357.0</v>
      </c>
      <c r="G7518" s="2" t="s">
        <v>38</v>
      </c>
      <c r="H7518" s="2" t="s">
        <v>49</v>
      </c>
      <c r="I7518" s="2" t="s">
        <v>25</v>
      </c>
      <c r="J7518" s="2" t="str">
        <f t="array" ref="J7518">XLOOKUP('Transaction Data'!$G7518,Product_Code,Biscuit_Brand)</f>
        <v>Ginger Snaps</v>
      </c>
      <c r="K7518" s="2">
        <f t="array" ref="K7518">XLOOKUP('Transaction Data'!$G7518,Product_Code,Cost)</f>
        <v>14</v>
      </c>
      <c r="L7518" s="2">
        <f t="array" ref="L7518">XLOOKUP('Transaction Data'!$G7518,Product_Code,Unit_Price)</f>
        <v>28</v>
      </c>
      <c r="M7518" s="3">
        <f>'Transaction Data'!$F7518*'Transaction Data'!$K7518</f>
        <v>4998</v>
      </c>
      <c r="N7518" s="3">
        <f>'Transaction Data'!$F7518*'Transaction Data'!$L7518</f>
        <v>9996</v>
      </c>
      <c r="O7518" s="3">
        <f>'Transaction Data'!$N7518-'Transaction Data'!$M7518</f>
        <v>4998</v>
      </c>
      <c r="P7518" s="2">
        <f>DATEDIF('Transaction Data'!$D7518,'Transaction Data'!$A7518,"y")</f>
        <v>26</v>
      </c>
      <c r="Q7518" s="2" t="str">
        <f>FLOOR('Transaction Data'!$P7518,15)&amp;"-"&amp;FLOOR('Transaction Data'!$P7518,15)+14</f>
        <v>15-29</v>
      </c>
      <c r="R7518" s="2" t="str">
        <f>IF('Transaction Data'!$L7518&lt;=10,"Less Expensive","Expensive")</f>
        <v>Expensive</v>
      </c>
      <c r="S7518" s="4">
        <f>WEEKDAY('Transaction Data'!$A7518)</f>
        <v>1</v>
      </c>
      <c r="T7518" s="2" t="str">
        <f>IF(WEEKDAY('Transaction Data'!$A7518,2)&lt;6,"Weekday","Weekend")</f>
        <v>Weekend</v>
      </c>
    </row>
    <row r="7519" ht="15.75" customHeight="1">
      <c r="A7519" s="1">
        <v>45419.0</v>
      </c>
      <c r="B7519" s="2" t="s">
        <v>6914</v>
      </c>
      <c r="C7519" s="2" t="s">
        <v>65</v>
      </c>
      <c r="D7519" s="1">
        <v>34319.0</v>
      </c>
      <c r="E7519" s="2" t="s">
        <v>37</v>
      </c>
      <c r="F7519" s="2">
        <v>313.0</v>
      </c>
      <c r="G7519" s="2" t="s">
        <v>23</v>
      </c>
      <c r="H7519" s="2" t="s">
        <v>52</v>
      </c>
      <c r="I7519" s="2" t="s">
        <v>25</v>
      </c>
      <c r="J7519" s="2" t="str">
        <f t="array" ref="J7519">XLOOKUP('Transaction Data'!$G7519,Product_Code,Biscuit_Brand)</f>
        <v>Cinnamon Swirls</v>
      </c>
      <c r="K7519" s="2">
        <f t="array" ref="K7519">XLOOKUP('Transaction Data'!$G7519,Product_Code,Cost)</f>
        <v>10</v>
      </c>
      <c r="L7519" s="2">
        <f t="array" ref="L7519">XLOOKUP('Transaction Data'!$G7519,Product_Code,Unit_Price)</f>
        <v>14</v>
      </c>
      <c r="M7519" s="3">
        <f>'Transaction Data'!$F7519*'Transaction Data'!$K7519</f>
        <v>3130</v>
      </c>
      <c r="N7519" s="3">
        <f>'Transaction Data'!$F7519*'Transaction Data'!$L7519</f>
        <v>4382</v>
      </c>
      <c r="O7519" s="3">
        <f>'Transaction Data'!$N7519-'Transaction Data'!$M7519</f>
        <v>1252</v>
      </c>
      <c r="P7519" s="2">
        <f>DATEDIF('Transaction Data'!$D7519,'Transaction Data'!$A7519,"y")</f>
        <v>30</v>
      </c>
      <c r="Q7519" s="2" t="str">
        <f>FLOOR('Transaction Data'!$P7519,15)&amp;"-"&amp;FLOOR('Transaction Data'!$P7519,15)+14</f>
        <v>30-44</v>
      </c>
      <c r="R7519" s="2" t="str">
        <f>IF('Transaction Data'!$L7519&lt;=10,"Less Expensive","Expensive")</f>
        <v>Expensive</v>
      </c>
      <c r="S7519" s="4">
        <f>WEEKDAY('Transaction Data'!$A7519)</f>
        <v>3</v>
      </c>
      <c r="T7519" s="2" t="str">
        <f>IF(WEEKDAY('Transaction Data'!$A7519,2)&lt;6,"Weekday","Weekend")</f>
        <v>Weekday</v>
      </c>
    </row>
    <row r="7520" ht="15.75" customHeight="1">
      <c r="A7520" s="1">
        <v>45300.0</v>
      </c>
      <c r="B7520" s="2" t="s">
        <v>6915</v>
      </c>
      <c r="C7520" s="2" t="s">
        <v>78</v>
      </c>
      <c r="D7520" s="1">
        <v>37429.0</v>
      </c>
      <c r="E7520" s="2" t="s">
        <v>22</v>
      </c>
      <c r="F7520" s="2">
        <v>353.0</v>
      </c>
      <c r="G7520" s="2" t="s">
        <v>28</v>
      </c>
      <c r="H7520" s="2" t="s">
        <v>34</v>
      </c>
      <c r="I7520" s="2" t="s">
        <v>25</v>
      </c>
      <c r="J7520" s="2" t="str">
        <f t="array" ref="J7520">XLOOKUP('Transaction Data'!$G7520,Product_Code,Biscuit_Brand)</f>
        <v>Shortbread</v>
      </c>
      <c r="K7520" s="2">
        <f t="array" ref="K7520">XLOOKUP('Transaction Data'!$G7520,Product_Code,Cost)</f>
        <v>10</v>
      </c>
      <c r="L7520" s="2">
        <f t="array" ref="L7520">XLOOKUP('Transaction Data'!$G7520,Product_Code,Unit_Price)</f>
        <v>45</v>
      </c>
      <c r="M7520" s="3">
        <f>'Transaction Data'!$F7520*'Transaction Data'!$K7520</f>
        <v>3530</v>
      </c>
      <c r="N7520" s="3">
        <f>'Transaction Data'!$F7520*'Transaction Data'!$L7520</f>
        <v>15885</v>
      </c>
      <c r="O7520" s="3">
        <f>'Transaction Data'!$N7520-'Transaction Data'!$M7520</f>
        <v>12355</v>
      </c>
      <c r="P7520" s="2">
        <f>DATEDIF('Transaction Data'!$D7520,'Transaction Data'!$A7520,"y")</f>
        <v>21</v>
      </c>
      <c r="Q7520" s="2" t="str">
        <f>FLOOR('Transaction Data'!$P7520,15)&amp;"-"&amp;FLOOR('Transaction Data'!$P7520,15)+14</f>
        <v>15-29</v>
      </c>
      <c r="R7520" s="2" t="str">
        <f>IF('Transaction Data'!$L7520&lt;=10,"Less Expensive","Expensive")</f>
        <v>Expensive</v>
      </c>
      <c r="S7520" s="4">
        <f>WEEKDAY('Transaction Data'!$A7520)</f>
        <v>3</v>
      </c>
      <c r="T7520" s="2" t="str">
        <f>IF(WEEKDAY('Transaction Data'!$A7520,2)&lt;6,"Weekday","Weekend")</f>
        <v>Weekday</v>
      </c>
    </row>
    <row r="7521" ht="15.75" customHeight="1">
      <c r="A7521" s="1">
        <v>45319.0</v>
      </c>
      <c r="B7521" s="2" t="s">
        <v>6916</v>
      </c>
      <c r="C7521" s="2" t="s">
        <v>32</v>
      </c>
      <c r="D7521" s="1">
        <v>32925.0</v>
      </c>
      <c r="E7521" s="2" t="s">
        <v>63</v>
      </c>
      <c r="F7521" s="2">
        <v>209.0</v>
      </c>
      <c r="G7521" s="2" t="s">
        <v>57</v>
      </c>
      <c r="H7521" s="2" t="s">
        <v>34</v>
      </c>
      <c r="I7521" s="2" t="s">
        <v>25</v>
      </c>
      <c r="J7521" s="2" t="str">
        <f t="array" ref="J7521">XLOOKUP('Transaction Data'!$G7521,Product_Code,Biscuit_Brand)</f>
        <v>Oatmeal Cookies</v>
      </c>
      <c r="K7521" s="2">
        <f t="array" ref="K7521">XLOOKUP('Transaction Data'!$G7521,Product_Code,Cost)</f>
        <v>19</v>
      </c>
      <c r="L7521" s="2">
        <f t="array" ref="L7521">XLOOKUP('Transaction Data'!$G7521,Product_Code,Unit_Price)</f>
        <v>23</v>
      </c>
      <c r="M7521" s="3">
        <f>'Transaction Data'!$F7521*'Transaction Data'!$K7521</f>
        <v>3971</v>
      </c>
      <c r="N7521" s="3">
        <f>'Transaction Data'!$F7521*'Transaction Data'!$L7521</f>
        <v>4807</v>
      </c>
      <c r="O7521" s="3">
        <f>'Transaction Data'!$N7521-'Transaction Data'!$M7521</f>
        <v>836</v>
      </c>
      <c r="P7521" s="2">
        <f>DATEDIF('Transaction Data'!$D7521,'Transaction Data'!$A7521,"y")</f>
        <v>33</v>
      </c>
      <c r="Q7521" s="2" t="str">
        <f>FLOOR('Transaction Data'!$P7521,15)&amp;"-"&amp;FLOOR('Transaction Data'!$P7521,15)+14</f>
        <v>30-44</v>
      </c>
      <c r="R7521" s="2" t="str">
        <f>IF('Transaction Data'!$L7521&lt;=10,"Less Expensive","Expensive")</f>
        <v>Expensive</v>
      </c>
      <c r="S7521" s="4">
        <f>WEEKDAY('Transaction Data'!$A7521)</f>
        <v>1</v>
      </c>
      <c r="T7521" s="2" t="str">
        <f>IF(WEEKDAY('Transaction Data'!$A7521,2)&lt;6,"Weekday","Weekend")</f>
        <v>Weekend</v>
      </c>
    </row>
    <row r="7522" ht="15.75" customHeight="1">
      <c r="A7522" s="1">
        <v>45493.0</v>
      </c>
      <c r="B7522" s="2" t="s">
        <v>6917</v>
      </c>
      <c r="C7522" s="2" t="s">
        <v>65</v>
      </c>
      <c r="D7522" s="1">
        <v>36056.0</v>
      </c>
      <c r="E7522" s="2" t="s">
        <v>63</v>
      </c>
      <c r="F7522" s="2">
        <v>28.0</v>
      </c>
      <c r="G7522" s="2" t="s">
        <v>44</v>
      </c>
      <c r="H7522" s="2" t="s">
        <v>39</v>
      </c>
      <c r="I7522" s="2" t="s">
        <v>25</v>
      </c>
      <c r="J7522" s="2" t="str">
        <f t="array" ref="J7522">XLOOKUP('Transaction Data'!$G7522,Product_Code,Biscuit_Brand)</f>
        <v>Butter Crunch</v>
      </c>
      <c r="K7522" s="2">
        <f t="array" ref="K7522">XLOOKUP('Transaction Data'!$G7522,Product_Code,Cost)</f>
        <v>10</v>
      </c>
      <c r="L7522" s="2">
        <f t="array" ref="L7522">XLOOKUP('Transaction Data'!$G7522,Product_Code,Unit_Price)</f>
        <v>11</v>
      </c>
      <c r="M7522" s="3">
        <f>'Transaction Data'!$F7522*'Transaction Data'!$K7522</f>
        <v>280</v>
      </c>
      <c r="N7522" s="3">
        <f>'Transaction Data'!$F7522*'Transaction Data'!$L7522</f>
        <v>308</v>
      </c>
      <c r="O7522" s="3">
        <f>'Transaction Data'!$N7522-'Transaction Data'!$M7522</f>
        <v>28</v>
      </c>
      <c r="P7522" s="2">
        <f>DATEDIF('Transaction Data'!$D7522,'Transaction Data'!$A7522,"y")</f>
        <v>25</v>
      </c>
      <c r="Q7522" s="2" t="str">
        <f>FLOOR('Transaction Data'!$P7522,15)&amp;"-"&amp;FLOOR('Transaction Data'!$P7522,15)+14</f>
        <v>15-29</v>
      </c>
      <c r="R7522" s="2" t="str">
        <f>IF('Transaction Data'!$L7522&lt;=10,"Less Expensive","Expensive")</f>
        <v>Expensive</v>
      </c>
      <c r="S7522" s="4">
        <f>WEEKDAY('Transaction Data'!$A7522)</f>
        <v>7</v>
      </c>
      <c r="T7522" s="2" t="str">
        <f>IF(WEEKDAY('Transaction Data'!$A7522,2)&lt;6,"Weekday","Weekend")</f>
        <v>Weekend</v>
      </c>
    </row>
    <row r="7523" ht="15.75" customHeight="1">
      <c r="A7523" s="1">
        <v>45327.0</v>
      </c>
      <c r="B7523" s="2" t="s">
        <v>6918</v>
      </c>
      <c r="C7523" s="2" t="s">
        <v>41</v>
      </c>
      <c r="D7523" s="1">
        <v>32949.0</v>
      </c>
      <c r="E7523" s="2" t="s">
        <v>63</v>
      </c>
      <c r="F7523" s="2">
        <v>484.0</v>
      </c>
      <c r="G7523" s="2" t="s">
        <v>57</v>
      </c>
      <c r="H7523" s="2" t="s">
        <v>42</v>
      </c>
      <c r="I7523" s="2" t="s">
        <v>25</v>
      </c>
      <c r="J7523" s="2" t="str">
        <f t="array" ref="J7523">XLOOKUP('Transaction Data'!$G7523,Product_Code,Biscuit_Brand)</f>
        <v>Oatmeal Cookies</v>
      </c>
      <c r="K7523" s="2">
        <f t="array" ref="K7523">XLOOKUP('Transaction Data'!$G7523,Product_Code,Cost)</f>
        <v>19</v>
      </c>
      <c r="L7523" s="2">
        <f t="array" ref="L7523">XLOOKUP('Transaction Data'!$G7523,Product_Code,Unit_Price)</f>
        <v>23</v>
      </c>
      <c r="M7523" s="3">
        <f>'Transaction Data'!$F7523*'Transaction Data'!$K7523</f>
        <v>9196</v>
      </c>
      <c r="N7523" s="3">
        <f>'Transaction Data'!$F7523*'Transaction Data'!$L7523</f>
        <v>11132</v>
      </c>
      <c r="O7523" s="3">
        <f>'Transaction Data'!$N7523-'Transaction Data'!$M7523</f>
        <v>1936</v>
      </c>
      <c r="P7523" s="2">
        <f>DATEDIF('Transaction Data'!$D7523,'Transaction Data'!$A7523,"y")</f>
        <v>33</v>
      </c>
      <c r="Q7523" s="2" t="str">
        <f>FLOOR('Transaction Data'!$P7523,15)&amp;"-"&amp;FLOOR('Transaction Data'!$P7523,15)+14</f>
        <v>30-44</v>
      </c>
      <c r="R7523" s="2" t="str">
        <f>IF('Transaction Data'!$L7523&lt;=10,"Less Expensive","Expensive")</f>
        <v>Expensive</v>
      </c>
      <c r="S7523" s="4">
        <f>WEEKDAY('Transaction Data'!$A7523)</f>
        <v>2</v>
      </c>
      <c r="T7523" s="2" t="str">
        <f>IF(WEEKDAY('Transaction Data'!$A7523,2)&lt;6,"Weekday","Weekend")</f>
        <v>Weekday</v>
      </c>
    </row>
    <row r="7524" ht="15.75" customHeight="1">
      <c r="A7524" s="1">
        <v>45374.0</v>
      </c>
      <c r="B7524" s="2" t="s">
        <v>6919</v>
      </c>
      <c r="C7524" s="2" t="s">
        <v>69</v>
      </c>
      <c r="D7524" s="1">
        <v>23398.0</v>
      </c>
      <c r="E7524" s="2" t="s">
        <v>22</v>
      </c>
      <c r="F7524" s="2">
        <v>151.0</v>
      </c>
      <c r="G7524" s="2" t="s">
        <v>28</v>
      </c>
      <c r="H7524" s="2" t="s">
        <v>45</v>
      </c>
      <c r="I7524" s="2" t="s">
        <v>25</v>
      </c>
      <c r="J7524" s="2" t="str">
        <f t="array" ref="J7524">XLOOKUP('Transaction Data'!$G7524,Product_Code,Biscuit_Brand)</f>
        <v>Shortbread</v>
      </c>
      <c r="K7524" s="2">
        <f t="array" ref="K7524">XLOOKUP('Transaction Data'!$G7524,Product_Code,Cost)</f>
        <v>10</v>
      </c>
      <c r="L7524" s="2">
        <f t="array" ref="L7524">XLOOKUP('Transaction Data'!$G7524,Product_Code,Unit_Price)</f>
        <v>45</v>
      </c>
      <c r="M7524" s="3">
        <f>'Transaction Data'!$F7524*'Transaction Data'!$K7524</f>
        <v>1510</v>
      </c>
      <c r="N7524" s="3">
        <f>'Transaction Data'!$F7524*'Transaction Data'!$L7524</f>
        <v>6795</v>
      </c>
      <c r="O7524" s="3">
        <f>'Transaction Data'!$N7524-'Transaction Data'!$M7524</f>
        <v>5285</v>
      </c>
      <c r="P7524" s="2">
        <f>DATEDIF('Transaction Data'!$D7524,'Transaction Data'!$A7524,"y")</f>
        <v>60</v>
      </c>
      <c r="Q7524" s="2" t="str">
        <f>FLOOR('Transaction Data'!$P7524,15)&amp;"-"&amp;FLOOR('Transaction Data'!$P7524,15)+14</f>
        <v>60-74</v>
      </c>
      <c r="R7524" s="2" t="str">
        <f>IF('Transaction Data'!$L7524&lt;=10,"Less Expensive","Expensive")</f>
        <v>Expensive</v>
      </c>
      <c r="S7524" s="4">
        <f>WEEKDAY('Transaction Data'!$A7524)</f>
        <v>7</v>
      </c>
      <c r="T7524" s="2" t="str">
        <f>IF(WEEKDAY('Transaction Data'!$A7524,2)&lt;6,"Weekday","Weekend")</f>
        <v>Weekend</v>
      </c>
    </row>
    <row r="7525" ht="15.75" customHeight="1">
      <c r="A7525" s="1">
        <v>45323.0</v>
      </c>
      <c r="B7525" s="2" t="s">
        <v>6920</v>
      </c>
      <c r="C7525" s="2" t="s">
        <v>41</v>
      </c>
      <c r="D7525" s="1">
        <v>18146.0</v>
      </c>
      <c r="E7525" s="2" t="s">
        <v>63</v>
      </c>
      <c r="F7525" s="2">
        <v>146.0</v>
      </c>
      <c r="G7525" s="2" t="s">
        <v>48</v>
      </c>
      <c r="H7525" s="2" t="s">
        <v>49</v>
      </c>
      <c r="I7525" s="2" t="s">
        <v>25</v>
      </c>
      <c r="J7525" s="2" t="str">
        <f t="array" ref="J7525">XLOOKUP('Transaction Data'!$G7525,Product_Code,Biscuit_Brand)</f>
        <v>Lemon Crisps</v>
      </c>
      <c r="K7525" s="2">
        <f t="array" ref="K7525">XLOOKUP('Transaction Data'!$G7525,Product_Code,Cost)</f>
        <v>7</v>
      </c>
      <c r="L7525" s="2">
        <f t="array" ref="L7525">XLOOKUP('Transaction Data'!$G7525,Product_Code,Unit_Price)</f>
        <v>9</v>
      </c>
      <c r="M7525" s="3">
        <f>'Transaction Data'!$F7525*'Transaction Data'!$K7525</f>
        <v>1022</v>
      </c>
      <c r="N7525" s="3">
        <f>'Transaction Data'!$F7525*'Transaction Data'!$L7525</f>
        <v>1314</v>
      </c>
      <c r="O7525" s="3">
        <f>'Transaction Data'!$N7525-'Transaction Data'!$M7525</f>
        <v>292</v>
      </c>
      <c r="P7525" s="2">
        <f>DATEDIF('Transaction Data'!$D7525,'Transaction Data'!$A7525,"y")</f>
        <v>74</v>
      </c>
      <c r="Q7525" s="2" t="str">
        <f>FLOOR('Transaction Data'!$P7525,15)&amp;"-"&amp;FLOOR('Transaction Data'!$P7525,15)+14</f>
        <v>60-74</v>
      </c>
      <c r="R7525" s="2" t="str">
        <f>IF('Transaction Data'!$L7525&lt;=10,"Less Expensive","Expensive")</f>
        <v>Less Expensive</v>
      </c>
      <c r="S7525" s="4">
        <f>WEEKDAY('Transaction Data'!$A7525)</f>
        <v>5</v>
      </c>
      <c r="T7525" s="2" t="str">
        <f>IF(WEEKDAY('Transaction Data'!$A7525,2)&lt;6,"Weekday","Weekend")</f>
        <v>Weekday</v>
      </c>
    </row>
    <row r="7526" ht="15.75" customHeight="1">
      <c r="A7526" s="1">
        <v>45383.0</v>
      </c>
      <c r="B7526" s="2" t="s">
        <v>6921</v>
      </c>
      <c r="C7526" s="2" t="s">
        <v>54</v>
      </c>
      <c r="D7526" s="1">
        <v>19522.0</v>
      </c>
      <c r="E7526" s="2" t="s">
        <v>37</v>
      </c>
      <c r="F7526" s="2">
        <v>167.0</v>
      </c>
      <c r="G7526" s="2" t="s">
        <v>44</v>
      </c>
      <c r="H7526" s="2" t="s">
        <v>52</v>
      </c>
      <c r="I7526" s="2" t="s">
        <v>25</v>
      </c>
      <c r="J7526" s="2" t="str">
        <f t="array" ref="J7526">XLOOKUP('Transaction Data'!$G7526,Product_Code,Biscuit_Brand)</f>
        <v>Butter Crunch</v>
      </c>
      <c r="K7526" s="2">
        <f t="array" ref="K7526">XLOOKUP('Transaction Data'!$G7526,Product_Code,Cost)</f>
        <v>10</v>
      </c>
      <c r="L7526" s="2">
        <f t="array" ref="L7526">XLOOKUP('Transaction Data'!$G7526,Product_Code,Unit_Price)</f>
        <v>11</v>
      </c>
      <c r="M7526" s="3">
        <f>'Transaction Data'!$F7526*'Transaction Data'!$K7526</f>
        <v>1670</v>
      </c>
      <c r="N7526" s="3">
        <f>'Transaction Data'!$F7526*'Transaction Data'!$L7526</f>
        <v>1837</v>
      </c>
      <c r="O7526" s="3">
        <f>'Transaction Data'!$N7526-'Transaction Data'!$M7526</f>
        <v>167</v>
      </c>
      <c r="P7526" s="2">
        <f>DATEDIF('Transaction Data'!$D7526,'Transaction Data'!$A7526,"y")</f>
        <v>70</v>
      </c>
      <c r="Q7526" s="2" t="str">
        <f>FLOOR('Transaction Data'!$P7526,15)&amp;"-"&amp;FLOOR('Transaction Data'!$P7526,15)+14</f>
        <v>60-74</v>
      </c>
      <c r="R7526" s="2" t="str">
        <f>IF('Transaction Data'!$L7526&lt;=10,"Less Expensive","Expensive")</f>
        <v>Expensive</v>
      </c>
      <c r="S7526" s="4">
        <f>WEEKDAY('Transaction Data'!$A7526)</f>
        <v>2</v>
      </c>
      <c r="T7526" s="2" t="str">
        <f>IF(WEEKDAY('Transaction Data'!$A7526,2)&lt;6,"Weekday","Weekend")</f>
        <v>Weekday</v>
      </c>
    </row>
    <row r="7527" ht="15.75" customHeight="1">
      <c r="A7527" s="1">
        <v>45435.0</v>
      </c>
      <c r="B7527" s="2" t="s">
        <v>6922</v>
      </c>
      <c r="C7527" s="2" t="s">
        <v>72</v>
      </c>
      <c r="D7527" s="1">
        <v>34235.0</v>
      </c>
      <c r="E7527" s="2" t="s">
        <v>63</v>
      </c>
      <c r="F7527" s="2">
        <v>60.0</v>
      </c>
      <c r="G7527" s="2" t="s">
        <v>48</v>
      </c>
      <c r="H7527" s="2" t="s">
        <v>49</v>
      </c>
      <c r="I7527" s="2" t="s">
        <v>25</v>
      </c>
      <c r="J7527" s="2" t="str">
        <f t="array" ref="J7527">XLOOKUP('Transaction Data'!$G7527,Product_Code,Biscuit_Brand)</f>
        <v>Lemon Crisps</v>
      </c>
      <c r="K7527" s="2">
        <f t="array" ref="K7527">XLOOKUP('Transaction Data'!$G7527,Product_Code,Cost)</f>
        <v>7</v>
      </c>
      <c r="L7527" s="2">
        <f t="array" ref="L7527">XLOOKUP('Transaction Data'!$G7527,Product_Code,Unit_Price)</f>
        <v>9</v>
      </c>
      <c r="M7527" s="3">
        <f>'Transaction Data'!$F7527*'Transaction Data'!$K7527</f>
        <v>420</v>
      </c>
      <c r="N7527" s="3">
        <f>'Transaction Data'!$F7527*'Transaction Data'!$L7527</f>
        <v>540</v>
      </c>
      <c r="O7527" s="3">
        <f>'Transaction Data'!$N7527-'Transaction Data'!$M7527</f>
        <v>120</v>
      </c>
      <c r="P7527" s="2">
        <f>DATEDIF('Transaction Data'!$D7527,'Transaction Data'!$A7527,"y")</f>
        <v>30</v>
      </c>
      <c r="Q7527" s="2" t="str">
        <f>FLOOR('Transaction Data'!$P7527,15)&amp;"-"&amp;FLOOR('Transaction Data'!$P7527,15)+14</f>
        <v>30-44</v>
      </c>
      <c r="R7527" s="2" t="str">
        <f>IF('Transaction Data'!$L7527&lt;=10,"Less Expensive","Expensive")</f>
        <v>Less Expensive</v>
      </c>
      <c r="S7527" s="4">
        <f>WEEKDAY('Transaction Data'!$A7527)</f>
        <v>5</v>
      </c>
      <c r="T7527" s="2" t="str">
        <f>IF(WEEKDAY('Transaction Data'!$A7527,2)&lt;6,"Weekday","Weekend")</f>
        <v>Weekday</v>
      </c>
    </row>
    <row r="7528" ht="15.75" customHeight="1">
      <c r="A7528" s="1">
        <v>45504.0</v>
      </c>
      <c r="B7528" s="2" t="s">
        <v>6923</v>
      </c>
      <c r="C7528" s="2" t="s">
        <v>41</v>
      </c>
      <c r="D7528" s="1">
        <v>31214.0</v>
      </c>
      <c r="E7528" s="2" t="s">
        <v>63</v>
      </c>
      <c r="F7528" s="2">
        <v>91.0</v>
      </c>
      <c r="G7528" s="2" t="s">
        <v>33</v>
      </c>
      <c r="H7528" s="2" t="s">
        <v>52</v>
      </c>
      <c r="I7528" s="2" t="s">
        <v>25</v>
      </c>
      <c r="J7528" s="2" t="str">
        <f t="array" ref="J7528">XLOOKUP('Transaction Data'!$G7528,Product_Code,Biscuit_Brand)</f>
        <v>Caramel Biscuits</v>
      </c>
      <c r="K7528" s="2">
        <f t="array" ref="K7528">XLOOKUP('Transaction Data'!$G7528,Product_Code,Cost)</f>
        <v>18</v>
      </c>
      <c r="L7528" s="2">
        <f t="array" ref="L7528">XLOOKUP('Transaction Data'!$G7528,Product_Code,Unit_Price)</f>
        <v>22</v>
      </c>
      <c r="M7528" s="3">
        <f>'Transaction Data'!$F7528*'Transaction Data'!$K7528</f>
        <v>1638</v>
      </c>
      <c r="N7528" s="3">
        <f>'Transaction Data'!$F7528*'Transaction Data'!$L7528</f>
        <v>2002</v>
      </c>
      <c r="O7528" s="3">
        <f>'Transaction Data'!$N7528-'Transaction Data'!$M7528</f>
        <v>364</v>
      </c>
      <c r="P7528" s="2">
        <f>DATEDIF('Transaction Data'!$D7528,'Transaction Data'!$A7528,"y")</f>
        <v>39</v>
      </c>
      <c r="Q7528" s="2" t="str">
        <f>FLOOR('Transaction Data'!$P7528,15)&amp;"-"&amp;FLOOR('Transaction Data'!$P7528,15)+14</f>
        <v>30-44</v>
      </c>
      <c r="R7528" s="2" t="str">
        <f>IF('Transaction Data'!$L7528&lt;=10,"Less Expensive","Expensive")</f>
        <v>Expensive</v>
      </c>
      <c r="S7528" s="4">
        <f>WEEKDAY('Transaction Data'!$A7528)</f>
        <v>4</v>
      </c>
      <c r="T7528" s="2" t="str">
        <f>IF(WEEKDAY('Transaction Data'!$A7528,2)&lt;6,"Weekday","Weekend")</f>
        <v>Weekday</v>
      </c>
    </row>
    <row r="7529" ht="15.75" customHeight="1">
      <c r="A7529" s="1">
        <v>45365.0</v>
      </c>
      <c r="B7529" s="2" t="s">
        <v>6924</v>
      </c>
      <c r="C7529" s="2" t="s">
        <v>47</v>
      </c>
      <c r="D7529" s="1">
        <v>28813.0</v>
      </c>
      <c r="E7529" s="2" t="s">
        <v>37</v>
      </c>
      <c r="F7529" s="2">
        <v>233.0</v>
      </c>
      <c r="G7529" s="2" t="s">
        <v>44</v>
      </c>
      <c r="H7529" s="2" t="s">
        <v>52</v>
      </c>
      <c r="I7529" s="2" t="s">
        <v>25</v>
      </c>
      <c r="J7529" s="2" t="str">
        <f t="array" ref="J7529">XLOOKUP('Transaction Data'!$G7529,Product_Code,Biscuit_Brand)</f>
        <v>Butter Crunch</v>
      </c>
      <c r="K7529" s="2">
        <f t="array" ref="K7529">XLOOKUP('Transaction Data'!$G7529,Product_Code,Cost)</f>
        <v>10</v>
      </c>
      <c r="L7529" s="2">
        <f t="array" ref="L7529">XLOOKUP('Transaction Data'!$G7529,Product_Code,Unit_Price)</f>
        <v>11</v>
      </c>
      <c r="M7529" s="3">
        <f>'Transaction Data'!$F7529*'Transaction Data'!$K7529</f>
        <v>2330</v>
      </c>
      <c r="N7529" s="3">
        <f>'Transaction Data'!$F7529*'Transaction Data'!$L7529</f>
        <v>2563</v>
      </c>
      <c r="O7529" s="3">
        <f>'Transaction Data'!$N7529-'Transaction Data'!$M7529</f>
        <v>233</v>
      </c>
      <c r="P7529" s="2">
        <f>DATEDIF('Transaction Data'!$D7529,'Transaction Data'!$A7529,"y")</f>
        <v>45</v>
      </c>
      <c r="Q7529" s="2" t="str">
        <f>FLOOR('Transaction Data'!$P7529,15)&amp;"-"&amp;FLOOR('Transaction Data'!$P7529,15)+14</f>
        <v>45-59</v>
      </c>
      <c r="R7529" s="2" t="str">
        <f>IF('Transaction Data'!$L7529&lt;=10,"Less Expensive","Expensive")</f>
        <v>Expensive</v>
      </c>
      <c r="S7529" s="4">
        <f>WEEKDAY('Transaction Data'!$A7529)</f>
        <v>5</v>
      </c>
      <c r="T7529" s="2" t="str">
        <f>IF(WEEKDAY('Transaction Data'!$A7529,2)&lt;6,"Weekday","Weekend")</f>
        <v>Weekday</v>
      </c>
    </row>
    <row r="7530" ht="15.75" customHeight="1">
      <c r="A7530" s="1">
        <v>45433.0</v>
      </c>
      <c r="B7530" s="2" t="s">
        <v>6925</v>
      </c>
      <c r="C7530" s="2" t="s">
        <v>65</v>
      </c>
      <c r="D7530" s="1">
        <v>22135.0</v>
      </c>
      <c r="E7530" s="2" t="s">
        <v>22</v>
      </c>
      <c r="F7530" s="2">
        <v>108.0</v>
      </c>
      <c r="G7530" s="2" t="s">
        <v>57</v>
      </c>
      <c r="H7530" s="2" t="s">
        <v>45</v>
      </c>
      <c r="I7530" s="2" t="s">
        <v>25</v>
      </c>
      <c r="J7530" s="2" t="str">
        <f t="array" ref="J7530">XLOOKUP('Transaction Data'!$G7530,Product_Code,Biscuit_Brand)</f>
        <v>Oatmeal Cookies</v>
      </c>
      <c r="K7530" s="2">
        <f t="array" ref="K7530">XLOOKUP('Transaction Data'!$G7530,Product_Code,Cost)</f>
        <v>19</v>
      </c>
      <c r="L7530" s="2">
        <f t="array" ref="L7530">XLOOKUP('Transaction Data'!$G7530,Product_Code,Unit_Price)</f>
        <v>23</v>
      </c>
      <c r="M7530" s="3">
        <f>'Transaction Data'!$F7530*'Transaction Data'!$K7530</f>
        <v>2052</v>
      </c>
      <c r="N7530" s="3">
        <f>'Transaction Data'!$F7530*'Transaction Data'!$L7530</f>
        <v>2484</v>
      </c>
      <c r="O7530" s="3">
        <f>'Transaction Data'!$N7530-'Transaction Data'!$M7530</f>
        <v>432</v>
      </c>
      <c r="P7530" s="2">
        <f>DATEDIF('Transaction Data'!$D7530,'Transaction Data'!$A7530,"y")</f>
        <v>63</v>
      </c>
      <c r="Q7530" s="2" t="str">
        <f>FLOOR('Transaction Data'!$P7530,15)&amp;"-"&amp;FLOOR('Transaction Data'!$P7530,15)+14</f>
        <v>60-74</v>
      </c>
      <c r="R7530" s="2" t="str">
        <f>IF('Transaction Data'!$L7530&lt;=10,"Less Expensive","Expensive")</f>
        <v>Expensive</v>
      </c>
      <c r="S7530" s="4">
        <f>WEEKDAY('Transaction Data'!$A7530)</f>
        <v>3</v>
      </c>
      <c r="T7530" s="2" t="str">
        <f>IF(WEEKDAY('Transaction Data'!$A7530,2)&lt;6,"Weekday","Weekend")</f>
        <v>Weekday</v>
      </c>
    </row>
    <row r="7531" ht="15.75" customHeight="1">
      <c r="A7531" s="1">
        <v>45430.0</v>
      </c>
      <c r="B7531" s="2" t="s">
        <v>6926</v>
      </c>
      <c r="C7531" s="2" t="s">
        <v>69</v>
      </c>
      <c r="D7531" s="1">
        <v>16364.0</v>
      </c>
      <c r="E7531" s="2" t="s">
        <v>63</v>
      </c>
      <c r="F7531" s="2">
        <v>440.0</v>
      </c>
      <c r="G7531" s="2" t="s">
        <v>61</v>
      </c>
      <c r="H7531" s="2" t="s">
        <v>49</v>
      </c>
      <c r="I7531" s="2" t="s">
        <v>25</v>
      </c>
      <c r="J7531" s="2" t="str">
        <f t="array" ref="J7531">XLOOKUP('Transaction Data'!$G7531,Product_Code,Biscuit_Brand)</f>
        <v>Choco Delight</v>
      </c>
      <c r="K7531" s="2">
        <f t="array" ref="K7531">XLOOKUP('Transaction Data'!$G7531,Product_Code,Cost)</f>
        <v>3</v>
      </c>
      <c r="L7531" s="2">
        <f t="array" ref="L7531">XLOOKUP('Transaction Data'!$G7531,Product_Code,Unit_Price)</f>
        <v>5</v>
      </c>
      <c r="M7531" s="3">
        <f>'Transaction Data'!$F7531*'Transaction Data'!$K7531</f>
        <v>1320</v>
      </c>
      <c r="N7531" s="3">
        <f>'Transaction Data'!$F7531*'Transaction Data'!$L7531</f>
        <v>2200</v>
      </c>
      <c r="O7531" s="3">
        <f>'Transaction Data'!$N7531-'Transaction Data'!$M7531</f>
        <v>880</v>
      </c>
      <c r="P7531" s="2">
        <f>DATEDIF('Transaction Data'!$D7531,'Transaction Data'!$A7531,"y")</f>
        <v>79</v>
      </c>
      <c r="Q7531" s="2" t="str">
        <f>FLOOR('Transaction Data'!$P7531,15)&amp;"-"&amp;FLOOR('Transaction Data'!$P7531,15)+14</f>
        <v>75-89</v>
      </c>
      <c r="R7531" s="2" t="str">
        <f>IF('Transaction Data'!$L7531&lt;=10,"Less Expensive","Expensive")</f>
        <v>Less Expensive</v>
      </c>
      <c r="S7531" s="4">
        <f>WEEKDAY('Transaction Data'!$A7531)</f>
        <v>7</v>
      </c>
      <c r="T7531" s="2" t="str">
        <f>IF(WEEKDAY('Transaction Data'!$A7531,2)&lt;6,"Weekday","Weekend")</f>
        <v>Weekend</v>
      </c>
    </row>
    <row r="7532" ht="15.75" customHeight="1">
      <c r="A7532" s="1">
        <v>45451.0</v>
      </c>
      <c r="B7532" s="2" t="s">
        <v>6927</v>
      </c>
      <c r="C7532" s="2" t="s">
        <v>41</v>
      </c>
      <c r="D7532" s="1">
        <v>38522.0</v>
      </c>
      <c r="E7532" s="2" t="s">
        <v>37</v>
      </c>
      <c r="F7532" s="2">
        <v>317.0</v>
      </c>
      <c r="G7532" s="2" t="s">
        <v>60</v>
      </c>
      <c r="H7532" s="2" t="s">
        <v>52</v>
      </c>
      <c r="I7532" s="2" t="s">
        <v>25</v>
      </c>
      <c r="J7532" s="2" t="str">
        <f t="array" ref="J7532">XLOOKUP('Transaction Data'!$G7532,Product_Code,Biscuit_Brand)</f>
        <v>Peanut Butter Bites</v>
      </c>
      <c r="K7532" s="2">
        <f t="array" ref="K7532">XLOOKUP('Transaction Data'!$G7532,Product_Code,Cost)</f>
        <v>5</v>
      </c>
      <c r="L7532" s="2">
        <f t="array" ref="L7532">XLOOKUP('Transaction Data'!$G7532,Product_Code,Unit_Price)</f>
        <v>7</v>
      </c>
      <c r="M7532" s="3">
        <f>'Transaction Data'!$F7532*'Transaction Data'!$K7532</f>
        <v>1585</v>
      </c>
      <c r="N7532" s="3">
        <f>'Transaction Data'!$F7532*'Transaction Data'!$L7532</f>
        <v>2219</v>
      </c>
      <c r="O7532" s="3">
        <f>'Transaction Data'!$N7532-'Transaction Data'!$M7532</f>
        <v>634</v>
      </c>
      <c r="P7532" s="2">
        <f>DATEDIF('Transaction Data'!$D7532,'Transaction Data'!$A7532,"y")</f>
        <v>18</v>
      </c>
      <c r="Q7532" s="2" t="str">
        <f>FLOOR('Transaction Data'!$P7532,15)&amp;"-"&amp;FLOOR('Transaction Data'!$P7532,15)+14</f>
        <v>15-29</v>
      </c>
      <c r="R7532" s="2" t="str">
        <f>IF('Transaction Data'!$L7532&lt;=10,"Less Expensive","Expensive")</f>
        <v>Less Expensive</v>
      </c>
      <c r="S7532" s="4">
        <f>WEEKDAY('Transaction Data'!$A7532)</f>
        <v>7</v>
      </c>
      <c r="T7532" s="2" t="str">
        <f>IF(WEEKDAY('Transaction Data'!$A7532,2)&lt;6,"Weekday","Weekend")</f>
        <v>Weekend</v>
      </c>
    </row>
    <row r="7533" ht="15.75" customHeight="1">
      <c r="A7533" s="1">
        <v>45296.0</v>
      </c>
      <c r="B7533" s="2" t="s">
        <v>6928</v>
      </c>
      <c r="C7533" s="2" t="s">
        <v>69</v>
      </c>
      <c r="D7533" s="1">
        <v>27979.0</v>
      </c>
      <c r="E7533" s="2" t="s">
        <v>22</v>
      </c>
      <c r="F7533" s="2">
        <v>112.0</v>
      </c>
      <c r="G7533" s="2" t="s">
        <v>33</v>
      </c>
      <c r="H7533" s="2" t="s">
        <v>49</v>
      </c>
      <c r="I7533" s="2" t="s">
        <v>25</v>
      </c>
      <c r="J7533" s="2" t="str">
        <f t="array" ref="J7533">XLOOKUP('Transaction Data'!$G7533,Product_Code,Biscuit_Brand)</f>
        <v>Caramel Biscuits</v>
      </c>
      <c r="K7533" s="2">
        <f t="array" ref="K7533">XLOOKUP('Transaction Data'!$G7533,Product_Code,Cost)</f>
        <v>18</v>
      </c>
      <c r="L7533" s="2">
        <f t="array" ref="L7533">XLOOKUP('Transaction Data'!$G7533,Product_Code,Unit_Price)</f>
        <v>22</v>
      </c>
      <c r="M7533" s="3">
        <f>'Transaction Data'!$F7533*'Transaction Data'!$K7533</f>
        <v>2016</v>
      </c>
      <c r="N7533" s="3">
        <f>'Transaction Data'!$F7533*'Transaction Data'!$L7533</f>
        <v>2464</v>
      </c>
      <c r="O7533" s="3">
        <f>'Transaction Data'!$N7533-'Transaction Data'!$M7533</f>
        <v>448</v>
      </c>
      <c r="P7533" s="2">
        <f>DATEDIF('Transaction Data'!$D7533,'Transaction Data'!$A7533,"y")</f>
        <v>47</v>
      </c>
      <c r="Q7533" s="2" t="str">
        <f>FLOOR('Transaction Data'!$P7533,15)&amp;"-"&amp;FLOOR('Transaction Data'!$P7533,15)+14</f>
        <v>45-59</v>
      </c>
      <c r="R7533" s="2" t="str">
        <f>IF('Transaction Data'!$L7533&lt;=10,"Less Expensive","Expensive")</f>
        <v>Expensive</v>
      </c>
      <c r="S7533" s="4">
        <f>WEEKDAY('Transaction Data'!$A7533)</f>
        <v>6</v>
      </c>
      <c r="T7533" s="2" t="str">
        <f>IF(WEEKDAY('Transaction Data'!$A7533,2)&lt;6,"Weekday","Weekend")</f>
        <v>Weekday</v>
      </c>
    </row>
    <row r="7534" ht="15.75" customHeight="1">
      <c r="A7534" s="1">
        <v>45315.0</v>
      </c>
      <c r="B7534" s="2" t="s">
        <v>6929</v>
      </c>
      <c r="C7534" s="2" t="s">
        <v>32</v>
      </c>
      <c r="D7534" s="1">
        <v>37144.0</v>
      </c>
      <c r="E7534" s="2" t="s">
        <v>22</v>
      </c>
      <c r="F7534" s="2">
        <v>166.0</v>
      </c>
      <c r="G7534" s="2" t="s">
        <v>28</v>
      </c>
      <c r="H7534" s="2" t="s">
        <v>52</v>
      </c>
      <c r="I7534" s="2" t="s">
        <v>25</v>
      </c>
      <c r="J7534" s="2" t="str">
        <f t="array" ref="J7534">XLOOKUP('Transaction Data'!$G7534,Product_Code,Biscuit_Brand)</f>
        <v>Shortbread</v>
      </c>
      <c r="K7534" s="2">
        <f t="array" ref="K7534">XLOOKUP('Transaction Data'!$G7534,Product_Code,Cost)</f>
        <v>10</v>
      </c>
      <c r="L7534" s="2">
        <f t="array" ref="L7534">XLOOKUP('Transaction Data'!$G7534,Product_Code,Unit_Price)</f>
        <v>45</v>
      </c>
      <c r="M7534" s="3">
        <f>'Transaction Data'!$F7534*'Transaction Data'!$K7534</f>
        <v>1660</v>
      </c>
      <c r="N7534" s="3">
        <f>'Transaction Data'!$F7534*'Transaction Data'!$L7534</f>
        <v>7470</v>
      </c>
      <c r="O7534" s="3">
        <f>'Transaction Data'!$N7534-'Transaction Data'!$M7534</f>
        <v>5810</v>
      </c>
      <c r="P7534" s="2">
        <f>DATEDIF('Transaction Data'!$D7534,'Transaction Data'!$A7534,"y")</f>
        <v>22</v>
      </c>
      <c r="Q7534" s="2" t="str">
        <f>FLOOR('Transaction Data'!$P7534,15)&amp;"-"&amp;FLOOR('Transaction Data'!$P7534,15)+14</f>
        <v>15-29</v>
      </c>
      <c r="R7534" s="2" t="str">
        <f>IF('Transaction Data'!$L7534&lt;=10,"Less Expensive","Expensive")</f>
        <v>Expensive</v>
      </c>
      <c r="S7534" s="4">
        <f>WEEKDAY('Transaction Data'!$A7534)</f>
        <v>4</v>
      </c>
      <c r="T7534" s="2" t="str">
        <f>IF(WEEKDAY('Transaction Data'!$A7534,2)&lt;6,"Weekday","Weekend")</f>
        <v>Weekday</v>
      </c>
    </row>
    <row r="7535" ht="15.75" customHeight="1">
      <c r="A7535" s="1">
        <v>45368.0</v>
      </c>
      <c r="B7535" s="2" t="s">
        <v>6930</v>
      </c>
      <c r="C7535" s="2" t="s">
        <v>21</v>
      </c>
      <c r="D7535" s="1">
        <v>24319.0</v>
      </c>
      <c r="E7535" s="2" t="s">
        <v>63</v>
      </c>
      <c r="F7535" s="2">
        <v>185.0</v>
      </c>
      <c r="G7535" s="2" t="s">
        <v>33</v>
      </c>
      <c r="H7535" s="2" t="s">
        <v>34</v>
      </c>
      <c r="I7535" s="2" t="s">
        <v>25</v>
      </c>
      <c r="J7535" s="2" t="str">
        <f t="array" ref="J7535">XLOOKUP('Transaction Data'!$G7535,Product_Code,Biscuit_Brand)</f>
        <v>Caramel Biscuits</v>
      </c>
      <c r="K7535" s="2">
        <f t="array" ref="K7535">XLOOKUP('Transaction Data'!$G7535,Product_Code,Cost)</f>
        <v>18</v>
      </c>
      <c r="L7535" s="2">
        <f t="array" ref="L7535">XLOOKUP('Transaction Data'!$G7535,Product_Code,Unit_Price)</f>
        <v>22</v>
      </c>
      <c r="M7535" s="3">
        <f>'Transaction Data'!$F7535*'Transaction Data'!$K7535</f>
        <v>3330</v>
      </c>
      <c r="N7535" s="3">
        <f>'Transaction Data'!$F7535*'Transaction Data'!$L7535</f>
        <v>4070</v>
      </c>
      <c r="O7535" s="3">
        <f>'Transaction Data'!$N7535-'Transaction Data'!$M7535</f>
        <v>740</v>
      </c>
      <c r="P7535" s="2">
        <f>DATEDIF('Transaction Data'!$D7535,'Transaction Data'!$A7535,"y")</f>
        <v>57</v>
      </c>
      <c r="Q7535" s="2" t="str">
        <f>FLOOR('Transaction Data'!$P7535,15)&amp;"-"&amp;FLOOR('Transaction Data'!$P7535,15)+14</f>
        <v>45-59</v>
      </c>
      <c r="R7535" s="2" t="str">
        <f>IF('Transaction Data'!$L7535&lt;=10,"Less Expensive","Expensive")</f>
        <v>Expensive</v>
      </c>
      <c r="S7535" s="4">
        <f>WEEKDAY('Transaction Data'!$A7535)</f>
        <v>1</v>
      </c>
      <c r="T7535" s="2" t="str">
        <f>IF(WEEKDAY('Transaction Data'!$A7535,2)&lt;6,"Weekday","Weekend")</f>
        <v>Weekend</v>
      </c>
    </row>
    <row r="7536" ht="15.75" customHeight="1">
      <c r="A7536" s="1">
        <v>45395.0</v>
      </c>
      <c r="B7536" s="2" t="s">
        <v>6931</v>
      </c>
      <c r="C7536" s="2" t="s">
        <v>69</v>
      </c>
      <c r="D7536" s="1">
        <v>21617.0</v>
      </c>
      <c r="E7536" s="2" t="s">
        <v>27</v>
      </c>
      <c r="F7536" s="2">
        <v>346.0</v>
      </c>
      <c r="G7536" s="2" t="s">
        <v>23</v>
      </c>
      <c r="H7536" s="2" t="s">
        <v>34</v>
      </c>
      <c r="I7536" s="2" t="s">
        <v>25</v>
      </c>
      <c r="J7536" s="2" t="str">
        <f t="array" ref="J7536">XLOOKUP('Transaction Data'!$G7536,Product_Code,Biscuit_Brand)</f>
        <v>Cinnamon Swirls</v>
      </c>
      <c r="K7536" s="2">
        <f t="array" ref="K7536">XLOOKUP('Transaction Data'!$G7536,Product_Code,Cost)</f>
        <v>10</v>
      </c>
      <c r="L7536" s="2">
        <f t="array" ref="L7536">XLOOKUP('Transaction Data'!$G7536,Product_Code,Unit_Price)</f>
        <v>14</v>
      </c>
      <c r="M7536" s="3">
        <f>'Transaction Data'!$F7536*'Transaction Data'!$K7536</f>
        <v>3460</v>
      </c>
      <c r="N7536" s="3">
        <f>'Transaction Data'!$F7536*'Transaction Data'!$L7536</f>
        <v>4844</v>
      </c>
      <c r="O7536" s="3">
        <f>'Transaction Data'!$N7536-'Transaction Data'!$M7536</f>
        <v>1384</v>
      </c>
      <c r="P7536" s="2">
        <f>DATEDIF('Transaction Data'!$D7536,'Transaction Data'!$A7536,"y")</f>
        <v>65</v>
      </c>
      <c r="Q7536" s="2" t="str">
        <f>FLOOR('Transaction Data'!$P7536,15)&amp;"-"&amp;FLOOR('Transaction Data'!$P7536,15)+14</f>
        <v>60-74</v>
      </c>
      <c r="R7536" s="2" t="str">
        <f>IF('Transaction Data'!$L7536&lt;=10,"Less Expensive","Expensive")</f>
        <v>Expensive</v>
      </c>
      <c r="S7536" s="4">
        <f>WEEKDAY('Transaction Data'!$A7536)</f>
        <v>7</v>
      </c>
      <c r="T7536" s="2" t="str">
        <f>IF(WEEKDAY('Transaction Data'!$A7536,2)&lt;6,"Weekday","Weekend")</f>
        <v>Weekend</v>
      </c>
    </row>
    <row r="7537" ht="15.75" customHeight="1">
      <c r="A7537" s="1">
        <v>45349.0</v>
      </c>
      <c r="B7537" s="2" t="s">
        <v>6932</v>
      </c>
      <c r="C7537" s="2" t="s">
        <v>72</v>
      </c>
      <c r="D7537" s="1">
        <v>25033.0</v>
      </c>
      <c r="E7537" s="2" t="s">
        <v>37</v>
      </c>
      <c r="F7537" s="2">
        <v>283.0</v>
      </c>
      <c r="G7537" s="2" t="s">
        <v>23</v>
      </c>
      <c r="H7537" s="2" t="s">
        <v>39</v>
      </c>
      <c r="I7537" s="2" t="s">
        <v>25</v>
      </c>
      <c r="J7537" s="2" t="str">
        <f t="array" ref="J7537">XLOOKUP('Transaction Data'!$G7537,Product_Code,Biscuit_Brand)</f>
        <v>Cinnamon Swirls</v>
      </c>
      <c r="K7537" s="2">
        <f t="array" ref="K7537">XLOOKUP('Transaction Data'!$G7537,Product_Code,Cost)</f>
        <v>10</v>
      </c>
      <c r="L7537" s="2">
        <f t="array" ref="L7537">XLOOKUP('Transaction Data'!$G7537,Product_Code,Unit_Price)</f>
        <v>14</v>
      </c>
      <c r="M7537" s="3">
        <f>'Transaction Data'!$F7537*'Transaction Data'!$K7537</f>
        <v>2830</v>
      </c>
      <c r="N7537" s="3">
        <f>'Transaction Data'!$F7537*'Transaction Data'!$L7537</f>
        <v>3962</v>
      </c>
      <c r="O7537" s="3">
        <f>'Transaction Data'!$N7537-'Transaction Data'!$M7537</f>
        <v>1132</v>
      </c>
      <c r="P7537" s="2">
        <f>DATEDIF('Transaction Data'!$D7537,'Transaction Data'!$A7537,"y")</f>
        <v>55</v>
      </c>
      <c r="Q7537" s="2" t="str">
        <f>FLOOR('Transaction Data'!$P7537,15)&amp;"-"&amp;FLOOR('Transaction Data'!$P7537,15)+14</f>
        <v>45-59</v>
      </c>
      <c r="R7537" s="2" t="str">
        <f>IF('Transaction Data'!$L7537&lt;=10,"Less Expensive","Expensive")</f>
        <v>Expensive</v>
      </c>
      <c r="S7537" s="4">
        <f>WEEKDAY('Transaction Data'!$A7537)</f>
        <v>3</v>
      </c>
      <c r="T7537" s="2" t="str">
        <f>IF(WEEKDAY('Transaction Data'!$A7537,2)&lt;6,"Weekday","Weekend")</f>
        <v>Weekday</v>
      </c>
    </row>
    <row r="7538" ht="15.75" customHeight="1">
      <c r="A7538" s="1">
        <v>45346.0</v>
      </c>
      <c r="B7538" s="2" t="s">
        <v>6933</v>
      </c>
      <c r="C7538" s="2" t="s">
        <v>65</v>
      </c>
      <c r="D7538" s="1">
        <v>37897.0</v>
      </c>
      <c r="E7538" s="2" t="s">
        <v>22</v>
      </c>
      <c r="F7538" s="2">
        <v>73.0</v>
      </c>
      <c r="G7538" s="2" t="s">
        <v>60</v>
      </c>
      <c r="H7538" s="2" t="s">
        <v>42</v>
      </c>
      <c r="I7538" s="2" t="s">
        <v>25</v>
      </c>
      <c r="J7538" s="2" t="str">
        <f t="array" ref="J7538">XLOOKUP('Transaction Data'!$G7538,Product_Code,Biscuit_Brand)</f>
        <v>Peanut Butter Bites</v>
      </c>
      <c r="K7538" s="2">
        <f t="array" ref="K7538">XLOOKUP('Transaction Data'!$G7538,Product_Code,Cost)</f>
        <v>5</v>
      </c>
      <c r="L7538" s="2">
        <f t="array" ref="L7538">XLOOKUP('Transaction Data'!$G7538,Product_Code,Unit_Price)</f>
        <v>7</v>
      </c>
      <c r="M7538" s="3">
        <f>'Transaction Data'!$F7538*'Transaction Data'!$K7538</f>
        <v>365</v>
      </c>
      <c r="N7538" s="3">
        <f>'Transaction Data'!$F7538*'Transaction Data'!$L7538</f>
        <v>511</v>
      </c>
      <c r="O7538" s="3">
        <f>'Transaction Data'!$N7538-'Transaction Data'!$M7538</f>
        <v>146</v>
      </c>
      <c r="P7538" s="2">
        <f>DATEDIF('Transaction Data'!$D7538,'Transaction Data'!$A7538,"y")</f>
        <v>20</v>
      </c>
      <c r="Q7538" s="2" t="str">
        <f>FLOOR('Transaction Data'!$P7538,15)&amp;"-"&amp;FLOOR('Transaction Data'!$P7538,15)+14</f>
        <v>15-29</v>
      </c>
      <c r="R7538" s="2" t="str">
        <f>IF('Transaction Data'!$L7538&lt;=10,"Less Expensive","Expensive")</f>
        <v>Less Expensive</v>
      </c>
      <c r="S7538" s="4">
        <f>WEEKDAY('Transaction Data'!$A7538)</f>
        <v>7</v>
      </c>
      <c r="T7538" s="2" t="str">
        <f>IF(WEEKDAY('Transaction Data'!$A7538,2)&lt;6,"Weekday","Weekend")</f>
        <v>Weekend</v>
      </c>
    </row>
    <row r="7539" ht="15.75" customHeight="1">
      <c r="A7539" s="1">
        <v>45429.0</v>
      </c>
      <c r="B7539" s="2" t="s">
        <v>5462</v>
      </c>
      <c r="C7539" s="2" t="s">
        <v>41</v>
      </c>
      <c r="D7539" s="1">
        <v>27713.0</v>
      </c>
      <c r="E7539" s="2" t="s">
        <v>37</v>
      </c>
      <c r="F7539" s="2">
        <v>457.0</v>
      </c>
      <c r="G7539" s="2" t="s">
        <v>48</v>
      </c>
      <c r="H7539" s="2" t="s">
        <v>45</v>
      </c>
      <c r="I7539" s="2" t="s">
        <v>25</v>
      </c>
      <c r="J7539" s="2" t="str">
        <f t="array" ref="J7539">XLOOKUP('Transaction Data'!$G7539,Product_Code,Biscuit_Brand)</f>
        <v>Lemon Crisps</v>
      </c>
      <c r="K7539" s="2">
        <f t="array" ref="K7539">XLOOKUP('Transaction Data'!$G7539,Product_Code,Cost)</f>
        <v>7</v>
      </c>
      <c r="L7539" s="2">
        <f t="array" ref="L7539">XLOOKUP('Transaction Data'!$G7539,Product_Code,Unit_Price)</f>
        <v>9</v>
      </c>
      <c r="M7539" s="3">
        <f>'Transaction Data'!$F7539*'Transaction Data'!$K7539</f>
        <v>3199</v>
      </c>
      <c r="N7539" s="3">
        <f>'Transaction Data'!$F7539*'Transaction Data'!$L7539</f>
        <v>4113</v>
      </c>
      <c r="O7539" s="3">
        <f>'Transaction Data'!$N7539-'Transaction Data'!$M7539</f>
        <v>914</v>
      </c>
      <c r="P7539" s="2">
        <f>DATEDIF('Transaction Data'!$D7539,'Transaction Data'!$A7539,"y")</f>
        <v>48</v>
      </c>
      <c r="Q7539" s="2" t="str">
        <f>FLOOR('Transaction Data'!$P7539,15)&amp;"-"&amp;FLOOR('Transaction Data'!$P7539,15)+14</f>
        <v>45-59</v>
      </c>
      <c r="R7539" s="2" t="str">
        <f>IF('Transaction Data'!$L7539&lt;=10,"Less Expensive","Expensive")</f>
        <v>Less Expensive</v>
      </c>
      <c r="S7539" s="4">
        <f>WEEKDAY('Transaction Data'!$A7539)</f>
        <v>6</v>
      </c>
      <c r="T7539" s="2" t="str">
        <f>IF(WEEKDAY('Transaction Data'!$A7539,2)&lt;6,"Weekday","Weekend")</f>
        <v>Weekday</v>
      </c>
    </row>
    <row r="7540" ht="15.75" customHeight="1">
      <c r="A7540" s="1">
        <v>45486.0</v>
      </c>
      <c r="B7540" s="2" t="s">
        <v>6934</v>
      </c>
      <c r="C7540" s="2" t="s">
        <v>32</v>
      </c>
      <c r="D7540" s="1">
        <v>23590.0</v>
      </c>
      <c r="E7540" s="2" t="s">
        <v>37</v>
      </c>
      <c r="F7540" s="2">
        <v>454.0</v>
      </c>
      <c r="G7540" s="2" t="s">
        <v>28</v>
      </c>
      <c r="H7540" s="2" t="s">
        <v>49</v>
      </c>
      <c r="I7540" s="2" t="s">
        <v>25</v>
      </c>
      <c r="J7540" s="2" t="str">
        <f t="array" ref="J7540">XLOOKUP('Transaction Data'!$G7540,Product_Code,Biscuit_Brand)</f>
        <v>Shortbread</v>
      </c>
      <c r="K7540" s="2">
        <f t="array" ref="K7540">XLOOKUP('Transaction Data'!$G7540,Product_Code,Cost)</f>
        <v>10</v>
      </c>
      <c r="L7540" s="2">
        <f t="array" ref="L7540">XLOOKUP('Transaction Data'!$G7540,Product_Code,Unit_Price)</f>
        <v>45</v>
      </c>
      <c r="M7540" s="3">
        <f>'Transaction Data'!$F7540*'Transaction Data'!$K7540</f>
        <v>4540</v>
      </c>
      <c r="N7540" s="3">
        <f>'Transaction Data'!$F7540*'Transaction Data'!$L7540</f>
        <v>20430</v>
      </c>
      <c r="O7540" s="3">
        <f>'Transaction Data'!$N7540-'Transaction Data'!$M7540</f>
        <v>15890</v>
      </c>
      <c r="P7540" s="2">
        <f>DATEDIF('Transaction Data'!$D7540,'Transaction Data'!$A7540,"y")</f>
        <v>59</v>
      </c>
      <c r="Q7540" s="2" t="str">
        <f>FLOOR('Transaction Data'!$P7540,15)&amp;"-"&amp;FLOOR('Transaction Data'!$P7540,15)+14</f>
        <v>45-59</v>
      </c>
      <c r="R7540" s="2" t="str">
        <f>IF('Transaction Data'!$L7540&lt;=10,"Less Expensive","Expensive")</f>
        <v>Expensive</v>
      </c>
      <c r="S7540" s="4">
        <f>WEEKDAY('Transaction Data'!$A7540)</f>
        <v>7</v>
      </c>
      <c r="T7540" s="2" t="str">
        <f>IF(WEEKDAY('Transaction Data'!$A7540,2)&lt;6,"Weekday","Weekend")</f>
        <v>Weekend</v>
      </c>
    </row>
    <row r="7541" ht="15.75" customHeight="1">
      <c r="A7541" s="1">
        <v>45352.0</v>
      </c>
      <c r="B7541" s="2" t="s">
        <v>6935</v>
      </c>
      <c r="C7541" s="2" t="s">
        <v>69</v>
      </c>
      <c r="D7541" s="1">
        <v>29091.0</v>
      </c>
      <c r="E7541" s="2" t="s">
        <v>27</v>
      </c>
      <c r="F7541" s="2">
        <v>425.0</v>
      </c>
      <c r="G7541" s="2" t="s">
        <v>48</v>
      </c>
      <c r="H7541" s="2" t="s">
        <v>52</v>
      </c>
      <c r="I7541" s="2" t="s">
        <v>25</v>
      </c>
      <c r="J7541" s="2" t="str">
        <f t="array" ref="J7541">XLOOKUP('Transaction Data'!$G7541,Product_Code,Biscuit_Brand)</f>
        <v>Lemon Crisps</v>
      </c>
      <c r="K7541" s="2">
        <f t="array" ref="K7541">XLOOKUP('Transaction Data'!$G7541,Product_Code,Cost)</f>
        <v>7</v>
      </c>
      <c r="L7541" s="2">
        <f t="array" ref="L7541">XLOOKUP('Transaction Data'!$G7541,Product_Code,Unit_Price)</f>
        <v>9</v>
      </c>
      <c r="M7541" s="3">
        <f>'Transaction Data'!$F7541*'Transaction Data'!$K7541</f>
        <v>2975</v>
      </c>
      <c r="N7541" s="3">
        <f>'Transaction Data'!$F7541*'Transaction Data'!$L7541</f>
        <v>3825</v>
      </c>
      <c r="O7541" s="3">
        <f>'Transaction Data'!$N7541-'Transaction Data'!$M7541</f>
        <v>850</v>
      </c>
      <c r="P7541" s="2">
        <f>DATEDIF('Transaction Data'!$D7541,'Transaction Data'!$A7541,"y")</f>
        <v>44</v>
      </c>
      <c r="Q7541" s="2" t="str">
        <f>FLOOR('Transaction Data'!$P7541,15)&amp;"-"&amp;FLOOR('Transaction Data'!$P7541,15)+14</f>
        <v>30-44</v>
      </c>
      <c r="R7541" s="2" t="str">
        <f>IF('Transaction Data'!$L7541&lt;=10,"Less Expensive","Expensive")</f>
        <v>Less Expensive</v>
      </c>
      <c r="S7541" s="4">
        <f>WEEKDAY('Transaction Data'!$A7541)</f>
        <v>6</v>
      </c>
      <c r="T7541" s="2" t="str">
        <f>IF(WEEKDAY('Transaction Data'!$A7541,2)&lt;6,"Weekday","Weekend")</f>
        <v>Weekday</v>
      </c>
    </row>
    <row r="7542" ht="15.75" customHeight="1">
      <c r="A7542" s="1">
        <v>45317.0</v>
      </c>
      <c r="B7542" s="2" t="s">
        <v>6936</v>
      </c>
      <c r="C7542" s="2" t="s">
        <v>47</v>
      </c>
      <c r="D7542" s="1">
        <v>16395.0</v>
      </c>
      <c r="E7542" s="2" t="s">
        <v>37</v>
      </c>
      <c r="F7542" s="2">
        <v>141.0</v>
      </c>
      <c r="G7542" s="2" t="s">
        <v>57</v>
      </c>
      <c r="H7542" s="2" t="s">
        <v>49</v>
      </c>
      <c r="I7542" s="2" t="s">
        <v>25</v>
      </c>
      <c r="J7542" s="2" t="str">
        <f t="array" ref="J7542">XLOOKUP('Transaction Data'!$G7542,Product_Code,Biscuit_Brand)</f>
        <v>Oatmeal Cookies</v>
      </c>
      <c r="K7542" s="2">
        <f t="array" ref="K7542">XLOOKUP('Transaction Data'!$G7542,Product_Code,Cost)</f>
        <v>19</v>
      </c>
      <c r="L7542" s="2">
        <f t="array" ref="L7542">XLOOKUP('Transaction Data'!$G7542,Product_Code,Unit_Price)</f>
        <v>23</v>
      </c>
      <c r="M7542" s="3">
        <f>'Transaction Data'!$F7542*'Transaction Data'!$K7542</f>
        <v>2679</v>
      </c>
      <c r="N7542" s="3">
        <f>'Transaction Data'!$F7542*'Transaction Data'!$L7542</f>
        <v>3243</v>
      </c>
      <c r="O7542" s="3">
        <f>'Transaction Data'!$N7542-'Transaction Data'!$M7542</f>
        <v>564</v>
      </c>
      <c r="P7542" s="2">
        <f>DATEDIF('Transaction Data'!$D7542,'Transaction Data'!$A7542,"y")</f>
        <v>79</v>
      </c>
      <c r="Q7542" s="2" t="str">
        <f>FLOOR('Transaction Data'!$P7542,15)&amp;"-"&amp;FLOOR('Transaction Data'!$P7542,15)+14</f>
        <v>75-89</v>
      </c>
      <c r="R7542" s="2" t="str">
        <f>IF('Transaction Data'!$L7542&lt;=10,"Less Expensive","Expensive")</f>
        <v>Expensive</v>
      </c>
      <c r="S7542" s="4">
        <f>WEEKDAY('Transaction Data'!$A7542)</f>
        <v>6</v>
      </c>
      <c r="T7542" s="2" t="str">
        <f>IF(WEEKDAY('Transaction Data'!$A7542,2)&lt;6,"Weekday","Weekend")</f>
        <v>Weekday</v>
      </c>
    </row>
    <row r="7543" ht="15.75" customHeight="1">
      <c r="A7543" s="1">
        <v>45331.0</v>
      </c>
      <c r="B7543" s="2" t="s">
        <v>6937</v>
      </c>
      <c r="C7543" s="2" t="s">
        <v>21</v>
      </c>
      <c r="D7543" s="1">
        <v>23325.0</v>
      </c>
      <c r="E7543" s="2" t="s">
        <v>37</v>
      </c>
      <c r="F7543" s="2">
        <v>477.0</v>
      </c>
      <c r="G7543" s="2" t="s">
        <v>55</v>
      </c>
      <c r="H7543" s="2" t="s">
        <v>52</v>
      </c>
      <c r="I7543" s="2" t="s">
        <v>25</v>
      </c>
      <c r="J7543" s="2" t="str">
        <f t="array" ref="J7543">XLOOKUP('Transaction Data'!$G7543,Product_Code,Biscuit_Brand)</f>
        <v>Vanilla Wafers</v>
      </c>
      <c r="K7543" s="2">
        <f t="array" ref="K7543">XLOOKUP('Transaction Data'!$G7543,Product_Code,Cost)</f>
        <v>18</v>
      </c>
      <c r="L7543" s="2">
        <f t="array" ref="L7543">XLOOKUP('Transaction Data'!$G7543,Product_Code,Unit_Price)</f>
        <v>36</v>
      </c>
      <c r="M7543" s="3">
        <f>'Transaction Data'!$F7543*'Transaction Data'!$K7543</f>
        <v>8586</v>
      </c>
      <c r="N7543" s="3">
        <f>'Transaction Data'!$F7543*'Transaction Data'!$L7543</f>
        <v>17172</v>
      </c>
      <c r="O7543" s="3">
        <f>'Transaction Data'!$N7543-'Transaction Data'!$M7543</f>
        <v>8586</v>
      </c>
      <c r="P7543" s="2">
        <f>DATEDIF('Transaction Data'!$D7543,'Transaction Data'!$A7543,"y")</f>
        <v>60</v>
      </c>
      <c r="Q7543" s="2" t="str">
        <f>FLOOR('Transaction Data'!$P7543,15)&amp;"-"&amp;FLOOR('Transaction Data'!$P7543,15)+14</f>
        <v>60-74</v>
      </c>
      <c r="R7543" s="2" t="str">
        <f>IF('Transaction Data'!$L7543&lt;=10,"Less Expensive","Expensive")</f>
        <v>Expensive</v>
      </c>
      <c r="S7543" s="4">
        <f>WEEKDAY('Transaction Data'!$A7543)</f>
        <v>6</v>
      </c>
      <c r="T7543" s="2" t="str">
        <f>IF(WEEKDAY('Transaction Data'!$A7543,2)&lt;6,"Weekday","Weekend")</f>
        <v>Weekday</v>
      </c>
    </row>
    <row r="7544" ht="15.75" customHeight="1">
      <c r="A7544" s="1">
        <v>45432.0</v>
      </c>
      <c r="B7544" s="2" t="s">
        <v>6938</v>
      </c>
      <c r="C7544" s="2" t="s">
        <v>32</v>
      </c>
      <c r="D7544" s="1">
        <v>22696.0</v>
      </c>
      <c r="E7544" s="2" t="s">
        <v>27</v>
      </c>
      <c r="F7544" s="2">
        <v>209.0</v>
      </c>
      <c r="G7544" s="2" t="s">
        <v>55</v>
      </c>
      <c r="H7544" s="2" t="s">
        <v>52</v>
      </c>
      <c r="I7544" s="2" t="s">
        <v>25</v>
      </c>
      <c r="J7544" s="2" t="str">
        <f t="array" ref="J7544">XLOOKUP('Transaction Data'!$G7544,Product_Code,Biscuit_Brand)</f>
        <v>Vanilla Wafers</v>
      </c>
      <c r="K7544" s="2">
        <f t="array" ref="K7544">XLOOKUP('Transaction Data'!$G7544,Product_Code,Cost)</f>
        <v>18</v>
      </c>
      <c r="L7544" s="2">
        <f t="array" ref="L7544">XLOOKUP('Transaction Data'!$G7544,Product_Code,Unit_Price)</f>
        <v>36</v>
      </c>
      <c r="M7544" s="3">
        <f>'Transaction Data'!$F7544*'Transaction Data'!$K7544</f>
        <v>3762</v>
      </c>
      <c r="N7544" s="3">
        <f>'Transaction Data'!$F7544*'Transaction Data'!$L7544</f>
        <v>7524</v>
      </c>
      <c r="O7544" s="3">
        <f>'Transaction Data'!$N7544-'Transaction Data'!$M7544</f>
        <v>3762</v>
      </c>
      <c r="P7544" s="2">
        <f>DATEDIF('Transaction Data'!$D7544,'Transaction Data'!$A7544,"y")</f>
        <v>62</v>
      </c>
      <c r="Q7544" s="2" t="str">
        <f>FLOOR('Transaction Data'!$P7544,15)&amp;"-"&amp;FLOOR('Transaction Data'!$P7544,15)+14</f>
        <v>60-74</v>
      </c>
      <c r="R7544" s="2" t="str">
        <f>IF('Transaction Data'!$L7544&lt;=10,"Less Expensive","Expensive")</f>
        <v>Expensive</v>
      </c>
      <c r="S7544" s="4">
        <f>WEEKDAY('Transaction Data'!$A7544)</f>
        <v>2</v>
      </c>
      <c r="T7544" s="2" t="str">
        <f>IF(WEEKDAY('Transaction Data'!$A7544,2)&lt;6,"Weekday","Weekend")</f>
        <v>Weekday</v>
      </c>
    </row>
    <row r="7545" ht="15.75" customHeight="1">
      <c r="A7545" s="1">
        <v>45454.0</v>
      </c>
      <c r="B7545" s="2" t="s">
        <v>6939</v>
      </c>
      <c r="C7545" s="2" t="s">
        <v>69</v>
      </c>
      <c r="D7545" s="1">
        <v>30779.0</v>
      </c>
      <c r="E7545" s="2" t="s">
        <v>37</v>
      </c>
      <c r="F7545" s="2">
        <v>495.0</v>
      </c>
      <c r="G7545" s="2" t="s">
        <v>55</v>
      </c>
      <c r="H7545" s="2" t="s">
        <v>45</v>
      </c>
      <c r="I7545" s="2" t="s">
        <v>25</v>
      </c>
      <c r="J7545" s="2" t="str">
        <f t="array" ref="J7545">XLOOKUP('Transaction Data'!$G7545,Product_Code,Biscuit_Brand)</f>
        <v>Vanilla Wafers</v>
      </c>
      <c r="K7545" s="2">
        <f t="array" ref="K7545">XLOOKUP('Transaction Data'!$G7545,Product_Code,Cost)</f>
        <v>18</v>
      </c>
      <c r="L7545" s="2">
        <f t="array" ref="L7545">XLOOKUP('Transaction Data'!$G7545,Product_Code,Unit_Price)</f>
        <v>36</v>
      </c>
      <c r="M7545" s="3">
        <f>'Transaction Data'!$F7545*'Transaction Data'!$K7545</f>
        <v>8910</v>
      </c>
      <c r="N7545" s="3">
        <f>'Transaction Data'!$F7545*'Transaction Data'!$L7545</f>
        <v>17820</v>
      </c>
      <c r="O7545" s="3">
        <f>'Transaction Data'!$N7545-'Transaction Data'!$M7545</f>
        <v>8910</v>
      </c>
      <c r="P7545" s="2">
        <f>DATEDIF('Transaction Data'!$D7545,'Transaction Data'!$A7545,"y")</f>
        <v>40</v>
      </c>
      <c r="Q7545" s="2" t="str">
        <f>FLOOR('Transaction Data'!$P7545,15)&amp;"-"&amp;FLOOR('Transaction Data'!$P7545,15)+14</f>
        <v>30-44</v>
      </c>
      <c r="R7545" s="2" t="str">
        <f>IF('Transaction Data'!$L7545&lt;=10,"Less Expensive","Expensive")</f>
        <v>Expensive</v>
      </c>
      <c r="S7545" s="4">
        <f>WEEKDAY('Transaction Data'!$A7545)</f>
        <v>3</v>
      </c>
      <c r="T7545" s="2" t="str">
        <f>IF(WEEKDAY('Transaction Data'!$A7545,2)&lt;6,"Weekday","Weekend")</f>
        <v>Weekday</v>
      </c>
    </row>
    <row r="7546" ht="15.75" customHeight="1">
      <c r="A7546" s="1">
        <v>45429.0</v>
      </c>
      <c r="B7546" s="2" t="s">
        <v>6940</v>
      </c>
      <c r="C7546" s="2" t="s">
        <v>47</v>
      </c>
      <c r="D7546" s="1">
        <v>35028.0</v>
      </c>
      <c r="E7546" s="2" t="s">
        <v>27</v>
      </c>
      <c r="F7546" s="2">
        <v>112.0</v>
      </c>
      <c r="G7546" s="2" t="s">
        <v>55</v>
      </c>
      <c r="H7546" s="2" t="s">
        <v>49</v>
      </c>
      <c r="I7546" s="2" t="s">
        <v>25</v>
      </c>
      <c r="J7546" s="2" t="str">
        <f t="array" ref="J7546">XLOOKUP('Transaction Data'!$G7546,Product_Code,Biscuit_Brand)</f>
        <v>Vanilla Wafers</v>
      </c>
      <c r="K7546" s="2">
        <f t="array" ref="K7546">XLOOKUP('Transaction Data'!$G7546,Product_Code,Cost)</f>
        <v>18</v>
      </c>
      <c r="L7546" s="2">
        <f t="array" ref="L7546">XLOOKUP('Transaction Data'!$G7546,Product_Code,Unit_Price)</f>
        <v>36</v>
      </c>
      <c r="M7546" s="3">
        <f>'Transaction Data'!$F7546*'Transaction Data'!$K7546</f>
        <v>2016</v>
      </c>
      <c r="N7546" s="3">
        <f>'Transaction Data'!$F7546*'Transaction Data'!$L7546</f>
        <v>4032</v>
      </c>
      <c r="O7546" s="3">
        <f>'Transaction Data'!$N7546-'Transaction Data'!$M7546</f>
        <v>2016</v>
      </c>
      <c r="P7546" s="2">
        <f>DATEDIF('Transaction Data'!$D7546,'Transaction Data'!$A7546,"y")</f>
        <v>28</v>
      </c>
      <c r="Q7546" s="2" t="str">
        <f>FLOOR('Transaction Data'!$P7546,15)&amp;"-"&amp;FLOOR('Transaction Data'!$P7546,15)+14</f>
        <v>15-29</v>
      </c>
      <c r="R7546" s="2" t="str">
        <f>IF('Transaction Data'!$L7546&lt;=10,"Less Expensive","Expensive")</f>
        <v>Expensive</v>
      </c>
      <c r="S7546" s="4">
        <f>WEEKDAY('Transaction Data'!$A7546)</f>
        <v>6</v>
      </c>
      <c r="T7546" s="2" t="str">
        <f>IF(WEEKDAY('Transaction Data'!$A7546,2)&lt;6,"Weekday","Weekend")</f>
        <v>Weekday</v>
      </c>
    </row>
    <row r="7547" ht="15.75" customHeight="1">
      <c r="A7547" s="1">
        <v>45348.0</v>
      </c>
      <c r="B7547" s="2" t="s">
        <v>6941</v>
      </c>
      <c r="C7547" s="2" t="s">
        <v>72</v>
      </c>
      <c r="D7547" s="1">
        <v>33847.0</v>
      </c>
      <c r="E7547" s="2" t="s">
        <v>27</v>
      </c>
      <c r="F7547" s="2">
        <v>192.0</v>
      </c>
      <c r="G7547" s="2" t="s">
        <v>55</v>
      </c>
      <c r="H7547" s="2" t="s">
        <v>52</v>
      </c>
      <c r="I7547" s="2" t="s">
        <v>25</v>
      </c>
      <c r="J7547" s="2" t="str">
        <f t="array" ref="J7547">XLOOKUP('Transaction Data'!$G7547,Product_Code,Biscuit_Brand)</f>
        <v>Vanilla Wafers</v>
      </c>
      <c r="K7547" s="2">
        <f t="array" ref="K7547">XLOOKUP('Transaction Data'!$G7547,Product_Code,Cost)</f>
        <v>18</v>
      </c>
      <c r="L7547" s="2">
        <f t="array" ref="L7547">XLOOKUP('Transaction Data'!$G7547,Product_Code,Unit_Price)</f>
        <v>36</v>
      </c>
      <c r="M7547" s="3">
        <f>'Transaction Data'!$F7547*'Transaction Data'!$K7547</f>
        <v>3456</v>
      </c>
      <c r="N7547" s="3">
        <f>'Transaction Data'!$F7547*'Transaction Data'!$L7547</f>
        <v>6912</v>
      </c>
      <c r="O7547" s="3">
        <f>'Transaction Data'!$N7547-'Transaction Data'!$M7547</f>
        <v>3456</v>
      </c>
      <c r="P7547" s="2">
        <f>DATEDIF('Transaction Data'!$D7547,'Transaction Data'!$A7547,"y")</f>
        <v>31</v>
      </c>
      <c r="Q7547" s="2" t="str">
        <f>FLOOR('Transaction Data'!$P7547,15)&amp;"-"&amp;FLOOR('Transaction Data'!$P7547,15)+14</f>
        <v>30-44</v>
      </c>
      <c r="R7547" s="2" t="str">
        <f>IF('Transaction Data'!$L7547&lt;=10,"Less Expensive","Expensive")</f>
        <v>Expensive</v>
      </c>
      <c r="S7547" s="4">
        <f>WEEKDAY('Transaction Data'!$A7547)</f>
        <v>2</v>
      </c>
      <c r="T7547" s="2" t="str">
        <f>IF(WEEKDAY('Transaction Data'!$A7547,2)&lt;6,"Weekday","Weekend")</f>
        <v>Weekday</v>
      </c>
    </row>
    <row r="7548" ht="15.75" customHeight="1">
      <c r="A7548" s="1">
        <v>45329.0</v>
      </c>
      <c r="B7548" s="2" t="s">
        <v>4852</v>
      </c>
      <c r="C7548" s="2" t="s">
        <v>47</v>
      </c>
      <c r="D7548" s="1">
        <v>29269.0</v>
      </c>
      <c r="E7548" s="2" t="s">
        <v>37</v>
      </c>
      <c r="F7548" s="2">
        <v>92.0</v>
      </c>
      <c r="G7548" s="2" t="s">
        <v>55</v>
      </c>
      <c r="H7548" s="2" t="s">
        <v>49</v>
      </c>
      <c r="I7548" s="2" t="s">
        <v>25</v>
      </c>
      <c r="J7548" s="2" t="str">
        <f t="array" ref="J7548">XLOOKUP('Transaction Data'!$G7548,Product_Code,Biscuit_Brand)</f>
        <v>Vanilla Wafers</v>
      </c>
      <c r="K7548" s="2">
        <f t="array" ref="K7548">XLOOKUP('Transaction Data'!$G7548,Product_Code,Cost)</f>
        <v>18</v>
      </c>
      <c r="L7548" s="2">
        <f t="array" ref="L7548">XLOOKUP('Transaction Data'!$G7548,Product_Code,Unit_Price)</f>
        <v>36</v>
      </c>
      <c r="M7548" s="3">
        <f>'Transaction Data'!$F7548*'Transaction Data'!$K7548</f>
        <v>1656</v>
      </c>
      <c r="N7548" s="3">
        <f>'Transaction Data'!$F7548*'Transaction Data'!$L7548</f>
        <v>3312</v>
      </c>
      <c r="O7548" s="3">
        <f>'Transaction Data'!$N7548-'Transaction Data'!$M7548</f>
        <v>1656</v>
      </c>
      <c r="P7548" s="2">
        <f>DATEDIF('Transaction Data'!$D7548,'Transaction Data'!$A7548,"y")</f>
        <v>43</v>
      </c>
      <c r="Q7548" s="2" t="str">
        <f>FLOOR('Transaction Data'!$P7548,15)&amp;"-"&amp;FLOOR('Transaction Data'!$P7548,15)+14</f>
        <v>30-44</v>
      </c>
      <c r="R7548" s="2" t="str">
        <f>IF('Transaction Data'!$L7548&lt;=10,"Less Expensive","Expensive")</f>
        <v>Expensive</v>
      </c>
      <c r="S7548" s="4">
        <f>WEEKDAY('Transaction Data'!$A7548)</f>
        <v>4</v>
      </c>
      <c r="T7548" s="2" t="str">
        <f>IF(WEEKDAY('Transaction Data'!$A7548,2)&lt;6,"Weekday","Weekend")</f>
        <v>Weekday</v>
      </c>
    </row>
    <row r="7549" ht="15.75" customHeight="1">
      <c r="A7549" s="1">
        <v>45406.0</v>
      </c>
      <c r="B7549" s="2" t="s">
        <v>6942</v>
      </c>
      <c r="C7549" s="2" t="s">
        <v>47</v>
      </c>
      <c r="D7549" s="1">
        <v>20422.0</v>
      </c>
      <c r="E7549" s="2" t="s">
        <v>63</v>
      </c>
      <c r="F7549" s="2">
        <v>263.0</v>
      </c>
      <c r="G7549" s="2" t="s">
        <v>55</v>
      </c>
      <c r="H7549" s="2" t="s">
        <v>52</v>
      </c>
      <c r="I7549" s="2" t="s">
        <v>25</v>
      </c>
      <c r="J7549" s="2" t="str">
        <f t="array" ref="J7549">XLOOKUP('Transaction Data'!$G7549,Product_Code,Biscuit_Brand)</f>
        <v>Vanilla Wafers</v>
      </c>
      <c r="K7549" s="2">
        <f t="array" ref="K7549">XLOOKUP('Transaction Data'!$G7549,Product_Code,Cost)</f>
        <v>18</v>
      </c>
      <c r="L7549" s="2">
        <f t="array" ref="L7549">XLOOKUP('Transaction Data'!$G7549,Product_Code,Unit_Price)</f>
        <v>36</v>
      </c>
      <c r="M7549" s="3">
        <f>'Transaction Data'!$F7549*'Transaction Data'!$K7549</f>
        <v>4734</v>
      </c>
      <c r="N7549" s="3">
        <f>'Transaction Data'!$F7549*'Transaction Data'!$L7549</f>
        <v>9468</v>
      </c>
      <c r="O7549" s="3">
        <f>'Transaction Data'!$N7549-'Transaction Data'!$M7549</f>
        <v>4734</v>
      </c>
      <c r="P7549" s="2">
        <f>DATEDIF('Transaction Data'!$D7549,'Transaction Data'!$A7549,"y")</f>
        <v>68</v>
      </c>
      <c r="Q7549" s="2" t="str">
        <f>FLOOR('Transaction Data'!$P7549,15)&amp;"-"&amp;FLOOR('Transaction Data'!$P7549,15)+14</f>
        <v>60-74</v>
      </c>
      <c r="R7549" s="2" t="str">
        <f>IF('Transaction Data'!$L7549&lt;=10,"Less Expensive","Expensive")</f>
        <v>Expensive</v>
      </c>
      <c r="S7549" s="4">
        <f>WEEKDAY('Transaction Data'!$A7549)</f>
        <v>4</v>
      </c>
      <c r="T7549" s="2" t="str">
        <f>IF(WEEKDAY('Transaction Data'!$A7549,2)&lt;6,"Weekday","Weekend")</f>
        <v>Weekday</v>
      </c>
    </row>
    <row r="7550" ht="15.75" customHeight="1">
      <c r="A7550" s="1">
        <v>45409.0</v>
      </c>
      <c r="B7550" s="2" t="s">
        <v>6943</v>
      </c>
      <c r="C7550" s="2" t="s">
        <v>54</v>
      </c>
      <c r="D7550" s="1">
        <v>34014.0</v>
      </c>
      <c r="E7550" s="2" t="s">
        <v>27</v>
      </c>
      <c r="F7550" s="2">
        <v>95.0</v>
      </c>
      <c r="G7550" s="2" t="s">
        <v>48</v>
      </c>
      <c r="H7550" s="2" t="s">
        <v>34</v>
      </c>
      <c r="I7550" s="2" t="s">
        <v>25</v>
      </c>
      <c r="J7550" s="2" t="str">
        <f t="array" ref="J7550">XLOOKUP('Transaction Data'!$G7550,Product_Code,Biscuit_Brand)</f>
        <v>Lemon Crisps</v>
      </c>
      <c r="K7550" s="2">
        <f t="array" ref="K7550">XLOOKUP('Transaction Data'!$G7550,Product_Code,Cost)</f>
        <v>7</v>
      </c>
      <c r="L7550" s="2">
        <f t="array" ref="L7550">XLOOKUP('Transaction Data'!$G7550,Product_Code,Unit_Price)</f>
        <v>9</v>
      </c>
      <c r="M7550" s="3">
        <f>'Transaction Data'!$F7550*'Transaction Data'!$K7550</f>
        <v>665</v>
      </c>
      <c r="N7550" s="3">
        <f>'Transaction Data'!$F7550*'Transaction Data'!$L7550</f>
        <v>855</v>
      </c>
      <c r="O7550" s="3">
        <f>'Transaction Data'!$N7550-'Transaction Data'!$M7550</f>
        <v>190</v>
      </c>
      <c r="P7550" s="2">
        <f>DATEDIF('Transaction Data'!$D7550,'Transaction Data'!$A7550,"y")</f>
        <v>31</v>
      </c>
      <c r="Q7550" s="2" t="str">
        <f>FLOOR('Transaction Data'!$P7550,15)&amp;"-"&amp;FLOOR('Transaction Data'!$P7550,15)+14</f>
        <v>30-44</v>
      </c>
      <c r="R7550" s="2" t="str">
        <f>IF('Transaction Data'!$L7550&lt;=10,"Less Expensive","Expensive")</f>
        <v>Less Expensive</v>
      </c>
      <c r="S7550" s="4">
        <f>WEEKDAY('Transaction Data'!$A7550)</f>
        <v>7</v>
      </c>
      <c r="T7550" s="2" t="str">
        <f>IF(WEEKDAY('Transaction Data'!$A7550,2)&lt;6,"Weekday","Weekend")</f>
        <v>Weekend</v>
      </c>
    </row>
    <row r="7551" ht="15.75" customHeight="1">
      <c r="A7551" s="1">
        <v>45305.0</v>
      </c>
      <c r="B7551" s="2" t="s">
        <v>6944</v>
      </c>
      <c r="C7551" s="2" t="s">
        <v>72</v>
      </c>
      <c r="D7551" s="1">
        <v>28040.0</v>
      </c>
      <c r="E7551" s="2" t="s">
        <v>63</v>
      </c>
      <c r="F7551" s="2">
        <v>15.0</v>
      </c>
      <c r="G7551" s="2" t="s">
        <v>38</v>
      </c>
      <c r="H7551" s="2" t="s">
        <v>34</v>
      </c>
      <c r="I7551" s="2" t="s">
        <v>25</v>
      </c>
      <c r="J7551" s="2" t="str">
        <f t="array" ref="J7551">XLOOKUP('Transaction Data'!$G7551,Product_Code,Biscuit_Brand)</f>
        <v>Ginger Snaps</v>
      </c>
      <c r="K7551" s="2">
        <f t="array" ref="K7551">XLOOKUP('Transaction Data'!$G7551,Product_Code,Cost)</f>
        <v>14</v>
      </c>
      <c r="L7551" s="2">
        <f t="array" ref="L7551">XLOOKUP('Transaction Data'!$G7551,Product_Code,Unit_Price)</f>
        <v>28</v>
      </c>
      <c r="M7551" s="3">
        <f>'Transaction Data'!$F7551*'Transaction Data'!$K7551</f>
        <v>210</v>
      </c>
      <c r="N7551" s="3">
        <f>'Transaction Data'!$F7551*'Transaction Data'!$L7551</f>
        <v>420</v>
      </c>
      <c r="O7551" s="3">
        <f>'Transaction Data'!$N7551-'Transaction Data'!$M7551</f>
        <v>210</v>
      </c>
      <c r="P7551" s="2">
        <f>DATEDIF('Transaction Data'!$D7551,'Transaction Data'!$A7551,"y")</f>
        <v>47</v>
      </c>
      <c r="Q7551" s="2" t="str">
        <f>FLOOR('Transaction Data'!$P7551,15)&amp;"-"&amp;FLOOR('Transaction Data'!$P7551,15)+14</f>
        <v>45-59</v>
      </c>
      <c r="R7551" s="2" t="str">
        <f>IF('Transaction Data'!$L7551&lt;=10,"Less Expensive","Expensive")</f>
        <v>Expensive</v>
      </c>
      <c r="S7551" s="4">
        <f>WEEKDAY('Transaction Data'!$A7551)</f>
        <v>1</v>
      </c>
      <c r="T7551" s="2" t="str">
        <f>IF(WEEKDAY('Transaction Data'!$A7551,2)&lt;6,"Weekday","Weekend")</f>
        <v>Weekend</v>
      </c>
    </row>
    <row r="7552" ht="15.75" customHeight="1">
      <c r="A7552" s="1">
        <v>45460.0</v>
      </c>
      <c r="B7552" s="2" t="s">
        <v>6945</v>
      </c>
      <c r="C7552" s="2" t="s">
        <v>69</v>
      </c>
      <c r="D7552" s="1">
        <v>16916.0</v>
      </c>
      <c r="E7552" s="2" t="s">
        <v>63</v>
      </c>
      <c r="F7552" s="2">
        <v>165.0</v>
      </c>
      <c r="G7552" s="2" t="s">
        <v>60</v>
      </c>
      <c r="H7552" s="2" t="s">
        <v>39</v>
      </c>
      <c r="I7552" s="2" t="s">
        <v>30</v>
      </c>
      <c r="J7552" s="2" t="str">
        <f t="array" ref="J7552">XLOOKUP('Transaction Data'!$G7552,Product_Code,Biscuit_Brand)</f>
        <v>Peanut Butter Bites</v>
      </c>
      <c r="K7552" s="2">
        <f t="array" ref="K7552">XLOOKUP('Transaction Data'!$G7552,Product_Code,Cost)</f>
        <v>5</v>
      </c>
      <c r="L7552" s="2">
        <f t="array" ref="L7552">XLOOKUP('Transaction Data'!$G7552,Product_Code,Unit_Price)</f>
        <v>7</v>
      </c>
      <c r="M7552" s="3">
        <f>'Transaction Data'!$F7552*'Transaction Data'!$K7552</f>
        <v>825</v>
      </c>
      <c r="N7552" s="3">
        <f>'Transaction Data'!$F7552*'Transaction Data'!$L7552</f>
        <v>1155</v>
      </c>
      <c r="O7552" s="3">
        <f>'Transaction Data'!$N7552-'Transaction Data'!$M7552</f>
        <v>330</v>
      </c>
      <c r="P7552" s="2">
        <f>DATEDIF('Transaction Data'!$D7552,'Transaction Data'!$A7552,"y")</f>
        <v>78</v>
      </c>
      <c r="Q7552" s="2" t="str">
        <f>FLOOR('Transaction Data'!$P7552,15)&amp;"-"&amp;FLOOR('Transaction Data'!$P7552,15)+14</f>
        <v>75-89</v>
      </c>
      <c r="R7552" s="2" t="str">
        <f>IF('Transaction Data'!$L7552&lt;=10,"Less Expensive","Expensive")</f>
        <v>Less Expensive</v>
      </c>
      <c r="S7552" s="4">
        <f>WEEKDAY('Transaction Data'!$A7552)</f>
        <v>2</v>
      </c>
      <c r="T7552" s="2" t="str">
        <f>IF(WEEKDAY('Transaction Data'!$A7552,2)&lt;6,"Weekday","Weekend")</f>
        <v>Weekday</v>
      </c>
    </row>
    <row r="7553" ht="15.75" customHeight="1">
      <c r="A7553" s="1">
        <v>45394.0</v>
      </c>
      <c r="B7553" s="2" t="s">
        <v>368</v>
      </c>
      <c r="C7553" s="2" t="s">
        <v>21</v>
      </c>
      <c r="D7553" s="1">
        <v>32704.0</v>
      </c>
      <c r="E7553" s="2" t="s">
        <v>27</v>
      </c>
      <c r="F7553" s="2">
        <v>481.0</v>
      </c>
      <c r="G7553" s="2" t="s">
        <v>28</v>
      </c>
      <c r="H7553" s="2" t="s">
        <v>42</v>
      </c>
      <c r="I7553" s="2" t="s">
        <v>25</v>
      </c>
      <c r="J7553" s="2" t="str">
        <f t="array" ref="J7553">XLOOKUP('Transaction Data'!$G7553,Product_Code,Biscuit_Brand)</f>
        <v>Shortbread</v>
      </c>
      <c r="K7553" s="2">
        <f t="array" ref="K7553">XLOOKUP('Transaction Data'!$G7553,Product_Code,Cost)</f>
        <v>10</v>
      </c>
      <c r="L7553" s="2">
        <f t="array" ref="L7553">XLOOKUP('Transaction Data'!$G7553,Product_Code,Unit_Price)</f>
        <v>45</v>
      </c>
      <c r="M7553" s="3">
        <f>'Transaction Data'!$F7553*'Transaction Data'!$K7553</f>
        <v>4810</v>
      </c>
      <c r="N7553" s="3">
        <f>'Transaction Data'!$F7553*'Transaction Data'!$L7553</f>
        <v>21645</v>
      </c>
      <c r="O7553" s="3">
        <f>'Transaction Data'!$N7553-'Transaction Data'!$M7553</f>
        <v>16835</v>
      </c>
      <c r="P7553" s="2">
        <f>DATEDIF('Transaction Data'!$D7553,'Transaction Data'!$A7553,"y")</f>
        <v>34</v>
      </c>
      <c r="Q7553" s="2" t="str">
        <f>FLOOR('Transaction Data'!$P7553,15)&amp;"-"&amp;FLOOR('Transaction Data'!$P7553,15)+14</f>
        <v>30-44</v>
      </c>
      <c r="R7553" s="2" t="str">
        <f>IF('Transaction Data'!$L7553&lt;=10,"Less Expensive","Expensive")</f>
        <v>Expensive</v>
      </c>
      <c r="S7553" s="4">
        <f>WEEKDAY('Transaction Data'!$A7553)</f>
        <v>6</v>
      </c>
      <c r="T7553" s="2" t="str">
        <f>IF(WEEKDAY('Transaction Data'!$A7553,2)&lt;6,"Weekday","Weekend")</f>
        <v>Weekday</v>
      </c>
    </row>
    <row r="7554" ht="15.75" customHeight="1">
      <c r="A7554" s="1">
        <v>45467.0</v>
      </c>
      <c r="B7554" s="2" t="s">
        <v>6946</v>
      </c>
      <c r="C7554" s="2" t="s">
        <v>54</v>
      </c>
      <c r="D7554" s="1">
        <v>15956.0</v>
      </c>
      <c r="E7554" s="2" t="s">
        <v>63</v>
      </c>
      <c r="F7554" s="2">
        <v>400.0</v>
      </c>
      <c r="G7554" s="2" t="s">
        <v>57</v>
      </c>
      <c r="H7554" s="2" t="s">
        <v>45</v>
      </c>
      <c r="I7554" s="2" t="s">
        <v>25</v>
      </c>
      <c r="J7554" s="2" t="str">
        <f t="array" ref="J7554">XLOOKUP('Transaction Data'!$G7554,Product_Code,Biscuit_Brand)</f>
        <v>Oatmeal Cookies</v>
      </c>
      <c r="K7554" s="2">
        <f t="array" ref="K7554">XLOOKUP('Transaction Data'!$G7554,Product_Code,Cost)</f>
        <v>19</v>
      </c>
      <c r="L7554" s="2">
        <f t="array" ref="L7554">XLOOKUP('Transaction Data'!$G7554,Product_Code,Unit_Price)</f>
        <v>23</v>
      </c>
      <c r="M7554" s="3">
        <f>'Transaction Data'!$F7554*'Transaction Data'!$K7554</f>
        <v>7600</v>
      </c>
      <c r="N7554" s="3">
        <f>'Transaction Data'!$F7554*'Transaction Data'!$L7554</f>
        <v>9200</v>
      </c>
      <c r="O7554" s="3">
        <f>'Transaction Data'!$N7554-'Transaction Data'!$M7554</f>
        <v>1600</v>
      </c>
      <c r="P7554" s="2">
        <f>DATEDIF('Transaction Data'!$D7554,'Transaction Data'!$A7554,"y")</f>
        <v>80</v>
      </c>
      <c r="Q7554" s="2" t="str">
        <f>FLOOR('Transaction Data'!$P7554,15)&amp;"-"&amp;FLOOR('Transaction Data'!$P7554,15)+14</f>
        <v>75-89</v>
      </c>
      <c r="R7554" s="2" t="str">
        <f>IF('Transaction Data'!$L7554&lt;=10,"Less Expensive","Expensive")</f>
        <v>Expensive</v>
      </c>
      <c r="S7554" s="4">
        <f>WEEKDAY('Transaction Data'!$A7554)</f>
        <v>2</v>
      </c>
      <c r="T7554" s="2" t="str">
        <f>IF(WEEKDAY('Transaction Data'!$A7554,2)&lt;6,"Weekday","Weekend")</f>
        <v>Weekday</v>
      </c>
    </row>
    <row r="7555" ht="15.75" customHeight="1">
      <c r="A7555" s="1">
        <v>45438.0</v>
      </c>
      <c r="B7555" s="2" t="s">
        <v>6947</v>
      </c>
      <c r="C7555" s="2" t="s">
        <v>21</v>
      </c>
      <c r="D7555" s="1">
        <v>35988.0</v>
      </c>
      <c r="E7555" s="2" t="s">
        <v>37</v>
      </c>
      <c r="F7555" s="2">
        <v>198.0</v>
      </c>
      <c r="G7555" s="2" t="s">
        <v>57</v>
      </c>
      <c r="H7555" s="2" t="s">
        <v>49</v>
      </c>
      <c r="I7555" s="2" t="s">
        <v>25</v>
      </c>
      <c r="J7555" s="2" t="str">
        <f t="array" ref="J7555">XLOOKUP('Transaction Data'!$G7555,Product_Code,Biscuit_Brand)</f>
        <v>Oatmeal Cookies</v>
      </c>
      <c r="K7555" s="2">
        <f t="array" ref="K7555">XLOOKUP('Transaction Data'!$G7555,Product_Code,Cost)</f>
        <v>19</v>
      </c>
      <c r="L7555" s="2">
        <f t="array" ref="L7555">XLOOKUP('Transaction Data'!$G7555,Product_Code,Unit_Price)</f>
        <v>23</v>
      </c>
      <c r="M7555" s="3">
        <f>'Transaction Data'!$F7555*'Transaction Data'!$K7555</f>
        <v>3762</v>
      </c>
      <c r="N7555" s="3">
        <f>'Transaction Data'!$F7555*'Transaction Data'!$L7555</f>
        <v>4554</v>
      </c>
      <c r="O7555" s="3">
        <f>'Transaction Data'!$N7555-'Transaction Data'!$M7555</f>
        <v>792</v>
      </c>
      <c r="P7555" s="2">
        <f>DATEDIF('Transaction Data'!$D7555,'Transaction Data'!$A7555,"y")</f>
        <v>25</v>
      </c>
      <c r="Q7555" s="2" t="str">
        <f>FLOOR('Transaction Data'!$P7555,15)&amp;"-"&amp;FLOOR('Transaction Data'!$P7555,15)+14</f>
        <v>15-29</v>
      </c>
      <c r="R7555" s="2" t="str">
        <f>IF('Transaction Data'!$L7555&lt;=10,"Less Expensive","Expensive")</f>
        <v>Expensive</v>
      </c>
      <c r="S7555" s="4">
        <f>WEEKDAY('Transaction Data'!$A7555)</f>
        <v>1</v>
      </c>
      <c r="T7555" s="2" t="str">
        <f>IF(WEEKDAY('Transaction Data'!$A7555,2)&lt;6,"Weekday","Weekend")</f>
        <v>Weekend</v>
      </c>
    </row>
    <row r="7556" ht="15.75" customHeight="1">
      <c r="A7556" s="1">
        <v>45371.0</v>
      </c>
      <c r="B7556" s="2" t="s">
        <v>6948</v>
      </c>
      <c r="C7556" s="2" t="s">
        <v>72</v>
      </c>
      <c r="D7556" s="1">
        <v>17858.0</v>
      </c>
      <c r="E7556" s="2" t="s">
        <v>27</v>
      </c>
      <c r="F7556" s="2">
        <v>332.0</v>
      </c>
      <c r="G7556" s="2" t="s">
        <v>33</v>
      </c>
      <c r="H7556" s="2" t="s">
        <v>52</v>
      </c>
      <c r="I7556" s="2" t="s">
        <v>25</v>
      </c>
      <c r="J7556" s="2" t="str">
        <f t="array" ref="J7556">XLOOKUP('Transaction Data'!$G7556,Product_Code,Biscuit_Brand)</f>
        <v>Caramel Biscuits</v>
      </c>
      <c r="K7556" s="2">
        <f t="array" ref="K7556">XLOOKUP('Transaction Data'!$G7556,Product_Code,Cost)</f>
        <v>18</v>
      </c>
      <c r="L7556" s="2">
        <f t="array" ref="L7556">XLOOKUP('Transaction Data'!$G7556,Product_Code,Unit_Price)</f>
        <v>22</v>
      </c>
      <c r="M7556" s="3">
        <f>'Transaction Data'!$F7556*'Transaction Data'!$K7556</f>
        <v>5976</v>
      </c>
      <c r="N7556" s="3">
        <f>'Transaction Data'!$F7556*'Transaction Data'!$L7556</f>
        <v>7304</v>
      </c>
      <c r="O7556" s="3">
        <f>'Transaction Data'!$N7556-'Transaction Data'!$M7556</f>
        <v>1328</v>
      </c>
      <c r="P7556" s="2">
        <f>DATEDIF('Transaction Data'!$D7556,'Transaction Data'!$A7556,"y")</f>
        <v>75</v>
      </c>
      <c r="Q7556" s="2" t="str">
        <f>FLOOR('Transaction Data'!$P7556,15)&amp;"-"&amp;FLOOR('Transaction Data'!$P7556,15)+14</f>
        <v>75-89</v>
      </c>
      <c r="R7556" s="2" t="str">
        <f>IF('Transaction Data'!$L7556&lt;=10,"Less Expensive","Expensive")</f>
        <v>Expensive</v>
      </c>
      <c r="S7556" s="4">
        <f>WEEKDAY('Transaction Data'!$A7556)</f>
        <v>4</v>
      </c>
      <c r="T7556" s="2" t="str">
        <f>IF(WEEKDAY('Transaction Data'!$A7556,2)&lt;6,"Weekday","Weekend")</f>
        <v>Weekday</v>
      </c>
    </row>
    <row r="7557" ht="15.75" customHeight="1">
      <c r="A7557" s="1">
        <v>45467.0</v>
      </c>
      <c r="B7557" s="2" t="s">
        <v>6949</v>
      </c>
      <c r="C7557" s="2" t="s">
        <v>32</v>
      </c>
      <c r="D7557" s="1">
        <v>33022.0</v>
      </c>
      <c r="E7557" s="2" t="s">
        <v>27</v>
      </c>
      <c r="F7557" s="2">
        <v>211.0</v>
      </c>
      <c r="G7557" s="2" t="s">
        <v>55</v>
      </c>
      <c r="H7557" s="2" t="s">
        <v>49</v>
      </c>
      <c r="I7557" s="2" t="s">
        <v>25</v>
      </c>
      <c r="J7557" s="2" t="str">
        <f t="array" ref="J7557">XLOOKUP('Transaction Data'!$G7557,Product_Code,Biscuit_Brand)</f>
        <v>Vanilla Wafers</v>
      </c>
      <c r="K7557" s="2">
        <f t="array" ref="K7557">XLOOKUP('Transaction Data'!$G7557,Product_Code,Cost)</f>
        <v>18</v>
      </c>
      <c r="L7557" s="2">
        <f t="array" ref="L7557">XLOOKUP('Transaction Data'!$G7557,Product_Code,Unit_Price)</f>
        <v>36</v>
      </c>
      <c r="M7557" s="3">
        <f>'Transaction Data'!$F7557*'Transaction Data'!$K7557</f>
        <v>3798</v>
      </c>
      <c r="N7557" s="3">
        <f>'Transaction Data'!$F7557*'Transaction Data'!$L7557</f>
        <v>7596</v>
      </c>
      <c r="O7557" s="3">
        <f>'Transaction Data'!$N7557-'Transaction Data'!$M7557</f>
        <v>3798</v>
      </c>
      <c r="P7557" s="2">
        <f>DATEDIF('Transaction Data'!$D7557,'Transaction Data'!$A7557,"y")</f>
        <v>34</v>
      </c>
      <c r="Q7557" s="2" t="str">
        <f>FLOOR('Transaction Data'!$P7557,15)&amp;"-"&amp;FLOOR('Transaction Data'!$P7557,15)+14</f>
        <v>30-44</v>
      </c>
      <c r="R7557" s="2" t="str">
        <f>IF('Transaction Data'!$L7557&lt;=10,"Less Expensive","Expensive")</f>
        <v>Expensive</v>
      </c>
      <c r="S7557" s="4">
        <f>WEEKDAY('Transaction Data'!$A7557)</f>
        <v>2</v>
      </c>
      <c r="T7557" s="2" t="str">
        <f>IF(WEEKDAY('Transaction Data'!$A7557,2)&lt;6,"Weekday","Weekend")</f>
        <v>Weekday</v>
      </c>
    </row>
    <row r="7558" ht="15.75" customHeight="1">
      <c r="A7558" s="1">
        <v>45444.0</v>
      </c>
      <c r="B7558" s="2" t="s">
        <v>6950</v>
      </c>
      <c r="C7558" s="2" t="s">
        <v>69</v>
      </c>
      <c r="D7558" s="1">
        <v>25399.0</v>
      </c>
      <c r="E7558" s="2" t="s">
        <v>27</v>
      </c>
      <c r="F7558" s="2">
        <v>83.0</v>
      </c>
      <c r="G7558" s="2" t="s">
        <v>23</v>
      </c>
      <c r="H7558" s="2" t="s">
        <v>52</v>
      </c>
      <c r="I7558" s="2" t="s">
        <v>25</v>
      </c>
      <c r="J7558" s="2" t="str">
        <f t="array" ref="J7558">XLOOKUP('Transaction Data'!$G7558,Product_Code,Biscuit_Brand)</f>
        <v>Cinnamon Swirls</v>
      </c>
      <c r="K7558" s="2">
        <f t="array" ref="K7558">XLOOKUP('Transaction Data'!$G7558,Product_Code,Cost)</f>
        <v>10</v>
      </c>
      <c r="L7558" s="2">
        <f t="array" ref="L7558">XLOOKUP('Transaction Data'!$G7558,Product_Code,Unit_Price)</f>
        <v>14</v>
      </c>
      <c r="M7558" s="3">
        <f>'Transaction Data'!$F7558*'Transaction Data'!$K7558</f>
        <v>830</v>
      </c>
      <c r="N7558" s="3">
        <f>'Transaction Data'!$F7558*'Transaction Data'!$L7558</f>
        <v>1162</v>
      </c>
      <c r="O7558" s="3">
        <f>'Transaction Data'!$N7558-'Transaction Data'!$M7558</f>
        <v>332</v>
      </c>
      <c r="P7558" s="2">
        <f>DATEDIF('Transaction Data'!$D7558,'Transaction Data'!$A7558,"y")</f>
        <v>54</v>
      </c>
      <c r="Q7558" s="2" t="str">
        <f>FLOOR('Transaction Data'!$P7558,15)&amp;"-"&amp;FLOOR('Transaction Data'!$P7558,15)+14</f>
        <v>45-59</v>
      </c>
      <c r="R7558" s="2" t="str">
        <f>IF('Transaction Data'!$L7558&lt;=10,"Less Expensive","Expensive")</f>
        <v>Expensive</v>
      </c>
      <c r="S7558" s="4">
        <f>WEEKDAY('Transaction Data'!$A7558)</f>
        <v>7</v>
      </c>
      <c r="T7558" s="2" t="str">
        <f>IF(WEEKDAY('Transaction Data'!$A7558,2)&lt;6,"Weekday","Weekend")</f>
        <v>Weekend</v>
      </c>
    </row>
    <row r="7559" ht="15.75" customHeight="1">
      <c r="A7559" s="1">
        <v>45475.0</v>
      </c>
      <c r="B7559" s="2" t="s">
        <v>6951</v>
      </c>
      <c r="C7559" s="2" t="s">
        <v>32</v>
      </c>
      <c r="D7559" s="1">
        <v>32592.0</v>
      </c>
      <c r="E7559" s="2" t="s">
        <v>63</v>
      </c>
      <c r="F7559" s="2">
        <v>303.0</v>
      </c>
      <c r="G7559" s="2" t="s">
        <v>44</v>
      </c>
      <c r="H7559" s="2" t="s">
        <v>52</v>
      </c>
      <c r="I7559" s="2" t="s">
        <v>25</v>
      </c>
      <c r="J7559" s="2" t="str">
        <f t="array" ref="J7559">XLOOKUP('Transaction Data'!$G7559,Product_Code,Biscuit_Brand)</f>
        <v>Butter Crunch</v>
      </c>
      <c r="K7559" s="2">
        <f t="array" ref="K7559">XLOOKUP('Transaction Data'!$G7559,Product_Code,Cost)</f>
        <v>10</v>
      </c>
      <c r="L7559" s="2">
        <f t="array" ref="L7559">XLOOKUP('Transaction Data'!$G7559,Product_Code,Unit_Price)</f>
        <v>11</v>
      </c>
      <c r="M7559" s="3">
        <f>'Transaction Data'!$F7559*'Transaction Data'!$K7559</f>
        <v>3030</v>
      </c>
      <c r="N7559" s="3">
        <f>'Transaction Data'!$F7559*'Transaction Data'!$L7559</f>
        <v>3333</v>
      </c>
      <c r="O7559" s="3">
        <f>'Transaction Data'!$N7559-'Transaction Data'!$M7559</f>
        <v>303</v>
      </c>
      <c r="P7559" s="2">
        <f>DATEDIF('Transaction Data'!$D7559,'Transaction Data'!$A7559,"y")</f>
        <v>35</v>
      </c>
      <c r="Q7559" s="2" t="str">
        <f>FLOOR('Transaction Data'!$P7559,15)&amp;"-"&amp;FLOOR('Transaction Data'!$P7559,15)+14</f>
        <v>30-44</v>
      </c>
      <c r="R7559" s="2" t="str">
        <f>IF('Transaction Data'!$L7559&lt;=10,"Less Expensive","Expensive")</f>
        <v>Expensive</v>
      </c>
      <c r="S7559" s="4">
        <f>WEEKDAY('Transaction Data'!$A7559)</f>
        <v>3</v>
      </c>
      <c r="T7559" s="2" t="str">
        <f>IF(WEEKDAY('Transaction Data'!$A7559,2)&lt;6,"Weekday","Weekend")</f>
        <v>Weekday</v>
      </c>
    </row>
    <row r="7560" ht="15.75" customHeight="1">
      <c r="A7560" s="1">
        <v>45320.0</v>
      </c>
      <c r="B7560" s="2" t="s">
        <v>6952</v>
      </c>
      <c r="C7560" s="2" t="s">
        <v>47</v>
      </c>
      <c r="D7560" s="1">
        <v>25067.0</v>
      </c>
      <c r="E7560" s="2" t="s">
        <v>37</v>
      </c>
      <c r="F7560" s="2">
        <v>498.0</v>
      </c>
      <c r="G7560" s="2" t="s">
        <v>60</v>
      </c>
      <c r="H7560" s="2" t="s">
        <v>45</v>
      </c>
      <c r="I7560" s="2" t="s">
        <v>25</v>
      </c>
      <c r="J7560" s="2" t="str">
        <f t="array" ref="J7560">XLOOKUP('Transaction Data'!$G7560,Product_Code,Biscuit_Brand)</f>
        <v>Peanut Butter Bites</v>
      </c>
      <c r="K7560" s="2">
        <f t="array" ref="K7560">XLOOKUP('Transaction Data'!$G7560,Product_Code,Cost)</f>
        <v>5</v>
      </c>
      <c r="L7560" s="2">
        <f t="array" ref="L7560">XLOOKUP('Transaction Data'!$G7560,Product_Code,Unit_Price)</f>
        <v>7</v>
      </c>
      <c r="M7560" s="3">
        <f>'Transaction Data'!$F7560*'Transaction Data'!$K7560</f>
        <v>2490</v>
      </c>
      <c r="N7560" s="3">
        <f>'Transaction Data'!$F7560*'Transaction Data'!$L7560</f>
        <v>3486</v>
      </c>
      <c r="O7560" s="3">
        <f>'Transaction Data'!$N7560-'Transaction Data'!$M7560</f>
        <v>996</v>
      </c>
      <c r="P7560" s="2">
        <f>DATEDIF('Transaction Data'!$D7560,'Transaction Data'!$A7560,"y")</f>
        <v>55</v>
      </c>
      <c r="Q7560" s="2" t="str">
        <f>FLOOR('Transaction Data'!$P7560,15)&amp;"-"&amp;FLOOR('Transaction Data'!$P7560,15)+14</f>
        <v>45-59</v>
      </c>
      <c r="R7560" s="2" t="str">
        <f>IF('Transaction Data'!$L7560&lt;=10,"Less Expensive","Expensive")</f>
        <v>Less Expensive</v>
      </c>
      <c r="S7560" s="4">
        <f>WEEKDAY('Transaction Data'!$A7560)</f>
        <v>2</v>
      </c>
      <c r="T7560" s="2" t="str">
        <f>IF(WEEKDAY('Transaction Data'!$A7560,2)&lt;6,"Weekday","Weekend")</f>
        <v>Weekday</v>
      </c>
    </row>
    <row r="7561" ht="15.75" customHeight="1">
      <c r="A7561" s="1">
        <v>45309.0</v>
      </c>
      <c r="B7561" s="2" t="s">
        <v>6953</v>
      </c>
      <c r="C7561" s="2" t="s">
        <v>47</v>
      </c>
      <c r="D7561" s="1">
        <v>29463.0</v>
      </c>
      <c r="E7561" s="2" t="s">
        <v>37</v>
      </c>
      <c r="F7561" s="2">
        <v>116.0</v>
      </c>
      <c r="G7561" s="2" t="s">
        <v>55</v>
      </c>
      <c r="H7561" s="2" t="s">
        <v>49</v>
      </c>
      <c r="I7561" s="2" t="s">
        <v>25</v>
      </c>
      <c r="J7561" s="2" t="str">
        <f t="array" ref="J7561">XLOOKUP('Transaction Data'!$G7561,Product_Code,Biscuit_Brand)</f>
        <v>Vanilla Wafers</v>
      </c>
      <c r="K7561" s="2">
        <f t="array" ref="K7561">XLOOKUP('Transaction Data'!$G7561,Product_Code,Cost)</f>
        <v>18</v>
      </c>
      <c r="L7561" s="2">
        <f t="array" ref="L7561">XLOOKUP('Transaction Data'!$G7561,Product_Code,Unit_Price)</f>
        <v>36</v>
      </c>
      <c r="M7561" s="3">
        <f>'Transaction Data'!$F7561*'Transaction Data'!$K7561</f>
        <v>2088</v>
      </c>
      <c r="N7561" s="3">
        <f>'Transaction Data'!$F7561*'Transaction Data'!$L7561</f>
        <v>4176</v>
      </c>
      <c r="O7561" s="3">
        <f>'Transaction Data'!$N7561-'Transaction Data'!$M7561</f>
        <v>2088</v>
      </c>
      <c r="P7561" s="2">
        <f>DATEDIF('Transaction Data'!$D7561,'Transaction Data'!$A7561,"y")</f>
        <v>43</v>
      </c>
      <c r="Q7561" s="2" t="str">
        <f>FLOOR('Transaction Data'!$P7561,15)&amp;"-"&amp;FLOOR('Transaction Data'!$P7561,15)+14</f>
        <v>30-44</v>
      </c>
      <c r="R7561" s="2" t="str">
        <f>IF('Transaction Data'!$L7561&lt;=10,"Less Expensive","Expensive")</f>
        <v>Expensive</v>
      </c>
      <c r="S7561" s="4">
        <f>WEEKDAY('Transaction Data'!$A7561)</f>
        <v>5</v>
      </c>
      <c r="T7561" s="2" t="str">
        <f>IF(WEEKDAY('Transaction Data'!$A7561,2)&lt;6,"Weekday","Weekend")</f>
        <v>Weekday</v>
      </c>
    </row>
    <row r="7562" ht="15.75" customHeight="1">
      <c r="A7562" s="1">
        <v>45320.0</v>
      </c>
      <c r="B7562" s="2" t="s">
        <v>6954</v>
      </c>
      <c r="C7562" s="2" t="s">
        <v>41</v>
      </c>
      <c r="D7562" s="1">
        <v>38550.0</v>
      </c>
      <c r="E7562" s="2" t="s">
        <v>63</v>
      </c>
      <c r="F7562" s="2">
        <v>388.0</v>
      </c>
      <c r="G7562" s="2" t="s">
        <v>60</v>
      </c>
      <c r="H7562" s="2" t="s">
        <v>52</v>
      </c>
      <c r="I7562" s="2" t="s">
        <v>25</v>
      </c>
      <c r="J7562" s="2" t="str">
        <f t="array" ref="J7562">XLOOKUP('Transaction Data'!$G7562,Product_Code,Biscuit_Brand)</f>
        <v>Peanut Butter Bites</v>
      </c>
      <c r="K7562" s="2">
        <f t="array" ref="K7562">XLOOKUP('Transaction Data'!$G7562,Product_Code,Cost)</f>
        <v>5</v>
      </c>
      <c r="L7562" s="2">
        <f t="array" ref="L7562">XLOOKUP('Transaction Data'!$G7562,Product_Code,Unit_Price)</f>
        <v>7</v>
      </c>
      <c r="M7562" s="3">
        <f>'Transaction Data'!$F7562*'Transaction Data'!$K7562</f>
        <v>1940</v>
      </c>
      <c r="N7562" s="3">
        <f>'Transaction Data'!$F7562*'Transaction Data'!$L7562</f>
        <v>2716</v>
      </c>
      <c r="O7562" s="3">
        <f>'Transaction Data'!$N7562-'Transaction Data'!$M7562</f>
        <v>776</v>
      </c>
      <c r="P7562" s="2">
        <f>DATEDIF('Transaction Data'!$D7562,'Transaction Data'!$A7562,"y")</f>
        <v>18</v>
      </c>
      <c r="Q7562" s="2" t="str">
        <f>FLOOR('Transaction Data'!$P7562,15)&amp;"-"&amp;FLOOR('Transaction Data'!$P7562,15)+14</f>
        <v>15-29</v>
      </c>
      <c r="R7562" s="2" t="str">
        <f>IF('Transaction Data'!$L7562&lt;=10,"Less Expensive","Expensive")</f>
        <v>Less Expensive</v>
      </c>
      <c r="S7562" s="4">
        <f>WEEKDAY('Transaction Data'!$A7562)</f>
        <v>2</v>
      </c>
      <c r="T7562" s="2" t="str">
        <f>IF(WEEKDAY('Transaction Data'!$A7562,2)&lt;6,"Weekday","Weekend")</f>
        <v>Weekday</v>
      </c>
    </row>
    <row r="7563" ht="15.75" customHeight="1">
      <c r="A7563" s="1">
        <v>45405.0</v>
      </c>
      <c r="B7563" s="2" t="s">
        <v>6955</v>
      </c>
      <c r="C7563" s="2" t="s">
        <v>21</v>
      </c>
      <c r="D7563" s="1">
        <v>19647.0</v>
      </c>
      <c r="E7563" s="2" t="s">
        <v>27</v>
      </c>
      <c r="F7563" s="2">
        <v>470.0</v>
      </c>
      <c r="G7563" s="2" t="s">
        <v>48</v>
      </c>
      <c r="H7563" s="2" t="s">
        <v>49</v>
      </c>
      <c r="I7563" s="2" t="s">
        <v>25</v>
      </c>
      <c r="J7563" s="2" t="str">
        <f t="array" ref="J7563">XLOOKUP('Transaction Data'!$G7563,Product_Code,Biscuit_Brand)</f>
        <v>Lemon Crisps</v>
      </c>
      <c r="K7563" s="2">
        <f t="array" ref="K7563">XLOOKUP('Transaction Data'!$G7563,Product_Code,Cost)</f>
        <v>7</v>
      </c>
      <c r="L7563" s="2">
        <f t="array" ref="L7563">XLOOKUP('Transaction Data'!$G7563,Product_Code,Unit_Price)</f>
        <v>9</v>
      </c>
      <c r="M7563" s="3">
        <f>'Transaction Data'!$F7563*'Transaction Data'!$K7563</f>
        <v>3290</v>
      </c>
      <c r="N7563" s="3">
        <f>'Transaction Data'!$F7563*'Transaction Data'!$L7563</f>
        <v>4230</v>
      </c>
      <c r="O7563" s="3">
        <f>'Transaction Data'!$N7563-'Transaction Data'!$M7563</f>
        <v>940</v>
      </c>
      <c r="P7563" s="2">
        <f>DATEDIF('Transaction Data'!$D7563,'Transaction Data'!$A7563,"y")</f>
        <v>70</v>
      </c>
      <c r="Q7563" s="2" t="str">
        <f>FLOOR('Transaction Data'!$P7563,15)&amp;"-"&amp;FLOOR('Transaction Data'!$P7563,15)+14</f>
        <v>60-74</v>
      </c>
      <c r="R7563" s="2" t="str">
        <f>IF('Transaction Data'!$L7563&lt;=10,"Less Expensive","Expensive")</f>
        <v>Less Expensive</v>
      </c>
      <c r="S7563" s="4">
        <f>WEEKDAY('Transaction Data'!$A7563)</f>
        <v>3</v>
      </c>
      <c r="T7563" s="2" t="str">
        <f>IF(WEEKDAY('Transaction Data'!$A7563,2)&lt;6,"Weekday","Weekend")</f>
        <v>Weekday</v>
      </c>
    </row>
    <row r="7564" ht="15.75" customHeight="1">
      <c r="A7564" s="1">
        <v>45308.0</v>
      </c>
      <c r="B7564" s="2" t="s">
        <v>31</v>
      </c>
      <c r="C7564" s="2" t="s">
        <v>78</v>
      </c>
      <c r="D7564" s="1">
        <v>28367.0</v>
      </c>
      <c r="E7564" s="2" t="s">
        <v>63</v>
      </c>
      <c r="F7564" s="2">
        <v>387.0</v>
      </c>
      <c r="G7564" s="2" t="s">
        <v>61</v>
      </c>
      <c r="H7564" s="2" t="s">
        <v>52</v>
      </c>
      <c r="I7564" s="2" t="s">
        <v>25</v>
      </c>
      <c r="J7564" s="2" t="str">
        <f t="array" ref="J7564">XLOOKUP('Transaction Data'!$G7564,Product_Code,Biscuit_Brand)</f>
        <v>Choco Delight</v>
      </c>
      <c r="K7564" s="2">
        <f t="array" ref="K7564">XLOOKUP('Transaction Data'!$G7564,Product_Code,Cost)</f>
        <v>3</v>
      </c>
      <c r="L7564" s="2">
        <f t="array" ref="L7564">XLOOKUP('Transaction Data'!$G7564,Product_Code,Unit_Price)</f>
        <v>5</v>
      </c>
      <c r="M7564" s="3">
        <f>'Transaction Data'!$F7564*'Transaction Data'!$K7564</f>
        <v>1161</v>
      </c>
      <c r="N7564" s="3">
        <f>'Transaction Data'!$F7564*'Transaction Data'!$L7564</f>
        <v>1935</v>
      </c>
      <c r="O7564" s="3">
        <f>'Transaction Data'!$N7564-'Transaction Data'!$M7564</f>
        <v>774</v>
      </c>
      <c r="P7564" s="2">
        <f>DATEDIF('Transaction Data'!$D7564,'Transaction Data'!$A7564,"y")</f>
        <v>46</v>
      </c>
      <c r="Q7564" s="2" t="str">
        <f>FLOOR('Transaction Data'!$P7564,15)&amp;"-"&amp;FLOOR('Transaction Data'!$P7564,15)+14</f>
        <v>45-59</v>
      </c>
      <c r="R7564" s="2" t="str">
        <f>IF('Transaction Data'!$L7564&lt;=10,"Less Expensive","Expensive")</f>
        <v>Less Expensive</v>
      </c>
      <c r="S7564" s="4">
        <f>WEEKDAY('Transaction Data'!$A7564)</f>
        <v>4</v>
      </c>
      <c r="T7564" s="2" t="str">
        <f>IF(WEEKDAY('Transaction Data'!$A7564,2)&lt;6,"Weekday","Weekend")</f>
        <v>Weekday</v>
      </c>
    </row>
    <row r="7565" ht="15.75" customHeight="1">
      <c r="A7565" s="1">
        <v>45486.0</v>
      </c>
      <c r="B7565" s="2" t="s">
        <v>6956</v>
      </c>
      <c r="C7565" s="2" t="s">
        <v>69</v>
      </c>
      <c r="D7565" s="1">
        <v>31902.0</v>
      </c>
      <c r="E7565" s="2" t="s">
        <v>37</v>
      </c>
      <c r="F7565" s="2">
        <v>265.0</v>
      </c>
      <c r="G7565" s="2" t="s">
        <v>57</v>
      </c>
      <c r="H7565" s="2" t="s">
        <v>34</v>
      </c>
      <c r="I7565" s="2" t="s">
        <v>25</v>
      </c>
      <c r="J7565" s="2" t="str">
        <f t="array" ref="J7565">XLOOKUP('Transaction Data'!$G7565,Product_Code,Biscuit_Brand)</f>
        <v>Oatmeal Cookies</v>
      </c>
      <c r="K7565" s="2">
        <f t="array" ref="K7565">XLOOKUP('Transaction Data'!$G7565,Product_Code,Cost)</f>
        <v>19</v>
      </c>
      <c r="L7565" s="2">
        <f t="array" ref="L7565">XLOOKUP('Transaction Data'!$G7565,Product_Code,Unit_Price)</f>
        <v>23</v>
      </c>
      <c r="M7565" s="3">
        <f>'Transaction Data'!$F7565*'Transaction Data'!$K7565</f>
        <v>5035</v>
      </c>
      <c r="N7565" s="3">
        <f>'Transaction Data'!$F7565*'Transaction Data'!$L7565</f>
        <v>6095</v>
      </c>
      <c r="O7565" s="3">
        <f>'Transaction Data'!$N7565-'Transaction Data'!$M7565</f>
        <v>1060</v>
      </c>
      <c r="P7565" s="2">
        <f>DATEDIF('Transaction Data'!$D7565,'Transaction Data'!$A7565,"y")</f>
        <v>37</v>
      </c>
      <c r="Q7565" s="2" t="str">
        <f>FLOOR('Transaction Data'!$P7565,15)&amp;"-"&amp;FLOOR('Transaction Data'!$P7565,15)+14</f>
        <v>30-44</v>
      </c>
      <c r="R7565" s="2" t="str">
        <f>IF('Transaction Data'!$L7565&lt;=10,"Less Expensive","Expensive")</f>
        <v>Expensive</v>
      </c>
      <c r="S7565" s="4">
        <f>WEEKDAY('Transaction Data'!$A7565)</f>
        <v>7</v>
      </c>
      <c r="T7565" s="2" t="str">
        <f>IF(WEEKDAY('Transaction Data'!$A7565,2)&lt;6,"Weekday","Weekend")</f>
        <v>Weekend</v>
      </c>
    </row>
    <row r="7566" ht="15.75" customHeight="1">
      <c r="A7566" s="1">
        <v>45430.0</v>
      </c>
      <c r="B7566" s="2" t="s">
        <v>6957</v>
      </c>
      <c r="C7566" s="2" t="s">
        <v>65</v>
      </c>
      <c r="D7566" s="1">
        <v>19285.0</v>
      </c>
      <c r="E7566" s="2" t="s">
        <v>63</v>
      </c>
      <c r="F7566" s="2">
        <v>99.0</v>
      </c>
      <c r="G7566" s="2" t="s">
        <v>57</v>
      </c>
      <c r="H7566" s="2" t="s">
        <v>34</v>
      </c>
      <c r="I7566" s="2" t="s">
        <v>25</v>
      </c>
      <c r="J7566" s="2" t="str">
        <f t="array" ref="J7566">XLOOKUP('Transaction Data'!$G7566,Product_Code,Biscuit_Brand)</f>
        <v>Oatmeal Cookies</v>
      </c>
      <c r="K7566" s="2">
        <f t="array" ref="K7566">XLOOKUP('Transaction Data'!$G7566,Product_Code,Cost)</f>
        <v>19</v>
      </c>
      <c r="L7566" s="2">
        <f t="array" ref="L7566">XLOOKUP('Transaction Data'!$G7566,Product_Code,Unit_Price)</f>
        <v>23</v>
      </c>
      <c r="M7566" s="3">
        <f>'Transaction Data'!$F7566*'Transaction Data'!$K7566</f>
        <v>1881</v>
      </c>
      <c r="N7566" s="3">
        <f>'Transaction Data'!$F7566*'Transaction Data'!$L7566</f>
        <v>2277</v>
      </c>
      <c r="O7566" s="3">
        <f>'Transaction Data'!$N7566-'Transaction Data'!$M7566</f>
        <v>396</v>
      </c>
      <c r="P7566" s="2">
        <f>DATEDIF('Transaction Data'!$D7566,'Transaction Data'!$A7566,"y")</f>
        <v>71</v>
      </c>
      <c r="Q7566" s="2" t="str">
        <f>FLOOR('Transaction Data'!$P7566,15)&amp;"-"&amp;FLOOR('Transaction Data'!$P7566,15)+14</f>
        <v>60-74</v>
      </c>
      <c r="R7566" s="2" t="str">
        <f>IF('Transaction Data'!$L7566&lt;=10,"Less Expensive","Expensive")</f>
        <v>Expensive</v>
      </c>
      <c r="S7566" s="4">
        <f>WEEKDAY('Transaction Data'!$A7566)</f>
        <v>7</v>
      </c>
      <c r="T7566" s="2" t="str">
        <f>IF(WEEKDAY('Transaction Data'!$A7566,2)&lt;6,"Weekday","Weekend")</f>
        <v>Weekend</v>
      </c>
    </row>
    <row r="7567" ht="15.75" customHeight="1">
      <c r="A7567" s="1">
        <v>45387.0</v>
      </c>
      <c r="B7567" s="2" t="s">
        <v>6958</v>
      </c>
      <c r="C7567" s="2" t="s">
        <v>65</v>
      </c>
      <c r="D7567" s="1">
        <v>16359.0</v>
      </c>
      <c r="E7567" s="2" t="s">
        <v>37</v>
      </c>
      <c r="F7567" s="2">
        <v>395.0</v>
      </c>
      <c r="G7567" s="2" t="s">
        <v>48</v>
      </c>
      <c r="H7567" s="2" t="s">
        <v>39</v>
      </c>
      <c r="I7567" s="2" t="s">
        <v>25</v>
      </c>
      <c r="J7567" s="2" t="str">
        <f t="array" ref="J7567">XLOOKUP('Transaction Data'!$G7567,Product_Code,Biscuit_Brand)</f>
        <v>Lemon Crisps</v>
      </c>
      <c r="K7567" s="2">
        <f t="array" ref="K7567">XLOOKUP('Transaction Data'!$G7567,Product_Code,Cost)</f>
        <v>7</v>
      </c>
      <c r="L7567" s="2">
        <f t="array" ref="L7567">XLOOKUP('Transaction Data'!$G7567,Product_Code,Unit_Price)</f>
        <v>9</v>
      </c>
      <c r="M7567" s="3">
        <f>'Transaction Data'!$F7567*'Transaction Data'!$K7567</f>
        <v>2765</v>
      </c>
      <c r="N7567" s="3">
        <f>'Transaction Data'!$F7567*'Transaction Data'!$L7567</f>
        <v>3555</v>
      </c>
      <c r="O7567" s="3">
        <f>'Transaction Data'!$N7567-'Transaction Data'!$M7567</f>
        <v>790</v>
      </c>
      <c r="P7567" s="2">
        <f>DATEDIF('Transaction Data'!$D7567,'Transaction Data'!$A7567,"y")</f>
        <v>79</v>
      </c>
      <c r="Q7567" s="2" t="str">
        <f>FLOOR('Transaction Data'!$P7567,15)&amp;"-"&amp;FLOOR('Transaction Data'!$P7567,15)+14</f>
        <v>75-89</v>
      </c>
      <c r="R7567" s="2" t="str">
        <f>IF('Transaction Data'!$L7567&lt;=10,"Less Expensive","Expensive")</f>
        <v>Less Expensive</v>
      </c>
      <c r="S7567" s="4">
        <f>WEEKDAY('Transaction Data'!$A7567)</f>
        <v>6</v>
      </c>
      <c r="T7567" s="2" t="str">
        <f>IF(WEEKDAY('Transaction Data'!$A7567,2)&lt;6,"Weekday","Weekend")</f>
        <v>Weekday</v>
      </c>
    </row>
    <row r="7568" ht="15.75" customHeight="1">
      <c r="A7568" s="1">
        <v>45398.0</v>
      </c>
      <c r="B7568" s="2" t="s">
        <v>6959</v>
      </c>
      <c r="C7568" s="2" t="s">
        <v>69</v>
      </c>
      <c r="D7568" s="1">
        <v>37189.0</v>
      </c>
      <c r="E7568" s="2" t="s">
        <v>63</v>
      </c>
      <c r="F7568" s="2">
        <v>16.0</v>
      </c>
      <c r="G7568" s="2" t="s">
        <v>61</v>
      </c>
      <c r="H7568" s="2" t="s">
        <v>42</v>
      </c>
      <c r="I7568" s="2" t="s">
        <v>25</v>
      </c>
      <c r="J7568" s="2" t="str">
        <f t="array" ref="J7568">XLOOKUP('Transaction Data'!$G7568,Product_Code,Biscuit_Brand)</f>
        <v>Choco Delight</v>
      </c>
      <c r="K7568" s="2">
        <f t="array" ref="K7568">XLOOKUP('Transaction Data'!$G7568,Product_Code,Cost)</f>
        <v>3</v>
      </c>
      <c r="L7568" s="2">
        <f t="array" ref="L7568">XLOOKUP('Transaction Data'!$G7568,Product_Code,Unit_Price)</f>
        <v>5</v>
      </c>
      <c r="M7568" s="3">
        <f>'Transaction Data'!$F7568*'Transaction Data'!$K7568</f>
        <v>48</v>
      </c>
      <c r="N7568" s="3">
        <f>'Transaction Data'!$F7568*'Transaction Data'!$L7568</f>
        <v>80</v>
      </c>
      <c r="O7568" s="3">
        <f>'Transaction Data'!$N7568-'Transaction Data'!$M7568</f>
        <v>32</v>
      </c>
      <c r="P7568" s="2">
        <f>DATEDIF('Transaction Data'!$D7568,'Transaction Data'!$A7568,"y")</f>
        <v>22</v>
      </c>
      <c r="Q7568" s="2" t="str">
        <f>FLOOR('Transaction Data'!$P7568,15)&amp;"-"&amp;FLOOR('Transaction Data'!$P7568,15)+14</f>
        <v>15-29</v>
      </c>
      <c r="R7568" s="2" t="str">
        <f>IF('Transaction Data'!$L7568&lt;=10,"Less Expensive","Expensive")</f>
        <v>Less Expensive</v>
      </c>
      <c r="S7568" s="4">
        <f>WEEKDAY('Transaction Data'!$A7568)</f>
        <v>3</v>
      </c>
      <c r="T7568" s="2" t="str">
        <f>IF(WEEKDAY('Transaction Data'!$A7568,2)&lt;6,"Weekday","Weekend")</f>
        <v>Weekday</v>
      </c>
    </row>
    <row r="7569" ht="15.75" customHeight="1">
      <c r="A7569" s="1">
        <v>45470.0</v>
      </c>
      <c r="B7569" s="2" t="s">
        <v>6960</v>
      </c>
      <c r="C7569" s="2" t="s">
        <v>32</v>
      </c>
      <c r="D7569" s="1">
        <v>36317.0</v>
      </c>
      <c r="E7569" s="2" t="s">
        <v>63</v>
      </c>
      <c r="F7569" s="2">
        <v>28.0</v>
      </c>
      <c r="G7569" s="2" t="s">
        <v>28</v>
      </c>
      <c r="H7569" s="2" t="s">
        <v>45</v>
      </c>
      <c r="I7569" s="2" t="s">
        <v>25</v>
      </c>
      <c r="J7569" s="2" t="str">
        <f t="array" ref="J7569">XLOOKUP('Transaction Data'!$G7569,Product_Code,Biscuit_Brand)</f>
        <v>Shortbread</v>
      </c>
      <c r="K7569" s="2">
        <f t="array" ref="K7569">XLOOKUP('Transaction Data'!$G7569,Product_Code,Cost)</f>
        <v>10</v>
      </c>
      <c r="L7569" s="2">
        <f t="array" ref="L7569">XLOOKUP('Transaction Data'!$G7569,Product_Code,Unit_Price)</f>
        <v>45</v>
      </c>
      <c r="M7569" s="3">
        <f>'Transaction Data'!$F7569*'Transaction Data'!$K7569</f>
        <v>280</v>
      </c>
      <c r="N7569" s="3">
        <f>'Transaction Data'!$F7569*'Transaction Data'!$L7569</f>
        <v>1260</v>
      </c>
      <c r="O7569" s="3">
        <f>'Transaction Data'!$N7569-'Transaction Data'!$M7569</f>
        <v>980</v>
      </c>
      <c r="P7569" s="2">
        <f>DATEDIF('Transaction Data'!$D7569,'Transaction Data'!$A7569,"y")</f>
        <v>25</v>
      </c>
      <c r="Q7569" s="2" t="str">
        <f>FLOOR('Transaction Data'!$P7569,15)&amp;"-"&amp;FLOOR('Transaction Data'!$P7569,15)+14</f>
        <v>15-29</v>
      </c>
      <c r="R7569" s="2" t="str">
        <f>IF('Transaction Data'!$L7569&lt;=10,"Less Expensive","Expensive")</f>
        <v>Expensive</v>
      </c>
      <c r="S7569" s="4">
        <f>WEEKDAY('Transaction Data'!$A7569)</f>
        <v>5</v>
      </c>
      <c r="T7569" s="2" t="str">
        <f>IF(WEEKDAY('Transaction Data'!$A7569,2)&lt;6,"Weekday","Weekend")</f>
        <v>Weekday</v>
      </c>
    </row>
    <row r="7570" ht="15.75" customHeight="1">
      <c r="A7570" s="1">
        <v>45333.0</v>
      </c>
      <c r="B7570" s="2" t="s">
        <v>6961</v>
      </c>
      <c r="C7570" s="2" t="s">
        <v>21</v>
      </c>
      <c r="D7570" s="1">
        <v>31123.0</v>
      </c>
      <c r="E7570" s="2" t="s">
        <v>37</v>
      </c>
      <c r="F7570" s="2">
        <v>291.0</v>
      </c>
      <c r="G7570" s="2" t="s">
        <v>38</v>
      </c>
      <c r="H7570" s="2" t="s">
        <v>49</v>
      </c>
      <c r="I7570" s="2" t="s">
        <v>25</v>
      </c>
      <c r="J7570" s="2" t="str">
        <f t="array" ref="J7570">XLOOKUP('Transaction Data'!$G7570,Product_Code,Biscuit_Brand)</f>
        <v>Ginger Snaps</v>
      </c>
      <c r="K7570" s="2">
        <f t="array" ref="K7570">XLOOKUP('Transaction Data'!$G7570,Product_Code,Cost)</f>
        <v>14</v>
      </c>
      <c r="L7570" s="2">
        <f t="array" ref="L7570">XLOOKUP('Transaction Data'!$G7570,Product_Code,Unit_Price)</f>
        <v>28</v>
      </c>
      <c r="M7570" s="3">
        <f>'Transaction Data'!$F7570*'Transaction Data'!$K7570</f>
        <v>4074</v>
      </c>
      <c r="N7570" s="3">
        <f>'Transaction Data'!$F7570*'Transaction Data'!$L7570</f>
        <v>8148</v>
      </c>
      <c r="O7570" s="3">
        <f>'Transaction Data'!$N7570-'Transaction Data'!$M7570</f>
        <v>4074</v>
      </c>
      <c r="P7570" s="2">
        <f>DATEDIF('Transaction Data'!$D7570,'Transaction Data'!$A7570,"y")</f>
        <v>38</v>
      </c>
      <c r="Q7570" s="2" t="str">
        <f>FLOOR('Transaction Data'!$P7570,15)&amp;"-"&amp;FLOOR('Transaction Data'!$P7570,15)+14</f>
        <v>30-44</v>
      </c>
      <c r="R7570" s="2" t="str">
        <f>IF('Transaction Data'!$L7570&lt;=10,"Less Expensive","Expensive")</f>
        <v>Expensive</v>
      </c>
      <c r="S7570" s="4">
        <f>WEEKDAY('Transaction Data'!$A7570)</f>
        <v>1</v>
      </c>
      <c r="T7570" s="2" t="str">
        <f>IF(WEEKDAY('Transaction Data'!$A7570,2)&lt;6,"Weekday","Weekend")</f>
        <v>Weekend</v>
      </c>
    </row>
    <row r="7571" ht="15.75" customHeight="1">
      <c r="A7571" s="1">
        <v>45327.0</v>
      </c>
      <c r="B7571" s="2" t="s">
        <v>6962</v>
      </c>
      <c r="C7571" s="2" t="s">
        <v>47</v>
      </c>
      <c r="D7571" s="1">
        <v>35934.0</v>
      </c>
      <c r="E7571" s="2" t="s">
        <v>22</v>
      </c>
      <c r="F7571" s="2">
        <v>353.0</v>
      </c>
      <c r="G7571" s="2" t="s">
        <v>44</v>
      </c>
      <c r="H7571" s="2" t="s">
        <v>52</v>
      </c>
      <c r="I7571" s="2" t="s">
        <v>25</v>
      </c>
      <c r="J7571" s="2" t="str">
        <f t="array" ref="J7571">XLOOKUP('Transaction Data'!$G7571,Product_Code,Biscuit_Brand)</f>
        <v>Butter Crunch</v>
      </c>
      <c r="K7571" s="2">
        <f t="array" ref="K7571">XLOOKUP('Transaction Data'!$G7571,Product_Code,Cost)</f>
        <v>10</v>
      </c>
      <c r="L7571" s="2">
        <f t="array" ref="L7571">XLOOKUP('Transaction Data'!$G7571,Product_Code,Unit_Price)</f>
        <v>11</v>
      </c>
      <c r="M7571" s="3">
        <f>'Transaction Data'!$F7571*'Transaction Data'!$K7571</f>
        <v>3530</v>
      </c>
      <c r="N7571" s="3">
        <f>'Transaction Data'!$F7571*'Transaction Data'!$L7571</f>
        <v>3883</v>
      </c>
      <c r="O7571" s="3">
        <f>'Transaction Data'!$N7571-'Transaction Data'!$M7571</f>
        <v>353</v>
      </c>
      <c r="P7571" s="2">
        <f>DATEDIF('Transaction Data'!$D7571,'Transaction Data'!$A7571,"y")</f>
        <v>25</v>
      </c>
      <c r="Q7571" s="2" t="str">
        <f>FLOOR('Transaction Data'!$P7571,15)&amp;"-"&amp;FLOOR('Transaction Data'!$P7571,15)+14</f>
        <v>15-29</v>
      </c>
      <c r="R7571" s="2" t="str">
        <f>IF('Transaction Data'!$L7571&lt;=10,"Less Expensive","Expensive")</f>
        <v>Expensive</v>
      </c>
      <c r="S7571" s="4">
        <f>WEEKDAY('Transaction Data'!$A7571)</f>
        <v>2</v>
      </c>
      <c r="T7571" s="2" t="str">
        <f>IF(WEEKDAY('Transaction Data'!$A7571,2)&lt;6,"Weekday","Weekend")</f>
        <v>Weekday</v>
      </c>
    </row>
    <row r="7572" ht="15.75" customHeight="1">
      <c r="A7572" s="1">
        <v>45336.0</v>
      </c>
      <c r="B7572" s="2" t="s">
        <v>6963</v>
      </c>
      <c r="C7572" s="2" t="s">
        <v>51</v>
      </c>
      <c r="D7572" s="1">
        <v>26081.0</v>
      </c>
      <c r="E7572" s="2" t="s">
        <v>27</v>
      </c>
      <c r="F7572" s="2">
        <v>285.0</v>
      </c>
      <c r="G7572" s="2" t="s">
        <v>44</v>
      </c>
      <c r="H7572" s="2" t="s">
        <v>49</v>
      </c>
      <c r="I7572" s="2" t="s">
        <v>25</v>
      </c>
      <c r="J7572" s="2" t="str">
        <f t="array" ref="J7572">XLOOKUP('Transaction Data'!$G7572,Product_Code,Biscuit_Brand)</f>
        <v>Butter Crunch</v>
      </c>
      <c r="K7572" s="2">
        <f t="array" ref="K7572">XLOOKUP('Transaction Data'!$G7572,Product_Code,Cost)</f>
        <v>10</v>
      </c>
      <c r="L7572" s="2">
        <f t="array" ref="L7572">XLOOKUP('Transaction Data'!$G7572,Product_Code,Unit_Price)</f>
        <v>11</v>
      </c>
      <c r="M7572" s="3">
        <f>'Transaction Data'!$F7572*'Transaction Data'!$K7572</f>
        <v>2850</v>
      </c>
      <c r="N7572" s="3">
        <f>'Transaction Data'!$F7572*'Transaction Data'!$L7572</f>
        <v>3135</v>
      </c>
      <c r="O7572" s="3">
        <f>'Transaction Data'!$N7572-'Transaction Data'!$M7572</f>
        <v>285</v>
      </c>
      <c r="P7572" s="2">
        <f>DATEDIF('Transaction Data'!$D7572,'Transaction Data'!$A7572,"y")</f>
        <v>52</v>
      </c>
      <c r="Q7572" s="2" t="str">
        <f>FLOOR('Transaction Data'!$P7572,15)&amp;"-"&amp;FLOOR('Transaction Data'!$P7572,15)+14</f>
        <v>45-59</v>
      </c>
      <c r="R7572" s="2" t="str">
        <f>IF('Transaction Data'!$L7572&lt;=10,"Less Expensive","Expensive")</f>
        <v>Expensive</v>
      </c>
      <c r="S7572" s="4">
        <f>WEEKDAY('Transaction Data'!$A7572)</f>
        <v>4</v>
      </c>
      <c r="T7572" s="2" t="str">
        <f>IF(WEEKDAY('Transaction Data'!$A7572,2)&lt;6,"Weekday","Weekend")</f>
        <v>Weekday</v>
      </c>
    </row>
    <row r="7573" ht="15.75" customHeight="1">
      <c r="A7573" s="1">
        <v>45489.0</v>
      </c>
      <c r="B7573" s="2" t="s">
        <v>6964</v>
      </c>
      <c r="C7573" s="2" t="s">
        <v>78</v>
      </c>
      <c r="D7573" s="1">
        <v>29683.0</v>
      </c>
      <c r="E7573" s="2" t="s">
        <v>27</v>
      </c>
      <c r="F7573" s="2">
        <v>279.0</v>
      </c>
      <c r="G7573" s="2" t="s">
        <v>60</v>
      </c>
      <c r="H7573" s="2" t="s">
        <v>52</v>
      </c>
      <c r="I7573" s="2" t="s">
        <v>25</v>
      </c>
      <c r="J7573" s="2" t="str">
        <f t="array" ref="J7573">XLOOKUP('Transaction Data'!$G7573,Product_Code,Biscuit_Brand)</f>
        <v>Peanut Butter Bites</v>
      </c>
      <c r="K7573" s="2">
        <f t="array" ref="K7573">XLOOKUP('Transaction Data'!$G7573,Product_Code,Cost)</f>
        <v>5</v>
      </c>
      <c r="L7573" s="2">
        <f t="array" ref="L7573">XLOOKUP('Transaction Data'!$G7573,Product_Code,Unit_Price)</f>
        <v>7</v>
      </c>
      <c r="M7573" s="3">
        <f>'Transaction Data'!$F7573*'Transaction Data'!$K7573</f>
        <v>1395</v>
      </c>
      <c r="N7573" s="3">
        <f>'Transaction Data'!$F7573*'Transaction Data'!$L7573</f>
        <v>1953</v>
      </c>
      <c r="O7573" s="3">
        <f>'Transaction Data'!$N7573-'Transaction Data'!$M7573</f>
        <v>558</v>
      </c>
      <c r="P7573" s="2">
        <f>DATEDIF('Transaction Data'!$D7573,'Transaction Data'!$A7573,"y")</f>
        <v>43</v>
      </c>
      <c r="Q7573" s="2" t="str">
        <f>FLOOR('Transaction Data'!$P7573,15)&amp;"-"&amp;FLOOR('Transaction Data'!$P7573,15)+14</f>
        <v>30-44</v>
      </c>
      <c r="R7573" s="2" t="str">
        <f>IF('Transaction Data'!$L7573&lt;=10,"Less Expensive","Expensive")</f>
        <v>Less Expensive</v>
      </c>
      <c r="S7573" s="4">
        <f>WEEKDAY('Transaction Data'!$A7573)</f>
        <v>3</v>
      </c>
      <c r="T7573" s="2" t="str">
        <f>IF(WEEKDAY('Transaction Data'!$A7573,2)&lt;6,"Weekday","Weekend")</f>
        <v>Weekday</v>
      </c>
    </row>
    <row r="7574" ht="15.75" customHeight="1">
      <c r="A7574" s="1">
        <v>45385.0</v>
      </c>
      <c r="B7574" s="2" t="s">
        <v>1476</v>
      </c>
      <c r="C7574" s="2" t="s">
        <v>51</v>
      </c>
      <c r="D7574" s="1">
        <v>34312.0</v>
      </c>
      <c r="E7574" s="2" t="s">
        <v>27</v>
      </c>
      <c r="F7574" s="2">
        <v>95.0</v>
      </c>
      <c r="G7574" s="2" t="s">
        <v>48</v>
      </c>
      <c r="H7574" s="2" t="s">
        <v>52</v>
      </c>
      <c r="I7574" s="2" t="s">
        <v>25</v>
      </c>
      <c r="J7574" s="2" t="str">
        <f t="array" ref="J7574">XLOOKUP('Transaction Data'!$G7574,Product_Code,Biscuit_Brand)</f>
        <v>Lemon Crisps</v>
      </c>
      <c r="K7574" s="2">
        <f t="array" ref="K7574">XLOOKUP('Transaction Data'!$G7574,Product_Code,Cost)</f>
        <v>7</v>
      </c>
      <c r="L7574" s="2">
        <f t="array" ref="L7574">XLOOKUP('Transaction Data'!$G7574,Product_Code,Unit_Price)</f>
        <v>9</v>
      </c>
      <c r="M7574" s="3">
        <f>'Transaction Data'!$F7574*'Transaction Data'!$K7574</f>
        <v>665</v>
      </c>
      <c r="N7574" s="3">
        <f>'Transaction Data'!$F7574*'Transaction Data'!$L7574</f>
        <v>855</v>
      </c>
      <c r="O7574" s="3">
        <f>'Transaction Data'!$N7574-'Transaction Data'!$M7574</f>
        <v>190</v>
      </c>
      <c r="P7574" s="2">
        <f>DATEDIF('Transaction Data'!$D7574,'Transaction Data'!$A7574,"y")</f>
        <v>30</v>
      </c>
      <c r="Q7574" s="2" t="str">
        <f>FLOOR('Transaction Data'!$P7574,15)&amp;"-"&amp;FLOOR('Transaction Data'!$P7574,15)+14</f>
        <v>30-44</v>
      </c>
      <c r="R7574" s="2" t="str">
        <f>IF('Transaction Data'!$L7574&lt;=10,"Less Expensive","Expensive")</f>
        <v>Less Expensive</v>
      </c>
      <c r="S7574" s="4">
        <f>WEEKDAY('Transaction Data'!$A7574)</f>
        <v>4</v>
      </c>
      <c r="T7574" s="2" t="str">
        <f>IF(WEEKDAY('Transaction Data'!$A7574,2)&lt;6,"Weekday","Weekend")</f>
        <v>Weekday</v>
      </c>
    </row>
    <row r="7575" ht="15.75" customHeight="1">
      <c r="A7575" s="1">
        <v>45317.0</v>
      </c>
      <c r="B7575" s="2" t="s">
        <v>6965</v>
      </c>
      <c r="C7575" s="2" t="s">
        <v>21</v>
      </c>
      <c r="D7575" s="1">
        <v>18762.0</v>
      </c>
      <c r="E7575" s="2" t="s">
        <v>22</v>
      </c>
      <c r="F7575" s="2">
        <v>291.0</v>
      </c>
      <c r="G7575" s="2" t="s">
        <v>61</v>
      </c>
      <c r="H7575" s="2" t="s">
        <v>45</v>
      </c>
      <c r="I7575" s="2" t="s">
        <v>25</v>
      </c>
      <c r="J7575" s="2" t="str">
        <f t="array" ref="J7575">XLOOKUP('Transaction Data'!$G7575,Product_Code,Biscuit_Brand)</f>
        <v>Choco Delight</v>
      </c>
      <c r="K7575" s="2">
        <f t="array" ref="K7575">XLOOKUP('Transaction Data'!$G7575,Product_Code,Cost)</f>
        <v>3</v>
      </c>
      <c r="L7575" s="2">
        <f t="array" ref="L7575">XLOOKUP('Transaction Data'!$G7575,Product_Code,Unit_Price)</f>
        <v>5</v>
      </c>
      <c r="M7575" s="3">
        <f>'Transaction Data'!$F7575*'Transaction Data'!$K7575</f>
        <v>873</v>
      </c>
      <c r="N7575" s="3">
        <f>'Transaction Data'!$F7575*'Transaction Data'!$L7575</f>
        <v>1455</v>
      </c>
      <c r="O7575" s="3">
        <f>'Transaction Data'!$N7575-'Transaction Data'!$M7575</f>
        <v>582</v>
      </c>
      <c r="P7575" s="2">
        <f>DATEDIF('Transaction Data'!$D7575,'Transaction Data'!$A7575,"y")</f>
        <v>72</v>
      </c>
      <c r="Q7575" s="2" t="str">
        <f>FLOOR('Transaction Data'!$P7575,15)&amp;"-"&amp;FLOOR('Transaction Data'!$P7575,15)+14</f>
        <v>60-74</v>
      </c>
      <c r="R7575" s="2" t="str">
        <f>IF('Transaction Data'!$L7575&lt;=10,"Less Expensive","Expensive")</f>
        <v>Less Expensive</v>
      </c>
      <c r="S7575" s="4">
        <f>WEEKDAY('Transaction Data'!$A7575)</f>
        <v>6</v>
      </c>
      <c r="T7575" s="2" t="str">
        <f>IF(WEEKDAY('Transaction Data'!$A7575,2)&lt;6,"Weekday","Weekend")</f>
        <v>Weekday</v>
      </c>
    </row>
    <row r="7576" ht="15.75" customHeight="1">
      <c r="A7576" s="1">
        <v>45470.0</v>
      </c>
      <c r="B7576" s="2" t="s">
        <v>6966</v>
      </c>
      <c r="C7576" s="2" t="s">
        <v>54</v>
      </c>
      <c r="D7576" s="1">
        <v>23383.0</v>
      </c>
      <c r="E7576" s="2" t="s">
        <v>63</v>
      </c>
      <c r="F7576" s="2">
        <v>405.0</v>
      </c>
      <c r="G7576" s="2" t="s">
        <v>28</v>
      </c>
      <c r="H7576" s="2" t="s">
        <v>49</v>
      </c>
      <c r="I7576" s="2" t="s">
        <v>25</v>
      </c>
      <c r="J7576" s="2" t="str">
        <f t="array" ref="J7576">XLOOKUP('Transaction Data'!$G7576,Product_Code,Biscuit_Brand)</f>
        <v>Shortbread</v>
      </c>
      <c r="K7576" s="2">
        <f t="array" ref="K7576">XLOOKUP('Transaction Data'!$G7576,Product_Code,Cost)</f>
        <v>10</v>
      </c>
      <c r="L7576" s="2">
        <f t="array" ref="L7576">XLOOKUP('Transaction Data'!$G7576,Product_Code,Unit_Price)</f>
        <v>45</v>
      </c>
      <c r="M7576" s="3">
        <f>'Transaction Data'!$F7576*'Transaction Data'!$K7576</f>
        <v>4050</v>
      </c>
      <c r="N7576" s="3">
        <f>'Transaction Data'!$F7576*'Transaction Data'!$L7576</f>
        <v>18225</v>
      </c>
      <c r="O7576" s="3">
        <f>'Transaction Data'!$N7576-'Transaction Data'!$M7576</f>
        <v>14175</v>
      </c>
      <c r="P7576" s="2">
        <f>DATEDIF('Transaction Data'!$D7576,'Transaction Data'!$A7576,"y")</f>
        <v>60</v>
      </c>
      <c r="Q7576" s="2" t="str">
        <f>FLOOR('Transaction Data'!$P7576,15)&amp;"-"&amp;FLOOR('Transaction Data'!$P7576,15)+14</f>
        <v>60-74</v>
      </c>
      <c r="R7576" s="2" t="str">
        <f>IF('Transaction Data'!$L7576&lt;=10,"Less Expensive","Expensive")</f>
        <v>Expensive</v>
      </c>
      <c r="S7576" s="4">
        <f>WEEKDAY('Transaction Data'!$A7576)</f>
        <v>5</v>
      </c>
      <c r="T7576" s="2" t="str">
        <f>IF(WEEKDAY('Transaction Data'!$A7576,2)&lt;6,"Weekday","Weekend")</f>
        <v>Weekday</v>
      </c>
    </row>
    <row r="7577" ht="15.75" customHeight="1">
      <c r="A7577" s="1">
        <v>45477.0</v>
      </c>
      <c r="B7577" s="2" t="s">
        <v>6967</v>
      </c>
      <c r="C7577" s="2" t="s">
        <v>65</v>
      </c>
      <c r="D7577" s="1">
        <v>24016.0</v>
      </c>
      <c r="E7577" s="2" t="s">
        <v>27</v>
      </c>
      <c r="F7577" s="2">
        <v>352.0</v>
      </c>
      <c r="G7577" s="2" t="s">
        <v>55</v>
      </c>
      <c r="H7577" s="2" t="s">
        <v>52</v>
      </c>
      <c r="I7577" s="2" t="s">
        <v>25</v>
      </c>
      <c r="J7577" s="2" t="str">
        <f t="array" ref="J7577">XLOOKUP('Transaction Data'!$G7577,Product_Code,Biscuit_Brand)</f>
        <v>Vanilla Wafers</v>
      </c>
      <c r="K7577" s="2">
        <f t="array" ref="K7577">XLOOKUP('Transaction Data'!$G7577,Product_Code,Cost)</f>
        <v>18</v>
      </c>
      <c r="L7577" s="2">
        <f t="array" ref="L7577">XLOOKUP('Transaction Data'!$G7577,Product_Code,Unit_Price)</f>
        <v>36</v>
      </c>
      <c r="M7577" s="3">
        <f>'Transaction Data'!$F7577*'Transaction Data'!$K7577</f>
        <v>6336</v>
      </c>
      <c r="N7577" s="3">
        <f>'Transaction Data'!$F7577*'Transaction Data'!$L7577</f>
        <v>12672</v>
      </c>
      <c r="O7577" s="3">
        <f>'Transaction Data'!$N7577-'Transaction Data'!$M7577</f>
        <v>6336</v>
      </c>
      <c r="P7577" s="2">
        <f>DATEDIF('Transaction Data'!$D7577,'Transaction Data'!$A7577,"y")</f>
        <v>58</v>
      </c>
      <c r="Q7577" s="2" t="str">
        <f>FLOOR('Transaction Data'!$P7577,15)&amp;"-"&amp;FLOOR('Transaction Data'!$P7577,15)+14</f>
        <v>45-59</v>
      </c>
      <c r="R7577" s="2" t="str">
        <f>IF('Transaction Data'!$L7577&lt;=10,"Less Expensive","Expensive")</f>
        <v>Expensive</v>
      </c>
      <c r="S7577" s="4">
        <f>WEEKDAY('Transaction Data'!$A7577)</f>
        <v>5</v>
      </c>
      <c r="T7577" s="2" t="str">
        <f>IF(WEEKDAY('Transaction Data'!$A7577,2)&lt;6,"Weekday","Weekend")</f>
        <v>Weekday</v>
      </c>
    </row>
    <row r="7578" ht="15.75" customHeight="1">
      <c r="A7578" s="1">
        <v>45306.0</v>
      </c>
      <c r="B7578" s="2" t="s">
        <v>6968</v>
      </c>
      <c r="C7578" s="2" t="s">
        <v>47</v>
      </c>
      <c r="D7578" s="1">
        <v>32838.0</v>
      </c>
      <c r="E7578" s="2" t="s">
        <v>37</v>
      </c>
      <c r="F7578" s="2">
        <v>276.0</v>
      </c>
      <c r="G7578" s="2" t="s">
        <v>60</v>
      </c>
      <c r="H7578" s="2" t="s">
        <v>49</v>
      </c>
      <c r="I7578" s="2" t="s">
        <v>25</v>
      </c>
      <c r="J7578" s="2" t="str">
        <f t="array" ref="J7578">XLOOKUP('Transaction Data'!$G7578,Product_Code,Biscuit_Brand)</f>
        <v>Peanut Butter Bites</v>
      </c>
      <c r="K7578" s="2">
        <f t="array" ref="K7578">XLOOKUP('Transaction Data'!$G7578,Product_Code,Cost)</f>
        <v>5</v>
      </c>
      <c r="L7578" s="2">
        <f t="array" ref="L7578">XLOOKUP('Transaction Data'!$G7578,Product_Code,Unit_Price)</f>
        <v>7</v>
      </c>
      <c r="M7578" s="3">
        <f>'Transaction Data'!$F7578*'Transaction Data'!$K7578</f>
        <v>1380</v>
      </c>
      <c r="N7578" s="3">
        <f>'Transaction Data'!$F7578*'Transaction Data'!$L7578</f>
        <v>1932</v>
      </c>
      <c r="O7578" s="3">
        <f>'Transaction Data'!$N7578-'Transaction Data'!$M7578</f>
        <v>552</v>
      </c>
      <c r="P7578" s="2">
        <f>DATEDIF('Transaction Data'!$D7578,'Transaction Data'!$A7578,"y")</f>
        <v>34</v>
      </c>
      <c r="Q7578" s="2" t="str">
        <f>FLOOR('Transaction Data'!$P7578,15)&amp;"-"&amp;FLOOR('Transaction Data'!$P7578,15)+14</f>
        <v>30-44</v>
      </c>
      <c r="R7578" s="2" t="str">
        <f>IF('Transaction Data'!$L7578&lt;=10,"Less Expensive","Expensive")</f>
        <v>Less Expensive</v>
      </c>
      <c r="S7578" s="4">
        <f>WEEKDAY('Transaction Data'!$A7578)</f>
        <v>2</v>
      </c>
      <c r="T7578" s="2" t="str">
        <f>IF(WEEKDAY('Transaction Data'!$A7578,2)&lt;6,"Weekday","Weekend")</f>
        <v>Weekday</v>
      </c>
    </row>
    <row r="7579" ht="15.75" customHeight="1">
      <c r="A7579" s="1">
        <v>45447.0</v>
      </c>
      <c r="B7579" s="2" t="s">
        <v>6969</v>
      </c>
      <c r="C7579" s="2" t="s">
        <v>72</v>
      </c>
      <c r="D7579" s="1">
        <v>28227.0</v>
      </c>
      <c r="E7579" s="2" t="s">
        <v>63</v>
      </c>
      <c r="F7579" s="2">
        <v>244.0</v>
      </c>
      <c r="G7579" s="2" t="s">
        <v>60</v>
      </c>
      <c r="H7579" s="2" t="s">
        <v>52</v>
      </c>
      <c r="I7579" s="2" t="s">
        <v>25</v>
      </c>
      <c r="J7579" s="2" t="str">
        <f t="array" ref="J7579">XLOOKUP('Transaction Data'!$G7579,Product_Code,Biscuit_Brand)</f>
        <v>Peanut Butter Bites</v>
      </c>
      <c r="K7579" s="2">
        <f t="array" ref="K7579">XLOOKUP('Transaction Data'!$G7579,Product_Code,Cost)</f>
        <v>5</v>
      </c>
      <c r="L7579" s="2">
        <f t="array" ref="L7579">XLOOKUP('Transaction Data'!$G7579,Product_Code,Unit_Price)</f>
        <v>7</v>
      </c>
      <c r="M7579" s="3">
        <f>'Transaction Data'!$F7579*'Transaction Data'!$K7579</f>
        <v>1220</v>
      </c>
      <c r="N7579" s="3">
        <f>'Transaction Data'!$F7579*'Transaction Data'!$L7579</f>
        <v>1708</v>
      </c>
      <c r="O7579" s="3">
        <f>'Transaction Data'!$N7579-'Transaction Data'!$M7579</f>
        <v>488</v>
      </c>
      <c r="P7579" s="2">
        <f>DATEDIF('Transaction Data'!$D7579,'Transaction Data'!$A7579,"y")</f>
        <v>47</v>
      </c>
      <c r="Q7579" s="2" t="str">
        <f>FLOOR('Transaction Data'!$P7579,15)&amp;"-"&amp;FLOOR('Transaction Data'!$P7579,15)+14</f>
        <v>45-59</v>
      </c>
      <c r="R7579" s="2" t="str">
        <f>IF('Transaction Data'!$L7579&lt;=10,"Less Expensive","Expensive")</f>
        <v>Less Expensive</v>
      </c>
      <c r="S7579" s="4">
        <f>WEEKDAY('Transaction Data'!$A7579)</f>
        <v>3</v>
      </c>
      <c r="T7579" s="2" t="str">
        <f>IF(WEEKDAY('Transaction Data'!$A7579,2)&lt;6,"Weekday","Weekend")</f>
        <v>Weekday</v>
      </c>
    </row>
    <row r="7580" ht="15.75" customHeight="1">
      <c r="A7580" s="1">
        <v>45352.0</v>
      </c>
      <c r="B7580" s="2" t="s">
        <v>6970</v>
      </c>
      <c r="C7580" s="2" t="s">
        <v>78</v>
      </c>
      <c r="D7580" s="1">
        <v>26968.0</v>
      </c>
      <c r="E7580" s="2" t="s">
        <v>27</v>
      </c>
      <c r="F7580" s="2">
        <v>172.0</v>
      </c>
      <c r="G7580" s="2" t="s">
        <v>23</v>
      </c>
      <c r="H7580" s="2" t="s">
        <v>34</v>
      </c>
      <c r="I7580" s="2" t="s">
        <v>25</v>
      </c>
      <c r="J7580" s="2" t="str">
        <f t="array" ref="J7580">XLOOKUP('Transaction Data'!$G7580,Product_Code,Biscuit_Brand)</f>
        <v>Cinnamon Swirls</v>
      </c>
      <c r="K7580" s="2">
        <f t="array" ref="K7580">XLOOKUP('Transaction Data'!$G7580,Product_Code,Cost)</f>
        <v>10</v>
      </c>
      <c r="L7580" s="2">
        <f t="array" ref="L7580">XLOOKUP('Transaction Data'!$G7580,Product_Code,Unit_Price)</f>
        <v>14</v>
      </c>
      <c r="M7580" s="3">
        <f>'Transaction Data'!$F7580*'Transaction Data'!$K7580</f>
        <v>1720</v>
      </c>
      <c r="N7580" s="3">
        <f>'Transaction Data'!$F7580*'Transaction Data'!$L7580</f>
        <v>2408</v>
      </c>
      <c r="O7580" s="3">
        <f>'Transaction Data'!$N7580-'Transaction Data'!$M7580</f>
        <v>688</v>
      </c>
      <c r="P7580" s="2">
        <f>DATEDIF('Transaction Data'!$D7580,'Transaction Data'!$A7580,"y")</f>
        <v>50</v>
      </c>
      <c r="Q7580" s="2" t="str">
        <f>FLOOR('Transaction Data'!$P7580,15)&amp;"-"&amp;FLOOR('Transaction Data'!$P7580,15)+14</f>
        <v>45-59</v>
      </c>
      <c r="R7580" s="2" t="str">
        <f>IF('Transaction Data'!$L7580&lt;=10,"Less Expensive","Expensive")</f>
        <v>Expensive</v>
      </c>
      <c r="S7580" s="4">
        <f>WEEKDAY('Transaction Data'!$A7580)</f>
        <v>6</v>
      </c>
      <c r="T7580" s="2" t="str">
        <f>IF(WEEKDAY('Transaction Data'!$A7580,2)&lt;6,"Weekday","Weekend")</f>
        <v>Weekday</v>
      </c>
    </row>
    <row r="7581" ht="15.75" customHeight="1">
      <c r="A7581" s="1">
        <v>45414.0</v>
      </c>
      <c r="B7581" s="2" t="s">
        <v>6971</v>
      </c>
      <c r="C7581" s="2" t="s">
        <v>51</v>
      </c>
      <c r="D7581" s="1">
        <v>33167.0</v>
      </c>
      <c r="E7581" s="2" t="s">
        <v>37</v>
      </c>
      <c r="F7581" s="2">
        <v>41.0</v>
      </c>
      <c r="G7581" s="2" t="s">
        <v>60</v>
      </c>
      <c r="H7581" s="2" t="s">
        <v>34</v>
      </c>
      <c r="I7581" s="2" t="s">
        <v>25</v>
      </c>
      <c r="J7581" s="2" t="str">
        <f t="array" ref="J7581">XLOOKUP('Transaction Data'!$G7581,Product_Code,Biscuit_Brand)</f>
        <v>Peanut Butter Bites</v>
      </c>
      <c r="K7581" s="2">
        <f t="array" ref="K7581">XLOOKUP('Transaction Data'!$G7581,Product_Code,Cost)</f>
        <v>5</v>
      </c>
      <c r="L7581" s="2">
        <f t="array" ref="L7581">XLOOKUP('Transaction Data'!$G7581,Product_Code,Unit_Price)</f>
        <v>7</v>
      </c>
      <c r="M7581" s="3">
        <f>'Transaction Data'!$F7581*'Transaction Data'!$K7581</f>
        <v>205</v>
      </c>
      <c r="N7581" s="3">
        <f>'Transaction Data'!$F7581*'Transaction Data'!$L7581</f>
        <v>287</v>
      </c>
      <c r="O7581" s="3">
        <f>'Transaction Data'!$N7581-'Transaction Data'!$M7581</f>
        <v>82</v>
      </c>
      <c r="P7581" s="2">
        <f>DATEDIF('Transaction Data'!$D7581,'Transaction Data'!$A7581,"y")</f>
        <v>33</v>
      </c>
      <c r="Q7581" s="2" t="str">
        <f>FLOOR('Transaction Data'!$P7581,15)&amp;"-"&amp;FLOOR('Transaction Data'!$P7581,15)+14</f>
        <v>30-44</v>
      </c>
      <c r="R7581" s="2" t="str">
        <f>IF('Transaction Data'!$L7581&lt;=10,"Less Expensive","Expensive")</f>
        <v>Less Expensive</v>
      </c>
      <c r="S7581" s="4">
        <f>WEEKDAY('Transaction Data'!$A7581)</f>
        <v>5</v>
      </c>
      <c r="T7581" s="2" t="str">
        <f>IF(WEEKDAY('Transaction Data'!$A7581,2)&lt;6,"Weekday","Weekend")</f>
        <v>Weekday</v>
      </c>
    </row>
    <row r="7582" ht="15.75" customHeight="1">
      <c r="A7582" s="1">
        <v>45381.0</v>
      </c>
      <c r="B7582" s="2" t="s">
        <v>6972</v>
      </c>
      <c r="C7582" s="2" t="s">
        <v>41</v>
      </c>
      <c r="D7582" s="1">
        <v>37857.0</v>
      </c>
      <c r="E7582" s="2" t="s">
        <v>22</v>
      </c>
      <c r="F7582" s="2">
        <v>189.0</v>
      </c>
      <c r="G7582" s="2" t="s">
        <v>44</v>
      </c>
      <c r="H7582" s="2" t="s">
        <v>39</v>
      </c>
      <c r="I7582" s="2" t="s">
        <v>25</v>
      </c>
      <c r="J7582" s="2" t="str">
        <f t="array" ref="J7582">XLOOKUP('Transaction Data'!$G7582,Product_Code,Biscuit_Brand)</f>
        <v>Butter Crunch</v>
      </c>
      <c r="K7582" s="2">
        <f t="array" ref="K7582">XLOOKUP('Transaction Data'!$G7582,Product_Code,Cost)</f>
        <v>10</v>
      </c>
      <c r="L7582" s="2">
        <f t="array" ref="L7582">XLOOKUP('Transaction Data'!$G7582,Product_Code,Unit_Price)</f>
        <v>11</v>
      </c>
      <c r="M7582" s="3">
        <f>'Transaction Data'!$F7582*'Transaction Data'!$K7582</f>
        <v>1890</v>
      </c>
      <c r="N7582" s="3">
        <f>'Transaction Data'!$F7582*'Transaction Data'!$L7582</f>
        <v>2079</v>
      </c>
      <c r="O7582" s="3">
        <f>'Transaction Data'!$N7582-'Transaction Data'!$M7582</f>
        <v>189</v>
      </c>
      <c r="P7582" s="2">
        <f>DATEDIF('Transaction Data'!$D7582,'Transaction Data'!$A7582,"y")</f>
        <v>20</v>
      </c>
      <c r="Q7582" s="2" t="str">
        <f>FLOOR('Transaction Data'!$P7582,15)&amp;"-"&amp;FLOOR('Transaction Data'!$P7582,15)+14</f>
        <v>15-29</v>
      </c>
      <c r="R7582" s="2" t="str">
        <f>IF('Transaction Data'!$L7582&lt;=10,"Less Expensive","Expensive")</f>
        <v>Expensive</v>
      </c>
      <c r="S7582" s="4">
        <f>WEEKDAY('Transaction Data'!$A7582)</f>
        <v>7</v>
      </c>
      <c r="T7582" s="2" t="str">
        <f>IF(WEEKDAY('Transaction Data'!$A7582,2)&lt;6,"Weekday","Weekend")</f>
        <v>Weekend</v>
      </c>
    </row>
    <row r="7583" ht="15.75" customHeight="1">
      <c r="A7583" s="1">
        <v>45338.0</v>
      </c>
      <c r="B7583" s="2" t="s">
        <v>307</v>
      </c>
      <c r="C7583" s="2" t="s">
        <v>51</v>
      </c>
      <c r="D7583" s="1">
        <v>21626.0</v>
      </c>
      <c r="E7583" s="2" t="s">
        <v>37</v>
      </c>
      <c r="F7583" s="2">
        <v>75.0</v>
      </c>
      <c r="G7583" s="2" t="s">
        <v>60</v>
      </c>
      <c r="H7583" s="2" t="s">
        <v>42</v>
      </c>
      <c r="I7583" s="2" t="s">
        <v>25</v>
      </c>
      <c r="J7583" s="2" t="str">
        <f t="array" ref="J7583">XLOOKUP('Transaction Data'!$G7583,Product_Code,Biscuit_Brand)</f>
        <v>Peanut Butter Bites</v>
      </c>
      <c r="K7583" s="2">
        <f t="array" ref="K7583">XLOOKUP('Transaction Data'!$G7583,Product_Code,Cost)</f>
        <v>5</v>
      </c>
      <c r="L7583" s="2">
        <f t="array" ref="L7583">XLOOKUP('Transaction Data'!$G7583,Product_Code,Unit_Price)</f>
        <v>7</v>
      </c>
      <c r="M7583" s="3">
        <f>'Transaction Data'!$F7583*'Transaction Data'!$K7583</f>
        <v>375</v>
      </c>
      <c r="N7583" s="3">
        <f>'Transaction Data'!$F7583*'Transaction Data'!$L7583</f>
        <v>525</v>
      </c>
      <c r="O7583" s="3">
        <f>'Transaction Data'!$N7583-'Transaction Data'!$M7583</f>
        <v>150</v>
      </c>
      <c r="P7583" s="2">
        <f>DATEDIF('Transaction Data'!$D7583,'Transaction Data'!$A7583,"y")</f>
        <v>64</v>
      </c>
      <c r="Q7583" s="2" t="str">
        <f>FLOOR('Transaction Data'!$P7583,15)&amp;"-"&amp;FLOOR('Transaction Data'!$P7583,15)+14</f>
        <v>60-74</v>
      </c>
      <c r="R7583" s="2" t="str">
        <f>IF('Transaction Data'!$L7583&lt;=10,"Less Expensive","Expensive")</f>
        <v>Less Expensive</v>
      </c>
      <c r="S7583" s="4">
        <f>WEEKDAY('Transaction Data'!$A7583)</f>
        <v>6</v>
      </c>
      <c r="T7583" s="2" t="str">
        <f>IF(WEEKDAY('Transaction Data'!$A7583,2)&lt;6,"Weekday","Weekend")</f>
        <v>Weekday</v>
      </c>
    </row>
    <row r="7584" ht="15.75" customHeight="1">
      <c r="A7584" s="1">
        <v>45387.0</v>
      </c>
      <c r="B7584" s="2" t="s">
        <v>6973</v>
      </c>
      <c r="C7584" s="2" t="s">
        <v>65</v>
      </c>
      <c r="D7584" s="1">
        <v>35550.0</v>
      </c>
      <c r="E7584" s="2" t="s">
        <v>37</v>
      </c>
      <c r="F7584" s="2">
        <v>28.0</v>
      </c>
      <c r="G7584" s="2" t="s">
        <v>28</v>
      </c>
      <c r="H7584" s="2" t="s">
        <v>45</v>
      </c>
      <c r="I7584" s="2" t="s">
        <v>25</v>
      </c>
      <c r="J7584" s="2" t="str">
        <f t="array" ref="J7584">XLOOKUP('Transaction Data'!$G7584,Product_Code,Biscuit_Brand)</f>
        <v>Shortbread</v>
      </c>
      <c r="K7584" s="2">
        <f t="array" ref="K7584">XLOOKUP('Transaction Data'!$G7584,Product_Code,Cost)</f>
        <v>10</v>
      </c>
      <c r="L7584" s="2">
        <f t="array" ref="L7584">XLOOKUP('Transaction Data'!$G7584,Product_Code,Unit_Price)</f>
        <v>45</v>
      </c>
      <c r="M7584" s="3">
        <f>'Transaction Data'!$F7584*'Transaction Data'!$K7584</f>
        <v>280</v>
      </c>
      <c r="N7584" s="3">
        <f>'Transaction Data'!$F7584*'Transaction Data'!$L7584</f>
        <v>1260</v>
      </c>
      <c r="O7584" s="3">
        <f>'Transaction Data'!$N7584-'Transaction Data'!$M7584</f>
        <v>980</v>
      </c>
      <c r="P7584" s="2">
        <f>DATEDIF('Transaction Data'!$D7584,'Transaction Data'!$A7584,"y")</f>
        <v>26</v>
      </c>
      <c r="Q7584" s="2" t="str">
        <f>FLOOR('Transaction Data'!$P7584,15)&amp;"-"&amp;FLOOR('Transaction Data'!$P7584,15)+14</f>
        <v>15-29</v>
      </c>
      <c r="R7584" s="2" t="str">
        <f>IF('Transaction Data'!$L7584&lt;=10,"Less Expensive","Expensive")</f>
        <v>Expensive</v>
      </c>
      <c r="S7584" s="4">
        <f>WEEKDAY('Transaction Data'!$A7584)</f>
        <v>6</v>
      </c>
      <c r="T7584" s="2" t="str">
        <f>IF(WEEKDAY('Transaction Data'!$A7584,2)&lt;6,"Weekday","Weekend")</f>
        <v>Weekday</v>
      </c>
    </row>
    <row r="7585" ht="15.75" customHeight="1">
      <c r="A7585" s="1">
        <v>45321.0</v>
      </c>
      <c r="B7585" s="2" t="s">
        <v>6974</v>
      </c>
      <c r="C7585" s="2" t="s">
        <v>65</v>
      </c>
      <c r="D7585" s="1">
        <v>30084.0</v>
      </c>
      <c r="E7585" s="2" t="s">
        <v>63</v>
      </c>
      <c r="F7585" s="2">
        <v>45.0</v>
      </c>
      <c r="G7585" s="2" t="s">
        <v>61</v>
      </c>
      <c r="H7585" s="2" t="s">
        <v>49</v>
      </c>
      <c r="I7585" s="2" t="s">
        <v>25</v>
      </c>
      <c r="J7585" s="2" t="str">
        <f t="array" ref="J7585">XLOOKUP('Transaction Data'!$G7585,Product_Code,Biscuit_Brand)</f>
        <v>Choco Delight</v>
      </c>
      <c r="K7585" s="2">
        <f t="array" ref="K7585">XLOOKUP('Transaction Data'!$G7585,Product_Code,Cost)</f>
        <v>3</v>
      </c>
      <c r="L7585" s="2">
        <f t="array" ref="L7585">XLOOKUP('Transaction Data'!$G7585,Product_Code,Unit_Price)</f>
        <v>5</v>
      </c>
      <c r="M7585" s="3">
        <f>'Transaction Data'!$F7585*'Transaction Data'!$K7585</f>
        <v>135</v>
      </c>
      <c r="N7585" s="3">
        <f>'Transaction Data'!$F7585*'Transaction Data'!$L7585</f>
        <v>225</v>
      </c>
      <c r="O7585" s="3">
        <f>'Transaction Data'!$N7585-'Transaction Data'!$M7585</f>
        <v>90</v>
      </c>
      <c r="P7585" s="2">
        <f>DATEDIF('Transaction Data'!$D7585,'Transaction Data'!$A7585,"y")</f>
        <v>41</v>
      </c>
      <c r="Q7585" s="2" t="str">
        <f>FLOOR('Transaction Data'!$P7585,15)&amp;"-"&amp;FLOOR('Transaction Data'!$P7585,15)+14</f>
        <v>30-44</v>
      </c>
      <c r="R7585" s="2" t="str">
        <f>IF('Transaction Data'!$L7585&lt;=10,"Less Expensive","Expensive")</f>
        <v>Less Expensive</v>
      </c>
      <c r="S7585" s="4">
        <f>WEEKDAY('Transaction Data'!$A7585)</f>
        <v>3</v>
      </c>
      <c r="T7585" s="2" t="str">
        <f>IF(WEEKDAY('Transaction Data'!$A7585,2)&lt;6,"Weekday","Weekend")</f>
        <v>Weekday</v>
      </c>
    </row>
    <row r="7586" ht="15.75" customHeight="1">
      <c r="A7586" s="1">
        <v>45309.0</v>
      </c>
      <c r="B7586" s="2" t="s">
        <v>1776</v>
      </c>
      <c r="C7586" s="2" t="s">
        <v>78</v>
      </c>
      <c r="D7586" s="1">
        <v>18356.0</v>
      </c>
      <c r="E7586" s="2" t="s">
        <v>63</v>
      </c>
      <c r="F7586" s="2">
        <v>461.0</v>
      </c>
      <c r="G7586" s="2" t="s">
        <v>55</v>
      </c>
      <c r="H7586" s="2" t="s">
        <v>52</v>
      </c>
      <c r="I7586" s="2" t="s">
        <v>25</v>
      </c>
      <c r="J7586" s="2" t="str">
        <f t="array" ref="J7586">XLOOKUP('Transaction Data'!$G7586,Product_Code,Biscuit_Brand)</f>
        <v>Vanilla Wafers</v>
      </c>
      <c r="K7586" s="2">
        <f t="array" ref="K7586">XLOOKUP('Transaction Data'!$G7586,Product_Code,Cost)</f>
        <v>18</v>
      </c>
      <c r="L7586" s="2">
        <f t="array" ref="L7586">XLOOKUP('Transaction Data'!$G7586,Product_Code,Unit_Price)</f>
        <v>36</v>
      </c>
      <c r="M7586" s="3">
        <f>'Transaction Data'!$F7586*'Transaction Data'!$K7586</f>
        <v>8298</v>
      </c>
      <c r="N7586" s="3">
        <f>'Transaction Data'!$F7586*'Transaction Data'!$L7586</f>
        <v>16596</v>
      </c>
      <c r="O7586" s="3">
        <f>'Transaction Data'!$N7586-'Transaction Data'!$M7586</f>
        <v>8298</v>
      </c>
      <c r="P7586" s="2">
        <f>DATEDIF('Transaction Data'!$D7586,'Transaction Data'!$A7586,"y")</f>
        <v>73</v>
      </c>
      <c r="Q7586" s="2" t="str">
        <f>FLOOR('Transaction Data'!$P7586,15)&amp;"-"&amp;FLOOR('Transaction Data'!$P7586,15)+14</f>
        <v>60-74</v>
      </c>
      <c r="R7586" s="2" t="str">
        <f>IF('Transaction Data'!$L7586&lt;=10,"Less Expensive","Expensive")</f>
        <v>Expensive</v>
      </c>
      <c r="S7586" s="4">
        <f>WEEKDAY('Transaction Data'!$A7586)</f>
        <v>5</v>
      </c>
      <c r="T7586" s="2" t="str">
        <f>IF(WEEKDAY('Transaction Data'!$A7586,2)&lt;6,"Weekday","Weekend")</f>
        <v>Weekday</v>
      </c>
    </row>
    <row r="7587" ht="15.75" customHeight="1">
      <c r="A7587" s="1">
        <v>45486.0</v>
      </c>
      <c r="B7587" s="2" t="s">
        <v>6975</v>
      </c>
      <c r="C7587" s="2" t="s">
        <v>21</v>
      </c>
      <c r="D7587" s="1">
        <v>37495.0</v>
      </c>
      <c r="E7587" s="2" t="s">
        <v>63</v>
      </c>
      <c r="F7587" s="2">
        <v>334.0</v>
      </c>
      <c r="G7587" s="2" t="s">
        <v>48</v>
      </c>
      <c r="H7587" s="2" t="s">
        <v>49</v>
      </c>
      <c r="I7587" s="2" t="s">
        <v>25</v>
      </c>
      <c r="J7587" s="2" t="str">
        <f t="array" ref="J7587">XLOOKUP('Transaction Data'!$G7587,Product_Code,Biscuit_Brand)</f>
        <v>Lemon Crisps</v>
      </c>
      <c r="K7587" s="2">
        <f t="array" ref="K7587">XLOOKUP('Transaction Data'!$G7587,Product_Code,Cost)</f>
        <v>7</v>
      </c>
      <c r="L7587" s="2">
        <f t="array" ref="L7587">XLOOKUP('Transaction Data'!$G7587,Product_Code,Unit_Price)</f>
        <v>9</v>
      </c>
      <c r="M7587" s="3">
        <f>'Transaction Data'!$F7587*'Transaction Data'!$K7587</f>
        <v>2338</v>
      </c>
      <c r="N7587" s="3">
        <f>'Transaction Data'!$F7587*'Transaction Data'!$L7587</f>
        <v>3006</v>
      </c>
      <c r="O7587" s="3">
        <f>'Transaction Data'!$N7587-'Transaction Data'!$M7587</f>
        <v>668</v>
      </c>
      <c r="P7587" s="2">
        <f>DATEDIF('Transaction Data'!$D7587,'Transaction Data'!$A7587,"y")</f>
        <v>21</v>
      </c>
      <c r="Q7587" s="2" t="str">
        <f>FLOOR('Transaction Data'!$P7587,15)&amp;"-"&amp;FLOOR('Transaction Data'!$P7587,15)+14</f>
        <v>15-29</v>
      </c>
      <c r="R7587" s="2" t="str">
        <f>IF('Transaction Data'!$L7587&lt;=10,"Less Expensive","Expensive")</f>
        <v>Less Expensive</v>
      </c>
      <c r="S7587" s="4">
        <f>WEEKDAY('Transaction Data'!$A7587)</f>
        <v>7</v>
      </c>
      <c r="T7587" s="2" t="str">
        <f>IF(WEEKDAY('Transaction Data'!$A7587,2)&lt;6,"Weekday","Weekend")</f>
        <v>Weekend</v>
      </c>
    </row>
    <row r="7588" ht="15.75" customHeight="1">
      <c r="A7588" s="1">
        <v>45418.0</v>
      </c>
      <c r="B7588" s="2" t="s">
        <v>6976</v>
      </c>
      <c r="C7588" s="2" t="s">
        <v>51</v>
      </c>
      <c r="D7588" s="1">
        <v>22253.0</v>
      </c>
      <c r="E7588" s="2" t="s">
        <v>63</v>
      </c>
      <c r="F7588" s="2">
        <v>41.0</v>
      </c>
      <c r="G7588" s="2" t="s">
        <v>44</v>
      </c>
      <c r="H7588" s="2" t="s">
        <v>52</v>
      </c>
      <c r="I7588" s="2" t="s">
        <v>25</v>
      </c>
      <c r="J7588" s="2" t="str">
        <f t="array" ref="J7588">XLOOKUP('Transaction Data'!$G7588,Product_Code,Biscuit_Brand)</f>
        <v>Butter Crunch</v>
      </c>
      <c r="K7588" s="2">
        <f t="array" ref="K7588">XLOOKUP('Transaction Data'!$G7588,Product_Code,Cost)</f>
        <v>10</v>
      </c>
      <c r="L7588" s="2">
        <f t="array" ref="L7588">XLOOKUP('Transaction Data'!$G7588,Product_Code,Unit_Price)</f>
        <v>11</v>
      </c>
      <c r="M7588" s="3">
        <f>'Transaction Data'!$F7588*'Transaction Data'!$K7588</f>
        <v>410</v>
      </c>
      <c r="N7588" s="3">
        <f>'Transaction Data'!$F7588*'Transaction Data'!$L7588</f>
        <v>451</v>
      </c>
      <c r="O7588" s="3">
        <f>'Transaction Data'!$N7588-'Transaction Data'!$M7588</f>
        <v>41</v>
      </c>
      <c r="P7588" s="2">
        <f>DATEDIF('Transaction Data'!$D7588,'Transaction Data'!$A7588,"y")</f>
        <v>63</v>
      </c>
      <c r="Q7588" s="2" t="str">
        <f>FLOOR('Transaction Data'!$P7588,15)&amp;"-"&amp;FLOOR('Transaction Data'!$P7588,15)+14</f>
        <v>60-74</v>
      </c>
      <c r="R7588" s="2" t="str">
        <f>IF('Transaction Data'!$L7588&lt;=10,"Less Expensive","Expensive")</f>
        <v>Expensive</v>
      </c>
      <c r="S7588" s="4">
        <f>WEEKDAY('Transaction Data'!$A7588)</f>
        <v>2</v>
      </c>
      <c r="T7588" s="2" t="str">
        <f>IF(WEEKDAY('Transaction Data'!$A7588,2)&lt;6,"Weekday","Weekend")</f>
        <v>Weekday</v>
      </c>
    </row>
    <row r="7589" ht="15.75" customHeight="1">
      <c r="A7589" s="1">
        <v>45492.0</v>
      </c>
      <c r="B7589" s="2" t="s">
        <v>6977</v>
      </c>
      <c r="C7589" s="2" t="s">
        <v>41</v>
      </c>
      <c r="D7589" s="1">
        <v>21355.0</v>
      </c>
      <c r="E7589" s="2" t="s">
        <v>63</v>
      </c>
      <c r="F7589" s="2">
        <v>496.0</v>
      </c>
      <c r="G7589" s="2" t="s">
        <v>38</v>
      </c>
      <c r="H7589" s="2" t="s">
        <v>52</v>
      </c>
      <c r="I7589" s="2" t="s">
        <v>25</v>
      </c>
      <c r="J7589" s="2" t="str">
        <f t="array" ref="J7589">XLOOKUP('Transaction Data'!$G7589,Product_Code,Biscuit_Brand)</f>
        <v>Ginger Snaps</v>
      </c>
      <c r="K7589" s="2">
        <f t="array" ref="K7589">XLOOKUP('Transaction Data'!$G7589,Product_Code,Cost)</f>
        <v>14</v>
      </c>
      <c r="L7589" s="2">
        <f t="array" ref="L7589">XLOOKUP('Transaction Data'!$G7589,Product_Code,Unit_Price)</f>
        <v>28</v>
      </c>
      <c r="M7589" s="3">
        <f>'Transaction Data'!$F7589*'Transaction Data'!$K7589</f>
        <v>6944</v>
      </c>
      <c r="N7589" s="3">
        <f>'Transaction Data'!$F7589*'Transaction Data'!$L7589</f>
        <v>13888</v>
      </c>
      <c r="O7589" s="3">
        <f>'Transaction Data'!$N7589-'Transaction Data'!$M7589</f>
        <v>6944</v>
      </c>
      <c r="P7589" s="2">
        <f>DATEDIF('Transaction Data'!$D7589,'Transaction Data'!$A7589,"y")</f>
        <v>66</v>
      </c>
      <c r="Q7589" s="2" t="str">
        <f>FLOOR('Transaction Data'!$P7589,15)&amp;"-"&amp;FLOOR('Transaction Data'!$P7589,15)+14</f>
        <v>60-74</v>
      </c>
      <c r="R7589" s="2" t="str">
        <f>IF('Transaction Data'!$L7589&lt;=10,"Less Expensive","Expensive")</f>
        <v>Expensive</v>
      </c>
      <c r="S7589" s="4">
        <f>WEEKDAY('Transaction Data'!$A7589)</f>
        <v>6</v>
      </c>
      <c r="T7589" s="2" t="str">
        <f>IF(WEEKDAY('Transaction Data'!$A7589,2)&lt;6,"Weekday","Weekend")</f>
        <v>Weekday</v>
      </c>
    </row>
    <row r="7590" ht="15.75" customHeight="1">
      <c r="A7590" s="1">
        <v>45501.0</v>
      </c>
      <c r="B7590" s="2" t="s">
        <v>6503</v>
      </c>
      <c r="C7590" s="2" t="s">
        <v>41</v>
      </c>
      <c r="D7590" s="1">
        <v>16143.0</v>
      </c>
      <c r="E7590" s="2" t="s">
        <v>22</v>
      </c>
      <c r="F7590" s="2">
        <v>193.0</v>
      </c>
      <c r="G7590" s="2" t="s">
        <v>48</v>
      </c>
      <c r="H7590" s="2" t="s">
        <v>45</v>
      </c>
      <c r="I7590" s="2" t="s">
        <v>30</v>
      </c>
      <c r="J7590" s="2" t="str">
        <f t="array" ref="J7590">XLOOKUP('Transaction Data'!$G7590,Product_Code,Biscuit_Brand)</f>
        <v>Lemon Crisps</v>
      </c>
      <c r="K7590" s="2">
        <f t="array" ref="K7590">XLOOKUP('Transaction Data'!$G7590,Product_Code,Cost)</f>
        <v>7</v>
      </c>
      <c r="L7590" s="2">
        <f t="array" ref="L7590">XLOOKUP('Transaction Data'!$G7590,Product_Code,Unit_Price)</f>
        <v>9</v>
      </c>
      <c r="M7590" s="3">
        <f>'Transaction Data'!$F7590*'Transaction Data'!$K7590</f>
        <v>1351</v>
      </c>
      <c r="N7590" s="3">
        <f>'Transaction Data'!$F7590*'Transaction Data'!$L7590</f>
        <v>1737</v>
      </c>
      <c r="O7590" s="3">
        <f>'Transaction Data'!$N7590-'Transaction Data'!$M7590</f>
        <v>386</v>
      </c>
      <c r="P7590" s="2">
        <f>DATEDIF('Transaction Data'!$D7590,'Transaction Data'!$A7590,"y")</f>
        <v>80</v>
      </c>
      <c r="Q7590" s="2" t="str">
        <f>FLOOR('Transaction Data'!$P7590,15)&amp;"-"&amp;FLOOR('Transaction Data'!$P7590,15)+14</f>
        <v>75-89</v>
      </c>
      <c r="R7590" s="2" t="str">
        <f>IF('Transaction Data'!$L7590&lt;=10,"Less Expensive","Expensive")</f>
        <v>Less Expensive</v>
      </c>
      <c r="S7590" s="4">
        <f>WEEKDAY('Transaction Data'!$A7590)</f>
        <v>1</v>
      </c>
      <c r="T7590" s="2" t="str">
        <f>IF(WEEKDAY('Transaction Data'!$A7590,2)&lt;6,"Weekday","Weekend")</f>
        <v>Weekend</v>
      </c>
    </row>
    <row r="7591" ht="15.75" customHeight="1">
      <c r="A7591" s="1">
        <v>45366.0</v>
      </c>
      <c r="B7591" s="2" t="s">
        <v>6978</v>
      </c>
      <c r="C7591" s="2" t="s">
        <v>54</v>
      </c>
      <c r="D7591" s="1">
        <v>30845.0</v>
      </c>
      <c r="E7591" s="2" t="s">
        <v>22</v>
      </c>
      <c r="F7591" s="2">
        <v>249.0</v>
      </c>
      <c r="G7591" s="2" t="s">
        <v>57</v>
      </c>
      <c r="H7591" s="2" t="s">
        <v>49</v>
      </c>
      <c r="I7591" s="2" t="s">
        <v>25</v>
      </c>
      <c r="J7591" s="2" t="str">
        <f t="array" ref="J7591">XLOOKUP('Transaction Data'!$G7591,Product_Code,Biscuit_Brand)</f>
        <v>Oatmeal Cookies</v>
      </c>
      <c r="K7591" s="2">
        <f t="array" ref="K7591">XLOOKUP('Transaction Data'!$G7591,Product_Code,Cost)</f>
        <v>19</v>
      </c>
      <c r="L7591" s="2">
        <f t="array" ref="L7591">XLOOKUP('Transaction Data'!$G7591,Product_Code,Unit_Price)</f>
        <v>23</v>
      </c>
      <c r="M7591" s="3">
        <f>'Transaction Data'!$F7591*'Transaction Data'!$K7591</f>
        <v>4731</v>
      </c>
      <c r="N7591" s="3">
        <f>'Transaction Data'!$F7591*'Transaction Data'!$L7591</f>
        <v>5727</v>
      </c>
      <c r="O7591" s="3">
        <f>'Transaction Data'!$N7591-'Transaction Data'!$M7591</f>
        <v>996</v>
      </c>
      <c r="P7591" s="2">
        <f>DATEDIF('Transaction Data'!$D7591,'Transaction Data'!$A7591,"y")</f>
        <v>39</v>
      </c>
      <c r="Q7591" s="2" t="str">
        <f>FLOOR('Transaction Data'!$P7591,15)&amp;"-"&amp;FLOOR('Transaction Data'!$P7591,15)+14</f>
        <v>30-44</v>
      </c>
      <c r="R7591" s="2" t="str">
        <f>IF('Transaction Data'!$L7591&lt;=10,"Less Expensive","Expensive")</f>
        <v>Expensive</v>
      </c>
      <c r="S7591" s="4">
        <f>WEEKDAY('Transaction Data'!$A7591)</f>
        <v>6</v>
      </c>
      <c r="T7591" s="2" t="str">
        <f>IF(WEEKDAY('Transaction Data'!$A7591,2)&lt;6,"Weekday","Weekend")</f>
        <v>Weekday</v>
      </c>
    </row>
    <row r="7592" ht="15.75" customHeight="1">
      <c r="A7592" s="1">
        <v>45477.0</v>
      </c>
      <c r="B7592" s="2" t="s">
        <v>6979</v>
      </c>
      <c r="C7592" s="2" t="s">
        <v>78</v>
      </c>
      <c r="D7592" s="1">
        <v>21934.0</v>
      </c>
      <c r="E7592" s="2" t="s">
        <v>22</v>
      </c>
      <c r="F7592" s="2">
        <v>308.0</v>
      </c>
      <c r="G7592" s="2" t="s">
        <v>57</v>
      </c>
      <c r="H7592" s="2" t="s">
        <v>52</v>
      </c>
      <c r="I7592" s="2" t="s">
        <v>25</v>
      </c>
      <c r="J7592" s="2" t="str">
        <f t="array" ref="J7592">XLOOKUP('Transaction Data'!$G7592,Product_Code,Biscuit_Brand)</f>
        <v>Oatmeal Cookies</v>
      </c>
      <c r="K7592" s="2">
        <f t="array" ref="K7592">XLOOKUP('Transaction Data'!$G7592,Product_Code,Cost)</f>
        <v>19</v>
      </c>
      <c r="L7592" s="2">
        <f t="array" ref="L7592">XLOOKUP('Transaction Data'!$G7592,Product_Code,Unit_Price)</f>
        <v>23</v>
      </c>
      <c r="M7592" s="3">
        <f>'Transaction Data'!$F7592*'Transaction Data'!$K7592</f>
        <v>5852</v>
      </c>
      <c r="N7592" s="3">
        <f>'Transaction Data'!$F7592*'Transaction Data'!$L7592</f>
        <v>7084</v>
      </c>
      <c r="O7592" s="3">
        <f>'Transaction Data'!$N7592-'Transaction Data'!$M7592</f>
        <v>1232</v>
      </c>
      <c r="P7592" s="2">
        <f>DATEDIF('Transaction Data'!$D7592,'Transaction Data'!$A7592,"y")</f>
        <v>64</v>
      </c>
      <c r="Q7592" s="2" t="str">
        <f>FLOOR('Transaction Data'!$P7592,15)&amp;"-"&amp;FLOOR('Transaction Data'!$P7592,15)+14</f>
        <v>60-74</v>
      </c>
      <c r="R7592" s="2" t="str">
        <f>IF('Transaction Data'!$L7592&lt;=10,"Less Expensive","Expensive")</f>
        <v>Expensive</v>
      </c>
      <c r="S7592" s="4">
        <f>WEEKDAY('Transaction Data'!$A7592)</f>
        <v>5</v>
      </c>
      <c r="T7592" s="2" t="str">
        <f>IF(WEEKDAY('Transaction Data'!$A7592,2)&lt;6,"Weekday","Weekend")</f>
        <v>Weekday</v>
      </c>
    </row>
    <row r="7593" ht="15.75" customHeight="1">
      <c r="A7593" s="1">
        <v>45387.0</v>
      </c>
      <c r="B7593" s="2" t="s">
        <v>6980</v>
      </c>
      <c r="C7593" s="2" t="s">
        <v>32</v>
      </c>
      <c r="D7593" s="1">
        <v>24306.0</v>
      </c>
      <c r="E7593" s="2" t="s">
        <v>22</v>
      </c>
      <c r="F7593" s="2">
        <v>376.0</v>
      </c>
      <c r="G7593" s="2" t="s">
        <v>57</v>
      </c>
      <c r="H7593" s="2" t="s">
        <v>49</v>
      </c>
      <c r="I7593" s="2" t="s">
        <v>25</v>
      </c>
      <c r="J7593" s="2" t="str">
        <f t="array" ref="J7593">XLOOKUP('Transaction Data'!$G7593,Product_Code,Biscuit_Brand)</f>
        <v>Oatmeal Cookies</v>
      </c>
      <c r="K7593" s="2">
        <f t="array" ref="K7593">XLOOKUP('Transaction Data'!$G7593,Product_Code,Cost)</f>
        <v>19</v>
      </c>
      <c r="L7593" s="2">
        <f t="array" ref="L7593">XLOOKUP('Transaction Data'!$G7593,Product_Code,Unit_Price)</f>
        <v>23</v>
      </c>
      <c r="M7593" s="3">
        <f>'Transaction Data'!$F7593*'Transaction Data'!$K7593</f>
        <v>7144</v>
      </c>
      <c r="N7593" s="3">
        <f>'Transaction Data'!$F7593*'Transaction Data'!$L7593</f>
        <v>8648</v>
      </c>
      <c r="O7593" s="3">
        <f>'Transaction Data'!$N7593-'Transaction Data'!$M7593</f>
        <v>1504</v>
      </c>
      <c r="P7593" s="2">
        <f>DATEDIF('Transaction Data'!$D7593,'Transaction Data'!$A7593,"y")</f>
        <v>57</v>
      </c>
      <c r="Q7593" s="2" t="str">
        <f>FLOOR('Transaction Data'!$P7593,15)&amp;"-"&amp;FLOOR('Transaction Data'!$P7593,15)+14</f>
        <v>45-59</v>
      </c>
      <c r="R7593" s="2" t="str">
        <f>IF('Transaction Data'!$L7593&lt;=10,"Less Expensive","Expensive")</f>
        <v>Expensive</v>
      </c>
      <c r="S7593" s="4">
        <f>WEEKDAY('Transaction Data'!$A7593)</f>
        <v>6</v>
      </c>
      <c r="T7593" s="2" t="str">
        <f>IF(WEEKDAY('Transaction Data'!$A7593,2)&lt;6,"Weekday","Weekend")</f>
        <v>Weekday</v>
      </c>
    </row>
    <row r="7594" ht="15.75" customHeight="1">
      <c r="A7594" s="1">
        <v>45294.0</v>
      </c>
      <c r="B7594" s="2" t="s">
        <v>6981</v>
      </c>
      <c r="C7594" s="2" t="s">
        <v>54</v>
      </c>
      <c r="D7594" s="1">
        <v>26488.0</v>
      </c>
      <c r="E7594" s="2" t="s">
        <v>63</v>
      </c>
      <c r="F7594" s="2">
        <v>440.0</v>
      </c>
      <c r="G7594" s="2" t="s">
        <v>61</v>
      </c>
      <c r="H7594" s="2" t="s">
        <v>52</v>
      </c>
      <c r="I7594" s="2" t="s">
        <v>25</v>
      </c>
      <c r="J7594" s="2" t="str">
        <f t="array" ref="J7594">XLOOKUP('Transaction Data'!$G7594,Product_Code,Biscuit_Brand)</f>
        <v>Choco Delight</v>
      </c>
      <c r="K7594" s="2">
        <f t="array" ref="K7594">XLOOKUP('Transaction Data'!$G7594,Product_Code,Cost)</f>
        <v>3</v>
      </c>
      <c r="L7594" s="2">
        <f t="array" ref="L7594">XLOOKUP('Transaction Data'!$G7594,Product_Code,Unit_Price)</f>
        <v>5</v>
      </c>
      <c r="M7594" s="3">
        <f>'Transaction Data'!$F7594*'Transaction Data'!$K7594</f>
        <v>1320</v>
      </c>
      <c r="N7594" s="3">
        <f>'Transaction Data'!$F7594*'Transaction Data'!$L7594</f>
        <v>2200</v>
      </c>
      <c r="O7594" s="3">
        <f>'Transaction Data'!$N7594-'Transaction Data'!$M7594</f>
        <v>880</v>
      </c>
      <c r="P7594" s="2">
        <f>DATEDIF('Transaction Data'!$D7594,'Transaction Data'!$A7594,"y")</f>
        <v>51</v>
      </c>
      <c r="Q7594" s="2" t="str">
        <f>FLOOR('Transaction Data'!$P7594,15)&amp;"-"&amp;FLOOR('Transaction Data'!$P7594,15)+14</f>
        <v>45-59</v>
      </c>
      <c r="R7594" s="2" t="str">
        <f>IF('Transaction Data'!$L7594&lt;=10,"Less Expensive","Expensive")</f>
        <v>Less Expensive</v>
      </c>
      <c r="S7594" s="4">
        <f>WEEKDAY('Transaction Data'!$A7594)</f>
        <v>4</v>
      </c>
      <c r="T7594" s="2" t="str">
        <f>IF(WEEKDAY('Transaction Data'!$A7594,2)&lt;6,"Weekday","Weekend")</f>
        <v>Weekday</v>
      </c>
    </row>
    <row r="7595" ht="15.75" customHeight="1">
      <c r="A7595" s="1">
        <v>45331.0</v>
      </c>
      <c r="B7595" s="2" t="s">
        <v>6982</v>
      </c>
      <c r="C7595" s="2" t="s">
        <v>47</v>
      </c>
      <c r="D7595" s="1">
        <v>30460.0</v>
      </c>
      <c r="E7595" s="2" t="s">
        <v>27</v>
      </c>
      <c r="F7595" s="2">
        <v>247.0</v>
      </c>
      <c r="G7595" s="2" t="s">
        <v>33</v>
      </c>
      <c r="H7595" s="2" t="s">
        <v>34</v>
      </c>
      <c r="I7595" s="2" t="s">
        <v>25</v>
      </c>
      <c r="J7595" s="2" t="str">
        <f t="array" ref="J7595">XLOOKUP('Transaction Data'!$G7595,Product_Code,Biscuit_Brand)</f>
        <v>Caramel Biscuits</v>
      </c>
      <c r="K7595" s="2">
        <f t="array" ref="K7595">XLOOKUP('Transaction Data'!$G7595,Product_Code,Cost)</f>
        <v>18</v>
      </c>
      <c r="L7595" s="2">
        <f t="array" ref="L7595">XLOOKUP('Transaction Data'!$G7595,Product_Code,Unit_Price)</f>
        <v>22</v>
      </c>
      <c r="M7595" s="3">
        <f>'Transaction Data'!$F7595*'Transaction Data'!$K7595</f>
        <v>4446</v>
      </c>
      <c r="N7595" s="3">
        <f>'Transaction Data'!$F7595*'Transaction Data'!$L7595</f>
        <v>5434</v>
      </c>
      <c r="O7595" s="3">
        <f>'Transaction Data'!$N7595-'Transaction Data'!$M7595</f>
        <v>988</v>
      </c>
      <c r="P7595" s="2">
        <f>DATEDIF('Transaction Data'!$D7595,'Transaction Data'!$A7595,"y")</f>
        <v>40</v>
      </c>
      <c r="Q7595" s="2" t="str">
        <f>FLOOR('Transaction Data'!$P7595,15)&amp;"-"&amp;FLOOR('Transaction Data'!$P7595,15)+14</f>
        <v>30-44</v>
      </c>
      <c r="R7595" s="2" t="str">
        <f>IF('Transaction Data'!$L7595&lt;=10,"Less Expensive","Expensive")</f>
        <v>Expensive</v>
      </c>
      <c r="S7595" s="4">
        <f>WEEKDAY('Transaction Data'!$A7595)</f>
        <v>6</v>
      </c>
      <c r="T7595" s="2" t="str">
        <f>IF(WEEKDAY('Transaction Data'!$A7595,2)&lt;6,"Weekday","Weekend")</f>
        <v>Weekday</v>
      </c>
    </row>
    <row r="7596" ht="15.75" customHeight="1">
      <c r="A7596" s="1">
        <v>45407.0</v>
      </c>
      <c r="B7596" s="2" t="s">
        <v>6983</v>
      </c>
      <c r="C7596" s="2" t="s">
        <v>54</v>
      </c>
      <c r="D7596" s="1">
        <v>26400.0</v>
      </c>
      <c r="E7596" s="2" t="s">
        <v>63</v>
      </c>
      <c r="F7596" s="2">
        <v>189.0</v>
      </c>
      <c r="G7596" s="2" t="s">
        <v>23</v>
      </c>
      <c r="H7596" s="2" t="s">
        <v>34</v>
      </c>
      <c r="I7596" s="2" t="s">
        <v>25</v>
      </c>
      <c r="J7596" s="2" t="str">
        <f t="array" ref="J7596">XLOOKUP('Transaction Data'!$G7596,Product_Code,Biscuit_Brand)</f>
        <v>Cinnamon Swirls</v>
      </c>
      <c r="K7596" s="2">
        <f t="array" ref="K7596">XLOOKUP('Transaction Data'!$G7596,Product_Code,Cost)</f>
        <v>10</v>
      </c>
      <c r="L7596" s="2">
        <f t="array" ref="L7596">XLOOKUP('Transaction Data'!$G7596,Product_Code,Unit_Price)</f>
        <v>14</v>
      </c>
      <c r="M7596" s="3">
        <f>'Transaction Data'!$F7596*'Transaction Data'!$K7596</f>
        <v>1890</v>
      </c>
      <c r="N7596" s="3">
        <f>'Transaction Data'!$F7596*'Transaction Data'!$L7596</f>
        <v>2646</v>
      </c>
      <c r="O7596" s="3">
        <f>'Transaction Data'!$N7596-'Transaction Data'!$M7596</f>
        <v>756</v>
      </c>
      <c r="P7596" s="2">
        <f>DATEDIF('Transaction Data'!$D7596,'Transaction Data'!$A7596,"y")</f>
        <v>52</v>
      </c>
      <c r="Q7596" s="2" t="str">
        <f>FLOOR('Transaction Data'!$P7596,15)&amp;"-"&amp;FLOOR('Transaction Data'!$P7596,15)+14</f>
        <v>45-59</v>
      </c>
      <c r="R7596" s="2" t="str">
        <f>IF('Transaction Data'!$L7596&lt;=10,"Less Expensive","Expensive")</f>
        <v>Expensive</v>
      </c>
      <c r="S7596" s="4">
        <f>WEEKDAY('Transaction Data'!$A7596)</f>
        <v>5</v>
      </c>
      <c r="T7596" s="2" t="str">
        <f>IF(WEEKDAY('Transaction Data'!$A7596,2)&lt;6,"Weekday","Weekend")</f>
        <v>Weekday</v>
      </c>
    </row>
    <row r="7597" ht="15.75" customHeight="1">
      <c r="A7597" s="1">
        <v>45465.0</v>
      </c>
      <c r="B7597" s="2" t="s">
        <v>6984</v>
      </c>
      <c r="C7597" s="2" t="s">
        <v>78</v>
      </c>
      <c r="D7597" s="1">
        <v>22693.0</v>
      </c>
      <c r="E7597" s="2" t="s">
        <v>37</v>
      </c>
      <c r="F7597" s="2">
        <v>96.0</v>
      </c>
      <c r="G7597" s="2" t="s">
        <v>61</v>
      </c>
      <c r="H7597" s="2" t="s">
        <v>39</v>
      </c>
      <c r="I7597" s="2" t="s">
        <v>25</v>
      </c>
      <c r="J7597" s="2" t="str">
        <f t="array" ref="J7597">XLOOKUP('Transaction Data'!$G7597,Product_Code,Biscuit_Brand)</f>
        <v>Choco Delight</v>
      </c>
      <c r="K7597" s="2">
        <f t="array" ref="K7597">XLOOKUP('Transaction Data'!$G7597,Product_Code,Cost)</f>
        <v>3</v>
      </c>
      <c r="L7597" s="2">
        <f t="array" ref="L7597">XLOOKUP('Transaction Data'!$G7597,Product_Code,Unit_Price)</f>
        <v>5</v>
      </c>
      <c r="M7597" s="3">
        <f>'Transaction Data'!$F7597*'Transaction Data'!$K7597</f>
        <v>288</v>
      </c>
      <c r="N7597" s="3">
        <f>'Transaction Data'!$F7597*'Transaction Data'!$L7597</f>
        <v>480</v>
      </c>
      <c r="O7597" s="3">
        <f>'Transaction Data'!$N7597-'Transaction Data'!$M7597</f>
        <v>192</v>
      </c>
      <c r="P7597" s="2">
        <f>DATEDIF('Transaction Data'!$D7597,'Transaction Data'!$A7597,"y")</f>
        <v>62</v>
      </c>
      <c r="Q7597" s="2" t="str">
        <f>FLOOR('Transaction Data'!$P7597,15)&amp;"-"&amp;FLOOR('Transaction Data'!$P7597,15)+14</f>
        <v>60-74</v>
      </c>
      <c r="R7597" s="2" t="str">
        <f>IF('Transaction Data'!$L7597&lt;=10,"Less Expensive","Expensive")</f>
        <v>Less Expensive</v>
      </c>
      <c r="S7597" s="4">
        <f>WEEKDAY('Transaction Data'!$A7597)</f>
        <v>7</v>
      </c>
      <c r="T7597" s="2" t="str">
        <f>IF(WEEKDAY('Transaction Data'!$A7597,2)&lt;6,"Weekday","Weekend")</f>
        <v>Weekend</v>
      </c>
    </row>
    <row r="7598" ht="15.75" customHeight="1">
      <c r="A7598" s="1">
        <v>45367.0</v>
      </c>
      <c r="B7598" s="2" t="s">
        <v>6985</v>
      </c>
      <c r="C7598" s="2" t="s">
        <v>41</v>
      </c>
      <c r="D7598" s="1">
        <v>29179.0</v>
      </c>
      <c r="E7598" s="2" t="s">
        <v>63</v>
      </c>
      <c r="F7598" s="2">
        <v>368.0</v>
      </c>
      <c r="G7598" s="2" t="s">
        <v>23</v>
      </c>
      <c r="H7598" s="2" t="s">
        <v>42</v>
      </c>
      <c r="I7598" s="2" t="s">
        <v>25</v>
      </c>
      <c r="J7598" s="2" t="str">
        <f t="array" ref="J7598">XLOOKUP('Transaction Data'!$G7598,Product_Code,Biscuit_Brand)</f>
        <v>Cinnamon Swirls</v>
      </c>
      <c r="K7598" s="2">
        <f t="array" ref="K7598">XLOOKUP('Transaction Data'!$G7598,Product_Code,Cost)</f>
        <v>10</v>
      </c>
      <c r="L7598" s="2">
        <f t="array" ref="L7598">XLOOKUP('Transaction Data'!$G7598,Product_Code,Unit_Price)</f>
        <v>14</v>
      </c>
      <c r="M7598" s="3">
        <f>'Transaction Data'!$F7598*'Transaction Data'!$K7598</f>
        <v>3680</v>
      </c>
      <c r="N7598" s="3">
        <f>'Transaction Data'!$F7598*'Transaction Data'!$L7598</f>
        <v>5152</v>
      </c>
      <c r="O7598" s="3">
        <f>'Transaction Data'!$N7598-'Transaction Data'!$M7598</f>
        <v>1472</v>
      </c>
      <c r="P7598" s="2">
        <f>DATEDIF('Transaction Data'!$D7598,'Transaction Data'!$A7598,"y")</f>
        <v>44</v>
      </c>
      <c r="Q7598" s="2" t="str">
        <f>FLOOR('Transaction Data'!$P7598,15)&amp;"-"&amp;FLOOR('Transaction Data'!$P7598,15)+14</f>
        <v>30-44</v>
      </c>
      <c r="R7598" s="2" t="str">
        <f>IF('Transaction Data'!$L7598&lt;=10,"Less Expensive","Expensive")</f>
        <v>Expensive</v>
      </c>
      <c r="S7598" s="4">
        <f>WEEKDAY('Transaction Data'!$A7598)</f>
        <v>7</v>
      </c>
      <c r="T7598" s="2" t="str">
        <f>IF(WEEKDAY('Transaction Data'!$A7598,2)&lt;6,"Weekday","Weekend")</f>
        <v>Weekend</v>
      </c>
    </row>
    <row r="7599" ht="15.75" customHeight="1">
      <c r="A7599" s="1">
        <v>45386.0</v>
      </c>
      <c r="B7599" s="2" t="s">
        <v>6986</v>
      </c>
      <c r="C7599" s="2" t="s">
        <v>65</v>
      </c>
      <c r="D7599" s="1">
        <v>17723.0</v>
      </c>
      <c r="E7599" s="2" t="s">
        <v>27</v>
      </c>
      <c r="F7599" s="2">
        <v>63.0</v>
      </c>
      <c r="G7599" s="2" t="s">
        <v>44</v>
      </c>
      <c r="H7599" s="2" t="s">
        <v>45</v>
      </c>
      <c r="I7599" s="2" t="s">
        <v>25</v>
      </c>
      <c r="J7599" s="2" t="str">
        <f t="array" ref="J7599">XLOOKUP('Transaction Data'!$G7599,Product_Code,Biscuit_Brand)</f>
        <v>Butter Crunch</v>
      </c>
      <c r="K7599" s="2">
        <f t="array" ref="K7599">XLOOKUP('Transaction Data'!$G7599,Product_Code,Cost)</f>
        <v>10</v>
      </c>
      <c r="L7599" s="2">
        <f t="array" ref="L7599">XLOOKUP('Transaction Data'!$G7599,Product_Code,Unit_Price)</f>
        <v>11</v>
      </c>
      <c r="M7599" s="3">
        <f>'Transaction Data'!$F7599*'Transaction Data'!$K7599</f>
        <v>630</v>
      </c>
      <c r="N7599" s="3">
        <f>'Transaction Data'!$F7599*'Transaction Data'!$L7599</f>
        <v>693</v>
      </c>
      <c r="O7599" s="3">
        <f>'Transaction Data'!$N7599-'Transaction Data'!$M7599</f>
        <v>63</v>
      </c>
      <c r="P7599" s="2">
        <f>DATEDIF('Transaction Data'!$D7599,'Transaction Data'!$A7599,"y")</f>
        <v>75</v>
      </c>
      <c r="Q7599" s="2" t="str">
        <f>FLOOR('Transaction Data'!$P7599,15)&amp;"-"&amp;FLOOR('Transaction Data'!$P7599,15)+14</f>
        <v>75-89</v>
      </c>
      <c r="R7599" s="2" t="str">
        <f>IF('Transaction Data'!$L7599&lt;=10,"Less Expensive","Expensive")</f>
        <v>Expensive</v>
      </c>
      <c r="S7599" s="4">
        <f>WEEKDAY('Transaction Data'!$A7599)</f>
        <v>5</v>
      </c>
      <c r="T7599" s="2" t="str">
        <f>IF(WEEKDAY('Transaction Data'!$A7599,2)&lt;6,"Weekday","Weekend")</f>
        <v>Weekday</v>
      </c>
    </row>
    <row r="7600" ht="15.75" customHeight="1">
      <c r="A7600" s="1">
        <v>45375.0</v>
      </c>
      <c r="B7600" s="2" t="s">
        <v>6987</v>
      </c>
      <c r="C7600" s="2" t="s">
        <v>78</v>
      </c>
      <c r="D7600" s="1">
        <v>23664.0</v>
      </c>
      <c r="E7600" s="2" t="s">
        <v>37</v>
      </c>
      <c r="F7600" s="2">
        <v>440.0</v>
      </c>
      <c r="G7600" s="2" t="s">
        <v>33</v>
      </c>
      <c r="H7600" s="2" t="s">
        <v>49</v>
      </c>
      <c r="I7600" s="2" t="s">
        <v>25</v>
      </c>
      <c r="J7600" s="2" t="str">
        <f t="array" ref="J7600">XLOOKUP('Transaction Data'!$G7600,Product_Code,Biscuit_Brand)</f>
        <v>Caramel Biscuits</v>
      </c>
      <c r="K7600" s="2">
        <f t="array" ref="K7600">XLOOKUP('Transaction Data'!$G7600,Product_Code,Cost)</f>
        <v>18</v>
      </c>
      <c r="L7600" s="2">
        <f t="array" ref="L7600">XLOOKUP('Transaction Data'!$G7600,Product_Code,Unit_Price)</f>
        <v>22</v>
      </c>
      <c r="M7600" s="3">
        <f>'Transaction Data'!$F7600*'Transaction Data'!$K7600</f>
        <v>7920</v>
      </c>
      <c r="N7600" s="3">
        <f>'Transaction Data'!$F7600*'Transaction Data'!$L7600</f>
        <v>9680</v>
      </c>
      <c r="O7600" s="3">
        <f>'Transaction Data'!$N7600-'Transaction Data'!$M7600</f>
        <v>1760</v>
      </c>
      <c r="P7600" s="2">
        <f>DATEDIF('Transaction Data'!$D7600,'Transaction Data'!$A7600,"y")</f>
        <v>59</v>
      </c>
      <c r="Q7600" s="2" t="str">
        <f>FLOOR('Transaction Data'!$P7600,15)&amp;"-"&amp;FLOOR('Transaction Data'!$P7600,15)+14</f>
        <v>45-59</v>
      </c>
      <c r="R7600" s="2" t="str">
        <f>IF('Transaction Data'!$L7600&lt;=10,"Less Expensive","Expensive")</f>
        <v>Expensive</v>
      </c>
      <c r="S7600" s="4">
        <f>WEEKDAY('Transaction Data'!$A7600)</f>
        <v>1</v>
      </c>
      <c r="T7600" s="2" t="str">
        <f>IF(WEEKDAY('Transaction Data'!$A7600,2)&lt;6,"Weekday","Weekend")</f>
        <v>Weekend</v>
      </c>
    </row>
    <row r="7601" ht="15.75" customHeight="1">
      <c r="A7601" s="1">
        <v>45476.0</v>
      </c>
      <c r="B7601" s="2" t="s">
        <v>4816</v>
      </c>
      <c r="C7601" s="2" t="s">
        <v>72</v>
      </c>
      <c r="D7601" s="1">
        <v>31185.0</v>
      </c>
      <c r="E7601" s="2" t="s">
        <v>27</v>
      </c>
      <c r="F7601" s="2">
        <v>263.0</v>
      </c>
      <c r="G7601" s="2" t="s">
        <v>61</v>
      </c>
      <c r="H7601" s="2" t="s">
        <v>52</v>
      </c>
      <c r="I7601" s="2" t="s">
        <v>30</v>
      </c>
      <c r="J7601" s="2" t="str">
        <f t="array" ref="J7601">XLOOKUP('Transaction Data'!$G7601,Product_Code,Biscuit_Brand)</f>
        <v>Choco Delight</v>
      </c>
      <c r="K7601" s="2">
        <f t="array" ref="K7601">XLOOKUP('Transaction Data'!$G7601,Product_Code,Cost)</f>
        <v>3</v>
      </c>
      <c r="L7601" s="2">
        <f t="array" ref="L7601">XLOOKUP('Transaction Data'!$G7601,Product_Code,Unit_Price)</f>
        <v>5</v>
      </c>
      <c r="M7601" s="3">
        <f>'Transaction Data'!$F7601*'Transaction Data'!$K7601</f>
        <v>789</v>
      </c>
      <c r="N7601" s="3">
        <f>'Transaction Data'!$F7601*'Transaction Data'!$L7601</f>
        <v>1315</v>
      </c>
      <c r="O7601" s="3">
        <f>'Transaction Data'!$N7601-'Transaction Data'!$M7601</f>
        <v>526</v>
      </c>
      <c r="P7601" s="2">
        <f>DATEDIF('Transaction Data'!$D7601,'Transaction Data'!$A7601,"y")</f>
        <v>39</v>
      </c>
      <c r="Q7601" s="2" t="str">
        <f>FLOOR('Transaction Data'!$P7601,15)&amp;"-"&amp;FLOOR('Transaction Data'!$P7601,15)+14</f>
        <v>30-44</v>
      </c>
      <c r="R7601" s="2" t="str">
        <f>IF('Transaction Data'!$L7601&lt;=10,"Less Expensive","Expensive")</f>
        <v>Less Expensive</v>
      </c>
      <c r="S7601" s="4">
        <f>WEEKDAY('Transaction Data'!$A7601)</f>
        <v>4</v>
      </c>
      <c r="T7601" s="2" t="str">
        <f>IF(WEEKDAY('Transaction Data'!$A7601,2)&lt;6,"Weekday","Weekend")</f>
        <v>Weekday</v>
      </c>
    </row>
    <row r="7602" ht="15.75" customHeight="1">
      <c r="A7602" s="1">
        <v>45437.0</v>
      </c>
      <c r="B7602" s="2" t="s">
        <v>6988</v>
      </c>
      <c r="C7602" s="2" t="s">
        <v>51</v>
      </c>
      <c r="D7602" s="1">
        <v>16518.0</v>
      </c>
      <c r="E7602" s="2" t="s">
        <v>37</v>
      </c>
      <c r="F7602" s="2">
        <v>183.0</v>
      </c>
      <c r="G7602" s="2" t="s">
        <v>44</v>
      </c>
      <c r="H7602" s="2" t="s">
        <v>49</v>
      </c>
      <c r="I7602" s="2" t="s">
        <v>25</v>
      </c>
      <c r="J7602" s="2" t="str">
        <f t="array" ref="J7602">XLOOKUP('Transaction Data'!$G7602,Product_Code,Biscuit_Brand)</f>
        <v>Butter Crunch</v>
      </c>
      <c r="K7602" s="2">
        <f t="array" ref="K7602">XLOOKUP('Transaction Data'!$G7602,Product_Code,Cost)</f>
        <v>10</v>
      </c>
      <c r="L7602" s="2">
        <f t="array" ref="L7602">XLOOKUP('Transaction Data'!$G7602,Product_Code,Unit_Price)</f>
        <v>11</v>
      </c>
      <c r="M7602" s="3">
        <f>'Transaction Data'!$F7602*'Transaction Data'!$K7602</f>
        <v>1830</v>
      </c>
      <c r="N7602" s="3">
        <f>'Transaction Data'!$F7602*'Transaction Data'!$L7602</f>
        <v>2013</v>
      </c>
      <c r="O7602" s="3">
        <f>'Transaction Data'!$N7602-'Transaction Data'!$M7602</f>
        <v>183</v>
      </c>
      <c r="P7602" s="2">
        <f>DATEDIF('Transaction Data'!$D7602,'Transaction Data'!$A7602,"y")</f>
        <v>79</v>
      </c>
      <c r="Q7602" s="2" t="str">
        <f>FLOOR('Transaction Data'!$P7602,15)&amp;"-"&amp;FLOOR('Transaction Data'!$P7602,15)+14</f>
        <v>75-89</v>
      </c>
      <c r="R7602" s="2" t="str">
        <f>IF('Transaction Data'!$L7602&lt;=10,"Less Expensive","Expensive")</f>
        <v>Expensive</v>
      </c>
      <c r="S7602" s="4">
        <f>WEEKDAY('Transaction Data'!$A7602)</f>
        <v>7</v>
      </c>
      <c r="T7602" s="2" t="str">
        <f>IF(WEEKDAY('Transaction Data'!$A7602,2)&lt;6,"Weekday","Weekend")</f>
        <v>Weekend</v>
      </c>
    </row>
    <row r="7603" ht="15.75" customHeight="1">
      <c r="A7603" s="1">
        <v>45405.0</v>
      </c>
      <c r="B7603" s="2" t="s">
        <v>6989</v>
      </c>
      <c r="C7603" s="2" t="s">
        <v>32</v>
      </c>
      <c r="D7603" s="1">
        <v>31025.0</v>
      </c>
      <c r="E7603" s="2" t="s">
        <v>37</v>
      </c>
      <c r="F7603" s="2">
        <v>469.0</v>
      </c>
      <c r="G7603" s="2" t="s">
        <v>48</v>
      </c>
      <c r="H7603" s="2" t="s">
        <v>52</v>
      </c>
      <c r="I7603" s="2" t="s">
        <v>25</v>
      </c>
      <c r="J7603" s="2" t="str">
        <f t="array" ref="J7603">XLOOKUP('Transaction Data'!$G7603,Product_Code,Biscuit_Brand)</f>
        <v>Lemon Crisps</v>
      </c>
      <c r="K7603" s="2">
        <f t="array" ref="K7603">XLOOKUP('Transaction Data'!$G7603,Product_Code,Cost)</f>
        <v>7</v>
      </c>
      <c r="L7603" s="2">
        <f t="array" ref="L7603">XLOOKUP('Transaction Data'!$G7603,Product_Code,Unit_Price)</f>
        <v>9</v>
      </c>
      <c r="M7603" s="3">
        <f>'Transaction Data'!$F7603*'Transaction Data'!$K7603</f>
        <v>3283</v>
      </c>
      <c r="N7603" s="3">
        <f>'Transaction Data'!$F7603*'Transaction Data'!$L7603</f>
        <v>4221</v>
      </c>
      <c r="O7603" s="3">
        <f>'Transaction Data'!$N7603-'Transaction Data'!$M7603</f>
        <v>938</v>
      </c>
      <c r="P7603" s="2">
        <f>DATEDIF('Transaction Data'!$D7603,'Transaction Data'!$A7603,"y")</f>
        <v>39</v>
      </c>
      <c r="Q7603" s="2" t="str">
        <f>FLOOR('Transaction Data'!$P7603,15)&amp;"-"&amp;FLOOR('Transaction Data'!$P7603,15)+14</f>
        <v>30-44</v>
      </c>
      <c r="R7603" s="2" t="str">
        <f>IF('Transaction Data'!$L7603&lt;=10,"Less Expensive","Expensive")</f>
        <v>Less Expensive</v>
      </c>
      <c r="S7603" s="4">
        <f>WEEKDAY('Transaction Data'!$A7603)</f>
        <v>3</v>
      </c>
      <c r="T7603" s="2" t="str">
        <f>IF(WEEKDAY('Transaction Data'!$A7603,2)&lt;6,"Weekday","Weekend")</f>
        <v>Weekday</v>
      </c>
    </row>
    <row r="7604" ht="15.75" customHeight="1">
      <c r="A7604" s="1">
        <v>45442.0</v>
      </c>
      <c r="B7604" s="2" t="s">
        <v>4042</v>
      </c>
      <c r="C7604" s="2" t="s">
        <v>47</v>
      </c>
      <c r="D7604" s="1">
        <v>26022.0</v>
      </c>
      <c r="E7604" s="2" t="s">
        <v>27</v>
      </c>
      <c r="F7604" s="2">
        <v>451.0</v>
      </c>
      <c r="G7604" s="2" t="s">
        <v>61</v>
      </c>
      <c r="H7604" s="2" t="s">
        <v>52</v>
      </c>
      <c r="I7604" s="2" t="s">
        <v>25</v>
      </c>
      <c r="J7604" s="2" t="str">
        <f t="array" ref="J7604">XLOOKUP('Transaction Data'!$G7604,Product_Code,Biscuit_Brand)</f>
        <v>Choco Delight</v>
      </c>
      <c r="K7604" s="2">
        <f t="array" ref="K7604">XLOOKUP('Transaction Data'!$G7604,Product_Code,Cost)</f>
        <v>3</v>
      </c>
      <c r="L7604" s="2">
        <f t="array" ref="L7604">XLOOKUP('Transaction Data'!$G7604,Product_Code,Unit_Price)</f>
        <v>5</v>
      </c>
      <c r="M7604" s="3">
        <f>'Transaction Data'!$F7604*'Transaction Data'!$K7604</f>
        <v>1353</v>
      </c>
      <c r="N7604" s="3">
        <f>'Transaction Data'!$F7604*'Transaction Data'!$L7604</f>
        <v>2255</v>
      </c>
      <c r="O7604" s="3">
        <f>'Transaction Data'!$N7604-'Transaction Data'!$M7604</f>
        <v>902</v>
      </c>
      <c r="P7604" s="2">
        <f>DATEDIF('Transaction Data'!$D7604,'Transaction Data'!$A7604,"y")</f>
        <v>53</v>
      </c>
      <c r="Q7604" s="2" t="str">
        <f>FLOOR('Transaction Data'!$P7604,15)&amp;"-"&amp;FLOOR('Transaction Data'!$P7604,15)+14</f>
        <v>45-59</v>
      </c>
      <c r="R7604" s="2" t="str">
        <f>IF('Transaction Data'!$L7604&lt;=10,"Less Expensive","Expensive")</f>
        <v>Less Expensive</v>
      </c>
      <c r="S7604" s="4">
        <f>WEEKDAY('Transaction Data'!$A7604)</f>
        <v>5</v>
      </c>
      <c r="T7604" s="2" t="str">
        <f>IF(WEEKDAY('Transaction Data'!$A7604,2)&lt;6,"Weekday","Weekend")</f>
        <v>Weekday</v>
      </c>
    </row>
    <row r="7605" ht="15.75" customHeight="1">
      <c r="A7605" s="1">
        <v>45387.0</v>
      </c>
      <c r="B7605" s="2" t="s">
        <v>6990</v>
      </c>
      <c r="C7605" s="2" t="s">
        <v>69</v>
      </c>
      <c r="D7605" s="1">
        <v>36259.0</v>
      </c>
      <c r="E7605" s="2" t="s">
        <v>22</v>
      </c>
      <c r="F7605" s="2">
        <v>442.0</v>
      </c>
      <c r="G7605" s="2" t="s">
        <v>61</v>
      </c>
      <c r="H7605" s="2" t="s">
        <v>45</v>
      </c>
      <c r="I7605" s="2" t="s">
        <v>25</v>
      </c>
      <c r="J7605" s="2" t="str">
        <f t="array" ref="J7605">XLOOKUP('Transaction Data'!$G7605,Product_Code,Biscuit_Brand)</f>
        <v>Choco Delight</v>
      </c>
      <c r="K7605" s="2">
        <f t="array" ref="K7605">XLOOKUP('Transaction Data'!$G7605,Product_Code,Cost)</f>
        <v>3</v>
      </c>
      <c r="L7605" s="2">
        <f t="array" ref="L7605">XLOOKUP('Transaction Data'!$G7605,Product_Code,Unit_Price)</f>
        <v>5</v>
      </c>
      <c r="M7605" s="3">
        <f>'Transaction Data'!$F7605*'Transaction Data'!$K7605</f>
        <v>1326</v>
      </c>
      <c r="N7605" s="3">
        <f>'Transaction Data'!$F7605*'Transaction Data'!$L7605</f>
        <v>2210</v>
      </c>
      <c r="O7605" s="3">
        <f>'Transaction Data'!$N7605-'Transaction Data'!$M7605</f>
        <v>884</v>
      </c>
      <c r="P7605" s="2">
        <f>DATEDIF('Transaction Data'!$D7605,'Transaction Data'!$A7605,"y")</f>
        <v>24</v>
      </c>
      <c r="Q7605" s="2" t="str">
        <f>FLOOR('Transaction Data'!$P7605,15)&amp;"-"&amp;FLOOR('Transaction Data'!$P7605,15)+14</f>
        <v>15-29</v>
      </c>
      <c r="R7605" s="2" t="str">
        <f>IF('Transaction Data'!$L7605&lt;=10,"Less Expensive","Expensive")</f>
        <v>Less Expensive</v>
      </c>
      <c r="S7605" s="4">
        <f>WEEKDAY('Transaction Data'!$A7605)</f>
        <v>6</v>
      </c>
      <c r="T7605" s="2" t="str">
        <f>IF(WEEKDAY('Transaction Data'!$A7605,2)&lt;6,"Weekday","Weekend")</f>
        <v>Weekday</v>
      </c>
    </row>
    <row r="7606" ht="15.75" customHeight="1">
      <c r="A7606" s="1">
        <v>45420.0</v>
      </c>
      <c r="B7606" s="2" t="s">
        <v>6991</v>
      </c>
      <c r="C7606" s="2" t="s">
        <v>72</v>
      </c>
      <c r="D7606" s="1">
        <v>18293.0</v>
      </c>
      <c r="E7606" s="2" t="s">
        <v>27</v>
      </c>
      <c r="F7606" s="2">
        <v>241.0</v>
      </c>
      <c r="G7606" s="2" t="s">
        <v>23</v>
      </c>
      <c r="H7606" s="2" t="s">
        <v>49</v>
      </c>
      <c r="I7606" s="2" t="s">
        <v>25</v>
      </c>
      <c r="J7606" s="2" t="str">
        <f t="array" ref="J7606">XLOOKUP('Transaction Data'!$G7606,Product_Code,Biscuit_Brand)</f>
        <v>Cinnamon Swirls</v>
      </c>
      <c r="K7606" s="2">
        <f t="array" ref="K7606">XLOOKUP('Transaction Data'!$G7606,Product_Code,Cost)</f>
        <v>10</v>
      </c>
      <c r="L7606" s="2">
        <f t="array" ref="L7606">XLOOKUP('Transaction Data'!$G7606,Product_Code,Unit_Price)</f>
        <v>14</v>
      </c>
      <c r="M7606" s="3">
        <f>'Transaction Data'!$F7606*'Transaction Data'!$K7606</f>
        <v>2410</v>
      </c>
      <c r="N7606" s="3">
        <f>'Transaction Data'!$F7606*'Transaction Data'!$L7606</f>
        <v>3374</v>
      </c>
      <c r="O7606" s="3">
        <f>'Transaction Data'!$N7606-'Transaction Data'!$M7606</f>
        <v>964</v>
      </c>
      <c r="P7606" s="2">
        <f>DATEDIF('Transaction Data'!$D7606,'Transaction Data'!$A7606,"y")</f>
        <v>74</v>
      </c>
      <c r="Q7606" s="2" t="str">
        <f>FLOOR('Transaction Data'!$P7606,15)&amp;"-"&amp;FLOOR('Transaction Data'!$P7606,15)+14</f>
        <v>60-74</v>
      </c>
      <c r="R7606" s="2" t="str">
        <f>IF('Transaction Data'!$L7606&lt;=10,"Less Expensive","Expensive")</f>
        <v>Expensive</v>
      </c>
      <c r="S7606" s="4">
        <f>WEEKDAY('Transaction Data'!$A7606)</f>
        <v>4</v>
      </c>
      <c r="T7606" s="2" t="str">
        <f>IF(WEEKDAY('Transaction Data'!$A7606,2)&lt;6,"Weekday","Weekend")</f>
        <v>Weekday</v>
      </c>
    </row>
    <row r="7607" ht="15.75" customHeight="1">
      <c r="A7607" s="1">
        <v>45317.0</v>
      </c>
      <c r="B7607" s="2" t="s">
        <v>6992</v>
      </c>
      <c r="C7607" s="2" t="s">
        <v>78</v>
      </c>
      <c r="D7607" s="1">
        <v>26733.0</v>
      </c>
      <c r="E7607" s="2" t="s">
        <v>27</v>
      </c>
      <c r="F7607" s="2">
        <v>168.0</v>
      </c>
      <c r="G7607" s="2" t="s">
        <v>33</v>
      </c>
      <c r="H7607" s="2" t="s">
        <v>52</v>
      </c>
      <c r="I7607" s="2" t="s">
        <v>25</v>
      </c>
      <c r="J7607" s="2" t="str">
        <f t="array" ref="J7607">XLOOKUP('Transaction Data'!$G7607,Product_Code,Biscuit_Brand)</f>
        <v>Caramel Biscuits</v>
      </c>
      <c r="K7607" s="2">
        <f t="array" ref="K7607">XLOOKUP('Transaction Data'!$G7607,Product_Code,Cost)</f>
        <v>18</v>
      </c>
      <c r="L7607" s="2">
        <f t="array" ref="L7607">XLOOKUP('Transaction Data'!$G7607,Product_Code,Unit_Price)</f>
        <v>22</v>
      </c>
      <c r="M7607" s="3">
        <f>'Transaction Data'!$F7607*'Transaction Data'!$K7607</f>
        <v>3024</v>
      </c>
      <c r="N7607" s="3">
        <f>'Transaction Data'!$F7607*'Transaction Data'!$L7607</f>
        <v>3696</v>
      </c>
      <c r="O7607" s="3">
        <f>'Transaction Data'!$N7607-'Transaction Data'!$M7607</f>
        <v>672</v>
      </c>
      <c r="P7607" s="2">
        <f>DATEDIF('Transaction Data'!$D7607,'Transaction Data'!$A7607,"y")</f>
        <v>50</v>
      </c>
      <c r="Q7607" s="2" t="str">
        <f>FLOOR('Transaction Data'!$P7607,15)&amp;"-"&amp;FLOOR('Transaction Data'!$P7607,15)+14</f>
        <v>45-59</v>
      </c>
      <c r="R7607" s="2" t="str">
        <f>IF('Transaction Data'!$L7607&lt;=10,"Less Expensive","Expensive")</f>
        <v>Expensive</v>
      </c>
      <c r="S7607" s="4">
        <f>WEEKDAY('Transaction Data'!$A7607)</f>
        <v>6</v>
      </c>
      <c r="T7607" s="2" t="str">
        <f>IF(WEEKDAY('Transaction Data'!$A7607,2)&lt;6,"Weekday","Weekend")</f>
        <v>Weekday</v>
      </c>
    </row>
    <row r="7608" ht="15.75" customHeight="1">
      <c r="A7608" s="1">
        <v>45486.0</v>
      </c>
      <c r="B7608" s="2" t="s">
        <v>6993</v>
      </c>
      <c r="C7608" s="2" t="s">
        <v>78</v>
      </c>
      <c r="D7608" s="1">
        <v>38578.0</v>
      </c>
      <c r="E7608" s="2" t="s">
        <v>63</v>
      </c>
      <c r="F7608" s="2">
        <v>453.0</v>
      </c>
      <c r="G7608" s="2" t="s">
        <v>44</v>
      </c>
      <c r="H7608" s="2" t="s">
        <v>49</v>
      </c>
      <c r="I7608" s="2" t="s">
        <v>25</v>
      </c>
      <c r="J7608" s="2" t="str">
        <f t="array" ref="J7608">XLOOKUP('Transaction Data'!$G7608,Product_Code,Biscuit_Brand)</f>
        <v>Butter Crunch</v>
      </c>
      <c r="K7608" s="2">
        <f t="array" ref="K7608">XLOOKUP('Transaction Data'!$G7608,Product_Code,Cost)</f>
        <v>10</v>
      </c>
      <c r="L7608" s="2">
        <f t="array" ref="L7608">XLOOKUP('Transaction Data'!$G7608,Product_Code,Unit_Price)</f>
        <v>11</v>
      </c>
      <c r="M7608" s="3">
        <f>'Transaction Data'!$F7608*'Transaction Data'!$K7608</f>
        <v>4530</v>
      </c>
      <c r="N7608" s="3">
        <f>'Transaction Data'!$F7608*'Transaction Data'!$L7608</f>
        <v>4983</v>
      </c>
      <c r="O7608" s="3">
        <f>'Transaction Data'!$N7608-'Transaction Data'!$M7608</f>
        <v>453</v>
      </c>
      <c r="P7608" s="2">
        <f>DATEDIF('Transaction Data'!$D7608,'Transaction Data'!$A7608,"y")</f>
        <v>18</v>
      </c>
      <c r="Q7608" s="2" t="str">
        <f>FLOOR('Transaction Data'!$P7608,15)&amp;"-"&amp;FLOOR('Transaction Data'!$P7608,15)+14</f>
        <v>15-29</v>
      </c>
      <c r="R7608" s="2" t="str">
        <f>IF('Transaction Data'!$L7608&lt;=10,"Less Expensive","Expensive")</f>
        <v>Expensive</v>
      </c>
      <c r="S7608" s="4">
        <f>WEEKDAY('Transaction Data'!$A7608)</f>
        <v>7</v>
      </c>
      <c r="T7608" s="2" t="str">
        <f>IF(WEEKDAY('Transaction Data'!$A7608,2)&lt;6,"Weekday","Weekend")</f>
        <v>Weekend</v>
      </c>
    </row>
    <row r="7609" ht="15.75" customHeight="1">
      <c r="A7609" s="1">
        <v>45339.0</v>
      </c>
      <c r="B7609" s="2" t="s">
        <v>6994</v>
      </c>
      <c r="C7609" s="2" t="s">
        <v>65</v>
      </c>
      <c r="D7609" s="1">
        <v>16657.0</v>
      </c>
      <c r="E7609" s="2" t="s">
        <v>22</v>
      </c>
      <c r="F7609" s="2">
        <v>365.0</v>
      </c>
      <c r="G7609" s="2" t="s">
        <v>61</v>
      </c>
      <c r="H7609" s="2" t="s">
        <v>52</v>
      </c>
      <c r="I7609" s="2" t="s">
        <v>25</v>
      </c>
      <c r="J7609" s="2" t="str">
        <f t="array" ref="J7609">XLOOKUP('Transaction Data'!$G7609,Product_Code,Biscuit_Brand)</f>
        <v>Choco Delight</v>
      </c>
      <c r="K7609" s="2">
        <f t="array" ref="K7609">XLOOKUP('Transaction Data'!$G7609,Product_Code,Cost)</f>
        <v>3</v>
      </c>
      <c r="L7609" s="2">
        <f t="array" ref="L7609">XLOOKUP('Transaction Data'!$G7609,Product_Code,Unit_Price)</f>
        <v>5</v>
      </c>
      <c r="M7609" s="3">
        <f>'Transaction Data'!$F7609*'Transaction Data'!$K7609</f>
        <v>1095</v>
      </c>
      <c r="N7609" s="3">
        <f>'Transaction Data'!$F7609*'Transaction Data'!$L7609</f>
        <v>1825</v>
      </c>
      <c r="O7609" s="3">
        <f>'Transaction Data'!$N7609-'Transaction Data'!$M7609</f>
        <v>730</v>
      </c>
      <c r="P7609" s="2">
        <f>DATEDIF('Transaction Data'!$D7609,'Transaction Data'!$A7609,"y")</f>
        <v>78</v>
      </c>
      <c r="Q7609" s="2" t="str">
        <f>FLOOR('Transaction Data'!$P7609,15)&amp;"-"&amp;FLOOR('Transaction Data'!$P7609,15)+14</f>
        <v>75-89</v>
      </c>
      <c r="R7609" s="2" t="str">
        <f>IF('Transaction Data'!$L7609&lt;=10,"Less Expensive","Expensive")</f>
        <v>Less Expensive</v>
      </c>
      <c r="S7609" s="4">
        <f>WEEKDAY('Transaction Data'!$A7609)</f>
        <v>7</v>
      </c>
      <c r="T7609" s="2" t="str">
        <f>IF(WEEKDAY('Transaction Data'!$A7609,2)&lt;6,"Weekday","Weekend")</f>
        <v>Weekend</v>
      </c>
    </row>
    <row r="7610" ht="15.75" customHeight="1">
      <c r="A7610" s="1">
        <v>45365.0</v>
      </c>
      <c r="B7610" s="2" t="s">
        <v>6995</v>
      </c>
      <c r="C7610" s="2" t="s">
        <v>32</v>
      </c>
      <c r="D7610" s="1">
        <v>26851.0</v>
      </c>
      <c r="E7610" s="2" t="s">
        <v>22</v>
      </c>
      <c r="F7610" s="2">
        <v>421.0</v>
      </c>
      <c r="G7610" s="2" t="s">
        <v>61</v>
      </c>
      <c r="H7610" s="2" t="s">
        <v>34</v>
      </c>
      <c r="I7610" s="2" t="s">
        <v>25</v>
      </c>
      <c r="J7610" s="2" t="str">
        <f t="array" ref="J7610">XLOOKUP('Transaction Data'!$G7610,Product_Code,Biscuit_Brand)</f>
        <v>Choco Delight</v>
      </c>
      <c r="K7610" s="2">
        <f t="array" ref="K7610">XLOOKUP('Transaction Data'!$G7610,Product_Code,Cost)</f>
        <v>3</v>
      </c>
      <c r="L7610" s="2">
        <f t="array" ref="L7610">XLOOKUP('Transaction Data'!$G7610,Product_Code,Unit_Price)</f>
        <v>5</v>
      </c>
      <c r="M7610" s="3">
        <f>'Transaction Data'!$F7610*'Transaction Data'!$K7610</f>
        <v>1263</v>
      </c>
      <c r="N7610" s="3">
        <f>'Transaction Data'!$F7610*'Transaction Data'!$L7610</f>
        <v>2105</v>
      </c>
      <c r="O7610" s="3">
        <f>'Transaction Data'!$N7610-'Transaction Data'!$M7610</f>
        <v>842</v>
      </c>
      <c r="P7610" s="2">
        <f>DATEDIF('Transaction Data'!$D7610,'Transaction Data'!$A7610,"y")</f>
        <v>50</v>
      </c>
      <c r="Q7610" s="2" t="str">
        <f>FLOOR('Transaction Data'!$P7610,15)&amp;"-"&amp;FLOOR('Transaction Data'!$P7610,15)+14</f>
        <v>45-59</v>
      </c>
      <c r="R7610" s="2" t="str">
        <f>IF('Transaction Data'!$L7610&lt;=10,"Less Expensive","Expensive")</f>
        <v>Less Expensive</v>
      </c>
      <c r="S7610" s="4">
        <f>WEEKDAY('Transaction Data'!$A7610)</f>
        <v>5</v>
      </c>
      <c r="T7610" s="2" t="str">
        <f>IF(WEEKDAY('Transaction Data'!$A7610,2)&lt;6,"Weekday","Weekend")</f>
        <v>Weekday</v>
      </c>
    </row>
    <row r="7611" ht="15.75" customHeight="1">
      <c r="A7611" s="1">
        <v>45299.0</v>
      </c>
      <c r="B7611" s="2" t="s">
        <v>6996</v>
      </c>
      <c r="C7611" s="2" t="s">
        <v>65</v>
      </c>
      <c r="D7611" s="1">
        <v>23093.0</v>
      </c>
      <c r="E7611" s="2" t="s">
        <v>37</v>
      </c>
      <c r="F7611" s="2">
        <v>37.0</v>
      </c>
      <c r="G7611" s="2" t="s">
        <v>33</v>
      </c>
      <c r="H7611" s="2" t="s">
        <v>34</v>
      </c>
      <c r="I7611" s="2" t="s">
        <v>25</v>
      </c>
      <c r="J7611" s="2" t="str">
        <f t="array" ref="J7611">XLOOKUP('Transaction Data'!$G7611,Product_Code,Biscuit_Brand)</f>
        <v>Caramel Biscuits</v>
      </c>
      <c r="K7611" s="2">
        <f t="array" ref="K7611">XLOOKUP('Transaction Data'!$G7611,Product_Code,Cost)</f>
        <v>18</v>
      </c>
      <c r="L7611" s="2">
        <f t="array" ref="L7611">XLOOKUP('Transaction Data'!$G7611,Product_Code,Unit_Price)</f>
        <v>22</v>
      </c>
      <c r="M7611" s="3">
        <f>'Transaction Data'!$F7611*'Transaction Data'!$K7611</f>
        <v>666</v>
      </c>
      <c r="N7611" s="3">
        <f>'Transaction Data'!$F7611*'Transaction Data'!$L7611</f>
        <v>814</v>
      </c>
      <c r="O7611" s="3">
        <f>'Transaction Data'!$N7611-'Transaction Data'!$M7611</f>
        <v>148</v>
      </c>
      <c r="P7611" s="2">
        <f>DATEDIF('Transaction Data'!$D7611,'Transaction Data'!$A7611,"y")</f>
        <v>60</v>
      </c>
      <c r="Q7611" s="2" t="str">
        <f>FLOOR('Transaction Data'!$P7611,15)&amp;"-"&amp;FLOOR('Transaction Data'!$P7611,15)+14</f>
        <v>60-74</v>
      </c>
      <c r="R7611" s="2" t="str">
        <f>IF('Transaction Data'!$L7611&lt;=10,"Less Expensive","Expensive")</f>
        <v>Expensive</v>
      </c>
      <c r="S7611" s="4">
        <f>WEEKDAY('Transaction Data'!$A7611)</f>
        <v>2</v>
      </c>
      <c r="T7611" s="2" t="str">
        <f>IF(WEEKDAY('Transaction Data'!$A7611,2)&lt;6,"Weekday","Weekend")</f>
        <v>Weekday</v>
      </c>
    </row>
    <row r="7612" ht="15.75" customHeight="1">
      <c r="A7612" s="1">
        <v>45423.0</v>
      </c>
      <c r="B7612" s="2" t="s">
        <v>6997</v>
      </c>
      <c r="C7612" s="2" t="s">
        <v>65</v>
      </c>
      <c r="D7612" s="1">
        <v>35494.0</v>
      </c>
      <c r="E7612" s="2" t="s">
        <v>27</v>
      </c>
      <c r="F7612" s="2">
        <v>92.0</v>
      </c>
      <c r="G7612" s="2" t="s">
        <v>48</v>
      </c>
      <c r="H7612" s="2" t="s">
        <v>39</v>
      </c>
      <c r="I7612" s="2" t="s">
        <v>25</v>
      </c>
      <c r="J7612" s="2" t="str">
        <f t="array" ref="J7612">XLOOKUP('Transaction Data'!$G7612,Product_Code,Biscuit_Brand)</f>
        <v>Lemon Crisps</v>
      </c>
      <c r="K7612" s="2">
        <f t="array" ref="K7612">XLOOKUP('Transaction Data'!$G7612,Product_Code,Cost)</f>
        <v>7</v>
      </c>
      <c r="L7612" s="2">
        <f t="array" ref="L7612">XLOOKUP('Transaction Data'!$G7612,Product_Code,Unit_Price)</f>
        <v>9</v>
      </c>
      <c r="M7612" s="3">
        <f>'Transaction Data'!$F7612*'Transaction Data'!$K7612</f>
        <v>644</v>
      </c>
      <c r="N7612" s="3">
        <f>'Transaction Data'!$F7612*'Transaction Data'!$L7612</f>
        <v>828</v>
      </c>
      <c r="O7612" s="3">
        <f>'Transaction Data'!$N7612-'Transaction Data'!$M7612</f>
        <v>184</v>
      </c>
      <c r="P7612" s="2">
        <f>DATEDIF('Transaction Data'!$D7612,'Transaction Data'!$A7612,"y")</f>
        <v>27</v>
      </c>
      <c r="Q7612" s="2" t="str">
        <f>FLOOR('Transaction Data'!$P7612,15)&amp;"-"&amp;FLOOR('Transaction Data'!$P7612,15)+14</f>
        <v>15-29</v>
      </c>
      <c r="R7612" s="2" t="str">
        <f>IF('Transaction Data'!$L7612&lt;=10,"Less Expensive","Expensive")</f>
        <v>Less Expensive</v>
      </c>
      <c r="S7612" s="4">
        <f>WEEKDAY('Transaction Data'!$A7612)</f>
        <v>7</v>
      </c>
      <c r="T7612" s="2" t="str">
        <f>IF(WEEKDAY('Transaction Data'!$A7612,2)&lt;6,"Weekday","Weekend")</f>
        <v>Weekend</v>
      </c>
    </row>
    <row r="7613" ht="15.75" customHeight="1">
      <c r="A7613" s="1">
        <v>45472.0</v>
      </c>
      <c r="B7613" s="2" t="s">
        <v>6998</v>
      </c>
      <c r="C7613" s="2" t="s">
        <v>54</v>
      </c>
      <c r="D7613" s="1">
        <v>38391.0</v>
      </c>
      <c r="E7613" s="2" t="s">
        <v>37</v>
      </c>
      <c r="F7613" s="2">
        <v>21.0</v>
      </c>
      <c r="G7613" s="2" t="s">
        <v>38</v>
      </c>
      <c r="H7613" s="2" t="s">
        <v>42</v>
      </c>
      <c r="I7613" s="2" t="s">
        <v>25</v>
      </c>
      <c r="J7613" s="2" t="str">
        <f t="array" ref="J7613">XLOOKUP('Transaction Data'!$G7613,Product_Code,Biscuit_Brand)</f>
        <v>Ginger Snaps</v>
      </c>
      <c r="K7613" s="2">
        <f t="array" ref="K7613">XLOOKUP('Transaction Data'!$G7613,Product_Code,Cost)</f>
        <v>14</v>
      </c>
      <c r="L7613" s="2">
        <f t="array" ref="L7613">XLOOKUP('Transaction Data'!$G7613,Product_Code,Unit_Price)</f>
        <v>28</v>
      </c>
      <c r="M7613" s="3">
        <f>'Transaction Data'!$F7613*'Transaction Data'!$K7613</f>
        <v>294</v>
      </c>
      <c r="N7613" s="3">
        <f>'Transaction Data'!$F7613*'Transaction Data'!$L7613</f>
        <v>588</v>
      </c>
      <c r="O7613" s="3">
        <f>'Transaction Data'!$N7613-'Transaction Data'!$M7613</f>
        <v>294</v>
      </c>
      <c r="P7613" s="2">
        <f>DATEDIF('Transaction Data'!$D7613,'Transaction Data'!$A7613,"y")</f>
        <v>19</v>
      </c>
      <c r="Q7613" s="2" t="str">
        <f>FLOOR('Transaction Data'!$P7613,15)&amp;"-"&amp;FLOOR('Transaction Data'!$P7613,15)+14</f>
        <v>15-29</v>
      </c>
      <c r="R7613" s="2" t="str">
        <f>IF('Transaction Data'!$L7613&lt;=10,"Less Expensive","Expensive")</f>
        <v>Expensive</v>
      </c>
      <c r="S7613" s="4">
        <f>WEEKDAY('Transaction Data'!$A7613)</f>
        <v>7</v>
      </c>
      <c r="T7613" s="2" t="str">
        <f>IF(WEEKDAY('Transaction Data'!$A7613,2)&lt;6,"Weekday","Weekend")</f>
        <v>Weekend</v>
      </c>
    </row>
    <row r="7614" ht="15.75" customHeight="1">
      <c r="A7614" s="1">
        <v>45408.0</v>
      </c>
      <c r="B7614" s="2" t="s">
        <v>6999</v>
      </c>
      <c r="C7614" s="2" t="s">
        <v>32</v>
      </c>
      <c r="D7614" s="1">
        <v>16260.0</v>
      </c>
      <c r="E7614" s="2" t="s">
        <v>22</v>
      </c>
      <c r="F7614" s="2">
        <v>395.0</v>
      </c>
      <c r="G7614" s="2" t="s">
        <v>57</v>
      </c>
      <c r="H7614" s="2" t="s">
        <v>45</v>
      </c>
      <c r="I7614" s="2" t="s">
        <v>25</v>
      </c>
      <c r="J7614" s="2" t="str">
        <f t="array" ref="J7614">XLOOKUP('Transaction Data'!$G7614,Product_Code,Biscuit_Brand)</f>
        <v>Oatmeal Cookies</v>
      </c>
      <c r="K7614" s="2">
        <f t="array" ref="K7614">XLOOKUP('Transaction Data'!$G7614,Product_Code,Cost)</f>
        <v>19</v>
      </c>
      <c r="L7614" s="2">
        <f t="array" ref="L7614">XLOOKUP('Transaction Data'!$G7614,Product_Code,Unit_Price)</f>
        <v>23</v>
      </c>
      <c r="M7614" s="3">
        <f>'Transaction Data'!$F7614*'Transaction Data'!$K7614</f>
        <v>7505</v>
      </c>
      <c r="N7614" s="3">
        <f>'Transaction Data'!$F7614*'Transaction Data'!$L7614</f>
        <v>9085</v>
      </c>
      <c r="O7614" s="3">
        <f>'Transaction Data'!$N7614-'Transaction Data'!$M7614</f>
        <v>1580</v>
      </c>
      <c r="P7614" s="2">
        <f>DATEDIF('Transaction Data'!$D7614,'Transaction Data'!$A7614,"y")</f>
        <v>79</v>
      </c>
      <c r="Q7614" s="2" t="str">
        <f>FLOOR('Transaction Data'!$P7614,15)&amp;"-"&amp;FLOOR('Transaction Data'!$P7614,15)+14</f>
        <v>75-89</v>
      </c>
      <c r="R7614" s="2" t="str">
        <f>IF('Transaction Data'!$L7614&lt;=10,"Less Expensive","Expensive")</f>
        <v>Expensive</v>
      </c>
      <c r="S7614" s="4">
        <f>WEEKDAY('Transaction Data'!$A7614)</f>
        <v>6</v>
      </c>
      <c r="T7614" s="2" t="str">
        <f>IF(WEEKDAY('Transaction Data'!$A7614,2)&lt;6,"Weekday","Weekend")</f>
        <v>Weekday</v>
      </c>
    </row>
    <row r="7615" ht="15.75" customHeight="1">
      <c r="A7615" s="1">
        <v>45421.0</v>
      </c>
      <c r="B7615" s="2" t="s">
        <v>7000</v>
      </c>
      <c r="C7615" s="2" t="s">
        <v>72</v>
      </c>
      <c r="D7615" s="1">
        <v>31926.0</v>
      </c>
      <c r="E7615" s="2" t="s">
        <v>37</v>
      </c>
      <c r="F7615" s="2">
        <v>194.0</v>
      </c>
      <c r="G7615" s="2" t="s">
        <v>55</v>
      </c>
      <c r="H7615" s="2" t="s">
        <v>49</v>
      </c>
      <c r="I7615" s="2" t="s">
        <v>25</v>
      </c>
      <c r="J7615" s="2" t="str">
        <f t="array" ref="J7615">XLOOKUP('Transaction Data'!$G7615,Product_Code,Biscuit_Brand)</f>
        <v>Vanilla Wafers</v>
      </c>
      <c r="K7615" s="2">
        <f t="array" ref="K7615">XLOOKUP('Transaction Data'!$G7615,Product_Code,Cost)</f>
        <v>18</v>
      </c>
      <c r="L7615" s="2">
        <f t="array" ref="L7615">XLOOKUP('Transaction Data'!$G7615,Product_Code,Unit_Price)</f>
        <v>36</v>
      </c>
      <c r="M7615" s="3">
        <f>'Transaction Data'!$F7615*'Transaction Data'!$K7615</f>
        <v>3492</v>
      </c>
      <c r="N7615" s="3">
        <f>'Transaction Data'!$F7615*'Transaction Data'!$L7615</f>
        <v>6984</v>
      </c>
      <c r="O7615" s="3">
        <f>'Transaction Data'!$N7615-'Transaction Data'!$M7615</f>
        <v>3492</v>
      </c>
      <c r="P7615" s="2">
        <f>DATEDIF('Transaction Data'!$D7615,'Transaction Data'!$A7615,"y")</f>
        <v>36</v>
      </c>
      <c r="Q7615" s="2" t="str">
        <f>FLOOR('Transaction Data'!$P7615,15)&amp;"-"&amp;FLOOR('Transaction Data'!$P7615,15)+14</f>
        <v>30-44</v>
      </c>
      <c r="R7615" s="2" t="str">
        <f>IF('Transaction Data'!$L7615&lt;=10,"Less Expensive","Expensive")</f>
        <v>Expensive</v>
      </c>
      <c r="S7615" s="4">
        <f>WEEKDAY('Transaction Data'!$A7615)</f>
        <v>5</v>
      </c>
      <c r="T7615" s="2" t="str">
        <f>IF(WEEKDAY('Transaction Data'!$A7615,2)&lt;6,"Weekday","Weekend")</f>
        <v>Weekday</v>
      </c>
    </row>
    <row r="7616" ht="15.75" customHeight="1">
      <c r="A7616" s="1">
        <v>45405.0</v>
      </c>
      <c r="B7616" s="2" t="s">
        <v>7001</v>
      </c>
      <c r="C7616" s="2" t="s">
        <v>41</v>
      </c>
      <c r="D7616" s="1">
        <v>36886.0</v>
      </c>
      <c r="E7616" s="2" t="s">
        <v>22</v>
      </c>
      <c r="F7616" s="2">
        <v>485.0</v>
      </c>
      <c r="G7616" s="2" t="s">
        <v>23</v>
      </c>
      <c r="H7616" s="2" t="s">
        <v>52</v>
      </c>
      <c r="I7616" s="2" t="s">
        <v>25</v>
      </c>
      <c r="J7616" s="2" t="str">
        <f t="array" ref="J7616">XLOOKUP('Transaction Data'!$G7616,Product_Code,Biscuit_Brand)</f>
        <v>Cinnamon Swirls</v>
      </c>
      <c r="K7616" s="2">
        <f t="array" ref="K7616">XLOOKUP('Transaction Data'!$G7616,Product_Code,Cost)</f>
        <v>10</v>
      </c>
      <c r="L7616" s="2">
        <f t="array" ref="L7616">XLOOKUP('Transaction Data'!$G7616,Product_Code,Unit_Price)</f>
        <v>14</v>
      </c>
      <c r="M7616" s="3">
        <f>'Transaction Data'!$F7616*'Transaction Data'!$K7616</f>
        <v>4850</v>
      </c>
      <c r="N7616" s="3">
        <f>'Transaction Data'!$F7616*'Transaction Data'!$L7616</f>
        <v>6790</v>
      </c>
      <c r="O7616" s="3">
        <f>'Transaction Data'!$N7616-'Transaction Data'!$M7616</f>
        <v>1940</v>
      </c>
      <c r="P7616" s="2">
        <f>DATEDIF('Transaction Data'!$D7616,'Transaction Data'!$A7616,"y")</f>
        <v>23</v>
      </c>
      <c r="Q7616" s="2" t="str">
        <f>FLOOR('Transaction Data'!$P7616,15)&amp;"-"&amp;FLOOR('Transaction Data'!$P7616,15)+14</f>
        <v>15-29</v>
      </c>
      <c r="R7616" s="2" t="str">
        <f>IF('Transaction Data'!$L7616&lt;=10,"Less Expensive","Expensive")</f>
        <v>Expensive</v>
      </c>
      <c r="S7616" s="4">
        <f>WEEKDAY('Transaction Data'!$A7616)</f>
        <v>3</v>
      </c>
      <c r="T7616" s="2" t="str">
        <f>IF(WEEKDAY('Transaction Data'!$A7616,2)&lt;6,"Weekday","Weekend")</f>
        <v>Weekday</v>
      </c>
    </row>
    <row r="7617" ht="15.75" customHeight="1">
      <c r="A7617" s="1">
        <v>45361.0</v>
      </c>
      <c r="B7617" s="2" t="s">
        <v>7002</v>
      </c>
      <c r="C7617" s="2" t="s">
        <v>54</v>
      </c>
      <c r="D7617" s="1">
        <v>37619.0</v>
      </c>
      <c r="E7617" s="2" t="s">
        <v>22</v>
      </c>
      <c r="F7617" s="2">
        <v>108.0</v>
      </c>
      <c r="G7617" s="2" t="s">
        <v>44</v>
      </c>
      <c r="H7617" s="2" t="s">
        <v>49</v>
      </c>
      <c r="I7617" s="2" t="s">
        <v>25</v>
      </c>
      <c r="J7617" s="2" t="str">
        <f t="array" ref="J7617">XLOOKUP('Transaction Data'!$G7617,Product_Code,Biscuit_Brand)</f>
        <v>Butter Crunch</v>
      </c>
      <c r="K7617" s="2">
        <f t="array" ref="K7617">XLOOKUP('Transaction Data'!$G7617,Product_Code,Cost)</f>
        <v>10</v>
      </c>
      <c r="L7617" s="2">
        <f t="array" ref="L7617">XLOOKUP('Transaction Data'!$G7617,Product_Code,Unit_Price)</f>
        <v>11</v>
      </c>
      <c r="M7617" s="3">
        <f>'Transaction Data'!$F7617*'Transaction Data'!$K7617</f>
        <v>1080</v>
      </c>
      <c r="N7617" s="3">
        <f>'Transaction Data'!$F7617*'Transaction Data'!$L7617</f>
        <v>1188</v>
      </c>
      <c r="O7617" s="3">
        <f>'Transaction Data'!$N7617-'Transaction Data'!$M7617</f>
        <v>108</v>
      </c>
      <c r="P7617" s="2">
        <f>DATEDIF('Transaction Data'!$D7617,'Transaction Data'!$A7617,"y")</f>
        <v>21</v>
      </c>
      <c r="Q7617" s="2" t="str">
        <f>FLOOR('Transaction Data'!$P7617,15)&amp;"-"&amp;FLOOR('Transaction Data'!$P7617,15)+14</f>
        <v>15-29</v>
      </c>
      <c r="R7617" s="2" t="str">
        <f>IF('Transaction Data'!$L7617&lt;=10,"Less Expensive","Expensive")</f>
        <v>Expensive</v>
      </c>
      <c r="S7617" s="4">
        <f>WEEKDAY('Transaction Data'!$A7617)</f>
        <v>1</v>
      </c>
      <c r="T7617" s="2" t="str">
        <f>IF(WEEKDAY('Transaction Data'!$A7617,2)&lt;6,"Weekday","Weekend")</f>
        <v>Weekend</v>
      </c>
    </row>
    <row r="7618" ht="15.75" customHeight="1">
      <c r="A7618" s="1">
        <v>45312.0</v>
      </c>
      <c r="B7618" s="2" t="s">
        <v>7003</v>
      </c>
      <c r="C7618" s="2" t="s">
        <v>54</v>
      </c>
      <c r="D7618" s="1">
        <v>24454.0</v>
      </c>
      <c r="E7618" s="2" t="s">
        <v>27</v>
      </c>
      <c r="F7618" s="2">
        <v>313.0</v>
      </c>
      <c r="G7618" s="2" t="s">
        <v>44</v>
      </c>
      <c r="H7618" s="2" t="s">
        <v>52</v>
      </c>
      <c r="I7618" s="2" t="s">
        <v>25</v>
      </c>
      <c r="J7618" s="2" t="str">
        <f t="array" ref="J7618">XLOOKUP('Transaction Data'!$G7618,Product_Code,Biscuit_Brand)</f>
        <v>Butter Crunch</v>
      </c>
      <c r="K7618" s="2">
        <f t="array" ref="K7618">XLOOKUP('Transaction Data'!$G7618,Product_Code,Cost)</f>
        <v>10</v>
      </c>
      <c r="L7618" s="2">
        <f t="array" ref="L7618">XLOOKUP('Transaction Data'!$G7618,Product_Code,Unit_Price)</f>
        <v>11</v>
      </c>
      <c r="M7618" s="3">
        <f>'Transaction Data'!$F7618*'Transaction Data'!$K7618</f>
        <v>3130</v>
      </c>
      <c r="N7618" s="3">
        <f>'Transaction Data'!$F7618*'Transaction Data'!$L7618</f>
        <v>3443</v>
      </c>
      <c r="O7618" s="3">
        <f>'Transaction Data'!$N7618-'Transaction Data'!$M7618</f>
        <v>313</v>
      </c>
      <c r="P7618" s="2">
        <f>DATEDIF('Transaction Data'!$D7618,'Transaction Data'!$A7618,"y")</f>
        <v>57</v>
      </c>
      <c r="Q7618" s="2" t="str">
        <f>FLOOR('Transaction Data'!$P7618,15)&amp;"-"&amp;FLOOR('Transaction Data'!$P7618,15)+14</f>
        <v>45-59</v>
      </c>
      <c r="R7618" s="2" t="str">
        <f>IF('Transaction Data'!$L7618&lt;=10,"Less Expensive","Expensive")</f>
        <v>Expensive</v>
      </c>
      <c r="S7618" s="4">
        <f>WEEKDAY('Transaction Data'!$A7618)</f>
        <v>1</v>
      </c>
      <c r="T7618" s="2" t="str">
        <f>IF(WEEKDAY('Transaction Data'!$A7618,2)&lt;6,"Weekday","Weekend")</f>
        <v>Weekend</v>
      </c>
    </row>
    <row r="7619" ht="15.75" customHeight="1">
      <c r="A7619" s="1">
        <v>45492.0</v>
      </c>
      <c r="B7619" s="2" t="s">
        <v>7004</v>
      </c>
      <c r="C7619" s="2" t="s">
        <v>21</v>
      </c>
      <c r="D7619" s="1">
        <v>34263.0</v>
      </c>
      <c r="E7619" s="2" t="s">
        <v>63</v>
      </c>
      <c r="F7619" s="2">
        <v>285.0</v>
      </c>
      <c r="G7619" s="2" t="s">
        <v>28</v>
      </c>
      <c r="H7619" s="2" t="s">
        <v>52</v>
      </c>
      <c r="I7619" s="2" t="s">
        <v>25</v>
      </c>
      <c r="J7619" s="2" t="str">
        <f t="array" ref="J7619">XLOOKUP('Transaction Data'!$G7619,Product_Code,Biscuit_Brand)</f>
        <v>Shortbread</v>
      </c>
      <c r="K7619" s="2">
        <f t="array" ref="K7619">XLOOKUP('Transaction Data'!$G7619,Product_Code,Cost)</f>
        <v>10</v>
      </c>
      <c r="L7619" s="2">
        <f t="array" ref="L7619">XLOOKUP('Transaction Data'!$G7619,Product_Code,Unit_Price)</f>
        <v>45</v>
      </c>
      <c r="M7619" s="3">
        <f>'Transaction Data'!$F7619*'Transaction Data'!$K7619</f>
        <v>2850</v>
      </c>
      <c r="N7619" s="3">
        <f>'Transaction Data'!$F7619*'Transaction Data'!$L7619</f>
        <v>12825</v>
      </c>
      <c r="O7619" s="3">
        <f>'Transaction Data'!$N7619-'Transaction Data'!$M7619</f>
        <v>9975</v>
      </c>
      <c r="P7619" s="2">
        <f>DATEDIF('Transaction Data'!$D7619,'Transaction Data'!$A7619,"y")</f>
        <v>30</v>
      </c>
      <c r="Q7619" s="2" t="str">
        <f>FLOOR('Transaction Data'!$P7619,15)&amp;"-"&amp;FLOOR('Transaction Data'!$P7619,15)+14</f>
        <v>30-44</v>
      </c>
      <c r="R7619" s="2" t="str">
        <f>IF('Transaction Data'!$L7619&lt;=10,"Less Expensive","Expensive")</f>
        <v>Expensive</v>
      </c>
      <c r="S7619" s="4">
        <f>WEEKDAY('Transaction Data'!$A7619)</f>
        <v>6</v>
      </c>
      <c r="T7619" s="2" t="str">
        <f>IF(WEEKDAY('Transaction Data'!$A7619,2)&lt;6,"Weekday","Weekend")</f>
        <v>Weekday</v>
      </c>
    </row>
    <row r="7620" ht="15.75" customHeight="1">
      <c r="A7620" s="1">
        <v>45357.0</v>
      </c>
      <c r="B7620" s="2" t="s">
        <v>7005</v>
      </c>
      <c r="C7620" s="2" t="s">
        <v>41</v>
      </c>
      <c r="D7620" s="1">
        <v>38178.0</v>
      </c>
      <c r="E7620" s="2" t="s">
        <v>22</v>
      </c>
      <c r="F7620" s="2">
        <v>21.0</v>
      </c>
      <c r="G7620" s="2" t="s">
        <v>60</v>
      </c>
      <c r="H7620" s="2" t="s">
        <v>45</v>
      </c>
      <c r="I7620" s="2" t="s">
        <v>25</v>
      </c>
      <c r="J7620" s="2" t="str">
        <f t="array" ref="J7620">XLOOKUP('Transaction Data'!$G7620,Product_Code,Biscuit_Brand)</f>
        <v>Peanut Butter Bites</v>
      </c>
      <c r="K7620" s="2">
        <f t="array" ref="K7620">XLOOKUP('Transaction Data'!$G7620,Product_Code,Cost)</f>
        <v>5</v>
      </c>
      <c r="L7620" s="2">
        <f t="array" ref="L7620">XLOOKUP('Transaction Data'!$G7620,Product_Code,Unit_Price)</f>
        <v>7</v>
      </c>
      <c r="M7620" s="3">
        <f>'Transaction Data'!$F7620*'Transaction Data'!$K7620</f>
        <v>105</v>
      </c>
      <c r="N7620" s="3">
        <f>'Transaction Data'!$F7620*'Transaction Data'!$L7620</f>
        <v>147</v>
      </c>
      <c r="O7620" s="3">
        <f>'Transaction Data'!$N7620-'Transaction Data'!$M7620</f>
        <v>42</v>
      </c>
      <c r="P7620" s="2">
        <f>DATEDIF('Transaction Data'!$D7620,'Transaction Data'!$A7620,"y")</f>
        <v>19</v>
      </c>
      <c r="Q7620" s="2" t="str">
        <f>FLOOR('Transaction Data'!$P7620,15)&amp;"-"&amp;FLOOR('Transaction Data'!$P7620,15)+14</f>
        <v>15-29</v>
      </c>
      <c r="R7620" s="2" t="str">
        <f>IF('Transaction Data'!$L7620&lt;=10,"Less Expensive","Expensive")</f>
        <v>Less Expensive</v>
      </c>
      <c r="S7620" s="4">
        <f>WEEKDAY('Transaction Data'!$A7620)</f>
        <v>4</v>
      </c>
      <c r="T7620" s="2" t="str">
        <f>IF(WEEKDAY('Transaction Data'!$A7620,2)&lt;6,"Weekday","Weekend")</f>
        <v>Weekday</v>
      </c>
    </row>
    <row r="7621" ht="15.75" customHeight="1">
      <c r="A7621" s="1">
        <v>45444.0</v>
      </c>
      <c r="B7621" s="2" t="s">
        <v>7006</v>
      </c>
      <c r="C7621" s="2" t="s">
        <v>41</v>
      </c>
      <c r="D7621" s="1">
        <v>19699.0</v>
      </c>
      <c r="E7621" s="2" t="s">
        <v>22</v>
      </c>
      <c r="F7621" s="2">
        <v>370.0</v>
      </c>
      <c r="G7621" s="2" t="s">
        <v>33</v>
      </c>
      <c r="H7621" s="2" t="s">
        <v>49</v>
      </c>
      <c r="I7621" s="2" t="s">
        <v>25</v>
      </c>
      <c r="J7621" s="2" t="str">
        <f t="array" ref="J7621">XLOOKUP('Transaction Data'!$G7621,Product_Code,Biscuit_Brand)</f>
        <v>Caramel Biscuits</v>
      </c>
      <c r="K7621" s="2">
        <f t="array" ref="K7621">XLOOKUP('Transaction Data'!$G7621,Product_Code,Cost)</f>
        <v>18</v>
      </c>
      <c r="L7621" s="2">
        <f t="array" ref="L7621">XLOOKUP('Transaction Data'!$G7621,Product_Code,Unit_Price)</f>
        <v>22</v>
      </c>
      <c r="M7621" s="3">
        <f>'Transaction Data'!$F7621*'Transaction Data'!$K7621</f>
        <v>6660</v>
      </c>
      <c r="N7621" s="3">
        <f>'Transaction Data'!$F7621*'Transaction Data'!$L7621</f>
        <v>8140</v>
      </c>
      <c r="O7621" s="3">
        <f>'Transaction Data'!$N7621-'Transaction Data'!$M7621</f>
        <v>1480</v>
      </c>
      <c r="P7621" s="2">
        <f>DATEDIF('Transaction Data'!$D7621,'Transaction Data'!$A7621,"y")</f>
        <v>70</v>
      </c>
      <c r="Q7621" s="2" t="str">
        <f>FLOOR('Transaction Data'!$P7621,15)&amp;"-"&amp;FLOOR('Transaction Data'!$P7621,15)+14</f>
        <v>60-74</v>
      </c>
      <c r="R7621" s="2" t="str">
        <f>IF('Transaction Data'!$L7621&lt;=10,"Less Expensive","Expensive")</f>
        <v>Expensive</v>
      </c>
      <c r="S7621" s="4">
        <f>WEEKDAY('Transaction Data'!$A7621)</f>
        <v>7</v>
      </c>
      <c r="T7621" s="2" t="str">
        <f>IF(WEEKDAY('Transaction Data'!$A7621,2)&lt;6,"Weekday","Weekend")</f>
        <v>Weekend</v>
      </c>
    </row>
    <row r="7622" ht="15.75" customHeight="1">
      <c r="A7622" s="1">
        <v>45338.0</v>
      </c>
      <c r="B7622" s="2" t="s">
        <v>7007</v>
      </c>
      <c r="C7622" s="2" t="s">
        <v>72</v>
      </c>
      <c r="D7622" s="1">
        <v>25116.0</v>
      </c>
      <c r="E7622" s="2" t="s">
        <v>37</v>
      </c>
      <c r="F7622" s="2">
        <v>326.0</v>
      </c>
      <c r="G7622" s="2" t="s">
        <v>61</v>
      </c>
      <c r="H7622" s="2" t="s">
        <v>52</v>
      </c>
      <c r="I7622" s="2" t="s">
        <v>25</v>
      </c>
      <c r="J7622" s="2" t="str">
        <f t="array" ref="J7622">XLOOKUP('Transaction Data'!$G7622,Product_Code,Biscuit_Brand)</f>
        <v>Choco Delight</v>
      </c>
      <c r="K7622" s="2">
        <f t="array" ref="K7622">XLOOKUP('Transaction Data'!$G7622,Product_Code,Cost)</f>
        <v>3</v>
      </c>
      <c r="L7622" s="2">
        <f t="array" ref="L7622">XLOOKUP('Transaction Data'!$G7622,Product_Code,Unit_Price)</f>
        <v>5</v>
      </c>
      <c r="M7622" s="3">
        <f>'Transaction Data'!$F7622*'Transaction Data'!$K7622</f>
        <v>978</v>
      </c>
      <c r="N7622" s="3">
        <f>'Transaction Data'!$F7622*'Transaction Data'!$L7622</f>
        <v>1630</v>
      </c>
      <c r="O7622" s="3">
        <f>'Transaction Data'!$N7622-'Transaction Data'!$M7622</f>
        <v>652</v>
      </c>
      <c r="P7622" s="2">
        <f>DATEDIF('Transaction Data'!$D7622,'Transaction Data'!$A7622,"y")</f>
        <v>55</v>
      </c>
      <c r="Q7622" s="2" t="str">
        <f>FLOOR('Transaction Data'!$P7622,15)&amp;"-"&amp;FLOOR('Transaction Data'!$P7622,15)+14</f>
        <v>45-59</v>
      </c>
      <c r="R7622" s="2" t="str">
        <f>IF('Transaction Data'!$L7622&lt;=10,"Less Expensive","Expensive")</f>
        <v>Less Expensive</v>
      </c>
      <c r="S7622" s="4">
        <f>WEEKDAY('Transaction Data'!$A7622)</f>
        <v>6</v>
      </c>
      <c r="T7622" s="2" t="str">
        <f>IF(WEEKDAY('Transaction Data'!$A7622,2)&lt;6,"Weekday","Weekend")</f>
        <v>Weekday</v>
      </c>
    </row>
    <row r="7623" ht="15.75" customHeight="1">
      <c r="A7623" s="1">
        <v>45466.0</v>
      </c>
      <c r="B7623" s="2" t="s">
        <v>7008</v>
      </c>
      <c r="C7623" s="2" t="s">
        <v>78</v>
      </c>
      <c r="D7623" s="1">
        <v>25306.0</v>
      </c>
      <c r="E7623" s="2" t="s">
        <v>37</v>
      </c>
      <c r="F7623" s="2">
        <v>458.0</v>
      </c>
      <c r="G7623" s="2" t="s">
        <v>38</v>
      </c>
      <c r="H7623" s="2" t="s">
        <v>49</v>
      </c>
      <c r="I7623" s="2" t="s">
        <v>25</v>
      </c>
      <c r="J7623" s="2" t="str">
        <f t="array" ref="J7623">XLOOKUP('Transaction Data'!$G7623,Product_Code,Biscuit_Brand)</f>
        <v>Ginger Snaps</v>
      </c>
      <c r="K7623" s="2">
        <f t="array" ref="K7623">XLOOKUP('Transaction Data'!$G7623,Product_Code,Cost)</f>
        <v>14</v>
      </c>
      <c r="L7623" s="2">
        <f t="array" ref="L7623">XLOOKUP('Transaction Data'!$G7623,Product_Code,Unit_Price)</f>
        <v>28</v>
      </c>
      <c r="M7623" s="3">
        <f>'Transaction Data'!$F7623*'Transaction Data'!$K7623</f>
        <v>6412</v>
      </c>
      <c r="N7623" s="3">
        <f>'Transaction Data'!$F7623*'Transaction Data'!$L7623</f>
        <v>12824</v>
      </c>
      <c r="O7623" s="3">
        <f>'Transaction Data'!$N7623-'Transaction Data'!$M7623</f>
        <v>6412</v>
      </c>
      <c r="P7623" s="2">
        <f>DATEDIF('Transaction Data'!$D7623,'Transaction Data'!$A7623,"y")</f>
        <v>55</v>
      </c>
      <c r="Q7623" s="2" t="str">
        <f>FLOOR('Transaction Data'!$P7623,15)&amp;"-"&amp;FLOOR('Transaction Data'!$P7623,15)+14</f>
        <v>45-59</v>
      </c>
      <c r="R7623" s="2" t="str">
        <f>IF('Transaction Data'!$L7623&lt;=10,"Less Expensive","Expensive")</f>
        <v>Expensive</v>
      </c>
      <c r="S7623" s="4">
        <f>WEEKDAY('Transaction Data'!$A7623)</f>
        <v>1</v>
      </c>
      <c r="T7623" s="2" t="str">
        <f>IF(WEEKDAY('Transaction Data'!$A7623,2)&lt;6,"Weekday","Weekend")</f>
        <v>Weekend</v>
      </c>
    </row>
    <row r="7624" ht="15.75" customHeight="1">
      <c r="A7624" s="1">
        <v>45382.0</v>
      </c>
      <c r="B7624" s="2" t="s">
        <v>7009</v>
      </c>
      <c r="C7624" s="2" t="s">
        <v>54</v>
      </c>
      <c r="D7624" s="1">
        <v>18678.0</v>
      </c>
      <c r="E7624" s="2" t="s">
        <v>22</v>
      </c>
      <c r="F7624" s="2">
        <v>430.0</v>
      </c>
      <c r="G7624" s="2" t="s">
        <v>23</v>
      </c>
      <c r="H7624" s="2" t="s">
        <v>52</v>
      </c>
      <c r="I7624" s="2" t="s">
        <v>30</v>
      </c>
      <c r="J7624" s="2" t="str">
        <f t="array" ref="J7624">XLOOKUP('Transaction Data'!$G7624,Product_Code,Biscuit_Brand)</f>
        <v>Cinnamon Swirls</v>
      </c>
      <c r="K7624" s="2">
        <f t="array" ref="K7624">XLOOKUP('Transaction Data'!$G7624,Product_Code,Cost)</f>
        <v>10</v>
      </c>
      <c r="L7624" s="2">
        <f t="array" ref="L7624">XLOOKUP('Transaction Data'!$G7624,Product_Code,Unit_Price)</f>
        <v>14</v>
      </c>
      <c r="M7624" s="3">
        <f>'Transaction Data'!$F7624*'Transaction Data'!$K7624</f>
        <v>4300</v>
      </c>
      <c r="N7624" s="3">
        <f>'Transaction Data'!$F7624*'Transaction Data'!$L7624</f>
        <v>6020</v>
      </c>
      <c r="O7624" s="3">
        <f>'Transaction Data'!$N7624-'Transaction Data'!$M7624</f>
        <v>1720</v>
      </c>
      <c r="P7624" s="2">
        <f>DATEDIF('Transaction Data'!$D7624,'Transaction Data'!$A7624,"y")</f>
        <v>73</v>
      </c>
      <c r="Q7624" s="2" t="str">
        <f>FLOOR('Transaction Data'!$P7624,15)&amp;"-"&amp;FLOOR('Transaction Data'!$P7624,15)+14</f>
        <v>60-74</v>
      </c>
      <c r="R7624" s="2" t="str">
        <f>IF('Transaction Data'!$L7624&lt;=10,"Less Expensive","Expensive")</f>
        <v>Expensive</v>
      </c>
      <c r="S7624" s="4">
        <f>WEEKDAY('Transaction Data'!$A7624)</f>
        <v>1</v>
      </c>
      <c r="T7624" s="2" t="str">
        <f>IF(WEEKDAY('Transaction Data'!$A7624,2)&lt;6,"Weekday","Weekend")</f>
        <v>Weekend</v>
      </c>
    </row>
    <row r="7625" ht="15.75" customHeight="1">
      <c r="A7625" s="1">
        <v>45468.0</v>
      </c>
      <c r="B7625" s="2" t="s">
        <v>7010</v>
      </c>
      <c r="C7625" s="2" t="s">
        <v>69</v>
      </c>
      <c r="D7625" s="1">
        <v>32345.0</v>
      </c>
      <c r="E7625" s="2" t="s">
        <v>27</v>
      </c>
      <c r="F7625" s="2">
        <v>135.0</v>
      </c>
      <c r="G7625" s="2" t="s">
        <v>48</v>
      </c>
      <c r="H7625" s="2" t="s">
        <v>34</v>
      </c>
      <c r="I7625" s="2" t="s">
        <v>25</v>
      </c>
      <c r="J7625" s="2" t="str">
        <f t="array" ref="J7625">XLOOKUP('Transaction Data'!$G7625,Product_Code,Biscuit_Brand)</f>
        <v>Lemon Crisps</v>
      </c>
      <c r="K7625" s="2">
        <f t="array" ref="K7625">XLOOKUP('Transaction Data'!$G7625,Product_Code,Cost)</f>
        <v>7</v>
      </c>
      <c r="L7625" s="2">
        <f t="array" ref="L7625">XLOOKUP('Transaction Data'!$G7625,Product_Code,Unit_Price)</f>
        <v>9</v>
      </c>
      <c r="M7625" s="3">
        <f>'Transaction Data'!$F7625*'Transaction Data'!$K7625</f>
        <v>945</v>
      </c>
      <c r="N7625" s="3">
        <f>'Transaction Data'!$F7625*'Transaction Data'!$L7625</f>
        <v>1215</v>
      </c>
      <c r="O7625" s="3">
        <f>'Transaction Data'!$N7625-'Transaction Data'!$M7625</f>
        <v>270</v>
      </c>
      <c r="P7625" s="2">
        <f>DATEDIF('Transaction Data'!$D7625,'Transaction Data'!$A7625,"y")</f>
        <v>35</v>
      </c>
      <c r="Q7625" s="2" t="str">
        <f>FLOOR('Transaction Data'!$P7625,15)&amp;"-"&amp;FLOOR('Transaction Data'!$P7625,15)+14</f>
        <v>30-44</v>
      </c>
      <c r="R7625" s="2" t="str">
        <f>IF('Transaction Data'!$L7625&lt;=10,"Less Expensive","Expensive")</f>
        <v>Less Expensive</v>
      </c>
      <c r="S7625" s="4">
        <f>WEEKDAY('Transaction Data'!$A7625)</f>
        <v>3</v>
      </c>
      <c r="T7625" s="2" t="str">
        <f>IF(WEEKDAY('Transaction Data'!$A7625,2)&lt;6,"Weekday","Weekend")</f>
        <v>Weekday</v>
      </c>
    </row>
    <row r="7626" ht="15.75" customHeight="1">
      <c r="A7626" s="1">
        <v>45327.0</v>
      </c>
      <c r="B7626" s="2" t="s">
        <v>7011</v>
      </c>
      <c r="C7626" s="2" t="s">
        <v>54</v>
      </c>
      <c r="D7626" s="1">
        <v>16980.0</v>
      </c>
      <c r="E7626" s="2" t="s">
        <v>63</v>
      </c>
      <c r="F7626" s="2">
        <v>109.0</v>
      </c>
      <c r="G7626" s="2" t="s">
        <v>48</v>
      </c>
      <c r="H7626" s="2" t="s">
        <v>34</v>
      </c>
      <c r="I7626" s="2" t="s">
        <v>25</v>
      </c>
      <c r="J7626" s="2" t="str">
        <f t="array" ref="J7626">XLOOKUP('Transaction Data'!$G7626,Product_Code,Biscuit_Brand)</f>
        <v>Lemon Crisps</v>
      </c>
      <c r="K7626" s="2">
        <f t="array" ref="K7626">XLOOKUP('Transaction Data'!$G7626,Product_Code,Cost)</f>
        <v>7</v>
      </c>
      <c r="L7626" s="2">
        <f t="array" ref="L7626">XLOOKUP('Transaction Data'!$G7626,Product_Code,Unit_Price)</f>
        <v>9</v>
      </c>
      <c r="M7626" s="3">
        <f>'Transaction Data'!$F7626*'Transaction Data'!$K7626</f>
        <v>763</v>
      </c>
      <c r="N7626" s="3">
        <f>'Transaction Data'!$F7626*'Transaction Data'!$L7626</f>
        <v>981</v>
      </c>
      <c r="O7626" s="3">
        <f>'Transaction Data'!$N7626-'Transaction Data'!$M7626</f>
        <v>218</v>
      </c>
      <c r="P7626" s="2">
        <f>DATEDIF('Transaction Data'!$D7626,'Transaction Data'!$A7626,"y")</f>
        <v>77</v>
      </c>
      <c r="Q7626" s="2" t="str">
        <f>FLOOR('Transaction Data'!$P7626,15)&amp;"-"&amp;FLOOR('Transaction Data'!$P7626,15)+14</f>
        <v>75-89</v>
      </c>
      <c r="R7626" s="2" t="str">
        <f>IF('Transaction Data'!$L7626&lt;=10,"Less Expensive","Expensive")</f>
        <v>Less Expensive</v>
      </c>
      <c r="S7626" s="4">
        <f>WEEKDAY('Transaction Data'!$A7626)</f>
        <v>2</v>
      </c>
      <c r="T7626" s="2" t="str">
        <f>IF(WEEKDAY('Transaction Data'!$A7626,2)&lt;6,"Weekday","Weekend")</f>
        <v>Weekday</v>
      </c>
    </row>
    <row r="7627" ht="15.75" customHeight="1">
      <c r="A7627" s="1">
        <v>45332.0</v>
      </c>
      <c r="B7627" s="2" t="s">
        <v>7012</v>
      </c>
      <c r="C7627" s="2" t="s">
        <v>65</v>
      </c>
      <c r="D7627" s="1">
        <v>38539.0</v>
      </c>
      <c r="E7627" s="2" t="s">
        <v>22</v>
      </c>
      <c r="F7627" s="2">
        <v>154.0</v>
      </c>
      <c r="G7627" s="2" t="s">
        <v>60</v>
      </c>
      <c r="H7627" s="2" t="s">
        <v>39</v>
      </c>
      <c r="I7627" s="2" t="s">
        <v>25</v>
      </c>
      <c r="J7627" s="2" t="str">
        <f t="array" ref="J7627">XLOOKUP('Transaction Data'!$G7627,Product_Code,Biscuit_Brand)</f>
        <v>Peanut Butter Bites</v>
      </c>
      <c r="K7627" s="2">
        <f t="array" ref="K7627">XLOOKUP('Transaction Data'!$G7627,Product_Code,Cost)</f>
        <v>5</v>
      </c>
      <c r="L7627" s="2">
        <f t="array" ref="L7627">XLOOKUP('Transaction Data'!$G7627,Product_Code,Unit_Price)</f>
        <v>7</v>
      </c>
      <c r="M7627" s="3">
        <f>'Transaction Data'!$F7627*'Transaction Data'!$K7627</f>
        <v>770</v>
      </c>
      <c r="N7627" s="3">
        <f>'Transaction Data'!$F7627*'Transaction Data'!$L7627</f>
        <v>1078</v>
      </c>
      <c r="O7627" s="3">
        <f>'Transaction Data'!$N7627-'Transaction Data'!$M7627</f>
        <v>308</v>
      </c>
      <c r="P7627" s="2">
        <f>DATEDIF('Transaction Data'!$D7627,'Transaction Data'!$A7627,"y")</f>
        <v>18</v>
      </c>
      <c r="Q7627" s="2" t="str">
        <f>FLOOR('Transaction Data'!$P7627,15)&amp;"-"&amp;FLOOR('Transaction Data'!$P7627,15)+14</f>
        <v>15-29</v>
      </c>
      <c r="R7627" s="2" t="str">
        <f>IF('Transaction Data'!$L7627&lt;=10,"Less Expensive","Expensive")</f>
        <v>Less Expensive</v>
      </c>
      <c r="S7627" s="4">
        <f>WEEKDAY('Transaction Data'!$A7627)</f>
        <v>7</v>
      </c>
      <c r="T7627" s="2" t="str">
        <f>IF(WEEKDAY('Transaction Data'!$A7627,2)&lt;6,"Weekday","Weekend")</f>
        <v>Weekend</v>
      </c>
    </row>
    <row r="7628" ht="15.75" customHeight="1">
      <c r="A7628" s="1">
        <v>45489.0</v>
      </c>
      <c r="B7628" s="2" t="s">
        <v>7013</v>
      </c>
      <c r="C7628" s="2" t="s">
        <v>54</v>
      </c>
      <c r="D7628" s="1">
        <v>36801.0</v>
      </c>
      <c r="E7628" s="2" t="s">
        <v>37</v>
      </c>
      <c r="F7628" s="2">
        <v>265.0</v>
      </c>
      <c r="G7628" s="2" t="s">
        <v>57</v>
      </c>
      <c r="H7628" s="2" t="s">
        <v>42</v>
      </c>
      <c r="I7628" s="2" t="s">
        <v>30</v>
      </c>
      <c r="J7628" s="2" t="str">
        <f t="array" ref="J7628">XLOOKUP('Transaction Data'!$G7628,Product_Code,Biscuit_Brand)</f>
        <v>Oatmeal Cookies</v>
      </c>
      <c r="K7628" s="2">
        <f t="array" ref="K7628">XLOOKUP('Transaction Data'!$G7628,Product_Code,Cost)</f>
        <v>19</v>
      </c>
      <c r="L7628" s="2">
        <f t="array" ref="L7628">XLOOKUP('Transaction Data'!$G7628,Product_Code,Unit_Price)</f>
        <v>23</v>
      </c>
      <c r="M7628" s="3">
        <f>'Transaction Data'!$F7628*'Transaction Data'!$K7628</f>
        <v>5035</v>
      </c>
      <c r="N7628" s="3">
        <f>'Transaction Data'!$F7628*'Transaction Data'!$L7628</f>
        <v>6095</v>
      </c>
      <c r="O7628" s="3">
        <f>'Transaction Data'!$N7628-'Transaction Data'!$M7628</f>
        <v>1060</v>
      </c>
      <c r="P7628" s="2">
        <f>DATEDIF('Transaction Data'!$D7628,'Transaction Data'!$A7628,"y")</f>
        <v>23</v>
      </c>
      <c r="Q7628" s="2" t="str">
        <f>FLOOR('Transaction Data'!$P7628,15)&amp;"-"&amp;FLOOR('Transaction Data'!$P7628,15)+14</f>
        <v>15-29</v>
      </c>
      <c r="R7628" s="2" t="str">
        <f>IF('Transaction Data'!$L7628&lt;=10,"Less Expensive","Expensive")</f>
        <v>Expensive</v>
      </c>
      <c r="S7628" s="4">
        <f>WEEKDAY('Transaction Data'!$A7628)</f>
        <v>3</v>
      </c>
      <c r="T7628" s="2" t="str">
        <f>IF(WEEKDAY('Transaction Data'!$A7628,2)&lt;6,"Weekday","Weekend")</f>
        <v>Weekday</v>
      </c>
    </row>
    <row r="7629" ht="15.75" customHeight="1">
      <c r="A7629" s="1">
        <v>45392.0</v>
      </c>
      <c r="B7629" s="2" t="s">
        <v>7014</v>
      </c>
      <c r="C7629" s="2" t="s">
        <v>65</v>
      </c>
      <c r="D7629" s="1">
        <v>16998.0</v>
      </c>
      <c r="E7629" s="2" t="s">
        <v>37</v>
      </c>
      <c r="F7629" s="2">
        <v>117.0</v>
      </c>
      <c r="G7629" s="2" t="s">
        <v>60</v>
      </c>
      <c r="H7629" s="2" t="s">
        <v>45</v>
      </c>
      <c r="I7629" s="2" t="s">
        <v>25</v>
      </c>
      <c r="J7629" s="2" t="str">
        <f t="array" ref="J7629">XLOOKUP('Transaction Data'!$G7629,Product_Code,Biscuit_Brand)</f>
        <v>Peanut Butter Bites</v>
      </c>
      <c r="K7629" s="2">
        <f t="array" ref="K7629">XLOOKUP('Transaction Data'!$G7629,Product_Code,Cost)</f>
        <v>5</v>
      </c>
      <c r="L7629" s="2">
        <f t="array" ref="L7629">XLOOKUP('Transaction Data'!$G7629,Product_Code,Unit_Price)</f>
        <v>7</v>
      </c>
      <c r="M7629" s="3">
        <f>'Transaction Data'!$F7629*'Transaction Data'!$K7629</f>
        <v>585</v>
      </c>
      <c r="N7629" s="3">
        <f>'Transaction Data'!$F7629*'Transaction Data'!$L7629</f>
        <v>819</v>
      </c>
      <c r="O7629" s="3">
        <f>'Transaction Data'!$N7629-'Transaction Data'!$M7629</f>
        <v>234</v>
      </c>
      <c r="P7629" s="2">
        <f>DATEDIF('Transaction Data'!$D7629,'Transaction Data'!$A7629,"y")</f>
        <v>77</v>
      </c>
      <c r="Q7629" s="2" t="str">
        <f>FLOOR('Transaction Data'!$P7629,15)&amp;"-"&amp;FLOOR('Transaction Data'!$P7629,15)+14</f>
        <v>75-89</v>
      </c>
      <c r="R7629" s="2" t="str">
        <f>IF('Transaction Data'!$L7629&lt;=10,"Less Expensive","Expensive")</f>
        <v>Less Expensive</v>
      </c>
      <c r="S7629" s="4">
        <f>WEEKDAY('Transaction Data'!$A7629)</f>
        <v>4</v>
      </c>
      <c r="T7629" s="2" t="str">
        <f>IF(WEEKDAY('Transaction Data'!$A7629,2)&lt;6,"Weekday","Weekend")</f>
        <v>Weekday</v>
      </c>
    </row>
    <row r="7630" ht="15.75" customHeight="1">
      <c r="A7630" s="1">
        <v>45384.0</v>
      </c>
      <c r="B7630" s="2" t="s">
        <v>7015</v>
      </c>
      <c r="C7630" s="2" t="s">
        <v>21</v>
      </c>
      <c r="D7630" s="1">
        <v>27050.0</v>
      </c>
      <c r="E7630" s="2" t="s">
        <v>37</v>
      </c>
      <c r="F7630" s="2">
        <v>433.0</v>
      </c>
      <c r="G7630" s="2" t="s">
        <v>28</v>
      </c>
      <c r="H7630" s="2" t="s">
        <v>49</v>
      </c>
      <c r="I7630" s="2" t="s">
        <v>25</v>
      </c>
      <c r="J7630" s="2" t="str">
        <f t="array" ref="J7630">XLOOKUP('Transaction Data'!$G7630,Product_Code,Biscuit_Brand)</f>
        <v>Shortbread</v>
      </c>
      <c r="K7630" s="2">
        <f t="array" ref="K7630">XLOOKUP('Transaction Data'!$G7630,Product_Code,Cost)</f>
        <v>10</v>
      </c>
      <c r="L7630" s="2">
        <f t="array" ref="L7630">XLOOKUP('Transaction Data'!$G7630,Product_Code,Unit_Price)</f>
        <v>45</v>
      </c>
      <c r="M7630" s="3">
        <f>'Transaction Data'!$F7630*'Transaction Data'!$K7630</f>
        <v>4330</v>
      </c>
      <c r="N7630" s="3">
        <f>'Transaction Data'!$F7630*'Transaction Data'!$L7630</f>
        <v>19485</v>
      </c>
      <c r="O7630" s="3">
        <f>'Transaction Data'!$N7630-'Transaction Data'!$M7630</f>
        <v>15155</v>
      </c>
      <c r="P7630" s="2">
        <f>DATEDIF('Transaction Data'!$D7630,'Transaction Data'!$A7630,"y")</f>
        <v>50</v>
      </c>
      <c r="Q7630" s="2" t="str">
        <f>FLOOR('Transaction Data'!$P7630,15)&amp;"-"&amp;FLOOR('Transaction Data'!$P7630,15)+14</f>
        <v>45-59</v>
      </c>
      <c r="R7630" s="2" t="str">
        <f>IF('Transaction Data'!$L7630&lt;=10,"Less Expensive","Expensive")</f>
        <v>Expensive</v>
      </c>
      <c r="S7630" s="4">
        <f>WEEKDAY('Transaction Data'!$A7630)</f>
        <v>3</v>
      </c>
      <c r="T7630" s="2" t="str">
        <f>IF(WEEKDAY('Transaction Data'!$A7630,2)&lt;6,"Weekday","Weekend")</f>
        <v>Weekday</v>
      </c>
    </row>
    <row r="7631" ht="15.75" customHeight="1">
      <c r="A7631" s="1">
        <v>45312.0</v>
      </c>
      <c r="B7631" s="2" t="s">
        <v>7016</v>
      </c>
      <c r="C7631" s="2" t="s">
        <v>54</v>
      </c>
      <c r="D7631" s="1">
        <v>27361.0</v>
      </c>
      <c r="E7631" s="2" t="s">
        <v>27</v>
      </c>
      <c r="F7631" s="2">
        <v>383.0</v>
      </c>
      <c r="G7631" s="2" t="s">
        <v>38</v>
      </c>
      <c r="H7631" s="2" t="s">
        <v>52</v>
      </c>
      <c r="I7631" s="2" t="s">
        <v>25</v>
      </c>
      <c r="J7631" s="2" t="str">
        <f t="array" ref="J7631">XLOOKUP('Transaction Data'!$G7631,Product_Code,Biscuit_Brand)</f>
        <v>Ginger Snaps</v>
      </c>
      <c r="K7631" s="2">
        <f t="array" ref="K7631">XLOOKUP('Transaction Data'!$G7631,Product_Code,Cost)</f>
        <v>14</v>
      </c>
      <c r="L7631" s="2">
        <f t="array" ref="L7631">XLOOKUP('Transaction Data'!$G7631,Product_Code,Unit_Price)</f>
        <v>28</v>
      </c>
      <c r="M7631" s="3">
        <f>'Transaction Data'!$F7631*'Transaction Data'!$K7631</f>
        <v>5362</v>
      </c>
      <c r="N7631" s="3">
        <f>'Transaction Data'!$F7631*'Transaction Data'!$L7631</f>
        <v>10724</v>
      </c>
      <c r="O7631" s="3">
        <f>'Transaction Data'!$N7631-'Transaction Data'!$M7631</f>
        <v>5362</v>
      </c>
      <c r="P7631" s="2">
        <f>DATEDIF('Transaction Data'!$D7631,'Transaction Data'!$A7631,"y")</f>
        <v>49</v>
      </c>
      <c r="Q7631" s="2" t="str">
        <f>FLOOR('Transaction Data'!$P7631,15)&amp;"-"&amp;FLOOR('Transaction Data'!$P7631,15)+14</f>
        <v>45-59</v>
      </c>
      <c r="R7631" s="2" t="str">
        <f>IF('Transaction Data'!$L7631&lt;=10,"Less Expensive","Expensive")</f>
        <v>Expensive</v>
      </c>
      <c r="S7631" s="4">
        <f>WEEKDAY('Transaction Data'!$A7631)</f>
        <v>1</v>
      </c>
      <c r="T7631" s="2" t="str">
        <f>IF(WEEKDAY('Transaction Data'!$A7631,2)&lt;6,"Weekday","Weekend")</f>
        <v>Weekend</v>
      </c>
    </row>
    <row r="7632" ht="15.75" customHeight="1">
      <c r="A7632" s="1">
        <v>45449.0</v>
      </c>
      <c r="B7632" s="2" t="s">
        <v>7017</v>
      </c>
      <c r="C7632" s="2" t="s">
        <v>51</v>
      </c>
      <c r="D7632" s="1">
        <v>18156.0</v>
      </c>
      <c r="E7632" s="2" t="s">
        <v>27</v>
      </c>
      <c r="F7632" s="2">
        <v>393.0</v>
      </c>
      <c r="G7632" s="2" t="s">
        <v>23</v>
      </c>
      <c r="H7632" s="2" t="s">
        <v>49</v>
      </c>
      <c r="I7632" s="2" t="s">
        <v>25</v>
      </c>
      <c r="J7632" s="2" t="str">
        <f t="array" ref="J7632">XLOOKUP('Transaction Data'!$G7632,Product_Code,Biscuit_Brand)</f>
        <v>Cinnamon Swirls</v>
      </c>
      <c r="K7632" s="2">
        <f t="array" ref="K7632">XLOOKUP('Transaction Data'!$G7632,Product_Code,Cost)</f>
        <v>10</v>
      </c>
      <c r="L7632" s="2">
        <f t="array" ref="L7632">XLOOKUP('Transaction Data'!$G7632,Product_Code,Unit_Price)</f>
        <v>14</v>
      </c>
      <c r="M7632" s="3">
        <f>'Transaction Data'!$F7632*'Transaction Data'!$K7632</f>
        <v>3930</v>
      </c>
      <c r="N7632" s="3">
        <f>'Transaction Data'!$F7632*'Transaction Data'!$L7632</f>
        <v>5502</v>
      </c>
      <c r="O7632" s="3">
        <f>'Transaction Data'!$N7632-'Transaction Data'!$M7632</f>
        <v>1572</v>
      </c>
      <c r="P7632" s="2">
        <f>DATEDIF('Transaction Data'!$D7632,'Transaction Data'!$A7632,"y")</f>
        <v>74</v>
      </c>
      <c r="Q7632" s="2" t="str">
        <f>FLOOR('Transaction Data'!$P7632,15)&amp;"-"&amp;FLOOR('Transaction Data'!$P7632,15)+14</f>
        <v>60-74</v>
      </c>
      <c r="R7632" s="2" t="str">
        <f>IF('Transaction Data'!$L7632&lt;=10,"Less Expensive","Expensive")</f>
        <v>Expensive</v>
      </c>
      <c r="S7632" s="4">
        <f>WEEKDAY('Transaction Data'!$A7632)</f>
        <v>5</v>
      </c>
      <c r="T7632" s="2" t="str">
        <f>IF(WEEKDAY('Transaction Data'!$A7632,2)&lt;6,"Weekday","Weekend")</f>
        <v>Weekday</v>
      </c>
    </row>
    <row r="7633" ht="15.75" customHeight="1">
      <c r="A7633" s="1">
        <v>45373.0</v>
      </c>
      <c r="B7633" s="2" t="s">
        <v>7018</v>
      </c>
      <c r="C7633" s="2" t="s">
        <v>47</v>
      </c>
      <c r="D7633" s="1">
        <v>16438.0</v>
      </c>
      <c r="E7633" s="2" t="s">
        <v>63</v>
      </c>
      <c r="F7633" s="2">
        <v>112.0</v>
      </c>
      <c r="G7633" s="2" t="s">
        <v>23</v>
      </c>
      <c r="H7633" s="2" t="s">
        <v>52</v>
      </c>
      <c r="I7633" s="2" t="s">
        <v>25</v>
      </c>
      <c r="J7633" s="2" t="str">
        <f t="array" ref="J7633">XLOOKUP('Transaction Data'!$G7633,Product_Code,Biscuit_Brand)</f>
        <v>Cinnamon Swirls</v>
      </c>
      <c r="K7633" s="2">
        <f t="array" ref="K7633">XLOOKUP('Transaction Data'!$G7633,Product_Code,Cost)</f>
        <v>10</v>
      </c>
      <c r="L7633" s="2">
        <f t="array" ref="L7633">XLOOKUP('Transaction Data'!$G7633,Product_Code,Unit_Price)</f>
        <v>14</v>
      </c>
      <c r="M7633" s="3">
        <f>'Transaction Data'!$F7633*'Transaction Data'!$K7633</f>
        <v>1120</v>
      </c>
      <c r="N7633" s="3">
        <f>'Transaction Data'!$F7633*'Transaction Data'!$L7633</f>
        <v>1568</v>
      </c>
      <c r="O7633" s="3">
        <f>'Transaction Data'!$N7633-'Transaction Data'!$M7633</f>
        <v>448</v>
      </c>
      <c r="P7633" s="2">
        <f>DATEDIF('Transaction Data'!$D7633,'Transaction Data'!$A7633,"y")</f>
        <v>79</v>
      </c>
      <c r="Q7633" s="2" t="str">
        <f>FLOOR('Transaction Data'!$P7633,15)&amp;"-"&amp;FLOOR('Transaction Data'!$P7633,15)+14</f>
        <v>75-89</v>
      </c>
      <c r="R7633" s="2" t="str">
        <f>IF('Transaction Data'!$L7633&lt;=10,"Less Expensive","Expensive")</f>
        <v>Expensive</v>
      </c>
      <c r="S7633" s="4">
        <f>WEEKDAY('Transaction Data'!$A7633)</f>
        <v>6</v>
      </c>
      <c r="T7633" s="2" t="str">
        <f>IF(WEEKDAY('Transaction Data'!$A7633,2)&lt;6,"Weekday","Weekend")</f>
        <v>Weekday</v>
      </c>
    </row>
    <row r="7634" ht="15.75" customHeight="1">
      <c r="A7634" s="1">
        <v>45477.0</v>
      </c>
      <c r="B7634" s="2" t="s">
        <v>7019</v>
      </c>
      <c r="C7634" s="2" t="s">
        <v>32</v>
      </c>
      <c r="D7634" s="1">
        <v>36681.0</v>
      </c>
      <c r="E7634" s="2" t="s">
        <v>63</v>
      </c>
      <c r="F7634" s="2">
        <v>16.0</v>
      </c>
      <c r="G7634" s="2" t="s">
        <v>38</v>
      </c>
      <c r="H7634" s="2" t="s">
        <v>52</v>
      </c>
      <c r="I7634" s="2" t="s">
        <v>25</v>
      </c>
      <c r="J7634" s="2" t="str">
        <f t="array" ref="J7634">XLOOKUP('Transaction Data'!$G7634,Product_Code,Biscuit_Brand)</f>
        <v>Ginger Snaps</v>
      </c>
      <c r="K7634" s="2">
        <f t="array" ref="K7634">XLOOKUP('Transaction Data'!$G7634,Product_Code,Cost)</f>
        <v>14</v>
      </c>
      <c r="L7634" s="2">
        <f t="array" ref="L7634">XLOOKUP('Transaction Data'!$G7634,Product_Code,Unit_Price)</f>
        <v>28</v>
      </c>
      <c r="M7634" s="3">
        <f>'Transaction Data'!$F7634*'Transaction Data'!$K7634</f>
        <v>224</v>
      </c>
      <c r="N7634" s="3">
        <f>'Transaction Data'!$F7634*'Transaction Data'!$L7634</f>
        <v>448</v>
      </c>
      <c r="O7634" s="3">
        <f>'Transaction Data'!$N7634-'Transaction Data'!$M7634</f>
        <v>224</v>
      </c>
      <c r="P7634" s="2">
        <f>DATEDIF('Transaction Data'!$D7634,'Transaction Data'!$A7634,"y")</f>
        <v>24</v>
      </c>
      <c r="Q7634" s="2" t="str">
        <f>FLOOR('Transaction Data'!$P7634,15)&amp;"-"&amp;FLOOR('Transaction Data'!$P7634,15)+14</f>
        <v>15-29</v>
      </c>
      <c r="R7634" s="2" t="str">
        <f>IF('Transaction Data'!$L7634&lt;=10,"Less Expensive","Expensive")</f>
        <v>Expensive</v>
      </c>
      <c r="S7634" s="4">
        <f>WEEKDAY('Transaction Data'!$A7634)</f>
        <v>5</v>
      </c>
      <c r="T7634" s="2" t="str">
        <f>IF(WEEKDAY('Transaction Data'!$A7634,2)&lt;6,"Weekday","Weekend")</f>
        <v>Weekday</v>
      </c>
    </row>
    <row r="7635" ht="15.75" customHeight="1">
      <c r="A7635" s="1">
        <v>45444.0</v>
      </c>
      <c r="B7635" s="2" t="s">
        <v>7020</v>
      </c>
      <c r="C7635" s="2" t="s">
        <v>72</v>
      </c>
      <c r="D7635" s="1">
        <v>30726.0</v>
      </c>
      <c r="E7635" s="2" t="s">
        <v>22</v>
      </c>
      <c r="F7635" s="2">
        <v>396.0</v>
      </c>
      <c r="G7635" s="2" t="s">
        <v>55</v>
      </c>
      <c r="H7635" s="2" t="s">
        <v>45</v>
      </c>
      <c r="I7635" s="2" t="s">
        <v>25</v>
      </c>
      <c r="J7635" s="2" t="str">
        <f t="array" ref="J7635">XLOOKUP('Transaction Data'!$G7635,Product_Code,Biscuit_Brand)</f>
        <v>Vanilla Wafers</v>
      </c>
      <c r="K7635" s="2">
        <f t="array" ref="K7635">XLOOKUP('Transaction Data'!$G7635,Product_Code,Cost)</f>
        <v>18</v>
      </c>
      <c r="L7635" s="2">
        <f t="array" ref="L7635">XLOOKUP('Transaction Data'!$G7635,Product_Code,Unit_Price)</f>
        <v>36</v>
      </c>
      <c r="M7635" s="3">
        <f>'Transaction Data'!$F7635*'Transaction Data'!$K7635</f>
        <v>7128</v>
      </c>
      <c r="N7635" s="3">
        <f>'Transaction Data'!$F7635*'Transaction Data'!$L7635</f>
        <v>14256</v>
      </c>
      <c r="O7635" s="3">
        <f>'Transaction Data'!$N7635-'Transaction Data'!$M7635</f>
        <v>7128</v>
      </c>
      <c r="P7635" s="2">
        <f>DATEDIF('Transaction Data'!$D7635,'Transaction Data'!$A7635,"y")</f>
        <v>40</v>
      </c>
      <c r="Q7635" s="2" t="str">
        <f>FLOOR('Transaction Data'!$P7635,15)&amp;"-"&amp;FLOOR('Transaction Data'!$P7635,15)+14</f>
        <v>30-44</v>
      </c>
      <c r="R7635" s="2" t="str">
        <f>IF('Transaction Data'!$L7635&lt;=10,"Less Expensive","Expensive")</f>
        <v>Expensive</v>
      </c>
      <c r="S7635" s="4">
        <f>WEEKDAY('Transaction Data'!$A7635)</f>
        <v>7</v>
      </c>
      <c r="T7635" s="2" t="str">
        <f>IF(WEEKDAY('Transaction Data'!$A7635,2)&lt;6,"Weekday","Weekend")</f>
        <v>Weekend</v>
      </c>
    </row>
    <row r="7636" ht="15.75" customHeight="1">
      <c r="A7636" s="1">
        <v>45461.0</v>
      </c>
      <c r="B7636" s="2" t="s">
        <v>7021</v>
      </c>
      <c r="C7636" s="2" t="s">
        <v>32</v>
      </c>
      <c r="D7636" s="1">
        <v>37459.0</v>
      </c>
      <c r="E7636" s="2" t="s">
        <v>63</v>
      </c>
      <c r="F7636" s="2">
        <v>398.0</v>
      </c>
      <c r="G7636" s="2" t="s">
        <v>38</v>
      </c>
      <c r="H7636" s="2" t="s">
        <v>49</v>
      </c>
      <c r="I7636" s="2" t="s">
        <v>25</v>
      </c>
      <c r="J7636" s="2" t="str">
        <f t="array" ref="J7636">XLOOKUP('Transaction Data'!$G7636,Product_Code,Biscuit_Brand)</f>
        <v>Ginger Snaps</v>
      </c>
      <c r="K7636" s="2">
        <f t="array" ref="K7636">XLOOKUP('Transaction Data'!$G7636,Product_Code,Cost)</f>
        <v>14</v>
      </c>
      <c r="L7636" s="2">
        <f t="array" ref="L7636">XLOOKUP('Transaction Data'!$G7636,Product_Code,Unit_Price)</f>
        <v>28</v>
      </c>
      <c r="M7636" s="3">
        <f>'Transaction Data'!$F7636*'Transaction Data'!$K7636</f>
        <v>5572</v>
      </c>
      <c r="N7636" s="3">
        <f>'Transaction Data'!$F7636*'Transaction Data'!$L7636</f>
        <v>11144</v>
      </c>
      <c r="O7636" s="3">
        <f>'Transaction Data'!$N7636-'Transaction Data'!$M7636</f>
        <v>5572</v>
      </c>
      <c r="P7636" s="2">
        <f>DATEDIF('Transaction Data'!$D7636,'Transaction Data'!$A7636,"y")</f>
        <v>21</v>
      </c>
      <c r="Q7636" s="2" t="str">
        <f>FLOOR('Transaction Data'!$P7636,15)&amp;"-"&amp;FLOOR('Transaction Data'!$P7636,15)+14</f>
        <v>15-29</v>
      </c>
      <c r="R7636" s="2" t="str">
        <f>IF('Transaction Data'!$L7636&lt;=10,"Less Expensive","Expensive")</f>
        <v>Expensive</v>
      </c>
      <c r="S7636" s="4">
        <f>WEEKDAY('Transaction Data'!$A7636)</f>
        <v>3</v>
      </c>
      <c r="T7636" s="2" t="str">
        <f>IF(WEEKDAY('Transaction Data'!$A7636,2)&lt;6,"Weekday","Weekend")</f>
        <v>Weekday</v>
      </c>
    </row>
    <row r="7637" ht="15.75" customHeight="1">
      <c r="A7637" s="1">
        <v>45405.0</v>
      </c>
      <c r="B7637" s="2" t="s">
        <v>7022</v>
      </c>
      <c r="C7637" s="2" t="s">
        <v>54</v>
      </c>
      <c r="D7637" s="1">
        <v>31510.0</v>
      </c>
      <c r="E7637" s="2" t="s">
        <v>27</v>
      </c>
      <c r="F7637" s="2">
        <v>395.0</v>
      </c>
      <c r="G7637" s="2" t="s">
        <v>48</v>
      </c>
      <c r="H7637" s="2" t="s">
        <v>52</v>
      </c>
      <c r="I7637" s="2" t="s">
        <v>30</v>
      </c>
      <c r="J7637" s="2" t="str">
        <f t="array" ref="J7637">XLOOKUP('Transaction Data'!$G7637,Product_Code,Biscuit_Brand)</f>
        <v>Lemon Crisps</v>
      </c>
      <c r="K7637" s="2">
        <f t="array" ref="K7637">XLOOKUP('Transaction Data'!$G7637,Product_Code,Cost)</f>
        <v>7</v>
      </c>
      <c r="L7637" s="2">
        <f t="array" ref="L7637">XLOOKUP('Transaction Data'!$G7637,Product_Code,Unit_Price)</f>
        <v>9</v>
      </c>
      <c r="M7637" s="3">
        <f>'Transaction Data'!$F7637*'Transaction Data'!$K7637</f>
        <v>2765</v>
      </c>
      <c r="N7637" s="3">
        <f>'Transaction Data'!$F7637*'Transaction Data'!$L7637</f>
        <v>3555</v>
      </c>
      <c r="O7637" s="3">
        <f>'Transaction Data'!$N7637-'Transaction Data'!$M7637</f>
        <v>790</v>
      </c>
      <c r="P7637" s="2">
        <f>DATEDIF('Transaction Data'!$D7637,'Transaction Data'!$A7637,"y")</f>
        <v>38</v>
      </c>
      <c r="Q7637" s="2" t="str">
        <f>FLOOR('Transaction Data'!$P7637,15)&amp;"-"&amp;FLOOR('Transaction Data'!$P7637,15)+14</f>
        <v>30-44</v>
      </c>
      <c r="R7637" s="2" t="str">
        <f>IF('Transaction Data'!$L7637&lt;=10,"Less Expensive","Expensive")</f>
        <v>Less Expensive</v>
      </c>
      <c r="S7637" s="4">
        <f>WEEKDAY('Transaction Data'!$A7637)</f>
        <v>3</v>
      </c>
      <c r="T7637" s="2" t="str">
        <f>IF(WEEKDAY('Transaction Data'!$A7637,2)&lt;6,"Weekday","Weekend")</f>
        <v>Weekday</v>
      </c>
    </row>
    <row r="7638" ht="15.75" customHeight="1">
      <c r="A7638" s="1">
        <v>45388.0</v>
      </c>
      <c r="B7638" s="2" t="s">
        <v>7023</v>
      </c>
      <c r="C7638" s="2" t="s">
        <v>21</v>
      </c>
      <c r="D7638" s="1">
        <v>38630.0</v>
      </c>
      <c r="E7638" s="2" t="s">
        <v>27</v>
      </c>
      <c r="F7638" s="2">
        <v>287.0</v>
      </c>
      <c r="G7638" s="2" t="s">
        <v>55</v>
      </c>
      <c r="H7638" s="2" t="s">
        <v>49</v>
      </c>
      <c r="I7638" s="2" t="s">
        <v>25</v>
      </c>
      <c r="J7638" s="2" t="str">
        <f t="array" ref="J7638">XLOOKUP('Transaction Data'!$G7638,Product_Code,Biscuit_Brand)</f>
        <v>Vanilla Wafers</v>
      </c>
      <c r="K7638" s="2">
        <f t="array" ref="K7638">XLOOKUP('Transaction Data'!$G7638,Product_Code,Cost)</f>
        <v>18</v>
      </c>
      <c r="L7638" s="2">
        <f t="array" ref="L7638">XLOOKUP('Transaction Data'!$G7638,Product_Code,Unit_Price)</f>
        <v>36</v>
      </c>
      <c r="M7638" s="3">
        <f>'Transaction Data'!$F7638*'Transaction Data'!$K7638</f>
        <v>5166</v>
      </c>
      <c r="N7638" s="3">
        <f>'Transaction Data'!$F7638*'Transaction Data'!$L7638</f>
        <v>10332</v>
      </c>
      <c r="O7638" s="3">
        <f>'Transaction Data'!$N7638-'Transaction Data'!$M7638</f>
        <v>5166</v>
      </c>
      <c r="P7638" s="2">
        <f>DATEDIF('Transaction Data'!$D7638,'Transaction Data'!$A7638,"y")</f>
        <v>18</v>
      </c>
      <c r="Q7638" s="2" t="str">
        <f>FLOOR('Transaction Data'!$P7638,15)&amp;"-"&amp;FLOOR('Transaction Data'!$P7638,15)+14</f>
        <v>15-29</v>
      </c>
      <c r="R7638" s="2" t="str">
        <f>IF('Transaction Data'!$L7638&lt;=10,"Less Expensive","Expensive")</f>
        <v>Expensive</v>
      </c>
      <c r="S7638" s="4">
        <f>WEEKDAY('Transaction Data'!$A7638)</f>
        <v>7</v>
      </c>
      <c r="T7638" s="2" t="str">
        <f>IF(WEEKDAY('Transaction Data'!$A7638,2)&lt;6,"Weekday","Weekend")</f>
        <v>Weekend</v>
      </c>
    </row>
    <row r="7639" ht="15.75" customHeight="1">
      <c r="A7639" s="1">
        <v>45501.0</v>
      </c>
      <c r="B7639" s="2" t="s">
        <v>7024</v>
      </c>
      <c r="C7639" s="2" t="s">
        <v>72</v>
      </c>
      <c r="D7639" s="1">
        <v>36512.0</v>
      </c>
      <c r="E7639" s="2" t="s">
        <v>63</v>
      </c>
      <c r="F7639" s="2">
        <v>10.0</v>
      </c>
      <c r="G7639" s="2" t="s">
        <v>60</v>
      </c>
      <c r="H7639" s="2" t="s">
        <v>52</v>
      </c>
      <c r="I7639" s="2" t="s">
        <v>25</v>
      </c>
      <c r="J7639" s="2" t="str">
        <f t="array" ref="J7639">XLOOKUP('Transaction Data'!$G7639,Product_Code,Biscuit_Brand)</f>
        <v>Peanut Butter Bites</v>
      </c>
      <c r="K7639" s="2">
        <f t="array" ref="K7639">XLOOKUP('Transaction Data'!$G7639,Product_Code,Cost)</f>
        <v>5</v>
      </c>
      <c r="L7639" s="2">
        <f t="array" ref="L7639">XLOOKUP('Transaction Data'!$G7639,Product_Code,Unit_Price)</f>
        <v>7</v>
      </c>
      <c r="M7639" s="3">
        <f>'Transaction Data'!$F7639*'Transaction Data'!$K7639</f>
        <v>50</v>
      </c>
      <c r="N7639" s="3">
        <f>'Transaction Data'!$F7639*'Transaction Data'!$L7639</f>
        <v>70</v>
      </c>
      <c r="O7639" s="3">
        <f>'Transaction Data'!$N7639-'Transaction Data'!$M7639</f>
        <v>20</v>
      </c>
      <c r="P7639" s="2">
        <f>DATEDIF('Transaction Data'!$D7639,'Transaction Data'!$A7639,"y")</f>
        <v>24</v>
      </c>
      <c r="Q7639" s="2" t="str">
        <f>FLOOR('Transaction Data'!$P7639,15)&amp;"-"&amp;FLOOR('Transaction Data'!$P7639,15)+14</f>
        <v>15-29</v>
      </c>
      <c r="R7639" s="2" t="str">
        <f>IF('Transaction Data'!$L7639&lt;=10,"Less Expensive","Expensive")</f>
        <v>Less Expensive</v>
      </c>
      <c r="S7639" s="4">
        <f>WEEKDAY('Transaction Data'!$A7639)</f>
        <v>1</v>
      </c>
      <c r="T7639" s="2" t="str">
        <f>IF(WEEKDAY('Transaction Data'!$A7639,2)&lt;6,"Weekday","Weekend")</f>
        <v>Weekend</v>
      </c>
    </row>
    <row r="7640" ht="15.75" customHeight="1">
      <c r="A7640" s="1">
        <v>45376.0</v>
      </c>
      <c r="B7640" s="2" t="s">
        <v>7025</v>
      </c>
      <c r="C7640" s="2" t="s">
        <v>69</v>
      </c>
      <c r="D7640" s="1">
        <v>19439.0</v>
      </c>
      <c r="E7640" s="2" t="s">
        <v>27</v>
      </c>
      <c r="F7640" s="2">
        <v>47.0</v>
      </c>
      <c r="G7640" s="2" t="s">
        <v>38</v>
      </c>
      <c r="H7640" s="2" t="s">
        <v>34</v>
      </c>
      <c r="I7640" s="2" t="s">
        <v>25</v>
      </c>
      <c r="J7640" s="2" t="str">
        <f t="array" ref="J7640">XLOOKUP('Transaction Data'!$G7640,Product_Code,Biscuit_Brand)</f>
        <v>Ginger Snaps</v>
      </c>
      <c r="K7640" s="2">
        <f t="array" ref="K7640">XLOOKUP('Transaction Data'!$G7640,Product_Code,Cost)</f>
        <v>14</v>
      </c>
      <c r="L7640" s="2">
        <f t="array" ref="L7640">XLOOKUP('Transaction Data'!$G7640,Product_Code,Unit_Price)</f>
        <v>28</v>
      </c>
      <c r="M7640" s="3">
        <f>'Transaction Data'!$F7640*'Transaction Data'!$K7640</f>
        <v>658</v>
      </c>
      <c r="N7640" s="3">
        <f>'Transaction Data'!$F7640*'Transaction Data'!$L7640</f>
        <v>1316</v>
      </c>
      <c r="O7640" s="3">
        <f>'Transaction Data'!$N7640-'Transaction Data'!$M7640</f>
        <v>658</v>
      </c>
      <c r="P7640" s="2">
        <f>DATEDIF('Transaction Data'!$D7640,'Transaction Data'!$A7640,"y")</f>
        <v>71</v>
      </c>
      <c r="Q7640" s="2" t="str">
        <f>FLOOR('Transaction Data'!$P7640,15)&amp;"-"&amp;FLOOR('Transaction Data'!$P7640,15)+14</f>
        <v>60-74</v>
      </c>
      <c r="R7640" s="2" t="str">
        <f>IF('Transaction Data'!$L7640&lt;=10,"Less Expensive","Expensive")</f>
        <v>Expensive</v>
      </c>
      <c r="S7640" s="4">
        <f>WEEKDAY('Transaction Data'!$A7640)</f>
        <v>2</v>
      </c>
      <c r="T7640" s="2" t="str">
        <f>IF(WEEKDAY('Transaction Data'!$A7640,2)&lt;6,"Weekday","Weekend")</f>
        <v>Weekday</v>
      </c>
    </row>
    <row r="7641" ht="15.75" customHeight="1">
      <c r="A7641" s="1">
        <v>45321.0</v>
      </c>
      <c r="B7641" s="2" t="s">
        <v>7026</v>
      </c>
      <c r="C7641" s="2" t="s">
        <v>65</v>
      </c>
      <c r="D7641" s="1">
        <v>34521.0</v>
      </c>
      <c r="E7641" s="2" t="s">
        <v>37</v>
      </c>
      <c r="F7641" s="2">
        <v>451.0</v>
      </c>
      <c r="G7641" s="2" t="s">
        <v>28</v>
      </c>
      <c r="H7641" s="2" t="s">
        <v>34</v>
      </c>
      <c r="I7641" s="2" t="s">
        <v>25</v>
      </c>
      <c r="J7641" s="2" t="str">
        <f t="array" ref="J7641">XLOOKUP('Transaction Data'!$G7641,Product_Code,Biscuit_Brand)</f>
        <v>Shortbread</v>
      </c>
      <c r="K7641" s="2">
        <f t="array" ref="K7641">XLOOKUP('Transaction Data'!$G7641,Product_Code,Cost)</f>
        <v>10</v>
      </c>
      <c r="L7641" s="2">
        <f t="array" ref="L7641">XLOOKUP('Transaction Data'!$G7641,Product_Code,Unit_Price)</f>
        <v>45</v>
      </c>
      <c r="M7641" s="3">
        <f>'Transaction Data'!$F7641*'Transaction Data'!$K7641</f>
        <v>4510</v>
      </c>
      <c r="N7641" s="3">
        <f>'Transaction Data'!$F7641*'Transaction Data'!$L7641</f>
        <v>20295</v>
      </c>
      <c r="O7641" s="3">
        <f>'Transaction Data'!$N7641-'Transaction Data'!$M7641</f>
        <v>15785</v>
      </c>
      <c r="P7641" s="2">
        <f>DATEDIF('Transaction Data'!$D7641,'Transaction Data'!$A7641,"y")</f>
        <v>29</v>
      </c>
      <c r="Q7641" s="2" t="str">
        <f>FLOOR('Transaction Data'!$P7641,15)&amp;"-"&amp;FLOOR('Transaction Data'!$P7641,15)+14</f>
        <v>15-29</v>
      </c>
      <c r="R7641" s="2" t="str">
        <f>IF('Transaction Data'!$L7641&lt;=10,"Less Expensive","Expensive")</f>
        <v>Expensive</v>
      </c>
      <c r="S7641" s="4">
        <f>WEEKDAY('Transaction Data'!$A7641)</f>
        <v>3</v>
      </c>
      <c r="T7641" s="2" t="str">
        <f>IF(WEEKDAY('Transaction Data'!$A7641,2)&lt;6,"Weekday","Weekend")</f>
        <v>Weekday</v>
      </c>
    </row>
    <row r="7642" ht="15.75" customHeight="1">
      <c r="A7642" s="1">
        <v>45481.0</v>
      </c>
      <c r="B7642" s="2" t="s">
        <v>7027</v>
      </c>
      <c r="C7642" s="2" t="s">
        <v>41</v>
      </c>
      <c r="D7642" s="1">
        <v>31657.0</v>
      </c>
      <c r="E7642" s="2" t="s">
        <v>63</v>
      </c>
      <c r="F7642" s="2">
        <v>370.0</v>
      </c>
      <c r="G7642" s="2" t="s">
        <v>44</v>
      </c>
      <c r="H7642" s="2" t="s">
        <v>39</v>
      </c>
      <c r="I7642" s="2" t="s">
        <v>25</v>
      </c>
      <c r="J7642" s="2" t="str">
        <f t="array" ref="J7642">XLOOKUP('Transaction Data'!$G7642,Product_Code,Biscuit_Brand)</f>
        <v>Butter Crunch</v>
      </c>
      <c r="K7642" s="2">
        <f t="array" ref="K7642">XLOOKUP('Transaction Data'!$G7642,Product_Code,Cost)</f>
        <v>10</v>
      </c>
      <c r="L7642" s="2">
        <f t="array" ref="L7642">XLOOKUP('Transaction Data'!$G7642,Product_Code,Unit_Price)</f>
        <v>11</v>
      </c>
      <c r="M7642" s="3">
        <f>'Transaction Data'!$F7642*'Transaction Data'!$K7642</f>
        <v>3700</v>
      </c>
      <c r="N7642" s="3">
        <f>'Transaction Data'!$F7642*'Transaction Data'!$L7642</f>
        <v>4070</v>
      </c>
      <c r="O7642" s="3">
        <f>'Transaction Data'!$N7642-'Transaction Data'!$M7642</f>
        <v>370</v>
      </c>
      <c r="P7642" s="2">
        <f>DATEDIF('Transaction Data'!$D7642,'Transaction Data'!$A7642,"y")</f>
        <v>37</v>
      </c>
      <c r="Q7642" s="2" t="str">
        <f>FLOOR('Transaction Data'!$P7642,15)&amp;"-"&amp;FLOOR('Transaction Data'!$P7642,15)+14</f>
        <v>30-44</v>
      </c>
      <c r="R7642" s="2" t="str">
        <f>IF('Transaction Data'!$L7642&lt;=10,"Less Expensive","Expensive")</f>
        <v>Expensive</v>
      </c>
      <c r="S7642" s="4">
        <f>WEEKDAY('Transaction Data'!$A7642)</f>
        <v>2</v>
      </c>
      <c r="T7642" s="2" t="str">
        <f>IF(WEEKDAY('Transaction Data'!$A7642,2)&lt;6,"Weekday","Weekend")</f>
        <v>Weekday</v>
      </c>
    </row>
    <row r="7643" ht="15.75" customHeight="1">
      <c r="A7643" s="1">
        <v>45478.0</v>
      </c>
      <c r="B7643" s="2" t="s">
        <v>7028</v>
      </c>
      <c r="C7643" s="2" t="s">
        <v>72</v>
      </c>
      <c r="D7643" s="1">
        <v>16775.0</v>
      </c>
      <c r="E7643" s="2" t="s">
        <v>22</v>
      </c>
      <c r="F7643" s="2">
        <v>18.0</v>
      </c>
      <c r="G7643" s="2" t="s">
        <v>57</v>
      </c>
      <c r="H7643" s="2" t="s">
        <v>42</v>
      </c>
      <c r="I7643" s="2" t="s">
        <v>25</v>
      </c>
      <c r="J7643" s="2" t="str">
        <f t="array" ref="J7643">XLOOKUP('Transaction Data'!$G7643,Product_Code,Biscuit_Brand)</f>
        <v>Oatmeal Cookies</v>
      </c>
      <c r="K7643" s="2">
        <f t="array" ref="K7643">XLOOKUP('Transaction Data'!$G7643,Product_Code,Cost)</f>
        <v>19</v>
      </c>
      <c r="L7643" s="2">
        <f t="array" ref="L7643">XLOOKUP('Transaction Data'!$G7643,Product_Code,Unit_Price)</f>
        <v>23</v>
      </c>
      <c r="M7643" s="3">
        <f>'Transaction Data'!$F7643*'Transaction Data'!$K7643</f>
        <v>342</v>
      </c>
      <c r="N7643" s="3">
        <f>'Transaction Data'!$F7643*'Transaction Data'!$L7643</f>
        <v>414</v>
      </c>
      <c r="O7643" s="3">
        <f>'Transaction Data'!$N7643-'Transaction Data'!$M7643</f>
        <v>72</v>
      </c>
      <c r="P7643" s="2">
        <f>DATEDIF('Transaction Data'!$D7643,'Transaction Data'!$A7643,"y")</f>
        <v>78</v>
      </c>
      <c r="Q7643" s="2" t="str">
        <f>FLOOR('Transaction Data'!$P7643,15)&amp;"-"&amp;FLOOR('Transaction Data'!$P7643,15)+14</f>
        <v>75-89</v>
      </c>
      <c r="R7643" s="2" t="str">
        <f>IF('Transaction Data'!$L7643&lt;=10,"Less Expensive","Expensive")</f>
        <v>Expensive</v>
      </c>
      <c r="S7643" s="4">
        <f>WEEKDAY('Transaction Data'!$A7643)</f>
        <v>6</v>
      </c>
      <c r="T7643" s="2" t="str">
        <f>IF(WEEKDAY('Transaction Data'!$A7643,2)&lt;6,"Weekday","Weekend")</f>
        <v>Weekday</v>
      </c>
    </row>
    <row r="7644" ht="15.75" customHeight="1">
      <c r="A7644" s="1">
        <v>45417.0</v>
      </c>
      <c r="B7644" s="2" t="s">
        <v>7029</v>
      </c>
      <c r="C7644" s="2" t="s">
        <v>65</v>
      </c>
      <c r="D7644" s="1">
        <v>33873.0</v>
      </c>
      <c r="E7644" s="2" t="s">
        <v>37</v>
      </c>
      <c r="F7644" s="2">
        <v>391.0</v>
      </c>
      <c r="G7644" s="2" t="s">
        <v>57</v>
      </c>
      <c r="H7644" s="2" t="s">
        <v>45</v>
      </c>
      <c r="I7644" s="2" t="s">
        <v>25</v>
      </c>
      <c r="J7644" s="2" t="str">
        <f t="array" ref="J7644">XLOOKUP('Transaction Data'!$G7644,Product_Code,Biscuit_Brand)</f>
        <v>Oatmeal Cookies</v>
      </c>
      <c r="K7644" s="2">
        <f t="array" ref="K7644">XLOOKUP('Transaction Data'!$G7644,Product_Code,Cost)</f>
        <v>19</v>
      </c>
      <c r="L7644" s="2">
        <f t="array" ref="L7644">XLOOKUP('Transaction Data'!$G7644,Product_Code,Unit_Price)</f>
        <v>23</v>
      </c>
      <c r="M7644" s="3">
        <f>'Transaction Data'!$F7644*'Transaction Data'!$K7644</f>
        <v>7429</v>
      </c>
      <c r="N7644" s="3">
        <f>'Transaction Data'!$F7644*'Transaction Data'!$L7644</f>
        <v>8993</v>
      </c>
      <c r="O7644" s="3">
        <f>'Transaction Data'!$N7644-'Transaction Data'!$M7644</f>
        <v>1564</v>
      </c>
      <c r="P7644" s="2">
        <f>DATEDIF('Transaction Data'!$D7644,'Transaction Data'!$A7644,"y")</f>
        <v>31</v>
      </c>
      <c r="Q7644" s="2" t="str">
        <f>FLOOR('Transaction Data'!$P7644,15)&amp;"-"&amp;FLOOR('Transaction Data'!$P7644,15)+14</f>
        <v>30-44</v>
      </c>
      <c r="R7644" s="2" t="str">
        <f>IF('Transaction Data'!$L7644&lt;=10,"Less Expensive","Expensive")</f>
        <v>Expensive</v>
      </c>
      <c r="S7644" s="4">
        <f>WEEKDAY('Transaction Data'!$A7644)</f>
        <v>1</v>
      </c>
      <c r="T7644" s="2" t="str">
        <f>IF(WEEKDAY('Transaction Data'!$A7644,2)&lt;6,"Weekday","Weekend")</f>
        <v>Weekend</v>
      </c>
    </row>
    <row r="7645" ht="15.75" customHeight="1">
      <c r="A7645" s="1">
        <v>45468.0</v>
      </c>
      <c r="B7645" s="2" t="s">
        <v>7030</v>
      </c>
      <c r="C7645" s="2" t="s">
        <v>41</v>
      </c>
      <c r="D7645" s="1">
        <v>36620.0</v>
      </c>
      <c r="E7645" s="2" t="s">
        <v>22</v>
      </c>
      <c r="F7645" s="2">
        <v>188.0</v>
      </c>
      <c r="G7645" s="2" t="s">
        <v>48</v>
      </c>
      <c r="H7645" s="2" t="s">
        <v>49</v>
      </c>
      <c r="I7645" s="2" t="s">
        <v>25</v>
      </c>
      <c r="J7645" s="2" t="str">
        <f t="array" ref="J7645">XLOOKUP('Transaction Data'!$G7645,Product_Code,Biscuit_Brand)</f>
        <v>Lemon Crisps</v>
      </c>
      <c r="K7645" s="2">
        <f t="array" ref="K7645">XLOOKUP('Transaction Data'!$G7645,Product_Code,Cost)</f>
        <v>7</v>
      </c>
      <c r="L7645" s="2">
        <f t="array" ref="L7645">XLOOKUP('Transaction Data'!$G7645,Product_Code,Unit_Price)</f>
        <v>9</v>
      </c>
      <c r="M7645" s="3">
        <f>'Transaction Data'!$F7645*'Transaction Data'!$K7645</f>
        <v>1316</v>
      </c>
      <c r="N7645" s="3">
        <f>'Transaction Data'!$F7645*'Transaction Data'!$L7645</f>
        <v>1692</v>
      </c>
      <c r="O7645" s="3">
        <f>'Transaction Data'!$N7645-'Transaction Data'!$M7645</f>
        <v>376</v>
      </c>
      <c r="P7645" s="2">
        <f>DATEDIF('Transaction Data'!$D7645,'Transaction Data'!$A7645,"y")</f>
        <v>24</v>
      </c>
      <c r="Q7645" s="2" t="str">
        <f>FLOOR('Transaction Data'!$P7645,15)&amp;"-"&amp;FLOOR('Transaction Data'!$P7645,15)+14</f>
        <v>15-29</v>
      </c>
      <c r="R7645" s="2" t="str">
        <f>IF('Transaction Data'!$L7645&lt;=10,"Less Expensive","Expensive")</f>
        <v>Less Expensive</v>
      </c>
      <c r="S7645" s="4">
        <f>WEEKDAY('Transaction Data'!$A7645)</f>
        <v>3</v>
      </c>
      <c r="T7645" s="2" t="str">
        <f>IF(WEEKDAY('Transaction Data'!$A7645,2)&lt;6,"Weekday","Weekend")</f>
        <v>Weekday</v>
      </c>
    </row>
    <row r="7646" ht="15.75" customHeight="1">
      <c r="A7646" s="1">
        <v>45415.0</v>
      </c>
      <c r="B7646" s="2" t="s">
        <v>7031</v>
      </c>
      <c r="C7646" s="2" t="s">
        <v>21</v>
      </c>
      <c r="D7646" s="1">
        <v>38696.0</v>
      </c>
      <c r="E7646" s="2" t="s">
        <v>22</v>
      </c>
      <c r="F7646" s="2">
        <v>191.0</v>
      </c>
      <c r="G7646" s="2" t="s">
        <v>23</v>
      </c>
      <c r="H7646" s="2" t="s">
        <v>52</v>
      </c>
      <c r="I7646" s="2" t="s">
        <v>25</v>
      </c>
      <c r="J7646" s="2" t="str">
        <f t="array" ref="J7646">XLOOKUP('Transaction Data'!$G7646,Product_Code,Biscuit_Brand)</f>
        <v>Cinnamon Swirls</v>
      </c>
      <c r="K7646" s="2">
        <f t="array" ref="K7646">XLOOKUP('Transaction Data'!$G7646,Product_Code,Cost)</f>
        <v>10</v>
      </c>
      <c r="L7646" s="2">
        <f t="array" ref="L7646">XLOOKUP('Transaction Data'!$G7646,Product_Code,Unit_Price)</f>
        <v>14</v>
      </c>
      <c r="M7646" s="3">
        <f>'Transaction Data'!$F7646*'Transaction Data'!$K7646</f>
        <v>1910</v>
      </c>
      <c r="N7646" s="3">
        <f>'Transaction Data'!$F7646*'Transaction Data'!$L7646</f>
        <v>2674</v>
      </c>
      <c r="O7646" s="3">
        <f>'Transaction Data'!$N7646-'Transaction Data'!$M7646</f>
        <v>764</v>
      </c>
      <c r="P7646" s="2">
        <f>DATEDIF('Transaction Data'!$D7646,'Transaction Data'!$A7646,"y")</f>
        <v>18</v>
      </c>
      <c r="Q7646" s="2" t="str">
        <f>FLOOR('Transaction Data'!$P7646,15)&amp;"-"&amp;FLOOR('Transaction Data'!$P7646,15)+14</f>
        <v>15-29</v>
      </c>
      <c r="R7646" s="2" t="str">
        <f>IF('Transaction Data'!$L7646&lt;=10,"Less Expensive","Expensive")</f>
        <v>Expensive</v>
      </c>
      <c r="S7646" s="4">
        <f>WEEKDAY('Transaction Data'!$A7646)</f>
        <v>6</v>
      </c>
      <c r="T7646" s="2" t="str">
        <f>IF(WEEKDAY('Transaction Data'!$A7646,2)&lt;6,"Weekday","Weekend")</f>
        <v>Weekday</v>
      </c>
    </row>
    <row r="7647" ht="15.75" customHeight="1">
      <c r="A7647" s="1">
        <v>45346.0</v>
      </c>
      <c r="B7647" s="2" t="s">
        <v>7032</v>
      </c>
      <c r="C7647" s="2" t="s">
        <v>78</v>
      </c>
      <c r="D7647" s="1">
        <v>36063.0</v>
      </c>
      <c r="E7647" s="2" t="s">
        <v>22</v>
      </c>
      <c r="F7647" s="2">
        <v>463.0</v>
      </c>
      <c r="G7647" s="2" t="s">
        <v>55</v>
      </c>
      <c r="H7647" s="2" t="s">
        <v>49</v>
      </c>
      <c r="I7647" s="2" t="s">
        <v>25</v>
      </c>
      <c r="J7647" s="2" t="str">
        <f t="array" ref="J7647">XLOOKUP('Transaction Data'!$G7647,Product_Code,Biscuit_Brand)</f>
        <v>Vanilla Wafers</v>
      </c>
      <c r="K7647" s="2">
        <f t="array" ref="K7647">XLOOKUP('Transaction Data'!$G7647,Product_Code,Cost)</f>
        <v>18</v>
      </c>
      <c r="L7647" s="2">
        <f t="array" ref="L7647">XLOOKUP('Transaction Data'!$G7647,Product_Code,Unit_Price)</f>
        <v>36</v>
      </c>
      <c r="M7647" s="3">
        <f>'Transaction Data'!$F7647*'Transaction Data'!$K7647</f>
        <v>8334</v>
      </c>
      <c r="N7647" s="3">
        <f>'Transaction Data'!$F7647*'Transaction Data'!$L7647</f>
        <v>16668</v>
      </c>
      <c r="O7647" s="3">
        <f>'Transaction Data'!$N7647-'Transaction Data'!$M7647</f>
        <v>8334</v>
      </c>
      <c r="P7647" s="2">
        <f>DATEDIF('Transaction Data'!$D7647,'Transaction Data'!$A7647,"y")</f>
        <v>25</v>
      </c>
      <c r="Q7647" s="2" t="str">
        <f>FLOOR('Transaction Data'!$P7647,15)&amp;"-"&amp;FLOOR('Transaction Data'!$P7647,15)+14</f>
        <v>15-29</v>
      </c>
      <c r="R7647" s="2" t="str">
        <f>IF('Transaction Data'!$L7647&lt;=10,"Less Expensive","Expensive")</f>
        <v>Expensive</v>
      </c>
      <c r="S7647" s="4">
        <f>WEEKDAY('Transaction Data'!$A7647)</f>
        <v>7</v>
      </c>
      <c r="T7647" s="2" t="str">
        <f>IF(WEEKDAY('Transaction Data'!$A7647,2)&lt;6,"Weekday","Weekend")</f>
        <v>Weekend</v>
      </c>
    </row>
    <row r="7648" ht="15.75" customHeight="1">
      <c r="A7648" s="1">
        <v>45485.0</v>
      </c>
      <c r="B7648" s="2" t="s">
        <v>7033</v>
      </c>
      <c r="C7648" s="2" t="s">
        <v>21</v>
      </c>
      <c r="D7648" s="1">
        <v>34173.0</v>
      </c>
      <c r="E7648" s="2" t="s">
        <v>37</v>
      </c>
      <c r="F7648" s="2">
        <v>432.0</v>
      </c>
      <c r="G7648" s="2" t="s">
        <v>61</v>
      </c>
      <c r="H7648" s="2" t="s">
        <v>52</v>
      </c>
      <c r="I7648" s="2" t="s">
        <v>25</v>
      </c>
      <c r="J7648" s="2" t="str">
        <f t="array" ref="J7648">XLOOKUP('Transaction Data'!$G7648,Product_Code,Biscuit_Brand)</f>
        <v>Choco Delight</v>
      </c>
      <c r="K7648" s="2">
        <f t="array" ref="K7648">XLOOKUP('Transaction Data'!$G7648,Product_Code,Cost)</f>
        <v>3</v>
      </c>
      <c r="L7648" s="2">
        <f t="array" ref="L7648">XLOOKUP('Transaction Data'!$G7648,Product_Code,Unit_Price)</f>
        <v>5</v>
      </c>
      <c r="M7648" s="3">
        <f>'Transaction Data'!$F7648*'Transaction Data'!$K7648</f>
        <v>1296</v>
      </c>
      <c r="N7648" s="3">
        <f>'Transaction Data'!$F7648*'Transaction Data'!$L7648</f>
        <v>2160</v>
      </c>
      <c r="O7648" s="3">
        <f>'Transaction Data'!$N7648-'Transaction Data'!$M7648</f>
        <v>864</v>
      </c>
      <c r="P7648" s="2">
        <f>DATEDIF('Transaction Data'!$D7648,'Transaction Data'!$A7648,"y")</f>
        <v>30</v>
      </c>
      <c r="Q7648" s="2" t="str">
        <f>FLOOR('Transaction Data'!$P7648,15)&amp;"-"&amp;FLOOR('Transaction Data'!$P7648,15)+14</f>
        <v>30-44</v>
      </c>
      <c r="R7648" s="2" t="str">
        <f>IF('Transaction Data'!$L7648&lt;=10,"Less Expensive","Expensive")</f>
        <v>Less Expensive</v>
      </c>
      <c r="S7648" s="4">
        <f>WEEKDAY('Transaction Data'!$A7648)</f>
        <v>6</v>
      </c>
      <c r="T7648" s="2" t="str">
        <f>IF(WEEKDAY('Transaction Data'!$A7648,2)&lt;6,"Weekday","Weekend")</f>
        <v>Weekday</v>
      </c>
    </row>
    <row r="7649" ht="15.75" customHeight="1">
      <c r="A7649" s="1">
        <v>45319.0</v>
      </c>
      <c r="B7649" s="2" t="s">
        <v>7034</v>
      </c>
      <c r="C7649" s="2" t="s">
        <v>65</v>
      </c>
      <c r="D7649" s="1">
        <v>33050.0</v>
      </c>
      <c r="E7649" s="2" t="s">
        <v>37</v>
      </c>
      <c r="F7649" s="2">
        <v>18.0</v>
      </c>
      <c r="G7649" s="2" t="s">
        <v>55</v>
      </c>
      <c r="H7649" s="2" t="s">
        <v>52</v>
      </c>
      <c r="I7649" s="2" t="s">
        <v>25</v>
      </c>
      <c r="J7649" s="2" t="str">
        <f t="array" ref="J7649">XLOOKUP('Transaction Data'!$G7649,Product_Code,Biscuit_Brand)</f>
        <v>Vanilla Wafers</v>
      </c>
      <c r="K7649" s="2">
        <f t="array" ref="K7649">XLOOKUP('Transaction Data'!$G7649,Product_Code,Cost)</f>
        <v>18</v>
      </c>
      <c r="L7649" s="2">
        <f t="array" ref="L7649">XLOOKUP('Transaction Data'!$G7649,Product_Code,Unit_Price)</f>
        <v>36</v>
      </c>
      <c r="M7649" s="3">
        <f>'Transaction Data'!$F7649*'Transaction Data'!$K7649</f>
        <v>324</v>
      </c>
      <c r="N7649" s="3">
        <f>'Transaction Data'!$F7649*'Transaction Data'!$L7649</f>
        <v>648</v>
      </c>
      <c r="O7649" s="3">
        <f>'Transaction Data'!$N7649-'Transaction Data'!$M7649</f>
        <v>324</v>
      </c>
      <c r="P7649" s="2">
        <f>DATEDIF('Transaction Data'!$D7649,'Transaction Data'!$A7649,"y")</f>
        <v>33</v>
      </c>
      <c r="Q7649" s="2" t="str">
        <f>FLOOR('Transaction Data'!$P7649,15)&amp;"-"&amp;FLOOR('Transaction Data'!$P7649,15)+14</f>
        <v>30-44</v>
      </c>
      <c r="R7649" s="2" t="str">
        <f>IF('Transaction Data'!$L7649&lt;=10,"Less Expensive","Expensive")</f>
        <v>Expensive</v>
      </c>
      <c r="S7649" s="4">
        <f>WEEKDAY('Transaction Data'!$A7649)</f>
        <v>1</v>
      </c>
      <c r="T7649" s="2" t="str">
        <f>IF(WEEKDAY('Transaction Data'!$A7649,2)&lt;6,"Weekday","Weekend")</f>
        <v>Weekend</v>
      </c>
    </row>
    <row r="7650" ht="15.75" customHeight="1">
      <c r="A7650" s="1">
        <v>45321.0</v>
      </c>
      <c r="B7650" s="2" t="s">
        <v>2704</v>
      </c>
      <c r="C7650" s="2" t="s">
        <v>21</v>
      </c>
      <c r="D7650" s="1">
        <v>32356.0</v>
      </c>
      <c r="E7650" s="2" t="s">
        <v>63</v>
      </c>
      <c r="F7650" s="2">
        <v>432.0</v>
      </c>
      <c r="G7650" s="2" t="s">
        <v>33</v>
      </c>
      <c r="H7650" s="2" t="s">
        <v>45</v>
      </c>
      <c r="I7650" s="2" t="s">
        <v>25</v>
      </c>
      <c r="J7650" s="2" t="str">
        <f t="array" ref="J7650">XLOOKUP('Transaction Data'!$G7650,Product_Code,Biscuit_Brand)</f>
        <v>Caramel Biscuits</v>
      </c>
      <c r="K7650" s="2">
        <f t="array" ref="K7650">XLOOKUP('Transaction Data'!$G7650,Product_Code,Cost)</f>
        <v>18</v>
      </c>
      <c r="L7650" s="2">
        <f t="array" ref="L7650">XLOOKUP('Transaction Data'!$G7650,Product_Code,Unit_Price)</f>
        <v>22</v>
      </c>
      <c r="M7650" s="3">
        <f>'Transaction Data'!$F7650*'Transaction Data'!$K7650</f>
        <v>7776</v>
      </c>
      <c r="N7650" s="3">
        <f>'Transaction Data'!$F7650*'Transaction Data'!$L7650</f>
        <v>9504</v>
      </c>
      <c r="O7650" s="3">
        <f>'Transaction Data'!$N7650-'Transaction Data'!$M7650</f>
        <v>1728</v>
      </c>
      <c r="P7650" s="2">
        <f>DATEDIF('Transaction Data'!$D7650,'Transaction Data'!$A7650,"y")</f>
        <v>35</v>
      </c>
      <c r="Q7650" s="2" t="str">
        <f>FLOOR('Transaction Data'!$P7650,15)&amp;"-"&amp;FLOOR('Transaction Data'!$P7650,15)+14</f>
        <v>30-44</v>
      </c>
      <c r="R7650" s="2" t="str">
        <f>IF('Transaction Data'!$L7650&lt;=10,"Less Expensive","Expensive")</f>
        <v>Expensive</v>
      </c>
      <c r="S7650" s="4">
        <f>WEEKDAY('Transaction Data'!$A7650)</f>
        <v>3</v>
      </c>
      <c r="T7650" s="2" t="str">
        <f>IF(WEEKDAY('Transaction Data'!$A7650,2)&lt;6,"Weekday","Weekend")</f>
        <v>Weekday</v>
      </c>
    </row>
    <row r="7651" ht="15.75" customHeight="1">
      <c r="A7651" s="1">
        <v>45335.0</v>
      </c>
      <c r="B7651" s="2" t="s">
        <v>7035</v>
      </c>
      <c r="C7651" s="2" t="s">
        <v>21</v>
      </c>
      <c r="D7651" s="1">
        <v>21242.0</v>
      </c>
      <c r="E7651" s="2" t="s">
        <v>37</v>
      </c>
      <c r="F7651" s="2">
        <v>24.0</v>
      </c>
      <c r="G7651" s="2" t="s">
        <v>33</v>
      </c>
      <c r="H7651" s="2" t="s">
        <v>49</v>
      </c>
      <c r="I7651" s="2" t="s">
        <v>30</v>
      </c>
      <c r="J7651" s="2" t="str">
        <f t="array" ref="J7651">XLOOKUP('Transaction Data'!$G7651,Product_Code,Biscuit_Brand)</f>
        <v>Caramel Biscuits</v>
      </c>
      <c r="K7651" s="2">
        <f t="array" ref="K7651">XLOOKUP('Transaction Data'!$G7651,Product_Code,Cost)</f>
        <v>18</v>
      </c>
      <c r="L7651" s="2">
        <f t="array" ref="L7651">XLOOKUP('Transaction Data'!$G7651,Product_Code,Unit_Price)</f>
        <v>22</v>
      </c>
      <c r="M7651" s="3">
        <f>'Transaction Data'!$F7651*'Transaction Data'!$K7651</f>
        <v>432</v>
      </c>
      <c r="N7651" s="3">
        <f>'Transaction Data'!$F7651*'Transaction Data'!$L7651</f>
        <v>528</v>
      </c>
      <c r="O7651" s="3">
        <f>'Transaction Data'!$N7651-'Transaction Data'!$M7651</f>
        <v>96</v>
      </c>
      <c r="P7651" s="2">
        <f>DATEDIF('Transaction Data'!$D7651,'Transaction Data'!$A7651,"y")</f>
        <v>65</v>
      </c>
      <c r="Q7651" s="2" t="str">
        <f>FLOOR('Transaction Data'!$P7651,15)&amp;"-"&amp;FLOOR('Transaction Data'!$P7651,15)+14</f>
        <v>60-74</v>
      </c>
      <c r="R7651" s="2" t="str">
        <f>IF('Transaction Data'!$L7651&lt;=10,"Less Expensive","Expensive")</f>
        <v>Expensive</v>
      </c>
      <c r="S7651" s="4">
        <f>WEEKDAY('Transaction Data'!$A7651)</f>
        <v>3</v>
      </c>
      <c r="T7651" s="2" t="str">
        <f>IF(WEEKDAY('Transaction Data'!$A7651,2)&lt;6,"Weekday","Weekend")</f>
        <v>Weekday</v>
      </c>
    </row>
    <row r="7652" ht="15.75" customHeight="1">
      <c r="A7652" s="1">
        <v>45315.0</v>
      </c>
      <c r="B7652" s="2" t="s">
        <v>7036</v>
      </c>
      <c r="C7652" s="2" t="s">
        <v>32</v>
      </c>
      <c r="D7652" s="1">
        <v>24122.0</v>
      </c>
      <c r="E7652" s="2" t="s">
        <v>63</v>
      </c>
      <c r="F7652" s="2">
        <v>308.0</v>
      </c>
      <c r="G7652" s="2" t="s">
        <v>61</v>
      </c>
      <c r="H7652" s="2" t="s">
        <v>52</v>
      </c>
      <c r="I7652" s="2" t="s">
        <v>25</v>
      </c>
      <c r="J7652" s="2" t="str">
        <f t="array" ref="J7652">XLOOKUP('Transaction Data'!$G7652,Product_Code,Biscuit_Brand)</f>
        <v>Choco Delight</v>
      </c>
      <c r="K7652" s="2">
        <f t="array" ref="K7652">XLOOKUP('Transaction Data'!$G7652,Product_Code,Cost)</f>
        <v>3</v>
      </c>
      <c r="L7652" s="2">
        <f t="array" ref="L7652">XLOOKUP('Transaction Data'!$G7652,Product_Code,Unit_Price)</f>
        <v>5</v>
      </c>
      <c r="M7652" s="3">
        <f>'Transaction Data'!$F7652*'Transaction Data'!$K7652</f>
        <v>924</v>
      </c>
      <c r="N7652" s="3">
        <f>'Transaction Data'!$F7652*'Transaction Data'!$L7652</f>
        <v>1540</v>
      </c>
      <c r="O7652" s="3">
        <f>'Transaction Data'!$N7652-'Transaction Data'!$M7652</f>
        <v>616</v>
      </c>
      <c r="P7652" s="2">
        <f>DATEDIF('Transaction Data'!$D7652,'Transaction Data'!$A7652,"y")</f>
        <v>58</v>
      </c>
      <c r="Q7652" s="2" t="str">
        <f>FLOOR('Transaction Data'!$P7652,15)&amp;"-"&amp;FLOOR('Transaction Data'!$P7652,15)+14</f>
        <v>45-59</v>
      </c>
      <c r="R7652" s="2" t="str">
        <f>IF('Transaction Data'!$L7652&lt;=10,"Less Expensive","Expensive")</f>
        <v>Less Expensive</v>
      </c>
      <c r="S7652" s="4">
        <f>WEEKDAY('Transaction Data'!$A7652)</f>
        <v>4</v>
      </c>
      <c r="T7652" s="2" t="str">
        <f>IF(WEEKDAY('Transaction Data'!$A7652,2)&lt;6,"Weekday","Weekend")</f>
        <v>Weekday</v>
      </c>
    </row>
    <row r="7653" ht="15.75" customHeight="1">
      <c r="A7653" s="1">
        <v>45400.0</v>
      </c>
      <c r="B7653" s="2" t="s">
        <v>5504</v>
      </c>
      <c r="C7653" s="2" t="s">
        <v>65</v>
      </c>
      <c r="D7653" s="1">
        <v>25074.0</v>
      </c>
      <c r="E7653" s="2" t="s">
        <v>63</v>
      </c>
      <c r="F7653" s="2">
        <v>325.0</v>
      </c>
      <c r="G7653" s="2" t="s">
        <v>33</v>
      </c>
      <c r="H7653" s="2" t="s">
        <v>49</v>
      </c>
      <c r="I7653" s="2" t="s">
        <v>25</v>
      </c>
      <c r="J7653" s="2" t="str">
        <f t="array" ref="J7653">XLOOKUP('Transaction Data'!$G7653,Product_Code,Biscuit_Brand)</f>
        <v>Caramel Biscuits</v>
      </c>
      <c r="K7653" s="2">
        <f t="array" ref="K7653">XLOOKUP('Transaction Data'!$G7653,Product_Code,Cost)</f>
        <v>18</v>
      </c>
      <c r="L7653" s="2">
        <f t="array" ref="L7653">XLOOKUP('Transaction Data'!$G7653,Product_Code,Unit_Price)</f>
        <v>22</v>
      </c>
      <c r="M7653" s="3">
        <f>'Transaction Data'!$F7653*'Transaction Data'!$K7653</f>
        <v>5850</v>
      </c>
      <c r="N7653" s="3">
        <f>'Transaction Data'!$F7653*'Transaction Data'!$L7653</f>
        <v>7150</v>
      </c>
      <c r="O7653" s="3">
        <f>'Transaction Data'!$N7653-'Transaction Data'!$M7653</f>
        <v>1300</v>
      </c>
      <c r="P7653" s="2">
        <f>DATEDIF('Transaction Data'!$D7653,'Transaction Data'!$A7653,"y")</f>
        <v>55</v>
      </c>
      <c r="Q7653" s="2" t="str">
        <f>FLOOR('Transaction Data'!$P7653,15)&amp;"-"&amp;FLOOR('Transaction Data'!$P7653,15)+14</f>
        <v>45-59</v>
      </c>
      <c r="R7653" s="2" t="str">
        <f>IF('Transaction Data'!$L7653&lt;=10,"Less Expensive","Expensive")</f>
        <v>Expensive</v>
      </c>
      <c r="S7653" s="4">
        <f>WEEKDAY('Transaction Data'!$A7653)</f>
        <v>5</v>
      </c>
      <c r="T7653" s="2" t="str">
        <f>IF(WEEKDAY('Transaction Data'!$A7653,2)&lt;6,"Weekday","Weekend")</f>
        <v>Weekday</v>
      </c>
    </row>
    <row r="7654" ht="15.75" customHeight="1">
      <c r="A7654" s="1">
        <v>45302.0</v>
      </c>
      <c r="B7654" s="2" t="s">
        <v>7037</v>
      </c>
      <c r="C7654" s="2" t="s">
        <v>78</v>
      </c>
      <c r="D7654" s="1">
        <v>37322.0</v>
      </c>
      <c r="E7654" s="2" t="s">
        <v>22</v>
      </c>
      <c r="F7654" s="2">
        <v>21.0</v>
      </c>
      <c r="G7654" s="2" t="s">
        <v>48</v>
      </c>
      <c r="H7654" s="2" t="s">
        <v>52</v>
      </c>
      <c r="I7654" s="2" t="s">
        <v>25</v>
      </c>
      <c r="J7654" s="2" t="str">
        <f t="array" ref="J7654">XLOOKUP('Transaction Data'!$G7654,Product_Code,Biscuit_Brand)</f>
        <v>Lemon Crisps</v>
      </c>
      <c r="K7654" s="2">
        <f t="array" ref="K7654">XLOOKUP('Transaction Data'!$G7654,Product_Code,Cost)</f>
        <v>7</v>
      </c>
      <c r="L7654" s="2">
        <f t="array" ref="L7654">XLOOKUP('Transaction Data'!$G7654,Product_Code,Unit_Price)</f>
        <v>9</v>
      </c>
      <c r="M7654" s="3">
        <f>'Transaction Data'!$F7654*'Transaction Data'!$K7654</f>
        <v>147</v>
      </c>
      <c r="N7654" s="3">
        <f>'Transaction Data'!$F7654*'Transaction Data'!$L7654</f>
        <v>189</v>
      </c>
      <c r="O7654" s="3">
        <f>'Transaction Data'!$N7654-'Transaction Data'!$M7654</f>
        <v>42</v>
      </c>
      <c r="P7654" s="2">
        <f>DATEDIF('Transaction Data'!$D7654,'Transaction Data'!$A7654,"y")</f>
        <v>21</v>
      </c>
      <c r="Q7654" s="2" t="str">
        <f>FLOOR('Transaction Data'!$P7654,15)&amp;"-"&amp;FLOOR('Transaction Data'!$P7654,15)+14</f>
        <v>15-29</v>
      </c>
      <c r="R7654" s="2" t="str">
        <f>IF('Transaction Data'!$L7654&lt;=10,"Less Expensive","Expensive")</f>
        <v>Less Expensive</v>
      </c>
      <c r="S7654" s="4">
        <f>WEEKDAY('Transaction Data'!$A7654)</f>
        <v>5</v>
      </c>
      <c r="T7654" s="2" t="str">
        <f>IF(WEEKDAY('Transaction Data'!$A7654,2)&lt;6,"Weekday","Weekend")</f>
        <v>Weekday</v>
      </c>
    </row>
    <row r="7655" ht="15.75" customHeight="1">
      <c r="A7655" s="1">
        <v>45451.0</v>
      </c>
      <c r="B7655" s="2" t="s">
        <v>7038</v>
      </c>
      <c r="C7655" s="2" t="s">
        <v>51</v>
      </c>
      <c r="D7655" s="1">
        <v>23157.0</v>
      </c>
      <c r="E7655" s="2" t="s">
        <v>63</v>
      </c>
      <c r="F7655" s="2">
        <v>191.0</v>
      </c>
      <c r="G7655" s="2" t="s">
        <v>44</v>
      </c>
      <c r="H7655" s="2" t="s">
        <v>34</v>
      </c>
      <c r="I7655" s="2" t="s">
        <v>25</v>
      </c>
      <c r="J7655" s="2" t="str">
        <f t="array" ref="J7655">XLOOKUP('Transaction Data'!$G7655,Product_Code,Biscuit_Brand)</f>
        <v>Butter Crunch</v>
      </c>
      <c r="K7655" s="2">
        <f t="array" ref="K7655">XLOOKUP('Transaction Data'!$G7655,Product_Code,Cost)</f>
        <v>10</v>
      </c>
      <c r="L7655" s="2">
        <f t="array" ref="L7655">XLOOKUP('Transaction Data'!$G7655,Product_Code,Unit_Price)</f>
        <v>11</v>
      </c>
      <c r="M7655" s="3">
        <f>'Transaction Data'!$F7655*'Transaction Data'!$K7655</f>
        <v>1910</v>
      </c>
      <c r="N7655" s="3">
        <f>'Transaction Data'!$F7655*'Transaction Data'!$L7655</f>
        <v>2101</v>
      </c>
      <c r="O7655" s="3">
        <f>'Transaction Data'!$N7655-'Transaction Data'!$M7655</f>
        <v>191</v>
      </c>
      <c r="P7655" s="2">
        <f>DATEDIF('Transaction Data'!$D7655,'Transaction Data'!$A7655,"y")</f>
        <v>61</v>
      </c>
      <c r="Q7655" s="2" t="str">
        <f>FLOOR('Transaction Data'!$P7655,15)&amp;"-"&amp;FLOOR('Transaction Data'!$P7655,15)+14</f>
        <v>60-74</v>
      </c>
      <c r="R7655" s="2" t="str">
        <f>IF('Transaction Data'!$L7655&lt;=10,"Less Expensive","Expensive")</f>
        <v>Expensive</v>
      </c>
      <c r="S7655" s="4">
        <f>WEEKDAY('Transaction Data'!$A7655)</f>
        <v>7</v>
      </c>
      <c r="T7655" s="2" t="str">
        <f>IF(WEEKDAY('Transaction Data'!$A7655,2)&lt;6,"Weekday","Weekend")</f>
        <v>Weekend</v>
      </c>
    </row>
    <row r="7656" ht="15.75" customHeight="1">
      <c r="A7656" s="1">
        <v>45456.0</v>
      </c>
      <c r="B7656" s="2" t="s">
        <v>7039</v>
      </c>
      <c r="C7656" s="2" t="s">
        <v>21</v>
      </c>
      <c r="D7656" s="1">
        <v>24849.0</v>
      </c>
      <c r="E7656" s="2" t="s">
        <v>63</v>
      </c>
      <c r="F7656" s="2">
        <v>316.0</v>
      </c>
      <c r="G7656" s="2" t="s">
        <v>60</v>
      </c>
      <c r="H7656" s="2" t="s">
        <v>34</v>
      </c>
      <c r="I7656" s="2" t="s">
        <v>30</v>
      </c>
      <c r="J7656" s="2" t="str">
        <f t="array" ref="J7656">XLOOKUP('Transaction Data'!$G7656,Product_Code,Biscuit_Brand)</f>
        <v>Peanut Butter Bites</v>
      </c>
      <c r="K7656" s="2">
        <f t="array" ref="K7656">XLOOKUP('Transaction Data'!$G7656,Product_Code,Cost)</f>
        <v>5</v>
      </c>
      <c r="L7656" s="2">
        <f t="array" ref="L7656">XLOOKUP('Transaction Data'!$G7656,Product_Code,Unit_Price)</f>
        <v>7</v>
      </c>
      <c r="M7656" s="3">
        <f>'Transaction Data'!$F7656*'Transaction Data'!$K7656</f>
        <v>1580</v>
      </c>
      <c r="N7656" s="3">
        <f>'Transaction Data'!$F7656*'Transaction Data'!$L7656</f>
        <v>2212</v>
      </c>
      <c r="O7656" s="3">
        <f>'Transaction Data'!$N7656-'Transaction Data'!$M7656</f>
        <v>632</v>
      </c>
      <c r="P7656" s="2">
        <f>DATEDIF('Transaction Data'!$D7656,'Transaction Data'!$A7656,"y")</f>
        <v>56</v>
      </c>
      <c r="Q7656" s="2" t="str">
        <f>FLOOR('Transaction Data'!$P7656,15)&amp;"-"&amp;FLOOR('Transaction Data'!$P7656,15)+14</f>
        <v>45-59</v>
      </c>
      <c r="R7656" s="2" t="str">
        <f>IF('Transaction Data'!$L7656&lt;=10,"Less Expensive","Expensive")</f>
        <v>Less Expensive</v>
      </c>
      <c r="S7656" s="4">
        <f>WEEKDAY('Transaction Data'!$A7656)</f>
        <v>5</v>
      </c>
      <c r="T7656" s="2" t="str">
        <f>IF(WEEKDAY('Transaction Data'!$A7656,2)&lt;6,"Weekday","Weekend")</f>
        <v>Weekday</v>
      </c>
    </row>
    <row r="7657" ht="15.75" customHeight="1">
      <c r="A7657" s="1">
        <v>45381.0</v>
      </c>
      <c r="B7657" s="2" t="s">
        <v>7040</v>
      </c>
      <c r="C7657" s="2" t="s">
        <v>72</v>
      </c>
      <c r="D7657" s="1">
        <v>30688.0</v>
      </c>
      <c r="E7657" s="2" t="s">
        <v>27</v>
      </c>
      <c r="F7657" s="2">
        <v>287.0</v>
      </c>
      <c r="G7657" s="2" t="s">
        <v>28</v>
      </c>
      <c r="H7657" s="2" t="s">
        <v>39</v>
      </c>
      <c r="I7657" s="2" t="s">
        <v>25</v>
      </c>
      <c r="J7657" s="2" t="str">
        <f t="array" ref="J7657">XLOOKUP('Transaction Data'!$G7657,Product_Code,Biscuit_Brand)</f>
        <v>Shortbread</v>
      </c>
      <c r="K7657" s="2">
        <f t="array" ref="K7657">XLOOKUP('Transaction Data'!$G7657,Product_Code,Cost)</f>
        <v>10</v>
      </c>
      <c r="L7657" s="2">
        <f t="array" ref="L7657">XLOOKUP('Transaction Data'!$G7657,Product_Code,Unit_Price)</f>
        <v>45</v>
      </c>
      <c r="M7657" s="3">
        <f>'Transaction Data'!$F7657*'Transaction Data'!$K7657</f>
        <v>2870</v>
      </c>
      <c r="N7657" s="3">
        <f>'Transaction Data'!$F7657*'Transaction Data'!$L7657</f>
        <v>12915</v>
      </c>
      <c r="O7657" s="3">
        <f>'Transaction Data'!$N7657-'Transaction Data'!$M7657</f>
        <v>10045</v>
      </c>
      <c r="P7657" s="2">
        <f>DATEDIF('Transaction Data'!$D7657,'Transaction Data'!$A7657,"y")</f>
        <v>40</v>
      </c>
      <c r="Q7657" s="2" t="str">
        <f>FLOOR('Transaction Data'!$P7657,15)&amp;"-"&amp;FLOOR('Transaction Data'!$P7657,15)+14</f>
        <v>30-44</v>
      </c>
      <c r="R7657" s="2" t="str">
        <f>IF('Transaction Data'!$L7657&lt;=10,"Less Expensive","Expensive")</f>
        <v>Expensive</v>
      </c>
      <c r="S7657" s="4">
        <f>WEEKDAY('Transaction Data'!$A7657)</f>
        <v>7</v>
      </c>
      <c r="T7657" s="2" t="str">
        <f>IF(WEEKDAY('Transaction Data'!$A7657,2)&lt;6,"Weekday","Weekend")</f>
        <v>Weekend</v>
      </c>
    </row>
    <row r="7658" ht="15.75" customHeight="1">
      <c r="A7658" s="1">
        <v>45391.0</v>
      </c>
      <c r="B7658" s="2" t="s">
        <v>7041</v>
      </c>
      <c r="C7658" s="2" t="s">
        <v>41</v>
      </c>
      <c r="D7658" s="1">
        <v>19055.0</v>
      </c>
      <c r="E7658" s="2" t="s">
        <v>37</v>
      </c>
      <c r="F7658" s="2">
        <v>479.0</v>
      </c>
      <c r="G7658" s="2" t="s">
        <v>44</v>
      </c>
      <c r="H7658" s="2" t="s">
        <v>42</v>
      </c>
      <c r="I7658" s="2" t="s">
        <v>25</v>
      </c>
      <c r="J7658" s="2" t="str">
        <f t="array" ref="J7658">XLOOKUP('Transaction Data'!$G7658,Product_Code,Biscuit_Brand)</f>
        <v>Butter Crunch</v>
      </c>
      <c r="K7658" s="2">
        <f t="array" ref="K7658">XLOOKUP('Transaction Data'!$G7658,Product_Code,Cost)</f>
        <v>10</v>
      </c>
      <c r="L7658" s="2">
        <f t="array" ref="L7658">XLOOKUP('Transaction Data'!$G7658,Product_Code,Unit_Price)</f>
        <v>11</v>
      </c>
      <c r="M7658" s="3">
        <f>'Transaction Data'!$F7658*'Transaction Data'!$K7658</f>
        <v>4790</v>
      </c>
      <c r="N7658" s="3">
        <f>'Transaction Data'!$F7658*'Transaction Data'!$L7658</f>
        <v>5269</v>
      </c>
      <c r="O7658" s="3">
        <f>'Transaction Data'!$N7658-'Transaction Data'!$M7658</f>
        <v>479</v>
      </c>
      <c r="P7658" s="2">
        <f>DATEDIF('Transaction Data'!$D7658,'Transaction Data'!$A7658,"y")</f>
        <v>72</v>
      </c>
      <c r="Q7658" s="2" t="str">
        <f>FLOOR('Transaction Data'!$P7658,15)&amp;"-"&amp;FLOOR('Transaction Data'!$P7658,15)+14</f>
        <v>60-74</v>
      </c>
      <c r="R7658" s="2" t="str">
        <f>IF('Transaction Data'!$L7658&lt;=10,"Less Expensive","Expensive")</f>
        <v>Expensive</v>
      </c>
      <c r="S7658" s="4">
        <f>WEEKDAY('Transaction Data'!$A7658)</f>
        <v>3</v>
      </c>
      <c r="T7658" s="2" t="str">
        <f>IF(WEEKDAY('Transaction Data'!$A7658,2)&lt;6,"Weekday","Weekend")</f>
        <v>Weekday</v>
      </c>
    </row>
    <row r="7659" ht="15.75" customHeight="1">
      <c r="A7659" s="1">
        <v>45319.0</v>
      </c>
      <c r="B7659" s="2" t="s">
        <v>7042</v>
      </c>
      <c r="C7659" s="2" t="s">
        <v>78</v>
      </c>
      <c r="D7659" s="1">
        <v>30894.0</v>
      </c>
      <c r="E7659" s="2" t="s">
        <v>63</v>
      </c>
      <c r="F7659" s="2">
        <v>387.0</v>
      </c>
      <c r="G7659" s="2" t="s">
        <v>33</v>
      </c>
      <c r="H7659" s="2" t="s">
        <v>45</v>
      </c>
      <c r="I7659" s="2" t="s">
        <v>30</v>
      </c>
      <c r="J7659" s="2" t="str">
        <f t="array" ref="J7659">XLOOKUP('Transaction Data'!$G7659,Product_Code,Biscuit_Brand)</f>
        <v>Caramel Biscuits</v>
      </c>
      <c r="K7659" s="2">
        <f t="array" ref="K7659">XLOOKUP('Transaction Data'!$G7659,Product_Code,Cost)</f>
        <v>18</v>
      </c>
      <c r="L7659" s="2">
        <f t="array" ref="L7659">XLOOKUP('Transaction Data'!$G7659,Product_Code,Unit_Price)</f>
        <v>22</v>
      </c>
      <c r="M7659" s="3">
        <f>'Transaction Data'!$F7659*'Transaction Data'!$K7659</f>
        <v>6966</v>
      </c>
      <c r="N7659" s="3">
        <f>'Transaction Data'!$F7659*'Transaction Data'!$L7659</f>
        <v>8514</v>
      </c>
      <c r="O7659" s="3">
        <f>'Transaction Data'!$N7659-'Transaction Data'!$M7659</f>
        <v>1548</v>
      </c>
      <c r="P7659" s="2">
        <f>DATEDIF('Transaction Data'!$D7659,'Transaction Data'!$A7659,"y")</f>
        <v>39</v>
      </c>
      <c r="Q7659" s="2" t="str">
        <f>FLOOR('Transaction Data'!$P7659,15)&amp;"-"&amp;FLOOR('Transaction Data'!$P7659,15)+14</f>
        <v>30-44</v>
      </c>
      <c r="R7659" s="2" t="str">
        <f>IF('Transaction Data'!$L7659&lt;=10,"Less Expensive","Expensive")</f>
        <v>Expensive</v>
      </c>
      <c r="S7659" s="4">
        <f>WEEKDAY('Transaction Data'!$A7659)</f>
        <v>1</v>
      </c>
      <c r="T7659" s="2" t="str">
        <f>IF(WEEKDAY('Transaction Data'!$A7659,2)&lt;6,"Weekday","Weekend")</f>
        <v>Weekend</v>
      </c>
    </row>
    <row r="7660" ht="15.75" customHeight="1">
      <c r="A7660" s="1">
        <v>45432.0</v>
      </c>
      <c r="B7660" s="2" t="s">
        <v>7043</v>
      </c>
      <c r="C7660" s="2" t="s">
        <v>51</v>
      </c>
      <c r="D7660" s="1">
        <v>23750.0</v>
      </c>
      <c r="E7660" s="2" t="s">
        <v>22</v>
      </c>
      <c r="F7660" s="2">
        <v>475.0</v>
      </c>
      <c r="G7660" s="2" t="s">
        <v>44</v>
      </c>
      <c r="H7660" s="2" t="s">
        <v>49</v>
      </c>
      <c r="I7660" s="2" t="s">
        <v>25</v>
      </c>
      <c r="J7660" s="2" t="str">
        <f t="array" ref="J7660">XLOOKUP('Transaction Data'!$G7660,Product_Code,Biscuit_Brand)</f>
        <v>Butter Crunch</v>
      </c>
      <c r="K7660" s="2">
        <f t="array" ref="K7660">XLOOKUP('Transaction Data'!$G7660,Product_Code,Cost)</f>
        <v>10</v>
      </c>
      <c r="L7660" s="2">
        <f t="array" ref="L7660">XLOOKUP('Transaction Data'!$G7660,Product_Code,Unit_Price)</f>
        <v>11</v>
      </c>
      <c r="M7660" s="3">
        <f>'Transaction Data'!$F7660*'Transaction Data'!$K7660</f>
        <v>4750</v>
      </c>
      <c r="N7660" s="3">
        <f>'Transaction Data'!$F7660*'Transaction Data'!$L7660</f>
        <v>5225</v>
      </c>
      <c r="O7660" s="3">
        <f>'Transaction Data'!$N7660-'Transaction Data'!$M7660</f>
        <v>475</v>
      </c>
      <c r="P7660" s="2">
        <f>DATEDIF('Transaction Data'!$D7660,'Transaction Data'!$A7660,"y")</f>
        <v>59</v>
      </c>
      <c r="Q7660" s="2" t="str">
        <f>FLOOR('Transaction Data'!$P7660,15)&amp;"-"&amp;FLOOR('Transaction Data'!$P7660,15)+14</f>
        <v>45-59</v>
      </c>
      <c r="R7660" s="2" t="str">
        <f>IF('Transaction Data'!$L7660&lt;=10,"Less Expensive","Expensive")</f>
        <v>Expensive</v>
      </c>
      <c r="S7660" s="4">
        <f>WEEKDAY('Transaction Data'!$A7660)</f>
        <v>2</v>
      </c>
      <c r="T7660" s="2" t="str">
        <f>IF(WEEKDAY('Transaction Data'!$A7660,2)&lt;6,"Weekday","Weekend")</f>
        <v>Weekday</v>
      </c>
    </row>
    <row r="7661" ht="15.75" customHeight="1">
      <c r="A7661" s="1">
        <v>45492.0</v>
      </c>
      <c r="B7661" s="2" t="s">
        <v>7044</v>
      </c>
      <c r="C7661" s="2" t="s">
        <v>65</v>
      </c>
      <c r="D7661" s="1">
        <v>26970.0</v>
      </c>
      <c r="E7661" s="2" t="s">
        <v>22</v>
      </c>
      <c r="F7661" s="2">
        <v>114.0</v>
      </c>
      <c r="G7661" s="2" t="s">
        <v>38</v>
      </c>
      <c r="H7661" s="2" t="s">
        <v>52</v>
      </c>
      <c r="I7661" s="2" t="s">
        <v>25</v>
      </c>
      <c r="J7661" s="2" t="str">
        <f t="array" ref="J7661">XLOOKUP('Transaction Data'!$G7661,Product_Code,Biscuit_Brand)</f>
        <v>Ginger Snaps</v>
      </c>
      <c r="K7661" s="2">
        <f t="array" ref="K7661">XLOOKUP('Transaction Data'!$G7661,Product_Code,Cost)</f>
        <v>14</v>
      </c>
      <c r="L7661" s="2">
        <f t="array" ref="L7661">XLOOKUP('Transaction Data'!$G7661,Product_Code,Unit_Price)</f>
        <v>28</v>
      </c>
      <c r="M7661" s="3">
        <f>'Transaction Data'!$F7661*'Transaction Data'!$K7661</f>
        <v>1596</v>
      </c>
      <c r="N7661" s="3">
        <f>'Transaction Data'!$F7661*'Transaction Data'!$L7661</f>
        <v>3192</v>
      </c>
      <c r="O7661" s="3">
        <f>'Transaction Data'!$N7661-'Transaction Data'!$M7661</f>
        <v>1596</v>
      </c>
      <c r="P7661" s="2">
        <f>DATEDIF('Transaction Data'!$D7661,'Transaction Data'!$A7661,"y")</f>
        <v>50</v>
      </c>
      <c r="Q7661" s="2" t="str">
        <f>FLOOR('Transaction Data'!$P7661,15)&amp;"-"&amp;FLOOR('Transaction Data'!$P7661,15)+14</f>
        <v>45-59</v>
      </c>
      <c r="R7661" s="2" t="str">
        <f>IF('Transaction Data'!$L7661&lt;=10,"Less Expensive","Expensive")</f>
        <v>Expensive</v>
      </c>
      <c r="S7661" s="4">
        <f>WEEKDAY('Transaction Data'!$A7661)</f>
        <v>6</v>
      </c>
      <c r="T7661" s="2" t="str">
        <f>IF(WEEKDAY('Transaction Data'!$A7661,2)&lt;6,"Weekday","Weekend")</f>
        <v>Weekday</v>
      </c>
    </row>
    <row r="7662" ht="15.75" customHeight="1">
      <c r="A7662" s="1">
        <v>45471.0</v>
      </c>
      <c r="B7662" s="2" t="s">
        <v>7045</v>
      </c>
      <c r="C7662" s="2" t="s">
        <v>54</v>
      </c>
      <c r="D7662" s="1">
        <v>28580.0</v>
      </c>
      <c r="E7662" s="2" t="s">
        <v>37</v>
      </c>
      <c r="F7662" s="2">
        <v>86.0</v>
      </c>
      <c r="G7662" s="2" t="s">
        <v>61</v>
      </c>
      <c r="H7662" s="2" t="s">
        <v>49</v>
      </c>
      <c r="I7662" s="2" t="s">
        <v>25</v>
      </c>
      <c r="J7662" s="2" t="str">
        <f t="array" ref="J7662">XLOOKUP('Transaction Data'!$G7662,Product_Code,Biscuit_Brand)</f>
        <v>Choco Delight</v>
      </c>
      <c r="K7662" s="2">
        <f t="array" ref="K7662">XLOOKUP('Transaction Data'!$G7662,Product_Code,Cost)</f>
        <v>3</v>
      </c>
      <c r="L7662" s="2">
        <f t="array" ref="L7662">XLOOKUP('Transaction Data'!$G7662,Product_Code,Unit_Price)</f>
        <v>5</v>
      </c>
      <c r="M7662" s="3">
        <f>'Transaction Data'!$F7662*'Transaction Data'!$K7662</f>
        <v>258</v>
      </c>
      <c r="N7662" s="3">
        <f>'Transaction Data'!$F7662*'Transaction Data'!$L7662</f>
        <v>430</v>
      </c>
      <c r="O7662" s="3">
        <f>'Transaction Data'!$N7662-'Transaction Data'!$M7662</f>
        <v>172</v>
      </c>
      <c r="P7662" s="2">
        <f>DATEDIF('Transaction Data'!$D7662,'Transaction Data'!$A7662,"y")</f>
        <v>46</v>
      </c>
      <c r="Q7662" s="2" t="str">
        <f>FLOOR('Transaction Data'!$P7662,15)&amp;"-"&amp;FLOOR('Transaction Data'!$P7662,15)+14</f>
        <v>45-59</v>
      </c>
      <c r="R7662" s="2" t="str">
        <f>IF('Transaction Data'!$L7662&lt;=10,"Less Expensive","Expensive")</f>
        <v>Less Expensive</v>
      </c>
      <c r="S7662" s="4">
        <f>WEEKDAY('Transaction Data'!$A7662)</f>
        <v>6</v>
      </c>
      <c r="T7662" s="2" t="str">
        <f>IF(WEEKDAY('Transaction Data'!$A7662,2)&lt;6,"Weekday","Weekend")</f>
        <v>Weekday</v>
      </c>
    </row>
    <row r="7663" ht="15.75" customHeight="1">
      <c r="A7663" s="1">
        <v>45501.0</v>
      </c>
      <c r="B7663" s="2" t="s">
        <v>7046</v>
      </c>
      <c r="C7663" s="2" t="s">
        <v>78</v>
      </c>
      <c r="D7663" s="1">
        <v>20872.0</v>
      </c>
      <c r="E7663" s="2" t="s">
        <v>37</v>
      </c>
      <c r="F7663" s="2">
        <v>211.0</v>
      </c>
      <c r="G7663" s="2" t="s">
        <v>48</v>
      </c>
      <c r="H7663" s="2" t="s">
        <v>52</v>
      </c>
      <c r="I7663" s="2" t="s">
        <v>25</v>
      </c>
      <c r="J7663" s="2" t="str">
        <f t="array" ref="J7663">XLOOKUP('Transaction Data'!$G7663,Product_Code,Biscuit_Brand)</f>
        <v>Lemon Crisps</v>
      </c>
      <c r="K7663" s="2">
        <f t="array" ref="K7663">XLOOKUP('Transaction Data'!$G7663,Product_Code,Cost)</f>
        <v>7</v>
      </c>
      <c r="L7663" s="2">
        <f t="array" ref="L7663">XLOOKUP('Transaction Data'!$G7663,Product_Code,Unit_Price)</f>
        <v>9</v>
      </c>
      <c r="M7663" s="3">
        <f>'Transaction Data'!$F7663*'Transaction Data'!$K7663</f>
        <v>1477</v>
      </c>
      <c r="N7663" s="3">
        <f>'Transaction Data'!$F7663*'Transaction Data'!$L7663</f>
        <v>1899</v>
      </c>
      <c r="O7663" s="3">
        <f>'Transaction Data'!$N7663-'Transaction Data'!$M7663</f>
        <v>422</v>
      </c>
      <c r="P7663" s="2">
        <f>DATEDIF('Transaction Data'!$D7663,'Transaction Data'!$A7663,"y")</f>
        <v>67</v>
      </c>
      <c r="Q7663" s="2" t="str">
        <f>FLOOR('Transaction Data'!$P7663,15)&amp;"-"&amp;FLOOR('Transaction Data'!$P7663,15)+14</f>
        <v>60-74</v>
      </c>
      <c r="R7663" s="2" t="str">
        <f>IF('Transaction Data'!$L7663&lt;=10,"Less Expensive","Expensive")</f>
        <v>Less Expensive</v>
      </c>
      <c r="S7663" s="4">
        <f>WEEKDAY('Transaction Data'!$A7663)</f>
        <v>1</v>
      </c>
      <c r="T7663" s="2" t="str">
        <f>IF(WEEKDAY('Transaction Data'!$A7663,2)&lt;6,"Weekday","Weekend")</f>
        <v>Weekend</v>
      </c>
    </row>
    <row r="7664" ht="15.75" customHeight="1">
      <c r="A7664" s="1">
        <v>45488.0</v>
      </c>
      <c r="B7664" s="2" t="s">
        <v>7047</v>
      </c>
      <c r="C7664" s="2" t="s">
        <v>41</v>
      </c>
      <c r="D7664" s="1">
        <v>18410.0</v>
      </c>
      <c r="E7664" s="2" t="s">
        <v>37</v>
      </c>
      <c r="F7664" s="2">
        <v>364.0</v>
      </c>
      <c r="G7664" s="2" t="s">
        <v>33</v>
      </c>
      <c r="H7664" s="2" t="s">
        <v>52</v>
      </c>
      <c r="I7664" s="2" t="s">
        <v>25</v>
      </c>
      <c r="J7664" s="2" t="str">
        <f t="array" ref="J7664">XLOOKUP('Transaction Data'!$G7664,Product_Code,Biscuit_Brand)</f>
        <v>Caramel Biscuits</v>
      </c>
      <c r="K7664" s="2">
        <f t="array" ref="K7664">XLOOKUP('Transaction Data'!$G7664,Product_Code,Cost)</f>
        <v>18</v>
      </c>
      <c r="L7664" s="2">
        <f t="array" ref="L7664">XLOOKUP('Transaction Data'!$G7664,Product_Code,Unit_Price)</f>
        <v>22</v>
      </c>
      <c r="M7664" s="3">
        <f>'Transaction Data'!$F7664*'Transaction Data'!$K7664</f>
        <v>6552</v>
      </c>
      <c r="N7664" s="3">
        <f>'Transaction Data'!$F7664*'Transaction Data'!$L7664</f>
        <v>8008</v>
      </c>
      <c r="O7664" s="3">
        <f>'Transaction Data'!$N7664-'Transaction Data'!$M7664</f>
        <v>1456</v>
      </c>
      <c r="P7664" s="2">
        <f>DATEDIF('Transaction Data'!$D7664,'Transaction Data'!$A7664,"y")</f>
        <v>74</v>
      </c>
      <c r="Q7664" s="2" t="str">
        <f>FLOOR('Transaction Data'!$P7664,15)&amp;"-"&amp;FLOOR('Transaction Data'!$P7664,15)+14</f>
        <v>60-74</v>
      </c>
      <c r="R7664" s="2" t="str">
        <f>IF('Transaction Data'!$L7664&lt;=10,"Less Expensive","Expensive")</f>
        <v>Expensive</v>
      </c>
      <c r="S7664" s="4">
        <f>WEEKDAY('Transaction Data'!$A7664)</f>
        <v>2</v>
      </c>
      <c r="T7664" s="2" t="str">
        <f>IF(WEEKDAY('Transaction Data'!$A7664,2)&lt;6,"Weekday","Weekend")</f>
        <v>Weekday</v>
      </c>
    </row>
    <row r="7665" ht="15.75" customHeight="1">
      <c r="A7665" s="1">
        <v>45381.0</v>
      </c>
      <c r="B7665" s="2" t="s">
        <v>7048</v>
      </c>
      <c r="C7665" s="2" t="s">
        <v>65</v>
      </c>
      <c r="D7665" s="1">
        <v>36399.0</v>
      </c>
      <c r="E7665" s="2" t="s">
        <v>22</v>
      </c>
      <c r="F7665" s="2">
        <v>490.0</v>
      </c>
      <c r="G7665" s="2" t="s">
        <v>44</v>
      </c>
      <c r="H7665" s="2" t="s">
        <v>45</v>
      </c>
      <c r="I7665" s="2" t="s">
        <v>25</v>
      </c>
      <c r="J7665" s="2" t="str">
        <f t="array" ref="J7665">XLOOKUP('Transaction Data'!$G7665,Product_Code,Biscuit_Brand)</f>
        <v>Butter Crunch</v>
      </c>
      <c r="K7665" s="2">
        <f t="array" ref="K7665">XLOOKUP('Transaction Data'!$G7665,Product_Code,Cost)</f>
        <v>10</v>
      </c>
      <c r="L7665" s="2">
        <f t="array" ref="L7665">XLOOKUP('Transaction Data'!$G7665,Product_Code,Unit_Price)</f>
        <v>11</v>
      </c>
      <c r="M7665" s="3">
        <f>'Transaction Data'!$F7665*'Transaction Data'!$K7665</f>
        <v>4900</v>
      </c>
      <c r="N7665" s="3">
        <f>'Transaction Data'!$F7665*'Transaction Data'!$L7665</f>
        <v>5390</v>
      </c>
      <c r="O7665" s="3">
        <f>'Transaction Data'!$N7665-'Transaction Data'!$M7665</f>
        <v>490</v>
      </c>
      <c r="P7665" s="2">
        <f>DATEDIF('Transaction Data'!$D7665,'Transaction Data'!$A7665,"y")</f>
        <v>24</v>
      </c>
      <c r="Q7665" s="2" t="str">
        <f>FLOOR('Transaction Data'!$P7665,15)&amp;"-"&amp;FLOOR('Transaction Data'!$P7665,15)+14</f>
        <v>15-29</v>
      </c>
      <c r="R7665" s="2" t="str">
        <f>IF('Transaction Data'!$L7665&lt;=10,"Less Expensive","Expensive")</f>
        <v>Expensive</v>
      </c>
      <c r="S7665" s="4">
        <f>WEEKDAY('Transaction Data'!$A7665)</f>
        <v>7</v>
      </c>
      <c r="T7665" s="2" t="str">
        <f>IF(WEEKDAY('Transaction Data'!$A7665,2)&lt;6,"Weekday","Weekend")</f>
        <v>Weekend</v>
      </c>
    </row>
    <row r="7666" ht="15.75" customHeight="1">
      <c r="A7666" s="1">
        <v>45366.0</v>
      </c>
      <c r="B7666" s="2" t="s">
        <v>7049</v>
      </c>
      <c r="C7666" s="2" t="s">
        <v>32</v>
      </c>
      <c r="D7666" s="1">
        <v>16923.0</v>
      </c>
      <c r="E7666" s="2" t="s">
        <v>37</v>
      </c>
      <c r="F7666" s="2">
        <v>60.0</v>
      </c>
      <c r="G7666" s="2" t="s">
        <v>55</v>
      </c>
      <c r="H7666" s="2" t="s">
        <v>49</v>
      </c>
      <c r="I7666" s="2" t="s">
        <v>25</v>
      </c>
      <c r="J7666" s="2" t="str">
        <f t="array" ref="J7666">XLOOKUP('Transaction Data'!$G7666,Product_Code,Biscuit_Brand)</f>
        <v>Vanilla Wafers</v>
      </c>
      <c r="K7666" s="2">
        <f t="array" ref="K7666">XLOOKUP('Transaction Data'!$G7666,Product_Code,Cost)</f>
        <v>18</v>
      </c>
      <c r="L7666" s="2">
        <f t="array" ref="L7666">XLOOKUP('Transaction Data'!$G7666,Product_Code,Unit_Price)</f>
        <v>36</v>
      </c>
      <c r="M7666" s="3">
        <f>'Transaction Data'!$F7666*'Transaction Data'!$K7666</f>
        <v>1080</v>
      </c>
      <c r="N7666" s="3">
        <f>'Transaction Data'!$F7666*'Transaction Data'!$L7666</f>
        <v>2160</v>
      </c>
      <c r="O7666" s="3">
        <f>'Transaction Data'!$N7666-'Transaction Data'!$M7666</f>
        <v>1080</v>
      </c>
      <c r="P7666" s="2">
        <f>DATEDIF('Transaction Data'!$D7666,'Transaction Data'!$A7666,"y")</f>
        <v>77</v>
      </c>
      <c r="Q7666" s="2" t="str">
        <f>FLOOR('Transaction Data'!$P7666,15)&amp;"-"&amp;FLOOR('Transaction Data'!$P7666,15)+14</f>
        <v>75-89</v>
      </c>
      <c r="R7666" s="2" t="str">
        <f>IF('Transaction Data'!$L7666&lt;=10,"Less Expensive","Expensive")</f>
        <v>Expensive</v>
      </c>
      <c r="S7666" s="4">
        <f>WEEKDAY('Transaction Data'!$A7666)</f>
        <v>6</v>
      </c>
      <c r="T7666" s="2" t="str">
        <f>IF(WEEKDAY('Transaction Data'!$A7666,2)&lt;6,"Weekday","Weekend")</f>
        <v>Weekday</v>
      </c>
    </row>
    <row r="7667" ht="15.75" customHeight="1">
      <c r="A7667" s="1">
        <v>45493.0</v>
      </c>
      <c r="B7667" s="2" t="s">
        <v>7050</v>
      </c>
      <c r="C7667" s="2" t="s">
        <v>54</v>
      </c>
      <c r="D7667" s="1">
        <v>34284.0</v>
      </c>
      <c r="E7667" s="2" t="s">
        <v>37</v>
      </c>
      <c r="F7667" s="2">
        <v>337.0</v>
      </c>
      <c r="G7667" s="2" t="s">
        <v>57</v>
      </c>
      <c r="H7667" s="2" t="s">
        <v>52</v>
      </c>
      <c r="I7667" s="2" t="s">
        <v>25</v>
      </c>
      <c r="J7667" s="2" t="str">
        <f t="array" ref="J7667">XLOOKUP('Transaction Data'!$G7667,Product_Code,Biscuit_Brand)</f>
        <v>Oatmeal Cookies</v>
      </c>
      <c r="K7667" s="2">
        <f t="array" ref="K7667">XLOOKUP('Transaction Data'!$G7667,Product_Code,Cost)</f>
        <v>19</v>
      </c>
      <c r="L7667" s="2">
        <f t="array" ref="L7667">XLOOKUP('Transaction Data'!$G7667,Product_Code,Unit_Price)</f>
        <v>23</v>
      </c>
      <c r="M7667" s="3">
        <f>'Transaction Data'!$F7667*'Transaction Data'!$K7667</f>
        <v>6403</v>
      </c>
      <c r="N7667" s="3">
        <f>'Transaction Data'!$F7667*'Transaction Data'!$L7667</f>
        <v>7751</v>
      </c>
      <c r="O7667" s="3">
        <f>'Transaction Data'!$N7667-'Transaction Data'!$M7667</f>
        <v>1348</v>
      </c>
      <c r="P7667" s="2">
        <f>DATEDIF('Transaction Data'!$D7667,'Transaction Data'!$A7667,"y")</f>
        <v>30</v>
      </c>
      <c r="Q7667" s="2" t="str">
        <f>FLOOR('Transaction Data'!$P7667,15)&amp;"-"&amp;FLOOR('Transaction Data'!$P7667,15)+14</f>
        <v>30-44</v>
      </c>
      <c r="R7667" s="2" t="str">
        <f>IF('Transaction Data'!$L7667&lt;=10,"Less Expensive","Expensive")</f>
        <v>Expensive</v>
      </c>
      <c r="S7667" s="4">
        <f>WEEKDAY('Transaction Data'!$A7667)</f>
        <v>7</v>
      </c>
      <c r="T7667" s="2" t="str">
        <f>IF(WEEKDAY('Transaction Data'!$A7667,2)&lt;6,"Weekday","Weekend")</f>
        <v>Weekend</v>
      </c>
    </row>
    <row r="7668" ht="15.75" customHeight="1">
      <c r="A7668" s="1">
        <v>45408.0</v>
      </c>
      <c r="B7668" s="2" t="s">
        <v>7051</v>
      </c>
      <c r="C7668" s="2" t="s">
        <v>65</v>
      </c>
      <c r="D7668" s="1">
        <v>25370.0</v>
      </c>
      <c r="E7668" s="2" t="s">
        <v>22</v>
      </c>
      <c r="F7668" s="2">
        <v>299.0</v>
      </c>
      <c r="G7668" s="2" t="s">
        <v>44</v>
      </c>
      <c r="H7668" s="2" t="s">
        <v>49</v>
      </c>
      <c r="I7668" s="2" t="s">
        <v>25</v>
      </c>
      <c r="J7668" s="2" t="str">
        <f t="array" ref="J7668">XLOOKUP('Transaction Data'!$G7668,Product_Code,Biscuit_Brand)</f>
        <v>Butter Crunch</v>
      </c>
      <c r="K7668" s="2">
        <f t="array" ref="K7668">XLOOKUP('Transaction Data'!$G7668,Product_Code,Cost)</f>
        <v>10</v>
      </c>
      <c r="L7668" s="2">
        <f t="array" ref="L7668">XLOOKUP('Transaction Data'!$G7668,Product_Code,Unit_Price)</f>
        <v>11</v>
      </c>
      <c r="M7668" s="3">
        <f>'Transaction Data'!$F7668*'Transaction Data'!$K7668</f>
        <v>2990</v>
      </c>
      <c r="N7668" s="3">
        <f>'Transaction Data'!$F7668*'Transaction Data'!$L7668</f>
        <v>3289</v>
      </c>
      <c r="O7668" s="3">
        <f>'Transaction Data'!$N7668-'Transaction Data'!$M7668</f>
        <v>299</v>
      </c>
      <c r="P7668" s="2">
        <f>DATEDIF('Transaction Data'!$D7668,'Transaction Data'!$A7668,"y")</f>
        <v>54</v>
      </c>
      <c r="Q7668" s="2" t="str">
        <f>FLOOR('Transaction Data'!$P7668,15)&amp;"-"&amp;FLOOR('Transaction Data'!$P7668,15)+14</f>
        <v>45-59</v>
      </c>
      <c r="R7668" s="2" t="str">
        <f>IF('Transaction Data'!$L7668&lt;=10,"Less Expensive","Expensive")</f>
        <v>Expensive</v>
      </c>
      <c r="S7668" s="4">
        <f>WEEKDAY('Transaction Data'!$A7668)</f>
        <v>6</v>
      </c>
      <c r="T7668" s="2" t="str">
        <f>IF(WEEKDAY('Transaction Data'!$A7668,2)&lt;6,"Weekday","Weekend")</f>
        <v>Weekday</v>
      </c>
    </row>
    <row r="7669" ht="15.75" customHeight="1">
      <c r="A7669" s="1">
        <v>45489.0</v>
      </c>
      <c r="B7669" s="2" t="s">
        <v>5040</v>
      </c>
      <c r="C7669" s="2" t="s">
        <v>72</v>
      </c>
      <c r="D7669" s="1">
        <v>32028.0</v>
      </c>
      <c r="E7669" s="2" t="s">
        <v>27</v>
      </c>
      <c r="F7669" s="2">
        <v>25.0</v>
      </c>
      <c r="G7669" s="2" t="s">
        <v>44</v>
      </c>
      <c r="H7669" s="2" t="s">
        <v>52</v>
      </c>
      <c r="I7669" s="2" t="s">
        <v>25</v>
      </c>
      <c r="J7669" s="2" t="str">
        <f t="array" ref="J7669">XLOOKUP('Transaction Data'!$G7669,Product_Code,Biscuit_Brand)</f>
        <v>Butter Crunch</v>
      </c>
      <c r="K7669" s="2">
        <f t="array" ref="K7669">XLOOKUP('Transaction Data'!$G7669,Product_Code,Cost)</f>
        <v>10</v>
      </c>
      <c r="L7669" s="2">
        <f t="array" ref="L7669">XLOOKUP('Transaction Data'!$G7669,Product_Code,Unit_Price)</f>
        <v>11</v>
      </c>
      <c r="M7669" s="3">
        <f>'Transaction Data'!$F7669*'Transaction Data'!$K7669</f>
        <v>250</v>
      </c>
      <c r="N7669" s="3">
        <f>'Transaction Data'!$F7669*'Transaction Data'!$L7669</f>
        <v>275</v>
      </c>
      <c r="O7669" s="3">
        <f>'Transaction Data'!$N7669-'Transaction Data'!$M7669</f>
        <v>25</v>
      </c>
      <c r="P7669" s="2">
        <f>DATEDIF('Transaction Data'!$D7669,'Transaction Data'!$A7669,"y")</f>
        <v>36</v>
      </c>
      <c r="Q7669" s="2" t="str">
        <f>FLOOR('Transaction Data'!$P7669,15)&amp;"-"&amp;FLOOR('Transaction Data'!$P7669,15)+14</f>
        <v>30-44</v>
      </c>
      <c r="R7669" s="2" t="str">
        <f>IF('Transaction Data'!$L7669&lt;=10,"Less Expensive","Expensive")</f>
        <v>Expensive</v>
      </c>
      <c r="S7669" s="4">
        <f>WEEKDAY('Transaction Data'!$A7669)</f>
        <v>3</v>
      </c>
      <c r="T7669" s="2" t="str">
        <f>IF(WEEKDAY('Transaction Data'!$A7669,2)&lt;6,"Weekday","Weekend")</f>
        <v>Weekday</v>
      </c>
    </row>
    <row r="7670" ht="15.75" customHeight="1">
      <c r="A7670" s="1">
        <v>45386.0</v>
      </c>
      <c r="B7670" s="2" t="s">
        <v>7052</v>
      </c>
      <c r="C7670" s="2" t="s">
        <v>47</v>
      </c>
      <c r="D7670" s="1">
        <v>22301.0</v>
      </c>
      <c r="E7670" s="2" t="s">
        <v>27</v>
      </c>
      <c r="F7670" s="2">
        <v>65.0</v>
      </c>
      <c r="G7670" s="2" t="s">
        <v>28</v>
      </c>
      <c r="H7670" s="2" t="s">
        <v>34</v>
      </c>
      <c r="I7670" s="2" t="s">
        <v>25</v>
      </c>
      <c r="J7670" s="2" t="str">
        <f t="array" ref="J7670">XLOOKUP('Transaction Data'!$G7670,Product_Code,Biscuit_Brand)</f>
        <v>Shortbread</v>
      </c>
      <c r="K7670" s="2">
        <f t="array" ref="K7670">XLOOKUP('Transaction Data'!$G7670,Product_Code,Cost)</f>
        <v>10</v>
      </c>
      <c r="L7670" s="2">
        <f t="array" ref="L7670">XLOOKUP('Transaction Data'!$G7670,Product_Code,Unit_Price)</f>
        <v>45</v>
      </c>
      <c r="M7670" s="3">
        <f>'Transaction Data'!$F7670*'Transaction Data'!$K7670</f>
        <v>650</v>
      </c>
      <c r="N7670" s="3">
        <f>'Transaction Data'!$F7670*'Transaction Data'!$L7670</f>
        <v>2925</v>
      </c>
      <c r="O7670" s="3">
        <f>'Transaction Data'!$N7670-'Transaction Data'!$M7670</f>
        <v>2275</v>
      </c>
      <c r="P7670" s="2">
        <f>DATEDIF('Transaction Data'!$D7670,'Transaction Data'!$A7670,"y")</f>
        <v>63</v>
      </c>
      <c r="Q7670" s="2" t="str">
        <f>FLOOR('Transaction Data'!$P7670,15)&amp;"-"&amp;FLOOR('Transaction Data'!$P7670,15)+14</f>
        <v>60-74</v>
      </c>
      <c r="R7670" s="2" t="str">
        <f>IF('Transaction Data'!$L7670&lt;=10,"Less Expensive","Expensive")</f>
        <v>Expensive</v>
      </c>
      <c r="S7670" s="4">
        <f>WEEKDAY('Transaction Data'!$A7670)</f>
        <v>5</v>
      </c>
      <c r="T7670" s="2" t="str">
        <f>IF(WEEKDAY('Transaction Data'!$A7670,2)&lt;6,"Weekday","Weekend")</f>
        <v>Weekday</v>
      </c>
    </row>
    <row r="7671" ht="15.75" customHeight="1">
      <c r="A7671" s="1">
        <v>45468.0</v>
      </c>
      <c r="B7671" s="2" t="s">
        <v>7053</v>
      </c>
      <c r="C7671" s="2" t="s">
        <v>54</v>
      </c>
      <c r="D7671" s="1">
        <v>21596.0</v>
      </c>
      <c r="E7671" s="2" t="s">
        <v>22</v>
      </c>
      <c r="F7671" s="2">
        <v>372.0</v>
      </c>
      <c r="G7671" s="2" t="s">
        <v>57</v>
      </c>
      <c r="H7671" s="2" t="s">
        <v>34</v>
      </c>
      <c r="I7671" s="2" t="s">
        <v>25</v>
      </c>
      <c r="J7671" s="2" t="str">
        <f t="array" ref="J7671">XLOOKUP('Transaction Data'!$G7671,Product_Code,Biscuit_Brand)</f>
        <v>Oatmeal Cookies</v>
      </c>
      <c r="K7671" s="2">
        <f t="array" ref="K7671">XLOOKUP('Transaction Data'!$G7671,Product_Code,Cost)</f>
        <v>19</v>
      </c>
      <c r="L7671" s="2">
        <f t="array" ref="L7671">XLOOKUP('Transaction Data'!$G7671,Product_Code,Unit_Price)</f>
        <v>23</v>
      </c>
      <c r="M7671" s="3">
        <f>'Transaction Data'!$F7671*'Transaction Data'!$K7671</f>
        <v>7068</v>
      </c>
      <c r="N7671" s="3">
        <f>'Transaction Data'!$F7671*'Transaction Data'!$L7671</f>
        <v>8556</v>
      </c>
      <c r="O7671" s="3">
        <f>'Transaction Data'!$N7671-'Transaction Data'!$M7671</f>
        <v>1488</v>
      </c>
      <c r="P7671" s="2">
        <f>DATEDIF('Transaction Data'!$D7671,'Transaction Data'!$A7671,"y")</f>
        <v>65</v>
      </c>
      <c r="Q7671" s="2" t="str">
        <f>FLOOR('Transaction Data'!$P7671,15)&amp;"-"&amp;FLOOR('Transaction Data'!$P7671,15)+14</f>
        <v>60-74</v>
      </c>
      <c r="R7671" s="2" t="str">
        <f>IF('Transaction Data'!$L7671&lt;=10,"Less Expensive","Expensive")</f>
        <v>Expensive</v>
      </c>
      <c r="S7671" s="4">
        <f>WEEKDAY('Transaction Data'!$A7671)</f>
        <v>3</v>
      </c>
      <c r="T7671" s="2" t="str">
        <f>IF(WEEKDAY('Transaction Data'!$A7671,2)&lt;6,"Weekday","Weekend")</f>
        <v>Weekday</v>
      </c>
    </row>
    <row r="7672" ht="15.75" customHeight="1">
      <c r="A7672" s="1">
        <v>45488.0</v>
      </c>
      <c r="B7672" s="2" t="s">
        <v>7054</v>
      </c>
      <c r="C7672" s="2" t="s">
        <v>65</v>
      </c>
      <c r="D7672" s="1">
        <v>22114.0</v>
      </c>
      <c r="E7672" s="2" t="s">
        <v>22</v>
      </c>
      <c r="F7672" s="2">
        <v>231.0</v>
      </c>
      <c r="G7672" s="2" t="s">
        <v>23</v>
      </c>
      <c r="H7672" s="2" t="s">
        <v>39</v>
      </c>
      <c r="I7672" s="2" t="s">
        <v>25</v>
      </c>
      <c r="J7672" s="2" t="str">
        <f t="array" ref="J7672">XLOOKUP('Transaction Data'!$G7672,Product_Code,Biscuit_Brand)</f>
        <v>Cinnamon Swirls</v>
      </c>
      <c r="K7672" s="2">
        <f t="array" ref="K7672">XLOOKUP('Transaction Data'!$G7672,Product_Code,Cost)</f>
        <v>10</v>
      </c>
      <c r="L7672" s="2">
        <f t="array" ref="L7672">XLOOKUP('Transaction Data'!$G7672,Product_Code,Unit_Price)</f>
        <v>14</v>
      </c>
      <c r="M7672" s="3">
        <f>'Transaction Data'!$F7672*'Transaction Data'!$K7672</f>
        <v>2310</v>
      </c>
      <c r="N7672" s="3">
        <f>'Transaction Data'!$F7672*'Transaction Data'!$L7672</f>
        <v>3234</v>
      </c>
      <c r="O7672" s="3">
        <f>'Transaction Data'!$N7672-'Transaction Data'!$M7672</f>
        <v>924</v>
      </c>
      <c r="P7672" s="2">
        <f>DATEDIF('Transaction Data'!$D7672,'Transaction Data'!$A7672,"y")</f>
        <v>63</v>
      </c>
      <c r="Q7672" s="2" t="str">
        <f>FLOOR('Transaction Data'!$P7672,15)&amp;"-"&amp;FLOOR('Transaction Data'!$P7672,15)+14</f>
        <v>60-74</v>
      </c>
      <c r="R7672" s="2" t="str">
        <f>IF('Transaction Data'!$L7672&lt;=10,"Less Expensive","Expensive")</f>
        <v>Expensive</v>
      </c>
      <c r="S7672" s="4">
        <f>WEEKDAY('Transaction Data'!$A7672)</f>
        <v>2</v>
      </c>
      <c r="T7672" s="2" t="str">
        <f>IF(WEEKDAY('Transaction Data'!$A7672,2)&lt;6,"Weekday","Weekend")</f>
        <v>Weekday</v>
      </c>
    </row>
    <row r="7673" ht="15.75" customHeight="1">
      <c r="A7673" s="1">
        <v>45297.0</v>
      </c>
      <c r="B7673" s="2" t="s">
        <v>7055</v>
      </c>
      <c r="C7673" s="2" t="s">
        <v>54</v>
      </c>
      <c r="D7673" s="1">
        <v>38031.0</v>
      </c>
      <c r="E7673" s="2" t="s">
        <v>27</v>
      </c>
      <c r="F7673" s="2">
        <v>62.0</v>
      </c>
      <c r="G7673" s="2" t="s">
        <v>23</v>
      </c>
      <c r="H7673" s="2" t="s">
        <v>42</v>
      </c>
      <c r="I7673" s="2" t="s">
        <v>25</v>
      </c>
      <c r="J7673" s="2" t="str">
        <f t="array" ref="J7673">XLOOKUP('Transaction Data'!$G7673,Product_Code,Biscuit_Brand)</f>
        <v>Cinnamon Swirls</v>
      </c>
      <c r="K7673" s="2">
        <f t="array" ref="K7673">XLOOKUP('Transaction Data'!$G7673,Product_Code,Cost)</f>
        <v>10</v>
      </c>
      <c r="L7673" s="2">
        <f t="array" ref="L7673">XLOOKUP('Transaction Data'!$G7673,Product_Code,Unit_Price)</f>
        <v>14</v>
      </c>
      <c r="M7673" s="3">
        <f>'Transaction Data'!$F7673*'Transaction Data'!$K7673</f>
        <v>620</v>
      </c>
      <c r="N7673" s="3">
        <f>'Transaction Data'!$F7673*'Transaction Data'!$L7673</f>
        <v>868</v>
      </c>
      <c r="O7673" s="3">
        <f>'Transaction Data'!$N7673-'Transaction Data'!$M7673</f>
        <v>248</v>
      </c>
      <c r="P7673" s="2">
        <f>DATEDIF('Transaction Data'!$D7673,'Transaction Data'!$A7673,"y")</f>
        <v>19</v>
      </c>
      <c r="Q7673" s="2" t="str">
        <f>FLOOR('Transaction Data'!$P7673,15)&amp;"-"&amp;FLOOR('Transaction Data'!$P7673,15)+14</f>
        <v>15-29</v>
      </c>
      <c r="R7673" s="2" t="str">
        <f>IF('Transaction Data'!$L7673&lt;=10,"Less Expensive","Expensive")</f>
        <v>Expensive</v>
      </c>
      <c r="S7673" s="4">
        <f>WEEKDAY('Transaction Data'!$A7673)</f>
        <v>7</v>
      </c>
      <c r="T7673" s="2" t="str">
        <f>IF(WEEKDAY('Transaction Data'!$A7673,2)&lt;6,"Weekday","Weekend")</f>
        <v>Weekend</v>
      </c>
    </row>
    <row r="7674" ht="15.75" customHeight="1">
      <c r="A7674" s="1">
        <v>45503.0</v>
      </c>
      <c r="B7674" s="2" t="s">
        <v>7056</v>
      </c>
      <c r="C7674" s="2" t="s">
        <v>69</v>
      </c>
      <c r="D7674" s="1">
        <v>31301.0</v>
      </c>
      <c r="E7674" s="2" t="s">
        <v>22</v>
      </c>
      <c r="F7674" s="2">
        <v>412.0</v>
      </c>
      <c r="G7674" s="2" t="s">
        <v>44</v>
      </c>
      <c r="H7674" s="2" t="s">
        <v>45</v>
      </c>
      <c r="I7674" s="2" t="s">
        <v>25</v>
      </c>
      <c r="J7674" s="2" t="str">
        <f t="array" ref="J7674">XLOOKUP('Transaction Data'!$G7674,Product_Code,Biscuit_Brand)</f>
        <v>Butter Crunch</v>
      </c>
      <c r="K7674" s="2">
        <f t="array" ref="K7674">XLOOKUP('Transaction Data'!$G7674,Product_Code,Cost)</f>
        <v>10</v>
      </c>
      <c r="L7674" s="2">
        <f t="array" ref="L7674">XLOOKUP('Transaction Data'!$G7674,Product_Code,Unit_Price)</f>
        <v>11</v>
      </c>
      <c r="M7674" s="3">
        <f>'Transaction Data'!$F7674*'Transaction Data'!$K7674</f>
        <v>4120</v>
      </c>
      <c r="N7674" s="3">
        <f>'Transaction Data'!$F7674*'Transaction Data'!$L7674</f>
        <v>4532</v>
      </c>
      <c r="O7674" s="3">
        <f>'Transaction Data'!$N7674-'Transaction Data'!$M7674</f>
        <v>412</v>
      </c>
      <c r="P7674" s="2">
        <f>DATEDIF('Transaction Data'!$D7674,'Transaction Data'!$A7674,"y")</f>
        <v>38</v>
      </c>
      <c r="Q7674" s="2" t="str">
        <f>FLOOR('Transaction Data'!$P7674,15)&amp;"-"&amp;FLOOR('Transaction Data'!$P7674,15)+14</f>
        <v>30-44</v>
      </c>
      <c r="R7674" s="2" t="str">
        <f>IF('Transaction Data'!$L7674&lt;=10,"Less Expensive","Expensive")</f>
        <v>Expensive</v>
      </c>
      <c r="S7674" s="4">
        <f>WEEKDAY('Transaction Data'!$A7674)</f>
        <v>3</v>
      </c>
      <c r="T7674" s="2" t="str">
        <f>IF(WEEKDAY('Transaction Data'!$A7674,2)&lt;6,"Weekday","Weekend")</f>
        <v>Weekday</v>
      </c>
    </row>
    <row r="7675" ht="15.75" customHeight="1">
      <c r="A7675" s="1">
        <v>45382.0</v>
      </c>
      <c r="B7675" s="2" t="s">
        <v>7057</v>
      </c>
      <c r="C7675" s="2" t="s">
        <v>41</v>
      </c>
      <c r="D7675" s="1">
        <v>20992.0</v>
      </c>
      <c r="E7675" s="2" t="s">
        <v>37</v>
      </c>
      <c r="F7675" s="2">
        <v>187.0</v>
      </c>
      <c r="G7675" s="2" t="s">
        <v>55</v>
      </c>
      <c r="H7675" s="2" t="s">
        <v>49</v>
      </c>
      <c r="I7675" s="2" t="s">
        <v>25</v>
      </c>
      <c r="J7675" s="2" t="str">
        <f t="array" ref="J7675">XLOOKUP('Transaction Data'!$G7675,Product_Code,Biscuit_Brand)</f>
        <v>Vanilla Wafers</v>
      </c>
      <c r="K7675" s="2">
        <f t="array" ref="K7675">XLOOKUP('Transaction Data'!$G7675,Product_Code,Cost)</f>
        <v>18</v>
      </c>
      <c r="L7675" s="2">
        <f t="array" ref="L7675">XLOOKUP('Transaction Data'!$G7675,Product_Code,Unit_Price)</f>
        <v>36</v>
      </c>
      <c r="M7675" s="3">
        <f>'Transaction Data'!$F7675*'Transaction Data'!$K7675</f>
        <v>3366</v>
      </c>
      <c r="N7675" s="3">
        <f>'Transaction Data'!$F7675*'Transaction Data'!$L7675</f>
        <v>6732</v>
      </c>
      <c r="O7675" s="3">
        <f>'Transaction Data'!$N7675-'Transaction Data'!$M7675</f>
        <v>3366</v>
      </c>
      <c r="P7675" s="2">
        <f>DATEDIF('Transaction Data'!$D7675,'Transaction Data'!$A7675,"y")</f>
        <v>66</v>
      </c>
      <c r="Q7675" s="2" t="str">
        <f>FLOOR('Transaction Data'!$P7675,15)&amp;"-"&amp;FLOOR('Transaction Data'!$P7675,15)+14</f>
        <v>60-74</v>
      </c>
      <c r="R7675" s="2" t="str">
        <f>IF('Transaction Data'!$L7675&lt;=10,"Less Expensive","Expensive")</f>
        <v>Expensive</v>
      </c>
      <c r="S7675" s="4">
        <f>WEEKDAY('Transaction Data'!$A7675)</f>
        <v>1</v>
      </c>
      <c r="T7675" s="2" t="str">
        <f>IF(WEEKDAY('Transaction Data'!$A7675,2)&lt;6,"Weekday","Weekend")</f>
        <v>Weekend</v>
      </c>
    </row>
    <row r="7676" ht="15.75" customHeight="1">
      <c r="A7676" s="1">
        <v>45393.0</v>
      </c>
      <c r="B7676" s="2" t="s">
        <v>5258</v>
      </c>
      <c r="C7676" s="2" t="s">
        <v>21</v>
      </c>
      <c r="D7676" s="1">
        <v>31287.0</v>
      </c>
      <c r="E7676" s="2" t="s">
        <v>63</v>
      </c>
      <c r="F7676" s="2">
        <v>451.0</v>
      </c>
      <c r="G7676" s="2" t="s">
        <v>38</v>
      </c>
      <c r="H7676" s="2" t="s">
        <v>52</v>
      </c>
      <c r="I7676" s="2" t="s">
        <v>25</v>
      </c>
      <c r="J7676" s="2" t="str">
        <f t="array" ref="J7676">XLOOKUP('Transaction Data'!$G7676,Product_Code,Biscuit_Brand)</f>
        <v>Ginger Snaps</v>
      </c>
      <c r="K7676" s="2">
        <f t="array" ref="K7676">XLOOKUP('Transaction Data'!$G7676,Product_Code,Cost)</f>
        <v>14</v>
      </c>
      <c r="L7676" s="2">
        <f t="array" ref="L7676">XLOOKUP('Transaction Data'!$G7676,Product_Code,Unit_Price)</f>
        <v>28</v>
      </c>
      <c r="M7676" s="3">
        <f>'Transaction Data'!$F7676*'Transaction Data'!$K7676</f>
        <v>6314</v>
      </c>
      <c r="N7676" s="3">
        <f>'Transaction Data'!$F7676*'Transaction Data'!$L7676</f>
        <v>12628</v>
      </c>
      <c r="O7676" s="3">
        <f>'Transaction Data'!$N7676-'Transaction Data'!$M7676</f>
        <v>6314</v>
      </c>
      <c r="P7676" s="2">
        <f>DATEDIF('Transaction Data'!$D7676,'Transaction Data'!$A7676,"y")</f>
        <v>38</v>
      </c>
      <c r="Q7676" s="2" t="str">
        <f>FLOOR('Transaction Data'!$P7676,15)&amp;"-"&amp;FLOOR('Transaction Data'!$P7676,15)+14</f>
        <v>30-44</v>
      </c>
      <c r="R7676" s="2" t="str">
        <f>IF('Transaction Data'!$L7676&lt;=10,"Less Expensive","Expensive")</f>
        <v>Expensive</v>
      </c>
      <c r="S7676" s="4">
        <f>WEEKDAY('Transaction Data'!$A7676)</f>
        <v>5</v>
      </c>
      <c r="T7676" s="2" t="str">
        <f>IF(WEEKDAY('Transaction Data'!$A7676,2)&lt;6,"Weekday","Weekend")</f>
        <v>Weekday</v>
      </c>
    </row>
    <row r="7677" ht="15.75" customHeight="1">
      <c r="A7677" s="1">
        <v>45445.0</v>
      </c>
      <c r="B7677" s="2" t="s">
        <v>7058</v>
      </c>
      <c r="C7677" s="2" t="s">
        <v>21</v>
      </c>
      <c r="D7677" s="1">
        <v>19237.0</v>
      </c>
      <c r="E7677" s="2" t="s">
        <v>27</v>
      </c>
      <c r="F7677" s="2">
        <v>211.0</v>
      </c>
      <c r="G7677" s="2" t="s">
        <v>33</v>
      </c>
      <c r="H7677" s="2" t="s">
        <v>49</v>
      </c>
      <c r="I7677" s="2" t="s">
        <v>25</v>
      </c>
      <c r="J7677" s="2" t="str">
        <f t="array" ref="J7677">XLOOKUP('Transaction Data'!$G7677,Product_Code,Biscuit_Brand)</f>
        <v>Caramel Biscuits</v>
      </c>
      <c r="K7677" s="2">
        <f t="array" ref="K7677">XLOOKUP('Transaction Data'!$G7677,Product_Code,Cost)</f>
        <v>18</v>
      </c>
      <c r="L7677" s="2">
        <f t="array" ref="L7677">XLOOKUP('Transaction Data'!$G7677,Product_Code,Unit_Price)</f>
        <v>22</v>
      </c>
      <c r="M7677" s="3">
        <f>'Transaction Data'!$F7677*'Transaction Data'!$K7677</f>
        <v>3798</v>
      </c>
      <c r="N7677" s="3">
        <f>'Transaction Data'!$F7677*'Transaction Data'!$L7677</f>
        <v>4642</v>
      </c>
      <c r="O7677" s="3">
        <f>'Transaction Data'!$N7677-'Transaction Data'!$M7677</f>
        <v>844</v>
      </c>
      <c r="P7677" s="2">
        <f>DATEDIF('Transaction Data'!$D7677,'Transaction Data'!$A7677,"y")</f>
        <v>71</v>
      </c>
      <c r="Q7677" s="2" t="str">
        <f>FLOOR('Transaction Data'!$P7677,15)&amp;"-"&amp;FLOOR('Transaction Data'!$P7677,15)+14</f>
        <v>60-74</v>
      </c>
      <c r="R7677" s="2" t="str">
        <f>IF('Transaction Data'!$L7677&lt;=10,"Less Expensive","Expensive")</f>
        <v>Expensive</v>
      </c>
      <c r="S7677" s="4">
        <f>WEEKDAY('Transaction Data'!$A7677)</f>
        <v>1</v>
      </c>
      <c r="T7677" s="2" t="str">
        <f>IF(WEEKDAY('Transaction Data'!$A7677,2)&lt;6,"Weekday","Weekend")</f>
        <v>Weekend</v>
      </c>
    </row>
    <row r="7678" ht="15.75" customHeight="1">
      <c r="A7678" s="1">
        <v>45307.0</v>
      </c>
      <c r="B7678" s="2" t="s">
        <v>7059</v>
      </c>
      <c r="C7678" s="2" t="s">
        <v>65</v>
      </c>
      <c r="D7678" s="1">
        <v>17493.0</v>
      </c>
      <c r="E7678" s="2" t="s">
        <v>22</v>
      </c>
      <c r="F7678" s="2">
        <v>57.0</v>
      </c>
      <c r="G7678" s="2" t="s">
        <v>61</v>
      </c>
      <c r="H7678" s="2" t="s">
        <v>52</v>
      </c>
      <c r="I7678" s="2" t="s">
        <v>25</v>
      </c>
      <c r="J7678" s="2" t="str">
        <f t="array" ref="J7678">XLOOKUP('Transaction Data'!$G7678,Product_Code,Biscuit_Brand)</f>
        <v>Choco Delight</v>
      </c>
      <c r="K7678" s="2">
        <f t="array" ref="K7678">XLOOKUP('Transaction Data'!$G7678,Product_Code,Cost)</f>
        <v>3</v>
      </c>
      <c r="L7678" s="2">
        <f t="array" ref="L7678">XLOOKUP('Transaction Data'!$G7678,Product_Code,Unit_Price)</f>
        <v>5</v>
      </c>
      <c r="M7678" s="3">
        <f>'Transaction Data'!$F7678*'Transaction Data'!$K7678</f>
        <v>171</v>
      </c>
      <c r="N7678" s="3">
        <f>'Transaction Data'!$F7678*'Transaction Data'!$L7678</f>
        <v>285</v>
      </c>
      <c r="O7678" s="3">
        <f>'Transaction Data'!$N7678-'Transaction Data'!$M7678</f>
        <v>114</v>
      </c>
      <c r="P7678" s="2">
        <f>DATEDIF('Transaction Data'!$D7678,'Transaction Data'!$A7678,"y")</f>
        <v>76</v>
      </c>
      <c r="Q7678" s="2" t="str">
        <f>FLOOR('Transaction Data'!$P7678,15)&amp;"-"&amp;FLOOR('Transaction Data'!$P7678,15)+14</f>
        <v>75-89</v>
      </c>
      <c r="R7678" s="2" t="str">
        <f>IF('Transaction Data'!$L7678&lt;=10,"Less Expensive","Expensive")</f>
        <v>Less Expensive</v>
      </c>
      <c r="S7678" s="4">
        <f>WEEKDAY('Transaction Data'!$A7678)</f>
        <v>3</v>
      </c>
      <c r="T7678" s="2" t="str">
        <f>IF(WEEKDAY('Transaction Data'!$A7678,2)&lt;6,"Weekday","Weekend")</f>
        <v>Weekday</v>
      </c>
    </row>
    <row r="7679" ht="15.75" customHeight="1">
      <c r="A7679" s="1">
        <v>45501.0</v>
      </c>
      <c r="B7679" s="2" t="s">
        <v>7060</v>
      </c>
      <c r="C7679" s="2" t="s">
        <v>41</v>
      </c>
      <c r="D7679" s="1">
        <v>18050.0</v>
      </c>
      <c r="E7679" s="2" t="s">
        <v>37</v>
      </c>
      <c r="F7679" s="2">
        <v>238.0</v>
      </c>
      <c r="G7679" s="2" t="s">
        <v>23</v>
      </c>
      <c r="H7679" s="2" t="s">
        <v>52</v>
      </c>
      <c r="I7679" s="2" t="s">
        <v>25</v>
      </c>
      <c r="J7679" s="2" t="str">
        <f t="array" ref="J7679">XLOOKUP('Transaction Data'!$G7679,Product_Code,Biscuit_Brand)</f>
        <v>Cinnamon Swirls</v>
      </c>
      <c r="K7679" s="2">
        <f t="array" ref="K7679">XLOOKUP('Transaction Data'!$G7679,Product_Code,Cost)</f>
        <v>10</v>
      </c>
      <c r="L7679" s="2">
        <f t="array" ref="L7679">XLOOKUP('Transaction Data'!$G7679,Product_Code,Unit_Price)</f>
        <v>14</v>
      </c>
      <c r="M7679" s="3">
        <f>'Transaction Data'!$F7679*'Transaction Data'!$K7679</f>
        <v>2380</v>
      </c>
      <c r="N7679" s="3">
        <f>'Transaction Data'!$F7679*'Transaction Data'!$L7679</f>
        <v>3332</v>
      </c>
      <c r="O7679" s="3">
        <f>'Transaction Data'!$N7679-'Transaction Data'!$M7679</f>
        <v>952</v>
      </c>
      <c r="P7679" s="2">
        <f>DATEDIF('Transaction Data'!$D7679,'Transaction Data'!$A7679,"y")</f>
        <v>75</v>
      </c>
      <c r="Q7679" s="2" t="str">
        <f>FLOOR('Transaction Data'!$P7679,15)&amp;"-"&amp;FLOOR('Transaction Data'!$P7679,15)+14</f>
        <v>75-89</v>
      </c>
      <c r="R7679" s="2" t="str">
        <f>IF('Transaction Data'!$L7679&lt;=10,"Less Expensive","Expensive")</f>
        <v>Expensive</v>
      </c>
      <c r="S7679" s="4">
        <f>WEEKDAY('Transaction Data'!$A7679)</f>
        <v>1</v>
      </c>
      <c r="T7679" s="2" t="str">
        <f>IF(WEEKDAY('Transaction Data'!$A7679,2)&lt;6,"Weekday","Weekend")</f>
        <v>Weekend</v>
      </c>
    </row>
    <row r="7680" ht="15.75" customHeight="1">
      <c r="A7680" s="1">
        <v>45448.0</v>
      </c>
      <c r="B7680" s="2" t="s">
        <v>7061</v>
      </c>
      <c r="C7680" s="2" t="s">
        <v>72</v>
      </c>
      <c r="D7680" s="1">
        <v>29590.0</v>
      </c>
      <c r="E7680" s="2" t="s">
        <v>37</v>
      </c>
      <c r="F7680" s="2">
        <v>103.0</v>
      </c>
      <c r="G7680" s="2" t="s">
        <v>44</v>
      </c>
      <c r="H7680" s="2" t="s">
        <v>45</v>
      </c>
      <c r="I7680" s="2" t="s">
        <v>25</v>
      </c>
      <c r="J7680" s="2" t="str">
        <f t="array" ref="J7680">XLOOKUP('Transaction Data'!$G7680,Product_Code,Biscuit_Brand)</f>
        <v>Butter Crunch</v>
      </c>
      <c r="K7680" s="2">
        <f t="array" ref="K7680">XLOOKUP('Transaction Data'!$G7680,Product_Code,Cost)</f>
        <v>10</v>
      </c>
      <c r="L7680" s="2">
        <f t="array" ref="L7680">XLOOKUP('Transaction Data'!$G7680,Product_Code,Unit_Price)</f>
        <v>11</v>
      </c>
      <c r="M7680" s="3">
        <f>'Transaction Data'!$F7680*'Transaction Data'!$K7680</f>
        <v>1030</v>
      </c>
      <c r="N7680" s="3">
        <f>'Transaction Data'!$F7680*'Transaction Data'!$L7680</f>
        <v>1133</v>
      </c>
      <c r="O7680" s="3">
        <f>'Transaction Data'!$N7680-'Transaction Data'!$M7680</f>
        <v>103</v>
      </c>
      <c r="P7680" s="2">
        <f>DATEDIF('Transaction Data'!$D7680,'Transaction Data'!$A7680,"y")</f>
        <v>43</v>
      </c>
      <c r="Q7680" s="2" t="str">
        <f>FLOOR('Transaction Data'!$P7680,15)&amp;"-"&amp;FLOOR('Transaction Data'!$P7680,15)+14</f>
        <v>30-44</v>
      </c>
      <c r="R7680" s="2" t="str">
        <f>IF('Transaction Data'!$L7680&lt;=10,"Less Expensive","Expensive")</f>
        <v>Expensive</v>
      </c>
      <c r="S7680" s="4">
        <f>WEEKDAY('Transaction Data'!$A7680)</f>
        <v>4</v>
      </c>
      <c r="T7680" s="2" t="str">
        <f>IF(WEEKDAY('Transaction Data'!$A7680,2)&lt;6,"Weekday","Weekend")</f>
        <v>Weekday</v>
      </c>
    </row>
    <row r="7681" ht="15.75" customHeight="1">
      <c r="A7681" s="1">
        <v>45411.0</v>
      </c>
      <c r="B7681" s="2" t="s">
        <v>7062</v>
      </c>
      <c r="C7681" s="2" t="s">
        <v>47</v>
      </c>
      <c r="D7681" s="1">
        <v>24396.0</v>
      </c>
      <c r="E7681" s="2" t="s">
        <v>63</v>
      </c>
      <c r="F7681" s="2">
        <v>259.0</v>
      </c>
      <c r="G7681" s="2" t="s">
        <v>33</v>
      </c>
      <c r="H7681" s="2" t="s">
        <v>49</v>
      </c>
      <c r="I7681" s="2" t="s">
        <v>25</v>
      </c>
      <c r="J7681" s="2" t="str">
        <f t="array" ref="J7681">XLOOKUP('Transaction Data'!$G7681,Product_Code,Biscuit_Brand)</f>
        <v>Caramel Biscuits</v>
      </c>
      <c r="K7681" s="2">
        <f t="array" ref="K7681">XLOOKUP('Transaction Data'!$G7681,Product_Code,Cost)</f>
        <v>18</v>
      </c>
      <c r="L7681" s="2">
        <f t="array" ref="L7681">XLOOKUP('Transaction Data'!$G7681,Product_Code,Unit_Price)</f>
        <v>22</v>
      </c>
      <c r="M7681" s="3">
        <f>'Transaction Data'!$F7681*'Transaction Data'!$K7681</f>
        <v>4662</v>
      </c>
      <c r="N7681" s="3">
        <f>'Transaction Data'!$F7681*'Transaction Data'!$L7681</f>
        <v>5698</v>
      </c>
      <c r="O7681" s="3">
        <f>'Transaction Data'!$N7681-'Transaction Data'!$M7681</f>
        <v>1036</v>
      </c>
      <c r="P7681" s="2">
        <f>DATEDIF('Transaction Data'!$D7681,'Transaction Data'!$A7681,"y")</f>
        <v>57</v>
      </c>
      <c r="Q7681" s="2" t="str">
        <f>FLOOR('Transaction Data'!$P7681,15)&amp;"-"&amp;FLOOR('Transaction Data'!$P7681,15)+14</f>
        <v>45-59</v>
      </c>
      <c r="R7681" s="2" t="str">
        <f>IF('Transaction Data'!$L7681&lt;=10,"Less Expensive","Expensive")</f>
        <v>Expensive</v>
      </c>
      <c r="S7681" s="4">
        <f>WEEKDAY('Transaction Data'!$A7681)</f>
        <v>2</v>
      </c>
      <c r="T7681" s="2" t="str">
        <f>IF(WEEKDAY('Transaction Data'!$A7681,2)&lt;6,"Weekday","Weekend")</f>
        <v>Weekday</v>
      </c>
    </row>
    <row r="7682" ht="15.75" customHeight="1">
      <c r="A7682" s="1">
        <v>45453.0</v>
      </c>
      <c r="B7682" s="2" t="s">
        <v>7063</v>
      </c>
      <c r="C7682" s="2" t="s">
        <v>54</v>
      </c>
      <c r="D7682" s="1">
        <v>23345.0</v>
      </c>
      <c r="E7682" s="2" t="s">
        <v>22</v>
      </c>
      <c r="F7682" s="2">
        <v>66.0</v>
      </c>
      <c r="G7682" s="2" t="s">
        <v>33</v>
      </c>
      <c r="H7682" s="2" t="s">
        <v>52</v>
      </c>
      <c r="I7682" s="2" t="s">
        <v>30</v>
      </c>
      <c r="J7682" s="2" t="str">
        <f t="array" ref="J7682">XLOOKUP('Transaction Data'!$G7682,Product_Code,Biscuit_Brand)</f>
        <v>Caramel Biscuits</v>
      </c>
      <c r="K7682" s="2">
        <f t="array" ref="K7682">XLOOKUP('Transaction Data'!$G7682,Product_Code,Cost)</f>
        <v>18</v>
      </c>
      <c r="L7682" s="2">
        <f t="array" ref="L7682">XLOOKUP('Transaction Data'!$G7682,Product_Code,Unit_Price)</f>
        <v>22</v>
      </c>
      <c r="M7682" s="3">
        <f>'Transaction Data'!$F7682*'Transaction Data'!$K7682</f>
        <v>1188</v>
      </c>
      <c r="N7682" s="3">
        <f>'Transaction Data'!$F7682*'Transaction Data'!$L7682</f>
        <v>1452</v>
      </c>
      <c r="O7682" s="3">
        <f>'Transaction Data'!$N7682-'Transaction Data'!$M7682</f>
        <v>264</v>
      </c>
      <c r="P7682" s="2">
        <f>DATEDIF('Transaction Data'!$D7682,'Transaction Data'!$A7682,"y")</f>
        <v>60</v>
      </c>
      <c r="Q7682" s="2" t="str">
        <f>FLOOR('Transaction Data'!$P7682,15)&amp;"-"&amp;FLOOR('Transaction Data'!$P7682,15)+14</f>
        <v>60-74</v>
      </c>
      <c r="R7682" s="2" t="str">
        <f>IF('Transaction Data'!$L7682&lt;=10,"Less Expensive","Expensive")</f>
        <v>Expensive</v>
      </c>
      <c r="S7682" s="4">
        <f>WEEKDAY('Transaction Data'!$A7682)</f>
        <v>2</v>
      </c>
      <c r="T7682" s="2" t="str">
        <f>IF(WEEKDAY('Transaction Data'!$A7682,2)&lt;6,"Weekday","Weekend")</f>
        <v>Weekday</v>
      </c>
    </row>
    <row r="7683" ht="15.75" customHeight="1">
      <c r="A7683" s="1">
        <v>45424.0</v>
      </c>
      <c r="B7683" s="2" t="s">
        <v>7064</v>
      </c>
      <c r="C7683" s="2" t="s">
        <v>69</v>
      </c>
      <c r="D7683" s="1">
        <v>33570.0</v>
      </c>
      <c r="E7683" s="2" t="s">
        <v>37</v>
      </c>
      <c r="F7683" s="2">
        <v>172.0</v>
      </c>
      <c r="G7683" s="2" t="s">
        <v>61</v>
      </c>
      <c r="H7683" s="2" t="s">
        <v>49</v>
      </c>
      <c r="I7683" s="2" t="s">
        <v>25</v>
      </c>
      <c r="J7683" s="2" t="str">
        <f t="array" ref="J7683">XLOOKUP('Transaction Data'!$G7683,Product_Code,Biscuit_Brand)</f>
        <v>Choco Delight</v>
      </c>
      <c r="K7683" s="2">
        <f t="array" ref="K7683">XLOOKUP('Transaction Data'!$G7683,Product_Code,Cost)</f>
        <v>3</v>
      </c>
      <c r="L7683" s="2">
        <f t="array" ref="L7683">XLOOKUP('Transaction Data'!$G7683,Product_Code,Unit_Price)</f>
        <v>5</v>
      </c>
      <c r="M7683" s="3">
        <f>'Transaction Data'!$F7683*'Transaction Data'!$K7683</f>
        <v>516</v>
      </c>
      <c r="N7683" s="3">
        <f>'Transaction Data'!$F7683*'Transaction Data'!$L7683</f>
        <v>860</v>
      </c>
      <c r="O7683" s="3">
        <f>'Transaction Data'!$N7683-'Transaction Data'!$M7683</f>
        <v>344</v>
      </c>
      <c r="P7683" s="2">
        <f>DATEDIF('Transaction Data'!$D7683,'Transaction Data'!$A7683,"y")</f>
        <v>32</v>
      </c>
      <c r="Q7683" s="2" t="str">
        <f>FLOOR('Transaction Data'!$P7683,15)&amp;"-"&amp;FLOOR('Transaction Data'!$P7683,15)+14</f>
        <v>30-44</v>
      </c>
      <c r="R7683" s="2" t="str">
        <f>IF('Transaction Data'!$L7683&lt;=10,"Less Expensive","Expensive")</f>
        <v>Less Expensive</v>
      </c>
      <c r="S7683" s="4">
        <f>WEEKDAY('Transaction Data'!$A7683)</f>
        <v>1</v>
      </c>
      <c r="T7683" s="2" t="str">
        <f>IF(WEEKDAY('Transaction Data'!$A7683,2)&lt;6,"Weekday","Weekend")</f>
        <v>Weekend</v>
      </c>
    </row>
    <row r="7684" ht="15.75" customHeight="1">
      <c r="A7684" s="1">
        <v>45445.0</v>
      </c>
      <c r="B7684" s="2" t="s">
        <v>7065</v>
      </c>
      <c r="C7684" s="2" t="s">
        <v>21</v>
      </c>
      <c r="D7684" s="1">
        <v>28615.0</v>
      </c>
      <c r="E7684" s="2" t="s">
        <v>27</v>
      </c>
      <c r="F7684" s="2">
        <v>129.0</v>
      </c>
      <c r="G7684" s="2" t="s">
        <v>60</v>
      </c>
      <c r="H7684" s="2" t="s">
        <v>52</v>
      </c>
      <c r="I7684" s="2" t="s">
        <v>25</v>
      </c>
      <c r="J7684" s="2" t="str">
        <f t="array" ref="J7684">XLOOKUP('Transaction Data'!$G7684,Product_Code,Biscuit_Brand)</f>
        <v>Peanut Butter Bites</v>
      </c>
      <c r="K7684" s="2">
        <f t="array" ref="K7684">XLOOKUP('Transaction Data'!$G7684,Product_Code,Cost)</f>
        <v>5</v>
      </c>
      <c r="L7684" s="2">
        <f t="array" ref="L7684">XLOOKUP('Transaction Data'!$G7684,Product_Code,Unit_Price)</f>
        <v>7</v>
      </c>
      <c r="M7684" s="3">
        <f>'Transaction Data'!$F7684*'Transaction Data'!$K7684</f>
        <v>645</v>
      </c>
      <c r="N7684" s="3">
        <f>'Transaction Data'!$F7684*'Transaction Data'!$L7684</f>
        <v>903</v>
      </c>
      <c r="O7684" s="3">
        <f>'Transaction Data'!$N7684-'Transaction Data'!$M7684</f>
        <v>258</v>
      </c>
      <c r="P7684" s="2">
        <f>DATEDIF('Transaction Data'!$D7684,'Transaction Data'!$A7684,"y")</f>
        <v>46</v>
      </c>
      <c r="Q7684" s="2" t="str">
        <f>FLOOR('Transaction Data'!$P7684,15)&amp;"-"&amp;FLOOR('Transaction Data'!$P7684,15)+14</f>
        <v>45-59</v>
      </c>
      <c r="R7684" s="2" t="str">
        <f>IF('Transaction Data'!$L7684&lt;=10,"Less Expensive","Expensive")</f>
        <v>Less Expensive</v>
      </c>
      <c r="S7684" s="4">
        <f>WEEKDAY('Transaction Data'!$A7684)</f>
        <v>1</v>
      </c>
      <c r="T7684" s="2" t="str">
        <f>IF(WEEKDAY('Transaction Data'!$A7684,2)&lt;6,"Weekday","Weekend")</f>
        <v>Weekend</v>
      </c>
    </row>
    <row r="7685" ht="15.75" customHeight="1">
      <c r="A7685" s="1">
        <v>45333.0</v>
      </c>
      <c r="B7685" s="2" t="s">
        <v>6237</v>
      </c>
      <c r="C7685" s="2" t="s">
        <v>32</v>
      </c>
      <c r="D7685" s="1">
        <v>21173.0</v>
      </c>
      <c r="E7685" s="2" t="s">
        <v>27</v>
      </c>
      <c r="F7685" s="2">
        <v>424.0</v>
      </c>
      <c r="G7685" s="2" t="s">
        <v>55</v>
      </c>
      <c r="H7685" s="2" t="s">
        <v>34</v>
      </c>
      <c r="I7685" s="2" t="s">
        <v>25</v>
      </c>
      <c r="J7685" s="2" t="str">
        <f t="array" ref="J7685">XLOOKUP('Transaction Data'!$G7685,Product_Code,Biscuit_Brand)</f>
        <v>Vanilla Wafers</v>
      </c>
      <c r="K7685" s="2">
        <f t="array" ref="K7685">XLOOKUP('Transaction Data'!$G7685,Product_Code,Cost)</f>
        <v>18</v>
      </c>
      <c r="L7685" s="2">
        <f t="array" ref="L7685">XLOOKUP('Transaction Data'!$G7685,Product_Code,Unit_Price)</f>
        <v>36</v>
      </c>
      <c r="M7685" s="3">
        <f>'Transaction Data'!$F7685*'Transaction Data'!$K7685</f>
        <v>7632</v>
      </c>
      <c r="N7685" s="3">
        <f>'Transaction Data'!$F7685*'Transaction Data'!$L7685</f>
        <v>15264</v>
      </c>
      <c r="O7685" s="3">
        <f>'Transaction Data'!$N7685-'Transaction Data'!$M7685</f>
        <v>7632</v>
      </c>
      <c r="P7685" s="2">
        <f>DATEDIF('Transaction Data'!$D7685,'Transaction Data'!$A7685,"y")</f>
        <v>66</v>
      </c>
      <c r="Q7685" s="2" t="str">
        <f>FLOOR('Transaction Data'!$P7685,15)&amp;"-"&amp;FLOOR('Transaction Data'!$P7685,15)+14</f>
        <v>60-74</v>
      </c>
      <c r="R7685" s="2" t="str">
        <f>IF('Transaction Data'!$L7685&lt;=10,"Less Expensive","Expensive")</f>
        <v>Expensive</v>
      </c>
      <c r="S7685" s="4">
        <f>WEEKDAY('Transaction Data'!$A7685)</f>
        <v>1</v>
      </c>
      <c r="T7685" s="2" t="str">
        <f>IF(WEEKDAY('Transaction Data'!$A7685,2)&lt;6,"Weekday","Weekend")</f>
        <v>Weekend</v>
      </c>
    </row>
    <row r="7686" ht="15.75" customHeight="1">
      <c r="A7686" s="1">
        <v>45403.0</v>
      </c>
      <c r="B7686" s="2" t="s">
        <v>7066</v>
      </c>
      <c r="C7686" s="2" t="s">
        <v>54</v>
      </c>
      <c r="D7686" s="1">
        <v>18410.0</v>
      </c>
      <c r="E7686" s="2" t="s">
        <v>63</v>
      </c>
      <c r="F7686" s="2">
        <v>255.0</v>
      </c>
      <c r="G7686" s="2" t="s">
        <v>28</v>
      </c>
      <c r="H7686" s="2" t="s">
        <v>34</v>
      </c>
      <c r="I7686" s="2" t="s">
        <v>25</v>
      </c>
      <c r="J7686" s="2" t="str">
        <f t="array" ref="J7686">XLOOKUP('Transaction Data'!$G7686,Product_Code,Biscuit_Brand)</f>
        <v>Shortbread</v>
      </c>
      <c r="K7686" s="2">
        <f t="array" ref="K7686">XLOOKUP('Transaction Data'!$G7686,Product_Code,Cost)</f>
        <v>10</v>
      </c>
      <c r="L7686" s="2">
        <f t="array" ref="L7686">XLOOKUP('Transaction Data'!$G7686,Product_Code,Unit_Price)</f>
        <v>45</v>
      </c>
      <c r="M7686" s="3">
        <f>'Transaction Data'!$F7686*'Transaction Data'!$K7686</f>
        <v>2550</v>
      </c>
      <c r="N7686" s="3">
        <f>'Transaction Data'!$F7686*'Transaction Data'!$L7686</f>
        <v>11475</v>
      </c>
      <c r="O7686" s="3">
        <f>'Transaction Data'!$N7686-'Transaction Data'!$M7686</f>
        <v>8925</v>
      </c>
      <c r="P7686" s="2">
        <f>DATEDIF('Transaction Data'!$D7686,'Transaction Data'!$A7686,"y")</f>
        <v>73</v>
      </c>
      <c r="Q7686" s="2" t="str">
        <f>FLOOR('Transaction Data'!$P7686,15)&amp;"-"&amp;FLOOR('Transaction Data'!$P7686,15)+14</f>
        <v>60-74</v>
      </c>
      <c r="R7686" s="2" t="str">
        <f>IF('Transaction Data'!$L7686&lt;=10,"Less Expensive","Expensive")</f>
        <v>Expensive</v>
      </c>
      <c r="S7686" s="4">
        <f>WEEKDAY('Transaction Data'!$A7686)</f>
        <v>1</v>
      </c>
      <c r="T7686" s="2" t="str">
        <f>IF(WEEKDAY('Transaction Data'!$A7686,2)&lt;6,"Weekday","Weekend")</f>
        <v>Weekend</v>
      </c>
    </row>
    <row r="7687" ht="15.75" customHeight="1">
      <c r="A7687" s="1">
        <v>45469.0</v>
      </c>
      <c r="B7687" s="2" t="s">
        <v>7067</v>
      </c>
      <c r="C7687" s="2" t="s">
        <v>32</v>
      </c>
      <c r="D7687" s="1">
        <v>24473.0</v>
      </c>
      <c r="E7687" s="2" t="s">
        <v>63</v>
      </c>
      <c r="F7687" s="2">
        <v>21.0</v>
      </c>
      <c r="G7687" s="2" t="s">
        <v>48</v>
      </c>
      <c r="H7687" s="2" t="s">
        <v>39</v>
      </c>
      <c r="I7687" s="2" t="s">
        <v>25</v>
      </c>
      <c r="J7687" s="2" t="str">
        <f t="array" ref="J7687">XLOOKUP('Transaction Data'!$G7687,Product_Code,Biscuit_Brand)</f>
        <v>Lemon Crisps</v>
      </c>
      <c r="K7687" s="2">
        <f t="array" ref="K7687">XLOOKUP('Transaction Data'!$G7687,Product_Code,Cost)</f>
        <v>7</v>
      </c>
      <c r="L7687" s="2">
        <f t="array" ref="L7687">XLOOKUP('Transaction Data'!$G7687,Product_Code,Unit_Price)</f>
        <v>9</v>
      </c>
      <c r="M7687" s="3">
        <f>'Transaction Data'!$F7687*'Transaction Data'!$K7687</f>
        <v>147</v>
      </c>
      <c r="N7687" s="3">
        <f>'Transaction Data'!$F7687*'Transaction Data'!$L7687</f>
        <v>189</v>
      </c>
      <c r="O7687" s="3">
        <f>'Transaction Data'!$N7687-'Transaction Data'!$M7687</f>
        <v>42</v>
      </c>
      <c r="P7687" s="2">
        <f>DATEDIF('Transaction Data'!$D7687,'Transaction Data'!$A7687,"y")</f>
        <v>57</v>
      </c>
      <c r="Q7687" s="2" t="str">
        <f>FLOOR('Transaction Data'!$P7687,15)&amp;"-"&amp;FLOOR('Transaction Data'!$P7687,15)+14</f>
        <v>45-59</v>
      </c>
      <c r="R7687" s="2" t="str">
        <f>IF('Transaction Data'!$L7687&lt;=10,"Less Expensive","Expensive")</f>
        <v>Less Expensive</v>
      </c>
      <c r="S7687" s="4">
        <f>WEEKDAY('Transaction Data'!$A7687)</f>
        <v>4</v>
      </c>
      <c r="T7687" s="2" t="str">
        <f>IF(WEEKDAY('Transaction Data'!$A7687,2)&lt;6,"Weekday","Weekend")</f>
        <v>Weekday</v>
      </c>
    </row>
    <row r="7688" ht="15.75" customHeight="1">
      <c r="A7688" s="1">
        <v>45356.0</v>
      </c>
      <c r="B7688" s="2" t="s">
        <v>7068</v>
      </c>
      <c r="C7688" s="2" t="s">
        <v>21</v>
      </c>
      <c r="D7688" s="1">
        <v>18602.0</v>
      </c>
      <c r="E7688" s="2" t="s">
        <v>22</v>
      </c>
      <c r="F7688" s="2">
        <v>332.0</v>
      </c>
      <c r="G7688" s="2" t="s">
        <v>61</v>
      </c>
      <c r="H7688" s="2" t="s">
        <v>42</v>
      </c>
      <c r="I7688" s="2" t="s">
        <v>25</v>
      </c>
      <c r="J7688" s="2" t="str">
        <f t="array" ref="J7688">XLOOKUP('Transaction Data'!$G7688,Product_Code,Biscuit_Brand)</f>
        <v>Choco Delight</v>
      </c>
      <c r="K7688" s="2">
        <f t="array" ref="K7688">XLOOKUP('Transaction Data'!$G7688,Product_Code,Cost)</f>
        <v>3</v>
      </c>
      <c r="L7688" s="2">
        <f t="array" ref="L7688">XLOOKUP('Transaction Data'!$G7688,Product_Code,Unit_Price)</f>
        <v>5</v>
      </c>
      <c r="M7688" s="3">
        <f>'Transaction Data'!$F7688*'Transaction Data'!$K7688</f>
        <v>996</v>
      </c>
      <c r="N7688" s="3">
        <f>'Transaction Data'!$F7688*'Transaction Data'!$L7688</f>
        <v>1660</v>
      </c>
      <c r="O7688" s="3">
        <f>'Transaction Data'!$N7688-'Transaction Data'!$M7688</f>
        <v>664</v>
      </c>
      <c r="P7688" s="2">
        <f>DATEDIF('Transaction Data'!$D7688,'Transaction Data'!$A7688,"y")</f>
        <v>73</v>
      </c>
      <c r="Q7688" s="2" t="str">
        <f>FLOOR('Transaction Data'!$P7688,15)&amp;"-"&amp;FLOOR('Transaction Data'!$P7688,15)+14</f>
        <v>60-74</v>
      </c>
      <c r="R7688" s="2" t="str">
        <f>IF('Transaction Data'!$L7688&lt;=10,"Less Expensive","Expensive")</f>
        <v>Less Expensive</v>
      </c>
      <c r="S7688" s="4">
        <f>WEEKDAY('Transaction Data'!$A7688)</f>
        <v>3</v>
      </c>
      <c r="T7688" s="2" t="str">
        <f>IF(WEEKDAY('Transaction Data'!$A7688,2)&lt;6,"Weekday","Weekend")</f>
        <v>Weekday</v>
      </c>
    </row>
    <row r="7689" ht="15.75" customHeight="1">
      <c r="A7689" s="1">
        <v>45486.0</v>
      </c>
      <c r="B7689" s="2" t="s">
        <v>7069</v>
      </c>
      <c r="C7689" s="2" t="s">
        <v>72</v>
      </c>
      <c r="D7689" s="1">
        <v>26887.0</v>
      </c>
      <c r="E7689" s="2" t="s">
        <v>22</v>
      </c>
      <c r="F7689" s="2">
        <v>188.0</v>
      </c>
      <c r="G7689" s="2" t="s">
        <v>44</v>
      </c>
      <c r="H7689" s="2" t="s">
        <v>45</v>
      </c>
      <c r="I7689" s="2" t="s">
        <v>25</v>
      </c>
      <c r="J7689" s="2" t="str">
        <f t="array" ref="J7689">XLOOKUP('Transaction Data'!$G7689,Product_Code,Biscuit_Brand)</f>
        <v>Butter Crunch</v>
      </c>
      <c r="K7689" s="2">
        <f t="array" ref="K7689">XLOOKUP('Transaction Data'!$G7689,Product_Code,Cost)</f>
        <v>10</v>
      </c>
      <c r="L7689" s="2">
        <f t="array" ref="L7689">XLOOKUP('Transaction Data'!$G7689,Product_Code,Unit_Price)</f>
        <v>11</v>
      </c>
      <c r="M7689" s="3">
        <f>'Transaction Data'!$F7689*'Transaction Data'!$K7689</f>
        <v>1880</v>
      </c>
      <c r="N7689" s="3">
        <f>'Transaction Data'!$F7689*'Transaction Data'!$L7689</f>
        <v>2068</v>
      </c>
      <c r="O7689" s="3">
        <f>'Transaction Data'!$N7689-'Transaction Data'!$M7689</f>
        <v>188</v>
      </c>
      <c r="P7689" s="2">
        <f>DATEDIF('Transaction Data'!$D7689,'Transaction Data'!$A7689,"y")</f>
        <v>50</v>
      </c>
      <c r="Q7689" s="2" t="str">
        <f>FLOOR('Transaction Data'!$P7689,15)&amp;"-"&amp;FLOOR('Transaction Data'!$P7689,15)+14</f>
        <v>45-59</v>
      </c>
      <c r="R7689" s="2" t="str">
        <f>IF('Transaction Data'!$L7689&lt;=10,"Less Expensive","Expensive")</f>
        <v>Expensive</v>
      </c>
      <c r="S7689" s="4">
        <f>WEEKDAY('Transaction Data'!$A7689)</f>
        <v>7</v>
      </c>
      <c r="T7689" s="2" t="str">
        <f>IF(WEEKDAY('Transaction Data'!$A7689,2)&lt;6,"Weekday","Weekend")</f>
        <v>Weekend</v>
      </c>
    </row>
    <row r="7690" ht="15.75" customHeight="1">
      <c r="A7690" s="1">
        <v>45488.0</v>
      </c>
      <c r="B7690" s="2" t="s">
        <v>7070</v>
      </c>
      <c r="C7690" s="2" t="s">
        <v>69</v>
      </c>
      <c r="D7690" s="1">
        <v>36939.0</v>
      </c>
      <c r="E7690" s="2" t="s">
        <v>27</v>
      </c>
      <c r="F7690" s="2">
        <v>237.0</v>
      </c>
      <c r="G7690" s="2" t="s">
        <v>55</v>
      </c>
      <c r="H7690" s="2" t="s">
        <v>49</v>
      </c>
      <c r="I7690" s="2" t="s">
        <v>25</v>
      </c>
      <c r="J7690" s="2" t="str">
        <f t="array" ref="J7690">XLOOKUP('Transaction Data'!$G7690,Product_Code,Biscuit_Brand)</f>
        <v>Vanilla Wafers</v>
      </c>
      <c r="K7690" s="2">
        <f t="array" ref="K7690">XLOOKUP('Transaction Data'!$G7690,Product_Code,Cost)</f>
        <v>18</v>
      </c>
      <c r="L7690" s="2">
        <f t="array" ref="L7690">XLOOKUP('Transaction Data'!$G7690,Product_Code,Unit_Price)</f>
        <v>36</v>
      </c>
      <c r="M7690" s="3">
        <f>'Transaction Data'!$F7690*'Transaction Data'!$K7690</f>
        <v>4266</v>
      </c>
      <c r="N7690" s="3">
        <f>'Transaction Data'!$F7690*'Transaction Data'!$L7690</f>
        <v>8532</v>
      </c>
      <c r="O7690" s="3">
        <f>'Transaction Data'!$N7690-'Transaction Data'!$M7690</f>
        <v>4266</v>
      </c>
      <c r="P7690" s="2">
        <f>DATEDIF('Transaction Data'!$D7690,'Transaction Data'!$A7690,"y")</f>
        <v>23</v>
      </c>
      <c r="Q7690" s="2" t="str">
        <f>FLOOR('Transaction Data'!$P7690,15)&amp;"-"&amp;FLOOR('Transaction Data'!$P7690,15)+14</f>
        <v>15-29</v>
      </c>
      <c r="R7690" s="2" t="str">
        <f>IF('Transaction Data'!$L7690&lt;=10,"Less Expensive","Expensive")</f>
        <v>Expensive</v>
      </c>
      <c r="S7690" s="4">
        <f>WEEKDAY('Transaction Data'!$A7690)</f>
        <v>2</v>
      </c>
      <c r="T7690" s="2" t="str">
        <f>IF(WEEKDAY('Transaction Data'!$A7690,2)&lt;6,"Weekday","Weekend")</f>
        <v>Weekday</v>
      </c>
    </row>
    <row r="7691" ht="15.75" customHeight="1">
      <c r="A7691" s="1">
        <v>45469.0</v>
      </c>
      <c r="B7691" s="2" t="s">
        <v>7071</v>
      </c>
      <c r="C7691" s="2" t="s">
        <v>41</v>
      </c>
      <c r="D7691" s="1">
        <v>30703.0</v>
      </c>
      <c r="E7691" s="2" t="s">
        <v>37</v>
      </c>
      <c r="F7691" s="2">
        <v>197.0</v>
      </c>
      <c r="G7691" s="2" t="s">
        <v>38</v>
      </c>
      <c r="H7691" s="2" t="s">
        <v>52</v>
      </c>
      <c r="I7691" s="2" t="s">
        <v>25</v>
      </c>
      <c r="J7691" s="2" t="str">
        <f t="array" ref="J7691">XLOOKUP('Transaction Data'!$G7691,Product_Code,Biscuit_Brand)</f>
        <v>Ginger Snaps</v>
      </c>
      <c r="K7691" s="2">
        <f t="array" ref="K7691">XLOOKUP('Transaction Data'!$G7691,Product_Code,Cost)</f>
        <v>14</v>
      </c>
      <c r="L7691" s="2">
        <f t="array" ref="L7691">XLOOKUP('Transaction Data'!$G7691,Product_Code,Unit_Price)</f>
        <v>28</v>
      </c>
      <c r="M7691" s="3">
        <f>'Transaction Data'!$F7691*'Transaction Data'!$K7691</f>
        <v>2758</v>
      </c>
      <c r="N7691" s="3">
        <f>'Transaction Data'!$F7691*'Transaction Data'!$L7691</f>
        <v>5516</v>
      </c>
      <c r="O7691" s="3">
        <f>'Transaction Data'!$N7691-'Transaction Data'!$M7691</f>
        <v>2758</v>
      </c>
      <c r="P7691" s="2">
        <f>DATEDIF('Transaction Data'!$D7691,'Transaction Data'!$A7691,"y")</f>
        <v>40</v>
      </c>
      <c r="Q7691" s="2" t="str">
        <f>FLOOR('Transaction Data'!$P7691,15)&amp;"-"&amp;FLOOR('Transaction Data'!$P7691,15)+14</f>
        <v>30-44</v>
      </c>
      <c r="R7691" s="2" t="str">
        <f>IF('Transaction Data'!$L7691&lt;=10,"Less Expensive","Expensive")</f>
        <v>Expensive</v>
      </c>
      <c r="S7691" s="4">
        <f>WEEKDAY('Transaction Data'!$A7691)</f>
        <v>4</v>
      </c>
      <c r="T7691" s="2" t="str">
        <f>IF(WEEKDAY('Transaction Data'!$A7691,2)&lt;6,"Weekday","Weekend")</f>
        <v>Weekday</v>
      </c>
    </row>
    <row r="7692" ht="15.75" customHeight="1">
      <c r="A7692" s="1">
        <v>45497.0</v>
      </c>
      <c r="B7692" s="2" t="s">
        <v>7072</v>
      </c>
      <c r="C7692" s="2" t="s">
        <v>54</v>
      </c>
      <c r="D7692" s="1">
        <v>34299.0</v>
      </c>
      <c r="E7692" s="2" t="s">
        <v>22</v>
      </c>
      <c r="F7692" s="2">
        <v>102.0</v>
      </c>
      <c r="G7692" s="2" t="s">
        <v>33</v>
      </c>
      <c r="H7692" s="2" t="s">
        <v>49</v>
      </c>
      <c r="I7692" s="2" t="s">
        <v>25</v>
      </c>
      <c r="J7692" s="2" t="str">
        <f t="array" ref="J7692">XLOOKUP('Transaction Data'!$G7692,Product_Code,Biscuit_Brand)</f>
        <v>Caramel Biscuits</v>
      </c>
      <c r="K7692" s="2">
        <f t="array" ref="K7692">XLOOKUP('Transaction Data'!$G7692,Product_Code,Cost)</f>
        <v>18</v>
      </c>
      <c r="L7692" s="2">
        <f t="array" ref="L7692">XLOOKUP('Transaction Data'!$G7692,Product_Code,Unit_Price)</f>
        <v>22</v>
      </c>
      <c r="M7692" s="3">
        <f>'Transaction Data'!$F7692*'Transaction Data'!$K7692</f>
        <v>1836</v>
      </c>
      <c r="N7692" s="3">
        <f>'Transaction Data'!$F7692*'Transaction Data'!$L7692</f>
        <v>2244</v>
      </c>
      <c r="O7692" s="3">
        <f>'Transaction Data'!$N7692-'Transaction Data'!$M7692</f>
        <v>408</v>
      </c>
      <c r="P7692" s="2">
        <f>DATEDIF('Transaction Data'!$D7692,'Transaction Data'!$A7692,"y")</f>
        <v>30</v>
      </c>
      <c r="Q7692" s="2" t="str">
        <f>FLOOR('Transaction Data'!$P7692,15)&amp;"-"&amp;FLOOR('Transaction Data'!$P7692,15)+14</f>
        <v>30-44</v>
      </c>
      <c r="R7692" s="2" t="str">
        <f>IF('Transaction Data'!$L7692&lt;=10,"Less Expensive","Expensive")</f>
        <v>Expensive</v>
      </c>
      <c r="S7692" s="4">
        <f>WEEKDAY('Transaction Data'!$A7692)</f>
        <v>4</v>
      </c>
      <c r="T7692" s="2" t="str">
        <f>IF(WEEKDAY('Transaction Data'!$A7692,2)&lt;6,"Weekday","Weekend")</f>
        <v>Weekday</v>
      </c>
    </row>
    <row r="7693" ht="15.75" customHeight="1">
      <c r="A7693" s="1">
        <v>45469.0</v>
      </c>
      <c r="B7693" s="2" t="s">
        <v>7073</v>
      </c>
      <c r="C7693" s="2" t="s">
        <v>32</v>
      </c>
      <c r="D7693" s="1">
        <v>32668.0</v>
      </c>
      <c r="E7693" s="2" t="s">
        <v>63</v>
      </c>
      <c r="F7693" s="2">
        <v>455.0</v>
      </c>
      <c r="G7693" s="2" t="s">
        <v>44</v>
      </c>
      <c r="H7693" s="2" t="s">
        <v>52</v>
      </c>
      <c r="I7693" s="2" t="s">
        <v>25</v>
      </c>
      <c r="J7693" s="2" t="str">
        <f t="array" ref="J7693">XLOOKUP('Transaction Data'!$G7693,Product_Code,Biscuit_Brand)</f>
        <v>Butter Crunch</v>
      </c>
      <c r="K7693" s="2">
        <f t="array" ref="K7693">XLOOKUP('Transaction Data'!$G7693,Product_Code,Cost)</f>
        <v>10</v>
      </c>
      <c r="L7693" s="2">
        <f t="array" ref="L7693">XLOOKUP('Transaction Data'!$G7693,Product_Code,Unit_Price)</f>
        <v>11</v>
      </c>
      <c r="M7693" s="3">
        <f>'Transaction Data'!$F7693*'Transaction Data'!$K7693</f>
        <v>4550</v>
      </c>
      <c r="N7693" s="3">
        <f>'Transaction Data'!$F7693*'Transaction Data'!$L7693</f>
        <v>5005</v>
      </c>
      <c r="O7693" s="3">
        <f>'Transaction Data'!$N7693-'Transaction Data'!$M7693</f>
        <v>455</v>
      </c>
      <c r="P7693" s="2">
        <f>DATEDIF('Transaction Data'!$D7693,'Transaction Data'!$A7693,"y")</f>
        <v>35</v>
      </c>
      <c r="Q7693" s="2" t="str">
        <f>FLOOR('Transaction Data'!$P7693,15)&amp;"-"&amp;FLOOR('Transaction Data'!$P7693,15)+14</f>
        <v>30-44</v>
      </c>
      <c r="R7693" s="2" t="str">
        <f>IF('Transaction Data'!$L7693&lt;=10,"Less Expensive","Expensive")</f>
        <v>Expensive</v>
      </c>
      <c r="S7693" s="4">
        <f>WEEKDAY('Transaction Data'!$A7693)</f>
        <v>4</v>
      </c>
      <c r="T7693" s="2" t="str">
        <f>IF(WEEKDAY('Transaction Data'!$A7693,2)&lt;6,"Weekday","Weekend")</f>
        <v>Weekday</v>
      </c>
    </row>
    <row r="7694" ht="15.75" customHeight="1">
      <c r="A7694" s="1">
        <v>45376.0</v>
      </c>
      <c r="B7694" s="2" t="s">
        <v>7074</v>
      </c>
      <c r="C7694" s="2" t="s">
        <v>51</v>
      </c>
      <c r="D7694" s="1">
        <v>22315.0</v>
      </c>
      <c r="E7694" s="2" t="s">
        <v>37</v>
      </c>
      <c r="F7694" s="2">
        <v>415.0</v>
      </c>
      <c r="G7694" s="2" t="s">
        <v>38</v>
      </c>
      <c r="H7694" s="2" t="s">
        <v>52</v>
      </c>
      <c r="I7694" s="2" t="s">
        <v>25</v>
      </c>
      <c r="J7694" s="2" t="str">
        <f t="array" ref="J7694">XLOOKUP('Transaction Data'!$G7694,Product_Code,Biscuit_Brand)</f>
        <v>Ginger Snaps</v>
      </c>
      <c r="K7694" s="2">
        <f t="array" ref="K7694">XLOOKUP('Transaction Data'!$G7694,Product_Code,Cost)</f>
        <v>14</v>
      </c>
      <c r="L7694" s="2">
        <f t="array" ref="L7694">XLOOKUP('Transaction Data'!$G7694,Product_Code,Unit_Price)</f>
        <v>28</v>
      </c>
      <c r="M7694" s="3">
        <f>'Transaction Data'!$F7694*'Transaction Data'!$K7694</f>
        <v>5810</v>
      </c>
      <c r="N7694" s="3">
        <f>'Transaction Data'!$F7694*'Transaction Data'!$L7694</f>
        <v>11620</v>
      </c>
      <c r="O7694" s="3">
        <f>'Transaction Data'!$N7694-'Transaction Data'!$M7694</f>
        <v>5810</v>
      </c>
      <c r="P7694" s="2">
        <f>DATEDIF('Transaction Data'!$D7694,'Transaction Data'!$A7694,"y")</f>
        <v>63</v>
      </c>
      <c r="Q7694" s="2" t="str">
        <f>FLOOR('Transaction Data'!$P7694,15)&amp;"-"&amp;FLOOR('Transaction Data'!$P7694,15)+14</f>
        <v>60-74</v>
      </c>
      <c r="R7694" s="2" t="str">
        <f>IF('Transaction Data'!$L7694&lt;=10,"Less Expensive","Expensive")</f>
        <v>Expensive</v>
      </c>
      <c r="S7694" s="4">
        <f>WEEKDAY('Transaction Data'!$A7694)</f>
        <v>2</v>
      </c>
      <c r="T7694" s="2" t="str">
        <f>IF(WEEKDAY('Transaction Data'!$A7694,2)&lt;6,"Weekday","Weekend")</f>
        <v>Weekday</v>
      </c>
    </row>
    <row r="7695" ht="15.75" customHeight="1">
      <c r="A7695" s="1">
        <v>45358.0</v>
      </c>
      <c r="B7695" s="2" t="s">
        <v>7075</v>
      </c>
      <c r="C7695" s="2" t="s">
        <v>69</v>
      </c>
      <c r="D7695" s="1">
        <v>34071.0</v>
      </c>
      <c r="E7695" s="2" t="s">
        <v>27</v>
      </c>
      <c r="F7695" s="2">
        <v>158.0</v>
      </c>
      <c r="G7695" s="2" t="s">
        <v>33</v>
      </c>
      <c r="H7695" s="2" t="s">
        <v>45</v>
      </c>
      <c r="I7695" s="2" t="s">
        <v>25</v>
      </c>
      <c r="J7695" s="2" t="str">
        <f t="array" ref="J7695">XLOOKUP('Transaction Data'!$G7695,Product_Code,Biscuit_Brand)</f>
        <v>Caramel Biscuits</v>
      </c>
      <c r="K7695" s="2">
        <f t="array" ref="K7695">XLOOKUP('Transaction Data'!$G7695,Product_Code,Cost)</f>
        <v>18</v>
      </c>
      <c r="L7695" s="2">
        <f t="array" ref="L7695">XLOOKUP('Transaction Data'!$G7695,Product_Code,Unit_Price)</f>
        <v>22</v>
      </c>
      <c r="M7695" s="3">
        <f>'Transaction Data'!$F7695*'Transaction Data'!$K7695</f>
        <v>2844</v>
      </c>
      <c r="N7695" s="3">
        <f>'Transaction Data'!$F7695*'Transaction Data'!$L7695</f>
        <v>3476</v>
      </c>
      <c r="O7695" s="3">
        <f>'Transaction Data'!$N7695-'Transaction Data'!$M7695</f>
        <v>632</v>
      </c>
      <c r="P7695" s="2">
        <f>DATEDIF('Transaction Data'!$D7695,'Transaction Data'!$A7695,"y")</f>
        <v>30</v>
      </c>
      <c r="Q7695" s="2" t="str">
        <f>FLOOR('Transaction Data'!$P7695,15)&amp;"-"&amp;FLOOR('Transaction Data'!$P7695,15)+14</f>
        <v>30-44</v>
      </c>
      <c r="R7695" s="2" t="str">
        <f>IF('Transaction Data'!$L7695&lt;=10,"Less Expensive","Expensive")</f>
        <v>Expensive</v>
      </c>
      <c r="S7695" s="4">
        <f>WEEKDAY('Transaction Data'!$A7695)</f>
        <v>5</v>
      </c>
      <c r="T7695" s="2" t="str">
        <f>IF(WEEKDAY('Transaction Data'!$A7695,2)&lt;6,"Weekday","Weekend")</f>
        <v>Weekday</v>
      </c>
    </row>
    <row r="7696" ht="15.75" customHeight="1">
      <c r="A7696" s="1">
        <v>45495.0</v>
      </c>
      <c r="B7696" s="2" t="s">
        <v>7076</v>
      </c>
      <c r="C7696" s="2" t="s">
        <v>65</v>
      </c>
      <c r="D7696" s="1">
        <v>31583.0</v>
      </c>
      <c r="E7696" s="2" t="s">
        <v>63</v>
      </c>
      <c r="F7696" s="2">
        <v>381.0</v>
      </c>
      <c r="G7696" s="2" t="s">
        <v>55</v>
      </c>
      <c r="H7696" s="2" t="s">
        <v>49</v>
      </c>
      <c r="I7696" s="2" t="s">
        <v>25</v>
      </c>
      <c r="J7696" s="2" t="str">
        <f t="array" ref="J7696">XLOOKUP('Transaction Data'!$G7696,Product_Code,Biscuit_Brand)</f>
        <v>Vanilla Wafers</v>
      </c>
      <c r="K7696" s="2">
        <f t="array" ref="K7696">XLOOKUP('Transaction Data'!$G7696,Product_Code,Cost)</f>
        <v>18</v>
      </c>
      <c r="L7696" s="2">
        <f t="array" ref="L7696">XLOOKUP('Transaction Data'!$G7696,Product_Code,Unit_Price)</f>
        <v>36</v>
      </c>
      <c r="M7696" s="3">
        <f>'Transaction Data'!$F7696*'Transaction Data'!$K7696</f>
        <v>6858</v>
      </c>
      <c r="N7696" s="3">
        <f>'Transaction Data'!$F7696*'Transaction Data'!$L7696</f>
        <v>13716</v>
      </c>
      <c r="O7696" s="3">
        <f>'Transaction Data'!$N7696-'Transaction Data'!$M7696</f>
        <v>6858</v>
      </c>
      <c r="P7696" s="2">
        <f>DATEDIF('Transaction Data'!$D7696,'Transaction Data'!$A7696,"y")</f>
        <v>38</v>
      </c>
      <c r="Q7696" s="2" t="str">
        <f>FLOOR('Transaction Data'!$P7696,15)&amp;"-"&amp;FLOOR('Transaction Data'!$P7696,15)+14</f>
        <v>30-44</v>
      </c>
      <c r="R7696" s="2" t="str">
        <f>IF('Transaction Data'!$L7696&lt;=10,"Less Expensive","Expensive")</f>
        <v>Expensive</v>
      </c>
      <c r="S7696" s="4">
        <f>WEEKDAY('Transaction Data'!$A7696)</f>
        <v>2</v>
      </c>
      <c r="T7696" s="2" t="str">
        <f>IF(WEEKDAY('Transaction Data'!$A7696,2)&lt;6,"Weekday","Weekend")</f>
        <v>Weekday</v>
      </c>
    </row>
    <row r="7697" ht="15.75" customHeight="1">
      <c r="A7697" s="1">
        <v>45296.0</v>
      </c>
      <c r="B7697" s="2" t="s">
        <v>7077</v>
      </c>
      <c r="C7697" s="2" t="s">
        <v>21</v>
      </c>
      <c r="D7697" s="1">
        <v>16632.0</v>
      </c>
      <c r="E7697" s="2" t="s">
        <v>37</v>
      </c>
      <c r="F7697" s="2">
        <v>152.0</v>
      </c>
      <c r="G7697" s="2" t="s">
        <v>61</v>
      </c>
      <c r="H7697" s="2" t="s">
        <v>52</v>
      </c>
      <c r="I7697" s="2" t="s">
        <v>25</v>
      </c>
      <c r="J7697" s="2" t="str">
        <f t="array" ref="J7697">XLOOKUP('Transaction Data'!$G7697,Product_Code,Biscuit_Brand)</f>
        <v>Choco Delight</v>
      </c>
      <c r="K7697" s="2">
        <f t="array" ref="K7697">XLOOKUP('Transaction Data'!$G7697,Product_Code,Cost)</f>
        <v>3</v>
      </c>
      <c r="L7697" s="2">
        <f t="array" ref="L7697">XLOOKUP('Transaction Data'!$G7697,Product_Code,Unit_Price)</f>
        <v>5</v>
      </c>
      <c r="M7697" s="3">
        <f>'Transaction Data'!$F7697*'Transaction Data'!$K7697</f>
        <v>456</v>
      </c>
      <c r="N7697" s="3">
        <f>'Transaction Data'!$F7697*'Transaction Data'!$L7697</f>
        <v>760</v>
      </c>
      <c r="O7697" s="3">
        <f>'Transaction Data'!$N7697-'Transaction Data'!$M7697</f>
        <v>304</v>
      </c>
      <c r="P7697" s="2">
        <f>DATEDIF('Transaction Data'!$D7697,'Transaction Data'!$A7697,"y")</f>
        <v>78</v>
      </c>
      <c r="Q7697" s="2" t="str">
        <f>FLOOR('Transaction Data'!$P7697,15)&amp;"-"&amp;FLOOR('Transaction Data'!$P7697,15)+14</f>
        <v>75-89</v>
      </c>
      <c r="R7697" s="2" t="str">
        <f>IF('Transaction Data'!$L7697&lt;=10,"Less Expensive","Expensive")</f>
        <v>Less Expensive</v>
      </c>
      <c r="S7697" s="4">
        <f>WEEKDAY('Transaction Data'!$A7697)</f>
        <v>6</v>
      </c>
      <c r="T7697" s="2" t="str">
        <f>IF(WEEKDAY('Transaction Data'!$A7697,2)&lt;6,"Weekday","Weekend")</f>
        <v>Weekday</v>
      </c>
    </row>
    <row r="7698" ht="15.75" customHeight="1">
      <c r="A7698" s="1">
        <v>45486.0</v>
      </c>
      <c r="B7698" s="2" t="s">
        <v>7078</v>
      </c>
      <c r="C7698" s="2" t="s">
        <v>65</v>
      </c>
      <c r="D7698" s="1">
        <v>29366.0</v>
      </c>
      <c r="E7698" s="2" t="s">
        <v>63</v>
      </c>
      <c r="F7698" s="2">
        <v>130.0</v>
      </c>
      <c r="G7698" s="2" t="s">
        <v>61</v>
      </c>
      <c r="H7698" s="2" t="s">
        <v>49</v>
      </c>
      <c r="I7698" s="2" t="s">
        <v>25</v>
      </c>
      <c r="J7698" s="2" t="str">
        <f t="array" ref="J7698">XLOOKUP('Transaction Data'!$G7698,Product_Code,Biscuit_Brand)</f>
        <v>Choco Delight</v>
      </c>
      <c r="K7698" s="2">
        <f t="array" ref="K7698">XLOOKUP('Transaction Data'!$G7698,Product_Code,Cost)</f>
        <v>3</v>
      </c>
      <c r="L7698" s="2">
        <f t="array" ref="L7698">XLOOKUP('Transaction Data'!$G7698,Product_Code,Unit_Price)</f>
        <v>5</v>
      </c>
      <c r="M7698" s="3">
        <f>'Transaction Data'!$F7698*'Transaction Data'!$K7698</f>
        <v>390</v>
      </c>
      <c r="N7698" s="3">
        <f>'Transaction Data'!$F7698*'Transaction Data'!$L7698</f>
        <v>650</v>
      </c>
      <c r="O7698" s="3">
        <f>'Transaction Data'!$N7698-'Transaction Data'!$M7698</f>
        <v>260</v>
      </c>
      <c r="P7698" s="2">
        <f>DATEDIF('Transaction Data'!$D7698,'Transaction Data'!$A7698,"y")</f>
        <v>44</v>
      </c>
      <c r="Q7698" s="2" t="str">
        <f>FLOOR('Transaction Data'!$P7698,15)&amp;"-"&amp;FLOOR('Transaction Data'!$P7698,15)+14</f>
        <v>30-44</v>
      </c>
      <c r="R7698" s="2" t="str">
        <f>IF('Transaction Data'!$L7698&lt;=10,"Less Expensive","Expensive")</f>
        <v>Less Expensive</v>
      </c>
      <c r="S7698" s="4">
        <f>WEEKDAY('Transaction Data'!$A7698)</f>
        <v>7</v>
      </c>
      <c r="T7698" s="2" t="str">
        <f>IF(WEEKDAY('Transaction Data'!$A7698,2)&lt;6,"Weekday","Weekend")</f>
        <v>Weekend</v>
      </c>
    </row>
    <row r="7699" ht="15.75" customHeight="1">
      <c r="A7699" s="1">
        <v>45472.0</v>
      </c>
      <c r="B7699" s="2" t="s">
        <v>7079</v>
      </c>
      <c r="C7699" s="2" t="s">
        <v>21</v>
      </c>
      <c r="D7699" s="1">
        <v>38881.0</v>
      </c>
      <c r="E7699" s="2" t="s">
        <v>27</v>
      </c>
      <c r="F7699" s="2">
        <v>14.0</v>
      </c>
      <c r="G7699" s="2" t="s">
        <v>23</v>
      </c>
      <c r="H7699" s="2" t="s">
        <v>52</v>
      </c>
      <c r="I7699" s="2" t="s">
        <v>25</v>
      </c>
      <c r="J7699" s="2" t="str">
        <f t="array" ref="J7699">XLOOKUP('Transaction Data'!$G7699,Product_Code,Biscuit_Brand)</f>
        <v>Cinnamon Swirls</v>
      </c>
      <c r="K7699" s="2">
        <f t="array" ref="K7699">XLOOKUP('Transaction Data'!$G7699,Product_Code,Cost)</f>
        <v>10</v>
      </c>
      <c r="L7699" s="2">
        <f t="array" ref="L7699">XLOOKUP('Transaction Data'!$G7699,Product_Code,Unit_Price)</f>
        <v>14</v>
      </c>
      <c r="M7699" s="3">
        <f>'Transaction Data'!$F7699*'Transaction Data'!$K7699</f>
        <v>140</v>
      </c>
      <c r="N7699" s="3">
        <f>'Transaction Data'!$F7699*'Transaction Data'!$L7699</f>
        <v>196</v>
      </c>
      <c r="O7699" s="3">
        <f>'Transaction Data'!$N7699-'Transaction Data'!$M7699</f>
        <v>56</v>
      </c>
      <c r="P7699" s="2">
        <f>DATEDIF('Transaction Data'!$D7699,'Transaction Data'!$A7699,"y")</f>
        <v>18</v>
      </c>
      <c r="Q7699" s="2" t="str">
        <f>FLOOR('Transaction Data'!$P7699,15)&amp;"-"&amp;FLOOR('Transaction Data'!$P7699,15)+14</f>
        <v>15-29</v>
      </c>
      <c r="R7699" s="2" t="str">
        <f>IF('Transaction Data'!$L7699&lt;=10,"Less Expensive","Expensive")</f>
        <v>Expensive</v>
      </c>
      <c r="S7699" s="4">
        <f>WEEKDAY('Transaction Data'!$A7699)</f>
        <v>7</v>
      </c>
      <c r="T7699" s="2" t="str">
        <f>IF(WEEKDAY('Transaction Data'!$A7699,2)&lt;6,"Weekday","Weekend")</f>
        <v>Weekend</v>
      </c>
    </row>
    <row r="7700" ht="15.75" customHeight="1">
      <c r="A7700" s="1">
        <v>45498.0</v>
      </c>
      <c r="B7700" s="2" t="s">
        <v>7080</v>
      </c>
      <c r="C7700" s="2" t="s">
        <v>72</v>
      </c>
      <c r="D7700" s="1">
        <v>36302.0</v>
      </c>
      <c r="E7700" s="2" t="s">
        <v>63</v>
      </c>
      <c r="F7700" s="2">
        <v>256.0</v>
      </c>
      <c r="G7700" s="2" t="s">
        <v>57</v>
      </c>
      <c r="H7700" s="2" t="s">
        <v>34</v>
      </c>
      <c r="I7700" s="2" t="s">
        <v>25</v>
      </c>
      <c r="J7700" s="2" t="str">
        <f t="array" ref="J7700">XLOOKUP('Transaction Data'!$G7700,Product_Code,Biscuit_Brand)</f>
        <v>Oatmeal Cookies</v>
      </c>
      <c r="K7700" s="2">
        <f t="array" ref="K7700">XLOOKUP('Transaction Data'!$G7700,Product_Code,Cost)</f>
        <v>19</v>
      </c>
      <c r="L7700" s="2">
        <f t="array" ref="L7700">XLOOKUP('Transaction Data'!$G7700,Product_Code,Unit_Price)</f>
        <v>23</v>
      </c>
      <c r="M7700" s="3">
        <f>'Transaction Data'!$F7700*'Transaction Data'!$K7700</f>
        <v>4864</v>
      </c>
      <c r="N7700" s="3">
        <f>'Transaction Data'!$F7700*'Transaction Data'!$L7700</f>
        <v>5888</v>
      </c>
      <c r="O7700" s="3">
        <f>'Transaction Data'!$N7700-'Transaction Data'!$M7700</f>
        <v>1024</v>
      </c>
      <c r="P7700" s="2">
        <f>DATEDIF('Transaction Data'!$D7700,'Transaction Data'!$A7700,"y")</f>
        <v>25</v>
      </c>
      <c r="Q7700" s="2" t="str">
        <f>FLOOR('Transaction Data'!$P7700,15)&amp;"-"&amp;FLOOR('Transaction Data'!$P7700,15)+14</f>
        <v>15-29</v>
      </c>
      <c r="R7700" s="2" t="str">
        <f>IF('Transaction Data'!$L7700&lt;=10,"Less Expensive","Expensive")</f>
        <v>Expensive</v>
      </c>
      <c r="S7700" s="4">
        <f>WEEKDAY('Transaction Data'!$A7700)</f>
        <v>5</v>
      </c>
      <c r="T7700" s="2" t="str">
        <f>IF(WEEKDAY('Transaction Data'!$A7700,2)&lt;6,"Weekday","Weekend")</f>
        <v>Weekday</v>
      </c>
    </row>
    <row r="7701" ht="15.75" customHeight="1">
      <c r="A7701" s="1">
        <v>45358.0</v>
      </c>
      <c r="B7701" s="2" t="s">
        <v>7081</v>
      </c>
      <c r="C7701" s="2" t="s">
        <v>47</v>
      </c>
      <c r="D7701" s="1">
        <v>22490.0</v>
      </c>
      <c r="E7701" s="2" t="s">
        <v>27</v>
      </c>
      <c r="F7701" s="2">
        <v>79.0</v>
      </c>
      <c r="G7701" s="2" t="s">
        <v>44</v>
      </c>
      <c r="H7701" s="2" t="s">
        <v>34</v>
      </c>
      <c r="I7701" s="2" t="s">
        <v>25</v>
      </c>
      <c r="J7701" s="2" t="str">
        <f t="array" ref="J7701">XLOOKUP('Transaction Data'!$G7701,Product_Code,Biscuit_Brand)</f>
        <v>Butter Crunch</v>
      </c>
      <c r="K7701" s="2">
        <f t="array" ref="K7701">XLOOKUP('Transaction Data'!$G7701,Product_Code,Cost)</f>
        <v>10</v>
      </c>
      <c r="L7701" s="2">
        <f t="array" ref="L7701">XLOOKUP('Transaction Data'!$G7701,Product_Code,Unit_Price)</f>
        <v>11</v>
      </c>
      <c r="M7701" s="3">
        <f>'Transaction Data'!$F7701*'Transaction Data'!$K7701</f>
        <v>790</v>
      </c>
      <c r="N7701" s="3">
        <f>'Transaction Data'!$F7701*'Transaction Data'!$L7701</f>
        <v>869</v>
      </c>
      <c r="O7701" s="3">
        <f>'Transaction Data'!$N7701-'Transaction Data'!$M7701</f>
        <v>79</v>
      </c>
      <c r="P7701" s="2">
        <f>DATEDIF('Transaction Data'!$D7701,'Transaction Data'!$A7701,"y")</f>
        <v>62</v>
      </c>
      <c r="Q7701" s="2" t="str">
        <f>FLOOR('Transaction Data'!$P7701,15)&amp;"-"&amp;FLOOR('Transaction Data'!$P7701,15)+14</f>
        <v>60-74</v>
      </c>
      <c r="R7701" s="2" t="str">
        <f>IF('Transaction Data'!$L7701&lt;=10,"Less Expensive","Expensive")</f>
        <v>Expensive</v>
      </c>
      <c r="S7701" s="4">
        <f>WEEKDAY('Transaction Data'!$A7701)</f>
        <v>5</v>
      </c>
      <c r="T7701" s="2" t="str">
        <f>IF(WEEKDAY('Transaction Data'!$A7701,2)&lt;6,"Weekday","Weekend")</f>
        <v>Weekday</v>
      </c>
    </row>
    <row r="7702" ht="15.75" customHeight="1">
      <c r="A7702" s="1">
        <v>45324.0</v>
      </c>
      <c r="B7702" s="2" t="s">
        <v>7082</v>
      </c>
      <c r="C7702" s="2" t="s">
        <v>32</v>
      </c>
      <c r="D7702" s="1">
        <v>20552.0</v>
      </c>
      <c r="E7702" s="2" t="s">
        <v>22</v>
      </c>
      <c r="F7702" s="2">
        <v>192.0</v>
      </c>
      <c r="G7702" s="2" t="s">
        <v>33</v>
      </c>
      <c r="H7702" s="2" t="s">
        <v>39</v>
      </c>
      <c r="I7702" s="2" t="s">
        <v>25</v>
      </c>
      <c r="J7702" s="2" t="str">
        <f t="array" ref="J7702">XLOOKUP('Transaction Data'!$G7702,Product_Code,Biscuit_Brand)</f>
        <v>Caramel Biscuits</v>
      </c>
      <c r="K7702" s="2">
        <f t="array" ref="K7702">XLOOKUP('Transaction Data'!$G7702,Product_Code,Cost)</f>
        <v>18</v>
      </c>
      <c r="L7702" s="2">
        <f t="array" ref="L7702">XLOOKUP('Transaction Data'!$G7702,Product_Code,Unit_Price)</f>
        <v>22</v>
      </c>
      <c r="M7702" s="3">
        <f>'Transaction Data'!$F7702*'Transaction Data'!$K7702</f>
        <v>3456</v>
      </c>
      <c r="N7702" s="3">
        <f>'Transaction Data'!$F7702*'Transaction Data'!$L7702</f>
        <v>4224</v>
      </c>
      <c r="O7702" s="3">
        <f>'Transaction Data'!$N7702-'Transaction Data'!$M7702</f>
        <v>768</v>
      </c>
      <c r="P7702" s="2">
        <f>DATEDIF('Transaction Data'!$D7702,'Transaction Data'!$A7702,"y")</f>
        <v>67</v>
      </c>
      <c r="Q7702" s="2" t="str">
        <f>FLOOR('Transaction Data'!$P7702,15)&amp;"-"&amp;FLOOR('Transaction Data'!$P7702,15)+14</f>
        <v>60-74</v>
      </c>
      <c r="R7702" s="2" t="str">
        <f>IF('Transaction Data'!$L7702&lt;=10,"Less Expensive","Expensive")</f>
        <v>Expensive</v>
      </c>
      <c r="S7702" s="4">
        <f>WEEKDAY('Transaction Data'!$A7702)</f>
        <v>6</v>
      </c>
      <c r="T7702" s="2" t="str">
        <f>IF(WEEKDAY('Transaction Data'!$A7702,2)&lt;6,"Weekday","Weekend")</f>
        <v>Weekday</v>
      </c>
    </row>
    <row r="7703" ht="15.75" customHeight="1">
      <c r="A7703" s="1">
        <v>45388.0</v>
      </c>
      <c r="B7703" s="2" t="s">
        <v>453</v>
      </c>
      <c r="C7703" s="2" t="s">
        <v>32</v>
      </c>
      <c r="D7703" s="1">
        <v>35291.0</v>
      </c>
      <c r="E7703" s="2" t="s">
        <v>63</v>
      </c>
      <c r="F7703" s="2">
        <v>161.0</v>
      </c>
      <c r="G7703" s="2" t="s">
        <v>48</v>
      </c>
      <c r="H7703" s="2" t="s">
        <v>42</v>
      </c>
      <c r="I7703" s="2" t="s">
        <v>25</v>
      </c>
      <c r="J7703" s="2" t="str">
        <f t="array" ref="J7703">XLOOKUP('Transaction Data'!$G7703,Product_Code,Biscuit_Brand)</f>
        <v>Lemon Crisps</v>
      </c>
      <c r="K7703" s="2">
        <f t="array" ref="K7703">XLOOKUP('Transaction Data'!$G7703,Product_Code,Cost)</f>
        <v>7</v>
      </c>
      <c r="L7703" s="2">
        <f t="array" ref="L7703">XLOOKUP('Transaction Data'!$G7703,Product_Code,Unit_Price)</f>
        <v>9</v>
      </c>
      <c r="M7703" s="3">
        <f>'Transaction Data'!$F7703*'Transaction Data'!$K7703</f>
        <v>1127</v>
      </c>
      <c r="N7703" s="3">
        <f>'Transaction Data'!$F7703*'Transaction Data'!$L7703</f>
        <v>1449</v>
      </c>
      <c r="O7703" s="3">
        <f>'Transaction Data'!$N7703-'Transaction Data'!$M7703</f>
        <v>322</v>
      </c>
      <c r="P7703" s="2">
        <f>DATEDIF('Transaction Data'!$D7703,'Transaction Data'!$A7703,"y")</f>
        <v>27</v>
      </c>
      <c r="Q7703" s="2" t="str">
        <f>FLOOR('Transaction Data'!$P7703,15)&amp;"-"&amp;FLOOR('Transaction Data'!$P7703,15)+14</f>
        <v>15-29</v>
      </c>
      <c r="R7703" s="2" t="str">
        <f>IF('Transaction Data'!$L7703&lt;=10,"Less Expensive","Expensive")</f>
        <v>Less Expensive</v>
      </c>
      <c r="S7703" s="4">
        <f>WEEKDAY('Transaction Data'!$A7703)</f>
        <v>7</v>
      </c>
      <c r="T7703" s="2" t="str">
        <f>IF(WEEKDAY('Transaction Data'!$A7703,2)&lt;6,"Weekday","Weekend")</f>
        <v>Weekend</v>
      </c>
    </row>
    <row r="7704" ht="15.75" customHeight="1">
      <c r="A7704" s="1">
        <v>45312.0</v>
      </c>
      <c r="B7704" s="2" t="s">
        <v>7083</v>
      </c>
      <c r="C7704" s="2" t="s">
        <v>41</v>
      </c>
      <c r="D7704" s="1">
        <v>15948.0</v>
      </c>
      <c r="E7704" s="2" t="s">
        <v>63</v>
      </c>
      <c r="F7704" s="2">
        <v>191.0</v>
      </c>
      <c r="G7704" s="2" t="s">
        <v>38</v>
      </c>
      <c r="H7704" s="2" t="s">
        <v>45</v>
      </c>
      <c r="I7704" s="2" t="s">
        <v>25</v>
      </c>
      <c r="J7704" s="2" t="str">
        <f t="array" ref="J7704">XLOOKUP('Transaction Data'!$G7704,Product_Code,Biscuit_Brand)</f>
        <v>Ginger Snaps</v>
      </c>
      <c r="K7704" s="2">
        <f t="array" ref="K7704">XLOOKUP('Transaction Data'!$G7704,Product_Code,Cost)</f>
        <v>14</v>
      </c>
      <c r="L7704" s="2">
        <f t="array" ref="L7704">XLOOKUP('Transaction Data'!$G7704,Product_Code,Unit_Price)</f>
        <v>28</v>
      </c>
      <c r="M7704" s="3">
        <f>'Transaction Data'!$F7704*'Transaction Data'!$K7704</f>
        <v>2674</v>
      </c>
      <c r="N7704" s="3">
        <f>'Transaction Data'!$F7704*'Transaction Data'!$L7704</f>
        <v>5348</v>
      </c>
      <c r="O7704" s="3">
        <f>'Transaction Data'!$N7704-'Transaction Data'!$M7704</f>
        <v>2674</v>
      </c>
      <c r="P7704" s="2">
        <f>DATEDIF('Transaction Data'!$D7704,'Transaction Data'!$A7704,"y")</f>
        <v>80</v>
      </c>
      <c r="Q7704" s="2" t="str">
        <f>FLOOR('Transaction Data'!$P7704,15)&amp;"-"&amp;FLOOR('Transaction Data'!$P7704,15)+14</f>
        <v>75-89</v>
      </c>
      <c r="R7704" s="2" t="str">
        <f>IF('Transaction Data'!$L7704&lt;=10,"Less Expensive","Expensive")</f>
        <v>Expensive</v>
      </c>
      <c r="S7704" s="4">
        <f>WEEKDAY('Transaction Data'!$A7704)</f>
        <v>1</v>
      </c>
      <c r="T7704" s="2" t="str">
        <f>IF(WEEKDAY('Transaction Data'!$A7704,2)&lt;6,"Weekday","Weekend")</f>
        <v>Weekend</v>
      </c>
    </row>
    <row r="7705" ht="15.75" customHeight="1">
      <c r="A7705" s="1">
        <v>45454.0</v>
      </c>
      <c r="B7705" s="2" t="s">
        <v>7084</v>
      </c>
      <c r="C7705" s="2" t="s">
        <v>51</v>
      </c>
      <c r="D7705" s="1">
        <v>28296.0</v>
      </c>
      <c r="E7705" s="2" t="s">
        <v>22</v>
      </c>
      <c r="F7705" s="2">
        <v>421.0</v>
      </c>
      <c r="G7705" s="2" t="s">
        <v>28</v>
      </c>
      <c r="H7705" s="2" t="s">
        <v>49</v>
      </c>
      <c r="I7705" s="2" t="s">
        <v>25</v>
      </c>
      <c r="J7705" s="2" t="str">
        <f t="array" ref="J7705">XLOOKUP('Transaction Data'!$G7705,Product_Code,Biscuit_Brand)</f>
        <v>Shortbread</v>
      </c>
      <c r="K7705" s="2">
        <f t="array" ref="K7705">XLOOKUP('Transaction Data'!$G7705,Product_Code,Cost)</f>
        <v>10</v>
      </c>
      <c r="L7705" s="2">
        <f t="array" ref="L7705">XLOOKUP('Transaction Data'!$G7705,Product_Code,Unit_Price)</f>
        <v>45</v>
      </c>
      <c r="M7705" s="3">
        <f>'Transaction Data'!$F7705*'Transaction Data'!$K7705</f>
        <v>4210</v>
      </c>
      <c r="N7705" s="3">
        <f>'Transaction Data'!$F7705*'Transaction Data'!$L7705</f>
        <v>18945</v>
      </c>
      <c r="O7705" s="3">
        <f>'Transaction Data'!$N7705-'Transaction Data'!$M7705</f>
        <v>14735</v>
      </c>
      <c r="P7705" s="2">
        <f>DATEDIF('Transaction Data'!$D7705,'Transaction Data'!$A7705,"y")</f>
        <v>46</v>
      </c>
      <c r="Q7705" s="2" t="str">
        <f>FLOOR('Transaction Data'!$P7705,15)&amp;"-"&amp;FLOOR('Transaction Data'!$P7705,15)+14</f>
        <v>45-59</v>
      </c>
      <c r="R7705" s="2" t="str">
        <f>IF('Transaction Data'!$L7705&lt;=10,"Less Expensive","Expensive")</f>
        <v>Expensive</v>
      </c>
      <c r="S7705" s="4">
        <f>WEEKDAY('Transaction Data'!$A7705)</f>
        <v>3</v>
      </c>
      <c r="T7705" s="2" t="str">
        <f>IF(WEEKDAY('Transaction Data'!$A7705,2)&lt;6,"Weekday","Weekend")</f>
        <v>Weekday</v>
      </c>
    </row>
    <row r="7706" ht="15.75" customHeight="1">
      <c r="A7706" s="1">
        <v>45471.0</v>
      </c>
      <c r="B7706" s="2" t="s">
        <v>7085</v>
      </c>
      <c r="C7706" s="2" t="s">
        <v>32</v>
      </c>
      <c r="D7706" s="1">
        <v>19929.0</v>
      </c>
      <c r="E7706" s="2" t="s">
        <v>63</v>
      </c>
      <c r="F7706" s="2">
        <v>44.0</v>
      </c>
      <c r="G7706" s="2" t="s">
        <v>33</v>
      </c>
      <c r="H7706" s="2" t="s">
        <v>52</v>
      </c>
      <c r="I7706" s="2" t="s">
        <v>25</v>
      </c>
      <c r="J7706" s="2" t="str">
        <f t="array" ref="J7706">XLOOKUP('Transaction Data'!$G7706,Product_Code,Biscuit_Brand)</f>
        <v>Caramel Biscuits</v>
      </c>
      <c r="K7706" s="2">
        <f t="array" ref="K7706">XLOOKUP('Transaction Data'!$G7706,Product_Code,Cost)</f>
        <v>18</v>
      </c>
      <c r="L7706" s="2">
        <f t="array" ref="L7706">XLOOKUP('Transaction Data'!$G7706,Product_Code,Unit_Price)</f>
        <v>22</v>
      </c>
      <c r="M7706" s="3">
        <f>'Transaction Data'!$F7706*'Transaction Data'!$K7706</f>
        <v>792</v>
      </c>
      <c r="N7706" s="3">
        <f>'Transaction Data'!$F7706*'Transaction Data'!$L7706</f>
        <v>968</v>
      </c>
      <c r="O7706" s="3">
        <f>'Transaction Data'!$N7706-'Transaction Data'!$M7706</f>
        <v>176</v>
      </c>
      <c r="P7706" s="2">
        <f>DATEDIF('Transaction Data'!$D7706,'Transaction Data'!$A7706,"y")</f>
        <v>69</v>
      </c>
      <c r="Q7706" s="2" t="str">
        <f>FLOOR('Transaction Data'!$P7706,15)&amp;"-"&amp;FLOOR('Transaction Data'!$P7706,15)+14</f>
        <v>60-74</v>
      </c>
      <c r="R7706" s="2" t="str">
        <f>IF('Transaction Data'!$L7706&lt;=10,"Less Expensive","Expensive")</f>
        <v>Expensive</v>
      </c>
      <c r="S7706" s="4">
        <f>WEEKDAY('Transaction Data'!$A7706)</f>
        <v>6</v>
      </c>
      <c r="T7706" s="2" t="str">
        <f>IF(WEEKDAY('Transaction Data'!$A7706,2)&lt;6,"Weekday","Weekend")</f>
        <v>Weekday</v>
      </c>
    </row>
    <row r="7707" ht="15.75" customHeight="1">
      <c r="A7707" s="1">
        <v>45457.0</v>
      </c>
      <c r="B7707" s="2" t="s">
        <v>7086</v>
      </c>
      <c r="C7707" s="2" t="s">
        <v>47</v>
      </c>
      <c r="D7707" s="1">
        <v>16674.0</v>
      </c>
      <c r="E7707" s="2" t="s">
        <v>22</v>
      </c>
      <c r="F7707" s="2">
        <v>497.0</v>
      </c>
      <c r="G7707" s="2" t="s">
        <v>38</v>
      </c>
      <c r="H7707" s="2" t="s">
        <v>49</v>
      </c>
      <c r="I7707" s="2" t="s">
        <v>25</v>
      </c>
      <c r="J7707" s="2" t="str">
        <f t="array" ref="J7707">XLOOKUP('Transaction Data'!$G7707,Product_Code,Biscuit_Brand)</f>
        <v>Ginger Snaps</v>
      </c>
      <c r="K7707" s="2">
        <f t="array" ref="K7707">XLOOKUP('Transaction Data'!$G7707,Product_Code,Cost)</f>
        <v>14</v>
      </c>
      <c r="L7707" s="2">
        <f t="array" ref="L7707">XLOOKUP('Transaction Data'!$G7707,Product_Code,Unit_Price)</f>
        <v>28</v>
      </c>
      <c r="M7707" s="3">
        <f>'Transaction Data'!$F7707*'Transaction Data'!$K7707</f>
        <v>6958</v>
      </c>
      <c r="N7707" s="3">
        <f>'Transaction Data'!$F7707*'Transaction Data'!$L7707</f>
        <v>13916</v>
      </c>
      <c r="O7707" s="3">
        <f>'Transaction Data'!$N7707-'Transaction Data'!$M7707</f>
        <v>6958</v>
      </c>
      <c r="P7707" s="2">
        <f>DATEDIF('Transaction Data'!$D7707,'Transaction Data'!$A7707,"y")</f>
        <v>78</v>
      </c>
      <c r="Q7707" s="2" t="str">
        <f>FLOOR('Transaction Data'!$P7707,15)&amp;"-"&amp;FLOOR('Transaction Data'!$P7707,15)+14</f>
        <v>75-89</v>
      </c>
      <c r="R7707" s="2" t="str">
        <f>IF('Transaction Data'!$L7707&lt;=10,"Less Expensive","Expensive")</f>
        <v>Expensive</v>
      </c>
      <c r="S7707" s="4">
        <f>WEEKDAY('Transaction Data'!$A7707)</f>
        <v>6</v>
      </c>
      <c r="T7707" s="2" t="str">
        <f>IF(WEEKDAY('Transaction Data'!$A7707,2)&lt;6,"Weekday","Weekend")</f>
        <v>Weekday</v>
      </c>
    </row>
    <row r="7708" ht="15.75" customHeight="1">
      <c r="A7708" s="1">
        <v>45358.0</v>
      </c>
      <c r="B7708" s="2" t="s">
        <v>7087</v>
      </c>
      <c r="C7708" s="2" t="s">
        <v>54</v>
      </c>
      <c r="D7708" s="1">
        <v>35163.0</v>
      </c>
      <c r="E7708" s="2" t="s">
        <v>63</v>
      </c>
      <c r="F7708" s="2">
        <v>355.0</v>
      </c>
      <c r="G7708" s="2" t="s">
        <v>61</v>
      </c>
      <c r="H7708" s="2" t="s">
        <v>52</v>
      </c>
      <c r="I7708" s="2" t="s">
        <v>25</v>
      </c>
      <c r="J7708" s="2" t="str">
        <f t="array" ref="J7708">XLOOKUP('Transaction Data'!$G7708,Product_Code,Biscuit_Brand)</f>
        <v>Choco Delight</v>
      </c>
      <c r="K7708" s="2">
        <f t="array" ref="K7708">XLOOKUP('Transaction Data'!$G7708,Product_Code,Cost)</f>
        <v>3</v>
      </c>
      <c r="L7708" s="2">
        <f t="array" ref="L7708">XLOOKUP('Transaction Data'!$G7708,Product_Code,Unit_Price)</f>
        <v>5</v>
      </c>
      <c r="M7708" s="3">
        <f>'Transaction Data'!$F7708*'Transaction Data'!$K7708</f>
        <v>1065</v>
      </c>
      <c r="N7708" s="3">
        <f>'Transaction Data'!$F7708*'Transaction Data'!$L7708</f>
        <v>1775</v>
      </c>
      <c r="O7708" s="3">
        <f>'Transaction Data'!$N7708-'Transaction Data'!$M7708</f>
        <v>710</v>
      </c>
      <c r="P7708" s="2">
        <f>DATEDIF('Transaction Data'!$D7708,'Transaction Data'!$A7708,"y")</f>
        <v>27</v>
      </c>
      <c r="Q7708" s="2" t="str">
        <f>FLOOR('Transaction Data'!$P7708,15)&amp;"-"&amp;FLOOR('Transaction Data'!$P7708,15)+14</f>
        <v>15-29</v>
      </c>
      <c r="R7708" s="2" t="str">
        <f>IF('Transaction Data'!$L7708&lt;=10,"Less Expensive","Expensive")</f>
        <v>Less Expensive</v>
      </c>
      <c r="S7708" s="4">
        <f>WEEKDAY('Transaction Data'!$A7708)</f>
        <v>5</v>
      </c>
      <c r="T7708" s="2" t="str">
        <f>IF(WEEKDAY('Transaction Data'!$A7708,2)&lt;6,"Weekday","Weekend")</f>
        <v>Weekday</v>
      </c>
    </row>
    <row r="7709" ht="15.75" customHeight="1">
      <c r="A7709" s="1">
        <v>45296.0</v>
      </c>
      <c r="B7709" s="2" t="s">
        <v>7088</v>
      </c>
      <c r="C7709" s="2" t="s">
        <v>54</v>
      </c>
      <c r="D7709" s="1">
        <v>23161.0</v>
      </c>
      <c r="E7709" s="2" t="s">
        <v>27</v>
      </c>
      <c r="F7709" s="2">
        <v>218.0</v>
      </c>
      <c r="G7709" s="2" t="s">
        <v>61</v>
      </c>
      <c r="H7709" s="2" t="s">
        <v>52</v>
      </c>
      <c r="I7709" s="2" t="s">
        <v>25</v>
      </c>
      <c r="J7709" s="2" t="str">
        <f t="array" ref="J7709">XLOOKUP('Transaction Data'!$G7709,Product_Code,Biscuit_Brand)</f>
        <v>Choco Delight</v>
      </c>
      <c r="K7709" s="2">
        <f t="array" ref="K7709">XLOOKUP('Transaction Data'!$G7709,Product_Code,Cost)</f>
        <v>3</v>
      </c>
      <c r="L7709" s="2">
        <f t="array" ref="L7709">XLOOKUP('Transaction Data'!$G7709,Product_Code,Unit_Price)</f>
        <v>5</v>
      </c>
      <c r="M7709" s="3">
        <f>'Transaction Data'!$F7709*'Transaction Data'!$K7709</f>
        <v>654</v>
      </c>
      <c r="N7709" s="3">
        <f>'Transaction Data'!$F7709*'Transaction Data'!$L7709</f>
        <v>1090</v>
      </c>
      <c r="O7709" s="3">
        <f>'Transaction Data'!$N7709-'Transaction Data'!$M7709</f>
        <v>436</v>
      </c>
      <c r="P7709" s="2">
        <f>DATEDIF('Transaction Data'!$D7709,'Transaction Data'!$A7709,"y")</f>
        <v>60</v>
      </c>
      <c r="Q7709" s="2" t="str">
        <f>FLOOR('Transaction Data'!$P7709,15)&amp;"-"&amp;FLOOR('Transaction Data'!$P7709,15)+14</f>
        <v>60-74</v>
      </c>
      <c r="R7709" s="2" t="str">
        <f>IF('Transaction Data'!$L7709&lt;=10,"Less Expensive","Expensive")</f>
        <v>Less Expensive</v>
      </c>
      <c r="S7709" s="4">
        <f>WEEKDAY('Transaction Data'!$A7709)</f>
        <v>6</v>
      </c>
      <c r="T7709" s="2" t="str">
        <f>IF(WEEKDAY('Transaction Data'!$A7709,2)&lt;6,"Weekday","Weekend")</f>
        <v>Weekday</v>
      </c>
    </row>
    <row r="7710" ht="15.75" customHeight="1">
      <c r="A7710" s="1">
        <v>45425.0</v>
      </c>
      <c r="B7710" s="2" t="s">
        <v>7089</v>
      </c>
      <c r="C7710" s="2" t="s">
        <v>41</v>
      </c>
      <c r="D7710" s="1">
        <v>33260.0</v>
      </c>
      <c r="E7710" s="2" t="s">
        <v>22</v>
      </c>
      <c r="F7710" s="2">
        <v>440.0</v>
      </c>
      <c r="G7710" s="2" t="s">
        <v>48</v>
      </c>
      <c r="H7710" s="2" t="s">
        <v>45</v>
      </c>
      <c r="I7710" s="2" t="s">
        <v>25</v>
      </c>
      <c r="J7710" s="2" t="str">
        <f t="array" ref="J7710">XLOOKUP('Transaction Data'!$G7710,Product_Code,Biscuit_Brand)</f>
        <v>Lemon Crisps</v>
      </c>
      <c r="K7710" s="2">
        <f t="array" ref="K7710">XLOOKUP('Transaction Data'!$G7710,Product_Code,Cost)</f>
        <v>7</v>
      </c>
      <c r="L7710" s="2">
        <f t="array" ref="L7710">XLOOKUP('Transaction Data'!$G7710,Product_Code,Unit_Price)</f>
        <v>9</v>
      </c>
      <c r="M7710" s="3">
        <f>'Transaction Data'!$F7710*'Transaction Data'!$K7710</f>
        <v>3080</v>
      </c>
      <c r="N7710" s="3">
        <f>'Transaction Data'!$F7710*'Transaction Data'!$L7710</f>
        <v>3960</v>
      </c>
      <c r="O7710" s="3">
        <f>'Transaction Data'!$N7710-'Transaction Data'!$M7710</f>
        <v>880</v>
      </c>
      <c r="P7710" s="2">
        <f>DATEDIF('Transaction Data'!$D7710,'Transaction Data'!$A7710,"y")</f>
        <v>33</v>
      </c>
      <c r="Q7710" s="2" t="str">
        <f>FLOOR('Transaction Data'!$P7710,15)&amp;"-"&amp;FLOOR('Transaction Data'!$P7710,15)+14</f>
        <v>30-44</v>
      </c>
      <c r="R7710" s="2" t="str">
        <f>IF('Transaction Data'!$L7710&lt;=10,"Less Expensive","Expensive")</f>
        <v>Less Expensive</v>
      </c>
      <c r="S7710" s="4">
        <f>WEEKDAY('Transaction Data'!$A7710)</f>
        <v>2</v>
      </c>
      <c r="T7710" s="2" t="str">
        <f>IF(WEEKDAY('Transaction Data'!$A7710,2)&lt;6,"Weekday","Weekend")</f>
        <v>Weekday</v>
      </c>
    </row>
    <row r="7711" ht="15.75" customHeight="1">
      <c r="A7711" s="1">
        <v>45447.0</v>
      </c>
      <c r="B7711" s="2" t="s">
        <v>7090</v>
      </c>
      <c r="C7711" s="2" t="s">
        <v>69</v>
      </c>
      <c r="D7711" s="1">
        <v>24391.0</v>
      </c>
      <c r="E7711" s="2" t="s">
        <v>22</v>
      </c>
      <c r="F7711" s="2">
        <v>479.0</v>
      </c>
      <c r="G7711" s="2" t="s">
        <v>38</v>
      </c>
      <c r="H7711" s="2" t="s">
        <v>49</v>
      </c>
      <c r="I7711" s="2" t="s">
        <v>25</v>
      </c>
      <c r="J7711" s="2" t="str">
        <f t="array" ref="J7711">XLOOKUP('Transaction Data'!$G7711,Product_Code,Biscuit_Brand)</f>
        <v>Ginger Snaps</v>
      </c>
      <c r="K7711" s="2">
        <f t="array" ref="K7711">XLOOKUP('Transaction Data'!$G7711,Product_Code,Cost)</f>
        <v>14</v>
      </c>
      <c r="L7711" s="2">
        <f t="array" ref="L7711">XLOOKUP('Transaction Data'!$G7711,Product_Code,Unit_Price)</f>
        <v>28</v>
      </c>
      <c r="M7711" s="3">
        <f>'Transaction Data'!$F7711*'Transaction Data'!$K7711</f>
        <v>6706</v>
      </c>
      <c r="N7711" s="3">
        <f>'Transaction Data'!$F7711*'Transaction Data'!$L7711</f>
        <v>13412</v>
      </c>
      <c r="O7711" s="3">
        <f>'Transaction Data'!$N7711-'Transaction Data'!$M7711</f>
        <v>6706</v>
      </c>
      <c r="P7711" s="2">
        <f>DATEDIF('Transaction Data'!$D7711,'Transaction Data'!$A7711,"y")</f>
        <v>57</v>
      </c>
      <c r="Q7711" s="2" t="str">
        <f>FLOOR('Transaction Data'!$P7711,15)&amp;"-"&amp;FLOOR('Transaction Data'!$P7711,15)+14</f>
        <v>45-59</v>
      </c>
      <c r="R7711" s="2" t="str">
        <f>IF('Transaction Data'!$L7711&lt;=10,"Less Expensive","Expensive")</f>
        <v>Expensive</v>
      </c>
      <c r="S7711" s="4">
        <f>WEEKDAY('Transaction Data'!$A7711)</f>
        <v>3</v>
      </c>
      <c r="T7711" s="2" t="str">
        <f>IF(WEEKDAY('Transaction Data'!$A7711,2)&lt;6,"Weekday","Weekend")</f>
        <v>Weekday</v>
      </c>
    </row>
    <row r="7712" ht="15.75" customHeight="1">
      <c r="A7712" s="1">
        <v>45500.0</v>
      </c>
      <c r="B7712" s="2" t="s">
        <v>7091</v>
      </c>
      <c r="C7712" s="2" t="s">
        <v>78</v>
      </c>
      <c r="D7712" s="1">
        <v>23014.0</v>
      </c>
      <c r="E7712" s="2" t="s">
        <v>27</v>
      </c>
      <c r="F7712" s="2">
        <v>293.0</v>
      </c>
      <c r="G7712" s="2" t="s">
        <v>33</v>
      </c>
      <c r="H7712" s="2" t="s">
        <v>52</v>
      </c>
      <c r="I7712" s="2" t="s">
        <v>25</v>
      </c>
      <c r="J7712" s="2" t="str">
        <f t="array" ref="J7712">XLOOKUP('Transaction Data'!$G7712,Product_Code,Biscuit_Brand)</f>
        <v>Caramel Biscuits</v>
      </c>
      <c r="K7712" s="2">
        <f t="array" ref="K7712">XLOOKUP('Transaction Data'!$G7712,Product_Code,Cost)</f>
        <v>18</v>
      </c>
      <c r="L7712" s="2">
        <f t="array" ref="L7712">XLOOKUP('Transaction Data'!$G7712,Product_Code,Unit_Price)</f>
        <v>22</v>
      </c>
      <c r="M7712" s="3">
        <f>'Transaction Data'!$F7712*'Transaction Data'!$K7712</f>
        <v>5274</v>
      </c>
      <c r="N7712" s="3">
        <f>'Transaction Data'!$F7712*'Transaction Data'!$L7712</f>
        <v>6446</v>
      </c>
      <c r="O7712" s="3">
        <f>'Transaction Data'!$N7712-'Transaction Data'!$M7712</f>
        <v>1172</v>
      </c>
      <c r="P7712" s="2">
        <f>DATEDIF('Transaction Data'!$D7712,'Transaction Data'!$A7712,"y")</f>
        <v>61</v>
      </c>
      <c r="Q7712" s="2" t="str">
        <f>FLOOR('Transaction Data'!$P7712,15)&amp;"-"&amp;FLOOR('Transaction Data'!$P7712,15)+14</f>
        <v>60-74</v>
      </c>
      <c r="R7712" s="2" t="str">
        <f>IF('Transaction Data'!$L7712&lt;=10,"Less Expensive","Expensive")</f>
        <v>Expensive</v>
      </c>
      <c r="S7712" s="4">
        <f>WEEKDAY('Transaction Data'!$A7712)</f>
        <v>7</v>
      </c>
      <c r="T7712" s="2" t="str">
        <f>IF(WEEKDAY('Transaction Data'!$A7712,2)&lt;6,"Weekday","Weekend")</f>
        <v>Weekend</v>
      </c>
    </row>
    <row r="7713" ht="15.75" customHeight="1">
      <c r="A7713" s="1">
        <v>45465.0</v>
      </c>
      <c r="B7713" s="2" t="s">
        <v>7092</v>
      </c>
      <c r="C7713" s="2" t="s">
        <v>51</v>
      </c>
      <c r="D7713" s="1">
        <v>21095.0</v>
      </c>
      <c r="E7713" s="2" t="s">
        <v>22</v>
      </c>
      <c r="F7713" s="2">
        <v>150.0</v>
      </c>
      <c r="G7713" s="2" t="s">
        <v>33</v>
      </c>
      <c r="H7713" s="2" t="s">
        <v>49</v>
      </c>
      <c r="I7713" s="2" t="s">
        <v>25</v>
      </c>
      <c r="J7713" s="2" t="str">
        <f t="array" ref="J7713">XLOOKUP('Transaction Data'!$G7713,Product_Code,Biscuit_Brand)</f>
        <v>Caramel Biscuits</v>
      </c>
      <c r="K7713" s="2">
        <f t="array" ref="K7713">XLOOKUP('Transaction Data'!$G7713,Product_Code,Cost)</f>
        <v>18</v>
      </c>
      <c r="L7713" s="2">
        <f t="array" ref="L7713">XLOOKUP('Transaction Data'!$G7713,Product_Code,Unit_Price)</f>
        <v>22</v>
      </c>
      <c r="M7713" s="3">
        <f>'Transaction Data'!$F7713*'Transaction Data'!$K7713</f>
        <v>2700</v>
      </c>
      <c r="N7713" s="3">
        <f>'Transaction Data'!$F7713*'Transaction Data'!$L7713</f>
        <v>3300</v>
      </c>
      <c r="O7713" s="3">
        <f>'Transaction Data'!$N7713-'Transaction Data'!$M7713</f>
        <v>600</v>
      </c>
      <c r="P7713" s="2">
        <f>DATEDIF('Transaction Data'!$D7713,'Transaction Data'!$A7713,"y")</f>
        <v>66</v>
      </c>
      <c r="Q7713" s="2" t="str">
        <f>FLOOR('Transaction Data'!$P7713,15)&amp;"-"&amp;FLOOR('Transaction Data'!$P7713,15)+14</f>
        <v>60-74</v>
      </c>
      <c r="R7713" s="2" t="str">
        <f>IF('Transaction Data'!$L7713&lt;=10,"Less Expensive","Expensive")</f>
        <v>Expensive</v>
      </c>
      <c r="S7713" s="4">
        <f>WEEKDAY('Transaction Data'!$A7713)</f>
        <v>7</v>
      </c>
      <c r="T7713" s="2" t="str">
        <f>IF(WEEKDAY('Transaction Data'!$A7713,2)&lt;6,"Weekday","Weekend")</f>
        <v>Weekend</v>
      </c>
    </row>
    <row r="7714" ht="15.75" customHeight="1">
      <c r="A7714" s="1">
        <v>45314.0</v>
      </c>
      <c r="B7714" s="2" t="s">
        <v>7093</v>
      </c>
      <c r="C7714" s="2" t="s">
        <v>51</v>
      </c>
      <c r="D7714" s="1">
        <v>28679.0</v>
      </c>
      <c r="E7714" s="2" t="s">
        <v>37</v>
      </c>
      <c r="F7714" s="2">
        <v>300.0</v>
      </c>
      <c r="G7714" s="2" t="s">
        <v>38</v>
      </c>
      <c r="H7714" s="2" t="s">
        <v>52</v>
      </c>
      <c r="I7714" s="2" t="s">
        <v>25</v>
      </c>
      <c r="J7714" s="2" t="str">
        <f t="array" ref="J7714">XLOOKUP('Transaction Data'!$G7714,Product_Code,Biscuit_Brand)</f>
        <v>Ginger Snaps</v>
      </c>
      <c r="K7714" s="2">
        <f t="array" ref="K7714">XLOOKUP('Transaction Data'!$G7714,Product_Code,Cost)</f>
        <v>14</v>
      </c>
      <c r="L7714" s="2">
        <f t="array" ref="L7714">XLOOKUP('Transaction Data'!$G7714,Product_Code,Unit_Price)</f>
        <v>28</v>
      </c>
      <c r="M7714" s="3">
        <f>'Transaction Data'!$F7714*'Transaction Data'!$K7714</f>
        <v>4200</v>
      </c>
      <c r="N7714" s="3">
        <f>'Transaction Data'!$F7714*'Transaction Data'!$L7714</f>
        <v>8400</v>
      </c>
      <c r="O7714" s="3">
        <f>'Transaction Data'!$N7714-'Transaction Data'!$M7714</f>
        <v>4200</v>
      </c>
      <c r="P7714" s="2">
        <f>DATEDIF('Transaction Data'!$D7714,'Transaction Data'!$A7714,"y")</f>
        <v>45</v>
      </c>
      <c r="Q7714" s="2" t="str">
        <f>FLOOR('Transaction Data'!$P7714,15)&amp;"-"&amp;FLOOR('Transaction Data'!$P7714,15)+14</f>
        <v>45-59</v>
      </c>
      <c r="R7714" s="2" t="str">
        <f>IF('Transaction Data'!$L7714&lt;=10,"Less Expensive","Expensive")</f>
        <v>Expensive</v>
      </c>
      <c r="S7714" s="4">
        <f>WEEKDAY('Transaction Data'!$A7714)</f>
        <v>3</v>
      </c>
      <c r="T7714" s="2" t="str">
        <f>IF(WEEKDAY('Transaction Data'!$A7714,2)&lt;6,"Weekday","Weekend")</f>
        <v>Weekday</v>
      </c>
    </row>
    <row r="7715" ht="15.75" customHeight="1">
      <c r="A7715" s="1">
        <v>45393.0</v>
      </c>
      <c r="B7715" s="2" t="s">
        <v>7094</v>
      </c>
      <c r="C7715" s="2" t="s">
        <v>32</v>
      </c>
      <c r="D7715" s="1">
        <v>27591.0</v>
      </c>
      <c r="E7715" s="2" t="s">
        <v>63</v>
      </c>
      <c r="F7715" s="2">
        <v>170.0</v>
      </c>
      <c r="G7715" s="2" t="s">
        <v>23</v>
      </c>
      <c r="H7715" s="2" t="s">
        <v>34</v>
      </c>
      <c r="I7715" s="2" t="s">
        <v>25</v>
      </c>
      <c r="J7715" s="2" t="str">
        <f t="array" ref="J7715">XLOOKUP('Transaction Data'!$G7715,Product_Code,Biscuit_Brand)</f>
        <v>Cinnamon Swirls</v>
      </c>
      <c r="K7715" s="2">
        <f t="array" ref="K7715">XLOOKUP('Transaction Data'!$G7715,Product_Code,Cost)</f>
        <v>10</v>
      </c>
      <c r="L7715" s="2">
        <f t="array" ref="L7715">XLOOKUP('Transaction Data'!$G7715,Product_Code,Unit_Price)</f>
        <v>14</v>
      </c>
      <c r="M7715" s="3">
        <f>'Transaction Data'!$F7715*'Transaction Data'!$K7715</f>
        <v>1700</v>
      </c>
      <c r="N7715" s="3">
        <f>'Transaction Data'!$F7715*'Transaction Data'!$L7715</f>
        <v>2380</v>
      </c>
      <c r="O7715" s="3">
        <f>'Transaction Data'!$N7715-'Transaction Data'!$M7715</f>
        <v>680</v>
      </c>
      <c r="P7715" s="2">
        <f>DATEDIF('Transaction Data'!$D7715,'Transaction Data'!$A7715,"y")</f>
        <v>48</v>
      </c>
      <c r="Q7715" s="2" t="str">
        <f>FLOOR('Transaction Data'!$P7715,15)&amp;"-"&amp;FLOOR('Transaction Data'!$P7715,15)+14</f>
        <v>45-59</v>
      </c>
      <c r="R7715" s="2" t="str">
        <f>IF('Transaction Data'!$L7715&lt;=10,"Less Expensive","Expensive")</f>
        <v>Expensive</v>
      </c>
      <c r="S7715" s="4">
        <f>WEEKDAY('Transaction Data'!$A7715)</f>
        <v>5</v>
      </c>
      <c r="T7715" s="2" t="str">
        <f>IF(WEEKDAY('Transaction Data'!$A7715,2)&lt;6,"Weekday","Weekend")</f>
        <v>Weekday</v>
      </c>
    </row>
    <row r="7716" ht="15.75" customHeight="1">
      <c r="A7716" s="1">
        <v>45351.0</v>
      </c>
      <c r="B7716" s="2" t="s">
        <v>1214</v>
      </c>
      <c r="C7716" s="2" t="s">
        <v>21</v>
      </c>
      <c r="D7716" s="1">
        <v>26332.0</v>
      </c>
      <c r="E7716" s="2" t="s">
        <v>37</v>
      </c>
      <c r="F7716" s="2">
        <v>109.0</v>
      </c>
      <c r="G7716" s="2" t="s">
        <v>60</v>
      </c>
      <c r="H7716" s="2" t="s">
        <v>34</v>
      </c>
      <c r="I7716" s="2" t="s">
        <v>30</v>
      </c>
      <c r="J7716" s="2" t="str">
        <f t="array" ref="J7716">XLOOKUP('Transaction Data'!$G7716,Product_Code,Biscuit_Brand)</f>
        <v>Peanut Butter Bites</v>
      </c>
      <c r="K7716" s="2">
        <f t="array" ref="K7716">XLOOKUP('Transaction Data'!$G7716,Product_Code,Cost)</f>
        <v>5</v>
      </c>
      <c r="L7716" s="2">
        <f t="array" ref="L7716">XLOOKUP('Transaction Data'!$G7716,Product_Code,Unit_Price)</f>
        <v>7</v>
      </c>
      <c r="M7716" s="3">
        <f>'Transaction Data'!$F7716*'Transaction Data'!$K7716</f>
        <v>545</v>
      </c>
      <c r="N7716" s="3">
        <f>'Transaction Data'!$F7716*'Transaction Data'!$L7716</f>
        <v>763</v>
      </c>
      <c r="O7716" s="3">
        <f>'Transaction Data'!$N7716-'Transaction Data'!$M7716</f>
        <v>218</v>
      </c>
      <c r="P7716" s="2">
        <f>DATEDIF('Transaction Data'!$D7716,'Transaction Data'!$A7716,"y")</f>
        <v>52</v>
      </c>
      <c r="Q7716" s="2" t="str">
        <f>FLOOR('Transaction Data'!$P7716,15)&amp;"-"&amp;FLOOR('Transaction Data'!$P7716,15)+14</f>
        <v>45-59</v>
      </c>
      <c r="R7716" s="2" t="str">
        <f>IF('Transaction Data'!$L7716&lt;=10,"Less Expensive","Expensive")</f>
        <v>Less Expensive</v>
      </c>
      <c r="S7716" s="4">
        <f>WEEKDAY('Transaction Data'!$A7716)</f>
        <v>5</v>
      </c>
      <c r="T7716" s="2" t="str">
        <f>IF(WEEKDAY('Transaction Data'!$A7716,2)&lt;6,"Weekday","Weekend")</f>
        <v>Weekday</v>
      </c>
    </row>
    <row r="7717" ht="15.75" customHeight="1">
      <c r="A7717" s="1">
        <v>45435.0</v>
      </c>
      <c r="B7717" s="2" t="s">
        <v>7095</v>
      </c>
      <c r="C7717" s="2" t="s">
        <v>54</v>
      </c>
      <c r="D7717" s="1">
        <v>25726.0</v>
      </c>
      <c r="E7717" s="2" t="s">
        <v>27</v>
      </c>
      <c r="F7717" s="2">
        <v>464.0</v>
      </c>
      <c r="G7717" s="2" t="s">
        <v>23</v>
      </c>
      <c r="H7717" s="2" t="s">
        <v>39</v>
      </c>
      <c r="I7717" s="2" t="s">
        <v>25</v>
      </c>
      <c r="J7717" s="2" t="str">
        <f t="array" ref="J7717">XLOOKUP('Transaction Data'!$G7717,Product_Code,Biscuit_Brand)</f>
        <v>Cinnamon Swirls</v>
      </c>
      <c r="K7717" s="2">
        <f t="array" ref="K7717">XLOOKUP('Transaction Data'!$G7717,Product_Code,Cost)</f>
        <v>10</v>
      </c>
      <c r="L7717" s="2">
        <f t="array" ref="L7717">XLOOKUP('Transaction Data'!$G7717,Product_Code,Unit_Price)</f>
        <v>14</v>
      </c>
      <c r="M7717" s="3">
        <f>'Transaction Data'!$F7717*'Transaction Data'!$K7717</f>
        <v>4640</v>
      </c>
      <c r="N7717" s="3">
        <f>'Transaction Data'!$F7717*'Transaction Data'!$L7717</f>
        <v>6496</v>
      </c>
      <c r="O7717" s="3">
        <f>'Transaction Data'!$N7717-'Transaction Data'!$M7717</f>
        <v>1856</v>
      </c>
      <c r="P7717" s="2">
        <f>DATEDIF('Transaction Data'!$D7717,'Transaction Data'!$A7717,"y")</f>
        <v>53</v>
      </c>
      <c r="Q7717" s="2" t="str">
        <f>FLOOR('Transaction Data'!$P7717,15)&amp;"-"&amp;FLOOR('Transaction Data'!$P7717,15)+14</f>
        <v>45-59</v>
      </c>
      <c r="R7717" s="2" t="str">
        <f>IF('Transaction Data'!$L7717&lt;=10,"Less Expensive","Expensive")</f>
        <v>Expensive</v>
      </c>
      <c r="S7717" s="4">
        <f>WEEKDAY('Transaction Data'!$A7717)</f>
        <v>5</v>
      </c>
      <c r="T7717" s="2" t="str">
        <f>IF(WEEKDAY('Transaction Data'!$A7717,2)&lt;6,"Weekday","Weekend")</f>
        <v>Weekday</v>
      </c>
    </row>
    <row r="7718" ht="15.75" customHeight="1">
      <c r="A7718" s="1">
        <v>45439.0</v>
      </c>
      <c r="B7718" s="2" t="s">
        <v>7096</v>
      </c>
      <c r="C7718" s="2" t="s">
        <v>78</v>
      </c>
      <c r="D7718" s="1">
        <v>34097.0</v>
      </c>
      <c r="E7718" s="2" t="s">
        <v>63</v>
      </c>
      <c r="F7718" s="2">
        <v>99.0</v>
      </c>
      <c r="G7718" s="2" t="s">
        <v>60</v>
      </c>
      <c r="H7718" s="2" t="s">
        <v>42</v>
      </c>
      <c r="I7718" s="2" t="s">
        <v>25</v>
      </c>
      <c r="J7718" s="2" t="str">
        <f t="array" ref="J7718">XLOOKUP('Transaction Data'!$G7718,Product_Code,Biscuit_Brand)</f>
        <v>Peanut Butter Bites</v>
      </c>
      <c r="K7718" s="2">
        <f t="array" ref="K7718">XLOOKUP('Transaction Data'!$G7718,Product_Code,Cost)</f>
        <v>5</v>
      </c>
      <c r="L7718" s="2">
        <f t="array" ref="L7718">XLOOKUP('Transaction Data'!$G7718,Product_Code,Unit_Price)</f>
        <v>7</v>
      </c>
      <c r="M7718" s="3">
        <f>'Transaction Data'!$F7718*'Transaction Data'!$K7718</f>
        <v>495</v>
      </c>
      <c r="N7718" s="3">
        <f>'Transaction Data'!$F7718*'Transaction Data'!$L7718</f>
        <v>693</v>
      </c>
      <c r="O7718" s="3">
        <f>'Transaction Data'!$N7718-'Transaction Data'!$M7718</f>
        <v>198</v>
      </c>
      <c r="P7718" s="2">
        <f>DATEDIF('Transaction Data'!$D7718,'Transaction Data'!$A7718,"y")</f>
        <v>31</v>
      </c>
      <c r="Q7718" s="2" t="str">
        <f>FLOOR('Transaction Data'!$P7718,15)&amp;"-"&amp;FLOOR('Transaction Data'!$P7718,15)+14</f>
        <v>30-44</v>
      </c>
      <c r="R7718" s="2" t="str">
        <f>IF('Transaction Data'!$L7718&lt;=10,"Less Expensive","Expensive")</f>
        <v>Less Expensive</v>
      </c>
      <c r="S7718" s="4">
        <f>WEEKDAY('Transaction Data'!$A7718)</f>
        <v>2</v>
      </c>
      <c r="T7718" s="2" t="str">
        <f>IF(WEEKDAY('Transaction Data'!$A7718,2)&lt;6,"Weekday","Weekend")</f>
        <v>Weekday</v>
      </c>
    </row>
    <row r="7719" ht="15.75" customHeight="1">
      <c r="A7719" s="1">
        <v>45412.0</v>
      </c>
      <c r="B7719" s="2" t="s">
        <v>1840</v>
      </c>
      <c r="C7719" s="2" t="s">
        <v>32</v>
      </c>
      <c r="D7719" s="1">
        <v>36082.0</v>
      </c>
      <c r="E7719" s="2" t="s">
        <v>22</v>
      </c>
      <c r="F7719" s="2">
        <v>203.0</v>
      </c>
      <c r="G7719" s="2" t="s">
        <v>57</v>
      </c>
      <c r="H7719" s="2" t="s">
        <v>45</v>
      </c>
      <c r="I7719" s="2" t="s">
        <v>25</v>
      </c>
      <c r="J7719" s="2" t="str">
        <f t="array" ref="J7719">XLOOKUP('Transaction Data'!$G7719,Product_Code,Biscuit_Brand)</f>
        <v>Oatmeal Cookies</v>
      </c>
      <c r="K7719" s="2">
        <f t="array" ref="K7719">XLOOKUP('Transaction Data'!$G7719,Product_Code,Cost)</f>
        <v>19</v>
      </c>
      <c r="L7719" s="2">
        <f t="array" ref="L7719">XLOOKUP('Transaction Data'!$G7719,Product_Code,Unit_Price)</f>
        <v>23</v>
      </c>
      <c r="M7719" s="3">
        <f>'Transaction Data'!$F7719*'Transaction Data'!$K7719</f>
        <v>3857</v>
      </c>
      <c r="N7719" s="3">
        <f>'Transaction Data'!$F7719*'Transaction Data'!$L7719</f>
        <v>4669</v>
      </c>
      <c r="O7719" s="3">
        <f>'Transaction Data'!$N7719-'Transaction Data'!$M7719</f>
        <v>812</v>
      </c>
      <c r="P7719" s="2">
        <f>DATEDIF('Transaction Data'!$D7719,'Transaction Data'!$A7719,"y")</f>
        <v>25</v>
      </c>
      <c r="Q7719" s="2" t="str">
        <f>FLOOR('Transaction Data'!$P7719,15)&amp;"-"&amp;FLOOR('Transaction Data'!$P7719,15)+14</f>
        <v>15-29</v>
      </c>
      <c r="R7719" s="2" t="str">
        <f>IF('Transaction Data'!$L7719&lt;=10,"Less Expensive","Expensive")</f>
        <v>Expensive</v>
      </c>
      <c r="S7719" s="4">
        <f>WEEKDAY('Transaction Data'!$A7719)</f>
        <v>3</v>
      </c>
      <c r="T7719" s="2" t="str">
        <f>IF(WEEKDAY('Transaction Data'!$A7719,2)&lt;6,"Weekday","Weekend")</f>
        <v>Weekday</v>
      </c>
    </row>
    <row r="7720" ht="15.75" customHeight="1">
      <c r="A7720" s="1">
        <v>45387.0</v>
      </c>
      <c r="B7720" s="2" t="s">
        <v>7097</v>
      </c>
      <c r="C7720" s="2" t="s">
        <v>78</v>
      </c>
      <c r="D7720" s="1">
        <v>38456.0</v>
      </c>
      <c r="E7720" s="2" t="s">
        <v>37</v>
      </c>
      <c r="F7720" s="2">
        <v>497.0</v>
      </c>
      <c r="G7720" s="2" t="s">
        <v>57</v>
      </c>
      <c r="H7720" s="2" t="s">
        <v>49</v>
      </c>
      <c r="I7720" s="2" t="s">
        <v>25</v>
      </c>
      <c r="J7720" s="2" t="str">
        <f t="array" ref="J7720">XLOOKUP('Transaction Data'!$G7720,Product_Code,Biscuit_Brand)</f>
        <v>Oatmeal Cookies</v>
      </c>
      <c r="K7720" s="2">
        <f t="array" ref="K7720">XLOOKUP('Transaction Data'!$G7720,Product_Code,Cost)</f>
        <v>19</v>
      </c>
      <c r="L7720" s="2">
        <f t="array" ref="L7720">XLOOKUP('Transaction Data'!$G7720,Product_Code,Unit_Price)</f>
        <v>23</v>
      </c>
      <c r="M7720" s="3">
        <f>'Transaction Data'!$F7720*'Transaction Data'!$K7720</f>
        <v>9443</v>
      </c>
      <c r="N7720" s="3">
        <f>'Transaction Data'!$F7720*'Transaction Data'!$L7720</f>
        <v>11431</v>
      </c>
      <c r="O7720" s="3">
        <f>'Transaction Data'!$N7720-'Transaction Data'!$M7720</f>
        <v>1988</v>
      </c>
      <c r="P7720" s="2">
        <f>DATEDIF('Transaction Data'!$D7720,'Transaction Data'!$A7720,"y")</f>
        <v>18</v>
      </c>
      <c r="Q7720" s="2" t="str">
        <f>FLOOR('Transaction Data'!$P7720,15)&amp;"-"&amp;FLOOR('Transaction Data'!$P7720,15)+14</f>
        <v>15-29</v>
      </c>
      <c r="R7720" s="2" t="str">
        <f>IF('Transaction Data'!$L7720&lt;=10,"Less Expensive","Expensive")</f>
        <v>Expensive</v>
      </c>
      <c r="S7720" s="4">
        <f>WEEKDAY('Transaction Data'!$A7720)</f>
        <v>6</v>
      </c>
      <c r="T7720" s="2" t="str">
        <f>IF(WEEKDAY('Transaction Data'!$A7720,2)&lt;6,"Weekday","Weekend")</f>
        <v>Weekday</v>
      </c>
    </row>
    <row r="7721" ht="15.75" customHeight="1">
      <c r="A7721" s="1">
        <v>45348.0</v>
      </c>
      <c r="B7721" s="2" t="s">
        <v>7098</v>
      </c>
      <c r="C7721" s="2" t="s">
        <v>21</v>
      </c>
      <c r="D7721" s="1">
        <v>22489.0</v>
      </c>
      <c r="E7721" s="2" t="s">
        <v>22</v>
      </c>
      <c r="F7721" s="2">
        <v>398.0</v>
      </c>
      <c r="G7721" s="2" t="s">
        <v>57</v>
      </c>
      <c r="H7721" s="2" t="s">
        <v>52</v>
      </c>
      <c r="I7721" s="2" t="s">
        <v>25</v>
      </c>
      <c r="J7721" s="2" t="str">
        <f t="array" ref="J7721">XLOOKUP('Transaction Data'!$G7721,Product_Code,Biscuit_Brand)</f>
        <v>Oatmeal Cookies</v>
      </c>
      <c r="K7721" s="2">
        <f t="array" ref="K7721">XLOOKUP('Transaction Data'!$G7721,Product_Code,Cost)</f>
        <v>19</v>
      </c>
      <c r="L7721" s="2">
        <f t="array" ref="L7721">XLOOKUP('Transaction Data'!$G7721,Product_Code,Unit_Price)</f>
        <v>23</v>
      </c>
      <c r="M7721" s="3">
        <f>'Transaction Data'!$F7721*'Transaction Data'!$K7721</f>
        <v>7562</v>
      </c>
      <c r="N7721" s="3">
        <f>'Transaction Data'!$F7721*'Transaction Data'!$L7721</f>
        <v>9154</v>
      </c>
      <c r="O7721" s="3">
        <f>'Transaction Data'!$N7721-'Transaction Data'!$M7721</f>
        <v>1592</v>
      </c>
      <c r="P7721" s="2">
        <f>DATEDIF('Transaction Data'!$D7721,'Transaction Data'!$A7721,"y")</f>
        <v>62</v>
      </c>
      <c r="Q7721" s="2" t="str">
        <f>FLOOR('Transaction Data'!$P7721,15)&amp;"-"&amp;FLOOR('Transaction Data'!$P7721,15)+14</f>
        <v>60-74</v>
      </c>
      <c r="R7721" s="2" t="str">
        <f>IF('Transaction Data'!$L7721&lt;=10,"Less Expensive","Expensive")</f>
        <v>Expensive</v>
      </c>
      <c r="S7721" s="4">
        <f>WEEKDAY('Transaction Data'!$A7721)</f>
        <v>2</v>
      </c>
      <c r="T7721" s="2" t="str">
        <f>IF(WEEKDAY('Transaction Data'!$A7721,2)&lt;6,"Weekday","Weekend")</f>
        <v>Weekday</v>
      </c>
    </row>
    <row r="7722" ht="15.75" customHeight="1">
      <c r="A7722" s="1">
        <v>45328.0</v>
      </c>
      <c r="B7722" s="2" t="s">
        <v>7099</v>
      </c>
      <c r="C7722" s="2" t="s">
        <v>41</v>
      </c>
      <c r="D7722" s="1">
        <v>24532.0</v>
      </c>
      <c r="E7722" s="2" t="s">
        <v>27</v>
      </c>
      <c r="F7722" s="2">
        <v>395.0</v>
      </c>
      <c r="G7722" s="2" t="s">
        <v>38</v>
      </c>
      <c r="H7722" s="2" t="s">
        <v>49</v>
      </c>
      <c r="I7722" s="2" t="s">
        <v>25</v>
      </c>
      <c r="J7722" s="2" t="str">
        <f t="array" ref="J7722">XLOOKUP('Transaction Data'!$G7722,Product_Code,Biscuit_Brand)</f>
        <v>Ginger Snaps</v>
      </c>
      <c r="K7722" s="2">
        <f t="array" ref="K7722">XLOOKUP('Transaction Data'!$G7722,Product_Code,Cost)</f>
        <v>14</v>
      </c>
      <c r="L7722" s="2">
        <f t="array" ref="L7722">XLOOKUP('Transaction Data'!$G7722,Product_Code,Unit_Price)</f>
        <v>28</v>
      </c>
      <c r="M7722" s="3">
        <f>'Transaction Data'!$F7722*'Transaction Data'!$K7722</f>
        <v>5530</v>
      </c>
      <c r="N7722" s="3">
        <f>'Transaction Data'!$F7722*'Transaction Data'!$L7722</f>
        <v>11060</v>
      </c>
      <c r="O7722" s="3">
        <f>'Transaction Data'!$N7722-'Transaction Data'!$M7722</f>
        <v>5530</v>
      </c>
      <c r="P7722" s="2">
        <f>DATEDIF('Transaction Data'!$D7722,'Transaction Data'!$A7722,"y")</f>
        <v>56</v>
      </c>
      <c r="Q7722" s="2" t="str">
        <f>FLOOR('Transaction Data'!$P7722,15)&amp;"-"&amp;FLOOR('Transaction Data'!$P7722,15)+14</f>
        <v>45-59</v>
      </c>
      <c r="R7722" s="2" t="str">
        <f>IF('Transaction Data'!$L7722&lt;=10,"Less Expensive","Expensive")</f>
        <v>Expensive</v>
      </c>
      <c r="S7722" s="4">
        <f>WEEKDAY('Transaction Data'!$A7722)</f>
        <v>3</v>
      </c>
      <c r="T7722" s="2" t="str">
        <f>IF(WEEKDAY('Transaction Data'!$A7722,2)&lt;6,"Weekday","Weekend")</f>
        <v>Weekday</v>
      </c>
    </row>
    <row r="7723" ht="15.75" customHeight="1">
      <c r="A7723" s="1">
        <v>45504.0</v>
      </c>
      <c r="B7723" s="2" t="s">
        <v>7100</v>
      </c>
      <c r="C7723" s="2" t="s">
        <v>51</v>
      </c>
      <c r="D7723" s="1">
        <v>26729.0</v>
      </c>
      <c r="E7723" s="2" t="s">
        <v>63</v>
      </c>
      <c r="F7723" s="2">
        <v>120.0</v>
      </c>
      <c r="G7723" s="2" t="s">
        <v>44</v>
      </c>
      <c r="H7723" s="2" t="s">
        <v>52</v>
      </c>
      <c r="I7723" s="2" t="s">
        <v>25</v>
      </c>
      <c r="J7723" s="2" t="str">
        <f t="array" ref="J7723">XLOOKUP('Transaction Data'!$G7723,Product_Code,Biscuit_Brand)</f>
        <v>Butter Crunch</v>
      </c>
      <c r="K7723" s="2">
        <f t="array" ref="K7723">XLOOKUP('Transaction Data'!$G7723,Product_Code,Cost)</f>
        <v>10</v>
      </c>
      <c r="L7723" s="2">
        <f t="array" ref="L7723">XLOOKUP('Transaction Data'!$G7723,Product_Code,Unit_Price)</f>
        <v>11</v>
      </c>
      <c r="M7723" s="3">
        <f>'Transaction Data'!$F7723*'Transaction Data'!$K7723</f>
        <v>1200</v>
      </c>
      <c r="N7723" s="3">
        <f>'Transaction Data'!$F7723*'Transaction Data'!$L7723</f>
        <v>1320</v>
      </c>
      <c r="O7723" s="3">
        <f>'Transaction Data'!$N7723-'Transaction Data'!$M7723</f>
        <v>120</v>
      </c>
      <c r="P7723" s="2">
        <f>DATEDIF('Transaction Data'!$D7723,'Transaction Data'!$A7723,"y")</f>
        <v>51</v>
      </c>
      <c r="Q7723" s="2" t="str">
        <f>FLOOR('Transaction Data'!$P7723,15)&amp;"-"&amp;FLOOR('Transaction Data'!$P7723,15)+14</f>
        <v>45-59</v>
      </c>
      <c r="R7723" s="2" t="str">
        <f>IF('Transaction Data'!$L7723&lt;=10,"Less Expensive","Expensive")</f>
        <v>Expensive</v>
      </c>
      <c r="S7723" s="4">
        <f>WEEKDAY('Transaction Data'!$A7723)</f>
        <v>4</v>
      </c>
      <c r="T7723" s="2" t="str">
        <f>IF(WEEKDAY('Transaction Data'!$A7723,2)&lt;6,"Weekday","Weekend")</f>
        <v>Weekday</v>
      </c>
    </row>
    <row r="7724" ht="15.75" customHeight="1">
      <c r="A7724" s="1">
        <v>45347.0</v>
      </c>
      <c r="B7724" s="2" t="s">
        <v>7101</v>
      </c>
      <c r="C7724" s="2" t="s">
        <v>32</v>
      </c>
      <c r="D7724" s="1">
        <v>22387.0</v>
      </c>
      <c r="E7724" s="2" t="s">
        <v>22</v>
      </c>
      <c r="F7724" s="2">
        <v>60.0</v>
      </c>
      <c r="G7724" s="2" t="s">
        <v>61</v>
      </c>
      <c r="H7724" s="2" t="s">
        <v>52</v>
      </c>
      <c r="I7724" s="2" t="s">
        <v>25</v>
      </c>
      <c r="J7724" s="2" t="str">
        <f t="array" ref="J7724">XLOOKUP('Transaction Data'!$G7724,Product_Code,Biscuit_Brand)</f>
        <v>Choco Delight</v>
      </c>
      <c r="K7724" s="2">
        <f t="array" ref="K7724">XLOOKUP('Transaction Data'!$G7724,Product_Code,Cost)</f>
        <v>3</v>
      </c>
      <c r="L7724" s="2">
        <f t="array" ref="L7724">XLOOKUP('Transaction Data'!$G7724,Product_Code,Unit_Price)</f>
        <v>5</v>
      </c>
      <c r="M7724" s="3">
        <f>'Transaction Data'!$F7724*'Transaction Data'!$K7724</f>
        <v>180</v>
      </c>
      <c r="N7724" s="3">
        <f>'Transaction Data'!$F7724*'Transaction Data'!$L7724</f>
        <v>300</v>
      </c>
      <c r="O7724" s="3">
        <f>'Transaction Data'!$N7724-'Transaction Data'!$M7724</f>
        <v>120</v>
      </c>
      <c r="P7724" s="2">
        <f>DATEDIF('Transaction Data'!$D7724,'Transaction Data'!$A7724,"y")</f>
        <v>62</v>
      </c>
      <c r="Q7724" s="2" t="str">
        <f>FLOOR('Transaction Data'!$P7724,15)&amp;"-"&amp;FLOOR('Transaction Data'!$P7724,15)+14</f>
        <v>60-74</v>
      </c>
      <c r="R7724" s="2" t="str">
        <f>IF('Transaction Data'!$L7724&lt;=10,"Less Expensive","Expensive")</f>
        <v>Less Expensive</v>
      </c>
      <c r="S7724" s="4">
        <f>WEEKDAY('Transaction Data'!$A7724)</f>
        <v>1</v>
      </c>
      <c r="T7724" s="2" t="str">
        <f>IF(WEEKDAY('Transaction Data'!$A7724,2)&lt;6,"Weekday","Weekend")</f>
        <v>Weekend</v>
      </c>
    </row>
    <row r="7725" ht="15.75" customHeight="1">
      <c r="A7725" s="1">
        <v>45382.0</v>
      </c>
      <c r="B7725" s="2" t="s">
        <v>7102</v>
      </c>
      <c r="C7725" s="2" t="s">
        <v>65</v>
      </c>
      <c r="D7725" s="1">
        <v>32713.0</v>
      </c>
      <c r="E7725" s="2" t="s">
        <v>22</v>
      </c>
      <c r="F7725" s="2">
        <v>165.0</v>
      </c>
      <c r="G7725" s="2" t="s">
        <v>57</v>
      </c>
      <c r="H7725" s="2" t="s">
        <v>45</v>
      </c>
      <c r="I7725" s="2" t="s">
        <v>25</v>
      </c>
      <c r="J7725" s="2" t="str">
        <f t="array" ref="J7725">XLOOKUP('Transaction Data'!$G7725,Product_Code,Biscuit_Brand)</f>
        <v>Oatmeal Cookies</v>
      </c>
      <c r="K7725" s="2">
        <f t="array" ref="K7725">XLOOKUP('Transaction Data'!$G7725,Product_Code,Cost)</f>
        <v>19</v>
      </c>
      <c r="L7725" s="2">
        <f t="array" ref="L7725">XLOOKUP('Transaction Data'!$G7725,Product_Code,Unit_Price)</f>
        <v>23</v>
      </c>
      <c r="M7725" s="3">
        <f>'Transaction Data'!$F7725*'Transaction Data'!$K7725</f>
        <v>3135</v>
      </c>
      <c r="N7725" s="3">
        <f>'Transaction Data'!$F7725*'Transaction Data'!$L7725</f>
        <v>3795</v>
      </c>
      <c r="O7725" s="3">
        <f>'Transaction Data'!$N7725-'Transaction Data'!$M7725</f>
        <v>660</v>
      </c>
      <c r="P7725" s="2">
        <f>DATEDIF('Transaction Data'!$D7725,'Transaction Data'!$A7725,"y")</f>
        <v>34</v>
      </c>
      <c r="Q7725" s="2" t="str">
        <f>FLOOR('Transaction Data'!$P7725,15)&amp;"-"&amp;FLOOR('Transaction Data'!$P7725,15)+14</f>
        <v>30-44</v>
      </c>
      <c r="R7725" s="2" t="str">
        <f>IF('Transaction Data'!$L7725&lt;=10,"Less Expensive","Expensive")</f>
        <v>Expensive</v>
      </c>
      <c r="S7725" s="4">
        <f>WEEKDAY('Transaction Data'!$A7725)</f>
        <v>1</v>
      </c>
      <c r="T7725" s="2" t="str">
        <f>IF(WEEKDAY('Transaction Data'!$A7725,2)&lt;6,"Weekday","Weekend")</f>
        <v>Weekend</v>
      </c>
    </row>
    <row r="7726" ht="15.75" customHeight="1">
      <c r="A7726" s="1">
        <v>45353.0</v>
      </c>
      <c r="B7726" s="2" t="s">
        <v>7103</v>
      </c>
      <c r="C7726" s="2" t="s">
        <v>47</v>
      </c>
      <c r="D7726" s="1">
        <v>31931.0</v>
      </c>
      <c r="E7726" s="2" t="s">
        <v>37</v>
      </c>
      <c r="F7726" s="2">
        <v>198.0</v>
      </c>
      <c r="G7726" s="2" t="s">
        <v>61</v>
      </c>
      <c r="H7726" s="2" t="s">
        <v>49</v>
      </c>
      <c r="I7726" s="2" t="s">
        <v>25</v>
      </c>
      <c r="J7726" s="2" t="str">
        <f t="array" ref="J7726">XLOOKUP('Transaction Data'!$G7726,Product_Code,Biscuit_Brand)</f>
        <v>Choco Delight</v>
      </c>
      <c r="K7726" s="2">
        <f t="array" ref="K7726">XLOOKUP('Transaction Data'!$G7726,Product_Code,Cost)</f>
        <v>3</v>
      </c>
      <c r="L7726" s="2">
        <f t="array" ref="L7726">XLOOKUP('Transaction Data'!$G7726,Product_Code,Unit_Price)</f>
        <v>5</v>
      </c>
      <c r="M7726" s="3">
        <f>'Transaction Data'!$F7726*'Transaction Data'!$K7726</f>
        <v>594</v>
      </c>
      <c r="N7726" s="3">
        <f>'Transaction Data'!$F7726*'Transaction Data'!$L7726</f>
        <v>990</v>
      </c>
      <c r="O7726" s="3">
        <f>'Transaction Data'!$N7726-'Transaction Data'!$M7726</f>
        <v>396</v>
      </c>
      <c r="P7726" s="2">
        <f>DATEDIF('Transaction Data'!$D7726,'Transaction Data'!$A7726,"y")</f>
        <v>36</v>
      </c>
      <c r="Q7726" s="2" t="str">
        <f>FLOOR('Transaction Data'!$P7726,15)&amp;"-"&amp;FLOOR('Transaction Data'!$P7726,15)+14</f>
        <v>30-44</v>
      </c>
      <c r="R7726" s="2" t="str">
        <f>IF('Transaction Data'!$L7726&lt;=10,"Less Expensive","Expensive")</f>
        <v>Less Expensive</v>
      </c>
      <c r="S7726" s="4">
        <f>WEEKDAY('Transaction Data'!$A7726)</f>
        <v>7</v>
      </c>
      <c r="T7726" s="2" t="str">
        <f>IF(WEEKDAY('Transaction Data'!$A7726,2)&lt;6,"Weekday","Weekend")</f>
        <v>Weekend</v>
      </c>
    </row>
    <row r="7727" ht="15.75" customHeight="1">
      <c r="A7727" s="1">
        <v>45460.0</v>
      </c>
      <c r="B7727" s="2" t="s">
        <v>7104</v>
      </c>
      <c r="C7727" s="2" t="s">
        <v>78</v>
      </c>
      <c r="D7727" s="1">
        <v>23304.0</v>
      </c>
      <c r="E7727" s="2" t="s">
        <v>22</v>
      </c>
      <c r="F7727" s="2">
        <v>234.0</v>
      </c>
      <c r="G7727" s="2" t="s">
        <v>60</v>
      </c>
      <c r="H7727" s="2" t="s">
        <v>52</v>
      </c>
      <c r="I7727" s="2" t="s">
        <v>25</v>
      </c>
      <c r="J7727" s="2" t="str">
        <f t="array" ref="J7727">XLOOKUP('Transaction Data'!$G7727,Product_Code,Biscuit_Brand)</f>
        <v>Peanut Butter Bites</v>
      </c>
      <c r="K7727" s="2">
        <f t="array" ref="K7727">XLOOKUP('Transaction Data'!$G7727,Product_Code,Cost)</f>
        <v>5</v>
      </c>
      <c r="L7727" s="2">
        <f t="array" ref="L7727">XLOOKUP('Transaction Data'!$G7727,Product_Code,Unit_Price)</f>
        <v>7</v>
      </c>
      <c r="M7727" s="3">
        <f>'Transaction Data'!$F7727*'Transaction Data'!$K7727</f>
        <v>1170</v>
      </c>
      <c r="N7727" s="3">
        <f>'Transaction Data'!$F7727*'Transaction Data'!$L7727</f>
        <v>1638</v>
      </c>
      <c r="O7727" s="3">
        <f>'Transaction Data'!$N7727-'Transaction Data'!$M7727</f>
        <v>468</v>
      </c>
      <c r="P7727" s="2">
        <f>DATEDIF('Transaction Data'!$D7727,'Transaction Data'!$A7727,"y")</f>
        <v>60</v>
      </c>
      <c r="Q7727" s="2" t="str">
        <f>FLOOR('Transaction Data'!$P7727,15)&amp;"-"&amp;FLOOR('Transaction Data'!$P7727,15)+14</f>
        <v>60-74</v>
      </c>
      <c r="R7727" s="2" t="str">
        <f>IF('Transaction Data'!$L7727&lt;=10,"Less Expensive","Expensive")</f>
        <v>Less Expensive</v>
      </c>
      <c r="S7727" s="4">
        <f>WEEKDAY('Transaction Data'!$A7727)</f>
        <v>2</v>
      </c>
      <c r="T7727" s="2" t="str">
        <f>IF(WEEKDAY('Transaction Data'!$A7727,2)&lt;6,"Weekday","Weekend")</f>
        <v>Weekday</v>
      </c>
    </row>
    <row r="7728" ht="15.75" customHeight="1">
      <c r="A7728" s="1">
        <v>45366.0</v>
      </c>
      <c r="B7728" s="2" t="s">
        <v>7105</v>
      </c>
      <c r="C7728" s="2" t="s">
        <v>47</v>
      </c>
      <c r="D7728" s="1">
        <v>22952.0</v>
      </c>
      <c r="E7728" s="2" t="s">
        <v>22</v>
      </c>
      <c r="F7728" s="2">
        <v>413.0</v>
      </c>
      <c r="G7728" s="2" t="s">
        <v>38</v>
      </c>
      <c r="H7728" s="2" t="s">
        <v>49</v>
      </c>
      <c r="I7728" s="2" t="s">
        <v>25</v>
      </c>
      <c r="J7728" s="2" t="str">
        <f t="array" ref="J7728">XLOOKUP('Transaction Data'!$G7728,Product_Code,Biscuit_Brand)</f>
        <v>Ginger Snaps</v>
      </c>
      <c r="K7728" s="2">
        <f t="array" ref="K7728">XLOOKUP('Transaction Data'!$G7728,Product_Code,Cost)</f>
        <v>14</v>
      </c>
      <c r="L7728" s="2">
        <f t="array" ref="L7728">XLOOKUP('Transaction Data'!$G7728,Product_Code,Unit_Price)</f>
        <v>28</v>
      </c>
      <c r="M7728" s="3">
        <f>'Transaction Data'!$F7728*'Transaction Data'!$K7728</f>
        <v>5782</v>
      </c>
      <c r="N7728" s="3">
        <f>'Transaction Data'!$F7728*'Transaction Data'!$L7728</f>
        <v>11564</v>
      </c>
      <c r="O7728" s="3">
        <f>'Transaction Data'!$N7728-'Transaction Data'!$M7728</f>
        <v>5782</v>
      </c>
      <c r="P7728" s="2">
        <f>DATEDIF('Transaction Data'!$D7728,'Transaction Data'!$A7728,"y")</f>
        <v>61</v>
      </c>
      <c r="Q7728" s="2" t="str">
        <f>FLOOR('Transaction Data'!$P7728,15)&amp;"-"&amp;FLOOR('Transaction Data'!$P7728,15)+14</f>
        <v>60-74</v>
      </c>
      <c r="R7728" s="2" t="str">
        <f>IF('Transaction Data'!$L7728&lt;=10,"Less Expensive","Expensive")</f>
        <v>Expensive</v>
      </c>
      <c r="S7728" s="4">
        <f>WEEKDAY('Transaction Data'!$A7728)</f>
        <v>6</v>
      </c>
      <c r="T7728" s="2" t="str">
        <f>IF(WEEKDAY('Transaction Data'!$A7728,2)&lt;6,"Weekday","Weekend")</f>
        <v>Weekday</v>
      </c>
    </row>
    <row r="7729" ht="15.75" customHeight="1">
      <c r="A7729" s="1">
        <v>45329.0</v>
      </c>
      <c r="B7729" s="2" t="s">
        <v>7106</v>
      </c>
      <c r="C7729" s="2" t="s">
        <v>69</v>
      </c>
      <c r="D7729" s="1">
        <v>26630.0</v>
      </c>
      <c r="E7729" s="2" t="s">
        <v>63</v>
      </c>
      <c r="F7729" s="2">
        <v>160.0</v>
      </c>
      <c r="G7729" s="2" t="s">
        <v>61</v>
      </c>
      <c r="H7729" s="2" t="s">
        <v>52</v>
      </c>
      <c r="I7729" s="2" t="s">
        <v>25</v>
      </c>
      <c r="J7729" s="2" t="str">
        <f t="array" ref="J7729">XLOOKUP('Transaction Data'!$G7729,Product_Code,Biscuit_Brand)</f>
        <v>Choco Delight</v>
      </c>
      <c r="K7729" s="2">
        <f t="array" ref="K7729">XLOOKUP('Transaction Data'!$G7729,Product_Code,Cost)</f>
        <v>3</v>
      </c>
      <c r="L7729" s="2">
        <f t="array" ref="L7729">XLOOKUP('Transaction Data'!$G7729,Product_Code,Unit_Price)</f>
        <v>5</v>
      </c>
      <c r="M7729" s="3">
        <f>'Transaction Data'!$F7729*'Transaction Data'!$K7729</f>
        <v>480</v>
      </c>
      <c r="N7729" s="3">
        <f>'Transaction Data'!$F7729*'Transaction Data'!$L7729</f>
        <v>800</v>
      </c>
      <c r="O7729" s="3">
        <f>'Transaction Data'!$N7729-'Transaction Data'!$M7729</f>
        <v>320</v>
      </c>
      <c r="P7729" s="2">
        <f>DATEDIF('Transaction Data'!$D7729,'Transaction Data'!$A7729,"y")</f>
        <v>51</v>
      </c>
      <c r="Q7729" s="2" t="str">
        <f>FLOOR('Transaction Data'!$P7729,15)&amp;"-"&amp;FLOOR('Transaction Data'!$P7729,15)+14</f>
        <v>45-59</v>
      </c>
      <c r="R7729" s="2" t="str">
        <f>IF('Transaction Data'!$L7729&lt;=10,"Less Expensive","Expensive")</f>
        <v>Less Expensive</v>
      </c>
      <c r="S7729" s="4">
        <f>WEEKDAY('Transaction Data'!$A7729)</f>
        <v>4</v>
      </c>
      <c r="T7729" s="2" t="str">
        <f>IF(WEEKDAY('Transaction Data'!$A7729,2)&lt;6,"Weekday","Weekend")</f>
        <v>Weekday</v>
      </c>
    </row>
    <row r="7730" ht="15.75" customHeight="1">
      <c r="A7730" s="1">
        <v>45425.0</v>
      </c>
      <c r="B7730" s="2" t="s">
        <v>6647</v>
      </c>
      <c r="C7730" s="2" t="s">
        <v>51</v>
      </c>
      <c r="D7730" s="1">
        <v>38042.0</v>
      </c>
      <c r="E7730" s="2" t="s">
        <v>22</v>
      </c>
      <c r="F7730" s="2">
        <v>419.0</v>
      </c>
      <c r="G7730" s="2" t="s">
        <v>44</v>
      </c>
      <c r="H7730" s="2" t="s">
        <v>34</v>
      </c>
      <c r="I7730" s="2" t="s">
        <v>25</v>
      </c>
      <c r="J7730" s="2" t="str">
        <f t="array" ref="J7730">XLOOKUP('Transaction Data'!$G7730,Product_Code,Biscuit_Brand)</f>
        <v>Butter Crunch</v>
      </c>
      <c r="K7730" s="2">
        <f t="array" ref="K7730">XLOOKUP('Transaction Data'!$G7730,Product_Code,Cost)</f>
        <v>10</v>
      </c>
      <c r="L7730" s="2">
        <f t="array" ref="L7730">XLOOKUP('Transaction Data'!$G7730,Product_Code,Unit_Price)</f>
        <v>11</v>
      </c>
      <c r="M7730" s="3">
        <f>'Transaction Data'!$F7730*'Transaction Data'!$K7730</f>
        <v>4190</v>
      </c>
      <c r="N7730" s="3">
        <f>'Transaction Data'!$F7730*'Transaction Data'!$L7730</f>
        <v>4609</v>
      </c>
      <c r="O7730" s="3">
        <f>'Transaction Data'!$N7730-'Transaction Data'!$M7730</f>
        <v>419</v>
      </c>
      <c r="P7730" s="2">
        <f>DATEDIF('Transaction Data'!$D7730,'Transaction Data'!$A7730,"y")</f>
        <v>20</v>
      </c>
      <c r="Q7730" s="2" t="str">
        <f>FLOOR('Transaction Data'!$P7730,15)&amp;"-"&amp;FLOOR('Transaction Data'!$P7730,15)+14</f>
        <v>15-29</v>
      </c>
      <c r="R7730" s="2" t="str">
        <f>IF('Transaction Data'!$L7730&lt;=10,"Less Expensive","Expensive")</f>
        <v>Expensive</v>
      </c>
      <c r="S7730" s="4">
        <f>WEEKDAY('Transaction Data'!$A7730)</f>
        <v>2</v>
      </c>
      <c r="T7730" s="2" t="str">
        <f>IF(WEEKDAY('Transaction Data'!$A7730,2)&lt;6,"Weekday","Weekend")</f>
        <v>Weekday</v>
      </c>
    </row>
    <row r="7731" ht="15.75" customHeight="1">
      <c r="A7731" s="1">
        <v>45348.0</v>
      </c>
      <c r="B7731" s="2" t="s">
        <v>7107</v>
      </c>
      <c r="C7731" s="2" t="s">
        <v>69</v>
      </c>
      <c r="D7731" s="1">
        <v>19132.0</v>
      </c>
      <c r="E7731" s="2" t="s">
        <v>27</v>
      </c>
      <c r="F7731" s="2">
        <v>425.0</v>
      </c>
      <c r="G7731" s="2" t="s">
        <v>60</v>
      </c>
      <c r="H7731" s="2" t="s">
        <v>34</v>
      </c>
      <c r="I7731" s="2" t="s">
        <v>30</v>
      </c>
      <c r="J7731" s="2" t="str">
        <f t="array" ref="J7731">XLOOKUP('Transaction Data'!$G7731,Product_Code,Biscuit_Brand)</f>
        <v>Peanut Butter Bites</v>
      </c>
      <c r="K7731" s="2">
        <f t="array" ref="K7731">XLOOKUP('Transaction Data'!$G7731,Product_Code,Cost)</f>
        <v>5</v>
      </c>
      <c r="L7731" s="2">
        <f t="array" ref="L7731">XLOOKUP('Transaction Data'!$G7731,Product_Code,Unit_Price)</f>
        <v>7</v>
      </c>
      <c r="M7731" s="3">
        <f>'Transaction Data'!$F7731*'Transaction Data'!$K7731</f>
        <v>2125</v>
      </c>
      <c r="N7731" s="3">
        <f>'Transaction Data'!$F7731*'Transaction Data'!$L7731</f>
        <v>2975</v>
      </c>
      <c r="O7731" s="3">
        <f>'Transaction Data'!$N7731-'Transaction Data'!$M7731</f>
        <v>850</v>
      </c>
      <c r="P7731" s="2">
        <f>DATEDIF('Transaction Data'!$D7731,'Transaction Data'!$A7731,"y")</f>
        <v>71</v>
      </c>
      <c r="Q7731" s="2" t="str">
        <f>FLOOR('Transaction Data'!$P7731,15)&amp;"-"&amp;FLOOR('Transaction Data'!$P7731,15)+14</f>
        <v>60-74</v>
      </c>
      <c r="R7731" s="2" t="str">
        <f>IF('Transaction Data'!$L7731&lt;=10,"Less Expensive","Expensive")</f>
        <v>Less Expensive</v>
      </c>
      <c r="S7731" s="4">
        <f>WEEKDAY('Transaction Data'!$A7731)</f>
        <v>2</v>
      </c>
      <c r="T7731" s="2" t="str">
        <f>IF(WEEKDAY('Transaction Data'!$A7731,2)&lt;6,"Weekday","Weekend")</f>
        <v>Weekday</v>
      </c>
    </row>
    <row r="7732" ht="15.75" customHeight="1">
      <c r="A7732" s="1">
        <v>45322.0</v>
      </c>
      <c r="B7732" s="2" t="s">
        <v>7108</v>
      </c>
      <c r="C7732" s="2" t="s">
        <v>51</v>
      </c>
      <c r="D7732" s="1">
        <v>31611.0</v>
      </c>
      <c r="E7732" s="2" t="s">
        <v>37</v>
      </c>
      <c r="F7732" s="2">
        <v>196.0</v>
      </c>
      <c r="G7732" s="2" t="s">
        <v>60</v>
      </c>
      <c r="H7732" s="2" t="s">
        <v>39</v>
      </c>
      <c r="I7732" s="2" t="s">
        <v>25</v>
      </c>
      <c r="J7732" s="2" t="str">
        <f t="array" ref="J7732">XLOOKUP('Transaction Data'!$G7732,Product_Code,Biscuit_Brand)</f>
        <v>Peanut Butter Bites</v>
      </c>
      <c r="K7732" s="2">
        <f t="array" ref="K7732">XLOOKUP('Transaction Data'!$G7732,Product_Code,Cost)</f>
        <v>5</v>
      </c>
      <c r="L7732" s="2">
        <f t="array" ref="L7732">XLOOKUP('Transaction Data'!$G7732,Product_Code,Unit_Price)</f>
        <v>7</v>
      </c>
      <c r="M7732" s="3">
        <f>'Transaction Data'!$F7732*'Transaction Data'!$K7732</f>
        <v>980</v>
      </c>
      <c r="N7732" s="3">
        <f>'Transaction Data'!$F7732*'Transaction Data'!$L7732</f>
        <v>1372</v>
      </c>
      <c r="O7732" s="3">
        <f>'Transaction Data'!$N7732-'Transaction Data'!$M7732</f>
        <v>392</v>
      </c>
      <c r="P7732" s="2">
        <f>DATEDIF('Transaction Data'!$D7732,'Transaction Data'!$A7732,"y")</f>
        <v>37</v>
      </c>
      <c r="Q7732" s="2" t="str">
        <f>FLOOR('Transaction Data'!$P7732,15)&amp;"-"&amp;FLOOR('Transaction Data'!$P7732,15)+14</f>
        <v>30-44</v>
      </c>
      <c r="R7732" s="2" t="str">
        <f>IF('Transaction Data'!$L7732&lt;=10,"Less Expensive","Expensive")</f>
        <v>Less Expensive</v>
      </c>
      <c r="S7732" s="4">
        <f>WEEKDAY('Transaction Data'!$A7732)</f>
        <v>4</v>
      </c>
      <c r="T7732" s="2" t="str">
        <f>IF(WEEKDAY('Transaction Data'!$A7732,2)&lt;6,"Weekday","Weekend")</f>
        <v>Weekday</v>
      </c>
    </row>
    <row r="7733" ht="15.75" customHeight="1">
      <c r="A7733" s="1">
        <v>45341.0</v>
      </c>
      <c r="B7733" s="2" t="s">
        <v>7109</v>
      </c>
      <c r="C7733" s="2" t="s">
        <v>51</v>
      </c>
      <c r="D7733" s="1">
        <v>38265.0</v>
      </c>
      <c r="E7733" s="2" t="s">
        <v>22</v>
      </c>
      <c r="F7733" s="2">
        <v>16.0</v>
      </c>
      <c r="G7733" s="2" t="s">
        <v>60</v>
      </c>
      <c r="H7733" s="2" t="s">
        <v>42</v>
      </c>
      <c r="I7733" s="2" t="s">
        <v>25</v>
      </c>
      <c r="J7733" s="2" t="str">
        <f t="array" ref="J7733">XLOOKUP('Transaction Data'!$G7733,Product_Code,Biscuit_Brand)</f>
        <v>Peanut Butter Bites</v>
      </c>
      <c r="K7733" s="2">
        <f t="array" ref="K7733">XLOOKUP('Transaction Data'!$G7733,Product_Code,Cost)</f>
        <v>5</v>
      </c>
      <c r="L7733" s="2">
        <f t="array" ref="L7733">XLOOKUP('Transaction Data'!$G7733,Product_Code,Unit_Price)</f>
        <v>7</v>
      </c>
      <c r="M7733" s="3">
        <f>'Transaction Data'!$F7733*'Transaction Data'!$K7733</f>
        <v>80</v>
      </c>
      <c r="N7733" s="3">
        <f>'Transaction Data'!$F7733*'Transaction Data'!$L7733</f>
        <v>112</v>
      </c>
      <c r="O7733" s="3">
        <f>'Transaction Data'!$N7733-'Transaction Data'!$M7733</f>
        <v>32</v>
      </c>
      <c r="P7733" s="2">
        <f>DATEDIF('Transaction Data'!$D7733,'Transaction Data'!$A7733,"y")</f>
        <v>19</v>
      </c>
      <c r="Q7733" s="2" t="str">
        <f>FLOOR('Transaction Data'!$P7733,15)&amp;"-"&amp;FLOOR('Transaction Data'!$P7733,15)+14</f>
        <v>15-29</v>
      </c>
      <c r="R7733" s="2" t="str">
        <f>IF('Transaction Data'!$L7733&lt;=10,"Less Expensive","Expensive")</f>
        <v>Less Expensive</v>
      </c>
      <c r="S7733" s="4">
        <f>WEEKDAY('Transaction Data'!$A7733)</f>
        <v>2</v>
      </c>
      <c r="T7733" s="2" t="str">
        <f>IF(WEEKDAY('Transaction Data'!$A7733,2)&lt;6,"Weekday","Weekend")</f>
        <v>Weekday</v>
      </c>
    </row>
    <row r="7734" ht="15.75" customHeight="1">
      <c r="A7734" s="1">
        <v>45468.0</v>
      </c>
      <c r="B7734" s="2" t="s">
        <v>7110</v>
      </c>
      <c r="C7734" s="2" t="s">
        <v>65</v>
      </c>
      <c r="D7734" s="1">
        <v>28703.0</v>
      </c>
      <c r="E7734" s="2" t="s">
        <v>22</v>
      </c>
      <c r="F7734" s="2">
        <v>137.0</v>
      </c>
      <c r="G7734" s="2" t="s">
        <v>28</v>
      </c>
      <c r="H7734" s="2" t="s">
        <v>45</v>
      </c>
      <c r="I7734" s="2" t="s">
        <v>25</v>
      </c>
      <c r="J7734" s="2" t="str">
        <f t="array" ref="J7734">XLOOKUP('Transaction Data'!$G7734,Product_Code,Biscuit_Brand)</f>
        <v>Shortbread</v>
      </c>
      <c r="K7734" s="2">
        <f t="array" ref="K7734">XLOOKUP('Transaction Data'!$G7734,Product_Code,Cost)</f>
        <v>10</v>
      </c>
      <c r="L7734" s="2">
        <f t="array" ref="L7734">XLOOKUP('Transaction Data'!$G7734,Product_Code,Unit_Price)</f>
        <v>45</v>
      </c>
      <c r="M7734" s="3">
        <f>'Transaction Data'!$F7734*'Transaction Data'!$K7734</f>
        <v>1370</v>
      </c>
      <c r="N7734" s="3">
        <f>'Transaction Data'!$F7734*'Transaction Data'!$L7734</f>
        <v>6165</v>
      </c>
      <c r="O7734" s="3">
        <f>'Transaction Data'!$N7734-'Transaction Data'!$M7734</f>
        <v>4795</v>
      </c>
      <c r="P7734" s="2">
        <f>DATEDIF('Transaction Data'!$D7734,'Transaction Data'!$A7734,"y")</f>
        <v>45</v>
      </c>
      <c r="Q7734" s="2" t="str">
        <f>FLOOR('Transaction Data'!$P7734,15)&amp;"-"&amp;FLOOR('Transaction Data'!$P7734,15)+14</f>
        <v>45-59</v>
      </c>
      <c r="R7734" s="2" t="str">
        <f>IF('Transaction Data'!$L7734&lt;=10,"Less Expensive","Expensive")</f>
        <v>Expensive</v>
      </c>
      <c r="S7734" s="4">
        <f>WEEKDAY('Transaction Data'!$A7734)</f>
        <v>3</v>
      </c>
      <c r="T7734" s="2" t="str">
        <f>IF(WEEKDAY('Transaction Data'!$A7734,2)&lt;6,"Weekday","Weekend")</f>
        <v>Weekday</v>
      </c>
    </row>
    <row r="7735" ht="15.75" customHeight="1">
      <c r="A7735" s="1">
        <v>45434.0</v>
      </c>
      <c r="B7735" s="2" t="s">
        <v>7111</v>
      </c>
      <c r="C7735" s="2" t="s">
        <v>32</v>
      </c>
      <c r="D7735" s="1">
        <v>31878.0</v>
      </c>
      <c r="E7735" s="2" t="s">
        <v>37</v>
      </c>
      <c r="F7735" s="2">
        <v>68.0</v>
      </c>
      <c r="G7735" s="2" t="s">
        <v>33</v>
      </c>
      <c r="H7735" s="2" t="s">
        <v>24</v>
      </c>
      <c r="I7735" s="2" t="s">
        <v>25</v>
      </c>
      <c r="J7735" s="2" t="str">
        <f t="array" ref="J7735">XLOOKUP('Transaction Data'!$G7735,Product_Code,Biscuit_Brand)</f>
        <v>Caramel Biscuits</v>
      </c>
      <c r="K7735" s="2">
        <f t="array" ref="K7735">XLOOKUP('Transaction Data'!$G7735,Product_Code,Cost)</f>
        <v>18</v>
      </c>
      <c r="L7735" s="2">
        <f t="array" ref="L7735">XLOOKUP('Transaction Data'!$G7735,Product_Code,Unit_Price)</f>
        <v>22</v>
      </c>
      <c r="M7735" s="3">
        <f>'Transaction Data'!$F7735*'Transaction Data'!$K7735</f>
        <v>1224</v>
      </c>
      <c r="N7735" s="3">
        <f>'Transaction Data'!$F7735*'Transaction Data'!$L7735</f>
        <v>1496</v>
      </c>
      <c r="O7735" s="3">
        <f>'Transaction Data'!$N7735-'Transaction Data'!$M7735</f>
        <v>272</v>
      </c>
      <c r="P7735" s="2">
        <f>DATEDIF('Transaction Data'!$D7735,'Transaction Data'!$A7735,"y")</f>
        <v>37</v>
      </c>
      <c r="Q7735" s="2" t="str">
        <f>FLOOR('Transaction Data'!$P7735,15)&amp;"-"&amp;FLOOR('Transaction Data'!$P7735,15)+14</f>
        <v>30-44</v>
      </c>
      <c r="R7735" s="2" t="str">
        <f>IF('Transaction Data'!$L7735&lt;=10,"Less Expensive","Expensive")</f>
        <v>Expensive</v>
      </c>
      <c r="S7735" s="4">
        <f>WEEKDAY('Transaction Data'!$A7735)</f>
        <v>4</v>
      </c>
      <c r="T7735" s="2" t="str">
        <f>IF(WEEKDAY('Transaction Data'!$A7735,2)&lt;6,"Weekday","Weekend")</f>
        <v>Weekday</v>
      </c>
    </row>
    <row r="7736" ht="15.75" customHeight="1">
      <c r="A7736" s="1">
        <v>45474.0</v>
      </c>
      <c r="B7736" s="2" t="s">
        <v>7112</v>
      </c>
      <c r="C7736" s="2" t="s">
        <v>47</v>
      </c>
      <c r="D7736" s="1">
        <v>27805.0</v>
      </c>
      <c r="E7736" s="2" t="s">
        <v>37</v>
      </c>
      <c r="F7736" s="2">
        <v>147.0</v>
      </c>
      <c r="G7736" s="2" t="s">
        <v>57</v>
      </c>
      <c r="H7736" s="2" t="s">
        <v>29</v>
      </c>
      <c r="I7736" s="2" t="s">
        <v>25</v>
      </c>
      <c r="J7736" s="2" t="str">
        <f t="array" ref="J7736">XLOOKUP('Transaction Data'!$G7736,Product_Code,Biscuit_Brand)</f>
        <v>Oatmeal Cookies</v>
      </c>
      <c r="K7736" s="2">
        <f t="array" ref="K7736">XLOOKUP('Transaction Data'!$G7736,Product_Code,Cost)</f>
        <v>19</v>
      </c>
      <c r="L7736" s="2">
        <f t="array" ref="L7736">XLOOKUP('Transaction Data'!$G7736,Product_Code,Unit_Price)</f>
        <v>23</v>
      </c>
      <c r="M7736" s="3">
        <f>'Transaction Data'!$F7736*'Transaction Data'!$K7736</f>
        <v>2793</v>
      </c>
      <c r="N7736" s="3">
        <f>'Transaction Data'!$F7736*'Transaction Data'!$L7736</f>
        <v>3381</v>
      </c>
      <c r="O7736" s="3">
        <f>'Transaction Data'!$N7736-'Transaction Data'!$M7736</f>
        <v>588</v>
      </c>
      <c r="P7736" s="2">
        <f>DATEDIF('Transaction Data'!$D7736,'Transaction Data'!$A7736,"y")</f>
        <v>48</v>
      </c>
      <c r="Q7736" s="2" t="str">
        <f>FLOOR('Transaction Data'!$P7736,15)&amp;"-"&amp;FLOOR('Transaction Data'!$P7736,15)+14</f>
        <v>45-59</v>
      </c>
      <c r="R7736" s="2" t="str">
        <f>IF('Transaction Data'!$L7736&lt;=10,"Less Expensive","Expensive")</f>
        <v>Expensive</v>
      </c>
      <c r="S7736" s="4">
        <f>WEEKDAY('Transaction Data'!$A7736)</f>
        <v>2</v>
      </c>
      <c r="T7736" s="2" t="str">
        <f>IF(WEEKDAY('Transaction Data'!$A7736,2)&lt;6,"Weekday","Weekend")</f>
        <v>Weekday</v>
      </c>
    </row>
    <row r="7737" ht="15.75" customHeight="1">
      <c r="A7737" s="1">
        <v>45374.0</v>
      </c>
      <c r="B7737" s="2" t="s">
        <v>7113</v>
      </c>
      <c r="C7737" s="2" t="s">
        <v>21</v>
      </c>
      <c r="D7737" s="1">
        <v>32701.0</v>
      </c>
      <c r="E7737" s="2" t="s">
        <v>27</v>
      </c>
      <c r="F7737" s="2">
        <v>357.0</v>
      </c>
      <c r="G7737" s="2" t="s">
        <v>38</v>
      </c>
      <c r="H7737" s="2" t="s">
        <v>34</v>
      </c>
      <c r="I7737" s="2" t="s">
        <v>25</v>
      </c>
      <c r="J7737" s="2" t="str">
        <f t="array" ref="J7737">XLOOKUP('Transaction Data'!$G7737,Product_Code,Biscuit_Brand)</f>
        <v>Ginger Snaps</v>
      </c>
      <c r="K7737" s="2">
        <f t="array" ref="K7737">XLOOKUP('Transaction Data'!$G7737,Product_Code,Cost)</f>
        <v>14</v>
      </c>
      <c r="L7737" s="2">
        <f t="array" ref="L7737">XLOOKUP('Transaction Data'!$G7737,Product_Code,Unit_Price)</f>
        <v>28</v>
      </c>
      <c r="M7737" s="3">
        <f>'Transaction Data'!$F7737*'Transaction Data'!$K7737</f>
        <v>4998</v>
      </c>
      <c r="N7737" s="3">
        <f>'Transaction Data'!$F7737*'Transaction Data'!$L7737</f>
        <v>9996</v>
      </c>
      <c r="O7737" s="3">
        <f>'Transaction Data'!$N7737-'Transaction Data'!$M7737</f>
        <v>4998</v>
      </c>
      <c r="P7737" s="2">
        <f>DATEDIF('Transaction Data'!$D7737,'Transaction Data'!$A7737,"y")</f>
        <v>34</v>
      </c>
      <c r="Q7737" s="2" t="str">
        <f>FLOOR('Transaction Data'!$P7737,15)&amp;"-"&amp;FLOOR('Transaction Data'!$P7737,15)+14</f>
        <v>30-44</v>
      </c>
      <c r="R7737" s="2" t="str">
        <f>IF('Transaction Data'!$L7737&lt;=10,"Less Expensive","Expensive")</f>
        <v>Expensive</v>
      </c>
      <c r="S7737" s="4">
        <f>WEEKDAY('Transaction Data'!$A7737)</f>
        <v>7</v>
      </c>
      <c r="T7737" s="2" t="str">
        <f>IF(WEEKDAY('Transaction Data'!$A7737,2)&lt;6,"Weekday","Weekend")</f>
        <v>Weekend</v>
      </c>
    </row>
    <row r="7738" ht="15.75" customHeight="1">
      <c r="A7738" s="1">
        <v>45407.0</v>
      </c>
      <c r="B7738" s="2" t="s">
        <v>5647</v>
      </c>
      <c r="C7738" s="2" t="s">
        <v>54</v>
      </c>
      <c r="D7738" s="1">
        <v>24410.0</v>
      </c>
      <c r="E7738" s="2" t="s">
        <v>22</v>
      </c>
      <c r="F7738" s="2">
        <v>371.0</v>
      </c>
      <c r="G7738" s="2" t="s">
        <v>57</v>
      </c>
      <c r="H7738" s="2" t="s">
        <v>24</v>
      </c>
      <c r="I7738" s="2" t="s">
        <v>25</v>
      </c>
      <c r="J7738" s="2" t="str">
        <f t="array" ref="J7738">XLOOKUP('Transaction Data'!$G7738,Product_Code,Biscuit_Brand)</f>
        <v>Oatmeal Cookies</v>
      </c>
      <c r="K7738" s="2">
        <f t="array" ref="K7738">XLOOKUP('Transaction Data'!$G7738,Product_Code,Cost)</f>
        <v>19</v>
      </c>
      <c r="L7738" s="2">
        <f t="array" ref="L7738">XLOOKUP('Transaction Data'!$G7738,Product_Code,Unit_Price)</f>
        <v>23</v>
      </c>
      <c r="M7738" s="3">
        <f>'Transaction Data'!$F7738*'Transaction Data'!$K7738</f>
        <v>7049</v>
      </c>
      <c r="N7738" s="3">
        <f>'Transaction Data'!$F7738*'Transaction Data'!$L7738</f>
        <v>8533</v>
      </c>
      <c r="O7738" s="3">
        <f>'Transaction Data'!$N7738-'Transaction Data'!$M7738</f>
        <v>1484</v>
      </c>
      <c r="P7738" s="2">
        <f>DATEDIF('Transaction Data'!$D7738,'Transaction Data'!$A7738,"y")</f>
        <v>57</v>
      </c>
      <c r="Q7738" s="2" t="str">
        <f>FLOOR('Transaction Data'!$P7738,15)&amp;"-"&amp;FLOOR('Transaction Data'!$P7738,15)+14</f>
        <v>45-59</v>
      </c>
      <c r="R7738" s="2" t="str">
        <f>IF('Transaction Data'!$L7738&lt;=10,"Less Expensive","Expensive")</f>
        <v>Expensive</v>
      </c>
      <c r="S7738" s="4">
        <f>WEEKDAY('Transaction Data'!$A7738)</f>
        <v>5</v>
      </c>
      <c r="T7738" s="2" t="str">
        <f>IF(WEEKDAY('Transaction Data'!$A7738,2)&lt;6,"Weekday","Weekend")</f>
        <v>Weekday</v>
      </c>
    </row>
    <row r="7739" ht="15.75" customHeight="1">
      <c r="A7739" s="1">
        <v>45302.0</v>
      </c>
      <c r="B7739" s="2" t="s">
        <v>7114</v>
      </c>
      <c r="C7739" s="2" t="s">
        <v>47</v>
      </c>
      <c r="D7739" s="1">
        <v>25577.0</v>
      </c>
      <c r="E7739" s="2" t="s">
        <v>37</v>
      </c>
      <c r="F7739" s="2">
        <v>136.0</v>
      </c>
      <c r="G7739" s="2" t="s">
        <v>28</v>
      </c>
      <c r="H7739" s="2" t="s">
        <v>29</v>
      </c>
      <c r="I7739" s="2" t="s">
        <v>25</v>
      </c>
      <c r="J7739" s="2" t="str">
        <f t="array" ref="J7739">XLOOKUP('Transaction Data'!$G7739,Product_Code,Biscuit_Brand)</f>
        <v>Shortbread</v>
      </c>
      <c r="K7739" s="2">
        <f t="array" ref="K7739">XLOOKUP('Transaction Data'!$G7739,Product_Code,Cost)</f>
        <v>10</v>
      </c>
      <c r="L7739" s="2">
        <f t="array" ref="L7739">XLOOKUP('Transaction Data'!$G7739,Product_Code,Unit_Price)</f>
        <v>45</v>
      </c>
      <c r="M7739" s="3">
        <f>'Transaction Data'!$F7739*'Transaction Data'!$K7739</f>
        <v>1360</v>
      </c>
      <c r="N7739" s="3">
        <f>'Transaction Data'!$F7739*'Transaction Data'!$L7739</f>
        <v>6120</v>
      </c>
      <c r="O7739" s="3">
        <f>'Transaction Data'!$N7739-'Transaction Data'!$M7739</f>
        <v>4760</v>
      </c>
      <c r="P7739" s="2">
        <f>DATEDIF('Transaction Data'!$D7739,'Transaction Data'!$A7739,"y")</f>
        <v>54</v>
      </c>
      <c r="Q7739" s="2" t="str">
        <f>FLOOR('Transaction Data'!$P7739,15)&amp;"-"&amp;FLOOR('Transaction Data'!$P7739,15)+14</f>
        <v>45-59</v>
      </c>
      <c r="R7739" s="2" t="str">
        <f>IF('Transaction Data'!$L7739&lt;=10,"Less Expensive","Expensive")</f>
        <v>Expensive</v>
      </c>
      <c r="S7739" s="4">
        <f>WEEKDAY('Transaction Data'!$A7739)</f>
        <v>5</v>
      </c>
      <c r="T7739" s="2" t="str">
        <f>IF(WEEKDAY('Transaction Data'!$A7739,2)&lt;6,"Weekday","Weekend")</f>
        <v>Weekday</v>
      </c>
    </row>
    <row r="7740" ht="15.75" customHeight="1">
      <c r="A7740" s="1">
        <v>45370.0</v>
      </c>
      <c r="B7740" s="2" t="s">
        <v>7115</v>
      </c>
      <c r="C7740" s="2" t="s">
        <v>21</v>
      </c>
      <c r="D7740" s="1">
        <v>28145.0</v>
      </c>
      <c r="E7740" s="2" t="s">
        <v>63</v>
      </c>
      <c r="F7740" s="2">
        <v>150.0</v>
      </c>
      <c r="G7740" s="2" t="s">
        <v>60</v>
      </c>
      <c r="H7740" s="2" t="s">
        <v>34</v>
      </c>
      <c r="I7740" s="2" t="s">
        <v>25</v>
      </c>
      <c r="J7740" s="2" t="str">
        <f t="array" ref="J7740">XLOOKUP('Transaction Data'!$G7740,Product_Code,Biscuit_Brand)</f>
        <v>Peanut Butter Bites</v>
      </c>
      <c r="K7740" s="2">
        <f t="array" ref="K7740">XLOOKUP('Transaction Data'!$G7740,Product_Code,Cost)</f>
        <v>5</v>
      </c>
      <c r="L7740" s="2">
        <f t="array" ref="L7740">XLOOKUP('Transaction Data'!$G7740,Product_Code,Unit_Price)</f>
        <v>7</v>
      </c>
      <c r="M7740" s="3">
        <f>'Transaction Data'!$F7740*'Transaction Data'!$K7740</f>
        <v>750</v>
      </c>
      <c r="N7740" s="3">
        <f>'Transaction Data'!$F7740*'Transaction Data'!$L7740</f>
        <v>1050</v>
      </c>
      <c r="O7740" s="3">
        <f>'Transaction Data'!$N7740-'Transaction Data'!$M7740</f>
        <v>300</v>
      </c>
      <c r="P7740" s="2">
        <f>DATEDIF('Transaction Data'!$D7740,'Transaction Data'!$A7740,"y")</f>
        <v>47</v>
      </c>
      <c r="Q7740" s="2" t="str">
        <f>FLOOR('Transaction Data'!$P7740,15)&amp;"-"&amp;FLOOR('Transaction Data'!$P7740,15)+14</f>
        <v>45-59</v>
      </c>
      <c r="R7740" s="2" t="str">
        <f>IF('Transaction Data'!$L7740&lt;=10,"Less Expensive","Expensive")</f>
        <v>Less Expensive</v>
      </c>
      <c r="S7740" s="4">
        <f>WEEKDAY('Transaction Data'!$A7740)</f>
        <v>3</v>
      </c>
      <c r="T7740" s="2" t="str">
        <f>IF(WEEKDAY('Transaction Data'!$A7740,2)&lt;6,"Weekday","Weekend")</f>
        <v>Weekday</v>
      </c>
    </row>
    <row r="7741" ht="15.75" customHeight="1">
      <c r="A7741" s="1">
        <v>45445.0</v>
      </c>
      <c r="B7741" s="2" t="s">
        <v>7116</v>
      </c>
      <c r="C7741" s="2" t="s">
        <v>32</v>
      </c>
      <c r="D7741" s="1">
        <v>28310.0</v>
      </c>
      <c r="E7741" s="2" t="s">
        <v>37</v>
      </c>
      <c r="F7741" s="2">
        <v>41.0</v>
      </c>
      <c r="G7741" s="2" t="s">
        <v>28</v>
      </c>
      <c r="H7741" s="2" t="s">
        <v>24</v>
      </c>
      <c r="I7741" s="2" t="s">
        <v>25</v>
      </c>
      <c r="J7741" s="2" t="str">
        <f t="array" ref="J7741">XLOOKUP('Transaction Data'!$G7741,Product_Code,Biscuit_Brand)</f>
        <v>Shortbread</v>
      </c>
      <c r="K7741" s="2">
        <f t="array" ref="K7741">XLOOKUP('Transaction Data'!$G7741,Product_Code,Cost)</f>
        <v>10</v>
      </c>
      <c r="L7741" s="2">
        <f t="array" ref="L7741">XLOOKUP('Transaction Data'!$G7741,Product_Code,Unit_Price)</f>
        <v>45</v>
      </c>
      <c r="M7741" s="3">
        <f>'Transaction Data'!$F7741*'Transaction Data'!$K7741</f>
        <v>410</v>
      </c>
      <c r="N7741" s="3">
        <f>'Transaction Data'!$F7741*'Transaction Data'!$L7741</f>
        <v>1845</v>
      </c>
      <c r="O7741" s="3">
        <f>'Transaction Data'!$N7741-'Transaction Data'!$M7741</f>
        <v>1435</v>
      </c>
      <c r="P7741" s="2">
        <f>DATEDIF('Transaction Data'!$D7741,'Transaction Data'!$A7741,"y")</f>
        <v>46</v>
      </c>
      <c r="Q7741" s="2" t="str">
        <f>FLOOR('Transaction Data'!$P7741,15)&amp;"-"&amp;FLOOR('Transaction Data'!$P7741,15)+14</f>
        <v>45-59</v>
      </c>
      <c r="R7741" s="2" t="str">
        <f>IF('Transaction Data'!$L7741&lt;=10,"Less Expensive","Expensive")</f>
        <v>Expensive</v>
      </c>
      <c r="S7741" s="4">
        <f>WEEKDAY('Transaction Data'!$A7741)</f>
        <v>1</v>
      </c>
      <c r="T7741" s="2" t="str">
        <f>IF(WEEKDAY('Transaction Data'!$A7741,2)&lt;6,"Weekday","Weekend")</f>
        <v>Weekend</v>
      </c>
    </row>
    <row r="7742" ht="15.75" customHeight="1">
      <c r="A7742" s="1">
        <v>45299.0</v>
      </c>
      <c r="B7742" s="2" t="s">
        <v>7117</v>
      </c>
      <c r="C7742" s="2" t="s">
        <v>72</v>
      </c>
      <c r="D7742" s="1">
        <v>22534.0</v>
      </c>
      <c r="E7742" s="2" t="s">
        <v>27</v>
      </c>
      <c r="F7742" s="2">
        <v>228.0</v>
      </c>
      <c r="G7742" s="2" t="s">
        <v>61</v>
      </c>
      <c r="H7742" s="2" t="s">
        <v>29</v>
      </c>
      <c r="I7742" s="2" t="s">
        <v>25</v>
      </c>
      <c r="J7742" s="2" t="str">
        <f t="array" ref="J7742">XLOOKUP('Transaction Data'!$G7742,Product_Code,Biscuit_Brand)</f>
        <v>Choco Delight</v>
      </c>
      <c r="K7742" s="2">
        <f t="array" ref="K7742">XLOOKUP('Transaction Data'!$G7742,Product_Code,Cost)</f>
        <v>3</v>
      </c>
      <c r="L7742" s="2">
        <f t="array" ref="L7742">XLOOKUP('Transaction Data'!$G7742,Product_Code,Unit_Price)</f>
        <v>5</v>
      </c>
      <c r="M7742" s="3">
        <f>'Transaction Data'!$F7742*'Transaction Data'!$K7742</f>
        <v>684</v>
      </c>
      <c r="N7742" s="3">
        <f>'Transaction Data'!$F7742*'Transaction Data'!$L7742</f>
        <v>1140</v>
      </c>
      <c r="O7742" s="3">
        <f>'Transaction Data'!$N7742-'Transaction Data'!$M7742</f>
        <v>456</v>
      </c>
      <c r="P7742" s="2">
        <f>DATEDIF('Transaction Data'!$D7742,'Transaction Data'!$A7742,"y")</f>
        <v>62</v>
      </c>
      <c r="Q7742" s="2" t="str">
        <f>FLOOR('Transaction Data'!$P7742,15)&amp;"-"&amp;FLOOR('Transaction Data'!$P7742,15)+14</f>
        <v>60-74</v>
      </c>
      <c r="R7742" s="2" t="str">
        <f>IF('Transaction Data'!$L7742&lt;=10,"Less Expensive","Expensive")</f>
        <v>Less Expensive</v>
      </c>
      <c r="S7742" s="4">
        <f>WEEKDAY('Transaction Data'!$A7742)</f>
        <v>2</v>
      </c>
      <c r="T7742" s="2" t="str">
        <f>IF(WEEKDAY('Transaction Data'!$A7742,2)&lt;6,"Weekday","Weekend")</f>
        <v>Weekday</v>
      </c>
    </row>
    <row r="7743" ht="15.75" customHeight="1">
      <c r="A7743" s="1">
        <v>45344.0</v>
      </c>
      <c r="B7743" s="2" t="s">
        <v>7118</v>
      </c>
      <c r="C7743" s="2" t="s">
        <v>65</v>
      </c>
      <c r="D7743" s="1">
        <v>38536.0</v>
      </c>
      <c r="E7743" s="2" t="s">
        <v>37</v>
      </c>
      <c r="F7743" s="2">
        <v>222.0</v>
      </c>
      <c r="G7743" s="2" t="s">
        <v>55</v>
      </c>
      <c r="H7743" s="2" t="s">
        <v>34</v>
      </c>
      <c r="I7743" s="2" t="s">
        <v>25</v>
      </c>
      <c r="J7743" s="2" t="str">
        <f t="array" ref="J7743">XLOOKUP('Transaction Data'!$G7743,Product_Code,Biscuit_Brand)</f>
        <v>Vanilla Wafers</v>
      </c>
      <c r="K7743" s="2">
        <f t="array" ref="K7743">XLOOKUP('Transaction Data'!$G7743,Product_Code,Cost)</f>
        <v>18</v>
      </c>
      <c r="L7743" s="2">
        <f t="array" ref="L7743">XLOOKUP('Transaction Data'!$G7743,Product_Code,Unit_Price)</f>
        <v>36</v>
      </c>
      <c r="M7743" s="3">
        <f>'Transaction Data'!$F7743*'Transaction Data'!$K7743</f>
        <v>3996</v>
      </c>
      <c r="N7743" s="3">
        <f>'Transaction Data'!$F7743*'Transaction Data'!$L7743</f>
        <v>7992</v>
      </c>
      <c r="O7743" s="3">
        <f>'Transaction Data'!$N7743-'Transaction Data'!$M7743</f>
        <v>3996</v>
      </c>
      <c r="P7743" s="2">
        <f>DATEDIF('Transaction Data'!$D7743,'Transaction Data'!$A7743,"y")</f>
        <v>18</v>
      </c>
      <c r="Q7743" s="2" t="str">
        <f>FLOOR('Transaction Data'!$P7743,15)&amp;"-"&amp;FLOOR('Transaction Data'!$P7743,15)+14</f>
        <v>15-29</v>
      </c>
      <c r="R7743" s="2" t="str">
        <f>IF('Transaction Data'!$L7743&lt;=10,"Less Expensive","Expensive")</f>
        <v>Expensive</v>
      </c>
      <c r="S7743" s="4">
        <f>WEEKDAY('Transaction Data'!$A7743)</f>
        <v>5</v>
      </c>
      <c r="T7743" s="2" t="str">
        <f>IF(WEEKDAY('Transaction Data'!$A7743,2)&lt;6,"Weekday","Weekend")</f>
        <v>Weekday</v>
      </c>
    </row>
    <row r="7744" ht="15.75" customHeight="1">
      <c r="A7744" s="1">
        <v>45305.0</v>
      </c>
      <c r="B7744" s="2" t="s">
        <v>159</v>
      </c>
      <c r="C7744" s="2" t="s">
        <v>32</v>
      </c>
      <c r="D7744" s="1">
        <v>20632.0</v>
      </c>
      <c r="E7744" s="2" t="s">
        <v>22</v>
      </c>
      <c r="F7744" s="2">
        <v>45.0</v>
      </c>
      <c r="G7744" s="2" t="s">
        <v>61</v>
      </c>
      <c r="H7744" s="2" t="s">
        <v>24</v>
      </c>
      <c r="I7744" s="2" t="s">
        <v>25</v>
      </c>
      <c r="J7744" s="2" t="str">
        <f t="array" ref="J7744">XLOOKUP('Transaction Data'!$G7744,Product_Code,Biscuit_Brand)</f>
        <v>Choco Delight</v>
      </c>
      <c r="K7744" s="2">
        <f t="array" ref="K7744">XLOOKUP('Transaction Data'!$G7744,Product_Code,Cost)</f>
        <v>3</v>
      </c>
      <c r="L7744" s="2">
        <f t="array" ref="L7744">XLOOKUP('Transaction Data'!$G7744,Product_Code,Unit_Price)</f>
        <v>5</v>
      </c>
      <c r="M7744" s="3">
        <f>'Transaction Data'!$F7744*'Transaction Data'!$K7744</f>
        <v>135</v>
      </c>
      <c r="N7744" s="3">
        <f>'Transaction Data'!$F7744*'Transaction Data'!$L7744</f>
        <v>225</v>
      </c>
      <c r="O7744" s="3">
        <f>'Transaction Data'!$N7744-'Transaction Data'!$M7744</f>
        <v>90</v>
      </c>
      <c r="P7744" s="2">
        <f>DATEDIF('Transaction Data'!$D7744,'Transaction Data'!$A7744,"y")</f>
        <v>67</v>
      </c>
      <c r="Q7744" s="2" t="str">
        <f>FLOOR('Transaction Data'!$P7744,15)&amp;"-"&amp;FLOOR('Transaction Data'!$P7744,15)+14</f>
        <v>60-74</v>
      </c>
      <c r="R7744" s="2" t="str">
        <f>IF('Transaction Data'!$L7744&lt;=10,"Less Expensive","Expensive")</f>
        <v>Less Expensive</v>
      </c>
      <c r="S7744" s="4">
        <f>WEEKDAY('Transaction Data'!$A7744)</f>
        <v>1</v>
      </c>
      <c r="T7744" s="2" t="str">
        <f>IF(WEEKDAY('Transaction Data'!$A7744,2)&lt;6,"Weekday","Weekend")</f>
        <v>Weekend</v>
      </c>
    </row>
    <row r="7745" ht="15.75" customHeight="1">
      <c r="A7745" s="1">
        <v>45426.0</v>
      </c>
      <c r="B7745" s="2" t="s">
        <v>7119</v>
      </c>
      <c r="C7745" s="2" t="s">
        <v>78</v>
      </c>
      <c r="D7745" s="1">
        <v>16028.0</v>
      </c>
      <c r="E7745" s="2" t="s">
        <v>22</v>
      </c>
      <c r="F7745" s="2">
        <v>409.0</v>
      </c>
      <c r="G7745" s="2" t="s">
        <v>44</v>
      </c>
      <c r="H7745" s="2" t="s">
        <v>29</v>
      </c>
      <c r="I7745" s="2" t="s">
        <v>25</v>
      </c>
      <c r="J7745" s="2" t="str">
        <f t="array" ref="J7745">XLOOKUP('Transaction Data'!$G7745,Product_Code,Biscuit_Brand)</f>
        <v>Butter Crunch</v>
      </c>
      <c r="K7745" s="2">
        <f t="array" ref="K7745">XLOOKUP('Transaction Data'!$G7745,Product_Code,Cost)</f>
        <v>10</v>
      </c>
      <c r="L7745" s="2">
        <f t="array" ref="L7745">XLOOKUP('Transaction Data'!$G7745,Product_Code,Unit_Price)</f>
        <v>11</v>
      </c>
      <c r="M7745" s="3">
        <f>'Transaction Data'!$F7745*'Transaction Data'!$K7745</f>
        <v>4090</v>
      </c>
      <c r="N7745" s="3">
        <f>'Transaction Data'!$F7745*'Transaction Data'!$L7745</f>
        <v>4499</v>
      </c>
      <c r="O7745" s="3">
        <f>'Transaction Data'!$N7745-'Transaction Data'!$M7745</f>
        <v>409</v>
      </c>
      <c r="P7745" s="2">
        <f>DATEDIF('Transaction Data'!$D7745,'Transaction Data'!$A7745,"y")</f>
        <v>80</v>
      </c>
      <c r="Q7745" s="2" t="str">
        <f>FLOOR('Transaction Data'!$P7745,15)&amp;"-"&amp;FLOOR('Transaction Data'!$P7745,15)+14</f>
        <v>75-89</v>
      </c>
      <c r="R7745" s="2" t="str">
        <f>IF('Transaction Data'!$L7745&lt;=10,"Less Expensive","Expensive")</f>
        <v>Expensive</v>
      </c>
      <c r="S7745" s="4">
        <f>WEEKDAY('Transaction Data'!$A7745)</f>
        <v>3</v>
      </c>
      <c r="T7745" s="2" t="str">
        <f>IF(WEEKDAY('Transaction Data'!$A7745,2)&lt;6,"Weekday","Weekend")</f>
        <v>Weekday</v>
      </c>
    </row>
    <row r="7746" ht="15.75" customHeight="1">
      <c r="A7746" s="1">
        <v>45487.0</v>
      </c>
      <c r="B7746" s="2" t="s">
        <v>7120</v>
      </c>
      <c r="C7746" s="2" t="s">
        <v>72</v>
      </c>
      <c r="D7746" s="1">
        <v>30243.0</v>
      </c>
      <c r="E7746" s="2" t="s">
        <v>37</v>
      </c>
      <c r="F7746" s="2">
        <v>241.0</v>
      </c>
      <c r="G7746" s="2" t="s">
        <v>48</v>
      </c>
      <c r="H7746" s="2" t="s">
        <v>34</v>
      </c>
      <c r="I7746" s="2" t="s">
        <v>25</v>
      </c>
      <c r="J7746" s="2" t="str">
        <f t="array" ref="J7746">XLOOKUP('Transaction Data'!$G7746,Product_Code,Biscuit_Brand)</f>
        <v>Lemon Crisps</v>
      </c>
      <c r="K7746" s="2">
        <f t="array" ref="K7746">XLOOKUP('Transaction Data'!$G7746,Product_Code,Cost)</f>
        <v>7</v>
      </c>
      <c r="L7746" s="2">
        <f t="array" ref="L7746">XLOOKUP('Transaction Data'!$G7746,Product_Code,Unit_Price)</f>
        <v>9</v>
      </c>
      <c r="M7746" s="3">
        <f>'Transaction Data'!$F7746*'Transaction Data'!$K7746</f>
        <v>1687</v>
      </c>
      <c r="N7746" s="3">
        <f>'Transaction Data'!$F7746*'Transaction Data'!$L7746</f>
        <v>2169</v>
      </c>
      <c r="O7746" s="3">
        <f>'Transaction Data'!$N7746-'Transaction Data'!$M7746</f>
        <v>482</v>
      </c>
      <c r="P7746" s="2">
        <f>DATEDIF('Transaction Data'!$D7746,'Transaction Data'!$A7746,"y")</f>
        <v>41</v>
      </c>
      <c r="Q7746" s="2" t="str">
        <f>FLOOR('Transaction Data'!$P7746,15)&amp;"-"&amp;FLOOR('Transaction Data'!$P7746,15)+14</f>
        <v>30-44</v>
      </c>
      <c r="R7746" s="2" t="str">
        <f>IF('Transaction Data'!$L7746&lt;=10,"Less Expensive","Expensive")</f>
        <v>Less Expensive</v>
      </c>
      <c r="S7746" s="4">
        <f>WEEKDAY('Transaction Data'!$A7746)</f>
        <v>1</v>
      </c>
      <c r="T7746" s="2" t="str">
        <f>IF(WEEKDAY('Transaction Data'!$A7746,2)&lt;6,"Weekday","Weekend")</f>
        <v>Weekend</v>
      </c>
    </row>
    <row r="7747" ht="15.75" customHeight="1">
      <c r="A7747" s="1">
        <v>45314.0</v>
      </c>
      <c r="B7747" s="2" t="s">
        <v>7121</v>
      </c>
      <c r="C7747" s="2" t="s">
        <v>47</v>
      </c>
      <c r="D7747" s="1">
        <v>32298.0</v>
      </c>
      <c r="E7747" s="2" t="s">
        <v>27</v>
      </c>
      <c r="F7747" s="2">
        <v>31.0</v>
      </c>
      <c r="G7747" s="2" t="s">
        <v>23</v>
      </c>
      <c r="H7747" s="2" t="s">
        <v>24</v>
      </c>
      <c r="I7747" s="2" t="s">
        <v>30</v>
      </c>
      <c r="J7747" s="2" t="str">
        <f t="array" ref="J7747">XLOOKUP('Transaction Data'!$G7747,Product_Code,Biscuit_Brand)</f>
        <v>Cinnamon Swirls</v>
      </c>
      <c r="K7747" s="2">
        <f t="array" ref="K7747">XLOOKUP('Transaction Data'!$G7747,Product_Code,Cost)</f>
        <v>10</v>
      </c>
      <c r="L7747" s="2">
        <f t="array" ref="L7747">XLOOKUP('Transaction Data'!$G7747,Product_Code,Unit_Price)</f>
        <v>14</v>
      </c>
      <c r="M7747" s="3">
        <f>'Transaction Data'!$F7747*'Transaction Data'!$K7747</f>
        <v>310</v>
      </c>
      <c r="N7747" s="3">
        <f>'Transaction Data'!$F7747*'Transaction Data'!$L7747</f>
        <v>434</v>
      </c>
      <c r="O7747" s="3">
        <f>'Transaction Data'!$N7747-'Transaction Data'!$M7747</f>
        <v>124</v>
      </c>
      <c r="P7747" s="2">
        <f>DATEDIF('Transaction Data'!$D7747,'Transaction Data'!$A7747,"y")</f>
        <v>35</v>
      </c>
      <c r="Q7747" s="2" t="str">
        <f>FLOOR('Transaction Data'!$P7747,15)&amp;"-"&amp;FLOOR('Transaction Data'!$P7747,15)+14</f>
        <v>30-44</v>
      </c>
      <c r="R7747" s="2" t="str">
        <f>IF('Transaction Data'!$L7747&lt;=10,"Less Expensive","Expensive")</f>
        <v>Expensive</v>
      </c>
      <c r="S7747" s="4">
        <f>WEEKDAY('Transaction Data'!$A7747)</f>
        <v>3</v>
      </c>
      <c r="T7747" s="2" t="str">
        <f>IF(WEEKDAY('Transaction Data'!$A7747,2)&lt;6,"Weekday","Weekend")</f>
        <v>Weekday</v>
      </c>
    </row>
    <row r="7748" ht="15.75" customHeight="1">
      <c r="A7748" s="1">
        <v>45390.0</v>
      </c>
      <c r="B7748" s="2" t="s">
        <v>7122</v>
      </c>
      <c r="C7748" s="2" t="s">
        <v>51</v>
      </c>
      <c r="D7748" s="1">
        <v>34954.0</v>
      </c>
      <c r="E7748" s="2" t="s">
        <v>27</v>
      </c>
      <c r="F7748" s="2">
        <v>392.0</v>
      </c>
      <c r="G7748" s="2" t="s">
        <v>44</v>
      </c>
      <c r="H7748" s="2" t="s">
        <v>29</v>
      </c>
      <c r="I7748" s="2" t="s">
        <v>25</v>
      </c>
      <c r="J7748" s="2" t="str">
        <f t="array" ref="J7748">XLOOKUP('Transaction Data'!$G7748,Product_Code,Biscuit_Brand)</f>
        <v>Butter Crunch</v>
      </c>
      <c r="K7748" s="2">
        <f t="array" ref="K7748">XLOOKUP('Transaction Data'!$G7748,Product_Code,Cost)</f>
        <v>10</v>
      </c>
      <c r="L7748" s="2">
        <f t="array" ref="L7748">XLOOKUP('Transaction Data'!$G7748,Product_Code,Unit_Price)</f>
        <v>11</v>
      </c>
      <c r="M7748" s="3">
        <f>'Transaction Data'!$F7748*'Transaction Data'!$K7748</f>
        <v>3920</v>
      </c>
      <c r="N7748" s="3">
        <f>'Transaction Data'!$F7748*'Transaction Data'!$L7748</f>
        <v>4312</v>
      </c>
      <c r="O7748" s="3">
        <f>'Transaction Data'!$N7748-'Transaction Data'!$M7748</f>
        <v>392</v>
      </c>
      <c r="P7748" s="2">
        <f>DATEDIF('Transaction Data'!$D7748,'Transaction Data'!$A7748,"y")</f>
        <v>28</v>
      </c>
      <c r="Q7748" s="2" t="str">
        <f>FLOOR('Transaction Data'!$P7748,15)&amp;"-"&amp;FLOOR('Transaction Data'!$P7748,15)+14</f>
        <v>15-29</v>
      </c>
      <c r="R7748" s="2" t="str">
        <f>IF('Transaction Data'!$L7748&lt;=10,"Less Expensive","Expensive")</f>
        <v>Expensive</v>
      </c>
      <c r="S7748" s="4">
        <f>WEEKDAY('Transaction Data'!$A7748)</f>
        <v>2</v>
      </c>
      <c r="T7748" s="2" t="str">
        <f>IF(WEEKDAY('Transaction Data'!$A7748,2)&lt;6,"Weekday","Weekend")</f>
        <v>Weekday</v>
      </c>
    </row>
    <row r="7749" ht="15.75" customHeight="1">
      <c r="A7749" s="1">
        <v>45342.0</v>
      </c>
      <c r="B7749" s="2" t="s">
        <v>7123</v>
      </c>
      <c r="C7749" s="2" t="s">
        <v>32</v>
      </c>
      <c r="D7749" s="1">
        <v>32219.0</v>
      </c>
      <c r="E7749" s="2" t="s">
        <v>22</v>
      </c>
      <c r="F7749" s="2">
        <v>137.0</v>
      </c>
      <c r="G7749" s="2" t="s">
        <v>23</v>
      </c>
      <c r="H7749" s="2" t="s">
        <v>34</v>
      </c>
      <c r="I7749" s="2" t="s">
        <v>25</v>
      </c>
      <c r="J7749" s="2" t="str">
        <f t="array" ref="J7749">XLOOKUP('Transaction Data'!$G7749,Product_Code,Biscuit_Brand)</f>
        <v>Cinnamon Swirls</v>
      </c>
      <c r="K7749" s="2">
        <f t="array" ref="K7749">XLOOKUP('Transaction Data'!$G7749,Product_Code,Cost)</f>
        <v>10</v>
      </c>
      <c r="L7749" s="2">
        <f t="array" ref="L7749">XLOOKUP('Transaction Data'!$G7749,Product_Code,Unit_Price)</f>
        <v>14</v>
      </c>
      <c r="M7749" s="3">
        <f>'Transaction Data'!$F7749*'Transaction Data'!$K7749</f>
        <v>1370</v>
      </c>
      <c r="N7749" s="3">
        <f>'Transaction Data'!$F7749*'Transaction Data'!$L7749</f>
        <v>1918</v>
      </c>
      <c r="O7749" s="3">
        <f>'Transaction Data'!$N7749-'Transaction Data'!$M7749</f>
        <v>548</v>
      </c>
      <c r="P7749" s="2">
        <f>DATEDIF('Transaction Data'!$D7749,'Transaction Data'!$A7749,"y")</f>
        <v>35</v>
      </c>
      <c r="Q7749" s="2" t="str">
        <f>FLOOR('Transaction Data'!$P7749,15)&amp;"-"&amp;FLOOR('Transaction Data'!$P7749,15)+14</f>
        <v>30-44</v>
      </c>
      <c r="R7749" s="2" t="str">
        <f>IF('Transaction Data'!$L7749&lt;=10,"Less Expensive","Expensive")</f>
        <v>Expensive</v>
      </c>
      <c r="S7749" s="4">
        <f>WEEKDAY('Transaction Data'!$A7749)</f>
        <v>3</v>
      </c>
      <c r="T7749" s="2" t="str">
        <f>IF(WEEKDAY('Transaction Data'!$A7749,2)&lt;6,"Weekday","Weekend")</f>
        <v>Weekday</v>
      </c>
    </row>
    <row r="7750" ht="15.75" customHeight="1">
      <c r="A7750" s="1">
        <v>45333.0</v>
      </c>
      <c r="B7750" s="2" t="s">
        <v>7124</v>
      </c>
      <c r="C7750" s="2" t="s">
        <v>41</v>
      </c>
      <c r="D7750" s="1">
        <v>29964.0</v>
      </c>
      <c r="E7750" s="2" t="s">
        <v>27</v>
      </c>
      <c r="F7750" s="2">
        <v>349.0</v>
      </c>
      <c r="G7750" s="2" t="s">
        <v>28</v>
      </c>
      <c r="H7750" s="2" t="s">
        <v>24</v>
      </c>
      <c r="I7750" s="2" t="s">
        <v>25</v>
      </c>
      <c r="J7750" s="2" t="str">
        <f t="array" ref="J7750">XLOOKUP('Transaction Data'!$G7750,Product_Code,Biscuit_Brand)</f>
        <v>Shortbread</v>
      </c>
      <c r="K7750" s="2">
        <f t="array" ref="K7750">XLOOKUP('Transaction Data'!$G7750,Product_Code,Cost)</f>
        <v>10</v>
      </c>
      <c r="L7750" s="2">
        <f t="array" ref="L7750">XLOOKUP('Transaction Data'!$G7750,Product_Code,Unit_Price)</f>
        <v>45</v>
      </c>
      <c r="M7750" s="3">
        <f>'Transaction Data'!$F7750*'Transaction Data'!$K7750</f>
        <v>3490</v>
      </c>
      <c r="N7750" s="3">
        <f>'Transaction Data'!$F7750*'Transaction Data'!$L7750</f>
        <v>15705</v>
      </c>
      <c r="O7750" s="3">
        <f>'Transaction Data'!$N7750-'Transaction Data'!$M7750</f>
        <v>12215</v>
      </c>
      <c r="P7750" s="2">
        <f>DATEDIF('Transaction Data'!$D7750,'Transaction Data'!$A7750,"y")</f>
        <v>42</v>
      </c>
      <c r="Q7750" s="2" t="str">
        <f>FLOOR('Transaction Data'!$P7750,15)&amp;"-"&amp;FLOOR('Transaction Data'!$P7750,15)+14</f>
        <v>30-44</v>
      </c>
      <c r="R7750" s="2" t="str">
        <f>IF('Transaction Data'!$L7750&lt;=10,"Less Expensive","Expensive")</f>
        <v>Expensive</v>
      </c>
      <c r="S7750" s="4">
        <f>WEEKDAY('Transaction Data'!$A7750)</f>
        <v>1</v>
      </c>
      <c r="T7750" s="2" t="str">
        <f>IF(WEEKDAY('Transaction Data'!$A7750,2)&lt;6,"Weekday","Weekend")</f>
        <v>Weekend</v>
      </c>
    </row>
    <row r="7751" ht="15.75" customHeight="1">
      <c r="A7751" s="1">
        <v>45414.0</v>
      </c>
      <c r="B7751" s="2" t="s">
        <v>7125</v>
      </c>
      <c r="C7751" s="2" t="s">
        <v>72</v>
      </c>
      <c r="D7751" s="1">
        <v>34746.0</v>
      </c>
      <c r="E7751" s="2" t="s">
        <v>37</v>
      </c>
      <c r="F7751" s="2">
        <v>496.0</v>
      </c>
      <c r="G7751" s="2" t="s">
        <v>44</v>
      </c>
      <c r="H7751" s="2" t="s">
        <v>29</v>
      </c>
      <c r="I7751" s="2" t="s">
        <v>25</v>
      </c>
      <c r="J7751" s="2" t="str">
        <f t="array" ref="J7751">XLOOKUP('Transaction Data'!$G7751,Product_Code,Biscuit_Brand)</f>
        <v>Butter Crunch</v>
      </c>
      <c r="K7751" s="2">
        <f t="array" ref="K7751">XLOOKUP('Transaction Data'!$G7751,Product_Code,Cost)</f>
        <v>10</v>
      </c>
      <c r="L7751" s="2">
        <f t="array" ref="L7751">XLOOKUP('Transaction Data'!$G7751,Product_Code,Unit_Price)</f>
        <v>11</v>
      </c>
      <c r="M7751" s="3">
        <f>'Transaction Data'!$F7751*'Transaction Data'!$K7751</f>
        <v>4960</v>
      </c>
      <c r="N7751" s="3">
        <f>'Transaction Data'!$F7751*'Transaction Data'!$L7751</f>
        <v>5456</v>
      </c>
      <c r="O7751" s="3">
        <f>'Transaction Data'!$N7751-'Transaction Data'!$M7751</f>
        <v>496</v>
      </c>
      <c r="P7751" s="2">
        <f>DATEDIF('Transaction Data'!$D7751,'Transaction Data'!$A7751,"y")</f>
        <v>29</v>
      </c>
      <c r="Q7751" s="2" t="str">
        <f>FLOOR('Transaction Data'!$P7751,15)&amp;"-"&amp;FLOOR('Transaction Data'!$P7751,15)+14</f>
        <v>15-29</v>
      </c>
      <c r="R7751" s="2" t="str">
        <f>IF('Transaction Data'!$L7751&lt;=10,"Less Expensive","Expensive")</f>
        <v>Expensive</v>
      </c>
      <c r="S7751" s="4">
        <f>WEEKDAY('Transaction Data'!$A7751)</f>
        <v>5</v>
      </c>
      <c r="T7751" s="2" t="str">
        <f>IF(WEEKDAY('Transaction Data'!$A7751,2)&lt;6,"Weekday","Weekend")</f>
        <v>Weekday</v>
      </c>
    </row>
    <row r="7752" ht="15.75" customHeight="1">
      <c r="A7752" s="1">
        <v>45433.0</v>
      </c>
      <c r="B7752" s="2" t="s">
        <v>7126</v>
      </c>
      <c r="C7752" s="2" t="s">
        <v>51</v>
      </c>
      <c r="D7752" s="1">
        <v>25016.0</v>
      </c>
      <c r="E7752" s="2" t="s">
        <v>37</v>
      </c>
      <c r="F7752" s="2">
        <v>125.0</v>
      </c>
      <c r="G7752" s="2" t="s">
        <v>33</v>
      </c>
      <c r="H7752" s="2" t="s">
        <v>34</v>
      </c>
      <c r="I7752" s="2" t="s">
        <v>25</v>
      </c>
      <c r="J7752" s="2" t="str">
        <f t="array" ref="J7752">XLOOKUP('Transaction Data'!$G7752,Product_Code,Biscuit_Brand)</f>
        <v>Caramel Biscuits</v>
      </c>
      <c r="K7752" s="2">
        <f t="array" ref="K7752">XLOOKUP('Transaction Data'!$G7752,Product_Code,Cost)</f>
        <v>18</v>
      </c>
      <c r="L7752" s="2">
        <f t="array" ref="L7752">XLOOKUP('Transaction Data'!$G7752,Product_Code,Unit_Price)</f>
        <v>22</v>
      </c>
      <c r="M7752" s="3">
        <f>'Transaction Data'!$F7752*'Transaction Data'!$K7752</f>
        <v>2250</v>
      </c>
      <c r="N7752" s="3">
        <f>'Transaction Data'!$F7752*'Transaction Data'!$L7752</f>
        <v>2750</v>
      </c>
      <c r="O7752" s="3">
        <f>'Transaction Data'!$N7752-'Transaction Data'!$M7752</f>
        <v>500</v>
      </c>
      <c r="P7752" s="2">
        <f>DATEDIF('Transaction Data'!$D7752,'Transaction Data'!$A7752,"y")</f>
        <v>55</v>
      </c>
      <c r="Q7752" s="2" t="str">
        <f>FLOOR('Transaction Data'!$P7752,15)&amp;"-"&amp;FLOOR('Transaction Data'!$P7752,15)+14</f>
        <v>45-59</v>
      </c>
      <c r="R7752" s="2" t="str">
        <f>IF('Transaction Data'!$L7752&lt;=10,"Less Expensive","Expensive")</f>
        <v>Expensive</v>
      </c>
      <c r="S7752" s="4">
        <f>WEEKDAY('Transaction Data'!$A7752)</f>
        <v>3</v>
      </c>
      <c r="T7752" s="2" t="str">
        <f>IF(WEEKDAY('Transaction Data'!$A7752,2)&lt;6,"Weekday","Weekend")</f>
        <v>Weekday</v>
      </c>
    </row>
    <row r="7753" ht="15.75" customHeight="1">
      <c r="A7753" s="1">
        <v>45454.0</v>
      </c>
      <c r="B7753" s="2" t="s">
        <v>7127</v>
      </c>
      <c r="C7753" s="2" t="s">
        <v>47</v>
      </c>
      <c r="D7753" s="1">
        <v>27189.0</v>
      </c>
      <c r="E7753" s="2" t="s">
        <v>27</v>
      </c>
      <c r="F7753" s="2">
        <v>270.0</v>
      </c>
      <c r="G7753" s="2" t="s">
        <v>55</v>
      </c>
      <c r="H7753" s="2" t="s">
        <v>24</v>
      </c>
      <c r="I7753" s="2" t="s">
        <v>25</v>
      </c>
      <c r="J7753" s="2" t="str">
        <f t="array" ref="J7753">XLOOKUP('Transaction Data'!$G7753,Product_Code,Biscuit_Brand)</f>
        <v>Vanilla Wafers</v>
      </c>
      <c r="K7753" s="2">
        <f t="array" ref="K7753">XLOOKUP('Transaction Data'!$G7753,Product_Code,Cost)</f>
        <v>18</v>
      </c>
      <c r="L7753" s="2">
        <f t="array" ref="L7753">XLOOKUP('Transaction Data'!$G7753,Product_Code,Unit_Price)</f>
        <v>36</v>
      </c>
      <c r="M7753" s="3">
        <f>'Transaction Data'!$F7753*'Transaction Data'!$K7753</f>
        <v>4860</v>
      </c>
      <c r="N7753" s="3">
        <f>'Transaction Data'!$F7753*'Transaction Data'!$L7753</f>
        <v>9720</v>
      </c>
      <c r="O7753" s="3">
        <f>'Transaction Data'!$N7753-'Transaction Data'!$M7753</f>
        <v>4860</v>
      </c>
      <c r="P7753" s="2">
        <f>DATEDIF('Transaction Data'!$D7753,'Transaction Data'!$A7753,"y")</f>
        <v>50</v>
      </c>
      <c r="Q7753" s="2" t="str">
        <f>FLOOR('Transaction Data'!$P7753,15)&amp;"-"&amp;FLOOR('Transaction Data'!$P7753,15)+14</f>
        <v>45-59</v>
      </c>
      <c r="R7753" s="2" t="str">
        <f>IF('Transaction Data'!$L7753&lt;=10,"Less Expensive","Expensive")</f>
        <v>Expensive</v>
      </c>
      <c r="S7753" s="4">
        <f>WEEKDAY('Transaction Data'!$A7753)</f>
        <v>3</v>
      </c>
      <c r="T7753" s="2" t="str">
        <f>IF(WEEKDAY('Transaction Data'!$A7753,2)&lt;6,"Weekday","Weekend")</f>
        <v>Weekday</v>
      </c>
    </row>
    <row r="7754" ht="15.75" customHeight="1">
      <c r="A7754" s="1">
        <v>45379.0</v>
      </c>
      <c r="B7754" s="2" t="s">
        <v>3105</v>
      </c>
      <c r="C7754" s="2" t="s">
        <v>32</v>
      </c>
      <c r="D7754" s="1">
        <v>23210.0</v>
      </c>
      <c r="E7754" s="2" t="s">
        <v>37</v>
      </c>
      <c r="F7754" s="2">
        <v>411.0</v>
      </c>
      <c r="G7754" s="2" t="s">
        <v>44</v>
      </c>
      <c r="H7754" s="2" t="s">
        <v>29</v>
      </c>
      <c r="I7754" s="2" t="s">
        <v>25</v>
      </c>
      <c r="J7754" s="2" t="str">
        <f t="array" ref="J7754">XLOOKUP('Transaction Data'!$G7754,Product_Code,Biscuit_Brand)</f>
        <v>Butter Crunch</v>
      </c>
      <c r="K7754" s="2">
        <f t="array" ref="K7754">XLOOKUP('Transaction Data'!$G7754,Product_Code,Cost)</f>
        <v>10</v>
      </c>
      <c r="L7754" s="2">
        <f t="array" ref="L7754">XLOOKUP('Transaction Data'!$G7754,Product_Code,Unit_Price)</f>
        <v>11</v>
      </c>
      <c r="M7754" s="3">
        <f>'Transaction Data'!$F7754*'Transaction Data'!$K7754</f>
        <v>4110</v>
      </c>
      <c r="N7754" s="3">
        <f>'Transaction Data'!$F7754*'Transaction Data'!$L7754</f>
        <v>4521</v>
      </c>
      <c r="O7754" s="3">
        <f>'Transaction Data'!$N7754-'Transaction Data'!$M7754</f>
        <v>411</v>
      </c>
      <c r="P7754" s="2">
        <f>DATEDIF('Transaction Data'!$D7754,'Transaction Data'!$A7754,"y")</f>
        <v>60</v>
      </c>
      <c r="Q7754" s="2" t="str">
        <f>FLOOR('Transaction Data'!$P7754,15)&amp;"-"&amp;FLOOR('Transaction Data'!$P7754,15)+14</f>
        <v>60-74</v>
      </c>
      <c r="R7754" s="2" t="str">
        <f>IF('Transaction Data'!$L7754&lt;=10,"Less Expensive","Expensive")</f>
        <v>Expensive</v>
      </c>
      <c r="S7754" s="4">
        <f>WEEKDAY('Transaction Data'!$A7754)</f>
        <v>5</v>
      </c>
      <c r="T7754" s="2" t="str">
        <f>IF(WEEKDAY('Transaction Data'!$A7754,2)&lt;6,"Weekday","Weekend")</f>
        <v>Weekday</v>
      </c>
    </row>
    <row r="7755" ht="15.75" customHeight="1">
      <c r="A7755" s="1">
        <v>45445.0</v>
      </c>
      <c r="B7755" s="2" t="s">
        <v>7128</v>
      </c>
      <c r="C7755" s="2" t="s">
        <v>32</v>
      </c>
      <c r="D7755" s="1">
        <v>23780.0</v>
      </c>
      <c r="E7755" s="2" t="s">
        <v>27</v>
      </c>
      <c r="F7755" s="2">
        <v>218.0</v>
      </c>
      <c r="G7755" s="2" t="s">
        <v>44</v>
      </c>
      <c r="H7755" s="2" t="s">
        <v>34</v>
      </c>
      <c r="I7755" s="2" t="s">
        <v>25</v>
      </c>
      <c r="J7755" s="2" t="str">
        <f t="array" ref="J7755">XLOOKUP('Transaction Data'!$G7755,Product_Code,Biscuit_Brand)</f>
        <v>Butter Crunch</v>
      </c>
      <c r="K7755" s="2">
        <f t="array" ref="K7755">XLOOKUP('Transaction Data'!$G7755,Product_Code,Cost)</f>
        <v>10</v>
      </c>
      <c r="L7755" s="2">
        <f t="array" ref="L7755">XLOOKUP('Transaction Data'!$G7755,Product_Code,Unit_Price)</f>
        <v>11</v>
      </c>
      <c r="M7755" s="3">
        <f>'Transaction Data'!$F7755*'Transaction Data'!$K7755</f>
        <v>2180</v>
      </c>
      <c r="N7755" s="3">
        <f>'Transaction Data'!$F7755*'Transaction Data'!$L7755</f>
        <v>2398</v>
      </c>
      <c r="O7755" s="3">
        <f>'Transaction Data'!$N7755-'Transaction Data'!$M7755</f>
        <v>218</v>
      </c>
      <c r="P7755" s="2">
        <f>DATEDIF('Transaction Data'!$D7755,'Transaction Data'!$A7755,"y")</f>
        <v>59</v>
      </c>
      <c r="Q7755" s="2" t="str">
        <f>FLOOR('Transaction Data'!$P7755,15)&amp;"-"&amp;FLOOR('Transaction Data'!$P7755,15)+14</f>
        <v>45-59</v>
      </c>
      <c r="R7755" s="2" t="str">
        <f>IF('Transaction Data'!$L7755&lt;=10,"Less Expensive","Expensive")</f>
        <v>Expensive</v>
      </c>
      <c r="S7755" s="4">
        <f>WEEKDAY('Transaction Data'!$A7755)</f>
        <v>1</v>
      </c>
      <c r="T7755" s="2" t="str">
        <f>IF(WEEKDAY('Transaction Data'!$A7755,2)&lt;6,"Weekday","Weekend")</f>
        <v>Weekend</v>
      </c>
    </row>
    <row r="7756" ht="15.75" customHeight="1">
      <c r="A7756" s="1">
        <v>45312.0</v>
      </c>
      <c r="B7756" s="2" t="s">
        <v>7129</v>
      </c>
      <c r="C7756" s="2" t="s">
        <v>54</v>
      </c>
      <c r="D7756" s="1">
        <v>19313.0</v>
      </c>
      <c r="E7756" s="2" t="s">
        <v>27</v>
      </c>
      <c r="F7756" s="2">
        <v>351.0</v>
      </c>
      <c r="G7756" s="2" t="s">
        <v>48</v>
      </c>
      <c r="H7756" s="2" t="s">
        <v>24</v>
      </c>
      <c r="I7756" s="2" t="s">
        <v>25</v>
      </c>
      <c r="J7756" s="2" t="str">
        <f t="array" ref="J7756">XLOOKUP('Transaction Data'!$G7756,Product_Code,Biscuit_Brand)</f>
        <v>Lemon Crisps</v>
      </c>
      <c r="K7756" s="2">
        <f t="array" ref="K7756">XLOOKUP('Transaction Data'!$G7756,Product_Code,Cost)</f>
        <v>7</v>
      </c>
      <c r="L7756" s="2">
        <f t="array" ref="L7756">XLOOKUP('Transaction Data'!$G7756,Product_Code,Unit_Price)</f>
        <v>9</v>
      </c>
      <c r="M7756" s="3">
        <f>'Transaction Data'!$F7756*'Transaction Data'!$K7756</f>
        <v>2457</v>
      </c>
      <c r="N7756" s="3">
        <f>'Transaction Data'!$F7756*'Transaction Data'!$L7756</f>
        <v>3159</v>
      </c>
      <c r="O7756" s="3">
        <f>'Transaction Data'!$N7756-'Transaction Data'!$M7756</f>
        <v>702</v>
      </c>
      <c r="P7756" s="2">
        <f>DATEDIF('Transaction Data'!$D7756,'Transaction Data'!$A7756,"y")</f>
        <v>71</v>
      </c>
      <c r="Q7756" s="2" t="str">
        <f>FLOOR('Transaction Data'!$P7756,15)&amp;"-"&amp;FLOOR('Transaction Data'!$P7756,15)+14</f>
        <v>60-74</v>
      </c>
      <c r="R7756" s="2" t="str">
        <f>IF('Transaction Data'!$L7756&lt;=10,"Less Expensive","Expensive")</f>
        <v>Less Expensive</v>
      </c>
      <c r="S7756" s="4">
        <f>WEEKDAY('Transaction Data'!$A7756)</f>
        <v>1</v>
      </c>
      <c r="T7756" s="2" t="str">
        <f>IF(WEEKDAY('Transaction Data'!$A7756,2)&lt;6,"Weekday","Weekend")</f>
        <v>Weekend</v>
      </c>
    </row>
    <row r="7757" ht="15.75" customHeight="1">
      <c r="A7757" s="1">
        <v>45334.0</v>
      </c>
      <c r="B7757" s="2" t="s">
        <v>7130</v>
      </c>
      <c r="C7757" s="2" t="s">
        <v>21</v>
      </c>
      <c r="D7757" s="1">
        <v>26092.0</v>
      </c>
      <c r="E7757" s="2" t="s">
        <v>22</v>
      </c>
      <c r="F7757" s="2">
        <v>283.0</v>
      </c>
      <c r="G7757" s="2" t="s">
        <v>60</v>
      </c>
      <c r="H7757" s="2" t="s">
        <v>29</v>
      </c>
      <c r="I7757" s="2" t="s">
        <v>30</v>
      </c>
      <c r="J7757" s="2" t="str">
        <f t="array" ref="J7757">XLOOKUP('Transaction Data'!$G7757,Product_Code,Biscuit_Brand)</f>
        <v>Peanut Butter Bites</v>
      </c>
      <c r="K7757" s="2">
        <f t="array" ref="K7757">XLOOKUP('Transaction Data'!$G7757,Product_Code,Cost)</f>
        <v>5</v>
      </c>
      <c r="L7757" s="2">
        <f t="array" ref="L7757">XLOOKUP('Transaction Data'!$G7757,Product_Code,Unit_Price)</f>
        <v>7</v>
      </c>
      <c r="M7757" s="3">
        <f>'Transaction Data'!$F7757*'Transaction Data'!$K7757</f>
        <v>1415</v>
      </c>
      <c r="N7757" s="3">
        <f>'Transaction Data'!$F7757*'Transaction Data'!$L7757</f>
        <v>1981</v>
      </c>
      <c r="O7757" s="3">
        <f>'Transaction Data'!$N7757-'Transaction Data'!$M7757</f>
        <v>566</v>
      </c>
      <c r="P7757" s="2">
        <f>DATEDIF('Transaction Data'!$D7757,'Transaction Data'!$A7757,"y")</f>
        <v>52</v>
      </c>
      <c r="Q7757" s="2" t="str">
        <f>FLOOR('Transaction Data'!$P7757,15)&amp;"-"&amp;FLOOR('Transaction Data'!$P7757,15)+14</f>
        <v>45-59</v>
      </c>
      <c r="R7757" s="2" t="str">
        <f>IF('Transaction Data'!$L7757&lt;=10,"Less Expensive","Expensive")</f>
        <v>Less Expensive</v>
      </c>
      <c r="S7757" s="4">
        <f>WEEKDAY('Transaction Data'!$A7757)</f>
        <v>2</v>
      </c>
      <c r="T7757" s="2" t="str">
        <f>IF(WEEKDAY('Transaction Data'!$A7757,2)&lt;6,"Weekday","Weekend")</f>
        <v>Weekday</v>
      </c>
    </row>
    <row r="7758" ht="15.75" customHeight="1">
      <c r="A7758" s="1">
        <v>45458.0</v>
      </c>
      <c r="B7758" s="2" t="s">
        <v>7131</v>
      </c>
      <c r="C7758" s="2" t="s">
        <v>78</v>
      </c>
      <c r="D7758" s="1">
        <v>34284.0</v>
      </c>
      <c r="E7758" s="2" t="s">
        <v>63</v>
      </c>
      <c r="F7758" s="2">
        <v>380.0</v>
      </c>
      <c r="G7758" s="2" t="s">
        <v>48</v>
      </c>
      <c r="H7758" s="2" t="s">
        <v>34</v>
      </c>
      <c r="I7758" s="2" t="s">
        <v>25</v>
      </c>
      <c r="J7758" s="2" t="str">
        <f t="array" ref="J7758">XLOOKUP('Transaction Data'!$G7758,Product_Code,Biscuit_Brand)</f>
        <v>Lemon Crisps</v>
      </c>
      <c r="K7758" s="2">
        <f t="array" ref="K7758">XLOOKUP('Transaction Data'!$G7758,Product_Code,Cost)</f>
        <v>7</v>
      </c>
      <c r="L7758" s="2">
        <f t="array" ref="L7758">XLOOKUP('Transaction Data'!$G7758,Product_Code,Unit_Price)</f>
        <v>9</v>
      </c>
      <c r="M7758" s="3">
        <f>'Transaction Data'!$F7758*'Transaction Data'!$K7758</f>
        <v>2660</v>
      </c>
      <c r="N7758" s="3">
        <f>'Transaction Data'!$F7758*'Transaction Data'!$L7758</f>
        <v>3420</v>
      </c>
      <c r="O7758" s="3">
        <f>'Transaction Data'!$N7758-'Transaction Data'!$M7758</f>
        <v>760</v>
      </c>
      <c r="P7758" s="2">
        <f>DATEDIF('Transaction Data'!$D7758,'Transaction Data'!$A7758,"y")</f>
        <v>30</v>
      </c>
      <c r="Q7758" s="2" t="str">
        <f>FLOOR('Transaction Data'!$P7758,15)&amp;"-"&amp;FLOOR('Transaction Data'!$P7758,15)+14</f>
        <v>30-44</v>
      </c>
      <c r="R7758" s="2" t="str">
        <f>IF('Transaction Data'!$L7758&lt;=10,"Less Expensive","Expensive")</f>
        <v>Less Expensive</v>
      </c>
      <c r="S7758" s="4">
        <f>WEEKDAY('Transaction Data'!$A7758)</f>
        <v>7</v>
      </c>
      <c r="T7758" s="2" t="str">
        <f>IF(WEEKDAY('Transaction Data'!$A7758,2)&lt;6,"Weekday","Weekend")</f>
        <v>Weekend</v>
      </c>
    </row>
    <row r="7759" ht="15.75" customHeight="1">
      <c r="A7759" s="1">
        <v>45310.0</v>
      </c>
      <c r="B7759" s="2" t="s">
        <v>7132</v>
      </c>
      <c r="C7759" s="2" t="s">
        <v>54</v>
      </c>
      <c r="D7759" s="1">
        <v>28891.0</v>
      </c>
      <c r="E7759" s="2" t="s">
        <v>22</v>
      </c>
      <c r="F7759" s="2">
        <v>154.0</v>
      </c>
      <c r="G7759" s="2" t="s">
        <v>38</v>
      </c>
      <c r="H7759" s="2" t="s">
        <v>24</v>
      </c>
      <c r="I7759" s="2" t="s">
        <v>25</v>
      </c>
      <c r="J7759" s="2" t="str">
        <f t="array" ref="J7759">XLOOKUP('Transaction Data'!$G7759,Product_Code,Biscuit_Brand)</f>
        <v>Ginger Snaps</v>
      </c>
      <c r="K7759" s="2">
        <f t="array" ref="K7759">XLOOKUP('Transaction Data'!$G7759,Product_Code,Cost)</f>
        <v>14</v>
      </c>
      <c r="L7759" s="2">
        <f t="array" ref="L7759">XLOOKUP('Transaction Data'!$G7759,Product_Code,Unit_Price)</f>
        <v>28</v>
      </c>
      <c r="M7759" s="3">
        <f>'Transaction Data'!$F7759*'Transaction Data'!$K7759</f>
        <v>2156</v>
      </c>
      <c r="N7759" s="3">
        <f>'Transaction Data'!$F7759*'Transaction Data'!$L7759</f>
        <v>4312</v>
      </c>
      <c r="O7759" s="3">
        <f>'Transaction Data'!$N7759-'Transaction Data'!$M7759</f>
        <v>2156</v>
      </c>
      <c r="P7759" s="2">
        <f>DATEDIF('Transaction Data'!$D7759,'Transaction Data'!$A7759,"y")</f>
        <v>44</v>
      </c>
      <c r="Q7759" s="2" t="str">
        <f>FLOOR('Transaction Data'!$P7759,15)&amp;"-"&amp;FLOOR('Transaction Data'!$P7759,15)+14</f>
        <v>30-44</v>
      </c>
      <c r="R7759" s="2" t="str">
        <f>IF('Transaction Data'!$L7759&lt;=10,"Less Expensive","Expensive")</f>
        <v>Expensive</v>
      </c>
      <c r="S7759" s="4">
        <f>WEEKDAY('Transaction Data'!$A7759)</f>
        <v>6</v>
      </c>
      <c r="T7759" s="2" t="str">
        <f>IF(WEEKDAY('Transaction Data'!$A7759,2)&lt;6,"Weekday","Weekend")</f>
        <v>Weekday</v>
      </c>
    </row>
    <row r="7760" ht="15.75" customHeight="1">
      <c r="A7760" s="1">
        <v>45466.0</v>
      </c>
      <c r="B7760" s="2" t="s">
        <v>7133</v>
      </c>
      <c r="C7760" s="2" t="s">
        <v>51</v>
      </c>
      <c r="D7760" s="1">
        <v>22831.0</v>
      </c>
      <c r="E7760" s="2" t="s">
        <v>27</v>
      </c>
      <c r="F7760" s="2">
        <v>14.0</v>
      </c>
      <c r="G7760" s="2" t="s">
        <v>23</v>
      </c>
      <c r="H7760" s="2" t="s">
        <v>29</v>
      </c>
      <c r="I7760" s="2" t="s">
        <v>25</v>
      </c>
      <c r="J7760" s="2" t="str">
        <f t="array" ref="J7760">XLOOKUP('Transaction Data'!$G7760,Product_Code,Biscuit_Brand)</f>
        <v>Cinnamon Swirls</v>
      </c>
      <c r="K7760" s="2">
        <f t="array" ref="K7760">XLOOKUP('Transaction Data'!$G7760,Product_Code,Cost)</f>
        <v>10</v>
      </c>
      <c r="L7760" s="2">
        <f t="array" ref="L7760">XLOOKUP('Transaction Data'!$G7760,Product_Code,Unit_Price)</f>
        <v>14</v>
      </c>
      <c r="M7760" s="3">
        <f>'Transaction Data'!$F7760*'Transaction Data'!$K7760</f>
        <v>140</v>
      </c>
      <c r="N7760" s="3">
        <f>'Transaction Data'!$F7760*'Transaction Data'!$L7760</f>
        <v>196</v>
      </c>
      <c r="O7760" s="3">
        <f>'Transaction Data'!$N7760-'Transaction Data'!$M7760</f>
        <v>56</v>
      </c>
      <c r="P7760" s="2">
        <f>DATEDIF('Transaction Data'!$D7760,'Transaction Data'!$A7760,"y")</f>
        <v>61</v>
      </c>
      <c r="Q7760" s="2" t="str">
        <f>FLOOR('Transaction Data'!$P7760,15)&amp;"-"&amp;FLOOR('Transaction Data'!$P7760,15)+14</f>
        <v>60-74</v>
      </c>
      <c r="R7760" s="2" t="str">
        <f>IF('Transaction Data'!$L7760&lt;=10,"Less Expensive","Expensive")</f>
        <v>Expensive</v>
      </c>
      <c r="S7760" s="4">
        <f>WEEKDAY('Transaction Data'!$A7760)</f>
        <v>1</v>
      </c>
      <c r="T7760" s="2" t="str">
        <f>IF(WEEKDAY('Transaction Data'!$A7760,2)&lt;6,"Weekday","Weekend")</f>
        <v>Weekend</v>
      </c>
    </row>
    <row r="7761" ht="15.75" customHeight="1">
      <c r="A7761" s="1">
        <v>45479.0</v>
      </c>
      <c r="B7761" s="2" t="s">
        <v>7134</v>
      </c>
      <c r="C7761" s="2" t="s">
        <v>51</v>
      </c>
      <c r="D7761" s="1">
        <v>37380.0</v>
      </c>
      <c r="E7761" s="2" t="s">
        <v>22</v>
      </c>
      <c r="F7761" s="2">
        <v>354.0</v>
      </c>
      <c r="G7761" s="2" t="s">
        <v>23</v>
      </c>
      <c r="H7761" s="2" t="s">
        <v>34</v>
      </c>
      <c r="I7761" s="2" t="s">
        <v>25</v>
      </c>
      <c r="J7761" s="2" t="str">
        <f t="array" ref="J7761">XLOOKUP('Transaction Data'!$G7761,Product_Code,Biscuit_Brand)</f>
        <v>Cinnamon Swirls</v>
      </c>
      <c r="K7761" s="2">
        <f t="array" ref="K7761">XLOOKUP('Transaction Data'!$G7761,Product_Code,Cost)</f>
        <v>10</v>
      </c>
      <c r="L7761" s="2">
        <f t="array" ref="L7761">XLOOKUP('Transaction Data'!$G7761,Product_Code,Unit_Price)</f>
        <v>14</v>
      </c>
      <c r="M7761" s="3">
        <f>'Transaction Data'!$F7761*'Transaction Data'!$K7761</f>
        <v>3540</v>
      </c>
      <c r="N7761" s="3">
        <f>'Transaction Data'!$F7761*'Transaction Data'!$L7761</f>
        <v>4956</v>
      </c>
      <c r="O7761" s="3">
        <f>'Transaction Data'!$N7761-'Transaction Data'!$M7761</f>
        <v>1416</v>
      </c>
      <c r="P7761" s="2">
        <f>DATEDIF('Transaction Data'!$D7761,'Transaction Data'!$A7761,"y")</f>
        <v>22</v>
      </c>
      <c r="Q7761" s="2" t="str">
        <f>FLOOR('Transaction Data'!$P7761,15)&amp;"-"&amp;FLOOR('Transaction Data'!$P7761,15)+14</f>
        <v>15-29</v>
      </c>
      <c r="R7761" s="2" t="str">
        <f>IF('Transaction Data'!$L7761&lt;=10,"Less Expensive","Expensive")</f>
        <v>Expensive</v>
      </c>
      <c r="S7761" s="4">
        <f>WEEKDAY('Transaction Data'!$A7761)</f>
        <v>7</v>
      </c>
      <c r="T7761" s="2" t="str">
        <f>IF(WEEKDAY('Transaction Data'!$A7761,2)&lt;6,"Weekday","Weekend")</f>
        <v>Weekend</v>
      </c>
    </row>
    <row r="7762" ht="15.75" customHeight="1">
      <c r="A7762" s="1">
        <v>45301.0</v>
      </c>
      <c r="B7762" s="2" t="s">
        <v>7135</v>
      </c>
      <c r="C7762" s="2" t="s">
        <v>41</v>
      </c>
      <c r="D7762" s="1">
        <v>20325.0</v>
      </c>
      <c r="E7762" s="2" t="s">
        <v>22</v>
      </c>
      <c r="F7762" s="2">
        <v>122.0</v>
      </c>
      <c r="G7762" s="2" t="s">
        <v>28</v>
      </c>
      <c r="H7762" s="2" t="s">
        <v>24</v>
      </c>
      <c r="I7762" s="2" t="s">
        <v>25</v>
      </c>
      <c r="J7762" s="2" t="str">
        <f t="array" ref="J7762">XLOOKUP('Transaction Data'!$G7762,Product_Code,Biscuit_Brand)</f>
        <v>Shortbread</v>
      </c>
      <c r="K7762" s="2">
        <f t="array" ref="K7762">XLOOKUP('Transaction Data'!$G7762,Product_Code,Cost)</f>
        <v>10</v>
      </c>
      <c r="L7762" s="2">
        <f t="array" ref="L7762">XLOOKUP('Transaction Data'!$G7762,Product_Code,Unit_Price)</f>
        <v>45</v>
      </c>
      <c r="M7762" s="3">
        <f>'Transaction Data'!$F7762*'Transaction Data'!$K7762</f>
        <v>1220</v>
      </c>
      <c r="N7762" s="3">
        <f>'Transaction Data'!$F7762*'Transaction Data'!$L7762</f>
        <v>5490</v>
      </c>
      <c r="O7762" s="3">
        <f>'Transaction Data'!$N7762-'Transaction Data'!$M7762</f>
        <v>4270</v>
      </c>
      <c r="P7762" s="2">
        <f>DATEDIF('Transaction Data'!$D7762,'Transaction Data'!$A7762,"y")</f>
        <v>68</v>
      </c>
      <c r="Q7762" s="2" t="str">
        <f>FLOOR('Transaction Data'!$P7762,15)&amp;"-"&amp;FLOOR('Transaction Data'!$P7762,15)+14</f>
        <v>60-74</v>
      </c>
      <c r="R7762" s="2" t="str">
        <f>IF('Transaction Data'!$L7762&lt;=10,"Less Expensive","Expensive")</f>
        <v>Expensive</v>
      </c>
      <c r="S7762" s="4">
        <f>WEEKDAY('Transaction Data'!$A7762)</f>
        <v>4</v>
      </c>
      <c r="T7762" s="2" t="str">
        <f>IF(WEEKDAY('Transaction Data'!$A7762,2)&lt;6,"Weekday","Weekend")</f>
        <v>Weekday</v>
      </c>
    </row>
    <row r="7763" ht="15.75" customHeight="1">
      <c r="A7763" s="1">
        <v>45295.0</v>
      </c>
      <c r="B7763" s="2" t="s">
        <v>7136</v>
      </c>
      <c r="C7763" s="2" t="s">
        <v>72</v>
      </c>
      <c r="D7763" s="1">
        <v>22915.0</v>
      </c>
      <c r="E7763" s="2" t="s">
        <v>63</v>
      </c>
      <c r="F7763" s="2">
        <v>439.0</v>
      </c>
      <c r="G7763" s="2" t="s">
        <v>48</v>
      </c>
      <c r="H7763" s="2" t="s">
        <v>29</v>
      </c>
      <c r="I7763" s="2" t="s">
        <v>25</v>
      </c>
      <c r="J7763" s="2" t="str">
        <f t="array" ref="J7763">XLOOKUP('Transaction Data'!$G7763,Product_Code,Biscuit_Brand)</f>
        <v>Lemon Crisps</v>
      </c>
      <c r="K7763" s="2">
        <f t="array" ref="K7763">XLOOKUP('Transaction Data'!$G7763,Product_Code,Cost)</f>
        <v>7</v>
      </c>
      <c r="L7763" s="2">
        <f t="array" ref="L7763">XLOOKUP('Transaction Data'!$G7763,Product_Code,Unit_Price)</f>
        <v>9</v>
      </c>
      <c r="M7763" s="3">
        <f>'Transaction Data'!$F7763*'Transaction Data'!$K7763</f>
        <v>3073</v>
      </c>
      <c r="N7763" s="3">
        <f>'Transaction Data'!$F7763*'Transaction Data'!$L7763</f>
        <v>3951</v>
      </c>
      <c r="O7763" s="3">
        <f>'Transaction Data'!$N7763-'Transaction Data'!$M7763</f>
        <v>878</v>
      </c>
      <c r="P7763" s="2">
        <f>DATEDIF('Transaction Data'!$D7763,'Transaction Data'!$A7763,"y")</f>
        <v>61</v>
      </c>
      <c r="Q7763" s="2" t="str">
        <f>FLOOR('Transaction Data'!$P7763,15)&amp;"-"&amp;FLOOR('Transaction Data'!$P7763,15)+14</f>
        <v>60-74</v>
      </c>
      <c r="R7763" s="2" t="str">
        <f>IF('Transaction Data'!$L7763&lt;=10,"Less Expensive","Expensive")</f>
        <v>Less Expensive</v>
      </c>
      <c r="S7763" s="4">
        <f>WEEKDAY('Transaction Data'!$A7763)</f>
        <v>5</v>
      </c>
      <c r="T7763" s="2" t="str">
        <f>IF(WEEKDAY('Transaction Data'!$A7763,2)&lt;6,"Weekday","Weekend")</f>
        <v>Weekday</v>
      </c>
    </row>
    <row r="7764" ht="15.75" customHeight="1">
      <c r="A7764" s="1">
        <v>45377.0</v>
      </c>
      <c r="B7764" s="2" t="s">
        <v>7137</v>
      </c>
      <c r="C7764" s="2" t="s">
        <v>32</v>
      </c>
      <c r="D7764" s="1">
        <v>27760.0</v>
      </c>
      <c r="E7764" s="2" t="s">
        <v>27</v>
      </c>
      <c r="F7764" s="2">
        <v>465.0</v>
      </c>
      <c r="G7764" s="2" t="s">
        <v>44</v>
      </c>
      <c r="H7764" s="2" t="s">
        <v>34</v>
      </c>
      <c r="I7764" s="2" t="s">
        <v>25</v>
      </c>
      <c r="J7764" s="2" t="str">
        <f t="array" ref="J7764">XLOOKUP('Transaction Data'!$G7764,Product_Code,Biscuit_Brand)</f>
        <v>Butter Crunch</v>
      </c>
      <c r="K7764" s="2">
        <f t="array" ref="K7764">XLOOKUP('Transaction Data'!$G7764,Product_Code,Cost)</f>
        <v>10</v>
      </c>
      <c r="L7764" s="2">
        <f t="array" ref="L7764">XLOOKUP('Transaction Data'!$G7764,Product_Code,Unit_Price)</f>
        <v>11</v>
      </c>
      <c r="M7764" s="3">
        <f>'Transaction Data'!$F7764*'Transaction Data'!$K7764</f>
        <v>4650</v>
      </c>
      <c r="N7764" s="3">
        <f>'Transaction Data'!$F7764*'Transaction Data'!$L7764</f>
        <v>5115</v>
      </c>
      <c r="O7764" s="3">
        <f>'Transaction Data'!$N7764-'Transaction Data'!$M7764</f>
        <v>465</v>
      </c>
      <c r="P7764" s="2">
        <f>DATEDIF('Transaction Data'!$D7764,'Transaction Data'!$A7764,"y")</f>
        <v>48</v>
      </c>
      <c r="Q7764" s="2" t="str">
        <f>FLOOR('Transaction Data'!$P7764,15)&amp;"-"&amp;FLOOR('Transaction Data'!$P7764,15)+14</f>
        <v>45-59</v>
      </c>
      <c r="R7764" s="2" t="str">
        <f>IF('Transaction Data'!$L7764&lt;=10,"Less Expensive","Expensive")</f>
        <v>Expensive</v>
      </c>
      <c r="S7764" s="4">
        <f>WEEKDAY('Transaction Data'!$A7764)</f>
        <v>3</v>
      </c>
      <c r="T7764" s="2" t="str">
        <f>IF(WEEKDAY('Transaction Data'!$A7764,2)&lt;6,"Weekday","Weekend")</f>
        <v>Weekday</v>
      </c>
    </row>
    <row r="7765" ht="15.75" customHeight="1">
      <c r="A7765" s="1">
        <v>45403.0</v>
      </c>
      <c r="B7765" s="2" t="s">
        <v>7138</v>
      </c>
      <c r="C7765" s="2" t="s">
        <v>32</v>
      </c>
      <c r="D7765" s="1">
        <v>35537.0</v>
      </c>
      <c r="E7765" s="2" t="s">
        <v>22</v>
      </c>
      <c r="F7765" s="2">
        <v>429.0</v>
      </c>
      <c r="G7765" s="2" t="s">
        <v>23</v>
      </c>
      <c r="H7765" s="2" t="s">
        <v>24</v>
      </c>
      <c r="I7765" s="2" t="s">
        <v>25</v>
      </c>
      <c r="J7765" s="2" t="str">
        <f t="array" ref="J7765">XLOOKUP('Transaction Data'!$G7765,Product_Code,Biscuit_Brand)</f>
        <v>Cinnamon Swirls</v>
      </c>
      <c r="K7765" s="2">
        <f t="array" ref="K7765">XLOOKUP('Transaction Data'!$G7765,Product_Code,Cost)</f>
        <v>10</v>
      </c>
      <c r="L7765" s="2">
        <f t="array" ref="L7765">XLOOKUP('Transaction Data'!$G7765,Product_Code,Unit_Price)</f>
        <v>14</v>
      </c>
      <c r="M7765" s="3">
        <f>'Transaction Data'!$F7765*'Transaction Data'!$K7765</f>
        <v>4290</v>
      </c>
      <c r="N7765" s="3">
        <f>'Transaction Data'!$F7765*'Transaction Data'!$L7765</f>
        <v>6006</v>
      </c>
      <c r="O7765" s="3">
        <f>'Transaction Data'!$N7765-'Transaction Data'!$M7765</f>
        <v>1716</v>
      </c>
      <c r="P7765" s="2">
        <f>DATEDIF('Transaction Data'!$D7765,'Transaction Data'!$A7765,"y")</f>
        <v>27</v>
      </c>
      <c r="Q7765" s="2" t="str">
        <f>FLOOR('Transaction Data'!$P7765,15)&amp;"-"&amp;FLOOR('Transaction Data'!$P7765,15)+14</f>
        <v>15-29</v>
      </c>
      <c r="R7765" s="2" t="str">
        <f>IF('Transaction Data'!$L7765&lt;=10,"Less Expensive","Expensive")</f>
        <v>Expensive</v>
      </c>
      <c r="S7765" s="4">
        <f>WEEKDAY('Transaction Data'!$A7765)</f>
        <v>1</v>
      </c>
      <c r="T7765" s="2" t="str">
        <f>IF(WEEKDAY('Transaction Data'!$A7765,2)&lt;6,"Weekday","Weekend")</f>
        <v>Weekend</v>
      </c>
    </row>
    <row r="7766" ht="15.75" customHeight="1">
      <c r="A7766" s="1">
        <v>45386.0</v>
      </c>
      <c r="B7766" s="2" t="s">
        <v>7139</v>
      </c>
      <c r="C7766" s="2" t="s">
        <v>32</v>
      </c>
      <c r="D7766" s="1">
        <v>35411.0</v>
      </c>
      <c r="E7766" s="2" t="s">
        <v>27</v>
      </c>
      <c r="F7766" s="2">
        <v>478.0</v>
      </c>
      <c r="G7766" s="2" t="s">
        <v>61</v>
      </c>
      <c r="H7766" s="2" t="s">
        <v>29</v>
      </c>
      <c r="I7766" s="2" t="s">
        <v>25</v>
      </c>
      <c r="J7766" s="2" t="str">
        <f t="array" ref="J7766">XLOOKUP('Transaction Data'!$G7766,Product_Code,Biscuit_Brand)</f>
        <v>Choco Delight</v>
      </c>
      <c r="K7766" s="2">
        <f t="array" ref="K7766">XLOOKUP('Transaction Data'!$G7766,Product_Code,Cost)</f>
        <v>3</v>
      </c>
      <c r="L7766" s="2">
        <f t="array" ref="L7766">XLOOKUP('Transaction Data'!$G7766,Product_Code,Unit_Price)</f>
        <v>5</v>
      </c>
      <c r="M7766" s="3">
        <f>'Transaction Data'!$F7766*'Transaction Data'!$K7766</f>
        <v>1434</v>
      </c>
      <c r="N7766" s="3">
        <f>'Transaction Data'!$F7766*'Transaction Data'!$L7766</f>
        <v>2390</v>
      </c>
      <c r="O7766" s="3">
        <f>'Transaction Data'!$N7766-'Transaction Data'!$M7766</f>
        <v>956</v>
      </c>
      <c r="P7766" s="2">
        <f>DATEDIF('Transaction Data'!$D7766,'Transaction Data'!$A7766,"y")</f>
        <v>27</v>
      </c>
      <c r="Q7766" s="2" t="str">
        <f>FLOOR('Transaction Data'!$P7766,15)&amp;"-"&amp;FLOOR('Transaction Data'!$P7766,15)+14</f>
        <v>15-29</v>
      </c>
      <c r="R7766" s="2" t="str">
        <f>IF('Transaction Data'!$L7766&lt;=10,"Less Expensive","Expensive")</f>
        <v>Less Expensive</v>
      </c>
      <c r="S7766" s="4">
        <f>WEEKDAY('Transaction Data'!$A7766)</f>
        <v>5</v>
      </c>
      <c r="T7766" s="2" t="str">
        <f>IF(WEEKDAY('Transaction Data'!$A7766,2)&lt;6,"Weekday","Weekend")</f>
        <v>Weekday</v>
      </c>
    </row>
    <row r="7767" ht="15.75" customHeight="1">
      <c r="A7767" s="1">
        <v>45308.0</v>
      </c>
      <c r="B7767" s="2" t="s">
        <v>7140</v>
      </c>
      <c r="C7767" s="2" t="s">
        <v>51</v>
      </c>
      <c r="D7767" s="1">
        <v>37150.0</v>
      </c>
      <c r="E7767" s="2" t="s">
        <v>27</v>
      </c>
      <c r="F7767" s="2">
        <v>377.0</v>
      </c>
      <c r="G7767" s="2" t="s">
        <v>55</v>
      </c>
      <c r="H7767" s="2" t="s">
        <v>34</v>
      </c>
      <c r="I7767" s="2" t="s">
        <v>25</v>
      </c>
      <c r="J7767" s="2" t="str">
        <f t="array" ref="J7767">XLOOKUP('Transaction Data'!$G7767,Product_Code,Biscuit_Brand)</f>
        <v>Vanilla Wafers</v>
      </c>
      <c r="K7767" s="2">
        <f t="array" ref="K7767">XLOOKUP('Transaction Data'!$G7767,Product_Code,Cost)</f>
        <v>18</v>
      </c>
      <c r="L7767" s="2">
        <f t="array" ref="L7767">XLOOKUP('Transaction Data'!$G7767,Product_Code,Unit_Price)</f>
        <v>36</v>
      </c>
      <c r="M7767" s="3">
        <f>'Transaction Data'!$F7767*'Transaction Data'!$K7767</f>
        <v>6786</v>
      </c>
      <c r="N7767" s="3">
        <f>'Transaction Data'!$F7767*'Transaction Data'!$L7767</f>
        <v>13572</v>
      </c>
      <c r="O7767" s="3">
        <f>'Transaction Data'!$N7767-'Transaction Data'!$M7767</f>
        <v>6786</v>
      </c>
      <c r="P7767" s="2">
        <f>DATEDIF('Transaction Data'!$D7767,'Transaction Data'!$A7767,"y")</f>
        <v>22</v>
      </c>
      <c r="Q7767" s="2" t="str">
        <f>FLOOR('Transaction Data'!$P7767,15)&amp;"-"&amp;FLOOR('Transaction Data'!$P7767,15)+14</f>
        <v>15-29</v>
      </c>
      <c r="R7767" s="2" t="str">
        <f>IF('Transaction Data'!$L7767&lt;=10,"Less Expensive","Expensive")</f>
        <v>Expensive</v>
      </c>
      <c r="S7767" s="4">
        <f>WEEKDAY('Transaction Data'!$A7767)</f>
        <v>4</v>
      </c>
      <c r="T7767" s="2" t="str">
        <f>IF(WEEKDAY('Transaction Data'!$A7767,2)&lt;6,"Weekday","Weekend")</f>
        <v>Weekday</v>
      </c>
    </row>
    <row r="7768" ht="15.75" customHeight="1">
      <c r="A7768" s="1">
        <v>45345.0</v>
      </c>
      <c r="B7768" s="2" t="s">
        <v>7141</v>
      </c>
      <c r="C7768" s="2" t="s">
        <v>69</v>
      </c>
      <c r="D7768" s="1">
        <v>20107.0</v>
      </c>
      <c r="E7768" s="2" t="s">
        <v>22</v>
      </c>
      <c r="F7768" s="2">
        <v>373.0</v>
      </c>
      <c r="G7768" s="2" t="s">
        <v>23</v>
      </c>
      <c r="H7768" s="2" t="s">
        <v>24</v>
      </c>
      <c r="I7768" s="2" t="s">
        <v>25</v>
      </c>
      <c r="J7768" s="2" t="str">
        <f t="array" ref="J7768">XLOOKUP('Transaction Data'!$G7768,Product_Code,Biscuit_Brand)</f>
        <v>Cinnamon Swirls</v>
      </c>
      <c r="K7768" s="2">
        <f t="array" ref="K7768">XLOOKUP('Transaction Data'!$G7768,Product_Code,Cost)</f>
        <v>10</v>
      </c>
      <c r="L7768" s="2">
        <f t="array" ref="L7768">XLOOKUP('Transaction Data'!$G7768,Product_Code,Unit_Price)</f>
        <v>14</v>
      </c>
      <c r="M7768" s="3">
        <f>'Transaction Data'!$F7768*'Transaction Data'!$K7768</f>
        <v>3730</v>
      </c>
      <c r="N7768" s="3">
        <f>'Transaction Data'!$F7768*'Transaction Data'!$L7768</f>
        <v>5222</v>
      </c>
      <c r="O7768" s="3">
        <f>'Transaction Data'!$N7768-'Transaction Data'!$M7768</f>
        <v>1492</v>
      </c>
      <c r="P7768" s="2">
        <f>DATEDIF('Transaction Data'!$D7768,'Transaction Data'!$A7768,"y")</f>
        <v>69</v>
      </c>
      <c r="Q7768" s="2" t="str">
        <f>FLOOR('Transaction Data'!$P7768,15)&amp;"-"&amp;FLOOR('Transaction Data'!$P7768,15)+14</f>
        <v>60-74</v>
      </c>
      <c r="R7768" s="2" t="str">
        <f>IF('Transaction Data'!$L7768&lt;=10,"Less Expensive","Expensive")</f>
        <v>Expensive</v>
      </c>
      <c r="S7768" s="4">
        <f>WEEKDAY('Transaction Data'!$A7768)</f>
        <v>6</v>
      </c>
      <c r="T7768" s="2" t="str">
        <f>IF(WEEKDAY('Transaction Data'!$A7768,2)&lt;6,"Weekday","Weekend")</f>
        <v>Weekday</v>
      </c>
    </row>
    <row r="7769" ht="15.75" customHeight="1">
      <c r="A7769" s="1">
        <v>45455.0</v>
      </c>
      <c r="B7769" s="2" t="s">
        <v>7142</v>
      </c>
      <c r="C7769" s="2" t="s">
        <v>78</v>
      </c>
      <c r="D7769" s="1">
        <v>26333.0</v>
      </c>
      <c r="E7769" s="2" t="s">
        <v>37</v>
      </c>
      <c r="F7769" s="2">
        <v>311.0</v>
      </c>
      <c r="G7769" s="2" t="s">
        <v>60</v>
      </c>
      <c r="H7769" s="2" t="s">
        <v>29</v>
      </c>
      <c r="I7769" s="2" t="s">
        <v>25</v>
      </c>
      <c r="J7769" s="2" t="str">
        <f t="array" ref="J7769">XLOOKUP('Transaction Data'!$G7769,Product_Code,Biscuit_Brand)</f>
        <v>Peanut Butter Bites</v>
      </c>
      <c r="K7769" s="2">
        <f t="array" ref="K7769">XLOOKUP('Transaction Data'!$G7769,Product_Code,Cost)</f>
        <v>5</v>
      </c>
      <c r="L7769" s="2">
        <f t="array" ref="L7769">XLOOKUP('Transaction Data'!$G7769,Product_Code,Unit_Price)</f>
        <v>7</v>
      </c>
      <c r="M7769" s="3">
        <f>'Transaction Data'!$F7769*'Transaction Data'!$K7769</f>
        <v>1555</v>
      </c>
      <c r="N7769" s="3">
        <f>'Transaction Data'!$F7769*'Transaction Data'!$L7769</f>
        <v>2177</v>
      </c>
      <c r="O7769" s="3">
        <f>'Transaction Data'!$N7769-'Transaction Data'!$M7769</f>
        <v>622</v>
      </c>
      <c r="P7769" s="2">
        <f>DATEDIF('Transaction Data'!$D7769,'Transaction Data'!$A7769,"y")</f>
        <v>52</v>
      </c>
      <c r="Q7769" s="2" t="str">
        <f>FLOOR('Transaction Data'!$P7769,15)&amp;"-"&amp;FLOOR('Transaction Data'!$P7769,15)+14</f>
        <v>45-59</v>
      </c>
      <c r="R7769" s="2" t="str">
        <f>IF('Transaction Data'!$L7769&lt;=10,"Less Expensive","Expensive")</f>
        <v>Less Expensive</v>
      </c>
      <c r="S7769" s="4">
        <f>WEEKDAY('Transaction Data'!$A7769)</f>
        <v>4</v>
      </c>
      <c r="T7769" s="2" t="str">
        <f>IF(WEEKDAY('Transaction Data'!$A7769,2)&lt;6,"Weekday","Weekend")</f>
        <v>Weekday</v>
      </c>
    </row>
    <row r="7770" ht="15.75" customHeight="1">
      <c r="A7770" s="1">
        <v>45406.0</v>
      </c>
      <c r="B7770" s="2" t="s">
        <v>7143</v>
      </c>
      <c r="C7770" s="2" t="s">
        <v>69</v>
      </c>
      <c r="D7770" s="1">
        <v>27285.0</v>
      </c>
      <c r="E7770" s="2" t="s">
        <v>27</v>
      </c>
      <c r="F7770" s="2">
        <v>419.0</v>
      </c>
      <c r="G7770" s="2" t="s">
        <v>60</v>
      </c>
      <c r="H7770" s="2" t="s">
        <v>34</v>
      </c>
      <c r="I7770" s="2" t="s">
        <v>25</v>
      </c>
      <c r="J7770" s="2" t="str">
        <f t="array" ref="J7770">XLOOKUP('Transaction Data'!$G7770,Product_Code,Biscuit_Brand)</f>
        <v>Peanut Butter Bites</v>
      </c>
      <c r="K7770" s="2">
        <f t="array" ref="K7770">XLOOKUP('Transaction Data'!$G7770,Product_Code,Cost)</f>
        <v>5</v>
      </c>
      <c r="L7770" s="2">
        <f t="array" ref="L7770">XLOOKUP('Transaction Data'!$G7770,Product_Code,Unit_Price)</f>
        <v>7</v>
      </c>
      <c r="M7770" s="3">
        <f>'Transaction Data'!$F7770*'Transaction Data'!$K7770</f>
        <v>2095</v>
      </c>
      <c r="N7770" s="3">
        <f>'Transaction Data'!$F7770*'Transaction Data'!$L7770</f>
        <v>2933</v>
      </c>
      <c r="O7770" s="3">
        <f>'Transaction Data'!$N7770-'Transaction Data'!$M7770</f>
        <v>838</v>
      </c>
      <c r="P7770" s="2">
        <f>DATEDIF('Transaction Data'!$D7770,'Transaction Data'!$A7770,"y")</f>
        <v>49</v>
      </c>
      <c r="Q7770" s="2" t="str">
        <f>FLOOR('Transaction Data'!$P7770,15)&amp;"-"&amp;FLOOR('Transaction Data'!$P7770,15)+14</f>
        <v>45-59</v>
      </c>
      <c r="R7770" s="2" t="str">
        <f>IF('Transaction Data'!$L7770&lt;=10,"Less Expensive","Expensive")</f>
        <v>Less Expensive</v>
      </c>
      <c r="S7770" s="4">
        <f>WEEKDAY('Transaction Data'!$A7770)</f>
        <v>4</v>
      </c>
      <c r="T7770" s="2" t="str">
        <f>IF(WEEKDAY('Transaction Data'!$A7770,2)&lt;6,"Weekday","Weekend")</f>
        <v>Weekday</v>
      </c>
    </row>
    <row r="7771" ht="15.75" customHeight="1">
      <c r="A7771" s="1">
        <v>45423.0</v>
      </c>
      <c r="B7771" s="2" t="s">
        <v>7144</v>
      </c>
      <c r="C7771" s="2" t="s">
        <v>51</v>
      </c>
      <c r="D7771" s="1">
        <v>31543.0</v>
      </c>
      <c r="E7771" s="2" t="s">
        <v>63</v>
      </c>
      <c r="F7771" s="2">
        <v>50.0</v>
      </c>
      <c r="G7771" s="2" t="s">
        <v>61</v>
      </c>
      <c r="H7771" s="2" t="s">
        <v>24</v>
      </c>
      <c r="I7771" s="2" t="s">
        <v>25</v>
      </c>
      <c r="J7771" s="2" t="str">
        <f t="array" ref="J7771">XLOOKUP('Transaction Data'!$G7771,Product_Code,Biscuit_Brand)</f>
        <v>Choco Delight</v>
      </c>
      <c r="K7771" s="2">
        <f t="array" ref="K7771">XLOOKUP('Transaction Data'!$G7771,Product_Code,Cost)</f>
        <v>3</v>
      </c>
      <c r="L7771" s="2">
        <f t="array" ref="L7771">XLOOKUP('Transaction Data'!$G7771,Product_Code,Unit_Price)</f>
        <v>5</v>
      </c>
      <c r="M7771" s="3">
        <f>'Transaction Data'!$F7771*'Transaction Data'!$K7771</f>
        <v>150</v>
      </c>
      <c r="N7771" s="3">
        <f>'Transaction Data'!$F7771*'Transaction Data'!$L7771</f>
        <v>250</v>
      </c>
      <c r="O7771" s="3">
        <f>'Transaction Data'!$N7771-'Transaction Data'!$M7771</f>
        <v>100</v>
      </c>
      <c r="P7771" s="2">
        <f>DATEDIF('Transaction Data'!$D7771,'Transaction Data'!$A7771,"y")</f>
        <v>38</v>
      </c>
      <c r="Q7771" s="2" t="str">
        <f>FLOOR('Transaction Data'!$P7771,15)&amp;"-"&amp;FLOOR('Transaction Data'!$P7771,15)+14</f>
        <v>30-44</v>
      </c>
      <c r="R7771" s="2" t="str">
        <f>IF('Transaction Data'!$L7771&lt;=10,"Less Expensive","Expensive")</f>
        <v>Less Expensive</v>
      </c>
      <c r="S7771" s="4">
        <f>WEEKDAY('Transaction Data'!$A7771)</f>
        <v>7</v>
      </c>
      <c r="T7771" s="2" t="str">
        <f>IF(WEEKDAY('Transaction Data'!$A7771,2)&lt;6,"Weekday","Weekend")</f>
        <v>Weekend</v>
      </c>
    </row>
    <row r="7772" ht="15.75" customHeight="1">
      <c r="A7772" s="1">
        <v>45460.0</v>
      </c>
      <c r="B7772" s="2" t="s">
        <v>7145</v>
      </c>
      <c r="C7772" s="2" t="s">
        <v>69</v>
      </c>
      <c r="D7772" s="1">
        <v>36843.0</v>
      </c>
      <c r="E7772" s="2" t="s">
        <v>27</v>
      </c>
      <c r="F7772" s="2">
        <v>141.0</v>
      </c>
      <c r="G7772" s="2" t="s">
        <v>55</v>
      </c>
      <c r="H7772" s="2" t="s">
        <v>29</v>
      </c>
      <c r="I7772" s="2" t="s">
        <v>25</v>
      </c>
      <c r="J7772" s="2" t="str">
        <f t="array" ref="J7772">XLOOKUP('Transaction Data'!$G7772,Product_Code,Biscuit_Brand)</f>
        <v>Vanilla Wafers</v>
      </c>
      <c r="K7772" s="2">
        <f t="array" ref="K7772">XLOOKUP('Transaction Data'!$G7772,Product_Code,Cost)</f>
        <v>18</v>
      </c>
      <c r="L7772" s="2">
        <f t="array" ref="L7772">XLOOKUP('Transaction Data'!$G7772,Product_Code,Unit_Price)</f>
        <v>36</v>
      </c>
      <c r="M7772" s="3">
        <f>'Transaction Data'!$F7772*'Transaction Data'!$K7772</f>
        <v>2538</v>
      </c>
      <c r="N7772" s="3">
        <f>'Transaction Data'!$F7772*'Transaction Data'!$L7772</f>
        <v>5076</v>
      </c>
      <c r="O7772" s="3">
        <f>'Transaction Data'!$N7772-'Transaction Data'!$M7772</f>
        <v>2538</v>
      </c>
      <c r="P7772" s="2">
        <f>DATEDIF('Transaction Data'!$D7772,'Transaction Data'!$A7772,"y")</f>
        <v>23</v>
      </c>
      <c r="Q7772" s="2" t="str">
        <f>FLOOR('Transaction Data'!$P7772,15)&amp;"-"&amp;FLOOR('Transaction Data'!$P7772,15)+14</f>
        <v>15-29</v>
      </c>
      <c r="R7772" s="2" t="str">
        <f>IF('Transaction Data'!$L7772&lt;=10,"Less Expensive","Expensive")</f>
        <v>Expensive</v>
      </c>
      <c r="S7772" s="4">
        <f>WEEKDAY('Transaction Data'!$A7772)</f>
        <v>2</v>
      </c>
      <c r="T7772" s="2" t="str">
        <f>IF(WEEKDAY('Transaction Data'!$A7772,2)&lt;6,"Weekday","Weekend")</f>
        <v>Weekday</v>
      </c>
    </row>
    <row r="7773" ht="15.75" customHeight="1">
      <c r="A7773" s="1">
        <v>45449.0</v>
      </c>
      <c r="B7773" s="2" t="s">
        <v>7146</v>
      </c>
      <c r="C7773" s="2" t="s">
        <v>47</v>
      </c>
      <c r="D7773" s="1">
        <v>34420.0</v>
      </c>
      <c r="E7773" s="2" t="s">
        <v>22</v>
      </c>
      <c r="F7773" s="2">
        <v>420.0</v>
      </c>
      <c r="G7773" s="2" t="s">
        <v>23</v>
      </c>
      <c r="H7773" s="2" t="s">
        <v>34</v>
      </c>
      <c r="I7773" s="2" t="s">
        <v>25</v>
      </c>
      <c r="J7773" s="2" t="str">
        <f t="array" ref="J7773">XLOOKUP('Transaction Data'!$G7773,Product_Code,Biscuit_Brand)</f>
        <v>Cinnamon Swirls</v>
      </c>
      <c r="K7773" s="2">
        <f t="array" ref="K7773">XLOOKUP('Transaction Data'!$G7773,Product_Code,Cost)</f>
        <v>10</v>
      </c>
      <c r="L7773" s="2">
        <f t="array" ref="L7773">XLOOKUP('Transaction Data'!$G7773,Product_Code,Unit_Price)</f>
        <v>14</v>
      </c>
      <c r="M7773" s="3">
        <f>'Transaction Data'!$F7773*'Transaction Data'!$K7773</f>
        <v>4200</v>
      </c>
      <c r="N7773" s="3">
        <f>'Transaction Data'!$F7773*'Transaction Data'!$L7773</f>
        <v>5880</v>
      </c>
      <c r="O7773" s="3">
        <f>'Transaction Data'!$N7773-'Transaction Data'!$M7773</f>
        <v>1680</v>
      </c>
      <c r="P7773" s="2">
        <f>DATEDIF('Transaction Data'!$D7773,'Transaction Data'!$A7773,"y")</f>
        <v>30</v>
      </c>
      <c r="Q7773" s="2" t="str">
        <f>FLOOR('Transaction Data'!$P7773,15)&amp;"-"&amp;FLOOR('Transaction Data'!$P7773,15)+14</f>
        <v>30-44</v>
      </c>
      <c r="R7773" s="2" t="str">
        <f>IF('Transaction Data'!$L7773&lt;=10,"Less Expensive","Expensive")</f>
        <v>Expensive</v>
      </c>
      <c r="S7773" s="4">
        <f>WEEKDAY('Transaction Data'!$A7773)</f>
        <v>5</v>
      </c>
      <c r="T7773" s="2" t="str">
        <f>IF(WEEKDAY('Transaction Data'!$A7773,2)&lt;6,"Weekday","Weekend")</f>
        <v>Weekday</v>
      </c>
    </row>
    <row r="7774" ht="15.75" customHeight="1">
      <c r="A7774" s="1">
        <v>45477.0</v>
      </c>
      <c r="B7774" s="2" t="s">
        <v>7147</v>
      </c>
      <c r="C7774" s="2" t="s">
        <v>32</v>
      </c>
      <c r="D7774" s="1">
        <v>35676.0</v>
      </c>
      <c r="E7774" s="2" t="s">
        <v>63</v>
      </c>
      <c r="F7774" s="2">
        <v>235.0</v>
      </c>
      <c r="G7774" s="2" t="s">
        <v>23</v>
      </c>
      <c r="H7774" s="2" t="s">
        <v>24</v>
      </c>
      <c r="I7774" s="2" t="s">
        <v>25</v>
      </c>
      <c r="J7774" s="2" t="str">
        <f t="array" ref="J7774">XLOOKUP('Transaction Data'!$G7774,Product_Code,Biscuit_Brand)</f>
        <v>Cinnamon Swirls</v>
      </c>
      <c r="K7774" s="2">
        <f t="array" ref="K7774">XLOOKUP('Transaction Data'!$G7774,Product_Code,Cost)</f>
        <v>10</v>
      </c>
      <c r="L7774" s="2">
        <f t="array" ref="L7774">XLOOKUP('Transaction Data'!$G7774,Product_Code,Unit_Price)</f>
        <v>14</v>
      </c>
      <c r="M7774" s="3">
        <f>'Transaction Data'!$F7774*'Transaction Data'!$K7774</f>
        <v>2350</v>
      </c>
      <c r="N7774" s="3">
        <f>'Transaction Data'!$F7774*'Transaction Data'!$L7774</f>
        <v>3290</v>
      </c>
      <c r="O7774" s="3">
        <f>'Transaction Data'!$N7774-'Transaction Data'!$M7774</f>
        <v>940</v>
      </c>
      <c r="P7774" s="2">
        <f>DATEDIF('Transaction Data'!$D7774,'Transaction Data'!$A7774,"y")</f>
        <v>26</v>
      </c>
      <c r="Q7774" s="2" t="str">
        <f>FLOOR('Transaction Data'!$P7774,15)&amp;"-"&amp;FLOOR('Transaction Data'!$P7774,15)+14</f>
        <v>15-29</v>
      </c>
      <c r="R7774" s="2" t="str">
        <f>IF('Transaction Data'!$L7774&lt;=10,"Less Expensive","Expensive")</f>
        <v>Expensive</v>
      </c>
      <c r="S7774" s="4">
        <f>WEEKDAY('Transaction Data'!$A7774)</f>
        <v>5</v>
      </c>
      <c r="T7774" s="2" t="str">
        <f>IF(WEEKDAY('Transaction Data'!$A7774,2)&lt;6,"Weekday","Weekend")</f>
        <v>Weekday</v>
      </c>
    </row>
    <row r="7775" ht="15.75" customHeight="1">
      <c r="A7775" s="1">
        <v>45308.0</v>
      </c>
      <c r="B7775" s="2" t="s">
        <v>5418</v>
      </c>
      <c r="C7775" s="2" t="s">
        <v>41</v>
      </c>
      <c r="D7775" s="1">
        <v>37649.0</v>
      </c>
      <c r="E7775" s="2" t="s">
        <v>22</v>
      </c>
      <c r="F7775" s="2">
        <v>232.0</v>
      </c>
      <c r="G7775" s="2" t="s">
        <v>48</v>
      </c>
      <c r="H7775" s="2" t="s">
        <v>29</v>
      </c>
      <c r="I7775" s="2" t="s">
        <v>25</v>
      </c>
      <c r="J7775" s="2" t="str">
        <f t="array" ref="J7775">XLOOKUP('Transaction Data'!$G7775,Product_Code,Biscuit_Brand)</f>
        <v>Lemon Crisps</v>
      </c>
      <c r="K7775" s="2">
        <f t="array" ref="K7775">XLOOKUP('Transaction Data'!$G7775,Product_Code,Cost)</f>
        <v>7</v>
      </c>
      <c r="L7775" s="2">
        <f t="array" ref="L7775">XLOOKUP('Transaction Data'!$G7775,Product_Code,Unit_Price)</f>
        <v>9</v>
      </c>
      <c r="M7775" s="3">
        <f>'Transaction Data'!$F7775*'Transaction Data'!$K7775</f>
        <v>1624</v>
      </c>
      <c r="N7775" s="3">
        <f>'Transaction Data'!$F7775*'Transaction Data'!$L7775</f>
        <v>2088</v>
      </c>
      <c r="O7775" s="3">
        <f>'Transaction Data'!$N7775-'Transaction Data'!$M7775</f>
        <v>464</v>
      </c>
      <c r="P7775" s="2">
        <f>DATEDIF('Transaction Data'!$D7775,'Transaction Data'!$A7775,"y")</f>
        <v>20</v>
      </c>
      <c r="Q7775" s="2" t="str">
        <f>FLOOR('Transaction Data'!$P7775,15)&amp;"-"&amp;FLOOR('Transaction Data'!$P7775,15)+14</f>
        <v>15-29</v>
      </c>
      <c r="R7775" s="2" t="str">
        <f>IF('Transaction Data'!$L7775&lt;=10,"Less Expensive","Expensive")</f>
        <v>Less Expensive</v>
      </c>
      <c r="S7775" s="4">
        <f>WEEKDAY('Transaction Data'!$A7775)</f>
        <v>4</v>
      </c>
      <c r="T7775" s="2" t="str">
        <f>IF(WEEKDAY('Transaction Data'!$A7775,2)&lt;6,"Weekday","Weekend")</f>
        <v>Weekday</v>
      </c>
    </row>
    <row r="7776" ht="15.75" customHeight="1">
      <c r="A7776" s="1">
        <v>45446.0</v>
      </c>
      <c r="B7776" s="2" t="s">
        <v>7148</v>
      </c>
      <c r="C7776" s="2" t="s">
        <v>51</v>
      </c>
      <c r="D7776" s="1">
        <v>23939.0</v>
      </c>
      <c r="E7776" s="2" t="s">
        <v>37</v>
      </c>
      <c r="F7776" s="2">
        <v>393.0</v>
      </c>
      <c r="G7776" s="2" t="s">
        <v>38</v>
      </c>
      <c r="H7776" s="2" t="s">
        <v>34</v>
      </c>
      <c r="I7776" s="2" t="s">
        <v>30</v>
      </c>
      <c r="J7776" s="2" t="str">
        <f t="array" ref="J7776">XLOOKUP('Transaction Data'!$G7776,Product_Code,Biscuit_Brand)</f>
        <v>Ginger Snaps</v>
      </c>
      <c r="K7776" s="2">
        <f t="array" ref="K7776">XLOOKUP('Transaction Data'!$G7776,Product_Code,Cost)</f>
        <v>14</v>
      </c>
      <c r="L7776" s="2">
        <f t="array" ref="L7776">XLOOKUP('Transaction Data'!$G7776,Product_Code,Unit_Price)</f>
        <v>28</v>
      </c>
      <c r="M7776" s="3">
        <f>'Transaction Data'!$F7776*'Transaction Data'!$K7776</f>
        <v>5502</v>
      </c>
      <c r="N7776" s="3">
        <f>'Transaction Data'!$F7776*'Transaction Data'!$L7776</f>
        <v>11004</v>
      </c>
      <c r="O7776" s="3">
        <f>'Transaction Data'!$N7776-'Transaction Data'!$M7776</f>
        <v>5502</v>
      </c>
      <c r="P7776" s="2">
        <f>DATEDIF('Transaction Data'!$D7776,'Transaction Data'!$A7776,"y")</f>
        <v>58</v>
      </c>
      <c r="Q7776" s="2" t="str">
        <f>FLOOR('Transaction Data'!$P7776,15)&amp;"-"&amp;FLOOR('Transaction Data'!$P7776,15)+14</f>
        <v>45-59</v>
      </c>
      <c r="R7776" s="2" t="str">
        <f>IF('Transaction Data'!$L7776&lt;=10,"Less Expensive","Expensive")</f>
        <v>Expensive</v>
      </c>
      <c r="S7776" s="4">
        <f>WEEKDAY('Transaction Data'!$A7776)</f>
        <v>2</v>
      </c>
      <c r="T7776" s="2" t="str">
        <f>IF(WEEKDAY('Transaction Data'!$A7776,2)&lt;6,"Weekday","Weekend")</f>
        <v>Weekday</v>
      </c>
    </row>
    <row r="7777" ht="15.75" customHeight="1">
      <c r="A7777" s="1">
        <v>45399.0</v>
      </c>
      <c r="B7777" s="2" t="s">
        <v>7149</v>
      </c>
      <c r="C7777" s="2" t="s">
        <v>72</v>
      </c>
      <c r="D7777" s="1">
        <v>33351.0</v>
      </c>
      <c r="E7777" s="2" t="s">
        <v>27</v>
      </c>
      <c r="F7777" s="2">
        <v>49.0</v>
      </c>
      <c r="G7777" s="2" t="s">
        <v>28</v>
      </c>
      <c r="H7777" s="2" t="s">
        <v>24</v>
      </c>
      <c r="I7777" s="2" t="s">
        <v>25</v>
      </c>
      <c r="J7777" s="2" t="str">
        <f t="array" ref="J7777">XLOOKUP('Transaction Data'!$G7777,Product_Code,Biscuit_Brand)</f>
        <v>Shortbread</v>
      </c>
      <c r="K7777" s="2">
        <f t="array" ref="K7777">XLOOKUP('Transaction Data'!$G7777,Product_Code,Cost)</f>
        <v>10</v>
      </c>
      <c r="L7777" s="2">
        <f t="array" ref="L7777">XLOOKUP('Transaction Data'!$G7777,Product_Code,Unit_Price)</f>
        <v>45</v>
      </c>
      <c r="M7777" s="3">
        <f>'Transaction Data'!$F7777*'Transaction Data'!$K7777</f>
        <v>490</v>
      </c>
      <c r="N7777" s="3">
        <f>'Transaction Data'!$F7777*'Transaction Data'!$L7777</f>
        <v>2205</v>
      </c>
      <c r="O7777" s="3">
        <f>'Transaction Data'!$N7777-'Transaction Data'!$M7777</f>
        <v>1715</v>
      </c>
      <c r="P7777" s="2">
        <f>DATEDIF('Transaction Data'!$D7777,'Transaction Data'!$A7777,"y")</f>
        <v>32</v>
      </c>
      <c r="Q7777" s="2" t="str">
        <f>FLOOR('Transaction Data'!$P7777,15)&amp;"-"&amp;FLOOR('Transaction Data'!$P7777,15)+14</f>
        <v>30-44</v>
      </c>
      <c r="R7777" s="2" t="str">
        <f>IF('Transaction Data'!$L7777&lt;=10,"Less Expensive","Expensive")</f>
        <v>Expensive</v>
      </c>
      <c r="S7777" s="4">
        <f>WEEKDAY('Transaction Data'!$A7777)</f>
        <v>4</v>
      </c>
      <c r="T7777" s="2" t="str">
        <f>IF(WEEKDAY('Transaction Data'!$A7777,2)&lt;6,"Weekday","Weekend")</f>
        <v>Weekday</v>
      </c>
    </row>
    <row r="7778" ht="15.75" customHeight="1">
      <c r="A7778" s="1">
        <v>45369.0</v>
      </c>
      <c r="B7778" s="2" t="s">
        <v>7150</v>
      </c>
      <c r="C7778" s="2" t="s">
        <v>21</v>
      </c>
      <c r="D7778" s="1">
        <v>18602.0</v>
      </c>
      <c r="E7778" s="2" t="s">
        <v>63</v>
      </c>
      <c r="F7778" s="2">
        <v>253.0</v>
      </c>
      <c r="G7778" s="2" t="s">
        <v>28</v>
      </c>
      <c r="H7778" s="2" t="s">
        <v>29</v>
      </c>
      <c r="I7778" s="2" t="s">
        <v>25</v>
      </c>
      <c r="J7778" s="2" t="str">
        <f t="array" ref="J7778">XLOOKUP('Transaction Data'!$G7778,Product_Code,Biscuit_Brand)</f>
        <v>Shortbread</v>
      </c>
      <c r="K7778" s="2">
        <f t="array" ref="K7778">XLOOKUP('Transaction Data'!$G7778,Product_Code,Cost)</f>
        <v>10</v>
      </c>
      <c r="L7778" s="2">
        <f t="array" ref="L7778">XLOOKUP('Transaction Data'!$G7778,Product_Code,Unit_Price)</f>
        <v>45</v>
      </c>
      <c r="M7778" s="3">
        <f>'Transaction Data'!$F7778*'Transaction Data'!$K7778</f>
        <v>2530</v>
      </c>
      <c r="N7778" s="3">
        <f>'Transaction Data'!$F7778*'Transaction Data'!$L7778</f>
        <v>11385</v>
      </c>
      <c r="O7778" s="3">
        <f>'Transaction Data'!$N7778-'Transaction Data'!$M7778</f>
        <v>8855</v>
      </c>
      <c r="P7778" s="2">
        <f>DATEDIF('Transaction Data'!$D7778,'Transaction Data'!$A7778,"y")</f>
        <v>73</v>
      </c>
      <c r="Q7778" s="2" t="str">
        <f>FLOOR('Transaction Data'!$P7778,15)&amp;"-"&amp;FLOOR('Transaction Data'!$P7778,15)+14</f>
        <v>60-74</v>
      </c>
      <c r="R7778" s="2" t="str">
        <f>IF('Transaction Data'!$L7778&lt;=10,"Less Expensive","Expensive")</f>
        <v>Expensive</v>
      </c>
      <c r="S7778" s="4">
        <f>WEEKDAY('Transaction Data'!$A7778)</f>
        <v>2</v>
      </c>
      <c r="T7778" s="2" t="str">
        <f>IF(WEEKDAY('Transaction Data'!$A7778,2)&lt;6,"Weekday","Weekend")</f>
        <v>Weekday</v>
      </c>
    </row>
    <row r="7779" ht="15.75" customHeight="1">
      <c r="A7779" s="1">
        <v>45380.0</v>
      </c>
      <c r="B7779" s="2" t="s">
        <v>7151</v>
      </c>
      <c r="C7779" s="2" t="s">
        <v>41</v>
      </c>
      <c r="D7779" s="1">
        <v>17274.0</v>
      </c>
      <c r="E7779" s="2" t="s">
        <v>37</v>
      </c>
      <c r="F7779" s="2">
        <v>119.0</v>
      </c>
      <c r="G7779" s="2" t="s">
        <v>55</v>
      </c>
      <c r="H7779" s="2" t="s">
        <v>34</v>
      </c>
      <c r="I7779" s="2" t="s">
        <v>25</v>
      </c>
      <c r="J7779" s="2" t="str">
        <f t="array" ref="J7779">XLOOKUP('Transaction Data'!$G7779,Product_Code,Biscuit_Brand)</f>
        <v>Vanilla Wafers</v>
      </c>
      <c r="K7779" s="2">
        <f t="array" ref="K7779">XLOOKUP('Transaction Data'!$G7779,Product_Code,Cost)</f>
        <v>18</v>
      </c>
      <c r="L7779" s="2">
        <f t="array" ref="L7779">XLOOKUP('Transaction Data'!$G7779,Product_Code,Unit_Price)</f>
        <v>36</v>
      </c>
      <c r="M7779" s="3">
        <f>'Transaction Data'!$F7779*'Transaction Data'!$K7779</f>
        <v>2142</v>
      </c>
      <c r="N7779" s="3">
        <f>'Transaction Data'!$F7779*'Transaction Data'!$L7779</f>
        <v>4284</v>
      </c>
      <c r="O7779" s="3">
        <f>'Transaction Data'!$N7779-'Transaction Data'!$M7779</f>
        <v>2142</v>
      </c>
      <c r="P7779" s="2">
        <f>DATEDIF('Transaction Data'!$D7779,'Transaction Data'!$A7779,"y")</f>
        <v>76</v>
      </c>
      <c r="Q7779" s="2" t="str">
        <f>FLOOR('Transaction Data'!$P7779,15)&amp;"-"&amp;FLOOR('Transaction Data'!$P7779,15)+14</f>
        <v>75-89</v>
      </c>
      <c r="R7779" s="2" t="str">
        <f>IF('Transaction Data'!$L7779&lt;=10,"Less Expensive","Expensive")</f>
        <v>Expensive</v>
      </c>
      <c r="S7779" s="4">
        <f>WEEKDAY('Transaction Data'!$A7779)</f>
        <v>6</v>
      </c>
      <c r="T7779" s="2" t="str">
        <f>IF(WEEKDAY('Transaction Data'!$A7779,2)&lt;6,"Weekday","Weekend")</f>
        <v>Weekday</v>
      </c>
    </row>
    <row r="7780" ht="15.75" customHeight="1">
      <c r="A7780" s="1">
        <v>45402.0</v>
      </c>
      <c r="B7780" s="2" t="s">
        <v>7152</v>
      </c>
      <c r="C7780" s="2" t="s">
        <v>54</v>
      </c>
      <c r="D7780" s="1">
        <v>37077.0</v>
      </c>
      <c r="E7780" s="2" t="s">
        <v>27</v>
      </c>
      <c r="F7780" s="2">
        <v>15.0</v>
      </c>
      <c r="G7780" s="2" t="s">
        <v>28</v>
      </c>
      <c r="H7780" s="2" t="s">
        <v>24</v>
      </c>
      <c r="I7780" s="2" t="s">
        <v>25</v>
      </c>
      <c r="J7780" s="2" t="str">
        <f t="array" ref="J7780">XLOOKUP('Transaction Data'!$G7780,Product_Code,Biscuit_Brand)</f>
        <v>Shortbread</v>
      </c>
      <c r="K7780" s="2">
        <f t="array" ref="K7780">XLOOKUP('Transaction Data'!$G7780,Product_Code,Cost)</f>
        <v>10</v>
      </c>
      <c r="L7780" s="2">
        <f t="array" ref="L7780">XLOOKUP('Transaction Data'!$G7780,Product_Code,Unit_Price)</f>
        <v>45</v>
      </c>
      <c r="M7780" s="3">
        <f>'Transaction Data'!$F7780*'Transaction Data'!$K7780</f>
        <v>150</v>
      </c>
      <c r="N7780" s="3">
        <f>'Transaction Data'!$F7780*'Transaction Data'!$L7780</f>
        <v>675</v>
      </c>
      <c r="O7780" s="3">
        <f>'Transaction Data'!$N7780-'Transaction Data'!$M7780</f>
        <v>525</v>
      </c>
      <c r="P7780" s="2">
        <f>DATEDIF('Transaction Data'!$D7780,'Transaction Data'!$A7780,"y")</f>
        <v>22</v>
      </c>
      <c r="Q7780" s="2" t="str">
        <f>FLOOR('Transaction Data'!$P7780,15)&amp;"-"&amp;FLOOR('Transaction Data'!$P7780,15)+14</f>
        <v>15-29</v>
      </c>
      <c r="R7780" s="2" t="str">
        <f>IF('Transaction Data'!$L7780&lt;=10,"Less Expensive","Expensive")</f>
        <v>Expensive</v>
      </c>
      <c r="S7780" s="4">
        <f>WEEKDAY('Transaction Data'!$A7780)</f>
        <v>7</v>
      </c>
      <c r="T7780" s="2" t="str">
        <f>IF(WEEKDAY('Transaction Data'!$A7780,2)&lt;6,"Weekday","Weekend")</f>
        <v>Weekend</v>
      </c>
    </row>
    <row r="7781" ht="15.75" customHeight="1">
      <c r="A7781" s="1">
        <v>45442.0</v>
      </c>
      <c r="B7781" s="2" t="s">
        <v>7153</v>
      </c>
      <c r="C7781" s="2" t="s">
        <v>65</v>
      </c>
      <c r="D7781" s="1">
        <v>36184.0</v>
      </c>
      <c r="E7781" s="2" t="s">
        <v>37</v>
      </c>
      <c r="F7781" s="2">
        <v>372.0</v>
      </c>
      <c r="G7781" s="2" t="s">
        <v>28</v>
      </c>
      <c r="H7781" s="2" t="s">
        <v>29</v>
      </c>
      <c r="I7781" s="2" t="s">
        <v>25</v>
      </c>
      <c r="J7781" s="2" t="str">
        <f t="array" ref="J7781">XLOOKUP('Transaction Data'!$G7781,Product_Code,Biscuit_Brand)</f>
        <v>Shortbread</v>
      </c>
      <c r="K7781" s="2">
        <f t="array" ref="K7781">XLOOKUP('Transaction Data'!$G7781,Product_Code,Cost)</f>
        <v>10</v>
      </c>
      <c r="L7781" s="2">
        <f t="array" ref="L7781">XLOOKUP('Transaction Data'!$G7781,Product_Code,Unit_Price)</f>
        <v>45</v>
      </c>
      <c r="M7781" s="3">
        <f>'Transaction Data'!$F7781*'Transaction Data'!$K7781</f>
        <v>3720</v>
      </c>
      <c r="N7781" s="3">
        <f>'Transaction Data'!$F7781*'Transaction Data'!$L7781</f>
        <v>16740</v>
      </c>
      <c r="O7781" s="3">
        <f>'Transaction Data'!$N7781-'Transaction Data'!$M7781</f>
        <v>13020</v>
      </c>
      <c r="P7781" s="2">
        <f>DATEDIF('Transaction Data'!$D7781,'Transaction Data'!$A7781,"y")</f>
        <v>25</v>
      </c>
      <c r="Q7781" s="2" t="str">
        <f>FLOOR('Transaction Data'!$P7781,15)&amp;"-"&amp;FLOOR('Transaction Data'!$P7781,15)+14</f>
        <v>15-29</v>
      </c>
      <c r="R7781" s="2" t="str">
        <f>IF('Transaction Data'!$L7781&lt;=10,"Less Expensive","Expensive")</f>
        <v>Expensive</v>
      </c>
      <c r="S7781" s="4">
        <f>WEEKDAY('Transaction Data'!$A7781)</f>
        <v>5</v>
      </c>
      <c r="T7781" s="2" t="str">
        <f>IF(WEEKDAY('Transaction Data'!$A7781,2)&lt;6,"Weekday","Weekend")</f>
        <v>Weekday</v>
      </c>
    </row>
    <row r="7782" ht="15.75" customHeight="1">
      <c r="A7782" s="1">
        <v>45352.0</v>
      </c>
      <c r="B7782" s="2" t="s">
        <v>7154</v>
      </c>
      <c r="C7782" s="2" t="s">
        <v>47</v>
      </c>
      <c r="D7782" s="1">
        <v>33042.0</v>
      </c>
      <c r="E7782" s="2" t="s">
        <v>37</v>
      </c>
      <c r="F7782" s="2">
        <v>282.0</v>
      </c>
      <c r="G7782" s="2" t="s">
        <v>61</v>
      </c>
      <c r="H7782" s="2" t="s">
        <v>34</v>
      </c>
      <c r="I7782" s="2" t="s">
        <v>25</v>
      </c>
      <c r="J7782" s="2" t="str">
        <f t="array" ref="J7782">XLOOKUP('Transaction Data'!$G7782,Product_Code,Biscuit_Brand)</f>
        <v>Choco Delight</v>
      </c>
      <c r="K7782" s="2">
        <f t="array" ref="K7782">XLOOKUP('Transaction Data'!$G7782,Product_Code,Cost)</f>
        <v>3</v>
      </c>
      <c r="L7782" s="2">
        <f t="array" ref="L7782">XLOOKUP('Transaction Data'!$G7782,Product_Code,Unit_Price)</f>
        <v>5</v>
      </c>
      <c r="M7782" s="3">
        <f>'Transaction Data'!$F7782*'Transaction Data'!$K7782</f>
        <v>846</v>
      </c>
      <c r="N7782" s="3">
        <f>'Transaction Data'!$F7782*'Transaction Data'!$L7782</f>
        <v>1410</v>
      </c>
      <c r="O7782" s="3">
        <f>'Transaction Data'!$N7782-'Transaction Data'!$M7782</f>
        <v>564</v>
      </c>
      <c r="P7782" s="2">
        <f>DATEDIF('Transaction Data'!$D7782,'Transaction Data'!$A7782,"y")</f>
        <v>33</v>
      </c>
      <c r="Q7782" s="2" t="str">
        <f>FLOOR('Transaction Data'!$P7782,15)&amp;"-"&amp;FLOOR('Transaction Data'!$P7782,15)+14</f>
        <v>30-44</v>
      </c>
      <c r="R7782" s="2" t="str">
        <f>IF('Transaction Data'!$L7782&lt;=10,"Less Expensive","Expensive")</f>
        <v>Less Expensive</v>
      </c>
      <c r="S7782" s="4">
        <f>WEEKDAY('Transaction Data'!$A7782)</f>
        <v>6</v>
      </c>
      <c r="T7782" s="2" t="str">
        <f>IF(WEEKDAY('Transaction Data'!$A7782,2)&lt;6,"Weekday","Weekend")</f>
        <v>Weekday</v>
      </c>
    </row>
    <row r="7783" ht="15.75" customHeight="1">
      <c r="A7783" s="1">
        <v>45459.0</v>
      </c>
      <c r="B7783" s="2" t="s">
        <v>7155</v>
      </c>
      <c r="C7783" s="2" t="s">
        <v>54</v>
      </c>
      <c r="D7783" s="1">
        <v>27216.0</v>
      </c>
      <c r="E7783" s="2" t="s">
        <v>27</v>
      </c>
      <c r="F7783" s="2">
        <v>114.0</v>
      </c>
      <c r="G7783" s="2" t="s">
        <v>55</v>
      </c>
      <c r="H7783" s="2" t="s">
        <v>24</v>
      </c>
      <c r="I7783" s="2" t="s">
        <v>25</v>
      </c>
      <c r="J7783" s="2" t="str">
        <f t="array" ref="J7783">XLOOKUP('Transaction Data'!$G7783,Product_Code,Biscuit_Brand)</f>
        <v>Vanilla Wafers</v>
      </c>
      <c r="K7783" s="2">
        <f t="array" ref="K7783">XLOOKUP('Transaction Data'!$G7783,Product_Code,Cost)</f>
        <v>18</v>
      </c>
      <c r="L7783" s="2">
        <f t="array" ref="L7783">XLOOKUP('Transaction Data'!$G7783,Product_Code,Unit_Price)</f>
        <v>36</v>
      </c>
      <c r="M7783" s="3">
        <f>'Transaction Data'!$F7783*'Transaction Data'!$K7783</f>
        <v>2052</v>
      </c>
      <c r="N7783" s="3">
        <f>'Transaction Data'!$F7783*'Transaction Data'!$L7783</f>
        <v>4104</v>
      </c>
      <c r="O7783" s="3">
        <f>'Transaction Data'!$N7783-'Transaction Data'!$M7783</f>
        <v>2052</v>
      </c>
      <c r="P7783" s="2">
        <f>DATEDIF('Transaction Data'!$D7783,'Transaction Data'!$A7783,"y")</f>
        <v>49</v>
      </c>
      <c r="Q7783" s="2" t="str">
        <f>FLOOR('Transaction Data'!$P7783,15)&amp;"-"&amp;FLOOR('Transaction Data'!$P7783,15)+14</f>
        <v>45-59</v>
      </c>
      <c r="R7783" s="2" t="str">
        <f>IF('Transaction Data'!$L7783&lt;=10,"Less Expensive","Expensive")</f>
        <v>Expensive</v>
      </c>
      <c r="S7783" s="4">
        <f>WEEKDAY('Transaction Data'!$A7783)</f>
        <v>1</v>
      </c>
      <c r="T7783" s="2" t="str">
        <f>IF(WEEKDAY('Transaction Data'!$A7783,2)&lt;6,"Weekday","Weekend")</f>
        <v>Weekend</v>
      </c>
    </row>
    <row r="7784" ht="15.75" customHeight="1">
      <c r="A7784" s="1">
        <v>45492.0</v>
      </c>
      <c r="B7784" s="2" t="s">
        <v>7156</v>
      </c>
      <c r="C7784" s="2" t="s">
        <v>41</v>
      </c>
      <c r="D7784" s="1">
        <v>23158.0</v>
      </c>
      <c r="E7784" s="2" t="s">
        <v>22</v>
      </c>
      <c r="F7784" s="2">
        <v>491.0</v>
      </c>
      <c r="G7784" s="2" t="s">
        <v>33</v>
      </c>
      <c r="H7784" s="2" t="s">
        <v>29</v>
      </c>
      <c r="I7784" s="2" t="s">
        <v>25</v>
      </c>
      <c r="J7784" s="2" t="str">
        <f t="array" ref="J7784">XLOOKUP('Transaction Data'!$G7784,Product_Code,Biscuit_Brand)</f>
        <v>Caramel Biscuits</v>
      </c>
      <c r="K7784" s="2">
        <f t="array" ref="K7784">XLOOKUP('Transaction Data'!$G7784,Product_Code,Cost)</f>
        <v>18</v>
      </c>
      <c r="L7784" s="2">
        <f t="array" ref="L7784">XLOOKUP('Transaction Data'!$G7784,Product_Code,Unit_Price)</f>
        <v>22</v>
      </c>
      <c r="M7784" s="3">
        <f>'Transaction Data'!$F7784*'Transaction Data'!$K7784</f>
        <v>8838</v>
      </c>
      <c r="N7784" s="3">
        <f>'Transaction Data'!$F7784*'Transaction Data'!$L7784</f>
        <v>10802</v>
      </c>
      <c r="O7784" s="3">
        <f>'Transaction Data'!$N7784-'Transaction Data'!$M7784</f>
        <v>1964</v>
      </c>
      <c r="P7784" s="2">
        <f>DATEDIF('Transaction Data'!$D7784,'Transaction Data'!$A7784,"y")</f>
        <v>61</v>
      </c>
      <c r="Q7784" s="2" t="str">
        <f>FLOOR('Transaction Data'!$P7784,15)&amp;"-"&amp;FLOOR('Transaction Data'!$P7784,15)+14</f>
        <v>60-74</v>
      </c>
      <c r="R7784" s="2" t="str">
        <f>IF('Transaction Data'!$L7784&lt;=10,"Less Expensive","Expensive")</f>
        <v>Expensive</v>
      </c>
      <c r="S7784" s="4">
        <f>WEEKDAY('Transaction Data'!$A7784)</f>
        <v>6</v>
      </c>
      <c r="T7784" s="2" t="str">
        <f>IF(WEEKDAY('Transaction Data'!$A7784,2)&lt;6,"Weekday","Weekend")</f>
        <v>Weekday</v>
      </c>
    </row>
    <row r="7785" ht="15.75" customHeight="1">
      <c r="A7785" s="1">
        <v>45470.0</v>
      </c>
      <c r="B7785" s="2" t="s">
        <v>7157</v>
      </c>
      <c r="C7785" s="2" t="s">
        <v>78</v>
      </c>
      <c r="D7785" s="1">
        <v>24234.0</v>
      </c>
      <c r="E7785" s="2" t="s">
        <v>27</v>
      </c>
      <c r="F7785" s="2">
        <v>388.0</v>
      </c>
      <c r="G7785" s="2" t="s">
        <v>55</v>
      </c>
      <c r="H7785" s="2" t="s">
        <v>34</v>
      </c>
      <c r="I7785" s="2" t="s">
        <v>25</v>
      </c>
      <c r="J7785" s="2" t="str">
        <f t="array" ref="J7785">XLOOKUP('Transaction Data'!$G7785,Product_Code,Biscuit_Brand)</f>
        <v>Vanilla Wafers</v>
      </c>
      <c r="K7785" s="2">
        <f t="array" ref="K7785">XLOOKUP('Transaction Data'!$G7785,Product_Code,Cost)</f>
        <v>18</v>
      </c>
      <c r="L7785" s="2">
        <f t="array" ref="L7785">XLOOKUP('Transaction Data'!$G7785,Product_Code,Unit_Price)</f>
        <v>36</v>
      </c>
      <c r="M7785" s="3">
        <f>'Transaction Data'!$F7785*'Transaction Data'!$K7785</f>
        <v>6984</v>
      </c>
      <c r="N7785" s="3">
        <f>'Transaction Data'!$F7785*'Transaction Data'!$L7785</f>
        <v>13968</v>
      </c>
      <c r="O7785" s="3">
        <f>'Transaction Data'!$N7785-'Transaction Data'!$M7785</f>
        <v>6984</v>
      </c>
      <c r="P7785" s="2">
        <f>DATEDIF('Transaction Data'!$D7785,'Transaction Data'!$A7785,"y")</f>
        <v>58</v>
      </c>
      <c r="Q7785" s="2" t="str">
        <f>FLOOR('Transaction Data'!$P7785,15)&amp;"-"&amp;FLOOR('Transaction Data'!$P7785,15)+14</f>
        <v>45-59</v>
      </c>
      <c r="R7785" s="2" t="str">
        <f>IF('Transaction Data'!$L7785&lt;=10,"Less Expensive","Expensive")</f>
        <v>Expensive</v>
      </c>
      <c r="S7785" s="4">
        <f>WEEKDAY('Transaction Data'!$A7785)</f>
        <v>5</v>
      </c>
      <c r="T7785" s="2" t="str">
        <f>IF(WEEKDAY('Transaction Data'!$A7785,2)&lt;6,"Weekday","Weekend")</f>
        <v>Weekday</v>
      </c>
    </row>
    <row r="7786" ht="15.75" customHeight="1">
      <c r="A7786" s="1">
        <v>45348.0</v>
      </c>
      <c r="B7786" s="2" t="s">
        <v>759</v>
      </c>
      <c r="C7786" s="2" t="s">
        <v>69</v>
      </c>
      <c r="D7786" s="1">
        <v>31623.0</v>
      </c>
      <c r="E7786" s="2" t="s">
        <v>27</v>
      </c>
      <c r="F7786" s="2">
        <v>375.0</v>
      </c>
      <c r="G7786" s="2" t="s">
        <v>55</v>
      </c>
      <c r="H7786" s="2" t="s">
        <v>24</v>
      </c>
      <c r="I7786" s="2" t="s">
        <v>25</v>
      </c>
      <c r="J7786" s="2" t="str">
        <f t="array" ref="J7786">XLOOKUP('Transaction Data'!$G7786,Product_Code,Biscuit_Brand)</f>
        <v>Vanilla Wafers</v>
      </c>
      <c r="K7786" s="2">
        <f t="array" ref="K7786">XLOOKUP('Transaction Data'!$G7786,Product_Code,Cost)</f>
        <v>18</v>
      </c>
      <c r="L7786" s="2">
        <f t="array" ref="L7786">XLOOKUP('Transaction Data'!$G7786,Product_Code,Unit_Price)</f>
        <v>36</v>
      </c>
      <c r="M7786" s="3">
        <f>'Transaction Data'!$F7786*'Transaction Data'!$K7786</f>
        <v>6750</v>
      </c>
      <c r="N7786" s="3">
        <f>'Transaction Data'!$F7786*'Transaction Data'!$L7786</f>
        <v>13500</v>
      </c>
      <c r="O7786" s="3">
        <f>'Transaction Data'!$N7786-'Transaction Data'!$M7786</f>
        <v>6750</v>
      </c>
      <c r="P7786" s="2">
        <f>DATEDIF('Transaction Data'!$D7786,'Transaction Data'!$A7786,"y")</f>
        <v>37</v>
      </c>
      <c r="Q7786" s="2" t="str">
        <f>FLOOR('Transaction Data'!$P7786,15)&amp;"-"&amp;FLOOR('Transaction Data'!$P7786,15)+14</f>
        <v>30-44</v>
      </c>
      <c r="R7786" s="2" t="str">
        <f>IF('Transaction Data'!$L7786&lt;=10,"Less Expensive","Expensive")</f>
        <v>Expensive</v>
      </c>
      <c r="S7786" s="4">
        <f>WEEKDAY('Transaction Data'!$A7786)</f>
        <v>2</v>
      </c>
      <c r="T7786" s="2" t="str">
        <f>IF(WEEKDAY('Transaction Data'!$A7786,2)&lt;6,"Weekday","Weekend")</f>
        <v>Weekday</v>
      </c>
    </row>
    <row r="7787" ht="15.75" customHeight="1">
      <c r="A7787" s="1">
        <v>45398.0</v>
      </c>
      <c r="B7787" s="2" t="s">
        <v>7158</v>
      </c>
      <c r="C7787" s="2" t="s">
        <v>47</v>
      </c>
      <c r="D7787" s="1">
        <v>27181.0</v>
      </c>
      <c r="E7787" s="2" t="s">
        <v>27</v>
      </c>
      <c r="F7787" s="2">
        <v>149.0</v>
      </c>
      <c r="G7787" s="2" t="s">
        <v>33</v>
      </c>
      <c r="H7787" s="2" t="s">
        <v>29</v>
      </c>
      <c r="I7787" s="2" t="s">
        <v>25</v>
      </c>
      <c r="J7787" s="2" t="str">
        <f t="array" ref="J7787">XLOOKUP('Transaction Data'!$G7787,Product_Code,Biscuit_Brand)</f>
        <v>Caramel Biscuits</v>
      </c>
      <c r="K7787" s="2">
        <f t="array" ref="K7787">XLOOKUP('Transaction Data'!$G7787,Product_Code,Cost)</f>
        <v>18</v>
      </c>
      <c r="L7787" s="2">
        <f t="array" ref="L7787">XLOOKUP('Transaction Data'!$G7787,Product_Code,Unit_Price)</f>
        <v>22</v>
      </c>
      <c r="M7787" s="3">
        <f>'Transaction Data'!$F7787*'Transaction Data'!$K7787</f>
        <v>2682</v>
      </c>
      <c r="N7787" s="3">
        <f>'Transaction Data'!$F7787*'Transaction Data'!$L7787</f>
        <v>3278</v>
      </c>
      <c r="O7787" s="3">
        <f>'Transaction Data'!$N7787-'Transaction Data'!$M7787</f>
        <v>596</v>
      </c>
      <c r="P7787" s="2">
        <f>DATEDIF('Transaction Data'!$D7787,'Transaction Data'!$A7787,"y")</f>
        <v>49</v>
      </c>
      <c r="Q7787" s="2" t="str">
        <f>FLOOR('Transaction Data'!$P7787,15)&amp;"-"&amp;FLOOR('Transaction Data'!$P7787,15)+14</f>
        <v>45-59</v>
      </c>
      <c r="R7787" s="2" t="str">
        <f>IF('Transaction Data'!$L7787&lt;=10,"Less Expensive","Expensive")</f>
        <v>Expensive</v>
      </c>
      <c r="S7787" s="4">
        <f>WEEKDAY('Transaction Data'!$A7787)</f>
        <v>3</v>
      </c>
      <c r="T7787" s="2" t="str">
        <f>IF(WEEKDAY('Transaction Data'!$A7787,2)&lt;6,"Weekday","Weekend")</f>
        <v>Weekday</v>
      </c>
    </row>
    <row r="7788" ht="15.75" customHeight="1">
      <c r="A7788" s="1">
        <v>45363.0</v>
      </c>
      <c r="B7788" s="2" t="s">
        <v>7159</v>
      </c>
      <c r="C7788" s="2" t="s">
        <v>54</v>
      </c>
      <c r="D7788" s="1">
        <v>37332.0</v>
      </c>
      <c r="E7788" s="2" t="s">
        <v>22</v>
      </c>
      <c r="F7788" s="2">
        <v>153.0</v>
      </c>
      <c r="G7788" s="2" t="s">
        <v>38</v>
      </c>
      <c r="H7788" s="2" t="s">
        <v>34</v>
      </c>
      <c r="I7788" s="2" t="s">
        <v>25</v>
      </c>
      <c r="J7788" s="2" t="str">
        <f t="array" ref="J7788">XLOOKUP('Transaction Data'!$G7788,Product_Code,Biscuit_Brand)</f>
        <v>Ginger Snaps</v>
      </c>
      <c r="K7788" s="2">
        <f t="array" ref="K7788">XLOOKUP('Transaction Data'!$G7788,Product_Code,Cost)</f>
        <v>14</v>
      </c>
      <c r="L7788" s="2">
        <f t="array" ref="L7788">XLOOKUP('Transaction Data'!$G7788,Product_Code,Unit_Price)</f>
        <v>28</v>
      </c>
      <c r="M7788" s="3">
        <f>'Transaction Data'!$F7788*'Transaction Data'!$K7788</f>
        <v>2142</v>
      </c>
      <c r="N7788" s="3">
        <f>'Transaction Data'!$F7788*'Transaction Data'!$L7788</f>
        <v>4284</v>
      </c>
      <c r="O7788" s="3">
        <f>'Transaction Data'!$N7788-'Transaction Data'!$M7788</f>
        <v>2142</v>
      </c>
      <c r="P7788" s="2">
        <f>DATEDIF('Transaction Data'!$D7788,'Transaction Data'!$A7788,"y")</f>
        <v>21</v>
      </c>
      <c r="Q7788" s="2" t="str">
        <f>FLOOR('Transaction Data'!$P7788,15)&amp;"-"&amp;FLOOR('Transaction Data'!$P7788,15)+14</f>
        <v>15-29</v>
      </c>
      <c r="R7788" s="2" t="str">
        <f>IF('Transaction Data'!$L7788&lt;=10,"Less Expensive","Expensive")</f>
        <v>Expensive</v>
      </c>
      <c r="S7788" s="4">
        <f>WEEKDAY('Transaction Data'!$A7788)</f>
        <v>3</v>
      </c>
      <c r="T7788" s="2" t="str">
        <f>IF(WEEKDAY('Transaction Data'!$A7788,2)&lt;6,"Weekday","Weekend")</f>
        <v>Weekday</v>
      </c>
    </row>
    <row r="7789" ht="15.75" customHeight="1">
      <c r="A7789" s="1">
        <v>45345.0</v>
      </c>
      <c r="B7789" s="2" t="s">
        <v>206</v>
      </c>
      <c r="C7789" s="2" t="s">
        <v>51</v>
      </c>
      <c r="D7789" s="1">
        <v>25911.0</v>
      </c>
      <c r="E7789" s="2" t="s">
        <v>63</v>
      </c>
      <c r="F7789" s="2">
        <v>327.0</v>
      </c>
      <c r="G7789" s="2" t="s">
        <v>38</v>
      </c>
      <c r="H7789" s="2" t="s">
        <v>24</v>
      </c>
      <c r="I7789" s="2" t="s">
        <v>25</v>
      </c>
      <c r="J7789" s="2" t="str">
        <f t="array" ref="J7789">XLOOKUP('Transaction Data'!$G7789,Product_Code,Biscuit_Brand)</f>
        <v>Ginger Snaps</v>
      </c>
      <c r="K7789" s="2">
        <f t="array" ref="K7789">XLOOKUP('Transaction Data'!$G7789,Product_Code,Cost)</f>
        <v>14</v>
      </c>
      <c r="L7789" s="2">
        <f t="array" ref="L7789">XLOOKUP('Transaction Data'!$G7789,Product_Code,Unit_Price)</f>
        <v>28</v>
      </c>
      <c r="M7789" s="3">
        <f>'Transaction Data'!$F7789*'Transaction Data'!$K7789</f>
        <v>4578</v>
      </c>
      <c r="N7789" s="3">
        <f>'Transaction Data'!$F7789*'Transaction Data'!$L7789</f>
        <v>9156</v>
      </c>
      <c r="O7789" s="3">
        <f>'Transaction Data'!$N7789-'Transaction Data'!$M7789</f>
        <v>4578</v>
      </c>
      <c r="P7789" s="2">
        <f>DATEDIF('Transaction Data'!$D7789,'Transaction Data'!$A7789,"y")</f>
        <v>53</v>
      </c>
      <c r="Q7789" s="2" t="str">
        <f>FLOOR('Transaction Data'!$P7789,15)&amp;"-"&amp;FLOOR('Transaction Data'!$P7789,15)+14</f>
        <v>45-59</v>
      </c>
      <c r="R7789" s="2" t="str">
        <f>IF('Transaction Data'!$L7789&lt;=10,"Less Expensive","Expensive")</f>
        <v>Expensive</v>
      </c>
      <c r="S7789" s="4">
        <f>WEEKDAY('Transaction Data'!$A7789)</f>
        <v>6</v>
      </c>
      <c r="T7789" s="2" t="str">
        <f>IF(WEEKDAY('Transaction Data'!$A7789,2)&lt;6,"Weekday","Weekend")</f>
        <v>Weekday</v>
      </c>
    </row>
    <row r="7790" ht="15.75" customHeight="1">
      <c r="A7790" s="1">
        <v>45373.0</v>
      </c>
      <c r="B7790" s="2" t="s">
        <v>7160</v>
      </c>
      <c r="C7790" s="2" t="s">
        <v>32</v>
      </c>
      <c r="D7790" s="1">
        <v>25254.0</v>
      </c>
      <c r="E7790" s="2" t="s">
        <v>27</v>
      </c>
      <c r="F7790" s="2">
        <v>217.0</v>
      </c>
      <c r="G7790" s="2" t="s">
        <v>28</v>
      </c>
      <c r="H7790" s="2" t="s">
        <v>29</v>
      </c>
      <c r="I7790" s="2" t="s">
        <v>25</v>
      </c>
      <c r="J7790" s="2" t="str">
        <f t="array" ref="J7790">XLOOKUP('Transaction Data'!$G7790,Product_Code,Biscuit_Brand)</f>
        <v>Shortbread</v>
      </c>
      <c r="K7790" s="2">
        <f t="array" ref="K7790">XLOOKUP('Transaction Data'!$G7790,Product_Code,Cost)</f>
        <v>10</v>
      </c>
      <c r="L7790" s="2">
        <f t="array" ref="L7790">XLOOKUP('Transaction Data'!$G7790,Product_Code,Unit_Price)</f>
        <v>45</v>
      </c>
      <c r="M7790" s="3">
        <f>'Transaction Data'!$F7790*'Transaction Data'!$K7790</f>
        <v>2170</v>
      </c>
      <c r="N7790" s="3">
        <f>'Transaction Data'!$F7790*'Transaction Data'!$L7790</f>
        <v>9765</v>
      </c>
      <c r="O7790" s="3">
        <f>'Transaction Data'!$N7790-'Transaction Data'!$M7790</f>
        <v>7595</v>
      </c>
      <c r="P7790" s="2">
        <f>DATEDIF('Transaction Data'!$D7790,'Transaction Data'!$A7790,"y")</f>
        <v>55</v>
      </c>
      <c r="Q7790" s="2" t="str">
        <f>FLOOR('Transaction Data'!$P7790,15)&amp;"-"&amp;FLOOR('Transaction Data'!$P7790,15)+14</f>
        <v>45-59</v>
      </c>
      <c r="R7790" s="2" t="str">
        <f>IF('Transaction Data'!$L7790&lt;=10,"Less Expensive","Expensive")</f>
        <v>Expensive</v>
      </c>
      <c r="S7790" s="4">
        <f>WEEKDAY('Transaction Data'!$A7790)</f>
        <v>6</v>
      </c>
      <c r="T7790" s="2" t="str">
        <f>IF(WEEKDAY('Transaction Data'!$A7790,2)&lt;6,"Weekday","Weekend")</f>
        <v>Weekday</v>
      </c>
    </row>
    <row r="7791" ht="15.75" customHeight="1">
      <c r="A7791" s="1">
        <v>45467.0</v>
      </c>
      <c r="B7791" s="2" t="s">
        <v>7161</v>
      </c>
      <c r="C7791" s="2" t="s">
        <v>78</v>
      </c>
      <c r="D7791" s="1">
        <v>24522.0</v>
      </c>
      <c r="E7791" s="2" t="s">
        <v>22</v>
      </c>
      <c r="F7791" s="2">
        <v>490.0</v>
      </c>
      <c r="G7791" s="2" t="s">
        <v>33</v>
      </c>
      <c r="H7791" s="2" t="s">
        <v>34</v>
      </c>
      <c r="I7791" s="2" t="s">
        <v>25</v>
      </c>
      <c r="J7791" s="2" t="str">
        <f t="array" ref="J7791">XLOOKUP('Transaction Data'!$G7791,Product_Code,Biscuit_Brand)</f>
        <v>Caramel Biscuits</v>
      </c>
      <c r="K7791" s="2">
        <f t="array" ref="K7791">XLOOKUP('Transaction Data'!$G7791,Product_Code,Cost)</f>
        <v>18</v>
      </c>
      <c r="L7791" s="2">
        <f t="array" ref="L7791">XLOOKUP('Transaction Data'!$G7791,Product_Code,Unit_Price)</f>
        <v>22</v>
      </c>
      <c r="M7791" s="3">
        <f>'Transaction Data'!$F7791*'Transaction Data'!$K7791</f>
        <v>8820</v>
      </c>
      <c r="N7791" s="3">
        <f>'Transaction Data'!$F7791*'Transaction Data'!$L7791</f>
        <v>10780</v>
      </c>
      <c r="O7791" s="3">
        <f>'Transaction Data'!$N7791-'Transaction Data'!$M7791</f>
        <v>1960</v>
      </c>
      <c r="P7791" s="2">
        <f>DATEDIF('Transaction Data'!$D7791,'Transaction Data'!$A7791,"y")</f>
        <v>57</v>
      </c>
      <c r="Q7791" s="2" t="str">
        <f>FLOOR('Transaction Data'!$P7791,15)&amp;"-"&amp;FLOOR('Transaction Data'!$P7791,15)+14</f>
        <v>45-59</v>
      </c>
      <c r="R7791" s="2" t="str">
        <f>IF('Transaction Data'!$L7791&lt;=10,"Less Expensive","Expensive")</f>
        <v>Expensive</v>
      </c>
      <c r="S7791" s="4">
        <f>WEEKDAY('Transaction Data'!$A7791)</f>
        <v>2</v>
      </c>
      <c r="T7791" s="2" t="str">
        <f>IF(WEEKDAY('Transaction Data'!$A7791,2)&lt;6,"Weekday","Weekend")</f>
        <v>Weekday</v>
      </c>
    </row>
    <row r="7792" ht="15.75" customHeight="1">
      <c r="A7792" s="1">
        <v>45333.0</v>
      </c>
      <c r="B7792" s="2" t="s">
        <v>7162</v>
      </c>
      <c r="C7792" s="2" t="s">
        <v>32</v>
      </c>
      <c r="D7792" s="1">
        <v>30705.0</v>
      </c>
      <c r="E7792" s="2" t="s">
        <v>22</v>
      </c>
      <c r="F7792" s="2">
        <v>414.0</v>
      </c>
      <c r="G7792" s="2" t="s">
        <v>23</v>
      </c>
      <c r="H7792" s="2" t="s">
        <v>24</v>
      </c>
      <c r="I7792" s="2" t="s">
        <v>25</v>
      </c>
      <c r="J7792" s="2" t="str">
        <f t="array" ref="J7792">XLOOKUP('Transaction Data'!$G7792,Product_Code,Biscuit_Brand)</f>
        <v>Cinnamon Swirls</v>
      </c>
      <c r="K7792" s="2">
        <f t="array" ref="K7792">XLOOKUP('Transaction Data'!$G7792,Product_Code,Cost)</f>
        <v>10</v>
      </c>
      <c r="L7792" s="2">
        <f t="array" ref="L7792">XLOOKUP('Transaction Data'!$G7792,Product_Code,Unit_Price)</f>
        <v>14</v>
      </c>
      <c r="M7792" s="3">
        <f>'Transaction Data'!$F7792*'Transaction Data'!$K7792</f>
        <v>4140</v>
      </c>
      <c r="N7792" s="3">
        <f>'Transaction Data'!$F7792*'Transaction Data'!$L7792</f>
        <v>5796</v>
      </c>
      <c r="O7792" s="3">
        <f>'Transaction Data'!$N7792-'Transaction Data'!$M7792</f>
        <v>1656</v>
      </c>
      <c r="P7792" s="2">
        <f>DATEDIF('Transaction Data'!$D7792,'Transaction Data'!$A7792,"y")</f>
        <v>40</v>
      </c>
      <c r="Q7792" s="2" t="str">
        <f>FLOOR('Transaction Data'!$P7792,15)&amp;"-"&amp;FLOOR('Transaction Data'!$P7792,15)+14</f>
        <v>30-44</v>
      </c>
      <c r="R7792" s="2" t="str">
        <f>IF('Transaction Data'!$L7792&lt;=10,"Less Expensive","Expensive")</f>
        <v>Expensive</v>
      </c>
      <c r="S7792" s="4">
        <f>WEEKDAY('Transaction Data'!$A7792)</f>
        <v>1</v>
      </c>
      <c r="T7792" s="2" t="str">
        <f>IF(WEEKDAY('Transaction Data'!$A7792,2)&lt;6,"Weekday","Weekend")</f>
        <v>Weekend</v>
      </c>
    </row>
    <row r="7793" ht="15.75" customHeight="1">
      <c r="A7793" s="1">
        <v>45400.0</v>
      </c>
      <c r="B7793" s="2" t="s">
        <v>7163</v>
      </c>
      <c r="C7793" s="2" t="s">
        <v>41</v>
      </c>
      <c r="D7793" s="1">
        <v>27511.0</v>
      </c>
      <c r="E7793" s="2" t="s">
        <v>22</v>
      </c>
      <c r="F7793" s="2">
        <v>491.0</v>
      </c>
      <c r="G7793" s="2" t="s">
        <v>23</v>
      </c>
      <c r="H7793" s="2" t="s">
        <v>29</v>
      </c>
      <c r="I7793" s="2" t="s">
        <v>25</v>
      </c>
      <c r="J7793" s="2" t="str">
        <f t="array" ref="J7793">XLOOKUP('Transaction Data'!$G7793,Product_Code,Biscuit_Brand)</f>
        <v>Cinnamon Swirls</v>
      </c>
      <c r="K7793" s="2">
        <f t="array" ref="K7793">XLOOKUP('Transaction Data'!$G7793,Product_Code,Cost)</f>
        <v>10</v>
      </c>
      <c r="L7793" s="2">
        <f t="array" ref="L7793">XLOOKUP('Transaction Data'!$G7793,Product_Code,Unit_Price)</f>
        <v>14</v>
      </c>
      <c r="M7793" s="3">
        <f>'Transaction Data'!$F7793*'Transaction Data'!$K7793</f>
        <v>4910</v>
      </c>
      <c r="N7793" s="3">
        <f>'Transaction Data'!$F7793*'Transaction Data'!$L7793</f>
        <v>6874</v>
      </c>
      <c r="O7793" s="3">
        <f>'Transaction Data'!$N7793-'Transaction Data'!$M7793</f>
        <v>1964</v>
      </c>
      <c r="P7793" s="2">
        <f>DATEDIF('Transaction Data'!$D7793,'Transaction Data'!$A7793,"y")</f>
        <v>48</v>
      </c>
      <c r="Q7793" s="2" t="str">
        <f>FLOOR('Transaction Data'!$P7793,15)&amp;"-"&amp;FLOOR('Transaction Data'!$P7793,15)+14</f>
        <v>45-59</v>
      </c>
      <c r="R7793" s="2" t="str">
        <f>IF('Transaction Data'!$L7793&lt;=10,"Less Expensive","Expensive")</f>
        <v>Expensive</v>
      </c>
      <c r="S7793" s="4">
        <f>WEEKDAY('Transaction Data'!$A7793)</f>
        <v>5</v>
      </c>
      <c r="T7793" s="2" t="str">
        <f>IF(WEEKDAY('Transaction Data'!$A7793,2)&lt;6,"Weekday","Weekend")</f>
        <v>Weekday</v>
      </c>
    </row>
    <row r="7794" ht="15.75" customHeight="1">
      <c r="A7794" s="1">
        <v>45320.0</v>
      </c>
      <c r="B7794" s="2" t="s">
        <v>7164</v>
      </c>
      <c r="C7794" s="2" t="s">
        <v>51</v>
      </c>
      <c r="D7794" s="1">
        <v>32272.0</v>
      </c>
      <c r="E7794" s="2" t="s">
        <v>22</v>
      </c>
      <c r="F7794" s="2">
        <v>388.0</v>
      </c>
      <c r="G7794" s="2" t="s">
        <v>60</v>
      </c>
      <c r="H7794" s="2" t="s">
        <v>34</v>
      </c>
      <c r="I7794" s="2" t="s">
        <v>25</v>
      </c>
      <c r="J7794" s="2" t="str">
        <f t="array" ref="J7794">XLOOKUP('Transaction Data'!$G7794,Product_Code,Biscuit_Brand)</f>
        <v>Peanut Butter Bites</v>
      </c>
      <c r="K7794" s="2">
        <f t="array" ref="K7794">XLOOKUP('Transaction Data'!$G7794,Product_Code,Cost)</f>
        <v>5</v>
      </c>
      <c r="L7794" s="2">
        <f t="array" ref="L7794">XLOOKUP('Transaction Data'!$G7794,Product_Code,Unit_Price)</f>
        <v>7</v>
      </c>
      <c r="M7794" s="3">
        <f>'Transaction Data'!$F7794*'Transaction Data'!$K7794</f>
        <v>1940</v>
      </c>
      <c r="N7794" s="3">
        <f>'Transaction Data'!$F7794*'Transaction Data'!$L7794</f>
        <v>2716</v>
      </c>
      <c r="O7794" s="3">
        <f>'Transaction Data'!$N7794-'Transaction Data'!$M7794</f>
        <v>776</v>
      </c>
      <c r="P7794" s="2">
        <f>DATEDIF('Transaction Data'!$D7794,'Transaction Data'!$A7794,"y")</f>
        <v>35</v>
      </c>
      <c r="Q7794" s="2" t="str">
        <f>FLOOR('Transaction Data'!$P7794,15)&amp;"-"&amp;FLOOR('Transaction Data'!$P7794,15)+14</f>
        <v>30-44</v>
      </c>
      <c r="R7794" s="2" t="str">
        <f>IF('Transaction Data'!$L7794&lt;=10,"Less Expensive","Expensive")</f>
        <v>Less Expensive</v>
      </c>
      <c r="S7794" s="4">
        <f>WEEKDAY('Transaction Data'!$A7794)</f>
        <v>2</v>
      </c>
      <c r="T7794" s="2" t="str">
        <f>IF(WEEKDAY('Transaction Data'!$A7794,2)&lt;6,"Weekday","Weekend")</f>
        <v>Weekday</v>
      </c>
    </row>
    <row r="7795" ht="15.75" customHeight="1">
      <c r="A7795" s="1">
        <v>45492.0</v>
      </c>
      <c r="B7795" s="2" t="s">
        <v>7165</v>
      </c>
      <c r="C7795" s="2" t="s">
        <v>21</v>
      </c>
      <c r="D7795" s="1">
        <v>33326.0</v>
      </c>
      <c r="E7795" s="2" t="s">
        <v>27</v>
      </c>
      <c r="F7795" s="2">
        <v>182.0</v>
      </c>
      <c r="G7795" s="2" t="s">
        <v>48</v>
      </c>
      <c r="H7795" s="2" t="s">
        <v>24</v>
      </c>
      <c r="I7795" s="2" t="s">
        <v>25</v>
      </c>
      <c r="J7795" s="2" t="str">
        <f t="array" ref="J7795">XLOOKUP('Transaction Data'!$G7795,Product_Code,Biscuit_Brand)</f>
        <v>Lemon Crisps</v>
      </c>
      <c r="K7795" s="2">
        <f t="array" ref="K7795">XLOOKUP('Transaction Data'!$G7795,Product_Code,Cost)</f>
        <v>7</v>
      </c>
      <c r="L7795" s="2">
        <f t="array" ref="L7795">XLOOKUP('Transaction Data'!$G7795,Product_Code,Unit_Price)</f>
        <v>9</v>
      </c>
      <c r="M7795" s="3">
        <f>'Transaction Data'!$F7795*'Transaction Data'!$K7795</f>
        <v>1274</v>
      </c>
      <c r="N7795" s="3">
        <f>'Transaction Data'!$F7795*'Transaction Data'!$L7795</f>
        <v>1638</v>
      </c>
      <c r="O7795" s="3">
        <f>'Transaction Data'!$N7795-'Transaction Data'!$M7795</f>
        <v>364</v>
      </c>
      <c r="P7795" s="2">
        <f>DATEDIF('Transaction Data'!$D7795,'Transaction Data'!$A7795,"y")</f>
        <v>33</v>
      </c>
      <c r="Q7795" s="2" t="str">
        <f>FLOOR('Transaction Data'!$P7795,15)&amp;"-"&amp;FLOOR('Transaction Data'!$P7795,15)+14</f>
        <v>30-44</v>
      </c>
      <c r="R7795" s="2" t="str">
        <f>IF('Transaction Data'!$L7795&lt;=10,"Less Expensive","Expensive")</f>
        <v>Less Expensive</v>
      </c>
      <c r="S7795" s="4">
        <f>WEEKDAY('Transaction Data'!$A7795)</f>
        <v>6</v>
      </c>
      <c r="T7795" s="2" t="str">
        <f>IF(WEEKDAY('Transaction Data'!$A7795,2)&lt;6,"Weekday","Weekend")</f>
        <v>Weekday</v>
      </c>
    </row>
    <row r="7796" ht="15.75" customHeight="1">
      <c r="A7796" s="1">
        <v>45473.0</v>
      </c>
      <c r="B7796" s="2" t="s">
        <v>7166</v>
      </c>
      <c r="C7796" s="2" t="s">
        <v>47</v>
      </c>
      <c r="D7796" s="1">
        <v>27870.0</v>
      </c>
      <c r="E7796" s="2" t="s">
        <v>37</v>
      </c>
      <c r="F7796" s="2">
        <v>132.0</v>
      </c>
      <c r="G7796" s="2" t="s">
        <v>28</v>
      </c>
      <c r="H7796" s="2" t="s">
        <v>29</v>
      </c>
      <c r="I7796" s="2" t="s">
        <v>25</v>
      </c>
      <c r="J7796" s="2" t="str">
        <f t="array" ref="J7796">XLOOKUP('Transaction Data'!$G7796,Product_Code,Biscuit_Brand)</f>
        <v>Shortbread</v>
      </c>
      <c r="K7796" s="2">
        <f t="array" ref="K7796">XLOOKUP('Transaction Data'!$G7796,Product_Code,Cost)</f>
        <v>10</v>
      </c>
      <c r="L7796" s="2">
        <f t="array" ref="L7796">XLOOKUP('Transaction Data'!$G7796,Product_Code,Unit_Price)</f>
        <v>45</v>
      </c>
      <c r="M7796" s="3">
        <f>'Transaction Data'!$F7796*'Transaction Data'!$K7796</f>
        <v>1320</v>
      </c>
      <c r="N7796" s="3">
        <f>'Transaction Data'!$F7796*'Transaction Data'!$L7796</f>
        <v>5940</v>
      </c>
      <c r="O7796" s="3">
        <f>'Transaction Data'!$N7796-'Transaction Data'!$M7796</f>
        <v>4620</v>
      </c>
      <c r="P7796" s="2">
        <f>DATEDIF('Transaction Data'!$D7796,'Transaction Data'!$A7796,"y")</f>
        <v>48</v>
      </c>
      <c r="Q7796" s="2" t="str">
        <f>FLOOR('Transaction Data'!$P7796,15)&amp;"-"&amp;FLOOR('Transaction Data'!$P7796,15)+14</f>
        <v>45-59</v>
      </c>
      <c r="R7796" s="2" t="str">
        <f>IF('Transaction Data'!$L7796&lt;=10,"Less Expensive","Expensive")</f>
        <v>Expensive</v>
      </c>
      <c r="S7796" s="4">
        <f>WEEKDAY('Transaction Data'!$A7796)</f>
        <v>1</v>
      </c>
      <c r="T7796" s="2" t="str">
        <f>IF(WEEKDAY('Transaction Data'!$A7796,2)&lt;6,"Weekday","Weekend")</f>
        <v>Weekend</v>
      </c>
    </row>
    <row r="7797" ht="15.75" customHeight="1">
      <c r="A7797" s="1">
        <v>45355.0</v>
      </c>
      <c r="B7797" s="2" t="s">
        <v>7167</v>
      </c>
      <c r="C7797" s="2" t="s">
        <v>72</v>
      </c>
      <c r="D7797" s="1">
        <v>21582.0</v>
      </c>
      <c r="E7797" s="2" t="s">
        <v>22</v>
      </c>
      <c r="F7797" s="2">
        <v>195.0</v>
      </c>
      <c r="G7797" s="2" t="s">
        <v>28</v>
      </c>
      <c r="H7797" s="2" t="s">
        <v>34</v>
      </c>
      <c r="I7797" s="2" t="s">
        <v>25</v>
      </c>
      <c r="J7797" s="2" t="str">
        <f t="array" ref="J7797">XLOOKUP('Transaction Data'!$G7797,Product_Code,Biscuit_Brand)</f>
        <v>Shortbread</v>
      </c>
      <c r="K7797" s="2">
        <f t="array" ref="K7797">XLOOKUP('Transaction Data'!$G7797,Product_Code,Cost)</f>
        <v>10</v>
      </c>
      <c r="L7797" s="2">
        <f t="array" ref="L7797">XLOOKUP('Transaction Data'!$G7797,Product_Code,Unit_Price)</f>
        <v>45</v>
      </c>
      <c r="M7797" s="3">
        <f>'Transaction Data'!$F7797*'Transaction Data'!$K7797</f>
        <v>1950</v>
      </c>
      <c r="N7797" s="3">
        <f>'Transaction Data'!$F7797*'Transaction Data'!$L7797</f>
        <v>8775</v>
      </c>
      <c r="O7797" s="3">
        <f>'Transaction Data'!$N7797-'Transaction Data'!$M7797</f>
        <v>6825</v>
      </c>
      <c r="P7797" s="2">
        <f>DATEDIF('Transaction Data'!$D7797,'Transaction Data'!$A7797,"y")</f>
        <v>65</v>
      </c>
      <c r="Q7797" s="2" t="str">
        <f>FLOOR('Transaction Data'!$P7797,15)&amp;"-"&amp;FLOOR('Transaction Data'!$P7797,15)+14</f>
        <v>60-74</v>
      </c>
      <c r="R7797" s="2" t="str">
        <f>IF('Transaction Data'!$L7797&lt;=10,"Less Expensive","Expensive")</f>
        <v>Expensive</v>
      </c>
      <c r="S7797" s="4">
        <f>WEEKDAY('Transaction Data'!$A7797)</f>
        <v>2</v>
      </c>
      <c r="T7797" s="2" t="str">
        <f>IF(WEEKDAY('Transaction Data'!$A7797,2)&lt;6,"Weekday","Weekend")</f>
        <v>Weekday</v>
      </c>
    </row>
    <row r="7798" ht="15.75" customHeight="1">
      <c r="A7798" s="1">
        <v>45364.0</v>
      </c>
      <c r="B7798" s="2" t="s">
        <v>7168</v>
      </c>
      <c r="C7798" s="2" t="s">
        <v>21</v>
      </c>
      <c r="D7798" s="1">
        <v>32437.0</v>
      </c>
      <c r="E7798" s="2" t="s">
        <v>27</v>
      </c>
      <c r="F7798" s="2">
        <v>321.0</v>
      </c>
      <c r="G7798" s="2" t="s">
        <v>55</v>
      </c>
      <c r="H7798" s="2" t="s">
        <v>24</v>
      </c>
      <c r="I7798" s="2" t="s">
        <v>25</v>
      </c>
      <c r="J7798" s="2" t="str">
        <f t="array" ref="J7798">XLOOKUP('Transaction Data'!$G7798,Product_Code,Biscuit_Brand)</f>
        <v>Vanilla Wafers</v>
      </c>
      <c r="K7798" s="2">
        <f t="array" ref="K7798">XLOOKUP('Transaction Data'!$G7798,Product_Code,Cost)</f>
        <v>18</v>
      </c>
      <c r="L7798" s="2">
        <f t="array" ref="L7798">XLOOKUP('Transaction Data'!$G7798,Product_Code,Unit_Price)</f>
        <v>36</v>
      </c>
      <c r="M7798" s="3">
        <f>'Transaction Data'!$F7798*'Transaction Data'!$K7798</f>
        <v>5778</v>
      </c>
      <c r="N7798" s="3">
        <f>'Transaction Data'!$F7798*'Transaction Data'!$L7798</f>
        <v>11556</v>
      </c>
      <c r="O7798" s="3">
        <f>'Transaction Data'!$N7798-'Transaction Data'!$M7798</f>
        <v>5778</v>
      </c>
      <c r="P7798" s="2">
        <f>DATEDIF('Transaction Data'!$D7798,'Transaction Data'!$A7798,"y")</f>
        <v>35</v>
      </c>
      <c r="Q7798" s="2" t="str">
        <f>FLOOR('Transaction Data'!$P7798,15)&amp;"-"&amp;FLOOR('Transaction Data'!$P7798,15)+14</f>
        <v>30-44</v>
      </c>
      <c r="R7798" s="2" t="str">
        <f>IF('Transaction Data'!$L7798&lt;=10,"Less Expensive","Expensive")</f>
        <v>Expensive</v>
      </c>
      <c r="S7798" s="4">
        <f>WEEKDAY('Transaction Data'!$A7798)</f>
        <v>4</v>
      </c>
      <c r="T7798" s="2" t="str">
        <f>IF(WEEKDAY('Transaction Data'!$A7798,2)&lt;6,"Weekday","Weekend")</f>
        <v>Weekday</v>
      </c>
    </row>
    <row r="7799" ht="15.75" customHeight="1">
      <c r="A7799" s="1">
        <v>45487.0</v>
      </c>
      <c r="B7799" s="2" t="s">
        <v>7169</v>
      </c>
      <c r="C7799" s="2" t="s">
        <v>69</v>
      </c>
      <c r="D7799" s="1">
        <v>25088.0</v>
      </c>
      <c r="E7799" s="2" t="s">
        <v>37</v>
      </c>
      <c r="F7799" s="2">
        <v>195.0</v>
      </c>
      <c r="G7799" s="2" t="s">
        <v>55</v>
      </c>
      <c r="H7799" s="2" t="s">
        <v>29</v>
      </c>
      <c r="I7799" s="2" t="s">
        <v>25</v>
      </c>
      <c r="J7799" s="2" t="str">
        <f t="array" ref="J7799">XLOOKUP('Transaction Data'!$G7799,Product_Code,Biscuit_Brand)</f>
        <v>Vanilla Wafers</v>
      </c>
      <c r="K7799" s="2">
        <f t="array" ref="K7799">XLOOKUP('Transaction Data'!$G7799,Product_Code,Cost)</f>
        <v>18</v>
      </c>
      <c r="L7799" s="2">
        <f t="array" ref="L7799">XLOOKUP('Transaction Data'!$G7799,Product_Code,Unit_Price)</f>
        <v>36</v>
      </c>
      <c r="M7799" s="3">
        <f>'Transaction Data'!$F7799*'Transaction Data'!$K7799</f>
        <v>3510</v>
      </c>
      <c r="N7799" s="3">
        <f>'Transaction Data'!$F7799*'Transaction Data'!$L7799</f>
        <v>7020</v>
      </c>
      <c r="O7799" s="3">
        <f>'Transaction Data'!$N7799-'Transaction Data'!$M7799</f>
        <v>3510</v>
      </c>
      <c r="P7799" s="2">
        <f>DATEDIF('Transaction Data'!$D7799,'Transaction Data'!$A7799,"y")</f>
        <v>55</v>
      </c>
      <c r="Q7799" s="2" t="str">
        <f>FLOOR('Transaction Data'!$P7799,15)&amp;"-"&amp;FLOOR('Transaction Data'!$P7799,15)+14</f>
        <v>45-59</v>
      </c>
      <c r="R7799" s="2" t="str">
        <f>IF('Transaction Data'!$L7799&lt;=10,"Less Expensive","Expensive")</f>
        <v>Expensive</v>
      </c>
      <c r="S7799" s="4">
        <f>WEEKDAY('Transaction Data'!$A7799)</f>
        <v>1</v>
      </c>
      <c r="T7799" s="2" t="str">
        <f>IF(WEEKDAY('Transaction Data'!$A7799,2)&lt;6,"Weekday","Weekend")</f>
        <v>Weekend</v>
      </c>
    </row>
    <row r="7800" ht="15.75" customHeight="1">
      <c r="A7800" s="1">
        <v>45455.0</v>
      </c>
      <c r="B7800" s="2" t="s">
        <v>7170</v>
      </c>
      <c r="C7800" s="2" t="s">
        <v>72</v>
      </c>
      <c r="D7800" s="1">
        <v>38886.0</v>
      </c>
      <c r="E7800" s="2" t="s">
        <v>37</v>
      </c>
      <c r="F7800" s="2">
        <v>199.0</v>
      </c>
      <c r="G7800" s="2" t="s">
        <v>61</v>
      </c>
      <c r="H7800" s="2" t="s">
        <v>34</v>
      </c>
      <c r="I7800" s="2" t="s">
        <v>25</v>
      </c>
      <c r="J7800" s="2" t="str">
        <f t="array" ref="J7800">XLOOKUP('Transaction Data'!$G7800,Product_Code,Biscuit_Brand)</f>
        <v>Choco Delight</v>
      </c>
      <c r="K7800" s="2">
        <f t="array" ref="K7800">XLOOKUP('Transaction Data'!$G7800,Product_Code,Cost)</f>
        <v>3</v>
      </c>
      <c r="L7800" s="2">
        <f t="array" ref="L7800">XLOOKUP('Transaction Data'!$G7800,Product_Code,Unit_Price)</f>
        <v>5</v>
      </c>
      <c r="M7800" s="3">
        <f>'Transaction Data'!$F7800*'Transaction Data'!$K7800</f>
        <v>597</v>
      </c>
      <c r="N7800" s="3">
        <f>'Transaction Data'!$F7800*'Transaction Data'!$L7800</f>
        <v>995</v>
      </c>
      <c r="O7800" s="3">
        <f>'Transaction Data'!$N7800-'Transaction Data'!$M7800</f>
        <v>398</v>
      </c>
      <c r="P7800" s="2">
        <f>DATEDIF('Transaction Data'!$D7800,'Transaction Data'!$A7800,"y")</f>
        <v>17</v>
      </c>
      <c r="Q7800" s="2" t="str">
        <f>FLOOR('Transaction Data'!$P7800,15)&amp;"-"&amp;FLOOR('Transaction Data'!$P7800,15)+14</f>
        <v>15-29</v>
      </c>
      <c r="R7800" s="2" t="str">
        <f>IF('Transaction Data'!$L7800&lt;=10,"Less Expensive","Expensive")</f>
        <v>Less Expensive</v>
      </c>
      <c r="S7800" s="4">
        <f>WEEKDAY('Transaction Data'!$A7800)</f>
        <v>4</v>
      </c>
      <c r="T7800" s="2" t="str">
        <f>IF(WEEKDAY('Transaction Data'!$A7800,2)&lt;6,"Weekday","Weekend")</f>
        <v>Weekday</v>
      </c>
    </row>
    <row r="7801" ht="15.75" customHeight="1">
      <c r="A7801" s="1">
        <v>45339.0</v>
      </c>
      <c r="B7801" s="2" t="s">
        <v>7171</v>
      </c>
      <c r="C7801" s="2" t="s">
        <v>78</v>
      </c>
      <c r="D7801" s="1">
        <v>23327.0</v>
      </c>
      <c r="E7801" s="2" t="s">
        <v>37</v>
      </c>
      <c r="F7801" s="2">
        <v>177.0</v>
      </c>
      <c r="G7801" s="2" t="s">
        <v>28</v>
      </c>
      <c r="H7801" s="2" t="s">
        <v>24</v>
      </c>
      <c r="I7801" s="2" t="s">
        <v>25</v>
      </c>
      <c r="J7801" s="2" t="str">
        <f t="array" ref="J7801">XLOOKUP('Transaction Data'!$G7801,Product_Code,Biscuit_Brand)</f>
        <v>Shortbread</v>
      </c>
      <c r="K7801" s="2">
        <f t="array" ref="K7801">XLOOKUP('Transaction Data'!$G7801,Product_Code,Cost)</f>
        <v>10</v>
      </c>
      <c r="L7801" s="2">
        <f t="array" ref="L7801">XLOOKUP('Transaction Data'!$G7801,Product_Code,Unit_Price)</f>
        <v>45</v>
      </c>
      <c r="M7801" s="3">
        <f>'Transaction Data'!$F7801*'Transaction Data'!$K7801</f>
        <v>1770</v>
      </c>
      <c r="N7801" s="3">
        <f>'Transaction Data'!$F7801*'Transaction Data'!$L7801</f>
        <v>7965</v>
      </c>
      <c r="O7801" s="3">
        <f>'Transaction Data'!$N7801-'Transaction Data'!$M7801</f>
        <v>6195</v>
      </c>
      <c r="P7801" s="2">
        <f>DATEDIF('Transaction Data'!$D7801,'Transaction Data'!$A7801,"y")</f>
        <v>60</v>
      </c>
      <c r="Q7801" s="2" t="str">
        <f>FLOOR('Transaction Data'!$P7801,15)&amp;"-"&amp;FLOOR('Transaction Data'!$P7801,15)+14</f>
        <v>60-74</v>
      </c>
      <c r="R7801" s="2" t="str">
        <f>IF('Transaction Data'!$L7801&lt;=10,"Less Expensive","Expensive")</f>
        <v>Expensive</v>
      </c>
      <c r="S7801" s="4">
        <f>WEEKDAY('Transaction Data'!$A7801)</f>
        <v>7</v>
      </c>
      <c r="T7801" s="2" t="str">
        <f>IF(WEEKDAY('Transaction Data'!$A7801,2)&lt;6,"Weekday","Weekend")</f>
        <v>Weekend</v>
      </c>
    </row>
    <row r="7802" ht="15.75" customHeight="1">
      <c r="A7802" s="1">
        <v>45433.0</v>
      </c>
      <c r="B7802" s="2" t="s">
        <v>7172</v>
      </c>
      <c r="C7802" s="2" t="s">
        <v>21</v>
      </c>
      <c r="D7802" s="1">
        <v>18776.0</v>
      </c>
      <c r="E7802" s="2" t="s">
        <v>37</v>
      </c>
      <c r="F7802" s="2">
        <v>395.0</v>
      </c>
      <c r="G7802" s="2" t="s">
        <v>57</v>
      </c>
      <c r="H7802" s="2" t="s">
        <v>29</v>
      </c>
      <c r="I7802" s="2" t="s">
        <v>25</v>
      </c>
      <c r="J7802" s="2" t="str">
        <f t="array" ref="J7802">XLOOKUP('Transaction Data'!$G7802,Product_Code,Biscuit_Brand)</f>
        <v>Oatmeal Cookies</v>
      </c>
      <c r="K7802" s="2">
        <f t="array" ref="K7802">XLOOKUP('Transaction Data'!$G7802,Product_Code,Cost)</f>
        <v>19</v>
      </c>
      <c r="L7802" s="2">
        <f t="array" ref="L7802">XLOOKUP('Transaction Data'!$G7802,Product_Code,Unit_Price)</f>
        <v>23</v>
      </c>
      <c r="M7802" s="3">
        <f>'Transaction Data'!$F7802*'Transaction Data'!$K7802</f>
        <v>7505</v>
      </c>
      <c r="N7802" s="3">
        <f>'Transaction Data'!$F7802*'Transaction Data'!$L7802</f>
        <v>9085</v>
      </c>
      <c r="O7802" s="3">
        <f>'Transaction Data'!$N7802-'Transaction Data'!$M7802</f>
        <v>1580</v>
      </c>
      <c r="P7802" s="2">
        <f>DATEDIF('Transaction Data'!$D7802,'Transaction Data'!$A7802,"y")</f>
        <v>72</v>
      </c>
      <c r="Q7802" s="2" t="str">
        <f>FLOOR('Transaction Data'!$P7802,15)&amp;"-"&amp;FLOOR('Transaction Data'!$P7802,15)+14</f>
        <v>60-74</v>
      </c>
      <c r="R7802" s="2" t="str">
        <f>IF('Transaction Data'!$L7802&lt;=10,"Less Expensive","Expensive")</f>
        <v>Expensive</v>
      </c>
      <c r="S7802" s="4">
        <f>WEEKDAY('Transaction Data'!$A7802)</f>
        <v>3</v>
      </c>
      <c r="T7802" s="2" t="str">
        <f>IF(WEEKDAY('Transaction Data'!$A7802,2)&lt;6,"Weekday","Weekend")</f>
        <v>Weekday</v>
      </c>
    </row>
    <row r="7803" ht="15.75" customHeight="1">
      <c r="A7803" s="1">
        <v>45356.0</v>
      </c>
      <c r="B7803" s="2" t="s">
        <v>7173</v>
      </c>
      <c r="C7803" s="2" t="s">
        <v>51</v>
      </c>
      <c r="D7803" s="1">
        <v>36203.0</v>
      </c>
      <c r="E7803" s="2" t="s">
        <v>27</v>
      </c>
      <c r="F7803" s="2">
        <v>112.0</v>
      </c>
      <c r="G7803" s="2" t="s">
        <v>55</v>
      </c>
      <c r="H7803" s="2" t="s">
        <v>34</v>
      </c>
      <c r="I7803" s="2" t="s">
        <v>25</v>
      </c>
      <c r="J7803" s="2" t="str">
        <f t="array" ref="J7803">XLOOKUP('Transaction Data'!$G7803,Product_Code,Biscuit_Brand)</f>
        <v>Vanilla Wafers</v>
      </c>
      <c r="K7803" s="2">
        <f t="array" ref="K7803">XLOOKUP('Transaction Data'!$G7803,Product_Code,Cost)</f>
        <v>18</v>
      </c>
      <c r="L7803" s="2">
        <f t="array" ref="L7803">XLOOKUP('Transaction Data'!$G7803,Product_Code,Unit_Price)</f>
        <v>36</v>
      </c>
      <c r="M7803" s="3">
        <f>'Transaction Data'!$F7803*'Transaction Data'!$K7803</f>
        <v>2016</v>
      </c>
      <c r="N7803" s="3">
        <f>'Transaction Data'!$F7803*'Transaction Data'!$L7803</f>
        <v>4032</v>
      </c>
      <c r="O7803" s="3">
        <f>'Transaction Data'!$N7803-'Transaction Data'!$M7803</f>
        <v>2016</v>
      </c>
      <c r="P7803" s="2">
        <f>DATEDIF('Transaction Data'!$D7803,'Transaction Data'!$A7803,"y")</f>
        <v>25</v>
      </c>
      <c r="Q7803" s="2" t="str">
        <f>FLOOR('Transaction Data'!$P7803,15)&amp;"-"&amp;FLOOR('Transaction Data'!$P7803,15)+14</f>
        <v>15-29</v>
      </c>
      <c r="R7803" s="2" t="str">
        <f>IF('Transaction Data'!$L7803&lt;=10,"Less Expensive","Expensive")</f>
        <v>Expensive</v>
      </c>
      <c r="S7803" s="4">
        <f>WEEKDAY('Transaction Data'!$A7803)</f>
        <v>3</v>
      </c>
      <c r="T7803" s="2" t="str">
        <f>IF(WEEKDAY('Transaction Data'!$A7803,2)&lt;6,"Weekday","Weekend")</f>
        <v>Weekday</v>
      </c>
    </row>
    <row r="7804" ht="15.75" customHeight="1">
      <c r="A7804" s="1">
        <v>45487.0</v>
      </c>
      <c r="B7804" s="2" t="s">
        <v>7174</v>
      </c>
      <c r="C7804" s="2" t="s">
        <v>47</v>
      </c>
      <c r="D7804" s="1">
        <v>33382.0</v>
      </c>
      <c r="E7804" s="2" t="s">
        <v>37</v>
      </c>
      <c r="F7804" s="2">
        <v>319.0</v>
      </c>
      <c r="G7804" s="2" t="s">
        <v>57</v>
      </c>
      <c r="H7804" s="2" t="s">
        <v>24</v>
      </c>
      <c r="I7804" s="2" t="s">
        <v>25</v>
      </c>
      <c r="J7804" s="2" t="str">
        <f t="array" ref="J7804">XLOOKUP('Transaction Data'!$G7804,Product_Code,Biscuit_Brand)</f>
        <v>Oatmeal Cookies</v>
      </c>
      <c r="K7804" s="2">
        <f t="array" ref="K7804">XLOOKUP('Transaction Data'!$G7804,Product_Code,Cost)</f>
        <v>19</v>
      </c>
      <c r="L7804" s="2">
        <f t="array" ref="L7804">XLOOKUP('Transaction Data'!$G7804,Product_Code,Unit_Price)</f>
        <v>23</v>
      </c>
      <c r="M7804" s="3">
        <f>'Transaction Data'!$F7804*'Transaction Data'!$K7804</f>
        <v>6061</v>
      </c>
      <c r="N7804" s="3">
        <f>'Transaction Data'!$F7804*'Transaction Data'!$L7804</f>
        <v>7337</v>
      </c>
      <c r="O7804" s="3">
        <f>'Transaction Data'!$N7804-'Transaction Data'!$M7804</f>
        <v>1276</v>
      </c>
      <c r="P7804" s="2">
        <f>DATEDIF('Transaction Data'!$D7804,'Transaction Data'!$A7804,"y")</f>
        <v>33</v>
      </c>
      <c r="Q7804" s="2" t="str">
        <f>FLOOR('Transaction Data'!$P7804,15)&amp;"-"&amp;FLOOR('Transaction Data'!$P7804,15)+14</f>
        <v>30-44</v>
      </c>
      <c r="R7804" s="2" t="str">
        <f>IF('Transaction Data'!$L7804&lt;=10,"Less Expensive","Expensive")</f>
        <v>Expensive</v>
      </c>
      <c r="S7804" s="4">
        <f>WEEKDAY('Transaction Data'!$A7804)</f>
        <v>1</v>
      </c>
      <c r="T7804" s="2" t="str">
        <f>IF(WEEKDAY('Transaction Data'!$A7804,2)&lt;6,"Weekday","Weekend")</f>
        <v>Weekend</v>
      </c>
    </row>
    <row r="7805" ht="15.75" customHeight="1">
      <c r="A7805" s="1">
        <v>45317.0</v>
      </c>
      <c r="B7805" s="2" t="s">
        <v>7175</v>
      </c>
      <c r="C7805" s="2" t="s">
        <v>72</v>
      </c>
      <c r="D7805" s="1">
        <v>19732.0</v>
      </c>
      <c r="E7805" s="2" t="s">
        <v>63</v>
      </c>
      <c r="F7805" s="2">
        <v>62.0</v>
      </c>
      <c r="G7805" s="2" t="s">
        <v>60</v>
      </c>
      <c r="H7805" s="2" t="s">
        <v>29</v>
      </c>
      <c r="I7805" s="2" t="s">
        <v>25</v>
      </c>
      <c r="J7805" s="2" t="str">
        <f t="array" ref="J7805">XLOOKUP('Transaction Data'!$G7805,Product_Code,Biscuit_Brand)</f>
        <v>Peanut Butter Bites</v>
      </c>
      <c r="K7805" s="2">
        <f t="array" ref="K7805">XLOOKUP('Transaction Data'!$G7805,Product_Code,Cost)</f>
        <v>5</v>
      </c>
      <c r="L7805" s="2">
        <f t="array" ref="L7805">XLOOKUP('Transaction Data'!$G7805,Product_Code,Unit_Price)</f>
        <v>7</v>
      </c>
      <c r="M7805" s="3">
        <f>'Transaction Data'!$F7805*'Transaction Data'!$K7805</f>
        <v>310</v>
      </c>
      <c r="N7805" s="3">
        <f>'Transaction Data'!$F7805*'Transaction Data'!$L7805</f>
        <v>434</v>
      </c>
      <c r="O7805" s="3">
        <f>'Transaction Data'!$N7805-'Transaction Data'!$M7805</f>
        <v>124</v>
      </c>
      <c r="P7805" s="2">
        <f>DATEDIF('Transaction Data'!$D7805,'Transaction Data'!$A7805,"y")</f>
        <v>70</v>
      </c>
      <c r="Q7805" s="2" t="str">
        <f>FLOOR('Transaction Data'!$P7805,15)&amp;"-"&amp;FLOOR('Transaction Data'!$P7805,15)+14</f>
        <v>60-74</v>
      </c>
      <c r="R7805" s="2" t="str">
        <f>IF('Transaction Data'!$L7805&lt;=10,"Less Expensive","Expensive")</f>
        <v>Less Expensive</v>
      </c>
      <c r="S7805" s="4">
        <f>WEEKDAY('Transaction Data'!$A7805)</f>
        <v>6</v>
      </c>
      <c r="T7805" s="2" t="str">
        <f>IF(WEEKDAY('Transaction Data'!$A7805,2)&lt;6,"Weekday","Weekend")</f>
        <v>Weekday</v>
      </c>
    </row>
    <row r="7806" ht="15.75" customHeight="1">
      <c r="A7806" s="1">
        <v>45363.0</v>
      </c>
      <c r="B7806" s="2" t="s">
        <v>7176</v>
      </c>
      <c r="C7806" s="2" t="s">
        <v>51</v>
      </c>
      <c r="D7806" s="1">
        <v>16945.0</v>
      </c>
      <c r="E7806" s="2" t="s">
        <v>27</v>
      </c>
      <c r="F7806" s="2">
        <v>185.0</v>
      </c>
      <c r="G7806" s="2" t="s">
        <v>60</v>
      </c>
      <c r="H7806" s="2" t="s">
        <v>34</v>
      </c>
      <c r="I7806" s="2" t="s">
        <v>25</v>
      </c>
      <c r="J7806" s="2" t="str">
        <f t="array" ref="J7806">XLOOKUP('Transaction Data'!$G7806,Product_Code,Biscuit_Brand)</f>
        <v>Peanut Butter Bites</v>
      </c>
      <c r="K7806" s="2">
        <f t="array" ref="K7806">XLOOKUP('Transaction Data'!$G7806,Product_Code,Cost)</f>
        <v>5</v>
      </c>
      <c r="L7806" s="2">
        <f t="array" ref="L7806">XLOOKUP('Transaction Data'!$G7806,Product_Code,Unit_Price)</f>
        <v>7</v>
      </c>
      <c r="M7806" s="3">
        <f>'Transaction Data'!$F7806*'Transaction Data'!$K7806</f>
        <v>925</v>
      </c>
      <c r="N7806" s="3">
        <f>'Transaction Data'!$F7806*'Transaction Data'!$L7806</f>
        <v>1295</v>
      </c>
      <c r="O7806" s="3">
        <f>'Transaction Data'!$N7806-'Transaction Data'!$M7806</f>
        <v>370</v>
      </c>
      <c r="P7806" s="2">
        <f>DATEDIF('Transaction Data'!$D7806,'Transaction Data'!$A7806,"y")</f>
        <v>77</v>
      </c>
      <c r="Q7806" s="2" t="str">
        <f>FLOOR('Transaction Data'!$P7806,15)&amp;"-"&amp;FLOOR('Transaction Data'!$P7806,15)+14</f>
        <v>75-89</v>
      </c>
      <c r="R7806" s="2" t="str">
        <f>IF('Transaction Data'!$L7806&lt;=10,"Less Expensive","Expensive")</f>
        <v>Less Expensive</v>
      </c>
      <c r="S7806" s="4">
        <f>WEEKDAY('Transaction Data'!$A7806)</f>
        <v>3</v>
      </c>
      <c r="T7806" s="2" t="str">
        <f>IF(WEEKDAY('Transaction Data'!$A7806,2)&lt;6,"Weekday","Weekend")</f>
        <v>Weekday</v>
      </c>
    </row>
    <row r="7807" ht="15.75" customHeight="1">
      <c r="A7807" s="1">
        <v>45307.0</v>
      </c>
      <c r="B7807" s="2" t="s">
        <v>7177</v>
      </c>
      <c r="C7807" s="2" t="s">
        <v>41</v>
      </c>
      <c r="D7807" s="1">
        <v>16384.0</v>
      </c>
      <c r="E7807" s="2" t="s">
        <v>37</v>
      </c>
      <c r="F7807" s="2">
        <v>497.0</v>
      </c>
      <c r="G7807" s="2" t="s">
        <v>28</v>
      </c>
      <c r="H7807" s="2" t="s">
        <v>24</v>
      </c>
      <c r="I7807" s="2" t="s">
        <v>25</v>
      </c>
      <c r="J7807" s="2" t="str">
        <f t="array" ref="J7807">XLOOKUP('Transaction Data'!$G7807,Product_Code,Biscuit_Brand)</f>
        <v>Shortbread</v>
      </c>
      <c r="K7807" s="2">
        <f t="array" ref="K7807">XLOOKUP('Transaction Data'!$G7807,Product_Code,Cost)</f>
        <v>10</v>
      </c>
      <c r="L7807" s="2">
        <f t="array" ref="L7807">XLOOKUP('Transaction Data'!$G7807,Product_Code,Unit_Price)</f>
        <v>45</v>
      </c>
      <c r="M7807" s="3">
        <f>'Transaction Data'!$F7807*'Transaction Data'!$K7807</f>
        <v>4970</v>
      </c>
      <c r="N7807" s="3">
        <f>'Transaction Data'!$F7807*'Transaction Data'!$L7807</f>
        <v>22365</v>
      </c>
      <c r="O7807" s="3">
        <f>'Transaction Data'!$N7807-'Transaction Data'!$M7807</f>
        <v>17395</v>
      </c>
      <c r="P7807" s="2">
        <f>DATEDIF('Transaction Data'!$D7807,'Transaction Data'!$A7807,"y")</f>
        <v>79</v>
      </c>
      <c r="Q7807" s="2" t="str">
        <f>FLOOR('Transaction Data'!$P7807,15)&amp;"-"&amp;FLOOR('Transaction Data'!$P7807,15)+14</f>
        <v>75-89</v>
      </c>
      <c r="R7807" s="2" t="str">
        <f>IF('Transaction Data'!$L7807&lt;=10,"Less Expensive","Expensive")</f>
        <v>Expensive</v>
      </c>
      <c r="S7807" s="4">
        <f>WEEKDAY('Transaction Data'!$A7807)</f>
        <v>3</v>
      </c>
      <c r="T7807" s="2" t="str">
        <f>IF(WEEKDAY('Transaction Data'!$A7807,2)&lt;6,"Weekday","Weekend")</f>
        <v>Weekday</v>
      </c>
    </row>
    <row r="7808" ht="15.75" customHeight="1">
      <c r="A7808" s="1">
        <v>45438.0</v>
      </c>
      <c r="B7808" s="2" t="s">
        <v>7178</v>
      </c>
      <c r="C7808" s="2" t="s">
        <v>65</v>
      </c>
      <c r="D7808" s="1">
        <v>28845.0</v>
      </c>
      <c r="E7808" s="2" t="s">
        <v>27</v>
      </c>
      <c r="F7808" s="2">
        <v>275.0</v>
      </c>
      <c r="G7808" s="2" t="s">
        <v>23</v>
      </c>
      <c r="H7808" s="2" t="s">
        <v>29</v>
      </c>
      <c r="I7808" s="2" t="s">
        <v>25</v>
      </c>
      <c r="J7808" s="2" t="str">
        <f t="array" ref="J7808">XLOOKUP('Transaction Data'!$G7808,Product_Code,Biscuit_Brand)</f>
        <v>Cinnamon Swirls</v>
      </c>
      <c r="K7808" s="2">
        <f t="array" ref="K7808">XLOOKUP('Transaction Data'!$G7808,Product_Code,Cost)</f>
        <v>10</v>
      </c>
      <c r="L7808" s="2">
        <f t="array" ref="L7808">XLOOKUP('Transaction Data'!$G7808,Product_Code,Unit_Price)</f>
        <v>14</v>
      </c>
      <c r="M7808" s="3">
        <f>'Transaction Data'!$F7808*'Transaction Data'!$K7808</f>
        <v>2750</v>
      </c>
      <c r="N7808" s="3">
        <f>'Transaction Data'!$F7808*'Transaction Data'!$L7808</f>
        <v>3850</v>
      </c>
      <c r="O7808" s="3">
        <f>'Transaction Data'!$N7808-'Transaction Data'!$M7808</f>
        <v>1100</v>
      </c>
      <c r="P7808" s="2">
        <f>DATEDIF('Transaction Data'!$D7808,'Transaction Data'!$A7808,"y")</f>
        <v>45</v>
      </c>
      <c r="Q7808" s="2" t="str">
        <f>FLOOR('Transaction Data'!$P7808,15)&amp;"-"&amp;FLOOR('Transaction Data'!$P7808,15)+14</f>
        <v>45-59</v>
      </c>
      <c r="R7808" s="2" t="str">
        <f>IF('Transaction Data'!$L7808&lt;=10,"Less Expensive","Expensive")</f>
        <v>Expensive</v>
      </c>
      <c r="S7808" s="4">
        <f>WEEKDAY('Transaction Data'!$A7808)</f>
        <v>1</v>
      </c>
      <c r="T7808" s="2" t="str">
        <f>IF(WEEKDAY('Transaction Data'!$A7808,2)&lt;6,"Weekday","Weekend")</f>
        <v>Weekend</v>
      </c>
    </row>
    <row r="7809" ht="15.75" customHeight="1">
      <c r="A7809" s="1">
        <v>45467.0</v>
      </c>
      <c r="B7809" s="2" t="s">
        <v>7179</v>
      </c>
      <c r="C7809" s="2" t="s">
        <v>51</v>
      </c>
      <c r="D7809" s="1">
        <v>25088.0</v>
      </c>
      <c r="E7809" s="2" t="s">
        <v>22</v>
      </c>
      <c r="F7809" s="2">
        <v>269.0</v>
      </c>
      <c r="G7809" s="2" t="s">
        <v>57</v>
      </c>
      <c r="H7809" s="2" t="s">
        <v>34</v>
      </c>
      <c r="I7809" s="2" t="s">
        <v>25</v>
      </c>
      <c r="J7809" s="2" t="str">
        <f t="array" ref="J7809">XLOOKUP('Transaction Data'!$G7809,Product_Code,Biscuit_Brand)</f>
        <v>Oatmeal Cookies</v>
      </c>
      <c r="K7809" s="2">
        <f t="array" ref="K7809">XLOOKUP('Transaction Data'!$G7809,Product_Code,Cost)</f>
        <v>19</v>
      </c>
      <c r="L7809" s="2">
        <f t="array" ref="L7809">XLOOKUP('Transaction Data'!$G7809,Product_Code,Unit_Price)</f>
        <v>23</v>
      </c>
      <c r="M7809" s="3">
        <f>'Transaction Data'!$F7809*'Transaction Data'!$K7809</f>
        <v>5111</v>
      </c>
      <c r="N7809" s="3">
        <f>'Transaction Data'!$F7809*'Transaction Data'!$L7809</f>
        <v>6187</v>
      </c>
      <c r="O7809" s="3">
        <f>'Transaction Data'!$N7809-'Transaction Data'!$M7809</f>
        <v>1076</v>
      </c>
      <c r="P7809" s="2">
        <f>DATEDIF('Transaction Data'!$D7809,'Transaction Data'!$A7809,"y")</f>
        <v>55</v>
      </c>
      <c r="Q7809" s="2" t="str">
        <f>FLOOR('Transaction Data'!$P7809,15)&amp;"-"&amp;FLOOR('Transaction Data'!$P7809,15)+14</f>
        <v>45-59</v>
      </c>
      <c r="R7809" s="2" t="str">
        <f>IF('Transaction Data'!$L7809&lt;=10,"Less Expensive","Expensive")</f>
        <v>Expensive</v>
      </c>
      <c r="S7809" s="4">
        <f>WEEKDAY('Transaction Data'!$A7809)</f>
        <v>2</v>
      </c>
      <c r="T7809" s="2" t="str">
        <f>IF(WEEKDAY('Transaction Data'!$A7809,2)&lt;6,"Weekday","Weekend")</f>
        <v>Weekday</v>
      </c>
    </row>
    <row r="7810" ht="15.75" customHeight="1">
      <c r="A7810" s="1">
        <v>45457.0</v>
      </c>
      <c r="B7810" s="2" t="s">
        <v>7180</v>
      </c>
      <c r="C7810" s="2" t="s">
        <v>72</v>
      </c>
      <c r="D7810" s="1">
        <v>19006.0</v>
      </c>
      <c r="E7810" s="2" t="s">
        <v>27</v>
      </c>
      <c r="F7810" s="2">
        <v>302.0</v>
      </c>
      <c r="G7810" s="2" t="s">
        <v>38</v>
      </c>
      <c r="H7810" s="2" t="s">
        <v>24</v>
      </c>
      <c r="I7810" s="2" t="s">
        <v>25</v>
      </c>
      <c r="J7810" s="2" t="str">
        <f t="array" ref="J7810">XLOOKUP('Transaction Data'!$G7810,Product_Code,Biscuit_Brand)</f>
        <v>Ginger Snaps</v>
      </c>
      <c r="K7810" s="2">
        <f t="array" ref="K7810">XLOOKUP('Transaction Data'!$G7810,Product_Code,Cost)</f>
        <v>14</v>
      </c>
      <c r="L7810" s="2">
        <f t="array" ref="L7810">XLOOKUP('Transaction Data'!$G7810,Product_Code,Unit_Price)</f>
        <v>28</v>
      </c>
      <c r="M7810" s="3">
        <f>'Transaction Data'!$F7810*'Transaction Data'!$K7810</f>
        <v>4228</v>
      </c>
      <c r="N7810" s="3">
        <f>'Transaction Data'!$F7810*'Transaction Data'!$L7810</f>
        <v>8456</v>
      </c>
      <c r="O7810" s="3">
        <f>'Transaction Data'!$N7810-'Transaction Data'!$M7810</f>
        <v>4228</v>
      </c>
      <c r="P7810" s="2">
        <f>DATEDIF('Transaction Data'!$D7810,'Transaction Data'!$A7810,"y")</f>
        <v>72</v>
      </c>
      <c r="Q7810" s="2" t="str">
        <f>FLOOR('Transaction Data'!$P7810,15)&amp;"-"&amp;FLOOR('Transaction Data'!$P7810,15)+14</f>
        <v>60-74</v>
      </c>
      <c r="R7810" s="2" t="str">
        <f>IF('Transaction Data'!$L7810&lt;=10,"Less Expensive","Expensive")</f>
        <v>Expensive</v>
      </c>
      <c r="S7810" s="4">
        <f>WEEKDAY('Transaction Data'!$A7810)</f>
        <v>6</v>
      </c>
      <c r="T7810" s="2" t="str">
        <f>IF(WEEKDAY('Transaction Data'!$A7810,2)&lt;6,"Weekday","Weekend")</f>
        <v>Weekday</v>
      </c>
    </row>
    <row r="7811" ht="15.75" customHeight="1">
      <c r="A7811" s="1">
        <v>45361.0</v>
      </c>
      <c r="B7811" s="2" t="s">
        <v>7181</v>
      </c>
      <c r="C7811" s="2" t="s">
        <v>54</v>
      </c>
      <c r="D7811" s="1">
        <v>27983.0</v>
      </c>
      <c r="E7811" s="2" t="s">
        <v>37</v>
      </c>
      <c r="F7811" s="2">
        <v>130.0</v>
      </c>
      <c r="G7811" s="2" t="s">
        <v>48</v>
      </c>
      <c r="H7811" s="2" t="s">
        <v>29</v>
      </c>
      <c r="I7811" s="2" t="s">
        <v>25</v>
      </c>
      <c r="J7811" s="2" t="str">
        <f t="array" ref="J7811">XLOOKUP('Transaction Data'!$G7811,Product_Code,Biscuit_Brand)</f>
        <v>Lemon Crisps</v>
      </c>
      <c r="K7811" s="2">
        <f t="array" ref="K7811">XLOOKUP('Transaction Data'!$G7811,Product_Code,Cost)</f>
        <v>7</v>
      </c>
      <c r="L7811" s="2">
        <f t="array" ref="L7811">XLOOKUP('Transaction Data'!$G7811,Product_Code,Unit_Price)</f>
        <v>9</v>
      </c>
      <c r="M7811" s="3">
        <f>'Transaction Data'!$F7811*'Transaction Data'!$K7811</f>
        <v>910</v>
      </c>
      <c r="N7811" s="3">
        <f>'Transaction Data'!$F7811*'Transaction Data'!$L7811</f>
        <v>1170</v>
      </c>
      <c r="O7811" s="3">
        <f>'Transaction Data'!$N7811-'Transaction Data'!$M7811</f>
        <v>260</v>
      </c>
      <c r="P7811" s="2">
        <f>DATEDIF('Transaction Data'!$D7811,'Transaction Data'!$A7811,"y")</f>
        <v>47</v>
      </c>
      <c r="Q7811" s="2" t="str">
        <f>FLOOR('Transaction Data'!$P7811,15)&amp;"-"&amp;FLOOR('Transaction Data'!$P7811,15)+14</f>
        <v>45-59</v>
      </c>
      <c r="R7811" s="2" t="str">
        <f>IF('Transaction Data'!$L7811&lt;=10,"Less Expensive","Expensive")</f>
        <v>Less Expensive</v>
      </c>
      <c r="S7811" s="4">
        <f>WEEKDAY('Transaction Data'!$A7811)</f>
        <v>1</v>
      </c>
      <c r="T7811" s="2" t="str">
        <f>IF(WEEKDAY('Transaction Data'!$A7811,2)&lt;6,"Weekday","Weekend")</f>
        <v>Weekend</v>
      </c>
    </row>
    <row r="7812" ht="15.75" customHeight="1">
      <c r="A7812" s="1">
        <v>45325.0</v>
      </c>
      <c r="B7812" s="2" t="s">
        <v>7182</v>
      </c>
      <c r="C7812" s="2" t="s">
        <v>47</v>
      </c>
      <c r="D7812" s="1">
        <v>38598.0</v>
      </c>
      <c r="E7812" s="2" t="s">
        <v>63</v>
      </c>
      <c r="F7812" s="2">
        <v>53.0</v>
      </c>
      <c r="G7812" s="2" t="s">
        <v>28</v>
      </c>
      <c r="H7812" s="2" t="s">
        <v>34</v>
      </c>
      <c r="I7812" s="2" t="s">
        <v>25</v>
      </c>
      <c r="J7812" s="2" t="str">
        <f t="array" ref="J7812">XLOOKUP('Transaction Data'!$G7812,Product_Code,Biscuit_Brand)</f>
        <v>Shortbread</v>
      </c>
      <c r="K7812" s="2">
        <f t="array" ref="K7812">XLOOKUP('Transaction Data'!$G7812,Product_Code,Cost)</f>
        <v>10</v>
      </c>
      <c r="L7812" s="2">
        <f t="array" ref="L7812">XLOOKUP('Transaction Data'!$G7812,Product_Code,Unit_Price)</f>
        <v>45</v>
      </c>
      <c r="M7812" s="3">
        <f>'Transaction Data'!$F7812*'Transaction Data'!$K7812</f>
        <v>530</v>
      </c>
      <c r="N7812" s="3">
        <f>'Transaction Data'!$F7812*'Transaction Data'!$L7812</f>
        <v>2385</v>
      </c>
      <c r="O7812" s="3">
        <f>'Transaction Data'!$N7812-'Transaction Data'!$M7812</f>
        <v>1855</v>
      </c>
      <c r="P7812" s="2">
        <f>DATEDIF('Transaction Data'!$D7812,'Transaction Data'!$A7812,"y")</f>
        <v>18</v>
      </c>
      <c r="Q7812" s="2" t="str">
        <f>FLOOR('Transaction Data'!$P7812,15)&amp;"-"&amp;FLOOR('Transaction Data'!$P7812,15)+14</f>
        <v>15-29</v>
      </c>
      <c r="R7812" s="2" t="str">
        <f>IF('Transaction Data'!$L7812&lt;=10,"Less Expensive","Expensive")</f>
        <v>Expensive</v>
      </c>
      <c r="S7812" s="4">
        <f>WEEKDAY('Transaction Data'!$A7812)</f>
        <v>7</v>
      </c>
      <c r="T7812" s="2" t="str">
        <f>IF(WEEKDAY('Transaction Data'!$A7812,2)&lt;6,"Weekday","Weekend")</f>
        <v>Weekend</v>
      </c>
    </row>
    <row r="7813" ht="15.75" customHeight="1">
      <c r="A7813" s="1">
        <v>45384.0</v>
      </c>
      <c r="B7813" s="2" t="s">
        <v>7183</v>
      </c>
      <c r="C7813" s="2" t="s">
        <v>72</v>
      </c>
      <c r="D7813" s="1">
        <v>17033.0</v>
      </c>
      <c r="E7813" s="2" t="s">
        <v>63</v>
      </c>
      <c r="F7813" s="2">
        <v>176.0</v>
      </c>
      <c r="G7813" s="2" t="s">
        <v>61</v>
      </c>
      <c r="H7813" s="2" t="s">
        <v>24</v>
      </c>
      <c r="I7813" s="2" t="s">
        <v>25</v>
      </c>
      <c r="J7813" s="2" t="str">
        <f t="array" ref="J7813">XLOOKUP('Transaction Data'!$G7813,Product_Code,Biscuit_Brand)</f>
        <v>Choco Delight</v>
      </c>
      <c r="K7813" s="2">
        <f t="array" ref="K7813">XLOOKUP('Transaction Data'!$G7813,Product_Code,Cost)</f>
        <v>3</v>
      </c>
      <c r="L7813" s="2">
        <f t="array" ref="L7813">XLOOKUP('Transaction Data'!$G7813,Product_Code,Unit_Price)</f>
        <v>5</v>
      </c>
      <c r="M7813" s="3">
        <f>'Transaction Data'!$F7813*'Transaction Data'!$K7813</f>
        <v>528</v>
      </c>
      <c r="N7813" s="3">
        <f>'Transaction Data'!$F7813*'Transaction Data'!$L7813</f>
        <v>880</v>
      </c>
      <c r="O7813" s="3">
        <f>'Transaction Data'!$N7813-'Transaction Data'!$M7813</f>
        <v>352</v>
      </c>
      <c r="P7813" s="2">
        <f>DATEDIF('Transaction Data'!$D7813,'Transaction Data'!$A7813,"y")</f>
        <v>77</v>
      </c>
      <c r="Q7813" s="2" t="str">
        <f>FLOOR('Transaction Data'!$P7813,15)&amp;"-"&amp;FLOOR('Transaction Data'!$P7813,15)+14</f>
        <v>75-89</v>
      </c>
      <c r="R7813" s="2" t="str">
        <f>IF('Transaction Data'!$L7813&lt;=10,"Less Expensive","Expensive")</f>
        <v>Less Expensive</v>
      </c>
      <c r="S7813" s="4">
        <f>WEEKDAY('Transaction Data'!$A7813)</f>
        <v>3</v>
      </c>
      <c r="T7813" s="2" t="str">
        <f>IF(WEEKDAY('Transaction Data'!$A7813,2)&lt;6,"Weekday","Weekend")</f>
        <v>Weekday</v>
      </c>
    </row>
    <row r="7814" ht="15.75" customHeight="1">
      <c r="A7814" s="1">
        <v>45417.0</v>
      </c>
      <c r="B7814" s="2" t="s">
        <v>7184</v>
      </c>
      <c r="C7814" s="2" t="s">
        <v>47</v>
      </c>
      <c r="D7814" s="1">
        <v>34412.0</v>
      </c>
      <c r="E7814" s="2" t="s">
        <v>63</v>
      </c>
      <c r="F7814" s="2">
        <v>340.0</v>
      </c>
      <c r="G7814" s="2" t="s">
        <v>38</v>
      </c>
      <c r="H7814" s="2" t="s">
        <v>29</v>
      </c>
      <c r="I7814" s="2" t="s">
        <v>25</v>
      </c>
      <c r="J7814" s="2" t="str">
        <f t="array" ref="J7814">XLOOKUP('Transaction Data'!$G7814,Product_Code,Biscuit_Brand)</f>
        <v>Ginger Snaps</v>
      </c>
      <c r="K7814" s="2">
        <f t="array" ref="K7814">XLOOKUP('Transaction Data'!$G7814,Product_Code,Cost)</f>
        <v>14</v>
      </c>
      <c r="L7814" s="2">
        <f t="array" ref="L7814">XLOOKUP('Transaction Data'!$G7814,Product_Code,Unit_Price)</f>
        <v>28</v>
      </c>
      <c r="M7814" s="3">
        <f>'Transaction Data'!$F7814*'Transaction Data'!$K7814</f>
        <v>4760</v>
      </c>
      <c r="N7814" s="3">
        <f>'Transaction Data'!$F7814*'Transaction Data'!$L7814</f>
        <v>9520</v>
      </c>
      <c r="O7814" s="3">
        <f>'Transaction Data'!$N7814-'Transaction Data'!$M7814</f>
        <v>4760</v>
      </c>
      <c r="P7814" s="2">
        <f>DATEDIF('Transaction Data'!$D7814,'Transaction Data'!$A7814,"y")</f>
        <v>30</v>
      </c>
      <c r="Q7814" s="2" t="str">
        <f>FLOOR('Transaction Data'!$P7814,15)&amp;"-"&amp;FLOOR('Transaction Data'!$P7814,15)+14</f>
        <v>30-44</v>
      </c>
      <c r="R7814" s="2" t="str">
        <f>IF('Transaction Data'!$L7814&lt;=10,"Less Expensive","Expensive")</f>
        <v>Expensive</v>
      </c>
      <c r="S7814" s="4">
        <f>WEEKDAY('Transaction Data'!$A7814)</f>
        <v>1</v>
      </c>
      <c r="T7814" s="2" t="str">
        <f>IF(WEEKDAY('Transaction Data'!$A7814,2)&lt;6,"Weekday","Weekend")</f>
        <v>Weekend</v>
      </c>
    </row>
    <row r="7815" ht="15.75" customHeight="1">
      <c r="A7815" s="1">
        <v>45425.0</v>
      </c>
      <c r="B7815" s="2" t="s">
        <v>7185</v>
      </c>
      <c r="C7815" s="2" t="s">
        <v>32</v>
      </c>
      <c r="D7815" s="1">
        <v>38031.0</v>
      </c>
      <c r="E7815" s="2" t="s">
        <v>27</v>
      </c>
      <c r="F7815" s="2">
        <v>395.0</v>
      </c>
      <c r="G7815" s="2" t="s">
        <v>44</v>
      </c>
      <c r="H7815" s="2" t="s">
        <v>34</v>
      </c>
      <c r="I7815" s="2" t="s">
        <v>25</v>
      </c>
      <c r="J7815" s="2" t="str">
        <f t="array" ref="J7815">XLOOKUP('Transaction Data'!$G7815,Product_Code,Biscuit_Brand)</f>
        <v>Butter Crunch</v>
      </c>
      <c r="K7815" s="2">
        <f t="array" ref="K7815">XLOOKUP('Transaction Data'!$G7815,Product_Code,Cost)</f>
        <v>10</v>
      </c>
      <c r="L7815" s="2">
        <f t="array" ref="L7815">XLOOKUP('Transaction Data'!$G7815,Product_Code,Unit_Price)</f>
        <v>11</v>
      </c>
      <c r="M7815" s="3">
        <f>'Transaction Data'!$F7815*'Transaction Data'!$K7815</f>
        <v>3950</v>
      </c>
      <c r="N7815" s="3">
        <f>'Transaction Data'!$F7815*'Transaction Data'!$L7815</f>
        <v>4345</v>
      </c>
      <c r="O7815" s="3">
        <f>'Transaction Data'!$N7815-'Transaction Data'!$M7815</f>
        <v>395</v>
      </c>
      <c r="P7815" s="2">
        <f>DATEDIF('Transaction Data'!$D7815,'Transaction Data'!$A7815,"y")</f>
        <v>20</v>
      </c>
      <c r="Q7815" s="2" t="str">
        <f>FLOOR('Transaction Data'!$P7815,15)&amp;"-"&amp;FLOOR('Transaction Data'!$P7815,15)+14</f>
        <v>15-29</v>
      </c>
      <c r="R7815" s="2" t="str">
        <f>IF('Transaction Data'!$L7815&lt;=10,"Less Expensive","Expensive")</f>
        <v>Expensive</v>
      </c>
      <c r="S7815" s="4">
        <f>WEEKDAY('Transaction Data'!$A7815)</f>
        <v>2</v>
      </c>
      <c r="T7815" s="2" t="str">
        <f>IF(WEEKDAY('Transaction Data'!$A7815,2)&lt;6,"Weekday","Weekend")</f>
        <v>Weekday</v>
      </c>
    </row>
    <row r="7816" ht="15.75" customHeight="1">
      <c r="A7816" s="1">
        <v>45486.0</v>
      </c>
      <c r="B7816" s="2" t="s">
        <v>7186</v>
      </c>
      <c r="C7816" s="2" t="s">
        <v>21</v>
      </c>
      <c r="D7816" s="1">
        <v>22414.0</v>
      </c>
      <c r="E7816" s="2" t="s">
        <v>63</v>
      </c>
      <c r="F7816" s="2">
        <v>414.0</v>
      </c>
      <c r="G7816" s="2" t="s">
        <v>28</v>
      </c>
      <c r="H7816" s="2" t="s">
        <v>24</v>
      </c>
      <c r="I7816" s="2" t="s">
        <v>25</v>
      </c>
      <c r="J7816" s="2" t="str">
        <f t="array" ref="J7816">XLOOKUP('Transaction Data'!$G7816,Product_Code,Biscuit_Brand)</f>
        <v>Shortbread</v>
      </c>
      <c r="K7816" s="2">
        <f t="array" ref="K7816">XLOOKUP('Transaction Data'!$G7816,Product_Code,Cost)</f>
        <v>10</v>
      </c>
      <c r="L7816" s="2">
        <f t="array" ref="L7816">XLOOKUP('Transaction Data'!$G7816,Product_Code,Unit_Price)</f>
        <v>45</v>
      </c>
      <c r="M7816" s="3">
        <f>'Transaction Data'!$F7816*'Transaction Data'!$K7816</f>
        <v>4140</v>
      </c>
      <c r="N7816" s="3">
        <f>'Transaction Data'!$F7816*'Transaction Data'!$L7816</f>
        <v>18630</v>
      </c>
      <c r="O7816" s="3">
        <f>'Transaction Data'!$N7816-'Transaction Data'!$M7816</f>
        <v>14490</v>
      </c>
      <c r="P7816" s="2">
        <f>DATEDIF('Transaction Data'!$D7816,'Transaction Data'!$A7816,"y")</f>
        <v>63</v>
      </c>
      <c r="Q7816" s="2" t="str">
        <f>FLOOR('Transaction Data'!$P7816,15)&amp;"-"&amp;FLOOR('Transaction Data'!$P7816,15)+14</f>
        <v>60-74</v>
      </c>
      <c r="R7816" s="2" t="str">
        <f>IF('Transaction Data'!$L7816&lt;=10,"Less Expensive","Expensive")</f>
        <v>Expensive</v>
      </c>
      <c r="S7816" s="4">
        <f>WEEKDAY('Transaction Data'!$A7816)</f>
        <v>7</v>
      </c>
      <c r="T7816" s="2" t="str">
        <f>IF(WEEKDAY('Transaction Data'!$A7816,2)&lt;6,"Weekday","Weekend")</f>
        <v>Weekend</v>
      </c>
    </row>
    <row r="7817" ht="15.75" customHeight="1">
      <c r="A7817" s="1">
        <v>45320.0</v>
      </c>
      <c r="B7817" s="2" t="s">
        <v>7187</v>
      </c>
      <c r="C7817" s="2" t="s">
        <v>47</v>
      </c>
      <c r="D7817" s="1">
        <v>31710.0</v>
      </c>
      <c r="E7817" s="2" t="s">
        <v>37</v>
      </c>
      <c r="F7817" s="2">
        <v>393.0</v>
      </c>
      <c r="G7817" s="2" t="s">
        <v>23</v>
      </c>
      <c r="H7817" s="2" t="s">
        <v>29</v>
      </c>
      <c r="I7817" s="2" t="s">
        <v>25</v>
      </c>
      <c r="J7817" s="2" t="str">
        <f t="array" ref="J7817">XLOOKUP('Transaction Data'!$G7817,Product_Code,Biscuit_Brand)</f>
        <v>Cinnamon Swirls</v>
      </c>
      <c r="K7817" s="2">
        <f t="array" ref="K7817">XLOOKUP('Transaction Data'!$G7817,Product_Code,Cost)</f>
        <v>10</v>
      </c>
      <c r="L7817" s="2">
        <f t="array" ref="L7817">XLOOKUP('Transaction Data'!$G7817,Product_Code,Unit_Price)</f>
        <v>14</v>
      </c>
      <c r="M7817" s="3">
        <f>'Transaction Data'!$F7817*'Transaction Data'!$K7817</f>
        <v>3930</v>
      </c>
      <c r="N7817" s="3">
        <f>'Transaction Data'!$F7817*'Transaction Data'!$L7817</f>
        <v>5502</v>
      </c>
      <c r="O7817" s="3">
        <f>'Transaction Data'!$N7817-'Transaction Data'!$M7817</f>
        <v>1572</v>
      </c>
      <c r="P7817" s="2">
        <f>DATEDIF('Transaction Data'!$D7817,'Transaction Data'!$A7817,"y")</f>
        <v>37</v>
      </c>
      <c r="Q7817" s="2" t="str">
        <f>FLOOR('Transaction Data'!$P7817,15)&amp;"-"&amp;FLOOR('Transaction Data'!$P7817,15)+14</f>
        <v>30-44</v>
      </c>
      <c r="R7817" s="2" t="str">
        <f>IF('Transaction Data'!$L7817&lt;=10,"Less Expensive","Expensive")</f>
        <v>Expensive</v>
      </c>
      <c r="S7817" s="4">
        <f>WEEKDAY('Transaction Data'!$A7817)</f>
        <v>2</v>
      </c>
      <c r="T7817" s="2" t="str">
        <f>IF(WEEKDAY('Transaction Data'!$A7817,2)&lt;6,"Weekday","Weekend")</f>
        <v>Weekday</v>
      </c>
    </row>
    <row r="7818" ht="15.75" customHeight="1">
      <c r="A7818" s="1">
        <v>45292.0</v>
      </c>
      <c r="B7818" s="2" t="s">
        <v>7188</v>
      </c>
      <c r="C7818" s="2" t="s">
        <v>69</v>
      </c>
      <c r="D7818" s="1">
        <v>32071.0</v>
      </c>
      <c r="E7818" s="2" t="s">
        <v>37</v>
      </c>
      <c r="F7818" s="2">
        <v>498.0</v>
      </c>
      <c r="G7818" s="2" t="s">
        <v>48</v>
      </c>
      <c r="H7818" s="2" t="s">
        <v>34</v>
      </c>
      <c r="I7818" s="2" t="s">
        <v>25</v>
      </c>
      <c r="J7818" s="2" t="str">
        <f t="array" ref="J7818">XLOOKUP('Transaction Data'!$G7818,Product_Code,Biscuit_Brand)</f>
        <v>Lemon Crisps</v>
      </c>
      <c r="K7818" s="2">
        <f t="array" ref="K7818">XLOOKUP('Transaction Data'!$G7818,Product_Code,Cost)</f>
        <v>7</v>
      </c>
      <c r="L7818" s="2">
        <f t="array" ref="L7818">XLOOKUP('Transaction Data'!$G7818,Product_Code,Unit_Price)</f>
        <v>9</v>
      </c>
      <c r="M7818" s="3">
        <f>'Transaction Data'!$F7818*'Transaction Data'!$K7818</f>
        <v>3486</v>
      </c>
      <c r="N7818" s="3">
        <f>'Transaction Data'!$F7818*'Transaction Data'!$L7818</f>
        <v>4482</v>
      </c>
      <c r="O7818" s="3">
        <f>'Transaction Data'!$N7818-'Transaction Data'!$M7818</f>
        <v>996</v>
      </c>
      <c r="P7818" s="2">
        <f>DATEDIF('Transaction Data'!$D7818,'Transaction Data'!$A7818,"y")</f>
        <v>36</v>
      </c>
      <c r="Q7818" s="2" t="str">
        <f>FLOOR('Transaction Data'!$P7818,15)&amp;"-"&amp;FLOOR('Transaction Data'!$P7818,15)+14</f>
        <v>30-44</v>
      </c>
      <c r="R7818" s="2" t="str">
        <f>IF('Transaction Data'!$L7818&lt;=10,"Less Expensive","Expensive")</f>
        <v>Less Expensive</v>
      </c>
      <c r="S7818" s="4">
        <f>WEEKDAY('Transaction Data'!$A7818)</f>
        <v>2</v>
      </c>
      <c r="T7818" s="2" t="str">
        <f>IF(WEEKDAY('Transaction Data'!$A7818,2)&lt;6,"Weekday","Weekend")</f>
        <v>Weekday</v>
      </c>
    </row>
    <row r="7819" ht="15.75" customHeight="1">
      <c r="A7819" s="1">
        <v>45346.0</v>
      </c>
      <c r="B7819" s="2" t="s">
        <v>7189</v>
      </c>
      <c r="C7819" s="2" t="s">
        <v>41</v>
      </c>
      <c r="D7819" s="1">
        <v>18083.0</v>
      </c>
      <c r="E7819" s="2" t="s">
        <v>37</v>
      </c>
      <c r="F7819" s="2">
        <v>229.0</v>
      </c>
      <c r="G7819" s="2" t="s">
        <v>23</v>
      </c>
      <c r="H7819" s="2" t="s">
        <v>24</v>
      </c>
      <c r="I7819" s="2" t="s">
        <v>25</v>
      </c>
      <c r="J7819" s="2" t="str">
        <f t="array" ref="J7819">XLOOKUP('Transaction Data'!$G7819,Product_Code,Biscuit_Brand)</f>
        <v>Cinnamon Swirls</v>
      </c>
      <c r="K7819" s="2">
        <f t="array" ref="K7819">XLOOKUP('Transaction Data'!$G7819,Product_Code,Cost)</f>
        <v>10</v>
      </c>
      <c r="L7819" s="2">
        <f t="array" ref="L7819">XLOOKUP('Transaction Data'!$G7819,Product_Code,Unit_Price)</f>
        <v>14</v>
      </c>
      <c r="M7819" s="3">
        <f>'Transaction Data'!$F7819*'Transaction Data'!$K7819</f>
        <v>2290</v>
      </c>
      <c r="N7819" s="3">
        <f>'Transaction Data'!$F7819*'Transaction Data'!$L7819</f>
        <v>3206</v>
      </c>
      <c r="O7819" s="3">
        <f>'Transaction Data'!$N7819-'Transaction Data'!$M7819</f>
        <v>916</v>
      </c>
      <c r="P7819" s="2">
        <f>DATEDIF('Transaction Data'!$D7819,'Transaction Data'!$A7819,"y")</f>
        <v>74</v>
      </c>
      <c r="Q7819" s="2" t="str">
        <f>FLOOR('Transaction Data'!$P7819,15)&amp;"-"&amp;FLOOR('Transaction Data'!$P7819,15)+14</f>
        <v>60-74</v>
      </c>
      <c r="R7819" s="2" t="str">
        <f>IF('Transaction Data'!$L7819&lt;=10,"Less Expensive","Expensive")</f>
        <v>Expensive</v>
      </c>
      <c r="S7819" s="4">
        <f>WEEKDAY('Transaction Data'!$A7819)</f>
        <v>7</v>
      </c>
      <c r="T7819" s="2" t="str">
        <f>IF(WEEKDAY('Transaction Data'!$A7819,2)&lt;6,"Weekday","Weekend")</f>
        <v>Weekend</v>
      </c>
    </row>
    <row r="7820" ht="15.75" customHeight="1">
      <c r="A7820" s="1">
        <v>45415.0</v>
      </c>
      <c r="B7820" s="2" t="s">
        <v>7190</v>
      </c>
      <c r="C7820" s="2" t="s">
        <v>21</v>
      </c>
      <c r="D7820" s="1">
        <v>33822.0</v>
      </c>
      <c r="E7820" s="2" t="s">
        <v>63</v>
      </c>
      <c r="F7820" s="2">
        <v>89.0</v>
      </c>
      <c r="G7820" s="2" t="s">
        <v>61</v>
      </c>
      <c r="H7820" s="2" t="s">
        <v>29</v>
      </c>
      <c r="I7820" s="2" t="s">
        <v>25</v>
      </c>
      <c r="J7820" s="2" t="str">
        <f t="array" ref="J7820">XLOOKUP('Transaction Data'!$G7820,Product_Code,Biscuit_Brand)</f>
        <v>Choco Delight</v>
      </c>
      <c r="K7820" s="2">
        <f t="array" ref="K7820">XLOOKUP('Transaction Data'!$G7820,Product_Code,Cost)</f>
        <v>3</v>
      </c>
      <c r="L7820" s="2">
        <f t="array" ref="L7820">XLOOKUP('Transaction Data'!$G7820,Product_Code,Unit_Price)</f>
        <v>5</v>
      </c>
      <c r="M7820" s="3">
        <f>'Transaction Data'!$F7820*'Transaction Data'!$K7820</f>
        <v>267</v>
      </c>
      <c r="N7820" s="3">
        <f>'Transaction Data'!$F7820*'Transaction Data'!$L7820</f>
        <v>445</v>
      </c>
      <c r="O7820" s="3">
        <f>'Transaction Data'!$N7820-'Transaction Data'!$M7820</f>
        <v>178</v>
      </c>
      <c r="P7820" s="2">
        <f>DATEDIF('Transaction Data'!$D7820,'Transaction Data'!$A7820,"y")</f>
        <v>31</v>
      </c>
      <c r="Q7820" s="2" t="str">
        <f>FLOOR('Transaction Data'!$P7820,15)&amp;"-"&amp;FLOOR('Transaction Data'!$P7820,15)+14</f>
        <v>30-44</v>
      </c>
      <c r="R7820" s="2" t="str">
        <f>IF('Transaction Data'!$L7820&lt;=10,"Less Expensive","Expensive")</f>
        <v>Less Expensive</v>
      </c>
      <c r="S7820" s="4">
        <f>WEEKDAY('Transaction Data'!$A7820)</f>
        <v>6</v>
      </c>
      <c r="T7820" s="2" t="str">
        <f>IF(WEEKDAY('Transaction Data'!$A7820,2)&lt;6,"Weekday","Weekend")</f>
        <v>Weekday</v>
      </c>
    </row>
    <row r="7821" ht="15.75" customHeight="1">
      <c r="A7821" s="1">
        <v>45398.0</v>
      </c>
      <c r="B7821" s="2" t="s">
        <v>7191</v>
      </c>
      <c r="C7821" s="2" t="s">
        <v>72</v>
      </c>
      <c r="D7821" s="1">
        <v>27084.0</v>
      </c>
      <c r="E7821" s="2" t="s">
        <v>63</v>
      </c>
      <c r="F7821" s="2">
        <v>91.0</v>
      </c>
      <c r="G7821" s="2" t="s">
        <v>28</v>
      </c>
      <c r="H7821" s="2" t="s">
        <v>34</v>
      </c>
      <c r="I7821" s="2" t="s">
        <v>25</v>
      </c>
      <c r="J7821" s="2" t="str">
        <f t="array" ref="J7821">XLOOKUP('Transaction Data'!$G7821,Product_Code,Biscuit_Brand)</f>
        <v>Shortbread</v>
      </c>
      <c r="K7821" s="2">
        <f t="array" ref="K7821">XLOOKUP('Transaction Data'!$G7821,Product_Code,Cost)</f>
        <v>10</v>
      </c>
      <c r="L7821" s="2">
        <f t="array" ref="L7821">XLOOKUP('Transaction Data'!$G7821,Product_Code,Unit_Price)</f>
        <v>45</v>
      </c>
      <c r="M7821" s="3">
        <f>'Transaction Data'!$F7821*'Transaction Data'!$K7821</f>
        <v>910</v>
      </c>
      <c r="N7821" s="3">
        <f>'Transaction Data'!$F7821*'Transaction Data'!$L7821</f>
        <v>4095</v>
      </c>
      <c r="O7821" s="3">
        <f>'Transaction Data'!$N7821-'Transaction Data'!$M7821</f>
        <v>3185</v>
      </c>
      <c r="P7821" s="2">
        <f>DATEDIF('Transaction Data'!$D7821,'Transaction Data'!$A7821,"y")</f>
        <v>50</v>
      </c>
      <c r="Q7821" s="2" t="str">
        <f>FLOOR('Transaction Data'!$P7821,15)&amp;"-"&amp;FLOOR('Transaction Data'!$P7821,15)+14</f>
        <v>45-59</v>
      </c>
      <c r="R7821" s="2" t="str">
        <f>IF('Transaction Data'!$L7821&lt;=10,"Less Expensive","Expensive")</f>
        <v>Expensive</v>
      </c>
      <c r="S7821" s="4">
        <f>WEEKDAY('Transaction Data'!$A7821)</f>
        <v>3</v>
      </c>
      <c r="T7821" s="2" t="str">
        <f>IF(WEEKDAY('Transaction Data'!$A7821,2)&lt;6,"Weekday","Weekend")</f>
        <v>Weekday</v>
      </c>
    </row>
    <row r="7822" ht="15.75" customHeight="1">
      <c r="A7822" s="1">
        <v>45450.0</v>
      </c>
      <c r="B7822" s="2" t="s">
        <v>7192</v>
      </c>
      <c r="C7822" s="2" t="s">
        <v>51</v>
      </c>
      <c r="D7822" s="1">
        <v>24714.0</v>
      </c>
      <c r="E7822" s="2" t="s">
        <v>37</v>
      </c>
      <c r="F7822" s="2">
        <v>409.0</v>
      </c>
      <c r="G7822" s="2" t="s">
        <v>55</v>
      </c>
      <c r="H7822" s="2" t="s">
        <v>24</v>
      </c>
      <c r="I7822" s="2" t="s">
        <v>25</v>
      </c>
      <c r="J7822" s="2" t="str">
        <f t="array" ref="J7822">XLOOKUP('Transaction Data'!$G7822,Product_Code,Biscuit_Brand)</f>
        <v>Vanilla Wafers</v>
      </c>
      <c r="K7822" s="2">
        <f t="array" ref="K7822">XLOOKUP('Transaction Data'!$G7822,Product_Code,Cost)</f>
        <v>18</v>
      </c>
      <c r="L7822" s="2">
        <f t="array" ref="L7822">XLOOKUP('Transaction Data'!$G7822,Product_Code,Unit_Price)</f>
        <v>36</v>
      </c>
      <c r="M7822" s="3">
        <f>'Transaction Data'!$F7822*'Transaction Data'!$K7822</f>
        <v>7362</v>
      </c>
      <c r="N7822" s="3">
        <f>'Transaction Data'!$F7822*'Transaction Data'!$L7822</f>
        <v>14724</v>
      </c>
      <c r="O7822" s="3">
        <f>'Transaction Data'!$N7822-'Transaction Data'!$M7822</f>
        <v>7362</v>
      </c>
      <c r="P7822" s="2">
        <f>DATEDIF('Transaction Data'!$D7822,'Transaction Data'!$A7822,"y")</f>
        <v>56</v>
      </c>
      <c r="Q7822" s="2" t="str">
        <f>FLOOR('Transaction Data'!$P7822,15)&amp;"-"&amp;FLOOR('Transaction Data'!$P7822,15)+14</f>
        <v>45-59</v>
      </c>
      <c r="R7822" s="2" t="str">
        <f>IF('Transaction Data'!$L7822&lt;=10,"Less Expensive","Expensive")</f>
        <v>Expensive</v>
      </c>
      <c r="S7822" s="4">
        <f>WEEKDAY('Transaction Data'!$A7822)</f>
        <v>6</v>
      </c>
      <c r="T7822" s="2" t="str">
        <f>IF(WEEKDAY('Transaction Data'!$A7822,2)&lt;6,"Weekday","Weekend")</f>
        <v>Weekday</v>
      </c>
    </row>
    <row r="7823" ht="15.75" customHeight="1">
      <c r="A7823" s="1">
        <v>45499.0</v>
      </c>
      <c r="B7823" s="2" t="s">
        <v>7193</v>
      </c>
      <c r="C7823" s="2" t="s">
        <v>69</v>
      </c>
      <c r="D7823" s="1">
        <v>36797.0</v>
      </c>
      <c r="E7823" s="2" t="s">
        <v>63</v>
      </c>
      <c r="F7823" s="2">
        <v>322.0</v>
      </c>
      <c r="G7823" s="2" t="s">
        <v>48</v>
      </c>
      <c r="H7823" s="2" t="s">
        <v>29</v>
      </c>
      <c r="I7823" s="2" t="s">
        <v>25</v>
      </c>
      <c r="J7823" s="2" t="str">
        <f t="array" ref="J7823">XLOOKUP('Transaction Data'!$G7823,Product_Code,Biscuit_Brand)</f>
        <v>Lemon Crisps</v>
      </c>
      <c r="K7823" s="2">
        <f t="array" ref="K7823">XLOOKUP('Transaction Data'!$G7823,Product_Code,Cost)</f>
        <v>7</v>
      </c>
      <c r="L7823" s="2">
        <f t="array" ref="L7823">XLOOKUP('Transaction Data'!$G7823,Product_Code,Unit_Price)</f>
        <v>9</v>
      </c>
      <c r="M7823" s="3">
        <f>'Transaction Data'!$F7823*'Transaction Data'!$K7823</f>
        <v>2254</v>
      </c>
      <c r="N7823" s="3">
        <f>'Transaction Data'!$F7823*'Transaction Data'!$L7823</f>
        <v>2898</v>
      </c>
      <c r="O7823" s="3">
        <f>'Transaction Data'!$N7823-'Transaction Data'!$M7823</f>
        <v>644</v>
      </c>
      <c r="P7823" s="2">
        <f>DATEDIF('Transaction Data'!$D7823,'Transaction Data'!$A7823,"y")</f>
        <v>23</v>
      </c>
      <c r="Q7823" s="2" t="str">
        <f>FLOOR('Transaction Data'!$P7823,15)&amp;"-"&amp;FLOOR('Transaction Data'!$P7823,15)+14</f>
        <v>15-29</v>
      </c>
      <c r="R7823" s="2" t="str">
        <f>IF('Transaction Data'!$L7823&lt;=10,"Less Expensive","Expensive")</f>
        <v>Less Expensive</v>
      </c>
      <c r="S7823" s="4">
        <f>WEEKDAY('Transaction Data'!$A7823)</f>
        <v>6</v>
      </c>
      <c r="T7823" s="2" t="str">
        <f>IF(WEEKDAY('Transaction Data'!$A7823,2)&lt;6,"Weekday","Weekend")</f>
        <v>Weekday</v>
      </c>
    </row>
    <row r="7824" ht="15.75" customHeight="1">
      <c r="A7824" s="1">
        <v>45467.0</v>
      </c>
      <c r="B7824" s="2" t="s">
        <v>7194</v>
      </c>
      <c r="C7824" s="2" t="s">
        <v>69</v>
      </c>
      <c r="D7824" s="1">
        <v>16415.0</v>
      </c>
      <c r="E7824" s="2" t="s">
        <v>22</v>
      </c>
      <c r="F7824" s="2">
        <v>433.0</v>
      </c>
      <c r="G7824" s="2" t="s">
        <v>38</v>
      </c>
      <c r="H7824" s="2" t="s">
        <v>34</v>
      </c>
      <c r="I7824" s="2" t="s">
        <v>25</v>
      </c>
      <c r="J7824" s="2" t="str">
        <f t="array" ref="J7824">XLOOKUP('Transaction Data'!$G7824,Product_Code,Biscuit_Brand)</f>
        <v>Ginger Snaps</v>
      </c>
      <c r="K7824" s="2">
        <f t="array" ref="K7824">XLOOKUP('Transaction Data'!$G7824,Product_Code,Cost)</f>
        <v>14</v>
      </c>
      <c r="L7824" s="2">
        <f t="array" ref="L7824">XLOOKUP('Transaction Data'!$G7824,Product_Code,Unit_Price)</f>
        <v>28</v>
      </c>
      <c r="M7824" s="3">
        <f>'Transaction Data'!$F7824*'Transaction Data'!$K7824</f>
        <v>6062</v>
      </c>
      <c r="N7824" s="3">
        <f>'Transaction Data'!$F7824*'Transaction Data'!$L7824</f>
        <v>12124</v>
      </c>
      <c r="O7824" s="3">
        <f>'Transaction Data'!$N7824-'Transaction Data'!$M7824</f>
        <v>6062</v>
      </c>
      <c r="P7824" s="2">
        <f>DATEDIF('Transaction Data'!$D7824,'Transaction Data'!$A7824,"y")</f>
        <v>79</v>
      </c>
      <c r="Q7824" s="2" t="str">
        <f>FLOOR('Transaction Data'!$P7824,15)&amp;"-"&amp;FLOOR('Transaction Data'!$P7824,15)+14</f>
        <v>75-89</v>
      </c>
      <c r="R7824" s="2" t="str">
        <f>IF('Transaction Data'!$L7824&lt;=10,"Less Expensive","Expensive")</f>
        <v>Expensive</v>
      </c>
      <c r="S7824" s="4">
        <f>WEEKDAY('Transaction Data'!$A7824)</f>
        <v>2</v>
      </c>
      <c r="T7824" s="2" t="str">
        <f>IF(WEEKDAY('Transaction Data'!$A7824,2)&lt;6,"Weekday","Weekend")</f>
        <v>Weekday</v>
      </c>
    </row>
    <row r="7825" ht="15.75" customHeight="1">
      <c r="A7825" s="1">
        <v>45494.0</v>
      </c>
      <c r="B7825" s="2" t="s">
        <v>7195</v>
      </c>
      <c r="C7825" s="2" t="s">
        <v>51</v>
      </c>
      <c r="D7825" s="1">
        <v>18327.0</v>
      </c>
      <c r="E7825" s="2" t="s">
        <v>22</v>
      </c>
      <c r="F7825" s="2">
        <v>282.0</v>
      </c>
      <c r="G7825" s="2" t="s">
        <v>61</v>
      </c>
      <c r="H7825" s="2" t="s">
        <v>24</v>
      </c>
      <c r="I7825" s="2" t="s">
        <v>25</v>
      </c>
      <c r="J7825" s="2" t="str">
        <f t="array" ref="J7825">XLOOKUP('Transaction Data'!$G7825,Product_Code,Biscuit_Brand)</f>
        <v>Choco Delight</v>
      </c>
      <c r="K7825" s="2">
        <f t="array" ref="K7825">XLOOKUP('Transaction Data'!$G7825,Product_Code,Cost)</f>
        <v>3</v>
      </c>
      <c r="L7825" s="2">
        <f t="array" ref="L7825">XLOOKUP('Transaction Data'!$G7825,Product_Code,Unit_Price)</f>
        <v>5</v>
      </c>
      <c r="M7825" s="3">
        <f>'Transaction Data'!$F7825*'Transaction Data'!$K7825</f>
        <v>846</v>
      </c>
      <c r="N7825" s="3">
        <f>'Transaction Data'!$F7825*'Transaction Data'!$L7825</f>
        <v>1410</v>
      </c>
      <c r="O7825" s="3">
        <f>'Transaction Data'!$N7825-'Transaction Data'!$M7825</f>
        <v>564</v>
      </c>
      <c r="P7825" s="2">
        <f>DATEDIF('Transaction Data'!$D7825,'Transaction Data'!$A7825,"y")</f>
        <v>74</v>
      </c>
      <c r="Q7825" s="2" t="str">
        <f>FLOOR('Transaction Data'!$P7825,15)&amp;"-"&amp;FLOOR('Transaction Data'!$P7825,15)+14</f>
        <v>60-74</v>
      </c>
      <c r="R7825" s="2" t="str">
        <f>IF('Transaction Data'!$L7825&lt;=10,"Less Expensive","Expensive")</f>
        <v>Less Expensive</v>
      </c>
      <c r="S7825" s="4">
        <f>WEEKDAY('Transaction Data'!$A7825)</f>
        <v>1</v>
      </c>
      <c r="T7825" s="2" t="str">
        <f>IF(WEEKDAY('Transaction Data'!$A7825,2)&lt;6,"Weekday","Weekend")</f>
        <v>Weekend</v>
      </c>
    </row>
    <row r="7826" ht="15.75" customHeight="1">
      <c r="A7826" s="1">
        <v>45319.0</v>
      </c>
      <c r="B7826" s="2" t="s">
        <v>7196</v>
      </c>
      <c r="C7826" s="2" t="s">
        <v>41</v>
      </c>
      <c r="D7826" s="1">
        <v>34637.0</v>
      </c>
      <c r="E7826" s="2" t="s">
        <v>37</v>
      </c>
      <c r="F7826" s="2">
        <v>112.0</v>
      </c>
      <c r="G7826" s="2" t="s">
        <v>55</v>
      </c>
      <c r="H7826" s="2" t="s">
        <v>29</v>
      </c>
      <c r="I7826" s="2" t="s">
        <v>25</v>
      </c>
      <c r="J7826" s="2" t="str">
        <f t="array" ref="J7826">XLOOKUP('Transaction Data'!$G7826,Product_Code,Biscuit_Brand)</f>
        <v>Vanilla Wafers</v>
      </c>
      <c r="K7826" s="2">
        <f t="array" ref="K7826">XLOOKUP('Transaction Data'!$G7826,Product_Code,Cost)</f>
        <v>18</v>
      </c>
      <c r="L7826" s="2">
        <f t="array" ref="L7826">XLOOKUP('Transaction Data'!$G7826,Product_Code,Unit_Price)</f>
        <v>36</v>
      </c>
      <c r="M7826" s="3">
        <f>'Transaction Data'!$F7826*'Transaction Data'!$K7826</f>
        <v>2016</v>
      </c>
      <c r="N7826" s="3">
        <f>'Transaction Data'!$F7826*'Transaction Data'!$L7826</f>
        <v>4032</v>
      </c>
      <c r="O7826" s="3">
        <f>'Transaction Data'!$N7826-'Transaction Data'!$M7826</f>
        <v>2016</v>
      </c>
      <c r="P7826" s="2">
        <f>DATEDIF('Transaction Data'!$D7826,'Transaction Data'!$A7826,"y")</f>
        <v>29</v>
      </c>
      <c r="Q7826" s="2" t="str">
        <f>FLOOR('Transaction Data'!$P7826,15)&amp;"-"&amp;FLOOR('Transaction Data'!$P7826,15)+14</f>
        <v>15-29</v>
      </c>
      <c r="R7826" s="2" t="str">
        <f>IF('Transaction Data'!$L7826&lt;=10,"Less Expensive","Expensive")</f>
        <v>Expensive</v>
      </c>
      <c r="S7826" s="4">
        <f>WEEKDAY('Transaction Data'!$A7826)</f>
        <v>1</v>
      </c>
      <c r="T7826" s="2" t="str">
        <f>IF(WEEKDAY('Transaction Data'!$A7826,2)&lt;6,"Weekday","Weekend")</f>
        <v>Weekend</v>
      </c>
    </row>
    <row r="7827" ht="15.75" customHeight="1">
      <c r="A7827" s="1">
        <v>45297.0</v>
      </c>
      <c r="B7827" s="2" t="s">
        <v>7197</v>
      </c>
      <c r="C7827" s="2" t="s">
        <v>54</v>
      </c>
      <c r="D7827" s="1">
        <v>26858.0</v>
      </c>
      <c r="E7827" s="2" t="s">
        <v>63</v>
      </c>
      <c r="F7827" s="2">
        <v>309.0</v>
      </c>
      <c r="G7827" s="2" t="s">
        <v>61</v>
      </c>
      <c r="H7827" s="2" t="s">
        <v>34</v>
      </c>
      <c r="I7827" s="2" t="s">
        <v>25</v>
      </c>
      <c r="J7827" s="2" t="str">
        <f t="array" ref="J7827">XLOOKUP('Transaction Data'!$G7827,Product_Code,Biscuit_Brand)</f>
        <v>Choco Delight</v>
      </c>
      <c r="K7827" s="2">
        <f t="array" ref="K7827">XLOOKUP('Transaction Data'!$G7827,Product_Code,Cost)</f>
        <v>3</v>
      </c>
      <c r="L7827" s="2">
        <f t="array" ref="L7827">XLOOKUP('Transaction Data'!$G7827,Product_Code,Unit_Price)</f>
        <v>5</v>
      </c>
      <c r="M7827" s="3">
        <f>'Transaction Data'!$F7827*'Transaction Data'!$K7827</f>
        <v>927</v>
      </c>
      <c r="N7827" s="3">
        <f>'Transaction Data'!$F7827*'Transaction Data'!$L7827</f>
        <v>1545</v>
      </c>
      <c r="O7827" s="3">
        <f>'Transaction Data'!$N7827-'Transaction Data'!$M7827</f>
        <v>618</v>
      </c>
      <c r="P7827" s="2">
        <f>DATEDIF('Transaction Data'!$D7827,'Transaction Data'!$A7827,"y")</f>
        <v>50</v>
      </c>
      <c r="Q7827" s="2" t="str">
        <f>FLOOR('Transaction Data'!$P7827,15)&amp;"-"&amp;FLOOR('Transaction Data'!$P7827,15)+14</f>
        <v>45-59</v>
      </c>
      <c r="R7827" s="2" t="str">
        <f>IF('Transaction Data'!$L7827&lt;=10,"Less Expensive","Expensive")</f>
        <v>Less Expensive</v>
      </c>
      <c r="S7827" s="4">
        <f>WEEKDAY('Transaction Data'!$A7827)</f>
        <v>7</v>
      </c>
      <c r="T7827" s="2" t="str">
        <f>IF(WEEKDAY('Transaction Data'!$A7827,2)&lt;6,"Weekday","Weekend")</f>
        <v>Weekend</v>
      </c>
    </row>
    <row r="7828" ht="15.75" customHeight="1">
      <c r="A7828" s="1">
        <v>45334.0</v>
      </c>
      <c r="B7828" s="2" t="s">
        <v>7198</v>
      </c>
      <c r="C7828" s="2" t="s">
        <v>69</v>
      </c>
      <c r="D7828" s="1">
        <v>34917.0</v>
      </c>
      <c r="E7828" s="2" t="s">
        <v>22</v>
      </c>
      <c r="F7828" s="2">
        <v>492.0</v>
      </c>
      <c r="G7828" s="2" t="s">
        <v>44</v>
      </c>
      <c r="H7828" s="2" t="s">
        <v>24</v>
      </c>
      <c r="I7828" s="2" t="s">
        <v>25</v>
      </c>
      <c r="J7828" s="2" t="str">
        <f t="array" ref="J7828">XLOOKUP('Transaction Data'!$G7828,Product_Code,Biscuit_Brand)</f>
        <v>Butter Crunch</v>
      </c>
      <c r="K7828" s="2">
        <f t="array" ref="K7828">XLOOKUP('Transaction Data'!$G7828,Product_Code,Cost)</f>
        <v>10</v>
      </c>
      <c r="L7828" s="2">
        <f t="array" ref="L7828">XLOOKUP('Transaction Data'!$G7828,Product_Code,Unit_Price)</f>
        <v>11</v>
      </c>
      <c r="M7828" s="3">
        <f>'Transaction Data'!$F7828*'Transaction Data'!$K7828</f>
        <v>4920</v>
      </c>
      <c r="N7828" s="3">
        <f>'Transaction Data'!$F7828*'Transaction Data'!$L7828</f>
        <v>5412</v>
      </c>
      <c r="O7828" s="3">
        <f>'Transaction Data'!$N7828-'Transaction Data'!$M7828</f>
        <v>492</v>
      </c>
      <c r="P7828" s="2">
        <f>DATEDIF('Transaction Data'!$D7828,'Transaction Data'!$A7828,"y")</f>
        <v>28</v>
      </c>
      <c r="Q7828" s="2" t="str">
        <f>FLOOR('Transaction Data'!$P7828,15)&amp;"-"&amp;FLOOR('Transaction Data'!$P7828,15)+14</f>
        <v>15-29</v>
      </c>
      <c r="R7828" s="2" t="str">
        <f>IF('Transaction Data'!$L7828&lt;=10,"Less Expensive","Expensive")</f>
        <v>Expensive</v>
      </c>
      <c r="S7828" s="4">
        <f>WEEKDAY('Transaction Data'!$A7828)</f>
        <v>2</v>
      </c>
      <c r="T7828" s="2" t="str">
        <f>IF(WEEKDAY('Transaction Data'!$A7828,2)&lt;6,"Weekday","Weekend")</f>
        <v>Weekday</v>
      </c>
    </row>
    <row r="7829" ht="15.75" customHeight="1">
      <c r="A7829" s="1">
        <v>45399.0</v>
      </c>
      <c r="B7829" s="2" t="s">
        <v>3923</v>
      </c>
      <c r="C7829" s="2" t="s">
        <v>72</v>
      </c>
      <c r="D7829" s="1">
        <v>28383.0</v>
      </c>
      <c r="E7829" s="2" t="s">
        <v>22</v>
      </c>
      <c r="F7829" s="2">
        <v>493.0</v>
      </c>
      <c r="G7829" s="2" t="s">
        <v>38</v>
      </c>
      <c r="H7829" s="2" t="s">
        <v>29</v>
      </c>
      <c r="I7829" s="2" t="s">
        <v>25</v>
      </c>
      <c r="J7829" s="2" t="str">
        <f t="array" ref="J7829">XLOOKUP('Transaction Data'!$G7829,Product_Code,Biscuit_Brand)</f>
        <v>Ginger Snaps</v>
      </c>
      <c r="K7829" s="2">
        <f t="array" ref="K7829">XLOOKUP('Transaction Data'!$G7829,Product_Code,Cost)</f>
        <v>14</v>
      </c>
      <c r="L7829" s="2">
        <f t="array" ref="L7829">XLOOKUP('Transaction Data'!$G7829,Product_Code,Unit_Price)</f>
        <v>28</v>
      </c>
      <c r="M7829" s="3">
        <f>'Transaction Data'!$F7829*'Transaction Data'!$K7829</f>
        <v>6902</v>
      </c>
      <c r="N7829" s="3">
        <f>'Transaction Data'!$F7829*'Transaction Data'!$L7829</f>
        <v>13804</v>
      </c>
      <c r="O7829" s="3">
        <f>'Transaction Data'!$N7829-'Transaction Data'!$M7829</f>
        <v>6902</v>
      </c>
      <c r="P7829" s="2">
        <f>DATEDIF('Transaction Data'!$D7829,'Transaction Data'!$A7829,"y")</f>
        <v>46</v>
      </c>
      <c r="Q7829" s="2" t="str">
        <f>FLOOR('Transaction Data'!$P7829,15)&amp;"-"&amp;FLOOR('Transaction Data'!$P7829,15)+14</f>
        <v>45-59</v>
      </c>
      <c r="R7829" s="2" t="str">
        <f>IF('Transaction Data'!$L7829&lt;=10,"Less Expensive","Expensive")</f>
        <v>Expensive</v>
      </c>
      <c r="S7829" s="4">
        <f>WEEKDAY('Transaction Data'!$A7829)</f>
        <v>4</v>
      </c>
      <c r="T7829" s="2" t="str">
        <f>IF(WEEKDAY('Transaction Data'!$A7829,2)&lt;6,"Weekday","Weekend")</f>
        <v>Weekday</v>
      </c>
    </row>
    <row r="7830" ht="15.75" customHeight="1">
      <c r="A7830" s="1">
        <v>45464.0</v>
      </c>
      <c r="B7830" s="2" t="s">
        <v>7199</v>
      </c>
      <c r="C7830" s="2" t="s">
        <v>41</v>
      </c>
      <c r="D7830" s="1">
        <v>21554.0</v>
      </c>
      <c r="E7830" s="2" t="s">
        <v>22</v>
      </c>
      <c r="F7830" s="2">
        <v>59.0</v>
      </c>
      <c r="G7830" s="2" t="s">
        <v>44</v>
      </c>
      <c r="H7830" s="2" t="s">
        <v>34</v>
      </c>
      <c r="I7830" s="2" t="s">
        <v>25</v>
      </c>
      <c r="J7830" s="2" t="str">
        <f t="array" ref="J7830">XLOOKUP('Transaction Data'!$G7830,Product_Code,Biscuit_Brand)</f>
        <v>Butter Crunch</v>
      </c>
      <c r="K7830" s="2">
        <f t="array" ref="K7830">XLOOKUP('Transaction Data'!$G7830,Product_Code,Cost)</f>
        <v>10</v>
      </c>
      <c r="L7830" s="2">
        <f t="array" ref="L7830">XLOOKUP('Transaction Data'!$G7830,Product_Code,Unit_Price)</f>
        <v>11</v>
      </c>
      <c r="M7830" s="3">
        <f>'Transaction Data'!$F7830*'Transaction Data'!$K7830</f>
        <v>590</v>
      </c>
      <c r="N7830" s="3">
        <f>'Transaction Data'!$F7830*'Transaction Data'!$L7830</f>
        <v>649</v>
      </c>
      <c r="O7830" s="3">
        <f>'Transaction Data'!$N7830-'Transaction Data'!$M7830</f>
        <v>59</v>
      </c>
      <c r="P7830" s="2">
        <f>DATEDIF('Transaction Data'!$D7830,'Transaction Data'!$A7830,"y")</f>
        <v>65</v>
      </c>
      <c r="Q7830" s="2" t="str">
        <f>FLOOR('Transaction Data'!$P7830,15)&amp;"-"&amp;FLOOR('Transaction Data'!$P7830,15)+14</f>
        <v>60-74</v>
      </c>
      <c r="R7830" s="2" t="str">
        <f>IF('Transaction Data'!$L7830&lt;=10,"Less Expensive","Expensive")</f>
        <v>Expensive</v>
      </c>
      <c r="S7830" s="4">
        <f>WEEKDAY('Transaction Data'!$A7830)</f>
        <v>6</v>
      </c>
      <c r="T7830" s="2" t="str">
        <f>IF(WEEKDAY('Transaction Data'!$A7830,2)&lt;6,"Weekday","Weekend")</f>
        <v>Weekday</v>
      </c>
    </row>
    <row r="7831" ht="15.75" customHeight="1">
      <c r="A7831" s="1">
        <v>45424.0</v>
      </c>
      <c r="B7831" s="2" t="s">
        <v>7200</v>
      </c>
      <c r="C7831" s="2" t="s">
        <v>32</v>
      </c>
      <c r="D7831" s="1">
        <v>16019.0</v>
      </c>
      <c r="E7831" s="2" t="s">
        <v>63</v>
      </c>
      <c r="F7831" s="2">
        <v>342.0</v>
      </c>
      <c r="G7831" s="2" t="s">
        <v>23</v>
      </c>
      <c r="H7831" s="2" t="s">
        <v>24</v>
      </c>
      <c r="I7831" s="2" t="s">
        <v>30</v>
      </c>
      <c r="J7831" s="2" t="str">
        <f t="array" ref="J7831">XLOOKUP('Transaction Data'!$G7831,Product_Code,Biscuit_Brand)</f>
        <v>Cinnamon Swirls</v>
      </c>
      <c r="K7831" s="2">
        <f t="array" ref="K7831">XLOOKUP('Transaction Data'!$G7831,Product_Code,Cost)</f>
        <v>10</v>
      </c>
      <c r="L7831" s="2">
        <f t="array" ref="L7831">XLOOKUP('Transaction Data'!$G7831,Product_Code,Unit_Price)</f>
        <v>14</v>
      </c>
      <c r="M7831" s="3">
        <f>'Transaction Data'!$F7831*'Transaction Data'!$K7831</f>
        <v>3420</v>
      </c>
      <c r="N7831" s="3">
        <f>'Transaction Data'!$F7831*'Transaction Data'!$L7831</f>
        <v>4788</v>
      </c>
      <c r="O7831" s="3">
        <f>'Transaction Data'!$N7831-'Transaction Data'!$M7831</f>
        <v>1368</v>
      </c>
      <c r="P7831" s="2">
        <f>DATEDIF('Transaction Data'!$D7831,'Transaction Data'!$A7831,"y")</f>
        <v>80</v>
      </c>
      <c r="Q7831" s="2" t="str">
        <f>FLOOR('Transaction Data'!$P7831,15)&amp;"-"&amp;FLOOR('Transaction Data'!$P7831,15)+14</f>
        <v>75-89</v>
      </c>
      <c r="R7831" s="2" t="str">
        <f>IF('Transaction Data'!$L7831&lt;=10,"Less Expensive","Expensive")</f>
        <v>Expensive</v>
      </c>
      <c r="S7831" s="4">
        <f>WEEKDAY('Transaction Data'!$A7831)</f>
        <v>1</v>
      </c>
      <c r="T7831" s="2" t="str">
        <f>IF(WEEKDAY('Transaction Data'!$A7831,2)&lt;6,"Weekday","Weekend")</f>
        <v>Weekend</v>
      </c>
    </row>
    <row r="7832" ht="15.75" customHeight="1">
      <c r="A7832" s="1">
        <v>45480.0</v>
      </c>
      <c r="B7832" s="2" t="s">
        <v>7201</v>
      </c>
      <c r="C7832" s="2" t="s">
        <v>21</v>
      </c>
      <c r="D7832" s="1">
        <v>38226.0</v>
      </c>
      <c r="E7832" s="2" t="s">
        <v>37</v>
      </c>
      <c r="F7832" s="2">
        <v>314.0</v>
      </c>
      <c r="G7832" s="2" t="s">
        <v>55</v>
      </c>
      <c r="H7832" s="2" t="s">
        <v>29</v>
      </c>
      <c r="I7832" s="2" t="s">
        <v>25</v>
      </c>
      <c r="J7832" s="2" t="str">
        <f t="array" ref="J7832">XLOOKUP('Transaction Data'!$G7832,Product_Code,Biscuit_Brand)</f>
        <v>Vanilla Wafers</v>
      </c>
      <c r="K7832" s="2">
        <f t="array" ref="K7832">XLOOKUP('Transaction Data'!$G7832,Product_Code,Cost)</f>
        <v>18</v>
      </c>
      <c r="L7832" s="2">
        <f t="array" ref="L7832">XLOOKUP('Transaction Data'!$G7832,Product_Code,Unit_Price)</f>
        <v>36</v>
      </c>
      <c r="M7832" s="3">
        <f>'Transaction Data'!$F7832*'Transaction Data'!$K7832</f>
        <v>5652</v>
      </c>
      <c r="N7832" s="3">
        <f>'Transaction Data'!$F7832*'Transaction Data'!$L7832</f>
        <v>11304</v>
      </c>
      <c r="O7832" s="3">
        <f>'Transaction Data'!$N7832-'Transaction Data'!$M7832</f>
        <v>5652</v>
      </c>
      <c r="P7832" s="2">
        <f>DATEDIF('Transaction Data'!$D7832,'Transaction Data'!$A7832,"y")</f>
        <v>19</v>
      </c>
      <c r="Q7832" s="2" t="str">
        <f>FLOOR('Transaction Data'!$P7832,15)&amp;"-"&amp;FLOOR('Transaction Data'!$P7832,15)+14</f>
        <v>15-29</v>
      </c>
      <c r="R7832" s="2" t="str">
        <f>IF('Transaction Data'!$L7832&lt;=10,"Less Expensive","Expensive")</f>
        <v>Expensive</v>
      </c>
      <c r="S7832" s="4">
        <f>WEEKDAY('Transaction Data'!$A7832)</f>
        <v>1</v>
      </c>
      <c r="T7832" s="2" t="str">
        <f>IF(WEEKDAY('Transaction Data'!$A7832,2)&lt;6,"Weekday","Weekend")</f>
        <v>Weekend</v>
      </c>
    </row>
    <row r="7833" ht="15.75" customHeight="1">
      <c r="A7833" s="1">
        <v>45450.0</v>
      </c>
      <c r="B7833" s="2" t="s">
        <v>7202</v>
      </c>
      <c r="C7833" s="2" t="s">
        <v>32</v>
      </c>
      <c r="D7833" s="1">
        <v>37350.0</v>
      </c>
      <c r="E7833" s="2" t="s">
        <v>37</v>
      </c>
      <c r="F7833" s="2">
        <v>97.0</v>
      </c>
      <c r="G7833" s="2" t="s">
        <v>38</v>
      </c>
      <c r="H7833" s="2" t="s">
        <v>34</v>
      </c>
      <c r="I7833" s="2" t="s">
        <v>25</v>
      </c>
      <c r="J7833" s="2" t="str">
        <f t="array" ref="J7833">XLOOKUP('Transaction Data'!$G7833,Product_Code,Biscuit_Brand)</f>
        <v>Ginger Snaps</v>
      </c>
      <c r="K7833" s="2">
        <f t="array" ref="K7833">XLOOKUP('Transaction Data'!$G7833,Product_Code,Cost)</f>
        <v>14</v>
      </c>
      <c r="L7833" s="2">
        <f t="array" ref="L7833">XLOOKUP('Transaction Data'!$G7833,Product_Code,Unit_Price)</f>
        <v>28</v>
      </c>
      <c r="M7833" s="3">
        <f>'Transaction Data'!$F7833*'Transaction Data'!$K7833</f>
        <v>1358</v>
      </c>
      <c r="N7833" s="3">
        <f>'Transaction Data'!$F7833*'Transaction Data'!$L7833</f>
        <v>2716</v>
      </c>
      <c r="O7833" s="3">
        <f>'Transaction Data'!$N7833-'Transaction Data'!$M7833</f>
        <v>1358</v>
      </c>
      <c r="P7833" s="2">
        <f>DATEDIF('Transaction Data'!$D7833,'Transaction Data'!$A7833,"y")</f>
        <v>22</v>
      </c>
      <c r="Q7833" s="2" t="str">
        <f>FLOOR('Transaction Data'!$P7833,15)&amp;"-"&amp;FLOOR('Transaction Data'!$P7833,15)+14</f>
        <v>15-29</v>
      </c>
      <c r="R7833" s="2" t="str">
        <f>IF('Transaction Data'!$L7833&lt;=10,"Less Expensive","Expensive")</f>
        <v>Expensive</v>
      </c>
      <c r="S7833" s="4">
        <f>WEEKDAY('Transaction Data'!$A7833)</f>
        <v>6</v>
      </c>
      <c r="T7833" s="2" t="str">
        <f>IF(WEEKDAY('Transaction Data'!$A7833,2)&lt;6,"Weekday","Weekend")</f>
        <v>Weekday</v>
      </c>
    </row>
    <row r="7834" ht="15.75" customHeight="1">
      <c r="A7834" s="1">
        <v>45493.0</v>
      </c>
      <c r="B7834" s="2" t="s">
        <v>7203</v>
      </c>
      <c r="C7834" s="2" t="s">
        <v>54</v>
      </c>
      <c r="D7834" s="1">
        <v>37625.0</v>
      </c>
      <c r="E7834" s="2" t="s">
        <v>63</v>
      </c>
      <c r="F7834" s="2">
        <v>142.0</v>
      </c>
      <c r="G7834" s="2" t="s">
        <v>57</v>
      </c>
      <c r="H7834" s="2" t="s">
        <v>24</v>
      </c>
      <c r="I7834" s="2" t="s">
        <v>25</v>
      </c>
      <c r="J7834" s="2" t="str">
        <f t="array" ref="J7834">XLOOKUP('Transaction Data'!$G7834,Product_Code,Biscuit_Brand)</f>
        <v>Oatmeal Cookies</v>
      </c>
      <c r="K7834" s="2">
        <f t="array" ref="K7834">XLOOKUP('Transaction Data'!$G7834,Product_Code,Cost)</f>
        <v>19</v>
      </c>
      <c r="L7834" s="2">
        <f t="array" ref="L7834">XLOOKUP('Transaction Data'!$G7834,Product_Code,Unit_Price)</f>
        <v>23</v>
      </c>
      <c r="M7834" s="3">
        <f>'Transaction Data'!$F7834*'Transaction Data'!$K7834</f>
        <v>2698</v>
      </c>
      <c r="N7834" s="3">
        <f>'Transaction Data'!$F7834*'Transaction Data'!$L7834</f>
        <v>3266</v>
      </c>
      <c r="O7834" s="3">
        <f>'Transaction Data'!$N7834-'Transaction Data'!$M7834</f>
        <v>568</v>
      </c>
      <c r="P7834" s="2">
        <f>DATEDIF('Transaction Data'!$D7834,'Transaction Data'!$A7834,"y")</f>
        <v>21</v>
      </c>
      <c r="Q7834" s="2" t="str">
        <f>FLOOR('Transaction Data'!$P7834,15)&amp;"-"&amp;FLOOR('Transaction Data'!$P7834,15)+14</f>
        <v>15-29</v>
      </c>
      <c r="R7834" s="2" t="str">
        <f>IF('Transaction Data'!$L7834&lt;=10,"Less Expensive","Expensive")</f>
        <v>Expensive</v>
      </c>
      <c r="S7834" s="4">
        <f>WEEKDAY('Transaction Data'!$A7834)</f>
        <v>7</v>
      </c>
      <c r="T7834" s="2" t="str">
        <f>IF(WEEKDAY('Transaction Data'!$A7834,2)&lt;6,"Weekday","Weekend")</f>
        <v>Weekend</v>
      </c>
    </row>
    <row r="7835" ht="15.75" customHeight="1">
      <c r="A7835" s="1">
        <v>45322.0</v>
      </c>
      <c r="B7835" s="2" t="s">
        <v>5543</v>
      </c>
      <c r="C7835" s="2" t="s">
        <v>41</v>
      </c>
      <c r="D7835" s="1">
        <v>19628.0</v>
      </c>
      <c r="E7835" s="2" t="s">
        <v>37</v>
      </c>
      <c r="F7835" s="2">
        <v>49.0</v>
      </c>
      <c r="G7835" s="2" t="s">
        <v>38</v>
      </c>
      <c r="H7835" s="2" t="s">
        <v>29</v>
      </c>
      <c r="I7835" s="2" t="s">
        <v>25</v>
      </c>
      <c r="J7835" s="2" t="str">
        <f t="array" ref="J7835">XLOOKUP('Transaction Data'!$G7835,Product_Code,Biscuit_Brand)</f>
        <v>Ginger Snaps</v>
      </c>
      <c r="K7835" s="2">
        <f t="array" ref="K7835">XLOOKUP('Transaction Data'!$G7835,Product_Code,Cost)</f>
        <v>14</v>
      </c>
      <c r="L7835" s="2">
        <f t="array" ref="L7835">XLOOKUP('Transaction Data'!$G7835,Product_Code,Unit_Price)</f>
        <v>28</v>
      </c>
      <c r="M7835" s="3">
        <f>'Transaction Data'!$F7835*'Transaction Data'!$K7835</f>
        <v>686</v>
      </c>
      <c r="N7835" s="3">
        <f>'Transaction Data'!$F7835*'Transaction Data'!$L7835</f>
        <v>1372</v>
      </c>
      <c r="O7835" s="3">
        <f>'Transaction Data'!$N7835-'Transaction Data'!$M7835</f>
        <v>686</v>
      </c>
      <c r="P7835" s="2">
        <f>DATEDIF('Transaction Data'!$D7835,'Transaction Data'!$A7835,"y")</f>
        <v>70</v>
      </c>
      <c r="Q7835" s="2" t="str">
        <f>FLOOR('Transaction Data'!$P7835,15)&amp;"-"&amp;FLOOR('Transaction Data'!$P7835,15)+14</f>
        <v>60-74</v>
      </c>
      <c r="R7835" s="2" t="str">
        <f>IF('Transaction Data'!$L7835&lt;=10,"Less Expensive","Expensive")</f>
        <v>Expensive</v>
      </c>
      <c r="S7835" s="4">
        <f>WEEKDAY('Transaction Data'!$A7835)</f>
        <v>4</v>
      </c>
      <c r="T7835" s="2" t="str">
        <f>IF(WEEKDAY('Transaction Data'!$A7835,2)&lt;6,"Weekday","Weekend")</f>
        <v>Weekday</v>
      </c>
    </row>
    <row r="7836" ht="15.75" customHeight="1">
      <c r="A7836" s="1">
        <v>45496.0</v>
      </c>
      <c r="B7836" s="2" t="s">
        <v>7204</v>
      </c>
      <c r="C7836" s="2" t="s">
        <v>54</v>
      </c>
      <c r="D7836" s="1">
        <v>21645.0</v>
      </c>
      <c r="E7836" s="2" t="s">
        <v>27</v>
      </c>
      <c r="F7836" s="2">
        <v>212.0</v>
      </c>
      <c r="G7836" s="2" t="s">
        <v>33</v>
      </c>
      <c r="H7836" s="2" t="s">
        <v>34</v>
      </c>
      <c r="I7836" s="2" t="s">
        <v>25</v>
      </c>
      <c r="J7836" s="2" t="str">
        <f t="array" ref="J7836">XLOOKUP('Transaction Data'!$G7836,Product_Code,Biscuit_Brand)</f>
        <v>Caramel Biscuits</v>
      </c>
      <c r="K7836" s="2">
        <f t="array" ref="K7836">XLOOKUP('Transaction Data'!$G7836,Product_Code,Cost)</f>
        <v>18</v>
      </c>
      <c r="L7836" s="2">
        <f t="array" ref="L7836">XLOOKUP('Transaction Data'!$G7836,Product_Code,Unit_Price)</f>
        <v>22</v>
      </c>
      <c r="M7836" s="3">
        <f>'Transaction Data'!$F7836*'Transaction Data'!$K7836</f>
        <v>3816</v>
      </c>
      <c r="N7836" s="3">
        <f>'Transaction Data'!$F7836*'Transaction Data'!$L7836</f>
        <v>4664</v>
      </c>
      <c r="O7836" s="3">
        <f>'Transaction Data'!$N7836-'Transaction Data'!$M7836</f>
        <v>848</v>
      </c>
      <c r="P7836" s="2">
        <f>DATEDIF('Transaction Data'!$D7836,'Transaction Data'!$A7836,"y")</f>
        <v>65</v>
      </c>
      <c r="Q7836" s="2" t="str">
        <f>FLOOR('Transaction Data'!$P7836,15)&amp;"-"&amp;FLOOR('Transaction Data'!$P7836,15)+14</f>
        <v>60-74</v>
      </c>
      <c r="R7836" s="2" t="str">
        <f>IF('Transaction Data'!$L7836&lt;=10,"Less Expensive","Expensive")</f>
        <v>Expensive</v>
      </c>
      <c r="S7836" s="4">
        <f>WEEKDAY('Transaction Data'!$A7836)</f>
        <v>3</v>
      </c>
      <c r="T7836" s="2" t="str">
        <f>IF(WEEKDAY('Transaction Data'!$A7836,2)&lt;6,"Weekday","Weekend")</f>
        <v>Weekday</v>
      </c>
    </row>
    <row r="7837" ht="15.75" customHeight="1">
      <c r="A7837" s="1">
        <v>45504.0</v>
      </c>
      <c r="B7837" s="2" t="s">
        <v>7205</v>
      </c>
      <c r="C7837" s="2" t="s">
        <v>69</v>
      </c>
      <c r="D7837" s="1">
        <v>38371.0</v>
      </c>
      <c r="E7837" s="2" t="s">
        <v>27</v>
      </c>
      <c r="F7837" s="2">
        <v>392.0</v>
      </c>
      <c r="G7837" s="2" t="s">
        <v>60</v>
      </c>
      <c r="H7837" s="2" t="s">
        <v>24</v>
      </c>
      <c r="I7837" s="2" t="s">
        <v>25</v>
      </c>
      <c r="J7837" s="2" t="str">
        <f t="array" ref="J7837">XLOOKUP('Transaction Data'!$G7837,Product_Code,Biscuit_Brand)</f>
        <v>Peanut Butter Bites</v>
      </c>
      <c r="K7837" s="2">
        <f t="array" ref="K7837">XLOOKUP('Transaction Data'!$G7837,Product_Code,Cost)</f>
        <v>5</v>
      </c>
      <c r="L7837" s="2">
        <f t="array" ref="L7837">XLOOKUP('Transaction Data'!$G7837,Product_Code,Unit_Price)</f>
        <v>7</v>
      </c>
      <c r="M7837" s="3">
        <f>'Transaction Data'!$F7837*'Transaction Data'!$K7837</f>
        <v>1960</v>
      </c>
      <c r="N7837" s="3">
        <f>'Transaction Data'!$F7837*'Transaction Data'!$L7837</f>
        <v>2744</v>
      </c>
      <c r="O7837" s="3">
        <f>'Transaction Data'!$N7837-'Transaction Data'!$M7837</f>
        <v>784</v>
      </c>
      <c r="P7837" s="2">
        <f>DATEDIF('Transaction Data'!$D7837,'Transaction Data'!$A7837,"y")</f>
        <v>19</v>
      </c>
      <c r="Q7837" s="2" t="str">
        <f>FLOOR('Transaction Data'!$P7837,15)&amp;"-"&amp;FLOOR('Transaction Data'!$P7837,15)+14</f>
        <v>15-29</v>
      </c>
      <c r="R7837" s="2" t="str">
        <f>IF('Transaction Data'!$L7837&lt;=10,"Less Expensive","Expensive")</f>
        <v>Less Expensive</v>
      </c>
      <c r="S7837" s="4">
        <f>WEEKDAY('Transaction Data'!$A7837)</f>
        <v>4</v>
      </c>
      <c r="T7837" s="2" t="str">
        <f>IF(WEEKDAY('Transaction Data'!$A7837,2)&lt;6,"Weekday","Weekend")</f>
        <v>Weekday</v>
      </c>
    </row>
    <row r="7838" ht="15.75" customHeight="1">
      <c r="A7838" s="1">
        <v>45416.0</v>
      </c>
      <c r="B7838" s="2" t="s">
        <v>7206</v>
      </c>
      <c r="C7838" s="2" t="s">
        <v>54</v>
      </c>
      <c r="D7838" s="1">
        <v>27197.0</v>
      </c>
      <c r="E7838" s="2" t="s">
        <v>22</v>
      </c>
      <c r="F7838" s="2">
        <v>252.0</v>
      </c>
      <c r="G7838" s="2" t="s">
        <v>38</v>
      </c>
      <c r="H7838" s="2" t="s">
        <v>29</v>
      </c>
      <c r="I7838" s="2" t="s">
        <v>25</v>
      </c>
      <c r="J7838" s="2" t="str">
        <f t="array" ref="J7838">XLOOKUP('Transaction Data'!$G7838,Product_Code,Biscuit_Brand)</f>
        <v>Ginger Snaps</v>
      </c>
      <c r="K7838" s="2">
        <f t="array" ref="K7838">XLOOKUP('Transaction Data'!$G7838,Product_Code,Cost)</f>
        <v>14</v>
      </c>
      <c r="L7838" s="2">
        <f t="array" ref="L7838">XLOOKUP('Transaction Data'!$G7838,Product_Code,Unit_Price)</f>
        <v>28</v>
      </c>
      <c r="M7838" s="3">
        <f>'Transaction Data'!$F7838*'Transaction Data'!$K7838</f>
        <v>3528</v>
      </c>
      <c r="N7838" s="3">
        <f>'Transaction Data'!$F7838*'Transaction Data'!$L7838</f>
        <v>7056</v>
      </c>
      <c r="O7838" s="3">
        <f>'Transaction Data'!$N7838-'Transaction Data'!$M7838</f>
        <v>3528</v>
      </c>
      <c r="P7838" s="2">
        <f>DATEDIF('Transaction Data'!$D7838,'Transaction Data'!$A7838,"y")</f>
        <v>49</v>
      </c>
      <c r="Q7838" s="2" t="str">
        <f>FLOOR('Transaction Data'!$P7838,15)&amp;"-"&amp;FLOOR('Transaction Data'!$P7838,15)+14</f>
        <v>45-59</v>
      </c>
      <c r="R7838" s="2" t="str">
        <f>IF('Transaction Data'!$L7838&lt;=10,"Less Expensive","Expensive")</f>
        <v>Expensive</v>
      </c>
      <c r="S7838" s="4">
        <f>WEEKDAY('Transaction Data'!$A7838)</f>
        <v>7</v>
      </c>
      <c r="T7838" s="2" t="str">
        <f>IF(WEEKDAY('Transaction Data'!$A7838,2)&lt;6,"Weekday","Weekend")</f>
        <v>Weekend</v>
      </c>
    </row>
    <row r="7839" ht="15.75" customHeight="1">
      <c r="A7839" s="1">
        <v>45452.0</v>
      </c>
      <c r="B7839" s="2" t="s">
        <v>7207</v>
      </c>
      <c r="C7839" s="2" t="s">
        <v>78</v>
      </c>
      <c r="D7839" s="1">
        <v>21082.0</v>
      </c>
      <c r="E7839" s="2" t="s">
        <v>27</v>
      </c>
      <c r="F7839" s="2">
        <v>266.0</v>
      </c>
      <c r="G7839" s="2" t="s">
        <v>38</v>
      </c>
      <c r="H7839" s="2" t="s">
        <v>34</v>
      </c>
      <c r="I7839" s="2" t="s">
        <v>25</v>
      </c>
      <c r="J7839" s="2" t="str">
        <f t="array" ref="J7839">XLOOKUP('Transaction Data'!$G7839,Product_Code,Biscuit_Brand)</f>
        <v>Ginger Snaps</v>
      </c>
      <c r="K7839" s="2">
        <f t="array" ref="K7839">XLOOKUP('Transaction Data'!$G7839,Product_Code,Cost)</f>
        <v>14</v>
      </c>
      <c r="L7839" s="2">
        <f t="array" ref="L7839">XLOOKUP('Transaction Data'!$G7839,Product_Code,Unit_Price)</f>
        <v>28</v>
      </c>
      <c r="M7839" s="3">
        <f>'Transaction Data'!$F7839*'Transaction Data'!$K7839</f>
        <v>3724</v>
      </c>
      <c r="N7839" s="3">
        <f>'Transaction Data'!$F7839*'Transaction Data'!$L7839</f>
        <v>7448</v>
      </c>
      <c r="O7839" s="3">
        <f>'Transaction Data'!$N7839-'Transaction Data'!$M7839</f>
        <v>3724</v>
      </c>
      <c r="P7839" s="2">
        <f>DATEDIF('Transaction Data'!$D7839,'Transaction Data'!$A7839,"y")</f>
        <v>66</v>
      </c>
      <c r="Q7839" s="2" t="str">
        <f>FLOOR('Transaction Data'!$P7839,15)&amp;"-"&amp;FLOOR('Transaction Data'!$P7839,15)+14</f>
        <v>60-74</v>
      </c>
      <c r="R7839" s="2" t="str">
        <f>IF('Transaction Data'!$L7839&lt;=10,"Less Expensive","Expensive")</f>
        <v>Expensive</v>
      </c>
      <c r="S7839" s="4">
        <f>WEEKDAY('Transaction Data'!$A7839)</f>
        <v>1</v>
      </c>
      <c r="T7839" s="2" t="str">
        <f>IF(WEEKDAY('Transaction Data'!$A7839,2)&lt;6,"Weekday","Weekend")</f>
        <v>Weekend</v>
      </c>
    </row>
    <row r="7840" ht="15.75" customHeight="1">
      <c r="A7840" s="1">
        <v>45351.0</v>
      </c>
      <c r="B7840" s="2" t="s">
        <v>7208</v>
      </c>
      <c r="C7840" s="2" t="s">
        <v>78</v>
      </c>
      <c r="D7840" s="1">
        <v>24079.0</v>
      </c>
      <c r="E7840" s="2" t="s">
        <v>63</v>
      </c>
      <c r="F7840" s="2">
        <v>438.0</v>
      </c>
      <c r="G7840" s="2" t="s">
        <v>23</v>
      </c>
      <c r="H7840" s="2" t="s">
        <v>24</v>
      </c>
      <c r="I7840" s="2" t="s">
        <v>25</v>
      </c>
      <c r="J7840" s="2" t="str">
        <f t="array" ref="J7840">XLOOKUP('Transaction Data'!$G7840,Product_Code,Biscuit_Brand)</f>
        <v>Cinnamon Swirls</v>
      </c>
      <c r="K7840" s="2">
        <f t="array" ref="K7840">XLOOKUP('Transaction Data'!$G7840,Product_Code,Cost)</f>
        <v>10</v>
      </c>
      <c r="L7840" s="2">
        <f t="array" ref="L7840">XLOOKUP('Transaction Data'!$G7840,Product_Code,Unit_Price)</f>
        <v>14</v>
      </c>
      <c r="M7840" s="3">
        <f>'Transaction Data'!$F7840*'Transaction Data'!$K7840</f>
        <v>4380</v>
      </c>
      <c r="N7840" s="3">
        <f>'Transaction Data'!$F7840*'Transaction Data'!$L7840</f>
        <v>6132</v>
      </c>
      <c r="O7840" s="3">
        <f>'Transaction Data'!$N7840-'Transaction Data'!$M7840</f>
        <v>1752</v>
      </c>
      <c r="P7840" s="2">
        <f>DATEDIF('Transaction Data'!$D7840,'Transaction Data'!$A7840,"y")</f>
        <v>58</v>
      </c>
      <c r="Q7840" s="2" t="str">
        <f>FLOOR('Transaction Data'!$P7840,15)&amp;"-"&amp;FLOOR('Transaction Data'!$P7840,15)+14</f>
        <v>45-59</v>
      </c>
      <c r="R7840" s="2" t="str">
        <f>IF('Transaction Data'!$L7840&lt;=10,"Less Expensive","Expensive")</f>
        <v>Expensive</v>
      </c>
      <c r="S7840" s="4">
        <f>WEEKDAY('Transaction Data'!$A7840)</f>
        <v>5</v>
      </c>
      <c r="T7840" s="2" t="str">
        <f>IF(WEEKDAY('Transaction Data'!$A7840,2)&lt;6,"Weekday","Weekend")</f>
        <v>Weekday</v>
      </c>
    </row>
    <row r="7841" ht="15.75" customHeight="1">
      <c r="A7841" s="1">
        <v>45315.0</v>
      </c>
      <c r="B7841" s="2" t="s">
        <v>7209</v>
      </c>
      <c r="C7841" s="2" t="s">
        <v>78</v>
      </c>
      <c r="D7841" s="1">
        <v>33403.0</v>
      </c>
      <c r="E7841" s="2" t="s">
        <v>37</v>
      </c>
      <c r="F7841" s="2">
        <v>489.0</v>
      </c>
      <c r="G7841" s="2" t="s">
        <v>23</v>
      </c>
      <c r="H7841" s="2" t="s">
        <v>29</v>
      </c>
      <c r="I7841" s="2" t="s">
        <v>25</v>
      </c>
      <c r="J7841" s="2" t="str">
        <f t="array" ref="J7841">XLOOKUP('Transaction Data'!$G7841,Product_Code,Biscuit_Brand)</f>
        <v>Cinnamon Swirls</v>
      </c>
      <c r="K7841" s="2">
        <f t="array" ref="K7841">XLOOKUP('Transaction Data'!$G7841,Product_Code,Cost)</f>
        <v>10</v>
      </c>
      <c r="L7841" s="2">
        <f t="array" ref="L7841">XLOOKUP('Transaction Data'!$G7841,Product_Code,Unit_Price)</f>
        <v>14</v>
      </c>
      <c r="M7841" s="3">
        <f>'Transaction Data'!$F7841*'Transaction Data'!$K7841</f>
        <v>4890</v>
      </c>
      <c r="N7841" s="3">
        <f>'Transaction Data'!$F7841*'Transaction Data'!$L7841</f>
        <v>6846</v>
      </c>
      <c r="O7841" s="3">
        <f>'Transaction Data'!$N7841-'Transaction Data'!$M7841</f>
        <v>1956</v>
      </c>
      <c r="P7841" s="2">
        <f>DATEDIF('Transaction Data'!$D7841,'Transaction Data'!$A7841,"y")</f>
        <v>32</v>
      </c>
      <c r="Q7841" s="2" t="str">
        <f>FLOOR('Transaction Data'!$P7841,15)&amp;"-"&amp;FLOOR('Transaction Data'!$P7841,15)+14</f>
        <v>30-44</v>
      </c>
      <c r="R7841" s="2" t="str">
        <f>IF('Transaction Data'!$L7841&lt;=10,"Less Expensive","Expensive")</f>
        <v>Expensive</v>
      </c>
      <c r="S7841" s="4">
        <f>WEEKDAY('Transaction Data'!$A7841)</f>
        <v>4</v>
      </c>
      <c r="T7841" s="2" t="str">
        <f>IF(WEEKDAY('Transaction Data'!$A7841,2)&lt;6,"Weekday","Weekend")</f>
        <v>Weekday</v>
      </c>
    </row>
    <row r="7842" ht="15.75" customHeight="1">
      <c r="A7842" s="1">
        <v>45405.0</v>
      </c>
      <c r="B7842" s="2" t="s">
        <v>7210</v>
      </c>
      <c r="C7842" s="2" t="s">
        <v>32</v>
      </c>
      <c r="D7842" s="1">
        <v>36816.0</v>
      </c>
      <c r="E7842" s="2" t="s">
        <v>63</v>
      </c>
      <c r="F7842" s="2">
        <v>136.0</v>
      </c>
      <c r="G7842" s="2" t="s">
        <v>23</v>
      </c>
      <c r="H7842" s="2" t="s">
        <v>34</v>
      </c>
      <c r="I7842" s="2" t="s">
        <v>25</v>
      </c>
      <c r="J7842" s="2" t="str">
        <f t="array" ref="J7842">XLOOKUP('Transaction Data'!$G7842,Product_Code,Biscuit_Brand)</f>
        <v>Cinnamon Swirls</v>
      </c>
      <c r="K7842" s="2">
        <f t="array" ref="K7842">XLOOKUP('Transaction Data'!$G7842,Product_Code,Cost)</f>
        <v>10</v>
      </c>
      <c r="L7842" s="2">
        <f t="array" ref="L7842">XLOOKUP('Transaction Data'!$G7842,Product_Code,Unit_Price)</f>
        <v>14</v>
      </c>
      <c r="M7842" s="3">
        <f>'Transaction Data'!$F7842*'Transaction Data'!$K7842</f>
        <v>1360</v>
      </c>
      <c r="N7842" s="3">
        <f>'Transaction Data'!$F7842*'Transaction Data'!$L7842</f>
        <v>1904</v>
      </c>
      <c r="O7842" s="3">
        <f>'Transaction Data'!$N7842-'Transaction Data'!$M7842</f>
        <v>544</v>
      </c>
      <c r="P7842" s="2">
        <f>DATEDIF('Transaction Data'!$D7842,'Transaction Data'!$A7842,"y")</f>
        <v>23</v>
      </c>
      <c r="Q7842" s="2" t="str">
        <f>FLOOR('Transaction Data'!$P7842,15)&amp;"-"&amp;FLOOR('Transaction Data'!$P7842,15)+14</f>
        <v>15-29</v>
      </c>
      <c r="R7842" s="2" t="str">
        <f>IF('Transaction Data'!$L7842&lt;=10,"Less Expensive","Expensive")</f>
        <v>Expensive</v>
      </c>
      <c r="S7842" s="4">
        <f>WEEKDAY('Transaction Data'!$A7842)</f>
        <v>3</v>
      </c>
      <c r="T7842" s="2" t="str">
        <f>IF(WEEKDAY('Transaction Data'!$A7842,2)&lt;6,"Weekday","Weekend")</f>
        <v>Weekday</v>
      </c>
    </row>
    <row r="7843" ht="15.75" customHeight="1">
      <c r="A7843" s="1">
        <v>45346.0</v>
      </c>
      <c r="B7843" s="2" t="s">
        <v>7211</v>
      </c>
      <c r="C7843" s="2" t="s">
        <v>32</v>
      </c>
      <c r="D7843" s="1">
        <v>30627.0</v>
      </c>
      <c r="E7843" s="2" t="s">
        <v>63</v>
      </c>
      <c r="F7843" s="2">
        <v>211.0</v>
      </c>
      <c r="G7843" s="2" t="s">
        <v>61</v>
      </c>
      <c r="H7843" s="2" t="s">
        <v>24</v>
      </c>
      <c r="I7843" s="2" t="s">
        <v>25</v>
      </c>
      <c r="J7843" s="2" t="str">
        <f t="array" ref="J7843">XLOOKUP('Transaction Data'!$G7843,Product_Code,Biscuit_Brand)</f>
        <v>Choco Delight</v>
      </c>
      <c r="K7843" s="2">
        <f t="array" ref="K7843">XLOOKUP('Transaction Data'!$G7843,Product_Code,Cost)</f>
        <v>3</v>
      </c>
      <c r="L7843" s="2">
        <f t="array" ref="L7843">XLOOKUP('Transaction Data'!$G7843,Product_Code,Unit_Price)</f>
        <v>5</v>
      </c>
      <c r="M7843" s="3">
        <f>'Transaction Data'!$F7843*'Transaction Data'!$K7843</f>
        <v>633</v>
      </c>
      <c r="N7843" s="3">
        <f>'Transaction Data'!$F7843*'Transaction Data'!$L7843</f>
        <v>1055</v>
      </c>
      <c r="O7843" s="3">
        <f>'Transaction Data'!$N7843-'Transaction Data'!$M7843</f>
        <v>422</v>
      </c>
      <c r="P7843" s="2">
        <f>DATEDIF('Transaction Data'!$D7843,'Transaction Data'!$A7843,"y")</f>
        <v>40</v>
      </c>
      <c r="Q7843" s="2" t="str">
        <f>FLOOR('Transaction Data'!$P7843,15)&amp;"-"&amp;FLOOR('Transaction Data'!$P7843,15)+14</f>
        <v>30-44</v>
      </c>
      <c r="R7843" s="2" t="str">
        <f>IF('Transaction Data'!$L7843&lt;=10,"Less Expensive","Expensive")</f>
        <v>Less Expensive</v>
      </c>
      <c r="S7843" s="4">
        <f>WEEKDAY('Transaction Data'!$A7843)</f>
        <v>7</v>
      </c>
      <c r="T7843" s="2" t="str">
        <f>IF(WEEKDAY('Transaction Data'!$A7843,2)&lt;6,"Weekday","Weekend")</f>
        <v>Weekend</v>
      </c>
    </row>
    <row r="7844" ht="15.75" customHeight="1">
      <c r="A7844" s="1">
        <v>45473.0</v>
      </c>
      <c r="B7844" s="2" t="s">
        <v>7212</v>
      </c>
      <c r="C7844" s="2" t="s">
        <v>32</v>
      </c>
      <c r="D7844" s="1">
        <v>17276.0</v>
      </c>
      <c r="E7844" s="2" t="s">
        <v>37</v>
      </c>
      <c r="F7844" s="2">
        <v>271.0</v>
      </c>
      <c r="G7844" s="2" t="s">
        <v>55</v>
      </c>
      <c r="H7844" s="2" t="s">
        <v>29</v>
      </c>
      <c r="I7844" s="2" t="s">
        <v>25</v>
      </c>
      <c r="J7844" s="2" t="str">
        <f t="array" ref="J7844">XLOOKUP('Transaction Data'!$G7844,Product_Code,Biscuit_Brand)</f>
        <v>Vanilla Wafers</v>
      </c>
      <c r="K7844" s="2">
        <f t="array" ref="K7844">XLOOKUP('Transaction Data'!$G7844,Product_Code,Cost)</f>
        <v>18</v>
      </c>
      <c r="L7844" s="2">
        <f t="array" ref="L7844">XLOOKUP('Transaction Data'!$G7844,Product_Code,Unit_Price)</f>
        <v>36</v>
      </c>
      <c r="M7844" s="3">
        <f>'Transaction Data'!$F7844*'Transaction Data'!$K7844</f>
        <v>4878</v>
      </c>
      <c r="N7844" s="3">
        <f>'Transaction Data'!$F7844*'Transaction Data'!$L7844</f>
        <v>9756</v>
      </c>
      <c r="O7844" s="3">
        <f>'Transaction Data'!$N7844-'Transaction Data'!$M7844</f>
        <v>4878</v>
      </c>
      <c r="P7844" s="2">
        <f>DATEDIF('Transaction Data'!$D7844,'Transaction Data'!$A7844,"y")</f>
        <v>77</v>
      </c>
      <c r="Q7844" s="2" t="str">
        <f>FLOOR('Transaction Data'!$P7844,15)&amp;"-"&amp;FLOOR('Transaction Data'!$P7844,15)+14</f>
        <v>75-89</v>
      </c>
      <c r="R7844" s="2" t="str">
        <f>IF('Transaction Data'!$L7844&lt;=10,"Less Expensive","Expensive")</f>
        <v>Expensive</v>
      </c>
      <c r="S7844" s="4">
        <f>WEEKDAY('Transaction Data'!$A7844)</f>
        <v>1</v>
      </c>
      <c r="T7844" s="2" t="str">
        <f>IF(WEEKDAY('Transaction Data'!$A7844,2)&lt;6,"Weekday","Weekend")</f>
        <v>Weekend</v>
      </c>
    </row>
    <row r="7845" ht="15.75" customHeight="1">
      <c r="A7845" s="1">
        <v>45473.0</v>
      </c>
      <c r="B7845" s="2" t="s">
        <v>7213</v>
      </c>
      <c r="C7845" s="2" t="s">
        <v>78</v>
      </c>
      <c r="D7845" s="1">
        <v>17626.0</v>
      </c>
      <c r="E7845" s="2" t="s">
        <v>37</v>
      </c>
      <c r="F7845" s="2">
        <v>48.0</v>
      </c>
      <c r="G7845" s="2" t="s">
        <v>57</v>
      </c>
      <c r="H7845" s="2" t="s">
        <v>34</v>
      </c>
      <c r="I7845" s="2" t="s">
        <v>25</v>
      </c>
      <c r="J7845" s="2" t="str">
        <f t="array" ref="J7845">XLOOKUP('Transaction Data'!$G7845,Product_Code,Biscuit_Brand)</f>
        <v>Oatmeal Cookies</v>
      </c>
      <c r="K7845" s="2">
        <f t="array" ref="K7845">XLOOKUP('Transaction Data'!$G7845,Product_Code,Cost)</f>
        <v>19</v>
      </c>
      <c r="L7845" s="2">
        <f t="array" ref="L7845">XLOOKUP('Transaction Data'!$G7845,Product_Code,Unit_Price)</f>
        <v>23</v>
      </c>
      <c r="M7845" s="3">
        <f>'Transaction Data'!$F7845*'Transaction Data'!$K7845</f>
        <v>912</v>
      </c>
      <c r="N7845" s="3">
        <f>'Transaction Data'!$F7845*'Transaction Data'!$L7845</f>
        <v>1104</v>
      </c>
      <c r="O7845" s="3">
        <f>'Transaction Data'!$N7845-'Transaction Data'!$M7845</f>
        <v>192</v>
      </c>
      <c r="P7845" s="2">
        <f>DATEDIF('Transaction Data'!$D7845,'Transaction Data'!$A7845,"y")</f>
        <v>76</v>
      </c>
      <c r="Q7845" s="2" t="str">
        <f>FLOOR('Transaction Data'!$P7845,15)&amp;"-"&amp;FLOOR('Transaction Data'!$P7845,15)+14</f>
        <v>75-89</v>
      </c>
      <c r="R7845" s="2" t="str">
        <f>IF('Transaction Data'!$L7845&lt;=10,"Less Expensive","Expensive")</f>
        <v>Expensive</v>
      </c>
      <c r="S7845" s="4">
        <f>WEEKDAY('Transaction Data'!$A7845)</f>
        <v>1</v>
      </c>
      <c r="T7845" s="2" t="str">
        <f>IF(WEEKDAY('Transaction Data'!$A7845,2)&lt;6,"Weekday","Weekend")</f>
        <v>Weekend</v>
      </c>
    </row>
    <row r="7846" ht="15.75" customHeight="1">
      <c r="A7846" s="1">
        <v>45307.0</v>
      </c>
      <c r="B7846" s="2" t="s">
        <v>7214</v>
      </c>
      <c r="C7846" s="2" t="s">
        <v>51</v>
      </c>
      <c r="D7846" s="1">
        <v>24915.0</v>
      </c>
      <c r="E7846" s="2" t="s">
        <v>63</v>
      </c>
      <c r="F7846" s="2">
        <v>65.0</v>
      </c>
      <c r="G7846" s="2" t="s">
        <v>57</v>
      </c>
      <c r="H7846" s="2" t="s">
        <v>24</v>
      </c>
      <c r="I7846" s="2" t="s">
        <v>25</v>
      </c>
      <c r="J7846" s="2" t="str">
        <f t="array" ref="J7846">XLOOKUP('Transaction Data'!$G7846,Product_Code,Biscuit_Brand)</f>
        <v>Oatmeal Cookies</v>
      </c>
      <c r="K7846" s="2">
        <f t="array" ref="K7846">XLOOKUP('Transaction Data'!$G7846,Product_Code,Cost)</f>
        <v>19</v>
      </c>
      <c r="L7846" s="2">
        <f t="array" ref="L7846">XLOOKUP('Transaction Data'!$G7846,Product_Code,Unit_Price)</f>
        <v>23</v>
      </c>
      <c r="M7846" s="3">
        <f>'Transaction Data'!$F7846*'Transaction Data'!$K7846</f>
        <v>1235</v>
      </c>
      <c r="N7846" s="3">
        <f>'Transaction Data'!$F7846*'Transaction Data'!$L7846</f>
        <v>1495</v>
      </c>
      <c r="O7846" s="3">
        <f>'Transaction Data'!$N7846-'Transaction Data'!$M7846</f>
        <v>260</v>
      </c>
      <c r="P7846" s="2">
        <f>DATEDIF('Transaction Data'!$D7846,'Transaction Data'!$A7846,"y")</f>
        <v>55</v>
      </c>
      <c r="Q7846" s="2" t="str">
        <f>FLOOR('Transaction Data'!$P7846,15)&amp;"-"&amp;FLOOR('Transaction Data'!$P7846,15)+14</f>
        <v>45-59</v>
      </c>
      <c r="R7846" s="2" t="str">
        <f>IF('Transaction Data'!$L7846&lt;=10,"Less Expensive","Expensive")</f>
        <v>Expensive</v>
      </c>
      <c r="S7846" s="4">
        <f>WEEKDAY('Transaction Data'!$A7846)</f>
        <v>3</v>
      </c>
      <c r="T7846" s="2" t="str">
        <f>IF(WEEKDAY('Transaction Data'!$A7846,2)&lt;6,"Weekday","Weekend")</f>
        <v>Weekday</v>
      </c>
    </row>
    <row r="7847" ht="15.75" customHeight="1">
      <c r="A7847" s="1">
        <v>45292.0</v>
      </c>
      <c r="B7847" s="2" t="s">
        <v>7215</v>
      </c>
      <c r="C7847" s="2" t="s">
        <v>72</v>
      </c>
      <c r="D7847" s="1">
        <v>27289.0</v>
      </c>
      <c r="E7847" s="2" t="s">
        <v>37</v>
      </c>
      <c r="F7847" s="2">
        <v>266.0</v>
      </c>
      <c r="G7847" s="2" t="s">
        <v>57</v>
      </c>
      <c r="H7847" s="2" t="s">
        <v>29</v>
      </c>
      <c r="I7847" s="2" t="s">
        <v>30</v>
      </c>
      <c r="J7847" s="2" t="str">
        <f t="array" ref="J7847">XLOOKUP('Transaction Data'!$G7847,Product_Code,Biscuit_Brand)</f>
        <v>Oatmeal Cookies</v>
      </c>
      <c r="K7847" s="2">
        <f t="array" ref="K7847">XLOOKUP('Transaction Data'!$G7847,Product_Code,Cost)</f>
        <v>19</v>
      </c>
      <c r="L7847" s="2">
        <f t="array" ref="L7847">XLOOKUP('Transaction Data'!$G7847,Product_Code,Unit_Price)</f>
        <v>23</v>
      </c>
      <c r="M7847" s="3">
        <f>'Transaction Data'!$F7847*'Transaction Data'!$K7847</f>
        <v>5054</v>
      </c>
      <c r="N7847" s="3">
        <f>'Transaction Data'!$F7847*'Transaction Data'!$L7847</f>
        <v>6118</v>
      </c>
      <c r="O7847" s="3">
        <f>'Transaction Data'!$N7847-'Transaction Data'!$M7847</f>
        <v>1064</v>
      </c>
      <c r="P7847" s="2">
        <f>DATEDIF('Transaction Data'!$D7847,'Transaction Data'!$A7847,"y")</f>
        <v>49</v>
      </c>
      <c r="Q7847" s="2" t="str">
        <f>FLOOR('Transaction Data'!$P7847,15)&amp;"-"&amp;FLOOR('Transaction Data'!$P7847,15)+14</f>
        <v>45-59</v>
      </c>
      <c r="R7847" s="2" t="str">
        <f>IF('Transaction Data'!$L7847&lt;=10,"Less Expensive","Expensive")</f>
        <v>Expensive</v>
      </c>
      <c r="S7847" s="4">
        <f>WEEKDAY('Transaction Data'!$A7847)</f>
        <v>2</v>
      </c>
      <c r="T7847" s="2" t="str">
        <f>IF(WEEKDAY('Transaction Data'!$A7847,2)&lt;6,"Weekday","Weekend")</f>
        <v>Weekday</v>
      </c>
    </row>
    <row r="7848" ht="15.75" customHeight="1">
      <c r="A7848" s="1">
        <v>45363.0</v>
      </c>
      <c r="B7848" s="2" t="s">
        <v>7216</v>
      </c>
      <c r="C7848" s="2" t="s">
        <v>21</v>
      </c>
      <c r="D7848" s="1">
        <v>27417.0</v>
      </c>
      <c r="E7848" s="2" t="s">
        <v>37</v>
      </c>
      <c r="F7848" s="2">
        <v>117.0</v>
      </c>
      <c r="G7848" s="2" t="s">
        <v>61</v>
      </c>
      <c r="H7848" s="2" t="s">
        <v>34</v>
      </c>
      <c r="I7848" s="2" t="s">
        <v>25</v>
      </c>
      <c r="J7848" s="2" t="str">
        <f t="array" ref="J7848">XLOOKUP('Transaction Data'!$G7848,Product_Code,Biscuit_Brand)</f>
        <v>Choco Delight</v>
      </c>
      <c r="K7848" s="2">
        <f t="array" ref="K7848">XLOOKUP('Transaction Data'!$G7848,Product_Code,Cost)</f>
        <v>3</v>
      </c>
      <c r="L7848" s="2">
        <f t="array" ref="L7848">XLOOKUP('Transaction Data'!$G7848,Product_Code,Unit_Price)</f>
        <v>5</v>
      </c>
      <c r="M7848" s="3">
        <f>'Transaction Data'!$F7848*'Transaction Data'!$K7848</f>
        <v>351</v>
      </c>
      <c r="N7848" s="3">
        <f>'Transaction Data'!$F7848*'Transaction Data'!$L7848</f>
        <v>585</v>
      </c>
      <c r="O7848" s="3">
        <f>'Transaction Data'!$N7848-'Transaction Data'!$M7848</f>
        <v>234</v>
      </c>
      <c r="P7848" s="2">
        <f>DATEDIF('Transaction Data'!$D7848,'Transaction Data'!$A7848,"y")</f>
        <v>49</v>
      </c>
      <c r="Q7848" s="2" t="str">
        <f>FLOOR('Transaction Data'!$P7848,15)&amp;"-"&amp;FLOOR('Transaction Data'!$P7848,15)+14</f>
        <v>45-59</v>
      </c>
      <c r="R7848" s="2" t="str">
        <f>IF('Transaction Data'!$L7848&lt;=10,"Less Expensive","Expensive")</f>
        <v>Less Expensive</v>
      </c>
      <c r="S7848" s="4">
        <f>WEEKDAY('Transaction Data'!$A7848)</f>
        <v>3</v>
      </c>
      <c r="T7848" s="2" t="str">
        <f>IF(WEEKDAY('Transaction Data'!$A7848,2)&lt;6,"Weekday","Weekend")</f>
        <v>Weekday</v>
      </c>
    </row>
    <row r="7849" ht="15.75" customHeight="1">
      <c r="A7849" s="1">
        <v>45441.0</v>
      </c>
      <c r="B7849" s="2" t="s">
        <v>7217</v>
      </c>
      <c r="C7849" s="2" t="s">
        <v>47</v>
      </c>
      <c r="D7849" s="1">
        <v>23985.0</v>
      </c>
      <c r="E7849" s="2" t="s">
        <v>63</v>
      </c>
      <c r="F7849" s="2">
        <v>404.0</v>
      </c>
      <c r="G7849" s="2" t="s">
        <v>23</v>
      </c>
      <c r="H7849" s="2" t="s">
        <v>24</v>
      </c>
      <c r="I7849" s="2" t="s">
        <v>25</v>
      </c>
      <c r="J7849" s="2" t="str">
        <f t="array" ref="J7849">XLOOKUP('Transaction Data'!$G7849,Product_Code,Biscuit_Brand)</f>
        <v>Cinnamon Swirls</v>
      </c>
      <c r="K7849" s="2">
        <f t="array" ref="K7849">XLOOKUP('Transaction Data'!$G7849,Product_Code,Cost)</f>
        <v>10</v>
      </c>
      <c r="L7849" s="2">
        <f t="array" ref="L7849">XLOOKUP('Transaction Data'!$G7849,Product_Code,Unit_Price)</f>
        <v>14</v>
      </c>
      <c r="M7849" s="3">
        <f>'Transaction Data'!$F7849*'Transaction Data'!$K7849</f>
        <v>4040</v>
      </c>
      <c r="N7849" s="3">
        <f>'Transaction Data'!$F7849*'Transaction Data'!$L7849</f>
        <v>5656</v>
      </c>
      <c r="O7849" s="3">
        <f>'Transaction Data'!$N7849-'Transaction Data'!$M7849</f>
        <v>1616</v>
      </c>
      <c r="P7849" s="2">
        <f>DATEDIF('Transaction Data'!$D7849,'Transaction Data'!$A7849,"y")</f>
        <v>58</v>
      </c>
      <c r="Q7849" s="2" t="str">
        <f>FLOOR('Transaction Data'!$P7849,15)&amp;"-"&amp;FLOOR('Transaction Data'!$P7849,15)+14</f>
        <v>45-59</v>
      </c>
      <c r="R7849" s="2" t="str">
        <f>IF('Transaction Data'!$L7849&lt;=10,"Less Expensive","Expensive")</f>
        <v>Expensive</v>
      </c>
      <c r="S7849" s="4">
        <f>WEEKDAY('Transaction Data'!$A7849)</f>
        <v>4</v>
      </c>
      <c r="T7849" s="2" t="str">
        <f>IF(WEEKDAY('Transaction Data'!$A7849,2)&lt;6,"Weekday","Weekend")</f>
        <v>Weekday</v>
      </c>
    </row>
    <row r="7850" ht="15.75" customHeight="1">
      <c r="A7850" s="1">
        <v>45344.0</v>
      </c>
      <c r="B7850" s="2" t="s">
        <v>7218</v>
      </c>
      <c r="C7850" s="2" t="s">
        <v>72</v>
      </c>
      <c r="D7850" s="1">
        <v>36903.0</v>
      </c>
      <c r="E7850" s="2" t="s">
        <v>37</v>
      </c>
      <c r="F7850" s="2">
        <v>269.0</v>
      </c>
      <c r="G7850" s="2" t="s">
        <v>61</v>
      </c>
      <c r="H7850" s="2" t="s">
        <v>29</v>
      </c>
      <c r="I7850" s="2" t="s">
        <v>25</v>
      </c>
      <c r="J7850" s="2" t="str">
        <f t="array" ref="J7850">XLOOKUP('Transaction Data'!$G7850,Product_Code,Biscuit_Brand)</f>
        <v>Choco Delight</v>
      </c>
      <c r="K7850" s="2">
        <f t="array" ref="K7850">XLOOKUP('Transaction Data'!$G7850,Product_Code,Cost)</f>
        <v>3</v>
      </c>
      <c r="L7850" s="2">
        <f t="array" ref="L7850">XLOOKUP('Transaction Data'!$G7850,Product_Code,Unit_Price)</f>
        <v>5</v>
      </c>
      <c r="M7850" s="3">
        <f>'Transaction Data'!$F7850*'Transaction Data'!$K7850</f>
        <v>807</v>
      </c>
      <c r="N7850" s="3">
        <f>'Transaction Data'!$F7850*'Transaction Data'!$L7850</f>
        <v>1345</v>
      </c>
      <c r="O7850" s="3">
        <f>'Transaction Data'!$N7850-'Transaction Data'!$M7850</f>
        <v>538</v>
      </c>
      <c r="P7850" s="2">
        <f>DATEDIF('Transaction Data'!$D7850,'Transaction Data'!$A7850,"y")</f>
        <v>23</v>
      </c>
      <c r="Q7850" s="2" t="str">
        <f>FLOOR('Transaction Data'!$P7850,15)&amp;"-"&amp;FLOOR('Transaction Data'!$P7850,15)+14</f>
        <v>15-29</v>
      </c>
      <c r="R7850" s="2" t="str">
        <f>IF('Transaction Data'!$L7850&lt;=10,"Less Expensive","Expensive")</f>
        <v>Less Expensive</v>
      </c>
      <c r="S7850" s="4">
        <f>WEEKDAY('Transaction Data'!$A7850)</f>
        <v>5</v>
      </c>
      <c r="T7850" s="2" t="str">
        <f>IF(WEEKDAY('Transaction Data'!$A7850,2)&lt;6,"Weekday","Weekend")</f>
        <v>Weekday</v>
      </c>
    </row>
    <row r="7851" ht="15.75" customHeight="1">
      <c r="A7851" s="1">
        <v>45479.0</v>
      </c>
      <c r="B7851" s="2" t="s">
        <v>7219</v>
      </c>
      <c r="C7851" s="2" t="s">
        <v>78</v>
      </c>
      <c r="D7851" s="1">
        <v>22674.0</v>
      </c>
      <c r="E7851" s="2" t="s">
        <v>63</v>
      </c>
      <c r="F7851" s="2">
        <v>82.0</v>
      </c>
      <c r="G7851" s="2" t="s">
        <v>61</v>
      </c>
      <c r="H7851" s="2" t="s">
        <v>34</v>
      </c>
      <c r="I7851" s="2" t="s">
        <v>25</v>
      </c>
      <c r="J7851" s="2" t="str">
        <f t="array" ref="J7851">XLOOKUP('Transaction Data'!$G7851,Product_Code,Biscuit_Brand)</f>
        <v>Choco Delight</v>
      </c>
      <c r="K7851" s="2">
        <f t="array" ref="K7851">XLOOKUP('Transaction Data'!$G7851,Product_Code,Cost)</f>
        <v>3</v>
      </c>
      <c r="L7851" s="2">
        <f t="array" ref="L7851">XLOOKUP('Transaction Data'!$G7851,Product_Code,Unit_Price)</f>
        <v>5</v>
      </c>
      <c r="M7851" s="3">
        <f>'Transaction Data'!$F7851*'Transaction Data'!$K7851</f>
        <v>246</v>
      </c>
      <c r="N7851" s="3">
        <f>'Transaction Data'!$F7851*'Transaction Data'!$L7851</f>
        <v>410</v>
      </c>
      <c r="O7851" s="3">
        <f>'Transaction Data'!$N7851-'Transaction Data'!$M7851</f>
        <v>164</v>
      </c>
      <c r="P7851" s="2">
        <f>DATEDIF('Transaction Data'!$D7851,'Transaction Data'!$A7851,"y")</f>
        <v>62</v>
      </c>
      <c r="Q7851" s="2" t="str">
        <f>FLOOR('Transaction Data'!$P7851,15)&amp;"-"&amp;FLOOR('Transaction Data'!$P7851,15)+14</f>
        <v>60-74</v>
      </c>
      <c r="R7851" s="2" t="str">
        <f>IF('Transaction Data'!$L7851&lt;=10,"Less Expensive","Expensive")</f>
        <v>Less Expensive</v>
      </c>
      <c r="S7851" s="4">
        <f>WEEKDAY('Transaction Data'!$A7851)</f>
        <v>7</v>
      </c>
      <c r="T7851" s="2" t="str">
        <f>IF(WEEKDAY('Transaction Data'!$A7851,2)&lt;6,"Weekday","Weekend")</f>
        <v>Weekend</v>
      </c>
    </row>
    <row r="7852" ht="15.75" customHeight="1">
      <c r="A7852" s="1">
        <v>45425.0</v>
      </c>
      <c r="B7852" s="2" t="s">
        <v>7220</v>
      </c>
      <c r="C7852" s="2" t="s">
        <v>78</v>
      </c>
      <c r="D7852" s="1">
        <v>25252.0</v>
      </c>
      <c r="E7852" s="2" t="s">
        <v>63</v>
      </c>
      <c r="F7852" s="2">
        <v>363.0</v>
      </c>
      <c r="G7852" s="2" t="s">
        <v>60</v>
      </c>
      <c r="H7852" s="2" t="s">
        <v>24</v>
      </c>
      <c r="I7852" s="2" t="s">
        <v>25</v>
      </c>
      <c r="J7852" s="2" t="str">
        <f t="array" ref="J7852">XLOOKUP('Transaction Data'!$G7852,Product_Code,Biscuit_Brand)</f>
        <v>Peanut Butter Bites</v>
      </c>
      <c r="K7852" s="2">
        <f t="array" ref="K7852">XLOOKUP('Transaction Data'!$G7852,Product_Code,Cost)</f>
        <v>5</v>
      </c>
      <c r="L7852" s="2">
        <f t="array" ref="L7852">XLOOKUP('Transaction Data'!$G7852,Product_Code,Unit_Price)</f>
        <v>7</v>
      </c>
      <c r="M7852" s="3">
        <f>'Transaction Data'!$F7852*'Transaction Data'!$K7852</f>
        <v>1815</v>
      </c>
      <c r="N7852" s="3">
        <f>'Transaction Data'!$F7852*'Transaction Data'!$L7852</f>
        <v>2541</v>
      </c>
      <c r="O7852" s="3">
        <f>'Transaction Data'!$N7852-'Transaction Data'!$M7852</f>
        <v>726</v>
      </c>
      <c r="P7852" s="2">
        <f>DATEDIF('Transaction Data'!$D7852,'Transaction Data'!$A7852,"y")</f>
        <v>55</v>
      </c>
      <c r="Q7852" s="2" t="str">
        <f>FLOOR('Transaction Data'!$P7852,15)&amp;"-"&amp;FLOOR('Transaction Data'!$P7852,15)+14</f>
        <v>45-59</v>
      </c>
      <c r="R7852" s="2" t="str">
        <f>IF('Transaction Data'!$L7852&lt;=10,"Less Expensive","Expensive")</f>
        <v>Less Expensive</v>
      </c>
      <c r="S7852" s="4">
        <f>WEEKDAY('Transaction Data'!$A7852)</f>
        <v>2</v>
      </c>
      <c r="T7852" s="2" t="str">
        <f>IF(WEEKDAY('Transaction Data'!$A7852,2)&lt;6,"Weekday","Weekend")</f>
        <v>Weekday</v>
      </c>
    </row>
    <row r="7853" ht="15.75" customHeight="1">
      <c r="A7853" s="1">
        <v>45447.0</v>
      </c>
      <c r="B7853" s="2" t="s">
        <v>7221</v>
      </c>
      <c r="C7853" s="2" t="s">
        <v>54</v>
      </c>
      <c r="D7853" s="1">
        <v>27493.0</v>
      </c>
      <c r="E7853" s="2" t="s">
        <v>22</v>
      </c>
      <c r="F7853" s="2">
        <v>239.0</v>
      </c>
      <c r="G7853" s="2" t="s">
        <v>38</v>
      </c>
      <c r="H7853" s="2" t="s">
        <v>29</v>
      </c>
      <c r="I7853" s="2" t="s">
        <v>25</v>
      </c>
      <c r="J7853" s="2" t="str">
        <f t="array" ref="J7853">XLOOKUP('Transaction Data'!$G7853,Product_Code,Biscuit_Brand)</f>
        <v>Ginger Snaps</v>
      </c>
      <c r="K7853" s="2">
        <f t="array" ref="K7853">XLOOKUP('Transaction Data'!$G7853,Product_Code,Cost)</f>
        <v>14</v>
      </c>
      <c r="L7853" s="2">
        <f t="array" ref="L7853">XLOOKUP('Transaction Data'!$G7853,Product_Code,Unit_Price)</f>
        <v>28</v>
      </c>
      <c r="M7853" s="3">
        <f>'Transaction Data'!$F7853*'Transaction Data'!$K7853</f>
        <v>3346</v>
      </c>
      <c r="N7853" s="3">
        <f>'Transaction Data'!$F7853*'Transaction Data'!$L7853</f>
        <v>6692</v>
      </c>
      <c r="O7853" s="3">
        <f>'Transaction Data'!$N7853-'Transaction Data'!$M7853</f>
        <v>3346</v>
      </c>
      <c r="P7853" s="2">
        <f>DATEDIF('Transaction Data'!$D7853,'Transaction Data'!$A7853,"y")</f>
        <v>49</v>
      </c>
      <c r="Q7853" s="2" t="str">
        <f>FLOOR('Transaction Data'!$P7853,15)&amp;"-"&amp;FLOOR('Transaction Data'!$P7853,15)+14</f>
        <v>45-59</v>
      </c>
      <c r="R7853" s="2" t="str">
        <f>IF('Transaction Data'!$L7853&lt;=10,"Less Expensive","Expensive")</f>
        <v>Expensive</v>
      </c>
      <c r="S7853" s="4">
        <f>WEEKDAY('Transaction Data'!$A7853)</f>
        <v>3</v>
      </c>
      <c r="T7853" s="2" t="str">
        <f>IF(WEEKDAY('Transaction Data'!$A7853,2)&lt;6,"Weekday","Weekend")</f>
        <v>Weekday</v>
      </c>
    </row>
    <row r="7854" ht="15.75" customHeight="1">
      <c r="A7854" s="1">
        <v>45304.0</v>
      </c>
      <c r="B7854" s="2" t="s">
        <v>7222</v>
      </c>
      <c r="C7854" s="2" t="s">
        <v>69</v>
      </c>
      <c r="D7854" s="1">
        <v>31226.0</v>
      </c>
      <c r="E7854" s="2" t="s">
        <v>27</v>
      </c>
      <c r="F7854" s="2">
        <v>335.0</v>
      </c>
      <c r="G7854" s="2" t="s">
        <v>28</v>
      </c>
      <c r="H7854" s="2" t="s">
        <v>34</v>
      </c>
      <c r="I7854" s="2" t="s">
        <v>25</v>
      </c>
      <c r="J7854" s="2" t="str">
        <f t="array" ref="J7854">XLOOKUP('Transaction Data'!$G7854,Product_Code,Biscuit_Brand)</f>
        <v>Shortbread</v>
      </c>
      <c r="K7854" s="2">
        <f t="array" ref="K7854">XLOOKUP('Transaction Data'!$G7854,Product_Code,Cost)</f>
        <v>10</v>
      </c>
      <c r="L7854" s="2">
        <f t="array" ref="L7854">XLOOKUP('Transaction Data'!$G7854,Product_Code,Unit_Price)</f>
        <v>45</v>
      </c>
      <c r="M7854" s="3">
        <f>'Transaction Data'!$F7854*'Transaction Data'!$K7854</f>
        <v>3350</v>
      </c>
      <c r="N7854" s="3">
        <f>'Transaction Data'!$F7854*'Transaction Data'!$L7854</f>
        <v>15075</v>
      </c>
      <c r="O7854" s="3">
        <f>'Transaction Data'!$N7854-'Transaction Data'!$M7854</f>
        <v>11725</v>
      </c>
      <c r="P7854" s="2">
        <f>DATEDIF('Transaction Data'!$D7854,'Transaction Data'!$A7854,"y")</f>
        <v>38</v>
      </c>
      <c r="Q7854" s="2" t="str">
        <f>FLOOR('Transaction Data'!$P7854,15)&amp;"-"&amp;FLOOR('Transaction Data'!$P7854,15)+14</f>
        <v>30-44</v>
      </c>
      <c r="R7854" s="2" t="str">
        <f>IF('Transaction Data'!$L7854&lt;=10,"Less Expensive","Expensive")</f>
        <v>Expensive</v>
      </c>
      <c r="S7854" s="4">
        <f>WEEKDAY('Transaction Data'!$A7854)</f>
        <v>7</v>
      </c>
      <c r="T7854" s="2" t="str">
        <f>IF(WEEKDAY('Transaction Data'!$A7854,2)&lt;6,"Weekday","Weekend")</f>
        <v>Weekend</v>
      </c>
    </row>
    <row r="7855" ht="15.75" customHeight="1">
      <c r="A7855" s="1">
        <v>45459.0</v>
      </c>
      <c r="B7855" s="2" t="s">
        <v>7223</v>
      </c>
      <c r="C7855" s="2" t="s">
        <v>54</v>
      </c>
      <c r="D7855" s="1">
        <v>26861.0</v>
      </c>
      <c r="E7855" s="2" t="s">
        <v>37</v>
      </c>
      <c r="F7855" s="2">
        <v>185.0</v>
      </c>
      <c r="G7855" s="2" t="s">
        <v>28</v>
      </c>
      <c r="H7855" s="2" t="s">
        <v>24</v>
      </c>
      <c r="I7855" s="2" t="s">
        <v>25</v>
      </c>
      <c r="J7855" s="2" t="str">
        <f t="array" ref="J7855">XLOOKUP('Transaction Data'!$G7855,Product_Code,Biscuit_Brand)</f>
        <v>Shortbread</v>
      </c>
      <c r="K7855" s="2">
        <f t="array" ref="K7855">XLOOKUP('Transaction Data'!$G7855,Product_Code,Cost)</f>
        <v>10</v>
      </c>
      <c r="L7855" s="2">
        <f t="array" ref="L7855">XLOOKUP('Transaction Data'!$G7855,Product_Code,Unit_Price)</f>
        <v>45</v>
      </c>
      <c r="M7855" s="3">
        <f>'Transaction Data'!$F7855*'Transaction Data'!$K7855</f>
        <v>1850</v>
      </c>
      <c r="N7855" s="3">
        <f>'Transaction Data'!$F7855*'Transaction Data'!$L7855</f>
        <v>8325</v>
      </c>
      <c r="O7855" s="3">
        <f>'Transaction Data'!$N7855-'Transaction Data'!$M7855</f>
        <v>6475</v>
      </c>
      <c r="P7855" s="2">
        <f>DATEDIF('Transaction Data'!$D7855,'Transaction Data'!$A7855,"y")</f>
        <v>50</v>
      </c>
      <c r="Q7855" s="2" t="str">
        <f>FLOOR('Transaction Data'!$P7855,15)&amp;"-"&amp;FLOOR('Transaction Data'!$P7855,15)+14</f>
        <v>45-59</v>
      </c>
      <c r="R7855" s="2" t="str">
        <f>IF('Transaction Data'!$L7855&lt;=10,"Less Expensive","Expensive")</f>
        <v>Expensive</v>
      </c>
      <c r="S7855" s="4">
        <f>WEEKDAY('Transaction Data'!$A7855)</f>
        <v>1</v>
      </c>
      <c r="T7855" s="2" t="str">
        <f>IF(WEEKDAY('Transaction Data'!$A7855,2)&lt;6,"Weekday","Weekend")</f>
        <v>Weekend</v>
      </c>
    </row>
    <row r="7856" ht="15.75" customHeight="1">
      <c r="A7856" s="1">
        <v>45391.0</v>
      </c>
      <c r="B7856" s="2" t="s">
        <v>1762</v>
      </c>
      <c r="C7856" s="2" t="s">
        <v>32</v>
      </c>
      <c r="D7856" s="1">
        <v>36620.0</v>
      </c>
      <c r="E7856" s="2" t="s">
        <v>37</v>
      </c>
      <c r="F7856" s="2">
        <v>431.0</v>
      </c>
      <c r="G7856" s="2" t="s">
        <v>28</v>
      </c>
      <c r="H7856" s="2" t="s">
        <v>29</v>
      </c>
      <c r="I7856" s="2" t="s">
        <v>25</v>
      </c>
      <c r="J7856" s="2" t="str">
        <f t="array" ref="J7856">XLOOKUP('Transaction Data'!$G7856,Product_Code,Biscuit_Brand)</f>
        <v>Shortbread</v>
      </c>
      <c r="K7856" s="2">
        <f t="array" ref="K7856">XLOOKUP('Transaction Data'!$G7856,Product_Code,Cost)</f>
        <v>10</v>
      </c>
      <c r="L7856" s="2">
        <f t="array" ref="L7856">XLOOKUP('Transaction Data'!$G7856,Product_Code,Unit_Price)</f>
        <v>45</v>
      </c>
      <c r="M7856" s="3">
        <f>'Transaction Data'!$F7856*'Transaction Data'!$K7856</f>
        <v>4310</v>
      </c>
      <c r="N7856" s="3">
        <f>'Transaction Data'!$F7856*'Transaction Data'!$L7856</f>
        <v>19395</v>
      </c>
      <c r="O7856" s="3">
        <f>'Transaction Data'!$N7856-'Transaction Data'!$M7856</f>
        <v>15085</v>
      </c>
      <c r="P7856" s="2">
        <f>DATEDIF('Transaction Data'!$D7856,'Transaction Data'!$A7856,"y")</f>
        <v>24</v>
      </c>
      <c r="Q7856" s="2" t="str">
        <f>FLOOR('Transaction Data'!$P7856,15)&amp;"-"&amp;FLOOR('Transaction Data'!$P7856,15)+14</f>
        <v>15-29</v>
      </c>
      <c r="R7856" s="2" t="str">
        <f>IF('Transaction Data'!$L7856&lt;=10,"Less Expensive","Expensive")</f>
        <v>Expensive</v>
      </c>
      <c r="S7856" s="4">
        <f>WEEKDAY('Transaction Data'!$A7856)</f>
        <v>3</v>
      </c>
      <c r="T7856" s="2" t="str">
        <f>IF(WEEKDAY('Transaction Data'!$A7856,2)&lt;6,"Weekday","Weekend")</f>
        <v>Weekday</v>
      </c>
    </row>
    <row r="7857" ht="15.75" customHeight="1">
      <c r="A7857" s="1">
        <v>45449.0</v>
      </c>
      <c r="B7857" s="2" t="s">
        <v>7224</v>
      </c>
      <c r="C7857" s="2" t="s">
        <v>32</v>
      </c>
      <c r="D7857" s="1">
        <v>18207.0</v>
      </c>
      <c r="E7857" s="2" t="s">
        <v>37</v>
      </c>
      <c r="F7857" s="2">
        <v>405.0</v>
      </c>
      <c r="G7857" s="2" t="s">
        <v>28</v>
      </c>
      <c r="H7857" s="2" t="s">
        <v>34</v>
      </c>
      <c r="I7857" s="2" t="s">
        <v>25</v>
      </c>
      <c r="J7857" s="2" t="str">
        <f t="array" ref="J7857">XLOOKUP('Transaction Data'!$G7857,Product_Code,Biscuit_Brand)</f>
        <v>Shortbread</v>
      </c>
      <c r="K7857" s="2">
        <f t="array" ref="K7857">XLOOKUP('Transaction Data'!$G7857,Product_Code,Cost)</f>
        <v>10</v>
      </c>
      <c r="L7857" s="2">
        <f t="array" ref="L7857">XLOOKUP('Transaction Data'!$G7857,Product_Code,Unit_Price)</f>
        <v>45</v>
      </c>
      <c r="M7857" s="3">
        <f>'Transaction Data'!$F7857*'Transaction Data'!$K7857</f>
        <v>4050</v>
      </c>
      <c r="N7857" s="3">
        <f>'Transaction Data'!$F7857*'Transaction Data'!$L7857</f>
        <v>18225</v>
      </c>
      <c r="O7857" s="3">
        <f>'Transaction Data'!$N7857-'Transaction Data'!$M7857</f>
        <v>14175</v>
      </c>
      <c r="P7857" s="2">
        <f>DATEDIF('Transaction Data'!$D7857,'Transaction Data'!$A7857,"y")</f>
        <v>74</v>
      </c>
      <c r="Q7857" s="2" t="str">
        <f>FLOOR('Transaction Data'!$P7857,15)&amp;"-"&amp;FLOOR('Transaction Data'!$P7857,15)+14</f>
        <v>60-74</v>
      </c>
      <c r="R7857" s="2" t="str">
        <f>IF('Transaction Data'!$L7857&lt;=10,"Less Expensive","Expensive")</f>
        <v>Expensive</v>
      </c>
      <c r="S7857" s="4">
        <f>WEEKDAY('Transaction Data'!$A7857)</f>
        <v>5</v>
      </c>
      <c r="T7857" s="2" t="str">
        <f>IF(WEEKDAY('Transaction Data'!$A7857,2)&lt;6,"Weekday","Weekend")</f>
        <v>Weekday</v>
      </c>
    </row>
    <row r="7858" ht="15.75" customHeight="1">
      <c r="A7858" s="1">
        <v>45395.0</v>
      </c>
      <c r="B7858" s="2" t="s">
        <v>7225</v>
      </c>
      <c r="C7858" s="2" t="s">
        <v>65</v>
      </c>
      <c r="D7858" s="1">
        <v>35779.0</v>
      </c>
      <c r="E7858" s="2" t="s">
        <v>63</v>
      </c>
      <c r="F7858" s="2">
        <v>373.0</v>
      </c>
      <c r="G7858" s="2" t="s">
        <v>48</v>
      </c>
      <c r="H7858" s="2" t="s">
        <v>24</v>
      </c>
      <c r="I7858" s="2" t="s">
        <v>25</v>
      </c>
      <c r="J7858" s="2" t="str">
        <f t="array" ref="J7858">XLOOKUP('Transaction Data'!$G7858,Product_Code,Biscuit_Brand)</f>
        <v>Lemon Crisps</v>
      </c>
      <c r="K7858" s="2">
        <f t="array" ref="K7858">XLOOKUP('Transaction Data'!$G7858,Product_Code,Cost)</f>
        <v>7</v>
      </c>
      <c r="L7858" s="2">
        <f t="array" ref="L7858">XLOOKUP('Transaction Data'!$G7858,Product_Code,Unit_Price)</f>
        <v>9</v>
      </c>
      <c r="M7858" s="3">
        <f>'Transaction Data'!$F7858*'Transaction Data'!$K7858</f>
        <v>2611</v>
      </c>
      <c r="N7858" s="3">
        <f>'Transaction Data'!$F7858*'Transaction Data'!$L7858</f>
        <v>3357</v>
      </c>
      <c r="O7858" s="3">
        <f>'Transaction Data'!$N7858-'Transaction Data'!$M7858</f>
        <v>746</v>
      </c>
      <c r="P7858" s="2">
        <f>DATEDIF('Transaction Data'!$D7858,'Transaction Data'!$A7858,"y")</f>
        <v>26</v>
      </c>
      <c r="Q7858" s="2" t="str">
        <f>FLOOR('Transaction Data'!$P7858,15)&amp;"-"&amp;FLOOR('Transaction Data'!$P7858,15)+14</f>
        <v>15-29</v>
      </c>
      <c r="R7858" s="2" t="str">
        <f>IF('Transaction Data'!$L7858&lt;=10,"Less Expensive","Expensive")</f>
        <v>Less Expensive</v>
      </c>
      <c r="S7858" s="4">
        <f>WEEKDAY('Transaction Data'!$A7858)</f>
        <v>7</v>
      </c>
      <c r="T7858" s="2" t="str">
        <f>IF(WEEKDAY('Transaction Data'!$A7858,2)&lt;6,"Weekday","Weekend")</f>
        <v>Weekend</v>
      </c>
    </row>
    <row r="7859" ht="15.75" customHeight="1">
      <c r="A7859" s="1">
        <v>45381.0</v>
      </c>
      <c r="B7859" s="2" t="s">
        <v>7226</v>
      </c>
      <c r="C7859" s="2" t="s">
        <v>32</v>
      </c>
      <c r="D7859" s="1">
        <v>18418.0</v>
      </c>
      <c r="E7859" s="2" t="s">
        <v>22</v>
      </c>
      <c r="F7859" s="2">
        <v>29.0</v>
      </c>
      <c r="G7859" s="2" t="s">
        <v>44</v>
      </c>
      <c r="H7859" s="2" t="s">
        <v>29</v>
      </c>
      <c r="I7859" s="2" t="s">
        <v>30</v>
      </c>
      <c r="J7859" s="2" t="str">
        <f t="array" ref="J7859">XLOOKUP('Transaction Data'!$G7859,Product_Code,Biscuit_Brand)</f>
        <v>Butter Crunch</v>
      </c>
      <c r="K7859" s="2">
        <f t="array" ref="K7859">XLOOKUP('Transaction Data'!$G7859,Product_Code,Cost)</f>
        <v>10</v>
      </c>
      <c r="L7859" s="2">
        <f t="array" ref="L7859">XLOOKUP('Transaction Data'!$G7859,Product_Code,Unit_Price)</f>
        <v>11</v>
      </c>
      <c r="M7859" s="3">
        <f>'Transaction Data'!$F7859*'Transaction Data'!$K7859</f>
        <v>290</v>
      </c>
      <c r="N7859" s="3">
        <f>'Transaction Data'!$F7859*'Transaction Data'!$L7859</f>
        <v>319</v>
      </c>
      <c r="O7859" s="3">
        <f>'Transaction Data'!$N7859-'Transaction Data'!$M7859</f>
        <v>29</v>
      </c>
      <c r="P7859" s="2">
        <f>DATEDIF('Transaction Data'!$D7859,'Transaction Data'!$A7859,"y")</f>
        <v>73</v>
      </c>
      <c r="Q7859" s="2" t="str">
        <f>FLOOR('Transaction Data'!$P7859,15)&amp;"-"&amp;FLOOR('Transaction Data'!$P7859,15)+14</f>
        <v>60-74</v>
      </c>
      <c r="R7859" s="2" t="str">
        <f>IF('Transaction Data'!$L7859&lt;=10,"Less Expensive","Expensive")</f>
        <v>Expensive</v>
      </c>
      <c r="S7859" s="4">
        <f>WEEKDAY('Transaction Data'!$A7859)</f>
        <v>7</v>
      </c>
      <c r="T7859" s="2" t="str">
        <f>IF(WEEKDAY('Transaction Data'!$A7859,2)&lt;6,"Weekday","Weekend")</f>
        <v>Weekend</v>
      </c>
    </row>
    <row r="7860" ht="15.75" customHeight="1">
      <c r="A7860" s="1">
        <v>45389.0</v>
      </c>
      <c r="B7860" s="2" t="s">
        <v>7227</v>
      </c>
      <c r="C7860" s="2" t="s">
        <v>32</v>
      </c>
      <c r="D7860" s="1">
        <v>25474.0</v>
      </c>
      <c r="E7860" s="2" t="s">
        <v>63</v>
      </c>
      <c r="F7860" s="2">
        <v>498.0</v>
      </c>
      <c r="G7860" s="2" t="s">
        <v>61</v>
      </c>
      <c r="H7860" s="2" t="s">
        <v>34</v>
      </c>
      <c r="I7860" s="2" t="s">
        <v>25</v>
      </c>
      <c r="J7860" s="2" t="str">
        <f t="array" ref="J7860">XLOOKUP('Transaction Data'!$G7860,Product_Code,Biscuit_Brand)</f>
        <v>Choco Delight</v>
      </c>
      <c r="K7860" s="2">
        <f t="array" ref="K7860">XLOOKUP('Transaction Data'!$G7860,Product_Code,Cost)</f>
        <v>3</v>
      </c>
      <c r="L7860" s="2">
        <f t="array" ref="L7860">XLOOKUP('Transaction Data'!$G7860,Product_Code,Unit_Price)</f>
        <v>5</v>
      </c>
      <c r="M7860" s="3">
        <f>'Transaction Data'!$F7860*'Transaction Data'!$K7860</f>
        <v>1494</v>
      </c>
      <c r="N7860" s="3">
        <f>'Transaction Data'!$F7860*'Transaction Data'!$L7860</f>
        <v>2490</v>
      </c>
      <c r="O7860" s="3">
        <f>'Transaction Data'!$N7860-'Transaction Data'!$M7860</f>
        <v>996</v>
      </c>
      <c r="P7860" s="2">
        <f>DATEDIF('Transaction Data'!$D7860,'Transaction Data'!$A7860,"y")</f>
        <v>54</v>
      </c>
      <c r="Q7860" s="2" t="str">
        <f>FLOOR('Transaction Data'!$P7860,15)&amp;"-"&amp;FLOOR('Transaction Data'!$P7860,15)+14</f>
        <v>45-59</v>
      </c>
      <c r="R7860" s="2" t="str">
        <f>IF('Transaction Data'!$L7860&lt;=10,"Less Expensive","Expensive")</f>
        <v>Less Expensive</v>
      </c>
      <c r="S7860" s="4">
        <f>WEEKDAY('Transaction Data'!$A7860)</f>
        <v>1</v>
      </c>
      <c r="T7860" s="2" t="str">
        <f>IF(WEEKDAY('Transaction Data'!$A7860,2)&lt;6,"Weekday","Weekend")</f>
        <v>Weekend</v>
      </c>
    </row>
    <row r="7861" ht="15.75" customHeight="1">
      <c r="A7861" s="1">
        <v>45377.0</v>
      </c>
      <c r="B7861" s="2" t="s">
        <v>7228</v>
      </c>
      <c r="C7861" s="2" t="s">
        <v>21</v>
      </c>
      <c r="D7861" s="1">
        <v>37885.0</v>
      </c>
      <c r="E7861" s="2" t="s">
        <v>63</v>
      </c>
      <c r="F7861" s="2">
        <v>349.0</v>
      </c>
      <c r="G7861" s="2" t="s">
        <v>57</v>
      </c>
      <c r="H7861" s="2" t="s">
        <v>24</v>
      </c>
      <c r="I7861" s="2" t="s">
        <v>25</v>
      </c>
      <c r="J7861" s="2" t="str">
        <f t="array" ref="J7861">XLOOKUP('Transaction Data'!$G7861,Product_Code,Biscuit_Brand)</f>
        <v>Oatmeal Cookies</v>
      </c>
      <c r="K7861" s="2">
        <f t="array" ref="K7861">XLOOKUP('Transaction Data'!$G7861,Product_Code,Cost)</f>
        <v>19</v>
      </c>
      <c r="L7861" s="2">
        <f t="array" ref="L7861">XLOOKUP('Transaction Data'!$G7861,Product_Code,Unit_Price)</f>
        <v>23</v>
      </c>
      <c r="M7861" s="3">
        <f>'Transaction Data'!$F7861*'Transaction Data'!$K7861</f>
        <v>6631</v>
      </c>
      <c r="N7861" s="3">
        <f>'Transaction Data'!$F7861*'Transaction Data'!$L7861</f>
        <v>8027</v>
      </c>
      <c r="O7861" s="3">
        <f>'Transaction Data'!$N7861-'Transaction Data'!$M7861</f>
        <v>1396</v>
      </c>
      <c r="P7861" s="2">
        <f>DATEDIF('Transaction Data'!$D7861,'Transaction Data'!$A7861,"y")</f>
        <v>20</v>
      </c>
      <c r="Q7861" s="2" t="str">
        <f>FLOOR('Transaction Data'!$P7861,15)&amp;"-"&amp;FLOOR('Transaction Data'!$P7861,15)+14</f>
        <v>15-29</v>
      </c>
      <c r="R7861" s="2" t="str">
        <f>IF('Transaction Data'!$L7861&lt;=10,"Less Expensive","Expensive")</f>
        <v>Expensive</v>
      </c>
      <c r="S7861" s="4">
        <f>WEEKDAY('Transaction Data'!$A7861)</f>
        <v>3</v>
      </c>
      <c r="T7861" s="2" t="str">
        <f>IF(WEEKDAY('Transaction Data'!$A7861,2)&lt;6,"Weekday","Weekend")</f>
        <v>Weekday</v>
      </c>
    </row>
    <row r="7862" ht="15.75" customHeight="1">
      <c r="A7862" s="1">
        <v>45328.0</v>
      </c>
      <c r="B7862" s="2" t="s">
        <v>7229</v>
      </c>
      <c r="C7862" s="2" t="s">
        <v>21</v>
      </c>
      <c r="D7862" s="1">
        <v>27742.0</v>
      </c>
      <c r="E7862" s="2" t="s">
        <v>27</v>
      </c>
      <c r="F7862" s="2">
        <v>271.0</v>
      </c>
      <c r="G7862" s="2" t="s">
        <v>33</v>
      </c>
      <c r="H7862" s="2" t="s">
        <v>29</v>
      </c>
      <c r="I7862" s="2" t="s">
        <v>25</v>
      </c>
      <c r="J7862" s="2" t="str">
        <f t="array" ref="J7862">XLOOKUP('Transaction Data'!$G7862,Product_Code,Biscuit_Brand)</f>
        <v>Caramel Biscuits</v>
      </c>
      <c r="K7862" s="2">
        <f t="array" ref="K7862">XLOOKUP('Transaction Data'!$G7862,Product_Code,Cost)</f>
        <v>18</v>
      </c>
      <c r="L7862" s="2">
        <f t="array" ref="L7862">XLOOKUP('Transaction Data'!$G7862,Product_Code,Unit_Price)</f>
        <v>22</v>
      </c>
      <c r="M7862" s="3">
        <f>'Transaction Data'!$F7862*'Transaction Data'!$K7862</f>
        <v>4878</v>
      </c>
      <c r="N7862" s="3">
        <f>'Transaction Data'!$F7862*'Transaction Data'!$L7862</f>
        <v>5962</v>
      </c>
      <c r="O7862" s="3">
        <f>'Transaction Data'!$N7862-'Transaction Data'!$M7862</f>
        <v>1084</v>
      </c>
      <c r="P7862" s="2">
        <f>DATEDIF('Transaction Data'!$D7862,'Transaction Data'!$A7862,"y")</f>
        <v>48</v>
      </c>
      <c r="Q7862" s="2" t="str">
        <f>FLOOR('Transaction Data'!$P7862,15)&amp;"-"&amp;FLOOR('Transaction Data'!$P7862,15)+14</f>
        <v>45-59</v>
      </c>
      <c r="R7862" s="2" t="str">
        <f>IF('Transaction Data'!$L7862&lt;=10,"Less Expensive","Expensive")</f>
        <v>Expensive</v>
      </c>
      <c r="S7862" s="4">
        <f>WEEKDAY('Transaction Data'!$A7862)</f>
        <v>3</v>
      </c>
      <c r="T7862" s="2" t="str">
        <f>IF(WEEKDAY('Transaction Data'!$A7862,2)&lt;6,"Weekday","Weekend")</f>
        <v>Weekday</v>
      </c>
    </row>
    <row r="7863" ht="15.75" customHeight="1">
      <c r="A7863" s="1">
        <v>45293.0</v>
      </c>
      <c r="B7863" s="2" t="s">
        <v>7230</v>
      </c>
      <c r="C7863" s="2" t="s">
        <v>51</v>
      </c>
      <c r="D7863" s="1">
        <v>27630.0</v>
      </c>
      <c r="E7863" s="2" t="s">
        <v>27</v>
      </c>
      <c r="F7863" s="2">
        <v>80.0</v>
      </c>
      <c r="G7863" s="2" t="s">
        <v>33</v>
      </c>
      <c r="H7863" s="2" t="s">
        <v>34</v>
      </c>
      <c r="I7863" s="2" t="s">
        <v>25</v>
      </c>
      <c r="J7863" s="2" t="str">
        <f t="array" ref="J7863">XLOOKUP('Transaction Data'!$G7863,Product_Code,Biscuit_Brand)</f>
        <v>Caramel Biscuits</v>
      </c>
      <c r="K7863" s="2">
        <f t="array" ref="K7863">XLOOKUP('Transaction Data'!$G7863,Product_Code,Cost)</f>
        <v>18</v>
      </c>
      <c r="L7863" s="2">
        <f t="array" ref="L7863">XLOOKUP('Transaction Data'!$G7863,Product_Code,Unit_Price)</f>
        <v>22</v>
      </c>
      <c r="M7863" s="3">
        <f>'Transaction Data'!$F7863*'Transaction Data'!$K7863</f>
        <v>1440</v>
      </c>
      <c r="N7863" s="3">
        <f>'Transaction Data'!$F7863*'Transaction Data'!$L7863</f>
        <v>1760</v>
      </c>
      <c r="O7863" s="3">
        <f>'Transaction Data'!$N7863-'Transaction Data'!$M7863</f>
        <v>320</v>
      </c>
      <c r="P7863" s="2">
        <f>DATEDIF('Transaction Data'!$D7863,'Transaction Data'!$A7863,"y")</f>
        <v>48</v>
      </c>
      <c r="Q7863" s="2" t="str">
        <f>FLOOR('Transaction Data'!$P7863,15)&amp;"-"&amp;FLOOR('Transaction Data'!$P7863,15)+14</f>
        <v>45-59</v>
      </c>
      <c r="R7863" s="2" t="str">
        <f>IF('Transaction Data'!$L7863&lt;=10,"Less Expensive","Expensive")</f>
        <v>Expensive</v>
      </c>
      <c r="S7863" s="4">
        <f>WEEKDAY('Transaction Data'!$A7863)</f>
        <v>3</v>
      </c>
      <c r="T7863" s="2" t="str">
        <f>IF(WEEKDAY('Transaction Data'!$A7863,2)&lt;6,"Weekday","Weekend")</f>
        <v>Weekday</v>
      </c>
    </row>
    <row r="7864" ht="15.75" customHeight="1">
      <c r="A7864" s="1">
        <v>45297.0</v>
      </c>
      <c r="B7864" s="2" t="s">
        <v>7231</v>
      </c>
      <c r="C7864" s="2" t="s">
        <v>21</v>
      </c>
      <c r="D7864" s="1">
        <v>38790.0</v>
      </c>
      <c r="E7864" s="2" t="s">
        <v>22</v>
      </c>
      <c r="F7864" s="2">
        <v>277.0</v>
      </c>
      <c r="G7864" s="2" t="s">
        <v>57</v>
      </c>
      <c r="H7864" s="2" t="s">
        <v>24</v>
      </c>
      <c r="I7864" s="2" t="s">
        <v>25</v>
      </c>
      <c r="J7864" s="2" t="str">
        <f t="array" ref="J7864">XLOOKUP('Transaction Data'!$G7864,Product_Code,Biscuit_Brand)</f>
        <v>Oatmeal Cookies</v>
      </c>
      <c r="K7864" s="2">
        <f t="array" ref="K7864">XLOOKUP('Transaction Data'!$G7864,Product_Code,Cost)</f>
        <v>19</v>
      </c>
      <c r="L7864" s="2">
        <f t="array" ref="L7864">XLOOKUP('Transaction Data'!$G7864,Product_Code,Unit_Price)</f>
        <v>23</v>
      </c>
      <c r="M7864" s="3">
        <f>'Transaction Data'!$F7864*'Transaction Data'!$K7864</f>
        <v>5263</v>
      </c>
      <c r="N7864" s="3">
        <f>'Transaction Data'!$F7864*'Transaction Data'!$L7864</f>
        <v>6371</v>
      </c>
      <c r="O7864" s="3">
        <f>'Transaction Data'!$N7864-'Transaction Data'!$M7864</f>
        <v>1108</v>
      </c>
      <c r="P7864" s="2">
        <f>DATEDIF('Transaction Data'!$D7864,'Transaction Data'!$A7864,"y")</f>
        <v>17</v>
      </c>
      <c r="Q7864" s="2" t="str">
        <f>FLOOR('Transaction Data'!$P7864,15)&amp;"-"&amp;FLOOR('Transaction Data'!$P7864,15)+14</f>
        <v>15-29</v>
      </c>
      <c r="R7864" s="2" t="str">
        <f>IF('Transaction Data'!$L7864&lt;=10,"Less Expensive","Expensive")</f>
        <v>Expensive</v>
      </c>
      <c r="S7864" s="4">
        <f>WEEKDAY('Transaction Data'!$A7864)</f>
        <v>7</v>
      </c>
      <c r="T7864" s="2" t="str">
        <f>IF(WEEKDAY('Transaction Data'!$A7864,2)&lt;6,"Weekday","Weekend")</f>
        <v>Weekend</v>
      </c>
    </row>
    <row r="7865" ht="15.75" customHeight="1">
      <c r="A7865" s="1">
        <v>45363.0</v>
      </c>
      <c r="B7865" s="2" t="s">
        <v>7232</v>
      </c>
      <c r="C7865" s="2" t="s">
        <v>51</v>
      </c>
      <c r="D7865" s="1">
        <v>16897.0</v>
      </c>
      <c r="E7865" s="2" t="s">
        <v>37</v>
      </c>
      <c r="F7865" s="2">
        <v>29.0</v>
      </c>
      <c r="G7865" s="2" t="s">
        <v>28</v>
      </c>
      <c r="H7865" s="2" t="s">
        <v>29</v>
      </c>
      <c r="I7865" s="2" t="s">
        <v>25</v>
      </c>
      <c r="J7865" s="2" t="str">
        <f t="array" ref="J7865">XLOOKUP('Transaction Data'!$G7865,Product_Code,Biscuit_Brand)</f>
        <v>Shortbread</v>
      </c>
      <c r="K7865" s="2">
        <f t="array" ref="K7865">XLOOKUP('Transaction Data'!$G7865,Product_Code,Cost)</f>
        <v>10</v>
      </c>
      <c r="L7865" s="2">
        <f t="array" ref="L7865">XLOOKUP('Transaction Data'!$G7865,Product_Code,Unit_Price)</f>
        <v>45</v>
      </c>
      <c r="M7865" s="3">
        <f>'Transaction Data'!$F7865*'Transaction Data'!$K7865</f>
        <v>290</v>
      </c>
      <c r="N7865" s="3">
        <f>'Transaction Data'!$F7865*'Transaction Data'!$L7865</f>
        <v>1305</v>
      </c>
      <c r="O7865" s="3">
        <f>'Transaction Data'!$N7865-'Transaction Data'!$M7865</f>
        <v>1015</v>
      </c>
      <c r="P7865" s="2">
        <f>DATEDIF('Transaction Data'!$D7865,'Transaction Data'!$A7865,"y")</f>
        <v>77</v>
      </c>
      <c r="Q7865" s="2" t="str">
        <f>FLOOR('Transaction Data'!$P7865,15)&amp;"-"&amp;FLOOR('Transaction Data'!$P7865,15)+14</f>
        <v>75-89</v>
      </c>
      <c r="R7865" s="2" t="str">
        <f>IF('Transaction Data'!$L7865&lt;=10,"Less Expensive","Expensive")</f>
        <v>Expensive</v>
      </c>
      <c r="S7865" s="4">
        <f>WEEKDAY('Transaction Data'!$A7865)</f>
        <v>3</v>
      </c>
      <c r="T7865" s="2" t="str">
        <f>IF(WEEKDAY('Transaction Data'!$A7865,2)&lt;6,"Weekday","Weekend")</f>
        <v>Weekday</v>
      </c>
    </row>
    <row r="7866" ht="15.75" customHeight="1">
      <c r="A7866" s="1">
        <v>45364.0</v>
      </c>
      <c r="B7866" s="2" t="s">
        <v>6340</v>
      </c>
      <c r="C7866" s="2" t="s">
        <v>78</v>
      </c>
      <c r="D7866" s="1">
        <v>20471.0</v>
      </c>
      <c r="E7866" s="2" t="s">
        <v>22</v>
      </c>
      <c r="F7866" s="2">
        <v>467.0</v>
      </c>
      <c r="G7866" s="2" t="s">
        <v>38</v>
      </c>
      <c r="H7866" s="2" t="s">
        <v>34</v>
      </c>
      <c r="I7866" s="2" t="s">
        <v>25</v>
      </c>
      <c r="J7866" s="2" t="str">
        <f t="array" ref="J7866">XLOOKUP('Transaction Data'!$G7866,Product_Code,Biscuit_Brand)</f>
        <v>Ginger Snaps</v>
      </c>
      <c r="K7866" s="2">
        <f t="array" ref="K7866">XLOOKUP('Transaction Data'!$G7866,Product_Code,Cost)</f>
        <v>14</v>
      </c>
      <c r="L7866" s="2">
        <f t="array" ref="L7866">XLOOKUP('Transaction Data'!$G7866,Product_Code,Unit_Price)</f>
        <v>28</v>
      </c>
      <c r="M7866" s="3">
        <f>'Transaction Data'!$F7866*'Transaction Data'!$K7866</f>
        <v>6538</v>
      </c>
      <c r="N7866" s="3">
        <f>'Transaction Data'!$F7866*'Transaction Data'!$L7866</f>
        <v>13076</v>
      </c>
      <c r="O7866" s="3">
        <f>'Transaction Data'!$N7866-'Transaction Data'!$M7866</f>
        <v>6538</v>
      </c>
      <c r="P7866" s="2">
        <f>DATEDIF('Transaction Data'!$D7866,'Transaction Data'!$A7866,"y")</f>
        <v>68</v>
      </c>
      <c r="Q7866" s="2" t="str">
        <f>FLOOR('Transaction Data'!$P7866,15)&amp;"-"&amp;FLOOR('Transaction Data'!$P7866,15)+14</f>
        <v>60-74</v>
      </c>
      <c r="R7866" s="2" t="str">
        <f>IF('Transaction Data'!$L7866&lt;=10,"Less Expensive","Expensive")</f>
        <v>Expensive</v>
      </c>
      <c r="S7866" s="4">
        <f>WEEKDAY('Transaction Data'!$A7866)</f>
        <v>4</v>
      </c>
      <c r="T7866" s="2" t="str">
        <f>IF(WEEKDAY('Transaction Data'!$A7866,2)&lt;6,"Weekday","Weekend")</f>
        <v>Weekday</v>
      </c>
    </row>
    <row r="7867" ht="15.75" customHeight="1">
      <c r="A7867" s="1">
        <v>45361.0</v>
      </c>
      <c r="B7867" s="2" t="s">
        <v>7233</v>
      </c>
      <c r="C7867" s="2" t="s">
        <v>78</v>
      </c>
      <c r="D7867" s="1">
        <v>21824.0</v>
      </c>
      <c r="E7867" s="2" t="s">
        <v>27</v>
      </c>
      <c r="F7867" s="2">
        <v>62.0</v>
      </c>
      <c r="G7867" s="2" t="s">
        <v>23</v>
      </c>
      <c r="H7867" s="2" t="s">
        <v>24</v>
      </c>
      <c r="I7867" s="2" t="s">
        <v>25</v>
      </c>
      <c r="J7867" s="2" t="str">
        <f t="array" ref="J7867">XLOOKUP('Transaction Data'!$G7867,Product_Code,Biscuit_Brand)</f>
        <v>Cinnamon Swirls</v>
      </c>
      <c r="K7867" s="2">
        <f t="array" ref="K7867">XLOOKUP('Transaction Data'!$G7867,Product_Code,Cost)</f>
        <v>10</v>
      </c>
      <c r="L7867" s="2">
        <f t="array" ref="L7867">XLOOKUP('Transaction Data'!$G7867,Product_Code,Unit_Price)</f>
        <v>14</v>
      </c>
      <c r="M7867" s="3">
        <f>'Transaction Data'!$F7867*'Transaction Data'!$K7867</f>
        <v>620</v>
      </c>
      <c r="N7867" s="3">
        <f>'Transaction Data'!$F7867*'Transaction Data'!$L7867</f>
        <v>868</v>
      </c>
      <c r="O7867" s="3">
        <f>'Transaction Data'!$N7867-'Transaction Data'!$M7867</f>
        <v>248</v>
      </c>
      <c r="P7867" s="2">
        <f>DATEDIF('Transaction Data'!$D7867,'Transaction Data'!$A7867,"y")</f>
        <v>64</v>
      </c>
      <c r="Q7867" s="2" t="str">
        <f>FLOOR('Transaction Data'!$P7867,15)&amp;"-"&amp;FLOOR('Transaction Data'!$P7867,15)+14</f>
        <v>60-74</v>
      </c>
      <c r="R7867" s="2" t="str">
        <f>IF('Transaction Data'!$L7867&lt;=10,"Less Expensive","Expensive")</f>
        <v>Expensive</v>
      </c>
      <c r="S7867" s="4">
        <f>WEEKDAY('Transaction Data'!$A7867)</f>
        <v>1</v>
      </c>
      <c r="T7867" s="2" t="str">
        <f>IF(WEEKDAY('Transaction Data'!$A7867,2)&lt;6,"Weekday","Weekend")</f>
        <v>Weekend</v>
      </c>
    </row>
    <row r="7868" ht="15.75" customHeight="1">
      <c r="A7868" s="1">
        <v>45396.0</v>
      </c>
      <c r="B7868" s="2" t="s">
        <v>7234</v>
      </c>
      <c r="C7868" s="2" t="s">
        <v>41</v>
      </c>
      <c r="D7868" s="1">
        <v>25860.0</v>
      </c>
      <c r="E7868" s="2" t="s">
        <v>27</v>
      </c>
      <c r="F7868" s="2">
        <v>214.0</v>
      </c>
      <c r="G7868" s="2" t="s">
        <v>55</v>
      </c>
      <c r="H7868" s="2" t="s">
        <v>29</v>
      </c>
      <c r="I7868" s="2" t="s">
        <v>25</v>
      </c>
      <c r="J7868" s="2" t="str">
        <f t="array" ref="J7868">XLOOKUP('Transaction Data'!$G7868,Product_Code,Biscuit_Brand)</f>
        <v>Vanilla Wafers</v>
      </c>
      <c r="K7868" s="2">
        <f t="array" ref="K7868">XLOOKUP('Transaction Data'!$G7868,Product_Code,Cost)</f>
        <v>18</v>
      </c>
      <c r="L7868" s="2">
        <f t="array" ref="L7868">XLOOKUP('Transaction Data'!$G7868,Product_Code,Unit_Price)</f>
        <v>36</v>
      </c>
      <c r="M7868" s="3">
        <f>'Transaction Data'!$F7868*'Transaction Data'!$K7868</f>
        <v>3852</v>
      </c>
      <c r="N7868" s="3">
        <f>'Transaction Data'!$F7868*'Transaction Data'!$L7868</f>
        <v>7704</v>
      </c>
      <c r="O7868" s="3">
        <f>'Transaction Data'!$N7868-'Transaction Data'!$M7868</f>
        <v>3852</v>
      </c>
      <c r="P7868" s="2">
        <f>DATEDIF('Transaction Data'!$D7868,'Transaction Data'!$A7868,"y")</f>
        <v>53</v>
      </c>
      <c r="Q7868" s="2" t="str">
        <f>FLOOR('Transaction Data'!$P7868,15)&amp;"-"&amp;FLOOR('Transaction Data'!$P7868,15)+14</f>
        <v>45-59</v>
      </c>
      <c r="R7868" s="2" t="str">
        <f>IF('Transaction Data'!$L7868&lt;=10,"Less Expensive","Expensive")</f>
        <v>Expensive</v>
      </c>
      <c r="S7868" s="4">
        <f>WEEKDAY('Transaction Data'!$A7868)</f>
        <v>1</v>
      </c>
      <c r="T7868" s="2" t="str">
        <f>IF(WEEKDAY('Transaction Data'!$A7868,2)&lt;6,"Weekday","Weekend")</f>
        <v>Weekend</v>
      </c>
    </row>
    <row r="7869" ht="15.75" customHeight="1">
      <c r="A7869" s="1">
        <v>45344.0</v>
      </c>
      <c r="B7869" s="2" t="s">
        <v>7235</v>
      </c>
      <c r="C7869" s="2" t="s">
        <v>72</v>
      </c>
      <c r="D7869" s="1">
        <v>17140.0</v>
      </c>
      <c r="E7869" s="2" t="s">
        <v>22</v>
      </c>
      <c r="F7869" s="2">
        <v>222.0</v>
      </c>
      <c r="G7869" s="2" t="s">
        <v>28</v>
      </c>
      <c r="H7869" s="2" t="s">
        <v>34</v>
      </c>
      <c r="I7869" s="2" t="s">
        <v>25</v>
      </c>
      <c r="J7869" s="2" t="str">
        <f t="array" ref="J7869">XLOOKUP('Transaction Data'!$G7869,Product_Code,Biscuit_Brand)</f>
        <v>Shortbread</v>
      </c>
      <c r="K7869" s="2">
        <f t="array" ref="K7869">XLOOKUP('Transaction Data'!$G7869,Product_Code,Cost)</f>
        <v>10</v>
      </c>
      <c r="L7869" s="2">
        <f t="array" ref="L7869">XLOOKUP('Transaction Data'!$G7869,Product_Code,Unit_Price)</f>
        <v>45</v>
      </c>
      <c r="M7869" s="3">
        <f>'Transaction Data'!$F7869*'Transaction Data'!$K7869</f>
        <v>2220</v>
      </c>
      <c r="N7869" s="3">
        <f>'Transaction Data'!$F7869*'Transaction Data'!$L7869</f>
        <v>9990</v>
      </c>
      <c r="O7869" s="3">
        <f>'Transaction Data'!$N7869-'Transaction Data'!$M7869</f>
        <v>7770</v>
      </c>
      <c r="P7869" s="2">
        <f>DATEDIF('Transaction Data'!$D7869,'Transaction Data'!$A7869,"y")</f>
        <v>77</v>
      </c>
      <c r="Q7869" s="2" t="str">
        <f>FLOOR('Transaction Data'!$P7869,15)&amp;"-"&amp;FLOOR('Transaction Data'!$P7869,15)+14</f>
        <v>75-89</v>
      </c>
      <c r="R7869" s="2" t="str">
        <f>IF('Transaction Data'!$L7869&lt;=10,"Less Expensive","Expensive")</f>
        <v>Expensive</v>
      </c>
      <c r="S7869" s="4">
        <f>WEEKDAY('Transaction Data'!$A7869)</f>
        <v>5</v>
      </c>
      <c r="T7869" s="2" t="str">
        <f>IF(WEEKDAY('Transaction Data'!$A7869,2)&lt;6,"Weekday","Weekend")</f>
        <v>Weekday</v>
      </c>
    </row>
    <row r="7870" ht="15.75" customHeight="1">
      <c r="A7870" s="1">
        <v>45317.0</v>
      </c>
      <c r="B7870" s="2" t="s">
        <v>7236</v>
      </c>
      <c r="C7870" s="2" t="s">
        <v>69</v>
      </c>
      <c r="D7870" s="1">
        <v>18595.0</v>
      </c>
      <c r="E7870" s="2" t="s">
        <v>22</v>
      </c>
      <c r="F7870" s="2">
        <v>353.0</v>
      </c>
      <c r="G7870" s="2" t="s">
        <v>44</v>
      </c>
      <c r="H7870" s="2" t="s">
        <v>24</v>
      </c>
      <c r="I7870" s="2" t="s">
        <v>25</v>
      </c>
      <c r="J7870" s="2" t="str">
        <f t="array" ref="J7870">XLOOKUP('Transaction Data'!$G7870,Product_Code,Biscuit_Brand)</f>
        <v>Butter Crunch</v>
      </c>
      <c r="K7870" s="2">
        <f t="array" ref="K7870">XLOOKUP('Transaction Data'!$G7870,Product_Code,Cost)</f>
        <v>10</v>
      </c>
      <c r="L7870" s="2">
        <f t="array" ref="L7870">XLOOKUP('Transaction Data'!$G7870,Product_Code,Unit_Price)</f>
        <v>11</v>
      </c>
      <c r="M7870" s="3">
        <f>'Transaction Data'!$F7870*'Transaction Data'!$K7870</f>
        <v>3530</v>
      </c>
      <c r="N7870" s="3">
        <f>'Transaction Data'!$F7870*'Transaction Data'!$L7870</f>
        <v>3883</v>
      </c>
      <c r="O7870" s="3">
        <f>'Transaction Data'!$N7870-'Transaction Data'!$M7870</f>
        <v>353</v>
      </c>
      <c r="P7870" s="2">
        <f>DATEDIF('Transaction Data'!$D7870,'Transaction Data'!$A7870,"y")</f>
        <v>73</v>
      </c>
      <c r="Q7870" s="2" t="str">
        <f>FLOOR('Transaction Data'!$P7870,15)&amp;"-"&amp;FLOOR('Transaction Data'!$P7870,15)+14</f>
        <v>60-74</v>
      </c>
      <c r="R7870" s="2" t="str">
        <f>IF('Transaction Data'!$L7870&lt;=10,"Less Expensive","Expensive")</f>
        <v>Expensive</v>
      </c>
      <c r="S7870" s="4">
        <f>WEEKDAY('Transaction Data'!$A7870)</f>
        <v>6</v>
      </c>
      <c r="T7870" s="2" t="str">
        <f>IF(WEEKDAY('Transaction Data'!$A7870,2)&lt;6,"Weekday","Weekend")</f>
        <v>Weekday</v>
      </c>
    </row>
    <row r="7871" ht="15.75" customHeight="1">
      <c r="A7871" s="1">
        <v>45473.0</v>
      </c>
      <c r="B7871" s="2" t="s">
        <v>7237</v>
      </c>
      <c r="C7871" s="2" t="s">
        <v>32</v>
      </c>
      <c r="D7871" s="1">
        <v>19272.0</v>
      </c>
      <c r="E7871" s="2" t="s">
        <v>22</v>
      </c>
      <c r="F7871" s="2">
        <v>419.0</v>
      </c>
      <c r="G7871" s="2" t="s">
        <v>33</v>
      </c>
      <c r="H7871" s="2" t="s">
        <v>29</v>
      </c>
      <c r="I7871" s="2" t="s">
        <v>25</v>
      </c>
      <c r="J7871" s="2" t="str">
        <f t="array" ref="J7871">XLOOKUP('Transaction Data'!$G7871,Product_Code,Biscuit_Brand)</f>
        <v>Caramel Biscuits</v>
      </c>
      <c r="K7871" s="2">
        <f t="array" ref="K7871">XLOOKUP('Transaction Data'!$G7871,Product_Code,Cost)</f>
        <v>18</v>
      </c>
      <c r="L7871" s="2">
        <f t="array" ref="L7871">XLOOKUP('Transaction Data'!$G7871,Product_Code,Unit_Price)</f>
        <v>22</v>
      </c>
      <c r="M7871" s="3">
        <f>'Transaction Data'!$F7871*'Transaction Data'!$K7871</f>
        <v>7542</v>
      </c>
      <c r="N7871" s="3">
        <f>'Transaction Data'!$F7871*'Transaction Data'!$L7871</f>
        <v>9218</v>
      </c>
      <c r="O7871" s="3">
        <f>'Transaction Data'!$N7871-'Transaction Data'!$M7871</f>
        <v>1676</v>
      </c>
      <c r="P7871" s="2">
        <f>DATEDIF('Transaction Data'!$D7871,'Transaction Data'!$A7871,"y")</f>
        <v>71</v>
      </c>
      <c r="Q7871" s="2" t="str">
        <f>FLOOR('Transaction Data'!$P7871,15)&amp;"-"&amp;FLOOR('Transaction Data'!$P7871,15)+14</f>
        <v>60-74</v>
      </c>
      <c r="R7871" s="2" t="str">
        <f>IF('Transaction Data'!$L7871&lt;=10,"Less Expensive","Expensive")</f>
        <v>Expensive</v>
      </c>
      <c r="S7871" s="4">
        <f>WEEKDAY('Transaction Data'!$A7871)</f>
        <v>1</v>
      </c>
      <c r="T7871" s="2" t="str">
        <f>IF(WEEKDAY('Transaction Data'!$A7871,2)&lt;6,"Weekday","Weekend")</f>
        <v>Weekend</v>
      </c>
    </row>
    <row r="7872" ht="15.75" customHeight="1">
      <c r="A7872" s="1">
        <v>45363.0</v>
      </c>
      <c r="B7872" s="2" t="s">
        <v>7238</v>
      </c>
      <c r="C7872" s="2" t="s">
        <v>51</v>
      </c>
      <c r="D7872" s="1">
        <v>28054.0</v>
      </c>
      <c r="E7872" s="2" t="s">
        <v>22</v>
      </c>
      <c r="F7872" s="2">
        <v>11.0</v>
      </c>
      <c r="G7872" s="2" t="s">
        <v>38</v>
      </c>
      <c r="H7872" s="2" t="s">
        <v>34</v>
      </c>
      <c r="I7872" s="2" t="s">
        <v>25</v>
      </c>
      <c r="J7872" s="2" t="str">
        <f t="array" ref="J7872">XLOOKUP('Transaction Data'!$G7872,Product_Code,Biscuit_Brand)</f>
        <v>Ginger Snaps</v>
      </c>
      <c r="K7872" s="2">
        <f t="array" ref="K7872">XLOOKUP('Transaction Data'!$G7872,Product_Code,Cost)</f>
        <v>14</v>
      </c>
      <c r="L7872" s="2">
        <f t="array" ref="L7872">XLOOKUP('Transaction Data'!$G7872,Product_Code,Unit_Price)</f>
        <v>28</v>
      </c>
      <c r="M7872" s="3">
        <f>'Transaction Data'!$F7872*'Transaction Data'!$K7872</f>
        <v>154</v>
      </c>
      <c r="N7872" s="3">
        <f>'Transaction Data'!$F7872*'Transaction Data'!$L7872</f>
        <v>308</v>
      </c>
      <c r="O7872" s="3">
        <f>'Transaction Data'!$N7872-'Transaction Data'!$M7872</f>
        <v>154</v>
      </c>
      <c r="P7872" s="2">
        <f>DATEDIF('Transaction Data'!$D7872,'Transaction Data'!$A7872,"y")</f>
        <v>47</v>
      </c>
      <c r="Q7872" s="2" t="str">
        <f>FLOOR('Transaction Data'!$P7872,15)&amp;"-"&amp;FLOOR('Transaction Data'!$P7872,15)+14</f>
        <v>45-59</v>
      </c>
      <c r="R7872" s="2" t="str">
        <f>IF('Transaction Data'!$L7872&lt;=10,"Less Expensive","Expensive")</f>
        <v>Expensive</v>
      </c>
      <c r="S7872" s="4">
        <f>WEEKDAY('Transaction Data'!$A7872)</f>
        <v>3</v>
      </c>
      <c r="T7872" s="2" t="str">
        <f>IF(WEEKDAY('Transaction Data'!$A7872,2)&lt;6,"Weekday","Weekend")</f>
        <v>Weekday</v>
      </c>
    </row>
    <row r="7873" ht="15.75" customHeight="1">
      <c r="A7873" s="1">
        <v>45488.0</v>
      </c>
      <c r="B7873" s="2" t="s">
        <v>2057</v>
      </c>
      <c r="C7873" s="2" t="s">
        <v>54</v>
      </c>
      <c r="D7873" s="1">
        <v>19181.0</v>
      </c>
      <c r="E7873" s="2" t="s">
        <v>22</v>
      </c>
      <c r="F7873" s="2">
        <v>477.0</v>
      </c>
      <c r="G7873" s="2" t="s">
        <v>61</v>
      </c>
      <c r="H7873" s="2" t="s">
        <v>24</v>
      </c>
      <c r="I7873" s="2" t="s">
        <v>25</v>
      </c>
      <c r="J7873" s="2" t="str">
        <f t="array" ref="J7873">XLOOKUP('Transaction Data'!$G7873,Product_Code,Biscuit_Brand)</f>
        <v>Choco Delight</v>
      </c>
      <c r="K7873" s="2">
        <f t="array" ref="K7873">XLOOKUP('Transaction Data'!$G7873,Product_Code,Cost)</f>
        <v>3</v>
      </c>
      <c r="L7873" s="2">
        <f t="array" ref="L7873">XLOOKUP('Transaction Data'!$G7873,Product_Code,Unit_Price)</f>
        <v>5</v>
      </c>
      <c r="M7873" s="3">
        <f>'Transaction Data'!$F7873*'Transaction Data'!$K7873</f>
        <v>1431</v>
      </c>
      <c r="N7873" s="3">
        <f>'Transaction Data'!$F7873*'Transaction Data'!$L7873</f>
        <v>2385</v>
      </c>
      <c r="O7873" s="3">
        <f>'Transaction Data'!$N7873-'Transaction Data'!$M7873</f>
        <v>954</v>
      </c>
      <c r="P7873" s="2">
        <f>DATEDIF('Transaction Data'!$D7873,'Transaction Data'!$A7873,"y")</f>
        <v>72</v>
      </c>
      <c r="Q7873" s="2" t="str">
        <f>FLOOR('Transaction Data'!$P7873,15)&amp;"-"&amp;FLOOR('Transaction Data'!$P7873,15)+14</f>
        <v>60-74</v>
      </c>
      <c r="R7873" s="2" t="str">
        <f>IF('Transaction Data'!$L7873&lt;=10,"Less Expensive","Expensive")</f>
        <v>Less Expensive</v>
      </c>
      <c r="S7873" s="4">
        <f>WEEKDAY('Transaction Data'!$A7873)</f>
        <v>2</v>
      </c>
      <c r="T7873" s="2" t="str">
        <f>IF(WEEKDAY('Transaction Data'!$A7873,2)&lt;6,"Weekday","Weekend")</f>
        <v>Weekday</v>
      </c>
    </row>
    <row r="7874" ht="15.75" customHeight="1">
      <c r="A7874" s="1">
        <v>45485.0</v>
      </c>
      <c r="B7874" s="2" t="s">
        <v>7239</v>
      </c>
      <c r="C7874" s="2" t="s">
        <v>32</v>
      </c>
      <c r="D7874" s="1">
        <v>29901.0</v>
      </c>
      <c r="E7874" s="2" t="s">
        <v>37</v>
      </c>
      <c r="F7874" s="2">
        <v>49.0</v>
      </c>
      <c r="G7874" s="2" t="s">
        <v>33</v>
      </c>
      <c r="H7874" s="2" t="s">
        <v>29</v>
      </c>
      <c r="I7874" s="2" t="s">
        <v>25</v>
      </c>
      <c r="J7874" s="2" t="str">
        <f t="array" ref="J7874">XLOOKUP('Transaction Data'!$G7874,Product_Code,Biscuit_Brand)</f>
        <v>Caramel Biscuits</v>
      </c>
      <c r="K7874" s="2">
        <f t="array" ref="K7874">XLOOKUP('Transaction Data'!$G7874,Product_Code,Cost)</f>
        <v>18</v>
      </c>
      <c r="L7874" s="2">
        <f t="array" ref="L7874">XLOOKUP('Transaction Data'!$G7874,Product_Code,Unit_Price)</f>
        <v>22</v>
      </c>
      <c r="M7874" s="3">
        <f>'Transaction Data'!$F7874*'Transaction Data'!$K7874</f>
        <v>882</v>
      </c>
      <c r="N7874" s="3">
        <f>'Transaction Data'!$F7874*'Transaction Data'!$L7874</f>
        <v>1078</v>
      </c>
      <c r="O7874" s="3">
        <f>'Transaction Data'!$N7874-'Transaction Data'!$M7874</f>
        <v>196</v>
      </c>
      <c r="P7874" s="2">
        <f>DATEDIF('Transaction Data'!$D7874,'Transaction Data'!$A7874,"y")</f>
        <v>42</v>
      </c>
      <c r="Q7874" s="2" t="str">
        <f>FLOOR('Transaction Data'!$P7874,15)&amp;"-"&amp;FLOOR('Transaction Data'!$P7874,15)+14</f>
        <v>30-44</v>
      </c>
      <c r="R7874" s="2" t="str">
        <f>IF('Transaction Data'!$L7874&lt;=10,"Less Expensive","Expensive")</f>
        <v>Expensive</v>
      </c>
      <c r="S7874" s="4">
        <f>WEEKDAY('Transaction Data'!$A7874)</f>
        <v>6</v>
      </c>
      <c r="T7874" s="2" t="str">
        <f>IF(WEEKDAY('Transaction Data'!$A7874,2)&lt;6,"Weekday","Weekend")</f>
        <v>Weekday</v>
      </c>
    </row>
    <row r="7875" ht="15.75" customHeight="1">
      <c r="A7875" s="1">
        <v>45344.0</v>
      </c>
      <c r="B7875" s="2" t="s">
        <v>7240</v>
      </c>
      <c r="C7875" s="2" t="s">
        <v>32</v>
      </c>
      <c r="D7875" s="1">
        <v>35803.0</v>
      </c>
      <c r="E7875" s="2" t="s">
        <v>63</v>
      </c>
      <c r="F7875" s="2">
        <v>412.0</v>
      </c>
      <c r="G7875" s="2" t="s">
        <v>38</v>
      </c>
      <c r="H7875" s="2" t="s">
        <v>34</v>
      </c>
      <c r="I7875" s="2" t="s">
        <v>25</v>
      </c>
      <c r="J7875" s="2" t="str">
        <f t="array" ref="J7875">XLOOKUP('Transaction Data'!$G7875,Product_Code,Biscuit_Brand)</f>
        <v>Ginger Snaps</v>
      </c>
      <c r="K7875" s="2">
        <f t="array" ref="K7875">XLOOKUP('Transaction Data'!$G7875,Product_Code,Cost)</f>
        <v>14</v>
      </c>
      <c r="L7875" s="2">
        <f t="array" ref="L7875">XLOOKUP('Transaction Data'!$G7875,Product_Code,Unit_Price)</f>
        <v>28</v>
      </c>
      <c r="M7875" s="3">
        <f>'Transaction Data'!$F7875*'Transaction Data'!$K7875</f>
        <v>5768</v>
      </c>
      <c r="N7875" s="3">
        <f>'Transaction Data'!$F7875*'Transaction Data'!$L7875</f>
        <v>11536</v>
      </c>
      <c r="O7875" s="3">
        <f>'Transaction Data'!$N7875-'Transaction Data'!$M7875</f>
        <v>5768</v>
      </c>
      <c r="P7875" s="2">
        <f>DATEDIF('Transaction Data'!$D7875,'Transaction Data'!$A7875,"y")</f>
        <v>26</v>
      </c>
      <c r="Q7875" s="2" t="str">
        <f>FLOOR('Transaction Data'!$P7875,15)&amp;"-"&amp;FLOOR('Transaction Data'!$P7875,15)+14</f>
        <v>15-29</v>
      </c>
      <c r="R7875" s="2" t="str">
        <f>IF('Transaction Data'!$L7875&lt;=10,"Less Expensive","Expensive")</f>
        <v>Expensive</v>
      </c>
      <c r="S7875" s="4">
        <f>WEEKDAY('Transaction Data'!$A7875)</f>
        <v>5</v>
      </c>
      <c r="T7875" s="2" t="str">
        <f>IF(WEEKDAY('Transaction Data'!$A7875,2)&lt;6,"Weekday","Weekend")</f>
        <v>Weekday</v>
      </c>
    </row>
    <row r="7876" ht="15.75" customHeight="1">
      <c r="A7876" s="1">
        <v>45292.0</v>
      </c>
      <c r="B7876" s="2" t="s">
        <v>7241</v>
      </c>
      <c r="C7876" s="2" t="s">
        <v>41</v>
      </c>
      <c r="D7876" s="1">
        <v>29659.0</v>
      </c>
      <c r="E7876" s="2" t="s">
        <v>37</v>
      </c>
      <c r="F7876" s="2">
        <v>373.0</v>
      </c>
      <c r="G7876" s="2" t="s">
        <v>33</v>
      </c>
      <c r="H7876" s="2" t="s">
        <v>24</v>
      </c>
      <c r="I7876" s="2" t="s">
        <v>30</v>
      </c>
      <c r="J7876" s="2" t="str">
        <f t="array" ref="J7876">XLOOKUP('Transaction Data'!$G7876,Product_Code,Biscuit_Brand)</f>
        <v>Caramel Biscuits</v>
      </c>
      <c r="K7876" s="2">
        <f t="array" ref="K7876">XLOOKUP('Transaction Data'!$G7876,Product_Code,Cost)</f>
        <v>18</v>
      </c>
      <c r="L7876" s="2">
        <f t="array" ref="L7876">XLOOKUP('Transaction Data'!$G7876,Product_Code,Unit_Price)</f>
        <v>22</v>
      </c>
      <c r="M7876" s="3">
        <f>'Transaction Data'!$F7876*'Transaction Data'!$K7876</f>
        <v>6714</v>
      </c>
      <c r="N7876" s="3">
        <f>'Transaction Data'!$F7876*'Transaction Data'!$L7876</f>
        <v>8206</v>
      </c>
      <c r="O7876" s="3">
        <f>'Transaction Data'!$N7876-'Transaction Data'!$M7876</f>
        <v>1492</v>
      </c>
      <c r="P7876" s="2">
        <f>DATEDIF('Transaction Data'!$D7876,'Transaction Data'!$A7876,"y")</f>
        <v>42</v>
      </c>
      <c r="Q7876" s="2" t="str">
        <f>FLOOR('Transaction Data'!$P7876,15)&amp;"-"&amp;FLOOR('Transaction Data'!$P7876,15)+14</f>
        <v>30-44</v>
      </c>
      <c r="R7876" s="2" t="str">
        <f>IF('Transaction Data'!$L7876&lt;=10,"Less Expensive","Expensive")</f>
        <v>Expensive</v>
      </c>
      <c r="S7876" s="4">
        <f>WEEKDAY('Transaction Data'!$A7876)</f>
        <v>2</v>
      </c>
      <c r="T7876" s="2" t="str">
        <f>IF(WEEKDAY('Transaction Data'!$A7876,2)&lt;6,"Weekday","Weekend")</f>
        <v>Weekday</v>
      </c>
    </row>
    <row r="7877" ht="15.75" customHeight="1">
      <c r="A7877" s="1">
        <v>45453.0</v>
      </c>
      <c r="B7877" s="2" t="s">
        <v>7242</v>
      </c>
      <c r="C7877" s="2" t="s">
        <v>78</v>
      </c>
      <c r="D7877" s="1">
        <v>22436.0</v>
      </c>
      <c r="E7877" s="2" t="s">
        <v>27</v>
      </c>
      <c r="F7877" s="2">
        <v>423.0</v>
      </c>
      <c r="G7877" s="2" t="s">
        <v>23</v>
      </c>
      <c r="H7877" s="2" t="s">
        <v>29</v>
      </c>
      <c r="I7877" s="2" t="s">
        <v>25</v>
      </c>
      <c r="J7877" s="2" t="str">
        <f t="array" ref="J7877">XLOOKUP('Transaction Data'!$G7877,Product_Code,Biscuit_Brand)</f>
        <v>Cinnamon Swirls</v>
      </c>
      <c r="K7877" s="2">
        <f t="array" ref="K7877">XLOOKUP('Transaction Data'!$G7877,Product_Code,Cost)</f>
        <v>10</v>
      </c>
      <c r="L7877" s="2">
        <f t="array" ref="L7877">XLOOKUP('Transaction Data'!$G7877,Product_Code,Unit_Price)</f>
        <v>14</v>
      </c>
      <c r="M7877" s="3">
        <f>'Transaction Data'!$F7877*'Transaction Data'!$K7877</f>
        <v>4230</v>
      </c>
      <c r="N7877" s="3">
        <f>'Transaction Data'!$F7877*'Transaction Data'!$L7877</f>
        <v>5922</v>
      </c>
      <c r="O7877" s="3">
        <f>'Transaction Data'!$N7877-'Transaction Data'!$M7877</f>
        <v>1692</v>
      </c>
      <c r="P7877" s="2">
        <f>DATEDIF('Transaction Data'!$D7877,'Transaction Data'!$A7877,"y")</f>
        <v>63</v>
      </c>
      <c r="Q7877" s="2" t="str">
        <f>FLOOR('Transaction Data'!$P7877,15)&amp;"-"&amp;FLOOR('Transaction Data'!$P7877,15)+14</f>
        <v>60-74</v>
      </c>
      <c r="R7877" s="2" t="str">
        <f>IF('Transaction Data'!$L7877&lt;=10,"Less Expensive","Expensive")</f>
        <v>Expensive</v>
      </c>
      <c r="S7877" s="4">
        <f>WEEKDAY('Transaction Data'!$A7877)</f>
        <v>2</v>
      </c>
      <c r="T7877" s="2" t="str">
        <f>IF(WEEKDAY('Transaction Data'!$A7877,2)&lt;6,"Weekday","Weekend")</f>
        <v>Weekday</v>
      </c>
    </row>
    <row r="7878" ht="15.75" customHeight="1">
      <c r="A7878" s="1">
        <v>45502.0</v>
      </c>
      <c r="B7878" s="2" t="s">
        <v>7243</v>
      </c>
      <c r="C7878" s="2" t="s">
        <v>78</v>
      </c>
      <c r="D7878" s="1">
        <v>20578.0</v>
      </c>
      <c r="E7878" s="2" t="s">
        <v>27</v>
      </c>
      <c r="F7878" s="2">
        <v>182.0</v>
      </c>
      <c r="G7878" s="2" t="s">
        <v>28</v>
      </c>
      <c r="H7878" s="2" t="s">
        <v>34</v>
      </c>
      <c r="I7878" s="2" t="s">
        <v>25</v>
      </c>
      <c r="J7878" s="2" t="str">
        <f t="array" ref="J7878">XLOOKUP('Transaction Data'!$G7878,Product_Code,Biscuit_Brand)</f>
        <v>Shortbread</v>
      </c>
      <c r="K7878" s="2">
        <f t="array" ref="K7878">XLOOKUP('Transaction Data'!$G7878,Product_Code,Cost)</f>
        <v>10</v>
      </c>
      <c r="L7878" s="2">
        <f t="array" ref="L7878">XLOOKUP('Transaction Data'!$G7878,Product_Code,Unit_Price)</f>
        <v>45</v>
      </c>
      <c r="M7878" s="3">
        <f>'Transaction Data'!$F7878*'Transaction Data'!$K7878</f>
        <v>1820</v>
      </c>
      <c r="N7878" s="3">
        <f>'Transaction Data'!$F7878*'Transaction Data'!$L7878</f>
        <v>8190</v>
      </c>
      <c r="O7878" s="3">
        <f>'Transaction Data'!$N7878-'Transaction Data'!$M7878</f>
        <v>6370</v>
      </c>
      <c r="P7878" s="2">
        <f>DATEDIF('Transaction Data'!$D7878,'Transaction Data'!$A7878,"y")</f>
        <v>68</v>
      </c>
      <c r="Q7878" s="2" t="str">
        <f>FLOOR('Transaction Data'!$P7878,15)&amp;"-"&amp;FLOOR('Transaction Data'!$P7878,15)+14</f>
        <v>60-74</v>
      </c>
      <c r="R7878" s="2" t="str">
        <f>IF('Transaction Data'!$L7878&lt;=10,"Less Expensive","Expensive")</f>
        <v>Expensive</v>
      </c>
      <c r="S7878" s="4">
        <f>WEEKDAY('Transaction Data'!$A7878)</f>
        <v>2</v>
      </c>
      <c r="T7878" s="2" t="str">
        <f>IF(WEEKDAY('Transaction Data'!$A7878,2)&lt;6,"Weekday","Weekend")</f>
        <v>Weekday</v>
      </c>
    </row>
    <row r="7879" ht="15.75" customHeight="1">
      <c r="A7879" s="1">
        <v>45472.0</v>
      </c>
      <c r="B7879" s="2" t="s">
        <v>7244</v>
      </c>
      <c r="C7879" s="2" t="s">
        <v>51</v>
      </c>
      <c r="D7879" s="1">
        <v>37868.0</v>
      </c>
      <c r="E7879" s="2" t="s">
        <v>37</v>
      </c>
      <c r="F7879" s="2">
        <v>382.0</v>
      </c>
      <c r="G7879" s="2" t="s">
        <v>28</v>
      </c>
      <c r="H7879" s="2" t="s">
        <v>24</v>
      </c>
      <c r="I7879" s="2" t="s">
        <v>25</v>
      </c>
      <c r="J7879" s="2" t="str">
        <f t="array" ref="J7879">XLOOKUP('Transaction Data'!$G7879,Product_Code,Biscuit_Brand)</f>
        <v>Shortbread</v>
      </c>
      <c r="K7879" s="2">
        <f t="array" ref="K7879">XLOOKUP('Transaction Data'!$G7879,Product_Code,Cost)</f>
        <v>10</v>
      </c>
      <c r="L7879" s="2">
        <f t="array" ref="L7879">XLOOKUP('Transaction Data'!$G7879,Product_Code,Unit_Price)</f>
        <v>45</v>
      </c>
      <c r="M7879" s="3">
        <f>'Transaction Data'!$F7879*'Transaction Data'!$K7879</f>
        <v>3820</v>
      </c>
      <c r="N7879" s="3">
        <f>'Transaction Data'!$F7879*'Transaction Data'!$L7879</f>
        <v>17190</v>
      </c>
      <c r="O7879" s="3">
        <f>'Transaction Data'!$N7879-'Transaction Data'!$M7879</f>
        <v>13370</v>
      </c>
      <c r="P7879" s="2">
        <f>DATEDIF('Transaction Data'!$D7879,'Transaction Data'!$A7879,"y")</f>
        <v>20</v>
      </c>
      <c r="Q7879" s="2" t="str">
        <f>FLOOR('Transaction Data'!$P7879,15)&amp;"-"&amp;FLOOR('Transaction Data'!$P7879,15)+14</f>
        <v>15-29</v>
      </c>
      <c r="R7879" s="2" t="str">
        <f>IF('Transaction Data'!$L7879&lt;=10,"Less Expensive","Expensive")</f>
        <v>Expensive</v>
      </c>
      <c r="S7879" s="4">
        <f>WEEKDAY('Transaction Data'!$A7879)</f>
        <v>7</v>
      </c>
      <c r="T7879" s="2" t="str">
        <f>IF(WEEKDAY('Transaction Data'!$A7879,2)&lt;6,"Weekday","Weekend")</f>
        <v>Weekend</v>
      </c>
    </row>
    <row r="7880" ht="15.75" customHeight="1">
      <c r="A7880" s="1">
        <v>45295.0</v>
      </c>
      <c r="B7880" s="2" t="s">
        <v>208</v>
      </c>
      <c r="C7880" s="2" t="s">
        <v>54</v>
      </c>
      <c r="D7880" s="1">
        <v>18397.0</v>
      </c>
      <c r="E7880" s="2" t="s">
        <v>63</v>
      </c>
      <c r="F7880" s="2">
        <v>118.0</v>
      </c>
      <c r="G7880" s="2" t="s">
        <v>33</v>
      </c>
      <c r="H7880" s="2" t="s">
        <v>29</v>
      </c>
      <c r="I7880" s="2" t="s">
        <v>30</v>
      </c>
      <c r="J7880" s="2" t="str">
        <f t="array" ref="J7880">XLOOKUP('Transaction Data'!$G7880,Product_Code,Biscuit_Brand)</f>
        <v>Caramel Biscuits</v>
      </c>
      <c r="K7880" s="2">
        <f t="array" ref="K7880">XLOOKUP('Transaction Data'!$G7880,Product_Code,Cost)</f>
        <v>18</v>
      </c>
      <c r="L7880" s="2">
        <f t="array" ref="L7880">XLOOKUP('Transaction Data'!$G7880,Product_Code,Unit_Price)</f>
        <v>22</v>
      </c>
      <c r="M7880" s="3">
        <f>'Transaction Data'!$F7880*'Transaction Data'!$K7880</f>
        <v>2124</v>
      </c>
      <c r="N7880" s="3">
        <f>'Transaction Data'!$F7880*'Transaction Data'!$L7880</f>
        <v>2596</v>
      </c>
      <c r="O7880" s="3">
        <f>'Transaction Data'!$N7880-'Transaction Data'!$M7880</f>
        <v>472</v>
      </c>
      <c r="P7880" s="2">
        <f>DATEDIF('Transaction Data'!$D7880,'Transaction Data'!$A7880,"y")</f>
        <v>73</v>
      </c>
      <c r="Q7880" s="2" t="str">
        <f>FLOOR('Transaction Data'!$P7880,15)&amp;"-"&amp;FLOOR('Transaction Data'!$P7880,15)+14</f>
        <v>60-74</v>
      </c>
      <c r="R7880" s="2" t="str">
        <f>IF('Transaction Data'!$L7880&lt;=10,"Less Expensive","Expensive")</f>
        <v>Expensive</v>
      </c>
      <c r="S7880" s="4">
        <f>WEEKDAY('Transaction Data'!$A7880)</f>
        <v>5</v>
      </c>
      <c r="T7880" s="2" t="str">
        <f>IF(WEEKDAY('Transaction Data'!$A7880,2)&lt;6,"Weekday","Weekend")</f>
        <v>Weekday</v>
      </c>
    </row>
    <row r="7881" ht="15.75" customHeight="1">
      <c r="A7881" s="1">
        <v>45439.0</v>
      </c>
      <c r="B7881" s="2" t="s">
        <v>7245</v>
      </c>
      <c r="C7881" s="2" t="s">
        <v>47</v>
      </c>
      <c r="D7881" s="1">
        <v>27151.0</v>
      </c>
      <c r="E7881" s="2" t="s">
        <v>27</v>
      </c>
      <c r="F7881" s="2">
        <v>395.0</v>
      </c>
      <c r="G7881" s="2" t="s">
        <v>60</v>
      </c>
      <c r="H7881" s="2" t="s">
        <v>34</v>
      </c>
      <c r="I7881" s="2" t="s">
        <v>25</v>
      </c>
      <c r="J7881" s="2" t="str">
        <f t="array" ref="J7881">XLOOKUP('Transaction Data'!$G7881,Product_Code,Biscuit_Brand)</f>
        <v>Peanut Butter Bites</v>
      </c>
      <c r="K7881" s="2">
        <f t="array" ref="K7881">XLOOKUP('Transaction Data'!$G7881,Product_Code,Cost)</f>
        <v>5</v>
      </c>
      <c r="L7881" s="2">
        <f t="array" ref="L7881">XLOOKUP('Transaction Data'!$G7881,Product_Code,Unit_Price)</f>
        <v>7</v>
      </c>
      <c r="M7881" s="3">
        <f>'Transaction Data'!$F7881*'Transaction Data'!$K7881</f>
        <v>1975</v>
      </c>
      <c r="N7881" s="3">
        <f>'Transaction Data'!$F7881*'Transaction Data'!$L7881</f>
        <v>2765</v>
      </c>
      <c r="O7881" s="3">
        <f>'Transaction Data'!$N7881-'Transaction Data'!$M7881</f>
        <v>790</v>
      </c>
      <c r="P7881" s="2">
        <f>DATEDIF('Transaction Data'!$D7881,'Transaction Data'!$A7881,"y")</f>
        <v>50</v>
      </c>
      <c r="Q7881" s="2" t="str">
        <f>FLOOR('Transaction Data'!$P7881,15)&amp;"-"&amp;FLOOR('Transaction Data'!$P7881,15)+14</f>
        <v>45-59</v>
      </c>
      <c r="R7881" s="2" t="str">
        <f>IF('Transaction Data'!$L7881&lt;=10,"Less Expensive","Expensive")</f>
        <v>Less Expensive</v>
      </c>
      <c r="S7881" s="4">
        <f>WEEKDAY('Transaction Data'!$A7881)</f>
        <v>2</v>
      </c>
      <c r="T7881" s="2" t="str">
        <f>IF(WEEKDAY('Transaction Data'!$A7881,2)&lt;6,"Weekday","Weekend")</f>
        <v>Weekday</v>
      </c>
    </row>
    <row r="7882" ht="15.75" customHeight="1">
      <c r="A7882" s="1">
        <v>45429.0</v>
      </c>
      <c r="B7882" s="2" t="s">
        <v>7246</v>
      </c>
      <c r="C7882" s="2" t="s">
        <v>47</v>
      </c>
      <c r="D7882" s="1">
        <v>33044.0</v>
      </c>
      <c r="E7882" s="2" t="s">
        <v>27</v>
      </c>
      <c r="F7882" s="2">
        <v>247.0</v>
      </c>
      <c r="G7882" s="2" t="s">
        <v>33</v>
      </c>
      <c r="H7882" s="2" t="s">
        <v>24</v>
      </c>
      <c r="I7882" s="2" t="s">
        <v>25</v>
      </c>
      <c r="J7882" s="2" t="str">
        <f t="array" ref="J7882">XLOOKUP('Transaction Data'!$G7882,Product_Code,Biscuit_Brand)</f>
        <v>Caramel Biscuits</v>
      </c>
      <c r="K7882" s="2">
        <f t="array" ref="K7882">XLOOKUP('Transaction Data'!$G7882,Product_Code,Cost)</f>
        <v>18</v>
      </c>
      <c r="L7882" s="2">
        <f t="array" ref="L7882">XLOOKUP('Transaction Data'!$G7882,Product_Code,Unit_Price)</f>
        <v>22</v>
      </c>
      <c r="M7882" s="3">
        <f>'Transaction Data'!$F7882*'Transaction Data'!$K7882</f>
        <v>4446</v>
      </c>
      <c r="N7882" s="3">
        <f>'Transaction Data'!$F7882*'Transaction Data'!$L7882</f>
        <v>5434</v>
      </c>
      <c r="O7882" s="3">
        <f>'Transaction Data'!$N7882-'Transaction Data'!$M7882</f>
        <v>988</v>
      </c>
      <c r="P7882" s="2">
        <f>DATEDIF('Transaction Data'!$D7882,'Transaction Data'!$A7882,"y")</f>
        <v>33</v>
      </c>
      <c r="Q7882" s="2" t="str">
        <f>FLOOR('Transaction Data'!$P7882,15)&amp;"-"&amp;FLOOR('Transaction Data'!$P7882,15)+14</f>
        <v>30-44</v>
      </c>
      <c r="R7882" s="2" t="str">
        <f>IF('Transaction Data'!$L7882&lt;=10,"Less Expensive","Expensive")</f>
        <v>Expensive</v>
      </c>
      <c r="S7882" s="4">
        <f>WEEKDAY('Transaction Data'!$A7882)</f>
        <v>6</v>
      </c>
      <c r="T7882" s="2" t="str">
        <f>IF(WEEKDAY('Transaction Data'!$A7882,2)&lt;6,"Weekday","Weekend")</f>
        <v>Weekday</v>
      </c>
    </row>
    <row r="7883" ht="15.75" customHeight="1">
      <c r="A7883" s="1">
        <v>45312.0</v>
      </c>
      <c r="B7883" s="2" t="s">
        <v>7247</v>
      </c>
      <c r="C7883" s="2" t="s">
        <v>51</v>
      </c>
      <c r="D7883" s="1">
        <v>35731.0</v>
      </c>
      <c r="E7883" s="2" t="s">
        <v>37</v>
      </c>
      <c r="F7883" s="2">
        <v>101.0</v>
      </c>
      <c r="G7883" s="2" t="s">
        <v>38</v>
      </c>
      <c r="H7883" s="2" t="s">
        <v>29</v>
      </c>
      <c r="I7883" s="2" t="s">
        <v>25</v>
      </c>
      <c r="J7883" s="2" t="str">
        <f t="array" ref="J7883">XLOOKUP('Transaction Data'!$G7883,Product_Code,Biscuit_Brand)</f>
        <v>Ginger Snaps</v>
      </c>
      <c r="K7883" s="2">
        <f t="array" ref="K7883">XLOOKUP('Transaction Data'!$G7883,Product_Code,Cost)</f>
        <v>14</v>
      </c>
      <c r="L7883" s="2">
        <f t="array" ref="L7883">XLOOKUP('Transaction Data'!$G7883,Product_Code,Unit_Price)</f>
        <v>28</v>
      </c>
      <c r="M7883" s="3">
        <f>'Transaction Data'!$F7883*'Transaction Data'!$K7883</f>
        <v>1414</v>
      </c>
      <c r="N7883" s="3">
        <f>'Transaction Data'!$F7883*'Transaction Data'!$L7883</f>
        <v>2828</v>
      </c>
      <c r="O7883" s="3">
        <f>'Transaction Data'!$N7883-'Transaction Data'!$M7883</f>
        <v>1414</v>
      </c>
      <c r="P7883" s="2">
        <f>DATEDIF('Transaction Data'!$D7883,'Transaction Data'!$A7883,"y")</f>
        <v>26</v>
      </c>
      <c r="Q7883" s="2" t="str">
        <f>FLOOR('Transaction Data'!$P7883,15)&amp;"-"&amp;FLOOR('Transaction Data'!$P7883,15)+14</f>
        <v>15-29</v>
      </c>
      <c r="R7883" s="2" t="str">
        <f>IF('Transaction Data'!$L7883&lt;=10,"Less Expensive","Expensive")</f>
        <v>Expensive</v>
      </c>
      <c r="S7883" s="4">
        <f>WEEKDAY('Transaction Data'!$A7883)</f>
        <v>1</v>
      </c>
      <c r="T7883" s="2" t="str">
        <f>IF(WEEKDAY('Transaction Data'!$A7883,2)&lt;6,"Weekday","Weekend")</f>
        <v>Weekend</v>
      </c>
    </row>
    <row r="7884" ht="15.75" customHeight="1">
      <c r="A7884" s="1">
        <v>45389.0</v>
      </c>
      <c r="B7884" s="2" t="s">
        <v>7248</v>
      </c>
      <c r="C7884" s="2" t="s">
        <v>21</v>
      </c>
      <c r="D7884" s="1">
        <v>33135.0</v>
      </c>
      <c r="E7884" s="2" t="s">
        <v>37</v>
      </c>
      <c r="F7884" s="2">
        <v>412.0</v>
      </c>
      <c r="G7884" s="2" t="s">
        <v>60</v>
      </c>
      <c r="H7884" s="2" t="s">
        <v>34</v>
      </c>
      <c r="I7884" s="2" t="s">
        <v>30</v>
      </c>
      <c r="J7884" s="2" t="str">
        <f t="array" ref="J7884">XLOOKUP('Transaction Data'!$G7884,Product_Code,Biscuit_Brand)</f>
        <v>Peanut Butter Bites</v>
      </c>
      <c r="K7884" s="2">
        <f t="array" ref="K7884">XLOOKUP('Transaction Data'!$G7884,Product_Code,Cost)</f>
        <v>5</v>
      </c>
      <c r="L7884" s="2">
        <f t="array" ref="L7884">XLOOKUP('Transaction Data'!$G7884,Product_Code,Unit_Price)</f>
        <v>7</v>
      </c>
      <c r="M7884" s="3">
        <f>'Transaction Data'!$F7884*'Transaction Data'!$K7884</f>
        <v>2060</v>
      </c>
      <c r="N7884" s="3">
        <f>'Transaction Data'!$F7884*'Transaction Data'!$L7884</f>
        <v>2884</v>
      </c>
      <c r="O7884" s="3">
        <f>'Transaction Data'!$N7884-'Transaction Data'!$M7884</f>
        <v>824</v>
      </c>
      <c r="P7884" s="2">
        <f>DATEDIF('Transaction Data'!$D7884,'Transaction Data'!$A7884,"y")</f>
        <v>33</v>
      </c>
      <c r="Q7884" s="2" t="str">
        <f>FLOOR('Transaction Data'!$P7884,15)&amp;"-"&amp;FLOOR('Transaction Data'!$P7884,15)+14</f>
        <v>30-44</v>
      </c>
      <c r="R7884" s="2" t="str">
        <f>IF('Transaction Data'!$L7884&lt;=10,"Less Expensive","Expensive")</f>
        <v>Less Expensive</v>
      </c>
      <c r="S7884" s="4">
        <f>WEEKDAY('Transaction Data'!$A7884)</f>
        <v>1</v>
      </c>
      <c r="T7884" s="2" t="str">
        <f>IF(WEEKDAY('Transaction Data'!$A7884,2)&lt;6,"Weekday","Weekend")</f>
        <v>Weekend</v>
      </c>
    </row>
    <row r="7885" ht="15.75" customHeight="1">
      <c r="A7885" s="1">
        <v>45304.0</v>
      </c>
      <c r="B7885" s="2" t="s">
        <v>7249</v>
      </c>
      <c r="C7885" s="2" t="s">
        <v>32</v>
      </c>
      <c r="D7885" s="1">
        <v>31564.0</v>
      </c>
      <c r="E7885" s="2" t="s">
        <v>27</v>
      </c>
      <c r="F7885" s="2">
        <v>431.0</v>
      </c>
      <c r="G7885" s="2" t="s">
        <v>48</v>
      </c>
      <c r="H7885" s="2" t="s">
        <v>24</v>
      </c>
      <c r="I7885" s="2" t="s">
        <v>25</v>
      </c>
      <c r="J7885" s="2" t="str">
        <f t="array" ref="J7885">XLOOKUP('Transaction Data'!$G7885,Product_Code,Biscuit_Brand)</f>
        <v>Lemon Crisps</v>
      </c>
      <c r="K7885" s="2">
        <f t="array" ref="K7885">XLOOKUP('Transaction Data'!$G7885,Product_Code,Cost)</f>
        <v>7</v>
      </c>
      <c r="L7885" s="2">
        <f t="array" ref="L7885">XLOOKUP('Transaction Data'!$G7885,Product_Code,Unit_Price)</f>
        <v>9</v>
      </c>
      <c r="M7885" s="3">
        <f>'Transaction Data'!$F7885*'Transaction Data'!$K7885</f>
        <v>3017</v>
      </c>
      <c r="N7885" s="3">
        <f>'Transaction Data'!$F7885*'Transaction Data'!$L7885</f>
        <v>3879</v>
      </c>
      <c r="O7885" s="3">
        <f>'Transaction Data'!$N7885-'Transaction Data'!$M7885</f>
        <v>862</v>
      </c>
      <c r="P7885" s="2">
        <f>DATEDIF('Transaction Data'!$D7885,'Transaction Data'!$A7885,"y")</f>
        <v>37</v>
      </c>
      <c r="Q7885" s="2" t="str">
        <f>FLOOR('Transaction Data'!$P7885,15)&amp;"-"&amp;FLOOR('Transaction Data'!$P7885,15)+14</f>
        <v>30-44</v>
      </c>
      <c r="R7885" s="2" t="str">
        <f>IF('Transaction Data'!$L7885&lt;=10,"Less Expensive","Expensive")</f>
        <v>Less Expensive</v>
      </c>
      <c r="S7885" s="4">
        <f>WEEKDAY('Transaction Data'!$A7885)</f>
        <v>7</v>
      </c>
      <c r="T7885" s="2" t="str">
        <f>IF(WEEKDAY('Transaction Data'!$A7885,2)&lt;6,"Weekday","Weekend")</f>
        <v>Weekend</v>
      </c>
    </row>
    <row r="7886" ht="15.75" customHeight="1">
      <c r="A7886" s="1">
        <v>45346.0</v>
      </c>
      <c r="B7886" s="2" t="s">
        <v>3009</v>
      </c>
      <c r="C7886" s="2" t="s">
        <v>41</v>
      </c>
      <c r="D7886" s="1">
        <v>33794.0</v>
      </c>
      <c r="E7886" s="2" t="s">
        <v>63</v>
      </c>
      <c r="F7886" s="2">
        <v>169.0</v>
      </c>
      <c r="G7886" s="2" t="s">
        <v>33</v>
      </c>
      <c r="H7886" s="2" t="s">
        <v>29</v>
      </c>
      <c r="I7886" s="2" t="s">
        <v>25</v>
      </c>
      <c r="J7886" s="2" t="str">
        <f t="array" ref="J7886">XLOOKUP('Transaction Data'!$G7886,Product_Code,Biscuit_Brand)</f>
        <v>Caramel Biscuits</v>
      </c>
      <c r="K7886" s="2">
        <f t="array" ref="K7886">XLOOKUP('Transaction Data'!$G7886,Product_Code,Cost)</f>
        <v>18</v>
      </c>
      <c r="L7886" s="2">
        <f t="array" ref="L7886">XLOOKUP('Transaction Data'!$G7886,Product_Code,Unit_Price)</f>
        <v>22</v>
      </c>
      <c r="M7886" s="3">
        <f>'Transaction Data'!$F7886*'Transaction Data'!$K7886</f>
        <v>3042</v>
      </c>
      <c r="N7886" s="3">
        <f>'Transaction Data'!$F7886*'Transaction Data'!$L7886</f>
        <v>3718</v>
      </c>
      <c r="O7886" s="3">
        <f>'Transaction Data'!$N7886-'Transaction Data'!$M7886</f>
        <v>676</v>
      </c>
      <c r="P7886" s="2">
        <f>DATEDIF('Transaction Data'!$D7886,'Transaction Data'!$A7886,"y")</f>
        <v>31</v>
      </c>
      <c r="Q7886" s="2" t="str">
        <f>FLOOR('Transaction Data'!$P7886,15)&amp;"-"&amp;FLOOR('Transaction Data'!$P7886,15)+14</f>
        <v>30-44</v>
      </c>
      <c r="R7886" s="2" t="str">
        <f>IF('Transaction Data'!$L7886&lt;=10,"Less Expensive","Expensive")</f>
        <v>Expensive</v>
      </c>
      <c r="S7886" s="4">
        <f>WEEKDAY('Transaction Data'!$A7886)</f>
        <v>7</v>
      </c>
      <c r="T7886" s="2" t="str">
        <f>IF(WEEKDAY('Transaction Data'!$A7886,2)&lt;6,"Weekday","Weekend")</f>
        <v>Weekend</v>
      </c>
    </row>
    <row r="7887" ht="15.75" customHeight="1">
      <c r="A7887" s="1">
        <v>45367.0</v>
      </c>
      <c r="B7887" s="2" t="s">
        <v>7250</v>
      </c>
      <c r="C7887" s="2" t="s">
        <v>78</v>
      </c>
      <c r="D7887" s="1">
        <v>19851.0</v>
      </c>
      <c r="E7887" s="2" t="s">
        <v>27</v>
      </c>
      <c r="F7887" s="2">
        <v>99.0</v>
      </c>
      <c r="G7887" s="2" t="s">
        <v>61</v>
      </c>
      <c r="H7887" s="2" t="s">
        <v>34</v>
      </c>
      <c r="I7887" s="2" t="s">
        <v>25</v>
      </c>
      <c r="J7887" s="2" t="str">
        <f t="array" ref="J7887">XLOOKUP('Transaction Data'!$G7887,Product_Code,Biscuit_Brand)</f>
        <v>Choco Delight</v>
      </c>
      <c r="K7887" s="2">
        <f t="array" ref="K7887">XLOOKUP('Transaction Data'!$G7887,Product_Code,Cost)</f>
        <v>3</v>
      </c>
      <c r="L7887" s="2">
        <f t="array" ref="L7887">XLOOKUP('Transaction Data'!$G7887,Product_Code,Unit_Price)</f>
        <v>5</v>
      </c>
      <c r="M7887" s="3">
        <f>'Transaction Data'!$F7887*'Transaction Data'!$K7887</f>
        <v>297</v>
      </c>
      <c r="N7887" s="3">
        <f>'Transaction Data'!$F7887*'Transaction Data'!$L7887</f>
        <v>495</v>
      </c>
      <c r="O7887" s="3">
        <f>'Transaction Data'!$N7887-'Transaction Data'!$M7887</f>
        <v>198</v>
      </c>
      <c r="P7887" s="2">
        <f>DATEDIF('Transaction Data'!$D7887,'Transaction Data'!$A7887,"y")</f>
        <v>69</v>
      </c>
      <c r="Q7887" s="2" t="str">
        <f>FLOOR('Transaction Data'!$P7887,15)&amp;"-"&amp;FLOOR('Transaction Data'!$P7887,15)+14</f>
        <v>60-74</v>
      </c>
      <c r="R7887" s="2" t="str">
        <f>IF('Transaction Data'!$L7887&lt;=10,"Less Expensive","Expensive")</f>
        <v>Less Expensive</v>
      </c>
      <c r="S7887" s="4">
        <f>WEEKDAY('Transaction Data'!$A7887)</f>
        <v>7</v>
      </c>
      <c r="T7887" s="2" t="str">
        <f>IF(WEEKDAY('Transaction Data'!$A7887,2)&lt;6,"Weekday","Weekend")</f>
        <v>Weekend</v>
      </c>
    </row>
    <row r="7888" ht="15.75" customHeight="1">
      <c r="A7888" s="1">
        <v>45443.0</v>
      </c>
      <c r="B7888" s="2" t="s">
        <v>7251</v>
      </c>
      <c r="C7888" s="2" t="s">
        <v>72</v>
      </c>
      <c r="D7888" s="1">
        <v>36464.0</v>
      </c>
      <c r="E7888" s="2" t="s">
        <v>27</v>
      </c>
      <c r="F7888" s="2">
        <v>132.0</v>
      </c>
      <c r="G7888" s="2" t="s">
        <v>61</v>
      </c>
      <c r="H7888" s="2" t="s">
        <v>24</v>
      </c>
      <c r="I7888" s="2" t="s">
        <v>25</v>
      </c>
      <c r="J7888" s="2" t="str">
        <f t="array" ref="J7888">XLOOKUP('Transaction Data'!$G7888,Product_Code,Biscuit_Brand)</f>
        <v>Choco Delight</v>
      </c>
      <c r="K7888" s="2">
        <f t="array" ref="K7888">XLOOKUP('Transaction Data'!$G7888,Product_Code,Cost)</f>
        <v>3</v>
      </c>
      <c r="L7888" s="2">
        <f t="array" ref="L7888">XLOOKUP('Transaction Data'!$G7888,Product_Code,Unit_Price)</f>
        <v>5</v>
      </c>
      <c r="M7888" s="3">
        <f>'Transaction Data'!$F7888*'Transaction Data'!$K7888</f>
        <v>396</v>
      </c>
      <c r="N7888" s="3">
        <f>'Transaction Data'!$F7888*'Transaction Data'!$L7888</f>
        <v>660</v>
      </c>
      <c r="O7888" s="3">
        <f>'Transaction Data'!$N7888-'Transaction Data'!$M7888</f>
        <v>264</v>
      </c>
      <c r="P7888" s="2">
        <f>DATEDIF('Transaction Data'!$D7888,'Transaction Data'!$A7888,"y")</f>
        <v>24</v>
      </c>
      <c r="Q7888" s="2" t="str">
        <f>FLOOR('Transaction Data'!$P7888,15)&amp;"-"&amp;FLOOR('Transaction Data'!$P7888,15)+14</f>
        <v>15-29</v>
      </c>
      <c r="R7888" s="2" t="str">
        <f>IF('Transaction Data'!$L7888&lt;=10,"Less Expensive","Expensive")</f>
        <v>Less Expensive</v>
      </c>
      <c r="S7888" s="4">
        <f>WEEKDAY('Transaction Data'!$A7888)</f>
        <v>6</v>
      </c>
      <c r="T7888" s="2" t="str">
        <f>IF(WEEKDAY('Transaction Data'!$A7888,2)&lt;6,"Weekday","Weekend")</f>
        <v>Weekday</v>
      </c>
    </row>
    <row r="7889" ht="15.75" customHeight="1">
      <c r="A7889" s="1">
        <v>45458.0</v>
      </c>
      <c r="B7889" s="2" t="s">
        <v>2366</v>
      </c>
      <c r="C7889" s="2" t="s">
        <v>41</v>
      </c>
      <c r="D7889" s="1">
        <v>21584.0</v>
      </c>
      <c r="E7889" s="2" t="s">
        <v>37</v>
      </c>
      <c r="F7889" s="2">
        <v>12.0</v>
      </c>
      <c r="G7889" s="2" t="s">
        <v>55</v>
      </c>
      <c r="H7889" s="2" t="s">
        <v>29</v>
      </c>
      <c r="I7889" s="2" t="s">
        <v>25</v>
      </c>
      <c r="J7889" s="2" t="str">
        <f t="array" ref="J7889">XLOOKUP('Transaction Data'!$G7889,Product_Code,Biscuit_Brand)</f>
        <v>Vanilla Wafers</v>
      </c>
      <c r="K7889" s="2">
        <f t="array" ref="K7889">XLOOKUP('Transaction Data'!$G7889,Product_Code,Cost)</f>
        <v>18</v>
      </c>
      <c r="L7889" s="2">
        <f t="array" ref="L7889">XLOOKUP('Transaction Data'!$G7889,Product_Code,Unit_Price)</f>
        <v>36</v>
      </c>
      <c r="M7889" s="3">
        <f>'Transaction Data'!$F7889*'Transaction Data'!$K7889</f>
        <v>216</v>
      </c>
      <c r="N7889" s="3">
        <f>'Transaction Data'!$F7889*'Transaction Data'!$L7889</f>
        <v>432</v>
      </c>
      <c r="O7889" s="3">
        <f>'Transaction Data'!$N7889-'Transaction Data'!$M7889</f>
        <v>216</v>
      </c>
      <c r="P7889" s="2">
        <f>DATEDIF('Transaction Data'!$D7889,'Transaction Data'!$A7889,"y")</f>
        <v>65</v>
      </c>
      <c r="Q7889" s="2" t="str">
        <f>FLOOR('Transaction Data'!$P7889,15)&amp;"-"&amp;FLOOR('Transaction Data'!$P7889,15)+14</f>
        <v>60-74</v>
      </c>
      <c r="R7889" s="2" t="str">
        <f>IF('Transaction Data'!$L7889&lt;=10,"Less Expensive","Expensive")</f>
        <v>Expensive</v>
      </c>
      <c r="S7889" s="4">
        <f>WEEKDAY('Transaction Data'!$A7889)</f>
        <v>7</v>
      </c>
      <c r="T7889" s="2" t="str">
        <f>IF(WEEKDAY('Transaction Data'!$A7889,2)&lt;6,"Weekday","Weekend")</f>
        <v>Weekend</v>
      </c>
    </row>
    <row r="7890" ht="15.75" customHeight="1">
      <c r="A7890" s="1">
        <v>45305.0</v>
      </c>
      <c r="B7890" s="2" t="s">
        <v>7252</v>
      </c>
      <c r="C7890" s="2" t="s">
        <v>32</v>
      </c>
      <c r="D7890" s="1">
        <v>37464.0</v>
      </c>
      <c r="E7890" s="2" t="s">
        <v>22</v>
      </c>
      <c r="F7890" s="2">
        <v>348.0</v>
      </c>
      <c r="G7890" s="2" t="s">
        <v>57</v>
      </c>
      <c r="H7890" s="2" t="s">
        <v>34</v>
      </c>
      <c r="I7890" s="2" t="s">
        <v>25</v>
      </c>
      <c r="J7890" s="2" t="str">
        <f t="array" ref="J7890">XLOOKUP('Transaction Data'!$G7890,Product_Code,Biscuit_Brand)</f>
        <v>Oatmeal Cookies</v>
      </c>
      <c r="K7890" s="2">
        <f t="array" ref="K7890">XLOOKUP('Transaction Data'!$G7890,Product_Code,Cost)</f>
        <v>19</v>
      </c>
      <c r="L7890" s="2">
        <f t="array" ref="L7890">XLOOKUP('Transaction Data'!$G7890,Product_Code,Unit_Price)</f>
        <v>23</v>
      </c>
      <c r="M7890" s="3">
        <f>'Transaction Data'!$F7890*'Transaction Data'!$K7890</f>
        <v>6612</v>
      </c>
      <c r="N7890" s="3">
        <f>'Transaction Data'!$F7890*'Transaction Data'!$L7890</f>
        <v>8004</v>
      </c>
      <c r="O7890" s="3">
        <f>'Transaction Data'!$N7890-'Transaction Data'!$M7890</f>
        <v>1392</v>
      </c>
      <c r="P7890" s="2">
        <f>DATEDIF('Transaction Data'!$D7890,'Transaction Data'!$A7890,"y")</f>
        <v>21</v>
      </c>
      <c r="Q7890" s="2" t="str">
        <f>FLOOR('Transaction Data'!$P7890,15)&amp;"-"&amp;FLOOR('Transaction Data'!$P7890,15)+14</f>
        <v>15-29</v>
      </c>
      <c r="R7890" s="2" t="str">
        <f>IF('Transaction Data'!$L7890&lt;=10,"Less Expensive","Expensive")</f>
        <v>Expensive</v>
      </c>
      <c r="S7890" s="4">
        <f>WEEKDAY('Transaction Data'!$A7890)</f>
        <v>1</v>
      </c>
      <c r="T7890" s="2" t="str">
        <f>IF(WEEKDAY('Transaction Data'!$A7890,2)&lt;6,"Weekday","Weekend")</f>
        <v>Weekend</v>
      </c>
    </row>
    <row r="7891" ht="15.75" customHeight="1">
      <c r="A7891" s="1">
        <v>45429.0</v>
      </c>
      <c r="B7891" s="2" t="s">
        <v>7253</v>
      </c>
      <c r="C7891" s="2" t="s">
        <v>32</v>
      </c>
      <c r="D7891" s="1">
        <v>32517.0</v>
      </c>
      <c r="E7891" s="2" t="s">
        <v>63</v>
      </c>
      <c r="F7891" s="2">
        <v>362.0</v>
      </c>
      <c r="G7891" s="2" t="s">
        <v>28</v>
      </c>
      <c r="H7891" s="2" t="s">
        <v>24</v>
      </c>
      <c r="I7891" s="2" t="s">
        <v>25</v>
      </c>
      <c r="J7891" s="2" t="str">
        <f t="array" ref="J7891">XLOOKUP('Transaction Data'!$G7891,Product_Code,Biscuit_Brand)</f>
        <v>Shortbread</v>
      </c>
      <c r="K7891" s="2">
        <f t="array" ref="K7891">XLOOKUP('Transaction Data'!$G7891,Product_Code,Cost)</f>
        <v>10</v>
      </c>
      <c r="L7891" s="2">
        <f t="array" ref="L7891">XLOOKUP('Transaction Data'!$G7891,Product_Code,Unit_Price)</f>
        <v>45</v>
      </c>
      <c r="M7891" s="3">
        <f>'Transaction Data'!$F7891*'Transaction Data'!$K7891</f>
        <v>3620</v>
      </c>
      <c r="N7891" s="3">
        <f>'Transaction Data'!$F7891*'Transaction Data'!$L7891</f>
        <v>16290</v>
      </c>
      <c r="O7891" s="3">
        <f>'Transaction Data'!$N7891-'Transaction Data'!$M7891</f>
        <v>12670</v>
      </c>
      <c r="P7891" s="2">
        <f>DATEDIF('Transaction Data'!$D7891,'Transaction Data'!$A7891,"y")</f>
        <v>35</v>
      </c>
      <c r="Q7891" s="2" t="str">
        <f>FLOOR('Transaction Data'!$P7891,15)&amp;"-"&amp;FLOOR('Transaction Data'!$P7891,15)+14</f>
        <v>30-44</v>
      </c>
      <c r="R7891" s="2" t="str">
        <f>IF('Transaction Data'!$L7891&lt;=10,"Less Expensive","Expensive")</f>
        <v>Expensive</v>
      </c>
      <c r="S7891" s="4">
        <f>WEEKDAY('Transaction Data'!$A7891)</f>
        <v>6</v>
      </c>
      <c r="T7891" s="2" t="str">
        <f>IF(WEEKDAY('Transaction Data'!$A7891,2)&lt;6,"Weekday","Weekend")</f>
        <v>Weekday</v>
      </c>
    </row>
    <row r="7892" ht="15.75" customHeight="1">
      <c r="A7892" s="1">
        <v>45325.0</v>
      </c>
      <c r="B7892" s="2" t="s">
        <v>7254</v>
      </c>
      <c r="C7892" s="2" t="s">
        <v>41</v>
      </c>
      <c r="D7892" s="1">
        <v>31143.0</v>
      </c>
      <c r="E7892" s="2" t="s">
        <v>27</v>
      </c>
      <c r="F7892" s="2">
        <v>356.0</v>
      </c>
      <c r="G7892" s="2" t="s">
        <v>55</v>
      </c>
      <c r="H7892" s="2" t="s">
        <v>29</v>
      </c>
      <c r="I7892" s="2" t="s">
        <v>25</v>
      </c>
      <c r="J7892" s="2" t="str">
        <f t="array" ref="J7892">XLOOKUP('Transaction Data'!$G7892,Product_Code,Biscuit_Brand)</f>
        <v>Vanilla Wafers</v>
      </c>
      <c r="K7892" s="2">
        <f t="array" ref="K7892">XLOOKUP('Transaction Data'!$G7892,Product_Code,Cost)</f>
        <v>18</v>
      </c>
      <c r="L7892" s="2">
        <f t="array" ref="L7892">XLOOKUP('Transaction Data'!$G7892,Product_Code,Unit_Price)</f>
        <v>36</v>
      </c>
      <c r="M7892" s="3">
        <f>'Transaction Data'!$F7892*'Transaction Data'!$K7892</f>
        <v>6408</v>
      </c>
      <c r="N7892" s="3">
        <f>'Transaction Data'!$F7892*'Transaction Data'!$L7892</f>
        <v>12816</v>
      </c>
      <c r="O7892" s="3">
        <f>'Transaction Data'!$N7892-'Transaction Data'!$M7892</f>
        <v>6408</v>
      </c>
      <c r="P7892" s="2">
        <f>DATEDIF('Transaction Data'!$D7892,'Transaction Data'!$A7892,"y")</f>
        <v>38</v>
      </c>
      <c r="Q7892" s="2" t="str">
        <f>FLOOR('Transaction Data'!$P7892,15)&amp;"-"&amp;FLOOR('Transaction Data'!$P7892,15)+14</f>
        <v>30-44</v>
      </c>
      <c r="R7892" s="2" t="str">
        <f>IF('Transaction Data'!$L7892&lt;=10,"Less Expensive","Expensive")</f>
        <v>Expensive</v>
      </c>
      <c r="S7892" s="4">
        <f>WEEKDAY('Transaction Data'!$A7892)</f>
        <v>7</v>
      </c>
      <c r="T7892" s="2" t="str">
        <f>IF(WEEKDAY('Transaction Data'!$A7892,2)&lt;6,"Weekday","Weekend")</f>
        <v>Weekend</v>
      </c>
    </row>
    <row r="7893" ht="15.75" customHeight="1">
      <c r="A7893" s="1">
        <v>45357.0</v>
      </c>
      <c r="B7893" s="2" t="s">
        <v>7255</v>
      </c>
      <c r="C7893" s="2" t="s">
        <v>47</v>
      </c>
      <c r="D7893" s="1">
        <v>23758.0</v>
      </c>
      <c r="E7893" s="2" t="s">
        <v>27</v>
      </c>
      <c r="F7893" s="2">
        <v>459.0</v>
      </c>
      <c r="G7893" s="2" t="s">
        <v>57</v>
      </c>
      <c r="H7893" s="2" t="s">
        <v>34</v>
      </c>
      <c r="I7893" s="2" t="s">
        <v>25</v>
      </c>
      <c r="J7893" s="2" t="str">
        <f t="array" ref="J7893">XLOOKUP('Transaction Data'!$G7893,Product_Code,Biscuit_Brand)</f>
        <v>Oatmeal Cookies</v>
      </c>
      <c r="K7893" s="2">
        <f t="array" ref="K7893">XLOOKUP('Transaction Data'!$G7893,Product_Code,Cost)</f>
        <v>19</v>
      </c>
      <c r="L7893" s="2">
        <f t="array" ref="L7893">XLOOKUP('Transaction Data'!$G7893,Product_Code,Unit_Price)</f>
        <v>23</v>
      </c>
      <c r="M7893" s="3">
        <f>'Transaction Data'!$F7893*'Transaction Data'!$K7893</f>
        <v>8721</v>
      </c>
      <c r="N7893" s="3">
        <f>'Transaction Data'!$F7893*'Transaction Data'!$L7893</f>
        <v>10557</v>
      </c>
      <c r="O7893" s="3">
        <f>'Transaction Data'!$N7893-'Transaction Data'!$M7893</f>
        <v>1836</v>
      </c>
      <c r="P7893" s="2">
        <f>DATEDIF('Transaction Data'!$D7893,'Transaction Data'!$A7893,"y")</f>
        <v>59</v>
      </c>
      <c r="Q7893" s="2" t="str">
        <f>FLOOR('Transaction Data'!$P7893,15)&amp;"-"&amp;FLOOR('Transaction Data'!$P7893,15)+14</f>
        <v>45-59</v>
      </c>
      <c r="R7893" s="2" t="str">
        <f>IF('Transaction Data'!$L7893&lt;=10,"Less Expensive","Expensive")</f>
        <v>Expensive</v>
      </c>
      <c r="S7893" s="4">
        <f>WEEKDAY('Transaction Data'!$A7893)</f>
        <v>4</v>
      </c>
      <c r="T7893" s="2" t="str">
        <f>IF(WEEKDAY('Transaction Data'!$A7893,2)&lt;6,"Weekday","Weekend")</f>
        <v>Weekday</v>
      </c>
    </row>
    <row r="7894" ht="15.75" customHeight="1">
      <c r="A7894" s="1">
        <v>45489.0</v>
      </c>
      <c r="B7894" s="2" t="s">
        <v>7256</v>
      </c>
      <c r="C7894" s="2" t="s">
        <v>47</v>
      </c>
      <c r="D7894" s="1">
        <v>27032.0</v>
      </c>
      <c r="E7894" s="2" t="s">
        <v>63</v>
      </c>
      <c r="F7894" s="2">
        <v>272.0</v>
      </c>
      <c r="G7894" s="2" t="s">
        <v>61</v>
      </c>
      <c r="H7894" s="2" t="s">
        <v>24</v>
      </c>
      <c r="I7894" s="2" t="s">
        <v>25</v>
      </c>
      <c r="J7894" s="2" t="str">
        <f t="array" ref="J7894">XLOOKUP('Transaction Data'!$G7894,Product_Code,Biscuit_Brand)</f>
        <v>Choco Delight</v>
      </c>
      <c r="K7894" s="2">
        <f t="array" ref="K7894">XLOOKUP('Transaction Data'!$G7894,Product_Code,Cost)</f>
        <v>3</v>
      </c>
      <c r="L7894" s="2">
        <f t="array" ref="L7894">XLOOKUP('Transaction Data'!$G7894,Product_Code,Unit_Price)</f>
        <v>5</v>
      </c>
      <c r="M7894" s="3">
        <f>'Transaction Data'!$F7894*'Transaction Data'!$K7894</f>
        <v>816</v>
      </c>
      <c r="N7894" s="3">
        <f>'Transaction Data'!$F7894*'Transaction Data'!$L7894</f>
        <v>1360</v>
      </c>
      <c r="O7894" s="3">
        <f>'Transaction Data'!$N7894-'Transaction Data'!$M7894</f>
        <v>544</v>
      </c>
      <c r="P7894" s="2">
        <f>DATEDIF('Transaction Data'!$D7894,'Transaction Data'!$A7894,"y")</f>
        <v>50</v>
      </c>
      <c r="Q7894" s="2" t="str">
        <f>FLOOR('Transaction Data'!$P7894,15)&amp;"-"&amp;FLOOR('Transaction Data'!$P7894,15)+14</f>
        <v>45-59</v>
      </c>
      <c r="R7894" s="2" t="str">
        <f>IF('Transaction Data'!$L7894&lt;=10,"Less Expensive","Expensive")</f>
        <v>Less Expensive</v>
      </c>
      <c r="S7894" s="4">
        <f>WEEKDAY('Transaction Data'!$A7894)</f>
        <v>3</v>
      </c>
      <c r="T7894" s="2" t="str">
        <f>IF(WEEKDAY('Transaction Data'!$A7894,2)&lt;6,"Weekday","Weekend")</f>
        <v>Weekday</v>
      </c>
    </row>
    <row r="7895" ht="15.75" customHeight="1">
      <c r="A7895" s="1">
        <v>45441.0</v>
      </c>
      <c r="B7895" s="2" t="s">
        <v>7257</v>
      </c>
      <c r="C7895" s="2" t="s">
        <v>78</v>
      </c>
      <c r="D7895" s="1">
        <v>27207.0</v>
      </c>
      <c r="E7895" s="2" t="s">
        <v>27</v>
      </c>
      <c r="F7895" s="2">
        <v>289.0</v>
      </c>
      <c r="G7895" s="2" t="s">
        <v>48</v>
      </c>
      <c r="H7895" s="2" t="s">
        <v>29</v>
      </c>
      <c r="I7895" s="2" t="s">
        <v>25</v>
      </c>
      <c r="J7895" s="2" t="str">
        <f t="array" ref="J7895">XLOOKUP('Transaction Data'!$G7895,Product_Code,Biscuit_Brand)</f>
        <v>Lemon Crisps</v>
      </c>
      <c r="K7895" s="2">
        <f t="array" ref="K7895">XLOOKUP('Transaction Data'!$G7895,Product_Code,Cost)</f>
        <v>7</v>
      </c>
      <c r="L7895" s="2">
        <f t="array" ref="L7895">XLOOKUP('Transaction Data'!$G7895,Product_Code,Unit_Price)</f>
        <v>9</v>
      </c>
      <c r="M7895" s="3">
        <f>'Transaction Data'!$F7895*'Transaction Data'!$K7895</f>
        <v>2023</v>
      </c>
      <c r="N7895" s="3">
        <f>'Transaction Data'!$F7895*'Transaction Data'!$L7895</f>
        <v>2601</v>
      </c>
      <c r="O7895" s="3">
        <f>'Transaction Data'!$N7895-'Transaction Data'!$M7895</f>
        <v>578</v>
      </c>
      <c r="P7895" s="2">
        <f>DATEDIF('Transaction Data'!$D7895,'Transaction Data'!$A7895,"y")</f>
        <v>49</v>
      </c>
      <c r="Q7895" s="2" t="str">
        <f>FLOOR('Transaction Data'!$P7895,15)&amp;"-"&amp;FLOOR('Transaction Data'!$P7895,15)+14</f>
        <v>45-59</v>
      </c>
      <c r="R7895" s="2" t="str">
        <f>IF('Transaction Data'!$L7895&lt;=10,"Less Expensive","Expensive")</f>
        <v>Less Expensive</v>
      </c>
      <c r="S7895" s="4">
        <f>WEEKDAY('Transaction Data'!$A7895)</f>
        <v>4</v>
      </c>
      <c r="T7895" s="2" t="str">
        <f>IF(WEEKDAY('Transaction Data'!$A7895,2)&lt;6,"Weekday","Weekend")</f>
        <v>Weekday</v>
      </c>
    </row>
    <row r="7896" ht="15.75" customHeight="1">
      <c r="A7896" s="1">
        <v>45390.0</v>
      </c>
      <c r="B7896" s="2" t="s">
        <v>7258</v>
      </c>
      <c r="C7896" s="2" t="s">
        <v>47</v>
      </c>
      <c r="D7896" s="1">
        <v>21182.0</v>
      </c>
      <c r="E7896" s="2" t="s">
        <v>27</v>
      </c>
      <c r="F7896" s="2">
        <v>128.0</v>
      </c>
      <c r="G7896" s="2" t="s">
        <v>61</v>
      </c>
      <c r="H7896" s="2" t="s">
        <v>34</v>
      </c>
      <c r="I7896" s="2" t="s">
        <v>25</v>
      </c>
      <c r="J7896" s="2" t="str">
        <f t="array" ref="J7896">XLOOKUP('Transaction Data'!$G7896,Product_Code,Biscuit_Brand)</f>
        <v>Choco Delight</v>
      </c>
      <c r="K7896" s="2">
        <f t="array" ref="K7896">XLOOKUP('Transaction Data'!$G7896,Product_Code,Cost)</f>
        <v>3</v>
      </c>
      <c r="L7896" s="2">
        <f t="array" ref="L7896">XLOOKUP('Transaction Data'!$G7896,Product_Code,Unit_Price)</f>
        <v>5</v>
      </c>
      <c r="M7896" s="3">
        <f>'Transaction Data'!$F7896*'Transaction Data'!$K7896</f>
        <v>384</v>
      </c>
      <c r="N7896" s="3">
        <f>'Transaction Data'!$F7896*'Transaction Data'!$L7896</f>
        <v>640</v>
      </c>
      <c r="O7896" s="3">
        <f>'Transaction Data'!$N7896-'Transaction Data'!$M7896</f>
        <v>256</v>
      </c>
      <c r="P7896" s="2">
        <f>DATEDIF('Transaction Data'!$D7896,'Transaction Data'!$A7896,"y")</f>
        <v>66</v>
      </c>
      <c r="Q7896" s="2" t="str">
        <f>FLOOR('Transaction Data'!$P7896,15)&amp;"-"&amp;FLOOR('Transaction Data'!$P7896,15)+14</f>
        <v>60-74</v>
      </c>
      <c r="R7896" s="2" t="str">
        <f>IF('Transaction Data'!$L7896&lt;=10,"Less Expensive","Expensive")</f>
        <v>Less Expensive</v>
      </c>
      <c r="S7896" s="4">
        <f>WEEKDAY('Transaction Data'!$A7896)</f>
        <v>2</v>
      </c>
      <c r="T7896" s="2" t="str">
        <f>IF(WEEKDAY('Transaction Data'!$A7896,2)&lt;6,"Weekday","Weekend")</f>
        <v>Weekday</v>
      </c>
    </row>
    <row r="7897" ht="15.75" customHeight="1">
      <c r="A7897" s="1">
        <v>45351.0</v>
      </c>
      <c r="B7897" s="2" t="s">
        <v>7259</v>
      </c>
      <c r="C7897" s="2" t="s">
        <v>51</v>
      </c>
      <c r="D7897" s="1">
        <v>36933.0</v>
      </c>
      <c r="E7897" s="2" t="s">
        <v>22</v>
      </c>
      <c r="F7897" s="2">
        <v>494.0</v>
      </c>
      <c r="G7897" s="2" t="s">
        <v>28</v>
      </c>
      <c r="H7897" s="2" t="s">
        <v>24</v>
      </c>
      <c r="I7897" s="2" t="s">
        <v>25</v>
      </c>
      <c r="J7897" s="2" t="str">
        <f t="array" ref="J7897">XLOOKUP('Transaction Data'!$G7897,Product_Code,Biscuit_Brand)</f>
        <v>Shortbread</v>
      </c>
      <c r="K7897" s="2">
        <f t="array" ref="K7897">XLOOKUP('Transaction Data'!$G7897,Product_Code,Cost)</f>
        <v>10</v>
      </c>
      <c r="L7897" s="2">
        <f t="array" ref="L7897">XLOOKUP('Transaction Data'!$G7897,Product_Code,Unit_Price)</f>
        <v>45</v>
      </c>
      <c r="M7897" s="3">
        <f>'Transaction Data'!$F7897*'Transaction Data'!$K7897</f>
        <v>4940</v>
      </c>
      <c r="N7897" s="3">
        <f>'Transaction Data'!$F7897*'Transaction Data'!$L7897</f>
        <v>22230</v>
      </c>
      <c r="O7897" s="3">
        <f>'Transaction Data'!$N7897-'Transaction Data'!$M7897</f>
        <v>17290</v>
      </c>
      <c r="P7897" s="2">
        <f>DATEDIF('Transaction Data'!$D7897,'Transaction Data'!$A7897,"y")</f>
        <v>23</v>
      </c>
      <c r="Q7897" s="2" t="str">
        <f>FLOOR('Transaction Data'!$P7897,15)&amp;"-"&amp;FLOOR('Transaction Data'!$P7897,15)+14</f>
        <v>15-29</v>
      </c>
      <c r="R7897" s="2" t="str">
        <f>IF('Transaction Data'!$L7897&lt;=10,"Less Expensive","Expensive")</f>
        <v>Expensive</v>
      </c>
      <c r="S7897" s="4">
        <f>WEEKDAY('Transaction Data'!$A7897)</f>
        <v>5</v>
      </c>
      <c r="T7897" s="2" t="str">
        <f>IF(WEEKDAY('Transaction Data'!$A7897,2)&lt;6,"Weekday","Weekend")</f>
        <v>Weekday</v>
      </c>
    </row>
    <row r="7898" ht="15.75" customHeight="1">
      <c r="A7898" s="1">
        <v>45339.0</v>
      </c>
      <c r="B7898" s="2" t="s">
        <v>7260</v>
      </c>
      <c r="C7898" s="2" t="s">
        <v>65</v>
      </c>
      <c r="D7898" s="1">
        <v>37807.0</v>
      </c>
      <c r="E7898" s="2" t="s">
        <v>37</v>
      </c>
      <c r="F7898" s="2">
        <v>449.0</v>
      </c>
      <c r="G7898" s="2" t="s">
        <v>61</v>
      </c>
      <c r="H7898" s="2" t="s">
        <v>29</v>
      </c>
      <c r="I7898" s="2" t="s">
        <v>25</v>
      </c>
      <c r="J7898" s="2" t="str">
        <f t="array" ref="J7898">XLOOKUP('Transaction Data'!$G7898,Product_Code,Biscuit_Brand)</f>
        <v>Choco Delight</v>
      </c>
      <c r="K7898" s="2">
        <f t="array" ref="K7898">XLOOKUP('Transaction Data'!$G7898,Product_Code,Cost)</f>
        <v>3</v>
      </c>
      <c r="L7898" s="2">
        <f t="array" ref="L7898">XLOOKUP('Transaction Data'!$G7898,Product_Code,Unit_Price)</f>
        <v>5</v>
      </c>
      <c r="M7898" s="3">
        <f>'Transaction Data'!$F7898*'Transaction Data'!$K7898</f>
        <v>1347</v>
      </c>
      <c r="N7898" s="3">
        <f>'Transaction Data'!$F7898*'Transaction Data'!$L7898</f>
        <v>2245</v>
      </c>
      <c r="O7898" s="3">
        <f>'Transaction Data'!$N7898-'Transaction Data'!$M7898</f>
        <v>898</v>
      </c>
      <c r="P7898" s="2">
        <f>DATEDIF('Transaction Data'!$D7898,'Transaction Data'!$A7898,"y")</f>
        <v>20</v>
      </c>
      <c r="Q7898" s="2" t="str">
        <f>FLOOR('Transaction Data'!$P7898,15)&amp;"-"&amp;FLOOR('Transaction Data'!$P7898,15)+14</f>
        <v>15-29</v>
      </c>
      <c r="R7898" s="2" t="str">
        <f>IF('Transaction Data'!$L7898&lt;=10,"Less Expensive","Expensive")</f>
        <v>Less Expensive</v>
      </c>
      <c r="S7898" s="4">
        <f>WEEKDAY('Transaction Data'!$A7898)</f>
        <v>7</v>
      </c>
      <c r="T7898" s="2" t="str">
        <f>IF(WEEKDAY('Transaction Data'!$A7898,2)&lt;6,"Weekday","Weekend")</f>
        <v>Weekend</v>
      </c>
    </row>
    <row r="7899" ht="15.75" customHeight="1">
      <c r="A7899" s="1">
        <v>45479.0</v>
      </c>
      <c r="B7899" s="2" t="s">
        <v>7261</v>
      </c>
      <c r="C7899" s="2" t="s">
        <v>41</v>
      </c>
      <c r="D7899" s="1">
        <v>20626.0</v>
      </c>
      <c r="E7899" s="2" t="s">
        <v>27</v>
      </c>
      <c r="F7899" s="2">
        <v>427.0</v>
      </c>
      <c r="G7899" s="2" t="s">
        <v>61</v>
      </c>
      <c r="H7899" s="2" t="s">
        <v>34</v>
      </c>
      <c r="I7899" s="2" t="s">
        <v>25</v>
      </c>
      <c r="J7899" s="2" t="str">
        <f t="array" ref="J7899">XLOOKUP('Transaction Data'!$G7899,Product_Code,Biscuit_Brand)</f>
        <v>Choco Delight</v>
      </c>
      <c r="K7899" s="2">
        <f t="array" ref="K7899">XLOOKUP('Transaction Data'!$G7899,Product_Code,Cost)</f>
        <v>3</v>
      </c>
      <c r="L7899" s="2">
        <f t="array" ref="L7899">XLOOKUP('Transaction Data'!$G7899,Product_Code,Unit_Price)</f>
        <v>5</v>
      </c>
      <c r="M7899" s="3">
        <f>'Transaction Data'!$F7899*'Transaction Data'!$K7899</f>
        <v>1281</v>
      </c>
      <c r="N7899" s="3">
        <f>'Transaction Data'!$F7899*'Transaction Data'!$L7899</f>
        <v>2135</v>
      </c>
      <c r="O7899" s="3">
        <f>'Transaction Data'!$N7899-'Transaction Data'!$M7899</f>
        <v>854</v>
      </c>
      <c r="P7899" s="2">
        <f>DATEDIF('Transaction Data'!$D7899,'Transaction Data'!$A7899,"y")</f>
        <v>68</v>
      </c>
      <c r="Q7899" s="2" t="str">
        <f>FLOOR('Transaction Data'!$P7899,15)&amp;"-"&amp;FLOOR('Transaction Data'!$P7899,15)+14</f>
        <v>60-74</v>
      </c>
      <c r="R7899" s="2" t="str">
        <f>IF('Transaction Data'!$L7899&lt;=10,"Less Expensive","Expensive")</f>
        <v>Less Expensive</v>
      </c>
      <c r="S7899" s="4">
        <f>WEEKDAY('Transaction Data'!$A7899)</f>
        <v>7</v>
      </c>
      <c r="T7899" s="2" t="str">
        <f>IF(WEEKDAY('Transaction Data'!$A7899,2)&lt;6,"Weekday","Weekend")</f>
        <v>Weekend</v>
      </c>
    </row>
    <row r="7900" ht="15.75" customHeight="1">
      <c r="A7900" s="1">
        <v>45487.0</v>
      </c>
      <c r="B7900" s="2" t="s">
        <v>7262</v>
      </c>
      <c r="C7900" s="2" t="s">
        <v>51</v>
      </c>
      <c r="D7900" s="1">
        <v>18576.0</v>
      </c>
      <c r="E7900" s="2" t="s">
        <v>27</v>
      </c>
      <c r="F7900" s="2">
        <v>317.0</v>
      </c>
      <c r="G7900" s="2" t="s">
        <v>60</v>
      </c>
      <c r="H7900" s="2" t="s">
        <v>24</v>
      </c>
      <c r="I7900" s="2" t="s">
        <v>25</v>
      </c>
      <c r="J7900" s="2" t="str">
        <f t="array" ref="J7900">XLOOKUP('Transaction Data'!$G7900,Product_Code,Biscuit_Brand)</f>
        <v>Peanut Butter Bites</v>
      </c>
      <c r="K7900" s="2">
        <f t="array" ref="K7900">XLOOKUP('Transaction Data'!$G7900,Product_Code,Cost)</f>
        <v>5</v>
      </c>
      <c r="L7900" s="2">
        <f t="array" ref="L7900">XLOOKUP('Transaction Data'!$G7900,Product_Code,Unit_Price)</f>
        <v>7</v>
      </c>
      <c r="M7900" s="3">
        <f>'Transaction Data'!$F7900*'Transaction Data'!$K7900</f>
        <v>1585</v>
      </c>
      <c r="N7900" s="3">
        <f>'Transaction Data'!$F7900*'Transaction Data'!$L7900</f>
        <v>2219</v>
      </c>
      <c r="O7900" s="3">
        <f>'Transaction Data'!$N7900-'Transaction Data'!$M7900</f>
        <v>634</v>
      </c>
      <c r="P7900" s="2">
        <f>DATEDIF('Transaction Data'!$D7900,'Transaction Data'!$A7900,"y")</f>
        <v>73</v>
      </c>
      <c r="Q7900" s="2" t="str">
        <f>FLOOR('Transaction Data'!$P7900,15)&amp;"-"&amp;FLOOR('Transaction Data'!$P7900,15)+14</f>
        <v>60-74</v>
      </c>
      <c r="R7900" s="2" t="str">
        <f>IF('Transaction Data'!$L7900&lt;=10,"Less Expensive","Expensive")</f>
        <v>Less Expensive</v>
      </c>
      <c r="S7900" s="4">
        <f>WEEKDAY('Transaction Data'!$A7900)</f>
        <v>1</v>
      </c>
      <c r="T7900" s="2" t="str">
        <f>IF(WEEKDAY('Transaction Data'!$A7900,2)&lt;6,"Weekday","Weekend")</f>
        <v>Weekend</v>
      </c>
    </row>
    <row r="7901" ht="15.75" customHeight="1">
      <c r="A7901" s="1">
        <v>45431.0</v>
      </c>
      <c r="B7901" s="2" t="s">
        <v>7263</v>
      </c>
      <c r="C7901" s="2" t="s">
        <v>72</v>
      </c>
      <c r="D7901" s="1">
        <v>33152.0</v>
      </c>
      <c r="E7901" s="2" t="s">
        <v>63</v>
      </c>
      <c r="F7901" s="2">
        <v>488.0</v>
      </c>
      <c r="G7901" s="2" t="s">
        <v>57</v>
      </c>
      <c r="H7901" s="2" t="s">
        <v>29</v>
      </c>
      <c r="I7901" s="2" t="s">
        <v>25</v>
      </c>
      <c r="J7901" s="2" t="str">
        <f t="array" ref="J7901">XLOOKUP('Transaction Data'!$G7901,Product_Code,Biscuit_Brand)</f>
        <v>Oatmeal Cookies</v>
      </c>
      <c r="K7901" s="2">
        <f t="array" ref="K7901">XLOOKUP('Transaction Data'!$G7901,Product_Code,Cost)</f>
        <v>19</v>
      </c>
      <c r="L7901" s="2">
        <f t="array" ref="L7901">XLOOKUP('Transaction Data'!$G7901,Product_Code,Unit_Price)</f>
        <v>23</v>
      </c>
      <c r="M7901" s="3">
        <f>'Transaction Data'!$F7901*'Transaction Data'!$K7901</f>
        <v>9272</v>
      </c>
      <c r="N7901" s="3">
        <f>'Transaction Data'!$F7901*'Transaction Data'!$L7901</f>
        <v>11224</v>
      </c>
      <c r="O7901" s="3">
        <f>'Transaction Data'!$N7901-'Transaction Data'!$M7901</f>
        <v>1952</v>
      </c>
      <c r="P7901" s="2">
        <f>DATEDIF('Transaction Data'!$D7901,'Transaction Data'!$A7901,"y")</f>
        <v>33</v>
      </c>
      <c r="Q7901" s="2" t="str">
        <f>FLOOR('Transaction Data'!$P7901,15)&amp;"-"&amp;FLOOR('Transaction Data'!$P7901,15)+14</f>
        <v>30-44</v>
      </c>
      <c r="R7901" s="2" t="str">
        <f>IF('Transaction Data'!$L7901&lt;=10,"Less Expensive","Expensive")</f>
        <v>Expensive</v>
      </c>
      <c r="S7901" s="4">
        <f>WEEKDAY('Transaction Data'!$A7901)</f>
        <v>1</v>
      </c>
      <c r="T7901" s="2" t="str">
        <f>IF(WEEKDAY('Transaction Data'!$A7901,2)&lt;6,"Weekday","Weekend")</f>
        <v>Weekend</v>
      </c>
    </row>
    <row r="7902" ht="15.75" customHeight="1">
      <c r="A7902" s="1">
        <v>45425.0</v>
      </c>
      <c r="B7902" s="2" t="s">
        <v>7264</v>
      </c>
      <c r="C7902" s="2" t="s">
        <v>72</v>
      </c>
      <c r="D7902" s="1">
        <v>27548.0</v>
      </c>
      <c r="E7902" s="2" t="s">
        <v>63</v>
      </c>
      <c r="F7902" s="2">
        <v>377.0</v>
      </c>
      <c r="G7902" s="2" t="s">
        <v>57</v>
      </c>
      <c r="H7902" s="2" t="s">
        <v>34</v>
      </c>
      <c r="I7902" s="2" t="s">
        <v>25</v>
      </c>
      <c r="J7902" s="2" t="str">
        <f t="array" ref="J7902">XLOOKUP('Transaction Data'!$G7902,Product_Code,Biscuit_Brand)</f>
        <v>Oatmeal Cookies</v>
      </c>
      <c r="K7902" s="2">
        <f t="array" ref="K7902">XLOOKUP('Transaction Data'!$G7902,Product_Code,Cost)</f>
        <v>19</v>
      </c>
      <c r="L7902" s="2">
        <f t="array" ref="L7902">XLOOKUP('Transaction Data'!$G7902,Product_Code,Unit_Price)</f>
        <v>23</v>
      </c>
      <c r="M7902" s="3">
        <f>'Transaction Data'!$F7902*'Transaction Data'!$K7902</f>
        <v>7163</v>
      </c>
      <c r="N7902" s="3">
        <f>'Transaction Data'!$F7902*'Transaction Data'!$L7902</f>
        <v>8671</v>
      </c>
      <c r="O7902" s="3">
        <f>'Transaction Data'!$N7902-'Transaction Data'!$M7902</f>
        <v>1508</v>
      </c>
      <c r="P7902" s="2">
        <f>DATEDIF('Transaction Data'!$D7902,'Transaction Data'!$A7902,"y")</f>
        <v>48</v>
      </c>
      <c r="Q7902" s="2" t="str">
        <f>FLOOR('Transaction Data'!$P7902,15)&amp;"-"&amp;FLOOR('Transaction Data'!$P7902,15)+14</f>
        <v>45-59</v>
      </c>
      <c r="R7902" s="2" t="str">
        <f>IF('Transaction Data'!$L7902&lt;=10,"Less Expensive","Expensive")</f>
        <v>Expensive</v>
      </c>
      <c r="S7902" s="4">
        <f>WEEKDAY('Transaction Data'!$A7902)</f>
        <v>2</v>
      </c>
      <c r="T7902" s="2" t="str">
        <f>IF(WEEKDAY('Transaction Data'!$A7902,2)&lt;6,"Weekday","Weekend")</f>
        <v>Weekday</v>
      </c>
    </row>
    <row r="7903" ht="15.75" customHeight="1">
      <c r="A7903" s="1">
        <v>45320.0</v>
      </c>
      <c r="B7903" s="2" t="s">
        <v>7265</v>
      </c>
      <c r="C7903" s="2" t="s">
        <v>54</v>
      </c>
      <c r="D7903" s="1">
        <v>26062.0</v>
      </c>
      <c r="E7903" s="2" t="s">
        <v>63</v>
      </c>
      <c r="F7903" s="2">
        <v>258.0</v>
      </c>
      <c r="G7903" s="2" t="s">
        <v>38</v>
      </c>
      <c r="H7903" s="2" t="s">
        <v>24</v>
      </c>
      <c r="I7903" s="2" t="s">
        <v>25</v>
      </c>
      <c r="J7903" s="2" t="str">
        <f t="array" ref="J7903">XLOOKUP('Transaction Data'!$G7903,Product_Code,Biscuit_Brand)</f>
        <v>Ginger Snaps</v>
      </c>
      <c r="K7903" s="2">
        <f t="array" ref="K7903">XLOOKUP('Transaction Data'!$G7903,Product_Code,Cost)</f>
        <v>14</v>
      </c>
      <c r="L7903" s="2">
        <f t="array" ref="L7903">XLOOKUP('Transaction Data'!$G7903,Product_Code,Unit_Price)</f>
        <v>28</v>
      </c>
      <c r="M7903" s="3">
        <f>'Transaction Data'!$F7903*'Transaction Data'!$K7903</f>
        <v>3612</v>
      </c>
      <c r="N7903" s="3">
        <f>'Transaction Data'!$F7903*'Transaction Data'!$L7903</f>
        <v>7224</v>
      </c>
      <c r="O7903" s="3">
        <f>'Transaction Data'!$N7903-'Transaction Data'!$M7903</f>
        <v>3612</v>
      </c>
      <c r="P7903" s="2">
        <f>DATEDIF('Transaction Data'!$D7903,'Transaction Data'!$A7903,"y")</f>
        <v>52</v>
      </c>
      <c r="Q7903" s="2" t="str">
        <f>FLOOR('Transaction Data'!$P7903,15)&amp;"-"&amp;FLOOR('Transaction Data'!$P7903,15)+14</f>
        <v>45-59</v>
      </c>
      <c r="R7903" s="2" t="str">
        <f>IF('Transaction Data'!$L7903&lt;=10,"Less Expensive","Expensive")</f>
        <v>Expensive</v>
      </c>
      <c r="S7903" s="4">
        <f>WEEKDAY('Transaction Data'!$A7903)</f>
        <v>2</v>
      </c>
      <c r="T7903" s="2" t="str">
        <f>IF(WEEKDAY('Transaction Data'!$A7903,2)&lt;6,"Weekday","Weekend")</f>
        <v>Weekday</v>
      </c>
    </row>
    <row r="7904" ht="15.75" customHeight="1">
      <c r="A7904" s="1">
        <v>45431.0</v>
      </c>
      <c r="B7904" s="2" t="s">
        <v>7266</v>
      </c>
      <c r="C7904" s="2" t="s">
        <v>47</v>
      </c>
      <c r="D7904" s="1">
        <v>17450.0</v>
      </c>
      <c r="E7904" s="2" t="s">
        <v>37</v>
      </c>
      <c r="F7904" s="2">
        <v>12.0</v>
      </c>
      <c r="G7904" s="2" t="s">
        <v>23</v>
      </c>
      <c r="H7904" s="2" t="s">
        <v>29</v>
      </c>
      <c r="I7904" s="2" t="s">
        <v>25</v>
      </c>
      <c r="J7904" s="2" t="str">
        <f t="array" ref="J7904">XLOOKUP('Transaction Data'!$G7904,Product_Code,Biscuit_Brand)</f>
        <v>Cinnamon Swirls</v>
      </c>
      <c r="K7904" s="2">
        <f t="array" ref="K7904">XLOOKUP('Transaction Data'!$G7904,Product_Code,Cost)</f>
        <v>10</v>
      </c>
      <c r="L7904" s="2">
        <f t="array" ref="L7904">XLOOKUP('Transaction Data'!$G7904,Product_Code,Unit_Price)</f>
        <v>14</v>
      </c>
      <c r="M7904" s="3">
        <f>'Transaction Data'!$F7904*'Transaction Data'!$K7904</f>
        <v>120</v>
      </c>
      <c r="N7904" s="3">
        <f>'Transaction Data'!$F7904*'Transaction Data'!$L7904</f>
        <v>168</v>
      </c>
      <c r="O7904" s="3">
        <f>'Transaction Data'!$N7904-'Transaction Data'!$M7904</f>
        <v>48</v>
      </c>
      <c r="P7904" s="2">
        <f>DATEDIF('Transaction Data'!$D7904,'Transaction Data'!$A7904,"y")</f>
        <v>76</v>
      </c>
      <c r="Q7904" s="2" t="str">
        <f>FLOOR('Transaction Data'!$P7904,15)&amp;"-"&amp;FLOOR('Transaction Data'!$P7904,15)+14</f>
        <v>75-89</v>
      </c>
      <c r="R7904" s="2" t="str">
        <f>IF('Transaction Data'!$L7904&lt;=10,"Less Expensive","Expensive")</f>
        <v>Expensive</v>
      </c>
      <c r="S7904" s="4">
        <f>WEEKDAY('Transaction Data'!$A7904)</f>
        <v>1</v>
      </c>
      <c r="T7904" s="2" t="str">
        <f>IF(WEEKDAY('Transaction Data'!$A7904,2)&lt;6,"Weekday","Weekend")</f>
        <v>Weekend</v>
      </c>
    </row>
    <row r="7905" ht="15.75" customHeight="1">
      <c r="A7905" s="1">
        <v>45463.0</v>
      </c>
      <c r="B7905" s="2" t="s">
        <v>7267</v>
      </c>
      <c r="C7905" s="2" t="s">
        <v>51</v>
      </c>
      <c r="D7905" s="1">
        <v>22621.0</v>
      </c>
      <c r="E7905" s="2" t="s">
        <v>37</v>
      </c>
      <c r="F7905" s="2">
        <v>43.0</v>
      </c>
      <c r="G7905" s="2" t="s">
        <v>28</v>
      </c>
      <c r="H7905" s="2" t="s">
        <v>34</v>
      </c>
      <c r="I7905" s="2" t="s">
        <v>25</v>
      </c>
      <c r="J7905" s="2" t="str">
        <f t="array" ref="J7905">XLOOKUP('Transaction Data'!$G7905,Product_Code,Biscuit_Brand)</f>
        <v>Shortbread</v>
      </c>
      <c r="K7905" s="2">
        <f t="array" ref="K7905">XLOOKUP('Transaction Data'!$G7905,Product_Code,Cost)</f>
        <v>10</v>
      </c>
      <c r="L7905" s="2">
        <f t="array" ref="L7905">XLOOKUP('Transaction Data'!$G7905,Product_Code,Unit_Price)</f>
        <v>45</v>
      </c>
      <c r="M7905" s="3">
        <f>'Transaction Data'!$F7905*'Transaction Data'!$K7905</f>
        <v>430</v>
      </c>
      <c r="N7905" s="3">
        <f>'Transaction Data'!$F7905*'Transaction Data'!$L7905</f>
        <v>1935</v>
      </c>
      <c r="O7905" s="3">
        <f>'Transaction Data'!$N7905-'Transaction Data'!$M7905</f>
        <v>1505</v>
      </c>
      <c r="P7905" s="2">
        <f>DATEDIF('Transaction Data'!$D7905,'Transaction Data'!$A7905,"y")</f>
        <v>62</v>
      </c>
      <c r="Q7905" s="2" t="str">
        <f>FLOOR('Transaction Data'!$P7905,15)&amp;"-"&amp;FLOOR('Transaction Data'!$P7905,15)+14</f>
        <v>60-74</v>
      </c>
      <c r="R7905" s="2" t="str">
        <f>IF('Transaction Data'!$L7905&lt;=10,"Less Expensive","Expensive")</f>
        <v>Expensive</v>
      </c>
      <c r="S7905" s="4">
        <f>WEEKDAY('Transaction Data'!$A7905)</f>
        <v>5</v>
      </c>
      <c r="T7905" s="2" t="str">
        <f>IF(WEEKDAY('Transaction Data'!$A7905,2)&lt;6,"Weekday","Weekend")</f>
        <v>Weekday</v>
      </c>
    </row>
    <row r="7906" ht="15.75" customHeight="1">
      <c r="A7906" s="1">
        <v>45316.0</v>
      </c>
      <c r="B7906" s="2" t="s">
        <v>7268</v>
      </c>
      <c r="C7906" s="2" t="s">
        <v>69</v>
      </c>
      <c r="D7906" s="1">
        <v>24297.0</v>
      </c>
      <c r="E7906" s="2" t="s">
        <v>27</v>
      </c>
      <c r="F7906" s="2">
        <v>260.0</v>
      </c>
      <c r="G7906" s="2" t="s">
        <v>61</v>
      </c>
      <c r="H7906" s="2" t="s">
        <v>24</v>
      </c>
      <c r="I7906" s="2" t="s">
        <v>30</v>
      </c>
      <c r="J7906" s="2" t="str">
        <f t="array" ref="J7906">XLOOKUP('Transaction Data'!$G7906,Product_Code,Biscuit_Brand)</f>
        <v>Choco Delight</v>
      </c>
      <c r="K7906" s="2">
        <f t="array" ref="K7906">XLOOKUP('Transaction Data'!$G7906,Product_Code,Cost)</f>
        <v>3</v>
      </c>
      <c r="L7906" s="2">
        <f t="array" ref="L7906">XLOOKUP('Transaction Data'!$G7906,Product_Code,Unit_Price)</f>
        <v>5</v>
      </c>
      <c r="M7906" s="3">
        <f>'Transaction Data'!$F7906*'Transaction Data'!$K7906</f>
        <v>780</v>
      </c>
      <c r="N7906" s="3">
        <f>'Transaction Data'!$F7906*'Transaction Data'!$L7906</f>
        <v>1300</v>
      </c>
      <c r="O7906" s="3">
        <f>'Transaction Data'!$N7906-'Transaction Data'!$M7906</f>
        <v>520</v>
      </c>
      <c r="P7906" s="2">
        <f>DATEDIF('Transaction Data'!$D7906,'Transaction Data'!$A7906,"y")</f>
        <v>57</v>
      </c>
      <c r="Q7906" s="2" t="str">
        <f>FLOOR('Transaction Data'!$P7906,15)&amp;"-"&amp;FLOOR('Transaction Data'!$P7906,15)+14</f>
        <v>45-59</v>
      </c>
      <c r="R7906" s="2" t="str">
        <f>IF('Transaction Data'!$L7906&lt;=10,"Less Expensive","Expensive")</f>
        <v>Less Expensive</v>
      </c>
      <c r="S7906" s="4">
        <f>WEEKDAY('Transaction Data'!$A7906)</f>
        <v>5</v>
      </c>
      <c r="T7906" s="2" t="str">
        <f>IF(WEEKDAY('Transaction Data'!$A7906,2)&lt;6,"Weekday","Weekend")</f>
        <v>Weekday</v>
      </c>
    </row>
    <row r="7907" ht="15.75" customHeight="1">
      <c r="A7907" s="1">
        <v>45500.0</v>
      </c>
      <c r="B7907" s="2" t="s">
        <v>7269</v>
      </c>
      <c r="C7907" s="2" t="s">
        <v>41</v>
      </c>
      <c r="D7907" s="1">
        <v>23448.0</v>
      </c>
      <c r="E7907" s="2" t="s">
        <v>27</v>
      </c>
      <c r="F7907" s="2">
        <v>50.0</v>
      </c>
      <c r="G7907" s="2" t="s">
        <v>61</v>
      </c>
      <c r="H7907" s="2" t="s">
        <v>29</v>
      </c>
      <c r="I7907" s="2" t="s">
        <v>25</v>
      </c>
      <c r="J7907" s="2" t="str">
        <f t="array" ref="J7907">XLOOKUP('Transaction Data'!$G7907,Product_Code,Biscuit_Brand)</f>
        <v>Choco Delight</v>
      </c>
      <c r="K7907" s="2">
        <f t="array" ref="K7907">XLOOKUP('Transaction Data'!$G7907,Product_Code,Cost)</f>
        <v>3</v>
      </c>
      <c r="L7907" s="2">
        <f t="array" ref="L7907">XLOOKUP('Transaction Data'!$G7907,Product_Code,Unit_Price)</f>
        <v>5</v>
      </c>
      <c r="M7907" s="3">
        <f>'Transaction Data'!$F7907*'Transaction Data'!$K7907</f>
        <v>150</v>
      </c>
      <c r="N7907" s="3">
        <f>'Transaction Data'!$F7907*'Transaction Data'!$L7907</f>
        <v>250</v>
      </c>
      <c r="O7907" s="3">
        <f>'Transaction Data'!$N7907-'Transaction Data'!$M7907</f>
        <v>100</v>
      </c>
      <c r="P7907" s="2">
        <f>DATEDIF('Transaction Data'!$D7907,'Transaction Data'!$A7907,"y")</f>
        <v>60</v>
      </c>
      <c r="Q7907" s="2" t="str">
        <f>FLOOR('Transaction Data'!$P7907,15)&amp;"-"&amp;FLOOR('Transaction Data'!$P7907,15)+14</f>
        <v>60-74</v>
      </c>
      <c r="R7907" s="2" t="str">
        <f>IF('Transaction Data'!$L7907&lt;=10,"Less Expensive","Expensive")</f>
        <v>Less Expensive</v>
      </c>
      <c r="S7907" s="4">
        <f>WEEKDAY('Transaction Data'!$A7907)</f>
        <v>7</v>
      </c>
      <c r="T7907" s="2" t="str">
        <f>IF(WEEKDAY('Transaction Data'!$A7907,2)&lt;6,"Weekday","Weekend")</f>
        <v>Weekend</v>
      </c>
    </row>
    <row r="7908" ht="15.75" customHeight="1">
      <c r="A7908" s="1">
        <v>45492.0</v>
      </c>
      <c r="B7908" s="2" t="s">
        <v>7270</v>
      </c>
      <c r="C7908" s="2" t="s">
        <v>65</v>
      </c>
      <c r="D7908" s="1">
        <v>38613.0</v>
      </c>
      <c r="E7908" s="2" t="s">
        <v>22</v>
      </c>
      <c r="F7908" s="2">
        <v>272.0</v>
      </c>
      <c r="G7908" s="2" t="s">
        <v>60</v>
      </c>
      <c r="H7908" s="2" t="s">
        <v>34</v>
      </c>
      <c r="I7908" s="2" t="s">
        <v>25</v>
      </c>
      <c r="J7908" s="2" t="str">
        <f t="array" ref="J7908">XLOOKUP('Transaction Data'!$G7908,Product_Code,Biscuit_Brand)</f>
        <v>Peanut Butter Bites</v>
      </c>
      <c r="K7908" s="2">
        <f t="array" ref="K7908">XLOOKUP('Transaction Data'!$G7908,Product_Code,Cost)</f>
        <v>5</v>
      </c>
      <c r="L7908" s="2">
        <f t="array" ref="L7908">XLOOKUP('Transaction Data'!$G7908,Product_Code,Unit_Price)</f>
        <v>7</v>
      </c>
      <c r="M7908" s="3">
        <f>'Transaction Data'!$F7908*'Transaction Data'!$K7908</f>
        <v>1360</v>
      </c>
      <c r="N7908" s="3">
        <f>'Transaction Data'!$F7908*'Transaction Data'!$L7908</f>
        <v>1904</v>
      </c>
      <c r="O7908" s="3">
        <f>'Transaction Data'!$N7908-'Transaction Data'!$M7908</f>
        <v>544</v>
      </c>
      <c r="P7908" s="2">
        <f>DATEDIF('Transaction Data'!$D7908,'Transaction Data'!$A7908,"y")</f>
        <v>18</v>
      </c>
      <c r="Q7908" s="2" t="str">
        <f>FLOOR('Transaction Data'!$P7908,15)&amp;"-"&amp;FLOOR('Transaction Data'!$P7908,15)+14</f>
        <v>15-29</v>
      </c>
      <c r="R7908" s="2" t="str">
        <f>IF('Transaction Data'!$L7908&lt;=10,"Less Expensive","Expensive")</f>
        <v>Less Expensive</v>
      </c>
      <c r="S7908" s="4">
        <f>WEEKDAY('Transaction Data'!$A7908)</f>
        <v>6</v>
      </c>
      <c r="T7908" s="2" t="str">
        <f>IF(WEEKDAY('Transaction Data'!$A7908,2)&lt;6,"Weekday","Weekend")</f>
        <v>Weekday</v>
      </c>
    </row>
    <row r="7909" ht="15.75" customHeight="1">
      <c r="A7909" s="1">
        <v>45487.0</v>
      </c>
      <c r="B7909" s="2" t="s">
        <v>7271</v>
      </c>
      <c r="C7909" s="2" t="s">
        <v>21</v>
      </c>
      <c r="D7909" s="1">
        <v>25753.0</v>
      </c>
      <c r="E7909" s="2" t="s">
        <v>63</v>
      </c>
      <c r="F7909" s="2">
        <v>172.0</v>
      </c>
      <c r="G7909" s="2" t="s">
        <v>55</v>
      </c>
      <c r="H7909" s="2" t="s">
        <v>24</v>
      </c>
      <c r="I7909" s="2" t="s">
        <v>25</v>
      </c>
      <c r="J7909" s="2" t="str">
        <f t="array" ref="J7909">XLOOKUP('Transaction Data'!$G7909,Product_Code,Biscuit_Brand)</f>
        <v>Vanilla Wafers</v>
      </c>
      <c r="K7909" s="2">
        <f t="array" ref="K7909">XLOOKUP('Transaction Data'!$G7909,Product_Code,Cost)</f>
        <v>18</v>
      </c>
      <c r="L7909" s="2">
        <f t="array" ref="L7909">XLOOKUP('Transaction Data'!$G7909,Product_Code,Unit_Price)</f>
        <v>36</v>
      </c>
      <c r="M7909" s="3">
        <f>'Transaction Data'!$F7909*'Transaction Data'!$K7909</f>
        <v>3096</v>
      </c>
      <c r="N7909" s="3">
        <f>'Transaction Data'!$F7909*'Transaction Data'!$L7909</f>
        <v>6192</v>
      </c>
      <c r="O7909" s="3">
        <f>'Transaction Data'!$N7909-'Transaction Data'!$M7909</f>
        <v>3096</v>
      </c>
      <c r="P7909" s="2">
        <f>DATEDIF('Transaction Data'!$D7909,'Transaction Data'!$A7909,"y")</f>
        <v>54</v>
      </c>
      <c r="Q7909" s="2" t="str">
        <f>FLOOR('Transaction Data'!$P7909,15)&amp;"-"&amp;FLOOR('Transaction Data'!$P7909,15)+14</f>
        <v>45-59</v>
      </c>
      <c r="R7909" s="2" t="str">
        <f>IF('Transaction Data'!$L7909&lt;=10,"Less Expensive","Expensive")</f>
        <v>Expensive</v>
      </c>
      <c r="S7909" s="4">
        <f>WEEKDAY('Transaction Data'!$A7909)</f>
        <v>1</v>
      </c>
      <c r="T7909" s="2" t="str">
        <f>IF(WEEKDAY('Transaction Data'!$A7909,2)&lt;6,"Weekday","Weekend")</f>
        <v>Weekend</v>
      </c>
    </row>
    <row r="7910" ht="15.75" customHeight="1">
      <c r="A7910" s="1">
        <v>45342.0</v>
      </c>
      <c r="B7910" s="2" t="s">
        <v>7272</v>
      </c>
      <c r="C7910" s="2" t="s">
        <v>78</v>
      </c>
      <c r="D7910" s="1">
        <v>23450.0</v>
      </c>
      <c r="E7910" s="2" t="s">
        <v>22</v>
      </c>
      <c r="F7910" s="2">
        <v>453.0</v>
      </c>
      <c r="G7910" s="2" t="s">
        <v>44</v>
      </c>
      <c r="H7910" s="2" t="s">
        <v>29</v>
      </c>
      <c r="I7910" s="2" t="s">
        <v>25</v>
      </c>
      <c r="J7910" s="2" t="str">
        <f t="array" ref="J7910">XLOOKUP('Transaction Data'!$G7910,Product_Code,Biscuit_Brand)</f>
        <v>Butter Crunch</v>
      </c>
      <c r="K7910" s="2">
        <f t="array" ref="K7910">XLOOKUP('Transaction Data'!$G7910,Product_Code,Cost)</f>
        <v>10</v>
      </c>
      <c r="L7910" s="2">
        <f t="array" ref="L7910">XLOOKUP('Transaction Data'!$G7910,Product_Code,Unit_Price)</f>
        <v>11</v>
      </c>
      <c r="M7910" s="3">
        <f>'Transaction Data'!$F7910*'Transaction Data'!$K7910</f>
        <v>4530</v>
      </c>
      <c r="N7910" s="3">
        <f>'Transaction Data'!$F7910*'Transaction Data'!$L7910</f>
        <v>4983</v>
      </c>
      <c r="O7910" s="3">
        <f>'Transaction Data'!$N7910-'Transaction Data'!$M7910</f>
        <v>453</v>
      </c>
      <c r="P7910" s="2">
        <f>DATEDIF('Transaction Data'!$D7910,'Transaction Data'!$A7910,"y")</f>
        <v>59</v>
      </c>
      <c r="Q7910" s="2" t="str">
        <f>FLOOR('Transaction Data'!$P7910,15)&amp;"-"&amp;FLOOR('Transaction Data'!$P7910,15)+14</f>
        <v>45-59</v>
      </c>
      <c r="R7910" s="2" t="str">
        <f>IF('Transaction Data'!$L7910&lt;=10,"Less Expensive","Expensive")</f>
        <v>Expensive</v>
      </c>
      <c r="S7910" s="4">
        <f>WEEKDAY('Transaction Data'!$A7910)</f>
        <v>3</v>
      </c>
      <c r="T7910" s="2" t="str">
        <f>IF(WEEKDAY('Transaction Data'!$A7910,2)&lt;6,"Weekday","Weekend")</f>
        <v>Weekday</v>
      </c>
    </row>
    <row r="7911" ht="15.75" customHeight="1">
      <c r="A7911" s="1">
        <v>45404.0</v>
      </c>
      <c r="B7911" s="2" t="s">
        <v>7273</v>
      </c>
      <c r="C7911" s="2" t="s">
        <v>54</v>
      </c>
      <c r="D7911" s="1">
        <v>33495.0</v>
      </c>
      <c r="E7911" s="2" t="s">
        <v>63</v>
      </c>
      <c r="F7911" s="2">
        <v>198.0</v>
      </c>
      <c r="G7911" s="2" t="s">
        <v>44</v>
      </c>
      <c r="H7911" s="2" t="s">
        <v>34</v>
      </c>
      <c r="I7911" s="2" t="s">
        <v>25</v>
      </c>
      <c r="J7911" s="2" t="str">
        <f t="array" ref="J7911">XLOOKUP('Transaction Data'!$G7911,Product_Code,Biscuit_Brand)</f>
        <v>Butter Crunch</v>
      </c>
      <c r="K7911" s="2">
        <f t="array" ref="K7911">XLOOKUP('Transaction Data'!$G7911,Product_Code,Cost)</f>
        <v>10</v>
      </c>
      <c r="L7911" s="2">
        <f t="array" ref="L7911">XLOOKUP('Transaction Data'!$G7911,Product_Code,Unit_Price)</f>
        <v>11</v>
      </c>
      <c r="M7911" s="3">
        <f>'Transaction Data'!$F7911*'Transaction Data'!$K7911</f>
        <v>1980</v>
      </c>
      <c r="N7911" s="3">
        <f>'Transaction Data'!$F7911*'Transaction Data'!$L7911</f>
        <v>2178</v>
      </c>
      <c r="O7911" s="3">
        <f>'Transaction Data'!$N7911-'Transaction Data'!$M7911</f>
        <v>198</v>
      </c>
      <c r="P7911" s="2">
        <f>DATEDIF('Transaction Data'!$D7911,'Transaction Data'!$A7911,"y")</f>
        <v>32</v>
      </c>
      <c r="Q7911" s="2" t="str">
        <f>FLOOR('Transaction Data'!$P7911,15)&amp;"-"&amp;FLOOR('Transaction Data'!$P7911,15)+14</f>
        <v>30-44</v>
      </c>
      <c r="R7911" s="2" t="str">
        <f>IF('Transaction Data'!$L7911&lt;=10,"Less Expensive","Expensive")</f>
        <v>Expensive</v>
      </c>
      <c r="S7911" s="4">
        <f>WEEKDAY('Transaction Data'!$A7911)</f>
        <v>2</v>
      </c>
      <c r="T7911" s="2" t="str">
        <f>IF(WEEKDAY('Transaction Data'!$A7911,2)&lt;6,"Weekday","Weekend")</f>
        <v>Weekday</v>
      </c>
    </row>
    <row r="7912" ht="15.75" customHeight="1">
      <c r="A7912" s="1">
        <v>45453.0</v>
      </c>
      <c r="B7912" s="2" t="s">
        <v>7274</v>
      </c>
      <c r="C7912" s="2" t="s">
        <v>69</v>
      </c>
      <c r="D7912" s="1">
        <v>27607.0</v>
      </c>
      <c r="E7912" s="2" t="s">
        <v>63</v>
      </c>
      <c r="F7912" s="2">
        <v>201.0</v>
      </c>
      <c r="G7912" s="2" t="s">
        <v>48</v>
      </c>
      <c r="H7912" s="2" t="s">
        <v>24</v>
      </c>
      <c r="I7912" s="2" t="s">
        <v>25</v>
      </c>
      <c r="J7912" s="2" t="str">
        <f t="array" ref="J7912">XLOOKUP('Transaction Data'!$G7912,Product_Code,Biscuit_Brand)</f>
        <v>Lemon Crisps</v>
      </c>
      <c r="K7912" s="2">
        <f t="array" ref="K7912">XLOOKUP('Transaction Data'!$G7912,Product_Code,Cost)</f>
        <v>7</v>
      </c>
      <c r="L7912" s="2">
        <f t="array" ref="L7912">XLOOKUP('Transaction Data'!$G7912,Product_Code,Unit_Price)</f>
        <v>9</v>
      </c>
      <c r="M7912" s="3">
        <f>'Transaction Data'!$F7912*'Transaction Data'!$K7912</f>
        <v>1407</v>
      </c>
      <c r="N7912" s="3">
        <f>'Transaction Data'!$F7912*'Transaction Data'!$L7912</f>
        <v>1809</v>
      </c>
      <c r="O7912" s="3">
        <f>'Transaction Data'!$N7912-'Transaction Data'!$M7912</f>
        <v>402</v>
      </c>
      <c r="P7912" s="2">
        <f>DATEDIF('Transaction Data'!$D7912,'Transaction Data'!$A7912,"y")</f>
        <v>48</v>
      </c>
      <c r="Q7912" s="2" t="str">
        <f>FLOOR('Transaction Data'!$P7912,15)&amp;"-"&amp;FLOOR('Transaction Data'!$P7912,15)+14</f>
        <v>45-59</v>
      </c>
      <c r="R7912" s="2" t="str">
        <f>IF('Transaction Data'!$L7912&lt;=10,"Less Expensive","Expensive")</f>
        <v>Less Expensive</v>
      </c>
      <c r="S7912" s="4">
        <f>WEEKDAY('Transaction Data'!$A7912)</f>
        <v>2</v>
      </c>
      <c r="T7912" s="2" t="str">
        <f>IF(WEEKDAY('Transaction Data'!$A7912,2)&lt;6,"Weekday","Weekend")</f>
        <v>Weekday</v>
      </c>
    </row>
    <row r="7913" ht="15.75" customHeight="1">
      <c r="A7913" s="1">
        <v>45441.0</v>
      </c>
      <c r="B7913" s="2" t="s">
        <v>40</v>
      </c>
      <c r="C7913" s="2" t="s">
        <v>41</v>
      </c>
      <c r="D7913" s="1">
        <v>28253.0</v>
      </c>
      <c r="E7913" s="2" t="s">
        <v>22</v>
      </c>
      <c r="F7913" s="2">
        <v>86.0</v>
      </c>
      <c r="G7913" s="2" t="s">
        <v>60</v>
      </c>
      <c r="H7913" s="2" t="s">
        <v>29</v>
      </c>
      <c r="I7913" s="2" t="s">
        <v>30</v>
      </c>
      <c r="J7913" s="2" t="str">
        <f t="array" ref="J7913">XLOOKUP('Transaction Data'!$G7913,Product_Code,Biscuit_Brand)</f>
        <v>Peanut Butter Bites</v>
      </c>
      <c r="K7913" s="2">
        <f t="array" ref="K7913">XLOOKUP('Transaction Data'!$G7913,Product_Code,Cost)</f>
        <v>5</v>
      </c>
      <c r="L7913" s="2">
        <f t="array" ref="L7913">XLOOKUP('Transaction Data'!$G7913,Product_Code,Unit_Price)</f>
        <v>7</v>
      </c>
      <c r="M7913" s="3">
        <f>'Transaction Data'!$F7913*'Transaction Data'!$K7913</f>
        <v>430</v>
      </c>
      <c r="N7913" s="3">
        <f>'Transaction Data'!$F7913*'Transaction Data'!$L7913</f>
        <v>602</v>
      </c>
      <c r="O7913" s="3">
        <f>'Transaction Data'!$N7913-'Transaction Data'!$M7913</f>
        <v>172</v>
      </c>
      <c r="P7913" s="2">
        <f>DATEDIF('Transaction Data'!$D7913,'Transaction Data'!$A7913,"y")</f>
        <v>47</v>
      </c>
      <c r="Q7913" s="2" t="str">
        <f>FLOOR('Transaction Data'!$P7913,15)&amp;"-"&amp;FLOOR('Transaction Data'!$P7913,15)+14</f>
        <v>45-59</v>
      </c>
      <c r="R7913" s="2" t="str">
        <f>IF('Transaction Data'!$L7913&lt;=10,"Less Expensive","Expensive")</f>
        <v>Less Expensive</v>
      </c>
      <c r="S7913" s="4">
        <f>WEEKDAY('Transaction Data'!$A7913)</f>
        <v>4</v>
      </c>
      <c r="T7913" s="2" t="str">
        <f>IF(WEEKDAY('Transaction Data'!$A7913,2)&lt;6,"Weekday","Weekend")</f>
        <v>Weekday</v>
      </c>
    </row>
    <row r="7914" ht="15.75" customHeight="1">
      <c r="A7914" s="1">
        <v>45292.0</v>
      </c>
      <c r="B7914" s="2" t="s">
        <v>7275</v>
      </c>
      <c r="C7914" s="2" t="s">
        <v>72</v>
      </c>
      <c r="D7914" s="1">
        <v>33075.0</v>
      </c>
      <c r="E7914" s="2" t="s">
        <v>37</v>
      </c>
      <c r="F7914" s="2">
        <v>486.0</v>
      </c>
      <c r="G7914" s="2" t="s">
        <v>57</v>
      </c>
      <c r="H7914" s="2" t="s">
        <v>34</v>
      </c>
      <c r="I7914" s="2" t="s">
        <v>25</v>
      </c>
      <c r="J7914" s="2" t="str">
        <f t="array" ref="J7914">XLOOKUP('Transaction Data'!$G7914,Product_Code,Biscuit_Brand)</f>
        <v>Oatmeal Cookies</v>
      </c>
      <c r="K7914" s="2">
        <f t="array" ref="K7914">XLOOKUP('Transaction Data'!$G7914,Product_Code,Cost)</f>
        <v>19</v>
      </c>
      <c r="L7914" s="2">
        <f t="array" ref="L7914">XLOOKUP('Transaction Data'!$G7914,Product_Code,Unit_Price)</f>
        <v>23</v>
      </c>
      <c r="M7914" s="3">
        <f>'Transaction Data'!$F7914*'Transaction Data'!$K7914</f>
        <v>9234</v>
      </c>
      <c r="N7914" s="3">
        <f>'Transaction Data'!$F7914*'Transaction Data'!$L7914</f>
        <v>11178</v>
      </c>
      <c r="O7914" s="3">
        <f>'Transaction Data'!$N7914-'Transaction Data'!$M7914</f>
        <v>1944</v>
      </c>
      <c r="P7914" s="2">
        <f>DATEDIF('Transaction Data'!$D7914,'Transaction Data'!$A7914,"y")</f>
        <v>33</v>
      </c>
      <c r="Q7914" s="2" t="str">
        <f>FLOOR('Transaction Data'!$P7914,15)&amp;"-"&amp;FLOOR('Transaction Data'!$P7914,15)+14</f>
        <v>30-44</v>
      </c>
      <c r="R7914" s="2" t="str">
        <f>IF('Transaction Data'!$L7914&lt;=10,"Less Expensive","Expensive")</f>
        <v>Expensive</v>
      </c>
      <c r="S7914" s="4">
        <f>WEEKDAY('Transaction Data'!$A7914)</f>
        <v>2</v>
      </c>
      <c r="T7914" s="2" t="str">
        <f>IF(WEEKDAY('Transaction Data'!$A7914,2)&lt;6,"Weekday","Weekend")</f>
        <v>Weekday</v>
      </c>
    </row>
    <row r="7915" ht="15.75" customHeight="1">
      <c r="A7915" s="1">
        <v>45356.0</v>
      </c>
      <c r="B7915" s="2" t="s">
        <v>7276</v>
      </c>
      <c r="C7915" s="2" t="s">
        <v>51</v>
      </c>
      <c r="D7915" s="1">
        <v>26134.0</v>
      </c>
      <c r="E7915" s="2" t="s">
        <v>27</v>
      </c>
      <c r="F7915" s="2">
        <v>64.0</v>
      </c>
      <c r="G7915" s="2" t="s">
        <v>61</v>
      </c>
      <c r="H7915" s="2" t="s">
        <v>24</v>
      </c>
      <c r="I7915" s="2" t="s">
        <v>25</v>
      </c>
      <c r="J7915" s="2" t="str">
        <f t="array" ref="J7915">XLOOKUP('Transaction Data'!$G7915,Product_Code,Biscuit_Brand)</f>
        <v>Choco Delight</v>
      </c>
      <c r="K7915" s="2">
        <f t="array" ref="K7915">XLOOKUP('Transaction Data'!$G7915,Product_Code,Cost)</f>
        <v>3</v>
      </c>
      <c r="L7915" s="2">
        <f t="array" ref="L7915">XLOOKUP('Transaction Data'!$G7915,Product_Code,Unit_Price)</f>
        <v>5</v>
      </c>
      <c r="M7915" s="3">
        <f>'Transaction Data'!$F7915*'Transaction Data'!$K7915</f>
        <v>192</v>
      </c>
      <c r="N7915" s="3">
        <f>'Transaction Data'!$F7915*'Transaction Data'!$L7915</f>
        <v>320</v>
      </c>
      <c r="O7915" s="3">
        <f>'Transaction Data'!$N7915-'Transaction Data'!$M7915</f>
        <v>128</v>
      </c>
      <c r="P7915" s="2">
        <f>DATEDIF('Transaction Data'!$D7915,'Transaction Data'!$A7915,"y")</f>
        <v>52</v>
      </c>
      <c r="Q7915" s="2" t="str">
        <f>FLOOR('Transaction Data'!$P7915,15)&amp;"-"&amp;FLOOR('Transaction Data'!$P7915,15)+14</f>
        <v>45-59</v>
      </c>
      <c r="R7915" s="2" t="str">
        <f>IF('Transaction Data'!$L7915&lt;=10,"Less Expensive","Expensive")</f>
        <v>Less Expensive</v>
      </c>
      <c r="S7915" s="4">
        <f>WEEKDAY('Transaction Data'!$A7915)</f>
        <v>3</v>
      </c>
      <c r="T7915" s="2" t="str">
        <f>IF(WEEKDAY('Transaction Data'!$A7915,2)&lt;6,"Weekday","Weekend")</f>
        <v>Weekday</v>
      </c>
    </row>
    <row r="7916" ht="15.75" customHeight="1">
      <c r="A7916" s="1">
        <v>45355.0</v>
      </c>
      <c r="B7916" s="2" t="s">
        <v>7277</v>
      </c>
      <c r="C7916" s="2" t="s">
        <v>54</v>
      </c>
      <c r="D7916" s="1">
        <v>17671.0</v>
      </c>
      <c r="E7916" s="2" t="s">
        <v>27</v>
      </c>
      <c r="F7916" s="2">
        <v>440.0</v>
      </c>
      <c r="G7916" s="2" t="s">
        <v>28</v>
      </c>
      <c r="H7916" s="2" t="s">
        <v>29</v>
      </c>
      <c r="I7916" s="2" t="s">
        <v>25</v>
      </c>
      <c r="J7916" s="2" t="str">
        <f t="array" ref="J7916">XLOOKUP('Transaction Data'!$G7916,Product_Code,Biscuit_Brand)</f>
        <v>Shortbread</v>
      </c>
      <c r="K7916" s="2">
        <f t="array" ref="K7916">XLOOKUP('Transaction Data'!$G7916,Product_Code,Cost)</f>
        <v>10</v>
      </c>
      <c r="L7916" s="2">
        <f t="array" ref="L7916">XLOOKUP('Transaction Data'!$G7916,Product_Code,Unit_Price)</f>
        <v>45</v>
      </c>
      <c r="M7916" s="3">
        <f>'Transaction Data'!$F7916*'Transaction Data'!$K7916</f>
        <v>4400</v>
      </c>
      <c r="N7916" s="3">
        <f>'Transaction Data'!$F7916*'Transaction Data'!$L7916</f>
        <v>19800</v>
      </c>
      <c r="O7916" s="3">
        <f>'Transaction Data'!$N7916-'Transaction Data'!$M7916</f>
        <v>15400</v>
      </c>
      <c r="P7916" s="2">
        <f>DATEDIF('Transaction Data'!$D7916,'Transaction Data'!$A7916,"y")</f>
        <v>75</v>
      </c>
      <c r="Q7916" s="2" t="str">
        <f>FLOOR('Transaction Data'!$P7916,15)&amp;"-"&amp;FLOOR('Transaction Data'!$P7916,15)+14</f>
        <v>75-89</v>
      </c>
      <c r="R7916" s="2" t="str">
        <f>IF('Transaction Data'!$L7916&lt;=10,"Less Expensive","Expensive")</f>
        <v>Expensive</v>
      </c>
      <c r="S7916" s="4">
        <f>WEEKDAY('Transaction Data'!$A7916)</f>
        <v>2</v>
      </c>
      <c r="T7916" s="2" t="str">
        <f>IF(WEEKDAY('Transaction Data'!$A7916,2)&lt;6,"Weekday","Weekend")</f>
        <v>Weekday</v>
      </c>
    </row>
    <row r="7917" ht="15.75" customHeight="1">
      <c r="A7917" s="1">
        <v>45417.0</v>
      </c>
      <c r="B7917" s="2" t="s">
        <v>7278</v>
      </c>
      <c r="C7917" s="2" t="s">
        <v>78</v>
      </c>
      <c r="D7917" s="1">
        <v>29230.0</v>
      </c>
      <c r="E7917" s="2" t="s">
        <v>37</v>
      </c>
      <c r="F7917" s="2">
        <v>287.0</v>
      </c>
      <c r="G7917" s="2" t="s">
        <v>61</v>
      </c>
      <c r="H7917" s="2" t="s">
        <v>34</v>
      </c>
      <c r="I7917" s="2" t="s">
        <v>25</v>
      </c>
      <c r="J7917" s="2" t="str">
        <f t="array" ref="J7917">XLOOKUP('Transaction Data'!$G7917,Product_Code,Biscuit_Brand)</f>
        <v>Choco Delight</v>
      </c>
      <c r="K7917" s="2">
        <f t="array" ref="K7917">XLOOKUP('Transaction Data'!$G7917,Product_Code,Cost)</f>
        <v>3</v>
      </c>
      <c r="L7917" s="2">
        <f t="array" ref="L7917">XLOOKUP('Transaction Data'!$G7917,Product_Code,Unit_Price)</f>
        <v>5</v>
      </c>
      <c r="M7917" s="3">
        <f>'Transaction Data'!$F7917*'Transaction Data'!$K7917</f>
        <v>861</v>
      </c>
      <c r="N7917" s="3">
        <f>'Transaction Data'!$F7917*'Transaction Data'!$L7917</f>
        <v>1435</v>
      </c>
      <c r="O7917" s="3">
        <f>'Transaction Data'!$N7917-'Transaction Data'!$M7917</f>
        <v>574</v>
      </c>
      <c r="P7917" s="2">
        <f>DATEDIF('Transaction Data'!$D7917,'Transaction Data'!$A7917,"y")</f>
        <v>44</v>
      </c>
      <c r="Q7917" s="2" t="str">
        <f>FLOOR('Transaction Data'!$P7917,15)&amp;"-"&amp;FLOOR('Transaction Data'!$P7917,15)+14</f>
        <v>30-44</v>
      </c>
      <c r="R7917" s="2" t="str">
        <f>IF('Transaction Data'!$L7917&lt;=10,"Less Expensive","Expensive")</f>
        <v>Less Expensive</v>
      </c>
      <c r="S7917" s="4">
        <f>WEEKDAY('Transaction Data'!$A7917)</f>
        <v>1</v>
      </c>
      <c r="T7917" s="2" t="str">
        <f>IF(WEEKDAY('Transaction Data'!$A7917,2)&lt;6,"Weekday","Weekend")</f>
        <v>Weekend</v>
      </c>
    </row>
    <row r="7918" ht="15.75" customHeight="1">
      <c r="A7918" s="1">
        <v>45345.0</v>
      </c>
      <c r="B7918" s="2" t="s">
        <v>7279</v>
      </c>
      <c r="C7918" s="2" t="s">
        <v>32</v>
      </c>
      <c r="D7918" s="1">
        <v>29853.0</v>
      </c>
      <c r="E7918" s="2" t="s">
        <v>63</v>
      </c>
      <c r="F7918" s="2">
        <v>259.0</v>
      </c>
      <c r="G7918" s="2" t="s">
        <v>57</v>
      </c>
      <c r="H7918" s="2" t="s">
        <v>24</v>
      </c>
      <c r="I7918" s="2" t="s">
        <v>25</v>
      </c>
      <c r="J7918" s="2" t="str">
        <f t="array" ref="J7918">XLOOKUP('Transaction Data'!$G7918,Product_Code,Biscuit_Brand)</f>
        <v>Oatmeal Cookies</v>
      </c>
      <c r="K7918" s="2">
        <f t="array" ref="K7918">XLOOKUP('Transaction Data'!$G7918,Product_Code,Cost)</f>
        <v>19</v>
      </c>
      <c r="L7918" s="2">
        <f t="array" ref="L7918">XLOOKUP('Transaction Data'!$G7918,Product_Code,Unit_Price)</f>
        <v>23</v>
      </c>
      <c r="M7918" s="3">
        <f>'Transaction Data'!$F7918*'Transaction Data'!$K7918</f>
        <v>4921</v>
      </c>
      <c r="N7918" s="3">
        <f>'Transaction Data'!$F7918*'Transaction Data'!$L7918</f>
        <v>5957</v>
      </c>
      <c r="O7918" s="3">
        <f>'Transaction Data'!$N7918-'Transaction Data'!$M7918</f>
        <v>1036</v>
      </c>
      <c r="P7918" s="2">
        <f>DATEDIF('Transaction Data'!$D7918,'Transaction Data'!$A7918,"y")</f>
        <v>42</v>
      </c>
      <c r="Q7918" s="2" t="str">
        <f>FLOOR('Transaction Data'!$P7918,15)&amp;"-"&amp;FLOOR('Transaction Data'!$P7918,15)+14</f>
        <v>30-44</v>
      </c>
      <c r="R7918" s="2" t="str">
        <f>IF('Transaction Data'!$L7918&lt;=10,"Less Expensive","Expensive")</f>
        <v>Expensive</v>
      </c>
      <c r="S7918" s="4">
        <f>WEEKDAY('Transaction Data'!$A7918)</f>
        <v>6</v>
      </c>
      <c r="T7918" s="2" t="str">
        <f>IF(WEEKDAY('Transaction Data'!$A7918,2)&lt;6,"Weekday","Weekend")</f>
        <v>Weekday</v>
      </c>
    </row>
    <row r="7919" ht="15.75" customHeight="1">
      <c r="A7919" s="1">
        <v>45466.0</v>
      </c>
      <c r="B7919" s="2" t="s">
        <v>7280</v>
      </c>
      <c r="C7919" s="2" t="s">
        <v>65</v>
      </c>
      <c r="D7919" s="1">
        <v>20838.0</v>
      </c>
      <c r="E7919" s="2" t="s">
        <v>22</v>
      </c>
      <c r="F7919" s="2">
        <v>378.0</v>
      </c>
      <c r="G7919" s="2" t="s">
        <v>38</v>
      </c>
      <c r="H7919" s="2" t="s">
        <v>29</v>
      </c>
      <c r="I7919" s="2" t="s">
        <v>25</v>
      </c>
      <c r="J7919" s="2" t="str">
        <f t="array" ref="J7919">XLOOKUP('Transaction Data'!$G7919,Product_Code,Biscuit_Brand)</f>
        <v>Ginger Snaps</v>
      </c>
      <c r="K7919" s="2">
        <f t="array" ref="K7919">XLOOKUP('Transaction Data'!$G7919,Product_Code,Cost)</f>
        <v>14</v>
      </c>
      <c r="L7919" s="2">
        <f t="array" ref="L7919">XLOOKUP('Transaction Data'!$G7919,Product_Code,Unit_Price)</f>
        <v>28</v>
      </c>
      <c r="M7919" s="3">
        <f>'Transaction Data'!$F7919*'Transaction Data'!$K7919</f>
        <v>5292</v>
      </c>
      <c r="N7919" s="3">
        <f>'Transaction Data'!$F7919*'Transaction Data'!$L7919</f>
        <v>10584</v>
      </c>
      <c r="O7919" s="3">
        <f>'Transaction Data'!$N7919-'Transaction Data'!$M7919</f>
        <v>5292</v>
      </c>
      <c r="P7919" s="2">
        <f>DATEDIF('Transaction Data'!$D7919,'Transaction Data'!$A7919,"y")</f>
        <v>67</v>
      </c>
      <c r="Q7919" s="2" t="str">
        <f>FLOOR('Transaction Data'!$P7919,15)&amp;"-"&amp;FLOOR('Transaction Data'!$P7919,15)+14</f>
        <v>60-74</v>
      </c>
      <c r="R7919" s="2" t="str">
        <f>IF('Transaction Data'!$L7919&lt;=10,"Less Expensive","Expensive")</f>
        <v>Expensive</v>
      </c>
      <c r="S7919" s="4">
        <f>WEEKDAY('Transaction Data'!$A7919)</f>
        <v>1</v>
      </c>
      <c r="T7919" s="2" t="str">
        <f>IF(WEEKDAY('Transaction Data'!$A7919,2)&lt;6,"Weekday","Weekend")</f>
        <v>Weekend</v>
      </c>
    </row>
    <row r="7920" ht="15.75" customHeight="1">
      <c r="A7920" s="1">
        <v>45328.0</v>
      </c>
      <c r="B7920" s="2" t="s">
        <v>7281</v>
      </c>
      <c r="C7920" s="2" t="s">
        <v>41</v>
      </c>
      <c r="D7920" s="1">
        <v>35241.0</v>
      </c>
      <c r="E7920" s="2" t="s">
        <v>27</v>
      </c>
      <c r="F7920" s="2">
        <v>118.0</v>
      </c>
      <c r="G7920" s="2" t="s">
        <v>28</v>
      </c>
      <c r="H7920" s="2" t="s">
        <v>34</v>
      </c>
      <c r="I7920" s="2" t="s">
        <v>25</v>
      </c>
      <c r="J7920" s="2" t="str">
        <f t="array" ref="J7920">XLOOKUP('Transaction Data'!$G7920,Product_Code,Biscuit_Brand)</f>
        <v>Shortbread</v>
      </c>
      <c r="K7920" s="2">
        <f t="array" ref="K7920">XLOOKUP('Transaction Data'!$G7920,Product_Code,Cost)</f>
        <v>10</v>
      </c>
      <c r="L7920" s="2">
        <f t="array" ref="L7920">XLOOKUP('Transaction Data'!$G7920,Product_Code,Unit_Price)</f>
        <v>45</v>
      </c>
      <c r="M7920" s="3">
        <f>'Transaction Data'!$F7920*'Transaction Data'!$K7920</f>
        <v>1180</v>
      </c>
      <c r="N7920" s="3">
        <f>'Transaction Data'!$F7920*'Transaction Data'!$L7920</f>
        <v>5310</v>
      </c>
      <c r="O7920" s="3">
        <f>'Transaction Data'!$N7920-'Transaction Data'!$M7920</f>
        <v>4130</v>
      </c>
      <c r="P7920" s="2">
        <f>DATEDIF('Transaction Data'!$D7920,'Transaction Data'!$A7920,"y")</f>
        <v>27</v>
      </c>
      <c r="Q7920" s="2" t="str">
        <f>FLOOR('Transaction Data'!$P7920,15)&amp;"-"&amp;FLOOR('Transaction Data'!$P7920,15)+14</f>
        <v>15-29</v>
      </c>
      <c r="R7920" s="2" t="str">
        <f>IF('Transaction Data'!$L7920&lt;=10,"Less Expensive","Expensive")</f>
        <v>Expensive</v>
      </c>
      <c r="S7920" s="4">
        <f>WEEKDAY('Transaction Data'!$A7920)</f>
        <v>3</v>
      </c>
      <c r="T7920" s="2" t="str">
        <f>IF(WEEKDAY('Transaction Data'!$A7920,2)&lt;6,"Weekday","Weekend")</f>
        <v>Weekday</v>
      </c>
    </row>
    <row r="7921" ht="15.75" customHeight="1">
      <c r="A7921" s="1">
        <v>45417.0</v>
      </c>
      <c r="B7921" s="2" t="s">
        <v>7282</v>
      </c>
      <c r="C7921" s="2" t="s">
        <v>54</v>
      </c>
      <c r="D7921" s="1">
        <v>19884.0</v>
      </c>
      <c r="E7921" s="2" t="s">
        <v>63</v>
      </c>
      <c r="F7921" s="2">
        <v>211.0</v>
      </c>
      <c r="G7921" s="2" t="s">
        <v>38</v>
      </c>
      <c r="H7921" s="2" t="s">
        <v>24</v>
      </c>
      <c r="I7921" s="2" t="s">
        <v>30</v>
      </c>
      <c r="J7921" s="2" t="str">
        <f t="array" ref="J7921">XLOOKUP('Transaction Data'!$G7921,Product_Code,Biscuit_Brand)</f>
        <v>Ginger Snaps</v>
      </c>
      <c r="K7921" s="2">
        <f t="array" ref="K7921">XLOOKUP('Transaction Data'!$G7921,Product_Code,Cost)</f>
        <v>14</v>
      </c>
      <c r="L7921" s="2">
        <f t="array" ref="L7921">XLOOKUP('Transaction Data'!$G7921,Product_Code,Unit_Price)</f>
        <v>28</v>
      </c>
      <c r="M7921" s="3">
        <f>'Transaction Data'!$F7921*'Transaction Data'!$K7921</f>
        <v>2954</v>
      </c>
      <c r="N7921" s="3">
        <f>'Transaction Data'!$F7921*'Transaction Data'!$L7921</f>
        <v>5908</v>
      </c>
      <c r="O7921" s="3">
        <f>'Transaction Data'!$N7921-'Transaction Data'!$M7921</f>
        <v>2954</v>
      </c>
      <c r="P7921" s="2">
        <f>DATEDIF('Transaction Data'!$D7921,'Transaction Data'!$A7921,"y")</f>
        <v>69</v>
      </c>
      <c r="Q7921" s="2" t="str">
        <f>FLOOR('Transaction Data'!$P7921,15)&amp;"-"&amp;FLOOR('Transaction Data'!$P7921,15)+14</f>
        <v>60-74</v>
      </c>
      <c r="R7921" s="2" t="str">
        <f>IF('Transaction Data'!$L7921&lt;=10,"Less Expensive","Expensive")</f>
        <v>Expensive</v>
      </c>
      <c r="S7921" s="4">
        <f>WEEKDAY('Transaction Data'!$A7921)</f>
        <v>1</v>
      </c>
      <c r="T7921" s="2" t="str">
        <f>IF(WEEKDAY('Transaction Data'!$A7921,2)&lt;6,"Weekday","Weekend")</f>
        <v>Weekend</v>
      </c>
    </row>
    <row r="7922" ht="15.75" customHeight="1">
      <c r="A7922" s="1">
        <v>45324.0</v>
      </c>
      <c r="B7922" s="2" t="s">
        <v>7283</v>
      </c>
      <c r="C7922" s="2" t="s">
        <v>21</v>
      </c>
      <c r="D7922" s="1">
        <v>23104.0</v>
      </c>
      <c r="E7922" s="2" t="s">
        <v>22</v>
      </c>
      <c r="F7922" s="2">
        <v>72.0</v>
      </c>
      <c r="G7922" s="2" t="s">
        <v>60</v>
      </c>
      <c r="H7922" s="2" t="s">
        <v>29</v>
      </c>
      <c r="I7922" s="2" t="s">
        <v>25</v>
      </c>
      <c r="J7922" s="2" t="str">
        <f t="array" ref="J7922">XLOOKUP('Transaction Data'!$G7922,Product_Code,Biscuit_Brand)</f>
        <v>Peanut Butter Bites</v>
      </c>
      <c r="K7922" s="2">
        <f t="array" ref="K7922">XLOOKUP('Transaction Data'!$G7922,Product_Code,Cost)</f>
        <v>5</v>
      </c>
      <c r="L7922" s="2">
        <f t="array" ref="L7922">XLOOKUP('Transaction Data'!$G7922,Product_Code,Unit_Price)</f>
        <v>7</v>
      </c>
      <c r="M7922" s="3">
        <f>'Transaction Data'!$F7922*'Transaction Data'!$K7922</f>
        <v>360</v>
      </c>
      <c r="N7922" s="3">
        <f>'Transaction Data'!$F7922*'Transaction Data'!$L7922</f>
        <v>504</v>
      </c>
      <c r="O7922" s="3">
        <f>'Transaction Data'!$N7922-'Transaction Data'!$M7922</f>
        <v>144</v>
      </c>
      <c r="P7922" s="2">
        <f>DATEDIF('Transaction Data'!$D7922,'Transaction Data'!$A7922,"y")</f>
        <v>60</v>
      </c>
      <c r="Q7922" s="2" t="str">
        <f>FLOOR('Transaction Data'!$P7922,15)&amp;"-"&amp;FLOOR('Transaction Data'!$P7922,15)+14</f>
        <v>60-74</v>
      </c>
      <c r="R7922" s="2" t="str">
        <f>IF('Transaction Data'!$L7922&lt;=10,"Less Expensive","Expensive")</f>
        <v>Less Expensive</v>
      </c>
      <c r="S7922" s="4">
        <f>WEEKDAY('Transaction Data'!$A7922)</f>
        <v>6</v>
      </c>
      <c r="T7922" s="2" t="str">
        <f>IF(WEEKDAY('Transaction Data'!$A7922,2)&lt;6,"Weekday","Weekend")</f>
        <v>Weekday</v>
      </c>
    </row>
    <row r="7923" ht="15.75" customHeight="1">
      <c r="A7923" s="1">
        <v>45431.0</v>
      </c>
      <c r="B7923" s="2" t="s">
        <v>3181</v>
      </c>
      <c r="C7923" s="2" t="s">
        <v>41</v>
      </c>
      <c r="D7923" s="1">
        <v>33294.0</v>
      </c>
      <c r="E7923" s="2" t="s">
        <v>37</v>
      </c>
      <c r="F7923" s="2">
        <v>317.0</v>
      </c>
      <c r="G7923" s="2" t="s">
        <v>44</v>
      </c>
      <c r="H7923" s="2" t="s">
        <v>34</v>
      </c>
      <c r="I7923" s="2" t="s">
        <v>25</v>
      </c>
      <c r="J7923" s="2" t="str">
        <f t="array" ref="J7923">XLOOKUP('Transaction Data'!$G7923,Product_Code,Biscuit_Brand)</f>
        <v>Butter Crunch</v>
      </c>
      <c r="K7923" s="2">
        <f t="array" ref="K7923">XLOOKUP('Transaction Data'!$G7923,Product_Code,Cost)</f>
        <v>10</v>
      </c>
      <c r="L7923" s="2">
        <f t="array" ref="L7923">XLOOKUP('Transaction Data'!$G7923,Product_Code,Unit_Price)</f>
        <v>11</v>
      </c>
      <c r="M7923" s="3">
        <f>'Transaction Data'!$F7923*'Transaction Data'!$K7923</f>
        <v>3170</v>
      </c>
      <c r="N7923" s="3">
        <f>'Transaction Data'!$F7923*'Transaction Data'!$L7923</f>
        <v>3487</v>
      </c>
      <c r="O7923" s="3">
        <f>'Transaction Data'!$N7923-'Transaction Data'!$M7923</f>
        <v>317</v>
      </c>
      <c r="P7923" s="2">
        <f>DATEDIF('Transaction Data'!$D7923,'Transaction Data'!$A7923,"y")</f>
        <v>33</v>
      </c>
      <c r="Q7923" s="2" t="str">
        <f>FLOOR('Transaction Data'!$P7923,15)&amp;"-"&amp;FLOOR('Transaction Data'!$P7923,15)+14</f>
        <v>30-44</v>
      </c>
      <c r="R7923" s="2" t="str">
        <f>IF('Transaction Data'!$L7923&lt;=10,"Less Expensive","Expensive")</f>
        <v>Expensive</v>
      </c>
      <c r="S7923" s="4">
        <f>WEEKDAY('Transaction Data'!$A7923)</f>
        <v>1</v>
      </c>
      <c r="T7923" s="2" t="str">
        <f>IF(WEEKDAY('Transaction Data'!$A7923,2)&lt;6,"Weekday","Weekend")</f>
        <v>Weekend</v>
      </c>
    </row>
    <row r="7924" ht="15.75" customHeight="1">
      <c r="A7924" s="1">
        <v>45408.0</v>
      </c>
      <c r="B7924" s="2" t="s">
        <v>7284</v>
      </c>
      <c r="C7924" s="2" t="s">
        <v>65</v>
      </c>
      <c r="D7924" s="1">
        <v>25869.0</v>
      </c>
      <c r="E7924" s="2" t="s">
        <v>22</v>
      </c>
      <c r="F7924" s="2">
        <v>416.0</v>
      </c>
      <c r="G7924" s="2" t="s">
        <v>23</v>
      </c>
      <c r="H7924" s="2" t="s">
        <v>24</v>
      </c>
      <c r="I7924" s="2" t="s">
        <v>25</v>
      </c>
      <c r="J7924" s="2" t="str">
        <f t="array" ref="J7924">XLOOKUP('Transaction Data'!$G7924,Product_Code,Biscuit_Brand)</f>
        <v>Cinnamon Swirls</v>
      </c>
      <c r="K7924" s="2">
        <f t="array" ref="K7924">XLOOKUP('Transaction Data'!$G7924,Product_Code,Cost)</f>
        <v>10</v>
      </c>
      <c r="L7924" s="2">
        <f t="array" ref="L7924">XLOOKUP('Transaction Data'!$G7924,Product_Code,Unit_Price)</f>
        <v>14</v>
      </c>
      <c r="M7924" s="3">
        <f>'Transaction Data'!$F7924*'Transaction Data'!$K7924</f>
        <v>4160</v>
      </c>
      <c r="N7924" s="3">
        <f>'Transaction Data'!$F7924*'Transaction Data'!$L7924</f>
        <v>5824</v>
      </c>
      <c r="O7924" s="3">
        <f>'Transaction Data'!$N7924-'Transaction Data'!$M7924</f>
        <v>1664</v>
      </c>
      <c r="P7924" s="2">
        <f>DATEDIF('Transaction Data'!$D7924,'Transaction Data'!$A7924,"y")</f>
        <v>53</v>
      </c>
      <c r="Q7924" s="2" t="str">
        <f>FLOOR('Transaction Data'!$P7924,15)&amp;"-"&amp;FLOOR('Transaction Data'!$P7924,15)+14</f>
        <v>45-59</v>
      </c>
      <c r="R7924" s="2" t="str">
        <f>IF('Transaction Data'!$L7924&lt;=10,"Less Expensive","Expensive")</f>
        <v>Expensive</v>
      </c>
      <c r="S7924" s="4">
        <f>WEEKDAY('Transaction Data'!$A7924)</f>
        <v>6</v>
      </c>
      <c r="T7924" s="2" t="str">
        <f>IF(WEEKDAY('Transaction Data'!$A7924,2)&lt;6,"Weekday","Weekend")</f>
        <v>Weekday</v>
      </c>
    </row>
    <row r="7925" ht="15.75" customHeight="1">
      <c r="A7925" s="1">
        <v>45443.0</v>
      </c>
      <c r="B7925" s="2" t="s">
        <v>7285</v>
      </c>
      <c r="C7925" s="2" t="s">
        <v>54</v>
      </c>
      <c r="D7925" s="1">
        <v>30606.0</v>
      </c>
      <c r="E7925" s="2" t="s">
        <v>37</v>
      </c>
      <c r="F7925" s="2">
        <v>168.0</v>
      </c>
      <c r="G7925" s="2" t="s">
        <v>44</v>
      </c>
      <c r="H7925" s="2" t="s">
        <v>29</v>
      </c>
      <c r="I7925" s="2" t="s">
        <v>25</v>
      </c>
      <c r="J7925" s="2" t="str">
        <f t="array" ref="J7925">XLOOKUP('Transaction Data'!$G7925,Product_Code,Biscuit_Brand)</f>
        <v>Butter Crunch</v>
      </c>
      <c r="K7925" s="2">
        <f t="array" ref="K7925">XLOOKUP('Transaction Data'!$G7925,Product_Code,Cost)</f>
        <v>10</v>
      </c>
      <c r="L7925" s="2">
        <f t="array" ref="L7925">XLOOKUP('Transaction Data'!$G7925,Product_Code,Unit_Price)</f>
        <v>11</v>
      </c>
      <c r="M7925" s="3">
        <f>'Transaction Data'!$F7925*'Transaction Data'!$K7925</f>
        <v>1680</v>
      </c>
      <c r="N7925" s="3">
        <f>'Transaction Data'!$F7925*'Transaction Data'!$L7925</f>
        <v>1848</v>
      </c>
      <c r="O7925" s="3">
        <f>'Transaction Data'!$N7925-'Transaction Data'!$M7925</f>
        <v>168</v>
      </c>
      <c r="P7925" s="2">
        <f>DATEDIF('Transaction Data'!$D7925,'Transaction Data'!$A7925,"y")</f>
        <v>40</v>
      </c>
      <c r="Q7925" s="2" t="str">
        <f>FLOOR('Transaction Data'!$P7925,15)&amp;"-"&amp;FLOOR('Transaction Data'!$P7925,15)+14</f>
        <v>30-44</v>
      </c>
      <c r="R7925" s="2" t="str">
        <f>IF('Transaction Data'!$L7925&lt;=10,"Less Expensive","Expensive")</f>
        <v>Expensive</v>
      </c>
      <c r="S7925" s="4">
        <f>WEEKDAY('Transaction Data'!$A7925)</f>
        <v>6</v>
      </c>
      <c r="T7925" s="2" t="str">
        <f>IF(WEEKDAY('Transaction Data'!$A7925,2)&lt;6,"Weekday","Weekend")</f>
        <v>Weekday</v>
      </c>
    </row>
    <row r="7926" ht="15.75" customHeight="1">
      <c r="A7926" s="1">
        <v>45352.0</v>
      </c>
      <c r="B7926" s="2" t="s">
        <v>7286</v>
      </c>
      <c r="C7926" s="2" t="s">
        <v>69</v>
      </c>
      <c r="D7926" s="1">
        <v>21892.0</v>
      </c>
      <c r="E7926" s="2" t="s">
        <v>63</v>
      </c>
      <c r="F7926" s="2">
        <v>87.0</v>
      </c>
      <c r="G7926" s="2" t="s">
        <v>55</v>
      </c>
      <c r="H7926" s="2" t="s">
        <v>34</v>
      </c>
      <c r="I7926" s="2" t="s">
        <v>25</v>
      </c>
      <c r="J7926" s="2" t="str">
        <f t="array" ref="J7926">XLOOKUP('Transaction Data'!$G7926,Product_Code,Biscuit_Brand)</f>
        <v>Vanilla Wafers</v>
      </c>
      <c r="K7926" s="2">
        <f t="array" ref="K7926">XLOOKUP('Transaction Data'!$G7926,Product_Code,Cost)</f>
        <v>18</v>
      </c>
      <c r="L7926" s="2">
        <f t="array" ref="L7926">XLOOKUP('Transaction Data'!$G7926,Product_Code,Unit_Price)</f>
        <v>36</v>
      </c>
      <c r="M7926" s="3">
        <f>'Transaction Data'!$F7926*'Transaction Data'!$K7926</f>
        <v>1566</v>
      </c>
      <c r="N7926" s="3">
        <f>'Transaction Data'!$F7926*'Transaction Data'!$L7926</f>
        <v>3132</v>
      </c>
      <c r="O7926" s="3">
        <f>'Transaction Data'!$N7926-'Transaction Data'!$M7926</f>
        <v>1566</v>
      </c>
      <c r="P7926" s="2">
        <f>DATEDIF('Transaction Data'!$D7926,'Transaction Data'!$A7926,"y")</f>
        <v>64</v>
      </c>
      <c r="Q7926" s="2" t="str">
        <f>FLOOR('Transaction Data'!$P7926,15)&amp;"-"&amp;FLOOR('Transaction Data'!$P7926,15)+14</f>
        <v>60-74</v>
      </c>
      <c r="R7926" s="2" t="str">
        <f>IF('Transaction Data'!$L7926&lt;=10,"Less Expensive","Expensive")</f>
        <v>Expensive</v>
      </c>
      <c r="S7926" s="4">
        <f>WEEKDAY('Transaction Data'!$A7926)</f>
        <v>6</v>
      </c>
      <c r="T7926" s="2" t="str">
        <f>IF(WEEKDAY('Transaction Data'!$A7926,2)&lt;6,"Weekday","Weekend")</f>
        <v>Weekday</v>
      </c>
    </row>
    <row r="7927" ht="15.75" customHeight="1">
      <c r="A7927" s="1">
        <v>45492.0</v>
      </c>
      <c r="B7927" s="2" t="s">
        <v>5424</v>
      </c>
      <c r="C7927" s="2" t="s">
        <v>69</v>
      </c>
      <c r="D7927" s="1">
        <v>36998.0</v>
      </c>
      <c r="E7927" s="2" t="s">
        <v>63</v>
      </c>
      <c r="F7927" s="2">
        <v>369.0</v>
      </c>
      <c r="G7927" s="2" t="s">
        <v>55</v>
      </c>
      <c r="H7927" s="2" t="s">
        <v>24</v>
      </c>
      <c r="I7927" s="2" t="s">
        <v>25</v>
      </c>
      <c r="J7927" s="2" t="str">
        <f t="array" ref="J7927">XLOOKUP('Transaction Data'!$G7927,Product_Code,Biscuit_Brand)</f>
        <v>Vanilla Wafers</v>
      </c>
      <c r="K7927" s="2">
        <f t="array" ref="K7927">XLOOKUP('Transaction Data'!$G7927,Product_Code,Cost)</f>
        <v>18</v>
      </c>
      <c r="L7927" s="2">
        <f t="array" ref="L7927">XLOOKUP('Transaction Data'!$G7927,Product_Code,Unit_Price)</f>
        <v>36</v>
      </c>
      <c r="M7927" s="3">
        <f>'Transaction Data'!$F7927*'Transaction Data'!$K7927</f>
        <v>6642</v>
      </c>
      <c r="N7927" s="3">
        <f>'Transaction Data'!$F7927*'Transaction Data'!$L7927</f>
        <v>13284</v>
      </c>
      <c r="O7927" s="3">
        <f>'Transaction Data'!$N7927-'Transaction Data'!$M7927</f>
        <v>6642</v>
      </c>
      <c r="P7927" s="2">
        <f>DATEDIF('Transaction Data'!$D7927,'Transaction Data'!$A7927,"y")</f>
        <v>23</v>
      </c>
      <c r="Q7927" s="2" t="str">
        <f>FLOOR('Transaction Data'!$P7927,15)&amp;"-"&amp;FLOOR('Transaction Data'!$P7927,15)+14</f>
        <v>15-29</v>
      </c>
      <c r="R7927" s="2" t="str">
        <f>IF('Transaction Data'!$L7927&lt;=10,"Less Expensive","Expensive")</f>
        <v>Expensive</v>
      </c>
      <c r="S7927" s="4">
        <f>WEEKDAY('Transaction Data'!$A7927)</f>
        <v>6</v>
      </c>
      <c r="T7927" s="2" t="str">
        <f>IF(WEEKDAY('Transaction Data'!$A7927,2)&lt;6,"Weekday","Weekend")</f>
        <v>Weekday</v>
      </c>
    </row>
    <row r="7928" ht="15.75" customHeight="1">
      <c r="A7928" s="1">
        <v>45433.0</v>
      </c>
      <c r="B7928" s="2" t="s">
        <v>7287</v>
      </c>
      <c r="C7928" s="2" t="s">
        <v>72</v>
      </c>
      <c r="D7928" s="1">
        <v>17923.0</v>
      </c>
      <c r="E7928" s="2" t="s">
        <v>22</v>
      </c>
      <c r="F7928" s="2">
        <v>272.0</v>
      </c>
      <c r="G7928" s="2" t="s">
        <v>60</v>
      </c>
      <c r="H7928" s="2" t="s">
        <v>29</v>
      </c>
      <c r="I7928" s="2" t="s">
        <v>25</v>
      </c>
      <c r="J7928" s="2" t="str">
        <f t="array" ref="J7928">XLOOKUP('Transaction Data'!$G7928,Product_Code,Biscuit_Brand)</f>
        <v>Peanut Butter Bites</v>
      </c>
      <c r="K7928" s="2">
        <f t="array" ref="K7928">XLOOKUP('Transaction Data'!$G7928,Product_Code,Cost)</f>
        <v>5</v>
      </c>
      <c r="L7928" s="2">
        <f t="array" ref="L7928">XLOOKUP('Transaction Data'!$G7928,Product_Code,Unit_Price)</f>
        <v>7</v>
      </c>
      <c r="M7928" s="3">
        <f>'Transaction Data'!$F7928*'Transaction Data'!$K7928</f>
        <v>1360</v>
      </c>
      <c r="N7928" s="3">
        <f>'Transaction Data'!$F7928*'Transaction Data'!$L7928</f>
        <v>1904</v>
      </c>
      <c r="O7928" s="3">
        <f>'Transaction Data'!$N7928-'Transaction Data'!$M7928</f>
        <v>544</v>
      </c>
      <c r="P7928" s="2">
        <f>DATEDIF('Transaction Data'!$D7928,'Transaction Data'!$A7928,"y")</f>
        <v>75</v>
      </c>
      <c r="Q7928" s="2" t="str">
        <f>FLOOR('Transaction Data'!$P7928,15)&amp;"-"&amp;FLOOR('Transaction Data'!$P7928,15)+14</f>
        <v>75-89</v>
      </c>
      <c r="R7928" s="2" t="str">
        <f>IF('Transaction Data'!$L7928&lt;=10,"Less Expensive","Expensive")</f>
        <v>Less Expensive</v>
      </c>
      <c r="S7928" s="4">
        <f>WEEKDAY('Transaction Data'!$A7928)</f>
        <v>3</v>
      </c>
      <c r="T7928" s="2" t="str">
        <f>IF(WEEKDAY('Transaction Data'!$A7928,2)&lt;6,"Weekday","Weekend")</f>
        <v>Weekday</v>
      </c>
    </row>
    <row r="7929" ht="15.75" customHeight="1">
      <c r="A7929" s="1">
        <v>45311.0</v>
      </c>
      <c r="B7929" s="2" t="s">
        <v>7288</v>
      </c>
      <c r="C7929" s="2" t="s">
        <v>32</v>
      </c>
      <c r="D7929" s="1">
        <v>34911.0</v>
      </c>
      <c r="E7929" s="2" t="s">
        <v>63</v>
      </c>
      <c r="F7929" s="2">
        <v>90.0</v>
      </c>
      <c r="G7929" s="2" t="s">
        <v>57</v>
      </c>
      <c r="H7929" s="2" t="s">
        <v>34</v>
      </c>
      <c r="I7929" s="2" t="s">
        <v>25</v>
      </c>
      <c r="J7929" s="2" t="str">
        <f t="array" ref="J7929">XLOOKUP('Transaction Data'!$G7929,Product_Code,Biscuit_Brand)</f>
        <v>Oatmeal Cookies</v>
      </c>
      <c r="K7929" s="2">
        <f t="array" ref="K7929">XLOOKUP('Transaction Data'!$G7929,Product_Code,Cost)</f>
        <v>19</v>
      </c>
      <c r="L7929" s="2">
        <f t="array" ref="L7929">XLOOKUP('Transaction Data'!$G7929,Product_Code,Unit_Price)</f>
        <v>23</v>
      </c>
      <c r="M7929" s="3">
        <f>'Transaction Data'!$F7929*'Transaction Data'!$K7929</f>
        <v>1710</v>
      </c>
      <c r="N7929" s="3">
        <f>'Transaction Data'!$F7929*'Transaction Data'!$L7929</f>
        <v>2070</v>
      </c>
      <c r="O7929" s="3">
        <f>'Transaction Data'!$N7929-'Transaction Data'!$M7929</f>
        <v>360</v>
      </c>
      <c r="P7929" s="2">
        <f>DATEDIF('Transaction Data'!$D7929,'Transaction Data'!$A7929,"y")</f>
        <v>28</v>
      </c>
      <c r="Q7929" s="2" t="str">
        <f>FLOOR('Transaction Data'!$P7929,15)&amp;"-"&amp;FLOOR('Transaction Data'!$P7929,15)+14</f>
        <v>15-29</v>
      </c>
      <c r="R7929" s="2" t="str">
        <f>IF('Transaction Data'!$L7929&lt;=10,"Less Expensive","Expensive")</f>
        <v>Expensive</v>
      </c>
      <c r="S7929" s="4">
        <f>WEEKDAY('Transaction Data'!$A7929)</f>
        <v>7</v>
      </c>
      <c r="T7929" s="2" t="str">
        <f>IF(WEEKDAY('Transaction Data'!$A7929,2)&lt;6,"Weekday","Weekend")</f>
        <v>Weekend</v>
      </c>
    </row>
    <row r="7930" ht="15.75" customHeight="1">
      <c r="A7930" s="1">
        <v>45502.0</v>
      </c>
      <c r="B7930" s="2" t="s">
        <v>7289</v>
      </c>
      <c r="C7930" s="2" t="s">
        <v>47</v>
      </c>
      <c r="D7930" s="1">
        <v>36045.0</v>
      </c>
      <c r="E7930" s="2" t="s">
        <v>63</v>
      </c>
      <c r="F7930" s="2">
        <v>117.0</v>
      </c>
      <c r="G7930" s="2" t="s">
        <v>60</v>
      </c>
      <c r="H7930" s="2" t="s">
        <v>24</v>
      </c>
      <c r="I7930" s="2" t="s">
        <v>25</v>
      </c>
      <c r="J7930" s="2" t="str">
        <f t="array" ref="J7930">XLOOKUP('Transaction Data'!$G7930,Product_Code,Biscuit_Brand)</f>
        <v>Peanut Butter Bites</v>
      </c>
      <c r="K7930" s="2">
        <f t="array" ref="K7930">XLOOKUP('Transaction Data'!$G7930,Product_Code,Cost)</f>
        <v>5</v>
      </c>
      <c r="L7930" s="2">
        <f t="array" ref="L7930">XLOOKUP('Transaction Data'!$G7930,Product_Code,Unit_Price)</f>
        <v>7</v>
      </c>
      <c r="M7930" s="3">
        <f>'Transaction Data'!$F7930*'Transaction Data'!$K7930</f>
        <v>585</v>
      </c>
      <c r="N7930" s="3">
        <f>'Transaction Data'!$F7930*'Transaction Data'!$L7930</f>
        <v>819</v>
      </c>
      <c r="O7930" s="3">
        <f>'Transaction Data'!$N7930-'Transaction Data'!$M7930</f>
        <v>234</v>
      </c>
      <c r="P7930" s="2">
        <f>DATEDIF('Transaction Data'!$D7930,'Transaction Data'!$A7930,"y")</f>
        <v>25</v>
      </c>
      <c r="Q7930" s="2" t="str">
        <f>FLOOR('Transaction Data'!$P7930,15)&amp;"-"&amp;FLOOR('Transaction Data'!$P7930,15)+14</f>
        <v>15-29</v>
      </c>
      <c r="R7930" s="2" t="str">
        <f>IF('Transaction Data'!$L7930&lt;=10,"Less Expensive","Expensive")</f>
        <v>Less Expensive</v>
      </c>
      <c r="S7930" s="4">
        <f>WEEKDAY('Transaction Data'!$A7930)</f>
        <v>2</v>
      </c>
      <c r="T7930" s="2" t="str">
        <f>IF(WEEKDAY('Transaction Data'!$A7930,2)&lt;6,"Weekday","Weekend")</f>
        <v>Weekday</v>
      </c>
    </row>
    <row r="7931" ht="15.75" customHeight="1">
      <c r="A7931" s="1">
        <v>45310.0</v>
      </c>
      <c r="B7931" s="2" t="s">
        <v>7290</v>
      </c>
      <c r="C7931" s="2" t="s">
        <v>41</v>
      </c>
      <c r="D7931" s="1">
        <v>23275.0</v>
      </c>
      <c r="E7931" s="2" t="s">
        <v>37</v>
      </c>
      <c r="F7931" s="2">
        <v>285.0</v>
      </c>
      <c r="G7931" s="2" t="s">
        <v>44</v>
      </c>
      <c r="H7931" s="2" t="s">
        <v>29</v>
      </c>
      <c r="I7931" s="2" t="s">
        <v>25</v>
      </c>
      <c r="J7931" s="2" t="str">
        <f t="array" ref="J7931">XLOOKUP('Transaction Data'!$G7931,Product_Code,Biscuit_Brand)</f>
        <v>Butter Crunch</v>
      </c>
      <c r="K7931" s="2">
        <f t="array" ref="K7931">XLOOKUP('Transaction Data'!$G7931,Product_Code,Cost)</f>
        <v>10</v>
      </c>
      <c r="L7931" s="2">
        <f t="array" ref="L7931">XLOOKUP('Transaction Data'!$G7931,Product_Code,Unit_Price)</f>
        <v>11</v>
      </c>
      <c r="M7931" s="3">
        <f>'Transaction Data'!$F7931*'Transaction Data'!$K7931</f>
        <v>2850</v>
      </c>
      <c r="N7931" s="3">
        <f>'Transaction Data'!$F7931*'Transaction Data'!$L7931</f>
        <v>3135</v>
      </c>
      <c r="O7931" s="3">
        <f>'Transaction Data'!$N7931-'Transaction Data'!$M7931</f>
        <v>285</v>
      </c>
      <c r="P7931" s="2">
        <f>DATEDIF('Transaction Data'!$D7931,'Transaction Data'!$A7931,"y")</f>
        <v>60</v>
      </c>
      <c r="Q7931" s="2" t="str">
        <f>FLOOR('Transaction Data'!$P7931,15)&amp;"-"&amp;FLOOR('Transaction Data'!$P7931,15)+14</f>
        <v>60-74</v>
      </c>
      <c r="R7931" s="2" t="str">
        <f>IF('Transaction Data'!$L7931&lt;=10,"Less Expensive","Expensive")</f>
        <v>Expensive</v>
      </c>
      <c r="S7931" s="4">
        <f>WEEKDAY('Transaction Data'!$A7931)</f>
        <v>6</v>
      </c>
      <c r="T7931" s="2" t="str">
        <f>IF(WEEKDAY('Transaction Data'!$A7931,2)&lt;6,"Weekday","Weekend")</f>
        <v>Weekday</v>
      </c>
    </row>
    <row r="7932" ht="15.75" customHeight="1">
      <c r="A7932" s="1">
        <v>45470.0</v>
      </c>
      <c r="B7932" s="2" t="s">
        <v>7291</v>
      </c>
      <c r="C7932" s="2" t="s">
        <v>72</v>
      </c>
      <c r="D7932" s="1">
        <v>26695.0</v>
      </c>
      <c r="E7932" s="2" t="s">
        <v>27</v>
      </c>
      <c r="F7932" s="2">
        <v>436.0</v>
      </c>
      <c r="G7932" s="2" t="s">
        <v>28</v>
      </c>
      <c r="H7932" s="2" t="s">
        <v>34</v>
      </c>
      <c r="I7932" s="2" t="s">
        <v>25</v>
      </c>
      <c r="J7932" s="2" t="str">
        <f t="array" ref="J7932">XLOOKUP('Transaction Data'!$G7932,Product_Code,Biscuit_Brand)</f>
        <v>Shortbread</v>
      </c>
      <c r="K7932" s="2">
        <f t="array" ref="K7932">XLOOKUP('Transaction Data'!$G7932,Product_Code,Cost)</f>
        <v>10</v>
      </c>
      <c r="L7932" s="2">
        <f t="array" ref="L7932">XLOOKUP('Transaction Data'!$G7932,Product_Code,Unit_Price)</f>
        <v>45</v>
      </c>
      <c r="M7932" s="3">
        <f>'Transaction Data'!$F7932*'Transaction Data'!$K7932</f>
        <v>4360</v>
      </c>
      <c r="N7932" s="3">
        <f>'Transaction Data'!$F7932*'Transaction Data'!$L7932</f>
        <v>19620</v>
      </c>
      <c r="O7932" s="3">
        <f>'Transaction Data'!$N7932-'Transaction Data'!$M7932</f>
        <v>15260</v>
      </c>
      <c r="P7932" s="2">
        <f>DATEDIF('Transaction Data'!$D7932,'Transaction Data'!$A7932,"y")</f>
        <v>51</v>
      </c>
      <c r="Q7932" s="2" t="str">
        <f>FLOOR('Transaction Data'!$P7932,15)&amp;"-"&amp;FLOOR('Transaction Data'!$P7932,15)+14</f>
        <v>45-59</v>
      </c>
      <c r="R7932" s="2" t="str">
        <f>IF('Transaction Data'!$L7932&lt;=10,"Less Expensive","Expensive")</f>
        <v>Expensive</v>
      </c>
      <c r="S7932" s="4">
        <f>WEEKDAY('Transaction Data'!$A7932)</f>
        <v>5</v>
      </c>
      <c r="T7932" s="2" t="str">
        <f>IF(WEEKDAY('Transaction Data'!$A7932,2)&lt;6,"Weekday","Weekend")</f>
        <v>Weekday</v>
      </c>
    </row>
    <row r="7933" ht="15.75" customHeight="1">
      <c r="A7933" s="1">
        <v>45312.0</v>
      </c>
      <c r="B7933" s="2" t="s">
        <v>7292</v>
      </c>
      <c r="C7933" s="2" t="s">
        <v>78</v>
      </c>
      <c r="D7933" s="1">
        <v>26084.0</v>
      </c>
      <c r="E7933" s="2" t="s">
        <v>63</v>
      </c>
      <c r="F7933" s="2">
        <v>452.0</v>
      </c>
      <c r="G7933" s="2" t="s">
        <v>33</v>
      </c>
      <c r="H7933" s="2" t="s">
        <v>24</v>
      </c>
      <c r="I7933" s="2" t="s">
        <v>25</v>
      </c>
      <c r="J7933" s="2" t="str">
        <f t="array" ref="J7933">XLOOKUP('Transaction Data'!$G7933,Product_Code,Biscuit_Brand)</f>
        <v>Caramel Biscuits</v>
      </c>
      <c r="K7933" s="2">
        <f t="array" ref="K7933">XLOOKUP('Transaction Data'!$G7933,Product_Code,Cost)</f>
        <v>18</v>
      </c>
      <c r="L7933" s="2">
        <f t="array" ref="L7933">XLOOKUP('Transaction Data'!$G7933,Product_Code,Unit_Price)</f>
        <v>22</v>
      </c>
      <c r="M7933" s="3">
        <f>'Transaction Data'!$F7933*'Transaction Data'!$K7933</f>
        <v>8136</v>
      </c>
      <c r="N7933" s="3">
        <f>'Transaction Data'!$F7933*'Transaction Data'!$L7933</f>
        <v>9944</v>
      </c>
      <c r="O7933" s="3">
        <f>'Transaction Data'!$N7933-'Transaction Data'!$M7933</f>
        <v>1808</v>
      </c>
      <c r="P7933" s="2">
        <f>DATEDIF('Transaction Data'!$D7933,'Transaction Data'!$A7933,"y")</f>
        <v>52</v>
      </c>
      <c r="Q7933" s="2" t="str">
        <f>FLOOR('Transaction Data'!$P7933,15)&amp;"-"&amp;FLOOR('Transaction Data'!$P7933,15)+14</f>
        <v>45-59</v>
      </c>
      <c r="R7933" s="2" t="str">
        <f>IF('Transaction Data'!$L7933&lt;=10,"Less Expensive","Expensive")</f>
        <v>Expensive</v>
      </c>
      <c r="S7933" s="4">
        <f>WEEKDAY('Transaction Data'!$A7933)</f>
        <v>1</v>
      </c>
      <c r="T7933" s="2" t="str">
        <f>IF(WEEKDAY('Transaction Data'!$A7933,2)&lt;6,"Weekday","Weekend")</f>
        <v>Weekend</v>
      </c>
    </row>
    <row r="7934" ht="15.75" customHeight="1">
      <c r="A7934" s="1">
        <v>45415.0</v>
      </c>
      <c r="B7934" s="2" t="s">
        <v>296</v>
      </c>
      <c r="C7934" s="2" t="s">
        <v>54</v>
      </c>
      <c r="D7934" s="1">
        <v>33105.0</v>
      </c>
      <c r="E7934" s="2" t="s">
        <v>22</v>
      </c>
      <c r="F7934" s="2">
        <v>386.0</v>
      </c>
      <c r="G7934" s="2" t="s">
        <v>44</v>
      </c>
      <c r="H7934" s="2" t="s">
        <v>29</v>
      </c>
      <c r="I7934" s="2" t="s">
        <v>25</v>
      </c>
      <c r="J7934" s="2" t="str">
        <f t="array" ref="J7934">XLOOKUP('Transaction Data'!$G7934,Product_Code,Biscuit_Brand)</f>
        <v>Butter Crunch</v>
      </c>
      <c r="K7934" s="2">
        <f t="array" ref="K7934">XLOOKUP('Transaction Data'!$G7934,Product_Code,Cost)</f>
        <v>10</v>
      </c>
      <c r="L7934" s="2">
        <f t="array" ref="L7934">XLOOKUP('Transaction Data'!$G7934,Product_Code,Unit_Price)</f>
        <v>11</v>
      </c>
      <c r="M7934" s="3">
        <f>'Transaction Data'!$F7934*'Transaction Data'!$K7934</f>
        <v>3860</v>
      </c>
      <c r="N7934" s="3">
        <f>'Transaction Data'!$F7934*'Transaction Data'!$L7934</f>
        <v>4246</v>
      </c>
      <c r="O7934" s="3">
        <f>'Transaction Data'!$N7934-'Transaction Data'!$M7934</f>
        <v>386</v>
      </c>
      <c r="P7934" s="2">
        <f>DATEDIF('Transaction Data'!$D7934,'Transaction Data'!$A7934,"y")</f>
        <v>33</v>
      </c>
      <c r="Q7934" s="2" t="str">
        <f>FLOOR('Transaction Data'!$P7934,15)&amp;"-"&amp;FLOOR('Transaction Data'!$P7934,15)+14</f>
        <v>30-44</v>
      </c>
      <c r="R7934" s="2" t="str">
        <f>IF('Transaction Data'!$L7934&lt;=10,"Less Expensive","Expensive")</f>
        <v>Expensive</v>
      </c>
      <c r="S7934" s="4">
        <f>WEEKDAY('Transaction Data'!$A7934)</f>
        <v>6</v>
      </c>
      <c r="T7934" s="2" t="str">
        <f>IF(WEEKDAY('Transaction Data'!$A7934,2)&lt;6,"Weekday","Weekend")</f>
        <v>Weekday</v>
      </c>
    </row>
    <row r="7935" ht="15.75" customHeight="1">
      <c r="A7935" s="1">
        <v>45402.0</v>
      </c>
      <c r="B7935" s="2" t="s">
        <v>7293</v>
      </c>
      <c r="C7935" s="2" t="s">
        <v>65</v>
      </c>
      <c r="D7935" s="1">
        <v>27701.0</v>
      </c>
      <c r="E7935" s="2" t="s">
        <v>37</v>
      </c>
      <c r="F7935" s="2">
        <v>464.0</v>
      </c>
      <c r="G7935" s="2" t="s">
        <v>44</v>
      </c>
      <c r="H7935" s="2" t="s">
        <v>34</v>
      </c>
      <c r="I7935" s="2" t="s">
        <v>25</v>
      </c>
      <c r="J7935" s="2" t="str">
        <f t="array" ref="J7935">XLOOKUP('Transaction Data'!$G7935,Product_Code,Biscuit_Brand)</f>
        <v>Butter Crunch</v>
      </c>
      <c r="K7935" s="2">
        <f t="array" ref="K7935">XLOOKUP('Transaction Data'!$G7935,Product_Code,Cost)</f>
        <v>10</v>
      </c>
      <c r="L7935" s="2">
        <f t="array" ref="L7935">XLOOKUP('Transaction Data'!$G7935,Product_Code,Unit_Price)</f>
        <v>11</v>
      </c>
      <c r="M7935" s="3">
        <f>'Transaction Data'!$F7935*'Transaction Data'!$K7935</f>
        <v>4640</v>
      </c>
      <c r="N7935" s="3">
        <f>'Transaction Data'!$F7935*'Transaction Data'!$L7935</f>
        <v>5104</v>
      </c>
      <c r="O7935" s="3">
        <f>'Transaction Data'!$N7935-'Transaction Data'!$M7935</f>
        <v>464</v>
      </c>
      <c r="P7935" s="2">
        <f>DATEDIF('Transaction Data'!$D7935,'Transaction Data'!$A7935,"y")</f>
        <v>48</v>
      </c>
      <c r="Q7935" s="2" t="str">
        <f>FLOOR('Transaction Data'!$P7935,15)&amp;"-"&amp;FLOOR('Transaction Data'!$P7935,15)+14</f>
        <v>45-59</v>
      </c>
      <c r="R7935" s="2" t="str">
        <f>IF('Transaction Data'!$L7935&lt;=10,"Less Expensive","Expensive")</f>
        <v>Expensive</v>
      </c>
      <c r="S7935" s="4">
        <f>WEEKDAY('Transaction Data'!$A7935)</f>
        <v>7</v>
      </c>
      <c r="T7935" s="2" t="str">
        <f>IF(WEEKDAY('Transaction Data'!$A7935,2)&lt;6,"Weekday","Weekend")</f>
        <v>Weekend</v>
      </c>
    </row>
    <row r="7936" ht="15.75" customHeight="1">
      <c r="A7936" s="1">
        <v>45293.0</v>
      </c>
      <c r="B7936" s="2" t="s">
        <v>7294</v>
      </c>
      <c r="C7936" s="2" t="s">
        <v>72</v>
      </c>
      <c r="D7936" s="1">
        <v>28605.0</v>
      </c>
      <c r="E7936" s="2" t="s">
        <v>63</v>
      </c>
      <c r="F7936" s="2">
        <v>423.0</v>
      </c>
      <c r="G7936" s="2" t="s">
        <v>44</v>
      </c>
      <c r="H7936" s="2" t="s">
        <v>24</v>
      </c>
      <c r="I7936" s="2" t="s">
        <v>25</v>
      </c>
      <c r="J7936" s="2" t="str">
        <f t="array" ref="J7936">XLOOKUP('Transaction Data'!$G7936,Product_Code,Biscuit_Brand)</f>
        <v>Butter Crunch</v>
      </c>
      <c r="K7936" s="2">
        <f t="array" ref="K7936">XLOOKUP('Transaction Data'!$G7936,Product_Code,Cost)</f>
        <v>10</v>
      </c>
      <c r="L7936" s="2">
        <f t="array" ref="L7936">XLOOKUP('Transaction Data'!$G7936,Product_Code,Unit_Price)</f>
        <v>11</v>
      </c>
      <c r="M7936" s="3">
        <f>'Transaction Data'!$F7936*'Transaction Data'!$K7936</f>
        <v>4230</v>
      </c>
      <c r="N7936" s="3">
        <f>'Transaction Data'!$F7936*'Transaction Data'!$L7936</f>
        <v>4653</v>
      </c>
      <c r="O7936" s="3">
        <f>'Transaction Data'!$N7936-'Transaction Data'!$M7936</f>
        <v>423</v>
      </c>
      <c r="P7936" s="2">
        <f>DATEDIF('Transaction Data'!$D7936,'Transaction Data'!$A7936,"y")</f>
        <v>45</v>
      </c>
      <c r="Q7936" s="2" t="str">
        <f>FLOOR('Transaction Data'!$P7936,15)&amp;"-"&amp;FLOOR('Transaction Data'!$P7936,15)+14</f>
        <v>45-59</v>
      </c>
      <c r="R7936" s="2" t="str">
        <f>IF('Transaction Data'!$L7936&lt;=10,"Less Expensive","Expensive")</f>
        <v>Expensive</v>
      </c>
      <c r="S7936" s="4">
        <f>WEEKDAY('Transaction Data'!$A7936)</f>
        <v>3</v>
      </c>
      <c r="T7936" s="2" t="str">
        <f>IF(WEEKDAY('Transaction Data'!$A7936,2)&lt;6,"Weekday","Weekend")</f>
        <v>Weekday</v>
      </c>
    </row>
    <row r="7937" ht="15.75" customHeight="1">
      <c r="A7937" s="1">
        <v>45296.0</v>
      </c>
      <c r="B7937" s="2" t="s">
        <v>7295</v>
      </c>
      <c r="C7937" s="2" t="s">
        <v>41</v>
      </c>
      <c r="D7937" s="1">
        <v>28185.0</v>
      </c>
      <c r="E7937" s="2" t="s">
        <v>37</v>
      </c>
      <c r="F7937" s="2">
        <v>440.0</v>
      </c>
      <c r="G7937" s="2" t="s">
        <v>33</v>
      </c>
      <c r="H7937" s="2" t="s">
        <v>29</v>
      </c>
      <c r="I7937" s="2" t="s">
        <v>25</v>
      </c>
      <c r="J7937" s="2" t="str">
        <f t="array" ref="J7937">XLOOKUP('Transaction Data'!$G7937,Product_Code,Biscuit_Brand)</f>
        <v>Caramel Biscuits</v>
      </c>
      <c r="K7937" s="2">
        <f t="array" ref="K7937">XLOOKUP('Transaction Data'!$G7937,Product_Code,Cost)</f>
        <v>18</v>
      </c>
      <c r="L7937" s="2">
        <f t="array" ref="L7937">XLOOKUP('Transaction Data'!$G7937,Product_Code,Unit_Price)</f>
        <v>22</v>
      </c>
      <c r="M7937" s="3">
        <f>'Transaction Data'!$F7937*'Transaction Data'!$K7937</f>
        <v>7920</v>
      </c>
      <c r="N7937" s="3">
        <f>'Transaction Data'!$F7937*'Transaction Data'!$L7937</f>
        <v>9680</v>
      </c>
      <c r="O7937" s="3">
        <f>'Transaction Data'!$N7937-'Transaction Data'!$M7937</f>
        <v>1760</v>
      </c>
      <c r="P7937" s="2">
        <f>DATEDIF('Transaction Data'!$D7937,'Transaction Data'!$A7937,"y")</f>
        <v>46</v>
      </c>
      <c r="Q7937" s="2" t="str">
        <f>FLOOR('Transaction Data'!$P7937,15)&amp;"-"&amp;FLOOR('Transaction Data'!$P7937,15)+14</f>
        <v>45-59</v>
      </c>
      <c r="R7937" s="2" t="str">
        <f>IF('Transaction Data'!$L7937&lt;=10,"Less Expensive","Expensive")</f>
        <v>Expensive</v>
      </c>
      <c r="S7937" s="4">
        <f>WEEKDAY('Transaction Data'!$A7937)</f>
        <v>6</v>
      </c>
      <c r="T7937" s="2" t="str">
        <f>IF(WEEKDAY('Transaction Data'!$A7937,2)&lt;6,"Weekday","Weekend")</f>
        <v>Weekday</v>
      </c>
    </row>
    <row r="7938" ht="15.75" customHeight="1">
      <c r="A7938" s="1">
        <v>45356.0</v>
      </c>
      <c r="B7938" s="2" t="s">
        <v>7296</v>
      </c>
      <c r="C7938" s="2" t="s">
        <v>41</v>
      </c>
      <c r="D7938" s="1">
        <v>36352.0</v>
      </c>
      <c r="E7938" s="2" t="s">
        <v>22</v>
      </c>
      <c r="F7938" s="2">
        <v>267.0</v>
      </c>
      <c r="G7938" s="2" t="s">
        <v>28</v>
      </c>
      <c r="H7938" s="2" t="s">
        <v>34</v>
      </c>
      <c r="I7938" s="2" t="s">
        <v>25</v>
      </c>
      <c r="J7938" s="2" t="str">
        <f t="array" ref="J7938">XLOOKUP('Transaction Data'!$G7938,Product_Code,Biscuit_Brand)</f>
        <v>Shortbread</v>
      </c>
      <c r="K7938" s="2">
        <f t="array" ref="K7938">XLOOKUP('Transaction Data'!$G7938,Product_Code,Cost)</f>
        <v>10</v>
      </c>
      <c r="L7938" s="2">
        <f t="array" ref="L7938">XLOOKUP('Transaction Data'!$G7938,Product_Code,Unit_Price)</f>
        <v>45</v>
      </c>
      <c r="M7938" s="3">
        <f>'Transaction Data'!$F7938*'Transaction Data'!$K7938</f>
        <v>2670</v>
      </c>
      <c r="N7938" s="3">
        <f>'Transaction Data'!$F7938*'Transaction Data'!$L7938</f>
        <v>12015</v>
      </c>
      <c r="O7938" s="3">
        <f>'Transaction Data'!$N7938-'Transaction Data'!$M7938</f>
        <v>9345</v>
      </c>
      <c r="P7938" s="2">
        <f>DATEDIF('Transaction Data'!$D7938,'Transaction Data'!$A7938,"y")</f>
        <v>24</v>
      </c>
      <c r="Q7938" s="2" t="str">
        <f>FLOOR('Transaction Data'!$P7938,15)&amp;"-"&amp;FLOOR('Transaction Data'!$P7938,15)+14</f>
        <v>15-29</v>
      </c>
      <c r="R7938" s="2" t="str">
        <f>IF('Transaction Data'!$L7938&lt;=10,"Less Expensive","Expensive")</f>
        <v>Expensive</v>
      </c>
      <c r="S7938" s="4">
        <f>WEEKDAY('Transaction Data'!$A7938)</f>
        <v>3</v>
      </c>
      <c r="T7938" s="2" t="str">
        <f>IF(WEEKDAY('Transaction Data'!$A7938,2)&lt;6,"Weekday","Weekend")</f>
        <v>Weekday</v>
      </c>
    </row>
    <row r="7939" ht="15.75" customHeight="1">
      <c r="A7939" s="1">
        <v>45484.0</v>
      </c>
      <c r="B7939" s="2" t="s">
        <v>7297</v>
      </c>
      <c r="C7939" s="2" t="s">
        <v>78</v>
      </c>
      <c r="D7939" s="1">
        <v>33230.0</v>
      </c>
      <c r="E7939" s="2" t="s">
        <v>22</v>
      </c>
      <c r="F7939" s="2">
        <v>25.0</v>
      </c>
      <c r="G7939" s="2" t="s">
        <v>48</v>
      </c>
      <c r="H7939" s="2" t="s">
        <v>24</v>
      </c>
      <c r="I7939" s="2" t="s">
        <v>25</v>
      </c>
      <c r="J7939" s="2" t="str">
        <f t="array" ref="J7939">XLOOKUP('Transaction Data'!$G7939,Product_Code,Biscuit_Brand)</f>
        <v>Lemon Crisps</v>
      </c>
      <c r="K7939" s="2">
        <f t="array" ref="K7939">XLOOKUP('Transaction Data'!$G7939,Product_Code,Cost)</f>
        <v>7</v>
      </c>
      <c r="L7939" s="2">
        <f t="array" ref="L7939">XLOOKUP('Transaction Data'!$G7939,Product_Code,Unit_Price)</f>
        <v>9</v>
      </c>
      <c r="M7939" s="3">
        <f>'Transaction Data'!$F7939*'Transaction Data'!$K7939</f>
        <v>175</v>
      </c>
      <c r="N7939" s="3">
        <f>'Transaction Data'!$F7939*'Transaction Data'!$L7939</f>
        <v>225</v>
      </c>
      <c r="O7939" s="3">
        <f>'Transaction Data'!$N7939-'Transaction Data'!$M7939</f>
        <v>50</v>
      </c>
      <c r="P7939" s="2">
        <f>DATEDIF('Transaction Data'!$D7939,'Transaction Data'!$A7939,"y")</f>
        <v>33</v>
      </c>
      <c r="Q7939" s="2" t="str">
        <f>FLOOR('Transaction Data'!$P7939,15)&amp;"-"&amp;FLOOR('Transaction Data'!$P7939,15)+14</f>
        <v>30-44</v>
      </c>
      <c r="R7939" s="2" t="str">
        <f>IF('Transaction Data'!$L7939&lt;=10,"Less Expensive","Expensive")</f>
        <v>Less Expensive</v>
      </c>
      <c r="S7939" s="4">
        <f>WEEKDAY('Transaction Data'!$A7939)</f>
        <v>5</v>
      </c>
      <c r="T7939" s="2" t="str">
        <f>IF(WEEKDAY('Transaction Data'!$A7939,2)&lt;6,"Weekday","Weekend")</f>
        <v>Weekday</v>
      </c>
    </row>
    <row r="7940" ht="15.75" customHeight="1">
      <c r="A7940" s="1">
        <v>45470.0</v>
      </c>
      <c r="B7940" s="2" t="s">
        <v>7298</v>
      </c>
      <c r="C7940" s="2" t="s">
        <v>47</v>
      </c>
      <c r="D7940" s="1">
        <v>21349.0</v>
      </c>
      <c r="E7940" s="2" t="s">
        <v>22</v>
      </c>
      <c r="F7940" s="2">
        <v>20.0</v>
      </c>
      <c r="G7940" s="2" t="s">
        <v>61</v>
      </c>
      <c r="H7940" s="2" t="s">
        <v>29</v>
      </c>
      <c r="I7940" s="2" t="s">
        <v>25</v>
      </c>
      <c r="J7940" s="2" t="str">
        <f t="array" ref="J7940">XLOOKUP('Transaction Data'!$G7940,Product_Code,Biscuit_Brand)</f>
        <v>Choco Delight</v>
      </c>
      <c r="K7940" s="2">
        <f t="array" ref="K7940">XLOOKUP('Transaction Data'!$G7940,Product_Code,Cost)</f>
        <v>3</v>
      </c>
      <c r="L7940" s="2">
        <f t="array" ref="L7940">XLOOKUP('Transaction Data'!$G7940,Product_Code,Unit_Price)</f>
        <v>5</v>
      </c>
      <c r="M7940" s="3">
        <f>'Transaction Data'!$F7940*'Transaction Data'!$K7940</f>
        <v>60</v>
      </c>
      <c r="N7940" s="3">
        <f>'Transaction Data'!$F7940*'Transaction Data'!$L7940</f>
        <v>100</v>
      </c>
      <c r="O7940" s="3">
        <f>'Transaction Data'!$N7940-'Transaction Data'!$M7940</f>
        <v>40</v>
      </c>
      <c r="P7940" s="2">
        <f>DATEDIF('Transaction Data'!$D7940,'Transaction Data'!$A7940,"y")</f>
        <v>66</v>
      </c>
      <c r="Q7940" s="2" t="str">
        <f>FLOOR('Transaction Data'!$P7940,15)&amp;"-"&amp;FLOOR('Transaction Data'!$P7940,15)+14</f>
        <v>60-74</v>
      </c>
      <c r="R7940" s="2" t="str">
        <f>IF('Transaction Data'!$L7940&lt;=10,"Less Expensive","Expensive")</f>
        <v>Less Expensive</v>
      </c>
      <c r="S7940" s="4">
        <f>WEEKDAY('Transaction Data'!$A7940)</f>
        <v>5</v>
      </c>
      <c r="T7940" s="2" t="str">
        <f>IF(WEEKDAY('Transaction Data'!$A7940,2)&lt;6,"Weekday","Weekend")</f>
        <v>Weekday</v>
      </c>
    </row>
    <row r="7941" ht="15.75" customHeight="1">
      <c r="A7941" s="1">
        <v>45436.0</v>
      </c>
      <c r="B7941" s="2" t="s">
        <v>7299</v>
      </c>
      <c r="C7941" s="2" t="s">
        <v>41</v>
      </c>
      <c r="D7941" s="1">
        <v>21483.0</v>
      </c>
      <c r="E7941" s="2" t="s">
        <v>63</v>
      </c>
      <c r="F7941" s="2">
        <v>433.0</v>
      </c>
      <c r="G7941" s="2" t="s">
        <v>28</v>
      </c>
      <c r="H7941" s="2" t="s">
        <v>34</v>
      </c>
      <c r="I7941" s="2" t="s">
        <v>25</v>
      </c>
      <c r="J7941" s="2" t="str">
        <f t="array" ref="J7941">XLOOKUP('Transaction Data'!$G7941,Product_Code,Biscuit_Brand)</f>
        <v>Shortbread</v>
      </c>
      <c r="K7941" s="2">
        <f t="array" ref="K7941">XLOOKUP('Transaction Data'!$G7941,Product_Code,Cost)</f>
        <v>10</v>
      </c>
      <c r="L7941" s="2">
        <f t="array" ref="L7941">XLOOKUP('Transaction Data'!$G7941,Product_Code,Unit_Price)</f>
        <v>45</v>
      </c>
      <c r="M7941" s="3">
        <f>'Transaction Data'!$F7941*'Transaction Data'!$K7941</f>
        <v>4330</v>
      </c>
      <c r="N7941" s="3">
        <f>'Transaction Data'!$F7941*'Transaction Data'!$L7941</f>
        <v>19485</v>
      </c>
      <c r="O7941" s="3">
        <f>'Transaction Data'!$N7941-'Transaction Data'!$M7941</f>
        <v>15155</v>
      </c>
      <c r="P7941" s="2">
        <f>DATEDIF('Transaction Data'!$D7941,'Transaction Data'!$A7941,"y")</f>
        <v>65</v>
      </c>
      <c r="Q7941" s="2" t="str">
        <f>FLOOR('Transaction Data'!$P7941,15)&amp;"-"&amp;FLOOR('Transaction Data'!$P7941,15)+14</f>
        <v>60-74</v>
      </c>
      <c r="R7941" s="2" t="str">
        <f>IF('Transaction Data'!$L7941&lt;=10,"Less Expensive","Expensive")</f>
        <v>Expensive</v>
      </c>
      <c r="S7941" s="4">
        <f>WEEKDAY('Transaction Data'!$A7941)</f>
        <v>6</v>
      </c>
      <c r="T7941" s="2" t="str">
        <f>IF(WEEKDAY('Transaction Data'!$A7941,2)&lt;6,"Weekday","Weekend")</f>
        <v>Weekday</v>
      </c>
    </row>
    <row r="7942" ht="15.75" customHeight="1">
      <c r="A7942" s="1">
        <v>45370.0</v>
      </c>
      <c r="B7942" s="2" t="s">
        <v>7300</v>
      </c>
      <c r="C7942" s="2" t="s">
        <v>47</v>
      </c>
      <c r="D7942" s="1">
        <v>25826.0</v>
      </c>
      <c r="E7942" s="2" t="s">
        <v>37</v>
      </c>
      <c r="F7942" s="2">
        <v>408.0</v>
      </c>
      <c r="G7942" s="2" t="s">
        <v>28</v>
      </c>
      <c r="H7942" s="2" t="s">
        <v>24</v>
      </c>
      <c r="I7942" s="2" t="s">
        <v>25</v>
      </c>
      <c r="J7942" s="2" t="str">
        <f t="array" ref="J7942">XLOOKUP('Transaction Data'!$G7942,Product_Code,Biscuit_Brand)</f>
        <v>Shortbread</v>
      </c>
      <c r="K7942" s="2">
        <f t="array" ref="K7942">XLOOKUP('Transaction Data'!$G7942,Product_Code,Cost)</f>
        <v>10</v>
      </c>
      <c r="L7942" s="2">
        <f t="array" ref="L7942">XLOOKUP('Transaction Data'!$G7942,Product_Code,Unit_Price)</f>
        <v>45</v>
      </c>
      <c r="M7942" s="3">
        <f>'Transaction Data'!$F7942*'Transaction Data'!$K7942</f>
        <v>4080</v>
      </c>
      <c r="N7942" s="3">
        <f>'Transaction Data'!$F7942*'Transaction Data'!$L7942</f>
        <v>18360</v>
      </c>
      <c r="O7942" s="3">
        <f>'Transaction Data'!$N7942-'Transaction Data'!$M7942</f>
        <v>14280</v>
      </c>
      <c r="P7942" s="2">
        <f>DATEDIF('Transaction Data'!$D7942,'Transaction Data'!$A7942,"y")</f>
        <v>53</v>
      </c>
      <c r="Q7942" s="2" t="str">
        <f>FLOOR('Transaction Data'!$P7942,15)&amp;"-"&amp;FLOOR('Transaction Data'!$P7942,15)+14</f>
        <v>45-59</v>
      </c>
      <c r="R7942" s="2" t="str">
        <f>IF('Transaction Data'!$L7942&lt;=10,"Less Expensive","Expensive")</f>
        <v>Expensive</v>
      </c>
      <c r="S7942" s="4">
        <f>WEEKDAY('Transaction Data'!$A7942)</f>
        <v>3</v>
      </c>
      <c r="T7942" s="2" t="str">
        <f>IF(WEEKDAY('Transaction Data'!$A7942,2)&lt;6,"Weekday","Weekend")</f>
        <v>Weekday</v>
      </c>
    </row>
    <row r="7943" ht="15.75" customHeight="1">
      <c r="A7943" s="1">
        <v>45478.0</v>
      </c>
      <c r="B7943" s="2" t="s">
        <v>7301</v>
      </c>
      <c r="C7943" s="2" t="s">
        <v>32</v>
      </c>
      <c r="D7943" s="1">
        <v>29901.0</v>
      </c>
      <c r="E7943" s="2" t="s">
        <v>37</v>
      </c>
      <c r="F7943" s="2">
        <v>304.0</v>
      </c>
      <c r="G7943" s="2" t="s">
        <v>28</v>
      </c>
      <c r="H7943" s="2" t="s">
        <v>29</v>
      </c>
      <c r="I7943" s="2" t="s">
        <v>25</v>
      </c>
      <c r="J7943" s="2" t="str">
        <f t="array" ref="J7943">XLOOKUP('Transaction Data'!$G7943,Product_Code,Biscuit_Brand)</f>
        <v>Shortbread</v>
      </c>
      <c r="K7943" s="2">
        <f t="array" ref="K7943">XLOOKUP('Transaction Data'!$G7943,Product_Code,Cost)</f>
        <v>10</v>
      </c>
      <c r="L7943" s="2">
        <f t="array" ref="L7943">XLOOKUP('Transaction Data'!$G7943,Product_Code,Unit_Price)</f>
        <v>45</v>
      </c>
      <c r="M7943" s="3">
        <f>'Transaction Data'!$F7943*'Transaction Data'!$K7943</f>
        <v>3040</v>
      </c>
      <c r="N7943" s="3">
        <f>'Transaction Data'!$F7943*'Transaction Data'!$L7943</f>
        <v>13680</v>
      </c>
      <c r="O7943" s="3">
        <f>'Transaction Data'!$N7943-'Transaction Data'!$M7943</f>
        <v>10640</v>
      </c>
      <c r="P7943" s="2">
        <f>DATEDIF('Transaction Data'!$D7943,'Transaction Data'!$A7943,"y")</f>
        <v>42</v>
      </c>
      <c r="Q7943" s="2" t="str">
        <f>FLOOR('Transaction Data'!$P7943,15)&amp;"-"&amp;FLOOR('Transaction Data'!$P7943,15)+14</f>
        <v>30-44</v>
      </c>
      <c r="R7943" s="2" t="str">
        <f>IF('Transaction Data'!$L7943&lt;=10,"Less Expensive","Expensive")</f>
        <v>Expensive</v>
      </c>
      <c r="S7943" s="4">
        <f>WEEKDAY('Transaction Data'!$A7943)</f>
        <v>6</v>
      </c>
      <c r="T7943" s="2" t="str">
        <f>IF(WEEKDAY('Transaction Data'!$A7943,2)&lt;6,"Weekday","Weekend")</f>
        <v>Weekday</v>
      </c>
    </row>
    <row r="7944" ht="15.75" customHeight="1">
      <c r="A7944" s="1">
        <v>45483.0</v>
      </c>
      <c r="B7944" s="2" t="s">
        <v>7302</v>
      </c>
      <c r="C7944" s="2" t="s">
        <v>65</v>
      </c>
      <c r="D7944" s="1">
        <v>38001.0</v>
      </c>
      <c r="E7944" s="2" t="s">
        <v>37</v>
      </c>
      <c r="F7944" s="2">
        <v>372.0</v>
      </c>
      <c r="G7944" s="2" t="s">
        <v>33</v>
      </c>
      <c r="H7944" s="2" t="s">
        <v>34</v>
      </c>
      <c r="I7944" s="2" t="s">
        <v>25</v>
      </c>
      <c r="J7944" s="2" t="str">
        <f t="array" ref="J7944">XLOOKUP('Transaction Data'!$G7944,Product_Code,Biscuit_Brand)</f>
        <v>Caramel Biscuits</v>
      </c>
      <c r="K7944" s="2">
        <f t="array" ref="K7944">XLOOKUP('Transaction Data'!$G7944,Product_Code,Cost)</f>
        <v>18</v>
      </c>
      <c r="L7944" s="2">
        <f t="array" ref="L7944">XLOOKUP('Transaction Data'!$G7944,Product_Code,Unit_Price)</f>
        <v>22</v>
      </c>
      <c r="M7944" s="3">
        <f>'Transaction Data'!$F7944*'Transaction Data'!$K7944</f>
        <v>6696</v>
      </c>
      <c r="N7944" s="3">
        <f>'Transaction Data'!$F7944*'Transaction Data'!$L7944</f>
        <v>8184</v>
      </c>
      <c r="O7944" s="3">
        <f>'Transaction Data'!$N7944-'Transaction Data'!$M7944</f>
        <v>1488</v>
      </c>
      <c r="P7944" s="2">
        <f>DATEDIF('Transaction Data'!$D7944,'Transaction Data'!$A7944,"y")</f>
        <v>20</v>
      </c>
      <c r="Q7944" s="2" t="str">
        <f>FLOOR('Transaction Data'!$P7944,15)&amp;"-"&amp;FLOOR('Transaction Data'!$P7944,15)+14</f>
        <v>15-29</v>
      </c>
      <c r="R7944" s="2" t="str">
        <f>IF('Transaction Data'!$L7944&lt;=10,"Less Expensive","Expensive")</f>
        <v>Expensive</v>
      </c>
      <c r="S7944" s="4">
        <f>WEEKDAY('Transaction Data'!$A7944)</f>
        <v>4</v>
      </c>
      <c r="T7944" s="2" t="str">
        <f>IF(WEEKDAY('Transaction Data'!$A7944,2)&lt;6,"Weekday","Weekend")</f>
        <v>Weekday</v>
      </c>
    </row>
    <row r="7945" ht="15.75" customHeight="1">
      <c r="A7945" s="1">
        <v>45349.0</v>
      </c>
      <c r="B7945" s="2" t="s">
        <v>7303</v>
      </c>
      <c r="C7945" s="2" t="s">
        <v>54</v>
      </c>
      <c r="D7945" s="1">
        <v>38473.0</v>
      </c>
      <c r="E7945" s="2" t="s">
        <v>63</v>
      </c>
      <c r="F7945" s="2">
        <v>68.0</v>
      </c>
      <c r="G7945" s="2" t="s">
        <v>33</v>
      </c>
      <c r="H7945" s="2" t="s">
        <v>24</v>
      </c>
      <c r="I7945" s="2" t="s">
        <v>25</v>
      </c>
      <c r="J7945" s="2" t="str">
        <f t="array" ref="J7945">XLOOKUP('Transaction Data'!$G7945,Product_Code,Biscuit_Brand)</f>
        <v>Caramel Biscuits</v>
      </c>
      <c r="K7945" s="2">
        <f t="array" ref="K7945">XLOOKUP('Transaction Data'!$G7945,Product_Code,Cost)</f>
        <v>18</v>
      </c>
      <c r="L7945" s="2">
        <f t="array" ref="L7945">XLOOKUP('Transaction Data'!$G7945,Product_Code,Unit_Price)</f>
        <v>22</v>
      </c>
      <c r="M7945" s="3">
        <f>'Transaction Data'!$F7945*'Transaction Data'!$K7945</f>
        <v>1224</v>
      </c>
      <c r="N7945" s="3">
        <f>'Transaction Data'!$F7945*'Transaction Data'!$L7945</f>
        <v>1496</v>
      </c>
      <c r="O7945" s="3">
        <f>'Transaction Data'!$N7945-'Transaction Data'!$M7945</f>
        <v>272</v>
      </c>
      <c r="P7945" s="2">
        <f>DATEDIF('Transaction Data'!$D7945,'Transaction Data'!$A7945,"y")</f>
        <v>18</v>
      </c>
      <c r="Q7945" s="2" t="str">
        <f>FLOOR('Transaction Data'!$P7945,15)&amp;"-"&amp;FLOOR('Transaction Data'!$P7945,15)+14</f>
        <v>15-29</v>
      </c>
      <c r="R7945" s="2" t="str">
        <f>IF('Transaction Data'!$L7945&lt;=10,"Less Expensive","Expensive")</f>
        <v>Expensive</v>
      </c>
      <c r="S7945" s="4">
        <f>WEEKDAY('Transaction Data'!$A7945)</f>
        <v>3</v>
      </c>
      <c r="T7945" s="2" t="str">
        <f>IF(WEEKDAY('Transaction Data'!$A7945,2)&lt;6,"Weekday","Weekend")</f>
        <v>Weekday</v>
      </c>
    </row>
    <row r="7946" ht="15.75" customHeight="1">
      <c r="A7946" s="1">
        <v>45311.0</v>
      </c>
      <c r="B7946" s="2" t="s">
        <v>7304</v>
      </c>
      <c r="C7946" s="2" t="s">
        <v>78</v>
      </c>
      <c r="D7946" s="1">
        <v>28663.0</v>
      </c>
      <c r="E7946" s="2" t="s">
        <v>22</v>
      </c>
      <c r="F7946" s="2">
        <v>477.0</v>
      </c>
      <c r="G7946" s="2" t="s">
        <v>23</v>
      </c>
      <c r="H7946" s="2" t="s">
        <v>29</v>
      </c>
      <c r="I7946" s="2" t="s">
        <v>25</v>
      </c>
      <c r="J7946" s="2" t="str">
        <f t="array" ref="J7946">XLOOKUP('Transaction Data'!$G7946,Product_Code,Biscuit_Brand)</f>
        <v>Cinnamon Swirls</v>
      </c>
      <c r="K7946" s="2">
        <f t="array" ref="K7946">XLOOKUP('Transaction Data'!$G7946,Product_Code,Cost)</f>
        <v>10</v>
      </c>
      <c r="L7946" s="2">
        <f t="array" ref="L7946">XLOOKUP('Transaction Data'!$G7946,Product_Code,Unit_Price)</f>
        <v>14</v>
      </c>
      <c r="M7946" s="3">
        <f>'Transaction Data'!$F7946*'Transaction Data'!$K7946</f>
        <v>4770</v>
      </c>
      <c r="N7946" s="3">
        <f>'Transaction Data'!$F7946*'Transaction Data'!$L7946</f>
        <v>6678</v>
      </c>
      <c r="O7946" s="3">
        <f>'Transaction Data'!$N7946-'Transaction Data'!$M7946</f>
        <v>1908</v>
      </c>
      <c r="P7946" s="2">
        <f>DATEDIF('Transaction Data'!$D7946,'Transaction Data'!$A7946,"y")</f>
        <v>45</v>
      </c>
      <c r="Q7946" s="2" t="str">
        <f>FLOOR('Transaction Data'!$P7946,15)&amp;"-"&amp;FLOOR('Transaction Data'!$P7946,15)+14</f>
        <v>45-59</v>
      </c>
      <c r="R7946" s="2" t="str">
        <f>IF('Transaction Data'!$L7946&lt;=10,"Less Expensive","Expensive")</f>
        <v>Expensive</v>
      </c>
      <c r="S7946" s="4">
        <f>WEEKDAY('Transaction Data'!$A7946)</f>
        <v>7</v>
      </c>
      <c r="T7946" s="2" t="str">
        <f>IF(WEEKDAY('Transaction Data'!$A7946,2)&lt;6,"Weekday","Weekend")</f>
        <v>Weekend</v>
      </c>
    </row>
    <row r="7947" ht="15.75" customHeight="1">
      <c r="A7947" s="1">
        <v>45437.0</v>
      </c>
      <c r="B7947" s="2" t="s">
        <v>7305</v>
      </c>
      <c r="C7947" s="2" t="s">
        <v>32</v>
      </c>
      <c r="D7947" s="1">
        <v>21358.0</v>
      </c>
      <c r="E7947" s="2" t="s">
        <v>63</v>
      </c>
      <c r="F7947" s="2">
        <v>484.0</v>
      </c>
      <c r="G7947" s="2" t="s">
        <v>48</v>
      </c>
      <c r="H7947" s="2" t="s">
        <v>34</v>
      </c>
      <c r="I7947" s="2" t="s">
        <v>25</v>
      </c>
      <c r="J7947" s="2" t="str">
        <f t="array" ref="J7947">XLOOKUP('Transaction Data'!$G7947,Product_Code,Biscuit_Brand)</f>
        <v>Lemon Crisps</v>
      </c>
      <c r="K7947" s="2">
        <f t="array" ref="K7947">XLOOKUP('Transaction Data'!$G7947,Product_Code,Cost)</f>
        <v>7</v>
      </c>
      <c r="L7947" s="2">
        <f t="array" ref="L7947">XLOOKUP('Transaction Data'!$G7947,Product_Code,Unit_Price)</f>
        <v>9</v>
      </c>
      <c r="M7947" s="3">
        <f>'Transaction Data'!$F7947*'Transaction Data'!$K7947</f>
        <v>3388</v>
      </c>
      <c r="N7947" s="3">
        <f>'Transaction Data'!$F7947*'Transaction Data'!$L7947</f>
        <v>4356</v>
      </c>
      <c r="O7947" s="3">
        <f>'Transaction Data'!$N7947-'Transaction Data'!$M7947</f>
        <v>968</v>
      </c>
      <c r="P7947" s="2">
        <f>DATEDIF('Transaction Data'!$D7947,'Transaction Data'!$A7947,"y")</f>
        <v>65</v>
      </c>
      <c r="Q7947" s="2" t="str">
        <f>FLOOR('Transaction Data'!$P7947,15)&amp;"-"&amp;FLOOR('Transaction Data'!$P7947,15)+14</f>
        <v>60-74</v>
      </c>
      <c r="R7947" s="2" t="str">
        <f>IF('Transaction Data'!$L7947&lt;=10,"Less Expensive","Expensive")</f>
        <v>Less Expensive</v>
      </c>
      <c r="S7947" s="4">
        <f>WEEKDAY('Transaction Data'!$A7947)</f>
        <v>7</v>
      </c>
      <c r="T7947" s="2" t="str">
        <f>IF(WEEKDAY('Transaction Data'!$A7947,2)&lt;6,"Weekday","Weekend")</f>
        <v>Weekend</v>
      </c>
    </row>
    <row r="7948" ht="15.75" customHeight="1">
      <c r="A7948" s="1">
        <v>45343.0</v>
      </c>
      <c r="B7948" s="2" t="s">
        <v>7296</v>
      </c>
      <c r="C7948" s="2" t="s">
        <v>65</v>
      </c>
      <c r="D7948" s="1">
        <v>18448.0</v>
      </c>
      <c r="E7948" s="2" t="s">
        <v>63</v>
      </c>
      <c r="F7948" s="2">
        <v>442.0</v>
      </c>
      <c r="G7948" s="2" t="s">
        <v>23</v>
      </c>
      <c r="H7948" s="2" t="s">
        <v>24</v>
      </c>
      <c r="I7948" s="2" t="s">
        <v>25</v>
      </c>
      <c r="J7948" s="2" t="str">
        <f t="array" ref="J7948">XLOOKUP('Transaction Data'!$G7948,Product_Code,Biscuit_Brand)</f>
        <v>Cinnamon Swirls</v>
      </c>
      <c r="K7948" s="2">
        <f t="array" ref="K7948">XLOOKUP('Transaction Data'!$G7948,Product_Code,Cost)</f>
        <v>10</v>
      </c>
      <c r="L7948" s="2">
        <f t="array" ref="L7948">XLOOKUP('Transaction Data'!$G7948,Product_Code,Unit_Price)</f>
        <v>14</v>
      </c>
      <c r="M7948" s="3">
        <f>'Transaction Data'!$F7948*'Transaction Data'!$K7948</f>
        <v>4420</v>
      </c>
      <c r="N7948" s="3">
        <f>'Transaction Data'!$F7948*'Transaction Data'!$L7948</f>
        <v>6188</v>
      </c>
      <c r="O7948" s="3">
        <f>'Transaction Data'!$N7948-'Transaction Data'!$M7948</f>
        <v>1768</v>
      </c>
      <c r="P7948" s="2">
        <f>DATEDIF('Transaction Data'!$D7948,'Transaction Data'!$A7948,"y")</f>
        <v>73</v>
      </c>
      <c r="Q7948" s="2" t="str">
        <f>FLOOR('Transaction Data'!$P7948,15)&amp;"-"&amp;FLOOR('Transaction Data'!$P7948,15)+14</f>
        <v>60-74</v>
      </c>
      <c r="R7948" s="2" t="str">
        <f>IF('Transaction Data'!$L7948&lt;=10,"Less Expensive","Expensive")</f>
        <v>Expensive</v>
      </c>
      <c r="S7948" s="4">
        <f>WEEKDAY('Transaction Data'!$A7948)</f>
        <v>4</v>
      </c>
      <c r="T7948" s="2" t="str">
        <f>IF(WEEKDAY('Transaction Data'!$A7948,2)&lt;6,"Weekday","Weekend")</f>
        <v>Weekday</v>
      </c>
    </row>
    <row r="7949" ht="15.75" customHeight="1">
      <c r="A7949" s="1">
        <v>45451.0</v>
      </c>
      <c r="B7949" s="2" t="s">
        <v>7306</v>
      </c>
      <c r="C7949" s="2" t="s">
        <v>69</v>
      </c>
      <c r="D7949" s="1">
        <v>24621.0</v>
      </c>
      <c r="E7949" s="2" t="s">
        <v>22</v>
      </c>
      <c r="F7949" s="2">
        <v>235.0</v>
      </c>
      <c r="G7949" s="2" t="s">
        <v>48</v>
      </c>
      <c r="H7949" s="2" t="s">
        <v>29</v>
      </c>
      <c r="I7949" s="2" t="s">
        <v>25</v>
      </c>
      <c r="J7949" s="2" t="str">
        <f t="array" ref="J7949">XLOOKUP('Transaction Data'!$G7949,Product_Code,Biscuit_Brand)</f>
        <v>Lemon Crisps</v>
      </c>
      <c r="K7949" s="2">
        <f t="array" ref="K7949">XLOOKUP('Transaction Data'!$G7949,Product_Code,Cost)</f>
        <v>7</v>
      </c>
      <c r="L7949" s="2">
        <f t="array" ref="L7949">XLOOKUP('Transaction Data'!$G7949,Product_Code,Unit_Price)</f>
        <v>9</v>
      </c>
      <c r="M7949" s="3">
        <f>'Transaction Data'!$F7949*'Transaction Data'!$K7949</f>
        <v>1645</v>
      </c>
      <c r="N7949" s="3">
        <f>'Transaction Data'!$F7949*'Transaction Data'!$L7949</f>
        <v>2115</v>
      </c>
      <c r="O7949" s="3">
        <f>'Transaction Data'!$N7949-'Transaction Data'!$M7949</f>
        <v>470</v>
      </c>
      <c r="P7949" s="2">
        <f>DATEDIF('Transaction Data'!$D7949,'Transaction Data'!$A7949,"y")</f>
        <v>57</v>
      </c>
      <c r="Q7949" s="2" t="str">
        <f>FLOOR('Transaction Data'!$P7949,15)&amp;"-"&amp;FLOOR('Transaction Data'!$P7949,15)+14</f>
        <v>45-59</v>
      </c>
      <c r="R7949" s="2" t="str">
        <f>IF('Transaction Data'!$L7949&lt;=10,"Less Expensive","Expensive")</f>
        <v>Less Expensive</v>
      </c>
      <c r="S7949" s="4">
        <f>WEEKDAY('Transaction Data'!$A7949)</f>
        <v>7</v>
      </c>
      <c r="T7949" s="2" t="str">
        <f>IF(WEEKDAY('Transaction Data'!$A7949,2)&lt;6,"Weekday","Weekend")</f>
        <v>Weekend</v>
      </c>
    </row>
    <row r="7950" ht="15.75" customHeight="1">
      <c r="A7950" s="1">
        <v>45404.0</v>
      </c>
      <c r="B7950" s="2" t="s">
        <v>7307</v>
      </c>
      <c r="C7950" s="2" t="s">
        <v>32</v>
      </c>
      <c r="D7950" s="1">
        <v>36235.0</v>
      </c>
      <c r="E7950" s="2" t="s">
        <v>37</v>
      </c>
      <c r="F7950" s="2">
        <v>82.0</v>
      </c>
      <c r="G7950" s="2" t="s">
        <v>38</v>
      </c>
      <c r="H7950" s="2" t="s">
        <v>34</v>
      </c>
      <c r="I7950" s="2" t="s">
        <v>25</v>
      </c>
      <c r="J7950" s="2" t="str">
        <f t="array" ref="J7950">XLOOKUP('Transaction Data'!$G7950,Product_Code,Biscuit_Brand)</f>
        <v>Ginger Snaps</v>
      </c>
      <c r="K7950" s="2">
        <f t="array" ref="K7950">XLOOKUP('Transaction Data'!$G7950,Product_Code,Cost)</f>
        <v>14</v>
      </c>
      <c r="L7950" s="2">
        <f t="array" ref="L7950">XLOOKUP('Transaction Data'!$G7950,Product_Code,Unit_Price)</f>
        <v>28</v>
      </c>
      <c r="M7950" s="3">
        <f>'Transaction Data'!$F7950*'Transaction Data'!$K7950</f>
        <v>1148</v>
      </c>
      <c r="N7950" s="3">
        <f>'Transaction Data'!$F7950*'Transaction Data'!$L7950</f>
        <v>2296</v>
      </c>
      <c r="O7950" s="3">
        <f>'Transaction Data'!$N7950-'Transaction Data'!$M7950</f>
        <v>1148</v>
      </c>
      <c r="P7950" s="2">
        <f>DATEDIF('Transaction Data'!$D7950,'Transaction Data'!$A7950,"y")</f>
        <v>25</v>
      </c>
      <c r="Q7950" s="2" t="str">
        <f>FLOOR('Transaction Data'!$P7950,15)&amp;"-"&amp;FLOOR('Transaction Data'!$P7950,15)+14</f>
        <v>15-29</v>
      </c>
      <c r="R7950" s="2" t="str">
        <f>IF('Transaction Data'!$L7950&lt;=10,"Less Expensive","Expensive")</f>
        <v>Expensive</v>
      </c>
      <c r="S7950" s="4">
        <f>WEEKDAY('Transaction Data'!$A7950)</f>
        <v>2</v>
      </c>
      <c r="T7950" s="2" t="str">
        <f>IF(WEEKDAY('Transaction Data'!$A7950,2)&lt;6,"Weekday","Weekend")</f>
        <v>Weekday</v>
      </c>
    </row>
    <row r="7951" ht="15.75" customHeight="1">
      <c r="A7951" s="1">
        <v>45388.0</v>
      </c>
      <c r="B7951" s="2" t="s">
        <v>7308</v>
      </c>
      <c r="C7951" s="2" t="s">
        <v>41</v>
      </c>
      <c r="D7951" s="1">
        <v>26418.0</v>
      </c>
      <c r="E7951" s="2" t="s">
        <v>22</v>
      </c>
      <c r="F7951" s="2">
        <v>51.0</v>
      </c>
      <c r="G7951" s="2" t="s">
        <v>55</v>
      </c>
      <c r="H7951" s="2" t="s">
        <v>24</v>
      </c>
      <c r="I7951" s="2" t="s">
        <v>25</v>
      </c>
      <c r="J7951" s="2" t="str">
        <f t="array" ref="J7951">XLOOKUP('Transaction Data'!$G7951,Product_Code,Biscuit_Brand)</f>
        <v>Vanilla Wafers</v>
      </c>
      <c r="K7951" s="2">
        <f t="array" ref="K7951">XLOOKUP('Transaction Data'!$G7951,Product_Code,Cost)</f>
        <v>18</v>
      </c>
      <c r="L7951" s="2">
        <f t="array" ref="L7951">XLOOKUP('Transaction Data'!$G7951,Product_Code,Unit_Price)</f>
        <v>36</v>
      </c>
      <c r="M7951" s="3">
        <f>'Transaction Data'!$F7951*'Transaction Data'!$K7951</f>
        <v>918</v>
      </c>
      <c r="N7951" s="3">
        <f>'Transaction Data'!$F7951*'Transaction Data'!$L7951</f>
        <v>1836</v>
      </c>
      <c r="O7951" s="3">
        <f>'Transaction Data'!$N7951-'Transaction Data'!$M7951</f>
        <v>918</v>
      </c>
      <c r="P7951" s="2">
        <f>DATEDIF('Transaction Data'!$D7951,'Transaction Data'!$A7951,"y")</f>
        <v>51</v>
      </c>
      <c r="Q7951" s="2" t="str">
        <f>FLOOR('Transaction Data'!$P7951,15)&amp;"-"&amp;FLOOR('Transaction Data'!$P7951,15)+14</f>
        <v>45-59</v>
      </c>
      <c r="R7951" s="2" t="str">
        <f>IF('Transaction Data'!$L7951&lt;=10,"Less Expensive","Expensive")</f>
        <v>Expensive</v>
      </c>
      <c r="S7951" s="4">
        <f>WEEKDAY('Transaction Data'!$A7951)</f>
        <v>7</v>
      </c>
      <c r="T7951" s="2" t="str">
        <f>IF(WEEKDAY('Transaction Data'!$A7951,2)&lt;6,"Weekday","Weekend")</f>
        <v>Weekend</v>
      </c>
    </row>
    <row r="7952" ht="15.75" customHeight="1">
      <c r="A7952" s="1">
        <v>45296.0</v>
      </c>
      <c r="B7952" s="2" t="s">
        <v>7309</v>
      </c>
      <c r="C7952" s="2" t="s">
        <v>54</v>
      </c>
      <c r="D7952" s="1">
        <v>34872.0</v>
      </c>
      <c r="E7952" s="2" t="s">
        <v>22</v>
      </c>
      <c r="F7952" s="2">
        <v>221.0</v>
      </c>
      <c r="G7952" s="2" t="s">
        <v>48</v>
      </c>
      <c r="H7952" s="2" t="s">
        <v>29</v>
      </c>
      <c r="I7952" s="2" t="s">
        <v>25</v>
      </c>
      <c r="J7952" s="2" t="str">
        <f t="array" ref="J7952">XLOOKUP('Transaction Data'!$G7952,Product_Code,Biscuit_Brand)</f>
        <v>Lemon Crisps</v>
      </c>
      <c r="K7952" s="2">
        <f t="array" ref="K7952">XLOOKUP('Transaction Data'!$G7952,Product_Code,Cost)</f>
        <v>7</v>
      </c>
      <c r="L7952" s="2">
        <f t="array" ref="L7952">XLOOKUP('Transaction Data'!$G7952,Product_Code,Unit_Price)</f>
        <v>9</v>
      </c>
      <c r="M7952" s="3">
        <f>'Transaction Data'!$F7952*'Transaction Data'!$K7952</f>
        <v>1547</v>
      </c>
      <c r="N7952" s="3">
        <f>'Transaction Data'!$F7952*'Transaction Data'!$L7952</f>
        <v>1989</v>
      </c>
      <c r="O7952" s="3">
        <f>'Transaction Data'!$N7952-'Transaction Data'!$M7952</f>
        <v>442</v>
      </c>
      <c r="P7952" s="2">
        <f>DATEDIF('Transaction Data'!$D7952,'Transaction Data'!$A7952,"y")</f>
        <v>28</v>
      </c>
      <c r="Q7952" s="2" t="str">
        <f>FLOOR('Transaction Data'!$P7952,15)&amp;"-"&amp;FLOOR('Transaction Data'!$P7952,15)+14</f>
        <v>15-29</v>
      </c>
      <c r="R7952" s="2" t="str">
        <f>IF('Transaction Data'!$L7952&lt;=10,"Less Expensive","Expensive")</f>
        <v>Less Expensive</v>
      </c>
      <c r="S7952" s="4">
        <f>WEEKDAY('Transaction Data'!$A7952)</f>
        <v>6</v>
      </c>
      <c r="T7952" s="2" t="str">
        <f>IF(WEEKDAY('Transaction Data'!$A7952,2)&lt;6,"Weekday","Weekend")</f>
        <v>Weekday</v>
      </c>
    </row>
    <row r="7953" ht="15.75" customHeight="1">
      <c r="A7953" s="1">
        <v>45311.0</v>
      </c>
      <c r="B7953" s="2" t="s">
        <v>7310</v>
      </c>
      <c r="C7953" s="2" t="s">
        <v>32</v>
      </c>
      <c r="D7953" s="1">
        <v>30547.0</v>
      </c>
      <c r="E7953" s="2" t="s">
        <v>37</v>
      </c>
      <c r="F7953" s="2">
        <v>335.0</v>
      </c>
      <c r="G7953" s="2" t="s">
        <v>44</v>
      </c>
      <c r="H7953" s="2" t="s">
        <v>34</v>
      </c>
      <c r="I7953" s="2" t="s">
        <v>25</v>
      </c>
      <c r="J7953" s="2" t="str">
        <f t="array" ref="J7953">XLOOKUP('Transaction Data'!$G7953,Product_Code,Biscuit_Brand)</f>
        <v>Butter Crunch</v>
      </c>
      <c r="K7953" s="2">
        <f t="array" ref="K7953">XLOOKUP('Transaction Data'!$G7953,Product_Code,Cost)</f>
        <v>10</v>
      </c>
      <c r="L7953" s="2">
        <f t="array" ref="L7953">XLOOKUP('Transaction Data'!$G7953,Product_Code,Unit_Price)</f>
        <v>11</v>
      </c>
      <c r="M7953" s="3">
        <f>'Transaction Data'!$F7953*'Transaction Data'!$K7953</f>
        <v>3350</v>
      </c>
      <c r="N7953" s="3">
        <f>'Transaction Data'!$F7953*'Transaction Data'!$L7953</f>
        <v>3685</v>
      </c>
      <c r="O7953" s="3">
        <f>'Transaction Data'!$N7953-'Transaction Data'!$M7953</f>
        <v>335</v>
      </c>
      <c r="P7953" s="2">
        <f>DATEDIF('Transaction Data'!$D7953,'Transaction Data'!$A7953,"y")</f>
        <v>40</v>
      </c>
      <c r="Q7953" s="2" t="str">
        <f>FLOOR('Transaction Data'!$P7953,15)&amp;"-"&amp;FLOOR('Transaction Data'!$P7953,15)+14</f>
        <v>30-44</v>
      </c>
      <c r="R7953" s="2" t="str">
        <f>IF('Transaction Data'!$L7953&lt;=10,"Less Expensive","Expensive")</f>
        <v>Expensive</v>
      </c>
      <c r="S7953" s="4">
        <f>WEEKDAY('Transaction Data'!$A7953)</f>
        <v>7</v>
      </c>
      <c r="T7953" s="2" t="str">
        <f>IF(WEEKDAY('Transaction Data'!$A7953,2)&lt;6,"Weekday","Weekend")</f>
        <v>Weekend</v>
      </c>
    </row>
    <row r="7954" ht="15.75" customHeight="1">
      <c r="A7954" s="1">
        <v>45302.0</v>
      </c>
      <c r="B7954" s="2" t="s">
        <v>7311</v>
      </c>
      <c r="C7954" s="2" t="s">
        <v>21</v>
      </c>
      <c r="D7954" s="1">
        <v>23772.0</v>
      </c>
      <c r="E7954" s="2" t="s">
        <v>37</v>
      </c>
      <c r="F7954" s="2">
        <v>320.0</v>
      </c>
      <c r="G7954" s="2" t="s">
        <v>57</v>
      </c>
      <c r="H7954" s="2" t="s">
        <v>24</v>
      </c>
      <c r="I7954" s="2" t="s">
        <v>25</v>
      </c>
      <c r="J7954" s="2" t="str">
        <f t="array" ref="J7954">XLOOKUP('Transaction Data'!$G7954,Product_Code,Biscuit_Brand)</f>
        <v>Oatmeal Cookies</v>
      </c>
      <c r="K7954" s="2">
        <f t="array" ref="K7954">XLOOKUP('Transaction Data'!$G7954,Product_Code,Cost)</f>
        <v>19</v>
      </c>
      <c r="L7954" s="2">
        <f t="array" ref="L7954">XLOOKUP('Transaction Data'!$G7954,Product_Code,Unit_Price)</f>
        <v>23</v>
      </c>
      <c r="M7954" s="3">
        <f>'Transaction Data'!$F7954*'Transaction Data'!$K7954</f>
        <v>6080</v>
      </c>
      <c r="N7954" s="3">
        <f>'Transaction Data'!$F7954*'Transaction Data'!$L7954</f>
        <v>7360</v>
      </c>
      <c r="O7954" s="3">
        <f>'Transaction Data'!$N7954-'Transaction Data'!$M7954</f>
        <v>1280</v>
      </c>
      <c r="P7954" s="2">
        <f>DATEDIF('Transaction Data'!$D7954,'Transaction Data'!$A7954,"y")</f>
        <v>58</v>
      </c>
      <c r="Q7954" s="2" t="str">
        <f>FLOOR('Transaction Data'!$P7954,15)&amp;"-"&amp;FLOOR('Transaction Data'!$P7954,15)+14</f>
        <v>45-59</v>
      </c>
      <c r="R7954" s="2" t="str">
        <f>IF('Transaction Data'!$L7954&lt;=10,"Less Expensive","Expensive")</f>
        <v>Expensive</v>
      </c>
      <c r="S7954" s="4">
        <f>WEEKDAY('Transaction Data'!$A7954)</f>
        <v>5</v>
      </c>
      <c r="T7954" s="2" t="str">
        <f>IF(WEEKDAY('Transaction Data'!$A7954,2)&lt;6,"Weekday","Weekend")</f>
        <v>Weekday</v>
      </c>
    </row>
    <row r="7955" ht="15.75" customHeight="1">
      <c r="A7955" s="1">
        <v>45420.0</v>
      </c>
      <c r="B7955" s="2" t="s">
        <v>7312</v>
      </c>
      <c r="C7955" s="2" t="s">
        <v>78</v>
      </c>
      <c r="D7955" s="1">
        <v>25735.0</v>
      </c>
      <c r="E7955" s="2" t="s">
        <v>27</v>
      </c>
      <c r="F7955" s="2">
        <v>78.0</v>
      </c>
      <c r="G7955" s="2" t="s">
        <v>48</v>
      </c>
      <c r="H7955" s="2" t="s">
        <v>29</v>
      </c>
      <c r="I7955" s="2" t="s">
        <v>25</v>
      </c>
      <c r="J7955" s="2" t="str">
        <f t="array" ref="J7955">XLOOKUP('Transaction Data'!$G7955,Product_Code,Biscuit_Brand)</f>
        <v>Lemon Crisps</v>
      </c>
      <c r="K7955" s="2">
        <f t="array" ref="K7955">XLOOKUP('Transaction Data'!$G7955,Product_Code,Cost)</f>
        <v>7</v>
      </c>
      <c r="L7955" s="2">
        <f t="array" ref="L7955">XLOOKUP('Transaction Data'!$G7955,Product_Code,Unit_Price)</f>
        <v>9</v>
      </c>
      <c r="M7955" s="3">
        <f>'Transaction Data'!$F7955*'Transaction Data'!$K7955</f>
        <v>546</v>
      </c>
      <c r="N7955" s="3">
        <f>'Transaction Data'!$F7955*'Transaction Data'!$L7955</f>
        <v>702</v>
      </c>
      <c r="O7955" s="3">
        <f>'Transaction Data'!$N7955-'Transaction Data'!$M7955</f>
        <v>156</v>
      </c>
      <c r="P7955" s="2">
        <f>DATEDIF('Transaction Data'!$D7955,'Transaction Data'!$A7955,"y")</f>
        <v>53</v>
      </c>
      <c r="Q7955" s="2" t="str">
        <f>FLOOR('Transaction Data'!$P7955,15)&amp;"-"&amp;FLOOR('Transaction Data'!$P7955,15)+14</f>
        <v>45-59</v>
      </c>
      <c r="R7955" s="2" t="str">
        <f>IF('Transaction Data'!$L7955&lt;=10,"Less Expensive","Expensive")</f>
        <v>Less Expensive</v>
      </c>
      <c r="S7955" s="4">
        <f>WEEKDAY('Transaction Data'!$A7955)</f>
        <v>4</v>
      </c>
      <c r="T7955" s="2" t="str">
        <f>IF(WEEKDAY('Transaction Data'!$A7955,2)&lt;6,"Weekday","Weekend")</f>
        <v>Weekday</v>
      </c>
    </row>
    <row r="7956" ht="15.75" customHeight="1">
      <c r="A7956" s="1">
        <v>45453.0</v>
      </c>
      <c r="B7956" s="2" t="s">
        <v>7313</v>
      </c>
      <c r="C7956" s="2" t="s">
        <v>32</v>
      </c>
      <c r="D7956" s="1">
        <v>28183.0</v>
      </c>
      <c r="E7956" s="2" t="s">
        <v>27</v>
      </c>
      <c r="F7956" s="2">
        <v>10.0</v>
      </c>
      <c r="G7956" s="2" t="s">
        <v>33</v>
      </c>
      <c r="H7956" s="2" t="s">
        <v>34</v>
      </c>
      <c r="I7956" s="2" t="s">
        <v>25</v>
      </c>
      <c r="J7956" s="2" t="str">
        <f t="array" ref="J7956">XLOOKUP('Transaction Data'!$G7956,Product_Code,Biscuit_Brand)</f>
        <v>Caramel Biscuits</v>
      </c>
      <c r="K7956" s="2">
        <f t="array" ref="K7956">XLOOKUP('Transaction Data'!$G7956,Product_Code,Cost)</f>
        <v>18</v>
      </c>
      <c r="L7956" s="2">
        <f t="array" ref="L7956">XLOOKUP('Transaction Data'!$G7956,Product_Code,Unit_Price)</f>
        <v>22</v>
      </c>
      <c r="M7956" s="3">
        <f>'Transaction Data'!$F7956*'Transaction Data'!$K7956</f>
        <v>180</v>
      </c>
      <c r="N7956" s="3">
        <f>'Transaction Data'!$F7956*'Transaction Data'!$L7956</f>
        <v>220</v>
      </c>
      <c r="O7956" s="3">
        <f>'Transaction Data'!$N7956-'Transaction Data'!$M7956</f>
        <v>40</v>
      </c>
      <c r="P7956" s="2">
        <f>DATEDIF('Transaction Data'!$D7956,'Transaction Data'!$A7956,"y")</f>
        <v>47</v>
      </c>
      <c r="Q7956" s="2" t="str">
        <f>FLOOR('Transaction Data'!$P7956,15)&amp;"-"&amp;FLOOR('Transaction Data'!$P7956,15)+14</f>
        <v>45-59</v>
      </c>
      <c r="R7956" s="2" t="str">
        <f>IF('Transaction Data'!$L7956&lt;=10,"Less Expensive","Expensive")</f>
        <v>Expensive</v>
      </c>
      <c r="S7956" s="4">
        <f>WEEKDAY('Transaction Data'!$A7956)</f>
        <v>2</v>
      </c>
      <c r="T7956" s="2" t="str">
        <f>IF(WEEKDAY('Transaction Data'!$A7956,2)&lt;6,"Weekday","Weekend")</f>
        <v>Weekday</v>
      </c>
    </row>
    <row r="7957" ht="15.75" customHeight="1">
      <c r="A7957" s="1">
        <v>45463.0</v>
      </c>
      <c r="B7957" s="2" t="s">
        <v>7314</v>
      </c>
      <c r="C7957" s="2" t="s">
        <v>65</v>
      </c>
      <c r="D7957" s="1">
        <v>25810.0</v>
      </c>
      <c r="E7957" s="2" t="s">
        <v>27</v>
      </c>
      <c r="F7957" s="2">
        <v>256.0</v>
      </c>
      <c r="G7957" s="2" t="s">
        <v>48</v>
      </c>
      <c r="H7957" s="2" t="s">
        <v>24</v>
      </c>
      <c r="I7957" s="2" t="s">
        <v>25</v>
      </c>
      <c r="J7957" s="2" t="str">
        <f t="array" ref="J7957">XLOOKUP('Transaction Data'!$G7957,Product_Code,Biscuit_Brand)</f>
        <v>Lemon Crisps</v>
      </c>
      <c r="K7957" s="2">
        <f t="array" ref="K7957">XLOOKUP('Transaction Data'!$G7957,Product_Code,Cost)</f>
        <v>7</v>
      </c>
      <c r="L7957" s="2">
        <f t="array" ref="L7957">XLOOKUP('Transaction Data'!$G7957,Product_Code,Unit_Price)</f>
        <v>9</v>
      </c>
      <c r="M7957" s="3">
        <f>'Transaction Data'!$F7957*'Transaction Data'!$K7957</f>
        <v>1792</v>
      </c>
      <c r="N7957" s="3">
        <f>'Transaction Data'!$F7957*'Transaction Data'!$L7957</f>
        <v>2304</v>
      </c>
      <c r="O7957" s="3">
        <f>'Transaction Data'!$N7957-'Transaction Data'!$M7957</f>
        <v>512</v>
      </c>
      <c r="P7957" s="2">
        <f>DATEDIF('Transaction Data'!$D7957,'Transaction Data'!$A7957,"y")</f>
        <v>53</v>
      </c>
      <c r="Q7957" s="2" t="str">
        <f>FLOOR('Transaction Data'!$P7957,15)&amp;"-"&amp;FLOOR('Transaction Data'!$P7957,15)+14</f>
        <v>45-59</v>
      </c>
      <c r="R7957" s="2" t="str">
        <f>IF('Transaction Data'!$L7957&lt;=10,"Less Expensive","Expensive")</f>
        <v>Less Expensive</v>
      </c>
      <c r="S7957" s="4">
        <f>WEEKDAY('Transaction Data'!$A7957)</f>
        <v>5</v>
      </c>
      <c r="T7957" s="2" t="str">
        <f>IF(WEEKDAY('Transaction Data'!$A7957,2)&lt;6,"Weekday","Weekend")</f>
        <v>Weekday</v>
      </c>
    </row>
    <row r="7958" ht="15.75" customHeight="1">
      <c r="A7958" s="1">
        <v>45341.0</v>
      </c>
      <c r="B7958" s="2" t="s">
        <v>7315</v>
      </c>
      <c r="C7958" s="2" t="s">
        <v>21</v>
      </c>
      <c r="D7958" s="1">
        <v>35797.0</v>
      </c>
      <c r="E7958" s="2" t="s">
        <v>63</v>
      </c>
      <c r="F7958" s="2">
        <v>435.0</v>
      </c>
      <c r="G7958" s="2" t="s">
        <v>44</v>
      </c>
      <c r="H7958" s="2" t="s">
        <v>29</v>
      </c>
      <c r="I7958" s="2" t="s">
        <v>25</v>
      </c>
      <c r="J7958" s="2" t="str">
        <f t="array" ref="J7958">XLOOKUP('Transaction Data'!$G7958,Product_Code,Biscuit_Brand)</f>
        <v>Butter Crunch</v>
      </c>
      <c r="K7958" s="2">
        <f t="array" ref="K7958">XLOOKUP('Transaction Data'!$G7958,Product_Code,Cost)</f>
        <v>10</v>
      </c>
      <c r="L7958" s="2">
        <f t="array" ref="L7958">XLOOKUP('Transaction Data'!$G7958,Product_Code,Unit_Price)</f>
        <v>11</v>
      </c>
      <c r="M7958" s="3">
        <f>'Transaction Data'!$F7958*'Transaction Data'!$K7958</f>
        <v>4350</v>
      </c>
      <c r="N7958" s="3">
        <f>'Transaction Data'!$F7958*'Transaction Data'!$L7958</f>
        <v>4785</v>
      </c>
      <c r="O7958" s="3">
        <f>'Transaction Data'!$N7958-'Transaction Data'!$M7958</f>
        <v>435</v>
      </c>
      <c r="P7958" s="2">
        <f>DATEDIF('Transaction Data'!$D7958,'Transaction Data'!$A7958,"y")</f>
        <v>26</v>
      </c>
      <c r="Q7958" s="2" t="str">
        <f>FLOOR('Transaction Data'!$P7958,15)&amp;"-"&amp;FLOOR('Transaction Data'!$P7958,15)+14</f>
        <v>15-29</v>
      </c>
      <c r="R7958" s="2" t="str">
        <f>IF('Transaction Data'!$L7958&lt;=10,"Less Expensive","Expensive")</f>
        <v>Expensive</v>
      </c>
      <c r="S7958" s="4">
        <f>WEEKDAY('Transaction Data'!$A7958)</f>
        <v>2</v>
      </c>
      <c r="T7958" s="2" t="str">
        <f>IF(WEEKDAY('Transaction Data'!$A7958,2)&lt;6,"Weekday","Weekend")</f>
        <v>Weekday</v>
      </c>
    </row>
    <row r="7959" ht="15.75" customHeight="1">
      <c r="A7959" s="1">
        <v>45504.0</v>
      </c>
      <c r="B7959" s="2" t="s">
        <v>7316</v>
      </c>
      <c r="C7959" s="2" t="s">
        <v>47</v>
      </c>
      <c r="D7959" s="1">
        <v>16599.0</v>
      </c>
      <c r="E7959" s="2" t="s">
        <v>27</v>
      </c>
      <c r="F7959" s="2">
        <v>477.0</v>
      </c>
      <c r="G7959" s="2" t="s">
        <v>38</v>
      </c>
      <c r="H7959" s="2" t="s">
        <v>34</v>
      </c>
      <c r="I7959" s="2" t="s">
        <v>25</v>
      </c>
      <c r="J7959" s="2" t="str">
        <f t="array" ref="J7959">XLOOKUP('Transaction Data'!$G7959,Product_Code,Biscuit_Brand)</f>
        <v>Ginger Snaps</v>
      </c>
      <c r="K7959" s="2">
        <f t="array" ref="K7959">XLOOKUP('Transaction Data'!$G7959,Product_Code,Cost)</f>
        <v>14</v>
      </c>
      <c r="L7959" s="2">
        <f t="array" ref="L7959">XLOOKUP('Transaction Data'!$G7959,Product_Code,Unit_Price)</f>
        <v>28</v>
      </c>
      <c r="M7959" s="3">
        <f>'Transaction Data'!$F7959*'Transaction Data'!$K7959</f>
        <v>6678</v>
      </c>
      <c r="N7959" s="3">
        <f>'Transaction Data'!$F7959*'Transaction Data'!$L7959</f>
        <v>13356</v>
      </c>
      <c r="O7959" s="3">
        <f>'Transaction Data'!$N7959-'Transaction Data'!$M7959</f>
        <v>6678</v>
      </c>
      <c r="P7959" s="2">
        <f>DATEDIF('Transaction Data'!$D7959,'Transaction Data'!$A7959,"y")</f>
        <v>79</v>
      </c>
      <c r="Q7959" s="2" t="str">
        <f>FLOOR('Transaction Data'!$P7959,15)&amp;"-"&amp;FLOOR('Transaction Data'!$P7959,15)+14</f>
        <v>75-89</v>
      </c>
      <c r="R7959" s="2" t="str">
        <f>IF('Transaction Data'!$L7959&lt;=10,"Less Expensive","Expensive")</f>
        <v>Expensive</v>
      </c>
      <c r="S7959" s="4">
        <f>WEEKDAY('Transaction Data'!$A7959)</f>
        <v>4</v>
      </c>
      <c r="T7959" s="2" t="str">
        <f>IF(WEEKDAY('Transaction Data'!$A7959,2)&lt;6,"Weekday","Weekend")</f>
        <v>Weekday</v>
      </c>
    </row>
    <row r="7960" ht="15.75" customHeight="1">
      <c r="A7960" s="1">
        <v>45398.0</v>
      </c>
      <c r="B7960" s="2" t="s">
        <v>7317</v>
      </c>
      <c r="C7960" s="2" t="s">
        <v>32</v>
      </c>
      <c r="D7960" s="1">
        <v>23175.0</v>
      </c>
      <c r="E7960" s="2" t="s">
        <v>22</v>
      </c>
      <c r="F7960" s="2">
        <v>117.0</v>
      </c>
      <c r="G7960" s="2" t="s">
        <v>33</v>
      </c>
      <c r="H7960" s="2" t="s">
        <v>24</v>
      </c>
      <c r="I7960" s="2" t="s">
        <v>25</v>
      </c>
      <c r="J7960" s="2" t="str">
        <f t="array" ref="J7960">XLOOKUP('Transaction Data'!$G7960,Product_Code,Biscuit_Brand)</f>
        <v>Caramel Biscuits</v>
      </c>
      <c r="K7960" s="2">
        <f t="array" ref="K7960">XLOOKUP('Transaction Data'!$G7960,Product_Code,Cost)</f>
        <v>18</v>
      </c>
      <c r="L7960" s="2">
        <f t="array" ref="L7960">XLOOKUP('Transaction Data'!$G7960,Product_Code,Unit_Price)</f>
        <v>22</v>
      </c>
      <c r="M7960" s="3">
        <f>'Transaction Data'!$F7960*'Transaction Data'!$K7960</f>
        <v>2106</v>
      </c>
      <c r="N7960" s="3">
        <f>'Transaction Data'!$F7960*'Transaction Data'!$L7960</f>
        <v>2574</v>
      </c>
      <c r="O7960" s="3">
        <f>'Transaction Data'!$N7960-'Transaction Data'!$M7960</f>
        <v>468</v>
      </c>
      <c r="P7960" s="2">
        <f>DATEDIF('Transaction Data'!$D7960,'Transaction Data'!$A7960,"y")</f>
        <v>60</v>
      </c>
      <c r="Q7960" s="2" t="str">
        <f>FLOOR('Transaction Data'!$P7960,15)&amp;"-"&amp;FLOOR('Transaction Data'!$P7960,15)+14</f>
        <v>60-74</v>
      </c>
      <c r="R7960" s="2" t="str">
        <f>IF('Transaction Data'!$L7960&lt;=10,"Less Expensive","Expensive")</f>
        <v>Expensive</v>
      </c>
      <c r="S7960" s="4">
        <f>WEEKDAY('Transaction Data'!$A7960)</f>
        <v>3</v>
      </c>
      <c r="T7960" s="2" t="str">
        <f>IF(WEEKDAY('Transaction Data'!$A7960,2)&lt;6,"Weekday","Weekend")</f>
        <v>Weekday</v>
      </c>
    </row>
    <row r="7961" ht="15.75" customHeight="1">
      <c r="A7961" s="1">
        <v>45394.0</v>
      </c>
      <c r="B7961" s="2" t="s">
        <v>7318</v>
      </c>
      <c r="C7961" s="2" t="s">
        <v>32</v>
      </c>
      <c r="D7961" s="1">
        <v>38612.0</v>
      </c>
      <c r="E7961" s="2" t="s">
        <v>22</v>
      </c>
      <c r="F7961" s="2">
        <v>222.0</v>
      </c>
      <c r="G7961" s="2" t="s">
        <v>60</v>
      </c>
      <c r="H7961" s="2" t="s">
        <v>29</v>
      </c>
      <c r="I7961" s="2" t="s">
        <v>25</v>
      </c>
      <c r="J7961" s="2" t="str">
        <f t="array" ref="J7961">XLOOKUP('Transaction Data'!$G7961,Product_Code,Biscuit_Brand)</f>
        <v>Peanut Butter Bites</v>
      </c>
      <c r="K7961" s="2">
        <f t="array" ref="K7961">XLOOKUP('Transaction Data'!$G7961,Product_Code,Cost)</f>
        <v>5</v>
      </c>
      <c r="L7961" s="2">
        <f t="array" ref="L7961">XLOOKUP('Transaction Data'!$G7961,Product_Code,Unit_Price)</f>
        <v>7</v>
      </c>
      <c r="M7961" s="3">
        <f>'Transaction Data'!$F7961*'Transaction Data'!$K7961</f>
        <v>1110</v>
      </c>
      <c r="N7961" s="3">
        <f>'Transaction Data'!$F7961*'Transaction Data'!$L7961</f>
        <v>1554</v>
      </c>
      <c r="O7961" s="3">
        <f>'Transaction Data'!$N7961-'Transaction Data'!$M7961</f>
        <v>444</v>
      </c>
      <c r="P7961" s="2">
        <f>DATEDIF('Transaction Data'!$D7961,'Transaction Data'!$A7961,"y")</f>
        <v>18</v>
      </c>
      <c r="Q7961" s="2" t="str">
        <f>FLOOR('Transaction Data'!$P7961,15)&amp;"-"&amp;FLOOR('Transaction Data'!$P7961,15)+14</f>
        <v>15-29</v>
      </c>
      <c r="R7961" s="2" t="str">
        <f>IF('Transaction Data'!$L7961&lt;=10,"Less Expensive","Expensive")</f>
        <v>Less Expensive</v>
      </c>
      <c r="S7961" s="4">
        <f>WEEKDAY('Transaction Data'!$A7961)</f>
        <v>6</v>
      </c>
      <c r="T7961" s="2" t="str">
        <f>IF(WEEKDAY('Transaction Data'!$A7961,2)&lt;6,"Weekday","Weekend")</f>
        <v>Weekday</v>
      </c>
    </row>
    <row r="7962" ht="15.75" customHeight="1">
      <c r="A7962" s="1">
        <v>45399.0</v>
      </c>
      <c r="B7962" s="2" t="s">
        <v>7319</v>
      </c>
      <c r="C7962" s="2" t="s">
        <v>47</v>
      </c>
      <c r="D7962" s="1">
        <v>25415.0</v>
      </c>
      <c r="E7962" s="2" t="s">
        <v>22</v>
      </c>
      <c r="F7962" s="2">
        <v>424.0</v>
      </c>
      <c r="G7962" s="2" t="s">
        <v>57</v>
      </c>
      <c r="H7962" s="2" t="s">
        <v>34</v>
      </c>
      <c r="I7962" s="2" t="s">
        <v>25</v>
      </c>
      <c r="J7962" s="2" t="str">
        <f t="array" ref="J7962">XLOOKUP('Transaction Data'!$G7962,Product_Code,Biscuit_Brand)</f>
        <v>Oatmeal Cookies</v>
      </c>
      <c r="K7962" s="2">
        <f t="array" ref="K7962">XLOOKUP('Transaction Data'!$G7962,Product_Code,Cost)</f>
        <v>19</v>
      </c>
      <c r="L7962" s="2">
        <f t="array" ref="L7962">XLOOKUP('Transaction Data'!$G7962,Product_Code,Unit_Price)</f>
        <v>23</v>
      </c>
      <c r="M7962" s="3">
        <f>'Transaction Data'!$F7962*'Transaction Data'!$K7962</f>
        <v>8056</v>
      </c>
      <c r="N7962" s="3">
        <f>'Transaction Data'!$F7962*'Transaction Data'!$L7962</f>
        <v>9752</v>
      </c>
      <c r="O7962" s="3">
        <f>'Transaction Data'!$N7962-'Transaction Data'!$M7962</f>
        <v>1696</v>
      </c>
      <c r="P7962" s="2">
        <f>DATEDIF('Transaction Data'!$D7962,'Transaction Data'!$A7962,"y")</f>
        <v>54</v>
      </c>
      <c r="Q7962" s="2" t="str">
        <f>FLOOR('Transaction Data'!$P7962,15)&amp;"-"&amp;FLOOR('Transaction Data'!$P7962,15)+14</f>
        <v>45-59</v>
      </c>
      <c r="R7962" s="2" t="str">
        <f>IF('Transaction Data'!$L7962&lt;=10,"Less Expensive","Expensive")</f>
        <v>Expensive</v>
      </c>
      <c r="S7962" s="4">
        <f>WEEKDAY('Transaction Data'!$A7962)</f>
        <v>4</v>
      </c>
      <c r="T7962" s="2" t="str">
        <f>IF(WEEKDAY('Transaction Data'!$A7962,2)&lt;6,"Weekday","Weekend")</f>
        <v>Weekday</v>
      </c>
    </row>
    <row r="7963" ht="15.75" customHeight="1">
      <c r="A7963" s="1">
        <v>45356.0</v>
      </c>
      <c r="B7963" s="2" t="s">
        <v>7320</v>
      </c>
      <c r="C7963" s="2" t="s">
        <v>72</v>
      </c>
      <c r="D7963" s="1">
        <v>20425.0</v>
      </c>
      <c r="E7963" s="2" t="s">
        <v>27</v>
      </c>
      <c r="F7963" s="2">
        <v>441.0</v>
      </c>
      <c r="G7963" s="2" t="s">
        <v>38</v>
      </c>
      <c r="H7963" s="2" t="s">
        <v>24</v>
      </c>
      <c r="I7963" s="2" t="s">
        <v>25</v>
      </c>
      <c r="J7963" s="2" t="str">
        <f t="array" ref="J7963">XLOOKUP('Transaction Data'!$G7963,Product_Code,Biscuit_Brand)</f>
        <v>Ginger Snaps</v>
      </c>
      <c r="K7963" s="2">
        <f t="array" ref="K7963">XLOOKUP('Transaction Data'!$G7963,Product_Code,Cost)</f>
        <v>14</v>
      </c>
      <c r="L7963" s="2">
        <f t="array" ref="L7963">XLOOKUP('Transaction Data'!$G7963,Product_Code,Unit_Price)</f>
        <v>28</v>
      </c>
      <c r="M7963" s="3">
        <f>'Transaction Data'!$F7963*'Transaction Data'!$K7963</f>
        <v>6174</v>
      </c>
      <c r="N7963" s="3">
        <f>'Transaction Data'!$F7963*'Transaction Data'!$L7963</f>
        <v>12348</v>
      </c>
      <c r="O7963" s="3">
        <f>'Transaction Data'!$N7963-'Transaction Data'!$M7963</f>
        <v>6174</v>
      </c>
      <c r="P7963" s="2">
        <f>DATEDIF('Transaction Data'!$D7963,'Transaction Data'!$A7963,"y")</f>
        <v>68</v>
      </c>
      <c r="Q7963" s="2" t="str">
        <f>FLOOR('Transaction Data'!$P7963,15)&amp;"-"&amp;FLOOR('Transaction Data'!$P7963,15)+14</f>
        <v>60-74</v>
      </c>
      <c r="R7963" s="2" t="str">
        <f>IF('Transaction Data'!$L7963&lt;=10,"Less Expensive","Expensive")</f>
        <v>Expensive</v>
      </c>
      <c r="S7963" s="4">
        <f>WEEKDAY('Transaction Data'!$A7963)</f>
        <v>3</v>
      </c>
      <c r="T7963" s="2" t="str">
        <f>IF(WEEKDAY('Transaction Data'!$A7963,2)&lt;6,"Weekday","Weekend")</f>
        <v>Weekday</v>
      </c>
    </row>
    <row r="7964" ht="15.75" customHeight="1">
      <c r="A7964" s="1">
        <v>45361.0</v>
      </c>
      <c r="B7964" s="2" t="s">
        <v>7321</v>
      </c>
      <c r="C7964" s="2" t="s">
        <v>32</v>
      </c>
      <c r="D7964" s="1">
        <v>21433.0</v>
      </c>
      <c r="E7964" s="2" t="s">
        <v>22</v>
      </c>
      <c r="F7964" s="2">
        <v>65.0</v>
      </c>
      <c r="G7964" s="2" t="s">
        <v>28</v>
      </c>
      <c r="H7964" s="2" t="s">
        <v>29</v>
      </c>
      <c r="I7964" s="2" t="s">
        <v>25</v>
      </c>
      <c r="J7964" s="2" t="str">
        <f t="array" ref="J7964">XLOOKUP('Transaction Data'!$G7964,Product_Code,Biscuit_Brand)</f>
        <v>Shortbread</v>
      </c>
      <c r="K7964" s="2">
        <f t="array" ref="K7964">XLOOKUP('Transaction Data'!$G7964,Product_Code,Cost)</f>
        <v>10</v>
      </c>
      <c r="L7964" s="2">
        <f t="array" ref="L7964">XLOOKUP('Transaction Data'!$G7964,Product_Code,Unit_Price)</f>
        <v>45</v>
      </c>
      <c r="M7964" s="3">
        <f>'Transaction Data'!$F7964*'Transaction Data'!$K7964</f>
        <v>650</v>
      </c>
      <c r="N7964" s="3">
        <f>'Transaction Data'!$F7964*'Transaction Data'!$L7964</f>
        <v>2925</v>
      </c>
      <c r="O7964" s="3">
        <f>'Transaction Data'!$N7964-'Transaction Data'!$M7964</f>
        <v>2275</v>
      </c>
      <c r="P7964" s="2">
        <f>DATEDIF('Transaction Data'!$D7964,'Transaction Data'!$A7964,"y")</f>
        <v>65</v>
      </c>
      <c r="Q7964" s="2" t="str">
        <f>FLOOR('Transaction Data'!$P7964,15)&amp;"-"&amp;FLOOR('Transaction Data'!$P7964,15)+14</f>
        <v>60-74</v>
      </c>
      <c r="R7964" s="2" t="str">
        <f>IF('Transaction Data'!$L7964&lt;=10,"Less Expensive","Expensive")</f>
        <v>Expensive</v>
      </c>
      <c r="S7964" s="4">
        <f>WEEKDAY('Transaction Data'!$A7964)</f>
        <v>1</v>
      </c>
      <c r="T7964" s="2" t="str">
        <f>IF(WEEKDAY('Transaction Data'!$A7964,2)&lt;6,"Weekday","Weekend")</f>
        <v>Weekend</v>
      </c>
    </row>
    <row r="7965" ht="15.75" customHeight="1">
      <c r="A7965" s="1">
        <v>45438.0</v>
      </c>
      <c r="B7965" s="2" t="s">
        <v>7322</v>
      </c>
      <c r="C7965" s="2" t="s">
        <v>47</v>
      </c>
      <c r="D7965" s="1">
        <v>19617.0</v>
      </c>
      <c r="E7965" s="2" t="s">
        <v>27</v>
      </c>
      <c r="F7965" s="2">
        <v>17.0</v>
      </c>
      <c r="G7965" s="2" t="s">
        <v>60</v>
      </c>
      <c r="H7965" s="2" t="s">
        <v>34</v>
      </c>
      <c r="I7965" s="2" t="s">
        <v>25</v>
      </c>
      <c r="J7965" s="2" t="str">
        <f t="array" ref="J7965">XLOOKUP('Transaction Data'!$G7965,Product_Code,Biscuit_Brand)</f>
        <v>Peanut Butter Bites</v>
      </c>
      <c r="K7965" s="2">
        <f t="array" ref="K7965">XLOOKUP('Transaction Data'!$G7965,Product_Code,Cost)</f>
        <v>5</v>
      </c>
      <c r="L7965" s="2">
        <f t="array" ref="L7965">XLOOKUP('Transaction Data'!$G7965,Product_Code,Unit_Price)</f>
        <v>7</v>
      </c>
      <c r="M7965" s="3">
        <f>'Transaction Data'!$F7965*'Transaction Data'!$K7965</f>
        <v>85</v>
      </c>
      <c r="N7965" s="3">
        <f>'Transaction Data'!$F7965*'Transaction Data'!$L7965</f>
        <v>119</v>
      </c>
      <c r="O7965" s="3">
        <f>'Transaction Data'!$N7965-'Transaction Data'!$M7965</f>
        <v>34</v>
      </c>
      <c r="P7965" s="2">
        <f>DATEDIF('Transaction Data'!$D7965,'Transaction Data'!$A7965,"y")</f>
        <v>70</v>
      </c>
      <c r="Q7965" s="2" t="str">
        <f>FLOOR('Transaction Data'!$P7965,15)&amp;"-"&amp;FLOOR('Transaction Data'!$P7965,15)+14</f>
        <v>60-74</v>
      </c>
      <c r="R7965" s="2" t="str">
        <f>IF('Transaction Data'!$L7965&lt;=10,"Less Expensive","Expensive")</f>
        <v>Less Expensive</v>
      </c>
      <c r="S7965" s="4">
        <f>WEEKDAY('Transaction Data'!$A7965)</f>
        <v>1</v>
      </c>
      <c r="T7965" s="2" t="str">
        <f>IF(WEEKDAY('Transaction Data'!$A7965,2)&lt;6,"Weekday","Weekend")</f>
        <v>Weekend</v>
      </c>
    </row>
    <row r="7966" ht="15.75" customHeight="1">
      <c r="A7966" s="1">
        <v>45443.0</v>
      </c>
      <c r="B7966" s="2" t="s">
        <v>7323</v>
      </c>
      <c r="C7966" s="2" t="s">
        <v>32</v>
      </c>
      <c r="D7966" s="1">
        <v>38464.0</v>
      </c>
      <c r="E7966" s="2" t="s">
        <v>27</v>
      </c>
      <c r="F7966" s="2">
        <v>106.0</v>
      </c>
      <c r="G7966" s="2" t="s">
        <v>44</v>
      </c>
      <c r="H7966" s="2" t="s">
        <v>24</v>
      </c>
      <c r="I7966" s="2" t="s">
        <v>25</v>
      </c>
      <c r="J7966" s="2" t="str">
        <f t="array" ref="J7966">XLOOKUP('Transaction Data'!$G7966,Product_Code,Biscuit_Brand)</f>
        <v>Butter Crunch</v>
      </c>
      <c r="K7966" s="2">
        <f t="array" ref="K7966">XLOOKUP('Transaction Data'!$G7966,Product_Code,Cost)</f>
        <v>10</v>
      </c>
      <c r="L7966" s="2">
        <f t="array" ref="L7966">XLOOKUP('Transaction Data'!$G7966,Product_Code,Unit_Price)</f>
        <v>11</v>
      </c>
      <c r="M7966" s="3">
        <f>'Transaction Data'!$F7966*'Transaction Data'!$K7966</f>
        <v>1060</v>
      </c>
      <c r="N7966" s="3">
        <f>'Transaction Data'!$F7966*'Transaction Data'!$L7966</f>
        <v>1166</v>
      </c>
      <c r="O7966" s="3">
        <f>'Transaction Data'!$N7966-'Transaction Data'!$M7966</f>
        <v>106</v>
      </c>
      <c r="P7966" s="2">
        <f>DATEDIF('Transaction Data'!$D7966,'Transaction Data'!$A7966,"y")</f>
        <v>19</v>
      </c>
      <c r="Q7966" s="2" t="str">
        <f>FLOOR('Transaction Data'!$P7966,15)&amp;"-"&amp;FLOOR('Transaction Data'!$P7966,15)+14</f>
        <v>15-29</v>
      </c>
      <c r="R7966" s="2" t="str">
        <f>IF('Transaction Data'!$L7966&lt;=10,"Less Expensive","Expensive")</f>
        <v>Expensive</v>
      </c>
      <c r="S7966" s="4">
        <f>WEEKDAY('Transaction Data'!$A7966)</f>
        <v>6</v>
      </c>
      <c r="T7966" s="2" t="str">
        <f>IF(WEEKDAY('Transaction Data'!$A7966,2)&lt;6,"Weekday","Weekend")</f>
        <v>Weekday</v>
      </c>
    </row>
    <row r="7967" ht="15.75" customHeight="1">
      <c r="A7967" s="1">
        <v>45358.0</v>
      </c>
      <c r="B7967" s="2" t="s">
        <v>7324</v>
      </c>
      <c r="C7967" s="2" t="s">
        <v>65</v>
      </c>
      <c r="D7967" s="1">
        <v>28883.0</v>
      </c>
      <c r="E7967" s="2" t="s">
        <v>37</v>
      </c>
      <c r="F7967" s="2">
        <v>396.0</v>
      </c>
      <c r="G7967" s="2" t="s">
        <v>61</v>
      </c>
      <c r="H7967" s="2" t="s">
        <v>29</v>
      </c>
      <c r="I7967" s="2" t="s">
        <v>25</v>
      </c>
      <c r="J7967" s="2" t="str">
        <f t="array" ref="J7967">XLOOKUP('Transaction Data'!$G7967,Product_Code,Biscuit_Brand)</f>
        <v>Choco Delight</v>
      </c>
      <c r="K7967" s="2">
        <f t="array" ref="K7967">XLOOKUP('Transaction Data'!$G7967,Product_Code,Cost)</f>
        <v>3</v>
      </c>
      <c r="L7967" s="2">
        <f t="array" ref="L7967">XLOOKUP('Transaction Data'!$G7967,Product_Code,Unit_Price)</f>
        <v>5</v>
      </c>
      <c r="M7967" s="3">
        <f>'Transaction Data'!$F7967*'Transaction Data'!$K7967</f>
        <v>1188</v>
      </c>
      <c r="N7967" s="3">
        <f>'Transaction Data'!$F7967*'Transaction Data'!$L7967</f>
        <v>1980</v>
      </c>
      <c r="O7967" s="3">
        <f>'Transaction Data'!$N7967-'Transaction Data'!$M7967</f>
        <v>792</v>
      </c>
      <c r="P7967" s="2">
        <f>DATEDIF('Transaction Data'!$D7967,'Transaction Data'!$A7967,"y")</f>
        <v>45</v>
      </c>
      <c r="Q7967" s="2" t="str">
        <f>FLOOR('Transaction Data'!$P7967,15)&amp;"-"&amp;FLOOR('Transaction Data'!$P7967,15)+14</f>
        <v>45-59</v>
      </c>
      <c r="R7967" s="2" t="str">
        <f>IF('Transaction Data'!$L7967&lt;=10,"Less Expensive","Expensive")</f>
        <v>Less Expensive</v>
      </c>
      <c r="S7967" s="4">
        <f>WEEKDAY('Transaction Data'!$A7967)</f>
        <v>5</v>
      </c>
      <c r="T7967" s="2" t="str">
        <f>IF(WEEKDAY('Transaction Data'!$A7967,2)&lt;6,"Weekday","Weekend")</f>
        <v>Weekday</v>
      </c>
    </row>
    <row r="7968" ht="15.75" customHeight="1">
      <c r="A7968" s="1">
        <v>45352.0</v>
      </c>
      <c r="B7968" s="2" t="s">
        <v>7325</v>
      </c>
      <c r="C7968" s="2" t="s">
        <v>51</v>
      </c>
      <c r="D7968" s="1">
        <v>23925.0</v>
      </c>
      <c r="E7968" s="2" t="s">
        <v>37</v>
      </c>
      <c r="F7968" s="2">
        <v>172.0</v>
      </c>
      <c r="G7968" s="2" t="s">
        <v>44</v>
      </c>
      <c r="H7968" s="2" t="s">
        <v>34</v>
      </c>
      <c r="I7968" s="2" t="s">
        <v>25</v>
      </c>
      <c r="J7968" s="2" t="str">
        <f t="array" ref="J7968">XLOOKUP('Transaction Data'!$G7968,Product_Code,Biscuit_Brand)</f>
        <v>Butter Crunch</v>
      </c>
      <c r="K7968" s="2">
        <f t="array" ref="K7968">XLOOKUP('Transaction Data'!$G7968,Product_Code,Cost)</f>
        <v>10</v>
      </c>
      <c r="L7968" s="2">
        <f t="array" ref="L7968">XLOOKUP('Transaction Data'!$G7968,Product_Code,Unit_Price)</f>
        <v>11</v>
      </c>
      <c r="M7968" s="3">
        <f>'Transaction Data'!$F7968*'Transaction Data'!$K7968</f>
        <v>1720</v>
      </c>
      <c r="N7968" s="3">
        <f>'Transaction Data'!$F7968*'Transaction Data'!$L7968</f>
        <v>1892</v>
      </c>
      <c r="O7968" s="3">
        <f>'Transaction Data'!$N7968-'Transaction Data'!$M7968</f>
        <v>172</v>
      </c>
      <c r="P7968" s="2">
        <f>DATEDIF('Transaction Data'!$D7968,'Transaction Data'!$A7968,"y")</f>
        <v>58</v>
      </c>
      <c r="Q7968" s="2" t="str">
        <f>FLOOR('Transaction Data'!$P7968,15)&amp;"-"&amp;FLOOR('Transaction Data'!$P7968,15)+14</f>
        <v>45-59</v>
      </c>
      <c r="R7968" s="2" t="str">
        <f>IF('Transaction Data'!$L7968&lt;=10,"Less Expensive","Expensive")</f>
        <v>Expensive</v>
      </c>
      <c r="S7968" s="4">
        <f>WEEKDAY('Transaction Data'!$A7968)</f>
        <v>6</v>
      </c>
      <c r="T7968" s="2" t="str">
        <f>IF(WEEKDAY('Transaction Data'!$A7968,2)&lt;6,"Weekday","Weekend")</f>
        <v>Weekday</v>
      </c>
    </row>
    <row r="7969" ht="15.75" customHeight="1">
      <c r="A7969" s="1">
        <v>45419.0</v>
      </c>
      <c r="B7969" s="2" t="s">
        <v>7326</v>
      </c>
      <c r="C7969" s="2" t="s">
        <v>32</v>
      </c>
      <c r="D7969" s="1">
        <v>18697.0</v>
      </c>
      <c r="E7969" s="2" t="s">
        <v>22</v>
      </c>
      <c r="F7969" s="2">
        <v>494.0</v>
      </c>
      <c r="G7969" s="2" t="s">
        <v>57</v>
      </c>
      <c r="H7969" s="2" t="s">
        <v>24</v>
      </c>
      <c r="I7969" s="2" t="s">
        <v>30</v>
      </c>
      <c r="J7969" s="2" t="str">
        <f t="array" ref="J7969">XLOOKUP('Transaction Data'!$G7969,Product_Code,Biscuit_Brand)</f>
        <v>Oatmeal Cookies</v>
      </c>
      <c r="K7969" s="2">
        <f t="array" ref="K7969">XLOOKUP('Transaction Data'!$G7969,Product_Code,Cost)</f>
        <v>19</v>
      </c>
      <c r="L7969" s="2">
        <f t="array" ref="L7969">XLOOKUP('Transaction Data'!$G7969,Product_Code,Unit_Price)</f>
        <v>23</v>
      </c>
      <c r="M7969" s="3">
        <f>'Transaction Data'!$F7969*'Transaction Data'!$K7969</f>
        <v>9386</v>
      </c>
      <c r="N7969" s="3">
        <f>'Transaction Data'!$F7969*'Transaction Data'!$L7969</f>
        <v>11362</v>
      </c>
      <c r="O7969" s="3">
        <f>'Transaction Data'!$N7969-'Transaction Data'!$M7969</f>
        <v>1976</v>
      </c>
      <c r="P7969" s="2">
        <f>DATEDIF('Transaction Data'!$D7969,'Transaction Data'!$A7969,"y")</f>
        <v>73</v>
      </c>
      <c r="Q7969" s="2" t="str">
        <f>FLOOR('Transaction Data'!$P7969,15)&amp;"-"&amp;FLOOR('Transaction Data'!$P7969,15)+14</f>
        <v>60-74</v>
      </c>
      <c r="R7969" s="2" t="str">
        <f>IF('Transaction Data'!$L7969&lt;=10,"Less Expensive","Expensive")</f>
        <v>Expensive</v>
      </c>
      <c r="S7969" s="4">
        <f>WEEKDAY('Transaction Data'!$A7969)</f>
        <v>3</v>
      </c>
      <c r="T7969" s="2" t="str">
        <f>IF(WEEKDAY('Transaction Data'!$A7969,2)&lt;6,"Weekday","Weekend")</f>
        <v>Weekday</v>
      </c>
    </row>
    <row r="7970" ht="15.75" customHeight="1">
      <c r="A7970" s="1">
        <v>45468.0</v>
      </c>
      <c r="B7970" s="2" t="s">
        <v>7327</v>
      </c>
      <c r="C7970" s="2" t="s">
        <v>21</v>
      </c>
      <c r="D7970" s="1">
        <v>25564.0</v>
      </c>
      <c r="E7970" s="2" t="s">
        <v>22</v>
      </c>
      <c r="F7970" s="2">
        <v>276.0</v>
      </c>
      <c r="G7970" s="2" t="s">
        <v>61</v>
      </c>
      <c r="H7970" s="2" t="s">
        <v>29</v>
      </c>
      <c r="I7970" s="2" t="s">
        <v>25</v>
      </c>
      <c r="J7970" s="2" t="str">
        <f t="array" ref="J7970">XLOOKUP('Transaction Data'!$G7970,Product_Code,Biscuit_Brand)</f>
        <v>Choco Delight</v>
      </c>
      <c r="K7970" s="2">
        <f t="array" ref="K7970">XLOOKUP('Transaction Data'!$G7970,Product_Code,Cost)</f>
        <v>3</v>
      </c>
      <c r="L7970" s="2">
        <f t="array" ref="L7970">XLOOKUP('Transaction Data'!$G7970,Product_Code,Unit_Price)</f>
        <v>5</v>
      </c>
      <c r="M7970" s="3">
        <f>'Transaction Data'!$F7970*'Transaction Data'!$K7970</f>
        <v>828</v>
      </c>
      <c r="N7970" s="3">
        <f>'Transaction Data'!$F7970*'Transaction Data'!$L7970</f>
        <v>1380</v>
      </c>
      <c r="O7970" s="3">
        <f>'Transaction Data'!$N7970-'Transaction Data'!$M7970</f>
        <v>552</v>
      </c>
      <c r="P7970" s="2">
        <f>DATEDIF('Transaction Data'!$D7970,'Transaction Data'!$A7970,"y")</f>
        <v>54</v>
      </c>
      <c r="Q7970" s="2" t="str">
        <f>FLOOR('Transaction Data'!$P7970,15)&amp;"-"&amp;FLOOR('Transaction Data'!$P7970,15)+14</f>
        <v>45-59</v>
      </c>
      <c r="R7970" s="2" t="str">
        <f>IF('Transaction Data'!$L7970&lt;=10,"Less Expensive","Expensive")</f>
        <v>Less Expensive</v>
      </c>
      <c r="S7970" s="4">
        <f>WEEKDAY('Transaction Data'!$A7970)</f>
        <v>3</v>
      </c>
      <c r="T7970" s="2" t="str">
        <f>IF(WEEKDAY('Transaction Data'!$A7970,2)&lt;6,"Weekday","Weekend")</f>
        <v>Weekday</v>
      </c>
    </row>
    <row r="7971" ht="15.75" customHeight="1">
      <c r="A7971" s="1">
        <v>45439.0</v>
      </c>
      <c r="B7971" s="2" t="s">
        <v>7328</v>
      </c>
      <c r="C7971" s="2" t="s">
        <v>69</v>
      </c>
      <c r="D7971" s="1">
        <v>20676.0</v>
      </c>
      <c r="E7971" s="2" t="s">
        <v>37</v>
      </c>
      <c r="F7971" s="2">
        <v>331.0</v>
      </c>
      <c r="G7971" s="2" t="s">
        <v>33</v>
      </c>
      <c r="H7971" s="2" t="s">
        <v>34</v>
      </c>
      <c r="I7971" s="2" t="s">
        <v>25</v>
      </c>
      <c r="J7971" s="2" t="str">
        <f t="array" ref="J7971">XLOOKUP('Transaction Data'!$G7971,Product_Code,Biscuit_Brand)</f>
        <v>Caramel Biscuits</v>
      </c>
      <c r="K7971" s="2">
        <f t="array" ref="K7971">XLOOKUP('Transaction Data'!$G7971,Product_Code,Cost)</f>
        <v>18</v>
      </c>
      <c r="L7971" s="2">
        <f t="array" ref="L7971">XLOOKUP('Transaction Data'!$G7971,Product_Code,Unit_Price)</f>
        <v>22</v>
      </c>
      <c r="M7971" s="3">
        <f>'Transaction Data'!$F7971*'Transaction Data'!$K7971</f>
        <v>5958</v>
      </c>
      <c r="N7971" s="3">
        <f>'Transaction Data'!$F7971*'Transaction Data'!$L7971</f>
        <v>7282</v>
      </c>
      <c r="O7971" s="3">
        <f>'Transaction Data'!$N7971-'Transaction Data'!$M7971</f>
        <v>1324</v>
      </c>
      <c r="P7971" s="2">
        <f>DATEDIF('Transaction Data'!$D7971,'Transaction Data'!$A7971,"y")</f>
        <v>67</v>
      </c>
      <c r="Q7971" s="2" t="str">
        <f>FLOOR('Transaction Data'!$P7971,15)&amp;"-"&amp;FLOOR('Transaction Data'!$P7971,15)+14</f>
        <v>60-74</v>
      </c>
      <c r="R7971" s="2" t="str">
        <f>IF('Transaction Data'!$L7971&lt;=10,"Less Expensive","Expensive")</f>
        <v>Expensive</v>
      </c>
      <c r="S7971" s="4">
        <f>WEEKDAY('Transaction Data'!$A7971)</f>
        <v>2</v>
      </c>
      <c r="T7971" s="2" t="str">
        <f>IF(WEEKDAY('Transaction Data'!$A7971,2)&lt;6,"Weekday","Weekend")</f>
        <v>Weekday</v>
      </c>
    </row>
    <row r="7972" ht="15.75" customHeight="1">
      <c r="A7972" s="1">
        <v>45419.0</v>
      </c>
      <c r="B7972" s="2" t="s">
        <v>7329</v>
      </c>
      <c r="C7972" s="2" t="s">
        <v>72</v>
      </c>
      <c r="D7972" s="1">
        <v>24894.0</v>
      </c>
      <c r="E7972" s="2" t="s">
        <v>27</v>
      </c>
      <c r="F7972" s="2">
        <v>63.0</v>
      </c>
      <c r="G7972" s="2" t="s">
        <v>48</v>
      </c>
      <c r="H7972" s="2" t="s">
        <v>24</v>
      </c>
      <c r="I7972" s="2" t="s">
        <v>25</v>
      </c>
      <c r="J7972" s="2" t="str">
        <f t="array" ref="J7972">XLOOKUP('Transaction Data'!$G7972,Product_Code,Biscuit_Brand)</f>
        <v>Lemon Crisps</v>
      </c>
      <c r="K7972" s="2">
        <f t="array" ref="K7972">XLOOKUP('Transaction Data'!$G7972,Product_Code,Cost)</f>
        <v>7</v>
      </c>
      <c r="L7972" s="2">
        <f t="array" ref="L7972">XLOOKUP('Transaction Data'!$G7972,Product_Code,Unit_Price)</f>
        <v>9</v>
      </c>
      <c r="M7972" s="3">
        <f>'Transaction Data'!$F7972*'Transaction Data'!$K7972</f>
        <v>441</v>
      </c>
      <c r="N7972" s="3">
        <f>'Transaction Data'!$F7972*'Transaction Data'!$L7972</f>
        <v>567</v>
      </c>
      <c r="O7972" s="3">
        <f>'Transaction Data'!$N7972-'Transaction Data'!$M7972</f>
        <v>126</v>
      </c>
      <c r="P7972" s="2">
        <f>DATEDIF('Transaction Data'!$D7972,'Transaction Data'!$A7972,"y")</f>
        <v>56</v>
      </c>
      <c r="Q7972" s="2" t="str">
        <f>FLOOR('Transaction Data'!$P7972,15)&amp;"-"&amp;FLOOR('Transaction Data'!$P7972,15)+14</f>
        <v>45-59</v>
      </c>
      <c r="R7972" s="2" t="str">
        <f>IF('Transaction Data'!$L7972&lt;=10,"Less Expensive","Expensive")</f>
        <v>Less Expensive</v>
      </c>
      <c r="S7972" s="4">
        <f>WEEKDAY('Transaction Data'!$A7972)</f>
        <v>3</v>
      </c>
      <c r="T7972" s="2" t="str">
        <f>IF(WEEKDAY('Transaction Data'!$A7972,2)&lt;6,"Weekday","Weekend")</f>
        <v>Weekday</v>
      </c>
    </row>
    <row r="7973" ht="15.75" customHeight="1">
      <c r="A7973" s="1">
        <v>45427.0</v>
      </c>
      <c r="B7973" s="2" t="s">
        <v>7330</v>
      </c>
      <c r="C7973" s="2" t="s">
        <v>78</v>
      </c>
      <c r="D7973" s="1">
        <v>18480.0</v>
      </c>
      <c r="E7973" s="2" t="s">
        <v>63</v>
      </c>
      <c r="F7973" s="2">
        <v>282.0</v>
      </c>
      <c r="G7973" s="2" t="s">
        <v>28</v>
      </c>
      <c r="H7973" s="2" t="s">
        <v>29</v>
      </c>
      <c r="I7973" s="2" t="s">
        <v>25</v>
      </c>
      <c r="J7973" s="2" t="str">
        <f t="array" ref="J7973">XLOOKUP('Transaction Data'!$G7973,Product_Code,Biscuit_Brand)</f>
        <v>Shortbread</v>
      </c>
      <c r="K7973" s="2">
        <f t="array" ref="K7973">XLOOKUP('Transaction Data'!$G7973,Product_Code,Cost)</f>
        <v>10</v>
      </c>
      <c r="L7973" s="2">
        <f t="array" ref="L7973">XLOOKUP('Transaction Data'!$G7973,Product_Code,Unit_Price)</f>
        <v>45</v>
      </c>
      <c r="M7973" s="3">
        <f>'Transaction Data'!$F7973*'Transaction Data'!$K7973</f>
        <v>2820</v>
      </c>
      <c r="N7973" s="3">
        <f>'Transaction Data'!$F7973*'Transaction Data'!$L7973</f>
        <v>12690</v>
      </c>
      <c r="O7973" s="3">
        <f>'Transaction Data'!$N7973-'Transaction Data'!$M7973</f>
        <v>9870</v>
      </c>
      <c r="P7973" s="2">
        <f>DATEDIF('Transaction Data'!$D7973,'Transaction Data'!$A7973,"y")</f>
        <v>73</v>
      </c>
      <c r="Q7973" s="2" t="str">
        <f>FLOOR('Transaction Data'!$P7973,15)&amp;"-"&amp;FLOOR('Transaction Data'!$P7973,15)+14</f>
        <v>60-74</v>
      </c>
      <c r="R7973" s="2" t="str">
        <f>IF('Transaction Data'!$L7973&lt;=10,"Less Expensive","Expensive")</f>
        <v>Expensive</v>
      </c>
      <c r="S7973" s="4">
        <f>WEEKDAY('Transaction Data'!$A7973)</f>
        <v>4</v>
      </c>
      <c r="T7973" s="2" t="str">
        <f>IF(WEEKDAY('Transaction Data'!$A7973,2)&lt;6,"Weekday","Weekend")</f>
        <v>Weekday</v>
      </c>
    </row>
    <row r="7974" ht="15.75" customHeight="1">
      <c r="A7974" s="1">
        <v>45354.0</v>
      </c>
      <c r="B7974" s="2" t="s">
        <v>7331</v>
      </c>
      <c r="C7974" s="2" t="s">
        <v>78</v>
      </c>
      <c r="D7974" s="1">
        <v>38327.0</v>
      </c>
      <c r="E7974" s="2" t="s">
        <v>63</v>
      </c>
      <c r="F7974" s="2">
        <v>442.0</v>
      </c>
      <c r="G7974" s="2" t="s">
        <v>60</v>
      </c>
      <c r="H7974" s="2" t="s">
        <v>34</v>
      </c>
      <c r="I7974" s="2" t="s">
        <v>25</v>
      </c>
      <c r="J7974" s="2" t="str">
        <f t="array" ref="J7974">XLOOKUP('Transaction Data'!$G7974,Product_Code,Biscuit_Brand)</f>
        <v>Peanut Butter Bites</v>
      </c>
      <c r="K7974" s="2">
        <f t="array" ref="K7974">XLOOKUP('Transaction Data'!$G7974,Product_Code,Cost)</f>
        <v>5</v>
      </c>
      <c r="L7974" s="2">
        <f t="array" ref="L7974">XLOOKUP('Transaction Data'!$G7974,Product_Code,Unit_Price)</f>
        <v>7</v>
      </c>
      <c r="M7974" s="3">
        <f>'Transaction Data'!$F7974*'Transaction Data'!$K7974</f>
        <v>2210</v>
      </c>
      <c r="N7974" s="3">
        <f>'Transaction Data'!$F7974*'Transaction Data'!$L7974</f>
        <v>3094</v>
      </c>
      <c r="O7974" s="3">
        <f>'Transaction Data'!$N7974-'Transaction Data'!$M7974</f>
        <v>884</v>
      </c>
      <c r="P7974" s="2">
        <f>DATEDIF('Transaction Data'!$D7974,'Transaction Data'!$A7974,"y")</f>
        <v>19</v>
      </c>
      <c r="Q7974" s="2" t="str">
        <f>FLOOR('Transaction Data'!$P7974,15)&amp;"-"&amp;FLOOR('Transaction Data'!$P7974,15)+14</f>
        <v>15-29</v>
      </c>
      <c r="R7974" s="2" t="str">
        <f>IF('Transaction Data'!$L7974&lt;=10,"Less Expensive","Expensive")</f>
        <v>Less Expensive</v>
      </c>
      <c r="S7974" s="4">
        <f>WEEKDAY('Transaction Data'!$A7974)</f>
        <v>1</v>
      </c>
      <c r="T7974" s="2" t="str">
        <f>IF(WEEKDAY('Transaction Data'!$A7974,2)&lt;6,"Weekday","Weekend")</f>
        <v>Weekend</v>
      </c>
    </row>
    <row r="7975" ht="15.75" customHeight="1">
      <c r="A7975" s="1">
        <v>45449.0</v>
      </c>
      <c r="B7975" s="2" t="s">
        <v>7332</v>
      </c>
      <c r="C7975" s="2" t="s">
        <v>51</v>
      </c>
      <c r="D7975" s="1">
        <v>25290.0</v>
      </c>
      <c r="E7975" s="2" t="s">
        <v>63</v>
      </c>
      <c r="F7975" s="2">
        <v>75.0</v>
      </c>
      <c r="G7975" s="2" t="s">
        <v>44</v>
      </c>
      <c r="H7975" s="2" t="s">
        <v>24</v>
      </c>
      <c r="I7975" s="2" t="s">
        <v>25</v>
      </c>
      <c r="J7975" s="2" t="str">
        <f t="array" ref="J7975">XLOOKUP('Transaction Data'!$G7975,Product_Code,Biscuit_Brand)</f>
        <v>Butter Crunch</v>
      </c>
      <c r="K7975" s="2">
        <f t="array" ref="K7975">XLOOKUP('Transaction Data'!$G7975,Product_Code,Cost)</f>
        <v>10</v>
      </c>
      <c r="L7975" s="2">
        <f t="array" ref="L7975">XLOOKUP('Transaction Data'!$G7975,Product_Code,Unit_Price)</f>
        <v>11</v>
      </c>
      <c r="M7975" s="3">
        <f>'Transaction Data'!$F7975*'Transaction Data'!$K7975</f>
        <v>750</v>
      </c>
      <c r="N7975" s="3">
        <f>'Transaction Data'!$F7975*'Transaction Data'!$L7975</f>
        <v>825</v>
      </c>
      <c r="O7975" s="3">
        <f>'Transaction Data'!$N7975-'Transaction Data'!$M7975</f>
        <v>75</v>
      </c>
      <c r="P7975" s="2">
        <f>DATEDIF('Transaction Data'!$D7975,'Transaction Data'!$A7975,"y")</f>
        <v>55</v>
      </c>
      <c r="Q7975" s="2" t="str">
        <f>FLOOR('Transaction Data'!$P7975,15)&amp;"-"&amp;FLOOR('Transaction Data'!$P7975,15)+14</f>
        <v>45-59</v>
      </c>
      <c r="R7975" s="2" t="str">
        <f>IF('Transaction Data'!$L7975&lt;=10,"Less Expensive","Expensive")</f>
        <v>Expensive</v>
      </c>
      <c r="S7975" s="4">
        <f>WEEKDAY('Transaction Data'!$A7975)</f>
        <v>5</v>
      </c>
      <c r="T7975" s="2" t="str">
        <f>IF(WEEKDAY('Transaction Data'!$A7975,2)&lt;6,"Weekday","Weekend")</f>
        <v>Weekday</v>
      </c>
    </row>
    <row r="7976" ht="15.75" customHeight="1">
      <c r="A7976" s="1">
        <v>45350.0</v>
      </c>
      <c r="B7976" s="2" t="s">
        <v>7333</v>
      </c>
      <c r="C7976" s="2" t="s">
        <v>51</v>
      </c>
      <c r="D7976" s="1">
        <v>19904.0</v>
      </c>
      <c r="E7976" s="2" t="s">
        <v>37</v>
      </c>
      <c r="F7976" s="2">
        <v>267.0</v>
      </c>
      <c r="G7976" s="2" t="s">
        <v>38</v>
      </c>
      <c r="H7976" s="2" t="s">
        <v>29</v>
      </c>
      <c r="I7976" s="2" t="s">
        <v>25</v>
      </c>
      <c r="J7976" s="2" t="str">
        <f t="array" ref="J7976">XLOOKUP('Transaction Data'!$G7976,Product_Code,Biscuit_Brand)</f>
        <v>Ginger Snaps</v>
      </c>
      <c r="K7976" s="2">
        <f t="array" ref="K7976">XLOOKUP('Transaction Data'!$G7976,Product_Code,Cost)</f>
        <v>14</v>
      </c>
      <c r="L7976" s="2">
        <f t="array" ref="L7976">XLOOKUP('Transaction Data'!$G7976,Product_Code,Unit_Price)</f>
        <v>28</v>
      </c>
      <c r="M7976" s="3">
        <f>'Transaction Data'!$F7976*'Transaction Data'!$K7976</f>
        <v>3738</v>
      </c>
      <c r="N7976" s="3">
        <f>'Transaction Data'!$F7976*'Transaction Data'!$L7976</f>
        <v>7476</v>
      </c>
      <c r="O7976" s="3">
        <f>'Transaction Data'!$N7976-'Transaction Data'!$M7976</f>
        <v>3738</v>
      </c>
      <c r="P7976" s="2">
        <f>DATEDIF('Transaction Data'!$D7976,'Transaction Data'!$A7976,"y")</f>
        <v>69</v>
      </c>
      <c r="Q7976" s="2" t="str">
        <f>FLOOR('Transaction Data'!$P7976,15)&amp;"-"&amp;FLOOR('Transaction Data'!$P7976,15)+14</f>
        <v>60-74</v>
      </c>
      <c r="R7976" s="2" t="str">
        <f>IF('Transaction Data'!$L7976&lt;=10,"Less Expensive","Expensive")</f>
        <v>Expensive</v>
      </c>
      <c r="S7976" s="4">
        <f>WEEKDAY('Transaction Data'!$A7976)</f>
        <v>4</v>
      </c>
      <c r="T7976" s="2" t="str">
        <f>IF(WEEKDAY('Transaction Data'!$A7976,2)&lt;6,"Weekday","Weekend")</f>
        <v>Weekday</v>
      </c>
    </row>
    <row r="7977" ht="15.75" customHeight="1">
      <c r="A7977" s="1">
        <v>45378.0</v>
      </c>
      <c r="B7977" s="2" t="s">
        <v>7334</v>
      </c>
      <c r="C7977" s="2" t="s">
        <v>41</v>
      </c>
      <c r="D7977" s="1">
        <v>22438.0</v>
      </c>
      <c r="E7977" s="2" t="s">
        <v>63</v>
      </c>
      <c r="F7977" s="2">
        <v>208.0</v>
      </c>
      <c r="G7977" s="2" t="s">
        <v>23</v>
      </c>
      <c r="H7977" s="2" t="s">
        <v>34</v>
      </c>
      <c r="I7977" s="2" t="s">
        <v>25</v>
      </c>
      <c r="J7977" s="2" t="str">
        <f t="array" ref="J7977">XLOOKUP('Transaction Data'!$G7977,Product_Code,Biscuit_Brand)</f>
        <v>Cinnamon Swirls</v>
      </c>
      <c r="K7977" s="2">
        <f t="array" ref="K7977">XLOOKUP('Transaction Data'!$G7977,Product_Code,Cost)</f>
        <v>10</v>
      </c>
      <c r="L7977" s="2">
        <f t="array" ref="L7977">XLOOKUP('Transaction Data'!$G7977,Product_Code,Unit_Price)</f>
        <v>14</v>
      </c>
      <c r="M7977" s="3">
        <f>'Transaction Data'!$F7977*'Transaction Data'!$K7977</f>
        <v>2080</v>
      </c>
      <c r="N7977" s="3">
        <f>'Transaction Data'!$F7977*'Transaction Data'!$L7977</f>
        <v>2912</v>
      </c>
      <c r="O7977" s="3">
        <f>'Transaction Data'!$N7977-'Transaction Data'!$M7977</f>
        <v>832</v>
      </c>
      <c r="P7977" s="2">
        <f>DATEDIF('Transaction Data'!$D7977,'Transaction Data'!$A7977,"y")</f>
        <v>62</v>
      </c>
      <c r="Q7977" s="2" t="str">
        <f>FLOOR('Transaction Data'!$P7977,15)&amp;"-"&amp;FLOOR('Transaction Data'!$P7977,15)+14</f>
        <v>60-74</v>
      </c>
      <c r="R7977" s="2" t="str">
        <f>IF('Transaction Data'!$L7977&lt;=10,"Less Expensive","Expensive")</f>
        <v>Expensive</v>
      </c>
      <c r="S7977" s="4">
        <f>WEEKDAY('Transaction Data'!$A7977)</f>
        <v>4</v>
      </c>
      <c r="T7977" s="2" t="str">
        <f>IF(WEEKDAY('Transaction Data'!$A7977,2)&lt;6,"Weekday","Weekend")</f>
        <v>Weekday</v>
      </c>
    </row>
    <row r="7978" ht="15.75" customHeight="1">
      <c r="A7978" s="1">
        <v>45319.0</v>
      </c>
      <c r="B7978" s="2" t="s">
        <v>7335</v>
      </c>
      <c r="C7978" s="2" t="s">
        <v>54</v>
      </c>
      <c r="D7978" s="1">
        <v>17695.0</v>
      </c>
      <c r="E7978" s="2" t="s">
        <v>37</v>
      </c>
      <c r="F7978" s="2">
        <v>26.0</v>
      </c>
      <c r="G7978" s="2" t="s">
        <v>57</v>
      </c>
      <c r="H7978" s="2" t="s">
        <v>24</v>
      </c>
      <c r="I7978" s="2" t="s">
        <v>25</v>
      </c>
      <c r="J7978" s="2" t="str">
        <f t="array" ref="J7978">XLOOKUP('Transaction Data'!$G7978,Product_Code,Biscuit_Brand)</f>
        <v>Oatmeal Cookies</v>
      </c>
      <c r="K7978" s="2">
        <f t="array" ref="K7978">XLOOKUP('Transaction Data'!$G7978,Product_Code,Cost)</f>
        <v>19</v>
      </c>
      <c r="L7978" s="2">
        <f t="array" ref="L7978">XLOOKUP('Transaction Data'!$G7978,Product_Code,Unit_Price)</f>
        <v>23</v>
      </c>
      <c r="M7978" s="3">
        <f>'Transaction Data'!$F7978*'Transaction Data'!$K7978</f>
        <v>494</v>
      </c>
      <c r="N7978" s="3">
        <f>'Transaction Data'!$F7978*'Transaction Data'!$L7978</f>
        <v>598</v>
      </c>
      <c r="O7978" s="3">
        <f>'Transaction Data'!$N7978-'Transaction Data'!$M7978</f>
        <v>104</v>
      </c>
      <c r="P7978" s="2">
        <f>DATEDIF('Transaction Data'!$D7978,'Transaction Data'!$A7978,"y")</f>
        <v>75</v>
      </c>
      <c r="Q7978" s="2" t="str">
        <f>FLOOR('Transaction Data'!$P7978,15)&amp;"-"&amp;FLOOR('Transaction Data'!$P7978,15)+14</f>
        <v>75-89</v>
      </c>
      <c r="R7978" s="2" t="str">
        <f>IF('Transaction Data'!$L7978&lt;=10,"Less Expensive","Expensive")</f>
        <v>Expensive</v>
      </c>
      <c r="S7978" s="4">
        <f>WEEKDAY('Transaction Data'!$A7978)</f>
        <v>1</v>
      </c>
      <c r="T7978" s="2" t="str">
        <f>IF(WEEKDAY('Transaction Data'!$A7978,2)&lt;6,"Weekday","Weekend")</f>
        <v>Weekend</v>
      </c>
    </row>
    <row r="7979" ht="15.75" customHeight="1">
      <c r="A7979" s="1">
        <v>45416.0</v>
      </c>
      <c r="B7979" s="2" t="s">
        <v>7336</v>
      </c>
      <c r="C7979" s="2" t="s">
        <v>78</v>
      </c>
      <c r="D7979" s="1">
        <v>26583.0</v>
      </c>
      <c r="E7979" s="2" t="s">
        <v>37</v>
      </c>
      <c r="F7979" s="2">
        <v>261.0</v>
      </c>
      <c r="G7979" s="2" t="s">
        <v>60</v>
      </c>
      <c r="H7979" s="2" t="s">
        <v>29</v>
      </c>
      <c r="I7979" s="2" t="s">
        <v>25</v>
      </c>
      <c r="J7979" s="2" t="str">
        <f t="array" ref="J7979">XLOOKUP('Transaction Data'!$G7979,Product_Code,Biscuit_Brand)</f>
        <v>Peanut Butter Bites</v>
      </c>
      <c r="K7979" s="2">
        <f t="array" ref="K7979">XLOOKUP('Transaction Data'!$G7979,Product_Code,Cost)</f>
        <v>5</v>
      </c>
      <c r="L7979" s="2">
        <f t="array" ref="L7979">XLOOKUP('Transaction Data'!$G7979,Product_Code,Unit_Price)</f>
        <v>7</v>
      </c>
      <c r="M7979" s="3">
        <f>'Transaction Data'!$F7979*'Transaction Data'!$K7979</f>
        <v>1305</v>
      </c>
      <c r="N7979" s="3">
        <f>'Transaction Data'!$F7979*'Transaction Data'!$L7979</f>
        <v>1827</v>
      </c>
      <c r="O7979" s="3">
        <f>'Transaction Data'!$N7979-'Transaction Data'!$M7979</f>
        <v>522</v>
      </c>
      <c r="P7979" s="2">
        <f>DATEDIF('Transaction Data'!$D7979,'Transaction Data'!$A7979,"y")</f>
        <v>51</v>
      </c>
      <c r="Q7979" s="2" t="str">
        <f>FLOOR('Transaction Data'!$P7979,15)&amp;"-"&amp;FLOOR('Transaction Data'!$P7979,15)+14</f>
        <v>45-59</v>
      </c>
      <c r="R7979" s="2" t="str">
        <f>IF('Transaction Data'!$L7979&lt;=10,"Less Expensive","Expensive")</f>
        <v>Less Expensive</v>
      </c>
      <c r="S7979" s="4">
        <f>WEEKDAY('Transaction Data'!$A7979)</f>
        <v>7</v>
      </c>
      <c r="T7979" s="2" t="str">
        <f>IF(WEEKDAY('Transaction Data'!$A7979,2)&lt;6,"Weekday","Weekend")</f>
        <v>Weekend</v>
      </c>
    </row>
    <row r="7980" ht="15.75" customHeight="1">
      <c r="A7980" s="1">
        <v>45479.0</v>
      </c>
      <c r="B7980" s="2" t="s">
        <v>7337</v>
      </c>
      <c r="C7980" s="2" t="s">
        <v>41</v>
      </c>
      <c r="D7980" s="1">
        <v>21223.0</v>
      </c>
      <c r="E7980" s="2" t="s">
        <v>37</v>
      </c>
      <c r="F7980" s="2">
        <v>374.0</v>
      </c>
      <c r="G7980" s="2" t="s">
        <v>57</v>
      </c>
      <c r="H7980" s="2" t="s">
        <v>34</v>
      </c>
      <c r="I7980" s="2" t="s">
        <v>25</v>
      </c>
      <c r="J7980" s="2" t="str">
        <f t="array" ref="J7980">XLOOKUP('Transaction Data'!$G7980,Product_Code,Biscuit_Brand)</f>
        <v>Oatmeal Cookies</v>
      </c>
      <c r="K7980" s="2">
        <f t="array" ref="K7980">XLOOKUP('Transaction Data'!$G7980,Product_Code,Cost)</f>
        <v>19</v>
      </c>
      <c r="L7980" s="2">
        <f t="array" ref="L7980">XLOOKUP('Transaction Data'!$G7980,Product_Code,Unit_Price)</f>
        <v>23</v>
      </c>
      <c r="M7980" s="3">
        <f>'Transaction Data'!$F7980*'Transaction Data'!$K7980</f>
        <v>7106</v>
      </c>
      <c r="N7980" s="3">
        <f>'Transaction Data'!$F7980*'Transaction Data'!$L7980</f>
        <v>8602</v>
      </c>
      <c r="O7980" s="3">
        <f>'Transaction Data'!$N7980-'Transaction Data'!$M7980</f>
        <v>1496</v>
      </c>
      <c r="P7980" s="2">
        <f>DATEDIF('Transaction Data'!$D7980,'Transaction Data'!$A7980,"y")</f>
        <v>66</v>
      </c>
      <c r="Q7980" s="2" t="str">
        <f>FLOOR('Transaction Data'!$P7980,15)&amp;"-"&amp;FLOOR('Transaction Data'!$P7980,15)+14</f>
        <v>60-74</v>
      </c>
      <c r="R7980" s="2" t="str">
        <f>IF('Transaction Data'!$L7980&lt;=10,"Less Expensive","Expensive")</f>
        <v>Expensive</v>
      </c>
      <c r="S7980" s="4">
        <f>WEEKDAY('Transaction Data'!$A7980)</f>
        <v>7</v>
      </c>
      <c r="T7980" s="2" t="str">
        <f>IF(WEEKDAY('Transaction Data'!$A7980,2)&lt;6,"Weekday","Weekend")</f>
        <v>Weekend</v>
      </c>
    </row>
    <row r="7981" ht="15.75" customHeight="1">
      <c r="A7981" s="1">
        <v>45472.0</v>
      </c>
      <c r="B7981" s="2" t="s">
        <v>7338</v>
      </c>
      <c r="C7981" s="2" t="s">
        <v>69</v>
      </c>
      <c r="D7981" s="1">
        <v>16111.0</v>
      </c>
      <c r="E7981" s="2" t="s">
        <v>27</v>
      </c>
      <c r="F7981" s="2">
        <v>34.0</v>
      </c>
      <c r="G7981" s="2" t="s">
        <v>23</v>
      </c>
      <c r="H7981" s="2" t="s">
        <v>24</v>
      </c>
      <c r="I7981" s="2" t="s">
        <v>25</v>
      </c>
      <c r="J7981" s="2" t="str">
        <f t="array" ref="J7981">XLOOKUP('Transaction Data'!$G7981,Product_Code,Biscuit_Brand)</f>
        <v>Cinnamon Swirls</v>
      </c>
      <c r="K7981" s="2">
        <f t="array" ref="K7981">XLOOKUP('Transaction Data'!$G7981,Product_Code,Cost)</f>
        <v>10</v>
      </c>
      <c r="L7981" s="2">
        <f t="array" ref="L7981">XLOOKUP('Transaction Data'!$G7981,Product_Code,Unit_Price)</f>
        <v>14</v>
      </c>
      <c r="M7981" s="3">
        <f>'Transaction Data'!$F7981*'Transaction Data'!$K7981</f>
        <v>340</v>
      </c>
      <c r="N7981" s="3">
        <f>'Transaction Data'!$F7981*'Transaction Data'!$L7981</f>
        <v>476</v>
      </c>
      <c r="O7981" s="3">
        <f>'Transaction Data'!$N7981-'Transaction Data'!$M7981</f>
        <v>136</v>
      </c>
      <c r="P7981" s="2">
        <f>DATEDIF('Transaction Data'!$D7981,'Transaction Data'!$A7981,"y")</f>
        <v>80</v>
      </c>
      <c r="Q7981" s="2" t="str">
        <f>FLOOR('Transaction Data'!$P7981,15)&amp;"-"&amp;FLOOR('Transaction Data'!$P7981,15)+14</f>
        <v>75-89</v>
      </c>
      <c r="R7981" s="2" t="str">
        <f>IF('Transaction Data'!$L7981&lt;=10,"Less Expensive","Expensive")</f>
        <v>Expensive</v>
      </c>
      <c r="S7981" s="4">
        <f>WEEKDAY('Transaction Data'!$A7981)</f>
        <v>7</v>
      </c>
      <c r="T7981" s="2" t="str">
        <f>IF(WEEKDAY('Transaction Data'!$A7981,2)&lt;6,"Weekday","Weekend")</f>
        <v>Weekend</v>
      </c>
    </row>
    <row r="7982" ht="15.75" customHeight="1">
      <c r="A7982" s="1">
        <v>45300.0</v>
      </c>
      <c r="B7982" s="2" t="s">
        <v>7339</v>
      </c>
      <c r="C7982" s="2" t="s">
        <v>65</v>
      </c>
      <c r="D7982" s="1">
        <v>35695.0</v>
      </c>
      <c r="E7982" s="2" t="s">
        <v>27</v>
      </c>
      <c r="F7982" s="2">
        <v>54.0</v>
      </c>
      <c r="G7982" s="2" t="s">
        <v>44</v>
      </c>
      <c r="H7982" s="2" t="s">
        <v>29</v>
      </c>
      <c r="I7982" s="2" t="s">
        <v>25</v>
      </c>
      <c r="J7982" s="2" t="str">
        <f t="array" ref="J7982">XLOOKUP('Transaction Data'!$G7982,Product_Code,Biscuit_Brand)</f>
        <v>Butter Crunch</v>
      </c>
      <c r="K7982" s="2">
        <f t="array" ref="K7982">XLOOKUP('Transaction Data'!$G7982,Product_Code,Cost)</f>
        <v>10</v>
      </c>
      <c r="L7982" s="2">
        <f t="array" ref="L7982">XLOOKUP('Transaction Data'!$G7982,Product_Code,Unit_Price)</f>
        <v>11</v>
      </c>
      <c r="M7982" s="3">
        <f>'Transaction Data'!$F7982*'Transaction Data'!$K7982</f>
        <v>540</v>
      </c>
      <c r="N7982" s="3">
        <f>'Transaction Data'!$F7982*'Transaction Data'!$L7982</f>
        <v>594</v>
      </c>
      <c r="O7982" s="3">
        <f>'Transaction Data'!$N7982-'Transaction Data'!$M7982</f>
        <v>54</v>
      </c>
      <c r="P7982" s="2">
        <f>DATEDIF('Transaction Data'!$D7982,'Transaction Data'!$A7982,"y")</f>
        <v>26</v>
      </c>
      <c r="Q7982" s="2" t="str">
        <f>FLOOR('Transaction Data'!$P7982,15)&amp;"-"&amp;FLOOR('Transaction Data'!$P7982,15)+14</f>
        <v>15-29</v>
      </c>
      <c r="R7982" s="2" t="str">
        <f>IF('Transaction Data'!$L7982&lt;=10,"Less Expensive","Expensive")</f>
        <v>Expensive</v>
      </c>
      <c r="S7982" s="4">
        <f>WEEKDAY('Transaction Data'!$A7982)</f>
        <v>3</v>
      </c>
      <c r="T7982" s="2" t="str">
        <f>IF(WEEKDAY('Transaction Data'!$A7982,2)&lt;6,"Weekday","Weekend")</f>
        <v>Weekday</v>
      </c>
    </row>
    <row r="7983" ht="15.75" customHeight="1">
      <c r="A7983" s="1">
        <v>45305.0</v>
      </c>
      <c r="B7983" s="2" t="s">
        <v>7340</v>
      </c>
      <c r="C7983" s="2" t="s">
        <v>21</v>
      </c>
      <c r="D7983" s="1">
        <v>27646.0</v>
      </c>
      <c r="E7983" s="2" t="s">
        <v>37</v>
      </c>
      <c r="F7983" s="2">
        <v>130.0</v>
      </c>
      <c r="G7983" s="2" t="s">
        <v>61</v>
      </c>
      <c r="H7983" s="2" t="s">
        <v>34</v>
      </c>
      <c r="I7983" s="2" t="s">
        <v>25</v>
      </c>
      <c r="J7983" s="2" t="str">
        <f t="array" ref="J7983">XLOOKUP('Transaction Data'!$G7983,Product_Code,Biscuit_Brand)</f>
        <v>Choco Delight</v>
      </c>
      <c r="K7983" s="2">
        <f t="array" ref="K7983">XLOOKUP('Transaction Data'!$G7983,Product_Code,Cost)</f>
        <v>3</v>
      </c>
      <c r="L7983" s="2">
        <f t="array" ref="L7983">XLOOKUP('Transaction Data'!$G7983,Product_Code,Unit_Price)</f>
        <v>5</v>
      </c>
      <c r="M7983" s="3">
        <f>'Transaction Data'!$F7983*'Transaction Data'!$K7983</f>
        <v>390</v>
      </c>
      <c r="N7983" s="3">
        <f>'Transaction Data'!$F7983*'Transaction Data'!$L7983</f>
        <v>650</v>
      </c>
      <c r="O7983" s="3">
        <f>'Transaction Data'!$N7983-'Transaction Data'!$M7983</f>
        <v>260</v>
      </c>
      <c r="P7983" s="2">
        <f>DATEDIF('Transaction Data'!$D7983,'Transaction Data'!$A7983,"y")</f>
        <v>48</v>
      </c>
      <c r="Q7983" s="2" t="str">
        <f>FLOOR('Transaction Data'!$P7983,15)&amp;"-"&amp;FLOOR('Transaction Data'!$P7983,15)+14</f>
        <v>45-59</v>
      </c>
      <c r="R7983" s="2" t="str">
        <f>IF('Transaction Data'!$L7983&lt;=10,"Less Expensive","Expensive")</f>
        <v>Less Expensive</v>
      </c>
      <c r="S7983" s="4">
        <f>WEEKDAY('Transaction Data'!$A7983)</f>
        <v>1</v>
      </c>
      <c r="T7983" s="2" t="str">
        <f>IF(WEEKDAY('Transaction Data'!$A7983,2)&lt;6,"Weekday","Weekend")</f>
        <v>Weekend</v>
      </c>
    </row>
    <row r="7984" ht="15.75" customHeight="1">
      <c r="A7984" s="1">
        <v>45354.0</v>
      </c>
      <c r="B7984" s="2" t="s">
        <v>7341</v>
      </c>
      <c r="C7984" s="2" t="s">
        <v>32</v>
      </c>
      <c r="D7984" s="1">
        <v>21342.0</v>
      </c>
      <c r="E7984" s="2" t="s">
        <v>27</v>
      </c>
      <c r="F7984" s="2">
        <v>474.0</v>
      </c>
      <c r="G7984" s="2" t="s">
        <v>60</v>
      </c>
      <c r="H7984" s="2" t="s">
        <v>24</v>
      </c>
      <c r="I7984" s="2" t="s">
        <v>25</v>
      </c>
      <c r="J7984" s="2" t="str">
        <f t="array" ref="J7984">XLOOKUP('Transaction Data'!$G7984,Product_Code,Biscuit_Brand)</f>
        <v>Peanut Butter Bites</v>
      </c>
      <c r="K7984" s="2">
        <f t="array" ref="K7984">XLOOKUP('Transaction Data'!$G7984,Product_Code,Cost)</f>
        <v>5</v>
      </c>
      <c r="L7984" s="2">
        <f t="array" ref="L7984">XLOOKUP('Transaction Data'!$G7984,Product_Code,Unit_Price)</f>
        <v>7</v>
      </c>
      <c r="M7984" s="3">
        <f>'Transaction Data'!$F7984*'Transaction Data'!$K7984</f>
        <v>2370</v>
      </c>
      <c r="N7984" s="3">
        <f>'Transaction Data'!$F7984*'Transaction Data'!$L7984</f>
        <v>3318</v>
      </c>
      <c r="O7984" s="3">
        <f>'Transaction Data'!$N7984-'Transaction Data'!$M7984</f>
        <v>948</v>
      </c>
      <c r="P7984" s="2">
        <f>DATEDIF('Transaction Data'!$D7984,'Transaction Data'!$A7984,"y")</f>
        <v>65</v>
      </c>
      <c r="Q7984" s="2" t="str">
        <f>FLOOR('Transaction Data'!$P7984,15)&amp;"-"&amp;FLOOR('Transaction Data'!$P7984,15)+14</f>
        <v>60-74</v>
      </c>
      <c r="R7984" s="2" t="str">
        <f>IF('Transaction Data'!$L7984&lt;=10,"Less Expensive","Expensive")</f>
        <v>Less Expensive</v>
      </c>
      <c r="S7984" s="4">
        <f>WEEKDAY('Transaction Data'!$A7984)</f>
        <v>1</v>
      </c>
      <c r="T7984" s="2" t="str">
        <f>IF(WEEKDAY('Transaction Data'!$A7984,2)&lt;6,"Weekday","Weekend")</f>
        <v>Weekend</v>
      </c>
    </row>
    <row r="7985" ht="15.75" customHeight="1">
      <c r="A7985" s="1">
        <v>45392.0</v>
      </c>
      <c r="B7985" s="2" t="s">
        <v>7342</v>
      </c>
      <c r="C7985" s="2" t="s">
        <v>54</v>
      </c>
      <c r="D7985" s="1">
        <v>30760.0</v>
      </c>
      <c r="E7985" s="2" t="s">
        <v>22</v>
      </c>
      <c r="F7985" s="2">
        <v>320.0</v>
      </c>
      <c r="G7985" s="2" t="s">
        <v>23</v>
      </c>
      <c r="H7985" s="2" t="s">
        <v>29</v>
      </c>
      <c r="I7985" s="2" t="s">
        <v>25</v>
      </c>
      <c r="J7985" s="2" t="str">
        <f t="array" ref="J7985">XLOOKUP('Transaction Data'!$G7985,Product_Code,Biscuit_Brand)</f>
        <v>Cinnamon Swirls</v>
      </c>
      <c r="K7985" s="2">
        <f t="array" ref="K7985">XLOOKUP('Transaction Data'!$G7985,Product_Code,Cost)</f>
        <v>10</v>
      </c>
      <c r="L7985" s="2">
        <f t="array" ref="L7985">XLOOKUP('Transaction Data'!$G7985,Product_Code,Unit_Price)</f>
        <v>14</v>
      </c>
      <c r="M7985" s="3">
        <f>'Transaction Data'!$F7985*'Transaction Data'!$K7985</f>
        <v>3200</v>
      </c>
      <c r="N7985" s="3">
        <f>'Transaction Data'!$F7985*'Transaction Data'!$L7985</f>
        <v>4480</v>
      </c>
      <c r="O7985" s="3">
        <f>'Transaction Data'!$N7985-'Transaction Data'!$M7985</f>
        <v>1280</v>
      </c>
      <c r="P7985" s="2">
        <f>DATEDIF('Transaction Data'!$D7985,'Transaction Data'!$A7985,"y")</f>
        <v>40</v>
      </c>
      <c r="Q7985" s="2" t="str">
        <f>FLOOR('Transaction Data'!$P7985,15)&amp;"-"&amp;FLOOR('Transaction Data'!$P7985,15)+14</f>
        <v>30-44</v>
      </c>
      <c r="R7985" s="2" t="str">
        <f>IF('Transaction Data'!$L7985&lt;=10,"Less Expensive","Expensive")</f>
        <v>Expensive</v>
      </c>
      <c r="S7985" s="4">
        <f>WEEKDAY('Transaction Data'!$A7985)</f>
        <v>4</v>
      </c>
      <c r="T7985" s="2" t="str">
        <f>IF(WEEKDAY('Transaction Data'!$A7985,2)&lt;6,"Weekday","Weekend")</f>
        <v>Weekday</v>
      </c>
    </row>
    <row r="7986" ht="15.75" customHeight="1">
      <c r="A7986" s="1">
        <v>45416.0</v>
      </c>
      <c r="B7986" s="2" t="s">
        <v>7343</v>
      </c>
      <c r="C7986" s="2" t="s">
        <v>54</v>
      </c>
      <c r="D7986" s="1">
        <v>28300.0</v>
      </c>
      <c r="E7986" s="2" t="s">
        <v>37</v>
      </c>
      <c r="F7986" s="2">
        <v>251.0</v>
      </c>
      <c r="G7986" s="2" t="s">
        <v>61</v>
      </c>
      <c r="H7986" s="2" t="s">
        <v>34</v>
      </c>
      <c r="I7986" s="2" t="s">
        <v>25</v>
      </c>
      <c r="J7986" s="2" t="str">
        <f t="array" ref="J7986">XLOOKUP('Transaction Data'!$G7986,Product_Code,Biscuit_Brand)</f>
        <v>Choco Delight</v>
      </c>
      <c r="K7986" s="2">
        <f t="array" ref="K7986">XLOOKUP('Transaction Data'!$G7986,Product_Code,Cost)</f>
        <v>3</v>
      </c>
      <c r="L7986" s="2">
        <f t="array" ref="L7986">XLOOKUP('Transaction Data'!$G7986,Product_Code,Unit_Price)</f>
        <v>5</v>
      </c>
      <c r="M7986" s="3">
        <f>'Transaction Data'!$F7986*'Transaction Data'!$K7986</f>
        <v>753</v>
      </c>
      <c r="N7986" s="3">
        <f>'Transaction Data'!$F7986*'Transaction Data'!$L7986</f>
        <v>1255</v>
      </c>
      <c r="O7986" s="3">
        <f>'Transaction Data'!$N7986-'Transaction Data'!$M7986</f>
        <v>502</v>
      </c>
      <c r="P7986" s="2">
        <f>DATEDIF('Transaction Data'!$D7986,'Transaction Data'!$A7986,"y")</f>
        <v>46</v>
      </c>
      <c r="Q7986" s="2" t="str">
        <f>FLOOR('Transaction Data'!$P7986,15)&amp;"-"&amp;FLOOR('Transaction Data'!$P7986,15)+14</f>
        <v>45-59</v>
      </c>
      <c r="R7986" s="2" t="str">
        <f>IF('Transaction Data'!$L7986&lt;=10,"Less Expensive","Expensive")</f>
        <v>Less Expensive</v>
      </c>
      <c r="S7986" s="4">
        <f>WEEKDAY('Transaction Data'!$A7986)</f>
        <v>7</v>
      </c>
      <c r="T7986" s="2" t="str">
        <f>IF(WEEKDAY('Transaction Data'!$A7986,2)&lt;6,"Weekday","Weekend")</f>
        <v>Weekend</v>
      </c>
    </row>
    <row r="7987" ht="15.75" customHeight="1">
      <c r="A7987" s="1">
        <v>45448.0</v>
      </c>
      <c r="B7987" s="2" t="s">
        <v>7344</v>
      </c>
      <c r="C7987" s="2" t="s">
        <v>32</v>
      </c>
      <c r="D7987" s="1">
        <v>32771.0</v>
      </c>
      <c r="E7987" s="2" t="s">
        <v>27</v>
      </c>
      <c r="F7987" s="2">
        <v>361.0</v>
      </c>
      <c r="G7987" s="2" t="s">
        <v>48</v>
      </c>
      <c r="H7987" s="2" t="s">
        <v>24</v>
      </c>
      <c r="I7987" s="2" t="s">
        <v>25</v>
      </c>
      <c r="J7987" s="2" t="str">
        <f t="array" ref="J7987">XLOOKUP('Transaction Data'!$G7987,Product_Code,Biscuit_Brand)</f>
        <v>Lemon Crisps</v>
      </c>
      <c r="K7987" s="2">
        <f t="array" ref="K7987">XLOOKUP('Transaction Data'!$G7987,Product_Code,Cost)</f>
        <v>7</v>
      </c>
      <c r="L7987" s="2">
        <f t="array" ref="L7987">XLOOKUP('Transaction Data'!$G7987,Product_Code,Unit_Price)</f>
        <v>9</v>
      </c>
      <c r="M7987" s="3">
        <f>'Transaction Data'!$F7987*'Transaction Data'!$K7987</f>
        <v>2527</v>
      </c>
      <c r="N7987" s="3">
        <f>'Transaction Data'!$F7987*'Transaction Data'!$L7987</f>
        <v>3249</v>
      </c>
      <c r="O7987" s="3">
        <f>'Transaction Data'!$N7987-'Transaction Data'!$M7987</f>
        <v>722</v>
      </c>
      <c r="P7987" s="2">
        <f>DATEDIF('Transaction Data'!$D7987,'Transaction Data'!$A7987,"y")</f>
        <v>34</v>
      </c>
      <c r="Q7987" s="2" t="str">
        <f>FLOOR('Transaction Data'!$P7987,15)&amp;"-"&amp;FLOOR('Transaction Data'!$P7987,15)+14</f>
        <v>30-44</v>
      </c>
      <c r="R7987" s="2" t="str">
        <f>IF('Transaction Data'!$L7987&lt;=10,"Less Expensive","Expensive")</f>
        <v>Less Expensive</v>
      </c>
      <c r="S7987" s="4">
        <f>WEEKDAY('Transaction Data'!$A7987)</f>
        <v>4</v>
      </c>
      <c r="T7987" s="2" t="str">
        <f>IF(WEEKDAY('Transaction Data'!$A7987,2)&lt;6,"Weekday","Weekend")</f>
        <v>Weekday</v>
      </c>
    </row>
    <row r="7988" ht="15.75" customHeight="1">
      <c r="A7988" s="1">
        <v>45326.0</v>
      </c>
      <c r="B7988" s="2" t="s">
        <v>7345</v>
      </c>
      <c r="C7988" s="2" t="s">
        <v>51</v>
      </c>
      <c r="D7988" s="1">
        <v>28601.0</v>
      </c>
      <c r="E7988" s="2" t="s">
        <v>37</v>
      </c>
      <c r="F7988" s="2">
        <v>400.0</v>
      </c>
      <c r="G7988" s="2" t="s">
        <v>44</v>
      </c>
      <c r="H7988" s="2" t="s">
        <v>29</v>
      </c>
      <c r="I7988" s="2" t="s">
        <v>25</v>
      </c>
      <c r="J7988" s="2" t="str">
        <f t="array" ref="J7988">XLOOKUP('Transaction Data'!$G7988,Product_Code,Biscuit_Brand)</f>
        <v>Butter Crunch</v>
      </c>
      <c r="K7988" s="2">
        <f t="array" ref="K7988">XLOOKUP('Transaction Data'!$G7988,Product_Code,Cost)</f>
        <v>10</v>
      </c>
      <c r="L7988" s="2">
        <f t="array" ref="L7988">XLOOKUP('Transaction Data'!$G7988,Product_Code,Unit_Price)</f>
        <v>11</v>
      </c>
      <c r="M7988" s="3">
        <f>'Transaction Data'!$F7988*'Transaction Data'!$K7988</f>
        <v>4000</v>
      </c>
      <c r="N7988" s="3">
        <f>'Transaction Data'!$F7988*'Transaction Data'!$L7988</f>
        <v>4400</v>
      </c>
      <c r="O7988" s="3">
        <f>'Transaction Data'!$N7988-'Transaction Data'!$M7988</f>
        <v>400</v>
      </c>
      <c r="P7988" s="2">
        <f>DATEDIF('Transaction Data'!$D7988,'Transaction Data'!$A7988,"y")</f>
        <v>45</v>
      </c>
      <c r="Q7988" s="2" t="str">
        <f>FLOOR('Transaction Data'!$P7988,15)&amp;"-"&amp;FLOOR('Transaction Data'!$P7988,15)+14</f>
        <v>45-59</v>
      </c>
      <c r="R7988" s="2" t="str">
        <f>IF('Transaction Data'!$L7988&lt;=10,"Less Expensive","Expensive")</f>
        <v>Expensive</v>
      </c>
      <c r="S7988" s="4">
        <f>WEEKDAY('Transaction Data'!$A7988)</f>
        <v>1</v>
      </c>
      <c r="T7988" s="2" t="str">
        <f>IF(WEEKDAY('Transaction Data'!$A7988,2)&lt;6,"Weekday","Weekend")</f>
        <v>Weekend</v>
      </c>
    </row>
    <row r="7989" ht="15.75" customHeight="1">
      <c r="A7989" s="1">
        <v>45306.0</v>
      </c>
      <c r="B7989" s="2" t="s">
        <v>7346</v>
      </c>
      <c r="C7989" s="2" t="s">
        <v>47</v>
      </c>
      <c r="D7989" s="1">
        <v>35684.0</v>
      </c>
      <c r="E7989" s="2" t="s">
        <v>27</v>
      </c>
      <c r="F7989" s="2">
        <v>488.0</v>
      </c>
      <c r="G7989" s="2" t="s">
        <v>33</v>
      </c>
      <c r="H7989" s="2" t="s">
        <v>34</v>
      </c>
      <c r="I7989" s="2" t="s">
        <v>25</v>
      </c>
      <c r="J7989" s="2" t="str">
        <f t="array" ref="J7989">XLOOKUP('Transaction Data'!$G7989,Product_Code,Biscuit_Brand)</f>
        <v>Caramel Biscuits</v>
      </c>
      <c r="K7989" s="2">
        <f t="array" ref="K7989">XLOOKUP('Transaction Data'!$G7989,Product_Code,Cost)</f>
        <v>18</v>
      </c>
      <c r="L7989" s="2">
        <f t="array" ref="L7989">XLOOKUP('Transaction Data'!$G7989,Product_Code,Unit_Price)</f>
        <v>22</v>
      </c>
      <c r="M7989" s="3">
        <f>'Transaction Data'!$F7989*'Transaction Data'!$K7989</f>
        <v>8784</v>
      </c>
      <c r="N7989" s="3">
        <f>'Transaction Data'!$F7989*'Transaction Data'!$L7989</f>
        <v>10736</v>
      </c>
      <c r="O7989" s="3">
        <f>'Transaction Data'!$N7989-'Transaction Data'!$M7989</f>
        <v>1952</v>
      </c>
      <c r="P7989" s="2">
        <f>DATEDIF('Transaction Data'!$D7989,'Transaction Data'!$A7989,"y")</f>
        <v>26</v>
      </c>
      <c r="Q7989" s="2" t="str">
        <f>FLOOR('Transaction Data'!$P7989,15)&amp;"-"&amp;FLOOR('Transaction Data'!$P7989,15)+14</f>
        <v>15-29</v>
      </c>
      <c r="R7989" s="2" t="str">
        <f>IF('Transaction Data'!$L7989&lt;=10,"Less Expensive","Expensive")</f>
        <v>Expensive</v>
      </c>
      <c r="S7989" s="4">
        <f>WEEKDAY('Transaction Data'!$A7989)</f>
        <v>2</v>
      </c>
      <c r="T7989" s="2" t="str">
        <f>IF(WEEKDAY('Transaction Data'!$A7989,2)&lt;6,"Weekday","Weekend")</f>
        <v>Weekday</v>
      </c>
    </row>
    <row r="7990" ht="15.75" customHeight="1">
      <c r="A7990" s="1">
        <v>45486.0</v>
      </c>
      <c r="B7990" s="2" t="s">
        <v>7347</v>
      </c>
      <c r="C7990" s="2" t="s">
        <v>69</v>
      </c>
      <c r="D7990" s="1">
        <v>23369.0</v>
      </c>
      <c r="E7990" s="2" t="s">
        <v>37</v>
      </c>
      <c r="F7990" s="2">
        <v>155.0</v>
      </c>
      <c r="G7990" s="2" t="s">
        <v>61</v>
      </c>
      <c r="H7990" s="2" t="s">
        <v>24</v>
      </c>
      <c r="I7990" s="2" t="s">
        <v>25</v>
      </c>
      <c r="J7990" s="2" t="str">
        <f t="array" ref="J7990">XLOOKUP('Transaction Data'!$G7990,Product_Code,Biscuit_Brand)</f>
        <v>Choco Delight</v>
      </c>
      <c r="K7990" s="2">
        <f t="array" ref="K7990">XLOOKUP('Transaction Data'!$G7990,Product_Code,Cost)</f>
        <v>3</v>
      </c>
      <c r="L7990" s="2">
        <f t="array" ref="L7990">XLOOKUP('Transaction Data'!$G7990,Product_Code,Unit_Price)</f>
        <v>5</v>
      </c>
      <c r="M7990" s="3">
        <f>'Transaction Data'!$F7990*'Transaction Data'!$K7990</f>
        <v>465</v>
      </c>
      <c r="N7990" s="3">
        <f>'Transaction Data'!$F7990*'Transaction Data'!$L7990</f>
        <v>775</v>
      </c>
      <c r="O7990" s="3">
        <f>'Transaction Data'!$N7990-'Transaction Data'!$M7990</f>
        <v>310</v>
      </c>
      <c r="P7990" s="2">
        <f>DATEDIF('Transaction Data'!$D7990,'Transaction Data'!$A7990,"y")</f>
        <v>60</v>
      </c>
      <c r="Q7990" s="2" t="str">
        <f>FLOOR('Transaction Data'!$P7990,15)&amp;"-"&amp;FLOOR('Transaction Data'!$P7990,15)+14</f>
        <v>60-74</v>
      </c>
      <c r="R7990" s="2" t="str">
        <f>IF('Transaction Data'!$L7990&lt;=10,"Less Expensive","Expensive")</f>
        <v>Less Expensive</v>
      </c>
      <c r="S7990" s="4">
        <f>WEEKDAY('Transaction Data'!$A7990)</f>
        <v>7</v>
      </c>
      <c r="T7990" s="2" t="str">
        <f>IF(WEEKDAY('Transaction Data'!$A7990,2)&lt;6,"Weekday","Weekend")</f>
        <v>Weekend</v>
      </c>
    </row>
    <row r="7991" ht="15.75" customHeight="1">
      <c r="A7991" s="1">
        <v>45503.0</v>
      </c>
      <c r="B7991" s="2" t="s">
        <v>7348</v>
      </c>
      <c r="C7991" s="2" t="s">
        <v>65</v>
      </c>
      <c r="D7991" s="1">
        <v>30938.0</v>
      </c>
      <c r="E7991" s="2" t="s">
        <v>37</v>
      </c>
      <c r="F7991" s="2">
        <v>448.0</v>
      </c>
      <c r="G7991" s="2" t="s">
        <v>28</v>
      </c>
      <c r="H7991" s="2" t="s">
        <v>29</v>
      </c>
      <c r="I7991" s="2" t="s">
        <v>25</v>
      </c>
      <c r="J7991" s="2" t="str">
        <f t="array" ref="J7991">XLOOKUP('Transaction Data'!$G7991,Product_Code,Biscuit_Brand)</f>
        <v>Shortbread</v>
      </c>
      <c r="K7991" s="2">
        <f t="array" ref="K7991">XLOOKUP('Transaction Data'!$G7991,Product_Code,Cost)</f>
        <v>10</v>
      </c>
      <c r="L7991" s="2">
        <f t="array" ref="L7991">XLOOKUP('Transaction Data'!$G7991,Product_Code,Unit_Price)</f>
        <v>45</v>
      </c>
      <c r="M7991" s="3">
        <f>'Transaction Data'!$F7991*'Transaction Data'!$K7991</f>
        <v>4480</v>
      </c>
      <c r="N7991" s="3">
        <f>'Transaction Data'!$F7991*'Transaction Data'!$L7991</f>
        <v>20160</v>
      </c>
      <c r="O7991" s="3">
        <f>'Transaction Data'!$N7991-'Transaction Data'!$M7991</f>
        <v>15680</v>
      </c>
      <c r="P7991" s="2">
        <f>DATEDIF('Transaction Data'!$D7991,'Transaction Data'!$A7991,"y")</f>
        <v>39</v>
      </c>
      <c r="Q7991" s="2" t="str">
        <f>FLOOR('Transaction Data'!$P7991,15)&amp;"-"&amp;FLOOR('Transaction Data'!$P7991,15)+14</f>
        <v>30-44</v>
      </c>
      <c r="R7991" s="2" t="str">
        <f>IF('Transaction Data'!$L7991&lt;=10,"Less Expensive","Expensive")</f>
        <v>Expensive</v>
      </c>
      <c r="S7991" s="4">
        <f>WEEKDAY('Transaction Data'!$A7991)</f>
        <v>3</v>
      </c>
      <c r="T7991" s="2" t="str">
        <f>IF(WEEKDAY('Transaction Data'!$A7991,2)&lt;6,"Weekday","Weekend")</f>
        <v>Weekday</v>
      </c>
    </row>
    <row r="7992" ht="15.75" customHeight="1">
      <c r="A7992" s="1">
        <v>45330.0</v>
      </c>
      <c r="B7992" s="2" t="s">
        <v>7349</v>
      </c>
      <c r="C7992" s="2" t="s">
        <v>65</v>
      </c>
      <c r="D7992" s="1">
        <v>38682.0</v>
      </c>
      <c r="E7992" s="2" t="s">
        <v>27</v>
      </c>
      <c r="F7992" s="2">
        <v>11.0</v>
      </c>
      <c r="G7992" s="2" t="s">
        <v>55</v>
      </c>
      <c r="H7992" s="2" t="s">
        <v>34</v>
      </c>
      <c r="I7992" s="2" t="s">
        <v>25</v>
      </c>
      <c r="J7992" s="2" t="str">
        <f t="array" ref="J7992">XLOOKUP('Transaction Data'!$G7992,Product_Code,Biscuit_Brand)</f>
        <v>Vanilla Wafers</v>
      </c>
      <c r="K7992" s="2">
        <f t="array" ref="K7992">XLOOKUP('Transaction Data'!$G7992,Product_Code,Cost)</f>
        <v>18</v>
      </c>
      <c r="L7992" s="2">
        <f t="array" ref="L7992">XLOOKUP('Transaction Data'!$G7992,Product_Code,Unit_Price)</f>
        <v>36</v>
      </c>
      <c r="M7992" s="3">
        <f>'Transaction Data'!$F7992*'Transaction Data'!$K7992</f>
        <v>198</v>
      </c>
      <c r="N7992" s="3">
        <f>'Transaction Data'!$F7992*'Transaction Data'!$L7992</f>
        <v>396</v>
      </c>
      <c r="O7992" s="3">
        <f>'Transaction Data'!$N7992-'Transaction Data'!$M7992</f>
        <v>198</v>
      </c>
      <c r="P7992" s="2">
        <f>DATEDIF('Transaction Data'!$D7992,'Transaction Data'!$A7992,"y")</f>
        <v>18</v>
      </c>
      <c r="Q7992" s="2" t="str">
        <f>FLOOR('Transaction Data'!$P7992,15)&amp;"-"&amp;FLOOR('Transaction Data'!$P7992,15)+14</f>
        <v>15-29</v>
      </c>
      <c r="R7992" s="2" t="str">
        <f>IF('Transaction Data'!$L7992&lt;=10,"Less Expensive","Expensive")</f>
        <v>Expensive</v>
      </c>
      <c r="S7992" s="4">
        <f>WEEKDAY('Transaction Data'!$A7992)</f>
        <v>5</v>
      </c>
      <c r="T7992" s="2" t="str">
        <f>IF(WEEKDAY('Transaction Data'!$A7992,2)&lt;6,"Weekday","Weekend")</f>
        <v>Weekday</v>
      </c>
    </row>
    <row r="7993" ht="15.75" customHeight="1">
      <c r="A7993" s="1">
        <v>45472.0</v>
      </c>
      <c r="B7993" s="2" t="s">
        <v>7350</v>
      </c>
      <c r="C7993" s="2" t="s">
        <v>72</v>
      </c>
      <c r="D7993" s="1">
        <v>27905.0</v>
      </c>
      <c r="E7993" s="2" t="s">
        <v>27</v>
      </c>
      <c r="F7993" s="2">
        <v>117.0</v>
      </c>
      <c r="G7993" s="2" t="s">
        <v>44</v>
      </c>
      <c r="H7993" s="2" t="s">
        <v>24</v>
      </c>
      <c r="I7993" s="2" t="s">
        <v>25</v>
      </c>
      <c r="J7993" s="2" t="str">
        <f t="array" ref="J7993">XLOOKUP('Transaction Data'!$G7993,Product_Code,Biscuit_Brand)</f>
        <v>Butter Crunch</v>
      </c>
      <c r="K7993" s="2">
        <f t="array" ref="K7993">XLOOKUP('Transaction Data'!$G7993,Product_Code,Cost)</f>
        <v>10</v>
      </c>
      <c r="L7993" s="2">
        <f t="array" ref="L7993">XLOOKUP('Transaction Data'!$G7993,Product_Code,Unit_Price)</f>
        <v>11</v>
      </c>
      <c r="M7993" s="3">
        <f>'Transaction Data'!$F7993*'Transaction Data'!$K7993</f>
        <v>1170</v>
      </c>
      <c r="N7993" s="3">
        <f>'Transaction Data'!$F7993*'Transaction Data'!$L7993</f>
        <v>1287</v>
      </c>
      <c r="O7993" s="3">
        <f>'Transaction Data'!$N7993-'Transaction Data'!$M7993</f>
        <v>117</v>
      </c>
      <c r="P7993" s="2">
        <f>DATEDIF('Transaction Data'!$D7993,'Transaction Data'!$A7993,"y")</f>
        <v>48</v>
      </c>
      <c r="Q7993" s="2" t="str">
        <f>FLOOR('Transaction Data'!$P7993,15)&amp;"-"&amp;FLOOR('Transaction Data'!$P7993,15)+14</f>
        <v>45-59</v>
      </c>
      <c r="R7993" s="2" t="str">
        <f>IF('Transaction Data'!$L7993&lt;=10,"Less Expensive","Expensive")</f>
        <v>Expensive</v>
      </c>
      <c r="S7993" s="4">
        <f>WEEKDAY('Transaction Data'!$A7993)</f>
        <v>7</v>
      </c>
      <c r="T7993" s="2" t="str">
        <f>IF(WEEKDAY('Transaction Data'!$A7993,2)&lt;6,"Weekday","Weekend")</f>
        <v>Weekend</v>
      </c>
    </row>
    <row r="7994" ht="15.75" customHeight="1">
      <c r="A7994" s="1">
        <v>45370.0</v>
      </c>
      <c r="B7994" s="2" t="s">
        <v>7351</v>
      </c>
      <c r="C7994" s="2" t="s">
        <v>78</v>
      </c>
      <c r="D7994" s="1">
        <v>20780.0</v>
      </c>
      <c r="E7994" s="2" t="s">
        <v>22</v>
      </c>
      <c r="F7994" s="2">
        <v>138.0</v>
      </c>
      <c r="G7994" s="2" t="s">
        <v>33</v>
      </c>
      <c r="H7994" s="2" t="s">
        <v>29</v>
      </c>
      <c r="I7994" s="2" t="s">
        <v>25</v>
      </c>
      <c r="J7994" s="2" t="str">
        <f t="array" ref="J7994">XLOOKUP('Transaction Data'!$G7994,Product_Code,Biscuit_Brand)</f>
        <v>Caramel Biscuits</v>
      </c>
      <c r="K7994" s="2">
        <f t="array" ref="K7994">XLOOKUP('Transaction Data'!$G7994,Product_Code,Cost)</f>
        <v>18</v>
      </c>
      <c r="L7994" s="2">
        <f t="array" ref="L7994">XLOOKUP('Transaction Data'!$G7994,Product_Code,Unit_Price)</f>
        <v>22</v>
      </c>
      <c r="M7994" s="3">
        <f>'Transaction Data'!$F7994*'Transaction Data'!$K7994</f>
        <v>2484</v>
      </c>
      <c r="N7994" s="3">
        <f>'Transaction Data'!$F7994*'Transaction Data'!$L7994</f>
        <v>3036</v>
      </c>
      <c r="O7994" s="3">
        <f>'Transaction Data'!$N7994-'Transaction Data'!$M7994</f>
        <v>552</v>
      </c>
      <c r="P7994" s="2">
        <f>DATEDIF('Transaction Data'!$D7994,'Transaction Data'!$A7994,"y")</f>
        <v>67</v>
      </c>
      <c r="Q7994" s="2" t="str">
        <f>FLOOR('Transaction Data'!$P7994,15)&amp;"-"&amp;FLOOR('Transaction Data'!$P7994,15)+14</f>
        <v>60-74</v>
      </c>
      <c r="R7994" s="2" t="str">
        <f>IF('Transaction Data'!$L7994&lt;=10,"Less Expensive","Expensive")</f>
        <v>Expensive</v>
      </c>
      <c r="S7994" s="4">
        <f>WEEKDAY('Transaction Data'!$A7994)</f>
        <v>3</v>
      </c>
      <c r="T7994" s="2" t="str">
        <f>IF(WEEKDAY('Transaction Data'!$A7994,2)&lt;6,"Weekday","Weekend")</f>
        <v>Weekday</v>
      </c>
    </row>
    <row r="7995" ht="15.75" customHeight="1">
      <c r="A7995" s="1">
        <v>45375.0</v>
      </c>
      <c r="B7995" s="2" t="s">
        <v>7352</v>
      </c>
      <c r="C7995" s="2" t="s">
        <v>51</v>
      </c>
      <c r="D7995" s="1">
        <v>37988.0</v>
      </c>
      <c r="E7995" s="2" t="s">
        <v>37</v>
      </c>
      <c r="F7995" s="2">
        <v>277.0</v>
      </c>
      <c r="G7995" s="2" t="s">
        <v>60</v>
      </c>
      <c r="H7995" s="2" t="s">
        <v>34</v>
      </c>
      <c r="I7995" s="2" t="s">
        <v>25</v>
      </c>
      <c r="J7995" s="2" t="str">
        <f t="array" ref="J7995">XLOOKUP('Transaction Data'!$G7995,Product_Code,Biscuit_Brand)</f>
        <v>Peanut Butter Bites</v>
      </c>
      <c r="K7995" s="2">
        <f t="array" ref="K7995">XLOOKUP('Transaction Data'!$G7995,Product_Code,Cost)</f>
        <v>5</v>
      </c>
      <c r="L7995" s="2">
        <f t="array" ref="L7995">XLOOKUP('Transaction Data'!$G7995,Product_Code,Unit_Price)</f>
        <v>7</v>
      </c>
      <c r="M7995" s="3">
        <f>'Transaction Data'!$F7995*'Transaction Data'!$K7995</f>
        <v>1385</v>
      </c>
      <c r="N7995" s="3">
        <f>'Transaction Data'!$F7995*'Transaction Data'!$L7995</f>
        <v>1939</v>
      </c>
      <c r="O7995" s="3">
        <f>'Transaction Data'!$N7995-'Transaction Data'!$M7995</f>
        <v>554</v>
      </c>
      <c r="P7995" s="2">
        <f>DATEDIF('Transaction Data'!$D7995,'Transaction Data'!$A7995,"y")</f>
        <v>20</v>
      </c>
      <c r="Q7995" s="2" t="str">
        <f>FLOOR('Transaction Data'!$P7995,15)&amp;"-"&amp;FLOOR('Transaction Data'!$P7995,15)+14</f>
        <v>15-29</v>
      </c>
      <c r="R7995" s="2" t="str">
        <f>IF('Transaction Data'!$L7995&lt;=10,"Less Expensive","Expensive")</f>
        <v>Less Expensive</v>
      </c>
      <c r="S7995" s="4">
        <f>WEEKDAY('Transaction Data'!$A7995)</f>
        <v>1</v>
      </c>
      <c r="T7995" s="2" t="str">
        <f>IF(WEEKDAY('Transaction Data'!$A7995,2)&lt;6,"Weekday","Weekend")</f>
        <v>Weekend</v>
      </c>
    </row>
    <row r="7996" ht="15.75" customHeight="1">
      <c r="A7996" s="1">
        <v>45322.0</v>
      </c>
      <c r="B7996" s="2" t="s">
        <v>7353</v>
      </c>
      <c r="C7996" s="2" t="s">
        <v>32</v>
      </c>
      <c r="D7996" s="1">
        <v>32300.0</v>
      </c>
      <c r="E7996" s="2" t="s">
        <v>37</v>
      </c>
      <c r="F7996" s="2">
        <v>247.0</v>
      </c>
      <c r="G7996" s="2" t="s">
        <v>60</v>
      </c>
      <c r="H7996" s="2" t="s">
        <v>24</v>
      </c>
      <c r="I7996" s="2" t="s">
        <v>25</v>
      </c>
      <c r="J7996" s="2" t="str">
        <f t="array" ref="J7996">XLOOKUP('Transaction Data'!$G7996,Product_Code,Biscuit_Brand)</f>
        <v>Peanut Butter Bites</v>
      </c>
      <c r="K7996" s="2">
        <f t="array" ref="K7996">XLOOKUP('Transaction Data'!$G7996,Product_Code,Cost)</f>
        <v>5</v>
      </c>
      <c r="L7996" s="2">
        <f t="array" ref="L7996">XLOOKUP('Transaction Data'!$G7996,Product_Code,Unit_Price)</f>
        <v>7</v>
      </c>
      <c r="M7996" s="3">
        <f>'Transaction Data'!$F7996*'Transaction Data'!$K7996</f>
        <v>1235</v>
      </c>
      <c r="N7996" s="3">
        <f>'Transaction Data'!$F7996*'Transaction Data'!$L7996</f>
        <v>1729</v>
      </c>
      <c r="O7996" s="3">
        <f>'Transaction Data'!$N7996-'Transaction Data'!$M7996</f>
        <v>494</v>
      </c>
      <c r="P7996" s="2">
        <f>DATEDIF('Transaction Data'!$D7996,'Transaction Data'!$A7996,"y")</f>
        <v>35</v>
      </c>
      <c r="Q7996" s="2" t="str">
        <f>FLOOR('Transaction Data'!$P7996,15)&amp;"-"&amp;FLOOR('Transaction Data'!$P7996,15)+14</f>
        <v>30-44</v>
      </c>
      <c r="R7996" s="2" t="str">
        <f>IF('Transaction Data'!$L7996&lt;=10,"Less Expensive","Expensive")</f>
        <v>Less Expensive</v>
      </c>
      <c r="S7996" s="4">
        <f>WEEKDAY('Transaction Data'!$A7996)</f>
        <v>4</v>
      </c>
      <c r="T7996" s="2" t="str">
        <f>IF(WEEKDAY('Transaction Data'!$A7996,2)&lt;6,"Weekday","Weekend")</f>
        <v>Weekday</v>
      </c>
    </row>
    <row r="7997" ht="15.75" customHeight="1">
      <c r="A7997" s="1">
        <v>45363.0</v>
      </c>
      <c r="B7997" s="2" t="s">
        <v>7354</v>
      </c>
      <c r="C7997" s="2" t="s">
        <v>69</v>
      </c>
      <c r="D7997" s="1">
        <v>30294.0</v>
      </c>
      <c r="E7997" s="2" t="s">
        <v>37</v>
      </c>
      <c r="F7997" s="2">
        <v>227.0</v>
      </c>
      <c r="G7997" s="2" t="s">
        <v>61</v>
      </c>
      <c r="H7997" s="2" t="s">
        <v>29</v>
      </c>
      <c r="I7997" s="2" t="s">
        <v>25</v>
      </c>
      <c r="J7997" s="2" t="str">
        <f t="array" ref="J7997">XLOOKUP('Transaction Data'!$G7997,Product_Code,Biscuit_Brand)</f>
        <v>Choco Delight</v>
      </c>
      <c r="K7997" s="2">
        <f t="array" ref="K7997">XLOOKUP('Transaction Data'!$G7997,Product_Code,Cost)</f>
        <v>3</v>
      </c>
      <c r="L7997" s="2">
        <f t="array" ref="L7997">XLOOKUP('Transaction Data'!$G7997,Product_Code,Unit_Price)</f>
        <v>5</v>
      </c>
      <c r="M7997" s="3">
        <f>'Transaction Data'!$F7997*'Transaction Data'!$K7997</f>
        <v>681</v>
      </c>
      <c r="N7997" s="3">
        <f>'Transaction Data'!$F7997*'Transaction Data'!$L7997</f>
        <v>1135</v>
      </c>
      <c r="O7997" s="3">
        <f>'Transaction Data'!$N7997-'Transaction Data'!$M7997</f>
        <v>454</v>
      </c>
      <c r="P7997" s="2">
        <f>DATEDIF('Transaction Data'!$D7997,'Transaction Data'!$A7997,"y")</f>
        <v>41</v>
      </c>
      <c r="Q7997" s="2" t="str">
        <f>FLOOR('Transaction Data'!$P7997,15)&amp;"-"&amp;FLOOR('Transaction Data'!$P7997,15)+14</f>
        <v>30-44</v>
      </c>
      <c r="R7997" s="2" t="str">
        <f>IF('Transaction Data'!$L7997&lt;=10,"Less Expensive","Expensive")</f>
        <v>Less Expensive</v>
      </c>
      <c r="S7997" s="4">
        <f>WEEKDAY('Transaction Data'!$A7997)</f>
        <v>3</v>
      </c>
      <c r="T7997" s="2" t="str">
        <f>IF(WEEKDAY('Transaction Data'!$A7997,2)&lt;6,"Weekday","Weekend")</f>
        <v>Weekday</v>
      </c>
    </row>
    <row r="7998" ht="15.75" customHeight="1">
      <c r="A7998" s="1">
        <v>45390.0</v>
      </c>
      <c r="B7998" s="2" t="s">
        <v>7355</v>
      </c>
      <c r="C7998" s="2" t="s">
        <v>47</v>
      </c>
      <c r="D7998" s="1">
        <v>26398.0</v>
      </c>
      <c r="E7998" s="2" t="s">
        <v>27</v>
      </c>
      <c r="F7998" s="2">
        <v>130.0</v>
      </c>
      <c r="G7998" s="2" t="s">
        <v>61</v>
      </c>
      <c r="H7998" s="2" t="s">
        <v>34</v>
      </c>
      <c r="I7998" s="2" t="s">
        <v>25</v>
      </c>
      <c r="J7998" s="2" t="str">
        <f t="array" ref="J7998">XLOOKUP('Transaction Data'!$G7998,Product_Code,Biscuit_Brand)</f>
        <v>Choco Delight</v>
      </c>
      <c r="K7998" s="2">
        <f t="array" ref="K7998">XLOOKUP('Transaction Data'!$G7998,Product_Code,Cost)</f>
        <v>3</v>
      </c>
      <c r="L7998" s="2">
        <f t="array" ref="L7998">XLOOKUP('Transaction Data'!$G7998,Product_Code,Unit_Price)</f>
        <v>5</v>
      </c>
      <c r="M7998" s="3">
        <f>'Transaction Data'!$F7998*'Transaction Data'!$K7998</f>
        <v>390</v>
      </c>
      <c r="N7998" s="3">
        <f>'Transaction Data'!$F7998*'Transaction Data'!$L7998</f>
        <v>650</v>
      </c>
      <c r="O7998" s="3">
        <f>'Transaction Data'!$N7998-'Transaction Data'!$M7998</f>
        <v>260</v>
      </c>
      <c r="P7998" s="2">
        <f>DATEDIF('Transaction Data'!$D7998,'Transaction Data'!$A7998,"y")</f>
        <v>51</v>
      </c>
      <c r="Q7998" s="2" t="str">
        <f>FLOOR('Transaction Data'!$P7998,15)&amp;"-"&amp;FLOOR('Transaction Data'!$P7998,15)+14</f>
        <v>45-59</v>
      </c>
      <c r="R7998" s="2" t="str">
        <f>IF('Transaction Data'!$L7998&lt;=10,"Less Expensive","Expensive")</f>
        <v>Less Expensive</v>
      </c>
      <c r="S7998" s="4">
        <f>WEEKDAY('Transaction Data'!$A7998)</f>
        <v>2</v>
      </c>
      <c r="T7998" s="2" t="str">
        <f>IF(WEEKDAY('Transaction Data'!$A7998,2)&lt;6,"Weekday","Weekend")</f>
        <v>Weekday</v>
      </c>
    </row>
    <row r="7999" ht="15.75" customHeight="1">
      <c r="A7999" s="1">
        <v>45470.0</v>
      </c>
      <c r="B7999" s="2" t="s">
        <v>7356</v>
      </c>
      <c r="C7999" s="2" t="s">
        <v>72</v>
      </c>
      <c r="D7999" s="1">
        <v>26407.0</v>
      </c>
      <c r="E7999" s="2" t="s">
        <v>22</v>
      </c>
      <c r="F7999" s="2">
        <v>476.0</v>
      </c>
      <c r="G7999" s="2" t="s">
        <v>48</v>
      </c>
      <c r="H7999" s="2" t="s">
        <v>24</v>
      </c>
      <c r="I7999" s="2" t="s">
        <v>25</v>
      </c>
      <c r="J7999" s="2" t="str">
        <f t="array" ref="J7999">XLOOKUP('Transaction Data'!$G7999,Product_Code,Biscuit_Brand)</f>
        <v>Lemon Crisps</v>
      </c>
      <c r="K7999" s="2">
        <f t="array" ref="K7999">XLOOKUP('Transaction Data'!$G7999,Product_Code,Cost)</f>
        <v>7</v>
      </c>
      <c r="L7999" s="2">
        <f t="array" ref="L7999">XLOOKUP('Transaction Data'!$G7999,Product_Code,Unit_Price)</f>
        <v>9</v>
      </c>
      <c r="M7999" s="3">
        <f>'Transaction Data'!$F7999*'Transaction Data'!$K7999</f>
        <v>3332</v>
      </c>
      <c r="N7999" s="3">
        <f>'Transaction Data'!$F7999*'Transaction Data'!$L7999</f>
        <v>4284</v>
      </c>
      <c r="O7999" s="3">
        <f>'Transaction Data'!$N7999-'Transaction Data'!$M7999</f>
        <v>952</v>
      </c>
      <c r="P7999" s="2">
        <f>DATEDIF('Transaction Data'!$D7999,'Transaction Data'!$A7999,"y")</f>
        <v>52</v>
      </c>
      <c r="Q7999" s="2" t="str">
        <f>FLOOR('Transaction Data'!$P7999,15)&amp;"-"&amp;FLOOR('Transaction Data'!$P7999,15)+14</f>
        <v>45-59</v>
      </c>
      <c r="R7999" s="2" t="str">
        <f>IF('Transaction Data'!$L7999&lt;=10,"Less Expensive","Expensive")</f>
        <v>Less Expensive</v>
      </c>
      <c r="S7999" s="4">
        <f>WEEKDAY('Transaction Data'!$A7999)</f>
        <v>5</v>
      </c>
      <c r="T7999" s="2" t="str">
        <f>IF(WEEKDAY('Transaction Data'!$A7999,2)&lt;6,"Weekday","Weekend")</f>
        <v>Weekday</v>
      </c>
    </row>
    <row r="8000" ht="15.75" customHeight="1">
      <c r="A8000" s="1">
        <v>45461.0</v>
      </c>
      <c r="B8000" s="2" t="s">
        <v>7357</v>
      </c>
      <c r="C8000" s="2" t="s">
        <v>21</v>
      </c>
      <c r="D8000" s="1">
        <v>28082.0</v>
      </c>
      <c r="E8000" s="2" t="s">
        <v>22</v>
      </c>
      <c r="F8000" s="2">
        <v>491.0</v>
      </c>
      <c r="G8000" s="2" t="s">
        <v>61</v>
      </c>
      <c r="H8000" s="2" t="s">
        <v>29</v>
      </c>
      <c r="I8000" s="2" t="s">
        <v>25</v>
      </c>
      <c r="J8000" s="2" t="str">
        <f t="array" ref="J8000">XLOOKUP('Transaction Data'!$G8000,Product_Code,Biscuit_Brand)</f>
        <v>Choco Delight</v>
      </c>
      <c r="K8000" s="2">
        <f t="array" ref="K8000">XLOOKUP('Transaction Data'!$G8000,Product_Code,Cost)</f>
        <v>3</v>
      </c>
      <c r="L8000" s="2">
        <f t="array" ref="L8000">XLOOKUP('Transaction Data'!$G8000,Product_Code,Unit_Price)</f>
        <v>5</v>
      </c>
      <c r="M8000" s="3">
        <f>'Transaction Data'!$F8000*'Transaction Data'!$K8000</f>
        <v>1473</v>
      </c>
      <c r="N8000" s="3">
        <f>'Transaction Data'!$F8000*'Transaction Data'!$L8000</f>
        <v>2455</v>
      </c>
      <c r="O8000" s="3">
        <f>'Transaction Data'!$N8000-'Transaction Data'!$M8000</f>
        <v>982</v>
      </c>
      <c r="P8000" s="2">
        <f>DATEDIF('Transaction Data'!$D8000,'Transaction Data'!$A8000,"y")</f>
        <v>47</v>
      </c>
      <c r="Q8000" s="2" t="str">
        <f>FLOOR('Transaction Data'!$P8000,15)&amp;"-"&amp;FLOOR('Transaction Data'!$P8000,15)+14</f>
        <v>45-59</v>
      </c>
      <c r="R8000" s="2" t="str">
        <f>IF('Transaction Data'!$L8000&lt;=10,"Less Expensive","Expensive")</f>
        <v>Less Expensive</v>
      </c>
      <c r="S8000" s="4">
        <f>WEEKDAY('Transaction Data'!$A8000)</f>
        <v>3</v>
      </c>
      <c r="T8000" s="2" t="str">
        <f>IF(WEEKDAY('Transaction Data'!$A8000,2)&lt;6,"Weekday","Weekend")</f>
        <v>Weekday</v>
      </c>
    </row>
    <row r="8001" ht="15.75" customHeight="1">
      <c r="A8001" s="1">
        <v>45341.0</v>
      </c>
      <c r="B8001" s="2" t="s">
        <v>7358</v>
      </c>
      <c r="C8001" s="2" t="s">
        <v>65</v>
      </c>
      <c r="D8001" s="1">
        <v>26871.0</v>
      </c>
      <c r="E8001" s="2" t="s">
        <v>63</v>
      </c>
      <c r="F8001" s="2">
        <v>386.0</v>
      </c>
      <c r="G8001" s="2" t="s">
        <v>38</v>
      </c>
      <c r="H8001" s="2" t="s">
        <v>34</v>
      </c>
      <c r="I8001" s="2" t="s">
        <v>25</v>
      </c>
      <c r="J8001" s="2" t="str">
        <f t="array" ref="J8001">XLOOKUP('Transaction Data'!$G8001,Product_Code,Biscuit_Brand)</f>
        <v>Ginger Snaps</v>
      </c>
      <c r="K8001" s="2">
        <f t="array" ref="K8001">XLOOKUP('Transaction Data'!$G8001,Product_Code,Cost)</f>
        <v>14</v>
      </c>
      <c r="L8001" s="2">
        <f t="array" ref="L8001">XLOOKUP('Transaction Data'!$G8001,Product_Code,Unit_Price)</f>
        <v>28</v>
      </c>
      <c r="M8001" s="3">
        <f>'Transaction Data'!$F8001*'Transaction Data'!$K8001</f>
        <v>5404</v>
      </c>
      <c r="N8001" s="3">
        <f>'Transaction Data'!$F8001*'Transaction Data'!$L8001</f>
        <v>10808</v>
      </c>
      <c r="O8001" s="3">
        <f>'Transaction Data'!$N8001-'Transaction Data'!$M8001</f>
        <v>5404</v>
      </c>
      <c r="P8001" s="2">
        <f>DATEDIF('Transaction Data'!$D8001,'Transaction Data'!$A8001,"y")</f>
        <v>50</v>
      </c>
      <c r="Q8001" s="2" t="str">
        <f>FLOOR('Transaction Data'!$P8001,15)&amp;"-"&amp;FLOOR('Transaction Data'!$P8001,15)+14</f>
        <v>45-59</v>
      </c>
      <c r="R8001" s="2" t="str">
        <f>IF('Transaction Data'!$L8001&lt;=10,"Less Expensive","Expensive")</f>
        <v>Expensive</v>
      </c>
      <c r="S8001" s="4">
        <f>WEEKDAY('Transaction Data'!$A8001)</f>
        <v>2</v>
      </c>
      <c r="T8001" s="2" t="str">
        <f>IF(WEEKDAY('Transaction Data'!$A8001,2)&lt;6,"Weekday","Weekend")</f>
        <v>Weekday</v>
      </c>
    </row>
    <row r="8002" ht="15.75" customHeight="1">
      <c r="A8002" s="1">
        <v>45444.0</v>
      </c>
      <c r="B8002" s="2" t="s">
        <v>7359</v>
      </c>
      <c r="C8002" s="2" t="s">
        <v>69</v>
      </c>
      <c r="D8002" s="1">
        <v>38356.0</v>
      </c>
      <c r="E8002" s="2" t="s">
        <v>63</v>
      </c>
      <c r="F8002" s="2">
        <v>48.0</v>
      </c>
      <c r="G8002" s="2" t="s">
        <v>28</v>
      </c>
      <c r="H8002" s="2" t="s">
        <v>24</v>
      </c>
      <c r="I8002" s="2" t="s">
        <v>25</v>
      </c>
      <c r="J8002" s="2" t="str">
        <f t="array" ref="J8002">XLOOKUP('Transaction Data'!$G8002,Product_Code,Biscuit_Brand)</f>
        <v>Shortbread</v>
      </c>
      <c r="K8002" s="2">
        <f t="array" ref="K8002">XLOOKUP('Transaction Data'!$G8002,Product_Code,Cost)</f>
        <v>10</v>
      </c>
      <c r="L8002" s="2">
        <f t="array" ref="L8002">XLOOKUP('Transaction Data'!$G8002,Product_Code,Unit_Price)</f>
        <v>45</v>
      </c>
      <c r="M8002" s="3">
        <f>'Transaction Data'!$F8002*'Transaction Data'!$K8002</f>
        <v>480</v>
      </c>
      <c r="N8002" s="3">
        <f>'Transaction Data'!$F8002*'Transaction Data'!$L8002</f>
        <v>2160</v>
      </c>
      <c r="O8002" s="3">
        <f>'Transaction Data'!$N8002-'Transaction Data'!$M8002</f>
        <v>1680</v>
      </c>
      <c r="P8002" s="2">
        <f>DATEDIF('Transaction Data'!$D8002,'Transaction Data'!$A8002,"y")</f>
        <v>19</v>
      </c>
      <c r="Q8002" s="2" t="str">
        <f>FLOOR('Transaction Data'!$P8002,15)&amp;"-"&amp;FLOOR('Transaction Data'!$P8002,15)+14</f>
        <v>15-29</v>
      </c>
      <c r="R8002" s="2" t="str">
        <f>IF('Transaction Data'!$L8002&lt;=10,"Less Expensive","Expensive")</f>
        <v>Expensive</v>
      </c>
      <c r="S8002" s="4">
        <f>WEEKDAY('Transaction Data'!$A8002)</f>
        <v>7</v>
      </c>
      <c r="T8002" s="2" t="str">
        <f>IF(WEEKDAY('Transaction Data'!$A8002,2)&lt;6,"Weekday","Weekend")</f>
        <v>Weekend</v>
      </c>
    </row>
    <row r="8003" ht="15.75" customHeight="1">
      <c r="A8003" s="1">
        <v>45411.0</v>
      </c>
      <c r="B8003" s="2" t="s">
        <v>7360</v>
      </c>
      <c r="C8003" s="2" t="s">
        <v>41</v>
      </c>
      <c r="D8003" s="1">
        <v>19032.0</v>
      </c>
      <c r="E8003" s="2" t="s">
        <v>22</v>
      </c>
      <c r="F8003" s="2">
        <v>38.0</v>
      </c>
      <c r="G8003" s="2" t="s">
        <v>38</v>
      </c>
      <c r="H8003" s="2" t="s">
        <v>29</v>
      </c>
      <c r="I8003" s="2" t="s">
        <v>25</v>
      </c>
      <c r="J8003" s="2" t="str">
        <f t="array" ref="J8003">XLOOKUP('Transaction Data'!$G8003,Product_Code,Biscuit_Brand)</f>
        <v>Ginger Snaps</v>
      </c>
      <c r="K8003" s="2">
        <f t="array" ref="K8003">XLOOKUP('Transaction Data'!$G8003,Product_Code,Cost)</f>
        <v>14</v>
      </c>
      <c r="L8003" s="2">
        <f t="array" ref="L8003">XLOOKUP('Transaction Data'!$G8003,Product_Code,Unit_Price)</f>
        <v>28</v>
      </c>
      <c r="M8003" s="3">
        <f>'Transaction Data'!$F8003*'Transaction Data'!$K8003</f>
        <v>532</v>
      </c>
      <c r="N8003" s="3">
        <f>'Transaction Data'!$F8003*'Transaction Data'!$L8003</f>
        <v>1064</v>
      </c>
      <c r="O8003" s="3">
        <f>'Transaction Data'!$N8003-'Transaction Data'!$M8003</f>
        <v>532</v>
      </c>
      <c r="P8003" s="2">
        <f>DATEDIF('Transaction Data'!$D8003,'Transaction Data'!$A8003,"y")</f>
        <v>72</v>
      </c>
      <c r="Q8003" s="2" t="str">
        <f>FLOOR('Transaction Data'!$P8003,15)&amp;"-"&amp;FLOOR('Transaction Data'!$P8003,15)+14</f>
        <v>60-74</v>
      </c>
      <c r="R8003" s="2" t="str">
        <f>IF('Transaction Data'!$L8003&lt;=10,"Less Expensive","Expensive")</f>
        <v>Expensive</v>
      </c>
      <c r="S8003" s="4">
        <f>WEEKDAY('Transaction Data'!$A8003)</f>
        <v>2</v>
      </c>
      <c r="T8003" s="2" t="str">
        <f>IF(WEEKDAY('Transaction Data'!$A8003,2)&lt;6,"Weekday","Weekend")</f>
        <v>Weekday</v>
      </c>
    </row>
    <row r="8004" ht="15.75" customHeight="1">
      <c r="A8004" s="1">
        <v>45450.0</v>
      </c>
      <c r="B8004" s="2" t="s">
        <v>7361</v>
      </c>
      <c r="C8004" s="2" t="s">
        <v>21</v>
      </c>
      <c r="D8004" s="1">
        <v>20249.0</v>
      </c>
      <c r="E8004" s="2" t="s">
        <v>37</v>
      </c>
      <c r="F8004" s="2">
        <v>13.0</v>
      </c>
      <c r="G8004" s="2" t="s">
        <v>55</v>
      </c>
      <c r="H8004" s="2" t="s">
        <v>34</v>
      </c>
      <c r="I8004" s="2" t="s">
        <v>25</v>
      </c>
      <c r="J8004" s="2" t="str">
        <f t="array" ref="J8004">XLOOKUP('Transaction Data'!$G8004,Product_Code,Biscuit_Brand)</f>
        <v>Vanilla Wafers</v>
      </c>
      <c r="K8004" s="2">
        <f t="array" ref="K8004">XLOOKUP('Transaction Data'!$G8004,Product_Code,Cost)</f>
        <v>18</v>
      </c>
      <c r="L8004" s="2">
        <f t="array" ref="L8004">XLOOKUP('Transaction Data'!$G8004,Product_Code,Unit_Price)</f>
        <v>36</v>
      </c>
      <c r="M8004" s="3">
        <f>'Transaction Data'!$F8004*'Transaction Data'!$K8004</f>
        <v>234</v>
      </c>
      <c r="N8004" s="3">
        <f>'Transaction Data'!$F8004*'Transaction Data'!$L8004</f>
        <v>468</v>
      </c>
      <c r="O8004" s="3">
        <f>'Transaction Data'!$N8004-'Transaction Data'!$M8004</f>
        <v>234</v>
      </c>
      <c r="P8004" s="2">
        <f>DATEDIF('Transaction Data'!$D8004,'Transaction Data'!$A8004,"y")</f>
        <v>68</v>
      </c>
      <c r="Q8004" s="2" t="str">
        <f>FLOOR('Transaction Data'!$P8004,15)&amp;"-"&amp;FLOOR('Transaction Data'!$P8004,15)+14</f>
        <v>60-74</v>
      </c>
      <c r="R8004" s="2" t="str">
        <f>IF('Transaction Data'!$L8004&lt;=10,"Less Expensive","Expensive")</f>
        <v>Expensive</v>
      </c>
      <c r="S8004" s="4">
        <f>WEEKDAY('Transaction Data'!$A8004)</f>
        <v>6</v>
      </c>
      <c r="T8004" s="2" t="str">
        <f>IF(WEEKDAY('Transaction Data'!$A8004,2)&lt;6,"Weekday","Weekend")</f>
        <v>Weekday</v>
      </c>
    </row>
    <row r="8005" ht="15.75" customHeight="1">
      <c r="A8005" s="1">
        <v>45397.0</v>
      </c>
      <c r="B8005" s="2" t="s">
        <v>7362</v>
      </c>
      <c r="C8005" s="2" t="s">
        <v>51</v>
      </c>
      <c r="D8005" s="1">
        <v>20489.0</v>
      </c>
      <c r="E8005" s="2" t="s">
        <v>27</v>
      </c>
      <c r="F8005" s="2">
        <v>101.0</v>
      </c>
      <c r="G8005" s="2" t="s">
        <v>38</v>
      </c>
      <c r="H8005" s="2" t="s">
        <v>24</v>
      </c>
      <c r="I8005" s="2" t="s">
        <v>25</v>
      </c>
      <c r="J8005" s="2" t="str">
        <f t="array" ref="J8005">XLOOKUP('Transaction Data'!$G8005,Product_Code,Biscuit_Brand)</f>
        <v>Ginger Snaps</v>
      </c>
      <c r="K8005" s="2">
        <f t="array" ref="K8005">XLOOKUP('Transaction Data'!$G8005,Product_Code,Cost)</f>
        <v>14</v>
      </c>
      <c r="L8005" s="2">
        <f t="array" ref="L8005">XLOOKUP('Transaction Data'!$G8005,Product_Code,Unit_Price)</f>
        <v>28</v>
      </c>
      <c r="M8005" s="3">
        <f>'Transaction Data'!$F8005*'Transaction Data'!$K8005</f>
        <v>1414</v>
      </c>
      <c r="N8005" s="3">
        <f>'Transaction Data'!$F8005*'Transaction Data'!$L8005</f>
        <v>2828</v>
      </c>
      <c r="O8005" s="3">
        <f>'Transaction Data'!$N8005-'Transaction Data'!$M8005</f>
        <v>1414</v>
      </c>
      <c r="P8005" s="2">
        <f>DATEDIF('Transaction Data'!$D8005,'Transaction Data'!$A8005,"y")</f>
        <v>68</v>
      </c>
      <c r="Q8005" s="2" t="str">
        <f>FLOOR('Transaction Data'!$P8005,15)&amp;"-"&amp;FLOOR('Transaction Data'!$P8005,15)+14</f>
        <v>60-74</v>
      </c>
      <c r="R8005" s="2" t="str">
        <f>IF('Transaction Data'!$L8005&lt;=10,"Less Expensive","Expensive")</f>
        <v>Expensive</v>
      </c>
      <c r="S8005" s="4">
        <f>WEEKDAY('Transaction Data'!$A8005)</f>
        <v>2</v>
      </c>
      <c r="T8005" s="2" t="str">
        <f>IF(WEEKDAY('Transaction Data'!$A8005,2)&lt;6,"Weekday","Weekend")</f>
        <v>Weekday</v>
      </c>
    </row>
    <row r="8006" ht="15.75" customHeight="1">
      <c r="A8006" s="1">
        <v>45398.0</v>
      </c>
      <c r="B8006" s="2" t="s">
        <v>7363</v>
      </c>
      <c r="C8006" s="2" t="s">
        <v>47</v>
      </c>
      <c r="D8006" s="1">
        <v>32858.0</v>
      </c>
      <c r="E8006" s="2" t="s">
        <v>63</v>
      </c>
      <c r="F8006" s="2">
        <v>391.0</v>
      </c>
      <c r="G8006" s="2" t="s">
        <v>61</v>
      </c>
      <c r="H8006" s="2" t="s">
        <v>29</v>
      </c>
      <c r="I8006" s="2" t="s">
        <v>25</v>
      </c>
      <c r="J8006" s="2" t="str">
        <f t="array" ref="J8006">XLOOKUP('Transaction Data'!$G8006,Product_Code,Biscuit_Brand)</f>
        <v>Choco Delight</v>
      </c>
      <c r="K8006" s="2">
        <f t="array" ref="K8006">XLOOKUP('Transaction Data'!$G8006,Product_Code,Cost)</f>
        <v>3</v>
      </c>
      <c r="L8006" s="2">
        <f t="array" ref="L8006">XLOOKUP('Transaction Data'!$G8006,Product_Code,Unit_Price)</f>
        <v>5</v>
      </c>
      <c r="M8006" s="3">
        <f>'Transaction Data'!$F8006*'Transaction Data'!$K8006</f>
        <v>1173</v>
      </c>
      <c r="N8006" s="3">
        <f>'Transaction Data'!$F8006*'Transaction Data'!$L8006</f>
        <v>1955</v>
      </c>
      <c r="O8006" s="3">
        <f>'Transaction Data'!$N8006-'Transaction Data'!$M8006</f>
        <v>782</v>
      </c>
      <c r="P8006" s="2">
        <f>DATEDIF('Transaction Data'!$D8006,'Transaction Data'!$A8006,"y")</f>
        <v>34</v>
      </c>
      <c r="Q8006" s="2" t="str">
        <f>FLOOR('Transaction Data'!$P8006,15)&amp;"-"&amp;FLOOR('Transaction Data'!$P8006,15)+14</f>
        <v>30-44</v>
      </c>
      <c r="R8006" s="2" t="str">
        <f>IF('Transaction Data'!$L8006&lt;=10,"Less Expensive","Expensive")</f>
        <v>Less Expensive</v>
      </c>
      <c r="S8006" s="4">
        <f>WEEKDAY('Transaction Data'!$A8006)</f>
        <v>3</v>
      </c>
      <c r="T8006" s="2" t="str">
        <f>IF(WEEKDAY('Transaction Data'!$A8006,2)&lt;6,"Weekday","Weekend")</f>
        <v>Weekday</v>
      </c>
    </row>
    <row r="8007" ht="15.75" customHeight="1">
      <c r="A8007" s="1">
        <v>45316.0</v>
      </c>
      <c r="B8007" s="2" t="s">
        <v>7364</v>
      </c>
      <c r="C8007" s="2" t="s">
        <v>54</v>
      </c>
      <c r="D8007" s="1">
        <v>32433.0</v>
      </c>
      <c r="E8007" s="2" t="s">
        <v>63</v>
      </c>
      <c r="F8007" s="2">
        <v>363.0</v>
      </c>
      <c r="G8007" s="2" t="s">
        <v>61</v>
      </c>
      <c r="H8007" s="2" t="s">
        <v>34</v>
      </c>
      <c r="I8007" s="2" t="s">
        <v>25</v>
      </c>
      <c r="J8007" s="2" t="str">
        <f t="array" ref="J8007">XLOOKUP('Transaction Data'!$G8007,Product_Code,Biscuit_Brand)</f>
        <v>Choco Delight</v>
      </c>
      <c r="K8007" s="2">
        <f t="array" ref="K8007">XLOOKUP('Transaction Data'!$G8007,Product_Code,Cost)</f>
        <v>3</v>
      </c>
      <c r="L8007" s="2">
        <f t="array" ref="L8007">XLOOKUP('Transaction Data'!$G8007,Product_Code,Unit_Price)</f>
        <v>5</v>
      </c>
      <c r="M8007" s="3">
        <f>'Transaction Data'!$F8007*'Transaction Data'!$K8007</f>
        <v>1089</v>
      </c>
      <c r="N8007" s="3">
        <f>'Transaction Data'!$F8007*'Transaction Data'!$L8007</f>
        <v>1815</v>
      </c>
      <c r="O8007" s="3">
        <f>'Transaction Data'!$N8007-'Transaction Data'!$M8007</f>
        <v>726</v>
      </c>
      <c r="P8007" s="2">
        <f>DATEDIF('Transaction Data'!$D8007,'Transaction Data'!$A8007,"y")</f>
        <v>35</v>
      </c>
      <c r="Q8007" s="2" t="str">
        <f>FLOOR('Transaction Data'!$P8007,15)&amp;"-"&amp;FLOOR('Transaction Data'!$P8007,15)+14</f>
        <v>30-44</v>
      </c>
      <c r="R8007" s="2" t="str">
        <f>IF('Transaction Data'!$L8007&lt;=10,"Less Expensive","Expensive")</f>
        <v>Less Expensive</v>
      </c>
      <c r="S8007" s="4">
        <f>WEEKDAY('Transaction Data'!$A8007)</f>
        <v>5</v>
      </c>
      <c r="T8007" s="2" t="str">
        <f>IF(WEEKDAY('Transaction Data'!$A8007,2)&lt;6,"Weekday","Weekend")</f>
        <v>Weekday</v>
      </c>
    </row>
    <row r="8008" ht="15.75" customHeight="1">
      <c r="A8008" s="1">
        <v>45445.0</v>
      </c>
      <c r="B8008" s="2" t="s">
        <v>1647</v>
      </c>
      <c r="C8008" s="2" t="s">
        <v>41</v>
      </c>
      <c r="D8008" s="1">
        <v>32786.0</v>
      </c>
      <c r="E8008" s="2" t="s">
        <v>37</v>
      </c>
      <c r="F8008" s="2">
        <v>188.0</v>
      </c>
      <c r="G8008" s="2" t="s">
        <v>60</v>
      </c>
      <c r="H8008" s="2" t="s">
        <v>24</v>
      </c>
      <c r="I8008" s="2" t="s">
        <v>30</v>
      </c>
      <c r="J8008" s="2" t="str">
        <f t="array" ref="J8008">XLOOKUP('Transaction Data'!$G8008,Product_Code,Biscuit_Brand)</f>
        <v>Peanut Butter Bites</v>
      </c>
      <c r="K8008" s="2">
        <f t="array" ref="K8008">XLOOKUP('Transaction Data'!$G8008,Product_Code,Cost)</f>
        <v>5</v>
      </c>
      <c r="L8008" s="2">
        <f t="array" ref="L8008">XLOOKUP('Transaction Data'!$G8008,Product_Code,Unit_Price)</f>
        <v>7</v>
      </c>
      <c r="M8008" s="3">
        <f>'Transaction Data'!$F8008*'Transaction Data'!$K8008</f>
        <v>940</v>
      </c>
      <c r="N8008" s="3">
        <f>'Transaction Data'!$F8008*'Transaction Data'!$L8008</f>
        <v>1316</v>
      </c>
      <c r="O8008" s="3">
        <f>'Transaction Data'!$N8008-'Transaction Data'!$M8008</f>
        <v>376</v>
      </c>
      <c r="P8008" s="2">
        <f>DATEDIF('Transaction Data'!$D8008,'Transaction Data'!$A8008,"y")</f>
        <v>34</v>
      </c>
      <c r="Q8008" s="2" t="str">
        <f>FLOOR('Transaction Data'!$P8008,15)&amp;"-"&amp;FLOOR('Transaction Data'!$P8008,15)+14</f>
        <v>30-44</v>
      </c>
      <c r="R8008" s="2" t="str">
        <f>IF('Transaction Data'!$L8008&lt;=10,"Less Expensive","Expensive")</f>
        <v>Less Expensive</v>
      </c>
      <c r="S8008" s="4">
        <f>WEEKDAY('Transaction Data'!$A8008)</f>
        <v>1</v>
      </c>
      <c r="T8008" s="2" t="str">
        <f>IF(WEEKDAY('Transaction Data'!$A8008,2)&lt;6,"Weekday","Weekend")</f>
        <v>Weekend</v>
      </c>
    </row>
    <row r="8009" ht="15.75" customHeight="1">
      <c r="A8009" s="1">
        <v>45359.0</v>
      </c>
      <c r="B8009" s="2" t="s">
        <v>7365</v>
      </c>
      <c r="C8009" s="2" t="s">
        <v>21</v>
      </c>
      <c r="D8009" s="1">
        <v>26628.0</v>
      </c>
      <c r="E8009" s="2" t="s">
        <v>27</v>
      </c>
      <c r="F8009" s="2">
        <v>285.0</v>
      </c>
      <c r="G8009" s="2" t="s">
        <v>38</v>
      </c>
      <c r="H8009" s="2" t="s">
        <v>29</v>
      </c>
      <c r="I8009" s="2" t="s">
        <v>25</v>
      </c>
      <c r="J8009" s="2" t="str">
        <f t="array" ref="J8009">XLOOKUP('Transaction Data'!$G8009,Product_Code,Biscuit_Brand)</f>
        <v>Ginger Snaps</v>
      </c>
      <c r="K8009" s="2">
        <f t="array" ref="K8009">XLOOKUP('Transaction Data'!$G8009,Product_Code,Cost)</f>
        <v>14</v>
      </c>
      <c r="L8009" s="2">
        <f t="array" ref="L8009">XLOOKUP('Transaction Data'!$G8009,Product_Code,Unit_Price)</f>
        <v>28</v>
      </c>
      <c r="M8009" s="3">
        <f>'Transaction Data'!$F8009*'Transaction Data'!$K8009</f>
        <v>3990</v>
      </c>
      <c r="N8009" s="3">
        <f>'Transaction Data'!$F8009*'Transaction Data'!$L8009</f>
        <v>7980</v>
      </c>
      <c r="O8009" s="3">
        <f>'Transaction Data'!$N8009-'Transaction Data'!$M8009</f>
        <v>3990</v>
      </c>
      <c r="P8009" s="2">
        <f>DATEDIF('Transaction Data'!$D8009,'Transaction Data'!$A8009,"y")</f>
        <v>51</v>
      </c>
      <c r="Q8009" s="2" t="str">
        <f>FLOOR('Transaction Data'!$P8009,15)&amp;"-"&amp;FLOOR('Transaction Data'!$P8009,15)+14</f>
        <v>45-59</v>
      </c>
      <c r="R8009" s="2" t="str">
        <f>IF('Transaction Data'!$L8009&lt;=10,"Less Expensive","Expensive")</f>
        <v>Expensive</v>
      </c>
      <c r="S8009" s="4">
        <f>WEEKDAY('Transaction Data'!$A8009)</f>
        <v>6</v>
      </c>
      <c r="T8009" s="2" t="str">
        <f>IF(WEEKDAY('Transaction Data'!$A8009,2)&lt;6,"Weekday","Weekend")</f>
        <v>Weekday</v>
      </c>
    </row>
    <row r="8010" ht="15.75" customHeight="1">
      <c r="A8010" s="1">
        <v>45314.0</v>
      </c>
      <c r="B8010" s="2" t="s">
        <v>7366</v>
      </c>
      <c r="C8010" s="2" t="s">
        <v>47</v>
      </c>
      <c r="D8010" s="1">
        <v>24572.0</v>
      </c>
      <c r="E8010" s="2" t="s">
        <v>22</v>
      </c>
      <c r="F8010" s="2">
        <v>118.0</v>
      </c>
      <c r="G8010" s="2" t="s">
        <v>61</v>
      </c>
      <c r="H8010" s="2" t="s">
        <v>34</v>
      </c>
      <c r="I8010" s="2" t="s">
        <v>25</v>
      </c>
      <c r="J8010" s="2" t="str">
        <f t="array" ref="J8010">XLOOKUP('Transaction Data'!$G8010,Product_Code,Biscuit_Brand)</f>
        <v>Choco Delight</v>
      </c>
      <c r="K8010" s="2">
        <f t="array" ref="K8010">XLOOKUP('Transaction Data'!$G8010,Product_Code,Cost)</f>
        <v>3</v>
      </c>
      <c r="L8010" s="2">
        <f t="array" ref="L8010">XLOOKUP('Transaction Data'!$G8010,Product_Code,Unit_Price)</f>
        <v>5</v>
      </c>
      <c r="M8010" s="3">
        <f>'Transaction Data'!$F8010*'Transaction Data'!$K8010</f>
        <v>354</v>
      </c>
      <c r="N8010" s="3">
        <f>'Transaction Data'!$F8010*'Transaction Data'!$L8010</f>
        <v>590</v>
      </c>
      <c r="O8010" s="3">
        <f>'Transaction Data'!$N8010-'Transaction Data'!$M8010</f>
        <v>236</v>
      </c>
      <c r="P8010" s="2">
        <f>DATEDIF('Transaction Data'!$D8010,'Transaction Data'!$A8010,"y")</f>
        <v>56</v>
      </c>
      <c r="Q8010" s="2" t="str">
        <f>FLOOR('Transaction Data'!$P8010,15)&amp;"-"&amp;FLOOR('Transaction Data'!$P8010,15)+14</f>
        <v>45-59</v>
      </c>
      <c r="R8010" s="2" t="str">
        <f>IF('Transaction Data'!$L8010&lt;=10,"Less Expensive","Expensive")</f>
        <v>Less Expensive</v>
      </c>
      <c r="S8010" s="4">
        <f>WEEKDAY('Transaction Data'!$A8010)</f>
        <v>3</v>
      </c>
      <c r="T8010" s="2" t="str">
        <f>IF(WEEKDAY('Transaction Data'!$A8010,2)&lt;6,"Weekday","Weekend")</f>
        <v>Weekday</v>
      </c>
    </row>
    <row r="8011" ht="15.75" customHeight="1">
      <c r="A8011" s="1">
        <v>45393.0</v>
      </c>
      <c r="B8011" s="2" t="s">
        <v>7367</v>
      </c>
      <c r="C8011" s="2" t="s">
        <v>78</v>
      </c>
      <c r="D8011" s="1">
        <v>25176.0</v>
      </c>
      <c r="E8011" s="2" t="s">
        <v>63</v>
      </c>
      <c r="F8011" s="2">
        <v>459.0</v>
      </c>
      <c r="G8011" s="2" t="s">
        <v>28</v>
      </c>
      <c r="H8011" s="2" t="s">
        <v>24</v>
      </c>
      <c r="I8011" s="2" t="s">
        <v>25</v>
      </c>
      <c r="J8011" s="2" t="str">
        <f t="array" ref="J8011">XLOOKUP('Transaction Data'!$G8011,Product_Code,Biscuit_Brand)</f>
        <v>Shortbread</v>
      </c>
      <c r="K8011" s="2">
        <f t="array" ref="K8011">XLOOKUP('Transaction Data'!$G8011,Product_Code,Cost)</f>
        <v>10</v>
      </c>
      <c r="L8011" s="2">
        <f t="array" ref="L8011">XLOOKUP('Transaction Data'!$G8011,Product_Code,Unit_Price)</f>
        <v>45</v>
      </c>
      <c r="M8011" s="3">
        <f>'Transaction Data'!$F8011*'Transaction Data'!$K8011</f>
        <v>4590</v>
      </c>
      <c r="N8011" s="3">
        <f>'Transaction Data'!$F8011*'Transaction Data'!$L8011</f>
        <v>20655</v>
      </c>
      <c r="O8011" s="3">
        <f>'Transaction Data'!$N8011-'Transaction Data'!$M8011</f>
        <v>16065</v>
      </c>
      <c r="P8011" s="2">
        <f>DATEDIF('Transaction Data'!$D8011,'Transaction Data'!$A8011,"y")</f>
        <v>55</v>
      </c>
      <c r="Q8011" s="2" t="str">
        <f>FLOOR('Transaction Data'!$P8011,15)&amp;"-"&amp;FLOOR('Transaction Data'!$P8011,15)+14</f>
        <v>45-59</v>
      </c>
      <c r="R8011" s="2" t="str">
        <f>IF('Transaction Data'!$L8011&lt;=10,"Less Expensive","Expensive")</f>
        <v>Expensive</v>
      </c>
      <c r="S8011" s="4">
        <f>WEEKDAY('Transaction Data'!$A8011)</f>
        <v>5</v>
      </c>
      <c r="T8011" s="2" t="str">
        <f>IF(WEEKDAY('Transaction Data'!$A8011,2)&lt;6,"Weekday","Weekend")</f>
        <v>Weekday</v>
      </c>
    </row>
    <row r="8012" ht="15.75" customHeight="1">
      <c r="A8012" s="1">
        <v>45461.0</v>
      </c>
      <c r="B8012" s="2" t="s">
        <v>7368</v>
      </c>
      <c r="C8012" s="2" t="s">
        <v>54</v>
      </c>
      <c r="D8012" s="1">
        <v>38397.0</v>
      </c>
      <c r="E8012" s="2" t="s">
        <v>27</v>
      </c>
      <c r="F8012" s="2">
        <v>497.0</v>
      </c>
      <c r="G8012" s="2" t="s">
        <v>48</v>
      </c>
      <c r="H8012" s="2" t="s">
        <v>29</v>
      </c>
      <c r="I8012" s="2" t="s">
        <v>25</v>
      </c>
      <c r="J8012" s="2" t="str">
        <f t="array" ref="J8012">XLOOKUP('Transaction Data'!$G8012,Product_Code,Biscuit_Brand)</f>
        <v>Lemon Crisps</v>
      </c>
      <c r="K8012" s="2">
        <f t="array" ref="K8012">XLOOKUP('Transaction Data'!$G8012,Product_Code,Cost)</f>
        <v>7</v>
      </c>
      <c r="L8012" s="2">
        <f t="array" ref="L8012">XLOOKUP('Transaction Data'!$G8012,Product_Code,Unit_Price)</f>
        <v>9</v>
      </c>
      <c r="M8012" s="3">
        <f>'Transaction Data'!$F8012*'Transaction Data'!$K8012</f>
        <v>3479</v>
      </c>
      <c r="N8012" s="3">
        <f>'Transaction Data'!$F8012*'Transaction Data'!$L8012</f>
        <v>4473</v>
      </c>
      <c r="O8012" s="3">
        <f>'Transaction Data'!$N8012-'Transaction Data'!$M8012</f>
        <v>994</v>
      </c>
      <c r="P8012" s="2">
        <f>DATEDIF('Transaction Data'!$D8012,'Transaction Data'!$A8012,"y")</f>
        <v>19</v>
      </c>
      <c r="Q8012" s="2" t="str">
        <f>FLOOR('Transaction Data'!$P8012,15)&amp;"-"&amp;FLOOR('Transaction Data'!$P8012,15)+14</f>
        <v>15-29</v>
      </c>
      <c r="R8012" s="2" t="str">
        <f>IF('Transaction Data'!$L8012&lt;=10,"Less Expensive","Expensive")</f>
        <v>Less Expensive</v>
      </c>
      <c r="S8012" s="4">
        <f>WEEKDAY('Transaction Data'!$A8012)</f>
        <v>3</v>
      </c>
      <c r="T8012" s="2" t="str">
        <f>IF(WEEKDAY('Transaction Data'!$A8012,2)&lt;6,"Weekday","Weekend")</f>
        <v>Weekday</v>
      </c>
    </row>
    <row r="8013" ht="15.75" customHeight="1">
      <c r="A8013" s="1">
        <v>45475.0</v>
      </c>
      <c r="B8013" s="2" t="s">
        <v>31</v>
      </c>
      <c r="C8013" s="2" t="s">
        <v>32</v>
      </c>
      <c r="D8013" s="1">
        <v>37502.0</v>
      </c>
      <c r="E8013" s="2" t="s">
        <v>27</v>
      </c>
      <c r="F8013" s="2">
        <v>240.0</v>
      </c>
      <c r="G8013" s="2" t="s">
        <v>28</v>
      </c>
      <c r="H8013" s="2" t="s">
        <v>34</v>
      </c>
      <c r="I8013" s="2" t="s">
        <v>25</v>
      </c>
      <c r="J8013" s="2" t="str">
        <f t="array" ref="J8013">XLOOKUP('Transaction Data'!$G8013,Product_Code,Biscuit_Brand)</f>
        <v>Shortbread</v>
      </c>
      <c r="K8013" s="2">
        <f t="array" ref="K8013">XLOOKUP('Transaction Data'!$G8013,Product_Code,Cost)</f>
        <v>10</v>
      </c>
      <c r="L8013" s="2">
        <f t="array" ref="L8013">XLOOKUP('Transaction Data'!$G8013,Product_Code,Unit_Price)</f>
        <v>45</v>
      </c>
      <c r="M8013" s="3">
        <f>'Transaction Data'!$F8013*'Transaction Data'!$K8013</f>
        <v>2400</v>
      </c>
      <c r="N8013" s="3">
        <f>'Transaction Data'!$F8013*'Transaction Data'!$L8013</f>
        <v>10800</v>
      </c>
      <c r="O8013" s="3">
        <f>'Transaction Data'!$N8013-'Transaction Data'!$M8013</f>
        <v>8400</v>
      </c>
      <c r="P8013" s="2">
        <f>DATEDIF('Transaction Data'!$D8013,'Transaction Data'!$A8013,"y")</f>
        <v>21</v>
      </c>
      <c r="Q8013" s="2" t="str">
        <f>FLOOR('Transaction Data'!$P8013,15)&amp;"-"&amp;FLOOR('Transaction Data'!$P8013,15)+14</f>
        <v>15-29</v>
      </c>
      <c r="R8013" s="2" t="str">
        <f>IF('Transaction Data'!$L8013&lt;=10,"Less Expensive","Expensive")</f>
        <v>Expensive</v>
      </c>
      <c r="S8013" s="4">
        <f>WEEKDAY('Transaction Data'!$A8013)</f>
        <v>3</v>
      </c>
      <c r="T8013" s="2" t="str">
        <f>IF(WEEKDAY('Transaction Data'!$A8013,2)&lt;6,"Weekday","Weekend")</f>
        <v>Weekday</v>
      </c>
    </row>
    <row r="8014" ht="15.75" customHeight="1">
      <c r="A8014" s="1">
        <v>45388.0</v>
      </c>
      <c r="B8014" s="2" t="s">
        <v>31</v>
      </c>
      <c r="C8014" s="2" t="s">
        <v>32</v>
      </c>
      <c r="D8014" s="1">
        <v>31913.0</v>
      </c>
      <c r="E8014" s="2" t="s">
        <v>37</v>
      </c>
      <c r="F8014" s="2">
        <v>46.0</v>
      </c>
      <c r="G8014" s="2" t="s">
        <v>33</v>
      </c>
      <c r="H8014" s="2" t="s">
        <v>24</v>
      </c>
      <c r="I8014" s="2" t="s">
        <v>25</v>
      </c>
      <c r="J8014" s="2" t="str">
        <f t="array" ref="J8014">XLOOKUP('Transaction Data'!$G8014,Product_Code,Biscuit_Brand)</f>
        <v>Caramel Biscuits</v>
      </c>
      <c r="K8014" s="2">
        <f t="array" ref="K8014">XLOOKUP('Transaction Data'!$G8014,Product_Code,Cost)</f>
        <v>18</v>
      </c>
      <c r="L8014" s="2">
        <f t="array" ref="L8014">XLOOKUP('Transaction Data'!$G8014,Product_Code,Unit_Price)</f>
        <v>22</v>
      </c>
      <c r="M8014" s="3">
        <f>'Transaction Data'!$F8014*'Transaction Data'!$K8014</f>
        <v>828</v>
      </c>
      <c r="N8014" s="3">
        <f>'Transaction Data'!$F8014*'Transaction Data'!$L8014</f>
        <v>1012</v>
      </c>
      <c r="O8014" s="3">
        <f>'Transaction Data'!$N8014-'Transaction Data'!$M8014</f>
        <v>184</v>
      </c>
      <c r="P8014" s="2">
        <f>DATEDIF('Transaction Data'!$D8014,'Transaction Data'!$A8014,"y")</f>
        <v>36</v>
      </c>
      <c r="Q8014" s="2" t="str">
        <f>FLOOR('Transaction Data'!$P8014,15)&amp;"-"&amp;FLOOR('Transaction Data'!$P8014,15)+14</f>
        <v>30-44</v>
      </c>
      <c r="R8014" s="2" t="str">
        <f>IF('Transaction Data'!$L8014&lt;=10,"Less Expensive","Expensive")</f>
        <v>Expensive</v>
      </c>
      <c r="S8014" s="4">
        <f>WEEKDAY('Transaction Data'!$A8014)</f>
        <v>7</v>
      </c>
      <c r="T8014" s="2" t="str">
        <f>IF(WEEKDAY('Transaction Data'!$A8014,2)&lt;6,"Weekday","Weekend")</f>
        <v>Weekend</v>
      </c>
    </row>
    <row r="8015" ht="15.75" customHeight="1">
      <c r="A8015" s="1">
        <v>45382.0</v>
      </c>
      <c r="B8015" s="2" t="s">
        <v>31</v>
      </c>
      <c r="C8015" s="2" t="s">
        <v>32</v>
      </c>
      <c r="D8015" s="1">
        <v>27538.0</v>
      </c>
      <c r="E8015" s="2" t="s">
        <v>27</v>
      </c>
      <c r="F8015" s="2">
        <v>60.0</v>
      </c>
      <c r="G8015" s="2" t="s">
        <v>38</v>
      </c>
      <c r="H8015" s="2" t="s">
        <v>29</v>
      </c>
      <c r="I8015" s="2" t="s">
        <v>25</v>
      </c>
      <c r="J8015" s="2" t="str">
        <f t="array" ref="J8015">XLOOKUP('Transaction Data'!$G8015,Product_Code,Biscuit_Brand)</f>
        <v>Ginger Snaps</v>
      </c>
      <c r="K8015" s="2">
        <f t="array" ref="K8015">XLOOKUP('Transaction Data'!$G8015,Product_Code,Cost)</f>
        <v>14</v>
      </c>
      <c r="L8015" s="2">
        <f t="array" ref="L8015">XLOOKUP('Transaction Data'!$G8015,Product_Code,Unit_Price)</f>
        <v>28</v>
      </c>
      <c r="M8015" s="3">
        <f>'Transaction Data'!$F8015*'Transaction Data'!$K8015</f>
        <v>840</v>
      </c>
      <c r="N8015" s="3">
        <f>'Transaction Data'!$F8015*'Transaction Data'!$L8015</f>
        <v>1680</v>
      </c>
      <c r="O8015" s="3">
        <f>'Transaction Data'!$N8015-'Transaction Data'!$M8015</f>
        <v>840</v>
      </c>
      <c r="P8015" s="2">
        <f>DATEDIF('Transaction Data'!$D8015,'Transaction Data'!$A8015,"y")</f>
        <v>48</v>
      </c>
      <c r="Q8015" s="2" t="str">
        <f>FLOOR('Transaction Data'!$P8015,15)&amp;"-"&amp;FLOOR('Transaction Data'!$P8015,15)+14</f>
        <v>45-59</v>
      </c>
      <c r="R8015" s="2" t="str">
        <f>IF('Transaction Data'!$L8015&lt;=10,"Less Expensive","Expensive")</f>
        <v>Expensive</v>
      </c>
      <c r="S8015" s="4">
        <f>WEEKDAY('Transaction Data'!$A8015)</f>
        <v>1</v>
      </c>
      <c r="T8015" s="2" t="str">
        <f>IF(WEEKDAY('Transaction Data'!$A8015,2)&lt;6,"Weekday","Weekend")</f>
        <v>Weekend</v>
      </c>
    </row>
    <row r="8016" ht="15.75" customHeight="1">
      <c r="A8016" s="1">
        <v>45408.0</v>
      </c>
      <c r="B8016" s="2" t="s">
        <v>31</v>
      </c>
      <c r="C8016" s="2" t="s">
        <v>32</v>
      </c>
      <c r="D8016" s="1">
        <v>20477.0</v>
      </c>
      <c r="E8016" s="2" t="s">
        <v>27</v>
      </c>
      <c r="F8016" s="2">
        <v>405.0</v>
      </c>
      <c r="G8016" s="2" t="s">
        <v>55</v>
      </c>
      <c r="H8016" s="2" t="s">
        <v>34</v>
      </c>
      <c r="I8016" s="2" t="s">
        <v>25</v>
      </c>
      <c r="J8016" s="2" t="str">
        <f t="array" ref="J8016">XLOOKUP('Transaction Data'!$G8016,Product_Code,Biscuit_Brand)</f>
        <v>Vanilla Wafers</v>
      </c>
      <c r="K8016" s="2">
        <f t="array" ref="K8016">XLOOKUP('Transaction Data'!$G8016,Product_Code,Cost)</f>
        <v>18</v>
      </c>
      <c r="L8016" s="2">
        <f t="array" ref="L8016">XLOOKUP('Transaction Data'!$G8016,Product_Code,Unit_Price)</f>
        <v>36</v>
      </c>
      <c r="M8016" s="3">
        <f>'Transaction Data'!$F8016*'Transaction Data'!$K8016</f>
        <v>7290</v>
      </c>
      <c r="N8016" s="3">
        <f>'Transaction Data'!$F8016*'Transaction Data'!$L8016</f>
        <v>14580</v>
      </c>
      <c r="O8016" s="3">
        <f>'Transaction Data'!$N8016-'Transaction Data'!$M8016</f>
        <v>7290</v>
      </c>
      <c r="P8016" s="2">
        <f>DATEDIF('Transaction Data'!$D8016,'Transaction Data'!$A8016,"y")</f>
        <v>68</v>
      </c>
      <c r="Q8016" s="2" t="str">
        <f>FLOOR('Transaction Data'!$P8016,15)&amp;"-"&amp;FLOOR('Transaction Data'!$P8016,15)+14</f>
        <v>60-74</v>
      </c>
      <c r="R8016" s="2" t="str">
        <f>IF('Transaction Data'!$L8016&lt;=10,"Less Expensive","Expensive")</f>
        <v>Expensive</v>
      </c>
      <c r="S8016" s="4">
        <f>WEEKDAY('Transaction Data'!$A8016)</f>
        <v>6</v>
      </c>
      <c r="T8016" s="2" t="str">
        <f>IF(WEEKDAY('Transaction Data'!$A8016,2)&lt;6,"Weekday","Weekend")</f>
        <v>Weekday</v>
      </c>
    </row>
    <row r="8017" ht="15.75" customHeight="1">
      <c r="A8017" s="1">
        <v>45453.0</v>
      </c>
      <c r="B8017" s="2" t="s">
        <v>31</v>
      </c>
      <c r="C8017" s="2" t="s">
        <v>32</v>
      </c>
      <c r="D8017" s="1">
        <v>29621.0</v>
      </c>
      <c r="E8017" s="2" t="s">
        <v>22</v>
      </c>
      <c r="F8017" s="2">
        <v>128.0</v>
      </c>
      <c r="G8017" s="2" t="s">
        <v>48</v>
      </c>
      <c r="H8017" s="2" t="s">
        <v>24</v>
      </c>
      <c r="I8017" s="2" t="s">
        <v>25</v>
      </c>
      <c r="J8017" s="2" t="str">
        <f t="array" ref="J8017">XLOOKUP('Transaction Data'!$G8017,Product_Code,Biscuit_Brand)</f>
        <v>Lemon Crisps</v>
      </c>
      <c r="K8017" s="2">
        <f t="array" ref="K8017">XLOOKUP('Transaction Data'!$G8017,Product_Code,Cost)</f>
        <v>7</v>
      </c>
      <c r="L8017" s="2">
        <f t="array" ref="L8017">XLOOKUP('Transaction Data'!$G8017,Product_Code,Unit_Price)</f>
        <v>9</v>
      </c>
      <c r="M8017" s="3">
        <f>'Transaction Data'!$F8017*'Transaction Data'!$K8017</f>
        <v>896</v>
      </c>
      <c r="N8017" s="3">
        <f>'Transaction Data'!$F8017*'Transaction Data'!$L8017</f>
        <v>1152</v>
      </c>
      <c r="O8017" s="3">
        <f>'Transaction Data'!$N8017-'Transaction Data'!$M8017</f>
        <v>256</v>
      </c>
      <c r="P8017" s="2">
        <f>DATEDIF('Transaction Data'!$D8017,'Transaction Data'!$A8017,"y")</f>
        <v>43</v>
      </c>
      <c r="Q8017" s="2" t="str">
        <f>FLOOR('Transaction Data'!$P8017,15)&amp;"-"&amp;FLOOR('Transaction Data'!$P8017,15)+14</f>
        <v>30-44</v>
      </c>
      <c r="R8017" s="2" t="str">
        <f>IF('Transaction Data'!$L8017&lt;=10,"Less Expensive","Expensive")</f>
        <v>Less Expensive</v>
      </c>
      <c r="S8017" s="4">
        <f>WEEKDAY('Transaction Data'!$A8017)</f>
        <v>2</v>
      </c>
      <c r="T8017" s="2" t="str">
        <f>IF(WEEKDAY('Transaction Data'!$A8017,2)&lt;6,"Weekday","Weekend")</f>
        <v>Weekday</v>
      </c>
    </row>
    <row r="8018" ht="15.75" customHeight="1">
      <c r="A8018" s="1">
        <v>45344.0</v>
      </c>
      <c r="B8018" s="2" t="s">
        <v>7369</v>
      </c>
      <c r="C8018" s="2" t="s">
        <v>32</v>
      </c>
      <c r="D8018" s="1">
        <v>29615.0</v>
      </c>
      <c r="E8018" s="2" t="s">
        <v>37</v>
      </c>
      <c r="F8018" s="2">
        <v>90.0</v>
      </c>
      <c r="G8018" s="2" t="s">
        <v>55</v>
      </c>
      <c r="H8018" s="2" t="s">
        <v>29</v>
      </c>
      <c r="I8018" s="2" t="s">
        <v>25</v>
      </c>
      <c r="J8018" s="2" t="str">
        <f t="array" ref="J8018">XLOOKUP('Transaction Data'!$G8018,Product_Code,Biscuit_Brand)</f>
        <v>Vanilla Wafers</v>
      </c>
      <c r="K8018" s="2">
        <f t="array" ref="K8018">XLOOKUP('Transaction Data'!$G8018,Product_Code,Cost)</f>
        <v>18</v>
      </c>
      <c r="L8018" s="2">
        <f t="array" ref="L8018">XLOOKUP('Transaction Data'!$G8018,Product_Code,Unit_Price)</f>
        <v>36</v>
      </c>
      <c r="M8018" s="3">
        <f>'Transaction Data'!$F8018*'Transaction Data'!$K8018</f>
        <v>1620</v>
      </c>
      <c r="N8018" s="3">
        <f>'Transaction Data'!$F8018*'Transaction Data'!$L8018</f>
        <v>3240</v>
      </c>
      <c r="O8018" s="3">
        <f>'Transaction Data'!$N8018-'Transaction Data'!$M8018</f>
        <v>1620</v>
      </c>
      <c r="P8018" s="2">
        <f>DATEDIF('Transaction Data'!$D8018,'Transaction Data'!$A8018,"y")</f>
        <v>43</v>
      </c>
      <c r="Q8018" s="2" t="str">
        <f>FLOOR('Transaction Data'!$P8018,15)&amp;"-"&amp;FLOOR('Transaction Data'!$P8018,15)+14</f>
        <v>30-44</v>
      </c>
      <c r="R8018" s="2" t="str">
        <f>IF('Transaction Data'!$L8018&lt;=10,"Less Expensive","Expensive")</f>
        <v>Expensive</v>
      </c>
      <c r="S8018" s="4">
        <f>WEEKDAY('Transaction Data'!$A8018)</f>
        <v>5</v>
      </c>
      <c r="T8018" s="2" t="str">
        <f>IF(WEEKDAY('Transaction Data'!$A8018,2)&lt;6,"Weekday","Weekend")</f>
        <v>Weekday</v>
      </c>
    </row>
    <row r="8019" ht="15.75" customHeight="1">
      <c r="A8019" s="1">
        <v>45382.0</v>
      </c>
      <c r="B8019" s="2" t="s">
        <v>7370</v>
      </c>
      <c r="C8019" s="2" t="s">
        <v>51</v>
      </c>
      <c r="D8019" s="1">
        <v>20298.0</v>
      </c>
      <c r="E8019" s="2" t="s">
        <v>37</v>
      </c>
      <c r="F8019" s="2">
        <v>76.0</v>
      </c>
      <c r="G8019" s="2" t="s">
        <v>33</v>
      </c>
      <c r="H8019" s="2" t="s">
        <v>34</v>
      </c>
      <c r="I8019" s="2" t="s">
        <v>25</v>
      </c>
      <c r="J8019" s="2" t="str">
        <f t="array" ref="J8019">XLOOKUP('Transaction Data'!$G8019,Product_Code,Biscuit_Brand)</f>
        <v>Caramel Biscuits</v>
      </c>
      <c r="K8019" s="2">
        <f t="array" ref="K8019">XLOOKUP('Transaction Data'!$G8019,Product_Code,Cost)</f>
        <v>18</v>
      </c>
      <c r="L8019" s="2">
        <f t="array" ref="L8019">XLOOKUP('Transaction Data'!$G8019,Product_Code,Unit_Price)</f>
        <v>22</v>
      </c>
      <c r="M8019" s="3">
        <f>'Transaction Data'!$F8019*'Transaction Data'!$K8019</f>
        <v>1368</v>
      </c>
      <c r="N8019" s="3">
        <f>'Transaction Data'!$F8019*'Transaction Data'!$L8019</f>
        <v>1672</v>
      </c>
      <c r="O8019" s="3">
        <f>'Transaction Data'!$N8019-'Transaction Data'!$M8019</f>
        <v>304</v>
      </c>
      <c r="P8019" s="2">
        <f>DATEDIF('Transaction Data'!$D8019,'Transaction Data'!$A8019,"y")</f>
        <v>68</v>
      </c>
      <c r="Q8019" s="2" t="str">
        <f>FLOOR('Transaction Data'!$P8019,15)&amp;"-"&amp;FLOOR('Transaction Data'!$P8019,15)+14</f>
        <v>60-74</v>
      </c>
      <c r="R8019" s="2" t="str">
        <f>IF('Transaction Data'!$L8019&lt;=10,"Less Expensive","Expensive")</f>
        <v>Expensive</v>
      </c>
      <c r="S8019" s="4">
        <f>WEEKDAY('Transaction Data'!$A8019)</f>
        <v>1</v>
      </c>
      <c r="T8019" s="2" t="str">
        <f>IF(WEEKDAY('Transaction Data'!$A8019,2)&lt;6,"Weekday","Weekend")</f>
        <v>Weekend</v>
      </c>
    </row>
    <row r="8020" ht="15.75" customHeight="1">
      <c r="A8020" s="1">
        <v>45332.0</v>
      </c>
      <c r="B8020" s="2" t="s">
        <v>7371</v>
      </c>
      <c r="C8020" s="2" t="s">
        <v>47</v>
      </c>
      <c r="D8020" s="1">
        <v>24161.0</v>
      </c>
      <c r="E8020" s="2" t="s">
        <v>37</v>
      </c>
      <c r="F8020" s="2">
        <v>491.0</v>
      </c>
      <c r="G8020" s="2" t="s">
        <v>28</v>
      </c>
      <c r="H8020" s="2" t="s">
        <v>24</v>
      </c>
      <c r="I8020" s="2" t="s">
        <v>25</v>
      </c>
      <c r="J8020" s="2" t="str">
        <f t="array" ref="J8020">XLOOKUP('Transaction Data'!$G8020,Product_Code,Biscuit_Brand)</f>
        <v>Shortbread</v>
      </c>
      <c r="K8020" s="2">
        <f t="array" ref="K8020">XLOOKUP('Transaction Data'!$G8020,Product_Code,Cost)</f>
        <v>10</v>
      </c>
      <c r="L8020" s="2">
        <f t="array" ref="L8020">XLOOKUP('Transaction Data'!$G8020,Product_Code,Unit_Price)</f>
        <v>45</v>
      </c>
      <c r="M8020" s="3">
        <f>'Transaction Data'!$F8020*'Transaction Data'!$K8020</f>
        <v>4910</v>
      </c>
      <c r="N8020" s="3">
        <f>'Transaction Data'!$F8020*'Transaction Data'!$L8020</f>
        <v>22095</v>
      </c>
      <c r="O8020" s="3">
        <f>'Transaction Data'!$N8020-'Transaction Data'!$M8020</f>
        <v>17185</v>
      </c>
      <c r="P8020" s="2">
        <f>DATEDIF('Transaction Data'!$D8020,'Transaction Data'!$A8020,"y")</f>
        <v>57</v>
      </c>
      <c r="Q8020" s="2" t="str">
        <f>FLOOR('Transaction Data'!$P8020,15)&amp;"-"&amp;FLOOR('Transaction Data'!$P8020,15)+14</f>
        <v>45-59</v>
      </c>
      <c r="R8020" s="2" t="str">
        <f>IF('Transaction Data'!$L8020&lt;=10,"Less Expensive","Expensive")</f>
        <v>Expensive</v>
      </c>
      <c r="S8020" s="4">
        <f>WEEKDAY('Transaction Data'!$A8020)</f>
        <v>7</v>
      </c>
      <c r="T8020" s="2" t="str">
        <f>IF(WEEKDAY('Transaction Data'!$A8020,2)&lt;6,"Weekday","Weekend")</f>
        <v>Weekend</v>
      </c>
    </row>
    <row r="8021" ht="15.75" customHeight="1">
      <c r="A8021" s="1">
        <v>45434.0</v>
      </c>
      <c r="B8021" s="2" t="s">
        <v>31</v>
      </c>
      <c r="C8021" s="2" t="s">
        <v>32</v>
      </c>
      <c r="D8021" s="1">
        <v>17540.0</v>
      </c>
      <c r="E8021" s="2" t="s">
        <v>63</v>
      </c>
      <c r="F8021" s="2">
        <v>39.0</v>
      </c>
      <c r="G8021" s="2" t="s">
        <v>33</v>
      </c>
      <c r="H8021" s="2" t="s">
        <v>29</v>
      </c>
      <c r="I8021" s="2" t="s">
        <v>25</v>
      </c>
      <c r="J8021" s="2" t="str">
        <f t="array" ref="J8021">XLOOKUP('Transaction Data'!$G8021,Product_Code,Biscuit_Brand)</f>
        <v>Caramel Biscuits</v>
      </c>
      <c r="K8021" s="2">
        <f t="array" ref="K8021">XLOOKUP('Transaction Data'!$G8021,Product_Code,Cost)</f>
        <v>18</v>
      </c>
      <c r="L8021" s="2">
        <f t="array" ref="L8021">XLOOKUP('Transaction Data'!$G8021,Product_Code,Unit_Price)</f>
        <v>22</v>
      </c>
      <c r="M8021" s="3">
        <f>'Transaction Data'!$F8021*'Transaction Data'!$K8021</f>
        <v>702</v>
      </c>
      <c r="N8021" s="3">
        <f>'Transaction Data'!$F8021*'Transaction Data'!$L8021</f>
        <v>858</v>
      </c>
      <c r="O8021" s="3">
        <f>'Transaction Data'!$N8021-'Transaction Data'!$M8021</f>
        <v>156</v>
      </c>
      <c r="P8021" s="2">
        <f>DATEDIF('Transaction Data'!$D8021,'Transaction Data'!$A8021,"y")</f>
        <v>76</v>
      </c>
      <c r="Q8021" s="2" t="str">
        <f>FLOOR('Transaction Data'!$P8021,15)&amp;"-"&amp;FLOOR('Transaction Data'!$P8021,15)+14</f>
        <v>75-89</v>
      </c>
      <c r="R8021" s="2" t="str">
        <f>IF('Transaction Data'!$L8021&lt;=10,"Less Expensive","Expensive")</f>
        <v>Expensive</v>
      </c>
      <c r="S8021" s="4">
        <f>WEEKDAY('Transaction Data'!$A8021)</f>
        <v>4</v>
      </c>
      <c r="T8021" s="2" t="str">
        <f>IF(WEEKDAY('Transaction Data'!$A8021,2)&lt;6,"Weekday","Weekend")</f>
        <v>Weekday</v>
      </c>
    </row>
    <row r="8022" ht="15.75" customHeight="1">
      <c r="A8022" s="1">
        <v>45369.0</v>
      </c>
      <c r="B8022" s="2" t="s">
        <v>31</v>
      </c>
      <c r="C8022" s="2" t="s">
        <v>32</v>
      </c>
      <c r="D8022" s="1">
        <v>29101.0</v>
      </c>
      <c r="E8022" s="2" t="s">
        <v>37</v>
      </c>
      <c r="F8022" s="2">
        <v>370.0</v>
      </c>
      <c r="G8022" s="2" t="s">
        <v>38</v>
      </c>
      <c r="H8022" s="2" t="s">
        <v>34</v>
      </c>
      <c r="I8022" s="2" t="s">
        <v>25</v>
      </c>
      <c r="J8022" s="2" t="str">
        <f t="array" ref="J8022">XLOOKUP('Transaction Data'!$G8022,Product_Code,Biscuit_Brand)</f>
        <v>Ginger Snaps</v>
      </c>
      <c r="K8022" s="2">
        <f t="array" ref="K8022">XLOOKUP('Transaction Data'!$G8022,Product_Code,Cost)</f>
        <v>14</v>
      </c>
      <c r="L8022" s="2">
        <f t="array" ref="L8022">XLOOKUP('Transaction Data'!$G8022,Product_Code,Unit_Price)</f>
        <v>28</v>
      </c>
      <c r="M8022" s="3">
        <f>'Transaction Data'!$F8022*'Transaction Data'!$K8022</f>
        <v>5180</v>
      </c>
      <c r="N8022" s="3">
        <f>'Transaction Data'!$F8022*'Transaction Data'!$L8022</f>
        <v>10360</v>
      </c>
      <c r="O8022" s="3">
        <f>'Transaction Data'!$N8022-'Transaction Data'!$M8022</f>
        <v>5180</v>
      </c>
      <c r="P8022" s="2">
        <f>DATEDIF('Transaction Data'!$D8022,'Transaction Data'!$A8022,"y")</f>
        <v>44</v>
      </c>
      <c r="Q8022" s="2" t="str">
        <f>FLOOR('Transaction Data'!$P8022,15)&amp;"-"&amp;FLOOR('Transaction Data'!$P8022,15)+14</f>
        <v>30-44</v>
      </c>
      <c r="R8022" s="2" t="str">
        <f>IF('Transaction Data'!$L8022&lt;=10,"Less Expensive","Expensive")</f>
        <v>Expensive</v>
      </c>
      <c r="S8022" s="4">
        <f>WEEKDAY('Transaction Data'!$A8022)</f>
        <v>2</v>
      </c>
      <c r="T8022" s="2" t="str">
        <f>IF(WEEKDAY('Transaction Data'!$A8022,2)&lt;6,"Weekday","Weekend")</f>
        <v>Weekday</v>
      </c>
    </row>
    <row r="8023" ht="15.75" customHeight="1">
      <c r="A8023" s="1">
        <v>45465.0</v>
      </c>
      <c r="B8023" s="2" t="s">
        <v>31</v>
      </c>
      <c r="C8023" s="2" t="s">
        <v>32</v>
      </c>
      <c r="D8023" s="1">
        <v>22086.0</v>
      </c>
      <c r="E8023" s="2" t="s">
        <v>22</v>
      </c>
      <c r="F8023" s="2">
        <v>251.0</v>
      </c>
      <c r="G8023" s="2" t="s">
        <v>48</v>
      </c>
      <c r="H8023" s="2" t="s">
        <v>24</v>
      </c>
      <c r="I8023" s="2" t="s">
        <v>25</v>
      </c>
      <c r="J8023" s="2" t="str">
        <f t="array" ref="J8023">XLOOKUP('Transaction Data'!$G8023,Product_Code,Biscuit_Brand)</f>
        <v>Lemon Crisps</v>
      </c>
      <c r="K8023" s="2">
        <f t="array" ref="K8023">XLOOKUP('Transaction Data'!$G8023,Product_Code,Cost)</f>
        <v>7</v>
      </c>
      <c r="L8023" s="2">
        <f t="array" ref="L8023">XLOOKUP('Transaction Data'!$G8023,Product_Code,Unit_Price)</f>
        <v>9</v>
      </c>
      <c r="M8023" s="3">
        <f>'Transaction Data'!$F8023*'Transaction Data'!$K8023</f>
        <v>1757</v>
      </c>
      <c r="N8023" s="3">
        <f>'Transaction Data'!$F8023*'Transaction Data'!$L8023</f>
        <v>2259</v>
      </c>
      <c r="O8023" s="3">
        <f>'Transaction Data'!$N8023-'Transaction Data'!$M8023</f>
        <v>502</v>
      </c>
      <c r="P8023" s="2">
        <f>DATEDIF('Transaction Data'!$D8023,'Transaction Data'!$A8023,"y")</f>
        <v>64</v>
      </c>
      <c r="Q8023" s="2" t="str">
        <f>FLOOR('Transaction Data'!$P8023,15)&amp;"-"&amp;FLOOR('Transaction Data'!$P8023,15)+14</f>
        <v>60-74</v>
      </c>
      <c r="R8023" s="2" t="str">
        <f>IF('Transaction Data'!$L8023&lt;=10,"Less Expensive","Expensive")</f>
        <v>Less Expensive</v>
      </c>
      <c r="S8023" s="4">
        <f>WEEKDAY('Transaction Data'!$A8023)</f>
        <v>7</v>
      </c>
      <c r="T8023" s="2" t="str">
        <f>IF(WEEKDAY('Transaction Data'!$A8023,2)&lt;6,"Weekday","Weekend")</f>
        <v>Weekend</v>
      </c>
    </row>
    <row r="8024" ht="15.75" customHeight="1">
      <c r="A8024" s="1">
        <v>45423.0</v>
      </c>
      <c r="B8024" s="2" t="s">
        <v>31</v>
      </c>
      <c r="C8024" s="2" t="s">
        <v>32</v>
      </c>
      <c r="D8024" s="1">
        <v>32799.0</v>
      </c>
      <c r="E8024" s="2" t="s">
        <v>22</v>
      </c>
      <c r="F8024" s="2">
        <v>128.0</v>
      </c>
      <c r="G8024" s="2" t="s">
        <v>61</v>
      </c>
      <c r="H8024" s="2" t="s">
        <v>29</v>
      </c>
      <c r="I8024" s="2" t="s">
        <v>25</v>
      </c>
      <c r="J8024" s="2" t="str">
        <f t="array" ref="J8024">XLOOKUP('Transaction Data'!$G8024,Product_Code,Biscuit_Brand)</f>
        <v>Choco Delight</v>
      </c>
      <c r="K8024" s="2">
        <f t="array" ref="K8024">XLOOKUP('Transaction Data'!$G8024,Product_Code,Cost)</f>
        <v>3</v>
      </c>
      <c r="L8024" s="2">
        <f t="array" ref="L8024">XLOOKUP('Transaction Data'!$G8024,Product_Code,Unit_Price)</f>
        <v>5</v>
      </c>
      <c r="M8024" s="3">
        <f>'Transaction Data'!$F8024*'Transaction Data'!$K8024</f>
        <v>384</v>
      </c>
      <c r="N8024" s="3">
        <f>'Transaction Data'!$F8024*'Transaction Data'!$L8024</f>
        <v>640</v>
      </c>
      <c r="O8024" s="3">
        <f>'Transaction Data'!$N8024-'Transaction Data'!$M8024</f>
        <v>256</v>
      </c>
      <c r="P8024" s="2">
        <f>DATEDIF('Transaction Data'!$D8024,'Transaction Data'!$A8024,"y")</f>
        <v>34</v>
      </c>
      <c r="Q8024" s="2" t="str">
        <f>FLOOR('Transaction Data'!$P8024,15)&amp;"-"&amp;FLOOR('Transaction Data'!$P8024,15)+14</f>
        <v>30-44</v>
      </c>
      <c r="R8024" s="2" t="str">
        <f>IF('Transaction Data'!$L8024&lt;=10,"Less Expensive","Expensive")</f>
        <v>Less Expensive</v>
      </c>
      <c r="S8024" s="4">
        <f>WEEKDAY('Transaction Data'!$A8024)</f>
        <v>7</v>
      </c>
      <c r="T8024" s="2" t="str">
        <f>IF(WEEKDAY('Transaction Data'!$A8024,2)&lt;6,"Weekday","Weekend")</f>
        <v>Weekend</v>
      </c>
    </row>
    <row r="8025" ht="15.75" customHeight="1">
      <c r="A8025" s="1">
        <v>45450.0</v>
      </c>
      <c r="B8025" s="2" t="s">
        <v>31</v>
      </c>
      <c r="C8025" s="2" t="s">
        <v>32</v>
      </c>
      <c r="D8025" s="1">
        <v>38539.0</v>
      </c>
      <c r="E8025" s="2" t="s">
        <v>63</v>
      </c>
      <c r="F8025" s="2">
        <v>274.0</v>
      </c>
      <c r="G8025" s="2" t="s">
        <v>60</v>
      </c>
      <c r="H8025" s="2" t="s">
        <v>34</v>
      </c>
      <c r="I8025" s="2" t="s">
        <v>25</v>
      </c>
      <c r="J8025" s="2" t="str">
        <f t="array" ref="J8025">XLOOKUP('Transaction Data'!$G8025,Product_Code,Biscuit_Brand)</f>
        <v>Peanut Butter Bites</v>
      </c>
      <c r="K8025" s="2">
        <f t="array" ref="K8025">XLOOKUP('Transaction Data'!$G8025,Product_Code,Cost)</f>
        <v>5</v>
      </c>
      <c r="L8025" s="2">
        <f t="array" ref="L8025">XLOOKUP('Transaction Data'!$G8025,Product_Code,Unit_Price)</f>
        <v>7</v>
      </c>
      <c r="M8025" s="3">
        <f>'Transaction Data'!$F8025*'Transaction Data'!$K8025</f>
        <v>1370</v>
      </c>
      <c r="N8025" s="3">
        <f>'Transaction Data'!$F8025*'Transaction Data'!$L8025</f>
        <v>1918</v>
      </c>
      <c r="O8025" s="3">
        <f>'Transaction Data'!$N8025-'Transaction Data'!$M8025</f>
        <v>548</v>
      </c>
      <c r="P8025" s="2">
        <f>DATEDIF('Transaction Data'!$D8025,'Transaction Data'!$A8025,"y")</f>
        <v>18</v>
      </c>
      <c r="Q8025" s="2" t="str">
        <f>FLOOR('Transaction Data'!$P8025,15)&amp;"-"&amp;FLOOR('Transaction Data'!$P8025,15)+14</f>
        <v>15-29</v>
      </c>
      <c r="R8025" s="2" t="str">
        <f>IF('Transaction Data'!$L8025&lt;=10,"Less Expensive","Expensive")</f>
        <v>Less Expensive</v>
      </c>
      <c r="S8025" s="4">
        <f>WEEKDAY('Transaction Data'!$A8025)</f>
        <v>6</v>
      </c>
      <c r="T8025" s="2" t="str">
        <f>IF(WEEKDAY('Transaction Data'!$A8025,2)&lt;6,"Weekday","Weekend")</f>
        <v>Weekday</v>
      </c>
    </row>
    <row r="8026" ht="15.75" customHeight="1">
      <c r="A8026" s="1">
        <v>45458.0</v>
      </c>
      <c r="B8026" s="2" t="s">
        <v>7372</v>
      </c>
      <c r="C8026" s="2" t="s">
        <v>41</v>
      </c>
      <c r="D8026" s="1">
        <v>34970.0</v>
      </c>
      <c r="E8026" s="2" t="s">
        <v>63</v>
      </c>
      <c r="F8026" s="2">
        <v>311.0</v>
      </c>
      <c r="G8026" s="2" t="s">
        <v>33</v>
      </c>
      <c r="H8026" s="2" t="s">
        <v>24</v>
      </c>
      <c r="I8026" s="2" t="s">
        <v>25</v>
      </c>
      <c r="J8026" s="2" t="str">
        <f t="array" ref="J8026">XLOOKUP('Transaction Data'!$G8026,Product_Code,Biscuit_Brand)</f>
        <v>Caramel Biscuits</v>
      </c>
      <c r="K8026" s="2">
        <f t="array" ref="K8026">XLOOKUP('Transaction Data'!$G8026,Product_Code,Cost)</f>
        <v>18</v>
      </c>
      <c r="L8026" s="2">
        <f t="array" ref="L8026">XLOOKUP('Transaction Data'!$G8026,Product_Code,Unit_Price)</f>
        <v>22</v>
      </c>
      <c r="M8026" s="3">
        <f>'Transaction Data'!$F8026*'Transaction Data'!$K8026</f>
        <v>5598</v>
      </c>
      <c r="N8026" s="3">
        <f>'Transaction Data'!$F8026*'Transaction Data'!$L8026</f>
        <v>6842</v>
      </c>
      <c r="O8026" s="3">
        <f>'Transaction Data'!$N8026-'Transaction Data'!$M8026</f>
        <v>1244</v>
      </c>
      <c r="P8026" s="2">
        <f>DATEDIF('Transaction Data'!$D8026,'Transaction Data'!$A8026,"y")</f>
        <v>28</v>
      </c>
      <c r="Q8026" s="2" t="str">
        <f>FLOOR('Transaction Data'!$P8026,15)&amp;"-"&amp;FLOOR('Transaction Data'!$P8026,15)+14</f>
        <v>15-29</v>
      </c>
      <c r="R8026" s="2" t="str">
        <f>IF('Transaction Data'!$L8026&lt;=10,"Less Expensive","Expensive")</f>
        <v>Expensive</v>
      </c>
      <c r="S8026" s="4">
        <f>WEEKDAY('Transaction Data'!$A8026)</f>
        <v>7</v>
      </c>
      <c r="T8026" s="2" t="str">
        <f>IF(WEEKDAY('Transaction Data'!$A8026,2)&lt;6,"Weekday","Weekend")</f>
        <v>Weekend</v>
      </c>
    </row>
    <row r="8027" ht="15.75" customHeight="1">
      <c r="A8027" s="1">
        <v>45314.0</v>
      </c>
      <c r="B8027" s="2" t="s">
        <v>7373</v>
      </c>
      <c r="C8027" s="2" t="s">
        <v>51</v>
      </c>
      <c r="D8027" s="1">
        <v>27766.0</v>
      </c>
      <c r="E8027" s="2" t="s">
        <v>37</v>
      </c>
      <c r="F8027" s="2">
        <v>305.0</v>
      </c>
      <c r="G8027" s="2" t="s">
        <v>33</v>
      </c>
      <c r="H8027" s="2" t="s">
        <v>29</v>
      </c>
      <c r="I8027" s="2" t="s">
        <v>30</v>
      </c>
      <c r="J8027" s="2" t="str">
        <f t="array" ref="J8027">XLOOKUP('Transaction Data'!$G8027,Product_Code,Biscuit_Brand)</f>
        <v>Caramel Biscuits</v>
      </c>
      <c r="K8027" s="2">
        <f t="array" ref="K8027">XLOOKUP('Transaction Data'!$G8027,Product_Code,Cost)</f>
        <v>18</v>
      </c>
      <c r="L8027" s="2">
        <f t="array" ref="L8027">XLOOKUP('Transaction Data'!$G8027,Product_Code,Unit_Price)</f>
        <v>22</v>
      </c>
      <c r="M8027" s="3">
        <f>'Transaction Data'!$F8027*'Transaction Data'!$K8027</f>
        <v>5490</v>
      </c>
      <c r="N8027" s="3">
        <f>'Transaction Data'!$F8027*'Transaction Data'!$L8027</f>
        <v>6710</v>
      </c>
      <c r="O8027" s="3">
        <f>'Transaction Data'!$N8027-'Transaction Data'!$M8027</f>
        <v>1220</v>
      </c>
      <c r="P8027" s="2">
        <f>DATEDIF('Transaction Data'!$D8027,'Transaction Data'!$A8027,"y")</f>
        <v>48</v>
      </c>
      <c r="Q8027" s="2" t="str">
        <f>FLOOR('Transaction Data'!$P8027,15)&amp;"-"&amp;FLOOR('Transaction Data'!$P8027,15)+14</f>
        <v>45-59</v>
      </c>
      <c r="R8027" s="2" t="str">
        <f>IF('Transaction Data'!$L8027&lt;=10,"Less Expensive","Expensive")</f>
        <v>Expensive</v>
      </c>
      <c r="S8027" s="4">
        <f>WEEKDAY('Transaction Data'!$A8027)</f>
        <v>3</v>
      </c>
      <c r="T8027" s="2" t="str">
        <f>IF(WEEKDAY('Transaction Data'!$A8027,2)&lt;6,"Weekday","Weekend")</f>
        <v>Weekday</v>
      </c>
    </row>
    <row r="8028" ht="15.75" customHeight="1">
      <c r="A8028" s="1">
        <v>45389.0</v>
      </c>
      <c r="B8028" s="2" t="s">
        <v>7374</v>
      </c>
      <c r="C8028" s="2" t="s">
        <v>32</v>
      </c>
      <c r="D8028" s="1">
        <v>28396.0</v>
      </c>
      <c r="E8028" s="2" t="s">
        <v>22</v>
      </c>
      <c r="F8028" s="2">
        <v>158.0</v>
      </c>
      <c r="G8028" s="2" t="s">
        <v>61</v>
      </c>
      <c r="H8028" s="2" t="s">
        <v>34</v>
      </c>
      <c r="I8028" s="2" t="s">
        <v>25</v>
      </c>
      <c r="J8028" s="2" t="str">
        <f t="array" ref="J8028">XLOOKUP('Transaction Data'!$G8028,Product_Code,Biscuit_Brand)</f>
        <v>Choco Delight</v>
      </c>
      <c r="K8028" s="2">
        <f t="array" ref="K8028">XLOOKUP('Transaction Data'!$G8028,Product_Code,Cost)</f>
        <v>3</v>
      </c>
      <c r="L8028" s="2">
        <f t="array" ref="L8028">XLOOKUP('Transaction Data'!$G8028,Product_Code,Unit_Price)</f>
        <v>5</v>
      </c>
      <c r="M8028" s="3">
        <f>'Transaction Data'!$F8028*'Transaction Data'!$K8028</f>
        <v>474</v>
      </c>
      <c r="N8028" s="3">
        <f>'Transaction Data'!$F8028*'Transaction Data'!$L8028</f>
        <v>790</v>
      </c>
      <c r="O8028" s="3">
        <f>'Transaction Data'!$N8028-'Transaction Data'!$M8028</f>
        <v>316</v>
      </c>
      <c r="P8028" s="2">
        <f>DATEDIF('Transaction Data'!$D8028,'Transaction Data'!$A8028,"y")</f>
        <v>46</v>
      </c>
      <c r="Q8028" s="2" t="str">
        <f>FLOOR('Transaction Data'!$P8028,15)&amp;"-"&amp;FLOOR('Transaction Data'!$P8028,15)+14</f>
        <v>45-59</v>
      </c>
      <c r="R8028" s="2" t="str">
        <f>IF('Transaction Data'!$L8028&lt;=10,"Less Expensive","Expensive")</f>
        <v>Less Expensive</v>
      </c>
      <c r="S8028" s="4">
        <f>WEEKDAY('Transaction Data'!$A8028)</f>
        <v>1</v>
      </c>
      <c r="T8028" s="2" t="str">
        <f>IF(WEEKDAY('Transaction Data'!$A8028,2)&lt;6,"Weekday","Weekend")</f>
        <v>Weekend</v>
      </c>
    </row>
    <row r="8029" ht="15.75" customHeight="1">
      <c r="A8029" s="1">
        <v>45406.0</v>
      </c>
      <c r="B8029" s="2" t="s">
        <v>7375</v>
      </c>
      <c r="C8029" s="2" t="s">
        <v>21</v>
      </c>
      <c r="D8029" s="1">
        <v>32017.0</v>
      </c>
      <c r="E8029" s="2" t="s">
        <v>63</v>
      </c>
      <c r="F8029" s="2">
        <v>174.0</v>
      </c>
      <c r="G8029" s="2" t="s">
        <v>60</v>
      </c>
      <c r="H8029" s="2" t="s">
        <v>24</v>
      </c>
      <c r="I8029" s="2" t="s">
        <v>25</v>
      </c>
      <c r="J8029" s="2" t="str">
        <f t="array" ref="J8029">XLOOKUP('Transaction Data'!$G8029,Product_Code,Biscuit_Brand)</f>
        <v>Peanut Butter Bites</v>
      </c>
      <c r="K8029" s="2">
        <f t="array" ref="K8029">XLOOKUP('Transaction Data'!$G8029,Product_Code,Cost)</f>
        <v>5</v>
      </c>
      <c r="L8029" s="2">
        <f t="array" ref="L8029">XLOOKUP('Transaction Data'!$G8029,Product_Code,Unit_Price)</f>
        <v>7</v>
      </c>
      <c r="M8029" s="3">
        <f>'Transaction Data'!$F8029*'Transaction Data'!$K8029</f>
        <v>870</v>
      </c>
      <c r="N8029" s="3">
        <f>'Transaction Data'!$F8029*'Transaction Data'!$L8029</f>
        <v>1218</v>
      </c>
      <c r="O8029" s="3">
        <f>'Transaction Data'!$N8029-'Transaction Data'!$M8029</f>
        <v>348</v>
      </c>
      <c r="P8029" s="2">
        <f>DATEDIF('Transaction Data'!$D8029,'Transaction Data'!$A8029,"y")</f>
        <v>36</v>
      </c>
      <c r="Q8029" s="2" t="str">
        <f>FLOOR('Transaction Data'!$P8029,15)&amp;"-"&amp;FLOOR('Transaction Data'!$P8029,15)+14</f>
        <v>30-44</v>
      </c>
      <c r="R8029" s="2" t="str">
        <f>IF('Transaction Data'!$L8029&lt;=10,"Less Expensive","Expensive")</f>
        <v>Less Expensive</v>
      </c>
      <c r="S8029" s="4">
        <f>WEEKDAY('Transaction Data'!$A8029)</f>
        <v>4</v>
      </c>
      <c r="T8029" s="2" t="str">
        <f>IF(WEEKDAY('Transaction Data'!$A8029,2)&lt;6,"Weekday","Weekend")</f>
        <v>Weekday</v>
      </c>
    </row>
    <row r="8030" ht="15.75" customHeight="1">
      <c r="A8030" s="1">
        <v>45364.0</v>
      </c>
      <c r="B8030" s="2" t="s">
        <v>7376</v>
      </c>
      <c r="C8030" s="2" t="s">
        <v>69</v>
      </c>
      <c r="D8030" s="1">
        <v>23388.0</v>
      </c>
      <c r="E8030" s="2" t="s">
        <v>22</v>
      </c>
      <c r="F8030" s="2">
        <v>290.0</v>
      </c>
      <c r="G8030" s="2" t="s">
        <v>28</v>
      </c>
      <c r="H8030" s="2" t="s">
        <v>29</v>
      </c>
      <c r="I8030" s="2" t="s">
        <v>25</v>
      </c>
      <c r="J8030" s="2" t="str">
        <f t="array" ref="J8030">XLOOKUP('Transaction Data'!$G8030,Product_Code,Biscuit_Brand)</f>
        <v>Shortbread</v>
      </c>
      <c r="K8030" s="2">
        <f t="array" ref="K8030">XLOOKUP('Transaction Data'!$G8030,Product_Code,Cost)</f>
        <v>10</v>
      </c>
      <c r="L8030" s="2">
        <f t="array" ref="L8030">XLOOKUP('Transaction Data'!$G8030,Product_Code,Unit_Price)</f>
        <v>45</v>
      </c>
      <c r="M8030" s="3">
        <f>'Transaction Data'!$F8030*'Transaction Data'!$K8030</f>
        <v>2900</v>
      </c>
      <c r="N8030" s="3">
        <f>'Transaction Data'!$F8030*'Transaction Data'!$L8030</f>
        <v>13050</v>
      </c>
      <c r="O8030" s="3">
        <f>'Transaction Data'!$N8030-'Transaction Data'!$M8030</f>
        <v>10150</v>
      </c>
      <c r="P8030" s="2">
        <f>DATEDIF('Transaction Data'!$D8030,'Transaction Data'!$A8030,"y")</f>
        <v>60</v>
      </c>
      <c r="Q8030" s="2" t="str">
        <f>FLOOR('Transaction Data'!$P8030,15)&amp;"-"&amp;FLOOR('Transaction Data'!$P8030,15)+14</f>
        <v>60-74</v>
      </c>
      <c r="R8030" s="2" t="str">
        <f>IF('Transaction Data'!$L8030&lt;=10,"Less Expensive","Expensive")</f>
        <v>Expensive</v>
      </c>
      <c r="S8030" s="4">
        <f>WEEKDAY('Transaction Data'!$A8030)</f>
        <v>4</v>
      </c>
      <c r="T8030" s="2" t="str">
        <f>IF(WEEKDAY('Transaction Data'!$A8030,2)&lt;6,"Weekday","Weekend")</f>
        <v>Weekday</v>
      </c>
    </row>
    <row r="8031" ht="15.75" customHeight="1">
      <c r="A8031" s="1">
        <v>45458.0</v>
      </c>
      <c r="B8031" s="2" t="s">
        <v>31</v>
      </c>
      <c r="C8031" s="2" t="s">
        <v>32</v>
      </c>
      <c r="D8031" s="1">
        <v>32918.0</v>
      </c>
      <c r="E8031" s="2" t="s">
        <v>37</v>
      </c>
      <c r="F8031" s="2">
        <v>322.0</v>
      </c>
      <c r="G8031" s="2" t="s">
        <v>55</v>
      </c>
      <c r="H8031" s="2" t="s">
        <v>34</v>
      </c>
      <c r="I8031" s="2" t="s">
        <v>25</v>
      </c>
      <c r="J8031" s="2" t="str">
        <f t="array" ref="J8031">XLOOKUP('Transaction Data'!$G8031,Product_Code,Biscuit_Brand)</f>
        <v>Vanilla Wafers</v>
      </c>
      <c r="K8031" s="2">
        <f t="array" ref="K8031">XLOOKUP('Transaction Data'!$G8031,Product_Code,Cost)</f>
        <v>18</v>
      </c>
      <c r="L8031" s="2">
        <f t="array" ref="L8031">XLOOKUP('Transaction Data'!$G8031,Product_Code,Unit_Price)</f>
        <v>36</v>
      </c>
      <c r="M8031" s="3">
        <f>'Transaction Data'!$F8031*'Transaction Data'!$K8031</f>
        <v>5796</v>
      </c>
      <c r="N8031" s="3">
        <f>'Transaction Data'!$F8031*'Transaction Data'!$L8031</f>
        <v>11592</v>
      </c>
      <c r="O8031" s="3">
        <f>'Transaction Data'!$N8031-'Transaction Data'!$M8031</f>
        <v>5796</v>
      </c>
      <c r="P8031" s="2">
        <f>DATEDIF('Transaction Data'!$D8031,'Transaction Data'!$A8031,"y")</f>
        <v>34</v>
      </c>
      <c r="Q8031" s="2" t="str">
        <f>FLOOR('Transaction Data'!$P8031,15)&amp;"-"&amp;FLOOR('Transaction Data'!$P8031,15)+14</f>
        <v>30-44</v>
      </c>
      <c r="R8031" s="2" t="str">
        <f>IF('Transaction Data'!$L8031&lt;=10,"Less Expensive","Expensive")</f>
        <v>Expensive</v>
      </c>
      <c r="S8031" s="4">
        <f>WEEKDAY('Transaction Data'!$A8031)</f>
        <v>7</v>
      </c>
      <c r="T8031" s="2" t="str">
        <f>IF(WEEKDAY('Transaction Data'!$A8031,2)&lt;6,"Weekday","Weekend")</f>
        <v>Weekend</v>
      </c>
    </row>
    <row r="8032" ht="15.75" customHeight="1">
      <c r="A8032" s="1">
        <v>45387.0</v>
      </c>
      <c r="B8032" s="2" t="s">
        <v>31</v>
      </c>
      <c r="C8032" s="2" t="s">
        <v>32</v>
      </c>
      <c r="D8032" s="1">
        <v>37967.0</v>
      </c>
      <c r="E8032" s="2" t="s">
        <v>27</v>
      </c>
      <c r="F8032" s="2">
        <v>341.0</v>
      </c>
      <c r="G8032" s="2" t="s">
        <v>60</v>
      </c>
      <c r="H8032" s="2" t="s">
        <v>24</v>
      </c>
      <c r="I8032" s="2" t="s">
        <v>25</v>
      </c>
      <c r="J8032" s="2" t="str">
        <f t="array" ref="J8032">XLOOKUP('Transaction Data'!$G8032,Product_Code,Biscuit_Brand)</f>
        <v>Peanut Butter Bites</v>
      </c>
      <c r="K8032" s="2">
        <f t="array" ref="K8032">XLOOKUP('Transaction Data'!$G8032,Product_Code,Cost)</f>
        <v>5</v>
      </c>
      <c r="L8032" s="2">
        <f t="array" ref="L8032">XLOOKUP('Transaction Data'!$G8032,Product_Code,Unit_Price)</f>
        <v>7</v>
      </c>
      <c r="M8032" s="3">
        <f>'Transaction Data'!$F8032*'Transaction Data'!$K8032</f>
        <v>1705</v>
      </c>
      <c r="N8032" s="3">
        <f>'Transaction Data'!$F8032*'Transaction Data'!$L8032</f>
        <v>2387</v>
      </c>
      <c r="O8032" s="3">
        <f>'Transaction Data'!$N8032-'Transaction Data'!$M8032</f>
        <v>682</v>
      </c>
      <c r="P8032" s="2">
        <f>DATEDIF('Transaction Data'!$D8032,'Transaction Data'!$A8032,"y")</f>
        <v>20</v>
      </c>
      <c r="Q8032" s="2" t="str">
        <f>FLOOR('Transaction Data'!$P8032,15)&amp;"-"&amp;FLOOR('Transaction Data'!$P8032,15)+14</f>
        <v>15-29</v>
      </c>
      <c r="R8032" s="2" t="str">
        <f>IF('Transaction Data'!$L8032&lt;=10,"Less Expensive","Expensive")</f>
        <v>Less Expensive</v>
      </c>
      <c r="S8032" s="4">
        <f>WEEKDAY('Transaction Data'!$A8032)</f>
        <v>6</v>
      </c>
      <c r="T8032" s="2" t="str">
        <f>IF(WEEKDAY('Transaction Data'!$A8032,2)&lt;6,"Weekday","Weekend")</f>
        <v>Weekday</v>
      </c>
    </row>
    <row r="8033" ht="15.75" customHeight="1">
      <c r="A8033" s="1">
        <v>45304.0</v>
      </c>
      <c r="B8033" s="2" t="s">
        <v>31</v>
      </c>
      <c r="C8033" s="2" t="s">
        <v>32</v>
      </c>
      <c r="D8033" s="1">
        <v>24160.0</v>
      </c>
      <c r="E8033" s="2" t="s">
        <v>37</v>
      </c>
      <c r="F8033" s="2">
        <v>338.0</v>
      </c>
      <c r="G8033" s="2" t="s">
        <v>23</v>
      </c>
      <c r="H8033" s="2" t="s">
        <v>29</v>
      </c>
      <c r="I8033" s="2" t="s">
        <v>25</v>
      </c>
      <c r="J8033" s="2" t="str">
        <f t="array" ref="J8033">XLOOKUP('Transaction Data'!$G8033,Product_Code,Biscuit_Brand)</f>
        <v>Cinnamon Swirls</v>
      </c>
      <c r="K8033" s="2">
        <f t="array" ref="K8033">XLOOKUP('Transaction Data'!$G8033,Product_Code,Cost)</f>
        <v>10</v>
      </c>
      <c r="L8033" s="2">
        <f t="array" ref="L8033">XLOOKUP('Transaction Data'!$G8033,Product_Code,Unit_Price)</f>
        <v>14</v>
      </c>
      <c r="M8033" s="3">
        <f>'Transaction Data'!$F8033*'Transaction Data'!$K8033</f>
        <v>3380</v>
      </c>
      <c r="N8033" s="3">
        <f>'Transaction Data'!$F8033*'Transaction Data'!$L8033</f>
        <v>4732</v>
      </c>
      <c r="O8033" s="3">
        <f>'Transaction Data'!$N8033-'Transaction Data'!$M8033</f>
        <v>1352</v>
      </c>
      <c r="P8033" s="2">
        <f>DATEDIF('Transaction Data'!$D8033,'Transaction Data'!$A8033,"y")</f>
        <v>57</v>
      </c>
      <c r="Q8033" s="2" t="str">
        <f>FLOOR('Transaction Data'!$P8033,15)&amp;"-"&amp;FLOOR('Transaction Data'!$P8033,15)+14</f>
        <v>45-59</v>
      </c>
      <c r="R8033" s="2" t="str">
        <f>IF('Transaction Data'!$L8033&lt;=10,"Less Expensive","Expensive")</f>
        <v>Expensive</v>
      </c>
      <c r="S8033" s="4">
        <f>WEEKDAY('Transaction Data'!$A8033)</f>
        <v>7</v>
      </c>
      <c r="T8033" s="2" t="str">
        <f>IF(WEEKDAY('Transaction Data'!$A8033,2)&lt;6,"Weekday","Weekend")</f>
        <v>Weekend</v>
      </c>
    </row>
    <row r="8034" ht="15.75" customHeight="1">
      <c r="A8034" s="1">
        <v>45503.0</v>
      </c>
      <c r="B8034" s="2" t="s">
        <v>31</v>
      </c>
      <c r="C8034" s="2" t="s">
        <v>32</v>
      </c>
      <c r="D8034" s="1">
        <v>23827.0</v>
      </c>
      <c r="E8034" s="2" t="s">
        <v>37</v>
      </c>
      <c r="F8034" s="2">
        <v>265.0</v>
      </c>
      <c r="G8034" s="2" t="s">
        <v>48</v>
      </c>
      <c r="H8034" s="2" t="s">
        <v>34</v>
      </c>
      <c r="I8034" s="2" t="s">
        <v>25</v>
      </c>
      <c r="J8034" s="2" t="str">
        <f t="array" ref="J8034">XLOOKUP('Transaction Data'!$G8034,Product_Code,Biscuit_Brand)</f>
        <v>Lemon Crisps</v>
      </c>
      <c r="K8034" s="2">
        <f t="array" ref="K8034">XLOOKUP('Transaction Data'!$G8034,Product_Code,Cost)</f>
        <v>7</v>
      </c>
      <c r="L8034" s="2">
        <f t="array" ref="L8034">XLOOKUP('Transaction Data'!$G8034,Product_Code,Unit_Price)</f>
        <v>9</v>
      </c>
      <c r="M8034" s="3">
        <f>'Transaction Data'!$F8034*'Transaction Data'!$K8034</f>
        <v>1855</v>
      </c>
      <c r="N8034" s="3">
        <f>'Transaction Data'!$F8034*'Transaction Data'!$L8034</f>
        <v>2385</v>
      </c>
      <c r="O8034" s="3">
        <f>'Transaction Data'!$N8034-'Transaction Data'!$M8034</f>
        <v>530</v>
      </c>
      <c r="P8034" s="2">
        <f>DATEDIF('Transaction Data'!$D8034,'Transaction Data'!$A8034,"y")</f>
        <v>59</v>
      </c>
      <c r="Q8034" s="2" t="str">
        <f>FLOOR('Transaction Data'!$P8034,15)&amp;"-"&amp;FLOOR('Transaction Data'!$P8034,15)+14</f>
        <v>45-59</v>
      </c>
      <c r="R8034" s="2" t="str">
        <f>IF('Transaction Data'!$L8034&lt;=10,"Less Expensive","Expensive")</f>
        <v>Less Expensive</v>
      </c>
      <c r="S8034" s="4">
        <f>WEEKDAY('Transaction Data'!$A8034)</f>
        <v>3</v>
      </c>
      <c r="T8034" s="2" t="str">
        <f>IF(WEEKDAY('Transaction Data'!$A8034,2)&lt;6,"Weekday","Weekend")</f>
        <v>Weekday</v>
      </c>
    </row>
    <row r="8035" ht="15.75" customHeight="1">
      <c r="A8035" s="1">
        <v>45309.0</v>
      </c>
      <c r="B8035" s="2" t="s">
        <v>31</v>
      </c>
      <c r="C8035" s="2" t="s">
        <v>32</v>
      </c>
      <c r="D8035" s="1">
        <v>18327.0</v>
      </c>
      <c r="E8035" s="2" t="s">
        <v>63</v>
      </c>
      <c r="F8035" s="2">
        <v>462.0</v>
      </c>
      <c r="G8035" s="2" t="s">
        <v>55</v>
      </c>
      <c r="H8035" s="2" t="s">
        <v>24</v>
      </c>
      <c r="I8035" s="2" t="s">
        <v>25</v>
      </c>
      <c r="J8035" s="2" t="str">
        <f t="array" ref="J8035">XLOOKUP('Transaction Data'!$G8035,Product_Code,Biscuit_Brand)</f>
        <v>Vanilla Wafers</v>
      </c>
      <c r="K8035" s="2">
        <f t="array" ref="K8035">XLOOKUP('Transaction Data'!$G8035,Product_Code,Cost)</f>
        <v>18</v>
      </c>
      <c r="L8035" s="2">
        <f t="array" ref="L8035">XLOOKUP('Transaction Data'!$G8035,Product_Code,Unit_Price)</f>
        <v>36</v>
      </c>
      <c r="M8035" s="3">
        <f>'Transaction Data'!$F8035*'Transaction Data'!$K8035</f>
        <v>8316</v>
      </c>
      <c r="N8035" s="3">
        <f>'Transaction Data'!$F8035*'Transaction Data'!$L8035</f>
        <v>16632</v>
      </c>
      <c r="O8035" s="3">
        <f>'Transaction Data'!$N8035-'Transaction Data'!$M8035</f>
        <v>8316</v>
      </c>
      <c r="P8035" s="2">
        <f>DATEDIF('Transaction Data'!$D8035,'Transaction Data'!$A8035,"y")</f>
        <v>73</v>
      </c>
      <c r="Q8035" s="2" t="str">
        <f>FLOOR('Transaction Data'!$P8035,15)&amp;"-"&amp;FLOOR('Transaction Data'!$P8035,15)+14</f>
        <v>60-74</v>
      </c>
      <c r="R8035" s="2" t="str">
        <f>IF('Transaction Data'!$L8035&lt;=10,"Less Expensive","Expensive")</f>
        <v>Expensive</v>
      </c>
      <c r="S8035" s="4">
        <f>WEEKDAY('Transaction Data'!$A8035)</f>
        <v>5</v>
      </c>
      <c r="T8035" s="2" t="str">
        <f>IF(WEEKDAY('Transaction Data'!$A8035,2)&lt;6,"Weekday","Weekend")</f>
        <v>Weekday</v>
      </c>
    </row>
    <row r="8036" ht="15.75" customHeight="1">
      <c r="A8036" s="1">
        <v>45307.0</v>
      </c>
      <c r="B8036" s="2" t="s">
        <v>7377</v>
      </c>
      <c r="C8036" s="2" t="s">
        <v>72</v>
      </c>
      <c r="D8036" s="1">
        <v>28374.0</v>
      </c>
      <c r="E8036" s="2" t="s">
        <v>37</v>
      </c>
      <c r="F8036" s="2">
        <v>59.0</v>
      </c>
      <c r="G8036" s="2" t="s">
        <v>55</v>
      </c>
      <c r="H8036" s="2" t="s">
        <v>29</v>
      </c>
      <c r="I8036" s="2" t="s">
        <v>30</v>
      </c>
      <c r="J8036" s="2" t="str">
        <f t="array" ref="J8036">XLOOKUP('Transaction Data'!$G8036,Product_Code,Biscuit_Brand)</f>
        <v>Vanilla Wafers</v>
      </c>
      <c r="K8036" s="2">
        <f t="array" ref="K8036">XLOOKUP('Transaction Data'!$G8036,Product_Code,Cost)</f>
        <v>18</v>
      </c>
      <c r="L8036" s="2">
        <f t="array" ref="L8036">XLOOKUP('Transaction Data'!$G8036,Product_Code,Unit_Price)</f>
        <v>36</v>
      </c>
      <c r="M8036" s="3">
        <f>'Transaction Data'!$F8036*'Transaction Data'!$K8036</f>
        <v>1062</v>
      </c>
      <c r="N8036" s="3">
        <f>'Transaction Data'!$F8036*'Transaction Data'!$L8036</f>
        <v>2124</v>
      </c>
      <c r="O8036" s="3">
        <f>'Transaction Data'!$N8036-'Transaction Data'!$M8036</f>
        <v>1062</v>
      </c>
      <c r="P8036" s="2">
        <f>DATEDIF('Transaction Data'!$D8036,'Transaction Data'!$A8036,"y")</f>
        <v>46</v>
      </c>
      <c r="Q8036" s="2" t="str">
        <f>FLOOR('Transaction Data'!$P8036,15)&amp;"-"&amp;FLOOR('Transaction Data'!$P8036,15)+14</f>
        <v>45-59</v>
      </c>
      <c r="R8036" s="2" t="str">
        <f>IF('Transaction Data'!$L8036&lt;=10,"Less Expensive","Expensive")</f>
        <v>Expensive</v>
      </c>
      <c r="S8036" s="4">
        <f>WEEKDAY('Transaction Data'!$A8036)</f>
        <v>3</v>
      </c>
      <c r="T8036" s="2" t="str">
        <f>IF(WEEKDAY('Transaction Data'!$A8036,2)&lt;6,"Weekday","Weekend")</f>
        <v>Weekday</v>
      </c>
    </row>
    <row r="8037" ht="15.75" customHeight="1">
      <c r="A8037" s="1">
        <v>45415.0</v>
      </c>
      <c r="B8037" s="2" t="s">
        <v>7378</v>
      </c>
      <c r="C8037" s="2" t="s">
        <v>21</v>
      </c>
      <c r="D8037" s="1">
        <v>35719.0</v>
      </c>
      <c r="E8037" s="2" t="s">
        <v>37</v>
      </c>
      <c r="F8037" s="2">
        <v>156.0</v>
      </c>
      <c r="G8037" s="2" t="s">
        <v>48</v>
      </c>
      <c r="H8037" s="2" t="s">
        <v>34</v>
      </c>
      <c r="I8037" s="2" t="s">
        <v>25</v>
      </c>
      <c r="J8037" s="2" t="str">
        <f t="array" ref="J8037">XLOOKUP('Transaction Data'!$G8037,Product_Code,Biscuit_Brand)</f>
        <v>Lemon Crisps</v>
      </c>
      <c r="K8037" s="2">
        <f t="array" ref="K8037">XLOOKUP('Transaction Data'!$G8037,Product_Code,Cost)</f>
        <v>7</v>
      </c>
      <c r="L8037" s="2">
        <f t="array" ref="L8037">XLOOKUP('Transaction Data'!$G8037,Product_Code,Unit_Price)</f>
        <v>9</v>
      </c>
      <c r="M8037" s="3">
        <f>'Transaction Data'!$F8037*'Transaction Data'!$K8037</f>
        <v>1092</v>
      </c>
      <c r="N8037" s="3">
        <f>'Transaction Data'!$F8037*'Transaction Data'!$L8037</f>
        <v>1404</v>
      </c>
      <c r="O8037" s="3">
        <f>'Transaction Data'!$N8037-'Transaction Data'!$M8037</f>
        <v>312</v>
      </c>
      <c r="P8037" s="2">
        <f>DATEDIF('Transaction Data'!$D8037,'Transaction Data'!$A8037,"y")</f>
        <v>26</v>
      </c>
      <c r="Q8037" s="2" t="str">
        <f>FLOOR('Transaction Data'!$P8037,15)&amp;"-"&amp;FLOOR('Transaction Data'!$P8037,15)+14</f>
        <v>15-29</v>
      </c>
      <c r="R8037" s="2" t="str">
        <f>IF('Transaction Data'!$L8037&lt;=10,"Less Expensive","Expensive")</f>
        <v>Less Expensive</v>
      </c>
      <c r="S8037" s="4">
        <f>WEEKDAY('Transaction Data'!$A8037)</f>
        <v>6</v>
      </c>
      <c r="T8037" s="2" t="str">
        <f>IF(WEEKDAY('Transaction Data'!$A8037,2)&lt;6,"Weekday","Weekend")</f>
        <v>Weekday</v>
      </c>
    </row>
    <row r="8038" ht="15.75" customHeight="1">
      <c r="A8038" s="1">
        <v>45444.0</v>
      </c>
      <c r="B8038" s="2" t="s">
        <v>31</v>
      </c>
      <c r="C8038" s="2" t="s">
        <v>32</v>
      </c>
      <c r="D8038" s="1">
        <v>18338.0</v>
      </c>
      <c r="E8038" s="2" t="s">
        <v>37</v>
      </c>
      <c r="F8038" s="2">
        <v>345.0</v>
      </c>
      <c r="G8038" s="2" t="s">
        <v>23</v>
      </c>
      <c r="H8038" s="2" t="s">
        <v>24</v>
      </c>
      <c r="I8038" s="2" t="s">
        <v>25</v>
      </c>
      <c r="J8038" s="2" t="str">
        <f t="array" ref="J8038">XLOOKUP('Transaction Data'!$G8038,Product_Code,Biscuit_Brand)</f>
        <v>Cinnamon Swirls</v>
      </c>
      <c r="K8038" s="2">
        <f t="array" ref="K8038">XLOOKUP('Transaction Data'!$G8038,Product_Code,Cost)</f>
        <v>10</v>
      </c>
      <c r="L8038" s="2">
        <f t="array" ref="L8038">XLOOKUP('Transaction Data'!$G8038,Product_Code,Unit_Price)</f>
        <v>14</v>
      </c>
      <c r="M8038" s="3">
        <f>'Transaction Data'!$F8038*'Transaction Data'!$K8038</f>
        <v>3450</v>
      </c>
      <c r="N8038" s="3">
        <f>'Transaction Data'!$F8038*'Transaction Data'!$L8038</f>
        <v>4830</v>
      </c>
      <c r="O8038" s="3">
        <f>'Transaction Data'!$N8038-'Transaction Data'!$M8038</f>
        <v>1380</v>
      </c>
      <c r="P8038" s="2">
        <f>DATEDIF('Transaction Data'!$D8038,'Transaction Data'!$A8038,"y")</f>
        <v>74</v>
      </c>
      <c r="Q8038" s="2" t="str">
        <f>FLOOR('Transaction Data'!$P8038,15)&amp;"-"&amp;FLOOR('Transaction Data'!$P8038,15)+14</f>
        <v>60-74</v>
      </c>
      <c r="R8038" s="2" t="str">
        <f>IF('Transaction Data'!$L8038&lt;=10,"Less Expensive","Expensive")</f>
        <v>Expensive</v>
      </c>
      <c r="S8038" s="4">
        <f>WEEKDAY('Transaction Data'!$A8038)</f>
        <v>7</v>
      </c>
      <c r="T8038" s="2" t="str">
        <f>IF(WEEKDAY('Transaction Data'!$A8038,2)&lt;6,"Weekday","Weekend")</f>
        <v>Weekend</v>
      </c>
    </row>
    <row r="8039" ht="15.75" customHeight="1">
      <c r="A8039" s="1">
        <v>45359.0</v>
      </c>
      <c r="B8039" s="2" t="s">
        <v>31</v>
      </c>
      <c r="C8039" s="2" t="s">
        <v>32</v>
      </c>
      <c r="D8039" s="1">
        <v>20486.0</v>
      </c>
      <c r="E8039" s="2" t="s">
        <v>22</v>
      </c>
      <c r="F8039" s="2">
        <v>401.0</v>
      </c>
      <c r="G8039" s="2" t="s">
        <v>38</v>
      </c>
      <c r="H8039" s="2" t="s">
        <v>29</v>
      </c>
      <c r="I8039" s="2" t="s">
        <v>25</v>
      </c>
      <c r="J8039" s="2" t="str">
        <f t="array" ref="J8039">XLOOKUP('Transaction Data'!$G8039,Product_Code,Biscuit_Brand)</f>
        <v>Ginger Snaps</v>
      </c>
      <c r="K8039" s="2">
        <f t="array" ref="K8039">XLOOKUP('Transaction Data'!$G8039,Product_Code,Cost)</f>
        <v>14</v>
      </c>
      <c r="L8039" s="2">
        <f t="array" ref="L8039">XLOOKUP('Transaction Data'!$G8039,Product_Code,Unit_Price)</f>
        <v>28</v>
      </c>
      <c r="M8039" s="3">
        <f>'Transaction Data'!$F8039*'Transaction Data'!$K8039</f>
        <v>5614</v>
      </c>
      <c r="N8039" s="3">
        <f>'Transaction Data'!$F8039*'Transaction Data'!$L8039</f>
        <v>11228</v>
      </c>
      <c r="O8039" s="3">
        <f>'Transaction Data'!$N8039-'Transaction Data'!$M8039</f>
        <v>5614</v>
      </c>
      <c r="P8039" s="2">
        <f>DATEDIF('Transaction Data'!$D8039,'Transaction Data'!$A8039,"y")</f>
        <v>68</v>
      </c>
      <c r="Q8039" s="2" t="str">
        <f>FLOOR('Transaction Data'!$P8039,15)&amp;"-"&amp;FLOOR('Transaction Data'!$P8039,15)+14</f>
        <v>60-74</v>
      </c>
      <c r="R8039" s="2" t="str">
        <f>IF('Transaction Data'!$L8039&lt;=10,"Less Expensive","Expensive")</f>
        <v>Expensive</v>
      </c>
      <c r="S8039" s="4">
        <f>WEEKDAY('Transaction Data'!$A8039)</f>
        <v>6</v>
      </c>
      <c r="T8039" s="2" t="str">
        <f>IF(WEEKDAY('Transaction Data'!$A8039,2)&lt;6,"Weekday","Weekend")</f>
        <v>Weekday</v>
      </c>
    </row>
    <row r="8040" ht="15.75" customHeight="1">
      <c r="A8040" s="1">
        <v>45459.0</v>
      </c>
      <c r="B8040" s="2" t="s">
        <v>31</v>
      </c>
      <c r="C8040" s="2" t="s">
        <v>32</v>
      </c>
      <c r="D8040" s="1">
        <v>37742.0</v>
      </c>
      <c r="E8040" s="2" t="s">
        <v>37</v>
      </c>
      <c r="F8040" s="2">
        <v>37.0</v>
      </c>
      <c r="G8040" s="2" t="s">
        <v>57</v>
      </c>
      <c r="H8040" s="2" t="s">
        <v>34</v>
      </c>
      <c r="I8040" s="2" t="s">
        <v>25</v>
      </c>
      <c r="J8040" s="2" t="str">
        <f t="array" ref="J8040">XLOOKUP('Transaction Data'!$G8040,Product_Code,Biscuit_Brand)</f>
        <v>Oatmeal Cookies</v>
      </c>
      <c r="K8040" s="2">
        <f t="array" ref="K8040">XLOOKUP('Transaction Data'!$G8040,Product_Code,Cost)</f>
        <v>19</v>
      </c>
      <c r="L8040" s="2">
        <f t="array" ref="L8040">XLOOKUP('Transaction Data'!$G8040,Product_Code,Unit_Price)</f>
        <v>23</v>
      </c>
      <c r="M8040" s="3">
        <f>'Transaction Data'!$F8040*'Transaction Data'!$K8040</f>
        <v>703</v>
      </c>
      <c r="N8040" s="3">
        <f>'Transaction Data'!$F8040*'Transaction Data'!$L8040</f>
        <v>851</v>
      </c>
      <c r="O8040" s="3">
        <f>'Transaction Data'!$N8040-'Transaction Data'!$M8040</f>
        <v>148</v>
      </c>
      <c r="P8040" s="2">
        <f>DATEDIF('Transaction Data'!$D8040,'Transaction Data'!$A8040,"y")</f>
        <v>21</v>
      </c>
      <c r="Q8040" s="2" t="str">
        <f>FLOOR('Transaction Data'!$P8040,15)&amp;"-"&amp;FLOOR('Transaction Data'!$P8040,15)+14</f>
        <v>15-29</v>
      </c>
      <c r="R8040" s="2" t="str">
        <f>IF('Transaction Data'!$L8040&lt;=10,"Less Expensive","Expensive")</f>
        <v>Expensive</v>
      </c>
      <c r="S8040" s="4">
        <f>WEEKDAY('Transaction Data'!$A8040)</f>
        <v>1</v>
      </c>
      <c r="T8040" s="2" t="str">
        <f>IF(WEEKDAY('Transaction Data'!$A8040,2)&lt;6,"Weekday","Weekend")</f>
        <v>Weekend</v>
      </c>
    </row>
    <row r="8041" ht="15.75" customHeight="1">
      <c r="A8041" s="1">
        <v>45502.0</v>
      </c>
      <c r="B8041" s="2" t="s">
        <v>31</v>
      </c>
      <c r="C8041" s="2" t="s">
        <v>32</v>
      </c>
      <c r="D8041" s="1">
        <v>16407.0</v>
      </c>
      <c r="E8041" s="2" t="s">
        <v>63</v>
      </c>
      <c r="F8041" s="2">
        <v>214.0</v>
      </c>
      <c r="G8041" s="2" t="s">
        <v>48</v>
      </c>
      <c r="H8041" s="2" t="s">
        <v>24</v>
      </c>
      <c r="I8041" s="2" t="s">
        <v>25</v>
      </c>
      <c r="J8041" s="2" t="str">
        <f t="array" ref="J8041">XLOOKUP('Transaction Data'!$G8041,Product_Code,Biscuit_Brand)</f>
        <v>Lemon Crisps</v>
      </c>
      <c r="K8041" s="2">
        <f t="array" ref="K8041">XLOOKUP('Transaction Data'!$G8041,Product_Code,Cost)</f>
        <v>7</v>
      </c>
      <c r="L8041" s="2">
        <f t="array" ref="L8041">XLOOKUP('Transaction Data'!$G8041,Product_Code,Unit_Price)</f>
        <v>9</v>
      </c>
      <c r="M8041" s="3">
        <f>'Transaction Data'!$F8041*'Transaction Data'!$K8041</f>
        <v>1498</v>
      </c>
      <c r="N8041" s="3">
        <f>'Transaction Data'!$F8041*'Transaction Data'!$L8041</f>
        <v>1926</v>
      </c>
      <c r="O8041" s="3">
        <f>'Transaction Data'!$N8041-'Transaction Data'!$M8041</f>
        <v>428</v>
      </c>
      <c r="P8041" s="2">
        <f>DATEDIF('Transaction Data'!$D8041,'Transaction Data'!$A8041,"y")</f>
        <v>79</v>
      </c>
      <c r="Q8041" s="2" t="str">
        <f>FLOOR('Transaction Data'!$P8041,15)&amp;"-"&amp;FLOOR('Transaction Data'!$P8041,15)+14</f>
        <v>75-89</v>
      </c>
      <c r="R8041" s="2" t="str">
        <f>IF('Transaction Data'!$L8041&lt;=10,"Less Expensive","Expensive")</f>
        <v>Less Expensive</v>
      </c>
      <c r="S8041" s="4">
        <f>WEEKDAY('Transaction Data'!$A8041)</f>
        <v>2</v>
      </c>
      <c r="T8041" s="2" t="str">
        <f>IF(WEEKDAY('Transaction Data'!$A8041,2)&lt;6,"Weekday","Weekend")</f>
        <v>Weekday</v>
      </c>
    </row>
    <row r="8042" ht="15.75" customHeight="1">
      <c r="A8042" s="1">
        <v>45298.0</v>
      </c>
      <c r="B8042" s="2" t="s">
        <v>31</v>
      </c>
      <c r="C8042" s="2" t="s">
        <v>32</v>
      </c>
      <c r="D8042" s="1">
        <v>34717.0</v>
      </c>
      <c r="E8042" s="2" t="s">
        <v>63</v>
      </c>
      <c r="F8042" s="2">
        <v>20.0</v>
      </c>
      <c r="G8042" s="2" t="s">
        <v>33</v>
      </c>
      <c r="H8042" s="2" t="s">
        <v>29</v>
      </c>
      <c r="I8042" s="2" t="s">
        <v>25</v>
      </c>
      <c r="J8042" s="2" t="str">
        <f t="array" ref="J8042">XLOOKUP('Transaction Data'!$G8042,Product_Code,Biscuit_Brand)</f>
        <v>Caramel Biscuits</v>
      </c>
      <c r="K8042" s="2">
        <f t="array" ref="K8042">XLOOKUP('Transaction Data'!$G8042,Product_Code,Cost)</f>
        <v>18</v>
      </c>
      <c r="L8042" s="2">
        <f t="array" ref="L8042">XLOOKUP('Transaction Data'!$G8042,Product_Code,Unit_Price)</f>
        <v>22</v>
      </c>
      <c r="M8042" s="3">
        <f>'Transaction Data'!$F8042*'Transaction Data'!$K8042</f>
        <v>360</v>
      </c>
      <c r="N8042" s="3">
        <f>'Transaction Data'!$F8042*'Transaction Data'!$L8042</f>
        <v>440</v>
      </c>
      <c r="O8042" s="3">
        <f>'Transaction Data'!$N8042-'Transaction Data'!$M8042</f>
        <v>80</v>
      </c>
      <c r="P8042" s="2">
        <f>DATEDIF('Transaction Data'!$D8042,'Transaction Data'!$A8042,"y")</f>
        <v>28</v>
      </c>
      <c r="Q8042" s="2" t="str">
        <f>FLOOR('Transaction Data'!$P8042,15)&amp;"-"&amp;FLOOR('Transaction Data'!$P8042,15)+14</f>
        <v>15-29</v>
      </c>
      <c r="R8042" s="2" t="str">
        <f>IF('Transaction Data'!$L8042&lt;=10,"Less Expensive","Expensive")</f>
        <v>Expensive</v>
      </c>
      <c r="S8042" s="4">
        <f>WEEKDAY('Transaction Data'!$A8042)</f>
        <v>1</v>
      </c>
      <c r="T8042" s="2" t="str">
        <f>IF(WEEKDAY('Transaction Data'!$A8042,2)&lt;6,"Weekday","Weekend")</f>
        <v>Weekend</v>
      </c>
    </row>
    <row r="8043" ht="15.75" customHeight="1">
      <c r="A8043" s="1">
        <v>45448.0</v>
      </c>
      <c r="B8043" s="2" t="s">
        <v>7379</v>
      </c>
      <c r="C8043" s="2" t="s">
        <v>65</v>
      </c>
      <c r="D8043" s="1">
        <v>29831.0</v>
      </c>
      <c r="E8043" s="2" t="s">
        <v>22</v>
      </c>
      <c r="F8043" s="2">
        <v>121.0</v>
      </c>
      <c r="G8043" s="2" t="s">
        <v>28</v>
      </c>
      <c r="H8043" s="2" t="s">
        <v>34</v>
      </c>
      <c r="I8043" s="2" t="s">
        <v>25</v>
      </c>
      <c r="J8043" s="2" t="str">
        <f t="array" ref="J8043">XLOOKUP('Transaction Data'!$G8043,Product_Code,Biscuit_Brand)</f>
        <v>Shortbread</v>
      </c>
      <c r="K8043" s="2">
        <f t="array" ref="K8043">XLOOKUP('Transaction Data'!$G8043,Product_Code,Cost)</f>
        <v>10</v>
      </c>
      <c r="L8043" s="2">
        <f t="array" ref="L8043">XLOOKUP('Transaction Data'!$G8043,Product_Code,Unit_Price)</f>
        <v>45</v>
      </c>
      <c r="M8043" s="3">
        <f>'Transaction Data'!$F8043*'Transaction Data'!$K8043</f>
        <v>1210</v>
      </c>
      <c r="N8043" s="3">
        <f>'Transaction Data'!$F8043*'Transaction Data'!$L8043</f>
        <v>5445</v>
      </c>
      <c r="O8043" s="3">
        <f>'Transaction Data'!$N8043-'Transaction Data'!$M8043</f>
        <v>4235</v>
      </c>
      <c r="P8043" s="2">
        <f>DATEDIF('Transaction Data'!$D8043,'Transaction Data'!$A8043,"y")</f>
        <v>42</v>
      </c>
      <c r="Q8043" s="2" t="str">
        <f>FLOOR('Transaction Data'!$P8043,15)&amp;"-"&amp;FLOOR('Transaction Data'!$P8043,15)+14</f>
        <v>30-44</v>
      </c>
      <c r="R8043" s="2" t="str">
        <f>IF('Transaction Data'!$L8043&lt;=10,"Less Expensive","Expensive")</f>
        <v>Expensive</v>
      </c>
      <c r="S8043" s="4">
        <f>WEEKDAY('Transaction Data'!$A8043)</f>
        <v>4</v>
      </c>
      <c r="T8043" s="2" t="str">
        <f>IF(WEEKDAY('Transaction Data'!$A8043,2)&lt;6,"Weekday","Weekend")</f>
        <v>Weekday</v>
      </c>
    </row>
    <row r="8044" ht="15.75" customHeight="1">
      <c r="A8044" s="1">
        <v>45397.0</v>
      </c>
      <c r="B8044" s="2" t="s">
        <v>7380</v>
      </c>
      <c r="C8044" s="2" t="s">
        <v>21</v>
      </c>
      <c r="D8044" s="1">
        <v>35797.0</v>
      </c>
      <c r="E8044" s="2" t="s">
        <v>27</v>
      </c>
      <c r="F8044" s="2">
        <v>480.0</v>
      </c>
      <c r="G8044" s="2" t="s">
        <v>44</v>
      </c>
      <c r="H8044" s="2" t="s">
        <v>24</v>
      </c>
      <c r="I8044" s="2" t="s">
        <v>25</v>
      </c>
      <c r="J8044" s="2" t="str">
        <f t="array" ref="J8044">XLOOKUP('Transaction Data'!$G8044,Product_Code,Biscuit_Brand)</f>
        <v>Butter Crunch</v>
      </c>
      <c r="K8044" s="2">
        <f t="array" ref="K8044">XLOOKUP('Transaction Data'!$G8044,Product_Code,Cost)</f>
        <v>10</v>
      </c>
      <c r="L8044" s="2">
        <f t="array" ref="L8044">XLOOKUP('Transaction Data'!$G8044,Product_Code,Unit_Price)</f>
        <v>11</v>
      </c>
      <c r="M8044" s="3">
        <f>'Transaction Data'!$F8044*'Transaction Data'!$K8044</f>
        <v>4800</v>
      </c>
      <c r="N8044" s="3">
        <f>'Transaction Data'!$F8044*'Transaction Data'!$L8044</f>
        <v>5280</v>
      </c>
      <c r="O8044" s="3">
        <f>'Transaction Data'!$N8044-'Transaction Data'!$M8044</f>
        <v>480</v>
      </c>
      <c r="P8044" s="2">
        <f>DATEDIF('Transaction Data'!$D8044,'Transaction Data'!$A8044,"y")</f>
        <v>26</v>
      </c>
      <c r="Q8044" s="2" t="str">
        <f>FLOOR('Transaction Data'!$P8044,15)&amp;"-"&amp;FLOOR('Transaction Data'!$P8044,15)+14</f>
        <v>15-29</v>
      </c>
      <c r="R8044" s="2" t="str">
        <f>IF('Transaction Data'!$L8044&lt;=10,"Less Expensive","Expensive")</f>
        <v>Expensive</v>
      </c>
      <c r="S8044" s="4">
        <f>WEEKDAY('Transaction Data'!$A8044)</f>
        <v>2</v>
      </c>
      <c r="T8044" s="2" t="str">
        <f>IF(WEEKDAY('Transaction Data'!$A8044,2)&lt;6,"Weekday","Weekend")</f>
        <v>Weekday</v>
      </c>
    </row>
    <row r="8045" ht="15.75" customHeight="1">
      <c r="A8045" s="1">
        <v>45460.0</v>
      </c>
      <c r="B8045" s="2" t="s">
        <v>7381</v>
      </c>
      <c r="C8045" s="2" t="s">
        <v>65</v>
      </c>
      <c r="D8045" s="1">
        <v>38324.0</v>
      </c>
      <c r="E8045" s="2" t="s">
        <v>63</v>
      </c>
      <c r="F8045" s="2">
        <v>367.0</v>
      </c>
      <c r="G8045" s="2" t="s">
        <v>57</v>
      </c>
      <c r="H8045" s="2" t="s">
        <v>29</v>
      </c>
      <c r="I8045" s="2" t="s">
        <v>25</v>
      </c>
      <c r="J8045" s="2" t="str">
        <f t="array" ref="J8045">XLOOKUP('Transaction Data'!$G8045,Product_Code,Biscuit_Brand)</f>
        <v>Oatmeal Cookies</v>
      </c>
      <c r="K8045" s="2">
        <f t="array" ref="K8045">XLOOKUP('Transaction Data'!$G8045,Product_Code,Cost)</f>
        <v>19</v>
      </c>
      <c r="L8045" s="2">
        <f t="array" ref="L8045">XLOOKUP('Transaction Data'!$G8045,Product_Code,Unit_Price)</f>
        <v>23</v>
      </c>
      <c r="M8045" s="3">
        <f>'Transaction Data'!$F8045*'Transaction Data'!$K8045</f>
        <v>6973</v>
      </c>
      <c r="N8045" s="3">
        <f>'Transaction Data'!$F8045*'Transaction Data'!$L8045</f>
        <v>8441</v>
      </c>
      <c r="O8045" s="3">
        <f>'Transaction Data'!$N8045-'Transaction Data'!$M8045</f>
        <v>1468</v>
      </c>
      <c r="P8045" s="2">
        <f>DATEDIF('Transaction Data'!$D8045,'Transaction Data'!$A8045,"y")</f>
        <v>19</v>
      </c>
      <c r="Q8045" s="2" t="str">
        <f>FLOOR('Transaction Data'!$P8045,15)&amp;"-"&amp;FLOOR('Transaction Data'!$P8045,15)+14</f>
        <v>15-29</v>
      </c>
      <c r="R8045" s="2" t="str">
        <f>IF('Transaction Data'!$L8045&lt;=10,"Less Expensive","Expensive")</f>
        <v>Expensive</v>
      </c>
      <c r="S8045" s="4">
        <f>WEEKDAY('Transaction Data'!$A8045)</f>
        <v>2</v>
      </c>
      <c r="T8045" s="2" t="str">
        <f>IF(WEEKDAY('Transaction Data'!$A8045,2)&lt;6,"Weekday","Weekend")</f>
        <v>Weekday</v>
      </c>
    </row>
    <row r="8046" ht="15.75" customHeight="1">
      <c r="A8046" s="1">
        <v>45366.0</v>
      </c>
      <c r="B8046" s="2" t="s">
        <v>7382</v>
      </c>
      <c r="C8046" s="2" t="s">
        <v>41</v>
      </c>
      <c r="D8046" s="1">
        <v>38153.0</v>
      </c>
      <c r="E8046" s="2" t="s">
        <v>27</v>
      </c>
      <c r="F8046" s="2">
        <v>181.0</v>
      </c>
      <c r="G8046" s="2" t="s">
        <v>61</v>
      </c>
      <c r="H8046" s="2" t="s">
        <v>34</v>
      </c>
      <c r="I8046" s="2" t="s">
        <v>25</v>
      </c>
      <c r="J8046" s="2" t="str">
        <f t="array" ref="J8046">XLOOKUP('Transaction Data'!$G8046,Product_Code,Biscuit_Brand)</f>
        <v>Choco Delight</v>
      </c>
      <c r="K8046" s="2">
        <f t="array" ref="K8046">XLOOKUP('Transaction Data'!$G8046,Product_Code,Cost)</f>
        <v>3</v>
      </c>
      <c r="L8046" s="2">
        <f t="array" ref="L8046">XLOOKUP('Transaction Data'!$G8046,Product_Code,Unit_Price)</f>
        <v>5</v>
      </c>
      <c r="M8046" s="3">
        <f>'Transaction Data'!$F8046*'Transaction Data'!$K8046</f>
        <v>543</v>
      </c>
      <c r="N8046" s="3">
        <f>'Transaction Data'!$F8046*'Transaction Data'!$L8046</f>
        <v>905</v>
      </c>
      <c r="O8046" s="3">
        <f>'Transaction Data'!$N8046-'Transaction Data'!$M8046</f>
        <v>362</v>
      </c>
      <c r="P8046" s="2">
        <f>DATEDIF('Transaction Data'!$D8046,'Transaction Data'!$A8046,"y")</f>
        <v>19</v>
      </c>
      <c r="Q8046" s="2" t="str">
        <f>FLOOR('Transaction Data'!$P8046,15)&amp;"-"&amp;FLOOR('Transaction Data'!$P8046,15)+14</f>
        <v>15-29</v>
      </c>
      <c r="R8046" s="2" t="str">
        <f>IF('Transaction Data'!$L8046&lt;=10,"Less Expensive","Expensive")</f>
        <v>Less Expensive</v>
      </c>
      <c r="S8046" s="4">
        <f>WEEKDAY('Transaction Data'!$A8046)</f>
        <v>6</v>
      </c>
      <c r="T8046" s="2" t="str">
        <f>IF(WEEKDAY('Transaction Data'!$A8046,2)&lt;6,"Weekday","Weekend")</f>
        <v>Weekday</v>
      </c>
    </row>
    <row r="8047" ht="15.75" customHeight="1">
      <c r="A8047" s="1">
        <v>45349.0</v>
      </c>
      <c r="B8047" s="2" t="s">
        <v>7383</v>
      </c>
      <c r="C8047" s="2" t="s">
        <v>78</v>
      </c>
      <c r="D8047" s="1">
        <v>25399.0</v>
      </c>
      <c r="E8047" s="2" t="s">
        <v>37</v>
      </c>
      <c r="F8047" s="2">
        <v>480.0</v>
      </c>
      <c r="G8047" s="2" t="s">
        <v>57</v>
      </c>
      <c r="H8047" s="2" t="s">
        <v>24</v>
      </c>
      <c r="I8047" s="2" t="s">
        <v>25</v>
      </c>
      <c r="J8047" s="2" t="str">
        <f t="array" ref="J8047">XLOOKUP('Transaction Data'!$G8047,Product_Code,Biscuit_Brand)</f>
        <v>Oatmeal Cookies</v>
      </c>
      <c r="K8047" s="2">
        <f t="array" ref="K8047">XLOOKUP('Transaction Data'!$G8047,Product_Code,Cost)</f>
        <v>19</v>
      </c>
      <c r="L8047" s="2">
        <f t="array" ref="L8047">XLOOKUP('Transaction Data'!$G8047,Product_Code,Unit_Price)</f>
        <v>23</v>
      </c>
      <c r="M8047" s="3">
        <f>'Transaction Data'!$F8047*'Transaction Data'!$K8047</f>
        <v>9120</v>
      </c>
      <c r="N8047" s="3">
        <f>'Transaction Data'!$F8047*'Transaction Data'!$L8047</f>
        <v>11040</v>
      </c>
      <c r="O8047" s="3">
        <f>'Transaction Data'!$N8047-'Transaction Data'!$M8047</f>
        <v>1920</v>
      </c>
      <c r="P8047" s="2">
        <f>DATEDIF('Transaction Data'!$D8047,'Transaction Data'!$A8047,"y")</f>
        <v>54</v>
      </c>
      <c r="Q8047" s="2" t="str">
        <f>FLOOR('Transaction Data'!$P8047,15)&amp;"-"&amp;FLOOR('Transaction Data'!$P8047,15)+14</f>
        <v>45-59</v>
      </c>
      <c r="R8047" s="2" t="str">
        <f>IF('Transaction Data'!$L8047&lt;=10,"Less Expensive","Expensive")</f>
        <v>Expensive</v>
      </c>
      <c r="S8047" s="4">
        <f>WEEKDAY('Transaction Data'!$A8047)</f>
        <v>3</v>
      </c>
      <c r="T8047" s="2" t="str">
        <f>IF(WEEKDAY('Transaction Data'!$A8047,2)&lt;6,"Weekday","Weekend")</f>
        <v>Weekday</v>
      </c>
    </row>
    <row r="8048" ht="15.75" customHeight="1">
      <c r="A8048" s="1">
        <v>45461.0</v>
      </c>
      <c r="B8048" s="2" t="s">
        <v>7384</v>
      </c>
      <c r="C8048" s="2" t="s">
        <v>32</v>
      </c>
      <c r="D8048" s="1">
        <v>22492.0</v>
      </c>
      <c r="E8048" s="2" t="s">
        <v>27</v>
      </c>
      <c r="F8048" s="2">
        <v>221.0</v>
      </c>
      <c r="G8048" s="2" t="s">
        <v>55</v>
      </c>
      <c r="H8048" s="2" t="s">
        <v>29</v>
      </c>
      <c r="I8048" s="2" t="s">
        <v>25</v>
      </c>
      <c r="J8048" s="2" t="str">
        <f t="array" ref="J8048">XLOOKUP('Transaction Data'!$G8048,Product_Code,Biscuit_Brand)</f>
        <v>Vanilla Wafers</v>
      </c>
      <c r="K8048" s="2">
        <f t="array" ref="K8048">XLOOKUP('Transaction Data'!$G8048,Product_Code,Cost)</f>
        <v>18</v>
      </c>
      <c r="L8048" s="2">
        <f t="array" ref="L8048">XLOOKUP('Transaction Data'!$G8048,Product_Code,Unit_Price)</f>
        <v>36</v>
      </c>
      <c r="M8048" s="3">
        <f>'Transaction Data'!$F8048*'Transaction Data'!$K8048</f>
        <v>3978</v>
      </c>
      <c r="N8048" s="3">
        <f>'Transaction Data'!$F8048*'Transaction Data'!$L8048</f>
        <v>7956</v>
      </c>
      <c r="O8048" s="3">
        <f>'Transaction Data'!$N8048-'Transaction Data'!$M8048</f>
        <v>3978</v>
      </c>
      <c r="P8048" s="2">
        <f>DATEDIF('Transaction Data'!$D8048,'Transaction Data'!$A8048,"y")</f>
        <v>62</v>
      </c>
      <c r="Q8048" s="2" t="str">
        <f>FLOOR('Transaction Data'!$P8048,15)&amp;"-"&amp;FLOOR('Transaction Data'!$P8048,15)+14</f>
        <v>60-74</v>
      </c>
      <c r="R8048" s="2" t="str">
        <f>IF('Transaction Data'!$L8048&lt;=10,"Less Expensive","Expensive")</f>
        <v>Expensive</v>
      </c>
      <c r="S8048" s="4">
        <f>WEEKDAY('Transaction Data'!$A8048)</f>
        <v>3</v>
      </c>
      <c r="T8048" s="2" t="str">
        <f>IF(WEEKDAY('Transaction Data'!$A8048,2)&lt;6,"Weekday","Weekend")</f>
        <v>Weekday</v>
      </c>
    </row>
    <row r="8049" ht="15.75" customHeight="1">
      <c r="A8049" s="1">
        <v>45440.0</v>
      </c>
      <c r="B8049" s="2" t="s">
        <v>7385</v>
      </c>
      <c r="C8049" s="2" t="s">
        <v>32</v>
      </c>
      <c r="D8049" s="1">
        <v>32066.0</v>
      </c>
      <c r="E8049" s="2" t="s">
        <v>27</v>
      </c>
      <c r="F8049" s="2">
        <v>345.0</v>
      </c>
      <c r="G8049" s="2" t="s">
        <v>28</v>
      </c>
      <c r="H8049" s="2" t="s">
        <v>34</v>
      </c>
      <c r="I8049" s="2" t="s">
        <v>25</v>
      </c>
      <c r="J8049" s="2" t="str">
        <f t="array" ref="J8049">XLOOKUP('Transaction Data'!$G8049,Product_Code,Biscuit_Brand)</f>
        <v>Shortbread</v>
      </c>
      <c r="K8049" s="2">
        <f t="array" ref="K8049">XLOOKUP('Transaction Data'!$G8049,Product_Code,Cost)</f>
        <v>10</v>
      </c>
      <c r="L8049" s="2">
        <f t="array" ref="L8049">XLOOKUP('Transaction Data'!$G8049,Product_Code,Unit_Price)</f>
        <v>45</v>
      </c>
      <c r="M8049" s="3">
        <f>'Transaction Data'!$F8049*'Transaction Data'!$K8049</f>
        <v>3450</v>
      </c>
      <c r="N8049" s="3">
        <f>'Transaction Data'!$F8049*'Transaction Data'!$L8049</f>
        <v>15525</v>
      </c>
      <c r="O8049" s="3">
        <f>'Transaction Data'!$N8049-'Transaction Data'!$M8049</f>
        <v>12075</v>
      </c>
      <c r="P8049" s="2">
        <f>DATEDIF('Transaction Data'!$D8049,'Transaction Data'!$A8049,"y")</f>
        <v>36</v>
      </c>
      <c r="Q8049" s="2" t="str">
        <f>FLOOR('Transaction Data'!$P8049,15)&amp;"-"&amp;FLOOR('Transaction Data'!$P8049,15)+14</f>
        <v>30-44</v>
      </c>
      <c r="R8049" s="2" t="str">
        <f>IF('Transaction Data'!$L8049&lt;=10,"Less Expensive","Expensive")</f>
        <v>Expensive</v>
      </c>
      <c r="S8049" s="4">
        <f>WEEKDAY('Transaction Data'!$A8049)</f>
        <v>3</v>
      </c>
      <c r="T8049" s="2" t="str">
        <f>IF(WEEKDAY('Transaction Data'!$A8049,2)&lt;6,"Weekday","Weekend")</f>
        <v>Weekday</v>
      </c>
    </row>
    <row r="8050" ht="15.75" customHeight="1">
      <c r="A8050" s="1">
        <v>45450.0</v>
      </c>
      <c r="B8050" s="2" t="s">
        <v>7386</v>
      </c>
      <c r="C8050" s="2" t="s">
        <v>21</v>
      </c>
      <c r="D8050" s="1">
        <v>19541.0</v>
      </c>
      <c r="E8050" s="2" t="s">
        <v>63</v>
      </c>
      <c r="F8050" s="2">
        <v>377.0</v>
      </c>
      <c r="G8050" s="2" t="s">
        <v>38</v>
      </c>
      <c r="H8050" s="2" t="s">
        <v>24</v>
      </c>
      <c r="I8050" s="2" t="s">
        <v>25</v>
      </c>
      <c r="J8050" s="2" t="str">
        <f t="array" ref="J8050">XLOOKUP('Transaction Data'!$G8050,Product_Code,Biscuit_Brand)</f>
        <v>Ginger Snaps</v>
      </c>
      <c r="K8050" s="2">
        <f t="array" ref="K8050">XLOOKUP('Transaction Data'!$G8050,Product_Code,Cost)</f>
        <v>14</v>
      </c>
      <c r="L8050" s="2">
        <f t="array" ref="L8050">XLOOKUP('Transaction Data'!$G8050,Product_Code,Unit_Price)</f>
        <v>28</v>
      </c>
      <c r="M8050" s="3">
        <f>'Transaction Data'!$F8050*'Transaction Data'!$K8050</f>
        <v>5278</v>
      </c>
      <c r="N8050" s="3">
        <f>'Transaction Data'!$F8050*'Transaction Data'!$L8050</f>
        <v>10556</v>
      </c>
      <c r="O8050" s="3">
        <f>'Transaction Data'!$N8050-'Transaction Data'!$M8050</f>
        <v>5278</v>
      </c>
      <c r="P8050" s="2">
        <f>DATEDIF('Transaction Data'!$D8050,'Transaction Data'!$A8050,"y")</f>
        <v>70</v>
      </c>
      <c r="Q8050" s="2" t="str">
        <f>FLOOR('Transaction Data'!$P8050,15)&amp;"-"&amp;FLOOR('Transaction Data'!$P8050,15)+14</f>
        <v>60-74</v>
      </c>
      <c r="R8050" s="2" t="str">
        <f>IF('Transaction Data'!$L8050&lt;=10,"Less Expensive","Expensive")</f>
        <v>Expensive</v>
      </c>
      <c r="S8050" s="4">
        <f>WEEKDAY('Transaction Data'!$A8050)</f>
        <v>6</v>
      </c>
      <c r="T8050" s="2" t="str">
        <f>IF(WEEKDAY('Transaction Data'!$A8050,2)&lt;6,"Weekday","Weekend")</f>
        <v>Weekday</v>
      </c>
    </row>
    <row r="8051" ht="15.75" customHeight="1">
      <c r="A8051" s="1">
        <v>45363.0</v>
      </c>
      <c r="B8051" s="2" t="s">
        <v>7387</v>
      </c>
      <c r="C8051" s="2" t="s">
        <v>21</v>
      </c>
      <c r="D8051" s="1">
        <v>31667.0</v>
      </c>
      <c r="E8051" s="2" t="s">
        <v>22</v>
      </c>
      <c r="F8051" s="2">
        <v>211.0</v>
      </c>
      <c r="G8051" s="2" t="s">
        <v>48</v>
      </c>
      <c r="H8051" s="2" t="s">
        <v>29</v>
      </c>
      <c r="I8051" s="2" t="s">
        <v>25</v>
      </c>
      <c r="J8051" s="2" t="str">
        <f t="array" ref="J8051">XLOOKUP('Transaction Data'!$G8051,Product_Code,Biscuit_Brand)</f>
        <v>Lemon Crisps</v>
      </c>
      <c r="K8051" s="2">
        <f t="array" ref="K8051">XLOOKUP('Transaction Data'!$G8051,Product_Code,Cost)</f>
        <v>7</v>
      </c>
      <c r="L8051" s="2">
        <f t="array" ref="L8051">XLOOKUP('Transaction Data'!$G8051,Product_Code,Unit_Price)</f>
        <v>9</v>
      </c>
      <c r="M8051" s="3">
        <f>'Transaction Data'!$F8051*'Transaction Data'!$K8051</f>
        <v>1477</v>
      </c>
      <c r="N8051" s="3">
        <f>'Transaction Data'!$F8051*'Transaction Data'!$L8051</f>
        <v>1899</v>
      </c>
      <c r="O8051" s="3">
        <f>'Transaction Data'!$N8051-'Transaction Data'!$M8051</f>
        <v>422</v>
      </c>
      <c r="P8051" s="2">
        <f>DATEDIF('Transaction Data'!$D8051,'Transaction Data'!$A8051,"y")</f>
        <v>37</v>
      </c>
      <c r="Q8051" s="2" t="str">
        <f>FLOOR('Transaction Data'!$P8051,15)&amp;"-"&amp;FLOOR('Transaction Data'!$P8051,15)+14</f>
        <v>30-44</v>
      </c>
      <c r="R8051" s="2" t="str">
        <f>IF('Transaction Data'!$L8051&lt;=10,"Less Expensive","Expensive")</f>
        <v>Less Expensive</v>
      </c>
      <c r="S8051" s="4">
        <f>WEEKDAY('Transaction Data'!$A8051)</f>
        <v>3</v>
      </c>
      <c r="T8051" s="2" t="str">
        <f>IF(WEEKDAY('Transaction Data'!$A8051,2)&lt;6,"Weekday","Weekend")</f>
        <v>Weekday</v>
      </c>
    </row>
    <row r="8052" ht="15.75" customHeight="1">
      <c r="A8052" s="1">
        <v>45467.0</v>
      </c>
      <c r="B8052" s="2" t="s">
        <v>7388</v>
      </c>
      <c r="C8052" s="2" t="s">
        <v>21</v>
      </c>
      <c r="D8052" s="1">
        <v>37354.0</v>
      </c>
      <c r="E8052" s="2" t="s">
        <v>37</v>
      </c>
      <c r="F8052" s="2">
        <v>180.0</v>
      </c>
      <c r="G8052" s="2" t="s">
        <v>60</v>
      </c>
      <c r="H8052" s="2" t="s">
        <v>34</v>
      </c>
      <c r="I8052" s="2" t="s">
        <v>25</v>
      </c>
      <c r="J8052" s="2" t="str">
        <f t="array" ref="J8052">XLOOKUP('Transaction Data'!$G8052,Product_Code,Biscuit_Brand)</f>
        <v>Peanut Butter Bites</v>
      </c>
      <c r="K8052" s="2">
        <f t="array" ref="K8052">XLOOKUP('Transaction Data'!$G8052,Product_Code,Cost)</f>
        <v>5</v>
      </c>
      <c r="L8052" s="2">
        <f t="array" ref="L8052">XLOOKUP('Transaction Data'!$G8052,Product_Code,Unit_Price)</f>
        <v>7</v>
      </c>
      <c r="M8052" s="3">
        <f>'Transaction Data'!$F8052*'Transaction Data'!$K8052</f>
        <v>900</v>
      </c>
      <c r="N8052" s="3">
        <f>'Transaction Data'!$F8052*'Transaction Data'!$L8052</f>
        <v>1260</v>
      </c>
      <c r="O8052" s="3">
        <f>'Transaction Data'!$N8052-'Transaction Data'!$M8052</f>
        <v>360</v>
      </c>
      <c r="P8052" s="2">
        <f>DATEDIF('Transaction Data'!$D8052,'Transaction Data'!$A8052,"y")</f>
        <v>22</v>
      </c>
      <c r="Q8052" s="2" t="str">
        <f>FLOOR('Transaction Data'!$P8052,15)&amp;"-"&amp;FLOOR('Transaction Data'!$P8052,15)+14</f>
        <v>15-29</v>
      </c>
      <c r="R8052" s="2" t="str">
        <f>IF('Transaction Data'!$L8052&lt;=10,"Less Expensive","Expensive")</f>
        <v>Less Expensive</v>
      </c>
      <c r="S8052" s="4">
        <f>WEEKDAY('Transaction Data'!$A8052)</f>
        <v>2</v>
      </c>
      <c r="T8052" s="2" t="str">
        <f>IF(WEEKDAY('Transaction Data'!$A8052,2)&lt;6,"Weekday","Weekend")</f>
        <v>Weekday</v>
      </c>
    </row>
    <row r="8053" ht="15.75" customHeight="1">
      <c r="A8053" s="1">
        <v>45491.0</v>
      </c>
      <c r="B8053" s="2" t="s">
        <v>7389</v>
      </c>
      <c r="C8053" s="2" t="s">
        <v>78</v>
      </c>
      <c r="D8053" s="1">
        <v>37770.0</v>
      </c>
      <c r="E8053" s="2" t="s">
        <v>63</v>
      </c>
      <c r="F8053" s="2">
        <v>403.0</v>
      </c>
      <c r="G8053" s="2" t="s">
        <v>38</v>
      </c>
      <c r="H8053" s="2" t="s">
        <v>24</v>
      </c>
      <c r="I8053" s="2" t="s">
        <v>25</v>
      </c>
      <c r="J8053" s="2" t="str">
        <f t="array" ref="J8053">XLOOKUP('Transaction Data'!$G8053,Product_Code,Biscuit_Brand)</f>
        <v>Ginger Snaps</v>
      </c>
      <c r="K8053" s="2">
        <f t="array" ref="K8053">XLOOKUP('Transaction Data'!$G8053,Product_Code,Cost)</f>
        <v>14</v>
      </c>
      <c r="L8053" s="2">
        <f t="array" ref="L8053">XLOOKUP('Transaction Data'!$G8053,Product_Code,Unit_Price)</f>
        <v>28</v>
      </c>
      <c r="M8053" s="3">
        <f>'Transaction Data'!$F8053*'Transaction Data'!$K8053</f>
        <v>5642</v>
      </c>
      <c r="N8053" s="3">
        <f>'Transaction Data'!$F8053*'Transaction Data'!$L8053</f>
        <v>11284</v>
      </c>
      <c r="O8053" s="3">
        <f>'Transaction Data'!$N8053-'Transaction Data'!$M8053</f>
        <v>5642</v>
      </c>
      <c r="P8053" s="2">
        <f>DATEDIF('Transaction Data'!$D8053,'Transaction Data'!$A8053,"y")</f>
        <v>21</v>
      </c>
      <c r="Q8053" s="2" t="str">
        <f>FLOOR('Transaction Data'!$P8053,15)&amp;"-"&amp;FLOOR('Transaction Data'!$P8053,15)+14</f>
        <v>15-29</v>
      </c>
      <c r="R8053" s="2" t="str">
        <f>IF('Transaction Data'!$L8053&lt;=10,"Less Expensive","Expensive")</f>
        <v>Expensive</v>
      </c>
      <c r="S8053" s="4">
        <f>WEEKDAY('Transaction Data'!$A8053)</f>
        <v>5</v>
      </c>
      <c r="T8053" s="2" t="str">
        <f>IF(WEEKDAY('Transaction Data'!$A8053,2)&lt;6,"Weekday","Weekend")</f>
        <v>Weekday</v>
      </c>
    </row>
    <row r="8054" ht="15.75" customHeight="1">
      <c r="A8054" s="1">
        <v>45335.0</v>
      </c>
      <c r="B8054" s="2" t="s">
        <v>7390</v>
      </c>
      <c r="C8054" s="2" t="s">
        <v>72</v>
      </c>
      <c r="D8054" s="1">
        <v>18009.0</v>
      </c>
      <c r="E8054" s="2" t="s">
        <v>27</v>
      </c>
      <c r="F8054" s="2">
        <v>256.0</v>
      </c>
      <c r="G8054" s="2" t="s">
        <v>44</v>
      </c>
      <c r="H8054" s="2" t="s">
        <v>29</v>
      </c>
      <c r="I8054" s="2" t="s">
        <v>25</v>
      </c>
      <c r="J8054" s="2" t="str">
        <f t="array" ref="J8054">XLOOKUP('Transaction Data'!$G8054,Product_Code,Biscuit_Brand)</f>
        <v>Butter Crunch</v>
      </c>
      <c r="K8054" s="2">
        <f t="array" ref="K8054">XLOOKUP('Transaction Data'!$G8054,Product_Code,Cost)</f>
        <v>10</v>
      </c>
      <c r="L8054" s="2">
        <f t="array" ref="L8054">XLOOKUP('Transaction Data'!$G8054,Product_Code,Unit_Price)</f>
        <v>11</v>
      </c>
      <c r="M8054" s="3">
        <f>'Transaction Data'!$F8054*'Transaction Data'!$K8054</f>
        <v>2560</v>
      </c>
      <c r="N8054" s="3">
        <f>'Transaction Data'!$F8054*'Transaction Data'!$L8054</f>
        <v>2816</v>
      </c>
      <c r="O8054" s="3">
        <f>'Transaction Data'!$N8054-'Transaction Data'!$M8054</f>
        <v>256</v>
      </c>
      <c r="P8054" s="2">
        <f>DATEDIF('Transaction Data'!$D8054,'Transaction Data'!$A8054,"y")</f>
        <v>74</v>
      </c>
      <c r="Q8054" s="2" t="str">
        <f>FLOOR('Transaction Data'!$P8054,15)&amp;"-"&amp;FLOOR('Transaction Data'!$P8054,15)+14</f>
        <v>60-74</v>
      </c>
      <c r="R8054" s="2" t="str">
        <f>IF('Transaction Data'!$L8054&lt;=10,"Less Expensive","Expensive")</f>
        <v>Expensive</v>
      </c>
      <c r="S8054" s="4">
        <f>WEEKDAY('Transaction Data'!$A8054)</f>
        <v>3</v>
      </c>
      <c r="T8054" s="2" t="str">
        <f>IF(WEEKDAY('Transaction Data'!$A8054,2)&lt;6,"Weekday","Weekend")</f>
        <v>Weekday</v>
      </c>
    </row>
    <row r="8055" ht="15.75" customHeight="1">
      <c r="A8055" s="1">
        <v>45316.0</v>
      </c>
      <c r="B8055" s="2" t="s">
        <v>7391</v>
      </c>
      <c r="C8055" s="2" t="s">
        <v>21</v>
      </c>
      <c r="D8055" s="1">
        <v>25247.0</v>
      </c>
      <c r="E8055" s="2" t="s">
        <v>63</v>
      </c>
      <c r="F8055" s="2">
        <v>336.0</v>
      </c>
      <c r="G8055" s="2" t="s">
        <v>38</v>
      </c>
      <c r="H8055" s="2" t="s">
        <v>34</v>
      </c>
      <c r="I8055" s="2" t="s">
        <v>25</v>
      </c>
      <c r="J8055" s="2" t="str">
        <f t="array" ref="J8055">XLOOKUP('Transaction Data'!$G8055,Product_Code,Biscuit_Brand)</f>
        <v>Ginger Snaps</v>
      </c>
      <c r="K8055" s="2">
        <f t="array" ref="K8055">XLOOKUP('Transaction Data'!$G8055,Product_Code,Cost)</f>
        <v>14</v>
      </c>
      <c r="L8055" s="2">
        <f t="array" ref="L8055">XLOOKUP('Transaction Data'!$G8055,Product_Code,Unit_Price)</f>
        <v>28</v>
      </c>
      <c r="M8055" s="3">
        <f>'Transaction Data'!$F8055*'Transaction Data'!$K8055</f>
        <v>4704</v>
      </c>
      <c r="N8055" s="3">
        <f>'Transaction Data'!$F8055*'Transaction Data'!$L8055</f>
        <v>9408</v>
      </c>
      <c r="O8055" s="3">
        <f>'Transaction Data'!$N8055-'Transaction Data'!$M8055</f>
        <v>4704</v>
      </c>
      <c r="P8055" s="2">
        <f>DATEDIF('Transaction Data'!$D8055,'Transaction Data'!$A8055,"y")</f>
        <v>54</v>
      </c>
      <c r="Q8055" s="2" t="str">
        <f>FLOOR('Transaction Data'!$P8055,15)&amp;"-"&amp;FLOOR('Transaction Data'!$P8055,15)+14</f>
        <v>45-59</v>
      </c>
      <c r="R8055" s="2" t="str">
        <f>IF('Transaction Data'!$L8055&lt;=10,"Less Expensive","Expensive")</f>
        <v>Expensive</v>
      </c>
      <c r="S8055" s="4">
        <f>WEEKDAY('Transaction Data'!$A8055)</f>
        <v>5</v>
      </c>
      <c r="T8055" s="2" t="str">
        <f>IF(WEEKDAY('Transaction Data'!$A8055,2)&lt;6,"Weekday","Weekend")</f>
        <v>Weekday</v>
      </c>
    </row>
    <row r="8056" ht="15.75" customHeight="1">
      <c r="A8056" s="1">
        <v>45396.0</v>
      </c>
      <c r="B8056" s="2" t="s">
        <v>7392</v>
      </c>
      <c r="C8056" s="2" t="s">
        <v>54</v>
      </c>
      <c r="D8056" s="1">
        <v>25781.0</v>
      </c>
      <c r="E8056" s="2" t="s">
        <v>22</v>
      </c>
      <c r="F8056" s="2">
        <v>320.0</v>
      </c>
      <c r="G8056" s="2" t="s">
        <v>33</v>
      </c>
      <c r="H8056" s="2" t="s">
        <v>24</v>
      </c>
      <c r="I8056" s="2" t="s">
        <v>25</v>
      </c>
      <c r="J8056" s="2" t="str">
        <f t="array" ref="J8056">XLOOKUP('Transaction Data'!$G8056,Product_Code,Biscuit_Brand)</f>
        <v>Caramel Biscuits</v>
      </c>
      <c r="K8056" s="2">
        <f t="array" ref="K8056">XLOOKUP('Transaction Data'!$G8056,Product_Code,Cost)</f>
        <v>18</v>
      </c>
      <c r="L8056" s="2">
        <f t="array" ref="L8056">XLOOKUP('Transaction Data'!$G8056,Product_Code,Unit_Price)</f>
        <v>22</v>
      </c>
      <c r="M8056" s="3">
        <f>'Transaction Data'!$F8056*'Transaction Data'!$K8056</f>
        <v>5760</v>
      </c>
      <c r="N8056" s="3">
        <f>'Transaction Data'!$F8056*'Transaction Data'!$L8056</f>
        <v>7040</v>
      </c>
      <c r="O8056" s="3">
        <f>'Transaction Data'!$N8056-'Transaction Data'!$M8056</f>
        <v>1280</v>
      </c>
      <c r="P8056" s="2">
        <f>DATEDIF('Transaction Data'!$D8056,'Transaction Data'!$A8056,"y")</f>
        <v>53</v>
      </c>
      <c r="Q8056" s="2" t="str">
        <f>FLOOR('Transaction Data'!$P8056,15)&amp;"-"&amp;FLOOR('Transaction Data'!$P8056,15)+14</f>
        <v>45-59</v>
      </c>
      <c r="R8056" s="2" t="str">
        <f>IF('Transaction Data'!$L8056&lt;=10,"Less Expensive","Expensive")</f>
        <v>Expensive</v>
      </c>
      <c r="S8056" s="4">
        <f>WEEKDAY('Transaction Data'!$A8056)</f>
        <v>1</v>
      </c>
      <c r="T8056" s="2" t="str">
        <f>IF(WEEKDAY('Transaction Data'!$A8056,2)&lt;6,"Weekday","Weekend")</f>
        <v>Weekend</v>
      </c>
    </row>
    <row r="8057" ht="15.75" customHeight="1">
      <c r="A8057" s="1">
        <v>45338.0</v>
      </c>
      <c r="B8057" s="2" t="s">
        <v>7393</v>
      </c>
      <c r="C8057" s="2" t="s">
        <v>72</v>
      </c>
      <c r="D8057" s="1">
        <v>29594.0</v>
      </c>
      <c r="E8057" s="2" t="s">
        <v>37</v>
      </c>
      <c r="F8057" s="2">
        <v>435.0</v>
      </c>
      <c r="G8057" s="2" t="s">
        <v>55</v>
      </c>
      <c r="H8057" s="2" t="s">
        <v>29</v>
      </c>
      <c r="I8057" s="2" t="s">
        <v>25</v>
      </c>
      <c r="J8057" s="2" t="str">
        <f t="array" ref="J8057">XLOOKUP('Transaction Data'!$G8057,Product_Code,Biscuit_Brand)</f>
        <v>Vanilla Wafers</v>
      </c>
      <c r="K8057" s="2">
        <f t="array" ref="K8057">XLOOKUP('Transaction Data'!$G8057,Product_Code,Cost)</f>
        <v>18</v>
      </c>
      <c r="L8057" s="2">
        <f t="array" ref="L8057">XLOOKUP('Transaction Data'!$G8057,Product_Code,Unit_Price)</f>
        <v>36</v>
      </c>
      <c r="M8057" s="3">
        <f>'Transaction Data'!$F8057*'Transaction Data'!$K8057</f>
        <v>7830</v>
      </c>
      <c r="N8057" s="3">
        <f>'Transaction Data'!$F8057*'Transaction Data'!$L8057</f>
        <v>15660</v>
      </c>
      <c r="O8057" s="3">
        <f>'Transaction Data'!$N8057-'Transaction Data'!$M8057</f>
        <v>7830</v>
      </c>
      <c r="P8057" s="2">
        <f>DATEDIF('Transaction Data'!$D8057,'Transaction Data'!$A8057,"y")</f>
        <v>43</v>
      </c>
      <c r="Q8057" s="2" t="str">
        <f>FLOOR('Transaction Data'!$P8057,15)&amp;"-"&amp;FLOOR('Transaction Data'!$P8057,15)+14</f>
        <v>30-44</v>
      </c>
      <c r="R8057" s="2" t="str">
        <f>IF('Transaction Data'!$L8057&lt;=10,"Less Expensive","Expensive")</f>
        <v>Expensive</v>
      </c>
      <c r="S8057" s="4">
        <f>WEEKDAY('Transaction Data'!$A8057)</f>
        <v>6</v>
      </c>
      <c r="T8057" s="2" t="str">
        <f>IF(WEEKDAY('Transaction Data'!$A8057,2)&lt;6,"Weekday","Weekend")</f>
        <v>Weekday</v>
      </c>
    </row>
    <row r="8058" ht="15.75" customHeight="1">
      <c r="A8058" s="1">
        <v>45445.0</v>
      </c>
      <c r="B8058" s="2" t="s">
        <v>1355</v>
      </c>
      <c r="C8058" s="2" t="s">
        <v>69</v>
      </c>
      <c r="D8058" s="1">
        <v>29920.0</v>
      </c>
      <c r="E8058" s="2" t="s">
        <v>27</v>
      </c>
      <c r="F8058" s="2">
        <v>490.0</v>
      </c>
      <c r="G8058" s="2" t="s">
        <v>33</v>
      </c>
      <c r="H8058" s="2" t="s">
        <v>34</v>
      </c>
      <c r="I8058" s="2" t="s">
        <v>25</v>
      </c>
      <c r="J8058" s="2" t="str">
        <f t="array" ref="J8058">XLOOKUP('Transaction Data'!$G8058,Product_Code,Biscuit_Brand)</f>
        <v>Caramel Biscuits</v>
      </c>
      <c r="K8058" s="2">
        <f t="array" ref="K8058">XLOOKUP('Transaction Data'!$G8058,Product_Code,Cost)</f>
        <v>18</v>
      </c>
      <c r="L8058" s="2">
        <f t="array" ref="L8058">XLOOKUP('Transaction Data'!$G8058,Product_Code,Unit_Price)</f>
        <v>22</v>
      </c>
      <c r="M8058" s="3">
        <f>'Transaction Data'!$F8058*'Transaction Data'!$K8058</f>
        <v>8820</v>
      </c>
      <c r="N8058" s="3">
        <f>'Transaction Data'!$F8058*'Transaction Data'!$L8058</f>
        <v>10780</v>
      </c>
      <c r="O8058" s="3">
        <f>'Transaction Data'!$N8058-'Transaction Data'!$M8058</f>
        <v>1960</v>
      </c>
      <c r="P8058" s="2">
        <f>DATEDIF('Transaction Data'!$D8058,'Transaction Data'!$A8058,"y")</f>
        <v>42</v>
      </c>
      <c r="Q8058" s="2" t="str">
        <f>FLOOR('Transaction Data'!$P8058,15)&amp;"-"&amp;FLOOR('Transaction Data'!$P8058,15)+14</f>
        <v>30-44</v>
      </c>
      <c r="R8058" s="2" t="str">
        <f>IF('Transaction Data'!$L8058&lt;=10,"Less Expensive","Expensive")</f>
        <v>Expensive</v>
      </c>
      <c r="S8058" s="4">
        <f>WEEKDAY('Transaction Data'!$A8058)</f>
        <v>1</v>
      </c>
      <c r="T8058" s="2" t="str">
        <f>IF(WEEKDAY('Transaction Data'!$A8058,2)&lt;6,"Weekday","Weekend")</f>
        <v>Weekend</v>
      </c>
    </row>
    <row r="8059" ht="15.75" customHeight="1">
      <c r="A8059" s="1">
        <v>45497.0</v>
      </c>
      <c r="B8059" s="2" t="s">
        <v>7394</v>
      </c>
      <c r="C8059" s="2" t="s">
        <v>21</v>
      </c>
      <c r="D8059" s="1">
        <v>26576.0</v>
      </c>
      <c r="E8059" s="2" t="s">
        <v>63</v>
      </c>
      <c r="F8059" s="2">
        <v>233.0</v>
      </c>
      <c r="G8059" s="2" t="s">
        <v>33</v>
      </c>
      <c r="H8059" s="2" t="s">
        <v>24</v>
      </c>
      <c r="I8059" s="2" t="s">
        <v>25</v>
      </c>
      <c r="J8059" s="2" t="str">
        <f t="array" ref="J8059">XLOOKUP('Transaction Data'!$G8059,Product_Code,Biscuit_Brand)</f>
        <v>Caramel Biscuits</v>
      </c>
      <c r="K8059" s="2">
        <f t="array" ref="K8059">XLOOKUP('Transaction Data'!$G8059,Product_Code,Cost)</f>
        <v>18</v>
      </c>
      <c r="L8059" s="2">
        <f t="array" ref="L8059">XLOOKUP('Transaction Data'!$G8059,Product_Code,Unit_Price)</f>
        <v>22</v>
      </c>
      <c r="M8059" s="3">
        <f>'Transaction Data'!$F8059*'Transaction Data'!$K8059</f>
        <v>4194</v>
      </c>
      <c r="N8059" s="3">
        <f>'Transaction Data'!$F8059*'Transaction Data'!$L8059</f>
        <v>5126</v>
      </c>
      <c r="O8059" s="3">
        <f>'Transaction Data'!$N8059-'Transaction Data'!$M8059</f>
        <v>932</v>
      </c>
      <c r="P8059" s="2">
        <f>DATEDIF('Transaction Data'!$D8059,'Transaction Data'!$A8059,"y")</f>
        <v>51</v>
      </c>
      <c r="Q8059" s="2" t="str">
        <f>FLOOR('Transaction Data'!$P8059,15)&amp;"-"&amp;FLOOR('Transaction Data'!$P8059,15)+14</f>
        <v>45-59</v>
      </c>
      <c r="R8059" s="2" t="str">
        <f>IF('Transaction Data'!$L8059&lt;=10,"Less Expensive","Expensive")</f>
        <v>Expensive</v>
      </c>
      <c r="S8059" s="4">
        <f>WEEKDAY('Transaction Data'!$A8059)</f>
        <v>4</v>
      </c>
      <c r="T8059" s="2" t="str">
        <f>IF(WEEKDAY('Transaction Data'!$A8059,2)&lt;6,"Weekday","Weekend")</f>
        <v>Weekday</v>
      </c>
    </row>
    <row r="8060" ht="15.75" customHeight="1">
      <c r="A8060" s="1">
        <v>45458.0</v>
      </c>
      <c r="B8060" s="2" t="s">
        <v>7395</v>
      </c>
      <c r="C8060" s="2" t="s">
        <v>65</v>
      </c>
      <c r="D8060" s="1">
        <v>26997.0</v>
      </c>
      <c r="E8060" s="2" t="s">
        <v>37</v>
      </c>
      <c r="F8060" s="2">
        <v>246.0</v>
      </c>
      <c r="G8060" s="2" t="s">
        <v>28</v>
      </c>
      <c r="H8060" s="2" t="s">
        <v>29</v>
      </c>
      <c r="I8060" s="2" t="s">
        <v>25</v>
      </c>
      <c r="J8060" s="2" t="str">
        <f t="array" ref="J8060">XLOOKUP('Transaction Data'!$G8060,Product_Code,Biscuit_Brand)</f>
        <v>Shortbread</v>
      </c>
      <c r="K8060" s="2">
        <f t="array" ref="K8060">XLOOKUP('Transaction Data'!$G8060,Product_Code,Cost)</f>
        <v>10</v>
      </c>
      <c r="L8060" s="2">
        <f t="array" ref="L8060">XLOOKUP('Transaction Data'!$G8060,Product_Code,Unit_Price)</f>
        <v>45</v>
      </c>
      <c r="M8060" s="3">
        <f>'Transaction Data'!$F8060*'Transaction Data'!$K8060</f>
        <v>2460</v>
      </c>
      <c r="N8060" s="3">
        <f>'Transaction Data'!$F8060*'Transaction Data'!$L8060</f>
        <v>11070</v>
      </c>
      <c r="O8060" s="3">
        <f>'Transaction Data'!$N8060-'Transaction Data'!$M8060</f>
        <v>8610</v>
      </c>
      <c r="P8060" s="2">
        <f>DATEDIF('Transaction Data'!$D8060,'Transaction Data'!$A8060,"y")</f>
        <v>50</v>
      </c>
      <c r="Q8060" s="2" t="str">
        <f>FLOOR('Transaction Data'!$P8060,15)&amp;"-"&amp;FLOOR('Transaction Data'!$P8060,15)+14</f>
        <v>45-59</v>
      </c>
      <c r="R8060" s="2" t="str">
        <f>IF('Transaction Data'!$L8060&lt;=10,"Less Expensive","Expensive")</f>
        <v>Expensive</v>
      </c>
      <c r="S8060" s="4">
        <f>WEEKDAY('Transaction Data'!$A8060)</f>
        <v>7</v>
      </c>
      <c r="T8060" s="2" t="str">
        <f>IF(WEEKDAY('Transaction Data'!$A8060,2)&lt;6,"Weekday","Weekend")</f>
        <v>Weekend</v>
      </c>
    </row>
    <row r="8061" ht="15.75" customHeight="1">
      <c r="A8061" s="1">
        <v>45496.0</v>
      </c>
      <c r="B8061" s="2" t="s">
        <v>7396</v>
      </c>
      <c r="C8061" s="2" t="s">
        <v>32</v>
      </c>
      <c r="D8061" s="1">
        <v>20396.0</v>
      </c>
      <c r="E8061" s="2" t="s">
        <v>22</v>
      </c>
      <c r="F8061" s="2">
        <v>410.0</v>
      </c>
      <c r="G8061" s="2" t="s">
        <v>60</v>
      </c>
      <c r="H8061" s="2" t="s">
        <v>34</v>
      </c>
      <c r="I8061" s="2" t="s">
        <v>25</v>
      </c>
      <c r="J8061" s="2" t="str">
        <f t="array" ref="J8061">XLOOKUP('Transaction Data'!$G8061,Product_Code,Biscuit_Brand)</f>
        <v>Peanut Butter Bites</v>
      </c>
      <c r="K8061" s="2">
        <f t="array" ref="K8061">XLOOKUP('Transaction Data'!$G8061,Product_Code,Cost)</f>
        <v>5</v>
      </c>
      <c r="L8061" s="2">
        <f t="array" ref="L8061">XLOOKUP('Transaction Data'!$G8061,Product_Code,Unit_Price)</f>
        <v>7</v>
      </c>
      <c r="M8061" s="3">
        <f>'Transaction Data'!$F8061*'Transaction Data'!$K8061</f>
        <v>2050</v>
      </c>
      <c r="N8061" s="3">
        <f>'Transaction Data'!$F8061*'Transaction Data'!$L8061</f>
        <v>2870</v>
      </c>
      <c r="O8061" s="3">
        <f>'Transaction Data'!$N8061-'Transaction Data'!$M8061</f>
        <v>820</v>
      </c>
      <c r="P8061" s="2">
        <f>DATEDIF('Transaction Data'!$D8061,'Transaction Data'!$A8061,"y")</f>
        <v>68</v>
      </c>
      <c r="Q8061" s="2" t="str">
        <f>FLOOR('Transaction Data'!$P8061,15)&amp;"-"&amp;FLOOR('Transaction Data'!$P8061,15)+14</f>
        <v>60-74</v>
      </c>
      <c r="R8061" s="2" t="str">
        <f>IF('Transaction Data'!$L8061&lt;=10,"Less Expensive","Expensive")</f>
        <v>Less Expensive</v>
      </c>
      <c r="S8061" s="4">
        <f>WEEKDAY('Transaction Data'!$A8061)</f>
        <v>3</v>
      </c>
      <c r="T8061" s="2" t="str">
        <f>IF(WEEKDAY('Transaction Data'!$A8061,2)&lt;6,"Weekday","Weekend")</f>
        <v>Weekday</v>
      </c>
    </row>
    <row r="8062" ht="15.75" customHeight="1">
      <c r="A8062" s="1">
        <v>45306.0</v>
      </c>
      <c r="B8062" s="2" t="s">
        <v>7397</v>
      </c>
      <c r="C8062" s="2" t="s">
        <v>69</v>
      </c>
      <c r="D8062" s="1">
        <v>24156.0</v>
      </c>
      <c r="E8062" s="2" t="s">
        <v>27</v>
      </c>
      <c r="F8062" s="2">
        <v>329.0</v>
      </c>
      <c r="G8062" s="2" t="s">
        <v>38</v>
      </c>
      <c r="H8062" s="2" t="s">
        <v>24</v>
      </c>
      <c r="I8062" s="2" t="s">
        <v>25</v>
      </c>
      <c r="J8062" s="2" t="str">
        <f t="array" ref="J8062">XLOOKUP('Transaction Data'!$G8062,Product_Code,Biscuit_Brand)</f>
        <v>Ginger Snaps</v>
      </c>
      <c r="K8062" s="2">
        <f t="array" ref="K8062">XLOOKUP('Transaction Data'!$G8062,Product_Code,Cost)</f>
        <v>14</v>
      </c>
      <c r="L8062" s="2">
        <f t="array" ref="L8062">XLOOKUP('Transaction Data'!$G8062,Product_Code,Unit_Price)</f>
        <v>28</v>
      </c>
      <c r="M8062" s="3">
        <f>'Transaction Data'!$F8062*'Transaction Data'!$K8062</f>
        <v>4606</v>
      </c>
      <c r="N8062" s="3">
        <f>'Transaction Data'!$F8062*'Transaction Data'!$L8062</f>
        <v>9212</v>
      </c>
      <c r="O8062" s="3">
        <f>'Transaction Data'!$N8062-'Transaction Data'!$M8062</f>
        <v>4606</v>
      </c>
      <c r="P8062" s="2">
        <f>DATEDIF('Transaction Data'!$D8062,'Transaction Data'!$A8062,"y")</f>
        <v>57</v>
      </c>
      <c r="Q8062" s="2" t="str">
        <f>FLOOR('Transaction Data'!$P8062,15)&amp;"-"&amp;FLOOR('Transaction Data'!$P8062,15)+14</f>
        <v>45-59</v>
      </c>
      <c r="R8062" s="2" t="str">
        <f>IF('Transaction Data'!$L8062&lt;=10,"Less Expensive","Expensive")</f>
        <v>Expensive</v>
      </c>
      <c r="S8062" s="4">
        <f>WEEKDAY('Transaction Data'!$A8062)</f>
        <v>2</v>
      </c>
      <c r="T8062" s="2" t="str">
        <f>IF(WEEKDAY('Transaction Data'!$A8062,2)&lt;6,"Weekday","Weekend")</f>
        <v>Weekday</v>
      </c>
    </row>
    <row r="8063" ht="15.75" customHeight="1">
      <c r="A8063" s="1">
        <v>45454.0</v>
      </c>
      <c r="B8063" s="2" t="s">
        <v>7398</v>
      </c>
      <c r="C8063" s="2" t="s">
        <v>72</v>
      </c>
      <c r="D8063" s="1">
        <v>23948.0</v>
      </c>
      <c r="E8063" s="2" t="s">
        <v>22</v>
      </c>
      <c r="F8063" s="2">
        <v>107.0</v>
      </c>
      <c r="G8063" s="2" t="s">
        <v>44</v>
      </c>
      <c r="H8063" s="2" t="s">
        <v>29</v>
      </c>
      <c r="I8063" s="2" t="s">
        <v>25</v>
      </c>
      <c r="J8063" s="2" t="str">
        <f t="array" ref="J8063">XLOOKUP('Transaction Data'!$G8063,Product_Code,Biscuit_Brand)</f>
        <v>Butter Crunch</v>
      </c>
      <c r="K8063" s="2">
        <f t="array" ref="K8063">XLOOKUP('Transaction Data'!$G8063,Product_Code,Cost)</f>
        <v>10</v>
      </c>
      <c r="L8063" s="2">
        <f t="array" ref="L8063">XLOOKUP('Transaction Data'!$G8063,Product_Code,Unit_Price)</f>
        <v>11</v>
      </c>
      <c r="M8063" s="3">
        <f>'Transaction Data'!$F8063*'Transaction Data'!$K8063</f>
        <v>1070</v>
      </c>
      <c r="N8063" s="3">
        <f>'Transaction Data'!$F8063*'Transaction Data'!$L8063</f>
        <v>1177</v>
      </c>
      <c r="O8063" s="3">
        <f>'Transaction Data'!$N8063-'Transaction Data'!$M8063</f>
        <v>107</v>
      </c>
      <c r="P8063" s="2">
        <f>DATEDIF('Transaction Data'!$D8063,'Transaction Data'!$A8063,"y")</f>
        <v>58</v>
      </c>
      <c r="Q8063" s="2" t="str">
        <f>FLOOR('Transaction Data'!$P8063,15)&amp;"-"&amp;FLOOR('Transaction Data'!$P8063,15)+14</f>
        <v>45-59</v>
      </c>
      <c r="R8063" s="2" t="str">
        <f>IF('Transaction Data'!$L8063&lt;=10,"Less Expensive","Expensive")</f>
        <v>Expensive</v>
      </c>
      <c r="S8063" s="4">
        <f>WEEKDAY('Transaction Data'!$A8063)</f>
        <v>3</v>
      </c>
      <c r="T8063" s="2" t="str">
        <f>IF(WEEKDAY('Transaction Data'!$A8063,2)&lt;6,"Weekday","Weekend")</f>
        <v>Weekday</v>
      </c>
    </row>
    <row r="8064" ht="15.75" customHeight="1">
      <c r="A8064" s="1">
        <v>45408.0</v>
      </c>
      <c r="B8064" s="2" t="s">
        <v>7399</v>
      </c>
      <c r="C8064" s="2" t="s">
        <v>41</v>
      </c>
      <c r="D8064" s="1">
        <v>31879.0</v>
      </c>
      <c r="E8064" s="2" t="s">
        <v>63</v>
      </c>
      <c r="F8064" s="2">
        <v>322.0</v>
      </c>
      <c r="G8064" s="2" t="s">
        <v>55</v>
      </c>
      <c r="H8064" s="2" t="s">
        <v>34</v>
      </c>
      <c r="I8064" s="2" t="s">
        <v>25</v>
      </c>
      <c r="J8064" s="2" t="str">
        <f t="array" ref="J8064">XLOOKUP('Transaction Data'!$G8064,Product_Code,Biscuit_Brand)</f>
        <v>Vanilla Wafers</v>
      </c>
      <c r="K8064" s="2">
        <f t="array" ref="K8064">XLOOKUP('Transaction Data'!$G8064,Product_Code,Cost)</f>
        <v>18</v>
      </c>
      <c r="L8064" s="2">
        <f t="array" ref="L8064">XLOOKUP('Transaction Data'!$G8064,Product_Code,Unit_Price)</f>
        <v>36</v>
      </c>
      <c r="M8064" s="3">
        <f>'Transaction Data'!$F8064*'Transaction Data'!$K8064</f>
        <v>5796</v>
      </c>
      <c r="N8064" s="3">
        <f>'Transaction Data'!$F8064*'Transaction Data'!$L8064</f>
        <v>11592</v>
      </c>
      <c r="O8064" s="3">
        <f>'Transaction Data'!$N8064-'Transaction Data'!$M8064</f>
        <v>5796</v>
      </c>
      <c r="P8064" s="2">
        <f>DATEDIF('Transaction Data'!$D8064,'Transaction Data'!$A8064,"y")</f>
        <v>37</v>
      </c>
      <c r="Q8064" s="2" t="str">
        <f>FLOOR('Transaction Data'!$P8064,15)&amp;"-"&amp;FLOOR('Transaction Data'!$P8064,15)+14</f>
        <v>30-44</v>
      </c>
      <c r="R8064" s="2" t="str">
        <f>IF('Transaction Data'!$L8064&lt;=10,"Less Expensive","Expensive")</f>
        <v>Expensive</v>
      </c>
      <c r="S8064" s="4">
        <f>WEEKDAY('Transaction Data'!$A8064)</f>
        <v>6</v>
      </c>
      <c r="T8064" s="2" t="str">
        <f>IF(WEEKDAY('Transaction Data'!$A8064,2)&lt;6,"Weekday","Weekend")</f>
        <v>Weekday</v>
      </c>
    </row>
    <row r="8065" ht="15.75" customHeight="1">
      <c r="A8065" s="1">
        <v>45366.0</v>
      </c>
      <c r="B8065" s="2" t="s">
        <v>7400</v>
      </c>
      <c r="C8065" s="2" t="s">
        <v>51</v>
      </c>
      <c r="D8065" s="1">
        <v>18058.0</v>
      </c>
      <c r="E8065" s="2" t="s">
        <v>63</v>
      </c>
      <c r="F8065" s="2">
        <v>348.0</v>
      </c>
      <c r="G8065" s="2" t="s">
        <v>55</v>
      </c>
      <c r="H8065" s="2" t="s">
        <v>24</v>
      </c>
      <c r="I8065" s="2" t="s">
        <v>25</v>
      </c>
      <c r="J8065" s="2" t="str">
        <f t="array" ref="J8065">XLOOKUP('Transaction Data'!$G8065,Product_Code,Biscuit_Brand)</f>
        <v>Vanilla Wafers</v>
      </c>
      <c r="K8065" s="2">
        <f t="array" ref="K8065">XLOOKUP('Transaction Data'!$G8065,Product_Code,Cost)</f>
        <v>18</v>
      </c>
      <c r="L8065" s="2">
        <f t="array" ref="L8065">XLOOKUP('Transaction Data'!$G8065,Product_Code,Unit_Price)</f>
        <v>36</v>
      </c>
      <c r="M8065" s="3">
        <f>'Transaction Data'!$F8065*'Transaction Data'!$K8065</f>
        <v>6264</v>
      </c>
      <c r="N8065" s="3">
        <f>'Transaction Data'!$F8065*'Transaction Data'!$L8065</f>
        <v>12528</v>
      </c>
      <c r="O8065" s="3">
        <f>'Transaction Data'!$N8065-'Transaction Data'!$M8065</f>
        <v>6264</v>
      </c>
      <c r="P8065" s="2">
        <f>DATEDIF('Transaction Data'!$D8065,'Transaction Data'!$A8065,"y")</f>
        <v>74</v>
      </c>
      <c r="Q8065" s="2" t="str">
        <f>FLOOR('Transaction Data'!$P8065,15)&amp;"-"&amp;FLOOR('Transaction Data'!$P8065,15)+14</f>
        <v>60-74</v>
      </c>
      <c r="R8065" s="2" t="str">
        <f>IF('Transaction Data'!$L8065&lt;=10,"Less Expensive","Expensive")</f>
        <v>Expensive</v>
      </c>
      <c r="S8065" s="4">
        <f>WEEKDAY('Transaction Data'!$A8065)</f>
        <v>6</v>
      </c>
      <c r="T8065" s="2" t="str">
        <f>IF(WEEKDAY('Transaction Data'!$A8065,2)&lt;6,"Weekday","Weekend")</f>
        <v>Weekday</v>
      </c>
    </row>
    <row r="8066" ht="15.75" customHeight="1">
      <c r="A8066" s="1">
        <v>45491.0</v>
      </c>
      <c r="B8066" s="2" t="s">
        <v>7401</v>
      </c>
      <c r="C8066" s="2" t="s">
        <v>72</v>
      </c>
      <c r="D8066" s="1">
        <v>35666.0</v>
      </c>
      <c r="E8066" s="2" t="s">
        <v>63</v>
      </c>
      <c r="F8066" s="2">
        <v>155.0</v>
      </c>
      <c r="G8066" s="2" t="s">
        <v>44</v>
      </c>
      <c r="H8066" s="2" t="s">
        <v>29</v>
      </c>
      <c r="I8066" s="2" t="s">
        <v>25</v>
      </c>
      <c r="J8066" s="2" t="str">
        <f t="array" ref="J8066">XLOOKUP('Transaction Data'!$G8066,Product_Code,Biscuit_Brand)</f>
        <v>Butter Crunch</v>
      </c>
      <c r="K8066" s="2">
        <f t="array" ref="K8066">XLOOKUP('Transaction Data'!$G8066,Product_Code,Cost)</f>
        <v>10</v>
      </c>
      <c r="L8066" s="2">
        <f t="array" ref="L8066">XLOOKUP('Transaction Data'!$G8066,Product_Code,Unit_Price)</f>
        <v>11</v>
      </c>
      <c r="M8066" s="3">
        <f>'Transaction Data'!$F8066*'Transaction Data'!$K8066</f>
        <v>1550</v>
      </c>
      <c r="N8066" s="3">
        <f>'Transaction Data'!$F8066*'Transaction Data'!$L8066</f>
        <v>1705</v>
      </c>
      <c r="O8066" s="3">
        <f>'Transaction Data'!$N8066-'Transaction Data'!$M8066</f>
        <v>155</v>
      </c>
      <c r="P8066" s="2">
        <f>DATEDIF('Transaction Data'!$D8066,'Transaction Data'!$A8066,"y")</f>
        <v>26</v>
      </c>
      <c r="Q8066" s="2" t="str">
        <f>FLOOR('Transaction Data'!$P8066,15)&amp;"-"&amp;FLOOR('Transaction Data'!$P8066,15)+14</f>
        <v>15-29</v>
      </c>
      <c r="R8066" s="2" t="str">
        <f>IF('Transaction Data'!$L8066&lt;=10,"Less Expensive","Expensive")</f>
        <v>Expensive</v>
      </c>
      <c r="S8066" s="4">
        <f>WEEKDAY('Transaction Data'!$A8066)</f>
        <v>5</v>
      </c>
      <c r="T8066" s="2" t="str">
        <f>IF(WEEKDAY('Transaction Data'!$A8066,2)&lt;6,"Weekday","Weekend")</f>
        <v>Weekday</v>
      </c>
    </row>
    <row r="8067" ht="15.75" customHeight="1">
      <c r="A8067" s="1">
        <v>45445.0</v>
      </c>
      <c r="B8067" s="2" t="s">
        <v>7402</v>
      </c>
      <c r="C8067" s="2" t="s">
        <v>78</v>
      </c>
      <c r="D8067" s="1">
        <v>24973.0</v>
      </c>
      <c r="E8067" s="2" t="s">
        <v>37</v>
      </c>
      <c r="F8067" s="2">
        <v>142.0</v>
      </c>
      <c r="G8067" s="2" t="s">
        <v>61</v>
      </c>
      <c r="H8067" s="2" t="s">
        <v>34</v>
      </c>
      <c r="I8067" s="2" t="s">
        <v>25</v>
      </c>
      <c r="J8067" s="2" t="str">
        <f t="array" ref="J8067">XLOOKUP('Transaction Data'!$G8067,Product_Code,Biscuit_Brand)</f>
        <v>Choco Delight</v>
      </c>
      <c r="K8067" s="2">
        <f t="array" ref="K8067">XLOOKUP('Transaction Data'!$G8067,Product_Code,Cost)</f>
        <v>3</v>
      </c>
      <c r="L8067" s="2">
        <f t="array" ref="L8067">XLOOKUP('Transaction Data'!$G8067,Product_Code,Unit_Price)</f>
        <v>5</v>
      </c>
      <c r="M8067" s="3">
        <f>'Transaction Data'!$F8067*'Transaction Data'!$K8067</f>
        <v>426</v>
      </c>
      <c r="N8067" s="3">
        <f>'Transaction Data'!$F8067*'Transaction Data'!$L8067</f>
        <v>710</v>
      </c>
      <c r="O8067" s="3">
        <f>'Transaction Data'!$N8067-'Transaction Data'!$M8067</f>
        <v>284</v>
      </c>
      <c r="P8067" s="2">
        <f>DATEDIF('Transaction Data'!$D8067,'Transaction Data'!$A8067,"y")</f>
        <v>56</v>
      </c>
      <c r="Q8067" s="2" t="str">
        <f>FLOOR('Transaction Data'!$P8067,15)&amp;"-"&amp;FLOOR('Transaction Data'!$P8067,15)+14</f>
        <v>45-59</v>
      </c>
      <c r="R8067" s="2" t="str">
        <f>IF('Transaction Data'!$L8067&lt;=10,"Less Expensive","Expensive")</f>
        <v>Less Expensive</v>
      </c>
      <c r="S8067" s="4">
        <f>WEEKDAY('Transaction Data'!$A8067)</f>
        <v>1</v>
      </c>
      <c r="T8067" s="2" t="str">
        <f>IF(WEEKDAY('Transaction Data'!$A8067,2)&lt;6,"Weekday","Weekend")</f>
        <v>Weekend</v>
      </c>
    </row>
    <row r="8068" ht="15.75" customHeight="1">
      <c r="A8068" s="1">
        <v>45339.0</v>
      </c>
      <c r="B8068" s="2" t="s">
        <v>1326</v>
      </c>
      <c r="C8068" s="2" t="s">
        <v>69</v>
      </c>
      <c r="D8068" s="1">
        <v>19567.0</v>
      </c>
      <c r="E8068" s="2" t="s">
        <v>27</v>
      </c>
      <c r="F8068" s="2">
        <v>52.0</v>
      </c>
      <c r="G8068" s="2" t="s">
        <v>23</v>
      </c>
      <c r="H8068" s="2" t="s">
        <v>24</v>
      </c>
      <c r="I8068" s="2" t="s">
        <v>25</v>
      </c>
      <c r="J8068" s="2" t="str">
        <f t="array" ref="J8068">XLOOKUP('Transaction Data'!$G8068,Product_Code,Biscuit_Brand)</f>
        <v>Cinnamon Swirls</v>
      </c>
      <c r="K8068" s="2">
        <f t="array" ref="K8068">XLOOKUP('Transaction Data'!$G8068,Product_Code,Cost)</f>
        <v>10</v>
      </c>
      <c r="L8068" s="2">
        <f t="array" ref="L8068">XLOOKUP('Transaction Data'!$G8068,Product_Code,Unit_Price)</f>
        <v>14</v>
      </c>
      <c r="M8068" s="3">
        <f>'Transaction Data'!$F8068*'Transaction Data'!$K8068</f>
        <v>520</v>
      </c>
      <c r="N8068" s="3">
        <f>'Transaction Data'!$F8068*'Transaction Data'!$L8068</f>
        <v>728</v>
      </c>
      <c r="O8068" s="3">
        <f>'Transaction Data'!$N8068-'Transaction Data'!$M8068</f>
        <v>208</v>
      </c>
      <c r="P8068" s="2">
        <f>DATEDIF('Transaction Data'!$D8068,'Transaction Data'!$A8068,"y")</f>
        <v>70</v>
      </c>
      <c r="Q8068" s="2" t="str">
        <f>FLOOR('Transaction Data'!$P8068,15)&amp;"-"&amp;FLOOR('Transaction Data'!$P8068,15)+14</f>
        <v>60-74</v>
      </c>
      <c r="R8068" s="2" t="str">
        <f>IF('Transaction Data'!$L8068&lt;=10,"Less Expensive","Expensive")</f>
        <v>Expensive</v>
      </c>
      <c r="S8068" s="4">
        <f>WEEKDAY('Transaction Data'!$A8068)</f>
        <v>7</v>
      </c>
      <c r="T8068" s="2" t="str">
        <f>IF(WEEKDAY('Transaction Data'!$A8068,2)&lt;6,"Weekday","Weekend")</f>
        <v>Weekend</v>
      </c>
    </row>
    <row r="8069" ht="15.75" customHeight="1">
      <c r="A8069" s="1">
        <v>45300.0</v>
      </c>
      <c r="B8069" s="2" t="s">
        <v>7403</v>
      </c>
      <c r="C8069" s="2" t="s">
        <v>69</v>
      </c>
      <c r="D8069" s="1">
        <v>31111.0</v>
      </c>
      <c r="E8069" s="2" t="s">
        <v>63</v>
      </c>
      <c r="F8069" s="2">
        <v>427.0</v>
      </c>
      <c r="G8069" s="2" t="s">
        <v>55</v>
      </c>
      <c r="H8069" s="2" t="s">
        <v>29</v>
      </c>
      <c r="I8069" s="2" t="s">
        <v>25</v>
      </c>
      <c r="J8069" s="2" t="str">
        <f t="array" ref="J8069">XLOOKUP('Transaction Data'!$G8069,Product_Code,Biscuit_Brand)</f>
        <v>Vanilla Wafers</v>
      </c>
      <c r="K8069" s="2">
        <f t="array" ref="K8069">XLOOKUP('Transaction Data'!$G8069,Product_Code,Cost)</f>
        <v>18</v>
      </c>
      <c r="L8069" s="2">
        <f t="array" ref="L8069">XLOOKUP('Transaction Data'!$G8069,Product_Code,Unit_Price)</f>
        <v>36</v>
      </c>
      <c r="M8069" s="3">
        <f>'Transaction Data'!$F8069*'Transaction Data'!$K8069</f>
        <v>7686</v>
      </c>
      <c r="N8069" s="3">
        <f>'Transaction Data'!$F8069*'Transaction Data'!$L8069</f>
        <v>15372</v>
      </c>
      <c r="O8069" s="3">
        <f>'Transaction Data'!$N8069-'Transaction Data'!$M8069</f>
        <v>7686</v>
      </c>
      <c r="P8069" s="2">
        <f>DATEDIF('Transaction Data'!$D8069,'Transaction Data'!$A8069,"y")</f>
        <v>38</v>
      </c>
      <c r="Q8069" s="2" t="str">
        <f>FLOOR('Transaction Data'!$P8069,15)&amp;"-"&amp;FLOOR('Transaction Data'!$P8069,15)+14</f>
        <v>30-44</v>
      </c>
      <c r="R8069" s="2" t="str">
        <f>IF('Transaction Data'!$L8069&lt;=10,"Less Expensive","Expensive")</f>
        <v>Expensive</v>
      </c>
      <c r="S8069" s="4">
        <f>WEEKDAY('Transaction Data'!$A8069)</f>
        <v>3</v>
      </c>
      <c r="T8069" s="2" t="str">
        <f>IF(WEEKDAY('Transaction Data'!$A8069,2)&lt;6,"Weekday","Weekend")</f>
        <v>Weekday</v>
      </c>
    </row>
    <row r="8070" ht="15.75" customHeight="1">
      <c r="A8070" s="1">
        <v>45361.0</v>
      </c>
      <c r="B8070" s="2" t="s">
        <v>7404</v>
      </c>
      <c r="C8070" s="2" t="s">
        <v>32</v>
      </c>
      <c r="D8070" s="1">
        <v>33991.0</v>
      </c>
      <c r="E8070" s="2" t="s">
        <v>22</v>
      </c>
      <c r="F8070" s="2">
        <v>119.0</v>
      </c>
      <c r="G8070" s="2" t="s">
        <v>57</v>
      </c>
      <c r="H8070" s="2" t="s">
        <v>34</v>
      </c>
      <c r="I8070" s="2" t="s">
        <v>25</v>
      </c>
      <c r="J8070" s="2" t="str">
        <f t="array" ref="J8070">XLOOKUP('Transaction Data'!$G8070,Product_Code,Biscuit_Brand)</f>
        <v>Oatmeal Cookies</v>
      </c>
      <c r="K8070" s="2">
        <f t="array" ref="K8070">XLOOKUP('Transaction Data'!$G8070,Product_Code,Cost)</f>
        <v>19</v>
      </c>
      <c r="L8070" s="2">
        <f t="array" ref="L8070">XLOOKUP('Transaction Data'!$G8070,Product_Code,Unit_Price)</f>
        <v>23</v>
      </c>
      <c r="M8070" s="3">
        <f>'Transaction Data'!$F8070*'Transaction Data'!$K8070</f>
        <v>2261</v>
      </c>
      <c r="N8070" s="3">
        <f>'Transaction Data'!$F8070*'Transaction Data'!$L8070</f>
        <v>2737</v>
      </c>
      <c r="O8070" s="3">
        <f>'Transaction Data'!$N8070-'Transaction Data'!$M8070</f>
        <v>476</v>
      </c>
      <c r="P8070" s="2">
        <f>DATEDIF('Transaction Data'!$D8070,'Transaction Data'!$A8070,"y")</f>
        <v>31</v>
      </c>
      <c r="Q8070" s="2" t="str">
        <f>FLOOR('Transaction Data'!$P8070,15)&amp;"-"&amp;FLOOR('Transaction Data'!$P8070,15)+14</f>
        <v>30-44</v>
      </c>
      <c r="R8070" s="2" t="str">
        <f>IF('Transaction Data'!$L8070&lt;=10,"Less Expensive","Expensive")</f>
        <v>Expensive</v>
      </c>
      <c r="S8070" s="4">
        <f>WEEKDAY('Transaction Data'!$A8070)</f>
        <v>1</v>
      </c>
      <c r="T8070" s="2" t="str">
        <f>IF(WEEKDAY('Transaction Data'!$A8070,2)&lt;6,"Weekday","Weekend")</f>
        <v>Weekend</v>
      </c>
    </row>
    <row r="8071" ht="15.75" customHeight="1">
      <c r="A8071" s="1">
        <v>45438.0</v>
      </c>
      <c r="B8071" s="2" t="s">
        <v>2228</v>
      </c>
      <c r="C8071" s="2" t="s">
        <v>47</v>
      </c>
      <c r="D8071" s="1">
        <v>32316.0</v>
      </c>
      <c r="E8071" s="2" t="s">
        <v>27</v>
      </c>
      <c r="F8071" s="2">
        <v>61.0</v>
      </c>
      <c r="G8071" s="2" t="s">
        <v>28</v>
      </c>
      <c r="H8071" s="2" t="s">
        <v>24</v>
      </c>
      <c r="I8071" s="2" t="s">
        <v>25</v>
      </c>
      <c r="J8071" s="2" t="str">
        <f t="array" ref="J8071">XLOOKUP('Transaction Data'!$G8071,Product_Code,Biscuit_Brand)</f>
        <v>Shortbread</v>
      </c>
      <c r="K8071" s="2">
        <f t="array" ref="K8071">XLOOKUP('Transaction Data'!$G8071,Product_Code,Cost)</f>
        <v>10</v>
      </c>
      <c r="L8071" s="2">
        <f t="array" ref="L8071">XLOOKUP('Transaction Data'!$G8071,Product_Code,Unit_Price)</f>
        <v>45</v>
      </c>
      <c r="M8071" s="3">
        <f>'Transaction Data'!$F8071*'Transaction Data'!$K8071</f>
        <v>610</v>
      </c>
      <c r="N8071" s="3">
        <f>'Transaction Data'!$F8071*'Transaction Data'!$L8071</f>
        <v>2745</v>
      </c>
      <c r="O8071" s="3">
        <f>'Transaction Data'!$N8071-'Transaction Data'!$M8071</f>
        <v>2135</v>
      </c>
      <c r="P8071" s="2">
        <f>DATEDIF('Transaction Data'!$D8071,'Transaction Data'!$A8071,"y")</f>
        <v>35</v>
      </c>
      <c r="Q8071" s="2" t="str">
        <f>FLOOR('Transaction Data'!$P8071,15)&amp;"-"&amp;FLOOR('Transaction Data'!$P8071,15)+14</f>
        <v>30-44</v>
      </c>
      <c r="R8071" s="2" t="str">
        <f>IF('Transaction Data'!$L8071&lt;=10,"Less Expensive","Expensive")</f>
        <v>Expensive</v>
      </c>
      <c r="S8071" s="4">
        <f>WEEKDAY('Transaction Data'!$A8071)</f>
        <v>1</v>
      </c>
      <c r="T8071" s="2" t="str">
        <f>IF(WEEKDAY('Transaction Data'!$A8071,2)&lt;6,"Weekday","Weekend")</f>
        <v>Weekend</v>
      </c>
    </row>
    <row r="8072" ht="15.75" customHeight="1">
      <c r="A8072" s="1">
        <v>45328.0</v>
      </c>
      <c r="B8072" s="2" t="s">
        <v>7405</v>
      </c>
      <c r="C8072" s="2" t="s">
        <v>47</v>
      </c>
      <c r="D8072" s="1">
        <v>38685.0</v>
      </c>
      <c r="E8072" s="2" t="s">
        <v>63</v>
      </c>
      <c r="F8072" s="2">
        <v>86.0</v>
      </c>
      <c r="G8072" s="2" t="s">
        <v>44</v>
      </c>
      <c r="H8072" s="2" t="s">
        <v>29</v>
      </c>
      <c r="I8072" s="2" t="s">
        <v>25</v>
      </c>
      <c r="J8072" s="2" t="str">
        <f t="array" ref="J8072">XLOOKUP('Transaction Data'!$G8072,Product_Code,Biscuit_Brand)</f>
        <v>Butter Crunch</v>
      </c>
      <c r="K8072" s="2">
        <f t="array" ref="K8072">XLOOKUP('Transaction Data'!$G8072,Product_Code,Cost)</f>
        <v>10</v>
      </c>
      <c r="L8072" s="2">
        <f t="array" ref="L8072">XLOOKUP('Transaction Data'!$G8072,Product_Code,Unit_Price)</f>
        <v>11</v>
      </c>
      <c r="M8072" s="3">
        <f>'Transaction Data'!$F8072*'Transaction Data'!$K8072</f>
        <v>860</v>
      </c>
      <c r="N8072" s="3">
        <f>'Transaction Data'!$F8072*'Transaction Data'!$L8072</f>
        <v>946</v>
      </c>
      <c r="O8072" s="3">
        <f>'Transaction Data'!$N8072-'Transaction Data'!$M8072</f>
        <v>86</v>
      </c>
      <c r="P8072" s="2">
        <f>DATEDIF('Transaction Data'!$D8072,'Transaction Data'!$A8072,"y")</f>
        <v>18</v>
      </c>
      <c r="Q8072" s="2" t="str">
        <f>FLOOR('Transaction Data'!$P8072,15)&amp;"-"&amp;FLOOR('Transaction Data'!$P8072,15)+14</f>
        <v>15-29</v>
      </c>
      <c r="R8072" s="2" t="str">
        <f>IF('Transaction Data'!$L8072&lt;=10,"Less Expensive","Expensive")</f>
        <v>Expensive</v>
      </c>
      <c r="S8072" s="4">
        <f>WEEKDAY('Transaction Data'!$A8072)</f>
        <v>3</v>
      </c>
      <c r="T8072" s="2" t="str">
        <f>IF(WEEKDAY('Transaction Data'!$A8072,2)&lt;6,"Weekday","Weekend")</f>
        <v>Weekday</v>
      </c>
    </row>
    <row r="8073" ht="15.75" customHeight="1">
      <c r="A8073" s="1">
        <v>45349.0</v>
      </c>
      <c r="B8073" s="2" t="s">
        <v>7406</v>
      </c>
      <c r="C8073" s="2" t="s">
        <v>41</v>
      </c>
      <c r="D8073" s="1">
        <v>31832.0</v>
      </c>
      <c r="E8073" s="2" t="s">
        <v>63</v>
      </c>
      <c r="F8073" s="2">
        <v>358.0</v>
      </c>
      <c r="G8073" s="2" t="s">
        <v>33</v>
      </c>
      <c r="H8073" s="2" t="s">
        <v>34</v>
      </c>
      <c r="I8073" s="2" t="s">
        <v>25</v>
      </c>
      <c r="J8073" s="2" t="str">
        <f t="array" ref="J8073">XLOOKUP('Transaction Data'!$G8073,Product_Code,Biscuit_Brand)</f>
        <v>Caramel Biscuits</v>
      </c>
      <c r="K8073" s="2">
        <f t="array" ref="K8073">XLOOKUP('Transaction Data'!$G8073,Product_Code,Cost)</f>
        <v>18</v>
      </c>
      <c r="L8073" s="2">
        <f t="array" ref="L8073">XLOOKUP('Transaction Data'!$G8073,Product_Code,Unit_Price)</f>
        <v>22</v>
      </c>
      <c r="M8073" s="3">
        <f>'Transaction Data'!$F8073*'Transaction Data'!$K8073</f>
        <v>6444</v>
      </c>
      <c r="N8073" s="3">
        <f>'Transaction Data'!$F8073*'Transaction Data'!$L8073</f>
        <v>7876</v>
      </c>
      <c r="O8073" s="3">
        <f>'Transaction Data'!$N8073-'Transaction Data'!$M8073</f>
        <v>1432</v>
      </c>
      <c r="P8073" s="2">
        <f>DATEDIF('Transaction Data'!$D8073,'Transaction Data'!$A8073,"y")</f>
        <v>37</v>
      </c>
      <c r="Q8073" s="2" t="str">
        <f>FLOOR('Transaction Data'!$P8073,15)&amp;"-"&amp;FLOOR('Transaction Data'!$P8073,15)+14</f>
        <v>30-44</v>
      </c>
      <c r="R8073" s="2" t="str">
        <f>IF('Transaction Data'!$L8073&lt;=10,"Less Expensive","Expensive")</f>
        <v>Expensive</v>
      </c>
      <c r="S8073" s="4">
        <f>WEEKDAY('Transaction Data'!$A8073)</f>
        <v>3</v>
      </c>
      <c r="T8073" s="2" t="str">
        <f>IF(WEEKDAY('Transaction Data'!$A8073,2)&lt;6,"Weekday","Weekend")</f>
        <v>Weekday</v>
      </c>
    </row>
    <row r="8074" ht="15.75" customHeight="1">
      <c r="A8074" s="1">
        <v>45432.0</v>
      </c>
      <c r="B8074" s="2" t="s">
        <v>5107</v>
      </c>
      <c r="C8074" s="2" t="s">
        <v>69</v>
      </c>
      <c r="D8074" s="1">
        <v>20696.0</v>
      </c>
      <c r="E8074" s="2" t="s">
        <v>37</v>
      </c>
      <c r="F8074" s="2">
        <v>204.0</v>
      </c>
      <c r="G8074" s="2" t="s">
        <v>28</v>
      </c>
      <c r="H8074" s="2" t="s">
        <v>24</v>
      </c>
      <c r="I8074" s="2" t="s">
        <v>25</v>
      </c>
      <c r="J8074" s="2" t="str">
        <f t="array" ref="J8074">XLOOKUP('Transaction Data'!$G8074,Product_Code,Biscuit_Brand)</f>
        <v>Shortbread</v>
      </c>
      <c r="K8074" s="2">
        <f t="array" ref="K8074">XLOOKUP('Transaction Data'!$G8074,Product_Code,Cost)</f>
        <v>10</v>
      </c>
      <c r="L8074" s="2">
        <f t="array" ref="L8074">XLOOKUP('Transaction Data'!$G8074,Product_Code,Unit_Price)</f>
        <v>45</v>
      </c>
      <c r="M8074" s="3">
        <f>'Transaction Data'!$F8074*'Transaction Data'!$K8074</f>
        <v>2040</v>
      </c>
      <c r="N8074" s="3">
        <f>'Transaction Data'!$F8074*'Transaction Data'!$L8074</f>
        <v>9180</v>
      </c>
      <c r="O8074" s="3">
        <f>'Transaction Data'!$N8074-'Transaction Data'!$M8074</f>
        <v>7140</v>
      </c>
      <c r="P8074" s="2">
        <f>DATEDIF('Transaction Data'!$D8074,'Transaction Data'!$A8074,"y")</f>
        <v>67</v>
      </c>
      <c r="Q8074" s="2" t="str">
        <f>FLOOR('Transaction Data'!$P8074,15)&amp;"-"&amp;FLOOR('Transaction Data'!$P8074,15)+14</f>
        <v>60-74</v>
      </c>
      <c r="R8074" s="2" t="str">
        <f>IF('Transaction Data'!$L8074&lt;=10,"Less Expensive","Expensive")</f>
        <v>Expensive</v>
      </c>
      <c r="S8074" s="4">
        <f>WEEKDAY('Transaction Data'!$A8074)</f>
        <v>2</v>
      </c>
      <c r="T8074" s="2" t="str">
        <f>IF(WEEKDAY('Transaction Data'!$A8074,2)&lt;6,"Weekday","Weekend")</f>
        <v>Weekday</v>
      </c>
    </row>
    <row r="8075" ht="15.75" customHeight="1">
      <c r="A8075" s="1">
        <v>45380.0</v>
      </c>
      <c r="B8075" s="2" t="s">
        <v>7407</v>
      </c>
      <c r="C8075" s="2" t="s">
        <v>32</v>
      </c>
      <c r="D8075" s="1">
        <v>17070.0</v>
      </c>
      <c r="E8075" s="2" t="s">
        <v>37</v>
      </c>
      <c r="F8075" s="2">
        <v>182.0</v>
      </c>
      <c r="G8075" s="2" t="s">
        <v>28</v>
      </c>
      <c r="H8075" s="2" t="s">
        <v>29</v>
      </c>
      <c r="I8075" s="2" t="s">
        <v>25</v>
      </c>
      <c r="J8075" s="2" t="str">
        <f t="array" ref="J8075">XLOOKUP('Transaction Data'!$G8075,Product_Code,Biscuit_Brand)</f>
        <v>Shortbread</v>
      </c>
      <c r="K8075" s="2">
        <f t="array" ref="K8075">XLOOKUP('Transaction Data'!$G8075,Product_Code,Cost)</f>
        <v>10</v>
      </c>
      <c r="L8075" s="2">
        <f t="array" ref="L8075">XLOOKUP('Transaction Data'!$G8075,Product_Code,Unit_Price)</f>
        <v>45</v>
      </c>
      <c r="M8075" s="3">
        <f>'Transaction Data'!$F8075*'Transaction Data'!$K8075</f>
        <v>1820</v>
      </c>
      <c r="N8075" s="3">
        <f>'Transaction Data'!$F8075*'Transaction Data'!$L8075</f>
        <v>8190</v>
      </c>
      <c r="O8075" s="3">
        <f>'Transaction Data'!$N8075-'Transaction Data'!$M8075</f>
        <v>6370</v>
      </c>
      <c r="P8075" s="2">
        <f>DATEDIF('Transaction Data'!$D8075,'Transaction Data'!$A8075,"y")</f>
        <v>77</v>
      </c>
      <c r="Q8075" s="2" t="str">
        <f>FLOOR('Transaction Data'!$P8075,15)&amp;"-"&amp;FLOOR('Transaction Data'!$P8075,15)+14</f>
        <v>75-89</v>
      </c>
      <c r="R8075" s="2" t="str">
        <f>IF('Transaction Data'!$L8075&lt;=10,"Less Expensive","Expensive")</f>
        <v>Expensive</v>
      </c>
      <c r="S8075" s="4">
        <f>WEEKDAY('Transaction Data'!$A8075)</f>
        <v>6</v>
      </c>
      <c r="T8075" s="2" t="str">
        <f>IF(WEEKDAY('Transaction Data'!$A8075,2)&lt;6,"Weekday","Weekend")</f>
        <v>Weekday</v>
      </c>
    </row>
    <row r="8076" ht="15.75" customHeight="1">
      <c r="A8076" s="1">
        <v>45460.0</v>
      </c>
      <c r="B8076" s="2" t="s">
        <v>7408</v>
      </c>
      <c r="C8076" s="2" t="s">
        <v>41</v>
      </c>
      <c r="D8076" s="1">
        <v>35510.0</v>
      </c>
      <c r="E8076" s="2" t="s">
        <v>27</v>
      </c>
      <c r="F8076" s="2">
        <v>337.0</v>
      </c>
      <c r="G8076" s="2" t="s">
        <v>55</v>
      </c>
      <c r="H8076" s="2" t="s">
        <v>34</v>
      </c>
      <c r="I8076" s="2" t="s">
        <v>25</v>
      </c>
      <c r="J8076" s="2" t="str">
        <f t="array" ref="J8076">XLOOKUP('Transaction Data'!$G8076,Product_Code,Biscuit_Brand)</f>
        <v>Vanilla Wafers</v>
      </c>
      <c r="K8076" s="2">
        <f t="array" ref="K8076">XLOOKUP('Transaction Data'!$G8076,Product_Code,Cost)</f>
        <v>18</v>
      </c>
      <c r="L8076" s="2">
        <f t="array" ref="L8076">XLOOKUP('Transaction Data'!$G8076,Product_Code,Unit_Price)</f>
        <v>36</v>
      </c>
      <c r="M8076" s="3">
        <f>'Transaction Data'!$F8076*'Transaction Data'!$K8076</f>
        <v>6066</v>
      </c>
      <c r="N8076" s="3">
        <f>'Transaction Data'!$F8076*'Transaction Data'!$L8076</f>
        <v>12132</v>
      </c>
      <c r="O8076" s="3">
        <f>'Transaction Data'!$N8076-'Transaction Data'!$M8076</f>
        <v>6066</v>
      </c>
      <c r="P8076" s="2">
        <f>DATEDIF('Transaction Data'!$D8076,'Transaction Data'!$A8076,"y")</f>
        <v>27</v>
      </c>
      <c r="Q8076" s="2" t="str">
        <f>FLOOR('Transaction Data'!$P8076,15)&amp;"-"&amp;FLOOR('Transaction Data'!$P8076,15)+14</f>
        <v>15-29</v>
      </c>
      <c r="R8076" s="2" t="str">
        <f>IF('Transaction Data'!$L8076&lt;=10,"Less Expensive","Expensive")</f>
        <v>Expensive</v>
      </c>
      <c r="S8076" s="4">
        <f>WEEKDAY('Transaction Data'!$A8076)</f>
        <v>2</v>
      </c>
      <c r="T8076" s="2" t="str">
        <f>IF(WEEKDAY('Transaction Data'!$A8076,2)&lt;6,"Weekday","Weekend")</f>
        <v>Weekday</v>
      </c>
    </row>
    <row r="8077" ht="15.75" customHeight="1">
      <c r="A8077" s="1">
        <v>45488.0</v>
      </c>
      <c r="B8077" s="2" t="s">
        <v>7409</v>
      </c>
      <c r="C8077" s="2" t="s">
        <v>65</v>
      </c>
      <c r="D8077" s="1">
        <v>26220.0</v>
      </c>
      <c r="E8077" s="2" t="s">
        <v>37</v>
      </c>
      <c r="F8077" s="2">
        <v>41.0</v>
      </c>
      <c r="G8077" s="2" t="s">
        <v>23</v>
      </c>
      <c r="H8077" s="2" t="s">
        <v>24</v>
      </c>
      <c r="I8077" s="2" t="s">
        <v>25</v>
      </c>
      <c r="J8077" s="2" t="str">
        <f t="array" ref="J8077">XLOOKUP('Transaction Data'!$G8077,Product_Code,Biscuit_Brand)</f>
        <v>Cinnamon Swirls</v>
      </c>
      <c r="K8077" s="2">
        <f t="array" ref="K8077">XLOOKUP('Transaction Data'!$G8077,Product_Code,Cost)</f>
        <v>10</v>
      </c>
      <c r="L8077" s="2">
        <f t="array" ref="L8077">XLOOKUP('Transaction Data'!$G8077,Product_Code,Unit_Price)</f>
        <v>14</v>
      </c>
      <c r="M8077" s="3">
        <f>'Transaction Data'!$F8077*'Transaction Data'!$K8077</f>
        <v>410</v>
      </c>
      <c r="N8077" s="3">
        <f>'Transaction Data'!$F8077*'Transaction Data'!$L8077</f>
        <v>574</v>
      </c>
      <c r="O8077" s="3">
        <f>'Transaction Data'!$N8077-'Transaction Data'!$M8077</f>
        <v>164</v>
      </c>
      <c r="P8077" s="2">
        <f>DATEDIF('Transaction Data'!$D8077,'Transaction Data'!$A8077,"y")</f>
        <v>52</v>
      </c>
      <c r="Q8077" s="2" t="str">
        <f>FLOOR('Transaction Data'!$P8077,15)&amp;"-"&amp;FLOOR('Transaction Data'!$P8077,15)+14</f>
        <v>45-59</v>
      </c>
      <c r="R8077" s="2" t="str">
        <f>IF('Transaction Data'!$L8077&lt;=10,"Less Expensive","Expensive")</f>
        <v>Expensive</v>
      </c>
      <c r="S8077" s="4">
        <f>WEEKDAY('Transaction Data'!$A8077)</f>
        <v>2</v>
      </c>
      <c r="T8077" s="2" t="str">
        <f>IF(WEEKDAY('Transaction Data'!$A8077,2)&lt;6,"Weekday","Weekend")</f>
        <v>Weekday</v>
      </c>
    </row>
    <row r="8078" ht="15.75" customHeight="1">
      <c r="A8078" s="1">
        <v>45499.0</v>
      </c>
      <c r="B8078" s="2" t="s">
        <v>7410</v>
      </c>
      <c r="C8078" s="2" t="s">
        <v>69</v>
      </c>
      <c r="D8078" s="1">
        <v>38448.0</v>
      </c>
      <c r="E8078" s="2" t="s">
        <v>27</v>
      </c>
      <c r="F8078" s="2">
        <v>44.0</v>
      </c>
      <c r="G8078" s="2" t="s">
        <v>61</v>
      </c>
      <c r="H8078" s="2" t="s">
        <v>29</v>
      </c>
      <c r="I8078" s="2" t="s">
        <v>25</v>
      </c>
      <c r="J8078" s="2" t="str">
        <f t="array" ref="J8078">XLOOKUP('Transaction Data'!$G8078,Product_Code,Biscuit_Brand)</f>
        <v>Choco Delight</v>
      </c>
      <c r="K8078" s="2">
        <f t="array" ref="K8078">XLOOKUP('Transaction Data'!$G8078,Product_Code,Cost)</f>
        <v>3</v>
      </c>
      <c r="L8078" s="2">
        <f t="array" ref="L8078">XLOOKUP('Transaction Data'!$G8078,Product_Code,Unit_Price)</f>
        <v>5</v>
      </c>
      <c r="M8078" s="3">
        <f>'Transaction Data'!$F8078*'Transaction Data'!$K8078</f>
        <v>132</v>
      </c>
      <c r="N8078" s="3">
        <f>'Transaction Data'!$F8078*'Transaction Data'!$L8078</f>
        <v>220</v>
      </c>
      <c r="O8078" s="3">
        <f>'Transaction Data'!$N8078-'Transaction Data'!$M8078</f>
        <v>88</v>
      </c>
      <c r="P8078" s="2">
        <f>DATEDIF('Transaction Data'!$D8078,'Transaction Data'!$A8078,"y")</f>
        <v>19</v>
      </c>
      <c r="Q8078" s="2" t="str">
        <f>FLOOR('Transaction Data'!$P8078,15)&amp;"-"&amp;FLOOR('Transaction Data'!$P8078,15)+14</f>
        <v>15-29</v>
      </c>
      <c r="R8078" s="2" t="str">
        <f>IF('Transaction Data'!$L8078&lt;=10,"Less Expensive","Expensive")</f>
        <v>Less Expensive</v>
      </c>
      <c r="S8078" s="4">
        <f>WEEKDAY('Transaction Data'!$A8078)</f>
        <v>6</v>
      </c>
      <c r="T8078" s="2" t="str">
        <f>IF(WEEKDAY('Transaction Data'!$A8078,2)&lt;6,"Weekday","Weekend")</f>
        <v>Weekday</v>
      </c>
    </row>
    <row r="8079" ht="15.75" customHeight="1">
      <c r="A8079" s="1">
        <v>45413.0</v>
      </c>
      <c r="B8079" s="2" t="s">
        <v>7411</v>
      </c>
      <c r="C8079" s="2" t="s">
        <v>69</v>
      </c>
      <c r="D8079" s="1">
        <v>34911.0</v>
      </c>
      <c r="E8079" s="2" t="s">
        <v>37</v>
      </c>
      <c r="F8079" s="2">
        <v>120.0</v>
      </c>
      <c r="G8079" s="2" t="s">
        <v>61</v>
      </c>
      <c r="H8079" s="2" t="s">
        <v>34</v>
      </c>
      <c r="I8079" s="2" t="s">
        <v>25</v>
      </c>
      <c r="J8079" s="2" t="str">
        <f t="array" ref="J8079">XLOOKUP('Transaction Data'!$G8079,Product_Code,Biscuit_Brand)</f>
        <v>Choco Delight</v>
      </c>
      <c r="K8079" s="2">
        <f t="array" ref="K8079">XLOOKUP('Transaction Data'!$G8079,Product_Code,Cost)</f>
        <v>3</v>
      </c>
      <c r="L8079" s="2">
        <f t="array" ref="L8079">XLOOKUP('Transaction Data'!$G8079,Product_Code,Unit_Price)</f>
        <v>5</v>
      </c>
      <c r="M8079" s="3">
        <f>'Transaction Data'!$F8079*'Transaction Data'!$K8079</f>
        <v>360</v>
      </c>
      <c r="N8079" s="3">
        <f>'Transaction Data'!$F8079*'Transaction Data'!$L8079</f>
        <v>600</v>
      </c>
      <c r="O8079" s="3">
        <f>'Transaction Data'!$N8079-'Transaction Data'!$M8079</f>
        <v>240</v>
      </c>
      <c r="P8079" s="2">
        <f>DATEDIF('Transaction Data'!$D8079,'Transaction Data'!$A8079,"y")</f>
        <v>28</v>
      </c>
      <c r="Q8079" s="2" t="str">
        <f>FLOOR('Transaction Data'!$P8079,15)&amp;"-"&amp;FLOOR('Transaction Data'!$P8079,15)+14</f>
        <v>15-29</v>
      </c>
      <c r="R8079" s="2" t="str">
        <f>IF('Transaction Data'!$L8079&lt;=10,"Less Expensive","Expensive")</f>
        <v>Less Expensive</v>
      </c>
      <c r="S8079" s="4">
        <f>WEEKDAY('Transaction Data'!$A8079)</f>
        <v>4</v>
      </c>
      <c r="T8079" s="2" t="str">
        <f>IF(WEEKDAY('Transaction Data'!$A8079,2)&lt;6,"Weekday","Weekend")</f>
        <v>Weekday</v>
      </c>
    </row>
    <row r="8080" ht="15.75" customHeight="1">
      <c r="A8080" s="1">
        <v>45327.0</v>
      </c>
      <c r="B8080" s="2" t="s">
        <v>7412</v>
      </c>
      <c r="C8080" s="2" t="s">
        <v>51</v>
      </c>
      <c r="D8080" s="1">
        <v>24765.0</v>
      </c>
      <c r="E8080" s="2" t="s">
        <v>37</v>
      </c>
      <c r="F8080" s="2">
        <v>91.0</v>
      </c>
      <c r="G8080" s="2" t="s">
        <v>48</v>
      </c>
      <c r="H8080" s="2" t="s">
        <v>24</v>
      </c>
      <c r="I8080" s="2" t="s">
        <v>25</v>
      </c>
      <c r="J8080" s="2" t="str">
        <f t="array" ref="J8080">XLOOKUP('Transaction Data'!$G8080,Product_Code,Biscuit_Brand)</f>
        <v>Lemon Crisps</v>
      </c>
      <c r="K8080" s="2">
        <f t="array" ref="K8080">XLOOKUP('Transaction Data'!$G8080,Product_Code,Cost)</f>
        <v>7</v>
      </c>
      <c r="L8080" s="2">
        <f t="array" ref="L8080">XLOOKUP('Transaction Data'!$G8080,Product_Code,Unit_Price)</f>
        <v>9</v>
      </c>
      <c r="M8080" s="3">
        <f>'Transaction Data'!$F8080*'Transaction Data'!$K8080</f>
        <v>637</v>
      </c>
      <c r="N8080" s="3">
        <f>'Transaction Data'!$F8080*'Transaction Data'!$L8080</f>
        <v>819</v>
      </c>
      <c r="O8080" s="3">
        <f>'Transaction Data'!$N8080-'Transaction Data'!$M8080</f>
        <v>182</v>
      </c>
      <c r="P8080" s="2">
        <f>DATEDIF('Transaction Data'!$D8080,'Transaction Data'!$A8080,"y")</f>
        <v>56</v>
      </c>
      <c r="Q8080" s="2" t="str">
        <f>FLOOR('Transaction Data'!$P8080,15)&amp;"-"&amp;FLOOR('Transaction Data'!$P8080,15)+14</f>
        <v>45-59</v>
      </c>
      <c r="R8080" s="2" t="str">
        <f>IF('Transaction Data'!$L8080&lt;=10,"Less Expensive","Expensive")</f>
        <v>Less Expensive</v>
      </c>
      <c r="S8080" s="4">
        <f>WEEKDAY('Transaction Data'!$A8080)</f>
        <v>2</v>
      </c>
      <c r="T8080" s="2" t="str">
        <f>IF(WEEKDAY('Transaction Data'!$A8080,2)&lt;6,"Weekday","Weekend")</f>
        <v>Weekday</v>
      </c>
    </row>
    <row r="8081" ht="15.75" customHeight="1">
      <c r="A8081" s="1">
        <v>45494.0</v>
      </c>
      <c r="B8081" s="2" t="s">
        <v>7413</v>
      </c>
      <c r="C8081" s="2" t="s">
        <v>65</v>
      </c>
      <c r="D8081" s="1">
        <v>26128.0</v>
      </c>
      <c r="E8081" s="2" t="s">
        <v>22</v>
      </c>
      <c r="F8081" s="2">
        <v>160.0</v>
      </c>
      <c r="G8081" s="2" t="s">
        <v>48</v>
      </c>
      <c r="H8081" s="2" t="s">
        <v>29</v>
      </c>
      <c r="I8081" s="2" t="s">
        <v>25</v>
      </c>
      <c r="J8081" s="2" t="str">
        <f t="array" ref="J8081">XLOOKUP('Transaction Data'!$G8081,Product_Code,Biscuit_Brand)</f>
        <v>Lemon Crisps</v>
      </c>
      <c r="K8081" s="2">
        <f t="array" ref="K8081">XLOOKUP('Transaction Data'!$G8081,Product_Code,Cost)</f>
        <v>7</v>
      </c>
      <c r="L8081" s="2">
        <f t="array" ref="L8081">XLOOKUP('Transaction Data'!$G8081,Product_Code,Unit_Price)</f>
        <v>9</v>
      </c>
      <c r="M8081" s="3">
        <f>'Transaction Data'!$F8081*'Transaction Data'!$K8081</f>
        <v>1120</v>
      </c>
      <c r="N8081" s="3">
        <f>'Transaction Data'!$F8081*'Transaction Data'!$L8081</f>
        <v>1440</v>
      </c>
      <c r="O8081" s="3">
        <f>'Transaction Data'!$N8081-'Transaction Data'!$M8081</f>
        <v>320</v>
      </c>
      <c r="P8081" s="2">
        <f>DATEDIF('Transaction Data'!$D8081,'Transaction Data'!$A8081,"y")</f>
        <v>53</v>
      </c>
      <c r="Q8081" s="2" t="str">
        <f>FLOOR('Transaction Data'!$P8081,15)&amp;"-"&amp;FLOOR('Transaction Data'!$P8081,15)+14</f>
        <v>45-59</v>
      </c>
      <c r="R8081" s="2" t="str">
        <f>IF('Transaction Data'!$L8081&lt;=10,"Less Expensive","Expensive")</f>
        <v>Less Expensive</v>
      </c>
      <c r="S8081" s="4">
        <f>WEEKDAY('Transaction Data'!$A8081)</f>
        <v>1</v>
      </c>
      <c r="T8081" s="2" t="str">
        <f>IF(WEEKDAY('Transaction Data'!$A8081,2)&lt;6,"Weekday","Weekend")</f>
        <v>Weekend</v>
      </c>
    </row>
    <row r="8082" ht="15.75" customHeight="1">
      <c r="A8082" s="1">
        <v>45444.0</v>
      </c>
      <c r="B8082" s="2" t="s">
        <v>7414</v>
      </c>
      <c r="C8082" s="2" t="s">
        <v>21</v>
      </c>
      <c r="D8082" s="1">
        <v>31808.0</v>
      </c>
      <c r="E8082" s="2" t="s">
        <v>37</v>
      </c>
      <c r="F8082" s="2">
        <v>494.0</v>
      </c>
      <c r="G8082" s="2" t="s">
        <v>44</v>
      </c>
      <c r="H8082" s="2" t="s">
        <v>34</v>
      </c>
      <c r="I8082" s="2" t="s">
        <v>25</v>
      </c>
      <c r="J8082" s="2" t="str">
        <f t="array" ref="J8082">XLOOKUP('Transaction Data'!$G8082,Product_Code,Biscuit_Brand)</f>
        <v>Butter Crunch</v>
      </c>
      <c r="K8082" s="2">
        <f t="array" ref="K8082">XLOOKUP('Transaction Data'!$G8082,Product_Code,Cost)</f>
        <v>10</v>
      </c>
      <c r="L8082" s="2">
        <f t="array" ref="L8082">XLOOKUP('Transaction Data'!$G8082,Product_Code,Unit_Price)</f>
        <v>11</v>
      </c>
      <c r="M8082" s="3">
        <f>'Transaction Data'!$F8082*'Transaction Data'!$K8082</f>
        <v>4940</v>
      </c>
      <c r="N8082" s="3">
        <f>'Transaction Data'!$F8082*'Transaction Data'!$L8082</f>
        <v>5434</v>
      </c>
      <c r="O8082" s="3">
        <f>'Transaction Data'!$N8082-'Transaction Data'!$M8082</f>
        <v>494</v>
      </c>
      <c r="P8082" s="2">
        <f>DATEDIF('Transaction Data'!$D8082,'Transaction Data'!$A8082,"y")</f>
        <v>37</v>
      </c>
      <c r="Q8082" s="2" t="str">
        <f>FLOOR('Transaction Data'!$P8082,15)&amp;"-"&amp;FLOOR('Transaction Data'!$P8082,15)+14</f>
        <v>30-44</v>
      </c>
      <c r="R8082" s="2" t="str">
        <f>IF('Transaction Data'!$L8082&lt;=10,"Less Expensive","Expensive")</f>
        <v>Expensive</v>
      </c>
      <c r="S8082" s="4">
        <f>WEEKDAY('Transaction Data'!$A8082)</f>
        <v>7</v>
      </c>
      <c r="T8082" s="2" t="str">
        <f>IF(WEEKDAY('Transaction Data'!$A8082,2)&lt;6,"Weekday","Weekend")</f>
        <v>Weekend</v>
      </c>
    </row>
    <row r="8083" ht="15.75" customHeight="1">
      <c r="A8083" s="1">
        <v>45484.0</v>
      </c>
      <c r="B8083" s="2" t="s">
        <v>7415</v>
      </c>
      <c r="C8083" s="2" t="s">
        <v>69</v>
      </c>
      <c r="D8083" s="1">
        <v>38924.0</v>
      </c>
      <c r="E8083" s="2" t="s">
        <v>27</v>
      </c>
      <c r="F8083" s="2">
        <v>138.0</v>
      </c>
      <c r="G8083" s="2" t="s">
        <v>23</v>
      </c>
      <c r="H8083" s="2" t="s">
        <v>24</v>
      </c>
      <c r="I8083" s="2" t="s">
        <v>25</v>
      </c>
      <c r="J8083" s="2" t="str">
        <f t="array" ref="J8083">XLOOKUP('Transaction Data'!$G8083,Product_Code,Biscuit_Brand)</f>
        <v>Cinnamon Swirls</v>
      </c>
      <c r="K8083" s="2">
        <f t="array" ref="K8083">XLOOKUP('Transaction Data'!$G8083,Product_Code,Cost)</f>
        <v>10</v>
      </c>
      <c r="L8083" s="2">
        <f t="array" ref="L8083">XLOOKUP('Transaction Data'!$G8083,Product_Code,Unit_Price)</f>
        <v>14</v>
      </c>
      <c r="M8083" s="3">
        <f>'Transaction Data'!$F8083*'Transaction Data'!$K8083</f>
        <v>1380</v>
      </c>
      <c r="N8083" s="3">
        <f>'Transaction Data'!$F8083*'Transaction Data'!$L8083</f>
        <v>1932</v>
      </c>
      <c r="O8083" s="3">
        <f>'Transaction Data'!$N8083-'Transaction Data'!$M8083</f>
        <v>552</v>
      </c>
      <c r="P8083" s="2">
        <f>DATEDIF('Transaction Data'!$D8083,'Transaction Data'!$A8083,"y")</f>
        <v>17</v>
      </c>
      <c r="Q8083" s="2" t="str">
        <f>FLOOR('Transaction Data'!$P8083,15)&amp;"-"&amp;FLOOR('Transaction Data'!$P8083,15)+14</f>
        <v>15-29</v>
      </c>
      <c r="R8083" s="2" t="str">
        <f>IF('Transaction Data'!$L8083&lt;=10,"Less Expensive","Expensive")</f>
        <v>Expensive</v>
      </c>
      <c r="S8083" s="4">
        <f>WEEKDAY('Transaction Data'!$A8083)</f>
        <v>5</v>
      </c>
      <c r="T8083" s="2" t="str">
        <f>IF(WEEKDAY('Transaction Data'!$A8083,2)&lt;6,"Weekday","Weekend")</f>
        <v>Weekday</v>
      </c>
    </row>
    <row r="8084" ht="15.75" customHeight="1">
      <c r="A8084" s="1">
        <v>45424.0</v>
      </c>
      <c r="B8084" s="2" t="s">
        <v>7416</v>
      </c>
      <c r="C8084" s="2" t="s">
        <v>51</v>
      </c>
      <c r="D8084" s="1">
        <v>38691.0</v>
      </c>
      <c r="E8084" s="2" t="s">
        <v>37</v>
      </c>
      <c r="F8084" s="2">
        <v>98.0</v>
      </c>
      <c r="G8084" s="2" t="s">
        <v>23</v>
      </c>
      <c r="H8084" s="2" t="s">
        <v>29</v>
      </c>
      <c r="I8084" s="2" t="s">
        <v>25</v>
      </c>
      <c r="J8084" s="2" t="str">
        <f t="array" ref="J8084">XLOOKUP('Transaction Data'!$G8084,Product_Code,Biscuit_Brand)</f>
        <v>Cinnamon Swirls</v>
      </c>
      <c r="K8084" s="2">
        <f t="array" ref="K8084">XLOOKUP('Transaction Data'!$G8084,Product_Code,Cost)</f>
        <v>10</v>
      </c>
      <c r="L8084" s="2">
        <f t="array" ref="L8084">XLOOKUP('Transaction Data'!$G8084,Product_Code,Unit_Price)</f>
        <v>14</v>
      </c>
      <c r="M8084" s="3">
        <f>'Transaction Data'!$F8084*'Transaction Data'!$K8084</f>
        <v>980</v>
      </c>
      <c r="N8084" s="3">
        <f>'Transaction Data'!$F8084*'Transaction Data'!$L8084</f>
        <v>1372</v>
      </c>
      <c r="O8084" s="3">
        <f>'Transaction Data'!$N8084-'Transaction Data'!$M8084</f>
        <v>392</v>
      </c>
      <c r="P8084" s="2">
        <f>DATEDIF('Transaction Data'!$D8084,'Transaction Data'!$A8084,"y")</f>
        <v>18</v>
      </c>
      <c r="Q8084" s="2" t="str">
        <f>FLOOR('Transaction Data'!$P8084,15)&amp;"-"&amp;FLOOR('Transaction Data'!$P8084,15)+14</f>
        <v>15-29</v>
      </c>
      <c r="R8084" s="2" t="str">
        <f>IF('Transaction Data'!$L8084&lt;=10,"Less Expensive","Expensive")</f>
        <v>Expensive</v>
      </c>
      <c r="S8084" s="4">
        <f>WEEKDAY('Transaction Data'!$A8084)</f>
        <v>1</v>
      </c>
      <c r="T8084" s="2" t="str">
        <f>IF(WEEKDAY('Transaction Data'!$A8084,2)&lt;6,"Weekday","Weekend")</f>
        <v>Weekend</v>
      </c>
    </row>
    <row r="8085" ht="15.75" customHeight="1">
      <c r="A8085" s="1">
        <v>45299.0</v>
      </c>
      <c r="B8085" s="2" t="s">
        <v>7417</v>
      </c>
      <c r="C8085" s="2" t="s">
        <v>47</v>
      </c>
      <c r="D8085" s="1">
        <v>22595.0</v>
      </c>
      <c r="E8085" s="2" t="s">
        <v>37</v>
      </c>
      <c r="F8085" s="2">
        <v>203.0</v>
      </c>
      <c r="G8085" s="2" t="s">
        <v>38</v>
      </c>
      <c r="H8085" s="2" t="s">
        <v>34</v>
      </c>
      <c r="I8085" s="2" t="s">
        <v>25</v>
      </c>
      <c r="J8085" s="2" t="str">
        <f t="array" ref="J8085">XLOOKUP('Transaction Data'!$G8085,Product_Code,Biscuit_Brand)</f>
        <v>Ginger Snaps</v>
      </c>
      <c r="K8085" s="2">
        <f t="array" ref="K8085">XLOOKUP('Transaction Data'!$G8085,Product_Code,Cost)</f>
        <v>14</v>
      </c>
      <c r="L8085" s="2">
        <f t="array" ref="L8085">XLOOKUP('Transaction Data'!$G8085,Product_Code,Unit_Price)</f>
        <v>28</v>
      </c>
      <c r="M8085" s="3">
        <f>'Transaction Data'!$F8085*'Transaction Data'!$K8085</f>
        <v>2842</v>
      </c>
      <c r="N8085" s="3">
        <f>'Transaction Data'!$F8085*'Transaction Data'!$L8085</f>
        <v>5684</v>
      </c>
      <c r="O8085" s="3">
        <f>'Transaction Data'!$N8085-'Transaction Data'!$M8085</f>
        <v>2842</v>
      </c>
      <c r="P8085" s="2">
        <f>DATEDIF('Transaction Data'!$D8085,'Transaction Data'!$A8085,"y")</f>
        <v>62</v>
      </c>
      <c r="Q8085" s="2" t="str">
        <f>FLOOR('Transaction Data'!$P8085,15)&amp;"-"&amp;FLOOR('Transaction Data'!$P8085,15)+14</f>
        <v>60-74</v>
      </c>
      <c r="R8085" s="2" t="str">
        <f>IF('Transaction Data'!$L8085&lt;=10,"Less Expensive","Expensive")</f>
        <v>Expensive</v>
      </c>
      <c r="S8085" s="4">
        <f>WEEKDAY('Transaction Data'!$A8085)</f>
        <v>2</v>
      </c>
      <c r="T8085" s="2" t="str">
        <f>IF(WEEKDAY('Transaction Data'!$A8085,2)&lt;6,"Weekday","Weekend")</f>
        <v>Weekday</v>
      </c>
    </row>
    <row r="8086" ht="15.75" customHeight="1">
      <c r="A8086" s="1">
        <v>45485.0</v>
      </c>
      <c r="B8086" s="2" t="s">
        <v>7418</v>
      </c>
      <c r="C8086" s="2" t="s">
        <v>65</v>
      </c>
      <c r="D8086" s="1">
        <v>17435.0</v>
      </c>
      <c r="E8086" s="2" t="s">
        <v>22</v>
      </c>
      <c r="F8086" s="2">
        <v>426.0</v>
      </c>
      <c r="G8086" s="2" t="s">
        <v>33</v>
      </c>
      <c r="H8086" s="2" t="s">
        <v>24</v>
      </c>
      <c r="I8086" s="2" t="s">
        <v>25</v>
      </c>
      <c r="J8086" s="2" t="str">
        <f t="array" ref="J8086">XLOOKUP('Transaction Data'!$G8086,Product_Code,Biscuit_Brand)</f>
        <v>Caramel Biscuits</v>
      </c>
      <c r="K8086" s="2">
        <f t="array" ref="K8086">XLOOKUP('Transaction Data'!$G8086,Product_Code,Cost)</f>
        <v>18</v>
      </c>
      <c r="L8086" s="2">
        <f t="array" ref="L8086">XLOOKUP('Transaction Data'!$G8086,Product_Code,Unit_Price)</f>
        <v>22</v>
      </c>
      <c r="M8086" s="3">
        <f>'Transaction Data'!$F8086*'Transaction Data'!$K8086</f>
        <v>7668</v>
      </c>
      <c r="N8086" s="3">
        <f>'Transaction Data'!$F8086*'Transaction Data'!$L8086</f>
        <v>9372</v>
      </c>
      <c r="O8086" s="3">
        <f>'Transaction Data'!$N8086-'Transaction Data'!$M8086</f>
        <v>1704</v>
      </c>
      <c r="P8086" s="2">
        <f>DATEDIF('Transaction Data'!$D8086,'Transaction Data'!$A8086,"y")</f>
        <v>76</v>
      </c>
      <c r="Q8086" s="2" t="str">
        <f>FLOOR('Transaction Data'!$P8086,15)&amp;"-"&amp;FLOOR('Transaction Data'!$P8086,15)+14</f>
        <v>75-89</v>
      </c>
      <c r="R8086" s="2" t="str">
        <f>IF('Transaction Data'!$L8086&lt;=10,"Less Expensive","Expensive")</f>
        <v>Expensive</v>
      </c>
      <c r="S8086" s="4">
        <f>WEEKDAY('Transaction Data'!$A8086)</f>
        <v>6</v>
      </c>
      <c r="T8086" s="2" t="str">
        <f>IF(WEEKDAY('Transaction Data'!$A8086,2)&lt;6,"Weekday","Weekend")</f>
        <v>Weekday</v>
      </c>
    </row>
    <row r="8087" ht="15.75" customHeight="1">
      <c r="A8087" s="1">
        <v>45360.0</v>
      </c>
      <c r="B8087" s="2" t="s">
        <v>7419</v>
      </c>
      <c r="C8087" s="2" t="s">
        <v>51</v>
      </c>
      <c r="D8087" s="1">
        <v>35662.0</v>
      </c>
      <c r="E8087" s="2" t="s">
        <v>22</v>
      </c>
      <c r="F8087" s="2">
        <v>40.0</v>
      </c>
      <c r="G8087" s="2" t="s">
        <v>57</v>
      </c>
      <c r="H8087" s="2" t="s">
        <v>29</v>
      </c>
      <c r="I8087" s="2" t="s">
        <v>25</v>
      </c>
      <c r="J8087" s="2" t="str">
        <f t="array" ref="J8087">XLOOKUP('Transaction Data'!$G8087,Product_Code,Biscuit_Brand)</f>
        <v>Oatmeal Cookies</v>
      </c>
      <c r="K8087" s="2">
        <f t="array" ref="K8087">XLOOKUP('Transaction Data'!$G8087,Product_Code,Cost)</f>
        <v>19</v>
      </c>
      <c r="L8087" s="2">
        <f t="array" ref="L8087">XLOOKUP('Transaction Data'!$G8087,Product_Code,Unit_Price)</f>
        <v>23</v>
      </c>
      <c r="M8087" s="3">
        <f>'Transaction Data'!$F8087*'Transaction Data'!$K8087</f>
        <v>760</v>
      </c>
      <c r="N8087" s="3">
        <f>'Transaction Data'!$F8087*'Transaction Data'!$L8087</f>
        <v>920</v>
      </c>
      <c r="O8087" s="3">
        <f>'Transaction Data'!$N8087-'Transaction Data'!$M8087</f>
        <v>160</v>
      </c>
      <c r="P8087" s="2">
        <f>DATEDIF('Transaction Data'!$D8087,'Transaction Data'!$A8087,"y")</f>
        <v>26</v>
      </c>
      <c r="Q8087" s="2" t="str">
        <f>FLOOR('Transaction Data'!$P8087,15)&amp;"-"&amp;FLOOR('Transaction Data'!$P8087,15)+14</f>
        <v>15-29</v>
      </c>
      <c r="R8087" s="2" t="str">
        <f>IF('Transaction Data'!$L8087&lt;=10,"Less Expensive","Expensive")</f>
        <v>Expensive</v>
      </c>
      <c r="S8087" s="4">
        <f>WEEKDAY('Transaction Data'!$A8087)</f>
        <v>7</v>
      </c>
      <c r="T8087" s="2" t="str">
        <f>IF(WEEKDAY('Transaction Data'!$A8087,2)&lt;6,"Weekday","Weekend")</f>
        <v>Weekend</v>
      </c>
    </row>
    <row r="8088" ht="15.75" customHeight="1">
      <c r="A8088" s="1">
        <v>45362.0</v>
      </c>
      <c r="B8088" s="2" t="s">
        <v>7420</v>
      </c>
      <c r="C8088" s="2" t="s">
        <v>65</v>
      </c>
      <c r="D8088" s="1">
        <v>35557.0</v>
      </c>
      <c r="E8088" s="2" t="s">
        <v>27</v>
      </c>
      <c r="F8088" s="2">
        <v>73.0</v>
      </c>
      <c r="G8088" s="2" t="s">
        <v>38</v>
      </c>
      <c r="H8088" s="2" t="s">
        <v>34</v>
      </c>
      <c r="I8088" s="2" t="s">
        <v>25</v>
      </c>
      <c r="J8088" s="2" t="str">
        <f t="array" ref="J8088">XLOOKUP('Transaction Data'!$G8088,Product_Code,Biscuit_Brand)</f>
        <v>Ginger Snaps</v>
      </c>
      <c r="K8088" s="2">
        <f t="array" ref="K8088">XLOOKUP('Transaction Data'!$G8088,Product_Code,Cost)</f>
        <v>14</v>
      </c>
      <c r="L8088" s="2">
        <f t="array" ref="L8088">XLOOKUP('Transaction Data'!$G8088,Product_Code,Unit_Price)</f>
        <v>28</v>
      </c>
      <c r="M8088" s="3">
        <f>'Transaction Data'!$F8088*'Transaction Data'!$K8088</f>
        <v>1022</v>
      </c>
      <c r="N8088" s="3">
        <f>'Transaction Data'!$F8088*'Transaction Data'!$L8088</f>
        <v>2044</v>
      </c>
      <c r="O8088" s="3">
        <f>'Transaction Data'!$N8088-'Transaction Data'!$M8088</f>
        <v>1022</v>
      </c>
      <c r="P8088" s="2">
        <f>DATEDIF('Transaction Data'!$D8088,'Transaction Data'!$A8088,"y")</f>
        <v>26</v>
      </c>
      <c r="Q8088" s="2" t="str">
        <f>FLOOR('Transaction Data'!$P8088,15)&amp;"-"&amp;FLOOR('Transaction Data'!$P8088,15)+14</f>
        <v>15-29</v>
      </c>
      <c r="R8088" s="2" t="str">
        <f>IF('Transaction Data'!$L8088&lt;=10,"Less Expensive","Expensive")</f>
        <v>Expensive</v>
      </c>
      <c r="S8088" s="4">
        <f>WEEKDAY('Transaction Data'!$A8088)</f>
        <v>2</v>
      </c>
      <c r="T8088" s="2" t="str">
        <f>IF(WEEKDAY('Transaction Data'!$A8088,2)&lt;6,"Weekday","Weekend")</f>
        <v>Weekday</v>
      </c>
    </row>
    <row r="8089" ht="15.75" customHeight="1">
      <c r="A8089" s="1">
        <v>45428.0</v>
      </c>
      <c r="B8089" s="2" t="s">
        <v>7421</v>
      </c>
      <c r="C8089" s="2" t="s">
        <v>54</v>
      </c>
      <c r="D8089" s="1">
        <v>37890.0</v>
      </c>
      <c r="E8089" s="2" t="s">
        <v>27</v>
      </c>
      <c r="F8089" s="2">
        <v>76.0</v>
      </c>
      <c r="G8089" s="2" t="s">
        <v>23</v>
      </c>
      <c r="H8089" s="2" t="s">
        <v>24</v>
      </c>
      <c r="I8089" s="2" t="s">
        <v>25</v>
      </c>
      <c r="J8089" s="2" t="str">
        <f t="array" ref="J8089">XLOOKUP('Transaction Data'!$G8089,Product_Code,Biscuit_Brand)</f>
        <v>Cinnamon Swirls</v>
      </c>
      <c r="K8089" s="2">
        <f t="array" ref="K8089">XLOOKUP('Transaction Data'!$G8089,Product_Code,Cost)</f>
        <v>10</v>
      </c>
      <c r="L8089" s="2">
        <f t="array" ref="L8089">XLOOKUP('Transaction Data'!$G8089,Product_Code,Unit_Price)</f>
        <v>14</v>
      </c>
      <c r="M8089" s="3">
        <f>'Transaction Data'!$F8089*'Transaction Data'!$K8089</f>
        <v>760</v>
      </c>
      <c r="N8089" s="3">
        <f>'Transaction Data'!$F8089*'Transaction Data'!$L8089</f>
        <v>1064</v>
      </c>
      <c r="O8089" s="3">
        <f>'Transaction Data'!$N8089-'Transaction Data'!$M8089</f>
        <v>304</v>
      </c>
      <c r="P8089" s="2">
        <f>DATEDIF('Transaction Data'!$D8089,'Transaction Data'!$A8089,"y")</f>
        <v>20</v>
      </c>
      <c r="Q8089" s="2" t="str">
        <f>FLOOR('Transaction Data'!$P8089,15)&amp;"-"&amp;FLOOR('Transaction Data'!$P8089,15)+14</f>
        <v>15-29</v>
      </c>
      <c r="R8089" s="2" t="str">
        <f>IF('Transaction Data'!$L8089&lt;=10,"Less Expensive","Expensive")</f>
        <v>Expensive</v>
      </c>
      <c r="S8089" s="4">
        <f>WEEKDAY('Transaction Data'!$A8089)</f>
        <v>5</v>
      </c>
      <c r="T8089" s="2" t="str">
        <f>IF(WEEKDAY('Transaction Data'!$A8089,2)&lt;6,"Weekday","Weekend")</f>
        <v>Weekday</v>
      </c>
    </row>
    <row r="8090" ht="15.75" customHeight="1">
      <c r="A8090" s="1">
        <v>45468.0</v>
      </c>
      <c r="B8090" s="2" t="s">
        <v>4647</v>
      </c>
      <c r="C8090" s="2" t="s">
        <v>54</v>
      </c>
      <c r="D8090" s="1">
        <v>19231.0</v>
      </c>
      <c r="E8090" s="2" t="s">
        <v>27</v>
      </c>
      <c r="F8090" s="2">
        <v>201.0</v>
      </c>
      <c r="G8090" s="2" t="s">
        <v>44</v>
      </c>
      <c r="H8090" s="2" t="s">
        <v>29</v>
      </c>
      <c r="I8090" s="2" t="s">
        <v>25</v>
      </c>
      <c r="J8090" s="2" t="str">
        <f t="array" ref="J8090">XLOOKUP('Transaction Data'!$G8090,Product_Code,Biscuit_Brand)</f>
        <v>Butter Crunch</v>
      </c>
      <c r="K8090" s="2">
        <f t="array" ref="K8090">XLOOKUP('Transaction Data'!$G8090,Product_Code,Cost)</f>
        <v>10</v>
      </c>
      <c r="L8090" s="2">
        <f t="array" ref="L8090">XLOOKUP('Transaction Data'!$G8090,Product_Code,Unit_Price)</f>
        <v>11</v>
      </c>
      <c r="M8090" s="3">
        <f>'Transaction Data'!$F8090*'Transaction Data'!$K8090</f>
        <v>2010</v>
      </c>
      <c r="N8090" s="3">
        <f>'Transaction Data'!$F8090*'Transaction Data'!$L8090</f>
        <v>2211</v>
      </c>
      <c r="O8090" s="3">
        <f>'Transaction Data'!$N8090-'Transaction Data'!$M8090</f>
        <v>201</v>
      </c>
      <c r="P8090" s="2">
        <f>DATEDIF('Transaction Data'!$D8090,'Transaction Data'!$A8090,"y")</f>
        <v>71</v>
      </c>
      <c r="Q8090" s="2" t="str">
        <f>FLOOR('Transaction Data'!$P8090,15)&amp;"-"&amp;FLOOR('Transaction Data'!$P8090,15)+14</f>
        <v>60-74</v>
      </c>
      <c r="R8090" s="2" t="str">
        <f>IF('Transaction Data'!$L8090&lt;=10,"Less Expensive","Expensive")</f>
        <v>Expensive</v>
      </c>
      <c r="S8090" s="4">
        <f>WEEKDAY('Transaction Data'!$A8090)</f>
        <v>3</v>
      </c>
      <c r="T8090" s="2" t="str">
        <f>IF(WEEKDAY('Transaction Data'!$A8090,2)&lt;6,"Weekday","Weekend")</f>
        <v>Weekday</v>
      </c>
    </row>
    <row r="8091" ht="15.75" customHeight="1">
      <c r="A8091" s="1">
        <v>45340.0</v>
      </c>
      <c r="B8091" s="2" t="s">
        <v>7422</v>
      </c>
      <c r="C8091" s="2" t="s">
        <v>41</v>
      </c>
      <c r="D8091" s="1">
        <v>38845.0</v>
      </c>
      <c r="E8091" s="2" t="s">
        <v>22</v>
      </c>
      <c r="F8091" s="2">
        <v>458.0</v>
      </c>
      <c r="G8091" s="2" t="s">
        <v>55</v>
      </c>
      <c r="H8091" s="2" t="s">
        <v>34</v>
      </c>
      <c r="I8091" s="2" t="s">
        <v>30</v>
      </c>
      <c r="J8091" s="2" t="str">
        <f t="array" ref="J8091">XLOOKUP('Transaction Data'!$G8091,Product_Code,Biscuit_Brand)</f>
        <v>Vanilla Wafers</v>
      </c>
      <c r="K8091" s="2">
        <f t="array" ref="K8091">XLOOKUP('Transaction Data'!$G8091,Product_Code,Cost)</f>
        <v>18</v>
      </c>
      <c r="L8091" s="2">
        <f t="array" ref="L8091">XLOOKUP('Transaction Data'!$G8091,Product_Code,Unit_Price)</f>
        <v>36</v>
      </c>
      <c r="M8091" s="3">
        <f>'Transaction Data'!$F8091*'Transaction Data'!$K8091</f>
        <v>8244</v>
      </c>
      <c r="N8091" s="3">
        <f>'Transaction Data'!$F8091*'Transaction Data'!$L8091</f>
        <v>16488</v>
      </c>
      <c r="O8091" s="3">
        <f>'Transaction Data'!$N8091-'Transaction Data'!$M8091</f>
        <v>8244</v>
      </c>
      <c r="P8091" s="2">
        <f>DATEDIF('Transaction Data'!$D8091,'Transaction Data'!$A8091,"y")</f>
        <v>17</v>
      </c>
      <c r="Q8091" s="2" t="str">
        <f>FLOOR('Transaction Data'!$P8091,15)&amp;"-"&amp;FLOOR('Transaction Data'!$P8091,15)+14</f>
        <v>15-29</v>
      </c>
      <c r="R8091" s="2" t="str">
        <f>IF('Transaction Data'!$L8091&lt;=10,"Less Expensive","Expensive")</f>
        <v>Expensive</v>
      </c>
      <c r="S8091" s="4">
        <f>WEEKDAY('Transaction Data'!$A8091)</f>
        <v>1</v>
      </c>
      <c r="T8091" s="2" t="str">
        <f>IF(WEEKDAY('Transaction Data'!$A8091,2)&lt;6,"Weekday","Weekend")</f>
        <v>Weekend</v>
      </c>
    </row>
    <row r="8092" ht="15.75" customHeight="1">
      <c r="A8092" s="1">
        <v>45459.0</v>
      </c>
      <c r="B8092" s="2" t="s">
        <v>7423</v>
      </c>
      <c r="C8092" s="2" t="s">
        <v>21</v>
      </c>
      <c r="D8092" s="1">
        <v>33085.0</v>
      </c>
      <c r="E8092" s="2" t="s">
        <v>63</v>
      </c>
      <c r="F8092" s="2">
        <v>372.0</v>
      </c>
      <c r="G8092" s="2" t="s">
        <v>38</v>
      </c>
      <c r="H8092" s="2" t="s">
        <v>24</v>
      </c>
      <c r="I8092" s="2" t="s">
        <v>25</v>
      </c>
      <c r="J8092" s="2" t="str">
        <f t="array" ref="J8092">XLOOKUP('Transaction Data'!$G8092,Product_Code,Biscuit_Brand)</f>
        <v>Ginger Snaps</v>
      </c>
      <c r="K8092" s="2">
        <f t="array" ref="K8092">XLOOKUP('Transaction Data'!$G8092,Product_Code,Cost)</f>
        <v>14</v>
      </c>
      <c r="L8092" s="2">
        <f t="array" ref="L8092">XLOOKUP('Transaction Data'!$G8092,Product_Code,Unit_Price)</f>
        <v>28</v>
      </c>
      <c r="M8092" s="3">
        <f>'Transaction Data'!$F8092*'Transaction Data'!$K8092</f>
        <v>5208</v>
      </c>
      <c r="N8092" s="3">
        <f>'Transaction Data'!$F8092*'Transaction Data'!$L8092</f>
        <v>10416</v>
      </c>
      <c r="O8092" s="3">
        <f>'Transaction Data'!$N8092-'Transaction Data'!$M8092</f>
        <v>5208</v>
      </c>
      <c r="P8092" s="2">
        <f>DATEDIF('Transaction Data'!$D8092,'Transaction Data'!$A8092,"y")</f>
        <v>33</v>
      </c>
      <c r="Q8092" s="2" t="str">
        <f>FLOOR('Transaction Data'!$P8092,15)&amp;"-"&amp;FLOOR('Transaction Data'!$P8092,15)+14</f>
        <v>30-44</v>
      </c>
      <c r="R8092" s="2" t="str">
        <f>IF('Transaction Data'!$L8092&lt;=10,"Less Expensive","Expensive")</f>
        <v>Expensive</v>
      </c>
      <c r="S8092" s="4">
        <f>WEEKDAY('Transaction Data'!$A8092)</f>
        <v>1</v>
      </c>
      <c r="T8092" s="2" t="str">
        <f>IF(WEEKDAY('Transaction Data'!$A8092,2)&lt;6,"Weekday","Weekend")</f>
        <v>Weekend</v>
      </c>
    </row>
    <row r="8093" ht="15.75" customHeight="1">
      <c r="A8093" s="1">
        <v>45358.0</v>
      </c>
      <c r="B8093" s="2" t="s">
        <v>7424</v>
      </c>
      <c r="C8093" s="2" t="s">
        <v>78</v>
      </c>
      <c r="D8093" s="1">
        <v>23971.0</v>
      </c>
      <c r="E8093" s="2" t="s">
        <v>27</v>
      </c>
      <c r="F8093" s="2">
        <v>373.0</v>
      </c>
      <c r="G8093" s="2" t="s">
        <v>28</v>
      </c>
      <c r="H8093" s="2" t="s">
        <v>29</v>
      </c>
      <c r="I8093" s="2" t="s">
        <v>25</v>
      </c>
      <c r="J8093" s="2" t="str">
        <f t="array" ref="J8093">XLOOKUP('Transaction Data'!$G8093,Product_Code,Biscuit_Brand)</f>
        <v>Shortbread</v>
      </c>
      <c r="K8093" s="2">
        <f t="array" ref="K8093">XLOOKUP('Transaction Data'!$G8093,Product_Code,Cost)</f>
        <v>10</v>
      </c>
      <c r="L8093" s="2">
        <f t="array" ref="L8093">XLOOKUP('Transaction Data'!$G8093,Product_Code,Unit_Price)</f>
        <v>45</v>
      </c>
      <c r="M8093" s="3">
        <f>'Transaction Data'!$F8093*'Transaction Data'!$K8093</f>
        <v>3730</v>
      </c>
      <c r="N8093" s="3">
        <f>'Transaction Data'!$F8093*'Transaction Data'!$L8093</f>
        <v>16785</v>
      </c>
      <c r="O8093" s="3">
        <f>'Transaction Data'!$N8093-'Transaction Data'!$M8093</f>
        <v>13055</v>
      </c>
      <c r="P8093" s="2">
        <f>DATEDIF('Transaction Data'!$D8093,'Transaction Data'!$A8093,"y")</f>
        <v>58</v>
      </c>
      <c r="Q8093" s="2" t="str">
        <f>FLOOR('Transaction Data'!$P8093,15)&amp;"-"&amp;FLOOR('Transaction Data'!$P8093,15)+14</f>
        <v>45-59</v>
      </c>
      <c r="R8093" s="2" t="str">
        <f>IF('Transaction Data'!$L8093&lt;=10,"Less Expensive","Expensive")</f>
        <v>Expensive</v>
      </c>
      <c r="S8093" s="4">
        <f>WEEKDAY('Transaction Data'!$A8093)</f>
        <v>5</v>
      </c>
      <c r="T8093" s="2" t="str">
        <f>IF(WEEKDAY('Transaction Data'!$A8093,2)&lt;6,"Weekday","Weekend")</f>
        <v>Weekday</v>
      </c>
    </row>
    <row r="8094" ht="15.75" customHeight="1">
      <c r="A8094" s="1">
        <v>45496.0</v>
      </c>
      <c r="B8094" s="2" t="s">
        <v>7425</v>
      </c>
      <c r="C8094" s="2" t="s">
        <v>72</v>
      </c>
      <c r="D8094" s="1">
        <v>37808.0</v>
      </c>
      <c r="E8094" s="2" t="s">
        <v>37</v>
      </c>
      <c r="F8094" s="2">
        <v>294.0</v>
      </c>
      <c r="G8094" s="2" t="s">
        <v>57</v>
      </c>
      <c r="H8094" s="2" t="s">
        <v>34</v>
      </c>
      <c r="I8094" s="2" t="s">
        <v>25</v>
      </c>
      <c r="J8094" s="2" t="str">
        <f t="array" ref="J8094">XLOOKUP('Transaction Data'!$G8094,Product_Code,Biscuit_Brand)</f>
        <v>Oatmeal Cookies</v>
      </c>
      <c r="K8094" s="2">
        <f t="array" ref="K8094">XLOOKUP('Transaction Data'!$G8094,Product_Code,Cost)</f>
        <v>19</v>
      </c>
      <c r="L8094" s="2">
        <f t="array" ref="L8094">XLOOKUP('Transaction Data'!$G8094,Product_Code,Unit_Price)</f>
        <v>23</v>
      </c>
      <c r="M8094" s="3">
        <f>'Transaction Data'!$F8094*'Transaction Data'!$K8094</f>
        <v>5586</v>
      </c>
      <c r="N8094" s="3">
        <f>'Transaction Data'!$F8094*'Transaction Data'!$L8094</f>
        <v>6762</v>
      </c>
      <c r="O8094" s="3">
        <f>'Transaction Data'!$N8094-'Transaction Data'!$M8094</f>
        <v>1176</v>
      </c>
      <c r="P8094" s="2">
        <f>DATEDIF('Transaction Data'!$D8094,'Transaction Data'!$A8094,"y")</f>
        <v>21</v>
      </c>
      <c r="Q8094" s="2" t="str">
        <f>FLOOR('Transaction Data'!$P8094,15)&amp;"-"&amp;FLOOR('Transaction Data'!$P8094,15)+14</f>
        <v>15-29</v>
      </c>
      <c r="R8094" s="2" t="str">
        <f>IF('Transaction Data'!$L8094&lt;=10,"Less Expensive","Expensive")</f>
        <v>Expensive</v>
      </c>
      <c r="S8094" s="4">
        <f>WEEKDAY('Transaction Data'!$A8094)</f>
        <v>3</v>
      </c>
      <c r="T8094" s="2" t="str">
        <f>IF(WEEKDAY('Transaction Data'!$A8094,2)&lt;6,"Weekday","Weekend")</f>
        <v>Weekday</v>
      </c>
    </row>
    <row r="8095" ht="15.75" customHeight="1">
      <c r="A8095" s="1">
        <v>45347.0</v>
      </c>
      <c r="B8095" s="2" t="s">
        <v>7426</v>
      </c>
      <c r="C8095" s="2" t="s">
        <v>69</v>
      </c>
      <c r="D8095" s="1">
        <v>22659.0</v>
      </c>
      <c r="E8095" s="2" t="s">
        <v>22</v>
      </c>
      <c r="F8095" s="2">
        <v>182.0</v>
      </c>
      <c r="G8095" s="2" t="s">
        <v>55</v>
      </c>
      <c r="H8095" s="2" t="s">
        <v>24</v>
      </c>
      <c r="I8095" s="2" t="s">
        <v>25</v>
      </c>
      <c r="J8095" s="2" t="str">
        <f t="array" ref="J8095">XLOOKUP('Transaction Data'!$G8095,Product_Code,Biscuit_Brand)</f>
        <v>Vanilla Wafers</v>
      </c>
      <c r="K8095" s="2">
        <f t="array" ref="K8095">XLOOKUP('Transaction Data'!$G8095,Product_Code,Cost)</f>
        <v>18</v>
      </c>
      <c r="L8095" s="2">
        <f t="array" ref="L8095">XLOOKUP('Transaction Data'!$G8095,Product_Code,Unit_Price)</f>
        <v>36</v>
      </c>
      <c r="M8095" s="3">
        <f>'Transaction Data'!$F8095*'Transaction Data'!$K8095</f>
        <v>3276</v>
      </c>
      <c r="N8095" s="3">
        <f>'Transaction Data'!$F8095*'Transaction Data'!$L8095</f>
        <v>6552</v>
      </c>
      <c r="O8095" s="3">
        <f>'Transaction Data'!$N8095-'Transaction Data'!$M8095</f>
        <v>3276</v>
      </c>
      <c r="P8095" s="2">
        <f>DATEDIF('Transaction Data'!$D8095,'Transaction Data'!$A8095,"y")</f>
        <v>62</v>
      </c>
      <c r="Q8095" s="2" t="str">
        <f>FLOOR('Transaction Data'!$P8095,15)&amp;"-"&amp;FLOOR('Transaction Data'!$P8095,15)+14</f>
        <v>60-74</v>
      </c>
      <c r="R8095" s="2" t="str">
        <f>IF('Transaction Data'!$L8095&lt;=10,"Less Expensive","Expensive")</f>
        <v>Expensive</v>
      </c>
      <c r="S8095" s="4">
        <f>WEEKDAY('Transaction Data'!$A8095)</f>
        <v>1</v>
      </c>
      <c r="T8095" s="2" t="str">
        <f>IF(WEEKDAY('Transaction Data'!$A8095,2)&lt;6,"Weekday","Weekend")</f>
        <v>Weekend</v>
      </c>
    </row>
    <row r="8096" ht="15.75" customHeight="1">
      <c r="A8096" s="1">
        <v>45361.0</v>
      </c>
      <c r="B8096" s="2" t="s">
        <v>7427</v>
      </c>
      <c r="C8096" s="2" t="s">
        <v>21</v>
      </c>
      <c r="D8096" s="1">
        <v>18940.0</v>
      </c>
      <c r="E8096" s="2" t="s">
        <v>63</v>
      </c>
      <c r="F8096" s="2">
        <v>25.0</v>
      </c>
      <c r="G8096" s="2" t="s">
        <v>28</v>
      </c>
      <c r="H8096" s="2" t="s">
        <v>29</v>
      </c>
      <c r="I8096" s="2" t="s">
        <v>30</v>
      </c>
      <c r="J8096" s="2" t="str">
        <f t="array" ref="J8096">XLOOKUP('Transaction Data'!$G8096,Product_Code,Biscuit_Brand)</f>
        <v>Shortbread</v>
      </c>
      <c r="K8096" s="2">
        <f t="array" ref="K8096">XLOOKUP('Transaction Data'!$G8096,Product_Code,Cost)</f>
        <v>10</v>
      </c>
      <c r="L8096" s="2">
        <f t="array" ref="L8096">XLOOKUP('Transaction Data'!$G8096,Product_Code,Unit_Price)</f>
        <v>45</v>
      </c>
      <c r="M8096" s="3">
        <f>'Transaction Data'!$F8096*'Transaction Data'!$K8096</f>
        <v>250</v>
      </c>
      <c r="N8096" s="3">
        <f>'Transaction Data'!$F8096*'Transaction Data'!$L8096</f>
        <v>1125</v>
      </c>
      <c r="O8096" s="3">
        <f>'Transaction Data'!$N8096-'Transaction Data'!$M8096</f>
        <v>875</v>
      </c>
      <c r="P8096" s="2">
        <f>DATEDIF('Transaction Data'!$D8096,'Transaction Data'!$A8096,"y")</f>
        <v>72</v>
      </c>
      <c r="Q8096" s="2" t="str">
        <f>FLOOR('Transaction Data'!$P8096,15)&amp;"-"&amp;FLOOR('Transaction Data'!$P8096,15)+14</f>
        <v>60-74</v>
      </c>
      <c r="R8096" s="2" t="str">
        <f>IF('Transaction Data'!$L8096&lt;=10,"Less Expensive","Expensive")</f>
        <v>Expensive</v>
      </c>
      <c r="S8096" s="4">
        <f>WEEKDAY('Transaction Data'!$A8096)</f>
        <v>1</v>
      </c>
      <c r="T8096" s="2" t="str">
        <f>IF(WEEKDAY('Transaction Data'!$A8096,2)&lt;6,"Weekday","Weekend")</f>
        <v>Weekend</v>
      </c>
    </row>
    <row r="8097" ht="15.75" customHeight="1">
      <c r="A8097" s="1">
        <v>45294.0</v>
      </c>
      <c r="B8097" s="2" t="s">
        <v>296</v>
      </c>
      <c r="C8097" s="2" t="s">
        <v>72</v>
      </c>
      <c r="D8097" s="1">
        <v>35454.0</v>
      </c>
      <c r="E8097" s="2" t="s">
        <v>22</v>
      </c>
      <c r="F8097" s="2">
        <v>31.0</v>
      </c>
      <c r="G8097" s="2" t="s">
        <v>48</v>
      </c>
      <c r="H8097" s="2" t="s">
        <v>34</v>
      </c>
      <c r="I8097" s="2" t="s">
        <v>25</v>
      </c>
      <c r="J8097" s="2" t="str">
        <f t="array" ref="J8097">XLOOKUP('Transaction Data'!$G8097,Product_Code,Biscuit_Brand)</f>
        <v>Lemon Crisps</v>
      </c>
      <c r="K8097" s="2">
        <f t="array" ref="K8097">XLOOKUP('Transaction Data'!$G8097,Product_Code,Cost)</f>
        <v>7</v>
      </c>
      <c r="L8097" s="2">
        <f t="array" ref="L8097">XLOOKUP('Transaction Data'!$G8097,Product_Code,Unit_Price)</f>
        <v>9</v>
      </c>
      <c r="M8097" s="3">
        <f>'Transaction Data'!$F8097*'Transaction Data'!$K8097</f>
        <v>217</v>
      </c>
      <c r="N8097" s="3">
        <f>'Transaction Data'!$F8097*'Transaction Data'!$L8097</f>
        <v>279</v>
      </c>
      <c r="O8097" s="3">
        <f>'Transaction Data'!$N8097-'Transaction Data'!$M8097</f>
        <v>62</v>
      </c>
      <c r="P8097" s="2">
        <f>DATEDIF('Transaction Data'!$D8097,'Transaction Data'!$A8097,"y")</f>
        <v>26</v>
      </c>
      <c r="Q8097" s="2" t="str">
        <f>FLOOR('Transaction Data'!$P8097,15)&amp;"-"&amp;FLOOR('Transaction Data'!$P8097,15)+14</f>
        <v>15-29</v>
      </c>
      <c r="R8097" s="2" t="str">
        <f>IF('Transaction Data'!$L8097&lt;=10,"Less Expensive","Expensive")</f>
        <v>Less Expensive</v>
      </c>
      <c r="S8097" s="4">
        <f>WEEKDAY('Transaction Data'!$A8097)</f>
        <v>4</v>
      </c>
      <c r="T8097" s="2" t="str">
        <f>IF(WEEKDAY('Transaction Data'!$A8097,2)&lt;6,"Weekday","Weekend")</f>
        <v>Weekday</v>
      </c>
    </row>
    <row r="8098" ht="15.75" customHeight="1">
      <c r="A8098" s="1">
        <v>45377.0</v>
      </c>
      <c r="B8098" s="2" t="s">
        <v>7428</v>
      </c>
      <c r="C8098" s="2" t="s">
        <v>32</v>
      </c>
      <c r="D8098" s="1">
        <v>35775.0</v>
      </c>
      <c r="E8098" s="2" t="s">
        <v>63</v>
      </c>
      <c r="F8098" s="2">
        <v>427.0</v>
      </c>
      <c r="G8098" s="2" t="s">
        <v>60</v>
      </c>
      <c r="H8098" s="2" t="s">
        <v>24</v>
      </c>
      <c r="I8098" s="2" t="s">
        <v>25</v>
      </c>
      <c r="J8098" s="2" t="str">
        <f t="array" ref="J8098">XLOOKUP('Transaction Data'!$G8098,Product_Code,Biscuit_Brand)</f>
        <v>Peanut Butter Bites</v>
      </c>
      <c r="K8098" s="2">
        <f t="array" ref="K8098">XLOOKUP('Transaction Data'!$G8098,Product_Code,Cost)</f>
        <v>5</v>
      </c>
      <c r="L8098" s="2">
        <f t="array" ref="L8098">XLOOKUP('Transaction Data'!$G8098,Product_Code,Unit_Price)</f>
        <v>7</v>
      </c>
      <c r="M8098" s="3">
        <f>'Transaction Data'!$F8098*'Transaction Data'!$K8098</f>
        <v>2135</v>
      </c>
      <c r="N8098" s="3">
        <f>'Transaction Data'!$F8098*'Transaction Data'!$L8098</f>
        <v>2989</v>
      </c>
      <c r="O8098" s="3">
        <f>'Transaction Data'!$N8098-'Transaction Data'!$M8098</f>
        <v>854</v>
      </c>
      <c r="P8098" s="2">
        <f>DATEDIF('Transaction Data'!$D8098,'Transaction Data'!$A8098,"y")</f>
        <v>26</v>
      </c>
      <c r="Q8098" s="2" t="str">
        <f>FLOOR('Transaction Data'!$P8098,15)&amp;"-"&amp;FLOOR('Transaction Data'!$P8098,15)+14</f>
        <v>15-29</v>
      </c>
      <c r="R8098" s="2" t="str">
        <f>IF('Transaction Data'!$L8098&lt;=10,"Less Expensive","Expensive")</f>
        <v>Less Expensive</v>
      </c>
      <c r="S8098" s="4">
        <f>WEEKDAY('Transaction Data'!$A8098)</f>
        <v>3</v>
      </c>
      <c r="T8098" s="2" t="str">
        <f>IF(WEEKDAY('Transaction Data'!$A8098,2)&lt;6,"Weekday","Weekend")</f>
        <v>Weekday</v>
      </c>
    </row>
    <row r="8099" ht="15.75" customHeight="1">
      <c r="A8099" s="1">
        <v>45301.0</v>
      </c>
      <c r="B8099" s="2" t="s">
        <v>7429</v>
      </c>
      <c r="C8099" s="2" t="s">
        <v>72</v>
      </c>
      <c r="D8099" s="1">
        <v>20059.0</v>
      </c>
      <c r="E8099" s="2" t="s">
        <v>37</v>
      </c>
      <c r="F8099" s="2">
        <v>308.0</v>
      </c>
      <c r="G8099" s="2" t="s">
        <v>61</v>
      </c>
      <c r="H8099" s="2" t="s">
        <v>29</v>
      </c>
      <c r="I8099" s="2" t="s">
        <v>25</v>
      </c>
      <c r="J8099" s="2" t="str">
        <f t="array" ref="J8099">XLOOKUP('Transaction Data'!$G8099,Product_Code,Biscuit_Brand)</f>
        <v>Choco Delight</v>
      </c>
      <c r="K8099" s="2">
        <f t="array" ref="K8099">XLOOKUP('Transaction Data'!$G8099,Product_Code,Cost)</f>
        <v>3</v>
      </c>
      <c r="L8099" s="2">
        <f t="array" ref="L8099">XLOOKUP('Transaction Data'!$G8099,Product_Code,Unit_Price)</f>
        <v>5</v>
      </c>
      <c r="M8099" s="3">
        <f>'Transaction Data'!$F8099*'Transaction Data'!$K8099</f>
        <v>924</v>
      </c>
      <c r="N8099" s="3">
        <f>'Transaction Data'!$F8099*'Transaction Data'!$L8099</f>
        <v>1540</v>
      </c>
      <c r="O8099" s="3">
        <f>'Transaction Data'!$N8099-'Transaction Data'!$M8099</f>
        <v>616</v>
      </c>
      <c r="P8099" s="2">
        <f>DATEDIF('Transaction Data'!$D8099,'Transaction Data'!$A8099,"y")</f>
        <v>69</v>
      </c>
      <c r="Q8099" s="2" t="str">
        <f>FLOOR('Transaction Data'!$P8099,15)&amp;"-"&amp;FLOOR('Transaction Data'!$P8099,15)+14</f>
        <v>60-74</v>
      </c>
      <c r="R8099" s="2" t="str">
        <f>IF('Transaction Data'!$L8099&lt;=10,"Less Expensive","Expensive")</f>
        <v>Less Expensive</v>
      </c>
      <c r="S8099" s="4">
        <f>WEEKDAY('Transaction Data'!$A8099)</f>
        <v>4</v>
      </c>
      <c r="T8099" s="2" t="str">
        <f>IF(WEEKDAY('Transaction Data'!$A8099,2)&lt;6,"Weekday","Weekend")</f>
        <v>Weekday</v>
      </c>
    </row>
    <row r="8100" ht="15.75" customHeight="1">
      <c r="A8100" s="1">
        <v>45494.0</v>
      </c>
      <c r="B8100" s="2" t="s">
        <v>7430</v>
      </c>
      <c r="C8100" s="2" t="s">
        <v>54</v>
      </c>
      <c r="D8100" s="1">
        <v>17510.0</v>
      </c>
      <c r="E8100" s="2" t="s">
        <v>27</v>
      </c>
      <c r="F8100" s="2">
        <v>386.0</v>
      </c>
      <c r="G8100" s="2" t="s">
        <v>28</v>
      </c>
      <c r="H8100" s="2" t="s">
        <v>34</v>
      </c>
      <c r="I8100" s="2" t="s">
        <v>25</v>
      </c>
      <c r="J8100" s="2" t="str">
        <f t="array" ref="J8100">XLOOKUP('Transaction Data'!$G8100,Product_Code,Biscuit_Brand)</f>
        <v>Shortbread</v>
      </c>
      <c r="K8100" s="2">
        <f t="array" ref="K8100">XLOOKUP('Transaction Data'!$G8100,Product_Code,Cost)</f>
        <v>10</v>
      </c>
      <c r="L8100" s="2">
        <f t="array" ref="L8100">XLOOKUP('Transaction Data'!$G8100,Product_Code,Unit_Price)</f>
        <v>45</v>
      </c>
      <c r="M8100" s="3">
        <f>'Transaction Data'!$F8100*'Transaction Data'!$K8100</f>
        <v>3860</v>
      </c>
      <c r="N8100" s="3">
        <f>'Transaction Data'!$F8100*'Transaction Data'!$L8100</f>
        <v>17370</v>
      </c>
      <c r="O8100" s="3">
        <f>'Transaction Data'!$N8100-'Transaction Data'!$M8100</f>
        <v>13510</v>
      </c>
      <c r="P8100" s="2">
        <f>DATEDIF('Transaction Data'!$D8100,'Transaction Data'!$A8100,"y")</f>
        <v>76</v>
      </c>
      <c r="Q8100" s="2" t="str">
        <f>FLOOR('Transaction Data'!$P8100,15)&amp;"-"&amp;FLOOR('Transaction Data'!$P8100,15)+14</f>
        <v>75-89</v>
      </c>
      <c r="R8100" s="2" t="str">
        <f>IF('Transaction Data'!$L8100&lt;=10,"Less Expensive","Expensive")</f>
        <v>Expensive</v>
      </c>
      <c r="S8100" s="4">
        <f>WEEKDAY('Transaction Data'!$A8100)</f>
        <v>1</v>
      </c>
      <c r="T8100" s="2" t="str">
        <f>IF(WEEKDAY('Transaction Data'!$A8100,2)&lt;6,"Weekday","Weekend")</f>
        <v>Weekend</v>
      </c>
    </row>
    <row r="8101" ht="15.75" customHeight="1">
      <c r="A8101" s="1">
        <v>45478.0</v>
      </c>
      <c r="B8101" s="2" t="s">
        <v>7431</v>
      </c>
      <c r="C8101" s="2" t="s">
        <v>32</v>
      </c>
      <c r="D8101" s="1">
        <v>28913.0</v>
      </c>
      <c r="E8101" s="2" t="s">
        <v>27</v>
      </c>
      <c r="F8101" s="2">
        <v>461.0</v>
      </c>
      <c r="G8101" s="2" t="s">
        <v>33</v>
      </c>
      <c r="H8101" s="2" t="s">
        <v>24</v>
      </c>
      <c r="I8101" s="2" t="s">
        <v>25</v>
      </c>
      <c r="J8101" s="2" t="str">
        <f t="array" ref="J8101">XLOOKUP('Transaction Data'!$G8101,Product_Code,Biscuit_Brand)</f>
        <v>Caramel Biscuits</v>
      </c>
      <c r="K8101" s="2">
        <f t="array" ref="K8101">XLOOKUP('Transaction Data'!$G8101,Product_Code,Cost)</f>
        <v>18</v>
      </c>
      <c r="L8101" s="2">
        <f t="array" ref="L8101">XLOOKUP('Transaction Data'!$G8101,Product_Code,Unit_Price)</f>
        <v>22</v>
      </c>
      <c r="M8101" s="3">
        <f>'Transaction Data'!$F8101*'Transaction Data'!$K8101</f>
        <v>8298</v>
      </c>
      <c r="N8101" s="3">
        <f>'Transaction Data'!$F8101*'Transaction Data'!$L8101</f>
        <v>10142</v>
      </c>
      <c r="O8101" s="3">
        <f>'Transaction Data'!$N8101-'Transaction Data'!$M8101</f>
        <v>1844</v>
      </c>
      <c r="P8101" s="2">
        <f>DATEDIF('Transaction Data'!$D8101,'Transaction Data'!$A8101,"y")</f>
        <v>45</v>
      </c>
      <c r="Q8101" s="2" t="str">
        <f>FLOOR('Transaction Data'!$P8101,15)&amp;"-"&amp;FLOOR('Transaction Data'!$P8101,15)+14</f>
        <v>45-59</v>
      </c>
      <c r="R8101" s="2" t="str">
        <f>IF('Transaction Data'!$L8101&lt;=10,"Less Expensive","Expensive")</f>
        <v>Expensive</v>
      </c>
      <c r="S8101" s="4">
        <f>WEEKDAY('Transaction Data'!$A8101)</f>
        <v>6</v>
      </c>
      <c r="T8101" s="2" t="str">
        <f>IF(WEEKDAY('Transaction Data'!$A8101,2)&lt;6,"Weekday","Weekend")</f>
        <v>Weekday</v>
      </c>
    </row>
    <row r="8102" ht="15.75" customHeight="1">
      <c r="A8102" s="1">
        <v>45504.0</v>
      </c>
      <c r="B8102" s="2" t="s">
        <v>7432</v>
      </c>
      <c r="C8102" s="2" t="s">
        <v>54</v>
      </c>
      <c r="D8102" s="1">
        <v>31936.0</v>
      </c>
      <c r="E8102" s="2" t="s">
        <v>63</v>
      </c>
      <c r="F8102" s="2">
        <v>266.0</v>
      </c>
      <c r="G8102" s="2" t="s">
        <v>44</v>
      </c>
      <c r="H8102" s="2" t="s">
        <v>29</v>
      </c>
      <c r="I8102" s="2" t="s">
        <v>25</v>
      </c>
      <c r="J8102" s="2" t="str">
        <f t="array" ref="J8102">XLOOKUP('Transaction Data'!$G8102,Product_Code,Biscuit_Brand)</f>
        <v>Butter Crunch</v>
      </c>
      <c r="K8102" s="2">
        <f t="array" ref="K8102">XLOOKUP('Transaction Data'!$G8102,Product_Code,Cost)</f>
        <v>10</v>
      </c>
      <c r="L8102" s="2">
        <f t="array" ref="L8102">XLOOKUP('Transaction Data'!$G8102,Product_Code,Unit_Price)</f>
        <v>11</v>
      </c>
      <c r="M8102" s="3">
        <f>'Transaction Data'!$F8102*'Transaction Data'!$K8102</f>
        <v>2660</v>
      </c>
      <c r="N8102" s="3">
        <f>'Transaction Data'!$F8102*'Transaction Data'!$L8102</f>
        <v>2926</v>
      </c>
      <c r="O8102" s="3">
        <f>'Transaction Data'!$N8102-'Transaction Data'!$M8102</f>
        <v>266</v>
      </c>
      <c r="P8102" s="2">
        <f>DATEDIF('Transaction Data'!$D8102,'Transaction Data'!$A8102,"y")</f>
        <v>37</v>
      </c>
      <c r="Q8102" s="2" t="str">
        <f>FLOOR('Transaction Data'!$P8102,15)&amp;"-"&amp;FLOOR('Transaction Data'!$P8102,15)+14</f>
        <v>30-44</v>
      </c>
      <c r="R8102" s="2" t="str">
        <f>IF('Transaction Data'!$L8102&lt;=10,"Less Expensive","Expensive")</f>
        <v>Expensive</v>
      </c>
      <c r="S8102" s="4">
        <f>WEEKDAY('Transaction Data'!$A8102)</f>
        <v>4</v>
      </c>
      <c r="T8102" s="2" t="str">
        <f>IF(WEEKDAY('Transaction Data'!$A8102,2)&lt;6,"Weekday","Weekend")</f>
        <v>Weekday</v>
      </c>
    </row>
    <row r="8103" ht="15.75" customHeight="1">
      <c r="A8103" s="1">
        <v>45454.0</v>
      </c>
      <c r="B8103" s="2" t="s">
        <v>7433</v>
      </c>
      <c r="C8103" s="2" t="s">
        <v>21</v>
      </c>
      <c r="D8103" s="1">
        <v>33887.0</v>
      </c>
      <c r="E8103" s="2" t="s">
        <v>63</v>
      </c>
      <c r="F8103" s="2">
        <v>335.0</v>
      </c>
      <c r="G8103" s="2" t="s">
        <v>55</v>
      </c>
      <c r="H8103" s="2" t="s">
        <v>34</v>
      </c>
      <c r="I8103" s="2" t="s">
        <v>25</v>
      </c>
      <c r="J8103" s="2" t="str">
        <f t="array" ref="J8103">XLOOKUP('Transaction Data'!$G8103,Product_Code,Biscuit_Brand)</f>
        <v>Vanilla Wafers</v>
      </c>
      <c r="K8103" s="2">
        <f t="array" ref="K8103">XLOOKUP('Transaction Data'!$G8103,Product_Code,Cost)</f>
        <v>18</v>
      </c>
      <c r="L8103" s="2">
        <f t="array" ref="L8103">XLOOKUP('Transaction Data'!$G8103,Product_Code,Unit_Price)</f>
        <v>36</v>
      </c>
      <c r="M8103" s="3">
        <f>'Transaction Data'!$F8103*'Transaction Data'!$K8103</f>
        <v>6030</v>
      </c>
      <c r="N8103" s="3">
        <f>'Transaction Data'!$F8103*'Transaction Data'!$L8103</f>
        <v>12060</v>
      </c>
      <c r="O8103" s="3">
        <f>'Transaction Data'!$N8103-'Transaction Data'!$M8103</f>
        <v>6030</v>
      </c>
      <c r="P8103" s="2">
        <f>DATEDIF('Transaction Data'!$D8103,'Transaction Data'!$A8103,"y")</f>
        <v>31</v>
      </c>
      <c r="Q8103" s="2" t="str">
        <f>FLOOR('Transaction Data'!$P8103,15)&amp;"-"&amp;FLOOR('Transaction Data'!$P8103,15)+14</f>
        <v>30-44</v>
      </c>
      <c r="R8103" s="2" t="str">
        <f>IF('Transaction Data'!$L8103&lt;=10,"Less Expensive","Expensive")</f>
        <v>Expensive</v>
      </c>
      <c r="S8103" s="4">
        <f>WEEKDAY('Transaction Data'!$A8103)</f>
        <v>3</v>
      </c>
      <c r="T8103" s="2" t="str">
        <f>IF(WEEKDAY('Transaction Data'!$A8103,2)&lt;6,"Weekday","Weekend")</f>
        <v>Weekday</v>
      </c>
    </row>
    <row r="8104" ht="15.75" customHeight="1">
      <c r="A8104" s="1">
        <v>45329.0</v>
      </c>
      <c r="B8104" s="2" t="s">
        <v>7434</v>
      </c>
      <c r="C8104" s="2" t="s">
        <v>72</v>
      </c>
      <c r="D8104" s="1">
        <v>17670.0</v>
      </c>
      <c r="E8104" s="2" t="s">
        <v>22</v>
      </c>
      <c r="F8104" s="2">
        <v>338.0</v>
      </c>
      <c r="G8104" s="2" t="s">
        <v>48</v>
      </c>
      <c r="H8104" s="2" t="s">
        <v>24</v>
      </c>
      <c r="I8104" s="2" t="s">
        <v>25</v>
      </c>
      <c r="J8104" s="2" t="str">
        <f t="array" ref="J8104">XLOOKUP('Transaction Data'!$G8104,Product_Code,Biscuit_Brand)</f>
        <v>Lemon Crisps</v>
      </c>
      <c r="K8104" s="2">
        <f t="array" ref="K8104">XLOOKUP('Transaction Data'!$G8104,Product_Code,Cost)</f>
        <v>7</v>
      </c>
      <c r="L8104" s="2">
        <f t="array" ref="L8104">XLOOKUP('Transaction Data'!$G8104,Product_Code,Unit_Price)</f>
        <v>9</v>
      </c>
      <c r="M8104" s="3">
        <f>'Transaction Data'!$F8104*'Transaction Data'!$K8104</f>
        <v>2366</v>
      </c>
      <c r="N8104" s="3">
        <f>'Transaction Data'!$F8104*'Transaction Data'!$L8104</f>
        <v>3042</v>
      </c>
      <c r="O8104" s="3">
        <f>'Transaction Data'!$N8104-'Transaction Data'!$M8104</f>
        <v>676</v>
      </c>
      <c r="P8104" s="2">
        <f>DATEDIF('Transaction Data'!$D8104,'Transaction Data'!$A8104,"y")</f>
        <v>75</v>
      </c>
      <c r="Q8104" s="2" t="str">
        <f>FLOOR('Transaction Data'!$P8104,15)&amp;"-"&amp;FLOOR('Transaction Data'!$P8104,15)+14</f>
        <v>75-89</v>
      </c>
      <c r="R8104" s="2" t="str">
        <f>IF('Transaction Data'!$L8104&lt;=10,"Less Expensive","Expensive")</f>
        <v>Less Expensive</v>
      </c>
      <c r="S8104" s="4">
        <f>WEEKDAY('Transaction Data'!$A8104)</f>
        <v>4</v>
      </c>
      <c r="T8104" s="2" t="str">
        <f>IF(WEEKDAY('Transaction Data'!$A8104,2)&lt;6,"Weekday","Weekend")</f>
        <v>Weekday</v>
      </c>
    </row>
    <row r="8105" ht="15.75" customHeight="1">
      <c r="A8105" s="1">
        <v>45470.0</v>
      </c>
      <c r="B8105" s="2" t="s">
        <v>7435</v>
      </c>
      <c r="C8105" s="2" t="s">
        <v>69</v>
      </c>
      <c r="D8105" s="1">
        <v>29131.0</v>
      </c>
      <c r="E8105" s="2" t="s">
        <v>37</v>
      </c>
      <c r="F8105" s="2">
        <v>449.0</v>
      </c>
      <c r="G8105" s="2" t="s">
        <v>23</v>
      </c>
      <c r="H8105" s="2" t="s">
        <v>29</v>
      </c>
      <c r="I8105" s="2" t="s">
        <v>25</v>
      </c>
      <c r="J8105" s="2" t="str">
        <f t="array" ref="J8105">XLOOKUP('Transaction Data'!$G8105,Product_Code,Biscuit_Brand)</f>
        <v>Cinnamon Swirls</v>
      </c>
      <c r="K8105" s="2">
        <f t="array" ref="K8105">XLOOKUP('Transaction Data'!$G8105,Product_Code,Cost)</f>
        <v>10</v>
      </c>
      <c r="L8105" s="2">
        <f t="array" ref="L8105">XLOOKUP('Transaction Data'!$G8105,Product_Code,Unit_Price)</f>
        <v>14</v>
      </c>
      <c r="M8105" s="3">
        <f>'Transaction Data'!$F8105*'Transaction Data'!$K8105</f>
        <v>4490</v>
      </c>
      <c r="N8105" s="3">
        <f>'Transaction Data'!$F8105*'Transaction Data'!$L8105</f>
        <v>6286</v>
      </c>
      <c r="O8105" s="3">
        <f>'Transaction Data'!$N8105-'Transaction Data'!$M8105</f>
        <v>1796</v>
      </c>
      <c r="P8105" s="2">
        <f>DATEDIF('Transaction Data'!$D8105,'Transaction Data'!$A8105,"y")</f>
        <v>44</v>
      </c>
      <c r="Q8105" s="2" t="str">
        <f>FLOOR('Transaction Data'!$P8105,15)&amp;"-"&amp;FLOOR('Transaction Data'!$P8105,15)+14</f>
        <v>30-44</v>
      </c>
      <c r="R8105" s="2" t="str">
        <f>IF('Transaction Data'!$L8105&lt;=10,"Less Expensive","Expensive")</f>
        <v>Expensive</v>
      </c>
      <c r="S8105" s="4">
        <f>WEEKDAY('Transaction Data'!$A8105)</f>
        <v>5</v>
      </c>
      <c r="T8105" s="2" t="str">
        <f>IF(WEEKDAY('Transaction Data'!$A8105,2)&lt;6,"Weekday","Weekend")</f>
        <v>Weekday</v>
      </c>
    </row>
    <row r="8106" ht="15.75" customHeight="1">
      <c r="A8106" s="1">
        <v>45499.0</v>
      </c>
      <c r="B8106" s="2" t="s">
        <v>7436</v>
      </c>
      <c r="C8106" s="2" t="s">
        <v>72</v>
      </c>
      <c r="D8106" s="1">
        <v>38897.0</v>
      </c>
      <c r="E8106" s="2" t="s">
        <v>27</v>
      </c>
      <c r="F8106" s="2">
        <v>217.0</v>
      </c>
      <c r="G8106" s="2" t="s">
        <v>28</v>
      </c>
      <c r="H8106" s="2" t="s">
        <v>34</v>
      </c>
      <c r="I8106" s="2" t="s">
        <v>25</v>
      </c>
      <c r="J8106" s="2" t="str">
        <f t="array" ref="J8106">XLOOKUP('Transaction Data'!$G8106,Product_Code,Biscuit_Brand)</f>
        <v>Shortbread</v>
      </c>
      <c r="K8106" s="2">
        <f t="array" ref="K8106">XLOOKUP('Transaction Data'!$G8106,Product_Code,Cost)</f>
        <v>10</v>
      </c>
      <c r="L8106" s="2">
        <f t="array" ref="L8106">XLOOKUP('Transaction Data'!$G8106,Product_Code,Unit_Price)</f>
        <v>45</v>
      </c>
      <c r="M8106" s="3">
        <f>'Transaction Data'!$F8106*'Transaction Data'!$K8106</f>
        <v>2170</v>
      </c>
      <c r="N8106" s="3">
        <f>'Transaction Data'!$F8106*'Transaction Data'!$L8106</f>
        <v>9765</v>
      </c>
      <c r="O8106" s="3">
        <f>'Transaction Data'!$N8106-'Transaction Data'!$M8106</f>
        <v>7595</v>
      </c>
      <c r="P8106" s="2">
        <f>DATEDIF('Transaction Data'!$D8106,'Transaction Data'!$A8106,"y")</f>
        <v>18</v>
      </c>
      <c r="Q8106" s="2" t="str">
        <f>FLOOR('Transaction Data'!$P8106,15)&amp;"-"&amp;FLOOR('Transaction Data'!$P8106,15)+14</f>
        <v>15-29</v>
      </c>
      <c r="R8106" s="2" t="str">
        <f>IF('Transaction Data'!$L8106&lt;=10,"Less Expensive","Expensive")</f>
        <v>Expensive</v>
      </c>
      <c r="S8106" s="4">
        <f>WEEKDAY('Transaction Data'!$A8106)</f>
        <v>6</v>
      </c>
      <c r="T8106" s="2" t="str">
        <f>IF(WEEKDAY('Transaction Data'!$A8106,2)&lt;6,"Weekday","Weekend")</f>
        <v>Weekday</v>
      </c>
    </row>
    <row r="8107" ht="15.75" customHeight="1">
      <c r="A8107" s="1">
        <v>45323.0</v>
      </c>
      <c r="B8107" s="2" t="s">
        <v>7437</v>
      </c>
      <c r="C8107" s="2" t="s">
        <v>51</v>
      </c>
      <c r="D8107" s="1">
        <v>36286.0</v>
      </c>
      <c r="E8107" s="2" t="s">
        <v>63</v>
      </c>
      <c r="F8107" s="2">
        <v>294.0</v>
      </c>
      <c r="G8107" s="2" t="s">
        <v>23</v>
      </c>
      <c r="H8107" s="2" t="s">
        <v>24</v>
      </c>
      <c r="I8107" s="2" t="s">
        <v>25</v>
      </c>
      <c r="J8107" s="2" t="str">
        <f t="array" ref="J8107">XLOOKUP('Transaction Data'!$G8107,Product_Code,Biscuit_Brand)</f>
        <v>Cinnamon Swirls</v>
      </c>
      <c r="K8107" s="2">
        <f t="array" ref="K8107">XLOOKUP('Transaction Data'!$G8107,Product_Code,Cost)</f>
        <v>10</v>
      </c>
      <c r="L8107" s="2">
        <f t="array" ref="L8107">XLOOKUP('Transaction Data'!$G8107,Product_Code,Unit_Price)</f>
        <v>14</v>
      </c>
      <c r="M8107" s="3">
        <f>'Transaction Data'!$F8107*'Transaction Data'!$K8107</f>
        <v>2940</v>
      </c>
      <c r="N8107" s="3">
        <f>'Transaction Data'!$F8107*'Transaction Data'!$L8107</f>
        <v>4116</v>
      </c>
      <c r="O8107" s="3">
        <f>'Transaction Data'!$N8107-'Transaction Data'!$M8107</f>
        <v>1176</v>
      </c>
      <c r="P8107" s="2">
        <f>DATEDIF('Transaction Data'!$D8107,'Transaction Data'!$A8107,"y")</f>
        <v>24</v>
      </c>
      <c r="Q8107" s="2" t="str">
        <f>FLOOR('Transaction Data'!$P8107,15)&amp;"-"&amp;FLOOR('Transaction Data'!$P8107,15)+14</f>
        <v>15-29</v>
      </c>
      <c r="R8107" s="2" t="str">
        <f>IF('Transaction Data'!$L8107&lt;=10,"Less Expensive","Expensive")</f>
        <v>Expensive</v>
      </c>
      <c r="S8107" s="4">
        <f>WEEKDAY('Transaction Data'!$A8107)</f>
        <v>5</v>
      </c>
      <c r="T8107" s="2" t="str">
        <f>IF(WEEKDAY('Transaction Data'!$A8107,2)&lt;6,"Weekday","Weekend")</f>
        <v>Weekday</v>
      </c>
    </row>
    <row r="8108" ht="15.75" customHeight="1">
      <c r="A8108" s="1">
        <v>45401.0</v>
      </c>
      <c r="B8108" s="2" t="s">
        <v>7438</v>
      </c>
      <c r="C8108" s="2" t="s">
        <v>72</v>
      </c>
      <c r="D8108" s="1">
        <v>31659.0</v>
      </c>
      <c r="E8108" s="2" t="s">
        <v>37</v>
      </c>
      <c r="F8108" s="2">
        <v>72.0</v>
      </c>
      <c r="G8108" s="2" t="s">
        <v>38</v>
      </c>
      <c r="H8108" s="2" t="s">
        <v>29</v>
      </c>
      <c r="I8108" s="2" t="s">
        <v>25</v>
      </c>
      <c r="J8108" s="2" t="str">
        <f t="array" ref="J8108">XLOOKUP('Transaction Data'!$G8108,Product_Code,Biscuit_Brand)</f>
        <v>Ginger Snaps</v>
      </c>
      <c r="K8108" s="2">
        <f t="array" ref="K8108">XLOOKUP('Transaction Data'!$G8108,Product_Code,Cost)</f>
        <v>14</v>
      </c>
      <c r="L8108" s="2">
        <f t="array" ref="L8108">XLOOKUP('Transaction Data'!$G8108,Product_Code,Unit_Price)</f>
        <v>28</v>
      </c>
      <c r="M8108" s="3">
        <f>'Transaction Data'!$F8108*'Transaction Data'!$K8108</f>
        <v>1008</v>
      </c>
      <c r="N8108" s="3">
        <f>'Transaction Data'!$F8108*'Transaction Data'!$L8108</f>
        <v>2016</v>
      </c>
      <c r="O8108" s="3">
        <f>'Transaction Data'!$N8108-'Transaction Data'!$M8108</f>
        <v>1008</v>
      </c>
      <c r="P8108" s="2">
        <f>DATEDIF('Transaction Data'!$D8108,'Transaction Data'!$A8108,"y")</f>
        <v>37</v>
      </c>
      <c r="Q8108" s="2" t="str">
        <f>FLOOR('Transaction Data'!$P8108,15)&amp;"-"&amp;FLOOR('Transaction Data'!$P8108,15)+14</f>
        <v>30-44</v>
      </c>
      <c r="R8108" s="2" t="str">
        <f>IF('Transaction Data'!$L8108&lt;=10,"Less Expensive","Expensive")</f>
        <v>Expensive</v>
      </c>
      <c r="S8108" s="4">
        <f>WEEKDAY('Transaction Data'!$A8108)</f>
        <v>6</v>
      </c>
      <c r="T8108" s="2" t="str">
        <f>IF(WEEKDAY('Transaction Data'!$A8108,2)&lt;6,"Weekday","Weekend")</f>
        <v>Weekday</v>
      </c>
    </row>
    <row r="8109" ht="15.75" customHeight="1">
      <c r="A8109" s="1">
        <v>45305.0</v>
      </c>
      <c r="B8109" s="2" t="s">
        <v>7439</v>
      </c>
      <c r="C8109" s="2" t="s">
        <v>21</v>
      </c>
      <c r="D8109" s="1">
        <v>33855.0</v>
      </c>
      <c r="E8109" s="2" t="s">
        <v>27</v>
      </c>
      <c r="F8109" s="2">
        <v>429.0</v>
      </c>
      <c r="G8109" s="2" t="s">
        <v>33</v>
      </c>
      <c r="H8109" s="2" t="s">
        <v>34</v>
      </c>
      <c r="I8109" s="2" t="s">
        <v>25</v>
      </c>
      <c r="J8109" s="2" t="str">
        <f t="array" ref="J8109">XLOOKUP('Transaction Data'!$G8109,Product_Code,Biscuit_Brand)</f>
        <v>Caramel Biscuits</v>
      </c>
      <c r="K8109" s="2">
        <f t="array" ref="K8109">XLOOKUP('Transaction Data'!$G8109,Product_Code,Cost)</f>
        <v>18</v>
      </c>
      <c r="L8109" s="2">
        <f t="array" ref="L8109">XLOOKUP('Transaction Data'!$G8109,Product_Code,Unit_Price)</f>
        <v>22</v>
      </c>
      <c r="M8109" s="3">
        <f>'Transaction Data'!$F8109*'Transaction Data'!$K8109</f>
        <v>7722</v>
      </c>
      <c r="N8109" s="3">
        <f>'Transaction Data'!$F8109*'Transaction Data'!$L8109</f>
        <v>9438</v>
      </c>
      <c r="O8109" s="3">
        <f>'Transaction Data'!$N8109-'Transaction Data'!$M8109</f>
        <v>1716</v>
      </c>
      <c r="P8109" s="2">
        <f>DATEDIF('Transaction Data'!$D8109,'Transaction Data'!$A8109,"y")</f>
        <v>31</v>
      </c>
      <c r="Q8109" s="2" t="str">
        <f>FLOOR('Transaction Data'!$P8109,15)&amp;"-"&amp;FLOOR('Transaction Data'!$P8109,15)+14</f>
        <v>30-44</v>
      </c>
      <c r="R8109" s="2" t="str">
        <f>IF('Transaction Data'!$L8109&lt;=10,"Less Expensive","Expensive")</f>
        <v>Expensive</v>
      </c>
      <c r="S8109" s="4">
        <f>WEEKDAY('Transaction Data'!$A8109)</f>
        <v>1</v>
      </c>
      <c r="T8109" s="2" t="str">
        <f>IF(WEEKDAY('Transaction Data'!$A8109,2)&lt;6,"Weekday","Weekend")</f>
        <v>Weekend</v>
      </c>
    </row>
    <row r="8110" ht="15.75" customHeight="1">
      <c r="A8110" s="1">
        <v>45479.0</v>
      </c>
      <c r="B8110" s="2" t="s">
        <v>7440</v>
      </c>
      <c r="C8110" s="2" t="s">
        <v>47</v>
      </c>
      <c r="D8110" s="1">
        <v>37932.0</v>
      </c>
      <c r="E8110" s="2" t="s">
        <v>63</v>
      </c>
      <c r="F8110" s="2">
        <v>255.0</v>
      </c>
      <c r="G8110" s="2" t="s">
        <v>38</v>
      </c>
      <c r="H8110" s="2" t="s">
        <v>24</v>
      </c>
      <c r="I8110" s="2" t="s">
        <v>25</v>
      </c>
      <c r="J8110" s="2" t="str">
        <f t="array" ref="J8110">XLOOKUP('Transaction Data'!$G8110,Product_Code,Biscuit_Brand)</f>
        <v>Ginger Snaps</v>
      </c>
      <c r="K8110" s="2">
        <f t="array" ref="K8110">XLOOKUP('Transaction Data'!$G8110,Product_Code,Cost)</f>
        <v>14</v>
      </c>
      <c r="L8110" s="2">
        <f t="array" ref="L8110">XLOOKUP('Transaction Data'!$G8110,Product_Code,Unit_Price)</f>
        <v>28</v>
      </c>
      <c r="M8110" s="3">
        <f>'Transaction Data'!$F8110*'Transaction Data'!$K8110</f>
        <v>3570</v>
      </c>
      <c r="N8110" s="3">
        <f>'Transaction Data'!$F8110*'Transaction Data'!$L8110</f>
        <v>7140</v>
      </c>
      <c r="O8110" s="3">
        <f>'Transaction Data'!$N8110-'Transaction Data'!$M8110</f>
        <v>3570</v>
      </c>
      <c r="P8110" s="2">
        <f>DATEDIF('Transaction Data'!$D8110,'Transaction Data'!$A8110,"y")</f>
        <v>20</v>
      </c>
      <c r="Q8110" s="2" t="str">
        <f>FLOOR('Transaction Data'!$P8110,15)&amp;"-"&amp;FLOOR('Transaction Data'!$P8110,15)+14</f>
        <v>15-29</v>
      </c>
      <c r="R8110" s="2" t="str">
        <f>IF('Transaction Data'!$L8110&lt;=10,"Less Expensive","Expensive")</f>
        <v>Expensive</v>
      </c>
      <c r="S8110" s="4">
        <f>WEEKDAY('Transaction Data'!$A8110)</f>
        <v>7</v>
      </c>
      <c r="T8110" s="2" t="str">
        <f>IF(WEEKDAY('Transaction Data'!$A8110,2)&lt;6,"Weekday","Weekend")</f>
        <v>Weekend</v>
      </c>
    </row>
    <row r="8111" ht="15.75" customHeight="1">
      <c r="A8111" s="1">
        <v>45459.0</v>
      </c>
      <c r="B8111" s="2" t="s">
        <v>7441</v>
      </c>
      <c r="C8111" s="2" t="s">
        <v>51</v>
      </c>
      <c r="D8111" s="1">
        <v>37920.0</v>
      </c>
      <c r="E8111" s="2" t="s">
        <v>63</v>
      </c>
      <c r="F8111" s="2">
        <v>51.0</v>
      </c>
      <c r="G8111" s="2" t="s">
        <v>38</v>
      </c>
      <c r="H8111" s="2" t="s">
        <v>29</v>
      </c>
      <c r="I8111" s="2" t="s">
        <v>30</v>
      </c>
      <c r="J8111" s="2" t="str">
        <f t="array" ref="J8111">XLOOKUP('Transaction Data'!$G8111,Product_Code,Biscuit_Brand)</f>
        <v>Ginger Snaps</v>
      </c>
      <c r="K8111" s="2">
        <f t="array" ref="K8111">XLOOKUP('Transaction Data'!$G8111,Product_Code,Cost)</f>
        <v>14</v>
      </c>
      <c r="L8111" s="2">
        <f t="array" ref="L8111">XLOOKUP('Transaction Data'!$G8111,Product_Code,Unit_Price)</f>
        <v>28</v>
      </c>
      <c r="M8111" s="3">
        <f>'Transaction Data'!$F8111*'Transaction Data'!$K8111</f>
        <v>714</v>
      </c>
      <c r="N8111" s="3">
        <f>'Transaction Data'!$F8111*'Transaction Data'!$L8111</f>
        <v>1428</v>
      </c>
      <c r="O8111" s="3">
        <f>'Transaction Data'!$N8111-'Transaction Data'!$M8111</f>
        <v>714</v>
      </c>
      <c r="P8111" s="2">
        <f>DATEDIF('Transaction Data'!$D8111,'Transaction Data'!$A8111,"y")</f>
        <v>20</v>
      </c>
      <c r="Q8111" s="2" t="str">
        <f>FLOOR('Transaction Data'!$P8111,15)&amp;"-"&amp;FLOOR('Transaction Data'!$P8111,15)+14</f>
        <v>15-29</v>
      </c>
      <c r="R8111" s="2" t="str">
        <f>IF('Transaction Data'!$L8111&lt;=10,"Less Expensive","Expensive")</f>
        <v>Expensive</v>
      </c>
      <c r="S8111" s="4">
        <f>WEEKDAY('Transaction Data'!$A8111)</f>
        <v>1</v>
      </c>
      <c r="T8111" s="2" t="str">
        <f>IF(WEEKDAY('Transaction Data'!$A8111,2)&lt;6,"Weekday","Weekend")</f>
        <v>Weekend</v>
      </c>
    </row>
    <row r="8112" ht="15.75" customHeight="1">
      <c r="A8112" s="1">
        <v>45439.0</v>
      </c>
      <c r="B8112" s="2" t="s">
        <v>7442</v>
      </c>
      <c r="C8112" s="2" t="s">
        <v>54</v>
      </c>
      <c r="D8112" s="1">
        <v>35011.0</v>
      </c>
      <c r="E8112" s="2" t="s">
        <v>22</v>
      </c>
      <c r="F8112" s="2">
        <v>83.0</v>
      </c>
      <c r="G8112" s="2" t="s">
        <v>48</v>
      </c>
      <c r="H8112" s="2" t="s">
        <v>34</v>
      </c>
      <c r="I8112" s="2" t="s">
        <v>25</v>
      </c>
      <c r="J8112" s="2" t="str">
        <f t="array" ref="J8112">XLOOKUP('Transaction Data'!$G8112,Product_Code,Biscuit_Brand)</f>
        <v>Lemon Crisps</v>
      </c>
      <c r="K8112" s="2">
        <f t="array" ref="K8112">XLOOKUP('Transaction Data'!$G8112,Product_Code,Cost)</f>
        <v>7</v>
      </c>
      <c r="L8112" s="2">
        <f t="array" ref="L8112">XLOOKUP('Transaction Data'!$G8112,Product_Code,Unit_Price)</f>
        <v>9</v>
      </c>
      <c r="M8112" s="3">
        <f>'Transaction Data'!$F8112*'Transaction Data'!$K8112</f>
        <v>581</v>
      </c>
      <c r="N8112" s="3">
        <f>'Transaction Data'!$F8112*'Transaction Data'!$L8112</f>
        <v>747</v>
      </c>
      <c r="O8112" s="3">
        <f>'Transaction Data'!$N8112-'Transaction Data'!$M8112</f>
        <v>166</v>
      </c>
      <c r="P8112" s="2">
        <f>DATEDIF('Transaction Data'!$D8112,'Transaction Data'!$A8112,"y")</f>
        <v>28</v>
      </c>
      <c r="Q8112" s="2" t="str">
        <f>FLOOR('Transaction Data'!$P8112,15)&amp;"-"&amp;FLOOR('Transaction Data'!$P8112,15)+14</f>
        <v>15-29</v>
      </c>
      <c r="R8112" s="2" t="str">
        <f>IF('Transaction Data'!$L8112&lt;=10,"Less Expensive","Expensive")</f>
        <v>Less Expensive</v>
      </c>
      <c r="S8112" s="4">
        <f>WEEKDAY('Transaction Data'!$A8112)</f>
        <v>2</v>
      </c>
      <c r="T8112" s="2" t="str">
        <f>IF(WEEKDAY('Transaction Data'!$A8112,2)&lt;6,"Weekday","Weekend")</f>
        <v>Weekday</v>
      </c>
    </row>
    <row r="8113" ht="15.75" customHeight="1">
      <c r="A8113" s="1">
        <v>45441.0</v>
      </c>
      <c r="B8113" s="2" t="s">
        <v>7443</v>
      </c>
      <c r="C8113" s="2" t="s">
        <v>72</v>
      </c>
      <c r="D8113" s="1">
        <v>32737.0</v>
      </c>
      <c r="E8113" s="2" t="s">
        <v>37</v>
      </c>
      <c r="F8113" s="2">
        <v>453.0</v>
      </c>
      <c r="G8113" s="2" t="s">
        <v>57</v>
      </c>
      <c r="H8113" s="2" t="s">
        <v>24</v>
      </c>
      <c r="I8113" s="2" t="s">
        <v>25</v>
      </c>
      <c r="J8113" s="2" t="str">
        <f t="array" ref="J8113">XLOOKUP('Transaction Data'!$G8113,Product_Code,Biscuit_Brand)</f>
        <v>Oatmeal Cookies</v>
      </c>
      <c r="K8113" s="2">
        <f t="array" ref="K8113">XLOOKUP('Transaction Data'!$G8113,Product_Code,Cost)</f>
        <v>19</v>
      </c>
      <c r="L8113" s="2">
        <f t="array" ref="L8113">XLOOKUP('Transaction Data'!$G8113,Product_Code,Unit_Price)</f>
        <v>23</v>
      </c>
      <c r="M8113" s="3">
        <f>'Transaction Data'!$F8113*'Transaction Data'!$K8113</f>
        <v>8607</v>
      </c>
      <c r="N8113" s="3">
        <f>'Transaction Data'!$F8113*'Transaction Data'!$L8113</f>
        <v>10419</v>
      </c>
      <c r="O8113" s="3">
        <f>'Transaction Data'!$N8113-'Transaction Data'!$M8113</f>
        <v>1812</v>
      </c>
      <c r="P8113" s="2">
        <f>DATEDIF('Transaction Data'!$D8113,'Transaction Data'!$A8113,"y")</f>
        <v>34</v>
      </c>
      <c r="Q8113" s="2" t="str">
        <f>FLOOR('Transaction Data'!$P8113,15)&amp;"-"&amp;FLOOR('Transaction Data'!$P8113,15)+14</f>
        <v>30-44</v>
      </c>
      <c r="R8113" s="2" t="str">
        <f>IF('Transaction Data'!$L8113&lt;=10,"Less Expensive","Expensive")</f>
        <v>Expensive</v>
      </c>
      <c r="S8113" s="4">
        <f>WEEKDAY('Transaction Data'!$A8113)</f>
        <v>4</v>
      </c>
      <c r="T8113" s="2" t="str">
        <f>IF(WEEKDAY('Transaction Data'!$A8113,2)&lt;6,"Weekday","Weekend")</f>
        <v>Weekday</v>
      </c>
    </row>
    <row r="8114" ht="15.75" customHeight="1">
      <c r="A8114" s="1">
        <v>45315.0</v>
      </c>
      <c r="B8114" s="2" t="s">
        <v>7444</v>
      </c>
      <c r="C8114" s="2" t="s">
        <v>72</v>
      </c>
      <c r="D8114" s="1">
        <v>26090.0</v>
      </c>
      <c r="E8114" s="2" t="s">
        <v>22</v>
      </c>
      <c r="F8114" s="2">
        <v>141.0</v>
      </c>
      <c r="G8114" s="2" t="s">
        <v>44</v>
      </c>
      <c r="H8114" s="2" t="s">
        <v>29</v>
      </c>
      <c r="I8114" s="2" t="s">
        <v>25</v>
      </c>
      <c r="J8114" s="2" t="str">
        <f t="array" ref="J8114">XLOOKUP('Transaction Data'!$G8114,Product_Code,Biscuit_Brand)</f>
        <v>Butter Crunch</v>
      </c>
      <c r="K8114" s="2">
        <f t="array" ref="K8114">XLOOKUP('Transaction Data'!$G8114,Product_Code,Cost)</f>
        <v>10</v>
      </c>
      <c r="L8114" s="2">
        <f t="array" ref="L8114">XLOOKUP('Transaction Data'!$G8114,Product_Code,Unit_Price)</f>
        <v>11</v>
      </c>
      <c r="M8114" s="3">
        <f>'Transaction Data'!$F8114*'Transaction Data'!$K8114</f>
        <v>1410</v>
      </c>
      <c r="N8114" s="3">
        <f>'Transaction Data'!$F8114*'Transaction Data'!$L8114</f>
        <v>1551</v>
      </c>
      <c r="O8114" s="3">
        <f>'Transaction Data'!$N8114-'Transaction Data'!$M8114</f>
        <v>141</v>
      </c>
      <c r="P8114" s="2">
        <f>DATEDIF('Transaction Data'!$D8114,'Transaction Data'!$A8114,"y")</f>
        <v>52</v>
      </c>
      <c r="Q8114" s="2" t="str">
        <f>FLOOR('Transaction Data'!$P8114,15)&amp;"-"&amp;FLOOR('Transaction Data'!$P8114,15)+14</f>
        <v>45-59</v>
      </c>
      <c r="R8114" s="2" t="str">
        <f>IF('Transaction Data'!$L8114&lt;=10,"Less Expensive","Expensive")</f>
        <v>Expensive</v>
      </c>
      <c r="S8114" s="4">
        <f>WEEKDAY('Transaction Data'!$A8114)</f>
        <v>4</v>
      </c>
      <c r="T8114" s="2" t="str">
        <f>IF(WEEKDAY('Transaction Data'!$A8114,2)&lt;6,"Weekday","Weekend")</f>
        <v>Weekday</v>
      </c>
    </row>
    <row r="8115" ht="15.75" customHeight="1">
      <c r="A8115" s="1">
        <v>45481.0</v>
      </c>
      <c r="B8115" s="2" t="s">
        <v>7445</v>
      </c>
      <c r="C8115" s="2" t="s">
        <v>78</v>
      </c>
      <c r="D8115" s="1">
        <v>31817.0</v>
      </c>
      <c r="E8115" s="2" t="s">
        <v>63</v>
      </c>
      <c r="F8115" s="2">
        <v>422.0</v>
      </c>
      <c r="G8115" s="2" t="s">
        <v>48</v>
      </c>
      <c r="H8115" s="2" t="s">
        <v>34</v>
      </c>
      <c r="I8115" s="2" t="s">
        <v>25</v>
      </c>
      <c r="J8115" s="2" t="str">
        <f t="array" ref="J8115">XLOOKUP('Transaction Data'!$G8115,Product_Code,Biscuit_Brand)</f>
        <v>Lemon Crisps</v>
      </c>
      <c r="K8115" s="2">
        <f t="array" ref="K8115">XLOOKUP('Transaction Data'!$G8115,Product_Code,Cost)</f>
        <v>7</v>
      </c>
      <c r="L8115" s="2">
        <f t="array" ref="L8115">XLOOKUP('Transaction Data'!$G8115,Product_Code,Unit_Price)</f>
        <v>9</v>
      </c>
      <c r="M8115" s="3">
        <f>'Transaction Data'!$F8115*'Transaction Data'!$K8115</f>
        <v>2954</v>
      </c>
      <c r="N8115" s="3">
        <f>'Transaction Data'!$F8115*'Transaction Data'!$L8115</f>
        <v>3798</v>
      </c>
      <c r="O8115" s="3">
        <f>'Transaction Data'!$N8115-'Transaction Data'!$M8115</f>
        <v>844</v>
      </c>
      <c r="P8115" s="2">
        <f>DATEDIF('Transaction Data'!$D8115,'Transaction Data'!$A8115,"y")</f>
        <v>37</v>
      </c>
      <c r="Q8115" s="2" t="str">
        <f>FLOOR('Transaction Data'!$P8115,15)&amp;"-"&amp;FLOOR('Transaction Data'!$P8115,15)+14</f>
        <v>30-44</v>
      </c>
      <c r="R8115" s="2" t="str">
        <f>IF('Transaction Data'!$L8115&lt;=10,"Less Expensive","Expensive")</f>
        <v>Less Expensive</v>
      </c>
      <c r="S8115" s="4">
        <f>WEEKDAY('Transaction Data'!$A8115)</f>
        <v>2</v>
      </c>
      <c r="T8115" s="2" t="str">
        <f>IF(WEEKDAY('Transaction Data'!$A8115,2)&lt;6,"Weekday","Weekend")</f>
        <v>Weekday</v>
      </c>
    </row>
    <row r="8116" ht="15.75" customHeight="1">
      <c r="A8116" s="1">
        <v>45325.0</v>
      </c>
      <c r="B8116" s="2" t="s">
        <v>7446</v>
      </c>
      <c r="C8116" s="2" t="s">
        <v>69</v>
      </c>
      <c r="D8116" s="1">
        <v>33694.0</v>
      </c>
      <c r="E8116" s="2" t="s">
        <v>22</v>
      </c>
      <c r="F8116" s="2">
        <v>458.0</v>
      </c>
      <c r="G8116" s="2" t="s">
        <v>55</v>
      </c>
      <c r="H8116" s="2" t="s">
        <v>24</v>
      </c>
      <c r="I8116" s="2" t="s">
        <v>25</v>
      </c>
      <c r="J8116" s="2" t="str">
        <f t="array" ref="J8116">XLOOKUP('Transaction Data'!$G8116,Product_Code,Biscuit_Brand)</f>
        <v>Vanilla Wafers</v>
      </c>
      <c r="K8116" s="2">
        <f t="array" ref="K8116">XLOOKUP('Transaction Data'!$G8116,Product_Code,Cost)</f>
        <v>18</v>
      </c>
      <c r="L8116" s="2">
        <f t="array" ref="L8116">XLOOKUP('Transaction Data'!$G8116,Product_Code,Unit_Price)</f>
        <v>36</v>
      </c>
      <c r="M8116" s="3">
        <f>'Transaction Data'!$F8116*'Transaction Data'!$K8116</f>
        <v>8244</v>
      </c>
      <c r="N8116" s="3">
        <f>'Transaction Data'!$F8116*'Transaction Data'!$L8116</f>
        <v>16488</v>
      </c>
      <c r="O8116" s="3">
        <f>'Transaction Data'!$N8116-'Transaction Data'!$M8116</f>
        <v>8244</v>
      </c>
      <c r="P8116" s="2">
        <f>DATEDIF('Transaction Data'!$D8116,'Transaction Data'!$A8116,"y")</f>
        <v>31</v>
      </c>
      <c r="Q8116" s="2" t="str">
        <f>FLOOR('Transaction Data'!$P8116,15)&amp;"-"&amp;FLOOR('Transaction Data'!$P8116,15)+14</f>
        <v>30-44</v>
      </c>
      <c r="R8116" s="2" t="str">
        <f>IF('Transaction Data'!$L8116&lt;=10,"Less Expensive","Expensive")</f>
        <v>Expensive</v>
      </c>
      <c r="S8116" s="4">
        <f>WEEKDAY('Transaction Data'!$A8116)</f>
        <v>7</v>
      </c>
      <c r="T8116" s="2" t="str">
        <f>IF(WEEKDAY('Transaction Data'!$A8116,2)&lt;6,"Weekday","Weekend")</f>
        <v>Weekend</v>
      </c>
    </row>
    <row r="8117" ht="15.75" customHeight="1">
      <c r="A8117" s="1">
        <v>45473.0</v>
      </c>
      <c r="B8117" s="2" t="s">
        <v>7447</v>
      </c>
      <c r="C8117" s="2" t="s">
        <v>51</v>
      </c>
      <c r="D8117" s="1">
        <v>30412.0</v>
      </c>
      <c r="E8117" s="2" t="s">
        <v>63</v>
      </c>
      <c r="F8117" s="2">
        <v>234.0</v>
      </c>
      <c r="G8117" s="2" t="s">
        <v>23</v>
      </c>
      <c r="H8117" s="2" t="s">
        <v>29</v>
      </c>
      <c r="I8117" s="2" t="s">
        <v>25</v>
      </c>
      <c r="J8117" s="2" t="str">
        <f t="array" ref="J8117">XLOOKUP('Transaction Data'!$G8117,Product_Code,Biscuit_Brand)</f>
        <v>Cinnamon Swirls</v>
      </c>
      <c r="K8117" s="2">
        <f t="array" ref="K8117">XLOOKUP('Transaction Data'!$G8117,Product_Code,Cost)</f>
        <v>10</v>
      </c>
      <c r="L8117" s="2">
        <f t="array" ref="L8117">XLOOKUP('Transaction Data'!$G8117,Product_Code,Unit_Price)</f>
        <v>14</v>
      </c>
      <c r="M8117" s="3">
        <f>'Transaction Data'!$F8117*'Transaction Data'!$K8117</f>
        <v>2340</v>
      </c>
      <c r="N8117" s="3">
        <f>'Transaction Data'!$F8117*'Transaction Data'!$L8117</f>
        <v>3276</v>
      </c>
      <c r="O8117" s="3">
        <f>'Transaction Data'!$N8117-'Transaction Data'!$M8117</f>
        <v>936</v>
      </c>
      <c r="P8117" s="2">
        <f>DATEDIF('Transaction Data'!$D8117,'Transaction Data'!$A8117,"y")</f>
        <v>41</v>
      </c>
      <c r="Q8117" s="2" t="str">
        <f>FLOOR('Transaction Data'!$P8117,15)&amp;"-"&amp;FLOOR('Transaction Data'!$P8117,15)+14</f>
        <v>30-44</v>
      </c>
      <c r="R8117" s="2" t="str">
        <f>IF('Transaction Data'!$L8117&lt;=10,"Less Expensive","Expensive")</f>
        <v>Expensive</v>
      </c>
      <c r="S8117" s="4">
        <f>WEEKDAY('Transaction Data'!$A8117)</f>
        <v>1</v>
      </c>
      <c r="T8117" s="2" t="str">
        <f>IF(WEEKDAY('Transaction Data'!$A8117,2)&lt;6,"Weekday","Weekend")</f>
        <v>Weekend</v>
      </c>
    </row>
    <row r="8118" ht="15.75" customHeight="1">
      <c r="A8118" s="1">
        <v>45299.0</v>
      </c>
      <c r="B8118" s="2" t="s">
        <v>7448</v>
      </c>
      <c r="C8118" s="2" t="s">
        <v>65</v>
      </c>
      <c r="D8118" s="1">
        <v>17084.0</v>
      </c>
      <c r="E8118" s="2" t="s">
        <v>22</v>
      </c>
      <c r="F8118" s="2">
        <v>328.0</v>
      </c>
      <c r="G8118" s="2" t="s">
        <v>48</v>
      </c>
      <c r="H8118" s="2" t="s">
        <v>34</v>
      </c>
      <c r="I8118" s="2" t="s">
        <v>25</v>
      </c>
      <c r="J8118" s="2" t="str">
        <f t="array" ref="J8118">XLOOKUP('Transaction Data'!$G8118,Product_Code,Biscuit_Brand)</f>
        <v>Lemon Crisps</v>
      </c>
      <c r="K8118" s="2">
        <f t="array" ref="K8118">XLOOKUP('Transaction Data'!$G8118,Product_Code,Cost)</f>
        <v>7</v>
      </c>
      <c r="L8118" s="2">
        <f t="array" ref="L8118">XLOOKUP('Transaction Data'!$G8118,Product_Code,Unit_Price)</f>
        <v>9</v>
      </c>
      <c r="M8118" s="3">
        <f>'Transaction Data'!$F8118*'Transaction Data'!$K8118</f>
        <v>2296</v>
      </c>
      <c r="N8118" s="3">
        <f>'Transaction Data'!$F8118*'Transaction Data'!$L8118</f>
        <v>2952</v>
      </c>
      <c r="O8118" s="3">
        <f>'Transaction Data'!$N8118-'Transaction Data'!$M8118</f>
        <v>656</v>
      </c>
      <c r="P8118" s="2">
        <f>DATEDIF('Transaction Data'!$D8118,'Transaction Data'!$A8118,"y")</f>
        <v>77</v>
      </c>
      <c r="Q8118" s="2" t="str">
        <f>FLOOR('Transaction Data'!$P8118,15)&amp;"-"&amp;FLOOR('Transaction Data'!$P8118,15)+14</f>
        <v>75-89</v>
      </c>
      <c r="R8118" s="2" t="str">
        <f>IF('Transaction Data'!$L8118&lt;=10,"Less Expensive","Expensive")</f>
        <v>Less Expensive</v>
      </c>
      <c r="S8118" s="4">
        <f>WEEKDAY('Transaction Data'!$A8118)</f>
        <v>2</v>
      </c>
      <c r="T8118" s="2" t="str">
        <f>IF(WEEKDAY('Transaction Data'!$A8118,2)&lt;6,"Weekday","Weekend")</f>
        <v>Weekday</v>
      </c>
    </row>
    <row r="8119" ht="15.75" customHeight="1">
      <c r="A8119" s="1">
        <v>45386.0</v>
      </c>
      <c r="B8119" s="2" t="s">
        <v>7449</v>
      </c>
      <c r="C8119" s="2" t="s">
        <v>54</v>
      </c>
      <c r="D8119" s="1">
        <v>20060.0</v>
      </c>
      <c r="E8119" s="2" t="s">
        <v>37</v>
      </c>
      <c r="F8119" s="2">
        <v>247.0</v>
      </c>
      <c r="G8119" s="2" t="s">
        <v>60</v>
      </c>
      <c r="H8119" s="2" t="s">
        <v>24</v>
      </c>
      <c r="I8119" s="2" t="s">
        <v>25</v>
      </c>
      <c r="J8119" s="2" t="str">
        <f t="array" ref="J8119">XLOOKUP('Transaction Data'!$G8119,Product_Code,Biscuit_Brand)</f>
        <v>Peanut Butter Bites</v>
      </c>
      <c r="K8119" s="2">
        <f t="array" ref="K8119">XLOOKUP('Transaction Data'!$G8119,Product_Code,Cost)</f>
        <v>5</v>
      </c>
      <c r="L8119" s="2">
        <f t="array" ref="L8119">XLOOKUP('Transaction Data'!$G8119,Product_Code,Unit_Price)</f>
        <v>7</v>
      </c>
      <c r="M8119" s="3">
        <f>'Transaction Data'!$F8119*'Transaction Data'!$K8119</f>
        <v>1235</v>
      </c>
      <c r="N8119" s="3">
        <f>'Transaction Data'!$F8119*'Transaction Data'!$L8119</f>
        <v>1729</v>
      </c>
      <c r="O8119" s="3">
        <f>'Transaction Data'!$N8119-'Transaction Data'!$M8119</f>
        <v>494</v>
      </c>
      <c r="P8119" s="2">
        <f>DATEDIF('Transaction Data'!$D8119,'Transaction Data'!$A8119,"y")</f>
        <v>69</v>
      </c>
      <c r="Q8119" s="2" t="str">
        <f>FLOOR('Transaction Data'!$P8119,15)&amp;"-"&amp;FLOOR('Transaction Data'!$P8119,15)+14</f>
        <v>60-74</v>
      </c>
      <c r="R8119" s="2" t="str">
        <f>IF('Transaction Data'!$L8119&lt;=10,"Less Expensive","Expensive")</f>
        <v>Less Expensive</v>
      </c>
      <c r="S8119" s="4">
        <f>WEEKDAY('Transaction Data'!$A8119)</f>
        <v>5</v>
      </c>
      <c r="T8119" s="2" t="str">
        <f>IF(WEEKDAY('Transaction Data'!$A8119,2)&lt;6,"Weekday","Weekend")</f>
        <v>Weekday</v>
      </c>
    </row>
    <row r="8120" ht="15.75" customHeight="1">
      <c r="A8120" s="1">
        <v>45418.0</v>
      </c>
      <c r="B8120" s="2" t="s">
        <v>7450</v>
      </c>
      <c r="C8120" s="2" t="s">
        <v>69</v>
      </c>
      <c r="D8120" s="1">
        <v>37782.0</v>
      </c>
      <c r="E8120" s="2" t="s">
        <v>22</v>
      </c>
      <c r="F8120" s="2">
        <v>88.0</v>
      </c>
      <c r="G8120" s="2" t="s">
        <v>55</v>
      </c>
      <c r="H8120" s="2" t="s">
        <v>29</v>
      </c>
      <c r="I8120" s="2" t="s">
        <v>25</v>
      </c>
      <c r="J8120" s="2" t="str">
        <f t="array" ref="J8120">XLOOKUP('Transaction Data'!$G8120,Product_Code,Biscuit_Brand)</f>
        <v>Vanilla Wafers</v>
      </c>
      <c r="K8120" s="2">
        <f t="array" ref="K8120">XLOOKUP('Transaction Data'!$G8120,Product_Code,Cost)</f>
        <v>18</v>
      </c>
      <c r="L8120" s="2">
        <f t="array" ref="L8120">XLOOKUP('Transaction Data'!$G8120,Product_Code,Unit_Price)</f>
        <v>36</v>
      </c>
      <c r="M8120" s="3">
        <f>'Transaction Data'!$F8120*'Transaction Data'!$K8120</f>
        <v>1584</v>
      </c>
      <c r="N8120" s="3">
        <f>'Transaction Data'!$F8120*'Transaction Data'!$L8120</f>
        <v>3168</v>
      </c>
      <c r="O8120" s="3">
        <f>'Transaction Data'!$N8120-'Transaction Data'!$M8120</f>
        <v>1584</v>
      </c>
      <c r="P8120" s="2">
        <f>DATEDIF('Transaction Data'!$D8120,'Transaction Data'!$A8120,"y")</f>
        <v>20</v>
      </c>
      <c r="Q8120" s="2" t="str">
        <f>FLOOR('Transaction Data'!$P8120,15)&amp;"-"&amp;FLOOR('Transaction Data'!$P8120,15)+14</f>
        <v>15-29</v>
      </c>
      <c r="R8120" s="2" t="str">
        <f>IF('Transaction Data'!$L8120&lt;=10,"Less Expensive","Expensive")</f>
        <v>Expensive</v>
      </c>
      <c r="S8120" s="4">
        <f>WEEKDAY('Transaction Data'!$A8120)</f>
        <v>2</v>
      </c>
      <c r="T8120" s="2" t="str">
        <f>IF(WEEKDAY('Transaction Data'!$A8120,2)&lt;6,"Weekday","Weekend")</f>
        <v>Weekday</v>
      </c>
    </row>
    <row r="8121" ht="15.75" customHeight="1">
      <c r="A8121" s="1">
        <v>45356.0</v>
      </c>
      <c r="B8121" s="2" t="s">
        <v>7451</v>
      </c>
      <c r="C8121" s="2" t="s">
        <v>51</v>
      </c>
      <c r="D8121" s="1">
        <v>16300.0</v>
      </c>
      <c r="E8121" s="2" t="s">
        <v>63</v>
      </c>
      <c r="F8121" s="2">
        <v>264.0</v>
      </c>
      <c r="G8121" s="2" t="s">
        <v>55</v>
      </c>
      <c r="H8121" s="2" t="s">
        <v>34</v>
      </c>
      <c r="I8121" s="2" t="s">
        <v>25</v>
      </c>
      <c r="J8121" s="2" t="str">
        <f t="array" ref="J8121">XLOOKUP('Transaction Data'!$G8121,Product_Code,Biscuit_Brand)</f>
        <v>Vanilla Wafers</v>
      </c>
      <c r="K8121" s="2">
        <f t="array" ref="K8121">XLOOKUP('Transaction Data'!$G8121,Product_Code,Cost)</f>
        <v>18</v>
      </c>
      <c r="L8121" s="2">
        <f t="array" ref="L8121">XLOOKUP('Transaction Data'!$G8121,Product_Code,Unit_Price)</f>
        <v>36</v>
      </c>
      <c r="M8121" s="3">
        <f>'Transaction Data'!$F8121*'Transaction Data'!$K8121</f>
        <v>4752</v>
      </c>
      <c r="N8121" s="3">
        <f>'Transaction Data'!$F8121*'Transaction Data'!$L8121</f>
        <v>9504</v>
      </c>
      <c r="O8121" s="3">
        <f>'Transaction Data'!$N8121-'Transaction Data'!$M8121</f>
        <v>4752</v>
      </c>
      <c r="P8121" s="2">
        <f>DATEDIF('Transaction Data'!$D8121,'Transaction Data'!$A8121,"y")</f>
        <v>79</v>
      </c>
      <c r="Q8121" s="2" t="str">
        <f>FLOOR('Transaction Data'!$P8121,15)&amp;"-"&amp;FLOOR('Transaction Data'!$P8121,15)+14</f>
        <v>75-89</v>
      </c>
      <c r="R8121" s="2" t="str">
        <f>IF('Transaction Data'!$L8121&lt;=10,"Less Expensive","Expensive")</f>
        <v>Expensive</v>
      </c>
      <c r="S8121" s="4">
        <f>WEEKDAY('Transaction Data'!$A8121)</f>
        <v>3</v>
      </c>
      <c r="T8121" s="2" t="str">
        <f>IF(WEEKDAY('Transaction Data'!$A8121,2)&lt;6,"Weekday","Weekend")</f>
        <v>Weekday</v>
      </c>
    </row>
    <row r="8122" ht="15.75" customHeight="1">
      <c r="A8122" s="1">
        <v>45370.0</v>
      </c>
      <c r="B8122" s="2" t="s">
        <v>7452</v>
      </c>
      <c r="C8122" s="2" t="s">
        <v>32</v>
      </c>
      <c r="D8122" s="1">
        <v>27429.0</v>
      </c>
      <c r="E8122" s="2" t="s">
        <v>37</v>
      </c>
      <c r="F8122" s="2">
        <v>187.0</v>
      </c>
      <c r="G8122" s="2" t="s">
        <v>61</v>
      </c>
      <c r="H8122" s="2" t="s">
        <v>24</v>
      </c>
      <c r="I8122" s="2" t="s">
        <v>25</v>
      </c>
      <c r="J8122" s="2" t="str">
        <f t="array" ref="J8122">XLOOKUP('Transaction Data'!$G8122,Product_Code,Biscuit_Brand)</f>
        <v>Choco Delight</v>
      </c>
      <c r="K8122" s="2">
        <f t="array" ref="K8122">XLOOKUP('Transaction Data'!$G8122,Product_Code,Cost)</f>
        <v>3</v>
      </c>
      <c r="L8122" s="2">
        <f t="array" ref="L8122">XLOOKUP('Transaction Data'!$G8122,Product_Code,Unit_Price)</f>
        <v>5</v>
      </c>
      <c r="M8122" s="3">
        <f>'Transaction Data'!$F8122*'Transaction Data'!$K8122</f>
        <v>561</v>
      </c>
      <c r="N8122" s="3">
        <f>'Transaction Data'!$F8122*'Transaction Data'!$L8122</f>
        <v>935</v>
      </c>
      <c r="O8122" s="3">
        <f>'Transaction Data'!$N8122-'Transaction Data'!$M8122</f>
        <v>374</v>
      </c>
      <c r="P8122" s="2">
        <f>DATEDIF('Transaction Data'!$D8122,'Transaction Data'!$A8122,"y")</f>
        <v>49</v>
      </c>
      <c r="Q8122" s="2" t="str">
        <f>FLOOR('Transaction Data'!$P8122,15)&amp;"-"&amp;FLOOR('Transaction Data'!$P8122,15)+14</f>
        <v>45-59</v>
      </c>
      <c r="R8122" s="2" t="str">
        <f>IF('Transaction Data'!$L8122&lt;=10,"Less Expensive","Expensive")</f>
        <v>Less Expensive</v>
      </c>
      <c r="S8122" s="4">
        <f>WEEKDAY('Transaction Data'!$A8122)</f>
        <v>3</v>
      </c>
      <c r="T8122" s="2" t="str">
        <f>IF(WEEKDAY('Transaction Data'!$A8122,2)&lt;6,"Weekday","Weekend")</f>
        <v>Weekday</v>
      </c>
    </row>
    <row r="8123" ht="15.75" customHeight="1">
      <c r="A8123" s="1">
        <v>45348.0</v>
      </c>
      <c r="B8123" s="2" t="s">
        <v>7453</v>
      </c>
      <c r="C8123" s="2" t="s">
        <v>51</v>
      </c>
      <c r="D8123" s="1">
        <v>29005.0</v>
      </c>
      <c r="E8123" s="2" t="s">
        <v>27</v>
      </c>
      <c r="F8123" s="2">
        <v>391.0</v>
      </c>
      <c r="G8123" s="2" t="s">
        <v>60</v>
      </c>
      <c r="H8123" s="2" t="s">
        <v>29</v>
      </c>
      <c r="I8123" s="2" t="s">
        <v>25</v>
      </c>
      <c r="J8123" s="2" t="str">
        <f t="array" ref="J8123">XLOOKUP('Transaction Data'!$G8123,Product_Code,Biscuit_Brand)</f>
        <v>Peanut Butter Bites</v>
      </c>
      <c r="K8123" s="2">
        <f t="array" ref="K8123">XLOOKUP('Transaction Data'!$G8123,Product_Code,Cost)</f>
        <v>5</v>
      </c>
      <c r="L8123" s="2">
        <f t="array" ref="L8123">XLOOKUP('Transaction Data'!$G8123,Product_Code,Unit_Price)</f>
        <v>7</v>
      </c>
      <c r="M8123" s="3">
        <f>'Transaction Data'!$F8123*'Transaction Data'!$K8123</f>
        <v>1955</v>
      </c>
      <c r="N8123" s="3">
        <f>'Transaction Data'!$F8123*'Transaction Data'!$L8123</f>
        <v>2737</v>
      </c>
      <c r="O8123" s="3">
        <f>'Transaction Data'!$N8123-'Transaction Data'!$M8123</f>
        <v>782</v>
      </c>
      <c r="P8123" s="2">
        <f>DATEDIF('Transaction Data'!$D8123,'Transaction Data'!$A8123,"y")</f>
        <v>44</v>
      </c>
      <c r="Q8123" s="2" t="str">
        <f>FLOOR('Transaction Data'!$P8123,15)&amp;"-"&amp;FLOOR('Transaction Data'!$P8123,15)+14</f>
        <v>30-44</v>
      </c>
      <c r="R8123" s="2" t="str">
        <f>IF('Transaction Data'!$L8123&lt;=10,"Less Expensive","Expensive")</f>
        <v>Less Expensive</v>
      </c>
      <c r="S8123" s="4">
        <f>WEEKDAY('Transaction Data'!$A8123)</f>
        <v>2</v>
      </c>
      <c r="T8123" s="2" t="str">
        <f>IF(WEEKDAY('Transaction Data'!$A8123,2)&lt;6,"Weekday","Weekend")</f>
        <v>Weekday</v>
      </c>
    </row>
    <row r="8124" ht="15.75" customHeight="1">
      <c r="A8124" s="1">
        <v>45383.0</v>
      </c>
      <c r="B8124" s="2" t="s">
        <v>7454</v>
      </c>
      <c r="C8124" s="2" t="s">
        <v>21</v>
      </c>
      <c r="D8124" s="1">
        <v>24832.0</v>
      </c>
      <c r="E8124" s="2" t="s">
        <v>63</v>
      </c>
      <c r="F8124" s="2">
        <v>156.0</v>
      </c>
      <c r="G8124" s="2" t="s">
        <v>55</v>
      </c>
      <c r="H8124" s="2" t="s">
        <v>34</v>
      </c>
      <c r="I8124" s="2" t="s">
        <v>25</v>
      </c>
      <c r="J8124" s="2" t="str">
        <f t="array" ref="J8124">XLOOKUP('Transaction Data'!$G8124,Product_Code,Biscuit_Brand)</f>
        <v>Vanilla Wafers</v>
      </c>
      <c r="K8124" s="2">
        <f t="array" ref="K8124">XLOOKUP('Transaction Data'!$G8124,Product_Code,Cost)</f>
        <v>18</v>
      </c>
      <c r="L8124" s="2">
        <f t="array" ref="L8124">XLOOKUP('Transaction Data'!$G8124,Product_Code,Unit_Price)</f>
        <v>36</v>
      </c>
      <c r="M8124" s="3">
        <f>'Transaction Data'!$F8124*'Transaction Data'!$K8124</f>
        <v>2808</v>
      </c>
      <c r="N8124" s="3">
        <f>'Transaction Data'!$F8124*'Transaction Data'!$L8124</f>
        <v>5616</v>
      </c>
      <c r="O8124" s="3">
        <f>'Transaction Data'!$N8124-'Transaction Data'!$M8124</f>
        <v>2808</v>
      </c>
      <c r="P8124" s="2">
        <f>DATEDIF('Transaction Data'!$D8124,'Transaction Data'!$A8124,"y")</f>
        <v>56</v>
      </c>
      <c r="Q8124" s="2" t="str">
        <f>FLOOR('Transaction Data'!$P8124,15)&amp;"-"&amp;FLOOR('Transaction Data'!$P8124,15)+14</f>
        <v>45-59</v>
      </c>
      <c r="R8124" s="2" t="str">
        <f>IF('Transaction Data'!$L8124&lt;=10,"Less Expensive","Expensive")</f>
        <v>Expensive</v>
      </c>
      <c r="S8124" s="4">
        <f>WEEKDAY('Transaction Data'!$A8124)</f>
        <v>2</v>
      </c>
      <c r="T8124" s="2" t="str">
        <f>IF(WEEKDAY('Transaction Data'!$A8124,2)&lt;6,"Weekday","Weekend")</f>
        <v>Weekday</v>
      </c>
    </row>
    <row r="8125" ht="15.75" customHeight="1">
      <c r="A8125" s="1">
        <v>45335.0</v>
      </c>
      <c r="B8125" s="2" t="s">
        <v>7455</v>
      </c>
      <c r="C8125" s="2" t="s">
        <v>78</v>
      </c>
      <c r="D8125" s="1">
        <v>16347.0</v>
      </c>
      <c r="E8125" s="2" t="s">
        <v>22</v>
      </c>
      <c r="F8125" s="2">
        <v>379.0</v>
      </c>
      <c r="G8125" s="2" t="s">
        <v>61</v>
      </c>
      <c r="H8125" s="2" t="s">
        <v>24</v>
      </c>
      <c r="I8125" s="2" t="s">
        <v>25</v>
      </c>
      <c r="J8125" s="2" t="str">
        <f t="array" ref="J8125">XLOOKUP('Transaction Data'!$G8125,Product_Code,Biscuit_Brand)</f>
        <v>Choco Delight</v>
      </c>
      <c r="K8125" s="2">
        <f t="array" ref="K8125">XLOOKUP('Transaction Data'!$G8125,Product_Code,Cost)</f>
        <v>3</v>
      </c>
      <c r="L8125" s="2">
        <f t="array" ref="L8125">XLOOKUP('Transaction Data'!$G8125,Product_Code,Unit_Price)</f>
        <v>5</v>
      </c>
      <c r="M8125" s="3">
        <f>'Transaction Data'!$F8125*'Transaction Data'!$K8125</f>
        <v>1137</v>
      </c>
      <c r="N8125" s="3">
        <f>'Transaction Data'!$F8125*'Transaction Data'!$L8125</f>
        <v>1895</v>
      </c>
      <c r="O8125" s="3">
        <f>'Transaction Data'!$N8125-'Transaction Data'!$M8125</f>
        <v>758</v>
      </c>
      <c r="P8125" s="2">
        <f>DATEDIF('Transaction Data'!$D8125,'Transaction Data'!$A8125,"y")</f>
        <v>79</v>
      </c>
      <c r="Q8125" s="2" t="str">
        <f>FLOOR('Transaction Data'!$P8125,15)&amp;"-"&amp;FLOOR('Transaction Data'!$P8125,15)+14</f>
        <v>75-89</v>
      </c>
      <c r="R8125" s="2" t="str">
        <f>IF('Transaction Data'!$L8125&lt;=10,"Less Expensive","Expensive")</f>
        <v>Less Expensive</v>
      </c>
      <c r="S8125" s="4">
        <f>WEEKDAY('Transaction Data'!$A8125)</f>
        <v>3</v>
      </c>
      <c r="T8125" s="2" t="str">
        <f>IF(WEEKDAY('Transaction Data'!$A8125,2)&lt;6,"Weekday","Weekend")</f>
        <v>Weekday</v>
      </c>
    </row>
    <row r="8126" ht="15.75" customHeight="1">
      <c r="A8126" s="1">
        <v>45420.0</v>
      </c>
      <c r="B8126" s="2" t="s">
        <v>5717</v>
      </c>
      <c r="C8126" s="2" t="s">
        <v>72</v>
      </c>
      <c r="D8126" s="1">
        <v>32211.0</v>
      </c>
      <c r="E8126" s="2" t="s">
        <v>27</v>
      </c>
      <c r="F8126" s="2">
        <v>448.0</v>
      </c>
      <c r="G8126" s="2" t="s">
        <v>38</v>
      </c>
      <c r="H8126" s="2" t="s">
        <v>29</v>
      </c>
      <c r="I8126" s="2" t="s">
        <v>25</v>
      </c>
      <c r="J8126" s="2" t="str">
        <f t="array" ref="J8126">XLOOKUP('Transaction Data'!$G8126,Product_Code,Biscuit_Brand)</f>
        <v>Ginger Snaps</v>
      </c>
      <c r="K8126" s="2">
        <f t="array" ref="K8126">XLOOKUP('Transaction Data'!$G8126,Product_Code,Cost)</f>
        <v>14</v>
      </c>
      <c r="L8126" s="2">
        <f t="array" ref="L8126">XLOOKUP('Transaction Data'!$G8126,Product_Code,Unit_Price)</f>
        <v>28</v>
      </c>
      <c r="M8126" s="3">
        <f>'Transaction Data'!$F8126*'Transaction Data'!$K8126</f>
        <v>6272</v>
      </c>
      <c r="N8126" s="3">
        <f>'Transaction Data'!$F8126*'Transaction Data'!$L8126</f>
        <v>12544</v>
      </c>
      <c r="O8126" s="3">
        <f>'Transaction Data'!$N8126-'Transaction Data'!$M8126</f>
        <v>6272</v>
      </c>
      <c r="P8126" s="2">
        <f>DATEDIF('Transaction Data'!$D8126,'Transaction Data'!$A8126,"y")</f>
        <v>36</v>
      </c>
      <c r="Q8126" s="2" t="str">
        <f>FLOOR('Transaction Data'!$P8126,15)&amp;"-"&amp;FLOOR('Transaction Data'!$P8126,15)+14</f>
        <v>30-44</v>
      </c>
      <c r="R8126" s="2" t="str">
        <f>IF('Transaction Data'!$L8126&lt;=10,"Less Expensive","Expensive")</f>
        <v>Expensive</v>
      </c>
      <c r="S8126" s="4">
        <f>WEEKDAY('Transaction Data'!$A8126)</f>
        <v>4</v>
      </c>
      <c r="T8126" s="2" t="str">
        <f>IF(WEEKDAY('Transaction Data'!$A8126,2)&lt;6,"Weekday","Weekend")</f>
        <v>Weekday</v>
      </c>
    </row>
    <row r="8127" ht="15.75" customHeight="1">
      <c r="A8127" s="1">
        <v>45475.0</v>
      </c>
      <c r="B8127" s="2" t="s">
        <v>7456</v>
      </c>
      <c r="C8127" s="2" t="s">
        <v>41</v>
      </c>
      <c r="D8127" s="1">
        <v>29259.0</v>
      </c>
      <c r="E8127" s="2" t="s">
        <v>63</v>
      </c>
      <c r="F8127" s="2">
        <v>42.0</v>
      </c>
      <c r="G8127" s="2" t="s">
        <v>55</v>
      </c>
      <c r="H8127" s="2" t="s">
        <v>34</v>
      </c>
      <c r="I8127" s="2" t="s">
        <v>25</v>
      </c>
      <c r="J8127" s="2" t="str">
        <f t="array" ref="J8127">XLOOKUP('Transaction Data'!$G8127,Product_Code,Biscuit_Brand)</f>
        <v>Vanilla Wafers</v>
      </c>
      <c r="K8127" s="2">
        <f t="array" ref="K8127">XLOOKUP('Transaction Data'!$G8127,Product_Code,Cost)</f>
        <v>18</v>
      </c>
      <c r="L8127" s="2">
        <f t="array" ref="L8127">XLOOKUP('Transaction Data'!$G8127,Product_Code,Unit_Price)</f>
        <v>36</v>
      </c>
      <c r="M8127" s="3">
        <f>'Transaction Data'!$F8127*'Transaction Data'!$K8127</f>
        <v>756</v>
      </c>
      <c r="N8127" s="3">
        <f>'Transaction Data'!$F8127*'Transaction Data'!$L8127</f>
        <v>1512</v>
      </c>
      <c r="O8127" s="3">
        <f>'Transaction Data'!$N8127-'Transaction Data'!$M8127</f>
        <v>756</v>
      </c>
      <c r="P8127" s="2">
        <f>DATEDIF('Transaction Data'!$D8127,'Transaction Data'!$A8127,"y")</f>
        <v>44</v>
      </c>
      <c r="Q8127" s="2" t="str">
        <f>FLOOR('Transaction Data'!$P8127,15)&amp;"-"&amp;FLOOR('Transaction Data'!$P8127,15)+14</f>
        <v>30-44</v>
      </c>
      <c r="R8127" s="2" t="str">
        <f>IF('Transaction Data'!$L8127&lt;=10,"Less Expensive","Expensive")</f>
        <v>Expensive</v>
      </c>
      <c r="S8127" s="4">
        <f>WEEKDAY('Transaction Data'!$A8127)</f>
        <v>3</v>
      </c>
      <c r="T8127" s="2" t="str">
        <f>IF(WEEKDAY('Transaction Data'!$A8127,2)&lt;6,"Weekday","Weekend")</f>
        <v>Weekday</v>
      </c>
    </row>
    <row r="8128" ht="15.75" customHeight="1">
      <c r="A8128" s="1">
        <v>45403.0</v>
      </c>
      <c r="B8128" s="2" t="s">
        <v>7457</v>
      </c>
      <c r="C8128" s="2" t="s">
        <v>51</v>
      </c>
      <c r="D8128" s="1">
        <v>17413.0</v>
      </c>
      <c r="E8128" s="2" t="s">
        <v>37</v>
      </c>
      <c r="F8128" s="2">
        <v>91.0</v>
      </c>
      <c r="G8128" s="2" t="s">
        <v>57</v>
      </c>
      <c r="H8128" s="2" t="s">
        <v>24</v>
      </c>
      <c r="I8128" s="2" t="s">
        <v>25</v>
      </c>
      <c r="J8128" s="2" t="str">
        <f t="array" ref="J8128">XLOOKUP('Transaction Data'!$G8128,Product_Code,Biscuit_Brand)</f>
        <v>Oatmeal Cookies</v>
      </c>
      <c r="K8128" s="2">
        <f t="array" ref="K8128">XLOOKUP('Transaction Data'!$G8128,Product_Code,Cost)</f>
        <v>19</v>
      </c>
      <c r="L8128" s="2">
        <f t="array" ref="L8128">XLOOKUP('Transaction Data'!$G8128,Product_Code,Unit_Price)</f>
        <v>23</v>
      </c>
      <c r="M8128" s="3">
        <f>'Transaction Data'!$F8128*'Transaction Data'!$K8128</f>
        <v>1729</v>
      </c>
      <c r="N8128" s="3">
        <f>'Transaction Data'!$F8128*'Transaction Data'!$L8128</f>
        <v>2093</v>
      </c>
      <c r="O8128" s="3">
        <f>'Transaction Data'!$N8128-'Transaction Data'!$M8128</f>
        <v>364</v>
      </c>
      <c r="P8128" s="2">
        <f>DATEDIF('Transaction Data'!$D8128,'Transaction Data'!$A8128,"y")</f>
        <v>76</v>
      </c>
      <c r="Q8128" s="2" t="str">
        <f>FLOOR('Transaction Data'!$P8128,15)&amp;"-"&amp;FLOOR('Transaction Data'!$P8128,15)+14</f>
        <v>75-89</v>
      </c>
      <c r="R8128" s="2" t="str">
        <f>IF('Transaction Data'!$L8128&lt;=10,"Less Expensive","Expensive")</f>
        <v>Expensive</v>
      </c>
      <c r="S8128" s="4">
        <f>WEEKDAY('Transaction Data'!$A8128)</f>
        <v>1</v>
      </c>
      <c r="T8128" s="2" t="str">
        <f>IF(WEEKDAY('Transaction Data'!$A8128,2)&lt;6,"Weekday","Weekend")</f>
        <v>Weekend</v>
      </c>
    </row>
    <row r="8129" ht="15.75" customHeight="1">
      <c r="A8129" s="1">
        <v>45503.0</v>
      </c>
      <c r="B8129" s="2" t="s">
        <v>7458</v>
      </c>
      <c r="C8129" s="2" t="s">
        <v>78</v>
      </c>
      <c r="D8129" s="1">
        <v>24886.0</v>
      </c>
      <c r="E8129" s="2" t="s">
        <v>22</v>
      </c>
      <c r="F8129" s="2">
        <v>87.0</v>
      </c>
      <c r="G8129" s="2" t="s">
        <v>48</v>
      </c>
      <c r="H8129" s="2" t="s">
        <v>29</v>
      </c>
      <c r="I8129" s="2" t="s">
        <v>25</v>
      </c>
      <c r="J8129" s="2" t="str">
        <f t="array" ref="J8129">XLOOKUP('Transaction Data'!$G8129,Product_Code,Biscuit_Brand)</f>
        <v>Lemon Crisps</v>
      </c>
      <c r="K8129" s="2">
        <f t="array" ref="K8129">XLOOKUP('Transaction Data'!$G8129,Product_Code,Cost)</f>
        <v>7</v>
      </c>
      <c r="L8129" s="2">
        <f t="array" ref="L8129">XLOOKUP('Transaction Data'!$G8129,Product_Code,Unit_Price)</f>
        <v>9</v>
      </c>
      <c r="M8129" s="3">
        <f>'Transaction Data'!$F8129*'Transaction Data'!$K8129</f>
        <v>609</v>
      </c>
      <c r="N8129" s="3">
        <f>'Transaction Data'!$F8129*'Transaction Data'!$L8129</f>
        <v>783</v>
      </c>
      <c r="O8129" s="3">
        <f>'Transaction Data'!$N8129-'Transaction Data'!$M8129</f>
        <v>174</v>
      </c>
      <c r="P8129" s="2">
        <f>DATEDIF('Transaction Data'!$D8129,'Transaction Data'!$A8129,"y")</f>
        <v>56</v>
      </c>
      <c r="Q8129" s="2" t="str">
        <f>FLOOR('Transaction Data'!$P8129,15)&amp;"-"&amp;FLOOR('Transaction Data'!$P8129,15)+14</f>
        <v>45-59</v>
      </c>
      <c r="R8129" s="2" t="str">
        <f>IF('Transaction Data'!$L8129&lt;=10,"Less Expensive","Expensive")</f>
        <v>Less Expensive</v>
      </c>
      <c r="S8129" s="4">
        <f>WEEKDAY('Transaction Data'!$A8129)</f>
        <v>3</v>
      </c>
      <c r="T8129" s="2" t="str">
        <f>IF(WEEKDAY('Transaction Data'!$A8129,2)&lt;6,"Weekday","Weekend")</f>
        <v>Weekday</v>
      </c>
    </row>
    <row r="8130" ht="15.75" customHeight="1">
      <c r="A8130" s="1">
        <v>45427.0</v>
      </c>
      <c r="B8130" s="2" t="s">
        <v>7459</v>
      </c>
      <c r="C8130" s="2" t="s">
        <v>72</v>
      </c>
      <c r="D8130" s="1">
        <v>17580.0</v>
      </c>
      <c r="E8130" s="2" t="s">
        <v>22</v>
      </c>
      <c r="F8130" s="2">
        <v>477.0</v>
      </c>
      <c r="G8130" s="2" t="s">
        <v>33</v>
      </c>
      <c r="H8130" s="2" t="s">
        <v>34</v>
      </c>
      <c r="I8130" s="2" t="s">
        <v>25</v>
      </c>
      <c r="J8130" s="2" t="str">
        <f t="array" ref="J8130">XLOOKUP('Transaction Data'!$G8130,Product_Code,Biscuit_Brand)</f>
        <v>Caramel Biscuits</v>
      </c>
      <c r="K8130" s="2">
        <f t="array" ref="K8130">XLOOKUP('Transaction Data'!$G8130,Product_Code,Cost)</f>
        <v>18</v>
      </c>
      <c r="L8130" s="2">
        <f t="array" ref="L8130">XLOOKUP('Transaction Data'!$G8130,Product_Code,Unit_Price)</f>
        <v>22</v>
      </c>
      <c r="M8130" s="3">
        <f>'Transaction Data'!$F8130*'Transaction Data'!$K8130</f>
        <v>8586</v>
      </c>
      <c r="N8130" s="3">
        <f>'Transaction Data'!$F8130*'Transaction Data'!$L8130</f>
        <v>10494</v>
      </c>
      <c r="O8130" s="3">
        <f>'Transaction Data'!$N8130-'Transaction Data'!$M8130</f>
        <v>1908</v>
      </c>
      <c r="P8130" s="2">
        <f>DATEDIF('Transaction Data'!$D8130,'Transaction Data'!$A8130,"y")</f>
        <v>76</v>
      </c>
      <c r="Q8130" s="2" t="str">
        <f>FLOOR('Transaction Data'!$P8130,15)&amp;"-"&amp;FLOOR('Transaction Data'!$P8130,15)+14</f>
        <v>75-89</v>
      </c>
      <c r="R8130" s="2" t="str">
        <f>IF('Transaction Data'!$L8130&lt;=10,"Less Expensive","Expensive")</f>
        <v>Expensive</v>
      </c>
      <c r="S8130" s="4">
        <f>WEEKDAY('Transaction Data'!$A8130)</f>
        <v>4</v>
      </c>
      <c r="T8130" s="2" t="str">
        <f>IF(WEEKDAY('Transaction Data'!$A8130,2)&lt;6,"Weekday","Weekend")</f>
        <v>Weekday</v>
      </c>
    </row>
    <row r="8131" ht="15.75" customHeight="1">
      <c r="A8131" s="1">
        <v>45354.0</v>
      </c>
      <c r="B8131" s="2" t="s">
        <v>7460</v>
      </c>
      <c r="C8131" s="2" t="s">
        <v>69</v>
      </c>
      <c r="D8131" s="1">
        <v>16113.0</v>
      </c>
      <c r="E8131" s="2" t="s">
        <v>63</v>
      </c>
      <c r="F8131" s="2">
        <v>70.0</v>
      </c>
      <c r="G8131" s="2" t="s">
        <v>38</v>
      </c>
      <c r="H8131" s="2" t="s">
        <v>24</v>
      </c>
      <c r="I8131" s="2" t="s">
        <v>25</v>
      </c>
      <c r="J8131" s="2" t="str">
        <f t="array" ref="J8131">XLOOKUP('Transaction Data'!$G8131,Product_Code,Biscuit_Brand)</f>
        <v>Ginger Snaps</v>
      </c>
      <c r="K8131" s="2">
        <f t="array" ref="K8131">XLOOKUP('Transaction Data'!$G8131,Product_Code,Cost)</f>
        <v>14</v>
      </c>
      <c r="L8131" s="2">
        <f t="array" ref="L8131">XLOOKUP('Transaction Data'!$G8131,Product_Code,Unit_Price)</f>
        <v>28</v>
      </c>
      <c r="M8131" s="3">
        <f>'Transaction Data'!$F8131*'Transaction Data'!$K8131</f>
        <v>980</v>
      </c>
      <c r="N8131" s="3">
        <f>'Transaction Data'!$F8131*'Transaction Data'!$L8131</f>
        <v>1960</v>
      </c>
      <c r="O8131" s="3">
        <f>'Transaction Data'!$N8131-'Transaction Data'!$M8131</f>
        <v>980</v>
      </c>
      <c r="P8131" s="2">
        <f>DATEDIF('Transaction Data'!$D8131,'Transaction Data'!$A8131,"y")</f>
        <v>80</v>
      </c>
      <c r="Q8131" s="2" t="str">
        <f>FLOOR('Transaction Data'!$P8131,15)&amp;"-"&amp;FLOOR('Transaction Data'!$P8131,15)+14</f>
        <v>75-89</v>
      </c>
      <c r="R8131" s="2" t="str">
        <f>IF('Transaction Data'!$L8131&lt;=10,"Less Expensive","Expensive")</f>
        <v>Expensive</v>
      </c>
      <c r="S8131" s="4">
        <f>WEEKDAY('Transaction Data'!$A8131)</f>
        <v>1</v>
      </c>
      <c r="T8131" s="2" t="str">
        <f>IF(WEEKDAY('Transaction Data'!$A8131,2)&lt;6,"Weekday","Weekend")</f>
        <v>Weekend</v>
      </c>
    </row>
    <row r="8132" ht="15.75" customHeight="1">
      <c r="A8132" s="1">
        <v>45454.0</v>
      </c>
      <c r="B8132" s="2" t="s">
        <v>7461</v>
      </c>
      <c r="C8132" s="2" t="s">
        <v>78</v>
      </c>
      <c r="D8132" s="1">
        <v>23171.0</v>
      </c>
      <c r="E8132" s="2" t="s">
        <v>27</v>
      </c>
      <c r="F8132" s="2">
        <v>149.0</v>
      </c>
      <c r="G8132" s="2" t="s">
        <v>48</v>
      </c>
      <c r="H8132" s="2" t="s">
        <v>29</v>
      </c>
      <c r="I8132" s="2" t="s">
        <v>25</v>
      </c>
      <c r="J8132" s="2" t="str">
        <f t="array" ref="J8132">XLOOKUP('Transaction Data'!$G8132,Product_Code,Biscuit_Brand)</f>
        <v>Lemon Crisps</v>
      </c>
      <c r="K8132" s="2">
        <f t="array" ref="K8132">XLOOKUP('Transaction Data'!$G8132,Product_Code,Cost)</f>
        <v>7</v>
      </c>
      <c r="L8132" s="2">
        <f t="array" ref="L8132">XLOOKUP('Transaction Data'!$G8132,Product_Code,Unit_Price)</f>
        <v>9</v>
      </c>
      <c r="M8132" s="3">
        <f>'Transaction Data'!$F8132*'Transaction Data'!$K8132</f>
        <v>1043</v>
      </c>
      <c r="N8132" s="3">
        <f>'Transaction Data'!$F8132*'Transaction Data'!$L8132</f>
        <v>1341</v>
      </c>
      <c r="O8132" s="3">
        <f>'Transaction Data'!$N8132-'Transaction Data'!$M8132</f>
        <v>298</v>
      </c>
      <c r="P8132" s="2">
        <f>DATEDIF('Transaction Data'!$D8132,'Transaction Data'!$A8132,"y")</f>
        <v>61</v>
      </c>
      <c r="Q8132" s="2" t="str">
        <f>FLOOR('Transaction Data'!$P8132,15)&amp;"-"&amp;FLOOR('Transaction Data'!$P8132,15)+14</f>
        <v>60-74</v>
      </c>
      <c r="R8132" s="2" t="str">
        <f>IF('Transaction Data'!$L8132&lt;=10,"Less Expensive","Expensive")</f>
        <v>Less Expensive</v>
      </c>
      <c r="S8132" s="4">
        <f>WEEKDAY('Transaction Data'!$A8132)</f>
        <v>3</v>
      </c>
      <c r="T8132" s="2" t="str">
        <f>IF(WEEKDAY('Transaction Data'!$A8132,2)&lt;6,"Weekday","Weekend")</f>
        <v>Weekday</v>
      </c>
    </row>
    <row r="8133" ht="15.75" customHeight="1">
      <c r="A8133" s="1">
        <v>45487.0</v>
      </c>
      <c r="B8133" s="2" t="s">
        <v>7462</v>
      </c>
      <c r="C8133" s="2" t="s">
        <v>47</v>
      </c>
      <c r="D8133" s="1">
        <v>19752.0</v>
      </c>
      <c r="E8133" s="2" t="s">
        <v>27</v>
      </c>
      <c r="F8133" s="2">
        <v>64.0</v>
      </c>
      <c r="G8133" s="2" t="s">
        <v>61</v>
      </c>
      <c r="H8133" s="2" t="s">
        <v>34</v>
      </c>
      <c r="I8133" s="2" t="s">
        <v>30</v>
      </c>
      <c r="J8133" s="2" t="str">
        <f t="array" ref="J8133">XLOOKUP('Transaction Data'!$G8133,Product_Code,Biscuit_Brand)</f>
        <v>Choco Delight</v>
      </c>
      <c r="K8133" s="2">
        <f t="array" ref="K8133">XLOOKUP('Transaction Data'!$G8133,Product_Code,Cost)</f>
        <v>3</v>
      </c>
      <c r="L8133" s="2">
        <f t="array" ref="L8133">XLOOKUP('Transaction Data'!$G8133,Product_Code,Unit_Price)</f>
        <v>5</v>
      </c>
      <c r="M8133" s="3">
        <f>'Transaction Data'!$F8133*'Transaction Data'!$K8133</f>
        <v>192</v>
      </c>
      <c r="N8133" s="3">
        <f>'Transaction Data'!$F8133*'Transaction Data'!$L8133</f>
        <v>320</v>
      </c>
      <c r="O8133" s="3">
        <f>'Transaction Data'!$N8133-'Transaction Data'!$M8133</f>
        <v>128</v>
      </c>
      <c r="P8133" s="2">
        <f>DATEDIF('Transaction Data'!$D8133,'Transaction Data'!$A8133,"y")</f>
        <v>70</v>
      </c>
      <c r="Q8133" s="2" t="str">
        <f>FLOOR('Transaction Data'!$P8133,15)&amp;"-"&amp;FLOOR('Transaction Data'!$P8133,15)+14</f>
        <v>60-74</v>
      </c>
      <c r="R8133" s="2" t="str">
        <f>IF('Transaction Data'!$L8133&lt;=10,"Less Expensive","Expensive")</f>
        <v>Less Expensive</v>
      </c>
      <c r="S8133" s="4">
        <f>WEEKDAY('Transaction Data'!$A8133)</f>
        <v>1</v>
      </c>
      <c r="T8133" s="2" t="str">
        <f>IF(WEEKDAY('Transaction Data'!$A8133,2)&lt;6,"Weekday","Weekend")</f>
        <v>Weekend</v>
      </c>
    </row>
    <row r="8134" ht="15.75" customHeight="1">
      <c r="A8134" s="1">
        <v>45438.0</v>
      </c>
      <c r="B8134" s="2" t="s">
        <v>7463</v>
      </c>
      <c r="C8134" s="2" t="s">
        <v>69</v>
      </c>
      <c r="D8134" s="1">
        <v>34772.0</v>
      </c>
      <c r="E8134" s="2" t="s">
        <v>22</v>
      </c>
      <c r="F8134" s="2">
        <v>459.0</v>
      </c>
      <c r="G8134" s="2" t="s">
        <v>23</v>
      </c>
      <c r="H8134" s="2" t="s">
        <v>24</v>
      </c>
      <c r="I8134" s="2" t="s">
        <v>25</v>
      </c>
      <c r="J8134" s="2" t="str">
        <f t="array" ref="J8134">XLOOKUP('Transaction Data'!$G8134,Product_Code,Biscuit_Brand)</f>
        <v>Cinnamon Swirls</v>
      </c>
      <c r="K8134" s="2">
        <f t="array" ref="K8134">XLOOKUP('Transaction Data'!$G8134,Product_Code,Cost)</f>
        <v>10</v>
      </c>
      <c r="L8134" s="2">
        <f t="array" ref="L8134">XLOOKUP('Transaction Data'!$G8134,Product_Code,Unit_Price)</f>
        <v>14</v>
      </c>
      <c r="M8134" s="3">
        <f>'Transaction Data'!$F8134*'Transaction Data'!$K8134</f>
        <v>4590</v>
      </c>
      <c r="N8134" s="3">
        <f>'Transaction Data'!$F8134*'Transaction Data'!$L8134</f>
        <v>6426</v>
      </c>
      <c r="O8134" s="3">
        <f>'Transaction Data'!$N8134-'Transaction Data'!$M8134</f>
        <v>1836</v>
      </c>
      <c r="P8134" s="2">
        <f>DATEDIF('Transaction Data'!$D8134,'Transaction Data'!$A8134,"y")</f>
        <v>29</v>
      </c>
      <c r="Q8134" s="2" t="str">
        <f>FLOOR('Transaction Data'!$P8134,15)&amp;"-"&amp;FLOOR('Transaction Data'!$P8134,15)+14</f>
        <v>15-29</v>
      </c>
      <c r="R8134" s="2" t="str">
        <f>IF('Transaction Data'!$L8134&lt;=10,"Less Expensive","Expensive")</f>
        <v>Expensive</v>
      </c>
      <c r="S8134" s="4">
        <f>WEEKDAY('Transaction Data'!$A8134)</f>
        <v>1</v>
      </c>
      <c r="T8134" s="2" t="str">
        <f>IF(WEEKDAY('Transaction Data'!$A8134,2)&lt;6,"Weekday","Weekend")</f>
        <v>Weekend</v>
      </c>
    </row>
    <row r="8135" ht="15.75" customHeight="1">
      <c r="A8135" s="1">
        <v>45426.0</v>
      </c>
      <c r="B8135" s="2" t="s">
        <v>7464</v>
      </c>
      <c r="C8135" s="2" t="s">
        <v>65</v>
      </c>
      <c r="D8135" s="1">
        <v>23600.0</v>
      </c>
      <c r="E8135" s="2" t="s">
        <v>22</v>
      </c>
      <c r="F8135" s="2">
        <v>80.0</v>
      </c>
      <c r="G8135" s="2" t="s">
        <v>57</v>
      </c>
      <c r="H8135" s="2" t="s">
        <v>29</v>
      </c>
      <c r="I8135" s="2" t="s">
        <v>25</v>
      </c>
      <c r="J8135" s="2" t="str">
        <f t="array" ref="J8135">XLOOKUP('Transaction Data'!$G8135,Product_Code,Biscuit_Brand)</f>
        <v>Oatmeal Cookies</v>
      </c>
      <c r="K8135" s="2">
        <f t="array" ref="K8135">XLOOKUP('Transaction Data'!$G8135,Product_Code,Cost)</f>
        <v>19</v>
      </c>
      <c r="L8135" s="2">
        <f t="array" ref="L8135">XLOOKUP('Transaction Data'!$G8135,Product_Code,Unit_Price)</f>
        <v>23</v>
      </c>
      <c r="M8135" s="3">
        <f>'Transaction Data'!$F8135*'Transaction Data'!$K8135</f>
        <v>1520</v>
      </c>
      <c r="N8135" s="3">
        <f>'Transaction Data'!$F8135*'Transaction Data'!$L8135</f>
        <v>1840</v>
      </c>
      <c r="O8135" s="3">
        <f>'Transaction Data'!$N8135-'Transaction Data'!$M8135</f>
        <v>320</v>
      </c>
      <c r="P8135" s="2">
        <f>DATEDIF('Transaction Data'!$D8135,'Transaction Data'!$A8135,"y")</f>
        <v>59</v>
      </c>
      <c r="Q8135" s="2" t="str">
        <f>FLOOR('Transaction Data'!$P8135,15)&amp;"-"&amp;FLOOR('Transaction Data'!$P8135,15)+14</f>
        <v>45-59</v>
      </c>
      <c r="R8135" s="2" t="str">
        <f>IF('Transaction Data'!$L8135&lt;=10,"Less Expensive","Expensive")</f>
        <v>Expensive</v>
      </c>
      <c r="S8135" s="4">
        <f>WEEKDAY('Transaction Data'!$A8135)</f>
        <v>3</v>
      </c>
      <c r="T8135" s="2" t="str">
        <f>IF(WEEKDAY('Transaction Data'!$A8135,2)&lt;6,"Weekday","Weekend")</f>
        <v>Weekday</v>
      </c>
    </row>
    <row r="8136" ht="15.75" customHeight="1">
      <c r="A8136" s="1">
        <v>45317.0</v>
      </c>
      <c r="B8136" s="2" t="s">
        <v>6712</v>
      </c>
      <c r="C8136" s="2" t="s">
        <v>41</v>
      </c>
      <c r="D8136" s="1">
        <v>23425.0</v>
      </c>
      <c r="E8136" s="2" t="s">
        <v>63</v>
      </c>
      <c r="F8136" s="2">
        <v>112.0</v>
      </c>
      <c r="G8136" s="2" t="s">
        <v>55</v>
      </c>
      <c r="H8136" s="2" t="s">
        <v>34</v>
      </c>
      <c r="I8136" s="2" t="s">
        <v>25</v>
      </c>
      <c r="J8136" s="2" t="str">
        <f t="array" ref="J8136">XLOOKUP('Transaction Data'!$G8136,Product_Code,Biscuit_Brand)</f>
        <v>Vanilla Wafers</v>
      </c>
      <c r="K8136" s="2">
        <f t="array" ref="K8136">XLOOKUP('Transaction Data'!$G8136,Product_Code,Cost)</f>
        <v>18</v>
      </c>
      <c r="L8136" s="2">
        <f t="array" ref="L8136">XLOOKUP('Transaction Data'!$G8136,Product_Code,Unit_Price)</f>
        <v>36</v>
      </c>
      <c r="M8136" s="3">
        <f>'Transaction Data'!$F8136*'Transaction Data'!$K8136</f>
        <v>2016</v>
      </c>
      <c r="N8136" s="3">
        <f>'Transaction Data'!$F8136*'Transaction Data'!$L8136</f>
        <v>4032</v>
      </c>
      <c r="O8136" s="3">
        <f>'Transaction Data'!$N8136-'Transaction Data'!$M8136</f>
        <v>2016</v>
      </c>
      <c r="P8136" s="2">
        <f>DATEDIF('Transaction Data'!$D8136,'Transaction Data'!$A8136,"y")</f>
        <v>59</v>
      </c>
      <c r="Q8136" s="2" t="str">
        <f>FLOOR('Transaction Data'!$P8136,15)&amp;"-"&amp;FLOOR('Transaction Data'!$P8136,15)+14</f>
        <v>45-59</v>
      </c>
      <c r="R8136" s="2" t="str">
        <f>IF('Transaction Data'!$L8136&lt;=10,"Less Expensive","Expensive")</f>
        <v>Expensive</v>
      </c>
      <c r="S8136" s="4">
        <f>WEEKDAY('Transaction Data'!$A8136)</f>
        <v>6</v>
      </c>
      <c r="T8136" s="2" t="str">
        <f>IF(WEEKDAY('Transaction Data'!$A8136,2)&lt;6,"Weekday","Weekend")</f>
        <v>Weekday</v>
      </c>
    </row>
    <row r="8137" ht="15.75" customHeight="1">
      <c r="A8137" s="1">
        <v>45501.0</v>
      </c>
      <c r="B8137" s="2" t="s">
        <v>7465</v>
      </c>
      <c r="C8137" s="2" t="s">
        <v>65</v>
      </c>
      <c r="D8137" s="1">
        <v>32037.0</v>
      </c>
      <c r="E8137" s="2" t="s">
        <v>27</v>
      </c>
      <c r="F8137" s="2">
        <v>426.0</v>
      </c>
      <c r="G8137" s="2" t="s">
        <v>38</v>
      </c>
      <c r="H8137" s="2" t="s">
        <v>24</v>
      </c>
      <c r="I8137" s="2" t="s">
        <v>30</v>
      </c>
      <c r="J8137" s="2" t="str">
        <f t="array" ref="J8137">XLOOKUP('Transaction Data'!$G8137,Product_Code,Biscuit_Brand)</f>
        <v>Ginger Snaps</v>
      </c>
      <c r="K8137" s="2">
        <f t="array" ref="K8137">XLOOKUP('Transaction Data'!$G8137,Product_Code,Cost)</f>
        <v>14</v>
      </c>
      <c r="L8137" s="2">
        <f t="array" ref="L8137">XLOOKUP('Transaction Data'!$G8137,Product_Code,Unit_Price)</f>
        <v>28</v>
      </c>
      <c r="M8137" s="3">
        <f>'Transaction Data'!$F8137*'Transaction Data'!$K8137</f>
        <v>5964</v>
      </c>
      <c r="N8137" s="3">
        <f>'Transaction Data'!$F8137*'Transaction Data'!$L8137</f>
        <v>11928</v>
      </c>
      <c r="O8137" s="3">
        <f>'Transaction Data'!$N8137-'Transaction Data'!$M8137</f>
        <v>5964</v>
      </c>
      <c r="P8137" s="2">
        <f>DATEDIF('Transaction Data'!$D8137,'Transaction Data'!$A8137,"y")</f>
        <v>36</v>
      </c>
      <c r="Q8137" s="2" t="str">
        <f>FLOOR('Transaction Data'!$P8137,15)&amp;"-"&amp;FLOOR('Transaction Data'!$P8137,15)+14</f>
        <v>30-44</v>
      </c>
      <c r="R8137" s="2" t="str">
        <f>IF('Transaction Data'!$L8137&lt;=10,"Less Expensive","Expensive")</f>
        <v>Expensive</v>
      </c>
      <c r="S8137" s="4">
        <f>WEEKDAY('Transaction Data'!$A8137)</f>
        <v>1</v>
      </c>
      <c r="T8137" s="2" t="str">
        <f>IF(WEEKDAY('Transaction Data'!$A8137,2)&lt;6,"Weekday","Weekend")</f>
        <v>Weekend</v>
      </c>
    </row>
    <row r="8138" ht="15.75" customHeight="1">
      <c r="A8138" s="1">
        <v>45450.0</v>
      </c>
      <c r="B8138" s="2" t="s">
        <v>7466</v>
      </c>
      <c r="C8138" s="2" t="s">
        <v>69</v>
      </c>
      <c r="D8138" s="1">
        <v>20901.0</v>
      </c>
      <c r="E8138" s="2" t="s">
        <v>27</v>
      </c>
      <c r="F8138" s="2">
        <v>94.0</v>
      </c>
      <c r="G8138" s="2" t="s">
        <v>38</v>
      </c>
      <c r="H8138" s="2" t="s">
        <v>29</v>
      </c>
      <c r="I8138" s="2" t="s">
        <v>25</v>
      </c>
      <c r="J8138" s="2" t="str">
        <f t="array" ref="J8138">XLOOKUP('Transaction Data'!$G8138,Product_Code,Biscuit_Brand)</f>
        <v>Ginger Snaps</v>
      </c>
      <c r="K8138" s="2">
        <f t="array" ref="K8138">XLOOKUP('Transaction Data'!$G8138,Product_Code,Cost)</f>
        <v>14</v>
      </c>
      <c r="L8138" s="2">
        <f t="array" ref="L8138">XLOOKUP('Transaction Data'!$G8138,Product_Code,Unit_Price)</f>
        <v>28</v>
      </c>
      <c r="M8138" s="3">
        <f>'Transaction Data'!$F8138*'Transaction Data'!$K8138</f>
        <v>1316</v>
      </c>
      <c r="N8138" s="3">
        <f>'Transaction Data'!$F8138*'Transaction Data'!$L8138</f>
        <v>2632</v>
      </c>
      <c r="O8138" s="3">
        <f>'Transaction Data'!$N8138-'Transaction Data'!$M8138</f>
        <v>1316</v>
      </c>
      <c r="P8138" s="2">
        <f>DATEDIF('Transaction Data'!$D8138,'Transaction Data'!$A8138,"y")</f>
        <v>67</v>
      </c>
      <c r="Q8138" s="2" t="str">
        <f>FLOOR('Transaction Data'!$P8138,15)&amp;"-"&amp;FLOOR('Transaction Data'!$P8138,15)+14</f>
        <v>60-74</v>
      </c>
      <c r="R8138" s="2" t="str">
        <f>IF('Transaction Data'!$L8138&lt;=10,"Less Expensive","Expensive")</f>
        <v>Expensive</v>
      </c>
      <c r="S8138" s="4">
        <f>WEEKDAY('Transaction Data'!$A8138)</f>
        <v>6</v>
      </c>
      <c r="T8138" s="2" t="str">
        <f>IF(WEEKDAY('Transaction Data'!$A8138,2)&lt;6,"Weekday","Weekend")</f>
        <v>Weekday</v>
      </c>
    </row>
    <row r="8139" ht="15.75" customHeight="1">
      <c r="A8139" s="1">
        <v>45369.0</v>
      </c>
      <c r="B8139" s="2" t="s">
        <v>7467</v>
      </c>
      <c r="C8139" s="2" t="s">
        <v>41</v>
      </c>
      <c r="D8139" s="1">
        <v>18885.0</v>
      </c>
      <c r="E8139" s="2" t="s">
        <v>37</v>
      </c>
      <c r="F8139" s="2">
        <v>388.0</v>
      </c>
      <c r="G8139" s="2" t="s">
        <v>28</v>
      </c>
      <c r="H8139" s="2" t="s">
        <v>34</v>
      </c>
      <c r="I8139" s="2" t="s">
        <v>25</v>
      </c>
      <c r="J8139" s="2" t="str">
        <f t="array" ref="J8139">XLOOKUP('Transaction Data'!$G8139,Product_Code,Biscuit_Brand)</f>
        <v>Shortbread</v>
      </c>
      <c r="K8139" s="2">
        <f t="array" ref="K8139">XLOOKUP('Transaction Data'!$G8139,Product_Code,Cost)</f>
        <v>10</v>
      </c>
      <c r="L8139" s="2">
        <f t="array" ref="L8139">XLOOKUP('Transaction Data'!$G8139,Product_Code,Unit_Price)</f>
        <v>45</v>
      </c>
      <c r="M8139" s="3">
        <f>'Transaction Data'!$F8139*'Transaction Data'!$K8139</f>
        <v>3880</v>
      </c>
      <c r="N8139" s="3">
        <f>'Transaction Data'!$F8139*'Transaction Data'!$L8139</f>
        <v>17460</v>
      </c>
      <c r="O8139" s="3">
        <f>'Transaction Data'!$N8139-'Transaction Data'!$M8139</f>
        <v>13580</v>
      </c>
      <c r="P8139" s="2">
        <f>DATEDIF('Transaction Data'!$D8139,'Transaction Data'!$A8139,"y")</f>
        <v>72</v>
      </c>
      <c r="Q8139" s="2" t="str">
        <f>FLOOR('Transaction Data'!$P8139,15)&amp;"-"&amp;FLOOR('Transaction Data'!$P8139,15)+14</f>
        <v>60-74</v>
      </c>
      <c r="R8139" s="2" t="str">
        <f>IF('Transaction Data'!$L8139&lt;=10,"Less Expensive","Expensive")</f>
        <v>Expensive</v>
      </c>
      <c r="S8139" s="4">
        <f>WEEKDAY('Transaction Data'!$A8139)</f>
        <v>2</v>
      </c>
      <c r="T8139" s="2" t="str">
        <f>IF(WEEKDAY('Transaction Data'!$A8139,2)&lt;6,"Weekday","Weekend")</f>
        <v>Weekday</v>
      </c>
    </row>
    <row r="8140" ht="15.75" customHeight="1">
      <c r="A8140" s="1">
        <v>45329.0</v>
      </c>
      <c r="B8140" s="2" t="s">
        <v>2137</v>
      </c>
      <c r="C8140" s="2" t="s">
        <v>65</v>
      </c>
      <c r="D8140" s="1">
        <v>25580.0</v>
      </c>
      <c r="E8140" s="2" t="s">
        <v>27</v>
      </c>
      <c r="F8140" s="2">
        <v>448.0</v>
      </c>
      <c r="G8140" s="2" t="s">
        <v>44</v>
      </c>
      <c r="H8140" s="2" t="s">
        <v>24</v>
      </c>
      <c r="I8140" s="2" t="s">
        <v>25</v>
      </c>
      <c r="J8140" s="2" t="str">
        <f t="array" ref="J8140">XLOOKUP('Transaction Data'!$G8140,Product_Code,Biscuit_Brand)</f>
        <v>Butter Crunch</v>
      </c>
      <c r="K8140" s="2">
        <f t="array" ref="K8140">XLOOKUP('Transaction Data'!$G8140,Product_Code,Cost)</f>
        <v>10</v>
      </c>
      <c r="L8140" s="2">
        <f t="array" ref="L8140">XLOOKUP('Transaction Data'!$G8140,Product_Code,Unit_Price)</f>
        <v>11</v>
      </c>
      <c r="M8140" s="3">
        <f>'Transaction Data'!$F8140*'Transaction Data'!$K8140</f>
        <v>4480</v>
      </c>
      <c r="N8140" s="3">
        <f>'Transaction Data'!$F8140*'Transaction Data'!$L8140</f>
        <v>4928</v>
      </c>
      <c r="O8140" s="3">
        <f>'Transaction Data'!$N8140-'Transaction Data'!$M8140</f>
        <v>448</v>
      </c>
      <c r="P8140" s="2">
        <f>DATEDIF('Transaction Data'!$D8140,'Transaction Data'!$A8140,"y")</f>
        <v>54</v>
      </c>
      <c r="Q8140" s="2" t="str">
        <f>FLOOR('Transaction Data'!$P8140,15)&amp;"-"&amp;FLOOR('Transaction Data'!$P8140,15)+14</f>
        <v>45-59</v>
      </c>
      <c r="R8140" s="2" t="str">
        <f>IF('Transaction Data'!$L8140&lt;=10,"Less Expensive","Expensive")</f>
        <v>Expensive</v>
      </c>
      <c r="S8140" s="4">
        <f>WEEKDAY('Transaction Data'!$A8140)</f>
        <v>4</v>
      </c>
      <c r="T8140" s="2" t="str">
        <f>IF(WEEKDAY('Transaction Data'!$A8140,2)&lt;6,"Weekday","Weekend")</f>
        <v>Weekday</v>
      </c>
    </row>
    <row r="8141" ht="15.75" customHeight="1">
      <c r="A8141" s="1">
        <v>45297.0</v>
      </c>
      <c r="B8141" s="2" t="s">
        <v>7468</v>
      </c>
      <c r="C8141" s="2" t="s">
        <v>32</v>
      </c>
      <c r="D8141" s="1">
        <v>36410.0</v>
      </c>
      <c r="E8141" s="2" t="s">
        <v>27</v>
      </c>
      <c r="F8141" s="2">
        <v>419.0</v>
      </c>
      <c r="G8141" s="2" t="s">
        <v>28</v>
      </c>
      <c r="H8141" s="2" t="s">
        <v>29</v>
      </c>
      <c r="I8141" s="2" t="s">
        <v>25</v>
      </c>
      <c r="J8141" s="2" t="str">
        <f t="array" ref="J8141">XLOOKUP('Transaction Data'!$G8141,Product_Code,Biscuit_Brand)</f>
        <v>Shortbread</v>
      </c>
      <c r="K8141" s="2">
        <f t="array" ref="K8141">XLOOKUP('Transaction Data'!$G8141,Product_Code,Cost)</f>
        <v>10</v>
      </c>
      <c r="L8141" s="2">
        <f t="array" ref="L8141">XLOOKUP('Transaction Data'!$G8141,Product_Code,Unit_Price)</f>
        <v>45</v>
      </c>
      <c r="M8141" s="3">
        <f>'Transaction Data'!$F8141*'Transaction Data'!$K8141</f>
        <v>4190</v>
      </c>
      <c r="N8141" s="3">
        <f>'Transaction Data'!$F8141*'Transaction Data'!$L8141</f>
        <v>18855</v>
      </c>
      <c r="O8141" s="3">
        <f>'Transaction Data'!$N8141-'Transaction Data'!$M8141</f>
        <v>14665</v>
      </c>
      <c r="P8141" s="2">
        <f>DATEDIF('Transaction Data'!$D8141,'Transaction Data'!$A8141,"y")</f>
        <v>24</v>
      </c>
      <c r="Q8141" s="2" t="str">
        <f>FLOOR('Transaction Data'!$P8141,15)&amp;"-"&amp;FLOOR('Transaction Data'!$P8141,15)+14</f>
        <v>15-29</v>
      </c>
      <c r="R8141" s="2" t="str">
        <f>IF('Transaction Data'!$L8141&lt;=10,"Less Expensive","Expensive")</f>
        <v>Expensive</v>
      </c>
      <c r="S8141" s="4">
        <f>WEEKDAY('Transaction Data'!$A8141)</f>
        <v>7</v>
      </c>
      <c r="T8141" s="2" t="str">
        <f>IF(WEEKDAY('Transaction Data'!$A8141,2)&lt;6,"Weekday","Weekend")</f>
        <v>Weekend</v>
      </c>
    </row>
    <row r="8142" ht="15.75" customHeight="1">
      <c r="A8142" s="1">
        <v>45442.0</v>
      </c>
      <c r="B8142" s="2" t="s">
        <v>7469</v>
      </c>
      <c r="C8142" s="2" t="s">
        <v>21</v>
      </c>
      <c r="D8142" s="1">
        <v>28626.0</v>
      </c>
      <c r="E8142" s="2" t="s">
        <v>37</v>
      </c>
      <c r="F8142" s="2">
        <v>128.0</v>
      </c>
      <c r="G8142" s="2" t="s">
        <v>60</v>
      </c>
      <c r="H8142" s="2" t="s">
        <v>34</v>
      </c>
      <c r="I8142" s="2" t="s">
        <v>25</v>
      </c>
      <c r="J8142" s="2" t="str">
        <f t="array" ref="J8142">XLOOKUP('Transaction Data'!$G8142,Product_Code,Biscuit_Brand)</f>
        <v>Peanut Butter Bites</v>
      </c>
      <c r="K8142" s="2">
        <f t="array" ref="K8142">XLOOKUP('Transaction Data'!$G8142,Product_Code,Cost)</f>
        <v>5</v>
      </c>
      <c r="L8142" s="2">
        <f t="array" ref="L8142">XLOOKUP('Transaction Data'!$G8142,Product_Code,Unit_Price)</f>
        <v>7</v>
      </c>
      <c r="M8142" s="3">
        <f>'Transaction Data'!$F8142*'Transaction Data'!$K8142</f>
        <v>640</v>
      </c>
      <c r="N8142" s="3">
        <f>'Transaction Data'!$F8142*'Transaction Data'!$L8142</f>
        <v>896</v>
      </c>
      <c r="O8142" s="3">
        <f>'Transaction Data'!$N8142-'Transaction Data'!$M8142</f>
        <v>256</v>
      </c>
      <c r="P8142" s="2">
        <f>DATEDIF('Transaction Data'!$D8142,'Transaction Data'!$A8142,"y")</f>
        <v>46</v>
      </c>
      <c r="Q8142" s="2" t="str">
        <f>FLOOR('Transaction Data'!$P8142,15)&amp;"-"&amp;FLOOR('Transaction Data'!$P8142,15)+14</f>
        <v>45-59</v>
      </c>
      <c r="R8142" s="2" t="str">
        <f>IF('Transaction Data'!$L8142&lt;=10,"Less Expensive","Expensive")</f>
        <v>Less Expensive</v>
      </c>
      <c r="S8142" s="4">
        <f>WEEKDAY('Transaction Data'!$A8142)</f>
        <v>5</v>
      </c>
      <c r="T8142" s="2" t="str">
        <f>IF(WEEKDAY('Transaction Data'!$A8142,2)&lt;6,"Weekday","Weekend")</f>
        <v>Weekday</v>
      </c>
    </row>
    <row r="8143" ht="15.75" customHeight="1">
      <c r="A8143" s="1">
        <v>45367.0</v>
      </c>
      <c r="B8143" s="2" t="s">
        <v>7470</v>
      </c>
      <c r="C8143" s="2" t="s">
        <v>32</v>
      </c>
      <c r="D8143" s="1">
        <v>15987.0</v>
      </c>
      <c r="E8143" s="2" t="s">
        <v>37</v>
      </c>
      <c r="F8143" s="2">
        <v>92.0</v>
      </c>
      <c r="G8143" s="2" t="s">
        <v>61</v>
      </c>
      <c r="H8143" s="2" t="s">
        <v>24</v>
      </c>
      <c r="I8143" s="2" t="s">
        <v>25</v>
      </c>
      <c r="J8143" s="2" t="str">
        <f t="array" ref="J8143">XLOOKUP('Transaction Data'!$G8143,Product_Code,Biscuit_Brand)</f>
        <v>Choco Delight</v>
      </c>
      <c r="K8143" s="2">
        <f t="array" ref="K8143">XLOOKUP('Transaction Data'!$G8143,Product_Code,Cost)</f>
        <v>3</v>
      </c>
      <c r="L8143" s="2">
        <f t="array" ref="L8143">XLOOKUP('Transaction Data'!$G8143,Product_Code,Unit_Price)</f>
        <v>5</v>
      </c>
      <c r="M8143" s="3">
        <f>'Transaction Data'!$F8143*'Transaction Data'!$K8143</f>
        <v>276</v>
      </c>
      <c r="N8143" s="3">
        <f>'Transaction Data'!$F8143*'Transaction Data'!$L8143</f>
        <v>460</v>
      </c>
      <c r="O8143" s="3">
        <f>'Transaction Data'!$N8143-'Transaction Data'!$M8143</f>
        <v>184</v>
      </c>
      <c r="P8143" s="2">
        <f>DATEDIF('Transaction Data'!$D8143,'Transaction Data'!$A8143,"y")</f>
        <v>80</v>
      </c>
      <c r="Q8143" s="2" t="str">
        <f>FLOOR('Transaction Data'!$P8143,15)&amp;"-"&amp;FLOOR('Transaction Data'!$P8143,15)+14</f>
        <v>75-89</v>
      </c>
      <c r="R8143" s="2" t="str">
        <f>IF('Transaction Data'!$L8143&lt;=10,"Less Expensive","Expensive")</f>
        <v>Less Expensive</v>
      </c>
      <c r="S8143" s="4">
        <f>WEEKDAY('Transaction Data'!$A8143)</f>
        <v>7</v>
      </c>
      <c r="T8143" s="2" t="str">
        <f>IF(WEEKDAY('Transaction Data'!$A8143,2)&lt;6,"Weekday","Weekend")</f>
        <v>Weekend</v>
      </c>
    </row>
    <row r="8144" ht="15.75" customHeight="1">
      <c r="A8144" s="1">
        <v>45343.0</v>
      </c>
      <c r="B8144" s="2" t="s">
        <v>7471</v>
      </c>
      <c r="C8144" s="2" t="s">
        <v>72</v>
      </c>
      <c r="D8144" s="1">
        <v>20607.0</v>
      </c>
      <c r="E8144" s="2" t="s">
        <v>22</v>
      </c>
      <c r="F8144" s="2">
        <v>151.0</v>
      </c>
      <c r="G8144" s="2" t="s">
        <v>55</v>
      </c>
      <c r="H8144" s="2" t="s">
        <v>29</v>
      </c>
      <c r="I8144" s="2" t="s">
        <v>25</v>
      </c>
      <c r="J8144" s="2" t="str">
        <f t="array" ref="J8144">XLOOKUP('Transaction Data'!$G8144,Product_Code,Biscuit_Brand)</f>
        <v>Vanilla Wafers</v>
      </c>
      <c r="K8144" s="2">
        <f t="array" ref="K8144">XLOOKUP('Transaction Data'!$G8144,Product_Code,Cost)</f>
        <v>18</v>
      </c>
      <c r="L8144" s="2">
        <f t="array" ref="L8144">XLOOKUP('Transaction Data'!$G8144,Product_Code,Unit_Price)</f>
        <v>36</v>
      </c>
      <c r="M8144" s="3">
        <f>'Transaction Data'!$F8144*'Transaction Data'!$K8144</f>
        <v>2718</v>
      </c>
      <c r="N8144" s="3">
        <f>'Transaction Data'!$F8144*'Transaction Data'!$L8144</f>
        <v>5436</v>
      </c>
      <c r="O8144" s="3">
        <f>'Transaction Data'!$N8144-'Transaction Data'!$M8144</f>
        <v>2718</v>
      </c>
      <c r="P8144" s="2">
        <f>DATEDIF('Transaction Data'!$D8144,'Transaction Data'!$A8144,"y")</f>
        <v>67</v>
      </c>
      <c r="Q8144" s="2" t="str">
        <f>FLOOR('Transaction Data'!$P8144,15)&amp;"-"&amp;FLOOR('Transaction Data'!$P8144,15)+14</f>
        <v>60-74</v>
      </c>
      <c r="R8144" s="2" t="str">
        <f>IF('Transaction Data'!$L8144&lt;=10,"Less Expensive","Expensive")</f>
        <v>Expensive</v>
      </c>
      <c r="S8144" s="4">
        <f>WEEKDAY('Transaction Data'!$A8144)</f>
        <v>4</v>
      </c>
      <c r="T8144" s="2" t="str">
        <f>IF(WEEKDAY('Transaction Data'!$A8144,2)&lt;6,"Weekday","Weekend")</f>
        <v>Weekday</v>
      </c>
    </row>
    <row r="8145" ht="15.75" customHeight="1">
      <c r="A8145" s="1">
        <v>45311.0</v>
      </c>
      <c r="B8145" s="2" t="s">
        <v>5650</v>
      </c>
      <c r="C8145" s="2" t="s">
        <v>72</v>
      </c>
      <c r="D8145" s="1">
        <v>30017.0</v>
      </c>
      <c r="E8145" s="2" t="s">
        <v>27</v>
      </c>
      <c r="F8145" s="2">
        <v>62.0</v>
      </c>
      <c r="G8145" s="2" t="s">
        <v>23</v>
      </c>
      <c r="H8145" s="2" t="s">
        <v>34</v>
      </c>
      <c r="I8145" s="2" t="s">
        <v>25</v>
      </c>
      <c r="J8145" s="2" t="str">
        <f t="array" ref="J8145">XLOOKUP('Transaction Data'!$G8145,Product_Code,Biscuit_Brand)</f>
        <v>Cinnamon Swirls</v>
      </c>
      <c r="K8145" s="2">
        <f t="array" ref="K8145">XLOOKUP('Transaction Data'!$G8145,Product_Code,Cost)</f>
        <v>10</v>
      </c>
      <c r="L8145" s="2">
        <f t="array" ref="L8145">XLOOKUP('Transaction Data'!$G8145,Product_Code,Unit_Price)</f>
        <v>14</v>
      </c>
      <c r="M8145" s="3">
        <f>'Transaction Data'!$F8145*'Transaction Data'!$K8145</f>
        <v>620</v>
      </c>
      <c r="N8145" s="3">
        <f>'Transaction Data'!$F8145*'Transaction Data'!$L8145</f>
        <v>868</v>
      </c>
      <c r="O8145" s="3">
        <f>'Transaction Data'!$N8145-'Transaction Data'!$M8145</f>
        <v>248</v>
      </c>
      <c r="P8145" s="2">
        <f>DATEDIF('Transaction Data'!$D8145,'Transaction Data'!$A8145,"y")</f>
        <v>41</v>
      </c>
      <c r="Q8145" s="2" t="str">
        <f>FLOOR('Transaction Data'!$P8145,15)&amp;"-"&amp;FLOOR('Transaction Data'!$P8145,15)+14</f>
        <v>30-44</v>
      </c>
      <c r="R8145" s="2" t="str">
        <f>IF('Transaction Data'!$L8145&lt;=10,"Less Expensive","Expensive")</f>
        <v>Expensive</v>
      </c>
      <c r="S8145" s="4">
        <f>WEEKDAY('Transaction Data'!$A8145)</f>
        <v>7</v>
      </c>
      <c r="T8145" s="2" t="str">
        <f>IF(WEEKDAY('Transaction Data'!$A8145,2)&lt;6,"Weekday","Weekend")</f>
        <v>Weekend</v>
      </c>
    </row>
    <row r="8146" ht="15.75" customHeight="1">
      <c r="A8146" s="1">
        <v>45400.0</v>
      </c>
      <c r="B8146" s="2" t="s">
        <v>7472</v>
      </c>
      <c r="C8146" s="2" t="s">
        <v>65</v>
      </c>
      <c r="D8146" s="1">
        <v>32266.0</v>
      </c>
      <c r="E8146" s="2" t="s">
        <v>37</v>
      </c>
      <c r="F8146" s="2">
        <v>435.0</v>
      </c>
      <c r="G8146" s="2" t="s">
        <v>33</v>
      </c>
      <c r="H8146" s="2" t="s">
        <v>24</v>
      </c>
      <c r="I8146" s="2" t="s">
        <v>25</v>
      </c>
      <c r="J8146" s="2" t="str">
        <f t="array" ref="J8146">XLOOKUP('Transaction Data'!$G8146,Product_Code,Biscuit_Brand)</f>
        <v>Caramel Biscuits</v>
      </c>
      <c r="K8146" s="2">
        <f t="array" ref="K8146">XLOOKUP('Transaction Data'!$G8146,Product_Code,Cost)</f>
        <v>18</v>
      </c>
      <c r="L8146" s="2">
        <f t="array" ref="L8146">XLOOKUP('Transaction Data'!$G8146,Product_Code,Unit_Price)</f>
        <v>22</v>
      </c>
      <c r="M8146" s="3">
        <f>'Transaction Data'!$F8146*'Transaction Data'!$K8146</f>
        <v>7830</v>
      </c>
      <c r="N8146" s="3">
        <f>'Transaction Data'!$F8146*'Transaction Data'!$L8146</f>
        <v>9570</v>
      </c>
      <c r="O8146" s="3">
        <f>'Transaction Data'!$N8146-'Transaction Data'!$M8146</f>
        <v>1740</v>
      </c>
      <c r="P8146" s="2">
        <f>DATEDIF('Transaction Data'!$D8146,'Transaction Data'!$A8146,"y")</f>
        <v>35</v>
      </c>
      <c r="Q8146" s="2" t="str">
        <f>FLOOR('Transaction Data'!$P8146,15)&amp;"-"&amp;FLOOR('Transaction Data'!$P8146,15)+14</f>
        <v>30-44</v>
      </c>
      <c r="R8146" s="2" t="str">
        <f>IF('Transaction Data'!$L8146&lt;=10,"Less Expensive","Expensive")</f>
        <v>Expensive</v>
      </c>
      <c r="S8146" s="4">
        <f>WEEKDAY('Transaction Data'!$A8146)</f>
        <v>5</v>
      </c>
      <c r="T8146" s="2" t="str">
        <f>IF(WEEKDAY('Transaction Data'!$A8146,2)&lt;6,"Weekday","Weekend")</f>
        <v>Weekday</v>
      </c>
    </row>
    <row r="8147" ht="15.75" customHeight="1">
      <c r="A8147" s="1">
        <v>45434.0</v>
      </c>
      <c r="B8147" s="2" t="s">
        <v>7473</v>
      </c>
      <c r="C8147" s="2" t="s">
        <v>32</v>
      </c>
      <c r="D8147" s="1">
        <v>37539.0</v>
      </c>
      <c r="E8147" s="2" t="s">
        <v>22</v>
      </c>
      <c r="F8147" s="2">
        <v>88.0</v>
      </c>
      <c r="G8147" s="2" t="s">
        <v>55</v>
      </c>
      <c r="H8147" s="2" t="s">
        <v>29</v>
      </c>
      <c r="I8147" s="2" t="s">
        <v>25</v>
      </c>
      <c r="J8147" s="2" t="str">
        <f t="array" ref="J8147">XLOOKUP('Transaction Data'!$G8147,Product_Code,Biscuit_Brand)</f>
        <v>Vanilla Wafers</v>
      </c>
      <c r="K8147" s="2">
        <f t="array" ref="K8147">XLOOKUP('Transaction Data'!$G8147,Product_Code,Cost)</f>
        <v>18</v>
      </c>
      <c r="L8147" s="2">
        <f t="array" ref="L8147">XLOOKUP('Transaction Data'!$G8147,Product_Code,Unit_Price)</f>
        <v>36</v>
      </c>
      <c r="M8147" s="3">
        <f>'Transaction Data'!$F8147*'Transaction Data'!$K8147</f>
        <v>1584</v>
      </c>
      <c r="N8147" s="3">
        <f>'Transaction Data'!$F8147*'Transaction Data'!$L8147</f>
        <v>3168</v>
      </c>
      <c r="O8147" s="3">
        <f>'Transaction Data'!$N8147-'Transaction Data'!$M8147</f>
        <v>1584</v>
      </c>
      <c r="P8147" s="2">
        <f>DATEDIF('Transaction Data'!$D8147,'Transaction Data'!$A8147,"y")</f>
        <v>21</v>
      </c>
      <c r="Q8147" s="2" t="str">
        <f>FLOOR('Transaction Data'!$P8147,15)&amp;"-"&amp;FLOOR('Transaction Data'!$P8147,15)+14</f>
        <v>15-29</v>
      </c>
      <c r="R8147" s="2" t="str">
        <f>IF('Transaction Data'!$L8147&lt;=10,"Less Expensive","Expensive")</f>
        <v>Expensive</v>
      </c>
      <c r="S8147" s="4">
        <f>WEEKDAY('Transaction Data'!$A8147)</f>
        <v>4</v>
      </c>
      <c r="T8147" s="2" t="str">
        <f>IF(WEEKDAY('Transaction Data'!$A8147,2)&lt;6,"Weekday","Weekend")</f>
        <v>Weekday</v>
      </c>
    </row>
    <row r="8148" ht="15.75" customHeight="1">
      <c r="A8148" s="1">
        <v>45315.0</v>
      </c>
      <c r="B8148" s="2" t="s">
        <v>7474</v>
      </c>
      <c r="C8148" s="2" t="s">
        <v>69</v>
      </c>
      <c r="D8148" s="1">
        <v>27505.0</v>
      </c>
      <c r="E8148" s="2" t="s">
        <v>27</v>
      </c>
      <c r="F8148" s="2">
        <v>350.0</v>
      </c>
      <c r="G8148" s="2" t="s">
        <v>38</v>
      </c>
      <c r="H8148" s="2" t="s">
        <v>34</v>
      </c>
      <c r="I8148" s="2" t="s">
        <v>25</v>
      </c>
      <c r="J8148" s="2" t="str">
        <f t="array" ref="J8148">XLOOKUP('Transaction Data'!$G8148,Product_Code,Biscuit_Brand)</f>
        <v>Ginger Snaps</v>
      </c>
      <c r="K8148" s="2">
        <f t="array" ref="K8148">XLOOKUP('Transaction Data'!$G8148,Product_Code,Cost)</f>
        <v>14</v>
      </c>
      <c r="L8148" s="2">
        <f t="array" ref="L8148">XLOOKUP('Transaction Data'!$G8148,Product_Code,Unit_Price)</f>
        <v>28</v>
      </c>
      <c r="M8148" s="3">
        <f>'Transaction Data'!$F8148*'Transaction Data'!$K8148</f>
        <v>4900</v>
      </c>
      <c r="N8148" s="3">
        <f>'Transaction Data'!$F8148*'Transaction Data'!$L8148</f>
        <v>9800</v>
      </c>
      <c r="O8148" s="3">
        <f>'Transaction Data'!$N8148-'Transaction Data'!$M8148</f>
        <v>4900</v>
      </c>
      <c r="P8148" s="2">
        <f>DATEDIF('Transaction Data'!$D8148,'Transaction Data'!$A8148,"y")</f>
        <v>48</v>
      </c>
      <c r="Q8148" s="2" t="str">
        <f>FLOOR('Transaction Data'!$P8148,15)&amp;"-"&amp;FLOOR('Transaction Data'!$P8148,15)+14</f>
        <v>45-59</v>
      </c>
      <c r="R8148" s="2" t="str">
        <f>IF('Transaction Data'!$L8148&lt;=10,"Less Expensive","Expensive")</f>
        <v>Expensive</v>
      </c>
      <c r="S8148" s="4">
        <f>WEEKDAY('Transaction Data'!$A8148)</f>
        <v>4</v>
      </c>
      <c r="T8148" s="2" t="str">
        <f>IF(WEEKDAY('Transaction Data'!$A8148,2)&lt;6,"Weekday","Weekend")</f>
        <v>Weekday</v>
      </c>
    </row>
    <row r="8149" ht="15.75" customHeight="1">
      <c r="A8149" s="1">
        <v>45379.0</v>
      </c>
      <c r="B8149" s="2" t="s">
        <v>2106</v>
      </c>
      <c r="C8149" s="2" t="s">
        <v>51</v>
      </c>
      <c r="D8149" s="1">
        <v>23633.0</v>
      </c>
      <c r="E8149" s="2" t="s">
        <v>22</v>
      </c>
      <c r="F8149" s="2">
        <v>216.0</v>
      </c>
      <c r="G8149" s="2" t="s">
        <v>28</v>
      </c>
      <c r="H8149" s="2" t="s">
        <v>24</v>
      </c>
      <c r="I8149" s="2" t="s">
        <v>25</v>
      </c>
      <c r="J8149" s="2" t="str">
        <f t="array" ref="J8149">XLOOKUP('Transaction Data'!$G8149,Product_Code,Biscuit_Brand)</f>
        <v>Shortbread</v>
      </c>
      <c r="K8149" s="2">
        <f t="array" ref="K8149">XLOOKUP('Transaction Data'!$G8149,Product_Code,Cost)</f>
        <v>10</v>
      </c>
      <c r="L8149" s="2">
        <f t="array" ref="L8149">XLOOKUP('Transaction Data'!$G8149,Product_Code,Unit_Price)</f>
        <v>45</v>
      </c>
      <c r="M8149" s="3">
        <f>'Transaction Data'!$F8149*'Transaction Data'!$K8149</f>
        <v>2160</v>
      </c>
      <c r="N8149" s="3">
        <f>'Transaction Data'!$F8149*'Transaction Data'!$L8149</f>
        <v>9720</v>
      </c>
      <c r="O8149" s="3">
        <f>'Transaction Data'!$N8149-'Transaction Data'!$M8149</f>
        <v>7560</v>
      </c>
      <c r="P8149" s="2">
        <f>DATEDIF('Transaction Data'!$D8149,'Transaction Data'!$A8149,"y")</f>
        <v>59</v>
      </c>
      <c r="Q8149" s="2" t="str">
        <f>FLOOR('Transaction Data'!$P8149,15)&amp;"-"&amp;FLOOR('Transaction Data'!$P8149,15)+14</f>
        <v>45-59</v>
      </c>
      <c r="R8149" s="2" t="str">
        <f>IF('Transaction Data'!$L8149&lt;=10,"Less Expensive","Expensive")</f>
        <v>Expensive</v>
      </c>
      <c r="S8149" s="4">
        <f>WEEKDAY('Transaction Data'!$A8149)</f>
        <v>5</v>
      </c>
      <c r="T8149" s="2" t="str">
        <f>IF(WEEKDAY('Transaction Data'!$A8149,2)&lt;6,"Weekday","Weekend")</f>
        <v>Weekday</v>
      </c>
    </row>
    <row r="8150" ht="15.75" customHeight="1">
      <c r="A8150" s="1">
        <v>45429.0</v>
      </c>
      <c r="B8150" s="2" t="s">
        <v>7475</v>
      </c>
      <c r="C8150" s="2" t="s">
        <v>72</v>
      </c>
      <c r="D8150" s="1">
        <v>35430.0</v>
      </c>
      <c r="E8150" s="2" t="s">
        <v>22</v>
      </c>
      <c r="F8150" s="2">
        <v>391.0</v>
      </c>
      <c r="G8150" s="2" t="s">
        <v>57</v>
      </c>
      <c r="H8150" s="2" t="s">
        <v>29</v>
      </c>
      <c r="I8150" s="2" t="s">
        <v>25</v>
      </c>
      <c r="J8150" s="2" t="str">
        <f t="array" ref="J8150">XLOOKUP('Transaction Data'!$G8150,Product_Code,Biscuit_Brand)</f>
        <v>Oatmeal Cookies</v>
      </c>
      <c r="K8150" s="2">
        <f t="array" ref="K8150">XLOOKUP('Transaction Data'!$G8150,Product_Code,Cost)</f>
        <v>19</v>
      </c>
      <c r="L8150" s="2">
        <f t="array" ref="L8150">XLOOKUP('Transaction Data'!$G8150,Product_Code,Unit_Price)</f>
        <v>23</v>
      </c>
      <c r="M8150" s="3">
        <f>'Transaction Data'!$F8150*'Transaction Data'!$K8150</f>
        <v>7429</v>
      </c>
      <c r="N8150" s="3">
        <f>'Transaction Data'!$F8150*'Transaction Data'!$L8150</f>
        <v>8993</v>
      </c>
      <c r="O8150" s="3">
        <f>'Transaction Data'!$N8150-'Transaction Data'!$M8150</f>
        <v>1564</v>
      </c>
      <c r="P8150" s="2">
        <f>DATEDIF('Transaction Data'!$D8150,'Transaction Data'!$A8150,"y")</f>
        <v>27</v>
      </c>
      <c r="Q8150" s="2" t="str">
        <f>FLOOR('Transaction Data'!$P8150,15)&amp;"-"&amp;FLOOR('Transaction Data'!$P8150,15)+14</f>
        <v>15-29</v>
      </c>
      <c r="R8150" s="2" t="str">
        <f>IF('Transaction Data'!$L8150&lt;=10,"Less Expensive","Expensive")</f>
        <v>Expensive</v>
      </c>
      <c r="S8150" s="4">
        <f>WEEKDAY('Transaction Data'!$A8150)</f>
        <v>6</v>
      </c>
      <c r="T8150" s="2" t="str">
        <f>IF(WEEKDAY('Transaction Data'!$A8150,2)&lt;6,"Weekday","Weekend")</f>
        <v>Weekday</v>
      </c>
    </row>
    <row r="8151" ht="15.75" customHeight="1">
      <c r="A8151" s="1">
        <v>45372.0</v>
      </c>
      <c r="B8151" s="2" t="s">
        <v>7476</v>
      </c>
      <c r="C8151" s="2" t="s">
        <v>32</v>
      </c>
      <c r="D8151" s="1">
        <v>25470.0</v>
      </c>
      <c r="E8151" s="2" t="s">
        <v>22</v>
      </c>
      <c r="F8151" s="2">
        <v>263.0</v>
      </c>
      <c r="G8151" s="2" t="s">
        <v>23</v>
      </c>
      <c r="H8151" s="2" t="s">
        <v>34</v>
      </c>
      <c r="I8151" s="2" t="s">
        <v>25</v>
      </c>
      <c r="J8151" s="2" t="str">
        <f t="array" ref="J8151">XLOOKUP('Transaction Data'!$G8151,Product_Code,Biscuit_Brand)</f>
        <v>Cinnamon Swirls</v>
      </c>
      <c r="K8151" s="2">
        <f t="array" ref="K8151">XLOOKUP('Transaction Data'!$G8151,Product_Code,Cost)</f>
        <v>10</v>
      </c>
      <c r="L8151" s="2">
        <f t="array" ref="L8151">XLOOKUP('Transaction Data'!$G8151,Product_Code,Unit_Price)</f>
        <v>14</v>
      </c>
      <c r="M8151" s="3">
        <f>'Transaction Data'!$F8151*'Transaction Data'!$K8151</f>
        <v>2630</v>
      </c>
      <c r="N8151" s="3">
        <f>'Transaction Data'!$F8151*'Transaction Data'!$L8151</f>
        <v>3682</v>
      </c>
      <c r="O8151" s="3">
        <f>'Transaction Data'!$N8151-'Transaction Data'!$M8151</f>
        <v>1052</v>
      </c>
      <c r="P8151" s="2">
        <f>DATEDIF('Transaction Data'!$D8151,'Transaction Data'!$A8151,"y")</f>
        <v>54</v>
      </c>
      <c r="Q8151" s="2" t="str">
        <f>FLOOR('Transaction Data'!$P8151,15)&amp;"-"&amp;FLOOR('Transaction Data'!$P8151,15)+14</f>
        <v>45-59</v>
      </c>
      <c r="R8151" s="2" t="str">
        <f>IF('Transaction Data'!$L8151&lt;=10,"Less Expensive","Expensive")</f>
        <v>Expensive</v>
      </c>
      <c r="S8151" s="4">
        <f>WEEKDAY('Transaction Data'!$A8151)</f>
        <v>5</v>
      </c>
      <c r="T8151" s="2" t="str">
        <f>IF(WEEKDAY('Transaction Data'!$A8151,2)&lt;6,"Weekday","Weekend")</f>
        <v>Weekday</v>
      </c>
    </row>
    <row r="8152" ht="15.75" customHeight="1">
      <c r="A8152" s="1">
        <v>45311.0</v>
      </c>
      <c r="B8152" s="2" t="s">
        <v>7477</v>
      </c>
      <c r="C8152" s="2" t="s">
        <v>72</v>
      </c>
      <c r="D8152" s="1">
        <v>35743.0</v>
      </c>
      <c r="E8152" s="2" t="s">
        <v>37</v>
      </c>
      <c r="F8152" s="2">
        <v>126.0</v>
      </c>
      <c r="G8152" s="2" t="s">
        <v>55</v>
      </c>
      <c r="H8152" s="2" t="s">
        <v>24</v>
      </c>
      <c r="I8152" s="2" t="s">
        <v>25</v>
      </c>
      <c r="J8152" s="2" t="str">
        <f t="array" ref="J8152">XLOOKUP('Transaction Data'!$G8152,Product_Code,Biscuit_Brand)</f>
        <v>Vanilla Wafers</v>
      </c>
      <c r="K8152" s="2">
        <f t="array" ref="K8152">XLOOKUP('Transaction Data'!$G8152,Product_Code,Cost)</f>
        <v>18</v>
      </c>
      <c r="L8152" s="2">
        <f t="array" ref="L8152">XLOOKUP('Transaction Data'!$G8152,Product_Code,Unit_Price)</f>
        <v>36</v>
      </c>
      <c r="M8152" s="3">
        <f>'Transaction Data'!$F8152*'Transaction Data'!$K8152</f>
        <v>2268</v>
      </c>
      <c r="N8152" s="3">
        <f>'Transaction Data'!$F8152*'Transaction Data'!$L8152</f>
        <v>4536</v>
      </c>
      <c r="O8152" s="3">
        <f>'Transaction Data'!$N8152-'Transaction Data'!$M8152</f>
        <v>2268</v>
      </c>
      <c r="P8152" s="2">
        <f>DATEDIF('Transaction Data'!$D8152,'Transaction Data'!$A8152,"y")</f>
        <v>26</v>
      </c>
      <c r="Q8152" s="2" t="str">
        <f>FLOOR('Transaction Data'!$P8152,15)&amp;"-"&amp;FLOOR('Transaction Data'!$P8152,15)+14</f>
        <v>15-29</v>
      </c>
      <c r="R8152" s="2" t="str">
        <f>IF('Transaction Data'!$L8152&lt;=10,"Less Expensive","Expensive")</f>
        <v>Expensive</v>
      </c>
      <c r="S8152" s="4">
        <f>WEEKDAY('Transaction Data'!$A8152)</f>
        <v>7</v>
      </c>
      <c r="T8152" s="2" t="str">
        <f>IF(WEEKDAY('Transaction Data'!$A8152,2)&lt;6,"Weekday","Weekend")</f>
        <v>Weekend</v>
      </c>
    </row>
    <row r="8153" ht="15.75" customHeight="1">
      <c r="A8153" s="1">
        <v>45388.0</v>
      </c>
      <c r="B8153" s="2" t="s">
        <v>7478</v>
      </c>
      <c r="C8153" s="2" t="s">
        <v>78</v>
      </c>
      <c r="D8153" s="1">
        <v>35109.0</v>
      </c>
      <c r="E8153" s="2" t="s">
        <v>37</v>
      </c>
      <c r="F8153" s="2">
        <v>110.0</v>
      </c>
      <c r="G8153" s="2" t="s">
        <v>55</v>
      </c>
      <c r="H8153" s="2" t="s">
        <v>29</v>
      </c>
      <c r="I8153" s="2" t="s">
        <v>25</v>
      </c>
      <c r="J8153" s="2" t="str">
        <f t="array" ref="J8153">XLOOKUP('Transaction Data'!$G8153,Product_Code,Biscuit_Brand)</f>
        <v>Vanilla Wafers</v>
      </c>
      <c r="K8153" s="2">
        <f t="array" ref="K8153">XLOOKUP('Transaction Data'!$G8153,Product_Code,Cost)</f>
        <v>18</v>
      </c>
      <c r="L8153" s="2">
        <f t="array" ref="L8153">XLOOKUP('Transaction Data'!$G8153,Product_Code,Unit_Price)</f>
        <v>36</v>
      </c>
      <c r="M8153" s="3">
        <f>'Transaction Data'!$F8153*'Transaction Data'!$K8153</f>
        <v>1980</v>
      </c>
      <c r="N8153" s="3">
        <f>'Transaction Data'!$F8153*'Transaction Data'!$L8153</f>
        <v>3960</v>
      </c>
      <c r="O8153" s="3">
        <f>'Transaction Data'!$N8153-'Transaction Data'!$M8153</f>
        <v>1980</v>
      </c>
      <c r="P8153" s="2">
        <f>DATEDIF('Transaction Data'!$D8153,'Transaction Data'!$A8153,"y")</f>
        <v>28</v>
      </c>
      <c r="Q8153" s="2" t="str">
        <f>FLOOR('Transaction Data'!$P8153,15)&amp;"-"&amp;FLOOR('Transaction Data'!$P8153,15)+14</f>
        <v>15-29</v>
      </c>
      <c r="R8153" s="2" t="str">
        <f>IF('Transaction Data'!$L8153&lt;=10,"Less Expensive","Expensive")</f>
        <v>Expensive</v>
      </c>
      <c r="S8153" s="4">
        <f>WEEKDAY('Transaction Data'!$A8153)</f>
        <v>7</v>
      </c>
      <c r="T8153" s="2" t="str">
        <f>IF(WEEKDAY('Transaction Data'!$A8153,2)&lt;6,"Weekday","Weekend")</f>
        <v>Weekend</v>
      </c>
    </row>
    <row r="8154" ht="15.75" customHeight="1">
      <c r="A8154" s="1">
        <v>45334.0</v>
      </c>
      <c r="B8154" s="2" t="s">
        <v>7479</v>
      </c>
      <c r="C8154" s="2" t="s">
        <v>65</v>
      </c>
      <c r="D8154" s="1">
        <v>38500.0</v>
      </c>
      <c r="E8154" s="2" t="s">
        <v>22</v>
      </c>
      <c r="F8154" s="2">
        <v>316.0</v>
      </c>
      <c r="G8154" s="2" t="s">
        <v>57</v>
      </c>
      <c r="H8154" s="2" t="s">
        <v>34</v>
      </c>
      <c r="I8154" s="2" t="s">
        <v>25</v>
      </c>
      <c r="J8154" s="2" t="str">
        <f t="array" ref="J8154">XLOOKUP('Transaction Data'!$G8154,Product_Code,Biscuit_Brand)</f>
        <v>Oatmeal Cookies</v>
      </c>
      <c r="K8154" s="2">
        <f t="array" ref="K8154">XLOOKUP('Transaction Data'!$G8154,Product_Code,Cost)</f>
        <v>19</v>
      </c>
      <c r="L8154" s="2">
        <f t="array" ref="L8154">XLOOKUP('Transaction Data'!$G8154,Product_Code,Unit_Price)</f>
        <v>23</v>
      </c>
      <c r="M8154" s="3">
        <f>'Transaction Data'!$F8154*'Transaction Data'!$K8154</f>
        <v>6004</v>
      </c>
      <c r="N8154" s="3">
        <f>'Transaction Data'!$F8154*'Transaction Data'!$L8154</f>
        <v>7268</v>
      </c>
      <c r="O8154" s="3">
        <f>'Transaction Data'!$N8154-'Transaction Data'!$M8154</f>
        <v>1264</v>
      </c>
      <c r="P8154" s="2">
        <f>DATEDIF('Transaction Data'!$D8154,'Transaction Data'!$A8154,"y")</f>
        <v>18</v>
      </c>
      <c r="Q8154" s="2" t="str">
        <f>FLOOR('Transaction Data'!$P8154,15)&amp;"-"&amp;FLOOR('Transaction Data'!$P8154,15)+14</f>
        <v>15-29</v>
      </c>
      <c r="R8154" s="2" t="str">
        <f>IF('Transaction Data'!$L8154&lt;=10,"Less Expensive","Expensive")</f>
        <v>Expensive</v>
      </c>
      <c r="S8154" s="4">
        <f>WEEKDAY('Transaction Data'!$A8154)</f>
        <v>2</v>
      </c>
      <c r="T8154" s="2" t="str">
        <f>IF(WEEKDAY('Transaction Data'!$A8154,2)&lt;6,"Weekday","Weekend")</f>
        <v>Weekday</v>
      </c>
    </row>
    <row r="8155" ht="15.75" customHeight="1">
      <c r="A8155" s="1">
        <v>45468.0</v>
      </c>
      <c r="B8155" s="2" t="s">
        <v>7480</v>
      </c>
      <c r="C8155" s="2" t="s">
        <v>32</v>
      </c>
      <c r="D8155" s="1">
        <v>33045.0</v>
      </c>
      <c r="E8155" s="2" t="s">
        <v>22</v>
      </c>
      <c r="F8155" s="2">
        <v>435.0</v>
      </c>
      <c r="G8155" s="2" t="s">
        <v>44</v>
      </c>
      <c r="H8155" s="2" t="s">
        <v>24</v>
      </c>
      <c r="I8155" s="2" t="s">
        <v>25</v>
      </c>
      <c r="J8155" s="2" t="str">
        <f t="array" ref="J8155">XLOOKUP('Transaction Data'!$G8155,Product_Code,Biscuit_Brand)</f>
        <v>Butter Crunch</v>
      </c>
      <c r="K8155" s="2">
        <f t="array" ref="K8155">XLOOKUP('Transaction Data'!$G8155,Product_Code,Cost)</f>
        <v>10</v>
      </c>
      <c r="L8155" s="2">
        <f t="array" ref="L8155">XLOOKUP('Transaction Data'!$G8155,Product_Code,Unit_Price)</f>
        <v>11</v>
      </c>
      <c r="M8155" s="3">
        <f>'Transaction Data'!$F8155*'Transaction Data'!$K8155</f>
        <v>4350</v>
      </c>
      <c r="N8155" s="3">
        <f>'Transaction Data'!$F8155*'Transaction Data'!$L8155</f>
        <v>4785</v>
      </c>
      <c r="O8155" s="3">
        <f>'Transaction Data'!$N8155-'Transaction Data'!$M8155</f>
        <v>435</v>
      </c>
      <c r="P8155" s="2">
        <f>DATEDIF('Transaction Data'!$D8155,'Transaction Data'!$A8155,"y")</f>
        <v>34</v>
      </c>
      <c r="Q8155" s="2" t="str">
        <f>FLOOR('Transaction Data'!$P8155,15)&amp;"-"&amp;FLOOR('Transaction Data'!$P8155,15)+14</f>
        <v>30-44</v>
      </c>
      <c r="R8155" s="2" t="str">
        <f>IF('Transaction Data'!$L8155&lt;=10,"Less Expensive","Expensive")</f>
        <v>Expensive</v>
      </c>
      <c r="S8155" s="4">
        <f>WEEKDAY('Transaction Data'!$A8155)</f>
        <v>3</v>
      </c>
      <c r="T8155" s="2" t="str">
        <f>IF(WEEKDAY('Transaction Data'!$A8155,2)&lt;6,"Weekday","Weekend")</f>
        <v>Weekday</v>
      </c>
    </row>
    <row r="8156" ht="15.75" customHeight="1">
      <c r="A8156" s="1">
        <v>45330.0</v>
      </c>
      <c r="B8156" s="2" t="s">
        <v>7481</v>
      </c>
      <c r="C8156" s="2" t="s">
        <v>78</v>
      </c>
      <c r="D8156" s="1">
        <v>20384.0</v>
      </c>
      <c r="E8156" s="2" t="s">
        <v>22</v>
      </c>
      <c r="F8156" s="2">
        <v>283.0</v>
      </c>
      <c r="G8156" s="2" t="s">
        <v>38</v>
      </c>
      <c r="H8156" s="2" t="s">
        <v>29</v>
      </c>
      <c r="I8156" s="2" t="s">
        <v>25</v>
      </c>
      <c r="J8156" s="2" t="str">
        <f t="array" ref="J8156">XLOOKUP('Transaction Data'!$G8156,Product_Code,Biscuit_Brand)</f>
        <v>Ginger Snaps</v>
      </c>
      <c r="K8156" s="2">
        <f t="array" ref="K8156">XLOOKUP('Transaction Data'!$G8156,Product_Code,Cost)</f>
        <v>14</v>
      </c>
      <c r="L8156" s="2">
        <f t="array" ref="L8156">XLOOKUP('Transaction Data'!$G8156,Product_Code,Unit_Price)</f>
        <v>28</v>
      </c>
      <c r="M8156" s="3">
        <f>'Transaction Data'!$F8156*'Transaction Data'!$K8156</f>
        <v>3962</v>
      </c>
      <c r="N8156" s="3">
        <f>'Transaction Data'!$F8156*'Transaction Data'!$L8156</f>
        <v>7924</v>
      </c>
      <c r="O8156" s="3">
        <f>'Transaction Data'!$N8156-'Transaction Data'!$M8156</f>
        <v>3962</v>
      </c>
      <c r="P8156" s="2">
        <f>DATEDIF('Transaction Data'!$D8156,'Transaction Data'!$A8156,"y")</f>
        <v>68</v>
      </c>
      <c r="Q8156" s="2" t="str">
        <f>FLOOR('Transaction Data'!$P8156,15)&amp;"-"&amp;FLOOR('Transaction Data'!$P8156,15)+14</f>
        <v>60-74</v>
      </c>
      <c r="R8156" s="2" t="str">
        <f>IF('Transaction Data'!$L8156&lt;=10,"Less Expensive","Expensive")</f>
        <v>Expensive</v>
      </c>
      <c r="S8156" s="4">
        <f>WEEKDAY('Transaction Data'!$A8156)</f>
        <v>5</v>
      </c>
      <c r="T8156" s="2" t="str">
        <f>IF(WEEKDAY('Transaction Data'!$A8156,2)&lt;6,"Weekday","Weekend")</f>
        <v>Weekday</v>
      </c>
    </row>
    <row r="8157" ht="15.75" customHeight="1">
      <c r="A8157" s="1">
        <v>45313.0</v>
      </c>
      <c r="B8157" s="2" t="s">
        <v>7482</v>
      </c>
      <c r="C8157" s="2" t="s">
        <v>21</v>
      </c>
      <c r="D8157" s="1">
        <v>17805.0</v>
      </c>
      <c r="E8157" s="2" t="s">
        <v>63</v>
      </c>
      <c r="F8157" s="2">
        <v>132.0</v>
      </c>
      <c r="G8157" s="2" t="s">
        <v>23</v>
      </c>
      <c r="H8157" s="2" t="s">
        <v>34</v>
      </c>
      <c r="I8157" s="2" t="s">
        <v>25</v>
      </c>
      <c r="J8157" s="2" t="str">
        <f t="array" ref="J8157">XLOOKUP('Transaction Data'!$G8157,Product_Code,Biscuit_Brand)</f>
        <v>Cinnamon Swirls</v>
      </c>
      <c r="K8157" s="2">
        <f t="array" ref="K8157">XLOOKUP('Transaction Data'!$G8157,Product_Code,Cost)</f>
        <v>10</v>
      </c>
      <c r="L8157" s="2">
        <f t="array" ref="L8157">XLOOKUP('Transaction Data'!$G8157,Product_Code,Unit_Price)</f>
        <v>14</v>
      </c>
      <c r="M8157" s="3">
        <f>'Transaction Data'!$F8157*'Transaction Data'!$K8157</f>
        <v>1320</v>
      </c>
      <c r="N8157" s="3">
        <f>'Transaction Data'!$F8157*'Transaction Data'!$L8157</f>
        <v>1848</v>
      </c>
      <c r="O8157" s="3">
        <f>'Transaction Data'!$N8157-'Transaction Data'!$M8157</f>
        <v>528</v>
      </c>
      <c r="P8157" s="2">
        <f>DATEDIF('Transaction Data'!$D8157,'Transaction Data'!$A8157,"y")</f>
        <v>75</v>
      </c>
      <c r="Q8157" s="2" t="str">
        <f>FLOOR('Transaction Data'!$P8157,15)&amp;"-"&amp;FLOOR('Transaction Data'!$P8157,15)+14</f>
        <v>75-89</v>
      </c>
      <c r="R8157" s="2" t="str">
        <f>IF('Transaction Data'!$L8157&lt;=10,"Less Expensive","Expensive")</f>
        <v>Expensive</v>
      </c>
      <c r="S8157" s="4">
        <f>WEEKDAY('Transaction Data'!$A8157)</f>
        <v>2</v>
      </c>
      <c r="T8157" s="2" t="str">
        <f>IF(WEEKDAY('Transaction Data'!$A8157,2)&lt;6,"Weekday","Weekend")</f>
        <v>Weekday</v>
      </c>
    </row>
    <row r="8158" ht="15.75" customHeight="1">
      <c r="A8158" s="1">
        <v>45400.0</v>
      </c>
      <c r="B8158" s="2" t="s">
        <v>7483</v>
      </c>
      <c r="C8158" s="2" t="s">
        <v>72</v>
      </c>
      <c r="D8158" s="1">
        <v>26120.0</v>
      </c>
      <c r="E8158" s="2" t="s">
        <v>63</v>
      </c>
      <c r="F8158" s="2">
        <v>392.0</v>
      </c>
      <c r="G8158" s="2" t="s">
        <v>61</v>
      </c>
      <c r="H8158" s="2" t="s">
        <v>24</v>
      </c>
      <c r="I8158" s="2" t="s">
        <v>25</v>
      </c>
      <c r="J8158" s="2" t="str">
        <f t="array" ref="J8158">XLOOKUP('Transaction Data'!$G8158,Product_Code,Biscuit_Brand)</f>
        <v>Choco Delight</v>
      </c>
      <c r="K8158" s="2">
        <f t="array" ref="K8158">XLOOKUP('Transaction Data'!$G8158,Product_Code,Cost)</f>
        <v>3</v>
      </c>
      <c r="L8158" s="2">
        <f t="array" ref="L8158">XLOOKUP('Transaction Data'!$G8158,Product_Code,Unit_Price)</f>
        <v>5</v>
      </c>
      <c r="M8158" s="3">
        <f>'Transaction Data'!$F8158*'Transaction Data'!$K8158</f>
        <v>1176</v>
      </c>
      <c r="N8158" s="3">
        <f>'Transaction Data'!$F8158*'Transaction Data'!$L8158</f>
        <v>1960</v>
      </c>
      <c r="O8158" s="3">
        <f>'Transaction Data'!$N8158-'Transaction Data'!$M8158</f>
        <v>784</v>
      </c>
      <c r="P8158" s="2">
        <f>DATEDIF('Transaction Data'!$D8158,'Transaction Data'!$A8158,"y")</f>
        <v>52</v>
      </c>
      <c r="Q8158" s="2" t="str">
        <f>FLOOR('Transaction Data'!$P8158,15)&amp;"-"&amp;FLOOR('Transaction Data'!$P8158,15)+14</f>
        <v>45-59</v>
      </c>
      <c r="R8158" s="2" t="str">
        <f>IF('Transaction Data'!$L8158&lt;=10,"Less Expensive","Expensive")</f>
        <v>Less Expensive</v>
      </c>
      <c r="S8158" s="4">
        <f>WEEKDAY('Transaction Data'!$A8158)</f>
        <v>5</v>
      </c>
      <c r="T8158" s="2" t="str">
        <f>IF(WEEKDAY('Transaction Data'!$A8158,2)&lt;6,"Weekday","Weekend")</f>
        <v>Weekday</v>
      </c>
    </row>
    <row r="8159" ht="15.75" customHeight="1">
      <c r="A8159" s="1">
        <v>45295.0</v>
      </c>
      <c r="B8159" s="2" t="s">
        <v>7484</v>
      </c>
      <c r="C8159" s="2" t="s">
        <v>54</v>
      </c>
      <c r="D8159" s="1">
        <v>29350.0</v>
      </c>
      <c r="E8159" s="2" t="s">
        <v>27</v>
      </c>
      <c r="F8159" s="2">
        <v>315.0</v>
      </c>
      <c r="G8159" s="2" t="s">
        <v>38</v>
      </c>
      <c r="H8159" s="2" t="s">
        <v>29</v>
      </c>
      <c r="I8159" s="2" t="s">
        <v>25</v>
      </c>
      <c r="J8159" s="2" t="str">
        <f t="array" ref="J8159">XLOOKUP('Transaction Data'!$G8159,Product_Code,Biscuit_Brand)</f>
        <v>Ginger Snaps</v>
      </c>
      <c r="K8159" s="2">
        <f t="array" ref="K8159">XLOOKUP('Transaction Data'!$G8159,Product_Code,Cost)</f>
        <v>14</v>
      </c>
      <c r="L8159" s="2">
        <f t="array" ref="L8159">XLOOKUP('Transaction Data'!$G8159,Product_Code,Unit_Price)</f>
        <v>28</v>
      </c>
      <c r="M8159" s="3">
        <f>'Transaction Data'!$F8159*'Transaction Data'!$K8159</f>
        <v>4410</v>
      </c>
      <c r="N8159" s="3">
        <f>'Transaction Data'!$F8159*'Transaction Data'!$L8159</f>
        <v>8820</v>
      </c>
      <c r="O8159" s="3">
        <f>'Transaction Data'!$N8159-'Transaction Data'!$M8159</f>
        <v>4410</v>
      </c>
      <c r="P8159" s="2">
        <f>DATEDIF('Transaction Data'!$D8159,'Transaction Data'!$A8159,"y")</f>
        <v>43</v>
      </c>
      <c r="Q8159" s="2" t="str">
        <f>FLOOR('Transaction Data'!$P8159,15)&amp;"-"&amp;FLOOR('Transaction Data'!$P8159,15)+14</f>
        <v>30-44</v>
      </c>
      <c r="R8159" s="2" t="str">
        <f>IF('Transaction Data'!$L8159&lt;=10,"Less Expensive","Expensive")</f>
        <v>Expensive</v>
      </c>
      <c r="S8159" s="4">
        <f>WEEKDAY('Transaction Data'!$A8159)</f>
        <v>5</v>
      </c>
      <c r="T8159" s="2" t="str">
        <f>IF(WEEKDAY('Transaction Data'!$A8159,2)&lt;6,"Weekday","Weekend")</f>
        <v>Weekday</v>
      </c>
    </row>
    <row r="8160" ht="15.75" customHeight="1">
      <c r="A8160" s="1">
        <v>45387.0</v>
      </c>
      <c r="B8160" s="2" t="s">
        <v>7485</v>
      </c>
      <c r="C8160" s="2" t="s">
        <v>51</v>
      </c>
      <c r="D8160" s="1">
        <v>38305.0</v>
      </c>
      <c r="E8160" s="2" t="s">
        <v>37</v>
      </c>
      <c r="F8160" s="2">
        <v>22.0</v>
      </c>
      <c r="G8160" s="2" t="s">
        <v>44</v>
      </c>
      <c r="H8160" s="2" t="s">
        <v>34</v>
      </c>
      <c r="I8160" s="2" t="s">
        <v>25</v>
      </c>
      <c r="J8160" s="2" t="str">
        <f t="array" ref="J8160">XLOOKUP('Transaction Data'!$G8160,Product_Code,Biscuit_Brand)</f>
        <v>Butter Crunch</v>
      </c>
      <c r="K8160" s="2">
        <f t="array" ref="K8160">XLOOKUP('Transaction Data'!$G8160,Product_Code,Cost)</f>
        <v>10</v>
      </c>
      <c r="L8160" s="2">
        <f t="array" ref="L8160">XLOOKUP('Transaction Data'!$G8160,Product_Code,Unit_Price)</f>
        <v>11</v>
      </c>
      <c r="M8160" s="3">
        <f>'Transaction Data'!$F8160*'Transaction Data'!$K8160</f>
        <v>220</v>
      </c>
      <c r="N8160" s="3">
        <f>'Transaction Data'!$F8160*'Transaction Data'!$L8160</f>
        <v>242</v>
      </c>
      <c r="O8160" s="3">
        <f>'Transaction Data'!$N8160-'Transaction Data'!$M8160</f>
        <v>22</v>
      </c>
      <c r="P8160" s="2">
        <f>DATEDIF('Transaction Data'!$D8160,'Transaction Data'!$A8160,"y")</f>
        <v>19</v>
      </c>
      <c r="Q8160" s="2" t="str">
        <f>FLOOR('Transaction Data'!$P8160,15)&amp;"-"&amp;FLOOR('Transaction Data'!$P8160,15)+14</f>
        <v>15-29</v>
      </c>
      <c r="R8160" s="2" t="str">
        <f>IF('Transaction Data'!$L8160&lt;=10,"Less Expensive","Expensive")</f>
        <v>Expensive</v>
      </c>
      <c r="S8160" s="4">
        <f>WEEKDAY('Transaction Data'!$A8160)</f>
        <v>6</v>
      </c>
      <c r="T8160" s="2" t="str">
        <f>IF(WEEKDAY('Transaction Data'!$A8160,2)&lt;6,"Weekday","Weekend")</f>
        <v>Weekday</v>
      </c>
    </row>
    <row r="8161" ht="15.75" customHeight="1">
      <c r="A8161" s="1">
        <v>45440.0</v>
      </c>
      <c r="B8161" s="2" t="s">
        <v>2541</v>
      </c>
      <c r="C8161" s="2" t="s">
        <v>69</v>
      </c>
      <c r="D8161" s="1">
        <v>19987.0</v>
      </c>
      <c r="E8161" s="2" t="s">
        <v>63</v>
      </c>
      <c r="F8161" s="2">
        <v>49.0</v>
      </c>
      <c r="G8161" s="2" t="s">
        <v>60</v>
      </c>
      <c r="H8161" s="2" t="s">
        <v>24</v>
      </c>
      <c r="I8161" s="2" t="s">
        <v>25</v>
      </c>
      <c r="J8161" s="2" t="str">
        <f t="array" ref="J8161">XLOOKUP('Transaction Data'!$G8161,Product_Code,Biscuit_Brand)</f>
        <v>Peanut Butter Bites</v>
      </c>
      <c r="K8161" s="2">
        <f t="array" ref="K8161">XLOOKUP('Transaction Data'!$G8161,Product_Code,Cost)</f>
        <v>5</v>
      </c>
      <c r="L8161" s="2">
        <f t="array" ref="L8161">XLOOKUP('Transaction Data'!$G8161,Product_Code,Unit_Price)</f>
        <v>7</v>
      </c>
      <c r="M8161" s="3">
        <f>'Transaction Data'!$F8161*'Transaction Data'!$K8161</f>
        <v>245</v>
      </c>
      <c r="N8161" s="3">
        <f>'Transaction Data'!$F8161*'Transaction Data'!$L8161</f>
        <v>343</v>
      </c>
      <c r="O8161" s="3">
        <f>'Transaction Data'!$N8161-'Transaction Data'!$M8161</f>
        <v>98</v>
      </c>
      <c r="P8161" s="2">
        <f>DATEDIF('Transaction Data'!$D8161,'Transaction Data'!$A8161,"y")</f>
        <v>69</v>
      </c>
      <c r="Q8161" s="2" t="str">
        <f>FLOOR('Transaction Data'!$P8161,15)&amp;"-"&amp;FLOOR('Transaction Data'!$P8161,15)+14</f>
        <v>60-74</v>
      </c>
      <c r="R8161" s="2" t="str">
        <f>IF('Transaction Data'!$L8161&lt;=10,"Less Expensive","Expensive")</f>
        <v>Less Expensive</v>
      </c>
      <c r="S8161" s="4">
        <f>WEEKDAY('Transaction Data'!$A8161)</f>
        <v>3</v>
      </c>
      <c r="T8161" s="2" t="str">
        <f>IF(WEEKDAY('Transaction Data'!$A8161,2)&lt;6,"Weekday","Weekend")</f>
        <v>Weekday</v>
      </c>
    </row>
    <row r="8162" ht="15.75" customHeight="1">
      <c r="A8162" s="1">
        <v>45302.0</v>
      </c>
      <c r="B8162" s="2" t="s">
        <v>7486</v>
      </c>
      <c r="C8162" s="2" t="s">
        <v>21</v>
      </c>
      <c r="D8162" s="1">
        <v>28581.0</v>
      </c>
      <c r="E8162" s="2" t="s">
        <v>37</v>
      </c>
      <c r="F8162" s="2">
        <v>176.0</v>
      </c>
      <c r="G8162" s="2" t="s">
        <v>23</v>
      </c>
      <c r="H8162" s="2" t="s">
        <v>29</v>
      </c>
      <c r="I8162" s="2" t="s">
        <v>30</v>
      </c>
      <c r="J8162" s="2" t="str">
        <f t="array" ref="J8162">XLOOKUP('Transaction Data'!$G8162,Product_Code,Biscuit_Brand)</f>
        <v>Cinnamon Swirls</v>
      </c>
      <c r="K8162" s="2">
        <f t="array" ref="K8162">XLOOKUP('Transaction Data'!$G8162,Product_Code,Cost)</f>
        <v>10</v>
      </c>
      <c r="L8162" s="2">
        <f t="array" ref="L8162">XLOOKUP('Transaction Data'!$G8162,Product_Code,Unit_Price)</f>
        <v>14</v>
      </c>
      <c r="M8162" s="3">
        <f>'Transaction Data'!$F8162*'Transaction Data'!$K8162</f>
        <v>1760</v>
      </c>
      <c r="N8162" s="3">
        <f>'Transaction Data'!$F8162*'Transaction Data'!$L8162</f>
        <v>2464</v>
      </c>
      <c r="O8162" s="3">
        <f>'Transaction Data'!$N8162-'Transaction Data'!$M8162</f>
        <v>704</v>
      </c>
      <c r="P8162" s="2">
        <f>DATEDIF('Transaction Data'!$D8162,'Transaction Data'!$A8162,"y")</f>
        <v>45</v>
      </c>
      <c r="Q8162" s="2" t="str">
        <f>FLOOR('Transaction Data'!$P8162,15)&amp;"-"&amp;FLOOR('Transaction Data'!$P8162,15)+14</f>
        <v>45-59</v>
      </c>
      <c r="R8162" s="2" t="str">
        <f>IF('Transaction Data'!$L8162&lt;=10,"Less Expensive","Expensive")</f>
        <v>Expensive</v>
      </c>
      <c r="S8162" s="4">
        <f>WEEKDAY('Transaction Data'!$A8162)</f>
        <v>5</v>
      </c>
      <c r="T8162" s="2" t="str">
        <f>IF(WEEKDAY('Transaction Data'!$A8162,2)&lt;6,"Weekday","Weekend")</f>
        <v>Weekday</v>
      </c>
    </row>
    <row r="8163" ht="15.75" customHeight="1">
      <c r="A8163" s="1">
        <v>45490.0</v>
      </c>
      <c r="B8163" s="2" t="s">
        <v>7487</v>
      </c>
      <c r="C8163" s="2" t="s">
        <v>54</v>
      </c>
      <c r="D8163" s="1">
        <v>16670.0</v>
      </c>
      <c r="E8163" s="2" t="s">
        <v>27</v>
      </c>
      <c r="F8163" s="2">
        <v>268.0</v>
      </c>
      <c r="G8163" s="2" t="s">
        <v>38</v>
      </c>
      <c r="H8163" s="2" t="s">
        <v>34</v>
      </c>
      <c r="I8163" s="2" t="s">
        <v>25</v>
      </c>
      <c r="J8163" s="2" t="str">
        <f t="array" ref="J8163">XLOOKUP('Transaction Data'!$G8163,Product_Code,Biscuit_Brand)</f>
        <v>Ginger Snaps</v>
      </c>
      <c r="K8163" s="2">
        <f t="array" ref="K8163">XLOOKUP('Transaction Data'!$G8163,Product_Code,Cost)</f>
        <v>14</v>
      </c>
      <c r="L8163" s="2">
        <f t="array" ref="L8163">XLOOKUP('Transaction Data'!$G8163,Product_Code,Unit_Price)</f>
        <v>28</v>
      </c>
      <c r="M8163" s="3">
        <f>'Transaction Data'!$F8163*'Transaction Data'!$K8163</f>
        <v>3752</v>
      </c>
      <c r="N8163" s="3">
        <f>'Transaction Data'!$F8163*'Transaction Data'!$L8163</f>
        <v>7504</v>
      </c>
      <c r="O8163" s="3">
        <f>'Transaction Data'!$N8163-'Transaction Data'!$M8163</f>
        <v>3752</v>
      </c>
      <c r="P8163" s="2">
        <f>DATEDIF('Transaction Data'!$D8163,'Transaction Data'!$A8163,"y")</f>
        <v>78</v>
      </c>
      <c r="Q8163" s="2" t="str">
        <f>FLOOR('Transaction Data'!$P8163,15)&amp;"-"&amp;FLOOR('Transaction Data'!$P8163,15)+14</f>
        <v>75-89</v>
      </c>
      <c r="R8163" s="2" t="str">
        <f>IF('Transaction Data'!$L8163&lt;=10,"Less Expensive","Expensive")</f>
        <v>Expensive</v>
      </c>
      <c r="S8163" s="4">
        <f>WEEKDAY('Transaction Data'!$A8163)</f>
        <v>4</v>
      </c>
      <c r="T8163" s="2" t="str">
        <f>IF(WEEKDAY('Transaction Data'!$A8163,2)&lt;6,"Weekday","Weekend")</f>
        <v>Weekday</v>
      </c>
    </row>
    <row r="8164" ht="15.75" customHeight="1">
      <c r="A8164" s="1">
        <v>45347.0</v>
      </c>
      <c r="B8164" s="2" t="s">
        <v>7488</v>
      </c>
      <c r="C8164" s="2" t="s">
        <v>47</v>
      </c>
      <c r="D8164" s="1">
        <v>33231.0</v>
      </c>
      <c r="E8164" s="2" t="s">
        <v>27</v>
      </c>
      <c r="F8164" s="2">
        <v>155.0</v>
      </c>
      <c r="G8164" s="2" t="s">
        <v>44</v>
      </c>
      <c r="H8164" s="2" t="s">
        <v>24</v>
      </c>
      <c r="I8164" s="2" t="s">
        <v>25</v>
      </c>
      <c r="J8164" s="2" t="str">
        <f t="array" ref="J8164">XLOOKUP('Transaction Data'!$G8164,Product_Code,Biscuit_Brand)</f>
        <v>Butter Crunch</v>
      </c>
      <c r="K8164" s="2">
        <f t="array" ref="K8164">XLOOKUP('Transaction Data'!$G8164,Product_Code,Cost)</f>
        <v>10</v>
      </c>
      <c r="L8164" s="2">
        <f t="array" ref="L8164">XLOOKUP('Transaction Data'!$G8164,Product_Code,Unit_Price)</f>
        <v>11</v>
      </c>
      <c r="M8164" s="3">
        <f>'Transaction Data'!$F8164*'Transaction Data'!$K8164</f>
        <v>1550</v>
      </c>
      <c r="N8164" s="3">
        <f>'Transaction Data'!$F8164*'Transaction Data'!$L8164</f>
        <v>1705</v>
      </c>
      <c r="O8164" s="3">
        <f>'Transaction Data'!$N8164-'Transaction Data'!$M8164</f>
        <v>155</v>
      </c>
      <c r="P8164" s="2">
        <f>DATEDIF('Transaction Data'!$D8164,'Transaction Data'!$A8164,"y")</f>
        <v>33</v>
      </c>
      <c r="Q8164" s="2" t="str">
        <f>FLOOR('Transaction Data'!$P8164,15)&amp;"-"&amp;FLOOR('Transaction Data'!$P8164,15)+14</f>
        <v>30-44</v>
      </c>
      <c r="R8164" s="2" t="str">
        <f>IF('Transaction Data'!$L8164&lt;=10,"Less Expensive","Expensive")</f>
        <v>Expensive</v>
      </c>
      <c r="S8164" s="4">
        <f>WEEKDAY('Transaction Data'!$A8164)</f>
        <v>1</v>
      </c>
      <c r="T8164" s="2" t="str">
        <f>IF(WEEKDAY('Transaction Data'!$A8164,2)&lt;6,"Weekday","Weekend")</f>
        <v>Weekend</v>
      </c>
    </row>
    <row r="8165" ht="15.75" customHeight="1">
      <c r="A8165" s="1">
        <v>45382.0</v>
      </c>
      <c r="B8165" s="2" t="s">
        <v>7489</v>
      </c>
      <c r="C8165" s="2" t="s">
        <v>41</v>
      </c>
      <c r="D8165" s="1">
        <v>22509.0</v>
      </c>
      <c r="E8165" s="2" t="s">
        <v>63</v>
      </c>
      <c r="F8165" s="2">
        <v>464.0</v>
      </c>
      <c r="G8165" s="2" t="s">
        <v>60</v>
      </c>
      <c r="H8165" s="2" t="s">
        <v>29</v>
      </c>
      <c r="I8165" s="2" t="s">
        <v>25</v>
      </c>
      <c r="J8165" s="2" t="str">
        <f t="array" ref="J8165">XLOOKUP('Transaction Data'!$G8165,Product_Code,Biscuit_Brand)</f>
        <v>Peanut Butter Bites</v>
      </c>
      <c r="K8165" s="2">
        <f t="array" ref="K8165">XLOOKUP('Transaction Data'!$G8165,Product_Code,Cost)</f>
        <v>5</v>
      </c>
      <c r="L8165" s="2">
        <f t="array" ref="L8165">XLOOKUP('Transaction Data'!$G8165,Product_Code,Unit_Price)</f>
        <v>7</v>
      </c>
      <c r="M8165" s="3">
        <f>'Transaction Data'!$F8165*'Transaction Data'!$K8165</f>
        <v>2320</v>
      </c>
      <c r="N8165" s="3">
        <f>'Transaction Data'!$F8165*'Transaction Data'!$L8165</f>
        <v>3248</v>
      </c>
      <c r="O8165" s="3">
        <f>'Transaction Data'!$N8165-'Transaction Data'!$M8165</f>
        <v>928</v>
      </c>
      <c r="P8165" s="2">
        <f>DATEDIF('Transaction Data'!$D8165,'Transaction Data'!$A8165,"y")</f>
        <v>62</v>
      </c>
      <c r="Q8165" s="2" t="str">
        <f>FLOOR('Transaction Data'!$P8165,15)&amp;"-"&amp;FLOOR('Transaction Data'!$P8165,15)+14</f>
        <v>60-74</v>
      </c>
      <c r="R8165" s="2" t="str">
        <f>IF('Transaction Data'!$L8165&lt;=10,"Less Expensive","Expensive")</f>
        <v>Less Expensive</v>
      </c>
      <c r="S8165" s="4">
        <f>WEEKDAY('Transaction Data'!$A8165)</f>
        <v>1</v>
      </c>
      <c r="T8165" s="2" t="str">
        <f>IF(WEEKDAY('Transaction Data'!$A8165,2)&lt;6,"Weekday","Weekend")</f>
        <v>Weekend</v>
      </c>
    </row>
    <row r="8166" ht="15.75" customHeight="1">
      <c r="A8166" s="1">
        <v>45324.0</v>
      </c>
      <c r="B8166" s="2" t="s">
        <v>7490</v>
      </c>
      <c r="C8166" s="2" t="s">
        <v>41</v>
      </c>
      <c r="D8166" s="1">
        <v>17636.0</v>
      </c>
      <c r="E8166" s="2" t="s">
        <v>22</v>
      </c>
      <c r="F8166" s="2">
        <v>87.0</v>
      </c>
      <c r="G8166" s="2" t="s">
        <v>48</v>
      </c>
      <c r="H8166" s="2" t="s">
        <v>34</v>
      </c>
      <c r="I8166" s="2" t="s">
        <v>25</v>
      </c>
      <c r="J8166" s="2" t="str">
        <f t="array" ref="J8166">XLOOKUP('Transaction Data'!$G8166,Product_Code,Biscuit_Brand)</f>
        <v>Lemon Crisps</v>
      </c>
      <c r="K8166" s="2">
        <f t="array" ref="K8166">XLOOKUP('Transaction Data'!$G8166,Product_Code,Cost)</f>
        <v>7</v>
      </c>
      <c r="L8166" s="2">
        <f t="array" ref="L8166">XLOOKUP('Transaction Data'!$G8166,Product_Code,Unit_Price)</f>
        <v>9</v>
      </c>
      <c r="M8166" s="3">
        <f>'Transaction Data'!$F8166*'Transaction Data'!$K8166</f>
        <v>609</v>
      </c>
      <c r="N8166" s="3">
        <f>'Transaction Data'!$F8166*'Transaction Data'!$L8166</f>
        <v>783</v>
      </c>
      <c r="O8166" s="3">
        <f>'Transaction Data'!$N8166-'Transaction Data'!$M8166</f>
        <v>174</v>
      </c>
      <c r="P8166" s="2">
        <f>DATEDIF('Transaction Data'!$D8166,'Transaction Data'!$A8166,"y")</f>
        <v>75</v>
      </c>
      <c r="Q8166" s="2" t="str">
        <f>FLOOR('Transaction Data'!$P8166,15)&amp;"-"&amp;FLOOR('Transaction Data'!$P8166,15)+14</f>
        <v>75-89</v>
      </c>
      <c r="R8166" s="2" t="str">
        <f>IF('Transaction Data'!$L8166&lt;=10,"Less Expensive","Expensive")</f>
        <v>Less Expensive</v>
      </c>
      <c r="S8166" s="4">
        <f>WEEKDAY('Transaction Data'!$A8166)</f>
        <v>6</v>
      </c>
      <c r="T8166" s="2" t="str">
        <f>IF(WEEKDAY('Transaction Data'!$A8166,2)&lt;6,"Weekday","Weekend")</f>
        <v>Weekday</v>
      </c>
    </row>
    <row r="8167" ht="15.75" customHeight="1">
      <c r="A8167" s="1">
        <v>45412.0</v>
      </c>
      <c r="B8167" s="2" t="s">
        <v>7491</v>
      </c>
      <c r="C8167" s="2" t="s">
        <v>72</v>
      </c>
      <c r="D8167" s="1">
        <v>21042.0</v>
      </c>
      <c r="E8167" s="2" t="s">
        <v>27</v>
      </c>
      <c r="F8167" s="2">
        <v>108.0</v>
      </c>
      <c r="G8167" s="2" t="s">
        <v>57</v>
      </c>
      <c r="H8167" s="2" t="s">
        <v>24</v>
      </c>
      <c r="I8167" s="2" t="s">
        <v>25</v>
      </c>
      <c r="J8167" s="2" t="str">
        <f t="array" ref="J8167">XLOOKUP('Transaction Data'!$G8167,Product_Code,Biscuit_Brand)</f>
        <v>Oatmeal Cookies</v>
      </c>
      <c r="K8167" s="2">
        <f t="array" ref="K8167">XLOOKUP('Transaction Data'!$G8167,Product_Code,Cost)</f>
        <v>19</v>
      </c>
      <c r="L8167" s="2">
        <f t="array" ref="L8167">XLOOKUP('Transaction Data'!$G8167,Product_Code,Unit_Price)</f>
        <v>23</v>
      </c>
      <c r="M8167" s="3">
        <f>'Transaction Data'!$F8167*'Transaction Data'!$K8167</f>
        <v>2052</v>
      </c>
      <c r="N8167" s="3">
        <f>'Transaction Data'!$F8167*'Transaction Data'!$L8167</f>
        <v>2484</v>
      </c>
      <c r="O8167" s="3">
        <f>'Transaction Data'!$N8167-'Transaction Data'!$M8167</f>
        <v>432</v>
      </c>
      <c r="P8167" s="2">
        <f>DATEDIF('Transaction Data'!$D8167,'Transaction Data'!$A8167,"y")</f>
        <v>66</v>
      </c>
      <c r="Q8167" s="2" t="str">
        <f>FLOOR('Transaction Data'!$P8167,15)&amp;"-"&amp;FLOOR('Transaction Data'!$P8167,15)+14</f>
        <v>60-74</v>
      </c>
      <c r="R8167" s="2" t="str">
        <f>IF('Transaction Data'!$L8167&lt;=10,"Less Expensive","Expensive")</f>
        <v>Expensive</v>
      </c>
      <c r="S8167" s="4">
        <f>WEEKDAY('Transaction Data'!$A8167)</f>
        <v>3</v>
      </c>
      <c r="T8167" s="2" t="str">
        <f>IF(WEEKDAY('Transaction Data'!$A8167,2)&lt;6,"Weekday","Weekend")</f>
        <v>Weekday</v>
      </c>
    </row>
    <row r="8168" ht="15.75" customHeight="1">
      <c r="A8168" s="1">
        <v>45455.0</v>
      </c>
      <c r="B8168" s="2" t="s">
        <v>7492</v>
      </c>
      <c r="C8168" s="2" t="s">
        <v>78</v>
      </c>
      <c r="D8168" s="1">
        <v>17512.0</v>
      </c>
      <c r="E8168" s="2" t="s">
        <v>27</v>
      </c>
      <c r="F8168" s="2">
        <v>441.0</v>
      </c>
      <c r="G8168" s="2" t="s">
        <v>23</v>
      </c>
      <c r="H8168" s="2" t="s">
        <v>29</v>
      </c>
      <c r="I8168" s="2" t="s">
        <v>25</v>
      </c>
      <c r="J8168" s="2" t="str">
        <f t="array" ref="J8168">XLOOKUP('Transaction Data'!$G8168,Product_Code,Biscuit_Brand)</f>
        <v>Cinnamon Swirls</v>
      </c>
      <c r="K8168" s="2">
        <f t="array" ref="K8168">XLOOKUP('Transaction Data'!$G8168,Product_Code,Cost)</f>
        <v>10</v>
      </c>
      <c r="L8168" s="2">
        <f t="array" ref="L8168">XLOOKUP('Transaction Data'!$G8168,Product_Code,Unit_Price)</f>
        <v>14</v>
      </c>
      <c r="M8168" s="3">
        <f>'Transaction Data'!$F8168*'Transaction Data'!$K8168</f>
        <v>4410</v>
      </c>
      <c r="N8168" s="3">
        <f>'Transaction Data'!$F8168*'Transaction Data'!$L8168</f>
        <v>6174</v>
      </c>
      <c r="O8168" s="3">
        <f>'Transaction Data'!$N8168-'Transaction Data'!$M8168</f>
        <v>1764</v>
      </c>
      <c r="P8168" s="2">
        <f>DATEDIF('Transaction Data'!$D8168,'Transaction Data'!$A8168,"y")</f>
        <v>76</v>
      </c>
      <c r="Q8168" s="2" t="str">
        <f>FLOOR('Transaction Data'!$P8168,15)&amp;"-"&amp;FLOOR('Transaction Data'!$P8168,15)+14</f>
        <v>75-89</v>
      </c>
      <c r="R8168" s="2" t="str">
        <f>IF('Transaction Data'!$L8168&lt;=10,"Less Expensive","Expensive")</f>
        <v>Expensive</v>
      </c>
      <c r="S8168" s="4">
        <f>WEEKDAY('Transaction Data'!$A8168)</f>
        <v>4</v>
      </c>
      <c r="T8168" s="2" t="str">
        <f>IF(WEEKDAY('Transaction Data'!$A8168,2)&lt;6,"Weekday","Weekend")</f>
        <v>Weekday</v>
      </c>
    </row>
    <row r="8169" ht="15.75" customHeight="1">
      <c r="A8169" s="1">
        <v>45440.0</v>
      </c>
      <c r="B8169" s="2" t="s">
        <v>7493</v>
      </c>
      <c r="C8169" s="2" t="s">
        <v>32</v>
      </c>
      <c r="D8169" s="1">
        <v>32891.0</v>
      </c>
      <c r="E8169" s="2" t="s">
        <v>27</v>
      </c>
      <c r="F8169" s="2">
        <v>129.0</v>
      </c>
      <c r="G8169" s="2" t="s">
        <v>33</v>
      </c>
      <c r="H8169" s="2" t="s">
        <v>34</v>
      </c>
      <c r="I8169" s="2" t="s">
        <v>25</v>
      </c>
      <c r="J8169" s="2" t="str">
        <f t="array" ref="J8169">XLOOKUP('Transaction Data'!$G8169,Product_Code,Biscuit_Brand)</f>
        <v>Caramel Biscuits</v>
      </c>
      <c r="K8169" s="2">
        <f t="array" ref="K8169">XLOOKUP('Transaction Data'!$G8169,Product_Code,Cost)</f>
        <v>18</v>
      </c>
      <c r="L8169" s="2">
        <f t="array" ref="L8169">XLOOKUP('Transaction Data'!$G8169,Product_Code,Unit_Price)</f>
        <v>22</v>
      </c>
      <c r="M8169" s="3">
        <f>'Transaction Data'!$F8169*'Transaction Data'!$K8169</f>
        <v>2322</v>
      </c>
      <c r="N8169" s="3">
        <f>'Transaction Data'!$F8169*'Transaction Data'!$L8169</f>
        <v>2838</v>
      </c>
      <c r="O8169" s="3">
        <f>'Transaction Data'!$N8169-'Transaction Data'!$M8169</f>
        <v>516</v>
      </c>
      <c r="P8169" s="2">
        <f>DATEDIF('Transaction Data'!$D8169,'Transaction Data'!$A8169,"y")</f>
        <v>34</v>
      </c>
      <c r="Q8169" s="2" t="str">
        <f>FLOOR('Transaction Data'!$P8169,15)&amp;"-"&amp;FLOOR('Transaction Data'!$P8169,15)+14</f>
        <v>30-44</v>
      </c>
      <c r="R8169" s="2" t="str">
        <f>IF('Transaction Data'!$L8169&lt;=10,"Less Expensive","Expensive")</f>
        <v>Expensive</v>
      </c>
      <c r="S8169" s="4">
        <f>WEEKDAY('Transaction Data'!$A8169)</f>
        <v>3</v>
      </c>
      <c r="T8169" s="2" t="str">
        <f>IF(WEEKDAY('Transaction Data'!$A8169,2)&lt;6,"Weekday","Weekend")</f>
        <v>Weekday</v>
      </c>
    </row>
    <row r="8170" ht="15.75" customHeight="1">
      <c r="A8170" s="1">
        <v>45372.0</v>
      </c>
      <c r="B8170" s="2" t="s">
        <v>7494</v>
      </c>
      <c r="C8170" s="2" t="s">
        <v>47</v>
      </c>
      <c r="D8170" s="1">
        <v>16798.0</v>
      </c>
      <c r="E8170" s="2" t="s">
        <v>63</v>
      </c>
      <c r="F8170" s="2">
        <v>106.0</v>
      </c>
      <c r="G8170" s="2" t="s">
        <v>60</v>
      </c>
      <c r="H8170" s="2" t="s">
        <v>24</v>
      </c>
      <c r="I8170" s="2" t="s">
        <v>25</v>
      </c>
      <c r="J8170" s="2" t="str">
        <f t="array" ref="J8170">XLOOKUP('Transaction Data'!$G8170,Product_Code,Biscuit_Brand)</f>
        <v>Peanut Butter Bites</v>
      </c>
      <c r="K8170" s="2">
        <f t="array" ref="K8170">XLOOKUP('Transaction Data'!$G8170,Product_Code,Cost)</f>
        <v>5</v>
      </c>
      <c r="L8170" s="2">
        <f t="array" ref="L8170">XLOOKUP('Transaction Data'!$G8170,Product_Code,Unit_Price)</f>
        <v>7</v>
      </c>
      <c r="M8170" s="3">
        <f>'Transaction Data'!$F8170*'Transaction Data'!$K8170</f>
        <v>530</v>
      </c>
      <c r="N8170" s="3">
        <f>'Transaction Data'!$F8170*'Transaction Data'!$L8170</f>
        <v>742</v>
      </c>
      <c r="O8170" s="3">
        <f>'Transaction Data'!$N8170-'Transaction Data'!$M8170</f>
        <v>212</v>
      </c>
      <c r="P8170" s="2">
        <f>DATEDIF('Transaction Data'!$D8170,'Transaction Data'!$A8170,"y")</f>
        <v>78</v>
      </c>
      <c r="Q8170" s="2" t="str">
        <f>FLOOR('Transaction Data'!$P8170,15)&amp;"-"&amp;FLOOR('Transaction Data'!$P8170,15)+14</f>
        <v>75-89</v>
      </c>
      <c r="R8170" s="2" t="str">
        <f>IF('Transaction Data'!$L8170&lt;=10,"Less Expensive","Expensive")</f>
        <v>Less Expensive</v>
      </c>
      <c r="S8170" s="4">
        <f>WEEKDAY('Transaction Data'!$A8170)</f>
        <v>5</v>
      </c>
      <c r="T8170" s="2" t="str">
        <f>IF(WEEKDAY('Transaction Data'!$A8170,2)&lt;6,"Weekday","Weekend")</f>
        <v>Weekday</v>
      </c>
    </row>
    <row r="8171" ht="15.75" customHeight="1">
      <c r="A8171" s="1">
        <v>45459.0</v>
      </c>
      <c r="B8171" s="2" t="s">
        <v>7495</v>
      </c>
      <c r="C8171" s="2" t="s">
        <v>78</v>
      </c>
      <c r="D8171" s="1">
        <v>21233.0</v>
      </c>
      <c r="E8171" s="2" t="s">
        <v>63</v>
      </c>
      <c r="F8171" s="2">
        <v>152.0</v>
      </c>
      <c r="G8171" s="2" t="s">
        <v>48</v>
      </c>
      <c r="H8171" s="2" t="s">
        <v>29</v>
      </c>
      <c r="I8171" s="2" t="s">
        <v>25</v>
      </c>
      <c r="J8171" s="2" t="str">
        <f t="array" ref="J8171">XLOOKUP('Transaction Data'!$G8171,Product_Code,Biscuit_Brand)</f>
        <v>Lemon Crisps</v>
      </c>
      <c r="K8171" s="2">
        <f t="array" ref="K8171">XLOOKUP('Transaction Data'!$G8171,Product_Code,Cost)</f>
        <v>7</v>
      </c>
      <c r="L8171" s="2">
        <f t="array" ref="L8171">XLOOKUP('Transaction Data'!$G8171,Product_Code,Unit_Price)</f>
        <v>9</v>
      </c>
      <c r="M8171" s="3">
        <f>'Transaction Data'!$F8171*'Transaction Data'!$K8171</f>
        <v>1064</v>
      </c>
      <c r="N8171" s="3">
        <f>'Transaction Data'!$F8171*'Transaction Data'!$L8171</f>
        <v>1368</v>
      </c>
      <c r="O8171" s="3">
        <f>'Transaction Data'!$N8171-'Transaction Data'!$M8171</f>
        <v>304</v>
      </c>
      <c r="P8171" s="2">
        <f>DATEDIF('Transaction Data'!$D8171,'Transaction Data'!$A8171,"y")</f>
        <v>66</v>
      </c>
      <c r="Q8171" s="2" t="str">
        <f>FLOOR('Transaction Data'!$P8171,15)&amp;"-"&amp;FLOOR('Transaction Data'!$P8171,15)+14</f>
        <v>60-74</v>
      </c>
      <c r="R8171" s="2" t="str">
        <f>IF('Transaction Data'!$L8171&lt;=10,"Less Expensive","Expensive")</f>
        <v>Less Expensive</v>
      </c>
      <c r="S8171" s="4">
        <f>WEEKDAY('Transaction Data'!$A8171)</f>
        <v>1</v>
      </c>
      <c r="T8171" s="2" t="str">
        <f>IF(WEEKDAY('Transaction Data'!$A8171,2)&lt;6,"Weekday","Weekend")</f>
        <v>Weekend</v>
      </c>
    </row>
    <row r="8172" ht="15.75" customHeight="1">
      <c r="A8172" s="1">
        <v>45333.0</v>
      </c>
      <c r="B8172" s="2" t="s">
        <v>7496</v>
      </c>
      <c r="C8172" s="2" t="s">
        <v>32</v>
      </c>
      <c r="D8172" s="1">
        <v>22797.0</v>
      </c>
      <c r="E8172" s="2" t="s">
        <v>63</v>
      </c>
      <c r="F8172" s="2">
        <v>268.0</v>
      </c>
      <c r="G8172" s="2" t="s">
        <v>57</v>
      </c>
      <c r="H8172" s="2" t="s">
        <v>34</v>
      </c>
      <c r="I8172" s="2" t="s">
        <v>25</v>
      </c>
      <c r="J8172" s="2" t="str">
        <f t="array" ref="J8172">XLOOKUP('Transaction Data'!$G8172,Product_Code,Biscuit_Brand)</f>
        <v>Oatmeal Cookies</v>
      </c>
      <c r="K8172" s="2">
        <f t="array" ref="K8172">XLOOKUP('Transaction Data'!$G8172,Product_Code,Cost)</f>
        <v>19</v>
      </c>
      <c r="L8172" s="2">
        <f t="array" ref="L8172">XLOOKUP('Transaction Data'!$G8172,Product_Code,Unit_Price)</f>
        <v>23</v>
      </c>
      <c r="M8172" s="3">
        <f>'Transaction Data'!$F8172*'Transaction Data'!$K8172</f>
        <v>5092</v>
      </c>
      <c r="N8172" s="3">
        <f>'Transaction Data'!$F8172*'Transaction Data'!$L8172</f>
        <v>6164</v>
      </c>
      <c r="O8172" s="3">
        <f>'Transaction Data'!$N8172-'Transaction Data'!$M8172</f>
        <v>1072</v>
      </c>
      <c r="P8172" s="2">
        <f>DATEDIF('Transaction Data'!$D8172,'Transaction Data'!$A8172,"y")</f>
        <v>61</v>
      </c>
      <c r="Q8172" s="2" t="str">
        <f>FLOOR('Transaction Data'!$P8172,15)&amp;"-"&amp;FLOOR('Transaction Data'!$P8172,15)+14</f>
        <v>60-74</v>
      </c>
      <c r="R8172" s="2" t="str">
        <f>IF('Transaction Data'!$L8172&lt;=10,"Less Expensive","Expensive")</f>
        <v>Expensive</v>
      </c>
      <c r="S8172" s="4">
        <f>WEEKDAY('Transaction Data'!$A8172)</f>
        <v>1</v>
      </c>
      <c r="T8172" s="2" t="str">
        <f>IF(WEEKDAY('Transaction Data'!$A8172,2)&lt;6,"Weekday","Weekend")</f>
        <v>Weekend</v>
      </c>
    </row>
    <row r="8173" ht="15.75" customHeight="1">
      <c r="A8173" s="1">
        <v>45442.0</v>
      </c>
      <c r="B8173" s="2" t="s">
        <v>7497</v>
      </c>
      <c r="C8173" s="2" t="s">
        <v>72</v>
      </c>
      <c r="D8173" s="1">
        <v>31395.0</v>
      </c>
      <c r="E8173" s="2" t="s">
        <v>63</v>
      </c>
      <c r="F8173" s="2">
        <v>436.0</v>
      </c>
      <c r="G8173" s="2" t="s">
        <v>28</v>
      </c>
      <c r="H8173" s="2" t="s">
        <v>24</v>
      </c>
      <c r="I8173" s="2" t="s">
        <v>25</v>
      </c>
      <c r="J8173" s="2" t="str">
        <f t="array" ref="J8173">XLOOKUP('Transaction Data'!$G8173,Product_Code,Biscuit_Brand)</f>
        <v>Shortbread</v>
      </c>
      <c r="K8173" s="2">
        <f t="array" ref="K8173">XLOOKUP('Transaction Data'!$G8173,Product_Code,Cost)</f>
        <v>10</v>
      </c>
      <c r="L8173" s="2">
        <f t="array" ref="L8173">XLOOKUP('Transaction Data'!$G8173,Product_Code,Unit_Price)</f>
        <v>45</v>
      </c>
      <c r="M8173" s="3">
        <f>'Transaction Data'!$F8173*'Transaction Data'!$K8173</f>
        <v>4360</v>
      </c>
      <c r="N8173" s="3">
        <f>'Transaction Data'!$F8173*'Transaction Data'!$L8173</f>
        <v>19620</v>
      </c>
      <c r="O8173" s="3">
        <f>'Transaction Data'!$N8173-'Transaction Data'!$M8173</f>
        <v>15260</v>
      </c>
      <c r="P8173" s="2">
        <f>DATEDIF('Transaction Data'!$D8173,'Transaction Data'!$A8173,"y")</f>
        <v>38</v>
      </c>
      <c r="Q8173" s="2" t="str">
        <f>FLOOR('Transaction Data'!$P8173,15)&amp;"-"&amp;FLOOR('Transaction Data'!$P8173,15)+14</f>
        <v>30-44</v>
      </c>
      <c r="R8173" s="2" t="str">
        <f>IF('Transaction Data'!$L8173&lt;=10,"Less Expensive","Expensive")</f>
        <v>Expensive</v>
      </c>
      <c r="S8173" s="4">
        <f>WEEKDAY('Transaction Data'!$A8173)</f>
        <v>5</v>
      </c>
      <c r="T8173" s="2" t="str">
        <f>IF(WEEKDAY('Transaction Data'!$A8173,2)&lt;6,"Weekday","Weekend")</f>
        <v>Weekday</v>
      </c>
    </row>
    <row r="8174" ht="15.75" customHeight="1">
      <c r="A8174" s="1">
        <v>45306.0</v>
      </c>
      <c r="B8174" s="2" t="s">
        <v>7498</v>
      </c>
      <c r="C8174" s="2" t="s">
        <v>41</v>
      </c>
      <c r="D8174" s="1">
        <v>20235.0</v>
      </c>
      <c r="E8174" s="2" t="s">
        <v>37</v>
      </c>
      <c r="F8174" s="2">
        <v>129.0</v>
      </c>
      <c r="G8174" s="2" t="s">
        <v>44</v>
      </c>
      <c r="H8174" s="2" t="s">
        <v>29</v>
      </c>
      <c r="I8174" s="2" t="s">
        <v>25</v>
      </c>
      <c r="J8174" s="2" t="str">
        <f t="array" ref="J8174">XLOOKUP('Transaction Data'!$G8174,Product_Code,Biscuit_Brand)</f>
        <v>Butter Crunch</v>
      </c>
      <c r="K8174" s="2">
        <f t="array" ref="K8174">XLOOKUP('Transaction Data'!$G8174,Product_Code,Cost)</f>
        <v>10</v>
      </c>
      <c r="L8174" s="2">
        <f t="array" ref="L8174">XLOOKUP('Transaction Data'!$G8174,Product_Code,Unit_Price)</f>
        <v>11</v>
      </c>
      <c r="M8174" s="3">
        <f>'Transaction Data'!$F8174*'Transaction Data'!$K8174</f>
        <v>1290</v>
      </c>
      <c r="N8174" s="3">
        <f>'Transaction Data'!$F8174*'Transaction Data'!$L8174</f>
        <v>1419</v>
      </c>
      <c r="O8174" s="3">
        <f>'Transaction Data'!$N8174-'Transaction Data'!$M8174</f>
        <v>129</v>
      </c>
      <c r="P8174" s="2">
        <f>DATEDIF('Transaction Data'!$D8174,'Transaction Data'!$A8174,"y")</f>
        <v>68</v>
      </c>
      <c r="Q8174" s="2" t="str">
        <f>FLOOR('Transaction Data'!$P8174,15)&amp;"-"&amp;FLOOR('Transaction Data'!$P8174,15)+14</f>
        <v>60-74</v>
      </c>
      <c r="R8174" s="2" t="str">
        <f>IF('Transaction Data'!$L8174&lt;=10,"Less Expensive","Expensive")</f>
        <v>Expensive</v>
      </c>
      <c r="S8174" s="4">
        <f>WEEKDAY('Transaction Data'!$A8174)</f>
        <v>2</v>
      </c>
      <c r="T8174" s="2" t="str">
        <f>IF(WEEKDAY('Transaction Data'!$A8174,2)&lt;6,"Weekday","Weekend")</f>
        <v>Weekday</v>
      </c>
    </row>
    <row r="8175" ht="15.75" customHeight="1">
      <c r="A8175" s="1">
        <v>45310.0</v>
      </c>
      <c r="B8175" s="2" t="s">
        <v>7499</v>
      </c>
      <c r="C8175" s="2" t="s">
        <v>69</v>
      </c>
      <c r="D8175" s="1">
        <v>28772.0</v>
      </c>
      <c r="E8175" s="2" t="s">
        <v>63</v>
      </c>
      <c r="F8175" s="2">
        <v>108.0</v>
      </c>
      <c r="G8175" s="2" t="s">
        <v>60</v>
      </c>
      <c r="H8175" s="2" t="s">
        <v>34</v>
      </c>
      <c r="I8175" s="2" t="s">
        <v>25</v>
      </c>
      <c r="J8175" s="2" t="str">
        <f t="array" ref="J8175">XLOOKUP('Transaction Data'!$G8175,Product_Code,Biscuit_Brand)</f>
        <v>Peanut Butter Bites</v>
      </c>
      <c r="K8175" s="2">
        <f t="array" ref="K8175">XLOOKUP('Transaction Data'!$G8175,Product_Code,Cost)</f>
        <v>5</v>
      </c>
      <c r="L8175" s="2">
        <f t="array" ref="L8175">XLOOKUP('Transaction Data'!$G8175,Product_Code,Unit_Price)</f>
        <v>7</v>
      </c>
      <c r="M8175" s="3">
        <f>'Transaction Data'!$F8175*'Transaction Data'!$K8175</f>
        <v>540</v>
      </c>
      <c r="N8175" s="3">
        <f>'Transaction Data'!$F8175*'Transaction Data'!$L8175</f>
        <v>756</v>
      </c>
      <c r="O8175" s="3">
        <f>'Transaction Data'!$N8175-'Transaction Data'!$M8175</f>
        <v>216</v>
      </c>
      <c r="P8175" s="2">
        <f>DATEDIF('Transaction Data'!$D8175,'Transaction Data'!$A8175,"y")</f>
        <v>45</v>
      </c>
      <c r="Q8175" s="2" t="str">
        <f>FLOOR('Transaction Data'!$P8175,15)&amp;"-"&amp;FLOOR('Transaction Data'!$P8175,15)+14</f>
        <v>45-59</v>
      </c>
      <c r="R8175" s="2" t="str">
        <f>IF('Transaction Data'!$L8175&lt;=10,"Less Expensive","Expensive")</f>
        <v>Less Expensive</v>
      </c>
      <c r="S8175" s="4">
        <f>WEEKDAY('Transaction Data'!$A8175)</f>
        <v>6</v>
      </c>
      <c r="T8175" s="2" t="str">
        <f>IF(WEEKDAY('Transaction Data'!$A8175,2)&lt;6,"Weekday","Weekend")</f>
        <v>Weekday</v>
      </c>
    </row>
    <row r="8176" ht="15.75" customHeight="1">
      <c r="A8176" s="1">
        <v>45377.0</v>
      </c>
      <c r="B8176" s="2" t="s">
        <v>7500</v>
      </c>
      <c r="C8176" s="2" t="s">
        <v>32</v>
      </c>
      <c r="D8176" s="1">
        <v>18747.0</v>
      </c>
      <c r="E8176" s="2" t="s">
        <v>37</v>
      </c>
      <c r="F8176" s="2">
        <v>292.0</v>
      </c>
      <c r="G8176" s="2" t="s">
        <v>61</v>
      </c>
      <c r="H8176" s="2" t="s">
        <v>24</v>
      </c>
      <c r="I8176" s="2" t="s">
        <v>25</v>
      </c>
      <c r="J8176" s="2" t="str">
        <f t="array" ref="J8176">XLOOKUP('Transaction Data'!$G8176,Product_Code,Biscuit_Brand)</f>
        <v>Choco Delight</v>
      </c>
      <c r="K8176" s="2">
        <f t="array" ref="K8176">XLOOKUP('Transaction Data'!$G8176,Product_Code,Cost)</f>
        <v>3</v>
      </c>
      <c r="L8176" s="2">
        <f t="array" ref="L8176">XLOOKUP('Transaction Data'!$G8176,Product_Code,Unit_Price)</f>
        <v>5</v>
      </c>
      <c r="M8176" s="3">
        <f>'Transaction Data'!$F8176*'Transaction Data'!$K8176</f>
        <v>876</v>
      </c>
      <c r="N8176" s="3">
        <f>'Transaction Data'!$F8176*'Transaction Data'!$L8176</f>
        <v>1460</v>
      </c>
      <c r="O8176" s="3">
        <f>'Transaction Data'!$N8176-'Transaction Data'!$M8176</f>
        <v>584</v>
      </c>
      <c r="P8176" s="2">
        <f>DATEDIF('Transaction Data'!$D8176,'Transaction Data'!$A8176,"y")</f>
        <v>72</v>
      </c>
      <c r="Q8176" s="2" t="str">
        <f>FLOOR('Transaction Data'!$P8176,15)&amp;"-"&amp;FLOOR('Transaction Data'!$P8176,15)+14</f>
        <v>60-74</v>
      </c>
      <c r="R8176" s="2" t="str">
        <f>IF('Transaction Data'!$L8176&lt;=10,"Less Expensive","Expensive")</f>
        <v>Less Expensive</v>
      </c>
      <c r="S8176" s="4">
        <f>WEEKDAY('Transaction Data'!$A8176)</f>
        <v>3</v>
      </c>
      <c r="T8176" s="2" t="str">
        <f>IF(WEEKDAY('Transaction Data'!$A8176,2)&lt;6,"Weekday","Weekend")</f>
        <v>Weekday</v>
      </c>
    </row>
    <row r="8177" ht="15.75" customHeight="1">
      <c r="A8177" s="1">
        <v>45459.0</v>
      </c>
      <c r="B8177" s="2" t="s">
        <v>7501</v>
      </c>
      <c r="C8177" s="2" t="s">
        <v>72</v>
      </c>
      <c r="D8177" s="1">
        <v>28474.0</v>
      </c>
      <c r="E8177" s="2" t="s">
        <v>27</v>
      </c>
      <c r="F8177" s="2">
        <v>188.0</v>
      </c>
      <c r="G8177" s="2" t="s">
        <v>61</v>
      </c>
      <c r="H8177" s="2" t="s">
        <v>29</v>
      </c>
      <c r="I8177" s="2" t="s">
        <v>25</v>
      </c>
      <c r="J8177" s="2" t="str">
        <f t="array" ref="J8177">XLOOKUP('Transaction Data'!$G8177,Product_Code,Biscuit_Brand)</f>
        <v>Choco Delight</v>
      </c>
      <c r="K8177" s="2">
        <f t="array" ref="K8177">XLOOKUP('Transaction Data'!$G8177,Product_Code,Cost)</f>
        <v>3</v>
      </c>
      <c r="L8177" s="2">
        <f t="array" ref="L8177">XLOOKUP('Transaction Data'!$G8177,Product_Code,Unit_Price)</f>
        <v>5</v>
      </c>
      <c r="M8177" s="3">
        <f>'Transaction Data'!$F8177*'Transaction Data'!$K8177</f>
        <v>564</v>
      </c>
      <c r="N8177" s="3">
        <f>'Transaction Data'!$F8177*'Transaction Data'!$L8177</f>
        <v>940</v>
      </c>
      <c r="O8177" s="3">
        <f>'Transaction Data'!$N8177-'Transaction Data'!$M8177</f>
        <v>376</v>
      </c>
      <c r="P8177" s="2">
        <f>DATEDIF('Transaction Data'!$D8177,'Transaction Data'!$A8177,"y")</f>
        <v>46</v>
      </c>
      <c r="Q8177" s="2" t="str">
        <f>FLOOR('Transaction Data'!$P8177,15)&amp;"-"&amp;FLOOR('Transaction Data'!$P8177,15)+14</f>
        <v>45-59</v>
      </c>
      <c r="R8177" s="2" t="str">
        <f>IF('Transaction Data'!$L8177&lt;=10,"Less Expensive","Expensive")</f>
        <v>Less Expensive</v>
      </c>
      <c r="S8177" s="4">
        <f>WEEKDAY('Transaction Data'!$A8177)</f>
        <v>1</v>
      </c>
      <c r="T8177" s="2" t="str">
        <f>IF(WEEKDAY('Transaction Data'!$A8177,2)&lt;6,"Weekday","Weekend")</f>
        <v>Weekend</v>
      </c>
    </row>
    <row r="8178" ht="15.75" customHeight="1">
      <c r="A8178" s="1">
        <v>45426.0</v>
      </c>
      <c r="B8178" s="2" t="s">
        <v>7502</v>
      </c>
      <c r="C8178" s="2" t="s">
        <v>32</v>
      </c>
      <c r="D8178" s="1">
        <v>36188.0</v>
      </c>
      <c r="E8178" s="2" t="s">
        <v>22</v>
      </c>
      <c r="F8178" s="2">
        <v>28.0</v>
      </c>
      <c r="G8178" s="2" t="s">
        <v>61</v>
      </c>
      <c r="H8178" s="2" t="s">
        <v>34</v>
      </c>
      <c r="I8178" s="2" t="s">
        <v>25</v>
      </c>
      <c r="J8178" s="2" t="str">
        <f t="array" ref="J8178">XLOOKUP('Transaction Data'!$G8178,Product_Code,Biscuit_Brand)</f>
        <v>Choco Delight</v>
      </c>
      <c r="K8178" s="2">
        <f t="array" ref="K8178">XLOOKUP('Transaction Data'!$G8178,Product_Code,Cost)</f>
        <v>3</v>
      </c>
      <c r="L8178" s="2">
        <f t="array" ref="L8178">XLOOKUP('Transaction Data'!$G8178,Product_Code,Unit_Price)</f>
        <v>5</v>
      </c>
      <c r="M8178" s="3">
        <f>'Transaction Data'!$F8178*'Transaction Data'!$K8178</f>
        <v>84</v>
      </c>
      <c r="N8178" s="3">
        <f>'Transaction Data'!$F8178*'Transaction Data'!$L8178</f>
        <v>140</v>
      </c>
      <c r="O8178" s="3">
        <f>'Transaction Data'!$N8178-'Transaction Data'!$M8178</f>
        <v>56</v>
      </c>
      <c r="P8178" s="2">
        <f>DATEDIF('Transaction Data'!$D8178,'Transaction Data'!$A8178,"y")</f>
        <v>25</v>
      </c>
      <c r="Q8178" s="2" t="str">
        <f>FLOOR('Transaction Data'!$P8178,15)&amp;"-"&amp;FLOOR('Transaction Data'!$P8178,15)+14</f>
        <v>15-29</v>
      </c>
      <c r="R8178" s="2" t="str">
        <f>IF('Transaction Data'!$L8178&lt;=10,"Less Expensive","Expensive")</f>
        <v>Less Expensive</v>
      </c>
      <c r="S8178" s="4">
        <f>WEEKDAY('Transaction Data'!$A8178)</f>
        <v>3</v>
      </c>
      <c r="T8178" s="2" t="str">
        <f>IF(WEEKDAY('Transaction Data'!$A8178,2)&lt;6,"Weekday","Weekend")</f>
        <v>Weekday</v>
      </c>
    </row>
    <row r="8179" ht="15.75" customHeight="1">
      <c r="A8179" s="1">
        <v>45341.0</v>
      </c>
      <c r="B8179" s="2" t="s">
        <v>7503</v>
      </c>
      <c r="C8179" s="2" t="s">
        <v>41</v>
      </c>
      <c r="D8179" s="1">
        <v>35916.0</v>
      </c>
      <c r="E8179" s="2" t="s">
        <v>63</v>
      </c>
      <c r="F8179" s="2">
        <v>392.0</v>
      </c>
      <c r="G8179" s="2" t="s">
        <v>23</v>
      </c>
      <c r="H8179" s="2" t="s">
        <v>24</v>
      </c>
      <c r="I8179" s="2" t="s">
        <v>25</v>
      </c>
      <c r="J8179" s="2" t="str">
        <f t="array" ref="J8179">XLOOKUP('Transaction Data'!$G8179,Product_Code,Biscuit_Brand)</f>
        <v>Cinnamon Swirls</v>
      </c>
      <c r="K8179" s="2">
        <f t="array" ref="K8179">XLOOKUP('Transaction Data'!$G8179,Product_Code,Cost)</f>
        <v>10</v>
      </c>
      <c r="L8179" s="2">
        <f t="array" ref="L8179">XLOOKUP('Transaction Data'!$G8179,Product_Code,Unit_Price)</f>
        <v>14</v>
      </c>
      <c r="M8179" s="3">
        <f>'Transaction Data'!$F8179*'Transaction Data'!$K8179</f>
        <v>3920</v>
      </c>
      <c r="N8179" s="3">
        <f>'Transaction Data'!$F8179*'Transaction Data'!$L8179</f>
        <v>5488</v>
      </c>
      <c r="O8179" s="3">
        <f>'Transaction Data'!$N8179-'Transaction Data'!$M8179</f>
        <v>1568</v>
      </c>
      <c r="P8179" s="2">
        <f>DATEDIF('Transaction Data'!$D8179,'Transaction Data'!$A8179,"y")</f>
        <v>25</v>
      </c>
      <c r="Q8179" s="2" t="str">
        <f>FLOOR('Transaction Data'!$P8179,15)&amp;"-"&amp;FLOOR('Transaction Data'!$P8179,15)+14</f>
        <v>15-29</v>
      </c>
      <c r="R8179" s="2" t="str">
        <f>IF('Transaction Data'!$L8179&lt;=10,"Less Expensive","Expensive")</f>
        <v>Expensive</v>
      </c>
      <c r="S8179" s="4">
        <f>WEEKDAY('Transaction Data'!$A8179)</f>
        <v>2</v>
      </c>
      <c r="T8179" s="2" t="str">
        <f>IF(WEEKDAY('Transaction Data'!$A8179,2)&lt;6,"Weekday","Weekend")</f>
        <v>Weekday</v>
      </c>
    </row>
    <row r="8180" ht="15.75" customHeight="1">
      <c r="A8180" s="1">
        <v>45306.0</v>
      </c>
      <c r="B8180" s="2" t="s">
        <v>1625</v>
      </c>
      <c r="C8180" s="2" t="s">
        <v>32</v>
      </c>
      <c r="D8180" s="1">
        <v>31632.0</v>
      </c>
      <c r="E8180" s="2" t="s">
        <v>22</v>
      </c>
      <c r="F8180" s="2">
        <v>202.0</v>
      </c>
      <c r="G8180" s="2" t="s">
        <v>60</v>
      </c>
      <c r="H8180" s="2" t="s">
        <v>29</v>
      </c>
      <c r="I8180" s="2" t="s">
        <v>25</v>
      </c>
      <c r="J8180" s="2" t="str">
        <f t="array" ref="J8180">XLOOKUP('Transaction Data'!$G8180,Product_Code,Biscuit_Brand)</f>
        <v>Peanut Butter Bites</v>
      </c>
      <c r="K8180" s="2">
        <f t="array" ref="K8180">XLOOKUP('Transaction Data'!$G8180,Product_Code,Cost)</f>
        <v>5</v>
      </c>
      <c r="L8180" s="2">
        <f t="array" ref="L8180">XLOOKUP('Transaction Data'!$G8180,Product_Code,Unit_Price)</f>
        <v>7</v>
      </c>
      <c r="M8180" s="3">
        <f>'Transaction Data'!$F8180*'Transaction Data'!$K8180</f>
        <v>1010</v>
      </c>
      <c r="N8180" s="3">
        <f>'Transaction Data'!$F8180*'Transaction Data'!$L8180</f>
        <v>1414</v>
      </c>
      <c r="O8180" s="3">
        <f>'Transaction Data'!$N8180-'Transaction Data'!$M8180</f>
        <v>404</v>
      </c>
      <c r="P8180" s="2">
        <f>DATEDIF('Transaction Data'!$D8180,'Transaction Data'!$A8180,"y")</f>
        <v>37</v>
      </c>
      <c r="Q8180" s="2" t="str">
        <f>FLOOR('Transaction Data'!$P8180,15)&amp;"-"&amp;FLOOR('Transaction Data'!$P8180,15)+14</f>
        <v>30-44</v>
      </c>
      <c r="R8180" s="2" t="str">
        <f>IF('Transaction Data'!$L8180&lt;=10,"Less Expensive","Expensive")</f>
        <v>Less Expensive</v>
      </c>
      <c r="S8180" s="4">
        <f>WEEKDAY('Transaction Data'!$A8180)</f>
        <v>2</v>
      </c>
      <c r="T8180" s="2" t="str">
        <f>IF(WEEKDAY('Transaction Data'!$A8180,2)&lt;6,"Weekday","Weekend")</f>
        <v>Weekday</v>
      </c>
    </row>
    <row r="8181" ht="15.75" customHeight="1">
      <c r="A8181" s="1">
        <v>45392.0</v>
      </c>
      <c r="B8181" s="2" t="s">
        <v>7504</v>
      </c>
      <c r="C8181" s="2" t="s">
        <v>65</v>
      </c>
      <c r="D8181" s="1">
        <v>38477.0</v>
      </c>
      <c r="E8181" s="2" t="s">
        <v>63</v>
      </c>
      <c r="F8181" s="2">
        <v>203.0</v>
      </c>
      <c r="G8181" s="2" t="s">
        <v>44</v>
      </c>
      <c r="H8181" s="2" t="s">
        <v>34</v>
      </c>
      <c r="I8181" s="2" t="s">
        <v>30</v>
      </c>
      <c r="J8181" s="2" t="str">
        <f t="array" ref="J8181">XLOOKUP('Transaction Data'!$G8181,Product_Code,Biscuit_Brand)</f>
        <v>Butter Crunch</v>
      </c>
      <c r="K8181" s="2">
        <f t="array" ref="K8181">XLOOKUP('Transaction Data'!$G8181,Product_Code,Cost)</f>
        <v>10</v>
      </c>
      <c r="L8181" s="2">
        <f t="array" ref="L8181">XLOOKUP('Transaction Data'!$G8181,Product_Code,Unit_Price)</f>
        <v>11</v>
      </c>
      <c r="M8181" s="3">
        <f>'Transaction Data'!$F8181*'Transaction Data'!$K8181</f>
        <v>2030</v>
      </c>
      <c r="N8181" s="3">
        <f>'Transaction Data'!$F8181*'Transaction Data'!$L8181</f>
        <v>2233</v>
      </c>
      <c r="O8181" s="3">
        <f>'Transaction Data'!$N8181-'Transaction Data'!$M8181</f>
        <v>203</v>
      </c>
      <c r="P8181" s="2">
        <f>DATEDIF('Transaction Data'!$D8181,'Transaction Data'!$A8181,"y")</f>
        <v>18</v>
      </c>
      <c r="Q8181" s="2" t="str">
        <f>FLOOR('Transaction Data'!$P8181,15)&amp;"-"&amp;FLOOR('Transaction Data'!$P8181,15)+14</f>
        <v>15-29</v>
      </c>
      <c r="R8181" s="2" t="str">
        <f>IF('Transaction Data'!$L8181&lt;=10,"Less Expensive","Expensive")</f>
        <v>Expensive</v>
      </c>
      <c r="S8181" s="4">
        <f>WEEKDAY('Transaction Data'!$A8181)</f>
        <v>4</v>
      </c>
      <c r="T8181" s="2" t="str">
        <f>IF(WEEKDAY('Transaction Data'!$A8181,2)&lt;6,"Weekday","Weekend")</f>
        <v>Weekday</v>
      </c>
    </row>
    <row r="8182" ht="15.75" customHeight="1">
      <c r="A8182" s="1">
        <v>45503.0</v>
      </c>
      <c r="B8182" s="2" t="s">
        <v>7505</v>
      </c>
      <c r="C8182" s="2" t="s">
        <v>32</v>
      </c>
      <c r="D8182" s="1">
        <v>26949.0</v>
      </c>
      <c r="E8182" s="2" t="s">
        <v>37</v>
      </c>
      <c r="F8182" s="2">
        <v>149.0</v>
      </c>
      <c r="G8182" s="2" t="s">
        <v>28</v>
      </c>
      <c r="H8182" s="2" t="s">
        <v>24</v>
      </c>
      <c r="I8182" s="2" t="s">
        <v>25</v>
      </c>
      <c r="J8182" s="2" t="str">
        <f t="array" ref="J8182">XLOOKUP('Transaction Data'!$G8182,Product_Code,Biscuit_Brand)</f>
        <v>Shortbread</v>
      </c>
      <c r="K8182" s="2">
        <f t="array" ref="K8182">XLOOKUP('Transaction Data'!$G8182,Product_Code,Cost)</f>
        <v>10</v>
      </c>
      <c r="L8182" s="2">
        <f t="array" ref="L8182">XLOOKUP('Transaction Data'!$G8182,Product_Code,Unit_Price)</f>
        <v>45</v>
      </c>
      <c r="M8182" s="3">
        <f>'Transaction Data'!$F8182*'Transaction Data'!$K8182</f>
        <v>1490</v>
      </c>
      <c r="N8182" s="3">
        <f>'Transaction Data'!$F8182*'Transaction Data'!$L8182</f>
        <v>6705</v>
      </c>
      <c r="O8182" s="3">
        <f>'Transaction Data'!$N8182-'Transaction Data'!$M8182</f>
        <v>5215</v>
      </c>
      <c r="P8182" s="2">
        <f>DATEDIF('Transaction Data'!$D8182,'Transaction Data'!$A8182,"y")</f>
        <v>50</v>
      </c>
      <c r="Q8182" s="2" t="str">
        <f>FLOOR('Transaction Data'!$P8182,15)&amp;"-"&amp;FLOOR('Transaction Data'!$P8182,15)+14</f>
        <v>45-59</v>
      </c>
      <c r="R8182" s="2" t="str">
        <f>IF('Transaction Data'!$L8182&lt;=10,"Less Expensive","Expensive")</f>
        <v>Expensive</v>
      </c>
      <c r="S8182" s="4">
        <f>WEEKDAY('Transaction Data'!$A8182)</f>
        <v>3</v>
      </c>
      <c r="T8182" s="2" t="str">
        <f>IF(WEEKDAY('Transaction Data'!$A8182,2)&lt;6,"Weekday","Weekend")</f>
        <v>Weekday</v>
      </c>
    </row>
    <row r="8183" ht="15.75" customHeight="1">
      <c r="A8183" s="1">
        <v>45337.0</v>
      </c>
      <c r="B8183" s="2" t="s">
        <v>7506</v>
      </c>
      <c r="C8183" s="2" t="s">
        <v>47</v>
      </c>
      <c r="D8183" s="1">
        <v>37961.0</v>
      </c>
      <c r="E8183" s="2" t="s">
        <v>22</v>
      </c>
      <c r="F8183" s="2">
        <v>396.0</v>
      </c>
      <c r="G8183" s="2" t="s">
        <v>61</v>
      </c>
      <c r="H8183" s="2" t="s">
        <v>29</v>
      </c>
      <c r="I8183" s="2" t="s">
        <v>25</v>
      </c>
      <c r="J8183" s="2" t="str">
        <f t="array" ref="J8183">XLOOKUP('Transaction Data'!$G8183,Product_Code,Biscuit_Brand)</f>
        <v>Choco Delight</v>
      </c>
      <c r="K8183" s="2">
        <f t="array" ref="K8183">XLOOKUP('Transaction Data'!$G8183,Product_Code,Cost)</f>
        <v>3</v>
      </c>
      <c r="L8183" s="2">
        <f t="array" ref="L8183">XLOOKUP('Transaction Data'!$G8183,Product_Code,Unit_Price)</f>
        <v>5</v>
      </c>
      <c r="M8183" s="3">
        <f>'Transaction Data'!$F8183*'Transaction Data'!$K8183</f>
        <v>1188</v>
      </c>
      <c r="N8183" s="3">
        <f>'Transaction Data'!$F8183*'Transaction Data'!$L8183</f>
        <v>1980</v>
      </c>
      <c r="O8183" s="3">
        <f>'Transaction Data'!$N8183-'Transaction Data'!$M8183</f>
        <v>792</v>
      </c>
      <c r="P8183" s="2">
        <f>DATEDIF('Transaction Data'!$D8183,'Transaction Data'!$A8183,"y")</f>
        <v>20</v>
      </c>
      <c r="Q8183" s="2" t="str">
        <f>FLOOR('Transaction Data'!$P8183,15)&amp;"-"&amp;FLOOR('Transaction Data'!$P8183,15)+14</f>
        <v>15-29</v>
      </c>
      <c r="R8183" s="2" t="str">
        <f>IF('Transaction Data'!$L8183&lt;=10,"Less Expensive","Expensive")</f>
        <v>Less Expensive</v>
      </c>
      <c r="S8183" s="4">
        <f>WEEKDAY('Transaction Data'!$A8183)</f>
        <v>5</v>
      </c>
      <c r="T8183" s="2" t="str">
        <f>IF(WEEKDAY('Transaction Data'!$A8183,2)&lt;6,"Weekday","Weekend")</f>
        <v>Weekday</v>
      </c>
    </row>
    <row r="8184" ht="15.75" customHeight="1">
      <c r="A8184" s="1">
        <v>45483.0</v>
      </c>
      <c r="B8184" s="2" t="s">
        <v>7507</v>
      </c>
      <c r="C8184" s="2" t="s">
        <v>21</v>
      </c>
      <c r="D8184" s="1">
        <v>37584.0</v>
      </c>
      <c r="E8184" s="2" t="s">
        <v>63</v>
      </c>
      <c r="F8184" s="2">
        <v>420.0</v>
      </c>
      <c r="G8184" s="2" t="s">
        <v>48</v>
      </c>
      <c r="H8184" s="2" t="s">
        <v>34</v>
      </c>
      <c r="I8184" s="2" t="s">
        <v>25</v>
      </c>
      <c r="J8184" s="2" t="str">
        <f t="array" ref="J8184">XLOOKUP('Transaction Data'!$G8184,Product_Code,Biscuit_Brand)</f>
        <v>Lemon Crisps</v>
      </c>
      <c r="K8184" s="2">
        <f t="array" ref="K8184">XLOOKUP('Transaction Data'!$G8184,Product_Code,Cost)</f>
        <v>7</v>
      </c>
      <c r="L8184" s="2">
        <f t="array" ref="L8184">XLOOKUP('Transaction Data'!$G8184,Product_Code,Unit_Price)</f>
        <v>9</v>
      </c>
      <c r="M8184" s="3">
        <f>'Transaction Data'!$F8184*'Transaction Data'!$K8184</f>
        <v>2940</v>
      </c>
      <c r="N8184" s="3">
        <f>'Transaction Data'!$F8184*'Transaction Data'!$L8184</f>
        <v>3780</v>
      </c>
      <c r="O8184" s="3">
        <f>'Transaction Data'!$N8184-'Transaction Data'!$M8184</f>
        <v>840</v>
      </c>
      <c r="P8184" s="2">
        <f>DATEDIF('Transaction Data'!$D8184,'Transaction Data'!$A8184,"y")</f>
        <v>21</v>
      </c>
      <c r="Q8184" s="2" t="str">
        <f>FLOOR('Transaction Data'!$P8184,15)&amp;"-"&amp;FLOOR('Transaction Data'!$P8184,15)+14</f>
        <v>15-29</v>
      </c>
      <c r="R8184" s="2" t="str">
        <f>IF('Transaction Data'!$L8184&lt;=10,"Less Expensive","Expensive")</f>
        <v>Less Expensive</v>
      </c>
      <c r="S8184" s="4">
        <f>WEEKDAY('Transaction Data'!$A8184)</f>
        <v>4</v>
      </c>
      <c r="T8184" s="2" t="str">
        <f>IF(WEEKDAY('Transaction Data'!$A8184,2)&lt;6,"Weekday","Weekend")</f>
        <v>Weekday</v>
      </c>
    </row>
    <row r="8185" ht="15.75" customHeight="1">
      <c r="A8185" s="1">
        <v>45485.0</v>
      </c>
      <c r="B8185" s="2" t="s">
        <v>7508</v>
      </c>
      <c r="C8185" s="2" t="s">
        <v>21</v>
      </c>
      <c r="D8185" s="1">
        <v>22345.0</v>
      </c>
      <c r="E8185" s="2" t="s">
        <v>27</v>
      </c>
      <c r="F8185" s="2">
        <v>249.0</v>
      </c>
      <c r="G8185" s="2" t="s">
        <v>48</v>
      </c>
      <c r="H8185" s="2" t="s">
        <v>24</v>
      </c>
      <c r="I8185" s="2" t="s">
        <v>25</v>
      </c>
      <c r="J8185" s="2" t="str">
        <f t="array" ref="J8185">XLOOKUP('Transaction Data'!$G8185,Product_Code,Biscuit_Brand)</f>
        <v>Lemon Crisps</v>
      </c>
      <c r="K8185" s="2">
        <f t="array" ref="K8185">XLOOKUP('Transaction Data'!$G8185,Product_Code,Cost)</f>
        <v>7</v>
      </c>
      <c r="L8185" s="2">
        <f t="array" ref="L8185">XLOOKUP('Transaction Data'!$G8185,Product_Code,Unit_Price)</f>
        <v>9</v>
      </c>
      <c r="M8185" s="3">
        <f>'Transaction Data'!$F8185*'Transaction Data'!$K8185</f>
        <v>1743</v>
      </c>
      <c r="N8185" s="3">
        <f>'Transaction Data'!$F8185*'Transaction Data'!$L8185</f>
        <v>2241</v>
      </c>
      <c r="O8185" s="3">
        <f>'Transaction Data'!$N8185-'Transaction Data'!$M8185</f>
        <v>498</v>
      </c>
      <c r="P8185" s="2">
        <f>DATEDIF('Transaction Data'!$D8185,'Transaction Data'!$A8185,"y")</f>
        <v>63</v>
      </c>
      <c r="Q8185" s="2" t="str">
        <f>FLOOR('Transaction Data'!$P8185,15)&amp;"-"&amp;FLOOR('Transaction Data'!$P8185,15)+14</f>
        <v>60-74</v>
      </c>
      <c r="R8185" s="2" t="str">
        <f>IF('Transaction Data'!$L8185&lt;=10,"Less Expensive","Expensive")</f>
        <v>Less Expensive</v>
      </c>
      <c r="S8185" s="4">
        <f>WEEKDAY('Transaction Data'!$A8185)</f>
        <v>6</v>
      </c>
      <c r="T8185" s="2" t="str">
        <f>IF(WEEKDAY('Transaction Data'!$A8185,2)&lt;6,"Weekday","Weekend")</f>
        <v>Weekday</v>
      </c>
    </row>
    <row r="8186" ht="15.75" customHeight="1">
      <c r="A8186" s="1">
        <v>45477.0</v>
      </c>
      <c r="B8186" s="2" t="s">
        <v>7509</v>
      </c>
      <c r="C8186" s="2" t="s">
        <v>72</v>
      </c>
      <c r="D8186" s="1">
        <v>38197.0</v>
      </c>
      <c r="E8186" s="2" t="s">
        <v>22</v>
      </c>
      <c r="F8186" s="2">
        <v>314.0</v>
      </c>
      <c r="G8186" s="2" t="s">
        <v>28</v>
      </c>
      <c r="H8186" s="2" t="s">
        <v>29</v>
      </c>
      <c r="I8186" s="2" t="s">
        <v>25</v>
      </c>
      <c r="J8186" s="2" t="str">
        <f t="array" ref="J8186">XLOOKUP('Transaction Data'!$G8186,Product_Code,Biscuit_Brand)</f>
        <v>Shortbread</v>
      </c>
      <c r="K8186" s="2">
        <f t="array" ref="K8186">XLOOKUP('Transaction Data'!$G8186,Product_Code,Cost)</f>
        <v>10</v>
      </c>
      <c r="L8186" s="2">
        <f t="array" ref="L8186">XLOOKUP('Transaction Data'!$G8186,Product_Code,Unit_Price)</f>
        <v>45</v>
      </c>
      <c r="M8186" s="3">
        <f>'Transaction Data'!$F8186*'Transaction Data'!$K8186</f>
        <v>3140</v>
      </c>
      <c r="N8186" s="3">
        <f>'Transaction Data'!$F8186*'Transaction Data'!$L8186</f>
        <v>14130</v>
      </c>
      <c r="O8186" s="3">
        <f>'Transaction Data'!$N8186-'Transaction Data'!$M8186</f>
        <v>10990</v>
      </c>
      <c r="P8186" s="2">
        <f>DATEDIF('Transaction Data'!$D8186,'Transaction Data'!$A8186,"y")</f>
        <v>19</v>
      </c>
      <c r="Q8186" s="2" t="str">
        <f>FLOOR('Transaction Data'!$P8186,15)&amp;"-"&amp;FLOOR('Transaction Data'!$P8186,15)+14</f>
        <v>15-29</v>
      </c>
      <c r="R8186" s="2" t="str">
        <f>IF('Transaction Data'!$L8186&lt;=10,"Less Expensive","Expensive")</f>
        <v>Expensive</v>
      </c>
      <c r="S8186" s="4">
        <f>WEEKDAY('Transaction Data'!$A8186)</f>
        <v>5</v>
      </c>
      <c r="T8186" s="2" t="str">
        <f>IF(WEEKDAY('Transaction Data'!$A8186,2)&lt;6,"Weekday","Weekend")</f>
        <v>Weekday</v>
      </c>
    </row>
    <row r="8187" ht="15.75" customHeight="1">
      <c r="A8187" s="1">
        <v>45437.0</v>
      </c>
      <c r="B8187" s="2" t="s">
        <v>7510</v>
      </c>
      <c r="C8187" s="2" t="s">
        <v>54</v>
      </c>
      <c r="D8187" s="1">
        <v>20704.0</v>
      </c>
      <c r="E8187" s="2" t="s">
        <v>63</v>
      </c>
      <c r="F8187" s="2">
        <v>178.0</v>
      </c>
      <c r="G8187" s="2" t="s">
        <v>61</v>
      </c>
      <c r="H8187" s="2" t="s">
        <v>34</v>
      </c>
      <c r="I8187" s="2" t="s">
        <v>25</v>
      </c>
      <c r="J8187" s="2" t="str">
        <f t="array" ref="J8187">XLOOKUP('Transaction Data'!$G8187,Product_Code,Biscuit_Brand)</f>
        <v>Choco Delight</v>
      </c>
      <c r="K8187" s="2">
        <f t="array" ref="K8187">XLOOKUP('Transaction Data'!$G8187,Product_Code,Cost)</f>
        <v>3</v>
      </c>
      <c r="L8187" s="2">
        <f t="array" ref="L8187">XLOOKUP('Transaction Data'!$G8187,Product_Code,Unit_Price)</f>
        <v>5</v>
      </c>
      <c r="M8187" s="3">
        <f>'Transaction Data'!$F8187*'Transaction Data'!$K8187</f>
        <v>534</v>
      </c>
      <c r="N8187" s="3">
        <f>'Transaction Data'!$F8187*'Transaction Data'!$L8187</f>
        <v>890</v>
      </c>
      <c r="O8187" s="3">
        <f>'Transaction Data'!$N8187-'Transaction Data'!$M8187</f>
        <v>356</v>
      </c>
      <c r="P8187" s="2">
        <f>DATEDIF('Transaction Data'!$D8187,'Transaction Data'!$A8187,"y")</f>
        <v>67</v>
      </c>
      <c r="Q8187" s="2" t="str">
        <f>FLOOR('Transaction Data'!$P8187,15)&amp;"-"&amp;FLOOR('Transaction Data'!$P8187,15)+14</f>
        <v>60-74</v>
      </c>
      <c r="R8187" s="2" t="str">
        <f>IF('Transaction Data'!$L8187&lt;=10,"Less Expensive","Expensive")</f>
        <v>Less Expensive</v>
      </c>
      <c r="S8187" s="4">
        <f>WEEKDAY('Transaction Data'!$A8187)</f>
        <v>7</v>
      </c>
      <c r="T8187" s="2" t="str">
        <f>IF(WEEKDAY('Transaction Data'!$A8187,2)&lt;6,"Weekday","Weekend")</f>
        <v>Weekend</v>
      </c>
    </row>
    <row r="8188" ht="15.75" customHeight="1">
      <c r="A8188" s="1">
        <v>45496.0</v>
      </c>
      <c r="B8188" s="2" t="s">
        <v>7511</v>
      </c>
      <c r="C8188" s="2" t="s">
        <v>65</v>
      </c>
      <c r="D8188" s="1">
        <v>16100.0</v>
      </c>
      <c r="E8188" s="2" t="s">
        <v>37</v>
      </c>
      <c r="F8188" s="2">
        <v>92.0</v>
      </c>
      <c r="G8188" s="2" t="s">
        <v>61</v>
      </c>
      <c r="H8188" s="2" t="s">
        <v>24</v>
      </c>
      <c r="I8188" s="2" t="s">
        <v>25</v>
      </c>
      <c r="J8188" s="2" t="str">
        <f t="array" ref="J8188">XLOOKUP('Transaction Data'!$G8188,Product_Code,Biscuit_Brand)</f>
        <v>Choco Delight</v>
      </c>
      <c r="K8188" s="2">
        <f t="array" ref="K8188">XLOOKUP('Transaction Data'!$G8188,Product_Code,Cost)</f>
        <v>3</v>
      </c>
      <c r="L8188" s="2">
        <f t="array" ref="L8188">XLOOKUP('Transaction Data'!$G8188,Product_Code,Unit_Price)</f>
        <v>5</v>
      </c>
      <c r="M8188" s="3">
        <f>'Transaction Data'!$F8188*'Transaction Data'!$K8188</f>
        <v>276</v>
      </c>
      <c r="N8188" s="3">
        <f>'Transaction Data'!$F8188*'Transaction Data'!$L8188</f>
        <v>460</v>
      </c>
      <c r="O8188" s="3">
        <f>'Transaction Data'!$N8188-'Transaction Data'!$M8188</f>
        <v>184</v>
      </c>
      <c r="P8188" s="2">
        <f>DATEDIF('Transaction Data'!$D8188,'Transaction Data'!$A8188,"y")</f>
        <v>80</v>
      </c>
      <c r="Q8188" s="2" t="str">
        <f>FLOOR('Transaction Data'!$P8188,15)&amp;"-"&amp;FLOOR('Transaction Data'!$P8188,15)+14</f>
        <v>75-89</v>
      </c>
      <c r="R8188" s="2" t="str">
        <f>IF('Transaction Data'!$L8188&lt;=10,"Less Expensive","Expensive")</f>
        <v>Less Expensive</v>
      </c>
      <c r="S8188" s="4">
        <f>WEEKDAY('Transaction Data'!$A8188)</f>
        <v>3</v>
      </c>
      <c r="T8188" s="2" t="str">
        <f>IF(WEEKDAY('Transaction Data'!$A8188,2)&lt;6,"Weekday","Weekend")</f>
        <v>Weekday</v>
      </c>
    </row>
    <row r="8189" ht="15.75" customHeight="1">
      <c r="A8189" s="1">
        <v>45481.0</v>
      </c>
      <c r="B8189" s="2" t="s">
        <v>7512</v>
      </c>
      <c r="C8189" s="2" t="s">
        <v>51</v>
      </c>
      <c r="D8189" s="1">
        <v>18165.0</v>
      </c>
      <c r="E8189" s="2" t="s">
        <v>63</v>
      </c>
      <c r="F8189" s="2">
        <v>110.0</v>
      </c>
      <c r="G8189" s="2" t="s">
        <v>60</v>
      </c>
      <c r="H8189" s="2" t="s">
        <v>29</v>
      </c>
      <c r="I8189" s="2" t="s">
        <v>25</v>
      </c>
      <c r="J8189" s="2" t="str">
        <f t="array" ref="J8189">XLOOKUP('Transaction Data'!$G8189,Product_Code,Biscuit_Brand)</f>
        <v>Peanut Butter Bites</v>
      </c>
      <c r="K8189" s="2">
        <f t="array" ref="K8189">XLOOKUP('Transaction Data'!$G8189,Product_Code,Cost)</f>
        <v>5</v>
      </c>
      <c r="L8189" s="2">
        <f t="array" ref="L8189">XLOOKUP('Transaction Data'!$G8189,Product_Code,Unit_Price)</f>
        <v>7</v>
      </c>
      <c r="M8189" s="3">
        <f>'Transaction Data'!$F8189*'Transaction Data'!$K8189</f>
        <v>550</v>
      </c>
      <c r="N8189" s="3">
        <f>'Transaction Data'!$F8189*'Transaction Data'!$L8189</f>
        <v>770</v>
      </c>
      <c r="O8189" s="3">
        <f>'Transaction Data'!$N8189-'Transaction Data'!$M8189</f>
        <v>220</v>
      </c>
      <c r="P8189" s="2">
        <f>DATEDIF('Transaction Data'!$D8189,'Transaction Data'!$A8189,"y")</f>
        <v>74</v>
      </c>
      <c r="Q8189" s="2" t="str">
        <f>FLOOR('Transaction Data'!$P8189,15)&amp;"-"&amp;FLOOR('Transaction Data'!$P8189,15)+14</f>
        <v>60-74</v>
      </c>
      <c r="R8189" s="2" t="str">
        <f>IF('Transaction Data'!$L8189&lt;=10,"Less Expensive","Expensive")</f>
        <v>Less Expensive</v>
      </c>
      <c r="S8189" s="4">
        <f>WEEKDAY('Transaction Data'!$A8189)</f>
        <v>2</v>
      </c>
      <c r="T8189" s="2" t="str">
        <f>IF(WEEKDAY('Transaction Data'!$A8189,2)&lt;6,"Weekday","Weekend")</f>
        <v>Weekday</v>
      </c>
    </row>
    <row r="8190" ht="15.75" customHeight="1">
      <c r="A8190" s="1">
        <v>45446.0</v>
      </c>
      <c r="B8190" s="2" t="s">
        <v>7513</v>
      </c>
      <c r="C8190" s="2" t="s">
        <v>69</v>
      </c>
      <c r="D8190" s="1">
        <v>22993.0</v>
      </c>
      <c r="E8190" s="2" t="s">
        <v>22</v>
      </c>
      <c r="F8190" s="2">
        <v>106.0</v>
      </c>
      <c r="G8190" s="2" t="s">
        <v>28</v>
      </c>
      <c r="H8190" s="2" t="s">
        <v>34</v>
      </c>
      <c r="I8190" s="2" t="s">
        <v>25</v>
      </c>
      <c r="J8190" s="2" t="str">
        <f t="array" ref="J8190">XLOOKUP('Transaction Data'!$G8190,Product_Code,Biscuit_Brand)</f>
        <v>Shortbread</v>
      </c>
      <c r="K8190" s="2">
        <f t="array" ref="K8190">XLOOKUP('Transaction Data'!$G8190,Product_Code,Cost)</f>
        <v>10</v>
      </c>
      <c r="L8190" s="2">
        <f t="array" ref="L8190">XLOOKUP('Transaction Data'!$G8190,Product_Code,Unit_Price)</f>
        <v>45</v>
      </c>
      <c r="M8190" s="3">
        <f>'Transaction Data'!$F8190*'Transaction Data'!$K8190</f>
        <v>1060</v>
      </c>
      <c r="N8190" s="3">
        <f>'Transaction Data'!$F8190*'Transaction Data'!$L8190</f>
        <v>4770</v>
      </c>
      <c r="O8190" s="3">
        <f>'Transaction Data'!$N8190-'Transaction Data'!$M8190</f>
        <v>3710</v>
      </c>
      <c r="P8190" s="2">
        <f>DATEDIF('Transaction Data'!$D8190,'Transaction Data'!$A8190,"y")</f>
        <v>61</v>
      </c>
      <c r="Q8190" s="2" t="str">
        <f>FLOOR('Transaction Data'!$P8190,15)&amp;"-"&amp;FLOOR('Transaction Data'!$P8190,15)+14</f>
        <v>60-74</v>
      </c>
      <c r="R8190" s="2" t="str">
        <f>IF('Transaction Data'!$L8190&lt;=10,"Less Expensive","Expensive")</f>
        <v>Expensive</v>
      </c>
      <c r="S8190" s="4">
        <f>WEEKDAY('Transaction Data'!$A8190)</f>
        <v>2</v>
      </c>
      <c r="T8190" s="2" t="str">
        <f>IF(WEEKDAY('Transaction Data'!$A8190,2)&lt;6,"Weekday","Weekend")</f>
        <v>Weekday</v>
      </c>
    </row>
    <row r="8191" ht="15.75" customHeight="1">
      <c r="A8191" s="1">
        <v>45297.0</v>
      </c>
      <c r="B8191" s="2" t="s">
        <v>7514</v>
      </c>
      <c r="C8191" s="2" t="s">
        <v>69</v>
      </c>
      <c r="D8191" s="1">
        <v>33524.0</v>
      </c>
      <c r="E8191" s="2" t="s">
        <v>63</v>
      </c>
      <c r="F8191" s="2">
        <v>24.0</v>
      </c>
      <c r="G8191" s="2" t="s">
        <v>55</v>
      </c>
      <c r="H8191" s="2" t="s">
        <v>24</v>
      </c>
      <c r="I8191" s="2" t="s">
        <v>25</v>
      </c>
      <c r="J8191" s="2" t="str">
        <f t="array" ref="J8191">XLOOKUP('Transaction Data'!$G8191,Product_Code,Biscuit_Brand)</f>
        <v>Vanilla Wafers</v>
      </c>
      <c r="K8191" s="2">
        <f t="array" ref="K8191">XLOOKUP('Transaction Data'!$G8191,Product_Code,Cost)</f>
        <v>18</v>
      </c>
      <c r="L8191" s="2">
        <f t="array" ref="L8191">XLOOKUP('Transaction Data'!$G8191,Product_Code,Unit_Price)</f>
        <v>36</v>
      </c>
      <c r="M8191" s="3">
        <f>'Transaction Data'!$F8191*'Transaction Data'!$K8191</f>
        <v>432</v>
      </c>
      <c r="N8191" s="3">
        <f>'Transaction Data'!$F8191*'Transaction Data'!$L8191</f>
        <v>864</v>
      </c>
      <c r="O8191" s="3">
        <f>'Transaction Data'!$N8191-'Transaction Data'!$M8191</f>
        <v>432</v>
      </c>
      <c r="P8191" s="2">
        <f>DATEDIF('Transaction Data'!$D8191,'Transaction Data'!$A8191,"y")</f>
        <v>32</v>
      </c>
      <c r="Q8191" s="2" t="str">
        <f>FLOOR('Transaction Data'!$P8191,15)&amp;"-"&amp;FLOOR('Transaction Data'!$P8191,15)+14</f>
        <v>30-44</v>
      </c>
      <c r="R8191" s="2" t="str">
        <f>IF('Transaction Data'!$L8191&lt;=10,"Less Expensive","Expensive")</f>
        <v>Expensive</v>
      </c>
      <c r="S8191" s="4">
        <f>WEEKDAY('Transaction Data'!$A8191)</f>
        <v>7</v>
      </c>
      <c r="T8191" s="2" t="str">
        <f>IF(WEEKDAY('Transaction Data'!$A8191,2)&lt;6,"Weekday","Weekend")</f>
        <v>Weekend</v>
      </c>
    </row>
    <row r="8192" ht="15.75" customHeight="1">
      <c r="A8192" s="1">
        <v>45331.0</v>
      </c>
      <c r="B8192" s="2" t="s">
        <v>7515</v>
      </c>
      <c r="C8192" s="2" t="s">
        <v>65</v>
      </c>
      <c r="D8192" s="1">
        <v>24696.0</v>
      </c>
      <c r="E8192" s="2" t="s">
        <v>37</v>
      </c>
      <c r="F8192" s="2">
        <v>345.0</v>
      </c>
      <c r="G8192" s="2" t="s">
        <v>57</v>
      </c>
      <c r="H8192" s="2" t="s">
        <v>29</v>
      </c>
      <c r="I8192" s="2" t="s">
        <v>25</v>
      </c>
      <c r="J8192" s="2" t="str">
        <f t="array" ref="J8192">XLOOKUP('Transaction Data'!$G8192,Product_Code,Biscuit_Brand)</f>
        <v>Oatmeal Cookies</v>
      </c>
      <c r="K8192" s="2">
        <f t="array" ref="K8192">XLOOKUP('Transaction Data'!$G8192,Product_Code,Cost)</f>
        <v>19</v>
      </c>
      <c r="L8192" s="2">
        <f t="array" ref="L8192">XLOOKUP('Transaction Data'!$G8192,Product_Code,Unit_Price)</f>
        <v>23</v>
      </c>
      <c r="M8192" s="3">
        <f>'Transaction Data'!$F8192*'Transaction Data'!$K8192</f>
        <v>6555</v>
      </c>
      <c r="N8192" s="3">
        <f>'Transaction Data'!$F8192*'Transaction Data'!$L8192</f>
        <v>7935</v>
      </c>
      <c r="O8192" s="3">
        <f>'Transaction Data'!$N8192-'Transaction Data'!$M8192</f>
        <v>1380</v>
      </c>
      <c r="P8192" s="2">
        <f>DATEDIF('Transaction Data'!$D8192,'Transaction Data'!$A8192,"y")</f>
        <v>56</v>
      </c>
      <c r="Q8192" s="2" t="str">
        <f>FLOOR('Transaction Data'!$P8192,15)&amp;"-"&amp;FLOOR('Transaction Data'!$P8192,15)+14</f>
        <v>45-59</v>
      </c>
      <c r="R8192" s="2" t="str">
        <f>IF('Transaction Data'!$L8192&lt;=10,"Less Expensive","Expensive")</f>
        <v>Expensive</v>
      </c>
      <c r="S8192" s="4">
        <f>WEEKDAY('Transaction Data'!$A8192)</f>
        <v>6</v>
      </c>
      <c r="T8192" s="2" t="str">
        <f>IF(WEEKDAY('Transaction Data'!$A8192,2)&lt;6,"Weekday","Weekend")</f>
        <v>Weekday</v>
      </c>
    </row>
    <row r="8193" ht="15.75" customHeight="1">
      <c r="A8193" s="1">
        <v>45342.0</v>
      </c>
      <c r="B8193" s="2" t="s">
        <v>7516</v>
      </c>
      <c r="C8193" s="2" t="s">
        <v>47</v>
      </c>
      <c r="D8193" s="1">
        <v>24130.0</v>
      </c>
      <c r="E8193" s="2" t="s">
        <v>37</v>
      </c>
      <c r="F8193" s="2">
        <v>77.0</v>
      </c>
      <c r="G8193" s="2" t="s">
        <v>60</v>
      </c>
      <c r="H8193" s="2" t="s">
        <v>34</v>
      </c>
      <c r="I8193" s="2" t="s">
        <v>25</v>
      </c>
      <c r="J8193" s="2" t="str">
        <f t="array" ref="J8193">XLOOKUP('Transaction Data'!$G8193,Product_Code,Biscuit_Brand)</f>
        <v>Peanut Butter Bites</v>
      </c>
      <c r="K8193" s="2">
        <f t="array" ref="K8193">XLOOKUP('Transaction Data'!$G8193,Product_Code,Cost)</f>
        <v>5</v>
      </c>
      <c r="L8193" s="2">
        <f t="array" ref="L8193">XLOOKUP('Transaction Data'!$G8193,Product_Code,Unit_Price)</f>
        <v>7</v>
      </c>
      <c r="M8193" s="3">
        <f>'Transaction Data'!$F8193*'Transaction Data'!$K8193</f>
        <v>385</v>
      </c>
      <c r="N8193" s="3">
        <f>'Transaction Data'!$F8193*'Transaction Data'!$L8193</f>
        <v>539</v>
      </c>
      <c r="O8193" s="3">
        <f>'Transaction Data'!$N8193-'Transaction Data'!$M8193</f>
        <v>154</v>
      </c>
      <c r="P8193" s="2">
        <f>DATEDIF('Transaction Data'!$D8193,'Transaction Data'!$A8193,"y")</f>
        <v>58</v>
      </c>
      <c r="Q8193" s="2" t="str">
        <f>FLOOR('Transaction Data'!$P8193,15)&amp;"-"&amp;FLOOR('Transaction Data'!$P8193,15)+14</f>
        <v>45-59</v>
      </c>
      <c r="R8193" s="2" t="str">
        <f>IF('Transaction Data'!$L8193&lt;=10,"Less Expensive","Expensive")</f>
        <v>Less Expensive</v>
      </c>
      <c r="S8193" s="4">
        <f>WEEKDAY('Transaction Data'!$A8193)</f>
        <v>3</v>
      </c>
      <c r="T8193" s="2" t="str">
        <f>IF(WEEKDAY('Transaction Data'!$A8193,2)&lt;6,"Weekday","Weekend")</f>
        <v>Weekday</v>
      </c>
    </row>
    <row r="8194" ht="15.75" customHeight="1">
      <c r="A8194" s="1">
        <v>45294.0</v>
      </c>
      <c r="B8194" s="2" t="s">
        <v>7517</v>
      </c>
      <c r="C8194" s="2" t="s">
        <v>69</v>
      </c>
      <c r="D8194" s="1">
        <v>29712.0</v>
      </c>
      <c r="E8194" s="2" t="s">
        <v>37</v>
      </c>
      <c r="F8194" s="2">
        <v>35.0</v>
      </c>
      <c r="G8194" s="2" t="s">
        <v>48</v>
      </c>
      <c r="H8194" s="2" t="s">
        <v>24</v>
      </c>
      <c r="I8194" s="2" t="s">
        <v>30</v>
      </c>
      <c r="J8194" s="2" t="str">
        <f t="array" ref="J8194">XLOOKUP('Transaction Data'!$G8194,Product_Code,Biscuit_Brand)</f>
        <v>Lemon Crisps</v>
      </c>
      <c r="K8194" s="2">
        <f t="array" ref="K8194">XLOOKUP('Transaction Data'!$G8194,Product_Code,Cost)</f>
        <v>7</v>
      </c>
      <c r="L8194" s="2">
        <f t="array" ref="L8194">XLOOKUP('Transaction Data'!$G8194,Product_Code,Unit_Price)</f>
        <v>9</v>
      </c>
      <c r="M8194" s="3">
        <f>'Transaction Data'!$F8194*'Transaction Data'!$K8194</f>
        <v>245</v>
      </c>
      <c r="N8194" s="3">
        <f>'Transaction Data'!$F8194*'Transaction Data'!$L8194</f>
        <v>315</v>
      </c>
      <c r="O8194" s="3">
        <f>'Transaction Data'!$N8194-'Transaction Data'!$M8194</f>
        <v>70</v>
      </c>
      <c r="P8194" s="2">
        <f>DATEDIF('Transaction Data'!$D8194,'Transaction Data'!$A8194,"y")</f>
        <v>42</v>
      </c>
      <c r="Q8194" s="2" t="str">
        <f>FLOOR('Transaction Data'!$P8194,15)&amp;"-"&amp;FLOOR('Transaction Data'!$P8194,15)+14</f>
        <v>30-44</v>
      </c>
      <c r="R8194" s="2" t="str">
        <f>IF('Transaction Data'!$L8194&lt;=10,"Less Expensive","Expensive")</f>
        <v>Less Expensive</v>
      </c>
      <c r="S8194" s="4">
        <f>WEEKDAY('Transaction Data'!$A8194)</f>
        <v>4</v>
      </c>
      <c r="T8194" s="2" t="str">
        <f>IF(WEEKDAY('Transaction Data'!$A8194,2)&lt;6,"Weekday","Weekend")</f>
        <v>Weekday</v>
      </c>
    </row>
    <row r="8195" ht="15.75" customHeight="1">
      <c r="A8195" s="1">
        <v>45373.0</v>
      </c>
      <c r="B8195" s="2" t="s">
        <v>7518</v>
      </c>
      <c r="C8195" s="2" t="s">
        <v>21</v>
      </c>
      <c r="D8195" s="1">
        <v>37702.0</v>
      </c>
      <c r="E8195" s="2" t="s">
        <v>37</v>
      </c>
      <c r="F8195" s="2">
        <v>486.0</v>
      </c>
      <c r="G8195" s="2" t="s">
        <v>28</v>
      </c>
      <c r="H8195" s="2" t="s">
        <v>29</v>
      </c>
      <c r="I8195" s="2" t="s">
        <v>25</v>
      </c>
      <c r="J8195" s="2" t="str">
        <f t="array" ref="J8195">XLOOKUP('Transaction Data'!$G8195,Product_Code,Biscuit_Brand)</f>
        <v>Shortbread</v>
      </c>
      <c r="K8195" s="2">
        <f t="array" ref="K8195">XLOOKUP('Transaction Data'!$G8195,Product_Code,Cost)</f>
        <v>10</v>
      </c>
      <c r="L8195" s="2">
        <f t="array" ref="L8195">XLOOKUP('Transaction Data'!$G8195,Product_Code,Unit_Price)</f>
        <v>45</v>
      </c>
      <c r="M8195" s="3">
        <f>'Transaction Data'!$F8195*'Transaction Data'!$K8195</f>
        <v>4860</v>
      </c>
      <c r="N8195" s="3">
        <f>'Transaction Data'!$F8195*'Transaction Data'!$L8195</f>
        <v>21870</v>
      </c>
      <c r="O8195" s="3">
        <f>'Transaction Data'!$N8195-'Transaction Data'!$M8195</f>
        <v>17010</v>
      </c>
      <c r="P8195" s="2">
        <f>DATEDIF('Transaction Data'!$D8195,'Transaction Data'!$A8195,"y")</f>
        <v>21</v>
      </c>
      <c r="Q8195" s="2" t="str">
        <f>FLOOR('Transaction Data'!$P8195,15)&amp;"-"&amp;FLOOR('Transaction Data'!$P8195,15)+14</f>
        <v>15-29</v>
      </c>
      <c r="R8195" s="2" t="str">
        <f>IF('Transaction Data'!$L8195&lt;=10,"Less Expensive","Expensive")</f>
        <v>Expensive</v>
      </c>
      <c r="S8195" s="4">
        <f>WEEKDAY('Transaction Data'!$A8195)</f>
        <v>6</v>
      </c>
      <c r="T8195" s="2" t="str">
        <f>IF(WEEKDAY('Transaction Data'!$A8195,2)&lt;6,"Weekday","Weekend")</f>
        <v>Weekday</v>
      </c>
    </row>
    <row r="8196" ht="15.75" customHeight="1">
      <c r="A8196" s="1">
        <v>45355.0</v>
      </c>
      <c r="B8196" s="2" t="s">
        <v>1858</v>
      </c>
      <c r="C8196" s="2" t="s">
        <v>51</v>
      </c>
      <c r="D8196" s="1">
        <v>29272.0</v>
      </c>
      <c r="E8196" s="2" t="s">
        <v>27</v>
      </c>
      <c r="F8196" s="2">
        <v>484.0</v>
      </c>
      <c r="G8196" s="2" t="s">
        <v>48</v>
      </c>
      <c r="H8196" s="2" t="s">
        <v>34</v>
      </c>
      <c r="I8196" s="2" t="s">
        <v>25</v>
      </c>
      <c r="J8196" s="2" t="str">
        <f t="array" ref="J8196">XLOOKUP('Transaction Data'!$G8196,Product_Code,Biscuit_Brand)</f>
        <v>Lemon Crisps</v>
      </c>
      <c r="K8196" s="2">
        <f t="array" ref="K8196">XLOOKUP('Transaction Data'!$G8196,Product_Code,Cost)</f>
        <v>7</v>
      </c>
      <c r="L8196" s="2">
        <f t="array" ref="L8196">XLOOKUP('Transaction Data'!$G8196,Product_Code,Unit_Price)</f>
        <v>9</v>
      </c>
      <c r="M8196" s="3">
        <f>'Transaction Data'!$F8196*'Transaction Data'!$K8196</f>
        <v>3388</v>
      </c>
      <c r="N8196" s="3">
        <f>'Transaction Data'!$F8196*'Transaction Data'!$L8196</f>
        <v>4356</v>
      </c>
      <c r="O8196" s="3">
        <f>'Transaction Data'!$N8196-'Transaction Data'!$M8196</f>
        <v>968</v>
      </c>
      <c r="P8196" s="2">
        <f>DATEDIF('Transaction Data'!$D8196,'Transaction Data'!$A8196,"y")</f>
        <v>44</v>
      </c>
      <c r="Q8196" s="2" t="str">
        <f>FLOOR('Transaction Data'!$P8196,15)&amp;"-"&amp;FLOOR('Transaction Data'!$P8196,15)+14</f>
        <v>30-44</v>
      </c>
      <c r="R8196" s="2" t="str">
        <f>IF('Transaction Data'!$L8196&lt;=10,"Less Expensive","Expensive")</f>
        <v>Less Expensive</v>
      </c>
      <c r="S8196" s="4">
        <f>WEEKDAY('Transaction Data'!$A8196)</f>
        <v>2</v>
      </c>
      <c r="T8196" s="2" t="str">
        <f>IF(WEEKDAY('Transaction Data'!$A8196,2)&lt;6,"Weekday","Weekend")</f>
        <v>Weekday</v>
      </c>
    </row>
    <row r="8197" ht="15.75" customHeight="1">
      <c r="A8197" s="1">
        <v>45380.0</v>
      </c>
      <c r="B8197" s="2" t="s">
        <v>7519</v>
      </c>
      <c r="C8197" s="2" t="s">
        <v>72</v>
      </c>
      <c r="D8197" s="1">
        <v>21762.0</v>
      </c>
      <c r="E8197" s="2" t="s">
        <v>37</v>
      </c>
      <c r="F8197" s="2">
        <v>331.0</v>
      </c>
      <c r="G8197" s="2" t="s">
        <v>55</v>
      </c>
      <c r="H8197" s="2" t="s">
        <v>24</v>
      </c>
      <c r="I8197" s="2" t="s">
        <v>25</v>
      </c>
      <c r="J8197" s="2" t="str">
        <f t="array" ref="J8197">XLOOKUP('Transaction Data'!$G8197,Product_Code,Biscuit_Brand)</f>
        <v>Vanilla Wafers</v>
      </c>
      <c r="K8197" s="2">
        <f t="array" ref="K8197">XLOOKUP('Transaction Data'!$G8197,Product_Code,Cost)</f>
        <v>18</v>
      </c>
      <c r="L8197" s="2">
        <f t="array" ref="L8197">XLOOKUP('Transaction Data'!$G8197,Product_Code,Unit_Price)</f>
        <v>36</v>
      </c>
      <c r="M8197" s="3">
        <f>'Transaction Data'!$F8197*'Transaction Data'!$K8197</f>
        <v>5958</v>
      </c>
      <c r="N8197" s="3">
        <f>'Transaction Data'!$F8197*'Transaction Data'!$L8197</f>
        <v>11916</v>
      </c>
      <c r="O8197" s="3">
        <f>'Transaction Data'!$N8197-'Transaction Data'!$M8197</f>
        <v>5958</v>
      </c>
      <c r="P8197" s="2">
        <f>DATEDIF('Transaction Data'!$D8197,'Transaction Data'!$A8197,"y")</f>
        <v>64</v>
      </c>
      <c r="Q8197" s="2" t="str">
        <f>FLOOR('Transaction Data'!$P8197,15)&amp;"-"&amp;FLOOR('Transaction Data'!$P8197,15)+14</f>
        <v>60-74</v>
      </c>
      <c r="R8197" s="2" t="str">
        <f>IF('Transaction Data'!$L8197&lt;=10,"Less Expensive","Expensive")</f>
        <v>Expensive</v>
      </c>
      <c r="S8197" s="4">
        <f>WEEKDAY('Transaction Data'!$A8197)</f>
        <v>6</v>
      </c>
      <c r="T8197" s="2" t="str">
        <f>IF(WEEKDAY('Transaction Data'!$A8197,2)&lt;6,"Weekday","Weekend")</f>
        <v>Weekday</v>
      </c>
    </row>
    <row r="8198" ht="15.75" customHeight="1">
      <c r="A8198" s="1">
        <v>45376.0</v>
      </c>
      <c r="B8198" s="2" t="s">
        <v>7520</v>
      </c>
      <c r="C8198" s="2" t="s">
        <v>54</v>
      </c>
      <c r="D8198" s="1">
        <v>26892.0</v>
      </c>
      <c r="E8198" s="2" t="s">
        <v>63</v>
      </c>
      <c r="F8198" s="2">
        <v>251.0</v>
      </c>
      <c r="G8198" s="2" t="s">
        <v>28</v>
      </c>
      <c r="H8198" s="2" t="s">
        <v>29</v>
      </c>
      <c r="I8198" s="2" t="s">
        <v>25</v>
      </c>
      <c r="J8198" s="2" t="str">
        <f t="array" ref="J8198">XLOOKUP('Transaction Data'!$G8198,Product_Code,Biscuit_Brand)</f>
        <v>Shortbread</v>
      </c>
      <c r="K8198" s="2">
        <f t="array" ref="K8198">XLOOKUP('Transaction Data'!$G8198,Product_Code,Cost)</f>
        <v>10</v>
      </c>
      <c r="L8198" s="2">
        <f t="array" ref="L8198">XLOOKUP('Transaction Data'!$G8198,Product_Code,Unit_Price)</f>
        <v>45</v>
      </c>
      <c r="M8198" s="3">
        <f>'Transaction Data'!$F8198*'Transaction Data'!$K8198</f>
        <v>2510</v>
      </c>
      <c r="N8198" s="3">
        <f>'Transaction Data'!$F8198*'Transaction Data'!$L8198</f>
        <v>11295</v>
      </c>
      <c r="O8198" s="3">
        <f>'Transaction Data'!$N8198-'Transaction Data'!$M8198</f>
        <v>8785</v>
      </c>
      <c r="P8198" s="2">
        <f>DATEDIF('Transaction Data'!$D8198,'Transaction Data'!$A8198,"y")</f>
        <v>50</v>
      </c>
      <c r="Q8198" s="2" t="str">
        <f>FLOOR('Transaction Data'!$P8198,15)&amp;"-"&amp;FLOOR('Transaction Data'!$P8198,15)+14</f>
        <v>45-59</v>
      </c>
      <c r="R8198" s="2" t="str">
        <f>IF('Transaction Data'!$L8198&lt;=10,"Less Expensive","Expensive")</f>
        <v>Expensive</v>
      </c>
      <c r="S8198" s="4">
        <f>WEEKDAY('Transaction Data'!$A8198)</f>
        <v>2</v>
      </c>
      <c r="T8198" s="2" t="str">
        <f>IF(WEEKDAY('Transaction Data'!$A8198,2)&lt;6,"Weekday","Weekend")</f>
        <v>Weekday</v>
      </c>
    </row>
    <row r="8199" ht="15.75" customHeight="1">
      <c r="A8199" s="1">
        <v>45394.0</v>
      </c>
      <c r="B8199" s="2" t="s">
        <v>7521</v>
      </c>
      <c r="C8199" s="2" t="s">
        <v>32</v>
      </c>
      <c r="D8199" s="1">
        <v>18669.0</v>
      </c>
      <c r="E8199" s="2" t="s">
        <v>37</v>
      </c>
      <c r="F8199" s="2">
        <v>349.0</v>
      </c>
      <c r="G8199" s="2" t="s">
        <v>38</v>
      </c>
      <c r="H8199" s="2" t="s">
        <v>34</v>
      </c>
      <c r="I8199" s="2" t="s">
        <v>25</v>
      </c>
      <c r="J8199" s="2" t="str">
        <f t="array" ref="J8199">XLOOKUP('Transaction Data'!$G8199,Product_Code,Biscuit_Brand)</f>
        <v>Ginger Snaps</v>
      </c>
      <c r="K8199" s="2">
        <f t="array" ref="K8199">XLOOKUP('Transaction Data'!$G8199,Product_Code,Cost)</f>
        <v>14</v>
      </c>
      <c r="L8199" s="2">
        <f t="array" ref="L8199">XLOOKUP('Transaction Data'!$G8199,Product_Code,Unit_Price)</f>
        <v>28</v>
      </c>
      <c r="M8199" s="3">
        <f>'Transaction Data'!$F8199*'Transaction Data'!$K8199</f>
        <v>4886</v>
      </c>
      <c r="N8199" s="3">
        <f>'Transaction Data'!$F8199*'Transaction Data'!$L8199</f>
        <v>9772</v>
      </c>
      <c r="O8199" s="3">
        <f>'Transaction Data'!$N8199-'Transaction Data'!$M8199</f>
        <v>4886</v>
      </c>
      <c r="P8199" s="2">
        <f>DATEDIF('Transaction Data'!$D8199,'Transaction Data'!$A8199,"y")</f>
        <v>73</v>
      </c>
      <c r="Q8199" s="2" t="str">
        <f>FLOOR('Transaction Data'!$P8199,15)&amp;"-"&amp;FLOOR('Transaction Data'!$P8199,15)+14</f>
        <v>60-74</v>
      </c>
      <c r="R8199" s="2" t="str">
        <f>IF('Transaction Data'!$L8199&lt;=10,"Less Expensive","Expensive")</f>
        <v>Expensive</v>
      </c>
      <c r="S8199" s="4">
        <f>WEEKDAY('Transaction Data'!$A8199)</f>
        <v>6</v>
      </c>
      <c r="T8199" s="2" t="str">
        <f>IF(WEEKDAY('Transaction Data'!$A8199,2)&lt;6,"Weekday","Weekend")</f>
        <v>Weekday</v>
      </c>
    </row>
    <row r="8200" ht="15.75" customHeight="1">
      <c r="A8200" s="1">
        <v>45314.0</v>
      </c>
      <c r="B8200" s="2" t="s">
        <v>7522</v>
      </c>
      <c r="C8200" s="2" t="s">
        <v>41</v>
      </c>
      <c r="D8200" s="1">
        <v>24983.0</v>
      </c>
      <c r="E8200" s="2" t="s">
        <v>22</v>
      </c>
      <c r="F8200" s="2">
        <v>341.0</v>
      </c>
      <c r="G8200" s="2" t="s">
        <v>38</v>
      </c>
      <c r="H8200" s="2" t="s">
        <v>24</v>
      </c>
      <c r="I8200" s="2" t="s">
        <v>25</v>
      </c>
      <c r="J8200" s="2" t="str">
        <f t="array" ref="J8200">XLOOKUP('Transaction Data'!$G8200,Product_Code,Biscuit_Brand)</f>
        <v>Ginger Snaps</v>
      </c>
      <c r="K8200" s="2">
        <f t="array" ref="K8200">XLOOKUP('Transaction Data'!$G8200,Product_Code,Cost)</f>
        <v>14</v>
      </c>
      <c r="L8200" s="2">
        <f t="array" ref="L8200">XLOOKUP('Transaction Data'!$G8200,Product_Code,Unit_Price)</f>
        <v>28</v>
      </c>
      <c r="M8200" s="3">
        <f>'Transaction Data'!$F8200*'Transaction Data'!$K8200</f>
        <v>4774</v>
      </c>
      <c r="N8200" s="3">
        <f>'Transaction Data'!$F8200*'Transaction Data'!$L8200</f>
        <v>9548</v>
      </c>
      <c r="O8200" s="3">
        <f>'Transaction Data'!$N8200-'Transaction Data'!$M8200</f>
        <v>4774</v>
      </c>
      <c r="P8200" s="2">
        <f>DATEDIF('Transaction Data'!$D8200,'Transaction Data'!$A8200,"y")</f>
        <v>55</v>
      </c>
      <c r="Q8200" s="2" t="str">
        <f>FLOOR('Transaction Data'!$P8200,15)&amp;"-"&amp;FLOOR('Transaction Data'!$P8200,15)+14</f>
        <v>45-59</v>
      </c>
      <c r="R8200" s="2" t="str">
        <f>IF('Transaction Data'!$L8200&lt;=10,"Less Expensive","Expensive")</f>
        <v>Expensive</v>
      </c>
      <c r="S8200" s="4">
        <f>WEEKDAY('Transaction Data'!$A8200)</f>
        <v>3</v>
      </c>
      <c r="T8200" s="2" t="str">
        <f>IF(WEEKDAY('Transaction Data'!$A8200,2)&lt;6,"Weekday","Weekend")</f>
        <v>Weekday</v>
      </c>
    </row>
    <row r="8201" ht="15.75" customHeight="1">
      <c r="A8201" s="1">
        <v>45364.0</v>
      </c>
      <c r="B8201" s="2" t="s">
        <v>7523</v>
      </c>
      <c r="C8201" s="2" t="s">
        <v>65</v>
      </c>
      <c r="D8201" s="1">
        <v>38010.0</v>
      </c>
      <c r="E8201" s="2" t="s">
        <v>22</v>
      </c>
      <c r="F8201" s="2">
        <v>435.0</v>
      </c>
      <c r="G8201" s="2" t="s">
        <v>23</v>
      </c>
      <c r="H8201" s="2" t="s">
        <v>29</v>
      </c>
      <c r="I8201" s="2" t="s">
        <v>25</v>
      </c>
      <c r="J8201" s="2" t="str">
        <f t="array" ref="J8201">XLOOKUP('Transaction Data'!$G8201,Product_Code,Biscuit_Brand)</f>
        <v>Cinnamon Swirls</v>
      </c>
      <c r="K8201" s="2">
        <f t="array" ref="K8201">XLOOKUP('Transaction Data'!$G8201,Product_Code,Cost)</f>
        <v>10</v>
      </c>
      <c r="L8201" s="2">
        <f t="array" ref="L8201">XLOOKUP('Transaction Data'!$G8201,Product_Code,Unit_Price)</f>
        <v>14</v>
      </c>
      <c r="M8201" s="3">
        <f>'Transaction Data'!$F8201*'Transaction Data'!$K8201</f>
        <v>4350</v>
      </c>
      <c r="N8201" s="3">
        <f>'Transaction Data'!$F8201*'Transaction Data'!$L8201</f>
        <v>6090</v>
      </c>
      <c r="O8201" s="3">
        <f>'Transaction Data'!$N8201-'Transaction Data'!$M8201</f>
        <v>1740</v>
      </c>
      <c r="P8201" s="2">
        <f>DATEDIF('Transaction Data'!$D8201,'Transaction Data'!$A8201,"y")</f>
        <v>20</v>
      </c>
      <c r="Q8201" s="2" t="str">
        <f>FLOOR('Transaction Data'!$P8201,15)&amp;"-"&amp;FLOOR('Transaction Data'!$P8201,15)+14</f>
        <v>15-29</v>
      </c>
      <c r="R8201" s="2" t="str">
        <f>IF('Transaction Data'!$L8201&lt;=10,"Less Expensive","Expensive")</f>
        <v>Expensive</v>
      </c>
      <c r="S8201" s="4">
        <f>WEEKDAY('Transaction Data'!$A8201)</f>
        <v>4</v>
      </c>
      <c r="T8201" s="2" t="str">
        <f>IF(WEEKDAY('Transaction Data'!$A8201,2)&lt;6,"Weekday","Weekend")</f>
        <v>Weekday</v>
      </c>
    </row>
    <row r="8202" ht="15.75" customHeight="1">
      <c r="A8202" s="1">
        <v>45338.0</v>
      </c>
      <c r="B8202" s="2" t="s">
        <v>7524</v>
      </c>
      <c r="C8202" s="2" t="s">
        <v>47</v>
      </c>
      <c r="D8202" s="1">
        <v>17773.0</v>
      </c>
      <c r="E8202" s="2" t="s">
        <v>22</v>
      </c>
      <c r="F8202" s="2">
        <v>205.0</v>
      </c>
      <c r="G8202" s="2" t="s">
        <v>55</v>
      </c>
      <c r="H8202" s="2" t="s">
        <v>34</v>
      </c>
      <c r="I8202" s="2" t="s">
        <v>25</v>
      </c>
      <c r="J8202" s="2" t="str">
        <f t="array" ref="J8202">XLOOKUP('Transaction Data'!$G8202,Product_Code,Biscuit_Brand)</f>
        <v>Vanilla Wafers</v>
      </c>
      <c r="K8202" s="2">
        <f t="array" ref="K8202">XLOOKUP('Transaction Data'!$G8202,Product_Code,Cost)</f>
        <v>18</v>
      </c>
      <c r="L8202" s="2">
        <f t="array" ref="L8202">XLOOKUP('Transaction Data'!$G8202,Product_Code,Unit_Price)</f>
        <v>36</v>
      </c>
      <c r="M8202" s="3">
        <f>'Transaction Data'!$F8202*'Transaction Data'!$K8202</f>
        <v>3690</v>
      </c>
      <c r="N8202" s="3">
        <f>'Transaction Data'!$F8202*'Transaction Data'!$L8202</f>
        <v>7380</v>
      </c>
      <c r="O8202" s="3">
        <f>'Transaction Data'!$N8202-'Transaction Data'!$M8202</f>
        <v>3690</v>
      </c>
      <c r="P8202" s="2">
        <f>DATEDIF('Transaction Data'!$D8202,'Transaction Data'!$A8202,"y")</f>
        <v>75</v>
      </c>
      <c r="Q8202" s="2" t="str">
        <f>FLOOR('Transaction Data'!$P8202,15)&amp;"-"&amp;FLOOR('Transaction Data'!$P8202,15)+14</f>
        <v>75-89</v>
      </c>
      <c r="R8202" s="2" t="str">
        <f>IF('Transaction Data'!$L8202&lt;=10,"Less Expensive","Expensive")</f>
        <v>Expensive</v>
      </c>
      <c r="S8202" s="4">
        <f>WEEKDAY('Transaction Data'!$A8202)</f>
        <v>6</v>
      </c>
      <c r="T8202" s="2" t="str">
        <f>IF(WEEKDAY('Transaction Data'!$A8202,2)&lt;6,"Weekday","Weekend")</f>
        <v>Weekday</v>
      </c>
    </row>
    <row r="8203" ht="15.75" customHeight="1">
      <c r="A8203" s="1">
        <v>45496.0</v>
      </c>
      <c r="B8203" s="2" t="s">
        <v>7525</v>
      </c>
      <c r="C8203" s="2" t="s">
        <v>78</v>
      </c>
      <c r="D8203" s="1">
        <v>31662.0</v>
      </c>
      <c r="E8203" s="2" t="s">
        <v>63</v>
      </c>
      <c r="F8203" s="2">
        <v>124.0</v>
      </c>
      <c r="G8203" s="2" t="s">
        <v>60</v>
      </c>
      <c r="H8203" s="2" t="s">
        <v>24</v>
      </c>
      <c r="I8203" s="2" t="s">
        <v>25</v>
      </c>
      <c r="J8203" s="2" t="str">
        <f t="array" ref="J8203">XLOOKUP('Transaction Data'!$G8203,Product_Code,Biscuit_Brand)</f>
        <v>Peanut Butter Bites</v>
      </c>
      <c r="K8203" s="2">
        <f t="array" ref="K8203">XLOOKUP('Transaction Data'!$G8203,Product_Code,Cost)</f>
        <v>5</v>
      </c>
      <c r="L8203" s="2">
        <f t="array" ref="L8203">XLOOKUP('Transaction Data'!$G8203,Product_Code,Unit_Price)</f>
        <v>7</v>
      </c>
      <c r="M8203" s="3">
        <f>'Transaction Data'!$F8203*'Transaction Data'!$K8203</f>
        <v>620</v>
      </c>
      <c r="N8203" s="3">
        <f>'Transaction Data'!$F8203*'Transaction Data'!$L8203</f>
        <v>868</v>
      </c>
      <c r="O8203" s="3">
        <f>'Transaction Data'!$N8203-'Transaction Data'!$M8203</f>
        <v>248</v>
      </c>
      <c r="P8203" s="2">
        <f>DATEDIF('Transaction Data'!$D8203,'Transaction Data'!$A8203,"y")</f>
        <v>37</v>
      </c>
      <c r="Q8203" s="2" t="str">
        <f>FLOOR('Transaction Data'!$P8203,15)&amp;"-"&amp;FLOOR('Transaction Data'!$P8203,15)+14</f>
        <v>30-44</v>
      </c>
      <c r="R8203" s="2" t="str">
        <f>IF('Transaction Data'!$L8203&lt;=10,"Less Expensive","Expensive")</f>
        <v>Less Expensive</v>
      </c>
      <c r="S8203" s="4">
        <f>WEEKDAY('Transaction Data'!$A8203)</f>
        <v>3</v>
      </c>
      <c r="T8203" s="2" t="str">
        <f>IF(WEEKDAY('Transaction Data'!$A8203,2)&lt;6,"Weekday","Weekend")</f>
        <v>Weekday</v>
      </c>
    </row>
    <row r="8204" ht="15.75" customHeight="1">
      <c r="A8204" s="1">
        <v>45481.0</v>
      </c>
      <c r="B8204" s="2" t="s">
        <v>7526</v>
      </c>
      <c r="C8204" s="2" t="s">
        <v>21</v>
      </c>
      <c r="D8204" s="1">
        <v>25741.0</v>
      </c>
      <c r="E8204" s="2" t="s">
        <v>27</v>
      </c>
      <c r="F8204" s="2">
        <v>209.0</v>
      </c>
      <c r="G8204" s="2" t="s">
        <v>57</v>
      </c>
      <c r="H8204" s="2" t="s">
        <v>29</v>
      </c>
      <c r="I8204" s="2" t="s">
        <v>25</v>
      </c>
      <c r="J8204" s="2" t="str">
        <f t="array" ref="J8204">XLOOKUP('Transaction Data'!$G8204,Product_Code,Biscuit_Brand)</f>
        <v>Oatmeal Cookies</v>
      </c>
      <c r="K8204" s="2">
        <f t="array" ref="K8204">XLOOKUP('Transaction Data'!$G8204,Product_Code,Cost)</f>
        <v>19</v>
      </c>
      <c r="L8204" s="2">
        <f t="array" ref="L8204">XLOOKUP('Transaction Data'!$G8204,Product_Code,Unit_Price)</f>
        <v>23</v>
      </c>
      <c r="M8204" s="3">
        <f>'Transaction Data'!$F8204*'Transaction Data'!$K8204</f>
        <v>3971</v>
      </c>
      <c r="N8204" s="3">
        <f>'Transaction Data'!$F8204*'Transaction Data'!$L8204</f>
        <v>4807</v>
      </c>
      <c r="O8204" s="3">
        <f>'Transaction Data'!$N8204-'Transaction Data'!$M8204</f>
        <v>836</v>
      </c>
      <c r="P8204" s="2">
        <f>DATEDIF('Transaction Data'!$D8204,'Transaction Data'!$A8204,"y")</f>
        <v>54</v>
      </c>
      <c r="Q8204" s="2" t="str">
        <f>FLOOR('Transaction Data'!$P8204,15)&amp;"-"&amp;FLOOR('Transaction Data'!$P8204,15)+14</f>
        <v>45-59</v>
      </c>
      <c r="R8204" s="2" t="str">
        <f>IF('Transaction Data'!$L8204&lt;=10,"Less Expensive","Expensive")</f>
        <v>Expensive</v>
      </c>
      <c r="S8204" s="4">
        <f>WEEKDAY('Transaction Data'!$A8204)</f>
        <v>2</v>
      </c>
      <c r="T8204" s="2" t="str">
        <f>IF(WEEKDAY('Transaction Data'!$A8204,2)&lt;6,"Weekday","Weekend")</f>
        <v>Weekday</v>
      </c>
    </row>
    <row r="8205" ht="15.75" customHeight="1">
      <c r="A8205" s="1">
        <v>45336.0</v>
      </c>
      <c r="B8205" s="2" t="s">
        <v>7527</v>
      </c>
      <c r="C8205" s="2" t="s">
        <v>72</v>
      </c>
      <c r="D8205" s="1">
        <v>20715.0</v>
      </c>
      <c r="E8205" s="2" t="s">
        <v>63</v>
      </c>
      <c r="F8205" s="2">
        <v>390.0</v>
      </c>
      <c r="G8205" s="2" t="s">
        <v>55</v>
      </c>
      <c r="H8205" s="2" t="s">
        <v>34</v>
      </c>
      <c r="I8205" s="2" t="s">
        <v>25</v>
      </c>
      <c r="J8205" s="2" t="str">
        <f t="array" ref="J8205">XLOOKUP('Transaction Data'!$G8205,Product_Code,Biscuit_Brand)</f>
        <v>Vanilla Wafers</v>
      </c>
      <c r="K8205" s="2">
        <f t="array" ref="K8205">XLOOKUP('Transaction Data'!$G8205,Product_Code,Cost)</f>
        <v>18</v>
      </c>
      <c r="L8205" s="2">
        <f t="array" ref="L8205">XLOOKUP('Transaction Data'!$G8205,Product_Code,Unit_Price)</f>
        <v>36</v>
      </c>
      <c r="M8205" s="3">
        <f>'Transaction Data'!$F8205*'Transaction Data'!$K8205</f>
        <v>7020</v>
      </c>
      <c r="N8205" s="3">
        <f>'Transaction Data'!$F8205*'Transaction Data'!$L8205</f>
        <v>14040</v>
      </c>
      <c r="O8205" s="3">
        <f>'Transaction Data'!$N8205-'Transaction Data'!$M8205</f>
        <v>7020</v>
      </c>
      <c r="P8205" s="2">
        <f>DATEDIF('Transaction Data'!$D8205,'Transaction Data'!$A8205,"y")</f>
        <v>67</v>
      </c>
      <c r="Q8205" s="2" t="str">
        <f>FLOOR('Transaction Data'!$P8205,15)&amp;"-"&amp;FLOOR('Transaction Data'!$P8205,15)+14</f>
        <v>60-74</v>
      </c>
      <c r="R8205" s="2" t="str">
        <f>IF('Transaction Data'!$L8205&lt;=10,"Less Expensive","Expensive")</f>
        <v>Expensive</v>
      </c>
      <c r="S8205" s="4">
        <f>WEEKDAY('Transaction Data'!$A8205)</f>
        <v>4</v>
      </c>
      <c r="T8205" s="2" t="str">
        <f>IF(WEEKDAY('Transaction Data'!$A8205,2)&lt;6,"Weekday","Weekend")</f>
        <v>Weekday</v>
      </c>
    </row>
    <row r="8206" ht="15.75" customHeight="1">
      <c r="A8206" s="1">
        <v>45423.0</v>
      </c>
      <c r="B8206" s="2" t="s">
        <v>7528</v>
      </c>
      <c r="C8206" s="2" t="s">
        <v>32</v>
      </c>
      <c r="D8206" s="1">
        <v>16014.0</v>
      </c>
      <c r="E8206" s="2" t="s">
        <v>27</v>
      </c>
      <c r="F8206" s="2">
        <v>459.0</v>
      </c>
      <c r="G8206" s="2" t="s">
        <v>38</v>
      </c>
      <c r="H8206" s="2" t="s">
        <v>24</v>
      </c>
      <c r="I8206" s="2" t="s">
        <v>25</v>
      </c>
      <c r="J8206" s="2" t="str">
        <f t="array" ref="J8206">XLOOKUP('Transaction Data'!$G8206,Product_Code,Biscuit_Brand)</f>
        <v>Ginger Snaps</v>
      </c>
      <c r="K8206" s="2">
        <f t="array" ref="K8206">XLOOKUP('Transaction Data'!$G8206,Product_Code,Cost)</f>
        <v>14</v>
      </c>
      <c r="L8206" s="2">
        <f t="array" ref="L8206">XLOOKUP('Transaction Data'!$G8206,Product_Code,Unit_Price)</f>
        <v>28</v>
      </c>
      <c r="M8206" s="3">
        <f>'Transaction Data'!$F8206*'Transaction Data'!$K8206</f>
        <v>6426</v>
      </c>
      <c r="N8206" s="3">
        <f>'Transaction Data'!$F8206*'Transaction Data'!$L8206</f>
        <v>12852</v>
      </c>
      <c r="O8206" s="3">
        <f>'Transaction Data'!$N8206-'Transaction Data'!$M8206</f>
        <v>6426</v>
      </c>
      <c r="P8206" s="2">
        <f>DATEDIF('Transaction Data'!$D8206,'Transaction Data'!$A8206,"y")</f>
        <v>80</v>
      </c>
      <c r="Q8206" s="2" t="str">
        <f>FLOOR('Transaction Data'!$P8206,15)&amp;"-"&amp;FLOOR('Transaction Data'!$P8206,15)+14</f>
        <v>75-89</v>
      </c>
      <c r="R8206" s="2" t="str">
        <f>IF('Transaction Data'!$L8206&lt;=10,"Less Expensive","Expensive")</f>
        <v>Expensive</v>
      </c>
      <c r="S8206" s="4">
        <f>WEEKDAY('Transaction Data'!$A8206)</f>
        <v>7</v>
      </c>
      <c r="T8206" s="2" t="str">
        <f>IF(WEEKDAY('Transaction Data'!$A8206,2)&lt;6,"Weekday","Weekend")</f>
        <v>Weekend</v>
      </c>
    </row>
    <row r="8207" ht="15.75" customHeight="1">
      <c r="A8207" s="1">
        <v>45380.0</v>
      </c>
      <c r="B8207" s="2" t="s">
        <v>7529</v>
      </c>
      <c r="C8207" s="2" t="s">
        <v>21</v>
      </c>
      <c r="D8207" s="1">
        <v>30603.0</v>
      </c>
      <c r="E8207" s="2" t="s">
        <v>63</v>
      </c>
      <c r="F8207" s="2">
        <v>39.0</v>
      </c>
      <c r="G8207" s="2" t="s">
        <v>57</v>
      </c>
      <c r="H8207" s="2" t="s">
        <v>29</v>
      </c>
      <c r="I8207" s="2" t="s">
        <v>25</v>
      </c>
      <c r="J8207" s="2" t="str">
        <f t="array" ref="J8207">XLOOKUP('Transaction Data'!$G8207,Product_Code,Biscuit_Brand)</f>
        <v>Oatmeal Cookies</v>
      </c>
      <c r="K8207" s="2">
        <f t="array" ref="K8207">XLOOKUP('Transaction Data'!$G8207,Product_Code,Cost)</f>
        <v>19</v>
      </c>
      <c r="L8207" s="2">
        <f t="array" ref="L8207">XLOOKUP('Transaction Data'!$G8207,Product_Code,Unit_Price)</f>
        <v>23</v>
      </c>
      <c r="M8207" s="3">
        <f>'Transaction Data'!$F8207*'Transaction Data'!$K8207</f>
        <v>741</v>
      </c>
      <c r="N8207" s="3">
        <f>'Transaction Data'!$F8207*'Transaction Data'!$L8207</f>
        <v>897</v>
      </c>
      <c r="O8207" s="3">
        <f>'Transaction Data'!$N8207-'Transaction Data'!$M8207</f>
        <v>156</v>
      </c>
      <c r="P8207" s="2">
        <f>DATEDIF('Transaction Data'!$D8207,'Transaction Data'!$A8207,"y")</f>
        <v>40</v>
      </c>
      <c r="Q8207" s="2" t="str">
        <f>FLOOR('Transaction Data'!$P8207,15)&amp;"-"&amp;FLOOR('Transaction Data'!$P8207,15)+14</f>
        <v>30-44</v>
      </c>
      <c r="R8207" s="2" t="str">
        <f>IF('Transaction Data'!$L8207&lt;=10,"Less Expensive","Expensive")</f>
        <v>Expensive</v>
      </c>
      <c r="S8207" s="4">
        <f>WEEKDAY('Transaction Data'!$A8207)</f>
        <v>6</v>
      </c>
      <c r="T8207" s="2" t="str">
        <f>IF(WEEKDAY('Transaction Data'!$A8207,2)&lt;6,"Weekday","Weekend")</f>
        <v>Weekday</v>
      </c>
    </row>
    <row r="8208" ht="15.75" customHeight="1">
      <c r="A8208" s="1">
        <v>45328.0</v>
      </c>
      <c r="B8208" s="2" t="s">
        <v>7530</v>
      </c>
      <c r="C8208" s="2" t="s">
        <v>69</v>
      </c>
      <c r="D8208" s="1">
        <v>18691.0</v>
      </c>
      <c r="E8208" s="2" t="s">
        <v>27</v>
      </c>
      <c r="F8208" s="2">
        <v>36.0</v>
      </c>
      <c r="G8208" s="2" t="s">
        <v>38</v>
      </c>
      <c r="H8208" s="2" t="s">
        <v>34</v>
      </c>
      <c r="I8208" s="2" t="s">
        <v>25</v>
      </c>
      <c r="J8208" s="2" t="str">
        <f t="array" ref="J8208">XLOOKUP('Transaction Data'!$G8208,Product_Code,Biscuit_Brand)</f>
        <v>Ginger Snaps</v>
      </c>
      <c r="K8208" s="2">
        <f t="array" ref="K8208">XLOOKUP('Transaction Data'!$G8208,Product_Code,Cost)</f>
        <v>14</v>
      </c>
      <c r="L8208" s="2">
        <f t="array" ref="L8208">XLOOKUP('Transaction Data'!$G8208,Product_Code,Unit_Price)</f>
        <v>28</v>
      </c>
      <c r="M8208" s="3">
        <f>'Transaction Data'!$F8208*'Transaction Data'!$K8208</f>
        <v>504</v>
      </c>
      <c r="N8208" s="3">
        <f>'Transaction Data'!$F8208*'Transaction Data'!$L8208</f>
        <v>1008</v>
      </c>
      <c r="O8208" s="3">
        <f>'Transaction Data'!$N8208-'Transaction Data'!$M8208</f>
        <v>504</v>
      </c>
      <c r="P8208" s="2">
        <f>DATEDIF('Transaction Data'!$D8208,'Transaction Data'!$A8208,"y")</f>
        <v>72</v>
      </c>
      <c r="Q8208" s="2" t="str">
        <f>FLOOR('Transaction Data'!$P8208,15)&amp;"-"&amp;FLOOR('Transaction Data'!$P8208,15)+14</f>
        <v>60-74</v>
      </c>
      <c r="R8208" s="2" t="str">
        <f>IF('Transaction Data'!$L8208&lt;=10,"Less Expensive","Expensive")</f>
        <v>Expensive</v>
      </c>
      <c r="S8208" s="4">
        <f>WEEKDAY('Transaction Data'!$A8208)</f>
        <v>3</v>
      </c>
      <c r="T8208" s="2" t="str">
        <f>IF(WEEKDAY('Transaction Data'!$A8208,2)&lt;6,"Weekday","Weekend")</f>
        <v>Weekday</v>
      </c>
    </row>
    <row r="8209" ht="15.75" customHeight="1">
      <c r="A8209" s="1">
        <v>45473.0</v>
      </c>
      <c r="B8209" s="2" t="s">
        <v>7531</v>
      </c>
      <c r="C8209" s="2" t="s">
        <v>21</v>
      </c>
      <c r="D8209" s="1">
        <v>35204.0</v>
      </c>
      <c r="E8209" s="2" t="s">
        <v>63</v>
      </c>
      <c r="F8209" s="2">
        <v>276.0</v>
      </c>
      <c r="G8209" s="2" t="s">
        <v>48</v>
      </c>
      <c r="H8209" s="2" t="s">
        <v>24</v>
      </c>
      <c r="I8209" s="2" t="s">
        <v>25</v>
      </c>
      <c r="J8209" s="2" t="str">
        <f t="array" ref="J8209">XLOOKUP('Transaction Data'!$G8209,Product_Code,Biscuit_Brand)</f>
        <v>Lemon Crisps</v>
      </c>
      <c r="K8209" s="2">
        <f t="array" ref="K8209">XLOOKUP('Transaction Data'!$G8209,Product_Code,Cost)</f>
        <v>7</v>
      </c>
      <c r="L8209" s="2">
        <f t="array" ref="L8209">XLOOKUP('Transaction Data'!$G8209,Product_Code,Unit_Price)</f>
        <v>9</v>
      </c>
      <c r="M8209" s="3">
        <f>'Transaction Data'!$F8209*'Transaction Data'!$K8209</f>
        <v>1932</v>
      </c>
      <c r="N8209" s="3">
        <f>'Transaction Data'!$F8209*'Transaction Data'!$L8209</f>
        <v>2484</v>
      </c>
      <c r="O8209" s="3">
        <f>'Transaction Data'!$N8209-'Transaction Data'!$M8209</f>
        <v>552</v>
      </c>
      <c r="P8209" s="2">
        <f>DATEDIF('Transaction Data'!$D8209,'Transaction Data'!$A8209,"y")</f>
        <v>28</v>
      </c>
      <c r="Q8209" s="2" t="str">
        <f>FLOOR('Transaction Data'!$P8209,15)&amp;"-"&amp;FLOOR('Transaction Data'!$P8209,15)+14</f>
        <v>15-29</v>
      </c>
      <c r="R8209" s="2" t="str">
        <f>IF('Transaction Data'!$L8209&lt;=10,"Less Expensive","Expensive")</f>
        <v>Less Expensive</v>
      </c>
      <c r="S8209" s="4">
        <f>WEEKDAY('Transaction Data'!$A8209)</f>
        <v>1</v>
      </c>
      <c r="T8209" s="2" t="str">
        <f>IF(WEEKDAY('Transaction Data'!$A8209,2)&lt;6,"Weekday","Weekend")</f>
        <v>Weekend</v>
      </c>
    </row>
    <row r="8210" ht="15.75" customHeight="1">
      <c r="A8210" s="1">
        <v>45434.0</v>
      </c>
      <c r="B8210" s="2" t="s">
        <v>7532</v>
      </c>
      <c r="C8210" s="2" t="s">
        <v>21</v>
      </c>
      <c r="D8210" s="1">
        <v>28384.0</v>
      </c>
      <c r="E8210" s="2" t="s">
        <v>37</v>
      </c>
      <c r="F8210" s="2">
        <v>203.0</v>
      </c>
      <c r="G8210" s="2" t="s">
        <v>44</v>
      </c>
      <c r="H8210" s="2" t="s">
        <v>29</v>
      </c>
      <c r="I8210" s="2" t="s">
        <v>25</v>
      </c>
      <c r="J8210" s="2" t="str">
        <f t="array" ref="J8210">XLOOKUP('Transaction Data'!$G8210,Product_Code,Biscuit_Brand)</f>
        <v>Butter Crunch</v>
      </c>
      <c r="K8210" s="2">
        <f t="array" ref="K8210">XLOOKUP('Transaction Data'!$G8210,Product_Code,Cost)</f>
        <v>10</v>
      </c>
      <c r="L8210" s="2">
        <f t="array" ref="L8210">XLOOKUP('Transaction Data'!$G8210,Product_Code,Unit_Price)</f>
        <v>11</v>
      </c>
      <c r="M8210" s="3">
        <f>'Transaction Data'!$F8210*'Transaction Data'!$K8210</f>
        <v>2030</v>
      </c>
      <c r="N8210" s="3">
        <f>'Transaction Data'!$F8210*'Transaction Data'!$L8210</f>
        <v>2233</v>
      </c>
      <c r="O8210" s="3">
        <f>'Transaction Data'!$N8210-'Transaction Data'!$M8210</f>
        <v>203</v>
      </c>
      <c r="P8210" s="2">
        <f>DATEDIF('Transaction Data'!$D8210,'Transaction Data'!$A8210,"y")</f>
        <v>46</v>
      </c>
      <c r="Q8210" s="2" t="str">
        <f>FLOOR('Transaction Data'!$P8210,15)&amp;"-"&amp;FLOOR('Transaction Data'!$P8210,15)+14</f>
        <v>45-59</v>
      </c>
      <c r="R8210" s="2" t="str">
        <f>IF('Transaction Data'!$L8210&lt;=10,"Less Expensive","Expensive")</f>
        <v>Expensive</v>
      </c>
      <c r="S8210" s="4">
        <f>WEEKDAY('Transaction Data'!$A8210)</f>
        <v>4</v>
      </c>
      <c r="T8210" s="2" t="str">
        <f>IF(WEEKDAY('Transaction Data'!$A8210,2)&lt;6,"Weekday","Weekend")</f>
        <v>Weekday</v>
      </c>
    </row>
    <row r="8211" ht="15.75" customHeight="1">
      <c r="A8211" s="1">
        <v>45430.0</v>
      </c>
      <c r="B8211" s="2" t="s">
        <v>7533</v>
      </c>
      <c r="C8211" s="2" t="s">
        <v>32</v>
      </c>
      <c r="D8211" s="1">
        <v>30647.0</v>
      </c>
      <c r="E8211" s="2" t="s">
        <v>22</v>
      </c>
      <c r="F8211" s="2">
        <v>50.0</v>
      </c>
      <c r="G8211" s="2" t="s">
        <v>38</v>
      </c>
      <c r="H8211" s="2" t="s">
        <v>34</v>
      </c>
      <c r="I8211" s="2" t="s">
        <v>25</v>
      </c>
      <c r="J8211" s="2" t="str">
        <f t="array" ref="J8211">XLOOKUP('Transaction Data'!$G8211,Product_Code,Biscuit_Brand)</f>
        <v>Ginger Snaps</v>
      </c>
      <c r="K8211" s="2">
        <f t="array" ref="K8211">XLOOKUP('Transaction Data'!$G8211,Product_Code,Cost)</f>
        <v>14</v>
      </c>
      <c r="L8211" s="2">
        <f t="array" ref="L8211">XLOOKUP('Transaction Data'!$G8211,Product_Code,Unit_Price)</f>
        <v>28</v>
      </c>
      <c r="M8211" s="3">
        <f>'Transaction Data'!$F8211*'Transaction Data'!$K8211</f>
        <v>700</v>
      </c>
      <c r="N8211" s="3">
        <f>'Transaction Data'!$F8211*'Transaction Data'!$L8211</f>
        <v>1400</v>
      </c>
      <c r="O8211" s="3">
        <f>'Transaction Data'!$N8211-'Transaction Data'!$M8211</f>
        <v>700</v>
      </c>
      <c r="P8211" s="2">
        <f>DATEDIF('Transaction Data'!$D8211,'Transaction Data'!$A8211,"y")</f>
        <v>40</v>
      </c>
      <c r="Q8211" s="2" t="str">
        <f>FLOOR('Transaction Data'!$P8211,15)&amp;"-"&amp;FLOOR('Transaction Data'!$P8211,15)+14</f>
        <v>30-44</v>
      </c>
      <c r="R8211" s="2" t="str">
        <f>IF('Transaction Data'!$L8211&lt;=10,"Less Expensive","Expensive")</f>
        <v>Expensive</v>
      </c>
      <c r="S8211" s="4">
        <f>WEEKDAY('Transaction Data'!$A8211)</f>
        <v>7</v>
      </c>
      <c r="T8211" s="2" t="str">
        <f>IF(WEEKDAY('Transaction Data'!$A8211,2)&lt;6,"Weekday","Weekend")</f>
        <v>Weekend</v>
      </c>
    </row>
    <row r="8212" ht="15.75" customHeight="1">
      <c r="A8212" s="1">
        <v>45447.0</v>
      </c>
      <c r="B8212" s="2" t="s">
        <v>7534</v>
      </c>
      <c r="C8212" s="2" t="s">
        <v>69</v>
      </c>
      <c r="D8212" s="1">
        <v>28810.0</v>
      </c>
      <c r="E8212" s="2" t="s">
        <v>27</v>
      </c>
      <c r="F8212" s="2">
        <v>52.0</v>
      </c>
      <c r="G8212" s="2" t="s">
        <v>38</v>
      </c>
      <c r="H8212" s="2" t="s">
        <v>24</v>
      </c>
      <c r="I8212" s="2" t="s">
        <v>25</v>
      </c>
      <c r="J8212" s="2" t="str">
        <f t="array" ref="J8212">XLOOKUP('Transaction Data'!$G8212,Product_Code,Biscuit_Brand)</f>
        <v>Ginger Snaps</v>
      </c>
      <c r="K8212" s="2">
        <f t="array" ref="K8212">XLOOKUP('Transaction Data'!$G8212,Product_Code,Cost)</f>
        <v>14</v>
      </c>
      <c r="L8212" s="2">
        <f t="array" ref="L8212">XLOOKUP('Transaction Data'!$G8212,Product_Code,Unit_Price)</f>
        <v>28</v>
      </c>
      <c r="M8212" s="3">
        <f>'Transaction Data'!$F8212*'Transaction Data'!$K8212</f>
        <v>728</v>
      </c>
      <c r="N8212" s="3">
        <f>'Transaction Data'!$F8212*'Transaction Data'!$L8212</f>
        <v>1456</v>
      </c>
      <c r="O8212" s="3">
        <f>'Transaction Data'!$N8212-'Transaction Data'!$M8212</f>
        <v>728</v>
      </c>
      <c r="P8212" s="2">
        <f>DATEDIF('Transaction Data'!$D8212,'Transaction Data'!$A8212,"y")</f>
        <v>45</v>
      </c>
      <c r="Q8212" s="2" t="str">
        <f>FLOOR('Transaction Data'!$P8212,15)&amp;"-"&amp;FLOOR('Transaction Data'!$P8212,15)+14</f>
        <v>45-59</v>
      </c>
      <c r="R8212" s="2" t="str">
        <f>IF('Transaction Data'!$L8212&lt;=10,"Less Expensive","Expensive")</f>
        <v>Expensive</v>
      </c>
      <c r="S8212" s="4">
        <f>WEEKDAY('Transaction Data'!$A8212)</f>
        <v>3</v>
      </c>
      <c r="T8212" s="2" t="str">
        <f>IF(WEEKDAY('Transaction Data'!$A8212,2)&lt;6,"Weekday","Weekend")</f>
        <v>Weekday</v>
      </c>
    </row>
    <row r="8213" ht="15.75" customHeight="1">
      <c r="A8213" s="1">
        <v>45326.0</v>
      </c>
      <c r="B8213" s="2" t="s">
        <v>7535</v>
      </c>
      <c r="C8213" s="2" t="s">
        <v>78</v>
      </c>
      <c r="D8213" s="1">
        <v>24846.0</v>
      </c>
      <c r="E8213" s="2" t="s">
        <v>22</v>
      </c>
      <c r="F8213" s="2">
        <v>143.0</v>
      </c>
      <c r="G8213" s="2" t="s">
        <v>33</v>
      </c>
      <c r="H8213" s="2" t="s">
        <v>29</v>
      </c>
      <c r="I8213" s="2" t="s">
        <v>25</v>
      </c>
      <c r="J8213" s="2" t="str">
        <f t="array" ref="J8213">XLOOKUP('Transaction Data'!$G8213,Product_Code,Biscuit_Brand)</f>
        <v>Caramel Biscuits</v>
      </c>
      <c r="K8213" s="2">
        <f t="array" ref="K8213">XLOOKUP('Transaction Data'!$G8213,Product_Code,Cost)</f>
        <v>18</v>
      </c>
      <c r="L8213" s="2">
        <f t="array" ref="L8213">XLOOKUP('Transaction Data'!$G8213,Product_Code,Unit_Price)</f>
        <v>22</v>
      </c>
      <c r="M8213" s="3">
        <f>'Transaction Data'!$F8213*'Transaction Data'!$K8213</f>
        <v>2574</v>
      </c>
      <c r="N8213" s="3">
        <f>'Transaction Data'!$F8213*'Transaction Data'!$L8213</f>
        <v>3146</v>
      </c>
      <c r="O8213" s="3">
        <f>'Transaction Data'!$N8213-'Transaction Data'!$M8213</f>
        <v>572</v>
      </c>
      <c r="P8213" s="2">
        <f>DATEDIF('Transaction Data'!$D8213,'Transaction Data'!$A8213,"y")</f>
        <v>56</v>
      </c>
      <c r="Q8213" s="2" t="str">
        <f>FLOOR('Transaction Data'!$P8213,15)&amp;"-"&amp;FLOOR('Transaction Data'!$P8213,15)+14</f>
        <v>45-59</v>
      </c>
      <c r="R8213" s="2" t="str">
        <f>IF('Transaction Data'!$L8213&lt;=10,"Less Expensive","Expensive")</f>
        <v>Expensive</v>
      </c>
      <c r="S8213" s="4">
        <f>WEEKDAY('Transaction Data'!$A8213)</f>
        <v>1</v>
      </c>
      <c r="T8213" s="2" t="str">
        <f>IF(WEEKDAY('Transaction Data'!$A8213,2)&lt;6,"Weekday","Weekend")</f>
        <v>Weekend</v>
      </c>
    </row>
    <row r="8214" ht="15.75" customHeight="1">
      <c r="A8214" s="1">
        <v>45423.0</v>
      </c>
      <c r="B8214" s="2" t="s">
        <v>7536</v>
      </c>
      <c r="C8214" s="2" t="s">
        <v>65</v>
      </c>
      <c r="D8214" s="1">
        <v>15973.0</v>
      </c>
      <c r="E8214" s="2" t="s">
        <v>27</v>
      </c>
      <c r="F8214" s="2">
        <v>343.0</v>
      </c>
      <c r="G8214" s="2" t="s">
        <v>48</v>
      </c>
      <c r="H8214" s="2" t="s">
        <v>34</v>
      </c>
      <c r="I8214" s="2" t="s">
        <v>25</v>
      </c>
      <c r="J8214" s="2" t="str">
        <f t="array" ref="J8214">XLOOKUP('Transaction Data'!$G8214,Product_Code,Biscuit_Brand)</f>
        <v>Lemon Crisps</v>
      </c>
      <c r="K8214" s="2">
        <f t="array" ref="K8214">XLOOKUP('Transaction Data'!$G8214,Product_Code,Cost)</f>
        <v>7</v>
      </c>
      <c r="L8214" s="2">
        <f t="array" ref="L8214">XLOOKUP('Transaction Data'!$G8214,Product_Code,Unit_Price)</f>
        <v>9</v>
      </c>
      <c r="M8214" s="3">
        <f>'Transaction Data'!$F8214*'Transaction Data'!$K8214</f>
        <v>2401</v>
      </c>
      <c r="N8214" s="3">
        <f>'Transaction Data'!$F8214*'Transaction Data'!$L8214</f>
        <v>3087</v>
      </c>
      <c r="O8214" s="3">
        <f>'Transaction Data'!$N8214-'Transaction Data'!$M8214</f>
        <v>686</v>
      </c>
      <c r="P8214" s="2">
        <f>DATEDIF('Transaction Data'!$D8214,'Transaction Data'!$A8214,"y")</f>
        <v>80</v>
      </c>
      <c r="Q8214" s="2" t="str">
        <f>FLOOR('Transaction Data'!$P8214,15)&amp;"-"&amp;FLOOR('Transaction Data'!$P8214,15)+14</f>
        <v>75-89</v>
      </c>
      <c r="R8214" s="2" t="str">
        <f>IF('Transaction Data'!$L8214&lt;=10,"Less Expensive","Expensive")</f>
        <v>Less Expensive</v>
      </c>
      <c r="S8214" s="4">
        <f>WEEKDAY('Transaction Data'!$A8214)</f>
        <v>7</v>
      </c>
      <c r="T8214" s="2" t="str">
        <f>IF(WEEKDAY('Transaction Data'!$A8214,2)&lt;6,"Weekday","Weekend")</f>
        <v>Weekend</v>
      </c>
    </row>
    <row r="8215" ht="15.75" customHeight="1">
      <c r="A8215" s="1">
        <v>45333.0</v>
      </c>
      <c r="B8215" s="2" t="s">
        <v>7537</v>
      </c>
      <c r="C8215" s="2" t="s">
        <v>69</v>
      </c>
      <c r="D8215" s="1">
        <v>17870.0</v>
      </c>
      <c r="E8215" s="2" t="s">
        <v>22</v>
      </c>
      <c r="F8215" s="2">
        <v>29.0</v>
      </c>
      <c r="G8215" s="2" t="s">
        <v>57</v>
      </c>
      <c r="H8215" s="2" t="s">
        <v>24</v>
      </c>
      <c r="I8215" s="2" t="s">
        <v>25</v>
      </c>
      <c r="J8215" s="2" t="str">
        <f t="array" ref="J8215">XLOOKUP('Transaction Data'!$G8215,Product_Code,Biscuit_Brand)</f>
        <v>Oatmeal Cookies</v>
      </c>
      <c r="K8215" s="2">
        <f t="array" ref="K8215">XLOOKUP('Transaction Data'!$G8215,Product_Code,Cost)</f>
        <v>19</v>
      </c>
      <c r="L8215" s="2">
        <f t="array" ref="L8215">XLOOKUP('Transaction Data'!$G8215,Product_Code,Unit_Price)</f>
        <v>23</v>
      </c>
      <c r="M8215" s="3">
        <f>'Transaction Data'!$F8215*'Transaction Data'!$K8215</f>
        <v>551</v>
      </c>
      <c r="N8215" s="3">
        <f>'Transaction Data'!$F8215*'Transaction Data'!$L8215</f>
        <v>667</v>
      </c>
      <c r="O8215" s="3">
        <f>'Transaction Data'!$N8215-'Transaction Data'!$M8215</f>
        <v>116</v>
      </c>
      <c r="P8215" s="2">
        <f>DATEDIF('Transaction Data'!$D8215,'Transaction Data'!$A8215,"y")</f>
        <v>75</v>
      </c>
      <c r="Q8215" s="2" t="str">
        <f>FLOOR('Transaction Data'!$P8215,15)&amp;"-"&amp;FLOOR('Transaction Data'!$P8215,15)+14</f>
        <v>75-89</v>
      </c>
      <c r="R8215" s="2" t="str">
        <f>IF('Transaction Data'!$L8215&lt;=10,"Less Expensive","Expensive")</f>
        <v>Expensive</v>
      </c>
      <c r="S8215" s="4">
        <f>WEEKDAY('Transaction Data'!$A8215)</f>
        <v>1</v>
      </c>
      <c r="T8215" s="2" t="str">
        <f>IF(WEEKDAY('Transaction Data'!$A8215,2)&lt;6,"Weekday","Weekend")</f>
        <v>Weekend</v>
      </c>
    </row>
    <row r="8216" ht="15.75" customHeight="1">
      <c r="A8216" s="1">
        <v>45341.0</v>
      </c>
      <c r="B8216" s="2" t="s">
        <v>7538</v>
      </c>
      <c r="C8216" s="2" t="s">
        <v>72</v>
      </c>
      <c r="D8216" s="1">
        <v>38555.0</v>
      </c>
      <c r="E8216" s="2" t="s">
        <v>37</v>
      </c>
      <c r="F8216" s="2">
        <v>480.0</v>
      </c>
      <c r="G8216" s="2" t="s">
        <v>48</v>
      </c>
      <c r="H8216" s="2" t="s">
        <v>29</v>
      </c>
      <c r="I8216" s="2" t="s">
        <v>25</v>
      </c>
      <c r="J8216" s="2" t="str">
        <f t="array" ref="J8216">XLOOKUP('Transaction Data'!$G8216,Product_Code,Biscuit_Brand)</f>
        <v>Lemon Crisps</v>
      </c>
      <c r="K8216" s="2">
        <f t="array" ref="K8216">XLOOKUP('Transaction Data'!$G8216,Product_Code,Cost)</f>
        <v>7</v>
      </c>
      <c r="L8216" s="2">
        <f t="array" ref="L8216">XLOOKUP('Transaction Data'!$G8216,Product_Code,Unit_Price)</f>
        <v>9</v>
      </c>
      <c r="M8216" s="3">
        <f>'Transaction Data'!$F8216*'Transaction Data'!$K8216</f>
        <v>3360</v>
      </c>
      <c r="N8216" s="3">
        <f>'Transaction Data'!$F8216*'Transaction Data'!$L8216</f>
        <v>4320</v>
      </c>
      <c r="O8216" s="3">
        <f>'Transaction Data'!$N8216-'Transaction Data'!$M8216</f>
        <v>960</v>
      </c>
      <c r="P8216" s="2">
        <f>DATEDIF('Transaction Data'!$D8216,'Transaction Data'!$A8216,"y")</f>
        <v>18</v>
      </c>
      <c r="Q8216" s="2" t="str">
        <f>FLOOR('Transaction Data'!$P8216,15)&amp;"-"&amp;FLOOR('Transaction Data'!$P8216,15)+14</f>
        <v>15-29</v>
      </c>
      <c r="R8216" s="2" t="str">
        <f>IF('Transaction Data'!$L8216&lt;=10,"Less Expensive","Expensive")</f>
        <v>Less Expensive</v>
      </c>
      <c r="S8216" s="4">
        <f>WEEKDAY('Transaction Data'!$A8216)</f>
        <v>2</v>
      </c>
      <c r="T8216" s="2" t="str">
        <f>IF(WEEKDAY('Transaction Data'!$A8216,2)&lt;6,"Weekday","Weekend")</f>
        <v>Weekday</v>
      </c>
    </row>
    <row r="8217" ht="15.75" customHeight="1">
      <c r="A8217" s="1">
        <v>45356.0</v>
      </c>
      <c r="B8217" s="2" t="s">
        <v>7539</v>
      </c>
      <c r="C8217" s="2" t="s">
        <v>69</v>
      </c>
      <c r="D8217" s="1">
        <v>28329.0</v>
      </c>
      <c r="E8217" s="2" t="s">
        <v>22</v>
      </c>
      <c r="F8217" s="2">
        <v>212.0</v>
      </c>
      <c r="G8217" s="2" t="s">
        <v>55</v>
      </c>
      <c r="H8217" s="2" t="s">
        <v>34</v>
      </c>
      <c r="I8217" s="2" t="s">
        <v>25</v>
      </c>
      <c r="J8217" s="2" t="str">
        <f t="array" ref="J8217">XLOOKUP('Transaction Data'!$G8217,Product_Code,Biscuit_Brand)</f>
        <v>Vanilla Wafers</v>
      </c>
      <c r="K8217" s="2">
        <f t="array" ref="K8217">XLOOKUP('Transaction Data'!$G8217,Product_Code,Cost)</f>
        <v>18</v>
      </c>
      <c r="L8217" s="2">
        <f t="array" ref="L8217">XLOOKUP('Transaction Data'!$G8217,Product_Code,Unit_Price)</f>
        <v>36</v>
      </c>
      <c r="M8217" s="3">
        <f>'Transaction Data'!$F8217*'Transaction Data'!$K8217</f>
        <v>3816</v>
      </c>
      <c r="N8217" s="3">
        <f>'Transaction Data'!$F8217*'Transaction Data'!$L8217</f>
        <v>7632</v>
      </c>
      <c r="O8217" s="3">
        <f>'Transaction Data'!$N8217-'Transaction Data'!$M8217</f>
        <v>3816</v>
      </c>
      <c r="P8217" s="2">
        <f>DATEDIF('Transaction Data'!$D8217,'Transaction Data'!$A8217,"y")</f>
        <v>46</v>
      </c>
      <c r="Q8217" s="2" t="str">
        <f>FLOOR('Transaction Data'!$P8217,15)&amp;"-"&amp;FLOOR('Transaction Data'!$P8217,15)+14</f>
        <v>45-59</v>
      </c>
      <c r="R8217" s="2" t="str">
        <f>IF('Transaction Data'!$L8217&lt;=10,"Less Expensive","Expensive")</f>
        <v>Expensive</v>
      </c>
      <c r="S8217" s="4">
        <f>WEEKDAY('Transaction Data'!$A8217)</f>
        <v>3</v>
      </c>
      <c r="T8217" s="2" t="str">
        <f>IF(WEEKDAY('Transaction Data'!$A8217,2)&lt;6,"Weekday","Weekend")</f>
        <v>Weekday</v>
      </c>
    </row>
    <row r="8218" ht="15.75" customHeight="1">
      <c r="A8218" s="1">
        <v>45475.0</v>
      </c>
      <c r="B8218" s="2" t="s">
        <v>7540</v>
      </c>
      <c r="C8218" s="2" t="s">
        <v>47</v>
      </c>
      <c r="D8218" s="1">
        <v>19218.0</v>
      </c>
      <c r="E8218" s="2" t="s">
        <v>22</v>
      </c>
      <c r="F8218" s="2">
        <v>36.0</v>
      </c>
      <c r="G8218" s="2" t="s">
        <v>33</v>
      </c>
      <c r="H8218" s="2" t="s">
        <v>24</v>
      </c>
      <c r="I8218" s="2" t="s">
        <v>25</v>
      </c>
      <c r="J8218" s="2" t="str">
        <f t="array" ref="J8218">XLOOKUP('Transaction Data'!$G8218,Product_Code,Biscuit_Brand)</f>
        <v>Caramel Biscuits</v>
      </c>
      <c r="K8218" s="2">
        <f t="array" ref="K8218">XLOOKUP('Transaction Data'!$G8218,Product_Code,Cost)</f>
        <v>18</v>
      </c>
      <c r="L8218" s="2">
        <f t="array" ref="L8218">XLOOKUP('Transaction Data'!$G8218,Product_Code,Unit_Price)</f>
        <v>22</v>
      </c>
      <c r="M8218" s="3">
        <f>'Transaction Data'!$F8218*'Transaction Data'!$K8218</f>
        <v>648</v>
      </c>
      <c r="N8218" s="3">
        <f>'Transaction Data'!$F8218*'Transaction Data'!$L8218</f>
        <v>792</v>
      </c>
      <c r="O8218" s="3">
        <f>'Transaction Data'!$N8218-'Transaction Data'!$M8218</f>
        <v>144</v>
      </c>
      <c r="P8218" s="2">
        <f>DATEDIF('Transaction Data'!$D8218,'Transaction Data'!$A8218,"y")</f>
        <v>71</v>
      </c>
      <c r="Q8218" s="2" t="str">
        <f>FLOOR('Transaction Data'!$P8218,15)&amp;"-"&amp;FLOOR('Transaction Data'!$P8218,15)+14</f>
        <v>60-74</v>
      </c>
      <c r="R8218" s="2" t="str">
        <f>IF('Transaction Data'!$L8218&lt;=10,"Less Expensive","Expensive")</f>
        <v>Expensive</v>
      </c>
      <c r="S8218" s="4">
        <f>WEEKDAY('Transaction Data'!$A8218)</f>
        <v>3</v>
      </c>
      <c r="T8218" s="2" t="str">
        <f>IF(WEEKDAY('Transaction Data'!$A8218,2)&lt;6,"Weekday","Weekend")</f>
        <v>Weekday</v>
      </c>
    </row>
    <row r="8219" ht="15.75" customHeight="1">
      <c r="A8219" s="1">
        <v>45483.0</v>
      </c>
      <c r="B8219" s="2" t="s">
        <v>7541</v>
      </c>
      <c r="C8219" s="2" t="s">
        <v>69</v>
      </c>
      <c r="D8219" s="1">
        <v>29497.0</v>
      </c>
      <c r="E8219" s="2" t="s">
        <v>27</v>
      </c>
      <c r="F8219" s="2">
        <v>404.0</v>
      </c>
      <c r="G8219" s="2" t="s">
        <v>55</v>
      </c>
      <c r="H8219" s="2" t="s">
        <v>29</v>
      </c>
      <c r="I8219" s="2" t="s">
        <v>25</v>
      </c>
      <c r="J8219" s="2" t="str">
        <f t="array" ref="J8219">XLOOKUP('Transaction Data'!$G8219,Product_Code,Biscuit_Brand)</f>
        <v>Vanilla Wafers</v>
      </c>
      <c r="K8219" s="2">
        <f t="array" ref="K8219">XLOOKUP('Transaction Data'!$G8219,Product_Code,Cost)</f>
        <v>18</v>
      </c>
      <c r="L8219" s="2">
        <f t="array" ref="L8219">XLOOKUP('Transaction Data'!$G8219,Product_Code,Unit_Price)</f>
        <v>36</v>
      </c>
      <c r="M8219" s="3">
        <f>'Transaction Data'!$F8219*'Transaction Data'!$K8219</f>
        <v>7272</v>
      </c>
      <c r="N8219" s="3">
        <f>'Transaction Data'!$F8219*'Transaction Data'!$L8219</f>
        <v>14544</v>
      </c>
      <c r="O8219" s="3">
        <f>'Transaction Data'!$N8219-'Transaction Data'!$M8219</f>
        <v>7272</v>
      </c>
      <c r="P8219" s="2">
        <f>DATEDIF('Transaction Data'!$D8219,'Transaction Data'!$A8219,"y")</f>
        <v>43</v>
      </c>
      <c r="Q8219" s="2" t="str">
        <f>FLOOR('Transaction Data'!$P8219,15)&amp;"-"&amp;FLOOR('Transaction Data'!$P8219,15)+14</f>
        <v>30-44</v>
      </c>
      <c r="R8219" s="2" t="str">
        <f>IF('Transaction Data'!$L8219&lt;=10,"Less Expensive","Expensive")</f>
        <v>Expensive</v>
      </c>
      <c r="S8219" s="4">
        <f>WEEKDAY('Transaction Data'!$A8219)</f>
        <v>4</v>
      </c>
      <c r="T8219" s="2" t="str">
        <f>IF(WEEKDAY('Transaction Data'!$A8219,2)&lt;6,"Weekday","Weekend")</f>
        <v>Weekday</v>
      </c>
    </row>
    <row r="8220" ht="15.75" customHeight="1">
      <c r="A8220" s="1">
        <v>45416.0</v>
      </c>
      <c r="B8220" s="2" t="s">
        <v>7542</v>
      </c>
      <c r="C8220" s="2" t="s">
        <v>32</v>
      </c>
      <c r="D8220" s="1">
        <v>24665.0</v>
      </c>
      <c r="E8220" s="2" t="s">
        <v>63</v>
      </c>
      <c r="F8220" s="2">
        <v>301.0</v>
      </c>
      <c r="G8220" s="2" t="s">
        <v>38</v>
      </c>
      <c r="H8220" s="2" t="s">
        <v>34</v>
      </c>
      <c r="I8220" s="2" t="s">
        <v>25</v>
      </c>
      <c r="J8220" s="2" t="str">
        <f t="array" ref="J8220">XLOOKUP('Transaction Data'!$G8220,Product_Code,Biscuit_Brand)</f>
        <v>Ginger Snaps</v>
      </c>
      <c r="K8220" s="2">
        <f t="array" ref="K8220">XLOOKUP('Transaction Data'!$G8220,Product_Code,Cost)</f>
        <v>14</v>
      </c>
      <c r="L8220" s="2">
        <f t="array" ref="L8220">XLOOKUP('Transaction Data'!$G8220,Product_Code,Unit_Price)</f>
        <v>28</v>
      </c>
      <c r="M8220" s="3">
        <f>'Transaction Data'!$F8220*'Transaction Data'!$K8220</f>
        <v>4214</v>
      </c>
      <c r="N8220" s="3">
        <f>'Transaction Data'!$F8220*'Transaction Data'!$L8220</f>
        <v>8428</v>
      </c>
      <c r="O8220" s="3">
        <f>'Transaction Data'!$N8220-'Transaction Data'!$M8220</f>
        <v>4214</v>
      </c>
      <c r="P8220" s="2">
        <f>DATEDIF('Transaction Data'!$D8220,'Transaction Data'!$A8220,"y")</f>
        <v>56</v>
      </c>
      <c r="Q8220" s="2" t="str">
        <f>FLOOR('Transaction Data'!$P8220,15)&amp;"-"&amp;FLOOR('Transaction Data'!$P8220,15)+14</f>
        <v>45-59</v>
      </c>
      <c r="R8220" s="2" t="str">
        <f>IF('Transaction Data'!$L8220&lt;=10,"Less Expensive","Expensive")</f>
        <v>Expensive</v>
      </c>
      <c r="S8220" s="4">
        <f>WEEKDAY('Transaction Data'!$A8220)</f>
        <v>7</v>
      </c>
      <c r="T8220" s="2" t="str">
        <f>IF(WEEKDAY('Transaction Data'!$A8220,2)&lt;6,"Weekday","Weekend")</f>
        <v>Weekend</v>
      </c>
    </row>
    <row r="8221" ht="15.75" customHeight="1">
      <c r="A8221" s="1">
        <v>45410.0</v>
      </c>
      <c r="B8221" s="2" t="s">
        <v>7543</v>
      </c>
      <c r="C8221" s="2" t="s">
        <v>51</v>
      </c>
      <c r="D8221" s="1">
        <v>24273.0</v>
      </c>
      <c r="E8221" s="2" t="s">
        <v>63</v>
      </c>
      <c r="F8221" s="2">
        <v>347.0</v>
      </c>
      <c r="G8221" s="2" t="s">
        <v>38</v>
      </c>
      <c r="H8221" s="2" t="s">
        <v>24</v>
      </c>
      <c r="I8221" s="2" t="s">
        <v>25</v>
      </c>
      <c r="J8221" s="2" t="str">
        <f t="array" ref="J8221">XLOOKUP('Transaction Data'!$G8221,Product_Code,Biscuit_Brand)</f>
        <v>Ginger Snaps</v>
      </c>
      <c r="K8221" s="2">
        <f t="array" ref="K8221">XLOOKUP('Transaction Data'!$G8221,Product_Code,Cost)</f>
        <v>14</v>
      </c>
      <c r="L8221" s="2">
        <f t="array" ref="L8221">XLOOKUP('Transaction Data'!$G8221,Product_Code,Unit_Price)</f>
        <v>28</v>
      </c>
      <c r="M8221" s="3">
        <f>'Transaction Data'!$F8221*'Transaction Data'!$K8221</f>
        <v>4858</v>
      </c>
      <c r="N8221" s="3">
        <f>'Transaction Data'!$F8221*'Transaction Data'!$L8221</f>
        <v>9716</v>
      </c>
      <c r="O8221" s="3">
        <f>'Transaction Data'!$N8221-'Transaction Data'!$M8221</f>
        <v>4858</v>
      </c>
      <c r="P8221" s="2">
        <f>DATEDIF('Transaction Data'!$D8221,'Transaction Data'!$A8221,"y")</f>
        <v>57</v>
      </c>
      <c r="Q8221" s="2" t="str">
        <f>FLOOR('Transaction Data'!$P8221,15)&amp;"-"&amp;FLOOR('Transaction Data'!$P8221,15)+14</f>
        <v>45-59</v>
      </c>
      <c r="R8221" s="2" t="str">
        <f>IF('Transaction Data'!$L8221&lt;=10,"Less Expensive","Expensive")</f>
        <v>Expensive</v>
      </c>
      <c r="S8221" s="4">
        <f>WEEKDAY('Transaction Data'!$A8221)</f>
        <v>1</v>
      </c>
      <c r="T8221" s="2" t="str">
        <f>IF(WEEKDAY('Transaction Data'!$A8221,2)&lt;6,"Weekday","Weekend")</f>
        <v>Weekend</v>
      </c>
    </row>
    <row r="8222" ht="15.75" customHeight="1">
      <c r="A8222" s="1">
        <v>45479.0</v>
      </c>
      <c r="B8222" s="2" t="s">
        <v>3813</v>
      </c>
      <c r="C8222" s="2" t="s">
        <v>51</v>
      </c>
      <c r="D8222" s="1">
        <v>16079.0</v>
      </c>
      <c r="E8222" s="2" t="s">
        <v>27</v>
      </c>
      <c r="F8222" s="2">
        <v>99.0</v>
      </c>
      <c r="G8222" s="2" t="s">
        <v>48</v>
      </c>
      <c r="H8222" s="2" t="s">
        <v>29</v>
      </c>
      <c r="I8222" s="2" t="s">
        <v>25</v>
      </c>
      <c r="J8222" s="2" t="str">
        <f t="array" ref="J8222">XLOOKUP('Transaction Data'!$G8222,Product_Code,Biscuit_Brand)</f>
        <v>Lemon Crisps</v>
      </c>
      <c r="K8222" s="2">
        <f t="array" ref="K8222">XLOOKUP('Transaction Data'!$G8222,Product_Code,Cost)</f>
        <v>7</v>
      </c>
      <c r="L8222" s="2">
        <f t="array" ref="L8222">XLOOKUP('Transaction Data'!$G8222,Product_Code,Unit_Price)</f>
        <v>9</v>
      </c>
      <c r="M8222" s="3">
        <f>'Transaction Data'!$F8222*'Transaction Data'!$K8222</f>
        <v>693</v>
      </c>
      <c r="N8222" s="3">
        <f>'Transaction Data'!$F8222*'Transaction Data'!$L8222</f>
        <v>891</v>
      </c>
      <c r="O8222" s="3">
        <f>'Transaction Data'!$N8222-'Transaction Data'!$M8222</f>
        <v>198</v>
      </c>
      <c r="P8222" s="2">
        <f>DATEDIF('Transaction Data'!$D8222,'Transaction Data'!$A8222,"y")</f>
        <v>80</v>
      </c>
      <c r="Q8222" s="2" t="str">
        <f>FLOOR('Transaction Data'!$P8222,15)&amp;"-"&amp;FLOOR('Transaction Data'!$P8222,15)+14</f>
        <v>75-89</v>
      </c>
      <c r="R8222" s="2" t="str">
        <f>IF('Transaction Data'!$L8222&lt;=10,"Less Expensive","Expensive")</f>
        <v>Less Expensive</v>
      </c>
      <c r="S8222" s="4">
        <f>WEEKDAY('Transaction Data'!$A8222)</f>
        <v>7</v>
      </c>
      <c r="T8222" s="2" t="str">
        <f>IF(WEEKDAY('Transaction Data'!$A8222,2)&lt;6,"Weekday","Weekend")</f>
        <v>Weekend</v>
      </c>
    </row>
    <row r="8223" ht="15.75" customHeight="1">
      <c r="A8223" s="1">
        <v>45400.0</v>
      </c>
      <c r="B8223" s="2" t="s">
        <v>2325</v>
      </c>
      <c r="C8223" s="2" t="s">
        <v>65</v>
      </c>
      <c r="D8223" s="1">
        <v>23784.0</v>
      </c>
      <c r="E8223" s="2" t="s">
        <v>27</v>
      </c>
      <c r="F8223" s="2">
        <v>102.0</v>
      </c>
      <c r="G8223" s="2" t="s">
        <v>48</v>
      </c>
      <c r="H8223" s="2" t="s">
        <v>34</v>
      </c>
      <c r="I8223" s="2" t="s">
        <v>25</v>
      </c>
      <c r="J8223" s="2" t="str">
        <f t="array" ref="J8223">XLOOKUP('Transaction Data'!$G8223,Product_Code,Biscuit_Brand)</f>
        <v>Lemon Crisps</v>
      </c>
      <c r="K8223" s="2">
        <f t="array" ref="K8223">XLOOKUP('Transaction Data'!$G8223,Product_Code,Cost)</f>
        <v>7</v>
      </c>
      <c r="L8223" s="2">
        <f t="array" ref="L8223">XLOOKUP('Transaction Data'!$G8223,Product_Code,Unit_Price)</f>
        <v>9</v>
      </c>
      <c r="M8223" s="3">
        <f>'Transaction Data'!$F8223*'Transaction Data'!$K8223</f>
        <v>714</v>
      </c>
      <c r="N8223" s="3">
        <f>'Transaction Data'!$F8223*'Transaction Data'!$L8223</f>
        <v>918</v>
      </c>
      <c r="O8223" s="3">
        <f>'Transaction Data'!$N8223-'Transaction Data'!$M8223</f>
        <v>204</v>
      </c>
      <c r="P8223" s="2">
        <f>DATEDIF('Transaction Data'!$D8223,'Transaction Data'!$A8223,"y")</f>
        <v>59</v>
      </c>
      <c r="Q8223" s="2" t="str">
        <f>FLOOR('Transaction Data'!$P8223,15)&amp;"-"&amp;FLOOR('Transaction Data'!$P8223,15)+14</f>
        <v>45-59</v>
      </c>
      <c r="R8223" s="2" t="str">
        <f>IF('Transaction Data'!$L8223&lt;=10,"Less Expensive","Expensive")</f>
        <v>Less Expensive</v>
      </c>
      <c r="S8223" s="4">
        <f>WEEKDAY('Transaction Data'!$A8223)</f>
        <v>5</v>
      </c>
      <c r="T8223" s="2" t="str">
        <f>IF(WEEKDAY('Transaction Data'!$A8223,2)&lt;6,"Weekday","Weekend")</f>
        <v>Weekday</v>
      </c>
    </row>
    <row r="8224" ht="15.75" customHeight="1">
      <c r="A8224" s="1">
        <v>45301.0</v>
      </c>
      <c r="B8224" s="2" t="s">
        <v>7544</v>
      </c>
      <c r="C8224" s="2" t="s">
        <v>78</v>
      </c>
      <c r="D8224" s="1">
        <v>22288.0</v>
      </c>
      <c r="E8224" s="2" t="s">
        <v>37</v>
      </c>
      <c r="F8224" s="2">
        <v>403.0</v>
      </c>
      <c r="G8224" s="2" t="s">
        <v>28</v>
      </c>
      <c r="H8224" s="2" t="s">
        <v>24</v>
      </c>
      <c r="I8224" s="2" t="s">
        <v>25</v>
      </c>
      <c r="J8224" s="2" t="str">
        <f t="array" ref="J8224">XLOOKUP('Transaction Data'!$G8224,Product_Code,Biscuit_Brand)</f>
        <v>Shortbread</v>
      </c>
      <c r="K8224" s="2">
        <f t="array" ref="K8224">XLOOKUP('Transaction Data'!$G8224,Product_Code,Cost)</f>
        <v>10</v>
      </c>
      <c r="L8224" s="2">
        <f t="array" ref="L8224">XLOOKUP('Transaction Data'!$G8224,Product_Code,Unit_Price)</f>
        <v>45</v>
      </c>
      <c r="M8224" s="3">
        <f>'Transaction Data'!$F8224*'Transaction Data'!$K8224</f>
        <v>4030</v>
      </c>
      <c r="N8224" s="3">
        <f>'Transaction Data'!$F8224*'Transaction Data'!$L8224</f>
        <v>18135</v>
      </c>
      <c r="O8224" s="3">
        <f>'Transaction Data'!$N8224-'Transaction Data'!$M8224</f>
        <v>14105</v>
      </c>
      <c r="P8224" s="2">
        <f>DATEDIF('Transaction Data'!$D8224,'Transaction Data'!$A8224,"y")</f>
        <v>63</v>
      </c>
      <c r="Q8224" s="2" t="str">
        <f>FLOOR('Transaction Data'!$P8224,15)&amp;"-"&amp;FLOOR('Transaction Data'!$P8224,15)+14</f>
        <v>60-74</v>
      </c>
      <c r="R8224" s="2" t="str">
        <f>IF('Transaction Data'!$L8224&lt;=10,"Less Expensive","Expensive")</f>
        <v>Expensive</v>
      </c>
      <c r="S8224" s="4">
        <f>WEEKDAY('Transaction Data'!$A8224)</f>
        <v>4</v>
      </c>
      <c r="T8224" s="2" t="str">
        <f>IF(WEEKDAY('Transaction Data'!$A8224,2)&lt;6,"Weekday","Weekend")</f>
        <v>Weekday</v>
      </c>
    </row>
    <row r="8225" ht="15.75" customHeight="1">
      <c r="A8225" s="1">
        <v>45474.0</v>
      </c>
      <c r="B8225" s="2" t="s">
        <v>7545</v>
      </c>
      <c r="C8225" s="2" t="s">
        <v>54</v>
      </c>
      <c r="D8225" s="1">
        <v>31399.0</v>
      </c>
      <c r="E8225" s="2" t="s">
        <v>37</v>
      </c>
      <c r="F8225" s="2">
        <v>417.0</v>
      </c>
      <c r="G8225" s="2" t="s">
        <v>55</v>
      </c>
      <c r="H8225" s="2" t="s">
        <v>29</v>
      </c>
      <c r="I8225" s="2" t="s">
        <v>25</v>
      </c>
      <c r="J8225" s="2" t="str">
        <f t="array" ref="J8225">XLOOKUP('Transaction Data'!$G8225,Product_Code,Biscuit_Brand)</f>
        <v>Vanilla Wafers</v>
      </c>
      <c r="K8225" s="2">
        <f t="array" ref="K8225">XLOOKUP('Transaction Data'!$G8225,Product_Code,Cost)</f>
        <v>18</v>
      </c>
      <c r="L8225" s="2">
        <f t="array" ref="L8225">XLOOKUP('Transaction Data'!$G8225,Product_Code,Unit_Price)</f>
        <v>36</v>
      </c>
      <c r="M8225" s="3">
        <f>'Transaction Data'!$F8225*'Transaction Data'!$K8225</f>
        <v>7506</v>
      </c>
      <c r="N8225" s="3">
        <f>'Transaction Data'!$F8225*'Transaction Data'!$L8225</f>
        <v>15012</v>
      </c>
      <c r="O8225" s="3">
        <f>'Transaction Data'!$N8225-'Transaction Data'!$M8225</f>
        <v>7506</v>
      </c>
      <c r="P8225" s="2">
        <f>DATEDIF('Transaction Data'!$D8225,'Transaction Data'!$A8225,"y")</f>
        <v>38</v>
      </c>
      <c r="Q8225" s="2" t="str">
        <f>FLOOR('Transaction Data'!$P8225,15)&amp;"-"&amp;FLOOR('Transaction Data'!$P8225,15)+14</f>
        <v>30-44</v>
      </c>
      <c r="R8225" s="2" t="str">
        <f>IF('Transaction Data'!$L8225&lt;=10,"Less Expensive","Expensive")</f>
        <v>Expensive</v>
      </c>
      <c r="S8225" s="4">
        <f>WEEKDAY('Transaction Data'!$A8225)</f>
        <v>2</v>
      </c>
      <c r="T8225" s="2" t="str">
        <f>IF(WEEKDAY('Transaction Data'!$A8225,2)&lt;6,"Weekday","Weekend")</f>
        <v>Weekday</v>
      </c>
    </row>
    <row r="8226" ht="15.75" customHeight="1">
      <c r="A8226" s="1">
        <v>45426.0</v>
      </c>
      <c r="B8226" s="2" t="s">
        <v>7546</v>
      </c>
      <c r="C8226" s="2" t="s">
        <v>78</v>
      </c>
      <c r="D8226" s="1">
        <v>22957.0</v>
      </c>
      <c r="E8226" s="2" t="s">
        <v>27</v>
      </c>
      <c r="F8226" s="2">
        <v>461.0</v>
      </c>
      <c r="G8226" s="2" t="s">
        <v>61</v>
      </c>
      <c r="H8226" s="2" t="s">
        <v>34</v>
      </c>
      <c r="I8226" s="2" t="s">
        <v>25</v>
      </c>
      <c r="J8226" s="2" t="str">
        <f t="array" ref="J8226">XLOOKUP('Transaction Data'!$G8226,Product_Code,Biscuit_Brand)</f>
        <v>Choco Delight</v>
      </c>
      <c r="K8226" s="2">
        <f t="array" ref="K8226">XLOOKUP('Transaction Data'!$G8226,Product_Code,Cost)</f>
        <v>3</v>
      </c>
      <c r="L8226" s="2">
        <f t="array" ref="L8226">XLOOKUP('Transaction Data'!$G8226,Product_Code,Unit_Price)</f>
        <v>5</v>
      </c>
      <c r="M8226" s="3">
        <f>'Transaction Data'!$F8226*'Transaction Data'!$K8226</f>
        <v>1383</v>
      </c>
      <c r="N8226" s="3">
        <f>'Transaction Data'!$F8226*'Transaction Data'!$L8226</f>
        <v>2305</v>
      </c>
      <c r="O8226" s="3">
        <f>'Transaction Data'!$N8226-'Transaction Data'!$M8226</f>
        <v>922</v>
      </c>
      <c r="P8226" s="2">
        <f>DATEDIF('Transaction Data'!$D8226,'Transaction Data'!$A8226,"y")</f>
        <v>61</v>
      </c>
      <c r="Q8226" s="2" t="str">
        <f>FLOOR('Transaction Data'!$P8226,15)&amp;"-"&amp;FLOOR('Transaction Data'!$P8226,15)+14</f>
        <v>60-74</v>
      </c>
      <c r="R8226" s="2" t="str">
        <f>IF('Transaction Data'!$L8226&lt;=10,"Less Expensive","Expensive")</f>
        <v>Less Expensive</v>
      </c>
      <c r="S8226" s="4">
        <f>WEEKDAY('Transaction Data'!$A8226)</f>
        <v>3</v>
      </c>
      <c r="T8226" s="2" t="str">
        <f>IF(WEEKDAY('Transaction Data'!$A8226,2)&lt;6,"Weekday","Weekend")</f>
        <v>Weekday</v>
      </c>
    </row>
    <row r="8227" ht="15.75" customHeight="1">
      <c r="A8227" s="1">
        <v>45450.0</v>
      </c>
      <c r="B8227" s="2" t="s">
        <v>7547</v>
      </c>
      <c r="C8227" s="2" t="s">
        <v>54</v>
      </c>
      <c r="D8227" s="1">
        <v>19983.0</v>
      </c>
      <c r="E8227" s="2" t="s">
        <v>37</v>
      </c>
      <c r="F8227" s="2">
        <v>321.0</v>
      </c>
      <c r="G8227" s="2" t="s">
        <v>61</v>
      </c>
      <c r="H8227" s="2" t="s">
        <v>24</v>
      </c>
      <c r="I8227" s="2" t="s">
        <v>25</v>
      </c>
      <c r="J8227" s="2" t="str">
        <f t="array" ref="J8227">XLOOKUP('Transaction Data'!$G8227,Product_Code,Biscuit_Brand)</f>
        <v>Choco Delight</v>
      </c>
      <c r="K8227" s="2">
        <f t="array" ref="K8227">XLOOKUP('Transaction Data'!$G8227,Product_Code,Cost)</f>
        <v>3</v>
      </c>
      <c r="L8227" s="2">
        <f t="array" ref="L8227">XLOOKUP('Transaction Data'!$G8227,Product_Code,Unit_Price)</f>
        <v>5</v>
      </c>
      <c r="M8227" s="3">
        <f>'Transaction Data'!$F8227*'Transaction Data'!$K8227</f>
        <v>963</v>
      </c>
      <c r="N8227" s="3">
        <f>'Transaction Data'!$F8227*'Transaction Data'!$L8227</f>
        <v>1605</v>
      </c>
      <c r="O8227" s="3">
        <f>'Transaction Data'!$N8227-'Transaction Data'!$M8227</f>
        <v>642</v>
      </c>
      <c r="P8227" s="2">
        <f>DATEDIF('Transaction Data'!$D8227,'Transaction Data'!$A8227,"y")</f>
        <v>69</v>
      </c>
      <c r="Q8227" s="2" t="str">
        <f>FLOOR('Transaction Data'!$P8227,15)&amp;"-"&amp;FLOOR('Transaction Data'!$P8227,15)+14</f>
        <v>60-74</v>
      </c>
      <c r="R8227" s="2" t="str">
        <f>IF('Transaction Data'!$L8227&lt;=10,"Less Expensive","Expensive")</f>
        <v>Less Expensive</v>
      </c>
      <c r="S8227" s="4">
        <f>WEEKDAY('Transaction Data'!$A8227)</f>
        <v>6</v>
      </c>
      <c r="T8227" s="2" t="str">
        <f>IF(WEEKDAY('Transaction Data'!$A8227,2)&lt;6,"Weekday","Weekend")</f>
        <v>Weekday</v>
      </c>
    </row>
    <row r="8228" ht="15.75" customHeight="1">
      <c r="A8228" s="1">
        <v>45294.0</v>
      </c>
      <c r="B8228" s="2" t="s">
        <v>7548</v>
      </c>
      <c r="C8228" s="2" t="s">
        <v>32</v>
      </c>
      <c r="D8228" s="1">
        <v>32811.0</v>
      </c>
      <c r="E8228" s="2" t="s">
        <v>37</v>
      </c>
      <c r="F8228" s="2">
        <v>131.0</v>
      </c>
      <c r="G8228" s="2" t="s">
        <v>55</v>
      </c>
      <c r="H8228" s="2" t="s">
        <v>29</v>
      </c>
      <c r="I8228" s="2" t="s">
        <v>25</v>
      </c>
      <c r="J8228" s="2" t="str">
        <f t="array" ref="J8228">XLOOKUP('Transaction Data'!$G8228,Product_Code,Biscuit_Brand)</f>
        <v>Vanilla Wafers</v>
      </c>
      <c r="K8228" s="2">
        <f t="array" ref="K8228">XLOOKUP('Transaction Data'!$G8228,Product_Code,Cost)</f>
        <v>18</v>
      </c>
      <c r="L8228" s="2">
        <f t="array" ref="L8228">XLOOKUP('Transaction Data'!$G8228,Product_Code,Unit_Price)</f>
        <v>36</v>
      </c>
      <c r="M8228" s="3">
        <f>'Transaction Data'!$F8228*'Transaction Data'!$K8228</f>
        <v>2358</v>
      </c>
      <c r="N8228" s="3">
        <f>'Transaction Data'!$F8228*'Transaction Data'!$L8228</f>
        <v>4716</v>
      </c>
      <c r="O8228" s="3">
        <f>'Transaction Data'!$N8228-'Transaction Data'!$M8228</f>
        <v>2358</v>
      </c>
      <c r="P8228" s="2">
        <f>DATEDIF('Transaction Data'!$D8228,'Transaction Data'!$A8228,"y")</f>
        <v>34</v>
      </c>
      <c r="Q8228" s="2" t="str">
        <f>FLOOR('Transaction Data'!$P8228,15)&amp;"-"&amp;FLOOR('Transaction Data'!$P8228,15)+14</f>
        <v>30-44</v>
      </c>
      <c r="R8228" s="2" t="str">
        <f>IF('Transaction Data'!$L8228&lt;=10,"Less Expensive","Expensive")</f>
        <v>Expensive</v>
      </c>
      <c r="S8228" s="4">
        <f>WEEKDAY('Transaction Data'!$A8228)</f>
        <v>4</v>
      </c>
      <c r="T8228" s="2" t="str">
        <f>IF(WEEKDAY('Transaction Data'!$A8228,2)&lt;6,"Weekday","Weekend")</f>
        <v>Weekday</v>
      </c>
    </row>
    <row r="8229" ht="15.75" customHeight="1">
      <c r="A8229" s="1">
        <v>45460.0</v>
      </c>
      <c r="B8229" s="2" t="s">
        <v>7549</v>
      </c>
      <c r="C8229" s="2" t="s">
        <v>47</v>
      </c>
      <c r="D8229" s="1">
        <v>25076.0</v>
      </c>
      <c r="E8229" s="2" t="s">
        <v>37</v>
      </c>
      <c r="F8229" s="2">
        <v>414.0</v>
      </c>
      <c r="G8229" s="2" t="s">
        <v>55</v>
      </c>
      <c r="H8229" s="2" t="s">
        <v>34</v>
      </c>
      <c r="I8229" s="2" t="s">
        <v>25</v>
      </c>
      <c r="J8229" s="2" t="str">
        <f t="array" ref="J8229">XLOOKUP('Transaction Data'!$G8229,Product_Code,Biscuit_Brand)</f>
        <v>Vanilla Wafers</v>
      </c>
      <c r="K8229" s="2">
        <f t="array" ref="K8229">XLOOKUP('Transaction Data'!$G8229,Product_Code,Cost)</f>
        <v>18</v>
      </c>
      <c r="L8229" s="2">
        <f t="array" ref="L8229">XLOOKUP('Transaction Data'!$G8229,Product_Code,Unit_Price)</f>
        <v>36</v>
      </c>
      <c r="M8229" s="3">
        <f>'Transaction Data'!$F8229*'Transaction Data'!$K8229</f>
        <v>7452</v>
      </c>
      <c r="N8229" s="3">
        <f>'Transaction Data'!$F8229*'Transaction Data'!$L8229</f>
        <v>14904</v>
      </c>
      <c r="O8229" s="3">
        <f>'Transaction Data'!$N8229-'Transaction Data'!$M8229</f>
        <v>7452</v>
      </c>
      <c r="P8229" s="2">
        <f>DATEDIF('Transaction Data'!$D8229,'Transaction Data'!$A8229,"y")</f>
        <v>55</v>
      </c>
      <c r="Q8229" s="2" t="str">
        <f>FLOOR('Transaction Data'!$P8229,15)&amp;"-"&amp;FLOOR('Transaction Data'!$P8229,15)+14</f>
        <v>45-59</v>
      </c>
      <c r="R8229" s="2" t="str">
        <f>IF('Transaction Data'!$L8229&lt;=10,"Less Expensive","Expensive")</f>
        <v>Expensive</v>
      </c>
      <c r="S8229" s="4">
        <f>WEEKDAY('Transaction Data'!$A8229)</f>
        <v>2</v>
      </c>
      <c r="T8229" s="2" t="str">
        <f>IF(WEEKDAY('Transaction Data'!$A8229,2)&lt;6,"Weekday","Weekend")</f>
        <v>Weekday</v>
      </c>
    </row>
    <row r="8230" ht="15.75" customHeight="1">
      <c r="A8230" s="1">
        <v>45372.0</v>
      </c>
      <c r="B8230" s="2" t="s">
        <v>7550</v>
      </c>
      <c r="C8230" s="2" t="s">
        <v>69</v>
      </c>
      <c r="D8230" s="1">
        <v>23656.0</v>
      </c>
      <c r="E8230" s="2" t="s">
        <v>37</v>
      </c>
      <c r="F8230" s="2">
        <v>398.0</v>
      </c>
      <c r="G8230" s="2" t="s">
        <v>44</v>
      </c>
      <c r="H8230" s="2" t="s">
        <v>24</v>
      </c>
      <c r="I8230" s="2" t="s">
        <v>25</v>
      </c>
      <c r="J8230" s="2" t="str">
        <f t="array" ref="J8230">XLOOKUP('Transaction Data'!$G8230,Product_Code,Biscuit_Brand)</f>
        <v>Butter Crunch</v>
      </c>
      <c r="K8230" s="2">
        <f t="array" ref="K8230">XLOOKUP('Transaction Data'!$G8230,Product_Code,Cost)</f>
        <v>10</v>
      </c>
      <c r="L8230" s="2">
        <f t="array" ref="L8230">XLOOKUP('Transaction Data'!$G8230,Product_Code,Unit_Price)</f>
        <v>11</v>
      </c>
      <c r="M8230" s="3">
        <f>'Transaction Data'!$F8230*'Transaction Data'!$K8230</f>
        <v>3980</v>
      </c>
      <c r="N8230" s="3">
        <f>'Transaction Data'!$F8230*'Transaction Data'!$L8230</f>
        <v>4378</v>
      </c>
      <c r="O8230" s="3">
        <f>'Transaction Data'!$N8230-'Transaction Data'!$M8230</f>
        <v>398</v>
      </c>
      <c r="P8230" s="2">
        <f>DATEDIF('Transaction Data'!$D8230,'Transaction Data'!$A8230,"y")</f>
        <v>59</v>
      </c>
      <c r="Q8230" s="2" t="str">
        <f>FLOOR('Transaction Data'!$P8230,15)&amp;"-"&amp;FLOOR('Transaction Data'!$P8230,15)+14</f>
        <v>45-59</v>
      </c>
      <c r="R8230" s="2" t="str">
        <f>IF('Transaction Data'!$L8230&lt;=10,"Less Expensive","Expensive")</f>
        <v>Expensive</v>
      </c>
      <c r="S8230" s="4">
        <f>WEEKDAY('Transaction Data'!$A8230)</f>
        <v>5</v>
      </c>
      <c r="T8230" s="2" t="str">
        <f>IF(WEEKDAY('Transaction Data'!$A8230,2)&lt;6,"Weekday","Weekend")</f>
        <v>Weekday</v>
      </c>
    </row>
    <row r="8231" ht="15.75" customHeight="1">
      <c r="A8231" s="1">
        <v>45375.0</v>
      </c>
      <c r="B8231" s="2" t="s">
        <v>7551</v>
      </c>
      <c r="C8231" s="2" t="s">
        <v>54</v>
      </c>
      <c r="D8231" s="1">
        <v>25411.0</v>
      </c>
      <c r="E8231" s="2" t="s">
        <v>27</v>
      </c>
      <c r="F8231" s="2">
        <v>65.0</v>
      </c>
      <c r="G8231" s="2" t="s">
        <v>60</v>
      </c>
      <c r="H8231" s="2" t="s">
        <v>29</v>
      </c>
      <c r="I8231" s="2" t="s">
        <v>25</v>
      </c>
      <c r="J8231" s="2" t="str">
        <f t="array" ref="J8231">XLOOKUP('Transaction Data'!$G8231,Product_Code,Biscuit_Brand)</f>
        <v>Peanut Butter Bites</v>
      </c>
      <c r="K8231" s="2">
        <f t="array" ref="K8231">XLOOKUP('Transaction Data'!$G8231,Product_Code,Cost)</f>
        <v>5</v>
      </c>
      <c r="L8231" s="2">
        <f t="array" ref="L8231">XLOOKUP('Transaction Data'!$G8231,Product_Code,Unit_Price)</f>
        <v>7</v>
      </c>
      <c r="M8231" s="3">
        <f>'Transaction Data'!$F8231*'Transaction Data'!$K8231</f>
        <v>325</v>
      </c>
      <c r="N8231" s="3">
        <f>'Transaction Data'!$F8231*'Transaction Data'!$L8231</f>
        <v>455</v>
      </c>
      <c r="O8231" s="3">
        <f>'Transaction Data'!$N8231-'Transaction Data'!$M8231</f>
        <v>130</v>
      </c>
      <c r="P8231" s="2">
        <f>DATEDIF('Transaction Data'!$D8231,'Transaction Data'!$A8231,"y")</f>
        <v>54</v>
      </c>
      <c r="Q8231" s="2" t="str">
        <f>FLOOR('Transaction Data'!$P8231,15)&amp;"-"&amp;FLOOR('Transaction Data'!$P8231,15)+14</f>
        <v>45-59</v>
      </c>
      <c r="R8231" s="2" t="str">
        <f>IF('Transaction Data'!$L8231&lt;=10,"Less Expensive","Expensive")</f>
        <v>Less Expensive</v>
      </c>
      <c r="S8231" s="4">
        <f>WEEKDAY('Transaction Data'!$A8231)</f>
        <v>1</v>
      </c>
      <c r="T8231" s="2" t="str">
        <f>IF(WEEKDAY('Transaction Data'!$A8231,2)&lt;6,"Weekday","Weekend")</f>
        <v>Weekend</v>
      </c>
    </row>
    <row r="8232" ht="15.75" customHeight="1">
      <c r="A8232" s="1">
        <v>45294.0</v>
      </c>
      <c r="B8232" s="2" t="s">
        <v>7552</v>
      </c>
      <c r="C8232" s="2" t="s">
        <v>21</v>
      </c>
      <c r="D8232" s="1">
        <v>25075.0</v>
      </c>
      <c r="E8232" s="2" t="s">
        <v>37</v>
      </c>
      <c r="F8232" s="2">
        <v>193.0</v>
      </c>
      <c r="G8232" s="2" t="s">
        <v>28</v>
      </c>
      <c r="H8232" s="2" t="s">
        <v>34</v>
      </c>
      <c r="I8232" s="2" t="s">
        <v>25</v>
      </c>
      <c r="J8232" s="2" t="str">
        <f t="array" ref="J8232">XLOOKUP('Transaction Data'!$G8232,Product_Code,Biscuit_Brand)</f>
        <v>Shortbread</v>
      </c>
      <c r="K8232" s="2">
        <f t="array" ref="K8232">XLOOKUP('Transaction Data'!$G8232,Product_Code,Cost)</f>
        <v>10</v>
      </c>
      <c r="L8232" s="2">
        <f t="array" ref="L8232">XLOOKUP('Transaction Data'!$G8232,Product_Code,Unit_Price)</f>
        <v>45</v>
      </c>
      <c r="M8232" s="3">
        <f>'Transaction Data'!$F8232*'Transaction Data'!$K8232</f>
        <v>1930</v>
      </c>
      <c r="N8232" s="3">
        <f>'Transaction Data'!$F8232*'Transaction Data'!$L8232</f>
        <v>8685</v>
      </c>
      <c r="O8232" s="3">
        <f>'Transaction Data'!$N8232-'Transaction Data'!$M8232</f>
        <v>6755</v>
      </c>
      <c r="P8232" s="2">
        <f>DATEDIF('Transaction Data'!$D8232,'Transaction Data'!$A8232,"y")</f>
        <v>55</v>
      </c>
      <c r="Q8232" s="2" t="str">
        <f>FLOOR('Transaction Data'!$P8232,15)&amp;"-"&amp;FLOOR('Transaction Data'!$P8232,15)+14</f>
        <v>45-59</v>
      </c>
      <c r="R8232" s="2" t="str">
        <f>IF('Transaction Data'!$L8232&lt;=10,"Less Expensive","Expensive")</f>
        <v>Expensive</v>
      </c>
      <c r="S8232" s="4">
        <f>WEEKDAY('Transaction Data'!$A8232)</f>
        <v>4</v>
      </c>
      <c r="T8232" s="2" t="str">
        <f>IF(WEEKDAY('Transaction Data'!$A8232,2)&lt;6,"Weekday","Weekend")</f>
        <v>Weekday</v>
      </c>
    </row>
    <row r="8233" ht="15.75" customHeight="1">
      <c r="A8233" s="1">
        <v>45305.0</v>
      </c>
      <c r="B8233" s="2" t="s">
        <v>7553</v>
      </c>
      <c r="C8233" s="2" t="s">
        <v>41</v>
      </c>
      <c r="D8233" s="1">
        <v>25517.0</v>
      </c>
      <c r="E8233" s="2" t="s">
        <v>27</v>
      </c>
      <c r="F8233" s="2">
        <v>129.0</v>
      </c>
      <c r="G8233" s="2" t="s">
        <v>28</v>
      </c>
      <c r="H8233" s="2" t="s">
        <v>24</v>
      </c>
      <c r="I8233" s="2" t="s">
        <v>25</v>
      </c>
      <c r="J8233" s="2" t="str">
        <f t="array" ref="J8233">XLOOKUP('Transaction Data'!$G8233,Product_Code,Biscuit_Brand)</f>
        <v>Shortbread</v>
      </c>
      <c r="K8233" s="2">
        <f t="array" ref="K8233">XLOOKUP('Transaction Data'!$G8233,Product_Code,Cost)</f>
        <v>10</v>
      </c>
      <c r="L8233" s="2">
        <f t="array" ref="L8233">XLOOKUP('Transaction Data'!$G8233,Product_Code,Unit_Price)</f>
        <v>45</v>
      </c>
      <c r="M8233" s="3">
        <f>'Transaction Data'!$F8233*'Transaction Data'!$K8233</f>
        <v>1290</v>
      </c>
      <c r="N8233" s="3">
        <f>'Transaction Data'!$F8233*'Transaction Data'!$L8233</f>
        <v>5805</v>
      </c>
      <c r="O8233" s="3">
        <f>'Transaction Data'!$N8233-'Transaction Data'!$M8233</f>
        <v>4515</v>
      </c>
      <c r="P8233" s="2">
        <f>DATEDIF('Transaction Data'!$D8233,'Transaction Data'!$A8233,"y")</f>
        <v>54</v>
      </c>
      <c r="Q8233" s="2" t="str">
        <f>FLOOR('Transaction Data'!$P8233,15)&amp;"-"&amp;FLOOR('Transaction Data'!$P8233,15)+14</f>
        <v>45-59</v>
      </c>
      <c r="R8233" s="2" t="str">
        <f>IF('Transaction Data'!$L8233&lt;=10,"Less Expensive","Expensive")</f>
        <v>Expensive</v>
      </c>
      <c r="S8233" s="4">
        <f>WEEKDAY('Transaction Data'!$A8233)</f>
        <v>1</v>
      </c>
      <c r="T8233" s="2" t="str">
        <f>IF(WEEKDAY('Transaction Data'!$A8233,2)&lt;6,"Weekday","Weekend")</f>
        <v>Weekend</v>
      </c>
    </row>
    <row r="8234" ht="15.75" customHeight="1">
      <c r="A8234" s="1">
        <v>45448.0</v>
      </c>
      <c r="B8234" s="2" t="s">
        <v>7554</v>
      </c>
      <c r="C8234" s="2" t="s">
        <v>69</v>
      </c>
      <c r="D8234" s="1">
        <v>35764.0</v>
      </c>
      <c r="E8234" s="2" t="s">
        <v>63</v>
      </c>
      <c r="F8234" s="2">
        <v>484.0</v>
      </c>
      <c r="G8234" s="2" t="s">
        <v>44</v>
      </c>
      <c r="H8234" s="2" t="s">
        <v>29</v>
      </c>
      <c r="I8234" s="2" t="s">
        <v>25</v>
      </c>
      <c r="J8234" s="2" t="str">
        <f t="array" ref="J8234">XLOOKUP('Transaction Data'!$G8234,Product_Code,Biscuit_Brand)</f>
        <v>Butter Crunch</v>
      </c>
      <c r="K8234" s="2">
        <f t="array" ref="K8234">XLOOKUP('Transaction Data'!$G8234,Product_Code,Cost)</f>
        <v>10</v>
      </c>
      <c r="L8234" s="2">
        <f t="array" ref="L8234">XLOOKUP('Transaction Data'!$G8234,Product_Code,Unit_Price)</f>
        <v>11</v>
      </c>
      <c r="M8234" s="3">
        <f>'Transaction Data'!$F8234*'Transaction Data'!$K8234</f>
        <v>4840</v>
      </c>
      <c r="N8234" s="3">
        <f>'Transaction Data'!$F8234*'Transaction Data'!$L8234</f>
        <v>5324</v>
      </c>
      <c r="O8234" s="3">
        <f>'Transaction Data'!$N8234-'Transaction Data'!$M8234</f>
        <v>484</v>
      </c>
      <c r="P8234" s="2">
        <f>DATEDIF('Transaction Data'!$D8234,'Transaction Data'!$A8234,"y")</f>
        <v>26</v>
      </c>
      <c r="Q8234" s="2" t="str">
        <f>FLOOR('Transaction Data'!$P8234,15)&amp;"-"&amp;FLOOR('Transaction Data'!$P8234,15)+14</f>
        <v>15-29</v>
      </c>
      <c r="R8234" s="2" t="str">
        <f>IF('Transaction Data'!$L8234&lt;=10,"Less Expensive","Expensive")</f>
        <v>Expensive</v>
      </c>
      <c r="S8234" s="4">
        <f>WEEKDAY('Transaction Data'!$A8234)</f>
        <v>4</v>
      </c>
      <c r="T8234" s="2" t="str">
        <f>IF(WEEKDAY('Transaction Data'!$A8234,2)&lt;6,"Weekday","Weekend")</f>
        <v>Weekday</v>
      </c>
    </row>
    <row r="8235" ht="15.75" customHeight="1">
      <c r="A8235" s="1">
        <v>45478.0</v>
      </c>
      <c r="B8235" s="2" t="s">
        <v>7555</v>
      </c>
      <c r="C8235" s="2" t="s">
        <v>32</v>
      </c>
      <c r="D8235" s="1">
        <v>23402.0</v>
      </c>
      <c r="E8235" s="2" t="s">
        <v>27</v>
      </c>
      <c r="F8235" s="2">
        <v>473.0</v>
      </c>
      <c r="G8235" s="2" t="s">
        <v>33</v>
      </c>
      <c r="H8235" s="2" t="s">
        <v>34</v>
      </c>
      <c r="I8235" s="2" t="s">
        <v>25</v>
      </c>
      <c r="J8235" s="2" t="str">
        <f t="array" ref="J8235">XLOOKUP('Transaction Data'!$G8235,Product_Code,Biscuit_Brand)</f>
        <v>Caramel Biscuits</v>
      </c>
      <c r="K8235" s="2">
        <f t="array" ref="K8235">XLOOKUP('Transaction Data'!$G8235,Product_Code,Cost)</f>
        <v>18</v>
      </c>
      <c r="L8235" s="2">
        <f t="array" ref="L8235">XLOOKUP('Transaction Data'!$G8235,Product_Code,Unit_Price)</f>
        <v>22</v>
      </c>
      <c r="M8235" s="3">
        <f>'Transaction Data'!$F8235*'Transaction Data'!$K8235</f>
        <v>8514</v>
      </c>
      <c r="N8235" s="3">
        <f>'Transaction Data'!$F8235*'Transaction Data'!$L8235</f>
        <v>10406</v>
      </c>
      <c r="O8235" s="3">
        <f>'Transaction Data'!$N8235-'Transaction Data'!$M8235</f>
        <v>1892</v>
      </c>
      <c r="P8235" s="2">
        <f>DATEDIF('Transaction Data'!$D8235,'Transaction Data'!$A8235,"y")</f>
        <v>60</v>
      </c>
      <c r="Q8235" s="2" t="str">
        <f>FLOOR('Transaction Data'!$P8235,15)&amp;"-"&amp;FLOOR('Transaction Data'!$P8235,15)+14</f>
        <v>60-74</v>
      </c>
      <c r="R8235" s="2" t="str">
        <f>IF('Transaction Data'!$L8235&lt;=10,"Less Expensive","Expensive")</f>
        <v>Expensive</v>
      </c>
      <c r="S8235" s="4">
        <f>WEEKDAY('Transaction Data'!$A8235)</f>
        <v>6</v>
      </c>
      <c r="T8235" s="2" t="str">
        <f>IF(WEEKDAY('Transaction Data'!$A8235,2)&lt;6,"Weekday","Weekend")</f>
        <v>Weekday</v>
      </c>
    </row>
    <row r="8236" ht="15.75" customHeight="1">
      <c r="A8236" s="1">
        <v>45445.0</v>
      </c>
      <c r="B8236" s="2" t="s">
        <v>7556</v>
      </c>
      <c r="C8236" s="2" t="s">
        <v>41</v>
      </c>
      <c r="D8236" s="1">
        <v>33186.0</v>
      </c>
      <c r="E8236" s="2" t="s">
        <v>63</v>
      </c>
      <c r="F8236" s="2">
        <v>214.0</v>
      </c>
      <c r="G8236" s="2" t="s">
        <v>55</v>
      </c>
      <c r="H8236" s="2" t="s">
        <v>24</v>
      </c>
      <c r="I8236" s="2" t="s">
        <v>25</v>
      </c>
      <c r="J8236" s="2" t="str">
        <f t="array" ref="J8236">XLOOKUP('Transaction Data'!$G8236,Product_Code,Biscuit_Brand)</f>
        <v>Vanilla Wafers</v>
      </c>
      <c r="K8236" s="2">
        <f t="array" ref="K8236">XLOOKUP('Transaction Data'!$G8236,Product_Code,Cost)</f>
        <v>18</v>
      </c>
      <c r="L8236" s="2">
        <f t="array" ref="L8236">XLOOKUP('Transaction Data'!$G8236,Product_Code,Unit_Price)</f>
        <v>36</v>
      </c>
      <c r="M8236" s="3">
        <f>'Transaction Data'!$F8236*'Transaction Data'!$K8236</f>
        <v>3852</v>
      </c>
      <c r="N8236" s="3">
        <f>'Transaction Data'!$F8236*'Transaction Data'!$L8236</f>
        <v>7704</v>
      </c>
      <c r="O8236" s="3">
        <f>'Transaction Data'!$N8236-'Transaction Data'!$M8236</f>
        <v>3852</v>
      </c>
      <c r="P8236" s="2">
        <f>DATEDIF('Transaction Data'!$D8236,'Transaction Data'!$A8236,"y")</f>
        <v>33</v>
      </c>
      <c r="Q8236" s="2" t="str">
        <f>FLOOR('Transaction Data'!$P8236,15)&amp;"-"&amp;FLOOR('Transaction Data'!$P8236,15)+14</f>
        <v>30-44</v>
      </c>
      <c r="R8236" s="2" t="str">
        <f>IF('Transaction Data'!$L8236&lt;=10,"Less Expensive","Expensive")</f>
        <v>Expensive</v>
      </c>
      <c r="S8236" s="4">
        <f>WEEKDAY('Transaction Data'!$A8236)</f>
        <v>1</v>
      </c>
      <c r="T8236" s="2" t="str">
        <f>IF(WEEKDAY('Transaction Data'!$A8236,2)&lt;6,"Weekday","Weekend")</f>
        <v>Weekend</v>
      </c>
    </row>
    <row r="8237" ht="15.75" customHeight="1">
      <c r="A8237" s="1">
        <v>45355.0</v>
      </c>
      <c r="B8237" s="2" t="s">
        <v>2702</v>
      </c>
      <c r="C8237" s="2" t="s">
        <v>32</v>
      </c>
      <c r="D8237" s="1">
        <v>37716.0</v>
      </c>
      <c r="E8237" s="2" t="s">
        <v>37</v>
      </c>
      <c r="F8237" s="2">
        <v>156.0</v>
      </c>
      <c r="G8237" s="2" t="s">
        <v>48</v>
      </c>
      <c r="H8237" s="2" t="s">
        <v>29</v>
      </c>
      <c r="I8237" s="2" t="s">
        <v>25</v>
      </c>
      <c r="J8237" s="2" t="str">
        <f t="array" ref="J8237">XLOOKUP('Transaction Data'!$G8237,Product_Code,Biscuit_Brand)</f>
        <v>Lemon Crisps</v>
      </c>
      <c r="K8237" s="2">
        <f t="array" ref="K8237">XLOOKUP('Transaction Data'!$G8237,Product_Code,Cost)</f>
        <v>7</v>
      </c>
      <c r="L8237" s="2">
        <f t="array" ref="L8237">XLOOKUP('Transaction Data'!$G8237,Product_Code,Unit_Price)</f>
        <v>9</v>
      </c>
      <c r="M8237" s="3">
        <f>'Transaction Data'!$F8237*'Transaction Data'!$K8237</f>
        <v>1092</v>
      </c>
      <c r="N8237" s="3">
        <f>'Transaction Data'!$F8237*'Transaction Data'!$L8237</f>
        <v>1404</v>
      </c>
      <c r="O8237" s="3">
        <f>'Transaction Data'!$N8237-'Transaction Data'!$M8237</f>
        <v>312</v>
      </c>
      <c r="P8237" s="2">
        <f>DATEDIF('Transaction Data'!$D8237,'Transaction Data'!$A8237,"y")</f>
        <v>20</v>
      </c>
      <c r="Q8237" s="2" t="str">
        <f>FLOOR('Transaction Data'!$P8237,15)&amp;"-"&amp;FLOOR('Transaction Data'!$P8237,15)+14</f>
        <v>15-29</v>
      </c>
      <c r="R8237" s="2" t="str">
        <f>IF('Transaction Data'!$L8237&lt;=10,"Less Expensive","Expensive")</f>
        <v>Less Expensive</v>
      </c>
      <c r="S8237" s="4">
        <f>WEEKDAY('Transaction Data'!$A8237)</f>
        <v>2</v>
      </c>
      <c r="T8237" s="2" t="str">
        <f>IF(WEEKDAY('Transaction Data'!$A8237,2)&lt;6,"Weekday","Weekend")</f>
        <v>Weekday</v>
      </c>
    </row>
    <row r="8238" ht="15.75" customHeight="1">
      <c r="A8238" s="1">
        <v>45363.0</v>
      </c>
      <c r="B8238" s="2" t="s">
        <v>7557</v>
      </c>
      <c r="C8238" s="2" t="s">
        <v>72</v>
      </c>
      <c r="D8238" s="1">
        <v>38887.0</v>
      </c>
      <c r="E8238" s="2" t="s">
        <v>37</v>
      </c>
      <c r="F8238" s="2">
        <v>498.0</v>
      </c>
      <c r="G8238" s="2" t="s">
        <v>44</v>
      </c>
      <c r="H8238" s="2" t="s">
        <v>34</v>
      </c>
      <c r="I8238" s="2" t="s">
        <v>25</v>
      </c>
      <c r="J8238" s="2" t="str">
        <f t="array" ref="J8238">XLOOKUP('Transaction Data'!$G8238,Product_Code,Biscuit_Brand)</f>
        <v>Butter Crunch</v>
      </c>
      <c r="K8238" s="2">
        <f t="array" ref="K8238">XLOOKUP('Transaction Data'!$G8238,Product_Code,Cost)</f>
        <v>10</v>
      </c>
      <c r="L8238" s="2">
        <f t="array" ref="L8238">XLOOKUP('Transaction Data'!$G8238,Product_Code,Unit_Price)</f>
        <v>11</v>
      </c>
      <c r="M8238" s="3">
        <f>'Transaction Data'!$F8238*'Transaction Data'!$K8238</f>
        <v>4980</v>
      </c>
      <c r="N8238" s="3">
        <f>'Transaction Data'!$F8238*'Transaction Data'!$L8238</f>
        <v>5478</v>
      </c>
      <c r="O8238" s="3">
        <f>'Transaction Data'!$N8238-'Transaction Data'!$M8238</f>
        <v>498</v>
      </c>
      <c r="P8238" s="2">
        <f>DATEDIF('Transaction Data'!$D8238,'Transaction Data'!$A8238,"y")</f>
        <v>17</v>
      </c>
      <c r="Q8238" s="2" t="str">
        <f>FLOOR('Transaction Data'!$P8238,15)&amp;"-"&amp;FLOOR('Transaction Data'!$P8238,15)+14</f>
        <v>15-29</v>
      </c>
      <c r="R8238" s="2" t="str">
        <f>IF('Transaction Data'!$L8238&lt;=10,"Less Expensive","Expensive")</f>
        <v>Expensive</v>
      </c>
      <c r="S8238" s="4">
        <f>WEEKDAY('Transaction Data'!$A8238)</f>
        <v>3</v>
      </c>
      <c r="T8238" s="2" t="str">
        <f>IF(WEEKDAY('Transaction Data'!$A8238,2)&lt;6,"Weekday","Weekend")</f>
        <v>Weekday</v>
      </c>
    </row>
    <row r="8239" ht="15.75" customHeight="1">
      <c r="A8239" s="1">
        <v>45297.0</v>
      </c>
      <c r="B8239" s="2" t="s">
        <v>7558</v>
      </c>
      <c r="C8239" s="2" t="s">
        <v>51</v>
      </c>
      <c r="D8239" s="1">
        <v>20719.0</v>
      </c>
      <c r="E8239" s="2" t="s">
        <v>63</v>
      </c>
      <c r="F8239" s="2">
        <v>499.0</v>
      </c>
      <c r="G8239" s="2" t="s">
        <v>61</v>
      </c>
      <c r="H8239" s="2" t="s">
        <v>24</v>
      </c>
      <c r="I8239" s="2" t="s">
        <v>25</v>
      </c>
      <c r="J8239" s="2" t="str">
        <f t="array" ref="J8239">XLOOKUP('Transaction Data'!$G8239,Product_Code,Biscuit_Brand)</f>
        <v>Choco Delight</v>
      </c>
      <c r="K8239" s="2">
        <f t="array" ref="K8239">XLOOKUP('Transaction Data'!$G8239,Product_Code,Cost)</f>
        <v>3</v>
      </c>
      <c r="L8239" s="2">
        <f t="array" ref="L8239">XLOOKUP('Transaction Data'!$G8239,Product_Code,Unit_Price)</f>
        <v>5</v>
      </c>
      <c r="M8239" s="3">
        <f>'Transaction Data'!$F8239*'Transaction Data'!$K8239</f>
        <v>1497</v>
      </c>
      <c r="N8239" s="3">
        <f>'Transaction Data'!$F8239*'Transaction Data'!$L8239</f>
        <v>2495</v>
      </c>
      <c r="O8239" s="3">
        <f>'Transaction Data'!$N8239-'Transaction Data'!$M8239</f>
        <v>998</v>
      </c>
      <c r="P8239" s="2">
        <f>DATEDIF('Transaction Data'!$D8239,'Transaction Data'!$A8239,"y")</f>
        <v>67</v>
      </c>
      <c r="Q8239" s="2" t="str">
        <f>FLOOR('Transaction Data'!$P8239,15)&amp;"-"&amp;FLOOR('Transaction Data'!$P8239,15)+14</f>
        <v>60-74</v>
      </c>
      <c r="R8239" s="2" t="str">
        <f>IF('Transaction Data'!$L8239&lt;=10,"Less Expensive","Expensive")</f>
        <v>Less Expensive</v>
      </c>
      <c r="S8239" s="4">
        <f>WEEKDAY('Transaction Data'!$A8239)</f>
        <v>7</v>
      </c>
      <c r="T8239" s="2" t="str">
        <f>IF(WEEKDAY('Transaction Data'!$A8239,2)&lt;6,"Weekday","Weekend")</f>
        <v>Weekend</v>
      </c>
    </row>
    <row r="8240" ht="15.75" customHeight="1">
      <c r="A8240" s="1">
        <v>45390.0</v>
      </c>
      <c r="B8240" s="2" t="s">
        <v>7559</v>
      </c>
      <c r="C8240" s="2" t="s">
        <v>78</v>
      </c>
      <c r="D8240" s="1">
        <v>32994.0</v>
      </c>
      <c r="E8240" s="2" t="s">
        <v>37</v>
      </c>
      <c r="F8240" s="2">
        <v>407.0</v>
      </c>
      <c r="G8240" s="2" t="s">
        <v>61</v>
      </c>
      <c r="H8240" s="2" t="s">
        <v>29</v>
      </c>
      <c r="I8240" s="2" t="s">
        <v>25</v>
      </c>
      <c r="J8240" s="2" t="str">
        <f t="array" ref="J8240">XLOOKUP('Transaction Data'!$G8240,Product_Code,Biscuit_Brand)</f>
        <v>Choco Delight</v>
      </c>
      <c r="K8240" s="2">
        <f t="array" ref="K8240">XLOOKUP('Transaction Data'!$G8240,Product_Code,Cost)</f>
        <v>3</v>
      </c>
      <c r="L8240" s="2">
        <f t="array" ref="L8240">XLOOKUP('Transaction Data'!$G8240,Product_Code,Unit_Price)</f>
        <v>5</v>
      </c>
      <c r="M8240" s="3">
        <f>'Transaction Data'!$F8240*'Transaction Data'!$K8240</f>
        <v>1221</v>
      </c>
      <c r="N8240" s="3">
        <f>'Transaction Data'!$F8240*'Transaction Data'!$L8240</f>
        <v>2035</v>
      </c>
      <c r="O8240" s="3">
        <f>'Transaction Data'!$N8240-'Transaction Data'!$M8240</f>
        <v>814</v>
      </c>
      <c r="P8240" s="2">
        <f>DATEDIF('Transaction Data'!$D8240,'Transaction Data'!$A8240,"y")</f>
        <v>33</v>
      </c>
      <c r="Q8240" s="2" t="str">
        <f>FLOOR('Transaction Data'!$P8240,15)&amp;"-"&amp;FLOOR('Transaction Data'!$P8240,15)+14</f>
        <v>30-44</v>
      </c>
      <c r="R8240" s="2" t="str">
        <f>IF('Transaction Data'!$L8240&lt;=10,"Less Expensive","Expensive")</f>
        <v>Less Expensive</v>
      </c>
      <c r="S8240" s="4">
        <f>WEEKDAY('Transaction Data'!$A8240)</f>
        <v>2</v>
      </c>
      <c r="T8240" s="2" t="str">
        <f>IF(WEEKDAY('Transaction Data'!$A8240,2)&lt;6,"Weekday","Weekend")</f>
        <v>Weekday</v>
      </c>
    </row>
    <row r="8241" ht="15.75" customHeight="1">
      <c r="A8241" s="1">
        <v>45344.0</v>
      </c>
      <c r="B8241" s="2" t="s">
        <v>7560</v>
      </c>
      <c r="C8241" s="2" t="s">
        <v>65</v>
      </c>
      <c r="D8241" s="1">
        <v>27550.0</v>
      </c>
      <c r="E8241" s="2" t="s">
        <v>27</v>
      </c>
      <c r="F8241" s="2">
        <v>338.0</v>
      </c>
      <c r="G8241" s="2" t="s">
        <v>23</v>
      </c>
      <c r="H8241" s="2" t="s">
        <v>34</v>
      </c>
      <c r="I8241" s="2" t="s">
        <v>25</v>
      </c>
      <c r="J8241" s="2" t="str">
        <f t="array" ref="J8241">XLOOKUP('Transaction Data'!$G8241,Product_Code,Biscuit_Brand)</f>
        <v>Cinnamon Swirls</v>
      </c>
      <c r="K8241" s="2">
        <f t="array" ref="K8241">XLOOKUP('Transaction Data'!$G8241,Product_Code,Cost)</f>
        <v>10</v>
      </c>
      <c r="L8241" s="2">
        <f t="array" ref="L8241">XLOOKUP('Transaction Data'!$G8241,Product_Code,Unit_Price)</f>
        <v>14</v>
      </c>
      <c r="M8241" s="3">
        <f>'Transaction Data'!$F8241*'Transaction Data'!$K8241</f>
        <v>3380</v>
      </c>
      <c r="N8241" s="3">
        <f>'Transaction Data'!$F8241*'Transaction Data'!$L8241</f>
        <v>4732</v>
      </c>
      <c r="O8241" s="3">
        <f>'Transaction Data'!$N8241-'Transaction Data'!$M8241</f>
        <v>1352</v>
      </c>
      <c r="P8241" s="2">
        <f>DATEDIF('Transaction Data'!$D8241,'Transaction Data'!$A8241,"y")</f>
        <v>48</v>
      </c>
      <c r="Q8241" s="2" t="str">
        <f>FLOOR('Transaction Data'!$P8241,15)&amp;"-"&amp;FLOOR('Transaction Data'!$P8241,15)+14</f>
        <v>45-59</v>
      </c>
      <c r="R8241" s="2" t="str">
        <f>IF('Transaction Data'!$L8241&lt;=10,"Less Expensive","Expensive")</f>
        <v>Expensive</v>
      </c>
      <c r="S8241" s="4">
        <f>WEEKDAY('Transaction Data'!$A8241)</f>
        <v>5</v>
      </c>
      <c r="T8241" s="2" t="str">
        <f>IF(WEEKDAY('Transaction Data'!$A8241,2)&lt;6,"Weekday","Weekend")</f>
        <v>Weekday</v>
      </c>
    </row>
    <row r="8242" ht="15.75" customHeight="1">
      <c r="A8242" s="1">
        <v>45372.0</v>
      </c>
      <c r="B8242" s="2" t="s">
        <v>7561</v>
      </c>
      <c r="C8242" s="2" t="s">
        <v>72</v>
      </c>
      <c r="D8242" s="1">
        <v>23988.0</v>
      </c>
      <c r="E8242" s="2" t="s">
        <v>27</v>
      </c>
      <c r="F8242" s="2">
        <v>388.0</v>
      </c>
      <c r="G8242" s="2" t="s">
        <v>48</v>
      </c>
      <c r="H8242" s="2" t="s">
        <v>24</v>
      </c>
      <c r="I8242" s="2" t="s">
        <v>25</v>
      </c>
      <c r="J8242" s="2" t="str">
        <f t="array" ref="J8242">XLOOKUP('Transaction Data'!$G8242,Product_Code,Biscuit_Brand)</f>
        <v>Lemon Crisps</v>
      </c>
      <c r="K8242" s="2">
        <f t="array" ref="K8242">XLOOKUP('Transaction Data'!$G8242,Product_Code,Cost)</f>
        <v>7</v>
      </c>
      <c r="L8242" s="2">
        <f t="array" ref="L8242">XLOOKUP('Transaction Data'!$G8242,Product_Code,Unit_Price)</f>
        <v>9</v>
      </c>
      <c r="M8242" s="3">
        <f>'Transaction Data'!$F8242*'Transaction Data'!$K8242</f>
        <v>2716</v>
      </c>
      <c r="N8242" s="3">
        <f>'Transaction Data'!$F8242*'Transaction Data'!$L8242</f>
        <v>3492</v>
      </c>
      <c r="O8242" s="3">
        <f>'Transaction Data'!$N8242-'Transaction Data'!$M8242</f>
        <v>776</v>
      </c>
      <c r="P8242" s="2">
        <f>DATEDIF('Transaction Data'!$D8242,'Transaction Data'!$A8242,"y")</f>
        <v>58</v>
      </c>
      <c r="Q8242" s="2" t="str">
        <f>FLOOR('Transaction Data'!$P8242,15)&amp;"-"&amp;FLOOR('Transaction Data'!$P8242,15)+14</f>
        <v>45-59</v>
      </c>
      <c r="R8242" s="2" t="str">
        <f>IF('Transaction Data'!$L8242&lt;=10,"Less Expensive","Expensive")</f>
        <v>Less Expensive</v>
      </c>
      <c r="S8242" s="4">
        <f>WEEKDAY('Transaction Data'!$A8242)</f>
        <v>5</v>
      </c>
      <c r="T8242" s="2" t="str">
        <f>IF(WEEKDAY('Transaction Data'!$A8242,2)&lt;6,"Weekday","Weekend")</f>
        <v>Weekday</v>
      </c>
    </row>
    <row r="8243" ht="15.75" customHeight="1">
      <c r="A8243" s="1">
        <v>45346.0</v>
      </c>
      <c r="B8243" s="2" t="s">
        <v>7562</v>
      </c>
      <c r="C8243" s="2" t="s">
        <v>54</v>
      </c>
      <c r="D8243" s="1">
        <v>36569.0</v>
      </c>
      <c r="E8243" s="2" t="s">
        <v>37</v>
      </c>
      <c r="F8243" s="2">
        <v>260.0</v>
      </c>
      <c r="G8243" s="2" t="s">
        <v>57</v>
      </c>
      <c r="H8243" s="2" t="s">
        <v>29</v>
      </c>
      <c r="I8243" s="2" t="s">
        <v>25</v>
      </c>
      <c r="J8243" s="2" t="str">
        <f t="array" ref="J8243">XLOOKUP('Transaction Data'!$G8243,Product_Code,Biscuit_Brand)</f>
        <v>Oatmeal Cookies</v>
      </c>
      <c r="K8243" s="2">
        <f t="array" ref="K8243">XLOOKUP('Transaction Data'!$G8243,Product_Code,Cost)</f>
        <v>19</v>
      </c>
      <c r="L8243" s="2">
        <f t="array" ref="L8243">XLOOKUP('Transaction Data'!$G8243,Product_Code,Unit_Price)</f>
        <v>23</v>
      </c>
      <c r="M8243" s="3">
        <f>'Transaction Data'!$F8243*'Transaction Data'!$K8243</f>
        <v>4940</v>
      </c>
      <c r="N8243" s="3">
        <f>'Transaction Data'!$F8243*'Transaction Data'!$L8243</f>
        <v>5980</v>
      </c>
      <c r="O8243" s="3">
        <f>'Transaction Data'!$N8243-'Transaction Data'!$M8243</f>
        <v>1040</v>
      </c>
      <c r="P8243" s="2">
        <f>DATEDIF('Transaction Data'!$D8243,'Transaction Data'!$A8243,"y")</f>
        <v>24</v>
      </c>
      <c r="Q8243" s="2" t="str">
        <f>FLOOR('Transaction Data'!$P8243,15)&amp;"-"&amp;FLOOR('Transaction Data'!$P8243,15)+14</f>
        <v>15-29</v>
      </c>
      <c r="R8243" s="2" t="str">
        <f>IF('Transaction Data'!$L8243&lt;=10,"Less Expensive","Expensive")</f>
        <v>Expensive</v>
      </c>
      <c r="S8243" s="4">
        <f>WEEKDAY('Transaction Data'!$A8243)</f>
        <v>7</v>
      </c>
      <c r="T8243" s="2" t="str">
        <f>IF(WEEKDAY('Transaction Data'!$A8243,2)&lt;6,"Weekday","Weekend")</f>
        <v>Weekend</v>
      </c>
    </row>
    <row r="8244" ht="15.75" customHeight="1">
      <c r="A8244" s="1">
        <v>45321.0</v>
      </c>
      <c r="B8244" s="2" t="s">
        <v>7563</v>
      </c>
      <c r="C8244" s="2" t="s">
        <v>47</v>
      </c>
      <c r="D8244" s="1">
        <v>33519.0</v>
      </c>
      <c r="E8244" s="2" t="s">
        <v>27</v>
      </c>
      <c r="F8244" s="2">
        <v>68.0</v>
      </c>
      <c r="G8244" s="2" t="s">
        <v>55</v>
      </c>
      <c r="H8244" s="2" t="s">
        <v>34</v>
      </c>
      <c r="I8244" s="2" t="s">
        <v>25</v>
      </c>
      <c r="J8244" s="2" t="str">
        <f t="array" ref="J8244">XLOOKUP('Transaction Data'!$G8244,Product_Code,Biscuit_Brand)</f>
        <v>Vanilla Wafers</v>
      </c>
      <c r="K8244" s="2">
        <f t="array" ref="K8244">XLOOKUP('Transaction Data'!$G8244,Product_Code,Cost)</f>
        <v>18</v>
      </c>
      <c r="L8244" s="2">
        <f t="array" ref="L8244">XLOOKUP('Transaction Data'!$G8244,Product_Code,Unit_Price)</f>
        <v>36</v>
      </c>
      <c r="M8244" s="3">
        <f>'Transaction Data'!$F8244*'Transaction Data'!$K8244</f>
        <v>1224</v>
      </c>
      <c r="N8244" s="3">
        <f>'Transaction Data'!$F8244*'Transaction Data'!$L8244</f>
        <v>2448</v>
      </c>
      <c r="O8244" s="3">
        <f>'Transaction Data'!$N8244-'Transaction Data'!$M8244</f>
        <v>1224</v>
      </c>
      <c r="P8244" s="2">
        <f>DATEDIF('Transaction Data'!$D8244,'Transaction Data'!$A8244,"y")</f>
        <v>32</v>
      </c>
      <c r="Q8244" s="2" t="str">
        <f>FLOOR('Transaction Data'!$P8244,15)&amp;"-"&amp;FLOOR('Transaction Data'!$P8244,15)+14</f>
        <v>30-44</v>
      </c>
      <c r="R8244" s="2" t="str">
        <f>IF('Transaction Data'!$L8244&lt;=10,"Less Expensive","Expensive")</f>
        <v>Expensive</v>
      </c>
      <c r="S8244" s="4">
        <f>WEEKDAY('Transaction Data'!$A8244)</f>
        <v>3</v>
      </c>
      <c r="T8244" s="2" t="str">
        <f>IF(WEEKDAY('Transaction Data'!$A8244,2)&lt;6,"Weekday","Weekend")</f>
        <v>Weekday</v>
      </c>
    </row>
    <row r="8245" ht="15.75" customHeight="1">
      <c r="A8245" s="1">
        <v>45337.0</v>
      </c>
      <c r="B8245" s="2" t="s">
        <v>7564</v>
      </c>
      <c r="C8245" s="2" t="s">
        <v>69</v>
      </c>
      <c r="D8245" s="1">
        <v>33505.0</v>
      </c>
      <c r="E8245" s="2" t="s">
        <v>22</v>
      </c>
      <c r="F8245" s="2">
        <v>143.0</v>
      </c>
      <c r="G8245" s="2" t="s">
        <v>28</v>
      </c>
      <c r="H8245" s="2" t="s">
        <v>24</v>
      </c>
      <c r="I8245" s="2" t="s">
        <v>25</v>
      </c>
      <c r="J8245" s="2" t="str">
        <f t="array" ref="J8245">XLOOKUP('Transaction Data'!$G8245,Product_Code,Biscuit_Brand)</f>
        <v>Shortbread</v>
      </c>
      <c r="K8245" s="2">
        <f t="array" ref="K8245">XLOOKUP('Transaction Data'!$G8245,Product_Code,Cost)</f>
        <v>10</v>
      </c>
      <c r="L8245" s="2">
        <f t="array" ref="L8245">XLOOKUP('Transaction Data'!$G8245,Product_Code,Unit_Price)</f>
        <v>45</v>
      </c>
      <c r="M8245" s="3">
        <f>'Transaction Data'!$F8245*'Transaction Data'!$K8245</f>
        <v>1430</v>
      </c>
      <c r="N8245" s="3">
        <f>'Transaction Data'!$F8245*'Transaction Data'!$L8245</f>
        <v>6435</v>
      </c>
      <c r="O8245" s="3">
        <f>'Transaction Data'!$N8245-'Transaction Data'!$M8245</f>
        <v>5005</v>
      </c>
      <c r="P8245" s="2">
        <f>DATEDIF('Transaction Data'!$D8245,'Transaction Data'!$A8245,"y")</f>
        <v>32</v>
      </c>
      <c r="Q8245" s="2" t="str">
        <f>FLOOR('Transaction Data'!$P8245,15)&amp;"-"&amp;FLOOR('Transaction Data'!$P8245,15)+14</f>
        <v>30-44</v>
      </c>
      <c r="R8245" s="2" t="str">
        <f>IF('Transaction Data'!$L8245&lt;=10,"Less Expensive","Expensive")</f>
        <v>Expensive</v>
      </c>
      <c r="S8245" s="4">
        <f>WEEKDAY('Transaction Data'!$A8245)</f>
        <v>5</v>
      </c>
      <c r="T8245" s="2" t="str">
        <f>IF(WEEKDAY('Transaction Data'!$A8245,2)&lt;6,"Weekday","Weekend")</f>
        <v>Weekday</v>
      </c>
    </row>
    <row r="8246" ht="15.75" customHeight="1">
      <c r="A8246" s="1">
        <v>45299.0</v>
      </c>
      <c r="B8246" s="2" t="s">
        <v>7565</v>
      </c>
      <c r="C8246" s="2" t="s">
        <v>78</v>
      </c>
      <c r="D8246" s="1">
        <v>19420.0</v>
      </c>
      <c r="E8246" s="2" t="s">
        <v>63</v>
      </c>
      <c r="F8246" s="2">
        <v>204.0</v>
      </c>
      <c r="G8246" s="2" t="s">
        <v>55</v>
      </c>
      <c r="H8246" s="2" t="s">
        <v>29</v>
      </c>
      <c r="I8246" s="2" t="s">
        <v>25</v>
      </c>
      <c r="J8246" s="2" t="str">
        <f t="array" ref="J8246">XLOOKUP('Transaction Data'!$G8246,Product_Code,Biscuit_Brand)</f>
        <v>Vanilla Wafers</v>
      </c>
      <c r="K8246" s="2">
        <f t="array" ref="K8246">XLOOKUP('Transaction Data'!$G8246,Product_Code,Cost)</f>
        <v>18</v>
      </c>
      <c r="L8246" s="2">
        <f t="array" ref="L8246">XLOOKUP('Transaction Data'!$G8246,Product_Code,Unit_Price)</f>
        <v>36</v>
      </c>
      <c r="M8246" s="3">
        <f>'Transaction Data'!$F8246*'Transaction Data'!$K8246</f>
        <v>3672</v>
      </c>
      <c r="N8246" s="3">
        <f>'Transaction Data'!$F8246*'Transaction Data'!$L8246</f>
        <v>7344</v>
      </c>
      <c r="O8246" s="3">
        <f>'Transaction Data'!$N8246-'Transaction Data'!$M8246</f>
        <v>3672</v>
      </c>
      <c r="P8246" s="2">
        <f>DATEDIF('Transaction Data'!$D8246,'Transaction Data'!$A8246,"y")</f>
        <v>70</v>
      </c>
      <c r="Q8246" s="2" t="str">
        <f>FLOOR('Transaction Data'!$P8246,15)&amp;"-"&amp;FLOOR('Transaction Data'!$P8246,15)+14</f>
        <v>60-74</v>
      </c>
      <c r="R8246" s="2" t="str">
        <f>IF('Transaction Data'!$L8246&lt;=10,"Less Expensive","Expensive")</f>
        <v>Expensive</v>
      </c>
      <c r="S8246" s="4">
        <f>WEEKDAY('Transaction Data'!$A8246)</f>
        <v>2</v>
      </c>
      <c r="T8246" s="2" t="str">
        <f>IF(WEEKDAY('Transaction Data'!$A8246,2)&lt;6,"Weekday","Weekend")</f>
        <v>Weekday</v>
      </c>
    </row>
    <row r="8247" ht="15.75" customHeight="1">
      <c r="A8247" s="1">
        <v>45304.0</v>
      </c>
      <c r="B8247" s="2" t="s">
        <v>7566</v>
      </c>
      <c r="C8247" s="2" t="s">
        <v>65</v>
      </c>
      <c r="D8247" s="1">
        <v>25908.0</v>
      </c>
      <c r="E8247" s="2" t="s">
        <v>63</v>
      </c>
      <c r="F8247" s="2">
        <v>390.0</v>
      </c>
      <c r="G8247" s="2" t="s">
        <v>44</v>
      </c>
      <c r="H8247" s="2" t="s">
        <v>34</v>
      </c>
      <c r="I8247" s="2" t="s">
        <v>25</v>
      </c>
      <c r="J8247" s="2" t="str">
        <f t="array" ref="J8247">XLOOKUP('Transaction Data'!$G8247,Product_Code,Biscuit_Brand)</f>
        <v>Butter Crunch</v>
      </c>
      <c r="K8247" s="2">
        <f t="array" ref="K8247">XLOOKUP('Transaction Data'!$G8247,Product_Code,Cost)</f>
        <v>10</v>
      </c>
      <c r="L8247" s="2">
        <f t="array" ref="L8247">XLOOKUP('Transaction Data'!$G8247,Product_Code,Unit_Price)</f>
        <v>11</v>
      </c>
      <c r="M8247" s="3">
        <f>'Transaction Data'!$F8247*'Transaction Data'!$K8247</f>
        <v>3900</v>
      </c>
      <c r="N8247" s="3">
        <f>'Transaction Data'!$F8247*'Transaction Data'!$L8247</f>
        <v>4290</v>
      </c>
      <c r="O8247" s="3">
        <f>'Transaction Data'!$N8247-'Transaction Data'!$M8247</f>
        <v>390</v>
      </c>
      <c r="P8247" s="2">
        <f>DATEDIF('Transaction Data'!$D8247,'Transaction Data'!$A8247,"y")</f>
        <v>53</v>
      </c>
      <c r="Q8247" s="2" t="str">
        <f>FLOOR('Transaction Data'!$P8247,15)&amp;"-"&amp;FLOOR('Transaction Data'!$P8247,15)+14</f>
        <v>45-59</v>
      </c>
      <c r="R8247" s="2" t="str">
        <f>IF('Transaction Data'!$L8247&lt;=10,"Less Expensive","Expensive")</f>
        <v>Expensive</v>
      </c>
      <c r="S8247" s="4">
        <f>WEEKDAY('Transaction Data'!$A8247)</f>
        <v>7</v>
      </c>
      <c r="T8247" s="2" t="str">
        <f>IF(WEEKDAY('Transaction Data'!$A8247,2)&lt;6,"Weekday","Weekend")</f>
        <v>Weekend</v>
      </c>
    </row>
    <row r="8248" ht="15.75" customHeight="1">
      <c r="A8248" s="1">
        <v>45315.0</v>
      </c>
      <c r="B8248" s="2" t="s">
        <v>1724</v>
      </c>
      <c r="C8248" s="2" t="s">
        <v>54</v>
      </c>
      <c r="D8248" s="1">
        <v>38135.0</v>
      </c>
      <c r="E8248" s="2" t="s">
        <v>22</v>
      </c>
      <c r="F8248" s="2">
        <v>126.0</v>
      </c>
      <c r="G8248" s="2" t="s">
        <v>61</v>
      </c>
      <c r="H8248" s="2" t="s">
        <v>24</v>
      </c>
      <c r="I8248" s="2" t="s">
        <v>25</v>
      </c>
      <c r="J8248" s="2" t="str">
        <f t="array" ref="J8248">XLOOKUP('Transaction Data'!$G8248,Product_Code,Biscuit_Brand)</f>
        <v>Choco Delight</v>
      </c>
      <c r="K8248" s="2">
        <f t="array" ref="K8248">XLOOKUP('Transaction Data'!$G8248,Product_Code,Cost)</f>
        <v>3</v>
      </c>
      <c r="L8248" s="2">
        <f t="array" ref="L8248">XLOOKUP('Transaction Data'!$G8248,Product_Code,Unit_Price)</f>
        <v>5</v>
      </c>
      <c r="M8248" s="3">
        <f>'Transaction Data'!$F8248*'Transaction Data'!$K8248</f>
        <v>378</v>
      </c>
      <c r="N8248" s="3">
        <f>'Transaction Data'!$F8248*'Transaction Data'!$L8248</f>
        <v>630</v>
      </c>
      <c r="O8248" s="3">
        <f>'Transaction Data'!$N8248-'Transaction Data'!$M8248</f>
        <v>252</v>
      </c>
      <c r="P8248" s="2">
        <f>DATEDIF('Transaction Data'!$D8248,'Transaction Data'!$A8248,"y")</f>
        <v>19</v>
      </c>
      <c r="Q8248" s="2" t="str">
        <f>FLOOR('Transaction Data'!$P8248,15)&amp;"-"&amp;FLOOR('Transaction Data'!$P8248,15)+14</f>
        <v>15-29</v>
      </c>
      <c r="R8248" s="2" t="str">
        <f>IF('Transaction Data'!$L8248&lt;=10,"Less Expensive","Expensive")</f>
        <v>Less Expensive</v>
      </c>
      <c r="S8248" s="4">
        <f>WEEKDAY('Transaction Data'!$A8248)</f>
        <v>4</v>
      </c>
      <c r="T8248" s="2" t="str">
        <f>IF(WEEKDAY('Transaction Data'!$A8248,2)&lt;6,"Weekday","Weekend")</f>
        <v>Weekday</v>
      </c>
    </row>
    <row r="8249" ht="15.75" customHeight="1">
      <c r="A8249" s="1">
        <v>45475.0</v>
      </c>
      <c r="B8249" s="2" t="s">
        <v>5440</v>
      </c>
      <c r="C8249" s="2" t="s">
        <v>54</v>
      </c>
      <c r="D8249" s="1">
        <v>18753.0</v>
      </c>
      <c r="E8249" s="2" t="s">
        <v>27</v>
      </c>
      <c r="F8249" s="2">
        <v>158.0</v>
      </c>
      <c r="G8249" s="2" t="s">
        <v>61</v>
      </c>
      <c r="H8249" s="2" t="s">
        <v>29</v>
      </c>
      <c r="I8249" s="2" t="s">
        <v>25</v>
      </c>
      <c r="J8249" s="2" t="str">
        <f t="array" ref="J8249">XLOOKUP('Transaction Data'!$G8249,Product_Code,Biscuit_Brand)</f>
        <v>Choco Delight</v>
      </c>
      <c r="K8249" s="2">
        <f t="array" ref="K8249">XLOOKUP('Transaction Data'!$G8249,Product_Code,Cost)</f>
        <v>3</v>
      </c>
      <c r="L8249" s="2">
        <f t="array" ref="L8249">XLOOKUP('Transaction Data'!$G8249,Product_Code,Unit_Price)</f>
        <v>5</v>
      </c>
      <c r="M8249" s="3">
        <f>'Transaction Data'!$F8249*'Transaction Data'!$K8249</f>
        <v>474</v>
      </c>
      <c r="N8249" s="3">
        <f>'Transaction Data'!$F8249*'Transaction Data'!$L8249</f>
        <v>790</v>
      </c>
      <c r="O8249" s="3">
        <f>'Transaction Data'!$N8249-'Transaction Data'!$M8249</f>
        <v>316</v>
      </c>
      <c r="P8249" s="2">
        <f>DATEDIF('Transaction Data'!$D8249,'Transaction Data'!$A8249,"y")</f>
        <v>73</v>
      </c>
      <c r="Q8249" s="2" t="str">
        <f>FLOOR('Transaction Data'!$P8249,15)&amp;"-"&amp;FLOOR('Transaction Data'!$P8249,15)+14</f>
        <v>60-74</v>
      </c>
      <c r="R8249" s="2" t="str">
        <f>IF('Transaction Data'!$L8249&lt;=10,"Less Expensive","Expensive")</f>
        <v>Less Expensive</v>
      </c>
      <c r="S8249" s="4">
        <f>WEEKDAY('Transaction Data'!$A8249)</f>
        <v>3</v>
      </c>
      <c r="T8249" s="2" t="str">
        <f>IF(WEEKDAY('Transaction Data'!$A8249,2)&lt;6,"Weekday","Weekend")</f>
        <v>Weekday</v>
      </c>
    </row>
    <row r="8250" ht="15.75" customHeight="1">
      <c r="A8250" s="1">
        <v>45298.0</v>
      </c>
      <c r="B8250" s="2" t="s">
        <v>7567</v>
      </c>
      <c r="C8250" s="2" t="s">
        <v>47</v>
      </c>
      <c r="D8250" s="1">
        <v>31370.0</v>
      </c>
      <c r="E8250" s="2" t="s">
        <v>37</v>
      </c>
      <c r="F8250" s="2">
        <v>23.0</v>
      </c>
      <c r="G8250" s="2" t="s">
        <v>48</v>
      </c>
      <c r="H8250" s="2" t="s">
        <v>34</v>
      </c>
      <c r="I8250" s="2" t="s">
        <v>25</v>
      </c>
      <c r="J8250" s="2" t="str">
        <f t="array" ref="J8250">XLOOKUP('Transaction Data'!$G8250,Product_Code,Biscuit_Brand)</f>
        <v>Lemon Crisps</v>
      </c>
      <c r="K8250" s="2">
        <f t="array" ref="K8250">XLOOKUP('Transaction Data'!$G8250,Product_Code,Cost)</f>
        <v>7</v>
      </c>
      <c r="L8250" s="2">
        <f t="array" ref="L8250">XLOOKUP('Transaction Data'!$G8250,Product_Code,Unit_Price)</f>
        <v>9</v>
      </c>
      <c r="M8250" s="3">
        <f>'Transaction Data'!$F8250*'Transaction Data'!$K8250</f>
        <v>161</v>
      </c>
      <c r="N8250" s="3">
        <f>'Transaction Data'!$F8250*'Transaction Data'!$L8250</f>
        <v>207</v>
      </c>
      <c r="O8250" s="3">
        <f>'Transaction Data'!$N8250-'Transaction Data'!$M8250</f>
        <v>46</v>
      </c>
      <c r="P8250" s="2">
        <f>DATEDIF('Transaction Data'!$D8250,'Transaction Data'!$A8250,"y")</f>
        <v>38</v>
      </c>
      <c r="Q8250" s="2" t="str">
        <f>FLOOR('Transaction Data'!$P8250,15)&amp;"-"&amp;FLOOR('Transaction Data'!$P8250,15)+14</f>
        <v>30-44</v>
      </c>
      <c r="R8250" s="2" t="str">
        <f>IF('Transaction Data'!$L8250&lt;=10,"Less Expensive","Expensive")</f>
        <v>Less Expensive</v>
      </c>
      <c r="S8250" s="4">
        <f>WEEKDAY('Transaction Data'!$A8250)</f>
        <v>1</v>
      </c>
      <c r="T8250" s="2" t="str">
        <f>IF(WEEKDAY('Transaction Data'!$A8250,2)&lt;6,"Weekday","Weekend")</f>
        <v>Weekend</v>
      </c>
    </row>
    <row r="8251" ht="15.75" customHeight="1">
      <c r="A8251" s="1">
        <v>45339.0</v>
      </c>
      <c r="B8251" s="2" t="s">
        <v>7568</v>
      </c>
      <c r="C8251" s="2" t="s">
        <v>32</v>
      </c>
      <c r="D8251" s="1">
        <v>37450.0</v>
      </c>
      <c r="E8251" s="2" t="s">
        <v>37</v>
      </c>
      <c r="F8251" s="2">
        <v>93.0</v>
      </c>
      <c r="G8251" s="2" t="s">
        <v>55</v>
      </c>
      <c r="H8251" s="2" t="s">
        <v>24</v>
      </c>
      <c r="I8251" s="2" t="s">
        <v>25</v>
      </c>
      <c r="J8251" s="2" t="str">
        <f t="array" ref="J8251">XLOOKUP('Transaction Data'!$G8251,Product_Code,Biscuit_Brand)</f>
        <v>Vanilla Wafers</v>
      </c>
      <c r="K8251" s="2">
        <f t="array" ref="K8251">XLOOKUP('Transaction Data'!$G8251,Product_Code,Cost)</f>
        <v>18</v>
      </c>
      <c r="L8251" s="2">
        <f t="array" ref="L8251">XLOOKUP('Transaction Data'!$G8251,Product_Code,Unit_Price)</f>
        <v>36</v>
      </c>
      <c r="M8251" s="3">
        <f>'Transaction Data'!$F8251*'Transaction Data'!$K8251</f>
        <v>1674</v>
      </c>
      <c r="N8251" s="3">
        <f>'Transaction Data'!$F8251*'Transaction Data'!$L8251</f>
        <v>3348</v>
      </c>
      <c r="O8251" s="3">
        <f>'Transaction Data'!$N8251-'Transaction Data'!$M8251</f>
        <v>1674</v>
      </c>
      <c r="P8251" s="2">
        <f>DATEDIF('Transaction Data'!$D8251,'Transaction Data'!$A8251,"y")</f>
        <v>21</v>
      </c>
      <c r="Q8251" s="2" t="str">
        <f>FLOOR('Transaction Data'!$P8251,15)&amp;"-"&amp;FLOOR('Transaction Data'!$P8251,15)+14</f>
        <v>15-29</v>
      </c>
      <c r="R8251" s="2" t="str">
        <f>IF('Transaction Data'!$L8251&lt;=10,"Less Expensive","Expensive")</f>
        <v>Expensive</v>
      </c>
      <c r="S8251" s="4">
        <f>WEEKDAY('Transaction Data'!$A8251)</f>
        <v>7</v>
      </c>
      <c r="T8251" s="2" t="str">
        <f>IF(WEEKDAY('Transaction Data'!$A8251,2)&lt;6,"Weekday","Weekend")</f>
        <v>Weekend</v>
      </c>
    </row>
    <row r="8252" ht="15.75" customHeight="1">
      <c r="A8252" s="1">
        <v>45423.0</v>
      </c>
      <c r="B8252" s="2" t="s">
        <v>7569</v>
      </c>
      <c r="C8252" s="2" t="s">
        <v>54</v>
      </c>
      <c r="D8252" s="1">
        <v>19464.0</v>
      </c>
      <c r="E8252" s="2" t="s">
        <v>37</v>
      </c>
      <c r="F8252" s="2">
        <v>205.0</v>
      </c>
      <c r="G8252" s="2" t="s">
        <v>55</v>
      </c>
      <c r="H8252" s="2" t="s">
        <v>29</v>
      </c>
      <c r="I8252" s="2" t="s">
        <v>25</v>
      </c>
      <c r="J8252" s="2" t="str">
        <f t="array" ref="J8252">XLOOKUP('Transaction Data'!$G8252,Product_Code,Biscuit_Brand)</f>
        <v>Vanilla Wafers</v>
      </c>
      <c r="K8252" s="2">
        <f t="array" ref="K8252">XLOOKUP('Transaction Data'!$G8252,Product_Code,Cost)</f>
        <v>18</v>
      </c>
      <c r="L8252" s="2">
        <f t="array" ref="L8252">XLOOKUP('Transaction Data'!$G8252,Product_Code,Unit_Price)</f>
        <v>36</v>
      </c>
      <c r="M8252" s="3">
        <f>'Transaction Data'!$F8252*'Transaction Data'!$K8252</f>
        <v>3690</v>
      </c>
      <c r="N8252" s="3">
        <f>'Transaction Data'!$F8252*'Transaction Data'!$L8252</f>
        <v>7380</v>
      </c>
      <c r="O8252" s="3">
        <f>'Transaction Data'!$N8252-'Transaction Data'!$M8252</f>
        <v>3690</v>
      </c>
      <c r="P8252" s="2">
        <f>DATEDIF('Transaction Data'!$D8252,'Transaction Data'!$A8252,"y")</f>
        <v>71</v>
      </c>
      <c r="Q8252" s="2" t="str">
        <f>FLOOR('Transaction Data'!$P8252,15)&amp;"-"&amp;FLOOR('Transaction Data'!$P8252,15)+14</f>
        <v>60-74</v>
      </c>
      <c r="R8252" s="2" t="str">
        <f>IF('Transaction Data'!$L8252&lt;=10,"Less Expensive","Expensive")</f>
        <v>Expensive</v>
      </c>
      <c r="S8252" s="4">
        <f>WEEKDAY('Transaction Data'!$A8252)</f>
        <v>7</v>
      </c>
      <c r="T8252" s="2" t="str">
        <f>IF(WEEKDAY('Transaction Data'!$A8252,2)&lt;6,"Weekday","Weekend")</f>
        <v>Weekend</v>
      </c>
    </row>
    <row r="8253" ht="15.75" customHeight="1">
      <c r="A8253" s="1">
        <v>45302.0</v>
      </c>
      <c r="B8253" s="2" t="s">
        <v>7570</v>
      </c>
      <c r="C8253" s="2" t="s">
        <v>21</v>
      </c>
      <c r="D8253" s="1">
        <v>22847.0</v>
      </c>
      <c r="E8253" s="2" t="s">
        <v>37</v>
      </c>
      <c r="F8253" s="2">
        <v>169.0</v>
      </c>
      <c r="G8253" s="2" t="s">
        <v>33</v>
      </c>
      <c r="H8253" s="2" t="s">
        <v>34</v>
      </c>
      <c r="I8253" s="2" t="s">
        <v>25</v>
      </c>
      <c r="J8253" s="2" t="str">
        <f t="array" ref="J8253">XLOOKUP('Transaction Data'!$G8253,Product_Code,Biscuit_Brand)</f>
        <v>Caramel Biscuits</v>
      </c>
      <c r="K8253" s="2">
        <f t="array" ref="K8253">XLOOKUP('Transaction Data'!$G8253,Product_Code,Cost)</f>
        <v>18</v>
      </c>
      <c r="L8253" s="2">
        <f t="array" ref="L8253">XLOOKUP('Transaction Data'!$G8253,Product_Code,Unit_Price)</f>
        <v>22</v>
      </c>
      <c r="M8253" s="3">
        <f>'Transaction Data'!$F8253*'Transaction Data'!$K8253</f>
        <v>3042</v>
      </c>
      <c r="N8253" s="3">
        <f>'Transaction Data'!$F8253*'Transaction Data'!$L8253</f>
        <v>3718</v>
      </c>
      <c r="O8253" s="3">
        <f>'Transaction Data'!$N8253-'Transaction Data'!$M8253</f>
        <v>676</v>
      </c>
      <c r="P8253" s="2">
        <f>DATEDIF('Transaction Data'!$D8253,'Transaction Data'!$A8253,"y")</f>
        <v>61</v>
      </c>
      <c r="Q8253" s="2" t="str">
        <f>FLOOR('Transaction Data'!$P8253,15)&amp;"-"&amp;FLOOR('Transaction Data'!$P8253,15)+14</f>
        <v>60-74</v>
      </c>
      <c r="R8253" s="2" t="str">
        <f>IF('Transaction Data'!$L8253&lt;=10,"Less Expensive","Expensive")</f>
        <v>Expensive</v>
      </c>
      <c r="S8253" s="4">
        <f>WEEKDAY('Transaction Data'!$A8253)</f>
        <v>5</v>
      </c>
      <c r="T8253" s="2" t="str">
        <f>IF(WEEKDAY('Transaction Data'!$A8253,2)&lt;6,"Weekday","Weekend")</f>
        <v>Weekday</v>
      </c>
    </row>
    <row r="8254" ht="15.75" customHeight="1">
      <c r="A8254" s="1">
        <v>45415.0</v>
      </c>
      <c r="B8254" s="2" t="s">
        <v>7571</v>
      </c>
      <c r="C8254" s="2" t="s">
        <v>72</v>
      </c>
      <c r="D8254" s="1">
        <v>38061.0</v>
      </c>
      <c r="E8254" s="2" t="s">
        <v>63</v>
      </c>
      <c r="F8254" s="2">
        <v>221.0</v>
      </c>
      <c r="G8254" s="2" t="s">
        <v>61</v>
      </c>
      <c r="H8254" s="2" t="s">
        <v>24</v>
      </c>
      <c r="I8254" s="2" t="s">
        <v>25</v>
      </c>
      <c r="J8254" s="2" t="str">
        <f t="array" ref="J8254">XLOOKUP('Transaction Data'!$G8254,Product_Code,Biscuit_Brand)</f>
        <v>Choco Delight</v>
      </c>
      <c r="K8254" s="2">
        <f t="array" ref="K8254">XLOOKUP('Transaction Data'!$G8254,Product_Code,Cost)</f>
        <v>3</v>
      </c>
      <c r="L8254" s="2">
        <f t="array" ref="L8254">XLOOKUP('Transaction Data'!$G8254,Product_Code,Unit_Price)</f>
        <v>5</v>
      </c>
      <c r="M8254" s="3">
        <f>'Transaction Data'!$F8254*'Transaction Data'!$K8254</f>
        <v>663</v>
      </c>
      <c r="N8254" s="3">
        <f>'Transaction Data'!$F8254*'Transaction Data'!$L8254</f>
        <v>1105</v>
      </c>
      <c r="O8254" s="3">
        <f>'Transaction Data'!$N8254-'Transaction Data'!$M8254</f>
        <v>442</v>
      </c>
      <c r="P8254" s="2">
        <f>DATEDIF('Transaction Data'!$D8254,'Transaction Data'!$A8254,"y")</f>
        <v>20</v>
      </c>
      <c r="Q8254" s="2" t="str">
        <f>FLOOR('Transaction Data'!$P8254,15)&amp;"-"&amp;FLOOR('Transaction Data'!$P8254,15)+14</f>
        <v>15-29</v>
      </c>
      <c r="R8254" s="2" t="str">
        <f>IF('Transaction Data'!$L8254&lt;=10,"Less Expensive","Expensive")</f>
        <v>Less Expensive</v>
      </c>
      <c r="S8254" s="4">
        <f>WEEKDAY('Transaction Data'!$A8254)</f>
        <v>6</v>
      </c>
      <c r="T8254" s="2" t="str">
        <f>IF(WEEKDAY('Transaction Data'!$A8254,2)&lt;6,"Weekday","Weekend")</f>
        <v>Weekday</v>
      </c>
    </row>
    <row r="8255" ht="15.75" customHeight="1">
      <c r="A8255" s="1">
        <v>45452.0</v>
      </c>
      <c r="B8255" s="2" t="s">
        <v>7572</v>
      </c>
      <c r="C8255" s="2" t="s">
        <v>65</v>
      </c>
      <c r="D8255" s="1">
        <v>33396.0</v>
      </c>
      <c r="E8255" s="2" t="s">
        <v>22</v>
      </c>
      <c r="F8255" s="2">
        <v>382.0</v>
      </c>
      <c r="G8255" s="2" t="s">
        <v>57</v>
      </c>
      <c r="H8255" s="2" t="s">
        <v>29</v>
      </c>
      <c r="I8255" s="2" t="s">
        <v>25</v>
      </c>
      <c r="J8255" s="2" t="str">
        <f t="array" ref="J8255">XLOOKUP('Transaction Data'!$G8255,Product_Code,Biscuit_Brand)</f>
        <v>Oatmeal Cookies</v>
      </c>
      <c r="K8255" s="2">
        <f t="array" ref="K8255">XLOOKUP('Transaction Data'!$G8255,Product_Code,Cost)</f>
        <v>19</v>
      </c>
      <c r="L8255" s="2">
        <f t="array" ref="L8255">XLOOKUP('Transaction Data'!$G8255,Product_Code,Unit_Price)</f>
        <v>23</v>
      </c>
      <c r="M8255" s="3">
        <f>'Transaction Data'!$F8255*'Transaction Data'!$K8255</f>
        <v>7258</v>
      </c>
      <c r="N8255" s="3">
        <f>'Transaction Data'!$F8255*'Transaction Data'!$L8255</f>
        <v>8786</v>
      </c>
      <c r="O8255" s="3">
        <f>'Transaction Data'!$N8255-'Transaction Data'!$M8255</f>
        <v>1528</v>
      </c>
      <c r="P8255" s="2">
        <f>DATEDIF('Transaction Data'!$D8255,'Transaction Data'!$A8255,"y")</f>
        <v>33</v>
      </c>
      <c r="Q8255" s="2" t="str">
        <f>FLOOR('Transaction Data'!$P8255,15)&amp;"-"&amp;FLOOR('Transaction Data'!$P8255,15)+14</f>
        <v>30-44</v>
      </c>
      <c r="R8255" s="2" t="str">
        <f>IF('Transaction Data'!$L8255&lt;=10,"Less Expensive","Expensive")</f>
        <v>Expensive</v>
      </c>
      <c r="S8255" s="4">
        <f>WEEKDAY('Transaction Data'!$A8255)</f>
        <v>1</v>
      </c>
      <c r="T8255" s="2" t="str">
        <f>IF(WEEKDAY('Transaction Data'!$A8255,2)&lt;6,"Weekday","Weekend")</f>
        <v>Weekend</v>
      </c>
    </row>
    <row r="8256" ht="15.75" customHeight="1">
      <c r="A8256" s="1">
        <v>45387.0</v>
      </c>
      <c r="B8256" s="2" t="s">
        <v>7573</v>
      </c>
      <c r="C8256" s="2" t="s">
        <v>51</v>
      </c>
      <c r="D8256" s="1">
        <v>17426.0</v>
      </c>
      <c r="E8256" s="2" t="s">
        <v>63</v>
      </c>
      <c r="F8256" s="2">
        <v>71.0</v>
      </c>
      <c r="G8256" s="2" t="s">
        <v>33</v>
      </c>
      <c r="H8256" s="2" t="s">
        <v>34</v>
      </c>
      <c r="I8256" s="2" t="s">
        <v>25</v>
      </c>
      <c r="J8256" s="2" t="str">
        <f t="array" ref="J8256">XLOOKUP('Transaction Data'!$G8256,Product_Code,Biscuit_Brand)</f>
        <v>Caramel Biscuits</v>
      </c>
      <c r="K8256" s="2">
        <f t="array" ref="K8256">XLOOKUP('Transaction Data'!$G8256,Product_Code,Cost)</f>
        <v>18</v>
      </c>
      <c r="L8256" s="2">
        <f t="array" ref="L8256">XLOOKUP('Transaction Data'!$G8256,Product_Code,Unit_Price)</f>
        <v>22</v>
      </c>
      <c r="M8256" s="3">
        <f>'Transaction Data'!$F8256*'Transaction Data'!$K8256</f>
        <v>1278</v>
      </c>
      <c r="N8256" s="3">
        <f>'Transaction Data'!$F8256*'Transaction Data'!$L8256</f>
        <v>1562</v>
      </c>
      <c r="O8256" s="3">
        <f>'Transaction Data'!$N8256-'Transaction Data'!$M8256</f>
        <v>284</v>
      </c>
      <c r="P8256" s="2">
        <f>DATEDIF('Transaction Data'!$D8256,'Transaction Data'!$A8256,"y")</f>
        <v>76</v>
      </c>
      <c r="Q8256" s="2" t="str">
        <f>FLOOR('Transaction Data'!$P8256,15)&amp;"-"&amp;FLOOR('Transaction Data'!$P8256,15)+14</f>
        <v>75-89</v>
      </c>
      <c r="R8256" s="2" t="str">
        <f>IF('Transaction Data'!$L8256&lt;=10,"Less Expensive","Expensive")</f>
        <v>Expensive</v>
      </c>
      <c r="S8256" s="4">
        <f>WEEKDAY('Transaction Data'!$A8256)</f>
        <v>6</v>
      </c>
      <c r="T8256" s="2" t="str">
        <f>IF(WEEKDAY('Transaction Data'!$A8256,2)&lt;6,"Weekday","Weekend")</f>
        <v>Weekday</v>
      </c>
    </row>
    <row r="8257" ht="15.75" customHeight="1">
      <c r="A8257" s="1">
        <v>45382.0</v>
      </c>
      <c r="B8257" s="2" t="s">
        <v>7574</v>
      </c>
      <c r="C8257" s="2" t="s">
        <v>51</v>
      </c>
      <c r="D8257" s="1">
        <v>17975.0</v>
      </c>
      <c r="E8257" s="2" t="s">
        <v>63</v>
      </c>
      <c r="F8257" s="2">
        <v>394.0</v>
      </c>
      <c r="G8257" s="2" t="s">
        <v>57</v>
      </c>
      <c r="H8257" s="2" t="s">
        <v>24</v>
      </c>
      <c r="I8257" s="2" t="s">
        <v>25</v>
      </c>
      <c r="J8257" s="2" t="str">
        <f t="array" ref="J8257">XLOOKUP('Transaction Data'!$G8257,Product_Code,Biscuit_Brand)</f>
        <v>Oatmeal Cookies</v>
      </c>
      <c r="K8257" s="2">
        <f t="array" ref="K8257">XLOOKUP('Transaction Data'!$G8257,Product_Code,Cost)</f>
        <v>19</v>
      </c>
      <c r="L8257" s="2">
        <f t="array" ref="L8257">XLOOKUP('Transaction Data'!$G8257,Product_Code,Unit_Price)</f>
        <v>23</v>
      </c>
      <c r="M8257" s="3">
        <f>'Transaction Data'!$F8257*'Transaction Data'!$K8257</f>
        <v>7486</v>
      </c>
      <c r="N8257" s="3">
        <f>'Transaction Data'!$F8257*'Transaction Data'!$L8257</f>
        <v>9062</v>
      </c>
      <c r="O8257" s="3">
        <f>'Transaction Data'!$N8257-'Transaction Data'!$M8257</f>
        <v>1576</v>
      </c>
      <c r="P8257" s="2">
        <f>DATEDIF('Transaction Data'!$D8257,'Transaction Data'!$A8257,"y")</f>
        <v>75</v>
      </c>
      <c r="Q8257" s="2" t="str">
        <f>FLOOR('Transaction Data'!$P8257,15)&amp;"-"&amp;FLOOR('Transaction Data'!$P8257,15)+14</f>
        <v>75-89</v>
      </c>
      <c r="R8257" s="2" t="str">
        <f>IF('Transaction Data'!$L8257&lt;=10,"Less Expensive","Expensive")</f>
        <v>Expensive</v>
      </c>
      <c r="S8257" s="4">
        <f>WEEKDAY('Transaction Data'!$A8257)</f>
        <v>1</v>
      </c>
      <c r="T8257" s="2" t="str">
        <f>IF(WEEKDAY('Transaction Data'!$A8257,2)&lt;6,"Weekday","Weekend")</f>
        <v>Weekend</v>
      </c>
    </row>
    <row r="8258" ht="15.75" customHeight="1">
      <c r="A8258" s="1">
        <v>45335.0</v>
      </c>
      <c r="B8258" s="2" t="s">
        <v>7575</v>
      </c>
      <c r="C8258" s="2" t="s">
        <v>41</v>
      </c>
      <c r="D8258" s="1">
        <v>20084.0</v>
      </c>
      <c r="E8258" s="2" t="s">
        <v>63</v>
      </c>
      <c r="F8258" s="2">
        <v>400.0</v>
      </c>
      <c r="G8258" s="2" t="s">
        <v>33</v>
      </c>
      <c r="H8258" s="2" t="s">
        <v>29</v>
      </c>
      <c r="I8258" s="2" t="s">
        <v>25</v>
      </c>
      <c r="J8258" s="2" t="str">
        <f t="array" ref="J8258">XLOOKUP('Transaction Data'!$G8258,Product_Code,Biscuit_Brand)</f>
        <v>Caramel Biscuits</v>
      </c>
      <c r="K8258" s="2">
        <f t="array" ref="K8258">XLOOKUP('Transaction Data'!$G8258,Product_Code,Cost)</f>
        <v>18</v>
      </c>
      <c r="L8258" s="2">
        <f t="array" ref="L8258">XLOOKUP('Transaction Data'!$G8258,Product_Code,Unit_Price)</f>
        <v>22</v>
      </c>
      <c r="M8258" s="3">
        <f>'Transaction Data'!$F8258*'Transaction Data'!$K8258</f>
        <v>7200</v>
      </c>
      <c r="N8258" s="3">
        <f>'Transaction Data'!$F8258*'Transaction Data'!$L8258</f>
        <v>8800</v>
      </c>
      <c r="O8258" s="3">
        <f>'Transaction Data'!$N8258-'Transaction Data'!$M8258</f>
        <v>1600</v>
      </c>
      <c r="P8258" s="2">
        <f>DATEDIF('Transaction Data'!$D8258,'Transaction Data'!$A8258,"y")</f>
        <v>69</v>
      </c>
      <c r="Q8258" s="2" t="str">
        <f>FLOOR('Transaction Data'!$P8258,15)&amp;"-"&amp;FLOOR('Transaction Data'!$P8258,15)+14</f>
        <v>60-74</v>
      </c>
      <c r="R8258" s="2" t="str">
        <f>IF('Transaction Data'!$L8258&lt;=10,"Less Expensive","Expensive")</f>
        <v>Expensive</v>
      </c>
      <c r="S8258" s="4">
        <f>WEEKDAY('Transaction Data'!$A8258)</f>
        <v>3</v>
      </c>
      <c r="T8258" s="2" t="str">
        <f>IF(WEEKDAY('Transaction Data'!$A8258,2)&lt;6,"Weekday","Weekend")</f>
        <v>Weekday</v>
      </c>
    </row>
    <row r="8259" ht="15.75" customHeight="1">
      <c r="A8259" s="1">
        <v>45430.0</v>
      </c>
      <c r="B8259" s="2" t="s">
        <v>7576</v>
      </c>
      <c r="C8259" s="2" t="s">
        <v>72</v>
      </c>
      <c r="D8259" s="1">
        <v>21912.0</v>
      </c>
      <c r="E8259" s="2" t="s">
        <v>63</v>
      </c>
      <c r="F8259" s="2">
        <v>337.0</v>
      </c>
      <c r="G8259" s="2" t="s">
        <v>61</v>
      </c>
      <c r="H8259" s="2" t="s">
        <v>34</v>
      </c>
      <c r="I8259" s="2" t="s">
        <v>30</v>
      </c>
      <c r="J8259" s="2" t="str">
        <f t="array" ref="J8259">XLOOKUP('Transaction Data'!$G8259,Product_Code,Biscuit_Brand)</f>
        <v>Choco Delight</v>
      </c>
      <c r="K8259" s="2">
        <f t="array" ref="K8259">XLOOKUP('Transaction Data'!$G8259,Product_Code,Cost)</f>
        <v>3</v>
      </c>
      <c r="L8259" s="2">
        <f t="array" ref="L8259">XLOOKUP('Transaction Data'!$G8259,Product_Code,Unit_Price)</f>
        <v>5</v>
      </c>
      <c r="M8259" s="3">
        <f>'Transaction Data'!$F8259*'Transaction Data'!$K8259</f>
        <v>1011</v>
      </c>
      <c r="N8259" s="3">
        <f>'Transaction Data'!$F8259*'Transaction Data'!$L8259</f>
        <v>1685</v>
      </c>
      <c r="O8259" s="3">
        <f>'Transaction Data'!$N8259-'Transaction Data'!$M8259</f>
        <v>674</v>
      </c>
      <c r="P8259" s="2">
        <f>DATEDIF('Transaction Data'!$D8259,'Transaction Data'!$A8259,"y")</f>
        <v>64</v>
      </c>
      <c r="Q8259" s="2" t="str">
        <f>FLOOR('Transaction Data'!$P8259,15)&amp;"-"&amp;FLOOR('Transaction Data'!$P8259,15)+14</f>
        <v>60-74</v>
      </c>
      <c r="R8259" s="2" t="str">
        <f>IF('Transaction Data'!$L8259&lt;=10,"Less Expensive","Expensive")</f>
        <v>Less Expensive</v>
      </c>
      <c r="S8259" s="4">
        <f>WEEKDAY('Transaction Data'!$A8259)</f>
        <v>7</v>
      </c>
      <c r="T8259" s="2" t="str">
        <f>IF(WEEKDAY('Transaction Data'!$A8259,2)&lt;6,"Weekday","Weekend")</f>
        <v>Weekend</v>
      </c>
    </row>
    <row r="8260" ht="15.75" customHeight="1">
      <c r="A8260" s="1">
        <v>45498.0</v>
      </c>
      <c r="B8260" s="2" t="s">
        <v>7577</v>
      </c>
      <c r="C8260" s="2" t="s">
        <v>78</v>
      </c>
      <c r="D8260" s="1">
        <v>30408.0</v>
      </c>
      <c r="E8260" s="2" t="s">
        <v>63</v>
      </c>
      <c r="F8260" s="2">
        <v>469.0</v>
      </c>
      <c r="G8260" s="2" t="s">
        <v>23</v>
      </c>
      <c r="H8260" s="2" t="s">
        <v>24</v>
      </c>
      <c r="I8260" s="2" t="s">
        <v>25</v>
      </c>
      <c r="J8260" s="2" t="str">
        <f t="array" ref="J8260">XLOOKUP('Transaction Data'!$G8260,Product_Code,Biscuit_Brand)</f>
        <v>Cinnamon Swirls</v>
      </c>
      <c r="K8260" s="2">
        <f t="array" ref="K8260">XLOOKUP('Transaction Data'!$G8260,Product_Code,Cost)</f>
        <v>10</v>
      </c>
      <c r="L8260" s="2">
        <f t="array" ref="L8260">XLOOKUP('Transaction Data'!$G8260,Product_Code,Unit_Price)</f>
        <v>14</v>
      </c>
      <c r="M8260" s="3">
        <f>'Transaction Data'!$F8260*'Transaction Data'!$K8260</f>
        <v>4690</v>
      </c>
      <c r="N8260" s="3">
        <f>'Transaction Data'!$F8260*'Transaction Data'!$L8260</f>
        <v>6566</v>
      </c>
      <c r="O8260" s="3">
        <f>'Transaction Data'!$N8260-'Transaction Data'!$M8260</f>
        <v>1876</v>
      </c>
      <c r="P8260" s="2">
        <f>DATEDIF('Transaction Data'!$D8260,'Transaction Data'!$A8260,"y")</f>
        <v>41</v>
      </c>
      <c r="Q8260" s="2" t="str">
        <f>FLOOR('Transaction Data'!$P8260,15)&amp;"-"&amp;FLOOR('Transaction Data'!$P8260,15)+14</f>
        <v>30-44</v>
      </c>
      <c r="R8260" s="2" t="str">
        <f>IF('Transaction Data'!$L8260&lt;=10,"Less Expensive","Expensive")</f>
        <v>Expensive</v>
      </c>
      <c r="S8260" s="4">
        <f>WEEKDAY('Transaction Data'!$A8260)</f>
        <v>5</v>
      </c>
      <c r="T8260" s="2" t="str">
        <f>IF(WEEKDAY('Transaction Data'!$A8260,2)&lt;6,"Weekday","Weekend")</f>
        <v>Weekday</v>
      </c>
    </row>
    <row r="8261" ht="15.75" customHeight="1">
      <c r="A8261" s="1">
        <v>45487.0</v>
      </c>
      <c r="B8261" s="2" t="s">
        <v>7578</v>
      </c>
      <c r="C8261" s="2" t="s">
        <v>21</v>
      </c>
      <c r="D8261" s="1">
        <v>37699.0</v>
      </c>
      <c r="E8261" s="2" t="s">
        <v>27</v>
      </c>
      <c r="F8261" s="2">
        <v>29.0</v>
      </c>
      <c r="G8261" s="2" t="s">
        <v>61</v>
      </c>
      <c r="H8261" s="2" t="s">
        <v>29</v>
      </c>
      <c r="I8261" s="2" t="s">
        <v>25</v>
      </c>
      <c r="J8261" s="2" t="str">
        <f t="array" ref="J8261">XLOOKUP('Transaction Data'!$G8261,Product_Code,Biscuit_Brand)</f>
        <v>Choco Delight</v>
      </c>
      <c r="K8261" s="2">
        <f t="array" ref="K8261">XLOOKUP('Transaction Data'!$G8261,Product_Code,Cost)</f>
        <v>3</v>
      </c>
      <c r="L8261" s="2">
        <f t="array" ref="L8261">XLOOKUP('Transaction Data'!$G8261,Product_Code,Unit_Price)</f>
        <v>5</v>
      </c>
      <c r="M8261" s="3">
        <f>'Transaction Data'!$F8261*'Transaction Data'!$K8261</f>
        <v>87</v>
      </c>
      <c r="N8261" s="3">
        <f>'Transaction Data'!$F8261*'Transaction Data'!$L8261</f>
        <v>145</v>
      </c>
      <c r="O8261" s="3">
        <f>'Transaction Data'!$N8261-'Transaction Data'!$M8261</f>
        <v>58</v>
      </c>
      <c r="P8261" s="2">
        <f>DATEDIF('Transaction Data'!$D8261,'Transaction Data'!$A8261,"y")</f>
        <v>21</v>
      </c>
      <c r="Q8261" s="2" t="str">
        <f>FLOOR('Transaction Data'!$P8261,15)&amp;"-"&amp;FLOOR('Transaction Data'!$P8261,15)+14</f>
        <v>15-29</v>
      </c>
      <c r="R8261" s="2" t="str">
        <f>IF('Transaction Data'!$L8261&lt;=10,"Less Expensive","Expensive")</f>
        <v>Less Expensive</v>
      </c>
      <c r="S8261" s="4">
        <f>WEEKDAY('Transaction Data'!$A8261)</f>
        <v>1</v>
      </c>
      <c r="T8261" s="2" t="str">
        <f>IF(WEEKDAY('Transaction Data'!$A8261,2)&lt;6,"Weekday","Weekend")</f>
        <v>Weekend</v>
      </c>
    </row>
    <row r="8262" ht="15.75" customHeight="1">
      <c r="A8262" s="1">
        <v>45503.0</v>
      </c>
      <c r="B8262" s="2" t="s">
        <v>7579</v>
      </c>
      <c r="C8262" s="2" t="s">
        <v>51</v>
      </c>
      <c r="D8262" s="1">
        <v>32023.0</v>
      </c>
      <c r="E8262" s="2" t="s">
        <v>37</v>
      </c>
      <c r="F8262" s="2">
        <v>175.0</v>
      </c>
      <c r="G8262" s="2" t="s">
        <v>38</v>
      </c>
      <c r="H8262" s="2" t="s">
        <v>34</v>
      </c>
      <c r="I8262" s="2" t="s">
        <v>25</v>
      </c>
      <c r="J8262" s="2" t="str">
        <f t="array" ref="J8262">XLOOKUP('Transaction Data'!$G8262,Product_Code,Biscuit_Brand)</f>
        <v>Ginger Snaps</v>
      </c>
      <c r="K8262" s="2">
        <f t="array" ref="K8262">XLOOKUP('Transaction Data'!$G8262,Product_Code,Cost)</f>
        <v>14</v>
      </c>
      <c r="L8262" s="2">
        <f t="array" ref="L8262">XLOOKUP('Transaction Data'!$G8262,Product_Code,Unit_Price)</f>
        <v>28</v>
      </c>
      <c r="M8262" s="3">
        <f>'Transaction Data'!$F8262*'Transaction Data'!$K8262</f>
        <v>2450</v>
      </c>
      <c r="N8262" s="3">
        <f>'Transaction Data'!$F8262*'Transaction Data'!$L8262</f>
        <v>4900</v>
      </c>
      <c r="O8262" s="3">
        <f>'Transaction Data'!$N8262-'Transaction Data'!$M8262</f>
        <v>2450</v>
      </c>
      <c r="P8262" s="2">
        <f>DATEDIF('Transaction Data'!$D8262,'Transaction Data'!$A8262,"y")</f>
        <v>36</v>
      </c>
      <c r="Q8262" s="2" t="str">
        <f>FLOOR('Transaction Data'!$P8262,15)&amp;"-"&amp;FLOOR('Transaction Data'!$P8262,15)+14</f>
        <v>30-44</v>
      </c>
      <c r="R8262" s="2" t="str">
        <f>IF('Transaction Data'!$L8262&lt;=10,"Less Expensive","Expensive")</f>
        <v>Expensive</v>
      </c>
      <c r="S8262" s="4">
        <f>WEEKDAY('Transaction Data'!$A8262)</f>
        <v>3</v>
      </c>
      <c r="T8262" s="2" t="str">
        <f>IF(WEEKDAY('Transaction Data'!$A8262,2)&lt;6,"Weekday","Weekend")</f>
        <v>Weekday</v>
      </c>
    </row>
    <row r="8263" ht="15.75" customHeight="1">
      <c r="A8263" s="1">
        <v>45363.0</v>
      </c>
      <c r="B8263" s="2" t="s">
        <v>2917</v>
      </c>
      <c r="C8263" s="2" t="s">
        <v>78</v>
      </c>
      <c r="D8263" s="1">
        <v>17081.0</v>
      </c>
      <c r="E8263" s="2" t="s">
        <v>22</v>
      </c>
      <c r="F8263" s="2">
        <v>20.0</v>
      </c>
      <c r="G8263" s="2" t="s">
        <v>60</v>
      </c>
      <c r="H8263" s="2" t="s">
        <v>24</v>
      </c>
      <c r="I8263" s="2" t="s">
        <v>25</v>
      </c>
      <c r="J8263" s="2" t="str">
        <f t="array" ref="J8263">XLOOKUP('Transaction Data'!$G8263,Product_Code,Biscuit_Brand)</f>
        <v>Peanut Butter Bites</v>
      </c>
      <c r="K8263" s="2">
        <f t="array" ref="K8263">XLOOKUP('Transaction Data'!$G8263,Product_Code,Cost)</f>
        <v>5</v>
      </c>
      <c r="L8263" s="2">
        <f t="array" ref="L8263">XLOOKUP('Transaction Data'!$G8263,Product_Code,Unit_Price)</f>
        <v>7</v>
      </c>
      <c r="M8263" s="3">
        <f>'Transaction Data'!$F8263*'Transaction Data'!$K8263</f>
        <v>100</v>
      </c>
      <c r="N8263" s="3">
        <f>'Transaction Data'!$F8263*'Transaction Data'!$L8263</f>
        <v>140</v>
      </c>
      <c r="O8263" s="3">
        <f>'Transaction Data'!$N8263-'Transaction Data'!$M8263</f>
        <v>40</v>
      </c>
      <c r="P8263" s="2">
        <f>DATEDIF('Transaction Data'!$D8263,'Transaction Data'!$A8263,"y")</f>
        <v>77</v>
      </c>
      <c r="Q8263" s="2" t="str">
        <f>FLOOR('Transaction Data'!$P8263,15)&amp;"-"&amp;FLOOR('Transaction Data'!$P8263,15)+14</f>
        <v>75-89</v>
      </c>
      <c r="R8263" s="2" t="str">
        <f>IF('Transaction Data'!$L8263&lt;=10,"Less Expensive","Expensive")</f>
        <v>Less Expensive</v>
      </c>
      <c r="S8263" s="4">
        <f>WEEKDAY('Transaction Data'!$A8263)</f>
        <v>3</v>
      </c>
      <c r="T8263" s="2" t="str">
        <f>IF(WEEKDAY('Transaction Data'!$A8263,2)&lt;6,"Weekday","Weekend")</f>
        <v>Weekday</v>
      </c>
    </row>
    <row r="8264" ht="15.75" customHeight="1">
      <c r="A8264" s="1">
        <v>45374.0</v>
      </c>
      <c r="B8264" s="2" t="s">
        <v>7580</v>
      </c>
      <c r="C8264" s="2" t="s">
        <v>32</v>
      </c>
      <c r="D8264" s="1">
        <v>22121.0</v>
      </c>
      <c r="E8264" s="2" t="s">
        <v>27</v>
      </c>
      <c r="F8264" s="2">
        <v>95.0</v>
      </c>
      <c r="G8264" s="2" t="s">
        <v>55</v>
      </c>
      <c r="H8264" s="2" t="s">
        <v>29</v>
      </c>
      <c r="I8264" s="2" t="s">
        <v>25</v>
      </c>
      <c r="J8264" s="2" t="str">
        <f t="array" ref="J8264">XLOOKUP('Transaction Data'!$G8264,Product_Code,Biscuit_Brand)</f>
        <v>Vanilla Wafers</v>
      </c>
      <c r="K8264" s="2">
        <f t="array" ref="K8264">XLOOKUP('Transaction Data'!$G8264,Product_Code,Cost)</f>
        <v>18</v>
      </c>
      <c r="L8264" s="2">
        <f t="array" ref="L8264">XLOOKUP('Transaction Data'!$G8264,Product_Code,Unit_Price)</f>
        <v>36</v>
      </c>
      <c r="M8264" s="3">
        <f>'Transaction Data'!$F8264*'Transaction Data'!$K8264</f>
        <v>1710</v>
      </c>
      <c r="N8264" s="3">
        <f>'Transaction Data'!$F8264*'Transaction Data'!$L8264</f>
        <v>3420</v>
      </c>
      <c r="O8264" s="3">
        <f>'Transaction Data'!$N8264-'Transaction Data'!$M8264</f>
        <v>1710</v>
      </c>
      <c r="P8264" s="2">
        <f>DATEDIF('Transaction Data'!$D8264,'Transaction Data'!$A8264,"y")</f>
        <v>63</v>
      </c>
      <c r="Q8264" s="2" t="str">
        <f>FLOOR('Transaction Data'!$P8264,15)&amp;"-"&amp;FLOOR('Transaction Data'!$P8264,15)+14</f>
        <v>60-74</v>
      </c>
      <c r="R8264" s="2" t="str">
        <f>IF('Transaction Data'!$L8264&lt;=10,"Less Expensive","Expensive")</f>
        <v>Expensive</v>
      </c>
      <c r="S8264" s="4">
        <f>WEEKDAY('Transaction Data'!$A8264)</f>
        <v>7</v>
      </c>
      <c r="T8264" s="2" t="str">
        <f>IF(WEEKDAY('Transaction Data'!$A8264,2)&lt;6,"Weekday","Weekend")</f>
        <v>Weekend</v>
      </c>
    </row>
    <row r="8265" ht="15.75" customHeight="1">
      <c r="A8265" s="1">
        <v>45423.0</v>
      </c>
      <c r="B8265" s="2" t="s">
        <v>7581</v>
      </c>
      <c r="C8265" s="2" t="s">
        <v>41</v>
      </c>
      <c r="D8265" s="1">
        <v>29662.0</v>
      </c>
      <c r="E8265" s="2" t="s">
        <v>27</v>
      </c>
      <c r="F8265" s="2">
        <v>355.0</v>
      </c>
      <c r="G8265" s="2" t="s">
        <v>38</v>
      </c>
      <c r="H8265" s="2" t="s">
        <v>34</v>
      </c>
      <c r="I8265" s="2" t="s">
        <v>25</v>
      </c>
      <c r="J8265" s="2" t="str">
        <f t="array" ref="J8265">XLOOKUP('Transaction Data'!$G8265,Product_Code,Biscuit_Brand)</f>
        <v>Ginger Snaps</v>
      </c>
      <c r="K8265" s="2">
        <f t="array" ref="K8265">XLOOKUP('Transaction Data'!$G8265,Product_Code,Cost)</f>
        <v>14</v>
      </c>
      <c r="L8265" s="2">
        <f t="array" ref="L8265">XLOOKUP('Transaction Data'!$G8265,Product_Code,Unit_Price)</f>
        <v>28</v>
      </c>
      <c r="M8265" s="3">
        <f>'Transaction Data'!$F8265*'Transaction Data'!$K8265</f>
        <v>4970</v>
      </c>
      <c r="N8265" s="3">
        <f>'Transaction Data'!$F8265*'Transaction Data'!$L8265</f>
        <v>9940</v>
      </c>
      <c r="O8265" s="3">
        <f>'Transaction Data'!$N8265-'Transaction Data'!$M8265</f>
        <v>4970</v>
      </c>
      <c r="P8265" s="2">
        <f>DATEDIF('Transaction Data'!$D8265,'Transaction Data'!$A8265,"y")</f>
        <v>43</v>
      </c>
      <c r="Q8265" s="2" t="str">
        <f>FLOOR('Transaction Data'!$P8265,15)&amp;"-"&amp;FLOOR('Transaction Data'!$P8265,15)+14</f>
        <v>30-44</v>
      </c>
      <c r="R8265" s="2" t="str">
        <f>IF('Transaction Data'!$L8265&lt;=10,"Less Expensive","Expensive")</f>
        <v>Expensive</v>
      </c>
      <c r="S8265" s="4">
        <f>WEEKDAY('Transaction Data'!$A8265)</f>
        <v>7</v>
      </c>
      <c r="T8265" s="2" t="str">
        <f>IF(WEEKDAY('Transaction Data'!$A8265,2)&lt;6,"Weekday","Weekend")</f>
        <v>Weekend</v>
      </c>
    </row>
    <row r="8266" ht="15.75" customHeight="1">
      <c r="A8266" s="1">
        <v>45486.0</v>
      </c>
      <c r="B8266" s="2" t="s">
        <v>7582</v>
      </c>
      <c r="C8266" s="2" t="s">
        <v>65</v>
      </c>
      <c r="D8266" s="1">
        <v>28800.0</v>
      </c>
      <c r="E8266" s="2" t="s">
        <v>37</v>
      </c>
      <c r="F8266" s="2">
        <v>18.0</v>
      </c>
      <c r="G8266" s="2" t="s">
        <v>44</v>
      </c>
      <c r="H8266" s="2" t="s">
        <v>24</v>
      </c>
      <c r="I8266" s="2" t="s">
        <v>25</v>
      </c>
      <c r="J8266" s="2" t="str">
        <f t="array" ref="J8266">XLOOKUP('Transaction Data'!$G8266,Product_Code,Biscuit_Brand)</f>
        <v>Butter Crunch</v>
      </c>
      <c r="K8266" s="2">
        <f t="array" ref="K8266">XLOOKUP('Transaction Data'!$G8266,Product_Code,Cost)</f>
        <v>10</v>
      </c>
      <c r="L8266" s="2">
        <f t="array" ref="L8266">XLOOKUP('Transaction Data'!$G8266,Product_Code,Unit_Price)</f>
        <v>11</v>
      </c>
      <c r="M8266" s="3">
        <f>'Transaction Data'!$F8266*'Transaction Data'!$K8266</f>
        <v>180</v>
      </c>
      <c r="N8266" s="3">
        <f>'Transaction Data'!$F8266*'Transaction Data'!$L8266</f>
        <v>198</v>
      </c>
      <c r="O8266" s="3">
        <f>'Transaction Data'!$N8266-'Transaction Data'!$M8266</f>
        <v>18</v>
      </c>
      <c r="P8266" s="2">
        <f>DATEDIF('Transaction Data'!$D8266,'Transaction Data'!$A8266,"y")</f>
        <v>45</v>
      </c>
      <c r="Q8266" s="2" t="str">
        <f>FLOOR('Transaction Data'!$P8266,15)&amp;"-"&amp;FLOOR('Transaction Data'!$P8266,15)+14</f>
        <v>45-59</v>
      </c>
      <c r="R8266" s="2" t="str">
        <f>IF('Transaction Data'!$L8266&lt;=10,"Less Expensive","Expensive")</f>
        <v>Expensive</v>
      </c>
      <c r="S8266" s="4">
        <f>WEEKDAY('Transaction Data'!$A8266)</f>
        <v>7</v>
      </c>
      <c r="T8266" s="2" t="str">
        <f>IF(WEEKDAY('Transaction Data'!$A8266,2)&lt;6,"Weekday","Weekend")</f>
        <v>Weekend</v>
      </c>
    </row>
    <row r="8267" ht="15.75" customHeight="1">
      <c r="A8267" s="1">
        <v>45377.0</v>
      </c>
      <c r="B8267" s="2" t="s">
        <v>7583</v>
      </c>
      <c r="C8267" s="2" t="s">
        <v>21</v>
      </c>
      <c r="D8267" s="1">
        <v>28974.0</v>
      </c>
      <c r="E8267" s="2" t="s">
        <v>37</v>
      </c>
      <c r="F8267" s="2">
        <v>91.0</v>
      </c>
      <c r="G8267" s="2" t="s">
        <v>61</v>
      </c>
      <c r="H8267" s="2" t="s">
        <v>29</v>
      </c>
      <c r="I8267" s="2" t="s">
        <v>25</v>
      </c>
      <c r="J8267" s="2" t="str">
        <f t="array" ref="J8267">XLOOKUP('Transaction Data'!$G8267,Product_Code,Biscuit_Brand)</f>
        <v>Choco Delight</v>
      </c>
      <c r="K8267" s="2">
        <f t="array" ref="K8267">XLOOKUP('Transaction Data'!$G8267,Product_Code,Cost)</f>
        <v>3</v>
      </c>
      <c r="L8267" s="2">
        <f t="array" ref="L8267">XLOOKUP('Transaction Data'!$G8267,Product_Code,Unit_Price)</f>
        <v>5</v>
      </c>
      <c r="M8267" s="3">
        <f>'Transaction Data'!$F8267*'Transaction Data'!$K8267</f>
        <v>273</v>
      </c>
      <c r="N8267" s="3">
        <f>'Transaction Data'!$F8267*'Transaction Data'!$L8267</f>
        <v>455</v>
      </c>
      <c r="O8267" s="3">
        <f>'Transaction Data'!$N8267-'Transaction Data'!$M8267</f>
        <v>182</v>
      </c>
      <c r="P8267" s="2">
        <f>DATEDIF('Transaction Data'!$D8267,'Transaction Data'!$A8267,"y")</f>
        <v>44</v>
      </c>
      <c r="Q8267" s="2" t="str">
        <f>FLOOR('Transaction Data'!$P8267,15)&amp;"-"&amp;FLOOR('Transaction Data'!$P8267,15)+14</f>
        <v>30-44</v>
      </c>
      <c r="R8267" s="2" t="str">
        <f>IF('Transaction Data'!$L8267&lt;=10,"Less Expensive","Expensive")</f>
        <v>Less Expensive</v>
      </c>
      <c r="S8267" s="4">
        <f>WEEKDAY('Transaction Data'!$A8267)</f>
        <v>3</v>
      </c>
      <c r="T8267" s="2" t="str">
        <f>IF(WEEKDAY('Transaction Data'!$A8267,2)&lt;6,"Weekday","Weekend")</f>
        <v>Weekday</v>
      </c>
    </row>
    <row r="8268" ht="15.75" customHeight="1">
      <c r="A8268" s="1">
        <v>45404.0</v>
      </c>
      <c r="B8268" s="2" t="s">
        <v>5875</v>
      </c>
      <c r="C8268" s="2" t="s">
        <v>51</v>
      </c>
      <c r="D8268" s="1">
        <v>17632.0</v>
      </c>
      <c r="E8268" s="2" t="s">
        <v>63</v>
      </c>
      <c r="F8268" s="2">
        <v>76.0</v>
      </c>
      <c r="G8268" s="2" t="s">
        <v>61</v>
      </c>
      <c r="H8268" s="2" t="s">
        <v>34</v>
      </c>
      <c r="I8268" s="2" t="s">
        <v>25</v>
      </c>
      <c r="J8268" s="2" t="str">
        <f t="array" ref="J8268">XLOOKUP('Transaction Data'!$G8268,Product_Code,Biscuit_Brand)</f>
        <v>Choco Delight</v>
      </c>
      <c r="K8268" s="2">
        <f t="array" ref="K8268">XLOOKUP('Transaction Data'!$G8268,Product_Code,Cost)</f>
        <v>3</v>
      </c>
      <c r="L8268" s="2">
        <f t="array" ref="L8268">XLOOKUP('Transaction Data'!$G8268,Product_Code,Unit_Price)</f>
        <v>5</v>
      </c>
      <c r="M8268" s="3">
        <f>'Transaction Data'!$F8268*'Transaction Data'!$K8268</f>
        <v>228</v>
      </c>
      <c r="N8268" s="3">
        <f>'Transaction Data'!$F8268*'Transaction Data'!$L8268</f>
        <v>380</v>
      </c>
      <c r="O8268" s="3">
        <f>'Transaction Data'!$N8268-'Transaction Data'!$M8268</f>
        <v>152</v>
      </c>
      <c r="P8268" s="2">
        <f>DATEDIF('Transaction Data'!$D8268,'Transaction Data'!$A8268,"y")</f>
        <v>76</v>
      </c>
      <c r="Q8268" s="2" t="str">
        <f>FLOOR('Transaction Data'!$P8268,15)&amp;"-"&amp;FLOOR('Transaction Data'!$P8268,15)+14</f>
        <v>75-89</v>
      </c>
      <c r="R8268" s="2" t="str">
        <f>IF('Transaction Data'!$L8268&lt;=10,"Less Expensive","Expensive")</f>
        <v>Less Expensive</v>
      </c>
      <c r="S8268" s="4">
        <f>WEEKDAY('Transaction Data'!$A8268)</f>
        <v>2</v>
      </c>
      <c r="T8268" s="2" t="str">
        <f>IF(WEEKDAY('Transaction Data'!$A8268,2)&lt;6,"Weekday","Weekend")</f>
        <v>Weekday</v>
      </c>
    </row>
    <row r="8269" ht="15.75" customHeight="1">
      <c r="A8269" s="1">
        <v>45331.0</v>
      </c>
      <c r="B8269" s="2" t="s">
        <v>1955</v>
      </c>
      <c r="C8269" s="2" t="s">
        <v>78</v>
      </c>
      <c r="D8269" s="1">
        <v>16908.0</v>
      </c>
      <c r="E8269" s="2" t="s">
        <v>63</v>
      </c>
      <c r="F8269" s="2">
        <v>286.0</v>
      </c>
      <c r="G8269" s="2" t="s">
        <v>33</v>
      </c>
      <c r="H8269" s="2" t="s">
        <v>24</v>
      </c>
      <c r="I8269" s="2" t="s">
        <v>30</v>
      </c>
      <c r="J8269" s="2" t="str">
        <f t="array" ref="J8269">XLOOKUP('Transaction Data'!$G8269,Product_Code,Biscuit_Brand)</f>
        <v>Caramel Biscuits</v>
      </c>
      <c r="K8269" s="2">
        <f t="array" ref="K8269">XLOOKUP('Transaction Data'!$G8269,Product_Code,Cost)</f>
        <v>18</v>
      </c>
      <c r="L8269" s="2">
        <f t="array" ref="L8269">XLOOKUP('Transaction Data'!$G8269,Product_Code,Unit_Price)</f>
        <v>22</v>
      </c>
      <c r="M8269" s="3">
        <f>'Transaction Data'!$F8269*'Transaction Data'!$K8269</f>
        <v>5148</v>
      </c>
      <c r="N8269" s="3">
        <f>'Transaction Data'!$F8269*'Transaction Data'!$L8269</f>
        <v>6292</v>
      </c>
      <c r="O8269" s="3">
        <f>'Transaction Data'!$N8269-'Transaction Data'!$M8269</f>
        <v>1144</v>
      </c>
      <c r="P8269" s="2">
        <f>DATEDIF('Transaction Data'!$D8269,'Transaction Data'!$A8269,"y")</f>
        <v>77</v>
      </c>
      <c r="Q8269" s="2" t="str">
        <f>FLOOR('Transaction Data'!$P8269,15)&amp;"-"&amp;FLOOR('Transaction Data'!$P8269,15)+14</f>
        <v>75-89</v>
      </c>
      <c r="R8269" s="2" t="str">
        <f>IF('Transaction Data'!$L8269&lt;=10,"Less Expensive","Expensive")</f>
        <v>Expensive</v>
      </c>
      <c r="S8269" s="4">
        <f>WEEKDAY('Transaction Data'!$A8269)</f>
        <v>6</v>
      </c>
      <c r="T8269" s="2" t="str">
        <f>IF(WEEKDAY('Transaction Data'!$A8269,2)&lt;6,"Weekday","Weekend")</f>
        <v>Weekday</v>
      </c>
    </row>
    <row r="8270" ht="15.75" customHeight="1">
      <c r="A8270" s="1">
        <v>45331.0</v>
      </c>
      <c r="B8270" s="2" t="s">
        <v>7584</v>
      </c>
      <c r="C8270" s="2" t="s">
        <v>47</v>
      </c>
      <c r="D8270" s="1">
        <v>29457.0</v>
      </c>
      <c r="E8270" s="2" t="s">
        <v>27</v>
      </c>
      <c r="F8270" s="2">
        <v>314.0</v>
      </c>
      <c r="G8270" s="2" t="s">
        <v>44</v>
      </c>
      <c r="H8270" s="2" t="s">
        <v>29</v>
      </c>
      <c r="I8270" s="2" t="s">
        <v>25</v>
      </c>
      <c r="J8270" s="2" t="str">
        <f t="array" ref="J8270">XLOOKUP('Transaction Data'!$G8270,Product_Code,Biscuit_Brand)</f>
        <v>Butter Crunch</v>
      </c>
      <c r="K8270" s="2">
        <f t="array" ref="K8270">XLOOKUP('Transaction Data'!$G8270,Product_Code,Cost)</f>
        <v>10</v>
      </c>
      <c r="L8270" s="2">
        <f t="array" ref="L8270">XLOOKUP('Transaction Data'!$G8270,Product_Code,Unit_Price)</f>
        <v>11</v>
      </c>
      <c r="M8270" s="3">
        <f>'Transaction Data'!$F8270*'Transaction Data'!$K8270</f>
        <v>3140</v>
      </c>
      <c r="N8270" s="3">
        <f>'Transaction Data'!$F8270*'Transaction Data'!$L8270</f>
        <v>3454</v>
      </c>
      <c r="O8270" s="3">
        <f>'Transaction Data'!$N8270-'Transaction Data'!$M8270</f>
        <v>314</v>
      </c>
      <c r="P8270" s="2">
        <f>DATEDIF('Transaction Data'!$D8270,'Transaction Data'!$A8270,"y")</f>
        <v>43</v>
      </c>
      <c r="Q8270" s="2" t="str">
        <f>FLOOR('Transaction Data'!$P8270,15)&amp;"-"&amp;FLOOR('Transaction Data'!$P8270,15)+14</f>
        <v>30-44</v>
      </c>
      <c r="R8270" s="2" t="str">
        <f>IF('Transaction Data'!$L8270&lt;=10,"Less Expensive","Expensive")</f>
        <v>Expensive</v>
      </c>
      <c r="S8270" s="4">
        <f>WEEKDAY('Transaction Data'!$A8270)</f>
        <v>6</v>
      </c>
      <c r="T8270" s="2" t="str">
        <f>IF(WEEKDAY('Transaction Data'!$A8270,2)&lt;6,"Weekday","Weekend")</f>
        <v>Weekday</v>
      </c>
    </row>
    <row r="8271" ht="15.75" customHeight="1">
      <c r="A8271" s="1">
        <v>45494.0</v>
      </c>
      <c r="B8271" s="2" t="s">
        <v>5663</v>
      </c>
      <c r="C8271" s="2" t="s">
        <v>32</v>
      </c>
      <c r="D8271" s="1">
        <v>17247.0</v>
      </c>
      <c r="E8271" s="2" t="s">
        <v>63</v>
      </c>
      <c r="F8271" s="2">
        <v>213.0</v>
      </c>
      <c r="G8271" s="2" t="s">
        <v>28</v>
      </c>
      <c r="H8271" s="2" t="s">
        <v>34</v>
      </c>
      <c r="I8271" s="2" t="s">
        <v>25</v>
      </c>
      <c r="J8271" s="2" t="str">
        <f t="array" ref="J8271">XLOOKUP('Transaction Data'!$G8271,Product_Code,Biscuit_Brand)</f>
        <v>Shortbread</v>
      </c>
      <c r="K8271" s="2">
        <f t="array" ref="K8271">XLOOKUP('Transaction Data'!$G8271,Product_Code,Cost)</f>
        <v>10</v>
      </c>
      <c r="L8271" s="2">
        <f t="array" ref="L8271">XLOOKUP('Transaction Data'!$G8271,Product_Code,Unit_Price)</f>
        <v>45</v>
      </c>
      <c r="M8271" s="3">
        <f>'Transaction Data'!$F8271*'Transaction Data'!$K8271</f>
        <v>2130</v>
      </c>
      <c r="N8271" s="3">
        <f>'Transaction Data'!$F8271*'Transaction Data'!$L8271</f>
        <v>9585</v>
      </c>
      <c r="O8271" s="3">
        <f>'Transaction Data'!$N8271-'Transaction Data'!$M8271</f>
        <v>7455</v>
      </c>
      <c r="P8271" s="2">
        <f>DATEDIF('Transaction Data'!$D8271,'Transaction Data'!$A8271,"y")</f>
        <v>77</v>
      </c>
      <c r="Q8271" s="2" t="str">
        <f>FLOOR('Transaction Data'!$P8271,15)&amp;"-"&amp;FLOOR('Transaction Data'!$P8271,15)+14</f>
        <v>75-89</v>
      </c>
      <c r="R8271" s="2" t="str">
        <f>IF('Transaction Data'!$L8271&lt;=10,"Less Expensive","Expensive")</f>
        <v>Expensive</v>
      </c>
      <c r="S8271" s="4">
        <f>WEEKDAY('Transaction Data'!$A8271)</f>
        <v>1</v>
      </c>
      <c r="T8271" s="2" t="str">
        <f>IF(WEEKDAY('Transaction Data'!$A8271,2)&lt;6,"Weekday","Weekend")</f>
        <v>Weekend</v>
      </c>
    </row>
    <row r="8272" ht="15.75" customHeight="1">
      <c r="A8272" s="1">
        <v>45379.0</v>
      </c>
      <c r="B8272" s="2" t="s">
        <v>7585</v>
      </c>
      <c r="C8272" s="2" t="s">
        <v>78</v>
      </c>
      <c r="D8272" s="1">
        <v>24548.0</v>
      </c>
      <c r="E8272" s="2" t="s">
        <v>63</v>
      </c>
      <c r="F8272" s="2">
        <v>200.0</v>
      </c>
      <c r="G8272" s="2" t="s">
        <v>33</v>
      </c>
      <c r="H8272" s="2" t="s">
        <v>24</v>
      </c>
      <c r="I8272" s="2" t="s">
        <v>25</v>
      </c>
      <c r="J8272" s="2" t="str">
        <f t="array" ref="J8272">XLOOKUP('Transaction Data'!$G8272,Product_Code,Biscuit_Brand)</f>
        <v>Caramel Biscuits</v>
      </c>
      <c r="K8272" s="2">
        <f t="array" ref="K8272">XLOOKUP('Transaction Data'!$G8272,Product_Code,Cost)</f>
        <v>18</v>
      </c>
      <c r="L8272" s="2">
        <f t="array" ref="L8272">XLOOKUP('Transaction Data'!$G8272,Product_Code,Unit_Price)</f>
        <v>22</v>
      </c>
      <c r="M8272" s="3">
        <f>'Transaction Data'!$F8272*'Transaction Data'!$K8272</f>
        <v>3600</v>
      </c>
      <c r="N8272" s="3">
        <f>'Transaction Data'!$F8272*'Transaction Data'!$L8272</f>
        <v>4400</v>
      </c>
      <c r="O8272" s="3">
        <f>'Transaction Data'!$N8272-'Transaction Data'!$M8272</f>
        <v>800</v>
      </c>
      <c r="P8272" s="2">
        <f>DATEDIF('Transaction Data'!$D8272,'Transaction Data'!$A8272,"y")</f>
        <v>57</v>
      </c>
      <c r="Q8272" s="2" t="str">
        <f>FLOOR('Transaction Data'!$P8272,15)&amp;"-"&amp;FLOOR('Transaction Data'!$P8272,15)+14</f>
        <v>45-59</v>
      </c>
      <c r="R8272" s="2" t="str">
        <f>IF('Transaction Data'!$L8272&lt;=10,"Less Expensive","Expensive")</f>
        <v>Expensive</v>
      </c>
      <c r="S8272" s="4">
        <f>WEEKDAY('Transaction Data'!$A8272)</f>
        <v>5</v>
      </c>
      <c r="T8272" s="2" t="str">
        <f>IF(WEEKDAY('Transaction Data'!$A8272,2)&lt;6,"Weekday","Weekend")</f>
        <v>Weekday</v>
      </c>
    </row>
    <row r="8273" ht="15.75" customHeight="1">
      <c r="A8273" s="1">
        <v>45360.0</v>
      </c>
      <c r="B8273" s="2" t="s">
        <v>7586</v>
      </c>
      <c r="C8273" s="2" t="s">
        <v>21</v>
      </c>
      <c r="D8273" s="1">
        <v>21051.0</v>
      </c>
      <c r="E8273" s="2" t="s">
        <v>27</v>
      </c>
      <c r="F8273" s="2">
        <v>366.0</v>
      </c>
      <c r="G8273" s="2" t="s">
        <v>44</v>
      </c>
      <c r="H8273" s="2" t="s">
        <v>29</v>
      </c>
      <c r="I8273" s="2" t="s">
        <v>25</v>
      </c>
      <c r="J8273" s="2" t="str">
        <f t="array" ref="J8273">XLOOKUP('Transaction Data'!$G8273,Product_Code,Biscuit_Brand)</f>
        <v>Butter Crunch</v>
      </c>
      <c r="K8273" s="2">
        <f t="array" ref="K8273">XLOOKUP('Transaction Data'!$G8273,Product_Code,Cost)</f>
        <v>10</v>
      </c>
      <c r="L8273" s="2">
        <f t="array" ref="L8273">XLOOKUP('Transaction Data'!$G8273,Product_Code,Unit_Price)</f>
        <v>11</v>
      </c>
      <c r="M8273" s="3">
        <f>'Transaction Data'!$F8273*'Transaction Data'!$K8273</f>
        <v>3660</v>
      </c>
      <c r="N8273" s="3">
        <f>'Transaction Data'!$F8273*'Transaction Data'!$L8273</f>
        <v>4026</v>
      </c>
      <c r="O8273" s="3">
        <f>'Transaction Data'!$N8273-'Transaction Data'!$M8273</f>
        <v>366</v>
      </c>
      <c r="P8273" s="2">
        <f>DATEDIF('Transaction Data'!$D8273,'Transaction Data'!$A8273,"y")</f>
        <v>66</v>
      </c>
      <c r="Q8273" s="2" t="str">
        <f>FLOOR('Transaction Data'!$P8273,15)&amp;"-"&amp;FLOOR('Transaction Data'!$P8273,15)+14</f>
        <v>60-74</v>
      </c>
      <c r="R8273" s="2" t="str">
        <f>IF('Transaction Data'!$L8273&lt;=10,"Less Expensive","Expensive")</f>
        <v>Expensive</v>
      </c>
      <c r="S8273" s="4">
        <f>WEEKDAY('Transaction Data'!$A8273)</f>
        <v>7</v>
      </c>
      <c r="T8273" s="2" t="str">
        <f>IF(WEEKDAY('Transaction Data'!$A8273,2)&lt;6,"Weekday","Weekend")</f>
        <v>Weekend</v>
      </c>
    </row>
    <row r="8274" ht="15.75" customHeight="1">
      <c r="A8274" s="1">
        <v>45454.0</v>
      </c>
      <c r="B8274" s="2" t="s">
        <v>7587</v>
      </c>
      <c r="C8274" s="2" t="s">
        <v>21</v>
      </c>
      <c r="D8274" s="1">
        <v>24038.0</v>
      </c>
      <c r="E8274" s="2" t="s">
        <v>37</v>
      </c>
      <c r="F8274" s="2">
        <v>68.0</v>
      </c>
      <c r="G8274" s="2" t="s">
        <v>48</v>
      </c>
      <c r="H8274" s="2" t="s">
        <v>34</v>
      </c>
      <c r="I8274" s="2" t="s">
        <v>25</v>
      </c>
      <c r="J8274" s="2" t="str">
        <f t="array" ref="J8274">XLOOKUP('Transaction Data'!$G8274,Product_Code,Biscuit_Brand)</f>
        <v>Lemon Crisps</v>
      </c>
      <c r="K8274" s="2">
        <f t="array" ref="K8274">XLOOKUP('Transaction Data'!$G8274,Product_Code,Cost)</f>
        <v>7</v>
      </c>
      <c r="L8274" s="2">
        <f t="array" ref="L8274">XLOOKUP('Transaction Data'!$G8274,Product_Code,Unit_Price)</f>
        <v>9</v>
      </c>
      <c r="M8274" s="3">
        <f>'Transaction Data'!$F8274*'Transaction Data'!$K8274</f>
        <v>476</v>
      </c>
      <c r="N8274" s="3">
        <f>'Transaction Data'!$F8274*'Transaction Data'!$L8274</f>
        <v>612</v>
      </c>
      <c r="O8274" s="3">
        <f>'Transaction Data'!$N8274-'Transaction Data'!$M8274</f>
        <v>136</v>
      </c>
      <c r="P8274" s="2">
        <f>DATEDIF('Transaction Data'!$D8274,'Transaction Data'!$A8274,"y")</f>
        <v>58</v>
      </c>
      <c r="Q8274" s="2" t="str">
        <f>FLOOR('Transaction Data'!$P8274,15)&amp;"-"&amp;FLOOR('Transaction Data'!$P8274,15)+14</f>
        <v>45-59</v>
      </c>
      <c r="R8274" s="2" t="str">
        <f>IF('Transaction Data'!$L8274&lt;=10,"Less Expensive","Expensive")</f>
        <v>Less Expensive</v>
      </c>
      <c r="S8274" s="4">
        <f>WEEKDAY('Transaction Data'!$A8274)</f>
        <v>3</v>
      </c>
      <c r="T8274" s="2" t="str">
        <f>IF(WEEKDAY('Transaction Data'!$A8274,2)&lt;6,"Weekday","Weekend")</f>
        <v>Weekday</v>
      </c>
    </row>
    <row r="8275" ht="15.75" customHeight="1">
      <c r="A8275" s="1">
        <v>45433.0</v>
      </c>
      <c r="B8275" s="2" t="s">
        <v>7588</v>
      </c>
      <c r="C8275" s="2" t="s">
        <v>41</v>
      </c>
      <c r="D8275" s="1">
        <v>22914.0</v>
      </c>
      <c r="E8275" s="2" t="s">
        <v>37</v>
      </c>
      <c r="F8275" s="2">
        <v>56.0</v>
      </c>
      <c r="G8275" s="2" t="s">
        <v>55</v>
      </c>
      <c r="H8275" s="2" t="s">
        <v>24</v>
      </c>
      <c r="I8275" s="2" t="s">
        <v>25</v>
      </c>
      <c r="J8275" s="2" t="str">
        <f t="array" ref="J8275">XLOOKUP('Transaction Data'!$G8275,Product_Code,Biscuit_Brand)</f>
        <v>Vanilla Wafers</v>
      </c>
      <c r="K8275" s="2">
        <f t="array" ref="K8275">XLOOKUP('Transaction Data'!$G8275,Product_Code,Cost)</f>
        <v>18</v>
      </c>
      <c r="L8275" s="2">
        <f t="array" ref="L8275">XLOOKUP('Transaction Data'!$G8275,Product_Code,Unit_Price)</f>
        <v>36</v>
      </c>
      <c r="M8275" s="3">
        <f>'Transaction Data'!$F8275*'Transaction Data'!$K8275</f>
        <v>1008</v>
      </c>
      <c r="N8275" s="3">
        <f>'Transaction Data'!$F8275*'Transaction Data'!$L8275</f>
        <v>2016</v>
      </c>
      <c r="O8275" s="3">
        <f>'Transaction Data'!$N8275-'Transaction Data'!$M8275</f>
        <v>1008</v>
      </c>
      <c r="P8275" s="2">
        <f>DATEDIF('Transaction Data'!$D8275,'Transaction Data'!$A8275,"y")</f>
        <v>61</v>
      </c>
      <c r="Q8275" s="2" t="str">
        <f>FLOOR('Transaction Data'!$P8275,15)&amp;"-"&amp;FLOOR('Transaction Data'!$P8275,15)+14</f>
        <v>60-74</v>
      </c>
      <c r="R8275" s="2" t="str">
        <f>IF('Transaction Data'!$L8275&lt;=10,"Less Expensive","Expensive")</f>
        <v>Expensive</v>
      </c>
      <c r="S8275" s="4">
        <f>WEEKDAY('Transaction Data'!$A8275)</f>
        <v>3</v>
      </c>
      <c r="T8275" s="2" t="str">
        <f>IF(WEEKDAY('Transaction Data'!$A8275,2)&lt;6,"Weekday","Weekend")</f>
        <v>Weekday</v>
      </c>
    </row>
    <row r="8276" ht="15.75" customHeight="1">
      <c r="A8276" s="1">
        <v>45310.0</v>
      </c>
      <c r="B8276" s="2" t="s">
        <v>7589</v>
      </c>
      <c r="C8276" s="2" t="s">
        <v>72</v>
      </c>
      <c r="D8276" s="1">
        <v>35522.0</v>
      </c>
      <c r="E8276" s="2" t="s">
        <v>22</v>
      </c>
      <c r="F8276" s="2">
        <v>163.0</v>
      </c>
      <c r="G8276" s="2" t="s">
        <v>48</v>
      </c>
      <c r="H8276" s="2" t="s">
        <v>29</v>
      </c>
      <c r="I8276" s="2" t="s">
        <v>25</v>
      </c>
      <c r="J8276" s="2" t="str">
        <f t="array" ref="J8276">XLOOKUP('Transaction Data'!$G8276,Product_Code,Biscuit_Brand)</f>
        <v>Lemon Crisps</v>
      </c>
      <c r="K8276" s="2">
        <f t="array" ref="K8276">XLOOKUP('Transaction Data'!$G8276,Product_Code,Cost)</f>
        <v>7</v>
      </c>
      <c r="L8276" s="2">
        <f t="array" ref="L8276">XLOOKUP('Transaction Data'!$G8276,Product_Code,Unit_Price)</f>
        <v>9</v>
      </c>
      <c r="M8276" s="3">
        <f>'Transaction Data'!$F8276*'Transaction Data'!$K8276</f>
        <v>1141</v>
      </c>
      <c r="N8276" s="3">
        <f>'Transaction Data'!$F8276*'Transaction Data'!$L8276</f>
        <v>1467</v>
      </c>
      <c r="O8276" s="3">
        <f>'Transaction Data'!$N8276-'Transaction Data'!$M8276</f>
        <v>326</v>
      </c>
      <c r="P8276" s="2">
        <f>DATEDIF('Transaction Data'!$D8276,'Transaction Data'!$A8276,"y")</f>
        <v>26</v>
      </c>
      <c r="Q8276" s="2" t="str">
        <f>FLOOR('Transaction Data'!$P8276,15)&amp;"-"&amp;FLOOR('Transaction Data'!$P8276,15)+14</f>
        <v>15-29</v>
      </c>
      <c r="R8276" s="2" t="str">
        <f>IF('Transaction Data'!$L8276&lt;=10,"Less Expensive","Expensive")</f>
        <v>Less Expensive</v>
      </c>
      <c r="S8276" s="4">
        <f>WEEKDAY('Transaction Data'!$A8276)</f>
        <v>6</v>
      </c>
      <c r="T8276" s="2" t="str">
        <f>IF(WEEKDAY('Transaction Data'!$A8276,2)&lt;6,"Weekday","Weekend")</f>
        <v>Weekday</v>
      </c>
    </row>
    <row r="8277" ht="15.75" customHeight="1">
      <c r="A8277" s="1">
        <v>45347.0</v>
      </c>
      <c r="B8277" s="2" t="s">
        <v>7590</v>
      </c>
      <c r="C8277" s="2" t="s">
        <v>21</v>
      </c>
      <c r="D8277" s="1">
        <v>23203.0</v>
      </c>
      <c r="E8277" s="2" t="s">
        <v>22</v>
      </c>
      <c r="F8277" s="2">
        <v>481.0</v>
      </c>
      <c r="G8277" s="2" t="s">
        <v>44</v>
      </c>
      <c r="H8277" s="2" t="s">
        <v>34</v>
      </c>
      <c r="I8277" s="2" t="s">
        <v>25</v>
      </c>
      <c r="J8277" s="2" t="str">
        <f t="array" ref="J8277">XLOOKUP('Transaction Data'!$G8277,Product_Code,Biscuit_Brand)</f>
        <v>Butter Crunch</v>
      </c>
      <c r="K8277" s="2">
        <f t="array" ref="K8277">XLOOKUP('Transaction Data'!$G8277,Product_Code,Cost)</f>
        <v>10</v>
      </c>
      <c r="L8277" s="2">
        <f t="array" ref="L8277">XLOOKUP('Transaction Data'!$G8277,Product_Code,Unit_Price)</f>
        <v>11</v>
      </c>
      <c r="M8277" s="3">
        <f>'Transaction Data'!$F8277*'Transaction Data'!$K8277</f>
        <v>4810</v>
      </c>
      <c r="N8277" s="3">
        <f>'Transaction Data'!$F8277*'Transaction Data'!$L8277</f>
        <v>5291</v>
      </c>
      <c r="O8277" s="3">
        <f>'Transaction Data'!$N8277-'Transaction Data'!$M8277</f>
        <v>481</v>
      </c>
      <c r="P8277" s="2">
        <f>DATEDIF('Transaction Data'!$D8277,'Transaction Data'!$A8277,"y")</f>
        <v>60</v>
      </c>
      <c r="Q8277" s="2" t="str">
        <f>FLOOR('Transaction Data'!$P8277,15)&amp;"-"&amp;FLOOR('Transaction Data'!$P8277,15)+14</f>
        <v>60-74</v>
      </c>
      <c r="R8277" s="2" t="str">
        <f>IF('Transaction Data'!$L8277&lt;=10,"Less Expensive","Expensive")</f>
        <v>Expensive</v>
      </c>
      <c r="S8277" s="4">
        <f>WEEKDAY('Transaction Data'!$A8277)</f>
        <v>1</v>
      </c>
      <c r="T8277" s="2" t="str">
        <f>IF(WEEKDAY('Transaction Data'!$A8277,2)&lt;6,"Weekday","Weekend")</f>
        <v>Weekend</v>
      </c>
    </row>
    <row r="8278" ht="15.75" customHeight="1">
      <c r="A8278" s="1">
        <v>45440.0</v>
      </c>
      <c r="B8278" s="2" t="s">
        <v>7591</v>
      </c>
      <c r="C8278" s="2" t="s">
        <v>54</v>
      </c>
      <c r="D8278" s="1">
        <v>37432.0</v>
      </c>
      <c r="E8278" s="2" t="s">
        <v>22</v>
      </c>
      <c r="F8278" s="2">
        <v>387.0</v>
      </c>
      <c r="G8278" s="2" t="s">
        <v>28</v>
      </c>
      <c r="H8278" s="2" t="s">
        <v>24</v>
      </c>
      <c r="I8278" s="2" t="s">
        <v>25</v>
      </c>
      <c r="J8278" s="2" t="str">
        <f t="array" ref="J8278">XLOOKUP('Transaction Data'!$G8278,Product_Code,Biscuit_Brand)</f>
        <v>Shortbread</v>
      </c>
      <c r="K8278" s="2">
        <f t="array" ref="K8278">XLOOKUP('Transaction Data'!$G8278,Product_Code,Cost)</f>
        <v>10</v>
      </c>
      <c r="L8278" s="2">
        <f t="array" ref="L8278">XLOOKUP('Transaction Data'!$G8278,Product_Code,Unit_Price)</f>
        <v>45</v>
      </c>
      <c r="M8278" s="3">
        <f>'Transaction Data'!$F8278*'Transaction Data'!$K8278</f>
        <v>3870</v>
      </c>
      <c r="N8278" s="3">
        <f>'Transaction Data'!$F8278*'Transaction Data'!$L8278</f>
        <v>17415</v>
      </c>
      <c r="O8278" s="3">
        <f>'Transaction Data'!$N8278-'Transaction Data'!$M8278</f>
        <v>13545</v>
      </c>
      <c r="P8278" s="2">
        <f>DATEDIF('Transaction Data'!$D8278,'Transaction Data'!$A8278,"y")</f>
        <v>21</v>
      </c>
      <c r="Q8278" s="2" t="str">
        <f>FLOOR('Transaction Data'!$P8278,15)&amp;"-"&amp;FLOOR('Transaction Data'!$P8278,15)+14</f>
        <v>15-29</v>
      </c>
      <c r="R8278" s="2" t="str">
        <f>IF('Transaction Data'!$L8278&lt;=10,"Less Expensive","Expensive")</f>
        <v>Expensive</v>
      </c>
      <c r="S8278" s="4">
        <f>WEEKDAY('Transaction Data'!$A8278)</f>
        <v>3</v>
      </c>
      <c r="T8278" s="2" t="str">
        <f>IF(WEEKDAY('Transaction Data'!$A8278,2)&lt;6,"Weekday","Weekend")</f>
        <v>Weekday</v>
      </c>
    </row>
    <row r="8279" ht="15.75" customHeight="1">
      <c r="A8279" s="1">
        <v>45500.0</v>
      </c>
      <c r="B8279" s="2" t="s">
        <v>7592</v>
      </c>
      <c r="C8279" s="2" t="s">
        <v>78</v>
      </c>
      <c r="D8279" s="1">
        <v>23265.0</v>
      </c>
      <c r="E8279" s="2" t="s">
        <v>63</v>
      </c>
      <c r="F8279" s="2">
        <v>350.0</v>
      </c>
      <c r="G8279" s="2" t="s">
        <v>33</v>
      </c>
      <c r="H8279" s="2" t="s">
        <v>29</v>
      </c>
      <c r="I8279" s="2" t="s">
        <v>25</v>
      </c>
      <c r="J8279" s="2" t="str">
        <f t="array" ref="J8279">XLOOKUP('Transaction Data'!$G8279,Product_Code,Biscuit_Brand)</f>
        <v>Caramel Biscuits</v>
      </c>
      <c r="K8279" s="2">
        <f t="array" ref="K8279">XLOOKUP('Transaction Data'!$G8279,Product_Code,Cost)</f>
        <v>18</v>
      </c>
      <c r="L8279" s="2">
        <f t="array" ref="L8279">XLOOKUP('Transaction Data'!$G8279,Product_Code,Unit_Price)</f>
        <v>22</v>
      </c>
      <c r="M8279" s="3">
        <f>'Transaction Data'!$F8279*'Transaction Data'!$K8279</f>
        <v>6300</v>
      </c>
      <c r="N8279" s="3">
        <f>'Transaction Data'!$F8279*'Transaction Data'!$L8279</f>
        <v>7700</v>
      </c>
      <c r="O8279" s="3">
        <f>'Transaction Data'!$N8279-'Transaction Data'!$M8279</f>
        <v>1400</v>
      </c>
      <c r="P8279" s="2">
        <f>DATEDIF('Transaction Data'!$D8279,'Transaction Data'!$A8279,"y")</f>
        <v>60</v>
      </c>
      <c r="Q8279" s="2" t="str">
        <f>FLOOR('Transaction Data'!$P8279,15)&amp;"-"&amp;FLOOR('Transaction Data'!$P8279,15)+14</f>
        <v>60-74</v>
      </c>
      <c r="R8279" s="2" t="str">
        <f>IF('Transaction Data'!$L8279&lt;=10,"Less Expensive","Expensive")</f>
        <v>Expensive</v>
      </c>
      <c r="S8279" s="4">
        <f>WEEKDAY('Transaction Data'!$A8279)</f>
        <v>7</v>
      </c>
      <c r="T8279" s="2" t="str">
        <f>IF(WEEKDAY('Transaction Data'!$A8279,2)&lt;6,"Weekday","Weekend")</f>
        <v>Weekend</v>
      </c>
    </row>
    <row r="8280" ht="15.75" customHeight="1">
      <c r="A8280" s="1">
        <v>45472.0</v>
      </c>
      <c r="B8280" s="2" t="s">
        <v>7593</v>
      </c>
      <c r="C8280" s="2" t="s">
        <v>21</v>
      </c>
      <c r="D8280" s="1">
        <v>37368.0</v>
      </c>
      <c r="E8280" s="2" t="s">
        <v>37</v>
      </c>
      <c r="F8280" s="2">
        <v>332.0</v>
      </c>
      <c r="G8280" s="2" t="s">
        <v>57</v>
      </c>
      <c r="H8280" s="2" t="s">
        <v>34</v>
      </c>
      <c r="I8280" s="2" t="s">
        <v>25</v>
      </c>
      <c r="J8280" s="2" t="str">
        <f t="array" ref="J8280">XLOOKUP('Transaction Data'!$G8280,Product_Code,Biscuit_Brand)</f>
        <v>Oatmeal Cookies</v>
      </c>
      <c r="K8280" s="2">
        <f t="array" ref="K8280">XLOOKUP('Transaction Data'!$G8280,Product_Code,Cost)</f>
        <v>19</v>
      </c>
      <c r="L8280" s="2">
        <f t="array" ref="L8280">XLOOKUP('Transaction Data'!$G8280,Product_Code,Unit_Price)</f>
        <v>23</v>
      </c>
      <c r="M8280" s="3">
        <f>'Transaction Data'!$F8280*'Transaction Data'!$K8280</f>
        <v>6308</v>
      </c>
      <c r="N8280" s="3">
        <f>'Transaction Data'!$F8280*'Transaction Data'!$L8280</f>
        <v>7636</v>
      </c>
      <c r="O8280" s="3">
        <f>'Transaction Data'!$N8280-'Transaction Data'!$M8280</f>
        <v>1328</v>
      </c>
      <c r="P8280" s="2">
        <f>DATEDIF('Transaction Data'!$D8280,'Transaction Data'!$A8280,"y")</f>
        <v>22</v>
      </c>
      <c r="Q8280" s="2" t="str">
        <f>FLOOR('Transaction Data'!$P8280,15)&amp;"-"&amp;FLOOR('Transaction Data'!$P8280,15)+14</f>
        <v>15-29</v>
      </c>
      <c r="R8280" s="2" t="str">
        <f>IF('Transaction Data'!$L8280&lt;=10,"Less Expensive","Expensive")</f>
        <v>Expensive</v>
      </c>
      <c r="S8280" s="4">
        <f>WEEKDAY('Transaction Data'!$A8280)</f>
        <v>7</v>
      </c>
      <c r="T8280" s="2" t="str">
        <f>IF(WEEKDAY('Transaction Data'!$A8280,2)&lt;6,"Weekday","Weekend")</f>
        <v>Weekend</v>
      </c>
    </row>
    <row r="8281" ht="15.75" customHeight="1">
      <c r="A8281" s="1">
        <v>45362.0</v>
      </c>
      <c r="B8281" s="2" t="s">
        <v>7594</v>
      </c>
      <c r="C8281" s="2" t="s">
        <v>72</v>
      </c>
      <c r="D8281" s="1">
        <v>24809.0</v>
      </c>
      <c r="E8281" s="2" t="s">
        <v>22</v>
      </c>
      <c r="F8281" s="2">
        <v>335.0</v>
      </c>
      <c r="G8281" s="2" t="s">
        <v>23</v>
      </c>
      <c r="H8281" s="2" t="s">
        <v>24</v>
      </c>
      <c r="I8281" s="2" t="s">
        <v>25</v>
      </c>
      <c r="J8281" s="2" t="str">
        <f t="array" ref="J8281">XLOOKUP('Transaction Data'!$G8281,Product_Code,Biscuit_Brand)</f>
        <v>Cinnamon Swirls</v>
      </c>
      <c r="K8281" s="2">
        <f t="array" ref="K8281">XLOOKUP('Transaction Data'!$G8281,Product_Code,Cost)</f>
        <v>10</v>
      </c>
      <c r="L8281" s="2">
        <f t="array" ref="L8281">XLOOKUP('Transaction Data'!$G8281,Product_Code,Unit_Price)</f>
        <v>14</v>
      </c>
      <c r="M8281" s="3">
        <f>'Transaction Data'!$F8281*'Transaction Data'!$K8281</f>
        <v>3350</v>
      </c>
      <c r="N8281" s="3">
        <f>'Transaction Data'!$F8281*'Transaction Data'!$L8281</f>
        <v>4690</v>
      </c>
      <c r="O8281" s="3">
        <f>'Transaction Data'!$N8281-'Transaction Data'!$M8281</f>
        <v>1340</v>
      </c>
      <c r="P8281" s="2">
        <f>DATEDIF('Transaction Data'!$D8281,'Transaction Data'!$A8281,"y")</f>
        <v>56</v>
      </c>
      <c r="Q8281" s="2" t="str">
        <f>FLOOR('Transaction Data'!$P8281,15)&amp;"-"&amp;FLOOR('Transaction Data'!$P8281,15)+14</f>
        <v>45-59</v>
      </c>
      <c r="R8281" s="2" t="str">
        <f>IF('Transaction Data'!$L8281&lt;=10,"Less Expensive","Expensive")</f>
        <v>Expensive</v>
      </c>
      <c r="S8281" s="4">
        <f>WEEKDAY('Transaction Data'!$A8281)</f>
        <v>2</v>
      </c>
      <c r="T8281" s="2" t="str">
        <f>IF(WEEKDAY('Transaction Data'!$A8281,2)&lt;6,"Weekday","Weekend")</f>
        <v>Weekday</v>
      </c>
    </row>
    <row r="8282" ht="15.75" customHeight="1">
      <c r="A8282" s="1">
        <v>45337.0</v>
      </c>
      <c r="B8282" s="2" t="s">
        <v>7595</v>
      </c>
      <c r="C8282" s="2" t="s">
        <v>41</v>
      </c>
      <c r="D8282" s="1">
        <v>32769.0</v>
      </c>
      <c r="E8282" s="2" t="s">
        <v>27</v>
      </c>
      <c r="F8282" s="2">
        <v>403.0</v>
      </c>
      <c r="G8282" s="2" t="s">
        <v>61</v>
      </c>
      <c r="H8282" s="2" t="s">
        <v>29</v>
      </c>
      <c r="I8282" s="2" t="s">
        <v>25</v>
      </c>
      <c r="J8282" s="2" t="str">
        <f t="array" ref="J8282">XLOOKUP('Transaction Data'!$G8282,Product_Code,Biscuit_Brand)</f>
        <v>Choco Delight</v>
      </c>
      <c r="K8282" s="2">
        <f t="array" ref="K8282">XLOOKUP('Transaction Data'!$G8282,Product_Code,Cost)</f>
        <v>3</v>
      </c>
      <c r="L8282" s="2">
        <f t="array" ref="L8282">XLOOKUP('Transaction Data'!$G8282,Product_Code,Unit_Price)</f>
        <v>5</v>
      </c>
      <c r="M8282" s="3">
        <f>'Transaction Data'!$F8282*'Transaction Data'!$K8282</f>
        <v>1209</v>
      </c>
      <c r="N8282" s="3">
        <f>'Transaction Data'!$F8282*'Transaction Data'!$L8282</f>
        <v>2015</v>
      </c>
      <c r="O8282" s="3">
        <f>'Transaction Data'!$N8282-'Transaction Data'!$M8282</f>
        <v>806</v>
      </c>
      <c r="P8282" s="2">
        <f>DATEDIF('Transaction Data'!$D8282,'Transaction Data'!$A8282,"y")</f>
        <v>34</v>
      </c>
      <c r="Q8282" s="2" t="str">
        <f>FLOOR('Transaction Data'!$P8282,15)&amp;"-"&amp;FLOOR('Transaction Data'!$P8282,15)+14</f>
        <v>30-44</v>
      </c>
      <c r="R8282" s="2" t="str">
        <f>IF('Transaction Data'!$L8282&lt;=10,"Less Expensive","Expensive")</f>
        <v>Less Expensive</v>
      </c>
      <c r="S8282" s="4">
        <f>WEEKDAY('Transaction Data'!$A8282)</f>
        <v>5</v>
      </c>
      <c r="T8282" s="2" t="str">
        <f>IF(WEEKDAY('Transaction Data'!$A8282,2)&lt;6,"Weekday","Weekend")</f>
        <v>Weekday</v>
      </c>
    </row>
    <row r="8283" ht="15.75" customHeight="1">
      <c r="A8283" s="1">
        <v>45487.0</v>
      </c>
      <c r="B8283" s="2" t="s">
        <v>7596</v>
      </c>
      <c r="C8283" s="2" t="s">
        <v>78</v>
      </c>
      <c r="D8283" s="1">
        <v>28474.0</v>
      </c>
      <c r="E8283" s="2" t="s">
        <v>22</v>
      </c>
      <c r="F8283" s="2">
        <v>286.0</v>
      </c>
      <c r="G8283" s="2" t="s">
        <v>55</v>
      </c>
      <c r="H8283" s="2" t="s">
        <v>34</v>
      </c>
      <c r="I8283" s="2" t="s">
        <v>25</v>
      </c>
      <c r="J8283" s="2" t="str">
        <f t="array" ref="J8283">XLOOKUP('Transaction Data'!$G8283,Product_Code,Biscuit_Brand)</f>
        <v>Vanilla Wafers</v>
      </c>
      <c r="K8283" s="2">
        <f t="array" ref="K8283">XLOOKUP('Transaction Data'!$G8283,Product_Code,Cost)</f>
        <v>18</v>
      </c>
      <c r="L8283" s="2">
        <f t="array" ref="L8283">XLOOKUP('Transaction Data'!$G8283,Product_Code,Unit_Price)</f>
        <v>36</v>
      </c>
      <c r="M8283" s="3">
        <f>'Transaction Data'!$F8283*'Transaction Data'!$K8283</f>
        <v>5148</v>
      </c>
      <c r="N8283" s="3">
        <f>'Transaction Data'!$F8283*'Transaction Data'!$L8283</f>
        <v>10296</v>
      </c>
      <c r="O8283" s="3">
        <f>'Transaction Data'!$N8283-'Transaction Data'!$M8283</f>
        <v>5148</v>
      </c>
      <c r="P8283" s="2">
        <f>DATEDIF('Transaction Data'!$D8283,'Transaction Data'!$A8283,"y")</f>
        <v>46</v>
      </c>
      <c r="Q8283" s="2" t="str">
        <f>FLOOR('Transaction Data'!$P8283,15)&amp;"-"&amp;FLOOR('Transaction Data'!$P8283,15)+14</f>
        <v>45-59</v>
      </c>
      <c r="R8283" s="2" t="str">
        <f>IF('Transaction Data'!$L8283&lt;=10,"Less Expensive","Expensive")</f>
        <v>Expensive</v>
      </c>
      <c r="S8283" s="4">
        <f>WEEKDAY('Transaction Data'!$A8283)</f>
        <v>1</v>
      </c>
      <c r="T8283" s="2" t="str">
        <f>IF(WEEKDAY('Transaction Data'!$A8283,2)&lt;6,"Weekday","Weekend")</f>
        <v>Weekend</v>
      </c>
    </row>
    <row r="8284" ht="15.75" customHeight="1">
      <c r="A8284" s="1">
        <v>45390.0</v>
      </c>
      <c r="B8284" s="2" t="s">
        <v>7597</v>
      </c>
      <c r="C8284" s="2" t="s">
        <v>41</v>
      </c>
      <c r="D8284" s="1">
        <v>32207.0</v>
      </c>
      <c r="E8284" s="2" t="s">
        <v>63</v>
      </c>
      <c r="F8284" s="2">
        <v>76.0</v>
      </c>
      <c r="G8284" s="2" t="s">
        <v>48</v>
      </c>
      <c r="H8284" s="2" t="s">
        <v>24</v>
      </c>
      <c r="I8284" s="2" t="s">
        <v>25</v>
      </c>
      <c r="J8284" s="2" t="str">
        <f t="array" ref="J8284">XLOOKUP('Transaction Data'!$G8284,Product_Code,Biscuit_Brand)</f>
        <v>Lemon Crisps</v>
      </c>
      <c r="K8284" s="2">
        <f t="array" ref="K8284">XLOOKUP('Transaction Data'!$G8284,Product_Code,Cost)</f>
        <v>7</v>
      </c>
      <c r="L8284" s="2">
        <f t="array" ref="L8284">XLOOKUP('Transaction Data'!$G8284,Product_Code,Unit_Price)</f>
        <v>9</v>
      </c>
      <c r="M8284" s="3">
        <f>'Transaction Data'!$F8284*'Transaction Data'!$K8284</f>
        <v>532</v>
      </c>
      <c r="N8284" s="3">
        <f>'Transaction Data'!$F8284*'Transaction Data'!$L8284</f>
        <v>684</v>
      </c>
      <c r="O8284" s="3">
        <f>'Transaction Data'!$N8284-'Transaction Data'!$M8284</f>
        <v>152</v>
      </c>
      <c r="P8284" s="2">
        <f>DATEDIF('Transaction Data'!$D8284,'Transaction Data'!$A8284,"y")</f>
        <v>36</v>
      </c>
      <c r="Q8284" s="2" t="str">
        <f>FLOOR('Transaction Data'!$P8284,15)&amp;"-"&amp;FLOOR('Transaction Data'!$P8284,15)+14</f>
        <v>30-44</v>
      </c>
      <c r="R8284" s="2" t="str">
        <f>IF('Transaction Data'!$L8284&lt;=10,"Less Expensive","Expensive")</f>
        <v>Less Expensive</v>
      </c>
      <c r="S8284" s="4">
        <f>WEEKDAY('Transaction Data'!$A8284)</f>
        <v>2</v>
      </c>
      <c r="T8284" s="2" t="str">
        <f>IF(WEEKDAY('Transaction Data'!$A8284,2)&lt;6,"Weekday","Weekend")</f>
        <v>Weekday</v>
      </c>
    </row>
    <row r="8285" ht="15.75" customHeight="1">
      <c r="A8285" s="1">
        <v>45431.0</v>
      </c>
      <c r="B8285" s="2" t="s">
        <v>7598</v>
      </c>
      <c r="C8285" s="2" t="s">
        <v>51</v>
      </c>
      <c r="D8285" s="1">
        <v>34728.0</v>
      </c>
      <c r="E8285" s="2" t="s">
        <v>22</v>
      </c>
      <c r="F8285" s="2">
        <v>457.0</v>
      </c>
      <c r="G8285" s="2" t="s">
        <v>57</v>
      </c>
      <c r="H8285" s="2" t="s">
        <v>29</v>
      </c>
      <c r="I8285" s="2" t="s">
        <v>25</v>
      </c>
      <c r="J8285" s="2" t="str">
        <f t="array" ref="J8285">XLOOKUP('Transaction Data'!$G8285,Product_Code,Biscuit_Brand)</f>
        <v>Oatmeal Cookies</v>
      </c>
      <c r="K8285" s="2">
        <f t="array" ref="K8285">XLOOKUP('Transaction Data'!$G8285,Product_Code,Cost)</f>
        <v>19</v>
      </c>
      <c r="L8285" s="2">
        <f t="array" ref="L8285">XLOOKUP('Transaction Data'!$G8285,Product_Code,Unit_Price)</f>
        <v>23</v>
      </c>
      <c r="M8285" s="3">
        <f>'Transaction Data'!$F8285*'Transaction Data'!$K8285</f>
        <v>8683</v>
      </c>
      <c r="N8285" s="3">
        <f>'Transaction Data'!$F8285*'Transaction Data'!$L8285</f>
        <v>10511</v>
      </c>
      <c r="O8285" s="3">
        <f>'Transaction Data'!$N8285-'Transaction Data'!$M8285</f>
        <v>1828</v>
      </c>
      <c r="P8285" s="2">
        <f>DATEDIF('Transaction Data'!$D8285,'Transaction Data'!$A8285,"y")</f>
        <v>29</v>
      </c>
      <c r="Q8285" s="2" t="str">
        <f>FLOOR('Transaction Data'!$P8285,15)&amp;"-"&amp;FLOOR('Transaction Data'!$P8285,15)+14</f>
        <v>15-29</v>
      </c>
      <c r="R8285" s="2" t="str">
        <f>IF('Transaction Data'!$L8285&lt;=10,"Less Expensive","Expensive")</f>
        <v>Expensive</v>
      </c>
      <c r="S8285" s="4">
        <f>WEEKDAY('Transaction Data'!$A8285)</f>
        <v>1</v>
      </c>
      <c r="T8285" s="2" t="str">
        <f>IF(WEEKDAY('Transaction Data'!$A8285,2)&lt;6,"Weekday","Weekend")</f>
        <v>Weekend</v>
      </c>
    </row>
    <row r="8286" ht="15.75" customHeight="1">
      <c r="A8286" s="1">
        <v>45316.0</v>
      </c>
      <c r="B8286" s="2" t="s">
        <v>7599</v>
      </c>
      <c r="C8286" s="2" t="s">
        <v>78</v>
      </c>
      <c r="D8286" s="1">
        <v>20011.0</v>
      </c>
      <c r="E8286" s="2" t="s">
        <v>37</v>
      </c>
      <c r="F8286" s="2">
        <v>231.0</v>
      </c>
      <c r="G8286" s="2" t="s">
        <v>61</v>
      </c>
      <c r="H8286" s="2" t="s">
        <v>34</v>
      </c>
      <c r="I8286" s="2" t="s">
        <v>25</v>
      </c>
      <c r="J8286" s="2" t="str">
        <f t="array" ref="J8286">XLOOKUP('Transaction Data'!$G8286,Product_Code,Biscuit_Brand)</f>
        <v>Choco Delight</v>
      </c>
      <c r="K8286" s="2">
        <f t="array" ref="K8286">XLOOKUP('Transaction Data'!$G8286,Product_Code,Cost)</f>
        <v>3</v>
      </c>
      <c r="L8286" s="2">
        <f t="array" ref="L8286">XLOOKUP('Transaction Data'!$G8286,Product_Code,Unit_Price)</f>
        <v>5</v>
      </c>
      <c r="M8286" s="3">
        <f>'Transaction Data'!$F8286*'Transaction Data'!$K8286</f>
        <v>693</v>
      </c>
      <c r="N8286" s="3">
        <f>'Transaction Data'!$F8286*'Transaction Data'!$L8286</f>
        <v>1155</v>
      </c>
      <c r="O8286" s="3">
        <f>'Transaction Data'!$N8286-'Transaction Data'!$M8286</f>
        <v>462</v>
      </c>
      <c r="P8286" s="2">
        <f>DATEDIF('Transaction Data'!$D8286,'Transaction Data'!$A8286,"y")</f>
        <v>69</v>
      </c>
      <c r="Q8286" s="2" t="str">
        <f>FLOOR('Transaction Data'!$P8286,15)&amp;"-"&amp;FLOOR('Transaction Data'!$P8286,15)+14</f>
        <v>60-74</v>
      </c>
      <c r="R8286" s="2" t="str">
        <f>IF('Transaction Data'!$L8286&lt;=10,"Less Expensive","Expensive")</f>
        <v>Less Expensive</v>
      </c>
      <c r="S8286" s="4">
        <f>WEEKDAY('Transaction Data'!$A8286)</f>
        <v>5</v>
      </c>
      <c r="T8286" s="2" t="str">
        <f>IF(WEEKDAY('Transaction Data'!$A8286,2)&lt;6,"Weekday","Weekend")</f>
        <v>Weekday</v>
      </c>
    </row>
    <row r="8287" ht="15.75" customHeight="1">
      <c r="A8287" s="1">
        <v>45308.0</v>
      </c>
      <c r="B8287" s="2" t="s">
        <v>7600</v>
      </c>
      <c r="C8287" s="2" t="s">
        <v>72</v>
      </c>
      <c r="D8287" s="1">
        <v>20001.0</v>
      </c>
      <c r="E8287" s="2" t="s">
        <v>22</v>
      </c>
      <c r="F8287" s="2">
        <v>169.0</v>
      </c>
      <c r="G8287" s="2" t="s">
        <v>57</v>
      </c>
      <c r="H8287" s="2" t="s">
        <v>24</v>
      </c>
      <c r="I8287" s="2" t="s">
        <v>25</v>
      </c>
      <c r="J8287" s="2" t="str">
        <f t="array" ref="J8287">XLOOKUP('Transaction Data'!$G8287,Product_Code,Biscuit_Brand)</f>
        <v>Oatmeal Cookies</v>
      </c>
      <c r="K8287" s="2">
        <f t="array" ref="K8287">XLOOKUP('Transaction Data'!$G8287,Product_Code,Cost)</f>
        <v>19</v>
      </c>
      <c r="L8287" s="2">
        <f t="array" ref="L8287">XLOOKUP('Transaction Data'!$G8287,Product_Code,Unit_Price)</f>
        <v>23</v>
      </c>
      <c r="M8287" s="3">
        <f>'Transaction Data'!$F8287*'Transaction Data'!$K8287</f>
        <v>3211</v>
      </c>
      <c r="N8287" s="3">
        <f>'Transaction Data'!$F8287*'Transaction Data'!$L8287</f>
        <v>3887</v>
      </c>
      <c r="O8287" s="3">
        <f>'Transaction Data'!$N8287-'Transaction Data'!$M8287</f>
        <v>676</v>
      </c>
      <c r="P8287" s="2">
        <f>DATEDIF('Transaction Data'!$D8287,'Transaction Data'!$A8287,"y")</f>
        <v>69</v>
      </c>
      <c r="Q8287" s="2" t="str">
        <f>FLOOR('Transaction Data'!$P8287,15)&amp;"-"&amp;FLOOR('Transaction Data'!$P8287,15)+14</f>
        <v>60-74</v>
      </c>
      <c r="R8287" s="2" t="str">
        <f>IF('Transaction Data'!$L8287&lt;=10,"Less Expensive","Expensive")</f>
        <v>Expensive</v>
      </c>
      <c r="S8287" s="4">
        <f>WEEKDAY('Transaction Data'!$A8287)</f>
        <v>4</v>
      </c>
      <c r="T8287" s="2" t="str">
        <f>IF(WEEKDAY('Transaction Data'!$A8287,2)&lt;6,"Weekday","Weekend")</f>
        <v>Weekday</v>
      </c>
    </row>
    <row r="8288" ht="15.75" customHeight="1">
      <c r="A8288" s="1">
        <v>45482.0</v>
      </c>
      <c r="B8288" s="2" t="s">
        <v>7601</v>
      </c>
      <c r="C8288" s="2" t="s">
        <v>47</v>
      </c>
      <c r="D8288" s="1">
        <v>27700.0</v>
      </c>
      <c r="E8288" s="2" t="s">
        <v>22</v>
      </c>
      <c r="F8288" s="2">
        <v>203.0</v>
      </c>
      <c r="G8288" s="2" t="s">
        <v>55</v>
      </c>
      <c r="H8288" s="2" t="s">
        <v>29</v>
      </c>
      <c r="I8288" s="2" t="s">
        <v>25</v>
      </c>
      <c r="J8288" s="2" t="str">
        <f t="array" ref="J8288">XLOOKUP('Transaction Data'!$G8288,Product_Code,Biscuit_Brand)</f>
        <v>Vanilla Wafers</v>
      </c>
      <c r="K8288" s="2">
        <f t="array" ref="K8288">XLOOKUP('Transaction Data'!$G8288,Product_Code,Cost)</f>
        <v>18</v>
      </c>
      <c r="L8288" s="2">
        <f t="array" ref="L8288">XLOOKUP('Transaction Data'!$G8288,Product_Code,Unit_Price)</f>
        <v>36</v>
      </c>
      <c r="M8288" s="3">
        <f>'Transaction Data'!$F8288*'Transaction Data'!$K8288</f>
        <v>3654</v>
      </c>
      <c r="N8288" s="3">
        <f>'Transaction Data'!$F8288*'Transaction Data'!$L8288</f>
        <v>7308</v>
      </c>
      <c r="O8288" s="3">
        <f>'Transaction Data'!$N8288-'Transaction Data'!$M8288</f>
        <v>3654</v>
      </c>
      <c r="P8288" s="2">
        <f>DATEDIF('Transaction Data'!$D8288,'Transaction Data'!$A8288,"y")</f>
        <v>48</v>
      </c>
      <c r="Q8288" s="2" t="str">
        <f>FLOOR('Transaction Data'!$P8288,15)&amp;"-"&amp;FLOOR('Transaction Data'!$P8288,15)+14</f>
        <v>45-59</v>
      </c>
      <c r="R8288" s="2" t="str">
        <f>IF('Transaction Data'!$L8288&lt;=10,"Less Expensive","Expensive")</f>
        <v>Expensive</v>
      </c>
      <c r="S8288" s="4">
        <f>WEEKDAY('Transaction Data'!$A8288)</f>
        <v>3</v>
      </c>
      <c r="T8288" s="2" t="str">
        <f>IF(WEEKDAY('Transaction Data'!$A8288,2)&lt;6,"Weekday","Weekend")</f>
        <v>Weekday</v>
      </c>
    </row>
    <row r="8289" ht="15.75" customHeight="1">
      <c r="A8289" s="1">
        <v>45499.0</v>
      </c>
      <c r="B8289" s="2" t="s">
        <v>7602</v>
      </c>
      <c r="C8289" s="2" t="s">
        <v>47</v>
      </c>
      <c r="D8289" s="1">
        <v>35485.0</v>
      </c>
      <c r="E8289" s="2" t="s">
        <v>63</v>
      </c>
      <c r="F8289" s="2">
        <v>113.0</v>
      </c>
      <c r="G8289" s="2" t="s">
        <v>48</v>
      </c>
      <c r="H8289" s="2" t="s">
        <v>34</v>
      </c>
      <c r="I8289" s="2" t="s">
        <v>25</v>
      </c>
      <c r="J8289" s="2" t="str">
        <f t="array" ref="J8289">XLOOKUP('Transaction Data'!$G8289,Product_Code,Biscuit_Brand)</f>
        <v>Lemon Crisps</v>
      </c>
      <c r="K8289" s="2">
        <f t="array" ref="K8289">XLOOKUP('Transaction Data'!$G8289,Product_Code,Cost)</f>
        <v>7</v>
      </c>
      <c r="L8289" s="2">
        <f t="array" ref="L8289">XLOOKUP('Transaction Data'!$G8289,Product_Code,Unit_Price)</f>
        <v>9</v>
      </c>
      <c r="M8289" s="3">
        <f>'Transaction Data'!$F8289*'Transaction Data'!$K8289</f>
        <v>791</v>
      </c>
      <c r="N8289" s="3">
        <f>'Transaction Data'!$F8289*'Transaction Data'!$L8289</f>
        <v>1017</v>
      </c>
      <c r="O8289" s="3">
        <f>'Transaction Data'!$N8289-'Transaction Data'!$M8289</f>
        <v>226</v>
      </c>
      <c r="P8289" s="2">
        <f>DATEDIF('Transaction Data'!$D8289,'Transaction Data'!$A8289,"y")</f>
        <v>27</v>
      </c>
      <c r="Q8289" s="2" t="str">
        <f>FLOOR('Transaction Data'!$P8289,15)&amp;"-"&amp;FLOOR('Transaction Data'!$P8289,15)+14</f>
        <v>15-29</v>
      </c>
      <c r="R8289" s="2" t="str">
        <f>IF('Transaction Data'!$L8289&lt;=10,"Less Expensive","Expensive")</f>
        <v>Less Expensive</v>
      </c>
      <c r="S8289" s="4">
        <f>WEEKDAY('Transaction Data'!$A8289)</f>
        <v>6</v>
      </c>
      <c r="T8289" s="2" t="str">
        <f>IF(WEEKDAY('Transaction Data'!$A8289,2)&lt;6,"Weekday","Weekend")</f>
        <v>Weekday</v>
      </c>
    </row>
    <row r="8290" ht="15.75" customHeight="1">
      <c r="A8290" s="1">
        <v>45334.0</v>
      </c>
      <c r="B8290" s="2" t="s">
        <v>239</v>
      </c>
      <c r="C8290" s="2" t="s">
        <v>54</v>
      </c>
      <c r="D8290" s="1">
        <v>34941.0</v>
      </c>
      <c r="E8290" s="2" t="s">
        <v>22</v>
      </c>
      <c r="F8290" s="2">
        <v>27.0</v>
      </c>
      <c r="G8290" s="2" t="s">
        <v>57</v>
      </c>
      <c r="H8290" s="2" t="s">
        <v>24</v>
      </c>
      <c r="I8290" s="2" t="s">
        <v>25</v>
      </c>
      <c r="J8290" s="2" t="str">
        <f t="array" ref="J8290">XLOOKUP('Transaction Data'!$G8290,Product_Code,Biscuit_Brand)</f>
        <v>Oatmeal Cookies</v>
      </c>
      <c r="K8290" s="2">
        <f t="array" ref="K8290">XLOOKUP('Transaction Data'!$G8290,Product_Code,Cost)</f>
        <v>19</v>
      </c>
      <c r="L8290" s="2">
        <f t="array" ref="L8290">XLOOKUP('Transaction Data'!$G8290,Product_Code,Unit_Price)</f>
        <v>23</v>
      </c>
      <c r="M8290" s="3">
        <f>'Transaction Data'!$F8290*'Transaction Data'!$K8290</f>
        <v>513</v>
      </c>
      <c r="N8290" s="3">
        <f>'Transaction Data'!$F8290*'Transaction Data'!$L8290</f>
        <v>621</v>
      </c>
      <c r="O8290" s="3">
        <f>'Transaction Data'!$N8290-'Transaction Data'!$M8290</f>
        <v>108</v>
      </c>
      <c r="P8290" s="2">
        <f>DATEDIF('Transaction Data'!$D8290,'Transaction Data'!$A8290,"y")</f>
        <v>28</v>
      </c>
      <c r="Q8290" s="2" t="str">
        <f>FLOOR('Transaction Data'!$P8290,15)&amp;"-"&amp;FLOOR('Transaction Data'!$P8290,15)+14</f>
        <v>15-29</v>
      </c>
      <c r="R8290" s="2" t="str">
        <f>IF('Transaction Data'!$L8290&lt;=10,"Less Expensive","Expensive")</f>
        <v>Expensive</v>
      </c>
      <c r="S8290" s="4">
        <f>WEEKDAY('Transaction Data'!$A8290)</f>
        <v>2</v>
      </c>
      <c r="T8290" s="2" t="str">
        <f>IF(WEEKDAY('Transaction Data'!$A8290,2)&lt;6,"Weekday","Weekend")</f>
        <v>Weekday</v>
      </c>
    </row>
    <row r="8291" ht="15.75" customHeight="1">
      <c r="A8291" s="1">
        <v>45453.0</v>
      </c>
      <c r="B8291" s="2" t="s">
        <v>2977</v>
      </c>
      <c r="C8291" s="2" t="s">
        <v>69</v>
      </c>
      <c r="D8291" s="1">
        <v>37574.0</v>
      </c>
      <c r="E8291" s="2" t="s">
        <v>63</v>
      </c>
      <c r="F8291" s="2">
        <v>343.0</v>
      </c>
      <c r="G8291" s="2" t="s">
        <v>55</v>
      </c>
      <c r="H8291" s="2" t="s">
        <v>29</v>
      </c>
      <c r="I8291" s="2" t="s">
        <v>25</v>
      </c>
      <c r="J8291" s="2" t="str">
        <f t="array" ref="J8291">XLOOKUP('Transaction Data'!$G8291,Product_Code,Biscuit_Brand)</f>
        <v>Vanilla Wafers</v>
      </c>
      <c r="K8291" s="2">
        <f t="array" ref="K8291">XLOOKUP('Transaction Data'!$G8291,Product_Code,Cost)</f>
        <v>18</v>
      </c>
      <c r="L8291" s="2">
        <f t="array" ref="L8291">XLOOKUP('Transaction Data'!$G8291,Product_Code,Unit_Price)</f>
        <v>36</v>
      </c>
      <c r="M8291" s="3">
        <f>'Transaction Data'!$F8291*'Transaction Data'!$K8291</f>
        <v>6174</v>
      </c>
      <c r="N8291" s="3">
        <f>'Transaction Data'!$F8291*'Transaction Data'!$L8291</f>
        <v>12348</v>
      </c>
      <c r="O8291" s="3">
        <f>'Transaction Data'!$N8291-'Transaction Data'!$M8291</f>
        <v>6174</v>
      </c>
      <c r="P8291" s="2">
        <f>DATEDIF('Transaction Data'!$D8291,'Transaction Data'!$A8291,"y")</f>
        <v>21</v>
      </c>
      <c r="Q8291" s="2" t="str">
        <f>FLOOR('Transaction Data'!$P8291,15)&amp;"-"&amp;FLOOR('Transaction Data'!$P8291,15)+14</f>
        <v>15-29</v>
      </c>
      <c r="R8291" s="2" t="str">
        <f>IF('Transaction Data'!$L8291&lt;=10,"Less Expensive","Expensive")</f>
        <v>Expensive</v>
      </c>
      <c r="S8291" s="4">
        <f>WEEKDAY('Transaction Data'!$A8291)</f>
        <v>2</v>
      </c>
      <c r="T8291" s="2" t="str">
        <f>IF(WEEKDAY('Transaction Data'!$A8291,2)&lt;6,"Weekday","Weekend")</f>
        <v>Weekday</v>
      </c>
    </row>
    <row r="8292" ht="15.75" customHeight="1">
      <c r="A8292" s="1">
        <v>45303.0</v>
      </c>
      <c r="B8292" s="2" t="s">
        <v>7035</v>
      </c>
      <c r="C8292" s="2" t="s">
        <v>51</v>
      </c>
      <c r="D8292" s="1">
        <v>24241.0</v>
      </c>
      <c r="E8292" s="2" t="s">
        <v>63</v>
      </c>
      <c r="F8292" s="2">
        <v>12.0</v>
      </c>
      <c r="G8292" s="2" t="s">
        <v>61</v>
      </c>
      <c r="H8292" s="2" t="s">
        <v>34</v>
      </c>
      <c r="I8292" s="2" t="s">
        <v>30</v>
      </c>
      <c r="J8292" s="2" t="str">
        <f t="array" ref="J8292">XLOOKUP('Transaction Data'!$G8292,Product_Code,Biscuit_Brand)</f>
        <v>Choco Delight</v>
      </c>
      <c r="K8292" s="2">
        <f t="array" ref="K8292">XLOOKUP('Transaction Data'!$G8292,Product_Code,Cost)</f>
        <v>3</v>
      </c>
      <c r="L8292" s="2">
        <f t="array" ref="L8292">XLOOKUP('Transaction Data'!$G8292,Product_Code,Unit_Price)</f>
        <v>5</v>
      </c>
      <c r="M8292" s="3">
        <f>'Transaction Data'!$F8292*'Transaction Data'!$K8292</f>
        <v>36</v>
      </c>
      <c r="N8292" s="3">
        <f>'Transaction Data'!$F8292*'Transaction Data'!$L8292</f>
        <v>60</v>
      </c>
      <c r="O8292" s="3">
        <f>'Transaction Data'!$N8292-'Transaction Data'!$M8292</f>
        <v>24</v>
      </c>
      <c r="P8292" s="2">
        <f>DATEDIF('Transaction Data'!$D8292,'Transaction Data'!$A8292,"y")</f>
        <v>57</v>
      </c>
      <c r="Q8292" s="2" t="str">
        <f>FLOOR('Transaction Data'!$P8292,15)&amp;"-"&amp;FLOOR('Transaction Data'!$P8292,15)+14</f>
        <v>45-59</v>
      </c>
      <c r="R8292" s="2" t="str">
        <f>IF('Transaction Data'!$L8292&lt;=10,"Less Expensive","Expensive")</f>
        <v>Less Expensive</v>
      </c>
      <c r="S8292" s="4">
        <f>WEEKDAY('Transaction Data'!$A8292)</f>
        <v>6</v>
      </c>
      <c r="T8292" s="2" t="str">
        <f>IF(WEEKDAY('Transaction Data'!$A8292,2)&lt;6,"Weekday","Weekend")</f>
        <v>Weekday</v>
      </c>
    </row>
    <row r="8293" ht="15.75" customHeight="1">
      <c r="A8293" s="1">
        <v>45460.0</v>
      </c>
      <c r="B8293" s="2" t="s">
        <v>7603</v>
      </c>
      <c r="C8293" s="2" t="s">
        <v>72</v>
      </c>
      <c r="D8293" s="1">
        <v>27235.0</v>
      </c>
      <c r="E8293" s="2" t="s">
        <v>63</v>
      </c>
      <c r="F8293" s="2">
        <v>302.0</v>
      </c>
      <c r="G8293" s="2" t="s">
        <v>60</v>
      </c>
      <c r="H8293" s="2" t="s">
        <v>24</v>
      </c>
      <c r="I8293" s="2" t="s">
        <v>25</v>
      </c>
      <c r="J8293" s="2" t="str">
        <f t="array" ref="J8293">XLOOKUP('Transaction Data'!$G8293,Product_Code,Biscuit_Brand)</f>
        <v>Peanut Butter Bites</v>
      </c>
      <c r="K8293" s="2">
        <f t="array" ref="K8293">XLOOKUP('Transaction Data'!$G8293,Product_Code,Cost)</f>
        <v>5</v>
      </c>
      <c r="L8293" s="2">
        <f t="array" ref="L8293">XLOOKUP('Transaction Data'!$G8293,Product_Code,Unit_Price)</f>
        <v>7</v>
      </c>
      <c r="M8293" s="3">
        <f>'Transaction Data'!$F8293*'Transaction Data'!$K8293</f>
        <v>1510</v>
      </c>
      <c r="N8293" s="3">
        <f>'Transaction Data'!$F8293*'Transaction Data'!$L8293</f>
        <v>2114</v>
      </c>
      <c r="O8293" s="3">
        <f>'Transaction Data'!$N8293-'Transaction Data'!$M8293</f>
        <v>604</v>
      </c>
      <c r="P8293" s="2">
        <f>DATEDIF('Transaction Data'!$D8293,'Transaction Data'!$A8293,"y")</f>
        <v>49</v>
      </c>
      <c r="Q8293" s="2" t="str">
        <f>FLOOR('Transaction Data'!$P8293,15)&amp;"-"&amp;FLOOR('Transaction Data'!$P8293,15)+14</f>
        <v>45-59</v>
      </c>
      <c r="R8293" s="2" t="str">
        <f>IF('Transaction Data'!$L8293&lt;=10,"Less Expensive","Expensive")</f>
        <v>Less Expensive</v>
      </c>
      <c r="S8293" s="4">
        <f>WEEKDAY('Transaction Data'!$A8293)</f>
        <v>2</v>
      </c>
      <c r="T8293" s="2" t="str">
        <f>IF(WEEKDAY('Transaction Data'!$A8293,2)&lt;6,"Weekday","Weekend")</f>
        <v>Weekday</v>
      </c>
    </row>
    <row r="8294" ht="15.75" customHeight="1">
      <c r="A8294" s="1">
        <v>45490.0</v>
      </c>
      <c r="B8294" s="2" t="s">
        <v>7604</v>
      </c>
      <c r="C8294" s="2" t="s">
        <v>47</v>
      </c>
      <c r="D8294" s="1">
        <v>35951.0</v>
      </c>
      <c r="E8294" s="2" t="s">
        <v>63</v>
      </c>
      <c r="F8294" s="2">
        <v>323.0</v>
      </c>
      <c r="G8294" s="2" t="s">
        <v>44</v>
      </c>
      <c r="H8294" s="2" t="s">
        <v>29</v>
      </c>
      <c r="I8294" s="2" t="s">
        <v>25</v>
      </c>
      <c r="J8294" s="2" t="str">
        <f t="array" ref="J8294">XLOOKUP('Transaction Data'!$G8294,Product_Code,Biscuit_Brand)</f>
        <v>Butter Crunch</v>
      </c>
      <c r="K8294" s="2">
        <f t="array" ref="K8294">XLOOKUP('Transaction Data'!$G8294,Product_Code,Cost)</f>
        <v>10</v>
      </c>
      <c r="L8294" s="2">
        <f t="array" ref="L8294">XLOOKUP('Transaction Data'!$G8294,Product_Code,Unit_Price)</f>
        <v>11</v>
      </c>
      <c r="M8294" s="3">
        <f>'Transaction Data'!$F8294*'Transaction Data'!$K8294</f>
        <v>3230</v>
      </c>
      <c r="N8294" s="3">
        <f>'Transaction Data'!$F8294*'Transaction Data'!$L8294</f>
        <v>3553</v>
      </c>
      <c r="O8294" s="3">
        <f>'Transaction Data'!$N8294-'Transaction Data'!$M8294</f>
        <v>323</v>
      </c>
      <c r="P8294" s="2">
        <f>DATEDIF('Transaction Data'!$D8294,'Transaction Data'!$A8294,"y")</f>
        <v>26</v>
      </c>
      <c r="Q8294" s="2" t="str">
        <f>FLOOR('Transaction Data'!$P8294,15)&amp;"-"&amp;FLOOR('Transaction Data'!$P8294,15)+14</f>
        <v>15-29</v>
      </c>
      <c r="R8294" s="2" t="str">
        <f>IF('Transaction Data'!$L8294&lt;=10,"Less Expensive","Expensive")</f>
        <v>Expensive</v>
      </c>
      <c r="S8294" s="4">
        <f>WEEKDAY('Transaction Data'!$A8294)</f>
        <v>4</v>
      </c>
      <c r="T8294" s="2" t="str">
        <f>IF(WEEKDAY('Transaction Data'!$A8294,2)&lt;6,"Weekday","Weekend")</f>
        <v>Weekday</v>
      </c>
    </row>
    <row r="8295" ht="15.75" customHeight="1">
      <c r="A8295" s="1">
        <v>45458.0</v>
      </c>
      <c r="B8295" s="2" t="s">
        <v>7605</v>
      </c>
      <c r="C8295" s="2" t="s">
        <v>32</v>
      </c>
      <c r="D8295" s="1">
        <v>20856.0</v>
      </c>
      <c r="E8295" s="2" t="s">
        <v>27</v>
      </c>
      <c r="F8295" s="2">
        <v>133.0</v>
      </c>
      <c r="G8295" s="2" t="s">
        <v>28</v>
      </c>
      <c r="H8295" s="2" t="s">
        <v>34</v>
      </c>
      <c r="I8295" s="2" t="s">
        <v>25</v>
      </c>
      <c r="J8295" s="2" t="str">
        <f t="array" ref="J8295">XLOOKUP('Transaction Data'!$G8295,Product_Code,Biscuit_Brand)</f>
        <v>Shortbread</v>
      </c>
      <c r="K8295" s="2">
        <f t="array" ref="K8295">XLOOKUP('Transaction Data'!$G8295,Product_Code,Cost)</f>
        <v>10</v>
      </c>
      <c r="L8295" s="2">
        <f t="array" ref="L8295">XLOOKUP('Transaction Data'!$G8295,Product_Code,Unit_Price)</f>
        <v>45</v>
      </c>
      <c r="M8295" s="3">
        <f>'Transaction Data'!$F8295*'Transaction Data'!$K8295</f>
        <v>1330</v>
      </c>
      <c r="N8295" s="3">
        <f>'Transaction Data'!$F8295*'Transaction Data'!$L8295</f>
        <v>5985</v>
      </c>
      <c r="O8295" s="3">
        <f>'Transaction Data'!$N8295-'Transaction Data'!$M8295</f>
        <v>4655</v>
      </c>
      <c r="P8295" s="2">
        <f>DATEDIF('Transaction Data'!$D8295,'Transaction Data'!$A8295,"y")</f>
        <v>67</v>
      </c>
      <c r="Q8295" s="2" t="str">
        <f>FLOOR('Transaction Data'!$P8295,15)&amp;"-"&amp;FLOOR('Transaction Data'!$P8295,15)+14</f>
        <v>60-74</v>
      </c>
      <c r="R8295" s="2" t="str">
        <f>IF('Transaction Data'!$L8295&lt;=10,"Less Expensive","Expensive")</f>
        <v>Expensive</v>
      </c>
      <c r="S8295" s="4">
        <f>WEEKDAY('Transaction Data'!$A8295)</f>
        <v>7</v>
      </c>
      <c r="T8295" s="2" t="str">
        <f>IF(WEEKDAY('Transaction Data'!$A8295,2)&lt;6,"Weekday","Weekend")</f>
        <v>Weekend</v>
      </c>
    </row>
    <row r="8296" ht="15.75" customHeight="1">
      <c r="A8296" s="1">
        <v>45340.0</v>
      </c>
      <c r="B8296" s="2" t="s">
        <v>7606</v>
      </c>
      <c r="C8296" s="2" t="s">
        <v>69</v>
      </c>
      <c r="D8296" s="1">
        <v>31077.0</v>
      </c>
      <c r="E8296" s="2" t="s">
        <v>22</v>
      </c>
      <c r="F8296" s="2">
        <v>211.0</v>
      </c>
      <c r="G8296" s="2" t="s">
        <v>60</v>
      </c>
      <c r="H8296" s="2" t="s">
        <v>24</v>
      </c>
      <c r="I8296" s="2" t="s">
        <v>25</v>
      </c>
      <c r="J8296" s="2" t="str">
        <f t="array" ref="J8296">XLOOKUP('Transaction Data'!$G8296,Product_Code,Biscuit_Brand)</f>
        <v>Peanut Butter Bites</v>
      </c>
      <c r="K8296" s="2">
        <f t="array" ref="K8296">XLOOKUP('Transaction Data'!$G8296,Product_Code,Cost)</f>
        <v>5</v>
      </c>
      <c r="L8296" s="2">
        <f t="array" ref="L8296">XLOOKUP('Transaction Data'!$G8296,Product_Code,Unit_Price)</f>
        <v>7</v>
      </c>
      <c r="M8296" s="3">
        <f>'Transaction Data'!$F8296*'Transaction Data'!$K8296</f>
        <v>1055</v>
      </c>
      <c r="N8296" s="3">
        <f>'Transaction Data'!$F8296*'Transaction Data'!$L8296</f>
        <v>1477</v>
      </c>
      <c r="O8296" s="3">
        <f>'Transaction Data'!$N8296-'Transaction Data'!$M8296</f>
        <v>422</v>
      </c>
      <c r="P8296" s="2">
        <f>DATEDIF('Transaction Data'!$D8296,'Transaction Data'!$A8296,"y")</f>
        <v>39</v>
      </c>
      <c r="Q8296" s="2" t="str">
        <f>FLOOR('Transaction Data'!$P8296,15)&amp;"-"&amp;FLOOR('Transaction Data'!$P8296,15)+14</f>
        <v>30-44</v>
      </c>
      <c r="R8296" s="2" t="str">
        <f>IF('Transaction Data'!$L8296&lt;=10,"Less Expensive","Expensive")</f>
        <v>Less Expensive</v>
      </c>
      <c r="S8296" s="4">
        <f>WEEKDAY('Transaction Data'!$A8296)</f>
        <v>1</v>
      </c>
      <c r="T8296" s="2" t="str">
        <f>IF(WEEKDAY('Transaction Data'!$A8296,2)&lt;6,"Weekday","Weekend")</f>
        <v>Weekend</v>
      </c>
    </row>
    <row r="8297" ht="15.75" customHeight="1">
      <c r="A8297" s="1">
        <v>45465.0</v>
      </c>
      <c r="B8297" s="2" t="s">
        <v>7607</v>
      </c>
      <c r="C8297" s="2" t="s">
        <v>21</v>
      </c>
      <c r="D8297" s="1">
        <v>31816.0</v>
      </c>
      <c r="E8297" s="2" t="s">
        <v>27</v>
      </c>
      <c r="F8297" s="2">
        <v>113.0</v>
      </c>
      <c r="G8297" s="2" t="s">
        <v>60</v>
      </c>
      <c r="H8297" s="2" t="s">
        <v>29</v>
      </c>
      <c r="I8297" s="2" t="s">
        <v>25</v>
      </c>
      <c r="J8297" s="2" t="str">
        <f t="array" ref="J8297">XLOOKUP('Transaction Data'!$G8297,Product_Code,Biscuit_Brand)</f>
        <v>Peanut Butter Bites</v>
      </c>
      <c r="K8297" s="2">
        <f t="array" ref="K8297">XLOOKUP('Transaction Data'!$G8297,Product_Code,Cost)</f>
        <v>5</v>
      </c>
      <c r="L8297" s="2">
        <f t="array" ref="L8297">XLOOKUP('Transaction Data'!$G8297,Product_Code,Unit_Price)</f>
        <v>7</v>
      </c>
      <c r="M8297" s="3">
        <f>'Transaction Data'!$F8297*'Transaction Data'!$K8297</f>
        <v>565</v>
      </c>
      <c r="N8297" s="3">
        <f>'Transaction Data'!$F8297*'Transaction Data'!$L8297</f>
        <v>791</v>
      </c>
      <c r="O8297" s="3">
        <f>'Transaction Data'!$N8297-'Transaction Data'!$M8297</f>
        <v>226</v>
      </c>
      <c r="P8297" s="2">
        <f>DATEDIF('Transaction Data'!$D8297,'Transaction Data'!$A8297,"y")</f>
        <v>37</v>
      </c>
      <c r="Q8297" s="2" t="str">
        <f>FLOOR('Transaction Data'!$P8297,15)&amp;"-"&amp;FLOOR('Transaction Data'!$P8297,15)+14</f>
        <v>30-44</v>
      </c>
      <c r="R8297" s="2" t="str">
        <f>IF('Transaction Data'!$L8297&lt;=10,"Less Expensive","Expensive")</f>
        <v>Less Expensive</v>
      </c>
      <c r="S8297" s="4">
        <f>WEEKDAY('Transaction Data'!$A8297)</f>
        <v>7</v>
      </c>
      <c r="T8297" s="2" t="str">
        <f>IF(WEEKDAY('Transaction Data'!$A8297,2)&lt;6,"Weekday","Weekend")</f>
        <v>Weekend</v>
      </c>
    </row>
    <row r="8298" ht="15.75" customHeight="1">
      <c r="A8298" s="1">
        <v>45414.0</v>
      </c>
      <c r="B8298" s="2" t="s">
        <v>7608</v>
      </c>
      <c r="C8298" s="2" t="s">
        <v>21</v>
      </c>
      <c r="D8298" s="1">
        <v>16566.0</v>
      </c>
      <c r="E8298" s="2" t="s">
        <v>27</v>
      </c>
      <c r="F8298" s="2">
        <v>14.0</v>
      </c>
      <c r="G8298" s="2" t="s">
        <v>57</v>
      </c>
      <c r="H8298" s="2" t="s">
        <v>34</v>
      </c>
      <c r="I8298" s="2" t="s">
        <v>25</v>
      </c>
      <c r="J8298" s="2" t="str">
        <f t="array" ref="J8298">XLOOKUP('Transaction Data'!$G8298,Product_Code,Biscuit_Brand)</f>
        <v>Oatmeal Cookies</v>
      </c>
      <c r="K8298" s="2">
        <f t="array" ref="K8298">XLOOKUP('Transaction Data'!$G8298,Product_Code,Cost)</f>
        <v>19</v>
      </c>
      <c r="L8298" s="2">
        <f t="array" ref="L8298">XLOOKUP('Transaction Data'!$G8298,Product_Code,Unit_Price)</f>
        <v>23</v>
      </c>
      <c r="M8298" s="3">
        <f>'Transaction Data'!$F8298*'Transaction Data'!$K8298</f>
        <v>266</v>
      </c>
      <c r="N8298" s="3">
        <f>'Transaction Data'!$F8298*'Transaction Data'!$L8298</f>
        <v>322</v>
      </c>
      <c r="O8298" s="3">
        <f>'Transaction Data'!$N8298-'Transaction Data'!$M8298</f>
        <v>56</v>
      </c>
      <c r="P8298" s="2">
        <f>DATEDIF('Transaction Data'!$D8298,'Transaction Data'!$A8298,"y")</f>
        <v>78</v>
      </c>
      <c r="Q8298" s="2" t="str">
        <f>FLOOR('Transaction Data'!$P8298,15)&amp;"-"&amp;FLOOR('Transaction Data'!$P8298,15)+14</f>
        <v>75-89</v>
      </c>
      <c r="R8298" s="2" t="str">
        <f>IF('Transaction Data'!$L8298&lt;=10,"Less Expensive","Expensive")</f>
        <v>Expensive</v>
      </c>
      <c r="S8298" s="4">
        <f>WEEKDAY('Transaction Data'!$A8298)</f>
        <v>5</v>
      </c>
      <c r="T8298" s="2" t="str">
        <f>IF(WEEKDAY('Transaction Data'!$A8298,2)&lt;6,"Weekday","Weekend")</f>
        <v>Weekday</v>
      </c>
    </row>
    <row r="8299" ht="15.75" customHeight="1">
      <c r="A8299" s="1">
        <v>45357.0</v>
      </c>
      <c r="B8299" s="2" t="s">
        <v>7609</v>
      </c>
      <c r="C8299" s="2" t="s">
        <v>21</v>
      </c>
      <c r="D8299" s="1">
        <v>33021.0</v>
      </c>
      <c r="E8299" s="2" t="s">
        <v>22</v>
      </c>
      <c r="F8299" s="2">
        <v>76.0</v>
      </c>
      <c r="G8299" s="2" t="s">
        <v>33</v>
      </c>
      <c r="H8299" s="2" t="s">
        <v>24</v>
      </c>
      <c r="I8299" s="2" t="s">
        <v>25</v>
      </c>
      <c r="J8299" s="2" t="str">
        <f t="array" ref="J8299">XLOOKUP('Transaction Data'!$G8299,Product_Code,Biscuit_Brand)</f>
        <v>Caramel Biscuits</v>
      </c>
      <c r="K8299" s="2">
        <f t="array" ref="K8299">XLOOKUP('Transaction Data'!$G8299,Product_Code,Cost)</f>
        <v>18</v>
      </c>
      <c r="L8299" s="2">
        <f t="array" ref="L8299">XLOOKUP('Transaction Data'!$G8299,Product_Code,Unit_Price)</f>
        <v>22</v>
      </c>
      <c r="M8299" s="3">
        <f>'Transaction Data'!$F8299*'Transaction Data'!$K8299</f>
        <v>1368</v>
      </c>
      <c r="N8299" s="3">
        <f>'Transaction Data'!$F8299*'Transaction Data'!$L8299</f>
        <v>1672</v>
      </c>
      <c r="O8299" s="3">
        <f>'Transaction Data'!$N8299-'Transaction Data'!$M8299</f>
        <v>304</v>
      </c>
      <c r="P8299" s="2">
        <f>DATEDIF('Transaction Data'!$D8299,'Transaction Data'!$A8299,"y")</f>
        <v>33</v>
      </c>
      <c r="Q8299" s="2" t="str">
        <f>FLOOR('Transaction Data'!$P8299,15)&amp;"-"&amp;FLOOR('Transaction Data'!$P8299,15)+14</f>
        <v>30-44</v>
      </c>
      <c r="R8299" s="2" t="str">
        <f>IF('Transaction Data'!$L8299&lt;=10,"Less Expensive","Expensive")</f>
        <v>Expensive</v>
      </c>
      <c r="S8299" s="4">
        <f>WEEKDAY('Transaction Data'!$A8299)</f>
        <v>4</v>
      </c>
      <c r="T8299" s="2" t="str">
        <f>IF(WEEKDAY('Transaction Data'!$A8299,2)&lt;6,"Weekday","Weekend")</f>
        <v>Weekday</v>
      </c>
    </row>
    <row r="8300" ht="15.75" customHeight="1">
      <c r="A8300" s="1">
        <v>45370.0</v>
      </c>
      <c r="B8300" s="2" t="s">
        <v>7610</v>
      </c>
      <c r="C8300" s="2" t="s">
        <v>21</v>
      </c>
      <c r="D8300" s="1">
        <v>31034.0</v>
      </c>
      <c r="E8300" s="2" t="s">
        <v>37</v>
      </c>
      <c r="F8300" s="2">
        <v>180.0</v>
      </c>
      <c r="G8300" s="2" t="s">
        <v>23</v>
      </c>
      <c r="H8300" s="2" t="s">
        <v>29</v>
      </c>
      <c r="I8300" s="2" t="s">
        <v>25</v>
      </c>
      <c r="J8300" s="2" t="str">
        <f t="array" ref="J8300">XLOOKUP('Transaction Data'!$G8300,Product_Code,Biscuit_Brand)</f>
        <v>Cinnamon Swirls</v>
      </c>
      <c r="K8300" s="2">
        <f t="array" ref="K8300">XLOOKUP('Transaction Data'!$G8300,Product_Code,Cost)</f>
        <v>10</v>
      </c>
      <c r="L8300" s="2">
        <f t="array" ref="L8300">XLOOKUP('Transaction Data'!$G8300,Product_Code,Unit_Price)</f>
        <v>14</v>
      </c>
      <c r="M8300" s="3">
        <f>'Transaction Data'!$F8300*'Transaction Data'!$K8300</f>
        <v>1800</v>
      </c>
      <c r="N8300" s="3">
        <f>'Transaction Data'!$F8300*'Transaction Data'!$L8300</f>
        <v>2520</v>
      </c>
      <c r="O8300" s="3">
        <f>'Transaction Data'!$N8300-'Transaction Data'!$M8300</f>
        <v>720</v>
      </c>
      <c r="P8300" s="2">
        <f>DATEDIF('Transaction Data'!$D8300,'Transaction Data'!$A8300,"y")</f>
        <v>39</v>
      </c>
      <c r="Q8300" s="2" t="str">
        <f>FLOOR('Transaction Data'!$P8300,15)&amp;"-"&amp;FLOOR('Transaction Data'!$P8300,15)+14</f>
        <v>30-44</v>
      </c>
      <c r="R8300" s="2" t="str">
        <f>IF('Transaction Data'!$L8300&lt;=10,"Less Expensive","Expensive")</f>
        <v>Expensive</v>
      </c>
      <c r="S8300" s="4">
        <f>WEEKDAY('Transaction Data'!$A8300)</f>
        <v>3</v>
      </c>
      <c r="T8300" s="2" t="str">
        <f>IF(WEEKDAY('Transaction Data'!$A8300,2)&lt;6,"Weekday","Weekend")</f>
        <v>Weekday</v>
      </c>
    </row>
    <row r="8301" ht="15.75" customHeight="1">
      <c r="A8301" s="1">
        <v>45476.0</v>
      </c>
      <c r="B8301" s="2" t="s">
        <v>7611</v>
      </c>
      <c r="C8301" s="2" t="s">
        <v>47</v>
      </c>
      <c r="D8301" s="1">
        <v>27664.0</v>
      </c>
      <c r="E8301" s="2" t="s">
        <v>27</v>
      </c>
      <c r="F8301" s="2">
        <v>163.0</v>
      </c>
      <c r="G8301" s="2" t="s">
        <v>33</v>
      </c>
      <c r="H8301" s="2" t="s">
        <v>34</v>
      </c>
      <c r="I8301" s="2" t="s">
        <v>25</v>
      </c>
      <c r="J8301" s="2" t="str">
        <f t="array" ref="J8301">XLOOKUP('Transaction Data'!$G8301,Product_Code,Biscuit_Brand)</f>
        <v>Caramel Biscuits</v>
      </c>
      <c r="K8301" s="2">
        <f t="array" ref="K8301">XLOOKUP('Transaction Data'!$G8301,Product_Code,Cost)</f>
        <v>18</v>
      </c>
      <c r="L8301" s="2">
        <f t="array" ref="L8301">XLOOKUP('Transaction Data'!$G8301,Product_Code,Unit_Price)</f>
        <v>22</v>
      </c>
      <c r="M8301" s="3">
        <f>'Transaction Data'!$F8301*'Transaction Data'!$K8301</f>
        <v>2934</v>
      </c>
      <c r="N8301" s="3">
        <f>'Transaction Data'!$F8301*'Transaction Data'!$L8301</f>
        <v>3586</v>
      </c>
      <c r="O8301" s="3">
        <f>'Transaction Data'!$N8301-'Transaction Data'!$M8301</f>
        <v>652</v>
      </c>
      <c r="P8301" s="2">
        <f>DATEDIF('Transaction Data'!$D8301,'Transaction Data'!$A8301,"y")</f>
        <v>48</v>
      </c>
      <c r="Q8301" s="2" t="str">
        <f>FLOOR('Transaction Data'!$P8301,15)&amp;"-"&amp;FLOOR('Transaction Data'!$P8301,15)+14</f>
        <v>45-59</v>
      </c>
      <c r="R8301" s="2" t="str">
        <f>IF('Transaction Data'!$L8301&lt;=10,"Less Expensive","Expensive")</f>
        <v>Expensive</v>
      </c>
      <c r="S8301" s="4">
        <f>WEEKDAY('Transaction Data'!$A8301)</f>
        <v>4</v>
      </c>
      <c r="T8301" s="2" t="str">
        <f>IF(WEEKDAY('Transaction Data'!$A8301,2)&lt;6,"Weekday","Weekend")</f>
        <v>Weekday</v>
      </c>
    </row>
    <row r="8302" ht="15.75" customHeight="1">
      <c r="A8302" s="1">
        <v>45484.0</v>
      </c>
      <c r="B8302" s="2" t="s">
        <v>7612</v>
      </c>
      <c r="C8302" s="2" t="s">
        <v>65</v>
      </c>
      <c r="D8302" s="1">
        <v>37298.0</v>
      </c>
      <c r="E8302" s="2" t="s">
        <v>22</v>
      </c>
      <c r="F8302" s="2">
        <v>372.0</v>
      </c>
      <c r="G8302" s="2" t="s">
        <v>38</v>
      </c>
      <c r="H8302" s="2" t="s">
        <v>24</v>
      </c>
      <c r="I8302" s="2" t="s">
        <v>25</v>
      </c>
      <c r="J8302" s="2" t="str">
        <f t="array" ref="J8302">XLOOKUP('Transaction Data'!$G8302,Product_Code,Biscuit_Brand)</f>
        <v>Ginger Snaps</v>
      </c>
      <c r="K8302" s="2">
        <f t="array" ref="K8302">XLOOKUP('Transaction Data'!$G8302,Product_Code,Cost)</f>
        <v>14</v>
      </c>
      <c r="L8302" s="2">
        <f t="array" ref="L8302">XLOOKUP('Transaction Data'!$G8302,Product_Code,Unit_Price)</f>
        <v>28</v>
      </c>
      <c r="M8302" s="3">
        <f>'Transaction Data'!$F8302*'Transaction Data'!$K8302</f>
        <v>5208</v>
      </c>
      <c r="N8302" s="3">
        <f>'Transaction Data'!$F8302*'Transaction Data'!$L8302</f>
        <v>10416</v>
      </c>
      <c r="O8302" s="3">
        <f>'Transaction Data'!$N8302-'Transaction Data'!$M8302</f>
        <v>5208</v>
      </c>
      <c r="P8302" s="2">
        <f>DATEDIF('Transaction Data'!$D8302,'Transaction Data'!$A8302,"y")</f>
        <v>22</v>
      </c>
      <c r="Q8302" s="2" t="str">
        <f>FLOOR('Transaction Data'!$P8302,15)&amp;"-"&amp;FLOOR('Transaction Data'!$P8302,15)+14</f>
        <v>15-29</v>
      </c>
      <c r="R8302" s="2" t="str">
        <f>IF('Transaction Data'!$L8302&lt;=10,"Less Expensive","Expensive")</f>
        <v>Expensive</v>
      </c>
      <c r="S8302" s="4">
        <f>WEEKDAY('Transaction Data'!$A8302)</f>
        <v>5</v>
      </c>
      <c r="T8302" s="2" t="str">
        <f>IF(WEEKDAY('Transaction Data'!$A8302,2)&lt;6,"Weekday","Weekend")</f>
        <v>Weekday</v>
      </c>
    </row>
    <row r="8303" ht="15.75" customHeight="1">
      <c r="A8303" s="1">
        <v>45303.0</v>
      </c>
      <c r="B8303" s="2" t="s">
        <v>361</v>
      </c>
      <c r="C8303" s="2" t="s">
        <v>78</v>
      </c>
      <c r="D8303" s="1">
        <v>32947.0</v>
      </c>
      <c r="E8303" s="2" t="s">
        <v>37</v>
      </c>
      <c r="F8303" s="2">
        <v>350.0</v>
      </c>
      <c r="G8303" s="2" t="s">
        <v>48</v>
      </c>
      <c r="H8303" s="2" t="s">
        <v>29</v>
      </c>
      <c r="I8303" s="2" t="s">
        <v>25</v>
      </c>
      <c r="J8303" s="2" t="str">
        <f t="array" ref="J8303">XLOOKUP('Transaction Data'!$G8303,Product_Code,Biscuit_Brand)</f>
        <v>Lemon Crisps</v>
      </c>
      <c r="K8303" s="2">
        <f t="array" ref="K8303">XLOOKUP('Transaction Data'!$G8303,Product_Code,Cost)</f>
        <v>7</v>
      </c>
      <c r="L8303" s="2">
        <f t="array" ref="L8303">XLOOKUP('Transaction Data'!$G8303,Product_Code,Unit_Price)</f>
        <v>9</v>
      </c>
      <c r="M8303" s="3">
        <f>'Transaction Data'!$F8303*'Transaction Data'!$K8303</f>
        <v>2450</v>
      </c>
      <c r="N8303" s="3">
        <f>'Transaction Data'!$F8303*'Transaction Data'!$L8303</f>
        <v>3150</v>
      </c>
      <c r="O8303" s="3">
        <f>'Transaction Data'!$N8303-'Transaction Data'!$M8303</f>
        <v>700</v>
      </c>
      <c r="P8303" s="2">
        <f>DATEDIF('Transaction Data'!$D8303,'Transaction Data'!$A8303,"y")</f>
        <v>33</v>
      </c>
      <c r="Q8303" s="2" t="str">
        <f>FLOOR('Transaction Data'!$P8303,15)&amp;"-"&amp;FLOOR('Transaction Data'!$P8303,15)+14</f>
        <v>30-44</v>
      </c>
      <c r="R8303" s="2" t="str">
        <f>IF('Transaction Data'!$L8303&lt;=10,"Less Expensive","Expensive")</f>
        <v>Less Expensive</v>
      </c>
      <c r="S8303" s="4">
        <f>WEEKDAY('Transaction Data'!$A8303)</f>
        <v>6</v>
      </c>
      <c r="T8303" s="2" t="str">
        <f>IF(WEEKDAY('Transaction Data'!$A8303,2)&lt;6,"Weekday","Weekend")</f>
        <v>Weekday</v>
      </c>
    </row>
    <row r="8304" ht="15.75" customHeight="1">
      <c r="A8304" s="1">
        <v>45473.0</v>
      </c>
      <c r="B8304" s="2" t="s">
        <v>7613</v>
      </c>
      <c r="C8304" s="2" t="s">
        <v>65</v>
      </c>
      <c r="D8304" s="1">
        <v>33259.0</v>
      </c>
      <c r="E8304" s="2" t="s">
        <v>27</v>
      </c>
      <c r="F8304" s="2">
        <v>133.0</v>
      </c>
      <c r="G8304" s="2" t="s">
        <v>23</v>
      </c>
      <c r="H8304" s="2" t="s">
        <v>34</v>
      </c>
      <c r="I8304" s="2" t="s">
        <v>25</v>
      </c>
      <c r="J8304" s="2" t="str">
        <f t="array" ref="J8304">XLOOKUP('Transaction Data'!$G8304,Product_Code,Biscuit_Brand)</f>
        <v>Cinnamon Swirls</v>
      </c>
      <c r="K8304" s="2">
        <f t="array" ref="K8304">XLOOKUP('Transaction Data'!$G8304,Product_Code,Cost)</f>
        <v>10</v>
      </c>
      <c r="L8304" s="2">
        <f t="array" ref="L8304">XLOOKUP('Transaction Data'!$G8304,Product_Code,Unit_Price)</f>
        <v>14</v>
      </c>
      <c r="M8304" s="3">
        <f>'Transaction Data'!$F8304*'Transaction Data'!$K8304</f>
        <v>1330</v>
      </c>
      <c r="N8304" s="3">
        <f>'Transaction Data'!$F8304*'Transaction Data'!$L8304</f>
        <v>1862</v>
      </c>
      <c r="O8304" s="3">
        <f>'Transaction Data'!$N8304-'Transaction Data'!$M8304</f>
        <v>532</v>
      </c>
      <c r="P8304" s="2">
        <f>DATEDIF('Transaction Data'!$D8304,'Transaction Data'!$A8304,"y")</f>
        <v>33</v>
      </c>
      <c r="Q8304" s="2" t="str">
        <f>FLOOR('Transaction Data'!$P8304,15)&amp;"-"&amp;FLOOR('Transaction Data'!$P8304,15)+14</f>
        <v>30-44</v>
      </c>
      <c r="R8304" s="2" t="str">
        <f>IF('Transaction Data'!$L8304&lt;=10,"Less Expensive","Expensive")</f>
        <v>Expensive</v>
      </c>
      <c r="S8304" s="4">
        <f>WEEKDAY('Transaction Data'!$A8304)</f>
        <v>1</v>
      </c>
      <c r="T8304" s="2" t="str">
        <f>IF(WEEKDAY('Transaction Data'!$A8304,2)&lt;6,"Weekday","Weekend")</f>
        <v>Weekend</v>
      </c>
    </row>
    <row r="8305" ht="15.75" customHeight="1">
      <c r="A8305" s="1">
        <v>45301.0</v>
      </c>
      <c r="B8305" s="2" t="s">
        <v>7614</v>
      </c>
      <c r="C8305" s="2" t="s">
        <v>72</v>
      </c>
      <c r="D8305" s="1">
        <v>29039.0</v>
      </c>
      <c r="E8305" s="2" t="s">
        <v>37</v>
      </c>
      <c r="F8305" s="2">
        <v>419.0</v>
      </c>
      <c r="G8305" s="2" t="s">
        <v>60</v>
      </c>
      <c r="H8305" s="2" t="s">
        <v>24</v>
      </c>
      <c r="I8305" s="2" t="s">
        <v>25</v>
      </c>
      <c r="J8305" s="2" t="str">
        <f t="array" ref="J8305">XLOOKUP('Transaction Data'!$G8305,Product_Code,Biscuit_Brand)</f>
        <v>Peanut Butter Bites</v>
      </c>
      <c r="K8305" s="2">
        <f t="array" ref="K8305">XLOOKUP('Transaction Data'!$G8305,Product_Code,Cost)</f>
        <v>5</v>
      </c>
      <c r="L8305" s="2">
        <f t="array" ref="L8305">XLOOKUP('Transaction Data'!$G8305,Product_Code,Unit_Price)</f>
        <v>7</v>
      </c>
      <c r="M8305" s="3">
        <f>'Transaction Data'!$F8305*'Transaction Data'!$K8305</f>
        <v>2095</v>
      </c>
      <c r="N8305" s="3">
        <f>'Transaction Data'!$F8305*'Transaction Data'!$L8305</f>
        <v>2933</v>
      </c>
      <c r="O8305" s="3">
        <f>'Transaction Data'!$N8305-'Transaction Data'!$M8305</f>
        <v>838</v>
      </c>
      <c r="P8305" s="2">
        <f>DATEDIF('Transaction Data'!$D8305,'Transaction Data'!$A8305,"y")</f>
        <v>44</v>
      </c>
      <c r="Q8305" s="2" t="str">
        <f>FLOOR('Transaction Data'!$P8305,15)&amp;"-"&amp;FLOOR('Transaction Data'!$P8305,15)+14</f>
        <v>30-44</v>
      </c>
      <c r="R8305" s="2" t="str">
        <f>IF('Transaction Data'!$L8305&lt;=10,"Less Expensive","Expensive")</f>
        <v>Less Expensive</v>
      </c>
      <c r="S8305" s="4">
        <f>WEEKDAY('Transaction Data'!$A8305)</f>
        <v>4</v>
      </c>
      <c r="T8305" s="2" t="str">
        <f>IF(WEEKDAY('Transaction Data'!$A8305,2)&lt;6,"Weekday","Weekend")</f>
        <v>Weekday</v>
      </c>
    </row>
    <row r="8306" ht="15.75" customHeight="1">
      <c r="A8306" s="1">
        <v>45453.0</v>
      </c>
      <c r="B8306" s="2" t="s">
        <v>2364</v>
      </c>
      <c r="C8306" s="2" t="s">
        <v>47</v>
      </c>
      <c r="D8306" s="1">
        <v>18612.0</v>
      </c>
      <c r="E8306" s="2" t="s">
        <v>63</v>
      </c>
      <c r="F8306" s="2">
        <v>256.0</v>
      </c>
      <c r="G8306" s="2" t="s">
        <v>60</v>
      </c>
      <c r="H8306" s="2" t="s">
        <v>29</v>
      </c>
      <c r="I8306" s="2" t="s">
        <v>25</v>
      </c>
      <c r="J8306" s="2" t="str">
        <f t="array" ref="J8306">XLOOKUP('Transaction Data'!$G8306,Product_Code,Biscuit_Brand)</f>
        <v>Peanut Butter Bites</v>
      </c>
      <c r="K8306" s="2">
        <f t="array" ref="K8306">XLOOKUP('Transaction Data'!$G8306,Product_Code,Cost)</f>
        <v>5</v>
      </c>
      <c r="L8306" s="2">
        <f t="array" ref="L8306">XLOOKUP('Transaction Data'!$G8306,Product_Code,Unit_Price)</f>
        <v>7</v>
      </c>
      <c r="M8306" s="3">
        <f>'Transaction Data'!$F8306*'Transaction Data'!$K8306</f>
        <v>1280</v>
      </c>
      <c r="N8306" s="3">
        <f>'Transaction Data'!$F8306*'Transaction Data'!$L8306</f>
        <v>1792</v>
      </c>
      <c r="O8306" s="3">
        <f>'Transaction Data'!$N8306-'Transaction Data'!$M8306</f>
        <v>512</v>
      </c>
      <c r="P8306" s="2">
        <f>DATEDIF('Transaction Data'!$D8306,'Transaction Data'!$A8306,"y")</f>
        <v>73</v>
      </c>
      <c r="Q8306" s="2" t="str">
        <f>FLOOR('Transaction Data'!$P8306,15)&amp;"-"&amp;FLOOR('Transaction Data'!$P8306,15)+14</f>
        <v>60-74</v>
      </c>
      <c r="R8306" s="2" t="str">
        <f>IF('Transaction Data'!$L8306&lt;=10,"Less Expensive","Expensive")</f>
        <v>Less Expensive</v>
      </c>
      <c r="S8306" s="4">
        <f>WEEKDAY('Transaction Data'!$A8306)</f>
        <v>2</v>
      </c>
      <c r="T8306" s="2" t="str">
        <f>IF(WEEKDAY('Transaction Data'!$A8306,2)&lt;6,"Weekday","Weekend")</f>
        <v>Weekday</v>
      </c>
    </row>
    <row r="8307" ht="15.75" customHeight="1">
      <c r="A8307" s="1">
        <v>45488.0</v>
      </c>
      <c r="B8307" s="2" t="s">
        <v>3981</v>
      </c>
      <c r="C8307" s="2" t="s">
        <v>51</v>
      </c>
      <c r="D8307" s="1">
        <v>20951.0</v>
      </c>
      <c r="E8307" s="2" t="s">
        <v>37</v>
      </c>
      <c r="F8307" s="2">
        <v>68.0</v>
      </c>
      <c r="G8307" s="2" t="s">
        <v>57</v>
      </c>
      <c r="H8307" s="2" t="s">
        <v>34</v>
      </c>
      <c r="I8307" s="2" t="s">
        <v>25</v>
      </c>
      <c r="J8307" s="2" t="str">
        <f t="array" ref="J8307">XLOOKUP('Transaction Data'!$G8307,Product_Code,Biscuit_Brand)</f>
        <v>Oatmeal Cookies</v>
      </c>
      <c r="K8307" s="2">
        <f t="array" ref="K8307">XLOOKUP('Transaction Data'!$G8307,Product_Code,Cost)</f>
        <v>19</v>
      </c>
      <c r="L8307" s="2">
        <f t="array" ref="L8307">XLOOKUP('Transaction Data'!$G8307,Product_Code,Unit_Price)</f>
        <v>23</v>
      </c>
      <c r="M8307" s="3">
        <f>'Transaction Data'!$F8307*'Transaction Data'!$K8307</f>
        <v>1292</v>
      </c>
      <c r="N8307" s="3">
        <f>'Transaction Data'!$F8307*'Transaction Data'!$L8307</f>
        <v>1564</v>
      </c>
      <c r="O8307" s="3">
        <f>'Transaction Data'!$N8307-'Transaction Data'!$M8307</f>
        <v>272</v>
      </c>
      <c r="P8307" s="2">
        <f>DATEDIF('Transaction Data'!$D8307,'Transaction Data'!$A8307,"y")</f>
        <v>67</v>
      </c>
      <c r="Q8307" s="2" t="str">
        <f>FLOOR('Transaction Data'!$P8307,15)&amp;"-"&amp;FLOOR('Transaction Data'!$P8307,15)+14</f>
        <v>60-74</v>
      </c>
      <c r="R8307" s="2" t="str">
        <f>IF('Transaction Data'!$L8307&lt;=10,"Less Expensive","Expensive")</f>
        <v>Expensive</v>
      </c>
      <c r="S8307" s="4">
        <f>WEEKDAY('Transaction Data'!$A8307)</f>
        <v>2</v>
      </c>
      <c r="T8307" s="2" t="str">
        <f>IF(WEEKDAY('Transaction Data'!$A8307,2)&lt;6,"Weekday","Weekend")</f>
        <v>Weekday</v>
      </c>
    </row>
    <row r="8308" ht="15.75" customHeight="1">
      <c r="A8308" s="1">
        <v>45335.0</v>
      </c>
      <c r="B8308" s="2" t="s">
        <v>7615</v>
      </c>
      <c r="C8308" s="2" t="s">
        <v>51</v>
      </c>
      <c r="D8308" s="1">
        <v>23820.0</v>
      </c>
      <c r="E8308" s="2" t="s">
        <v>22</v>
      </c>
      <c r="F8308" s="2">
        <v>450.0</v>
      </c>
      <c r="G8308" s="2" t="s">
        <v>55</v>
      </c>
      <c r="H8308" s="2" t="s">
        <v>24</v>
      </c>
      <c r="I8308" s="2" t="s">
        <v>25</v>
      </c>
      <c r="J8308" s="2" t="str">
        <f t="array" ref="J8308">XLOOKUP('Transaction Data'!$G8308,Product_Code,Biscuit_Brand)</f>
        <v>Vanilla Wafers</v>
      </c>
      <c r="K8308" s="2">
        <f t="array" ref="K8308">XLOOKUP('Transaction Data'!$G8308,Product_Code,Cost)</f>
        <v>18</v>
      </c>
      <c r="L8308" s="2">
        <f t="array" ref="L8308">XLOOKUP('Transaction Data'!$G8308,Product_Code,Unit_Price)</f>
        <v>36</v>
      </c>
      <c r="M8308" s="3">
        <f>'Transaction Data'!$F8308*'Transaction Data'!$K8308</f>
        <v>8100</v>
      </c>
      <c r="N8308" s="3">
        <f>'Transaction Data'!$F8308*'Transaction Data'!$L8308</f>
        <v>16200</v>
      </c>
      <c r="O8308" s="3">
        <f>'Transaction Data'!$N8308-'Transaction Data'!$M8308</f>
        <v>8100</v>
      </c>
      <c r="P8308" s="2">
        <f>DATEDIF('Transaction Data'!$D8308,'Transaction Data'!$A8308,"y")</f>
        <v>58</v>
      </c>
      <c r="Q8308" s="2" t="str">
        <f>FLOOR('Transaction Data'!$P8308,15)&amp;"-"&amp;FLOOR('Transaction Data'!$P8308,15)+14</f>
        <v>45-59</v>
      </c>
      <c r="R8308" s="2" t="str">
        <f>IF('Transaction Data'!$L8308&lt;=10,"Less Expensive","Expensive")</f>
        <v>Expensive</v>
      </c>
      <c r="S8308" s="4">
        <f>WEEKDAY('Transaction Data'!$A8308)</f>
        <v>3</v>
      </c>
      <c r="T8308" s="2" t="str">
        <f>IF(WEEKDAY('Transaction Data'!$A8308,2)&lt;6,"Weekday","Weekend")</f>
        <v>Weekday</v>
      </c>
    </row>
    <row r="8309" ht="15.75" customHeight="1">
      <c r="A8309" s="1">
        <v>45301.0</v>
      </c>
      <c r="B8309" s="2" t="s">
        <v>7616</v>
      </c>
      <c r="C8309" s="2" t="s">
        <v>54</v>
      </c>
      <c r="D8309" s="1">
        <v>34089.0</v>
      </c>
      <c r="E8309" s="2" t="s">
        <v>27</v>
      </c>
      <c r="F8309" s="2">
        <v>418.0</v>
      </c>
      <c r="G8309" s="2" t="s">
        <v>38</v>
      </c>
      <c r="H8309" s="2" t="s">
        <v>29</v>
      </c>
      <c r="I8309" s="2" t="s">
        <v>25</v>
      </c>
      <c r="J8309" s="2" t="str">
        <f t="array" ref="J8309">XLOOKUP('Transaction Data'!$G8309,Product_Code,Biscuit_Brand)</f>
        <v>Ginger Snaps</v>
      </c>
      <c r="K8309" s="2">
        <f t="array" ref="K8309">XLOOKUP('Transaction Data'!$G8309,Product_Code,Cost)</f>
        <v>14</v>
      </c>
      <c r="L8309" s="2">
        <f t="array" ref="L8309">XLOOKUP('Transaction Data'!$G8309,Product_Code,Unit_Price)</f>
        <v>28</v>
      </c>
      <c r="M8309" s="3">
        <f>'Transaction Data'!$F8309*'Transaction Data'!$K8309</f>
        <v>5852</v>
      </c>
      <c r="N8309" s="3">
        <f>'Transaction Data'!$F8309*'Transaction Data'!$L8309</f>
        <v>11704</v>
      </c>
      <c r="O8309" s="3">
        <f>'Transaction Data'!$N8309-'Transaction Data'!$M8309</f>
        <v>5852</v>
      </c>
      <c r="P8309" s="2">
        <f>DATEDIF('Transaction Data'!$D8309,'Transaction Data'!$A8309,"y")</f>
        <v>30</v>
      </c>
      <c r="Q8309" s="2" t="str">
        <f>FLOOR('Transaction Data'!$P8309,15)&amp;"-"&amp;FLOOR('Transaction Data'!$P8309,15)+14</f>
        <v>30-44</v>
      </c>
      <c r="R8309" s="2" t="str">
        <f>IF('Transaction Data'!$L8309&lt;=10,"Less Expensive","Expensive")</f>
        <v>Expensive</v>
      </c>
      <c r="S8309" s="4">
        <f>WEEKDAY('Transaction Data'!$A8309)</f>
        <v>4</v>
      </c>
      <c r="T8309" s="2" t="str">
        <f>IF(WEEKDAY('Transaction Data'!$A8309,2)&lt;6,"Weekday","Weekend")</f>
        <v>Weekday</v>
      </c>
    </row>
    <row r="8310" ht="15.75" customHeight="1">
      <c r="A8310" s="1">
        <v>45341.0</v>
      </c>
      <c r="B8310" s="2" t="s">
        <v>7617</v>
      </c>
      <c r="C8310" s="2" t="s">
        <v>69</v>
      </c>
      <c r="D8310" s="1">
        <v>34347.0</v>
      </c>
      <c r="E8310" s="2" t="s">
        <v>63</v>
      </c>
      <c r="F8310" s="2">
        <v>153.0</v>
      </c>
      <c r="G8310" s="2" t="s">
        <v>23</v>
      </c>
      <c r="H8310" s="2" t="s">
        <v>34</v>
      </c>
      <c r="I8310" s="2" t="s">
        <v>25</v>
      </c>
      <c r="J8310" s="2" t="str">
        <f t="array" ref="J8310">XLOOKUP('Transaction Data'!$G8310,Product_Code,Biscuit_Brand)</f>
        <v>Cinnamon Swirls</v>
      </c>
      <c r="K8310" s="2">
        <f t="array" ref="K8310">XLOOKUP('Transaction Data'!$G8310,Product_Code,Cost)</f>
        <v>10</v>
      </c>
      <c r="L8310" s="2">
        <f t="array" ref="L8310">XLOOKUP('Transaction Data'!$G8310,Product_Code,Unit_Price)</f>
        <v>14</v>
      </c>
      <c r="M8310" s="3">
        <f>'Transaction Data'!$F8310*'Transaction Data'!$K8310</f>
        <v>1530</v>
      </c>
      <c r="N8310" s="3">
        <f>'Transaction Data'!$F8310*'Transaction Data'!$L8310</f>
        <v>2142</v>
      </c>
      <c r="O8310" s="3">
        <f>'Transaction Data'!$N8310-'Transaction Data'!$M8310</f>
        <v>612</v>
      </c>
      <c r="P8310" s="2">
        <f>DATEDIF('Transaction Data'!$D8310,'Transaction Data'!$A8310,"y")</f>
        <v>30</v>
      </c>
      <c r="Q8310" s="2" t="str">
        <f>FLOOR('Transaction Data'!$P8310,15)&amp;"-"&amp;FLOOR('Transaction Data'!$P8310,15)+14</f>
        <v>30-44</v>
      </c>
      <c r="R8310" s="2" t="str">
        <f>IF('Transaction Data'!$L8310&lt;=10,"Less Expensive","Expensive")</f>
        <v>Expensive</v>
      </c>
      <c r="S8310" s="4">
        <f>WEEKDAY('Transaction Data'!$A8310)</f>
        <v>2</v>
      </c>
      <c r="T8310" s="2" t="str">
        <f>IF(WEEKDAY('Transaction Data'!$A8310,2)&lt;6,"Weekday","Weekend")</f>
        <v>Weekday</v>
      </c>
    </row>
    <row r="8311" ht="15.75" customHeight="1">
      <c r="A8311" s="1">
        <v>45444.0</v>
      </c>
      <c r="B8311" s="2" t="s">
        <v>7618</v>
      </c>
      <c r="C8311" s="2" t="s">
        <v>21</v>
      </c>
      <c r="D8311" s="1">
        <v>23359.0</v>
      </c>
      <c r="E8311" s="2" t="s">
        <v>37</v>
      </c>
      <c r="F8311" s="2">
        <v>269.0</v>
      </c>
      <c r="G8311" s="2" t="s">
        <v>38</v>
      </c>
      <c r="H8311" s="2" t="s">
        <v>24</v>
      </c>
      <c r="I8311" s="2" t="s">
        <v>25</v>
      </c>
      <c r="J8311" s="2" t="str">
        <f t="array" ref="J8311">XLOOKUP('Transaction Data'!$G8311,Product_Code,Biscuit_Brand)</f>
        <v>Ginger Snaps</v>
      </c>
      <c r="K8311" s="2">
        <f t="array" ref="K8311">XLOOKUP('Transaction Data'!$G8311,Product_Code,Cost)</f>
        <v>14</v>
      </c>
      <c r="L8311" s="2">
        <f t="array" ref="L8311">XLOOKUP('Transaction Data'!$G8311,Product_Code,Unit_Price)</f>
        <v>28</v>
      </c>
      <c r="M8311" s="3">
        <f>'Transaction Data'!$F8311*'Transaction Data'!$K8311</f>
        <v>3766</v>
      </c>
      <c r="N8311" s="3">
        <f>'Transaction Data'!$F8311*'Transaction Data'!$L8311</f>
        <v>7532</v>
      </c>
      <c r="O8311" s="3">
        <f>'Transaction Data'!$N8311-'Transaction Data'!$M8311</f>
        <v>3766</v>
      </c>
      <c r="P8311" s="2">
        <f>DATEDIF('Transaction Data'!$D8311,'Transaction Data'!$A8311,"y")</f>
        <v>60</v>
      </c>
      <c r="Q8311" s="2" t="str">
        <f>FLOOR('Transaction Data'!$P8311,15)&amp;"-"&amp;FLOOR('Transaction Data'!$P8311,15)+14</f>
        <v>60-74</v>
      </c>
      <c r="R8311" s="2" t="str">
        <f>IF('Transaction Data'!$L8311&lt;=10,"Less Expensive","Expensive")</f>
        <v>Expensive</v>
      </c>
      <c r="S8311" s="4">
        <f>WEEKDAY('Transaction Data'!$A8311)</f>
        <v>7</v>
      </c>
      <c r="T8311" s="2" t="str">
        <f>IF(WEEKDAY('Transaction Data'!$A8311,2)&lt;6,"Weekday","Weekend")</f>
        <v>Weekend</v>
      </c>
    </row>
    <row r="8312" ht="15.75" customHeight="1">
      <c r="A8312" s="1">
        <v>45463.0</v>
      </c>
      <c r="B8312" s="2" t="s">
        <v>7619</v>
      </c>
      <c r="C8312" s="2" t="s">
        <v>47</v>
      </c>
      <c r="D8312" s="1">
        <v>28243.0</v>
      </c>
      <c r="E8312" s="2" t="s">
        <v>22</v>
      </c>
      <c r="F8312" s="2">
        <v>299.0</v>
      </c>
      <c r="G8312" s="2" t="s">
        <v>60</v>
      </c>
      <c r="H8312" s="2" t="s">
        <v>29</v>
      </c>
      <c r="I8312" s="2" t="s">
        <v>25</v>
      </c>
      <c r="J8312" s="2" t="str">
        <f t="array" ref="J8312">XLOOKUP('Transaction Data'!$G8312,Product_Code,Biscuit_Brand)</f>
        <v>Peanut Butter Bites</v>
      </c>
      <c r="K8312" s="2">
        <f t="array" ref="K8312">XLOOKUP('Transaction Data'!$G8312,Product_Code,Cost)</f>
        <v>5</v>
      </c>
      <c r="L8312" s="2">
        <f t="array" ref="L8312">XLOOKUP('Transaction Data'!$G8312,Product_Code,Unit_Price)</f>
        <v>7</v>
      </c>
      <c r="M8312" s="3">
        <f>'Transaction Data'!$F8312*'Transaction Data'!$K8312</f>
        <v>1495</v>
      </c>
      <c r="N8312" s="3">
        <f>'Transaction Data'!$F8312*'Transaction Data'!$L8312</f>
        <v>2093</v>
      </c>
      <c r="O8312" s="3">
        <f>'Transaction Data'!$N8312-'Transaction Data'!$M8312</f>
        <v>598</v>
      </c>
      <c r="P8312" s="2">
        <f>DATEDIF('Transaction Data'!$D8312,'Transaction Data'!$A8312,"y")</f>
        <v>47</v>
      </c>
      <c r="Q8312" s="2" t="str">
        <f>FLOOR('Transaction Data'!$P8312,15)&amp;"-"&amp;FLOOR('Transaction Data'!$P8312,15)+14</f>
        <v>45-59</v>
      </c>
      <c r="R8312" s="2" t="str">
        <f>IF('Transaction Data'!$L8312&lt;=10,"Less Expensive","Expensive")</f>
        <v>Less Expensive</v>
      </c>
      <c r="S8312" s="4">
        <f>WEEKDAY('Transaction Data'!$A8312)</f>
        <v>5</v>
      </c>
      <c r="T8312" s="2" t="str">
        <f>IF(WEEKDAY('Transaction Data'!$A8312,2)&lt;6,"Weekday","Weekend")</f>
        <v>Weekday</v>
      </c>
    </row>
    <row r="8313" ht="15.75" customHeight="1">
      <c r="A8313" s="1">
        <v>45311.0</v>
      </c>
      <c r="B8313" s="2" t="s">
        <v>7620</v>
      </c>
      <c r="C8313" s="2" t="s">
        <v>54</v>
      </c>
      <c r="D8313" s="1">
        <v>20514.0</v>
      </c>
      <c r="E8313" s="2" t="s">
        <v>27</v>
      </c>
      <c r="F8313" s="2">
        <v>221.0</v>
      </c>
      <c r="G8313" s="2" t="s">
        <v>55</v>
      </c>
      <c r="H8313" s="2" t="s">
        <v>34</v>
      </c>
      <c r="I8313" s="2" t="s">
        <v>25</v>
      </c>
      <c r="J8313" s="2" t="str">
        <f t="array" ref="J8313">XLOOKUP('Transaction Data'!$G8313,Product_Code,Biscuit_Brand)</f>
        <v>Vanilla Wafers</v>
      </c>
      <c r="K8313" s="2">
        <f t="array" ref="K8313">XLOOKUP('Transaction Data'!$G8313,Product_Code,Cost)</f>
        <v>18</v>
      </c>
      <c r="L8313" s="2">
        <f t="array" ref="L8313">XLOOKUP('Transaction Data'!$G8313,Product_Code,Unit_Price)</f>
        <v>36</v>
      </c>
      <c r="M8313" s="3">
        <f>'Transaction Data'!$F8313*'Transaction Data'!$K8313</f>
        <v>3978</v>
      </c>
      <c r="N8313" s="3">
        <f>'Transaction Data'!$F8313*'Transaction Data'!$L8313</f>
        <v>7956</v>
      </c>
      <c r="O8313" s="3">
        <f>'Transaction Data'!$N8313-'Transaction Data'!$M8313</f>
        <v>3978</v>
      </c>
      <c r="P8313" s="2">
        <f>DATEDIF('Transaction Data'!$D8313,'Transaction Data'!$A8313,"y")</f>
        <v>67</v>
      </c>
      <c r="Q8313" s="2" t="str">
        <f>FLOOR('Transaction Data'!$P8313,15)&amp;"-"&amp;FLOOR('Transaction Data'!$P8313,15)+14</f>
        <v>60-74</v>
      </c>
      <c r="R8313" s="2" t="str">
        <f>IF('Transaction Data'!$L8313&lt;=10,"Less Expensive","Expensive")</f>
        <v>Expensive</v>
      </c>
      <c r="S8313" s="4">
        <f>WEEKDAY('Transaction Data'!$A8313)</f>
        <v>7</v>
      </c>
      <c r="T8313" s="2" t="str">
        <f>IF(WEEKDAY('Transaction Data'!$A8313,2)&lt;6,"Weekday","Weekend")</f>
        <v>Weekend</v>
      </c>
    </row>
    <row r="8314" ht="15.75" customHeight="1">
      <c r="A8314" s="1">
        <v>45397.0</v>
      </c>
      <c r="B8314" s="2" t="s">
        <v>1181</v>
      </c>
      <c r="C8314" s="2" t="s">
        <v>65</v>
      </c>
      <c r="D8314" s="1">
        <v>29567.0</v>
      </c>
      <c r="E8314" s="2" t="s">
        <v>22</v>
      </c>
      <c r="F8314" s="2">
        <v>32.0</v>
      </c>
      <c r="G8314" s="2" t="s">
        <v>44</v>
      </c>
      <c r="H8314" s="2" t="s">
        <v>24</v>
      </c>
      <c r="I8314" s="2" t="s">
        <v>25</v>
      </c>
      <c r="J8314" s="2" t="str">
        <f t="array" ref="J8314">XLOOKUP('Transaction Data'!$G8314,Product_Code,Biscuit_Brand)</f>
        <v>Butter Crunch</v>
      </c>
      <c r="K8314" s="2">
        <f t="array" ref="K8314">XLOOKUP('Transaction Data'!$G8314,Product_Code,Cost)</f>
        <v>10</v>
      </c>
      <c r="L8314" s="2">
        <f t="array" ref="L8314">XLOOKUP('Transaction Data'!$G8314,Product_Code,Unit_Price)</f>
        <v>11</v>
      </c>
      <c r="M8314" s="3">
        <f>'Transaction Data'!$F8314*'Transaction Data'!$K8314</f>
        <v>320</v>
      </c>
      <c r="N8314" s="3">
        <f>'Transaction Data'!$F8314*'Transaction Data'!$L8314</f>
        <v>352</v>
      </c>
      <c r="O8314" s="3">
        <f>'Transaction Data'!$N8314-'Transaction Data'!$M8314</f>
        <v>32</v>
      </c>
      <c r="P8314" s="2">
        <f>DATEDIF('Transaction Data'!$D8314,'Transaction Data'!$A8314,"y")</f>
        <v>43</v>
      </c>
      <c r="Q8314" s="2" t="str">
        <f>FLOOR('Transaction Data'!$P8314,15)&amp;"-"&amp;FLOOR('Transaction Data'!$P8314,15)+14</f>
        <v>30-44</v>
      </c>
      <c r="R8314" s="2" t="str">
        <f>IF('Transaction Data'!$L8314&lt;=10,"Less Expensive","Expensive")</f>
        <v>Expensive</v>
      </c>
      <c r="S8314" s="4">
        <f>WEEKDAY('Transaction Data'!$A8314)</f>
        <v>2</v>
      </c>
      <c r="T8314" s="2" t="str">
        <f>IF(WEEKDAY('Transaction Data'!$A8314,2)&lt;6,"Weekday","Weekend")</f>
        <v>Weekday</v>
      </c>
    </row>
    <row r="8315" ht="15.75" customHeight="1">
      <c r="A8315" s="1">
        <v>45492.0</v>
      </c>
      <c r="B8315" s="2" t="s">
        <v>6920</v>
      </c>
      <c r="C8315" s="2" t="s">
        <v>21</v>
      </c>
      <c r="D8315" s="1">
        <v>23726.0</v>
      </c>
      <c r="E8315" s="2" t="s">
        <v>27</v>
      </c>
      <c r="F8315" s="2">
        <v>336.0</v>
      </c>
      <c r="G8315" s="2" t="s">
        <v>23</v>
      </c>
      <c r="H8315" s="2" t="s">
        <v>29</v>
      </c>
      <c r="I8315" s="2" t="s">
        <v>25</v>
      </c>
      <c r="J8315" s="2" t="str">
        <f t="array" ref="J8315">XLOOKUP('Transaction Data'!$G8315,Product_Code,Biscuit_Brand)</f>
        <v>Cinnamon Swirls</v>
      </c>
      <c r="K8315" s="2">
        <f t="array" ref="K8315">XLOOKUP('Transaction Data'!$G8315,Product_Code,Cost)</f>
        <v>10</v>
      </c>
      <c r="L8315" s="2">
        <f t="array" ref="L8315">XLOOKUP('Transaction Data'!$G8315,Product_Code,Unit_Price)</f>
        <v>14</v>
      </c>
      <c r="M8315" s="3">
        <f>'Transaction Data'!$F8315*'Transaction Data'!$K8315</f>
        <v>3360</v>
      </c>
      <c r="N8315" s="3">
        <f>'Transaction Data'!$F8315*'Transaction Data'!$L8315</f>
        <v>4704</v>
      </c>
      <c r="O8315" s="3">
        <f>'Transaction Data'!$N8315-'Transaction Data'!$M8315</f>
        <v>1344</v>
      </c>
      <c r="P8315" s="2">
        <f>DATEDIF('Transaction Data'!$D8315,'Transaction Data'!$A8315,"y")</f>
        <v>59</v>
      </c>
      <c r="Q8315" s="2" t="str">
        <f>FLOOR('Transaction Data'!$P8315,15)&amp;"-"&amp;FLOOR('Transaction Data'!$P8315,15)+14</f>
        <v>45-59</v>
      </c>
      <c r="R8315" s="2" t="str">
        <f>IF('Transaction Data'!$L8315&lt;=10,"Less Expensive","Expensive")</f>
        <v>Expensive</v>
      </c>
      <c r="S8315" s="4">
        <f>WEEKDAY('Transaction Data'!$A8315)</f>
        <v>6</v>
      </c>
      <c r="T8315" s="2" t="str">
        <f>IF(WEEKDAY('Transaction Data'!$A8315,2)&lt;6,"Weekday","Weekend")</f>
        <v>Weekday</v>
      </c>
    </row>
    <row r="8316" ht="15.75" customHeight="1">
      <c r="A8316" s="1">
        <v>45383.0</v>
      </c>
      <c r="B8316" s="2" t="s">
        <v>7621</v>
      </c>
      <c r="C8316" s="2" t="s">
        <v>32</v>
      </c>
      <c r="D8316" s="1">
        <v>20030.0</v>
      </c>
      <c r="E8316" s="2" t="s">
        <v>22</v>
      </c>
      <c r="F8316" s="2">
        <v>423.0</v>
      </c>
      <c r="G8316" s="2" t="s">
        <v>28</v>
      </c>
      <c r="H8316" s="2" t="s">
        <v>34</v>
      </c>
      <c r="I8316" s="2" t="s">
        <v>25</v>
      </c>
      <c r="J8316" s="2" t="str">
        <f t="array" ref="J8316">XLOOKUP('Transaction Data'!$G8316,Product_Code,Biscuit_Brand)</f>
        <v>Shortbread</v>
      </c>
      <c r="K8316" s="2">
        <f t="array" ref="K8316">XLOOKUP('Transaction Data'!$G8316,Product_Code,Cost)</f>
        <v>10</v>
      </c>
      <c r="L8316" s="2">
        <f t="array" ref="L8316">XLOOKUP('Transaction Data'!$G8316,Product_Code,Unit_Price)</f>
        <v>45</v>
      </c>
      <c r="M8316" s="3">
        <f>'Transaction Data'!$F8316*'Transaction Data'!$K8316</f>
        <v>4230</v>
      </c>
      <c r="N8316" s="3">
        <f>'Transaction Data'!$F8316*'Transaction Data'!$L8316</f>
        <v>19035</v>
      </c>
      <c r="O8316" s="3">
        <f>'Transaction Data'!$N8316-'Transaction Data'!$M8316</f>
        <v>14805</v>
      </c>
      <c r="P8316" s="2">
        <f>DATEDIF('Transaction Data'!$D8316,'Transaction Data'!$A8316,"y")</f>
        <v>69</v>
      </c>
      <c r="Q8316" s="2" t="str">
        <f>FLOOR('Transaction Data'!$P8316,15)&amp;"-"&amp;FLOOR('Transaction Data'!$P8316,15)+14</f>
        <v>60-74</v>
      </c>
      <c r="R8316" s="2" t="str">
        <f>IF('Transaction Data'!$L8316&lt;=10,"Less Expensive","Expensive")</f>
        <v>Expensive</v>
      </c>
      <c r="S8316" s="4">
        <f>WEEKDAY('Transaction Data'!$A8316)</f>
        <v>2</v>
      </c>
      <c r="T8316" s="2" t="str">
        <f>IF(WEEKDAY('Transaction Data'!$A8316,2)&lt;6,"Weekday","Weekend")</f>
        <v>Weekday</v>
      </c>
    </row>
    <row r="8317" ht="15.75" customHeight="1">
      <c r="A8317" s="1">
        <v>45310.0</v>
      </c>
      <c r="B8317" s="2" t="s">
        <v>7622</v>
      </c>
      <c r="C8317" s="2" t="s">
        <v>78</v>
      </c>
      <c r="D8317" s="1">
        <v>27875.0</v>
      </c>
      <c r="E8317" s="2" t="s">
        <v>37</v>
      </c>
      <c r="F8317" s="2">
        <v>258.0</v>
      </c>
      <c r="G8317" s="2" t="s">
        <v>61</v>
      </c>
      <c r="H8317" s="2" t="s">
        <v>24</v>
      </c>
      <c r="I8317" s="2" t="s">
        <v>25</v>
      </c>
      <c r="J8317" s="2" t="str">
        <f t="array" ref="J8317">XLOOKUP('Transaction Data'!$G8317,Product_Code,Biscuit_Brand)</f>
        <v>Choco Delight</v>
      </c>
      <c r="K8317" s="2">
        <f t="array" ref="K8317">XLOOKUP('Transaction Data'!$G8317,Product_Code,Cost)</f>
        <v>3</v>
      </c>
      <c r="L8317" s="2">
        <f t="array" ref="L8317">XLOOKUP('Transaction Data'!$G8317,Product_Code,Unit_Price)</f>
        <v>5</v>
      </c>
      <c r="M8317" s="3">
        <f>'Transaction Data'!$F8317*'Transaction Data'!$K8317</f>
        <v>774</v>
      </c>
      <c r="N8317" s="3">
        <f>'Transaction Data'!$F8317*'Transaction Data'!$L8317</f>
        <v>1290</v>
      </c>
      <c r="O8317" s="3">
        <f>'Transaction Data'!$N8317-'Transaction Data'!$M8317</f>
        <v>516</v>
      </c>
      <c r="P8317" s="2">
        <f>DATEDIF('Transaction Data'!$D8317,'Transaction Data'!$A8317,"y")</f>
        <v>47</v>
      </c>
      <c r="Q8317" s="2" t="str">
        <f>FLOOR('Transaction Data'!$P8317,15)&amp;"-"&amp;FLOOR('Transaction Data'!$P8317,15)+14</f>
        <v>45-59</v>
      </c>
      <c r="R8317" s="2" t="str">
        <f>IF('Transaction Data'!$L8317&lt;=10,"Less Expensive","Expensive")</f>
        <v>Less Expensive</v>
      </c>
      <c r="S8317" s="4">
        <f>WEEKDAY('Transaction Data'!$A8317)</f>
        <v>6</v>
      </c>
      <c r="T8317" s="2" t="str">
        <f>IF(WEEKDAY('Transaction Data'!$A8317,2)&lt;6,"Weekday","Weekend")</f>
        <v>Weekday</v>
      </c>
    </row>
    <row r="8318" ht="15.75" customHeight="1">
      <c r="A8318" s="1">
        <v>45340.0</v>
      </c>
      <c r="B8318" s="2" t="s">
        <v>7623</v>
      </c>
      <c r="C8318" s="2" t="s">
        <v>54</v>
      </c>
      <c r="D8318" s="1">
        <v>26153.0</v>
      </c>
      <c r="E8318" s="2" t="s">
        <v>27</v>
      </c>
      <c r="F8318" s="2">
        <v>359.0</v>
      </c>
      <c r="G8318" s="2" t="s">
        <v>23</v>
      </c>
      <c r="H8318" s="2" t="s">
        <v>29</v>
      </c>
      <c r="I8318" s="2" t="s">
        <v>25</v>
      </c>
      <c r="J8318" s="2" t="str">
        <f t="array" ref="J8318">XLOOKUP('Transaction Data'!$G8318,Product_Code,Biscuit_Brand)</f>
        <v>Cinnamon Swirls</v>
      </c>
      <c r="K8318" s="2">
        <f t="array" ref="K8318">XLOOKUP('Transaction Data'!$G8318,Product_Code,Cost)</f>
        <v>10</v>
      </c>
      <c r="L8318" s="2">
        <f t="array" ref="L8318">XLOOKUP('Transaction Data'!$G8318,Product_Code,Unit_Price)</f>
        <v>14</v>
      </c>
      <c r="M8318" s="3">
        <f>'Transaction Data'!$F8318*'Transaction Data'!$K8318</f>
        <v>3590</v>
      </c>
      <c r="N8318" s="3">
        <f>'Transaction Data'!$F8318*'Transaction Data'!$L8318</f>
        <v>5026</v>
      </c>
      <c r="O8318" s="3">
        <f>'Transaction Data'!$N8318-'Transaction Data'!$M8318</f>
        <v>1436</v>
      </c>
      <c r="P8318" s="2">
        <f>DATEDIF('Transaction Data'!$D8318,'Transaction Data'!$A8318,"y")</f>
        <v>52</v>
      </c>
      <c r="Q8318" s="2" t="str">
        <f>FLOOR('Transaction Data'!$P8318,15)&amp;"-"&amp;FLOOR('Transaction Data'!$P8318,15)+14</f>
        <v>45-59</v>
      </c>
      <c r="R8318" s="2" t="str">
        <f>IF('Transaction Data'!$L8318&lt;=10,"Less Expensive","Expensive")</f>
        <v>Expensive</v>
      </c>
      <c r="S8318" s="4">
        <f>WEEKDAY('Transaction Data'!$A8318)</f>
        <v>1</v>
      </c>
      <c r="T8318" s="2" t="str">
        <f>IF(WEEKDAY('Transaction Data'!$A8318,2)&lt;6,"Weekday","Weekend")</f>
        <v>Weekend</v>
      </c>
    </row>
    <row r="8319" ht="15.75" customHeight="1">
      <c r="A8319" s="1">
        <v>45359.0</v>
      </c>
      <c r="B8319" s="2" t="s">
        <v>7624</v>
      </c>
      <c r="C8319" s="2" t="s">
        <v>78</v>
      </c>
      <c r="D8319" s="1">
        <v>34388.0</v>
      </c>
      <c r="E8319" s="2" t="s">
        <v>27</v>
      </c>
      <c r="F8319" s="2">
        <v>126.0</v>
      </c>
      <c r="G8319" s="2" t="s">
        <v>23</v>
      </c>
      <c r="H8319" s="2" t="s">
        <v>34</v>
      </c>
      <c r="I8319" s="2" t="s">
        <v>25</v>
      </c>
      <c r="J8319" s="2" t="str">
        <f t="array" ref="J8319">XLOOKUP('Transaction Data'!$G8319,Product_Code,Biscuit_Brand)</f>
        <v>Cinnamon Swirls</v>
      </c>
      <c r="K8319" s="2">
        <f t="array" ref="K8319">XLOOKUP('Transaction Data'!$G8319,Product_Code,Cost)</f>
        <v>10</v>
      </c>
      <c r="L8319" s="2">
        <f t="array" ref="L8319">XLOOKUP('Transaction Data'!$G8319,Product_Code,Unit_Price)</f>
        <v>14</v>
      </c>
      <c r="M8319" s="3">
        <f>'Transaction Data'!$F8319*'Transaction Data'!$K8319</f>
        <v>1260</v>
      </c>
      <c r="N8319" s="3">
        <f>'Transaction Data'!$F8319*'Transaction Data'!$L8319</f>
        <v>1764</v>
      </c>
      <c r="O8319" s="3">
        <f>'Transaction Data'!$N8319-'Transaction Data'!$M8319</f>
        <v>504</v>
      </c>
      <c r="P8319" s="2">
        <f>DATEDIF('Transaction Data'!$D8319,'Transaction Data'!$A8319,"y")</f>
        <v>30</v>
      </c>
      <c r="Q8319" s="2" t="str">
        <f>FLOOR('Transaction Data'!$P8319,15)&amp;"-"&amp;FLOOR('Transaction Data'!$P8319,15)+14</f>
        <v>30-44</v>
      </c>
      <c r="R8319" s="2" t="str">
        <f>IF('Transaction Data'!$L8319&lt;=10,"Less Expensive","Expensive")</f>
        <v>Expensive</v>
      </c>
      <c r="S8319" s="4">
        <f>WEEKDAY('Transaction Data'!$A8319)</f>
        <v>6</v>
      </c>
      <c r="T8319" s="2" t="str">
        <f>IF(WEEKDAY('Transaction Data'!$A8319,2)&lt;6,"Weekday","Weekend")</f>
        <v>Weekday</v>
      </c>
    </row>
    <row r="8320" ht="15.75" customHeight="1">
      <c r="A8320" s="1">
        <v>45340.0</v>
      </c>
      <c r="B8320" s="2" t="s">
        <v>7625</v>
      </c>
      <c r="C8320" s="2" t="s">
        <v>72</v>
      </c>
      <c r="D8320" s="1">
        <v>27960.0</v>
      </c>
      <c r="E8320" s="2" t="s">
        <v>37</v>
      </c>
      <c r="F8320" s="2">
        <v>450.0</v>
      </c>
      <c r="G8320" s="2" t="s">
        <v>60</v>
      </c>
      <c r="H8320" s="2" t="s">
        <v>24</v>
      </c>
      <c r="I8320" s="2" t="s">
        <v>25</v>
      </c>
      <c r="J8320" s="2" t="str">
        <f t="array" ref="J8320">XLOOKUP('Transaction Data'!$G8320,Product_Code,Biscuit_Brand)</f>
        <v>Peanut Butter Bites</v>
      </c>
      <c r="K8320" s="2">
        <f t="array" ref="K8320">XLOOKUP('Transaction Data'!$G8320,Product_Code,Cost)</f>
        <v>5</v>
      </c>
      <c r="L8320" s="2">
        <f t="array" ref="L8320">XLOOKUP('Transaction Data'!$G8320,Product_Code,Unit_Price)</f>
        <v>7</v>
      </c>
      <c r="M8320" s="3">
        <f>'Transaction Data'!$F8320*'Transaction Data'!$K8320</f>
        <v>2250</v>
      </c>
      <c r="N8320" s="3">
        <f>'Transaction Data'!$F8320*'Transaction Data'!$L8320</f>
        <v>3150</v>
      </c>
      <c r="O8320" s="3">
        <f>'Transaction Data'!$N8320-'Transaction Data'!$M8320</f>
        <v>900</v>
      </c>
      <c r="P8320" s="2">
        <f>DATEDIF('Transaction Data'!$D8320,'Transaction Data'!$A8320,"y")</f>
        <v>47</v>
      </c>
      <c r="Q8320" s="2" t="str">
        <f>FLOOR('Transaction Data'!$P8320,15)&amp;"-"&amp;FLOOR('Transaction Data'!$P8320,15)+14</f>
        <v>45-59</v>
      </c>
      <c r="R8320" s="2" t="str">
        <f>IF('Transaction Data'!$L8320&lt;=10,"Less Expensive","Expensive")</f>
        <v>Less Expensive</v>
      </c>
      <c r="S8320" s="4">
        <f>WEEKDAY('Transaction Data'!$A8320)</f>
        <v>1</v>
      </c>
      <c r="T8320" s="2" t="str">
        <f>IF(WEEKDAY('Transaction Data'!$A8320,2)&lt;6,"Weekday","Weekend")</f>
        <v>Weekend</v>
      </c>
    </row>
    <row r="8321" ht="15.75" customHeight="1">
      <c r="A8321" s="1">
        <v>45357.0</v>
      </c>
      <c r="B8321" s="2" t="s">
        <v>7626</v>
      </c>
      <c r="C8321" s="2" t="s">
        <v>65</v>
      </c>
      <c r="D8321" s="1">
        <v>34345.0</v>
      </c>
      <c r="E8321" s="2" t="s">
        <v>27</v>
      </c>
      <c r="F8321" s="2">
        <v>260.0</v>
      </c>
      <c r="G8321" s="2" t="s">
        <v>61</v>
      </c>
      <c r="H8321" s="2" t="s">
        <v>29</v>
      </c>
      <c r="I8321" s="2" t="s">
        <v>25</v>
      </c>
      <c r="J8321" s="2" t="str">
        <f t="array" ref="J8321">XLOOKUP('Transaction Data'!$G8321,Product_Code,Biscuit_Brand)</f>
        <v>Choco Delight</v>
      </c>
      <c r="K8321" s="2">
        <f t="array" ref="K8321">XLOOKUP('Transaction Data'!$G8321,Product_Code,Cost)</f>
        <v>3</v>
      </c>
      <c r="L8321" s="2">
        <f t="array" ref="L8321">XLOOKUP('Transaction Data'!$G8321,Product_Code,Unit_Price)</f>
        <v>5</v>
      </c>
      <c r="M8321" s="3">
        <f>'Transaction Data'!$F8321*'Transaction Data'!$K8321</f>
        <v>780</v>
      </c>
      <c r="N8321" s="3">
        <f>'Transaction Data'!$F8321*'Transaction Data'!$L8321</f>
        <v>1300</v>
      </c>
      <c r="O8321" s="3">
        <f>'Transaction Data'!$N8321-'Transaction Data'!$M8321</f>
        <v>520</v>
      </c>
      <c r="P8321" s="2">
        <f>DATEDIF('Transaction Data'!$D8321,'Transaction Data'!$A8321,"y")</f>
        <v>30</v>
      </c>
      <c r="Q8321" s="2" t="str">
        <f>FLOOR('Transaction Data'!$P8321,15)&amp;"-"&amp;FLOOR('Transaction Data'!$P8321,15)+14</f>
        <v>30-44</v>
      </c>
      <c r="R8321" s="2" t="str">
        <f>IF('Transaction Data'!$L8321&lt;=10,"Less Expensive","Expensive")</f>
        <v>Less Expensive</v>
      </c>
      <c r="S8321" s="4">
        <f>WEEKDAY('Transaction Data'!$A8321)</f>
        <v>4</v>
      </c>
      <c r="T8321" s="2" t="str">
        <f>IF(WEEKDAY('Transaction Data'!$A8321,2)&lt;6,"Weekday","Weekend")</f>
        <v>Weekday</v>
      </c>
    </row>
    <row r="8322" ht="15.75" customHeight="1">
      <c r="A8322" s="1">
        <v>45301.0</v>
      </c>
      <c r="B8322" s="2" t="s">
        <v>7627</v>
      </c>
      <c r="C8322" s="2" t="s">
        <v>51</v>
      </c>
      <c r="D8322" s="1">
        <v>29404.0</v>
      </c>
      <c r="E8322" s="2" t="s">
        <v>37</v>
      </c>
      <c r="F8322" s="2">
        <v>287.0</v>
      </c>
      <c r="G8322" s="2" t="s">
        <v>33</v>
      </c>
      <c r="H8322" s="2" t="s">
        <v>34</v>
      </c>
      <c r="I8322" s="2" t="s">
        <v>25</v>
      </c>
      <c r="J8322" s="2" t="str">
        <f t="array" ref="J8322">XLOOKUP('Transaction Data'!$G8322,Product_Code,Biscuit_Brand)</f>
        <v>Caramel Biscuits</v>
      </c>
      <c r="K8322" s="2">
        <f t="array" ref="K8322">XLOOKUP('Transaction Data'!$G8322,Product_Code,Cost)</f>
        <v>18</v>
      </c>
      <c r="L8322" s="2">
        <f t="array" ref="L8322">XLOOKUP('Transaction Data'!$G8322,Product_Code,Unit_Price)</f>
        <v>22</v>
      </c>
      <c r="M8322" s="3">
        <f>'Transaction Data'!$F8322*'Transaction Data'!$K8322</f>
        <v>5166</v>
      </c>
      <c r="N8322" s="3">
        <f>'Transaction Data'!$F8322*'Transaction Data'!$L8322</f>
        <v>6314</v>
      </c>
      <c r="O8322" s="3">
        <f>'Transaction Data'!$N8322-'Transaction Data'!$M8322</f>
        <v>1148</v>
      </c>
      <c r="P8322" s="2">
        <f>DATEDIF('Transaction Data'!$D8322,'Transaction Data'!$A8322,"y")</f>
        <v>43</v>
      </c>
      <c r="Q8322" s="2" t="str">
        <f>FLOOR('Transaction Data'!$P8322,15)&amp;"-"&amp;FLOOR('Transaction Data'!$P8322,15)+14</f>
        <v>30-44</v>
      </c>
      <c r="R8322" s="2" t="str">
        <f>IF('Transaction Data'!$L8322&lt;=10,"Less Expensive","Expensive")</f>
        <v>Expensive</v>
      </c>
      <c r="S8322" s="4">
        <f>WEEKDAY('Transaction Data'!$A8322)</f>
        <v>4</v>
      </c>
      <c r="T8322" s="2" t="str">
        <f>IF(WEEKDAY('Transaction Data'!$A8322,2)&lt;6,"Weekday","Weekend")</f>
        <v>Weekday</v>
      </c>
    </row>
    <row r="8323" ht="15.75" customHeight="1">
      <c r="A8323" s="1">
        <v>45499.0</v>
      </c>
      <c r="B8323" s="2" t="s">
        <v>7628</v>
      </c>
      <c r="C8323" s="2" t="s">
        <v>32</v>
      </c>
      <c r="D8323" s="1">
        <v>29124.0</v>
      </c>
      <c r="E8323" s="2" t="s">
        <v>63</v>
      </c>
      <c r="F8323" s="2">
        <v>349.0</v>
      </c>
      <c r="G8323" s="2" t="s">
        <v>57</v>
      </c>
      <c r="H8323" s="2" t="s">
        <v>24</v>
      </c>
      <c r="I8323" s="2" t="s">
        <v>25</v>
      </c>
      <c r="J8323" s="2" t="str">
        <f t="array" ref="J8323">XLOOKUP('Transaction Data'!$G8323,Product_Code,Biscuit_Brand)</f>
        <v>Oatmeal Cookies</v>
      </c>
      <c r="K8323" s="2">
        <f t="array" ref="K8323">XLOOKUP('Transaction Data'!$G8323,Product_Code,Cost)</f>
        <v>19</v>
      </c>
      <c r="L8323" s="2">
        <f t="array" ref="L8323">XLOOKUP('Transaction Data'!$G8323,Product_Code,Unit_Price)</f>
        <v>23</v>
      </c>
      <c r="M8323" s="3">
        <f>'Transaction Data'!$F8323*'Transaction Data'!$K8323</f>
        <v>6631</v>
      </c>
      <c r="N8323" s="3">
        <f>'Transaction Data'!$F8323*'Transaction Data'!$L8323</f>
        <v>8027</v>
      </c>
      <c r="O8323" s="3">
        <f>'Transaction Data'!$N8323-'Transaction Data'!$M8323</f>
        <v>1396</v>
      </c>
      <c r="P8323" s="2">
        <f>DATEDIF('Transaction Data'!$D8323,'Transaction Data'!$A8323,"y")</f>
        <v>44</v>
      </c>
      <c r="Q8323" s="2" t="str">
        <f>FLOOR('Transaction Data'!$P8323,15)&amp;"-"&amp;FLOOR('Transaction Data'!$P8323,15)+14</f>
        <v>30-44</v>
      </c>
      <c r="R8323" s="2" t="str">
        <f>IF('Transaction Data'!$L8323&lt;=10,"Less Expensive","Expensive")</f>
        <v>Expensive</v>
      </c>
      <c r="S8323" s="4">
        <f>WEEKDAY('Transaction Data'!$A8323)</f>
        <v>6</v>
      </c>
      <c r="T8323" s="2" t="str">
        <f>IF(WEEKDAY('Transaction Data'!$A8323,2)&lt;6,"Weekday","Weekend")</f>
        <v>Weekday</v>
      </c>
    </row>
    <row r="8324" ht="15.75" customHeight="1">
      <c r="A8324" s="1">
        <v>45491.0</v>
      </c>
      <c r="B8324" s="2" t="s">
        <v>7629</v>
      </c>
      <c r="C8324" s="2" t="s">
        <v>21</v>
      </c>
      <c r="D8324" s="1">
        <v>32379.0</v>
      </c>
      <c r="E8324" s="2" t="s">
        <v>22</v>
      </c>
      <c r="F8324" s="2">
        <v>72.0</v>
      </c>
      <c r="G8324" s="2" t="s">
        <v>57</v>
      </c>
      <c r="H8324" s="2" t="s">
        <v>29</v>
      </c>
      <c r="I8324" s="2" t="s">
        <v>25</v>
      </c>
      <c r="J8324" s="2" t="str">
        <f t="array" ref="J8324">XLOOKUP('Transaction Data'!$G8324,Product_Code,Biscuit_Brand)</f>
        <v>Oatmeal Cookies</v>
      </c>
      <c r="K8324" s="2">
        <f t="array" ref="K8324">XLOOKUP('Transaction Data'!$G8324,Product_Code,Cost)</f>
        <v>19</v>
      </c>
      <c r="L8324" s="2">
        <f t="array" ref="L8324">XLOOKUP('Transaction Data'!$G8324,Product_Code,Unit_Price)</f>
        <v>23</v>
      </c>
      <c r="M8324" s="3">
        <f>'Transaction Data'!$F8324*'Transaction Data'!$K8324</f>
        <v>1368</v>
      </c>
      <c r="N8324" s="3">
        <f>'Transaction Data'!$F8324*'Transaction Data'!$L8324</f>
        <v>1656</v>
      </c>
      <c r="O8324" s="3">
        <f>'Transaction Data'!$N8324-'Transaction Data'!$M8324</f>
        <v>288</v>
      </c>
      <c r="P8324" s="2">
        <f>DATEDIF('Transaction Data'!$D8324,'Transaction Data'!$A8324,"y")</f>
        <v>35</v>
      </c>
      <c r="Q8324" s="2" t="str">
        <f>FLOOR('Transaction Data'!$P8324,15)&amp;"-"&amp;FLOOR('Transaction Data'!$P8324,15)+14</f>
        <v>30-44</v>
      </c>
      <c r="R8324" s="2" t="str">
        <f>IF('Transaction Data'!$L8324&lt;=10,"Less Expensive","Expensive")</f>
        <v>Expensive</v>
      </c>
      <c r="S8324" s="4">
        <f>WEEKDAY('Transaction Data'!$A8324)</f>
        <v>5</v>
      </c>
      <c r="T8324" s="2" t="str">
        <f>IF(WEEKDAY('Transaction Data'!$A8324,2)&lt;6,"Weekday","Weekend")</f>
        <v>Weekday</v>
      </c>
    </row>
    <row r="8325" ht="15.75" customHeight="1">
      <c r="A8325" s="1">
        <v>45314.0</v>
      </c>
      <c r="B8325" s="2" t="s">
        <v>7630</v>
      </c>
      <c r="C8325" s="2" t="s">
        <v>78</v>
      </c>
      <c r="D8325" s="1">
        <v>28738.0</v>
      </c>
      <c r="E8325" s="2" t="s">
        <v>27</v>
      </c>
      <c r="F8325" s="2">
        <v>291.0</v>
      </c>
      <c r="G8325" s="2" t="s">
        <v>44</v>
      </c>
      <c r="H8325" s="2" t="s">
        <v>34</v>
      </c>
      <c r="I8325" s="2" t="s">
        <v>25</v>
      </c>
      <c r="J8325" s="2" t="str">
        <f t="array" ref="J8325">XLOOKUP('Transaction Data'!$G8325,Product_Code,Biscuit_Brand)</f>
        <v>Butter Crunch</v>
      </c>
      <c r="K8325" s="2">
        <f t="array" ref="K8325">XLOOKUP('Transaction Data'!$G8325,Product_Code,Cost)</f>
        <v>10</v>
      </c>
      <c r="L8325" s="2">
        <f t="array" ref="L8325">XLOOKUP('Transaction Data'!$G8325,Product_Code,Unit_Price)</f>
        <v>11</v>
      </c>
      <c r="M8325" s="3">
        <f>'Transaction Data'!$F8325*'Transaction Data'!$K8325</f>
        <v>2910</v>
      </c>
      <c r="N8325" s="3">
        <f>'Transaction Data'!$F8325*'Transaction Data'!$L8325</f>
        <v>3201</v>
      </c>
      <c r="O8325" s="3">
        <f>'Transaction Data'!$N8325-'Transaction Data'!$M8325</f>
        <v>291</v>
      </c>
      <c r="P8325" s="2">
        <f>DATEDIF('Transaction Data'!$D8325,'Transaction Data'!$A8325,"y")</f>
        <v>45</v>
      </c>
      <c r="Q8325" s="2" t="str">
        <f>FLOOR('Transaction Data'!$P8325,15)&amp;"-"&amp;FLOOR('Transaction Data'!$P8325,15)+14</f>
        <v>45-59</v>
      </c>
      <c r="R8325" s="2" t="str">
        <f>IF('Transaction Data'!$L8325&lt;=10,"Less Expensive","Expensive")</f>
        <v>Expensive</v>
      </c>
      <c r="S8325" s="4">
        <f>WEEKDAY('Transaction Data'!$A8325)</f>
        <v>3</v>
      </c>
      <c r="T8325" s="2" t="str">
        <f>IF(WEEKDAY('Transaction Data'!$A8325,2)&lt;6,"Weekday","Weekend")</f>
        <v>Weekday</v>
      </c>
    </row>
    <row r="8326" ht="15.75" customHeight="1">
      <c r="A8326" s="1">
        <v>45317.0</v>
      </c>
      <c r="B8326" s="2" t="s">
        <v>7631</v>
      </c>
      <c r="C8326" s="2" t="s">
        <v>54</v>
      </c>
      <c r="D8326" s="1">
        <v>16000.0</v>
      </c>
      <c r="E8326" s="2" t="s">
        <v>27</v>
      </c>
      <c r="F8326" s="2">
        <v>383.0</v>
      </c>
      <c r="G8326" s="2" t="s">
        <v>23</v>
      </c>
      <c r="H8326" s="2" t="s">
        <v>24</v>
      </c>
      <c r="I8326" s="2" t="s">
        <v>25</v>
      </c>
      <c r="J8326" s="2" t="str">
        <f t="array" ref="J8326">XLOOKUP('Transaction Data'!$G8326,Product_Code,Biscuit_Brand)</f>
        <v>Cinnamon Swirls</v>
      </c>
      <c r="K8326" s="2">
        <f t="array" ref="K8326">XLOOKUP('Transaction Data'!$G8326,Product_Code,Cost)</f>
        <v>10</v>
      </c>
      <c r="L8326" s="2">
        <f t="array" ref="L8326">XLOOKUP('Transaction Data'!$G8326,Product_Code,Unit_Price)</f>
        <v>14</v>
      </c>
      <c r="M8326" s="3">
        <f>'Transaction Data'!$F8326*'Transaction Data'!$K8326</f>
        <v>3830</v>
      </c>
      <c r="N8326" s="3">
        <f>'Transaction Data'!$F8326*'Transaction Data'!$L8326</f>
        <v>5362</v>
      </c>
      <c r="O8326" s="3">
        <f>'Transaction Data'!$N8326-'Transaction Data'!$M8326</f>
        <v>1532</v>
      </c>
      <c r="P8326" s="2">
        <f>DATEDIF('Transaction Data'!$D8326,'Transaction Data'!$A8326,"y")</f>
        <v>80</v>
      </c>
      <c r="Q8326" s="2" t="str">
        <f>FLOOR('Transaction Data'!$P8326,15)&amp;"-"&amp;FLOOR('Transaction Data'!$P8326,15)+14</f>
        <v>75-89</v>
      </c>
      <c r="R8326" s="2" t="str">
        <f>IF('Transaction Data'!$L8326&lt;=10,"Less Expensive","Expensive")</f>
        <v>Expensive</v>
      </c>
      <c r="S8326" s="4">
        <f>WEEKDAY('Transaction Data'!$A8326)</f>
        <v>6</v>
      </c>
      <c r="T8326" s="2" t="str">
        <f>IF(WEEKDAY('Transaction Data'!$A8326,2)&lt;6,"Weekday","Weekend")</f>
        <v>Weekday</v>
      </c>
    </row>
    <row r="8327" ht="15.75" customHeight="1">
      <c r="A8327" s="1">
        <v>45388.0</v>
      </c>
      <c r="B8327" s="2" t="s">
        <v>7632</v>
      </c>
      <c r="C8327" s="2" t="s">
        <v>41</v>
      </c>
      <c r="D8327" s="1">
        <v>25713.0</v>
      </c>
      <c r="E8327" s="2" t="s">
        <v>37</v>
      </c>
      <c r="F8327" s="2">
        <v>184.0</v>
      </c>
      <c r="G8327" s="2" t="s">
        <v>60</v>
      </c>
      <c r="H8327" s="2" t="s">
        <v>29</v>
      </c>
      <c r="I8327" s="2" t="s">
        <v>25</v>
      </c>
      <c r="J8327" s="2" t="str">
        <f t="array" ref="J8327">XLOOKUP('Transaction Data'!$G8327,Product_Code,Biscuit_Brand)</f>
        <v>Peanut Butter Bites</v>
      </c>
      <c r="K8327" s="2">
        <f t="array" ref="K8327">XLOOKUP('Transaction Data'!$G8327,Product_Code,Cost)</f>
        <v>5</v>
      </c>
      <c r="L8327" s="2">
        <f t="array" ref="L8327">XLOOKUP('Transaction Data'!$G8327,Product_Code,Unit_Price)</f>
        <v>7</v>
      </c>
      <c r="M8327" s="3">
        <f>'Transaction Data'!$F8327*'Transaction Data'!$K8327</f>
        <v>920</v>
      </c>
      <c r="N8327" s="3">
        <f>'Transaction Data'!$F8327*'Transaction Data'!$L8327</f>
        <v>1288</v>
      </c>
      <c r="O8327" s="3">
        <f>'Transaction Data'!$N8327-'Transaction Data'!$M8327</f>
        <v>368</v>
      </c>
      <c r="P8327" s="2">
        <f>DATEDIF('Transaction Data'!$D8327,'Transaction Data'!$A8327,"y")</f>
        <v>53</v>
      </c>
      <c r="Q8327" s="2" t="str">
        <f>FLOOR('Transaction Data'!$P8327,15)&amp;"-"&amp;FLOOR('Transaction Data'!$P8327,15)+14</f>
        <v>45-59</v>
      </c>
      <c r="R8327" s="2" t="str">
        <f>IF('Transaction Data'!$L8327&lt;=10,"Less Expensive","Expensive")</f>
        <v>Less Expensive</v>
      </c>
      <c r="S8327" s="4">
        <f>WEEKDAY('Transaction Data'!$A8327)</f>
        <v>7</v>
      </c>
      <c r="T8327" s="2" t="str">
        <f>IF(WEEKDAY('Transaction Data'!$A8327,2)&lt;6,"Weekday","Weekend")</f>
        <v>Weekend</v>
      </c>
    </row>
    <row r="8328" ht="15.75" customHeight="1">
      <c r="A8328" s="1">
        <v>45375.0</v>
      </c>
      <c r="B8328" s="2" t="s">
        <v>7633</v>
      </c>
      <c r="C8328" s="2" t="s">
        <v>51</v>
      </c>
      <c r="D8328" s="1">
        <v>18383.0</v>
      </c>
      <c r="E8328" s="2" t="s">
        <v>22</v>
      </c>
      <c r="F8328" s="2">
        <v>363.0</v>
      </c>
      <c r="G8328" s="2" t="s">
        <v>38</v>
      </c>
      <c r="H8328" s="2" t="s">
        <v>34</v>
      </c>
      <c r="I8328" s="2" t="s">
        <v>25</v>
      </c>
      <c r="J8328" s="2" t="str">
        <f t="array" ref="J8328">XLOOKUP('Transaction Data'!$G8328,Product_Code,Biscuit_Brand)</f>
        <v>Ginger Snaps</v>
      </c>
      <c r="K8328" s="2">
        <f t="array" ref="K8328">XLOOKUP('Transaction Data'!$G8328,Product_Code,Cost)</f>
        <v>14</v>
      </c>
      <c r="L8328" s="2">
        <f t="array" ref="L8328">XLOOKUP('Transaction Data'!$G8328,Product_Code,Unit_Price)</f>
        <v>28</v>
      </c>
      <c r="M8328" s="3">
        <f>'Transaction Data'!$F8328*'Transaction Data'!$K8328</f>
        <v>5082</v>
      </c>
      <c r="N8328" s="3">
        <f>'Transaction Data'!$F8328*'Transaction Data'!$L8328</f>
        <v>10164</v>
      </c>
      <c r="O8328" s="3">
        <f>'Transaction Data'!$N8328-'Transaction Data'!$M8328</f>
        <v>5082</v>
      </c>
      <c r="P8328" s="2">
        <f>DATEDIF('Transaction Data'!$D8328,'Transaction Data'!$A8328,"y")</f>
        <v>73</v>
      </c>
      <c r="Q8328" s="2" t="str">
        <f>FLOOR('Transaction Data'!$P8328,15)&amp;"-"&amp;FLOOR('Transaction Data'!$P8328,15)+14</f>
        <v>60-74</v>
      </c>
      <c r="R8328" s="2" t="str">
        <f>IF('Transaction Data'!$L8328&lt;=10,"Less Expensive","Expensive")</f>
        <v>Expensive</v>
      </c>
      <c r="S8328" s="4">
        <f>WEEKDAY('Transaction Data'!$A8328)</f>
        <v>1</v>
      </c>
      <c r="T8328" s="2" t="str">
        <f>IF(WEEKDAY('Transaction Data'!$A8328,2)&lt;6,"Weekday","Weekend")</f>
        <v>Weekend</v>
      </c>
    </row>
    <row r="8329" ht="15.75" customHeight="1">
      <c r="A8329" s="1">
        <v>45489.0</v>
      </c>
      <c r="B8329" s="2" t="s">
        <v>7634</v>
      </c>
      <c r="C8329" s="2" t="s">
        <v>47</v>
      </c>
      <c r="D8329" s="1">
        <v>21937.0</v>
      </c>
      <c r="E8329" s="2" t="s">
        <v>22</v>
      </c>
      <c r="F8329" s="2">
        <v>215.0</v>
      </c>
      <c r="G8329" s="2" t="s">
        <v>55</v>
      </c>
      <c r="H8329" s="2" t="s">
        <v>24</v>
      </c>
      <c r="I8329" s="2" t="s">
        <v>25</v>
      </c>
      <c r="J8329" s="2" t="str">
        <f t="array" ref="J8329">XLOOKUP('Transaction Data'!$G8329,Product_Code,Biscuit_Brand)</f>
        <v>Vanilla Wafers</v>
      </c>
      <c r="K8329" s="2">
        <f t="array" ref="K8329">XLOOKUP('Transaction Data'!$G8329,Product_Code,Cost)</f>
        <v>18</v>
      </c>
      <c r="L8329" s="2">
        <f t="array" ref="L8329">XLOOKUP('Transaction Data'!$G8329,Product_Code,Unit_Price)</f>
        <v>36</v>
      </c>
      <c r="M8329" s="3">
        <f>'Transaction Data'!$F8329*'Transaction Data'!$K8329</f>
        <v>3870</v>
      </c>
      <c r="N8329" s="3">
        <f>'Transaction Data'!$F8329*'Transaction Data'!$L8329</f>
        <v>7740</v>
      </c>
      <c r="O8329" s="3">
        <f>'Transaction Data'!$N8329-'Transaction Data'!$M8329</f>
        <v>3870</v>
      </c>
      <c r="P8329" s="2">
        <f>DATEDIF('Transaction Data'!$D8329,'Transaction Data'!$A8329,"y")</f>
        <v>64</v>
      </c>
      <c r="Q8329" s="2" t="str">
        <f>FLOOR('Transaction Data'!$P8329,15)&amp;"-"&amp;FLOOR('Transaction Data'!$P8329,15)+14</f>
        <v>60-74</v>
      </c>
      <c r="R8329" s="2" t="str">
        <f>IF('Transaction Data'!$L8329&lt;=10,"Less Expensive","Expensive")</f>
        <v>Expensive</v>
      </c>
      <c r="S8329" s="4">
        <f>WEEKDAY('Transaction Data'!$A8329)</f>
        <v>3</v>
      </c>
      <c r="T8329" s="2" t="str">
        <f>IF(WEEKDAY('Transaction Data'!$A8329,2)&lt;6,"Weekday","Weekend")</f>
        <v>Weekday</v>
      </c>
    </row>
    <row r="8330" ht="15.75" customHeight="1">
      <c r="A8330" s="1">
        <v>45496.0</v>
      </c>
      <c r="B8330" s="2" t="s">
        <v>7635</v>
      </c>
      <c r="C8330" s="2" t="s">
        <v>47</v>
      </c>
      <c r="D8330" s="1">
        <v>27127.0</v>
      </c>
      <c r="E8330" s="2" t="s">
        <v>22</v>
      </c>
      <c r="F8330" s="2">
        <v>312.0</v>
      </c>
      <c r="G8330" s="2" t="s">
        <v>55</v>
      </c>
      <c r="H8330" s="2" t="s">
        <v>29</v>
      </c>
      <c r="I8330" s="2" t="s">
        <v>25</v>
      </c>
      <c r="J8330" s="2" t="str">
        <f t="array" ref="J8330">XLOOKUP('Transaction Data'!$G8330,Product_Code,Biscuit_Brand)</f>
        <v>Vanilla Wafers</v>
      </c>
      <c r="K8330" s="2">
        <f t="array" ref="K8330">XLOOKUP('Transaction Data'!$G8330,Product_Code,Cost)</f>
        <v>18</v>
      </c>
      <c r="L8330" s="2">
        <f t="array" ref="L8330">XLOOKUP('Transaction Data'!$G8330,Product_Code,Unit_Price)</f>
        <v>36</v>
      </c>
      <c r="M8330" s="3">
        <f>'Transaction Data'!$F8330*'Transaction Data'!$K8330</f>
        <v>5616</v>
      </c>
      <c r="N8330" s="3">
        <f>'Transaction Data'!$F8330*'Transaction Data'!$L8330</f>
        <v>11232</v>
      </c>
      <c r="O8330" s="3">
        <f>'Transaction Data'!$N8330-'Transaction Data'!$M8330</f>
        <v>5616</v>
      </c>
      <c r="P8330" s="2">
        <f>DATEDIF('Transaction Data'!$D8330,'Transaction Data'!$A8330,"y")</f>
        <v>50</v>
      </c>
      <c r="Q8330" s="2" t="str">
        <f>FLOOR('Transaction Data'!$P8330,15)&amp;"-"&amp;FLOOR('Transaction Data'!$P8330,15)+14</f>
        <v>45-59</v>
      </c>
      <c r="R8330" s="2" t="str">
        <f>IF('Transaction Data'!$L8330&lt;=10,"Less Expensive","Expensive")</f>
        <v>Expensive</v>
      </c>
      <c r="S8330" s="4">
        <f>WEEKDAY('Transaction Data'!$A8330)</f>
        <v>3</v>
      </c>
      <c r="T8330" s="2" t="str">
        <f>IF(WEEKDAY('Transaction Data'!$A8330,2)&lt;6,"Weekday","Weekend")</f>
        <v>Weekday</v>
      </c>
    </row>
    <row r="8331" ht="15.75" customHeight="1">
      <c r="A8331" s="1">
        <v>45340.0</v>
      </c>
      <c r="B8331" s="2" t="s">
        <v>7636</v>
      </c>
      <c r="C8331" s="2" t="s">
        <v>72</v>
      </c>
      <c r="D8331" s="1">
        <v>36336.0</v>
      </c>
      <c r="E8331" s="2" t="s">
        <v>27</v>
      </c>
      <c r="F8331" s="2">
        <v>94.0</v>
      </c>
      <c r="G8331" s="2" t="s">
        <v>48</v>
      </c>
      <c r="H8331" s="2" t="s">
        <v>34</v>
      </c>
      <c r="I8331" s="2" t="s">
        <v>25</v>
      </c>
      <c r="J8331" s="2" t="str">
        <f t="array" ref="J8331">XLOOKUP('Transaction Data'!$G8331,Product_Code,Biscuit_Brand)</f>
        <v>Lemon Crisps</v>
      </c>
      <c r="K8331" s="2">
        <f t="array" ref="K8331">XLOOKUP('Transaction Data'!$G8331,Product_Code,Cost)</f>
        <v>7</v>
      </c>
      <c r="L8331" s="2">
        <f t="array" ref="L8331">XLOOKUP('Transaction Data'!$G8331,Product_Code,Unit_Price)</f>
        <v>9</v>
      </c>
      <c r="M8331" s="3">
        <f>'Transaction Data'!$F8331*'Transaction Data'!$K8331</f>
        <v>658</v>
      </c>
      <c r="N8331" s="3">
        <f>'Transaction Data'!$F8331*'Transaction Data'!$L8331</f>
        <v>846</v>
      </c>
      <c r="O8331" s="3">
        <f>'Transaction Data'!$N8331-'Transaction Data'!$M8331</f>
        <v>188</v>
      </c>
      <c r="P8331" s="2">
        <f>DATEDIF('Transaction Data'!$D8331,'Transaction Data'!$A8331,"y")</f>
        <v>24</v>
      </c>
      <c r="Q8331" s="2" t="str">
        <f>FLOOR('Transaction Data'!$P8331,15)&amp;"-"&amp;FLOOR('Transaction Data'!$P8331,15)+14</f>
        <v>15-29</v>
      </c>
      <c r="R8331" s="2" t="str">
        <f>IF('Transaction Data'!$L8331&lt;=10,"Less Expensive","Expensive")</f>
        <v>Less Expensive</v>
      </c>
      <c r="S8331" s="4">
        <f>WEEKDAY('Transaction Data'!$A8331)</f>
        <v>1</v>
      </c>
      <c r="T8331" s="2" t="str">
        <f>IF(WEEKDAY('Transaction Data'!$A8331,2)&lt;6,"Weekday","Weekend")</f>
        <v>Weekend</v>
      </c>
    </row>
    <row r="8332" ht="15.75" customHeight="1">
      <c r="A8332" s="1">
        <v>45478.0</v>
      </c>
      <c r="B8332" s="2" t="s">
        <v>7637</v>
      </c>
      <c r="C8332" s="2" t="s">
        <v>65</v>
      </c>
      <c r="D8332" s="1">
        <v>21972.0</v>
      </c>
      <c r="E8332" s="2" t="s">
        <v>22</v>
      </c>
      <c r="F8332" s="2">
        <v>29.0</v>
      </c>
      <c r="G8332" s="2" t="s">
        <v>38</v>
      </c>
      <c r="H8332" s="2" t="s">
        <v>24</v>
      </c>
      <c r="I8332" s="2" t="s">
        <v>25</v>
      </c>
      <c r="J8332" s="2" t="str">
        <f t="array" ref="J8332">XLOOKUP('Transaction Data'!$G8332,Product_Code,Biscuit_Brand)</f>
        <v>Ginger Snaps</v>
      </c>
      <c r="K8332" s="2">
        <f t="array" ref="K8332">XLOOKUP('Transaction Data'!$G8332,Product_Code,Cost)</f>
        <v>14</v>
      </c>
      <c r="L8332" s="2">
        <f t="array" ref="L8332">XLOOKUP('Transaction Data'!$G8332,Product_Code,Unit_Price)</f>
        <v>28</v>
      </c>
      <c r="M8332" s="3">
        <f>'Transaction Data'!$F8332*'Transaction Data'!$K8332</f>
        <v>406</v>
      </c>
      <c r="N8332" s="3">
        <f>'Transaction Data'!$F8332*'Transaction Data'!$L8332</f>
        <v>812</v>
      </c>
      <c r="O8332" s="3">
        <f>'Transaction Data'!$N8332-'Transaction Data'!$M8332</f>
        <v>406</v>
      </c>
      <c r="P8332" s="2">
        <f>DATEDIF('Transaction Data'!$D8332,'Transaction Data'!$A8332,"y")</f>
        <v>64</v>
      </c>
      <c r="Q8332" s="2" t="str">
        <f>FLOOR('Transaction Data'!$P8332,15)&amp;"-"&amp;FLOOR('Transaction Data'!$P8332,15)+14</f>
        <v>60-74</v>
      </c>
      <c r="R8332" s="2" t="str">
        <f>IF('Transaction Data'!$L8332&lt;=10,"Less Expensive","Expensive")</f>
        <v>Expensive</v>
      </c>
      <c r="S8332" s="4">
        <f>WEEKDAY('Transaction Data'!$A8332)</f>
        <v>6</v>
      </c>
      <c r="T8332" s="2" t="str">
        <f>IF(WEEKDAY('Transaction Data'!$A8332,2)&lt;6,"Weekday","Weekend")</f>
        <v>Weekday</v>
      </c>
    </row>
    <row r="8333" ht="15.75" customHeight="1">
      <c r="A8333" s="1">
        <v>45350.0</v>
      </c>
      <c r="B8333" s="2" t="s">
        <v>7638</v>
      </c>
      <c r="C8333" s="2" t="s">
        <v>47</v>
      </c>
      <c r="D8333" s="1">
        <v>36130.0</v>
      </c>
      <c r="E8333" s="2" t="s">
        <v>22</v>
      </c>
      <c r="F8333" s="2">
        <v>440.0</v>
      </c>
      <c r="G8333" s="2" t="s">
        <v>48</v>
      </c>
      <c r="H8333" s="2" t="s">
        <v>29</v>
      </c>
      <c r="I8333" s="2" t="s">
        <v>25</v>
      </c>
      <c r="J8333" s="2" t="str">
        <f t="array" ref="J8333">XLOOKUP('Transaction Data'!$G8333,Product_Code,Biscuit_Brand)</f>
        <v>Lemon Crisps</v>
      </c>
      <c r="K8333" s="2">
        <f t="array" ref="K8333">XLOOKUP('Transaction Data'!$G8333,Product_Code,Cost)</f>
        <v>7</v>
      </c>
      <c r="L8333" s="2">
        <f t="array" ref="L8333">XLOOKUP('Transaction Data'!$G8333,Product_Code,Unit_Price)</f>
        <v>9</v>
      </c>
      <c r="M8333" s="3">
        <f>'Transaction Data'!$F8333*'Transaction Data'!$K8333</f>
        <v>3080</v>
      </c>
      <c r="N8333" s="3">
        <f>'Transaction Data'!$F8333*'Transaction Data'!$L8333</f>
        <v>3960</v>
      </c>
      <c r="O8333" s="3">
        <f>'Transaction Data'!$N8333-'Transaction Data'!$M8333</f>
        <v>880</v>
      </c>
      <c r="P8333" s="2">
        <f>DATEDIF('Transaction Data'!$D8333,'Transaction Data'!$A8333,"y")</f>
        <v>25</v>
      </c>
      <c r="Q8333" s="2" t="str">
        <f>FLOOR('Transaction Data'!$P8333,15)&amp;"-"&amp;FLOOR('Transaction Data'!$P8333,15)+14</f>
        <v>15-29</v>
      </c>
      <c r="R8333" s="2" t="str">
        <f>IF('Transaction Data'!$L8333&lt;=10,"Less Expensive","Expensive")</f>
        <v>Less Expensive</v>
      </c>
      <c r="S8333" s="4">
        <f>WEEKDAY('Transaction Data'!$A8333)</f>
        <v>4</v>
      </c>
      <c r="T8333" s="2" t="str">
        <f>IF(WEEKDAY('Transaction Data'!$A8333,2)&lt;6,"Weekday","Weekend")</f>
        <v>Weekday</v>
      </c>
    </row>
    <row r="8334" ht="15.75" customHeight="1">
      <c r="A8334" s="1">
        <v>45472.0</v>
      </c>
      <c r="B8334" s="2" t="s">
        <v>7639</v>
      </c>
      <c r="C8334" s="2" t="s">
        <v>51</v>
      </c>
      <c r="D8334" s="1">
        <v>24062.0</v>
      </c>
      <c r="E8334" s="2" t="s">
        <v>22</v>
      </c>
      <c r="F8334" s="2">
        <v>135.0</v>
      </c>
      <c r="G8334" s="2" t="s">
        <v>44</v>
      </c>
      <c r="H8334" s="2" t="s">
        <v>34</v>
      </c>
      <c r="I8334" s="2" t="s">
        <v>25</v>
      </c>
      <c r="J8334" s="2" t="str">
        <f t="array" ref="J8334">XLOOKUP('Transaction Data'!$G8334,Product_Code,Biscuit_Brand)</f>
        <v>Butter Crunch</v>
      </c>
      <c r="K8334" s="2">
        <f t="array" ref="K8334">XLOOKUP('Transaction Data'!$G8334,Product_Code,Cost)</f>
        <v>10</v>
      </c>
      <c r="L8334" s="2">
        <f t="array" ref="L8334">XLOOKUP('Transaction Data'!$G8334,Product_Code,Unit_Price)</f>
        <v>11</v>
      </c>
      <c r="M8334" s="3">
        <f>'Transaction Data'!$F8334*'Transaction Data'!$K8334</f>
        <v>1350</v>
      </c>
      <c r="N8334" s="3">
        <f>'Transaction Data'!$F8334*'Transaction Data'!$L8334</f>
        <v>1485</v>
      </c>
      <c r="O8334" s="3">
        <f>'Transaction Data'!$N8334-'Transaction Data'!$M8334</f>
        <v>135</v>
      </c>
      <c r="P8334" s="2">
        <f>DATEDIF('Transaction Data'!$D8334,'Transaction Data'!$A8334,"y")</f>
        <v>58</v>
      </c>
      <c r="Q8334" s="2" t="str">
        <f>FLOOR('Transaction Data'!$P8334,15)&amp;"-"&amp;FLOOR('Transaction Data'!$P8334,15)+14</f>
        <v>45-59</v>
      </c>
      <c r="R8334" s="2" t="str">
        <f>IF('Transaction Data'!$L8334&lt;=10,"Less Expensive","Expensive")</f>
        <v>Expensive</v>
      </c>
      <c r="S8334" s="4">
        <f>WEEKDAY('Transaction Data'!$A8334)</f>
        <v>7</v>
      </c>
      <c r="T8334" s="2" t="str">
        <f>IF(WEEKDAY('Transaction Data'!$A8334,2)&lt;6,"Weekday","Weekend")</f>
        <v>Weekend</v>
      </c>
    </row>
    <row r="8335" ht="15.75" customHeight="1">
      <c r="A8335" s="1">
        <v>45375.0</v>
      </c>
      <c r="B8335" s="2" t="s">
        <v>7640</v>
      </c>
      <c r="C8335" s="2" t="s">
        <v>32</v>
      </c>
      <c r="D8335" s="1">
        <v>26285.0</v>
      </c>
      <c r="E8335" s="2" t="s">
        <v>22</v>
      </c>
      <c r="F8335" s="2">
        <v>356.0</v>
      </c>
      <c r="G8335" s="2" t="s">
        <v>60</v>
      </c>
      <c r="H8335" s="2" t="s">
        <v>24</v>
      </c>
      <c r="I8335" s="2" t="s">
        <v>25</v>
      </c>
      <c r="J8335" s="2" t="str">
        <f t="array" ref="J8335">XLOOKUP('Transaction Data'!$G8335,Product_Code,Biscuit_Brand)</f>
        <v>Peanut Butter Bites</v>
      </c>
      <c r="K8335" s="2">
        <f t="array" ref="K8335">XLOOKUP('Transaction Data'!$G8335,Product_Code,Cost)</f>
        <v>5</v>
      </c>
      <c r="L8335" s="2">
        <f t="array" ref="L8335">XLOOKUP('Transaction Data'!$G8335,Product_Code,Unit_Price)</f>
        <v>7</v>
      </c>
      <c r="M8335" s="3">
        <f>'Transaction Data'!$F8335*'Transaction Data'!$K8335</f>
        <v>1780</v>
      </c>
      <c r="N8335" s="3">
        <f>'Transaction Data'!$F8335*'Transaction Data'!$L8335</f>
        <v>2492</v>
      </c>
      <c r="O8335" s="3">
        <f>'Transaction Data'!$N8335-'Transaction Data'!$M8335</f>
        <v>712</v>
      </c>
      <c r="P8335" s="2">
        <f>DATEDIF('Transaction Data'!$D8335,'Transaction Data'!$A8335,"y")</f>
        <v>52</v>
      </c>
      <c r="Q8335" s="2" t="str">
        <f>FLOOR('Transaction Data'!$P8335,15)&amp;"-"&amp;FLOOR('Transaction Data'!$P8335,15)+14</f>
        <v>45-59</v>
      </c>
      <c r="R8335" s="2" t="str">
        <f>IF('Transaction Data'!$L8335&lt;=10,"Less Expensive","Expensive")</f>
        <v>Less Expensive</v>
      </c>
      <c r="S8335" s="4">
        <f>WEEKDAY('Transaction Data'!$A8335)</f>
        <v>1</v>
      </c>
      <c r="T8335" s="2" t="str">
        <f>IF(WEEKDAY('Transaction Data'!$A8335,2)&lt;6,"Weekday","Weekend")</f>
        <v>Weekend</v>
      </c>
    </row>
    <row r="8336" ht="15.75" customHeight="1">
      <c r="A8336" s="1">
        <v>45457.0</v>
      </c>
      <c r="B8336" s="2" t="s">
        <v>7641</v>
      </c>
      <c r="C8336" s="2" t="s">
        <v>78</v>
      </c>
      <c r="D8336" s="1">
        <v>36965.0</v>
      </c>
      <c r="E8336" s="2" t="s">
        <v>27</v>
      </c>
      <c r="F8336" s="2">
        <v>146.0</v>
      </c>
      <c r="G8336" s="2" t="s">
        <v>38</v>
      </c>
      <c r="H8336" s="2" t="s">
        <v>29</v>
      </c>
      <c r="I8336" s="2" t="s">
        <v>25</v>
      </c>
      <c r="J8336" s="2" t="str">
        <f t="array" ref="J8336">XLOOKUP('Transaction Data'!$G8336,Product_Code,Biscuit_Brand)</f>
        <v>Ginger Snaps</v>
      </c>
      <c r="K8336" s="2">
        <f t="array" ref="K8336">XLOOKUP('Transaction Data'!$G8336,Product_Code,Cost)</f>
        <v>14</v>
      </c>
      <c r="L8336" s="2">
        <f t="array" ref="L8336">XLOOKUP('Transaction Data'!$G8336,Product_Code,Unit_Price)</f>
        <v>28</v>
      </c>
      <c r="M8336" s="3">
        <f>'Transaction Data'!$F8336*'Transaction Data'!$K8336</f>
        <v>2044</v>
      </c>
      <c r="N8336" s="3">
        <f>'Transaction Data'!$F8336*'Transaction Data'!$L8336</f>
        <v>4088</v>
      </c>
      <c r="O8336" s="3">
        <f>'Transaction Data'!$N8336-'Transaction Data'!$M8336</f>
        <v>2044</v>
      </c>
      <c r="P8336" s="2">
        <f>DATEDIF('Transaction Data'!$D8336,'Transaction Data'!$A8336,"y")</f>
        <v>23</v>
      </c>
      <c r="Q8336" s="2" t="str">
        <f>FLOOR('Transaction Data'!$P8336,15)&amp;"-"&amp;FLOOR('Transaction Data'!$P8336,15)+14</f>
        <v>15-29</v>
      </c>
      <c r="R8336" s="2" t="str">
        <f>IF('Transaction Data'!$L8336&lt;=10,"Less Expensive","Expensive")</f>
        <v>Expensive</v>
      </c>
      <c r="S8336" s="4">
        <f>WEEKDAY('Transaction Data'!$A8336)</f>
        <v>6</v>
      </c>
      <c r="T8336" s="2" t="str">
        <f>IF(WEEKDAY('Transaction Data'!$A8336,2)&lt;6,"Weekday","Weekend")</f>
        <v>Weekday</v>
      </c>
    </row>
    <row r="8337" ht="15.75" customHeight="1">
      <c r="A8337" s="1">
        <v>45393.0</v>
      </c>
      <c r="B8337" s="2" t="s">
        <v>1762</v>
      </c>
      <c r="C8337" s="2" t="s">
        <v>41</v>
      </c>
      <c r="D8337" s="1">
        <v>23618.0</v>
      </c>
      <c r="E8337" s="2" t="s">
        <v>63</v>
      </c>
      <c r="F8337" s="2">
        <v>150.0</v>
      </c>
      <c r="G8337" s="2" t="s">
        <v>23</v>
      </c>
      <c r="H8337" s="2" t="s">
        <v>34</v>
      </c>
      <c r="I8337" s="2" t="s">
        <v>25</v>
      </c>
      <c r="J8337" s="2" t="str">
        <f t="array" ref="J8337">XLOOKUP('Transaction Data'!$G8337,Product_Code,Biscuit_Brand)</f>
        <v>Cinnamon Swirls</v>
      </c>
      <c r="K8337" s="2">
        <f t="array" ref="K8337">XLOOKUP('Transaction Data'!$G8337,Product_Code,Cost)</f>
        <v>10</v>
      </c>
      <c r="L8337" s="2">
        <f t="array" ref="L8337">XLOOKUP('Transaction Data'!$G8337,Product_Code,Unit_Price)</f>
        <v>14</v>
      </c>
      <c r="M8337" s="3">
        <f>'Transaction Data'!$F8337*'Transaction Data'!$K8337</f>
        <v>1500</v>
      </c>
      <c r="N8337" s="3">
        <f>'Transaction Data'!$F8337*'Transaction Data'!$L8337</f>
        <v>2100</v>
      </c>
      <c r="O8337" s="3">
        <f>'Transaction Data'!$N8337-'Transaction Data'!$M8337</f>
        <v>600</v>
      </c>
      <c r="P8337" s="2">
        <f>DATEDIF('Transaction Data'!$D8337,'Transaction Data'!$A8337,"y")</f>
        <v>59</v>
      </c>
      <c r="Q8337" s="2" t="str">
        <f>FLOOR('Transaction Data'!$P8337,15)&amp;"-"&amp;FLOOR('Transaction Data'!$P8337,15)+14</f>
        <v>45-59</v>
      </c>
      <c r="R8337" s="2" t="str">
        <f>IF('Transaction Data'!$L8337&lt;=10,"Less Expensive","Expensive")</f>
        <v>Expensive</v>
      </c>
      <c r="S8337" s="4">
        <f>WEEKDAY('Transaction Data'!$A8337)</f>
        <v>5</v>
      </c>
      <c r="T8337" s="2" t="str">
        <f>IF(WEEKDAY('Transaction Data'!$A8337,2)&lt;6,"Weekday","Weekend")</f>
        <v>Weekday</v>
      </c>
    </row>
    <row r="8338" ht="15.75" customHeight="1">
      <c r="A8338" s="1">
        <v>45432.0</v>
      </c>
      <c r="B8338" s="2" t="s">
        <v>7642</v>
      </c>
      <c r="C8338" s="2" t="s">
        <v>54</v>
      </c>
      <c r="D8338" s="1">
        <v>38179.0</v>
      </c>
      <c r="E8338" s="2" t="s">
        <v>22</v>
      </c>
      <c r="F8338" s="2">
        <v>480.0</v>
      </c>
      <c r="G8338" s="2" t="s">
        <v>38</v>
      </c>
      <c r="H8338" s="2" t="s">
        <v>24</v>
      </c>
      <c r="I8338" s="2" t="s">
        <v>30</v>
      </c>
      <c r="J8338" s="2" t="str">
        <f t="array" ref="J8338">XLOOKUP('Transaction Data'!$G8338,Product_Code,Biscuit_Brand)</f>
        <v>Ginger Snaps</v>
      </c>
      <c r="K8338" s="2">
        <f t="array" ref="K8338">XLOOKUP('Transaction Data'!$G8338,Product_Code,Cost)</f>
        <v>14</v>
      </c>
      <c r="L8338" s="2">
        <f t="array" ref="L8338">XLOOKUP('Transaction Data'!$G8338,Product_Code,Unit_Price)</f>
        <v>28</v>
      </c>
      <c r="M8338" s="3">
        <f>'Transaction Data'!$F8338*'Transaction Data'!$K8338</f>
        <v>6720</v>
      </c>
      <c r="N8338" s="3">
        <f>'Transaction Data'!$F8338*'Transaction Data'!$L8338</f>
        <v>13440</v>
      </c>
      <c r="O8338" s="3">
        <f>'Transaction Data'!$N8338-'Transaction Data'!$M8338</f>
        <v>6720</v>
      </c>
      <c r="P8338" s="2">
        <f>DATEDIF('Transaction Data'!$D8338,'Transaction Data'!$A8338,"y")</f>
        <v>19</v>
      </c>
      <c r="Q8338" s="2" t="str">
        <f>FLOOR('Transaction Data'!$P8338,15)&amp;"-"&amp;FLOOR('Transaction Data'!$P8338,15)+14</f>
        <v>15-29</v>
      </c>
      <c r="R8338" s="2" t="str">
        <f>IF('Transaction Data'!$L8338&lt;=10,"Less Expensive","Expensive")</f>
        <v>Expensive</v>
      </c>
      <c r="S8338" s="4">
        <f>WEEKDAY('Transaction Data'!$A8338)</f>
        <v>2</v>
      </c>
      <c r="T8338" s="2" t="str">
        <f>IF(WEEKDAY('Transaction Data'!$A8338,2)&lt;6,"Weekday","Weekend")</f>
        <v>Weekday</v>
      </c>
    </row>
    <row r="8339" ht="15.75" customHeight="1">
      <c r="A8339" s="1">
        <v>45403.0</v>
      </c>
      <c r="B8339" s="2" t="s">
        <v>6417</v>
      </c>
      <c r="C8339" s="2" t="s">
        <v>32</v>
      </c>
      <c r="D8339" s="1">
        <v>38303.0</v>
      </c>
      <c r="E8339" s="2" t="s">
        <v>37</v>
      </c>
      <c r="F8339" s="2">
        <v>108.0</v>
      </c>
      <c r="G8339" s="2" t="s">
        <v>61</v>
      </c>
      <c r="H8339" s="2" t="s">
        <v>29</v>
      </c>
      <c r="I8339" s="2" t="s">
        <v>25</v>
      </c>
      <c r="J8339" s="2" t="str">
        <f t="array" ref="J8339">XLOOKUP('Transaction Data'!$G8339,Product_Code,Biscuit_Brand)</f>
        <v>Choco Delight</v>
      </c>
      <c r="K8339" s="2">
        <f t="array" ref="K8339">XLOOKUP('Transaction Data'!$G8339,Product_Code,Cost)</f>
        <v>3</v>
      </c>
      <c r="L8339" s="2">
        <f t="array" ref="L8339">XLOOKUP('Transaction Data'!$G8339,Product_Code,Unit_Price)</f>
        <v>5</v>
      </c>
      <c r="M8339" s="3">
        <f>'Transaction Data'!$F8339*'Transaction Data'!$K8339</f>
        <v>324</v>
      </c>
      <c r="N8339" s="3">
        <f>'Transaction Data'!$F8339*'Transaction Data'!$L8339</f>
        <v>540</v>
      </c>
      <c r="O8339" s="3">
        <f>'Transaction Data'!$N8339-'Transaction Data'!$M8339</f>
        <v>216</v>
      </c>
      <c r="P8339" s="2">
        <f>DATEDIF('Transaction Data'!$D8339,'Transaction Data'!$A8339,"y")</f>
        <v>19</v>
      </c>
      <c r="Q8339" s="2" t="str">
        <f>FLOOR('Transaction Data'!$P8339,15)&amp;"-"&amp;FLOOR('Transaction Data'!$P8339,15)+14</f>
        <v>15-29</v>
      </c>
      <c r="R8339" s="2" t="str">
        <f>IF('Transaction Data'!$L8339&lt;=10,"Less Expensive","Expensive")</f>
        <v>Less Expensive</v>
      </c>
      <c r="S8339" s="4">
        <f>WEEKDAY('Transaction Data'!$A8339)</f>
        <v>1</v>
      </c>
      <c r="T8339" s="2" t="str">
        <f>IF(WEEKDAY('Transaction Data'!$A8339,2)&lt;6,"Weekday","Weekend")</f>
        <v>Weekend</v>
      </c>
    </row>
    <row r="8340" ht="15.75" customHeight="1">
      <c r="A8340" s="1">
        <v>45325.0</v>
      </c>
      <c r="B8340" s="2" t="s">
        <v>7643</v>
      </c>
      <c r="C8340" s="2" t="s">
        <v>65</v>
      </c>
      <c r="D8340" s="1">
        <v>22504.0</v>
      </c>
      <c r="E8340" s="2" t="s">
        <v>37</v>
      </c>
      <c r="F8340" s="2">
        <v>478.0</v>
      </c>
      <c r="G8340" s="2" t="s">
        <v>33</v>
      </c>
      <c r="H8340" s="2" t="s">
        <v>34</v>
      </c>
      <c r="I8340" s="2" t="s">
        <v>25</v>
      </c>
      <c r="J8340" s="2" t="str">
        <f t="array" ref="J8340">XLOOKUP('Transaction Data'!$G8340,Product_Code,Biscuit_Brand)</f>
        <v>Caramel Biscuits</v>
      </c>
      <c r="K8340" s="2">
        <f t="array" ref="K8340">XLOOKUP('Transaction Data'!$G8340,Product_Code,Cost)</f>
        <v>18</v>
      </c>
      <c r="L8340" s="2">
        <f t="array" ref="L8340">XLOOKUP('Transaction Data'!$G8340,Product_Code,Unit_Price)</f>
        <v>22</v>
      </c>
      <c r="M8340" s="3">
        <f>'Transaction Data'!$F8340*'Transaction Data'!$K8340</f>
        <v>8604</v>
      </c>
      <c r="N8340" s="3">
        <f>'Transaction Data'!$F8340*'Transaction Data'!$L8340</f>
        <v>10516</v>
      </c>
      <c r="O8340" s="3">
        <f>'Transaction Data'!$N8340-'Transaction Data'!$M8340</f>
        <v>1912</v>
      </c>
      <c r="P8340" s="2">
        <f>DATEDIF('Transaction Data'!$D8340,'Transaction Data'!$A8340,"y")</f>
        <v>62</v>
      </c>
      <c r="Q8340" s="2" t="str">
        <f>FLOOR('Transaction Data'!$P8340,15)&amp;"-"&amp;FLOOR('Transaction Data'!$P8340,15)+14</f>
        <v>60-74</v>
      </c>
      <c r="R8340" s="2" t="str">
        <f>IF('Transaction Data'!$L8340&lt;=10,"Less Expensive","Expensive")</f>
        <v>Expensive</v>
      </c>
      <c r="S8340" s="4">
        <f>WEEKDAY('Transaction Data'!$A8340)</f>
        <v>7</v>
      </c>
      <c r="T8340" s="2" t="str">
        <f>IF(WEEKDAY('Transaction Data'!$A8340,2)&lt;6,"Weekday","Weekend")</f>
        <v>Weekend</v>
      </c>
    </row>
    <row r="8341" ht="15.75" customHeight="1">
      <c r="A8341" s="1">
        <v>45297.0</v>
      </c>
      <c r="B8341" s="2" t="s">
        <v>7644</v>
      </c>
      <c r="C8341" s="2" t="s">
        <v>32</v>
      </c>
      <c r="D8341" s="1">
        <v>25114.0</v>
      </c>
      <c r="E8341" s="2" t="s">
        <v>63</v>
      </c>
      <c r="F8341" s="2">
        <v>43.0</v>
      </c>
      <c r="G8341" s="2" t="s">
        <v>38</v>
      </c>
      <c r="H8341" s="2" t="s">
        <v>24</v>
      </c>
      <c r="I8341" s="2" t="s">
        <v>25</v>
      </c>
      <c r="J8341" s="2" t="str">
        <f t="array" ref="J8341">XLOOKUP('Transaction Data'!$G8341,Product_Code,Biscuit_Brand)</f>
        <v>Ginger Snaps</v>
      </c>
      <c r="K8341" s="2">
        <f t="array" ref="K8341">XLOOKUP('Transaction Data'!$G8341,Product_Code,Cost)</f>
        <v>14</v>
      </c>
      <c r="L8341" s="2">
        <f t="array" ref="L8341">XLOOKUP('Transaction Data'!$G8341,Product_Code,Unit_Price)</f>
        <v>28</v>
      </c>
      <c r="M8341" s="3">
        <f>'Transaction Data'!$F8341*'Transaction Data'!$K8341</f>
        <v>602</v>
      </c>
      <c r="N8341" s="3">
        <f>'Transaction Data'!$F8341*'Transaction Data'!$L8341</f>
        <v>1204</v>
      </c>
      <c r="O8341" s="3">
        <f>'Transaction Data'!$N8341-'Transaction Data'!$M8341</f>
        <v>602</v>
      </c>
      <c r="P8341" s="2">
        <f>DATEDIF('Transaction Data'!$D8341,'Transaction Data'!$A8341,"y")</f>
        <v>55</v>
      </c>
      <c r="Q8341" s="2" t="str">
        <f>FLOOR('Transaction Data'!$P8341,15)&amp;"-"&amp;FLOOR('Transaction Data'!$P8341,15)+14</f>
        <v>45-59</v>
      </c>
      <c r="R8341" s="2" t="str">
        <f>IF('Transaction Data'!$L8341&lt;=10,"Less Expensive","Expensive")</f>
        <v>Expensive</v>
      </c>
      <c r="S8341" s="4">
        <f>WEEKDAY('Transaction Data'!$A8341)</f>
        <v>7</v>
      </c>
      <c r="T8341" s="2" t="str">
        <f>IF(WEEKDAY('Transaction Data'!$A8341,2)&lt;6,"Weekday","Weekend")</f>
        <v>Weekend</v>
      </c>
    </row>
    <row r="8342" ht="15.75" customHeight="1">
      <c r="A8342" s="1">
        <v>45489.0</v>
      </c>
      <c r="B8342" s="2" t="s">
        <v>7645</v>
      </c>
      <c r="C8342" s="2" t="s">
        <v>72</v>
      </c>
      <c r="D8342" s="1">
        <v>35129.0</v>
      </c>
      <c r="E8342" s="2" t="s">
        <v>27</v>
      </c>
      <c r="F8342" s="2">
        <v>328.0</v>
      </c>
      <c r="G8342" s="2" t="s">
        <v>33</v>
      </c>
      <c r="H8342" s="2" t="s">
        <v>29</v>
      </c>
      <c r="I8342" s="2" t="s">
        <v>25</v>
      </c>
      <c r="J8342" s="2" t="str">
        <f t="array" ref="J8342">XLOOKUP('Transaction Data'!$G8342,Product_Code,Biscuit_Brand)</f>
        <v>Caramel Biscuits</v>
      </c>
      <c r="K8342" s="2">
        <f t="array" ref="K8342">XLOOKUP('Transaction Data'!$G8342,Product_Code,Cost)</f>
        <v>18</v>
      </c>
      <c r="L8342" s="2">
        <f t="array" ref="L8342">XLOOKUP('Transaction Data'!$G8342,Product_Code,Unit_Price)</f>
        <v>22</v>
      </c>
      <c r="M8342" s="3">
        <f>'Transaction Data'!$F8342*'Transaction Data'!$K8342</f>
        <v>5904</v>
      </c>
      <c r="N8342" s="3">
        <f>'Transaction Data'!$F8342*'Transaction Data'!$L8342</f>
        <v>7216</v>
      </c>
      <c r="O8342" s="3">
        <f>'Transaction Data'!$N8342-'Transaction Data'!$M8342</f>
        <v>1312</v>
      </c>
      <c r="P8342" s="2">
        <f>DATEDIF('Transaction Data'!$D8342,'Transaction Data'!$A8342,"y")</f>
        <v>28</v>
      </c>
      <c r="Q8342" s="2" t="str">
        <f>FLOOR('Transaction Data'!$P8342,15)&amp;"-"&amp;FLOOR('Transaction Data'!$P8342,15)+14</f>
        <v>15-29</v>
      </c>
      <c r="R8342" s="2" t="str">
        <f>IF('Transaction Data'!$L8342&lt;=10,"Less Expensive","Expensive")</f>
        <v>Expensive</v>
      </c>
      <c r="S8342" s="4">
        <f>WEEKDAY('Transaction Data'!$A8342)</f>
        <v>3</v>
      </c>
      <c r="T8342" s="2" t="str">
        <f>IF(WEEKDAY('Transaction Data'!$A8342,2)&lt;6,"Weekday","Weekend")</f>
        <v>Weekday</v>
      </c>
    </row>
    <row r="8343" ht="15.75" customHeight="1">
      <c r="A8343" s="1">
        <v>45357.0</v>
      </c>
      <c r="B8343" s="2" t="s">
        <v>7646</v>
      </c>
      <c r="C8343" s="2" t="s">
        <v>65</v>
      </c>
      <c r="D8343" s="1">
        <v>32181.0</v>
      </c>
      <c r="E8343" s="2" t="s">
        <v>37</v>
      </c>
      <c r="F8343" s="2">
        <v>173.0</v>
      </c>
      <c r="G8343" s="2" t="s">
        <v>44</v>
      </c>
      <c r="H8343" s="2" t="s">
        <v>34</v>
      </c>
      <c r="I8343" s="2" t="s">
        <v>25</v>
      </c>
      <c r="J8343" s="2" t="str">
        <f t="array" ref="J8343">XLOOKUP('Transaction Data'!$G8343,Product_Code,Biscuit_Brand)</f>
        <v>Butter Crunch</v>
      </c>
      <c r="K8343" s="2">
        <f t="array" ref="K8343">XLOOKUP('Transaction Data'!$G8343,Product_Code,Cost)</f>
        <v>10</v>
      </c>
      <c r="L8343" s="2">
        <f t="array" ref="L8343">XLOOKUP('Transaction Data'!$G8343,Product_Code,Unit_Price)</f>
        <v>11</v>
      </c>
      <c r="M8343" s="3">
        <f>'Transaction Data'!$F8343*'Transaction Data'!$K8343</f>
        <v>1730</v>
      </c>
      <c r="N8343" s="3">
        <f>'Transaction Data'!$F8343*'Transaction Data'!$L8343</f>
        <v>1903</v>
      </c>
      <c r="O8343" s="3">
        <f>'Transaction Data'!$N8343-'Transaction Data'!$M8343</f>
        <v>173</v>
      </c>
      <c r="P8343" s="2">
        <f>DATEDIF('Transaction Data'!$D8343,'Transaction Data'!$A8343,"y")</f>
        <v>36</v>
      </c>
      <c r="Q8343" s="2" t="str">
        <f>FLOOR('Transaction Data'!$P8343,15)&amp;"-"&amp;FLOOR('Transaction Data'!$P8343,15)+14</f>
        <v>30-44</v>
      </c>
      <c r="R8343" s="2" t="str">
        <f>IF('Transaction Data'!$L8343&lt;=10,"Less Expensive","Expensive")</f>
        <v>Expensive</v>
      </c>
      <c r="S8343" s="4">
        <f>WEEKDAY('Transaction Data'!$A8343)</f>
        <v>4</v>
      </c>
      <c r="T8343" s="2" t="str">
        <f>IF(WEEKDAY('Transaction Data'!$A8343,2)&lt;6,"Weekday","Weekend")</f>
        <v>Weekday</v>
      </c>
    </row>
    <row r="8344" ht="15.75" customHeight="1">
      <c r="A8344" s="1">
        <v>45463.0</v>
      </c>
      <c r="B8344" s="2" t="s">
        <v>7647</v>
      </c>
      <c r="C8344" s="2" t="s">
        <v>51</v>
      </c>
      <c r="D8344" s="1">
        <v>19955.0</v>
      </c>
      <c r="E8344" s="2" t="s">
        <v>63</v>
      </c>
      <c r="F8344" s="2">
        <v>49.0</v>
      </c>
      <c r="G8344" s="2" t="s">
        <v>28</v>
      </c>
      <c r="H8344" s="2" t="s">
        <v>24</v>
      </c>
      <c r="I8344" s="2" t="s">
        <v>25</v>
      </c>
      <c r="J8344" s="2" t="str">
        <f t="array" ref="J8344">XLOOKUP('Transaction Data'!$G8344,Product_Code,Biscuit_Brand)</f>
        <v>Shortbread</v>
      </c>
      <c r="K8344" s="2">
        <f t="array" ref="K8344">XLOOKUP('Transaction Data'!$G8344,Product_Code,Cost)</f>
        <v>10</v>
      </c>
      <c r="L8344" s="2">
        <f t="array" ref="L8344">XLOOKUP('Transaction Data'!$G8344,Product_Code,Unit_Price)</f>
        <v>45</v>
      </c>
      <c r="M8344" s="3">
        <f>'Transaction Data'!$F8344*'Transaction Data'!$K8344</f>
        <v>490</v>
      </c>
      <c r="N8344" s="3">
        <f>'Transaction Data'!$F8344*'Transaction Data'!$L8344</f>
        <v>2205</v>
      </c>
      <c r="O8344" s="3">
        <f>'Transaction Data'!$N8344-'Transaction Data'!$M8344</f>
        <v>1715</v>
      </c>
      <c r="P8344" s="2">
        <f>DATEDIF('Transaction Data'!$D8344,'Transaction Data'!$A8344,"y")</f>
        <v>69</v>
      </c>
      <c r="Q8344" s="2" t="str">
        <f>FLOOR('Transaction Data'!$P8344,15)&amp;"-"&amp;FLOOR('Transaction Data'!$P8344,15)+14</f>
        <v>60-74</v>
      </c>
      <c r="R8344" s="2" t="str">
        <f>IF('Transaction Data'!$L8344&lt;=10,"Less Expensive","Expensive")</f>
        <v>Expensive</v>
      </c>
      <c r="S8344" s="4">
        <f>WEEKDAY('Transaction Data'!$A8344)</f>
        <v>5</v>
      </c>
      <c r="T8344" s="2" t="str">
        <f>IF(WEEKDAY('Transaction Data'!$A8344,2)&lt;6,"Weekday","Weekend")</f>
        <v>Weekday</v>
      </c>
    </row>
    <row r="8345" ht="15.75" customHeight="1">
      <c r="A8345" s="1">
        <v>45474.0</v>
      </c>
      <c r="B8345" s="2" t="s">
        <v>7648</v>
      </c>
      <c r="C8345" s="2" t="s">
        <v>47</v>
      </c>
      <c r="D8345" s="1">
        <v>29255.0</v>
      </c>
      <c r="E8345" s="2" t="s">
        <v>37</v>
      </c>
      <c r="F8345" s="2">
        <v>191.0</v>
      </c>
      <c r="G8345" s="2" t="s">
        <v>57</v>
      </c>
      <c r="H8345" s="2" t="s">
        <v>29</v>
      </c>
      <c r="I8345" s="2" t="s">
        <v>25</v>
      </c>
      <c r="J8345" s="2" t="str">
        <f t="array" ref="J8345">XLOOKUP('Transaction Data'!$G8345,Product_Code,Biscuit_Brand)</f>
        <v>Oatmeal Cookies</v>
      </c>
      <c r="K8345" s="2">
        <f t="array" ref="K8345">XLOOKUP('Transaction Data'!$G8345,Product_Code,Cost)</f>
        <v>19</v>
      </c>
      <c r="L8345" s="2">
        <f t="array" ref="L8345">XLOOKUP('Transaction Data'!$G8345,Product_Code,Unit_Price)</f>
        <v>23</v>
      </c>
      <c r="M8345" s="3">
        <f>'Transaction Data'!$F8345*'Transaction Data'!$K8345</f>
        <v>3629</v>
      </c>
      <c r="N8345" s="3">
        <f>'Transaction Data'!$F8345*'Transaction Data'!$L8345</f>
        <v>4393</v>
      </c>
      <c r="O8345" s="3">
        <f>'Transaction Data'!$N8345-'Transaction Data'!$M8345</f>
        <v>764</v>
      </c>
      <c r="P8345" s="2">
        <f>DATEDIF('Transaction Data'!$D8345,'Transaction Data'!$A8345,"y")</f>
        <v>44</v>
      </c>
      <c r="Q8345" s="2" t="str">
        <f>FLOOR('Transaction Data'!$P8345,15)&amp;"-"&amp;FLOOR('Transaction Data'!$P8345,15)+14</f>
        <v>30-44</v>
      </c>
      <c r="R8345" s="2" t="str">
        <f>IF('Transaction Data'!$L8345&lt;=10,"Less Expensive","Expensive")</f>
        <v>Expensive</v>
      </c>
      <c r="S8345" s="4">
        <f>WEEKDAY('Transaction Data'!$A8345)</f>
        <v>2</v>
      </c>
      <c r="T8345" s="2" t="str">
        <f>IF(WEEKDAY('Transaction Data'!$A8345,2)&lt;6,"Weekday","Weekend")</f>
        <v>Weekday</v>
      </c>
    </row>
    <row r="8346" ht="15.75" customHeight="1">
      <c r="A8346" s="1">
        <v>45420.0</v>
      </c>
      <c r="B8346" s="2" t="s">
        <v>7649</v>
      </c>
      <c r="C8346" s="2" t="s">
        <v>69</v>
      </c>
      <c r="D8346" s="1">
        <v>25321.0</v>
      </c>
      <c r="E8346" s="2" t="s">
        <v>63</v>
      </c>
      <c r="F8346" s="2">
        <v>223.0</v>
      </c>
      <c r="G8346" s="2" t="s">
        <v>33</v>
      </c>
      <c r="H8346" s="2" t="s">
        <v>34</v>
      </c>
      <c r="I8346" s="2" t="s">
        <v>25</v>
      </c>
      <c r="J8346" s="2" t="str">
        <f t="array" ref="J8346">XLOOKUP('Transaction Data'!$G8346,Product_Code,Biscuit_Brand)</f>
        <v>Caramel Biscuits</v>
      </c>
      <c r="K8346" s="2">
        <f t="array" ref="K8346">XLOOKUP('Transaction Data'!$G8346,Product_Code,Cost)</f>
        <v>18</v>
      </c>
      <c r="L8346" s="2">
        <f t="array" ref="L8346">XLOOKUP('Transaction Data'!$G8346,Product_Code,Unit_Price)</f>
        <v>22</v>
      </c>
      <c r="M8346" s="3">
        <f>'Transaction Data'!$F8346*'Transaction Data'!$K8346</f>
        <v>4014</v>
      </c>
      <c r="N8346" s="3">
        <f>'Transaction Data'!$F8346*'Transaction Data'!$L8346</f>
        <v>4906</v>
      </c>
      <c r="O8346" s="3">
        <f>'Transaction Data'!$N8346-'Transaction Data'!$M8346</f>
        <v>892</v>
      </c>
      <c r="P8346" s="2">
        <f>DATEDIF('Transaction Data'!$D8346,'Transaction Data'!$A8346,"y")</f>
        <v>55</v>
      </c>
      <c r="Q8346" s="2" t="str">
        <f>FLOOR('Transaction Data'!$P8346,15)&amp;"-"&amp;FLOOR('Transaction Data'!$P8346,15)+14</f>
        <v>45-59</v>
      </c>
      <c r="R8346" s="2" t="str">
        <f>IF('Transaction Data'!$L8346&lt;=10,"Less Expensive","Expensive")</f>
        <v>Expensive</v>
      </c>
      <c r="S8346" s="4">
        <f>WEEKDAY('Transaction Data'!$A8346)</f>
        <v>4</v>
      </c>
      <c r="T8346" s="2" t="str">
        <f>IF(WEEKDAY('Transaction Data'!$A8346,2)&lt;6,"Weekday","Weekend")</f>
        <v>Weekday</v>
      </c>
    </row>
    <row r="8347" ht="15.75" customHeight="1">
      <c r="A8347" s="1">
        <v>45406.0</v>
      </c>
      <c r="B8347" s="2" t="s">
        <v>7650</v>
      </c>
      <c r="C8347" s="2" t="s">
        <v>51</v>
      </c>
      <c r="D8347" s="1">
        <v>19479.0</v>
      </c>
      <c r="E8347" s="2" t="s">
        <v>63</v>
      </c>
      <c r="F8347" s="2">
        <v>329.0</v>
      </c>
      <c r="G8347" s="2" t="s">
        <v>57</v>
      </c>
      <c r="H8347" s="2" t="s">
        <v>24</v>
      </c>
      <c r="I8347" s="2" t="s">
        <v>25</v>
      </c>
      <c r="J8347" s="2" t="str">
        <f t="array" ref="J8347">XLOOKUP('Transaction Data'!$G8347,Product_Code,Biscuit_Brand)</f>
        <v>Oatmeal Cookies</v>
      </c>
      <c r="K8347" s="2">
        <f t="array" ref="K8347">XLOOKUP('Transaction Data'!$G8347,Product_Code,Cost)</f>
        <v>19</v>
      </c>
      <c r="L8347" s="2">
        <f t="array" ref="L8347">XLOOKUP('Transaction Data'!$G8347,Product_Code,Unit_Price)</f>
        <v>23</v>
      </c>
      <c r="M8347" s="3">
        <f>'Transaction Data'!$F8347*'Transaction Data'!$K8347</f>
        <v>6251</v>
      </c>
      <c r="N8347" s="3">
        <f>'Transaction Data'!$F8347*'Transaction Data'!$L8347</f>
        <v>7567</v>
      </c>
      <c r="O8347" s="3">
        <f>'Transaction Data'!$N8347-'Transaction Data'!$M8347</f>
        <v>1316</v>
      </c>
      <c r="P8347" s="2">
        <f>DATEDIF('Transaction Data'!$D8347,'Transaction Data'!$A8347,"y")</f>
        <v>70</v>
      </c>
      <c r="Q8347" s="2" t="str">
        <f>FLOOR('Transaction Data'!$P8347,15)&amp;"-"&amp;FLOOR('Transaction Data'!$P8347,15)+14</f>
        <v>60-74</v>
      </c>
      <c r="R8347" s="2" t="str">
        <f>IF('Transaction Data'!$L8347&lt;=10,"Less Expensive","Expensive")</f>
        <v>Expensive</v>
      </c>
      <c r="S8347" s="4">
        <f>WEEKDAY('Transaction Data'!$A8347)</f>
        <v>4</v>
      </c>
      <c r="T8347" s="2" t="str">
        <f>IF(WEEKDAY('Transaction Data'!$A8347,2)&lt;6,"Weekday","Weekend")</f>
        <v>Weekday</v>
      </c>
    </row>
    <row r="8348" ht="15.75" customHeight="1">
      <c r="A8348" s="1">
        <v>45395.0</v>
      </c>
      <c r="B8348" s="2" t="s">
        <v>1764</v>
      </c>
      <c r="C8348" s="2" t="s">
        <v>21</v>
      </c>
      <c r="D8348" s="1">
        <v>28988.0</v>
      </c>
      <c r="E8348" s="2" t="s">
        <v>22</v>
      </c>
      <c r="F8348" s="2">
        <v>215.0</v>
      </c>
      <c r="G8348" s="2" t="s">
        <v>48</v>
      </c>
      <c r="H8348" s="2" t="s">
        <v>29</v>
      </c>
      <c r="I8348" s="2" t="s">
        <v>25</v>
      </c>
      <c r="J8348" s="2" t="str">
        <f t="array" ref="J8348">XLOOKUP('Transaction Data'!$G8348,Product_Code,Biscuit_Brand)</f>
        <v>Lemon Crisps</v>
      </c>
      <c r="K8348" s="2">
        <f t="array" ref="K8348">XLOOKUP('Transaction Data'!$G8348,Product_Code,Cost)</f>
        <v>7</v>
      </c>
      <c r="L8348" s="2">
        <f t="array" ref="L8348">XLOOKUP('Transaction Data'!$G8348,Product_Code,Unit_Price)</f>
        <v>9</v>
      </c>
      <c r="M8348" s="3">
        <f>'Transaction Data'!$F8348*'Transaction Data'!$K8348</f>
        <v>1505</v>
      </c>
      <c r="N8348" s="3">
        <f>'Transaction Data'!$F8348*'Transaction Data'!$L8348</f>
        <v>1935</v>
      </c>
      <c r="O8348" s="3">
        <f>'Transaction Data'!$N8348-'Transaction Data'!$M8348</f>
        <v>430</v>
      </c>
      <c r="P8348" s="2">
        <f>DATEDIF('Transaction Data'!$D8348,'Transaction Data'!$A8348,"y")</f>
        <v>44</v>
      </c>
      <c r="Q8348" s="2" t="str">
        <f>FLOOR('Transaction Data'!$P8348,15)&amp;"-"&amp;FLOOR('Transaction Data'!$P8348,15)+14</f>
        <v>30-44</v>
      </c>
      <c r="R8348" s="2" t="str">
        <f>IF('Transaction Data'!$L8348&lt;=10,"Less Expensive","Expensive")</f>
        <v>Less Expensive</v>
      </c>
      <c r="S8348" s="4">
        <f>WEEKDAY('Transaction Data'!$A8348)</f>
        <v>7</v>
      </c>
      <c r="T8348" s="2" t="str">
        <f>IF(WEEKDAY('Transaction Data'!$A8348,2)&lt;6,"Weekday","Weekend")</f>
        <v>Weekend</v>
      </c>
    </row>
    <row r="8349" ht="15.75" customHeight="1">
      <c r="A8349" s="1">
        <v>45303.0</v>
      </c>
      <c r="B8349" s="2" t="s">
        <v>7651</v>
      </c>
      <c r="C8349" s="2" t="s">
        <v>65</v>
      </c>
      <c r="D8349" s="1">
        <v>30192.0</v>
      </c>
      <c r="E8349" s="2" t="s">
        <v>22</v>
      </c>
      <c r="F8349" s="2">
        <v>196.0</v>
      </c>
      <c r="G8349" s="2" t="s">
        <v>57</v>
      </c>
      <c r="H8349" s="2" t="s">
        <v>34</v>
      </c>
      <c r="I8349" s="2" t="s">
        <v>25</v>
      </c>
      <c r="J8349" s="2" t="str">
        <f t="array" ref="J8349">XLOOKUP('Transaction Data'!$G8349,Product_Code,Biscuit_Brand)</f>
        <v>Oatmeal Cookies</v>
      </c>
      <c r="K8349" s="2">
        <f t="array" ref="K8349">XLOOKUP('Transaction Data'!$G8349,Product_Code,Cost)</f>
        <v>19</v>
      </c>
      <c r="L8349" s="2">
        <f t="array" ref="L8349">XLOOKUP('Transaction Data'!$G8349,Product_Code,Unit_Price)</f>
        <v>23</v>
      </c>
      <c r="M8349" s="3">
        <f>'Transaction Data'!$F8349*'Transaction Data'!$K8349</f>
        <v>3724</v>
      </c>
      <c r="N8349" s="3">
        <f>'Transaction Data'!$F8349*'Transaction Data'!$L8349</f>
        <v>4508</v>
      </c>
      <c r="O8349" s="3">
        <f>'Transaction Data'!$N8349-'Transaction Data'!$M8349</f>
        <v>784</v>
      </c>
      <c r="P8349" s="2">
        <f>DATEDIF('Transaction Data'!$D8349,'Transaction Data'!$A8349,"y")</f>
        <v>41</v>
      </c>
      <c r="Q8349" s="2" t="str">
        <f>FLOOR('Transaction Data'!$P8349,15)&amp;"-"&amp;FLOOR('Transaction Data'!$P8349,15)+14</f>
        <v>30-44</v>
      </c>
      <c r="R8349" s="2" t="str">
        <f>IF('Transaction Data'!$L8349&lt;=10,"Less Expensive","Expensive")</f>
        <v>Expensive</v>
      </c>
      <c r="S8349" s="4">
        <f>WEEKDAY('Transaction Data'!$A8349)</f>
        <v>6</v>
      </c>
      <c r="T8349" s="2" t="str">
        <f>IF(WEEKDAY('Transaction Data'!$A8349,2)&lt;6,"Weekday","Weekend")</f>
        <v>Weekday</v>
      </c>
    </row>
    <row r="8350" ht="15.75" customHeight="1">
      <c r="A8350" s="1">
        <v>45417.0</v>
      </c>
      <c r="B8350" s="2" t="s">
        <v>7652</v>
      </c>
      <c r="C8350" s="2" t="s">
        <v>69</v>
      </c>
      <c r="D8350" s="1">
        <v>36437.0</v>
      </c>
      <c r="E8350" s="2" t="s">
        <v>37</v>
      </c>
      <c r="F8350" s="2">
        <v>82.0</v>
      </c>
      <c r="G8350" s="2" t="s">
        <v>33</v>
      </c>
      <c r="H8350" s="2" t="s">
        <v>24</v>
      </c>
      <c r="I8350" s="2" t="s">
        <v>25</v>
      </c>
      <c r="J8350" s="2" t="str">
        <f t="array" ref="J8350">XLOOKUP('Transaction Data'!$G8350,Product_Code,Biscuit_Brand)</f>
        <v>Caramel Biscuits</v>
      </c>
      <c r="K8350" s="2">
        <f t="array" ref="K8350">XLOOKUP('Transaction Data'!$G8350,Product_Code,Cost)</f>
        <v>18</v>
      </c>
      <c r="L8350" s="2">
        <f t="array" ref="L8350">XLOOKUP('Transaction Data'!$G8350,Product_Code,Unit_Price)</f>
        <v>22</v>
      </c>
      <c r="M8350" s="3">
        <f>'Transaction Data'!$F8350*'Transaction Data'!$K8350</f>
        <v>1476</v>
      </c>
      <c r="N8350" s="3">
        <f>'Transaction Data'!$F8350*'Transaction Data'!$L8350</f>
        <v>1804</v>
      </c>
      <c r="O8350" s="3">
        <f>'Transaction Data'!$N8350-'Transaction Data'!$M8350</f>
        <v>328</v>
      </c>
      <c r="P8350" s="2">
        <f>DATEDIF('Transaction Data'!$D8350,'Transaction Data'!$A8350,"y")</f>
        <v>24</v>
      </c>
      <c r="Q8350" s="2" t="str">
        <f>FLOOR('Transaction Data'!$P8350,15)&amp;"-"&amp;FLOOR('Transaction Data'!$P8350,15)+14</f>
        <v>15-29</v>
      </c>
      <c r="R8350" s="2" t="str">
        <f>IF('Transaction Data'!$L8350&lt;=10,"Less Expensive","Expensive")</f>
        <v>Expensive</v>
      </c>
      <c r="S8350" s="4">
        <f>WEEKDAY('Transaction Data'!$A8350)</f>
        <v>1</v>
      </c>
      <c r="T8350" s="2" t="str">
        <f>IF(WEEKDAY('Transaction Data'!$A8350,2)&lt;6,"Weekday","Weekend")</f>
        <v>Weekend</v>
      </c>
    </row>
    <row r="8351" ht="15.75" customHeight="1">
      <c r="A8351" s="1">
        <v>45369.0</v>
      </c>
      <c r="B8351" s="2" t="s">
        <v>7653</v>
      </c>
      <c r="C8351" s="2" t="s">
        <v>72</v>
      </c>
      <c r="D8351" s="1">
        <v>29919.0</v>
      </c>
      <c r="E8351" s="2" t="s">
        <v>63</v>
      </c>
      <c r="F8351" s="2">
        <v>406.0</v>
      </c>
      <c r="G8351" s="2" t="s">
        <v>44</v>
      </c>
      <c r="H8351" s="2" t="s">
        <v>29</v>
      </c>
      <c r="I8351" s="2" t="s">
        <v>25</v>
      </c>
      <c r="J8351" s="2" t="str">
        <f t="array" ref="J8351">XLOOKUP('Transaction Data'!$G8351,Product_Code,Biscuit_Brand)</f>
        <v>Butter Crunch</v>
      </c>
      <c r="K8351" s="2">
        <f t="array" ref="K8351">XLOOKUP('Transaction Data'!$G8351,Product_Code,Cost)</f>
        <v>10</v>
      </c>
      <c r="L8351" s="2">
        <f t="array" ref="L8351">XLOOKUP('Transaction Data'!$G8351,Product_Code,Unit_Price)</f>
        <v>11</v>
      </c>
      <c r="M8351" s="3">
        <f>'Transaction Data'!$F8351*'Transaction Data'!$K8351</f>
        <v>4060</v>
      </c>
      <c r="N8351" s="3">
        <f>'Transaction Data'!$F8351*'Transaction Data'!$L8351</f>
        <v>4466</v>
      </c>
      <c r="O8351" s="3">
        <f>'Transaction Data'!$N8351-'Transaction Data'!$M8351</f>
        <v>406</v>
      </c>
      <c r="P8351" s="2">
        <f>DATEDIF('Transaction Data'!$D8351,'Transaction Data'!$A8351,"y")</f>
        <v>42</v>
      </c>
      <c r="Q8351" s="2" t="str">
        <f>FLOOR('Transaction Data'!$P8351,15)&amp;"-"&amp;FLOOR('Transaction Data'!$P8351,15)+14</f>
        <v>30-44</v>
      </c>
      <c r="R8351" s="2" t="str">
        <f>IF('Transaction Data'!$L8351&lt;=10,"Less Expensive","Expensive")</f>
        <v>Expensive</v>
      </c>
      <c r="S8351" s="4">
        <f>WEEKDAY('Transaction Data'!$A8351)</f>
        <v>2</v>
      </c>
      <c r="T8351" s="2" t="str">
        <f>IF(WEEKDAY('Transaction Data'!$A8351,2)&lt;6,"Weekday","Weekend")</f>
        <v>Weekday</v>
      </c>
    </row>
    <row r="8352" ht="15.75" customHeight="1">
      <c r="A8352" s="1">
        <v>45324.0</v>
      </c>
      <c r="B8352" s="2" t="s">
        <v>7654</v>
      </c>
      <c r="C8352" s="2" t="s">
        <v>51</v>
      </c>
      <c r="D8352" s="1">
        <v>35898.0</v>
      </c>
      <c r="E8352" s="2" t="s">
        <v>27</v>
      </c>
      <c r="F8352" s="2">
        <v>96.0</v>
      </c>
      <c r="G8352" s="2" t="s">
        <v>55</v>
      </c>
      <c r="H8352" s="2" t="s">
        <v>34</v>
      </c>
      <c r="I8352" s="2" t="s">
        <v>25</v>
      </c>
      <c r="J8352" s="2" t="str">
        <f t="array" ref="J8352">XLOOKUP('Transaction Data'!$G8352,Product_Code,Biscuit_Brand)</f>
        <v>Vanilla Wafers</v>
      </c>
      <c r="K8352" s="2">
        <f t="array" ref="K8352">XLOOKUP('Transaction Data'!$G8352,Product_Code,Cost)</f>
        <v>18</v>
      </c>
      <c r="L8352" s="2">
        <f t="array" ref="L8352">XLOOKUP('Transaction Data'!$G8352,Product_Code,Unit_Price)</f>
        <v>36</v>
      </c>
      <c r="M8352" s="3">
        <f>'Transaction Data'!$F8352*'Transaction Data'!$K8352</f>
        <v>1728</v>
      </c>
      <c r="N8352" s="3">
        <f>'Transaction Data'!$F8352*'Transaction Data'!$L8352</f>
        <v>3456</v>
      </c>
      <c r="O8352" s="3">
        <f>'Transaction Data'!$N8352-'Transaction Data'!$M8352</f>
        <v>1728</v>
      </c>
      <c r="P8352" s="2">
        <f>DATEDIF('Transaction Data'!$D8352,'Transaction Data'!$A8352,"y")</f>
        <v>25</v>
      </c>
      <c r="Q8352" s="2" t="str">
        <f>FLOOR('Transaction Data'!$P8352,15)&amp;"-"&amp;FLOOR('Transaction Data'!$P8352,15)+14</f>
        <v>15-29</v>
      </c>
      <c r="R8352" s="2" t="str">
        <f>IF('Transaction Data'!$L8352&lt;=10,"Less Expensive","Expensive")</f>
        <v>Expensive</v>
      </c>
      <c r="S8352" s="4">
        <f>WEEKDAY('Transaction Data'!$A8352)</f>
        <v>6</v>
      </c>
      <c r="T8352" s="2" t="str">
        <f>IF(WEEKDAY('Transaction Data'!$A8352,2)&lt;6,"Weekday","Weekend")</f>
        <v>Weekday</v>
      </c>
    </row>
    <row r="8353" ht="15.75" customHeight="1">
      <c r="A8353" s="1">
        <v>45394.0</v>
      </c>
      <c r="B8353" s="2" t="s">
        <v>5007</v>
      </c>
      <c r="C8353" s="2" t="s">
        <v>65</v>
      </c>
      <c r="D8353" s="1">
        <v>29221.0</v>
      </c>
      <c r="E8353" s="2" t="s">
        <v>63</v>
      </c>
      <c r="F8353" s="2">
        <v>262.0</v>
      </c>
      <c r="G8353" s="2" t="s">
        <v>33</v>
      </c>
      <c r="H8353" s="2" t="s">
        <v>24</v>
      </c>
      <c r="I8353" s="2" t="s">
        <v>25</v>
      </c>
      <c r="J8353" s="2" t="str">
        <f t="array" ref="J8353">XLOOKUP('Transaction Data'!$G8353,Product_Code,Biscuit_Brand)</f>
        <v>Caramel Biscuits</v>
      </c>
      <c r="K8353" s="2">
        <f t="array" ref="K8353">XLOOKUP('Transaction Data'!$G8353,Product_Code,Cost)</f>
        <v>18</v>
      </c>
      <c r="L8353" s="2">
        <f t="array" ref="L8353">XLOOKUP('Transaction Data'!$G8353,Product_Code,Unit_Price)</f>
        <v>22</v>
      </c>
      <c r="M8353" s="3">
        <f>'Transaction Data'!$F8353*'Transaction Data'!$K8353</f>
        <v>4716</v>
      </c>
      <c r="N8353" s="3">
        <f>'Transaction Data'!$F8353*'Transaction Data'!$L8353</f>
        <v>5764</v>
      </c>
      <c r="O8353" s="3">
        <f>'Transaction Data'!$N8353-'Transaction Data'!$M8353</f>
        <v>1048</v>
      </c>
      <c r="P8353" s="2">
        <f>DATEDIF('Transaction Data'!$D8353,'Transaction Data'!$A8353,"y")</f>
        <v>44</v>
      </c>
      <c r="Q8353" s="2" t="str">
        <f>FLOOR('Transaction Data'!$P8353,15)&amp;"-"&amp;FLOOR('Transaction Data'!$P8353,15)+14</f>
        <v>30-44</v>
      </c>
      <c r="R8353" s="2" t="str">
        <f>IF('Transaction Data'!$L8353&lt;=10,"Less Expensive","Expensive")</f>
        <v>Expensive</v>
      </c>
      <c r="S8353" s="4">
        <f>WEEKDAY('Transaction Data'!$A8353)</f>
        <v>6</v>
      </c>
      <c r="T8353" s="2" t="str">
        <f>IF(WEEKDAY('Transaction Data'!$A8353,2)&lt;6,"Weekday","Weekend")</f>
        <v>Weekday</v>
      </c>
    </row>
    <row r="8354" ht="15.75" customHeight="1">
      <c r="A8354" s="1">
        <v>45424.0</v>
      </c>
      <c r="B8354" s="2" t="s">
        <v>7655</v>
      </c>
      <c r="C8354" s="2" t="s">
        <v>32</v>
      </c>
      <c r="D8354" s="1">
        <v>24855.0</v>
      </c>
      <c r="E8354" s="2" t="s">
        <v>37</v>
      </c>
      <c r="F8354" s="2">
        <v>462.0</v>
      </c>
      <c r="G8354" s="2" t="s">
        <v>44</v>
      </c>
      <c r="H8354" s="2" t="s">
        <v>29</v>
      </c>
      <c r="I8354" s="2" t="s">
        <v>25</v>
      </c>
      <c r="J8354" s="2" t="str">
        <f t="array" ref="J8354">XLOOKUP('Transaction Data'!$G8354,Product_Code,Biscuit_Brand)</f>
        <v>Butter Crunch</v>
      </c>
      <c r="K8354" s="2">
        <f t="array" ref="K8354">XLOOKUP('Transaction Data'!$G8354,Product_Code,Cost)</f>
        <v>10</v>
      </c>
      <c r="L8354" s="2">
        <f t="array" ref="L8354">XLOOKUP('Transaction Data'!$G8354,Product_Code,Unit_Price)</f>
        <v>11</v>
      </c>
      <c r="M8354" s="3">
        <f>'Transaction Data'!$F8354*'Transaction Data'!$K8354</f>
        <v>4620</v>
      </c>
      <c r="N8354" s="3">
        <f>'Transaction Data'!$F8354*'Transaction Data'!$L8354</f>
        <v>5082</v>
      </c>
      <c r="O8354" s="3">
        <f>'Transaction Data'!$N8354-'Transaction Data'!$M8354</f>
        <v>462</v>
      </c>
      <c r="P8354" s="2">
        <f>DATEDIF('Transaction Data'!$D8354,'Transaction Data'!$A8354,"y")</f>
        <v>56</v>
      </c>
      <c r="Q8354" s="2" t="str">
        <f>FLOOR('Transaction Data'!$P8354,15)&amp;"-"&amp;FLOOR('Transaction Data'!$P8354,15)+14</f>
        <v>45-59</v>
      </c>
      <c r="R8354" s="2" t="str">
        <f>IF('Transaction Data'!$L8354&lt;=10,"Less Expensive","Expensive")</f>
        <v>Expensive</v>
      </c>
      <c r="S8354" s="4">
        <f>WEEKDAY('Transaction Data'!$A8354)</f>
        <v>1</v>
      </c>
      <c r="T8354" s="2" t="str">
        <f>IF(WEEKDAY('Transaction Data'!$A8354,2)&lt;6,"Weekday","Weekend")</f>
        <v>Weekend</v>
      </c>
    </row>
    <row r="8355" ht="15.75" customHeight="1">
      <c r="A8355" s="1">
        <v>45352.0</v>
      </c>
      <c r="B8355" s="2" t="s">
        <v>7656</v>
      </c>
      <c r="C8355" s="2" t="s">
        <v>65</v>
      </c>
      <c r="D8355" s="1">
        <v>18828.0</v>
      </c>
      <c r="E8355" s="2" t="s">
        <v>63</v>
      </c>
      <c r="F8355" s="2">
        <v>435.0</v>
      </c>
      <c r="G8355" s="2" t="s">
        <v>60</v>
      </c>
      <c r="H8355" s="2" t="s">
        <v>34</v>
      </c>
      <c r="I8355" s="2" t="s">
        <v>25</v>
      </c>
      <c r="J8355" s="2" t="str">
        <f t="array" ref="J8355">XLOOKUP('Transaction Data'!$G8355,Product_Code,Biscuit_Brand)</f>
        <v>Peanut Butter Bites</v>
      </c>
      <c r="K8355" s="2">
        <f t="array" ref="K8355">XLOOKUP('Transaction Data'!$G8355,Product_Code,Cost)</f>
        <v>5</v>
      </c>
      <c r="L8355" s="2">
        <f t="array" ref="L8355">XLOOKUP('Transaction Data'!$G8355,Product_Code,Unit_Price)</f>
        <v>7</v>
      </c>
      <c r="M8355" s="3">
        <f>'Transaction Data'!$F8355*'Transaction Data'!$K8355</f>
        <v>2175</v>
      </c>
      <c r="N8355" s="3">
        <f>'Transaction Data'!$F8355*'Transaction Data'!$L8355</f>
        <v>3045</v>
      </c>
      <c r="O8355" s="3">
        <f>'Transaction Data'!$N8355-'Transaction Data'!$M8355</f>
        <v>870</v>
      </c>
      <c r="P8355" s="2">
        <f>DATEDIF('Transaction Data'!$D8355,'Transaction Data'!$A8355,"y")</f>
        <v>72</v>
      </c>
      <c r="Q8355" s="2" t="str">
        <f>FLOOR('Transaction Data'!$P8355,15)&amp;"-"&amp;FLOOR('Transaction Data'!$P8355,15)+14</f>
        <v>60-74</v>
      </c>
      <c r="R8355" s="2" t="str">
        <f>IF('Transaction Data'!$L8355&lt;=10,"Less Expensive","Expensive")</f>
        <v>Less Expensive</v>
      </c>
      <c r="S8355" s="4">
        <f>WEEKDAY('Transaction Data'!$A8355)</f>
        <v>6</v>
      </c>
      <c r="T8355" s="2" t="str">
        <f>IF(WEEKDAY('Transaction Data'!$A8355,2)&lt;6,"Weekday","Weekend")</f>
        <v>Weekday</v>
      </c>
    </row>
    <row r="8356" ht="15.75" customHeight="1">
      <c r="A8356" s="1">
        <v>45474.0</v>
      </c>
      <c r="B8356" s="2" t="s">
        <v>7657</v>
      </c>
      <c r="C8356" s="2" t="s">
        <v>41</v>
      </c>
      <c r="D8356" s="1">
        <v>16424.0</v>
      </c>
      <c r="E8356" s="2" t="s">
        <v>27</v>
      </c>
      <c r="F8356" s="2">
        <v>394.0</v>
      </c>
      <c r="G8356" s="2" t="s">
        <v>28</v>
      </c>
      <c r="H8356" s="2" t="s">
        <v>24</v>
      </c>
      <c r="I8356" s="2" t="s">
        <v>25</v>
      </c>
      <c r="J8356" s="2" t="str">
        <f t="array" ref="J8356">XLOOKUP('Transaction Data'!$G8356,Product_Code,Biscuit_Brand)</f>
        <v>Shortbread</v>
      </c>
      <c r="K8356" s="2">
        <f t="array" ref="K8356">XLOOKUP('Transaction Data'!$G8356,Product_Code,Cost)</f>
        <v>10</v>
      </c>
      <c r="L8356" s="2">
        <f t="array" ref="L8356">XLOOKUP('Transaction Data'!$G8356,Product_Code,Unit_Price)</f>
        <v>45</v>
      </c>
      <c r="M8356" s="3">
        <f>'Transaction Data'!$F8356*'Transaction Data'!$K8356</f>
        <v>3940</v>
      </c>
      <c r="N8356" s="3">
        <f>'Transaction Data'!$F8356*'Transaction Data'!$L8356</f>
        <v>17730</v>
      </c>
      <c r="O8356" s="3">
        <f>'Transaction Data'!$N8356-'Transaction Data'!$M8356</f>
        <v>13790</v>
      </c>
      <c r="P8356" s="2">
        <f>DATEDIF('Transaction Data'!$D8356,'Transaction Data'!$A8356,"y")</f>
        <v>79</v>
      </c>
      <c r="Q8356" s="2" t="str">
        <f>FLOOR('Transaction Data'!$P8356,15)&amp;"-"&amp;FLOOR('Transaction Data'!$P8356,15)+14</f>
        <v>75-89</v>
      </c>
      <c r="R8356" s="2" t="str">
        <f>IF('Transaction Data'!$L8356&lt;=10,"Less Expensive","Expensive")</f>
        <v>Expensive</v>
      </c>
      <c r="S8356" s="4">
        <f>WEEKDAY('Transaction Data'!$A8356)</f>
        <v>2</v>
      </c>
      <c r="T8356" s="2" t="str">
        <f>IF(WEEKDAY('Transaction Data'!$A8356,2)&lt;6,"Weekday","Weekend")</f>
        <v>Weekday</v>
      </c>
    </row>
    <row r="8357" ht="15.75" customHeight="1">
      <c r="A8357" s="1">
        <v>45341.0</v>
      </c>
      <c r="B8357" s="2" t="s">
        <v>7658</v>
      </c>
      <c r="C8357" s="2" t="s">
        <v>41</v>
      </c>
      <c r="D8357" s="1">
        <v>31229.0</v>
      </c>
      <c r="E8357" s="2" t="s">
        <v>22</v>
      </c>
      <c r="F8357" s="2">
        <v>461.0</v>
      </c>
      <c r="G8357" s="2" t="s">
        <v>28</v>
      </c>
      <c r="H8357" s="2" t="s">
        <v>29</v>
      </c>
      <c r="I8357" s="2" t="s">
        <v>25</v>
      </c>
      <c r="J8357" s="2" t="str">
        <f t="array" ref="J8357">XLOOKUP('Transaction Data'!$G8357,Product_Code,Biscuit_Brand)</f>
        <v>Shortbread</v>
      </c>
      <c r="K8357" s="2">
        <f t="array" ref="K8357">XLOOKUP('Transaction Data'!$G8357,Product_Code,Cost)</f>
        <v>10</v>
      </c>
      <c r="L8357" s="2">
        <f t="array" ref="L8357">XLOOKUP('Transaction Data'!$G8357,Product_Code,Unit_Price)</f>
        <v>45</v>
      </c>
      <c r="M8357" s="3">
        <f>'Transaction Data'!$F8357*'Transaction Data'!$K8357</f>
        <v>4610</v>
      </c>
      <c r="N8357" s="3">
        <f>'Transaction Data'!$F8357*'Transaction Data'!$L8357</f>
        <v>20745</v>
      </c>
      <c r="O8357" s="3">
        <f>'Transaction Data'!$N8357-'Transaction Data'!$M8357</f>
        <v>16135</v>
      </c>
      <c r="P8357" s="2">
        <f>DATEDIF('Transaction Data'!$D8357,'Transaction Data'!$A8357,"y")</f>
        <v>38</v>
      </c>
      <c r="Q8357" s="2" t="str">
        <f>FLOOR('Transaction Data'!$P8357,15)&amp;"-"&amp;FLOOR('Transaction Data'!$P8357,15)+14</f>
        <v>30-44</v>
      </c>
      <c r="R8357" s="2" t="str">
        <f>IF('Transaction Data'!$L8357&lt;=10,"Less Expensive","Expensive")</f>
        <v>Expensive</v>
      </c>
      <c r="S8357" s="4">
        <f>WEEKDAY('Transaction Data'!$A8357)</f>
        <v>2</v>
      </c>
      <c r="T8357" s="2" t="str">
        <f>IF(WEEKDAY('Transaction Data'!$A8357,2)&lt;6,"Weekday","Weekend")</f>
        <v>Weekday</v>
      </c>
    </row>
    <row r="8358" ht="15.75" customHeight="1">
      <c r="A8358" s="1">
        <v>45473.0</v>
      </c>
      <c r="B8358" s="2" t="s">
        <v>7659</v>
      </c>
      <c r="C8358" s="2" t="s">
        <v>54</v>
      </c>
      <c r="D8358" s="1">
        <v>19061.0</v>
      </c>
      <c r="E8358" s="2" t="s">
        <v>27</v>
      </c>
      <c r="F8358" s="2">
        <v>39.0</v>
      </c>
      <c r="G8358" s="2" t="s">
        <v>60</v>
      </c>
      <c r="H8358" s="2" t="s">
        <v>34</v>
      </c>
      <c r="I8358" s="2" t="s">
        <v>25</v>
      </c>
      <c r="J8358" s="2" t="str">
        <f t="array" ref="J8358">XLOOKUP('Transaction Data'!$G8358,Product_Code,Biscuit_Brand)</f>
        <v>Peanut Butter Bites</v>
      </c>
      <c r="K8358" s="2">
        <f t="array" ref="K8358">XLOOKUP('Transaction Data'!$G8358,Product_Code,Cost)</f>
        <v>5</v>
      </c>
      <c r="L8358" s="2">
        <f t="array" ref="L8358">XLOOKUP('Transaction Data'!$G8358,Product_Code,Unit_Price)</f>
        <v>7</v>
      </c>
      <c r="M8358" s="3">
        <f>'Transaction Data'!$F8358*'Transaction Data'!$K8358</f>
        <v>195</v>
      </c>
      <c r="N8358" s="3">
        <f>'Transaction Data'!$F8358*'Transaction Data'!$L8358</f>
        <v>273</v>
      </c>
      <c r="O8358" s="3">
        <f>'Transaction Data'!$N8358-'Transaction Data'!$M8358</f>
        <v>78</v>
      </c>
      <c r="P8358" s="2">
        <f>DATEDIF('Transaction Data'!$D8358,'Transaction Data'!$A8358,"y")</f>
        <v>72</v>
      </c>
      <c r="Q8358" s="2" t="str">
        <f>FLOOR('Transaction Data'!$P8358,15)&amp;"-"&amp;FLOOR('Transaction Data'!$P8358,15)+14</f>
        <v>60-74</v>
      </c>
      <c r="R8358" s="2" t="str">
        <f>IF('Transaction Data'!$L8358&lt;=10,"Less Expensive","Expensive")</f>
        <v>Less Expensive</v>
      </c>
      <c r="S8358" s="4">
        <f>WEEKDAY('Transaction Data'!$A8358)</f>
        <v>1</v>
      </c>
      <c r="T8358" s="2" t="str">
        <f>IF(WEEKDAY('Transaction Data'!$A8358,2)&lt;6,"Weekday","Weekend")</f>
        <v>Weekend</v>
      </c>
    </row>
    <row r="8359" ht="15.75" customHeight="1">
      <c r="A8359" s="1">
        <v>45472.0</v>
      </c>
      <c r="B8359" s="2" t="s">
        <v>7660</v>
      </c>
      <c r="C8359" s="2" t="s">
        <v>54</v>
      </c>
      <c r="D8359" s="1">
        <v>27479.0</v>
      </c>
      <c r="E8359" s="2" t="s">
        <v>27</v>
      </c>
      <c r="F8359" s="2">
        <v>162.0</v>
      </c>
      <c r="G8359" s="2" t="s">
        <v>55</v>
      </c>
      <c r="H8359" s="2" t="s">
        <v>24</v>
      </c>
      <c r="I8359" s="2" t="s">
        <v>25</v>
      </c>
      <c r="J8359" s="2" t="str">
        <f t="array" ref="J8359">XLOOKUP('Transaction Data'!$G8359,Product_Code,Biscuit_Brand)</f>
        <v>Vanilla Wafers</v>
      </c>
      <c r="K8359" s="2">
        <f t="array" ref="K8359">XLOOKUP('Transaction Data'!$G8359,Product_Code,Cost)</f>
        <v>18</v>
      </c>
      <c r="L8359" s="2">
        <f t="array" ref="L8359">XLOOKUP('Transaction Data'!$G8359,Product_Code,Unit_Price)</f>
        <v>36</v>
      </c>
      <c r="M8359" s="3">
        <f>'Transaction Data'!$F8359*'Transaction Data'!$K8359</f>
        <v>2916</v>
      </c>
      <c r="N8359" s="3">
        <f>'Transaction Data'!$F8359*'Transaction Data'!$L8359</f>
        <v>5832</v>
      </c>
      <c r="O8359" s="3">
        <f>'Transaction Data'!$N8359-'Transaction Data'!$M8359</f>
        <v>2916</v>
      </c>
      <c r="P8359" s="2">
        <f>DATEDIF('Transaction Data'!$D8359,'Transaction Data'!$A8359,"y")</f>
        <v>49</v>
      </c>
      <c r="Q8359" s="2" t="str">
        <f>FLOOR('Transaction Data'!$P8359,15)&amp;"-"&amp;FLOOR('Transaction Data'!$P8359,15)+14</f>
        <v>45-59</v>
      </c>
      <c r="R8359" s="2" t="str">
        <f>IF('Transaction Data'!$L8359&lt;=10,"Less Expensive","Expensive")</f>
        <v>Expensive</v>
      </c>
      <c r="S8359" s="4">
        <f>WEEKDAY('Transaction Data'!$A8359)</f>
        <v>7</v>
      </c>
      <c r="T8359" s="2" t="str">
        <f>IF(WEEKDAY('Transaction Data'!$A8359,2)&lt;6,"Weekday","Weekend")</f>
        <v>Weekend</v>
      </c>
    </row>
    <row r="8360" ht="15.75" customHeight="1">
      <c r="A8360" s="1">
        <v>45348.0</v>
      </c>
      <c r="B8360" s="2" t="s">
        <v>7661</v>
      </c>
      <c r="C8360" s="2" t="s">
        <v>32</v>
      </c>
      <c r="D8360" s="1">
        <v>16162.0</v>
      </c>
      <c r="E8360" s="2" t="s">
        <v>22</v>
      </c>
      <c r="F8360" s="2">
        <v>325.0</v>
      </c>
      <c r="G8360" s="2" t="s">
        <v>28</v>
      </c>
      <c r="H8360" s="2" t="s">
        <v>29</v>
      </c>
      <c r="I8360" s="2" t="s">
        <v>25</v>
      </c>
      <c r="J8360" s="2" t="str">
        <f t="array" ref="J8360">XLOOKUP('Transaction Data'!$G8360,Product_Code,Biscuit_Brand)</f>
        <v>Shortbread</v>
      </c>
      <c r="K8360" s="2">
        <f t="array" ref="K8360">XLOOKUP('Transaction Data'!$G8360,Product_Code,Cost)</f>
        <v>10</v>
      </c>
      <c r="L8360" s="2">
        <f t="array" ref="L8360">XLOOKUP('Transaction Data'!$G8360,Product_Code,Unit_Price)</f>
        <v>45</v>
      </c>
      <c r="M8360" s="3">
        <f>'Transaction Data'!$F8360*'Transaction Data'!$K8360</f>
        <v>3250</v>
      </c>
      <c r="N8360" s="3">
        <f>'Transaction Data'!$F8360*'Transaction Data'!$L8360</f>
        <v>14625</v>
      </c>
      <c r="O8360" s="3">
        <f>'Transaction Data'!$N8360-'Transaction Data'!$M8360</f>
        <v>11375</v>
      </c>
      <c r="P8360" s="2">
        <f>DATEDIF('Transaction Data'!$D8360,'Transaction Data'!$A8360,"y")</f>
        <v>79</v>
      </c>
      <c r="Q8360" s="2" t="str">
        <f>FLOOR('Transaction Data'!$P8360,15)&amp;"-"&amp;FLOOR('Transaction Data'!$P8360,15)+14</f>
        <v>75-89</v>
      </c>
      <c r="R8360" s="2" t="str">
        <f>IF('Transaction Data'!$L8360&lt;=10,"Less Expensive","Expensive")</f>
        <v>Expensive</v>
      </c>
      <c r="S8360" s="4">
        <f>WEEKDAY('Transaction Data'!$A8360)</f>
        <v>2</v>
      </c>
      <c r="T8360" s="2" t="str">
        <f>IF(WEEKDAY('Transaction Data'!$A8360,2)&lt;6,"Weekday","Weekend")</f>
        <v>Weekday</v>
      </c>
    </row>
    <row r="8361" ht="15.75" customHeight="1">
      <c r="A8361" s="1">
        <v>45299.0</v>
      </c>
      <c r="B8361" s="2" t="s">
        <v>7662</v>
      </c>
      <c r="C8361" s="2" t="s">
        <v>47</v>
      </c>
      <c r="D8361" s="1">
        <v>19426.0</v>
      </c>
      <c r="E8361" s="2" t="s">
        <v>22</v>
      </c>
      <c r="F8361" s="2">
        <v>144.0</v>
      </c>
      <c r="G8361" s="2" t="s">
        <v>38</v>
      </c>
      <c r="H8361" s="2" t="s">
        <v>34</v>
      </c>
      <c r="I8361" s="2" t="s">
        <v>25</v>
      </c>
      <c r="J8361" s="2" t="str">
        <f t="array" ref="J8361">XLOOKUP('Transaction Data'!$G8361,Product_Code,Biscuit_Brand)</f>
        <v>Ginger Snaps</v>
      </c>
      <c r="K8361" s="2">
        <f t="array" ref="K8361">XLOOKUP('Transaction Data'!$G8361,Product_Code,Cost)</f>
        <v>14</v>
      </c>
      <c r="L8361" s="2">
        <f t="array" ref="L8361">XLOOKUP('Transaction Data'!$G8361,Product_Code,Unit_Price)</f>
        <v>28</v>
      </c>
      <c r="M8361" s="3">
        <f>'Transaction Data'!$F8361*'Transaction Data'!$K8361</f>
        <v>2016</v>
      </c>
      <c r="N8361" s="3">
        <f>'Transaction Data'!$F8361*'Transaction Data'!$L8361</f>
        <v>4032</v>
      </c>
      <c r="O8361" s="3">
        <f>'Transaction Data'!$N8361-'Transaction Data'!$M8361</f>
        <v>2016</v>
      </c>
      <c r="P8361" s="2">
        <f>DATEDIF('Transaction Data'!$D8361,'Transaction Data'!$A8361,"y")</f>
        <v>70</v>
      </c>
      <c r="Q8361" s="2" t="str">
        <f>FLOOR('Transaction Data'!$P8361,15)&amp;"-"&amp;FLOOR('Transaction Data'!$P8361,15)+14</f>
        <v>60-74</v>
      </c>
      <c r="R8361" s="2" t="str">
        <f>IF('Transaction Data'!$L8361&lt;=10,"Less Expensive","Expensive")</f>
        <v>Expensive</v>
      </c>
      <c r="S8361" s="4">
        <f>WEEKDAY('Transaction Data'!$A8361)</f>
        <v>2</v>
      </c>
      <c r="T8361" s="2" t="str">
        <f>IF(WEEKDAY('Transaction Data'!$A8361,2)&lt;6,"Weekday","Weekend")</f>
        <v>Weekday</v>
      </c>
    </row>
    <row r="8362" ht="15.75" customHeight="1">
      <c r="A8362" s="1">
        <v>45427.0</v>
      </c>
      <c r="B8362" s="2" t="s">
        <v>7663</v>
      </c>
      <c r="C8362" s="2" t="s">
        <v>51</v>
      </c>
      <c r="D8362" s="1">
        <v>20877.0</v>
      </c>
      <c r="E8362" s="2" t="s">
        <v>63</v>
      </c>
      <c r="F8362" s="2">
        <v>379.0</v>
      </c>
      <c r="G8362" s="2" t="s">
        <v>60</v>
      </c>
      <c r="H8362" s="2" t="s">
        <v>24</v>
      </c>
      <c r="I8362" s="2" t="s">
        <v>25</v>
      </c>
      <c r="J8362" s="2" t="str">
        <f t="array" ref="J8362">XLOOKUP('Transaction Data'!$G8362,Product_Code,Biscuit_Brand)</f>
        <v>Peanut Butter Bites</v>
      </c>
      <c r="K8362" s="2">
        <f t="array" ref="K8362">XLOOKUP('Transaction Data'!$G8362,Product_Code,Cost)</f>
        <v>5</v>
      </c>
      <c r="L8362" s="2">
        <f t="array" ref="L8362">XLOOKUP('Transaction Data'!$G8362,Product_Code,Unit_Price)</f>
        <v>7</v>
      </c>
      <c r="M8362" s="3">
        <f>'Transaction Data'!$F8362*'Transaction Data'!$K8362</f>
        <v>1895</v>
      </c>
      <c r="N8362" s="3">
        <f>'Transaction Data'!$F8362*'Transaction Data'!$L8362</f>
        <v>2653</v>
      </c>
      <c r="O8362" s="3">
        <f>'Transaction Data'!$N8362-'Transaction Data'!$M8362</f>
        <v>758</v>
      </c>
      <c r="P8362" s="2">
        <f>DATEDIF('Transaction Data'!$D8362,'Transaction Data'!$A8362,"y")</f>
        <v>67</v>
      </c>
      <c r="Q8362" s="2" t="str">
        <f>FLOOR('Transaction Data'!$P8362,15)&amp;"-"&amp;FLOOR('Transaction Data'!$P8362,15)+14</f>
        <v>60-74</v>
      </c>
      <c r="R8362" s="2" t="str">
        <f>IF('Transaction Data'!$L8362&lt;=10,"Less Expensive","Expensive")</f>
        <v>Less Expensive</v>
      </c>
      <c r="S8362" s="4">
        <f>WEEKDAY('Transaction Data'!$A8362)</f>
        <v>4</v>
      </c>
      <c r="T8362" s="2" t="str">
        <f>IF(WEEKDAY('Transaction Data'!$A8362,2)&lt;6,"Weekday","Weekend")</f>
        <v>Weekday</v>
      </c>
    </row>
    <row r="8363" ht="15.75" customHeight="1">
      <c r="A8363" s="1">
        <v>45452.0</v>
      </c>
      <c r="B8363" s="2" t="s">
        <v>7664</v>
      </c>
      <c r="C8363" s="2" t="s">
        <v>51</v>
      </c>
      <c r="D8363" s="1">
        <v>33633.0</v>
      </c>
      <c r="E8363" s="2" t="s">
        <v>37</v>
      </c>
      <c r="F8363" s="2">
        <v>337.0</v>
      </c>
      <c r="G8363" s="2" t="s">
        <v>55</v>
      </c>
      <c r="H8363" s="2" t="s">
        <v>29</v>
      </c>
      <c r="I8363" s="2" t="s">
        <v>25</v>
      </c>
      <c r="J8363" s="2" t="str">
        <f t="array" ref="J8363">XLOOKUP('Transaction Data'!$G8363,Product_Code,Biscuit_Brand)</f>
        <v>Vanilla Wafers</v>
      </c>
      <c r="K8363" s="2">
        <f t="array" ref="K8363">XLOOKUP('Transaction Data'!$G8363,Product_Code,Cost)</f>
        <v>18</v>
      </c>
      <c r="L8363" s="2">
        <f t="array" ref="L8363">XLOOKUP('Transaction Data'!$G8363,Product_Code,Unit_Price)</f>
        <v>36</v>
      </c>
      <c r="M8363" s="3">
        <f>'Transaction Data'!$F8363*'Transaction Data'!$K8363</f>
        <v>6066</v>
      </c>
      <c r="N8363" s="3">
        <f>'Transaction Data'!$F8363*'Transaction Data'!$L8363</f>
        <v>12132</v>
      </c>
      <c r="O8363" s="3">
        <f>'Transaction Data'!$N8363-'Transaction Data'!$M8363</f>
        <v>6066</v>
      </c>
      <c r="P8363" s="2">
        <f>DATEDIF('Transaction Data'!$D8363,'Transaction Data'!$A8363,"y")</f>
        <v>32</v>
      </c>
      <c r="Q8363" s="2" t="str">
        <f>FLOOR('Transaction Data'!$P8363,15)&amp;"-"&amp;FLOOR('Transaction Data'!$P8363,15)+14</f>
        <v>30-44</v>
      </c>
      <c r="R8363" s="2" t="str">
        <f>IF('Transaction Data'!$L8363&lt;=10,"Less Expensive","Expensive")</f>
        <v>Expensive</v>
      </c>
      <c r="S8363" s="4">
        <f>WEEKDAY('Transaction Data'!$A8363)</f>
        <v>1</v>
      </c>
      <c r="T8363" s="2" t="str">
        <f>IF(WEEKDAY('Transaction Data'!$A8363,2)&lt;6,"Weekday","Weekend")</f>
        <v>Weekend</v>
      </c>
    </row>
    <row r="8364" ht="15.75" customHeight="1">
      <c r="A8364" s="1">
        <v>45477.0</v>
      </c>
      <c r="B8364" s="2" t="s">
        <v>7665</v>
      </c>
      <c r="C8364" s="2" t="s">
        <v>65</v>
      </c>
      <c r="D8364" s="1">
        <v>24574.0</v>
      </c>
      <c r="E8364" s="2" t="s">
        <v>27</v>
      </c>
      <c r="F8364" s="2">
        <v>168.0</v>
      </c>
      <c r="G8364" s="2" t="s">
        <v>48</v>
      </c>
      <c r="H8364" s="2" t="s">
        <v>34</v>
      </c>
      <c r="I8364" s="2" t="s">
        <v>25</v>
      </c>
      <c r="J8364" s="2" t="str">
        <f t="array" ref="J8364">XLOOKUP('Transaction Data'!$G8364,Product_Code,Biscuit_Brand)</f>
        <v>Lemon Crisps</v>
      </c>
      <c r="K8364" s="2">
        <f t="array" ref="K8364">XLOOKUP('Transaction Data'!$G8364,Product_Code,Cost)</f>
        <v>7</v>
      </c>
      <c r="L8364" s="2">
        <f t="array" ref="L8364">XLOOKUP('Transaction Data'!$G8364,Product_Code,Unit_Price)</f>
        <v>9</v>
      </c>
      <c r="M8364" s="3">
        <f>'Transaction Data'!$F8364*'Transaction Data'!$K8364</f>
        <v>1176</v>
      </c>
      <c r="N8364" s="3">
        <f>'Transaction Data'!$F8364*'Transaction Data'!$L8364</f>
        <v>1512</v>
      </c>
      <c r="O8364" s="3">
        <f>'Transaction Data'!$N8364-'Transaction Data'!$M8364</f>
        <v>336</v>
      </c>
      <c r="P8364" s="2">
        <f>DATEDIF('Transaction Data'!$D8364,'Transaction Data'!$A8364,"y")</f>
        <v>57</v>
      </c>
      <c r="Q8364" s="2" t="str">
        <f>FLOOR('Transaction Data'!$P8364,15)&amp;"-"&amp;FLOOR('Transaction Data'!$P8364,15)+14</f>
        <v>45-59</v>
      </c>
      <c r="R8364" s="2" t="str">
        <f>IF('Transaction Data'!$L8364&lt;=10,"Less Expensive","Expensive")</f>
        <v>Less Expensive</v>
      </c>
      <c r="S8364" s="4">
        <f>WEEKDAY('Transaction Data'!$A8364)</f>
        <v>5</v>
      </c>
      <c r="T8364" s="2" t="str">
        <f>IF(WEEKDAY('Transaction Data'!$A8364,2)&lt;6,"Weekday","Weekend")</f>
        <v>Weekday</v>
      </c>
    </row>
    <row r="8365" ht="15.75" customHeight="1">
      <c r="A8365" s="1">
        <v>45385.0</v>
      </c>
      <c r="B8365" s="2" t="s">
        <v>7666</v>
      </c>
      <c r="C8365" s="2" t="s">
        <v>54</v>
      </c>
      <c r="D8365" s="1">
        <v>27568.0</v>
      </c>
      <c r="E8365" s="2" t="s">
        <v>22</v>
      </c>
      <c r="F8365" s="2">
        <v>446.0</v>
      </c>
      <c r="G8365" s="2" t="s">
        <v>48</v>
      </c>
      <c r="H8365" s="2" t="s">
        <v>24</v>
      </c>
      <c r="I8365" s="2" t="s">
        <v>25</v>
      </c>
      <c r="J8365" s="2" t="str">
        <f t="array" ref="J8365">XLOOKUP('Transaction Data'!$G8365,Product_Code,Biscuit_Brand)</f>
        <v>Lemon Crisps</v>
      </c>
      <c r="K8365" s="2">
        <f t="array" ref="K8365">XLOOKUP('Transaction Data'!$G8365,Product_Code,Cost)</f>
        <v>7</v>
      </c>
      <c r="L8365" s="2">
        <f t="array" ref="L8365">XLOOKUP('Transaction Data'!$G8365,Product_Code,Unit_Price)</f>
        <v>9</v>
      </c>
      <c r="M8365" s="3">
        <f>'Transaction Data'!$F8365*'Transaction Data'!$K8365</f>
        <v>3122</v>
      </c>
      <c r="N8365" s="3">
        <f>'Transaction Data'!$F8365*'Transaction Data'!$L8365</f>
        <v>4014</v>
      </c>
      <c r="O8365" s="3">
        <f>'Transaction Data'!$N8365-'Transaction Data'!$M8365</f>
        <v>892</v>
      </c>
      <c r="P8365" s="2">
        <f>DATEDIF('Transaction Data'!$D8365,'Transaction Data'!$A8365,"y")</f>
        <v>48</v>
      </c>
      <c r="Q8365" s="2" t="str">
        <f>FLOOR('Transaction Data'!$P8365,15)&amp;"-"&amp;FLOOR('Transaction Data'!$P8365,15)+14</f>
        <v>45-59</v>
      </c>
      <c r="R8365" s="2" t="str">
        <f>IF('Transaction Data'!$L8365&lt;=10,"Less Expensive","Expensive")</f>
        <v>Less Expensive</v>
      </c>
      <c r="S8365" s="4">
        <f>WEEKDAY('Transaction Data'!$A8365)</f>
        <v>4</v>
      </c>
      <c r="T8365" s="2" t="str">
        <f>IF(WEEKDAY('Transaction Data'!$A8365,2)&lt;6,"Weekday","Weekend")</f>
        <v>Weekday</v>
      </c>
    </row>
    <row r="8366" ht="15.75" customHeight="1">
      <c r="A8366" s="1">
        <v>45344.0</v>
      </c>
      <c r="B8366" s="2" t="s">
        <v>7667</v>
      </c>
      <c r="C8366" s="2" t="s">
        <v>65</v>
      </c>
      <c r="D8366" s="1">
        <v>21433.0</v>
      </c>
      <c r="E8366" s="2" t="s">
        <v>63</v>
      </c>
      <c r="F8366" s="2">
        <v>228.0</v>
      </c>
      <c r="G8366" s="2" t="s">
        <v>61</v>
      </c>
      <c r="H8366" s="2" t="s">
        <v>42</v>
      </c>
      <c r="I8366" s="2" t="s">
        <v>25</v>
      </c>
      <c r="J8366" s="2" t="str">
        <f t="array" ref="J8366">XLOOKUP('Transaction Data'!$G8366,Product_Code,Biscuit_Brand)</f>
        <v>Choco Delight</v>
      </c>
      <c r="K8366" s="2">
        <f t="array" ref="K8366">XLOOKUP('Transaction Data'!$G8366,Product_Code,Cost)</f>
        <v>3</v>
      </c>
      <c r="L8366" s="2">
        <f t="array" ref="L8366">XLOOKUP('Transaction Data'!$G8366,Product_Code,Unit_Price)</f>
        <v>5</v>
      </c>
      <c r="M8366" s="3">
        <f>'Transaction Data'!$F8366*'Transaction Data'!$K8366</f>
        <v>684</v>
      </c>
      <c r="N8366" s="3">
        <f>'Transaction Data'!$F8366*'Transaction Data'!$L8366</f>
        <v>1140</v>
      </c>
      <c r="O8366" s="3">
        <f>'Transaction Data'!$N8366-'Transaction Data'!$M8366</f>
        <v>456</v>
      </c>
      <c r="P8366" s="2">
        <f>DATEDIF('Transaction Data'!$D8366,'Transaction Data'!$A8366,"y")</f>
        <v>65</v>
      </c>
      <c r="Q8366" s="2" t="str">
        <f>FLOOR('Transaction Data'!$P8366,15)&amp;"-"&amp;FLOOR('Transaction Data'!$P8366,15)+14</f>
        <v>60-74</v>
      </c>
      <c r="R8366" s="2" t="str">
        <f>IF('Transaction Data'!$L8366&lt;=10,"Less Expensive","Expensive")</f>
        <v>Less Expensive</v>
      </c>
      <c r="S8366" s="4">
        <f>WEEKDAY('Transaction Data'!$A8366)</f>
        <v>5</v>
      </c>
      <c r="T8366" s="2" t="str">
        <f>IF(WEEKDAY('Transaction Data'!$A8366,2)&lt;6,"Weekday","Weekend")</f>
        <v>Weekday</v>
      </c>
    </row>
    <row r="8367" ht="15.75" customHeight="1">
      <c r="A8367" s="1">
        <v>45503.0</v>
      </c>
      <c r="B8367" s="2" t="s">
        <v>7668</v>
      </c>
      <c r="C8367" s="2" t="s">
        <v>51</v>
      </c>
      <c r="D8367" s="1">
        <v>15984.0</v>
      </c>
      <c r="E8367" s="2" t="s">
        <v>37</v>
      </c>
      <c r="F8367" s="2">
        <v>233.0</v>
      </c>
      <c r="G8367" s="2" t="s">
        <v>61</v>
      </c>
      <c r="H8367" s="2" t="s">
        <v>45</v>
      </c>
      <c r="I8367" s="2" t="s">
        <v>25</v>
      </c>
      <c r="J8367" s="2" t="str">
        <f t="array" ref="J8367">XLOOKUP('Transaction Data'!$G8367,Product_Code,Biscuit_Brand)</f>
        <v>Choco Delight</v>
      </c>
      <c r="K8367" s="2">
        <f t="array" ref="K8367">XLOOKUP('Transaction Data'!$G8367,Product_Code,Cost)</f>
        <v>3</v>
      </c>
      <c r="L8367" s="2">
        <f t="array" ref="L8367">XLOOKUP('Transaction Data'!$G8367,Product_Code,Unit_Price)</f>
        <v>5</v>
      </c>
      <c r="M8367" s="3">
        <f>'Transaction Data'!$F8367*'Transaction Data'!$K8367</f>
        <v>699</v>
      </c>
      <c r="N8367" s="3">
        <f>'Transaction Data'!$F8367*'Transaction Data'!$L8367</f>
        <v>1165</v>
      </c>
      <c r="O8367" s="3">
        <f>'Transaction Data'!$N8367-'Transaction Data'!$M8367</f>
        <v>466</v>
      </c>
      <c r="P8367" s="2">
        <f>DATEDIF('Transaction Data'!$D8367,'Transaction Data'!$A8367,"y")</f>
        <v>80</v>
      </c>
      <c r="Q8367" s="2" t="str">
        <f>FLOOR('Transaction Data'!$P8367,15)&amp;"-"&amp;FLOOR('Transaction Data'!$P8367,15)+14</f>
        <v>75-89</v>
      </c>
      <c r="R8367" s="2" t="str">
        <f>IF('Transaction Data'!$L8367&lt;=10,"Less Expensive","Expensive")</f>
        <v>Less Expensive</v>
      </c>
      <c r="S8367" s="4">
        <f>WEEKDAY('Transaction Data'!$A8367)</f>
        <v>3</v>
      </c>
      <c r="T8367" s="2" t="str">
        <f>IF(WEEKDAY('Transaction Data'!$A8367,2)&lt;6,"Weekday","Weekend")</f>
        <v>Weekday</v>
      </c>
    </row>
    <row r="8368" ht="15.75" customHeight="1">
      <c r="A8368" s="1">
        <v>45323.0</v>
      </c>
      <c r="B8368" s="2" t="s">
        <v>7669</v>
      </c>
      <c r="C8368" s="2" t="s">
        <v>51</v>
      </c>
      <c r="D8368" s="1">
        <v>31830.0</v>
      </c>
      <c r="E8368" s="2" t="s">
        <v>37</v>
      </c>
      <c r="F8368" s="2">
        <v>219.0</v>
      </c>
      <c r="G8368" s="2" t="s">
        <v>44</v>
      </c>
      <c r="H8368" s="2" t="s">
        <v>24</v>
      </c>
      <c r="I8368" s="2" t="s">
        <v>25</v>
      </c>
      <c r="J8368" s="2" t="str">
        <f t="array" ref="J8368">XLOOKUP('Transaction Data'!$G8368,Product_Code,Biscuit_Brand)</f>
        <v>Butter Crunch</v>
      </c>
      <c r="K8368" s="2">
        <f t="array" ref="K8368">XLOOKUP('Transaction Data'!$G8368,Product_Code,Cost)</f>
        <v>10</v>
      </c>
      <c r="L8368" s="2">
        <f t="array" ref="L8368">XLOOKUP('Transaction Data'!$G8368,Product_Code,Unit_Price)</f>
        <v>11</v>
      </c>
      <c r="M8368" s="3">
        <f>'Transaction Data'!$F8368*'Transaction Data'!$K8368</f>
        <v>2190</v>
      </c>
      <c r="N8368" s="3">
        <f>'Transaction Data'!$F8368*'Transaction Data'!$L8368</f>
        <v>2409</v>
      </c>
      <c r="O8368" s="3">
        <f>'Transaction Data'!$N8368-'Transaction Data'!$M8368</f>
        <v>219</v>
      </c>
      <c r="P8368" s="2">
        <f>DATEDIF('Transaction Data'!$D8368,'Transaction Data'!$A8368,"y")</f>
        <v>36</v>
      </c>
      <c r="Q8368" s="2" t="str">
        <f>FLOOR('Transaction Data'!$P8368,15)&amp;"-"&amp;FLOOR('Transaction Data'!$P8368,15)+14</f>
        <v>30-44</v>
      </c>
      <c r="R8368" s="2" t="str">
        <f>IF('Transaction Data'!$L8368&lt;=10,"Less Expensive","Expensive")</f>
        <v>Expensive</v>
      </c>
      <c r="S8368" s="4">
        <f>WEEKDAY('Transaction Data'!$A8368)</f>
        <v>5</v>
      </c>
      <c r="T8368" s="2" t="str">
        <f>IF(WEEKDAY('Transaction Data'!$A8368,2)&lt;6,"Weekday","Weekend")</f>
        <v>Weekday</v>
      </c>
    </row>
    <row r="8369" ht="15.75" customHeight="1">
      <c r="A8369" s="1">
        <v>45406.0</v>
      </c>
      <c r="B8369" s="2" t="s">
        <v>3953</v>
      </c>
      <c r="C8369" s="2" t="s">
        <v>41</v>
      </c>
      <c r="D8369" s="1">
        <v>15989.0</v>
      </c>
      <c r="E8369" s="2" t="s">
        <v>63</v>
      </c>
      <c r="F8369" s="2">
        <v>274.0</v>
      </c>
      <c r="G8369" s="2" t="s">
        <v>28</v>
      </c>
      <c r="H8369" s="2" t="s">
        <v>29</v>
      </c>
      <c r="I8369" s="2" t="s">
        <v>30</v>
      </c>
      <c r="J8369" s="2" t="str">
        <f t="array" ref="J8369">XLOOKUP('Transaction Data'!$G8369,Product_Code,Biscuit_Brand)</f>
        <v>Shortbread</v>
      </c>
      <c r="K8369" s="2">
        <f t="array" ref="K8369">XLOOKUP('Transaction Data'!$G8369,Product_Code,Cost)</f>
        <v>10</v>
      </c>
      <c r="L8369" s="2">
        <f t="array" ref="L8369">XLOOKUP('Transaction Data'!$G8369,Product_Code,Unit_Price)</f>
        <v>45</v>
      </c>
      <c r="M8369" s="3">
        <f>'Transaction Data'!$F8369*'Transaction Data'!$K8369</f>
        <v>2740</v>
      </c>
      <c r="N8369" s="3">
        <f>'Transaction Data'!$F8369*'Transaction Data'!$L8369</f>
        <v>12330</v>
      </c>
      <c r="O8369" s="3">
        <f>'Transaction Data'!$N8369-'Transaction Data'!$M8369</f>
        <v>9590</v>
      </c>
      <c r="P8369" s="2">
        <f>DATEDIF('Transaction Data'!$D8369,'Transaction Data'!$A8369,"y")</f>
        <v>80</v>
      </c>
      <c r="Q8369" s="2" t="str">
        <f>FLOOR('Transaction Data'!$P8369,15)&amp;"-"&amp;FLOOR('Transaction Data'!$P8369,15)+14</f>
        <v>75-89</v>
      </c>
      <c r="R8369" s="2" t="str">
        <f>IF('Transaction Data'!$L8369&lt;=10,"Less Expensive","Expensive")</f>
        <v>Expensive</v>
      </c>
      <c r="S8369" s="4">
        <f>WEEKDAY('Transaction Data'!$A8369)</f>
        <v>4</v>
      </c>
      <c r="T8369" s="2" t="str">
        <f>IF(WEEKDAY('Transaction Data'!$A8369,2)&lt;6,"Weekday","Weekend")</f>
        <v>Weekday</v>
      </c>
    </row>
    <row r="8370" ht="15.75" customHeight="1">
      <c r="A8370" s="1">
        <v>45385.0</v>
      </c>
      <c r="B8370" s="2" t="s">
        <v>7670</v>
      </c>
      <c r="C8370" s="2" t="s">
        <v>51</v>
      </c>
      <c r="D8370" s="1">
        <v>27001.0</v>
      </c>
      <c r="E8370" s="2" t="s">
        <v>22</v>
      </c>
      <c r="F8370" s="2">
        <v>81.0</v>
      </c>
      <c r="G8370" s="2" t="s">
        <v>28</v>
      </c>
      <c r="H8370" s="2" t="s">
        <v>42</v>
      </c>
      <c r="I8370" s="2" t="s">
        <v>25</v>
      </c>
      <c r="J8370" s="2" t="str">
        <f t="array" ref="J8370">XLOOKUP('Transaction Data'!$G8370,Product_Code,Biscuit_Brand)</f>
        <v>Shortbread</v>
      </c>
      <c r="K8370" s="2">
        <f t="array" ref="K8370">XLOOKUP('Transaction Data'!$G8370,Product_Code,Cost)</f>
        <v>10</v>
      </c>
      <c r="L8370" s="2">
        <f t="array" ref="L8370">XLOOKUP('Transaction Data'!$G8370,Product_Code,Unit_Price)</f>
        <v>45</v>
      </c>
      <c r="M8370" s="3">
        <f>'Transaction Data'!$F8370*'Transaction Data'!$K8370</f>
        <v>810</v>
      </c>
      <c r="N8370" s="3">
        <f>'Transaction Data'!$F8370*'Transaction Data'!$L8370</f>
        <v>3645</v>
      </c>
      <c r="O8370" s="3">
        <f>'Transaction Data'!$N8370-'Transaction Data'!$M8370</f>
        <v>2835</v>
      </c>
      <c r="P8370" s="2">
        <f>DATEDIF('Transaction Data'!$D8370,'Transaction Data'!$A8370,"y")</f>
        <v>50</v>
      </c>
      <c r="Q8370" s="2" t="str">
        <f>FLOOR('Transaction Data'!$P8370,15)&amp;"-"&amp;FLOOR('Transaction Data'!$P8370,15)+14</f>
        <v>45-59</v>
      </c>
      <c r="R8370" s="2" t="str">
        <f>IF('Transaction Data'!$L8370&lt;=10,"Less Expensive","Expensive")</f>
        <v>Expensive</v>
      </c>
      <c r="S8370" s="4">
        <f>WEEKDAY('Transaction Data'!$A8370)</f>
        <v>4</v>
      </c>
      <c r="T8370" s="2" t="str">
        <f>IF(WEEKDAY('Transaction Data'!$A8370,2)&lt;6,"Weekday","Weekend")</f>
        <v>Weekday</v>
      </c>
    </row>
    <row r="8371" ht="15.75" customHeight="1">
      <c r="A8371" s="1">
        <v>45427.0</v>
      </c>
      <c r="B8371" s="2" t="s">
        <v>5401</v>
      </c>
      <c r="C8371" s="2" t="s">
        <v>41</v>
      </c>
      <c r="D8371" s="1">
        <v>20165.0</v>
      </c>
      <c r="E8371" s="2" t="s">
        <v>37</v>
      </c>
      <c r="F8371" s="2">
        <v>126.0</v>
      </c>
      <c r="G8371" s="2" t="s">
        <v>55</v>
      </c>
      <c r="H8371" s="2" t="s">
        <v>45</v>
      </c>
      <c r="I8371" s="2" t="s">
        <v>25</v>
      </c>
      <c r="J8371" s="2" t="str">
        <f t="array" ref="J8371">XLOOKUP('Transaction Data'!$G8371,Product_Code,Biscuit_Brand)</f>
        <v>Vanilla Wafers</v>
      </c>
      <c r="K8371" s="2">
        <f t="array" ref="K8371">XLOOKUP('Transaction Data'!$G8371,Product_Code,Cost)</f>
        <v>18</v>
      </c>
      <c r="L8371" s="2">
        <f t="array" ref="L8371">XLOOKUP('Transaction Data'!$G8371,Product_Code,Unit_Price)</f>
        <v>36</v>
      </c>
      <c r="M8371" s="3">
        <f>'Transaction Data'!$F8371*'Transaction Data'!$K8371</f>
        <v>2268</v>
      </c>
      <c r="N8371" s="3">
        <f>'Transaction Data'!$F8371*'Transaction Data'!$L8371</f>
        <v>4536</v>
      </c>
      <c r="O8371" s="3">
        <f>'Transaction Data'!$N8371-'Transaction Data'!$M8371</f>
        <v>2268</v>
      </c>
      <c r="P8371" s="2">
        <f>DATEDIF('Transaction Data'!$D8371,'Transaction Data'!$A8371,"y")</f>
        <v>69</v>
      </c>
      <c r="Q8371" s="2" t="str">
        <f>FLOOR('Transaction Data'!$P8371,15)&amp;"-"&amp;FLOOR('Transaction Data'!$P8371,15)+14</f>
        <v>60-74</v>
      </c>
      <c r="R8371" s="2" t="str">
        <f>IF('Transaction Data'!$L8371&lt;=10,"Less Expensive","Expensive")</f>
        <v>Expensive</v>
      </c>
      <c r="S8371" s="4">
        <f>WEEKDAY('Transaction Data'!$A8371)</f>
        <v>4</v>
      </c>
      <c r="T8371" s="2" t="str">
        <f>IF(WEEKDAY('Transaction Data'!$A8371,2)&lt;6,"Weekday","Weekend")</f>
        <v>Weekday</v>
      </c>
    </row>
    <row r="8372" ht="15.75" customHeight="1">
      <c r="A8372" s="1">
        <v>45336.0</v>
      </c>
      <c r="B8372" s="2" t="s">
        <v>7671</v>
      </c>
      <c r="C8372" s="2" t="s">
        <v>51</v>
      </c>
      <c r="D8372" s="1">
        <v>17507.0</v>
      </c>
      <c r="E8372" s="2" t="s">
        <v>37</v>
      </c>
      <c r="F8372" s="2">
        <v>226.0</v>
      </c>
      <c r="G8372" s="2" t="s">
        <v>28</v>
      </c>
      <c r="H8372" s="2" t="s">
        <v>24</v>
      </c>
      <c r="I8372" s="2" t="s">
        <v>25</v>
      </c>
      <c r="J8372" s="2" t="str">
        <f t="array" ref="J8372">XLOOKUP('Transaction Data'!$G8372,Product_Code,Biscuit_Brand)</f>
        <v>Shortbread</v>
      </c>
      <c r="K8372" s="2">
        <f t="array" ref="K8372">XLOOKUP('Transaction Data'!$G8372,Product_Code,Cost)</f>
        <v>10</v>
      </c>
      <c r="L8372" s="2">
        <f t="array" ref="L8372">XLOOKUP('Transaction Data'!$G8372,Product_Code,Unit_Price)</f>
        <v>45</v>
      </c>
      <c r="M8372" s="3">
        <f>'Transaction Data'!$F8372*'Transaction Data'!$K8372</f>
        <v>2260</v>
      </c>
      <c r="N8372" s="3">
        <f>'Transaction Data'!$F8372*'Transaction Data'!$L8372</f>
        <v>10170</v>
      </c>
      <c r="O8372" s="3">
        <f>'Transaction Data'!$N8372-'Transaction Data'!$M8372</f>
        <v>7910</v>
      </c>
      <c r="P8372" s="2">
        <f>DATEDIF('Transaction Data'!$D8372,'Transaction Data'!$A8372,"y")</f>
        <v>76</v>
      </c>
      <c r="Q8372" s="2" t="str">
        <f>FLOOR('Transaction Data'!$P8372,15)&amp;"-"&amp;FLOOR('Transaction Data'!$P8372,15)+14</f>
        <v>75-89</v>
      </c>
      <c r="R8372" s="2" t="str">
        <f>IF('Transaction Data'!$L8372&lt;=10,"Less Expensive","Expensive")</f>
        <v>Expensive</v>
      </c>
      <c r="S8372" s="4">
        <f>WEEKDAY('Transaction Data'!$A8372)</f>
        <v>4</v>
      </c>
      <c r="T8372" s="2" t="str">
        <f>IF(WEEKDAY('Transaction Data'!$A8372,2)&lt;6,"Weekday","Weekend")</f>
        <v>Weekday</v>
      </c>
    </row>
    <row r="8373" ht="15.75" customHeight="1">
      <c r="A8373" s="1">
        <v>45303.0</v>
      </c>
      <c r="B8373" s="2" t="s">
        <v>7672</v>
      </c>
      <c r="C8373" s="2" t="s">
        <v>54</v>
      </c>
      <c r="D8373" s="1">
        <v>37408.0</v>
      </c>
      <c r="E8373" s="2" t="s">
        <v>63</v>
      </c>
      <c r="F8373" s="2">
        <v>483.0</v>
      </c>
      <c r="G8373" s="2" t="s">
        <v>48</v>
      </c>
      <c r="H8373" s="2" t="s">
        <v>29</v>
      </c>
      <c r="I8373" s="2" t="s">
        <v>25</v>
      </c>
      <c r="J8373" s="2" t="str">
        <f t="array" ref="J8373">XLOOKUP('Transaction Data'!$G8373,Product_Code,Biscuit_Brand)</f>
        <v>Lemon Crisps</v>
      </c>
      <c r="K8373" s="2">
        <f t="array" ref="K8373">XLOOKUP('Transaction Data'!$G8373,Product_Code,Cost)</f>
        <v>7</v>
      </c>
      <c r="L8373" s="2">
        <f t="array" ref="L8373">XLOOKUP('Transaction Data'!$G8373,Product_Code,Unit_Price)</f>
        <v>9</v>
      </c>
      <c r="M8373" s="3">
        <f>'Transaction Data'!$F8373*'Transaction Data'!$K8373</f>
        <v>3381</v>
      </c>
      <c r="N8373" s="3">
        <f>'Transaction Data'!$F8373*'Transaction Data'!$L8373</f>
        <v>4347</v>
      </c>
      <c r="O8373" s="3">
        <f>'Transaction Data'!$N8373-'Transaction Data'!$M8373</f>
        <v>966</v>
      </c>
      <c r="P8373" s="2">
        <f>DATEDIF('Transaction Data'!$D8373,'Transaction Data'!$A8373,"y")</f>
        <v>21</v>
      </c>
      <c r="Q8373" s="2" t="str">
        <f>FLOOR('Transaction Data'!$P8373,15)&amp;"-"&amp;FLOOR('Transaction Data'!$P8373,15)+14</f>
        <v>15-29</v>
      </c>
      <c r="R8373" s="2" t="str">
        <f>IF('Transaction Data'!$L8373&lt;=10,"Less Expensive","Expensive")</f>
        <v>Less Expensive</v>
      </c>
      <c r="S8373" s="4">
        <f>WEEKDAY('Transaction Data'!$A8373)</f>
        <v>6</v>
      </c>
      <c r="T8373" s="2" t="str">
        <f>IF(WEEKDAY('Transaction Data'!$A8373,2)&lt;6,"Weekday","Weekend")</f>
        <v>Weekday</v>
      </c>
    </row>
    <row r="8374" ht="15.75" customHeight="1">
      <c r="A8374" s="1">
        <v>45426.0</v>
      </c>
      <c r="B8374" s="2" t="s">
        <v>7673</v>
      </c>
      <c r="C8374" s="2" t="s">
        <v>54</v>
      </c>
      <c r="D8374" s="1">
        <v>25074.0</v>
      </c>
      <c r="E8374" s="2" t="s">
        <v>22</v>
      </c>
      <c r="F8374" s="2">
        <v>439.0</v>
      </c>
      <c r="G8374" s="2" t="s">
        <v>44</v>
      </c>
      <c r="H8374" s="2" t="s">
        <v>29</v>
      </c>
      <c r="I8374" s="2" t="s">
        <v>25</v>
      </c>
      <c r="J8374" s="2" t="str">
        <f t="array" ref="J8374">XLOOKUP('Transaction Data'!$G8374,Product_Code,Biscuit_Brand)</f>
        <v>Butter Crunch</v>
      </c>
      <c r="K8374" s="2">
        <f t="array" ref="K8374">XLOOKUP('Transaction Data'!$G8374,Product_Code,Cost)</f>
        <v>10</v>
      </c>
      <c r="L8374" s="2">
        <f t="array" ref="L8374">XLOOKUP('Transaction Data'!$G8374,Product_Code,Unit_Price)</f>
        <v>11</v>
      </c>
      <c r="M8374" s="3">
        <f>'Transaction Data'!$F8374*'Transaction Data'!$K8374</f>
        <v>4390</v>
      </c>
      <c r="N8374" s="3">
        <f>'Transaction Data'!$F8374*'Transaction Data'!$L8374</f>
        <v>4829</v>
      </c>
      <c r="O8374" s="3">
        <f>'Transaction Data'!$N8374-'Transaction Data'!$M8374</f>
        <v>439</v>
      </c>
      <c r="P8374" s="2">
        <f>DATEDIF('Transaction Data'!$D8374,'Transaction Data'!$A8374,"y")</f>
        <v>55</v>
      </c>
      <c r="Q8374" s="2" t="str">
        <f>FLOOR('Transaction Data'!$P8374,15)&amp;"-"&amp;FLOOR('Transaction Data'!$P8374,15)+14</f>
        <v>45-59</v>
      </c>
      <c r="R8374" s="2" t="str">
        <f>IF('Transaction Data'!$L8374&lt;=10,"Less Expensive","Expensive")</f>
        <v>Expensive</v>
      </c>
      <c r="S8374" s="4">
        <f>WEEKDAY('Transaction Data'!$A8374)</f>
        <v>3</v>
      </c>
      <c r="T8374" s="2" t="str">
        <f>IF(WEEKDAY('Transaction Data'!$A8374,2)&lt;6,"Weekday","Weekend")</f>
        <v>Weekday</v>
      </c>
    </row>
    <row r="8375" ht="15.75" customHeight="1">
      <c r="A8375" s="1">
        <v>45338.0</v>
      </c>
      <c r="B8375" s="2" t="s">
        <v>7674</v>
      </c>
      <c r="C8375" s="2" t="s">
        <v>51</v>
      </c>
      <c r="D8375" s="1">
        <v>37175.0</v>
      </c>
      <c r="E8375" s="2" t="s">
        <v>27</v>
      </c>
      <c r="F8375" s="2">
        <v>172.0</v>
      </c>
      <c r="G8375" s="2" t="s">
        <v>60</v>
      </c>
      <c r="H8375" s="2" t="s">
        <v>34</v>
      </c>
      <c r="I8375" s="2" t="s">
        <v>25</v>
      </c>
      <c r="J8375" s="2" t="str">
        <f t="array" ref="J8375">XLOOKUP('Transaction Data'!$G8375,Product_Code,Biscuit_Brand)</f>
        <v>Peanut Butter Bites</v>
      </c>
      <c r="K8375" s="2">
        <f t="array" ref="K8375">XLOOKUP('Transaction Data'!$G8375,Product_Code,Cost)</f>
        <v>5</v>
      </c>
      <c r="L8375" s="2">
        <f t="array" ref="L8375">XLOOKUP('Transaction Data'!$G8375,Product_Code,Unit_Price)</f>
        <v>7</v>
      </c>
      <c r="M8375" s="3">
        <f>'Transaction Data'!$F8375*'Transaction Data'!$K8375</f>
        <v>860</v>
      </c>
      <c r="N8375" s="3">
        <f>'Transaction Data'!$F8375*'Transaction Data'!$L8375</f>
        <v>1204</v>
      </c>
      <c r="O8375" s="3">
        <f>'Transaction Data'!$N8375-'Transaction Data'!$M8375</f>
        <v>344</v>
      </c>
      <c r="P8375" s="2">
        <f>DATEDIF('Transaction Data'!$D8375,'Transaction Data'!$A8375,"y")</f>
        <v>22</v>
      </c>
      <c r="Q8375" s="2" t="str">
        <f>FLOOR('Transaction Data'!$P8375,15)&amp;"-"&amp;FLOOR('Transaction Data'!$P8375,15)+14</f>
        <v>15-29</v>
      </c>
      <c r="R8375" s="2" t="str">
        <f>IF('Transaction Data'!$L8375&lt;=10,"Less Expensive","Expensive")</f>
        <v>Less Expensive</v>
      </c>
      <c r="S8375" s="4">
        <f>WEEKDAY('Transaction Data'!$A8375)</f>
        <v>6</v>
      </c>
      <c r="T8375" s="2" t="str">
        <f>IF(WEEKDAY('Transaction Data'!$A8375,2)&lt;6,"Weekday","Weekend")</f>
        <v>Weekday</v>
      </c>
    </row>
    <row r="8376" ht="15.75" customHeight="1">
      <c r="A8376" s="1">
        <v>45498.0</v>
      </c>
      <c r="B8376" s="2" t="s">
        <v>4375</v>
      </c>
      <c r="C8376" s="2" t="s">
        <v>32</v>
      </c>
      <c r="D8376" s="1">
        <v>33413.0</v>
      </c>
      <c r="E8376" s="2" t="s">
        <v>22</v>
      </c>
      <c r="F8376" s="2">
        <v>455.0</v>
      </c>
      <c r="G8376" s="2" t="s">
        <v>55</v>
      </c>
      <c r="H8376" s="2" t="s">
        <v>24</v>
      </c>
      <c r="I8376" s="2" t="s">
        <v>25</v>
      </c>
      <c r="J8376" s="2" t="str">
        <f t="array" ref="J8376">XLOOKUP('Transaction Data'!$G8376,Product_Code,Biscuit_Brand)</f>
        <v>Vanilla Wafers</v>
      </c>
      <c r="K8376" s="2">
        <f t="array" ref="K8376">XLOOKUP('Transaction Data'!$G8376,Product_Code,Cost)</f>
        <v>18</v>
      </c>
      <c r="L8376" s="2">
        <f t="array" ref="L8376">XLOOKUP('Transaction Data'!$G8376,Product_Code,Unit_Price)</f>
        <v>36</v>
      </c>
      <c r="M8376" s="3">
        <f>'Transaction Data'!$F8376*'Transaction Data'!$K8376</f>
        <v>8190</v>
      </c>
      <c r="N8376" s="3">
        <f>'Transaction Data'!$F8376*'Transaction Data'!$L8376</f>
        <v>16380</v>
      </c>
      <c r="O8376" s="3">
        <f>'Transaction Data'!$N8376-'Transaction Data'!$M8376</f>
        <v>8190</v>
      </c>
      <c r="P8376" s="2">
        <f>DATEDIF('Transaction Data'!$D8376,'Transaction Data'!$A8376,"y")</f>
        <v>33</v>
      </c>
      <c r="Q8376" s="2" t="str">
        <f>FLOOR('Transaction Data'!$P8376,15)&amp;"-"&amp;FLOOR('Transaction Data'!$P8376,15)+14</f>
        <v>30-44</v>
      </c>
      <c r="R8376" s="2" t="str">
        <f>IF('Transaction Data'!$L8376&lt;=10,"Less Expensive","Expensive")</f>
        <v>Expensive</v>
      </c>
      <c r="S8376" s="4">
        <f>WEEKDAY('Transaction Data'!$A8376)</f>
        <v>5</v>
      </c>
      <c r="T8376" s="2" t="str">
        <f>IF(WEEKDAY('Transaction Data'!$A8376,2)&lt;6,"Weekday","Weekend")</f>
        <v>Weekday</v>
      </c>
    </row>
    <row r="8377" ht="15.75" customHeight="1">
      <c r="A8377" s="1">
        <v>45301.0</v>
      </c>
      <c r="B8377" s="2" t="s">
        <v>1597</v>
      </c>
      <c r="C8377" s="2" t="s">
        <v>51</v>
      </c>
      <c r="D8377" s="1">
        <v>25156.0</v>
      </c>
      <c r="E8377" s="2" t="s">
        <v>63</v>
      </c>
      <c r="F8377" s="2">
        <v>163.0</v>
      </c>
      <c r="G8377" s="2" t="s">
        <v>61</v>
      </c>
      <c r="H8377" s="2" t="s">
        <v>42</v>
      </c>
      <c r="I8377" s="2" t="s">
        <v>25</v>
      </c>
      <c r="J8377" s="2" t="str">
        <f t="array" ref="J8377">XLOOKUP('Transaction Data'!$G8377,Product_Code,Biscuit_Brand)</f>
        <v>Choco Delight</v>
      </c>
      <c r="K8377" s="2">
        <f t="array" ref="K8377">XLOOKUP('Transaction Data'!$G8377,Product_Code,Cost)</f>
        <v>3</v>
      </c>
      <c r="L8377" s="2">
        <f t="array" ref="L8377">XLOOKUP('Transaction Data'!$G8377,Product_Code,Unit_Price)</f>
        <v>5</v>
      </c>
      <c r="M8377" s="3">
        <f>'Transaction Data'!$F8377*'Transaction Data'!$K8377</f>
        <v>489</v>
      </c>
      <c r="N8377" s="3">
        <f>'Transaction Data'!$F8377*'Transaction Data'!$L8377</f>
        <v>815</v>
      </c>
      <c r="O8377" s="3">
        <f>'Transaction Data'!$N8377-'Transaction Data'!$M8377</f>
        <v>326</v>
      </c>
      <c r="P8377" s="2">
        <f>DATEDIF('Transaction Data'!$D8377,'Transaction Data'!$A8377,"y")</f>
        <v>55</v>
      </c>
      <c r="Q8377" s="2" t="str">
        <f>FLOOR('Transaction Data'!$P8377,15)&amp;"-"&amp;FLOOR('Transaction Data'!$P8377,15)+14</f>
        <v>45-59</v>
      </c>
      <c r="R8377" s="2" t="str">
        <f>IF('Transaction Data'!$L8377&lt;=10,"Less Expensive","Expensive")</f>
        <v>Less Expensive</v>
      </c>
      <c r="S8377" s="4">
        <f>WEEKDAY('Transaction Data'!$A8377)</f>
        <v>4</v>
      </c>
      <c r="T8377" s="2" t="str">
        <f>IF(WEEKDAY('Transaction Data'!$A8377,2)&lt;6,"Weekday","Weekend")</f>
        <v>Weekday</v>
      </c>
    </row>
    <row r="8378" ht="15.75" customHeight="1">
      <c r="A8378" s="1">
        <v>45302.0</v>
      </c>
      <c r="B8378" s="2" t="s">
        <v>7675</v>
      </c>
      <c r="C8378" s="2" t="s">
        <v>51</v>
      </c>
      <c r="D8378" s="1">
        <v>25421.0</v>
      </c>
      <c r="E8378" s="2" t="s">
        <v>63</v>
      </c>
      <c r="F8378" s="2">
        <v>477.0</v>
      </c>
      <c r="G8378" s="2" t="s">
        <v>33</v>
      </c>
      <c r="H8378" s="2" t="s">
        <v>45</v>
      </c>
      <c r="I8378" s="2" t="s">
        <v>25</v>
      </c>
      <c r="J8378" s="2" t="str">
        <f t="array" ref="J8378">XLOOKUP('Transaction Data'!$G8378,Product_Code,Biscuit_Brand)</f>
        <v>Caramel Biscuits</v>
      </c>
      <c r="K8378" s="2">
        <f t="array" ref="K8378">XLOOKUP('Transaction Data'!$G8378,Product_Code,Cost)</f>
        <v>18</v>
      </c>
      <c r="L8378" s="2">
        <f t="array" ref="L8378">XLOOKUP('Transaction Data'!$G8378,Product_Code,Unit_Price)</f>
        <v>22</v>
      </c>
      <c r="M8378" s="3">
        <f>'Transaction Data'!$F8378*'Transaction Data'!$K8378</f>
        <v>8586</v>
      </c>
      <c r="N8378" s="3">
        <f>'Transaction Data'!$F8378*'Transaction Data'!$L8378</f>
        <v>10494</v>
      </c>
      <c r="O8378" s="3">
        <f>'Transaction Data'!$N8378-'Transaction Data'!$M8378</f>
        <v>1908</v>
      </c>
      <c r="P8378" s="2">
        <f>DATEDIF('Transaction Data'!$D8378,'Transaction Data'!$A8378,"y")</f>
        <v>54</v>
      </c>
      <c r="Q8378" s="2" t="str">
        <f>FLOOR('Transaction Data'!$P8378,15)&amp;"-"&amp;FLOOR('Transaction Data'!$P8378,15)+14</f>
        <v>45-59</v>
      </c>
      <c r="R8378" s="2" t="str">
        <f>IF('Transaction Data'!$L8378&lt;=10,"Less Expensive","Expensive")</f>
        <v>Expensive</v>
      </c>
      <c r="S8378" s="4">
        <f>WEEKDAY('Transaction Data'!$A8378)</f>
        <v>5</v>
      </c>
      <c r="T8378" s="2" t="str">
        <f>IF(WEEKDAY('Transaction Data'!$A8378,2)&lt;6,"Weekday","Weekend")</f>
        <v>Weekday</v>
      </c>
    </row>
    <row r="8379" ht="15.75" customHeight="1">
      <c r="A8379" s="1">
        <v>45452.0</v>
      </c>
      <c r="B8379" s="2" t="s">
        <v>4018</v>
      </c>
      <c r="C8379" s="2" t="s">
        <v>32</v>
      </c>
      <c r="D8379" s="1">
        <v>28402.0</v>
      </c>
      <c r="E8379" s="2" t="s">
        <v>27</v>
      </c>
      <c r="F8379" s="2">
        <v>307.0</v>
      </c>
      <c r="G8379" s="2" t="s">
        <v>23</v>
      </c>
      <c r="H8379" s="2" t="s">
        <v>24</v>
      </c>
      <c r="I8379" s="2" t="s">
        <v>25</v>
      </c>
      <c r="J8379" s="2" t="str">
        <f t="array" ref="J8379">XLOOKUP('Transaction Data'!$G8379,Product_Code,Biscuit_Brand)</f>
        <v>Cinnamon Swirls</v>
      </c>
      <c r="K8379" s="2">
        <f t="array" ref="K8379">XLOOKUP('Transaction Data'!$G8379,Product_Code,Cost)</f>
        <v>10</v>
      </c>
      <c r="L8379" s="2">
        <f t="array" ref="L8379">XLOOKUP('Transaction Data'!$G8379,Product_Code,Unit_Price)</f>
        <v>14</v>
      </c>
      <c r="M8379" s="3">
        <f>'Transaction Data'!$F8379*'Transaction Data'!$K8379</f>
        <v>3070</v>
      </c>
      <c r="N8379" s="3">
        <f>'Transaction Data'!$F8379*'Transaction Data'!$L8379</f>
        <v>4298</v>
      </c>
      <c r="O8379" s="3">
        <f>'Transaction Data'!$N8379-'Transaction Data'!$M8379</f>
        <v>1228</v>
      </c>
      <c r="P8379" s="2">
        <f>DATEDIF('Transaction Data'!$D8379,'Transaction Data'!$A8379,"y")</f>
        <v>46</v>
      </c>
      <c r="Q8379" s="2" t="str">
        <f>FLOOR('Transaction Data'!$P8379,15)&amp;"-"&amp;FLOOR('Transaction Data'!$P8379,15)+14</f>
        <v>45-59</v>
      </c>
      <c r="R8379" s="2" t="str">
        <f>IF('Transaction Data'!$L8379&lt;=10,"Less Expensive","Expensive")</f>
        <v>Expensive</v>
      </c>
      <c r="S8379" s="4">
        <f>WEEKDAY('Transaction Data'!$A8379)</f>
        <v>1</v>
      </c>
      <c r="T8379" s="2" t="str">
        <f>IF(WEEKDAY('Transaction Data'!$A8379,2)&lt;6,"Weekday","Weekend")</f>
        <v>Weekend</v>
      </c>
    </row>
    <row r="8380" ht="15.75" customHeight="1">
      <c r="A8380" s="1">
        <v>45296.0</v>
      </c>
      <c r="B8380" s="2" t="s">
        <v>7676</v>
      </c>
      <c r="C8380" s="2" t="s">
        <v>47</v>
      </c>
      <c r="D8380" s="1">
        <v>35073.0</v>
      </c>
      <c r="E8380" s="2" t="s">
        <v>22</v>
      </c>
      <c r="F8380" s="2">
        <v>219.0</v>
      </c>
      <c r="G8380" s="2" t="s">
        <v>28</v>
      </c>
      <c r="H8380" s="2" t="s">
        <v>29</v>
      </c>
      <c r="I8380" s="2" t="s">
        <v>25</v>
      </c>
      <c r="J8380" s="2" t="str">
        <f t="array" ref="J8380">XLOOKUP('Transaction Data'!$G8380,Product_Code,Biscuit_Brand)</f>
        <v>Shortbread</v>
      </c>
      <c r="K8380" s="2">
        <f t="array" ref="K8380">XLOOKUP('Transaction Data'!$G8380,Product_Code,Cost)</f>
        <v>10</v>
      </c>
      <c r="L8380" s="2">
        <f t="array" ref="L8380">XLOOKUP('Transaction Data'!$G8380,Product_Code,Unit_Price)</f>
        <v>45</v>
      </c>
      <c r="M8380" s="3">
        <f>'Transaction Data'!$F8380*'Transaction Data'!$K8380</f>
        <v>2190</v>
      </c>
      <c r="N8380" s="3">
        <f>'Transaction Data'!$F8380*'Transaction Data'!$L8380</f>
        <v>9855</v>
      </c>
      <c r="O8380" s="3">
        <f>'Transaction Data'!$N8380-'Transaction Data'!$M8380</f>
        <v>7665</v>
      </c>
      <c r="P8380" s="2">
        <f>DATEDIF('Transaction Data'!$D8380,'Transaction Data'!$A8380,"y")</f>
        <v>27</v>
      </c>
      <c r="Q8380" s="2" t="str">
        <f>FLOOR('Transaction Data'!$P8380,15)&amp;"-"&amp;FLOOR('Transaction Data'!$P8380,15)+14</f>
        <v>15-29</v>
      </c>
      <c r="R8380" s="2" t="str">
        <f>IF('Transaction Data'!$L8380&lt;=10,"Less Expensive","Expensive")</f>
        <v>Expensive</v>
      </c>
      <c r="S8380" s="4">
        <f>WEEKDAY('Transaction Data'!$A8380)</f>
        <v>6</v>
      </c>
      <c r="T8380" s="2" t="str">
        <f>IF(WEEKDAY('Transaction Data'!$A8380,2)&lt;6,"Weekday","Weekend")</f>
        <v>Weekday</v>
      </c>
    </row>
    <row r="8381" ht="15.75" customHeight="1">
      <c r="A8381" s="1">
        <v>45309.0</v>
      </c>
      <c r="B8381" s="2" t="s">
        <v>7677</v>
      </c>
      <c r="C8381" s="2" t="s">
        <v>72</v>
      </c>
      <c r="D8381" s="1">
        <v>27041.0</v>
      </c>
      <c r="E8381" s="2" t="s">
        <v>27</v>
      </c>
      <c r="F8381" s="2">
        <v>247.0</v>
      </c>
      <c r="G8381" s="2" t="s">
        <v>61</v>
      </c>
      <c r="H8381" s="2" t="s">
        <v>42</v>
      </c>
      <c r="I8381" s="2" t="s">
        <v>25</v>
      </c>
      <c r="J8381" s="2" t="str">
        <f t="array" ref="J8381">XLOOKUP('Transaction Data'!$G8381,Product_Code,Biscuit_Brand)</f>
        <v>Choco Delight</v>
      </c>
      <c r="K8381" s="2">
        <f t="array" ref="K8381">XLOOKUP('Transaction Data'!$G8381,Product_Code,Cost)</f>
        <v>3</v>
      </c>
      <c r="L8381" s="2">
        <f t="array" ref="L8381">XLOOKUP('Transaction Data'!$G8381,Product_Code,Unit_Price)</f>
        <v>5</v>
      </c>
      <c r="M8381" s="3">
        <f>'Transaction Data'!$F8381*'Transaction Data'!$K8381</f>
        <v>741</v>
      </c>
      <c r="N8381" s="3">
        <f>'Transaction Data'!$F8381*'Transaction Data'!$L8381</f>
        <v>1235</v>
      </c>
      <c r="O8381" s="3">
        <f>'Transaction Data'!$N8381-'Transaction Data'!$M8381</f>
        <v>494</v>
      </c>
      <c r="P8381" s="2">
        <f>DATEDIF('Transaction Data'!$D8381,'Transaction Data'!$A8381,"y")</f>
        <v>50</v>
      </c>
      <c r="Q8381" s="2" t="str">
        <f>FLOOR('Transaction Data'!$P8381,15)&amp;"-"&amp;FLOOR('Transaction Data'!$P8381,15)+14</f>
        <v>45-59</v>
      </c>
      <c r="R8381" s="2" t="str">
        <f>IF('Transaction Data'!$L8381&lt;=10,"Less Expensive","Expensive")</f>
        <v>Less Expensive</v>
      </c>
      <c r="S8381" s="4">
        <f>WEEKDAY('Transaction Data'!$A8381)</f>
        <v>5</v>
      </c>
      <c r="T8381" s="2" t="str">
        <f>IF(WEEKDAY('Transaction Data'!$A8381,2)&lt;6,"Weekday","Weekend")</f>
        <v>Weekday</v>
      </c>
    </row>
    <row r="8382" ht="15.75" customHeight="1">
      <c r="A8382" s="1">
        <v>45328.0</v>
      </c>
      <c r="B8382" s="2" t="s">
        <v>7678</v>
      </c>
      <c r="C8382" s="2" t="s">
        <v>72</v>
      </c>
      <c r="D8382" s="1">
        <v>33608.0</v>
      </c>
      <c r="E8382" s="2" t="s">
        <v>37</v>
      </c>
      <c r="F8382" s="2">
        <v>272.0</v>
      </c>
      <c r="G8382" s="2" t="s">
        <v>55</v>
      </c>
      <c r="H8382" s="2" t="s">
        <v>45</v>
      </c>
      <c r="I8382" s="2" t="s">
        <v>25</v>
      </c>
      <c r="J8382" s="2" t="str">
        <f t="array" ref="J8382">XLOOKUP('Transaction Data'!$G8382,Product_Code,Biscuit_Brand)</f>
        <v>Vanilla Wafers</v>
      </c>
      <c r="K8382" s="2">
        <f t="array" ref="K8382">XLOOKUP('Transaction Data'!$G8382,Product_Code,Cost)</f>
        <v>18</v>
      </c>
      <c r="L8382" s="2">
        <f t="array" ref="L8382">XLOOKUP('Transaction Data'!$G8382,Product_Code,Unit_Price)</f>
        <v>36</v>
      </c>
      <c r="M8382" s="3">
        <f>'Transaction Data'!$F8382*'Transaction Data'!$K8382</f>
        <v>4896</v>
      </c>
      <c r="N8382" s="3">
        <f>'Transaction Data'!$F8382*'Transaction Data'!$L8382</f>
        <v>9792</v>
      </c>
      <c r="O8382" s="3">
        <f>'Transaction Data'!$N8382-'Transaction Data'!$M8382</f>
        <v>4896</v>
      </c>
      <c r="P8382" s="2">
        <f>DATEDIF('Transaction Data'!$D8382,'Transaction Data'!$A8382,"y")</f>
        <v>32</v>
      </c>
      <c r="Q8382" s="2" t="str">
        <f>FLOOR('Transaction Data'!$P8382,15)&amp;"-"&amp;FLOOR('Transaction Data'!$P8382,15)+14</f>
        <v>30-44</v>
      </c>
      <c r="R8382" s="2" t="str">
        <f>IF('Transaction Data'!$L8382&lt;=10,"Less Expensive","Expensive")</f>
        <v>Expensive</v>
      </c>
      <c r="S8382" s="4">
        <f>WEEKDAY('Transaction Data'!$A8382)</f>
        <v>3</v>
      </c>
      <c r="T8382" s="2" t="str">
        <f>IF(WEEKDAY('Transaction Data'!$A8382,2)&lt;6,"Weekday","Weekend")</f>
        <v>Weekday</v>
      </c>
    </row>
    <row r="8383" ht="15.75" customHeight="1">
      <c r="A8383" s="1">
        <v>45359.0</v>
      </c>
      <c r="B8383" s="2" t="s">
        <v>7679</v>
      </c>
      <c r="C8383" s="2" t="s">
        <v>32</v>
      </c>
      <c r="D8383" s="1">
        <v>25395.0</v>
      </c>
      <c r="E8383" s="2" t="s">
        <v>27</v>
      </c>
      <c r="F8383" s="2">
        <v>364.0</v>
      </c>
      <c r="G8383" s="2" t="s">
        <v>48</v>
      </c>
      <c r="H8383" s="2" t="s">
        <v>24</v>
      </c>
      <c r="I8383" s="2" t="s">
        <v>25</v>
      </c>
      <c r="J8383" s="2" t="str">
        <f t="array" ref="J8383">XLOOKUP('Transaction Data'!$G8383,Product_Code,Biscuit_Brand)</f>
        <v>Lemon Crisps</v>
      </c>
      <c r="K8383" s="2">
        <f t="array" ref="K8383">XLOOKUP('Transaction Data'!$G8383,Product_Code,Cost)</f>
        <v>7</v>
      </c>
      <c r="L8383" s="2">
        <f t="array" ref="L8383">XLOOKUP('Transaction Data'!$G8383,Product_Code,Unit_Price)</f>
        <v>9</v>
      </c>
      <c r="M8383" s="3">
        <f>'Transaction Data'!$F8383*'Transaction Data'!$K8383</f>
        <v>2548</v>
      </c>
      <c r="N8383" s="3">
        <f>'Transaction Data'!$F8383*'Transaction Data'!$L8383</f>
        <v>3276</v>
      </c>
      <c r="O8383" s="3">
        <f>'Transaction Data'!$N8383-'Transaction Data'!$M8383</f>
        <v>728</v>
      </c>
      <c r="P8383" s="2">
        <f>DATEDIF('Transaction Data'!$D8383,'Transaction Data'!$A8383,"y")</f>
        <v>54</v>
      </c>
      <c r="Q8383" s="2" t="str">
        <f>FLOOR('Transaction Data'!$P8383,15)&amp;"-"&amp;FLOOR('Transaction Data'!$P8383,15)+14</f>
        <v>45-59</v>
      </c>
      <c r="R8383" s="2" t="str">
        <f>IF('Transaction Data'!$L8383&lt;=10,"Less Expensive","Expensive")</f>
        <v>Less Expensive</v>
      </c>
      <c r="S8383" s="4">
        <f>WEEKDAY('Transaction Data'!$A8383)</f>
        <v>6</v>
      </c>
      <c r="T8383" s="2" t="str">
        <f>IF(WEEKDAY('Transaction Data'!$A8383,2)&lt;6,"Weekday","Weekend")</f>
        <v>Weekday</v>
      </c>
    </row>
    <row r="8384" ht="15.75" customHeight="1">
      <c r="A8384" s="1">
        <v>45297.0</v>
      </c>
      <c r="B8384" s="2" t="s">
        <v>7680</v>
      </c>
      <c r="C8384" s="2" t="s">
        <v>69</v>
      </c>
      <c r="D8384" s="1">
        <v>23924.0</v>
      </c>
      <c r="E8384" s="2" t="s">
        <v>22</v>
      </c>
      <c r="F8384" s="2">
        <v>298.0</v>
      </c>
      <c r="G8384" s="2" t="s">
        <v>55</v>
      </c>
      <c r="H8384" s="2" t="s">
        <v>29</v>
      </c>
      <c r="I8384" s="2" t="s">
        <v>25</v>
      </c>
      <c r="J8384" s="2" t="str">
        <f t="array" ref="J8384">XLOOKUP('Transaction Data'!$G8384,Product_Code,Biscuit_Brand)</f>
        <v>Vanilla Wafers</v>
      </c>
      <c r="K8384" s="2">
        <f t="array" ref="K8384">XLOOKUP('Transaction Data'!$G8384,Product_Code,Cost)</f>
        <v>18</v>
      </c>
      <c r="L8384" s="2">
        <f t="array" ref="L8384">XLOOKUP('Transaction Data'!$G8384,Product_Code,Unit_Price)</f>
        <v>36</v>
      </c>
      <c r="M8384" s="3">
        <f>'Transaction Data'!$F8384*'Transaction Data'!$K8384</f>
        <v>5364</v>
      </c>
      <c r="N8384" s="3">
        <f>'Transaction Data'!$F8384*'Transaction Data'!$L8384</f>
        <v>10728</v>
      </c>
      <c r="O8384" s="3">
        <f>'Transaction Data'!$N8384-'Transaction Data'!$M8384</f>
        <v>5364</v>
      </c>
      <c r="P8384" s="2">
        <f>DATEDIF('Transaction Data'!$D8384,'Transaction Data'!$A8384,"y")</f>
        <v>58</v>
      </c>
      <c r="Q8384" s="2" t="str">
        <f>FLOOR('Transaction Data'!$P8384,15)&amp;"-"&amp;FLOOR('Transaction Data'!$P8384,15)+14</f>
        <v>45-59</v>
      </c>
      <c r="R8384" s="2" t="str">
        <f>IF('Transaction Data'!$L8384&lt;=10,"Less Expensive","Expensive")</f>
        <v>Expensive</v>
      </c>
      <c r="S8384" s="4">
        <f>WEEKDAY('Transaction Data'!$A8384)</f>
        <v>7</v>
      </c>
      <c r="T8384" s="2" t="str">
        <f>IF(WEEKDAY('Transaction Data'!$A8384,2)&lt;6,"Weekday","Weekend")</f>
        <v>Weekend</v>
      </c>
    </row>
    <row r="8385" ht="15.75" customHeight="1">
      <c r="A8385" s="1">
        <v>45347.0</v>
      </c>
      <c r="B8385" s="2" t="s">
        <v>7681</v>
      </c>
      <c r="C8385" s="2" t="s">
        <v>65</v>
      </c>
      <c r="D8385" s="1">
        <v>26506.0</v>
      </c>
      <c r="E8385" s="2" t="s">
        <v>22</v>
      </c>
      <c r="F8385" s="2">
        <v>479.0</v>
      </c>
      <c r="G8385" s="2" t="s">
        <v>33</v>
      </c>
      <c r="H8385" s="2" t="s">
        <v>29</v>
      </c>
      <c r="I8385" s="2" t="s">
        <v>25</v>
      </c>
      <c r="J8385" s="2" t="str">
        <f t="array" ref="J8385">XLOOKUP('Transaction Data'!$G8385,Product_Code,Biscuit_Brand)</f>
        <v>Caramel Biscuits</v>
      </c>
      <c r="K8385" s="2">
        <f t="array" ref="K8385">XLOOKUP('Transaction Data'!$G8385,Product_Code,Cost)</f>
        <v>18</v>
      </c>
      <c r="L8385" s="2">
        <f t="array" ref="L8385">XLOOKUP('Transaction Data'!$G8385,Product_Code,Unit_Price)</f>
        <v>22</v>
      </c>
      <c r="M8385" s="3">
        <f>'Transaction Data'!$F8385*'Transaction Data'!$K8385</f>
        <v>8622</v>
      </c>
      <c r="N8385" s="3">
        <f>'Transaction Data'!$F8385*'Transaction Data'!$L8385</f>
        <v>10538</v>
      </c>
      <c r="O8385" s="3">
        <f>'Transaction Data'!$N8385-'Transaction Data'!$M8385</f>
        <v>1916</v>
      </c>
      <c r="P8385" s="2">
        <f>DATEDIF('Transaction Data'!$D8385,'Transaction Data'!$A8385,"y")</f>
        <v>51</v>
      </c>
      <c r="Q8385" s="2" t="str">
        <f>FLOOR('Transaction Data'!$P8385,15)&amp;"-"&amp;FLOOR('Transaction Data'!$P8385,15)+14</f>
        <v>45-59</v>
      </c>
      <c r="R8385" s="2" t="str">
        <f>IF('Transaction Data'!$L8385&lt;=10,"Less Expensive","Expensive")</f>
        <v>Expensive</v>
      </c>
      <c r="S8385" s="4">
        <f>WEEKDAY('Transaction Data'!$A8385)</f>
        <v>1</v>
      </c>
      <c r="T8385" s="2" t="str">
        <f>IF(WEEKDAY('Transaction Data'!$A8385,2)&lt;6,"Weekday","Weekend")</f>
        <v>Weekend</v>
      </c>
    </row>
    <row r="8386" ht="15.75" customHeight="1">
      <c r="A8386" s="1">
        <v>45429.0</v>
      </c>
      <c r="B8386" s="2" t="s">
        <v>7682</v>
      </c>
      <c r="C8386" s="2" t="s">
        <v>78</v>
      </c>
      <c r="D8386" s="1">
        <v>35775.0</v>
      </c>
      <c r="E8386" s="2" t="s">
        <v>27</v>
      </c>
      <c r="F8386" s="2">
        <v>251.0</v>
      </c>
      <c r="G8386" s="2" t="s">
        <v>57</v>
      </c>
      <c r="H8386" s="2" t="s">
        <v>34</v>
      </c>
      <c r="I8386" s="2" t="s">
        <v>25</v>
      </c>
      <c r="J8386" s="2" t="str">
        <f t="array" ref="J8386">XLOOKUP('Transaction Data'!$G8386,Product_Code,Biscuit_Brand)</f>
        <v>Oatmeal Cookies</v>
      </c>
      <c r="K8386" s="2">
        <f t="array" ref="K8386">XLOOKUP('Transaction Data'!$G8386,Product_Code,Cost)</f>
        <v>19</v>
      </c>
      <c r="L8386" s="2">
        <f t="array" ref="L8386">XLOOKUP('Transaction Data'!$G8386,Product_Code,Unit_Price)</f>
        <v>23</v>
      </c>
      <c r="M8386" s="3">
        <f>'Transaction Data'!$F8386*'Transaction Data'!$K8386</f>
        <v>4769</v>
      </c>
      <c r="N8386" s="3">
        <f>'Transaction Data'!$F8386*'Transaction Data'!$L8386</f>
        <v>5773</v>
      </c>
      <c r="O8386" s="3">
        <f>'Transaction Data'!$N8386-'Transaction Data'!$M8386</f>
        <v>1004</v>
      </c>
      <c r="P8386" s="2">
        <f>DATEDIF('Transaction Data'!$D8386,'Transaction Data'!$A8386,"y")</f>
        <v>26</v>
      </c>
      <c r="Q8386" s="2" t="str">
        <f>FLOOR('Transaction Data'!$P8386,15)&amp;"-"&amp;FLOOR('Transaction Data'!$P8386,15)+14</f>
        <v>15-29</v>
      </c>
      <c r="R8386" s="2" t="str">
        <f>IF('Transaction Data'!$L8386&lt;=10,"Less Expensive","Expensive")</f>
        <v>Expensive</v>
      </c>
      <c r="S8386" s="4">
        <f>WEEKDAY('Transaction Data'!$A8386)</f>
        <v>6</v>
      </c>
      <c r="T8386" s="2" t="str">
        <f>IF(WEEKDAY('Transaction Data'!$A8386,2)&lt;6,"Weekday","Weekend")</f>
        <v>Weekday</v>
      </c>
    </row>
    <row r="8387" ht="15.75" customHeight="1">
      <c r="A8387" s="1">
        <v>45360.0</v>
      </c>
      <c r="B8387" s="2" t="s">
        <v>3930</v>
      </c>
      <c r="C8387" s="2" t="s">
        <v>32</v>
      </c>
      <c r="D8387" s="1">
        <v>31584.0</v>
      </c>
      <c r="E8387" s="2" t="s">
        <v>22</v>
      </c>
      <c r="F8387" s="2">
        <v>457.0</v>
      </c>
      <c r="G8387" s="2" t="s">
        <v>38</v>
      </c>
      <c r="H8387" s="2" t="s">
        <v>24</v>
      </c>
      <c r="I8387" s="2" t="s">
        <v>25</v>
      </c>
      <c r="J8387" s="2" t="str">
        <f t="array" ref="J8387">XLOOKUP('Transaction Data'!$G8387,Product_Code,Biscuit_Brand)</f>
        <v>Ginger Snaps</v>
      </c>
      <c r="K8387" s="2">
        <f t="array" ref="K8387">XLOOKUP('Transaction Data'!$G8387,Product_Code,Cost)</f>
        <v>14</v>
      </c>
      <c r="L8387" s="2">
        <f t="array" ref="L8387">XLOOKUP('Transaction Data'!$G8387,Product_Code,Unit_Price)</f>
        <v>28</v>
      </c>
      <c r="M8387" s="3">
        <f>'Transaction Data'!$F8387*'Transaction Data'!$K8387</f>
        <v>6398</v>
      </c>
      <c r="N8387" s="3">
        <f>'Transaction Data'!$F8387*'Transaction Data'!$L8387</f>
        <v>12796</v>
      </c>
      <c r="O8387" s="3">
        <f>'Transaction Data'!$N8387-'Transaction Data'!$M8387</f>
        <v>6398</v>
      </c>
      <c r="P8387" s="2">
        <f>DATEDIF('Transaction Data'!$D8387,'Transaction Data'!$A8387,"y")</f>
        <v>37</v>
      </c>
      <c r="Q8387" s="2" t="str">
        <f>FLOOR('Transaction Data'!$P8387,15)&amp;"-"&amp;FLOOR('Transaction Data'!$P8387,15)+14</f>
        <v>30-44</v>
      </c>
      <c r="R8387" s="2" t="str">
        <f>IF('Transaction Data'!$L8387&lt;=10,"Less Expensive","Expensive")</f>
        <v>Expensive</v>
      </c>
      <c r="S8387" s="4">
        <f>WEEKDAY('Transaction Data'!$A8387)</f>
        <v>7</v>
      </c>
      <c r="T8387" s="2" t="str">
        <f>IF(WEEKDAY('Transaction Data'!$A8387,2)&lt;6,"Weekday","Weekend")</f>
        <v>Weekend</v>
      </c>
    </row>
    <row r="8388" ht="15.75" customHeight="1">
      <c r="A8388" s="1">
        <v>45471.0</v>
      </c>
      <c r="B8388" s="2" t="s">
        <v>7683</v>
      </c>
      <c r="C8388" s="2" t="s">
        <v>21</v>
      </c>
      <c r="D8388" s="1">
        <v>18351.0</v>
      </c>
      <c r="E8388" s="2" t="s">
        <v>63</v>
      </c>
      <c r="F8388" s="2">
        <v>469.0</v>
      </c>
      <c r="G8388" s="2" t="s">
        <v>23</v>
      </c>
      <c r="H8388" s="2" t="s">
        <v>42</v>
      </c>
      <c r="I8388" s="2" t="s">
        <v>25</v>
      </c>
      <c r="J8388" s="2" t="str">
        <f t="array" ref="J8388">XLOOKUP('Transaction Data'!$G8388,Product_Code,Biscuit_Brand)</f>
        <v>Cinnamon Swirls</v>
      </c>
      <c r="K8388" s="2">
        <f t="array" ref="K8388">XLOOKUP('Transaction Data'!$G8388,Product_Code,Cost)</f>
        <v>10</v>
      </c>
      <c r="L8388" s="2">
        <f t="array" ref="L8388">XLOOKUP('Transaction Data'!$G8388,Product_Code,Unit_Price)</f>
        <v>14</v>
      </c>
      <c r="M8388" s="3">
        <f>'Transaction Data'!$F8388*'Transaction Data'!$K8388</f>
        <v>4690</v>
      </c>
      <c r="N8388" s="3">
        <f>'Transaction Data'!$F8388*'Transaction Data'!$L8388</f>
        <v>6566</v>
      </c>
      <c r="O8388" s="3">
        <f>'Transaction Data'!$N8388-'Transaction Data'!$M8388</f>
        <v>1876</v>
      </c>
      <c r="P8388" s="2">
        <f>DATEDIF('Transaction Data'!$D8388,'Transaction Data'!$A8388,"y")</f>
        <v>74</v>
      </c>
      <c r="Q8388" s="2" t="str">
        <f>FLOOR('Transaction Data'!$P8388,15)&amp;"-"&amp;FLOOR('Transaction Data'!$P8388,15)+14</f>
        <v>60-74</v>
      </c>
      <c r="R8388" s="2" t="str">
        <f>IF('Transaction Data'!$L8388&lt;=10,"Less Expensive","Expensive")</f>
        <v>Expensive</v>
      </c>
      <c r="S8388" s="4">
        <f>WEEKDAY('Transaction Data'!$A8388)</f>
        <v>6</v>
      </c>
      <c r="T8388" s="2" t="str">
        <f>IF(WEEKDAY('Transaction Data'!$A8388,2)&lt;6,"Weekday","Weekend")</f>
        <v>Weekday</v>
      </c>
    </row>
    <row r="8389" ht="15.75" customHeight="1">
      <c r="A8389" s="1">
        <v>45390.0</v>
      </c>
      <c r="B8389" s="2" t="s">
        <v>7684</v>
      </c>
      <c r="C8389" s="2" t="s">
        <v>69</v>
      </c>
      <c r="D8389" s="1">
        <v>37410.0</v>
      </c>
      <c r="E8389" s="2" t="s">
        <v>22</v>
      </c>
      <c r="F8389" s="2">
        <v>367.0</v>
      </c>
      <c r="G8389" s="2" t="s">
        <v>44</v>
      </c>
      <c r="H8389" s="2" t="s">
        <v>45</v>
      </c>
      <c r="I8389" s="2" t="s">
        <v>25</v>
      </c>
      <c r="J8389" s="2" t="str">
        <f t="array" ref="J8389">XLOOKUP('Transaction Data'!$G8389,Product_Code,Biscuit_Brand)</f>
        <v>Butter Crunch</v>
      </c>
      <c r="K8389" s="2">
        <f t="array" ref="K8389">XLOOKUP('Transaction Data'!$G8389,Product_Code,Cost)</f>
        <v>10</v>
      </c>
      <c r="L8389" s="2">
        <f t="array" ref="L8389">XLOOKUP('Transaction Data'!$G8389,Product_Code,Unit_Price)</f>
        <v>11</v>
      </c>
      <c r="M8389" s="3">
        <f>'Transaction Data'!$F8389*'Transaction Data'!$K8389</f>
        <v>3670</v>
      </c>
      <c r="N8389" s="3">
        <f>'Transaction Data'!$F8389*'Transaction Data'!$L8389</f>
        <v>4037</v>
      </c>
      <c r="O8389" s="3">
        <f>'Transaction Data'!$N8389-'Transaction Data'!$M8389</f>
        <v>367</v>
      </c>
      <c r="P8389" s="2">
        <f>DATEDIF('Transaction Data'!$D8389,'Transaction Data'!$A8389,"y")</f>
        <v>21</v>
      </c>
      <c r="Q8389" s="2" t="str">
        <f>FLOOR('Transaction Data'!$P8389,15)&amp;"-"&amp;FLOOR('Transaction Data'!$P8389,15)+14</f>
        <v>15-29</v>
      </c>
      <c r="R8389" s="2" t="str">
        <f>IF('Transaction Data'!$L8389&lt;=10,"Less Expensive","Expensive")</f>
        <v>Expensive</v>
      </c>
      <c r="S8389" s="4">
        <f>WEEKDAY('Transaction Data'!$A8389)</f>
        <v>2</v>
      </c>
      <c r="T8389" s="2" t="str">
        <f>IF(WEEKDAY('Transaction Data'!$A8389,2)&lt;6,"Weekday","Weekend")</f>
        <v>Weekday</v>
      </c>
    </row>
    <row r="8390" ht="15.75" customHeight="1">
      <c r="A8390" s="1">
        <v>45419.0</v>
      </c>
      <c r="B8390" s="2" t="s">
        <v>7685</v>
      </c>
      <c r="C8390" s="2" t="s">
        <v>32</v>
      </c>
      <c r="D8390" s="1">
        <v>27258.0</v>
      </c>
      <c r="E8390" s="2" t="s">
        <v>63</v>
      </c>
      <c r="F8390" s="2">
        <v>361.0</v>
      </c>
      <c r="G8390" s="2" t="s">
        <v>44</v>
      </c>
      <c r="H8390" s="2" t="s">
        <v>24</v>
      </c>
      <c r="I8390" s="2" t="s">
        <v>25</v>
      </c>
      <c r="J8390" s="2" t="str">
        <f t="array" ref="J8390">XLOOKUP('Transaction Data'!$G8390,Product_Code,Biscuit_Brand)</f>
        <v>Butter Crunch</v>
      </c>
      <c r="K8390" s="2">
        <f t="array" ref="K8390">XLOOKUP('Transaction Data'!$G8390,Product_Code,Cost)</f>
        <v>10</v>
      </c>
      <c r="L8390" s="2">
        <f t="array" ref="L8390">XLOOKUP('Transaction Data'!$G8390,Product_Code,Unit_Price)</f>
        <v>11</v>
      </c>
      <c r="M8390" s="3">
        <f>'Transaction Data'!$F8390*'Transaction Data'!$K8390</f>
        <v>3610</v>
      </c>
      <c r="N8390" s="3">
        <f>'Transaction Data'!$F8390*'Transaction Data'!$L8390</f>
        <v>3971</v>
      </c>
      <c r="O8390" s="3">
        <f>'Transaction Data'!$N8390-'Transaction Data'!$M8390</f>
        <v>361</v>
      </c>
      <c r="P8390" s="2">
        <f>DATEDIF('Transaction Data'!$D8390,'Transaction Data'!$A8390,"y")</f>
        <v>49</v>
      </c>
      <c r="Q8390" s="2" t="str">
        <f>FLOOR('Transaction Data'!$P8390,15)&amp;"-"&amp;FLOOR('Transaction Data'!$P8390,15)+14</f>
        <v>45-59</v>
      </c>
      <c r="R8390" s="2" t="str">
        <f>IF('Transaction Data'!$L8390&lt;=10,"Less Expensive","Expensive")</f>
        <v>Expensive</v>
      </c>
      <c r="S8390" s="4">
        <f>WEEKDAY('Transaction Data'!$A8390)</f>
        <v>3</v>
      </c>
      <c r="T8390" s="2" t="str">
        <f>IF(WEEKDAY('Transaction Data'!$A8390,2)&lt;6,"Weekday","Weekend")</f>
        <v>Weekday</v>
      </c>
    </row>
    <row r="8391" ht="15.75" customHeight="1">
      <c r="A8391" s="1">
        <v>45445.0</v>
      </c>
      <c r="B8391" s="2" t="s">
        <v>7686</v>
      </c>
      <c r="C8391" s="2" t="s">
        <v>65</v>
      </c>
      <c r="D8391" s="1">
        <v>19140.0</v>
      </c>
      <c r="E8391" s="2" t="s">
        <v>22</v>
      </c>
      <c r="F8391" s="2">
        <v>114.0</v>
      </c>
      <c r="G8391" s="2" t="s">
        <v>57</v>
      </c>
      <c r="H8391" s="2" t="s">
        <v>29</v>
      </c>
      <c r="I8391" s="2" t="s">
        <v>25</v>
      </c>
      <c r="J8391" s="2" t="str">
        <f t="array" ref="J8391">XLOOKUP('Transaction Data'!$G8391,Product_Code,Biscuit_Brand)</f>
        <v>Oatmeal Cookies</v>
      </c>
      <c r="K8391" s="2">
        <f t="array" ref="K8391">XLOOKUP('Transaction Data'!$G8391,Product_Code,Cost)</f>
        <v>19</v>
      </c>
      <c r="L8391" s="2">
        <f t="array" ref="L8391">XLOOKUP('Transaction Data'!$G8391,Product_Code,Unit_Price)</f>
        <v>23</v>
      </c>
      <c r="M8391" s="3">
        <f>'Transaction Data'!$F8391*'Transaction Data'!$K8391</f>
        <v>2166</v>
      </c>
      <c r="N8391" s="3">
        <f>'Transaction Data'!$F8391*'Transaction Data'!$L8391</f>
        <v>2622</v>
      </c>
      <c r="O8391" s="3">
        <f>'Transaction Data'!$N8391-'Transaction Data'!$M8391</f>
        <v>456</v>
      </c>
      <c r="P8391" s="2">
        <f>DATEDIF('Transaction Data'!$D8391,'Transaction Data'!$A8391,"y")</f>
        <v>72</v>
      </c>
      <c r="Q8391" s="2" t="str">
        <f>FLOOR('Transaction Data'!$P8391,15)&amp;"-"&amp;FLOOR('Transaction Data'!$P8391,15)+14</f>
        <v>60-74</v>
      </c>
      <c r="R8391" s="2" t="str">
        <f>IF('Transaction Data'!$L8391&lt;=10,"Less Expensive","Expensive")</f>
        <v>Expensive</v>
      </c>
      <c r="S8391" s="4">
        <f>WEEKDAY('Transaction Data'!$A8391)</f>
        <v>1</v>
      </c>
      <c r="T8391" s="2" t="str">
        <f>IF(WEEKDAY('Transaction Data'!$A8391,2)&lt;6,"Weekday","Weekend")</f>
        <v>Weekend</v>
      </c>
    </row>
    <row r="8392" ht="15.75" customHeight="1">
      <c r="A8392" s="1">
        <v>45295.0</v>
      </c>
      <c r="B8392" s="2" t="s">
        <v>7687</v>
      </c>
      <c r="C8392" s="2" t="s">
        <v>78</v>
      </c>
      <c r="D8392" s="1">
        <v>38390.0</v>
      </c>
      <c r="E8392" s="2" t="s">
        <v>27</v>
      </c>
      <c r="F8392" s="2">
        <v>498.0</v>
      </c>
      <c r="G8392" s="2" t="s">
        <v>48</v>
      </c>
      <c r="H8392" s="2" t="s">
        <v>42</v>
      </c>
      <c r="I8392" s="2" t="s">
        <v>25</v>
      </c>
      <c r="J8392" s="2" t="str">
        <f t="array" ref="J8392">XLOOKUP('Transaction Data'!$G8392,Product_Code,Biscuit_Brand)</f>
        <v>Lemon Crisps</v>
      </c>
      <c r="K8392" s="2">
        <f t="array" ref="K8392">XLOOKUP('Transaction Data'!$G8392,Product_Code,Cost)</f>
        <v>7</v>
      </c>
      <c r="L8392" s="2">
        <f t="array" ref="L8392">XLOOKUP('Transaction Data'!$G8392,Product_Code,Unit_Price)</f>
        <v>9</v>
      </c>
      <c r="M8392" s="3">
        <f>'Transaction Data'!$F8392*'Transaction Data'!$K8392</f>
        <v>3486</v>
      </c>
      <c r="N8392" s="3">
        <f>'Transaction Data'!$F8392*'Transaction Data'!$L8392</f>
        <v>4482</v>
      </c>
      <c r="O8392" s="3">
        <f>'Transaction Data'!$N8392-'Transaction Data'!$M8392</f>
        <v>996</v>
      </c>
      <c r="P8392" s="2">
        <f>DATEDIF('Transaction Data'!$D8392,'Transaction Data'!$A8392,"y")</f>
        <v>18</v>
      </c>
      <c r="Q8392" s="2" t="str">
        <f>FLOOR('Transaction Data'!$P8392,15)&amp;"-"&amp;FLOOR('Transaction Data'!$P8392,15)+14</f>
        <v>15-29</v>
      </c>
      <c r="R8392" s="2" t="str">
        <f>IF('Transaction Data'!$L8392&lt;=10,"Less Expensive","Expensive")</f>
        <v>Less Expensive</v>
      </c>
      <c r="S8392" s="4">
        <f>WEEKDAY('Transaction Data'!$A8392)</f>
        <v>5</v>
      </c>
      <c r="T8392" s="2" t="str">
        <f>IF(WEEKDAY('Transaction Data'!$A8392,2)&lt;6,"Weekday","Weekend")</f>
        <v>Weekday</v>
      </c>
    </row>
    <row r="8393" ht="15.75" customHeight="1">
      <c r="A8393" s="1">
        <v>45473.0</v>
      </c>
      <c r="B8393" s="2" t="s">
        <v>7688</v>
      </c>
      <c r="C8393" s="2" t="s">
        <v>32</v>
      </c>
      <c r="D8393" s="1">
        <v>19291.0</v>
      </c>
      <c r="E8393" s="2" t="s">
        <v>63</v>
      </c>
      <c r="F8393" s="2">
        <v>439.0</v>
      </c>
      <c r="G8393" s="2" t="s">
        <v>48</v>
      </c>
      <c r="H8393" s="2" t="s">
        <v>45</v>
      </c>
      <c r="I8393" s="2" t="s">
        <v>25</v>
      </c>
      <c r="J8393" s="2" t="str">
        <f t="array" ref="J8393">XLOOKUP('Transaction Data'!$G8393,Product_Code,Biscuit_Brand)</f>
        <v>Lemon Crisps</v>
      </c>
      <c r="K8393" s="2">
        <f t="array" ref="K8393">XLOOKUP('Transaction Data'!$G8393,Product_Code,Cost)</f>
        <v>7</v>
      </c>
      <c r="L8393" s="2">
        <f t="array" ref="L8393">XLOOKUP('Transaction Data'!$G8393,Product_Code,Unit_Price)</f>
        <v>9</v>
      </c>
      <c r="M8393" s="3">
        <f>'Transaction Data'!$F8393*'Transaction Data'!$K8393</f>
        <v>3073</v>
      </c>
      <c r="N8393" s="3">
        <f>'Transaction Data'!$F8393*'Transaction Data'!$L8393</f>
        <v>3951</v>
      </c>
      <c r="O8393" s="3">
        <f>'Transaction Data'!$N8393-'Transaction Data'!$M8393</f>
        <v>878</v>
      </c>
      <c r="P8393" s="2">
        <f>DATEDIF('Transaction Data'!$D8393,'Transaction Data'!$A8393,"y")</f>
        <v>71</v>
      </c>
      <c r="Q8393" s="2" t="str">
        <f>FLOOR('Transaction Data'!$P8393,15)&amp;"-"&amp;FLOOR('Transaction Data'!$P8393,15)+14</f>
        <v>60-74</v>
      </c>
      <c r="R8393" s="2" t="str">
        <f>IF('Transaction Data'!$L8393&lt;=10,"Less Expensive","Expensive")</f>
        <v>Less Expensive</v>
      </c>
      <c r="S8393" s="4">
        <f>WEEKDAY('Transaction Data'!$A8393)</f>
        <v>1</v>
      </c>
      <c r="T8393" s="2" t="str">
        <f>IF(WEEKDAY('Transaction Data'!$A8393,2)&lt;6,"Weekday","Weekend")</f>
        <v>Weekend</v>
      </c>
    </row>
    <row r="8394" ht="15.75" customHeight="1">
      <c r="A8394" s="1">
        <v>45432.0</v>
      </c>
      <c r="B8394" s="2" t="s">
        <v>2035</v>
      </c>
      <c r="C8394" s="2" t="s">
        <v>72</v>
      </c>
      <c r="D8394" s="1">
        <v>25800.0</v>
      </c>
      <c r="E8394" s="2" t="s">
        <v>63</v>
      </c>
      <c r="F8394" s="2">
        <v>481.0</v>
      </c>
      <c r="G8394" s="2" t="s">
        <v>55</v>
      </c>
      <c r="H8394" s="2" t="s">
        <v>24</v>
      </c>
      <c r="I8394" s="2" t="s">
        <v>25</v>
      </c>
      <c r="J8394" s="2" t="str">
        <f t="array" ref="J8394">XLOOKUP('Transaction Data'!$G8394,Product_Code,Biscuit_Brand)</f>
        <v>Vanilla Wafers</v>
      </c>
      <c r="K8394" s="2">
        <f t="array" ref="K8394">XLOOKUP('Transaction Data'!$G8394,Product_Code,Cost)</f>
        <v>18</v>
      </c>
      <c r="L8394" s="2">
        <f t="array" ref="L8394">XLOOKUP('Transaction Data'!$G8394,Product_Code,Unit_Price)</f>
        <v>36</v>
      </c>
      <c r="M8394" s="3">
        <f>'Transaction Data'!$F8394*'Transaction Data'!$K8394</f>
        <v>8658</v>
      </c>
      <c r="N8394" s="3">
        <f>'Transaction Data'!$F8394*'Transaction Data'!$L8394</f>
        <v>17316</v>
      </c>
      <c r="O8394" s="3">
        <f>'Transaction Data'!$N8394-'Transaction Data'!$M8394</f>
        <v>8658</v>
      </c>
      <c r="P8394" s="2">
        <f>DATEDIF('Transaction Data'!$D8394,'Transaction Data'!$A8394,"y")</f>
        <v>53</v>
      </c>
      <c r="Q8394" s="2" t="str">
        <f>FLOOR('Transaction Data'!$P8394,15)&amp;"-"&amp;FLOOR('Transaction Data'!$P8394,15)+14</f>
        <v>45-59</v>
      </c>
      <c r="R8394" s="2" t="str">
        <f>IF('Transaction Data'!$L8394&lt;=10,"Less Expensive","Expensive")</f>
        <v>Expensive</v>
      </c>
      <c r="S8394" s="4">
        <f>WEEKDAY('Transaction Data'!$A8394)</f>
        <v>2</v>
      </c>
      <c r="T8394" s="2" t="str">
        <f>IF(WEEKDAY('Transaction Data'!$A8394,2)&lt;6,"Weekday","Weekend")</f>
        <v>Weekday</v>
      </c>
    </row>
    <row r="8395" ht="15.75" customHeight="1">
      <c r="A8395" s="1">
        <v>45341.0</v>
      </c>
      <c r="B8395" s="2" t="s">
        <v>388</v>
      </c>
      <c r="C8395" s="2" t="s">
        <v>72</v>
      </c>
      <c r="D8395" s="1">
        <v>35161.0</v>
      </c>
      <c r="E8395" s="2" t="s">
        <v>22</v>
      </c>
      <c r="F8395" s="2">
        <v>15.0</v>
      </c>
      <c r="G8395" s="2" t="s">
        <v>61</v>
      </c>
      <c r="H8395" s="2" t="s">
        <v>29</v>
      </c>
      <c r="I8395" s="2" t="s">
        <v>25</v>
      </c>
      <c r="J8395" s="2" t="str">
        <f t="array" ref="J8395">XLOOKUP('Transaction Data'!$G8395,Product_Code,Biscuit_Brand)</f>
        <v>Choco Delight</v>
      </c>
      <c r="K8395" s="2">
        <f t="array" ref="K8395">XLOOKUP('Transaction Data'!$G8395,Product_Code,Cost)</f>
        <v>3</v>
      </c>
      <c r="L8395" s="2">
        <f t="array" ref="L8395">XLOOKUP('Transaction Data'!$G8395,Product_Code,Unit_Price)</f>
        <v>5</v>
      </c>
      <c r="M8395" s="3">
        <f>'Transaction Data'!$F8395*'Transaction Data'!$K8395</f>
        <v>45</v>
      </c>
      <c r="N8395" s="3">
        <f>'Transaction Data'!$F8395*'Transaction Data'!$L8395</f>
        <v>75</v>
      </c>
      <c r="O8395" s="3">
        <f>'Transaction Data'!$N8395-'Transaction Data'!$M8395</f>
        <v>30</v>
      </c>
      <c r="P8395" s="2">
        <f>DATEDIF('Transaction Data'!$D8395,'Transaction Data'!$A8395,"y")</f>
        <v>27</v>
      </c>
      <c r="Q8395" s="2" t="str">
        <f>FLOOR('Transaction Data'!$P8395,15)&amp;"-"&amp;FLOOR('Transaction Data'!$P8395,15)+14</f>
        <v>15-29</v>
      </c>
      <c r="R8395" s="2" t="str">
        <f>IF('Transaction Data'!$L8395&lt;=10,"Less Expensive","Expensive")</f>
        <v>Less Expensive</v>
      </c>
      <c r="S8395" s="4">
        <f>WEEKDAY('Transaction Data'!$A8395)</f>
        <v>2</v>
      </c>
      <c r="T8395" s="2" t="str">
        <f>IF(WEEKDAY('Transaction Data'!$A8395,2)&lt;6,"Weekday","Weekend")</f>
        <v>Weekday</v>
      </c>
    </row>
    <row r="8396" ht="15.75" customHeight="1">
      <c r="A8396" s="1">
        <v>45319.0</v>
      </c>
      <c r="B8396" s="2" t="s">
        <v>7689</v>
      </c>
      <c r="C8396" s="2" t="s">
        <v>47</v>
      </c>
      <c r="D8396" s="1">
        <v>34609.0</v>
      </c>
      <c r="E8396" s="2" t="s">
        <v>27</v>
      </c>
      <c r="F8396" s="2">
        <v>49.0</v>
      </c>
      <c r="G8396" s="2" t="s">
        <v>44</v>
      </c>
      <c r="H8396" s="2" t="s">
        <v>29</v>
      </c>
      <c r="I8396" s="2" t="s">
        <v>25</v>
      </c>
      <c r="J8396" s="2" t="str">
        <f t="array" ref="J8396">XLOOKUP('Transaction Data'!$G8396,Product_Code,Biscuit_Brand)</f>
        <v>Butter Crunch</v>
      </c>
      <c r="K8396" s="2">
        <f t="array" ref="K8396">XLOOKUP('Transaction Data'!$G8396,Product_Code,Cost)</f>
        <v>10</v>
      </c>
      <c r="L8396" s="2">
        <f t="array" ref="L8396">XLOOKUP('Transaction Data'!$G8396,Product_Code,Unit_Price)</f>
        <v>11</v>
      </c>
      <c r="M8396" s="3">
        <f>'Transaction Data'!$F8396*'Transaction Data'!$K8396</f>
        <v>490</v>
      </c>
      <c r="N8396" s="3">
        <f>'Transaction Data'!$F8396*'Transaction Data'!$L8396</f>
        <v>539</v>
      </c>
      <c r="O8396" s="3">
        <f>'Transaction Data'!$N8396-'Transaction Data'!$M8396</f>
        <v>49</v>
      </c>
      <c r="P8396" s="2">
        <f>DATEDIF('Transaction Data'!$D8396,'Transaction Data'!$A8396,"y")</f>
        <v>29</v>
      </c>
      <c r="Q8396" s="2" t="str">
        <f>FLOOR('Transaction Data'!$P8396,15)&amp;"-"&amp;FLOOR('Transaction Data'!$P8396,15)+14</f>
        <v>15-29</v>
      </c>
      <c r="R8396" s="2" t="str">
        <f>IF('Transaction Data'!$L8396&lt;=10,"Less Expensive","Expensive")</f>
        <v>Expensive</v>
      </c>
      <c r="S8396" s="4">
        <f>WEEKDAY('Transaction Data'!$A8396)</f>
        <v>1</v>
      </c>
      <c r="T8396" s="2" t="str">
        <f>IF(WEEKDAY('Transaction Data'!$A8396,2)&lt;6,"Weekday","Weekend")</f>
        <v>Weekend</v>
      </c>
    </row>
    <row r="8397" ht="15.75" customHeight="1">
      <c r="A8397" s="1">
        <v>45384.0</v>
      </c>
      <c r="B8397" s="2" t="s">
        <v>264</v>
      </c>
      <c r="C8397" s="2" t="s">
        <v>21</v>
      </c>
      <c r="D8397" s="1">
        <v>20988.0</v>
      </c>
      <c r="E8397" s="2" t="s">
        <v>63</v>
      </c>
      <c r="F8397" s="2">
        <v>322.0</v>
      </c>
      <c r="G8397" s="2" t="s">
        <v>28</v>
      </c>
      <c r="H8397" s="2" t="s">
        <v>34</v>
      </c>
      <c r="I8397" s="2" t="s">
        <v>25</v>
      </c>
      <c r="J8397" s="2" t="str">
        <f t="array" ref="J8397">XLOOKUP('Transaction Data'!$G8397,Product_Code,Biscuit_Brand)</f>
        <v>Shortbread</v>
      </c>
      <c r="K8397" s="2">
        <f t="array" ref="K8397">XLOOKUP('Transaction Data'!$G8397,Product_Code,Cost)</f>
        <v>10</v>
      </c>
      <c r="L8397" s="2">
        <f t="array" ref="L8397">XLOOKUP('Transaction Data'!$G8397,Product_Code,Unit_Price)</f>
        <v>45</v>
      </c>
      <c r="M8397" s="3">
        <f>'Transaction Data'!$F8397*'Transaction Data'!$K8397</f>
        <v>3220</v>
      </c>
      <c r="N8397" s="3">
        <f>'Transaction Data'!$F8397*'Transaction Data'!$L8397</f>
        <v>14490</v>
      </c>
      <c r="O8397" s="3">
        <f>'Transaction Data'!$N8397-'Transaction Data'!$M8397</f>
        <v>11270</v>
      </c>
      <c r="P8397" s="2">
        <f>DATEDIF('Transaction Data'!$D8397,'Transaction Data'!$A8397,"y")</f>
        <v>66</v>
      </c>
      <c r="Q8397" s="2" t="str">
        <f>FLOOR('Transaction Data'!$P8397,15)&amp;"-"&amp;FLOOR('Transaction Data'!$P8397,15)+14</f>
        <v>60-74</v>
      </c>
      <c r="R8397" s="2" t="str">
        <f>IF('Transaction Data'!$L8397&lt;=10,"Less Expensive","Expensive")</f>
        <v>Expensive</v>
      </c>
      <c r="S8397" s="4">
        <f>WEEKDAY('Transaction Data'!$A8397)</f>
        <v>3</v>
      </c>
      <c r="T8397" s="2" t="str">
        <f>IF(WEEKDAY('Transaction Data'!$A8397,2)&lt;6,"Weekday","Weekend")</f>
        <v>Weekday</v>
      </c>
    </row>
    <row r="8398" ht="15.75" customHeight="1">
      <c r="A8398" s="1">
        <v>45459.0</v>
      </c>
      <c r="B8398" s="2" t="s">
        <v>7690</v>
      </c>
      <c r="C8398" s="2" t="s">
        <v>47</v>
      </c>
      <c r="D8398" s="1">
        <v>27586.0</v>
      </c>
      <c r="E8398" s="2" t="s">
        <v>27</v>
      </c>
      <c r="F8398" s="2">
        <v>262.0</v>
      </c>
      <c r="G8398" s="2" t="s">
        <v>38</v>
      </c>
      <c r="H8398" s="2" t="s">
        <v>24</v>
      </c>
      <c r="I8398" s="2" t="s">
        <v>25</v>
      </c>
      <c r="J8398" s="2" t="str">
        <f t="array" ref="J8398">XLOOKUP('Transaction Data'!$G8398,Product_Code,Biscuit_Brand)</f>
        <v>Ginger Snaps</v>
      </c>
      <c r="K8398" s="2">
        <f t="array" ref="K8398">XLOOKUP('Transaction Data'!$G8398,Product_Code,Cost)</f>
        <v>14</v>
      </c>
      <c r="L8398" s="2">
        <f t="array" ref="L8398">XLOOKUP('Transaction Data'!$G8398,Product_Code,Unit_Price)</f>
        <v>28</v>
      </c>
      <c r="M8398" s="3">
        <f>'Transaction Data'!$F8398*'Transaction Data'!$K8398</f>
        <v>3668</v>
      </c>
      <c r="N8398" s="3">
        <f>'Transaction Data'!$F8398*'Transaction Data'!$L8398</f>
        <v>7336</v>
      </c>
      <c r="O8398" s="3">
        <f>'Transaction Data'!$N8398-'Transaction Data'!$M8398</f>
        <v>3668</v>
      </c>
      <c r="P8398" s="2">
        <f>DATEDIF('Transaction Data'!$D8398,'Transaction Data'!$A8398,"y")</f>
        <v>48</v>
      </c>
      <c r="Q8398" s="2" t="str">
        <f>FLOOR('Transaction Data'!$P8398,15)&amp;"-"&amp;FLOOR('Transaction Data'!$P8398,15)+14</f>
        <v>45-59</v>
      </c>
      <c r="R8398" s="2" t="str">
        <f>IF('Transaction Data'!$L8398&lt;=10,"Less Expensive","Expensive")</f>
        <v>Expensive</v>
      </c>
      <c r="S8398" s="4">
        <f>WEEKDAY('Transaction Data'!$A8398)</f>
        <v>1</v>
      </c>
      <c r="T8398" s="2" t="str">
        <f>IF(WEEKDAY('Transaction Data'!$A8398,2)&lt;6,"Weekday","Weekend")</f>
        <v>Weekend</v>
      </c>
    </row>
    <row r="8399" ht="15.75" customHeight="1">
      <c r="A8399" s="1">
        <v>45502.0</v>
      </c>
      <c r="B8399" s="2" t="s">
        <v>646</v>
      </c>
      <c r="C8399" s="2" t="s">
        <v>41</v>
      </c>
      <c r="D8399" s="1">
        <v>33745.0</v>
      </c>
      <c r="E8399" s="2" t="s">
        <v>63</v>
      </c>
      <c r="F8399" s="2">
        <v>325.0</v>
      </c>
      <c r="G8399" s="2" t="s">
        <v>57</v>
      </c>
      <c r="H8399" s="2" t="s">
        <v>42</v>
      </c>
      <c r="I8399" s="2" t="s">
        <v>25</v>
      </c>
      <c r="J8399" s="2" t="str">
        <f t="array" ref="J8399">XLOOKUP('Transaction Data'!$G8399,Product_Code,Biscuit_Brand)</f>
        <v>Oatmeal Cookies</v>
      </c>
      <c r="K8399" s="2">
        <f t="array" ref="K8399">XLOOKUP('Transaction Data'!$G8399,Product_Code,Cost)</f>
        <v>19</v>
      </c>
      <c r="L8399" s="2">
        <f t="array" ref="L8399">XLOOKUP('Transaction Data'!$G8399,Product_Code,Unit_Price)</f>
        <v>23</v>
      </c>
      <c r="M8399" s="3">
        <f>'Transaction Data'!$F8399*'Transaction Data'!$K8399</f>
        <v>6175</v>
      </c>
      <c r="N8399" s="3">
        <f>'Transaction Data'!$F8399*'Transaction Data'!$L8399</f>
        <v>7475</v>
      </c>
      <c r="O8399" s="3">
        <f>'Transaction Data'!$N8399-'Transaction Data'!$M8399</f>
        <v>1300</v>
      </c>
      <c r="P8399" s="2">
        <f>DATEDIF('Transaction Data'!$D8399,'Transaction Data'!$A8399,"y")</f>
        <v>32</v>
      </c>
      <c r="Q8399" s="2" t="str">
        <f>FLOOR('Transaction Data'!$P8399,15)&amp;"-"&amp;FLOOR('Transaction Data'!$P8399,15)+14</f>
        <v>30-44</v>
      </c>
      <c r="R8399" s="2" t="str">
        <f>IF('Transaction Data'!$L8399&lt;=10,"Less Expensive","Expensive")</f>
        <v>Expensive</v>
      </c>
      <c r="S8399" s="4">
        <f>WEEKDAY('Transaction Data'!$A8399)</f>
        <v>2</v>
      </c>
      <c r="T8399" s="2" t="str">
        <f>IF(WEEKDAY('Transaction Data'!$A8399,2)&lt;6,"Weekday","Weekend")</f>
        <v>Weekday</v>
      </c>
    </row>
    <row r="8400" ht="15.75" customHeight="1">
      <c r="A8400" s="1">
        <v>45367.0</v>
      </c>
      <c r="B8400" s="2" t="s">
        <v>7691</v>
      </c>
      <c r="C8400" s="2" t="s">
        <v>47</v>
      </c>
      <c r="D8400" s="1">
        <v>18725.0</v>
      </c>
      <c r="E8400" s="2" t="s">
        <v>63</v>
      </c>
      <c r="F8400" s="2">
        <v>332.0</v>
      </c>
      <c r="G8400" s="2" t="s">
        <v>44</v>
      </c>
      <c r="H8400" s="2" t="s">
        <v>45</v>
      </c>
      <c r="I8400" s="2" t="s">
        <v>25</v>
      </c>
      <c r="J8400" s="2" t="str">
        <f t="array" ref="J8400">XLOOKUP('Transaction Data'!$G8400,Product_Code,Biscuit_Brand)</f>
        <v>Butter Crunch</v>
      </c>
      <c r="K8400" s="2">
        <f t="array" ref="K8400">XLOOKUP('Transaction Data'!$G8400,Product_Code,Cost)</f>
        <v>10</v>
      </c>
      <c r="L8400" s="2">
        <f t="array" ref="L8400">XLOOKUP('Transaction Data'!$G8400,Product_Code,Unit_Price)</f>
        <v>11</v>
      </c>
      <c r="M8400" s="3">
        <f>'Transaction Data'!$F8400*'Transaction Data'!$K8400</f>
        <v>3320</v>
      </c>
      <c r="N8400" s="3">
        <f>'Transaction Data'!$F8400*'Transaction Data'!$L8400</f>
        <v>3652</v>
      </c>
      <c r="O8400" s="3">
        <f>'Transaction Data'!$N8400-'Transaction Data'!$M8400</f>
        <v>332</v>
      </c>
      <c r="P8400" s="2">
        <f>DATEDIF('Transaction Data'!$D8400,'Transaction Data'!$A8400,"y")</f>
        <v>72</v>
      </c>
      <c r="Q8400" s="2" t="str">
        <f>FLOOR('Transaction Data'!$P8400,15)&amp;"-"&amp;FLOOR('Transaction Data'!$P8400,15)+14</f>
        <v>60-74</v>
      </c>
      <c r="R8400" s="2" t="str">
        <f>IF('Transaction Data'!$L8400&lt;=10,"Less Expensive","Expensive")</f>
        <v>Expensive</v>
      </c>
      <c r="S8400" s="4">
        <f>WEEKDAY('Transaction Data'!$A8400)</f>
        <v>7</v>
      </c>
      <c r="T8400" s="2" t="str">
        <f>IF(WEEKDAY('Transaction Data'!$A8400,2)&lt;6,"Weekday","Weekend")</f>
        <v>Weekend</v>
      </c>
    </row>
    <row r="8401" ht="15.75" customHeight="1">
      <c r="A8401" s="1">
        <v>45357.0</v>
      </c>
      <c r="B8401" s="2" t="s">
        <v>7692</v>
      </c>
      <c r="C8401" s="2" t="s">
        <v>65</v>
      </c>
      <c r="D8401" s="1">
        <v>25791.0</v>
      </c>
      <c r="E8401" s="2" t="s">
        <v>37</v>
      </c>
      <c r="F8401" s="2">
        <v>213.0</v>
      </c>
      <c r="G8401" s="2" t="s">
        <v>48</v>
      </c>
      <c r="H8401" s="2" t="s">
        <v>24</v>
      </c>
      <c r="I8401" s="2" t="s">
        <v>25</v>
      </c>
      <c r="J8401" s="2" t="str">
        <f t="array" ref="J8401">XLOOKUP('Transaction Data'!$G8401,Product_Code,Biscuit_Brand)</f>
        <v>Lemon Crisps</v>
      </c>
      <c r="K8401" s="2">
        <f t="array" ref="K8401">XLOOKUP('Transaction Data'!$G8401,Product_Code,Cost)</f>
        <v>7</v>
      </c>
      <c r="L8401" s="2">
        <f t="array" ref="L8401">XLOOKUP('Transaction Data'!$G8401,Product_Code,Unit_Price)</f>
        <v>9</v>
      </c>
      <c r="M8401" s="3">
        <f>'Transaction Data'!$F8401*'Transaction Data'!$K8401</f>
        <v>1491</v>
      </c>
      <c r="N8401" s="3">
        <f>'Transaction Data'!$F8401*'Transaction Data'!$L8401</f>
        <v>1917</v>
      </c>
      <c r="O8401" s="3">
        <f>'Transaction Data'!$N8401-'Transaction Data'!$M8401</f>
        <v>426</v>
      </c>
      <c r="P8401" s="2">
        <f>DATEDIF('Transaction Data'!$D8401,'Transaction Data'!$A8401,"y")</f>
        <v>53</v>
      </c>
      <c r="Q8401" s="2" t="str">
        <f>FLOOR('Transaction Data'!$P8401,15)&amp;"-"&amp;FLOOR('Transaction Data'!$P8401,15)+14</f>
        <v>45-59</v>
      </c>
      <c r="R8401" s="2" t="str">
        <f>IF('Transaction Data'!$L8401&lt;=10,"Less Expensive","Expensive")</f>
        <v>Less Expensive</v>
      </c>
      <c r="S8401" s="4">
        <f>WEEKDAY('Transaction Data'!$A8401)</f>
        <v>4</v>
      </c>
      <c r="T8401" s="2" t="str">
        <f>IF(WEEKDAY('Transaction Data'!$A8401,2)&lt;6,"Weekday","Weekend")</f>
        <v>Weekday</v>
      </c>
    </row>
    <row r="8402" ht="15.75" customHeight="1">
      <c r="A8402" s="1">
        <v>45314.0</v>
      </c>
      <c r="B8402" s="2" t="s">
        <v>7693</v>
      </c>
      <c r="C8402" s="2" t="s">
        <v>47</v>
      </c>
      <c r="D8402" s="1">
        <v>19301.0</v>
      </c>
      <c r="E8402" s="2" t="s">
        <v>22</v>
      </c>
      <c r="F8402" s="2">
        <v>482.0</v>
      </c>
      <c r="G8402" s="2" t="s">
        <v>28</v>
      </c>
      <c r="H8402" s="2" t="s">
        <v>29</v>
      </c>
      <c r="I8402" s="2" t="s">
        <v>25</v>
      </c>
      <c r="J8402" s="2" t="str">
        <f t="array" ref="J8402">XLOOKUP('Transaction Data'!$G8402,Product_Code,Biscuit_Brand)</f>
        <v>Shortbread</v>
      </c>
      <c r="K8402" s="2">
        <f t="array" ref="K8402">XLOOKUP('Transaction Data'!$G8402,Product_Code,Cost)</f>
        <v>10</v>
      </c>
      <c r="L8402" s="2">
        <f t="array" ref="L8402">XLOOKUP('Transaction Data'!$G8402,Product_Code,Unit_Price)</f>
        <v>45</v>
      </c>
      <c r="M8402" s="3">
        <f>'Transaction Data'!$F8402*'Transaction Data'!$K8402</f>
        <v>4820</v>
      </c>
      <c r="N8402" s="3">
        <f>'Transaction Data'!$F8402*'Transaction Data'!$L8402</f>
        <v>21690</v>
      </c>
      <c r="O8402" s="3">
        <f>'Transaction Data'!$N8402-'Transaction Data'!$M8402</f>
        <v>16870</v>
      </c>
      <c r="P8402" s="2">
        <f>DATEDIF('Transaction Data'!$D8402,'Transaction Data'!$A8402,"y")</f>
        <v>71</v>
      </c>
      <c r="Q8402" s="2" t="str">
        <f>FLOOR('Transaction Data'!$P8402,15)&amp;"-"&amp;FLOOR('Transaction Data'!$P8402,15)+14</f>
        <v>60-74</v>
      </c>
      <c r="R8402" s="2" t="str">
        <f>IF('Transaction Data'!$L8402&lt;=10,"Less Expensive","Expensive")</f>
        <v>Expensive</v>
      </c>
      <c r="S8402" s="4">
        <f>WEEKDAY('Transaction Data'!$A8402)</f>
        <v>3</v>
      </c>
      <c r="T8402" s="2" t="str">
        <f>IF(WEEKDAY('Transaction Data'!$A8402,2)&lt;6,"Weekday","Weekend")</f>
        <v>Weekday</v>
      </c>
    </row>
    <row r="8403" ht="15.75" customHeight="1">
      <c r="A8403" s="1">
        <v>45432.0</v>
      </c>
      <c r="B8403" s="2" t="s">
        <v>7694</v>
      </c>
      <c r="C8403" s="2" t="s">
        <v>54</v>
      </c>
      <c r="D8403" s="1">
        <v>33014.0</v>
      </c>
      <c r="E8403" s="2" t="s">
        <v>63</v>
      </c>
      <c r="F8403" s="2">
        <v>285.0</v>
      </c>
      <c r="G8403" s="2" t="s">
        <v>44</v>
      </c>
      <c r="H8403" s="2" t="s">
        <v>42</v>
      </c>
      <c r="I8403" s="2" t="s">
        <v>25</v>
      </c>
      <c r="J8403" s="2" t="str">
        <f t="array" ref="J8403">XLOOKUP('Transaction Data'!$G8403,Product_Code,Biscuit_Brand)</f>
        <v>Butter Crunch</v>
      </c>
      <c r="K8403" s="2">
        <f t="array" ref="K8403">XLOOKUP('Transaction Data'!$G8403,Product_Code,Cost)</f>
        <v>10</v>
      </c>
      <c r="L8403" s="2">
        <f t="array" ref="L8403">XLOOKUP('Transaction Data'!$G8403,Product_Code,Unit_Price)</f>
        <v>11</v>
      </c>
      <c r="M8403" s="3">
        <f>'Transaction Data'!$F8403*'Transaction Data'!$K8403</f>
        <v>2850</v>
      </c>
      <c r="N8403" s="3">
        <f>'Transaction Data'!$F8403*'Transaction Data'!$L8403</f>
        <v>3135</v>
      </c>
      <c r="O8403" s="3">
        <f>'Transaction Data'!$N8403-'Transaction Data'!$M8403</f>
        <v>285</v>
      </c>
      <c r="P8403" s="2">
        <f>DATEDIF('Transaction Data'!$D8403,'Transaction Data'!$A8403,"y")</f>
        <v>33</v>
      </c>
      <c r="Q8403" s="2" t="str">
        <f>FLOOR('Transaction Data'!$P8403,15)&amp;"-"&amp;FLOOR('Transaction Data'!$P8403,15)+14</f>
        <v>30-44</v>
      </c>
      <c r="R8403" s="2" t="str">
        <f>IF('Transaction Data'!$L8403&lt;=10,"Less Expensive","Expensive")</f>
        <v>Expensive</v>
      </c>
      <c r="S8403" s="4">
        <f>WEEKDAY('Transaction Data'!$A8403)</f>
        <v>2</v>
      </c>
      <c r="T8403" s="2" t="str">
        <f>IF(WEEKDAY('Transaction Data'!$A8403,2)&lt;6,"Weekday","Weekend")</f>
        <v>Weekday</v>
      </c>
    </row>
    <row r="8404" ht="15.75" customHeight="1">
      <c r="A8404" s="1">
        <v>45304.0</v>
      </c>
      <c r="B8404" s="2" t="s">
        <v>7695</v>
      </c>
      <c r="C8404" s="2" t="s">
        <v>54</v>
      </c>
      <c r="D8404" s="1">
        <v>18885.0</v>
      </c>
      <c r="E8404" s="2" t="s">
        <v>63</v>
      </c>
      <c r="F8404" s="2">
        <v>397.0</v>
      </c>
      <c r="G8404" s="2" t="s">
        <v>44</v>
      </c>
      <c r="H8404" s="2" t="s">
        <v>45</v>
      </c>
      <c r="I8404" s="2" t="s">
        <v>25</v>
      </c>
      <c r="J8404" s="2" t="str">
        <f t="array" ref="J8404">XLOOKUP('Transaction Data'!$G8404,Product_Code,Biscuit_Brand)</f>
        <v>Butter Crunch</v>
      </c>
      <c r="K8404" s="2">
        <f t="array" ref="K8404">XLOOKUP('Transaction Data'!$G8404,Product_Code,Cost)</f>
        <v>10</v>
      </c>
      <c r="L8404" s="2">
        <f t="array" ref="L8404">XLOOKUP('Transaction Data'!$G8404,Product_Code,Unit_Price)</f>
        <v>11</v>
      </c>
      <c r="M8404" s="3">
        <f>'Transaction Data'!$F8404*'Transaction Data'!$K8404</f>
        <v>3970</v>
      </c>
      <c r="N8404" s="3">
        <f>'Transaction Data'!$F8404*'Transaction Data'!$L8404</f>
        <v>4367</v>
      </c>
      <c r="O8404" s="3">
        <f>'Transaction Data'!$N8404-'Transaction Data'!$M8404</f>
        <v>397</v>
      </c>
      <c r="P8404" s="2">
        <f>DATEDIF('Transaction Data'!$D8404,'Transaction Data'!$A8404,"y")</f>
        <v>72</v>
      </c>
      <c r="Q8404" s="2" t="str">
        <f>FLOOR('Transaction Data'!$P8404,15)&amp;"-"&amp;FLOOR('Transaction Data'!$P8404,15)+14</f>
        <v>60-74</v>
      </c>
      <c r="R8404" s="2" t="str">
        <f>IF('Transaction Data'!$L8404&lt;=10,"Less Expensive","Expensive")</f>
        <v>Expensive</v>
      </c>
      <c r="S8404" s="4">
        <f>WEEKDAY('Transaction Data'!$A8404)</f>
        <v>7</v>
      </c>
      <c r="T8404" s="2" t="str">
        <f>IF(WEEKDAY('Transaction Data'!$A8404,2)&lt;6,"Weekday","Weekend")</f>
        <v>Weekend</v>
      </c>
    </row>
    <row r="8405" ht="15.75" customHeight="1">
      <c r="A8405" s="1">
        <v>45342.0</v>
      </c>
      <c r="B8405" s="2" t="s">
        <v>7696</v>
      </c>
      <c r="C8405" s="2" t="s">
        <v>32</v>
      </c>
      <c r="D8405" s="1">
        <v>23987.0</v>
      </c>
      <c r="E8405" s="2" t="s">
        <v>63</v>
      </c>
      <c r="F8405" s="2">
        <v>229.0</v>
      </c>
      <c r="G8405" s="2" t="s">
        <v>28</v>
      </c>
      <c r="H8405" s="2" t="s">
        <v>24</v>
      </c>
      <c r="I8405" s="2" t="s">
        <v>30</v>
      </c>
      <c r="J8405" s="2" t="str">
        <f t="array" ref="J8405">XLOOKUP('Transaction Data'!$G8405,Product_Code,Biscuit_Brand)</f>
        <v>Shortbread</v>
      </c>
      <c r="K8405" s="2">
        <f t="array" ref="K8405">XLOOKUP('Transaction Data'!$G8405,Product_Code,Cost)</f>
        <v>10</v>
      </c>
      <c r="L8405" s="2">
        <f t="array" ref="L8405">XLOOKUP('Transaction Data'!$G8405,Product_Code,Unit_Price)</f>
        <v>45</v>
      </c>
      <c r="M8405" s="3">
        <f>'Transaction Data'!$F8405*'Transaction Data'!$K8405</f>
        <v>2290</v>
      </c>
      <c r="N8405" s="3">
        <f>'Transaction Data'!$F8405*'Transaction Data'!$L8405</f>
        <v>10305</v>
      </c>
      <c r="O8405" s="3">
        <f>'Transaction Data'!$N8405-'Transaction Data'!$M8405</f>
        <v>8015</v>
      </c>
      <c r="P8405" s="2">
        <f>DATEDIF('Transaction Data'!$D8405,'Transaction Data'!$A8405,"y")</f>
        <v>58</v>
      </c>
      <c r="Q8405" s="2" t="str">
        <f>FLOOR('Transaction Data'!$P8405,15)&amp;"-"&amp;FLOOR('Transaction Data'!$P8405,15)+14</f>
        <v>45-59</v>
      </c>
      <c r="R8405" s="2" t="str">
        <f>IF('Transaction Data'!$L8405&lt;=10,"Less Expensive","Expensive")</f>
        <v>Expensive</v>
      </c>
      <c r="S8405" s="4">
        <f>WEEKDAY('Transaction Data'!$A8405)</f>
        <v>3</v>
      </c>
      <c r="T8405" s="2" t="str">
        <f>IF(WEEKDAY('Transaction Data'!$A8405,2)&lt;6,"Weekday","Weekend")</f>
        <v>Weekday</v>
      </c>
    </row>
    <row r="8406" ht="15.75" customHeight="1">
      <c r="A8406" s="1">
        <v>45353.0</v>
      </c>
      <c r="B8406" s="2" t="s">
        <v>7697</v>
      </c>
      <c r="C8406" s="2" t="s">
        <v>78</v>
      </c>
      <c r="D8406" s="1">
        <v>25836.0</v>
      </c>
      <c r="E8406" s="2" t="s">
        <v>37</v>
      </c>
      <c r="F8406" s="2">
        <v>210.0</v>
      </c>
      <c r="G8406" s="2" t="s">
        <v>57</v>
      </c>
      <c r="H8406" s="2" t="s">
        <v>29</v>
      </c>
      <c r="I8406" s="2" t="s">
        <v>25</v>
      </c>
      <c r="J8406" s="2" t="str">
        <f t="array" ref="J8406">XLOOKUP('Transaction Data'!$G8406,Product_Code,Biscuit_Brand)</f>
        <v>Oatmeal Cookies</v>
      </c>
      <c r="K8406" s="2">
        <f t="array" ref="K8406">XLOOKUP('Transaction Data'!$G8406,Product_Code,Cost)</f>
        <v>19</v>
      </c>
      <c r="L8406" s="2">
        <f t="array" ref="L8406">XLOOKUP('Transaction Data'!$G8406,Product_Code,Unit_Price)</f>
        <v>23</v>
      </c>
      <c r="M8406" s="3">
        <f>'Transaction Data'!$F8406*'Transaction Data'!$K8406</f>
        <v>3990</v>
      </c>
      <c r="N8406" s="3">
        <f>'Transaction Data'!$F8406*'Transaction Data'!$L8406</f>
        <v>4830</v>
      </c>
      <c r="O8406" s="3">
        <f>'Transaction Data'!$N8406-'Transaction Data'!$M8406</f>
        <v>840</v>
      </c>
      <c r="P8406" s="2">
        <f>DATEDIF('Transaction Data'!$D8406,'Transaction Data'!$A8406,"y")</f>
        <v>53</v>
      </c>
      <c r="Q8406" s="2" t="str">
        <f>FLOOR('Transaction Data'!$P8406,15)&amp;"-"&amp;FLOOR('Transaction Data'!$P8406,15)+14</f>
        <v>45-59</v>
      </c>
      <c r="R8406" s="2" t="str">
        <f>IF('Transaction Data'!$L8406&lt;=10,"Less Expensive","Expensive")</f>
        <v>Expensive</v>
      </c>
      <c r="S8406" s="4">
        <f>WEEKDAY('Transaction Data'!$A8406)</f>
        <v>7</v>
      </c>
      <c r="T8406" s="2" t="str">
        <f>IF(WEEKDAY('Transaction Data'!$A8406,2)&lt;6,"Weekday","Weekend")</f>
        <v>Weekend</v>
      </c>
    </row>
    <row r="8407" ht="15.75" customHeight="1">
      <c r="A8407" s="1">
        <v>45402.0</v>
      </c>
      <c r="B8407" s="2" t="s">
        <v>7698</v>
      </c>
      <c r="C8407" s="2" t="s">
        <v>78</v>
      </c>
      <c r="D8407" s="1">
        <v>24943.0</v>
      </c>
      <c r="E8407" s="2" t="s">
        <v>22</v>
      </c>
      <c r="F8407" s="2">
        <v>354.0</v>
      </c>
      <c r="G8407" s="2" t="s">
        <v>44</v>
      </c>
      <c r="H8407" s="2" t="s">
        <v>29</v>
      </c>
      <c r="I8407" s="2" t="s">
        <v>25</v>
      </c>
      <c r="J8407" s="2" t="str">
        <f t="array" ref="J8407">XLOOKUP('Transaction Data'!$G8407,Product_Code,Biscuit_Brand)</f>
        <v>Butter Crunch</v>
      </c>
      <c r="K8407" s="2">
        <f t="array" ref="K8407">XLOOKUP('Transaction Data'!$G8407,Product_Code,Cost)</f>
        <v>10</v>
      </c>
      <c r="L8407" s="2">
        <f t="array" ref="L8407">XLOOKUP('Transaction Data'!$G8407,Product_Code,Unit_Price)</f>
        <v>11</v>
      </c>
      <c r="M8407" s="3">
        <f>'Transaction Data'!$F8407*'Transaction Data'!$K8407</f>
        <v>3540</v>
      </c>
      <c r="N8407" s="3">
        <f>'Transaction Data'!$F8407*'Transaction Data'!$L8407</f>
        <v>3894</v>
      </c>
      <c r="O8407" s="3">
        <f>'Transaction Data'!$N8407-'Transaction Data'!$M8407</f>
        <v>354</v>
      </c>
      <c r="P8407" s="2">
        <f>DATEDIF('Transaction Data'!$D8407,'Transaction Data'!$A8407,"y")</f>
        <v>56</v>
      </c>
      <c r="Q8407" s="2" t="str">
        <f>FLOOR('Transaction Data'!$P8407,15)&amp;"-"&amp;FLOOR('Transaction Data'!$P8407,15)+14</f>
        <v>45-59</v>
      </c>
      <c r="R8407" s="2" t="str">
        <f>IF('Transaction Data'!$L8407&lt;=10,"Less Expensive","Expensive")</f>
        <v>Expensive</v>
      </c>
      <c r="S8407" s="4">
        <f>WEEKDAY('Transaction Data'!$A8407)</f>
        <v>7</v>
      </c>
      <c r="T8407" s="2" t="str">
        <f>IF(WEEKDAY('Transaction Data'!$A8407,2)&lt;6,"Weekday","Weekend")</f>
        <v>Weekend</v>
      </c>
    </row>
    <row r="8408" ht="15.75" customHeight="1">
      <c r="A8408" s="1">
        <v>45330.0</v>
      </c>
      <c r="B8408" s="2" t="s">
        <v>7430</v>
      </c>
      <c r="C8408" s="2" t="s">
        <v>54</v>
      </c>
      <c r="D8408" s="1">
        <v>37188.0</v>
      </c>
      <c r="E8408" s="2" t="s">
        <v>22</v>
      </c>
      <c r="F8408" s="2">
        <v>111.0</v>
      </c>
      <c r="G8408" s="2" t="s">
        <v>48</v>
      </c>
      <c r="H8408" s="2" t="s">
        <v>34</v>
      </c>
      <c r="I8408" s="2" t="s">
        <v>25</v>
      </c>
      <c r="J8408" s="2" t="str">
        <f t="array" ref="J8408">XLOOKUP('Transaction Data'!$G8408,Product_Code,Biscuit_Brand)</f>
        <v>Lemon Crisps</v>
      </c>
      <c r="K8408" s="2">
        <f t="array" ref="K8408">XLOOKUP('Transaction Data'!$G8408,Product_Code,Cost)</f>
        <v>7</v>
      </c>
      <c r="L8408" s="2">
        <f t="array" ref="L8408">XLOOKUP('Transaction Data'!$G8408,Product_Code,Unit_Price)</f>
        <v>9</v>
      </c>
      <c r="M8408" s="3">
        <f>'Transaction Data'!$F8408*'Transaction Data'!$K8408</f>
        <v>777</v>
      </c>
      <c r="N8408" s="3">
        <f>'Transaction Data'!$F8408*'Transaction Data'!$L8408</f>
        <v>999</v>
      </c>
      <c r="O8408" s="3">
        <f>'Transaction Data'!$N8408-'Transaction Data'!$M8408</f>
        <v>222</v>
      </c>
      <c r="P8408" s="2">
        <f>DATEDIF('Transaction Data'!$D8408,'Transaction Data'!$A8408,"y")</f>
        <v>22</v>
      </c>
      <c r="Q8408" s="2" t="str">
        <f>FLOOR('Transaction Data'!$P8408,15)&amp;"-"&amp;FLOOR('Transaction Data'!$P8408,15)+14</f>
        <v>15-29</v>
      </c>
      <c r="R8408" s="2" t="str">
        <f>IF('Transaction Data'!$L8408&lt;=10,"Less Expensive","Expensive")</f>
        <v>Less Expensive</v>
      </c>
      <c r="S8408" s="4">
        <f>WEEKDAY('Transaction Data'!$A8408)</f>
        <v>5</v>
      </c>
      <c r="T8408" s="2" t="str">
        <f>IF(WEEKDAY('Transaction Data'!$A8408,2)&lt;6,"Weekday","Weekend")</f>
        <v>Weekday</v>
      </c>
    </row>
    <row r="8409" ht="15.75" customHeight="1">
      <c r="A8409" s="1">
        <v>45446.0</v>
      </c>
      <c r="B8409" s="2" t="s">
        <v>7699</v>
      </c>
      <c r="C8409" s="2" t="s">
        <v>65</v>
      </c>
      <c r="D8409" s="1">
        <v>27928.0</v>
      </c>
      <c r="E8409" s="2" t="s">
        <v>37</v>
      </c>
      <c r="F8409" s="2">
        <v>51.0</v>
      </c>
      <c r="G8409" s="2" t="s">
        <v>33</v>
      </c>
      <c r="H8409" s="2" t="s">
        <v>24</v>
      </c>
      <c r="I8409" s="2" t="s">
        <v>30</v>
      </c>
      <c r="J8409" s="2" t="str">
        <f t="array" ref="J8409">XLOOKUP('Transaction Data'!$G8409,Product_Code,Biscuit_Brand)</f>
        <v>Caramel Biscuits</v>
      </c>
      <c r="K8409" s="2">
        <f t="array" ref="K8409">XLOOKUP('Transaction Data'!$G8409,Product_Code,Cost)</f>
        <v>18</v>
      </c>
      <c r="L8409" s="2">
        <f t="array" ref="L8409">XLOOKUP('Transaction Data'!$G8409,Product_Code,Unit_Price)</f>
        <v>22</v>
      </c>
      <c r="M8409" s="3">
        <f>'Transaction Data'!$F8409*'Transaction Data'!$K8409</f>
        <v>918</v>
      </c>
      <c r="N8409" s="3">
        <f>'Transaction Data'!$F8409*'Transaction Data'!$L8409</f>
        <v>1122</v>
      </c>
      <c r="O8409" s="3">
        <f>'Transaction Data'!$N8409-'Transaction Data'!$M8409</f>
        <v>204</v>
      </c>
      <c r="P8409" s="2">
        <f>DATEDIF('Transaction Data'!$D8409,'Transaction Data'!$A8409,"y")</f>
        <v>47</v>
      </c>
      <c r="Q8409" s="2" t="str">
        <f>FLOOR('Transaction Data'!$P8409,15)&amp;"-"&amp;FLOOR('Transaction Data'!$P8409,15)+14</f>
        <v>45-59</v>
      </c>
      <c r="R8409" s="2" t="str">
        <f>IF('Transaction Data'!$L8409&lt;=10,"Less Expensive","Expensive")</f>
        <v>Expensive</v>
      </c>
      <c r="S8409" s="4">
        <f>WEEKDAY('Transaction Data'!$A8409)</f>
        <v>2</v>
      </c>
      <c r="T8409" s="2" t="str">
        <f>IF(WEEKDAY('Transaction Data'!$A8409,2)&lt;6,"Weekday","Weekend")</f>
        <v>Weekday</v>
      </c>
    </row>
    <row r="8410" ht="15.75" customHeight="1">
      <c r="A8410" s="1">
        <v>45438.0</v>
      </c>
      <c r="B8410" s="2" t="s">
        <v>7700</v>
      </c>
      <c r="C8410" s="2" t="s">
        <v>78</v>
      </c>
      <c r="D8410" s="1">
        <v>35259.0</v>
      </c>
      <c r="E8410" s="2" t="s">
        <v>22</v>
      </c>
      <c r="F8410" s="2">
        <v>252.0</v>
      </c>
      <c r="G8410" s="2" t="s">
        <v>38</v>
      </c>
      <c r="H8410" s="2" t="s">
        <v>42</v>
      </c>
      <c r="I8410" s="2" t="s">
        <v>25</v>
      </c>
      <c r="J8410" s="2" t="str">
        <f t="array" ref="J8410">XLOOKUP('Transaction Data'!$G8410,Product_Code,Biscuit_Brand)</f>
        <v>Ginger Snaps</v>
      </c>
      <c r="K8410" s="2">
        <f t="array" ref="K8410">XLOOKUP('Transaction Data'!$G8410,Product_Code,Cost)</f>
        <v>14</v>
      </c>
      <c r="L8410" s="2">
        <f t="array" ref="L8410">XLOOKUP('Transaction Data'!$G8410,Product_Code,Unit_Price)</f>
        <v>28</v>
      </c>
      <c r="M8410" s="3">
        <f>'Transaction Data'!$F8410*'Transaction Data'!$K8410</f>
        <v>3528</v>
      </c>
      <c r="N8410" s="3">
        <f>'Transaction Data'!$F8410*'Transaction Data'!$L8410</f>
        <v>7056</v>
      </c>
      <c r="O8410" s="3">
        <f>'Transaction Data'!$N8410-'Transaction Data'!$M8410</f>
        <v>3528</v>
      </c>
      <c r="P8410" s="2">
        <f>DATEDIF('Transaction Data'!$D8410,'Transaction Data'!$A8410,"y")</f>
        <v>27</v>
      </c>
      <c r="Q8410" s="2" t="str">
        <f>FLOOR('Transaction Data'!$P8410,15)&amp;"-"&amp;FLOOR('Transaction Data'!$P8410,15)+14</f>
        <v>15-29</v>
      </c>
      <c r="R8410" s="2" t="str">
        <f>IF('Transaction Data'!$L8410&lt;=10,"Less Expensive","Expensive")</f>
        <v>Expensive</v>
      </c>
      <c r="S8410" s="4">
        <f>WEEKDAY('Transaction Data'!$A8410)</f>
        <v>1</v>
      </c>
      <c r="T8410" s="2" t="str">
        <f>IF(WEEKDAY('Transaction Data'!$A8410,2)&lt;6,"Weekday","Weekend")</f>
        <v>Weekend</v>
      </c>
    </row>
    <row r="8411" ht="15.75" customHeight="1">
      <c r="A8411" s="1">
        <v>45415.0</v>
      </c>
      <c r="B8411" s="2" t="s">
        <v>7701</v>
      </c>
      <c r="C8411" s="2" t="s">
        <v>21</v>
      </c>
      <c r="D8411" s="1">
        <v>34211.0</v>
      </c>
      <c r="E8411" s="2" t="s">
        <v>27</v>
      </c>
      <c r="F8411" s="2">
        <v>91.0</v>
      </c>
      <c r="G8411" s="2" t="s">
        <v>44</v>
      </c>
      <c r="H8411" s="2" t="s">
        <v>45</v>
      </c>
      <c r="I8411" s="2" t="s">
        <v>25</v>
      </c>
      <c r="J8411" s="2" t="str">
        <f t="array" ref="J8411">XLOOKUP('Transaction Data'!$G8411,Product_Code,Biscuit_Brand)</f>
        <v>Butter Crunch</v>
      </c>
      <c r="K8411" s="2">
        <f t="array" ref="K8411">XLOOKUP('Transaction Data'!$G8411,Product_Code,Cost)</f>
        <v>10</v>
      </c>
      <c r="L8411" s="2">
        <f t="array" ref="L8411">XLOOKUP('Transaction Data'!$G8411,Product_Code,Unit_Price)</f>
        <v>11</v>
      </c>
      <c r="M8411" s="3">
        <f>'Transaction Data'!$F8411*'Transaction Data'!$K8411</f>
        <v>910</v>
      </c>
      <c r="N8411" s="3">
        <f>'Transaction Data'!$F8411*'Transaction Data'!$L8411</f>
        <v>1001</v>
      </c>
      <c r="O8411" s="3">
        <f>'Transaction Data'!$N8411-'Transaction Data'!$M8411</f>
        <v>91</v>
      </c>
      <c r="P8411" s="2">
        <f>DATEDIF('Transaction Data'!$D8411,'Transaction Data'!$A8411,"y")</f>
        <v>30</v>
      </c>
      <c r="Q8411" s="2" t="str">
        <f>FLOOR('Transaction Data'!$P8411,15)&amp;"-"&amp;FLOOR('Transaction Data'!$P8411,15)+14</f>
        <v>30-44</v>
      </c>
      <c r="R8411" s="2" t="str">
        <f>IF('Transaction Data'!$L8411&lt;=10,"Less Expensive","Expensive")</f>
        <v>Expensive</v>
      </c>
      <c r="S8411" s="4">
        <f>WEEKDAY('Transaction Data'!$A8411)</f>
        <v>6</v>
      </c>
      <c r="T8411" s="2" t="str">
        <f>IF(WEEKDAY('Transaction Data'!$A8411,2)&lt;6,"Weekday","Weekend")</f>
        <v>Weekday</v>
      </c>
    </row>
    <row r="8412" ht="15.75" customHeight="1">
      <c r="A8412" s="1">
        <v>45429.0</v>
      </c>
      <c r="B8412" s="2" t="s">
        <v>7702</v>
      </c>
      <c r="C8412" s="2" t="s">
        <v>47</v>
      </c>
      <c r="D8412" s="1">
        <v>35168.0</v>
      </c>
      <c r="E8412" s="2" t="s">
        <v>37</v>
      </c>
      <c r="F8412" s="2">
        <v>129.0</v>
      </c>
      <c r="G8412" s="2" t="s">
        <v>57</v>
      </c>
      <c r="H8412" s="2" t="s">
        <v>24</v>
      </c>
      <c r="I8412" s="2" t="s">
        <v>25</v>
      </c>
      <c r="J8412" s="2" t="str">
        <f t="array" ref="J8412">XLOOKUP('Transaction Data'!$G8412,Product_Code,Biscuit_Brand)</f>
        <v>Oatmeal Cookies</v>
      </c>
      <c r="K8412" s="2">
        <f t="array" ref="K8412">XLOOKUP('Transaction Data'!$G8412,Product_Code,Cost)</f>
        <v>19</v>
      </c>
      <c r="L8412" s="2">
        <f t="array" ref="L8412">XLOOKUP('Transaction Data'!$G8412,Product_Code,Unit_Price)</f>
        <v>23</v>
      </c>
      <c r="M8412" s="3">
        <f>'Transaction Data'!$F8412*'Transaction Data'!$K8412</f>
        <v>2451</v>
      </c>
      <c r="N8412" s="3">
        <f>'Transaction Data'!$F8412*'Transaction Data'!$L8412</f>
        <v>2967</v>
      </c>
      <c r="O8412" s="3">
        <f>'Transaction Data'!$N8412-'Transaction Data'!$M8412</f>
        <v>516</v>
      </c>
      <c r="P8412" s="2">
        <f>DATEDIF('Transaction Data'!$D8412,'Transaction Data'!$A8412,"y")</f>
        <v>28</v>
      </c>
      <c r="Q8412" s="2" t="str">
        <f>FLOOR('Transaction Data'!$P8412,15)&amp;"-"&amp;FLOOR('Transaction Data'!$P8412,15)+14</f>
        <v>15-29</v>
      </c>
      <c r="R8412" s="2" t="str">
        <f>IF('Transaction Data'!$L8412&lt;=10,"Less Expensive","Expensive")</f>
        <v>Expensive</v>
      </c>
      <c r="S8412" s="4">
        <f>WEEKDAY('Transaction Data'!$A8412)</f>
        <v>6</v>
      </c>
      <c r="T8412" s="2" t="str">
        <f>IF(WEEKDAY('Transaction Data'!$A8412,2)&lt;6,"Weekday","Weekend")</f>
        <v>Weekday</v>
      </c>
    </row>
    <row r="8413" ht="15.75" customHeight="1">
      <c r="A8413" s="1">
        <v>45404.0</v>
      </c>
      <c r="B8413" s="2" t="s">
        <v>7703</v>
      </c>
      <c r="C8413" s="2" t="s">
        <v>47</v>
      </c>
      <c r="D8413" s="1">
        <v>20246.0</v>
      </c>
      <c r="E8413" s="2" t="s">
        <v>63</v>
      </c>
      <c r="F8413" s="2">
        <v>39.0</v>
      </c>
      <c r="G8413" s="2" t="s">
        <v>33</v>
      </c>
      <c r="H8413" s="2" t="s">
        <v>29</v>
      </c>
      <c r="I8413" s="2" t="s">
        <v>25</v>
      </c>
      <c r="J8413" s="2" t="str">
        <f t="array" ref="J8413">XLOOKUP('Transaction Data'!$G8413,Product_Code,Biscuit_Brand)</f>
        <v>Caramel Biscuits</v>
      </c>
      <c r="K8413" s="2">
        <f t="array" ref="K8413">XLOOKUP('Transaction Data'!$G8413,Product_Code,Cost)</f>
        <v>18</v>
      </c>
      <c r="L8413" s="2">
        <f t="array" ref="L8413">XLOOKUP('Transaction Data'!$G8413,Product_Code,Unit_Price)</f>
        <v>22</v>
      </c>
      <c r="M8413" s="3">
        <f>'Transaction Data'!$F8413*'Transaction Data'!$K8413</f>
        <v>702</v>
      </c>
      <c r="N8413" s="3">
        <f>'Transaction Data'!$F8413*'Transaction Data'!$L8413</f>
        <v>858</v>
      </c>
      <c r="O8413" s="3">
        <f>'Transaction Data'!$N8413-'Transaction Data'!$M8413</f>
        <v>156</v>
      </c>
      <c r="P8413" s="2">
        <f>DATEDIF('Transaction Data'!$D8413,'Transaction Data'!$A8413,"y")</f>
        <v>68</v>
      </c>
      <c r="Q8413" s="2" t="str">
        <f>FLOOR('Transaction Data'!$P8413,15)&amp;"-"&amp;FLOOR('Transaction Data'!$P8413,15)+14</f>
        <v>60-74</v>
      </c>
      <c r="R8413" s="2" t="str">
        <f>IF('Transaction Data'!$L8413&lt;=10,"Less Expensive","Expensive")</f>
        <v>Expensive</v>
      </c>
      <c r="S8413" s="4">
        <f>WEEKDAY('Transaction Data'!$A8413)</f>
        <v>2</v>
      </c>
      <c r="T8413" s="2" t="str">
        <f>IF(WEEKDAY('Transaction Data'!$A8413,2)&lt;6,"Weekday","Weekend")</f>
        <v>Weekday</v>
      </c>
    </row>
    <row r="8414" ht="15.75" customHeight="1">
      <c r="A8414" s="1">
        <v>45393.0</v>
      </c>
      <c r="B8414" s="2" t="s">
        <v>7704</v>
      </c>
      <c r="C8414" s="2" t="s">
        <v>32</v>
      </c>
      <c r="D8414" s="1">
        <v>36062.0</v>
      </c>
      <c r="E8414" s="2" t="s">
        <v>37</v>
      </c>
      <c r="F8414" s="2">
        <v>201.0</v>
      </c>
      <c r="G8414" s="2" t="s">
        <v>60</v>
      </c>
      <c r="H8414" s="2" t="s">
        <v>42</v>
      </c>
      <c r="I8414" s="2" t="s">
        <v>25</v>
      </c>
      <c r="J8414" s="2" t="str">
        <f t="array" ref="J8414">XLOOKUP('Transaction Data'!$G8414,Product_Code,Biscuit_Brand)</f>
        <v>Peanut Butter Bites</v>
      </c>
      <c r="K8414" s="2">
        <f t="array" ref="K8414">XLOOKUP('Transaction Data'!$G8414,Product_Code,Cost)</f>
        <v>5</v>
      </c>
      <c r="L8414" s="2">
        <f t="array" ref="L8414">XLOOKUP('Transaction Data'!$G8414,Product_Code,Unit_Price)</f>
        <v>7</v>
      </c>
      <c r="M8414" s="3">
        <f>'Transaction Data'!$F8414*'Transaction Data'!$K8414</f>
        <v>1005</v>
      </c>
      <c r="N8414" s="3">
        <f>'Transaction Data'!$F8414*'Transaction Data'!$L8414</f>
        <v>1407</v>
      </c>
      <c r="O8414" s="3">
        <f>'Transaction Data'!$N8414-'Transaction Data'!$M8414</f>
        <v>402</v>
      </c>
      <c r="P8414" s="2">
        <f>DATEDIF('Transaction Data'!$D8414,'Transaction Data'!$A8414,"y")</f>
        <v>25</v>
      </c>
      <c r="Q8414" s="2" t="str">
        <f>FLOOR('Transaction Data'!$P8414,15)&amp;"-"&amp;FLOOR('Transaction Data'!$P8414,15)+14</f>
        <v>15-29</v>
      </c>
      <c r="R8414" s="2" t="str">
        <f>IF('Transaction Data'!$L8414&lt;=10,"Less Expensive","Expensive")</f>
        <v>Less Expensive</v>
      </c>
      <c r="S8414" s="4">
        <f>WEEKDAY('Transaction Data'!$A8414)</f>
        <v>5</v>
      </c>
      <c r="T8414" s="2" t="str">
        <f>IF(WEEKDAY('Transaction Data'!$A8414,2)&lt;6,"Weekday","Weekend")</f>
        <v>Weekday</v>
      </c>
    </row>
    <row r="8415" ht="15.75" customHeight="1">
      <c r="A8415" s="1">
        <v>45387.0</v>
      </c>
      <c r="B8415" s="2" t="s">
        <v>7705</v>
      </c>
      <c r="C8415" s="2" t="s">
        <v>65</v>
      </c>
      <c r="D8415" s="1">
        <v>34700.0</v>
      </c>
      <c r="E8415" s="2" t="s">
        <v>37</v>
      </c>
      <c r="F8415" s="2">
        <v>213.0</v>
      </c>
      <c r="G8415" s="2" t="s">
        <v>38</v>
      </c>
      <c r="H8415" s="2" t="s">
        <v>45</v>
      </c>
      <c r="I8415" s="2" t="s">
        <v>25</v>
      </c>
      <c r="J8415" s="2" t="str">
        <f t="array" ref="J8415">XLOOKUP('Transaction Data'!$G8415,Product_Code,Biscuit_Brand)</f>
        <v>Ginger Snaps</v>
      </c>
      <c r="K8415" s="2">
        <f t="array" ref="K8415">XLOOKUP('Transaction Data'!$G8415,Product_Code,Cost)</f>
        <v>14</v>
      </c>
      <c r="L8415" s="2">
        <f t="array" ref="L8415">XLOOKUP('Transaction Data'!$G8415,Product_Code,Unit_Price)</f>
        <v>28</v>
      </c>
      <c r="M8415" s="3">
        <f>'Transaction Data'!$F8415*'Transaction Data'!$K8415</f>
        <v>2982</v>
      </c>
      <c r="N8415" s="3">
        <f>'Transaction Data'!$F8415*'Transaction Data'!$L8415</f>
        <v>5964</v>
      </c>
      <c r="O8415" s="3">
        <f>'Transaction Data'!$N8415-'Transaction Data'!$M8415</f>
        <v>2982</v>
      </c>
      <c r="P8415" s="2">
        <f>DATEDIF('Transaction Data'!$D8415,'Transaction Data'!$A8415,"y")</f>
        <v>29</v>
      </c>
      <c r="Q8415" s="2" t="str">
        <f>FLOOR('Transaction Data'!$P8415,15)&amp;"-"&amp;FLOOR('Transaction Data'!$P8415,15)+14</f>
        <v>15-29</v>
      </c>
      <c r="R8415" s="2" t="str">
        <f>IF('Transaction Data'!$L8415&lt;=10,"Less Expensive","Expensive")</f>
        <v>Expensive</v>
      </c>
      <c r="S8415" s="4">
        <f>WEEKDAY('Transaction Data'!$A8415)</f>
        <v>6</v>
      </c>
      <c r="T8415" s="2" t="str">
        <f>IF(WEEKDAY('Transaction Data'!$A8415,2)&lt;6,"Weekday","Weekend")</f>
        <v>Weekday</v>
      </c>
    </row>
    <row r="8416" ht="15.75" customHeight="1">
      <c r="A8416" s="1">
        <v>45326.0</v>
      </c>
      <c r="B8416" s="2" t="s">
        <v>7706</v>
      </c>
      <c r="C8416" s="2" t="s">
        <v>69</v>
      </c>
      <c r="D8416" s="1">
        <v>34244.0</v>
      </c>
      <c r="E8416" s="2" t="s">
        <v>22</v>
      </c>
      <c r="F8416" s="2">
        <v>160.0</v>
      </c>
      <c r="G8416" s="2" t="s">
        <v>44</v>
      </c>
      <c r="H8416" s="2" t="s">
        <v>24</v>
      </c>
      <c r="I8416" s="2" t="s">
        <v>25</v>
      </c>
      <c r="J8416" s="2" t="str">
        <f t="array" ref="J8416">XLOOKUP('Transaction Data'!$G8416,Product_Code,Biscuit_Brand)</f>
        <v>Butter Crunch</v>
      </c>
      <c r="K8416" s="2">
        <f t="array" ref="K8416">XLOOKUP('Transaction Data'!$G8416,Product_Code,Cost)</f>
        <v>10</v>
      </c>
      <c r="L8416" s="2">
        <f t="array" ref="L8416">XLOOKUP('Transaction Data'!$G8416,Product_Code,Unit_Price)</f>
        <v>11</v>
      </c>
      <c r="M8416" s="3">
        <f>'Transaction Data'!$F8416*'Transaction Data'!$K8416</f>
        <v>1600</v>
      </c>
      <c r="N8416" s="3">
        <f>'Transaction Data'!$F8416*'Transaction Data'!$L8416</f>
        <v>1760</v>
      </c>
      <c r="O8416" s="3">
        <f>'Transaction Data'!$N8416-'Transaction Data'!$M8416</f>
        <v>160</v>
      </c>
      <c r="P8416" s="2">
        <f>DATEDIF('Transaction Data'!$D8416,'Transaction Data'!$A8416,"y")</f>
        <v>30</v>
      </c>
      <c r="Q8416" s="2" t="str">
        <f>FLOOR('Transaction Data'!$P8416,15)&amp;"-"&amp;FLOOR('Transaction Data'!$P8416,15)+14</f>
        <v>30-44</v>
      </c>
      <c r="R8416" s="2" t="str">
        <f>IF('Transaction Data'!$L8416&lt;=10,"Less Expensive","Expensive")</f>
        <v>Expensive</v>
      </c>
      <c r="S8416" s="4">
        <f>WEEKDAY('Transaction Data'!$A8416)</f>
        <v>1</v>
      </c>
      <c r="T8416" s="2" t="str">
        <f>IF(WEEKDAY('Transaction Data'!$A8416,2)&lt;6,"Weekday","Weekend")</f>
        <v>Weekend</v>
      </c>
    </row>
    <row r="8417" ht="15.75" customHeight="1">
      <c r="A8417" s="1">
        <v>45500.0</v>
      </c>
      <c r="B8417" s="2" t="s">
        <v>7707</v>
      </c>
      <c r="C8417" s="2" t="s">
        <v>41</v>
      </c>
      <c r="D8417" s="1">
        <v>26387.0</v>
      </c>
      <c r="E8417" s="2" t="s">
        <v>37</v>
      </c>
      <c r="F8417" s="2">
        <v>153.0</v>
      </c>
      <c r="G8417" s="2" t="s">
        <v>23</v>
      </c>
      <c r="H8417" s="2" t="s">
        <v>29</v>
      </c>
      <c r="I8417" s="2" t="s">
        <v>25</v>
      </c>
      <c r="J8417" s="2" t="str">
        <f t="array" ref="J8417">XLOOKUP('Transaction Data'!$G8417,Product_Code,Biscuit_Brand)</f>
        <v>Cinnamon Swirls</v>
      </c>
      <c r="K8417" s="2">
        <f t="array" ref="K8417">XLOOKUP('Transaction Data'!$G8417,Product_Code,Cost)</f>
        <v>10</v>
      </c>
      <c r="L8417" s="2">
        <f t="array" ref="L8417">XLOOKUP('Transaction Data'!$G8417,Product_Code,Unit_Price)</f>
        <v>14</v>
      </c>
      <c r="M8417" s="3">
        <f>'Transaction Data'!$F8417*'Transaction Data'!$K8417</f>
        <v>1530</v>
      </c>
      <c r="N8417" s="3">
        <f>'Transaction Data'!$F8417*'Transaction Data'!$L8417</f>
        <v>2142</v>
      </c>
      <c r="O8417" s="3">
        <f>'Transaction Data'!$N8417-'Transaction Data'!$M8417</f>
        <v>612</v>
      </c>
      <c r="P8417" s="2">
        <f>DATEDIF('Transaction Data'!$D8417,'Transaction Data'!$A8417,"y")</f>
        <v>52</v>
      </c>
      <c r="Q8417" s="2" t="str">
        <f>FLOOR('Transaction Data'!$P8417,15)&amp;"-"&amp;FLOOR('Transaction Data'!$P8417,15)+14</f>
        <v>45-59</v>
      </c>
      <c r="R8417" s="2" t="str">
        <f>IF('Transaction Data'!$L8417&lt;=10,"Less Expensive","Expensive")</f>
        <v>Expensive</v>
      </c>
      <c r="S8417" s="4">
        <f>WEEKDAY('Transaction Data'!$A8417)</f>
        <v>7</v>
      </c>
      <c r="T8417" s="2" t="str">
        <f>IF(WEEKDAY('Transaction Data'!$A8417,2)&lt;6,"Weekday","Weekend")</f>
        <v>Weekend</v>
      </c>
    </row>
    <row r="8418" ht="15.75" customHeight="1">
      <c r="A8418" s="1">
        <v>45345.0</v>
      </c>
      <c r="B8418" s="2" t="s">
        <v>7708</v>
      </c>
      <c r="C8418" s="2" t="s">
        <v>72</v>
      </c>
      <c r="D8418" s="1">
        <v>28124.0</v>
      </c>
      <c r="E8418" s="2" t="s">
        <v>37</v>
      </c>
      <c r="F8418" s="2">
        <v>78.0</v>
      </c>
      <c r="G8418" s="2" t="s">
        <v>44</v>
      </c>
      <c r="H8418" s="2" t="s">
        <v>29</v>
      </c>
      <c r="I8418" s="2" t="s">
        <v>25</v>
      </c>
      <c r="J8418" s="2" t="str">
        <f t="array" ref="J8418">XLOOKUP('Transaction Data'!$G8418,Product_Code,Biscuit_Brand)</f>
        <v>Butter Crunch</v>
      </c>
      <c r="K8418" s="2">
        <f t="array" ref="K8418">XLOOKUP('Transaction Data'!$G8418,Product_Code,Cost)</f>
        <v>10</v>
      </c>
      <c r="L8418" s="2">
        <f t="array" ref="L8418">XLOOKUP('Transaction Data'!$G8418,Product_Code,Unit_Price)</f>
        <v>11</v>
      </c>
      <c r="M8418" s="3">
        <f>'Transaction Data'!$F8418*'Transaction Data'!$K8418</f>
        <v>780</v>
      </c>
      <c r="N8418" s="3">
        <f>'Transaction Data'!$F8418*'Transaction Data'!$L8418</f>
        <v>858</v>
      </c>
      <c r="O8418" s="3">
        <f>'Transaction Data'!$N8418-'Transaction Data'!$M8418</f>
        <v>78</v>
      </c>
      <c r="P8418" s="2">
        <f>DATEDIF('Transaction Data'!$D8418,'Transaction Data'!$A8418,"y")</f>
        <v>47</v>
      </c>
      <c r="Q8418" s="2" t="str">
        <f>FLOOR('Transaction Data'!$P8418,15)&amp;"-"&amp;FLOOR('Transaction Data'!$P8418,15)+14</f>
        <v>45-59</v>
      </c>
      <c r="R8418" s="2" t="str">
        <f>IF('Transaction Data'!$L8418&lt;=10,"Less Expensive","Expensive")</f>
        <v>Expensive</v>
      </c>
      <c r="S8418" s="4">
        <f>WEEKDAY('Transaction Data'!$A8418)</f>
        <v>6</v>
      </c>
      <c r="T8418" s="2" t="str">
        <f>IF(WEEKDAY('Transaction Data'!$A8418,2)&lt;6,"Weekday","Weekend")</f>
        <v>Weekday</v>
      </c>
    </row>
    <row r="8419" ht="15.75" customHeight="1">
      <c r="A8419" s="1">
        <v>45492.0</v>
      </c>
      <c r="B8419" s="2" t="s">
        <v>7709</v>
      </c>
      <c r="C8419" s="2" t="s">
        <v>54</v>
      </c>
      <c r="D8419" s="1">
        <v>17409.0</v>
      </c>
      <c r="E8419" s="2" t="s">
        <v>22</v>
      </c>
      <c r="F8419" s="2">
        <v>262.0</v>
      </c>
      <c r="G8419" s="2" t="s">
        <v>48</v>
      </c>
      <c r="H8419" s="2" t="s">
        <v>34</v>
      </c>
      <c r="I8419" s="2" t="s">
        <v>25</v>
      </c>
      <c r="J8419" s="2" t="str">
        <f t="array" ref="J8419">XLOOKUP('Transaction Data'!$G8419,Product_Code,Biscuit_Brand)</f>
        <v>Lemon Crisps</v>
      </c>
      <c r="K8419" s="2">
        <f t="array" ref="K8419">XLOOKUP('Transaction Data'!$G8419,Product_Code,Cost)</f>
        <v>7</v>
      </c>
      <c r="L8419" s="2">
        <f t="array" ref="L8419">XLOOKUP('Transaction Data'!$G8419,Product_Code,Unit_Price)</f>
        <v>9</v>
      </c>
      <c r="M8419" s="3">
        <f>'Transaction Data'!$F8419*'Transaction Data'!$K8419</f>
        <v>1834</v>
      </c>
      <c r="N8419" s="3">
        <f>'Transaction Data'!$F8419*'Transaction Data'!$L8419</f>
        <v>2358</v>
      </c>
      <c r="O8419" s="3">
        <f>'Transaction Data'!$N8419-'Transaction Data'!$M8419</f>
        <v>524</v>
      </c>
      <c r="P8419" s="2">
        <f>DATEDIF('Transaction Data'!$D8419,'Transaction Data'!$A8419,"y")</f>
        <v>76</v>
      </c>
      <c r="Q8419" s="2" t="str">
        <f>FLOOR('Transaction Data'!$P8419,15)&amp;"-"&amp;FLOOR('Transaction Data'!$P8419,15)+14</f>
        <v>75-89</v>
      </c>
      <c r="R8419" s="2" t="str">
        <f>IF('Transaction Data'!$L8419&lt;=10,"Less Expensive","Expensive")</f>
        <v>Less Expensive</v>
      </c>
      <c r="S8419" s="4">
        <f>WEEKDAY('Transaction Data'!$A8419)</f>
        <v>6</v>
      </c>
      <c r="T8419" s="2" t="str">
        <f>IF(WEEKDAY('Transaction Data'!$A8419,2)&lt;6,"Weekday","Weekend")</f>
        <v>Weekday</v>
      </c>
    </row>
    <row r="8420" ht="15.75" customHeight="1">
      <c r="A8420" s="1">
        <v>45478.0</v>
      </c>
      <c r="B8420" s="2" t="s">
        <v>7710</v>
      </c>
      <c r="C8420" s="2" t="s">
        <v>32</v>
      </c>
      <c r="D8420" s="1">
        <v>21188.0</v>
      </c>
      <c r="E8420" s="2" t="s">
        <v>27</v>
      </c>
      <c r="F8420" s="2">
        <v>359.0</v>
      </c>
      <c r="G8420" s="2" t="s">
        <v>23</v>
      </c>
      <c r="H8420" s="2" t="s">
        <v>24</v>
      </c>
      <c r="I8420" s="2" t="s">
        <v>30</v>
      </c>
      <c r="J8420" s="2" t="str">
        <f t="array" ref="J8420">XLOOKUP('Transaction Data'!$G8420,Product_Code,Biscuit_Brand)</f>
        <v>Cinnamon Swirls</v>
      </c>
      <c r="K8420" s="2">
        <f t="array" ref="K8420">XLOOKUP('Transaction Data'!$G8420,Product_Code,Cost)</f>
        <v>10</v>
      </c>
      <c r="L8420" s="2">
        <f t="array" ref="L8420">XLOOKUP('Transaction Data'!$G8420,Product_Code,Unit_Price)</f>
        <v>14</v>
      </c>
      <c r="M8420" s="3">
        <f>'Transaction Data'!$F8420*'Transaction Data'!$K8420</f>
        <v>3590</v>
      </c>
      <c r="N8420" s="3">
        <f>'Transaction Data'!$F8420*'Transaction Data'!$L8420</f>
        <v>5026</v>
      </c>
      <c r="O8420" s="3">
        <f>'Transaction Data'!$N8420-'Transaction Data'!$M8420</f>
        <v>1436</v>
      </c>
      <c r="P8420" s="2">
        <f>DATEDIF('Transaction Data'!$D8420,'Transaction Data'!$A8420,"y")</f>
        <v>66</v>
      </c>
      <c r="Q8420" s="2" t="str">
        <f>FLOOR('Transaction Data'!$P8420,15)&amp;"-"&amp;FLOOR('Transaction Data'!$P8420,15)+14</f>
        <v>60-74</v>
      </c>
      <c r="R8420" s="2" t="str">
        <f>IF('Transaction Data'!$L8420&lt;=10,"Less Expensive","Expensive")</f>
        <v>Expensive</v>
      </c>
      <c r="S8420" s="4">
        <f>WEEKDAY('Transaction Data'!$A8420)</f>
        <v>6</v>
      </c>
      <c r="T8420" s="2" t="str">
        <f>IF(WEEKDAY('Transaction Data'!$A8420,2)&lt;6,"Weekday","Weekend")</f>
        <v>Weekday</v>
      </c>
    </row>
    <row r="8421" ht="15.75" customHeight="1">
      <c r="A8421" s="1">
        <v>45338.0</v>
      </c>
      <c r="B8421" s="2" t="s">
        <v>7711</v>
      </c>
      <c r="C8421" s="2" t="s">
        <v>51</v>
      </c>
      <c r="D8421" s="1">
        <v>19665.0</v>
      </c>
      <c r="E8421" s="2" t="s">
        <v>27</v>
      </c>
      <c r="F8421" s="2">
        <v>180.0</v>
      </c>
      <c r="G8421" s="2" t="s">
        <v>57</v>
      </c>
      <c r="H8421" s="2" t="s">
        <v>42</v>
      </c>
      <c r="I8421" s="2" t="s">
        <v>25</v>
      </c>
      <c r="J8421" s="2" t="str">
        <f t="array" ref="J8421">XLOOKUP('Transaction Data'!$G8421,Product_Code,Biscuit_Brand)</f>
        <v>Oatmeal Cookies</v>
      </c>
      <c r="K8421" s="2">
        <f t="array" ref="K8421">XLOOKUP('Transaction Data'!$G8421,Product_Code,Cost)</f>
        <v>19</v>
      </c>
      <c r="L8421" s="2">
        <f t="array" ref="L8421">XLOOKUP('Transaction Data'!$G8421,Product_Code,Unit_Price)</f>
        <v>23</v>
      </c>
      <c r="M8421" s="3">
        <f>'Transaction Data'!$F8421*'Transaction Data'!$K8421</f>
        <v>3420</v>
      </c>
      <c r="N8421" s="3">
        <f>'Transaction Data'!$F8421*'Transaction Data'!$L8421</f>
        <v>4140</v>
      </c>
      <c r="O8421" s="3">
        <f>'Transaction Data'!$N8421-'Transaction Data'!$M8421</f>
        <v>720</v>
      </c>
      <c r="P8421" s="2">
        <f>DATEDIF('Transaction Data'!$D8421,'Transaction Data'!$A8421,"y")</f>
        <v>70</v>
      </c>
      <c r="Q8421" s="2" t="str">
        <f>FLOOR('Transaction Data'!$P8421,15)&amp;"-"&amp;FLOOR('Transaction Data'!$P8421,15)+14</f>
        <v>60-74</v>
      </c>
      <c r="R8421" s="2" t="str">
        <f>IF('Transaction Data'!$L8421&lt;=10,"Less Expensive","Expensive")</f>
        <v>Expensive</v>
      </c>
      <c r="S8421" s="4">
        <f>WEEKDAY('Transaction Data'!$A8421)</f>
        <v>6</v>
      </c>
      <c r="T8421" s="2" t="str">
        <f>IF(WEEKDAY('Transaction Data'!$A8421,2)&lt;6,"Weekday","Weekend")</f>
        <v>Weekday</v>
      </c>
    </row>
    <row r="8422" ht="15.75" customHeight="1">
      <c r="A8422" s="1">
        <v>45345.0</v>
      </c>
      <c r="B8422" s="2" t="s">
        <v>7712</v>
      </c>
      <c r="C8422" s="2" t="s">
        <v>69</v>
      </c>
      <c r="D8422" s="1">
        <v>25873.0</v>
      </c>
      <c r="E8422" s="2" t="s">
        <v>37</v>
      </c>
      <c r="F8422" s="2">
        <v>76.0</v>
      </c>
      <c r="G8422" s="2" t="s">
        <v>44</v>
      </c>
      <c r="H8422" s="2" t="s">
        <v>45</v>
      </c>
      <c r="I8422" s="2" t="s">
        <v>25</v>
      </c>
      <c r="J8422" s="2" t="str">
        <f t="array" ref="J8422">XLOOKUP('Transaction Data'!$G8422,Product_Code,Biscuit_Brand)</f>
        <v>Butter Crunch</v>
      </c>
      <c r="K8422" s="2">
        <f t="array" ref="K8422">XLOOKUP('Transaction Data'!$G8422,Product_Code,Cost)</f>
        <v>10</v>
      </c>
      <c r="L8422" s="2">
        <f t="array" ref="L8422">XLOOKUP('Transaction Data'!$G8422,Product_Code,Unit_Price)</f>
        <v>11</v>
      </c>
      <c r="M8422" s="3">
        <f>'Transaction Data'!$F8422*'Transaction Data'!$K8422</f>
        <v>760</v>
      </c>
      <c r="N8422" s="3">
        <f>'Transaction Data'!$F8422*'Transaction Data'!$L8422</f>
        <v>836</v>
      </c>
      <c r="O8422" s="3">
        <f>'Transaction Data'!$N8422-'Transaction Data'!$M8422</f>
        <v>76</v>
      </c>
      <c r="P8422" s="2">
        <f>DATEDIF('Transaction Data'!$D8422,'Transaction Data'!$A8422,"y")</f>
        <v>53</v>
      </c>
      <c r="Q8422" s="2" t="str">
        <f>FLOOR('Transaction Data'!$P8422,15)&amp;"-"&amp;FLOOR('Transaction Data'!$P8422,15)+14</f>
        <v>45-59</v>
      </c>
      <c r="R8422" s="2" t="str">
        <f>IF('Transaction Data'!$L8422&lt;=10,"Less Expensive","Expensive")</f>
        <v>Expensive</v>
      </c>
      <c r="S8422" s="4">
        <f>WEEKDAY('Transaction Data'!$A8422)</f>
        <v>6</v>
      </c>
      <c r="T8422" s="2" t="str">
        <f>IF(WEEKDAY('Transaction Data'!$A8422,2)&lt;6,"Weekday","Weekend")</f>
        <v>Weekday</v>
      </c>
    </row>
    <row r="8423" ht="15.75" customHeight="1">
      <c r="A8423" s="1">
        <v>45501.0</v>
      </c>
      <c r="B8423" s="2" t="s">
        <v>7713</v>
      </c>
      <c r="C8423" s="2" t="s">
        <v>65</v>
      </c>
      <c r="D8423" s="1">
        <v>18191.0</v>
      </c>
      <c r="E8423" s="2" t="s">
        <v>22</v>
      </c>
      <c r="F8423" s="2">
        <v>328.0</v>
      </c>
      <c r="G8423" s="2" t="s">
        <v>60</v>
      </c>
      <c r="H8423" s="2" t="s">
        <v>24</v>
      </c>
      <c r="I8423" s="2" t="s">
        <v>25</v>
      </c>
      <c r="J8423" s="2" t="str">
        <f t="array" ref="J8423">XLOOKUP('Transaction Data'!$G8423,Product_Code,Biscuit_Brand)</f>
        <v>Peanut Butter Bites</v>
      </c>
      <c r="K8423" s="2">
        <f t="array" ref="K8423">XLOOKUP('Transaction Data'!$G8423,Product_Code,Cost)</f>
        <v>5</v>
      </c>
      <c r="L8423" s="2">
        <f t="array" ref="L8423">XLOOKUP('Transaction Data'!$G8423,Product_Code,Unit_Price)</f>
        <v>7</v>
      </c>
      <c r="M8423" s="3">
        <f>'Transaction Data'!$F8423*'Transaction Data'!$K8423</f>
        <v>1640</v>
      </c>
      <c r="N8423" s="3">
        <f>'Transaction Data'!$F8423*'Transaction Data'!$L8423</f>
        <v>2296</v>
      </c>
      <c r="O8423" s="3">
        <f>'Transaction Data'!$N8423-'Transaction Data'!$M8423</f>
        <v>656</v>
      </c>
      <c r="P8423" s="2">
        <f>DATEDIF('Transaction Data'!$D8423,'Transaction Data'!$A8423,"y")</f>
        <v>74</v>
      </c>
      <c r="Q8423" s="2" t="str">
        <f>FLOOR('Transaction Data'!$P8423,15)&amp;"-"&amp;FLOOR('Transaction Data'!$P8423,15)+14</f>
        <v>60-74</v>
      </c>
      <c r="R8423" s="2" t="str">
        <f>IF('Transaction Data'!$L8423&lt;=10,"Less Expensive","Expensive")</f>
        <v>Less Expensive</v>
      </c>
      <c r="S8423" s="4">
        <f>WEEKDAY('Transaction Data'!$A8423)</f>
        <v>1</v>
      </c>
      <c r="T8423" s="2" t="str">
        <f>IF(WEEKDAY('Transaction Data'!$A8423,2)&lt;6,"Weekday","Weekend")</f>
        <v>Weekend</v>
      </c>
    </row>
    <row r="8424" ht="15.75" customHeight="1">
      <c r="A8424" s="1">
        <v>45504.0</v>
      </c>
      <c r="B8424" s="2" t="s">
        <v>7714</v>
      </c>
      <c r="C8424" s="2" t="s">
        <v>72</v>
      </c>
      <c r="D8424" s="1">
        <v>38382.0</v>
      </c>
      <c r="E8424" s="2" t="s">
        <v>37</v>
      </c>
      <c r="F8424" s="2">
        <v>437.0</v>
      </c>
      <c r="G8424" s="2" t="s">
        <v>61</v>
      </c>
      <c r="H8424" s="2" t="s">
        <v>29</v>
      </c>
      <c r="I8424" s="2" t="s">
        <v>30</v>
      </c>
      <c r="J8424" s="2" t="str">
        <f t="array" ref="J8424">XLOOKUP('Transaction Data'!$G8424,Product_Code,Biscuit_Brand)</f>
        <v>Choco Delight</v>
      </c>
      <c r="K8424" s="2">
        <f t="array" ref="K8424">XLOOKUP('Transaction Data'!$G8424,Product_Code,Cost)</f>
        <v>3</v>
      </c>
      <c r="L8424" s="2">
        <f t="array" ref="L8424">XLOOKUP('Transaction Data'!$G8424,Product_Code,Unit_Price)</f>
        <v>5</v>
      </c>
      <c r="M8424" s="3">
        <f>'Transaction Data'!$F8424*'Transaction Data'!$K8424</f>
        <v>1311</v>
      </c>
      <c r="N8424" s="3">
        <f>'Transaction Data'!$F8424*'Transaction Data'!$L8424</f>
        <v>2185</v>
      </c>
      <c r="O8424" s="3">
        <f>'Transaction Data'!$N8424-'Transaction Data'!$M8424</f>
        <v>874</v>
      </c>
      <c r="P8424" s="2">
        <f>DATEDIF('Transaction Data'!$D8424,'Transaction Data'!$A8424,"y")</f>
        <v>19</v>
      </c>
      <c r="Q8424" s="2" t="str">
        <f>FLOOR('Transaction Data'!$P8424,15)&amp;"-"&amp;FLOOR('Transaction Data'!$P8424,15)+14</f>
        <v>15-29</v>
      </c>
      <c r="R8424" s="2" t="str">
        <f>IF('Transaction Data'!$L8424&lt;=10,"Less Expensive","Expensive")</f>
        <v>Less Expensive</v>
      </c>
      <c r="S8424" s="4">
        <f>WEEKDAY('Transaction Data'!$A8424)</f>
        <v>4</v>
      </c>
      <c r="T8424" s="2" t="str">
        <f>IF(WEEKDAY('Transaction Data'!$A8424,2)&lt;6,"Weekday","Weekend")</f>
        <v>Weekday</v>
      </c>
    </row>
    <row r="8425" ht="15.75" customHeight="1">
      <c r="A8425" s="1">
        <v>45472.0</v>
      </c>
      <c r="B8425" s="2" t="s">
        <v>7715</v>
      </c>
      <c r="C8425" s="2" t="s">
        <v>69</v>
      </c>
      <c r="D8425" s="1">
        <v>27615.0</v>
      </c>
      <c r="E8425" s="2" t="s">
        <v>27</v>
      </c>
      <c r="F8425" s="2">
        <v>464.0</v>
      </c>
      <c r="G8425" s="2" t="s">
        <v>23</v>
      </c>
      <c r="H8425" s="2" t="s">
        <v>42</v>
      </c>
      <c r="I8425" s="2" t="s">
        <v>25</v>
      </c>
      <c r="J8425" s="2" t="str">
        <f t="array" ref="J8425">XLOOKUP('Transaction Data'!$G8425,Product_Code,Biscuit_Brand)</f>
        <v>Cinnamon Swirls</v>
      </c>
      <c r="K8425" s="2">
        <f t="array" ref="K8425">XLOOKUP('Transaction Data'!$G8425,Product_Code,Cost)</f>
        <v>10</v>
      </c>
      <c r="L8425" s="2">
        <f t="array" ref="L8425">XLOOKUP('Transaction Data'!$G8425,Product_Code,Unit_Price)</f>
        <v>14</v>
      </c>
      <c r="M8425" s="3">
        <f>'Transaction Data'!$F8425*'Transaction Data'!$K8425</f>
        <v>4640</v>
      </c>
      <c r="N8425" s="3">
        <f>'Transaction Data'!$F8425*'Transaction Data'!$L8425</f>
        <v>6496</v>
      </c>
      <c r="O8425" s="3">
        <f>'Transaction Data'!$N8425-'Transaction Data'!$M8425</f>
        <v>1856</v>
      </c>
      <c r="P8425" s="2">
        <f>DATEDIF('Transaction Data'!$D8425,'Transaction Data'!$A8425,"y")</f>
        <v>48</v>
      </c>
      <c r="Q8425" s="2" t="str">
        <f>FLOOR('Transaction Data'!$P8425,15)&amp;"-"&amp;FLOOR('Transaction Data'!$P8425,15)+14</f>
        <v>45-59</v>
      </c>
      <c r="R8425" s="2" t="str">
        <f>IF('Transaction Data'!$L8425&lt;=10,"Less Expensive","Expensive")</f>
        <v>Expensive</v>
      </c>
      <c r="S8425" s="4">
        <f>WEEKDAY('Transaction Data'!$A8425)</f>
        <v>7</v>
      </c>
      <c r="T8425" s="2" t="str">
        <f>IF(WEEKDAY('Transaction Data'!$A8425,2)&lt;6,"Weekday","Weekend")</f>
        <v>Weekend</v>
      </c>
    </row>
    <row r="8426" ht="15.75" customHeight="1">
      <c r="A8426" s="1">
        <v>45419.0</v>
      </c>
      <c r="B8426" s="2" t="s">
        <v>7716</v>
      </c>
      <c r="C8426" s="2" t="s">
        <v>54</v>
      </c>
      <c r="D8426" s="1">
        <v>24091.0</v>
      </c>
      <c r="E8426" s="2" t="s">
        <v>63</v>
      </c>
      <c r="F8426" s="2">
        <v>268.0</v>
      </c>
      <c r="G8426" s="2" t="s">
        <v>55</v>
      </c>
      <c r="H8426" s="2" t="s">
        <v>45</v>
      </c>
      <c r="I8426" s="2" t="s">
        <v>25</v>
      </c>
      <c r="J8426" s="2" t="str">
        <f t="array" ref="J8426">XLOOKUP('Transaction Data'!$G8426,Product_Code,Biscuit_Brand)</f>
        <v>Vanilla Wafers</v>
      </c>
      <c r="K8426" s="2">
        <f t="array" ref="K8426">XLOOKUP('Transaction Data'!$G8426,Product_Code,Cost)</f>
        <v>18</v>
      </c>
      <c r="L8426" s="2">
        <f t="array" ref="L8426">XLOOKUP('Transaction Data'!$G8426,Product_Code,Unit_Price)</f>
        <v>36</v>
      </c>
      <c r="M8426" s="3">
        <f>'Transaction Data'!$F8426*'Transaction Data'!$K8426</f>
        <v>4824</v>
      </c>
      <c r="N8426" s="3">
        <f>'Transaction Data'!$F8426*'Transaction Data'!$L8426</f>
        <v>9648</v>
      </c>
      <c r="O8426" s="3">
        <f>'Transaction Data'!$N8426-'Transaction Data'!$M8426</f>
        <v>4824</v>
      </c>
      <c r="P8426" s="2">
        <f>DATEDIF('Transaction Data'!$D8426,'Transaction Data'!$A8426,"y")</f>
        <v>58</v>
      </c>
      <c r="Q8426" s="2" t="str">
        <f>FLOOR('Transaction Data'!$P8426,15)&amp;"-"&amp;FLOOR('Transaction Data'!$P8426,15)+14</f>
        <v>45-59</v>
      </c>
      <c r="R8426" s="2" t="str">
        <f>IF('Transaction Data'!$L8426&lt;=10,"Less Expensive","Expensive")</f>
        <v>Expensive</v>
      </c>
      <c r="S8426" s="4">
        <f>WEEKDAY('Transaction Data'!$A8426)</f>
        <v>3</v>
      </c>
      <c r="T8426" s="2" t="str">
        <f>IF(WEEKDAY('Transaction Data'!$A8426,2)&lt;6,"Weekday","Weekend")</f>
        <v>Weekday</v>
      </c>
    </row>
    <row r="8427" ht="15.75" customHeight="1">
      <c r="A8427" s="1">
        <v>45345.0</v>
      </c>
      <c r="B8427" s="2" t="s">
        <v>1376</v>
      </c>
      <c r="C8427" s="2" t="s">
        <v>47</v>
      </c>
      <c r="D8427" s="1">
        <v>38452.0</v>
      </c>
      <c r="E8427" s="2" t="s">
        <v>37</v>
      </c>
      <c r="F8427" s="2">
        <v>258.0</v>
      </c>
      <c r="G8427" s="2" t="s">
        <v>38</v>
      </c>
      <c r="H8427" s="2" t="s">
        <v>24</v>
      </c>
      <c r="I8427" s="2" t="s">
        <v>30</v>
      </c>
      <c r="J8427" s="2" t="str">
        <f t="array" ref="J8427">XLOOKUP('Transaction Data'!$G8427,Product_Code,Biscuit_Brand)</f>
        <v>Ginger Snaps</v>
      </c>
      <c r="K8427" s="2">
        <f t="array" ref="K8427">XLOOKUP('Transaction Data'!$G8427,Product_Code,Cost)</f>
        <v>14</v>
      </c>
      <c r="L8427" s="2">
        <f t="array" ref="L8427">XLOOKUP('Transaction Data'!$G8427,Product_Code,Unit_Price)</f>
        <v>28</v>
      </c>
      <c r="M8427" s="3">
        <f>'Transaction Data'!$F8427*'Transaction Data'!$K8427</f>
        <v>3612</v>
      </c>
      <c r="N8427" s="3">
        <f>'Transaction Data'!$F8427*'Transaction Data'!$L8427</f>
        <v>7224</v>
      </c>
      <c r="O8427" s="3">
        <f>'Transaction Data'!$N8427-'Transaction Data'!$M8427</f>
        <v>3612</v>
      </c>
      <c r="P8427" s="2">
        <f>DATEDIF('Transaction Data'!$D8427,'Transaction Data'!$A8427,"y")</f>
        <v>18</v>
      </c>
      <c r="Q8427" s="2" t="str">
        <f>FLOOR('Transaction Data'!$P8427,15)&amp;"-"&amp;FLOOR('Transaction Data'!$P8427,15)+14</f>
        <v>15-29</v>
      </c>
      <c r="R8427" s="2" t="str">
        <f>IF('Transaction Data'!$L8427&lt;=10,"Less Expensive","Expensive")</f>
        <v>Expensive</v>
      </c>
      <c r="S8427" s="4">
        <f>WEEKDAY('Transaction Data'!$A8427)</f>
        <v>6</v>
      </c>
      <c r="T8427" s="2" t="str">
        <f>IF(WEEKDAY('Transaction Data'!$A8427,2)&lt;6,"Weekday","Weekend")</f>
        <v>Weekday</v>
      </c>
    </row>
    <row r="8428" ht="15.75" customHeight="1">
      <c r="A8428" s="1">
        <v>45354.0</v>
      </c>
      <c r="B8428" s="2" t="s">
        <v>7717</v>
      </c>
      <c r="C8428" s="2" t="s">
        <v>21</v>
      </c>
      <c r="D8428" s="1">
        <v>21788.0</v>
      </c>
      <c r="E8428" s="2" t="s">
        <v>37</v>
      </c>
      <c r="F8428" s="2">
        <v>39.0</v>
      </c>
      <c r="G8428" s="2" t="s">
        <v>57</v>
      </c>
      <c r="H8428" s="2" t="s">
        <v>29</v>
      </c>
      <c r="I8428" s="2" t="s">
        <v>25</v>
      </c>
      <c r="J8428" s="2" t="str">
        <f t="array" ref="J8428">XLOOKUP('Transaction Data'!$G8428,Product_Code,Biscuit_Brand)</f>
        <v>Oatmeal Cookies</v>
      </c>
      <c r="K8428" s="2">
        <f t="array" ref="K8428">XLOOKUP('Transaction Data'!$G8428,Product_Code,Cost)</f>
        <v>19</v>
      </c>
      <c r="L8428" s="2">
        <f t="array" ref="L8428">XLOOKUP('Transaction Data'!$G8428,Product_Code,Unit_Price)</f>
        <v>23</v>
      </c>
      <c r="M8428" s="3">
        <f>'Transaction Data'!$F8428*'Transaction Data'!$K8428</f>
        <v>741</v>
      </c>
      <c r="N8428" s="3">
        <f>'Transaction Data'!$F8428*'Transaction Data'!$L8428</f>
        <v>897</v>
      </c>
      <c r="O8428" s="3">
        <f>'Transaction Data'!$N8428-'Transaction Data'!$M8428</f>
        <v>156</v>
      </c>
      <c r="P8428" s="2">
        <f>DATEDIF('Transaction Data'!$D8428,'Transaction Data'!$A8428,"y")</f>
        <v>64</v>
      </c>
      <c r="Q8428" s="2" t="str">
        <f>FLOOR('Transaction Data'!$P8428,15)&amp;"-"&amp;FLOOR('Transaction Data'!$P8428,15)+14</f>
        <v>60-74</v>
      </c>
      <c r="R8428" s="2" t="str">
        <f>IF('Transaction Data'!$L8428&lt;=10,"Less Expensive","Expensive")</f>
        <v>Expensive</v>
      </c>
      <c r="S8428" s="4">
        <f>WEEKDAY('Transaction Data'!$A8428)</f>
        <v>1</v>
      </c>
      <c r="T8428" s="2" t="str">
        <f>IF(WEEKDAY('Transaction Data'!$A8428,2)&lt;6,"Weekday","Weekend")</f>
        <v>Weekend</v>
      </c>
    </row>
    <row r="8429" ht="15.75" customHeight="1">
      <c r="A8429" s="1">
        <v>45488.0</v>
      </c>
      <c r="B8429" s="2" t="s">
        <v>7718</v>
      </c>
      <c r="C8429" s="2" t="s">
        <v>47</v>
      </c>
      <c r="D8429" s="1">
        <v>26137.0</v>
      </c>
      <c r="E8429" s="2" t="s">
        <v>37</v>
      </c>
      <c r="F8429" s="2">
        <v>137.0</v>
      </c>
      <c r="G8429" s="2" t="s">
        <v>57</v>
      </c>
      <c r="H8429" s="2" t="s">
        <v>29</v>
      </c>
      <c r="I8429" s="2" t="s">
        <v>25</v>
      </c>
      <c r="J8429" s="2" t="str">
        <f t="array" ref="J8429">XLOOKUP('Transaction Data'!$G8429,Product_Code,Biscuit_Brand)</f>
        <v>Oatmeal Cookies</v>
      </c>
      <c r="K8429" s="2">
        <f t="array" ref="K8429">XLOOKUP('Transaction Data'!$G8429,Product_Code,Cost)</f>
        <v>19</v>
      </c>
      <c r="L8429" s="2">
        <f t="array" ref="L8429">XLOOKUP('Transaction Data'!$G8429,Product_Code,Unit_Price)</f>
        <v>23</v>
      </c>
      <c r="M8429" s="3">
        <f>'Transaction Data'!$F8429*'Transaction Data'!$K8429</f>
        <v>2603</v>
      </c>
      <c r="N8429" s="3">
        <f>'Transaction Data'!$F8429*'Transaction Data'!$L8429</f>
        <v>3151</v>
      </c>
      <c r="O8429" s="3">
        <f>'Transaction Data'!$N8429-'Transaction Data'!$M8429</f>
        <v>548</v>
      </c>
      <c r="P8429" s="2">
        <f>DATEDIF('Transaction Data'!$D8429,'Transaction Data'!$A8429,"y")</f>
        <v>52</v>
      </c>
      <c r="Q8429" s="2" t="str">
        <f>FLOOR('Transaction Data'!$P8429,15)&amp;"-"&amp;FLOOR('Transaction Data'!$P8429,15)+14</f>
        <v>45-59</v>
      </c>
      <c r="R8429" s="2" t="str">
        <f>IF('Transaction Data'!$L8429&lt;=10,"Less Expensive","Expensive")</f>
        <v>Expensive</v>
      </c>
      <c r="S8429" s="4">
        <f>WEEKDAY('Transaction Data'!$A8429)</f>
        <v>2</v>
      </c>
      <c r="T8429" s="2" t="str">
        <f>IF(WEEKDAY('Transaction Data'!$A8429,2)&lt;6,"Weekday","Weekend")</f>
        <v>Weekday</v>
      </c>
    </row>
    <row r="8430" ht="15.75" customHeight="1">
      <c r="A8430" s="1">
        <v>45366.0</v>
      </c>
      <c r="B8430" s="2" t="s">
        <v>7719</v>
      </c>
      <c r="C8430" s="2" t="s">
        <v>69</v>
      </c>
      <c r="D8430" s="1">
        <v>19327.0</v>
      </c>
      <c r="E8430" s="2" t="s">
        <v>27</v>
      </c>
      <c r="F8430" s="2">
        <v>449.0</v>
      </c>
      <c r="G8430" s="2" t="s">
        <v>48</v>
      </c>
      <c r="H8430" s="2" t="s">
        <v>34</v>
      </c>
      <c r="I8430" s="2" t="s">
        <v>25</v>
      </c>
      <c r="J8430" s="2" t="str">
        <f t="array" ref="J8430">XLOOKUP('Transaction Data'!$G8430,Product_Code,Biscuit_Brand)</f>
        <v>Lemon Crisps</v>
      </c>
      <c r="K8430" s="2">
        <f t="array" ref="K8430">XLOOKUP('Transaction Data'!$G8430,Product_Code,Cost)</f>
        <v>7</v>
      </c>
      <c r="L8430" s="2">
        <f t="array" ref="L8430">XLOOKUP('Transaction Data'!$G8430,Product_Code,Unit_Price)</f>
        <v>9</v>
      </c>
      <c r="M8430" s="3">
        <f>'Transaction Data'!$F8430*'Transaction Data'!$K8430</f>
        <v>3143</v>
      </c>
      <c r="N8430" s="3">
        <f>'Transaction Data'!$F8430*'Transaction Data'!$L8430</f>
        <v>4041</v>
      </c>
      <c r="O8430" s="3">
        <f>'Transaction Data'!$N8430-'Transaction Data'!$M8430</f>
        <v>898</v>
      </c>
      <c r="P8430" s="2">
        <f>DATEDIF('Transaction Data'!$D8430,'Transaction Data'!$A8430,"y")</f>
        <v>71</v>
      </c>
      <c r="Q8430" s="2" t="str">
        <f>FLOOR('Transaction Data'!$P8430,15)&amp;"-"&amp;FLOOR('Transaction Data'!$P8430,15)+14</f>
        <v>60-74</v>
      </c>
      <c r="R8430" s="2" t="str">
        <f>IF('Transaction Data'!$L8430&lt;=10,"Less Expensive","Expensive")</f>
        <v>Less Expensive</v>
      </c>
      <c r="S8430" s="4">
        <f>WEEKDAY('Transaction Data'!$A8430)</f>
        <v>6</v>
      </c>
      <c r="T8430" s="2" t="str">
        <f>IF(WEEKDAY('Transaction Data'!$A8430,2)&lt;6,"Weekday","Weekend")</f>
        <v>Weekday</v>
      </c>
    </row>
    <row r="8431" ht="15.75" customHeight="1">
      <c r="A8431" s="1">
        <v>45384.0</v>
      </c>
      <c r="B8431" s="2" t="s">
        <v>7720</v>
      </c>
      <c r="C8431" s="2" t="s">
        <v>47</v>
      </c>
      <c r="D8431" s="1">
        <v>30097.0</v>
      </c>
      <c r="E8431" s="2" t="s">
        <v>63</v>
      </c>
      <c r="F8431" s="2">
        <v>76.0</v>
      </c>
      <c r="G8431" s="2" t="s">
        <v>23</v>
      </c>
      <c r="H8431" s="2" t="s">
        <v>24</v>
      </c>
      <c r="I8431" s="2" t="s">
        <v>25</v>
      </c>
      <c r="J8431" s="2" t="str">
        <f t="array" ref="J8431">XLOOKUP('Transaction Data'!$G8431,Product_Code,Biscuit_Brand)</f>
        <v>Cinnamon Swirls</v>
      </c>
      <c r="K8431" s="2">
        <f t="array" ref="K8431">XLOOKUP('Transaction Data'!$G8431,Product_Code,Cost)</f>
        <v>10</v>
      </c>
      <c r="L8431" s="2">
        <f t="array" ref="L8431">XLOOKUP('Transaction Data'!$G8431,Product_Code,Unit_Price)</f>
        <v>14</v>
      </c>
      <c r="M8431" s="3">
        <f>'Transaction Data'!$F8431*'Transaction Data'!$K8431</f>
        <v>760</v>
      </c>
      <c r="N8431" s="3">
        <f>'Transaction Data'!$F8431*'Transaction Data'!$L8431</f>
        <v>1064</v>
      </c>
      <c r="O8431" s="3">
        <f>'Transaction Data'!$N8431-'Transaction Data'!$M8431</f>
        <v>304</v>
      </c>
      <c r="P8431" s="2">
        <f>DATEDIF('Transaction Data'!$D8431,'Transaction Data'!$A8431,"y")</f>
        <v>41</v>
      </c>
      <c r="Q8431" s="2" t="str">
        <f>FLOOR('Transaction Data'!$P8431,15)&amp;"-"&amp;FLOOR('Transaction Data'!$P8431,15)+14</f>
        <v>30-44</v>
      </c>
      <c r="R8431" s="2" t="str">
        <f>IF('Transaction Data'!$L8431&lt;=10,"Less Expensive","Expensive")</f>
        <v>Expensive</v>
      </c>
      <c r="S8431" s="4">
        <f>WEEKDAY('Transaction Data'!$A8431)</f>
        <v>3</v>
      </c>
      <c r="T8431" s="2" t="str">
        <f>IF(WEEKDAY('Transaction Data'!$A8431,2)&lt;6,"Weekday","Weekend")</f>
        <v>Weekday</v>
      </c>
    </row>
    <row r="8432" ht="15.75" customHeight="1">
      <c r="A8432" s="1">
        <v>45380.0</v>
      </c>
      <c r="B8432" s="2" t="s">
        <v>7721</v>
      </c>
      <c r="C8432" s="2" t="s">
        <v>47</v>
      </c>
      <c r="D8432" s="1">
        <v>23718.0</v>
      </c>
      <c r="E8432" s="2" t="s">
        <v>37</v>
      </c>
      <c r="F8432" s="2">
        <v>377.0</v>
      </c>
      <c r="G8432" s="2" t="s">
        <v>23</v>
      </c>
      <c r="H8432" s="2" t="s">
        <v>42</v>
      </c>
      <c r="I8432" s="2" t="s">
        <v>25</v>
      </c>
      <c r="J8432" s="2" t="str">
        <f t="array" ref="J8432">XLOOKUP('Transaction Data'!$G8432,Product_Code,Biscuit_Brand)</f>
        <v>Cinnamon Swirls</v>
      </c>
      <c r="K8432" s="2">
        <f t="array" ref="K8432">XLOOKUP('Transaction Data'!$G8432,Product_Code,Cost)</f>
        <v>10</v>
      </c>
      <c r="L8432" s="2">
        <f t="array" ref="L8432">XLOOKUP('Transaction Data'!$G8432,Product_Code,Unit_Price)</f>
        <v>14</v>
      </c>
      <c r="M8432" s="3">
        <f>'Transaction Data'!$F8432*'Transaction Data'!$K8432</f>
        <v>3770</v>
      </c>
      <c r="N8432" s="3">
        <f>'Transaction Data'!$F8432*'Transaction Data'!$L8432</f>
        <v>5278</v>
      </c>
      <c r="O8432" s="3">
        <f>'Transaction Data'!$N8432-'Transaction Data'!$M8432</f>
        <v>1508</v>
      </c>
      <c r="P8432" s="2">
        <f>DATEDIF('Transaction Data'!$D8432,'Transaction Data'!$A8432,"y")</f>
        <v>59</v>
      </c>
      <c r="Q8432" s="2" t="str">
        <f>FLOOR('Transaction Data'!$P8432,15)&amp;"-"&amp;FLOOR('Transaction Data'!$P8432,15)+14</f>
        <v>45-59</v>
      </c>
      <c r="R8432" s="2" t="str">
        <f>IF('Transaction Data'!$L8432&lt;=10,"Less Expensive","Expensive")</f>
        <v>Expensive</v>
      </c>
      <c r="S8432" s="4">
        <f>WEEKDAY('Transaction Data'!$A8432)</f>
        <v>6</v>
      </c>
      <c r="T8432" s="2" t="str">
        <f>IF(WEEKDAY('Transaction Data'!$A8432,2)&lt;6,"Weekday","Weekend")</f>
        <v>Weekday</v>
      </c>
    </row>
    <row r="8433" ht="15.75" customHeight="1">
      <c r="A8433" s="1">
        <v>45438.0</v>
      </c>
      <c r="B8433" s="2" t="s">
        <v>7722</v>
      </c>
      <c r="C8433" s="2" t="s">
        <v>65</v>
      </c>
      <c r="D8433" s="1">
        <v>16246.0</v>
      </c>
      <c r="E8433" s="2" t="s">
        <v>22</v>
      </c>
      <c r="F8433" s="2">
        <v>456.0</v>
      </c>
      <c r="G8433" s="2" t="s">
        <v>33</v>
      </c>
      <c r="H8433" s="2" t="s">
        <v>45</v>
      </c>
      <c r="I8433" s="2" t="s">
        <v>30</v>
      </c>
      <c r="J8433" s="2" t="str">
        <f t="array" ref="J8433">XLOOKUP('Transaction Data'!$G8433,Product_Code,Biscuit_Brand)</f>
        <v>Caramel Biscuits</v>
      </c>
      <c r="K8433" s="2">
        <f t="array" ref="K8433">XLOOKUP('Transaction Data'!$G8433,Product_Code,Cost)</f>
        <v>18</v>
      </c>
      <c r="L8433" s="2">
        <f t="array" ref="L8433">XLOOKUP('Transaction Data'!$G8433,Product_Code,Unit_Price)</f>
        <v>22</v>
      </c>
      <c r="M8433" s="3">
        <f>'Transaction Data'!$F8433*'Transaction Data'!$K8433</f>
        <v>8208</v>
      </c>
      <c r="N8433" s="3">
        <f>'Transaction Data'!$F8433*'Transaction Data'!$L8433</f>
        <v>10032</v>
      </c>
      <c r="O8433" s="3">
        <f>'Transaction Data'!$N8433-'Transaction Data'!$M8433</f>
        <v>1824</v>
      </c>
      <c r="P8433" s="2">
        <f>DATEDIF('Transaction Data'!$D8433,'Transaction Data'!$A8433,"y")</f>
        <v>79</v>
      </c>
      <c r="Q8433" s="2" t="str">
        <f>FLOOR('Transaction Data'!$P8433,15)&amp;"-"&amp;FLOOR('Transaction Data'!$P8433,15)+14</f>
        <v>75-89</v>
      </c>
      <c r="R8433" s="2" t="str">
        <f>IF('Transaction Data'!$L8433&lt;=10,"Less Expensive","Expensive")</f>
        <v>Expensive</v>
      </c>
      <c r="S8433" s="4">
        <f>WEEKDAY('Transaction Data'!$A8433)</f>
        <v>1</v>
      </c>
      <c r="T8433" s="2" t="str">
        <f>IF(WEEKDAY('Transaction Data'!$A8433,2)&lt;6,"Weekday","Weekend")</f>
        <v>Weekend</v>
      </c>
    </row>
    <row r="8434" ht="15.75" customHeight="1">
      <c r="A8434" s="1">
        <v>45412.0</v>
      </c>
      <c r="B8434" s="2" t="s">
        <v>7723</v>
      </c>
      <c r="C8434" s="2" t="s">
        <v>21</v>
      </c>
      <c r="D8434" s="1">
        <v>27590.0</v>
      </c>
      <c r="E8434" s="2" t="s">
        <v>37</v>
      </c>
      <c r="F8434" s="2">
        <v>412.0</v>
      </c>
      <c r="G8434" s="2" t="s">
        <v>44</v>
      </c>
      <c r="H8434" s="2" t="s">
        <v>24</v>
      </c>
      <c r="I8434" s="2" t="s">
        <v>25</v>
      </c>
      <c r="J8434" s="2" t="str">
        <f t="array" ref="J8434">XLOOKUP('Transaction Data'!$G8434,Product_Code,Biscuit_Brand)</f>
        <v>Butter Crunch</v>
      </c>
      <c r="K8434" s="2">
        <f t="array" ref="K8434">XLOOKUP('Transaction Data'!$G8434,Product_Code,Cost)</f>
        <v>10</v>
      </c>
      <c r="L8434" s="2">
        <f t="array" ref="L8434">XLOOKUP('Transaction Data'!$G8434,Product_Code,Unit_Price)</f>
        <v>11</v>
      </c>
      <c r="M8434" s="3">
        <f>'Transaction Data'!$F8434*'Transaction Data'!$K8434</f>
        <v>4120</v>
      </c>
      <c r="N8434" s="3">
        <f>'Transaction Data'!$F8434*'Transaction Data'!$L8434</f>
        <v>4532</v>
      </c>
      <c r="O8434" s="3">
        <f>'Transaction Data'!$N8434-'Transaction Data'!$M8434</f>
        <v>412</v>
      </c>
      <c r="P8434" s="2">
        <f>DATEDIF('Transaction Data'!$D8434,'Transaction Data'!$A8434,"y")</f>
        <v>48</v>
      </c>
      <c r="Q8434" s="2" t="str">
        <f>FLOOR('Transaction Data'!$P8434,15)&amp;"-"&amp;FLOOR('Transaction Data'!$P8434,15)+14</f>
        <v>45-59</v>
      </c>
      <c r="R8434" s="2" t="str">
        <f>IF('Transaction Data'!$L8434&lt;=10,"Less Expensive","Expensive")</f>
        <v>Expensive</v>
      </c>
      <c r="S8434" s="4">
        <f>WEEKDAY('Transaction Data'!$A8434)</f>
        <v>3</v>
      </c>
      <c r="T8434" s="2" t="str">
        <f>IF(WEEKDAY('Transaction Data'!$A8434,2)&lt;6,"Weekday","Weekend")</f>
        <v>Weekday</v>
      </c>
    </row>
    <row r="8435" ht="15.75" customHeight="1">
      <c r="A8435" s="1">
        <v>45399.0</v>
      </c>
      <c r="B8435" s="2" t="s">
        <v>7724</v>
      </c>
      <c r="C8435" s="2" t="s">
        <v>21</v>
      </c>
      <c r="D8435" s="1">
        <v>28111.0</v>
      </c>
      <c r="E8435" s="2" t="s">
        <v>22</v>
      </c>
      <c r="F8435" s="2">
        <v>92.0</v>
      </c>
      <c r="G8435" s="2" t="s">
        <v>60</v>
      </c>
      <c r="H8435" s="2" t="s">
        <v>29</v>
      </c>
      <c r="I8435" s="2" t="s">
        <v>25</v>
      </c>
      <c r="J8435" s="2" t="str">
        <f t="array" ref="J8435">XLOOKUP('Transaction Data'!$G8435,Product_Code,Biscuit_Brand)</f>
        <v>Peanut Butter Bites</v>
      </c>
      <c r="K8435" s="2">
        <f t="array" ref="K8435">XLOOKUP('Transaction Data'!$G8435,Product_Code,Cost)</f>
        <v>5</v>
      </c>
      <c r="L8435" s="2">
        <f t="array" ref="L8435">XLOOKUP('Transaction Data'!$G8435,Product_Code,Unit_Price)</f>
        <v>7</v>
      </c>
      <c r="M8435" s="3">
        <f>'Transaction Data'!$F8435*'Transaction Data'!$K8435</f>
        <v>460</v>
      </c>
      <c r="N8435" s="3">
        <f>'Transaction Data'!$F8435*'Transaction Data'!$L8435</f>
        <v>644</v>
      </c>
      <c r="O8435" s="3">
        <f>'Transaction Data'!$N8435-'Transaction Data'!$M8435</f>
        <v>184</v>
      </c>
      <c r="P8435" s="2">
        <f>DATEDIF('Transaction Data'!$D8435,'Transaction Data'!$A8435,"y")</f>
        <v>47</v>
      </c>
      <c r="Q8435" s="2" t="str">
        <f>FLOOR('Transaction Data'!$P8435,15)&amp;"-"&amp;FLOOR('Transaction Data'!$P8435,15)+14</f>
        <v>45-59</v>
      </c>
      <c r="R8435" s="2" t="str">
        <f>IF('Transaction Data'!$L8435&lt;=10,"Less Expensive","Expensive")</f>
        <v>Less Expensive</v>
      </c>
      <c r="S8435" s="4">
        <f>WEEKDAY('Transaction Data'!$A8435)</f>
        <v>4</v>
      </c>
      <c r="T8435" s="2" t="str">
        <f>IF(WEEKDAY('Transaction Data'!$A8435,2)&lt;6,"Weekday","Weekend")</f>
        <v>Weekday</v>
      </c>
    </row>
    <row r="8436" ht="15.75" customHeight="1">
      <c r="A8436" s="1">
        <v>45360.0</v>
      </c>
      <c r="B8436" s="2" t="s">
        <v>637</v>
      </c>
      <c r="C8436" s="2" t="s">
        <v>21</v>
      </c>
      <c r="D8436" s="1">
        <v>33912.0</v>
      </c>
      <c r="E8436" s="2" t="s">
        <v>63</v>
      </c>
      <c r="F8436" s="2">
        <v>430.0</v>
      </c>
      <c r="G8436" s="2" t="s">
        <v>33</v>
      </c>
      <c r="H8436" s="2" t="s">
        <v>42</v>
      </c>
      <c r="I8436" s="2" t="s">
        <v>30</v>
      </c>
      <c r="J8436" s="2" t="str">
        <f t="array" ref="J8436">XLOOKUP('Transaction Data'!$G8436,Product_Code,Biscuit_Brand)</f>
        <v>Caramel Biscuits</v>
      </c>
      <c r="K8436" s="2">
        <f t="array" ref="K8436">XLOOKUP('Transaction Data'!$G8436,Product_Code,Cost)</f>
        <v>18</v>
      </c>
      <c r="L8436" s="2">
        <f t="array" ref="L8436">XLOOKUP('Transaction Data'!$G8436,Product_Code,Unit_Price)</f>
        <v>22</v>
      </c>
      <c r="M8436" s="3">
        <f>'Transaction Data'!$F8436*'Transaction Data'!$K8436</f>
        <v>7740</v>
      </c>
      <c r="N8436" s="3">
        <f>'Transaction Data'!$F8436*'Transaction Data'!$L8436</f>
        <v>9460</v>
      </c>
      <c r="O8436" s="3">
        <f>'Transaction Data'!$N8436-'Transaction Data'!$M8436</f>
        <v>1720</v>
      </c>
      <c r="P8436" s="2">
        <f>DATEDIF('Transaction Data'!$D8436,'Transaction Data'!$A8436,"y")</f>
        <v>31</v>
      </c>
      <c r="Q8436" s="2" t="str">
        <f>FLOOR('Transaction Data'!$P8436,15)&amp;"-"&amp;FLOOR('Transaction Data'!$P8436,15)+14</f>
        <v>30-44</v>
      </c>
      <c r="R8436" s="2" t="str">
        <f>IF('Transaction Data'!$L8436&lt;=10,"Less Expensive","Expensive")</f>
        <v>Expensive</v>
      </c>
      <c r="S8436" s="4">
        <f>WEEKDAY('Transaction Data'!$A8436)</f>
        <v>7</v>
      </c>
      <c r="T8436" s="2" t="str">
        <f>IF(WEEKDAY('Transaction Data'!$A8436,2)&lt;6,"Weekday","Weekend")</f>
        <v>Weekend</v>
      </c>
    </row>
    <row r="8437" ht="15.75" customHeight="1">
      <c r="A8437" s="1">
        <v>45495.0</v>
      </c>
      <c r="B8437" s="2" t="s">
        <v>7725</v>
      </c>
      <c r="C8437" s="2" t="s">
        <v>51</v>
      </c>
      <c r="D8437" s="1">
        <v>21120.0</v>
      </c>
      <c r="E8437" s="2" t="s">
        <v>27</v>
      </c>
      <c r="F8437" s="2">
        <v>335.0</v>
      </c>
      <c r="G8437" s="2" t="s">
        <v>28</v>
      </c>
      <c r="H8437" s="2" t="s">
        <v>45</v>
      </c>
      <c r="I8437" s="2" t="s">
        <v>25</v>
      </c>
      <c r="J8437" s="2" t="str">
        <f t="array" ref="J8437">XLOOKUP('Transaction Data'!$G8437,Product_Code,Biscuit_Brand)</f>
        <v>Shortbread</v>
      </c>
      <c r="K8437" s="2">
        <f t="array" ref="K8437">XLOOKUP('Transaction Data'!$G8437,Product_Code,Cost)</f>
        <v>10</v>
      </c>
      <c r="L8437" s="2">
        <f t="array" ref="L8437">XLOOKUP('Transaction Data'!$G8437,Product_Code,Unit_Price)</f>
        <v>45</v>
      </c>
      <c r="M8437" s="3">
        <f>'Transaction Data'!$F8437*'Transaction Data'!$K8437</f>
        <v>3350</v>
      </c>
      <c r="N8437" s="3">
        <f>'Transaction Data'!$F8437*'Transaction Data'!$L8437</f>
        <v>15075</v>
      </c>
      <c r="O8437" s="3">
        <f>'Transaction Data'!$N8437-'Transaction Data'!$M8437</f>
        <v>11725</v>
      </c>
      <c r="P8437" s="2">
        <f>DATEDIF('Transaction Data'!$D8437,'Transaction Data'!$A8437,"y")</f>
        <v>66</v>
      </c>
      <c r="Q8437" s="2" t="str">
        <f>FLOOR('Transaction Data'!$P8437,15)&amp;"-"&amp;FLOOR('Transaction Data'!$P8437,15)+14</f>
        <v>60-74</v>
      </c>
      <c r="R8437" s="2" t="str">
        <f>IF('Transaction Data'!$L8437&lt;=10,"Less Expensive","Expensive")</f>
        <v>Expensive</v>
      </c>
      <c r="S8437" s="4">
        <f>WEEKDAY('Transaction Data'!$A8437)</f>
        <v>2</v>
      </c>
      <c r="T8437" s="2" t="str">
        <f>IF(WEEKDAY('Transaction Data'!$A8437,2)&lt;6,"Weekday","Weekend")</f>
        <v>Weekday</v>
      </c>
    </row>
    <row r="8438" ht="15.75" customHeight="1">
      <c r="A8438" s="1">
        <v>45416.0</v>
      </c>
      <c r="B8438" s="2" t="s">
        <v>7077</v>
      </c>
      <c r="C8438" s="2" t="s">
        <v>41</v>
      </c>
      <c r="D8438" s="1">
        <v>32103.0</v>
      </c>
      <c r="E8438" s="2" t="s">
        <v>37</v>
      </c>
      <c r="F8438" s="2">
        <v>297.0</v>
      </c>
      <c r="G8438" s="2" t="s">
        <v>60</v>
      </c>
      <c r="H8438" s="2" t="s">
        <v>24</v>
      </c>
      <c r="I8438" s="2" t="s">
        <v>25</v>
      </c>
      <c r="J8438" s="2" t="str">
        <f t="array" ref="J8438">XLOOKUP('Transaction Data'!$G8438,Product_Code,Biscuit_Brand)</f>
        <v>Peanut Butter Bites</v>
      </c>
      <c r="K8438" s="2">
        <f t="array" ref="K8438">XLOOKUP('Transaction Data'!$G8438,Product_Code,Cost)</f>
        <v>5</v>
      </c>
      <c r="L8438" s="2">
        <f t="array" ref="L8438">XLOOKUP('Transaction Data'!$G8438,Product_Code,Unit_Price)</f>
        <v>7</v>
      </c>
      <c r="M8438" s="3">
        <f>'Transaction Data'!$F8438*'Transaction Data'!$K8438</f>
        <v>1485</v>
      </c>
      <c r="N8438" s="3">
        <f>'Transaction Data'!$F8438*'Transaction Data'!$L8438</f>
        <v>2079</v>
      </c>
      <c r="O8438" s="3">
        <f>'Transaction Data'!$N8438-'Transaction Data'!$M8438</f>
        <v>594</v>
      </c>
      <c r="P8438" s="2">
        <f>DATEDIF('Transaction Data'!$D8438,'Transaction Data'!$A8438,"y")</f>
        <v>36</v>
      </c>
      <c r="Q8438" s="2" t="str">
        <f>FLOOR('Transaction Data'!$P8438,15)&amp;"-"&amp;FLOOR('Transaction Data'!$P8438,15)+14</f>
        <v>30-44</v>
      </c>
      <c r="R8438" s="2" t="str">
        <f>IF('Transaction Data'!$L8438&lt;=10,"Less Expensive","Expensive")</f>
        <v>Less Expensive</v>
      </c>
      <c r="S8438" s="4">
        <f>WEEKDAY('Transaction Data'!$A8438)</f>
        <v>7</v>
      </c>
      <c r="T8438" s="2" t="str">
        <f>IF(WEEKDAY('Transaction Data'!$A8438,2)&lt;6,"Weekday","Weekend")</f>
        <v>Weekend</v>
      </c>
    </row>
    <row r="8439" ht="15.75" customHeight="1">
      <c r="A8439" s="1">
        <v>45465.0</v>
      </c>
      <c r="B8439" s="2" t="s">
        <v>7726</v>
      </c>
      <c r="C8439" s="2" t="s">
        <v>41</v>
      </c>
      <c r="D8439" s="1">
        <v>33185.0</v>
      </c>
      <c r="E8439" s="2" t="s">
        <v>22</v>
      </c>
      <c r="F8439" s="2">
        <v>456.0</v>
      </c>
      <c r="G8439" s="2" t="s">
        <v>60</v>
      </c>
      <c r="H8439" s="2" t="s">
        <v>29</v>
      </c>
      <c r="I8439" s="2" t="s">
        <v>25</v>
      </c>
      <c r="J8439" s="2" t="str">
        <f t="array" ref="J8439">XLOOKUP('Transaction Data'!$G8439,Product_Code,Biscuit_Brand)</f>
        <v>Peanut Butter Bites</v>
      </c>
      <c r="K8439" s="2">
        <f t="array" ref="K8439">XLOOKUP('Transaction Data'!$G8439,Product_Code,Cost)</f>
        <v>5</v>
      </c>
      <c r="L8439" s="2">
        <f t="array" ref="L8439">XLOOKUP('Transaction Data'!$G8439,Product_Code,Unit_Price)</f>
        <v>7</v>
      </c>
      <c r="M8439" s="3">
        <f>'Transaction Data'!$F8439*'Transaction Data'!$K8439</f>
        <v>2280</v>
      </c>
      <c r="N8439" s="3">
        <f>'Transaction Data'!$F8439*'Transaction Data'!$L8439</f>
        <v>3192</v>
      </c>
      <c r="O8439" s="3">
        <f>'Transaction Data'!$N8439-'Transaction Data'!$M8439</f>
        <v>912</v>
      </c>
      <c r="P8439" s="2">
        <f>DATEDIF('Transaction Data'!$D8439,'Transaction Data'!$A8439,"y")</f>
        <v>33</v>
      </c>
      <c r="Q8439" s="2" t="str">
        <f>FLOOR('Transaction Data'!$P8439,15)&amp;"-"&amp;FLOOR('Transaction Data'!$P8439,15)+14</f>
        <v>30-44</v>
      </c>
      <c r="R8439" s="2" t="str">
        <f>IF('Transaction Data'!$L8439&lt;=10,"Less Expensive","Expensive")</f>
        <v>Less Expensive</v>
      </c>
      <c r="S8439" s="4">
        <f>WEEKDAY('Transaction Data'!$A8439)</f>
        <v>7</v>
      </c>
      <c r="T8439" s="2" t="str">
        <f>IF(WEEKDAY('Transaction Data'!$A8439,2)&lt;6,"Weekday","Weekend")</f>
        <v>Weekend</v>
      </c>
    </row>
    <row r="8440" ht="15.75" customHeight="1">
      <c r="A8440" s="1">
        <v>45445.0</v>
      </c>
      <c r="B8440" s="2" t="s">
        <v>7727</v>
      </c>
      <c r="C8440" s="2" t="s">
        <v>32</v>
      </c>
      <c r="D8440" s="1">
        <v>26659.0</v>
      </c>
      <c r="E8440" s="2" t="s">
        <v>37</v>
      </c>
      <c r="F8440" s="2">
        <v>136.0</v>
      </c>
      <c r="G8440" s="2" t="s">
        <v>44</v>
      </c>
      <c r="H8440" s="2" t="s">
        <v>29</v>
      </c>
      <c r="I8440" s="2" t="s">
        <v>25</v>
      </c>
      <c r="J8440" s="2" t="str">
        <f t="array" ref="J8440">XLOOKUP('Transaction Data'!$G8440,Product_Code,Biscuit_Brand)</f>
        <v>Butter Crunch</v>
      </c>
      <c r="K8440" s="2">
        <f t="array" ref="K8440">XLOOKUP('Transaction Data'!$G8440,Product_Code,Cost)</f>
        <v>10</v>
      </c>
      <c r="L8440" s="2">
        <f t="array" ref="L8440">XLOOKUP('Transaction Data'!$G8440,Product_Code,Unit_Price)</f>
        <v>11</v>
      </c>
      <c r="M8440" s="3">
        <f>'Transaction Data'!$F8440*'Transaction Data'!$K8440</f>
        <v>1360</v>
      </c>
      <c r="N8440" s="3">
        <f>'Transaction Data'!$F8440*'Transaction Data'!$L8440</f>
        <v>1496</v>
      </c>
      <c r="O8440" s="3">
        <f>'Transaction Data'!$N8440-'Transaction Data'!$M8440</f>
        <v>136</v>
      </c>
      <c r="P8440" s="2">
        <f>DATEDIF('Transaction Data'!$D8440,'Transaction Data'!$A8440,"y")</f>
        <v>51</v>
      </c>
      <c r="Q8440" s="2" t="str">
        <f>FLOOR('Transaction Data'!$P8440,15)&amp;"-"&amp;FLOOR('Transaction Data'!$P8440,15)+14</f>
        <v>45-59</v>
      </c>
      <c r="R8440" s="2" t="str">
        <f>IF('Transaction Data'!$L8440&lt;=10,"Less Expensive","Expensive")</f>
        <v>Expensive</v>
      </c>
      <c r="S8440" s="4">
        <f>WEEKDAY('Transaction Data'!$A8440)</f>
        <v>1</v>
      </c>
      <c r="T8440" s="2" t="str">
        <f>IF(WEEKDAY('Transaction Data'!$A8440,2)&lt;6,"Weekday","Weekend")</f>
        <v>Weekend</v>
      </c>
    </row>
    <row r="8441" ht="15.75" customHeight="1">
      <c r="A8441" s="1">
        <v>45476.0</v>
      </c>
      <c r="B8441" s="2" t="s">
        <v>7728</v>
      </c>
      <c r="C8441" s="2" t="s">
        <v>65</v>
      </c>
      <c r="D8441" s="1">
        <v>38800.0</v>
      </c>
      <c r="E8441" s="2" t="s">
        <v>63</v>
      </c>
      <c r="F8441" s="2">
        <v>175.0</v>
      </c>
      <c r="G8441" s="2" t="s">
        <v>38</v>
      </c>
      <c r="H8441" s="2" t="s">
        <v>34</v>
      </c>
      <c r="I8441" s="2" t="s">
        <v>25</v>
      </c>
      <c r="J8441" s="2" t="str">
        <f t="array" ref="J8441">XLOOKUP('Transaction Data'!$G8441,Product_Code,Biscuit_Brand)</f>
        <v>Ginger Snaps</v>
      </c>
      <c r="K8441" s="2">
        <f t="array" ref="K8441">XLOOKUP('Transaction Data'!$G8441,Product_Code,Cost)</f>
        <v>14</v>
      </c>
      <c r="L8441" s="2">
        <f t="array" ref="L8441">XLOOKUP('Transaction Data'!$G8441,Product_Code,Unit_Price)</f>
        <v>28</v>
      </c>
      <c r="M8441" s="3">
        <f>'Transaction Data'!$F8441*'Transaction Data'!$K8441</f>
        <v>2450</v>
      </c>
      <c r="N8441" s="3">
        <f>'Transaction Data'!$F8441*'Transaction Data'!$L8441</f>
        <v>4900</v>
      </c>
      <c r="O8441" s="3">
        <f>'Transaction Data'!$N8441-'Transaction Data'!$M8441</f>
        <v>2450</v>
      </c>
      <c r="P8441" s="2">
        <f>DATEDIF('Transaction Data'!$D8441,'Transaction Data'!$A8441,"y")</f>
        <v>18</v>
      </c>
      <c r="Q8441" s="2" t="str">
        <f>FLOOR('Transaction Data'!$P8441,15)&amp;"-"&amp;FLOOR('Transaction Data'!$P8441,15)+14</f>
        <v>15-29</v>
      </c>
      <c r="R8441" s="2" t="str">
        <f>IF('Transaction Data'!$L8441&lt;=10,"Less Expensive","Expensive")</f>
        <v>Expensive</v>
      </c>
      <c r="S8441" s="4">
        <f>WEEKDAY('Transaction Data'!$A8441)</f>
        <v>4</v>
      </c>
      <c r="T8441" s="2" t="str">
        <f>IF(WEEKDAY('Transaction Data'!$A8441,2)&lt;6,"Weekday","Weekend")</f>
        <v>Weekday</v>
      </c>
    </row>
    <row r="8442" ht="15.75" customHeight="1">
      <c r="A8442" s="1">
        <v>45491.0</v>
      </c>
      <c r="B8442" s="2" t="s">
        <v>7729</v>
      </c>
      <c r="C8442" s="2" t="s">
        <v>78</v>
      </c>
      <c r="D8442" s="1">
        <v>20329.0</v>
      </c>
      <c r="E8442" s="2" t="s">
        <v>37</v>
      </c>
      <c r="F8442" s="2">
        <v>345.0</v>
      </c>
      <c r="G8442" s="2" t="s">
        <v>61</v>
      </c>
      <c r="H8442" s="2" t="s">
        <v>24</v>
      </c>
      <c r="I8442" s="2" t="s">
        <v>25</v>
      </c>
      <c r="J8442" s="2" t="str">
        <f t="array" ref="J8442">XLOOKUP('Transaction Data'!$G8442,Product_Code,Biscuit_Brand)</f>
        <v>Choco Delight</v>
      </c>
      <c r="K8442" s="2">
        <f t="array" ref="K8442">XLOOKUP('Transaction Data'!$G8442,Product_Code,Cost)</f>
        <v>3</v>
      </c>
      <c r="L8442" s="2">
        <f t="array" ref="L8442">XLOOKUP('Transaction Data'!$G8442,Product_Code,Unit_Price)</f>
        <v>5</v>
      </c>
      <c r="M8442" s="3">
        <f>'Transaction Data'!$F8442*'Transaction Data'!$K8442</f>
        <v>1035</v>
      </c>
      <c r="N8442" s="3">
        <f>'Transaction Data'!$F8442*'Transaction Data'!$L8442</f>
        <v>1725</v>
      </c>
      <c r="O8442" s="3">
        <f>'Transaction Data'!$N8442-'Transaction Data'!$M8442</f>
        <v>690</v>
      </c>
      <c r="P8442" s="2">
        <f>DATEDIF('Transaction Data'!$D8442,'Transaction Data'!$A8442,"y")</f>
        <v>68</v>
      </c>
      <c r="Q8442" s="2" t="str">
        <f>FLOOR('Transaction Data'!$P8442,15)&amp;"-"&amp;FLOOR('Transaction Data'!$P8442,15)+14</f>
        <v>60-74</v>
      </c>
      <c r="R8442" s="2" t="str">
        <f>IF('Transaction Data'!$L8442&lt;=10,"Less Expensive","Expensive")</f>
        <v>Less Expensive</v>
      </c>
      <c r="S8442" s="4">
        <f>WEEKDAY('Transaction Data'!$A8442)</f>
        <v>5</v>
      </c>
      <c r="T8442" s="2" t="str">
        <f>IF(WEEKDAY('Transaction Data'!$A8442,2)&lt;6,"Weekday","Weekend")</f>
        <v>Weekday</v>
      </c>
    </row>
    <row r="8443" ht="15.75" customHeight="1">
      <c r="A8443" s="1">
        <v>45301.0</v>
      </c>
      <c r="B8443" s="2" t="s">
        <v>7730</v>
      </c>
      <c r="C8443" s="2" t="s">
        <v>54</v>
      </c>
      <c r="D8443" s="1">
        <v>38420.0</v>
      </c>
      <c r="E8443" s="2" t="s">
        <v>37</v>
      </c>
      <c r="F8443" s="2">
        <v>81.0</v>
      </c>
      <c r="G8443" s="2" t="s">
        <v>33</v>
      </c>
      <c r="H8443" s="2" t="s">
        <v>42</v>
      </c>
      <c r="I8443" s="2" t="s">
        <v>25</v>
      </c>
      <c r="J8443" s="2" t="str">
        <f t="array" ref="J8443">XLOOKUP('Transaction Data'!$G8443,Product_Code,Biscuit_Brand)</f>
        <v>Caramel Biscuits</v>
      </c>
      <c r="K8443" s="2">
        <f t="array" ref="K8443">XLOOKUP('Transaction Data'!$G8443,Product_Code,Cost)</f>
        <v>18</v>
      </c>
      <c r="L8443" s="2">
        <f t="array" ref="L8443">XLOOKUP('Transaction Data'!$G8443,Product_Code,Unit_Price)</f>
        <v>22</v>
      </c>
      <c r="M8443" s="3">
        <f>'Transaction Data'!$F8443*'Transaction Data'!$K8443</f>
        <v>1458</v>
      </c>
      <c r="N8443" s="3">
        <f>'Transaction Data'!$F8443*'Transaction Data'!$L8443</f>
        <v>1782</v>
      </c>
      <c r="O8443" s="3">
        <f>'Transaction Data'!$N8443-'Transaction Data'!$M8443</f>
        <v>324</v>
      </c>
      <c r="P8443" s="2">
        <f>DATEDIF('Transaction Data'!$D8443,'Transaction Data'!$A8443,"y")</f>
        <v>18</v>
      </c>
      <c r="Q8443" s="2" t="str">
        <f>FLOOR('Transaction Data'!$P8443,15)&amp;"-"&amp;FLOOR('Transaction Data'!$P8443,15)+14</f>
        <v>15-29</v>
      </c>
      <c r="R8443" s="2" t="str">
        <f>IF('Transaction Data'!$L8443&lt;=10,"Less Expensive","Expensive")</f>
        <v>Expensive</v>
      </c>
      <c r="S8443" s="4">
        <f>WEEKDAY('Transaction Data'!$A8443)</f>
        <v>4</v>
      </c>
      <c r="T8443" s="2" t="str">
        <f>IF(WEEKDAY('Transaction Data'!$A8443,2)&lt;6,"Weekday","Weekend")</f>
        <v>Weekday</v>
      </c>
    </row>
    <row r="8444" ht="15.75" customHeight="1">
      <c r="A8444" s="1">
        <v>45407.0</v>
      </c>
      <c r="B8444" s="2" t="s">
        <v>7731</v>
      </c>
      <c r="C8444" s="2" t="s">
        <v>21</v>
      </c>
      <c r="D8444" s="1">
        <v>26064.0</v>
      </c>
      <c r="E8444" s="2" t="s">
        <v>27</v>
      </c>
      <c r="F8444" s="2">
        <v>121.0</v>
      </c>
      <c r="G8444" s="2" t="s">
        <v>38</v>
      </c>
      <c r="H8444" s="2" t="s">
        <v>45</v>
      </c>
      <c r="I8444" s="2" t="s">
        <v>25</v>
      </c>
      <c r="J8444" s="2" t="str">
        <f t="array" ref="J8444">XLOOKUP('Transaction Data'!$G8444,Product_Code,Biscuit_Brand)</f>
        <v>Ginger Snaps</v>
      </c>
      <c r="K8444" s="2">
        <f t="array" ref="K8444">XLOOKUP('Transaction Data'!$G8444,Product_Code,Cost)</f>
        <v>14</v>
      </c>
      <c r="L8444" s="2">
        <f t="array" ref="L8444">XLOOKUP('Transaction Data'!$G8444,Product_Code,Unit_Price)</f>
        <v>28</v>
      </c>
      <c r="M8444" s="3">
        <f>'Transaction Data'!$F8444*'Transaction Data'!$K8444</f>
        <v>1694</v>
      </c>
      <c r="N8444" s="3">
        <f>'Transaction Data'!$F8444*'Transaction Data'!$L8444</f>
        <v>3388</v>
      </c>
      <c r="O8444" s="3">
        <f>'Transaction Data'!$N8444-'Transaction Data'!$M8444</f>
        <v>1694</v>
      </c>
      <c r="P8444" s="2">
        <f>DATEDIF('Transaction Data'!$D8444,'Transaction Data'!$A8444,"y")</f>
        <v>52</v>
      </c>
      <c r="Q8444" s="2" t="str">
        <f>FLOOR('Transaction Data'!$P8444,15)&amp;"-"&amp;FLOOR('Transaction Data'!$P8444,15)+14</f>
        <v>45-59</v>
      </c>
      <c r="R8444" s="2" t="str">
        <f>IF('Transaction Data'!$L8444&lt;=10,"Less Expensive","Expensive")</f>
        <v>Expensive</v>
      </c>
      <c r="S8444" s="4">
        <f>WEEKDAY('Transaction Data'!$A8444)</f>
        <v>5</v>
      </c>
      <c r="T8444" s="2" t="str">
        <f>IF(WEEKDAY('Transaction Data'!$A8444,2)&lt;6,"Weekday","Weekend")</f>
        <v>Weekday</v>
      </c>
    </row>
    <row r="8445" ht="15.75" customHeight="1">
      <c r="A8445" s="1">
        <v>45484.0</v>
      </c>
      <c r="B8445" s="2" t="s">
        <v>7732</v>
      </c>
      <c r="C8445" s="2" t="s">
        <v>65</v>
      </c>
      <c r="D8445" s="1">
        <v>32155.0</v>
      </c>
      <c r="E8445" s="2" t="s">
        <v>37</v>
      </c>
      <c r="F8445" s="2">
        <v>37.0</v>
      </c>
      <c r="G8445" s="2" t="s">
        <v>55</v>
      </c>
      <c r="H8445" s="2" t="s">
        <v>24</v>
      </c>
      <c r="I8445" s="2" t="s">
        <v>25</v>
      </c>
      <c r="J8445" s="2" t="str">
        <f t="array" ref="J8445">XLOOKUP('Transaction Data'!$G8445,Product_Code,Biscuit_Brand)</f>
        <v>Vanilla Wafers</v>
      </c>
      <c r="K8445" s="2">
        <f t="array" ref="K8445">XLOOKUP('Transaction Data'!$G8445,Product_Code,Cost)</f>
        <v>18</v>
      </c>
      <c r="L8445" s="2">
        <f t="array" ref="L8445">XLOOKUP('Transaction Data'!$G8445,Product_Code,Unit_Price)</f>
        <v>36</v>
      </c>
      <c r="M8445" s="3">
        <f>'Transaction Data'!$F8445*'Transaction Data'!$K8445</f>
        <v>666</v>
      </c>
      <c r="N8445" s="3">
        <f>'Transaction Data'!$F8445*'Transaction Data'!$L8445</f>
        <v>1332</v>
      </c>
      <c r="O8445" s="3">
        <f>'Transaction Data'!$N8445-'Transaction Data'!$M8445</f>
        <v>666</v>
      </c>
      <c r="P8445" s="2">
        <f>DATEDIF('Transaction Data'!$D8445,'Transaction Data'!$A8445,"y")</f>
        <v>36</v>
      </c>
      <c r="Q8445" s="2" t="str">
        <f>FLOOR('Transaction Data'!$P8445,15)&amp;"-"&amp;FLOOR('Transaction Data'!$P8445,15)+14</f>
        <v>30-44</v>
      </c>
      <c r="R8445" s="2" t="str">
        <f>IF('Transaction Data'!$L8445&lt;=10,"Less Expensive","Expensive")</f>
        <v>Expensive</v>
      </c>
      <c r="S8445" s="4">
        <f>WEEKDAY('Transaction Data'!$A8445)</f>
        <v>5</v>
      </c>
      <c r="T8445" s="2" t="str">
        <f>IF(WEEKDAY('Transaction Data'!$A8445,2)&lt;6,"Weekday","Weekend")</f>
        <v>Weekday</v>
      </c>
    </row>
    <row r="8446" ht="15.75" customHeight="1">
      <c r="A8446" s="1">
        <v>45318.0</v>
      </c>
      <c r="B8446" s="2" t="s">
        <v>7733</v>
      </c>
      <c r="C8446" s="2" t="s">
        <v>51</v>
      </c>
      <c r="D8446" s="1">
        <v>22881.0</v>
      </c>
      <c r="E8446" s="2" t="s">
        <v>63</v>
      </c>
      <c r="F8446" s="2">
        <v>81.0</v>
      </c>
      <c r="G8446" s="2" t="s">
        <v>57</v>
      </c>
      <c r="H8446" s="2" t="s">
        <v>29</v>
      </c>
      <c r="I8446" s="2" t="s">
        <v>25</v>
      </c>
      <c r="J8446" s="2" t="str">
        <f t="array" ref="J8446">XLOOKUP('Transaction Data'!$G8446,Product_Code,Biscuit_Brand)</f>
        <v>Oatmeal Cookies</v>
      </c>
      <c r="K8446" s="2">
        <f t="array" ref="K8446">XLOOKUP('Transaction Data'!$G8446,Product_Code,Cost)</f>
        <v>19</v>
      </c>
      <c r="L8446" s="2">
        <f t="array" ref="L8446">XLOOKUP('Transaction Data'!$G8446,Product_Code,Unit_Price)</f>
        <v>23</v>
      </c>
      <c r="M8446" s="3">
        <f>'Transaction Data'!$F8446*'Transaction Data'!$K8446</f>
        <v>1539</v>
      </c>
      <c r="N8446" s="3">
        <f>'Transaction Data'!$F8446*'Transaction Data'!$L8446</f>
        <v>1863</v>
      </c>
      <c r="O8446" s="3">
        <f>'Transaction Data'!$N8446-'Transaction Data'!$M8446</f>
        <v>324</v>
      </c>
      <c r="P8446" s="2">
        <f>DATEDIF('Transaction Data'!$D8446,'Transaction Data'!$A8446,"y")</f>
        <v>61</v>
      </c>
      <c r="Q8446" s="2" t="str">
        <f>FLOOR('Transaction Data'!$P8446,15)&amp;"-"&amp;FLOOR('Transaction Data'!$P8446,15)+14</f>
        <v>60-74</v>
      </c>
      <c r="R8446" s="2" t="str">
        <f>IF('Transaction Data'!$L8446&lt;=10,"Less Expensive","Expensive")</f>
        <v>Expensive</v>
      </c>
      <c r="S8446" s="4">
        <f>WEEKDAY('Transaction Data'!$A8446)</f>
        <v>7</v>
      </c>
      <c r="T8446" s="2" t="str">
        <f>IF(WEEKDAY('Transaction Data'!$A8446,2)&lt;6,"Weekday","Weekend")</f>
        <v>Weekend</v>
      </c>
    </row>
    <row r="8447" ht="15.75" customHeight="1">
      <c r="A8447" s="1">
        <v>45430.0</v>
      </c>
      <c r="B8447" s="2" t="s">
        <v>4416</v>
      </c>
      <c r="C8447" s="2" t="s">
        <v>54</v>
      </c>
      <c r="D8447" s="1">
        <v>19808.0</v>
      </c>
      <c r="E8447" s="2" t="s">
        <v>63</v>
      </c>
      <c r="F8447" s="2">
        <v>157.0</v>
      </c>
      <c r="G8447" s="2" t="s">
        <v>48</v>
      </c>
      <c r="H8447" s="2" t="s">
        <v>42</v>
      </c>
      <c r="I8447" s="2" t="s">
        <v>25</v>
      </c>
      <c r="J8447" s="2" t="str">
        <f t="array" ref="J8447">XLOOKUP('Transaction Data'!$G8447,Product_Code,Biscuit_Brand)</f>
        <v>Lemon Crisps</v>
      </c>
      <c r="K8447" s="2">
        <f t="array" ref="K8447">XLOOKUP('Transaction Data'!$G8447,Product_Code,Cost)</f>
        <v>7</v>
      </c>
      <c r="L8447" s="2">
        <f t="array" ref="L8447">XLOOKUP('Transaction Data'!$G8447,Product_Code,Unit_Price)</f>
        <v>9</v>
      </c>
      <c r="M8447" s="3">
        <f>'Transaction Data'!$F8447*'Transaction Data'!$K8447</f>
        <v>1099</v>
      </c>
      <c r="N8447" s="3">
        <f>'Transaction Data'!$F8447*'Transaction Data'!$L8447</f>
        <v>1413</v>
      </c>
      <c r="O8447" s="3">
        <f>'Transaction Data'!$N8447-'Transaction Data'!$M8447</f>
        <v>314</v>
      </c>
      <c r="P8447" s="2">
        <f>DATEDIF('Transaction Data'!$D8447,'Transaction Data'!$A8447,"y")</f>
        <v>70</v>
      </c>
      <c r="Q8447" s="2" t="str">
        <f>FLOOR('Transaction Data'!$P8447,15)&amp;"-"&amp;FLOOR('Transaction Data'!$P8447,15)+14</f>
        <v>60-74</v>
      </c>
      <c r="R8447" s="2" t="str">
        <f>IF('Transaction Data'!$L8447&lt;=10,"Less Expensive","Expensive")</f>
        <v>Less Expensive</v>
      </c>
      <c r="S8447" s="4">
        <f>WEEKDAY('Transaction Data'!$A8447)</f>
        <v>7</v>
      </c>
      <c r="T8447" s="2" t="str">
        <f>IF(WEEKDAY('Transaction Data'!$A8447,2)&lt;6,"Weekday","Weekend")</f>
        <v>Weekend</v>
      </c>
    </row>
    <row r="8448" ht="15.75" customHeight="1">
      <c r="A8448" s="1">
        <v>45319.0</v>
      </c>
      <c r="B8448" s="2" t="s">
        <v>7734</v>
      </c>
      <c r="C8448" s="2" t="s">
        <v>41</v>
      </c>
      <c r="D8448" s="1">
        <v>16095.0</v>
      </c>
      <c r="E8448" s="2" t="s">
        <v>37</v>
      </c>
      <c r="F8448" s="2">
        <v>337.0</v>
      </c>
      <c r="G8448" s="2" t="s">
        <v>60</v>
      </c>
      <c r="H8448" s="2" t="s">
        <v>45</v>
      </c>
      <c r="I8448" s="2" t="s">
        <v>25</v>
      </c>
      <c r="J8448" s="2" t="str">
        <f t="array" ref="J8448">XLOOKUP('Transaction Data'!$G8448,Product_Code,Biscuit_Brand)</f>
        <v>Peanut Butter Bites</v>
      </c>
      <c r="K8448" s="2">
        <f t="array" ref="K8448">XLOOKUP('Transaction Data'!$G8448,Product_Code,Cost)</f>
        <v>5</v>
      </c>
      <c r="L8448" s="2">
        <f t="array" ref="L8448">XLOOKUP('Transaction Data'!$G8448,Product_Code,Unit_Price)</f>
        <v>7</v>
      </c>
      <c r="M8448" s="3">
        <f>'Transaction Data'!$F8448*'Transaction Data'!$K8448</f>
        <v>1685</v>
      </c>
      <c r="N8448" s="3">
        <f>'Transaction Data'!$F8448*'Transaction Data'!$L8448</f>
        <v>2359</v>
      </c>
      <c r="O8448" s="3">
        <f>'Transaction Data'!$N8448-'Transaction Data'!$M8448</f>
        <v>674</v>
      </c>
      <c r="P8448" s="2">
        <f>DATEDIF('Transaction Data'!$D8448,'Transaction Data'!$A8448,"y")</f>
        <v>80</v>
      </c>
      <c r="Q8448" s="2" t="str">
        <f>FLOOR('Transaction Data'!$P8448,15)&amp;"-"&amp;FLOOR('Transaction Data'!$P8448,15)+14</f>
        <v>75-89</v>
      </c>
      <c r="R8448" s="2" t="str">
        <f>IF('Transaction Data'!$L8448&lt;=10,"Less Expensive","Expensive")</f>
        <v>Less Expensive</v>
      </c>
      <c r="S8448" s="4">
        <f>WEEKDAY('Transaction Data'!$A8448)</f>
        <v>1</v>
      </c>
      <c r="T8448" s="2" t="str">
        <f>IF(WEEKDAY('Transaction Data'!$A8448,2)&lt;6,"Weekday","Weekend")</f>
        <v>Weekend</v>
      </c>
    </row>
    <row r="8449" ht="15.75" customHeight="1">
      <c r="A8449" s="1">
        <v>45385.0</v>
      </c>
      <c r="B8449" s="2" t="s">
        <v>7735</v>
      </c>
      <c r="C8449" s="2" t="s">
        <v>32</v>
      </c>
      <c r="D8449" s="1">
        <v>36789.0</v>
      </c>
      <c r="E8449" s="2" t="s">
        <v>63</v>
      </c>
      <c r="F8449" s="2">
        <v>156.0</v>
      </c>
      <c r="G8449" s="2" t="s">
        <v>38</v>
      </c>
      <c r="H8449" s="2" t="s">
        <v>24</v>
      </c>
      <c r="I8449" s="2" t="s">
        <v>25</v>
      </c>
      <c r="J8449" s="2" t="str">
        <f t="array" ref="J8449">XLOOKUP('Transaction Data'!$G8449,Product_Code,Biscuit_Brand)</f>
        <v>Ginger Snaps</v>
      </c>
      <c r="K8449" s="2">
        <f t="array" ref="K8449">XLOOKUP('Transaction Data'!$G8449,Product_Code,Cost)</f>
        <v>14</v>
      </c>
      <c r="L8449" s="2">
        <f t="array" ref="L8449">XLOOKUP('Transaction Data'!$G8449,Product_Code,Unit_Price)</f>
        <v>28</v>
      </c>
      <c r="M8449" s="3">
        <f>'Transaction Data'!$F8449*'Transaction Data'!$K8449</f>
        <v>2184</v>
      </c>
      <c r="N8449" s="3">
        <f>'Transaction Data'!$F8449*'Transaction Data'!$L8449</f>
        <v>4368</v>
      </c>
      <c r="O8449" s="3">
        <f>'Transaction Data'!$N8449-'Transaction Data'!$M8449</f>
        <v>2184</v>
      </c>
      <c r="P8449" s="2">
        <f>DATEDIF('Transaction Data'!$D8449,'Transaction Data'!$A8449,"y")</f>
        <v>23</v>
      </c>
      <c r="Q8449" s="2" t="str">
        <f>FLOOR('Transaction Data'!$P8449,15)&amp;"-"&amp;FLOOR('Transaction Data'!$P8449,15)+14</f>
        <v>15-29</v>
      </c>
      <c r="R8449" s="2" t="str">
        <f>IF('Transaction Data'!$L8449&lt;=10,"Less Expensive","Expensive")</f>
        <v>Expensive</v>
      </c>
      <c r="S8449" s="4">
        <f>WEEKDAY('Transaction Data'!$A8449)</f>
        <v>4</v>
      </c>
      <c r="T8449" s="2" t="str">
        <f>IF(WEEKDAY('Transaction Data'!$A8449,2)&lt;6,"Weekday","Weekend")</f>
        <v>Weekday</v>
      </c>
    </row>
    <row r="8450" ht="15.75" customHeight="1">
      <c r="A8450" s="1">
        <v>45431.0</v>
      </c>
      <c r="B8450" s="2" t="s">
        <v>7736</v>
      </c>
      <c r="C8450" s="2" t="s">
        <v>54</v>
      </c>
      <c r="D8450" s="1">
        <v>32936.0</v>
      </c>
      <c r="E8450" s="2" t="s">
        <v>27</v>
      </c>
      <c r="F8450" s="2">
        <v>16.0</v>
      </c>
      <c r="G8450" s="2" t="s">
        <v>33</v>
      </c>
      <c r="H8450" s="2" t="s">
        <v>29</v>
      </c>
      <c r="I8450" s="2" t="s">
        <v>25</v>
      </c>
      <c r="J8450" s="2" t="str">
        <f t="array" ref="J8450">XLOOKUP('Transaction Data'!$G8450,Product_Code,Biscuit_Brand)</f>
        <v>Caramel Biscuits</v>
      </c>
      <c r="K8450" s="2">
        <f t="array" ref="K8450">XLOOKUP('Transaction Data'!$G8450,Product_Code,Cost)</f>
        <v>18</v>
      </c>
      <c r="L8450" s="2">
        <f t="array" ref="L8450">XLOOKUP('Transaction Data'!$G8450,Product_Code,Unit_Price)</f>
        <v>22</v>
      </c>
      <c r="M8450" s="3">
        <f>'Transaction Data'!$F8450*'Transaction Data'!$K8450</f>
        <v>288</v>
      </c>
      <c r="N8450" s="3">
        <f>'Transaction Data'!$F8450*'Transaction Data'!$L8450</f>
        <v>352</v>
      </c>
      <c r="O8450" s="3">
        <f>'Transaction Data'!$N8450-'Transaction Data'!$M8450</f>
        <v>64</v>
      </c>
      <c r="P8450" s="2">
        <f>DATEDIF('Transaction Data'!$D8450,'Transaction Data'!$A8450,"y")</f>
        <v>34</v>
      </c>
      <c r="Q8450" s="2" t="str">
        <f>FLOOR('Transaction Data'!$P8450,15)&amp;"-"&amp;FLOOR('Transaction Data'!$P8450,15)+14</f>
        <v>30-44</v>
      </c>
      <c r="R8450" s="2" t="str">
        <f>IF('Transaction Data'!$L8450&lt;=10,"Less Expensive","Expensive")</f>
        <v>Expensive</v>
      </c>
      <c r="S8450" s="4">
        <f>WEEKDAY('Transaction Data'!$A8450)</f>
        <v>1</v>
      </c>
      <c r="T8450" s="2" t="str">
        <f>IF(WEEKDAY('Transaction Data'!$A8450,2)&lt;6,"Weekday","Weekend")</f>
        <v>Weekend</v>
      </c>
    </row>
    <row r="8451" ht="15.75" customHeight="1">
      <c r="A8451" s="1">
        <v>45449.0</v>
      </c>
      <c r="B8451" s="2" t="s">
        <v>7737</v>
      </c>
      <c r="C8451" s="2" t="s">
        <v>47</v>
      </c>
      <c r="D8451" s="1">
        <v>26176.0</v>
      </c>
      <c r="E8451" s="2" t="s">
        <v>37</v>
      </c>
      <c r="F8451" s="2">
        <v>92.0</v>
      </c>
      <c r="G8451" s="2" t="s">
        <v>60</v>
      </c>
      <c r="H8451" s="2" t="s">
        <v>29</v>
      </c>
      <c r="I8451" s="2" t="s">
        <v>25</v>
      </c>
      <c r="J8451" s="2" t="str">
        <f t="array" ref="J8451">XLOOKUP('Transaction Data'!$G8451,Product_Code,Biscuit_Brand)</f>
        <v>Peanut Butter Bites</v>
      </c>
      <c r="K8451" s="2">
        <f t="array" ref="K8451">XLOOKUP('Transaction Data'!$G8451,Product_Code,Cost)</f>
        <v>5</v>
      </c>
      <c r="L8451" s="2">
        <f t="array" ref="L8451">XLOOKUP('Transaction Data'!$G8451,Product_Code,Unit_Price)</f>
        <v>7</v>
      </c>
      <c r="M8451" s="3">
        <f>'Transaction Data'!$F8451*'Transaction Data'!$K8451</f>
        <v>460</v>
      </c>
      <c r="N8451" s="3">
        <f>'Transaction Data'!$F8451*'Transaction Data'!$L8451</f>
        <v>644</v>
      </c>
      <c r="O8451" s="3">
        <f>'Transaction Data'!$N8451-'Transaction Data'!$M8451</f>
        <v>184</v>
      </c>
      <c r="P8451" s="2">
        <f>DATEDIF('Transaction Data'!$D8451,'Transaction Data'!$A8451,"y")</f>
        <v>52</v>
      </c>
      <c r="Q8451" s="2" t="str">
        <f>FLOOR('Transaction Data'!$P8451,15)&amp;"-"&amp;FLOOR('Transaction Data'!$P8451,15)+14</f>
        <v>45-59</v>
      </c>
      <c r="R8451" s="2" t="str">
        <f>IF('Transaction Data'!$L8451&lt;=10,"Less Expensive","Expensive")</f>
        <v>Less Expensive</v>
      </c>
      <c r="S8451" s="4">
        <f>WEEKDAY('Transaction Data'!$A8451)</f>
        <v>5</v>
      </c>
      <c r="T8451" s="2" t="str">
        <f>IF(WEEKDAY('Transaction Data'!$A8451,2)&lt;6,"Weekday","Weekend")</f>
        <v>Weekday</v>
      </c>
    </row>
    <row r="8452" ht="15.75" customHeight="1">
      <c r="A8452" s="1">
        <v>45475.0</v>
      </c>
      <c r="B8452" s="2" t="s">
        <v>7738</v>
      </c>
      <c r="C8452" s="2" t="s">
        <v>21</v>
      </c>
      <c r="D8452" s="1">
        <v>19315.0</v>
      </c>
      <c r="E8452" s="2" t="s">
        <v>37</v>
      </c>
      <c r="F8452" s="2">
        <v>182.0</v>
      </c>
      <c r="G8452" s="2" t="s">
        <v>60</v>
      </c>
      <c r="H8452" s="2" t="s">
        <v>34</v>
      </c>
      <c r="I8452" s="2" t="s">
        <v>25</v>
      </c>
      <c r="J8452" s="2" t="str">
        <f t="array" ref="J8452">XLOOKUP('Transaction Data'!$G8452,Product_Code,Biscuit_Brand)</f>
        <v>Peanut Butter Bites</v>
      </c>
      <c r="K8452" s="2">
        <f t="array" ref="K8452">XLOOKUP('Transaction Data'!$G8452,Product_Code,Cost)</f>
        <v>5</v>
      </c>
      <c r="L8452" s="2">
        <f t="array" ref="L8452">XLOOKUP('Transaction Data'!$G8452,Product_Code,Unit_Price)</f>
        <v>7</v>
      </c>
      <c r="M8452" s="3">
        <f>'Transaction Data'!$F8452*'Transaction Data'!$K8452</f>
        <v>910</v>
      </c>
      <c r="N8452" s="3">
        <f>'Transaction Data'!$F8452*'Transaction Data'!$L8452</f>
        <v>1274</v>
      </c>
      <c r="O8452" s="3">
        <f>'Transaction Data'!$N8452-'Transaction Data'!$M8452</f>
        <v>364</v>
      </c>
      <c r="P8452" s="2">
        <f>DATEDIF('Transaction Data'!$D8452,'Transaction Data'!$A8452,"y")</f>
        <v>71</v>
      </c>
      <c r="Q8452" s="2" t="str">
        <f>FLOOR('Transaction Data'!$P8452,15)&amp;"-"&amp;FLOOR('Transaction Data'!$P8452,15)+14</f>
        <v>60-74</v>
      </c>
      <c r="R8452" s="2" t="str">
        <f>IF('Transaction Data'!$L8452&lt;=10,"Less Expensive","Expensive")</f>
        <v>Less Expensive</v>
      </c>
      <c r="S8452" s="4">
        <f>WEEKDAY('Transaction Data'!$A8452)</f>
        <v>3</v>
      </c>
      <c r="T8452" s="2" t="str">
        <f>IF(WEEKDAY('Transaction Data'!$A8452,2)&lt;6,"Weekday","Weekend")</f>
        <v>Weekday</v>
      </c>
    </row>
    <row r="8453" ht="15.75" customHeight="1">
      <c r="A8453" s="1">
        <v>45345.0</v>
      </c>
      <c r="B8453" s="2" t="s">
        <v>7739</v>
      </c>
      <c r="C8453" s="2" t="s">
        <v>32</v>
      </c>
      <c r="D8453" s="1">
        <v>24203.0</v>
      </c>
      <c r="E8453" s="2" t="s">
        <v>63</v>
      </c>
      <c r="F8453" s="2">
        <v>198.0</v>
      </c>
      <c r="G8453" s="2" t="s">
        <v>55</v>
      </c>
      <c r="H8453" s="2" t="s">
        <v>24</v>
      </c>
      <c r="I8453" s="2" t="s">
        <v>25</v>
      </c>
      <c r="J8453" s="2" t="str">
        <f t="array" ref="J8453">XLOOKUP('Transaction Data'!$G8453,Product_Code,Biscuit_Brand)</f>
        <v>Vanilla Wafers</v>
      </c>
      <c r="K8453" s="2">
        <f t="array" ref="K8453">XLOOKUP('Transaction Data'!$G8453,Product_Code,Cost)</f>
        <v>18</v>
      </c>
      <c r="L8453" s="2">
        <f t="array" ref="L8453">XLOOKUP('Transaction Data'!$G8453,Product_Code,Unit_Price)</f>
        <v>36</v>
      </c>
      <c r="M8453" s="3">
        <f>'Transaction Data'!$F8453*'Transaction Data'!$K8453</f>
        <v>3564</v>
      </c>
      <c r="N8453" s="3">
        <f>'Transaction Data'!$F8453*'Transaction Data'!$L8453</f>
        <v>7128</v>
      </c>
      <c r="O8453" s="3">
        <f>'Transaction Data'!$N8453-'Transaction Data'!$M8453</f>
        <v>3564</v>
      </c>
      <c r="P8453" s="2">
        <f>DATEDIF('Transaction Data'!$D8453,'Transaction Data'!$A8453,"y")</f>
        <v>57</v>
      </c>
      <c r="Q8453" s="2" t="str">
        <f>FLOOR('Transaction Data'!$P8453,15)&amp;"-"&amp;FLOOR('Transaction Data'!$P8453,15)+14</f>
        <v>45-59</v>
      </c>
      <c r="R8453" s="2" t="str">
        <f>IF('Transaction Data'!$L8453&lt;=10,"Less Expensive","Expensive")</f>
        <v>Expensive</v>
      </c>
      <c r="S8453" s="4">
        <f>WEEKDAY('Transaction Data'!$A8453)</f>
        <v>6</v>
      </c>
      <c r="T8453" s="2" t="str">
        <f>IF(WEEKDAY('Transaction Data'!$A8453,2)&lt;6,"Weekday","Weekend")</f>
        <v>Weekday</v>
      </c>
    </row>
    <row r="8454" ht="15.75" customHeight="1">
      <c r="A8454" s="1">
        <v>45340.0</v>
      </c>
      <c r="B8454" s="2" t="s">
        <v>7740</v>
      </c>
      <c r="C8454" s="2" t="s">
        <v>21</v>
      </c>
      <c r="D8454" s="1">
        <v>21200.0</v>
      </c>
      <c r="E8454" s="2" t="s">
        <v>63</v>
      </c>
      <c r="F8454" s="2">
        <v>219.0</v>
      </c>
      <c r="G8454" s="2" t="s">
        <v>23</v>
      </c>
      <c r="H8454" s="2" t="s">
        <v>42</v>
      </c>
      <c r="I8454" s="2" t="s">
        <v>25</v>
      </c>
      <c r="J8454" s="2" t="str">
        <f t="array" ref="J8454">XLOOKUP('Transaction Data'!$G8454,Product_Code,Biscuit_Brand)</f>
        <v>Cinnamon Swirls</v>
      </c>
      <c r="K8454" s="2">
        <f t="array" ref="K8454">XLOOKUP('Transaction Data'!$G8454,Product_Code,Cost)</f>
        <v>10</v>
      </c>
      <c r="L8454" s="2">
        <f t="array" ref="L8454">XLOOKUP('Transaction Data'!$G8454,Product_Code,Unit_Price)</f>
        <v>14</v>
      </c>
      <c r="M8454" s="3">
        <f>'Transaction Data'!$F8454*'Transaction Data'!$K8454</f>
        <v>2190</v>
      </c>
      <c r="N8454" s="3">
        <f>'Transaction Data'!$F8454*'Transaction Data'!$L8454</f>
        <v>3066</v>
      </c>
      <c r="O8454" s="3">
        <f>'Transaction Data'!$N8454-'Transaction Data'!$M8454</f>
        <v>876</v>
      </c>
      <c r="P8454" s="2">
        <f>DATEDIF('Transaction Data'!$D8454,'Transaction Data'!$A8454,"y")</f>
        <v>66</v>
      </c>
      <c r="Q8454" s="2" t="str">
        <f>FLOOR('Transaction Data'!$P8454,15)&amp;"-"&amp;FLOOR('Transaction Data'!$P8454,15)+14</f>
        <v>60-74</v>
      </c>
      <c r="R8454" s="2" t="str">
        <f>IF('Transaction Data'!$L8454&lt;=10,"Less Expensive","Expensive")</f>
        <v>Expensive</v>
      </c>
      <c r="S8454" s="4">
        <f>WEEKDAY('Transaction Data'!$A8454)</f>
        <v>1</v>
      </c>
      <c r="T8454" s="2" t="str">
        <f>IF(WEEKDAY('Transaction Data'!$A8454,2)&lt;6,"Weekday","Weekend")</f>
        <v>Weekend</v>
      </c>
    </row>
    <row r="8455" ht="15.75" customHeight="1">
      <c r="A8455" s="1">
        <v>45424.0</v>
      </c>
      <c r="B8455" s="2" t="s">
        <v>7741</v>
      </c>
      <c r="C8455" s="2" t="s">
        <v>69</v>
      </c>
      <c r="D8455" s="1">
        <v>19718.0</v>
      </c>
      <c r="E8455" s="2" t="s">
        <v>63</v>
      </c>
      <c r="F8455" s="2">
        <v>493.0</v>
      </c>
      <c r="G8455" s="2" t="s">
        <v>61</v>
      </c>
      <c r="H8455" s="2" t="s">
        <v>45</v>
      </c>
      <c r="I8455" s="2" t="s">
        <v>25</v>
      </c>
      <c r="J8455" s="2" t="str">
        <f t="array" ref="J8455">XLOOKUP('Transaction Data'!$G8455,Product_Code,Biscuit_Brand)</f>
        <v>Choco Delight</v>
      </c>
      <c r="K8455" s="2">
        <f t="array" ref="K8455">XLOOKUP('Transaction Data'!$G8455,Product_Code,Cost)</f>
        <v>3</v>
      </c>
      <c r="L8455" s="2">
        <f t="array" ref="L8455">XLOOKUP('Transaction Data'!$G8455,Product_Code,Unit_Price)</f>
        <v>5</v>
      </c>
      <c r="M8455" s="3">
        <f>'Transaction Data'!$F8455*'Transaction Data'!$K8455</f>
        <v>1479</v>
      </c>
      <c r="N8455" s="3">
        <f>'Transaction Data'!$F8455*'Transaction Data'!$L8455</f>
        <v>2465</v>
      </c>
      <c r="O8455" s="3">
        <f>'Transaction Data'!$N8455-'Transaction Data'!$M8455</f>
        <v>986</v>
      </c>
      <c r="P8455" s="2">
        <f>DATEDIF('Transaction Data'!$D8455,'Transaction Data'!$A8455,"y")</f>
        <v>70</v>
      </c>
      <c r="Q8455" s="2" t="str">
        <f>FLOOR('Transaction Data'!$P8455,15)&amp;"-"&amp;FLOOR('Transaction Data'!$P8455,15)+14</f>
        <v>60-74</v>
      </c>
      <c r="R8455" s="2" t="str">
        <f>IF('Transaction Data'!$L8455&lt;=10,"Less Expensive","Expensive")</f>
        <v>Less Expensive</v>
      </c>
      <c r="S8455" s="4">
        <f>WEEKDAY('Transaction Data'!$A8455)</f>
        <v>1</v>
      </c>
      <c r="T8455" s="2" t="str">
        <f>IF(WEEKDAY('Transaction Data'!$A8455,2)&lt;6,"Weekday","Weekend")</f>
        <v>Weekend</v>
      </c>
    </row>
    <row r="8456" ht="15.75" customHeight="1">
      <c r="A8456" s="1">
        <v>45363.0</v>
      </c>
      <c r="B8456" s="2" t="s">
        <v>7742</v>
      </c>
      <c r="C8456" s="2" t="s">
        <v>72</v>
      </c>
      <c r="D8456" s="1">
        <v>37430.0</v>
      </c>
      <c r="E8456" s="2" t="s">
        <v>63</v>
      </c>
      <c r="F8456" s="2">
        <v>395.0</v>
      </c>
      <c r="G8456" s="2" t="s">
        <v>60</v>
      </c>
      <c r="H8456" s="2" t="s">
        <v>24</v>
      </c>
      <c r="I8456" s="2" t="s">
        <v>25</v>
      </c>
      <c r="J8456" s="2" t="str">
        <f t="array" ref="J8456">XLOOKUP('Transaction Data'!$G8456,Product_Code,Biscuit_Brand)</f>
        <v>Peanut Butter Bites</v>
      </c>
      <c r="K8456" s="2">
        <f t="array" ref="K8456">XLOOKUP('Transaction Data'!$G8456,Product_Code,Cost)</f>
        <v>5</v>
      </c>
      <c r="L8456" s="2">
        <f t="array" ref="L8456">XLOOKUP('Transaction Data'!$G8456,Product_Code,Unit_Price)</f>
        <v>7</v>
      </c>
      <c r="M8456" s="3">
        <f>'Transaction Data'!$F8456*'Transaction Data'!$K8456</f>
        <v>1975</v>
      </c>
      <c r="N8456" s="3">
        <f>'Transaction Data'!$F8456*'Transaction Data'!$L8456</f>
        <v>2765</v>
      </c>
      <c r="O8456" s="3">
        <f>'Transaction Data'!$N8456-'Transaction Data'!$M8456</f>
        <v>790</v>
      </c>
      <c r="P8456" s="2">
        <f>DATEDIF('Transaction Data'!$D8456,'Transaction Data'!$A8456,"y")</f>
        <v>21</v>
      </c>
      <c r="Q8456" s="2" t="str">
        <f>FLOOR('Transaction Data'!$P8456,15)&amp;"-"&amp;FLOOR('Transaction Data'!$P8456,15)+14</f>
        <v>15-29</v>
      </c>
      <c r="R8456" s="2" t="str">
        <f>IF('Transaction Data'!$L8456&lt;=10,"Less Expensive","Expensive")</f>
        <v>Less Expensive</v>
      </c>
      <c r="S8456" s="4">
        <f>WEEKDAY('Transaction Data'!$A8456)</f>
        <v>3</v>
      </c>
      <c r="T8456" s="2" t="str">
        <f>IF(WEEKDAY('Transaction Data'!$A8456,2)&lt;6,"Weekday","Weekend")</f>
        <v>Weekday</v>
      </c>
    </row>
    <row r="8457" ht="15.75" customHeight="1">
      <c r="A8457" s="1">
        <v>45388.0</v>
      </c>
      <c r="B8457" s="2" t="s">
        <v>7743</v>
      </c>
      <c r="C8457" s="2" t="s">
        <v>78</v>
      </c>
      <c r="D8457" s="1">
        <v>29029.0</v>
      </c>
      <c r="E8457" s="2" t="s">
        <v>27</v>
      </c>
      <c r="F8457" s="2">
        <v>141.0</v>
      </c>
      <c r="G8457" s="2" t="s">
        <v>23</v>
      </c>
      <c r="H8457" s="2" t="s">
        <v>29</v>
      </c>
      <c r="I8457" s="2" t="s">
        <v>25</v>
      </c>
      <c r="J8457" s="2" t="str">
        <f t="array" ref="J8457">XLOOKUP('Transaction Data'!$G8457,Product_Code,Biscuit_Brand)</f>
        <v>Cinnamon Swirls</v>
      </c>
      <c r="K8457" s="2">
        <f t="array" ref="K8457">XLOOKUP('Transaction Data'!$G8457,Product_Code,Cost)</f>
        <v>10</v>
      </c>
      <c r="L8457" s="2">
        <f t="array" ref="L8457">XLOOKUP('Transaction Data'!$G8457,Product_Code,Unit_Price)</f>
        <v>14</v>
      </c>
      <c r="M8457" s="3">
        <f>'Transaction Data'!$F8457*'Transaction Data'!$K8457</f>
        <v>1410</v>
      </c>
      <c r="N8457" s="3">
        <f>'Transaction Data'!$F8457*'Transaction Data'!$L8457</f>
        <v>1974</v>
      </c>
      <c r="O8457" s="3">
        <f>'Transaction Data'!$N8457-'Transaction Data'!$M8457</f>
        <v>564</v>
      </c>
      <c r="P8457" s="2">
        <f>DATEDIF('Transaction Data'!$D8457,'Transaction Data'!$A8457,"y")</f>
        <v>44</v>
      </c>
      <c r="Q8457" s="2" t="str">
        <f>FLOOR('Transaction Data'!$P8457,15)&amp;"-"&amp;FLOOR('Transaction Data'!$P8457,15)+14</f>
        <v>30-44</v>
      </c>
      <c r="R8457" s="2" t="str">
        <f>IF('Transaction Data'!$L8457&lt;=10,"Less Expensive","Expensive")</f>
        <v>Expensive</v>
      </c>
      <c r="S8457" s="4">
        <f>WEEKDAY('Transaction Data'!$A8457)</f>
        <v>7</v>
      </c>
      <c r="T8457" s="2" t="str">
        <f>IF(WEEKDAY('Transaction Data'!$A8457,2)&lt;6,"Weekday","Weekend")</f>
        <v>Weekend</v>
      </c>
    </row>
    <row r="8458" ht="15.75" customHeight="1">
      <c r="A8458" s="1">
        <v>45458.0</v>
      </c>
      <c r="B8458" s="2" t="s">
        <v>7744</v>
      </c>
      <c r="C8458" s="2" t="s">
        <v>47</v>
      </c>
      <c r="D8458" s="1">
        <v>26878.0</v>
      </c>
      <c r="E8458" s="2" t="s">
        <v>27</v>
      </c>
      <c r="F8458" s="2">
        <v>111.0</v>
      </c>
      <c r="G8458" s="2" t="s">
        <v>55</v>
      </c>
      <c r="H8458" s="2" t="s">
        <v>42</v>
      </c>
      <c r="I8458" s="2" t="s">
        <v>30</v>
      </c>
      <c r="J8458" s="2" t="str">
        <f t="array" ref="J8458">XLOOKUP('Transaction Data'!$G8458,Product_Code,Biscuit_Brand)</f>
        <v>Vanilla Wafers</v>
      </c>
      <c r="K8458" s="2">
        <f t="array" ref="K8458">XLOOKUP('Transaction Data'!$G8458,Product_Code,Cost)</f>
        <v>18</v>
      </c>
      <c r="L8458" s="2">
        <f t="array" ref="L8458">XLOOKUP('Transaction Data'!$G8458,Product_Code,Unit_Price)</f>
        <v>36</v>
      </c>
      <c r="M8458" s="3">
        <f>'Transaction Data'!$F8458*'Transaction Data'!$K8458</f>
        <v>1998</v>
      </c>
      <c r="N8458" s="3">
        <f>'Transaction Data'!$F8458*'Transaction Data'!$L8458</f>
        <v>3996</v>
      </c>
      <c r="O8458" s="3">
        <f>'Transaction Data'!$N8458-'Transaction Data'!$M8458</f>
        <v>1998</v>
      </c>
      <c r="P8458" s="2">
        <f>DATEDIF('Transaction Data'!$D8458,'Transaction Data'!$A8458,"y")</f>
        <v>50</v>
      </c>
      <c r="Q8458" s="2" t="str">
        <f>FLOOR('Transaction Data'!$P8458,15)&amp;"-"&amp;FLOOR('Transaction Data'!$P8458,15)+14</f>
        <v>45-59</v>
      </c>
      <c r="R8458" s="2" t="str">
        <f>IF('Transaction Data'!$L8458&lt;=10,"Less Expensive","Expensive")</f>
        <v>Expensive</v>
      </c>
      <c r="S8458" s="4">
        <f>WEEKDAY('Transaction Data'!$A8458)</f>
        <v>7</v>
      </c>
      <c r="T8458" s="2" t="str">
        <f>IF(WEEKDAY('Transaction Data'!$A8458,2)&lt;6,"Weekday","Weekend")</f>
        <v>Weekend</v>
      </c>
    </row>
    <row r="8459" ht="15.75" customHeight="1">
      <c r="A8459" s="1">
        <v>45346.0</v>
      </c>
      <c r="B8459" s="2" t="s">
        <v>7745</v>
      </c>
      <c r="C8459" s="2" t="s">
        <v>65</v>
      </c>
      <c r="D8459" s="1">
        <v>18958.0</v>
      </c>
      <c r="E8459" s="2" t="s">
        <v>63</v>
      </c>
      <c r="F8459" s="2">
        <v>420.0</v>
      </c>
      <c r="G8459" s="2" t="s">
        <v>48</v>
      </c>
      <c r="H8459" s="2" t="s">
        <v>45</v>
      </c>
      <c r="I8459" s="2" t="s">
        <v>25</v>
      </c>
      <c r="J8459" s="2" t="str">
        <f t="array" ref="J8459">XLOOKUP('Transaction Data'!$G8459,Product_Code,Biscuit_Brand)</f>
        <v>Lemon Crisps</v>
      </c>
      <c r="K8459" s="2">
        <f t="array" ref="K8459">XLOOKUP('Transaction Data'!$G8459,Product_Code,Cost)</f>
        <v>7</v>
      </c>
      <c r="L8459" s="2">
        <f t="array" ref="L8459">XLOOKUP('Transaction Data'!$G8459,Product_Code,Unit_Price)</f>
        <v>9</v>
      </c>
      <c r="M8459" s="3">
        <f>'Transaction Data'!$F8459*'Transaction Data'!$K8459</f>
        <v>2940</v>
      </c>
      <c r="N8459" s="3">
        <f>'Transaction Data'!$F8459*'Transaction Data'!$L8459</f>
        <v>3780</v>
      </c>
      <c r="O8459" s="3">
        <f>'Transaction Data'!$N8459-'Transaction Data'!$M8459</f>
        <v>840</v>
      </c>
      <c r="P8459" s="2">
        <f>DATEDIF('Transaction Data'!$D8459,'Transaction Data'!$A8459,"y")</f>
        <v>72</v>
      </c>
      <c r="Q8459" s="2" t="str">
        <f>FLOOR('Transaction Data'!$P8459,15)&amp;"-"&amp;FLOOR('Transaction Data'!$P8459,15)+14</f>
        <v>60-74</v>
      </c>
      <c r="R8459" s="2" t="str">
        <f>IF('Transaction Data'!$L8459&lt;=10,"Less Expensive","Expensive")</f>
        <v>Less Expensive</v>
      </c>
      <c r="S8459" s="4">
        <f>WEEKDAY('Transaction Data'!$A8459)</f>
        <v>7</v>
      </c>
      <c r="T8459" s="2" t="str">
        <f>IF(WEEKDAY('Transaction Data'!$A8459,2)&lt;6,"Weekday","Weekend")</f>
        <v>Weekend</v>
      </c>
    </row>
    <row r="8460" ht="15.75" customHeight="1">
      <c r="A8460" s="1">
        <v>45451.0</v>
      </c>
      <c r="B8460" s="2" t="s">
        <v>7746</v>
      </c>
      <c r="C8460" s="2" t="s">
        <v>54</v>
      </c>
      <c r="D8460" s="1">
        <v>28906.0</v>
      </c>
      <c r="E8460" s="2" t="s">
        <v>22</v>
      </c>
      <c r="F8460" s="2">
        <v>430.0</v>
      </c>
      <c r="G8460" s="2" t="s">
        <v>28</v>
      </c>
      <c r="H8460" s="2" t="s">
        <v>24</v>
      </c>
      <c r="I8460" s="2" t="s">
        <v>25</v>
      </c>
      <c r="J8460" s="2" t="str">
        <f t="array" ref="J8460">XLOOKUP('Transaction Data'!$G8460,Product_Code,Biscuit_Brand)</f>
        <v>Shortbread</v>
      </c>
      <c r="K8460" s="2">
        <f t="array" ref="K8460">XLOOKUP('Transaction Data'!$G8460,Product_Code,Cost)</f>
        <v>10</v>
      </c>
      <c r="L8460" s="2">
        <f t="array" ref="L8460">XLOOKUP('Transaction Data'!$G8460,Product_Code,Unit_Price)</f>
        <v>45</v>
      </c>
      <c r="M8460" s="3">
        <f>'Transaction Data'!$F8460*'Transaction Data'!$K8460</f>
        <v>4300</v>
      </c>
      <c r="N8460" s="3">
        <f>'Transaction Data'!$F8460*'Transaction Data'!$L8460</f>
        <v>19350</v>
      </c>
      <c r="O8460" s="3">
        <f>'Transaction Data'!$N8460-'Transaction Data'!$M8460</f>
        <v>15050</v>
      </c>
      <c r="P8460" s="2">
        <f>DATEDIF('Transaction Data'!$D8460,'Transaction Data'!$A8460,"y")</f>
        <v>45</v>
      </c>
      <c r="Q8460" s="2" t="str">
        <f>FLOOR('Transaction Data'!$P8460,15)&amp;"-"&amp;FLOOR('Transaction Data'!$P8460,15)+14</f>
        <v>45-59</v>
      </c>
      <c r="R8460" s="2" t="str">
        <f>IF('Transaction Data'!$L8460&lt;=10,"Less Expensive","Expensive")</f>
        <v>Expensive</v>
      </c>
      <c r="S8460" s="4">
        <f>WEEKDAY('Transaction Data'!$A8460)</f>
        <v>7</v>
      </c>
      <c r="T8460" s="2" t="str">
        <f>IF(WEEKDAY('Transaction Data'!$A8460,2)&lt;6,"Weekday","Weekend")</f>
        <v>Weekend</v>
      </c>
    </row>
    <row r="8461" ht="15.75" customHeight="1">
      <c r="A8461" s="1">
        <v>45379.0</v>
      </c>
      <c r="B8461" s="2" t="s">
        <v>7747</v>
      </c>
      <c r="C8461" s="2" t="s">
        <v>32</v>
      </c>
      <c r="D8461" s="1">
        <v>23202.0</v>
      </c>
      <c r="E8461" s="2" t="s">
        <v>22</v>
      </c>
      <c r="F8461" s="2">
        <v>478.0</v>
      </c>
      <c r="G8461" s="2" t="s">
        <v>33</v>
      </c>
      <c r="H8461" s="2" t="s">
        <v>29</v>
      </c>
      <c r="I8461" s="2" t="s">
        <v>25</v>
      </c>
      <c r="J8461" s="2" t="str">
        <f t="array" ref="J8461">XLOOKUP('Transaction Data'!$G8461,Product_Code,Biscuit_Brand)</f>
        <v>Caramel Biscuits</v>
      </c>
      <c r="K8461" s="2">
        <f t="array" ref="K8461">XLOOKUP('Transaction Data'!$G8461,Product_Code,Cost)</f>
        <v>18</v>
      </c>
      <c r="L8461" s="2">
        <f t="array" ref="L8461">XLOOKUP('Transaction Data'!$G8461,Product_Code,Unit_Price)</f>
        <v>22</v>
      </c>
      <c r="M8461" s="3">
        <f>'Transaction Data'!$F8461*'Transaction Data'!$K8461</f>
        <v>8604</v>
      </c>
      <c r="N8461" s="3">
        <f>'Transaction Data'!$F8461*'Transaction Data'!$L8461</f>
        <v>10516</v>
      </c>
      <c r="O8461" s="3">
        <f>'Transaction Data'!$N8461-'Transaction Data'!$M8461</f>
        <v>1912</v>
      </c>
      <c r="P8461" s="2">
        <f>DATEDIF('Transaction Data'!$D8461,'Transaction Data'!$A8461,"y")</f>
        <v>60</v>
      </c>
      <c r="Q8461" s="2" t="str">
        <f>FLOOR('Transaction Data'!$P8461,15)&amp;"-"&amp;FLOOR('Transaction Data'!$P8461,15)+14</f>
        <v>60-74</v>
      </c>
      <c r="R8461" s="2" t="str">
        <f>IF('Transaction Data'!$L8461&lt;=10,"Less Expensive","Expensive")</f>
        <v>Expensive</v>
      </c>
      <c r="S8461" s="4">
        <f>WEEKDAY('Transaction Data'!$A8461)</f>
        <v>5</v>
      </c>
      <c r="T8461" s="2" t="str">
        <f>IF(WEEKDAY('Transaction Data'!$A8461,2)&lt;6,"Weekday","Weekend")</f>
        <v>Weekday</v>
      </c>
    </row>
    <row r="8462" ht="15.75" customHeight="1">
      <c r="A8462" s="1">
        <v>45318.0</v>
      </c>
      <c r="B8462" s="2" t="s">
        <v>7748</v>
      </c>
      <c r="C8462" s="2" t="s">
        <v>32</v>
      </c>
      <c r="D8462" s="1">
        <v>37448.0</v>
      </c>
      <c r="E8462" s="2" t="s">
        <v>27</v>
      </c>
      <c r="F8462" s="2">
        <v>384.0</v>
      </c>
      <c r="G8462" s="2" t="s">
        <v>28</v>
      </c>
      <c r="H8462" s="2" t="s">
        <v>29</v>
      </c>
      <c r="I8462" s="2" t="s">
        <v>25</v>
      </c>
      <c r="J8462" s="2" t="str">
        <f t="array" ref="J8462">XLOOKUP('Transaction Data'!$G8462,Product_Code,Biscuit_Brand)</f>
        <v>Shortbread</v>
      </c>
      <c r="K8462" s="2">
        <f t="array" ref="K8462">XLOOKUP('Transaction Data'!$G8462,Product_Code,Cost)</f>
        <v>10</v>
      </c>
      <c r="L8462" s="2">
        <f t="array" ref="L8462">XLOOKUP('Transaction Data'!$G8462,Product_Code,Unit_Price)</f>
        <v>45</v>
      </c>
      <c r="M8462" s="3">
        <f>'Transaction Data'!$F8462*'Transaction Data'!$K8462</f>
        <v>3840</v>
      </c>
      <c r="N8462" s="3">
        <f>'Transaction Data'!$F8462*'Transaction Data'!$L8462</f>
        <v>17280</v>
      </c>
      <c r="O8462" s="3">
        <f>'Transaction Data'!$N8462-'Transaction Data'!$M8462</f>
        <v>13440</v>
      </c>
      <c r="P8462" s="2">
        <f>DATEDIF('Transaction Data'!$D8462,'Transaction Data'!$A8462,"y")</f>
        <v>21</v>
      </c>
      <c r="Q8462" s="2" t="str">
        <f>FLOOR('Transaction Data'!$P8462,15)&amp;"-"&amp;FLOOR('Transaction Data'!$P8462,15)+14</f>
        <v>15-29</v>
      </c>
      <c r="R8462" s="2" t="str">
        <f>IF('Transaction Data'!$L8462&lt;=10,"Less Expensive","Expensive")</f>
        <v>Expensive</v>
      </c>
      <c r="S8462" s="4">
        <f>WEEKDAY('Transaction Data'!$A8462)</f>
        <v>7</v>
      </c>
      <c r="T8462" s="2" t="str">
        <f>IF(WEEKDAY('Transaction Data'!$A8462,2)&lt;6,"Weekday","Weekend")</f>
        <v>Weekend</v>
      </c>
    </row>
    <row r="8463" ht="15.75" customHeight="1">
      <c r="A8463" s="1">
        <v>45320.0</v>
      </c>
      <c r="B8463" s="2" t="s">
        <v>7749</v>
      </c>
      <c r="C8463" s="2" t="s">
        <v>78</v>
      </c>
      <c r="D8463" s="1">
        <v>24228.0</v>
      </c>
      <c r="E8463" s="2" t="s">
        <v>63</v>
      </c>
      <c r="F8463" s="2">
        <v>404.0</v>
      </c>
      <c r="G8463" s="2" t="s">
        <v>23</v>
      </c>
      <c r="H8463" s="2" t="s">
        <v>34</v>
      </c>
      <c r="I8463" s="2" t="s">
        <v>25</v>
      </c>
      <c r="J8463" s="2" t="str">
        <f t="array" ref="J8463">XLOOKUP('Transaction Data'!$G8463,Product_Code,Biscuit_Brand)</f>
        <v>Cinnamon Swirls</v>
      </c>
      <c r="K8463" s="2">
        <f t="array" ref="K8463">XLOOKUP('Transaction Data'!$G8463,Product_Code,Cost)</f>
        <v>10</v>
      </c>
      <c r="L8463" s="2">
        <f t="array" ref="L8463">XLOOKUP('Transaction Data'!$G8463,Product_Code,Unit_Price)</f>
        <v>14</v>
      </c>
      <c r="M8463" s="3">
        <f>'Transaction Data'!$F8463*'Transaction Data'!$K8463</f>
        <v>4040</v>
      </c>
      <c r="N8463" s="3">
        <f>'Transaction Data'!$F8463*'Transaction Data'!$L8463</f>
        <v>5656</v>
      </c>
      <c r="O8463" s="3">
        <f>'Transaction Data'!$N8463-'Transaction Data'!$M8463</f>
        <v>1616</v>
      </c>
      <c r="P8463" s="2">
        <f>DATEDIF('Transaction Data'!$D8463,'Transaction Data'!$A8463,"y")</f>
        <v>57</v>
      </c>
      <c r="Q8463" s="2" t="str">
        <f>FLOOR('Transaction Data'!$P8463,15)&amp;"-"&amp;FLOOR('Transaction Data'!$P8463,15)+14</f>
        <v>45-59</v>
      </c>
      <c r="R8463" s="2" t="str">
        <f>IF('Transaction Data'!$L8463&lt;=10,"Less Expensive","Expensive")</f>
        <v>Expensive</v>
      </c>
      <c r="S8463" s="4">
        <f>WEEKDAY('Transaction Data'!$A8463)</f>
        <v>2</v>
      </c>
      <c r="T8463" s="2" t="str">
        <f>IF(WEEKDAY('Transaction Data'!$A8463,2)&lt;6,"Weekday","Weekend")</f>
        <v>Weekday</v>
      </c>
    </row>
    <row r="8464" ht="15.75" customHeight="1">
      <c r="A8464" s="1">
        <v>45473.0</v>
      </c>
      <c r="B8464" s="2" t="s">
        <v>7750</v>
      </c>
      <c r="C8464" s="2" t="s">
        <v>69</v>
      </c>
      <c r="D8464" s="1">
        <v>38014.0</v>
      </c>
      <c r="E8464" s="2" t="s">
        <v>63</v>
      </c>
      <c r="F8464" s="2">
        <v>371.0</v>
      </c>
      <c r="G8464" s="2" t="s">
        <v>61</v>
      </c>
      <c r="H8464" s="2" t="s">
        <v>24</v>
      </c>
      <c r="I8464" s="2" t="s">
        <v>25</v>
      </c>
      <c r="J8464" s="2" t="str">
        <f t="array" ref="J8464">XLOOKUP('Transaction Data'!$G8464,Product_Code,Biscuit_Brand)</f>
        <v>Choco Delight</v>
      </c>
      <c r="K8464" s="2">
        <f t="array" ref="K8464">XLOOKUP('Transaction Data'!$G8464,Product_Code,Cost)</f>
        <v>3</v>
      </c>
      <c r="L8464" s="2">
        <f t="array" ref="L8464">XLOOKUP('Transaction Data'!$G8464,Product_Code,Unit_Price)</f>
        <v>5</v>
      </c>
      <c r="M8464" s="3">
        <f>'Transaction Data'!$F8464*'Transaction Data'!$K8464</f>
        <v>1113</v>
      </c>
      <c r="N8464" s="3">
        <f>'Transaction Data'!$F8464*'Transaction Data'!$L8464</f>
        <v>1855</v>
      </c>
      <c r="O8464" s="3">
        <f>'Transaction Data'!$N8464-'Transaction Data'!$M8464</f>
        <v>742</v>
      </c>
      <c r="P8464" s="2">
        <f>DATEDIF('Transaction Data'!$D8464,'Transaction Data'!$A8464,"y")</f>
        <v>20</v>
      </c>
      <c r="Q8464" s="2" t="str">
        <f>FLOOR('Transaction Data'!$P8464,15)&amp;"-"&amp;FLOOR('Transaction Data'!$P8464,15)+14</f>
        <v>15-29</v>
      </c>
      <c r="R8464" s="2" t="str">
        <f>IF('Transaction Data'!$L8464&lt;=10,"Less Expensive","Expensive")</f>
        <v>Less Expensive</v>
      </c>
      <c r="S8464" s="4">
        <f>WEEKDAY('Transaction Data'!$A8464)</f>
        <v>1</v>
      </c>
      <c r="T8464" s="2" t="str">
        <f>IF(WEEKDAY('Transaction Data'!$A8464,2)&lt;6,"Weekday","Weekend")</f>
        <v>Weekend</v>
      </c>
    </row>
    <row r="8465" ht="15.75" customHeight="1">
      <c r="A8465" s="1">
        <v>45423.0</v>
      </c>
      <c r="B8465" s="2" t="s">
        <v>7751</v>
      </c>
      <c r="C8465" s="2" t="s">
        <v>21</v>
      </c>
      <c r="D8465" s="1">
        <v>20611.0</v>
      </c>
      <c r="E8465" s="2" t="s">
        <v>27</v>
      </c>
      <c r="F8465" s="2">
        <v>130.0</v>
      </c>
      <c r="G8465" s="2" t="s">
        <v>57</v>
      </c>
      <c r="H8465" s="2" t="s">
        <v>42</v>
      </c>
      <c r="I8465" s="2" t="s">
        <v>25</v>
      </c>
      <c r="J8465" s="2" t="str">
        <f t="array" ref="J8465">XLOOKUP('Transaction Data'!$G8465,Product_Code,Biscuit_Brand)</f>
        <v>Oatmeal Cookies</v>
      </c>
      <c r="K8465" s="2">
        <f t="array" ref="K8465">XLOOKUP('Transaction Data'!$G8465,Product_Code,Cost)</f>
        <v>19</v>
      </c>
      <c r="L8465" s="2">
        <f t="array" ref="L8465">XLOOKUP('Transaction Data'!$G8465,Product_Code,Unit_Price)</f>
        <v>23</v>
      </c>
      <c r="M8465" s="3">
        <f>'Transaction Data'!$F8465*'Transaction Data'!$K8465</f>
        <v>2470</v>
      </c>
      <c r="N8465" s="3">
        <f>'Transaction Data'!$F8465*'Transaction Data'!$L8465</f>
        <v>2990</v>
      </c>
      <c r="O8465" s="3">
        <f>'Transaction Data'!$N8465-'Transaction Data'!$M8465</f>
        <v>520</v>
      </c>
      <c r="P8465" s="2">
        <f>DATEDIF('Transaction Data'!$D8465,'Transaction Data'!$A8465,"y")</f>
        <v>67</v>
      </c>
      <c r="Q8465" s="2" t="str">
        <f>FLOOR('Transaction Data'!$P8465,15)&amp;"-"&amp;FLOOR('Transaction Data'!$P8465,15)+14</f>
        <v>60-74</v>
      </c>
      <c r="R8465" s="2" t="str">
        <f>IF('Transaction Data'!$L8465&lt;=10,"Less Expensive","Expensive")</f>
        <v>Expensive</v>
      </c>
      <c r="S8465" s="4">
        <f>WEEKDAY('Transaction Data'!$A8465)</f>
        <v>7</v>
      </c>
      <c r="T8465" s="2" t="str">
        <f>IF(WEEKDAY('Transaction Data'!$A8465,2)&lt;6,"Weekday","Weekend")</f>
        <v>Weekend</v>
      </c>
    </row>
    <row r="8466" ht="15.75" customHeight="1">
      <c r="A8466" s="1">
        <v>45462.0</v>
      </c>
      <c r="B8466" s="2" t="s">
        <v>7752</v>
      </c>
      <c r="C8466" s="2" t="s">
        <v>54</v>
      </c>
      <c r="D8466" s="1">
        <v>33800.0</v>
      </c>
      <c r="E8466" s="2" t="s">
        <v>63</v>
      </c>
      <c r="F8466" s="2">
        <v>475.0</v>
      </c>
      <c r="G8466" s="2" t="s">
        <v>60</v>
      </c>
      <c r="H8466" s="2" t="s">
        <v>45</v>
      </c>
      <c r="I8466" s="2" t="s">
        <v>25</v>
      </c>
      <c r="J8466" s="2" t="str">
        <f t="array" ref="J8466">XLOOKUP('Transaction Data'!$G8466,Product_Code,Biscuit_Brand)</f>
        <v>Peanut Butter Bites</v>
      </c>
      <c r="K8466" s="2">
        <f t="array" ref="K8466">XLOOKUP('Transaction Data'!$G8466,Product_Code,Cost)</f>
        <v>5</v>
      </c>
      <c r="L8466" s="2">
        <f t="array" ref="L8466">XLOOKUP('Transaction Data'!$G8466,Product_Code,Unit_Price)</f>
        <v>7</v>
      </c>
      <c r="M8466" s="3">
        <f>'Transaction Data'!$F8466*'Transaction Data'!$K8466</f>
        <v>2375</v>
      </c>
      <c r="N8466" s="3">
        <f>'Transaction Data'!$F8466*'Transaction Data'!$L8466</f>
        <v>3325</v>
      </c>
      <c r="O8466" s="3">
        <f>'Transaction Data'!$N8466-'Transaction Data'!$M8466</f>
        <v>950</v>
      </c>
      <c r="P8466" s="2">
        <f>DATEDIF('Transaction Data'!$D8466,'Transaction Data'!$A8466,"y")</f>
        <v>31</v>
      </c>
      <c r="Q8466" s="2" t="str">
        <f>FLOOR('Transaction Data'!$P8466,15)&amp;"-"&amp;FLOOR('Transaction Data'!$P8466,15)+14</f>
        <v>30-44</v>
      </c>
      <c r="R8466" s="2" t="str">
        <f>IF('Transaction Data'!$L8466&lt;=10,"Less Expensive","Expensive")</f>
        <v>Less Expensive</v>
      </c>
      <c r="S8466" s="4">
        <f>WEEKDAY('Transaction Data'!$A8466)</f>
        <v>4</v>
      </c>
      <c r="T8466" s="2" t="str">
        <f>IF(WEEKDAY('Transaction Data'!$A8466,2)&lt;6,"Weekday","Weekend")</f>
        <v>Weekday</v>
      </c>
    </row>
    <row r="8467" ht="15.75" customHeight="1">
      <c r="A8467" s="1">
        <v>45295.0</v>
      </c>
      <c r="B8467" s="2" t="s">
        <v>7753</v>
      </c>
      <c r="C8467" s="2" t="s">
        <v>41</v>
      </c>
      <c r="D8467" s="1">
        <v>32077.0</v>
      </c>
      <c r="E8467" s="2" t="s">
        <v>63</v>
      </c>
      <c r="F8467" s="2">
        <v>487.0</v>
      </c>
      <c r="G8467" s="2" t="s">
        <v>44</v>
      </c>
      <c r="H8467" s="2" t="s">
        <v>24</v>
      </c>
      <c r="I8467" s="2" t="s">
        <v>25</v>
      </c>
      <c r="J8467" s="2" t="str">
        <f t="array" ref="J8467">XLOOKUP('Transaction Data'!$G8467,Product_Code,Biscuit_Brand)</f>
        <v>Butter Crunch</v>
      </c>
      <c r="K8467" s="2">
        <f t="array" ref="K8467">XLOOKUP('Transaction Data'!$G8467,Product_Code,Cost)</f>
        <v>10</v>
      </c>
      <c r="L8467" s="2">
        <f t="array" ref="L8467">XLOOKUP('Transaction Data'!$G8467,Product_Code,Unit_Price)</f>
        <v>11</v>
      </c>
      <c r="M8467" s="3">
        <f>'Transaction Data'!$F8467*'Transaction Data'!$K8467</f>
        <v>4870</v>
      </c>
      <c r="N8467" s="3">
        <f>'Transaction Data'!$F8467*'Transaction Data'!$L8467</f>
        <v>5357</v>
      </c>
      <c r="O8467" s="3">
        <f>'Transaction Data'!$N8467-'Transaction Data'!$M8467</f>
        <v>487</v>
      </c>
      <c r="P8467" s="2">
        <f>DATEDIF('Transaction Data'!$D8467,'Transaction Data'!$A8467,"y")</f>
        <v>36</v>
      </c>
      <c r="Q8467" s="2" t="str">
        <f>FLOOR('Transaction Data'!$P8467,15)&amp;"-"&amp;FLOOR('Transaction Data'!$P8467,15)+14</f>
        <v>30-44</v>
      </c>
      <c r="R8467" s="2" t="str">
        <f>IF('Transaction Data'!$L8467&lt;=10,"Less Expensive","Expensive")</f>
        <v>Expensive</v>
      </c>
      <c r="S8467" s="4">
        <f>WEEKDAY('Transaction Data'!$A8467)</f>
        <v>5</v>
      </c>
      <c r="T8467" s="2" t="str">
        <f>IF(WEEKDAY('Transaction Data'!$A8467,2)&lt;6,"Weekday","Weekend")</f>
        <v>Weekday</v>
      </c>
    </row>
    <row r="8468" ht="15.75" customHeight="1">
      <c r="A8468" s="1">
        <v>45440.0</v>
      </c>
      <c r="B8468" s="2" t="s">
        <v>7754</v>
      </c>
      <c r="C8468" s="2" t="s">
        <v>54</v>
      </c>
      <c r="D8468" s="1">
        <v>26600.0</v>
      </c>
      <c r="E8468" s="2" t="s">
        <v>22</v>
      </c>
      <c r="F8468" s="2">
        <v>32.0</v>
      </c>
      <c r="G8468" s="2" t="s">
        <v>55</v>
      </c>
      <c r="H8468" s="2" t="s">
        <v>29</v>
      </c>
      <c r="I8468" s="2" t="s">
        <v>25</v>
      </c>
      <c r="J8468" s="2" t="str">
        <f t="array" ref="J8468">XLOOKUP('Transaction Data'!$G8468,Product_Code,Biscuit_Brand)</f>
        <v>Vanilla Wafers</v>
      </c>
      <c r="K8468" s="2">
        <f t="array" ref="K8468">XLOOKUP('Transaction Data'!$G8468,Product_Code,Cost)</f>
        <v>18</v>
      </c>
      <c r="L8468" s="2">
        <f t="array" ref="L8468">XLOOKUP('Transaction Data'!$G8468,Product_Code,Unit_Price)</f>
        <v>36</v>
      </c>
      <c r="M8468" s="3">
        <f>'Transaction Data'!$F8468*'Transaction Data'!$K8468</f>
        <v>576</v>
      </c>
      <c r="N8468" s="3">
        <f>'Transaction Data'!$F8468*'Transaction Data'!$L8468</f>
        <v>1152</v>
      </c>
      <c r="O8468" s="3">
        <f>'Transaction Data'!$N8468-'Transaction Data'!$M8468</f>
        <v>576</v>
      </c>
      <c r="P8468" s="2">
        <f>DATEDIF('Transaction Data'!$D8468,'Transaction Data'!$A8468,"y")</f>
        <v>51</v>
      </c>
      <c r="Q8468" s="2" t="str">
        <f>FLOOR('Transaction Data'!$P8468,15)&amp;"-"&amp;FLOOR('Transaction Data'!$P8468,15)+14</f>
        <v>45-59</v>
      </c>
      <c r="R8468" s="2" t="str">
        <f>IF('Transaction Data'!$L8468&lt;=10,"Less Expensive","Expensive")</f>
        <v>Expensive</v>
      </c>
      <c r="S8468" s="4">
        <f>WEEKDAY('Transaction Data'!$A8468)</f>
        <v>3</v>
      </c>
      <c r="T8468" s="2" t="str">
        <f>IF(WEEKDAY('Transaction Data'!$A8468,2)&lt;6,"Weekday","Weekend")</f>
        <v>Weekday</v>
      </c>
    </row>
    <row r="8469" ht="15.75" customHeight="1">
      <c r="A8469" s="1">
        <v>45441.0</v>
      </c>
      <c r="B8469" s="2" t="s">
        <v>7755</v>
      </c>
      <c r="C8469" s="2" t="s">
        <v>47</v>
      </c>
      <c r="D8469" s="1">
        <v>28702.0</v>
      </c>
      <c r="E8469" s="2" t="s">
        <v>63</v>
      </c>
      <c r="F8469" s="2">
        <v>192.0</v>
      </c>
      <c r="G8469" s="2" t="s">
        <v>55</v>
      </c>
      <c r="H8469" s="2" t="s">
        <v>42</v>
      </c>
      <c r="I8469" s="2" t="s">
        <v>25</v>
      </c>
      <c r="J8469" s="2" t="str">
        <f t="array" ref="J8469">XLOOKUP('Transaction Data'!$G8469,Product_Code,Biscuit_Brand)</f>
        <v>Vanilla Wafers</v>
      </c>
      <c r="K8469" s="2">
        <f t="array" ref="K8469">XLOOKUP('Transaction Data'!$G8469,Product_Code,Cost)</f>
        <v>18</v>
      </c>
      <c r="L8469" s="2">
        <f t="array" ref="L8469">XLOOKUP('Transaction Data'!$G8469,Product_Code,Unit_Price)</f>
        <v>36</v>
      </c>
      <c r="M8469" s="3">
        <f>'Transaction Data'!$F8469*'Transaction Data'!$K8469</f>
        <v>3456</v>
      </c>
      <c r="N8469" s="3">
        <f>'Transaction Data'!$F8469*'Transaction Data'!$L8469</f>
        <v>6912</v>
      </c>
      <c r="O8469" s="3">
        <f>'Transaction Data'!$N8469-'Transaction Data'!$M8469</f>
        <v>3456</v>
      </c>
      <c r="P8469" s="2">
        <f>DATEDIF('Transaction Data'!$D8469,'Transaction Data'!$A8469,"y")</f>
        <v>45</v>
      </c>
      <c r="Q8469" s="2" t="str">
        <f>FLOOR('Transaction Data'!$P8469,15)&amp;"-"&amp;FLOOR('Transaction Data'!$P8469,15)+14</f>
        <v>45-59</v>
      </c>
      <c r="R8469" s="2" t="str">
        <f>IF('Transaction Data'!$L8469&lt;=10,"Less Expensive","Expensive")</f>
        <v>Expensive</v>
      </c>
      <c r="S8469" s="4">
        <f>WEEKDAY('Transaction Data'!$A8469)</f>
        <v>4</v>
      </c>
      <c r="T8469" s="2" t="str">
        <f>IF(WEEKDAY('Transaction Data'!$A8469,2)&lt;6,"Weekday","Weekend")</f>
        <v>Weekday</v>
      </c>
    </row>
    <row r="8470" ht="15.75" customHeight="1">
      <c r="A8470" s="1">
        <v>45460.0</v>
      </c>
      <c r="B8470" s="2" t="s">
        <v>7756</v>
      </c>
      <c r="C8470" s="2" t="s">
        <v>69</v>
      </c>
      <c r="D8470" s="1">
        <v>25490.0</v>
      </c>
      <c r="E8470" s="2" t="s">
        <v>63</v>
      </c>
      <c r="F8470" s="2">
        <v>335.0</v>
      </c>
      <c r="G8470" s="2" t="s">
        <v>44</v>
      </c>
      <c r="H8470" s="2" t="s">
        <v>45</v>
      </c>
      <c r="I8470" s="2" t="s">
        <v>30</v>
      </c>
      <c r="J8470" s="2" t="str">
        <f t="array" ref="J8470">XLOOKUP('Transaction Data'!$G8470,Product_Code,Biscuit_Brand)</f>
        <v>Butter Crunch</v>
      </c>
      <c r="K8470" s="2">
        <f t="array" ref="K8470">XLOOKUP('Transaction Data'!$G8470,Product_Code,Cost)</f>
        <v>10</v>
      </c>
      <c r="L8470" s="2">
        <f t="array" ref="L8470">XLOOKUP('Transaction Data'!$G8470,Product_Code,Unit_Price)</f>
        <v>11</v>
      </c>
      <c r="M8470" s="3">
        <f>'Transaction Data'!$F8470*'Transaction Data'!$K8470</f>
        <v>3350</v>
      </c>
      <c r="N8470" s="3">
        <f>'Transaction Data'!$F8470*'Transaction Data'!$L8470</f>
        <v>3685</v>
      </c>
      <c r="O8470" s="3">
        <f>'Transaction Data'!$N8470-'Transaction Data'!$M8470</f>
        <v>335</v>
      </c>
      <c r="P8470" s="2">
        <f>DATEDIF('Transaction Data'!$D8470,'Transaction Data'!$A8470,"y")</f>
        <v>54</v>
      </c>
      <c r="Q8470" s="2" t="str">
        <f>FLOOR('Transaction Data'!$P8470,15)&amp;"-"&amp;FLOOR('Transaction Data'!$P8470,15)+14</f>
        <v>45-59</v>
      </c>
      <c r="R8470" s="2" t="str">
        <f>IF('Transaction Data'!$L8470&lt;=10,"Less Expensive","Expensive")</f>
        <v>Expensive</v>
      </c>
      <c r="S8470" s="4">
        <f>WEEKDAY('Transaction Data'!$A8470)</f>
        <v>2</v>
      </c>
      <c r="T8470" s="2" t="str">
        <f>IF(WEEKDAY('Transaction Data'!$A8470,2)&lt;6,"Weekday","Weekend")</f>
        <v>Weekday</v>
      </c>
    </row>
    <row r="8471" ht="15.75" customHeight="1">
      <c r="A8471" s="1">
        <v>45402.0</v>
      </c>
      <c r="B8471" s="2" t="s">
        <v>7757</v>
      </c>
      <c r="C8471" s="2" t="s">
        <v>72</v>
      </c>
      <c r="D8471" s="1">
        <v>26409.0</v>
      </c>
      <c r="E8471" s="2" t="s">
        <v>22</v>
      </c>
      <c r="F8471" s="2">
        <v>348.0</v>
      </c>
      <c r="G8471" s="2" t="s">
        <v>23</v>
      </c>
      <c r="H8471" s="2" t="s">
        <v>24</v>
      </c>
      <c r="I8471" s="2" t="s">
        <v>25</v>
      </c>
      <c r="J8471" s="2" t="str">
        <f t="array" ref="J8471">XLOOKUP('Transaction Data'!$G8471,Product_Code,Biscuit_Brand)</f>
        <v>Cinnamon Swirls</v>
      </c>
      <c r="K8471" s="2">
        <f t="array" ref="K8471">XLOOKUP('Transaction Data'!$G8471,Product_Code,Cost)</f>
        <v>10</v>
      </c>
      <c r="L8471" s="2">
        <f t="array" ref="L8471">XLOOKUP('Transaction Data'!$G8471,Product_Code,Unit_Price)</f>
        <v>14</v>
      </c>
      <c r="M8471" s="3">
        <f>'Transaction Data'!$F8471*'Transaction Data'!$K8471</f>
        <v>3480</v>
      </c>
      <c r="N8471" s="3">
        <f>'Transaction Data'!$F8471*'Transaction Data'!$L8471</f>
        <v>4872</v>
      </c>
      <c r="O8471" s="3">
        <f>'Transaction Data'!$N8471-'Transaction Data'!$M8471</f>
        <v>1392</v>
      </c>
      <c r="P8471" s="2">
        <f>DATEDIF('Transaction Data'!$D8471,'Transaction Data'!$A8471,"y")</f>
        <v>52</v>
      </c>
      <c r="Q8471" s="2" t="str">
        <f>FLOOR('Transaction Data'!$P8471,15)&amp;"-"&amp;FLOOR('Transaction Data'!$P8471,15)+14</f>
        <v>45-59</v>
      </c>
      <c r="R8471" s="2" t="str">
        <f>IF('Transaction Data'!$L8471&lt;=10,"Less Expensive","Expensive")</f>
        <v>Expensive</v>
      </c>
      <c r="S8471" s="4">
        <f>WEEKDAY('Transaction Data'!$A8471)</f>
        <v>7</v>
      </c>
      <c r="T8471" s="2" t="str">
        <f>IF(WEEKDAY('Transaction Data'!$A8471,2)&lt;6,"Weekday","Weekend")</f>
        <v>Weekend</v>
      </c>
    </row>
    <row r="8472" ht="15.75" customHeight="1">
      <c r="A8472" s="1">
        <v>45461.0</v>
      </c>
      <c r="B8472" s="2" t="s">
        <v>7758</v>
      </c>
      <c r="C8472" s="2" t="s">
        <v>47</v>
      </c>
      <c r="D8472" s="1">
        <v>20447.0</v>
      </c>
      <c r="E8472" s="2" t="s">
        <v>37</v>
      </c>
      <c r="F8472" s="2">
        <v>23.0</v>
      </c>
      <c r="G8472" s="2" t="s">
        <v>55</v>
      </c>
      <c r="H8472" s="2" t="s">
        <v>29</v>
      </c>
      <c r="I8472" s="2" t="s">
        <v>25</v>
      </c>
      <c r="J8472" s="2" t="str">
        <f t="array" ref="J8472">XLOOKUP('Transaction Data'!$G8472,Product_Code,Biscuit_Brand)</f>
        <v>Vanilla Wafers</v>
      </c>
      <c r="K8472" s="2">
        <f t="array" ref="K8472">XLOOKUP('Transaction Data'!$G8472,Product_Code,Cost)</f>
        <v>18</v>
      </c>
      <c r="L8472" s="2">
        <f t="array" ref="L8472">XLOOKUP('Transaction Data'!$G8472,Product_Code,Unit_Price)</f>
        <v>36</v>
      </c>
      <c r="M8472" s="3">
        <f>'Transaction Data'!$F8472*'Transaction Data'!$K8472</f>
        <v>414</v>
      </c>
      <c r="N8472" s="3">
        <f>'Transaction Data'!$F8472*'Transaction Data'!$L8472</f>
        <v>828</v>
      </c>
      <c r="O8472" s="3">
        <f>'Transaction Data'!$N8472-'Transaction Data'!$M8472</f>
        <v>414</v>
      </c>
      <c r="P8472" s="2">
        <f>DATEDIF('Transaction Data'!$D8472,'Transaction Data'!$A8472,"y")</f>
        <v>68</v>
      </c>
      <c r="Q8472" s="2" t="str">
        <f>FLOOR('Transaction Data'!$P8472,15)&amp;"-"&amp;FLOOR('Transaction Data'!$P8472,15)+14</f>
        <v>60-74</v>
      </c>
      <c r="R8472" s="2" t="str">
        <f>IF('Transaction Data'!$L8472&lt;=10,"Less Expensive","Expensive")</f>
        <v>Expensive</v>
      </c>
      <c r="S8472" s="4">
        <f>WEEKDAY('Transaction Data'!$A8472)</f>
        <v>3</v>
      </c>
      <c r="T8472" s="2" t="str">
        <f>IF(WEEKDAY('Transaction Data'!$A8472,2)&lt;6,"Weekday","Weekend")</f>
        <v>Weekday</v>
      </c>
    </row>
    <row r="8473" ht="15.75" customHeight="1">
      <c r="A8473" s="1">
        <v>45404.0</v>
      </c>
      <c r="B8473" s="2" t="s">
        <v>3917</v>
      </c>
      <c r="C8473" s="2" t="s">
        <v>47</v>
      </c>
      <c r="D8473" s="1">
        <v>31982.0</v>
      </c>
      <c r="E8473" s="2" t="s">
        <v>63</v>
      </c>
      <c r="F8473" s="2">
        <v>462.0</v>
      </c>
      <c r="G8473" s="2" t="s">
        <v>60</v>
      </c>
      <c r="H8473" s="2" t="s">
        <v>29</v>
      </c>
      <c r="I8473" s="2" t="s">
        <v>25</v>
      </c>
      <c r="J8473" s="2" t="str">
        <f t="array" ref="J8473">XLOOKUP('Transaction Data'!$G8473,Product_Code,Biscuit_Brand)</f>
        <v>Peanut Butter Bites</v>
      </c>
      <c r="K8473" s="2">
        <f t="array" ref="K8473">XLOOKUP('Transaction Data'!$G8473,Product_Code,Cost)</f>
        <v>5</v>
      </c>
      <c r="L8473" s="2">
        <f t="array" ref="L8473">XLOOKUP('Transaction Data'!$G8473,Product_Code,Unit_Price)</f>
        <v>7</v>
      </c>
      <c r="M8473" s="3">
        <f>'Transaction Data'!$F8473*'Transaction Data'!$K8473</f>
        <v>2310</v>
      </c>
      <c r="N8473" s="3">
        <f>'Transaction Data'!$F8473*'Transaction Data'!$L8473</f>
        <v>3234</v>
      </c>
      <c r="O8473" s="3">
        <f>'Transaction Data'!$N8473-'Transaction Data'!$M8473</f>
        <v>924</v>
      </c>
      <c r="P8473" s="2">
        <f>DATEDIF('Transaction Data'!$D8473,'Transaction Data'!$A8473,"y")</f>
        <v>36</v>
      </c>
      <c r="Q8473" s="2" t="str">
        <f>FLOOR('Transaction Data'!$P8473,15)&amp;"-"&amp;FLOOR('Transaction Data'!$P8473,15)+14</f>
        <v>30-44</v>
      </c>
      <c r="R8473" s="2" t="str">
        <f>IF('Transaction Data'!$L8473&lt;=10,"Less Expensive","Expensive")</f>
        <v>Less Expensive</v>
      </c>
      <c r="S8473" s="4">
        <f>WEEKDAY('Transaction Data'!$A8473)</f>
        <v>2</v>
      </c>
      <c r="T8473" s="2" t="str">
        <f>IF(WEEKDAY('Transaction Data'!$A8473,2)&lt;6,"Weekday","Weekend")</f>
        <v>Weekday</v>
      </c>
    </row>
    <row r="8474" ht="15.75" customHeight="1">
      <c r="A8474" s="1">
        <v>45385.0</v>
      </c>
      <c r="B8474" s="2" t="s">
        <v>7759</v>
      </c>
      <c r="C8474" s="2" t="s">
        <v>21</v>
      </c>
      <c r="D8474" s="1">
        <v>16890.0</v>
      </c>
      <c r="E8474" s="2" t="s">
        <v>37</v>
      </c>
      <c r="F8474" s="2">
        <v>487.0</v>
      </c>
      <c r="G8474" s="2" t="s">
        <v>28</v>
      </c>
      <c r="H8474" s="2" t="s">
        <v>34</v>
      </c>
      <c r="I8474" s="2" t="s">
        <v>25</v>
      </c>
      <c r="J8474" s="2" t="str">
        <f t="array" ref="J8474">XLOOKUP('Transaction Data'!$G8474,Product_Code,Biscuit_Brand)</f>
        <v>Shortbread</v>
      </c>
      <c r="K8474" s="2">
        <f t="array" ref="K8474">XLOOKUP('Transaction Data'!$G8474,Product_Code,Cost)</f>
        <v>10</v>
      </c>
      <c r="L8474" s="2">
        <f t="array" ref="L8474">XLOOKUP('Transaction Data'!$G8474,Product_Code,Unit_Price)</f>
        <v>45</v>
      </c>
      <c r="M8474" s="3">
        <f>'Transaction Data'!$F8474*'Transaction Data'!$K8474</f>
        <v>4870</v>
      </c>
      <c r="N8474" s="3">
        <f>'Transaction Data'!$F8474*'Transaction Data'!$L8474</f>
        <v>21915</v>
      </c>
      <c r="O8474" s="3">
        <f>'Transaction Data'!$N8474-'Transaction Data'!$M8474</f>
        <v>17045</v>
      </c>
      <c r="P8474" s="2">
        <f>DATEDIF('Transaction Data'!$D8474,'Transaction Data'!$A8474,"y")</f>
        <v>78</v>
      </c>
      <c r="Q8474" s="2" t="str">
        <f>FLOOR('Transaction Data'!$P8474,15)&amp;"-"&amp;FLOOR('Transaction Data'!$P8474,15)+14</f>
        <v>75-89</v>
      </c>
      <c r="R8474" s="2" t="str">
        <f>IF('Transaction Data'!$L8474&lt;=10,"Less Expensive","Expensive")</f>
        <v>Expensive</v>
      </c>
      <c r="S8474" s="4">
        <f>WEEKDAY('Transaction Data'!$A8474)</f>
        <v>4</v>
      </c>
      <c r="T8474" s="2" t="str">
        <f>IF(WEEKDAY('Transaction Data'!$A8474,2)&lt;6,"Weekday","Weekend")</f>
        <v>Weekday</v>
      </c>
    </row>
    <row r="8475" ht="15.75" customHeight="1">
      <c r="A8475" s="1">
        <v>45478.0</v>
      </c>
      <c r="B8475" s="2" t="s">
        <v>7760</v>
      </c>
      <c r="C8475" s="2" t="s">
        <v>65</v>
      </c>
      <c r="D8475" s="1">
        <v>26905.0</v>
      </c>
      <c r="E8475" s="2" t="s">
        <v>27</v>
      </c>
      <c r="F8475" s="2">
        <v>204.0</v>
      </c>
      <c r="G8475" s="2" t="s">
        <v>33</v>
      </c>
      <c r="H8475" s="2" t="s">
        <v>24</v>
      </c>
      <c r="I8475" s="2" t="s">
        <v>25</v>
      </c>
      <c r="J8475" s="2" t="str">
        <f t="array" ref="J8475">XLOOKUP('Transaction Data'!$G8475,Product_Code,Biscuit_Brand)</f>
        <v>Caramel Biscuits</v>
      </c>
      <c r="K8475" s="2">
        <f t="array" ref="K8475">XLOOKUP('Transaction Data'!$G8475,Product_Code,Cost)</f>
        <v>18</v>
      </c>
      <c r="L8475" s="2">
        <f t="array" ref="L8475">XLOOKUP('Transaction Data'!$G8475,Product_Code,Unit_Price)</f>
        <v>22</v>
      </c>
      <c r="M8475" s="3">
        <f>'Transaction Data'!$F8475*'Transaction Data'!$K8475</f>
        <v>3672</v>
      </c>
      <c r="N8475" s="3">
        <f>'Transaction Data'!$F8475*'Transaction Data'!$L8475</f>
        <v>4488</v>
      </c>
      <c r="O8475" s="3">
        <f>'Transaction Data'!$N8475-'Transaction Data'!$M8475</f>
        <v>816</v>
      </c>
      <c r="P8475" s="2">
        <f>DATEDIF('Transaction Data'!$D8475,'Transaction Data'!$A8475,"y")</f>
        <v>50</v>
      </c>
      <c r="Q8475" s="2" t="str">
        <f>FLOOR('Transaction Data'!$P8475,15)&amp;"-"&amp;FLOOR('Transaction Data'!$P8475,15)+14</f>
        <v>45-59</v>
      </c>
      <c r="R8475" s="2" t="str">
        <f>IF('Transaction Data'!$L8475&lt;=10,"Less Expensive","Expensive")</f>
        <v>Expensive</v>
      </c>
      <c r="S8475" s="4">
        <f>WEEKDAY('Transaction Data'!$A8475)</f>
        <v>6</v>
      </c>
      <c r="T8475" s="2" t="str">
        <f>IF(WEEKDAY('Transaction Data'!$A8475,2)&lt;6,"Weekday","Weekend")</f>
        <v>Weekday</v>
      </c>
    </row>
    <row r="8476" ht="15.75" customHeight="1">
      <c r="A8476" s="1">
        <v>45377.0</v>
      </c>
      <c r="B8476" s="2" t="s">
        <v>7761</v>
      </c>
      <c r="C8476" s="2" t="s">
        <v>69</v>
      </c>
      <c r="D8476" s="1">
        <v>25719.0</v>
      </c>
      <c r="E8476" s="2" t="s">
        <v>27</v>
      </c>
      <c r="F8476" s="2">
        <v>305.0</v>
      </c>
      <c r="G8476" s="2" t="s">
        <v>60</v>
      </c>
      <c r="H8476" s="2" t="s">
        <v>42</v>
      </c>
      <c r="I8476" s="2" t="s">
        <v>25</v>
      </c>
      <c r="J8476" s="2" t="str">
        <f t="array" ref="J8476">XLOOKUP('Transaction Data'!$G8476,Product_Code,Biscuit_Brand)</f>
        <v>Peanut Butter Bites</v>
      </c>
      <c r="K8476" s="2">
        <f t="array" ref="K8476">XLOOKUP('Transaction Data'!$G8476,Product_Code,Cost)</f>
        <v>5</v>
      </c>
      <c r="L8476" s="2">
        <f t="array" ref="L8476">XLOOKUP('Transaction Data'!$G8476,Product_Code,Unit_Price)</f>
        <v>7</v>
      </c>
      <c r="M8476" s="3">
        <f>'Transaction Data'!$F8476*'Transaction Data'!$K8476</f>
        <v>1525</v>
      </c>
      <c r="N8476" s="3">
        <f>'Transaction Data'!$F8476*'Transaction Data'!$L8476</f>
        <v>2135</v>
      </c>
      <c r="O8476" s="3">
        <f>'Transaction Data'!$N8476-'Transaction Data'!$M8476</f>
        <v>610</v>
      </c>
      <c r="P8476" s="2">
        <f>DATEDIF('Transaction Data'!$D8476,'Transaction Data'!$A8476,"y")</f>
        <v>53</v>
      </c>
      <c r="Q8476" s="2" t="str">
        <f>FLOOR('Transaction Data'!$P8476,15)&amp;"-"&amp;FLOOR('Transaction Data'!$P8476,15)+14</f>
        <v>45-59</v>
      </c>
      <c r="R8476" s="2" t="str">
        <f>IF('Transaction Data'!$L8476&lt;=10,"Less Expensive","Expensive")</f>
        <v>Less Expensive</v>
      </c>
      <c r="S8476" s="4">
        <f>WEEKDAY('Transaction Data'!$A8476)</f>
        <v>3</v>
      </c>
      <c r="T8476" s="2" t="str">
        <f>IF(WEEKDAY('Transaction Data'!$A8476,2)&lt;6,"Weekday","Weekend")</f>
        <v>Weekday</v>
      </c>
    </row>
    <row r="8477" ht="15.75" customHeight="1">
      <c r="A8477" s="1">
        <v>45320.0</v>
      </c>
      <c r="B8477" s="2" t="s">
        <v>7762</v>
      </c>
      <c r="C8477" s="2" t="s">
        <v>54</v>
      </c>
      <c r="D8477" s="1">
        <v>19942.0</v>
      </c>
      <c r="E8477" s="2" t="s">
        <v>22</v>
      </c>
      <c r="F8477" s="2">
        <v>48.0</v>
      </c>
      <c r="G8477" s="2" t="s">
        <v>61</v>
      </c>
      <c r="H8477" s="2" t="s">
        <v>45</v>
      </c>
      <c r="I8477" s="2" t="s">
        <v>25</v>
      </c>
      <c r="J8477" s="2" t="str">
        <f t="array" ref="J8477">XLOOKUP('Transaction Data'!$G8477,Product_Code,Biscuit_Brand)</f>
        <v>Choco Delight</v>
      </c>
      <c r="K8477" s="2">
        <f t="array" ref="K8477">XLOOKUP('Transaction Data'!$G8477,Product_Code,Cost)</f>
        <v>3</v>
      </c>
      <c r="L8477" s="2">
        <f t="array" ref="L8477">XLOOKUP('Transaction Data'!$G8477,Product_Code,Unit_Price)</f>
        <v>5</v>
      </c>
      <c r="M8477" s="3">
        <f>'Transaction Data'!$F8477*'Transaction Data'!$K8477</f>
        <v>144</v>
      </c>
      <c r="N8477" s="3">
        <f>'Transaction Data'!$F8477*'Transaction Data'!$L8477</f>
        <v>240</v>
      </c>
      <c r="O8477" s="3">
        <f>'Transaction Data'!$N8477-'Transaction Data'!$M8477</f>
        <v>96</v>
      </c>
      <c r="P8477" s="2">
        <f>DATEDIF('Transaction Data'!$D8477,'Transaction Data'!$A8477,"y")</f>
        <v>69</v>
      </c>
      <c r="Q8477" s="2" t="str">
        <f>FLOOR('Transaction Data'!$P8477,15)&amp;"-"&amp;FLOOR('Transaction Data'!$P8477,15)+14</f>
        <v>60-74</v>
      </c>
      <c r="R8477" s="2" t="str">
        <f>IF('Transaction Data'!$L8477&lt;=10,"Less Expensive","Expensive")</f>
        <v>Less Expensive</v>
      </c>
      <c r="S8477" s="4">
        <f>WEEKDAY('Transaction Data'!$A8477)</f>
        <v>2</v>
      </c>
      <c r="T8477" s="2" t="str">
        <f>IF(WEEKDAY('Transaction Data'!$A8477,2)&lt;6,"Weekday","Weekend")</f>
        <v>Weekday</v>
      </c>
    </row>
    <row r="8478" ht="15.75" customHeight="1">
      <c r="A8478" s="1">
        <v>45316.0</v>
      </c>
      <c r="B8478" s="2" t="s">
        <v>7763</v>
      </c>
      <c r="C8478" s="2" t="s">
        <v>51</v>
      </c>
      <c r="D8478" s="1">
        <v>16762.0</v>
      </c>
      <c r="E8478" s="2" t="s">
        <v>22</v>
      </c>
      <c r="F8478" s="2">
        <v>204.0</v>
      </c>
      <c r="G8478" s="2" t="s">
        <v>23</v>
      </c>
      <c r="H8478" s="2" t="s">
        <v>24</v>
      </c>
      <c r="I8478" s="2" t="s">
        <v>25</v>
      </c>
      <c r="J8478" s="2" t="str">
        <f t="array" ref="J8478">XLOOKUP('Transaction Data'!$G8478,Product_Code,Biscuit_Brand)</f>
        <v>Cinnamon Swirls</v>
      </c>
      <c r="K8478" s="2">
        <f t="array" ref="K8478">XLOOKUP('Transaction Data'!$G8478,Product_Code,Cost)</f>
        <v>10</v>
      </c>
      <c r="L8478" s="2">
        <f t="array" ref="L8478">XLOOKUP('Transaction Data'!$G8478,Product_Code,Unit_Price)</f>
        <v>14</v>
      </c>
      <c r="M8478" s="3">
        <f>'Transaction Data'!$F8478*'Transaction Data'!$K8478</f>
        <v>2040</v>
      </c>
      <c r="N8478" s="3">
        <f>'Transaction Data'!$F8478*'Transaction Data'!$L8478</f>
        <v>2856</v>
      </c>
      <c r="O8478" s="3">
        <f>'Transaction Data'!$N8478-'Transaction Data'!$M8478</f>
        <v>816</v>
      </c>
      <c r="P8478" s="2">
        <f>DATEDIF('Transaction Data'!$D8478,'Transaction Data'!$A8478,"y")</f>
        <v>78</v>
      </c>
      <c r="Q8478" s="2" t="str">
        <f>FLOOR('Transaction Data'!$P8478,15)&amp;"-"&amp;FLOOR('Transaction Data'!$P8478,15)+14</f>
        <v>75-89</v>
      </c>
      <c r="R8478" s="2" t="str">
        <f>IF('Transaction Data'!$L8478&lt;=10,"Less Expensive","Expensive")</f>
        <v>Expensive</v>
      </c>
      <c r="S8478" s="4">
        <f>WEEKDAY('Transaction Data'!$A8478)</f>
        <v>5</v>
      </c>
      <c r="T8478" s="2" t="str">
        <f>IF(WEEKDAY('Transaction Data'!$A8478,2)&lt;6,"Weekday","Weekend")</f>
        <v>Weekday</v>
      </c>
    </row>
    <row r="8479" ht="15.75" customHeight="1">
      <c r="A8479" s="1">
        <v>45488.0</v>
      </c>
      <c r="B8479" s="2" t="s">
        <v>7764</v>
      </c>
      <c r="C8479" s="2" t="s">
        <v>41</v>
      </c>
      <c r="D8479" s="1">
        <v>23982.0</v>
      </c>
      <c r="E8479" s="2" t="s">
        <v>22</v>
      </c>
      <c r="F8479" s="2">
        <v>492.0</v>
      </c>
      <c r="G8479" s="2" t="s">
        <v>44</v>
      </c>
      <c r="H8479" s="2" t="s">
        <v>29</v>
      </c>
      <c r="I8479" s="2" t="s">
        <v>25</v>
      </c>
      <c r="J8479" s="2" t="str">
        <f t="array" ref="J8479">XLOOKUP('Transaction Data'!$G8479,Product_Code,Biscuit_Brand)</f>
        <v>Butter Crunch</v>
      </c>
      <c r="K8479" s="2">
        <f t="array" ref="K8479">XLOOKUP('Transaction Data'!$G8479,Product_Code,Cost)</f>
        <v>10</v>
      </c>
      <c r="L8479" s="2">
        <f t="array" ref="L8479">XLOOKUP('Transaction Data'!$G8479,Product_Code,Unit_Price)</f>
        <v>11</v>
      </c>
      <c r="M8479" s="3">
        <f>'Transaction Data'!$F8479*'Transaction Data'!$K8479</f>
        <v>4920</v>
      </c>
      <c r="N8479" s="3">
        <f>'Transaction Data'!$F8479*'Transaction Data'!$L8479</f>
        <v>5412</v>
      </c>
      <c r="O8479" s="3">
        <f>'Transaction Data'!$N8479-'Transaction Data'!$M8479</f>
        <v>492</v>
      </c>
      <c r="P8479" s="2">
        <f>DATEDIF('Transaction Data'!$D8479,'Transaction Data'!$A8479,"y")</f>
        <v>58</v>
      </c>
      <c r="Q8479" s="2" t="str">
        <f>FLOOR('Transaction Data'!$P8479,15)&amp;"-"&amp;FLOOR('Transaction Data'!$P8479,15)+14</f>
        <v>45-59</v>
      </c>
      <c r="R8479" s="2" t="str">
        <f>IF('Transaction Data'!$L8479&lt;=10,"Less Expensive","Expensive")</f>
        <v>Expensive</v>
      </c>
      <c r="S8479" s="4">
        <f>WEEKDAY('Transaction Data'!$A8479)</f>
        <v>2</v>
      </c>
      <c r="T8479" s="2" t="str">
        <f>IF(WEEKDAY('Transaction Data'!$A8479,2)&lt;6,"Weekday","Weekend")</f>
        <v>Weekday</v>
      </c>
    </row>
    <row r="8480" ht="15.75" customHeight="1">
      <c r="A8480" s="1">
        <v>45348.0</v>
      </c>
      <c r="B8480" s="2" t="s">
        <v>7765</v>
      </c>
      <c r="C8480" s="2" t="s">
        <v>21</v>
      </c>
      <c r="D8480" s="1">
        <v>27182.0</v>
      </c>
      <c r="E8480" s="2" t="s">
        <v>27</v>
      </c>
      <c r="F8480" s="2">
        <v>296.0</v>
      </c>
      <c r="G8480" s="2" t="s">
        <v>23</v>
      </c>
      <c r="H8480" s="2" t="s">
        <v>42</v>
      </c>
      <c r="I8480" s="2" t="s">
        <v>25</v>
      </c>
      <c r="J8480" s="2" t="str">
        <f t="array" ref="J8480">XLOOKUP('Transaction Data'!$G8480,Product_Code,Biscuit_Brand)</f>
        <v>Cinnamon Swirls</v>
      </c>
      <c r="K8480" s="2">
        <f t="array" ref="K8480">XLOOKUP('Transaction Data'!$G8480,Product_Code,Cost)</f>
        <v>10</v>
      </c>
      <c r="L8480" s="2">
        <f t="array" ref="L8480">XLOOKUP('Transaction Data'!$G8480,Product_Code,Unit_Price)</f>
        <v>14</v>
      </c>
      <c r="M8480" s="3">
        <f>'Transaction Data'!$F8480*'Transaction Data'!$K8480</f>
        <v>2960</v>
      </c>
      <c r="N8480" s="3">
        <f>'Transaction Data'!$F8480*'Transaction Data'!$L8480</f>
        <v>4144</v>
      </c>
      <c r="O8480" s="3">
        <f>'Transaction Data'!$N8480-'Transaction Data'!$M8480</f>
        <v>1184</v>
      </c>
      <c r="P8480" s="2">
        <f>DATEDIF('Transaction Data'!$D8480,'Transaction Data'!$A8480,"y")</f>
        <v>49</v>
      </c>
      <c r="Q8480" s="2" t="str">
        <f>FLOOR('Transaction Data'!$P8480,15)&amp;"-"&amp;FLOOR('Transaction Data'!$P8480,15)+14</f>
        <v>45-59</v>
      </c>
      <c r="R8480" s="2" t="str">
        <f>IF('Transaction Data'!$L8480&lt;=10,"Less Expensive","Expensive")</f>
        <v>Expensive</v>
      </c>
      <c r="S8480" s="4">
        <f>WEEKDAY('Transaction Data'!$A8480)</f>
        <v>2</v>
      </c>
      <c r="T8480" s="2" t="str">
        <f>IF(WEEKDAY('Transaction Data'!$A8480,2)&lt;6,"Weekday","Weekend")</f>
        <v>Weekday</v>
      </c>
    </row>
    <row r="8481" ht="15.75" customHeight="1">
      <c r="A8481" s="1">
        <v>45404.0</v>
      </c>
      <c r="B8481" s="2" t="s">
        <v>7766</v>
      </c>
      <c r="C8481" s="2" t="s">
        <v>47</v>
      </c>
      <c r="D8481" s="1">
        <v>19537.0</v>
      </c>
      <c r="E8481" s="2" t="s">
        <v>63</v>
      </c>
      <c r="F8481" s="2">
        <v>46.0</v>
      </c>
      <c r="G8481" s="2" t="s">
        <v>23</v>
      </c>
      <c r="H8481" s="2" t="s">
        <v>45</v>
      </c>
      <c r="I8481" s="2" t="s">
        <v>25</v>
      </c>
      <c r="J8481" s="2" t="str">
        <f t="array" ref="J8481">XLOOKUP('Transaction Data'!$G8481,Product_Code,Biscuit_Brand)</f>
        <v>Cinnamon Swirls</v>
      </c>
      <c r="K8481" s="2">
        <f t="array" ref="K8481">XLOOKUP('Transaction Data'!$G8481,Product_Code,Cost)</f>
        <v>10</v>
      </c>
      <c r="L8481" s="2">
        <f t="array" ref="L8481">XLOOKUP('Transaction Data'!$G8481,Product_Code,Unit_Price)</f>
        <v>14</v>
      </c>
      <c r="M8481" s="3">
        <f>'Transaction Data'!$F8481*'Transaction Data'!$K8481</f>
        <v>460</v>
      </c>
      <c r="N8481" s="3">
        <f>'Transaction Data'!$F8481*'Transaction Data'!$L8481</f>
        <v>644</v>
      </c>
      <c r="O8481" s="3">
        <f>'Transaction Data'!$N8481-'Transaction Data'!$M8481</f>
        <v>184</v>
      </c>
      <c r="P8481" s="2">
        <f>DATEDIF('Transaction Data'!$D8481,'Transaction Data'!$A8481,"y")</f>
        <v>70</v>
      </c>
      <c r="Q8481" s="2" t="str">
        <f>FLOOR('Transaction Data'!$P8481,15)&amp;"-"&amp;FLOOR('Transaction Data'!$P8481,15)+14</f>
        <v>60-74</v>
      </c>
      <c r="R8481" s="2" t="str">
        <f>IF('Transaction Data'!$L8481&lt;=10,"Less Expensive","Expensive")</f>
        <v>Expensive</v>
      </c>
      <c r="S8481" s="4">
        <f>WEEKDAY('Transaction Data'!$A8481)</f>
        <v>2</v>
      </c>
      <c r="T8481" s="2" t="str">
        <f>IF(WEEKDAY('Transaction Data'!$A8481,2)&lt;6,"Weekday","Weekend")</f>
        <v>Weekday</v>
      </c>
    </row>
    <row r="8482" ht="15.75" customHeight="1">
      <c r="A8482" s="1">
        <v>45432.0</v>
      </c>
      <c r="B8482" s="2" t="s">
        <v>3848</v>
      </c>
      <c r="C8482" s="2" t="s">
        <v>69</v>
      </c>
      <c r="D8482" s="1">
        <v>32144.0</v>
      </c>
      <c r="E8482" s="2" t="s">
        <v>22</v>
      </c>
      <c r="F8482" s="2">
        <v>192.0</v>
      </c>
      <c r="G8482" s="2" t="s">
        <v>55</v>
      </c>
      <c r="H8482" s="2" t="s">
        <v>24</v>
      </c>
      <c r="I8482" s="2" t="s">
        <v>25</v>
      </c>
      <c r="J8482" s="2" t="str">
        <f t="array" ref="J8482">XLOOKUP('Transaction Data'!$G8482,Product_Code,Biscuit_Brand)</f>
        <v>Vanilla Wafers</v>
      </c>
      <c r="K8482" s="2">
        <f t="array" ref="K8482">XLOOKUP('Transaction Data'!$G8482,Product_Code,Cost)</f>
        <v>18</v>
      </c>
      <c r="L8482" s="2">
        <f t="array" ref="L8482">XLOOKUP('Transaction Data'!$G8482,Product_Code,Unit_Price)</f>
        <v>36</v>
      </c>
      <c r="M8482" s="3">
        <f>'Transaction Data'!$F8482*'Transaction Data'!$K8482</f>
        <v>3456</v>
      </c>
      <c r="N8482" s="3">
        <f>'Transaction Data'!$F8482*'Transaction Data'!$L8482</f>
        <v>6912</v>
      </c>
      <c r="O8482" s="3">
        <f>'Transaction Data'!$N8482-'Transaction Data'!$M8482</f>
        <v>3456</v>
      </c>
      <c r="P8482" s="2">
        <f>DATEDIF('Transaction Data'!$D8482,'Transaction Data'!$A8482,"y")</f>
        <v>36</v>
      </c>
      <c r="Q8482" s="2" t="str">
        <f>FLOOR('Transaction Data'!$P8482,15)&amp;"-"&amp;FLOOR('Transaction Data'!$P8482,15)+14</f>
        <v>30-44</v>
      </c>
      <c r="R8482" s="2" t="str">
        <f>IF('Transaction Data'!$L8482&lt;=10,"Less Expensive","Expensive")</f>
        <v>Expensive</v>
      </c>
      <c r="S8482" s="4">
        <f>WEEKDAY('Transaction Data'!$A8482)</f>
        <v>2</v>
      </c>
      <c r="T8482" s="2" t="str">
        <f>IF(WEEKDAY('Transaction Data'!$A8482,2)&lt;6,"Weekday","Weekend")</f>
        <v>Weekday</v>
      </c>
    </row>
    <row r="8483" ht="15.75" customHeight="1">
      <c r="A8483" s="1">
        <v>45491.0</v>
      </c>
      <c r="B8483" s="2" t="s">
        <v>7767</v>
      </c>
      <c r="C8483" s="2" t="s">
        <v>32</v>
      </c>
      <c r="D8483" s="1">
        <v>22167.0</v>
      </c>
      <c r="E8483" s="2" t="s">
        <v>27</v>
      </c>
      <c r="F8483" s="2">
        <v>444.0</v>
      </c>
      <c r="G8483" s="2" t="s">
        <v>38</v>
      </c>
      <c r="H8483" s="2" t="s">
        <v>29</v>
      </c>
      <c r="I8483" s="2" t="s">
        <v>25</v>
      </c>
      <c r="J8483" s="2" t="str">
        <f t="array" ref="J8483">XLOOKUP('Transaction Data'!$G8483,Product_Code,Biscuit_Brand)</f>
        <v>Ginger Snaps</v>
      </c>
      <c r="K8483" s="2">
        <f t="array" ref="K8483">XLOOKUP('Transaction Data'!$G8483,Product_Code,Cost)</f>
        <v>14</v>
      </c>
      <c r="L8483" s="2">
        <f t="array" ref="L8483">XLOOKUP('Transaction Data'!$G8483,Product_Code,Unit_Price)</f>
        <v>28</v>
      </c>
      <c r="M8483" s="3">
        <f>'Transaction Data'!$F8483*'Transaction Data'!$K8483</f>
        <v>6216</v>
      </c>
      <c r="N8483" s="3">
        <f>'Transaction Data'!$F8483*'Transaction Data'!$L8483</f>
        <v>12432</v>
      </c>
      <c r="O8483" s="3">
        <f>'Transaction Data'!$N8483-'Transaction Data'!$M8483</f>
        <v>6216</v>
      </c>
      <c r="P8483" s="2">
        <f>DATEDIF('Transaction Data'!$D8483,'Transaction Data'!$A8483,"y")</f>
        <v>63</v>
      </c>
      <c r="Q8483" s="2" t="str">
        <f>FLOOR('Transaction Data'!$P8483,15)&amp;"-"&amp;FLOOR('Transaction Data'!$P8483,15)+14</f>
        <v>60-74</v>
      </c>
      <c r="R8483" s="2" t="str">
        <f>IF('Transaction Data'!$L8483&lt;=10,"Less Expensive","Expensive")</f>
        <v>Expensive</v>
      </c>
      <c r="S8483" s="4">
        <f>WEEKDAY('Transaction Data'!$A8483)</f>
        <v>5</v>
      </c>
      <c r="T8483" s="2" t="str">
        <f>IF(WEEKDAY('Transaction Data'!$A8483,2)&lt;6,"Weekday","Weekend")</f>
        <v>Weekday</v>
      </c>
    </row>
    <row r="8484" ht="15.75" customHeight="1">
      <c r="A8484" s="1">
        <v>45337.0</v>
      </c>
      <c r="B8484" s="2" t="s">
        <v>7768</v>
      </c>
      <c r="C8484" s="2" t="s">
        <v>51</v>
      </c>
      <c r="D8484" s="1">
        <v>32319.0</v>
      </c>
      <c r="E8484" s="2" t="s">
        <v>37</v>
      </c>
      <c r="F8484" s="2">
        <v>436.0</v>
      </c>
      <c r="G8484" s="2" t="s">
        <v>33</v>
      </c>
      <c r="H8484" s="2" t="s">
        <v>29</v>
      </c>
      <c r="I8484" s="2" t="s">
        <v>25</v>
      </c>
      <c r="J8484" s="2" t="str">
        <f t="array" ref="J8484">XLOOKUP('Transaction Data'!$G8484,Product_Code,Biscuit_Brand)</f>
        <v>Caramel Biscuits</v>
      </c>
      <c r="K8484" s="2">
        <f t="array" ref="K8484">XLOOKUP('Transaction Data'!$G8484,Product_Code,Cost)</f>
        <v>18</v>
      </c>
      <c r="L8484" s="2">
        <f t="array" ref="L8484">XLOOKUP('Transaction Data'!$G8484,Product_Code,Unit_Price)</f>
        <v>22</v>
      </c>
      <c r="M8484" s="3">
        <f>'Transaction Data'!$F8484*'Transaction Data'!$K8484</f>
        <v>7848</v>
      </c>
      <c r="N8484" s="3">
        <f>'Transaction Data'!$F8484*'Transaction Data'!$L8484</f>
        <v>9592</v>
      </c>
      <c r="O8484" s="3">
        <f>'Transaction Data'!$N8484-'Transaction Data'!$M8484</f>
        <v>1744</v>
      </c>
      <c r="P8484" s="2">
        <f>DATEDIF('Transaction Data'!$D8484,'Transaction Data'!$A8484,"y")</f>
        <v>35</v>
      </c>
      <c r="Q8484" s="2" t="str">
        <f>FLOOR('Transaction Data'!$P8484,15)&amp;"-"&amp;FLOOR('Transaction Data'!$P8484,15)+14</f>
        <v>30-44</v>
      </c>
      <c r="R8484" s="2" t="str">
        <f>IF('Transaction Data'!$L8484&lt;=10,"Less Expensive","Expensive")</f>
        <v>Expensive</v>
      </c>
      <c r="S8484" s="4">
        <f>WEEKDAY('Transaction Data'!$A8484)</f>
        <v>5</v>
      </c>
      <c r="T8484" s="2" t="str">
        <f>IF(WEEKDAY('Transaction Data'!$A8484,2)&lt;6,"Weekday","Weekend")</f>
        <v>Weekday</v>
      </c>
    </row>
    <row r="8485" ht="15.75" customHeight="1">
      <c r="A8485" s="1">
        <v>45437.0</v>
      </c>
      <c r="B8485" s="2" t="s">
        <v>7769</v>
      </c>
      <c r="C8485" s="2" t="s">
        <v>32</v>
      </c>
      <c r="D8485" s="1">
        <v>36552.0</v>
      </c>
      <c r="E8485" s="2" t="s">
        <v>37</v>
      </c>
      <c r="F8485" s="2">
        <v>310.0</v>
      </c>
      <c r="G8485" s="2" t="s">
        <v>38</v>
      </c>
      <c r="H8485" s="2" t="s">
        <v>34</v>
      </c>
      <c r="I8485" s="2" t="s">
        <v>25</v>
      </c>
      <c r="J8485" s="2" t="str">
        <f t="array" ref="J8485">XLOOKUP('Transaction Data'!$G8485,Product_Code,Biscuit_Brand)</f>
        <v>Ginger Snaps</v>
      </c>
      <c r="K8485" s="2">
        <f t="array" ref="K8485">XLOOKUP('Transaction Data'!$G8485,Product_Code,Cost)</f>
        <v>14</v>
      </c>
      <c r="L8485" s="2">
        <f t="array" ref="L8485">XLOOKUP('Transaction Data'!$G8485,Product_Code,Unit_Price)</f>
        <v>28</v>
      </c>
      <c r="M8485" s="3">
        <f>'Transaction Data'!$F8485*'Transaction Data'!$K8485</f>
        <v>4340</v>
      </c>
      <c r="N8485" s="3">
        <f>'Transaction Data'!$F8485*'Transaction Data'!$L8485</f>
        <v>8680</v>
      </c>
      <c r="O8485" s="3">
        <f>'Transaction Data'!$N8485-'Transaction Data'!$M8485</f>
        <v>4340</v>
      </c>
      <c r="P8485" s="2">
        <f>DATEDIF('Transaction Data'!$D8485,'Transaction Data'!$A8485,"y")</f>
        <v>24</v>
      </c>
      <c r="Q8485" s="2" t="str">
        <f>FLOOR('Transaction Data'!$P8485,15)&amp;"-"&amp;FLOOR('Transaction Data'!$P8485,15)+14</f>
        <v>15-29</v>
      </c>
      <c r="R8485" s="2" t="str">
        <f>IF('Transaction Data'!$L8485&lt;=10,"Less Expensive","Expensive")</f>
        <v>Expensive</v>
      </c>
      <c r="S8485" s="4">
        <f>WEEKDAY('Transaction Data'!$A8485)</f>
        <v>7</v>
      </c>
      <c r="T8485" s="2" t="str">
        <f>IF(WEEKDAY('Transaction Data'!$A8485,2)&lt;6,"Weekday","Weekend")</f>
        <v>Weekend</v>
      </c>
    </row>
    <row r="8486" ht="15.75" customHeight="1">
      <c r="A8486" s="1">
        <v>45321.0</v>
      </c>
      <c r="B8486" s="2" t="s">
        <v>7770</v>
      </c>
      <c r="C8486" s="2" t="s">
        <v>32</v>
      </c>
      <c r="D8486" s="1">
        <v>20188.0</v>
      </c>
      <c r="E8486" s="2" t="s">
        <v>27</v>
      </c>
      <c r="F8486" s="2">
        <v>323.0</v>
      </c>
      <c r="G8486" s="2" t="s">
        <v>60</v>
      </c>
      <c r="H8486" s="2" t="s">
        <v>24</v>
      </c>
      <c r="I8486" s="2" t="s">
        <v>25</v>
      </c>
      <c r="J8486" s="2" t="str">
        <f t="array" ref="J8486">XLOOKUP('Transaction Data'!$G8486,Product_Code,Biscuit_Brand)</f>
        <v>Peanut Butter Bites</v>
      </c>
      <c r="K8486" s="2">
        <f t="array" ref="K8486">XLOOKUP('Transaction Data'!$G8486,Product_Code,Cost)</f>
        <v>5</v>
      </c>
      <c r="L8486" s="2">
        <f t="array" ref="L8486">XLOOKUP('Transaction Data'!$G8486,Product_Code,Unit_Price)</f>
        <v>7</v>
      </c>
      <c r="M8486" s="3">
        <f>'Transaction Data'!$F8486*'Transaction Data'!$K8486</f>
        <v>1615</v>
      </c>
      <c r="N8486" s="3">
        <f>'Transaction Data'!$F8486*'Transaction Data'!$L8486</f>
        <v>2261</v>
      </c>
      <c r="O8486" s="3">
        <f>'Transaction Data'!$N8486-'Transaction Data'!$M8486</f>
        <v>646</v>
      </c>
      <c r="P8486" s="2">
        <f>DATEDIF('Transaction Data'!$D8486,'Transaction Data'!$A8486,"y")</f>
        <v>68</v>
      </c>
      <c r="Q8486" s="2" t="str">
        <f>FLOOR('Transaction Data'!$P8486,15)&amp;"-"&amp;FLOOR('Transaction Data'!$P8486,15)+14</f>
        <v>60-74</v>
      </c>
      <c r="R8486" s="2" t="str">
        <f>IF('Transaction Data'!$L8486&lt;=10,"Less Expensive","Expensive")</f>
        <v>Less Expensive</v>
      </c>
      <c r="S8486" s="4">
        <f>WEEKDAY('Transaction Data'!$A8486)</f>
        <v>3</v>
      </c>
      <c r="T8486" s="2" t="str">
        <f>IF(WEEKDAY('Transaction Data'!$A8486,2)&lt;6,"Weekday","Weekend")</f>
        <v>Weekday</v>
      </c>
    </row>
    <row r="8487" ht="15.75" customHeight="1">
      <c r="A8487" s="1">
        <v>45419.0</v>
      </c>
      <c r="B8487" s="2" t="s">
        <v>7771</v>
      </c>
      <c r="C8487" s="2" t="s">
        <v>69</v>
      </c>
      <c r="D8487" s="1">
        <v>32341.0</v>
      </c>
      <c r="E8487" s="2" t="s">
        <v>63</v>
      </c>
      <c r="F8487" s="2">
        <v>439.0</v>
      </c>
      <c r="G8487" s="2" t="s">
        <v>33</v>
      </c>
      <c r="H8487" s="2" t="s">
        <v>42</v>
      </c>
      <c r="I8487" s="2" t="s">
        <v>25</v>
      </c>
      <c r="J8487" s="2" t="str">
        <f t="array" ref="J8487">XLOOKUP('Transaction Data'!$G8487,Product_Code,Biscuit_Brand)</f>
        <v>Caramel Biscuits</v>
      </c>
      <c r="K8487" s="2">
        <f t="array" ref="K8487">XLOOKUP('Transaction Data'!$G8487,Product_Code,Cost)</f>
        <v>18</v>
      </c>
      <c r="L8487" s="2">
        <f t="array" ref="L8487">XLOOKUP('Transaction Data'!$G8487,Product_Code,Unit_Price)</f>
        <v>22</v>
      </c>
      <c r="M8487" s="3">
        <f>'Transaction Data'!$F8487*'Transaction Data'!$K8487</f>
        <v>7902</v>
      </c>
      <c r="N8487" s="3">
        <f>'Transaction Data'!$F8487*'Transaction Data'!$L8487</f>
        <v>9658</v>
      </c>
      <c r="O8487" s="3">
        <f>'Transaction Data'!$N8487-'Transaction Data'!$M8487</f>
        <v>1756</v>
      </c>
      <c r="P8487" s="2">
        <f>DATEDIF('Transaction Data'!$D8487,'Transaction Data'!$A8487,"y")</f>
        <v>35</v>
      </c>
      <c r="Q8487" s="2" t="str">
        <f>FLOOR('Transaction Data'!$P8487,15)&amp;"-"&amp;FLOOR('Transaction Data'!$P8487,15)+14</f>
        <v>30-44</v>
      </c>
      <c r="R8487" s="2" t="str">
        <f>IF('Transaction Data'!$L8487&lt;=10,"Less Expensive","Expensive")</f>
        <v>Expensive</v>
      </c>
      <c r="S8487" s="4">
        <f>WEEKDAY('Transaction Data'!$A8487)</f>
        <v>3</v>
      </c>
      <c r="T8487" s="2" t="str">
        <f>IF(WEEKDAY('Transaction Data'!$A8487,2)&lt;6,"Weekday","Weekend")</f>
        <v>Weekday</v>
      </c>
    </row>
    <row r="8488" ht="15.75" customHeight="1">
      <c r="A8488" s="1">
        <v>45495.0</v>
      </c>
      <c r="B8488" s="2" t="s">
        <v>7772</v>
      </c>
      <c r="C8488" s="2" t="s">
        <v>47</v>
      </c>
      <c r="D8488" s="1">
        <v>23555.0</v>
      </c>
      <c r="E8488" s="2" t="s">
        <v>22</v>
      </c>
      <c r="F8488" s="2">
        <v>218.0</v>
      </c>
      <c r="G8488" s="2" t="s">
        <v>60</v>
      </c>
      <c r="H8488" s="2" t="s">
        <v>45</v>
      </c>
      <c r="I8488" s="2" t="s">
        <v>25</v>
      </c>
      <c r="J8488" s="2" t="str">
        <f t="array" ref="J8488">XLOOKUP('Transaction Data'!$G8488,Product_Code,Biscuit_Brand)</f>
        <v>Peanut Butter Bites</v>
      </c>
      <c r="K8488" s="2">
        <f t="array" ref="K8488">XLOOKUP('Transaction Data'!$G8488,Product_Code,Cost)</f>
        <v>5</v>
      </c>
      <c r="L8488" s="2">
        <f t="array" ref="L8488">XLOOKUP('Transaction Data'!$G8488,Product_Code,Unit_Price)</f>
        <v>7</v>
      </c>
      <c r="M8488" s="3">
        <f>'Transaction Data'!$F8488*'Transaction Data'!$K8488</f>
        <v>1090</v>
      </c>
      <c r="N8488" s="3">
        <f>'Transaction Data'!$F8488*'Transaction Data'!$L8488</f>
        <v>1526</v>
      </c>
      <c r="O8488" s="3">
        <f>'Transaction Data'!$N8488-'Transaction Data'!$M8488</f>
        <v>436</v>
      </c>
      <c r="P8488" s="2">
        <f>DATEDIF('Transaction Data'!$D8488,'Transaction Data'!$A8488,"y")</f>
        <v>60</v>
      </c>
      <c r="Q8488" s="2" t="str">
        <f>FLOOR('Transaction Data'!$P8488,15)&amp;"-"&amp;FLOOR('Transaction Data'!$P8488,15)+14</f>
        <v>60-74</v>
      </c>
      <c r="R8488" s="2" t="str">
        <f>IF('Transaction Data'!$L8488&lt;=10,"Less Expensive","Expensive")</f>
        <v>Less Expensive</v>
      </c>
      <c r="S8488" s="4">
        <f>WEEKDAY('Transaction Data'!$A8488)</f>
        <v>2</v>
      </c>
      <c r="T8488" s="2" t="str">
        <f>IF(WEEKDAY('Transaction Data'!$A8488,2)&lt;6,"Weekday","Weekend")</f>
        <v>Weekday</v>
      </c>
    </row>
    <row r="8489" ht="15.75" customHeight="1">
      <c r="A8489" s="1">
        <v>45402.0</v>
      </c>
      <c r="B8489" s="2" t="s">
        <v>7773</v>
      </c>
      <c r="C8489" s="2" t="s">
        <v>51</v>
      </c>
      <c r="D8489" s="1">
        <v>29594.0</v>
      </c>
      <c r="E8489" s="2" t="s">
        <v>63</v>
      </c>
      <c r="F8489" s="2">
        <v>160.0</v>
      </c>
      <c r="G8489" s="2" t="s">
        <v>57</v>
      </c>
      <c r="H8489" s="2" t="s">
        <v>24</v>
      </c>
      <c r="I8489" s="2" t="s">
        <v>25</v>
      </c>
      <c r="J8489" s="2" t="str">
        <f t="array" ref="J8489">XLOOKUP('Transaction Data'!$G8489,Product_Code,Biscuit_Brand)</f>
        <v>Oatmeal Cookies</v>
      </c>
      <c r="K8489" s="2">
        <f t="array" ref="K8489">XLOOKUP('Transaction Data'!$G8489,Product_Code,Cost)</f>
        <v>19</v>
      </c>
      <c r="L8489" s="2">
        <f t="array" ref="L8489">XLOOKUP('Transaction Data'!$G8489,Product_Code,Unit_Price)</f>
        <v>23</v>
      </c>
      <c r="M8489" s="3">
        <f>'Transaction Data'!$F8489*'Transaction Data'!$K8489</f>
        <v>3040</v>
      </c>
      <c r="N8489" s="3">
        <f>'Transaction Data'!$F8489*'Transaction Data'!$L8489</f>
        <v>3680</v>
      </c>
      <c r="O8489" s="3">
        <f>'Transaction Data'!$N8489-'Transaction Data'!$M8489</f>
        <v>640</v>
      </c>
      <c r="P8489" s="2">
        <f>DATEDIF('Transaction Data'!$D8489,'Transaction Data'!$A8489,"y")</f>
        <v>43</v>
      </c>
      <c r="Q8489" s="2" t="str">
        <f>FLOOR('Transaction Data'!$P8489,15)&amp;"-"&amp;FLOOR('Transaction Data'!$P8489,15)+14</f>
        <v>30-44</v>
      </c>
      <c r="R8489" s="2" t="str">
        <f>IF('Transaction Data'!$L8489&lt;=10,"Less Expensive","Expensive")</f>
        <v>Expensive</v>
      </c>
      <c r="S8489" s="4">
        <f>WEEKDAY('Transaction Data'!$A8489)</f>
        <v>7</v>
      </c>
      <c r="T8489" s="2" t="str">
        <f>IF(WEEKDAY('Transaction Data'!$A8489,2)&lt;6,"Weekday","Weekend")</f>
        <v>Weekend</v>
      </c>
    </row>
    <row r="8490" ht="15.75" customHeight="1">
      <c r="A8490" s="1">
        <v>45326.0</v>
      </c>
      <c r="B8490" s="2" t="s">
        <v>7774</v>
      </c>
      <c r="C8490" s="2" t="s">
        <v>21</v>
      </c>
      <c r="D8490" s="1">
        <v>19214.0</v>
      </c>
      <c r="E8490" s="2" t="s">
        <v>22</v>
      </c>
      <c r="F8490" s="2">
        <v>15.0</v>
      </c>
      <c r="G8490" s="2" t="s">
        <v>48</v>
      </c>
      <c r="H8490" s="2" t="s">
        <v>29</v>
      </c>
      <c r="I8490" s="2" t="s">
        <v>25</v>
      </c>
      <c r="J8490" s="2" t="str">
        <f t="array" ref="J8490">XLOOKUP('Transaction Data'!$G8490,Product_Code,Biscuit_Brand)</f>
        <v>Lemon Crisps</v>
      </c>
      <c r="K8490" s="2">
        <f t="array" ref="K8490">XLOOKUP('Transaction Data'!$G8490,Product_Code,Cost)</f>
        <v>7</v>
      </c>
      <c r="L8490" s="2">
        <f t="array" ref="L8490">XLOOKUP('Transaction Data'!$G8490,Product_Code,Unit_Price)</f>
        <v>9</v>
      </c>
      <c r="M8490" s="3">
        <f>'Transaction Data'!$F8490*'Transaction Data'!$K8490</f>
        <v>105</v>
      </c>
      <c r="N8490" s="3">
        <f>'Transaction Data'!$F8490*'Transaction Data'!$L8490</f>
        <v>135</v>
      </c>
      <c r="O8490" s="3">
        <f>'Transaction Data'!$N8490-'Transaction Data'!$M8490</f>
        <v>30</v>
      </c>
      <c r="P8490" s="2">
        <f>DATEDIF('Transaction Data'!$D8490,'Transaction Data'!$A8490,"y")</f>
        <v>71</v>
      </c>
      <c r="Q8490" s="2" t="str">
        <f>FLOOR('Transaction Data'!$P8490,15)&amp;"-"&amp;FLOOR('Transaction Data'!$P8490,15)+14</f>
        <v>60-74</v>
      </c>
      <c r="R8490" s="2" t="str">
        <f>IF('Transaction Data'!$L8490&lt;=10,"Less Expensive","Expensive")</f>
        <v>Less Expensive</v>
      </c>
      <c r="S8490" s="4">
        <f>WEEKDAY('Transaction Data'!$A8490)</f>
        <v>1</v>
      </c>
      <c r="T8490" s="2" t="str">
        <f>IF(WEEKDAY('Transaction Data'!$A8490,2)&lt;6,"Weekday","Weekend")</f>
        <v>Weekend</v>
      </c>
    </row>
    <row r="8491" ht="15.75" customHeight="1">
      <c r="A8491" s="1">
        <v>45436.0</v>
      </c>
      <c r="B8491" s="2" t="s">
        <v>7775</v>
      </c>
      <c r="C8491" s="2" t="s">
        <v>47</v>
      </c>
      <c r="D8491" s="1">
        <v>35620.0</v>
      </c>
      <c r="E8491" s="2" t="s">
        <v>37</v>
      </c>
      <c r="F8491" s="2">
        <v>337.0</v>
      </c>
      <c r="G8491" s="2" t="s">
        <v>55</v>
      </c>
      <c r="H8491" s="2" t="s">
        <v>42</v>
      </c>
      <c r="I8491" s="2" t="s">
        <v>25</v>
      </c>
      <c r="J8491" s="2" t="str">
        <f t="array" ref="J8491">XLOOKUP('Transaction Data'!$G8491,Product_Code,Biscuit_Brand)</f>
        <v>Vanilla Wafers</v>
      </c>
      <c r="K8491" s="2">
        <f t="array" ref="K8491">XLOOKUP('Transaction Data'!$G8491,Product_Code,Cost)</f>
        <v>18</v>
      </c>
      <c r="L8491" s="2">
        <f t="array" ref="L8491">XLOOKUP('Transaction Data'!$G8491,Product_Code,Unit_Price)</f>
        <v>36</v>
      </c>
      <c r="M8491" s="3">
        <f>'Transaction Data'!$F8491*'Transaction Data'!$K8491</f>
        <v>6066</v>
      </c>
      <c r="N8491" s="3">
        <f>'Transaction Data'!$F8491*'Transaction Data'!$L8491</f>
        <v>12132</v>
      </c>
      <c r="O8491" s="3">
        <f>'Transaction Data'!$N8491-'Transaction Data'!$M8491</f>
        <v>6066</v>
      </c>
      <c r="P8491" s="2">
        <f>DATEDIF('Transaction Data'!$D8491,'Transaction Data'!$A8491,"y")</f>
        <v>26</v>
      </c>
      <c r="Q8491" s="2" t="str">
        <f>FLOOR('Transaction Data'!$P8491,15)&amp;"-"&amp;FLOOR('Transaction Data'!$P8491,15)+14</f>
        <v>15-29</v>
      </c>
      <c r="R8491" s="2" t="str">
        <f>IF('Transaction Data'!$L8491&lt;=10,"Less Expensive","Expensive")</f>
        <v>Expensive</v>
      </c>
      <c r="S8491" s="4">
        <f>WEEKDAY('Transaction Data'!$A8491)</f>
        <v>6</v>
      </c>
      <c r="T8491" s="2" t="str">
        <f>IF(WEEKDAY('Transaction Data'!$A8491,2)&lt;6,"Weekday","Weekend")</f>
        <v>Weekday</v>
      </c>
    </row>
    <row r="8492" ht="15.75" customHeight="1">
      <c r="A8492" s="1">
        <v>45466.0</v>
      </c>
      <c r="B8492" s="2" t="s">
        <v>7776</v>
      </c>
      <c r="C8492" s="2" t="s">
        <v>32</v>
      </c>
      <c r="D8492" s="1">
        <v>36954.0</v>
      </c>
      <c r="E8492" s="2" t="s">
        <v>37</v>
      </c>
      <c r="F8492" s="2">
        <v>66.0</v>
      </c>
      <c r="G8492" s="2" t="s">
        <v>33</v>
      </c>
      <c r="H8492" s="2" t="s">
        <v>45</v>
      </c>
      <c r="I8492" s="2" t="s">
        <v>25</v>
      </c>
      <c r="J8492" s="2" t="str">
        <f t="array" ref="J8492">XLOOKUP('Transaction Data'!$G8492,Product_Code,Biscuit_Brand)</f>
        <v>Caramel Biscuits</v>
      </c>
      <c r="K8492" s="2">
        <f t="array" ref="K8492">XLOOKUP('Transaction Data'!$G8492,Product_Code,Cost)</f>
        <v>18</v>
      </c>
      <c r="L8492" s="2">
        <f t="array" ref="L8492">XLOOKUP('Transaction Data'!$G8492,Product_Code,Unit_Price)</f>
        <v>22</v>
      </c>
      <c r="M8492" s="3">
        <f>'Transaction Data'!$F8492*'Transaction Data'!$K8492</f>
        <v>1188</v>
      </c>
      <c r="N8492" s="3">
        <f>'Transaction Data'!$F8492*'Transaction Data'!$L8492</f>
        <v>1452</v>
      </c>
      <c r="O8492" s="3">
        <f>'Transaction Data'!$N8492-'Transaction Data'!$M8492</f>
        <v>264</v>
      </c>
      <c r="P8492" s="2">
        <f>DATEDIF('Transaction Data'!$D8492,'Transaction Data'!$A8492,"y")</f>
        <v>23</v>
      </c>
      <c r="Q8492" s="2" t="str">
        <f>FLOOR('Transaction Data'!$P8492,15)&amp;"-"&amp;FLOOR('Transaction Data'!$P8492,15)+14</f>
        <v>15-29</v>
      </c>
      <c r="R8492" s="2" t="str">
        <f>IF('Transaction Data'!$L8492&lt;=10,"Less Expensive","Expensive")</f>
        <v>Expensive</v>
      </c>
      <c r="S8492" s="4">
        <f>WEEKDAY('Transaction Data'!$A8492)</f>
        <v>1</v>
      </c>
      <c r="T8492" s="2" t="str">
        <f>IF(WEEKDAY('Transaction Data'!$A8492,2)&lt;6,"Weekday","Weekend")</f>
        <v>Weekend</v>
      </c>
    </row>
    <row r="8493" ht="15.75" customHeight="1">
      <c r="A8493" s="1">
        <v>45316.0</v>
      </c>
      <c r="B8493" s="2" t="s">
        <v>7777</v>
      </c>
      <c r="C8493" s="2" t="s">
        <v>51</v>
      </c>
      <c r="D8493" s="1">
        <v>22742.0</v>
      </c>
      <c r="E8493" s="2" t="s">
        <v>37</v>
      </c>
      <c r="F8493" s="2">
        <v>398.0</v>
      </c>
      <c r="G8493" s="2" t="s">
        <v>48</v>
      </c>
      <c r="H8493" s="2" t="s">
        <v>24</v>
      </c>
      <c r="I8493" s="2" t="s">
        <v>25</v>
      </c>
      <c r="J8493" s="2" t="str">
        <f t="array" ref="J8493">XLOOKUP('Transaction Data'!$G8493,Product_Code,Biscuit_Brand)</f>
        <v>Lemon Crisps</v>
      </c>
      <c r="K8493" s="2">
        <f t="array" ref="K8493">XLOOKUP('Transaction Data'!$G8493,Product_Code,Cost)</f>
        <v>7</v>
      </c>
      <c r="L8493" s="2">
        <f t="array" ref="L8493">XLOOKUP('Transaction Data'!$G8493,Product_Code,Unit_Price)</f>
        <v>9</v>
      </c>
      <c r="M8493" s="3">
        <f>'Transaction Data'!$F8493*'Transaction Data'!$K8493</f>
        <v>2786</v>
      </c>
      <c r="N8493" s="3">
        <f>'Transaction Data'!$F8493*'Transaction Data'!$L8493</f>
        <v>3582</v>
      </c>
      <c r="O8493" s="3">
        <f>'Transaction Data'!$N8493-'Transaction Data'!$M8493</f>
        <v>796</v>
      </c>
      <c r="P8493" s="2">
        <f>DATEDIF('Transaction Data'!$D8493,'Transaction Data'!$A8493,"y")</f>
        <v>61</v>
      </c>
      <c r="Q8493" s="2" t="str">
        <f>FLOOR('Transaction Data'!$P8493,15)&amp;"-"&amp;FLOOR('Transaction Data'!$P8493,15)+14</f>
        <v>60-74</v>
      </c>
      <c r="R8493" s="2" t="str">
        <f>IF('Transaction Data'!$L8493&lt;=10,"Less Expensive","Expensive")</f>
        <v>Less Expensive</v>
      </c>
      <c r="S8493" s="4">
        <f>WEEKDAY('Transaction Data'!$A8493)</f>
        <v>5</v>
      </c>
      <c r="T8493" s="2" t="str">
        <f>IF(WEEKDAY('Transaction Data'!$A8493,2)&lt;6,"Weekday","Weekend")</f>
        <v>Weekday</v>
      </c>
    </row>
    <row r="8494" ht="15.75" customHeight="1">
      <c r="A8494" s="1">
        <v>45315.0</v>
      </c>
      <c r="B8494" s="2" t="s">
        <v>7778</v>
      </c>
      <c r="C8494" s="2" t="s">
        <v>51</v>
      </c>
      <c r="D8494" s="1">
        <v>29664.0</v>
      </c>
      <c r="E8494" s="2" t="s">
        <v>37</v>
      </c>
      <c r="F8494" s="2">
        <v>434.0</v>
      </c>
      <c r="G8494" s="2" t="s">
        <v>57</v>
      </c>
      <c r="H8494" s="2" t="s">
        <v>29</v>
      </c>
      <c r="I8494" s="2" t="s">
        <v>25</v>
      </c>
      <c r="J8494" s="2" t="str">
        <f t="array" ref="J8494">XLOOKUP('Transaction Data'!$G8494,Product_Code,Biscuit_Brand)</f>
        <v>Oatmeal Cookies</v>
      </c>
      <c r="K8494" s="2">
        <f t="array" ref="K8494">XLOOKUP('Transaction Data'!$G8494,Product_Code,Cost)</f>
        <v>19</v>
      </c>
      <c r="L8494" s="2">
        <f t="array" ref="L8494">XLOOKUP('Transaction Data'!$G8494,Product_Code,Unit_Price)</f>
        <v>23</v>
      </c>
      <c r="M8494" s="3">
        <f>'Transaction Data'!$F8494*'Transaction Data'!$K8494</f>
        <v>8246</v>
      </c>
      <c r="N8494" s="3">
        <f>'Transaction Data'!$F8494*'Transaction Data'!$L8494</f>
        <v>9982</v>
      </c>
      <c r="O8494" s="3">
        <f>'Transaction Data'!$N8494-'Transaction Data'!$M8494</f>
        <v>1736</v>
      </c>
      <c r="P8494" s="2">
        <f>DATEDIF('Transaction Data'!$D8494,'Transaction Data'!$A8494,"y")</f>
        <v>42</v>
      </c>
      <c r="Q8494" s="2" t="str">
        <f>FLOOR('Transaction Data'!$P8494,15)&amp;"-"&amp;FLOOR('Transaction Data'!$P8494,15)+14</f>
        <v>30-44</v>
      </c>
      <c r="R8494" s="2" t="str">
        <f>IF('Transaction Data'!$L8494&lt;=10,"Less Expensive","Expensive")</f>
        <v>Expensive</v>
      </c>
      <c r="S8494" s="4">
        <f>WEEKDAY('Transaction Data'!$A8494)</f>
        <v>4</v>
      </c>
      <c r="T8494" s="2" t="str">
        <f>IF(WEEKDAY('Transaction Data'!$A8494,2)&lt;6,"Weekday","Weekend")</f>
        <v>Weekday</v>
      </c>
    </row>
    <row r="8495" ht="15.75" customHeight="1">
      <c r="A8495" s="1">
        <v>45482.0</v>
      </c>
      <c r="B8495" s="2" t="s">
        <v>7779</v>
      </c>
      <c r="C8495" s="2" t="s">
        <v>69</v>
      </c>
      <c r="D8495" s="1">
        <v>36895.0</v>
      </c>
      <c r="E8495" s="2" t="s">
        <v>22</v>
      </c>
      <c r="F8495" s="2">
        <v>324.0</v>
      </c>
      <c r="G8495" s="2" t="s">
        <v>55</v>
      </c>
      <c r="H8495" s="2" t="s">
        <v>29</v>
      </c>
      <c r="I8495" s="2" t="s">
        <v>25</v>
      </c>
      <c r="J8495" s="2" t="str">
        <f t="array" ref="J8495">XLOOKUP('Transaction Data'!$G8495,Product_Code,Biscuit_Brand)</f>
        <v>Vanilla Wafers</v>
      </c>
      <c r="K8495" s="2">
        <f t="array" ref="K8495">XLOOKUP('Transaction Data'!$G8495,Product_Code,Cost)</f>
        <v>18</v>
      </c>
      <c r="L8495" s="2">
        <f t="array" ref="L8495">XLOOKUP('Transaction Data'!$G8495,Product_Code,Unit_Price)</f>
        <v>36</v>
      </c>
      <c r="M8495" s="3">
        <f>'Transaction Data'!$F8495*'Transaction Data'!$K8495</f>
        <v>5832</v>
      </c>
      <c r="N8495" s="3">
        <f>'Transaction Data'!$F8495*'Transaction Data'!$L8495</f>
        <v>11664</v>
      </c>
      <c r="O8495" s="3">
        <f>'Transaction Data'!$N8495-'Transaction Data'!$M8495</f>
        <v>5832</v>
      </c>
      <c r="P8495" s="2">
        <f>DATEDIF('Transaction Data'!$D8495,'Transaction Data'!$A8495,"y")</f>
        <v>23</v>
      </c>
      <c r="Q8495" s="2" t="str">
        <f>FLOOR('Transaction Data'!$P8495,15)&amp;"-"&amp;FLOOR('Transaction Data'!$P8495,15)+14</f>
        <v>15-29</v>
      </c>
      <c r="R8495" s="2" t="str">
        <f>IF('Transaction Data'!$L8495&lt;=10,"Less Expensive","Expensive")</f>
        <v>Expensive</v>
      </c>
      <c r="S8495" s="4">
        <f>WEEKDAY('Transaction Data'!$A8495)</f>
        <v>3</v>
      </c>
      <c r="T8495" s="2" t="str">
        <f>IF(WEEKDAY('Transaction Data'!$A8495,2)&lt;6,"Weekday","Weekend")</f>
        <v>Weekday</v>
      </c>
    </row>
    <row r="8496" ht="15.75" customHeight="1">
      <c r="A8496" s="1">
        <v>45500.0</v>
      </c>
      <c r="B8496" s="2" t="s">
        <v>7780</v>
      </c>
      <c r="C8496" s="2" t="s">
        <v>54</v>
      </c>
      <c r="D8496" s="1">
        <v>21430.0</v>
      </c>
      <c r="E8496" s="2" t="s">
        <v>63</v>
      </c>
      <c r="F8496" s="2">
        <v>312.0</v>
      </c>
      <c r="G8496" s="2" t="s">
        <v>48</v>
      </c>
      <c r="H8496" s="2" t="s">
        <v>34</v>
      </c>
      <c r="I8496" s="2" t="s">
        <v>25</v>
      </c>
      <c r="J8496" s="2" t="str">
        <f t="array" ref="J8496">XLOOKUP('Transaction Data'!$G8496,Product_Code,Biscuit_Brand)</f>
        <v>Lemon Crisps</v>
      </c>
      <c r="K8496" s="2">
        <f t="array" ref="K8496">XLOOKUP('Transaction Data'!$G8496,Product_Code,Cost)</f>
        <v>7</v>
      </c>
      <c r="L8496" s="2">
        <f t="array" ref="L8496">XLOOKUP('Transaction Data'!$G8496,Product_Code,Unit_Price)</f>
        <v>9</v>
      </c>
      <c r="M8496" s="3">
        <f>'Transaction Data'!$F8496*'Transaction Data'!$K8496</f>
        <v>2184</v>
      </c>
      <c r="N8496" s="3">
        <f>'Transaction Data'!$F8496*'Transaction Data'!$L8496</f>
        <v>2808</v>
      </c>
      <c r="O8496" s="3">
        <f>'Transaction Data'!$N8496-'Transaction Data'!$M8496</f>
        <v>624</v>
      </c>
      <c r="P8496" s="2">
        <f>DATEDIF('Transaction Data'!$D8496,'Transaction Data'!$A8496,"y")</f>
        <v>65</v>
      </c>
      <c r="Q8496" s="2" t="str">
        <f>FLOOR('Transaction Data'!$P8496,15)&amp;"-"&amp;FLOOR('Transaction Data'!$P8496,15)+14</f>
        <v>60-74</v>
      </c>
      <c r="R8496" s="2" t="str">
        <f>IF('Transaction Data'!$L8496&lt;=10,"Less Expensive","Expensive")</f>
        <v>Less Expensive</v>
      </c>
      <c r="S8496" s="4">
        <f>WEEKDAY('Transaction Data'!$A8496)</f>
        <v>7</v>
      </c>
      <c r="T8496" s="2" t="str">
        <f>IF(WEEKDAY('Transaction Data'!$A8496,2)&lt;6,"Weekday","Weekend")</f>
        <v>Weekend</v>
      </c>
    </row>
    <row r="8497" ht="15.75" customHeight="1">
      <c r="A8497" s="1">
        <v>45413.0</v>
      </c>
      <c r="B8497" s="2" t="s">
        <v>7781</v>
      </c>
      <c r="C8497" s="2" t="s">
        <v>54</v>
      </c>
      <c r="D8497" s="1">
        <v>37964.0</v>
      </c>
      <c r="E8497" s="2" t="s">
        <v>27</v>
      </c>
      <c r="F8497" s="2">
        <v>128.0</v>
      </c>
      <c r="G8497" s="2" t="s">
        <v>61</v>
      </c>
      <c r="H8497" s="2" t="s">
        <v>24</v>
      </c>
      <c r="I8497" s="2" t="s">
        <v>25</v>
      </c>
      <c r="J8497" s="2" t="str">
        <f t="array" ref="J8497">XLOOKUP('Transaction Data'!$G8497,Product_Code,Biscuit_Brand)</f>
        <v>Choco Delight</v>
      </c>
      <c r="K8497" s="2">
        <f t="array" ref="K8497">XLOOKUP('Transaction Data'!$G8497,Product_Code,Cost)</f>
        <v>3</v>
      </c>
      <c r="L8497" s="2">
        <f t="array" ref="L8497">XLOOKUP('Transaction Data'!$G8497,Product_Code,Unit_Price)</f>
        <v>5</v>
      </c>
      <c r="M8497" s="3">
        <f>'Transaction Data'!$F8497*'Transaction Data'!$K8497</f>
        <v>384</v>
      </c>
      <c r="N8497" s="3">
        <f>'Transaction Data'!$F8497*'Transaction Data'!$L8497</f>
        <v>640</v>
      </c>
      <c r="O8497" s="3">
        <f>'Transaction Data'!$N8497-'Transaction Data'!$M8497</f>
        <v>256</v>
      </c>
      <c r="P8497" s="2">
        <f>DATEDIF('Transaction Data'!$D8497,'Transaction Data'!$A8497,"y")</f>
        <v>20</v>
      </c>
      <c r="Q8497" s="2" t="str">
        <f>FLOOR('Transaction Data'!$P8497,15)&amp;"-"&amp;FLOOR('Transaction Data'!$P8497,15)+14</f>
        <v>15-29</v>
      </c>
      <c r="R8497" s="2" t="str">
        <f>IF('Transaction Data'!$L8497&lt;=10,"Less Expensive","Expensive")</f>
        <v>Less Expensive</v>
      </c>
      <c r="S8497" s="4">
        <f>WEEKDAY('Transaction Data'!$A8497)</f>
        <v>4</v>
      </c>
      <c r="T8497" s="2" t="str">
        <f>IF(WEEKDAY('Transaction Data'!$A8497,2)&lt;6,"Weekday","Weekend")</f>
        <v>Weekday</v>
      </c>
    </row>
    <row r="8498" ht="15.75" customHeight="1">
      <c r="A8498" s="1">
        <v>45335.0</v>
      </c>
      <c r="B8498" s="2" t="s">
        <v>7782</v>
      </c>
      <c r="C8498" s="2" t="s">
        <v>78</v>
      </c>
      <c r="D8498" s="1">
        <v>30073.0</v>
      </c>
      <c r="E8498" s="2" t="s">
        <v>37</v>
      </c>
      <c r="F8498" s="2">
        <v>127.0</v>
      </c>
      <c r="G8498" s="2" t="s">
        <v>61</v>
      </c>
      <c r="H8498" s="2" t="s">
        <v>42</v>
      </c>
      <c r="I8498" s="2" t="s">
        <v>25</v>
      </c>
      <c r="J8498" s="2" t="str">
        <f t="array" ref="J8498">XLOOKUP('Transaction Data'!$G8498,Product_Code,Biscuit_Brand)</f>
        <v>Choco Delight</v>
      </c>
      <c r="K8498" s="2">
        <f t="array" ref="K8498">XLOOKUP('Transaction Data'!$G8498,Product_Code,Cost)</f>
        <v>3</v>
      </c>
      <c r="L8498" s="2">
        <f t="array" ref="L8498">XLOOKUP('Transaction Data'!$G8498,Product_Code,Unit_Price)</f>
        <v>5</v>
      </c>
      <c r="M8498" s="3">
        <f>'Transaction Data'!$F8498*'Transaction Data'!$K8498</f>
        <v>381</v>
      </c>
      <c r="N8498" s="3">
        <f>'Transaction Data'!$F8498*'Transaction Data'!$L8498</f>
        <v>635</v>
      </c>
      <c r="O8498" s="3">
        <f>'Transaction Data'!$N8498-'Transaction Data'!$M8498</f>
        <v>254</v>
      </c>
      <c r="P8498" s="2">
        <f>DATEDIF('Transaction Data'!$D8498,'Transaction Data'!$A8498,"y")</f>
        <v>41</v>
      </c>
      <c r="Q8498" s="2" t="str">
        <f>FLOOR('Transaction Data'!$P8498,15)&amp;"-"&amp;FLOOR('Transaction Data'!$P8498,15)+14</f>
        <v>30-44</v>
      </c>
      <c r="R8498" s="2" t="str">
        <f>IF('Transaction Data'!$L8498&lt;=10,"Less Expensive","Expensive")</f>
        <v>Less Expensive</v>
      </c>
      <c r="S8498" s="4">
        <f>WEEKDAY('Transaction Data'!$A8498)</f>
        <v>3</v>
      </c>
      <c r="T8498" s="2" t="str">
        <f>IF(WEEKDAY('Transaction Data'!$A8498,2)&lt;6,"Weekday","Weekend")</f>
        <v>Weekday</v>
      </c>
    </row>
    <row r="8499" ht="15.75" customHeight="1">
      <c r="A8499" s="1">
        <v>45439.0</v>
      </c>
      <c r="B8499" s="2" t="s">
        <v>6626</v>
      </c>
      <c r="C8499" s="2" t="s">
        <v>54</v>
      </c>
      <c r="D8499" s="1">
        <v>37040.0</v>
      </c>
      <c r="E8499" s="2" t="s">
        <v>63</v>
      </c>
      <c r="F8499" s="2">
        <v>34.0</v>
      </c>
      <c r="G8499" s="2" t="s">
        <v>60</v>
      </c>
      <c r="H8499" s="2" t="s">
        <v>45</v>
      </c>
      <c r="I8499" s="2" t="s">
        <v>25</v>
      </c>
      <c r="J8499" s="2" t="str">
        <f t="array" ref="J8499">XLOOKUP('Transaction Data'!$G8499,Product_Code,Biscuit_Brand)</f>
        <v>Peanut Butter Bites</v>
      </c>
      <c r="K8499" s="2">
        <f t="array" ref="K8499">XLOOKUP('Transaction Data'!$G8499,Product_Code,Cost)</f>
        <v>5</v>
      </c>
      <c r="L8499" s="2">
        <f t="array" ref="L8499">XLOOKUP('Transaction Data'!$G8499,Product_Code,Unit_Price)</f>
        <v>7</v>
      </c>
      <c r="M8499" s="3">
        <f>'Transaction Data'!$F8499*'Transaction Data'!$K8499</f>
        <v>170</v>
      </c>
      <c r="N8499" s="3">
        <f>'Transaction Data'!$F8499*'Transaction Data'!$L8499</f>
        <v>238</v>
      </c>
      <c r="O8499" s="3">
        <f>'Transaction Data'!$N8499-'Transaction Data'!$M8499</f>
        <v>68</v>
      </c>
      <c r="P8499" s="2">
        <f>DATEDIF('Transaction Data'!$D8499,'Transaction Data'!$A8499,"y")</f>
        <v>22</v>
      </c>
      <c r="Q8499" s="2" t="str">
        <f>FLOOR('Transaction Data'!$P8499,15)&amp;"-"&amp;FLOOR('Transaction Data'!$P8499,15)+14</f>
        <v>15-29</v>
      </c>
      <c r="R8499" s="2" t="str">
        <f>IF('Transaction Data'!$L8499&lt;=10,"Less Expensive","Expensive")</f>
        <v>Less Expensive</v>
      </c>
      <c r="S8499" s="4">
        <f>WEEKDAY('Transaction Data'!$A8499)</f>
        <v>2</v>
      </c>
      <c r="T8499" s="2" t="str">
        <f>IF(WEEKDAY('Transaction Data'!$A8499,2)&lt;6,"Weekday","Weekend")</f>
        <v>Weekday</v>
      </c>
    </row>
    <row r="8500" ht="15.75" customHeight="1">
      <c r="A8500" s="1">
        <v>45447.0</v>
      </c>
      <c r="B8500" s="2" t="s">
        <v>7783</v>
      </c>
      <c r="C8500" s="2" t="s">
        <v>65</v>
      </c>
      <c r="D8500" s="1">
        <v>38875.0</v>
      </c>
      <c r="E8500" s="2" t="s">
        <v>63</v>
      </c>
      <c r="F8500" s="2">
        <v>386.0</v>
      </c>
      <c r="G8500" s="2" t="s">
        <v>61</v>
      </c>
      <c r="H8500" s="2" t="s">
        <v>24</v>
      </c>
      <c r="I8500" s="2" t="s">
        <v>25</v>
      </c>
      <c r="J8500" s="2" t="str">
        <f t="array" ref="J8500">XLOOKUP('Transaction Data'!$G8500,Product_Code,Biscuit_Brand)</f>
        <v>Choco Delight</v>
      </c>
      <c r="K8500" s="2">
        <f t="array" ref="K8500">XLOOKUP('Transaction Data'!$G8500,Product_Code,Cost)</f>
        <v>3</v>
      </c>
      <c r="L8500" s="2">
        <f t="array" ref="L8500">XLOOKUP('Transaction Data'!$G8500,Product_Code,Unit_Price)</f>
        <v>5</v>
      </c>
      <c r="M8500" s="3">
        <f>'Transaction Data'!$F8500*'Transaction Data'!$K8500</f>
        <v>1158</v>
      </c>
      <c r="N8500" s="3">
        <f>'Transaction Data'!$F8500*'Transaction Data'!$L8500</f>
        <v>1930</v>
      </c>
      <c r="O8500" s="3">
        <f>'Transaction Data'!$N8500-'Transaction Data'!$M8500</f>
        <v>772</v>
      </c>
      <c r="P8500" s="2">
        <f>DATEDIF('Transaction Data'!$D8500,'Transaction Data'!$A8500,"y")</f>
        <v>17</v>
      </c>
      <c r="Q8500" s="2" t="str">
        <f>FLOOR('Transaction Data'!$P8500,15)&amp;"-"&amp;FLOOR('Transaction Data'!$P8500,15)+14</f>
        <v>15-29</v>
      </c>
      <c r="R8500" s="2" t="str">
        <f>IF('Transaction Data'!$L8500&lt;=10,"Less Expensive","Expensive")</f>
        <v>Less Expensive</v>
      </c>
      <c r="S8500" s="4">
        <f>WEEKDAY('Transaction Data'!$A8500)</f>
        <v>3</v>
      </c>
      <c r="T8500" s="2" t="str">
        <f>IF(WEEKDAY('Transaction Data'!$A8500,2)&lt;6,"Weekday","Weekend")</f>
        <v>Weekday</v>
      </c>
    </row>
    <row r="8501" ht="15.75" customHeight="1">
      <c r="A8501" s="1">
        <v>45412.0</v>
      </c>
      <c r="B8501" s="2" t="s">
        <v>7784</v>
      </c>
      <c r="C8501" s="2" t="s">
        <v>78</v>
      </c>
      <c r="D8501" s="1">
        <v>22965.0</v>
      </c>
      <c r="E8501" s="2" t="s">
        <v>27</v>
      </c>
      <c r="F8501" s="2">
        <v>244.0</v>
      </c>
      <c r="G8501" s="2" t="s">
        <v>38</v>
      </c>
      <c r="H8501" s="2" t="s">
        <v>29</v>
      </c>
      <c r="I8501" s="2" t="s">
        <v>25</v>
      </c>
      <c r="J8501" s="2" t="str">
        <f t="array" ref="J8501">XLOOKUP('Transaction Data'!$G8501,Product_Code,Biscuit_Brand)</f>
        <v>Ginger Snaps</v>
      </c>
      <c r="K8501" s="2">
        <f t="array" ref="K8501">XLOOKUP('Transaction Data'!$G8501,Product_Code,Cost)</f>
        <v>14</v>
      </c>
      <c r="L8501" s="2">
        <f t="array" ref="L8501">XLOOKUP('Transaction Data'!$G8501,Product_Code,Unit_Price)</f>
        <v>28</v>
      </c>
      <c r="M8501" s="3">
        <f>'Transaction Data'!$F8501*'Transaction Data'!$K8501</f>
        <v>3416</v>
      </c>
      <c r="N8501" s="3">
        <f>'Transaction Data'!$F8501*'Transaction Data'!$L8501</f>
        <v>6832</v>
      </c>
      <c r="O8501" s="3">
        <f>'Transaction Data'!$N8501-'Transaction Data'!$M8501</f>
        <v>3416</v>
      </c>
      <c r="P8501" s="2">
        <f>DATEDIF('Transaction Data'!$D8501,'Transaction Data'!$A8501,"y")</f>
        <v>61</v>
      </c>
      <c r="Q8501" s="2" t="str">
        <f>FLOOR('Transaction Data'!$P8501,15)&amp;"-"&amp;FLOOR('Transaction Data'!$P8501,15)+14</f>
        <v>60-74</v>
      </c>
      <c r="R8501" s="2" t="str">
        <f>IF('Transaction Data'!$L8501&lt;=10,"Less Expensive","Expensive")</f>
        <v>Expensive</v>
      </c>
      <c r="S8501" s="4">
        <f>WEEKDAY('Transaction Data'!$A8501)</f>
        <v>3</v>
      </c>
      <c r="T8501" s="2" t="str">
        <f>IF(WEEKDAY('Transaction Data'!$A8501,2)&lt;6,"Weekday","Weekend")</f>
        <v>Weekday</v>
      </c>
    </row>
    <row r="8502" ht="15.75" customHeight="1">
      <c r="A8502" s="1">
        <v>45430.0</v>
      </c>
      <c r="B8502" s="2" t="s">
        <v>7785</v>
      </c>
      <c r="C8502" s="2" t="s">
        <v>54</v>
      </c>
      <c r="D8502" s="1">
        <v>29404.0</v>
      </c>
      <c r="E8502" s="2" t="s">
        <v>37</v>
      </c>
      <c r="F8502" s="2">
        <v>158.0</v>
      </c>
      <c r="G8502" s="2" t="s">
        <v>23</v>
      </c>
      <c r="H8502" s="2" t="s">
        <v>42</v>
      </c>
      <c r="I8502" s="2" t="s">
        <v>25</v>
      </c>
      <c r="J8502" s="2" t="str">
        <f t="array" ref="J8502">XLOOKUP('Transaction Data'!$G8502,Product_Code,Biscuit_Brand)</f>
        <v>Cinnamon Swirls</v>
      </c>
      <c r="K8502" s="2">
        <f t="array" ref="K8502">XLOOKUP('Transaction Data'!$G8502,Product_Code,Cost)</f>
        <v>10</v>
      </c>
      <c r="L8502" s="2">
        <f t="array" ref="L8502">XLOOKUP('Transaction Data'!$G8502,Product_Code,Unit_Price)</f>
        <v>14</v>
      </c>
      <c r="M8502" s="3">
        <f>'Transaction Data'!$F8502*'Transaction Data'!$K8502</f>
        <v>1580</v>
      </c>
      <c r="N8502" s="3">
        <f>'Transaction Data'!$F8502*'Transaction Data'!$L8502</f>
        <v>2212</v>
      </c>
      <c r="O8502" s="3">
        <f>'Transaction Data'!$N8502-'Transaction Data'!$M8502</f>
        <v>632</v>
      </c>
      <c r="P8502" s="2">
        <f>DATEDIF('Transaction Data'!$D8502,'Transaction Data'!$A8502,"y")</f>
        <v>43</v>
      </c>
      <c r="Q8502" s="2" t="str">
        <f>FLOOR('Transaction Data'!$P8502,15)&amp;"-"&amp;FLOOR('Transaction Data'!$P8502,15)+14</f>
        <v>30-44</v>
      </c>
      <c r="R8502" s="2" t="str">
        <f>IF('Transaction Data'!$L8502&lt;=10,"Less Expensive","Expensive")</f>
        <v>Expensive</v>
      </c>
      <c r="S8502" s="4">
        <f>WEEKDAY('Transaction Data'!$A8502)</f>
        <v>7</v>
      </c>
      <c r="T8502" s="2" t="str">
        <f>IF(WEEKDAY('Transaction Data'!$A8502,2)&lt;6,"Weekday","Weekend")</f>
        <v>Weekend</v>
      </c>
    </row>
    <row r="8503" ht="15.75" customHeight="1">
      <c r="A8503" s="1">
        <v>45413.0</v>
      </c>
      <c r="B8503" s="2" t="s">
        <v>7786</v>
      </c>
      <c r="C8503" s="2" t="s">
        <v>51</v>
      </c>
      <c r="D8503" s="1">
        <v>35432.0</v>
      </c>
      <c r="E8503" s="2" t="s">
        <v>37</v>
      </c>
      <c r="F8503" s="2">
        <v>415.0</v>
      </c>
      <c r="G8503" s="2" t="s">
        <v>23</v>
      </c>
      <c r="H8503" s="2" t="s">
        <v>45</v>
      </c>
      <c r="I8503" s="2" t="s">
        <v>25</v>
      </c>
      <c r="J8503" s="2" t="str">
        <f t="array" ref="J8503">XLOOKUP('Transaction Data'!$G8503,Product_Code,Biscuit_Brand)</f>
        <v>Cinnamon Swirls</v>
      </c>
      <c r="K8503" s="2">
        <f t="array" ref="K8503">XLOOKUP('Transaction Data'!$G8503,Product_Code,Cost)</f>
        <v>10</v>
      </c>
      <c r="L8503" s="2">
        <f t="array" ref="L8503">XLOOKUP('Transaction Data'!$G8503,Product_Code,Unit_Price)</f>
        <v>14</v>
      </c>
      <c r="M8503" s="3">
        <f>'Transaction Data'!$F8503*'Transaction Data'!$K8503</f>
        <v>4150</v>
      </c>
      <c r="N8503" s="3">
        <f>'Transaction Data'!$F8503*'Transaction Data'!$L8503</f>
        <v>5810</v>
      </c>
      <c r="O8503" s="3">
        <f>'Transaction Data'!$N8503-'Transaction Data'!$M8503</f>
        <v>1660</v>
      </c>
      <c r="P8503" s="2">
        <f>DATEDIF('Transaction Data'!$D8503,'Transaction Data'!$A8503,"y")</f>
        <v>27</v>
      </c>
      <c r="Q8503" s="2" t="str">
        <f>FLOOR('Transaction Data'!$P8503,15)&amp;"-"&amp;FLOOR('Transaction Data'!$P8503,15)+14</f>
        <v>15-29</v>
      </c>
      <c r="R8503" s="2" t="str">
        <f>IF('Transaction Data'!$L8503&lt;=10,"Less Expensive","Expensive")</f>
        <v>Expensive</v>
      </c>
      <c r="S8503" s="4">
        <f>WEEKDAY('Transaction Data'!$A8503)</f>
        <v>4</v>
      </c>
      <c r="T8503" s="2" t="str">
        <f>IF(WEEKDAY('Transaction Data'!$A8503,2)&lt;6,"Weekday","Weekend")</f>
        <v>Weekday</v>
      </c>
    </row>
    <row r="8504" ht="15.75" customHeight="1">
      <c r="A8504" s="1">
        <v>45450.0</v>
      </c>
      <c r="B8504" s="2" t="s">
        <v>7787</v>
      </c>
      <c r="C8504" s="2" t="s">
        <v>72</v>
      </c>
      <c r="D8504" s="1">
        <v>38047.0</v>
      </c>
      <c r="E8504" s="2" t="s">
        <v>22</v>
      </c>
      <c r="F8504" s="2">
        <v>184.0</v>
      </c>
      <c r="G8504" s="2" t="s">
        <v>57</v>
      </c>
      <c r="H8504" s="2" t="s">
        <v>24</v>
      </c>
      <c r="I8504" s="2" t="s">
        <v>25</v>
      </c>
      <c r="J8504" s="2" t="str">
        <f t="array" ref="J8504">XLOOKUP('Transaction Data'!$G8504,Product_Code,Biscuit_Brand)</f>
        <v>Oatmeal Cookies</v>
      </c>
      <c r="K8504" s="2">
        <f t="array" ref="K8504">XLOOKUP('Transaction Data'!$G8504,Product_Code,Cost)</f>
        <v>19</v>
      </c>
      <c r="L8504" s="2">
        <f t="array" ref="L8504">XLOOKUP('Transaction Data'!$G8504,Product_Code,Unit_Price)</f>
        <v>23</v>
      </c>
      <c r="M8504" s="3">
        <f>'Transaction Data'!$F8504*'Transaction Data'!$K8504</f>
        <v>3496</v>
      </c>
      <c r="N8504" s="3">
        <f>'Transaction Data'!$F8504*'Transaction Data'!$L8504</f>
        <v>4232</v>
      </c>
      <c r="O8504" s="3">
        <f>'Transaction Data'!$N8504-'Transaction Data'!$M8504</f>
        <v>736</v>
      </c>
      <c r="P8504" s="2">
        <f>DATEDIF('Transaction Data'!$D8504,'Transaction Data'!$A8504,"y")</f>
        <v>20</v>
      </c>
      <c r="Q8504" s="2" t="str">
        <f>FLOOR('Transaction Data'!$P8504,15)&amp;"-"&amp;FLOOR('Transaction Data'!$P8504,15)+14</f>
        <v>15-29</v>
      </c>
      <c r="R8504" s="2" t="str">
        <f>IF('Transaction Data'!$L8504&lt;=10,"Less Expensive","Expensive")</f>
        <v>Expensive</v>
      </c>
      <c r="S8504" s="4">
        <f>WEEKDAY('Transaction Data'!$A8504)</f>
        <v>6</v>
      </c>
      <c r="T8504" s="2" t="str">
        <f>IF(WEEKDAY('Transaction Data'!$A8504,2)&lt;6,"Weekday","Weekend")</f>
        <v>Weekday</v>
      </c>
    </row>
    <row r="8505" ht="15.75" customHeight="1">
      <c r="A8505" s="1">
        <v>45391.0</v>
      </c>
      <c r="B8505" s="2" t="s">
        <v>7788</v>
      </c>
      <c r="C8505" s="2" t="s">
        <v>69</v>
      </c>
      <c r="D8505" s="1">
        <v>34711.0</v>
      </c>
      <c r="E8505" s="2" t="s">
        <v>37</v>
      </c>
      <c r="F8505" s="2">
        <v>373.0</v>
      </c>
      <c r="G8505" s="2" t="s">
        <v>38</v>
      </c>
      <c r="H8505" s="2" t="s">
        <v>29</v>
      </c>
      <c r="I8505" s="2" t="s">
        <v>25</v>
      </c>
      <c r="J8505" s="2" t="str">
        <f t="array" ref="J8505">XLOOKUP('Transaction Data'!$G8505,Product_Code,Biscuit_Brand)</f>
        <v>Ginger Snaps</v>
      </c>
      <c r="K8505" s="2">
        <f t="array" ref="K8505">XLOOKUP('Transaction Data'!$G8505,Product_Code,Cost)</f>
        <v>14</v>
      </c>
      <c r="L8505" s="2">
        <f t="array" ref="L8505">XLOOKUP('Transaction Data'!$G8505,Product_Code,Unit_Price)</f>
        <v>28</v>
      </c>
      <c r="M8505" s="3">
        <f>'Transaction Data'!$F8505*'Transaction Data'!$K8505</f>
        <v>5222</v>
      </c>
      <c r="N8505" s="3">
        <f>'Transaction Data'!$F8505*'Transaction Data'!$L8505</f>
        <v>10444</v>
      </c>
      <c r="O8505" s="3">
        <f>'Transaction Data'!$N8505-'Transaction Data'!$M8505</f>
        <v>5222</v>
      </c>
      <c r="P8505" s="2">
        <f>DATEDIF('Transaction Data'!$D8505,'Transaction Data'!$A8505,"y")</f>
        <v>29</v>
      </c>
      <c r="Q8505" s="2" t="str">
        <f>FLOOR('Transaction Data'!$P8505,15)&amp;"-"&amp;FLOOR('Transaction Data'!$P8505,15)+14</f>
        <v>15-29</v>
      </c>
      <c r="R8505" s="2" t="str">
        <f>IF('Transaction Data'!$L8505&lt;=10,"Less Expensive","Expensive")</f>
        <v>Expensive</v>
      </c>
      <c r="S8505" s="4">
        <f>WEEKDAY('Transaction Data'!$A8505)</f>
        <v>3</v>
      </c>
      <c r="T8505" s="2" t="str">
        <f>IF(WEEKDAY('Transaction Data'!$A8505,2)&lt;6,"Weekday","Weekend")</f>
        <v>Weekday</v>
      </c>
    </row>
    <row r="8506" ht="15.75" customHeight="1">
      <c r="A8506" s="1">
        <v>45448.0</v>
      </c>
      <c r="B8506" s="2" t="s">
        <v>7789</v>
      </c>
      <c r="C8506" s="2" t="s">
        <v>51</v>
      </c>
      <c r="D8506" s="1">
        <v>27061.0</v>
      </c>
      <c r="E8506" s="2" t="s">
        <v>37</v>
      </c>
      <c r="F8506" s="2">
        <v>243.0</v>
      </c>
      <c r="G8506" s="2" t="s">
        <v>44</v>
      </c>
      <c r="H8506" s="2" t="s">
        <v>29</v>
      </c>
      <c r="I8506" s="2" t="s">
        <v>25</v>
      </c>
      <c r="J8506" s="2" t="str">
        <f t="array" ref="J8506">XLOOKUP('Transaction Data'!$G8506,Product_Code,Biscuit_Brand)</f>
        <v>Butter Crunch</v>
      </c>
      <c r="K8506" s="2">
        <f t="array" ref="K8506">XLOOKUP('Transaction Data'!$G8506,Product_Code,Cost)</f>
        <v>10</v>
      </c>
      <c r="L8506" s="2">
        <f t="array" ref="L8506">XLOOKUP('Transaction Data'!$G8506,Product_Code,Unit_Price)</f>
        <v>11</v>
      </c>
      <c r="M8506" s="3">
        <f>'Transaction Data'!$F8506*'Transaction Data'!$K8506</f>
        <v>2430</v>
      </c>
      <c r="N8506" s="3">
        <f>'Transaction Data'!$F8506*'Transaction Data'!$L8506</f>
        <v>2673</v>
      </c>
      <c r="O8506" s="3">
        <f>'Transaction Data'!$N8506-'Transaction Data'!$M8506</f>
        <v>243</v>
      </c>
      <c r="P8506" s="2">
        <f>DATEDIF('Transaction Data'!$D8506,'Transaction Data'!$A8506,"y")</f>
        <v>50</v>
      </c>
      <c r="Q8506" s="2" t="str">
        <f>FLOOR('Transaction Data'!$P8506,15)&amp;"-"&amp;FLOOR('Transaction Data'!$P8506,15)+14</f>
        <v>45-59</v>
      </c>
      <c r="R8506" s="2" t="str">
        <f>IF('Transaction Data'!$L8506&lt;=10,"Less Expensive","Expensive")</f>
        <v>Expensive</v>
      </c>
      <c r="S8506" s="4">
        <f>WEEKDAY('Transaction Data'!$A8506)</f>
        <v>4</v>
      </c>
      <c r="T8506" s="2" t="str">
        <f>IF(WEEKDAY('Transaction Data'!$A8506,2)&lt;6,"Weekday","Weekend")</f>
        <v>Weekday</v>
      </c>
    </row>
    <row r="8507" ht="15.75" customHeight="1">
      <c r="A8507" s="1">
        <v>45445.0</v>
      </c>
      <c r="B8507" s="2" t="s">
        <v>7790</v>
      </c>
      <c r="C8507" s="2" t="s">
        <v>51</v>
      </c>
      <c r="D8507" s="1">
        <v>28003.0</v>
      </c>
      <c r="E8507" s="2" t="s">
        <v>37</v>
      </c>
      <c r="F8507" s="2">
        <v>450.0</v>
      </c>
      <c r="G8507" s="2" t="s">
        <v>23</v>
      </c>
      <c r="H8507" s="2" t="s">
        <v>34</v>
      </c>
      <c r="I8507" s="2" t="s">
        <v>25</v>
      </c>
      <c r="J8507" s="2" t="str">
        <f t="array" ref="J8507">XLOOKUP('Transaction Data'!$G8507,Product_Code,Biscuit_Brand)</f>
        <v>Cinnamon Swirls</v>
      </c>
      <c r="K8507" s="2">
        <f t="array" ref="K8507">XLOOKUP('Transaction Data'!$G8507,Product_Code,Cost)</f>
        <v>10</v>
      </c>
      <c r="L8507" s="2">
        <f t="array" ref="L8507">XLOOKUP('Transaction Data'!$G8507,Product_Code,Unit_Price)</f>
        <v>14</v>
      </c>
      <c r="M8507" s="3">
        <f>'Transaction Data'!$F8507*'Transaction Data'!$K8507</f>
        <v>4500</v>
      </c>
      <c r="N8507" s="3">
        <f>'Transaction Data'!$F8507*'Transaction Data'!$L8507</f>
        <v>6300</v>
      </c>
      <c r="O8507" s="3">
        <f>'Transaction Data'!$N8507-'Transaction Data'!$M8507</f>
        <v>1800</v>
      </c>
      <c r="P8507" s="2">
        <f>DATEDIF('Transaction Data'!$D8507,'Transaction Data'!$A8507,"y")</f>
        <v>47</v>
      </c>
      <c r="Q8507" s="2" t="str">
        <f>FLOOR('Transaction Data'!$P8507,15)&amp;"-"&amp;FLOOR('Transaction Data'!$P8507,15)+14</f>
        <v>45-59</v>
      </c>
      <c r="R8507" s="2" t="str">
        <f>IF('Transaction Data'!$L8507&lt;=10,"Less Expensive","Expensive")</f>
        <v>Expensive</v>
      </c>
      <c r="S8507" s="4">
        <f>WEEKDAY('Transaction Data'!$A8507)</f>
        <v>1</v>
      </c>
      <c r="T8507" s="2" t="str">
        <f>IF(WEEKDAY('Transaction Data'!$A8507,2)&lt;6,"Weekday","Weekend")</f>
        <v>Weekend</v>
      </c>
    </row>
    <row r="8508" ht="15.75" customHeight="1">
      <c r="A8508" s="1">
        <v>45355.0</v>
      </c>
      <c r="B8508" s="2" t="s">
        <v>7791</v>
      </c>
      <c r="C8508" s="2" t="s">
        <v>69</v>
      </c>
      <c r="D8508" s="1">
        <v>32613.0</v>
      </c>
      <c r="E8508" s="2" t="s">
        <v>22</v>
      </c>
      <c r="F8508" s="2">
        <v>185.0</v>
      </c>
      <c r="G8508" s="2" t="s">
        <v>28</v>
      </c>
      <c r="H8508" s="2" t="s">
        <v>24</v>
      </c>
      <c r="I8508" s="2" t="s">
        <v>25</v>
      </c>
      <c r="J8508" s="2" t="str">
        <f t="array" ref="J8508">XLOOKUP('Transaction Data'!$G8508,Product_Code,Biscuit_Brand)</f>
        <v>Shortbread</v>
      </c>
      <c r="K8508" s="2">
        <f t="array" ref="K8508">XLOOKUP('Transaction Data'!$G8508,Product_Code,Cost)</f>
        <v>10</v>
      </c>
      <c r="L8508" s="2">
        <f t="array" ref="L8508">XLOOKUP('Transaction Data'!$G8508,Product_Code,Unit_Price)</f>
        <v>45</v>
      </c>
      <c r="M8508" s="3">
        <f>'Transaction Data'!$F8508*'Transaction Data'!$K8508</f>
        <v>1850</v>
      </c>
      <c r="N8508" s="3">
        <f>'Transaction Data'!$F8508*'Transaction Data'!$L8508</f>
        <v>8325</v>
      </c>
      <c r="O8508" s="3">
        <f>'Transaction Data'!$N8508-'Transaction Data'!$M8508</f>
        <v>6475</v>
      </c>
      <c r="P8508" s="2">
        <f>DATEDIF('Transaction Data'!$D8508,'Transaction Data'!$A8508,"y")</f>
        <v>34</v>
      </c>
      <c r="Q8508" s="2" t="str">
        <f>FLOOR('Transaction Data'!$P8508,15)&amp;"-"&amp;FLOOR('Transaction Data'!$P8508,15)+14</f>
        <v>30-44</v>
      </c>
      <c r="R8508" s="2" t="str">
        <f>IF('Transaction Data'!$L8508&lt;=10,"Less Expensive","Expensive")</f>
        <v>Expensive</v>
      </c>
      <c r="S8508" s="4">
        <f>WEEKDAY('Transaction Data'!$A8508)</f>
        <v>2</v>
      </c>
      <c r="T8508" s="2" t="str">
        <f>IF(WEEKDAY('Transaction Data'!$A8508,2)&lt;6,"Weekday","Weekend")</f>
        <v>Weekday</v>
      </c>
    </row>
    <row r="8509" ht="15.75" customHeight="1">
      <c r="A8509" s="1">
        <v>45440.0</v>
      </c>
      <c r="B8509" s="2" t="s">
        <v>7792</v>
      </c>
      <c r="C8509" s="2" t="s">
        <v>41</v>
      </c>
      <c r="D8509" s="1">
        <v>31948.0</v>
      </c>
      <c r="E8509" s="2" t="s">
        <v>27</v>
      </c>
      <c r="F8509" s="2">
        <v>77.0</v>
      </c>
      <c r="G8509" s="2" t="s">
        <v>33</v>
      </c>
      <c r="H8509" s="2" t="s">
        <v>42</v>
      </c>
      <c r="I8509" s="2" t="s">
        <v>25</v>
      </c>
      <c r="J8509" s="2" t="str">
        <f t="array" ref="J8509">XLOOKUP('Transaction Data'!$G8509,Product_Code,Biscuit_Brand)</f>
        <v>Caramel Biscuits</v>
      </c>
      <c r="K8509" s="2">
        <f t="array" ref="K8509">XLOOKUP('Transaction Data'!$G8509,Product_Code,Cost)</f>
        <v>18</v>
      </c>
      <c r="L8509" s="2">
        <f t="array" ref="L8509">XLOOKUP('Transaction Data'!$G8509,Product_Code,Unit_Price)</f>
        <v>22</v>
      </c>
      <c r="M8509" s="3">
        <f>'Transaction Data'!$F8509*'Transaction Data'!$K8509</f>
        <v>1386</v>
      </c>
      <c r="N8509" s="3">
        <f>'Transaction Data'!$F8509*'Transaction Data'!$L8509</f>
        <v>1694</v>
      </c>
      <c r="O8509" s="3">
        <f>'Transaction Data'!$N8509-'Transaction Data'!$M8509</f>
        <v>308</v>
      </c>
      <c r="P8509" s="2">
        <f>DATEDIF('Transaction Data'!$D8509,'Transaction Data'!$A8509,"y")</f>
        <v>36</v>
      </c>
      <c r="Q8509" s="2" t="str">
        <f>FLOOR('Transaction Data'!$P8509,15)&amp;"-"&amp;FLOOR('Transaction Data'!$P8509,15)+14</f>
        <v>30-44</v>
      </c>
      <c r="R8509" s="2" t="str">
        <f>IF('Transaction Data'!$L8509&lt;=10,"Less Expensive","Expensive")</f>
        <v>Expensive</v>
      </c>
      <c r="S8509" s="4">
        <f>WEEKDAY('Transaction Data'!$A8509)</f>
        <v>3</v>
      </c>
      <c r="T8509" s="2" t="str">
        <f>IF(WEEKDAY('Transaction Data'!$A8509,2)&lt;6,"Weekday","Weekend")</f>
        <v>Weekday</v>
      </c>
    </row>
    <row r="8510" ht="15.75" customHeight="1">
      <c r="A8510" s="1">
        <v>45433.0</v>
      </c>
      <c r="B8510" s="2" t="s">
        <v>7793</v>
      </c>
      <c r="C8510" s="2" t="s">
        <v>41</v>
      </c>
      <c r="D8510" s="1">
        <v>24587.0</v>
      </c>
      <c r="E8510" s="2" t="s">
        <v>27</v>
      </c>
      <c r="F8510" s="2">
        <v>316.0</v>
      </c>
      <c r="G8510" s="2" t="s">
        <v>48</v>
      </c>
      <c r="H8510" s="2" t="s">
        <v>45</v>
      </c>
      <c r="I8510" s="2" t="s">
        <v>25</v>
      </c>
      <c r="J8510" s="2" t="str">
        <f t="array" ref="J8510">XLOOKUP('Transaction Data'!$G8510,Product_Code,Biscuit_Brand)</f>
        <v>Lemon Crisps</v>
      </c>
      <c r="K8510" s="2">
        <f t="array" ref="K8510">XLOOKUP('Transaction Data'!$G8510,Product_Code,Cost)</f>
        <v>7</v>
      </c>
      <c r="L8510" s="2">
        <f t="array" ref="L8510">XLOOKUP('Transaction Data'!$G8510,Product_Code,Unit_Price)</f>
        <v>9</v>
      </c>
      <c r="M8510" s="3">
        <f>'Transaction Data'!$F8510*'Transaction Data'!$K8510</f>
        <v>2212</v>
      </c>
      <c r="N8510" s="3">
        <f>'Transaction Data'!$F8510*'Transaction Data'!$L8510</f>
        <v>2844</v>
      </c>
      <c r="O8510" s="3">
        <f>'Transaction Data'!$N8510-'Transaction Data'!$M8510</f>
        <v>632</v>
      </c>
      <c r="P8510" s="2">
        <f>DATEDIF('Transaction Data'!$D8510,'Transaction Data'!$A8510,"y")</f>
        <v>57</v>
      </c>
      <c r="Q8510" s="2" t="str">
        <f>FLOOR('Transaction Data'!$P8510,15)&amp;"-"&amp;FLOOR('Transaction Data'!$P8510,15)+14</f>
        <v>45-59</v>
      </c>
      <c r="R8510" s="2" t="str">
        <f>IF('Transaction Data'!$L8510&lt;=10,"Less Expensive","Expensive")</f>
        <v>Less Expensive</v>
      </c>
      <c r="S8510" s="4">
        <f>WEEKDAY('Transaction Data'!$A8510)</f>
        <v>3</v>
      </c>
      <c r="T8510" s="2" t="str">
        <f>IF(WEEKDAY('Transaction Data'!$A8510,2)&lt;6,"Weekday","Weekend")</f>
        <v>Weekday</v>
      </c>
    </row>
    <row r="8511" ht="15.75" customHeight="1">
      <c r="A8511" s="1">
        <v>45468.0</v>
      </c>
      <c r="B8511" s="2" t="s">
        <v>7794</v>
      </c>
      <c r="C8511" s="2" t="s">
        <v>32</v>
      </c>
      <c r="D8511" s="1">
        <v>16688.0</v>
      </c>
      <c r="E8511" s="2" t="s">
        <v>63</v>
      </c>
      <c r="F8511" s="2">
        <v>71.0</v>
      </c>
      <c r="G8511" s="2" t="s">
        <v>23</v>
      </c>
      <c r="H8511" s="2" t="s">
        <v>24</v>
      </c>
      <c r="I8511" s="2" t="s">
        <v>25</v>
      </c>
      <c r="J8511" s="2" t="str">
        <f t="array" ref="J8511">XLOOKUP('Transaction Data'!$G8511,Product_Code,Biscuit_Brand)</f>
        <v>Cinnamon Swirls</v>
      </c>
      <c r="K8511" s="2">
        <f t="array" ref="K8511">XLOOKUP('Transaction Data'!$G8511,Product_Code,Cost)</f>
        <v>10</v>
      </c>
      <c r="L8511" s="2">
        <f t="array" ref="L8511">XLOOKUP('Transaction Data'!$G8511,Product_Code,Unit_Price)</f>
        <v>14</v>
      </c>
      <c r="M8511" s="3">
        <f>'Transaction Data'!$F8511*'Transaction Data'!$K8511</f>
        <v>710</v>
      </c>
      <c r="N8511" s="3">
        <f>'Transaction Data'!$F8511*'Transaction Data'!$L8511</f>
        <v>994</v>
      </c>
      <c r="O8511" s="3">
        <f>'Transaction Data'!$N8511-'Transaction Data'!$M8511</f>
        <v>284</v>
      </c>
      <c r="P8511" s="2">
        <f>DATEDIF('Transaction Data'!$D8511,'Transaction Data'!$A8511,"y")</f>
        <v>78</v>
      </c>
      <c r="Q8511" s="2" t="str">
        <f>FLOOR('Transaction Data'!$P8511,15)&amp;"-"&amp;FLOOR('Transaction Data'!$P8511,15)+14</f>
        <v>75-89</v>
      </c>
      <c r="R8511" s="2" t="str">
        <f>IF('Transaction Data'!$L8511&lt;=10,"Less Expensive","Expensive")</f>
        <v>Expensive</v>
      </c>
      <c r="S8511" s="4">
        <f>WEEKDAY('Transaction Data'!$A8511)</f>
        <v>3</v>
      </c>
      <c r="T8511" s="2" t="str">
        <f>IF(WEEKDAY('Transaction Data'!$A8511,2)&lt;6,"Weekday","Weekend")</f>
        <v>Weekday</v>
      </c>
    </row>
    <row r="8512" ht="15.75" customHeight="1">
      <c r="A8512" s="1">
        <v>45336.0</v>
      </c>
      <c r="B8512" s="2" t="s">
        <v>7795</v>
      </c>
      <c r="C8512" s="2" t="s">
        <v>78</v>
      </c>
      <c r="D8512" s="1">
        <v>16092.0</v>
      </c>
      <c r="E8512" s="2" t="s">
        <v>37</v>
      </c>
      <c r="F8512" s="2">
        <v>115.0</v>
      </c>
      <c r="G8512" s="2" t="s">
        <v>61</v>
      </c>
      <c r="H8512" s="2" t="s">
        <v>29</v>
      </c>
      <c r="I8512" s="2" t="s">
        <v>25</v>
      </c>
      <c r="J8512" s="2" t="str">
        <f t="array" ref="J8512">XLOOKUP('Transaction Data'!$G8512,Product_Code,Biscuit_Brand)</f>
        <v>Choco Delight</v>
      </c>
      <c r="K8512" s="2">
        <f t="array" ref="K8512">XLOOKUP('Transaction Data'!$G8512,Product_Code,Cost)</f>
        <v>3</v>
      </c>
      <c r="L8512" s="2">
        <f t="array" ref="L8512">XLOOKUP('Transaction Data'!$G8512,Product_Code,Unit_Price)</f>
        <v>5</v>
      </c>
      <c r="M8512" s="3">
        <f>'Transaction Data'!$F8512*'Transaction Data'!$K8512</f>
        <v>345</v>
      </c>
      <c r="N8512" s="3">
        <f>'Transaction Data'!$F8512*'Transaction Data'!$L8512</f>
        <v>575</v>
      </c>
      <c r="O8512" s="3">
        <f>'Transaction Data'!$N8512-'Transaction Data'!$M8512</f>
        <v>230</v>
      </c>
      <c r="P8512" s="2">
        <f>DATEDIF('Transaction Data'!$D8512,'Transaction Data'!$A8512,"y")</f>
        <v>80</v>
      </c>
      <c r="Q8512" s="2" t="str">
        <f>FLOOR('Transaction Data'!$P8512,15)&amp;"-"&amp;FLOOR('Transaction Data'!$P8512,15)+14</f>
        <v>75-89</v>
      </c>
      <c r="R8512" s="2" t="str">
        <f>IF('Transaction Data'!$L8512&lt;=10,"Less Expensive","Expensive")</f>
        <v>Less Expensive</v>
      </c>
      <c r="S8512" s="4">
        <f>WEEKDAY('Transaction Data'!$A8512)</f>
        <v>4</v>
      </c>
      <c r="T8512" s="2" t="str">
        <f>IF(WEEKDAY('Transaction Data'!$A8512,2)&lt;6,"Weekday","Weekend")</f>
        <v>Weekday</v>
      </c>
    </row>
    <row r="8513" ht="15.75" customHeight="1">
      <c r="A8513" s="1">
        <v>45431.0</v>
      </c>
      <c r="B8513" s="2" t="s">
        <v>7796</v>
      </c>
      <c r="C8513" s="2" t="s">
        <v>47</v>
      </c>
      <c r="D8513" s="1">
        <v>16384.0</v>
      </c>
      <c r="E8513" s="2" t="s">
        <v>22</v>
      </c>
      <c r="F8513" s="2">
        <v>354.0</v>
      </c>
      <c r="G8513" s="2" t="s">
        <v>33</v>
      </c>
      <c r="H8513" s="2" t="s">
        <v>42</v>
      </c>
      <c r="I8513" s="2" t="s">
        <v>25</v>
      </c>
      <c r="J8513" s="2" t="str">
        <f t="array" ref="J8513">XLOOKUP('Transaction Data'!$G8513,Product_Code,Biscuit_Brand)</f>
        <v>Caramel Biscuits</v>
      </c>
      <c r="K8513" s="2">
        <f t="array" ref="K8513">XLOOKUP('Transaction Data'!$G8513,Product_Code,Cost)</f>
        <v>18</v>
      </c>
      <c r="L8513" s="2">
        <f t="array" ref="L8513">XLOOKUP('Transaction Data'!$G8513,Product_Code,Unit_Price)</f>
        <v>22</v>
      </c>
      <c r="M8513" s="3">
        <f>'Transaction Data'!$F8513*'Transaction Data'!$K8513</f>
        <v>6372</v>
      </c>
      <c r="N8513" s="3">
        <f>'Transaction Data'!$F8513*'Transaction Data'!$L8513</f>
        <v>7788</v>
      </c>
      <c r="O8513" s="3">
        <f>'Transaction Data'!$N8513-'Transaction Data'!$M8513</f>
        <v>1416</v>
      </c>
      <c r="P8513" s="2">
        <f>DATEDIF('Transaction Data'!$D8513,'Transaction Data'!$A8513,"y")</f>
        <v>79</v>
      </c>
      <c r="Q8513" s="2" t="str">
        <f>FLOOR('Transaction Data'!$P8513,15)&amp;"-"&amp;FLOOR('Transaction Data'!$P8513,15)+14</f>
        <v>75-89</v>
      </c>
      <c r="R8513" s="2" t="str">
        <f>IF('Transaction Data'!$L8513&lt;=10,"Less Expensive","Expensive")</f>
        <v>Expensive</v>
      </c>
      <c r="S8513" s="4">
        <f>WEEKDAY('Transaction Data'!$A8513)</f>
        <v>1</v>
      </c>
      <c r="T8513" s="2" t="str">
        <f>IF(WEEKDAY('Transaction Data'!$A8513,2)&lt;6,"Weekday","Weekend")</f>
        <v>Weekend</v>
      </c>
    </row>
    <row r="8514" ht="15.75" customHeight="1">
      <c r="A8514" s="1">
        <v>45417.0</v>
      </c>
      <c r="B8514" s="2" t="s">
        <v>7797</v>
      </c>
      <c r="C8514" s="2" t="s">
        <v>32</v>
      </c>
      <c r="D8514" s="1">
        <v>25465.0</v>
      </c>
      <c r="E8514" s="2" t="s">
        <v>22</v>
      </c>
      <c r="F8514" s="2">
        <v>164.0</v>
      </c>
      <c r="G8514" s="2" t="s">
        <v>55</v>
      </c>
      <c r="H8514" s="2" t="s">
        <v>45</v>
      </c>
      <c r="I8514" s="2" t="s">
        <v>25</v>
      </c>
      <c r="J8514" s="2" t="str">
        <f t="array" ref="J8514">XLOOKUP('Transaction Data'!$G8514,Product_Code,Biscuit_Brand)</f>
        <v>Vanilla Wafers</v>
      </c>
      <c r="K8514" s="2">
        <f t="array" ref="K8514">XLOOKUP('Transaction Data'!$G8514,Product_Code,Cost)</f>
        <v>18</v>
      </c>
      <c r="L8514" s="2">
        <f t="array" ref="L8514">XLOOKUP('Transaction Data'!$G8514,Product_Code,Unit_Price)</f>
        <v>36</v>
      </c>
      <c r="M8514" s="3">
        <f>'Transaction Data'!$F8514*'Transaction Data'!$K8514</f>
        <v>2952</v>
      </c>
      <c r="N8514" s="3">
        <f>'Transaction Data'!$F8514*'Transaction Data'!$L8514</f>
        <v>5904</v>
      </c>
      <c r="O8514" s="3">
        <f>'Transaction Data'!$N8514-'Transaction Data'!$M8514</f>
        <v>2952</v>
      </c>
      <c r="P8514" s="2">
        <f>DATEDIF('Transaction Data'!$D8514,'Transaction Data'!$A8514,"y")</f>
        <v>54</v>
      </c>
      <c r="Q8514" s="2" t="str">
        <f>FLOOR('Transaction Data'!$P8514,15)&amp;"-"&amp;FLOOR('Transaction Data'!$P8514,15)+14</f>
        <v>45-59</v>
      </c>
      <c r="R8514" s="2" t="str">
        <f>IF('Transaction Data'!$L8514&lt;=10,"Less Expensive","Expensive")</f>
        <v>Expensive</v>
      </c>
      <c r="S8514" s="4">
        <f>WEEKDAY('Transaction Data'!$A8514)</f>
        <v>1</v>
      </c>
      <c r="T8514" s="2" t="str">
        <f>IF(WEEKDAY('Transaction Data'!$A8514,2)&lt;6,"Weekday","Weekend")</f>
        <v>Weekend</v>
      </c>
    </row>
    <row r="8515" ht="15.75" customHeight="1">
      <c r="A8515" s="1">
        <v>45322.0</v>
      </c>
      <c r="B8515" s="2" t="s">
        <v>7798</v>
      </c>
      <c r="C8515" s="2" t="s">
        <v>54</v>
      </c>
      <c r="D8515" s="1">
        <v>38256.0</v>
      </c>
      <c r="E8515" s="2" t="s">
        <v>22</v>
      </c>
      <c r="F8515" s="2">
        <v>390.0</v>
      </c>
      <c r="G8515" s="2" t="s">
        <v>48</v>
      </c>
      <c r="H8515" s="2" t="s">
        <v>24</v>
      </c>
      <c r="I8515" s="2" t="s">
        <v>25</v>
      </c>
      <c r="J8515" s="2" t="str">
        <f t="array" ref="J8515">XLOOKUP('Transaction Data'!$G8515,Product_Code,Biscuit_Brand)</f>
        <v>Lemon Crisps</v>
      </c>
      <c r="K8515" s="2">
        <f t="array" ref="K8515">XLOOKUP('Transaction Data'!$G8515,Product_Code,Cost)</f>
        <v>7</v>
      </c>
      <c r="L8515" s="2">
        <f t="array" ref="L8515">XLOOKUP('Transaction Data'!$G8515,Product_Code,Unit_Price)</f>
        <v>9</v>
      </c>
      <c r="M8515" s="3">
        <f>'Transaction Data'!$F8515*'Transaction Data'!$K8515</f>
        <v>2730</v>
      </c>
      <c r="N8515" s="3">
        <f>'Transaction Data'!$F8515*'Transaction Data'!$L8515</f>
        <v>3510</v>
      </c>
      <c r="O8515" s="3">
        <f>'Transaction Data'!$N8515-'Transaction Data'!$M8515</f>
        <v>780</v>
      </c>
      <c r="P8515" s="2">
        <f>DATEDIF('Transaction Data'!$D8515,'Transaction Data'!$A8515,"y")</f>
        <v>19</v>
      </c>
      <c r="Q8515" s="2" t="str">
        <f>FLOOR('Transaction Data'!$P8515,15)&amp;"-"&amp;FLOOR('Transaction Data'!$P8515,15)+14</f>
        <v>15-29</v>
      </c>
      <c r="R8515" s="2" t="str">
        <f>IF('Transaction Data'!$L8515&lt;=10,"Less Expensive","Expensive")</f>
        <v>Less Expensive</v>
      </c>
      <c r="S8515" s="4">
        <f>WEEKDAY('Transaction Data'!$A8515)</f>
        <v>4</v>
      </c>
      <c r="T8515" s="2" t="str">
        <f>IF(WEEKDAY('Transaction Data'!$A8515,2)&lt;6,"Weekday","Weekend")</f>
        <v>Weekday</v>
      </c>
    </row>
    <row r="8516" ht="15.75" customHeight="1">
      <c r="A8516" s="1">
        <v>45331.0</v>
      </c>
      <c r="B8516" s="2" t="s">
        <v>7799</v>
      </c>
      <c r="C8516" s="2" t="s">
        <v>32</v>
      </c>
      <c r="D8516" s="1">
        <v>17950.0</v>
      </c>
      <c r="E8516" s="2" t="s">
        <v>37</v>
      </c>
      <c r="F8516" s="2">
        <v>298.0</v>
      </c>
      <c r="G8516" s="2" t="s">
        <v>60</v>
      </c>
      <c r="H8516" s="2" t="s">
        <v>29</v>
      </c>
      <c r="I8516" s="2" t="s">
        <v>30</v>
      </c>
      <c r="J8516" s="2" t="str">
        <f t="array" ref="J8516">XLOOKUP('Transaction Data'!$G8516,Product_Code,Biscuit_Brand)</f>
        <v>Peanut Butter Bites</v>
      </c>
      <c r="K8516" s="2">
        <f t="array" ref="K8516">XLOOKUP('Transaction Data'!$G8516,Product_Code,Cost)</f>
        <v>5</v>
      </c>
      <c r="L8516" s="2">
        <f t="array" ref="L8516">XLOOKUP('Transaction Data'!$G8516,Product_Code,Unit_Price)</f>
        <v>7</v>
      </c>
      <c r="M8516" s="3">
        <f>'Transaction Data'!$F8516*'Transaction Data'!$K8516</f>
        <v>1490</v>
      </c>
      <c r="N8516" s="3">
        <f>'Transaction Data'!$F8516*'Transaction Data'!$L8516</f>
        <v>2086</v>
      </c>
      <c r="O8516" s="3">
        <f>'Transaction Data'!$N8516-'Transaction Data'!$M8516</f>
        <v>596</v>
      </c>
      <c r="P8516" s="2">
        <f>DATEDIF('Transaction Data'!$D8516,'Transaction Data'!$A8516,"y")</f>
        <v>74</v>
      </c>
      <c r="Q8516" s="2" t="str">
        <f>FLOOR('Transaction Data'!$P8516,15)&amp;"-"&amp;FLOOR('Transaction Data'!$P8516,15)+14</f>
        <v>60-74</v>
      </c>
      <c r="R8516" s="2" t="str">
        <f>IF('Transaction Data'!$L8516&lt;=10,"Less Expensive","Expensive")</f>
        <v>Less Expensive</v>
      </c>
      <c r="S8516" s="4">
        <f>WEEKDAY('Transaction Data'!$A8516)</f>
        <v>6</v>
      </c>
      <c r="T8516" s="2" t="str">
        <f>IF(WEEKDAY('Transaction Data'!$A8516,2)&lt;6,"Weekday","Weekend")</f>
        <v>Weekday</v>
      </c>
    </row>
    <row r="8517" ht="15.75" customHeight="1">
      <c r="A8517" s="1">
        <v>45488.0</v>
      </c>
      <c r="B8517" s="2" t="s">
        <v>3786</v>
      </c>
      <c r="C8517" s="2" t="s">
        <v>51</v>
      </c>
      <c r="D8517" s="1">
        <v>19833.0</v>
      </c>
      <c r="E8517" s="2" t="s">
        <v>63</v>
      </c>
      <c r="F8517" s="2">
        <v>228.0</v>
      </c>
      <c r="G8517" s="2" t="s">
        <v>60</v>
      </c>
      <c r="H8517" s="2" t="s">
        <v>29</v>
      </c>
      <c r="I8517" s="2" t="s">
        <v>30</v>
      </c>
      <c r="J8517" s="2" t="str">
        <f t="array" ref="J8517">XLOOKUP('Transaction Data'!$G8517,Product_Code,Biscuit_Brand)</f>
        <v>Peanut Butter Bites</v>
      </c>
      <c r="K8517" s="2">
        <f t="array" ref="K8517">XLOOKUP('Transaction Data'!$G8517,Product_Code,Cost)</f>
        <v>5</v>
      </c>
      <c r="L8517" s="2">
        <f t="array" ref="L8517">XLOOKUP('Transaction Data'!$G8517,Product_Code,Unit_Price)</f>
        <v>7</v>
      </c>
      <c r="M8517" s="3">
        <f>'Transaction Data'!$F8517*'Transaction Data'!$K8517</f>
        <v>1140</v>
      </c>
      <c r="N8517" s="3">
        <f>'Transaction Data'!$F8517*'Transaction Data'!$L8517</f>
        <v>1596</v>
      </c>
      <c r="O8517" s="3">
        <f>'Transaction Data'!$N8517-'Transaction Data'!$M8517</f>
        <v>456</v>
      </c>
      <c r="P8517" s="2">
        <f>DATEDIF('Transaction Data'!$D8517,'Transaction Data'!$A8517,"y")</f>
        <v>70</v>
      </c>
      <c r="Q8517" s="2" t="str">
        <f>FLOOR('Transaction Data'!$P8517,15)&amp;"-"&amp;FLOOR('Transaction Data'!$P8517,15)+14</f>
        <v>60-74</v>
      </c>
      <c r="R8517" s="2" t="str">
        <f>IF('Transaction Data'!$L8517&lt;=10,"Less Expensive","Expensive")</f>
        <v>Less Expensive</v>
      </c>
      <c r="S8517" s="4">
        <f>WEEKDAY('Transaction Data'!$A8517)</f>
        <v>2</v>
      </c>
      <c r="T8517" s="2" t="str">
        <f>IF(WEEKDAY('Transaction Data'!$A8517,2)&lt;6,"Weekday","Weekend")</f>
        <v>Weekday</v>
      </c>
    </row>
    <row r="8518" ht="15.75" customHeight="1">
      <c r="A8518" s="1">
        <v>45471.0</v>
      </c>
      <c r="B8518" s="2" t="s">
        <v>7800</v>
      </c>
      <c r="C8518" s="2" t="s">
        <v>65</v>
      </c>
      <c r="D8518" s="1">
        <v>29849.0</v>
      </c>
      <c r="E8518" s="2" t="s">
        <v>37</v>
      </c>
      <c r="F8518" s="2">
        <v>11.0</v>
      </c>
      <c r="G8518" s="2" t="s">
        <v>48</v>
      </c>
      <c r="H8518" s="2" t="s">
        <v>34</v>
      </c>
      <c r="I8518" s="2" t="s">
        <v>25</v>
      </c>
      <c r="J8518" s="2" t="str">
        <f t="array" ref="J8518">XLOOKUP('Transaction Data'!$G8518,Product_Code,Biscuit_Brand)</f>
        <v>Lemon Crisps</v>
      </c>
      <c r="K8518" s="2">
        <f t="array" ref="K8518">XLOOKUP('Transaction Data'!$G8518,Product_Code,Cost)</f>
        <v>7</v>
      </c>
      <c r="L8518" s="2">
        <f t="array" ref="L8518">XLOOKUP('Transaction Data'!$G8518,Product_Code,Unit_Price)</f>
        <v>9</v>
      </c>
      <c r="M8518" s="3">
        <f>'Transaction Data'!$F8518*'Transaction Data'!$K8518</f>
        <v>77</v>
      </c>
      <c r="N8518" s="3">
        <f>'Transaction Data'!$F8518*'Transaction Data'!$L8518</f>
        <v>99</v>
      </c>
      <c r="O8518" s="3">
        <f>'Transaction Data'!$N8518-'Transaction Data'!$M8518</f>
        <v>22</v>
      </c>
      <c r="P8518" s="2">
        <f>DATEDIF('Transaction Data'!$D8518,'Transaction Data'!$A8518,"y")</f>
        <v>42</v>
      </c>
      <c r="Q8518" s="2" t="str">
        <f>FLOOR('Transaction Data'!$P8518,15)&amp;"-"&amp;FLOOR('Transaction Data'!$P8518,15)+14</f>
        <v>30-44</v>
      </c>
      <c r="R8518" s="2" t="str">
        <f>IF('Transaction Data'!$L8518&lt;=10,"Less Expensive","Expensive")</f>
        <v>Less Expensive</v>
      </c>
      <c r="S8518" s="4">
        <f>WEEKDAY('Transaction Data'!$A8518)</f>
        <v>6</v>
      </c>
      <c r="T8518" s="2" t="str">
        <f>IF(WEEKDAY('Transaction Data'!$A8518,2)&lt;6,"Weekday","Weekend")</f>
        <v>Weekday</v>
      </c>
    </row>
    <row r="8519" ht="15.75" customHeight="1">
      <c r="A8519" s="1">
        <v>45360.0</v>
      </c>
      <c r="B8519" s="2" t="s">
        <v>7801</v>
      </c>
      <c r="C8519" s="2" t="s">
        <v>21</v>
      </c>
      <c r="D8519" s="1">
        <v>18708.0</v>
      </c>
      <c r="E8519" s="2" t="s">
        <v>22</v>
      </c>
      <c r="F8519" s="2">
        <v>126.0</v>
      </c>
      <c r="G8519" s="2" t="s">
        <v>28</v>
      </c>
      <c r="H8519" s="2" t="s">
        <v>24</v>
      </c>
      <c r="I8519" s="2" t="s">
        <v>25</v>
      </c>
      <c r="J8519" s="2" t="str">
        <f t="array" ref="J8519">XLOOKUP('Transaction Data'!$G8519,Product_Code,Biscuit_Brand)</f>
        <v>Shortbread</v>
      </c>
      <c r="K8519" s="2">
        <f t="array" ref="K8519">XLOOKUP('Transaction Data'!$G8519,Product_Code,Cost)</f>
        <v>10</v>
      </c>
      <c r="L8519" s="2">
        <f t="array" ref="L8519">XLOOKUP('Transaction Data'!$G8519,Product_Code,Unit_Price)</f>
        <v>45</v>
      </c>
      <c r="M8519" s="3">
        <f>'Transaction Data'!$F8519*'Transaction Data'!$K8519</f>
        <v>1260</v>
      </c>
      <c r="N8519" s="3">
        <f>'Transaction Data'!$F8519*'Transaction Data'!$L8519</f>
        <v>5670</v>
      </c>
      <c r="O8519" s="3">
        <f>'Transaction Data'!$N8519-'Transaction Data'!$M8519</f>
        <v>4410</v>
      </c>
      <c r="P8519" s="2">
        <f>DATEDIF('Transaction Data'!$D8519,'Transaction Data'!$A8519,"y")</f>
        <v>72</v>
      </c>
      <c r="Q8519" s="2" t="str">
        <f>FLOOR('Transaction Data'!$P8519,15)&amp;"-"&amp;FLOOR('Transaction Data'!$P8519,15)+14</f>
        <v>60-74</v>
      </c>
      <c r="R8519" s="2" t="str">
        <f>IF('Transaction Data'!$L8519&lt;=10,"Less Expensive","Expensive")</f>
        <v>Expensive</v>
      </c>
      <c r="S8519" s="4">
        <f>WEEKDAY('Transaction Data'!$A8519)</f>
        <v>7</v>
      </c>
      <c r="T8519" s="2" t="str">
        <f>IF(WEEKDAY('Transaction Data'!$A8519,2)&lt;6,"Weekday","Weekend")</f>
        <v>Weekend</v>
      </c>
    </row>
    <row r="8520" ht="15.75" customHeight="1">
      <c r="A8520" s="1">
        <v>45406.0</v>
      </c>
      <c r="B8520" s="2" t="s">
        <v>7802</v>
      </c>
      <c r="C8520" s="2" t="s">
        <v>54</v>
      </c>
      <c r="D8520" s="1">
        <v>17300.0</v>
      </c>
      <c r="E8520" s="2" t="s">
        <v>27</v>
      </c>
      <c r="F8520" s="2">
        <v>274.0</v>
      </c>
      <c r="G8520" s="2" t="s">
        <v>38</v>
      </c>
      <c r="H8520" s="2" t="s">
        <v>42</v>
      </c>
      <c r="I8520" s="2" t="s">
        <v>25</v>
      </c>
      <c r="J8520" s="2" t="str">
        <f t="array" ref="J8520">XLOOKUP('Transaction Data'!$G8520,Product_Code,Biscuit_Brand)</f>
        <v>Ginger Snaps</v>
      </c>
      <c r="K8520" s="2">
        <f t="array" ref="K8520">XLOOKUP('Transaction Data'!$G8520,Product_Code,Cost)</f>
        <v>14</v>
      </c>
      <c r="L8520" s="2">
        <f t="array" ref="L8520">XLOOKUP('Transaction Data'!$G8520,Product_Code,Unit_Price)</f>
        <v>28</v>
      </c>
      <c r="M8520" s="3">
        <f>'Transaction Data'!$F8520*'Transaction Data'!$K8520</f>
        <v>3836</v>
      </c>
      <c r="N8520" s="3">
        <f>'Transaction Data'!$F8520*'Transaction Data'!$L8520</f>
        <v>7672</v>
      </c>
      <c r="O8520" s="3">
        <f>'Transaction Data'!$N8520-'Transaction Data'!$M8520</f>
        <v>3836</v>
      </c>
      <c r="P8520" s="2">
        <f>DATEDIF('Transaction Data'!$D8520,'Transaction Data'!$A8520,"y")</f>
        <v>76</v>
      </c>
      <c r="Q8520" s="2" t="str">
        <f>FLOOR('Transaction Data'!$P8520,15)&amp;"-"&amp;FLOOR('Transaction Data'!$P8520,15)+14</f>
        <v>75-89</v>
      </c>
      <c r="R8520" s="2" t="str">
        <f>IF('Transaction Data'!$L8520&lt;=10,"Less Expensive","Expensive")</f>
        <v>Expensive</v>
      </c>
      <c r="S8520" s="4">
        <f>WEEKDAY('Transaction Data'!$A8520)</f>
        <v>4</v>
      </c>
      <c r="T8520" s="2" t="str">
        <f>IF(WEEKDAY('Transaction Data'!$A8520,2)&lt;6,"Weekday","Weekend")</f>
        <v>Weekday</v>
      </c>
    </row>
    <row r="8521" ht="15.75" customHeight="1">
      <c r="A8521" s="1">
        <v>45353.0</v>
      </c>
      <c r="B8521" s="2" t="s">
        <v>7803</v>
      </c>
      <c r="C8521" s="2" t="s">
        <v>54</v>
      </c>
      <c r="D8521" s="1">
        <v>32432.0</v>
      </c>
      <c r="E8521" s="2" t="s">
        <v>63</v>
      </c>
      <c r="F8521" s="2">
        <v>174.0</v>
      </c>
      <c r="G8521" s="2" t="s">
        <v>28</v>
      </c>
      <c r="H8521" s="2" t="s">
        <v>45</v>
      </c>
      <c r="I8521" s="2" t="s">
        <v>25</v>
      </c>
      <c r="J8521" s="2" t="str">
        <f t="array" ref="J8521">XLOOKUP('Transaction Data'!$G8521,Product_Code,Biscuit_Brand)</f>
        <v>Shortbread</v>
      </c>
      <c r="K8521" s="2">
        <f t="array" ref="K8521">XLOOKUP('Transaction Data'!$G8521,Product_Code,Cost)</f>
        <v>10</v>
      </c>
      <c r="L8521" s="2">
        <f t="array" ref="L8521">XLOOKUP('Transaction Data'!$G8521,Product_Code,Unit_Price)</f>
        <v>45</v>
      </c>
      <c r="M8521" s="3">
        <f>'Transaction Data'!$F8521*'Transaction Data'!$K8521</f>
        <v>1740</v>
      </c>
      <c r="N8521" s="3">
        <f>'Transaction Data'!$F8521*'Transaction Data'!$L8521</f>
        <v>7830</v>
      </c>
      <c r="O8521" s="3">
        <f>'Transaction Data'!$N8521-'Transaction Data'!$M8521</f>
        <v>6090</v>
      </c>
      <c r="P8521" s="2">
        <f>DATEDIF('Transaction Data'!$D8521,'Transaction Data'!$A8521,"y")</f>
        <v>35</v>
      </c>
      <c r="Q8521" s="2" t="str">
        <f>FLOOR('Transaction Data'!$P8521,15)&amp;"-"&amp;FLOOR('Transaction Data'!$P8521,15)+14</f>
        <v>30-44</v>
      </c>
      <c r="R8521" s="2" t="str">
        <f>IF('Transaction Data'!$L8521&lt;=10,"Less Expensive","Expensive")</f>
        <v>Expensive</v>
      </c>
      <c r="S8521" s="4">
        <f>WEEKDAY('Transaction Data'!$A8521)</f>
        <v>7</v>
      </c>
      <c r="T8521" s="2" t="str">
        <f>IF(WEEKDAY('Transaction Data'!$A8521,2)&lt;6,"Weekday","Weekend")</f>
        <v>Weekend</v>
      </c>
    </row>
    <row r="8522" ht="15.75" customHeight="1">
      <c r="A8522" s="1">
        <v>45410.0</v>
      </c>
      <c r="B8522" s="2" t="s">
        <v>7804</v>
      </c>
      <c r="C8522" s="2" t="s">
        <v>72</v>
      </c>
      <c r="D8522" s="1">
        <v>16548.0</v>
      </c>
      <c r="E8522" s="2" t="s">
        <v>27</v>
      </c>
      <c r="F8522" s="2">
        <v>152.0</v>
      </c>
      <c r="G8522" s="2" t="s">
        <v>38</v>
      </c>
      <c r="H8522" s="2" t="s">
        <v>24</v>
      </c>
      <c r="I8522" s="2" t="s">
        <v>25</v>
      </c>
      <c r="J8522" s="2" t="str">
        <f t="array" ref="J8522">XLOOKUP('Transaction Data'!$G8522,Product_Code,Biscuit_Brand)</f>
        <v>Ginger Snaps</v>
      </c>
      <c r="K8522" s="2">
        <f t="array" ref="K8522">XLOOKUP('Transaction Data'!$G8522,Product_Code,Cost)</f>
        <v>14</v>
      </c>
      <c r="L8522" s="2">
        <f t="array" ref="L8522">XLOOKUP('Transaction Data'!$G8522,Product_Code,Unit_Price)</f>
        <v>28</v>
      </c>
      <c r="M8522" s="3">
        <f>'Transaction Data'!$F8522*'Transaction Data'!$K8522</f>
        <v>2128</v>
      </c>
      <c r="N8522" s="3">
        <f>'Transaction Data'!$F8522*'Transaction Data'!$L8522</f>
        <v>4256</v>
      </c>
      <c r="O8522" s="3">
        <f>'Transaction Data'!$N8522-'Transaction Data'!$M8522</f>
        <v>2128</v>
      </c>
      <c r="P8522" s="2">
        <f>DATEDIF('Transaction Data'!$D8522,'Transaction Data'!$A8522,"y")</f>
        <v>79</v>
      </c>
      <c r="Q8522" s="2" t="str">
        <f>FLOOR('Transaction Data'!$P8522,15)&amp;"-"&amp;FLOOR('Transaction Data'!$P8522,15)+14</f>
        <v>75-89</v>
      </c>
      <c r="R8522" s="2" t="str">
        <f>IF('Transaction Data'!$L8522&lt;=10,"Less Expensive","Expensive")</f>
        <v>Expensive</v>
      </c>
      <c r="S8522" s="4">
        <f>WEEKDAY('Transaction Data'!$A8522)</f>
        <v>1</v>
      </c>
      <c r="T8522" s="2" t="str">
        <f>IF(WEEKDAY('Transaction Data'!$A8522,2)&lt;6,"Weekday","Weekend")</f>
        <v>Weekend</v>
      </c>
    </row>
    <row r="8523" ht="15.75" customHeight="1">
      <c r="A8523" s="1">
        <v>45362.0</v>
      </c>
      <c r="B8523" s="2" t="s">
        <v>6119</v>
      </c>
      <c r="C8523" s="2" t="s">
        <v>47</v>
      </c>
      <c r="D8523" s="1">
        <v>37367.0</v>
      </c>
      <c r="E8523" s="2" t="s">
        <v>37</v>
      </c>
      <c r="F8523" s="2">
        <v>403.0</v>
      </c>
      <c r="G8523" s="2" t="s">
        <v>48</v>
      </c>
      <c r="H8523" s="2" t="s">
        <v>29</v>
      </c>
      <c r="I8523" s="2" t="s">
        <v>25</v>
      </c>
      <c r="J8523" s="2" t="str">
        <f t="array" ref="J8523">XLOOKUP('Transaction Data'!$G8523,Product_Code,Biscuit_Brand)</f>
        <v>Lemon Crisps</v>
      </c>
      <c r="K8523" s="2">
        <f t="array" ref="K8523">XLOOKUP('Transaction Data'!$G8523,Product_Code,Cost)</f>
        <v>7</v>
      </c>
      <c r="L8523" s="2">
        <f t="array" ref="L8523">XLOOKUP('Transaction Data'!$G8523,Product_Code,Unit_Price)</f>
        <v>9</v>
      </c>
      <c r="M8523" s="3">
        <f>'Transaction Data'!$F8523*'Transaction Data'!$K8523</f>
        <v>2821</v>
      </c>
      <c r="N8523" s="3">
        <f>'Transaction Data'!$F8523*'Transaction Data'!$L8523</f>
        <v>3627</v>
      </c>
      <c r="O8523" s="3">
        <f>'Transaction Data'!$N8523-'Transaction Data'!$M8523</f>
        <v>806</v>
      </c>
      <c r="P8523" s="2">
        <f>DATEDIF('Transaction Data'!$D8523,'Transaction Data'!$A8523,"y")</f>
        <v>21</v>
      </c>
      <c r="Q8523" s="2" t="str">
        <f>FLOOR('Transaction Data'!$P8523,15)&amp;"-"&amp;FLOOR('Transaction Data'!$P8523,15)+14</f>
        <v>15-29</v>
      </c>
      <c r="R8523" s="2" t="str">
        <f>IF('Transaction Data'!$L8523&lt;=10,"Less Expensive","Expensive")</f>
        <v>Less Expensive</v>
      </c>
      <c r="S8523" s="4">
        <f>WEEKDAY('Transaction Data'!$A8523)</f>
        <v>2</v>
      </c>
      <c r="T8523" s="2" t="str">
        <f>IF(WEEKDAY('Transaction Data'!$A8523,2)&lt;6,"Weekday","Weekend")</f>
        <v>Weekday</v>
      </c>
    </row>
    <row r="8524" ht="15.75" customHeight="1">
      <c r="A8524" s="1">
        <v>45391.0</v>
      </c>
      <c r="B8524" s="2" t="s">
        <v>7805</v>
      </c>
      <c r="C8524" s="2" t="s">
        <v>65</v>
      </c>
      <c r="D8524" s="1">
        <v>26705.0</v>
      </c>
      <c r="E8524" s="2" t="s">
        <v>37</v>
      </c>
      <c r="F8524" s="2">
        <v>305.0</v>
      </c>
      <c r="G8524" s="2" t="s">
        <v>61</v>
      </c>
      <c r="H8524" s="2" t="s">
        <v>42</v>
      </c>
      <c r="I8524" s="2" t="s">
        <v>25</v>
      </c>
      <c r="J8524" s="2" t="str">
        <f t="array" ref="J8524">XLOOKUP('Transaction Data'!$G8524,Product_Code,Biscuit_Brand)</f>
        <v>Choco Delight</v>
      </c>
      <c r="K8524" s="2">
        <f t="array" ref="K8524">XLOOKUP('Transaction Data'!$G8524,Product_Code,Cost)</f>
        <v>3</v>
      </c>
      <c r="L8524" s="2">
        <f t="array" ref="L8524">XLOOKUP('Transaction Data'!$G8524,Product_Code,Unit_Price)</f>
        <v>5</v>
      </c>
      <c r="M8524" s="3">
        <f>'Transaction Data'!$F8524*'Transaction Data'!$K8524</f>
        <v>915</v>
      </c>
      <c r="N8524" s="3">
        <f>'Transaction Data'!$F8524*'Transaction Data'!$L8524</f>
        <v>1525</v>
      </c>
      <c r="O8524" s="3">
        <f>'Transaction Data'!$N8524-'Transaction Data'!$M8524</f>
        <v>610</v>
      </c>
      <c r="P8524" s="2">
        <f>DATEDIF('Transaction Data'!$D8524,'Transaction Data'!$A8524,"y")</f>
        <v>51</v>
      </c>
      <c r="Q8524" s="2" t="str">
        <f>FLOOR('Transaction Data'!$P8524,15)&amp;"-"&amp;FLOOR('Transaction Data'!$P8524,15)+14</f>
        <v>45-59</v>
      </c>
      <c r="R8524" s="2" t="str">
        <f>IF('Transaction Data'!$L8524&lt;=10,"Less Expensive","Expensive")</f>
        <v>Less Expensive</v>
      </c>
      <c r="S8524" s="4">
        <f>WEEKDAY('Transaction Data'!$A8524)</f>
        <v>3</v>
      </c>
      <c r="T8524" s="2" t="str">
        <f>IF(WEEKDAY('Transaction Data'!$A8524,2)&lt;6,"Weekday","Weekend")</f>
        <v>Weekday</v>
      </c>
    </row>
    <row r="8525" ht="15.75" customHeight="1">
      <c r="A8525" s="1">
        <v>45477.0</v>
      </c>
      <c r="B8525" s="2" t="s">
        <v>3887</v>
      </c>
      <c r="C8525" s="2" t="s">
        <v>21</v>
      </c>
      <c r="D8525" s="1">
        <v>25920.0</v>
      </c>
      <c r="E8525" s="2" t="s">
        <v>37</v>
      </c>
      <c r="F8525" s="2">
        <v>434.0</v>
      </c>
      <c r="G8525" s="2" t="s">
        <v>28</v>
      </c>
      <c r="H8525" s="2" t="s">
        <v>45</v>
      </c>
      <c r="I8525" s="2" t="s">
        <v>25</v>
      </c>
      <c r="J8525" s="2" t="str">
        <f t="array" ref="J8525">XLOOKUP('Transaction Data'!$G8525,Product_Code,Biscuit_Brand)</f>
        <v>Shortbread</v>
      </c>
      <c r="K8525" s="2">
        <f t="array" ref="K8525">XLOOKUP('Transaction Data'!$G8525,Product_Code,Cost)</f>
        <v>10</v>
      </c>
      <c r="L8525" s="2">
        <f t="array" ref="L8525">XLOOKUP('Transaction Data'!$G8525,Product_Code,Unit_Price)</f>
        <v>45</v>
      </c>
      <c r="M8525" s="3">
        <f>'Transaction Data'!$F8525*'Transaction Data'!$K8525</f>
        <v>4340</v>
      </c>
      <c r="N8525" s="3">
        <f>'Transaction Data'!$F8525*'Transaction Data'!$L8525</f>
        <v>19530</v>
      </c>
      <c r="O8525" s="3">
        <f>'Transaction Data'!$N8525-'Transaction Data'!$M8525</f>
        <v>15190</v>
      </c>
      <c r="P8525" s="2">
        <f>DATEDIF('Transaction Data'!$D8525,'Transaction Data'!$A8525,"y")</f>
        <v>53</v>
      </c>
      <c r="Q8525" s="2" t="str">
        <f>FLOOR('Transaction Data'!$P8525,15)&amp;"-"&amp;FLOOR('Transaction Data'!$P8525,15)+14</f>
        <v>45-59</v>
      </c>
      <c r="R8525" s="2" t="str">
        <f>IF('Transaction Data'!$L8525&lt;=10,"Less Expensive","Expensive")</f>
        <v>Expensive</v>
      </c>
      <c r="S8525" s="4">
        <f>WEEKDAY('Transaction Data'!$A8525)</f>
        <v>5</v>
      </c>
      <c r="T8525" s="2" t="str">
        <f>IF(WEEKDAY('Transaction Data'!$A8525,2)&lt;6,"Weekday","Weekend")</f>
        <v>Weekday</v>
      </c>
    </row>
    <row r="8526" ht="15.75" customHeight="1">
      <c r="A8526" s="1">
        <v>45328.0</v>
      </c>
      <c r="B8526" s="2" t="s">
        <v>7806</v>
      </c>
      <c r="C8526" s="2" t="s">
        <v>72</v>
      </c>
      <c r="D8526" s="1">
        <v>20127.0</v>
      </c>
      <c r="E8526" s="2" t="s">
        <v>27</v>
      </c>
      <c r="F8526" s="2">
        <v>97.0</v>
      </c>
      <c r="G8526" s="2" t="s">
        <v>44</v>
      </c>
      <c r="H8526" s="2" t="s">
        <v>24</v>
      </c>
      <c r="I8526" s="2" t="s">
        <v>25</v>
      </c>
      <c r="J8526" s="2" t="str">
        <f t="array" ref="J8526">XLOOKUP('Transaction Data'!$G8526,Product_Code,Biscuit_Brand)</f>
        <v>Butter Crunch</v>
      </c>
      <c r="K8526" s="2">
        <f t="array" ref="K8526">XLOOKUP('Transaction Data'!$G8526,Product_Code,Cost)</f>
        <v>10</v>
      </c>
      <c r="L8526" s="2">
        <f t="array" ref="L8526">XLOOKUP('Transaction Data'!$G8526,Product_Code,Unit_Price)</f>
        <v>11</v>
      </c>
      <c r="M8526" s="3">
        <f>'Transaction Data'!$F8526*'Transaction Data'!$K8526</f>
        <v>970</v>
      </c>
      <c r="N8526" s="3">
        <f>'Transaction Data'!$F8526*'Transaction Data'!$L8526</f>
        <v>1067</v>
      </c>
      <c r="O8526" s="3">
        <f>'Transaction Data'!$N8526-'Transaction Data'!$M8526</f>
        <v>97</v>
      </c>
      <c r="P8526" s="2">
        <f>DATEDIF('Transaction Data'!$D8526,'Transaction Data'!$A8526,"y")</f>
        <v>68</v>
      </c>
      <c r="Q8526" s="2" t="str">
        <f>FLOOR('Transaction Data'!$P8526,15)&amp;"-"&amp;FLOOR('Transaction Data'!$P8526,15)+14</f>
        <v>60-74</v>
      </c>
      <c r="R8526" s="2" t="str">
        <f>IF('Transaction Data'!$L8526&lt;=10,"Less Expensive","Expensive")</f>
        <v>Expensive</v>
      </c>
      <c r="S8526" s="4">
        <f>WEEKDAY('Transaction Data'!$A8526)</f>
        <v>3</v>
      </c>
      <c r="T8526" s="2" t="str">
        <f>IF(WEEKDAY('Transaction Data'!$A8526,2)&lt;6,"Weekday","Weekend")</f>
        <v>Weekday</v>
      </c>
    </row>
    <row r="8527" ht="15.75" customHeight="1">
      <c r="A8527" s="1">
        <v>45388.0</v>
      </c>
      <c r="B8527" s="2" t="s">
        <v>7807</v>
      </c>
      <c r="C8527" s="2" t="s">
        <v>21</v>
      </c>
      <c r="D8527" s="1">
        <v>18923.0</v>
      </c>
      <c r="E8527" s="2" t="s">
        <v>27</v>
      </c>
      <c r="F8527" s="2">
        <v>212.0</v>
      </c>
      <c r="G8527" s="2" t="s">
        <v>60</v>
      </c>
      <c r="H8527" s="2" t="s">
        <v>29</v>
      </c>
      <c r="I8527" s="2" t="s">
        <v>25</v>
      </c>
      <c r="J8527" s="2" t="str">
        <f t="array" ref="J8527">XLOOKUP('Transaction Data'!$G8527,Product_Code,Biscuit_Brand)</f>
        <v>Peanut Butter Bites</v>
      </c>
      <c r="K8527" s="2">
        <f t="array" ref="K8527">XLOOKUP('Transaction Data'!$G8527,Product_Code,Cost)</f>
        <v>5</v>
      </c>
      <c r="L8527" s="2">
        <f t="array" ref="L8527">XLOOKUP('Transaction Data'!$G8527,Product_Code,Unit_Price)</f>
        <v>7</v>
      </c>
      <c r="M8527" s="3">
        <f>'Transaction Data'!$F8527*'Transaction Data'!$K8527</f>
        <v>1060</v>
      </c>
      <c r="N8527" s="3">
        <f>'Transaction Data'!$F8527*'Transaction Data'!$L8527</f>
        <v>1484</v>
      </c>
      <c r="O8527" s="3">
        <f>'Transaction Data'!$N8527-'Transaction Data'!$M8527</f>
        <v>424</v>
      </c>
      <c r="P8527" s="2">
        <f>DATEDIF('Transaction Data'!$D8527,'Transaction Data'!$A8527,"y")</f>
        <v>72</v>
      </c>
      <c r="Q8527" s="2" t="str">
        <f>FLOOR('Transaction Data'!$P8527,15)&amp;"-"&amp;FLOOR('Transaction Data'!$P8527,15)+14</f>
        <v>60-74</v>
      </c>
      <c r="R8527" s="2" t="str">
        <f>IF('Transaction Data'!$L8527&lt;=10,"Less Expensive","Expensive")</f>
        <v>Less Expensive</v>
      </c>
      <c r="S8527" s="4">
        <f>WEEKDAY('Transaction Data'!$A8527)</f>
        <v>7</v>
      </c>
      <c r="T8527" s="2" t="str">
        <f>IF(WEEKDAY('Transaction Data'!$A8527,2)&lt;6,"Weekday","Weekend")</f>
        <v>Weekend</v>
      </c>
    </row>
    <row r="8528" ht="15.75" customHeight="1">
      <c r="A8528" s="1">
        <v>45497.0</v>
      </c>
      <c r="B8528" s="2" t="s">
        <v>7808</v>
      </c>
      <c r="C8528" s="2" t="s">
        <v>69</v>
      </c>
      <c r="D8528" s="1">
        <v>22011.0</v>
      </c>
      <c r="E8528" s="2" t="s">
        <v>22</v>
      </c>
      <c r="F8528" s="2">
        <v>304.0</v>
      </c>
      <c r="G8528" s="2" t="s">
        <v>48</v>
      </c>
      <c r="H8528" s="2" t="s">
        <v>29</v>
      </c>
      <c r="I8528" s="2" t="s">
        <v>25</v>
      </c>
      <c r="J8528" s="2" t="str">
        <f t="array" ref="J8528">XLOOKUP('Transaction Data'!$G8528,Product_Code,Biscuit_Brand)</f>
        <v>Lemon Crisps</v>
      </c>
      <c r="K8528" s="2">
        <f t="array" ref="K8528">XLOOKUP('Transaction Data'!$G8528,Product_Code,Cost)</f>
        <v>7</v>
      </c>
      <c r="L8528" s="2">
        <f t="array" ref="L8528">XLOOKUP('Transaction Data'!$G8528,Product_Code,Unit_Price)</f>
        <v>9</v>
      </c>
      <c r="M8528" s="3">
        <f>'Transaction Data'!$F8528*'Transaction Data'!$K8528</f>
        <v>2128</v>
      </c>
      <c r="N8528" s="3">
        <f>'Transaction Data'!$F8528*'Transaction Data'!$L8528</f>
        <v>2736</v>
      </c>
      <c r="O8528" s="3">
        <f>'Transaction Data'!$N8528-'Transaction Data'!$M8528</f>
        <v>608</v>
      </c>
      <c r="P8528" s="2">
        <f>DATEDIF('Transaction Data'!$D8528,'Transaction Data'!$A8528,"y")</f>
        <v>64</v>
      </c>
      <c r="Q8528" s="2" t="str">
        <f>FLOOR('Transaction Data'!$P8528,15)&amp;"-"&amp;FLOOR('Transaction Data'!$P8528,15)+14</f>
        <v>60-74</v>
      </c>
      <c r="R8528" s="2" t="str">
        <f>IF('Transaction Data'!$L8528&lt;=10,"Less Expensive","Expensive")</f>
        <v>Less Expensive</v>
      </c>
      <c r="S8528" s="4">
        <f>WEEKDAY('Transaction Data'!$A8528)</f>
        <v>4</v>
      </c>
      <c r="T8528" s="2" t="str">
        <f>IF(WEEKDAY('Transaction Data'!$A8528,2)&lt;6,"Weekday","Weekend")</f>
        <v>Weekday</v>
      </c>
    </row>
    <row r="8529" ht="15.75" customHeight="1">
      <c r="A8529" s="1">
        <v>45459.0</v>
      </c>
      <c r="B8529" s="2" t="s">
        <v>7809</v>
      </c>
      <c r="C8529" s="2" t="s">
        <v>21</v>
      </c>
      <c r="D8529" s="1">
        <v>26886.0</v>
      </c>
      <c r="E8529" s="2" t="s">
        <v>37</v>
      </c>
      <c r="F8529" s="2">
        <v>161.0</v>
      </c>
      <c r="G8529" s="2" t="s">
        <v>33</v>
      </c>
      <c r="H8529" s="2" t="s">
        <v>34</v>
      </c>
      <c r="I8529" s="2" t="s">
        <v>25</v>
      </c>
      <c r="J8529" s="2" t="str">
        <f t="array" ref="J8529">XLOOKUP('Transaction Data'!$G8529,Product_Code,Biscuit_Brand)</f>
        <v>Caramel Biscuits</v>
      </c>
      <c r="K8529" s="2">
        <f t="array" ref="K8529">XLOOKUP('Transaction Data'!$G8529,Product_Code,Cost)</f>
        <v>18</v>
      </c>
      <c r="L8529" s="2">
        <f t="array" ref="L8529">XLOOKUP('Transaction Data'!$G8529,Product_Code,Unit_Price)</f>
        <v>22</v>
      </c>
      <c r="M8529" s="3">
        <f>'Transaction Data'!$F8529*'Transaction Data'!$K8529</f>
        <v>2898</v>
      </c>
      <c r="N8529" s="3">
        <f>'Transaction Data'!$F8529*'Transaction Data'!$L8529</f>
        <v>3542</v>
      </c>
      <c r="O8529" s="3">
        <f>'Transaction Data'!$N8529-'Transaction Data'!$M8529</f>
        <v>644</v>
      </c>
      <c r="P8529" s="2">
        <f>DATEDIF('Transaction Data'!$D8529,'Transaction Data'!$A8529,"y")</f>
        <v>50</v>
      </c>
      <c r="Q8529" s="2" t="str">
        <f>FLOOR('Transaction Data'!$P8529,15)&amp;"-"&amp;FLOOR('Transaction Data'!$P8529,15)+14</f>
        <v>45-59</v>
      </c>
      <c r="R8529" s="2" t="str">
        <f>IF('Transaction Data'!$L8529&lt;=10,"Less Expensive","Expensive")</f>
        <v>Expensive</v>
      </c>
      <c r="S8529" s="4">
        <f>WEEKDAY('Transaction Data'!$A8529)</f>
        <v>1</v>
      </c>
      <c r="T8529" s="2" t="str">
        <f>IF(WEEKDAY('Transaction Data'!$A8529,2)&lt;6,"Weekday","Weekend")</f>
        <v>Weekend</v>
      </c>
    </row>
    <row r="8530" ht="15.75" customHeight="1">
      <c r="A8530" s="1">
        <v>45450.0</v>
      </c>
      <c r="B8530" s="2" t="s">
        <v>7810</v>
      </c>
      <c r="C8530" s="2" t="s">
        <v>54</v>
      </c>
      <c r="D8530" s="1">
        <v>25865.0</v>
      </c>
      <c r="E8530" s="2" t="s">
        <v>27</v>
      </c>
      <c r="F8530" s="2">
        <v>206.0</v>
      </c>
      <c r="G8530" s="2" t="s">
        <v>33</v>
      </c>
      <c r="H8530" s="2" t="s">
        <v>24</v>
      </c>
      <c r="I8530" s="2" t="s">
        <v>25</v>
      </c>
      <c r="J8530" s="2" t="str">
        <f t="array" ref="J8530">XLOOKUP('Transaction Data'!$G8530,Product_Code,Biscuit_Brand)</f>
        <v>Caramel Biscuits</v>
      </c>
      <c r="K8530" s="2">
        <f t="array" ref="K8530">XLOOKUP('Transaction Data'!$G8530,Product_Code,Cost)</f>
        <v>18</v>
      </c>
      <c r="L8530" s="2">
        <f t="array" ref="L8530">XLOOKUP('Transaction Data'!$G8530,Product_Code,Unit_Price)</f>
        <v>22</v>
      </c>
      <c r="M8530" s="3">
        <f>'Transaction Data'!$F8530*'Transaction Data'!$K8530</f>
        <v>3708</v>
      </c>
      <c r="N8530" s="3">
        <f>'Transaction Data'!$F8530*'Transaction Data'!$L8530</f>
        <v>4532</v>
      </c>
      <c r="O8530" s="3">
        <f>'Transaction Data'!$N8530-'Transaction Data'!$M8530</f>
        <v>824</v>
      </c>
      <c r="P8530" s="2">
        <f>DATEDIF('Transaction Data'!$D8530,'Transaction Data'!$A8530,"y")</f>
        <v>53</v>
      </c>
      <c r="Q8530" s="2" t="str">
        <f>FLOOR('Transaction Data'!$P8530,15)&amp;"-"&amp;FLOOR('Transaction Data'!$P8530,15)+14</f>
        <v>45-59</v>
      </c>
      <c r="R8530" s="2" t="str">
        <f>IF('Transaction Data'!$L8530&lt;=10,"Less Expensive","Expensive")</f>
        <v>Expensive</v>
      </c>
      <c r="S8530" s="4">
        <f>WEEKDAY('Transaction Data'!$A8530)</f>
        <v>6</v>
      </c>
      <c r="T8530" s="2" t="str">
        <f>IF(WEEKDAY('Transaction Data'!$A8530,2)&lt;6,"Weekday","Weekend")</f>
        <v>Weekday</v>
      </c>
    </row>
    <row r="8531" ht="15.75" customHeight="1">
      <c r="A8531" s="1">
        <v>45466.0</v>
      </c>
      <c r="B8531" s="2" t="s">
        <v>7811</v>
      </c>
      <c r="C8531" s="2" t="s">
        <v>41</v>
      </c>
      <c r="D8531" s="1">
        <v>31592.0</v>
      </c>
      <c r="E8531" s="2" t="s">
        <v>27</v>
      </c>
      <c r="F8531" s="2">
        <v>226.0</v>
      </c>
      <c r="G8531" s="2" t="s">
        <v>28</v>
      </c>
      <c r="H8531" s="2" t="s">
        <v>42</v>
      </c>
      <c r="I8531" s="2" t="s">
        <v>25</v>
      </c>
      <c r="J8531" s="2" t="str">
        <f t="array" ref="J8531">XLOOKUP('Transaction Data'!$G8531,Product_Code,Biscuit_Brand)</f>
        <v>Shortbread</v>
      </c>
      <c r="K8531" s="2">
        <f t="array" ref="K8531">XLOOKUP('Transaction Data'!$G8531,Product_Code,Cost)</f>
        <v>10</v>
      </c>
      <c r="L8531" s="2">
        <f t="array" ref="L8531">XLOOKUP('Transaction Data'!$G8531,Product_Code,Unit_Price)</f>
        <v>45</v>
      </c>
      <c r="M8531" s="3">
        <f>'Transaction Data'!$F8531*'Transaction Data'!$K8531</f>
        <v>2260</v>
      </c>
      <c r="N8531" s="3">
        <f>'Transaction Data'!$F8531*'Transaction Data'!$L8531</f>
        <v>10170</v>
      </c>
      <c r="O8531" s="3">
        <f>'Transaction Data'!$N8531-'Transaction Data'!$M8531</f>
        <v>7910</v>
      </c>
      <c r="P8531" s="2">
        <f>DATEDIF('Transaction Data'!$D8531,'Transaction Data'!$A8531,"y")</f>
        <v>37</v>
      </c>
      <c r="Q8531" s="2" t="str">
        <f>FLOOR('Transaction Data'!$P8531,15)&amp;"-"&amp;FLOOR('Transaction Data'!$P8531,15)+14</f>
        <v>30-44</v>
      </c>
      <c r="R8531" s="2" t="str">
        <f>IF('Transaction Data'!$L8531&lt;=10,"Less Expensive","Expensive")</f>
        <v>Expensive</v>
      </c>
      <c r="S8531" s="4">
        <f>WEEKDAY('Transaction Data'!$A8531)</f>
        <v>1</v>
      </c>
      <c r="T8531" s="2" t="str">
        <f>IF(WEEKDAY('Transaction Data'!$A8531,2)&lt;6,"Weekday","Weekend")</f>
        <v>Weekend</v>
      </c>
    </row>
    <row r="8532" ht="15.75" customHeight="1">
      <c r="A8532" s="1">
        <v>45345.0</v>
      </c>
      <c r="B8532" s="2" t="s">
        <v>7812</v>
      </c>
      <c r="C8532" s="2" t="s">
        <v>41</v>
      </c>
      <c r="D8532" s="1">
        <v>25480.0</v>
      </c>
      <c r="E8532" s="2" t="s">
        <v>37</v>
      </c>
      <c r="F8532" s="2">
        <v>60.0</v>
      </c>
      <c r="G8532" s="2" t="s">
        <v>61</v>
      </c>
      <c r="H8532" s="2" t="s">
        <v>45</v>
      </c>
      <c r="I8532" s="2" t="s">
        <v>25</v>
      </c>
      <c r="J8532" s="2" t="str">
        <f t="array" ref="J8532">XLOOKUP('Transaction Data'!$G8532,Product_Code,Biscuit_Brand)</f>
        <v>Choco Delight</v>
      </c>
      <c r="K8532" s="2">
        <f t="array" ref="K8532">XLOOKUP('Transaction Data'!$G8532,Product_Code,Cost)</f>
        <v>3</v>
      </c>
      <c r="L8532" s="2">
        <f t="array" ref="L8532">XLOOKUP('Transaction Data'!$G8532,Product_Code,Unit_Price)</f>
        <v>5</v>
      </c>
      <c r="M8532" s="3">
        <f>'Transaction Data'!$F8532*'Transaction Data'!$K8532</f>
        <v>180</v>
      </c>
      <c r="N8532" s="3">
        <f>'Transaction Data'!$F8532*'Transaction Data'!$L8532</f>
        <v>300</v>
      </c>
      <c r="O8532" s="3">
        <f>'Transaction Data'!$N8532-'Transaction Data'!$M8532</f>
        <v>120</v>
      </c>
      <c r="P8532" s="2">
        <f>DATEDIF('Transaction Data'!$D8532,'Transaction Data'!$A8532,"y")</f>
        <v>54</v>
      </c>
      <c r="Q8532" s="2" t="str">
        <f>FLOOR('Transaction Data'!$P8532,15)&amp;"-"&amp;FLOOR('Transaction Data'!$P8532,15)+14</f>
        <v>45-59</v>
      </c>
      <c r="R8532" s="2" t="str">
        <f>IF('Transaction Data'!$L8532&lt;=10,"Less Expensive","Expensive")</f>
        <v>Less Expensive</v>
      </c>
      <c r="S8532" s="4">
        <f>WEEKDAY('Transaction Data'!$A8532)</f>
        <v>6</v>
      </c>
      <c r="T8532" s="2" t="str">
        <f>IF(WEEKDAY('Transaction Data'!$A8532,2)&lt;6,"Weekday","Weekend")</f>
        <v>Weekday</v>
      </c>
    </row>
    <row r="8533" ht="15.75" customHeight="1">
      <c r="A8533" s="1">
        <v>45447.0</v>
      </c>
      <c r="B8533" s="2" t="s">
        <v>7813</v>
      </c>
      <c r="C8533" s="2" t="s">
        <v>72</v>
      </c>
      <c r="D8533" s="1">
        <v>24546.0</v>
      </c>
      <c r="E8533" s="2" t="s">
        <v>63</v>
      </c>
      <c r="F8533" s="2">
        <v>56.0</v>
      </c>
      <c r="G8533" s="2" t="s">
        <v>28</v>
      </c>
      <c r="H8533" s="2" t="s">
        <v>24</v>
      </c>
      <c r="I8533" s="2" t="s">
        <v>25</v>
      </c>
      <c r="J8533" s="2" t="str">
        <f t="array" ref="J8533">XLOOKUP('Transaction Data'!$G8533,Product_Code,Biscuit_Brand)</f>
        <v>Shortbread</v>
      </c>
      <c r="K8533" s="2">
        <f t="array" ref="K8533">XLOOKUP('Transaction Data'!$G8533,Product_Code,Cost)</f>
        <v>10</v>
      </c>
      <c r="L8533" s="2">
        <f t="array" ref="L8533">XLOOKUP('Transaction Data'!$G8533,Product_Code,Unit_Price)</f>
        <v>45</v>
      </c>
      <c r="M8533" s="3">
        <f>'Transaction Data'!$F8533*'Transaction Data'!$K8533</f>
        <v>560</v>
      </c>
      <c r="N8533" s="3">
        <f>'Transaction Data'!$F8533*'Transaction Data'!$L8533</f>
        <v>2520</v>
      </c>
      <c r="O8533" s="3">
        <f>'Transaction Data'!$N8533-'Transaction Data'!$M8533</f>
        <v>1960</v>
      </c>
      <c r="P8533" s="2">
        <f>DATEDIF('Transaction Data'!$D8533,'Transaction Data'!$A8533,"y")</f>
        <v>57</v>
      </c>
      <c r="Q8533" s="2" t="str">
        <f>FLOOR('Transaction Data'!$P8533,15)&amp;"-"&amp;FLOOR('Transaction Data'!$P8533,15)+14</f>
        <v>45-59</v>
      </c>
      <c r="R8533" s="2" t="str">
        <f>IF('Transaction Data'!$L8533&lt;=10,"Less Expensive","Expensive")</f>
        <v>Expensive</v>
      </c>
      <c r="S8533" s="4">
        <f>WEEKDAY('Transaction Data'!$A8533)</f>
        <v>3</v>
      </c>
      <c r="T8533" s="2" t="str">
        <f>IF(WEEKDAY('Transaction Data'!$A8533,2)&lt;6,"Weekday","Weekend")</f>
        <v>Weekday</v>
      </c>
    </row>
    <row r="8534" ht="15.75" customHeight="1">
      <c r="A8534" s="1">
        <v>45426.0</v>
      </c>
      <c r="B8534" s="2" t="s">
        <v>7814</v>
      </c>
      <c r="C8534" s="2" t="s">
        <v>72</v>
      </c>
      <c r="D8534" s="1">
        <v>20766.0</v>
      </c>
      <c r="E8534" s="2" t="s">
        <v>27</v>
      </c>
      <c r="F8534" s="2">
        <v>375.0</v>
      </c>
      <c r="G8534" s="2" t="s">
        <v>48</v>
      </c>
      <c r="H8534" s="2" t="s">
        <v>29</v>
      </c>
      <c r="I8534" s="2" t="s">
        <v>25</v>
      </c>
      <c r="J8534" s="2" t="str">
        <f t="array" ref="J8534">XLOOKUP('Transaction Data'!$G8534,Product_Code,Biscuit_Brand)</f>
        <v>Lemon Crisps</v>
      </c>
      <c r="K8534" s="2">
        <f t="array" ref="K8534">XLOOKUP('Transaction Data'!$G8534,Product_Code,Cost)</f>
        <v>7</v>
      </c>
      <c r="L8534" s="2">
        <f t="array" ref="L8534">XLOOKUP('Transaction Data'!$G8534,Product_Code,Unit_Price)</f>
        <v>9</v>
      </c>
      <c r="M8534" s="3">
        <f>'Transaction Data'!$F8534*'Transaction Data'!$K8534</f>
        <v>2625</v>
      </c>
      <c r="N8534" s="3">
        <f>'Transaction Data'!$F8534*'Transaction Data'!$L8534</f>
        <v>3375</v>
      </c>
      <c r="O8534" s="3">
        <f>'Transaction Data'!$N8534-'Transaction Data'!$M8534</f>
        <v>750</v>
      </c>
      <c r="P8534" s="2">
        <f>DATEDIF('Transaction Data'!$D8534,'Transaction Data'!$A8534,"y")</f>
        <v>67</v>
      </c>
      <c r="Q8534" s="2" t="str">
        <f>FLOOR('Transaction Data'!$P8534,15)&amp;"-"&amp;FLOOR('Transaction Data'!$P8534,15)+14</f>
        <v>60-74</v>
      </c>
      <c r="R8534" s="2" t="str">
        <f>IF('Transaction Data'!$L8534&lt;=10,"Less Expensive","Expensive")</f>
        <v>Less Expensive</v>
      </c>
      <c r="S8534" s="4">
        <f>WEEKDAY('Transaction Data'!$A8534)</f>
        <v>3</v>
      </c>
      <c r="T8534" s="2" t="str">
        <f>IF(WEEKDAY('Transaction Data'!$A8534,2)&lt;6,"Weekday","Weekend")</f>
        <v>Weekday</v>
      </c>
    </row>
    <row r="8535" ht="15.75" customHeight="1">
      <c r="A8535" s="1">
        <v>45397.0</v>
      </c>
      <c r="B8535" s="2" t="s">
        <v>7815</v>
      </c>
      <c r="C8535" s="2" t="s">
        <v>21</v>
      </c>
      <c r="D8535" s="1">
        <v>24135.0</v>
      </c>
      <c r="E8535" s="2" t="s">
        <v>22</v>
      </c>
      <c r="F8535" s="2">
        <v>273.0</v>
      </c>
      <c r="G8535" s="2" t="s">
        <v>60</v>
      </c>
      <c r="H8535" s="2" t="s">
        <v>42</v>
      </c>
      <c r="I8535" s="2" t="s">
        <v>25</v>
      </c>
      <c r="J8535" s="2" t="str">
        <f t="array" ref="J8535">XLOOKUP('Transaction Data'!$G8535,Product_Code,Biscuit_Brand)</f>
        <v>Peanut Butter Bites</v>
      </c>
      <c r="K8535" s="2">
        <f t="array" ref="K8535">XLOOKUP('Transaction Data'!$G8535,Product_Code,Cost)</f>
        <v>5</v>
      </c>
      <c r="L8535" s="2">
        <f t="array" ref="L8535">XLOOKUP('Transaction Data'!$G8535,Product_Code,Unit_Price)</f>
        <v>7</v>
      </c>
      <c r="M8535" s="3">
        <f>'Transaction Data'!$F8535*'Transaction Data'!$K8535</f>
        <v>1365</v>
      </c>
      <c r="N8535" s="3">
        <f>'Transaction Data'!$F8535*'Transaction Data'!$L8535</f>
        <v>1911</v>
      </c>
      <c r="O8535" s="3">
        <f>'Transaction Data'!$N8535-'Transaction Data'!$M8535</f>
        <v>546</v>
      </c>
      <c r="P8535" s="2">
        <f>DATEDIF('Transaction Data'!$D8535,'Transaction Data'!$A8535,"y")</f>
        <v>58</v>
      </c>
      <c r="Q8535" s="2" t="str">
        <f>FLOOR('Transaction Data'!$P8535,15)&amp;"-"&amp;FLOOR('Transaction Data'!$P8535,15)+14</f>
        <v>45-59</v>
      </c>
      <c r="R8535" s="2" t="str">
        <f>IF('Transaction Data'!$L8535&lt;=10,"Less Expensive","Expensive")</f>
        <v>Less Expensive</v>
      </c>
      <c r="S8535" s="4">
        <f>WEEKDAY('Transaction Data'!$A8535)</f>
        <v>2</v>
      </c>
      <c r="T8535" s="2" t="str">
        <f>IF(WEEKDAY('Transaction Data'!$A8535,2)&lt;6,"Weekday","Weekend")</f>
        <v>Weekday</v>
      </c>
    </row>
    <row r="8536" ht="15.75" customHeight="1">
      <c r="A8536" s="1">
        <v>45343.0</v>
      </c>
      <c r="B8536" s="2" t="s">
        <v>7816</v>
      </c>
      <c r="C8536" s="2" t="s">
        <v>32</v>
      </c>
      <c r="D8536" s="1">
        <v>22004.0</v>
      </c>
      <c r="E8536" s="2" t="s">
        <v>27</v>
      </c>
      <c r="F8536" s="2">
        <v>81.0</v>
      </c>
      <c r="G8536" s="2" t="s">
        <v>38</v>
      </c>
      <c r="H8536" s="2" t="s">
        <v>45</v>
      </c>
      <c r="I8536" s="2" t="s">
        <v>25</v>
      </c>
      <c r="J8536" s="2" t="str">
        <f t="array" ref="J8536">XLOOKUP('Transaction Data'!$G8536,Product_Code,Biscuit_Brand)</f>
        <v>Ginger Snaps</v>
      </c>
      <c r="K8536" s="2">
        <f t="array" ref="K8536">XLOOKUP('Transaction Data'!$G8536,Product_Code,Cost)</f>
        <v>14</v>
      </c>
      <c r="L8536" s="2">
        <f t="array" ref="L8536">XLOOKUP('Transaction Data'!$G8536,Product_Code,Unit_Price)</f>
        <v>28</v>
      </c>
      <c r="M8536" s="3">
        <f>'Transaction Data'!$F8536*'Transaction Data'!$K8536</f>
        <v>1134</v>
      </c>
      <c r="N8536" s="3">
        <f>'Transaction Data'!$F8536*'Transaction Data'!$L8536</f>
        <v>2268</v>
      </c>
      <c r="O8536" s="3">
        <f>'Transaction Data'!$N8536-'Transaction Data'!$M8536</f>
        <v>1134</v>
      </c>
      <c r="P8536" s="2">
        <f>DATEDIF('Transaction Data'!$D8536,'Transaction Data'!$A8536,"y")</f>
        <v>63</v>
      </c>
      <c r="Q8536" s="2" t="str">
        <f>FLOOR('Transaction Data'!$P8536,15)&amp;"-"&amp;FLOOR('Transaction Data'!$P8536,15)+14</f>
        <v>60-74</v>
      </c>
      <c r="R8536" s="2" t="str">
        <f>IF('Transaction Data'!$L8536&lt;=10,"Less Expensive","Expensive")</f>
        <v>Expensive</v>
      </c>
      <c r="S8536" s="4">
        <f>WEEKDAY('Transaction Data'!$A8536)</f>
        <v>4</v>
      </c>
      <c r="T8536" s="2" t="str">
        <f>IF(WEEKDAY('Transaction Data'!$A8536,2)&lt;6,"Weekday","Weekend")</f>
        <v>Weekday</v>
      </c>
    </row>
    <row r="8537" ht="15.75" customHeight="1">
      <c r="A8537" s="1">
        <v>45354.0</v>
      </c>
      <c r="B8537" s="2" t="s">
        <v>7817</v>
      </c>
      <c r="C8537" s="2" t="s">
        <v>47</v>
      </c>
      <c r="D8537" s="1">
        <v>38729.0</v>
      </c>
      <c r="E8537" s="2" t="s">
        <v>22</v>
      </c>
      <c r="F8537" s="2">
        <v>335.0</v>
      </c>
      <c r="G8537" s="2" t="s">
        <v>23</v>
      </c>
      <c r="H8537" s="2" t="s">
        <v>24</v>
      </c>
      <c r="I8537" s="2" t="s">
        <v>25</v>
      </c>
      <c r="J8537" s="2" t="str">
        <f t="array" ref="J8537">XLOOKUP('Transaction Data'!$G8537,Product_Code,Biscuit_Brand)</f>
        <v>Cinnamon Swirls</v>
      </c>
      <c r="K8537" s="2">
        <f t="array" ref="K8537">XLOOKUP('Transaction Data'!$G8537,Product_Code,Cost)</f>
        <v>10</v>
      </c>
      <c r="L8537" s="2">
        <f t="array" ref="L8537">XLOOKUP('Transaction Data'!$G8537,Product_Code,Unit_Price)</f>
        <v>14</v>
      </c>
      <c r="M8537" s="3">
        <f>'Transaction Data'!$F8537*'Transaction Data'!$K8537</f>
        <v>3350</v>
      </c>
      <c r="N8537" s="3">
        <f>'Transaction Data'!$F8537*'Transaction Data'!$L8537</f>
        <v>4690</v>
      </c>
      <c r="O8537" s="3">
        <f>'Transaction Data'!$N8537-'Transaction Data'!$M8537</f>
        <v>1340</v>
      </c>
      <c r="P8537" s="2">
        <f>DATEDIF('Transaction Data'!$D8537,'Transaction Data'!$A8537,"y")</f>
        <v>18</v>
      </c>
      <c r="Q8537" s="2" t="str">
        <f>FLOOR('Transaction Data'!$P8537,15)&amp;"-"&amp;FLOOR('Transaction Data'!$P8537,15)+14</f>
        <v>15-29</v>
      </c>
      <c r="R8537" s="2" t="str">
        <f>IF('Transaction Data'!$L8537&lt;=10,"Less Expensive","Expensive")</f>
        <v>Expensive</v>
      </c>
      <c r="S8537" s="4">
        <f>WEEKDAY('Transaction Data'!$A8537)</f>
        <v>1</v>
      </c>
      <c r="T8537" s="2" t="str">
        <f>IF(WEEKDAY('Transaction Data'!$A8537,2)&lt;6,"Weekday","Weekend")</f>
        <v>Weekend</v>
      </c>
    </row>
    <row r="8538" ht="15.75" customHeight="1">
      <c r="A8538" s="1">
        <v>45327.0</v>
      </c>
      <c r="B8538" s="2" t="s">
        <v>7818</v>
      </c>
      <c r="C8538" s="2" t="s">
        <v>69</v>
      </c>
      <c r="D8538" s="1">
        <v>25552.0</v>
      </c>
      <c r="E8538" s="2" t="s">
        <v>37</v>
      </c>
      <c r="F8538" s="2">
        <v>446.0</v>
      </c>
      <c r="G8538" s="2" t="s">
        <v>33</v>
      </c>
      <c r="H8538" s="2" t="s">
        <v>29</v>
      </c>
      <c r="I8538" s="2" t="s">
        <v>25</v>
      </c>
      <c r="J8538" s="2" t="str">
        <f t="array" ref="J8538">XLOOKUP('Transaction Data'!$G8538,Product_Code,Biscuit_Brand)</f>
        <v>Caramel Biscuits</v>
      </c>
      <c r="K8538" s="2">
        <f t="array" ref="K8538">XLOOKUP('Transaction Data'!$G8538,Product_Code,Cost)</f>
        <v>18</v>
      </c>
      <c r="L8538" s="2">
        <f t="array" ref="L8538">XLOOKUP('Transaction Data'!$G8538,Product_Code,Unit_Price)</f>
        <v>22</v>
      </c>
      <c r="M8538" s="3">
        <f>'Transaction Data'!$F8538*'Transaction Data'!$K8538</f>
        <v>8028</v>
      </c>
      <c r="N8538" s="3">
        <f>'Transaction Data'!$F8538*'Transaction Data'!$L8538</f>
        <v>9812</v>
      </c>
      <c r="O8538" s="3">
        <f>'Transaction Data'!$N8538-'Transaction Data'!$M8538</f>
        <v>1784</v>
      </c>
      <c r="P8538" s="2">
        <f>DATEDIF('Transaction Data'!$D8538,'Transaction Data'!$A8538,"y")</f>
        <v>54</v>
      </c>
      <c r="Q8538" s="2" t="str">
        <f>FLOOR('Transaction Data'!$P8538,15)&amp;"-"&amp;FLOOR('Transaction Data'!$P8538,15)+14</f>
        <v>45-59</v>
      </c>
      <c r="R8538" s="2" t="str">
        <f>IF('Transaction Data'!$L8538&lt;=10,"Less Expensive","Expensive")</f>
        <v>Expensive</v>
      </c>
      <c r="S8538" s="4">
        <f>WEEKDAY('Transaction Data'!$A8538)</f>
        <v>2</v>
      </c>
      <c r="T8538" s="2" t="str">
        <f>IF(WEEKDAY('Transaction Data'!$A8538,2)&lt;6,"Weekday","Weekend")</f>
        <v>Weekday</v>
      </c>
    </row>
    <row r="8539" ht="15.75" customHeight="1">
      <c r="A8539" s="1">
        <v>45376.0</v>
      </c>
      <c r="B8539" s="2" t="s">
        <v>2573</v>
      </c>
      <c r="C8539" s="2" t="s">
        <v>21</v>
      </c>
      <c r="D8539" s="1">
        <v>27151.0</v>
      </c>
      <c r="E8539" s="2" t="s">
        <v>37</v>
      </c>
      <c r="F8539" s="2">
        <v>154.0</v>
      </c>
      <c r="G8539" s="2" t="s">
        <v>60</v>
      </c>
      <c r="H8539" s="2" t="s">
        <v>29</v>
      </c>
      <c r="I8539" s="2" t="s">
        <v>25</v>
      </c>
      <c r="J8539" s="2" t="str">
        <f t="array" ref="J8539">XLOOKUP('Transaction Data'!$G8539,Product_Code,Biscuit_Brand)</f>
        <v>Peanut Butter Bites</v>
      </c>
      <c r="K8539" s="2">
        <f t="array" ref="K8539">XLOOKUP('Transaction Data'!$G8539,Product_Code,Cost)</f>
        <v>5</v>
      </c>
      <c r="L8539" s="2">
        <f t="array" ref="L8539">XLOOKUP('Transaction Data'!$G8539,Product_Code,Unit_Price)</f>
        <v>7</v>
      </c>
      <c r="M8539" s="3">
        <f>'Transaction Data'!$F8539*'Transaction Data'!$K8539</f>
        <v>770</v>
      </c>
      <c r="N8539" s="3">
        <f>'Transaction Data'!$F8539*'Transaction Data'!$L8539</f>
        <v>1078</v>
      </c>
      <c r="O8539" s="3">
        <f>'Transaction Data'!$N8539-'Transaction Data'!$M8539</f>
        <v>308</v>
      </c>
      <c r="P8539" s="2">
        <f>DATEDIF('Transaction Data'!$D8539,'Transaction Data'!$A8539,"y")</f>
        <v>49</v>
      </c>
      <c r="Q8539" s="2" t="str">
        <f>FLOOR('Transaction Data'!$P8539,15)&amp;"-"&amp;FLOOR('Transaction Data'!$P8539,15)+14</f>
        <v>45-59</v>
      </c>
      <c r="R8539" s="2" t="str">
        <f>IF('Transaction Data'!$L8539&lt;=10,"Less Expensive","Expensive")</f>
        <v>Less Expensive</v>
      </c>
      <c r="S8539" s="4">
        <f>WEEKDAY('Transaction Data'!$A8539)</f>
        <v>2</v>
      </c>
      <c r="T8539" s="2" t="str">
        <f>IF(WEEKDAY('Transaction Data'!$A8539,2)&lt;6,"Weekday","Weekend")</f>
        <v>Weekday</v>
      </c>
    </row>
    <row r="8540" ht="15.75" customHeight="1">
      <c r="A8540" s="1">
        <v>45488.0</v>
      </c>
      <c r="B8540" s="2" t="s">
        <v>3181</v>
      </c>
      <c r="C8540" s="2" t="s">
        <v>69</v>
      </c>
      <c r="D8540" s="1">
        <v>20872.0</v>
      </c>
      <c r="E8540" s="2" t="s">
        <v>37</v>
      </c>
      <c r="F8540" s="2">
        <v>37.0</v>
      </c>
      <c r="G8540" s="2" t="s">
        <v>38</v>
      </c>
      <c r="H8540" s="2" t="s">
        <v>34</v>
      </c>
      <c r="I8540" s="2" t="s">
        <v>25</v>
      </c>
      <c r="J8540" s="2" t="str">
        <f t="array" ref="J8540">XLOOKUP('Transaction Data'!$G8540,Product_Code,Biscuit_Brand)</f>
        <v>Ginger Snaps</v>
      </c>
      <c r="K8540" s="2">
        <f t="array" ref="K8540">XLOOKUP('Transaction Data'!$G8540,Product_Code,Cost)</f>
        <v>14</v>
      </c>
      <c r="L8540" s="2">
        <f t="array" ref="L8540">XLOOKUP('Transaction Data'!$G8540,Product_Code,Unit_Price)</f>
        <v>28</v>
      </c>
      <c r="M8540" s="3">
        <f>'Transaction Data'!$F8540*'Transaction Data'!$K8540</f>
        <v>518</v>
      </c>
      <c r="N8540" s="3">
        <f>'Transaction Data'!$F8540*'Transaction Data'!$L8540</f>
        <v>1036</v>
      </c>
      <c r="O8540" s="3">
        <f>'Transaction Data'!$N8540-'Transaction Data'!$M8540</f>
        <v>518</v>
      </c>
      <c r="P8540" s="2">
        <f>DATEDIF('Transaction Data'!$D8540,'Transaction Data'!$A8540,"y")</f>
        <v>67</v>
      </c>
      <c r="Q8540" s="2" t="str">
        <f>FLOOR('Transaction Data'!$P8540,15)&amp;"-"&amp;FLOOR('Transaction Data'!$P8540,15)+14</f>
        <v>60-74</v>
      </c>
      <c r="R8540" s="2" t="str">
        <f>IF('Transaction Data'!$L8540&lt;=10,"Less Expensive","Expensive")</f>
        <v>Expensive</v>
      </c>
      <c r="S8540" s="4">
        <f>WEEKDAY('Transaction Data'!$A8540)</f>
        <v>2</v>
      </c>
      <c r="T8540" s="2" t="str">
        <f>IF(WEEKDAY('Transaction Data'!$A8540,2)&lt;6,"Weekday","Weekend")</f>
        <v>Weekday</v>
      </c>
    </row>
    <row r="8541" ht="15.75" customHeight="1">
      <c r="A8541" s="1">
        <v>45326.0</v>
      </c>
      <c r="B8541" s="2" t="s">
        <v>7819</v>
      </c>
      <c r="C8541" s="2" t="s">
        <v>47</v>
      </c>
      <c r="D8541" s="1">
        <v>22863.0</v>
      </c>
      <c r="E8541" s="2" t="s">
        <v>27</v>
      </c>
      <c r="F8541" s="2">
        <v>134.0</v>
      </c>
      <c r="G8541" s="2" t="s">
        <v>57</v>
      </c>
      <c r="H8541" s="2" t="s">
        <v>24</v>
      </c>
      <c r="I8541" s="2" t="s">
        <v>25</v>
      </c>
      <c r="J8541" s="2" t="str">
        <f t="array" ref="J8541">XLOOKUP('Transaction Data'!$G8541,Product_Code,Biscuit_Brand)</f>
        <v>Oatmeal Cookies</v>
      </c>
      <c r="K8541" s="2">
        <f t="array" ref="K8541">XLOOKUP('Transaction Data'!$G8541,Product_Code,Cost)</f>
        <v>19</v>
      </c>
      <c r="L8541" s="2">
        <f t="array" ref="L8541">XLOOKUP('Transaction Data'!$G8541,Product_Code,Unit_Price)</f>
        <v>23</v>
      </c>
      <c r="M8541" s="3">
        <f>'Transaction Data'!$F8541*'Transaction Data'!$K8541</f>
        <v>2546</v>
      </c>
      <c r="N8541" s="3">
        <f>'Transaction Data'!$F8541*'Transaction Data'!$L8541</f>
        <v>3082</v>
      </c>
      <c r="O8541" s="3">
        <f>'Transaction Data'!$N8541-'Transaction Data'!$M8541</f>
        <v>536</v>
      </c>
      <c r="P8541" s="2">
        <f>DATEDIF('Transaction Data'!$D8541,'Transaction Data'!$A8541,"y")</f>
        <v>61</v>
      </c>
      <c r="Q8541" s="2" t="str">
        <f>FLOOR('Transaction Data'!$P8541,15)&amp;"-"&amp;FLOOR('Transaction Data'!$P8541,15)+14</f>
        <v>60-74</v>
      </c>
      <c r="R8541" s="2" t="str">
        <f>IF('Transaction Data'!$L8541&lt;=10,"Less Expensive","Expensive")</f>
        <v>Expensive</v>
      </c>
      <c r="S8541" s="4">
        <f>WEEKDAY('Transaction Data'!$A8541)</f>
        <v>1</v>
      </c>
      <c r="T8541" s="2" t="str">
        <f>IF(WEEKDAY('Transaction Data'!$A8541,2)&lt;6,"Weekday","Weekend")</f>
        <v>Weekend</v>
      </c>
    </row>
    <row r="8542" ht="15.75" customHeight="1">
      <c r="A8542" s="1">
        <v>45313.0</v>
      </c>
      <c r="B8542" s="2" t="s">
        <v>7820</v>
      </c>
      <c r="C8542" s="2" t="s">
        <v>69</v>
      </c>
      <c r="D8542" s="1">
        <v>17106.0</v>
      </c>
      <c r="E8542" s="2" t="s">
        <v>27</v>
      </c>
      <c r="F8542" s="2">
        <v>216.0</v>
      </c>
      <c r="G8542" s="2" t="s">
        <v>33</v>
      </c>
      <c r="H8542" s="2" t="s">
        <v>42</v>
      </c>
      <c r="I8542" s="2" t="s">
        <v>25</v>
      </c>
      <c r="J8542" s="2" t="str">
        <f t="array" ref="J8542">XLOOKUP('Transaction Data'!$G8542,Product_Code,Biscuit_Brand)</f>
        <v>Caramel Biscuits</v>
      </c>
      <c r="K8542" s="2">
        <f t="array" ref="K8542">XLOOKUP('Transaction Data'!$G8542,Product_Code,Cost)</f>
        <v>18</v>
      </c>
      <c r="L8542" s="2">
        <f t="array" ref="L8542">XLOOKUP('Transaction Data'!$G8542,Product_Code,Unit_Price)</f>
        <v>22</v>
      </c>
      <c r="M8542" s="3">
        <f>'Transaction Data'!$F8542*'Transaction Data'!$K8542</f>
        <v>3888</v>
      </c>
      <c r="N8542" s="3">
        <f>'Transaction Data'!$F8542*'Transaction Data'!$L8542</f>
        <v>4752</v>
      </c>
      <c r="O8542" s="3">
        <f>'Transaction Data'!$N8542-'Transaction Data'!$M8542</f>
        <v>864</v>
      </c>
      <c r="P8542" s="2">
        <f>DATEDIF('Transaction Data'!$D8542,'Transaction Data'!$A8542,"y")</f>
        <v>77</v>
      </c>
      <c r="Q8542" s="2" t="str">
        <f>FLOOR('Transaction Data'!$P8542,15)&amp;"-"&amp;FLOOR('Transaction Data'!$P8542,15)+14</f>
        <v>75-89</v>
      </c>
      <c r="R8542" s="2" t="str">
        <f>IF('Transaction Data'!$L8542&lt;=10,"Less Expensive","Expensive")</f>
        <v>Expensive</v>
      </c>
      <c r="S8542" s="4">
        <f>WEEKDAY('Transaction Data'!$A8542)</f>
        <v>2</v>
      </c>
      <c r="T8542" s="2" t="str">
        <f>IF(WEEKDAY('Transaction Data'!$A8542,2)&lt;6,"Weekday","Weekend")</f>
        <v>Weekday</v>
      </c>
    </row>
    <row r="8543" ht="15.75" customHeight="1">
      <c r="A8543" s="1">
        <v>45393.0</v>
      </c>
      <c r="B8543" s="2" t="s">
        <v>7821</v>
      </c>
      <c r="C8543" s="2" t="s">
        <v>32</v>
      </c>
      <c r="D8543" s="1">
        <v>37040.0</v>
      </c>
      <c r="E8543" s="2" t="s">
        <v>27</v>
      </c>
      <c r="F8543" s="2">
        <v>148.0</v>
      </c>
      <c r="G8543" s="2" t="s">
        <v>38</v>
      </c>
      <c r="H8543" s="2" t="s">
        <v>45</v>
      </c>
      <c r="I8543" s="2" t="s">
        <v>25</v>
      </c>
      <c r="J8543" s="2" t="str">
        <f t="array" ref="J8543">XLOOKUP('Transaction Data'!$G8543,Product_Code,Biscuit_Brand)</f>
        <v>Ginger Snaps</v>
      </c>
      <c r="K8543" s="2">
        <f t="array" ref="K8543">XLOOKUP('Transaction Data'!$G8543,Product_Code,Cost)</f>
        <v>14</v>
      </c>
      <c r="L8543" s="2">
        <f t="array" ref="L8543">XLOOKUP('Transaction Data'!$G8543,Product_Code,Unit_Price)</f>
        <v>28</v>
      </c>
      <c r="M8543" s="3">
        <f>'Transaction Data'!$F8543*'Transaction Data'!$K8543</f>
        <v>2072</v>
      </c>
      <c r="N8543" s="3">
        <f>'Transaction Data'!$F8543*'Transaction Data'!$L8543</f>
        <v>4144</v>
      </c>
      <c r="O8543" s="3">
        <f>'Transaction Data'!$N8543-'Transaction Data'!$M8543</f>
        <v>2072</v>
      </c>
      <c r="P8543" s="2">
        <f>DATEDIF('Transaction Data'!$D8543,'Transaction Data'!$A8543,"y")</f>
        <v>22</v>
      </c>
      <c r="Q8543" s="2" t="str">
        <f>FLOOR('Transaction Data'!$P8543,15)&amp;"-"&amp;FLOOR('Transaction Data'!$P8543,15)+14</f>
        <v>15-29</v>
      </c>
      <c r="R8543" s="2" t="str">
        <f>IF('Transaction Data'!$L8543&lt;=10,"Less Expensive","Expensive")</f>
        <v>Expensive</v>
      </c>
      <c r="S8543" s="4">
        <f>WEEKDAY('Transaction Data'!$A8543)</f>
        <v>5</v>
      </c>
      <c r="T8543" s="2" t="str">
        <f>IF(WEEKDAY('Transaction Data'!$A8543,2)&lt;6,"Weekday","Weekend")</f>
        <v>Weekday</v>
      </c>
    </row>
    <row r="8544" ht="15.75" customHeight="1">
      <c r="A8544" s="1">
        <v>45390.0</v>
      </c>
      <c r="B8544" s="2" t="s">
        <v>7822</v>
      </c>
      <c r="C8544" s="2" t="s">
        <v>54</v>
      </c>
      <c r="D8544" s="1">
        <v>38884.0</v>
      </c>
      <c r="E8544" s="2" t="s">
        <v>63</v>
      </c>
      <c r="F8544" s="2">
        <v>103.0</v>
      </c>
      <c r="G8544" s="2" t="s">
        <v>38</v>
      </c>
      <c r="H8544" s="2" t="s">
        <v>24</v>
      </c>
      <c r="I8544" s="2" t="s">
        <v>25</v>
      </c>
      <c r="J8544" s="2" t="str">
        <f t="array" ref="J8544">XLOOKUP('Transaction Data'!$G8544,Product_Code,Biscuit_Brand)</f>
        <v>Ginger Snaps</v>
      </c>
      <c r="K8544" s="2">
        <f t="array" ref="K8544">XLOOKUP('Transaction Data'!$G8544,Product_Code,Cost)</f>
        <v>14</v>
      </c>
      <c r="L8544" s="2">
        <f t="array" ref="L8544">XLOOKUP('Transaction Data'!$G8544,Product_Code,Unit_Price)</f>
        <v>28</v>
      </c>
      <c r="M8544" s="3">
        <f>'Transaction Data'!$F8544*'Transaction Data'!$K8544</f>
        <v>1442</v>
      </c>
      <c r="N8544" s="3">
        <f>'Transaction Data'!$F8544*'Transaction Data'!$L8544</f>
        <v>2884</v>
      </c>
      <c r="O8544" s="3">
        <f>'Transaction Data'!$N8544-'Transaction Data'!$M8544</f>
        <v>1442</v>
      </c>
      <c r="P8544" s="2">
        <f>DATEDIF('Transaction Data'!$D8544,'Transaction Data'!$A8544,"y")</f>
        <v>17</v>
      </c>
      <c r="Q8544" s="2" t="str">
        <f>FLOOR('Transaction Data'!$P8544,15)&amp;"-"&amp;FLOOR('Transaction Data'!$P8544,15)+14</f>
        <v>15-29</v>
      </c>
      <c r="R8544" s="2" t="str">
        <f>IF('Transaction Data'!$L8544&lt;=10,"Less Expensive","Expensive")</f>
        <v>Expensive</v>
      </c>
      <c r="S8544" s="4">
        <f>WEEKDAY('Transaction Data'!$A8544)</f>
        <v>2</v>
      </c>
      <c r="T8544" s="2" t="str">
        <f>IF(WEEKDAY('Transaction Data'!$A8544,2)&lt;6,"Weekday","Weekend")</f>
        <v>Weekday</v>
      </c>
    </row>
    <row r="8545" ht="15.75" customHeight="1">
      <c r="A8545" s="1">
        <v>45397.0</v>
      </c>
      <c r="B8545" s="2" t="s">
        <v>7823</v>
      </c>
      <c r="C8545" s="2" t="s">
        <v>54</v>
      </c>
      <c r="D8545" s="1">
        <v>28705.0</v>
      </c>
      <c r="E8545" s="2" t="s">
        <v>37</v>
      </c>
      <c r="F8545" s="2">
        <v>210.0</v>
      </c>
      <c r="G8545" s="2" t="s">
        <v>57</v>
      </c>
      <c r="H8545" s="2" t="s">
        <v>29</v>
      </c>
      <c r="I8545" s="2" t="s">
        <v>25</v>
      </c>
      <c r="J8545" s="2" t="str">
        <f t="array" ref="J8545">XLOOKUP('Transaction Data'!$G8545,Product_Code,Biscuit_Brand)</f>
        <v>Oatmeal Cookies</v>
      </c>
      <c r="K8545" s="2">
        <f t="array" ref="K8545">XLOOKUP('Transaction Data'!$G8545,Product_Code,Cost)</f>
        <v>19</v>
      </c>
      <c r="L8545" s="2">
        <f t="array" ref="L8545">XLOOKUP('Transaction Data'!$G8545,Product_Code,Unit_Price)</f>
        <v>23</v>
      </c>
      <c r="M8545" s="3">
        <f>'Transaction Data'!$F8545*'Transaction Data'!$K8545</f>
        <v>3990</v>
      </c>
      <c r="N8545" s="3">
        <f>'Transaction Data'!$F8545*'Transaction Data'!$L8545</f>
        <v>4830</v>
      </c>
      <c r="O8545" s="3">
        <f>'Transaction Data'!$N8545-'Transaction Data'!$M8545</f>
        <v>840</v>
      </c>
      <c r="P8545" s="2">
        <f>DATEDIF('Transaction Data'!$D8545,'Transaction Data'!$A8545,"y")</f>
        <v>45</v>
      </c>
      <c r="Q8545" s="2" t="str">
        <f>FLOOR('Transaction Data'!$P8545,15)&amp;"-"&amp;FLOOR('Transaction Data'!$P8545,15)+14</f>
        <v>45-59</v>
      </c>
      <c r="R8545" s="2" t="str">
        <f>IF('Transaction Data'!$L8545&lt;=10,"Less Expensive","Expensive")</f>
        <v>Expensive</v>
      </c>
      <c r="S8545" s="4">
        <f>WEEKDAY('Transaction Data'!$A8545)</f>
        <v>2</v>
      </c>
      <c r="T8545" s="2" t="str">
        <f>IF(WEEKDAY('Transaction Data'!$A8545,2)&lt;6,"Weekday","Weekend")</f>
        <v>Weekday</v>
      </c>
    </row>
    <row r="8546" ht="15.75" customHeight="1">
      <c r="A8546" s="1">
        <v>45378.0</v>
      </c>
      <c r="B8546" s="2" t="s">
        <v>7824</v>
      </c>
      <c r="C8546" s="2" t="s">
        <v>41</v>
      </c>
      <c r="D8546" s="1">
        <v>26226.0</v>
      </c>
      <c r="E8546" s="2" t="s">
        <v>22</v>
      </c>
      <c r="F8546" s="2">
        <v>49.0</v>
      </c>
      <c r="G8546" s="2" t="s">
        <v>38</v>
      </c>
      <c r="H8546" s="2" t="s">
        <v>42</v>
      </c>
      <c r="I8546" s="2" t="s">
        <v>25</v>
      </c>
      <c r="J8546" s="2" t="str">
        <f t="array" ref="J8546">XLOOKUP('Transaction Data'!$G8546,Product_Code,Biscuit_Brand)</f>
        <v>Ginger Snaps</v>
      </c>
      <c r="K8546" s="2">
        <f t="array" ref="K8546">XLOOKUP('Transaction Data'!$G8546,Product_Code,Cost)</f>
        <v>14</v>
      </c>
      <c r="L8546" s="2">
        <f t="array" ref="L8546">XLOOKUP('Transaction Data'!$G8546,Product_Code,Unit_Price)</f>
        <v>28</v>
      </c>
      <c r="M8546" s="3">
        <f>'Transaction Data'!$F8546*'Transaction Data'!$K8546</f>
        <v>686</v>
      </c>
      <c r="N8546" s="3">
        <f>'Transaction Data'!$F8546*'Transaction Data'!$L8546</f>
        <v>1372</v>
      </c>
      <c r="O8546" s="3">
        <f>'Transaction Data'!$N8546-'Transaction Data'!$M8546</f>
        <v>686</v>
      </c>
      <c r="P8546" s="2">
        <f>DATEDIF('Transaction Data'!$D8546,'Transaction Data'!$A8546,"y")</f>
        <v>52</v>
      </c>
      <c r="Q8546" s="2" t="str">
        <f>FLOOR('Transaction Data'!$P8546,15)&amp;"-"&amp;FLOOR('Transaction Data'!$P8546,15)+14</f>
        <v>45-59</v>
      </c>
      <c r="R8546" s="2" t="str">
        <f>IF('Transaction Data'!$L8546&lt;=10,"Less Expensive","Expensive")</f>
        <v>Expensive</v>
      </c>
      <c r="S8546" s="4">
        <f>WEEKDAY('Transaction Data'!$A8546)</f>
        <v>4</v>
      </c>
      <c r="T8546" s="2" t="str">
        <f>IF(WEEKDAY('Transaction Data'!$A8546,2)&lt;6,"Weekday","Weekend")</f>
        <v>Weekday</v>
      </c>
    </row>
    <row r="8547" ht="15.75" customHeight="1">
      <c r="A8547" s="1">
        <v>45408.0</v>
      </c>
      <c r="B8547" s="2" t="s">
        <v>7825</v>
      </c>
      <c r="C8547" s="2" t="s">
        <v>65</v>
      </c>
      <c r="D8547" s="1">
        <v>22450.0</v>
      </c>
      <c r="E8547" s="2" t="s">
        <v>37</v>
      </c>
      <c r="F8547" s="2">
        <v>493.0</v>
      </c>
      <c r="G8547" s="2" t="s">
        <v>57</v>
      </c>
      <c r="H8547" s="2" t="s">
        <v>45</v>
      </c>
      <c r="I8547" s="2" t="s">
        <v>25</v>
      </c>
      <c r="J8547" s="2" t="str">
        <f t="array" ref="J8547">XLOOKUP('Transaction Data'!$G8547,Product_Code,Biscuit_Brand)</f>
        <v>Oatmeal Cookies</v>
      </c>
      <c r="K8547" s="2">
        <f t="array" ref="K8547">XLOOKUP('Transaction Data'!$G8547,Product_Code,Cost)</f>
        <v>19</v>
      </c>
      <c r="L8547" s="2">
        <f t="array" ref="L8547">XLOOKUP('Transaction Data'!$G8547,Product_Code,Unit_Price)</f>
        <v>23</v>
      </c>
      <c r="M8547" s="3">
        <f>'Transaction Data'!$F8547*'Transaction Data'!$K8547</f>
        <v>9367</v>
      </c>
      <c r="N8547" s="3">
        <f>'Transaction Data'!$F8547*'Transaction Data'!$L8547</f>
        <v>11339</v>
      </c>
      <c r="O8547" s="3">
        <f>'Transaction Data'!$N8547-'Transaction Data'!$M8547</f>
        <v>1972</v>
      </c>
      <c r="P8547" s="2">
        <f>DATEDIF('Transaction Data'!$D8547,'Transaction Data'!$A8547,"y")</f>
        <v>62</v>
      </c>
      <c r="Q8547" s="2" t="str">
        <f>FLOOR('Transaction Data'!$P8547,15)&amp;"-"&amp;FLOOR('Transaction Data'!$P8547,15)+14</f>
        <v>60-74</v>
      </c>
      <c r="R8547" s="2" t="str">
        <f>IF('Transaction Data'!$L8547&lt;=10,"Less Expensive","Expensive")</f>
        <v>Expensive</v>
      </c>
      <c r="S8547" s="4">
        <f>WEEKDAY('Transaction Data'!$A8547)</f>
        <v>6</v>
      </c>
      <c r="T8547" s="2" t="str">
        <f>IF(WEEKDAY('Transaction Data'!$A8547,2)&lt;6,"Weekday","Weekend")</f>
        <v>Weekday</v>
      </c>
    </row>
    <row r="8548" ht="15.75" customHeight="1">
      <c r="A8548" s="1">
        <v>45394.0</v>
      </c>
      <c r="B8548" s="2" t="s">
        <v>7826</v>
      </c>
      <c r="C8548" s="2" t="s">
        <v>21</v>
      </c>
      <c r="D8548" s="1">
        <v>29023.0</v>
      </c>
      <c r="E8548" s="2" t="s">
        <v>63</v>
      </c>
      <c r="F8548" s="2">
        <v>471.0</v>
      </c>
      <c r="G8548" s="2" t="s">
        <v>60</v>
      </c>
      <c r="H8548" s="2" t="s">
        <v>24</v>
      </c>
      <c r="I8548" s="2" t="s">
        <v>25</v>
      </c>
      <c r="J8548" s="2" t="str">
        <f t="array" ref="J8548">XLOOKUP('Transaction Data'!$G8548,Product_Code,Biscuit_Brand)</f>
        <v>Peanut Butter Bites</v>
      </c>
      <c r="K8548" s="2">
        <f t="array" ref="K8548">XLOOKUP('Transaction Data'!$G8548,Product_Code,Cost)</f>
        <v>5</v>
      </c>
      <c r="L8548" s="2">
        <f t="array" ref="L8548">XLOOKUP('Transaction Data'!$G8548,Product_Code,Unit_Price)</f>
        <v>7</v>
      </c>
      <c r="M8548" s="3">
        <f>'Transaction Data'!$F8548*'Transaction Data'!$K8548</f>
        <v>2355</v>
      </c>
      <c r="N8548" s="3">
        <f>'Transaction Data'!$F8548*'Transaction Data'!$L8548</f>
        <v>3297</v>
      </c>
      <c r="O8548" s="3">
        <f>'Transaction Data'!$N8548-'Transaction Data'!$M8548</f>
        <v>942</v>
      </c>
      <c r="P8548" s="2">
        <f>DATEDIF('Transaction Data'!$D8548,'Transaction Data'!$A8548,"y")</f>
        <v>44</v>
      </c>
      <c r="Q8548" s="2" t="str">
        <f>FLOOR('Transaction Data'!$P8548,15)&amp;"-"&amp;FLOOR('Transaction Data'!$P8548,15)+14</f>
        <v>30-44</v>
      </c>
      <c r="R8548" s="2" t="str">
        <f>IF('Transaction Data'!$L8548&lt;=10,"Less Expensive","Expensive")</f>
        <v>Less Expensive</v>
      </c>
      <c r="S8548" s="4">
        <f>WEEKDAY('Transaction Data'!$A8548)</f>
        <v>6</v>
      </c>
      <c r="T8548" s="2" t="str">
        <f>IF(WEEKDAY('Transaction Data'!$A8548,2)&lt;6,"Weekday","Weekend")</f>
        <v>Weekday</v>
      </c>
    </row>
    <row r="8549" ht="15.75" customHeight="1">
      <c r="A8549" s="1">
        <v>45347.0</v>
      </c>
      <c r="B8549" s="2" t="s">
        <v>7827</v>
      </c>
      <c r="C8549" s="2" t="s">
        <v>65</v>
      </c>
      <c r="D8549" s="1">
        <v>23784.0</v>
      </c>
      <c r="E8549" s="2" t="s">
        <v>27</v>
      </c>
      <c r="F8549" s="2">
        <v>155.0</v>
      </c>
      <c r="G8549" s="2" t="s">
        <v>33</v>
      </c>
      <c r="H8549" s="2" t="s">
        <v>29</v>
      </c>
      <c r="I8549" s="2" t="s">
        <v>25</v>
      </c>
      <c r="J8549" s="2" t="str">
        <f t="array" ref="J8549">XLOOKUP('Transaction Data'!$G8549,Product_Code,Biscuit_Brand)</f>
        <v>Caramel Biscuits</v>
      </c>
      <c r="K8549" s="2">
        <f t="array" ref="K8549">XLOOKUP('Transaction Data'!$G8549,Product_Code,Cost)</f>
        <v>18</v>
      </c>
      <c r="L8549" s="2">
        <f t="array" ref="L8549">XLOOKUP('Transaction Data'!$G8549,Product_Code,Unit_Price)</f>
        <v>22</v>
      </c>
      <c r="M8549" s="3">
        <f>'Transaction Data'!$F8549*'Transaction Data'!$K8549</f>
        <v>2790</v>
      </c>
      <c r="N8549" s="3">
        <f>'Transaction Data'!$F8549*'Transaction Data'!$L8549</f>
        <v>3410</v>
      </c>
      <c r="O8549" s="3">
        <f>'Transaction Data'!$N8549-'Transaction Data'!$M8549</f>
        <v>620</v>
      </c>
      <c r="P8549" s="2">
        <f>DATEDIF('Transaction Data'!$D8549,'Transaction Data'!$A8549,"y")</f>
        <v>59</v>
      </c>
      <c r="Q8549" s="2" t="str">
        <f>FLOOR('Transaction Data'!$P8549,15)&amp;"-"&amp;FLOOR('Transaction Data'!$P8549,15)+14</f>
        <v>45-59</v>
      </c>
      <c r="R8549" s="2" t="str">
        <f>IF('Transaction Data'!$L8549&lt;=10,"Less Expensive","Expensive")</f>
        <v>Expensive</v>
      </c>
      <c r="S8549" s="4">
        <f>WEEKDAY('Transaction Data'!$A8549)</f>
        <v>1</v>
      </c>
      <c r="T8549" s="2" t="str">
        <f>IF(WEEKDAY('Transaction Data'!$A8549,2)&lt;6,"Weekday","Weekend")</f>
        <v>Weekend</v>
      </c>
    </row>
    <row r="8550" ht="15.75" customHeight="1">
      <c r="A8550" s="1">
        <v>45483.0</v>
      </c>
      <c r="B8550" s="2" t="s">
        <v>7828</v>
      </c>
      <c r="C8550" s="2" t="s">
        <v>78</v>
      </c>
      <c r="D8550" s="1">
        <v>21068.0</v>
      </c>
      <c r="E8550" s="2" t="s">
        <v>63</v>
      </c>
      <c r="F8550" s="2">
        <v>318.0</v>
      </c>
      <c r="G8550" s="2" t="s">
        <v>55</v>
      </c>
      <c r="H8550" s="2" t="s">
        <v>29</v>
      </c>
      <c r="I8550" s="2" t="s">
        <v>25</v>
      </c>
      <c r="J8550" s="2" t="str">
        <f t="array" ref="J8550">XLOOKUP('Transaction Data'!$G8550,Product_Code,Biscuit_Brand)</f>
        <v>Vanilla Wafers</v>
      </c>
      <c r="K8550" s="2">
        <f t="array" ref="K8550">XLOOKUP('Transaction Data'!$G8550,Product_Code,Cost)</f>
        <v>18</v>
      </c>
      <c r="L8550" s="2">
        <f t="array" ref="L8550">XLOOKUP('Transaction Data'!$G8550,Product_Code,Unit_Price)</f>
        <v>36</v>
      </c>
      <c r="M8550" s="3">
        <f>'Transaction Data'!$F8550*'Transaction Data'!$K8550</f>
        <v>5724</v>
      </c>
      <c r="N8550" s="3">
        <f>'Transaction Data'!$F8550*'Transaction Data'!$L8550</f>
        <v>11448</v>
      </c>
      <c r="O8550" s="3">
        <f>'Transaction Data'!$N8550-'Transaction Data'!$M8550</f>
        <v>5724</v>
      </c>
      <c r="P8550" s="2">
        <f>DATEDIF('Transaction Data'!$D8550,'Transaction Data'!$A8550,"y")</f>
        <v>66</v>
      </c>
      <c r="Q8550" s="2" t="str">
        <f>FLOOR('Transaction Data'!$P8550,15)&amp;"-"&amp;FLOOR('Transaction Data'!$P8550,15)+14</f>
        <v>60-74</v>
      </c>
      <c r="R8550" s="2" t="str">
        <f>IF('Transaction Data'!$L8550&lt;=10,"Less Expensive","Expensive")</f>
        <v>Expensive</v>
      </c>
      <c r="S8550" s="4">
        <f>WEEKDAY('Transaction Data'!$A8550)</f>
        <v>4</v>
      </c>
      <c r="T8550" s="2" t="str">
        <f>IF(WEEKDAY('Transaction Data'!$A8550,2)&lt;6,"Weekday","Weekend")</f>
        <v>Weekday</v>
      </c>
    </row>
    <row r="8551" ht="15.75" customHeight="1">
      <c r="A8551" s="1">
        <v>45420.0</v>
      </c>
      <c r="B8551" s="2" t="s">
        <v>7829</v>
      </c>
      <c r="C8551" s="2" t="s">
        <v>47</v>
      </c>
      <c r="D8551" s="1">
        <v>32227.0</v>
      </c>
      <c r="E8551" s="2" t="s">
        <v>27</v>
      </c>
      <c r="F8551" s="2">
        <v>48.0</v>
      </c>
      <c r="G8551" s="2" t="s">
        <v>60</v>
      </c>
      <c r="H8551" s="2" t="s">
        <v>34</v>
      </c>
      <c r="I8551" s="2" t="s">
        <v>25</v>
      </c>
      <c r="J8551" s="2" t="str">
        <f t="array" ref="J8551">XLOOKUP('Transaction Data'!$G8551,Product_Code,Biscuit_Brand)</f>
        <v>Peanut Butter Bites</v>
      </c>
      <c r="K8551" s="2">
        <f t="array" ref="K8551">XLOOKUP('Transaction Data'!$G8551,Product_Code,Cost)</f>
        <v>5</v>
      </c>
      <c r="L8551" s="2">
        <f t="array" ref="L8551">XLOOKUP('Transaction Data'!$G8551,Product_Code,Unit_Price)</f>
        <v>7</v>
      </c>
      <c r="M8551" s="3">
        <f>'Transaction Data'!$F8551*'Transaction Data'!$K8551</f>
        <v>240</v>
      </c>
      <c r="N8551" s="3">
        <f>'Transaction Data'!$F8551*'Transaction Data'!$L8551</f>
        <v>336</v>
      </c>
      <c r="O8551" s="3">
        <f>'Transaction Data'!$N8551-'Transaction Data'!$M8551</f>
        <v>96</v>
      </c>
      <c r="P8551" s="2">
        <f>DATEDIF('Transaction Data'!$D8551,'Transaction Data'!$A8551,"y")</f>
        <v>36</v>
      </c>
      <c r="Q8551" s="2" t="str">
        <f>FLOOR('Transaction Data'!$P8551,15)&amp;"-"&amp;FLOOR('Transaction Data'!$P8551,15)+14</f>
        <v>30-44</v>
      </c>
      <c r="R8551" s="2" t="str">
        <f>IF('Transaction Data'!$L8551&lt;=10,"Less Expensive","Expensive")</f>
        <v>Less Expensive</v>
      </c>
      <c r="S8551" s="4">
        <f>WEEKDAY('Transaction Data'!$A8551)</f>
        <v>4</v>
      </c>
      <c r="T8551" s="2" t="str">
        <f>IF(WEEKDAY('Transaction Data'!$A8551,2)&lt;6,"Weekday","Weekend")</f>
        <v>Weekday</v>
      </c>
    </row>
    <row r="8552" ht="15.75" customHeight="1">
      <c r="A8552" s="1">
        <v>45304.0</v>
      </c>
      <c r="B8552" s="2" t="s">
        <v>7830</v>
      </c>
      <c r="C8552" s="2" t="s">
        <v>65</v>
      </c>
      <c r="D8552" s="1">
        <v>21249.0</v>
      </c>
      <c r="E8552" s="2" t="s">
        <v>63</v>
      </c>
      <c r="F8552" s="2">
        <v>77.0</v>
      </c>
      <c r="G8552" s="2" t="s">
        <v>23</v>
      </c>
      <c r="H8552" s="2" t="s">
        <v>24</v>
      </c>
      <c r="I8552" s="2" t="s">
        <v>30</v>
      </c>
      <c r="J8552" s="2" t="str">
        <f t="array" ref="J8552">XLOOKUP('Transaction Data'!$G8552,Product_Code,Biscuit_Brand)</f>
        <v>Cinnamon Swirls</v>
      </c>
      <c r="K8552" s="2">
        <f t="array" ref="K8552">XLOOKUP('Transaction Data'!$G8552,Product_Code,Cost)</f>
        <v>10</v>
      </c>
      <c r="L8552" s="2">
        <f t="array" ref="L8552">XLOOKUP('Transaction Data'!$G8552,Product_Code,Unit_Price)</f>
        <v>14</v>
      </c>
      <c r="M8552" s="3">
        <f>'Transaction Data'!$F8552*'Transaction Data'!$K8552</f>
        <v>770</v>
      </c>
      <c r="N8552" s="3">
        <f>'Transaction Data'!$F8552*'Transaction Data'!$L8552</f>
        <v>1078</v>
      </c>
      <c r="O8552" s="3">
        <f>'Transaction Data'!$N8552-'Transaction Data'!$M8552</f>
        <v>308</v>
      </c>
      <c r="P8552" s="2">
        <f>DATEDIF('Transaction Data'!$D8552,'Transaction Data'!$A8552,"y")</f>
        <v>65</v>
      </c>
      <c r="Q8552" s="2" t="str">
        <f>FLOOR('Transaction Data'!$P8552,15)&amp;"-"&amp;FLOOR('Transaction Data'!$P8552,15)+14</f>
        <v>60-74</v>
      </c>
      <c r="R8552" s="2" t="str">
        <f>IF('Transaction Data'!$L8552&lt;=10,"Less Expensive","Expensive")</f>
        <v>Expensive</v>
      </c>
      <c r="S8552" s="4">
        <f>WEEKDAY('Transaction Data'!$A8552)</f>
        <v>7</v>
      </c>
      <c r="T8552" s="2" t="str">
        <f>IF(WEEKDAY('Transaction Data'!$A8552,2)&lt;6,"Weekday","Weekend")</f>
        <v>Weekend</v>
      </c>
    </row>
    <row r="8553" ht="15.75" customHeight="1">
      <c r="A8553" s="1">
        <v>45474.0</v>
      </c>
      <c r="B8553" s="2" t="s">
        <v>7831</v>
      </c>
      <c r="C8553" s="2" t="s">
        <v>65</v>
      </c>
      <c r="D8553" s="1">
        <v>17563.0</v>
      </c>
      <c r="E8553" s="2" t="s">
        <v>37</v>
      </c>
      <c r="F8553" s="2">
        <v>68.0</v>
      </c>
      <c r="G8553" s="2" t="s">
        <v>33</v>
      </c>
      <c r="H8553" s="2" t="s">
        <v>42</v>
      </c>
      <c r="I8553" s="2" t="s">
        <v>25</v>
      </c>
      <c r="J8553" s="2" t="str">
        <f t="array" ref="J8553">XLOOKUP('Transaction Data'!$G8553,Product_Code,Biscuit_Brand)</f>
        <v>Caramel Biscuits</v>
      </c>
      <c r="K8553" s="2">
        <f t="array" ref="K8553">XLOOKUP('Transaction Data'!$G8553,Product_Code,Cost)</f>
        <v>18</v>
      </c>
      <c r="L8553" s="2">
        <f t="array" ref="L8553">XLOOKUP('Transaction Data'!$G8553,Product_Code,Unit_Price)</f>
        <v>22</v>
      </c>
      <c r="M8553" s="3">
        <f>'Transaction Data'!$F8553*'Transaction Data'!$K8553</f>
        <v>1224</v>
      </c>
      <c r="N8553" s="3">
        <f>'Transaction Data'!$F8553*'Transaction Data'!$L8553</f>
        <v>1496</v>
      </c>
      <c r="O8553" s="3">
        <f>'Transaction Data'!$N8553-'Transaction Data'!$M8553</f>
        <v>272</v>
      </c>
      <c r="P8553" s="2">
        <f>DATEDIF('Transaction Data'!$D8553,'Transaction Data'!$A8553,"y")</f>
        <v>76</v>
      </c>
      <c r="Q8553" s="2" t="str">
        <f>FLOOR('Transaction Data'!$P8553,15)&amp;"-"&amp;FLOOR('Transaction Data'!$P8553,15)+14</f>
        <v>75-89</v>
      </c>
      <c r="R8553" s="2" t="str">
        <f>IF('Transaction Data'!$L8553&lt;=10,"Less Expensive","Expensive")</f>
        <v>Expensive</v>
      </c>
      <c r="S8553" s="4">
        <f>WEEKDAY('Transaction Data'!$A8553)</f>
        <v>2</v>
      </c>
      <c r="T8553" s="2" t="str">
        <f>IF(WEEKDAY('Transaction Data'!$A8553,2)&lt;6,"Weekday","Weekend")</f>
        <v>Weekday</v>
      </c>
    </row>
    <row r="8554" ht="15.75" customHeight="1">
      <c r="A8554" s="1">
        <v>45398.0</v>
      </c>
      <c r="B8554" s="2" t="s">
        <v>7832</v>
      </c>
      <c r="C8554" s="2" t="s">
        <v>69</v>
      </c>
      <c r="D8554" s="1">
        <v>37164.0</v>
      </c>
      <c r="E8554" s="2" t="s">
        <v>27</v>
      </c>
      <c r="F8554" s="2">
        <v>61.0</v>
      </c>
      <c r="G8554" s="2" t="s">
        <v>28</v>
      </c>
      <c r="H8554" s="2" t="s">
        <v>45</v>
      </c>
      <c r="I8554" s="2" t="s">
        <v>30</v>
      </c>
      <c r="J8554" s="2" t="str">
        <f t="array" ref="J8554">XLOOKUP('Transaction Data'!$G8554,Product_Code,Biscuit_Brand)</f>
        <v>Shortbread</v>
      </c>
      <c r="K8554" s="2">
        <f t="array" ref="K8554">XLOOKUP('Transaction Data'!$G8554,Product_Code,Cost)</f>
        <v>10</v>
      </c>
      <c r="L8554" s="2">
        <f t="array" ref="L8554">XLOOKUP('Transaction Data'!$G8554,Product_Code,Unit_Price)</f>
        <v>45</v>
      </c>
      <c r="M8554" s="3">
        <f>'Transaction Data'!$F8554*'Transaction Data'!$K8554</f>
        <v>610</v>
      </c>
      <c r="N8554" s="3">
        <f>'Transaction Data'!$F8554*'Transaction Data'!$L8554</f>
        <v>2745</v>
      </c>
      <c r="O8554" s="3">
        <f>'Transaction Data'!$N8554-'Transaction Data'!$M8554</f>
        <v>2135</v>
      </c>
      <c r="P8554" s="2">
        <f>DATEDIF('Transaction Data'!$D8554,'Transaction Data'!$A8554,"y")</f>
        <v>22</v>
      </c>
      <c r="Q8554" s="2" t="str">
        <f>FLOOR('Transaction Data'!$P8554,15)&amp;"-"&amp;FLOOR('Transaction Data'!$P8554,15)+14</f>
        <v>15-29</v>
      </c>
      <c r="R8554" s="2" t="str">
        <f>IF('Transaction Data'!$L8554&lt;=10,"Less Expensive","Expensive")</f>
        <v>Expensive</v>
      </c>
      <c r="S8554" s="4">
        <f>WEEKDAY('Transaction Data'!$A8554)</f>
        <v>3</v>
      </c>
      <c r="T8554" s="2" t="str">
        <f>IF(WEEKDAY('Transaction Data'!$A8554,2)&lt;6,"Weekday","Weekend")</f>
        <v>Weekday</v>
      </c>
    </row>
    <row r="8555" ht="15.75" customHeight="1">
      <c r="A8555" s="1">
        <v>45491.0</v>
      </c>
      <c r="B8555" s="2" t="s">
        <v>7833</v>
      </c>
      <c r="C8555" s="2" t="s">
        <v>78</v>
      </c>
      <c r="D8555" s="1">
        <v>17701.0</v>
      </c>
      <c r="E8555" s="2" t="s">
        <v>27</v>
      </c>
      <c r="F8555" s="2">
        <v>119.0</v>
      </c>
      <c r="G8555" s="2" t="s">
        <v>28</v>
      </c>
      <c r="H8555" s="2" t="s">
        <v>24</v>
      </c>
      <c r="I8555" s="2" t="s">
        <v>25</v>
      </c>
      <c r="J8555" s="2" t="str">
        <f t="array" ref="J8555">XLOOKUP('Transaction Data'!$G8555,Product_Code,Biscuit_Brand)</f>
        <v>Shortbread</v>
      </c>
      <c r="K8555" s="2">
        <f t="array" ref="K8555">XLOOKUP('Transaction Data'!$G8555,Product_Code,Cost)</f>
        <v>10</v>
      </c>
      <c r="L8555" s="2">
        <f t="array" ref="L8555">XLOOKUP('Transaction Data'!$G8555,Product_Code,Unit_Price)</f>
        <v>45</v>
      </c>
      <c r="M8555" s="3">
        <f>'Transaction Data'!$F8555*'Transaction Data'!$K8555</f>
        <v>1190</v>
      </c>
      <c r="N8555" s="3">
        <f>'Transaction Data'!$F8555*'Transaction Data'!$L8555</f>
        <v>5355</v>
      </c>
      <c r="O8555" s="3">
        <f>'Transaction Data'!$N8555-'Transaction Data'!$M8555</f>
        <v>4165</v>
      </c>
      <c r="P8555" s="2">
        <f>DATEDIF('Transaction Data'!$D8555,'Transaction Data'!$A8555,"y")</f>
        <v>76</v>
      </c>
      <c r="Q8555" s="2" t="str">
        <f>FLOOR('Transaction Data'!$P8555,15)&amp;"-"&amp;FLOOR('Transaction Data'!$P8555,15)+14</f>
        <v>75-89</v>
      </c>
      <c r="R8555" s="2" t="str">
        <f>IF('Transaction Data'!$L8555&lt;=10,"Less Expensive","Expensive")</f>
        <v>Expensive</v>
      </c>
      <c r="S8555" s="4">
        <f>WEEKDAY('Transaction Data'!$A8555)</f>
        <v>5</v>
      </c>
      <c r="T8555" s="2" t="str">
        <f>IF(WEEKDAY('Transaction Data'!$A8555,2)&lt;6,"Weekday","Weekend")</f>
        <v>Weekday</v>
      </c>
    </row>
    <row r="8556" ht="15.75" customHeight="1">
      <c r="A8556" s="1">
        <v>45437.0</v>
      </c>
      <c r="B8556" s="2" t="s">
        <v>917</v>
      </c>
      <c r="C8556" s="2" t="s">
        <v>51</v>
      </c>
      <c r="D8556" s="1">
        <v>37484.0</v>
      </c>
      <c r="E8556" s="2" t="s">
        <v>37</v>
      </c>
      <c r="F8556" s="2">
        <v>491.0</v>
      </c>
      <c r="G8556" s="2" t="s">
        <v>48</v>
      </c>
      <c r="H8556" s="2" t="s">
        <v>29</v>
      </c>
      <c r="I8556" s="2" t="s">
        <v>25</v>
      </c>
      <c r="J8556" s="2" t="str">
        <f t="array" ref="J8556">XLOOKUP('Transaction Data'!$G8556,Product_Code,Biscuit_Brand)</f>
        <v>Lemon Crisps</v>
      </c>
      <c r="K8556" s="2">
        <f t="array" ref="K8556">XLOOKUP('Transaction Data'!$G8556,Product_Code,Cost)</f>
        <v>7</v>
      </c>
      <c r="L8556" s="2">
        <f t="array" ref="L8556">XLOOKUP('Transaction Data'!$G8556,Product_Code,Unit_Price)</f>
        <v>9</v>
      </c>
      <c r="M8556" s="3">
        <f>'Transaction Data'!$F8556*'Transaction Data'!$K8556</f>
        <v>3437</v>
      </c>
      <c r="N8556" s="3">
        <f>'Transaction Data'!$F8556*'Transaction Data'!$L8556</f>
        <v>4419</v>
      </c>
      <c r="O8556" s="3">
        <f>'Transaction Data'!$N8556-'Transaction Data'!$M8556</f>
        <v>982</v>
      </c>
      <c r="P8556" s="2">
        <f>DATEDIF('Transaction Data'!$D8556,'Transaction Data'!$A8556,"y")</f>
        <v>21</v>
      </c>
      <c r="Q8556" s="2" t="str">
        <f>FLOOR('Transaction Data'!$P8556,15)&amp;"-"&amp;FLOOR('Transaction Data'!$P8556,15)+14</f>
        <v>15-29</v>
      </c>
      <c r="R8556" s="2" t="str">
        <f>IF('Transaction Data'!$L8556&lt;=10,"Less Expensive","Expensive")</f>
        <v>Less Expensive</v>
      </c>
      <c r="S8556" s="4">
        <f>WEEKDAY('Transaction Data'!$A8556)</f>
        <v>7</v>
      </c>
      <c r="T8556" s="2" t="str">
        <f>IF(WEEKDAY('Transaction Data'!$A8556,2)&lt;6,"Weekday","Weekend")</f>
        <v>Weekend</v>
      </c>
    </row>
    <row r="8557" ht="15.75" customHeight="1">
      <c r="A8557" s="1">
        <v>45431.0</v>
      </c>
      <c r="B8557" s="2" t="s">
        <v>7834</v>
      </c>
      <c r="C8557" s="2" t="s">
        <v>65</v>
      </c>
      <c r="D8557" s="1">
        <v>38012.0</v>
      </c>
      <c r="E8557" s="2" t="s">
        <v>22</v>
      </c>
      <c r="F8557" s="2">
        <v>164.0</v>
      </c>
      <c r="G8557" s="2" t="s">
        <v>38</v>
      </c>
      <c r="H8557" s="2" t="s">
        <v>42</v>
      </c>
      <c r="I8557" s="2" t="s">
        <v>25</v>
      </c>
      <c r="J8557" s="2" t="str">
        <f t="array" ref="J8557">XLOOKUP('Transaction Data'!$G8557,Product_Code,Biscuit_Brand)</f>
        <v>Ginger Snaps</v>
      </c>
      <c r="K8557" s="2">
        <f t="array" ref="K8557">XLOOKUP('Transaction Data'!$G8557,Product_Code,Cost)</f>
        <v>14</v>
      </c>
      <c r="L8557" s="2">
        <f t="array" ref="L8557">XLOOKUP('Transaction Data'!$G8557,Product_Code,Unit_Price)</f>
        <v>28</v>
      </c>
      <c r="M8557" s="3">
        <f>'Transaction Data'!$F8557*'Transaction Data'!$K8557</f>
        <v>2296</v>
      </c>
      <c r="N8557" s="3">
        <f>'Transaction Data'!$F8557*'Transaction Data'!$L8557</f>
        <v>4592</v>
      </c>
      <c r="O8557" s="3">
        <f>'Transaction Data'!$N8557-'Transaction Data'!$M8557</f>
        <v>2296</v>
      </c>
      <c r="P8557" s="2">
        <f>DATEDIF('Transaction Data'!$D8557,'Transaction Data'!$A8557,"y")</f>
        <v>20</v>
      </c>
      <c r="Q8557" s="2" t="str">
        <f>FLOOR('Transaction Data'!$P8557,15)&amp;"-"&amp;FLOOR('Transaction Data'!$P8557,15)+14</f>
        <v>15-29</v>
      </c>
      <c r="R8557" s="2" t="str">
        <f>IF('Transaction Data'!$L8557&lt;=10,"Less Expensive","Expensive")</f>
        <v>Expensive</v>
      </c>
      <c r="S8557" s="4">
        <f>WEEKDAY('Transaction Data'!$A8557)</f>
        <v>1</v>
      </c>
      <c r="T8557" s="2" t="str">
        <f>IF(WEEKDAY('Transaction Data'!$A8557,2)&lt;6,"Weekday","Weekend")</f>
        <v>Weekend</v>
      </c>
    </row>
    <row r="8558" ht="15.75" customHeight="1">
      <c r="A8558" s="1">
        <v>45333.0</v>
      </c>
      <c r="B8558" s="2" t="s">
        <v>7172</v>
      </c>
      <c r="C8558" s="2" t="s">
        <v>41</v>
      </c>
      <c r="D8558" s="1">
        <v>23973.0</v>
      </c>
      <c r="E8558" s="2" t="s">
        <v>27</v>
      </c>
      <c r="F8558" s="2">
        <v>105.0</v>
      </c>
      <c r="G8558" s="2" t="s">
        <v>55</v>
      </c>
      <c r="H8558" s="2" t="s">
        <v>45</v>
      </c>
      <c r="I8558" s="2" t="s">
        <v>25</v>
      </c>
      <c r="J8558" s="2" t="str">
        <f t="array" ref="J8558">XLOOKUP('Transaction Data'!$G8558,Product_Code,Biscuit_Brand)</f>
        <v>Vanilla Wafers</v>
      </c>
      <c r="K8558" s="2">
        <f t="array" ref="K8558">XLOOKUP('Transaction Data'!$G8558,Product_Code,Cost)</f>
        <v>18</v>
      </c>
      <c r="L8558" s="2">
        <f t="array" ref="L8558">XLOOKUP('Transaction Data'!$G8558,Product_Code,Unit_Price)</f>
        <v>36</v>
      </c>
      <c r="M8558" s="3">
        <f>'Transaction Data'!$F8558*'Transaction Data'!$K8558</f>
        <v>1890</v>
      </c>
      <c r="N8558" s="3">
        <f>'Transaction Data'!$F8558*'Transaction Data'!$L8558</f>
        <v>3780</v>
      </c>
      <c r="O8558" s="3">
        <f>'Transaction Data'!$N8558-'Transaction Data'!$M8558</f>
        <v>1890</v>
      </c>
      <c r="P8558" s="2">
        <f>DATEDIF('Transaction Data'!$D8558,'Transaction Data'!$A8558,"y")</f>
        <v>58</v>
      </c>
      <c r="Q8558" s="2" t="str">
        <f>FLOOR('Transaction Data'!$P8558,15)&amp;"-"&amp;FLOOR('Transaction Data'!$P8558,15)+14</f>
        <v>45-59</v>
      </c>
      <c r="R8558" s="2" t="str">
        <f>IF('Transaction Data'!$L8558&lt;=10,"Less Expensive","Expensive")</f>
        <v>Expensive</v>
      </c>
      <c r="S8558" s="4">
        <f>WEEKDAY('Transaction Data'!$A8558)</f>
        <v>1</v>
      </c>
      <c r="T8558" s="2" t="str">
        <f>IF(WEEKDAY('Transaction Data'!$A8558,2)&lt;6,"Weekday","Weekend")</f>
        <v>Weekend</v>
      </c>
    </row>
    <row r="8559" ht="15.75" customHeight="1">
      <c r="A8559" s="1">
        <v>45485.0</v>
      </c>
      <c r="B8559" s="2" t="s">
        <v>7835</v>
      </c>
      <c r="C8559" s="2" t="s">
        <v>72</v>
      </c>
      <c r="D8559" s="1">
        <v>23377.0</v>
      </c>
      <c r="E8559" s="2" t="s">
        <v>27</v>
      </c>
      <c r="F8559" s="2">
        <v>117.0</v>
      </c>
      <c r="G8559" s="2" t="s">
        <v>23</v>
      </c>
      <c r="H8559" s="2" t="s">
        <v>24</v>
      </c>
      <c r="I8559" s="2" t="s">
        <v>25</v>
      </c>
      <c r="J8559" s="2" t="str">
        <f t="array" ref="J8559">XLOOKUP('Transaction Data'!$G8559,Product_Code,Biscuit_Brand)</f>
        <v>Cinnamon Swirls</v>
      </c>
      <c r="K8559" s="2">
        <f t="array" ref="K8559">XLOOKUP('Transaction Data'!$G8559,Product_Code,Cost)</f>
        <v>10</v>
      </c>
      <c r="L8559" s="2">
        <f t="array" ref="L8559">XLOOKUP('Transaction Data'!$G8559,Product_Code,Unit_Price)</f>
        <v>14</v>
      </c>
      <c r="M8559" s="3">
        <f>'Transaction Data'!$F8559*'Transaction Data'!$K8559</f>
        <v>1170</v>
      </c>
      <c r="N8559" s="3">
        <f>'Transaction Data'!$F8559*'Transaction Data'!$L8559</f>
        <v>1638</v>
      </c>
      <c r="O8559" s="3">
        <f>'Transaction Data'!$N8559-'Transaction Data'!$M8559</f>
        <v>468</v>
      </c>
      <c r="P8559" s="2">
        <f>DATEDIF('Transaction Data'!$D8559,'Transaction Data'!$A8559,"y")</f>
        <v>60</v>
      </c>
      <c r="Q8559" s="2" t="str">
        <f>FLOOR('Transaction Data'!$P8559,15)&amp;"-"&amp;FLOOR('Transaction Data'!$P8559,15)+14</f>
        <v>60-74</v>
      </c>
      <c r="R8559" s="2" t="str">
        <f>IF('Transaction Data'!$L8559&lt;=10,"Less Expensive","Expensive")</f>
        <v>Expensive</v>
      </c>
      <c r="S8559" s="4">
        <f>WEEKDAY('Transaction Data'!$A8559)</f>
        <v>6</v>
      </c>
      <c r="T8559" s="2" t="str">
        <f>IF(WEEKDAY('Transaction Data'!$A8559,2)&lt;6,"Weekday","Weekend")</f>
        <v>Weekday</v>
      </c>
    </row>
    <row r="8560" ht="15.75" customHeight="1">
      <c r="A8560" s="1">
        <v>45500.0</v>
      </c>
      <c r="B8560" s="2" t="s">
        <v>7836</v>
      </c>
      <c r="C8560" s="2" t="s">
        <v>54</v>
      </c>
      <c r="D8560" s="1">
        <v>28342.0</v>
      </c>
      <c r="E8560" s="2" t="s">
        <v>37</v>
      </c>
      <c r="F8560" s="2">
        <v>192.0</v>
      </c>
      <c r="G8560" s="2" t="s">
        <v>28</v>
      </c>
      <c r="H8560" s="2" t="s">
        <v>29</v>
      </c>
      <c r="I8560" s="2" t="s">
        <v>25</v>
      </c>
      <c r="J8560" s="2" t="str">
        <f t="array" ref="J8560">XLOOKUP('Transaction Data'!$G8560,Product_Code,Biscuit_Brand)</f>
        <v>Shortbread</v>
      </c>
      <c r="K8560" s="2">
        <f t="array" ref="K8560">XLOOKUP('Transaction Data'!$G8560,Product_Code,Cost)</f>
        <v>10</v>
      </c>
      <c r="L8560" s="2">
        <f t="array" ref="L8560">XLOOKUP('Transaction Data'!$G8560,Product_Code,Unit_Price)</f>
        <v>45</v>
      </c>
      <c r="M8560" s="3">
        <f>'Transaction Data'!$F8560*'Transaction Data'!$K8560</f>
        <v>1920</v>
      </c>
      <c r="N8560" s="3">
        <f>'Transaction Data'!$F8560*'Transaction Data'!$L8560</f>
        <v>8640</v>
      </c>
      <c r="O8560" s="3">
        <f>'Transaction Data'!$N8560-'Transaction Data'!$M8560</f>
        <v>6720</v>
      </c>
      <c r="P8560" s="2">
        <f>DATEDIF('Transaction Data'!$D8560,'Transaction Data'!$A8560,"y")</f>
        <v>46</v>
      </c>
      <c r="Q8560" s="2" t="str">
        <f>FLOOR('Transaction Data'!$P8560,15)&amp;"-"&amp;FLOOR('Transaction Data'!$P8560,15)+14</f>
        <v>45-59</v>
      </c>
      <c r="R8560" s="2" t="str">
        <f>IF('Transaction Data'!$L8560&lt;=10,"Less Expensive","Expensive")</f>
        <v>Expensive</v>
      </c>
      <c r="S8560" s="4">
        <f>WEEKDAY('Transaction Data'!$A8560)</f>
        <v>7</v>
      </c>
      <c r="T8560" s="2" t="str">
        <f>IF(WEEKDAY('Transaction Data'!$A8560,2)&lt;6,"Weekday","Weekend")</f>
        <v>Weekend</v>
      </c>
    </row>
    <row r="8561" ht="15.75" customHeight="1">
      <c r="A8561" s="1">
        <v>45313.0</v>
      </c>
      <c r="B8561" s="2" t="s">
        <v>7837</v>
      </c>
      <c r="C8561" s="2" t="s">
        <v>21</v>
      </c>
      <c r="D8561" s="1">
        <v>21702.0</v>
      </c>
      <c r="E8561" s="2" t="s">
        <v>63</v>
      </c>
      <c r="F8561" s="2">
        <v>300.0</v>
      </c>
      <c r="G8561" s="2" t="s">
        <v>44</v>
      </c>
      <c r="H8561" s="2" t="s">
        <v>29</v>
      </c>
      <c r="I8561" s="2" t="s">
        <v>25</v>
      </c>
      <c r="J8561" s="2" t="str">
        <f t="array" ref="J8561">XLOOKUP('Transaction Data'!$G8561,Product_Code,Biscuit_Brand)</f>
        <v>Butter Crunch</v>
      </c>
      <c r="K8561" s="2">
        <f t="array" ref="K8561">XLOOKUP('Transaction Data'!$G8561,Product_Code,Cost)</f>
        <v>10</v>
      </c>
      <c r="L8561" s="2">
        <f t="array" ref="L8561">XLOOKUP('Transaction Data'!$G8561,Product_Code,Unit_Price)</f>
        <v>11</v>
      </c>
      <c r="M8561" s="3">
        <f>'Transaction Data'!$F8561*'Transaction Data'!$K8561</f>
        <v>3000</v>
      </c>
      <c r="N8561" s="3">
        <f>'Transaction Data'!$F8561*'Transaction Data'!$L8561</f>
        <v>3300</v>
      </c>
      <c r="O8561" s="3">
        <f>'Transaction Data'!$N8561-'Transaction Data'!$M8561</f>
        <v>300</v>
      </c>
      <c r="P8561" s="2">
        <f>DATEDIF('Transaction Data'!$D8561,'Transaction Data'!$A8561,"y")</f>
        <v>64</v>
      </c>
      <c r="Q8561" s="2" t="str">
        <f>FLOOR('Transaction Data'!$P8561,15)&amp;"-"&amp;FLOOR('Transaction Data'!$P8561,15)+14</f>
        <v>60-74</v>
      </c>
      <c r="R8561" s="2" t="str">
        <f>IF('Transaction Data'!$L8561&lt;=10,"Less Expensive","Expensive")</f>
        <v>Expensive</v>
      </c>
      <c r="S8561" s="4">
        <f>WEEKDAY('Transaction Data'!$A8561)</f>
        <v>2</v>
      </c>
      <c r="T8561" s="2" t="str">
        <f>IF(WEEKDAY('Transaction Data'!$A8561,2)&lt;6,"Weekday","Weekend")</f>
        <v>Weekday</v>
      </c>
    </row>
    <row r="8562" ht="15.75" customHeight="1">
      <c r="A8562" s="1">
        <v>45406.0</v>
      </c>
      <c r="B8562" s="2" t="s">
        <v>7838</v>
      </c>
      <c r="C8562" s="2" t="s">
        <v>69</v>
      </c>
      <c r="D8562" s="1">
        <v>33022.0</v>
      </c>
      <c r="E8562" s="2" t="s">
        <v>27</v>
      </c>
      <c r="F8562" s="2">
        <v>30.0</v>
      </c>
      <c r="G8562" s="2" t="s">
        <v>28</v>
      </c>
      <c r="H8562" s="2" t="s">
        <v>34</v>
      </c>
      <c r="I8562" s="2" t="s">
        <v>25</v>
      </c>
      <c r="J8562" s="2" t="str">
        <f t="array" ref="J8562">XLOOKUP('Transaction Data'!$G8562,Product_Code,Biscuit_Brand)</f>
        <v>Shortbread</v>
      </c>
      <c r="K8562" s="2">
        <f t="array" ref="K8562">XLOOKUP('Transaction Data'!$G8562,Product_Code,Cost)</f>
        <v>10</v>
      </c>
      <c r="L8562" s="2">
        <f t="array" ref="L8562">XLOOKUP('Transaction Data'!$G8562,Product_Code,Unit_Price)</f>
        <v>45</v>
      </c>
      <c r="M8562" s="3">
        <f>'Transaction Data'!$F8562*'Transaction Data'!$K8562</f>
        <v>300</v>
      </c>
      <c r="N8562" s="3">
        <f>'Transaction Data'!$F8562*'Transaction Data'!$L8562</f>
        <v>1350</v>
      </c>
      <c r="O8562" s="3">
        <f>'Transaction Data'!$N8562-'Transaction Data'!$M8562</f>
        <v>1050</v>
      </c>
      <c r="P8562" s="2">
        <f>DATEDIF('Transaction Data'!$D8562,'Transaction Data'!$A8562,"y")</f>
        <v>33</v>
      </c>
      <c r="Q8562" s="2" t="str">
        <f>FLOOR('Transaction Data'!$P8562,15)&amp;"-"&amp;FLOOR('Transaction Data'!$P8562,15)+14</f>
        <v>30-44</v>
      </c>
      <c r="R8562" s="2" t="str">
        <f>IF('Transaction Data'!$L8562&lt;=10,"Less Expensive","Expensive")</f>
        <v>Expensive</v>
      </c>
      <c r="S8562" s="4">
        <f>WEEKDAY('Transaction Data'!$A8562)</f>
        <v>4</v>
      </c>
      <c r="T8562" s="2" t="str">
        <f>IF(WEEKDAY('Transaction Data'!$A8562,2)&lt;6,"Weekday","Weekend")</f>
        <v>Weekday</v>
      </c>
    </row>
    <row r="8563" ht="15.75" customHeight="1">
      <c r="A8563" s="1">
        <v>45303.0</v>
      </c>
      <c r="B8563" s="2" t="s">
        <v>7839</v>
      </c>
      <c r="C8563" s="2" t="s">
        <v>72</v>
      </c>
      <c r="D8563" s="1">
        <v>28611.0</v>
      </c>
      <c r="E8563" s="2" t="s">
        <v>63</v>
      </c>
      <c r="F8563" s="2">
        <v>250.0</v>
      </c>
      <c r="G8563" s="2" t="s">
        <v>33</v>
      </c>
      <c r="H8563" s="2" t="s">
        <v>24</v>
      </c>
      <c r="I8563" s="2" t="s">
        <v>25</v>
      </c>
      <c r="J8563" s="2" t="str">
        <f t="array" ref="J8563">XLOOKUP('Transaction Data'!$G8563,Product_Code,Biscuit_Brand)</f>
        <v>Caramel Biscuits</v>
      </c>
      <c r="K8563" s="2">
        <f t="array" ref="K8563">XLOOKUP('Transaction Data'!$G8563,Product_Code,Cost)</f>
        <v>18</v>
      </c>
      <c r="L8563" s="2">
        <f t="array" ref="L8563">XLOOKUP('Transaction Data'!$G8563,Product_Code,Unit_Price)</f>
        <v>22</v>
      </c>
      <c r="M8563" s="3">
        <f>'Transaction Data'!$F8563*'Transaction Data'!$K8563</f>
        <v>4500</v>
      </c>
      <c r="N8563" s="3">
        <f>'Transaction Data'!$F8563*'Transaction Data'!$L8563</f>
        <v>5500</v>
      </c>
      <c r="O8563" s="3">
        <f>'Transaction Data'!$N8563-'Transaction Data'!$M8563</f>
        <v>1000</v>
      </c>
      <c r="P8563" s="2">
        <f>DATEDIF('Transaction Data'!$D8563,'Transaction Data'!$A8563,"y")</f>
        <v>45</v>
      </c>
      <c r="Q8563" s="2" t="str">
        <f>FLOOR('Transaction Data'!$P8563,15)&amp;"-"&amp;FLOOR('Transaction Data'!$P8563,15)+14</f>
        <v>45-59</v>
      </c>
      <c r="R8563" s="2" t="str">
        <f>IF('Transaction Data'!$L8563&lt;=10,"Less Expensive","Expensive")</f>
        <v>Expensive</v>
      </c>
      <c r="S8563" s="4">
        <f>WEEKDAY('Transaction Data'!$A8563)</f>
        <v>6</v>
      </c>
      <c r="T8563" s="2" t="str">
        <f>IF(WEEKDAY('Transaction Data'!$A8563,2)&lt;6,"Weekday","Weekend")</f>
        <v>Weekday</v>
      </c>
    </row>
    <row r="8564" ht="15.75" customHeight="1">
      <c r="A8564" s="1">
        <v>45478.0</v>
      </c>
      <c r="B8564" s="2" t="s">
        <v>7840</v>
      </c>
      <c r="C8564" s="2" t="s">
        <v>72</v>
      </c>
      <c r="D8564" s="1">
        <v>30282.0</v>
      </c>
      <c r="E8564" s="2" t="s">
        <v>22</v>
      </c>
      <c r="F8564" s="2">
        <v>380.0</v>
      </c>
      <c r="G8564" s="2" t="s">
        <v>57</v>
      </c>
      <c r="H8564" s="2" t="s">
        <v>42</v>
      </c>
      <c r="I8564" s="2" t="s">
        <v>25</v>
      </c>
      <c r="J8564" s="2" t="str">
        <f t="array" ref="J8564">XLOOKUP('Transaction Data'!$G8564,Product_Code,Biscuit_Brand)</f>
        <v>Oatmeal Cookies</v>
      </c>
      <c r="K8564" s="2">
        <f t="array" ref="K8564">XLOOKUP('Transaction Data'!$G8564,Product_Code,Cost)</f>
        <v>19</v>
      </c>
      <c r="L8564" s="2">
        <f t="array" ref="L8564">XLOOKUP('Transaction Data'!$G8564,Product_Code,Unit_Price)</f>
        <v>23</v>
      </c>
      <c r="M8564" s="3">
        <f>'Transaction Data'!$F8564*'Transaction Data'!$K8564</f>
        <v>7220</v>
      </c>
      <c r="N8564" s="3">
        <f>'Transaction Data'!$F8564*'Transaction Data'!$L8564</f>
        <v>8740</v>
      </c>
      <c r="O8564" s="3">
        <f>'Transaction Data'!$N8564-'Transaction Data'!$M8564</f>
        <v>1520</v>
      </c>
      <c r="P8564" s="2">
        <f>DATEDIF('Transaction Data'!$D8564,'Transaction Data'!$A8564,"y")</f>
        <v>41</v>
      </c>
      <c r="Q8564" s="2" t="str">
        <f>FLOOR('Transaction Data'!$P8564,15)&amp;"-"&amp;FLOOR('Transaction Data'!$P8564,15)+14</f>
        <v>30-44</v>
      </c>
      <c r="R8564" s="2" t="str">
        <f>IF('Transaction Data'!$L8564&lt;=10,"Less Expensive","Expensive")</f>
        <v>Expensive</v>
      </c>
      <c r="S8564" s="4">
        <f>WEEKDAY('Transaction Data'!$A8564)</f>
        <v>6</v>
      </c>
      <c r="T8564" s="2" t="str">
        <f>IF(WEEKDAY('Transaction Data'!$A8564,2)&lt;6,"Weekday","Weekend")</f>
        <v>Weekday</v>
      </c>
    </row>
    <row r="8565" ht="15.75" customHeight="1">
      <c r="A8565" s="1">
        <v>45370.0</v>
      </c>
      <c r="B8565" s="2" t="s">
        <v>7758</v>
      </c>
      <c r="C8565" s="2" t="s">
        <v>72</v>
      </c>
      <c r="D8565" s="1">
        <v>25740.0</v>
      </c>
      <c r="E8565" s="2" t="s">
        <v>27</v>
      </c>
      <c r="F8565" s="2">
        <v>433.0</v>
      </c>
      <c r="G8565" s="2" t="s">
        <v>33</v>
      </c>
      <c r="H8565" s="2" t="s">
        <v>45</v>
      </c>
      <c r="I8565" s="2" t="s">
        <v>25</v>
      </c>
      <c r="J8565" s="2" t="str">
        <f t="array" ref="J8565">XLOOKUP('Transaction Data'!$G8565,Product_Code,Biscuit_Brand)</f>
        <v>Caramel Biscuits</v>
      </c>
      <c r="K8565" s="2">
        <f t="array" ref="K8565">XLOOKUP('Transaction Data'!$G8565,Product_Code,Cost)</f>
        <v>18</v>
      </c>
      <c r="L8565" s="2">
        <f t="array" ref="L8565">XLOOKUP('Transaction Data'!$G8565,Product_Code,Unit_Price)</f>
        <v>22</v>
      </c>
      <c r="M8565" s="3">
        <f>'Transaction Data'!$F8565*'Transaction Data'!$K8565</f>
        <v>7794</v>
      </c>
      <c r="N8565" s="3">
        <f>'Transaction Data'!$F8565*'Transaction Data'!$L8565</f>
        <v>9526</v>
      </c>
      <c r="O8565" s="3">
        <f>'Transaction Data'!$N8565-'Transaction Data'!$M8565</f>
        <v>1732</v>
      </c>
      <c r="P8565" s="2">
        <f>DATEDIF('Transaction Data'!$D8565,'Transaction Data'!$A8565,"y")</f>
        <v>53</v>
      </c>
      <c r="Q8565" s="2" t="str">
        <f>FLOOR('Transaction Data'!$P8565,15)&amp;"-"&amp;FLOOR('Transaction Data'!$P8565,15)+14</f>
        <v>45-59</v>
      </c>
      <c r="R8565" s="2" t="str">
        <f>IF('Transaction Data'!$L8565&lt;=10,"Less Expensive","Expensive")</f>
        <v>Expensive</v>
      </c>
      <c r="S8565" s="4">
        <f>WEEKDAY('Transaction Data'!$A8565)</f>
        <v>3</v>
      </c>
      <c r="T8565" s="2" t="str">
        <f>IF(WEEKDAY('Transaction Data'!$A8565,2)&lt;6,"Weekday","Weekend")</f>
        <v>Weekday</v>
      </c>
    </row>
    <row r="8566" ht="15.75" customHeight="1">
      <c r="A8566" s="1">
        <v>45412.0</v>
      </c>
      <c r="B8566" s="2" t="s">
        <v>7841</v>
      </c>
      <c r="C8566" s="2" t="s">
        <v>21</v>
      </c>
      <c r="D8566" s="1">
        <v>29105.0</v>
      </c>
      <c r="E8566" s="2" t="s">
        <v>27</v>
      </c>
      <c r="F8566" s="2">
        <v>118.0</v>
      </c>
      <c r="G8566" s="2" t="s">
        <v>57</v>
      </c>
      <c r="H8566" s="2" t="s">
        <v>24</v>
      </c>
      <c r="I8566" s="2" t="s">
        <v>25</v>
      </c>
      <c r="J8566" s="2" t="str">
        <f t="array" ref="J8566">XLOOKUP('Transaction Data'!$G8566,Product_Code,Biscuit_Brand)</f>
        <v>Oatmeal Cookies</v>
      </c>
      <c r="K8566" s="2">
        <f t="array" ref="K8566">XLOOKUP('Transaction Data'!$G8566,Product_Code,Cost)</f>
        <v>19</v>
      </c>
      <c r="L8566" s="2">
        <f t="array" ref="L8566">XLOOKUP('Transaction Data'!$G8566,Product_Code,Unit_Price)</f>
        <v>23</v>
      </c>
      <c r="M8566" s="3">
        <f>'Transaction Data'!$F8566*'Transaction Data'!$K8566</f>
        <v>2242</v>
      </c>
      <c r="N8566" s="3">
        <f>'Transaction Data'!$F8566*'Transaction Data'!$L8566</f>
        <v>2714</v>
      </c>
      <c r="O8566" s="3">
        <f>'Transaction Data'!$N8566-'Transaction Data'!$M8566</f>
        <v>472</v>
      </c>
      <c r="P8566" s="2">
        <f>DATEDIF('Transaction Data'!$D8566,'Transaction Data'!$A8566,"y")</f>
        <v>44</v>
      </c>
      <c r="Q8566" s="2" t="str">
        <f>FLOOR('Transaction Data'!$P8566,15)&amp;"-"&amp;FLOOR('Transaction Data'!$P8566,15)+14</f>
        <v>30-44</v>
      </c>
      <c r="R8566" s="2" t="str">
        <f>IF('Transaction Data'!$L8566&lt;=10,"Less Expensive","Expensive")</f>
        <v>Expensive</v>
      </c>
      <c r="S8566" s="4">
        <f>WEEKDAY('Transaction Data'!$A8566)</f>
        <v>3</v>
      </c>
      <c r="T8566" s="2" t="str">
        <f>IF(WEEKDAY('Transaction Data'!$A8566,2)&lt;6,"Weekday","Weekend")</f>
        <v>Weekday</v>
      </c>
    </row>
    <row r="8567" ht="15.75" customHeight="1">
      <c r="A8567" s="1">
        <v>45404.0</v>
      </c>
      <c r="B8567" s="2" t="s">
        <v>7842</v>
      </c>
      <c r="C8567" s="2" t="s">
        <v>65</v>
      </c>
      <c r="D8567" s="1">
        <v>18362.0</v>
      </c>
      <c r="E8567" s="2" t="s">
        <v>27</v>
      </c>
      <c r="F8567" s="2">
        <v>326.0</v>
      </c>
      <c r="G8567" s="2" t="s">
        <v>44</v>
      </c>
      <c r="H8567" s="2" t="s">
        <v>29</v>
      </c>
      <c r="I8567" s="2" t="s">
        <v>25</v>
      </c>
      <c r="J8567" s="2" t="str">
        <f t="array" ref="J8567">XLOOKUP('Transaction Data'!$G8567,Product_Code,Biscuit_Brand)</f>
        <v>Butter Crunch</v>
      </c>
      <c r="K8567" s="2">
        <f t="array" ref="K8567">XLOOKUP('Transaction Data'!$G8567,Product_Code,Cost)</f>
        <v>10</v>
      </c>
      <c r="L8567" s="2">
        <f t="array" ref="L8567">XLOOKUP('Transaction Data'!$G8567,Product_Code,Unit_Price)</f>
        <v>11</v>
      </c>
      <c r="M8567" s="3">
        <f>'Transaction Data'!$F8567*'Transaction Data'!$K8567</f>
        <v>3260</v>
      </c>
      <c r="N8567" s="3">
        <f>'Transaction Data'!$F8567*'Transaction Data'!$L8567</f>
        <v>3586</v>
      </c>
      <c r="O8567" s="3">
        <f>'Transaction Data'!$N8567-'Transaction Data'!$M8567</f>
        <v>326</v>
      </c>
      <c r="P8567" s="2">
        <f>DATEDIF('Transaction Data'!$D8567,'Transaction Data'!$A8567,"y")</f>
        <v>74</v>
      </c>
      <c r="Q8567" s="2" t="str">
        <f>FLOOR('Transaction Data'!$P8567,15)&amp;"-"&amp;FLOOR('Transaction Data'!$P8567,15)+14</f>
        <v>60-74</v>
      </c>
      <c r="R8567" s="2" t="str">
        <f>IF('Transaction Data'!$L8567&lt;=10,"Less Expensive","Expensive")</f>
        <v>Expensive</v>
      </c>
      <c r="S8567" s="4">
        <f>WEEKDAY('Transaction Data'!$A8567)</f>
        <v>2</v>
      </c>
      <c r="T8567" s="2" t="str">
        <f>IF(WEEKDAY('Transaction Data'!$A8567,2)&lt;6,"Weekday","Weekend")</f>
        <v>Weekday</v>
      </c>
    </row>
    <row r="8568" ht="15.75" customHeight="1">
      <c r="A8568" s="1">
        <v>45470.0</v>
      </c>
      <c r="B8568" s="2" t="s">
        <v>7843</v>
      </c>
      <c r="C8568" s="2" t="s">
        <v>54</v>
      </c>
      <c r="D8568" s="1">
        <v>28522.0</v>
      </c>
      <c r="E8568" s="2" t="s">
        <v>37</v>
      </c>
      <c r="F8568" s="2">
        <v>275.0</v>
      </c>
      <c r="G8568" s="2" t="s">
        <v>38</v>
      </c>
      <c r="H8568" s="2" t="s">
        <v>42</v>
      </c>
      <c r="I8568" s="2" t="s">
        <v>25</v>
      </c>
      <c r="J8568" s="2" t="str">
        <f t="array" ref="J8568">XLOOKUP('Transaction Data'!$G8568,Product_Code,Biscuit_Brand)</f>
        <v>Ginger Snaps</v>
      </c>
      <c r="K8568" s="2">
        <f t="array" ref="K8568">XLOOKUP('Transaction Data'!$G8568,Product_Code,Cost)</f>
        <v>14</v>
      </c>
      <c r="L8568" s="2">
        <f t="array" ref="L8568">XLOOKUP('Transaction Data'!$G8568,Product_Code,Unit_Price)</f>
        <v>28</v>
      </c>
      <c r="M8568" s="3">
        <f>'Transaction Data'!$F8568*'Transaction Data'!$K8568</f>
        <v>3850</v>
      </c>
      <c r="N8568" s="3">
        <f>'Transaction Data'!$F8568*'Transaction Data'!$L8568</f>
        <v>7700</v>
      </c>
      <c r="O8568" s="3">
        <f>'Transaction Data'!$N8568-'Transaction Data'!$M8568</f>
        <v>3850</v>
      </c>
      <c r="P8568" s="2">
        <f>DATEDIF('Transaction Data'!$D8568,'Transaction Data'!$A8568,"y")</f>
        <v>46</v>
      </c>
      <c r="Q8568" s="2" t="str">
        <f>FLOOR('Transaction Data'!$P8568,15)&amp;"-"&amp;FLOOR('Transaction Data'!$P8568,15)+14</f>
        <v>45-59</v>
      </c>
      <c r="R8568" s="2" t="str">
        <f>IF('Transaction Data'!$L8568&lt;=10,"Less Expensive","Expensive")</f>
        <v>Expensive</v>
      </c>
      <c r="S8568" s="4">
        <f>WEEKDAY('Transaction Data'!$A8568)</f>
        <v>5</v>
      </c>
      <c r="T8568" s="2" t="str">
        <f>IF(WEEKDAY('Transaction Data'!$A8568,2)&lt;6,"Weekday","Weekend")</f>
        <v>Weekday</v>
      </c>
    </row>
    <row r="8569" ht="15.75" customHeight="1">
      <c r="A8569" s="1">
        <v>45395.0</v>
      </c>
      <c r="B8569" s="2" t="s">
        <v>541</v>
      </c>
      <c r="C8569" s="2" t="s">
        <v>21</v>
      </c>
      <c r="D8569" s="1">
        <v>22109.0</v>
      </c>
      <c r="E8569" s="2" t="s">
        <v>63</v>
      </c>
      <c r="F8569" s="2">
        <v>485.0</v>
      </c>
      <c r="G8569" s="2" t="s">
        <v>23</v>
      </c>
      <c r="H8569" s="2" t="s">
        <v>45</v>
      </c>
      <c r="I8569" s="2" t="s">
        <v>25</v>
      </c>
      <c r="J8569" s="2" t="str">
        <f t="array" ref="J8569">XLOOKUP('Transaction Data'!$G8569,Product_Code,Biscuit_Brand)</f>
        <v>Cinnamon Swirls</v>
      </c>
      <c r="K8569" s="2">
        <f t="array" ref="K8569">XLOOKUP('Transaction Data'!$G8569,Product_Code,Cost)</f>
        <v>10</v>
      </c>
      <c r="L8569" s="2">
        <f t="array" ref="L8569">XLOOKUP('Transaction Data'!$G8569,Product_Code,Unit_Price)</f>
        <v>14</v>
      </c>
      <c r="M8569" s="3">
        <f>'Transaction Data'!$F8569*'Transaction Data'!$K8569</f>
        <v>4850</v>
      </c>
      <c r="N8569" s="3">
        <f>'Transaction Data'!$F8569*'Transaction Data'!$L8569</f>
        <v>6790</v>
      </c>
      <c r="O8569" s="3">
        <f>'Transaction Data'!$N8569-'Transaction Data'!$M8569</f>
        <v>1940</v>
      </c>
      <c r="P8569" s="2">
        <f>DATEDIF('Transaction Data'!$D8569,'Transaction Data'!$A8569,"y")</f>
        <v>63</v>
      </c>
      <c r="Q8569" s="2" t="str">
        <f>FLOOR('Transaction Data'!$P8569,15)&amp;"-"&amp;FLOOR('Transaction Data'!$P8569,15)+14</f>
        <v>60-74</v>
      </c>
      <c r="R8569" s="2" t="str">
        <f>IF('Transaction Data'!$L8569&lt;=10,"Less Expensive","Expensive")</f>
        <v>Expensive</v>
      </c>
      <c r="S8569" s="4">
        <f>WEEKDAY('Transaction Data'!$A8569)</f>
        <v>7</v>
      </c>
      <c r="T8569" s="2" t="str">
        <f>IF(WEEKDAY('Transaction Data'!$A8569,2)&lt;6,"Weekday","Weekend")</f>
        <v>Weekend</v>
      </c>
    </row>
    <row r="8570" ht="15.75" customHeight="1">
      <c r="A8570" s="1">
        <v>45439.0</v>
      </c>
      <c r="B8570" s="2" t="s">
        <v>7844</v>
      </c>
      <c r="C8570" s="2" t="s">
        <v>72</v>
      </c>
      <c r="D8570" s="1">
        <v>35893.0</v>
      </c>
      <c r="E8570" s="2" t="s">
        <v>22</v>
      </c>
      <c r="F8570" s="2">
        <v>243.0</v>
      </c>
      <c r="G8570" s="2" t="s">
        <v>61</v>
      </c>
      <c r="H8570" s="2" t="s">
        <v>24</v>
      </c>
      <c r="I8570" s="2" t="s">
        <v>25</v>
      </c>
      <c r="J8570" s="2" t="str">
        <f t="array" ref="J8570">XLOOKUP('Transaction Data'!$G8570,Product_Code,Biscuit_Brand)</f>
        <v>Choco Delight</v>
      </c>
      <c r="K8570" s="2">
        <f t="array" ref="K8570">XLOOKUP('Transaction Data'!$G8570,Product_Code,Cost)</f>
        <v>3</v>
      </c>
      <c r="L8570" s="2">
        <f t="array" ref="L8570">XLOOKUP('Transaction Data'!$G8570,Product_Code,Unit_Price)</f>
        <v>5</v>
      </c>
      <c r="M8570" s="3">
        <f>'Transaction Data'!$F8570*'Transaction Data'!$K8570</f>
        <v>729</v>
      </c>
      <c r="N8570" s="3">
        <f>'Transaction Data'!$F8570*'Transaction Data'!$L8570</f>
        <v>1215</v>
      </c>
      <c r="O8570" s="3">
        <f>'Transaction Data'!$N8570-'Transaction Data'!$M8570</f>
        <v>486</v>
      </c>
      <c r="P8570" s="2">
        <f>DATEDIF('Transaction Data'!$D8570,'Transaction Data'!$A8570,"y")</f>
        <v>26</v>
      </c>
      <c r="Q8570" s="2" t="str">
        <f>FLOOR('Transaction Data'!$P8570,15)&amp;"-"&amp;FLOOR('Transaction Data'!$P8570,15)+14</f>
        <v>15-29</v>
      </c>
      <c r="R8570" s="2" t="str">
        <f>IF('Transaction Data'!$L8570&lt;=10,"Less Expensive","Expensive")</f>
        <v>Less Expensive</v>
      </c>
      <c r="S8570" s="4">
        <f>WEEKDAY('Transaction Data'!$A8570)</f>
        <v>2</v>
      </c>
      <c r="T8570" s="2" t="str">
        <f>IF(WEEKDAY('Transaction Data'!$A8570,2)&lt;6,"Weekday","Weekend")</f>
        <v>Weekday</v>
      </c>
    </row>
    <row r="8571" ht="15.75" customHeight="1">
      <c r="A8571" s="1">
        <v>45390.0</v>
      </c>
      <c r="B8571" s="2" t="s">
        <v>7845</v>
      </c>
      <c r="C8571" s="2" t="s">
        <v>54</v>
      </c>
      <c r="D8571" s="1">
        <v>24105.0</v>
      </c>
      <c r="E8571" s="2" t="s">
        <v>63</v>
      </c>
      <c r="F8571" s="2">
        <v>212.0</v>
      </c>
      <c r="G8571" s="2" t="s">
        <v>44</v>
      </c>
      <c r="H8571" s="2" t="s">
        <v>29</v>
      </c>
      <c r="I8571" s="2" t="s">
        <v>25</v>
      </c>
      <c r="J8571" s="2" t="str">
        <f t="array" ref="J8571">XLOOKUP('Transaction Data'!$G8571,Product_Code,Biscuit_Brand)</f>
        <v>Butter Crunch</v>
      </c>
      <c r="K8571" s="2">
        <f t="array" ref="K8571">XLOOKUP('Transaction Data'!$G8571,Product_Code,Cost)</f>
        <v>10</v>
      </c>
      <c r="L8571" s="2">
        <f t="array" ref="L8571">XLOOKUP('Transaction Data'!$G8571,Product_Code,Unit_Price)</f>
        <v>11</v>
      </c>
      <c r="M8571" s="3">
        <f>'Transaction Data'!$F8571*'Transaction Data'!$K8571</f>
        <v>2120</v>
      </c>
      <c r="N8571" s="3">
        <f>'Transaction Data'!$F8571*'Transaction Data'!$L8571</f>
        <v>2332</v>
      </c>
      <c r="O8571" s="3">
        <f>'Transaction Data'!$N8571-'Transaction Data'!$M8571</f>
        <v>212</v>
      </c>
      <c r="P8571" s="2">
        <f>DATEDIF('Transaction Data'!$D8571,'Transaction Data'!$A8571,"y")</f>
        <v>58</v>
      </c>
      <c r="Q8571" s="2" t="str">
        <f>FLOOR('Transaction Data'!$P8571,15)&amp;"-"&amp;FLOOR('Transaction Data'!$P8571,15)+14</f>
        <v>45-59</v>
      </c>
      <c r="R8571" s="2" t="str">
        <f>IF('Transaction Data'!$L8571&lt;=10,"Less Expensive","Expensive")</f>
        <v>Expensive</v>
      </c>
      <c r="S8571" s="4">
        <f>WEEKDAY('Transaction Data'!$A8571)</f>
        <v>2</v>
      </c>
      <c r="T8571" s="2" t="str">
        <f>IF(WEEKDAY('Transaction Data'!$A8571,2)&lt;6,"Weekday","Weekend")</f>
        <v>Weekday</v>
      </c>
    </row>
    <row r="8572" ht="15.75" customHeight="1">
      <c r="A8572" s="1">
        <v>45474.0</v>
      </c>
      <c r="B8572" s="2" t="s">
        <v>7846</v>
      </c>
      <c r="C8572" s="2" t="s">
        <v>54</v>
      </c>
      <c r="D8572" s="1">
        <v>18561.0</v>
      </c>
      <c r="E8572" s="2" t="s">
        <v>27</v>
      </c>
      <c r="F8572" s="2">
        <v>188.0</v>
      </c>
      <c r="G8572" s="2" t="s">
        <v>44</v>
      </c>
      <c r="H8572" s="2" t="s">
        <v>29</v>
      </c>
      <c r="I8572" s="2" t="s">
        <v>25</v>
      </c>
      <c r="J8572" s="2" t="str">
        <f t="array" ref="J8572">XLOOKUP('Transaction Data'!$G8572,Product_Code,Biscuit_Brand)</f>
        <v>Butter Crunch</v>
      </c>
      <c r="K8572" s="2">
        <f t="array" ref="K8572">XLOOKUP('Transaction Data'!$G8572,Product_Code,Cost)</f>
        <v>10</v>
      </c>
      <c r="L8572" s="2">
        <f t="array" ref="L8572">XLOOKUP('Transaction Data'!$G8572,Product_Code,Unit_Price)</f>
        <v>11</v>
      </c>
      <c r="M8572" s="3">
        <f>'Transaction Data'!$F8572*'Transaction Data'!$K8572</f>
        <v>1880</v>
      </c>
      <c r="N8572" s="3">
        <f>'Transaction Data'!$F8572*'Transaction Data'!$L8572</f>
        <v>2068</v>
      </c>
      <c r="O8572" s="3">
        <f>'Transaction Data'!$N8572-'Transaction Data'!$M8572</f>
        <v>188</v>
      </c>
      <c r="P8572" s="2">
        <f>DATEDIF('Transaction Data'!$D8572,'Transaction Data'!$A8572,"y")</f>
        <v>73</v>
      </c>
      <c r="Q8572" s="2" t="str">
        <f>FLOOR('Transaction Data'!$P8572,15)&amp;"-"&amp;FLOOR('Transaction Data'!$P8572,15)+14</f>
        <v>60-74</v>
      </c>
      <c r="R8572" s="2" t="str">
        <f>IF('Transaction Data'!$L8572&lt;=10,"Less Expensive","Expensive")</f>
        <v>Expensive</v>
      </c>
      <c r="S8572" s="4">
        <f>WEEKDAY('Transaction Data'!$A8572)</f>
        <v>2</v>
      </c>
      <c r="T8572" s="2" t="str">
        <f>IF(WEEKDAY('Transaction Data'!$A8572,2)&lt;6,"Weekday","Weekend")</f>
        <v>Weekday</v>
      </c>
    </row>
    <row r="8573" ht="15.75" customHeight="1">
      <c r="A8573" s="1">
        <v>45412.0</v>
      </c>
      <c r="B8573" s="2" t="s">
        <v>7847</v>
      </c>
      <c r="C8573" s="2" t="s">
        <v>21</v>
      </c>
      <c r="D8573" s="1">
        <v>31359.0</v>
      </c>
      <c r="E8573" s="2" t="s">
        <v>63</v>
      </c>
      <c r="F8573" s="2">
        <v>54.0</v>
      </c>
      <c r="G8573" s="2" t="s">
        <v>28</v>
      </c>
      <c r="H8573" s="2" t="s">
        <v>34</v>
      </c>
      <c r="I8573" s="2" t="s">
        <v>25</v>
      </c>
      <c r="J8573" s="2" t="str">
        <f t="array" ref="J8573">XLOOKUP('Transaction Data'!$G8573,Product_Code,Biscuit_Brand)</f>
        <v>Shortbread</v>
      </c>
      <c r="K8573" s="2">
        <f t="array" ref="K8573">XLOOKUP('Transaction Data'!$G8573,Product_Code,Cost)</f>
        <v>10</v>
      </c>
      <c r="L8573" s="2">
        <f t="array" ref="L8573">XLOOKUP('Transaction Data'!$G8573,Product_Code,Unit_Price)</f>
        <v>45</v>
      </c>
      <c r="M8573" s="3">
        <f>'Transaction Data'!$F8573*'Transaction Data'!$K8573</f>
        <v>540</v>
      </c>
      <c r="N8573" s="3">
        <f>'Transaction Data'!$F8573*'Transaction Data'!$L8573</f>
        <v>2430</v>
      </c>
      <c r="O8573" s="3">
        <f>'Transaction Data'!$N8573-'Transaction Data'!$M8573</f>
        <v>1890</v>
      </c>
      <c r="P8573" s="2">
        <f>DATEDIF('Transaction Data'!$D8573,'Transaction Data'!$A8573,"y")</f>
        <v>38</v>
      </c>
      <c r="Q8573" s="2" t="str">
        <f>FLOOR('Transaction Data'!$P8573,15)&amp;"-"&amp;FLOOR('Transaction Data'!$P8573,15)+14</f>
        <v>30-44</v>
      </c>
      <c r="R8573" s="2" t="str">
        <f>IF('Transaction Data'!$L8573&lt;=10,"Less Expensive","Expensive")</f>
        <v>Expensive</v>
      </c>
      <c r="S8573" s="4">
        <f>WEEKDAY('Transaction Data'!$A8573)</f>
        <v>3</v>
      </c>
      <c r="T8573" s="2" t="str">
        <f>IF(WEEKDAY('Transaction Data'!$A8573,2)&lt;6,"Weekday","Weekend")</f>
        <v>Weekday</v>
      </c>
    </row>
    <row r="8574" ht="15.75" customHeight="1">
      <c r="A8574" s="1">
        <v>45482.0</v>
      </c>
      <c r="B8574" s="2" t="s">
        <v>7848</v>
      </c>
      <c r="C8574" s="2" t="s">
        <v>51</v>
      </c>
      <c r="D8574" s="1">
        <v>20244.0</v>
      </c>
      <c r="E8574" s="2" t="s">
        <v>37</v>
      </c>
      <c r="F8574" s="2">
        <v>417.0</v>
      </c>
      <c r="G8574" s="2" t="s">
        <v>28</v>
      </c>
      <c r="H8574" s="2" t="s">
        <v>24</v>
      </c>
      <c r="I8574" s="2" t="s">
        <v>25</v>
      </c>
      <c r="J8574" s="2" t="str">
        <f t="array" ref="J8574">XLOOKUP('Transaction Data'!$G8574,Product_Code,Biscuit_Brand)</f>
        <v>Shortbread</v>
      </c>
      <c r="K8574" s="2">
        <f t="array" ref="K8574">XLOOKUP('Transaction Data'!$G8574,Product_Code,Cost)</f>
        <v>10</v>
      </c>
      <c r="L8574" s="2">
        <f t="array" ref="L8574">XLOOKUP('Transaction Data'!$G8574,Product_Code,Unit_Price)</f>
        <v>45</v>
      </c>
      <c r="M8574" s="3">
        <f>'Transaction Data'!$F8574*'Transaction Data'!$K8574</f>
        <v>4170</v>
      </c>
      <c r="N8574" s="3">
        <f>'Transaction Data'!$F8574*'Transaction Data'!$L8574</f>
        <v>18765</v>
      </c>
      <c r="O8574" s="3">
        <f>'Transaction Data'!$N8574-'Transaction Data'!$M8574</f>
        <v>14595</v>
      </c>
      <c r="P8574" s="2">
        <f>DATEDIF('Transaction Data'!$D8574,'Transaction Data'!$A8574,"y")</f>
        <v>69</v>
      </c>
      <c r="Q8574" s="2" t="str">
        <f>FLOOR('Transaction Data'!$P8574,15)&amp;"-"&amp;FLOOR('Transaction Data'!$P8574,15)+14</f>
        <v>60-74</v>
      </c>
      <c r="R8574" s="2" t="str">
        <f>IF('Transaction Data'!$L8574&lt;=10,"Less Expensive","Expensive")</f>
        <v>Expensive</v>
      </c>
      <c r="S8574" s="4">
        <f>WEEKDAY('Transaction Data'!$A8574)</f>
        <v>3</v>
      </c>
      <c r="T8574" s="2" t="str">
        <f>IF(WEEKDAY('Transaction Data'!$A8574,2)&lt;6,"Weekday","Weekend")</f>
        <v>Weekday</v>
      </c>
    </row>
    <row r="8575" ht="15.75" customHeight="1">
      <c r="A8575" s="1">
        <v>45458.0</v>
      </c>
      <c r="B8575" s="2" t="s">
        <v>7849</v>
      </c>
      <c r="C8575" s="2" t="s">
        <v>69</v>
      </c>
      <c r="D8575" s="1">
        <v>20126.0</v>
      </c>
      <c r="E8575" s="2" t="s">
        <v>37</v>
      </c>
      <c r="F8575" s="2">
        <v>38.0</v>
      </c>
      <c r="G8575" s="2" t="s">
        <v>57</v>
      </c>
      <c r="H8575" s="2" t="s">
        <v>42</v>
      </c>
      <c r="I8575" s="2" t="s">
        <v>25</v>
      </c>
      <c r="J8575" s="2" t="str">
        <f t="array" ref="J8575">XLOOKUP('Transaction Data'!$G8575,Product_Code,Biscuit_Brand)</f>
        <v>Oatmeal Cookies</v>
      </c>
      <c r="K8575" s="2">
        <f t="array" ref="K8575">XLOOKUP('Transaction Data'!$G8575,Product_Code,Cost)</f>
        <v>19</v>
      </c>
      <c r="L8575" s="2">
        <f t="array" ref="L8575">XLOOKUP('Transaction Data'!$G8575,Product_Code,Unit_Price)</f>
        <v>23</v>
      </c>
      <c r="M8575" s="3">
        <f>'Transaction Data'!$F8575*'Transaction Data'!$K8575</f>
        <v>722</v>
      </c>
      <c r="N8575" s="3">
        <f>'Transaction Data'!$F8575*'Transaction Data'!$L8575</f>
        <v>874</v>
      </c>
      <c r="O8575" s="3">
        <f>'Transaction Data'!$N8575-'Transaction Data'!$M8575</f>
        <v>152</v>
      </c>
      <c r="P8575" s="2">
        <f>DATEDIF('Transaction Data'!$D8575,'Transaction Data'!$A8575,"y")</f>
        <v>69</v>
      </c>
      <c r="Q8575" s="2" t="str">
        <f>FLOOR('Transaction Data'!$P8575,15)&amp;"-"&amp;FLOOR('Transaction Data'!$P8575,15)+14</f>
        <v>60-74</v>
      </c>
      <c r="R8575" s="2" t="str">
        <f>IF('Transaction Data'!$L8575&lt;=10,"Less Expensive","Expensive")</f>
        <v>Expensive</v>
      </c>
      <c r="S8575" s="4">
        <f>WEEKDAY('Transaction Data'!$A8575)</f>
        <v>7</v>
      </c>
      <c r="T8575" s="2" t="str">
        <f>IF(WEEKDAY('Transaction Data'!$A8575,2)&lt;6,"Weekday","Weekend")</f>
        <v>Weekend</v>
      </c>
    </row>
    <row r="8576" ht="15.75" customHeight="1">
      <c r="A8576" s="1">
        <v>45459.0</v>
      </c>
      <c r="B8576" s="2" t="s">
        <v>7850</v>
      </c>
      <c r="C8576" s="2" t="s">
        <v>47</v>
      </c>
      <c r="D8576" s="1">
        <v>32174.0</v>
      </c>
      <c r="E8576" s="2" t="s">
        <v>22</v>
      </c>
      <c r="F8576" s="2">
        <v>285.0</v>
      </c>
      <c r="G8576" s="2" t="s">
        <v>44</v>
      </c>
      <c r="H8576" s="2" t="s">
        <v>45</v>
      </c>
      <c r="I8576" s="2" t="s">
        <v>25</v>
      </c>
      <c r="J8576" s="2" t="str">
        <f t="array" ref="J8576">XLOOKUP('Transaction Data'!$G8576,Product_Code,Biscuit_Brand)</f>
        <v>Butter Crunch</v>
      </c>
      <c r="K8576" s="2">
        <f t="array" ref="K8576">XLOOKUP('Transaction Data'!$G8576,Product_Code,Cost)</f>
        <v>10</v>
      </c>
      <c r="L8576" s="2">
        <f t="array" ref="L8576">XLOOKUP('Transaction Data'!$G8576,Product_Code,Unit_Price)</f>
        <v>11</v>
      </c>
      <c r="M8576" s="3">
        <f>'Transaction Data'!$F8576*'Transaction Data'!$K8576</f>
        <v>2850</v>
      </c>
      <c r="N8576" s="3">
        <f>'Transaction Data'!$F8576*'Transaction Data'!$L8576</f>
        <v>3135</v>
      </c>
      <c r="O8576" s="3">
        <f>'Transaction Data'!$N8576-'Transaction Data'!$M8576</f>
        <v>285</v>
      </c>
      <c r="P8576" s="2">
        <f>DATEDIF('Transaction Data'!$D8576,'Transaction Data'!$A8576,"y")</f>
        <v>36</v>
      </c>
      <c r="Q8576" s="2" t="str">
        <f>FLOOR('Transaction Data'!$P8576,15)&amp;"-"&amp;FLOOR('Transaction Data'!$P8576,15)+14</f>
        <v>30-44</v>
      </c>
      <c r="R8576" s="2" t="str">
        <f>IF('Transaction Data'!$L8576&lt;=10,"Less Expensive","Expensive")</f>
        <v>Expensive</v>
      </c>
      <c r="S8576" s="4">
        <f>WEEKDAY('Transaction Data'!$A8576)</f>
        <v>1</v>
      </c>
      <c r="T8576" s="2" t="str">
        <f>IF(WEEKDAY('Transaction Data'!$A8576,2)&lt;6,"Weekday","Weekend")</f>
        <v>Weekend</v>
      </c>
    </row>
    <row r="8577" ht="15.75" customHeight="1">
      <c r="A8577" s="1">
        <v>45413.0</v>
      </c>
      <c r="B8577" s="2" t="s">
        <v>7851</v>
      </c>
      <c r="C8577" s="2" t="s">
        <v>32</v>
      </c>
      <c r="D8577" s="1">
        <v>22186.0</v>
      </c>
      <c r="E8577" s="2" t="s">
        <v>27</v>
      </c>
      <c r="F8577" s="2">
        <v>116.0</v>
      </c>
      <c r="G8577" s="2" t="s">
        <v>33</v>
      </c>
      <c r="H8577" s="2" t="s">
        <v>24</v>
      </c>
      <c r="I8577" s="2" t="s">
        <v>25</v>
      </c>
      <c r="J8577" s="2" t="str">
        <f t="array" ref="J8577">XLOOKUP('Transaction Data'!$G8577,Product_Code,Biscuit_Brand)</f>
        <v>Caramel Biscuits</v>
      </c>
      <c r="K8577" s="2">
        <f t="array" ref="K8577">XLOOKUP('Transaction Data'!$G8577,Product_Code,Cost)</f>
        <v>18</v>
      </c>
      <c r="L8577" s="2">
        <f t="array" ref="L8577">XLOOKUP('Transaction Data'!$G8577,Product_Code,Unit_Price)</f>
        <v>22</v>
      </c>
      <c r="M8577" s="3">
        <f>'Transaction Data'!$F8577*'Transaction Data'!$K8577</f>
        <v>2088</v>
      </c>
      <c r="N8577" s="3">
        <f>'Transaction Data'!$F8577*'Transaction Data'!$L8577</f>
        <v>2552</v>
      </c>
      <c r="O8577" s="3">
        <f>'Transaction Data'!$N8577-'Transaction Data'!$M8577</f>
        <v>464</v>
      </c>
      <c r="P8577" s="2">
        <f>DATEDIF('Transaction Data'!$D8577,'Transaction Data'!$A8577,"y")</f>
        <v>63</v>
      </c>
      <c r="Q8577" s="2" t="str">
        <f>FLOOR('Transaction Data'!$P8577,15)&amp;"-"&amp;FLOOR('Transaction Data'!$P8577,15)+14</f>
        <v>60-74</v>
      </c>
      <c r="R8577" s="2" t="str">
        <f>IF('Transaction Data'!$L8577&lt;=10,"Less Expensive","Expensive")</f>
        <v>Expensive</v>
      </c>
      <c r="S8577" s="4">
        <f>WEEKDAY('Transaction Data'!$A8577)</f>
        <v>4</v>
      </c>
      <c r="T8577" s="2" t="str">
        <f>IF(WEEKDAY('Transaction Data'!$A8577,2)&lt;6,"Weekday","Weekend")</f>
        <v>Weekday</v>
      </c>
    </row>
    <row r="8578" ht="15.75" customHeight="1">
      <c r="A8578" s="1">
        <v>45406.0</v>
      </c>
      <c r="B8578" s="2" t="s">
        <v>7852</v>
      </c>
      <c r="C8578" s="2" t="s">
        <v>47</v>
      </c>
      <c r="D8578" s="1">
        <v>17308.0</v>
      </c>
      <c r="E8578" s="2" t="s">
        <v>37</v>
      </c>
      <c r="F8578" s="2">
        <v>496.0</v>
      </c>
      <c r="G8578" s="2" t="s">
        <v>38</v>
      </c>
      <c r="H8578" s="2" t="s">
        <v>29</v>
      </c>
      <c r="I8578" s="2" t="s">
        <v>25</v>
      </c>
      <c r="J8578" s="2" t="str">
        <f t="array" ref="J8578">XLOOKUP('Transaction Data'!$G8578,Product_Code,Biscuit_Brand)</f>
        <v>Ginger Snaps</v>
      </c>
      <c r="K8578" s="2">
        <f t="array" ref="K8578">XLOOKUP('Transaction Data'!$G8578,Product_Code,Cost)</f>
        <v>14</v>
      </c>
      <c r="L8578" s="2">
        <f t="array" ref="L8578">XLOOKUP('Transaction Data'!$G8578,Product_Code,Unit_Price)</f>
        <v>28</v>
      </c>
      <c r="M8578" s="3">
        <f>'Transaction Data'!$F8578*'Transaction Data'!$K8578</f>
        <v>6944</v>
      </c>
      <c r="N8578" s="3">
        <f>'Transaction Data'!$F8578*'Transaction Data'!$L8578</f>
        <v>13888</v>
      </c>
      <c r="O8578" s="3">
        <f>'Transaction Data'!$N8578-'Transaction Data'!$M8578</f>
        <v>6944</v>
      </c>
      <c r="P8578" s="2">
        <f>DATEDIF('Transaction Data'!$D8578,'Transaction Data'!$A8578,"y")</f>
        <v>76</v>
      </c>
      <c r="Q8578" s="2" t="str">
        <f>FLOOR('Transaction Data'!$P8578,15)&amp;"-"&amp;FLOOR('Transaction Data'!$P8578,15)+14</f>
        <v>75-89</v>
      </c>
      <c r="R8578" s="2" t="str">
        <f>IF('Transaction Data'!$L8578&lt;=10,"Less Expensive","Expensive")</f>
        <v>Expensive</v>
      </c>
      <c r="S8578" s="4">
        <f>WEEKDAY('Transaction Data'!$A8578)</f>
        <v>4</v>
      </c>
      <c r="T8578" s="2" t="str">
        <f>IF(WEEKDAY('Transaction Data'!$A8578,2)&lt;6,"Weekday","Weekend")</f>
        <v>Weekday</v>
      </c>
    </row>
    <row r="8579" ht="15.75" customHeight="1">
      <c r="A8579" s="1">
        <v>45379.0</v>
      </c>
      <c r="B8579" s="2" t="s">
        <v>7853</v>
      </c>
      <c r="C8579" s="2" t="s">
        <v>41</v>
      </c>
      <c r="D8579" s="1">
        <v>17159.0</v>
      </c>
      <c r="E8579" s="2" t="s">
        <v>27</v>
      </c>
      <c r="F8579" s="2">
        <v>401.0</v>
      </c>
      <c r="G8579" s="2" t="s">
        <v>23</v>
      </c>
      <c r="H8579" s="2" t="s">
        <v>42</v>
      </c>
      <c r="I8579" s="2" t="s">
        <v>25</v>
      </c>
      <c r="J8579" s="2" t="str">
        <f t="array" ref="J8579">XLOOKUP('Transaction Data'!$G8579,Product_Code,Biscuit_Brand)</f>
        <v>Cinnamon Swirls</v>
      </c>
      <c r="K8579" s="2">
        <f t="array" ref="K8579">XLOOKUP('Transaction Data'!$G8579,Product_Code,Cost)</f>
        <v>10</v>
      </c>
      <c r="L8579" s="2">
        <f t="array" ref="L8579">XLOOKUP('Transaction Data'!$G8579,Product_Code,Unit_Price)</f>
        <v>14</v>
      </c>
      <c r="M8579" s="3">
        <f>'Transaction Data'!$F8579*'Transaction Data'!$K8579</f>
        <v>4010</v>
      </c>
      <c r="N8579" s="3">
        <f>'Transaction Data'!$F8579*'Transaction Data'!$L8579</f>
        <v>5614</v>
      </c>
      <c r="O8579" s="3">
        <f>'Transaction Data'!$N8579-'Transaction Data'!$M8579</f>
        <v>1604</v>
      </c>
      <c r="P8579" s="2">
        <f>DATEDIF('Transaction Data'!$D8579,'Transaction Data'!$A8579,"y")</f>
        <v>77</v>
      </c>
      <c r="Q8579" s="2" t="str">
        <f>FLOOR('Transaction Data'!$P8579,15)&amp;"-"&amp;FLOOR('Transaction Data'!$P8579,15)+14</f>
        <v>75-89</v>
      </c>
      <c r="R8579" s="2" t="str">
        <f>IF('Transaction Data'!$L8579&lt;=10,"Less Expensive","Expensive")</f>
        <v>Expensive</v>
      </c>
      <c r="S8579" s="4">
        <f>WEEKDAY('Transaction Data'!$A8579)</f>
        <v>5</v>
      </c>
      <c r="T8579" s="2" t="str">
        <f>IF(WEEKDAY('Transaction Data'!$A8579,2)&lt;6,"Weekday","Weekend")</f>
        <v>Weekday</v>
      </c>
    </row>
    <row r="8580" ht="15.75" customHeight="1">
      <c r="A8580" s="1">
        <v>45334.0</v>
      </c>
      <c r="B8580" s="2" t="s">
        <v>7854</v>
      </c>
      <c r="C8580" s="2" t="s">
        <v>54</v>
      </c>
      <c r="D8580" s="1">
        <v>35314.0</v>
      </c>
      <c r="E8580" s="2" t="s">
        <v>37</v>
      </c>
      <c r="F8580" s="2">
        <v>150.0</v>
      </c>
      <c r="G8580" s="2" t="s">
        <v>38</v>
      </c>
      <c r="H8580" s="2" t="s">
        <v>45</v>
      </c>
      <c r="I8580" s="2" t="s">
        <v>25</v>
      </c>
      <c r="J8580" s="2" t="str">
        <f t="array" ref="J8580">XLOOKUP('Transaction Data'!$G8580,Product_Code,Biscuit_Brand)</f>
        <v>Ginger Snaps</v>
      </c>
      <c r="K8580" s="2">
        <f t="array" ref="K8580">XLOOKUP('Transaction Data'!$G8580,Product_Code,Cost)</f>
        <v>14</v>
      </c>
      <c r="L8580" s="2">
        <f t="array" ref="L8580">XLOOKUP('Transaction Data'!$G8580,Product_Code,Unit_Price)</f>
        <v>28</v>
      </c>
      <c r="M8580" s="3">
        <f>'Transaction Data'!$F8580*'Transaction Data'!$K8580</f>
        <v>2100</v>
      </c>
      <c r="N8580" s="3">
        <f>'Transaction Data'!$F8580*'Transaction Data'!$L8580</f>
        <v>4200</v>
      </c>
      <c r="O8580" s="3">
        <f>'Transaction Data'!$N8580-'Transaction Data'!$M8580</f>
        <v>2100</v>
      </c>
      <c r="P8580" s="2">
        <f>DATEDIF('Transaction Data'!$D8580,'Transaction Data'!$A8580,"y")</f>
        <v>27</v>
      </c>
      <c r="Q8580" s="2" t="str">
        <f>FLOOR('Transaction Data'!$P8580,15)&amp;"-"&amp;FLOOR('Transaction Data'!$P8580,15)+14</f>
        <v>15-29</v>
      </c>
      <c r="R8580" s="2" t="str">
        <f>IF('Transaction Data'!$L8580&lt;=10,"Less Expensive","Expensive")</f>
        <v>Expensive</v>
      </c>
      <c r="S8580" s="4">
        <f>WEEKDAY('Transaction Data'!$A8580)</f>
        <v>2</v>
      </c>
      <c r="T8580" s="2" t="str">
        <f>IF(WEEKDAY('Transaction Data'!$A8580,2)&lt;6,"Weekday","Weekend")</f>
        <v>Weekday</v>
      </c>
    </row>
    <row r="8581" ht="15.75" customHeight="1">
      <c r="A8581" s="1">
        <v>45339.0</v>
      </c>
      <c r="B8581" s="2" t="s">
        <v>7855</v>
      </c>
      <c r="C8581" s="2" t="s">
        <v>69</v>
      </c>
      <c r="D8581" s="1">
        <v>33108.0</v>
      </c>
      <c r="E8581" s="2" t="s">
        <v>22</v>
      </c>
      <c r="F8581" s="2">
        <v>328.0</v>
      </c>
      <c r="G8581" s="2" t="s">
        <v>38</v>
      </c>
      <c r="H8581" s="2" t="s">
        <v>24</v>
      </c>
      <c r="I8581" s="2" t="s">
        <v>25</v>
      </c>
      <c r="J8581" s="2" t="str">
        <f t="array" ref="J8581">XLOOKUP('Transaction Data'!$G8581,Product_Code,Biscuit_Brand)</f>
        <v>Ginger Snaps</v>
      </c>
      <c r="K8581" s="2">
        <f t="array" ref="K8581">XLOOKUP('Transaction Data'!$G8581,Product_Code,Cost)</f>
        <v>14</v>
      </c>
      <c r="L8581" s="2">
        <f t="array" ref="L8581">XLOOKUP('Transaction Data'!$G8581,Product_Code,Unit_Price)</f>
        <v>28</v>
      </c>
      <c r="M8581" s="3">
        <f>'Transaction Data'!$F8581*'Transaction Data'!$K8581</f>
        <v>4592</v>
      </c>
      <c r="N8581" s="3">
        <f>'Transaction Data'!$F8581*'Transaction Data'!$L8581</f>
        <v>9184</v>
      </c>
      <c r="O8581" s="3">
        <f>'Transaction Data'!$N8581-'Transaction Data'!$M8581</f>
        <v>4592</v>
      </c>
      <c r="P8581" s="2">
        <f>DATEDIF('Transaction Data'!$D8581,'Transaction Data'!$A8581,"y")</f>
        <v>33</v>
      </c>
      <c r="Q8581" s="2" t="str">
        <f>FLOOR('Transaction Data'!$P8581,15)&amp;"-"&amp;FLOOR('Transaction Data'!$P8581,15)+14</f>
        <v>30-44</v>
      </c>
      <c r="R8581" s="2" t="str">
        <f>IF('Transaction Data'!$L8581&lt;=10,"Less Expensive","Expensive")</f>
        <v>Expensive</v>
      </c>
      <c r="S8581" s="4">
        <f>WEEKDAY('Transaction Data'!$A8581)</f>
        <v>7</v>
      </c>
      <c r="T8581" s="2" t="str">
        <f>IF(WEEKDAY('Transaction Data'!$A8581,2)&lt;6,"Weekday","Weekend")</f>
        <v>Weekend</v>
      </c>
    </row>
    <row r="8582" ht="15.75" customHeight="1">
      <c r="A8582" s="1">
        <v>45385.0</v>
      </c>
      <c r="B8582" s="2" t="s">
        <v>7856</v>
      </c>
      <c r="C8582" s="2" t="s">
        <v>32</v>
      </c>
      <c r="D8582" s="1">
        <v>38308.0</v>
      </c>
      <c r="E8582" s="2" t="s">
        <v>63</v>
      </c>
      <c r="F8582" s="2">
        <v>313.0</v>
      </c>
      <c r="G8582" s="2" t="s">
        <v>60</v>
      </c>
      <c r="H8582" s="2" t="s">
        <v>29</v>
      </c>
      <c r="I8582" s="2" t="s">
        <v>25</v>
      </c>
      <c r="J8582" s="2" t="str">
        <f t="array" ref="J8582">XLOOKUP('Transaction Data'!$G8582,Product_Code,Biscuit_Brand)</f>
        <v>Peanut Butter Bites</v>
      </c>
      <c r="K8582" s="2">
        <f t="array" ref="K8582">XLOOKUP('Transaction Data'!$G8582,Product_Code,Cost)</f>
        <v>5</v>
      </c>
      <c r="L8582" s="2">
        <f t="array" ref="L8582">XLOOKUP('Transaction Data'!$G8582,Product_Code,Unit_Price)</f>
        <v>7</v>
      </c>
      <c r="M8582" s="3">
        <f>'Transaction Data'!$F8582*'Transaction Data'!$K8582</f>
        <v>1565</v>
      </c>
      <c r="N8582" s="3">
        <f>'Transaction Data'!$F8582*'Transaction Data'!$L8582</f>
        <v>2191</v>
      </c>
      <c r="O8582" s="3">
        <f>'Transaction Data'!$N8582-'Transaction Data'!$M8582</f>
        <v>626</v>
      </c>
      <c r="P8582" s="2">
        <f>DATEDIF('Transaction Data'!$D8582,'Transaction Data'!$A8582,"y")</f>
        <v>19</v>
      </c>
      <c r="Q8582" s="2" t="str">
        <f>FLOOR('Transaction Data'!$P8582,15)&amp;"-"&amp;FLOOR('Transaction Data'!$P8582,15)+14</f>
        <v>15-29</v>
      </c>
      <c r="R8582" s="2" t="str">
        <f>IF('Transaction Data'!$L8582&lt;=10,"Less Expensive","Expensive")</f>
        <v>Less Expensive</v>
      </c>
      <c r="S8582" s="4">
        <f>WEEKDAY('Transaction Data'!$A8582)</f>
        <v>4</v>
      </c>
      <c r="T8582" s="2" t="str">
        <f>IF(WEEKDAY('Transaction Data'!$A8582,2)&lt;6,"Weekday","Weekend")</f>
        <v>Weekday</v>
      </c>
    </row>
    <row r="8583" ht="15.75" customHeight="1">
      <c r="A8583" s="1">
        <v>45302.0</v>
      </c>
      <c r="B8583" s="2" t="s">
        <v>7857</v>
      </c>
      <c r="C8583" s="2" t="s">
        <v>41</v>
      </c>
      <c r="D8583" s="1">
        <v>19241.0</v>
      </c>
      <c r="E8583" s="2" t="s">
        <v>63</v>
      </c>
      <c r="F8583" s="2">
        <v>148.0</v>
      </c>
      <c r="G8583" s="2" t="s">
        <v>44</v>
      </c>
      <c r="H8583" s="2" t="s">
        <v>29</v>
      </c>
      <c r="I8583" s="2" t="s">
        <v>25</v>
      </c>
      <c r="J8583" s="2" t="str">
        <f t="array" ref="J8583">XLOOKUP('Transaction Data'!$G8583,Product_Code,Biscuit_Brand)</f>
        <v>Butter Crunch</v>
      </c>
      <c r="K8583" s="2">
        <f t="array" ref="K8583">XLOOKUP('Transaction Data'!$G8583,Product_Code,Cost)</f>
        <v>10</v>
      </c>
      <c r="L8583" s="2">
        <f t="array" ref="L8583">XLOOKUP('Transaction Data'!$G8583,Product_Code,Unit_Price)</f>
        <v>11</v>
      </c>
      <c r="M8583" s="3">
        <f>'Transaction Data'!$F8583*'Transaction Data'!$K8583</f>
        <v>1480</v>
      </c>
      <c r="N8583" s="3">
        <f>'Transaction Data'!$F8583*'Transaction Data'!$L8583</f>
        <v>1628</v>
      </c>
      <c r="O8583" s="3">
        <f>'Transaction Data'!$N8583-'Transaction Data'!$M8583</f>
        <v>148</v>
      </c>
      <c r="P8583" s="2">
        <f>DATEDIF('Transaction Data'!$D8583,'Transaction Data'!$A8583,"y")</f>
        <v>71</v>
      </c>
      <c r="Q8583" s="2" t="str">
        <f>FLOOR('Transaction Data'!$P8583,15)&amp;"-"&amp;FLOOR('Transaction Data'!$P8583,15)+14</f>
        <v>60-74</v>
      </c>
      <c r="R8583" s="2" t="str">
        <f>IF('Transaction Data'!$L8583&lt;=10,"Less Expensive","Expensive")</f>
        <v>Expensive</v>
      </c>
      <c r="S8583" s="4">
        <f>WEEKDAY('Transaction Data'!$A8583)</f>
        <v>5</v>
      </c>
      <c r="T8583" s="2" t="str">
        <f>IF(WEEKDAY('Transaction Data'!$A8583,2)&lt;6,"Weekday","Weekend")</f>
        <v>Weekday</v>
      </c>
    </row>
    <row r="8584" ht="15.75" customHeight="1">
      <c r="A8584" s="1">
        <v>45436.0</v>
      </c>
      <c r="B8584" s="2" t="s">
        <v>7858</v>
      </c>
      <c r="C8584" s="2" t="s">
        <v>21</v>
      </c>
      <c r="D8584" s="1">
        <v>20200.0</v>
      </c>
      <c r="E8584" s="2" t="s">
        <v>63</v>
      </c>
      <c r="F8584" s="2">
        <v>83.0</v>
      </c>
      <c r="G8584" s="2" t="s">
        <v>23</v>
      </c>
      <c r="H8584" s="2" t="s">
        <v>34</v>
      </c>
      <c r="I8584" s="2" t="s">
        <v>25</v>
      </c>
      <c r="J8584" s="2" t="str">
        <f t="array" ref="J8584">XLOOKUP('Transaction Data'!$G8584,Product_Code,Biscuit_Brand)</f>
        <v>Cinnamon Swirls</v>
      </c>
      <c r="K8584" s="2">
        <f t="array" ref="K8584">XLOOKUP('Transaction Data'!$G8584,Product_Code,Cost)</f>
        <v>10</v>
      </c>
      <c r="L8584" s="2">
        <f t="array" ref="L8584">XLOOKUP('Transaction Data'!$G8584,Product_Code,Unit_Price)</f>
        <v>14</v>
      </c>
      <c r="M8584" s="3">
        <f>'Transaction Data'!$F8584*'Transaction Data'!$K8584</f>
        <v>830</v>
      </c>
      <c r="N8584" s="3">
        <f>'Transaction Data'!$F8584*'Transaction Data'!$L8584</f>
        <v>1162</v>
      </c>
      <c r="O8584" s="3">
        <f>'Transaction Data'!$N8584-'Transaction Data'!$M8584</f>
        <v>332</v>
      </c>
      <c r="P8584" s="2">
        <f>DATEDIF('Transaction Data'!$D8584,'Transaction Data'!$A8584,"y")</f>
        <v>69</v>
      </c>
      <c r="Q8584" s="2" t="str">
        <f>FLOOR('Transaction Data'!$P8584,15)&amp;"-"&amp;FLOOR('Transaction Data'!$P8584,15)+14</f>
        <v>60-74</v>
      </c>
      <c r="R8584" s="2" t="str">
        <f>IF('Transaction Data'!$L8584&lt;=10,"Less Expensive","Expensive")</f>
        <v>Expensive</v>
      </c>
      <c r="S8584" s="4">
        <f>WEEKDAY('Transaction Data'!$A8584)</f>
        <v>6</v>
      </c>
      <c r="T8584" s="2" t="str">
        <f>IF(WEEKDAY('Transaction Data'!$A8584,2)&lt;6,"Weekday","Weekend")</f>
        <v>Weekday</v>
      </c>
    </row>
    <row r="8585" ht="15.75" customHeight="1">
      <c r="A8585" s="1">
        <v>45430.0</v>
      </c>
      <c r="B8585" s="2" t="s">
        <v>7859</v>
      </c>
      <c r="C8585" s="2" t="s">
        <v>21</v>
      </c>
      <c r="D8585" s="1">
        <v>20331.0</v>
      </c>
      <c r="E8585" s="2" t="s">
        <v>27</v>
      </c>
      <c r="F8585" s="2">
        <v>293.0</v>
      </c>
      <c r="G8585" s="2" t="s">
        <v>44</v>
      </c>
      <c r="H8585" s="2" t="s">
        <v>24</v>
      </c>
      <c r="I8585" s="2" t="s">
        <v>25</v>
      </c>
      <c r="J8585" s="2" t="str">
        <f t="array" ref="J8585">XLOOKUP('Transaction Data'!$G8585,Product_Code,Biscuit_Brand)</f>
        <v>Butter Crunch</v>
      </c>
      <c r="K8585" s="2">
        <f t="array" ref="K8585">XLOOKUP('Transaction Data'!$G8585,Product_Code,Cost)</f>
        <v>10</v>
      </c>
      <c r="L8585" s="2">
        <f t="array" ref="L8585">XLOOKUP('Transaction Data'!$G8585,Product_Code,Unit_Price)</f>
        <v>11</v>
      </c>
      <c r="M8585" s="3">
        <f>'Transaction Data'!$F8585*'Transaction Data'!$K8585</f>
        <v>2930</v>
      </c>
      <c r="N8585" s="3">
        <f>'Transaction Data'!$F8585*'Transaction Data'!$L8585</f>
        <v>3223</v>
      </c>
      <c r="O8585" s="3">
        <f>'Transaction Data'!$N8585-'Transaction Data'!$M8585</f>
        <v>293</v>
      </c>
      <c r="P8585" s="2">
        <f>DATEDIF('Transaction Data'!$D8585,'Transaction Data'!$A8585,"y")</f>
        <v>68</v>
      </c>
      <c r="Q8585" s="2" t="str">
        <f>FLOOR('Transaction Data'!$P8585,15)&amp;"-"&amp;FLOOR('Transaction Data'!$P8585,15)+14</f>
        <v>60-74</v>
      </c>
      <c r="R8585" s="2" t="str">
        <f>IF('Transaction Data'!$L8585&lt;=10,"Less Expensive","Expensive")</f>
        <v>Expensive</v>
      </c>
      <c r="S8585" s="4">
        <f>WEEKDAY('Transaction Data'!$A8585)</f>
        <v>7</v>
      </c>
      <c r="T8585" s="2" t="str">
        <f>IF(WEEKDAY('Transaction Data'!$A8585,2)&lt;6,"Weekday","Weekend")</f>
        <v>Weekend</v>
      </c>
    </row>
    <row r="8586" ht="15.75" customHeight="1">
      <c r="A8586" s="1">
        <v>45467.0</v>
      </c>
      <c r="B8586" s="2" t="s">
        <v>7860</v>
      </c>
      <c r="C8586" s="2" t="s">
        <v>78</v>
      </c>
      <c r="D8586" s="1">
        <v>18855.0</v>
      </c>
      <c r="E8586" s="2" t="s">
        <v>37</v>
      </c>
      <c r="F8586" s="2">
        <v>192.0</v>
      </c>
      <c r="G8586" s="2" t="s">
        <v>33</v>
      </c>
      <c r="H8586" s="2" t="s">
        <v>42</v>
      </c>
      <c r="I8586" s="2" t="s">
        <v>25</v>
      </c>
      <c r="J8586" s="2" t="str">
        <f t="array" ref="J8586">XLOOKUP('Transaction Data'!$G8586,Product_Code,Biscuit_Brand)</f>
        <v>Caramel Biscuits</v>
      </c>
      <c r="K8586" s="2">
        <f t="array" ref="K8586">XLOOKUP('Transaction Data'!$G8586,Product_Code,Cost)</f>
        <v>18</v>
      </c>
      <c r="L8586" s="2">
        <f t="array" ref="L8586">XLOOKUP('Transaction Data'!$G8586,Product_Code,Unit_Price)</f>
        <v>22</v>
      </c>
      <c r="M8586" s="3">
        <f>'Transaction Data'!$F8586*'Transaction Data'!$K8586</f>
        <v>3456</v>
      </c>
      <c r="N8586" s="3">
        <f>'Transaction Data'!$F8586*'Transaction Data'!$L8586</f>
        <v>4224</v>
      </c>
      <c r="O8586" s="3">
        <f>'Transaction Data'!$N8586-'Transaction Data'!$M8586</f>
        <v>768</v>
      </c>
      <c r="P8586" s="2">
        <f>DATEDIF('Transaction Data'!$D8586,'Transaction Data'!$A8586,"y")</f>
        <v>72</v>
      </c>
      <c r="Q8586" s="2" t="str">
        <f>FLOOR('Transaction Data'!$P8586,15)&amp;"-"&amp;FLOOR('Transaction Data'!$P8586,15)+14</f>
        <v>60-74</v>
      </c>
      <c r="R8586" s="2" t="str">
        <f>IF('Transaction Data'!$L8586&lt;=10,"Less Expensive","Expensive")</f>
        <v>Expensive</v>
      </c>
      <c r="S8586" s="4">
        <f>WEEKDAY('Transaction Data'!$A8586)</f>
        <v>2</v>
      </c>
      <c r="T8586" s="2" t="str">
        <f>IF(WEEKDAY('Transaction Data'!$A8586,2)&lt;6,"Weekday","Weekend")</f>
        <v>Weekday</v>
      </c>
    </row>
    <row r="8587" ht="15.75" customHeight="1">
      <c r="A8587" s="1">
        <v>45396.0</v>
      </c>
      <c r="B8587" s="2" t="s">
        <v>4008</v>
      </c>
      <c r="C8587" s="2" t="s">
        <v>78</v>
      </c>
      <c r="D8587" s="1">
        <v>20460.0</v>
      </c>
      <c r="E8587" s="2" t="s">
        <v>22</v>
      </c>
      <c r="F8587" s="2">
        <v>325.0</v>
      </c>
      <c r="G8587" s="2" t="s">
        <v>28</v>
      </c>
      <c r="H8587" s="2" t="s">
        <v>45</v>
      </c>
      <c r="I8587" s="2" t="s">
        <v>25</v>
      </c>
      <c r="J8587" s="2" t="str">
        <f t="array" ref="J8587">XLOOKUP('Transaction Data'!$G8587,Product_Code,Biscuit_Brand)</f>
        <v>Shortbread</v>
      </c>
      <c r="K8587" s="2">
        <f t="array" ref="K8587">XLOOKUP('Transaction Data'!$G8587,Product_Code,Cost)</f>
        <v>10</v>
      </c>
      <c r="L8587" s="2">
        <f t="array" ref="L8587">XLOOKUP('Transaction Data'!$G8587,Product_Code,Unit_Price)</f>
        <v>45</v>
      </c>
      <c r="M8587" s="3">
        <f>'Transaction Data'!$F8587*'Transaction Data'!$K8587</f>
        <v>3250</v>
      </c>
      <c r="N8587" s="3">
        <f>'Transaction Data'!$F8587*'Transaction Data'!$L8587</f>
        <v>14625</v>
      </c>
      <c r="O8587" s="3">
        <f>'Transaction Data'!$N8587-'Transaction Data'!$M8587</f>
        <v>11375</v>
      </c>
      <c r="P8587" s="2">
        <f>DATEDIF('Transaction Data'!$D8587,'Transaction Data'!$A8587,"y")</f>
        <v>68</v>
      </c>
      <c r="Q8587" s="2" t="str">
        <f>FLOOR('Transaction Data'!$P8587,15)&amp;"-"&amp;FLOOR('Transaction Data'!$P8587,15)+14</f>
        <v>60-74</v>
      </c>
      <c r="R8587" s="2" t="str">
        <f>IF('Transaction Data'!$L8587&lt;=10,"Less Expensive","Expensive")</f>
        <v>Expensive</v>
      </c>
      <c r="S8587" s="4">
        <f>WEEKDAY('Transaction Data'!$A8587)</f>
        <v>1</v>
      </c>
      <c r="T8587" s="2" t="str">
        <f>IF(WEEKDAY('Transaction Data'!$A8587,2)&lt;6,"Weekday","Weekend")</f>
        <v>Weekend</v>
      </c>
    </row>
    <row r="8588" ht="15.75" customHeight="1">
      <c r="A8588" s="1">
        <v>45368.0</v>
      </c>
      <c r="B8588" s="2" t="s">
        <v>7861</v>
      </c>
      <c r="C8588" s="2" t="s">
        <v>41</v>
      </c>
      <c r="D8588" s="1">
        <v>17063.0</v>
      </c>
      <c r="E8588" s="2" t="s">
        <v>22</v>
      </c>
      <c r="F8588" s="2">
        <v>140.0</v>
      </c>
      <c r="G8588" s="2" t="s">
        <v>57</v>
      </c>
      <c r="H8588" s="2" t="s">
        <v>24</v>
      </c>
      <c r="I8588" s="2" t="s">
        <v>25</v>
      </c>
      <c r="J8588" s="2" t="str">
        <f t="array" ref="J8588">XLOOKUP('Transaction Data'!$G8588,Product_Code,Biscuit_Brand)</f>
        <v>Oatmeal Cookies</v>
      </c>
      <c r="K8588" s="2">
        <f t="array" ref="K8588">XLOOKUP('Transaction Data'!$G8588,Product_Code,Cost)</f>
        <v>19</v>
      </c>
      <c r="L8588" s="2">
        <f t="array" ref="L8588">XLOOKUP('Transaction Data'!$G8588,Product_Code,Unit_Price)</f>
        <v>23</v>
      </c>
      <c r="M8588" s="3">
        <f>'Transaction Data'!$F8588*'Transaction Data'!$K8588</f>
        <v>2660</v>
      </c>
      <c r="N8588" s="3">
        <f>'Transaction Data'!$F8588*'Transaction Data'!$L8588</f>
        <v>3220</v>
      </c>
      <c r="O8588" s="3">
        <f>'Transaction Data'!$N8588-'Transaction Data'!$M8588</f>
        <v>560</v>
      </c>
      <c r="P8588" s="2">
        <f>DATEDIF('Transaction Data'!$D8588,'Transaction Data'!$A8588,"y")</f>
        <v>77</v>
      </c>
      <c r="Q8588" s="2" t="str">
        <f>FLOOR('Transaction Data'!$P8588,15)&amp;"-"&amp;FLOOR('Transaction Data'!$P8588,15)+14</f>
        <v>75-89</v>
      </c>
      <c r="R8588" s="2" t="str">
        <f>IF('Transaction Data'!$L8588&lt;=10,"Less Expensive","Expensive")</f>
        <v>Expensive</v>
      </c>
      <c r="S8588" s="4">
        <f>WEEKDAY('Transaction Data'!$A8588)</f>
        <v>1</v>
      </c>
      <c r="T8588" s="2" t="str">
        <f>IF(WEEKDAY('Transaction Data'!$A8588,2)&lt;6,"Weekday","Weekend")</f>
        <v>Weekend</v>
      </c>
    </row>
    <row r="8589" ht="15.75" customHeight="1">
      <c r="A8589" s="1">
        <v>45328.0</v>
      </c>
      <c r="B8589" s="2" t="s">
        <v>7862</v>
      </c>
      <c r="C8589" s="2" t="s">
        <v>51</v>
      </c>
      <c r="D8589" s="1">
        <v>25662.0</v>
      </c>
      <c r="E8589" s="2" t="s">
        <v>27</v>
      </c>
      <c r="F8589" s="2">
        <v>215.0</v>
      </c>
      <c r="G8589" s="2" t="s">
        <v>38</v>
      </c>
      <c r="H8589" s="2" t="s">
        <v>29</v>
      </c>
      <c r="I8589" s="2" t="s">
        <v>25</v>
      </c>
      <c r="J8589" s="2" t="str">
        <f t="array" ref="J8589">XLOOKUP('Transaction Data'!$G8589,Product_Code,Biscuit_Brand)</f>
        <v>Ginger Snaps</v>
      </c>
      <c r="K8589" s="2">
        <f t="array" ref="K8589">XLOOKUP('Transaction Data'!$G8589,Product_Code,Cost)</f>
        <v>14</v>
      </c>
      <c r="L8589" s="2">
        <f t="array" ref="L8589">XLOOKUP('Transaction Data'!$G8589,Product_Code,Unit_Price)</f>
        <v>28</v>
      </c>
      <c r="M8589" s="3">
        <f>'Transaction Data'!$F8589*'Transaction Data'!$K8589</f>
        <v>3010</v>
      </c>
      <c r="N8589" s="3">
        <f>'Transaction Data'!$F8589*'Transaction Data'!$L8589</f>
        <v>6020</v>
      </c>
      <c r="O8589" s="3">
        <f>'Transaction Data'!$N8589-'Transaction Data'!$M8589</f>
        <v>3010</v>
      </c>
      <c r="P8589" s="2">
        <f>DATEDIF('Transaction Data'!$D8589,'Transaction Data'!$A8589,"y")</f>
        <v>53</v>
      </c>
      <c r="Q8589" s="2" t="str">
        <f>FLOOR('Transaction Data'!$P8589,15)&amp;"-"&amp;FLOOR('Transaction Data'!$P8589,15)+14</f>
        <v>45-59</v>
      </c>
      <c r="R8589" s="2" t="str">
        <f>IF('Transaction Data'!$L8589&lt;=10,"Less Expensive","Expensive")</f>
        <v>Expensive</v>
      </c>
      <c r="S8589" s="4">
        <f>WEEKDAY('Transaction Data'!$A8589)</f>
        <v>3</v>
      </c>
      <c r="T8589" s="2" t="str">
        <f>IF(WEEKDAY('Transaction Data'!$A8589,2)&lt;6,"Weekday","Weekend")</f>
        <v>Weekday</v>
      </c>
    </row>
    <row r="8590" ht="15.75" customHeight="1">
      <c r="A8590" s="1">
        <v>45428.0</v>
      </c>
      <c r="B8590" s="2" t="s">
        <v>7863</v>
      </c>
      <c r="C8590" s="2" t="s">
        <v>65</v>
      </c>
      <c r="D8590" s="1">
        <v>34603.0</v>
      </c>
      <c r="E8590" s="2" t="s">
        <v>22</v>
      </c>
      <c r="F8590" s="2">
        <v>449.0</v>
      </c>
      <c r="G8590" s="2" t="s">
        <v>28</v>
      </c>
      <c r="H8590" s="2" t="s">
        <v>42</v>
      </c>
      <c r="I8590" s="2" t="s">
        <v>25</v>
      </c>
      <c r="J8590" s="2" t="str">
        <f t="array" ref="J8590">XLOOKUP('Transaction Data'!$G8590,Product_Code,Biscuit_Brand)</f>
        <v>Shortbread</v>
      </c>
      <c r="K8590" s="2">
        <f t="array" ref="K8590">XLOOKUP('Transaction Data'!$G8590,Product_Code,Cost)</f>
        <v>10</v>
      </c>
      <c r="L8590" s="2">
        <f t="array" ref="L8590">XLOOKUP('Transaction Data'!$G8590,Product_Code,Unit_Price)</f>
        <v>45</v>
      </c>
      <c r="M8590" s="3">
        <f>'Transaction Data'!$F8590*'Transaction Data'!$K8590</f>
        <v>4490</v>
      </c>
      <c r="N8590" s="3">
        <f>'Transaction Data'!$F8590*'Transaction Data'!$L8590</f>
        <v>20205</v>
      </c>
      <c r="O8590" s="3">
        <f>'Transaction Data'!$N8590-'Transaction Data'!$M8590</f>
        <v>15715</v>
      </c>
      <c r="P8590" s="2">
        <f>DATEDIF('Transaction Data'!$D8590,'Transaction Data'!$A8590,"y")</f>
        <v>29</v>
      </c>
      <c r="Q8590" s="2" t="str">
        <f>FLOOR('Transaction Data'!$P8590,15)&amp;"-"&amp;FLOOR('Transaction Data'!$P8590,15)+14</f>
        <v>15-29</v>
      </c>
      <c r="R8590" s="2" t="str">
        <f>IF('Transaction Data'!$L8590&lt;=10,"Less Expensive","Expensive")</f>
        <v>Expensive</v>
      </c>
      <c r="S8590" s="4">
        <f>WEEKDAY('Transaction Data'!$A8590)</f>
        <v>5</v>
      </c>
      <c r="T8590" s="2" t="str">
        <f>IF(WEEKDAY('Transaction Data'!$A8590,2)&lt;6,"Weekday","Weekend")</f>
        <v>Weekday</v>
      </c>
    </row>
    <row r="8591" ht="15.75" customHeight="1">
      <c r="A8591" s="1">
        <v>45477.0</v>
      </c>
      <c r="B8591" s="2" t="s">
        <v>7864</v>
      </c>
      <c r="C8591" s="2" t="s">
        <v>47</v>
      </c>
      <c r="D8591" s="1">
        <v>23351.0</v>
      </c>
      <c r="E8591" s="2" t="s">
        <v>63</v>
      </c>
      <c r="F8591" s="2">
        <v>93.0</v>
      </c>
      <c r="G8591" s="2" t="s">
        <v>61</v>
      </c>
      <c r="H8591" s="2" t="s">
        <v>45</v>
      </c>
      <c r="I8591" s="2" t="s">
        <v>25</v>
      </c>
      <c r="J8591" s="2" t="str">
        <f t="array" ref="J8591">XLOOKUP('Transaction Data'!$G8591,Product_Code,Biscuit_Brand)</f>
        <v>Choco Delight</v>
      </c>
      <c r="K8591" s="2">
        <f t="array" ref="K8591">XLOOKUP('Transaction Data'!$G8591,Product_Code,Cost)</f>
        <v>3</v>
      </c>
      <c r="L8591" s="2">
        <f t="array" ref="L8591">XLOOKUP('Transaction Data'!$G8591,Product_Code,Unit_Price)</f>
        <v>5</v>
      </c>
      <c r="M8591" s="3">
        <f>'Transaction Data'!$F8591*'Transaction Data'!$K8591</f>
        <v>279</v>
      </c>
      <c r="N8591" s="3">
        <f>'Transaction Data'!$F8591*'Transaction Data'!$L8591</f>
        <v>465</v>
      </c>
      <c r="O8591" s="3">
        <f>'Transaction Data'!$N8591-'Transaction Data'!$M8591</f>
        <v>186</v>
      </c>
      <c r="P8591" s="2">
        <f>DATEDIF('Transaction Data'!$D8591,'Transaction Data'!$A8591,"y")</f>
        <v>60</v>
      </c>
      <c r="Q8591" s="2" t="str">
        <f>FLOOR('Transaction Data'!$P8591,15)&amp;"-"&amp;FLOOR('Transaction Data'!$P8591,15)+14</f>
        <v>60-74</v>
      </c>
      <c r="R8591" s="2" t="str">
        <f>IF('Transaction Data'!$L8591&lt;=10,"Less Expensive","Expensive")</f>
        <v>Less Expensive</v>
      </c>
      <c r="S8591" s="4">
        <f>WEEKDAY('Transaction Data'!$A8591)</f>
        <v>5</v>
      </c>
      <c r="T8591" s="2" t="str">
        <f>IF(WEEKDAY('Transaction Data'!$A8591,2)&lt;6,"Weekday","Weekend")</f>
        <v>Weekday</v>
      </c>
    </row>
    <row r="8592" ht="15.75" customHeight="1">
      <c r="A8592" s="1">
        <v>45391.0</v>
      </c>
      <c r="B8592" s="2" t="s">
        <v>1479</v>
      </c>
      <c r="C8592" s="2" t="s">
        <v>72</v>
      </c>
      <c r="D8592" s="1">
        <v>26810.0</v>
      </c>
      <c r="E8592" s="2" t="s">
        <v>22</v>
      </c>
      <c r="F8592" s="2">
        <v>352.0</v>
      </c>
      <c r="G8592" s="2" t="s">
        <v>33</v>
      </c>
      <c r="H8592" s="2" t="s">
        <v>24</v>
      </c>
      <c r="I8592" s="2" t="s">
        <v>25</v>
      </c>
      <c r="J8592" s="2" t="str">
        <f t="array" ref="J8592">XLOOKUP('Transaction Data'!$G8592,Product_Code,Biscuit_Brand)</f>
        <v>Caramel Biscuits</v>
      </c>
      <c r="K8592" s="2">
        <f t="array" ref="K8592">XLOOKUP('Transaction Data'!$G8592,Product_Code,Cost)</f>
        <v>18</v>
      </c>
      <c r="L8592" s="2">
        <f t="array" ref="L8592">XLOOKUP('Transaction Data'!$G8592,Product_Code,Unit_Price)</f>
        <v>22</v>
      </c>
      <c r="M8592" s="3">
        <f>'Transaction Data'!$F8592*'Transaction Data'!$K8592</f>
        <v>6336</v>
      </c>
      <c r="N8592" s="3">
        <f>'Transaction Data'!$F8592*'Transaction Data'!$L8592</f>
        <v>7744</v>
      </c>
      <c r="O8592" s="3">
        <f>'Transaction Data'!$N8592-'Transaction Data'!$M8592</f>
        <v>1408</v>
      </c>
      <c r="P8592" s="2">
        <f>DATEDIF('Transaction Data'!$D8592,'Transaction Data'!$A8592,"y")</f>
        <v>50</v>
      </c>
      <c r="Q8592" s="2" t="str">
        <f>FLOOR('Transaction Data'!$P8592,15)&amp;"-"&amp;FLOOR('Transaction Data'!$P8592,15)+14</f>
        <v>45-59</v>
      </c>
      <c r="R8592" s="2" t="str">
        <f>IF('Transaction Data'!$L8592&lt;=10,"Less Expensive","Expensive")</f>
        <v>Expensive</v>
      </c>
      <c r="S8592" s="4">
        <f>WEEKDAY('Transaction Data'!$A8592)</f>
        <v>3</v>
      </c>
      <c r="T8592" s="2" t="str">
        <f>IF(WEEKDAY('Transaction Data'!$A8592,2)&lt;6,"Weekday","Weekend")</f>
        <v>Weekday</v>
      </c>
    </row>
    <row r="8593" ht="15.75" customHeight="1">
      <c r="A8593" s="1">
        <v>45471.0</v>
      </c>
      <c r="B8593" s="2" t="s">
        <v>7865</v>
      </c>
      <c r="C8593" s="2" t="s">
        <v>78</v>
      </c>
      <c r="D8593" s="1">
        <v>22575.0</v>
      </c>
      <c r="E8593" s="2" t="s">
        <v>22</v>
      </c>
      <c r="F8593" s="2">
        <v>364.0</v>
      </c>
      <c r="G8593" s="2" t="s">
        <v>28</v>
      </c>
      <c r="H8593" s="2" t="s">
        <v>29</v>
      </c>
      <c r="I8593" s="2" t="s">
        <v>25</v>
      </c>
      <c r="J8593" s="2" t="str">
        <f t="array" ref="J8593">XLOOKUP('Transaction Data'!$G8593,Product_Code,Biscuit_Brand)</f>
        <v>Shortbread</v>
      </c>
      <c r="K8593" s="2">
        <f t="array" ref="K8593">XLOOKUP('Transaction Data'!$G8593,Product_Code,Cost)</f>
        <v>10</v>
      </c>
      <c r="L8593" s="2">
        <f t="array" ref="L8593">XLOOKUP('Transaction Data'!$G8593,Product_Code,Unit_Price)</f>
        <v>45</v>
      </c>
      <c r="M8593" s="3">
        <f>'Transaction Data'!$F8593*'Transaction Data'!$K8593</f>
        <v>3640</v>
      </c>
      <c r="N8593" s="3">
        <f>'Transaction Data'!$F8593*'Transaction Data'!$L8593</f>
        <v>16380</v>
      </c>
      <c r="O8593" s="3">
        <f>'Transaction Data'!$N8593-'Transaction Data'!$M8593</f>
        <v>12740</v>
      </c>
      <c r="P8593" s="2">
        <f>DATEDIF('Transaction Data'!$D8593,'Transaction Data'!$A8593,"y")</f>
        <v>62</v>
      </c>
      <c r="Q8593" s="2" t="str">
        <f>FLOOR('Transaction Data'!$P8593,15)&amp;"-"&amp;FLOOR('Transaction Data'!$P8593,15)+14</f>
        <v>60-74</v>
      </c>
      <c r="R8593" s="2" t="str">
        <f>IF('Transaction Data'!$L8593&lt;=10,"Less Expensive","Expensive")</f>
        <v>Expensive</v>
      </c>
      <c r="S8593" s="4">
        <f>WEEKDAY('Transaction Data'!$A8593)</f>
        <v>6</v>
      </c>
      <c r="T8593" s="2" t="str">
        <f>IF(WEEKDAY('Transaction Data'!$A8593,2)&lt;6,"Weekday","Weekend")</f>
        <v>Weekday</v>
      </c>
    </row>
    <row r="8594" ht="15.75" customHeight="1">
      <c r="A8594" s="1">
        <v>45391.0</v>
      </c>
      <c r="B8594" s="2" t="s">
        <v>7866</v>
      </c>
      <c r="C8594" s="2" t="s">
        <v>21</v>
      </c>
      <c r="D8594" s="1">
        <v>27691.0</v>
      </c>
      <c r="E8594" s="2" t="s">
        <v>63</v>
      </c>
      <c r="F8594" s="2">
        <v>16.0</v>
      </c>
      <c r="G8594" s="2" t="s">
        <v>57</v>
      </c>
      <c r="H8594" s="2" t="s">
        <v>29</v>
      </c>
      <c r="I8594" s="2" t="s">
        <v>25</v>
      </c>
      <c r="J8594" s="2" t="str">
        <f t="array" ref="J8594">XLOOKUP('Transaction Data'!$G8594,Product_Code,Biscuit_Brand)</f>
        <v>Oatmeal Cookies</v>
      </c>
      <c r="K8594" s="2">
        <f t="array" ref="K8594">XLOOKUP('Transaction Data'!$G8594,Product_Code,Cost)</f>
        <v>19</v>
      </c>
      <c r="L8594" s="2">
        <f t="array" ref="L8594">XLOOKUP('Transaction Data'!$G8594,Product_Code,Unit_Price)</f>
        <v>23</v>
      </c>
      <c r="M8594" s="3">
        <f>'Transaction Data'!$F8594*'Transaction Data'!$K8594</f>
        <v>304</v>
      </c>
      <c r="N8594" s="3">
        <f>'Transaction Data'!$F8594*'Transaction Data'!$L8594</f>
        <v>368</v>
      </c>
      <c r="O8594" s="3">
        <f>'Transaction Data'!$N8594-'Transaction Data'!$M8594</f>
        <v>64</v>
      </c>
      <c r="P8594" s="2">
        <f>DATEDIF('Transaction Data'!$D8594,'Transaction Data'!$A8594,"y")</f>
        <v>48</v>
      </c>
      <c r="Q8594" s="2" t="str">
        <f>FLOOR('Transaction Data'!$P8594,15)&amp;"-"&amp;FLOOR('Transaction Data'!$P8594,15)+14</f>
        <v>45-59</v>
      </c>
      <c r="R8594" s="2" t="str">
        <f>IF('Transaction Data'!$L8594&lt;=10,"Less Expensive","Expensive")</f>
        <v>Expensive</v>
      </c>
      <c r="S8594" s="4">
        <f>WEEKDAY('Transaction Data'!$A8594)</f>
        <v>3</v>
      </c>
      <c r="T8594" s="2" t="str">
        <f>IF(WEEKDAY('Transaction Data'!$A8594,2)&lt;6,"Weekday","Weekend")</f>
        <v>Weekday</v>
      </c>
    </row>
    <row r="8595" ht="15.75" customHeight="1">
      <c r="A8595" s="1">
        <v>45413.0</v>
      </c>
      <c r="B8595" s="2" t="s">
        <v>7867</v>
      </c>
      <c r="C8595" s="2" t="s">
        <v>54</v>
      </c>
      <c r="D8595" s="1">
        <v>27408.0</v>
      </c>
      <c r="E8595" s="2" t="s">
        <v>63</v>
      </c>
      <c r="F8595" s="2">
        <v>463.0</v>
      </c>
      <c r="G8595" s="2" t="s">
        <v>44</v>
      </c>
      <c r="H8595" s="2" t="s">
        <v>34</v>
      </c>
      <c r="I8595" s="2" t="s">
        <v>25</v>
      </c>
      <c r="J8595" s="2" t="str">
        <f t="array" ref="J8595">XLOOKUP('Transaction Data'!$G8595,Product_Code,Biscuit_Brand)</f>
        <v>Butter Crunch</v>
      </c>
      <c r="K8595" s="2">
        <f t="array" ref="K8595">XLOOKUP('Transaction Data'!$G8595,Product_Code,Cost)</f>
        <v>10</v>
      </c>
      <c r="L8595" s="2">
        <f t="array" ref="L8595">XLOOKUP('Transaction Data'!$G8595,Product_Code,Unit_Price)</f>
        <v>11</v>
      </c>
      <c r="M8595" s="3">
        <f>'Transaction Data'!$F8595*'Transaction Data'!$K8595</f>
        <v>4630</v>
      </c>
      <c r="N8595" s="3">
        <f>'Transaction Data'!$F8595*'Transaction Data'!$L8595</f>
        <v>5093</v>
      </c>
      <c r="O8595" s="3">
        <f>'Transaction Data'!$N8595-'Transaction Data'!$M8595</f>
        <v>463</v>
      </c>
      <c r="P8595" s="2">
        <f>DATEDIF('Transaction Data'!$D8595,'Transaction Data'!$A8595,"y")</f>
        <v>49</v>
      </c>
      <c r="Q8595" s="2" t="str">
        <f>FLOOR('Transaction Data'!$P8595,15)&amp;"-"&amp;FLOOR('Transaction Data'!$P8595,15)+14</f>
        <v>45-59</v>
      </c>
      <c r="R8595" s="2" t="str">
        <f>IF('Transaction Data'!$L8595&lt;=10,"Less Expensive","Expensive")</f>
        <v>Expensive</v>
      </c>
      <c r="S8595" s="4">
        <f>WEEKDAY('Transaction Data'!$A8595)</f>
        <v>4</v>
      </c>
      <c r="T8595" s="2" t="str">
        <f>IF(WEEKDAY('Transaction Data'!$A8595,2)&lt;6,"Weekday","Weekend")</f>
        <v>Weekday</v>
      </c>
    </row>
    <row r="8596" ht="15.75" customHeight="1">
      <c r="A8596" s="1">
        <v>45407.0</v>
      </c>
      <c r="B8596" s="2" t="s">
        <v>7868</v>
      </c>
      <c r="C8596" s="2" t="s">
        <v>51</v>
      </c>
      <c r="D8596" s="1">
        <v>24870.0</v>
      </c>
      <c r="E8596" s="2" t="s">
        <v>63</v>
      </c>
      <c r="F8596" s="2">
        <v>283.0</v>
      </c>
      <c r="G8596" s="2" t="s">
        <v>28</v>
      </c>
      <c r="H8596" s="2" t="s">
        <v>24</v>
      </c>
      <c r="I8596" s="2" t="s">
        <v>25</v>
      </c>
      <c r="J8596" s="2" t="str">
        <f t="array" ref="J8596">XLOOKUP('Transaction Data'!$G8596,Product_Code,Biscuit_Brand)</f>
        <v>Shortbread</v>
      </c>
      <c r="K8596" s="2">
        <f t="array" ref="K8596">XLOOKUP('Transaction Data'!$G8596,Product_Code,Cost)</f>
        <v>10</v>
      </c>
      <c r="L8596" s="2">
        <f t="array" ref="L8596">XLOOKUP('Transaction Data'!$G8596,Product_Code,Unit_Price)</f>
        <v>45</v>
      </c>
      <c r="M8596" s="3">
        <f>'Transaction Data'!$F8596*'Transaction Data'!$K8596</f>
        <v>2830</v>
      </c>
      <c r="N8596" s="3">
        <f>'Transaction Data'!$F8596*'Transaction Data'!$L8596</f>
        <v>12735</v>
      </c>
      <c r="O8596" s="3">
        <f>'Transaction Data'!$N8596-'Transaction Data'!$M8596</f>
        <v>9905</v>
      </c>
      <c r="P8596" s="2">
        <f>DATEDIF('Transaction Data'!$D8596,'Transaction Data'!$A8596,"y")</f>
        <v>56</v>
      </c>
      <c r="Q8596" s="2" t="str">
        <f>FLOOR('Transaction Data'!$P8596,15)&amp;"-"&amp;FLOOR('Transaction Data'!$P8596,15)+14</f>
        <v>45-59</v>
      </c>
      <c r="R8596" s="2" t="str">
        <f>IF('Transaction Data'!$L8596&lt;=10,"Less Expensive","Expensive")</f>
        <v>Expensive</v>
      </c>
      <c r="S8596" s="4">
        <f>WEEKDAY('Transaction Data'!$A8596)</f>
        <v>5</v>
      </c>
      <c r="T8596" s="2" t="str">
        <f>IF(WEEKDAY('Transaction Data'!$A8596,2)&lt;6,"Weekday","Weekend")</f>
        <v>Weekday</v>
      </c>
    </row>
    <row r="8597" ht="15.75" customHeight="1">
      <c r="A8597" s="1">
        <v>45387.0</v>
      </c>
      <c r="B8597" s="2" t="s">
        <v>7869</v>
      </c>
      <c r="C8597" s="2" t="s">
        <v>51</v>
      </c>
      <c r="D8597" s="1">
        <v>31049.0</v>
      </c>
      <c r="E8597" s="2" t="s">
        <v>63</v>
      </c>
      <c r="F8597" s="2">
        <v>242.0</v>
      </c>
      <c r="G8597" s="2" t="s">
        <v>57</v>
      </c>
      <c r="H8597" s="2" t="s">
        <v>42</v>
      </c>
      <c r="I8597" s="2" t="s">
        <v>25</v>
      </c>
      <c r="J8597" s="2" t="str">
        <f t="array" ref="J8597">XLOOKUP('Transaction Data'!$G8597,Product_Code,Biscuit_Brand)</f>
        <v>Oatmeal Cookies</v>
      </c>
      <c r="K8597" s="2">
        <f t="array" ref="K8597">XLOOKUP('Transaction Data'!$G8597,Product_Code,Cost)</f>
        <v>19</v>
      </c>
      <c r="L8597" s="2">
        <f t="array" ref="L8597">XLOOKUP('Transaction Data'!$G8597,Product_Code,Unit_Price)</f>
        <v>23</v>
      </c>
      <c r="M8597" s="3">
        <f>'Transaction Data'!$F8597*'Transaction Data'!$K8597</f>
        <v>4598</v>
      </c>
      <c r="N8597" s="3">
        <f>'Transaction Data'!$F8597*'Transaction Data'!$L8597</f>
        <v>5566</v>
      </c>
      <c r="O8597" s="3">
        <f>'Transaction Data'!$N8597-'Transaction Data'!$M8597</f>
        <v>968</v>
      </c>
      <c r="P8597" s="2">
        <f>DATEDIF('Transaction Data'!$D8597,'Transaction Data'!$A8597,"y")</f>
        <v>39</v>
      </c>
      <c r="Q8597" s="2" t="str">
        <f>FLOOR('Transaction Data'!$P8597,15)&amp;"-"&amp;FLOOR('Transaction Data'!$P8597,15)+14</f>
        <v>30-44</v>
      </c>
      <c r="R8597" s="2" t="str">
        <f>IF('Transaction Data'!$L8597&lt;=10,"Less Expensive","Expensive")</f>
        <v>Expensive</v>
      </c>
      <c r="S8597" s="4">
        <f>WEEKDAY('Transaction Data'!$A8597)</f>
        <v>6</v>
      </c>
      <c r="T8597" s="2" t="str">
        <f>IF(WEEKDAY('Transaction Data'!$A8597,2)&lt;6,"Weekday","Weekend")</f>
        <v>Weekday</v>
      </c>
    </row>
    <row r="8598" ht="15.75" customHeight="1">
      <c r="A8598" s="1">
        <v>45479.0</v>
      </c>
      <c r="B8598" s="2" t="s">
        <v>7870</v>
      </c>
      <c r="C8598" s="2" t="s">
        <v>78</v>
      </c>
      <c r="D8598" s="1">
        <v>21729.0</v>
      </c>
      <c r="E8598" s="2" t="s">
        <v>37</v>
      </c>
      <c r="F8598" s="2">
        <v>424.0</v>
      </c>
      <c r="G8598" s="2" t="s">
        <v>48</v>
      </c>
      <c r="H8598" s="2" t="s">
        <v>45</v>
      </c>
      <c r="I8598" s="2" t="s">
        <v>25</v>
      </c>
      <c r="J8598" s="2" t="str">
        <f t="array" ref="J8598">XLOOKUP('Transaction Data'!$G8598,Product_Code,Biscuit_Brand)</f>
        <v>Lemon Crisps</v>
      </c>
      <c r="K8598" s="2">
        <f t="array" ref="K8598">XLOOKUP('Transaction Data'!$G8598,Product_Code,Cost)</f>
        <v>7</v>
      </c>
      <c r="L8598" s="2">
        <f t="array" ref="L8598">XLOOKUP('Transaction Data'!$G8598,Product_Code,Unit_Price)</f>
        <v>9</v>
      </c>
      <c r="M8598" s="3">
        <f>'Transaction Data'!$F8598*'Transaction Data'!$K8598</f>
        <v>2968</v>
      </c>
      <c r="N8598" s="3">
        <f>'Transaction Data'!$F8598*'Transaction Data'!$L8598</f>
        <v>3816</v>
      </c>
      <c r="O8598" s="3">
        <f>'Transaction Data'!$N8598-'Transaction Data'!$M8598</f>
        <v>848</v>
      </c>
      <c r="P8598" s="2">
        <f>DATEDIF('Transaction Data'!$D8598,'Transaction Data'!$A8598,"y")</f>
        <v>65</v>
      </c>
      <c r="Q8598" s="2" t="str">
        <f>FLOOR('Transaction Data'!$P8598,15)&amp;"-"&amp;FLOOR('Transaction Data'!$P8598,15)+14</f>
        <v>60-74</v>
      </c>
      <c r="R8598" s="2" t="str">
        <f>IF('Transaction Data'!$L8598&lt;=10,"Less Expensive","Expensive")</f>
        <v>Less Expensive</v>
      </c>
      <c r="S8598" s="4">
        <f>WEEKDAY('Transaction Data'!$A8598)</f>
        <v>7</v>
      </c>
      <c r="T8598" s="2" t="str">
        <f>IF(WEEKDAY('Transaction Data'!$A8598,2)&lt;6,"Weekday","Weekend")</f>
        <v>Weekend</v>
      </c>
    </row>
    <row r="8599" ht="15.75" customHeight="1">
      <c r="A8599" s="1">
        <v>45349.0</v>
      </c>
      <c r="B8599" s="2" t="s">
        <v>7871</v>
      </c>
      <c r="C8599" s="2" t="s">
        <v>69</v>
      </c>
      <c r="D8599" s="1">
        <v>30166.0</v>
      </c>
      <c r="E8599" s="2" t="s">
        <v>37</v>
      </c>
      <c r="F8599" s="2">
        <v>477.0</v>
      </c>
      <c r="G8599" s="2" t="s">
        <v>44</v>
      </c>
      <c r="H8599" s="2" t="s">
        <v>24</v>
      </c>
      <c r="I8599" s="2" t="s">
        <v>25</v>
      </c>
      <c r="J8599" s="2" t="str">
        <f t="array" ref="J8599">XLOOKUP('Transaction Data'!$G8599,Product_Code,Biscuit_Brand)</f>
        <v>Butter Crunch</v>
      </c>
      <c r="K8599" s="2">
        <f t="array" ref="K8599">XLOOKUP('Transaction Data'!$G8599,Product_Code,Cost)</f>
        <v>10</v>
      </c>
      <c r="L8599" s="2">
        <f t="array" ref="L8599">XLOOKUP('Transaction Data'!$G8599,Product_Code,Unit_Price)</f>
        <v>11</v>
      </c>
      <c r="M8599" s="3">
        <f>'Transaction Data'!$F8599*'Transaction Data'!$K8599</f>
        <v>4770</v>
      </c>
      <c r="N8599" s="3">
        <f>'Transaction Data'!$F8599*'Transaction Data'!$L8599</f>
        <v>5247</v>
      </c>
      <c r="O8599" s="3">
        <f>'Transaction Data'!$N8599-'Transaction Data'!$M8599</f>
        <v>477</v>
      </c>
      <c r="P8599" s="2">
        <f>DATEDIF('Transaction Data'!$D8599,'Transaction Data'!$A8599,"y")</f>
        <v>41</v>
      </c>
      <c r="Q8599" s="2" t="str">
        <f>FLOOR('Transaction Data'!$P8599,15)&amp;"-"&amp;FLOOR('Transaction Data'!$P8599,15)+14</f>
        <v>30-44</v>
      </c>
      <c r="R8599" s="2" t="str">
        <f>IF('Transaction Data'!$L8599&lt;=10,"Less Expensive","Expensive")</f>
        <v>Expensive</v>
      </c>
      <c r="S8599" s="4">
        <f>WEEKDAY('Transaction Data'!$A8599)</f>
        <v>3</v>
      </c>
      <c r="T8599" s="2" t="str">
        <f>IF(WEEKDAY('Transaction Data'!$A8599,2)&lt;6,"Weekday","Weekend")</f>
        <v>Weekday</v>
      </c>
    </row>
    <row r="8600" ht="15.75" customHeight="1">
      <c r="A8600" s="1">
        <v>45433.0</v>
      </c>
      <c r="B8600" s="2" t="s">
        <v>7872</v>
      </c>
      <c r="C8600" s="2" t="s">
        <v>65</v>
      </c>
      <c r="D8600" s="1">
        <v>21063.0</v>
      </c>
      <c r="E8600" s="2" t="s">
        <v>27</v>
      </c>
      <c r="F8600" s="2">
        <v>198.0</v>
      </c>
      <c r="G8600" s="2" t="s">
        <v>38</v>
      </c>
      <c r="H8600" s="2" t="s">
        <v>29</v>
      </c>
      <c r="I8600" s="2" t="s">
        <v>25</v>
      </c>
      <c r="J8600" s="2" t="str">
        <f t="array" ref="J8600">XLOOKUP('Transaction Data'!$G8600,Product_Code,Biscuit_Brand)</f>
        <v>Ginger Snaps</v>
      </c>
      <c r="K8600" s="2">
        <f t="array" ref="K8600">XLOOKUP('Transaction Data'!$G8600,Product_Code,Cost)</f>
        <v>14</v>
      </c>
      <c r="L8600" s="2">
        <f t="array" ref="L8600">XLOOKUP('Transaction Data'!$G8600,Product_Code,Unit_Price)</f>
        <v>28</v>
      </c>
      <c r="M8600" s="3">
        <f>'Transaction Data'!$F8600*'Transaction Data'!$K8600</f>
        <v>2772</v>
      </c>
      <c r="N8600" s="3">
        <f>'Transaction Data'!$F8600*'Transaction Data'!$L8600</f>
        <v>5544</v>
      </c>
      <c r="O8600" s="3">
        <f>'Transaction Data'!$N8600-'Transaction Data'!$M8600</f>
        <v>2772</v>
      </c>
      <c r="P8600" s="2">
        <f>DATEDIF('Transaction Data'!$D8600,'Transaction Data'!$A8600,"y")</f>
        <v>66</v>
      </c>
      <c r="Q8600" s="2" t="str">
        <f>FLOOR('Transaction Data'!$P8600,15)&amp;"-"&amp;FLOOR('Transaction Data'!$P8600,15)+14</f>
        <v>60-74</v>
      </c>
      <c r="R8600" s="2" t="str">
        <f>IF('Transaction Data'!$L8600&lt;=10,"Less Expensive","Expensive")</f>
        <v>Expensive</v>
      </c>
      <c r="S8600" s="4">
        <f>WEEKDAY('Transaction Data'!$A8600)</f>
        <v>3</v>
      </c>
      <c r="T8600" s="2" t="str">
        <f>IF(WEEKDAY('Transaction Data'!$A8600,2)&lt;6,"Weekday","Weekend")</f>
        <v>Weekday</v>
      </c>
    </row>
    <row r="8601" ht="15.75" customHeight="1">
      <c r="A8601" s="1">
        <v>45413.0</v>
      </c>
      <c r="B8601" s="2" t="s">
        <v>7873</v>
      </c>
      <c r="C8601" s="2" t="s">
        <v>72</v>
      </c>
      <c r="D8601" s="1">
        <v>38820.0</v>
      </c>
      <c r="E8601" s="2" t="s">
        <v>37</v>
      </c>
      <c r="F8601" s="2">
        <v>330.0</v>
      </c>
      <c r="G8601" s="2" t="s">
        <v>55</v>
      </c>
      <c r="H8601" s="2" t="s">
        <v>42</v>
      </c>
      <c r="I8601" s="2" t="s">
        <v>25</v>
      </c>
      <c r="J8601" s="2" t="str">
        <f t="array" ref="J8601">XLOOKUP('Transaction Data'!$G8601,Product_Code,Biscuit_Brand)</f>
        <v>Vanilla Wafers</v>
      </c>
      <c r="K8601" s="2">
        <f t="array" ref="K8601">XLOOKUP('Transaction Data'!$G8601,Product_Code,Cost)</f>
        <v>18</v>
      </c>
      <c r="L8601" s="2">
        <f t="array" ref="L8601">XLOOKUP('Transaction Data'!$G8601,Product_Code,Unit_Price)</f>
        <v>36</v>
      </c>
      <c r="M8601" s="3">
        <f>'Transaction Data'!$F8601*'Transaction Data'!$K8601</f>
        <v>5940</v>
      </c>
      <c r="N8601" s="3">
        <f>'Transaction Data'!$F8601*'Transaction Data'!$L8601</f>
        <v>11880</v>
      </c>
      <c r="O8601" s="3">
        <f>'Transaction Data'!$N8601-'Transaction Data'!$M8601</f>
        <v>5940</v>
      </c>
      <c r="P8601" s="2">
        <f>DATEDIF('Transaction Data'!$D8601,'Transaction Data'!$A8601,"y")</f>
        <v>18</v>
      </c>
      <c r="Q8601" s="2" t="str">
        <f>FLOOR('Transaction Data'!$P8601,15)&amp;"-"&amp;FLOOR('Transaction Data'!$P8601,15)+14</f>
        <v>15-29</v>
      </c>
      <c r="R8601" s="2" t="str">
        <f>IF('Transaction Data'!$L8601&lt;=10,"Less Expensive","Expensive")</f>
        <v>Expensive</v>
      </c>
      <c r="S8601" s="4">
        <f>WEEKDAY('Transaction Data'!$A8601)</f>
        <v>4</v>
      </c>
      <c r="T8601" s="2" t="str">
        <f>IF(WEEKDAY('Transaction Data'!$A8601,2)&lt;6,"Weekday","Weekend")</f>
        <v>Weekday</v>
      </c>
    </row>
    <row r="8602" ht="15.75" customHeight="1">
      <c r="A8602" s="1">
        <v>45372.0</v>
      </c>
      <c r="B8602" s="2" t="s">
        <v>4884</v>
      </c>
      <c r="C8602" s="2" t="s">
        <v>32</v>
      </c>
      <c r="D8602" s="1">
        <v>30270.0</v>
      </c>
      <c r="E8602" s="2" t="s">
        <v>22</v>
      </c>
      <c r="F8602" s="2">
        <v>179.0</v>
      </c>
      <c r="G8602" s="2" t="s">
        <v>38</v>
      </c>
      <c r="H8602" s="2" t="s">
        <v>45</v>
      </c>
      <c r="I8602" s="2" t="s">
        <v>25</v>
      </c>
      <c r="J8602" s="2" t="str">
        <f t="array" ref="J8602">XLOOKUP('Transaction Data'!$G8602,Product_Code,Biscuit_Brand)</f>
        <v>Ginger Snaps</v>
      </c>
      <c r="K8602" s="2">
        <f t="array" ref="K8602">XLOOKUP('Transaction Data'!$G8602,Product_Code,Cost)</f>
        <v>14</v>
      </c>
      <c r="L8602" s="2">
        <f t="array" ref="L8602">XLOOKUP('Transaction Data'!$G8602,Product_Code,Unit_Price)</f>
        <v>28</v>
      </c>
      <c r="M8602" s="3">
        <f>'Transaction Data'!$F8602*'Transaction Data'!$K8602</f>
        <v>2506</v>
      </c>
      <c r="N8602" s="3">
        <f>'Transaction Data'!$F8602*'Transaction Data'!$L8602</f>
        <v>5012</v>
      </c>
      <c r="O8602" s="3">
        <f>'Transaction Data'!$N8602-'Transaction Data'!$M8602</f>
        <v>2506</v>
      </c>
      <c r="P8602" s="2">
        <f>DATEDIF('Transaction Data'!$D8602,'Transaction Data'!$A8602,"y")</f>
        <v>41</v>
      </c>
      <c r="Q8602" s="2" t="str">
        <f>FLOOR('Transaction Data'!$P8602,15)&amp;"-"&amp;FLOOR('Transaction Data'!$P8602,15)+14</f>
        <v>30-44</v>
      </c>
      <c r="R8602" s="2" t="str">
        <f>IF('Transaction Data'!$L8602&lt;=10,"Less Expensive","Expensive")</f>
        <v>Expensive</v>
      </c>
      <c r="S8602" s="4">
        <f>WEEKDAY('Transaction Data'!$A8602)</f>
        <v>5</v>
      </c>
      <c r="T8602" s="2" t="str">
        <f>IF(WEEKDAY('Transaction Data'!$A8602,2)&lt;6,"Weekday","Weekend")</f>
        <v>Weekday</v>
      </c>
    </row>
    <row r="8603" ht="15.75" customHeight="1">
      <c r="A8603" s="1">
        <v>45409.0</v>
      </c>
      <c r="B8603" s="2" t="s">
        <v>7874</v>
      </c>
      <c r="C8603" s="2" t="s">
        <v>72</v>
      </c>
      <c r="D8603" s="1">
        <v>36755.0</v>
      </c>
      <c r="E8603" s="2" t="s">
        <v>22</v>
      </c>
      <c r="F8603" s="2">
        <v>50.0</v>
      </c>
      <c r="G8603" s="2" t="s">
        <v>60</v>
      </c>
      <c r="H8603" s="2" t="s">
        <v>24</v>
      </c>
      <c r="I8603" s="2" t="s">
        <v>25</v>
      </c>
      <c r="J8603" s="2" t="str">
        <f t="array" ref="J8603">XLOOKUP('Transaction Data'!$G8603,Product_Code,Biscuit_Brand)</f>
        <v>Peanut Butter Bites</v>
      </c>
      <c r="K8603" s="2">
        <f t="array" ref="K8603">XLOOKUP('Transaction Data'!$G8603,Product_Code,Cost)</f>
        <v>5</v>
      </c>
      <c r="L8603" s="2">
        <f t="array" ref="L8603">XLOOKUP('Transaction Data'!$G8603,Product_Code,Unit_Price)</f>
        <v>7</v>
      </c>
      <c r="M8603" s="3">
        <f>'Transaction Data'!$F8603*'Transaction Data'!$K8603</f>
        <v>250</v>
      </c>
      <c r="N8603" s="3">
        <f>'Transaction Data'!$F8603*'Transaction Data'!$L8603</f>
        <v>350</v>
      </c>
      <c r="O8603" s="3">
        <f>'Transaction Data'!$N8603-'Transaction Data'!$M8603</f>
        <v>100</v>
      </c>
      <c r="P8603" s="2">
        <f>DATEDIF('Transaction Data'!$D8603,'Transaction Data'!$A8603,"y")</f>
        <v>23</v>
      </c>
      <c r="Q8603" s="2" t="str">
        <f>FLOOR('Transaction Data'!$P8603,15)&amp;"-"&amp;FLOOR('Transaction Data'!$P8603,15)+14</f>
        <v>15-29</v>
      </c>
      <c r="R8603" s="2" t="str">
        <f>IF('Transaction Data'!$L8603&lt;=10,"Less Expensive","Expensive")</f>
        <v>Less Expensive</v>
      </c>
      <c r="S8603" s="4">
        <f>WEEKDAY('Transaction Data'!$A8603)</f>
        <v>7</v>
      </c>
      <c r="T8603" s="2" t="str">
        <f>IF(WEEKDAY('Transaction Data'!$A8603,2)&lt;6,"Weekday","Weekend")</f>
        <v>Weekend</v>
      </c>
    </row>
    <row r="8604" ht="15.75" customHeight="1">
      <c r="A8604" s="1">
        <v>45366.0</v>
      </c>
      <c r="B8604" s="2" t="s">
        <v>7875</v>
      </c>
      <c r="C8604" s="2" t="s">
        <v>78</v>
      </c>
      <c r="D8604" s="1">
        <v>20484.0</v>
      </c>
      <c r="E8604" s="2" t="s">
        <v>63</v>
      </c>
      <c r="F8604" s="2">
        <v>456.0</v>
      </c>
      <c r="G8604" s="2" t="s">
        <v>60</v>
      </c>
      <c r="H8604" s="2" t="s">
        <v>29</v>
      </c>
      <c r="I8604" s="2" t="s">
        <v>25</v>
      </c>
      <c r="J8604" s="2" t="str">
        <f t="array" ref="J8604">XLOOKUP('Transaction Data'!$G8604,Product_Code,Biscuit_Brand)</f>
        <v>Peanut Butter Bites</v>
      </c>
      <c r="K8604" s="2">
        <f t="array" ref="K8604">XLOOKUP('Transaction Data'!$G8604,Product_Code,Cost)</f>
        <v>5</v>
      </c>
      <c r="L8604" s="2">
        <f t="array" ref="L8604">XLOOKUP('Transaction Data'!$G8604,Product_Code,Unit_Price)</f>
        <v>7</v>
      </c>
      <c r="M8604" s="3">
        <f>'Transaction Data'!$F8604*'Transaction Data'!$K8604</f>
        <v>2280</v>
      </c>
      <c r="N8604" s="3">
        <f>'Transaction Data'!$F8604*'Transaction Data'!$L8604</f>
        <v>3192</v>
      </c>
      <c r="O8604" s="3">
        <f>'Transaction Data'!$N8604-'Transaction Data'!$M8604</f>
        <v>912</v>
      </c>
      <c r="P8604" s="2">
        <f>DATEDIF('Transaction Data'!$D8604,'Transaction Data'!$A8604,"y")</f>
        <v>68</v>
      </c>
      <c r="Q8604" s="2" t="str">
        <f>FLOOR('Transaction Data'!$P8604,15)&amp;"-"&amp;FLOOR('Transaction Data'!$P8604,15)+14</f>
        <v>60-74</v>
      </c>
      <c r="R8604" s="2" t="str">
        <f>IF('Transaction Data'!$L8604&lt;=10,"Less Expensive","Expensive")</f>
        <v>Less Expensive</v>
      </c>
      <c r="S8604" s="4">
        <f>WEEKDAY('Transaction Data'!$A8604)</f>
        <v>6</v>
      </c>
      <c r="T8604" s="2" t="str">
        <f>IF(WEEKDAY('Transaction Data'!$A8604,2)&lt;6,"Weekday","Weekend")</f>
        <v>Weekday</v>
      </c>
    </row>
    <row r="8605" ht="15.75" customHeight="1">
      <c r="A8605" s="1">
        <v>45469.0</v>
      </c>
      <c r="B8605" s="2" t="s">
        <v>7876</v>
      </c>
      <c r="C8605" s="2" t="s">
        <v>47</v>
      </c>
      <c r="D8605" s="1">
        <v>25245.0</v>
      </c>
      <c r="E8605" s="2" t="s">
        <v>22</v>
      </c>
      <c r="F8605" s="2">
        <v>293.0</v>
      </c>
      <c r="G8605" s="2" t="s">
        <v>60</v>
      </c>
      <c r="H8605" s="2" t="s">
        <v>29</v>
      </c>
      <c r="I8605" s="2" t="s">
        <v>25</v>
      </c>
      <c r="J8605" s="2" t="str">
        <f t="array" ref="J8605">XLOOKUP('Transaction Data'!$G8605,Product_Code,Biscuit_Brand)</f>
        <v>Peanut Butter Bites</v>
      </c>
      <c r="K8605" s="2">
        <f t="array" ref="K8605">XLOOKUP('Transaction Data'!$G8605,Product_Code,Cost)</f>
        <v>5</v>
      </c>
      <c r="L8605" s="2">
        <f t="array" ref="L8605">XLOOKUP('Transaction Data'!$G8605,Product_Code,Unit_Price)</f>
        <v>7</v>
      </c>
      <c r="M8605" s="3">
        <f>'Transaction Data'!$F8605*'Transaction Data'!$K8605</f>
        <v>1465</v>
      </c>
      <c r="N8605" s="3">
        <f>'Transaction Data'!$F8605*'Transaction Data'!$L8605</f>
        <v>2051</v>
      </c>
      <c r="O8605" s="3">
        <f>'Transaction Data'!$N8605-'Transaction Data'!$M8605</f>
        <v>586</v>
      </c>
      <c r="P8605" s="2">
        <f>DATEDIF('Transaction Data'!$D8605,'Transaction Data'!$A8605,"y")</f>
        <v>55</v>
      </c>
      <c r="Q8605" s="2" t="str">
        <f>FLOOR('Transaction Data'!$P8605,15)&amp;"-"&amp;FLOOR('Transaction Data'!$P8605,15)+14</f>
        <v>45-59</v>
      </c>
      <c r="R8605" s="2" t="str">
        <f>IF('Transaction Data'!$L8605&lt;=10,"Less Expensive","Expensive")</f>
        <v>Less Expensive</v>
      </c>
      <c r="S8605" s="4">
        <f>WEEKDAY('Transaction Data'!$A8605)</f>
        <v>4</v>
      </c>
      <c r="T8605" s="2" t="str">
        <f>IF(WEEKDAY('Transaction Data'!$A8605,2)&lt;6,"Weekday","Weekend")</f>
        <v>Weekday</v>
      </c>
    </row>
    <row r="8606" ht="15.75" customHeight="1">
      <c r="A8606" s="1">
        <v>45404.0</v>
      </c>
      <c r="B8606" s="2" t="s">
        <v>7877</v>
      </c>
      <c r="C8606" s="2" t="s">
        <v>69</v>
      </c>
      <c r="D8606" s="1">
        <v>16733.0</v>
      </c>
      <c r="E8606" s="2" t="s">
        <v>63</v>
      </c>
      <c r="F8606" s="2">
        <v>153.0</v>
      </c>
      <c r="G8606" s="2" t="s">
        <v>38</v>
      </c>
      <c r="H8606" s="2" t="s">
        <v>34</v>
      </c>
      <c r="I8606" s="2" t="s">
        <v>25</v>
      </c>
      <c r="J8606" s="2" t="str">
        <f t="array" ref="J8606">XLOOKUP('Transaction Data'!$G8606,Product_Code,Biscuit_Brand)</f>
        <v>Ginger Snaps</v>
      </c>
      <c r="K8606" s="2">
        <f t="array" ref="K8606">XLOOKUP('Transaction Data'!$G8606,Product_Code,Cost)</f>
        <v>14</v>
      </c>
      <c r="L8606" s="2">
        <f t="array" ref="L8606">XLOOKUP('Transaction Data'!$G8606,Product_Code,Unit_Price)</f>
        <v>28</v>
      </c>
      <c r="M8606" s="3">
        <f>'Transaction Data'!$F8606*'Transaction Data'!$K8606</f>
        <v>2142</v>
      </c>
      <c r="N8606" s="3">
        <f>'Transaction Data'!$F8606*'Transaction Data'!$L8606</f>
        <v>4284</v>
      </c>
      <c r="O8606" s="3">
        <f>'Transaction Data'!$N8606-'Transaction Data'!$M8606</f>
        <v>2142</v>
      </c>
      <c r="P8606" s="2">
        <f>DATEDIF('Transaction Data'!$D8606,'Transaction Data'!$A8606,"y")</f>
        <v>78</v>
      </c>
      <c r="Q8606" s="2" t="str">
        <f>FLOOR('Transaction Data'!$P8606,15)&amp;"-"&amp;FLOOR('Transaction Data'!$P8606,15)+14</f>
        <v>75-89</v>
      </c>
      <c r="R8606" s="2" t="str">
        <f>IF('Transaction Data'!$L8606&lt;=10,"Less Expensive","Expensive")</f>
        <v>Expensive</v>
      </c>
      <c r="S8606" s="4">
        <f>WEEKDAY('Transaction Data'!$A8606)</f>
        <v>2</v>
      </c>
      <c r="T8606" s="2" t="str">
        <f>IF(WEEKDAY('Transaction Data'!$A8606,2)&lt;6,"Weekday","Weekend")</f>
        <v>Weekday</v>
      </c>
    </row>
    <row r="8607" ht="15.75" customHeight="1">
      <c r="A8607" s="1">
        <v>45309.0</v>
      </c>
      <c r="B8607" s="2" t="s">
        <v>5794</v>
      </c>
      <c r="C8607" s="2" t="s">
        <v>78</v>
      </c>
      <c r="D8607" s="1">
        <v>30784.0</v>
      </c>
      <c r="E8607" s="2" t="s">
        <v>22</v>
      </c>
      <c r="F8607" s="2">
        <v>78.0</v>
      </c>
      <c r="G8607" s="2" t="s">
        <v>60</v>
      </c>
      <c r="H8607" s="2" t="s">
        <v>24</v>
      </c>
      <c r="I8607" s="2" t="s">
        <v>25</v>
      </c>
      <c r="J8607" s="2" t="str">
        <f t="array" ref="J8607">XLOOKUP('Transaction Data'!$G8607,Product_Code,Biscuit_Brand)</f>
        <v>Peanut Butter Bites</v>
      </c>
      <c r="K8607" s="2">
        <f t="array" ref="K8607">XLOOKUP('Transaction Data'!$G8607,Product_Code,Cost)</f>
        <v>5</v>
      </c>
      <c r="L8607" s="2">
        <f t="array" ref="L8607">XLOOKUP('Transaction Data'!$G8607,Product_Code,Unit_Price)</f>
        <v>7</v>
      </c>
      <c r="M8607" s="3">
        <f>'Transaction Data'!$F8607*'Transaction Data'!$K8607</f>
        <v>390</v>
      </c>
      <c r="N8607" s="3">
        <f>'Transaction Data'!$F8607*'Transaction Data'!$L8607</f>
        <v>546</v>
      </c>
      <c r="O8607" s="3">
        <f>'Transaction Data'!$N8607-'Transaction Data'!$M8607</f>
        <v>156</v>
      </c>
      <c r="P8607" s="2">
        <f>DATEDIF('Transaction Data'!$D8607,'Transaction Data'!$A8607,"y")</f>
        <v>39</v>
      </c>
      <c r="Q8607" s="2" t="str">
        <f>FLOOR('Transaction Data'!$P8607,15)&amp;"-"&amp;FLOOR('Transaction Data'!$P8607,15)+14</f>
        <v>30-44</v>
      </c>
      <c r="R8607" s="2" t="str">
        <f>IF('Transaction Data'!$L8607&lt;=10,"Less Expensive","Expensive")</f>
        <v>Less Expensive</v>
      </c>
      <c r="S8607" s="4">
        <f>WEEKDAY('Transaction Data'!$A8607)</f>
        <v>5</v>
      </c>
      <c r="T8607" s="2" t="str">
        <f>IF(WEEKDAY('Transaction Data'!$A8607,2)&lt;6,"Weekday","Weekend")</f>
        <v>Weekday</v>
      </c>
    </row>
    <row r="8608" ht="15.75" customHeight="1">
      <c r="A8608" s="1">
        <v>45396.0</v>
      </c>
      <c r="B8608" s="2" t="s">
        <v>7878</v>
      </c>
      <c r="C8608" s="2" t="s">
        <v>72</v>
      </c>
      <c r="D8608" s="1">
        <v>18848.0</v>
      </c>
      <c r="E8608" s="2" t="s">
        <v>37</v>
      </c>
      <c r="F8608" s="2">
        <v>320.0</v>
      </c>
      <c r="G8608" s="2" t="s">
        <v>28</v>
      </c>
      <c r="H8608" s="2" t="s">
        <v>42</v>
      </c>
      <c r="I8608" s="2" t="s">
        <v>25</v>
      </c>
      <c r="J8608" s="2" t="str">
        <f t="array" ref="J8608">XLOOKUP('Transaction Data'!$G8608,Product_Code,Biscuit_Brand)</f>
        <v>Shortbread</v>
      </c>
      <c r="K8608" s="2">
        <f t="array" ref="K8608">XLOOKUP('Transaction Data'!$G8608,Product_Code,Cost)</f>
        <v>10</v>
      </c>
      <c r="L8608" s="2">
        <f t="array" ref="L8608">XLOOKUP('Transaction Data'!$G8608,Product_Code,Unit_Price)</f>
        <v>45</v>
      </c>
      <c r="M8608" s="3">
        <f>'Transaction Data'!$F8608*'Transaction Data'!$K8608</f>
        <v>3200</v>
      </c>
      <c r="N8608" s="3">
        <f>'Transaction Data'!$F8608*'Transaction Data'!$L8608</f>
        <v>14400</v>
      </c>
      <c r="O8608" s="3">
        <f>'Transaction Data'!$N8608-'Transaction Data'!$M8608</f>
        <v>11200</v>
      </c>
      <c r="P8608" s="2">
        <f>DATEDIF('Transaction Data'!$D8608,'Transaction Data'!$A8608,"y")</f>
        <v>72</v>
      </c>
      <c r="Q8608" s="2" t="str">
        <f>FLOOR('Transaction Data'!$P8608,15)&amp;"-"&amp;FLOOR('Transaction Data'!$P8608,15)+14</f>
        <v>60-74</v>
      </c>
      <c r="R8608" s="2" t="str">
        <f>IF('Transaction Data'!$L8608&lt;=10,"Less Expensive","Expensive")</f>
        <v>Expensive</v>
      </c>
      <c r="S8608" s="4">
        <f>WEEKDAY('Transaction Data'!$A8608)</f>
        <v>1</v>
      </c>
      <c r="T8608" s="2" t="str">
        <f>IF(WEEKDAY('Transaction Data'!$A8608,2)&lt;6,"Weekday","Weekend")</f>
        <v>Weekend</v>
      </c>
    </row>
    <row r="8609" ht="15.75" customHeight="1">
      <c r="A8609" s="1">
        <v>45503.0</v>
      </c>
      <c r="B8609" s="2" t="s">
        <v>7879</v>
      </c>
      <c r="C8609" s="2" t="s">
        <v>51</v>
      </c>
      <c r="D8609" s="1">
        <v>34332.0</v>
      </c>
      <c r="E8609" s="2" t="s">
        <v>27</v>
      </c>
      <c r="F8609" s="2">
        <v>259.0</v>
      </c>
      <c r="G8609" s="2" t="s">
        <v>23</v>
      </c>
      <c r="H8609" s="2" t="s">
        <v>45</v>
      </c>
      <c r="I8609" s="2" t="s">
        <v>25</v>
      </c>
      <c r="J8609" s="2" t="str">
        <f t="array" ref="J8609">XLOOKUP('Transaction Data'!$G8609,Product_Code,Biscuit_Brand)</f>
        <v>Cinnamon Swirls</v>
      </c>
      <c r="K8609" s="2">
        <f t="array" ref="K8609">XLOOKUP('Transaction Data'!$G8609,Product_Code,Cost)</f>
        <v>10</v>
      </c>
      <c r="L8609" s="2">
        <f t="array" ref="L8609">XLOOKUP('Transaction Data'!$G8609,Product_Code,Unit_Price)</f>
        <v>14</v>
      </c>
      <c r="M8609" s="3">
        <f>'Transaction Data'!$F8609*'Transaction Data'!$K8609</f>
        <v>2590</v>
      </c>
      <c r="N8609" s="3">
        <f>'Transaction Data'!$F8609*'Transaction Data'!$L8609</f>
        <v>3626</v>
      </c>
      <c r="O8609" s="3">
        <f>'Transaction Data'!$N8609-'Transaction Data'!$M8609</f>
        <v>1036</v>
      </c>
      <c r="P8609" s="2">
        <f>DATEDIF('Transaction Data'!$D8609,'Transaction Data'!$A8609,"y")</f>
        <v>30</v>
      </c>
      <c r="Q8609" s="2" t="str">
        <f>FLOOR('Transaction Data'!$P8609,15)&amp;"-"&amp;FLOOR('Transaction Data'!$P8609,15)+14</f>
        <v>30-44</v>
      </c>
      <c r="R8609" s="2" t="str">
        <f>IF('Transaction Data'!$L8609&lt;=10,"Less Expensive","Expensive")</f>
        <v>Expensive</v>
      </c>
      <c r="S8609" s="4">
        <f>WEEKDAY('Transaction Data'!$A8609)</f>
        <v>3</v>
      </c>
      <c r="T8609" s="2" t="str">
        <f>IF(WEEKDAY('Transaction Data'!$A8609,2)&lt;6,"Weekday","Weekend")</f>
        <v>Weekday</v>
      </c>
    </row>
    <row r="8610" ht="15.75" customHeight="1">
      <c r="A8610" s="1">
        <v>45376.0</v>
      </c>
      <c r="B8610" s="2" t="s">
        <v>1734</v>
      </c>
      <c r="C8610" s="2" t="s">
        <v>41</v>
      </c>
      <c r="D8610" s="1">
        <v>20492.0</v>
      </c>
      <c r="E8610" s="2" t="s">
        <v>27</v>
      </c>
      <c r="F8610" s="2">
        <v>483.0</v>
      </c>
      <c r="G8610" s="2" t="s">
        <v>33</v>
      </c>
      <c r="H8610" s="2" t="s">
        <v>24</v>
      </c>
      <c r="I8610" s="2" t="s">
        <v>25</v>
      </c>
      <c r="J8610" s="2" t="str">
        <f t="array" ref="J8610">XLOOKUP('Transaction Data'!$G8610,Product_Code,Biscuit_Brand)</f>
        <v>Caramel Biscuits</v>
      </c>
      <c r="K8610" s="2">
        <f t="array" ref="K8610">XLOOKUP('Transaction Data'!$G8610,Product_Code,Cost)</f>
        <v>18</v>
      </c>
      <c r="L8610" s="2">
        <f t="array" ref="L8610">XLOOKUP('Transaction Data'!$G8610,Product_Code,Unit_Price)</f>
        <v>22</v>
      </c>
      <c r="M8610" s="3">
        <f>'Transaction Data'!$F8610*'Transaction Data'!$K8610</f>
        <v>8694</v>
      </c>
      <c r="N8610" s="3">
        <f>'Transaction Data'!$F8610*'Transaction Data'!$L8610</f>
        <v>10626</v>
      </c>
      <c r="O8610" s="3">
        <f>'Transaction Data'!$N8610-'Transaction Data'!$M8610</f>
        <v>1932</v>
      </c>
      <c r="P8610" s="2">
        <f>DATEDIF('Transaction Data'!$D8610,'Transaction Data'!$A8610,"y")</f>
        <v>68</v>
      </c>
      <c r="Q8610" s="2" t="str">
        <f>FLOOR('Transaction Data'!$P8610,15)&amp;"-"&amp;FLOOR('Transaction Data'!$P8610,15)+14</f>
        <v>60-74</v>
      </c>
      <c r="R8610" s="2" t="str">
        <f>IF('Transaction Data'!$L8610&lt;=10,"Less Expensive","Expensive")</f>
        <v>Expensive</v>
      </c>
      <c r="S8610" s="4">
        <f>WEEKDAY('Transaction Data'!$A8610)</f>
        <v>2</v>
      </c>
      <c r="T8610" s="2" t="str">
        <f>IF(WEEKDAY('Transaction Data'!$A8610,2)&lt;6,"Weekday","Weekend")</f>
        <v>Weekday</v>
      </c>
    </row>
    <row r="8611" ht="15.75" customHeight="1">
      <c r="A8611" s="1">
        <v>45362.0</v>
      </c>
      <c r="B8611" s="2" t="s">
        <v>7880</v>
      </c>
      <c r="C8611" s="2" t="s">
        <v>65</v>
      </c>
      <c r="D8611" s="1">
        <v>37739.0</v>
      </c>
      <c r="E8611" s="2" t="s">
        <v>37</v>
      </c>
      <c r="F8611" s="2">
        <v>390.0</v>
      </c>
      <c r="G8611" s="2" t="s">
        <v>48</v>
      </c>
      <c r="H8611" s="2" t="s">
        <v>29</v>
      </c>
      <c r="I8611" s="2" t="s">
        <v>25</v>
      </c>
      <c r="J8611" s="2" t="str">
        <f t="array" ref="J8611">XLOOKUP('Transaction Data'!$G8611,Product_Code,Biscuit_Brand)</f>
        <v>Lemon Crisps</v>
      </c>
      <c r="K8611" s="2">
        <f t="array" ref="K8611">XLOOKUP('Transaction Data'!$G8611,Product_Code,Cost)</f>
        <v>7</v>
      </c>
      <c r="L8611" s="2">
        <f t="array" ref="L8611">XLOOKUP('Transaction Data'!$G8611,Product_Code,Unit_Price)</f>
        <v>9</v>
      </c>
      <c r="M8611" s="3">
        <f>'Transaction Data'!$F8611*'Transaction Data'!$K8611</f>
        <v>2730</v>
      </c>
      <c r="N8611" s="3">
        <f>'Transaction Data'!$F8611*'Transaction Data'!$L8611</f>
        <v>3510</v>
      </c>
      <c r="O8611" s="3">
        <f>'Transaction Data'!$N8611-'Transaction Data'!$M8611</f>
        <v>780</v>
      </c>
      <c r="P8611" s="2">
        <f>DATEDIF('Transaction Data'!$D8611,'Transaction Data'!$A8611,"y")</f>
        <v>20</v>
      </c>
      <c r="Q8611" s="2" t="str">
        <f>FLOOR('Transaction Data'!$P8611,15)&amp;"-"&amp;FLOOR('Transaction Data'!$P8611,15)+14</f>
        <v>15-29</v>
      </c>
      <c r="R8611" s="2" t="str">
        <f>IF('Transaction Data'!$L8611&lt;=10,"Less Expensive","Expensive")</f>
        <v>Less Expensive</v>
      </c>
      <c r="S8611" s="4">
        <f>WEEKDAY('Transaction Data'!$A8611)</f>
        <v>2</v>
      </c>
      <c r="T8611" s="2" t="str">
        <f>IF(WEEKDAY('Transaction Data'!$A8611,2)&lt;6,"Weekday","Weekend")</f>
        <v>Weekday</v>
      </c>
    </row>
    <row r="8612" ht="15.75" customHeight="1">
      <c r="A8612" s="1">
        <v>45417.0</v>
      </c>
      <c r="B8612" s="2" t="s">
        <v>7881</v>
      </c>
      <c r="C8612" s="2" t="s">
        <v>65</v>
      </c>
      <c r="D8612" s="1">
        <v>31763.0</v>
      </c>
      <c r="E8612" s="2" t="s">
        <v>37</v>
      </c>
      <c r="F8612" s="2">
        <v>118.0</v>
      </c>
      <c r="G8612" s="2" t="s">
        <v>48</v>
      </c>
      <c r="H8612" s="2" t="s">
        <v>42</v>
      </c>
      <c r="I8612" s="2" t="s">
        <v>25</v>
      </c>
      <c r="J8612" s="2" t="str">
        <f t="array" ref="J8612">XLOOKUP('Transaction Data'!$G8612,Product_Code,Biscuit_Brand)</f>
        <v>Lemon Crisps</v>
      </c>
      <c r="K8612" s="2">
        <f t="array" ref="K8612">XLOOKUP('Transaction Data'!$G8612,Product_Code,Cost)</f>
        <v>7</v>
      </c>
      <c r="L8612" s="2">
        <f t="array" ref="L8612">XLOOKUP('Transaction Data'!$G8612,Product_Code,Unit_Price)</f>
        <v>9</v>
      </c>
      <c r="M8612" s="3">
        <f>'Transaction Data'!$F8612*'Transaction Data'!$K8612</f>
        <v>826</v>
      </c>
      <c r="N8612" s="3">
        <f>'Transaction Data'!$F8612*'Transaction Data'!$L8612</f>
        <v>1062</v>
      </c>
      <c r="O8612" s="3">
        <f>'Transaction Data'!$N8612-'Transaction Data'!$M8612</f>
        <v>236</v>
      </c>
      <c r="P8612" s="2">
        <f>DATEDIF('Transaction Data'!$D8612,'Transaction Data'!$A8612,"y")</f>
        <v>37</v>
      </c>
      <c r="Q8612" s="2" t="str">
        <f>FLOOR('Transaction Data'!$P8612,15)&amp;"-"&amp;FLOOR('Transaction Data'!$P8612,15)+14</f>
        <v>30-44</v>
      </c>
      <c r="R8612" s="2" t="str">
        <f>IF('Transaction Data'!$L8612&lt;=10,"Less Expensive","Expensive")</f>
        <v>Less Expensive</v>
      </c>
      <c r="S8612" s="4">
        <f>WEEKDAY('Transaction Data'!$A8612)</f>
        <v>1</v>
      </c>
      <c r="T8612" s="2" t="str">
        <f>IF(WEEKDAY('Transaction Data'!$A8612,2)&lt;6,"Weekday","Weekend")</f>
        <v>Weekend</v>
      </c>
    </row>
    <row r="8613" ht="15.75" customHeight="1">
      <c r="A8613" s="1">
        <v>45466.0</v>
      </c>
      <c r="B8613" s="2" t="s">
        <v>7882</v>
      </c>
      <c r="C8613" s="2" t="s">
        <v>78</v>
      </c>
      <c r="D8613" s="1">
        <v>32413.0</v>
      </c>
      <c r="E8613" s="2" t="s">
        <v>37</v>
      </c>
      <c r="F8613" s="2">
        <v>156.0</v>
      </c>
      <c r="G8613" s="2" t="s">
        <v>48</v>
      </c>
      <c r="H8613" s="2" t="s">
        <v>45</v>
      </c>
      <c r="I8613" s="2" t="s">
        <v>25</v>
      </c>
      <c r="J8613" s="2" t="str">
        <f t="array" ref="J8613">XLOOKUP('Transaction Data'!$G8613,Product_Code,Biscuit_Brand)</f>
        <v>Lemon Crisps</v>
      </c>
      <c r="K8613" s="2">
        <f t="array" ref="K8613">XLOOKUP('Transaction Data'!$G8613,Product_Code,Cost)</f>
        <v>7</v>
      </c>
      <c r="L8613" s="2">
        <f t="array" ref="L8613">XLOOKUP('Transaction Data'!$G8613,Product_Code,Unit_Price)</f>
        <v>9</v>
      </c>
      <c r="M8613" s="3">
        <f>'Transaction Data'!$F8613*'Transaction Data'!$K8613</f>
        <v>1092</v>
      </c>
      <c r="N8613" s="3">
        <f>'Transaction Data'!$F8613*'Transaction Data'!$L8613</f>
        <v>1404</v>
      </c>
      <c r="O8613" s="3">
        <f>'Transaction Data'!$N8613-'Transaction Data'!$M8613</f>
        <v>312</v>
      </c>
      <c r="P8613" s="2">
        <f>DATEDIF('Transaction Data'!$D8613,'Transaction Data'!$A8613,"y")</f>
        <v>35</v>
      </c>
      <c r="Q8613" s="2" t="str">
        <f>FLOOR('Transaction Data'!$P8613,15)&amp;"-"&amp;FLOOR('Transaction Data'!$P8613,15)+14</f>
        <v>30-44</v>
      </c>
      <c r="R8613" s="2" t="str">
        <f>IF('Transaction Data'!$L8613&lt;=10,"Less Expensive","Expensive")</f>
        <v>Less Expensive</v>
      </c>
      <c r="S8613" s="4">
        <f>WEEKDAY('Transaction Data'!$A8613)</f>
        <v>1</v>
      </c>
      <c r="T8613" s="2" t="str">
        <f>IF(WEEKDAY('Transaction Data'!$A8613,2)&lt;6,"Weekday","Weekend")</f>
        <v>Weekend</v>
      </c>
    </row>
    <row r="8614" ht="15.75" customHeight="1">
      <c r="A8614" s="1">
        <v>45399.0</v>
      </c>
      <c r="B8614" s="2" t="s">
        <v>7883</v>
      </c>
      <c r="C8614" s="2" t="s">
        <v>69</v>
      </c>
      <c r="D8614" s="1">
        <v>33059.0</v>
      </c>
      <c r="E8614" s="2" t="s">
        <v>27</v>
      </c>
      <c r="F8614" s="2">
        <v>360.0</v>
      </c>
      <c r="G8614" s="2" t="s">
        <v>48</v>
      </c>
      <c r="H8614" s="2" t="s">
        <v>24</v>
      </c>
      <c r="I8614" s="2" t="s">
        <v>30</v>
      </c>
      <c r="J8614" s="2" t="str">
        <f t="array" ref="J8614">XLOOKUP('Transaction Data'!$G8614,Product_Code,Biscuit_Brand)</f>
        <v>Lemon Crisps</v>
      </c>
      <c r="K8614" s="2">
        <f t="array" ref="K8614">XLOOKUP('Transaction Data'!$G8614,Product_Code,Cost)</f>
        <v>7</v>
      </c>
      <c r="L8614" s="2">
        <f t="array" ref="L8614">XLOOKUP('Transaction Data'!$G8614,Product_Code,Unit_Price)</f>
        <v>9</v>
      </c>
      <c r="M8614" s="3">
        <f>'Transaction Data'!$F8614*'Transaction Data'!$K8614</f>
        <v>2520</v>
      </c>
      <c r="N8614" s="3">
        <f>'Transaction Data'!$F8614*'Transaction Data'!$L8614</f>
        <v>3240</v>
      </c>
      <c r="O8614" s="3">
        <f>'Transaction Data'!$N8614-'Transaction Data'!$M8614</f>
        <v>720</v>
      </c>
      <c r="P8614" s="2">
        <f>DATEDIF('Transaction Data'!$D8614,'Transaction Data'!$A8614,"y")</f>
        <v>33</v>
      </c>
      <c r="Q8614" s="2" t="str">
        <f>FLOOR('Transaction Data'!$P8614,15)&amp;"-"&amp;FLOOR('Transaction Data'!$P8614,15)+14</f>
        <v>30-44</v>
      </c>
      <c r="R8614" s="2" t="str">
        <f>IF('Transaction Data'!$L8614&lt;=10,"Less Expensive","Expensive")</f>
        <v>Less Expensive</v>
      </c>
      <c r="S8614" s="4">
        <f>WEEKDAY('Transaction Data'!$A8614)</f>
        <v>4</v>
      </c>
      <c r="T8614" s="2" t="str">
        <f>IF(WEEKDAY('Transaction Data'!$A8614,2)&lt;6,"Weekday","Weekend")</f>
        <v>Weekday</v>
      </c>
    </row>
    <row r="8615" ht="15.75" customHeight="1">
      <c r="A8615" s="1">
        <v>45401.0</v>
      </c>
      <c r="B8615" s="2" t="s">
        <v>7884</v>
      </c>
      <c r="C8615" s="2" t="s">
        <v>41</v>
      </c>
      <c r="D8615" s="1">
        <v>27209.0</v>
      </c>
      <c r="E8615" s="2" t="s">
        <v>63</v>
      </c>
      <c r="F8615" s="2">
        <v>208.0</v>
      </c>
      <c r="G8615" s="2" t="s">
        <v>55</v>
      </c>
      <c r="H8615" s="2" t="s">
        <v>29</v>
      </c>
      <c r="I8615" s="2" t="s">
        <v>25</v>
      </c>
      <c r="J8615" s="2" t="str">
        <f t="array" ref="J8615">XLOOKUP('Transaction Data'!$G8615,Product_Code,Biscuit_Brand)</f>
        <v>Vanilla Wafers</v>
      </c>
      <c r="K8615" s="2">
        <f t="array" ref="K8615">XLOOKUP('Transaction Data'!$G8615,Product_Code,Cost)</f>
        <v>18</v>
      </c>
      <c r="L8615" s="2">
        <f t="array" ref="L8615">XLOOKUP('Transaction Data'!$G8615,Product_Code,Unit_Price)</f>
        <v>36</v>
      </c>
      <c r="M8615" s="3">
        <f>'Transaction Data'!$F8615*'Transaction Data'!$K8615</f>
        <v>3744</v>
      </c>
      <c r="N8615" s="3">
        <f>'Transaction Data'!$F8615*'Transaction Data'!$L8615</f>
        <v>7488</v>
      </c>
      <c r="O8615" s="3">
        <f>'Transaction Data'!$N8615-'Transaction Data'!$M8615</f>
        <v>3744</v>
      </c>
      <c r="P8615" s="2">
        <f>DATEDIF('Transaction Data'!$D8615,'Transaction Data'!$A8615,"y")</f>
        <v>49</v>
      </c>
      <c r="Q8615" s="2" t="str">
        <f>FLOOR('Transaction Data'!$P8615,15)&amp;"-"&amp;FLOOR('Transaction Data'!$P8615,15)+14</f>
        <v>45-59</v>
      </c>
      <c r="R8615" s="2" t="str">
        <f>IF('Transaction Data'!$L8615&lt;=10,"Less Expensive","Expensive")</f>
        <v>Expensive</v>
      </c>
      <c r="S8615" s="4">
        <f>WEEKDAY('Transaction Data'!$A8615)</f>
        <v>6</v>
      </c>
      <c r="T8615" s="2" t="str">
        <f>IF(WEEKDAY('Transaction Data'!$A8615,2)&lt;6,"Weekday","Weekend")</f>
        <v>Weekday</v>
      </c>
    </row>
    <row r="8616" ht="15.75" customHeight="1">
      <c r="A8616" s="1">
        <v>45404.0</v>
      </c>
      <c r="B8616" s="2" t="s">
        <v>7885</v>
      </c>
      <c r="C8616" s="2" t="s">
        <v>78</v>
      </c>
      <c r="D8616" s="1">
        <v>29035.0</v>
      </c>
      <c r="E8616" s="2" t="s">
        <v>37</v>
      </c>
      <c r="F8616" s="2">
        <v>422.0</v>
      </c>
      <c r="G8616" s="2" t="s">
        <v>55</v>
      </c>
      <c r="H8616" s="2" t="s">
        <v>29</v>
      </c>
      <c r="I8616" s="2" t="s">
        <v>25</v>
      </c>
      <c r="J8616" s="2" t="str">
        <f t="array" ref="J8616">XLOOKUP('Transaction Data'!$G8616,Product_Code,Biscuit_Brand)</f>
        <v>Vanilla Wafers</v>
      </c>
      <c r="K8616" s="2">
        <f t="array" ref="K8616">XLOOKUP('Transaction Data'!$G8616,Product_Code,Cost)</f>
        <v>18</v>
      </c>
      <c r="L8616" s="2">
        <f t="array" ref="L8616">XLOOKUP('Transaction Data'!$G8616,Product_Code,Unit_Price)</f>
        <v>36</v>
      </c>
      <c r="M8616" s="3">
        <f>'Transaction Data'!$F8616*'Transaction Data'!$K8616</f>
        <v>7596</v>
      </c>
      <c r="N8616" s="3">
        <f>'Transaction Data'!$F8616*'Transaction Data'!$L8616</f>
        <v>15192</v>
      </c>
      <c r="O8616" s="3">
        <f>'Transaction Data'!$N8616-'Transaction Data'!$M8616</f>
        <v>7596</v>
      </c>
      <c r="P8616" s="2">
        <f>DATEDIF('Transaction Data'!$D8616,'Transaction Data'!$A8616,"y")</f>
        <v>44</v>
      </c>
      <c r="Q8616" s="2" t="str">
        <f>FLOOR('Transaction Data'!$P8616,15)&amp;"-"&amp;FLOOR('Transaction Data'!$P8616,15)+14</f>
        <v>30-44</v>
      </c>
      <c r="R8616" s="2" t="str">
        <f>IF('Transaction Data'!$L8616&lt;=10,"Less Expensive","Expensive")</f>
        <v>Expensive</v>
      </c>
      <c r="S8616" s="4">
        <f>WEEKDAY('Transaction Data'!$A8616)</f>
        <v>2</v>
      </c>
      <c r="T8616" s="2" t="str">
        <f>IF(WEEKDAY('Transaction Data'!$A8616,2)&lt;6,"Weekday","Weekend")</f>
        <v>Weekday</v>
      </c>
    </row>
    <row r="8617" ht="15.75" customHeight="1">
      <c r="A8617" s="1">
        <v>45308.0</v>
      </c>
      <c r="B8617" s="2" t="s">
        <v>7886</v>
      </c>
      <c r="C8617" s="2" t="s">
        <v>72</v>
      </c>
      <c r="D8617" s="1">
        <v>36089.0</v>
      </c>
      <c r="E8617" s="2" t="s">
        <v>22</v>
      </c>
      <c r="F8617" s="2">
        <v>329.0</v>
      </c>
      <c r="G8617" s="2" t="s">
        <v>33</v>
      </c>
      <c r="H8617" s="2" t="s">
        <v>34</v>
      </c>
      <c r="I8617" s="2" t="s">
        <v>25</v>
      </c>
      <c r="J8617" s="2" t="str">
        <f t="array" ref="J8617">XLOOKUP('Transaction Data'!$G8617,Product_Code,Biscuit_Brand)</f>
        <v>Caramel Biscuits</v>
      </c>
      <c r="K8617" s="2">
        <f t="array" ref="K8617">XLOOKUP('Transaction Data'!$G8617,Product_Code,Cost)</f>
        <v>18</v>
      </c>
      <c r="L8617" s="2">
        <f t="array" ref="L8617">XLOOKUP('Transaction Data'!$G8617,Product_Code,Unit_Price)</f>
        <v>22</v>
      </c>
      <c r="M8617" s="3">
        <f>'Transaction Data'!$F8617*'Transaction Data'!$K8617</f>
        <v>5922</v>
      </c>
      <c r="N8617" s="3">
        <f>'Transaction Data'!$F8617*'Transaction Data'!$L8617</f>
        <v>7238</v>
      </c>
      <c r="O8617" s="3">
        <f>'Transaction Data'!$N8617-'Transaction Data'!$M8617</f>
        <v>1316</v>
      </c>
      <c r="P8617" s="2">
        <f>DATEDIF('Transaction Data'!$D8617,'Transaction Data'!$A8617,"y")</f>
        <v>25</v>
      </c>
      <c r="Q8617" s="2" t="str">
        <f>FLOOR('Transaction Data'!$P8617,15)&amp;"-"&amp;FLOOR('Transaction Data'!$P8617,15)+14</f>
        <v>15-29</v>
      </c>
      <c r="R8617" s="2" t="str">
        <f>IF('Transaction Data'!$L8617&lt;=10,"Less Expensive","Expensive")</f>
        <v>Expensive</v>
      </c>
      <c r="S8617" s="4">
        <f>WEEKDAY('Transaction Data'!$A8617)</f>
        <v>4</v>
      </c>
      <c r="T8617" s="2" t="str">
        <f>IF(WEEKDAY('Transaction Data'!$A8617,2)&lt;6,"Weekday","Weekend")</f>
        <v>Weekday</v>
      </c>
    </row>
    <row r="8618" ht="15.75" customHeight="1">
      <c r="A8618" s="1">
        <v>45449.0</v>
      </c>
      <c r="B8618" s="2" t="s">
        <v>7887</v>
      </c>
      <c r="C8618" s="2" t="s">
        <v>65</v>
      </c>
      <c r="D8618" s="1">
        <v>22841.0</v>
      </c>
      <c r="E8618" s="2" t="s">
        <v>63</v>
      </c>
      <c r="F8618" s="2">
        <v>324.0</v>
      </c>
      <c r="G8618" s="2" t="s">
        <v>38</v>
      </c>
      <c r="H8618" s="2" t="s">
        <v>24</v>
      </c>
      <c r="I8618" s="2" t="s">
        <v>25</v>
      </c>
      <c r="J8618" s="2" t="str">
        <f t="array" ref="J8618">XLOOKUP('Transaction Data'!$G8618,Product_Code,Biscuit_Brand)</f>
        <v>Ginger Snaps</v>
      </c>
      <c r="K8618" s="2">
        <f t="array" ref="K8618">XLOOKUP('Transaction Data'!$G8618,Product_Code,Cost)</f>
        <v>14</v>
      </c>
      <c r="L8618" s="2">
        <f t="array" ref="L8618">XLOOKUP('Transaction Data'!$G8618,Product_Code,Unit_Price)</f>
        <v>28</v>
      </c>
      <c r="M8618" s="3">
        <f>'Transaction Data'!$F8618*'Transaction Data'!$K8618</f>
        <v>4536</v>
      </c>
      <c r="N8618" s="3">
        <f>'Transaction Data'!$F8618*'Transaction Data'!$L8618</f>
        <v>9072</v>
      </c>
      <c r="O8618" s="3">
        <f>'Transaction Data'!$N8618-'Transaction Data'!$M8618</f>
        <v>4536</v>
      </c>
      <c r="P8618" s="2">
        <f>DATEDIF('Transaction Data'!$D8618,'Transaction Data'!$A8618,"y")</f>
        <v>61</v>
      </c>
      <c r="Q8618" s="2" t="str">
        <f>FLOOR('Transaction Data'!$P8618,15)&amp;"-"&amp;FLOOR('Transaction Data'!$P8618,15)+14</f>
        <v>60-74</v>
      </c>
      <c r="R8618" s="2" t="str">
        <f>IF('Transaction Data'!$L8618&lt;=10,"Less Expensive","Expensive")</f>
        <v>Expensive</v>
      </c>
      <c r="S8618" s="4">
        <f>WEEKDAY('Transaction Data'!$A8618)</f>
        <v>5</v>
      </c>
      <c r="T8618" s="2" t="str">
        <f>IF(WEEKDAY('Transaction Data'!$A8618,2)&lt;6,"Weekday","Weekend")</f>
        <v>Weekday</v>
      </c>
    </row>
    <row r="8619" ht="15.75" customHeight="1">
      <c r="A8619" s="1">
        <v>45381.0</v>
      </c>
      <c r="B8619" s="2" t="s">
        <v>7888</v>
      </c>
      <c r="C8619" s="2" t="s">
        <v>54</v>
      </c>
      <c r="D8619" s="1">
        <v>20031.0</v>
      </c>
      <c r="E8619" s="2" t="s">
        <v>22</v>
      </c>
      <c r="F8619" s="2">
        <v>40.0</v>
      </c>
      <c r="G8619" s="2" t="s">
        <v>48</v>
      </c>
      <c r="H8619" s="2" t="s">
        <v>42</v>
      </c>
      <c r="I8619" s="2" t="s">
        <v>25</v>
      </c>
      <c r="J8619" s="2" t="str">
        <f t="array" ref="J8619">XLOOKUP('Transaction Data'!$G8619,Product_Code,Biscuit_Brand)</f>
        <v>Lemon Crisps</v>
      </c>
      <c r="K8619" s="2">
        <f t="array" ref="K8619">XLOOKUP('Transaction Data'!$G8619,Product_Code,Cost)</f>
        <v>7</v>
      </c>
      <c r="L8619" s="2">
        <f t="array" ref="L8619">XLOOKUP('Transaction Data'!$G8619,Product_Code,Unit_Price)</f>
        <v>9</v>
      </c>
      <c r="M8619" s="3">
        <f>'Transaction Data'!$F8619*'Transaction Data'!$K8619</f>
        <v>280</v>
      </c>
      <c r="N8619" s="3">
        <f>'Transaction Data'!$F8619*'Transaction Data'!$L8619</f>
        <v>360</v>
      </c>
      <c r="O8619" s="3">
        <f>'Transaction Data'!$N8619-'Transaction Data'!$M8619</f>
        <v>80</v>
      </c>
      <c r="P8619" s="2">
        <f>DATEDIF('Transaction Data'!$D8619,'Transaction Data'!$A8619,"y")</f>
        <v>69</v>
      </c>
      <c r="Q8619" s="2" t="str">
        <f>FLOOR('Transaction Data'!$P8619,15)&amp;"-"&amp;FLOOR('Transaction Data'!$P8619,15)+14</f>
        <v>60-74</v>
      </c>
      <c r="R8619" s="2" t="str">
        <f>IF('Transaction Data'!$L8619&lt;=10,"Less Expensive","Expensive")</f>
        <v>Less Expensive</v>
      </c>
      <c r="S8619" s="4">
        <f>WEEKDAY('Transaction Data'!$A8619)</f>
        <v>7</v>
      </c>
      <c r="T8619" s="2" t="str">
        <f>IF(WEEKDAY('Transaction Data'!$A8619,2)&lt;6,"Weekday","Weekend")</f>
        <v>Weekend</v>
      </c>
    </row>
    <row r="8620" ht="15.75" customHeight="1">
      <c r="A8620" s="1">
        <v>45335.0</v>
      </c>
      <c r="B8620" s="2" t="s">
        <v>7889</v>
      </c>
      <c r="C8620" s="2" t="s">
        <v>72</v>
      </c>
      <c r="D8620" s="1">
        <v>17179.0</v>
      </c>
      <c r="E8620" s="2" t="s">
        <v>22</v>
      </c>
      <c r="F8620" s="2">
        <v>499.0</v>
      </c>
      <c r="G8620" s="2" t="s">
        <v>48</v>
      </c>
      <c r="H8620" s="2" t="s">
        <v>45</v>
      </c>
      <c r="I8620" s="2" t="s">
        <v>25</v>
      </c>
      <c r="J8620" s="2" t="str">
        <f t="array" ref="J8620">XLOOKUP('Transaction Data'!$G8620,Product_Code,Biscuit_Brand)</f>
        <v>Lemon Crisps</v>
      </c>
      <c r="K8620" s="2">
        <f t="array" ref="K8620">XLOOKUP('Transaction Data'!$G8620,Product_Code,Cost)</f>
        <v>7</v>
      </c>
      <c r="L8620" s="2">
        <f t="array" ref="L8620">XLOOKUP('Transaction Data'!$G8620,Product_Code,Unit_Price)</f>
        <v>9</v>
      </c>
      <c r="M8620" s="3">
        <f>'Transaction Data'!$F8620*'Transaction Data'!$K8620</f>
        <v>3493</v>
      </c>
      <c r="N8620" s="3">
        <f>'Transaction Data'!$F8620*'Transaction Data'!$L8620</f>
        <v>4491</v>
      </c>
      <c r="O8620" s="3">
        <f>'Transaction Data'!$N8620-'Transaction Data'!$M8620</f>
        <v>998</v>
      </c>
      <c r="P8620" s="2">
        <f>DATEDIF('Transaction Data'!$D8620,'Transaction Data'!$A8620,"y")</f>
        <v>77</v>
      </c>
      <c r="Q8620" s="2" t="str">
        <f>FLOOR('Transaction Data'!$P8620,15)&amp;"-"&amp;FLOOR('Transaction Data'!$P8620,15)+14</f>
        <v>75-89</v>
      </c>
      <c r="R8620" s="2" t="str">
        <f>IF('Transaction Data'!$L8620&lt;=10,"Less Expensive","Expensive")</f>
        <v>Less Expensive</v>
      </c>
      <c r="S8620" s="4">
        <f>WEEKDAY('Transaction Data'!$A8620)</f>
        <v>3</v>
      </c>
      <c r="T8620" s="2" t="str">
        <f>IF(WEEKDAY('Transaction Data'!$A8620,2)&lt;6,"Weekday","Weekend")</f>
        <v>Weekday</v>
      </c>
    </row>
    <row r="8621" ht="15.75" customHeight="1">
      <c r="A8621" s="1">
        <v>45328.0</v>
      </c>
      <c r="B8621" s="2" t="s">
        <v>7890</v>
      </c>
      <c r="C8621" s="2" t="s">
        <v>78</v>
      </c>
      <c r="D8621" s="1">
        <v>38537.0</v>
      </c>
      <c r="E8621" s="2" t="s">
        <v>37</v>
      </c>
      <c r="F8621" s="2">
        <v>351.0</v>
      </c>
      <c r="G8621" s="2" t="s">
        <v>48</v>
      </c>
      <c r="H8621" s="2" t="s">
        <v>24</v>
      </c>
      <c r="I8621" s="2" t="s">
        <v>30</v>
      </c>
      <c r="J8621" s="2" t="str">
        <f t="array" ref="J8621">XLOOKUP('Transaction Data'!$G8621,Product_Code,Biscuit_Brand)</f>
        <v>Lemon Crisps</v>
      </c>
      <c r="K8621" s="2">
        <f t="array" ref="K8621">XLOOKUP('Transaction Data'!$G8621,Product_Code,Cost)</f>
        <v>7</v>
      </c>
      <c r="L8621" s="2">
        <f t="array" ref="L8621">XLOOKUP('Transaction Data'!$G8621,Product_Code,Unit_Price)</f>
        <v>9</v>
      </c>
      <c r="M8621" s="3">
        <f>'Transaction Data'!$F8621*'Transaction Data'!$K8621</f>
        <v>2457</v>
      </c>
      <c r="N8621" s="3">
        <f>'Transaction Data'!$F8621*'Transaction Data'!$L8621</f>
        <v>3159</v>
      </c>
      <c r="O8621" s="3">
        <f>'Transaction Data'!$N8621-'Transaction Data'!$M8621</f>
        <v>702</v>
      </c>
      <c r="P8621" s="2">
        <f>DATEDIF('Transaction Data'!$D8621,'Transaction Data'!$A8621,"y")</f>
        <v>18</v>
      </c>
      <c r="Q8621" s="2" t="str">
        <f>FLOOR('Transaction Data'!$P8621,15)&amp;"-"&amp;FLOOR('Transaction Data'!$P8621,15)+14</f>
        <v>15-29</v>
      </c>
      <c r="R8621" s="2" t="str">
        <f>IF('Transaction Data'!$L8621&lt;=10,"Less Expensive","Expensive")</f>
        <v>Less Expensive</v>
      </c>
      <c r="S8621" s="4">
        <f>WEEKDAY('Transaction Data'!$A8621)</f>
        <v>3</v>
      </c>
      <c r="T8621" s="2" t="str">
        <f>IF(WEEKDAY('Transaction Data'!$A8621,2)&lt;6,"Weekday","Weekend")</f>
        <v>Weekday</v>
      </c>
    </row>
    <row r="8622" ht="15.75" customHeight="1">
      <c r="A8622" s="1">
        <v>45363.0</v>
      </c>
      <c r="B8622" s="2" t="s">
        <v>7891</v>
      </c>
      <c r="C8622" s="2" t="s">
        <v>51</v>
      </c>
      <c r="D8622" s="1">
        <v>20346.0</v>
      </c>
      <c r="E8622" s="2" t="s">
        <v>22</v>
      </c>
      <c r="F8622" s="2">
        <v>29.0</v>
      </c>
      <c r="G8622" s="2" t="s">
        <v>61</v>
      </c>
      <c r="H8622" s="2" t="s">
        <v>29</v>
      </c>
      <c r="I8622" s="2" t="s">
        <v>25</v>
      </c>
      <c r="J8622" s="2" t="str">
        <f t="array" ref="J8622">XLOOKUP('Transaction Data'!$G8622,Product_Code,Biscuit_Brand)</f>
        <v>Choco Delight</v>
      </c>
      <c r="K8622" s="2">
        <f t="array" ref="K8622">XLOOKUP('Transaction Data'!$G8622,Product_Code,Cost)</f>
        <v>3</v>
      </c>
      <c r="L8622" s="2">
        <f t="array" ref="L8622">XLOOKUP('Transaction Data'!$G8622,Product_Code,Unit_Price)</f>
        <v>5</v>
      </c>
      <c r="M8622" s="3">
        <f>'Transaction Data'!$F8622*'Transaction Data'!$K8622</f>
        <v>87</v>
      </c>
      <c r="N8622" s="3">
        <f>'Transaction Data'!$F8622*'Transaction Data'!$L8622</f>
        <v>145</v>
      </c>
      <c r="O8622" s="3">
        <f>'Transaction Data'!$N8622-'Transaction Data'!$M8622</f>
        <v>58</v>
      </c>
      <c r="P8622" s="2">
        <f>DATEDIF('Transaction Data'!$D8622,'Transaction Data'!$A8622,"y")</f>
        <v>68</v>
      </c>
      <c r="Q8622" s="2" t="str">
        <f>FLOOR('Transaction Data'!$P8622,15)&amp;"-"&amp;FLOOR('Transaction Data'!$P8622,15)+14</f>
        <v>60-74</v>
      </c>
      <c r="R8622" s="2" t="str">
        <f>IF('Transaction Data'!$L8622&lt;=10,"Less Expensive","Expensive")</f>
        <v>Less Expensive</v>
      </c>
      <c r="S8622" s="4">
        <f>WEEKDAY('Transaction Data'!$A8622)</f>
        <v>3</v>
      </c>
      <c r="T8622" s="2" t="str">
        <f>IF(WEEKDAY('Transaction Data'!$A8622,2)&lt;6,"Weekday","Weekend")</f>
        <v>Weekday</v>
      </c>
    </row>
    <row r="8623" ht="15.75" customHeight="1">
      <c r="A8623" s="1">
        <v>45489.0</v>
      </c>
      <c r="B8623" s="2" t="s">
        <v>85</v>
      </c>
      <c r="C8623" s="2" t="s">
        <v>78</v>
      </c>
      <c r="D8623" s="1">
        <v>29084.0</v>
      </c>
      <c r="E8623" s="2" t="s">
        <v>27</v>
      </c>
      <c r="F8623" s="2">
        <v>88.0</v>
      </c>
      <c r="G8623" s="2" t="s">
        <v>61</v>
      </c>
      <c r="H8623" s="2" t="s">
        <v>42</v>
      </c>
      <c r="I8623" s="2" t="s">
        <v>25</v>
      </c>
      <c r="J8623" s="2" t="str">
        <f t="array" ref="J8623">XLOOKUP('Transaction Data'!$G8623,Product_Code,Biscuit_Brand)</f>
        <v>Choco Delight</v>
      </c>
      <c r="K8623" s="2">
        <f t="array" ref="K8623">XLOOKUP('Transaction Data'!$G8623,Product_Code,Cost)</f>
        <v>3</v>
      </c>
      <c r="L8623" s="2">
        <f t="array" ref="L8623">XLOOKUP('Transaction Data'!$G8623,Product_Code,Unit_Price)</f>
        <v>5</v>
      </c>
      <c r="M8623" s="3">
        <f>'Transaction Data'!$F8623*'Transaction Data'!$K8623</f>
        <v>264</v>
      </c>
      <c r="N8623" s="3">
        <f>'Transaction Data'!$F8623*'Transaction Data'!$L8623</f>
        <v>440</v>
      </c>
      <c r="O8623" s="3">
        <f>'Transaction Data'!$N8623-'Transaction Data'!$M8623</f>
        <v>176</v>
      </c>
      <c r="P8623" s="2">
        <f>DATEDIF('Transaction Data'!$D8623,'Transaction Data'!$A8623,"y")</f>
        <v>44</v>
      </c>
      <c r="Q8623" s="2" t="str">
        <f>FLOOR('Transaction Data'!$P8623,15)&amp;"-"&amp;FLOOR('Transaction Data'!$P8623,15)+14</f>
        <v>30-44</v>
      </c>
      <c r="R8623" s="2" t="str">
        <f>IF('Transaction Data'!$L8623&lt;=10,"Less Expensive","Expensive")</f>
        <v>Less Expensive</v>
      </c>
      <c r="S8623" s="4">
        <f>WEEKDAY('Transaction Data'!$A8623)</f>
        <v>3</v>
      </c>
      <c r="T8623" s="2" t="str">
        <f>IF(WEEKDAY('Transaction Data'!$A8623,2)&lt;6,"Weekday","Weekend")</f>
        <v>Weekday</v>
      </c>
    </row>
    <row r="8624" ht="15.75" customHeight="1">
      <c r="A8624" s="1">
        <v>45382.0</v>
      </c>
      <c r="B8624" s="2" t="s">
        <v>7892</v>
      </c>
      <c r="C8624" s="2" t="s">
        <v>78</v>
      </c>
      <c r="D8624" s="1">
        <v>19981.0</v>
      </c>
      <c r="E8624" s="2" t="s">
        <v>27</v>
      </c>
      <c r="F8624" s="2">
        <v>189.0</v>
      </c>
      <c r="G8624" s="2" t="s">
        <v>23</v>
      </c>
      <c r="H8624" s="2" t="s">
        <v>45</v>
      </c>
      <c r="I8624" s="2" t="s">
        <v>25</v>
      </c>
      <c r="J8624" s="2" t="str">
        <f t="array" ref="J8624">XLOOKUP('Transaction Data'!$G8624,Product_Code,Biscuit_Brand)</f>
        <v>Cinnamon Swirls</v>
      </c>
      <c r="K8624" s="2">
        <f t="array" ref="K8624">XLOOKUP('Transaction Data'!$G8624,Product_Code,Cost)</f>
        <v>10</v>
      </c>
      <c r="L8624" s="2">
        <f t="array" ref="L8624">XLOOKUP('Transaction Data'!$G8624,Product_Code,Unit_Price)</f>
        <v>14</v>
      </c>
      <c r="M8624" s="3">
        <f>'Transaction Data'!$F8624*'Transaction Data'!$K8624</f>
        <v>1890</v>
      </c>
      <c r="N8624" s="3">
        <f>'Transaction Data'!$F8624*'Transaction Data'!$L8624</f>
        <v>2646</v>
      </c>
      <c r="O8624" s="3">
        <f>'Transaction Data'!$N8624-'Transaction Data'!$M8624</f>
        <v>756</v>
      </c>
      <c r="P8624" s="2">
        <f>DATEDIF('Transaction Data'!$D8624,'Transaction Data'!$A8624,"y")</f>
        <v>69</v>
      </c>
      <c r="Q8624" s="2" t="str">
        <f>FLOOR('Transaction Data'!$P8624,15)&amp;"-"&amp;FLOOR('Transaction Data'!$P8624,15)+14</f>
        <v>60-74</v>
      </c>
      <c r="R8624" s="2" t="str">
        <f>IF('Transaction Data'!$L8624&lt;=10,"Less Expensive","Expensive")</f>
        <v>Expensive</v>
      </c>
      <c r="S8624" s="4">
        <f>WEEKDAY('Transaction Data'!$A8624)</f>
        <v>1</v>
      </c>
      <c r="T8624" s="2" t="str">
        <f>IF(WEEKDAY('Transaction Data'!$A8624,2)&lt;6,"Weekday","Weekend")</f>
        <v>Weekend</v>
      </c>
    </row>
    <row r="8625" ht="15.75" customHeight="1">
      <c r="A8625" s="1">
        <v>45471.0</v>
      </c>
      <c r="B8625" s="2" t="s">
        <v>7893</v>
      </c>
      <c r="C8625" s="2" t="s">
        <v>54</v>
      </c>
      <c r="D8625" s="1">
        <v>25542.0</v>
      </c>
      <c r="E8625" s="2" t="s">
        <v>37</v>
      </c>
      <c r="F8625" s="2">
        <v>472.0</v>
      </c>
      <c r="G8625" s="2" t="s">
        <v>55</v>
      </c>
      <c r="H8625" s="2" t="s">
        <v>24</v>
      </c>
      <c r="I8625" s="2" t="s">
        <v>25</v>
      </c>
      <c r="J8625" s="2" t="str">
        <f t="array" ref="J8625">XLOOKUP('Transaction Data'!$G8625,Product_Code,Biscuit_Brand)</f>
        <v>Vanilla Wafers</v>
      </c>
      <c r="K8625" s="2">
        <f t="array" ref="K8625">XLOOKUP('Transaction Data'!$G8625,Product_Code,Cost)</f>
        <v>18</v>
      </c>
      <c r="L8625" s="2">
        <f t="array" ref="L8625">XLOOKUP('Transaction Data'!$G8625,Product_Code,Unit_Price)</f>
        <v>36</v>
      </c>
      <c r="M8625" s="3">
        <f>'Transaction Data'!$F8625*'Transaction Data'!$K8625</f>
        <v>8496</v>
      </c>
      <c r="N8625" s="3">
        <f>'Transaction Data'!$F8625*'Transaction Data'!$L8625</f>
        <v>16992</v>
      </c>
      <c r="O8625" s="3">
        <f>'Transaction Data'!$N8625-'Transaction Data'!$M8625</f>
        <v>8496</v>
      </c>
      <c r="P8625" s="2">
        <f>DATEDIF('Transaction Data'!$D8625,'Transaction Data'!$A8625,"y")</f>
        <v>54</v>
      </c>
      <c r="Q8625" s="2" t="str">
        <f>FLOOR('Transaction Data'!$P8625,15)&amp;"-"&amp;FLOOR('Transaction Data'!$P8625,15)+14</f>
        <v>45-59</v>
      </c>
      <c r="R8625" s="2" t="str">
        <f>IF('Transaction Data'!$L8625&lt;=10,"Less Expensive","Expensive")</f>
        <v>Expensive</v>
      </c>
      <c r="S8625" s="4">
        <f>WEEKDAY('Transaction Data'!$A8625)</f>
        <v>6</v>
      </c>
      <c r="T8625" s="2" t="str">
        <f>IF(WEEKDAY('Transaction Data'!$A8625,2)&lt;6,"Weekday","Weekend")</f>
        <v>Weekday</v>
      </c>
    </row>
    <row r="8626" ht="15.75" customHeight="1">
      <c r="A8626" s="1">
        <v>45373.0</v>
      </c>
      <c r="B8626" s="2" t="s">
        <v>7894</v>
      </c>
      <c r="C8626" s="2" t="s">
        <v>54</v>
      </c>
      <c r="D8626" s="1">
        <v>19699.0</v>
      </c>
      <c r="E8626" s="2" t="s">
        <v>37</v>
      </c>
      <c r="F8626" s="2">
        <v>380.0</v>
      </c>
      <c r="G8626" s="2" t="s">
        <v>23</v>
      </c>
      <c r="H8626" s="2" t="s">
        <v>29</v>
      </c>
      <c r="I8626" s="2" t="s">
        <v>25</v>
      </c>
      <c r="J8626" s="2" t="str">
        <f t="array" ref="J8626">XLOOKUP('Transaction Data'!$G8626,Product_Code,Biscuit_Brand)</f>
        <v>Cinnamon Swirls</v>
      </c>
      <c r="K8626" s="2">
        <f t="array" ref="K8626">XLOOKUP('Transaction Data'!$G8626,Product_Code,Cost)</f>
        <v>10</v>
      </c>
      <c r="L8626" s="2">
        <f t="array" ref="L8626">XLOOKUP('Transaction Data'!$G8626,Product_Code,Unit_Price)</f>
        <v>14</v>
      </c>
      <c r="M8626" s="3">
        <f>'Transaction Data'!$F8626*'Transaction Data'!$K8626</f>
        <v>3800</v>
      </c>
      <c r="N8626" s="3">
        <f>'Transaction Data'!$F8626*'Transaction Data'!$L8626</f>
        <v>5320</v>
      </c>
      <c r="O8626" s="3">
        <f>'Transaction Data'!$N8626-'Transaction Data'!$M8626</f>
        <v>1520</v>
      </c>
      <c r="P8626" s="2">
        <f>DATEDIF('Transaction Data'!$D8626,'Transaction Data'!$A8626,"y")</f>
        <v>70</v>
      </c>
      <c r="Q8626" s="2" t="str">
        <f>FLOOR('Transaction Data'!$P8626,15)&amp;"-"&amp;FLOOR('Transaction Data'!$P8626,15)+14</f>
        <v>60-74</v>
      </c>
      <c r="R8626" s="2" t="str">
        <f>IF('Transaction Data'!$L8626&lt;=10,"Less Expensive","Expensive")</f>
        <v>Expensive</v>
      </c>
      <c r="S8626" s="4">
        <f>WEEKDAY('Transaction Data'!$A8626)</f>
        <v>6</v>
      </c>
      <c r="T8626" s="2" t="str">
        <f>IF(WEEKDAY('Transaction Data'!$A8626,2)&lt;6,"Weekday","Weekend")</f>
        <v>Weekday</v>
      </c>
    </row>
    <row r="8627" ht="15.75" customHeight="1">
      <c r="A8627" s="1">
        <v>45385.0</v>
      </c>
      <c r="B8627" s="2" t="s">
        <v>1970</v>
      </c>
      <c r="C8627" s="2" t="s">
        <v>65</v>
      </c>
      <c r="D8627" s="1">
        <v>29231.0</v>
      </c>
      <c r="E8627" s="2" t="s">
        <v>63</v>
      </c>
      <c r="F8627" s="2">
        <v>296.0</v>
      </c>
      <c r="G8627" s="2" t="s">
        <v>28</v>
      </c>
      <c r="H8627" s="2" t="s">
        <v>29</v>
      </c>
      <c r="I8627" s="2" t="s">
        <v>25</v>
      </c>
      <c r="J8627" s="2" t="str">
        <f t="array" ref="J8627">XLOOKUP('Transaction Data'!$G8627,Product_Code,Biscuit_Brand)</f>
        <v>Shortbread</v>
      </c>
      <c r="K8627" s="2">
        <f t="array" ref="K8627">XLOOKUP('Transaction Data'!$G8627,Product_Code,Cost)</f>
        <v>10</v>
      </c>
      <c r="L8627" s="2">
        <f t="array" ref="L8627">XLOOKUP('Transaction Data'!$G8627,Product_Code,Unit_Price)</f>
        <v>45</v>
      </c>
      <c r="M8627" s="3">
        <f>'Transaction Data'!$F8627*'Transaction Data'!$K8627</f>
        <v>2960</v>
      </c>
      <c r="N8627" s="3">
        <f>'Transaction Data'!$F8627*'Transaction Data'!$L8627</f>
        <v>13320</v>
      </c>
      <c r="O8627" s="3">
        <f>'Transaction Data'!$N8627-'Transaction Data'!$M8627</f>
        <v>10360</v>
      </c>
      <c r="P8627" s="2">
        <f>DATEDIF('Transaction Data'!$D8627,'Transaction Data'!$A8627,"y")</f>
        <v>44</v>
      </c>
      <c r="Q8627" s="2" t="str">
        <f>FLOOR('Transaction Data'!$P8627,15)&amp;"-"&amp;FLOOR('Transaction Data'!$P8627,15)+14</f>
        <v>30-44</v>
      </c>
      <c r="R8627" s="2" t="str">
        <f>IF('Transaction Data'!$L8627&lt;=10,"Less Expensive","Expensive")</f>
        <v>Expensive</v>
      </c>
      <c r="S8627" s="4">
        <f>WEEKDAY('Transaction Data'!$A8627)</f>
        <v>4</v>
      </c>
      <c r="T8627" s="2" t="str">
        <f>IF(WEEKDAY('Transaction Data'!$A8627,2)&lt;6,"Weekday","Weekend")</f>
        <v>Weekday</v>
      </c>
    </row>
    <row r="8628" ht="15.75" customHeight="1">
      <c r="A8628" s="1">
        <v>45493.0</v>
      </c>
      <c r="B8628" s="2" t="s">
        <v>7895</v>
      </c>
      <c r="C8628" s="2" t="s">
        <v>65</v>
      </c>
      <c r="D8628" s="1">
        <v>38427.0</v>
      </c>
      <c r="E8628" s="2" t="s">
        <v>22</v>
      </c>
      <c r="F8628" s="2">
        <v>236.0</v>
      </c>
      <c r="G8628" s="2" t="s">
        <v>57</v>
      </c>
      <c r="H8628" s="2" t="s">
        <v>34</v>
      </c>
      <c r="I8628" s="2" t="s">
        <v>25</v>
      </c>
      <c r="J8628" s="2" t="str">
        <f t="array" ref="J8628">XLOOKUP('Transaction Data'!$G8628,Product_Code,Biscuit_Brand)</f>
        <v>Oatmeal Cookies</v>
      </c>
      <c r="K8628" s="2">
        <f t="array" ref="K8628">XLOOKUP('Transaction Data'!$G8628,Product_Code,Cost)</f>
        <v>19</v>
      </c>
      <c r="L8628" s="2">
        <f t="array" ref="L8628">XLOOKUP('Transaction Data'!$G8628,Product_Code,Unit_Price)</f>
        <v>23</v>
      </c>
      <c r="M8628" s="3">
        <f>'Transaction Data'!$F8628*'Transaction Data'!$K8628</f>
        <v>4484</v>
      </c>
      <c r="N8628" s="3">
        <f>'Transaction Data'!$F8628*'Transaction Data'!$L8628</f>
        <v>5428</v>
      </c>
      <c r="O8628" s="3">
        <f>'Transaction Data'!$N8628-'Transaction Data'!$M8628</f>
        <v>944</v>
      </c>
      <c r="P8628" s="2">
        <f>DATEDIF('Transaction Data'!$D8628,'Transaction Data'!$A8628,"y")</f>
        <v>19</v>
      </c>
      <c r="Q8628" s="2" t="str">
        <f>FLOOR('Transaction Data'!$P8628,15)&amp;"-"&amp;FLOOR('Transaction Data'!$P8628,15)+14</f>
        <v>15-29</v>
      </c>
      <c r="R8628" s="2" t="str">
        <f>IF('Transaction Data'!$L8628&lt;=10,"Less Expensive","Expensive")</f>
        <v>Expensive</v>
      </c>
      <c r="S8628" s="4">
        <f>WEEKDAY('Transaction Data'!$A8628)</f>
        <v>7</v>
      </c>
      <c r="T8628" s="2" t="str">
        <f>IF(WEEKDAY('Transaction Data'!$A8628,2)&lt;6,"Weekday","Weekend")</f>
        <v>Weekend</v>
      </c>
    </row>
    <row r="8629" ht="15.75" customHeight="1">
      <c r="A8629" s="1">
        <v>45387.0</v>
      </c>
      <c r="B8629" s="2" t="s">
        <v>7896</v>
      </c>
      <c r="C8629" s="2" t="s">
        <v>65</v>
      </c>
      <c r="D8629" s="1">
        <v>28116.0</v>
      </c>
      <c r="E8629" s="2" t="s">
        <v>63</v>
      </c>
      <c r="F8629" s="2">
        <v>163.0</v>
      </c>
      <c r="G8629" s="2" t="s">
        <v>61</v>
      </c>
      <c r="H8629" s="2" t="s">
        <v>24</v>
      </c>
      <c r="I8629" s="2" t="s">
        <v>25</v>
      </c>
      <c r="J8629" s="2" t="str">
        <f t="array" ref="J8629">XLOOKUP('Transaction Data'!$G8629,Product_Code,Biscuit_Brand)</f>
        <v>Choco Delight</v>
      </c>
      <c r="K8629" s="2">
        <f t="array" ref="K8629">XLOOKUP('Transaction Data'!$G8629,Product_Code,Cost)</f>
        <v>3</v>
      </c>
      <c r="L8629" s="2">
        <f t="array" ref="L8629">XLOOKUP('Transaction Data'!$G8629,Product_Code,Unit_Price)</f>
        <v>5</v>
      </c>
      <c r="M8629" s="3">
        <f>'Transaction Data'!$F8629*'Transaction Data'!$K8629</f>
        <v>489</v>
      </c>
      <c r="N8629" s="3">
        <f>'Transaction Data'!$F8629*'Transaction Data'!$L8629</f>
        <v>815</v>
      </c>
      <c r="O8629" s="3">
        <f>'Transaction Data'!$N8629-'Transaction Data'!$M8629</f>
        <v>326</v>
      </c>
      <c r="P8629" s="2">
        <f>DATEDIF('Transaction Data'!$D8629,'Transaction Data'!$A8629,"y")</f>
        <v>47</v>
      </c>
      <c r="Q8629" s="2" t="str">
        <f>FLOOR('Transaction Data'!$P8629,15)&amp;"-"&amp;FLOOR('Transaction Data'!$P8629,15)+14</f>
        <v>45-59</v>
      </c>
      <c r="R8629" s="2" t="str">
        <f>IF('Transaction Data'!$L8629&lt;=10,"Less Expensive","Expensive")</f>
        <v>Less Expensive</v>
      </c>
      <c r="S8629" s="4">
        <f>WEEKDAY('Transaction Data'!$A8629)</f>
        <v>6</v>
      </c>
      <c r="T8629" s="2" t="str">
        <f>IF(WEEKDAY('Transaction Data'!$A8629,2)&lt;6,"Weekday","Weekend")</f>
        <v>Weekday</v>
      </c>
    </row>
    <row r="8630" ht="15.75" customHeight="1">
      <c r="A8630" s="1">
        <v>45312.0</v>
      </c>
      <c r="B8630" s="2" t="s">
        <v>7897</v>
      </c>
      <c r="C8630" s="2" t="s">
        <v>21</v>
      </c>
      <c r="D8630" s="1">
        <v>34425.0</v>
      </c>
      <c r="E8630" s="2" t="s">
        <v>22</v>
      </c>
      <c r="F8630" s="2">
        <v>428.0</v>
      </c>
      <c r="G8630" s="2" t="s">
        <v>33</v>
      </c>
      <c r="H8630" s="2" t="s">
        <v>42</v>
      </c>
      <c r="I8630" s="2" t="s">
        <v>25</v>
      </c>
      <c r="J8630" s="2" t="str">
        <f t="array" ref="J8630">XLOOKUP('Transaction Data'!$G8630,Product_Code,Biscuit_Brand)</f>
        <v>Caramel Biscuits</v>
      </c>
      <c r="K8630" s="2">
        <f t="array" ref="K8630">XLOOKUP('Transaction Data'!$G8630,Product_Code,Cost)</f>
        <v>18</v>
      </c>
      <c r="L8630" s="2">
        <f t="array" ref="L8630">XLOOKUP('Transaction Data'!$G8630,Product_Code,Unit_Price)</f>
        <v>22</v>
      </c>
      <c r="M8630" s="3">
        <f>'Transaction Data'!$F8630*'Transaction Data'!$K8630</f>
        <v>7704</v>
      </c>
      <c r="N8630" s="3">
        <f>'Transaction Data'!$F8630*'Transaction Data'!$L8630</f>
        <v>9416</v>
      </c>
      <c r="O8630" s="3">
        <f>'Transaction Data'!$N8630-'Transaction Data'!$M8630</f>
        <v>1712</v>
      </c>
      <c r="P8630" s="2">
        <f>DATEDIF('Transaction Data'!$D8630,'Transaction Data'!$A8630,"y")</f>
        <v>29</v>
      </c>
      <c r="Q8630" s="2" t="str">
        <f>FLOOR('Transaction Data'!$P8630,15)&amp;"-"&amp;FLOOR('Transaction Data'!$P8630,15)+14</f>
        <v>15-29</v>
      </c>
      <c r="R8630" s="2" t="str">
        <f>IF('Transaction Data'!$L8630&lt;=10,"Less Expensive","Expensive")</f>
        <v>Expensive</v>
      </c>
      <c r="S8630" s="4">
        <f>WEEKDAY('Transaction Data'!$A8630)</f>
        <v>1</v>
      </c>
      <c r="T8630" s="2" t="str">
        <f>IF(WEEKDAY('Transaction Data'!$A8630,2)&lt;6,"Weekday","Weekend")</f>
        <v>Weekend</v>
      </c>
    </row>
    <row r="8631" ht="15.75" customHeight="1">
      <c r="A8631" s="1">
        <v>45409.0</v>
      </c>
      <c r="B8631" s="2" t="s">
        <v>7898</v>
      </c>
      <c r="C8631" s="2" t="s">
        <v>32</v>
      </c>
      <c r="D8631" s="1">
        <v>17400.0</v>
      </c>
      <c r="E8631" s="2" t="s">
        <v>27</v>
      </c>
      <c r="F8631" s="2">
        <v>208.0</v>
      </c>
      <c r="G8631" s="2" t="s">
        <v>48</v>
      </c>
      <c r="H8631" s="2" t="s">
        <v>45</v>
      </c>
      <c r="I8631" s="2" t="s">
        <v>25</v>
      </c>
      <c r="J8631" s="2" t="str">
        <f t="array" ref="J8631">XLOOKUP('Transaction Data'!$G8631,Product_Code,Biscuit_Brand)</f>
        <v>Lemon Crisps</v>
      </c>
      <c r="K8631" s="2">
        <f t="array" ref="K8631">XLOOKUP('Transaction Data'!$G8631,Product_Code,Cost)</f>
        <v>7</v>
      </c>
      <c r="L8631" s="2">
        <f t="array" ref="L8631">XLOOKUP('Transaction Data'!$G8631,Product_Code,Unit_Price)</f>
        <v>9</v>
      </c>
      <c r="M8631" s="3">
        <f>'Transaction Data'!$F8631*'Transaction Data'!$K8631</f>
        <v>1456</v>
      </c>
      <c r="N8631" s="3">
        <f>'Transaction Data'!$F8631*'Transaction Data'!$L8631</f>
        <v>1872</v>
      </c>
      <c r="O8631" s="3">
        <f>'Transaction Data'!$N8631-'Transaction Data'!$M8631</f>
        <v>416</v>
      </c>
      <c r="P8631" s="2">
        <f>DATEDIF('Transaction Data'!$D8631,'Transaction Data'!$A8631,"y")</f>
        <v>76</v>
      </c>
      <c r="Q8631" s="2" t="str">
        <f>FLOOR('Transaction Data'!$P8631,15)&amp;"-"&amp;FLOOR('Transaction Data'!$P8631,15)+14</f>
        <v>75-89</v>
      </c>
      <c r="R8631" s="2" t="str">
        <f>IF('Transaction Data'!$L8631&lt;=10,"Less Expensive","Expensive")</f>
        <v>Less Expensive</v>
      </c>
      <c r="S8631" s="4">
        <f>WEEKDAY('Transaction Data'!$A8631)</f>
        <v>7</v>
      </c>
      <c r="T8631" s="2" t="str">
        <f>IF(WEEKDAY('Transaction Data'!$A8631,2)&lt;6,"Weekday","Weekend")</f>
        <v>Weekend</v>
      </c>
    </row>
    <row r="8632" ht="15.75" customHeight="1">
      <c r="A8632" s="1">
        <v>45303.0</v>
      </c>
      <c r="B8632" s="2" t="s">
        <v>4940</v>
      </c>
      <c r="C8632" s="2" t="s">
        <v>32</v>
      </c>
      <c r="D8632" s="1">
        <v>28095.0</v>
      </c>
      <c r="E8632" s="2" t="s">
        <v>27</v>
      </c>
      <c r="F8632" s="2">
        <v>264.0</v>
      </c>
      <c r="G8632" s="2" t="s">
        <v>57</v>
      </c>
      <c r="H8632" s="2" t="s">
        <v>24</v>
      </c>
      <c r="I8632" s="2" t="s">
        <v>25</v>
      </c>
      <c r="J8632" s="2" t="str">
        <f t="array" ref="J8632">XLOOKUP('Transaction Data'!$G8632,Product_Code,Biscuit_Brand)</f>
        <v>Oatmeal Cookies</v>
      </c>
      <c r="K8632" s="2">
        <f t="array" ref="K8632">XLOOKUP('Transaction Data'!$G8632,Product_Code,Cost)</f>
        <v>19</v>
      </c>
      <c r="L8632" s="2">
        <f t="array" ref="L8632">XLOOKUP('Transaction Data'!$G8632,Product_Code,Unit_Price)</f>
        <v>23</v>
      </c>
      <c r="M8632" s="3">
        <f>'Transaction Data'!$F8632*'Transaction Data'!$K8632</f>
        <v>5016</v>
      </c>
      <c r="N8632" s="3">
        <f>'Transaction Data'!$F8632*'Transaction Data'!$L8632</f>
        <v>6072</v>
      </c>
      <c r="O8632" s="3">
        <f>'Transaction Data'!$N8632-'Transaction Data'!$M8632</f>
        <v>1056</v>
      </c>
      <c r="P8632" s="2">
        <f>DATEDIF('Transaction Data'!$D8632,'Transaction Data'!$A8632,"y")</f>
        <v>47</v>
      </c>
      <c r="Q8632" s="2" t="str">
        <f>FLOOR('Transaction Data'!$P8632,15)&amp;"-"&amp;FLOOR('Transaction Data'!$P8632,15)+14</f>
        <v>45-59</v>
      </c>
      <c r="R8632" s="2" t="str">
        <f>IF('Transaction Data'!$L8632&lt;=10,"Less Expensive","Expensive")</f>
        <v>Expensive</v>
      </c>
      <c r="S8632" s="4">
        <f>WEEKDAY('Transaction Data'!$A8632)</f>
        <v>6</v>
      </c>
      <c r="T8632" s="2" t="str">
        <f>IF(WEEKDAY('Transaction Data'!$A8632,2)&lt;6,"Weekday","Weekend")</f>
        <v>Weekday</v>
      </c>
    </row>
    <row r="8633" ht="15.75" customHeight="1">
      <c r="A8633" s="1">
        <v>45415.0</v>
      </c>
      <c r="B8633" s="2" t="s">
        <v>7899</v>
      </c>
      <c r="C8633" s="2" t="s">
        <v>65</v>
      </c>
      <c r="D8633" s="1">
        <v>21066.0</v>
      </c>
      <c r="E8633" s="2" t="s">
        <v>63</v>
      </c>
      <c r="F8633" s="2">
        <v>395.0</v>
      </c>
      <c r="G8633" s="2" t="s">
        <v>48</v>
      </c>
      <c r="H8633" s="2" t="s">
        <v>29</v>
      </c>
      <c r="I8633" s="2" t="s">
        <v>25</v>
      </c>
      <c r="J8633" s="2" t="str">
        <f t="array" ref="J8633">XLOOKUP('Transaction Data'!$G8633,Product_Code,Biscuit_Brand)</f>
        <v>Lemon Crisps</v>
      </c>
      <c r="K8633" s="2">
        <f t="array" ref="K8633">XLOOKUP('Transaction Data'!$G8633,Product_Code,Cost)</f>
        <v>7</v>
      </c>
      <c r="L8633" s="2">
        <f t="array" ref="L8633">XLOOKUP('Transaction Data'!$G8633,Product_Code,Unit_Price)</f>
        <v>9</v>
      </c>
      <c r="M8633" s="3">
        <f>'Transaction Data'!$F8633*'Transaction Data'!$K8633</f>
        <v>2765</v>
      </c>
      <c r="N8633" s="3">
        <f>'Transaction Data'!$F8633*'Transaction Data'!$L8633</f>
        <v>3555</v>
      </c>
      <c r="O8633" s="3">
        <f>'Transaction Data'!$N8633-'Transaction Data'!$M8633</f>
        <v>790</v>
      </c>
      <c r="P8633" s="2">
        <f>DATEDIF('Transaction Data'!$D8633,'Transaction Data'!$A8633,"y")</f>
        <v>66</v>
      </c>
      <c r="Q8633" s="2" t="str">
        <f>FLOOR('Transaction Data'!$P8633,15)&amp;"-"&amp;FLOOR('Transaction Data'!$P8633,15)+14</f>
        <v>60-74</v>
      </c>
      <c r="R8633" s="2" t="str">
        <f>IF('Transaction Data'!$L8633&lt;=10,"Less Expensive","Expensive")</f>
        <v>Less Expensive</v>
      </c>
      <c r="S8633" s="4">
        <f>WEEKDAY('Transaction Data'!$A8633)</f>
        <v>6</v>
      </c>
      <c r="T8633" s="2" t="str">
        <f>IF(WEEKDAY('Transaction Data'!$A8633,2)&lt;6,"Weekday","Weekend")</f>
        <v>Weekday</v>
      </c>
    </row>
    <row r="8634" ht="15.75" customHeight="1">
      <c r="A8634" s="1">
        <v>45372.0</v>
      </c>
      <c r="B8634" s="2" t="s">
        <v>7900</v>
      </c>
      <c r="C8634" s="2" t="s">
        <v>41</v>
      </c>
      <c r="D8634" s="1">
        <v>17436.0</v>
      </c>
      <c r="E8634" s="2" t="s">
        <v>27</v>
      </c>
      <c r="F8634" s="2">
        <v>184.0</v>
      </c>
      <c r="G8634" s="2" t="s">
        <v>55</v>
      </c>
      <c r="H8634" s="2" t="s">
        <v>42</v>
      </c>
      <c r="I8634" s="2" t="s">
        <v>25</v>
      </c>
      <c r="J8634" s="2" t="str">
        <f t="array" ref="J8634">XLOOKUP('Transaction Data'!$G8634,Product_Code,Biscuit_Brand)</f>
        <v>Vanilla Wafers</v>
      </c>
      <c r="K8634" s="2">
        <f t="array" ref="K8634">XLOOKUP('Transaction Data'!$G8634,Product_Code,Cost)</f>
        <v>18</v>
      </c>
      <c r="L8634" s="2">
        <f t="array" ref="L8634">XLOOKUP('Transaction Data'!$G8634,Product_Code,Unit_Price)</f>
        <v>36</v>
      </c>
      <c r="M8634" s="3">
        <f>'Transaction Data'!$F8634*'Transaction Data'!$K8634</f>
        <v>3312</v>
      </c>
      <c r="N8634" s="3">
        <f>'Transaction Data'!$F8634*'Transaction Data'!$L8634</f>
        <v>6624</v>
      </c>
      <c r="O8634" s="3">
        <f>'Transaction Data'!$N8634-'Transaction Data'!$M8634</f>
        <v>3312</v>
      </c>
      <c r="P8634" s="2">
        <f>DATEDIF('Transaction Data'!$D8634,'Transaction Data'!$A8634,"y")</f>
        <v>76</v>
      </c>
      <c r="Q8634" s="2" t="str">
        <f>FLOOR('Transaction Data'!$P8634,15)&amp;"-"&amp;FLOOR('Transaction Data'!$P8634,15)+14</f>
        <v>75-89</v>
      </c>
      <c r="R8634" s="2" t="str">
        <f>IF('Transaction Data'!$L8634&lt;=10,"Less Expensive","Expensive")</f>
        <v>Expensive</v>
      </c>
      <c r="S8634" s="4">
        <f>WEEKDAY('Transaction Data'!$A8634)</f>
        <v>5</v>
      </c>
      <c r="T8634" s="2" t="str">
        <f>IF(WEEKDAY('Transaction Data'!$A8634,2)&lt;6,"Weekday","Weekend")</f>
        <v>Weekday</v>
      </c>
    </row>
    <row r="8635" ht="15.75" customHeight="1">
      <c r="A8635" s="1">
        <v>45397.0</v>
      </c>
      <c r="B8635" s="2" t="s">
        <v>7901</v>
      </c>
      <c r="C8635" s="2" t="s">
        <v>69</v>
      </c>
      <c r="D8635" s="1">
        <v>30785.0</v>
      </c>
      <c r="E8635" s="2" t="s">
        <v>37</v>
      </c>
      <c r="F8635" s="2">
        <v>433.0</v>
      </c>
      <c r="G8635" s="2" t="s">
        <v>48</v>
      </c>
      <c r="H8635" s="2" t="s">
        <v>45</v>
      </c>
      <c r="I8635" s="2" t="s">
        <v>25</v>
      </c>
      <c r="J8635" s="2" t="str">
        <f t="array" ref="J8635">XLOOKUP('Transaction Data'!$G8635,Product_Code,Biscuit_Brand)</f>
        <v>Lemon Crisps</v>
      </c>
      <c r="K8635" s="2">
        <f t="array" ref="K8635">XLOOKUP('Transaction Data'!$G8635,Product_Code,Cost)</f>
        <v>7</v>
      </c>
      <c r="L8635" s="2">
        <f t="array" ref="L8635">XLOOKUP('Transaction Data'!$G8635,Product_Code,Unit_Price)</f>
        <v>9</v>
      </c>
      <c r="M8635" s="3">
        <f>'Transaction Data'!$F8635*'Transaction Data'!$K8635</f>
        <v>3031</v>
      </c>
      <c r="N8635" s="3">
        <f>'Transaction Data'!$F8635*'Transaction Data'!$L8635</f>
        <v>3897</v>
      </c>
      <c r="O8635" s="3">
        <f>'Transaction Data'!$N8635-'Transaction Data'!$M8635</f>
        <v>866</v>
      </c>
      <c r="P8635" s="2">
        <f>DATEDIF('Transaction Data'!$D8635,'Transaction Data'!$A8635,"y")</f>
        <v>40</v>
      </c>
      <c r="Q8635" s="2" t="str">
        <f>FLOOR('Transaction Data'!$P8635,15)&amp;"-"&amp;FLOOR('Transaction Data'!$P8635,15)+14</f>
        <v>30-44</v>
      </c>
      <c r="R8635" s="2" t="str">
        <f>IF('Transaction Data'!$L8635&lt;=10,"Less Expensive","Expensive")</f>
        <v>Less Expensive</v>
      </c>
      <c r="S8635" s="4">
        <f>WEEKDAY('Transaction Data'!$A8635)</f>
        <v>2</v>
      </c>
      <c r="T8635" s="2" t="str">
        <f>IF(WEEKDAY('Transaction Data'!$A8635,2)&lt;6,"Weekday","Weekend")</f>
        <v>Weekday</v>
      </c>
    </row>
    <row r="8636" ht="15.75" customHeight="1">
      <c r="A8636" s="1">
        <v>45446.0</v>
      </c>
      <c r="B8636" s="2" t="s">
        <v>7902</v>
      </c>
      <c r="C8636" s="2" t="s">
        <v>69</v>
      </c>
      <c r="D8636" s="1">
        <v>16622.0</v>
      </c>
      <c r="E8636" s="2" t="s">
        <v>37</v>
      </c>
      <c r="F8636" s="2">
        <v>63.0</v>
      </c>
      <c r="G8636" s="2" t="s">
        <v>33</v>
      </c>
      <c r="H8636" s="2" t="s">
        <v>24</v>
      </c>
      <c r="I8636" s="2" t="s">
        <v>25</v>
      </c>
      <c r="J8636" s="2" t="str">
        <f t="array" ref="J8636">XLOOKUP('Transaction Data'!$G8636,Product_Code,Biscuit_Brand)</f>
        <v>Caramel Biscuits</v>
      </c>
      <c r="K8636" s="2">
        <f t="array" ref="K8636">XLOOKUP('Transaction Data'!$G8636,Product_Code,Cost)</f>
        <v>18</v>
      </c>
      <c r="L8636" s="2">
        <f t="array" ref="L8636">XLOOKUP('Transaction Data'!$G8636,Product_Code,Unit_Price)</f>
        <v>22</v>
      </c>
      <c r="M8636" s="3">
        <f>'Transaction Data'!$F8636*'Transaction Data'!$K8636</f>
        <v>1134</v>
      </c>
      <c r="N8636" s="3">
        <f>'Transaction Data'!$F8636*'Transaction Data'!$L8636</f>
        <v>1386</v>
      </c>
      <c r="O8636" s="3">
        <f>'Transaction Data'!$N8636-'Transaction Data'!$M8636</f>
        <v>252</v>
      </c>
      <c r="P8636" s="2">
        <f>DATEDIF('Transaction Data'!$D8636,'Transaction Data'!$A8636,"y")</f>
        <v>78</v>
      </c>
      <c r="Q8636" s="2" t="str">
        <f>FLOOR('Transaction Data'!$P8636,15)&amp;"-"&amp;FLOOR('Transaction Data'!$P8636,15)+14</f>
        <v>75-89</v>
      </c>
      <c r="R8636" s="2" t="str">
        <f>IF('Transaction Data'!$L8636&lt;=10,"Less Expensive","Expensive")</f>
        <v>Expensive</v>
      </c>
      <c r="S8636" s="4">
        <f>WEEKDAY('Transaction Data'!$A8636)</f>
        <v>2</v>
      </c>
      <c r="T8636" s="2" t="str">
        <f>IF(WEEKDAY('Transaction Data'!$A8636,2)&lt;6,"Weekday","Weekend")</f>
        <v>Weekday</v>
      </c>
    </row>
    <row r="8637" ht="15.75" customHeight="1">
      <c r="A8637" s="1">
        <v>45305.0</v>
      </c>
      <c r="B8637" s="2" t="s">
        <v>7903</v>
      </c>
      <c r="C8637" s="2" t="s">
        <v>72</v>
      </c>
      <c r="D8637" s="1">
        <v>19782.0</v>
      </c>
      <c r="E8637" s="2" t="s">
        <v>37</v>
      </c>
      <c r="F8637" s="2">
        <v>178.0</v>
      </c>
      <c r="G8637" s="2" t="s">
        <v>38</v>
      </c>
      <c r="H8637" s="2" t="s">
        <v>29</v>
      </c>
      <c r="I8637" s="2" t="s">
        <v>25</v>
      </c>
      <c r="J8637" s="2" t="str">
        <f t="array" ref="J8637">XLOOKUP('Transaction Data'!$G8637,Product_Code,Biscuit_Brand)</f>
        <v>Ginger Snaps</v>
      </c>
      <c r="K8637" s="2">
        <f t="array" ref="K8637">XLOOKUP('Transaction Data'!$G8637,Product_Code,Cost)</f>
        <v>14</v>
      </c>
      <c r="L8637" s="2">
        <f t="array" ref="L8637">XLOOKUP('Transaction Data'!$G8637,Product_Code,Unit_Price)</f>
        <v>28</v>
      </c>
      <c r="M8637" s="3">
        <f>'Transaction Data'!$F8637*'Transaction Data'!$K8637</f>
        <v>2492</v>
      </c>
      <c r="N8637" s="3">
        <f>'Transaction Data'!$F8637*'Transaction Data'!$L8637</f>
        <v>4984</v>
      </c>
      <c r="O8637" s="3">
        <f>'Transaction Data'!$N8637-'Transaction Data'!$M8637</f>
        <v>2492</v>
      </c>
      <c r="P8637" s="2">
        <f>DATEDIF('Transaction Data'!$D8637,'Transaction Data'!$A8637,"y")</f>
        <v>69</v>
      </c>
      <c r="Q8637" s="2" t="str">
        <f>FLOOR('Transaction Data'!$P8637,15)&amp;"-"&amp;FLOOR('Transaction Data'!$P8637,15)+14</f>
        <v>60-74</v>
      </c>
      <c r="R8637" s="2" t="str">
        <f>IF('Transaction Data'!$L8637&lt;=10,"Less Expensive","Expensive")</f>
        <v>Expensive</v>
      </c>
      <c r="S8637" s="4">
        <f>WEEKDAY('Transaction Data'!$A8637)</f>
        <v>1</v>
      </c>
      <c r="T8637" s="2" t="str">
        <f>IF(WEEKDAY('Transaction Data'!$A8637,2)&lt;6,"Weekday","Weekend")</f>
        <v>Weekend</v>
      </c>
    </row>
    <row r="8638" ht="15.75" customHeight="1">
      <c r="A8638" s="1">
        <v>45444.0</v>
      </c>
      <c r="B8638" s="2" t="s">
        <v>7904</v>
      </c>
      <c r="C8638" s="2" t="s">
        <v>54</v>
      </c>
      <c r="D8638" s="1">
        <v>21085.0</v>
      </c>
      <c r="E8638" s="2" t="s">
        <v>37</v>
      </c>
      <c r="F8638" s="2">
        <v>363.0</v>
      </c>
      <c r="G8638" s="2" t="s">
        <v>60</v>
      </c>
      <c r="H8638" s="2" t="s">
        <v>29</v>
      </c>
      <c r="I8638" s="2" t="s">
        <v>25</v>
      </c>
      <c r="J8638" s="2" t="str">
        <f t="array" ref="J8638">XLOOKUP('Transaction Data'!$G8638,Product_Code,Biscuit_Brand)</f>
        <v>Peanut Butter Bites</v>
      </c>
      <c r="K8638" s="2">
        <f t="array" ref="K8638">XLOOKUP('Transaction Data'!$G8638,Product_Code,Cost)</f>
        <v>5</v>
      </c>
      <c r="L8638" s="2">
        <f t="array" ref="L8638">XLOOKUP('Transaction Data'!$G8638,Product_Code,Unit_Price)</f>
        <v>7</v>
      </c>
      <c r="M8638" s="3">
        <f>'Transaction Data'!$F8638*'Transaction Data'!$K8638</f>
        <v>1815</v>
      </c>
      <c r="N8638" s="3">
        <f>'Transaction Data'!$F8638*'Transaction Data'!$L8638</f>
        <v>2541</v>
      </c>
      <c r="O8638" s="3">
        <f>'Transaction Data'!$N8638-'Transaction Data'!$M8638</f>
        <v>726</v>
      </c>
      <c r="P8638" s="2">
        <f>DATEDIF('Transaction Data'!$D8638,'Transaction Data'!$A8638,"y")</f>
        <v>66</v>
      </c>
      <c r="Q8638" s="2" t="str">
        <f>FLOOR('Transaction Data'!$P8638,15)&amp;"-"&amp;FLOOR('Transaction Data'!$P8638,15)+14</f>
        <v>60-74</v>
      </c>
      <c r="R8638" s="2" t="str">
        <f>IF('Transaction Data'!$L8638&lt;=10,"Less Expensive","Expensive")</f>
        <v>Less Expensive</v>
      </c>
      <c r="S8638" s="4">
        <f>WEEKDAY('Transaction Data'!$A8638)</f>
        <v>7</v>
      </c>
      <c r="T8638" s="2" t="str">
        <f>IF(WEEKDAY('Transaction Data'!$A8638,2)&lt;6,"Weekday","Weekend")</f>
        <v>Weekend</v>
      </c>
    </row>
    <row r="8639" ht="15.75" customHeight="1">
      <c r="A8639" s="1">
        <v>45493.0</v>
      </c>
      <c r="B8639" s="2" t="s">
        <v>7905</v>
      </c>
      <c r="C8639" s="2" t="s">
        <v>21</v>
      </c>
      <c r="D8639" s="1">
        <v>28571.0</v>
      </c>
      <c r="E8639" s="2" t="s">
        <v>63</v>
      </c>
      <c r="F8639" s="2">
        <v>207.0</v>
      </c>
      <c r="G8639" s="2" t="s">
        <v>44</v>
      </c>
      <c r="H8639" s="2" t="s">
        <v>34</v>
      </c>
      <c r="I8639" s="2" t="s">
        <v>25</v>
      </c>
      <c r="J8639" s="2" t="str">
        <f t="array" ref="J8639">XLOOKUP('Transaction Data'!$G8639,Product_Code,Biscuit_Brand)</f>
        <v>Butter Crunch</v>
      </c>
      <c r="K8639" s="2">
        <f t="array" ref="K8639">XLOOKUP('Transaction Data'!$G8639,Product_Code,Cost)</f>
        <v>10</v>
      </c>
      <c r="L8639" s="2">
        <f t="array" ref="L8639">XLOOKUP('Transaction Data'!$G8639,Product_Code,Unit_Price)</f>
        <v>11</v>
      </c>
      <c r="M8639" s="3">
        <f>'Transaction Data'!$F8639*'Transaction Data'!$K8639</f>
        <v>2070</v>
      </c>
      <c r="N8639" s="3">
        <f>'Transaction Data'!$F8639*'Transaction Data'!$L8639</f>
        <v>2277</v>
      </c>
      <c r="O8639" s="3">
        <f>'Transaction Data'!$N8639-'Transaction Data'!$M8639</f>
        <v>207</v>
      </c>
      <c r="P8639" s="2">
        <f>DATEDIF('Transaction Data'!$D8639,'Transaction Data'!$A8639,"y")</f>
        <v>46</v>
      </c>
      <c r="Q8639" s="2" t="str">
        <f>FLOOR('Transaction Data'!$P8639,15)&amp;"-"&amp;FLOOR('Transaction Data'!$P8639,15)+14</f>
        <v>45-59</v>
      </c>
      <c r="R8639" s="2" t="str">
        <f>IF('Transaction Data'!$L8639&lt;=10,"Less Expensive","Expensive")</f>
        <v>Expensive</v>
      </c>
      <c r="S8639" s="4">
        <f>WEEKDAY('Transaction Data'!$A8639)</f>
        <v>7</v>
      </c>
      <c r="T8639" s="2" t="str">
        <f>IF(WEEKDAY('Transaction Data'!$A8639,2)&lt;6,"Weekday","Weekend")</f>
        <v>Weekend</v>
      </c>
    </row>
    <row r="8640" ht="15.75" customHeight="1">
      <c r="A8640" s="1">
        <v>45475.0</v>
      </c>
      <c r="B8640" s="2" t="s">
        <v>6892</v>
      </c>
      <c r="C8640" s="2" t="s">
        <v>69</v>
      </c>
      <c r="D8640" s="1">
        <v>17436.0</v>
      </c>
      <c r="E8640" s="2" t="s">
        <v>37</v>
      </c>
      <c r="F8640" s="2">
        <v>55.0</v>
      </c>
      <c r="G8640" s="2" t="s">
        <v>48</v>
      </c>
      <c r="H8640" s="2" t="s">
        <v>24</v>
      </c>
      <c r="I8640" s="2" t="s">
        <v>25</v>
      </c>
      <c r="J8640" s="2" t="str">
        <f t="array" ref="J8640">XLOOKUP('Transaction Data'!$G8640,Product_Code,Biscuit_Brand)</f>
        <v>Lemon Crisps</v>
      </c>
      <c r="K8640" s="2">
        <f t="array" ref="K8640">XLOOKUP('Transaction Data'!$G8640,Product_Code,Cost)</f>
        <v>7</v>
      </c>
      <c r="L8640" s="2">
        <f t="array" ref="L8640">XLOOKUP('Transaction Data'!$G8640,Product_Code,Unit_Price)</f>
        <v>9</v>
      </c>
      <c r="M8640" s="3">
        <f>'Transaction Data'!$F8640*'Transaction Data'!$K8640</f>
        <v>385</v>
      </c>
      <c r="N8640" s="3">
        <f>'Transaction Data'!$F8640*'Transaction Data'!$L8640</f>
        <v>495</v>
      </c>
      <c r="O8640" s="3">
        <f>'Transaction Data'!$N8640-'Transaction Data'!$M8640</f>
        <v>110</v>
      </c>
      <c r="P8640" s="2">
        <f>DATEDIF('Transaction Data'!$D8640,'Transaction Data'!$A8640,"y")</f>
        <v>76</v>
      </c>
      <c r="Q8640" s="2" t="str">
        <f>FLOOR('Transaction Data'!$P8640,15)&amp;"-"&amp;FLOOR('Transaction Data'!$P8640,15)+14</f>
        <v>75-89</v>
      </c>
      <c r="R8640" s="2" t="str">
        <f>IF('Transaction Data'!$L8640&lt;=10,"Less Expensive","Expensive")</f>
        <v>Less Expensive</v>
      </c>
      <c r="S8640" s="4">
        <f>WEEKDAY('Transaction Data'!$A8640)</f>
        <v>3</v>
      </c>
      <c r="T8640" s="2" t="str">
        <f>IF(WEEKDAY('Transaction Data'!$A8640,2)&lt;6,"Weekday","Weekend")</f>
        <v>Weekday</v>
      </c>
    </row>
    <row r="8641" ht="15.75" customHeight="1">
      <c r="A8641" s="1">
        <v>45307.0</v>
      </c>
      <c r="B8641" s="2" t="s">
        <v>7906</v>
      </c>
      <c r="C8641" s="2" t="s">
        <v>72</v>
      </c>
      <c r="D8641" s="1">
        <v>26455.0</v>
      </c>
      <c r="E8641" s="2" t="s">
        <v>27</v>
      </c>
      <c r="F8641" s="2">
        <v>421.0</v>
      </c>
      <c r="G8641" s="2" t="s">
        <v>57</v>
      </c>
      <c r="H8641" s="2" t="s">
        <v>42</v>
      </c>
      <c r="I8641" s="2" t="s">
        <v>25</v>
      </c>
      <c r="J8641" s="2" t="str">
        <f t="array" ref="J8641">XLOOKUP('Transaction Data'!$G8641,Product_Code,Biscuit_Brand)</f>
        <v>Oatmeal Cookies</v>
      </c>
      <c r="K8641" s="2">
        <f t="array" ref="K8641">XLOOKUP('Transaction Data'!$G8641,Product_Code,Cost)</f>
        <v>19</v>
      </c>
      <c r="L8641" s="2">
        <f t="array" ref="L8641">XLOOKUP('Transaction Data'!$G8641,Product_Code,Unit_Price)</f>
        <v>23</v>
      </c>
      <c r="M8641" s="3">
        <f>'Transaction Data'!$F8641*'Transaction Data'!$K8641</f>
        <v>7999</v>
      </c>
      <c r="N8641" s="3">
        <f>'Transaction Data'!$F8641*'Transaction Data'!$L8641</f>
        <v>9683</v>
      </c>
      <c r="O8641" s="3">
        <f>'Transaction Data'!$N8641-'Transaction Data'!$M8641</f>
        <v>1684</v>
      </c>
      <c r="P8641" s="2">
        <f>DATEDIF('Transaction Data'!$D8641,'Transaction Data'!$A8641,"y")</f>
        <v>51</v>
      </c>
      <c r="Q8641" s="2" t="str">
        <f>FLOOR('Transaction Data'!$P8641,15)&amp;"-"&amp;FLOOR('Transaction Data'!$P8641,15)+14</f>
        <v>45-59</v>
      </c>
      <c r="R8641" s="2" t="str">
        <f>IF('Transaction Data'!$L8641&lt;=10,"Less Expensive","Expensive")</f>
        <v>Expensive</v>
      </c>
      <c r="S8641" s="4">
        <f>WEEKDAY('Transaction Data'!$A8641)</f>
        <v>3</v>
      </c>
      <c r="T8641" s="2" t="str">
        <f>IF(WEEKDAY('Transaction Data'!$A8641,2)&lt;6,"Weekday","Weekend")</f>
        <v>Weekday</v>
      </c>
    </row>
    <row r="8642" ht="15.75" customHeight="1">
      <c r="A8642" s="1">
        <v>45347.0</v>
      </c>
      <c r="B8642" s="2" t="s">
        <v>7907</v>
      </c>
      <c r="C8642" s="2" t="s">
        <v>69</v>
      </c>
      <c r="D8642" s="1">
        <v>34616.0</v>
      </c>
      <c r="E8642" s="2" t="s">
        <v>22</v>
      </c>
      <c r="F8642" s="2">
        <v>104.0</v>
      </c>
      <c r="G8642" s="2" t="s">
        <v>55</v>
      </c>
      <c r="H8642" s="2" t="s">
        <v>45</v>
      </c>
      <c r="I8642" s="2" t="s">
        <v>25</v>
      </c>
      <c r="J8642" s="2" t="str">
        <f t="array" ref="J8642">XLOOKUP('Transaction Data'!$G8642,Product_Code,Biscuit_Brand)</f>
        <v>Vanilla Wafers</v>
      </c>
      <c r="K8642" s="2">
        <f t="array" ref="K8642">XLOOKUP('Transaction Data'!$G8642,Product_Code,Cost)</f>
        <v>18</v>
      </c>
      <c r="L8642" s="2">
        <f t="array" ref="L8642">XLOOKUP('Transaction Data'!$G8642,Product_Code,Unit_Price)</f>
        <v>36</v>
      </c>
      <c r="M8642" s="3">
        <f>'Transaction Data'!$F8642*'Transaction Data'!$K8642</f>
        <v>1872</v>
      </c>
      <c r="N8642" s="3">
        <f>'Transaction Data'!$F8642*'Transaction Data'!$L8642</f>
        <v>3744</v>
      </c>
      <c r="O8642" s="3">
        <f>'Transaction Data'!$N8642-'Transaction Data'!$M8642</f>
        <v>1872</v>
      </c>
      <c r="P8642" s="2">
        <f>DATEDIF('Transaction Data'!$D8642,'Transaction Data'!$A8642,"y")</f>
        <v>29</v>
      </c>
      <c r="Q8642" s="2" t="str">
        <f>FLOOR('Transaction Data'!$P8642,15)&amp;"-"&amp;FLOOR('Transaction Data'!$P8642,15)+14</f>
        <v>15-29</v>
      </c>
      <c r="R8642" s="2" t="str">
        <f>IF('Transaction Data'!$L8642&lt;=10,"Less Expensive","Expensive")</f>
        <v>Expensive</v>
      </c>
      <c r="S8642" s="4">
        <f>WEEKDAY('Transaction Data'!$A8642)</f>
        <v>1</v>
      </c>
      <c r="T8642" s="2" t="str">
        <f>IF(WEEKDAY('Transaction Data'!$A8642,2)&lt;6,"Weekday","Weekend")</f>
        <v>Weekend</v>
      </c>
    </row>
    <row r="8643" ht="15.75" customHeight="1">
      <c r="A8643" s="1">
        <v>45456.0</v>
      </c>
      <c r="B8643" s="2" t="s">
        <v>7908</v>
      </c>
      <c r="C8643" s="2" t="s">
        <v>41</v>
      </c>
      <c r="D8643" s="1">
        <v>29699.0</v>
      </c>
      <c r="E8643" s="2" t="s">
        <v>37</v>
      </c>
      <c r="F8643" s="2">
        <v>356.0</v>
      </c>
      <c r="G8643" s="2" t="s">
        <v>38</v>
      </c>
      <c r="H8643" s="2" t="s">
        <v>24</v>
      </c>
      <c r="I8643" s="2" t="s">
        <v>25</v>
      </c>
      <c r="J8643" s="2" t="str">
        <f t="array" ref="J8643">XLOOKUP('Transaction Data'!$G8643,Product_Code,Biscuit_Brand)</f>
        <v>Ginger Snaps</v>
      </c>
      <c r="K8643" s="2">
        <f t="array" ref="K8643">XLOOKUP('Transaction Data'!$G8643,Product_Code,Cost)</f>
        <v>14</v>
      </c>
      <c r="L8643" s="2">
        <f t="array" ref="L8643">XLOOKUP('Transaction Data'!$G8643,Product_Code,Unit_Price)</f>
        <v>28</v>
      </c>
      <c r="M8643" s="3">
        <f>'Transaction Data'!$F8643*'Transaction Data'!$K8643</f>
        <v>4984</v>
      </c>
      <c r="N8643" s="3">
        <f>'Transaction Data'!$F8643*'Transaction Data'!$L8643</f>
        <v>9968</v>
      </c>
      <c r="O8643" s="3">
        <f>'Transaction Data'!$N8643-'Transaction Data'!$M8643</f>
        <v>4984</v>
      </c>
      <c r="P8643" s="2">
        <f>DATEDIF('Transaction Data'!$D8643,'Transaction Data'!$A8643,"y")</f>
        <v>43</v>
      </c>
      <c r="Q8643" s="2" t="str">
        <f>FLOOR('Transaction Data'!$P8643,15)&amp;"-"&amp;FLOOR('Transaction Data'!$P8643,15)+14</f>
        <v>30-44</v>
      </c>
      <c r="R8643" s="2" t="str">
        <f>IF('Transaction Data'!$L8643&lt;=10,"Less Expensive","Expensive")</f>
        <v>Expensive</v>
      </c>
      <c r="S8643" s="4">
        <f>WEEKDAY('Transaction Data'!$A8643)</f>
        <v>5</v>
      </c>
      <c r="T8643" s="2" t="str">
        <f>IF(WEEKDAY('Transaction Data'!$A8643,2)&lt;6,"Weekday","Weekend")</f>
        <v>Weekday</v>
      </c>
    </row>
    <row r="8644" ht="15.75" customHeight="1">
      <c r="A8644" s="1">
        <v>45377.0</v>
      </c>
      <c r="B8644" s="2" t="s">
        <v>7909</v>
      </c>
      <c r="C8644" s="2" t="s">
        <v>21</v>
      </c>
      <c r="D8644" s="1">
        <v>29874.0</v>
      </c>
      <c r="E8644" s="2" t="s">
        <v>37</v>
      </c>
      <c r="F8644" s="2">
        <v>251.0</v>
      </c>
      <c r="G8644" s="2" t="s">
        <v>57</v>
      </c>
      <c r="H8644" s="2" t="s">
        <v>29</v>
      </c>
      <c r="I8644" s="2" t="s">
        <v>25</v>
      </c>
      <c r="J8644" s="2" t="str">
        <f t="array" ref="J8644">XLOOKUP('Transaction Data'!$G8644,Product_Code,Biscuit_Brand)</f>
        <v>Oatmeal Cookies</v>
      </c>
      <c r="K8644" s="2">
        <f t="array" ref="K8644">XLOOKUP('Transaction Data'!$G8644,Product_Code,Cost)</f>
        <v>19</v>
      </c>
      <c r="L8644" s="2">
        <f t="array" ref="L8644">XLOOKUP('Transaction Data'!$G8644,Product_Code,Unit_Price)</f>
        <v>23</v>
      </c>
      <c r="M8644" s="3">
        <f>'Transaction Data'!$F8644*'Transaction Data'!$K8644</f>
        <v>4769</v>
      </c>
      <c r="N8644" s="3">
        <f>'Transaction Data'!$F8644*'Transaction Data'!$L8644</f>
        <v>5773</v>
      </c>
      <c r="O8644" s="3">
        <f>'Transaction Data'!$N8644-'Transaction Data'!$M8644</f>
        <v>1004</v>
      </c>
      <c r="P8644" s="2">
        <f>DATEDIF('Transaction Data'!$D8644,'Transaction Data'!$A8644,"y")</f>
        <v>42</v>
      </c>
      <c r="Q8644" s="2" t="str">
        <f>FLOOR('Transaction Data'!$P8644,15)&amp;"-"&amp;FLOOR('Transaction Data'!$P8644,15)+14</f>
        <v>30-44</v>
      </c>
      <c r="R8644" s="2" t="str">
        <f>IF('Transaction Data'!$L8644&lt;=10,"Less Expensive","Expensive")</f>
        <v>Expensive</v>
      </c>
      <c r="S8644" s="4">
        <f>WEEKDAY('Transaction Data'!$A8644)</f>
        <v>3</v>
      </c>
      <c r="T8644" s="2" t="str">
        <f>IF(WEEKDAY('Transaction Data'!$A8644,2)&lt;6,"Weekday","Weekend")</f>
        <v>Weekday</v>
      </c>
    </row>
    <row r="8645" ht="15.75" customHeight="1">
      <c r="A8645" s="1">
        <v>45301.0</v>
      </c>
      <c r="B8645" s="2" t="s">
        <v>7910</v>
      </c>
      <c r="C8645" s="2" t="s">
        <v>78</v>
      </c>
      <c r="D8645" s="1">
        <v>28737.0</v>
      </c>
      <c r="E8645" s="2" t="s">
        <v>37</v>
      </c>
      <c r="F8645" s="2">
        <v>396.0</v>
      </c>
      <c r="G8645" s="2" t="s">
        <v>55</v>
      </c>
      <c r="H8645" s="2" t="s">
        <v>42</v>
      </c>
      <c r="I8645" s="2" t="s">
        <v>25</v>
      </c>
      <c r="J8645" s="2" t="str">
        <f t="array" ref="J8645">XLOOKUP('Transaction Data'!$G8645,Product_Code,Biscuit_Brand)</f>
        <v>Vanilla Wafers</v>
      </c>
      <c r="K8645" s="2">
        <f t="array" ref="K8645">XLOOKUP('Transaction Data'!$G8645,Product_Code,Cost)</f>
        <v>18</v>
      </c>
      <c r="L8645" s="2">
        <f t="array" ref="L8645">XLOOKUP('Transaction Data'!$G8645,Product_Code,Unit_Price)</f>
        <v>36</v>
      </c>
      <c r="M8645" s="3">
        <f>'Transaction Data'!$F8645*'Transaction Data'!$K8645</f>
        <v>7128</v>
      </c>
      <c r="N8645" s="3">
        <f>'Transaction Data'!$F8645*'Transaction Data'!$L8645</f>
        <v>14256</v>
      </c>
      <c r="O8645" s="3">
        <f>'Transaction Data'!$N8645-'Transaction Data'!$M8645</f>
        <v>7128</v>
      </c>
      <c r="P8645" s="2">
        <f>DATEDIF('Transaction Data'!$D8645,'Transaction Data'!$A8645,"y")</f>
        <v>45</v>
      </c>
      <c r="Q8645" s="2" t="str">
        <f>FLOOR('Transaction Data'!$P8645,15)&amp;"-"&amp;FLOOR('Transaction Data'!$P8645,15)+14</f>
        <v>45-59</v>
      </c>
      <c r="R8645" s="2" t="str">
        <f>IF('Transaction Data'!$L8645&lt;=10,"Less Expensive","Expensive")</f>
        <v>Expensive</v>
      </c>
      <c r="S8645" s="4">
        <f>WEEKDAY('Transaction Data'!$A8645)</f>
        <v>4</v>
      </c>
      <c r="T8645" s="2" t="str">
        <f>IF(WEEKDAY('Transaction Data'!$A8645,2)&lt;6,"Weekday","Weekend")</f>
        <v>Weekday</v>
      </c>
    </row>
    <row r="8646" ht="15.75" customHeight="1">
      <c r="A8646" s="1">
        <v>45294.0</v>
      </c>
      <c r="B8646" s="2" t="s">
        <v>507</v>
      </c>
      <c r="C8646" s="2" t="s">
        <v>65</v>
      </c>
      <c r="D8646" s="1">
        <v>23991.0</v>
      </c>
      <c r="E8646" s="2" t="s">
        <v>22</v>
      </c>
      <c r="F8646" s="2">
        <v>289.0</v>
      </c>
      <c r="G8646" s="2" t="s">
        <v>23</v>
      </c>
      <c r="H8646" s="2" t="s">
        <v>45</v>
      </c>
      <c r="I8646" s="2" t="s">
        <v>25</v>
      </c>
      <c r="J8646" s="2" t="str">
        <f t="array" ref="J8646">XLOOKUP('Transaction Data'!$G8646,Product_Code,Biscuit_Brand)</f>
        <v>Cinnamon Swirls</v>
      </c>
      <c r="K8646" s="2">
        <f t="array" ref="K8646">XLOOKUP('Transaction Data'!$G8646,Product_Code,Cost)</f>
        <v>10</v>
      </c>
      <c r="L8646" s="2">
        <f t="array" ref="L8646">XLOOKUP('Transaction Data'!$G8646,Product_Code,Unit_Price)</f>
        <v>14</v>
      </c>
      <c r="M8646" s="3">
        <f>'Transaction Data'!$F8646*'Transaction Data'!$K8646</f>
        <v>2890</v>
      </c>
      <c r="N8646" s="3">
        <f>'Transaction Data'!$F8646*'Transaction Data'!$L8646</f>
        <v>4046</v>
      </c>
      <c r="O8646" s="3">
        <f>'Transaction Data'!$N8646-'Transaction Data'!$M8646</f>
        <v>1156</v>
      </c>
      <c r="P8646" s="2">
        <f>DATEDIF('Transaction Data'!$D8646,'Transaction Data'!$A8646,"y")</f>
        <v>58</v>
      </c>
      <c r="Q8646" s="2" t="str">
        <f>FLOOR('Transaction Data'!$P8646,15)&amp;"-"&amp;FLOOR('Transaction Data'!$P8646,15)+14</f>
        <v>45-59</v>
      </c>
      <c r="R8646" s="2" t="str">
        <f>IF('Transaction Data'!$L8646&lt;=10,"Less Expensive","Expensive")</f>
        <v>Expensive</v>
      </c>
      <c r="S8646" s="4">
        <f>WEEKDAY('Transaction Data'!$A8646)</f>
        <v>4</v>
      </c>
      <c r="T8646" s="2" t="str">
        <f>IF(WEEKDAY('Transaction Data'!$A8646,2)&lt;6,"Weekday","Weekend")</f>
        <v>Weekday</v>
      </c>
    </row>
    <row r="8647" ht="15.75" customHeight="1">
      <c r="A8647" s="1">
        <v>45424.0</v>
      </c>
      <c r="B8647" s="2" t="s">
        <v>7911</v>
      </c>
      <c r="C8647" s="2" t="s">
        <v>78</v>
      </c>
      <c r="D8647" s="1">
        <v>35527.0</v>
      </c>
      <c r="E8647" s="2" t="s">
        <v>63</v>
      </c>
      <c r="F8647" s="2">
        <v>335.0</v>
      </c>
      <c r="G8647" s="2" t="s">
        <v>23</v>
      </c>
      <c r="H8647" s="2" t="s">
        <v>24</v>
      </c>
      <c r="I8647" s="2" t="s">
        <v>25</v>
      </c>
      <c r="J8647" s="2" t="str">
        <f t="array" ref="J8647">XLOOKUP('Transaction Data'!$G8647,Product_Code,Biscuit_Brand)</f>
        <v>Cinnamon Swirls</v>
      </c>
      <c r="K8647" s="2">
        <f t="array" ref="K8647">XLOOKUP('Transaction Data'!$G8647,Product_Code,Cost)</f>
        <v>10</v>
      </c>
      <c r="L8647" s="2">
        <f t="array" ref="L8647">XLOOKUP('Transaction Data'!$G8647,Product_Code,Unit_Price)</f>
        <v>14</v>
      </c>
      <c r="M8647" s="3">
        <f>'Transaction Data'!$F8647*'Transaction Data'!$K8647</f>
        <v>3350</v>
      </c>
      <c r="N8647" s="3">
        <f>'Transaction Data'!$F8647*'Transaction Data'!$L8647</f>
        <v>4690</v>
      </c>
      <c r="O8647" s="3">
        <f>'Transaction Data'!$N8647-'Transaction Data'!$M8647</f>
        <v>1340</v>
      </c>
      <c r="P8647" s="2">
        <f>DATEDIF('Transaction Data'!$D8647,'Transaction Data'!$A8647,"y")</f>
        <v>27</v>
      </c>
      <c r="Q8647" s="2" t="str">
        <f>FLOOR('Transaction Data'!$P8647,15)&amp;"-"&amp;FLOOR('Transaction Data'!$P8647,15)+14</f>
        <v>15-29</v>
      </c>
      <c r="R8647" s="2" t="str">
        <f>IF('Transaction Data'!$L8647&lt;=10,"Less Expensive","Expensive")</f>
        <v>Expensive</v>
      </c>
      <c r="S8647" s="4">
        <f>WEEKDAY('Transaction Data'!$A8647)</f>
        <v>1</v>
      </c>
      <c r="T8647" s="2" t="str">
        <f>IF(WEEKDAY('Transaction Data'!$A8647,2)&lt;6,"Weekday","Weekend")</f>
        <v>Weekend</v>
      </c>
    </row>
    <row r="8648" ht="15.75" customHeight="1">
      <c r="A8648" s="1">
        <v>45365.0</v>
      </c>
      <c r="B8648" s="2" t="s">
        <v>5984</v>
      </c>
      <c r="C8648" s="2" t="s">
        <v>47</v>
      </c>
      <c r="D8648" s="1">
        <v>17812.0</v>
      </c>
      <c r="E8648" s="2" t="s">
        <v>37</v>
      </c>
      <c r="F8648" s="2">
        <v>186.0</v>
      </c>
      <c r="G8648" s="2" t="s">
        <v>33</v>
      </c>
      <c r="H8648" s="2" t="s">
        <v>29</v>
      </c>
      <c r="I8648" s="2" t="s">
        <v>25</v>
      </c>
      <c r="J8648" s="2" t="str">
        <f t="array" ref="J8648">XLOOKUP('Transaction Data'!$G8648,Product_Code,Biscuit_Brand)</f>
        <v>Caramel Biscuits</v>
      </c>
      <c r="K8648" s="2">
        <f t="array" ref="K8648">XLOOKUP('Transaction Data'!$G8648,Product_Code,Cost)</f>
        <v>18</v>
      </c>
      <c r="L8648" s="2">
        <f t="array" ref="L8648">XLOOKUP('Transaction Data'!$G8648,Product_Code,Unit_Price)</f>
        <v>22</v>
      </c>
      <c r="M8648" s="3">
        <f>'Transaction Data'!$F8648*'Transaction Data'!$K8648</f>
        <v>3348</v>
      </c>
      <c r="N8648" s="3">
        <f>'Transaction Data'!$F8648*'Transaction Data'!$L8648</f>
        <v>4092</v>
      </c>
      <c r="O8648" s="3">
        <f>'Transaction Data'!$N8648-'Transaction Data'!$M8648</f>
        <v>744</v>
      </c>
      <c r="P8648" s="2">
        <f>DATEDIF('Transaction Data'!$D8648,'Transaction Data'!$A8648,"y")</f>
        <v>75</v>
      </c>
      <c r="Q8648" s="2" t="str">
        <f>FLOOR('Transaction Data'!$P8648,15)&amp;"-"&amp;FLOOR('Transaction Data'!$P8648,15)+14</f>
        <v>75-89</v>
      </c>
      <c r="R8648" s="2" t="str">
        <f>IF('Transaction Data'!$L8648&lt;=10,"Less Expensive","Expensive")</f>
        <v>Expensive</v>
      </c>
      <c r="S8648" s="4">
        <f>WEEKDAY('Transaction Data'!$A8648)</f>
        <v>5</v>
      </c>
      <c r="T8648" s="2" t="str">
        <f>IF(WEEKDAY('Transaction Data'!$A8648,2)&lt;6,"Weekday","Weekend")</f>
        <v>Weekday</v>
      </c>
    </row>
    <row r="8649" ht="15.75" customHeight="1">
      <c r="A8649" s="1">
        <v>45440.0</v>
      </c>
      <c r="B8649" s="2" t="s">
        <v>6831</v>
      </c>
      <c r="C8649" s="2" t="s">
        <v>69</v>
      </c>
      <c r="D8649" s="1">
        <v>18973.0</v>
      </c>
      <c r="E8649" s="2" t="s">
        <v>37</v>
      </c>
      <c r="F8649" s="2">
        <v>498.0</v>
      </c>
      <c r="G8649" s="2" t="s">
        <v>48</v>
      </c>
      <c r="H8649" s="2" t="s">
        <v>29</v>
      </c>
      <c r="I8649" s="2" t="s">
        <v>25</v>
      </c>
      <c r="J8649" s="2" t="str">
        <f t="array" ref="J8649">XLOOKUP('Transaction Data'!$G8649,Product_Code,Biscuit_Brand)</f>
        <v>Lemon Crisps</v>
      </c>
      <c r="K8649" s="2">
        <f t="array" ref="K8649">XLOOKUP('Transaction Data'!$G8649,Product_Code,Cost)</f>
        <v>7</v>
      </c>
      <c r="L8649" s="2">
        <f t="array" ref="L8649">XLOOKUP('Transaction Data'!$G8649,Product_Code,Unit_Price)</f>
        <v>9</v>
      </c>
      <c r="M8649" s="3">
        <f>'Transaction Data'!$F8649*'Transaction Data'!$K8649</f>
        <v>3486</v>
      </c>
      <c r="N8649" s="3">
        <f>'Transaction Data'!$F8649*'Transaction Data'!$L8649</f>
        <v>4482</v>
      </c>
      <c r="O8649" s="3">
        <f>'Transaction Data'!$N8649-'Transaction Data'!$M8649</f>
        <v>996</v>
      </c>
      <c r="P8649" s="2">
        <f>DATEDIF('Transaction Data'!$D8649,'Transaction Data'!$A8649,"y")</f>
        <v>72</v>
      </c>
      <c r="Q8649" s="2" t="str">
        <f>FLOOR('Transaction Data'!$P8649,15)&amp;"-"&amp;FLOOR('Transaction Data'!$P8649,15)+14</f>
        <v>60-74</v>
      </c>
      <c r="R8649" s="2" t="str">
        <f>IF('Transaction Data'!$L8649&lt;=10,"Less Expensive","Expensive")</f>
        <v>Less Expensive</v>
      </c>
      <c r="S8649" s="4">
        <f>WEEKDAY('Transaction Data'!$A8649)</f>
        <v>3</v>
      </c>
      <c r="T8649" s="2" t="str">
        <f>IF(WEEKDAY('Transaction Data'!$A8649,2)&lt;6,"Weekday","Weekend")</f>
        <v>Weekday</v>
      </c>
    </row>
    <row r="8650" ht="15.75" customHeight="1">
      <c r="A8650" s="1">
        <v>45431.0</v>
      </c>
      <c r="B8650" s="2" t="s">
        <v>7912</v>
      </c>
      <c r="C8650" s="2" t="s">
        <v>69</v>
      </c>
      <c r="D8650" s="1">
        <v>28591.0</v>
      </c>
      <c r="E8650" s="2" t="s">
        <v>37</v>
      </c>
      <c r="F8650" s="2">
        <v>159.0</v>
      </c>
      <c r="G8650" s="2" t="s">
        <v>57</v>
      </c>
      <c r="H8650" s="2" t="s">
        <v>34</v>
      </c>
      <c r="I8650" s="2" t="s">
        <v>25</v>
      </c>
      <c r="J8650" s="2" t="str">
        <f t="array" ref="J8650">XLOOKUP('Transaction Data'!$G8650,Product_Code,Biscuit_Brand)</f>
        <v>Oatmeal Cookies</v>
      </c>
      <c r="K8650" s="2">
        <f t="array" ref="K8650">XLOOKUP('Transaction Data'!$G8650,Product_Code,Cost)</f>
        <v>19</v>
      </c>
      <c r="L8650" s="2">
        <f t="array" ref="L8650">XLOOKUP('Transaction Data'!$G8650,Product_Code,Unit_Price)</f>
        <v>23</v>
      </c>
      <c r="M8650" s="3">
        <f>'Transaction Data'!$F8650*'Transaction Data'!$K8650</f>
        <v>3021</v>
      </c>
      <c r="N8650" s="3">
        <f>'Transaction Data'!$F8650*'Transaction Data'!$L8650</f>
        <v>3657</v>
      </c>
      <c r="O8650" s="3">
        <f>'Transaction Data'!$N8650-'Transaction Data'!$M8650</f>
        <v>636</v>
      </c>
      <c r="P8650" s="2">
        <f>DATEDIF('Transaction Data'!$D8650,'Transaction Data'!$A8650,"y")</f>
        <v>46</v>
      </c>
      <c r="Q8650" s="2" t="str">
        <f>FLOOR('Transaction Data'!$P8650,15)&amp;"-"&amp;FLOOR('Transaction Data'!$P8650,15)+14</f>
        <v>45-59</v>
      </c>
      <c r="R8650" s="2" t="str">
        <f>IF('Transaction Data'!$L8650&lt;=10,"Less Expensive","Expensive")</f>
        <v>Expensive</v>
      </c>
      <c r="S8650" s="4">
        <f>WEEKDAY('Transaction Data'!$A8650)</f>
        <v>1</v>
      </c>
      <c r="T8650" s="2" t="str">
        <f>IF(WEEKDAY('Transaction Data'!$A8650,2)&lt;6,"Weekday","Weekend")</f>
        <v>Weekend</v>
      </c>
    </row>
    <row r="8651" ht="15.75" customHeight="1">
      <c r="A8651" s="1">
        <v>45354.0</v>
      </c>
      <c r="B8651" s="2" t="s">
        <v>7913</v>
      </c>
      <c r="C8651" s="2" t="s">
        <v>32</v>
      </c>
      <c r="D8651" s="1">
        <v>17311.0</v>
      </c>
      <c r="E8651" s="2" t="s">
        <v>37</v>
      </c>
      <c r="F8651" s="2">
        <v>413.0</v>
      </c>
      <c r="G8651" s="2" t="s">
        <v>61</v>
      </c>
      <c r="H8651" s="2" t="s">
        <v>24</v>
      </c>
      <c r="I8651" s="2" t="s">
        <v>25</v>
      </c>
      <c r="J8651" s="2" t="str">
        <f t="array" ref="J8651">XLOOKUP('Transaction Data'!$G8651,Product_Code,Biscuit_Brand)</f>
        <v>Choco Delight</v>
      </c>
      <c r="K8651" s="2">
        <f t="array" ref="K8651">XLOOKUP('Transaction Data'!$G8651,Product_Code,Cost)</f>
        <v>3</v>
      </c>
      <c r="L8651" s="2">
        <f t="array" ref="L8651">XLOOKUP('Transaction Data'!$G8651,Product_Code,Unit_Price)</f>
        <v>5</v>
      </c>
      <c r="M8651" s="3">
        <f>'Transaction Data'!$F8651*'Transaction Data'!$K8651</f>
        <v>1239</v>
      </c>
      <c r="N8651" s="3">
        <f>'Transaction Data'!$F8651*'Transaction Data'!$L8651</f>
        <v>2065</v>
      </c>
      <c r="O8651" s="3">
        <f>'Transaction Data'!$N8651-'Transaction Data'!$M8651</f>
        <v>826</v>
      </c>
      <c r="P8651" s="2">
        <f>DATEDIF('Transaction Data'!$D8651,'Transaction Data'!$A8651,"y")</f>
        <v>76</v>
      </c>
      <c r="Q8651" s="2" t="str">
        <f>FLOOR('Transaction Data'!$P8651,15)&amp;"-"&amp;FLOOR('Transaction Data'!$P8651,15)+14</f>
        <v>75-89</v>
      </c>
      <c r="R8651" s="2" t="str">
        <f>IF('Transaction Data'!$L8651&lt;=10,"Less Expensive","Expensive")</f>
        <v>Less Expensive</v>
      </c>
      <c r="S8651" s="4">
        <f>WEEKDAY('Transaction Data'!$A8651)</f>
        <v>1</v>
      </c>
      <c r="T8651" s="2" t="str">
        <f>IF(WEEKDAY('Transaction Data'!$A8651,2)&lt;6,"Weekday","Weekend")</f>
        <v>Weekend</v>
      </c>
    </row>
    <row r="8652" ht="15.75" customHeight="1">
      <c r="A8652" s="1">
        <v>45333.0</v>
      </c>
      <c r="B8652" s="2" t="s">
        <v>2300</v>
      </c>
      <c r="C8652" s="2" t="s">
        <v>72</v>
      </c>
      <c r="D8652" s="1">
        <v>34426.0</v>
      </c>
      <c r="E8652" s="2" t="s">
        <v>37</v>
      </c>
      <c r="F8652" s="2">
        <v>450.0</v>
      </c>
      <c r="G8652" s="2" t="s">
        <v>57</v>
      </c>
      <c r="H8652" s="2" t="s">
        <v>42</v>
      </c>
      <c r="I8652" s="2" t="s">
        <v>25</v>
      </c>
      <c r="J8652" s="2" t="str">
        <f t="array" ref="J8652">XLOOKUP('Transaction Data'!$G8652,Product_Code,Biscuit_Brand)</f>
        <v>Oatmeal Cookies</v>
      </c>
      <c r="K8652" s="2">
        <f t="array" ref="K8652">XLOOKUP('Transaction Data'!$G8652,Product_Code,Cost)</f>
        <v>19</v>
      </c>
      <c r="L8652" s="2">
        <f t="array" ref="L8652">XLOOKUP('Transaction Data'!$G8652,Product_Code,Unit_Price)</f>
        <v>23</v>
      </c>
      <c r="M8652" s="3">
        <f>'Transaction Data'!$F8652*'Transaction Data'!$K8652</f>
        <v>8550</v>
      </c>
      <c r="N8652" s="3">
        <f>'Transaction Data'!$F8652*'Transaction Data'!$L8652</f>
        <v>10350</v>
      </c>
      <c r="O8652" s="3">
        <f>'Transaction Data'!$N8652-'Transaction Data'!$M8652</f>
        <v>1800</v>
      </c>
      <c r="P8652" s="2">
        <f>DATEDIF('Transaction Data'!$D8652,'Transaction Data'!$A8652,"y")</f>
        <v>29</v>
      </c>
      <c r="Q8652" s="2" t="str">
        <f>FLOOR('Transaction Data'!$P8652,15)&amp;"-"&amp;FLOOR('Transaction Data'!$P8652,15)+14</f>
        <v>15-29</v>
      </c>
      <c r="R8652" s="2" t="str">
        <f>IF('Transaction Data'!$L8652&lt;=10,"Less Expensive","Expensive")</f>
        <v>Expensive</v>
      </c>
      <c r="S8652" s="4">
        <f>WEEKDAY('Transaction Data'!$A8652)</f>
        <v>1</v>
      </c>
      <c r="T8652" s="2" t="str">
        <f>IF(WEEKDAY('Transaction Data'!$A8652,2)&lt;6,"Weekday","Weekend")</f>
        <v>Weekend</v>
      </c>
    </row>
    <row r="8653" ht="15.75" customHeight="1">
      <c r="A8653" s="1">
        <v>45381.0</v>
      </c>
      <c r="B8653" s="2" t="s">
        <v>7914</v>
      </c>
      <c r="C8653" s="2" t="s">
        <v>41</v>
      </c>
      <c r="D8653" s="1">
        <v>19862.0</v>
      </c>
      <c r="E8653" s="2" t="s">
        <v>22</v>
      </c>
      <c r="F8653" s="2">
        <v>285.0</v>
      </c>
      <c r="G8653" s="2" t="s">
        <v>44</v>
      </c>
      <c r="H8653" s="2" t="s">
        <v>45</v>
      </c>
      <c r="I8653" s="2" t="s">
        <v>25</v>
      </c>
      <c r="J8653" s="2" t="str">
        <f t="array" ref="J8653">XLOOKUP('Transaction Data'!$G8653,Product_Code,Biscuit_Brand)</f>
        <v>Butter Crunch</v>
      </c>
      <c r="K8653" s="2">
        <f t="array" ref="K8653">XLOOKUP('Transaction Data'!$G8653,Product_Code,Cost)</f>
        <v>10</v>
      </c>
      <c r="L8653" s="2">
        <f t="array" ref="L8653">XLOOKUP('Transaction Data'!$G8653,Product_Code,Unit_Price)</f>
        <v>11</v>
      </c>
      <c r="M8653" s="3">
        <f>'Transaction Data'!$F8653*'Transaction Data'!$K8653</f>
        <v>2850</v>
      </c>
      <c r="N8653" s="3">
        <f>'Transaction Data'!$F8653*'Transaction Data'!$L8653</f>
        <v>3135</v>
      </c>
      <c r="O8653" s="3">
        <f>'Transaction Data'!$N8653-'Transaction Data'!$M8653</f>
        <v>285</v>
      </c>
      <c r="P8653" s="2">
        <f>DATEDIF('Transaction Data'!$D8653,'Transaction Data'!$A8653,"y")</f>
        <v>69</v>
      </c>
      <c r="Q8653" s="2" t="str">
        <f>FLOOR('Transaction Data'!$P8653,15)&amp;"-"&amp;FLOOR('Transaction Data'!$P8653,15)+14</f>
        <v>60-74</v>
      </c>
      <c r="R8653" s="2" t="str">
        <f>IF('Transaction Data'!$L8653&lt;=10,"Less Expensive","Expensive")</f>
        <v>Expensive</v>
      </c>
      <c r="S8653" s="4">
        <f>WEEKDAY('Transaction Data'!$A8653)</f>
        <v>7</v>
      </c>
      <c r="T8653" s="2" t="str">
        <f>IF(WEEKDAY('Transaction Data'!$A8653,2)&lt;6,"Weekday","Weekend")</f>
        <v>Weekend</v>
      </c>
    </row>
    <row r="8654" ht="15.75" customHeight="1">
      <c r="A8654" s="1">
        <v>45318.0</v>
      </c>
      <c r="B8654" s="2" t="s">
        <v>7915</v>
      </c>
      <c r="C8654" s="2" t="s">
        <v>51</v>
      </c>
      <c r="D8654" s="1">
        <v>31958.0</v>
      </c>
      <c r="E8654" s="2" t="s">
        <v>22</v>
      </c>
      <c r="F8654" s="2">
        <v>99.0</v>
      </c>
      <c r="G8654" s="2" t="s">
        <v>48</v>
      </c>
      <c r="H8654" s="2" t="s">
        <v>24</v>
      </c>
      <c r="I8654" s="2" t="s">
        <v>25</v>
      </c>
      <c r="J8654" s="2" t="str">
        <f t="array" ref="J8654">XLOOKUP('Transaction Data'!$G8654,Product_Code,Biscuit_Brand)</f>
        <v>Lemon Crisps</v>
      </c>
      <c r="K8654" s="2">
        <f t="array" ref="K8654">XLOOKUP('Transaction Data'!$G8654,Product_Code,Cost)</f>
        <v>7</v>
      </c>
      <c r="L8654" s="2">
        <f t="array" ref="L8654">XLOOKUP('Transaction Data'!$G8654,Product_Code,Unit_Price)</f>
        <v>9</v>
      </c>
      <c r="M8654" s="3">
        <f>'Transaction Data'!$F8654*'Transaction Data'!$K8654</f>
        <v>693</v>
      </c>
      <c r="N8654" s="3">
        <f>'Transaction Data'!$F8654*'Transaction Data'!$L8654</f>
        <v>891</v>
      </c>
      <c r="O8654" s="3">
        <f>'Transaction Data'!$N8654-'Transaction Data'!$M8654</f>
        <v>198</v>
      </c>
      <c r="P8654" s="2">
        <f>DATEDIF('Transaction Data'!$D8654,'Transaction Data'!$A8654,"y")</f>
        <v>36</v>
      </c>
      <c r="Q8654" s="2" t="str">
        <f>FLOOR('Transaction Data'!$P8654,15)&amp;"-"&amp;FLOOR('Transaction Data'!$P8654,15)+14</f>
        <v>30-44</v>
      </c>
      <c r="R8654" s="2" t="str">
        <f>IF('Transaction Data'!$L8654&lt;=10,"Less Expensive","Expensive")</f>
        <v>Less Expensive</v>
      </c>
      <c r="S8654" s="4">
        <f>WEEKDAY('Transaction Data'!$A8654)</f>
        <v>7</v>
      </c>
      <c r="T8654" s="2" t="str">
        <f>IF(WEEKDAY('Transaction Data'!$A8654,2)&lt;6,"Weekday","Weekend")</f>
        <v>Weekend</v>
      </c>
    </row>
    <row r="8655" ht="15.75" customHeight="1">
      <c r="A8655" s="1">
        <v>45430.0</v>
      </c>
      <c r="B8655" s="2" t="s">
        <v>7916</v>
      </c>
      <c r="C8655" s="2" t="s">
        <v>51</v>
      </c>
      <c r="D8655" s="1">
        <v>29344.0</v>
      </c>
      <c r="E8655" s="2" t="s">
        <v>27</v>
      </c>
      <c r="F8655" s="2">
        <v>265.0</v>
      </c>
      <c r="G8655" s="2" t="s">
        <v>44</v>
      </c>
      <c r="H8655" s="2" t="s">
        <v>29</v>
      </c>
      <c r="I8655" s="2" t="s">
        <v>25</v>
      </c>
      <c r="J8655" s="2" t="str">
        <f t="array" ref="J8655">XLOOKUP('Transaction Data'!$G8655,Product_Code,Biscuit_Brand)</f>
        <v>Butter Crunch</v>
      </c>
      <c r="K8655" s="2">
        <f t="array" ref="K8655">XLOOKUP('Transaction Data'!$G8655,Product_Code,Cost)</f>
        <v>10</v>
      </c>
      <c r="L8655" s="2">
        <f t="array" ref="L8655">XLOOKUP('Transaction Data'!$G8655,Product_Code,Unit_Price)</f>
        <v>11</v>
      </c>
      <c r="M8655" s="3">
        <f>'Transaction Data'!$F8655*'Transaction Data'!$K8655</f>
        <v>2650</v>
      </c>
      <c r="N8655" s="3">
        <f>'Transaction Data'!$F8655*'Transaction Data'!$L8655</f>
        <v>2915</v>
      </c>
      <c r="O8655" s="3">
        <f>'Transaction Data'!$N8655-'Transaction Data'!$M8655</f>
        <v>265</v>
      </c>
      <c r="P8655" s="2">
        <f>DATEDIF('Transaction Data'!$D8655,'Transaction Data'!$A8655,"y")</f>
        <v>44</v>
      </c>
      <c r="Q8655" s="2" t="str">
        <f>FLOOR('Transaction Data'!$P8655,15)&amp;"-"&amp;FLOOR('Transaction Data'!$P8655,15)+14</f>
        <v>30-44</v>
      </c>
      <c r="R8655" s="2" t="str">
        <f>IF('Transaction Data'!$L8655&lt;=10,"Less Expensive","Expensive")</f>
        <v>Expensive</v>
      </c>
      <c r="S8655" s="4">
        <f>WEEKDAY('Transaction Data'!$A8655)</f>
        <v>7</v>
      </c>
      <c r="T8655" s="2" t="str">
        <f>IF(WEEKDAY('Transaction Data'!$A8655,2)&lt;6,"Weekday","Weekend")</f>
        <v>Weekend</v>
      </c>
    </row>
    <row r="8656" ht="15.75" customHeight="1">
      <c r="A8656" s="1">
        <v>45404.0</v>
      </c>
      <c r="B8656" s="2" t="s">
        <v>7917</v>
      </c>
      <c r="C8656" s="2" t="s">
        <v>72</v>
      </c>
      <c r="D8656" s="1">
        <v>18488.0</v>
      </c>
      <c r="E8656" s="2" t="s">
        <v>22</v>
      </c>
      <c r="F8656" s="2">
        <v>339.0</v>
      </c>
      <c r="G8656" s="2" t="s">
        <v>60</v>
      </c>
      <c r="H8656" s="2" t="s">
        <v>42</v>
      </c>
      <c r="I8656" s="2" t="s">
        <v>25</v>
      </c>
      <c r="J8656" s="2" t="str">
        <f t="array" ref="J8656">XLOOKUP('Transaction Data'!$G8656,Product_Code,Biscuit_Brand)</f>
        <v>Peanut Butter Bites</v>
      </c>
      <c r="K8656" s="2">
        <f t="array" ref="K8656">XLOOKUP('Transaction Data'!$G8656,Product_Code,Cost)</f>
        <v>5</v>
      </c>
      <c r="L8656" s="2">
        <f t="array" ref="L8656">XLOOKUP('Transaction Data'!$G8656,Product_Code,Unit_Price)</f>
        <v>7</v>
      </c>
      <c r="M8656" s="3">
        <f>'Transaction Data'!$F8656*'Transaction Data'!$K8656</f>
        <v>1695</v>
      </c>
      <c r="N8656" s="3">
        <f>'Transaction Data'!$F8656*'Transaction Data'!$L8656</f>
        <v>2373</v>
      </c>
      <c r="O8656" s="3">
        <f>'Transaction Data'!$N8656-'Transaction Data'!$M8656</f>
        <v>678</v>
      </c>
      <c r="P8656" s="2">
        <f>DATEDIF('Transaction Data'!$D8656,'Transaction Data'!$A8656,"y")</f>
        <v>73</v>
      </c>
      <c r="Q8656" s="2" t="str">
        <f>FLOOR('Transaction Data'!$P8656,15)&amp;"-"&amp;FLOOR('Transaction Data'!$P8656,15)+14</f>
        <v>60-74</v>
      </c>
      <c r="R8656" s="2" t="str">
        <f>IF('Transaction Data'!$L8656&lt;=10,"Less Expensive","Expensive")</f>
        <v>Less Expensive</v>
      </c>
      <c r="S8656" s="4">
        <f>WEEKDAY('Transaction Data'!$A8656)</f>
        <v>2</v>
      </c>
      <c r="T8656" s="2" t="str">
        <f>IF(WEEKDAY('Transaction Data'!$A8656,2)&lt;6,"Weekday","Weekend")</f>
        <v>Weekday</v>
      </c>
    </row>
    <row r="8657" ht="15.75" customHeight="1">
      <c r="A8657" s="1">
        <v>45457.0</v>
      </c>
      <c r="B8657" s="2" t="s">
        <v>7918</v>
      </c>
      <c r="C8657" s="2" t="s">
        <v>21</v>
      </c>
      <c r="D8657" s="1">
        <v>37952.0</v>
      </c>
      <c r="E8657" s="2" t="s">
        <v>37</v>
      </c>
      <c r="F8657" s="2">
        <v>247.0</v>
      </c>
      <c r="G8657" s="2" t="s">
        <v>55</v>
      </c>
      <c r="H8657" s="2" t="s">
        <v>45</v>
      </c>
      <c r="I8657" s="2" t="s">
        <v>25</v>
      </c>
      <c r="J8657" s="2" t="str">
        <f t="array" ref="J8657">XLOOKUP('Transaction Data'!$G8657,Product_Code,Biscuit_Brand)</f>
        <v>Vanilla Wafers</v>
      </c>
      <c r="K8657" s="2">
        <f t="array" ref="K8657">XLOOKUP('Transaction Data'!$G8657,Product_Code,Cost)</f>
        <v>18</v>
      </c>
      <c r="L8657" s="2">
        <f t="array" ref="L8657">XLOOKUP('Transaction Data'!$G8657,Product_Code,Unit_Price)</f>
        <v>36</v>
      </c>
      <c r="M8657" s="3">
        <f>'Transaction Data'!$F8657*'Transaction Data'!$K8657</f>
        <v>4446</v>
      </c>
      <c r="N8657" s="3">
        <f>'Transaction Data'!$F8657*'Transaction Data'!$L8657</f>
        <v>8892</v>
      </c>
      <c r="O8657" s="3">
        <f>'Transaction Data'!$N8657-'Transaction Data'!$M8657</f>
        <v>4446</v>
      </c>
      <c r="P8657" s="2">
        <f>DATEDIF('Transaction Data'!$D8657,'Transaction Data'!$A8657,"y")</f>
        <v>20</v>
      </c>
      <c r="Q8657" s="2" t="str">
        <f>FLOOR('Transaction Data'!$P8657,15)&amp;"-"&amp;FLOOR('Transaction Data'!$P8657,15)+14</f>
        <v>15-29</v>
      </c>
      <c r="R8657" s="2" t="str">
        <f>IF('Transaction Data'!$L8657&lt;=10,"Less Expensive","Expensive")</f>
        <v>Expensive</v>
      </c>
      <c r="S8657" s="4">
        <f>WEEKDAY('Transaction Data'!$A8657)</f>
        <v>6</v>
      </c>
      <c r="T8657" s="2" t="str">
        <f>IF(WEEKDAY('Transaction Data'!$A8657,2)&lt;6,"Weekday","Weekend")</f>
        <v>Weekday</v>
      </c>
    </row>
    <row r="8658" ht="15.75" customHeight="1">
      <c r="A8658" s="1">
        <v>45317.0</v>
      </c>
      <c r="B8658" s="2" t="s">
        <v>7919</v>
      </c>
      <c r="C8658" s="2" t="s">
        <v>78</v>
      </c>
      <c r="D8658" s="1">
        <v>16459.0</v>
      </c>
      <c r="E8658" s="2" t="s">
        <v>22</v>
      </c>
      <c r="F8658" s="2">
        <v>262.0</v>
      </c>
      <c r="G8658" s="2" t="s">
        <v>57</v>
      </c>
      <c r="H8658" s="2" t="s">
        <v>24</v>
      </c>
      <c r="I8658" s="2" t="s">
        <v>25</v>
      </c>
      <c r="J8658" s="2" t="str">
        <f t="array" ref="J8658">XLOOKUP('Transaction Data'!$G8658,Product_Code,Biscuit_Brand)</f>
        <v>Oatmeal Cookies</v>
      </c>
      <c r="K8658" s="2">
        <f t="array" ref="K8658">XLOOKUP('Transaction Data'!$G8658,Product_Code,Cost)</f>
        <v>19</v>
      </c>
      <c r="L8658" s="2">
        <f t="array" ref="L8658">XLOOKUP('Transaction Data'!$G8658,Product_Code,Unit_Price)</f>
        <v>23</v>
      </c>
      <c r="M8658" s="3">
        <f>'Transaction Data'!$F8658*'Transaction Data'!$K8658</f>
        <v>4978</v>
      </c>
      <c r="N8658" s="3">
        <f>'Transaction Data'!$F8658*'Transaction Data'!$L8658</f>
        <v>6026</v>
      </c>
      <c r="O8658" s="3">
        <f>'Transaction Data'!$N8658-'Transaction Data'!$M8658</f>
        <v>1048</v>
      </c>
      <c r="P8658" s="2">
        <f>DATEDIF('Transaction Data'!$D8658,'Transaction Data'!$A8658,"y")</f>
        <v>79</v>
      </c>
      <c r="Q8658" s="2" t="str">
        <f>FLOOR('Transaction Data'!$P8658,15)&amp;"-"&amp;FLOOR('Transaction Data'!$P8658,15)+14</f>
        <v>75-89</v>
      </c>
      <c r="R8658" s="2" t="str">
        <f>IF('Transaction Data'!$L8658&lt;=10,"Less Expensive","Expensive")</f>
        <v>Expensive</v>
      </c>
      <c r="S8658" s="4">
        <f>WEEKDAY('Transaction Data'!$A8658)</f>
        <v>6</v>
      </c>
      <c r="T8658" s="2" t="str">
        <f>IF(WEEKDAY('Transaction Data'!$A8658,2)&lt;6,"Weekday","Weekend")</f>
        <v>Weekday</v>
      </c>
    </row>
    <row r="8659" ht="15.75" customHeight="1">
      <c r="A8659" s="1">
        <v>45307.0</v>
      </c>
      <c r="B8659" s="2" t="s">
        <v>7920</v>
      </c>
      <c r="C8659" s="2" t="s">
        <v>78</v>
      </c>
      <c r="D8659" s="1">
        <v>34349.0</v>
      </c>
      <c r="E8659" s="2" t="s">
        <v>63</v>
      </c>
      <c r="F8659" s="2">
        <v>96.0</v>
      </c>
      <c r="G8659" s="2" t="s">
        <v>38</v>
      </c>
      <c r="H8659" s="2" t="s">
        <v>29</v>
      </c>
      <c r="I8659" s="2" t="s">
        <v>25</v>
      </c>
      <c r="J8659" s="2" t="str">
        <f t="array" ref="J8659">XLOOKUP('Transaction Data'!$G8659,Product_Code,Biscuit_Brand)</f>
        <v>Ginger Snaps</v>
      </c>
      <c r="K8659" s="2">
        <f t="array" ref="K8659">XLOOKUP('Transaction Data'!$G8659,Product_Code,Cost)</f>
        <v>14</v>
      </c>
      <c r="L8659" s="2">
        <f t="array" ref="L8659">XLOOKUP('Transaction Data'!$G8659,Product_Code,Unit_Price)</f>
        <v>28</v>
      </c>
      <c r="M8659" s="3">
        <f>'Transaction Data'!$F8659*'Transaction Data'!$K8659</f>
        <v>1344</v>
      </c>
      <c r="N8659" s="3">
        <f>'Transaction Data'!$F8659*'Transaction Data'!$L8659</f>
        <v>2688</v>
      </c>
      <c r="O8659" s="3">
        <f>'Transaction Data'!$N8659-'Transaction Data'!$M8659</f>
        <v>1344</v>
      </c>
      <c r="P8659" s="2">
        <f>DATEDIF('Transaction Data'!$D8659,'Transaction Data'!$A8659,"y")</f>
        <v>30</v>
      </c>
      <c r="Q8659" s="2" t="str">
        <f>FLOOR('Transaction Data'!$P8659,15)&amp;"-"&amp;FLOOR('Transaction Data'!$P8659,15)+14</f>
        <v>30-44</v>
      </c>
      <c r="R8659" s="2" t="str">
        <f>IF('Transaction Data'!$L8659&lt;=10,"Less Expensive","Expensive")</f>
        <v>Expensive</v>
      </c>
      <c r="S8659" s="4">
        <f>WEEKDAY('Transaction Data'!$A8659)</f>
        <v>3</v>
      </c>
      <c r="T8659" s="2" t="str">
        <f>IF(WEEKDAY('Transaction Data'!$A8659,2)&lt;6,"Weekday","Weekend")</f>
        <v>Weekday</v>
      </c>
    </row>
    <row r="8660" ht="15.75" customHeight="1">
      <c r="A8660" s="1">
        <v>45476.0</v>
      </c>
      <c r="B8660" s="2" t="s">
        <v>7921</v>
      </c>
      <c r="C8660" s="2" t="s">
        <v>41</v>
      </c>
      <c r="D8660" s="1">
        <v>19625.0</v>
      </c>
      <c r="E8660" s="2" t="s">
        <v>22</v>
      </c>
      <c r="F8660" s="2">
        <v>198.0</v>
      </c>
      <c r="G8660" s="2" t="s">
        <v>57</v>
      </c>
      <c r="H8660" s="2" t="s">
        <v>29</v>
      </c>
      <c r="I8660" s="2" t="s">
        <v>25</v>
      </c>
      <c r="J8660" s="2" t="str">
        <f t="array" ref="J8660">XLOOKUP('Transaction Data'!$G8660,Product_Code,Biscuit_Brand)</f>
        <v>Oatmeal Cookies</v>
      </c>
      <c r="K8660" s="2">
        <f t="array" ref="K8660">XLOOKUP('Transaction Data'!$G8660,Product_Code,Cost)</f>
        <v>19</v>
      </c>
      <c r="L8660" s="2">
        <f t="array" ref="L8660">XLOOKUP('Transaction Data'!$G8660,Product_Code,Unit_Price)</f>
        <v>23</v>
      </c>
      <c r="M8660" s="3">
        <f>'Transaction Data'!$F8660*'Transaction Data'!$K8660</f>
        <v>3762</v>
      </c>
      <c r="N8660" s="3">
        <f>'Transaction Data'!$F8660*'Transaction Data'!$L8660</f>
        <v>4554</v>
      </c>
      <c r="O8660" s="3">
        <f>'Transaction Data'!$N8660-'Transaction Data'!$M8660</f>
        <v>792</v>
      </c>
      <c r="P8660" s="2">
        <f>DATEDIF('Transaction Data'!$D8660,'Transaction Data'!$A8660,"y")</f>
        <v>70</v>
      </c>
      <c r="Q8660" s="2" t="str">
        <f>FLOOR('Transaction Data'!$P8660,15)&amp;"-"&amp;FLOOR('Transaction Data'!$P8660,15)+14</f>
        <v>60-74</v>
      </c>
      <c r="R8660" s="2" t="str">
        <f>IF('Transaction Data'!$L8660&lt;=10,"Less Expensive","Expensive")</f>
        <v>Expensive</v>
      </c>
      <c r="S8660" s="4">
        <f>WEEKDAY('Transaction Data'!$A8660)</f>
        <v>4</v>
      </c>
      <c r="T8660" s="2" t="str">
        <f>IF(WEEKDAY('Transaction Data'!$A8660,2)&lt;6,"Weekday","Weekend")</f>
        <v>Weekday</v>
      </c>
    </row>
    <row r="8661" ht="15.75" customHeight="1">
      <c r="A8661" s="1">
        <v>45415.0</v>
      </c>
      <c r="B8661" s="2" t="s">
        <v>7922</v>
      </c>
      <c r="C8661" s="2" t="s">
        <v>54</v>
      </c>
      <c r="D8661" s="1">
        <v>25539.0</v>
      </c>
      <c r="E8661" s="2" t="s">
        <v>37</v>
      </c>
      <c r="F8661" s="2">
        <v>41.0</v>
      </c>
      <c r="G8661" s="2" t="s">
        <v>28</v>
      </c>
      <c r="H8661" s="2" t="s">
        <v>34</v>
      </c>
      <c r="I8661" s="2" t="s">
        <v>25</v>
      </c>
      <c r="J8661" s="2" t="str">
        <f t="array" ref="J8661">XLOOKUP('Transaction Data'!$G8661,Product_Code,Biscuit_Brand)</f>
        <v>Shortbread</v>
      </c>
      <c r="K8661" s="2">
        <f t="array" ref="K8661">XLOOKUP('Transaction Data'!$G8661,Product_Code,Cost)</f>
        <v>10</v>
      </c>
      <c r="L8661" s="2">
        <f t="array" ref="L8661">XLOOKUP('Transaction Data'!$G8661,Product_Code,Unit_Price)</f>
        <v>45</v>
      </c>
      <c r="M8661" s="3">
        <f>'Transaction Data'!$F8661*'Transaction Data'!$K8661</f>
        <v>410</v>
      </c>
      <c r="N8661" s="3">
        <f>'Transaction Data'!$F8661*'Transaction Data'!$L8661</f>
        <v>1845</v>
      </c>
      <c r="O8661" s="3">
        <f>'Transaction Data'!$N8661-'Transaction Data'!$M8661</f>
        <v>1435</v>
      </c>
      <c r="P8661" s="2">
        <f>DATEDIF('Transaction Data'!$D8661,'Transaction Data'!$A8661,"y")</f>
        <v>54</v>
      </c>
      <c r="Q8661" s="2" t="str">
        <f>FLOOR('Transaction Data'!$P8661,15)&amp;"-"&amp;FLOOR('Transaction Data'!$P8661,15)+14</f>
        <v>45-59</v>
      </c>
      <c r="R8661" s="2" t="str">
        <f>IF('Transaction Data'!$L8661&lt;=10,"Less Expensive","Expensive")</f>
        <v>Expensive</v>
      </c>
      <c r="S8661" s="4">
        <f>WEEKDAY('Transaction Data'!$A8661)</f>
        <v>6</v>
      </c>
      <c r="T8661" s="2" t="str">
        <f>IF(WEEKDAY('Transaction Data'!$A8661,2)&lt;6,"Weekday","Weekend")</f>
        <v>Weekday</v>
      </c>
    </row>
    <row r="8662" ht="15.75" customHeight="1">
      <c r="A8662" s="1">
        <v>45439.0</v>
      </c>
      <c r="B8662" s="2" t="s">
        <v>7923</v>
      </c>
      <c r="C8662" s="2" t="s">
        <v>65</v>
      </c>
      <c r="D8662" s="1">
        <v>25644.0</v>
      </c>
      <c r="E8662" s="2" t="s">
        <v>37</v>
      </c>
      <c r="F8662" s="2">
        <v>267.0</v>
      </c>
      <c r="G8662" s="2" t="s">
        <v>55</v>
      </c>
      <c r="H8662" s="2" t="s">
        <v>24</v>
      </c>
      <c r="I8662" s="2" t="s">
        <v>25</v>
      </c>
      <c r="J8662" s="2" t="str">
        <f t="array" ref="J8662">XLOOKUP('Transaction Data'!$G8662,Product_Code,Biscuit_Brand)</f>
        <v>Vanilla Wafers</v>
      </c>
      <c r="K8662" s="2">
        <f t="array" ref="K8662">XLOOKUP('Transaction Data'!$G8662,Product_Code,Cost)</f>
        <v>18</v>
      </c>
      <c r="L8662" s="2">
        <f t="array" ref="L8662">XLOOKUP('Transaction Data'!$G8662,Product_Code,Unit_Price)</f>
        <v>36</v>
      </c>
      <c r="M8662" s="3">
        <f>'Transaction Data'!$F8662*'Transaction Data'!$K8662</f>
        <v>4806</v>
      </c>
      <c r="N8662" s="3">
        <f>'Transaction Data'!$F8662*'Transaction Data'!$L8662</f>
        <v>9612</v>
      </c>
      <c r="O8662" s="3">
        <f>'Transaction Data'!$N8662-'Transaction Data'!$M8662</f>
        <v>4806</v>
      </c>
      <c r="P8662" s="2">
        <f>DATEDIF('Transaction Data'!$D8662,'Transaction Data'!$A8662,"y")</f>
        <v>54</v>
      </c>
      <c r="Q8662" s="2" t="str">
        <f>FLOOR('Transaction Data'!$P8662,15)&amp;"-"&amp;FLOOR('Transaction Data'!$P8662,15)+14</f>
        <v>45-59</v>
      </c>
      <c r="R8662" s="2" t="str">
        <f>IF('Transaction Data'!$L8662&lt;=10,"Less Expensive","Expensive")</f>
        <v>Expensive</v>
      </c>
      <c r="S8662" s="4">
        <f>WEEKDAY('Transaction Data'!$A8662)</f>
        <v>2</v>
      </c>
      <c r="T8662" s="2" t="str">
        <f>IF(WEEKDAY('Transaction Data'!$A8662,2)&lt;6,"Weekday","Weekend")</f>
        <v>Weekday</v>
      </c>
    </row>
    <row r="8663" ht="15.75" customHeight="1">
      <c r="A8663" s="1">
        <v>45413.0</v>
      </c>
      <c r="B8663" s="2" t="s">
        <v>7924</v>
      </c>
      <c r="C8663" s="2" t="s">
        <v>41</v>
      </c>
      <c r="D8663" s="1">
        <v>32915.0</v>
      </c>
      <c r="E8663" s="2" t="s">
        <v>63</v>
      </c>
      <c r="F8663" s="2">
        <v>164.0</v>
      </c>
      <c r="G8663" s="2" t="s">
        <v>55</v>
      </c>
      <c r="H8663" s="2" t="s">
        <v>42</v>
      </c>
      <c r="I8663" s="2" t="s">
        <v>25</v>
      </c>
      <c r="J8663" s="2" t="str">
        <f t="array" ref="J8663">XLOOKUP('Transaction Data'!$G8663,Product_Code,Biscuit_Brand)</f>
        <v>Vanilla Wafers</v>
      </c>
      <c r="K8663" s="2">
        <f t="array" ref="K8663">XLOOKUP('Transaction Data'!$G8663,Product_Code,Cost)</f>
        <v>18</v>
      </c>
      <c r="L8663" s="2">
        <f t="array" ref="L8663">XLOOKUP('Transaction Data'!$G8663,Product_Code,Unit_Price)</f>
        <v>36</v>
      </c>
      <c r="M8663" s="3">
        <f>'Transaction Data'!$F8663*'Transaction Data'!$K8663</f>
        <v>2952</v>
      </c>
      <c r="N8663" s="3">
        <f>'Transaction Data'!$F8663*'Transaction Data'!$L8663</f>
        <v>5904</v>
      </c>
      <c r="O8663" s="3">
        <f>'Transaction Data'!$N8663-'Transaction Data'!$M8663</f>
        <v>2952</v>
      </c>
      <c r="P8663" s="2">
        <f>DATEDIF('Transaction Data'!$D8663,'Transaction Data'!$A8663,"y")</f>
        <v>34</v>
      </c>
      <c r="Q8663" s="2" t="str">
        <f>FLOOR('Transaction Data'!$P8663,15)&amp;"-"&amp;FLOOR('Transaction Data'!$P8663,15)+14</f>
        <v>30-44</v>
      </c>
      <c r="R8663" s="2" t="str">
        <f>IF('Transaction Data'!$L8663&lt;=10,"Less Expensive","Expensive")</f>
        <v>Expensive</v>
      </c>
      <c r="S8663" s="4">
        <f>WEEKDAY('Transaction Data'!$A8663)</f>
        <v>4</v>
      </c>
      <c r="T8663" s="2" t="str">
        <f>IF(WEEKDAY('Transaction Data'!$A8663,2)&lt;6,"Weekday","Weekend")</f>
        <v>Weekday</v>
      </c>
    </row>
    <row r="8664" ht="15.75" customHeight="1">
      <c r="A8664" s="1">
        <v>45433.0</v>
      </c>
      <c r="B8664" s="2" t="s">
        <v>7925</v>
      </c>
      <c r="C8664" s="2" t="s">
        <v>47</v>
      </c>
      <c r="D8664" s="1">
        <v>24966.0</v>
      </c>
      <c r="E8664" s="2" t="s">
        <v>63</v>
      </c>
      <c r="F8664" s="2">
        <v>372.0</v>
      </c>
      <c r="G8664" s="2" t="s">
        <v>44</v>
      </c>
      <c r="H8664" s="2" t="s">
        <v>45</v>
      </c>
      <c r="I8664" s="2" t="s">
        <v>25</v>
      </c>
      <c r="J8664" s="2" t="str">
        <f t="array" ref="J8664">XLOOKUP('Transaction Data'!$G8664,Product_Code,Biscuit_Brand)</f>
        <v>Butter Crunch</v>
      </c>
      <c r="K8664" s="2">
        <f t="array" ref="K8664">XLOOKUP('Transaction Data'!$G8664,Product_Code,Cost)</f>
        <v>10</v>
      </c>
      <c r="L8664" s="2">
        <f t="array" ref="L8664">XLOOKUP('Transaction Data'!$G8664,Product_Code,Unit_Price)</f>
        <v>11</v>
      </c>
      <c r="M8664" s="3">
        <f>'Transaction Data'!$F8664*'Transaction Data'!$K8664</f>
        <v>3720</v>
      </c>
      <c r="N8664" s="3">
        <f>'Transaction Data'!$F8664*'Transaction Data'!$L8664</f>
        <v>4092</v>
      </c>
      <c r="O8664" s="3">
        <f>'Transaction Data'!$N8664-'Transaction Data'!$M8664</f>
        <v>372</v>
      </c>
      <c r="P8664" s="2">
        <f>DATEDIF('Transaction Data'!$D8664,'Transaction Data'!$A8664,"y")</f>
        <v>56</v>
      </c>
      <c r="Q8664" s="2" t="str">
        <f>FLOOR('Transaction Data'!$P8664,15)&amp;"-"&amp;FLOOR('Transaction Data'!$P8664,15)+14</f>
        <v>45-59</v>
      </c>
      <c r="R8664" s="2" t="str">
        <f>IF('Transaction Data'!$L8664&lt;=10,"Less Expensive","Expensive")</f>
        <v>Expensive</v>
      </c>
      <c r="S8664" s="4">
        <f>WEEKDAY('Transaction Data'!$A8664)</f>
        <v>3</v>
      </c>
      <c r="T8664" s="2" t="str">
        <f>IF(WEEKDAY('Transaction Data'!$A8664,2)&lt;6,"Weekday","Weekend")</f>
        <v>Weekday</v>
      </c>
    </row>
    <row r="8665" ht="15.75" customHeight="1">
      <c r="A8665" s="1">
        <v>45386.0</v>
      </c>
      <c r="B8665" s="2" t="s">
        <v>7926</v>
      </c>
      <c r="C8665" s="2" t="s">
        <v>51</v>
      </c>
      <c r="D8665" s="1">
        <v>24687.0</v>
      </c>
      <c r="E8665" s="2" t="s">
        <v>27</v>
      </c>
      <c r="F8665" s="2">
        <v>19.0</v>
      </c>
      <c r="G8665" s="2" t="s">
        <v>38</v>
      </c>
      <c r="H8665" s="2" t="s">
        <v>24</v>
      </c>
      <c r="I8665" s="2" t="s">
        <v>25</v>
      </c>
      <c r="J8665" s="2" t="str">
        <f t="array" ref="J8665">XLOOKUP('Transaction Data'!$G8665,Product_Code,Biscuit_Brand)</f>
        <v>Ginger Snaps</v>
      </c>
      <c r="K8665" s="2">
        <f t="array" ref="K8665">XLOOKUP('Transaction Data'!$G8665,Product_Code,Cost)</f>
        <v>14</v>
      </c>
      <c r="L8665" s="2">
        <f t="array" ref="L8665">XLOOKUP('Transaction Data'!$G8665,Product_Code,Unit_Price)</f>
        <v>28</v>
      </c>
      <c r="M8665" s="3">
        <f>'Transaction Data'!$F8665*'Transaction Data'!$K8665</f>
        <v>266</v>
      </c>
      <c r="N8665" s="3">
        <f>'Transaction Data'!$F8665*'Transaction Data'!$L8665</f>
        <v>532</v>
      </c>
      <c r="O8665" s="3">
        <f>'Transaction Data'!$N8665-'Transaction Data'!$M8665</f>
        <v>266</v>
      </c>
      <c r="P8665" s="2">
        <f>DATEDIF('Transaction Data'!$D8665,'Transaction Data'!$A8665,"y")</f>
        <v>56</v>
      </c>
      <c r="Q8665" s="2" t="str">
        <f>FLOOR('Transaction Data'!$P8665,15)&amp;"-"&amp;FLOOR('Transaction Data'!$P8665,15)+14</f>
        <v>45-59</v>
      </c>
      <c r="R8665" s="2" t="str">
        <f>IF('Transaction Data'!$L8665&lt;=10,"Less Expensive","Expensive")</f>
        <v>Expensive</v>
      </c>
      <c r="S8665" s="4">
        <f>WEEKDAY('Transaction Data'!$A8665)</f>
        <v>5</v>
      </c>
      <c r="T8665" s="2" t="str">
        <f>IF(WEEKDAY('Transaction Data'!$A8665,2)&lt;6,"Weekday","Weekend")</f>
        <v>Weekday</v>
      </c>
    </row>
    <row r="8666" ht="15.75" customHeight="1">
      <c r="A8666" s="1">
        <v>45295.0</v>
      </c>
      <c r="B8666" s="2" t="s">
        <v>7927</v>
      </c>
      <c r="C8666" s="2" t="s">
        <v>41</v>
      </c>
      <c r="D8666" s="1">
        <v>28339.0</v>
      </c>
      <c r="E8666" s="2" t="s">
        <v>27</v>
      </c>
      <c r="F8666" s="2">
        <v>316.0</v>
      </c>
      <c r="G8666" s="2" t="s">
        <v>33</v>
      </c>
      <c r="H8666" s="2" t="s">
        <v>29</v>
      </c>
      <c r="I8666" s="2" t="s">
        <v>25</v>
      </c>
      <c r="J8666" s="2" t="str">
        <f t="array" ref="J8666">XLOOKUP('Transaction Data'!$G8666,Product_Code,Biscuit_Brand)</f>
        <v>Caramel Biscuits</v>
      </c>
      <c r="K8666" s="2">
        <f t="array" ref="K8666">XLOOKUP('Transaction Data'!$G8666,Product_Code,Cost)</f>
        <v>18</v>
      </c>
      <c r="L8666" s="2">
        <f t="array" ref="L8666">XLOOKUP('Transaction Data'!$G8666,Product_Code,Unit_Price)</f>
        <v>22</v>
      </c>
      <c r="M8666" s="3">
        <f>'Transaction Data'!$F8666*'Transaction Data'!$K8666</f>
        <v>5688</v>
      </c>
      <c r="N8666" s="3">
        <f>'Transaction Data'!$F8666*'Transaction Data'!$L8666</f>
        <v>6952</v>
      </c>
      <c r="O8666" s="3">
        <f>'Transaction Data'!$N8666-'Transaction Data'!$M8666</f>
        <v>1264</v>
      </c>
      <c r="P8666" s="2">
        <f>DATEDIF('Transaction Data'!$D8666,'Transaction Data'!$A8666,"y")</f>
        <v>46</v>
      </c>
      <c r="Q8666" s="2" t="str">
        <f>FLOOR('Transaction Data'!$P8666,15)&amp;"-"&amp;FLOOR('Transaction Data'!$P8666,15)+14</f>
        <v>45-59</v>
      </c>
      <c r="R8666" s="2" t="str">
        <f>IF('Transaction Data'!$L8666&lt;=10,"Less Expensive","Expensive")</f>
        <v>Expensive</v>
      </c>
      <c r="S8666" s="4">
        <f>WEEKDAY('Transaction Data'!$A8666)</f>
        <v>5</v>
      </c>
      <c r="T8666" s="2" t="str">
        <f>IF(WEEKDAY('Transaction Data'!$A8666,2)&lt;6,"Weekday","Weekend")</f>
        <v>Weekday</v>
      </c>
    </row>
    <row r="8667" ht="15.75" customHeight="1">
      <c r="A8667" s="1">
        <v>45393.0</v>
      </c>
      <c r="B8667" s="2" t="s">
        <v>7928</v>
      </c>
      <c r="C8667" s="2" t="s">
        <v>47</v>
      </c>
      <c r="D8667" s="1">
        <v>32068.0</v>
      </c>
      <c r="E8667" s="2" t="s">
        <v>22</v>
      </c>
      <c r="F8667" s="2">
        <v>474.0</v>
      </c>
      <c r="G8667" s="2" t="s">
        <v>60</v>
      </c>
      <c r="H8667" s="2" t="s">
        <v>42</v>
      </c>
      <c r="I8667" s="2" t="s">
        <v>25</v>
      </c>
      <c r="J8667" s="2" t="str">
        <f t="array" ref="J8667">XLOOKUP('Transaction Data'!$G8667,Product_Code,Biscuit_Brand)</f>
        <v>Peanut Butter Bites</v>
      </c>
      <c r="K8667" s="2">
        <f t="array" ref="K8667">XLOOKUP('Transaction Data'!$G8667,Product_Code,Cost)</f>
        <v>5</v>
      </c>
      <c r="L8667" s="2">
        <f t="array" ref="L8667">XLOOKUP('Transaction Data'!$G8667,Product_Code,Unit_Price)</f>
        <v>7</v>
      </c>
      <c r="M8667" s="3">
        <f>'Transaction Data'!$F8667*'Transaction Data'!$K8667</f>
        <v>2370</v>
      </c>
      <c r="N8667" s="3">
        <f>'Transaction Data'!$F8667*'Transaction Data'!$L8667</f>
        <v>3318</v>
      </c>
      <c r="O8667" s="3">
        <f>'Transaction Data'!$N8667-'Transaction Data'!$M8667</f>
        <v>948</v>
      </c>
      <c r="P8667" s="2">
        <f>DATEDIF('Transaction Data'!$D8667,'Transaction Data'!$A8667,"y")</f>
        <v>36</v>
      </c>
      <c r="Q8667" s="2" t="str">
        <f>FLOOR('Transaction Data'!$P8667,15)&amp;"-"&amp;FLOOR('Transaction Data'!$P8667,15)+14</f>
        <v>30-44</v>
      </c>
      <c r="R8667" s="2" t="str">
        <f>IF('Transaction Data'!$L8667&lt;=10,"Less Expensive","Expensive")</f>
        <v>Less Expensive</v>
      </c>
      <c r="S8667" s="4">
        <f>WEEKDAY('Transaction Data'!$A8667)</f>
        <v>5</v>
      </c>
      <c r="T8667" s="2" t="str">
        <f>IF(WEEKDAY('Transaction Data'!$A8667,2)&lt;6,"Weekday","Weekend")</f>
        <v>Weekday</v>
      </c>
    </row>
    <row r="8668" ht="15.75" customHeight="1">
      <c r="A8668" s="1">
        <v>45382.0</v>
      </c>
      <c r="B8668" s="2" t="s">
        <v>7929</v>
      </c>
      <c r="C8668" s="2" t="s">
        <v>47</v>
      </c>
      <c r="D8668" s="1">
        <v>25289.0</v>
      </c>
      <c r="E8668" s="2" t="s">
        <v>37</v>
      </c>
      <c r="F8668" s="2">
        <v>233.0</v>
      </c>
      <c r="G8668" s="2" t="s">
        <v>33</v>
      </c>
      <c r="H8668" s="2" t="s">
        <v>45</v>
      </c>
      <c r="I8668" s="2" t="s">
        <v>25</v>
      </c>
      <c r="J8668" s="2" t="str">
        <f t="array" ref="J8668">XLOOKUP('Transaction Data'!$G8668,Product_Code,Biscuit_Brand)</f>
        <v>Caramel Biscuits</v>
      </c>
      <c r="K8668" s="2">
        <f t="array" ref="K8668">XLOOKUP('Transaction Data'!$G8668,Product_Code,Cost)</f>
        <v>18</v>
      </c>
      <c r="L8668" s="2">
        <f t="array" ref="L8668">XLOOKUP('Transaction Data'!$G8668,Product_Code,Unit_Price)</f>
        <v>22</v>
      </c>
      <c r="M8668" s="3">
        <f>'Transaction Data'!$F8668*'Transaction Data'!$K8668</f>
        <v>4194</v>
      </c>
      <c r="N8668" s="3">
        <f>'Transaction Data'!$F8668*'Transaction Data'!$L8668</f>
        <v>5126</v>
      </c>
      <c r="O8668" s="3">
        <f>'Transaction Data'!$N8668-'Transaction Data'!$M8668</f>
        <v>932</v>
      </c>
      <c r="P8668" s="2">
        <f>DATEDIF('Transaction Data'!$D8668,'Transaction Data'!$A8668,"y")</f>
        <v>55</v>
      </c>
      <c r="Q8668" s="2" t="str">
        <f>FLOOR('Transaction Data'!$P8668,15)&amp;"-"&amp;FLOOR('Transaction Data'!$P8668,15)+14</f>
        <v>45-59</v>
      </c>
      <c r="R8668" s="2" t="str">
        <f>IF('Transaction Data'!$L8668&lt;=10,"Less Expensive","Expensive")</f>
        <v>Expensive</v>
      </c>
      <c r="S8668" s="4">
        <f>WEEKDAY('Transaction Data'!$A8668)</f>
        <v>1</v>
      </c>
      <c r="T8668" s="2" t="str">
        <f>IF(WEEKDAY('Transaction Data'!$A8668,2)&lt;6,"Weekday","Weekend")</f>
        <v>Weekend</v>
      </c>
    </row>
    <row r="8669" ht="15.75" customHeight="1">
      <c r="A8669" s="1">
        <v>45433.0</v>
      </c>
      <c r="B8669" s="2" t="s">
        <v>7930</v>
      </c>
      <c r="C8669" s="2" t="s">
        <v>47</v>
      </c>
      <c r="D8669" s="1">
        <v>25160.0</v>
      </c>
      <c r="E8669" s="2" t="s">
        <v>22</v>
      </c>
      <c r="F8669" s="2">
        <v>23.0</v>
      </c>
      <c r="G8669" s="2" t="s">
        <v>38</v>
      </c>
      <c r="H8669" s="2" t="s">
        <v>24</v>
      </c>
      <c r="I8669" s="2" t="s">
        <v>25</v>
      </c>
      <c r="J8669" s="2" t="str">
        <f t="array" ref="J8669">XLOOKUP('Transaction Data'!$G8669,Product_Code,Biscuit_Brand)</f>
        <v>Ginger Snaps</v>
      </c>
      <c r="K8669" s="2">
        <f t="array" ref="K8669">XLOOKUP('Transaction Data'!$G8669,Product_Code,Cost)</f>
        <v>14</v>
      </c>
      <c r="L8669" s="2">
        <f t="array" ref="L8669">XLOOKUP('Transaction Data'!$G8669,Product_Code,Unit_Price)</f>
        <v>28</v>
      </c>
      <c r="M8669" s="3">
        <f>'Transaction Data'!$F8669*'Transaction Data'!$K8669</f>
        <v>322</v>
      </c>
      <c r="N8669" s="3">
        <f>'Transaction Data'!$F8669*'Transaction Data'!$L8669</f>
        <v>644</v>
      </c>
      <c r="O8669" s="3">
        <f>'Transaction Data'!$N8669-'Transaction Data'!$M8669</f>
        <v>322</v>
      </c>
      <c r="P8669" s="2">
        <f>DATEDIF('Transaction Data'!$D8669,'Transaction Data'!$A8669,"y")</f>
        <v>55</v>
      </c>
      <c r="Q8669" s="2" t="str">
        <f>FLOOR('Transaction Data'!$P8669,15)&amp;"-"&amp;FLOOR('Transaction Data'!$P8669,15)+14</f>
        <v>45-59</v>
      </c>
      <c r="R8669" s="2" t="str">
        <f>IF('Transaction Data'!$L8669&lt;=10,"Less Expensive","Expensive")</f>
        <v>Expensive</v>
      </c>
      <c r="S8669" s="4">
        <f>WEEKDAY('Transaction Data'!$A8669)</f>
        <v>3</v>
      </c>
      <c r="T8669" s="2" t="str">
        <f>IF(WEEKDAY('Transaction Data'!$A8669,2)&lt;6,"Weekday","Weekend")</f>
        <v>Weekday</v>
      </c>
    </row>
    <row r="8670" ht="15.75" customHeight="1">
      <c r="A8670" s="1">
        <v>45335.0</v>
      </c>
      <c r="B8670" s="2" t="s">
        <v>7931</v>
      </c>
      <c r="C8670" s="2" t="s">
        <v>41</v>
      </c>
      <c r="D8670" s="1">
        <v>37473.0</v>
      </c>
      <c r="E8670" s="2" t="s">
        <v>22</v>
      </c>
      <c r="F8670" s="2">
        <v>79.0</v>
      </c>
      <c r="G8670" s="2" t="s">
        <v>61</v>
      </c>
      <c r="H8670" s="2" t="s">
        <v>29</v>
      </c>
      <c r="I8670" s="2" t="s">
        <v>25</v>
      </c>
      <c r="J8670" s="2" t="str">
        <f t="array" ref="J8670">XLOOKUP('Transaction Data'!$G8670,Product_Code,Biscuit_Brand)</f>
        <v>Choco Delight</v>
      </c>
      <c r="K8670" s="2">
        <f t="array" ref="K8670">XLOOKUP('Transaction Data'!$G8670,Product_Code,Cost)</f>
        <v>3</v>
      </c>
      <c r="L8670" s="2">
        <f t="array" ref="L8670">XLOOKUP('Transaction Data'!$G8670,Product_Code,Unit_Price)</f>
        <v>5</v>
      </c>
      <c r="M8670" s="3">
        <f>'Transaction Data'!$F8670*'Transaction Data'!$K8670</f>
        <v>237</v>
      </c>
      <c r="N8670" s="3">
        <f>'Transaction Data'!$F8670*'Transaction Data'!$L8670</f>
        <v>395</v>
      </c>
      <c r="O8670" s="3">
        <f>'Transaction Data'!$N8670-'Transaction Data'!$M8670</f>
        <v>158</v>
      </c>
      <c r="P8670" s="2">
        <f>DATEDIF('Transaction Data'!$D8670,'Transaction Data'!$A8670,"y")</f>
        <v>21</v>
      </c>
      <c r="Q8670" s="2" t="str">
        <f>FLOOR('Transaction Data'!$P8670,15)&amp;"-"&amp;FLOOR('Transaction Data'!$P8670,15)+14</f>
        <v>15-29</v>
      </c>
      <c r="R8670" s="2" t="str">
        <f>IF('Transaction Data'!$L8670&lt;=10,"Less Expensive","Expensive")</f>
        <v>Less Expensive</v>
      </c>
      <c r="S8670" s="4">
        <f>WEEKDAY('Transaction Data'!$A8670)</f>
        <v>3</v>
      </c>
      <c r="T8670" s="2" t="str">
        <f>IF(WEEKDAY('Transaction Data'!$A8670,2)&lt;6,"Weekday","Weekend")</f>
        <v>Weekday</v>
      </c>
    </row>
    <row r="8671" ht="15.75" customHeight="1">
      <c r="A8671" s="1">
        <v>45449.0</v>
      </c>
      <c r="B8671" s="2" t="s">
        <v>7932</v>
      </c>
      <c r="C8671" s="2" t="s">
        <v>32</v>
      </c>
      <c r="D8671" s="1">
        <v>28358.0</v>
      </c>
      <c r="E8671" s="2" t="s">
        <v>63</v>
      </c>
      <c r="F8671" s="2">
        <v>141.0</v>
      </c>
      <c r="G8671" s="2" t="s">
        <v>23</v>
      </c>
      <c r="H8671" s="2" t="s">
        <v>29</v>
      </c>
      <c r="I8671" s="2" t="s">
        <v>25</v>
      </c>
      <c r="J8671" s="2" t="str">
        <f t="array" ref="J8671">XLOOKUP('Transaction Data'!$G8671,Product_Code,Biscuit_Brand)</f>
        <v>Cinnamon Swirls</v>
      </c>
      <c r="K8671" s="2">
        <f t="array" ref="K8671">XLOOKUP('Transaction Data'!$G8671,Product_Code,Cost)</f>
        <v>10</v>
      </c>
      <c r="L8671" s="2">
        <f t="array" ref="L8671">XLOOKUP('Transaction Data'!$G8671,Product_Code,Unit_Price)</f>
        <v>14</v>
      </c>
      <c r="M8671" s="3">
        <f>'Transaction Data'!$F8671*'Transaction Data'!$K8671</f>
        <v>1410</v>
      </c>
      <c r="N8671" s="3">
        <f>'Transaction Data'!$F8671*'Transaction Data'!$L8671</f>
        <v>1974</v>
      </c>
      <c r="O8671" s="3">
        <f>'Transaction Data'!$N8671-'Transaction Data'!$M8671</f>
        <v>564</v>
      </c>
      <c r="P8671" s="2">
        <f>DATEDIF('Transaction Data'!$D8671,'Transaction Data'!$A8671,"y")</f>
        <v>46</v>
      </c>
      <c r="Q8671" s="2" t="str">
        <f>FLOOR('Transaction Data'!$P8671,15)&amp;"-"&amp;FLOOR('Transaction Data'!$P8671,15)+14</f>
        <v>45-59</v>
      </c>
      <c r="R8671" s="2" t="str">
        <f>IF('Transaction Data'!$L8671&lt;=10,"Less Expensive","Expensive")</f>
        <v>Expensive</v>
      </c>
      <c r="S8671" s="4">
        <f>WEEKDAY('Transaction Data'!$A8671)</f>
        <v>5</v>
      </c>
      <c r="T8671" s="2" t="str">
        <f>IF(WEEKDAY('Transaction Data'!$A8671,2)&lt;6,"Weekday","Weekend")</f>
        <v>Weekday</v>
      </c>
    </row>
    <row r="8672" ht="15.75" customHeight="1">
      <c r="A8672" s="1">
        <v>45424.0</v>
      </c>
      <c r="B8672" s="2" t="s">
        <v>4442</v>
      </c>
      <c r="C8672" s="2" t="s">
        <v>47</v>
      </c>
      <c r="D8672" s="1">
        <v>33979.0</v>
      </c>
      <c r="E8672" s="2" t="s">
        <v>22</v>
      </c>
      <c r="F8672" s="2">
        <v>403.0</v>
      </c>
      <c r="G8672" s="2" t="s">
        <v>57</v>
      </c>
      <c r="H8672" s="2" t="s">
        <v>34</v>
      </c>
      <c r="I8672" s="2" t="s">
        <v>25</v>
      </c>
      <c r="J8672" s="2" t="str">
        <f t="array" ref="J8672">XLOOKUP('Transaction Data'!$G8672,Product_Code,Biscuit_Brand)</f>
        <v>Oatmeal Cookies</v>
      </c>
      <c r="K8672" s="2">
        <f t="array" ref="K8672">XLOOKUP('Transaction Data'!$G8672,Product_Code,Cost)</f>
        <v>19</v>
      </c>
      <c r="L8672" s="2">
        <f t="array" ref="L8672">XLOOKUP('Transaction Data'!$G8672,Product_Code,Unit_Price)</f>
        <v>23</v>
      </c>
      <c r="M8672" s="3">
        <f>'Transaction Data'!$F8672*'Transaction Data'!$K8672</f>
        <v>7657</v>
      </c>
      <c r="N8672" s="3">
        <f>'Transaction Data'!$F8672*'Transaction Data'!$L8672</f>
        <v>9269</v>
      </c>
      <c r="O8672" s="3">
        <f>'Transaction Data'!$N8672-'Transaction Data'!$M8672</f>
        <v>1612</v>
      </c>
      <c r="P8672" s="2">
        <f>DATEDIF('Transaction Data'!$D8672,'Transaction Data'!$A8672,"y")</f>
        <v>31</v>
      </c>
      <c r="Q8672" s="2" t="str">
        <f>FLOOR('Transaction Data'!$P8672,15)&amp;"-"&amp;FLOOR('Transaction Data'!$P8672,15)+14</f>
        <v>30-44</v>
      </c>
      <c r="R8672" s="2" t="str">
        <f>IF('Transaction Data'!$L8672&lt;=10,"Less Expensive","Expensive")</f>
        <v>Expensive</v>
      </c>
      <c r="S8672" s="4">
        <f>WEEKDAY('Transaction Data'!$A8672)</f>
        <v>1</v>
      </c>
      <c r="T8672" s="2" t="str">
        <f>IF(WEEKDAY('Transaction Data'!$A8672,2)&lt;6,"Weekday","Weekend")</f>
        <v>Weekend</v>
      </c>
    </row>
    <row r="8673" ht="15.75" customHeight="1">
      <c r="A8673" s="1">
        <v>45477.0</v>
      </c>
      <c r="B8673" s="2" t="s">
        <v>7933</v>
      </c>
      <c r="C8673" s="2" t="s">
        <v>41</v>
      </c>
      <c r="D8673" s="1">
        <v>17329.0</v>
      </c>
      <c r="E8673" s="2" t="s">
        <v>37</v>
      </c>
      <c r="F8673" s="2">
        <v>333.0</v>
      </c>
      <c r="G8673" s="2" t="s">
        <v>28</v>
      </c>
      <c r="H8673" s="2" t="s">
        <v>24</v>
      </c>
      <c r="I8673" s="2" t="s">
        <v>25</v>
      </c>
      <c r="J8673" s="2" t="str">
        <f t="array" ref="J8673">XLOOKUP('Transaction Data'!$G8673,Product_Code,Biscuit_Brand)</f>
        <v>Shortbread</v>
      </c>
      <c r="K8673" s="2">
        <f t="array" ref="K8673">XLOOKUP('Transaction Data'!$G8673,Product_Code,Cost)</f>
        <v>10</v>
      </c>
      <c r="L8673" s="2">
        <f t="array" ref="L8673">XLOOKUP('Transaction Data'!$G8673,Product_Code,Unit_Price)</f>
        <v>45</v>
      </c>
      <c r="M8673" s="3">
        <f>'Transaction Data'!$F8673*'Transaction Data'!$K8673</f>
        <v>3330</v>
      </c>
      <c r="N8673" s="3">
        <f>'Transaction Data'!$F8673*'Transaction Data'!$L8673</f>
        <v>14985</v>
      </c>
      <c r="O8673" s="3">
        <f>'Transaction Data'!$N8673-'Transaction Data'!$M8673</f>
        <v>11655</v>
      </c>
      <c r="P8673" s="2">
        <f>DATEDIF('Transaction Data'!$D8673,'Transaction Data'!$A8673,"y")</f>
        <v>77</v>
      </c>
      <c r="Q8673" s="2" t="str">
        <f>FLOOR('Transaction Data'!$P8673,15)&amp;"-"&amp;FLOOR('Transaction Data'!$P8673,15)+14</f>
        <v>75-89</v>
      </c>
      <c r="R8673" s="2" t="str">
        <f>IF('Transaction Data'!$L8673&lt;=10,"Less Expensive","Expensive")</f>
        <v>Expensive</v>
      </c>
      <c r="S8673" s="4">
        <f>WEEKDAY('Transaction Data'!$A8673)</f>
        <v>5</v>
      </c>
      <c r="T8673" s="2" t="str">
        <f>IF(WEEKDAY('Transaction Data'!$A8673,2)&lt;6,"Weekday","Weekend")</f>
        <v>Weekday</v>
      </c>
    </row>
    <row r="8674" ht="15.75" customHeight="1">
      <c r="A8674" s="1">
        <v>45431.0</v>
      </c>
      <c r="B8674" s="2" t="s">
        <v>7934</v>
      </c>
      <c r="C8674" s="2" t="s">
        <v>69</v>
      </c>
      <c r="D8674" s="1">
        <v>34207.0</v>
      </c>
      <c r="E8674" s="2" t="s">
        <v>63</v>
      </c>
      <c r="F8674" s="2">
        <v>75.0</v>
      </c>
      <c r="G8674" s="2" t="s">
        <v>38</v>
      </c>
      <c r="H8674" s="2" t="s">
        <v>42</v>
      </c>
      <c r="I8674" s="2" t="s">
        <v>25</v>
      </c>
      <c r="J8674" s="2" t="str">
        <f t="array" ref="J8674">XLOOKUP('Transaction Data'!$G8674,Product_Code,Biscuit_Brand)</f>
        <v>Ginger Snaps</v>
      </c>
      <c r="K8674" s="2">
        <f t="array" ref="K8674">XLOOKUP('Transaction Data'!$G8674,Product_Code,Cost)</f>
        <v>14</v>
      </c>
      <c r="L8674" s="2">
        <f t="array" ref="L8674">XLOOKUP('Transaction Data'!$G8674,Product_Code,Unit_Price)</f>
        <v>28</v>
      </c>
      <c r="M8674" s="3">
        <f>'Transaction Data'!$F8674*'Transaction Data'!$K8674</f>
        <v>1050</v>
      </c>
      <c r="N8674" s="3">
        <f>'Transaction Data'!$F8674*'Transaction Data'!$L8674</f>
        <v>2100</v>
      </c>
      <c r="O8674" s="3">
        <f>'Transaction Data'!$N8674-'Transaction Data'!$M8674</f>
        <v>1050</v>
      </c>
      <c r="P8674" s="2">
        <f>DATEDIF('Transaction Data'!$D8674,'Transaction Data'!$A8674,"y")</f>
        <v>30</v>
      </c>
      <c r="Q8674" s="2" t="str">
        <f>FLOOR('Transaction Data'!$P8674,15)&amp;"-"&amp;FLOOR('Transaction Data'!$P8674,15)+14</f>
        <v>30-44</v>
      </c>
      <c r="R8674" s="2" t="str">
        <f>IF('Transaction Data'!$L8674&lt;=10,"Less Expensive","Expensive")</f>
        <v>Expensive</v>
      </c>
      <c r="S8674" s="4">
        <f>WEEKDAY('Transaction Data'!$A8674)</f>
        <v>1</v>
      </c>
      <c r="T8674" s="2" t="str">
        <f>IF(WEEKDAY('Transaction Data'!$A8674,2)&lt;6,"Weekday","Weekend")</f>
        <v>Weekend</v>
      </c>
    </row>
    <row r="8675" ht="15.75" customHeight="1">
      <c r="A8675" s="1">
        <v>45406.0</v>
      </c>
      <c r="B8675" s="2" t="s">
        <v>7935</v>
      </c>
      <c r="C8675" s="2" t="s">
        <v>47</v>
      </c>
      <c r="D8675" s="1">
        <v>17721.0</v>
      </c>
      <c r="E8675" s="2" t="s">
        <v>27</v>
      </c>
      <c r="F8675" s="2">
        <v>102.0</v>
      </c>
      <c r="G8675" s="2" t="s">
        <v>44</v>
      </c>
      <c r="H8675" s="2" t="s">
        <v>45</v>
      </c>
      <c r="I8675" s="2" t="s">
        <v>25</v>
      </c>
      <c r="J8675" s="2" t="str">
        <f t="array" ref="J8675">XLOOKUP('Transaction Data'!$G8675,Product_Code,Biscuit_Brand)</f>
        <v>Butter Crunch</v>
      </c>
      <c r="K8675" s="2">
        <f t="array" ref="K8675">XLOOKUP('Transaction Data'!$G8675,Product_Code,Cost)</f>
        <v>10</v>
      </c>
      <c r="L8675" s="2">
        <f t="array" ref="L8675">XLOOKUP('Transaction Data'!$G8675,Product_Code,Unit_Price)</f>
        <v>11</v>
      </c>
      <c r="M8675" s="3">
        <f>'Transaction Data'!$F8675*'Transaction Data'!$K8675</f>
        <v>1020</v>
      </c>
      <c r="N8675" s="3">
        <f>'Transaction Data'!$F8675*'Transaction Data'!$L8675</f>
        <v>1122</v>
      </c>
      <c r="O8675" s="3">
        <f>'Transaction Data'!$N8675-'Transaction Data'!$M8675</f>
        <v>102</v>
      </c>
      <c r="P8675" s="2">
        <f>DATEDIF('Transaction Data'!$D8675,'Transaction Data'!$A8675,"y")</f>
        <v>75</v>
      </c>
      <c r="Q8675" s="2" t="str">
        <f>FLOOR('Transaction Data'!$P8675,15)&amp;"-"&amp;FLOOR('Transaction Data'!$P8675,15)+14</f>
        <v>75-89</v>
      </c>
      <c r="R8675" s="2" t="str">
        <f>IF('Transaction Data'!$L8675&lt;=10,"Less Expensive","Expensive")</f>
        <v>Expensive</v>
      </c>
      <c r="S8675" s="4">
        <f>WEEKDAY('Transaction Data'!$A8675)</f>
        <v>4</v>
      </c>
      <c r="T8675" s="2" t="str">
        <f>IF(WEEKDAY('Transaction Data'!$A8675,2)&lt;6,"Weekday","Weekend")</f>
        <v>Weekday</v>
      </c>
    </row>
    <row r="8676" ht="15.75" customHeight="1">
      <c r="A8676" s="1">
        <v>45354.0</v>
      </c>
      <c r="B8676" s="2" t="s">
        <v>7936</v>
      </c>
      <c r="C8676" s="2" t="s">
        <v>47</v>
      </c>
      <c r="D8676" s="1">
        <v>28780.0</v>
      </c>
      <c r="E8676" s="2" t="s">
        <v>37</v>
      </c>
      <c r="F8676" s="2">
        <v>299.0</v>
      </c>
      <c r="G8676" s="2" t="s">
        <v>57</v>
      </c>
      <c r="H8676" s="2" t="s">
        <v>24</v>
      </c>
      <c r="I8676" s="2" t="s">
        <v>25</v>
      </c>
      <c r="J8676" s="2" t="str">
        <f t="array" ref="J8676">XLOOKUP('Transaction Data'!$G8676,Product_Code,Biscuit_Brand)</f>
        <v>Oatmeal Cookies</v>
      </c>
      <c r="K8676" s="2">
        <f t="array" ref="K8676">XLOOKUP('Transaction Data'!$G8676,Product_Code,Cost)</f>
        <v>19</v>
      </c>
      <c r="L8676" s="2">
        <f t="array" ref="L8676">XLOOKUP('Transaction Data'!$G8676,Product_Code,Unit_Price)</f>
        <v>23</v>
      </c>
      <c r="M8676" s="3">
        <f>'Transaction Data'!$F8676*'Transaction Data'!$K8676</f>
        <v>5681</v>
      </c>
      <c r="N8676" s="3">
        <f>'Transaction Data'!$F8676*'Transaction Data'!$L8676</f>
        <v>6877</v>
      </c>
      <c r="O8676" s="3">
        <f>'Transaction Data'!$N8676-'Transaction Data'!$M8676</f>
        <v>1196</v>
      </c>
      <c r="P8676" s="2">
        <f>DATEDIF('Transaction Data'!$D8676,'Transaction Data'!$A8676,"y")</f>
        <v>45</v>
      </c>
      <c r="Q8676" s="2" t="str">
        <f>FLOOR('Transaction Data'!$P8676,15)&amp;"-"&amp;FLOOR('Transaction Data'!$P8676,15)+14</f>
        <v>45-59</v>
      </c>
      <c r="R8676" s="2" t="str">
        <f>IF('Transaction Data'!$L8676&lt;=10,"Less Expensive","Expensive")</f>
        <v>Expensive</v>
      </c>
      <c r="S8676" s="4">
        <f>WEEKDAY('Transaction Data'!$A8676)</f>
        <v>1</v>
      </c>
      <c r="T8676" s="2" t="str">
        <f>IF(WEEKDAY('Transaction Data'!$A8676,2)&lt;6,"Weekday","Weekend")</f>
        <v>Weekend</v>
      </c>
    </row>
    <row r="8677" ht="15.75" customHeight="1">
      <c r="A8677" s="1">
        <v>45381.0</v>
      </c>
      <c r="B8677" s="2" t="s">
        <v>7937</v>
      </c>
      <c r="C8677" s="2" t="s">
        <v>41</v>
      </c>
      <c r="D8677" s="1">
        <v>18532.0</v>
      </c>
      <c r="E8677" s="2" t="s">
        <v>27</v>
      </c>
      <c r="F8677" s="2">
        <v>337.0</v>
      </c>
      <c r="G8677" s="2" t="s">
        <v>48</v>
      </c>
      <c r="H8677" s="2" t="s">
        <v>29</v>
      </c>
      <c r="I8677" s="2" t="s">
        <v>25</v>
      </c>
      <c r="J8677" s="2" t="str">
        <f t="array" ref="J8677">XLOOKUP('Transaction Data'!$G8677,Product_Code,Biscuit_Brand)</f>
        <v>Lemon Crisps</v>
      </c>
      <c r="K8677" s="2">
        <f t="array" ref="K8677">XLOOKUP('Transaction Data'!$G8677,Product_Code,Cost)</f>
        <v>7</v>
      </c>
      <c r="L8677" s="2">
        <f t="array" ref="L8677">XLOOKUP('Transaction Data'!$G8677,Product_Code,Unit_Price)</f>
        <v>9</v>
      </c>
      <c r="M8677" s="3">
        <f>'Transaction Data'!$F8677*'Transaction Data'!$K8677</f>
        <v>2359</v>
      </c>
      <c r="N8677" s="3">
        <f>'Transaction Data'!$F8677*'Transaction Data'!$L8677</f>
        <v>3033</v>
      </c>
      <c r="O8677" s="3">
        <f>'Transaction Data'!$N8677-'Transaction Data'!$M8677</f>
        <v>674</v>
      </c>
      <c r="P8677" s="2">
        <f>DATEDIF('Transaction Data'!$D8677,'Transaction Data'!$A8677,"y")</f>
        <v>73</v>
      </c>
      <c r="Q8677" s="2" t="str">
        <f>FLOOR('Transaction Data'!$P8677,15)&amp;"-"&amp;FLOOR('Transaction Data'!$P8677,15)+14</f>
        <v>60-74</v>
      </c>
      <c r="R8677" s="2" t="str">
        <f>IF('Transaction Data'!$L8677&lt;=10,"Less Expensive","Expensive")</f>
        <v>Less Expensive</v>
      </c>
      <c r="S8677" s="4">
        <f>WEEKDAY('Transaction Data'!$A8677)</f>
        <v>7</v>
      </c>
      <c r="T8677" s="2" t="str">
        <f>IF(WEEKDAY('Transaction Data'!$A8677,2)&lt;6,"Weekday","Weekend")</f>
        <v>Weekend</v>
      </c>
    </row>
    <row r="8678" ht="15.75" customHeight="1">
      <c r="A8678" s="1">
        <v>45413.0</v>
      </c>
      <c r="B8678" s="2" t="s">
        <v>4618</v>
      </c>
      <c r="C8678" s="2" t="s">
        <v>21</v>
      </c>
      <c r="D8678" s="1">
        <v>22303.0</v>
      </c>
      <c r="E8678" s="2" t="s">
        <v>63</v>
      </c>
      <c r="F8678" s="2">
        <v>44.0</v>
      </c>
      <c r="G8678" s="2" t="s">
        <v>48</v>
      </c>
      <c r="H8678" s="2" t="s">
        <v>42</v>
      </c>
      <c r="I8678" s="2" t="s">
        <v>25</v>
      </c>
      <c r="J8678" s="2" t="str">
        <f t="array" ref="J8678">XLOOKUP('Transaction Data'!$G8678,Product_Code,Biscuit_Brand)</f>
        <v>Lemon Crisps</v>
      </c>
      <c r="K8678" s="2">
        <f t="array" ref="K8678">XLOOKUP('Transaction Data'!$G8678,Product_Code,Cost)</f>
        <v>7</v>
      </c>
      <c r="L8678" s="2">
        <f t="array" ref="L8678">XLOOKUP('Transaction Data'!$G8678,Product_Code,Unit_Price)</f>
        <v>9</v>
      </c>
      <c r="M8678" s="3">
        <f>'Transaction Data'!$F8678*'Transaction Data'!$K8678</f>
        <v>308</v>
      </c>
      <c r="N8678" s="3">
        <f>'Transaction Data'!$F8678*'Transaction Data'!$L8678</f>
        <v>396</v>
      </c>
      <c r="O8678" s="3">
        <f>'Transaction Data'!$N8678-'Transaction Data'!$M8678</f>
        <v>88</v>
      </c>
      <c r="P8678" s="2">
        <f>DATEDIF('Transaction Data'!$D8678,'Transaction Data'!$A8678,"y")</f>
        <v>63</v>
      </c>
      <c r="Q8678" s="2" t="str">
        <f>FLOOR('Transaction Data'!$P8678,15)&amp;"-"&amp;FLOOR('Transaction Data'!$P8678,15)+14</f>
        <v>60-74</v>
      </c>
      <c r="R8678" s="2" t="str">
        <f>IF('Transaction Data'!$L8678&lt;=10,"Less Expensive","Expensive")</f>
        <v>Less Expensive</v>
      </c>
      <c r="S8678" s="4">
        <f>WEEKDAY('Transaction Data'!$A8678)</f>
        <v>4</v>
      </c>
      <c r="T8678" s="2" t="str">
        <f>IF(WEEKDAY('Transaction Data'!$A8678,2)&lt;6,"Weekday","Weekend")</f>
        <v>Weekday</v>
      </c>
    </row>
    <row r="8679" ht="15.75" customHeight="1">
      <c r="A8679" s="1">
        <v>45293.0</v>
      </c>
      <c r="B8679" s="2" t="s">
        <v>6222</v>
      </c>
      <c r="C8679" s="2" t="s">
        <v>47</v>
      </c>
      <c r="D8679" s="1">
        <v>18403.0</v>
      </c>
      <c r="E8679" s="2" t="s">
        <v>63</v>
      </c>
      <c r="F8679" s="2">
        <v>288.0</v>
      </c>
      <c r="G8679" s="2" t="s">
        <v>55</v>
      </c>
      <c r="H8679" s="2" t="s">
        <v>45</v>
      </c>
      <c r="I8679" s="2" t="s">
        <v>30</v>
      </c>
      <c r="J8679" s="2" t="str">
        <f t="array" ref="J8679">XLOOKUP('Transaction Data'!$G8679,Product_Code,Biscuit_Brand)</f>
        <v>Vanilla Wafers</v>
      </c>
      <c r="K8679" s="2">
        <f t="array" ref="K8679">XLOOKUP('Transaction Data'!$G8679,Product_Code,Cost)</f>
        <v>18</v>
      </c>
      <c r="L8679" s="2">
        <f t="array" ref="L8679">XLOOKUP('Transaction Data'!$G8679,Product_Code,Unit_Price)</f>
        <v>36</v>
      </c>
      <c r="M8679" s="3">
        <f>'Transaction Data'!$F8679*'Transaction Data'!$K8679</f>
        <v>5184</v>
      </c>
      <c r="N8679" s="3">
        <f>'Transaction Data'!$F8679*'Transaction Data'!$L8679</f>
        <v>10368</v>
      </c>
      <c r="O8679" s="3">
        <f>'Transaction Data'!$N8679-'Transaction Data'!$M8679</f>
        <v>5184</v>
      </c>
      <c r="P8679" s="2">
        <f>DATEDIF('Transaction Data'!$D8679,'Transaction Data'!$A8679,"y")</f>
        <v>73</v>
      </c>
      <c r="Q8679" s="2" t="str">
        <f>FLOOR('Transaction Data'!$P8679,15)&amp;"-"&amp;FLOOR('Transaction Data'!$P8679,15)+14</f>
        <v>60-74</v>
      </c>
      <c r="R8679" s="2" t="str">
        <f>IF('Transaction Data'!$L8679&lt;=10,"Less Expensive","Expensive")</f>
        <v>Expensive</v>
      </c>
      <c r="S8679" s="4">
        <f>WEEKDAY('Transaction Data'!$A8679)</f>
        <v>3</v>
      </c>
      <c r="T8679" s="2" t="str">
        <f>IF(WEEKDAY('Transaction Data'!$A8679,2)&lt;6,"Weekday","Weekend")</f>
        <v>Weekday</v>
      </c>
    </row>
    <row r="8680" ht="15.75" customHeight="1">
      <c r="A8680" s="1">
        <v>45430.0</v>
      </c>
      <c r="B8680" s="2" t="s">
        <v>1885</v>
      </c>
      <c r="C8680" s="2" t="s">
        <v>51</v>
      </c>
      <c r="D8680" s="1">
        <v>35767.0</v>
      </c>
      <c r="E8680" s="2" t="s">
        <v>22</v>
      </c>
      <c r="F8680" s="2">
        <v>293.0</v>
      </c>
      <c r="G8680" s="2" t="s">
        <v>57</v>
      </c>
      <c r="H8680" s="2" t="s">
        <v>24</v>
      </c>
      <c r="I8680" s="2" t="s">
        <v>25</v>
      </c>
      <c r="J8680" s="2" t="str">
        <f t="array" ref="J8680">XLOOKUP('Transaction Data'!$G8680,Product_Code,Biscuit_Brand)</f>
        <v>Oatmeal Cookies</v>
      </c>
      <c r="K8680" s="2">
        <f t="array" ref="K8680">XLOOKUP('Transaction Data'!$G8680,Product_Code,Cost)</f>
        <v>19</v>
      </c>
      <c r="L8680" s="2">
        <f t="array" ref="L8680">XLOOKUP('Transaction Data'!$G8680,Product_Code,Unit_Price)</f>
        <v>23</v>
      </c>
      <c r="M8680" s="3">
        <f>'Transaction Data'!$F8680*'Transaction Data'!$K8680</f>
        <v>5567</v>
      </c>
      <c r="N8680" s="3">
        <f>'Transaction Data'!$F8680*'Transaction Data'!$L8680</f>
        <v>6739</v>
      </c>
      <c r="O8680" s="3">
        <f>'Transaction Data'!$N8680-'Transaction Data'!$M8680</f>
        <v>1172</v>
      </c>
      <c r="P8680" s="2">
        <f>DATEDIF('Transaction Data'!$D8680,'Transaction Data'!$A8680,"y")</f>
        <v>26</v>
      </c>
      <c r="Q8680" s="2" t="str">
        <f>FLOOR('Transaction Data'!$P8680,15)&amp;"-"&amp;FLOOR('Transaction Data'!$P8680,15)+14</f>
        <v>15-29</v>
      </c>
      <c r="R8680" s="2" t="str">
        <f>IF('Transaction Data'!$L8680&lt;=10,"Less Expensive","Expensive")</f>
        <v>Expensive</v>
      </c>
      <c r="S8680" s="4">
        <f>WEEKDAY('Transaction Data'!$A8680)</f>
        <v>7</v>
      </c>
      <c r="T8680" s="2" t="str">
        <f>IF(WEEKDAY('Transaction Data'!$A8680,2)&lt;6,"Weekday","Weekend")</f>
        <v>Weekend</v>
      </c>
    </row>
    <row r="8681" ht="15.75" customHeight="1">
      <c r="A8681" s="1">
        <v>45415.0</v>
      </c>
      <c r="B8681" s="2" t="s">
        <v>7938</v>
      </c>
      <c r="C8681" s="2" t="s">
        <v>65</v>
      </c>
      <c r="D8681" s="1">
        <v>33760.0</v>
      </c>
      <c r="E8681" s="2" t="s">
        <v>63</v>
      </c>
      <c r="F8681" s="2">
        <v>480.0</v>
      </c>
      <c r="G8681" s="2" t="s">
        <v>48</v>
      </c>
      <c r="H8681" s="2" t="s">
        <v>29</v>
      </c>
      <c r="I8681" s="2" t="s">
        <v>25</v>
      </c>
      <c r="J8681" s="2" t="str">
        <f t="array" ref="J8681">XLOOKUP('Transaction Data'!$G8681,Product_Code,Biscuit_Brand)</f>
        <v>Lemon Crisps</v>
      </c>
      <c r="K8681" s="2">
        <f t="array" ref="K8681">XLOOKUP('Transaction Data'!$G8681,Product_Code,Cost)</f>
        <v>7</v>
      </c>
      <c r="L8681" s="2">
        <f t="array" ref="L8681">XLOOKUP('Transaction Data'!$G8681,Product_Code,Unit_Price)</f>
        <v>9</v>
      </c>
      <c r="M8681" s="3">
        <f>'Transaction Data'!$F8681*'Transaction Data'!$K8681</f>
        <v>3360</v>
      </c>
      <c r="N8681" s="3">
        <f>'Transaction Data'!$F8681*'Transaction Data'!$L8681</f>
        <v>4320</v>
      </c>
      <c r="O8681" s="3">
        <f>'Transaction Data'!$N8681-'Transaction Data'!$M8681</f>
        <v>960</v>
      </c>
      <c r="P8681" s="2">
        <f>DATEDIF('Transaction Data'!$D8681,'Transaction Data'!$A8681,"y")</f>
        <v>31</v>
      </c>
      <c r="Q8681" s="2" t="str">
        <f>FLOOR('Transaction Data'!$P8681,15)&amp;"-"&amp;FLOOR('Transaction Data'!$P8681,15)+14</f>
        <v>30-44</v>
      </c>
      <c r="R8681" s="2" t="str">
        <f>IF('Transaction Data'!$L8681&lt;=10,"Less Expensive","Expensive")</f>
        <v>Less Expensive</v>
      </c>
      <c r="S8681" s="4">
        <f>WEEKDAY('Transaction Data'!$A8681)</f>
        <v>6</v>
      </c>
      <c r="T8681" s="2" t="str">
        <f>IF(WEEKDAY('Transaction Data'!$A8681,2)&lt;6,"Weekday","Weekend")</f>
        <v>Weekday</v>
      </c>
    </row>
    <row r="8682" ht="15.75" customHeight="1">
      <c r="A8682" s="1">
        <v>45502.0</v>
      </c>
      <c r="B8682" s="2" t="s">
        <v>7939</v>
      </c>
      <c r="C8682" s="2" t="s">
        <v>32</v>
      </c>
      <c r="D8682" s="1">
        <v>37310.0</v>
      </c>
      <c r="E8682" s="2" t="s">
        <v>63</v>
      </c>
      <c r="F8682" s="2">
        <v>253.0</v>
      </c>
      <c r="G8682" s="2" t="s">
        <v>28</v>
      </c>
      <c r="H8682" s="2" t="s">
        <v>29</v>
      </c>
      <c r="I8682" s="2" t="s">
        <v>25</v>
      </c>
      <c r="J8682" s="2" t="str">
        <f t="array" ref="J8682">XLOOKUP('Transaction Data'!$G8682,Product_Code,Biscuit_Brand)</f>
        <v>Shortbread</v>
      </c>
      <c r="K8682" s="2">
        <f t="array" ref="K8682">XLOOKUP('Transaction Data'!$G8682,Product_Code,Cost)</f>
        <v>10</v>
      </c>
      <c r="L8682" s="2">
        <f t="array" ref="L8682">XLOOKUP('Transaction Data'!$G8682,Product_Code,Unit_Price)</f>
        <v>45</v>
      </c>
      <c r="M8682" s="3">
        <f>'Transaction Data'!$F8682*'Transaction Data'!$K8682</f>
        <v>2530</v>
      </c>
      <c r="N8682" s="3">
        <f>'Transaction Data'!$F8682*'Transaction Data'!$L8682</f>
        <v>11385</v>
      </c>
      <c r="O8682" s="3">
        <f>'Transaction Data'!$N8682-'Transaction Data'!$M8682</f>
        <v>8855</v>
      </c>
      <c r="P8682" s="2">
        <f>DATEDIF('Transaction Data'!$D8682,'Transaction Data'!$A8682,"y")</f>
        <v>22</v>
      </c>
      <c r="Q8682" s="2" t="str">
        <f>FLOOR('Transaction Data'!$P8682,15)&amp;"-"&amp;FLOOR('Transaction Data'!$P8682,15)+14</f>
        <v>15-29</v>
      </c>
      <c r="R8682" s="2" t="str">
        <f>IF('Transaction Data'!$L8682&lt;=10,"Less Expensive","Expensive")</f>
        <v>Expensive</v>
      </c>
      <c r="S8682" s="4">
        <f>WEEKDAY('Transaction Data'!$A8682)</f>
        <v>2</v>
      </c>
      <c r="T8682" s="2" t="str">
        <f>IF(WEEKDAY('Transaction Data'!$A8682,2)&lt;6,"Weekday","Weekend")</f>
        <v>Weekday</v>
      </c>
    </row>
    <row r="8683" ht="15.75" customHeight="1">
      <c r="A8683" s="1">
        <v>45318.0</v>
      </c>
      <c r="B8683" s="2" t="s">
        <v>7940</v>
      </c>
      <c r="C8683" s="2" t="s">
        <v>21</v>
      </c>
      <c r="D8683" s="1">
        <v>28035.0</v>
      </c>
      <c r="E8683" s="2" t="s">
        <v>22</v>
      </c>
      <c r="F8683" s="2">
        <v>128.0</v>
      </c>
      <c r="G8683" s="2" t="s">
        <v>48</v>
      </c>
      <c r="H8683" s="2" t="s">
        <v>34</v>
      </c>
      <c r="I8683" s="2" t="s">
        <v>25</v>
      </c>
      <c r="J8683" s="2" t="str">
        <f t="array" ref="J8683">XLOOKUP('Transaction Data'!$G8683,Product_Code,Biscuit_Brand)</f>
        <v>Lemon Crisps</v>
      </c>
      <c r="K8683" s="2">
        <f t="array" ref="K8683">XLOOKUP('Transaction Data'!$G8683,Product_Code,Cost)</f>
        <v>7</v>
      </c>
      <c r="L8683" s="2">
        <f t="array" ref="L8683">XLOOKUP('Transaction Data'!$G8683,Product_Code,Unit_Price)</f>
        <v>9</v>
      </c>
      <c r="M8683" s="3">
        <f>'Transaction Data'!$F8683*'Transaction Data'!$K8683</f>
        <v>896</v>
      </c>
      <c r="N8683" s="3">
        <f>'Transaction Data'!$F8683*'Transaction Data'!$L8683</f>
        <v>1152</v>
      </c>
      <c r="O8683" s="3">
        <f>'Transaction Data'!$N8683-'Transaction Data'!$M8683</f>
        <v>256</v>
      </c>
      <c r="P8683" s="2">
        <f>DATEDIF('Transaction Data'!$D8683,'Transaction Data'!$A8683,"y")</f>
        <v>47</v>
      </c>
      <c r="Q8683" s="2" t="str">
        <f>FLOOR('Transaction Data'!$P8683,15)&amp;"-"&amp;FLOOR('Transaction Data'!$P8683,15)+14</f>
        <v>45-59</v>
      </c>
      <c r="R8683" s="2" t="str">
        <f>IF('Transaction Data'!$L8683&lt;=10,"Less Expensive","Expensive")</f>
        <v>Less Expensive</v>
      </c>
      <c r="S8683" s="4">
        <f>WEEKDAY('Transaction Data'!$A8683)</f>
        <v>7</v>
      </c>
      <c r="T8683" s="2" t="str">
        <f>IF(WEEKDAY('Transaction Data'!$A8683,2)&lt;6,"Weekday","Weekend")</f>
        <v>Weekend</v>
      </c>
    </row>
    <row r="8684" ht="15.75" customHeight="1">
      <c r="A8684" s="1">
        <v>45360.0</v>
      </c>
      <c r="B8684" s="2" t="s">
        <v>7941</v>
      </c>
      <c r="C8684" s="2" t="s">
        <v>72</v>
      </c>
      <c r="D8684" s="1">
        <v>17402.0</v>
      </c>
      <c r="E8684" s="2" t="s">
        <v>37</v>
      </c>
      <c r="F8684" s="2">
        <v>29.0</v>
      </c>
      <c r="G8684" s="2" t="s">
        <v>60</v>
      </c>
      <c r="H8684" s="2" t="s">
        <v>24</v>
      </c>
      <c r="I8684" s="2" t="s">
        <v>25</v>
      </c>
      <c r="J8684" s="2" t="str">
        <f t="array" ref="J8684">XLOOKUP('Transaction Data'!$G8684,Product_Code,Biscuit_Brand)</f>
        <v>Peanut Butter Bites</v>
      </c>
      <c r="K8684" s="2">
        <f t="array" ref="K8684">XLOOKUP('Transaction Data'!$G8684,Product_Code,Cost)</f>
        <v>5</v>
      </c>
      <c r="L8684" s="2">
        <f t="array" ref="L8684">XLOOKUP('Transaction Data'!$G8684,Product_Code,Unit_Price)</f>
        <v>7</v>
      </c>
      <c r="M8684" s="3">
        <f>'Transaction Data'!$F8684*'Transaction Data'!$K8684</f>
        <v>145</v>
      </c>
      <c r="N8684" s="3">
        <f>'Transaction Data'!$F8684*'Transaction Data'!$L8684</f>
        <v>203</v>
      </c>
      <c r="O8684" s="3">
        <f>'Transaction Data'!$N8684-'Transaction Data'!$M8684</f>
        <v>58</v>
      </c>
      <c r="P8684" s="2">
        <f>DATEDIF('Transaction Data'!$D8684,'Transaction Data'!$A8684,"y")</f>
        <v>76</v>
      </c>
      <c r="Q8684" s="2" t="str">
        <f>FLOOR('Transaction Data'!$P8684,15)&amp;"-"&amp;FLOOR('Transaction Data'!$P8684,15)+14</f>
        <v>75-89</v>
      </c>
      <c r="R8684" s="2" t="str">
        <f>IF('Transaction Data'!$L8684&lt;=10,"Less Expensive","Expensive")</f>
        <v>Less Expensive</v>
      </c>
      <c r="S8684" s="4">
        <f>WEEKDAY('Transaction Data'!$A8684)</f>
        <v>7</v>
      </c>
      <c r="T8684" s="2" t="str">
        <f>IF(WEEKDAY('Transaction Data'!$A8684,2)&lt;6,"Weekday","Weekend")</f>
        <v>Weekend</v>
      </c>
    </row>
    <row r="8685" ht="15.75" customHeight="1">
      <c r="A8685" s="1">
        <v>45316.0</v>
      </c>
      <c r="B8685" s="2" t="s">
        <v>7942</v>
      </c>
      <c r="C8685" s="2" t="s">
        <v>32</v>
      </c>
      <c r="D8685" s="1">
        <v>35782.0</v>
      </c>
      <c r="E8685" s="2" t="s">
        <v>37</v>
      </c>
      <c r="F8685" s="2">
        <v>72.0</v>
      </c>
      <c r="G8685" s="2" t="s">
        <v>60</v>
      </c>
      <c r="H8685" s="2" t="s">
        <v>42</v>
      </c>
      <c r="I8685" s="2" t="s">
        <v>25</v>
      </c>
      <c r="J8685" s="2" t="str">
        <f t="array" ref="J8685">XLOOKUP('Transaction Data'!$G8685,Product_Code,Biscuit_Brand)</f>
        <v>Peanut Butter Bites</v>
      </c>
      <c r="K8685" s="2">
        <f t="array" ref="K8685">XLOOKUP('Transaction Data'!$G8685,Product_Code,Cost)</f>
        <v>5</v>
      </c>
      <c r="L8685" s="2">
        <f t="array" ref="L8685">XLOOKUP('Transaction Data'!$G8685,Product_Code,Unit_Price)</f>
        <v>7</v>
      </c>
      <c r="M8685" s="3">
        <f>'Transaction Data'!$F8685*'Transaction Data'!$K8685</f>
        <v>360</v>
      </c>
      <c r="N8685" s="3">
        <f>'Transaction Data'!$F8685*'Transaction Data'!$L8685</f>
        <v>504</v>
      </c>
      <c r="O8685" s="3">
        <f>'Transaction Data'!$N8685-'Transaction Data'!$M8685</f>
        <v>144</v>
      </c>
      <c r="P8685" s="2">
        <f>DATEDIF('Transaction Data'!$D8685,'Transaction Data'!$A8685,"y")</f>
        <v>26</v>
      </c>
      <c r="Q8685" s="2" t="str">
        <f>FLOOR('Transaction Data'!$P8685,15)&amp;"-"&amp;FLOOR('Transaction Data'!$P8685,15)+14</f>
        <v>15-29</v>
      </c>
      <c r="R8685" s="2" t="str">
        <f>IF('Transaction Data'!$L8685&lt;=10,"Less Expensive","Expensive")</f>
        <v>Less Expensive</v>
      </c>
      <c r="S8685" s="4">
        <f>WEEKDAY('Transaction Data'!$A8685)</f>
        <v>5</v>
      </c>
      <c r="T8685" s="2" t="str">
        <f>IF(WEEKDAY('Transaction Data'!$A8685,2)&lt;6,"Weekday","Weekend")</f>
        <v>Weekday</v>
      </c>
    </row>
    <row r="8686" ht="15.75" customHeight="1">
      <c r="A8686" s="1">
        <v>45387.0</v>
      </c>
      <c r="B8686" s="2" t="s">
        <v>7943</v>
      </c>
      <c r="C8686" s="2" t="s">
        <v>51</v>
      </c>
      <c r="D8686" s="1">
        <v>20593.0</v>
      </c>
      <c r="E8686" s="2" t="s">
        <v>27</v>
      </c>
      <c r="F8686" s="2">
        <v>276.0</v>
      </c>
      <c r="G8686" s="2" t="s">
        <v>28</v>
      </c>
      <c r="H8686" s="2" t="s">
        <v>45</v>
      </c>
      <c r="I8686" s="2" t="s">
        <v>25</v>
      </c>
      <c r="J8686" s="2" t="str">
        <f t="array" ref="J8686">XLOOKUP('Transaction Data'!$G8686,Product_Code,Biscuit_Brand)</f>
        <v>Shortbread</v>
      </c>
      <c r="K8686" s="2">
        <f t="array" ref="K8686">XLOOKUP('Transaction Data'!$G8686,Product_Code,Cost)</f>
        <v>10</v>
      </c>
      <c r="L8686" s="2">
        <f t="array" ref="L8686">XLOOKUP('Transaction Data'!$G8686,Product_Code,Unit_Price)</f>
        <v>45</v>
      </c>
      <c r="M8686" s="3">
        <f>'Transaction Data'!$F8686*'Transaction Data'!$K8686</f>
        <v>2760</v>
      </c>
      <c r="N8686" s="3">
        <f>'Transaction Data'!$F8686*'Transaction Data'!$L8686</f>
        <v>12420</v>
      </c>
      <c r="O8686" s="3">
        <f>'Transaction Data'!$N8686-'Transaction Data'!$M8686</f>
        <v>9660</v>
      </c>
      <c r="P8686" s="2">
        <f>DATEDIF('Transaction Data'!$D8686,'Transaction Data'!$A8686,"y")</f>
        <v>67</v>
      </c>
      <c r="Q8686" s="2" t="str">
        <f>FLOOR('Transaction Data'!$P8686,15)&amp;"-"&amp;FLOOR('Transaction Data'!$P8686,15)+14</f>
        <v>60-74</v>
      </c>
      <c r="R8686" s="2" t="str">
        <f>IF('Transaction Data'!$L8686&lt;=10,"Less Expensive","Expensive")</f>
        <v>Expensive</v>
      </c>
      <c r="S8686" s="4">
        <f>WEEKDAY('Transaction Data'!$A8686)</f>
        <v>6</v>
      </c>
      <c r="T8686" s="2" t="str">
        <f>IF(WEEKDAY('Transaction Data'!$A8686,2)&lt;6,"Weekday","Weekend")</f>
        <v>Weekday</v>
      </c>
    </row>
    <row r="8687" ht="15.75" customHeight="1">
      <c r="A8687" s="1">
        <v>45292.0</v>
      </c>
      <c r="B8687" s="2" t="s">
        <v>7944</v>
      </c>
      <c r="C8687" s="2" t="s">
        <v>47</v>
      </c>
      <c r="D8687" s="1">
        <v>30651.0</v>
      </c>
      <c r="E8687" s="2" t="s">
        <v>22</v>
      </c>
      <c r="F8687" s="2">
        <v>412.0</v>
      </c>
      <c r="G8687" s="2" t="s">
        <v>33</v>
      </c>
      <c r="H8687" s="2" t="s">
        <v>24</v>
      </c>
      <c r="I8687" s="2" t="s">
        <v>30</v>
      </c>
      <c r="J8687" s="2" t="str">
        <f t="array" ref="J8687">XLOOKUP('Transaction Data'!$G8687,Product_Code,Biscuit_Brand)</f>
        <v>Caramel Biscuits</v>
      </c>
      <c r="K8687" s="2">
        <f t="array" ref="K8687">XLOOKUP('Transaction Data'!$G8687,Product_Code,Cost)</f>
        <v>18</v>
      </c>
      <c r="L8687" s="2">
        <f t="array" ref="L8687">XLOOKUP('Transaction Data'!$G8687,Product_Code,Unit_Price)</f>
        <v>22</v>
      </c>
      <c r="M8687" s="3">
        <f>'Transaction Data'!$F8687*'Transaction Data'!$K8687</f>
        <v>7416</v>
      </c>
      <c r="N8687" s="3">
        <f>'Transaction Data'!$F8687*'Transaction Data'!$L8687</f>
        <v>9064</v>
      </c>
      <c r="O8687" s="3">
        <f>'Transaction Data'!$N8687-'Transaction Data'!$M8687</f>
        <v>1648</v>
      </c>
      <c r="P8687" s="2">
        <f>DATEDIF('Transaction Data'!$D8687,'Transaction Data'!$A8687,"y")</f>
        <v>40</v>
      </c>
      <c r="Q8687" s="2" t="str">
        <f>FLOOR('Transaction Data'!$P8687,15)&amp;"-"&amp;FLOOR('Transaction Data'!$P8687,15)+14</f>
        <v>30-44</v>
      </c>
      <c r="R8687" s="2" t="str">
        <f>IF('Transaction Data'!$L8687&lt;=10,"Less Expensive","Expensive")</f>
        <v>Expensive</v>
      </c>
      <c r="S8687" s="4">
        <f>WEEKDAY('Transaction Data'!$A8687)</f>
        <v>2</v>
      </c>
      <c r="T8687" s="2" t="str">
        <f>IF(WEEKDAY('Transaction Data'!$A8687,2)&lt;6,"Weekday","Weekend")</f>
        <v>Weekday</v>
      </c>
    </row>
    <row r="8688" ht="15.75" customHeight="1">
      <c r="A8688" s="1">
        <v>45487.0</v>
      </c>
      <c r="B8688" s="2" t="s">
        <v>7945</v>
      </c>
      <c r="C8688" s="2" t="s">
        <v>78</v>
      </c>
      <c r="D8688" s="1">
        <v>25542.0</v>
      </c>
      <c r="E8688" s="2" t="s">
        <v>22</v>
      </c>
      <c r="F8688" s="2">
        <v>435.0</v>
      </c>
      <c r="G8688" s="2" t="s">
        <v>57</v>
      </c>
      <c r="H8688" s="2" t="s">
        <v>29</v>
      </c>
      <c r="I8688" s="2" t="s">
        <v>25</v>
      </c>
      <c r="J8688" s="2" t="str">
        <f t="array" ref="J8688">XLOOKUP('Transaction Data'!$G8688,Product_Code,Biscuit_Brand)</f>
        <v>Oatmeal Cookies</v>
      </c>
      <c r="K8688" s="2">
        <f t="array" ref="K8688">XLOOKUP('Transaction Data'!$G8688,Product_Code,Cost)</f>
        <v>19</v>
      </c>
      <c r="L8688" s="2">
        <f t="array" ref="L8688">XLOOKUP('Transaction Data'!$G8688,Product_Code,Unit_Price)</f>
        <v>23</v>
      </c>
      <c r="M8688" s="3">
        <f>'Transaction Data'!$F8688*'Transaction Data'!$K8688</f>
        <v>8265</v>
      </c>
      <c r="N8688" s="3">
        <f>'Transaction Data'!$F8688*'Transaction Data'!$L8688</f>
        <v>10005</v>
      </c>
      <c r="O8688" s="3">
        <f>'Transaction Data'!$N8688-'Transaction Data'!$M8688</f>
        <v>1740</v>
      </c>
      <c r="P8688" s="2">
        <f>DATEDIF('Transaction Data'!$D8688,'Transaction Data'!$A8688,"y")</f>
        <v>54</v>
      </c>
      <c r="Q8688" s="2" t="str">
        <f>FLOOR('Transaction Data'!$P8688,15)&amp;"-"&amp;FLOOR('Transaction Data'!$P8688,15)+14</f>
        <v>45-59</v>
      </c>
      <c r="R8688" s="2" t="str">
        <f>IF('Transaction Data'!$L8688&lt;=10,"Less Expensive","Expensive")</f>
        <v>Expensive</v>
      </c>
      <c r="S8688" s="4">
        <f>WEEKDAY('Transaction Data'!$A8688)</f>
        <v>1</v>
      </c>
      <c r="T8688" s="2" t="str">
        <f>IF(WEEKDAY('Transaction Data'!$A8688,2)&lt;6,"Weekday","Weekend")</f>
        <v>Weekend</v>
      </c>
    </row>
    <row r="8689" ht="15.75" customHeight="1">
      <c r="A8689" s="1">
        <v>45485.0</v>
      </c>
      <c r="B8689" s="2" t="s">
        <v>7946</v>
      </c>
      <c r="C8689" s="2" t="s">
        <v>21</v>
      </c>
      <c r="D8689" s="1">
        <v>26292.0</v>
      </c>
      <c r="E8689" s="2" t="s">
        <v>63</v>
      </c>
      <c r="F8689" s="2">
        <v>388.0</v>
      </c>
      <c r="G8689" s="2" t="s">
        <v>33</v>
      </c>
      <c r="H8689" s="2" t="s">
        <v>42</v>
      </c>
      <c r="I8689" s="2" t="s">
        <v>25</v>
      </c>
      <c r="J8689" s="2" t="str">
        <f t="array" ref="J8689">XLOOKUP('Transaction Data'!$G8689,Product_Code,Biscuit_Brand)</f>
        <v>Caramel Biscuits</v>
      </c>
      <c r="K8689" s="2">
        <f t="array" ref="K8689">XLOOKUP('Transaction Data'!$G8689,Product_Code,Cost)</f>
        <v>18</v>
      </c>
      <c r="L8689" s="2">
        <f t="array" ref="L8689">XLOOKUP('Transaction Data'!$G8689,Product_Code,Unit_Price)</f>
        <v>22</v>
      </c>
      <c r="M8689" s="3">
        <f>'Transaction Data'!$F8689*'Transaction Data'!$K8689</f>
        <v>6984</v>
      </c>
      <c r="N8689" s="3">
        <f>'Transaction Data'!$F8689*'Transaction Data'!$L8689</f>
        <v>8536</v>
      </c>
      <c r="O8689" s="3">
        <f>'Transaction Data'!$N8689-'Transaction Data'!$M8689</f>
        <v>1552</v>
      </c>
      <c r="P8689" s="2">
        <f>DATEDIF('Transaction Data'!$D8689,'Transaction Data'!$A8689,"y")</f>
        <v>52</v>
      </c>
      <c r="Q8689" s="2" t="str">
        <f>FLOOR('Transaction Data'!$P8689,15)&amp;"-"&amp;FLOOR('Transaction Data'!$P8689,15)+14</f>
        <v>45-59</v>
      </c>
      <c r="R8689" s="2" t="str">
        <f>IF('Transaction Data'!$L8689&lt;=10,"Less Expensive","Expensive")</f>
        <v>Expensive</v>
      </c>
      <c r="S8689" s="4">
        <f>WEEKDAY('Transaction Data'!$A8689)</f>
        <v>6</v>
      </c>
      <c r="T8689" s="2" t="str">
        <f>IF(WEEKDAY('Transaction Data'!$A8689,2)&lt;6,"Weekday","Weekend")</f>
        <v>Weekday</v>
      </c>
    </row>
    <row r="8690" ht="15.75" customHeight="1">
      <c r="A8690" s="1">
        <v>45464.0</v>
      </c>
      <c r="B8690" s="2" t="s">
        <v>7947</v>
      </c>
      <c r="C8690" s="2" t="s">
        <v>65</v>
      </c>
      <c r="D8690" s="1">
        <v>37120.0</v>
      </c>
      <c r="E8690" s="2" t="s">
        <v>37</v>
      </c>
      <c r="F8690" s="2">
        <v>41.0</v>
      </c>
      <c r="G8690" s="2" t="s">
        <v>44</v>
      </c>
      <c r="H8690" s="2" t="s">
        <v>45</v>
      </c>
      <c r="I8690" s="2" t="s">
        <v>25</v>
      </c>
      <c r="J8690" s="2" t="str">
        <f t="array" ref="J8690">XLOOKUP('Transaction Data'!$G8690,Product_Code,Biscuit_Brand)</f>
        <v>Butter Crunch</v>
      </c>
      <c r="K8690" s="2">
        <f t="array" ref="K8690">XLOOKUP('Transaction Data'!$G8690,Product_Code,Cost)</f>
        <v>10</v>
      </c>
      <c r="L8690" s="2">
        <f t="array" ref="L8690">XLOOKUP('Transaction Data'!$G8690,Product_Code,Unit_Price)</f>
        <v>11</v>
      </c>
      <c r="M8690" s="3">
        <f>'Transaction Data'!$F8690*'Transaction Data'!$K8690</f>
        <v>410</v>
      </c>
      <c r="N8690" s="3">
        <f>'Transaction Data'!$F8690*'Transaction Data'!$L8690</f>
        <v>451</v>
      </c>
      <c r="O8690" s="3">
        <f>'Transaction Data'!$N8690-'Transaction Data'!$M8690</f>
        <v>41</v>
      </c>
      <c r="P8690" s="2">
        <f>DATEDIF('Transaction Data'!$D8690,'Transaction Data'!$A8690,"y")</f>
        <v>22</v>
      </c>
      <c r="Q8690" s="2" t="str">
        <f>FLOOR('Transaction Data'!$P8690,15)&amp;"-"&amp;FLOOR('Transaction Data'!$P8690,15)+14</f>
        <v>15-29</v>
      </c>
      <c r="R8690" s="2" t="str">
        <f>IF('Transaction Data'!$L8690&lt;=10,"Less Expensive","Expensive")</f>
        <v>Expensive</v>
      </c>
      <c r="S8690" s="4">
        <f>WEEKDAY('Transaction Data'!$A8690)</f>
        <v>6</v>
      </c>
      <c r="T8690" s="2" t="str">
        <f>IF(WEEKDAY('Transaction Data'!$A8690,2)&lt;6,"Weekday","Weekend")</f>
        <v>Weekday</v>
      </c>
    </row>
    <row r="8691" ht="15.75" customHeight="1">
      <c r="A8691" s="1">
        <v>45504.0</v>
      </c>
      <c r="B8691" s="2" t="s">
        <v>7948</v>
      </c>
      <c r="C8691" s="2" t="s">
        <v>51</v>
      </c>
      <c r="D8691" s="1">
        <v>33444.0</v>
      </c>
      <c r="E8691" s="2" t="s">
        <v>63</v>
      </c>
      <c r="F8691" s="2">
        <v>300.0</v>
      </c>
      <c r="G8691" s="2" t="s">
        <v>38</v>
      </c>
      <c r="H8691" s="2" t="s">
        <v>24</v>
      </c>
      <c r="I8691" s="2" t="s">
        <v>25</v>
      </c>
      <c r="J8691" s="2" t="str">
        <f t="array" ref="J8691">XLOOKUP('Transaction Data'!$G8691,Product_Code,Biscuit_Brand)</f>
        <v>Ginger Snaps</v>
      </c>
      <c r="K8691" s="2">
        <f t="array" ref="K8691">XLOOKUP('Transaction Data'!$G8691,Product_Code,Cost)</f>
        <v>14</v>
      </c>
      <c r="L8691" s="2">
        <f t="array" ref="L8691">XLOOKUP('Transaction Data'!$G8691,Product_Code,Unit_Price)</f>
        <v>28</v>
      </c>
      <c r="M8691" s="3">
        <f>'Transaction Data'!$F8691*'Transaction Data'!$K8691</f>
        <v>4200</v>
      </c>
      <c r="N8691" s="3">
        <f>'Transaction Data'!$F8691*'Transaction Data'!$L8691</f>
        <v>8400</v>
      </c>
      <c r="O8691" s="3">
        <f>'Transaction Data'!$N8691-'Transaction Data'!$M8691</f>
        <v>4200</v>
      </c>
      <c r="P8691" s="2">
        <f>DATEDIF('Transaction Data'!$D8691,'Transaction Data'!$A8691,"y")</f>
        <v>33</v>
      </c>
      <c r="Q8691" s="2" t="str">
        <f>FLOOR('Transaction Data'!$P8691,15)&amp;"-"&amp;FLOOR('Transaction Data'!$P8691,15)+14</f>
        <v>30-44</v>
      </c>
      <c r="R8691" s="2" t="str">
        <f>IF('Transaction Data'!$L8691&lt;=10,"Less Expensive","Expensive")</f>
        <v>Expensive</v>
      </c>
      <c r="S8691" s="4">
        <f>WEEKDAY('Transaction Data'!$A8691)</f>
        <v>4</v>
      </c>
      <c r="T8691" s="2" t="str">
        <f>IF(WEEKDAY('Transaction Data'!$A8691,2)&lt;6,"Weekday","Weekend")</f>
        <v>Weekday</v>
      </c>
    </row>
    <row r="8692" ht="15.75" customHeight="1">
      <c r="A8692" s="1">
        <v>45375.0</v>
      </c>
      <c r="B8692" s="2" t="s">
        <v>7949</v>
      </c>
      <c r="C8692" s="2" t="s">
        <v>54</v>
      </c>
      <c r="D8692" s="1">
        <v>32652.0</v>
      </c>
      <c r="E8692" s="2" t="s">
        <v>63</v>
      </c>
      <c r="F8692" s="2">
        <v>313.0</v>
      </c>
      <c r="G8692" s="2" t="s">
        <v>33</v>
      </c>
      <c r="H8692" s="2" t="s">
        <v>29</v>
      </c>
      <c r="I8692" s="2" t="s">
        <v>25</v>
      </c>
      <c r="J8692" s="2" t="str">
        <f t="array" ref="J8692">XLOOKUP('Transaction Data'!$G8692,Product_Code,Biscuit_Brand)</f>
        <v>Caramel Biscuits</v>
      </c>
      <c r="K8692" s="2">
        <f t="array" ref="K8692">XLOOKUP('Transaction Data'!$G8692,Product_Code,Cost)</f>
        <v>18</v>
      </c>
      <c r="L8692" s="2">
        <f t="array" ref="L8692">XLOOKUP('Transaction Data'!$G8692,Product_Code,Unit_Price)</f>
        <v>22</v>
      </c>
      <c r="M8692" s="3">
        <f>'Transaction Data'!$F8692*'Transaction Data'!$K8692</f>
        <v>5634</v>
      </c>
      <c r="N8692" s="3">
        <f>'Transaction Data'!$F8692*'Transaction Data'!$L8692</f>
        <v>6886</v>
      </c>
      <c r="O8692" s="3">
        <f>'Transaction Data'!$N8692-'Transaction Data'!$M8692</f>
        <v>1252</v>
      </c>
      <c r="P8692" s="2">
        <f>DATEDIF('Transaction Data'!$D8692,'Transaction Data'!$A8692,"y")</f>
        <v>34</v>
      </c>
      <c r="Q8692" s="2" t="str">
        <f>FLOOR('Transaction Data'!$P8692,15)&amp;"-"&amp;FLOOR('Transaction Data'!$P8692,15)+14</f>
        <v>30-44</v>
      </c>
      <c r="R8692" s="2" t="str">
        <f>IF('Transaction Data'!$L8692&lt;=10,"Less Expensive","Expensive")</f>
        <v>Expensive</v>
      </c>
      <c r="S8692" s="4">
        <f>WEEKDAY('Transaction Data'!$A8692)</f>
        <v>1</v>
      </c>
      <c r="T8692" s="2" t="str">
        <f>IF(WEEKDAY('Transaction Data'!$A8692,2)&lt;6,"Weekday","Weekend")</f>
        <v>Weekend</v>
      </c>
    </row>
    <row r="8693" ht="15.75" customHeight="1">
      <c r="A8693" s="1">
        <v>45504.0</v>
      </c>
      <c r="B8693" s="2" t="s">
        <v>7950</v>
      </c>
      <c r="C8693" s="2" t="s">
        <v>69</v>
      </c>
      <c r="D8693" s="1">
        <v>20011.0</v>
      </c>
      <c r="E8693" s="2" t="s">
        <v>37</v>
      </c>
      <c r="F8693" s="2">
        <v>393.0</v>
      </c>
      <c r="G8693" s="2" t="s">
        <v>48</v>
      </c>
      <c r="H8693" s="2" t="s">
        <v>29</v>
      </c>
      <c r="I8693" s="2" t="s">
        <v>25</v>
      </c>
      <c r="J8693" s="2" t="str">
        <f t="array" ref="J8693">XLOOKUP('Transaction Data'!$G8693,Product_Code,Biscuit_Brand)</f>
        <v>Lemon Crisps</v>
      </c>
      <c r="K8693" s="2">
        <f t="array" ref="K8693">XLOOKUP('Transaction Data'!$G8693,Product_Code,Cost)</f>
        <v>7</v>
      </c>
      <c r="L8693" s="2">
        <f t="array" ref="L8693">XLOOKUP('Transaction Data'!$G8693,Product_Code,Unit_Price)</f>
        <v>9</v>
      </c>
      <c r="M8693" s="3">
        <f>'Transaction Data'!$F8693*'Transaction Data'!$K8693</f>
        <v>2751</v>
      </c>
      <c r="N8693" s="3">
        <f>'Transaction Data'!$F8693*'Transaction Data'!$L8693</f>
        <v>3537</v>
      </c>
      <c r="O8693" s="3">
        <f>'Transaction Data'!$N8693-'Transaction Data'!$M8693</f>
        <v>786</v>
      </c>
      <c r="P8693" s="2">
        <f>DATEDIF('Transaction Data'!$D8693,'Transaction Data'!$A8693,"y")</f>
        <v>69</v>
      </c>
      <c r="Q8693" s="2" t="str">
        <f>FLOOR('Transaction Data'!$P8693,15)&amp;"-"&amp;FLOOR('Transaction Data'!$P8693,15)+14</f>
        <v>60-74</v>
      </c>
      <c r="R8693" s="2" t="str">
        <f>IF('Transaction Data'!$L8693&lt;=10,"Less Expensive","Expensive")</f>
        <v>Less Expensive</v>
      </c>
      <c r="S8693" s="4">
        <f>WEEKDAY('Transaction Data'!$A8693)</f>
        <v>4</v>
      </c>
      <c r="T8693" s="2" t="str">
        <f>IF(WEEKDAY('Transaction Data'!$A8693,2)&lt;6,"Weekday","Weekend")</f>
        <v>Weekday</v>
      </c>
    </row>
    <row r="8694" ht="15.75" customHeight="1">
      <c r="A8694" s="1">
        <v>45348.0</v>
      </c>
      <c r="B8694" s="2" t="s">
        <v>7951</v>
      </c>
      <c r="C8694" s="2" t="s">
        <v>78</v>
      </c>
      <c r="D8694" s="1">
        <v>25446.0</v>
      </c>
      <c r="E8694" s="2" t="s">
        <v>22</v>
      </c>
      <c r="F8694" s="2">
        <v>230.0</v>
      </c>
      <c r="G8694" s="2" t="s">
        <v>28</v>
      </c>
      <c r="H8694" s="2" t="s">
        <v>34</v>
      </c>
      <c r="I8694" s="2" t="s">
        <v>25</v>
      </c>
      <c r="J8694" s="2" t="str">
        <f t="array" ref="J8694">XLOOKUP('Transaction Data'!$G8694,Product_Code,Biscuit_Brand)</f>
        <v>Shortbread</v>
      </c>
      <c r="K8694" s="2">
        <f t="array" ref="K8694">XLOOKUP('Transaction Data'!$G8694,Product_Code,Cost)</f>
        <v>10</v>
      </c>
      <c r="L8694" s="2">
        <f t="array" ref="L8694">XLOOKUP('Transaction Data'!$G8694,Product_Code,Unit_Price)</f>
        <v>45</v>
      </c>
      <c r="M8694" s="3">
        <f>'Transaction Data'!$F8694*'Transaction Data'!$K8694</f>
        <v>2300</v>
      </c>
      <c r="N8694" s="3">
        <f>'Transaction Data'!$F8694*'Transaction Data'!$L8694</f>
        <v>10350</v>
      </c>
      <c r="O8694" s="3">
        <f>'Transaction Data'!$N8694-'Transaction Data'!$M8694</f>
        <v>8050</v>
      </c>
      <c r="P8694" s="2">
        <f>DATEDIF('Transaction Data'!$D8694,'Transaction Data'!$A8694,"y")</f>
        <v>54</v>
      </c>
      <c r="Q8694" s="2" t="str">
        <f>FLOOR('Transaction Data'!$P8694,15)&amp;"-"&amp;FLOOR('Transaction Data'!$P8694,15)+14</f>
        <v>45-59</v>
      </c>
      <c r="R8694" s="2" t="str">
        <f>IF('Transaction Data'!$L8694&lt;=10,"Less Expensive","Expensive")</f>
        <v>Expensive</v>
      </c>
      <c r="S8694" s="4">
        <f>WEEKDAY('Transaction Data'!$A8694)</f>
        <v>2</v>
      </c>
      <c r="T8694" s="2" t="str">
        <f>IF(WEEKDAY('Transaction Data'!$A8694,2)&lt;6,"Weekday","Weekend")</f>
        <v>Weekday</v>
      </c>
    </row>
    <row r="8695" ht="15.75" customHeight="1">
      <c r="A8695" s="1">
        <v>45493.0</v>
      </c>
      <c r="B8695" s="2" t="s">
        <v>7952</v>
      </c>
      <c r="C8695" s="2" t="s">
        <v>51</v>
      </c>
      <c r="D8695" s="1">
        <v>30418.0</v>
      </c>
      <c r="E8695" s="2" t="s">
        <v>27</v>
      </c>
      <c r="F8695" s="2">
        <v>270.0</v>
      </c>
      <c r="G8695" s="2" t="s">
        <v>48</v>
      </c>
      <c r="H8695" s="2" t="s">
        <v>24</v>
      </c>
      <c r="I8695" s="2" t="s">
        <v>25</v>
      </c>
      <c r="J8695" s="2" t="str">
        <f t="array" ref="J8695">XLOOKUP('Transaction Data'!$G8695,Product_Code,Biscuit_Brand)</f>
        <v>Lemon Crisps</v>
      </c>
      <c r="K8695" s="2">
        <f t="array" ref="K8695">XLOOKUP('Transaction Data'!$G8695,Product_Code,Cost)</f>
        <v>7</v>
      </c>
      <c r="L8695" s="2">
        <f t="array" ref="L8695">XLOOKUP('Transaction Data'!$G8695,Product_Code,Unit_Price)</f>
        <v>9</v>
      </c>
      <c r="M8695" s="3">
        <f>'Transaction Data'!$F8695*'Transaction Data'!$K8695</f>
        <v>1890</v>
      </c>
      <c r="N8695" s="3">
        <f>'Transaction Data'!$F8695*'Transaction Data'!$L8695</f>
        <v>2430</v>
      </c>
      <c r="O8695" s="3">
        <f>'Transaction Data'!$N8695-'Transaction Data'!$M8695</f>
        <v>540</v>
      </c>
      <c r="P8695" s="2">
        <f>DATEDIF('Transaction Data'!$D8695,'Transaction Data'!$A8695,"y")</f>
        <v>41</v>
      </c>
      <c r="Q8695" s="2" t="str">
        <f>FLOOR('Transaction Data'!$P8695,15)&amp;"-"&amp;FLOOR('Transaction Data'!$P8695,15)+14</f>
        <v>30-44</v>
      </c>
      <c r="R8695" s="2" t="str">
        <f>IF('Transaction Data'!$L8695&lt;=10,"Less Expensive","Expensive")</f>
        <v>Less Expensive</v>
      </c>
      <c r="S8695" s="4">
        <f>WEEKDAY('Transaction Data'!$A8695)</f>
        <v>7</v>
      </c>
      <c r="T8695" s="2" t="str">
        <f>IF(WEEKDAY('Transaction Data'!$A8695,2)&lt;6,"Weekday","Weekend")</f>
        <v>Weekend</v>
      </c>
    </row>
    <row r="8696" ht="15.75" customHeight="1">
      <c r="A8696" s="1">
        <v>45441.0</v>
      </c>
      <c r="B8696" s="2" t="s">
        <v>7953</v>
      </c>
      <c r="C8696" s="2" t="s">
        <v>65</v>
      </c>
      <c r="D8696" s="1">
        <v>16851.0</v>
      </c>
      <c r="E8696" s="2" t="s">
        <v>27</v>
      </c>
      <c r="F8696" s="2">
        <v>285.0</v>
      </c>
      <c r="G8696" s="2" t="s">
        <v>38</v>
      </c>
      <c r="H8696" s="2" t="s">
        <v>42</v>
      </c>
      <c r="I8696" s="2" t="s">
        <v>25</v>
      </c>
      <c r="J8696" s="2" t="str">
        <f t="array" ref="J8696">XLOOKUP('Transaction Data'!$G8696,Product_Code,Biscuit_Brand)</f>
        <v>Ginger Snaps</v>
      </c>
      <c r="K8696" s="2">
        <f t="array" ref="K8696">XLOOKUP('Transaction Data'!$G8696,Product_Code,Cost)</f>
        <v>14</v>
      </c>
      <c r="L8696" s="2">
        <f t="array" ref="L8696">XLOOKUP('Transaction Data'!$G8696,Product_Code,Unit_Price)</f>
        <v>28</v>
      </c>
      <c r="M8696" s="3">
        <f>'Transaction Data'!$F8696*'Transaction Data'!$K8696</f>
        <v>3990</v>
      </c>
      <c r="N8696" s="3">
        <f>'Transaction Data'!$F8696*'Transaction Data'!$L8696</f>
        <v>7980</v>
      </c>
      <c r="O8696" s="3">
        <f>'Transaction Data'!$N8696-'Transaction Data'!$M8696</f>
        <v>3990</v>
      </c>
      <c r="P8696" s="2">
        <f>DATEDIF('Transaction Data'!$D8696,'Transaction Data'!$A8696,"y")</f>
        <v>78</v>
      </c>
      <c r="Q8696" s="2" t="str">
        <f>FLOOR('Transaction Data'!$P8696,15)&amp;"-"&amp;FLOOR('Transaction Data'!$P8696,15)+14</f>
        <v>75-89</v>
      </c>
      <c r="R8696" s="2" t="str">
        <f>IF('Transaction Data'!$L8696&lt;=10,"Less Expensive","Expensive")</f>
        <v>Expensive</v>
      </c>
      <c r="S8696" s="4">
        <f>WEEKDAY('Transaction Data'!$A8696)</f>
        <v>4</v>
      </c>
      <c r="T8696" s="2" t="str">
        <f>IF(WEEKDAY('Transaction Data'!$A8696,2)&lt;6,"Weekday","Weekend")</f>
        <v>Weekday</v>
      </c>
    </row>
    <row r="8697" ht="15.75" customHeight="1">
      <c r="A8697" s="1">
        <v>45382.0</v>
      </c>
      <c r="B8697" s="2" t="s">
        <v>7954</v>
      </c>
      <c r="C8697" s="2" t="s">
        <v>69</v>
      </c>
      <c r="D8697" s="1">
        <v>25899.0</v>
      </c>
      <c r="E8697" s="2" t="s">
        <v>27</v>
      </c>
      <c r="F8697" s="2">
        <v>254.0</v>
      </c>
      <c r="G8697" s="2" t="s">
        <v>48</v>
      </c>
      <c r="H8697" s="2" t="s">
        <v>45</v>
      </c>
      <c r="I8697" s="2" t="s">
        <v>25</v>
      </c>
      <c r="J8697" s="2" t="str">
        <f t="array" ref="J8697">XLOOKUP('Transaction Data'!$G8697,Product_Code,Biscuit_Brand)</f>
        <v>Lemon Crisps</v>
      </c>
      <c r="K8697" s="2">
        <f t="array" ref="K8697">XLOOKUP('Transaction Data'!$G8697,Product_Code,Cost)</f>
        <v>7</v>
      </c>
      <c r="L8697" s="2">
        <f t="array" ref="L8697">XLOOKUP('Transaction Data'!$G8697,Product_Code,Unit_Price)</f>
        <v>9</v>
      </c>
      <c r="M8697" s="3">
        <f>'Transaction Data'!$F8697*'Transaction Data'!$K8697</f>
        <v>1778</v>
      </c>
      <c r="N8697" s="3">
        <f>'Transaction Data'!$F8697*'Transaction Data'!$L8697</f>
        <v>2286</v>
      </c>
      <c r="O8697" s="3">
        <f>'Transaction Data'!$N8697-'Transaction Data'!$M8697</f>
        <v>508</v>
      </c>
      <c r="P8697" s="2">
        <f>DATEDIF('Transaction Data'!$D8697,'Transaction Data'!$A8697,"y")</f>
        <v>53</v>
      </c>
      <c r="Q8697" s="2" t="str">
        <f>FLOOR('Transaction Data'!$P8697,15)&amp;"-"&amp;FLOOR('Transaction Data'!$P8697,15)+14</f>
        <v>45-59</v>
      </c>
      <c r="R8697" s="2" t="str">
        <f>IF('Transaction Data'!$L8697&lt;=10,"Less Expensive","Expensive")</f>
        <v>Less Expensive</v>
      </c>
      <c r="S8697" s="4">
        <f>WEEKDAY('Transaction Data'!$A8697)</f>
        <v>1</v>
      </c>
      <c r="T8697" s="2" t="str">
        <f>IF(WEEKDAY('Transaction Data'!$A8697,2)&lt;6,"Weekday","Weekend")</f>
        <v>Weekend</v>
      </c>
    </row>
    <row r="8698" ht="15.75" customHeight="1">
      <c r="A8698" s="1">
        <v>45325.0</v>
      </c>
      <c r="B8698" s="2" t="s">
        <v>7955</v>
      </c>
      <c r="C8698" s="2" t="s">
        <v>65</v>
      </c>
      <c r="D8698" s="1">
        <v>28595.0</v>
      </c>
      <c r="E8698" s="2" t="s">
        <v>27</v>
      </c>
      <c r="F8698" s="2">
        <v>107.0</v>
      </c>
      <c r="G8698" s="2" t="s">
        <v>44</v>
      </c>
      <c r="H8698" s="2" t="s">
        <v>24</v>
      </c>
      <c r="I8698" s="2" t="s">
        <v>25</v>
      </c>
      <c r="J8698" s="2" t="str">
        <f t="array" ref="J8698">XLOOKUP('Transaction Data'!$G8698,Product_Code,Biscuit_Brand)</f>
        <v>Butter Crunch</v>
      </c>
      <c r="K8698" s="2">
        <f t="array" ref="K8698">XLOOKUP('Transaction Data'!$G8698,Product_Code,Cost)</f>
        <v>10</v>
      </c>
      <c r="L8698" s="2">
        <f t="array" ref="L8698">XLOOKUP('Transaction Data'!$G8698,Product_Code,Unit_Price)</f>
        <v>11</v>
      </c>
      <c r="M8698" s="3">
        <f>'Transaction Data'!$F8698*'Transaction Data'!$K8698</f>
        <v>1070</v>
      </c>
      <c r="N8698" s="3">
        <f>'Transaction Data'!$F8698*'Transaction Data'!$L8698</f>
        <v>1177</v>
      </c>
      <c r="O8698" s="3">
        <f>'Transaction Data'!$N8698-'Transaction Data'!$M8698</f>
        <v>107</v>
      </c>
      <c r="P8698" s="2">
        <f>DATEDIF('Transaction Data'!$D8698,'Transaction Data'!$A8698,"y")</f>
        <v>45</v>
      </c>
      <c r="Q8698" s="2" t="str">
        <f>FLOOR('Transaction Data'!$P8698,15)&amp;"-"&amp;FLOOR('Transaction Data'!$P8698,15)+14</f>
        <v>45-59</v>
      </c>
      <c r="R8698" s="2" t="str">
        <f>IF('Transaction Data'!$L8698&lt;=10,"Less Expensive","Expensive")</f>
        <v>Expensive</v>
      </c>
      <c r="S8698" s="4">
        <f>WEEKDAY('Transaction Data'!$A8698)</f>
        <v>7</v>
      </c>
      <c r="T8698" s="2" t="str">
        <f>IF(WEEKDAY('Transaction Data'!$A8698,2)&lt;6,"Weekday","Weekend")</f>
        <v>Weekend</v>
      </c>
    </row>
    <row r="8699" ht="15.75" customHeight="1">
      <c r="A8699" s="1">
        <v>45435.0</v>
      </c>
      <c r="B8699" s="2" t="s">
        <v>7956</v>
      </c>
      <c r="C8699" s="2" t="s">
        <v>47</v>
      </c>
      <c r="D8699" s="1">
        <v>24121.0</v>
      </c>
      <c r="E8699" s="2" t="s">
        <v>27</v>
      </c>
      <c r="F8699" s="2">
        <v>233.0</v>
      </c>
      <c r="G8699" s="2" t="s">
        <v>61</v>
      </c>
      <c r="H8699" s="2" t="s">
        <v>29</v>
      </c>
      <c r="I8699" s="2" t="s">
        <v>25</v>
      </c>
      <c r="J8699" s="2" t="str">
        <f t="array" ref="J8699">XLOOKUP('Transaction Data'!$G8699,Product_Code,Biscuit_Brand)</f>
        <v>Choco Delight</v>
      </c>
      <c r="K8699" s="2">
        <f t="array" ref="K8699">XLOOKUP('Transaction Data'!$G8699,Product_Code,Cost)</f>
        <v>3</v>
      </c>
      <c r="L8699" s="2">
        <f t="array" ref="L8699">XLOOKUP('Transaction Data'!$G8699,Product_Code,Unit_Price)</f>
        <v>5</v>
      </c>
      <c r="M8699" s="3">
        <f>'Transaction Data'!$F8699*'Transaction Data'!$K8699</f>
        <v>699</v>
      </c>
      <c r="N8699" s="3">
        <f>'Transaction Data'!$F8699*'Transaction Data'!$L8699</f>
        <v>1165</v>
      </c>
      <c r="O8699" s="3">
        <f>'Transaction Data'!$N8699-'Transaction Data'!$M8699</f>
        <v>466</v>
      </c>
      <c r="P8699" s="2">
        <f>DATEDIF('Transaction Data'!$D8699,'Transaction Data'!$A8699,"y")</f>
        <v>58</v>
      </c>
      <c r="Q8699" s="2" t="str">
        <f>FLOOR('Transaction Data'!$P8699,15)&amp;"-"&amp;FLOOR('Transaction Data'!$P8699,15)+14</f>
        <v>45-59</v>
      </c>
      <c r="R8699" s="2" t="str">
        <f>IF('Transaction Data'!$L8699&lt;=10,"Less Expensive","Expensive")</f>
        <v>Less Expensive</v>
      </c>
      <c r="S8699" s="4">
        <f>WEEKDAY('Transaction Data'!$A8699)</f>
        <v>5</v>
      </c>
      <c r="T8699" s="2" t="str">
        <f>IF(WEEKDAY('Transaction Data'!$A8699,2)&lt;6,"Weekday","Weekend")</f>
        <v>Weekday</v>
      </c>
    </row>
    <row r="8700" ht="15.75" customHeight="1">
      <c r="A8700" s="1">
        <v>45375.0</v>
      </c>
      <c r="B8700" s="2" t="s">
        <v>7957</v>
      </c>
      <c r="C8700" s="2" t="s">
        <v>32</v>
      </c>
      <c r="D8700" s="1">
        <v>26111.0</v>
      </c>
      <c r="E8700" s="2" t="s">
        <v>37</v>
      </c>
      <c r="F8700" s="2">
        <v>240.0</v>
      </c>
      <c r="G8700" s="2" t="s">
        <v>60</v>
      </c>
      <c r="H8700" s="2" t="s">
        <v>42</v>
      </c>
      <c r="I8700" s="2" t="s">
        <v>25</v>
      </c>
      <c r="J8700" s="2" t="str">
        <f t="array" ref="J8700">XLOOKUP('Transaction Data'!$G8700,Product_Code,Biscuit_Brand)</f>
        <v>Peanut Butter Bites</v>
      </c>
      <c r="K8700" s="2">
        <f t="array" ref="K8700">XLOOKUP('Transaction Data'!$G8700,Product_Code,Cost)</f>
        <v>5</v>
      </c>
      <c r="L8700" s="2">
        <f t="array" ref="L8700">XLOOKUP('Transaction Data'!$G8700,Product_Code,Unit_Price)</f>
        <v>7</v>
      </c>
      <c r="M8700" s="3">
        <f>'Transaction Data'!$F8700*'Transaction Data'!$K8700</f>
        <v>1200</v>
      </c>
      <c r="N8700" s="3">
        <f>'Transaction Data'!$F8700*'Transaction Data'!$L8700</f>
        <v>1680</v>
      </c>
      <c r="O8700" s="3">
        <f>'Transaction Data'!$N8700-'Transaction Data'!$M8700</f>
        <v>480</v>
      </c>
      <c r="P8700" s="2">
        <f>DATEDIF('Transaction Data'!$D8700,'Transaction Data'!$A8700,"y")</f>
        <v>52</v>
      </c>
      <c r="Q8700" s="2" t="str">
        <f>FLOOR('Transaction Data'!$P8700,15)&amp;"-"&amp;FLOOR('Transaction Data'!$P8700,15)+14</f>
        <v>45-59</v>
      </c>
      <c r="R8700" s="2" t="str">
        <f>IF('Transaction Data'!$L8700&lt;=10,"Less Expensive","Expensive")</f>
        <v>Less Expensive</v>
      </c>
      <c r="S8700" s="4">
        <f>WEEKDAY('Transaction Data'!$A8700)</f>
        <v>1</v>
      </c>
      <c r="T8700" s="2" t="str">
        <f>IF(WEEKDAY('Transaction Data'!$A8700,2)&lt;6,"Weekday","Weekend")</f>
        <v>Weekend</v>
      </c>
    </row>
    <row r="8701" ht="15.75" customHeight="1">
      <c r="A8701" s="1">
        <v>45414.0</v>
      </c>
      <c r="B8701" s="2" t="s">
        <v>7958</v>
      </c>
      <c r="C8701" s="2" t="s">
        <v>72</v>
      </c>
      <c r="D8701" s="1">
        <v>36047.0</v>
      </c>
      <c r="E8701" s="2" t="s">
        <v>27</v>
      </c>
      <c r="F8701" s="2">
        <v>289.0</v>
      </c>
      <c r="G8701" s="2" t="s">
        <v>48</v>
      </c>
      <c r="H8701" s="2" t="s">
        <v>45</v>
      </c>
      <c r="I8701" s="2" t="s">
        <v>25</v>
      </c>
      <c r="J8701" s="2" t="str">
        <f t="array" ref="J8701">XLOOKUP('Transaction Data'!$G8701,Product_Code,Biscuit_Brand)</f>
        <v>Lemon Crisps</v>
      </c>
      <c r="K8701" s="2">
        <f t="array" ref="K8701">XLOOKUP('Transaction Data'!$G8701,Product_Code,Cost)</f>
        <v>7</v>
      </c>
      <c r="L8701" s="2">
        <f t="array" ref="L8701">XLOOKUP('Transaction Data'!$G8701,Product_Code,Unit_Price)</f>
        <v>9</v>
      </c>
      <c r="M8701" s="3">
        <f>'Transaction Data'!$F8701*'Transaction Data'!$K8701</f>
        <v>2023</v>
      </c>
      <c r="N8701" s="3">
        <f>'Transaction Data'!$F8701*'Transaction Data'!$L8701</f>
        <v>2601</v>
      </c>
      <c r="O8701" s="3">
        <f>'Transaction Data'!$N8701-'Transaction Data'!$M8701</f>
        <v>578</v>
      </c>
      <c r="P8701" s="2">
        <f>DATEDIF('Transaction Data'!$D8701,'Transaction Data'!$A8701,"y")</f>
        <v>25</v>
      </c>
      <c r="Q8701" s="2" t="str">
        <f>FLOOR('Transaction Data'!$P8701,15)&amp;"-"&amp;FLOOR('Transaction Data'!$P8701,15)+14</f>
        <v>15-29</v>
      </c>
      <c r="R8701" s="2" t="str">
        <f>IF('Transaction Data'!$L8701&lt;=10,"Less Expensive","Expensive")</f>
        <v>Less Expensive</v>
      </c>
      <c r="S8701" s="4">
        <f>WEEKDAY('Transaction Data'!$A8701)</f>
        <v>5</v>
      </c>
      <c r="T8701" s="2" t="str">
        <f>IF(WEEKDAY('Transaction Data'!$A8701,2)&lt;6,"Weekday","Weekend")</f>
        <v>Weekday</v>
      </c>
    </row>
    <row r="8702" ht="15.75" customHeight="1">
      <c r="A8702" s="1">
        <v>45487.0</v>
      </c>
      <c r="B8702" s="2" t="s">
        <v>7959</v>
      </c>
      <c r="C8702" s="2" t="s">
        <v>69</v>
      </c>
      <c r="D8702" s="1">
        <v>37777.0</v>
      </c>
      <c r="E8702" s="2" t="s">
        <v>27</v>
      </c>
      <c r="F8702" s="2">
        <v>67.0</v>
      </c>
      <c r="G8702" s="2" t="s">
        <v>57</v>
      </c>
      <c r="H8702" s="2" t="s">
        <v>24</v>
      </c>
      <c r="I8702" s="2" t="s">
        <v>25</v>
      </c>
      <c r="J8702" s="2" t="str">
        <f t="array" ref="J8702">XLOOKUP('Transaction Data'!$G8702,Product_Code,Biscuit_Brand)</f>
        <v>Oatmeal Cookies</v>
      </c>
      <c r="K8702" s="2">
        <f t="array" ref="K8702">XLOOKUP('Transaction Data'!$G8702,Product_Code,Cost)</f>
        <v>19</v>
      </c>
      <c r="L8702" s="2">
        <f t="array" ref="L8702">XLOOKUP('Transaction Data'!$G8702,Product_Code,Unit_Price)</f>
        <v>23</v>
      </c>
      <c r="M8702" s="3">
        <f>'Transaction Data'!$F8702*'Transaction Data'!$K8702</f>
        <v>1273</v>
      </c>
      <c r="N8702" s="3">
        <f>'Transaction Data'!$F8702*'Transaction Data'!$L8702</f>
        <v>1541</v>
      </c>
      <c r="O8702" s="3">
        <f>'Transaction Data'!$N8702-'Transaction Data'!$M8702</f>
        <v>268</v>
      </c>
      <c r="P8702" s="2">
        <f>DATEDIF('Transaction Data'!$D8702,'Transaction Data'!$A8702,"y")</f>
        <v>21</v>
      </c>
      <c r="Q8702" s="2" t="str">
        <f>FLOOR('Transaction Data'!$P8702,15)&amp;"-"&amp;FLOOR('Transaction Data'!$P8702,15)+14</f>
        <v>15-29</v>
      </c>
      <c r="R8702" s="2" t="str">
        <f>IF('Transaction Data'!$L8702&lt;=10,"Less Expensive","Expensive")</f>
        <v>Expensive</v>
      </c>
      <c r="S8702" s="4">
        <f>WEEKDAY('Transaction Data'!$A8702)</f>
        <v>1</v>
      </c>
      <c r="T8702" s="2" t="str">
        <f>IF(WEEKDAY('Transaction Data'!$A8702,2)&lt;6,"Weekday","Weekend")</f>
        <v>Weekend</v>
      </c>
    </row>
    <row r="8703" ht="15.75" customHeight="1">
      <c r="A8703" s="1">
        <v>45318.0</v>
      </c>
      <c r="B8703" s="2" t="s">
        <v>7960</v>
      </c>
      <c r="C8703" s="2" t="s">
        <v>65</v>
      </c>
      <c r="D8703" s="1">
        <v>35163.0</v>
      </c>
      <c r="E8703" s="2" t="s">
        <v>63</v>
      </c>
      <c r="F8703" s="2">
        <v>347.0</v>
      </c>
      <c r="G8703" s="2" t="s">
        <v>48</v>
      </c>
      <c r="H8703" s="2" t="s">
        <v>29</v>
      </c>
      <c r="I8703" s="2" t="s">
        <v>25</v>
      </c>
      <c r="J8703" s="2" t="str">
        <f t="array" ref="J8703">XLOOKUP('Transaction Data'!$G8703,Product_Code,Biscuit_Brand)</f>
        <v>Lemon Crisps</v>
      </c>
      <c r="K8703" s="2">
        <f t="array" ref="K8703">XLOOKUP('Transaction Data'!$G8703,Product_Code,Cost)</f>
        <v>7</v>
      </c>
      <c r="L8703" s="2">
        <f t="array" ref="L8703">XLOOKUP('Transaction Data'!$G8703,Product_Code,Unit_Price)</f>
        <v>9</v>
      </c>
      <c r="M8703" s="3">
        <f>'Transaction Data'!$F8703*'Transaction Data'!$K8703</f>
        <v>2429</v>
      </c>
      <c r="N8703" s="3">
        <f>'Transaction Data'!$F8703*'Transaction Data'!$L8703</f>
        <v>3123</v>
      </c>
      <c r="O8703" s="3">
        <f>'Transaction Data'!$N8703-'Transaction Data'!$M8703</f>
        <v>694</v>
      </c>
      <c r="P8703" s="2">
        <f>DATEDIF('Transaction Data'!$D8703,'Transaction Data'!$A8703,"y")</f>
        <v>27</v>
      </c>
      <c r="Q8703" s="2" t="str">
        <f>FLOOR('Transaction Data'!$P8703,15)&amp;"-"&amp;FLOOR('Transaction Data'!$P8703,15)+14</f>
        <v>15-29</v>
      </c>
      <c r="R8703" s="2" t="str">
        <f>IF('Transaction Data'!$L8703&lt;=10,"Less Expensive","Expensive")</f>
        <v>Less Expensive</v>
      </c>
      <c r="S8703" s="4">
        <f>WEEKDAY('Transaction Data'!$A8703)</f>
        <v>7</v>
      </c>
      <c r="T8703" s="2" t="str">
        <f>IF(WEEKDAY('Transaction Data'!$A8703,2)&lt;6,"Weekday","Weekend")</f>
        <v>Weekend</v>
      </c>
    </row>
    <row r="8704" ht="15.75" customHeight="1">
      <c r="A8704" s="1">
        <v>45402.0</v>
      </c>
      <c r="B8704" s="2" t="s">
        <v>7961</v>
      </c>
      <c r="C8704" s="2" t="s">
        <v>51</v>
      </c>
      <c r="D8704" s="1">
        <v>19763.0</v>
      </c>
      <c r="E8704" s="2" t="s">
        <v>63</v>
      </c>
      <c r="F8704" s="2">
        <v>255.0</v>
      </c>
      <c r="G8704" s="2" t="s">
        <v>60</v>
      </c>
      <c r="H8704" s="2" t="s">
        <v>29</v>
      </c>
      <c r="I8704" s="2" t="s">
        <v>25</v>
      </c>
      <c r="J8704" s="2" t="str">
        <f t="array" ref="J8704">XLOOKUP('Transaction Data'!$G8704,Product_Code,Biscuit_Brand)</f>
        <v>Peanut Butter Bites</v>
      </c>
      <c r="K8704" s="2">
        <f t="array" ref="K8704">XLOOKUP('Transaction Data'!$G8704,Product_Code,Cost)</f>
        <v>5</v>
      </c>
      <c r="L8704" s="2">
        <f t="array" ref="L8704">XLOOKUP('Transaction Data'!$G8704,Product_Code,Unit_Price)</f>
        <v>7</v>
      </c>
      <c r="M8704" s="3">
        <f>'Transaction Data'!$F8704*'Transaction Data'!$K8704</f>
        <v>1275</v>
      </c>
      <c r="N8704" s="3">
        <f>'Transaction Data'!$F8704*'Transaction Data'!$L8704</f>
        <v>1785</v>
      </c>
      <c r="O8704" s="3">
        <f>'Transaction Data'!$N8704-'Transaction Data'!$M8704</f>
        <v>510</v>
      </c>
      <c r="P8704" s="2">
        <f>DATEDIF('Transaction Data'!$D8704,'Transaction Data'!$A8704,"y")</f>
        <v>70</v>
      </c>
      <c r="Q8704" s="2" t="str">
        <f>FLOOR('Transaction Data'!$P8704,15)&amp;"-"&amp;FLOOR('Transaction Data'!$P8704,15)+14</f>
        <v>60-74</v>
      </c>
      <c r="R8704" s="2" t="str">
        <f>IF('Transaction Data'!$L8704&lt;=10,"Less Expensive","Expensive")</f>
        <v>Less Expensive</v>
      </c>
      <c r="S8704" s="4">
        <f>WEEKDAY('Transaction Data'!$A8704)</f>
        <v>7</v>
      </c>
      <c r="T8704" s="2" t="str">
        <f>IF(WEEKDAY('Transaction Data'!$A8704,2)&lt;6,"Weekday","Weekend")</f>
        <v>Weekend</v>
      </c>
    </row>
    <row r="8705" ht="15.75" customHeight="1">
      <c r="A8705" s="1">
        <v>45376.0</v>
      </c>
      <c r="B8705" s="2" t="s">
        <v>7962</v>
      </c>
      <c r="C8705" s="2" t="s">
        <v>72</v>
      </c>
      <c r="D8705" s="1">
        <v>29135.0</v>
      </c>
      <c r="E8705" s="2" t="s">
        <v>63</v>
      </c>
      <c r="F8705" s="2">
        <v>118.0</v>
      </c>
      <c r="G8705" s="2" t="s">
        <v>38</v>
      </c>
      <c r="H8705" s="2" t="s">
        <v>34</v>
      </c>
      <c r="I8705" s="2" t="s">
        <v>25</v>
      </c>
      <c r="J8705" s="2" t="str">
        <f t="array" ref="J8705">XLOOKUP('Transaction Data'!$G8705,Product_Code,Biscuit_Brand)</f>
        <v>Ginger Snaps</v>
      </c>
      <c r="K8705" s="2">
        <f t="array" ref="K8705">XLOOKUP('Transaction Data'!$G8705,Product_Code,Cost)</f>
        <v>14</v>
      </c>
      <c r="L8705" s="2">
        <f t="array" ref="L8705">XLOOKUP('Transaction Data'!$G8705,Product_Code,Unit_Price)</f>
        <v>28</v>
      </c>
      <c r="M8705" s="3">
        <f>'Transaction Data'!$F8705*'Transaction Data'!$K8705</f>
        <v>1652</v>
      </c>
      <c r="N8705" s="3">
        <f>'Transaction Data'!$F8705*'Transaction Data'!$L8705</f>
        <v>3304</v>
      </c>
      <c r="O8705" s="3">
        <f>'Transaction Data'!$N8705-'Transaction Data'!$M8705</f>
        <v>1652</v>
      </c>
      <c r="P8705" s="2">
        <f>DATEDIF('Transaction Data'!$D8705,'Transaction Data'!$A8705,"y")</f>
        <v>44</v>
      </c>
      <c r="Q8705" s="2" t="str">
        <f>FLOOR('Transaction Data'!$P8705,15)&amp;"-"&amp;FLOOR('Transaction Data'!$P8705,15)+14</f>
        <v>30-44</v>
      </c>
      <c r="R8705" s="2" t="str">
        <f>IF('Transaction Data'!$L8705&lt;=10,"Less Expensive","Expensive")</f>
        <v>Expensive</v>
      </c>
      <c r="S8705" s="4">
        <f>WEEKDAY('Transaction Data'!$A8705)</f>
        <v>2</v>
      </c>
      <c r="T8705" s="2" t="str">
        <f>IF(WEEKDAY('Transaction Data'!$A8705,2)&lt;6,"Weekday","Weekend")</f>
        <v>Weekday</v>
      </c>
    </row>
    <row r="8706" ht="15.75" customHeight="1">
      <c r="A8706" s="1">
        <v>45356.0</v>
      </c>
      <c r="B8706" s="2" t="s">
        <v>7963</v>
      </c>
      <c r="C8706" s="2" t="s">
        <v>72</v>
      </c>
      <c r="D8706" s="1">
        <v>37777.0</v>
      </c>
      <c r="E8706" s="2" t="s">
        <v>22</v>
      </c>
      <c r="F8706" s="2">
        <v>218.0</v>
      </c>
      <c r="G8706" s="2" t="s">
        <v>44</v>
      </c>
      <c r="H8706" s="2" t="s">
        <v>24</v>
      </c>
      <c r="I8706" s="2" t="s">
        <v>25</v>
      </c>
      <c r="J8706" s="2" t="str">
        <f t="array" ref="J8706">XLOOKUP('Transaction Data'!$G8706,Product_Code,Biscuit_Brand)</f>
        <v>Butter Crunch</v>
      </c>
      <c r="K8706" s="2">
        <f t="array" ref="K8706">XLOOKUP('Transaction Data'!$G8706,Product_Code,Cost)</f>
        <v>10</v>
      </c>
      <c r="L8706" s="2">
        <f t="array" ref="L8706">XLOOKUP('Transaction Data'!$G8706,Product_Code,Unit_Price)</f>
        <v>11</v>
      </c>
      <c r="M8706" s="3">
        <f>'Transaction Data'!$F8706*'Transaction Data'!$K8706</f>
        <v>2180</v>
      </c>
      <c r="N8706" s="3">
        <f>'Transaction Data'!$F8706*'Transaction Data'!$L8706</f>
        <v>2398</v>
      </c>
      <c r="O8706" s="3">
        <f>'Transaction Data'!$N8706-'Transaction Data'!$M8706</f>
        <v>218</v>
      </c>
      <c r="P8706" s="2">
        <f>DATEDIF('Transaction Data'!$D8706,'Transaction Data'!$A8706,"y")</f>
        <v>20</v>
      </c>
      <c r="Q8706" s="2" t="str">
        <f>FLOOR('Transaction Data'!$P8706,15)&amp;"-"&amp;FLOOR('Transaction Data'!$P8706,15)+14</f>
        <v>15-29</v>
      </c>
      <c r="R8706" s="2" t="str">
        <f>IF('Transaction Data'!$L8706&lt;=10,"Less Expensive","Expensive")</f>
        <v>Expensive</v>
      </c>
      <c r="S8706" s="4">
        <f>WEEKDAY('Transaction Data'!$A8706)</f>
        <v>3</v>
      </c>
      <c r="T8706" s="2" t="str">
        <f>IF(WEEKDAY('Transaction Data'!$A8706,2)&lt;6,"Weekday","Weekend")</f>
        <v>Weekday</v>
      </c>
    </row>
    <row r="8707" ht="15.75" customHeight="1">
      <c r="A8707" s="1">
        <v>45384.0</v>
      </c>
      <c r="B8707" s="2" t="s">
        <v>7964</v>
      </c>
      <c r="C8707" s="2" t="s">
        <v>72</v>
      </c>
      <c r="D8707" s="1">
        <v>23871.0</v>
      </c>
      <c r="E8707" s="2" t="s">
        <v>37</v>
      </c>
      <c r="F8707" s="2">
        <v>452.0</v>
      </c>
      <c r="G8707" s="2" t="s">
        <v>57</v>
      </c>
      <c r="H8707" s="2" t="s">
        <v>42</v>
      </c>
      <c r="I8707" s="2" t="s">
        <v>25</v>
      </c>
      <c r="J8707" s="2" t="str">
        <f t="array" ref="J8707">XLOOKUP('Transaction Data'!$G8707,Product_Code,Biscuit_Brand)</f>
        <v>Oatmeal Cookies</v>
      </c>
      <c r="K8707" s="2">
        <f t="array" ref="K8707">XLOOKUP('Transaction Data'!$G8707,Product_Code,Cost)</f>
        <v>19</v>
      </c>
      <c r="L8707" s="2">
        <f t="array" ref="L8707">XLOOKUP('Transaction Data'!$G8707,Product_Code,Unit_Price)</f>
        <v>23</v>
      </c>
      <c r="M8707" s="3">
        <f>'Transaction Data'!$F8707*'Transaction Data'!$K8707</f>
        <v>8588</v>
      </c>
      <c r="N8707" s="3">
        <f>'Transaction Data'!$F8707*'Transaction Data'!$L8707</f>
        <v>10396</v>
      </c>
      <c r="O8707" s="3">
        <f>'Transaction Data'!$N8707-'Transaction Data'!$M8707</f>
        <v>1808</v>
      </c>
      <c r="P8707" s="2">
        <f>DATEDIF('Transaction Data'!$D8707,'Transaction Data'!$A8707,"y")</f>
        <v>58</v>
      </c>
      <c r="Q8707" s="2" t="str">
        <f>FLOOR('Transaction Data'!$P8707,15)&amp;"-"&amp;FLOOR('Transaction Data'!$P8707,15)+14</f>
        <v>45-59</v>
      </c>
      <c r="R8707" s="2" t="str">
        <f>IF('Transaction Data'!$L8707&lt;=10,"Less Expensive","Expensive")</f>
        <v>Expensive</v>
      </c>
      <c r="S8707" s="4">
        <f>WEEKDAY('Transaction Data'!$A8707)</f>
        <v>3</v>
      </c>
      <c r="T8707" s="2" t="str">
        <f>IF(WEEKDAY('Transaction Data'!$A8707,2)&lt;6,"Weekday","Weekend")</f>
        <v>Weekday</v>
      </c>
    </row>
    <row r="8708" ht="15.75" customHeight="1">
      <c r="A8708" s="1">
        <v>45377.0</v>
      </c>
      <c r="B8708" s="2" t="s">
        <v>7965</v>
      </c>
      <c r="C8708" s="2" t="s">
        <v>69</v>
      </c>
      <c r="D8708" s="1">
        <v>30077.0</v>
      </c>
      <c r="E8708" s="2" t="s">
        <v>37</v>
      </c>
      <c r="F8708" s="2">
        <v>33.0</v>
      </c>
      <c r="G8708" s="2" t="s">
        <v>60</v>
      </c>
      <c r="H8708" s="2" t="s">
        <v>45</v>
      </c>
      <c r="I8708" s="2" t="s">
        <v>25</v>
      </c>
      <c r="J8708" s="2" t="str">
        <f t="array" ref="J8708">XLOOKUP('Transaction Data'!$G8708,Product_Code,Biscuit_Brand)</f>
        <v>Peanut Butter Bites</v>
      </c>
      <c r="K8708" s="2">
        <f t="array" ref="K8708">XLOOKUP('Transaction Data'!$G8708,Product_Code,Cost)</f>
        <v>5</v>
      </c>
      <c r="L8708" s="2">
        <f t="array" ref="L8708">XLOOKUP('Transaction Data'!$G8708,Product_Code,Unit_Price)</f>
        <v>7</v>
      </c>
      <c r="M8708" s="3">
        <f>'Transaction Data'!$F8708*'Transaction Data'!$K8708</f>
        <v>165</v>
      </c>
      <c r="N8708" s="3">
        <f>'Transaction Data'!$F8708*'Transaction Data'!$L8708</f>
        <v>231</v>
      </c>
      <c r="O8708" s="3">
        <f>'Transaction Data'!$N8708-'Transaction Data'!$M8708</f>
        <v>66</v>
      </c>
      <c r="P8708" s="2">
        <f>DATEDIF('Transaction Data'!$D8708,'Transaction Data'!$A8708,"y")</f>
        <v>41</v>
      </c>
      <c r="Q8708" s="2" t="str">
        <f>FLOOR('Transaction Data'!$P8708,15)&amp;"-"&amp;FLOOR('Transaction Data'!$P8708,15)+14</f>
        <v>30-44</v>
      </c>
      <c r="R8708" s="2" t="str">
        <f>IF('Transaction Data'!$L8708&lt;=10,"Less Expensive","Expensive")</f>
        <v>Less Expensive</v>
      </c>
      <c r="S8708" s="4">
        <f>WEEKDAY('Transaction Data'!$A8708)</f>
        <v>3</v>
      </c>
      <c r="T8708" s="2" t="str">
        <f>IF(WEEKDAY('Transaction Data'!$A8708,2)&lt;6,"Weekday","Weekend")</f>
        <v>Weekday</v>
      </c>
    </row>
    <row r="8709" ht="15.75" customHeight="1">
      <c r="A8709" s="1">
        <v>45379.0</v>
      </c>
      <c r="B8709" s="2" t="s">
        <v>7966</v>
      </c>
      <c r="C8709" s="2" t="s">
        <v>72</v>
      </c>
      <c r="D8709" s="1">
        <v>32209.0</v>
      </c>
      <c r="E8709" s="2" t="s">
        <v>63</v>
      </c>
      <c r="F8709" s="2">
        <v>183.0</v>
      </c>
      <c r="G8709" s="2" t="s">
        <v>23</v>
      </c>
      <c r="H8709" s="2" t="s">
        <v>24</v>
      </c>
      <c r="I8709" s="2" t="s">
        <v>25</v>
      </c>
      <c r="J8709" s="2" t="str">
        <f t="array" ref="J8709">XLOOKUP('Transaction Data'!$G8709,Product_Code,Biscuit_Brand)</f>
        <v>Cinnamon Swirls</v>
      </c>
      <c r="K8709" s="2">
        <f t="array" ref="K8709">XLOOKUP('Transaction Data'!$G8709,Product_Code,Cost)</f>
        <v>10</v>
      </c>
      <c r="L8709" s="2">
        <f t="array" ref="L8709">XLOOKUP('Transaction Data'!$G8709,Product_Code,Unit_Price)</f>
        <v>14</v>
      </c>
      <c r="M8709" s="3">
        <f>'Transaction Data'!$F8709*'Transaction Data'!$K8709</f>
        <v>1830</v>
      </c>
      <c r="N8709" s="3">
        <f>'Transaction Data'!$F8709*'Transaction Data'!$L8709</f>
        <v>2562</v>
      </c>
      <c r="O8709" s="3">
        <f>'Transaction Data'!$N8709-'Transaction Data'!$M8709</f>
        <v>732</v>
      </c>
      <c r="P8709" s="2">
        <f>DATEDIF('Transaction Data'!$D8709,'Transaction Data'!$A8709,"y")</f>
        <v>36</v>
      </c>
      <c r="Q8709" s="2" t="str">
        <f>FLOOR('Transaction Data'!$P8709,15)&amp;"-"&amp;FLOOR('Transaction Data'!$P8709,15)+14</f>
        <v>30-44</v>
      </c>
      <c r="R8709" s="2" t="str">
        <f>IF('Transaction Data'!$L8709&lt;=10,"Less Expensive","Expensive")</f>
        <v>Expensive</v>
      </c>
      <c r="S8709" s="4">
        <f>WEEKDAY('Transaction Data'!$A8709)</f>
        <v>5</v>
      </c>
      <c r="T8709" s="2" t="str">
        <f>IF(WEEKDAY('Transaction Data'!$A8709,2)&lt;6,"Weekday","Weekend")</f>
        <v>Weekday</v>
      </c>
    </row>
    <row r="8710" ht="15.75" customHeight="1">
      <c r="A8710" s="1">
        <v>45372.0</v>
      </c>
      <c r="B8710" s="2" t="s">
        <v>7967</v>
      </c>
      <c r="C8710" s="2" t="s">
        <v>47</v>
      </c>
      <c r="D8710" s="1">
        <v>23159.0</v>
      </c>
      <c r="E8710" s="2" t="s">
        <v>63</v>
      </c>
      <c r="F8710" s="2">
        <v>410.0</v>
      </c>
      <c r="G8710" s="2" t="s">
        <v>38</v>
      </c>
      <c r="H8710" s="2" t="s">
        <v>29</v>
      </c>
      <c r="I8710" s="2" t="s">
        <v>25</v>
      </c>
      <c r="J8710" s="2" t="str">
        <f t="array" ref="J8710">XLOOKUP('Transaction Data'!$G8710,Product_Code,Biscuit_Brand)</f>
        <v>Ginger Snaps</v>
      </c>
      <c r="K8710" s="2">
        <f t="array" ref="K8710">XLOOKUP('Transaction Data'!$G8710,Product_Code,Cost)</f>
        <v>14</v>
      </c>
      <c r="L8710" s="2">
        <f t="array" ref="L8710">XLOOKUP('Transaction Data'!$G8710,Product_Code,Unit_Price)</f>
        <v>28</v>
      </c>
      <c r="M8710" s="3">
        <f>'Transaction Data'!$F8710*'Transaction Data'!$K8710</f>
        <v>5740</v>
      </c>
      <c r="N8710" s="3">
        <f>'Transaction Data'!$F8710*'Transaction Data'!$L8710</f>
        <v>11480</v>
      </c>
      <c r="O8710" s="3">
        <f>'Transaction Data'!$N8710-'Transaction Data'!$M8710</f>
        <v>5740</v>
      </c>
      <c r="P8710" s="2">
        <f>DATEDIF('Transaction Data'!$D8710,'Transaction Data'!$A8710,"y")</f>
        <v>60</v>
      </c>
      <c r="Q8710" s="2" t="str">
        <f>FLOOR('Transaction Data'!$P8710,15)&amp;"-"&amp;FLOOR('Transaction Data'!$P8710,15)+14</f>
        <v>60-74</v>
      </c>
      <c r="R8710" s="2" t="str">
        <f>IF('Transaction Data'!$L8710&lt;=10,"Less Expensive","Expensive")</f>
        <v>Expensive</v>
      </c>
      <c r="S8710" s="4">
        <f>WEEKDAY('Transaction Data'!$A8710)</f>
        <v>5</v>
      </c>
      <c r="T8710" s="2" t="str">
        <f>IF(WEEKDAY('Transaction Data'!$A8710,2)&lt;6,"Weekday","Weekend")</f>
        <v>Weekday</v>
      </c>
    </row>
    <row r="8711" ht="15.75" customHeight="1">
      <c r="A8711" s="1">
        <v>45298.0</v>
      </c>
      <c r="B8711" s="2" t="s">
        <v>7968</v>
      </c>
      <c r="C8711" s="2" t="s">
        <v>21</v>
      </c>
      <c r="D8711" s="1">
        <v>20030.0</v>
      </c>
      <c r="E8711" s="2" t="s">
        <v>22</v>
      </c>
      <c r="F8711" s="2">
        <v>427.0</v>
      </c>
      <c r="G8711" s="2" t="s">
        <v>48</v>
      </c>
      <c r="H8711" s="2" t="s">
        <v>42</v>
      </c>
      <c r="I8711" s="2" t="s">
        <v>25</v>
      </c>
      <c r="J8711" s="2" t="str">
        <f t="array" ref="J8711">XLOOKUP('Transaction Data'!$G8711,Product_Code,Biscuit_Brand)</f>
        <v>Lemon Crisps</v>
      </c>
      <c r="K8711" s="2">
        <f t="array" ref="K8711">XLOOKUP('Transaction Data'!$G8711,Product_Code,Cost)</f>
        <v>7</v>
      </c>
      <c r="L8711" s="2">
        <f t="array" ref="L8711">XLOOKUP('Transaction Data'!$G8711,Product_Code,Unit_Price)</f>
        <v>9</v>
      </c>
      <c r="M8711" s="3">
        <f>'Transaction Data'!$F8711*'Transaction Data'!$K8711</f>
        <v>2989</v>
      </c>
      <c r="N8711" s="3">
        <f>'Transaction Data'!$F8711*'Transaction Data'!$L8711</f>
        <v>3843</v>
      </c>
      <c r="O8711" s="3">
        <f>'Transaction Data'!$N8711-'Transaction Data'!$M8711</f>
        <v>854</v>
      </c>
      <c r="P8711" s="2">
        <f>DATEDIF('Transaction Data'!$D8711,'Transaction Data'!$A8711,"y")</f>
        <v>69</v>
      </c>
      <c r="Q8711" s="2" t="str">
        <f>FLOOR('Transaction Data'!$P8711,15)&amp;"-"&amp;FLOOR('Transaction Data'!$P8711,15)+14</f>
        <v>60-74</v>
      </c>
      <c r="R8711" s="2" t="str">
        <f>IF('Transaction Data'!$L8711&lt;=10,"Less Expensive","Expensive")</f>
        <v>Less Expensive</v>
      </c>
      <c r="S8711" s="4">
        <f>WEEKDAY('Transaction Data'!$A8711)</f>
        <v>1</v>
      </c>
      <c r="T8711" s="2" t="str">
        <f>IF(WEEKDAY('Transaction Data'!$A8711,2)&lt;6,"Weekday","Weekend")</f>
        <v>Weekend</v>
      </c>
    </row>
    <row r="8712" ht="15.75" customHeight="1">
      <c r="A8712" s="1">
        <v>45353.0</v>
      </c>
      <c r="B8712" s="2" t="s">
        <v>7969</v>
      </c>
      <c r="C8712" s="2" t="s">
        <v>32</v>
      </c>
      <c r="D8712" s="1">
        <v>23290.0</v>
      </c>
      <c r="E8712" s="2" t="s">
        <v>63</v>
      </c>
      <c r="F8712" s="2">
        <v>472.0</v>
      </c>
      <c r="G8712" s="2" t="s">
        <v>61</v>
      </c>
      <c r="H8712" s="2" t="s">
        <v>45</v>
      </c>
      <c r="I8712" s="2" t="s">
        <v>25</v>
      </c>
      <c r="J8712" s="2" t="str">
        <f t="array" ref="J8712">XLOOKUP('Transaction Data'!$G8712,Product_Code,Biscuit_Brand)</f>
        <v>Choco Delight</v>
      </c>
      <c r="K8712" s="2">
        <f t="array" ref="K8712">XLOOKUP('Transaction Data'!$G8712,Product_Code,Cost)</f>
        <v>3</v>
      </c>
      <c r="L8712" s="2">
        <f t="array" ref="L8712">XLOOKUP('Transaction Data'!$G8712,Product_Code,Unit_Price)</f>
        <v>5</v>
      </c>
      <c r="M8712" s="3">
        <f>'Transaction Data'!$F8712*'Transaction Data'!$K8712</f>
        <v>1416</v>
      </c>
      <c r="N8712" s="3">
        <f>'Transaction Data'!$F8712*'Transaction Data'!$L8712</f>
        <v>2360</v>
      </c>
      <c r="O8712" s="3">
        <f>'Transaction Data'!$N8712-'Transaction Data'!$M8712</f>
        <v>944</v>
      </c>
      <c r="P8712" s="2">
        <f>DATEDIF('Transaction Data'!$D8712,'Transaction Data'!$A8712,"y")</f>
        <v>60</v>
      </c>
      <c r="Q8712" s="2" t="str">
        <f>FLOOR('Transaction Data'!$P8712,15)&amp;"-"&amp;FLOOR('Transaction Data'!$P8712,15)+14</f>
        <v>60-74</v>
      </c>
      <c r="R8712" s="2" t="str">
        <f>IF('Transaction Data'!$L8712&lt;=10,"Less Expensive","Expensive")</f>
        <v>Less Expensive</v>
      </c>
      <c r="S8712" s="4">
        <f>WEEKDAY('Transaction Data'!$A8712)</f>
        <v>7</v>
      </c>
      <c r="T8712" s="2" t="str">
        <f>IF(WEEKDAY('Transaction Data'!$A8712,2)&lt;6,"Weekday","Weekend")</f>
        <v>Weekend</v>
      </c>
    </row>
    <row r="8713" ht="15.75" customHeight="1">
      <c r="A8713" s="1">
        <v>45366.0</v>
      </c>
      <c r="B8713" s="2" t="s">
        <v>7970</v>
      </c>
      <c r="C8713" s="2" t="s">
        <v>32</v>
      </c>
      <c r="D8713" s="1">
        <v>20757.0</v>
      </c>
      <c r="E8713" s="2" t="s">
        <v>27</v>
      </c>
      <c r="F8713" s="2">
        <v>482.0</v>
      </c>
      <c r="G8713" s="2" t="s">
        <v>57</v>
      </c>
      <c r="H8713" s="2" t="s">
        <v>24</v>
      </c>
      <c r="I8713" s="2" t="s">
        <v>25</v>
      </c>
      <c r="J8713" s="2" t="str">
        <f t="array" ref="J8713">XLOOKUP('Transaction Data'!$G8713,Product_Code,Biscuit_Brand)</f>
        <v>Oatmeal Cookies</v>
      </c>
      <c r="K8713" s="2">
        <f t="array" ref="K8713">XLOOKUP('Transaction Data'!$G8713,Product_Code,Cost)</f>
        <v>19</v>
      </c>
      <c r="L8713" s="2">
        <f t="array" ref="L8713">XLOOKUP('Transaction Data'!$G8713,Product_Code,Unit_Price)</f>
        <v>23</v>
      </c>
      <c r="M8713" s="3">
        <f>'Transaction Data'!$F8713*'Transaction Data'!$K8713</f>
        <v>9158</v>
      </c>
      <c r="N8713" s="3">
        <f>'Transaction Data'!$F8713*'Transaction Data'!$L8713</f>
        <v>11086</v>
      </c>
      <c r="O8713" s="3">
        <f>'Transaction Data'!$N8713-'Transaction Data'!$M8713</f>
        <v>1928</v>
      </c>
      <c r="P8713" s="2">
        <f>DATEDIF('Transaction Data'!$D8713,'Transaction Data'!$A8713,"y")</f>
        <v>67</v>
      </c>
      <c r="Q8713" s="2" t="str">
        <f>FLOOR('Transaction Data'!$P8713,15)&amp;"-"&amp;FLOOR('Transaction Data'!$P8713,15)+14</f>
        <v>60-74</v>
      </c>
      <c r="R8713" s="2" t="str">
        <f>IF('Transaction Data'!$L8713&lt;=10,"Less Expensive","Expensive")</f>
        <v>Expensive</v>
      </c>
      <c r="S8713" s="4">
        <f>WEEKDAY('Transaction Data'!$A8713)</f>
        <v>6</v>
      </c>
      <c r="T8713" s="2" t="str">
        <f>IF(WEEKDAY('Transaction Data'!$A8713,2)&lt;6,"Weekday","Weekend")</f>
        <v>Weekday</v>
      </c>
    </row>
    <row r="8714" ht="15.75" customHeight="1">
      <c r="A8714" s="1">
        <v>45321.0</v>
      </c>
      <c r="B8714" s="2" t="s">
        <v>7971</v>
      </c>
      <c r="C8714" s="2" t="s">
        <v>21</v>
      </c>
      <c r="D8714" s="1">
        <v>29686.0</v>
      </c>
      <c r="E8714" s="2" t="s">
        <v>37</v>
      </c>
      <c r="F8714" s="2">
        <v>281.0</v>
      </c>
      <c r="G8714" s="2" t="s">
        <v>57</v>
      </c>
      <c r="H8714" s="2" t="s">
        <v>29</v>
      </c>
      <c r="I8714" s="2" t="s">
        <v>25</v>
      </c>
      <c r="J8714" s="2" t="str">
        <f t="array" ref="J8714">XLOOKUP('Transaction Data'!$G8714,Product_Code,Biscuit_Brand)</f>
        <v>Oatmeal Cookies</v>
      </c>
      <c r="K8714" s="2">
        <f t="array" ref="K8714">XLOOKUP('Transaction Data'!$G8714,Product_Code,Cost)</f>
        <v>19</v>
      </c>
      <c r="L8714" s="2">
        <f t="array" ref="L8714">XLOOKUP('Transaction Data'!$G8714,Product_Code,Unit_Price)</f>
        <v>23</v>
      </c>
      <c r="M8714" s="3">
        <f>'Transaction Data'!$F8714*'Transaction Data'!$K8714</f>
        <v>5339</v>
      </c>
      <c r="N8714" s="3">
        <f>'Transaction Data'!$F8714*'Transaction Data'!$L8714</f>
        <v>6463</v>
      </c>
      <c r="O8714" s="3">
        <f>'Transaction Data'!$N8714-'Transaction Data'!$M8714</f>
        <v>1124</v>
      </c>
      <c r="P8714" s="2">
        <f>DATEDIF('Transaction Data'!$D8714,'Transaction Data'!$A8714,"y")</f>
        <v>42</v>
      </c>
      <c r="Q8714" s="2" t="str">
        <f>FLOOR('Transaction Data'!$P8714,15)&amp;"-"&amp;FLOOR('Transaction Data'!$P8714,15)+14</f>
        <v>30-44</v>
      </c>
      <c r="R8714" s="2" t="str">
        <f>IF('Transaction Data'!$L8714&lt;=10,"Less Expensive","Expensive")</f>
        <v>Expensive</v>
      </c>
      <c r="S8714" s="4">
        <f>WEEKDAY('Transaction Data'!$A8714)</f>
        <v>3</v>
      </c>
      <c r="T8714" s="2" t="str">
        <f>IF(WEEKDAY('Transaction Data'!$A8714,2)&lt;6,"Weekday","Weekend")</f>
        <v>Weekday</v>
      </c>
    </row>
    <row r="8715" ht="15.75" customHeight="1">
      <c r="A8715" s="1">
        <v>45365.0</v>
      </c>
      <c r="B8715" s="2" t="s">
        <v>7972</v>
      </c>
      <c r="C8715" s="2" t="s">
        <v>78</v>
      </c>
      <c r="D8715" s="1">
        <v>36407.0</v>
      </c>
      <c r="E8715" s="2" t="s">
        <v>37</v>
      </c>
      <c r="F8715" s="2">
        <v>179.0</v>
      </c>
      <c r="G8715" s="2" t="s">
        <v>33</v>
      </c>
      <c r="H8715" s="2" t="s">
        <v>29</v>
      </c>
      <c r="I8715" s="2" t="s">
        <v>25</v>
      </c>
      <c r="J8715" s="2" t="str">
        <f t="array" ref="J8715">XLOOKUP('Transaction Data'!$G8715,Product_Code,Biscuit_Brand)</f>
        <v>Caramel Biscuits</v>
      </c>
      <c r="K8715" s="2">
        <f t="array" ref="K8715">XLOOKUP('Transaction Data'!$G8715,Product_Code,Cost)</f>
        <v>18</v>
      </c>
      <c r="L8715" s="2">
        <f t="array" ref="L8715">XLOOKUP('Transaction Data'!$G8715,Product_Code,Unit_Price)</f>
        <v>22</v>
      </c>
      <c r="M8715" s="3">
        <f>'Transaction Data'!$F8715*'Transaction Data'!$K8715</f>
        <v>3222</v>
      </c>
      <c r="N8715" s="3">
        <f>'Transaction Data'!$F8715*'Transaction Data'!$L8715</f>
        <v>3938</v>
      </c>
      <c r="O8715" s="3">
        <f>'Transaction Data'!$N8715-'Transaction Data'!$M8715</f>
        <v>716</v>
      </c>
      <c r="P8715" s="2">
        <f>DATEDIF('Transaction Data'!$D8715,'Transaction Data'!$A8715,"y")</f>
        <v>24</v>
      </c>
      <c r="Q8715" s="2" t="str">
        <f>FLOOR('Transaction Data'!$P8715,15)&amp;"-"&amp;FLOOR('Transaction Data'!$P8715,15)+14</f>
        <v>15-29</v>
      </c>
      <c r="R8715" s="2" t="str">
        <f>IF('Transaction Data'!$L8715&lt;=10,"Less Expensive","Expensive")</f>
        <v>Expensive</v>
      </c>
      <c r="S8715" s="4">
        <f>WEEKDAY('Transaction Data'!$A8715)</f>
        <v>5</v>
      </c>
      <c r="T8715" s="2" t="str">
        <f>IF(WEEKDAY('Transaction Data'!$A8715,2)&lt;6,"Weekday","Weekend")</f>
        <v>Weekday</v>
      </c>
    </row>
    <row r="8716" ht="15.75" customHeight="1">
      <c r="A8716" s="1">
        <v>45452.0</v>
      </c>
      <c r="B8716" s="2" t="s">
        <v>7973</v>
      </c>
      <c r="C8716" s="2" t="s">
        <v>51</v>
      </c>
      <c r="D8716" s="1">
        <v>21379.0</v>
      </c>
      <c r="E8716" s="2" t="s">
        <v>63</v>
      </c>
      <c r="F8716" s="2">
        <v>26.0</v>
      </c>
      <c r="G8716" s="2" t="s">
        <v>23</v>
      </c>
      <c r="H8716" s="2" t="s">
        <v>34</v>
      </c>
      <c r="I8716" s="2" t="s">
        <v>25</v>
      </c>
      <c r="J8716" s="2" t="str">
        <f t="array" ref="J8716">XLOOKUP('Transaction Data'!$G8716,Product_Code,Biscuit_Brand)</f>
        <v>Cinnamon Swirls</v>
      </c>
      <c r="K8716" s="2">
        <f t="array" ref="K8716">XLOOKUP('Transaction Data'!$G8716,Product_Code,Cost)</f>
        <v>10</v>
      </c>
      <c r="L8716" s="2">
        <f t="array" ref="L8716">XLOOKUP('Transaction Data'!$G8716,Product_Code,Unit_Price)</f>
        <v>14</v>
      </c>
      <c r="M8716" s="3">
        <f>'Transaction Data'!$F8716*'Transaction Data'!$K8716</f>
        <v>260</v>
      </c>
      <c r="N8716" s="3">
        <f>'Transaction Data'!$F8716*'Transaction Data'!$L8716</f>
        <v>364</v>
      </c>
      <c r="O8716" s="3">
        <f>'Transaction Data'!$N8716-'Transaction Data'!$M8716</f>
        <v>104</v>
      </c>
      <c r="P8716" s="2">
        <f>DATEDIF('Transaction Data'!$D8716,'Transaction Data'!$A8716,"y")</f>
        <v>65</v>
      </c>
      <c r="Q8716" s="2" t="str">
        <f>FLOOR('Transaction Data'!$P8716,15)&amp;"-"&amp;FLOOR('Transaction Data'!$P8716,15)+14</f>
        <v>60-74</v>
      </c>
      <c r="R8716" s="2" t="str">
        <f>IF('Transaction Data'!$L8716&lt;=10,"Less Expensive","Expensive")</f>
        <v>Expensive</v>
      </c>
      <c r="S8716" s="4">
        <f>WEEKDAY('Transaction Data'!$A8716)</f>
        <v>1</v>
      </c>
      <c r="T8716" s="2" t="str">
        <f>IF(WEEKDAY('Transaction Data'!$A8716,2)&lt;6,"Weekday","Weekend")</f>
        <v>Weekend</v>
      </c>
    </row>
    <row r="8717" ht="15.75" customHeight="1">
      <c r="A8717" s="1">
        <v>45316.0</v>
      </c>
      <c r="B8717" s="2" t="s">
        <v>4095</v>
      </c>
      <c r="C8717" s="2" t="s">
        <v>21</v>
      </c>
      <c r="D8717" s="1">
        <v>17197.0</v>
      </c>
      <c r="E8717" s="2" t="s">
        <v>37</v>
      </c>
      <c r="F8717" s="2">
        <v>96.0</v>
      </c>
      <c r="G8717" s="2" t="s">
        <v>57</v>
      </c>
      <c r="H8717" s="2" t="s">
        <v>24</v>
      </c>
      <c r="I8717" s="2" t="s">
        <v>25</v>
      </c>
      <c r="J8717" s="2" t="str">
        <f t="array" ref="J8717">XLOOKUP('Transaction Data'!$G8717,Product_Code,Biscuit_Brand)</f>
        <v>Oatmeal Cookies</v>
      </c>
      <c r="K8717" s="2">
        <f t="array" ref="K8717">XLOOKUP('Transaction Data'!$G8717,Product_Code,Cost)</f>
        <v>19</v>
      </c>
      <c r="L8717" s="2">
        <f t="array" ref="L8717">XLOOKUP('Transaction Data'!$G8717,Product_Code,Unit_Price)</f>
        <v>23</v>
      </c>
      <c r="M8717" s="3">
        <f>'Transaction Data'!$F8717*'Transaction Data'!$K8717</f>
        <v>1824</v>
      </c>
      <c r="N8717" s="3">
        <f>'Transaction Data'!$F8717*'Transaction Data'!$L8717</f>
        <v>2208</v>
      </c>
      <c r="O8717" s="3">
        <f>'Transaction Data'!$N8717-'Transaction Data'!$M8717</f>
        <v>384</v>
      </c>
      <c r="P8717" s="2">
        <f>DATEDIF('Transaction Data'!$D8717,'Transaction Data'!$A8717,"y")</f>
        <v>76</v>
      </c>
      <c r="Q8717" s="2" t="str">
        <f>FLOOR('Transaction Data'!$P8717,15)&amp;"-"&amp;FLOOR('Transaction Data'!$P8717,15)+14</f>
        <v>75-89</v>
      </c>
      <c r="R8717" s="2" t="str">
        <f>IF('Transaction Data'!$L8717&lt;=10,"Less Expensive","Expensive")</f>
        <v>Expensive</v>
      </c>
      <c r="S8717" s="4">
        <f>WEEKDAY('Transaction Data'!$A8717)</f>
        <v>5</v>
      </c>
      <c r="T8717" s="2" t="str">
        <f>IF(WEEKDAY('Transaction Data'!$A8717,2)&lt;6,"Weekday","Weekend")</f>
        <v>Weekday</v>
      </c>
    </row>
    <row r="8718" ht="15.75" customHeight="1">
      <c r="A8718" s="1">
        <v>45411.0</v>
      </c>
      <c r="B8718" s="2" t="s">
        <v>7974</v>
      </c>
      <c r="C8718" s="2" t="s">
        <v>21</v>
      </c>
      <c r="D8718" s="1">
        <v>24437.0</v>
      </c>
      <c r="E8718" s="2" t="s">
        <v>37</v>
      </c>
      <c r="F8718" s="2">
        <v>363.0</v>
      </c>
      <c r="G8718" s="2" t="s">
        <v>61</v>
      </c>
      <c r="H8718" s="2" t="s">
        <v>42</v>
      </c>
      <c r="I8718" s="2" t="s">
        <v>25</v>
      </c>
      <c r="J8718" s="2" t="str">
        <f t="array" ref="J8718">XLOOKUP('Transaction Data'!$G8718,Product_Code,Biscuit_Brand)</f>
        <v>Choco Delight</v>
      </c>
      <c r="K8718" s="2">
        <f t="array" ref="K8718">XLOOKUP('Transaction Data'!$G8718,Product_Code,Cost)</f>
        <v>3</v>
      </c>
      <c r="L8718" s="2">
        <f t="array" ref="L8718">XLOOKUP('Transaction Data'!$G8718,Product_Code,Unit_Price)</f>
        <v>5</v>
      </c>
      <c r="M8718" s="3">
        <f>'Transaction Data'!$F8718*'Transaction Data'!$K8718</f>
        <v>1089</v>
      </c>
      <c r="N8718" s="3">
        <f>'Transaction Data'!$F8718*'Transaction Data'!$L8718</f>
        <v>1815</v>
      </c>
      <c r="O8718" s="3">
        <f>'Transaction Data'!$N8718-'Transaction Data'!$M8718</f>
        <v>726</v>
      </c>
      <c r="P8718" s="2">
        <f>DATEDIF('Transaction Data'!$D8718,'Transaction Data'!$A8718,"y")</f>
        <v>57</v>
      </c>
      <c r="Q8718" s="2" t="str">
        <f>FLOOR('Transaction Data'!$P8718,15)&amp;"-"&amp;FLOOR('Transaction Data'!$P8718,15)+14</f>
        <v>45-59</v>
      </c>
      <c r="R8718" s="2" t="str">
        <f>IF('Transaction Data'!$L8718&lt;=10,"Less Expensive","Expensive")</f>
        <v>Less Expensive</v>
      </c>
      <c r="S8718" s="4">
        <f>WEEKDAY('Transaction Data'!$A8718)</f>
        <v>2</v>
      </c>
      <c r="T8718" s="2" t="str">
        <f>IF(WEEKDAY('Transaction Data'!$A8718,2)&lt;6,"Weekday","Weekend")</f>
        <v>Weekday</v>
      </c>
    </row>
    <row r="8719" ht="15.75" customHeight="1">
      <c r="A8719" s="1">
        <v>45300.0</v>
      </c>
      <c r="B8719" s="2" t="s">
        <v>7975</v>
      </c>
      <c r="C8719" s="2" t="s">
        <v>78</v>
      </c>
      <c r="D8719" s="1">
        <v>19478.0</v>
      </c>
      <c r="E8719" s="2" t="s">
        <v>22</v>
      </c>
      <c r="F8719" s="2">
        <v>376.0</v>
      </c>
      <c r="G8719" s="2" t="s">
        <v>33</v>
      </c>
      <c r="H8719" s="2" t="s">
        <v>45</v>
      </c>
      <c r="I8719" s="2" t="s">
        <v>25</v>
      </c>
      <c r="J8719" s="2" t="str">
        <f t="array" ref="J8719">XLOOKUP('Transaction Data'!$G8719,Product_Code,Biscuit_Brand)</f>
        <v>Caramel Biscuits</v>
      </c>
      <c r="K8719" s="2">
        <f t="array" ref="K8719">XLOOKUP('Transaction Data'!$G8719,Product_Code,Cost)</f>
        <v>18</v>
      </c>
      <c r="L8719" s="2">
        <f t="array" ref="L8719">XLOOKUP('Transaction Data'!$G8719,Product_Code,Unit_Price)</f>
        <v>22</v>
      </c>
      <c r="M8719" s="3">
        <f>'Transaction Data'!$F8719*'Transaction Data'!$K8719</f>
        <v>6768</v>
      </c>
      <c r="N8719" s="3">
        <f>'Transaction Data'!$F8719*'Transaction Data'!$L8719</f>
        <v>8272</v>
      </c>
      <c r="O8719" s="3">
        <f>'Transaction Data'!$N8719-'Transaction Data'!$M8719</f>
        <v>1504</v>
      </c>
      <c r="P8719" s="2">
        <f>DATEDIF('Transaction Data'!$D8719,'Transaction Data'!$A8719,"y")</f>
        <v>70</v>
      </c>
      <c r="Q8719" s="2" t="str">
        <f>FLOOR('Transaction Data'!$P8719,15)&amp;"-"&amp;FLOOR('Transaction Data'!$P8719,15)+14</f>
        <v>60-74</v>
      </c>
      <c r="R8719" s="2" t="str">
        <f>IF('Transaction Data'!$L8719&lt;=10,"Less Expensive","Expensive")</f>
        <v>Expensive</v>
      </c>
      <c r="S8719" s="4">
        <f>WEEKDAY('Transaction Data'!$A8719)</f>
        <v>3</v>
      </c>
      <c r="T8719" s="2" t="str">
        <f>IF(WEEKDAY('Transaction Data'!$A8719,2)&lt;6,"Weekday","Weekend")</f>
        <v>Weekday</v>
      </c>
    </row>
    <row r="8720" ht="15.75" customHeight="1">
      <c r="A8720" s="1">
        <v>45357.0</v>
      </c>
      <c r="B8720" s="2" t="s">
        <v>7976</v>
      </c>
      <c r="C8720" s="2" t="s">
        <v>32</v>
      </c>
      <c r="D8720" s="1">
        <v>28770.0</v>
      </c>
      <c r="E8720" s="2" t="s">
        <v>37</v>
      </c>
      <c r="F8720" s="2">
        <v>115.0</v>
      </c>
      <c r="G8720" s="2" t="s">
        <v>44</v>
      </c>
      <c r="H8720" s="2" t="s">
        <v>24</v>
      </c>
      <c r="I8720" s="2" t="s">
        <v>25</v>
      </c>
      <c r="J8720" s="2" t="str">
        <f t="array" ref="J8720">XLOOKUP('Transaction Data'!$G8720,Product_Code,Biscuit_Brand)</f>
        <v>Butter Crunch</v>
      </c>
      <c r="K8720" s="2">
        <f t="array" ref="K8720">XLOOKUP('Transaction Data'!$G8720,Product_Code,Cost)</f>
        <v>10</v>
      </c>
      <c r="L8720" s="2">
        <f t="array" ref="L8720">XLOOKUP('Transaction Data'!$G8720,Product_Code,Unit_Price)</f>
        <v>11</v>
      </c>
      <c r="M8720" s="3">
        <f>'Transaction Data'!$F8720*'Transaction Data'!$K8720</f>
        <v>1150</v>
      </c>
      <c r="N8720" s="3">
        <f>'Transaction Data'!$F8720*'Transaction Data'!$L8720</f>
        <v>1265</v>
      </c>
      <c r="O8720" s="3">
        <f>'Transaction Data'!$N8720-'Transaction Data'!$M8720</f>
        <v>115</v>
      </c>
      <c r="P8720" s="2">
        <f>DATEDIF('Transaction Data'!$D8720,'Transaction Data'!$A8720,"y")</f>
        <v>45</v>
      </c>
      <c r="Q8720" s="2" t="str">
        <f>FLOOR('Transaction Data'!$P8720,15)&amp;"-"&amp;FLOOR('Transaction Data'!$P8720,15)+14</f>
        <v>45-59</v>
      </c>
      <c r="R8720" s="2" t="str">
        <f>IF('Transaction Data'!$L8720&lt;=10,"Less Expensive","Expensive")</f>
        <v>Expensive</v>
      </c>
      <c r="S8720" s="4">
        <f>WEEKDAY('Transaction Data'!$A8720)</f>
        <v>4</v>
      </c>
      <c r="T8720" s="2" t="str">
        <f>IF(WEEKDAY('Transaction Data'!$A8720,2)&lt;6,"Weekday","Weekend")</f>
        <v>Weekday</v>
      </c>
    </row>
    <row r="8721" ht="15.75" customHeight="1">
      <c r="A8721" s="1">
        <v>45390.0</v>
      </c>
      <c r="B8721" s="2" t="s">
        <v>7977</v>
      </c>
      <c r="C8721" s="2" t="s">
        <v>21</v>
      </c>
      <c r="D8721" s="1">
        <v>32215.0</v>
      </c>
      <c r="E8721" s="2" t="s">
        <v>37</v>
      </c>
      <c r="F8721" s="2">
        <v>386.0</v>
      </c>
      <c r="G8721" s="2" t="s">
        <v>28</v>
      </c>
      <c r="H8721" s="2" t="s">
        <v>29</v>
      </c>
      <c r="I8721" s="2" t="s">
        <v>25</v>
      </c>
      <c r="J8721" s="2" t="str">
        <f t="array" ref="J8721">XLOOKUP('Transaction Data'!$G8721,Product_Code,Biscuit_Brand)</f>
        <v>Shortbread</v>
      </c>
      <c r="K8721" s="2">
        <f t="array" ref="K8721">XLOOKUP('Transaction Data'!$G8721,Product_Code,Cost)</f>
        <v>10</v>
      </c>
      <c r="L8721" s="2">
        <f t="array" ref="L8721">XLOOKUP('Transaction Data'!$G8721,Product_Code,Unit_Price)</f>
        <v>45</v>
      </c>
      <c r="M8721" s="3">
        <f>'Transaction Data'!$F8721*'Transaction Data'!$K8721</f>
        <v>3860</v>
      </c>
      <c r="N8721" s="3">
        <f>'Transaction Data'!$F8721*'Transaction Data'!$L8721</f>
        <v>17370</v>
      </c>
      <c r="O8721" s="3">
        <f>'Transaction Data'!$N8721-'Transaction Data'!$M8721</f>
        <v>13510</v>
      </c>
      <c r="P8721" s="2">
        <f>DATEDIF('Transaction Data'!$D8721,'Transaction Data'!$A8721,"y")</f>
        <v>36</v>
      </c>
      <c r="Q8721" s="2" t="str">
        <f>FLOOR('Transaction Data'!$P8721,15)&amp;"-"&amp;FLOOR('Transaction Data'!$P8721,15)+14</f>
        <v>30-44</v>
      </c>
      <c r="R8721" s="2" t="str">
        <f>IF('Transaction Data'!$L8721&lt;=10,"Less Expensive","Expensive")</f>
        <v>Expensive</v>
      </c>
      <c r="S8721" s="4">
        <f>WEEKDAY('Transaction Data'!$A8721)</f>
        <v>2</v>
      </c>
      <c r="T8721" s="2" t="str">
        <f>IF(WEEKDAY('Transaction Data'!$A8721,2)&lt;6,"Weekday","Weekend")</f>
        <v>Weekday</v>
      </c>
    </row>
    <row r="8722" ht="15.75" customHeight="1">
      <c r="A8722" s="1">
        <v>45383.0</v>
      </c>
      <c r="B8722" s="2" t="s">
        <v>7978</v>
      </c>
      <c r="C8722" s="2" t="s">
        <v>21</v>
      </c>
      <c r="D8722" s="1">
        <v>23081.0</v>
      </c>
      <c r="E8722" s="2" t="s">
        <v>63</v>
      </c>
      <c r="F8722" s="2">
        <v>480.0</v>
      </c>
      <c r="G8722" s="2" t="s">
        <v>33</v>
      </c>
      <c r="H8722" s="2" t="s">
        <v>42</v>
      </c>
      <c r="I8722" s="2" t="s">
        <v>25</v>
      </c>
      <c r="J8722" s="2" t="str">
        <f t="array" ref="J8722">XLOOKUP('Transaction Data'!$G8722,Product_Code,Biscuit_Brand)</f>
        <v>Caramel Biscuits</v>
      </c>
      <c r="K8722" s="2">
        <f t="array" ref="K8722">XLOOKUP('Transaction Data'!$G8722,Product_Code,Cost)</f>
        <v>18</v>
      </c>
      <c r="L8722" s="2">
        <f t="array" ref="L8722">XLOOKUP('Transaction Data'!$G8722,Product_Code,Unit_Price)</f>
        <v>22</v>
      </c>
      <c r="M8722" s="3">
        <f>'Transaction Data'!$F8722*'Transaction Data'!$K8722</f>
        <v>8640</v>
      </c>
      <c r="N8722" s="3">
        <f>'Transaction Data'!$F8722*'Transaction Data'!$L8722</f>
        <v>10560</v>
      </c>
      <c r="O8722" s="3">
        <f>'Transaction Data'!$N8722-'Transaction Data'!$M8722</f>
        <v>1920</v>
      </c>
      <c r="P8722" s="2">
        <f>DATEDIF('Transaction Data'!$D8722,'Transaction Data'!$A8722,"y")</f>
        <v>61</v>
      </c>
      <c r="Q8722" s="2" t="str">
        <f>FLOOR('Transaction Data'!$P8722,15)&amp;"-"&amp;FLOOR('Transaction Data'!$P8722,15)+14</f>
        <v>60-74</v>
      </c>
      <c r="R8722" s="2" t="str">
        <f>IF('Transaction Data'!$L8722&lt;=10,"Less Expensive","Expensive")</f>
        <v>Expensive</v>
      </c>
      <c r="S8722" s="4">
        <f>WEEKDAY('Transaction Data'!$A8722)</f>
        <v>2</v>
      </c>
      <c r="T8722" s="2" t="str">
        <f>IF(WEEKDAY('Transaction Data'!$A8722,2)&lt;6,"Weekday","Weekend")</f>
        <v>Weekday</v>
      </c>
    </row>
    <row r="8723" ht="15.75" customHeight="1">
      <c r="A8723" s="1">
        <v>45400.0</v>
      </c>
      <c r="B8723" s="2" t="s">
        <v>7979</v>
      </c>
      <c r="C8723" s="2" t="s">
        <v>65</v>
      </c>
      <c r="D8723" s="1">
        <v>16556.0</v>
      </c>
      <c r="E8723" s="2" t="s">
        <v>22</v>
      </c>
      <c r="F8723" s="2">
        <v>223.0</v>
      </c>
      <c r="G8723" s="2" t="s">
        <v>57</v>
      </c>
      <c r="H8723" s="2" t="s">
        <v>45</v>
      </c>
      <c r="I8723" s="2" t="s">
        <v>25</v>
      </c>
      <c r="J8723" s="2" t="str">
        <f t="array" ref="J8723">XLOOKUP('Transaction Data'!$G8723,Product_Code,Biscuit_Brand)</f>
        <v>Oatmeal Cookies</v>
      </c>
      <c r="K8723" s="2">
        <f t="array" ref="K8723">XLOOKUP('Transaction Data'!$G8723,Product_Code,Cost)</f>
        <v>19</v>
      </c>
      <c r="L8723" s="2">
        <f t="array" ref="L8723">XLOOKUP('Transaction Data'!$G8723,Product_Code,Unit_Price)</f>
        <v>23</v>
      </c>
      <c r="M8723" s="3">
        <f>'Transaction Data'!$F8723*'Transaction Data'!$K8723</f>
        <v>4237</v>
      </c>
      <c r="N8723" s="3">
        <f>'Transaction Data'!$F8723*'Transaction Data'!$L8723</f>
        <v>5129</v>
      </c>
      <c r="O8723" s="3">
        <f>'Transaction Data'!$N8723-'Transaction Data'!$M8723</f>
        <v>892</v>
      </c>
      <c r="P8723" s="2">
        <f>DATEDIF('Transaction Data'!$D8723,'Transaction Data'!$A8723,"y")</f>
        <v>78</v>
      </c>
      <c r="Q8723" s="2" t="str">
        <f>FLOOR('Transaction Data'!$P8723,15)&amp;"-"&amp;FLOOR('Transaction Data'!$P8723,15)+14</f>
        <v>75-89</v>
      </c>
      <c r="R8723" s="2" t="str">
        <f>IF('Transaction Data'!$L8723&lt;=10,"Less Expensive","Expensive")</f>
        <v>Expensive</v>
      </c>
      <c r="S8723" s="4">
        <f>WEEKDAY('Transaction Data'!$A8723)</f>
        <v>5</v>
      </c>
      <c r="T8723" s="2" t="str">
        <f>IF(WEEKDAY('Transaction Data'!$A8723,2)&lt;6,"Weekday","Weekend")</f>
        <v>Weekday</v>
      </c>
    </row>
    <row r="8724" ht="15.75" customHeight="1">
      <c r="A8724" s="1">
        <v>45293.0</v>
      </c>
      <c r="B8724" s="2" t="s">
        <v>7980</v>
      </c>
      <c r="C8724" s="2" t="s">
        <v>47</v>
      </c>
      <c r="D8724" s="1">
        <v>16189.0</v>
      </c>
      <c r="E8724" s="2" t="s">
        <v>37</v>
      </c>
      <c r="F8724" s="2">
        <v>293.0</v>
      </c>
      <c r="G8724" s="2" t="s">
        <v>55</v>
      </c>
      <c r="H8724" s="2" t="s">
        <v>24</v>
      </c>
      <c r="I8724" s="2" t="s">
        <v>25</v>
      </c>
      <c r="J8724" s="2" t="str">
        <f t="array" ref="J8724">XLOOKUP('Transaction Data'!$G8724,Product_Code,Biscuit_Brand)</f>
        <v>Vanilla Wafers</v>
      </c>
      <c r="K8724" s="2">
        <f t="array" ref="K8724">XLOOKUP('Transaction Data'!$G8724,Product_Code,Cost)</f>
        <v>18</v>
      </c>
      <c r="L8724" s="2">
        <f t="array" ref="L8724">XLOOKUP('Transaction Data'!$G8724,Product_Code,Unit_Price)</f>
        <v>36</v>
      </c>
      <c r="M8724" s="3">
        <f>'Transaction Data'!$F8724*'Transaction Data'!$K8724</f>
        <v>5274</v>
      </c>
      <c r="N8724" s="3">
        <f>'Transaction Data'!$F8724*'Transaction Data'!$L8724</f>
        <v>10548</v>
      </c>
      <c r="O8724" s="3">
        <f>'Transaction Data'!$N8724-'Transaction Data'!$M8724</f>
        <v>5274</v>
      </c>
      <c r="P8724" s="2">
        <f>DATEDIF('Transaction Data'!$D8724,'Transaction Data'!$A8724,"y")</f>
        <v>79</v>
      </c>
      <c r="Q8724" s="2" t="str">
        <f>FLOOR('Transaction Data'!$P8724,15)&amp;"-"&amp;FLOOR('Transaction Data'!$P8724,15)+14</f>
        <v>75-89</v>
      </c>
      <c r="R8724" s="2" t="str">
        <f>IF('Transaction Data'!$L8724&lt;=10,"Less Expensive","Expensive")</f>
        <v>Expensive</v>
      </c>
      <c r="S8724" s="4">
        <f>WEEKDAY('Transaction Data'!$A8724)</f>
        <v>3</v>
      </c>
      <c r="T8724" s="2" t="str">
        <f>IF(WEEKDAY('Transaction Data'!$A8724,2)&lt;6,"Weekday","Weekend")</f>
        <v>Weekday</v>
      </c>
    </row>
    <row r="8725" ht="15.75" customHeight="1">
      <c r="A8725" s="1">
        <v>45403.0</v>
      </c>
      <c r="B8725" s="2" t="s">
        <v>7981</v>
      </c>
      <c r="C8725" s="2" t="s">
        <v>65</v>
      </c>
      <c r="D8725" s="1">
        <v>18464.0</v>
      </c>
      <c r="E8725" s="2" t="s">
        <v>63</v>
      </c>
      <c r="F8725" s="2">
        <v>233.0</v>
      </c>
      <c r="G8725" s="2" t="s">
        <v>48</v>
      </c>
      <c r="H8725" s="2" t="s">
        <v>29</v>
      </c>
      <c r="I8725" s="2" t="s">
        <v>25</v>
      </c>
      <c r="J8725" s="2" t="str">
        <f t="array" ref="J8725">XLOOKUP('Transaction Data'!$G8725,Product_Code,Biscuit_Brand)</f>
        <v>Lemon Crisps</v>
      </c>
      <c r="K8725" s="2">
        <f t="array" ref="K8725">XLOOKUP('Transaction Data'!$G8725,Product_Code,Cost)</f>
        <v>7</v>
      </c>
      <c r="L8725" s="2">
        <f t="array" ref="L8725">XLOOKUP('Transaction Data'!$G8725,Product_Code,Unit_Price)</f>
        <v>9</v>
      </c>
      <c r="M8725" s="3">
        <f>'Transaction Data'!$F8725*'Transaction Data'!$K8725</f>
        <v>1631</v>
      </c>
      <c r="N8725" s="3">
        <f>'Transaction Data'!$F8725*'Transaction Data'!$L8725</f>
        <v>2097</v>
      </c>
      <c r="O8725" s="3">
        <f>'Transaction Data'!$N8725-'Transaction Data'!$M8725</f>
        <v>466</v>
      </c>
      <c r="P8725" s="2">
        <f>DATEDIF('Transaction Data'!$D8725,'Transaction Data'!$A8725,"y")</f>
        <v>73</v>
      </c>
      <c r="Q8725" s="2" t="str">
        <f>FLOOR('Transaction Data'!$P8725,15)&amp;"-"&amp;FLOOR('Transaction Data'!$P8725,15)+14</f>
        <v>60-74</v>
      </c>
      <c r="R8725" s="2" t="str">
        <f>IF('Transaction Data'!$L8725&lt;=10,"Less Expensive","Expensive")</f>
        <v>Less Expensive</v>
      </c>
      <c r="S8725" s="4">
        <f>WEEKDAY('Transaction Data'!$A8725)</f>
        <v>1</v>
      </c>
      <c r="T8725" s="2" t="str">
        <f>IF(WEEKDAY('Transaction Data'!$A8725,2)&lt;6,"Weekday","Weekend")</f>
        <v>Weekend</v>
      </c>
    </row>
    <row r="8726" ht="15.75" customHeight="1">
      <c r="A8726" s="1">
        <v>45393.0</v>
      </c>
      <c r="B8726" s="2" t="s">
        <v>7982</v>
      </c>
      <c r="C8726" s="2" t="s">
        <v>54</v>
      </c>
      <c r="D8726" s="1">
        <v>24277.0</v>
      </c>
      <c r="E8726" s="2" t="s">
        <v>22</v>
      </c>
      <c r="F8726" s="2">
        <v>299.0</v>
      </c>
      <c r="G8726" s="2" t="s">
        <v>28</v>
      </c>
      <c r="H8726" s="2" t="s">
        <v>29</v>
      </c>
      <c r="I8726" s="2" t="s">
        <v>25</v>
      </c>
      <c r="J8726" s="2" t="str">
        <f t="array" ref="J8726">XLOOKUP('Transaction Data'!$G8726,Product_Code,Biscuit_Brand)</f>
        <v>Shortbread</v>
      </c>
      <c r="K8726" s="2">
        <f t="array" ref="K8726">XLOOKUP('Transaction Data'!$G8726,Product_Code,Cost)</f>
        <v>10</v>
      </c>
      <c r="L8726" s="2">
        <f t="array" ref="L8726">XLOOKUP('Transaction Data'!$G8726,Product_Code,Unit_Price)</f>
        <v>45</v>
      </c>
      <c r="M8726" s="3">
        <f>'Transaction Data'!$F8726*'Transaction Data'!$K8726</f>
        <v>2990</v>
      </c>
      <c r="N8726" s="3">
        <f>'Transaction Data'!$F8726*'Transaction Data'!$L8726</f>
        <v>13455</v>
      </c>
      <c r="O8726" s="3">
        <f>'Transaction Data'!$N8726-'Transaction Data'!$M8726</f>
        <v>10465</v>
      </c>
      <c r="P8726" s="2">
        <f>DATEDIF('Transaction Data'!$D8726,'Transaction Data'!$A8726,"y")</f>
        <v>57</v>
      </c>
      <c r="Q8726" s="2" t="str">
        <f>FLOOR('Transaction Data'!$P8726,15)&amp;"-"&amp;FLOOR('Transaction Data'!$P8726,15)+14</f>
        <v>45-59</v>
      </c>
      <c r="R8726" s="2" t="str">
        <f>IF('Transaction Data'!$L8726&lt;=10,"Less Expensive","Expensive")</f>
        <v>Expensive</v>
      </c>
      <c r="S8726" s="4">
        <f>WEEKDAY('Transaction Data'!$A8726)</f>
        <v>5</v>
      </c>
      <c r="T8726" s="2" t="str">
        <f>IF(WEEKDAY('Transaction Data'!$A8726,2)&lt;6,"Weekday","Weekend")</f>
        <v>Weekday</v>
      </c>
    </row>
    <row r="8727" ht="15.75" customHeight="1">
      <c r="A8727" s="1">
        <v>45485.0</v>
      </c>
      <c r="B8727" s="2" t="s">
        <v>7983</v>
      </c>
      <c r="C8727" s="2" t="s">
        <v>78</v>
      </c>
      <c r="D8727" s="1">
        <v>16506.0</v>
      </c>
      <c r="E8727" s="2" t="s">
        <v>27</v>
      </c>
      <c r="F8727" s="2">
        <v>463.0</v>
      </c>
      <c r="G8727" s="2" t="s">
        <v>48</v>
      </c>
      <c r="H8727" s="2" t="s">
        <v>34</v>
      </c>
      <c r="I8727" s="2" t="s">
        <v>25</v>
      </c>
      <c r="J8727" s="2" t="str">
        <f t="array" ref="J8727">XLOOKUP('Transaction Data'!$G8727,Product_Code,Biscuit_Brand)</f>
        <v>Lemon Crisps</v>
      </c>
      <c r="K8727" s="2">
        <f t="array" ref="K8727">XLOOKUP('Transaction Data'!$G8727,Product_Code,Cost)</f>
        <v>7</v>
      </c>
      <c r="L8727" s="2">
        <f t="array" ref="L8727">XLOOKUP('Transaction Data'!$G8727,Product_Code,Unit_Price)</f>
        <v>9</v>
      </c>
      <c r="M8727" s="3">
        <f>'Transaction Data'!$F8727*'Transaction Data'!$K8727</f>
        <v>3241</v>
      </c>
      <c r="N8727" s="3">
        <f>'Transaction Data'!$F8727*'Transaction Data'!$L8727</f>
        <v>4167</v>
      </c>
      <c r="O8727" s="3">
        <f>'Transaction Data'!$N8727-'Transaction Data'!$M8727</f>
        <v>926</v>
      </c>
      <c r="P8727" s="2">
        <f>DATEDIF('Transaction Data'!$D8727,'Transaction Data'!$A8727,"y")</f>
        <v>79</v>
      </c>
      <c r="Q8727" s="2" t="str">
        <f>FLOOR('Transaction Data'!$P8727,15)&amp;"-"&amp;FLOOR('Transaction Data'!$P8727,15)+14</f>
        <v>75-89</v>
      </c>
      <c r="R8727" s="2" t="str">
        <f>IF('Transaction Data'!$L8727&lt;=10,"Less Expensive","Expensive")</f>
        <v>Less Expensive</v>
      </c>
      <c r="S8727" s="4">
        <f>WEEKDAY('Transaction Data'!$A8727)</f>
        <v>6</v>
      </c>
      <c r="T8727" s="2" t="str">
        <f>IF(WEEKDAY('Transaction Data'!$A8727,2)&lt;6,"Weekday","Weekend")</f>
        <v>Weekday</v>
      </c>
    </row>
    <row r="8728" ht="15.75" customHeight="1">
      <c r="A8728" s="1">
        <v>45397.0</v>
      </c>
      <c r="B8728" s="2" t="s">
        <v>7984</v>
      </c>
      <c r="C8728" s="2" t="s">
        <v>21</v>
      </c>
      <c r="D8728" s="1">
        <v>32093.0</v>
      </c>
      <c r="E8728" s="2" t="s">
        <v>22</v>
      </c>
      <c r="F8728" s="2">
        <v>48.0</v>
      </c>
      <c r="G8728" s="2" t="s">
        <v>55</v>
      </c>
      <c r="H8728" s="2" t="s">
        <v>24</v>
      </c>
      <c r="I8728" s="2" t="s">
        <v>25</v>
      </c>
      <c r="J8728" s="2" t="str">
        <f t="array" ref="J8728">XLOOKUP('Transaction Data'!$G8728,Product_Code,Biscuit_Brand)</f>
        <v>Vanilla Wafers</v>
      </c>
      <c r="K8728" s="2">
        <f t="array" ref="K8728">XLOOKUP('Transaction Data'!$G8728,Product_Code,Cost)</f>
        <v>18</v>
      </c>
      <c r="L8728" s="2">
        <f t="array" ref="L8728">XLOOKUP('Transaction Data'!$G8728,Product_Code,Unit_Price)</f>
        <v>36</v>
      </c>
      <c r="M8728" s="3">
        <f>'Transaction Data'!$F8728*'Transaction Data'!$K8728</f>
        <v>864</v>
      </c>
      <c r="N8728" s="3">
        <f>'Transaction Data'!$F8728*'Transaction Data'!$L8728</f>
        <v>1728</v>
      </c>
      <c r="O8728" s="3">
        <f>'Transaction Data'!$N8728-'Transaction Data'!$M8728</f>
        <v>864</v>
      </c>
      <c r="P8728" s="2">
        <f>DATEDIF('Transaction Data'!$D8728,'Transaction Data'!$A8728,"y")</f>
        <v>36</v>
      </c>
      <c r="Q8728" s="2" t="str">
        <f>FLOOR('Transaction Data'!$P8728,15)&amp;"-"&amp;FLOOR('Transaction Data'!$P8728,15)+14</f>
        <v>30-44</v>
      </c>
      <c r="R8728" s="2" t="str">
        <f>IF('Transaction Data'!$L8728&lt;=10,"Less Expensive","Expensive")</f>
        <v>Expensive</v>
      </c>
      <c r="S8728" s="4">
        <f>WEEKDAY('Transaction Data'!$A8728)</f>
        <v>2</v>
      </c>
      <c r="T8728" s="2" t="str">
        <f>IF(WEEKDAY('Transaction Data'!$A8728,2)&lt;6,"Weekday","Weekend")</f>
        <v>Weekday</v>
      </c>
    </row>
    <row r="8729" ht="15.75" customHeight="1">
      <c r="A8729" s="1">
        <v>45423.0</v>
      </c>
      <c r="B8729" s="2" t="s">
        <v>5543</v>
      </c>
      <c r="C8729" s="2" t="s">
        <v>54</v>
      </c>
      <c r="D8729" s="1">
        <v>24093.0</v>
      </c>
      <c r="E8729" s="2" t="s">
        <v>63</v>
      </c>
      <c r="F8729" s="2">
        <v>171.0</v>
      </c>
      <c r="G8729" s="2" t="s">
        <v>23</v>
      </c>
      <c r="H8729" s="2" t="s">
        <v>42</v>
      </c>
      <c r="I8729" s="2" t="s">
        <v>25</v>
      </c>
      <c r="J8729" s="2" t="str">
        <f t="array" ref="J8729">XLOOKUP('Transaction Data'!$G8729,Product_Code,Biscuit_Brand)</f>
        <v>Cinnamon Swirls</v>
      </c>
      <c r="K8729" s="2">
        <f t="array" ref="K8729">XLOOKUP('Transaction Data'!$G8729,Product_Code,Cost)</f>
        <v>10</v>
      </c>
      <c r="L8729" s="2">
        <f t="array" ref="L8729">XLOOKUP('Transaction Data'!$G8729,Product_Code,Unit_Price)</f>
        <v>14</v>
      </c>
      <c r="M8729" s="3">
        <f>'Transaction Data'!$F8729*'Transaction Data'!$K8729</f>
        <v>1710</v>
      </c>
      <c r="N8729" s="3">
        <f>'Transaction Data'!$F8729*'Transaction Data'!$L8729</f>
        <v>2394</v>
      </c>
      <c r="O8729" s="3">
        <f>'Transaction Data'!$N8729-'Transaction Data'!$M8729</f>
        <v>684</v>
      </c>
      <c r="P8729" s="2">
        <f>DATEDIF('Transaction Data'!$D8729,'Transaction Data'!$A8729,"y")</f>
        <v>58</v>
      </c>
      <c r="Q8729" s="2" t="str">
        <f>FLOOR('Transaction Data'!$P8729,15)&amp;"-"&amp;FLOOR('Transaction Data'!$P8729,15)+14</f>
        <v>45-59</v>
      </c>
      <c r="R8729" s="2" t="str">
        <f>IF('Transaction Data'!$L8729&lt;=10,"Less Expensive","Expensive")</f>
        <v>Expensive</v>
      </c>
      <c r="S8729" s="4">
        <f>WEEKDAY('Transaction Data'!$A8729)</f>
        <v>7</v>
      </c>
      <c r="T8729" s="2" t="str">
        <f>IF(WEEKDAY('Transaction Data'!$A8729,2)&lt;6,"Weekday","Weekend")</f>
        <v>Weekend</v>
      </c>
    </row>
    <row r="8730" ht="15.75" customHeight="1">
      <c r="A8730" s="1">
        <v>45450.0</v>
      </c>
      <c r="B8730" s="2" t="s">
        <v>7985</v>
      </c>
      <c r="C8730" s="2" t="s">
        <v>47</v>
      </c>
      <c r="D8730" s="1">
        <v>23094.0</v>
      </c>
      <c r="E8730" s="2" t="s">
        <v>27</v>
      </c>
      <c r="F8730" s="2">
        <v>40.0</v>
      </c>
      <c r="G8730" s="2" t="s">
        <v>44</v>
      </c>
      <c r="H8730" s="2" t="s">
        <v>45</v>
      </c>
      <c r="I8730" s="2" t="s">
        <v>25</v>
      </c>
      <c r="J8730" s="2" t="str">
        <f t="array" ref="J8730">XLOOKUP('Transaction Data'!$G8730,Product_Code,Biscuit_Brand)</f>
        <v>Butter Crunch</v>
      </c>
      <c r="K8730" s="2">
        <f t="array" ref="K8730">XLOOKUP('Transaction Data'!$G8730,Product_Code,Cost)</f>
        <v>10</v>
      </c>
      <c r="L8730" s="2">
        <f t="array" ref="L8730">XLOOKUP('Transaction Data'!$G8730,Product_Code,Unit_Price)</f>
        <v>11</v>
      </c>
      <c r="M8730" s="3">
        <f>'Transaction Data'!$F8730*'Transaction Data'!$K8730</f>
        <v>400</v>
      </c>
      <c r="N8730" s="3">
        <f>'Transaction Data'!$F8730*'Transaction Data'!$L8730</f>
        <v>440</v>
      </c>
      <c r="O8730" s="3">
        <f>'Transaction Data'!$N8730-'Transaction Data'!$M8730</f>
        <v>40</v>
      </c>
      <c r="P8730" s="2">
        <f>DATEDIF('Transaction Data'!$D8730,'Transaction Data'!$A8730,"y")</f>
        <v>61</v>
      </c>
      <c r="Q8730" s="2" t="str">
        <f>FLOOR('Transaction Data'!$P8730,15)&amp;"-"&amp;FLOOR('Transaction Data'!$P8730,15)+14</f>
        <v>60-74</v>
      </c>
      <c r="R8730" s="2" t="str">
        <f>IF('Transaction Data'!$L8730&lt;=10,"Less Expensive","Expensive")</f>
        <v>Expensive</v>
      </c>
      <c r="S8730" s="4">
        <f>WEEKDAY('Transaction Data'!$A8730)</f>
        <v>6</v>
      </c>
      <c r="T8730" s="2" t="str">
        <f>IF(WEEKDAY('Transaction Data'!$A8730,2)&lt;6,"Weekday","Weekend")</f>
        <v>Weekday</v>
      </c>
    </row>
    <row r="8731" ht="15.75" customHeight="1">
      <c r="A8731" s="1">
        <v>45471.0</v>
      </c>
      <c r="B8731" s="2" t="s">
        <v>7986</v>
      </c>
      <c r="C8731" s="2" t="s">
        <v>51</v>
      </c>
      <c r="D8731" s="1">
        <v>34108.0</v>
      </c>
      <c r="E8731" s="2" t="s">
        <v>63</v>
      </c>
      <c r="F8731" s="2">
        <v>192.0</v>
      </c>
      <c r="G8731" s="2" t="s">
        <v>57</v>
      </c>
      <c r="H8731" s="2" t="s">
        <v>24</v>
      </c>
      <c r="I8731" s="2" t="s">
        <v>25</v>
      </c>
      <c r="J8731" s="2" t="str">
        <f t="array" ref="J8731">XLOOKUP('Transaction Data'!$G8731,Product_Code,Biscuit_Brand)</f>
        <v>Oatmeal Cookies</v>
      </c>
      <c r="K8731" s="2">
        <f t="array" ref="K8731">XLOOKUP('Transaction Data'!$G8731,Product_Code,Cost)</f>
        <v>19</v>
      </c>
      <c r="L8731" s="2">
        <f t="array" ref="L8731">XLOOKUP('Transaction Data'!$G8731,Product_Code,Unit_Price)</f>
        <v>23</v>
      </c>
      <c r="M8731" s="3">
        <f>'Transaction Data'!$F8731*'Transaction Data'!$K8731</f>
        <v>3648</v>
      </c>
      <c r="N8731" s="3">
        <f>'Transaction Data'!$F8731*'Transaction Data'!$L8731</f>
        <v>4416</v>
      </c>
      <c r="O8731" s="3">
        <f>'Transaction Data'!$N8731-'Transaction Data'!$M8731</f>
        <v>768</v>
      </c>
      <c r="P8731" s="2">
        <f>DATEDIF('Transaction Data'!$D8731,'Transaction Data'!$A8731,"y")</f>
        <v>31</v>
      </c>
      <c r="Q8731" s="2" t="str">
        <f>FLOOR('Transaction Data'!$P8731,15)&amp;"-"&amp;FLOOR('Transaction Data'!$P8731,15)+14</f>
        <v>30-44</v>
      </c>
      <c r="R8731" s="2" t="str">
        <f>IF('Transaction Data'!$L8731&lt;=10,"Less Expensive","Expensive")</f>
        <v>Expensive</v>
      </c>
      <c r="S8731" s="4">
        <f>WEEKDAY('Transaction Data'!$A8731)</f>
        <v>6</v>
      </c>
      <c r="T8731" s="2" t="str">
        <f>IF(WEEKDAY('Transaction Data'!$A8731,2)&lt;6,"Weekday","Weekend")</f>
        <v>Weekday</v>
      </c>
    </row>
    <row r="8732" ht="15.75" customHeight="1">
      <c r="A8732" s="1">
        <v>45417.0</v>
      </c>
      <c r="B8732" s="2" t="s">
        <v>6296</v>
      </c>
      <c r="C8732" s="2" t="s">
        <v>32</v>
      </c>
      <c r="D8732" s="1">
        <v>26850.0</v>
      </c>
      <c r="E8732" s="2" t="s">
        <v>63</v>
      </c>
      <c r="F8732" s="2">
        <v>423.0</v>
      </c>
      <c r="G8732" s="2" t="s">
        <v>44</v>
      </c>
      <c r="H8732" s="2" t="s">
        <v>29</v>
      </c>
      <c r="I8732" s="2" t="s">
        <v>25</v>
      </c>
      <c r="J8732" s="2" t="str">
        <f t="array" ref="J8732">XLOOKUP('Transaction Data'!$G8732,Product_Code,Biscuit_Brand)</f>
        <v>Butter Crunch</v>
      </c>
      <c r="K8732" s="2">
        <f t="array" ref="K8732">XLOOKUP('Transaction Data'!$G8732,Product_Code,Cost)</f>
        <v>10</v>
      </c>
      <c r="L8732" s="2">
        <f t="array" ref="L8732">XLOOKUP('Transaction Data'!$G8732,Product_Code,Unit_Price)</f>
        <v>11</v>
      </c>
      <c r="M8732" s="3">
        <f>'Transaction Data'!$F8732*'Transaction Data'!$K8732</f>
        <v>4230</v>
      </c>
      <c r="N8732" s="3">
        <f>'Transaction Data'!$F8732*'Transaction Data'!$L8732</f>
        <v>4653</v>
      </c>
      <c r="O8732" s="3">
        <f>'Transaction Data'!$N8732-'Transaction Data'!$M8732</f>
        <v>423</v>
      </c>
      <c r="P8732" s="2">
        <f>DATEDIF('Transaction Data'!$D8732,'Transaction Data'!$A8732,"y")</f>
        <v>50</v>
      </c>
      <c r="Q8732" s="2" t="str">
        <f>FLOOR('Transaction Data'!$P8732,15)&amp;"-"&amp;FLOOR('Transaction Data'!$P8732,15)+14</f>
        <v>45-59</v>
      </c>
      <c r="R8732" s="2" t="str">
        <f>IF('Transaction Data'!$L8732&lt;=10,"Less Expensive","Expensive")</f>
        <v>Expensive</v>
      </c>
      <c r="S8732" s="4">
        <f>WEEKDAY('Transaction Data'!$A8732)</f>
        <v>1</v>
      </c>
      <c r="T8732" s="2" t="str">
        <f>IF(WEEKDAY('Transaction Data'!$A8732,2)&lt;6,"Weekday","Weekend")</f>
        <v>Weekend</v>
      </c>
    </row>
    <row r="8733" ht="15.75" customHeight="1">
      <c r="A8733" s="1">
        <v>45434.0</v>
      </c>
      <c r="B8733" s="2" t="s">
        <v>7987</v>
      </c>
      <c r="C8733" s="2" t="s">
        <v>51</v>
      </c>
      <c r="D8733" s="1">
        <v>19072.0</v>
      </c>
      <c r="E8733" s="2" t="s">
        <v>27</v>
      </c>
      <c r="F8733" s="2">
        <v>246.0</v>
      </c>
      <c r="G8733" s="2" t="s">
        <v>61</v>
      </c>
      <c r="H8733" s="2" t="s">
        <v>42</v>
      </c>
      <c r="I8733" s="2" t="s">
        <v>25</v>
      </c>
      <c r="J8733" s="2" t="str">
        <f t="array" ref="J8733">XLOOKUP('Transaction Data'!$G8733,Product_Code,Biscuit_Brand)</f>
        <v>Choco Delight</v>
      </c>
      <c r="K8733" s="2">
        <f t="array" ref="K8733">XLOOKUP('Transaction Data'!$G8733,Product_Code,Cost)</f>
        <v>3</v>
      </c>
      <c r="L8733" s="2">
        <f t="array" ref="L8733">XLOOKUP('Transaction Data'!$G8733,Product_Code,Unit_Price)</f>
        <v>5</v>
      </c>
      <c r="M8733" s="3">
        <f>'Transaction Data'!$F8733*'Transaction Data'!$K8733</f>
        <v>738</v>
      </c>
      <c r="N8733" s="3">
        <f>'Transaction Data'!$F8733*'Transaction Data'!$L8733</f>
        <v>1230</v>
      </c>
      <c r="O8733" s="3">
        <f>'Transaction Data'!$N8733-'Transaction Data'!$M8733</f>
        <v>492</v>
      </c>
      <c r="P8733" s="2">
        <f>DATEDIF('Transaction Data'!$D8733,'Transaction Data'!$A8733,"y")</f>
        <v>72</v>
      </c>
      <c r="Q8733" s="2" t="str">
        <f>FLOOR('Transaction Data'!$P8733,15)&amp;"-"&amp;FLOOR('Transaction Data'!$P8733,15)+14</f>
        <v>60-74</v>
      </c>
      <c r="R8733" s="2" t="str">
        <f>IF('Transaction Data'!$L8733&lt;=10,"Less Expensive","Expensive")</f>
        <v>Less Expensive</v>
      </c>
      <c r="S8733" s="4">
        <f>WEEKDAY('Transaction Data'!$A8733)</f>
        <v>4</v>
      </c>
      <c r="T8733" s="2" t="str">
        <f>IF(WEEKDAY('Transaction Data'!$A8733,2)&lt;6,"Weekday","Weekend")</f>
        <v>Weekday</v>
      </c>
    </row>
    <row r="8734" ht="15.75" customHeight="1">
      <c r="A8734" s="1">
        <v>45370.0</v>
      </c>
      <c r="B8734" s="2" t="s">
        <v>7988</v>
      </c>
      <c r="C8734" s="2" t="s">
        <v>41</v>
      </c>
      <c r="D8734" s="1">
        <v>38324.0</v>
      </c>
      <c r="E8734" s="2" t="s">
        <v>37</v>
      </c>
      <c r="F8734" s="2">
        <v>266.0</v>
      </c>
      <c r="G8734" s="2" t="s">
        <v>38</v>
      </c>
      <c r="H8734" s="2" t="s">
        <v>45</v>
      </c>
      <c r="I8734" s="2" t="s">
        <v>25</v>
      </c>
      <c r="J8734" s="2" t="str">
        <f t="array" ref="J8734">XLOOKUP('Transaction Data'!$G8734,Product_Code,Biscuit_Brand)</f>
        <v>Ginger Snaps</v>
      </c>
      <c r="K8734" s="2">
        <f t="array" ref="K8734">XLOOKUP('Transaction Data'!$G8734,Product_Code,Cost)</f>
        <v>14</v>
      </c>
      <c r="L8734" s="2">
        <f t="array" ref="L8734">XLOOKUP('Transaction Data'!$G8734,Product_Code,Unit_Price)</f>
        <v>28</v>
      </c>
      <c r="M8734" s="3">
        <f>'Transaction Data'!$F8734*'Transaction Data'!$K8734</f>
        <v>3724</v>
      </c>
      <c r="N8734" s="3">
        <f>'Transaction Data'!$F8734*'Transaction Data'!$L8734</f>
        <v>7448</v>
      </c>
      <c r="O8734" s="3">
        <f>'Transaction Data'!$N8734-'Transaction Data'!$M8734</f>
        <v>3724</v>
      </c>
      <c r="P8734" s="2">
        <f>DATEDIF('Transaction Data'!$D8734,'Transaction Data'!$A8734,"y")</f>
        <v>19</v>
      </c>
      <c r="Q8734" s="2" t="str">
        <f>FLOOR('Transaction Data'!$P8734,15)&amp;"-"&amp;FLOOR('Transaction Data'!$P8734,15)+14</f>
        <v>15-29</v>
      </c>
      <c r="R8734" s="2" t="str">
        <f>IF('Transaction Data'!$L8734&lt;=10,"Less Expensive","Expensive")</f>
        <v>Expensive</v>
      </c>
      <c r="S8734" s="4">
        <f>WEEKDAY('Transaction Data'!$A8734)</f>
        <v>3</v>
      </c>
      <c r="T8734" s="2" t="str">
        <f>IF(WEEKDAY('Transaction Data'!$A8734,2)&lt;6,"Weekday","Weekend")</f>
        <v>Weekday</v>
      </c>
    </row>
    <row r="8735" ht="15.75" customHeight="1">
      <c r="A8735" s="1">
        <v>45342.0</v>
      </c>
      <c r="B8735" s="2" t="s">
        <v>7989</v>
      </c>
      <c r="C8735" s="2" t="s">
        <v>78</v>
      </c>
      <c r="D8735" s="1">
        <v>32033.0</v>
      </c>
      <c r="E8735" s="2" t="s">
        <v>37</v>
      </c>
      <c r="F8735" s="2">
        <v>75.0</v>
      </c>
      <c r="G8735" s="2" t="s">
        <v>55</v>
      </c>
      <c r="H8735" s="2" t="s">
        <v>24</v>
      </c>
      <c r="I8735" s="2" t="s">
        <v>30</v>
      </c>
      <c r="J8735" s="2" t="str">
        <f t="array" ref="J8735">XLOOKUP('Transaction Data'!$G8735,Product_Code,Biscuit_Brand)</f>
        <v>Vanilla Wafers</v>
      </c>
      <c r="K8735" s="2">
        <f t="array" ref="K8735">XLOOKUP('Transaction Data'!$G8735,Product_Code,Cost)</f>
        <v>18</v>
      </c>
      <c r="L8735" s="2">
        <f t="array" ref="L8735">XLOOKUP('Transaction Data'!$G8735,Product_Code,Unit_Price)</f>
        <v>36</v>
      </c>
      <c r="M8735" s="3">
        <f>'Transaction Data'!$F8735*'Transaction Data'!$K8735</f>
        <v>1350</v>
      </c>
      <c r="N8735" s="3">
        <f>'Transaction Data'!$F8735*'Transaction Data'!$L8735</f>
        <v>2700</v>
      </c>
      <c r="O8735" s="3">
        <f>'Transaction Data'!$N8735-'Transaction Data'!$M8735</f>
        <v>1350</v>
      </c>
      <c r="P8735" s="2">
        <f>DATEDIF('Transaction Data'!$D8735,'Transaction Data'!$A8735,"y")</f>
        <v>36</v>
      </c>
      <c r="Q8735" s="2" t="str">
        <f>FLOOR('Transaction Data'!$P8735,15)&amp;"-"&amp;FLOOR('Transaction Data'!$P8735,15)+14</f>
        <v>30-44</v>
      </c>
      <c r="R8735" s="2" t="str">
        <f>IF('Transaction Data'!$L8735&lt;=10,"Less Expensive","Expensive")</f>
        <v>Expensive</v>
      </c>
      <c r="S8735" s="4">
        <f>WEEKDAY('Transaction Data'!$A8735)</f>
        <v>3</v>
      </c>
      <c r="T8735" s="2" t="str">
        <f>IF(WEEKDAY('Transaction Data'!$A8735,2)&lt;6,"Weekday","Weekend")</f>
        <v>Weekday</v>
      </c>
    </row>
    <row r="8736" ht="15.75" customHeight="1">
      <c r="A8736" s="1">
        <v>45466.0</v>
      </c>
      <c r="B8736" s="2" t="s">
        <v>7990</v>
      </c>
      <c r="C8736" s="2" t="s">
        <v>78</v>
      </c>
      <c r="D8736" s="1">
        <v>16039.0</v>
      </c>
      <c r="E8736" s="2" t="s">
        <v>22</v>
      </c>
      <c r="F8736" s="2">
        <v>346.0</v>
      </c>
      <c r="G8736" s="2" t="s">
        <v>48</v>
      </c>
      <c r="H8736" s="2" t="s">
        <v>29</v>
      </c>
      <c r="I8736" s="2" t="s">
        <v>25</v>
      </c>
      <c r="J8736" s="2" t="str">
        <f t="array" ref="J8736">XLOOKUP('Transaction Data'!$G8736,Product_Code,Biscuit_Brand)</f>
        <v>Lemon Crisps</v>
      </c>
      <c r="K8736" s="2">
        <f t="array" ref="K8736">XLOOKUP('Transaction Data'!$G8736,Product_Code,Cost)</f>
        <v>7</v>
      </c>
      <c r="L8736" s="2">
        <f t="array" ref="L8736">XLOOKUP('Transaction Data'!$G8736,Product_Code,Unit_Price)</f>
        <v>9</v>
      </c>
      <c r="M8736" s="3">
        <f>'Transaction Data'!$F8736*'Transaction Data'!$K8736</f>
        <v>2422</v>
      </c>
      <c r="N8736" s="3">
        <f>'Transaction Data'!$F8736*'Transaction Data'!$L8736</f>
        <v>3114</v>
      </c>
      <c r="O8736" s="3">
        <f>'Transaction Data'!$N8736-'Transaction Data'!$M8736</f>
        <v>692</v>
      </c>
      <c r="P8736" s="2">
        <f>DATEDIF('Transaction Data'!$D8736,'Transaction Data'!$A8736,"y")</f>
        <v>80</v>
      </c>
      <c r="Q8736" s="2" t="str">
        <f>FLOOR('Transaction Data'!$P8736,15)&amp;"-"&amp;FLOOR('Transaction Data'!$P8736,15)+14</f>
        <v>75-89</v>
      </c>
      <c r="R8736" s="2" t="str">
        <f>IF('Transaction Data'!$L8736&lt;=10,"Less Expensive","Expensive")</f>
        <v>Less Expensive</v>
      </c>
      <c r="S8736" s="4">
        <f>WEEKDAY('Transaction Data'!$A8736)</f>
        <v>1</v>
      </c>
      <c r="T8736" s="2" t="str">
        <f>IF(WEEKDAY('Transaction Data'!$A8736,2)&lt;6,"Weekday","Weekend")</f>
        <v>Weekend</v>
      </c>
    </row>
    <row r="8737" ht="15.75" customHeight="1">
      <c r="A8737" s="1">
        <v>45352.0</v>
      </c>
      <c r="B8737" s="2" t="s">
        <v>7991</v>
      </c>
      <c r="C8737" s="2" t="s">
        <v>65</v>
      </c>
      <c r="D8737" s="1">
        <v>37497.0</v>
      </c>
      <c r="E8737" s="2" t="s">
        <v>37</v>
      </c>
      <c r="F8737" s="2">
        <v>155.0</v>
      </c>
      <c r="G8737" s="2" t="s">
        <v>23</v>
      </c>
      <c r="H8737" s="2" t="s">
        <v>29</v>
      </c>
      <c r="I8737" s="2" t="s">
        <v>25</v>
      </c>
      <c r="J8737" s="2" t="str">
        <f t="array" ref="J8737">XLOOKUP('Transaction Data'!$G8737,Product_Code,Biscuit_Brand)</f>
        <v>Cinnamon Swirls</v>
      </c>
      <c r="K8737" s="2">
        <f t="array" ref="K8737">XLOOKUP('Transaction Data'!$G8737,Product_Code,Cost)</f>
        <v>10</v>
      </c>
      <c r="L8737" s="2">
        <f t="array" ref="L8737">XLOOKUP('Transaction Data'!$G8737,Product_Code,Unit_Price)</f>
        <v>14</v>
      </c>
      <c r="M8737" s="3">
        <f>'Transaction Data'!$F8737*'Transaction Data'!$K8737</f>
        <v>1550</v>
      </c>
      <c r="N8737" s="3">
        <f>'Transaction Data'!$F8737*'Transaction Data'!$L8737</f>
        <v>2170</v>
      </c>
      <c r="O8737" s="3">
        <f>'Transaction Data'!$N8737-'Transaction Data'!$M8737</f>
        <v>620</v>
      </c>
      <c r="P8737" s="2">
        <f>DATEDIF('Transaction Data'!$D8737,'Transaction Data'!$A8737,"y")</f>
        <v>21</v>
      </c>
      <c r="Q8737" s="2" t="str">
        <f>FLOOR('Transaction Data'!$P8737,15)&amp;"-"&amp;FLOOR('Transaction Data'!$P8737,15)+14</f>
        <v>15-29</v>
      </c>
      <c r="R8737" s="2" t="str">
        <f>IF('Transaction Data'!$L8737&lt;=10,"Less Expensive","Expensive")</f>
        <v>Expensive</v>
      </c>
      <c r="S8737" s="4">
        <f>WEEKDAY('Transaction Data'!$A8737)</f>
        <v>6</v>
      </c>
      <c r="T8737" s="2" t="str">
        <f>IF(WEEKDAY('Transaction Data'!$A8737,2)&lt;6,"Weekday","Weekend")</f>
        <v>Weekday</v>
      </c>
    </row>
    <row r="8738" ht="15.75" customHeight="1">
      <c r="A8738" s="1">
        <v>45395.0</v>
      </c>
      <c r="B8738" s="2" t="s">
        <v>7992</v>
      </c>
      <c r="C8738" s="2" t="s">
        <v>47</v>
      </c>
      <c r="D8738" s="1">
        <v>30343.0</v>
      </c>
      <c r="E8738" s="2" t="s">
        <v>63</v>
      </c>
      <c r="F8738" s="2">
        <v>258.0</v>
      </c>
      <c r="G8738" s="2" t="s">
        <v>60</v>
      </c>
      <c r="H8738" s="2" t="s">
        <v>34</v>
      </c>
      <c r="I8738" s="2" t="s">
        <v>25</v>
      </c>
      <c r="J8738" s="2" t="str">
        <f t="array" ref="J8738">XLOOKUP('Transaction Data'!$G8738,Product_Code,Biscuit_Brand)</f>
        <v>Peanut Butter Bites</v>
      </c>
      <c r="K8738" s="2">
        <f t="array" ref="K8738">XLOOKUP('Transaction Data'!$G8738,Product_Code,Cost)</f>
        <v>5</v>
      </c>
      <c r="L8738" s="2">
        <f t="array" ref="L8738">XLOOKUP('Transaction Data'!$G8738,Product_Code,Unit_Price)</f>
        <v>7</v>
      </c>
      <c r="M8738" s="3">
        <f>'Transaction Data'!$F8738*'Transaction Data'!$K8738</f>
        <v>1290</v>
      </c>
      <c r="N8738" s="3">
        <f>'Transaction Data'!$F8738*'Transaction Data'!$L8738</f>
        <v>1806</v>
      </c>
      <c r="O8738" s="3">
        <f>'Transaction Data'!$N8738-'Transaction Data'!$M8738</f>
        <v>516</v>
      </c>
      <c r="P8738" s="2">
        <f>DATEDIF('Transaction Data'!$D8738,'Transaction Data'!$A8738,"y")</f>
        <v>41</v>
      </c>
      <c r="Q8738" s="2" t="str">
        <f>FLOOR('Transaction Data'!$P8738,15)&amp;"-"&amp;FLOOR('Transaction Data'!$P8738,15)+14</f>
        <v>30-44</v>
      </c>
      <c r="R8738" s="2" t="str">
        <f>IF('Transaction Data'!$L8738&lt;=10,"Less Expensive","Expensive")</f>
        <v>Less Expensive</v>
      </c>
      <c r="S8738" s="4">
        <f>WEEKDAY('Transaction Data'!$A8738)</f>
        <v>7</v>
      </c>
      <c r="T8738" s="2" t="str">
        <f>IF(WEEKDAY('Transaction Data'!$A8738,2)&lt;6,"Weekday","Weekend")</f>
        <v>Weekend</v>
      </c>
    </row>
    <row r="8739" ht="15.75" customHeight="1">
      <c r="A8739" s="1">
        <v>45297.0</v>
      </c>
      <c r="B8739" s="2" t="s">
        <v>7993</v>
      </c>
      <c r="C8739" s="2" t="s">
        <v>72</v>
      </c>
      <c r="D8739" s="1">
        <v>31708.0</v>
      </c>
      <c r="E8739" s="2" t="s">
        <v>22</v>
      </c>
      <c r="F8739" s="2">
        <v>23.0</v>
      </c>
      <c r="G8739" s="2" t="s">
        <v>60</v>
      </c>
      <c r="H8739" s="2" t="s">
        <v>24</v>
      </c>
      <c r="I8739" s="2" t="s">
        <v>25</v>
      </c>
      <c r="J8739" s="2" t="str">
        <f t="array" ref="J8739">XLOOKUP('Transaction Data'!$G8739,Product_Code,Biscuit_Brand)</f>
        <v>Peanut Butter Bites</v>
      </c>
      <c r="K8739" s="2">
        <f t="array" ref="K8739">XLOOKUP('Transaction Data'!$G8739,Product_Code,Cost)</f>
        <v>5</v>
      </c>
      <c r="L8739" s="2">
        <f t="array" ref="L8739">XLOOKUP('Transaction Data'!$G8739,Product_Code,Unit_Price)</f>
        <v>7</v>
      </c>
      <c r="M8739" s="3">
        <f>'Transaction Data'!$F8739*'Transaction Data'!$K8739</f>
        <v>115</v>
      </c>
      <c r="N8739" s="3">
        <f>'Transaction Data'!$F8739*'Transaction Data'!$L8739</f>
        <v>161</v>
      </c>
      <c r="O8739" s="3">
        <f>'Transaction Data'!$N8739-'Transaction Data'!$M8739</f>
        <v>46</v>
      </c>
      <c r="P8739" s="2">
        <f>DATEDIF('Transaction Data'!$D8739,'Transaction Data'!$A8739,"y")</f>
        <v>37</v>
      </c>
      <c r="Q8739" s="2" t="str">
        <f>FLOOR('Transaction Data'!$P8739,15)&amp;"-"&amp;FLOOR('Transaction Data'!$P8739,15)+14</f>
        <v>30-44</v>
      </c>
      <c r="R8739" s="2" t="str">
        <f>IF('Transaction Data'!$L8739&lt;=10,"Less Expensive","Expensive")</f>
        <v>Less Expensive</v>
      </c>
      <c r="S8739" s="4">
        <f>WEEKDAY('Transaction Data'!$A8739)</f>
        <v>7</v>
      </c>
      <c r="T8739" s="2" t="str">
        <f>IF(WEEKDAY('Transaction Data'!$A8739,2)&lt;6,"Weekday","Weekend")</f>
        <v>Weekend</v>
      </c>
    </row>
    <row r="8740" ht="15.75" customHeight="1">
      <c r="A8740" s="1">
        <v>45306.0</v>
      </c>
      <c r="B8740" s="2" t="s">
        <v>7994</v>
      </c>
      <c r="C8740" s="2" t="s">
        <v>65</v>
      </c>
      <c r="D8740" s="1">
        <v>29325.0</v>
      </c>
      <c r="E8740" s="2" t="s">
        <v>37</v>
      </c>
      <c r="F8740" s="2">
        <v>303.0</v>
      </c>
      <c r="G8740" s="2" t="s">
        <v>55</v>
      </c>
      <c r="H8740" s="2" t="s">
        <v>42</v>
      </c>
      <c r="I8740" s="2" t="s">
        <v>25</v>
      </c>
      <c r="J8740" s="2" t="str">
        <f t="array" ref="J8740">XLOOKUP('Transaction Data'!$G8740,Product_Code,Biscuit_Brand)</f>
        <v>Vanilla Wafers</v>
      </c>
      <c r="K8740" s="2">
        <f t="array" ref="K8740">XLOOKUP('Transaction Data'!$G8740,Product_Code,Cost)</f>
        <v>18</v>
      </c>
      <c r="L8740" s="2">
        <f t="array" ref="L8740">XLOOKUP('Transaction Data'!$G8740,Product_Code,Unit_Price)</f>
        <v>36</v>
      </c>
      <c r="M8740" s="3">
        <f>'Transaction Data'!$F8740*'Transaction Data'!$K8740</f>
        <v>5454</v>
      </c>
      <c r="N8740" s="3">
        <f>'Transaction Data'!$F8740*'Transaction Data'!$L8740</f>
        <v>10908</v>
      </c>
      <c r="O8740" s="3">
        <f>'Transaction Data'!$N8740-'Transaction Data'!$M8740</f>
        <v>5454</v>
      </c>
      <c r="P8740" s="2">
        <f>DATEDIF('Transaction Data'!$D8740,'Transaction Data'!$A8740,"y")</f>
        <v>43</v>
      </c>
      <c r="Q8740" s="2" t="str">
        <f>FLOOR('Transaction Data'!$P8740,15)&amp;"-"&amp;FLOOR('Transaction Data'!$P8740,15)+14</f>
        <v>30-44</v>
      </c>
      <c r="R8740" s="2" t="str">
        <f>IF('Transaction Data'!$L8740&lt;=10,"Less Expensive","Expensive")</f>
        <v>Expensive</v>
      </c>
      <c r="S8740" s="4">
        <f>WEEKDAY('Transaction Data'!$A8740)</f>
        <v>2</v>
      </c>
      <c r="T8740" s="2" t="str">
        <f>IF(WEEKDAY('Transaction Data'!$A8740,2)&lt;6,"Weekday","Weekend")</f>
        <v>Weekday</v>
      </c>
    </row>
    <row r="8741" ht="15.75" customHeight="1">
      <c r="A8741" s="1">
        <v>45400.0</v>
      </c>
      <c r="B8741" s="2" t="s">
        <v>7995</v>
      </c>
      <c r="C8741" s="2" t="s">
        <v>47</v>
      </c>
      <c r="D8741" s="1">
        <v>34216.0</v>
      </c>
      <c r="E8741" s="2" t="s">
        <v>37</v>
      </c>
      <c r="F8741" s="2">
        <v>367.0</v>
      </c>
      <c r="G8741" s="2" t="s">
        <v>38</v>
      </c>
      <c r="H8741" s="2" t="s">
        <v>45</v>
      </c>
      <c r="I8741" s="2" t="s">
        <v>25</v>
      </c>
      <c r="J8741" s="2" t="str">
        <f t="array" ref="J8741">XLOOKUP('Transaction Data'!$G8741,Product_Code,Biscuit_Brand)</f>
        <v>Ginger Snaps</v>
      </c>
      <c r="K8741" s="2">
        <f t="array" ref="K8741">XLOOKUP('Transaction Data'!$G8741,Product_Code,Cost)</f>
        <v>14</v>
      </c>
      <c r="L8741" s="2">
        <f t="array" ref="L8741">XLOOKUP('Transaction Data'!$G8741,Product_Code,Unit_Price)</f>
        <v>28</v>
      </c>
      <c r="M8741" s="3">
        <f>'Transaction Data'!$F8741*'Transaction Data'!$K8741</f>
        <v>5138</v>
      </c>
      <c r="N8741" s="3">
        <f>'Transaction Data'!$F8741*'Transaction Data'!$L8741</f>
        <v>10276</v>
      </c>
      <c r="O8741" s="3">
        <f>'Transaction Data'!$N8741-'Transaction Data'!$M8741</f>
        <v>5138</v>
      </c>
      <c r="P8741" s="2">
        <f>DATEDIF('Transaction Data'!$D8741,'Transaction Data'!$A8741,"y")</f>
        <v>30</v>
      </c>
      <c r="Q8741" s="2" t="str">
        <f>FLOOR('Transaction Data'!$P8741,15)&amp;"-"&amp;FLOOR('Transaction Data'!$P8741,15)+14</f>
        <v>30-44</v>
      </c>
      <c r="R8741" s="2" t="str">
        <f>IF('Transaction Data'!$L8741&lt;=10,"Less Expensive","Expensive")</f>
        <v>Expensive</v>
      </c>
      <c r="S8741" s="4">
        <f>WEEKDAY('Transaction Data'!$A8741)</f>
        <v>5</v>
      </c>
      <c r="T8741" s="2" t="str">
        <f>IF(WEEKDAY('Transaction Data'!$A8741,2)&lt;6,"Weekday","Weekend")</f>
        <v>Weekday</v>
      </c>
    </row>
    <row r="8742" ht="15.75" customHeight="1">
      <c r="A8742" s="1">
        <v>45363.0</v>
      </c>
      <c r="B8742" s="2" t="s">
        <v>7996</v>
      </c>
      <c r="C8742" s="2" t="s">
        <v>54</v>
      </c>
      <c r="D8742" s="1">
        <v>28759.0</v>
      </c>
      <c r="E8742" s="2" t="s">
        <v>22</v>
      </c>
      <c r="F8742" s="2">
        <v>349.0</v>
      </c>
      <c r="G8742" s="2" t="s">
        <v>60</v>
      </c>
      <c r="H8742" s="2" t="s">
        <v>24</v>
      </c>
      <c r="I8742" s="2" t="s">
        <v>25</v>
      </c>
      <c r="J8742" s="2" t="str">
        <f t="array" ref="J8742">XLOOKUP('Transaction Data'!$G8742,Product_Code,Biscuit_Brand)</f>
        <v>Peanut Butter Bites</v>
      </c>
      <c r="K8742" s="2">
        <f t="array" ref="K8742">XLOOKUP('Transaction Data'!$G8742,Product_Code,Cost)</f>
        <v>5</v>
      </c>
      <c r="L8742" s="2">
        <f t="array" ref="L8742">XLOOKUP('Transaction Data'!$G8742,Product_Code,Unit_Price)</f>
        <v>7</v>
      </c>
      <c r="M8742" s="3">
        <f>'Transaction Data'!$F8742*'Transaction Data'!$K8742</f>
        <v>1745</v>
      </c>
      <c r="N8742" s="3">
        <f>'Transaction Data'!$F8742*'Transaction Data'!$L8742</f>
        <v>2443</v>
      </c>
      <c r="O8742" s="3">
        <f>'Transaction Data'!$N8742-'Transaction Data'!$M8742</f>
        <v>698</v>
      </c>
      <c r="P8742" s="2">
        <f>DATEDIF('Transaction Data'!$D8742,'Transaction Data'!$A8742,"y")</f>
        <v>45</v>
      </c>
      <c r="Q8742" s="2" t="str">
        <f>FLOOR('Transaction Data'!$P8742,15)&amp;"-"&amp;FLOOR('Transaction Data'!$P8742,15)+14</f>
        <v>45-59</v>
      </c>
      <c r="R8742" s="2" t="str">
        <f>IF('Transaction Data'!$L8742&lt;=10,"Less Expensive","Expensive")</f>
        <v>Less Expensive</v>
      </c>
      <c r="S8742" s="4">
        <f>WEEKDAY('Transaction Data'!$A8742)</f>
        <v>3</v>
      </c>
      <c r="T8742" s="2" t="str">
        <f>IF(WEEKDAY('Transaction Data'!$A8742,2)&lt;6,"Weekday","Weekend")</f>
        <v>Weekday</v>
      </c>
    </row>
    <row r="8743" ht="15.75" customHeight="1">
      <c r="A8743" s="1">
        <v>45374.0</v>
      </c>
      <c r="B8743" s="2" t="s">
        <v>2667</v>
      </c>
      <c r="C8743" s="2" t="s">
        <v>47</v>
      </c>
      <c r="D8743" s="1">
        <v>30442.0</v>
      </c>
      <c r="E8743" s="2" t="s">
        <v>27</v>
      </c>
      <c r="F8743" s="2">
        <v>135.0</v>
      </c>
      <c r="G8743" s="2" t="s">
        <v>48</v>
      </c>
      <c r="H8743" s="2" t="s">
        <v>29</v>
      </c>
      <c r="I8743" s="2" t="s">
        <v>25</v>
      </c>
      <c r="J8743" s="2" t="str">
        <f t="array" ref="J8743">XLOOKUP('Transaction Data'!$G8743,Product_Code,Biscuit_Brand)</f>
        <v>Lemon Crisps</v>
      </c>
      <c r="K8743" s="2">
        <f t="array" ref="K8743">XLOOKUP('Transaction Data'!$G8743,Product_Code,Cost)</f>
        <v>7</v>
      </c>
      <c r="L8743" s="2">
        <f t="array" ref="L8743">XLOOKUP('Transaction Data'!$G8743,Product_Code,Unit_Price)</f>
        <v>9</v>
      </c>
      <c r="M8743" s="3">
        <f>'Transaction Data'!$F8743*'Transaction Data'!$K8743</f>
        <v>945</v>
      </c>
      <c r="N8743" s="3">
        <f>'Transaction Data'!$F8743*'Transaction Data'!$L8743</f>
        <v>1215</v>
      </c>
      <c r="O8743" s="3">
        <f>'Transaction Data'!$N8743-'Transaction Data'!$M8743</f>
        <v>270</v>
      </c>
      <c r="P8743" s="2">
        <f>DATEDIF('Transaction Data'!$D8743,'Transaction Data'!$A8743,"y")</f>
        <v>40</v>
      </c>
      <c r="Q8743" s="2" t="str">
        <f>FLOOR('Transaction Data'!$P8743,15)&amp;"-"&amp;FLOOR('Transaction Data'!$P8743,15)+14</f>
        <v>30-44</v>
      </c>
      <c r="R8743" s="2" t="str">
        <f>IF('Transaction Data'!$L8743&lt;=10,"Less Expensive","Expensive")</f>
        <v>Less Expensive</v>
      </c>
      <c r="S8743" s="4">
        <f>WEEKDAY('Transaction Data'!$A8743)</f>
        <v>7</v>
      </c>
      <c r="T8743" s="2" t="str">
        <f>IF(WEEKDAY('Transaction Data'!$A8743,2)&lt;6,"Weekday","Weekend")</f>
        <v>Weekend</v>
      </c>
    </row>
    <row r="8744" ht="15.75" customHeight="1">
      <c r="A8744" s="1">
        <v>45361.0</v>
      </c>
      <c r="B8744" s="2" t="s">
        <v>7997</v>
      </c>
      <c r="C8744" s="2" t="s">
        <v>51</v>
      </c>
      <c r="D8744" s="1">
        <v>20717.0</v>
      </c>
      <c r="E8744" s="2" t="s">
        <v>63</v>
      </c>
      <c r="F8744" s="2">
        <v>488.0</v>
      </c>
      <c r="G8744" s="2" t="s">
        <v>33</v>
      </c>
      <c r="H8744" s="2" t="s">
        <v>42</v>
      </c>
      <c r="I8744" s="2" t="s">
        <v>25</v>
      </c>
      <c r="J8744" s="2" t="str">
        <f t="array" ref="J8744">XLOOKUP('Transaction Data'!$G8744,Product_Code,Biscuit_Brand)</f>
        <v>Caramel Biscuits</v>
      </c>
      <c r="K8744" s="2">
        <f t="array" ref="K8744">XLOOKUP('Transaction Data'!$G8744,Product_Code,Cost)</f>
        <v>18</v>
      </c>
      <c r="L8744" s="2">
        <f t="array" ref="L8744">XLOOKUP('Transaction Data'!$G8744,Product_Code,Unit_Price)</f>
        <v>22</v>
      </c>
      <c r="M8744" s="3">
        <f>'Transaction Data'!$F8744*'Transaction Data'!$K8744</f>
        <v>8784</v>
      </c>
      <c r="N8744" s="3">
        <f>'Transaction Data'!$F8744*'Transaction Data'!$L8744</f>
        <v>10736</v>
      </c>
      <c r="O8744" s="3">
        <f>'Transaction Data'!$N8744-'Transaction Data'!$M8744</f>
        <v>1952</v>
      </c>
      <c r="P8744" s="2">
        <f>DATEDIF('Transaction Data'!$D8744,'Transaction Data'!$A8744,"y")</f>
        <v>67</v>
      </c>
      <c r="Q8744" s="2" t="str">
        <f>FLOOR('Transaction Data'!$P8744,15)&amp;"-"&amp;FLOOR('Transaction Data'!$P8744,15)+14</f>
        <v>60-74</v>
      </c>
      <c r="R8744" s="2" t="str">
        <f>IF('Transaction Data'!$L8744&lt;=10,"Less Expensive","Expensive")</f>
        <v>Expensive</v>
      </c>
      <c r="S8744" s="4">
        <f>WEEKDAY('Transaction Data'!$A8744)</f>
        <v>1</v>
      </c>
      <c r="T8744" s="2" t="str">
        <f>IF(WEEKDAY('Transaction Data'!$A8744,2)&lt;6,"Weekday","Weekend")</f>
        <v>Weekend</v>
      </c>
    </row>
    <row r="8745" ht="15.75" customHeight="1">
      <c r="A8745" s="1">
        <v>45476.0</v>
      </c>
      <c r="B8745" s="2" t="s">
        <v>4087</v>
      </c>
      <c r="C8745" s="2" t="s">
        <v>41</v>
      </c>
      <c r="D8745" s="1">
        <v>16506.0</v>
      </c>
      <c r="E8745" s="2" t="s">
        <v>63</v>
      </c>
      <c r="F8745" s="2">
        <v>127.0</v>
      </c>
      <c r="G8745" s="2" t="s">
        <v>48</v>
      </c>
      <c r="H8745" s="2" t="s">
        <v>45</v>
      </c>
      <c r="I8745" s="2" t="s">
        <v>25</v>
      </c>
      <c r="J8745" s="2" t="str">
        <f t="array" ref="J8745">XLOOKUP('Transaction Data'!$G8745,Product_Code,Biscuit_Brand)</f>
        <v>Lemon Crisps</v>
      </c>
      <c r="K8745" s="2">
        <f t="array" ref="K8745">XLOOKUP('Transaction Data'!$G8745,Product_Code,Cost)</f>
        <v>7</v>
      </c>
      <c r="L8745" s="2">
        <f t="array" ref="L8745">XLOOKUP('Transaction Data'!$G8745,Product_Code,Unit_Price)</f>
        <v>9</v>
      </c>
      <c r="M8745" s="3">
        <f>'Transaction Data'!$F8745*'Transaction Data'!$K8745</f>
        <v>889</v>
      </c>
      <c r="N8745" s="3">
        <f>'Transaction Data'!$F8745*'Transaction Data'!$L8745</f>
        <v>1143</v>
      </c>
      <c r="O8745" s="3">
        <f>'Transaction Data'!$N8745-'Transaction Data'!$M8745</f>
        <v>254</v>
      </c>
      <c r="P8745" s="2">
        <f>DATEDIF('Transaction Data'!$D8745,'Transaction Data'!$A8745,"y")</f>
        <v>79</v>
      </c>
      <c r="Q8745" s="2" t="str">
        <f>FLOOR('Transaction Data'!$P8745,15)&amp;"-"&amp;FLOOR('Transaction Data'!$P8745,15)+14</f>
        <v>75-89</v>
      </c>
      <c r="R8745" s="2" t="str">
        <f>IF('Transaction Data'!$L8745&lt;=10,"Less Expensive","Expensive")</f>
        <v>Less Expensive</v>
      </c>
      <c r="S8745" s="4">
        <f>WEEKDAY('Transaction Data'!$A8745)</f>
        <v>4</v>
      </c>
      <c r="T8745" s="2" t="str">
        <f>IF(WEEKDAY('Transaction Data'!$A8745,2)&lt;6,"Weekday","Weekend")</f>
        <v>Weekday</v>
      </c>
    </row>
    <row r="8746" ht="15.75" customHeight="1">
      <c r="A8746" s="1">
        <v>45302.0</v>
      </c>
      <c r="B8746" s="2" t="s">
        <v>1695</v>
      </c>
      <c r="C8746" s="2" t="s">
        <v>65</v>
      </c>
      <c r="D8746" s="1">
        <v>31264.0</v>
      </c>
      <c r="E8746" s="2" t="s">
        <v>63</v>
      </c>
      <c r="F8746" s="2">
        <v>273.0</v>
      </c>
      <c r="G8746" s="2" t="s">
        <v>61</v>
      </c>
      <c r="H8746" s="2" t="s">
        <v>24</v>
      </c>
      <c r="I8746" s="2" t="s">
        <v>25</v>
      </c>
      <c r="J8746" s="2" t="str">
        <f t="array" ref="J8746">XLOOKUP('Transaction Data'!$G8746,Product_Code,Biscuit_Brand)</f>
        <v>Choco Delight</v>
      </c>
      <c r="K8746" s="2">
        <f t="array" ref="K8746">XLOOKUP('Transaction Data'!$G8746,Product_Code,Cost)</f>
        <v>3</v>
      </c>
      <c r="L8746" s="2">
        <f t="array" ref="L8746">XLOOKUP('Transaction Data'!$G8746,Product_Code,Unit_Price)</f>
        <v>5</v>
      </c>
      <c r="M8746" s="3">
        <f>'Transaction Data'!$F8746*'Transaction Data'!$K8746</f>
        <v>819</v>
      </c>
      <c r="N8746" s="3">
        <f>'Transaction Data'!$F8746*'Transaction Data'!$L8746</f>
        <v>1365</v>
      </c>
      <c r="O8746" s="3">
        <f>'Transaction Data'!$N8746-'Transaction Data'!$M8746</f>
        <v>546</v>
      </c>
      <c r="P8746" s="2">
        <f>DATEDIF('Transaction Data'!$D8746,'Transaction Data'!$A8746,"y")</f>
        <v>38</v>
      </c>
      <c r="Q8746" s="2" t="str">
        <f>FLOOR('Transaction Data'!$P8746,15)&amp;"-"&amp;FLOOR('Transaction Data'!$P8746,15)+14</f>
        <v>30-44</v>
      </c>
      <c r="R8746" s="2" t="str">
        <f>IF('Transaction Data'!$L8746&lt;=10,"Less Expensive","Expensive")</f>
        <v>Less Expensive</v>
      </c>
      <c r="S8746" s="4">
        <f>WEEKDAY('Transaction Data'!$A8746)</f>
        <v>5</v>
      </c>
      <c r="T8746" s="2" t="str">
        <f>IF(WEEKDAY('Transaction Data'!$A8746,2)&lt;6,"Weekday","Weekend")</f>
        <v>Weekday</v>
      </c>
    </row>
    <row r="8747" ht="15.75" customHeight="1">
      <c r="A8747" s="1">
        <v>45343.0</v>
      </c>
      <c r="B8747" s="2" t="s">
        <v>7998</v>
      </c>
      <c r="C8747" s="2" t="s">
        <v>32</v>
      </c>
      <c r="D8747" s="1">
        <v>16768.0</v>
      </c>
      <c r="E8747" s="2" t="s">
        <v>22</v>
      </c>
      <c r="F8747" s="2">
        <v>401.0</v>
      </c>
      <c r="G8747" s="2" t="s">
        <v>23</v>
      </c>
      <c r="H8747" s="2" t="s">
        <v>29</v>
      </c>
      <c r="I8747" s="2" t="s">
        <v>25</v>
      </c>
      <c r="J8747" s="2" t="str">
        <f t="array" ref="J8747">XLOOKUP('Transaction Data'!$G8747,Product_Code,Biscuit_Brand)</f>
        <v>Cinnamon Swirls</v>
      </c>
      <c r="K8747" s="2">
        <f t="array" ref="K8747">XLOOKUP('Transaction Data'!$G8747,Product_Code,Cost)</f>
        <v>10</v>
      </c>
      <c r="L8747" s="2">
        <f t="array" ref="L8747">XLOOKUP('Transaction Data'!$G8747,Product_Code,Unit_Price)</f>
        <v>14</v>
      </c>
      <c r="M8747" s="3">
        <f>'Transaction Data'!$F8747*'Transaction Data'!$K8747</f>
        <v>4010</v>
      </c>
      <c r="N8747" s="3">
        <f>'Transaction Data'!$F8747*'Transaction Data'!$L8747</f>
        <v>5614</v>
      </c>
      <c r="O8747" s="3">
        <f>'Transaction Data'!$N8747-'Transaction Data'!$M8747</f>
        <v>1604</v>
      </c>
      <c r="P8747" s="2">
        <f>DATEDIF('Transaction Data'!$D8747,'Transaction Data'!$A8747,"y")</f>
        <v>78</v>
      </c>
      <c r="Q8747" s="2" t="str">
        <f>FLOOR('Transaction Data'!$P8747,15)&amp;"-"&amp;FLOOR('Transaction Data'!$P8747,15)+14</f>
        <v>75-89</v>
      </c>
      <c r="R8747" s="2" t="str">
        <f>IF('Transaction Data'!$L8747&lt;=10,"Less Expensive","Expensive")</f>
        <v>Expensive</v>
      </c>
      <c r="S8747" s="4">
        <f>WEEKDAY('Transaction Data'!$A8747)</f>
        <v>4</v>
      </c>
      <c r="T8747" s="2" t="str">
        <f>IF(WEEKDAY('Transaction Data'!$A8747,2)&lt;6,"Weekday","Weekend")</f>
        <v>Weekday</v>
      </c>
    </row>
    <row r="8748" ht="15.75" customHeight="1">
      <c r="A8748" s="1">
        <v>45343.0</v>
      </c>
      <c r="B8748" s="2" t="s">
        <v>7999</v>
      </c>
      <c r="C8748" s="2" t="s">
        <v>32</v>
      </c>
      <c r="D8748" s="1">
        <v>29532.0</v>
      </c>
      <c r="E8748" s="2" t="s">
        <v>37</v>
      </c>
      <c r="F8748" s="2">
        <v>235.0</v>
      </c>
      <c r="G8748" s="2" t="s">
        <v>28</v>
      </c>
      <c r="H8748" s="2" t="s">
        <v>29</v>
      </c>
      <c r="I8748" s="2" t="s">
        <v>25</v>
      </c>
      <c r="J8748" s="2" t="str">
        <f t="array" ref="J8748">XLOOKUP('Transaction Data'!$G8748,Product_Code,Biscuit_Brand)</f>
        <v>Shortbread</v>
      </c>
      <c r="K8748" s="2">
        <f t="array" ref="K8748">XLOOKUP('Transaction Data'!$G8748,Product_Code,Cost)</f>
        <v>10</v>
      </c>
      <c r="L8748" s="2">
        <f t="array" ref="L8748">XLOOKUP('Transaction Data'!$G8748,Product_Code,Unit_Price)</f>
        <v>45</v>
      </c>
      <c r="M8748" s="3">
        <f>'Transaction Data'!$F8748*'Transaction Data'!$K8748</f>
        <v>2350</v>
      </c>
      <c r="N8748" s="3">
        <f>'Transaction Data'!$F8748*'Transaction Data'!$L8748</f>
        <v>10575</v>
      </c>
      <c r="O8748" s="3">
        <f>'Transaction Data'!$N8748-'Transaction Data'!$M8748</f>
        <v>8225</v>
      </c>
      <c r="P8748" s="2">
        <f>DATEDIF('Transaction Data'!$D8748,'Transaction Data'!$A8748,"y")</f>
        <v>43</v>
      </c>
      <c r="Q8748" s="2" t="str">
        <f>FLOOR('Transaction Data'!$P8748,15)&amp;"-"&amp;FLOOR('Transaction Data'!$P8748,15)+14</f>
        <v>30-44</v>
      </c>
      <c r="R8748" s="2" t="str">
        <f>IF('Transaction Data'!$L8748&lt;=10,"Less Expensive","Expensive")</f>
        <v>Expensive</v>
      </c>
      <c r="S8748" s="4">
        <f>WEEKDAY('Transaction Data'!$A8748)</f>
        <v>4</v>
      </c>
      <c r="T8748" s="2" t="str">
        <f>IF(WEEKDAY('Transaction Data'!$A8748,2)&lt;6,"Weekday","Weekend")</f>
        <v>Weekday</v>
      </c>
    </row>
    <row r="8749" ht="15.75" customHeight="1">
      <c r="A8749" s="1">
        <v>45335.0</v>
      </c>
      <c r="B8749" s="2" t="s">
        <v>1744</v>
      </c>
      <c r="C8749" s="2" t="s">
        <v>72</v>
      </c>
      <c r="D8749" s="1">
        <v>26942.0</v>
      </c>
      <c r="E8749" s="2" t="s">
        <v>22</v>
      </c>
      <c r="F8749" s="2">
        <v>249.0</v>
      </c>
      <c r="G8749" s="2" t="s">
        <v>28</v>
      </c>
      <c r="H8749" s="2" t="s">
        <v>34</v>
      </c>
      <c r="I8749" s="2" t="s">
        <v>25</v>
      </c>
      <c r="J8749" s="2" t="str">
        <f t="array" ref="J8749">XLOOKUP('Transaction Data'!$G8749,Product_Code,Biscuit_Brand)</f>
        <v>Shortbread</v>
      </c>
      <c r="K8749" s="2">
        <f t="array" ref="K8749">XLOOKUP('Transaction Data'!$G8749,Product_Code,Cost)</f>
        <v>10</v>
      </c>
      <c r="L8749" s="2">
        <f t="array" ref="L8749">XLOOKUP('Transaction Data'!$G8749,Product_Code,Unit_Price)</f>
        <v>45</v>
      </c>
      <c r="M8749" s="3">
        <f>'Transaction Data'!$F8749*'Transaction Data'!$K8749</f>
        <v>2490</v>
      </c>
      <c r="N8749" s="3">
        <f>'Transaction Data'!$F8749*'Transaction Data'!$L8749</f>
        <v>11205</v>
      </c>
      <c r="O8749" s="3">
        <f>'Transaction Data'!$N8749-'Transaction Data'!$M8749</f>
        <v>8715</v>
      </c>
      <c r="P8749" s="2">
        <f>DATEDIF('Transaction Data'!$D8749,'Transaction Data'!$A8749,"y")</f>
        <v>50</v>
      </c>
      <c r="Q8749" s="2" t="str">
        <f>FLOOR('Transaction Data'!$P8749,15)&amp;"-"&amp;FLOOR('Transaction Data'!$P8749,15)+14</f>
        <v>45-59</v>
      </c>
      <c r="R8749" s="2" t="str">
        <f>IF('Transaction Data'!$L8749&lt;=10,"Less Expensive","Expensive")</f>
        <v>Expensive</v>
      </c>
      <c r="S8749" s="4">
        <f>WEEKDAY('Transaction Data'!$A8749)</f>
        <v>3</v>
      </c>
      <c r="T8749" s="2" t="str">
        <f>IF(WEEKDAY('Transaction Data'!$A8749,2)&lt;6,"Weekday","Weekend")</f>
        <v>Weekday</v>
      </c>
    </row>
    <row r="8750" ht="15.75" customHeight="1">
      <c r="A8750" s="1">
        <v>45461.0</v>
      </c>
      <c r="B8750" s="2" t="s">
        <v>8000</v>
      </c>
      <c r="C8750" s="2" t="s">
        <v>78</v>
      </c>
      <c r="D8750" s="1">
        <v>31063.0</v>
      </c>
      <c r="E8750" s="2" t="s">
        <v>22</v>
      </c>
      <c r="F8750" s="2">
        <v>432.0</v>
      </c>
      <c r="G8750" s="2" t="s">
        <v>55</v>
      </c>
      <c r="H8750" s="2" t="s">
        <v>24</v>
      </c>
      <c r="I8750" s="2" t="s">
        <v>25</v>
      </c>
      <c r="J8750" s="2" t="str">
        <f t="array" ref="J8750">XLOOKUP('Transaction Data'!$G8750,Product_Code,Biscuit_Brand)</f>
        <v>Vanilla Wafers</v>
      </c>
      <c r="K8750" s="2">
        <f t="array" ref="K8750">XLOOKUP('Transaction Data'!$G8750,Product_Code,Cost)</f>
        <v>18</v>
      </c>
      <c r="L8750" s="2">
        <f t="array" ref="L8750">XLOOKUP('Transaction Data'!$G8750,Product_Code,Unit_Price)</f>
        <v>36</v>
      </c>
      <c r="M8750" s="3">
        <f>'Transaction Data'!$F8750*'Transaction Data'!$K8750</f>
        <v>7776</v>
      </c>
      <c r="N8750" s="3">
        <f>'Transaction Data'!$F8750*'Transaction Data'!$L8750</f>
        <v>15552</v>
      </c>
      <c r="O8750" s="3">
        <f>'Transaction Data'!$N8750-'Transaction Data'!$M8750</f>
        <v>7776</v>
      </c>
      <c r="P8750" s="2">
        <f>DATEDIF('Transaction Data'!$D8750,'Transaction Data'!$A8750,"y")</f>
        <v>39</v>
      </c>
      <c r="Q8750" s="2" t="str">
        <f>FLOOR('Transaction Data'!$P8750,15)&amp;"-"&amp;FLOOR('Transaction Data'!$P8750,15)+14</f>
        <v>30-44</v>
      </c>
      <c r="R8750" s="2" t="str">
        <f>IF('Transaction Data'!$L8750&lt;=10,"Less Expensive","Expensive")</f>
        <v>Expensive</v>
      </c>
      <c r="S8750" s="4">
        <f>WEEKDAY('Transaction Data'!$A8750)</f>
        <v>3</v>
      </c>
      <c r="T8750" s="2" t="str">
        <f>IF(WEEKDAY('Transaction Data'!$A8750,2)&lt;6,"Weekday","Weekend")</f>
        <v>Weekday</v>
      </c>
    </row>
    <row r="8751" ht="15.75" customHeight="1">
      <c r="A8751" s="1">
        <v>45327.0</v>
      </c>
      <c r="B8751" s="2" t="s">
        <v>6061</v>
      </c>
      <c r="C8751" s="2" t="s">
        <v>72</v>
      </c>
      <c r="D8751" s="1">
        <v>24620.0</v>
      </c>
      <c r="E8751" s="2" t="s">
        <v>37</v>
      </c>
      <c r="F8751" s="2">
        <v>406.0</v>
      </c>
      <c r="G8751" s="2" t="s">
        <v>55</v>
      </c>
      <c r="H8751" s="2" t="s">
        <v>42</v>
      </c>
      <c r="I8751" s="2" t="s">
        <v>25</v>
      </c>
      <c r="J8751" s="2" t="str">
        <f t="array" ref="J8751">XLOOKUP('Transaction Data'!$G8751,Product_Code,Biscuit_Brand)</f>
        <v>Vanilla Wafers</v>
      </c>
      <c r="K8751" s="2">
        <f t="array" ref="K8751">XLOOKUP('Transaction Data'!$G8751,Product_Code,Cost)</f>
        <v>18</v>
      </c>
      <c r="L8751" s="2">
        <f t="array" ref="L8751">XLOOKUP('Transaction Data'!$G8751,Product_Code,Unit_Price)</f>
        <v>36</v>
      </c>
      <c r="M8751" s="3">
        <f>'Transaction Data'!$F8751*'Transaction Data'!$K8751</f>
        <v>7308</v>
      </c>
      <c r="N8751" s="3">
        <f>'Transaction Data'!$F8751*'Transaction Data'!$L8751</f>
        <v>14616</v>
      </c>
      <c r="O8751" s="3">
        <f>'Transaction Data'!$N8751-'Transaction Data'!$M8751</f>
        <v>7308</v>
      </c>
      <c r="P8751" s="2">
        <f>DATEDIF('Transaction Data'!$D8751,'Transaction Data'!$A8751,"y")</f>
        <v>56</v>
      </c>
      <c r="Q8751" s="2" t="str">
        <f>FLOOR('Transaction Data'!$P8751,15)&amp;"-"&amp;FLOOR('Transaction Data'!$P8751,15)+14</f>
        <v>45-59</v>
      </c>
      <c r="R8751" s="2" t="str">
        <f>IF('Transaction Data'!$L8751&lt;=10,"Less Expensive","Expensive")</f>
        <v>Expensive</v>
      </c>
      <c r="S8751" s="4">
        <f>WEEKDAY('Transaction Data'!$A8751)</f>
        <v>2</v>
      </c>
      <c r="T8751" s="2" t="str">
        <f>IF(WEEKDAY('Transaction Data'!$A8751,2)&lt;6,"Weekday","Weekend")</f>
        <v>Weekday</v>
      </c>
    </row>
    <row r="8752" ht="15.75" customHeight="1">
      <c r="A8752" s="1">
        <v>45302.0</v>
      </c>
      <c r="B8752" s="2" t="s">
        <v>8001</v>
      </c>
      <c r="C8752" s="2" t="s">
        <v>65</v>
      </c>
      <c r="D8752" s="1">
        <v>34535.0</v>
      </c>
      <c r="E8752" s="2" t="s">
        <v>22</v>
      </c>
      <c r="F8752" s="2">
        <v>457.0</v>
      </c>
      <c r="G8752" s="2" t="s">
        <v>44</v>
      </c>
      <c r="H8752" s="2" t="s">
        <v>45</v>
      </c>
      <c r="I8752" s="2" t="s">
        <v>25</v>
      </c>
      <c r="J8752" s="2" t="str">
        <f t="array" ref="J8752">XLOOKUP('Transaction Data'!$G8752,Product_Code,Biscuit_Brand)</f>
        <v>Butter Crunch</v>
      </c>
      <c r="K8752" s="2">
        <f t="array" ref="K8752">XLOOKUP('Transaction Data'!$G8752,Product_Code,Cost)</f>
        <v>10</v>
      </c>
      <c r="L8752" s="2">
        <f t="array" ref="L8752">XLOOKUP('Transaction Data'!$G8752,Product_Code,Unit_Price)</f>
        <v>11</v>
      </c>
      <c r="M8752" s="3">
        <f>'Transaction Data'!$F8752*'Transaction Data'!$K8752</f>
        <v>4570</v>
      </c>
      <c r="N8752" s="3">
        <f>'Transaction Data'!$F8752*'Transaction Data'!$L8752</f>
        <v>5027</v>
      </c>
      <c r="O8752" s="3">
        <f>'Transaction Data'!$N8752-'Transaction Data'!$M8752</f>
        <v>457</v>
      </c>
      <c r="P8752" s="2">
        <f>DATEDIF('Transaction Data'!$D8752,'Transaction Data'!$A8752,"y")</f>
        <v>29</v>
      </c>
      <c r="Q8752" s="2" t="str">
        <f>FLOOR('Transaction Data'!$P8752,15)&amp;"-"&amp;FLOOR('Transaction Data'!$P8752,15)+14</f>
        <v>15-29</v>
      </c>
      <c r="R8752" s="2" t="str">
        <f>IF('Transaction Data'!$L8752&lt;=10,"Less Expensive","Expensive")</f>
        <v>Expensive</v>
      </c>
      <c r="S8752" s="4">
        <f>WEEKDAY('Transaction Data'!$A8752)</f>
        <v>5</v>
      </c>
      <c r="T8752" s="2" t="str">
        <f>IF(WEEKDAY('Transaction Data'!$A8752,2)&lt;6,"Weekday","Weekend")</f>
        <v>Weekday</v>
      </c>
    </row>
    <row r="8753" ht="15.75" customHeight="1">
      <c r="A8753" s="1">
        <v>45304.0</v>
      </c>
      <c r="B8753" s="2" t="s">
        <v>8002</v>
      </c>
      <c r="C8753" s="2" t="s">
        <v>78</v>
      </c>
      <c r="D8753" s="1">
        <v>28095.0</v>
      </c>
      <c r="E8753" s="2" t="s">
        <v>27</v>
      </c>
      <c r="F8753" s="2">
        <v>150.0</v>
      </c>
      <c r="G8753" s="2" t="s">
        <v>38</v>
      </c>
      <c r="H8753" s="2" t="s">
        <v>24</v>
      </c>
      <c r="I8753" s="2" t="s">
        <v>25</v>
      </c>
      <c r="J8753" s="2" t="str">
        <f t="array" ref="J8753">XLOOKUP('Transaction Data'!$G8753,Product_Code,Biscuit_Brand)</f>
        <v>Ginger Snaps</v>
      </c>
      <c r="K8753" s="2">
        <f t="array" ref="K8753">XLOOKUP('Transaction Data'!$G8753,Product_Code,Cost)</f>
        <v>14</v>
      </c>
      <c r="L8753" s="2">
        <f t="array" ref="L8753">XLOOKUP('Transaction Data'!$G8753,Product_Code,Unit_Price)</f>
        <v>28</v>
      </c>
      <c r="M8753" s="3">
        <f>'Transaction Data'!$F8753*'Transaction Data'!$K8753</f>
        <v>2100</v>
      </c>
      <c r="N8753" s="3">
        <f>'Transaction Data'!$F8753*'Transaction Data'!$L8753</f>
        <v>4200</v>
      </c>
      <c r="O8753" s="3">
        <f>'Transaction Data'!$N8753-'Transaction Data'!$M8753</f>
        <v>2100</v>
      </c>
      <c r="P8753" s="2">
        <f>DATEDIF('Transaction Data'!$D8753,'Transaction Data'!$A8753,"y")</f>
        <v>47</v>
      </c>
      <c r="Q8753" s="2" t="str">
        <f>FLOOR('Transaction Data'!$P8753,15)&amp;"-"&amp;FLOOR('Transaction Data'!$P8753,15)+14</f>
        <v>45-59</v>
      </c>
      <c r="R8753" s="2" t="str">
        <f>IF('Transaction Data'!$L8753&lt;=10,"Less Expensive","Expensive")</f>
        <v>Expensive</v>
      </c>
      <c r="S8753" s="4">
        <f>WEEKDAY('Transaction Data'!$A8753)</f>
        <v>7</v>
      </c>
      <c r="T8753" s="2" t="str">
        <f>IF(WEEKDAY('Transaction Data'!$A8753,2)&lt;6,"Weekday","Weekend")</f>
        <v>Weekend</v>
      </c>
    </row>
    <row r="8754" ht="15.75" customHeight="1">
      <c r="A8754" s="1">
        <v>45336.0</v>
      </c>
      <c r="B8754" s="2" t="s">
        <v>8003</v>
      </c>
      <c r="C8754" s="2" t="s">
        <v>47</v>
      </c>
      <c r="D8754" s="1">
        <v>18997.0</v>
      </c>
      <c r="E8754" s="2" t="s">
        <v>22</v>
      </c>
      <c r="F8754" s="2">
        <v>416.0</v>
      </c>
      <c r="G8754" s="2" t="s">
        <v>55</v>
      </c>
      <c r="H8754" s="2" t="s">
        <v>29</v>
      </c>
      <c r="I8754" s="2" t="s">
        <v>25</v>
      </c>
      <c r="J8754" s="2" t="str">
        <f t="array" ref="J8754">XLOOKUP('Transaction Data'!$G8754,Product_Code,Biscuit_Brand)</f>
        <v>Vanilla Wafers</v>
      </c>
      <c r="K8754" s="2">
        <f t="array" ref="K8754">XLOOKUP('Transaction Data'!$G8754,Product_Code,Cost)</f>
        <v>18</v>
      </c>
      <c r="L8754" s="2">
        <f t="array" ref="L8754">XLOOKUP('Transaction Data'!$G8754,Product_Code,Unit_Price)</f>
        <v>36</v>
      </c>
      <c r="M8754" s="3">
        <f>'Transaction Data'!$F8754*'Transaction Data'!$K8754</f>
        <v>7488</v>
      </c>
      <c r="N8754" s="3">
        <f>'Transaction Data'!$F8754*'Transaction Data'!$L8754</f>
        <v>14976</v>
      </c>
      <c r="O8754" s="3">
        <f>'Transaction Data'!$N8754-'Transaction Data'!$M8754</f>
        <v>7488</v>
      </c>
      <c r="P8754" s="2">
        <f>DATEDIF('Transaction Data'!$D8754,'Transaction Data'!$A8754,"y")</f>
        <v>72</v>
      </c>
      <c r="Q8754" s="2" t="str">
        <f>FLOOR('Transaction Data'!$P8754,15)&amp;"-"&amp;FLOOR('Transaction Data'!$P8754,15)+14</f>
        <v>60-74</v>
      </c>
      <c r="R8754" s="2" t="str">
        <f>IF('Transaction Data'!$L8754&lt;=10,"Less Expensive","Expensive")</f>
        <v>Expensive</v>
      </c>
      <c r="S8754" s="4">
        <f>WEEKDAY('Transaction Data'!$A8754)</f>
        <v>4</v>
      </c>
      <c r="T8754" s="2" t="str">
        <f>IF(WEEKDAY('Transaction Data'!$A8754,2)&lt;6,"Weekday","Weekend")</f>
        <v>Weekday</v>
      </c>
    </row>
    <row r="8755" ht="15.75" customHeight="1">
      <c r="A8755" s="1">
        <v>45445.0</v>
      </c>
      <c r="B8755" s="2" t="s">
        <v>8004</v>
      </c>
      <c r="C8755" s="2" t="s">
        <v>78</v>
      </c>
      <c r="D8755" s="1">
        <v>26252.0</v>
      </c>
      <c r="E8755" s="2" t="s">
        <v>63</v>
      </c>
      <c r="F8755" s="2">
        <v>458.0</v>
      </c>
      <c r="G8755" s="2" t="s">
        <v>60</v>
      </c>
      <c r="H8755" s="2" t="s">
        <v>42</v>
      </c>
      <c r="I8755" s="2" t="s">
        <v>25</v>
      </c>
      <c r="J8755" s="2" t="str">
        <f t="array" ref="J8755">XLOOKUP('Transaction Data'!$G8755,Product_Code,Biscuit_Brand)</f>
        <v>Peanut Butter Bites</v>
      </c>
      <c r="K8755" s="2">
        <f t="array" ref="K8755">XLOOKUP('Transaction Data'!$G8755,Product_Code,Cost)</f>
        <v>5</v>
      </c>
      <c r="L8755" s="2">
        <f t="array" ref="L8755">XLOOKUP('Transaction Data'!$G8755,Product_Code,Unit_Price)</f>
        <v>7</v>
      </c>
      <c r="M8755" s="3">
        <f>'Transaction Data'!$F8755*'Transaction Data'!$K8755</f>
        <v>2290</v>
      </c>
      <c r="N8755" s="3">
        <f>'Transaction Data'!$F8755*'Transaction Data'!$L8755</f>
        <v>3206</v>
      </c>
      <c r="O8755" s="3">
        <f>'Transaction Data'!$N8755-'Transaction Data'!$M8755</f>
        <v>916</v>
      </c>
      <c r="P8755" s="2">
        <f>DATEDIF('Transaction Data'!$D8755,'Transaction Data'!$A8755,"y")</f>
        <v>52</v>
      </c>
      <c r="Q8755" s="2" t="str">
        <f>FLOOR('Transaction Data'!$P8755,15)&amp;"-"&amp;FLOOR('Transaction Data'!$P8755,15)+14</f>
        <v>45-59</v>
      </c>
      <c r="R8755" s="2" t="str">
        <f>IF('Transaction Data'!$L8755&lt;=10,"Less Expensive","Expensive")</f>
        <v>Less Expensive</v>
      </c>
      <c r="S8755" s="4">
        <f>WEEKDAY('Transaction Data'!$A8755)</f>
        <v>1</v>
      </c>
      <c r="T8755" s="2" t="str">
        <f>IF(WEEKDAY('Transaction Data'!$A8755,2)&lt;6,"Weekday","Weekend")</f>
        <v>Weekend</v>
      </c>
    </row>
    <row r="8756" ht="15.75" customHeight="1">
      <c r="A8756" s="1">
        <v>45437.0</v>
      </c>
      <c r="B8756" s="2" t="s">
        <v>8005</v>
      </c>
      <c r="C8756" s="2" t="s">
        <v>54</v>
      </c>
      <c r="D8756" s="1">
        <v>23052.0</v>
      </c>
      <c r="E8756" s="2" t="s">
        <v>22</v>
      </c>
      <c r="F8756" s="2">
        <v>392.0</v>
      </c>
      <c r="G8756" s="2" t="s">
        <v>28</v>
      </c>
      <c r="H8756" s="2" t="s">
        <v>45</v>
      </c>
      <c r="I8756" s="2" t="s">
        <v>25</v>
      </c>
      <c r="J8756" s="2" t="str">
        <f t="array" ref="J8756">XLOOKUP('Transaction Data'!$G8756,Product_Code,Biscuit_Brand)</f>
        <v>Shortbread</v>
      </c>
      <c r="K8756" s="2">
        <f t="array" ref="K8756">XLOOKUP('Transaction Data'!$G8756,Product_Code,Cost)</f>
        <v>10</v>
      </c>
      <c r="L8756" s="2">
        <f t="array" ref="L8756">XLOOKUP('Transaction Data'!$G8756,Product_Code,Unit_Price)</f>
        <v>45</v>
      </c>
      <c r="M8756" s="3">
        <f>'Transaction Data'!$F8756*'Transaction Data'!$K8756</f>
        <v>3920</v>
      </c>
      <c r="N8756" s="3">
        <f>'Transaction Data'!$F8756*'Transaction Data'!$L8756</f>
        <v>17640</v>
      </c>
      <c r="O8756" s="3">
        <f>'Transaction Data'!$N8756-'Transaction Data'!$M8756</f>
        <v>13720</v>
      </c>
      <c r="P8756" s="2">
        <f>DATEDIF('Transaction Data'!$D8756,'Transaction Data'!$A8756,"y")</f>
        <v>61</v>
      </c>
      <c r="Q8756" s="2" t="str">
        <f>FLOOR('Transaction Data'!$P8756,15)&amp;"-"&amp;FLOOR('Transaction Data'!$P8756,15)+14</f>
        <v>60-74</v>
      </c>
      <c r="R8756" s="2" t="str">
        <f>IF('Transaction Data'!$L8756&lt;=10,"Less Expensive","Expensive")</f>
        <v>Expensive</v>
      </c>
      <c r="S8756" s="4">
        <f>WEEKDAY('Transaction Data'!$A8756)</f>
        <v>7</v>
      </c>
      <c r="T8756" s="2" t="str">
        <f>IF(WEEKDAY('Transaction Data'!$A8756,2)&lt;6,"Weekday","Weekend")</f>
        <v>Weekend</v>
      </c>
    </row>
    <row r="8757" ht="15.75" customHeight="1">
      <c r="A8757" s="1">
        <v>45393.0</v>
      </c>
      <c r="B8757" s="2" t="s">
        <v>8006</v>
      </c>
      <c r="C8757" s="2" t="s">
        <v>51</v>
      </c>
      <c r="D8757" s="1">
        <v>21872.0</v>
      </c>
      <c r="E8757" s="2" t="s">
        <v>27</v>
      </c>
      <c r="F8757" s="2">
        <v>424.0</v>
      </c>
      <c r="G8757" s="2" t="s">
        <v>44</v>
      </c>
      <c r="H8757" s="2" t="s">
        <v>24</v>
      </c>
      <c r="I8757" s="2" t="s">
        <v>25</v>
      </c>
      <c r="J8757" s="2" t="str">
        <f t="array" ref="J8757">XLOOKUP('Transaction Data'!$G8757,Product_Code,Biscuit_Brand)</f>
        <v>Butter Crunch</v>
      </c>
      <c r="K8757" s="2">
        <f t="array" ref="K8757">XLOOKUP('Transaction Data'!$G8757,Product_Code,Cost)</f>
        <v>10</v>
      </c>
      <c r="L8757" s="2">
        <f t="array" ref="L8757">XLOOKUP('Transaction Data'!$G8757,Product_Code,Unit_Price)</f>
        <v>11</v>
      </c>
      <c r="M8757" s="3">
        <f>'Transaction Data'!$F8757*'Transaction Data'!$K8757</f>
        <v>4240</v>
      </c>
      <c r="N8757" s="3">
        <f>'Transaction Data'!$F8757*'Transaction Data'!$L8757</f>
        <v>4664</v>
      </c>
      <c r="O8757" s="3">
        <f>'Transaction Data'!$N8757-'Transaction Data'!$M8757</f>
        <v>424</v>
      </c>
      <c r="P8757" s="2">
        <f>DATEDIF('Transaction Data'!$D8757,'Transaction Data'!$A8757,"y")</f>
        <v>64</v>
      </c>
      <c r="Q8757" s="2" t="str">
        <f>FLOOR('Transaction Data'!$P8757,15)&amp;"-"&amp;FLOOR('Transaction Data'!$P8757,15)+14</f>
        <v>60-74</v>
      </c>
      <c r="R8757" s="2" t="str">
        <f>IF('Transaction Data'!$L8757&lt;=10,"Less Expensive","Expensive")</f>
        <v>Expensive</v>
      </c>
      <c r="S8757" s="4">
        <f>WEEKDAY('Transaction Data'!$A8757)</f>
        <v>5</v>
      </c>
      <c r="T8757" s="2" t="str">
        <f>IF(WEEKDAY('Transaction Data'!$A8757,2)&lt;6,"Weekday","Weekend")</f>
        <v>Weekday</v>
      </c>
    </row>
    <row r="8758" ht="15.75" customHeight="1">
      <c r="A8758" s="1">
        <v>45483.0</v>
      </c>
      <c r="B8758" s="2" t="s">
        <v>8007</v>
      </c>
      <c r="C8758" s="2" t="s">
        <v>47</v>
      </c>
      <c r="D8758" s="1">
        <v>23072.0</v>
      </c>
      <c r="E8758" s="2" t="s">
        <v>63</v>
      </c>
      <c r="F8758" s="2">
        <v>103.0</v>
      </c>
      <c r="G8758" s="2" t="s">
        <v>33</v>
      </c>
      <c r="H8758" s="2" t="s">
        <v>29</v>
      </c>
      <c r="I8758" s="2" t="s">
        <v>25</v>
      </c>
      <c r="J8758" s="2" t="str">
        <f t="array" ref="J8758">XLOOKUP('Transaction Data'!$G8758,Product_Code,Biscuit_Brand)</f>
        <v>Caramel Biscuits</v>
      </c>
      <c r="K8758" s="2">
        <f t="array" ref="K8758">XLOOKUP('Transaction Data'!$G8758,Product_Code,Cost)</f>
        <v>18</v>
      </c>
      <c r="L8758" s="2">
        <f t="array" ref="L8758">XLOOKUP('Transaction Data'!$G8758,Product_Code,Unit_Price)</f>
        <v>22</v>
      </c>
      <c r="M8758" s="3">
        <f>'Transaction Data'!$F8758*'Transaction Data'!$K8758</f>
        <v>1854</v>
      </c>
      <c r="N8758" s="3">
        <f>'Transaction Data'!$F8758*'Transaction Data'!$L8758</f>
        <v>2266</v>
      </c>
      <c r="O8758" s="3">
        <f>'Transaction Data'!$N8758-'Transaction Data'!$M8758</f>
        <v>412</v>
      </c>
      <c r="P8758" s="2">
        <f>DATEDIF('Transaction Data'!$D8758,'Transaction Data'!$A8758,"y")</f>
        <v>61</v>
      </c>
      <c r="Q8758" s="2" t="str">
        <f>FLOOR('Transaction Data'!$P8758,15)&amp;"-"&amp;FLOOR('Transaction Data'!$P8758,15)+14</f>
        <v>60-74</v>
      </c>
      <c r="R8758" s="2" t="str">
        <f>IF('Transaction Data'!$L8758&lt;=10,"Less Expensive","Expensive")</f>
        <v>Expensive</v>
      </c>
      <c r="S8758" s="4">
        <f>WEEKDAY('Transaction Data'!$A8758)</f>
        <v>4</v>
      </c>
      <c r="T8758" s="2" t="str">
        <f>IF(WEEKDAY('Transaction Data'!$A8758,2)&lt;6,"Weekday","Weekend")</f>
        <v>Weekday</v>
      </c>
    </row>
    <row r="8759" ht="15.75" customHeight="1">
      <c r="A8759" s="1">
        <v>45392.0</v>
      </c>
      <c r="B8759" s="2" t="s">
        <v>8008</v>
      </c>
      <c r="C8759" s="2" t="s">
        <v>69</v>
      </c>
      <c r="D8759" s="1">
        <v>38011.0</v>
      </c>
      <c r="E8759" s="2" t="s">
        <v>37</v>
      </c>
      <c r="F8759" s="2">
        <v>147.0</v>
      </c>
      <c r="G8759" s="2" t="s">
        <v>57</v>
      </c>
      <c r="H8759" s="2" t="s">
        <v>29</v>
      </c>
      <c r="I8759" s="2" t="s">
        <v>25</v>
      </c>
      <c r="J8759" s="2" t="str">
        <f t="array" ref="J8759">XLOOKUP('Transaction Data'!$G8759,Product_Code,Biscuit_Brand)</f>
        <v>Oatmeal Cookies</v>
      </c>
      <c r="K8759" s="2">
        <f t="array" ref="K8759">XLOOKUP('Transaction Data'!$G8759,Product_Code,Cost)</f>
        <v>19</v>
      </c>
      <c r="L8759" s="2">
        <f t="array" ref="L8759">XLOOKUP('Transaction Data'!$G8759,Product_Code,Unit_Price)</f>
        <v>23</v>
      </c>
      <c r="M8759" s="3">
        <f>'Transaction Data'!$F8759*'Transaction Data'!$K8759</f>
        <v>2793</v>
      </c>
      <c r="N8759" s="3">
        <f>'Transaction Data'!$F8759*'Transaction Data'!$L8759</f>
        <v>3381</v>
      </c>
      <c r="O8759" s="3">
        <f>'Transaction Data'!$N8759-'Transaction Data'!$M8759</f>
        <v>588</v>
      </c>
      <c r="P8759" s="2">
        <f>DATEDIF('Transaction Data'!$D8759,'Transaction Data'!$A8759,"y")</f>
        <v>20</v>
      </c>
      <c r="Q8759" s="2" t="str">
        <f>FLOOR('Transaction Data'!$P8759,15)&amp;"-"&amp;FLOOR('Transaction Data'!$P8759,15)+14</f>
        <v>15-29</v>
      </c>
      <c r="R8759" s="2" t="str">
        <f>IF('Transaction Data'!$L8759&lt;=10,"Less Expensive","Expensive")</f>
        <v>Expensive</v>
      </c>
      <c r="S8759" s="4">
        <f>WEEKDAY('Transaction Data'!$A8759)</f>
        <v>4</v>
      </c>
      <c r="T8759" s="2" t="str">
        <f>IF(WEEKDAY('Transaction Data'!$A8759,2)&lt;6,"Weekday","Weekend")</f>
        <v>Weekday</v>
      </c>
    </row>
    <row r="8760" ht="15.75" customHeight="1">
      <c r="A8760" s="1">
        <v>45320.0</v>
      </c>
      <c r="B8760" s="2" t="s">
        <v>2211</v>
      </c>
      <c r="C8760" s="2" t="s">
        <v>65</v>
      </c>
      <c r="D8760" s="1">
        <v>24157.0</v>
      </c>
      <c r="E8760" s="2" t="s">
        <v>63</v>
      </c>
      <c r="F8760" s="2">
        <v>155.0</v>
      </c>
      <c r="G8760" s="2" t="s">
        <v>57</v>
      </c>
      <c r="H8760" s="2" t="s">
        <v>34</v>
      </c>
      <c r="I8760" s="2" t="s">
        <v>25</v>
      </c>
      <c r="J8760" s="2" t="str">
        <f t="array" ref="J8760">XLOOKUP('Transaction Data'!$G8760,Product_Code,Biscuit_Brand)</f>
        <v>Oatmeal Cookies</v>
      </c>
      <c r="K8760" s="2">
        <f t="array" ref="K8760">XLOOKUP('Transaction Data'!$G8760,Product_Code,Cost)</f>
        <v>19</v>
      </c>
      <c r="L8760" s="2">
        <f t="array" ref="L8760">XLOOKUP('Transaction Data'!$G8760,Product_Code,Unit_Price)</f>
        <v>23</v>
      </c>
      <c r="M8760" s="3">
        <f>'Transaction Data'!$F8760*'Transaction Data'!$K8760</f>
        <v>2945</v>
      </c>
      <c r="N8760" s="3">
        <f>'Transaction Data'!$F8760*'Transaction Data'!$L8760</f>
        <v>3565</v>
      </c>
      <c r="O8760" s="3">
        <f>'Transaction Data'!$N8760-'Transaction Data'!$M8760</f>
        <v>620</v>
      </c>
      <c r="P8760" s="2">
        <f>DATEDIF('Transaction Data'!$D8760,'Transaction Data'!$A8760,"y")</f>
        <v>57</v>
      </c>
      <c r="Q8760" s="2" t="str">
        <f>FLOOR('Transaction Data'!$P8760,15)&amp;"-"&amp;FLOOR('Transaction Data'!$P8760,15)+14</f>
        <v>45-59</v>
      </c>
      <c r="R8760" s="2" t="str">
        <f>IF('Transaction Data'!$L8760&lt;=10,"Less Expensive","Expensive")</f>
        <v>Expensive</v>
      </c>
      <c r="S8760" s="4">
        <f>WEEKDAY('Transaction Data'!$A8760)</f>
        <v>2</v>
      </c>
      <c r="T8760" s="2" t="str">
        <f>IF(WEEKDAY('Transaction Data'!$A8760,2)&lt;6,"Weekday","Weekend")</f>
        <v>Weekday</v>
      </c>
    </row>
    <row r="8761" ht="15.75" customHeight="1">
      <c r="A8761" s="1">
        <v>45385.0</v>
      </c>
      <c r="B8761" s="2" t="s">
        <v>8009</v>
      </c>
      <c r="C8761" s="2" t="s">
        <v>69</v>
      </c>
      <c r="D8761" s="1">
        <v>24307.0</v>
      </c>
      <c r="E8761" s="2" t="s">
        <v>22</v>
      </c>
      <c r="F8761" s="2">
        <v>177.0</v>
      </c>
      <c r="G8761" s="2" t="s">
        <v>55</v>
      </c>
      <c r="H8761" s="2" t="s">
        <v>24</v>
      </c>
      <c r="I8761" s="2" t="s">
        <v>25</v>
      </c>
      <c r="J8761" s="2" t="str">
        <f t="array" ref="J8761">XLOOKUP('Transaction Data'!$G8761,Product_Code,Biscuit_Brand)</f>
        <v>Vanilla Wafers</v>
      </c>
      <c r="K8761" s="2">
        <f t="array" ref="K8761">XLOOKUP('Transaction Data'!$G8761,Product_Code,Cost)</f>
        <v>18</v>
      </c>
      <c r="L8761" s="2">
        <f t="array" ref="L8761">XLOOKUP('Transaction Data'!$G8761,Product_Code,Unit_Price)</f>
        <v>36</v>
      </c>
      <c r="M8761" s="3">
        <f>'Transaction Data'!$F8761*'Transaction Data'!$K8761</f>
        <v>3186</v>
      </c>
      <c r="N8761" s="3">
        <f>'Transaction Data'!$F8761*'Transaction Data'!$L8761</f>
        <v>6372</v>
      </c>
      <c r="O8761" s="3">
        <f>'Transaction Data'!$N8761-'Transaction Data'!$M8761</f>
        <v>3186</v>
      </c>
      <c r="P8761" s="2">
        <f>DATEDIF('Transaction Data'!$D8761,'Transaction Data'!$A8761,"y")</f>
        <v>57</v>
      </c>
      <c r="Q8761" s="2" t="str">
        <f>FLOOR('Transaction Data'!$P8761,15)&amp;"-"&amp;FLOOR('Transaction Data'!$P8761,15)+14</f>
        <v>45-59</v>
      </c>
      <c r="R8761" s="2" t="str">
        <f>IF('Transaction Data'!$L8761&lt;=10,"Less Expensive","Expensive")</f>
        <v>Expensive</v>
      </c>
      <c r="S8761" s="4">
        <f>WEEKDAY('Transaction Data'!$A8761)</f>
        <v>4</v>
      </c>
      <c r="T8761" s="2" t="str">
        <f>IF(WEEKDAY('Transaction Data'!$A8761,2)&lt;6,"Weekday","Weekend")</f>
        <v>Weekday</v>
      </c>
    </row>
    <row r="8762" ht="15.75" customHeight="1">
      <c r="A8762" s="1">
        <v>45310.0</v>
      </c>
      <c r="B8762" s="2" t="s">
        <v>8010</v>
      </c>
      <c r="C8762" s="2" t="s">
        <v>32</v>
      </c>
      <c r="D8762" s="1">
        <v>21703.0</v>
      </c>
      <c r="E8762" s="2" t="s">
        <v>22</v>
      </c>
      <c r="F8762" s="2">
        <v>15.0</v>
      </c>
      <c r="G8762" s="2" t="s">
        <v>57</v>
      </c>
      <c r="H8762" s="2" t="s">
        <v>42</v>
      </c>
      <c r="I8762" s="2" t="s">
        <v>25</v>
      </c>
      <c r="J8762" s="2" t="str">
        <f t="array" ref="J8762">XLOOKUP('Transaction Data'!$G8762,Product_Code,Biscuit_Brand)</f>
        <v>Oatmeal Cookies</v>
      </c>
      <c r="K8762" s="2">
        <f t="array" ref="K8762">XLOOKUP('Transaction Data'!$G8762,Product_Code,Cost)</f>
        <v>19</v>
      </c>
      <c r="L8762" s="2">
        <f t="array" ref="L8762">XLOOKUP('Transaction Data'!$G8762,Product_Code,Unit_Price)</f>
        <v>23</v>
      </c>
      <c r="M8762" s="3">
        <f>'Transaction Data'!$F8762*'Transaction Data'!$K8762</f>
        <v>285</v>
      </c>
      <c r="N8762" s="3">
        <f>'Transaction Data'!$F8762*'Transaction Data'!$L8762</f>
        <v>345</v>
      </c>
      <c r="O8762" s="3">
        <f>'Transaction Data'!$N8762-'Transaction Data'!$M8762</f>
        <v>60</v>
      </c>
      <c r="P8762" s="2">
        <f>DATEDIF('Transaction Data'!$D8762,'Transaction Data'!$A8762,"y")</f>
        <v>64</v>
      </c>
      <c r="Q8762" s="2" t="str">
        <f>FLOOR('Transaction Data'!$P8762,15)&amp;"-"&amp;FLOOR('Transaction Data'!$P8762,15)+14</f>
        <v>60-74</v>
      </c>
      <c r="R8762" s="2" t="str">
        <f>IF('Transaction Data'!$L8762&lt;=10,"Less Expensive","Expensive")</f>
        <v>Expensive</v>
      </c>
      <c r="S8762" s="4">
        <f>WEEKDAY('Transaction Data'!$A8762)</f>
        <v>6</v>
      </c>
      <c r="T8762" s="2" t="str">
        <f>IF(WEEKDAY('Transaction Data'!$A8762,2)&lt;6,"Weekday","Weekend")</f>
        <v>Weekday</v>
      </c>
    </row>
    <row r="8763" ht="15.75" customHeight="1">
      <c r="A8763" s="1">
        <v>45457.0</v>
      </c>
      <c r="B8763" s="2" t="s">
        <v>8011</v>
      </c>
      <c r="C8763" s="2" t="s">
        <v>65</v>
      </c>
      <c r="D8763" s="1">
        <v>28186.0</v>
      </c>
      <c r="E8763" s="2" t="s">
        <v>63</v>
      </c>
      <c r="F8763" s="2">
        <v>234.0</v>
      </c>
      <c r="G8763" s="2" t="s">
        <v>28</v>
      </c>
      <c r="H8763" s="2" t="s">
        <v>45</v>
      </c>
      <c r="I8763" s="2" t="s">
        <v>25</v>
      </c>
      <c r="J8763" s="2" t="str">
        <f t="array" ref="J8763">XLOOKUP('Transaction Data'!$G8763,Product_Code,Biscuit_Brand)</f>
        <v>Shortbread</v>
      </c>
      <c r="K8763" s="2">
        <f t="array" ref="K8763">XLOOKUP('Transaction Data'!$G8763,Product_Code,Cost)</f>
        <v>10</v>
      </c>
      <c r="L8763" s="2">
        <f t="array" ref="L8763">XLOOKUP('Transaction Data'!$G8763,Product_Code,Unit_Price)</f>
        <v>45</v>
      </c>
      <c r="M8763" s="3">
        <f>'Transaction Data'!$F8763*'Transaction Data'!$K8763</f>
        <v>2340</v>
      </c>
      <c r="N8763" s="3">
        <f>'Transaction Data'!$F8763*'Transaction Data'!$L8763</f>
        <v>10530</v>
      </c>
      <c r="O8763" s="3">
        <f>'Transaction Data'!$N8763-'Transaction Data'!$M8763</f>
        <v>8190</v>
      </c>
      <c r="P8763" s="2">
        <f>DATEDIF('Transaction Data'!$D8763,'Transaction Data'!$A8763,"y")</f>
        <v>47</v>
      </c>
      <c r="Q8763" s="2" t="str">
        <f>FLOOR('Transaction Data'!$P8763,15)&amp;"-"&amp;FLOOR('Transaction Data'!$P8763,15)+14</f>
        <v>45-59</v>
      </c>
      <c r="R8763" s="2" t="str">
        <f>IF('Transaction Data'!$L8763&lt;=10,"Less Expensive","Expensive")</f>
        <v>Expensive</v>
      </c>
      <c r="S8763" s="4">
        <f>WEEKDAY('Transaction Data'!$A8763)</f>
        <v>6</v>
      </c>
      <c r="T8763" s="2" t="str">
        <f>IF(WEEKDAY('Transaction Data'!$A8763,2)&lt;6,"Weekday","Weekend")</f>
        <v>Weekday</v>
      </c>
    </row>
    <row r="8764" ht="15.75" customHeight="1">
      <c r="A8764" s="1">
        <v>45472.0</v>
      </c>
      <c r="B8764" s="2" t="s">
        <v>8012</v>
      </c>
      <c r="C8764" s="2" t="s">
        <v>78</v>
      </c>
      <c r="D8764" s="1">
        <v>20900.0</v>
      </c>
      <c r="E8764" s="2" t="s">
        <v>63</v>
      </c>
      <c r="F8764" s="2">
        <v>288.0</v>
      </c>
      <c r="G8764" s="2" t="s">
        <v>28</v>
      </c>
      <c r="H8764" s="2" t="s">
        <v>24</v>
      </c>
      <c r="I8764" s="2" t="s">
        <v>25</v>
      </c>
      <c r="J8764" s="2" t="str">
        <f t="array" ref="J8764">XLOOKUP('Transaction Data'!$G8764,Product_Code,Biscuit_Brand)</f>
        <v>Shortbread</v>
      </c>
      <c r="K8764" s="2">
        <f t="array" ref="K8764">XLOOKUP('Transaction Data'!$G8764,Product_Code,Cost)</f>
        <v>10</v>
      </c>
      <c r="L8764" s="2">
        <f t="array" ref="L8764">XLOOKUP('Transaction Data'!$G8764,Product_Code,Unit_Price)</f>
        <v>45</v>
      </c>
      <c r="M8764" s="3">
        <f>'Transaction Data'!$F8764*'Transaction Data'!$K8764</f>
        <v>2880</v>
      </c>
      <c r="N8764" s="3">
        <f>'Transaction Data'!$F8764*'Transaction Data'!$L8764</f>
        <v>12960</v>
      </c>
      <c r="O8764" s="3">
        <f>'Transaction Data'!$N8764-'Transaction Data'!$M8764</f>
        <v>10080</v>
      </c>
      <c r="P8764" s="2">
        <f>DATEDIF('Transaction Data'!$D8764,'Transaction Data'!$A8764,"y")</f>
        <v>67</v>
      </c>
      <c r="Q8764" s="2" t="str">
        <f>FLOOR('Transaction Data'!$P8764,15)&amp;"-"&amp;FLOOR('Transaction Data'!$P8764,15)+14</f>
        <v>60-74</v>
      </c>
      <c r="R8764" s="2" t="str">
        <f>IF('Transaction Data'!$L8764&lt;=10,"Less Expensive","Expensive")</f>
        <v>Expensive</v>
      </c>
      <c r="S8764" s="4">
        <f>WEEKDAY('Transaction Data'!$A8764)</f>
        <v>7</v>
      </c>
      <c r="T8764" s="2" t="str">
        <f>IF(WEEKDAY('Transaction Data'!$A8764,2)&lt;6,"Weekday","Weekend")</f>
        <v>Weekend</v>
      </c>
    </row>
    <row r="8765" ht="15.75" customHeight="1">
      <c r="A8765" s="1">
        <v>45422.0</v>
      </c>
      <c r="B8765" s="2" t="s">
        <v>1464</v>
      </c>
      <c r="C8765" s="2" t="s">
        <v>47</v>
      </c>
      <c r="D8765" s="1">
        <v>37117.0</v>
      </c>
      <c r="E8765" s="2" t="s">
        <v>63</v>
      </c>
      <c r="F8765" s="2">
        <v>48.0</v>
      </c>
      <c r="G8765" s="2" t="s">
        <v>57</v>
      </c>
      <c r="H8765" s="2" t="s">
        <v>29</v>
      </c>
      <c r="I8765" s="2" t="s">
        <v>30</v>
      </c>
      <c r="J8765" s="2" t="str">
        <f t="array" ref="J8765">XLOOKUP('Transaction Data'!$G8765,Product_Code,Biscuit_Brand)</f>
        <v>Oatmeal Cookies</v>
      </c>
      <c r="K8765" s="2">
        <f t="array" ref="K8765">XLOOKUP('Transaction Data'!$G8765,Product_Code,Cost)</f>
        <v>19</v>
      </c>
      <c r="L8765" s="2">
        <f t="array" ref="L8765">XLOOKUP('Transaction Data'!$G8765,Product_Code,Unit_Price)</f>
        <v>23</v>
      </c>
      <c r="M8765" s="3">
        <f>'Transaction Data'!$F8765*'Transaction Data'!$K8765</f>
        <v>912</v>
      </c>
      <c r="N8765" s="3">
        <f>'Transaction Data'!$F8765*'Transaction Data'!$L8765</f>
        <v>1104</v>
      </c>
      <c r="O8765" s="3">
        <f>'Transaction Data'!$N8765-'Transaction Data'!$M8765</f>
        <v>192</v>
      </c>
      <c r="P8765" s="2">
        <f>DATEDIF('Transaction Data'!$D8765,'Transaction Data'!$A8765,"y")</f>
        <v>22</v>
      </c>
      <c r="Q8765" s="2" t="str">
        <f>FLOOR('Transaction Data'!$P8765,15)&amp;"-"&amp;FLOOR('Transaction Data'!$P8765,15)+14</f>
        <v>15-29</v>
      </c>
      <c r="R8765" s="2" t="str">
        <f>IF('Transaction Data'!$L8765&lt;=10,"Less Expensive","Expensive")</f>
        <v>Expensive</v>
      </c>
      <c r="S8765" s="4">
        <f>WEEKDAY('Transaction Data'!$A8765)</f>
        <v>6</v>
      </c>
      <c r="T8765" s="2" t="str">
        <f>IF(WEEKDAY('Transaction Data'!$A8765,2)&lt;6,"Weekday","Weekend")</f>
        <v>Weekday</v>
      </c>
    </row>
    <row r="8766" ht="15.75" customHeight="1">
      <c r="A8766" s="1">
        <v>45472.0</v>
      </c>
      <c r="B8766" s="2" t="s">
        <v>2517</v>
      </c>
      <c r="C8766" s="2" t="s">
        <v>47</v>
      </c>
      <c r="D8766" s="1">
        <v>27983.0</v>
      </c>
      <c r="E8766" s="2" t="s">
        <v>27</v>
      </c>
      <c r="F8766" s="2">
        <v>173.0</v>
      </c>
      <c r="G8766" s="2" t="s">
        <v>57</v>
      </c>
      <c r="H8766" s="2" t="s">
        <v>42</v>
      </c>
      <c r="I8766" s="2" t="s">
        <v>25</v>
      </c>
      <c r="J8766" s="2" t="str">
        <f t="array" ref="J8766">XLOOKUP('Transaction Data'!$G8766,Product_Code,Biscuit_Brand)</f>
        <v>Oatmeal Cookies</v>
      </c>
      <c r="K8766" s="2">
        <f t="array" ref="K8766">XLOOKUP('Transaction Data'!$G8766,Product_Code,Cost)</f>
        <v>19</v>
      </c>
      <c r="L8766" s="2">
        <f t="array" ref="L8766">XLOOKUP('Transaction Data'!$G8766,Product_Code,Unit_Price)</f>
        <v>23</v>
      </c>
      <c r="M8766" s="3">
        <f>'Transaction Data'!$F8766*'Transaction Data'!$K8766</f>
        <v>3287</v>
      </c>
      <c r="N8766" s="3">
        <f>'Transaction Data'!$F8766*'Transaction Data'!$L8766</f>
        <v>3979</v>
      </c>
      <c r="O8766" s="3">
        <f>'Transaction Data'!$N8766-'Transaction Data'!$M8766</f>
        <v>692</v>
      </c>
      <c r="P8766" s="2">
        <f>DATEDIF('Transaction Data'!$D8766,'Transaction Data'!$A8766,"y")</f>
        <v>47</v>
      </c>
      <c r="Q8766" s="2" t="str">
        <f>FLOOR('Transaction Data'!$P8766,15)&amp;"-"&amp;FLOOR('Transaction Data'!$P8766,15)+14</f>
        <v>45-59</v>
      </c>
      <c r="R8766" s="2" t="str">
        <f>IF('Transaction Data'!$L8766&lt;=10,"Less Expensive","Expensive")</f>
        <v>Expensive</v>
      </c>
      <c r="S8766" s="4">
        <f>WEEKDAY('Transaction Data'!$A8766)</f>
        <v>7</v>
      </c>
      <c r="T8766" s="2" t="str">
        <f>IF(WEEKDAY('Transaction Data'!$A8766,2)&lt;6,"Weekday","Weekend")</f>
        <v>Weekend</v>
      </c>
    </row>
    <row r="8767" ht="15.75" customHeight="1">
      <c r="A8767" s="1">
        <v>45387.0</v>
      </c>
      <c r="B8767" s="2" t="s">
        <v>8013</v>
      </c>
      <c r="C8767" s="2" t="s">
        <v>54</v>
      </c>
      <c r="D8767" s="1">
        <v>16228.0</v>
      </c>
      <c r="E8767" s="2" t="s">
        <v>63</v>
      </c>
      <c r="F8767" s="2">
        <v>45.0</v>
      </c>
      <c r="G8767" s="2" t="s">
        <v>28</v>
      </c>
      <c r="H8767" s="2" t="s">
        <v>45</v>
      </c>
      <c r="I8767" s="2" t="s">
        <v>25</v>
      </c>
      <c r="J8767" s="2" t="str">
        <f t="array" ref="J8767">XLOOKUP('Transaction Data'!$G8767,Product_Code,Biscuit_Brand)</f>
        <v>Shortbread</v>
      </c>
      <c r="K8767" s="2">
        <f t="array" ref="K8767">XLOOKUP('Transaction Data'!$G8767,Product_Code,Cost)</f>
        <v>10</v>
      </c>
      <c r="L8767" s="2">
        <f t="array" ref="L8767">XLOOKUP('Transaction Data'!$G8767,Product_Code,Unit_Price)</f>
        <v>45</v>
      </c>
      <c r="M8767" s="3">
        <f>'Transaction Data'!$F8767*'Transaction Data'!$K8767</f>
        <v>450</v>
      </c>
      <c r="N8767" s="3">
        <f>'Transaction Data'!$F8767*'Transaction Data'!$L8767</f>
        <v>2025</v>
      </c>
      <c r="O8767" s="3">
        <f>'Transaction Data'!$N8767-'Transaction Data'!$M8767</f>
        <v>1575</v>
      </c>
      <c r="P8767" s="2">
        <f>DATEDIF('Transaction Data'!$D8767,'Transaction Data'!$A8767,"y")</f>
        <v>79</v>
      </c>
      <c r="Q8767" s="2" t="str">
        <f>FLOOR('Transaction Data'!$P8767,15)&amp;"-"&amp;FLOOR('Transaction Data'!$P8767,15)+14</f>
        <v>75-89</v>
      </c>
      <c r="R8767" s="2" t="str">
        <f>IF('Transaction Data'!$L8767&lt;=10,"Less Expensive","Expensive")</f>
        <v>Expensive</v>
      </c>
      <c r="S8767" s="4">
        <f>WEEKDAY('Transaction Data'!$A8767)</f>
        <v>6</v>
      </c>
      <c r="T8767" s="2" t="str">
        <f>IF(WEEKDAY('Transaction Data'!$A8767,2)&lt;6,"Weekday","Weekend")</f>
        <v>Weekday</v>
      </c>
    </row>
    <row r="8768" ht="15.75" customHeight="1">
      <c r="A8768" s="1">
        <v>45486.0</v>
      </c>
      <c r="B8768" s="2" t="s">
        <v>8014</v>
      </c>
      <c r="C8768" s="2" t="s">
        <v>69</v>
      </c>
      <c r="D8768" s="1">
        <v>17213.0</v>
      </c>
      <c r="E8768" s="2" t="s">
        <v>63</v>
      </c>
      <c r="F8768" s="2">
        <v>291.0</v>
      </c>
      <c r="G8768" s="2" t="s">
        <v>44</v>
      </c>
      <c r="H8768" s="2" t="s">
        <v>24</v>
      </c>
      <c r="I8768" s="2" t="s">
        <v>25</v>
      </c>
      <c r="J8768" s="2" t="str">
        <f t="array" ref="J8768">XLOOKUP('Transaction Data'!$G8768,Product_Code,Biscuit_Brand)</f>
        <v>Butter Crunch</v>
      </c>
      <c r="K8768" s="2">
        <f t="array" ref="K8768">XLOOKUP('Transaction Data'!$G8768,Product_Code,Cost)</f>
        <v>10</v>
      </c>
      <c r="L8768" s="2">
        <f t="array" ref="L8768">XLOOKUP('Transaction Data'!$G8768,Product_Code,Unit_Price)</f>
        <v>11</v>
      </c>
      <c r="M8768" s="3">
        <f>'Transaction Data'!$F8768*'Transaction Data'!$K8768</f>
        <v>2910</v>
      </c>
      <c r="N8768" s="3">
        <f>'Transaction Data'!$F8768*'Transaction Data'!$L8768</f>
        <v>3201</v>
      </c>
      <c r="O8768" s="3">
        <f>'Transaction Data'!$N8768-'Transaction Data'!$M8768</f>
        <v>291</v>
      </c>
      <c r="P8768" s="2">
        <f>DATEDIF('Transaction Data'!$D8768,'Transaction Data'!$A8768,"y")</f>
        <v>77</v>
      </c>
      <c r="Q8768" s="2" t="str">
        <f>FLOOR('Transaction Data'!$P8768,15)&amp;"-"&amp;FLOOR('Transaction Data'!$P8768,15)+14</f>
        <v>75-89</v>
      </c>
      <c r="R8768" s="2" t="str">
        <f>IF('Transaction Data'!$L8768&lt;=10,"Less Expensive","Expensive")</f>
        <v>Expensive</v>
      </c>
      <c r="S8768" s="4">
        <f>WEEKDAY('Transaction Data'!$A8768)</f>
        <v>7</v>
      </c>
      <c r="T8768" s="2" t="str">
        <f>IF(WEEKDAY('Transaction Data'!$A8768,2)&lt;6,"Weekday","Weekend")</f>
        <v>Weekend</v>
      </c>
    </row>
    <row r="8769" ht="15.75" customHeight="1">
      <c r="A8769" s="1">
        <v>45459.0</v>
      </c>
      <c r="B8769" s="2" t="s">
        <v>8015</v>
      </c>
      <c r="C8769" s="2" t="s">
        <v>47</v>
      </c>
      <c r="D8769" s="1">
        <v>20132.0</v>
      </c>
      <c r="E8769" s="2" t="s">
        <v>22</v>
      </c>
      <c r="F8769" s="2">
        <v>328.0</v>
      </c>
      <c r="G8769" s="2" t="s">
        <v>55</v>
      </c>
      <c r="H8769" s="2" t="s">
        <v>29</v>
      </c>
      <c r="I8769" s="2" t="s">
        <v>25</v>
      </c>
      <c r="J8769" s="2" t="str">
        <f t="array" ref="J8769">XLOOKUP('Transaction Data'!$G8769,Product_Code,Biscuit_Brand)</f>
        <v>Vanilla Wafers</v>
      </c>
      <c r="K8769" s="2">
        <f t="array" ref="K8769">XLOOKUP('Transaction Data'!$G8769,Product_Code,Cost)</f>
        <v>18</v>
      </c>
      <c r="L8769" s="2">
        <f t="array" ref="L8769">XLOOKUP('Transaction Data'!$G8769,Product_Code,Unit_Price)</f>
        <v>36</v>
      </c>
      <c r="M8769" s="3">
        <f>'Transaction Data'!$F8769*'Transaction Data'!$K8769</f>
        <v>5904</v>
      </c>
      <c r="N8769" s="3">
        <f>'Transaction Data'!$F8769*'Transaction Data'!$L8769</f>
        <v>11808</v>
      </c>
      <c r="O8769" s="3">
        <f>'Transaction Data'!$N8769-'Transaction Data'!$M8769</f>
        <v>5904</v>
      </c>
      <c r="P8769" s="2">
        <f>DATEDIF('Transaction Data'!$D8769,'Transaction Data'!$A8769,"y")</f>
        <v>69</v>
      </c>
      <c r="Q8769" s="2" t="str">
        <f>FLOOR('Transaction Data'!$P8769,15)&amp;"-"&amp;FLOOR('Transaction Data'!$P8769,15)+14</f>
        <v>60-74</v>
      </c>
      <c r="R8769" s="2" t="str">
        <f>IF('Transaction Data'!$L8769&lt;=10,"Less Expensive","Expensive")</f>
        <v>Expensive</v>
      </c>
      <c r="S8769" s="4">
        <f>WEEKDAY('Transaction Data'!$A8769)</f>
        <v>1</v>
      </c>
      <c r="T8769" s="2" t="str">
        <f>IF(WEEKDAY('Transaction Data'!$A8769,2)&lt;6,"Weekday","Weekend")</f>
        <v>Weekend</v>
      </c>
    </row>
    <row r="8770" ht="15.75" customHeight="1">
      <c r="A8770" s="1">
        <v>45308.0</v>
      </c>
      <c r="B8770" s="2" t="s">
        <v>8016</v>
      </c>
      <c r="C8770" s="2" t="s">
        <v>72</v>
      </c>
      <c r="D8770" s="1">
        <v>27600.0</v>
      </c>
      <c r="E8770" s="2" t="s">
        <v>63</v>
      </c>
      <c r="F8770" s="2">
        <v>321.0</v>
      </c>
      <c r="G8770" s="2" t="s">
        <v>57</v>
      </c>
      <c r="H8770" s="2" t="s">
        <v>29</v>
      </c>
      <c r="I8770" s="2" t="s">
        <v>25</v>
      </c>
      <c r="J8770" s="2" t="str">
        <f t="array" ref="J8770">XLOOKUP('Transaction Data'!$G8770,Product_Code,Biscuit_Brand)</f>
        <v>Oatmeal Cookies</v>
      </c>
      <c r="K8770" s="2">
        <f t="array" ref="K8770">XLOOKUP('Transaction Data'!$G8770,Product_Code,Cost)</f>
        <v>19</v>
      </c>
      <c r="L8770" s="2">
        <f t="array" ref="L8770">XLOOKUP('Transaction Data'!$G8770,Product_Code,Unit_Price)</f>
        <v>23</v>
      </c>
      <c r="M8770" s="3">
        <f>'Transaction Data'!$F8770*'Transaction Data'!$K8770</f>
        <v>6099</v>
      </c>
      <c r="N8770" s="3">
        <f>'Transaction Data'!$F8770*'Transaction Data'!$L8770</f>
        <v>7383</v>
      </c>
      <c r="O8770" s="3">
        <f>'Transaction Data'!$N8770-'Transaction Data'!$M8770</f>
        <v>1284</v>
      </c>
      <c r="P8770" s="2">
        <f>DATEDIF('Transaction Data'!$D8770,'Transaction Data'!$A8770,"y")</f>
        <v>48</v>
      </c>
      <c r="Q8770" s="2" t="str">
        <f>FLOOR('Transaction Data'!$P8770,15)&amp;"-"&amp;FLOOR('Transaction Data'!$P8770,15)+14</f>
        <v>45-59</v>
      </c>
      <c r="R8770" s="2" t="str">
        <f>IF('Transaction Data'!$L8770&lt;=10,"Less Expensive","Expensive")</f>
        <v>Expensive</v>
      </c>
      <c r="S8770" s="4">
        <f>WEEKDAY('Transaction Data'!$A8770)</f>
        <v>4</v>
      </c>
      <c r="T8770" s="2" t="str">
        <f>IF(WEEKDAY('Transaction Data'!$A8770,2)&lt;6,"Weekday","Weekend")</f>
        <v>Weekday</v>
      </c>
    </row>
    <row r="8771" ht="15.75" customHeight="1">
      <c r="A8771" s="1">
        <v>45399.0</v>
      </c>
      <c r="B8771" s="2" t="s">
        <v>8017</v>
      </c>
      <c r="C8771" s="2" t="s">
        <v>54</v>
      </c>
      <c r="D8771" s="1">
        <v>27333.0</v>
      </c>
      <c r="E8771" s="2" t="s">
        <v>27</v>
      </c>
      <c r="F8771" s="2">
        <v>326.0</v>
      </c>
      <c r="G8771" s="2" t="s">
        <v>48</v>
      </c>
      <c r="H8771" s="2" t="s">
        <v>34</v>
      </c>
      <c r="I8771" s="2" t="s">
        <v>25</v>
      </c>
      <c r="J8771" s="2" t="str">
        <f t="array" ref="J8771">XLOOKUP('Transaction Data'!$G8771,Product_Code,Biscuit_Brand)</f>
        <v>Lemon Crisps</v>
      </c>
      <c r="K8771" s="2">
        <f t="array" ref="K8771">XLOOKUP('Transaction Data'!$G8771,Product_Code,Cost)</f>
        <v>7</v>
      </c>
      <c r="L8771" s="2">
        <f t="array" ref="L8771">XLOOKUP('Transaction Data'!$G8771,Product_Code,Unit_Price)</f>
        <v>9</v>
      </c>
      <c r="M8771" s="3">
        <f>'Transaction Data'!$F8771*'Transaction Data'!$K8771</f>
        <v>2282</v>
      </c>
      <c r="N8771" s="3">
        <f>'Transaction Data'!$F8771*'Transaction Data'!$L8771</f>
        <v>2934</v>
      </c>
      <c r="O8771" s="3">
        <f>'Transaction Data'!$N8771-'Transaction Data'!$M8771</f>
        <v>652</v>
      </c>
      <c r="P8771" s="2">
        <f>DATEDIF('Transaction Data'!$D8771,'Transaction Data'!$A8771,"y")</f>
        <v>49</v>
      </c>
      <c r="Q8771" s="2" t="str">
        <f>FLOOR('Transaction Data'!$P8771,15)&amp;"-"&amp;FLOOR('Transaction Data'!$P8771,15)+14</f>
        <v>45-59</v>
      </c>
      <c r="R8771" s="2" t="str">
        <f>IF('Transaction Data'!$L8771&lt;=10,"Less Expensive","Expensive")</f>
        <v>Less Expensive</v>
      </c>
      <c r="S8771" s="4">
        <f>WEEKDAY('Transaction Data'!$A8771)</f>
        <v>4</v>
      </c>
      <c r="T8771" s="2" t="str">
        <f>IF(WEEKDAY('Transaction Data'!$A8771,2)&lt;6,"Weekday","Weekend")</f>
        <v>Weekday</v>
      </c>
    </row>
    <row r="8772" ht="15.75" customHeight="1">
      <c r="A8772" s="1">
        <v>45435.0</v>
      </c>
      <c r="B8772" s="2" t="s">
        <v>8018</v>
      </c>
      <c r="C8772" s="2" t="s">
        <v>54</v>
      </c>
      <c r="D8772" s="1">
        <v>35925.0</v>
      </c>
      <c r="E8772" s="2" t="s">
        <v>63</v>
      </c>
      <c r="F8772" s="2">
        <v>49.0</v>
      </c>
      <c r="G8772" s="2" t="s">
        <v>23</v>
      </c>
      <c r="H8772" s="2" t="s">
        <v>24</v>
      </c>
      <c r="I8772" s="2" t="s">
        <v>25</v>
      </c>
      <c r="J8772" s="2" t="str">
        <f t="array" ref="J8772">XLOOKUP('Transaction Data'!$G8772,Product_Code,Biscuit_Brand)</f>
        <v>Cinnamon Swirls</v>
      </c>
      <c r="K8772" s="2">
        <f t="array" ref="K8772">XLOOKUP('Transaction Data'!$G8772,Product_Code,Cost)</f>
        <v>10</v>
      </c>
      <c r="L8772" s="2">
        <f t="array" ref="L8772">XLOOKUP('Transaction Data'!$G8772,Product_Code,Unit_Price)</f>
        <v>14</v>
      </c>
      <c r="M8772" s="3">
        <f>'Transaction Data'!$F8772*'Transaction Data'!$K8772</f>
        <v>490</v>
      </c>
      <c r="N8772" s="3">
        <f>'Transaction Data'!$F8772*'Transaction Data'!$L8772</f>
        <v>686</v>
      </c>
      <c r="O8772" s="3">
        <f>'Transaction Data'!$N8772-'Transaction Data'!$M8772</f>
        <v>196</v>
      </c>
      <c r="P8772" s="2">
        <f>DATEDIF('Transaction Data'!$D8772,'Transaction Data'!$A8772,"y")</f>
        <v>26</v>
      </c>
      <c r="Q8772" s="2" t="str">
        <f>FLOOR('Transaction Data'!$P8772,15)&amp;"-"&amp;FLOOR('Transaction Data'!$P8772,15)+14</f>
        <v>15-29</v>
      </c>
      <c r="R8772" s="2" t="str">
        <f>IF('Transaction Data'!$L8772&lt;=10,"Less Expensive","Expensive")</f>
        <v>Expensive</v>
      </c>
      <c r="S8772" s="4">
        <f>WEEKDAY('Transaction Data'!$A8772)</f>
        <v>5</v>
      </c>
      <c r="T8772" s="2" t="str">
        <f>IF(WEEKDAY('Transaction Data'!$A8772,2)&lt;6,"Weekday","Weekend")</f>
        <v>Weekday</v>
      </c>
    </row>
    <row r="8773" ht="15.75" customHeight="1">
      <c r="A8773" s="1">
        <v>45409.0</v>
      </c>
      <c r="B8773" s="2" t="s">
        <v>8019</v>
      </c>
      <c r="C8773" s="2" t="s">
        <v>21</v>
      </c>
      <c r="D8773" s="1">
        <v>25287.0</v>
      </c>
      <c r="E8773" s="2" t="s">
        <v>27</v>
      </c>
      <c r="F8773" s="2">
        <v>146.0</v>
      </c>
      <c r="G8773" s="2" t="s">
        <v>44</v>
      </c>
      <c r="H8773" s="2" t="s">
        <v>42</v>
      </c>
      <c r="I8773" s="2" t="s">
        <v>25</v>
      </c>
      <c r="J8773" s="2" t="str">
        <f t="array" ref="J8773">XLOOKUP('Transaction Data'!$G8773,Product_Code,Biscuit_Brand)</f>
        <v>Butter Crunch</v>
      </c>
      <c r="K8773" s="2">
        <f t="array" ref="K8773">XLOOKUP('Transaction Data'!$G8773,Product_Code,Cost)</f>
        <v>10</v>
      </c>
      <c r="L8773" s="2">
        <f t="array" ref="L8773">XLOOKUP('Transaction Data'!$G8773,Product_Code,Unit_Price)</f>
        <v>11</v>
      </c>
      <c r="M8773" s="3">
        <f>'Transaction Data'!$F8773*'Transaction Data'!$K8773</f>
        <v>1460</v>
      </c>
      <c r="N8773" s="3">
        <f>'Transaction Data'!$F8773*'Transaction Data'!$L8773</f>
        <v>1606</v>
      </c>
      <c r="O8773" s="3">
        <f>'Transaction Data'!$N8773-'Transaction Data'!$M8773</f>
        <v>146</v>
      </c>
      <c r="P8773" s="2">
        <f>DATEDIF('Transaction Data'!$D8773,'Transaction Data'!$A8773,"y")</f>
        <v>55</v>
      </c>
      <c r="Q8773" s="2" t="str">
        <f>FLOOR('Transaction Data'!$P8773,15)&amp;"-"&amp;FLOOR('Transaction Data'!$P8773,15)+14</f>
        <v>45-59</v>
      </c>
      <c r="R8773" s="2" t="str">
        <f>IF('Transaction Data'!$L8773&lt;=10,"Less Expensive","Expensive")</f>
        <v>Expensive</v>
      </c>
      <c r="S8773" s="4">
        <f>WEEKDAY('Transaction Data'!$A8773)</f>
        <v>7</v>
      </c>
      <c r="T8773" s="2" t="str">
        <f>IF(WEEKDAY('Transaction Data'!$A8773,2)&lt;6,"Weekday","Weekend")</f>
        <v>Weekend</v>
      </c>
    </row>
    <row r="8774" ht="15.75" customHeight="1">
      <c r="A8774" s="1">
        <v>45466.0</v>
      </c>
      <c r="B8774" s="2" t="s">
        <v>8020</v>
      </c>
      <c r="C8774" s="2" t="s">
        <v>51</v>
      </c>
      <c r="D8774" s="1">
        <v>34932.0</v>
      </c>
      <c r="E8774" s="2" t="s">
        <v>22</v>
      </c>
      <c r="F8774" s="2">
        <v>408.0</v>
      </c>
      <c r="G8774" s="2" t="s">
        <v>57</v>
      </c>
      <c r="H8774" s="2" t="s">
        <v>45</v>
      </c>
      <c r="I8774" s="2" t="s">
        <v>25</v>
      </c>
      <c r="J8774" s="2" t="str">
        <f t="array" ref="J8774">XLOOKUP('Transaction Data'!$G8774,Product_Code,Biscuit_Brand)</f>
        <v>Oatmeal Cookies</v>
      </c>
      <c r="K8774" s="2">
        <f t="array" ref="K8774">XLOOKUP('Transaction Data'!$G8774,Product_Code,Cost)</f>
        <v>19</v>
      </c>
      <c r="L8774" s="2">
        <f t="array" ref="L8774">XLOOKUP('Transaction Data'!$G8774,Product_Code,Unit_Price)</f>
        <v>23</v>
      </c>
      <c r="M8774" s="3">
        <f>'Transaction Data'!$F8774*'Transaction Data'!$K8774</f>
        <v>7752</v>
      </c>
      <c r="N8774" s="3">
        <f>'Transaction Data'!$F8774*'Transaction Data'!$L8774</f>
        <v>9384</v>
      </c>
      <c r="O8774" s="3">
        <f>'Transaction Data'!$N8774-'Transaction Data'!$M8774</f>
        <v>1632</v>
      </c>
      <c r="P8774" s="2">
        <f>DATEDIF('Transaction Data'!$D8774,'Transaction Data'!$A8774,"y")</f>
        <v>28</v>
      </c>
      <c r="Q8774" s="2" t="str">
        <f>FLOOR('Transaction Data'!$P8774,15)&amp;"-"&amp;FLOOR('Transaction Data'!$P8774,15)+14</f>
        <v>15-29</v>
      </c>
      <c r="R8774" s="2" t="str">
        <f>IF('Transaction Data'!$L8774&lt;=10,"Less Expensive","Expensive")</f>
        <v>Expensive</v>
      </c>
      <c r="S8774" s="4">
        <f>WEEKDAY('Transaction Data'!$A8774)</f>
        <v>1</v>
      </c>
      <c r="T8774" s="2" t="str">
        <f>IF(WEEKDAY('Transaction Data'!$A8774,2)&lt;6,"Weekday","Weekend")</f>
        <v>Weekend</v>
      </c>
    </row>
    <row r="8775" ht="15.75" customHeight="1">
      <c r="A8775" s="1">
        <v>45429.0</v>
      </c>
      <c r="B8775" s="2" t="s">
        <v>8021</v>
      </c>
      <c r="C8775" s="2" t="s">
        <v>54</v>
      </c>
      <c r="D8775" s="1">
        <v>24260.0</v>
      </c>
      <c r="E8775" s="2" t="s">
        <v>63</v>
      </c>
      <c r="F8775" s="2">
        <v>63.0</v>
      </c>
      <c r="G8775" s="2" t="s">
        <v>55</v>
      </c>
      <c r="H8775" s="2" t="s">
        <v>24</v>
      </c>
      <c r="I8775" s="2" t="s">
        <v>25</v>
      </c>
      <c r="J8775" s="2" t="str">
        <f t="array" ref="J8775">XLOOKUP('Transaction Data'!$G8775,Product_Code,Biscuit_Brand)</f>
        <v>Vanilla Wafers</v>
      </c>
      <c r="K8775" s="2">
        <f t="array" ref="K8775">XLOOKUP('Transaction Data'!$G8775,Product_Code,Cost)</f>
        <v>18</v>
      </c>
      <c r="L8775" s="2">
        <f t="array" ref="L8775">XLOOKUP('Transaction Data'!$G8775,Product_Code,Unit_Price)</f>
        <v>36</v>
      </c>
      <c r="M8775" s="3">
        <f>'Transaction Data'!$F8775*'Transaction Data'!$K8775</f>
        <v>1134</v>
      </c>
      <c r="N8775" s="3">
        <f>'Transaction Data'!$F8775*'Transaction Data'!$L8775</f>
        <v>2268</v>
      </c>
      <c r="O8775" s="3">
        <f>'Transaction Data'!$N8775-'Transaction Data'!$M8775</f>
        <v>1134</v>
      </c>
      <c r="P8775" s="2">
        <f>DATEDIF('Transaction Data'!$D8775,'Transaction Data'!$A8775,"y")</f>
        <v>57</v>
      </c>
      <c r="Q8775" s="2" t="str">
        <f>FLOOR('Transaction Data'!$P8775,15)&amp;"-"&amp;FLOOR('Transaction Data'!$P8775,15)+14</f>
        <v>45-59</v>
      </c>
      <c r="R8775" s="2" t="str">
        <f>IF('Transaction Data'!$L8775&lt;=10,"Less Expensive","Expensive")</f>
        <v>Expensive</v>
      </c>
      <c r="S8775" s="4">
        <f>WEEKDAY('Transaction Data'!$A8775)</f>
        <v>6</v>
      </c>
      <c r="T8775" s="2" t="str">
        <f>IF(WEEKDAY('Transaction Data'!$A8775,2)&lt;6,"Weekday","Weekend")</f>
        <v>Weekday</v>
      </c>
    </row>
    <row r="8776" ht="15.75" customHeight="1">
      <c r="A8776" s="1">
        <v>45399.0</v>
      </c>
      <c r="B8776" s="2" t="s">
        <v>8022</v>
      </c>
      <c r="C8776" s="2" t="s">
        <v>21</v>
      </c>
      <c r="D8776" s="1">
        <v>32644.0</v>
      </c>
      <c r="E8776" s="2" t="s">
        <v>37</v>
      </c>
      <c r="F8776" s="2">
        <v>205.0</v>
      </c>
      <c r="G8776" s="2" t="s">
        <v>44</v>
      </c>
      <c r="H8776" s="2" t="s">
        <v>29</v>
      </c>
      <c r="I8776" s="2" t="s">
        <v>25</v>
      </c>
      <c r="J8776" s="2" t="str">
        <f t="array" ref="J8776">XLOOKUP('Transaction Data'!$G8776,Product_Code,Biscuit_Brand)</f>
        <v>Butter Crunch</v>
      </c>
      <c r="K8776" s="2">
        <f t="array" ref="K8776">XLOOKUP('Transaction Data'!$G8776,Product_Code,Cost)</f>
        <v>10</v>
      </c>
      <c r="L8776" s="2">
        <f t="array" ref="L8776">XLOOKUP('Transaction Data'!$G8776,Product_Code,Unit_Price)</f>
        <v>11</v>
      </c>
      <c r="M8776" s="3">
        <f>'Transaction Data'!$F8776*'Transaction Data'!$K8776</f>
        <v>2050</v>
      </c>
      <c r="N8776" s="3">
        <f>'Transaction Data'!$F8776*'Transaction Data'!$L8776</f>
        <v>2255</v>
      </c>
      <c r="O8776" s="3">
        <f>'Transaction Data'!$N8776-'Transaction Data'!$M8776</f>
        <v>205</v>
      </c>
      <c r="P8776" s="2">
        <f>DATEDIF('Transaction Data'!$D8776,'Transaction Data'!$A8776,"y")</f>
        <v>34</v>
      </c>
      <c r="Q8776" s="2" t="str">
        <f>FLOOR('Transaction Data'!$P8776,15)&amp;"-"&amp;FLOOR('Transaction Data'!$P8776,15)+14</f>
        <v>30-44</v>
      </c>
      <c r="R8776" s="2" t="str">
        <f>IF('Transaction Data'!$L8776&lt;=10,"Less Expensive","Expensive")</f>
        <v>Expensive</v>
      </c>
      <c r="S8776" s="4">
        <f>WEEKDAY('Transaction Data'!$A8776)</f>
        <v>4</v>
      </c>
      <c r="T8776" s="2" t="str">
        <f>IF(WEEKDAY('Transaction Data'!$A8776,2)&lt;6,"Weekday","Weekend")</f>
        <v>Weekday</v>
      </c>
    </row>
    <row r="8777" ht="15.75" customHeight="1">
      <c r="A8777" s="1">
        <v>45385.0</v>
      </c>
      <c r="B8777" s="2" t="s">
        <v>8023</v>
      </c>
      <c r="C8777" s="2" t="s">
        <v>78</v>
      </c>
      <c r="D8777" s="1">
        <v>34472.0</v>
      </c>
      <c r="E8777" s="2" t="s">
        <v>27</v>
      </c>
      <c r="F8777" s="2">
        <v>448.0</v>
      </c>
      <c r="G8777" s="2" t="s">
        <v>23</v>
      </c>
      <c r="H8777" s="2" t="s">
        <v>42</v>
      </c>
      <c r="I8777" s="2" t="s">
        <v>25</v>
      </c>
      <c r="J8777" s="2" t="str">
        <f t="array" ref="J8777">XLOOKUP('Transaction Data'!$G8777,Product_Code,Biscuit_Brand)</f>
        <v>Cinnamon Swirls</v>
      </c>
      <c r="K8777" s="2">
        <f t="array" ref="K8777">XLOOKUP('Transaction Data'!$G8777,Product_Code,Cost)</f>
        <v>10</v>
      </c>
      <c r="L8777" s="2">
        <f t="array" ref="L8777">XLOOKUP('Transaction Data'!$G8777,Product_Code,Unit_Price)</f>
        <v>14</v>
      </c>
      <c r="M8777" s="3">
        <f>'Transaction Data'!$F8777*'Transaction Data'!$K8777</f>
        <v>4480</v>
      </c>
      <c r="N8777" s="3">
        <f>'Transaction Data'!$F8777*'Transaction Data'!$L8777</f>
        <v>6272</v>
      </c>
      <c r="O8777" s="3">
        <f>'Transaction Data'!$N8777-'Transaction Data'!$M8777</f>
        <v>1792</v>
      </c>
      <c r="P8777" s="2">
        <f>DATEDIF('Transaction Data'!$D8777,'Transaction Data'!$A8777,"y")</f>
        <v>29</v>
      </c>
      <c r="Q8777" s="2" t="str">
        <f>FLOOR('Transaction Data'!$P8777,15)&amp;"-"&amp;FLOOR('Transaction Data'!$P8777,15)+14</f>
        <v>15-29</v>
      </c>
      <c r="R8777" s="2" t="str">
        <f>IF('Transaction Data'!$L8777&lt;=10,"Less Expensive","Expensive")</f>
        <v>Expensive</v>
      </c>
      <c r="S8777" s="4">
        <f>WEEKDAY('Transaction Data'!$A8777)</f>
        <v>4</v>
      </c>
      <c r="T8777" s="2" t="str">
        <f>IF(WEEKDAY('Transaction Data'!$A8777,2)&lt;6,"Weekday","Weekend")</f>
        <v>Weekday</v>
      </c>
    </row>
    <row r="8778" ht="15.75" customHeight="1">
      <c r="A8778" s="1">
        <v>45450.0</v>
      </c>
      <c r="B8778" s="2" t="s">
        <v>8024</v>
      </c>
      <c r="C8778" s="2" t="s">
        <v>47</v>
      </c>
      <c r="D8778" s="1">
        <v>28439.0</v>
      </c>
      <c r="E8778" s="2" t="s">
        <v>27</v>
      </c>
      <c r="F8778" s="2">
        <v>463.0</v>
      </c>
      <c r="G8778" s="2" t="s">
        <v>44</v>
      </c>
      <c r="H8778" s="2" t="s">
        <v>45</v>
      </c>
      <c r="I8778" s="2" t="s">
        <v>25</v>
      </c>
      <c r="J8778" s="2" t="str">
        <f t="array" ref="J8778">XLOOKUP('Transaction Data'!$G8778,Product_Code,Biscuit_Brand)</f>
        <v>Butter Crunch</v>
      </c>
      <c r="K8778" s="2">
        <f t="array" ref="K8778">XLOOKUP('Transaction Data'!$G8778,Product_Code,Cost)</f>
        <v>10</v>
      </c>
      <c r="L8778" s="2">
        <f t="array" ref="L8778">XLOOKUP('Transaction Data'!$G8778,Product_Code,Unit_Price)</f>
        <v>11</v>
      </c>
      <c r="M8778" s="3">
        <f>'Transaction Data'!$F8778*'Transaction Data'!$K8778</f>
        <v>4630</v>
      </c>
      <c r="N8778" s="3">
        <f>'Transaction Data'!$F8778*'Transaction Data'!$L8778</f>
        <v>5093</v>
      </c>
      <c r="O8778" s="3">
        <f>'Transaction Data'!$N8778-'Transaction Data'!$M8778</f>
        <v>463</v>
      </c>
      <c r="P8778" s="2">
        <f>DATEDIF('Transaction Data'!$D8778,'Transaction Data'!$A8778,"y")</f>
        <v>46</v>
      </c>
      <c r="Q8778" s="2" t="str">
        <f>FLOOR('Transaction Data'!$P8778,15)&amp;"-"&amp;FLOOR('Transaction Data'!$P8778,15)+14</f>
        <v>45-59</v>
      </c>
      <c r="R8778" s="2" t="str">
        <f>IF('Transaction Data'!$L8778&lt;=10,"Less Expensive","Expensive")</f>
        <v>Expensive</v>
      </c>
      <c r="S8778" s="4">
        <f>WEEKDAY('Transaction Data'!$A8778)</f>
        <v>6</v>
      </c>
      <c r="T8778" s="2" t="str">
        <f>IF(WEEKDAY('Transaction Data'!$A8778,2)&lt;6,"Weekday","Weekend")</f>
        <v>Weekday</v>
      </c>
    </row>
    <row r="8779" ht="15.75" customHeight="1">
      <c r="A8779" s="1">
        <v>45358.0</v>
      </c>
      <c r="B8779" s="2" t="s">
        <v>8025</v>
      </c>
      <c r="C8779" s="2" t="s">
        <v>54</v>
      </c>
      <c r="D8779" s="1">
        <v>18843.0</v>
      </c>
      <c r="E8779" s="2" t="s">
        <v>27</v>
      </c>
      <c r="F8779" s="2">
        <v>141.0</v>
      </c>
      <c r="G8779" s="2" t="s">
        <v>55</v>
      </c>
      <c r="H8779" s="2" t="s">
        <v>24</v>
      </c>
      <c r="I8779" s="2" t="s">
        <v>25</v>
      </c>
      <c r="J8779" s="2" t="str">
        <f t="array" ref="J8779">XLOOKUP('Transaction Data'!$G8779,Product_Code,Biscuit_Brand)</f>
        <v>Vanilla Wafers</v>
      </c>
      <c r="K8779" s="2">
        <f t="array" ref="K8779">XLOOKUP('Transaction Data'!$G8779,Product_Code,Cost)</f>
        <v>18</v>
      </c>
      <c r="L8779" s="2">
        <f t="array" ref="L8779">XLOOKUP('Transaction Data'!$G8779,Product_Code,Unit_Price)</f>
        <v>36</v>
      </c>
      <c r="M8779" s="3">
        <f>'Transaction Data'!$F8779*'Transaction Data'!$K8779</f>
        <v>2538</v>
      </c>
      <c r="N8779" s="3">
        <f>'Transaction Data'!$F8779*'Transaction Data'!$L8779</f>
        <v>5076</v>
      </c>
      <c r="O8779" s="3">
        <f>'Transaction Data'!$N8779-'Transaction Data'!$M8779</f>
        <v>2538</v>
      </c>
      <c r="P8779" s="2">
        <f>DATEDIF('Transaction Data'!$D8779,'Transaction Data'!$A8779,"y")</f>
        <v>72</v>
      </c>
      <c r="Q8779" s="2" t="str">
        <f>FLOOR('Transaction Data'!$P8779,15)&amp;"-"&amp;FLOOR('Transaction Data'!$P8779,15)+14</f>
        <v>60-74</v>
      </c>
      <c r="R8779" s="2" t="str">
        <f>IF('Transaction Data'!$L8779&lt;=10,"Less Expensive","Expensive")</f>
        <v>Expensive</v>
      </c>
      <c r="S8779" s="4">
        <f>WEEKDAY('Transaction Data'!$A8779)</f>
        <v>5</v>
      </c>
      <c r="T8779" s="2" t="str">
        <f>IF(WEEKDAY('Transaction Data'!$A8779,2)&lt;6,"Weekday","Weekend")</f>
        <v>Weekday</v>
      </c>
    </row>
    <row r="8780" ht="15.75" customHeight="1">
      <c r="A8780" s="1">
        <v>45376.0</v>
      </c>
      <c r="B8780" s="2" t="s">
        <v>8026</v>
      </c>
      <c r="C8780" s="2" t="s">
        <v>65</v>
      </c>
      <c r="D8780" s="1">
        <v>32528.0</v>
      </c>
      <c r="E8780" s="2" t="s">
        <v>22</v>
      </c>
      <c r="F8780" s="2">
        <v>492.0</v>
      </c>
      <c r="G8780" s="2" t="s">
        <v>61</v>
      </c>
      <c r="H8780" s="2" t="s">
        <v>29</v>
      </c>
      <c r="I8780" s="2" t="s">
        <v>25</v>
      </c>
      <c r="J8780" s="2" t="str">
        <f t="array" ref="J8780">XLOOKUP('Transaction Data'!$G8780,Product_Code,Biscuit_Brand)</f>
        <v>Choco Delight</v>
      </c>
      <c r="K8780" s="2">
        <f t="array" ref="K8780">XLOOKUP('Transaction Data'!$G8780,Product_Code,Cost)</f>
        <v>3</v>
      </c>
      <c r="L8780" s="2">
        <f t="array" ref="L8780">XLOOKUP('Transaction Data'!$G8780,Product_Code,Unit_Price)</f>
        <v>5</v>
      </c>
      <c r="M8780" s="3">
        <f>'Transaction Data'!$F8780*'Transaction Data'!$K8780</f>
        <v>1476</v>
      </c>
      <c r="N8780" s="3">
        <f>'Transaction Data'!$F8780*'Transaction Data'!$L8780</f>
        <v>2460</v>
      </c>
      <c r="O8780" s="3">
        <f>'Transaction Data'!$N8780-'Transaction Data'!$M8780</f>
        <v>984</v>
      </c>
      <c r="P8780" s="2">
        <f>DATEDIF('Transaction Data'!$D8780,'Transaction Data'!$A8780,"y")</f>
        <v>35</v>
      </c>
      <c r="Q8780" s="2" t="str">
        <f>FLOOR('Transaction Data'!$P8780,15)&amp;"-"&amp;FLOOR('Transaction Data'!$P8780,15)+14</f>
        <v>30-44</v>
      </c>
      <c r="R8780" s="2" t="str">
        <f>IF('Transaction Data'!$L8780&lt;=10,"Less Expensive","Expensive")</f>
        <v>Less Expensive</v>
      </c>
      <c r="S8780" s="4">
        <f>WEEKDAY('Transaction Data'!$A8780)</f>
        <v>2</v>
      </c>
      <c r="T8780" s="2" t="str">
        <f>IF(WEEKDAY('Transaction Data'!$A8780,2)&lt;6,"Weekday","Weekend")</f>
        <v>Weekday</v>
      </c>
    </row>
    <row r="8781" ht="15.75" customHeight="1">
      <c r="A8781" s="1">
        <v>45375.0</v>
      </c>
      <c r="B8781" s="2" t="s">
        <v>8027</v>
      </c>
      <c r="C8781" s="2" t="s">
        <v>72</v>
      </c>
      <c r="D8781" s="1">
        <v>38615.0</v>
      </c>
      <c r="E8781" s="2" t="s">
        <v>63</v>
      </c>
      <c r="F8781" s="2">
        <v>223.0</v>
      </c>
      <c r="G8781" s="2" t="s">
        <v>28</v>
      </c>
      <c r="H8781" s="2" t="s">
        <v>29</v>
      </c>
      <c r="I8781" s="2" t="s">
        <v>25</v>
      </c>
      <c r="J8781" s="2" t="str">
        <f t="array" ref="J8781">XLOOKUP('Transaction Data'!$G8781,Product_Code,Biscuit_Brand)</f>
        <v>Shortbread</v>
      </c>
      <c r="K8781" s="2">
        <f t="array" ref="K8781">XLOOKUP('Transaction Data'!$G8781,Product_Code,Cost)</f>
        <v>10</v>
      </c>
      <c r="L8781" s="2">
        <f t="array" ref="L8781">XLOOKUP('Transaction Data'!$G8781,Product_Code,Unit_Price)</f>
        <v>45</v>
      </c>
      <c r="M8781" s="3">
        <f>'Transaction Data'!$F8781*'Transaction Data'!$K8781</f>
        <v>2230</v>
      </c>
      <c r="N8781" s="3">
        <f>'Transaction Data'!$F8781*'Transaction Data'!$L8781</f>
        <v>10035</v>
      </c>
      <c r="O8781" s="3">
        <f>'Transaction Data'!$N8781-'Transaction Data'!$M8781</f>
        <v>7805</v>
      </c>
      <c r="P8781" s="2">
        <f>DATEDIF('Transaction Data'!$D8781,'Transaction Data'!$A8781,"y")</f>
        <v>18</v>
      </c>
      <c r="Q8781" s="2" t="str">
        <f>FLOOR('Transaction Data'!$P8781,15)&amp;"-"&amp;FLOOR('Transaction Data'!$P8781,15)+14</f>
        <v>15-29</v>
      </c>
      <c r="R8781" s="2" t="str">
        <f>IF('Transaction Data'!$L8781&lt;=10,"Less Expensive","Expensive")</f>
        <v>Expensive</v>
      </c>
      <c r="S8781" s="4">
        <f>WEEKDAY('Transaction Data'!$A8781)</f>
        <v>1</v>
      </c>
      <c r="T8781" s="2" t="str">
        <f>IF(WEEKDAY('Transaction Data'!$A8781,2)&lt;6,"Weekday","Weekend")</f>
        <v>Weekend</v>
      </c>
    </row>
    <row r="8782" ht="15.75" customHeight="1">
      <c r="A8782" s="1">
        <v>45366.0</v>
      </c>
      <c r="B8782" s="2" t="s">
        <v>8028</v>
      </c>
      <c r="C8782" s="2" t="s">
        <v>78</v>
      </c>
      <c r="D8782" s="1">
        <v>24127.0</v>
      </c>
      <c r="E8782" s="2" t="s">
        <v>27</v>
      </c>
      <c r="F8782" s="2">
        <v>36.0</v>
      </c>
      <c r="G8782" s="2" t="s">
        <v>61</v>
      </c>
      <c r="H8782" s="2" t="s">
        <v>34</v>
      </c>
      <c r="I8782" s="2" t="s">
        <v>25</v>
      </c>
      <c r="J8782" s="2" t="str">
        <f t="array" ref="J8782">XLOOKUP('Transaction Data'!$G8782,Product_Code,Biscuit_Brand)</f>
        <v>Choco Delight</v>
      </c>
      <c r="K8782" s="2">
        <f t="array" ref="K8782">XLOOKUP('Transaction Data'!$G8782,Product_Code,Cost)</f>
        <v>3</v>
      </c>
      <c r="L8782" s="2">
        <f t="array" ref="L8782">XLOOKUP('Transaction Data'!$G8782,Product_Code,Unit_Price)</f>
        <v>5</v>
      </c>
      <c r="M8782" s="3">
        <f>'Transaction Data'!$F8782*'Transaction Data'!$K8782</f>
        <v>108</v>
      </c>
      <c r="N8782" s="3">
        <f>'Transaction Data'!$F8782*'Transaction Data'!$L8782</f>
        <v>180</v>
      </c>
      <c r="O8782" s="3">
        <f>'Transaction Data'!$N8782-'Transaction Data'!$M8782</f>
        <v>72</v>
      </c>
      <c r="P8782" s="2">
        <f>DATEDIF('Transaction Data'!$D8782,'Transaction Data'!$A8782,"y")</f>
        <v>58</v>
      </c>
      <c r="Q8782" s="2" t="str">
        <f>FLOOR('Transaction Data'!$P8782,15)&amp;"-"&amp;FLOOR('Transaction Data'!$P8782,15)+14</f>
        <v>45-59</v>
      </c>
      <c r="R8782" s="2" t="str">
        <f>IF('Transaction Data'!$L8782&lt;=10,"Less Expensive","Expensive")</f>
        <v>Less Expensive</v>
      </c>
      <c r="S8782" s="4">
        <f>WEEKDAY('Transaction Data'!$A8782)</f>
        <v>6</v>
      </c>
      <c r="T8782" s="2" t="str">
        <f>IF(WEEKDAY('Transaction Data'!$A8782,2)&lt;6,"Weekday","Weekend")</f>
        <v>Weekday</v>
      </c>
    </row>
    <row r="8783" ht="15.75" customHeight="1">
      <c r="A8783" s="1">
        <v>45340.0</v>
      </c>
      <c r="B8783" s="2" t="s">
        <v>2302</v>
      </c>
      <c r="C8783" s="2" t="s">
        <v>21</v>
      </c>
      <c r="D8783" s="1">
        <v>19409.0</v>
      </c>
      <c r="E8783" s="2" t="s">
        <v>37</v>
      </c>
      <c r="F8783" s="2">
        <v>444.0</v>
      </c>
      <c r="G8783" s="2" t="s">
        <v>55</v>
      </c>
      <c r="H8783" s="2" t="s">
        <v>24</v>
      </c>
      <c r="I8783" s="2" t="s">
        <v>25</v>
      </c>
      <c r="J8783" s="2" t="str">
        <f t="array" ref="J8783">XLOOKUP('Transaction Data'!$G8783,Product_Code,Biscuit_Brand)</f>
        <v>Vanilla Wafers</v>
      </c>
      <c r="K8783" s="2">
        <f t="array" ref="K8783">XLOOKUP('Transaction Data'!$G8783,Product_Code,Cost)</f>
        <v>18</v>
      </c>
      <c r="L8783" s="2">
        <f t="array" ref="L8783">XLOOKUP('Transaction Data'!$G8783,Product_Code,Unit_Price)</f>
        <v>36</v>
      </c>
      <c r="M8783" s="3">
        <f>'Transaction Data'!$F8783*'Transaction Data'!$K8783</f>
        <v>7992</v>
      </c>
      <c r="N8783" s="3">
        <f>'Transaction Data'!$F8783*'Transaction Data'!$L8783</f>
        <v>15984</v>
      </c>
      <c r="O8783" s="3">
        <f>'Transaction Data'!$N8783-'Transaction Data'!$M8783</f>
        <v>7992</v>
      </c>
      <c r="P8783" s="2">
        <f>DATEDIF('Transaction Data'!$D8783,'Transaction Data'!$A8783,"y")</f>
        <v>70</v>
      </c>
      <c r="Q8783" s="2" t="str">
        <f>FLOOR('Transaction Data'!$P8783,15)&amp;"-"&amp;FLOOR('Transaction Data'!$P8783,15)+14</f>
        <v>60-74</v>
      </c>
      <c r="R8783" s="2" t="str">
        <f>IF('Transaction Data'!$L8783&lt;=10,"Less Expensive","Expensive")</f>
        <v>Expensive</v>
      </c>
      <c r="S8783" s="4">
        <f>WEEKDAY('Transaction Data'!$A8783)</f>
        <v>1</v>
      </c>
      <c r="T8783" s="2" t="str">
        <f>IF(WEEKDAY('Transaction Data'!$A8783,2)&lt;6,"Weekday","Weekend")</f>
        <v>Weekend</v>
      </c>
    </row>
    <row r="8784" ht="15.75" customHeight="1">
      <c r="A8784" s="1">
        <v>45322.0</v>
      </c>
      <c r="B8784" s="2" t="s">
        <v>8029</v>
      </c>
      <c r="C8784" s="2" t="s">
        <v>69</v>
      </c>
      <c r="D8784" s="1">
        <v>20050.0</v>
      </c>
      <c r="E8784" s="2" t="s">
        <v>63</v>
      </c>
      <c r="F8784" s="2">
        <v>452.0</v>
      </c>
      <c r="G8784" s="2" t="s">
        <v>28</v>
      </c>
      <c r="H8784" s="2" t="s">
        <v>42</v>
      </c>
      <c r="I8784" s="2" t="s">
        <v>25</v>
      </c>
      <c r="J8784" s="2" t="str">
        <f t="array" ref="J8784">XLOOKUP('Transaction Data'!$G8784,Product_Code,Biscuit_Brand)</f>
        <v>Shortbread</v>
      </c>
      <c r="K8784" s="2">
        <f t="array" ref="K8784">XLOOKUP('Transaction Data'!$G8784,Product_Code,Cost)</f>
        <v>10</v>
      </c>
      <c r="L8784" s="2">
        <f t="array" ref="L8784">XLOOKUP('Transaction Data'!$G8784,Product_Code,Unit_Price)</f>
        <v>45</v>
      </c>
      <c r="M8784" s="3">
        <f>'Transaction Data'!$F8784*'Transaction Data'!$K8784</f>
        <v>4520</v>
      </c>
      <c r="N8784" s="3">
        <f>'Transaction Data'!$F8784*'Transaction Data'!$L8784</f>
        <v>20340</v>
      </c>
      <c r="O8784" s="3">
        <f>'Transaction Data'!$N8784-'Transaction Data'!$M8784</f>
        <v>15820</v>
      </c>
      <c r="P8784" s="2">
        <f>DATEDIF('Transaction Data'!$D8784,'Transaction Data'!$A8784,"y")</f>
        <v>69</v>
      </c>
      <c r="Q8784" s="2" t="str">
        <f>FLOOR('Transaction Data'!$P8784,15)&amp;"-"&amp;FLOOR('Transaction Data'!$P8784,15)+14</f>
        <v>60-74</v>
      </c>
      <c r="R8784" s="2" t="str">
        <f>IF('Transaction Data'!$L8784&lt;=10,"Less Expensive","Expensive")</f>
        <v>Expensive</v>
      </c>
      <c r="S8784" s="4">
        <f>WEEKDAY('Transaction Data'!$A8784)</f>
        <v>4</v>
      </c>
      <c r="T8784" s="2" t="str">
        <f>IF(WEEKDAY('Transaction Data'!$A8784,2)&lt;6,"Weekday","Weekend")</f>
        <v>Weekday</v>
      </c>
    </row>
    <row r="8785" ht="15.75" customHeight="1">
      <c r="A8785" s="1">
        <v>45365.0</v>
      </c>
      <c r="B8785" s="2" t="s">
        <v>8030</v>
      </c>
      <c r="C8785" s="2" t="s">
        <v>51</v>
      </c>
      <c r="D8785" s="1">
        <v>36256.0</v>
      </c>
      <c r="E8785" s="2" t="s">
        <v>22</v>
      </c>
      <c r="F8785" s="2">
        <v>303.0</v>
      </c>
      <c r="G8785" s="2" t="s">
        <v>48</v>
      </c>
      <c r="H8785" s="2" t="s">
        <v>45</v>
      </c>
      <c r="I8785" s="2" t="s">
        <v>25</v>
      </c>
      <c r="J8785" s="2" t="str">
        <f t="array" ref="J8785">XLOOKUP('Transaction Data'!$G8785,Product_Code,Biscuit_Brand)</f>
        <v>Lemon Crisps</v>
      </c>
      <c r="K8785" s="2">
        <f t="array" ref="K8785">XLOOKUP('Transaction Data'!$G8785,Product_Code,Cost)</f>
        <v>7</v>
      </c>
      <c r="L8785" s="2">
        <f t="array" ref="L8785">XLOOKUP('Transaction Data'!$G8785,Product_Code,Unit_Price)</f>
        <v>9</v>
      </c>
      <c r="M8785" s="3">
        <f>'Transaction Data'!$F8785*'Transaction Data'!$K8785</f>
        <v>2121</v>
      </c>
      <c r="N8785" s="3">
        <f>'Transaction Data'!$F8785*'Transaction Data'!$L8785</f>
        <v>2727</v>
      </c>
      <c r="O8785" s="3">
        <f>'Transaction Data'!$N8785-'Transaction Data'!$M8785</f>
        <v>606</v>
      </c>
      <c r="P8785" s="2">
        <f>DATEDIF('Transaction Data'!$D8785,'Transaction Data'!$A8785,"y")</f>
        <v>24</v>
      </c>
      <c r="Q8785" s="2" t="str">
        <f>FLOOR('Transaction Data'!$P8785,15)&amp;"-"&amp;FLOOR('Transaction Data'!$P8785,15)+14</f>
        <v>15-29</v>
      </c>
      <c r="R8785" s="2" t="str">
        <f>IF('Transaction Data'!$L8785&lt;=10,"Less Expensive","Expensive")</f>
        <v>Less Expensive</v>
      </c>
      <c r="S8785" s="4">
        <f>WEEKDAY('Transaction Data'!$A8785)</f>
        <v>5</v>
      </c>
      <c r="T8785" s="2" t="str">
        <f>IF(WEEKDAY('Transaction Data'!$A8785,2)&lt;6,"Weekday","Weekend")</f>
        <v>Weekday</v>
      </c>
    </row>
    <row r="8786" ht="15.75" customHeight="1">
      <c r="A8786" s="1">
        <v>45379.0</v>
      </c>
      <c r="B8786" s="2" t="s">
        <v>8031</v>
      </c>
      <c r="C8786" s="2" t="s">
        <v>72</v>
      </c>
      <c r="D8786" s="1">
        <v>34659.0</v>
      </c>
      <c r="E8786" s="2" t="s">
        <v>37</v>
      </c>
      <c r="F8786" s="2">
        <v>117.0</v>
      </c>
      <c r="G8786" s="2" t="s">
        <v>48</v>
      </c>
      <c r="H8786" s="2" t="s">
        <v>24</v>
      </c>
      <c r="I8786" s="2" t="s">
        <v>25</v>
      </c>
      <c r="J8786" s="2" t="str">
        <f t="array" ref="J8786">XLOOKUP('Transaction Data'!$G8786,Product_Code,Biscuit_Brand)</f>
        <v>Lemon Crisps</v>
      </c>
      <c r="K8786" s="2">
        <f t="array" ref="K8786">XLOOKUP('Transaction Data'!$G8786,Product_Code,Cost)</f>
        <v>7</v>
      </c>
      <c r="L8786" s="2">
        <f t="array" ref="L8786">XLOOKUP('Transaction Data'!$G8786,Product_Code,Unit_Price)</f>
        <v>9</v>
      </c>
      <c r="M8786" s="3">
        <f>'Transaction Data'!$F8786*'Transaction Data'!$K8786</f>
        <v>819</v>
      </c>
      <c r="N8786" s="3">
        <f>'Transaction Data'!$F8786*'Transaction Data'!$L8786</f>
        <v>1053</v>
      </c>
      <c r="O8786" s="3">
        <f>'Transaction Data'!$N8786-'Transaction Data'!$M8786</f>
        <v>234</v>
      </c>
      <c r="P8786" s="2">
        <f>DATEDIF('Transaction Data'!$D8786,'Transaction Data'!$A8786,"y")</f>
        <v>29</v>
      </c>
      <c r="Q8786" s="2" t="str">
        <f>FLOOR('Transaction Data'!$P8786,15)&amp;"-"&amp;FLOOR('Transaction Data'!$P8786,15)+14</f>
        <v>15-29</v>
      </c>
      <c r="R8786" s="2" t="str">
        <f>IF('Transaction Data'!$L8786&lt;=10,"Less Expensive","Expensive")</f>
        <v>Less Expensive</v>
      </c>
      <c r="S8786" s="4">
        <f>WEEKDAY('Transaction Data'!$A8786)</f>
        <v>5</v>
      </c>
      <c r="T8786" s="2" t="str">
        <f>IF(WEEKDAY('Transaction Data'!$A8786,2)&lt;6,"Weekday","Weekend")</f>
        <v>Weekday</v>
      </c>
    </row>
    <row r="8787" ht="15.75" customHeight="1">
      <c r="A8787" s="1">
        <v>45393.0</v>
      </c>
      <c r="B8787" s="2" t="s">
        <v>8032</v>
      </c>
      <c r="C8787" s="2" t="s">
        <v>51</v>
      </c>
      <c r="D8787" s="1">
        <v>28395.0</v>
      </c>
      <c r="E8787" s="2" t="s">
        <v>63</v>
      </c>
      <c r="F8787" s="2">
        <v>489.0</v>
      </c>
      <c r="G8787" s="2" t="s">
        <v>57</v>
      </c>
      <c r="H8787" s="2" t="s">
        <v>29</v>
      </c>
      <c r="I8787" s="2" t="s">
        <v>25</v>
      </c>
      <c r="J8787" s="2" t="str">
        <f t="array" ref="J8787">XLOOKUP('Transaction Data'!$G8787,Product_Code,Biscuit_Brand)</f>
        <v>Oatmeal Cookies</v>
      </c>
      <c r="K8787" s="2">
        <f t="array" ref="K8787">XLOOKUP('Transaction Data'!$G8787,Product_Code,Cost)</f>
        <v>19</v>
      </c>
      <c r="L8787" s="2">
        <f t="array" ref="L8787">XLOOKUP('Transaction Data'!$G8787,Product_Code,Unit_Price)</f>
        <v>23</v>
      </c>
      <c r="M8787" s="3">
        <f>'Transaction Data'!$F8787*'Transaction Data'!$K8787</f>
        <v>9291</v>
      </c>
      <c r="N8787" s="3">
        <f>'Transaction Data'!$F8787*'Transaction Data'!$L8787</f>
        <v>11247</v>
      </c>
      <c r="O8787" s="3">
        <f>'Transaction Data'!$N8787-'Transaction Data'!$M8787</f>
        <v>1956</v>
      </c>
      <c r="P8787" s="2">
        <f>DATEDIF('Transaction Data'!$D8787,'Transaction Data'!$A8787,"y")</f>
        <v>46</v>
      </c>
      <c r="Q8787" s="2" t="str">
        <f>FLOOR('Transaction Data'!$P8787,15)&amp;"-"&amp;FLOOR('Transaction Data'!$P8787,15)+14</f>
        <v>45-59</v>
      </c>
      <c r="R8787" s="2" t="str">
        <f>IF('Transaction Data'!$L8787&lt;=10,"Less Expensive","Expensive")</f>
        <v>Expensive</v>
      </c>
      <c r="S8787" s="4">
        <f>WEEKDAY('Transaction Data'!$A8787)</f>
        <v>5</v>
      </c>
      <c r="T8787" s="2" t="str">
        <f>IF(WEEKDAY('Transaction Data'!$A8787,2)&lt;6,"Weekday","Weekend")</f>
        <v>Weekday</v>
      </c>
    </row>
    <row r="8788" ht="15.75" customHeight="1">
      <c r="A8788" s="1">
        <v>45309.0</v>
      </c>
      <c r="B8788" s="2" t="s">
        <v>8033</v>
      </c>
      <c r="C8788" s="2" t="s">
        <v>21</v>
      </c>
      <c r="D8788" s="1">
        <v>23879.0</v>
      </c>
      <c r="E8788" s="2" t="s">
        <v>63</v>
      </c>
      <c r="F8788" s="2">
        <v>463.0</v>
      </c>
      <c r="G8788" s="2" t="s">
        <v>33</v>
      </c>
      <c r="H8788" s="2" t="s">
        <v>42</v>
      </c>
      <c r="I8788" s="2" t="s">
        <v>25</v>
      </c>
      <c r="J8788" s="2" t="str">
        <f t="array" ref="J8788">XLOOKUP('Transaction Data'!$G8788,Product_Code,Biscuit_Brand)</f>
        <v>Caramel Biscuits</v>
      </c>
      <c r="K8788" s="2">
        <f t="array" ref="K8788">XLOOKUP('Transaction Data'!$G8788,Product_Code,Cost)</f>
        <v>18</v>
      </c>
      <c r="L8788" s="2">
        <f t="array" ref="L8788">XLOOKUP('Transaction Data'!$G8788,Product_Code,Unit_Price)</f>
        <v>22</v>
      </c>
      <c r="M8788" s="3">
        <f>'Transaction Data'!$F8788*'Transaction Data'!$K8788</f>
        <v>8334</v>
      </c>
      <c r="N8788" s="3">
        <f>'Transaction Data'!$F8788*'Transaction Data'!$L8788</f>
        <v>10186</v>
      </c>
      <c r="O8788" s="3">
        <f>'Transaction Data'!$N8788-'Transaction Data'!$M8788</f>
        <v>1852</v>
      </c>
      <c r="P8788" s="2">
        <f>DATEDIF('Transaction Data'!$D8788,'Transaction Data'!$A8788,"y")</f>
        <v>58</v>
      </c>
      <c r="Q8788" s="2" t="str">
        <f>FLOOR('Transaction Data'!$P8788,15)&amp;"-"&amp;FLOOR('Transaction Data'!$P8788,15)+14</f>
        <v>45-59</v>
      </c>
      <c r="R8788" s="2" t="str">
        <f>IF('Transaction Data'!$L8788&lt;=10,"Less Expensive","Expensive")</f>
        <v>Expensive</v>
      </c>
      <c r="S8788" s="4">
        <f>WEEKDAY('Transaction Data'!$A8788)</f>
        <v>5</v>
      </c>
      <c r="T8788" s="2" t="str">
        <f>IF(WEEKDAY('Transaction Data'!$A8788,2)&lt;6,"Weekday","Weekend")</f>
        <v>Weekday</v>
      </c>
    </row>
    <row r="8789" ht="15.75" customHeight="1">
      <c r="A8789" s="1">
        <v>45377.0</v>
      </c>
      <c r="B8789" s="2" t="s">
        <v>8034</v>
      </c>
      <c r="C8789" s="2" t="s">
        <v>41</v>
      </c>
      <c r="D8789" s="1">
        <v>31776.0</v>
      </c>
      <c r="E8789" s="2" t="s">
        <v>22</v>
      </c>
      <c r="F8789" s="2">
        <v>481.0</v>
      </c>
      <c r="G8789" s="2" t="s">
        <v>28</v>
      </c>
      <c r="H8789" s="2" t="s">
        <v>45</v>
      </c>
      <c r="I8789" s="2" t="s">
        <v>25</v>
      </c>
      <c r="J8789" s="2" t="str">
        <f t="array" ref="J8789">XLOOKUP('Transaction Data'!$G8789,Product_Code,Biscuit_Brand)</f>
        <v>Shortbread</v>
      </c>
      <c r="K8789" s="2">
        <f t="array" ref="K8789">XLOOKUP('Transaction Data'!$G8789,Product_Code,Cost)</f>
        <v>10</v>
      </c>
      <c r="L8789" s="2">
        <f t="array" ref="L8789">XLOOKUP('Transaction Data'!$G8789,Product_Code,Unit_Price)</f>
        <v>45</v>
      </c>
      <c r="M8789" s="3">
        <f>'Transaction Data'!$F8789*'Transaction Data'!$K8789</f>
        <v>4810</v>
      </c>
      <c r="N8789" s="3">
        <f>'Transaction Data'!$F8789*'Transaction Data'!$L8789</f>
        <v>21645</v>
      </c>
      <c r="O8789" s="3">
        <f>'Transaction Data'!$N8789-'Transaction Data'!$M8789</f>
        <v>16835</v>
      </c>
      <c r="P8789" s="2">
        <f>DATEDIF('Transaction Data'!$D8789,'Transaction Data'!$A8789,"y")</f>
        <v>37</v>
      </c>
      <c r="Q8789" s="2" t="str">
        <f>FLOOR('Transaction Data'!$P8789,15)&amp;"-"&amp;FLOOR('Transaction Data'!$P8789,15)+14</f>
        <v>30-44</v>
      </c>
      <c r="R8789" s="2" t="str">
        <f>IF('Transaction Data'!$L8789&lt;=10,"Less Expensive","Expensive")</f>
        <v>Expensive</v>
      </c>
      <c r="S8789" s="4">
        <f>WEEKDAY('Transaction Data'!$A8789)</f>
        <v>3</v>
      </c>
      <c r="T8789" s="2" t="str">
        <f>IF(WEEKDAY('Transaction Data'!$A8789,2)&lt;6,"Weekday","Weekend")</f>
        <v>Weekday</v>
      </c>
    </row>
    <row r="8790" ht="15.75" customHeight="1">
      <c r="A8790" s="1">
        <v>45345.0</v>
      </c>
      <c r="B8790" s="2" t="s">
        <v>8035</v>
      </c>
      <c r="C8790" s="2" t="s">
        <v>78</v>
      </c>
      <c r="D8790" s="1">
        <v>27627.0</v>
      </c>
      <c r="E8790" s="2" t="s">
        <v>22</v>
      </c>
      <c r="F8790" s="2">
        <v>320.0</v>
      </c>
      <c r="G8790" s="2" t="s">
        <v>61</v>
      </c>
      <c r="H8790" s="2" t="s">
        <v>24</v>
      </c>
      <c r="I8790" s="2" t="s">
        <v>25</v>
      </c>
      <c r="J8790" s="2" t="str">
        <f t="array" ref="J8790">XLOOKUP('Transaction Data'!$G8790,Product_Code,Biscuit_Brand)</f>
        <v>Choco Delight</v>
      </c>
      <c r="K8790" s="2">
        <f t="array" ref="K8790">XLOOKUP('Transaction Data'!$G8790,Product_Code,Cost)</f>
        <v>3</v>
      </c>
      <c r="L8790" s="2">
        <f t="array" ref="L8790">XLOOKUP('Transaction Data'!$G8790,Product_Code,Unit_Price)</f>
        <v>5</v>
      </c>
      <c r="M8790" s="3">
        <f>'Transaction Data'!$F8790*'Transaction Data'!$K8790</f>
        <v>960</v>
      </c>
      <c r="N8790" s="3">
        <f>'Transaction Data'!$F8790*'Transaction Data'!$L8790</f>
        <v>1600</v>
      </c>
      <c r="O8790" s="3">
        <f>'Transaction Data'!$N8790-'Transaction Data'!$M8790</f>
        <v>640</v>
      </c>
      <c r="P8790" s="2">
        <f>DATEDIF('Transaction Data'!$D8790,'Transaction Data'!$A8790,"y")</f>
        <v>48</v>
      </c>
      <c r="Q8790" s="2" t="str">
        <f>FLOOR('Transaction Data'!$P8790,15)&amp;"-"&amp;FLOOR('Transaction Data'!$P8790,15)+14</f>
        <v>45-59</v>
      </c>
      <c r="R8790" s="2" t="str">
        <f>IF('Transaction Data'!$L8790&lt;=10,"Less Expensive","Expensive")</f>
        <v>Less Expensive</v>
      </c>
      <c r="S8790" s="4">
        <f>WEEKDAY('Transaction Data'!$A8790)</f>
        <v>6</v>
      </c>
      <c r="T8790" s="2" t="str">
        <f>IF(WEEKDAY('Transaction Data'!$A8790,2)&lt;6,"Weekday","Weekend")</f>
        <v>Weekday</v>
      </c>
    </row>
    <row r="8791" ht="15.75" customHeight="1">
      <c r="A8791" s="1">
        <v>45476.0</v>
      </c>
      <c r="B8791" s="2" t="s">
        <v>8036</v>
      </c>
      <c r="C8791" s="2" t="s">
        <v>47</v>
      </c>
      <c r="D8791" s="1">
        <v>19251.0</v>
      </c>
      <c r="E8791" s="2" t="s">
        <v>27</v>
      </c>
      <c r="F8791" s="2">
        <v>212.0</v>
      </c>
      <c r="G8791" s="2" t="s">
        <v>61</v>
      </c>
      <c r="H8791" s="2" t="s">
        <v>29</v>
      </c>
      <c r="I8791" s="2" t="s">
        <v>25</v>
      </c>
      <c r="J8791" s="2" t="str">
        <f t="array" ref="J8791">XLOOKUP('Transaction Data'!$G8791,Product_Code,Biscuit_Brand)</f>
        <v>Choco Delight</v>
      </c>
      <c r="K8791" s="2">
        <f t="array" ref="K8791">XLOOKUP('Transaction Data'!$G8791,Product_Code,Cost)</f>
        <v>3</v>
      </c>
      <c r="L8791" s="2">
        <f t="array" ref="L8791">XLOOKUP('Transaction Data'!$G8791,Product_Code,Unit_Price)</f>
        <v>5</v>
      </c>
      <c r="M8791" s="3">
        <f>'Transaction Data'!$F8791*'Transaction Data'!$K8791</f>
        <v>636</v>
      </c>
      <c r="N8791" s="3">
        <f>'Transaction Data'!$F8791*'Transaction Data'!$L8791</f>
        <v>1060</v>
      </c>
      <c r="O8791" s="3">
        <f>'Transaction Data'!$N8791-'Transaction Data'!$M8791</f>
        <v>424</v>
      </c>
      <c r="P8791" s="2">
        <f>DATEDIF('Transaction Data'!$D8791,'Transaction Data'!$A8791,"y")</f>
        <v>71</v>
      </c>
      <c r="Q8791" s="2" t="str">
        <f>FLOOR('Transaction Data'!$P8791,15)&amp;"-"&amp;FLOOR('Transaction Data'!$P8791,15)+14</f>
        <v>60-74</v>
      </c>
      <c r="R8791" s="2" t="str">
        <f>IF('Transaction Data'!$L8791&lt;=10,"Less Expensive","Expensive")</f>
        <v>Less Expensive</v>
      </c>
      <c r="S8791" s="4">
        <f>WEEKDAY('Transaction Data'!$A8791)</f>
        <v>4</v>
      </c>
      <c r="T8791" s="2" t="str">
        <f>IF(WEEKDAY('Transaction Data'!$A8791,2)&lt;6,"Weekday","Weekend")</f>
        <v>Weekday</v>
      </c>
    </row>
    <row r="8792" ht="15.75" customHeight="1">
      <c r="A8792" s="1">
        <v>45497.0</v>
      </c>
      <c r="B8792" s="2" t="s">
        <v>8037</v>
      </c>
      <c r="C8792" s="2" t="s">
        <v>72</v>
      </c>
      <c r="D8792" s="1">
        <v>22450.0</v>
      </c>
      <c r="E8792" s="2" t="s">
        <v>37</v>
      </c>
      <c r="F8792" s="2">
        <v>392.0</v>
      </c>
      <c r="G8792" s="2" t="s">
        <v>44</v>
      </c>
      <c r="H8792" s="2" t="s">
        <v>29</v>
      </c>
      <c r="I8792" s="2" t="s">
        <v>25</v>
      </c>
      <c r="J8792" s="2" t="str">
        <f t="array" ref="J8792">XLOOKUP('Transaction Data'!$G8792,Product_Code,Biscuit_Brand)</f>
        <v>Butter Crunch</v>
      </c>
      <c r="K8792" s="2">
        <f t="array" ref="K8792">XLOOKUP('Transaction Data'!$G8792,Product_Code,Cost)</f>
        <v>10</v>
      </c>
      <c r="L8792" s="2">
        <f t="array" ref="L8792">XLOOKUP('Transaction Data'!$G8792,Product_Code,Unit_Price)</f>
        <v>11</v>
      </c>
      <c r="M8792" s="3">
        <f>'Transaction Data'!$F8792*'Transaction Data'!$K8792</f>
        <v>3920</v>
      </c>
      <c r="N8792" s="3">
        <f>'Transaction Data'!$F8792*'Transaction Data'!$L8792</f>
        <v>4312</v>
      </c>
      <c r="O8792" s="3">
        <f>'Transaction Data'!$N8792-'Transaction Data'!$M8792</f>
        <v>392</v>
      </c>
      <c r="P8792" s="2">
        <f>DATEDIF('Transaction Data'!$D8792,'Transaction Data'!$A8792,"y")</f>
        <v>63</v>
      </c>
      <c r="Q8792" s="2" t="str">
        <f>FLOOR('Transaction Data'!$P8792,15)&amp;"-"&amp;FLOOR('Transaction Data'!$P8792,15)+14</f>
        <v>60-74</v>
      </c>
      <c r="R8792" s="2" t="str">
        <f>IF('Transaction Data'!$L8792&lt;=10,"Less Expensive","Expensive")</f>
        <v>Expensive</v>
      </c>
      <c r="S8792" s="4">
        <f>WEEKDAY('Transaction Data'!$A8792)</f>
        <v>4</v>
      </c>
      <c r="T8792" s="2" t="str">
        <f>IF(WEEKDAY('Transaction Data'!$A8792,2)&lt;6,"Weekday","Weekend")</f>
        <v>Weekday</v>
      </c>
    </row>
    <row r="8793" ht="15.75" customHeight="1">
      <c r="A8793" s="1">
        <v>45450.0</v>
      </c>
      <c r="B8793" s="2" t="s">
        <v>5940</v>
      </c>
      <c r="C8793" s="2" t="s">
        <v>51</v>
      </c>
      <c r="D8793" s="1">
        <v>35967.0</v>
      </c>
      <c r="E8793" s="2" t="s">
        <v>22</v>
      </c>
      <c r="F8793" s="2">
        <v>372.0</v>
      </c>
      <c r="G8793" s="2" t="s">
        <v>28</v>
      </c>
      <c r="H8793" s="2" t="s">
        <v>34</v>
      </c>
      <c r="I8793" s="2" t="s">
        <v>25</v>
      </c>
      <c r="J8793" s="2" t="str">
        <f t="array" ref="J8793">XLOOKUP('Transaction Data'!$G8793,Product_Code,Biscuit_Brand)</f>
        <v>Shortbread</v>
      </c>
      <c r="K8793" s="2">
        <f t="array" ref="K8793">XLOOKUP('Transaction Data'!$G8793,Product_Code,Cost)</f>
        <v>10</v>
      </c>
      <c r="L8793" s="2">
        <f t="array" ref="L8793">XLOOKUP('Transaction Data'!$G8793,Product_Code,Unit_Price)</f>
        <v>45</v>
      </c>
      <c r="M8793" s="3">
        <f>'Transaction Data'!$F8793*'Transaction Data'!$K8793</f>
        <v>3720</v>
      </c>
      <c r="N8793" s="3">
        <f>'Transaction Data'!$F8793*'Transaction Data'!$L8793</f>
        <v>16740</v>
      </c>
      <c r="O8793" s="3">
        <f>'Transaction Data'!$N8793-'Transaction Data'!$M8793</f>
        <v>13020</v>
      </c>
      <c r="P8793" s="2">
        <f>DATEDIF('Transaction Data'!$D8793,'Transaction Data'!$A8793,"y")</f>
        <v>25</v>
      </c>
      <c r="Q8793" s="2" t="str">
        <f>FLOOR('Transaction Data'!$P8793,15)&amp;"-"&amp;FLOOR('Transaction Data'!$P8793,15)+14</f>
        <v>15-29</v>
      </c>
      <c r="R8793" s="2" t="str">
        <f>IF('Transaction Data'!$L8793&lt;=10,"Less Expensive","Expensive")</f>
        <v>Expensive</v>
      </c>
      <c r="S8793" s="4">
        <f>WEEKDAY('Transaction Data'!$A8793)</f>
        <v>6</v>
      </c>
      <c r="T8793" s="2" t="str">
        <f>IF(WEEKDAY('Transaction Data'!$A8793,2)&lt;6,"Weekday","Weekend")</f>
        <v>Weekday</v>
      </c>
    </row>
    <row r="8794" ht="15.75" customHeight="1">
      <c r="A8794" s="1">
        <v>45459.0</v>
      </c>
      <c r="B8794" s="2" t="s">
        <v>8038</v>
      </c>
      <c r="C8794" s="2" t="s">
        <v>21</v>
      </c>
      <c r="D8794" s="1">
        <v>25641.0</v>
      </c>
      <c r="E8794" s="2" t="s">
        <v>22</v>
      </c>
      <c r="F8794" s="2">
        <v>54.0</v>
      </c>
      <c r="G8794" s="2" t="s">
        <v>48</v>
      </c>
      <c r="H8794" s="2" t="s">
        <v>24</v>
      </c>
      <c r="I8794" s="2" t="s">
        <v>25</v>
      </c>
      <c r="J8794" s="2" t="str">
        <f t="array" ref="J8794">XLOOKUP('Transaction Data'!$G8794,Product_Code,Biscuit_Brand)</f>
        <v>Lemon Crisps</v>
      </c>
      <c r="K8794" s="2">
        <f t="array" ref="K8794">XLOOKUP('Transaction Data'!$G8794,Product_Code,Cost)</f>
        <v>7</v>
      </c>
      <c r="L8794" s="2">
        <f t="array" ref="L8794">XLOOKUP('Transaction Data'!$G8794,Product_Code,Unit_Price)</f>
        <v>9</v>
      </c>
      <c r="M8794" s="3">
        <f>'Transaction Data'!$F8794*'Transaction Data'!$K8794</f>
        <v>378</v>
      </c>
      <c r="N8794" s="3">
        <f>'Transaction Data'!$F8794*'Transaction Data'!$L8794</f>
        <v>486</v>
      </c>
      <c r="O8794" s="3">
        <f>'Transaction Data'!$N8794-'Transaction Data'!$M8794</f>
        <v>108</v>
      </c>
      <c r="P8794" s="2">
        <f>DATEDIF('Transaction Data'!$D8794,'Transaction Data'!$A8794,"y")</f>
        <v>54</v>
      </c>
      <c r="Q8794" s="2" t="str">
        <f>FLOOR('Transaction Data'!$P8794,15)&amp;"-"&amp;FLOOR('Transaction Data'!$P8794,15)+14</f>
        <v>45-59</v>
      </c>
      <c r="R8794" s="2" t="str">
        <f>IF('Transaction Data'!$L8794&lt;=10,"Less Expensive","Expensive")</f>
        <v>Less Expensive</v>
      </c>
      <c r="S8794" s="4">
        <f>WEEKDAY('Transaction Data'!$A8794)</f>
        <v>1</v>
      </c>
      <c r="T8794" s="2" t="str">
        <f>IF(WEEKDAY('Transaction Data'!$A8794,2)&lt;6,"Weekday","Weekend")</f>
        <v>Weekend</v>
      </c>
    </row>
    <row r="8795" ht="15.75" customHeight="1">
      <c r="A8795" s="1">
        <v>45323.0</v>
      </c>
      <c r="B8795" s="2" t="s">
        <v>8039</v>
      </c>
      <c r="C8795" s="2" t="s">
        <v>72</v>
      </c>
      <c r="D8795" s="1">
        <v>35849.0</v>
      </c>
      <c r="E8795" s="2" t="s">
        <v>27</v>
      </c>
      <c r="F8795" s="2">
        <v>43.0</v>
      </c>
      <c r="G8795" s="2" t="s">
        <v>23</v>
      </c>
      <c r="H8795" s="2" t="s">
        <v>42</v>
      </c>
      <c r="I8795" s="2" t="s">
        <v>25</v>
      </c>
      <c r="J8795" s="2" t="str">
        <f t="array" ref="J8795">XLOOKUP('Transaction Data'!$G8795,Product_Code,Biscuit_Brand)</f>
        <v>Cinnamon Swirls</v>
      </c>
      <c r="K8795" s="2">
        <f t="array" ref="K8795">XLOOKUP('Transaction Data'!$G8795,Product_Code,Cost)</f>
        <v>10</v>
      </c>
      <c r="L8795" s="2">
        <f t="array" ref="L8795">XLOOKUP('Transaction Data'!$G8795,Product_Code,Unit_Price)</f>
        <v>14</v>
      </c>
      <c r="M8795" s="3">
        <f>'Transaction Data'!$F8795*'Transaction Data'!$K8795</f>
        <v>430</v>
      </c>
      <c r="N8795" s="3">
        <f>'Transaction Data'!$F8795*'Transaction Data'!$L8795</f>
        <v>602</v>
      </c>
      <c r="O8795" s="3">
        <f>'Transaction Data'!$N8795-'Transaction Data'!$M8795</f>
        <v>172</v>
      </c>
      <c r="P8795" s="2">
        <f>DATEDIF('Transaction Data'!$D8795,'Transaction Data'!$A8795,"y")</f>
        <v>25</v>
      </c>
      <c r="Q8795" s="2" t="str">
        <f>FLOOR('Transaction Data'!$P8795,15)&amp;"-"&amp;FLOOR('Transaction Data'!$P8795,15)+14</f>
        <v>15-29</v>
      </c>
      <c r="R8795" s="2" t="str">
        <f>IF('Transaction Data'!$L8795&lt;=10,"Less Expensive","Expensive")</f>
        <v>Expensive</v>
      </c>
      <c r="S8795" s="4">
        <f>WEEKDAY('Transaction Data'!$A8795)</f>
        <v>5</v>
      </c>
      <c r="T8795" s="2" t="str">
        <f>IF(WEEKDAY('Transaction Data'!$A8795,2)&lt;6,"Weekday","Weekend")</f>
        <v>Weekday</v>
      </c>
    </row>
    <row r="8796" ht="15.75" customHeight="1">
      <c r="A8796" s="1">
        <v>45408.0</v>
      </c>
      <c r="B8796" s="2" t="s">
        <v>8040</v>
      </c>
      <c r="C8796" s="2" t="s">
        <v>65</v>
      </c>
      <c r="D8796" s="1">
        <v>26833.0</v>
      </c>
      <c r="E8796" s="2" t="s">
        <v>63</v>
      </c>
      <c r="F8796" s="2">
        <v>404.0</v>
      </c>
      <c r="G8796" s="2" t="s">
        <v>23</v>
      </c>
      <c r="H8796" s="2" t="s">
        <v>45</v>
      </c>
      <c r="I8796" s="2" t="s">
        <v>25</v>
      </c>
      <c r="J8796" s="2" t="str">
        <f t="array" ref="J8796">XLOOKUP('Transaction Data'!$G8796,Product_Code,Biscuit_Brand)</f>
        <v>Cinnamon Swirls</v>
      </c>
      <c r="K8796" s="2">
        <f t="array" ref="K8796">XLOOKUP('Transaction Data'!$G8796,Product_Code,Cost)</f>
        <v>10</v>
      </c>
      <c r="L8796" s="2">
        <f t="array" ref="L8796">XLOOKUP('Transaction Data'!$G8796,Product_Code,Unit_Price)</f>
        <v>14</v>
      </c>
      <c r="M8796" s="3">
        <f>'Transaction Data'!$F8796*'Transaction Data'!$K8796</f>
        <v>4040</v>
      </c>
      <c r="N8796" s="3">
        <f>'Transaction Data'!$F8796*'Transaction Data'!$L8796</f>
        <v>5656</v>
      </c>
      <c r="O8796" s="3">
        <f>'Transaction Data'!$N8796-'Transaction Data'!$M8796</f>
        <v>1616</v>
      </c>
      <c r="P8796" s="2">
        <f>DATEDIF('Transaction Data'!$D8796,'Transaction Data'!$A8796,"y")</f>
        <v>50</v>
      </c>
      <c r="Q8796" s="2" t="str">
        <f>FLOOR('Transaction Data'!$P8796,15)&amp;"-"&amp;FLOOR('Transaction Data'!$P8796,15)+14</f>
        <v>45-59</v>
      </c>
      <c r="R8796" s="2" t="str">
        <f>IF('Transaction Data'!$L8796&lt;=10,"Less Expensive","Expensive")</f>
        <v>Expensive</v>
      </c>
      <c r="S8796" s="4">
        <f>WEEKDAY('Transaction Data'!$A8796)</f>
        <v>6</v>
      </c>
      <c r="T8796" s="2" t="str">
        <f>IF(WEEKDAY('Transaction Data'!$A8796,2)&lt;6,"Weekday","Weekend")</f>
        <v>Weekday</v>
      </c>
    </row>
    <row r="8797" ht="15.75" customHeight="1">
      <c r="A8797" s="1">
        <v>45399.0</v>
      </c>
      <c r="B8797" s="2" t="s">
        <v>8041</v>
      </c>
      <c r="C8797" s="2" t="s">
        <v>21</v>
      </c>
      <c r="D8797" s="1">
        <v>37200.0</v>
      </c>
      <c r="E8797" s="2" t="s">
        <v>27</v>
      </c>
      <c r="F8797" s="2">
        <v>463.0</v>
      </c>
      <c r="G8797" s="2" t="s">
        <v>44</v>
      </c>
      <c r="H8797" s="2" t="s">
        <v>24</v>
      </c>
      <c r="I8797" s="2" t="s">
        <v>25</v>
      </c>
      <c r="J8797" s="2" t="str">
        <f t="array" ref="J8797">XLOOKUP('Transaction Data'!$G8797,Product_Code,Biscuit_Brand)</f>
        <v>Butter Crunch</v>
      </c>
      <c r="K8797" s="2">
        <f t="array" ref="K8797">XLOOKUP('Transaction Data'!$G8797,Product_Code,Cost)</f>
        <v>10</v>
      </c>
      <c r="L8797" s="2">
        <f t="array" ref="L8797">XLOOKUP('Transaction Data'!$G8797,Product_Code,Unit_Price)</f>
        <v>11</v>
      </c>
      <c r="M8797" s="3">
        <f>'Transaction Data'!$F8797*'Transaction Data'!$K8797</f>
        <v>4630</v>
      </c>
      <c r="N8797" s="3">
        <f>'Transaction Data'!$F8797*'Transaction Data'!$L8797</f>
        <v>5093</v>
      </c>
      <c r="O8797" s="3">
        <f>'Transaction Data'!$N8797-'Transaction Data'!$M8797</f>
        <v>463</v>
      </c>
      <c r="P8797" s="2">
        <f>DATEDIF('Transaction Data'!$D8797,'Transaction Data'!$A8797,"y")</f>
        <v>22</v>
      </c>
      <c r="Q8797" s="2" t="str">
        <f>FLOOR('Transaction Data'!$P8797,15)&amp;"-"&amp;FLOOR('Transaction Data'!$P8797,15)+14</f>
        <v>15-29</v>
      </c>
      <c r="R8797" s="2" t="str">
        <f>IF('Transaction Data'!$L8797&lt;=10,"Less Expensive","Expensive")</f>
        <v>Expensive</v>
      </c>
      <c r="S8797" s="4">
        <f>WEEKDAY('Transaction Data'!$A8797)</f>
        <v>4</v>
      </c>
      <c r="T8797" s="2" t="str">
        <f>IF(WEEKDAY('Transaction Data'!$A8797,2)&lt;6,"Weekday","Weekend")</f>
        <v>Weekday</v>
      </c>
    </row>
    <row r="8798" ht="15.75" customHeight="1">
      <c r="A8798" s="1">
        <v>45470.0</v>
      </c>
      <c r="B8798" s="2" t="s">
        <v>8042</v>
      </c>
      <c r="C8798" s="2" t="s">
        <v>21</v>
      </c>
      <c r="D8798" s="1">
        <v>26082.0</v>
      </c>
      <c r="E8798" s="2" t="s">
        <v>63</v>
      </c>
      <c r="F8798" s="2">
        <v>274.0</v>
      </c>
      <c r="G8798" s="2" t="s">
        <v>60</v>
      </c>
      <c r="H8798" s="2" t="s">
        <v>29</v>
      </c>
      <c r="I8798" s="2" t="s">
        <v>25</v>
      </c>
      <c r="J8798" s="2" t="str">
        <f t="array" ref="J8798">XLOOKUP('Transaction Data'!$G8798,Product_Code,Biscuit_Brand)</f>
        <v>Peanut Butter Bites</v>
      </c>
      <c r="K8798" s="2">
        <f t="array" ref="K8798">XLOOKUP('Transaction Data'!$G8798,Product_Code,Cost)</f>
        <v>5</v>
      </c>
      <c r="L8798" s="2">
        <f t="array" ref="L8798">XLOOKUP('Transaction Data'!$G8798,Product_Code,Unit_Price)</f>
        <v>7</v>
      </c>
      <c r="M8798" s="3">
        <f>'Transaction Data'!$F8798*'Transaction Data'!$K8798</f>
        <v>1370</v>
      </c>
      <c r="N8798" s="3">
        <f>'Transaction Data'!$F8798*'Transaction Data'!$L8798</f>
        <v>1918</v>
      </c>
      <c r="O8798" s="3">
        <f>'Transaction Data'!$N8798-'Transaction Data'!$M8798</f>
        <v>548</v>
      </c>
      <c r="P8798" s="2">
        <f>DATEDIF('Transaction Data'!$D8798,'Transaction Data'!$A8798,"y")</f>
        <v>53</v>
      </c>
      <c r="Q8798" s="2" t="str">
        <f>FLOOR('Transaction Data'!$P8798,15)&amp;"-"&amp;FLOOR('Transaction Data'!$P8798,15)+14</f>
        <v>45-59</v>
      </c>
      <c r="R8798" s="2" t="str">
        <f>IF('Transaction Data'!$L8798&lt;=10,"Less Expensive","Expensive")</f>
        <v>Less Expensive</v>
      </c>
      <c r="S8798" s="4">
        <f>WEEKDAY('Transaction Data'!$A8798)</f>
        <v>5</v>
      </c>
      <c r="T8798" s="2" t="str">
        <f>IF(WEEKDAY('Transaction Data'!$A8798,2)&lt;6,"Weekday","Weekend")</f>
        <v>Weekday</v>
      </c>
    </row>
    <row r="8799" ht="15.75" customHeight="1">
      <c r="A8799" s="1">
        <v>45451.0</v>
      </c>
      <c r="B8799" s="2" t="s">
        <v>2008</v>
      </c>
      <c r="C8799" s="2" t="s">
        <v>78</v>
      </c>
      <c r="D8799" s="1">
        <v>37195.0</v>
      </c>
      <c r="E8799" s="2" t="s">
        <v>63</v>
      </c>
      <c r="F8799" s="2">
        <v>355.0</v>
      </c>
      <c r="G8799" s="2" t="s">
        <v>61</v>
      </c>
      <c r="H8799" s="2" t="s">
        <v>42</v>
      </c>
      <c r="I8799" s="2" t="s">
        <v>25</v>
      </c>
      <c r="J8799" s="2" t="str">
        <f t="array" ref="J8799">XLOOKUP('Transaction Data'!$G8799,Product_Code,Biscuit_Brand)</f>
        <v>Choco Delight</v>
      </c>
      <c r="K8799" s="2">
        <f t="array" ref="K8799">XLOOKUP('Transaction Data'!$G8799,Product_Code,Cost)</f>
        <v>3</v>
      </c>
      <c r="L8799" s="2">
        <f t="array" ref="L8799">XLOOKUP('Transaction Data'!$G8799,Product_Code,Unit_Price)</f>
        <v>5</v>
      </c>
      <c r="M8799" s="3">
        <f>'Transaction Data'!$F8799*'Transaction Data'!$K8799</f>
        <v>1065</v>
      </c>
      <c r="N8799" s="3">
        <f>'Transaction Data'!$F8799*'Transaction Data'!$L8799</f>
        <v>1775</v>
      </c>
      <c r="O8799" s="3">
        <f>'Transaction Data'!$N8799-'Transaction Data'!$M8799</f>
        <v>710</v>
      </c>
      <c r="P8799" s="2">
        <f>DATEDIF('Transaction Data'!$D8799,'Transaction Data'!$A8799,"y")</f>
        <v>22</v>
      </c>
      <c r="Q8799" s="2" t="str">
        <f>FLOOR('Transaction Data'!$P8799,15)&amp;"-"&amp;FLOOR('Transaction Data'!$P8799,15)+14</f>
        <v>15-29</v>
      </c>
      <c r="R8799" s="2" t="str">
        <f>IF('Transaction Data'!$L8799&lt;=10,"Less Expensive","Expensive")</f>
        <v>Less Expensive</v>
      </c>
      <c r="S8799" s="4">
        <f>WEEKDAY('Transaction Data'!$A8799)</f>
        <v>7</v>
      </c>
      <c r="T8799" s="2" t="str">
        <f>IF(WEEKDAY('Transaction Data'!$A8799,2)&lt;6,"Weekday","Weekend")</f>
        <v>Weekend</v>
      </c>
    </row>
    <row r="8800" ht="15.75" customHeight="1">
      <c r="A8800" s="1">
        <v>45401.0</v>
      </c>
      <c r="B8800" s="2" t="s">
        <v>8043</v>
      </c>
      <c r="C8800" s="2" t="s">
        <v>65</v>
      </c>
      <c r="D8800" s="1">
        <v>20615.0</v>
      </c>
      <c r="E8800" s="2" t="s">
        <v>37</v>
      </c>
      <c r="F8800" s="2">
        <v>300.0</v>
      </c>
      <c r="G8800" s="2" t="s">
        <v>44</v>
      </c>
      <c r="H8800" s="2" t="s">
        <v>45</v>
      </c>
      <c r="I8800" s="2" t="s">
        <v>25</v>
      </c>
      <c r="J8800" s="2" t="str">
        <f t="array" ref="J8800">XLOOKUP('Transaction Data'!$G8800,Product_Code,Biscuit_Brand)</f>
        <v>Butter Crunch</v>
      </c>
      <c r="K8800" s="2">
        <f t="array" ref="K8800">XLOOKUP('Transaction Data'!$G8800,Product_Code,Cost)</f>
        <v>10</v>
      </c>
      <c r="L8800" s="2">
        <f t="array" ref="L8800">XLOOKUP('Transaction Data'!$G8800,Product_Code,Unit_Price)</f>
        <v>11</v>
      </c>
      <c r="M8800" s="3">
        <f>'Transaction Data'!$F8800*'Transaction Data'!$K8800</f>
        <v>3000</v>
      </c>
      <c r="N8800" s="3">
        <f>'Transaction Data'!$F8800*'Transaction Data'!$L8800</f>
        <v>3300</v>
      </c>
      <c r="O8800" s="3">
        <f>'Transaction Data'!$N8800-'Transaction Data'!$M8800</f>
        <v>300</v>
      </c>
      <c r="P8800" s="2">
        <f>DATEDIF('Transaction Data'!$D8800,'Transaction Data'!$A8800,"y")</f>
        <v>67</v>
      </c>
      <c r="Q8800" s="2" t="str">
        <f>FLOOR('Transaction Data'!$P8800,15)&amp;"-"&amp;FLOOR('Transaction Data'!$P8800,15)+14</f>
        <v>60-74</v>
      </c>
      <c r="R8800" s="2" t="str">
        <f>IF('Transaction Data'!$L8800&lt;=10,"Less Expensive","Expensive")</f>
        <v>Expensive</v>
      </c>
      <c r="S8800" s="4">
        <f>WEEKDAY('Transaction Data'!$A8800)</f>
        <v>6</v>
      </c>
      <c r="T8800" s="2" t="str">
        <f>IF(WEEKDAY('Transaction Data'!$A8800,2)&lt;6,"Weekday","Weekend")</f>
        <v>Weekday</v>
      </c>
    </row>
    <row r="8801" ht="15.75" customHeight="1">
      <c r="A8801" s="1">
        <v>45412.0</v>
      </c>
      <c r="B8801" s="2" t="s">
        <v>8044</v>
      </c>
      <c r="C8801" s="2" t="s">
        <v>21</v>
      </c>
      <c r="D8801" s="1">
        <v>19278.0</v>
      </c>
      <c r="E8801" s="2" t="s">
        <v>27</v>
      </c>
      <c r="F8801" s="2">
        <v>357.0</v>
      </c>
      <c r="G8801" s="2" t="s">
        <v>38</v>
      </c>
      <c r="H8801" s="2" t="s">
        <v>24</v>
      </c>
      <c r="I8801" s="2" t="s">
        <v>25</v>
      </c>
      <c r="J8801" s="2" t="str">
        <f t="array" ref="J8801">XLOOKUP('Transaction Data'!$G8801,Product_Code,Biscuit_Brand)</f>
        <v>Ginger Snaps</v>
      </c>
      <c r="K8801" s="2">
        <f t="array" ref="K8801">XLOOKUP('Transaction Data'!$G8801,Product_Code,Cost)</f>
        <v>14</v>
      </c>
      <c r="L8801" s="2">
        <f t="array" ref="L8801">XLOOKUP('Transaction Data'!$G8801,Product_Code,Unit_Price)</f>
        <v>28</v>
      </c>
      <c r="M8801" s="3">
        <f>'Transaction Data'!$F8801*'Transaction Data'!$K8801</f>
        <v>4998</v>
      </c>
      <c r="N8801" s="3">
        <f>'Transaction Data'!$F8801*'Transaction Data'!$L8801</f>
        <v>9996</v>
      </c>
      <c r="O8801" s="3">
        <f>'Transaction Data'!$N8801-'Transaction Data'!$M8801</f>
        <v>4998</v>
      </c>
      <c r="P8801" s="2">
        <f>DATEDIF('Transaction Data'!$D8801,'Transaction Data'!$A8801,"y")</f>
        <v>71</v>
      </c>
      <c r="Q8801" s="2" t="str">
        <f>FLOOR('Transaction Data'!$P8801,15)&amp;"-"&amp;FLOOR('Transaction Data'!$P8801,15)+14</f>
        <v>60-74</v>
      </c>
      <c r="R8801" s="2" t="str">
        <f>IF('Transaction Data'!$L8801&lt;=10,"Less Expensive","Expensive")</f>
        <v>Expensive</v>
      </c>
      <c r="S8801" s="4">
        <f>WEEKDAY('Transaction Data'!$A8801)</f>
        <v>3</v>
      </c>
      <c r="T8801" s="2" t="str">
        <f>IF(WEEKDAY('Transaction Data'!$A8801,2)&lt;6,"Weekday","Weekend")</f>
        <v>Weekday</v>
      </c>
    </row>
    <row r="8802" ht="15.75" customHeight="1">
      <c r="A8802" s="1">
        <v>45438.0</v>
      </c>
      <c r="B8802" s="2" t="s">
        <v>8045</v>
      </c>
      <c r="C8802" s="2" t="s">
        <v>32</v>
      </c>
      <c r="D8802" s="1">
        <v>36298.0</v>
      </c>
      <c r="E8802" s="2" t="s">
        <v>27</v>
      </c>
      <c r="F8802" s="2">
        <v>220.0</v>
      </c>
      <c r="G8802" s="2" t="s">
        <v>57</v>
      </c>
      <c r="H8802" s="2" t="s">
        <v>29</v>
      </c>
      <c r="I8802" s="2" t="s">
        <v>25</v>
      </c>
      <c r="J8802" s="2" t="str">
        <f t="array" ref="J8802">XLOOKUP('Transaction Data'!$G8802,Product_Code,Biscuit_Brand)</f>
        <v>Oatmeal Cookies</v>
      </c>
      <c r="K8802" s="2">
        <f t="array" ref="K8802">XLOOKUP('Transaction Data'!$G8802,Product_Code,Cost)</f>
        <v>19</v>
      </c>
      <c r="L8802" s="2">
        <f t="array" ref="L8802">XLOOKUP('Transaction Data'!$G8802,Product_Code,Unit_Price)</f>
        <v>23</v>
      </c>
      <c r="M8802" s="3">
        <f>'Transaction Data'!$F8802*'Transaction Data'!$K8802</f>
        <v>4180</v>
      </c>
      <c r="N8802" s="3">
        <f>'Transaction Data'!$F8802*'Transaction Data'!$L8802</f>
        <v>5060</v>
      </c>
      <c r="O8802" s="3">
        <f>'Transaction Data'!$N8802-'Transaction Data'!$M8802</f>
        <v>880</v>
      </c>
      <c r="P8802" s="2">
        <f>DATEDIF('Transaction Data'!$D8802,'Transaction Data'!$A8802,"y")</f>
        <v>25</v>
      </c>
      <c r="Q8802" s="2" t="str">
        <f>FLOOR('Transaction Data'!$P8802,15)&amp;"-"&amp;FLOOR('Transaction Data'!$P8802,15)+14</f>
        <v>15-29</v>
      </c>
      <c r="R8802" s="2" t="str">
        <f>IF('Transaction Data'!$L8802&lt;=10,"Less Expensive","Expensive")</f>
        <v>Expensive</v>
      </c>
      <c r="S8802" s="4">
        <f>WEEKDAY('Transaction Data'!$A8802)</f>
        <v>1</v>
      </c>
      <c r="T8802" s="2" t="str">
        <f>IF(WEEKDAY('Transaction Data'!$A8802,2)&lt;6,"Weekday","Weekend")</f>
        <v>Weekend</v>
      </c>
    </row>
    <row r="8803" ht="15.75" customHeight="1">
      <c r="A8803" s="1">
        <v>45334.0</v>
      </c>
      <c r="B8803" s="2" t="s">
        <v>5401</v>
      </c>
      <c r="C8803" s="2" t="s">
        <v>69</v>
      </c>
      <c r="D8803" s="1">
        <v>26476.0</v>
      </c>
      <c r="E8803" s="2" t="s">
        <v>22</v>
      </c>
      <c r="F8803" s="2">
        <v>240.0</v>
      </c>
      <c r="G8803" s="2" t="s">
        <v>33</v>
      </c>
      <c r="H8803" s="2" t="s">
        <v>29</v>
      </c>
      <c r="I8803" s="2" t="s">
        <v>25</v>
      </c>
      <c r="J8803" s="2" t="str">
        <f t="array" ref="J8803">XLOOKUP('Transaction Data'!$G8803,Product_Code,Biscuit_Brand)</f>
        <v>Caramel Biscuits</v>
      </c>
      <c r="K8803" s="2">
        <f t="array" ref="K8803">XLOOKUP('Transaction Data'!$G8803,Product_Code,Cost)</f>
        <v>18</v>
      </c>
      <c r="L8803" s="2">
        <f t="array" ref="L8803">XLOOKUP('Transaction Data'!$G8803,Product_Code,Unit_Price)</f>
        <v>22</v>
      </c>
      <c r="M8803" s="3">
        <f>'Transaction Data'!$F8803*'Transaction Data'!$K8803</f>
        <v>4320</v>
      </c>
      <c r="N8803" s="3">
        <f>'Transaction Data'!$F8803*'Transaction Data'!$L8803</f>
        <v>5280</v>
      </c>
      <c r="O8803" s="3">
        <f>'Transaction Data'!$N8803-'Transaction Data'!$M8803</f>
        <v>960</v>
      </c>
      <c r="P8803" s="2">
        <f>DATEDIF('Transaction Data'!$D8803,'Transaction Data'!$A8803,"y")</f>
        <v>51</v>
      </c>
      <c r="Q8803" s="2" t="str">
        <f>FLOOR('Transaction Data'!$P8803,15)&amp;"-"&amp;FLOOR('Transaction Data'!$P8803,15)+14</f>
        <v>45-59</v>
      </c>
      <c r="R8803" s="2" t="str">
        <f>IF('Transaction Data'!$L8803&lt;=10,"Less Expensive","Expensive")</f>
        <v>Expensive</v>
      </c>
      <c r="S8803" s="4">
        <f>WEEKDAY('Transaction Data'!$A8803)</f>
        <v>2</v>
      </c>
      <c r="T8803" s="2" t="str">
        <f>IF(WEEKDAY('Transaction Data'!$A8803,2)&lt;6,"Weekday","Weekend")</f>
        <v>Weekday</v>
      </c>
    </row>
    <row r="8804" ht="15.75" customHeight="1">
      <c r="A8804" s="1">
        <v>45370.0</v>
      </c>
      <c r="B8804" s="2" t="s">
        <v>1220</v>
      </c>
      <c r="C8804" s="2" t="s">
        <v>69</v>
      </c>
      <c r="D8804" s="1">
        <v>21708.0</v>
      </c>
      <c r="E8804" s="2" t="s">
        <v>22</v>
      </c>
      <c r="F8804" s="2">
        <v>23.0</v>
      </c>
      <c r="G8804" s="2" t="s">
        <v>23</v>
      </c>
      <c r="H8804" s="2" t="s">
        <v>34</v>
      </c>
      <c r="I8804" s="2" t="s">
        <v>25</v>
      </c>
      <c r="J8804" s="2" t="str">
        <f t="array" ref="J8804">XLOOKUP('Transaction Data'!$G8804,Product_Code,Biscuit_Brand)</f>
        <v>Cinnamon Swirls</v>
      </c>
      <c r="K8804" s="2">
        <f t="array" ref="K8804">XLOOKUP('Transaction Data'!$G8804,Product_Code,Cost)</f>
        <v>10</v>
      </c>
      <c r="L8804" s="2">
        <f t="array" ref="L8804">XLOOKUP('Transaction Data'!$G8804,Product_Code,Unit_Price)</f>
        <v>14</v>
      </c>
      <c r="M8804" s="3">
        <f>'Transaction Data'!$F8804*'Transaction Data'!$K8804</f>
        <v>230</v>
      </c>
      <c r="N8804" s="3">
        <f>'Transaction Data'!$F8804*'Transaction Data'!$L8804</f>
        <v>322</v>
      </c>
      <c r="O8804" s="3">
        <f>'Transaction Data'!$N8804-'Transaction Data'!$M8804</f>
        <v>92</v>
      </c>
      <c r="P8804" s="2">
        <f>DATEDIF('Transaction Data'!$D8804,'Transaction Data'!$A8804,"y")</f>
        <v>64</v>
      </c>
      <c r="Q8804" s="2" t="str">
        <f>FLOOR('Transaction Data'!$P8804,15)&amp;"-"&amp;FLOOR('Transaction Data'!$P8804,15)+14</f>
        <v>60-74</v>
      </c>
      <c r="R8804" s="2" t="str">
        <f>IF('Transaction Data'!$L8804&lt;=10,"Less Expensive","Expensive")</f>
        <v>Expensive</v>
      </c>
      <c r="S8804" s="4">
        <f>WEEKDAY('Transaction Data'!$A8804)</f>
        <v>3</v>
      </c>
      <c r="T8804" s="2" t="str">
        <f>IF(WEEKDAY('Transaction Data'!$A8804,2)&lt;6,"Weekday","Weekend")</f>
        <v>Weekday</v>
      </c>
    </row>
    <row r="8805" ht="15.75" customHeight="1">
      <c r="A8805" s="1">
        <v>45477.0</v>
      </c>
      <c r="B8805" s="2" t="s">
        <v>8046</v>
      </c>
      <c r="C8805" s="2" t="s">
        <v>78</v>
      </c>
      <c r="D8805" s="1">
        <v>18023.0</v>
      </c>
      <c r="E8805" s="2" t="s">
        <v>27</v>
      </c>
      <c r="F8805" s="2">
        <v>455.0</v>
      </c>
      <c r="G8805" s="2" t="s">
        <v>23</v>
      </c>
      <c r="H8805" s="2" t="s">
        <v>24</v>
      </c>
      <c r="I8805" s="2" t="s">
        <v>25</v>
      </c>
      <c r="J8805" s="2" t="str">
        <f t="array" ref="J8805">XLOOKUP('Transaction Data'!$G8805,Product_Code,Biscuit_Brand)</f>
        <v>Cinnamon Swirls</v>
      </c>
      <c r="K8805" s="2">
        <f t="array" ref="K8805">XLOOKUP('Transaction Data'!$G8805,Product_Code,Cost)</f>
        <v>10</v>
      </c>
      <c r="L8805" s="2">
        <f t="array" ref="L8805">XLOOKUP('Transaction Data'!$G8805,Product_Code,Unit_Price)</f>
        <v>14</v>
      </c>
      <c r="M8805" s="3">
        <f>'Transaction Data'!$F8805*'Transaction Data'!$K8805</f>
        <v>4550</v>
      </c>
      <c r="N8805" s="3">
        <f>'Transaction Data'!$F8805*'Transaction Data'!$L8805</f>
        <v>6370</v>
      </c>
      <c r="O8805" s="3">
        <f>'Transaction Data'!$N8805-'Transaction Data'!$M8805</f>
        <v>1820</v>
      </c>
      <c r="P8805" s="2">
        <f>DATEDIF('Transaction Data'!$D8805,'Transaction Data'!$A8805,"y")</f>
        <v>75</v>
      </c>
      <c r="Q8805" s="2" t="str">
        <f>FLOOR('Transaction Data'!$P8805,15)&amp;"-"&amp;FLOOR('Transaction Data'!$P8805,15)+14</f>
        <v>75-89</v>
      </c>
      <c r="R8805" s="2" t="str">
        <f>IF('Transaction Data'!$L8805&lt;=10,"Less Expensive","Expensive")</f>
        <v>Expensive</v>
      </c>
      <c r="S8805" s="4">
        <f>WEEKDAY('Transaction Data'!$A8805)</f>
        <v>5</v>
      </c>
      <c r="T8805" s="2" t="str">
        <f>IF(WEEKDAY('Transaction Data'!$A8805,2)&lt;6,"Weekday","Weekend")</f>
        <v>Weekday</v>
      </c>
    </row>
    <row r="8806" ht="15.75" customHeight="1">
      <c r="A8806" s="1">
        <v>45324.0</v>
      </c>
      <c r="B8806" s="2" t="s">
        <v>8047</v>
      </c>
      <c r="C8806" s="2" t="s">
        <v>72</v>
      </c>
      <c r="D8806" s="1">
        <v>38594.0</v>
      </c>
      <c r="E8806" s="2" t="s">
        <v>63</v>
      </c>
      <c r="F8806" s="2">
        <v>19.0</v>
      </c>
      <c r="G8806" s="2" t="s">
        <v>38</v>
      </c>
      <c r="H8806" s="2" t="s">
        <v>42</v>
      </c>
      <c r="I8806" s="2" t="s">
        <v>25</v>
      </c>
      <c r="J8806" s="2" t="str">
        <f t="array" ref="J8806">XLOOKUP('Transaction Data'!$G8806,Product_Code,Biscuit_Brand)</f>
        <v>Ginger Snaps</v>
      </c>
      <c r="K8806" s="2">
        <f t="array" ref="K8806">XLOOKUP('Transaction Data'!$G8806,Product_Code,Cost)</f>
        <v>14</v>
      </c>
      <c r="L8806" s="2">
        <f t="array" ref="L8806">XLOOKUP('Transaction Data'!$G8806,Product_Code,Unit_Price)</f>
        <v>28</v>
      </c>
      <c r="M8806" s="3">
        <f>'Transaction Data'!$F8806*'Transaction Data'!$K8806</f>
        <v>266</v>
      </c>
      <c r="N8806" s="3">
        <f>'Transaction Data'!$F8806*'Transaction Data'!$L8806</f>
        <v>532</v>
      </c>
      <c r="O8806" s="3">
        <f>'Transaction Data'!$N8806-'Transaction Data'!$M8806</f>
        <v>266</v>
      </c>
      <c r="P8806" s="2">
        <f>DATEDIF('Transaction Data'!$D8806,'Transaction Data'!$A8806,"y")</f>
        <v>18</v>
      </c>
      <c r="Q8806" s="2" t="str">
        <f>FLOOR('Transaction Data'!$P8806,15)&amp;"-"&amp;FLOOR('Transaction Data'!$P8806,15)+14</f>
        <v>15-29</v>
      </c>
      <c r="R8806" s="2" t="str">
        <f>IF('Transaction Data'!$L8806&lt;=10,"Less Expensive","Expensive")</f>
        <v>Expensive</v>
      </c>
      <c r="S8806" s="4">
        <f>WEEKDAY('Transaction Data'!$A8806)</f>
        <v>6</v>
      </c>
      <c r="T8806" s="2" t="str">
        <f>IF(WEEKDAY('Transaction Data'!$A8806,2)&lt;6,"Weekday","Weekend")</f>
        <v>Weekday</v>
      </c>
    </row>
    <row r="8807" ht="15.75" customHeight="1">
      <c r="A8807" s="1">
        <v>45366.0</v>
      </c>
      <c r="B8807" s="2" t="s">
        <v>8048</v>
      </c>
      <c r="C8807" s="2" t="s">
        <v>69</v>
      </c>
      <c r="D8807" s="1">
        <v>25421.0</v>
      </c>
      <c r="E8807" s="2" t="s">
        <v>37</v>
      </c>
      <c r="F8807" s="2">
        <v>37.0</v>
      </c>
      <c r="G8807" s="2" t="s">
        <v>33</v>
      </c>
      <c r="H8807" s="2" t="s">
        <v>45</v>
      </c>
      <c r="I8807" s="2" t="s">
        <v>25</v>
      </c>
      <c r="J8807" s="2" t="str">
        <f t="array" ref="J8807">XLOOKUP('Transaction Data'!$G8807,Product_Code,Biscuit_Brand)</f>
        <v>Caramel Biscuits</v>
      </c>
      <c r="K8807" s="2">
        <f t="array" ref="K8807">XLOOKUP('Transaction Data'!$G8807,Product_Code,Cost)</f>
        <v>18</v>
      </c>
      <c r="L8807" s="2">
        <f t="array" ref="L8807">XLOOKUP('Transaction Data'!$G8807,Product_Code,Unit_Price)</f>
        <v>22</v>
      </c>
      <c r="M8807" s="3">
        <f>'Transaction Data'!$F8807*'Transaction Data'!$K8807</f>
        <v>666</v>
      </c>
      <c r="N8807" s="3">
        <f>'Transaction Data'!$F8807*'Transaction Data'!$L8807</f>
        <v>814</v>
      </c>
      <c r="O8807" s="3">
        <f>'Transaction Data'!$N8807-'Transaction Data'!$M8807</f>
        <v>148</v>
      </c>
      <c r="P8807" s="2">
        <f>DATEDIF('Transaction Data'!$D8807,'Transaction Data'!$A8807,"y")</f>
        <v>54</v>
      </c>
      <c r="Q8807" s="2" t="str">
        <f>FLOOR('Transaction Data'!$P8807,15)&amp;"-"&amp;FLOOR('Transaction Data'!$P8807,15)+14</f>
        <v>45-59</v>
      </c>
      <c r="R8807" s="2" t="str">
        <f>IF('Transaction Data'!$L8807&lt;=10,"Less Expensive","Expensive")</f>
        <v>Expensive</v>
      </c>
      <c r="S8807" s="4">
        <f>WEEKDAY('Transaction Data'!$A8807)</f>
        <v>6</v>
      </c>
      <c r="T8807" s="2" t="str">
        <f>IF(WEEKDAY('Transaction Data'!$A8807,2)&lt;6,"Weekday","Weekend")</f>
        <v>Weekday</v>
      </c>
    </row>
    <row r="8808" ht="15.75" customHeight="1">
      <c r="A8808" s="1">
        <v>45465.0</v>
      </c>
      <c r="B8808" s="2" t="s">
        <v>8049</v>
      </c>
      <c r="C8808" s="2" t="s">
        <v>72</v>
      </c>
      <c r="D8808" s="1">
        <v>29710.0</v>
      </c>
      <c r="E8808" s="2" t="s">
        <v>27</v>
      </c>
      <c r="F8808" s="2">
        <v>229.0</v>
      </c>
      <c r="G8808" s="2" t="s">
        <v>55</v>
      </c>
      <c r="H8808" s="2" t="s">
        <v>24</v>
      </c>
      <c r="I8808" s="2" t="s">
        <v>25</v>
      </c>
      <c r="J8808" s="2" t="str">
        <f t="array" ref="J8808">XLOOKUP('Transaction Data'!$G8808,Product_Code,Biscuit_Brand)</f>
        <v>Vanilla Wafers</v>
      </c>
      <c r="K8808" s="2">
        <f t="array" ref="K8808">XLOOKUP('Transaction Data'!$G8808,Product_Code,Cost)</f>
        <v>18</v>
      </c>
      <c r="L8808" s="2">
        <f t="array" ref="L8808">XLOOKUP('Transaction Data'!$G8808,Product_Code,Unit_Price)</f>
        <v>36</v>
      </c>
      <c r="M8808" s="3">
        <f>'Transaction Data'!$F8808*'Transaction Data'!$K8808</f>
        <v>4122</v>
      </c>
      <c r="N8808" s="3">
        <f>'Transaction Data'!$F8808*'Transaction Data'!$L8808</f>
        <v>8244</v>
      </c>
      <c r="O8808" s="3">
        <f>'Transaction Data'!$N8808-'Transaction Data'!$M8808</f>
        <v>4122</v>
      </c>
      <c r="P8808" s="2">
        <f>DATEDIF('Transaction Data'!$D8808,'Transaction Data'!$A8808,"y")</f>
        <v>43</v>
      </c>
      <c r="Q8808" s="2" t="str">
        <f>FLOOR('Transaction Data'!$P8808,15)&amp;"-"&amp;FLOOR('Transaction Data'!$P8808,15)+14</f>
        <v>30-44</v>
      </c>
      <c r="R8808" s="2" t="str">
        <f>IF('Transaction Data'!$L8808&lt;=10,"Less Expensive","Expensive")</f>
        <v>Expensive</v>
      </c>
      <c r="S8808" s="4">
        <f>WEEKDAY('Transaction Data'!$A8808)</f>
        <v>7</v>
      </c>
      <c r="T8808" s="2" t="str">
        <f>IF(WEEKDAY('Transaction Data'!$A8808,2)&lt;6,"Weekday","Weekend")</f>
        <v>Weekend</v>
      </c>
    </row>
    <row r="8809" ht="15.75" customHeight="1">
      <c r="A8809" s="1">
        <v>45385.0</v>
      </c>
      <c r="B8809" s="2" t="s">
        <v>8050</v>
      </c>
      <c r="C8809" s="2" t="s">
        <v>78</v>
      </c>
      <c r="D8809" s="1">
        <v>17318.0</v>
      </c>
      <c r="E8809" s="2" t="s">
        <v>37</v>
      </c>
      <c r="F8809" s="2">
        <v>111.0</v>
      </c>
      <c r="G8809" s="2" t="s">
        <v>55</v>
      </c>
      <c r="H8809" s="2" t="s">
        <v>29</v>
      </c>
      <c r="I8809" s="2" t="s">
        <v>25</v>
      </c>
      <c r="J8809" s="2" t="str">
        <f t="array" ref="J8809">XLOOKUP('Transaction Data'!$G8809,Product_Code,Biscuit_Brand)</f>
        <v>Vanilla Wafers</v>
      </c>
      <c r="K8809" s="2">
        <f t="array" ref="K8809">XLOOKUP('Transaction Data'!$G8809,Product_Code,Cost)</f>
        <v>18</v>
      </c>
      <c r="L8809" s="2">
        <f t="array" ref="L8809">XLOOKUP('Transaction Data'!$G8809,Product_Code,Unit_Price)</f>
        <v>36</v>
      </c>
      <c r="M8809" s="3">
        <f>'Transaction Data'!$F8809*'Transaction Data'!$K8809</f>
        <v>1998</v>
      </c>
      <c r="N8809" s="3">
        <f>'Transaction Data'!$F8809*'Transaction Data'!$L8809</f>
        <v>3996</v>
      </c>
      <c r="O8809" s="3">
        <f>'Transaction Data'!$N8809-'Transaction Data'!$M8809</f>
        <v>1998</v>
      </c>
      <c r="P8809" s="2">
        <f>DATEDIF('Transaction Data'!$D8809,'Transaction Data'!$A8809,"y")</f>
        <v>76</v>
      </c>
      <c r="Q8809" s="2" t="str">
        <f>FLOOR('Transaction Data'!$P8809,15)&amp;"-"&amp;FLOOR('Transaction Data'!$P8809,15)+14</f>
        <v>75-89</v>
      </c>
      <c r="R8809" s="2" t="str">
        <f>IF('Transaction Data'!$L8809&lt;=10,"Less Expensive","Expensive")</f>
        <v>Expensive</v>
      </c>
      <c r="S8809" s="4">
        <f>WEEKDAY('Transaction Data'!$A8809)</f>
        <v>4</v>
      </c>
      <c r="T8809" s="2" t="str">
        <f>IF(WEEKDAY('Transaction Data'!$A8809,2)&lt;6,"Weekday","Weekend")</f>
        <v>Weekday</v>
      </c>
    </row>
    <row r="8810" ht="15.75" customHeight="1">
      <c r="A8810" s="1">
        <v>45331.0</v>
      </c>
      <c r="B8810" s="2" t="s">
        <v>5004</v>
      </c>
      <c r="C8810" s="2" t="s">
        <v>32</v>
      </c>
      <c r="D8810" s="1">
        <v>32039.0</v>
      </c>
      <c r="E8810" s="2" t="s">
        <v>37</v>
      </c>
      <c r="F8810" s="2">
        <v>79.0</v>
      </c>
      <c r="G8810" s="2" t="s">
        <v>48</v>
      </c>
      <c r="H8810" s="2" t="s">
        <v>42</v>
      </c>
      <c r="I8810" s="2" t="s">
        <v>25</v>
      </c>
      <c r="J8810" s="2" t="str">
        <f t="array" ref="J8810">XLOOKUP('Transaction Data'!$G8810,Product_Code,Biscuit_Brand)</f>
        <v>Lemon Crisps</v>
      </c>
      <c r="K8810" s="2">
        <f t="array" ref="K8810">XLOOKUP('Transaction Data'!$G8810,Product_Code,Cost)</f>
        <v>7</v>
      </c>
      <c r="L8810" s="2">
        <f t="array" ref="L8810">XLOOKUP('Transaction Data'!$G8810,Product_Code,Unit_Price)</f>
        <v>9</v>
      </c>
      <c r="M8810" s="3">
        <f>'Transaction Data'!$F8810*'Transaction Data'!$K8810</f>
        <v>553</v>
      </c>
      <c r="N8810" s="3">
        <f>'Transaction Data'!$F8810*'Transaction Data'!$L8810</f>
        <v>711</v>
      </c>
      <c r="O8810" s="3">
        <f>'Transaction Data'!$N8810-'Transaction Data'!$M8810</f>
        <v>158</v>
      </c>
      <c r="P8810" s="2">
        <f>DATEDIF('Transaction Data'!$D8810,'Transaction Data'!$A8810,"y")</f>
        <v>36</v>
      </c>
      <c r="Q8810" s="2" t="str">
        <f>FLOOR('Transaction Data'!$P8810,15)&amp;"-"&amp;FLOOR('Transaction Data'!$P8810,15)+14</f>
        <v>30-44</v>
      </c>
      <c r="R8810" s="2" t="str">
        <f>IF('Transaction Data'!$L8810&lt;=10,"Less Expensive","Expensive")</f>
        <v>Less Expensive</v>
      </c>
      <c r="S8810" s="4">
        <f>WEEKDAY('Transaction Data'!$A8810)</f>
        <v>6</v>
      </c>
      <c r="T8810" s="2" t="str">
        <f>IF(WEEKDAY('Transaction Data'!$A8810,2)&lt;6,"Weekday","Weekend")</f>
        <v>Weekday</v>
      </c>
    </row>
    <row r="8811" ht="15.75" customHeight="1">
      <c r="A8811" s="1">
        <v>45443.0</v>
      </c>
      <c r="B8811" s="2" t="s">
        <v>8051</v>
      </c>
      <c r="C8811" s="2" t="s">
        <v>72</v>
      </c>
      <c r="D8811" s="1">
        <v>36603.0</v>
      </c>
      <c r="E8811" s="2" t="s">
        <v>22</v>
      </c>
      <c r="F8811" s="2">
        <v>113.0</v>
      </c>
      <c r="G8811" s="2" t="s">
        <v>61</v>
      </c>
      <c r="H8811" s="2" t="s">
        <v>45</v>
      </c>
      <c r="I8811" s="2" t="s">
        <v>25</v>
      </c>
      <c r="J8811" s="2" t="str">
        <f t="array" ref="J8811">XLOOKUP('Transaction Data'!$G8811,Product_Code,Biscuit_Brand)</f>
        <v>Choco Delight</v>
      </c>
      <c r="K8811" s="2">
        <f t="array" ref="K8811">XLOOKUP('Transaction Data'!$G8811,Product_Code,Cost)</f>
        <v>3</v>
      </c>
      <c r="L8811" s="2">
        <f t="array" ref="L8811">XLOOKUP('Transaction Data'!$G8811,Product_Code,Unit_Price)</f>
        <v>5</v>
      </c>
      <c r="M8811" s="3">
        <f>'Transaction Data'!$F8811*'Transaction Data'!$K8811</f>
        <v>339</v>
      </c>
      <c r="N8811" s="3">
        <f>'Transaction Data'!$F8811*'Transaction Data'!$L8811</f>
        <v>565</v>
      </c>
      <c r="O8811" s="3">
        <f>'Transaction Data'!$N8811-'Transaction Data'!$M8811</f>
        <v>226</v>
      </c>
      <c r="P8811" s="2">
        <f>DATEDIF('Transaction Data'!$D8811,'Transaction Data'!$A8811,"y")</f>
        <v>24</v>
      </c>
      <c r="Q8811" s="2" t="str">
        <f>FLOOR('Transaction Data'!$P8811,15)&amp;"-"&amp;FLOOR('Transaction Data'!$P8811,15)+14</f>
        <v>15-29</v>
      </c>
      <c r="R8811" s="2" t="str">
        <f>IF('Transaction Data'!$L8811&lt;=10,"Less Expensive","Expensive")</f>
        <v>Less Expensive</v>
      </c>
      <c r="S8811" s="4">
        <f>WEEKDAY('Transaction Data'!$A8811)</f>
        <v>6</v>
      </c>
      <c r="T8811" s="2" t="str">
        <f>IF(WEEKDAY('Transaction Data'!$A8811,2)&lt;6,"Weekday","Weekend")</f>
        <v>Weekday</v>
      </c>
    </row>
    <row r="8812" ht="15.75" customHeight="1">
      <c r="A8812" s="1">
        <v>45378.0</v>
      </c>
      <c r="B8812" s="2" t="s">
        <v>8052</v>
      </c>
      <c r="C8812" s="2" t="s">
        <v>78</v>
      </c>
      <c r="D8812" s="1">
        <v>19739.0</v>
      </c>
      <c r="E8812" s="2" t="s">
        <v>27</v>
      </c>
      <c r="F8812" s="2">
        <v>443.0</v>
      </c>
      <c r="G8812" s="2" t="s">
        <v>38</v>
      </c>
      <c r="H8812" s="2" t="s">
        <v>24</v>
      </c>
      <c r="I8812" s="2" t="s">
        <v>25</v>
      </c>
      <c r="J8812" s="2" t="str">
        <f t="array" ref="J8812">XLOOKUP('Transaction Data'!$G8812,Product_Code,Biscuit_Brand)</f>
        <v>Ginger Snaps</v>
      </c>
      <c r="K8812" s="2">
        <f t="array" ref="K8812">XLOOKUP('Transaction Data'!$G8812,Product_Code,Cost)</f>
        <v>14</v>
      </c>
      <c r="L8812" s="2">
        <f t="array" ref="L8812">XLOOKUP('Transaction Data'!$G8812,Product_Code,Unit_Price)</f>
        <v>28</v>
      </c>
      <c r="M8812" s="3">
        <f>'Transaction Data'!$F8812*'Transaction Data'!$K8812</f>
        <v>6202</v>
      </c>
      <c r="N8812" s="3">
        <f>'Transaction Data'!$F8812*'Transaction Data'!$L8812</f>
        <v>12404</v>
      </c>
      <c r="O8812" s="3">
        <f>'Transaction Data'!$N8812-'Transaction Data'!$M8812</f>
        <v>6202</v>
      </c>
      <c r="P8812" s="2">
        <f>DATEDIF('Transaction Data'!$D8812,'Transaction Data'!$A8812,"y")</f>
        <v>70</v>
      </c>
      <c r="Q8812" s="2" t="str">
        <f>FLOOR('Transaction Data'!$P8812,15)&amp;"-"&amp;FLOOR('Transaction Data'!$P8812,15)+14</f>
        <v>60-74</v>
      </c>
      <c r="R8812" s="2" t="str">
        <f>IF('Transaction Data'!$L8812&lt;=10,"Less Expensive","Expensive")</f>
        <v>Expensive</v>
      </c>
      <c r="S8812" s="4">
        <f>WEEKDAY('Transaction Data'!$A8812)</f>
        <v>4</v>
      </c>
      <c r="T8812" s="2" t="str">
        <f>IF(WEEKDAY('Transaction Data'!$A8812,2)&lt;6,"Weekday","Weekend")</f>
        <v>Weekday</v>
      </c>
    </row>
    <row r="8813" ht="15.75" customHeight="1">
      <c r="A8813" s="1">
        <v>45388.0</v>
      </c>
      <c r="B8813" s="2" t="s">
        <v>8053</v>
      </c>
      <c r="C8813" s="2" t="s">
        <v>41</v>
      </c>
      <c r="D8813" s="1">
        <v>26018.0</v>
      </c>
      <c r="E8813" s="2" t="s">
        <v>37</v>
      </c>
      <c r="F8813" s="2">
        <v>134.0</v>
      </c>
      <c r="G8813" s="2" t="s">
        <v>61</v>
      </c>
      <c r="H8813" s="2" t="s">
        <v>29</v>
      </c>
      <c r="I8813" s="2" t="s">
        <v>25</v>
      </c>
      <c r="J8813" s="2" t="str">
        <f t="array" ref="J8813">XLOOKUP('Transaction Data'!$G8813,Product_Code,Biscuit_Brand)</f>
        <v>Choco Delight</v>
      </c>
      <c r="K8813" s="2">
        <f t="array" ref="K8813">XLOOKUP('Transaction Data'!$G8813,Product_Code,Cost)</f>
        <v>3</v>
      </c>
      <c r="L8813" s="2">
        <f t="array" ref="L8813">XLOOKUP('Transaction Data'!$G8813,Product_Code,Unit_Price)</f>
        <v>5</v>
      </c>
      <c r="M8813" s="3">
        <f>'Transaction Data'!$F8813*'Transaction Data'!$K8813</f>
        <v>402</v>
      </c>
      <c r="N8813" s="3">
        <f>'Transaction Data'!$F8813*'Transaction Data'!$L8813</f>
        <v>670</v>
      </c>
      <c r="O8813" s="3">
        <f>'Transaction Data'!$N8813-'Transaction Data'!$M8813</f>
        <v>268</v>
      </c>
      <c r="P8813" s="2">
        <f>DATEDIF('Transaction Data'!$D8813,'Transaction Data'!$A8813,"y")</f>
        <v>53</v>
      </c>
      <c r="Q8813" s="2" t="str">
        <f>FLOOR('Transaction Data'!$P8813,15)&amp;"-"&amp;FLOOR('Transaction Data'!$P8813,15)+14</f>
        <v>45-59</v>
      </c>
      <c r="R8813" s="2" t="str">
        <f>IF('Transaction Data'!$L8813&lt;=10,"Less Expensive","Expensive")</f>
        <v>Less Expensive</v>
      </c>
      <c r="S8813" s="4">
        <f>WEEKDAY('Transaction Data'!$A8813)</f>
        <v>7</v>
      </c>
      <c r="T8813" s="2" t="str">
        <f>IF(WEEKDAY('Transaction Data'!$A8813,2)&lt;6,"Weekday","Weekend")</f>
        <v>Weekend</v>
      </c>
    </row>
    <row r="8814" ht="15.75" customHeight="1">
      <c r="A8814" s="1">
        <v>45307.0</v>
      </c>
      <c r="B8814" s="2" t="s">
        <v>8054</v>
      </c>
      <c r="C8814" s="2" t="s">
        <v>78</v>
      </c>
      <c r="D8814" s="1">
        <v>25275.0</v>
      </c>
      <c r="E8814" s="2" t="s">
        <v>63</v>
      </c>
      <c r="F8814" s="2">
        <v>142.0</v>
      </c>
      <c r="G8814" s="2" t="s">
        <v>60</v>
      </c>
      <c r="H8814" s="2" t="s">
        <v>29</v>
      </c>
      <c r="I8814" s="2" t="s">
        <v>25</v>
      </c>
      <c r="J8814" s="2" t="str">
        <f t="array" ref="J8814">XLOOKUP('Transaction Data'!$G8814,Product_Code,Biscuit_Brand)</f>
        <v>Peanut Butter Bites</v>
      </c>
      <c r="K8814" s="2">
        <f t="array" ref="K8814">XLOOKUP('Transaction Data'!$G8814,Product_Code,Cost)</f>
        <v>5</v>
      </c>
      <c r="L8814" s="2">
        <f t="array" ref="L8814">XLOOKUP('Transaction Data'!$G8814,Product_Code,Unit_Price)</f>
        <v>7</v>
      </c>
      <c r="M8814" s="3">
        <f>'Transaction Data'!$F8814*'Transaction Data'!$K8814</f>
        <v>710</v>
      </c>
      <c r="N8814" s="3">
        <f>'Transaction Data'!$F8814*'Transaction Data'!$L8814</f>
        <v>994</v>
      </c>
      <c r="O8814" s="3">
        <f>'Transaction Data'!$N8814-'Transaction Data'!$M8814</f>
        <v>284</v>
      </c>
      <c r="P8814" s="2">
        <f>DATEDIF('Transaction Data'!$D8814,'Transaction Data'!$A8814,"y")</f>
        <v>54</v>
      </c>
      <c r="Q8814" s="2" t="str">
        <f>FLOOR('Transaction Data'!$P8814,15)&amp;"-"&amp;FLOOR('Transaction Data'!$P8814,15)+14</f>
        <v>45-59</v>
      </c>
      <c r="R8814" s="2" t="str">
        <f>IF('Transaction Data'!$L8814&lt;=10,"Less Expensive","Expensive")</f>
        <v>Less Expensive</v>
      </c>
      <c r="S8814" s="4">
        <f>WEEKDAY('Transaction Data'!$A8814)</f>
        <v>3</v>
      </c>
      <c r="T8814" s="2" t="str">
        <f>IF(WEEKDAY('Transaction Data'!$A8814,2)&lt;6,"Weekday","Weekend")</f>
        <v>Weekday</v>
      </c>
    </row>
    <row r="8815" ht="15.75" customHeight="1">
      <c r="A8815" s="1">
        <v>45329.0</v>
      </c>
      <c r="B8815" s="2" t="s">
        <v>8055</v>
      </c>
      <c r="C8815" s="2" t="s">
        <v>72</v>
      </c>
      <c r="D8815" s="1">
        <v>28439.0</v>
      </c>
      <c r="E8815" s="2" t="s">
        <v>22</v>
      </c>
      <c r="F8815" s="2">
        <v>68.0</v>
      </c>
      <c r="G8815" s="2" t="s">
        <v>38</v>
      </c>
      <c r="H8815" s="2" t="s">
        <v>34</v>
      </c>
      <c r="I8815" s="2" t="s">
        <v>25</v>
      </c>
      <c r="J8815" s="2" t="str">
        <f t="array" ref="J8815">XLOOKUP('Transaction Data'!$G8815,Product_Code,Biscuit_Brand)</f>
        <v>Ginger Snaps</v>
      </c>
      <c r="K8815" s="2">
        <f t="array" ref="K8815">XLOOKUP('Transaction Data'!$G8815,Product_Code,Cost)</f>
        <v>14</v>
      </c>
      <c r="L8815" s="2">
        <f t="array" ref="L8815">XLOOKUP('Transaction Data'!$G8815,Product_Code,Unit_Price)</f>
        <v>28</v>
      </c>
      <c r="M8815" s="3">
        <f>'Transaction Data'!$F8815*'Transaction Data'!$K8815</f>
        <v>952</v>
      </c>
      <c r="N8815" s="3">
        <f>'Transaction Data'!$F8815*'Transaction Data'!$L8815</f>
        <v>1904</v>
      </c>
      <c r="O8815" s="3">
        <f>'Transaction Data'!$N8815-'Transaction Data'!$M8815</f>
        <v>952</v>
      </c>
      <c r="P8815" s="2">
        <f>DATEDIF('Transaction Data'!$D8815,'Transaction Data'!$A8815,"y")</f>
        <v>46</v>
      </c>
      <c r="Q8815" s="2" t="str">
        <f>FLOOR('Transaction Data'!$P8815,15)&amp;"-"&amp;FLOOR('Transaction Data'!$P8815,15)+14</f>
        <v>45-59</v>
      </c>
      <c r="R8815" s="2" t="str">
        <f>IF('Transaction Data'!$L8815&lt;=10,"Less Expensive","Expensive")</f>
        <v>Expensive</v>
      </c>
      <c r="S8815" s="4">
        <f>WEEKDAY('Transaction Data'!$A8815)</f>
        <v>4</v>
      </c>
      <c r="T8815" s="2" t="str">
        <f>IF(WEEKDAY('Transaction Data'!$A8815,2)&lt;6,"Weekday","Weekend")</f>
        <v>Weekday</v>
      </c>
    </row>
    <row r="8816" ht="15.75" customHeight="1">
      <c r="A8816" s="1">
        <v>45502.0</v>
      </c>
      <c r="B8816" s="2" t="s">
        <v>8056</v>
      </c>
      <c r="C8816" s="2" t="s">
        <v>69</v>
      </c>
      <c r="D8816" s="1">
        <v>27675.0</v>
      </c>
      <c r="E8816" s="2" t="s">
        <v>22</v>
      </c>
      <c r="F8816" s="2">
        <v>251.0</v>
      </c>
      <c r="G8816" s="2" t="s">
        <v>61</v>
      </c>
      <c r="H8816" s="2" t="s">
        <v>24</v>
      </c>
      <c r="I8816" s="2" t="s">
        <v>25</v>
      </c>
      <c r="J8816" s="2" t="str">
        <f t="array" ref="J8816">XLOOKUP('Transaction Data'!$G8816,Product_Code,Biscuit_Brand)</f>
        <v>Choco Delight</v>
      </c>
      <c r="K8816" s="2">
        <f t="array" ref="K8816">XLOOKUP('Transaction Data'!$G8816,Product_Code,Cost)</f>
        <v>3</v>
      </c>
      <c r="L8816" s="2">
        <f t="array" ref="L8816">XLOOKUP('Transaction Data'!$G8816,Product_Code,Unit_Price)</f>
        <v>5</v>
      </c>
      <c r="M8816" s="3">
        <f>'Transaction Data'!$F8816*'Transaction Data'!$K8816</f>
        <v>753</v>
      </c>
      <c r="N8816" s="3">
        <f>'Transaction Data'!$F8816*'Transaction Data'!$L8816</f>
        <v>1255</v>
      </c>
      <c r="O8816" s="3">
        <f>'Transaction Data'!$N8816-'Transaction Data'!$M8816</f>
        <v>502</v>
      </c>
      <c r="P8816" s="2">
        <f>DATEDIF('Transaction Data'!$D8816,'Transaction Data'!$A8816,"y")</f>
        <v>48</v>
      </c>
      <c r="Q8816" s="2" t="str">
        <f>FLOOR('Transaction Data'!$P8816,15)&amp;"-"&amp;FLOOR('Transaction Data'!$P8816,15)+14</f>
        <v>45-59</v>
      </c>
      <c r="R8816" s="2" t="str">
        <f>IF('Transaction Data'!$L8816&lt;=10,"Less Expensive","Expensive")</f>
        <v>Less Expensive</v>
      </c>
      <c r="S8816" s="4">
        <f>WEEKDAY('Transaction Data'!$A8816)</f>
        <v>2</v>
      </c>
      <c r="T8816" s="2" t="str">
        <f>IF(WEEKDAY('Transaction Data'!$A8816,2)&lt;6,"Weekday","Weekend")</f>
        <v>Weekday</v>
      </c>
    </row>
    <row r="8817" ht="15.75" customHeight="1">
      <c r="A8817" s="1">
        <v>45406.0</v>
      </c>
      <c r="B8817" s="2" t="s">
        <v>8057</v>
      </c>
      <c r="C8817" s="2" t="s">
        <v>65</v>
      </c>
      <c r="D8817" s="1">
        <v>35776.0</v>
      </c>
      <c r="E8817" s="2" t="s">
        <v>63</v>
      </c>
      <c r="F8817" s="2">
        <v>376.0</v>
      </c>
      <c r="G8817" s="2" t="s">
        <v>55</v>
      </c>
      <c r="H8817" s="2" t="s">
        <v>42</v>
      </c>
      <c r="I8817" s="2" t="s">
        <v>25</v>
      </c>
      <c r="J8817" s="2" t="str">
        <f t="array" ref="J8817">XLOOKUP('Transaction Data'!$G8817,Product_Code,Biscuit_Brand)</f>
        <v>Vanilla Wafers</v>
      </c>
      <c r="K8817" s="2">
        <f t="array" ref="K8817">XLOOKUP('Transaction Data'!$G8817,Product_Code,Cost)</f>
        <v>18</v>
      </c>
      <c r="L8817" s="2">
        <f t="array" ref="L8817">XLOOKUP('Transaction Data'!$G8817,Product_Code,Unit_Price)</f>
        <v>36</v>
      </c>
      <c r="M8817" s="3">
        <f>'Transaction Data'!$F8817*'Transaction Data'!$K8817</f>
        <v>6768</v>
      </c>
      <c r="N8817" s="3">
        <f>'Transaction Data'!$F8817*'Transaction Data'!$L8817</f>
        <v>13536</v>
      </c>
      <c r="O8817" s="3">
        <f>'Transaction Data'!$N8817-'Transaction Data'!$M8817</f>
        <v>6768</v>
      </c>
      <c r="P8817" s="2">
        <f>DATEDIF('Transaction Data'!$D8817,'Transaction Data'!$A8817,"y")</f>
        <v>26</v>
      </c>
      <c r="Q8817" s="2" t="str">
        <f>FLOOR('Transaction Data'!$P8817,15)&amp;"-"&amp;FLOOR('Transaction Data'!$P8817,15)+14</f>
        <v>15-29</v>
      </c>
      <c r="R8817" s="2" t="str">
        <f>IF('Transaction Data'!$L8817&lt;=10,"Less Expensive","Expensive")</f>
        <v>Expensive</v>
      </c>
      <c r="S8817" s="4">
        <f>WEEKDAY('Transaction Data'!$A8817)</f>
        <v>4</v>
      </c>
      <c r="T8817" s="2" t="str">
        <f>IF(WEEKDAY('Transaction Data'!$A8817,2)&lt;6,"Weekday","Weekend")</f>
        <v>Weekday</v>
      </c>
    </row>
    <row r="8818" ht="15.75" customHeight="1">
      <c r="A8818" s="1">
        <v>45339.0</v>
      </c>
      <c r="B8818" s="2" t="s">
        <v>8058</v>
      </c>
      <c r="C8818" s="2" t="s">
        <v>47</v>
      </c>
      <c r="D8818" s="1">
        <v>28708.0</v>
      </c>
      <c r="E8818" s="2" t="s">
        <v>22</v>
      </c>
      <c r="F8818" s="2">
        <v>41.0</v>
      </c>
      <c r="G8818" s="2" t="s">
        <v>55</v>
      </c>
      <c r="H8818" s="2" t="s">
        <v>45</v>
      </c>
      <c r="I8818" s="2" t="s">
        <v>25</v>
      </c>
      <c r="J8818" s="2" t="str">
        <f t="array" ref="J8818">XLOOKUP('Transaction Data'!$G8818,Product_Code,Biscuit_Brand)</f>
        <v>Vanilla Wafers</v>
      </c>
      <c r="K8818" s="2">
        <f t="array" ref="K8818">XLOOKUP('Transaction Data'!$G8818,Product_Code,Cost)</f>
        <v>18</v>
      </c>
      <c r="L8818" s="2">
        <f t="array" ref="L8818">XLOOKUP('Transaction Data'!$G8818,Product_Code,Unit_Price)</f>
        <v>36</v>
      </c>
      <c r="M8818" s="3">
        <f>'Transaction Data'!$F8818*'Transaction Data'!$K8818</f>
        <v>738</v>
      </c>
      <c r="N8818" s="3">
        <f>'Transaction Data'!$F8818*'Transaction Data'!$L8818</f>
        <v>1476</v>
      </c>
      <c r="O8818" s="3">
        <f>'Transaction Data'!$N8818-'Transaction Data'!$M8818</f>
        <v>738</v>
      </c>
      <c r="P8818" s="2">
        <f>DATEDIF('Transaction Data'!$D8818,'Transaction Data'!$A8818,"y")</f>
        <v>45</v>
      </c>
      <c r="Q8818" s="2" t="str">
        <f>FLOOR('Transaction Data'!$P8818,15)&amp;"-"&amp;FLOOR('Transaction Data'!$P8818,15)+14</f>
        <v>45-59</v>
      </c>
      <c r="R8818" s="2" t="str">
        <f>IF('Transaction Data'!$L8818&lt;=10,"Less Expensive","Expensive")</f>
        <v>Expensive</v>
      </c>
      <c r="S8818" s="4">
        <f>WEEKDAY('Transaction Data'!$A8818)</f>
        <v>7</v>
      </c>
      <c r="T8818" s="2" t="str">
        <f>IF(WEEKDAY('Transaction Data'!$A8818,2)&lt;6,"Weekday","Weekend")</f>
        <v>Weekend</v>
      </c>
    </row>
    <row r="8819" ht="15.75" customHeight="1">
      <c r="A8819" s="1">
        <v>45357.0</v>
      </c>
      <c r="B8819" s="2" t="s">
        <v>8059</v>
      </c>
      <c r="C8819" s="2" t="s">
        <v>51</v>
      </c>
      <c r="D8819" s="1">
        <v>34860.0</v>
      </c>
      <c r="E8819" s="2" t="s">
        <v>63</v>
      </c>
      <c r="F8819" s="2">
        <v>409.0</v>
      </c>
      <c r="G8819" s="2" t="s">
        <v>60</v>
      </c>
      <c r="H8819" s="2" t="s">
        <v>24</v>
      </c>
      <c r="I8819" s="2" t="s">
        <v>25</v>
      </c>
      <c r="J8819" s="2" t="str">
        <f t="array" ref="J8819">XLOOKUP('Transaction Data'!$G8819,Product_Code,Biscuit_Brand)</f>
        <v>Peanut Butter Bites</v>
      </c>
      <c r="K8819" s="2">
        <f t="array" ref="K8819">XLOOKUP('Transaction Data'!$G8819,Product_Code,Cost)</f>
        <v>5</v>
      </c>
      <c r="L8819" s="2">
        <f t="array" ref="L8819">XLOOKUP('Transaction Data'!$G8819,Product_Code,Unit_Price)</f>
        <v>7</v>
      </c>
      <c r="M8819" s="3">
        <f>'Transaction Data'!$F8819*'Transaction Data'!$K8819</f>
        <v>2045</v>
      </c>
      <c r="N8819" s="3">
        <f>'Transaction Data'!$F8819*'Transaction Data'!$L8819</f>
        <v>2863</v>
      </c>
      <c r="O8819" s="3">
        <f>'Transaction Data'!$N8819-'Transaction Data'!$M8819</f>
        <v>818</v>
      </c>
      <c r="P8819" s="2">
        <f>DATEDIF('Transaction Data'!$D8819,'Transaction Data'!$A8819,"y")</f>
        <v>28</v>
      </c>
      <c r="Q8819" s="2" t="str">
        <f>FLOOR('Transaction Data'!$P8819,15)&amp;"-"&amp;FLOOR('Transaction Data'!$P8819,15)+14</f>
        <v>15-29</v>
      </c>
      <c r="R8819" s="2" t="str">
        <f>IF('Transaction Data'!$L8819&lt;=10,"Less Expensive","Expensive")</f>
        <v>Less Expensive</v>
      </c>
      <c r="S8819" s="4">
        <f>WEEKDAY('Transaction Data'!$A8819)</f>
        <v>4</v>
      </c>
      <c r="T8819" s="2" t="str">
        <f>IF(WEEKDAY('Transaction Data'!$A8819,2)&lt;6,"Weekday","Weekend")</f>
        <v>Weekday</v>
      </c>
    </row>
    <row r="8820" ht="15.75" customHeight="1">
      <c r="A8820" s="1">
        <v>45490.0</v>
      </c>
      <c r="B8820" s="2" t="s">
        <v>8060</v>
      </c>
      <c r="C8820" s="2" t="s">
        <v>72</v>
      </c>
      <c r="D8820" s="1">
        <v>16975.0</v>
      </c>
      <c r="E8820" s="2" t="s">
        <v>37</v>
      </c>
      <c r="F8820" s="2">
        <v>476.0</v>
      </c>
      <c r="G8820" s="2" t="s">
        <v>28</v>
      </c>
      <c r="H8820" s="2" t="s">
        <v>29</v>
      </c>
      <c r="I8820" s="2" t="s">
        <v>25</v>
      </c>
      <c r="J8820" s="2" t="str">
        <f t="array" ref="J8820">XLOOKUP('Transaction Data'!$G8820,Product_Code,Biscuit_Brand)</f>
        <v>Shortbread</v>
      </c>
      <c r="K8820" s="2">
        <f t="array" ref="K8820">XLOOKUP('Transaction Data'!$G8820,Product_Code,Cost)</f>
        <v>10</v>
      </c>
      <c r="L8820" s="2">
        <f t="array" ref="L8820">XLOOKUP('Transaction Data'!$G8820,Product_Code,Unit_Price)</f>
        <v>45</v>
      </c>
      <c r="M8820" s="3">
        <f>'Transaction Data'!$F8820*'Transaction Data'!$K8820</f>
        <v>4760</v>
      </c>
      <c r="N8820" s="3">
        <f>'Transaction Data'!$F8820*'Transaction Data'!$L8820</f>
        <v>21420</v>
      </c>
      <c r="O8820" s="3">
        <f>'Transaction Data'!$N8820-'Transaction Data'!$M8820</f>
        <v>16660</v>
      </c>
      <c r="P8820" s="2">
        <f>DATEDIF('Transaction Data'!$D8820,'Transaction Data'!$A8820,"y")</f>
        <v>78</v>
      </c>
      <c r="Q8820" s="2" t="str">
        <f>FLOOR('Transaction Data'!$P8820,15)&amp;"-"&amp;FLOOR('Transaction Data'!$P8820,15)+14</f>
        <v>75-89</v>
      </c>
      <c r="R8820" s="2" t="str">
        <f>IF('Transaction Data'!$L8820&lt;=10,"Less Expensive","Expensive")</f>
        <v>Expensive</v>
      </c>
      <c r="S8820" s="4">
        <f>WEEKDAY('Transaction Data'!$A8820)</f>
        <v>4</v>
      </c>
      <c r="T8820" s="2" t="str">
        <f>IF(WEEKDAY('Transaction Data'!$A8820,2)&lt;6,"Weekday","Weekend")</f>
        <v>Weekday</v>
      </c>
    </row>
    <row r="8821" ht="15.75" customHeight="1">
      <c r="A8821" s="1">
        <v>45352.0</v>
      </c>
      <c r="B8821" s="2" t="s">
        <v>8061</v>
      </c>
      <c r="C8821" s="2" t="s">
        <v>51</v>
      </c>
      <c r="D8821" s="1">
        <v>33507.0</v>
      </c>
      <c r="E8821" s="2" t="s">
        <v>63</v>
      </c>
      <c r="F8821" s="2">
        <v>164.0</v>
      </c>
      <c r="G8821" s="2" t="s">
        <v>48</v>
      </c>
      <c r="H8821" s="2" t="s">
        <v>42</v>
      </c>
      <c r="I8821" s="2" t="s">
        <v>25</v>
      </c>
      <c r="J8821" s="2" t="str">
        <f t="array" ref="J8821">XLOOKUP('Transaction Data'!$G8821,Product_Code,Biscuit_Brand)</f>
        <v>Lemon Crisps</v>
      </c>
      <c r="K8821" s="2">
        <f t="array" ref="K8821">XLOOKUP('Transaction Data'!$G8821,Product_Code,Cost)</f>
        <v>7</v>
      </c>
      <c r="L8821" s="2">
        <f t="array" ref="L8821">XLOOKUP('Transaction Data'!$G8821,Product_Code,Unit_Price)</f>
        <v>9</v>
      </c>
      <c r="M8821" s="3">
        <f>'Transaction Data'!$F8821*'Transaction Data'!$K8821</f>
        <v>1148</v>
      </c>
      <c r="N8821" s="3">
        <f>'Transaction Data'!$F8821*'Transaction Data'!$L8821</f>
        <v>1476</v>
      </c>
      <c r="O8821" s="3">
        <f>'Transaction Data'!$N8821-'Transaction Data'!$M8821</f>
        <v>328</v>
      </c>
      <c r="P8821" s="2">
        <f>DATEDIF('Transaction Data'!$D8821,'Transaction Data'!$A8821,"y")</f>
        <v>32</v>
      </c>
      <c r="Q8821" s="2" t="str">
        <f>FLOOR('Transaction Data'!$P8821,15)&amp;"-"&amp;FLOOR('Transaction Data'!$P8821,15)+14</f>
        <v>30-44</v>
      </c>
      <c r="R8821" s="2" t="str">
        <f>IF('Transaction Data'!$L8821&lt;=10,"Less Expensive","Expensive")</f>
        <v>Less Expensive</v>
      </c>
      <c r="S8821" s="4">
        <f>WEEKDAY('Transaction Data'!$A8821)</f>
        <v>6</v>
      </c>
      <c r="T8821" s="2" t="str">
        <f>IF(WEEKDAY('Transaction Data'!$A8821,2)&lt;6,"Weekday","Weekend")</f>
        <v>Weekday</v>
      </c>
    </row>
    <row r="8822" ht="15.75" customHeight="1">
      <c r="A8822" s="1">
        <v>45373.0</v>
      </c>
      <c r="B8822" s="2" t="s">
        <v>8062</v>
      </c>
      <c r="C8822" s="2" t="s">
        <v>51</v>
      </c>
      <c r="D8822" s="1">
        <v>21602.0</v>
      </c>
      <c r="E8822" s="2" t="s">
        <v>63</v>
      </c>
      <c r="F8822" s="2">
        <v>214.0</v>
      </c>
      <c r="G8822" s="2" t="s">
        <v>48</v>
      </c>
      <c r="H8822" s="2" t="s">
        <v>45</v>
      </c>
      <c r="I8822" s="2" t="s">
        <v>25</v>
      </c>
      <c r="J8822" s="2" t="str">
        <f t="array" ref="J8822">XLOOKUP('Transaction Data'!$G8822,Product_Code,Biscuit_Brand)</f>
        <v>Lemon Crisps</v>
      </c>
      <c r="K8822" s="2">
        <f t="array" ref="K8822">XLOOKUP('Transaction Data'!$G8822,Product_Code,Cost)</f>
        <v>7</v>
      </c>
      <c r="L8822" s="2">
        <f t="array" ref="L8822">XLOOKUP('Transaction Data'!$G8822,Product_Code,Unit_Price)</f>
        <v>9</v>
      </c>
      <c r="M8822" s="3">
        <f>'Transaction Data'!$F8822*'Transaction Data'!$K8822</f>
        <v>1498</v>
      </c>
      <c r="N8822" s="3">
        <f>'Transaction Data'!$F8822*'Transaction Data'!$L8822</f>
        <v>1926</v>
      </c>
      <c r="O8822" s="3">
        <f>'Transaction Data'!$N8822-'Transaction Data'!$M8822</f>
        <v>428</v>
      </c>
      <c r="P8822" s="2">
        <f>DATEDIF('Transaction Data'!$D8822,'Transaction Data'!$A8822,"y")</f>
        <v>65</v>
      </c>
      <c r="Q8822" s="2" t="str">
        <f>FLOOR('Transaction Data'!$P8822,15)&amp;"-"&amp;FLOOR('Transaction Data'!$P8822,15)+14</f>
        <v>60-74</v>
      </c>
      <c r="R8822" s="2" t="str">
        <f>IF('Transaction Data'!$L8822&lt;=10,"Less Expensive","Expensive")</f>
        <v>Less Expensive</v>
      </c>
      <c r="S8822" s="4">
        <f>WEEKDAY('Transaction Data'!$A8822)</f>
        <v>6</v>
      </c>
      <c r="T8822" s="2" t="str">
        <f>IF(WEEKDAY('Transaction Data'!$A8822,2)&lt;6,"Weekday","Weekend")</f>
        <v>Weekday</v>
      </c>
    </row>
    <row r="8823" ht="15.75" customHeight="1">
      <c r="A8823" s="1">
        <v>45421.0</v>
      </c>
      <c r="B8823" s="2" t="s">
        <v>8063</v>
      </c>
      <c r="C8823" s="2" t="s">
        <v>47</v>
      </c>
      <c r="D8823" s="1">
        <v>29688.0</v>
      </c>
      <c r="E8823" s="2" t="s">
        <v>27</v>
      </c>
      <c r="F8823" s="2">
        <v>347.0</v>
      </c>
      <c r="G8823" s="2" t="s">
        <v>48</v>
      </c>
      <c r="H8823" s="2" t="s">
        <v>24</v>
      </c>
      <c r="I8823" s="2" t="s">
        <v>25</v>
      </c>
      <c r="J8823" s="2" t="str">
        <f t="array" ref="J8823">XLOOKUP('Transaction Data'!$G8823,Product_Code,Biscuit_Brand)</f>
        <v>Lemon Crisps</v>
      </c>
      <c r="K8823" s="2">
        <f t="array" ref="K8823">XLOOKUP('Transaction Data'!$G8823,Product_Code,Cost)</f>
        <v>7</v>
      </c>
      <c r="L8823" s="2">
        <f t="array" ref="L8823">XLOOKUP('Transaction Data'!$G8823,Product_Code,Unit_Price)</f>
        <v>9</v>
      </c>
      <c r="M8823" s="3">
        <f>'Transaction Data'!$F8823*'Transaction Data'!$K8823</f>
        <v>2429</v>
      </c>
      <c r="N8823" s="3">
        <f>'Transaction Data'!$F8823*'Transaction Data'!$L8823</f>
        <v>3123</v>
      </c>
      <c r="O8823" s="3">
        <f>'Transaction Data'!$N8823-'Transaction Data'!$M8823</f>
        <v>694</v>
      </c>
      <c r="P8823" s="2">
        <f>DATEDIF('Transaction Data'!$D8823,'Transaction Data'!$A8823,"y")</f>
        <v>43</v>
      </c>
      <c r="Q8823" s="2" t="str">
        <f>FLOOR('Transaction Data'!$P8823,15)&amp;"-"&amp;FLOOR('Transaction Data'!$P8823,15)+14</f>
        <v>30-44</v>
      </c>
      <c r="R8823" s="2" t="str">
        <f>IF('Transaction Data'!$L8823&lt;=10,"Less Expensive","Expensive")</f>
        <v>Less Expensive</v>
      </c>
      <c r="S8823" s="4">
        <f>WEEKDAY('Transaction Data'!$A8823)</f>
        <v>5</v>
      </c>
      <c r="T8823" s="2" t="str">
        <f>IF(WEEKDAY('Transaction Data'!$A8823,2)&lt;6,"Weekday","Weekend")</f>
        <v>Weekday</v>
      </c>
    </row>
    <row r="8824" ht="15.75" customHeight="1">
      <c r="A8824" s="1">
        <v>45484.0</v>
      </c>
      <c r="B8824" s="2" t="s">
        <v>8064</v>
      </c>
      <c r="C8824" s="2" t="s">
        <v>69</v>
      </c>
      <c r="D8824" s="1">
        <v>30478.0</v>
      </c>
      <c r="E8824" s="2" t="s">
        <v>22</v>
      </c>
      <c r="F8824" s="2">
        <v>244.0</v>
      </c>
      <c r="G8824" s="2" t="s">
        <v>48</v>
      </c>
      <c r="H8824" s="2" t="s">
        <v>29</v>
      </c>
      <c r="I8824" s="2" t="s">
        <v>25</v>
      </c>
      <c r="J8824" s="2" t="str">
        <f t="array" ref="J8824">XLOOKUP('Transaction Data'!$G8824,Product_Code,Biscuit_Brand)</f>
        <v>Lemon Crisps</v>
      </c>
      <c r="K8824" s="2">
        <f t="array" ref="K8824">XLOOKUP('Transaction Data'!$G8824,Product_Code,Cost)</f>
        <v>7</v>
      </c>
      <c r="L8824" s="2">
        <f t="array" ref="L8824">XLOOKUP('Transaction Data'!$G8824,Product_Code,Unit_Price)</f>
        <v>9</v>
      </c>
      <c r="M8824" s="3">
        <f>'Transaction Data'!$F8824*'Transaction Data'!$K8824</f>
        <v>1708</v>
      </c>
      <c r="N8824" s="3">
        <f>'Transaction Data'!$F8824*'Transaction Data'!$L8824</f>
        <v>2196</v>
      </c>
      <c r="O8824" s="3">
        <f>'Transaction Data'!$N8824-'Transaction Data'!$M8824</f>
        <v>488</v>
      </c>
      <c r="P8824" s="2">
        <f>DATEDIF('Transaction Data'!$D8824,'Transaction Data'!$A8824,"y")</f>
        <v>41</v>
      </c>
      <c r="Q8824" s="2" t="str">
        <f>FLOOR('Transaction Data'!$P8824,15)&amp;"-"&amp;FLOOR('Transaction Data'!$P8824,15)+14</f>
        <v>30-44</v>
      </c>
      <c r="R8824" s="2" t="str">
        <f>IF('Transaction Data'!$L8824&lt;=10,"Less Expensive","Expensive")</f>
        <v>Less Expensive</v>
      </c>
      <c r="S8824" s="4">
        <f>WEEKDAY('Transaction Data'!$A8824)</f>
        <v>5</v>
      </c>
      <c r="T8824" s="2" t="str">
        <f>IF(WEEKDAY('Transaction Data'!$A8824,2)&lt;6,"Weekday","Weekend")</f>
        <v>Weekday</v>
      </c>
    </row>
    <row r="8825" ht="15.75" customHeight="1">
      <c r="A8825" s="1">
        <v>45321.0</v>
      </c>
      <c r="B8825" s="2" t="s">
        <v>8065</v>
      </c>
      <c r="C8825" s="2" t="s">
        <v>54</v>
      </c>
      <c r="D8825" s="1">
        <v>35025.0</v>
      </c>
      <c r="E8825" s="2" t="s">
        <v>22</v>
      </c>
      <c r="F8825" s="2">
        <v>228.0</v>
      </c>
      <c r="G8825" s="2" t="s">
        <v>23</v>
      </c>
      <c r="H8825" s="2" t="s">
        <v>29</v>
      </c>
      <c r="I8825" s="2" t="s">
        <v>25</v>
      </c>
      <c r="J8825" s="2" t="str">
        <f t="array" ref="J8825">XLOOKUP('Transaction Data'!$G8825,Product_Code,Biscuit_Brand)</f>
        <v>Cinnamon Swirls</v>
      </c>
      <c r="K8825" s="2">
        <f t="array" ref="K8825">XLOOKUP('Transaction Data'!$G8825,Product_Code,Cost)</f>
        <v>10</v>
      </c>
      <c r="L8825" s="2">
        <f t="array" ref="L8825">XLOOKUP('Transaction Data'!$G8825,Product_Code,Unit_Price)</f>
        <v>14</v>
      </c>
      <c r="M8825" s="3">
        <f>'Transaction Data'!$F8825*'Transaction Data'!$K8825</f>
        <v>2280</v>
      </c>
      <c r="N8825" s="3">
        <f>'Transaction Data'!$F8825*'Transaction Data'!$L8825</f>
        <v>3192</v>
      </c>
      <c r="O8825" s="3">
        <f>'Transaction Data'!$N8825-'Transaction Data'!$M8825</f>
        <v>912</v>
      </c>
      <c r="P8825" s="2">
        <f>DATEDIF('Transaction Data'!$D8825,'Transaction Data'!$A8825,"y")</f>
        <v>28</v>
      </c>
      <c r="Q8825" s="2" t="str">
        <f>FLOOR('Transaction Data'!$P8825,15)&amp;"-"&amp;FLOOR('Transaction Data'!$P8825,15)+14</f>
        <v>15-29</v>
      </c>
      <c r="R8825" s="2" t="str">
        <f>IF('Transaction Data'!$L8825&lt;=10,"Less Expensive","Expensive")</f>
        <v>Expensive</v>
      </c>
      <c r="S8825" s="4">
        <f>WEEKDAY('Transaction Data'!$A8825)</f>
        <v>3</v>
      </c>
      <c r="T8825" s="2" t="str">
        <f>IF(WEEKDAY('Transaction Data'!$A8825,2)&lt;6,"Weekday","Weekend")</f>
        <v>Weekday</v>
      </c>
    </row>
    <row r="8826" ht="15.75" customHeight="1">
      <c r="A8826" s="1">
        <v>45382.0</v>
      </c>
      <c r="B8826" s="2" t="s">
        <v>8066</v>
      </c>
      <c r="C8826" s="2" t="s">
        <v>21</v>
      </c>
      <c r="D8826" s="1">
        <v>26830.0</v>
      </c>
      <c r="E8826" s="2" t="s">
        <v>22</v>
      </c>
      <c r="F8826" s="2">
        <v>80.0</v>
      </c>
      <c r="G8826" s="2" t="s">
        <v>23</v>
      </c>
      <c r="H8826" s="2" t="s">
        <v>34</v>
      </c>
      <c r="I8826" s="2" t="s">
        <v>25</v>
      </c>
      <c r="J8826" s="2" t="str">
        <f t="array" ref="J8826">XLOOKUP('Transaction Data'!$G8826,Product_Code,Biscuit_Brand)</f>
        <v>Cinnamon Swirls</v>
      </c>
      <c r="K8826" s="2">
        <f t="array" ref="K8826">XLOOKUP('Transaction Data'!$G8826,Product_Code,Cost)</f>
        <v>10</v>
      </c>
      <c r="L8826" s="2">
        <f t="array" ref="L8826">XLOOKUP('Transaction Data'!$G8826,Product_Code,Unit_Price)</f>
        <v>14</v>
      </c>
      <c r="M8826" s="3">
        <f>'Transaction Data'!$F8826*'Transaction Data'!$K8826</f>
        <v>800</v>
      </c>
      <c r="N8826" s="3">
        <f>'Transaction Data'!$F8826*'Transaction Data'!$L8826</f>
        <v>1120</v>
      </c>
      <c r="O8826" s="3">
        <f>'Transaction Data'!$N8826-'Transaction Data'!$M8826</f>
        <v>320</v>
      </c>
      <c r="P8826" s="2">
        <f>DATEDIF('Transaction Data'!$D8826,'Transaction Data'!$A8826,"y")</f>
        <v>50</v>
      </c>
      <c r="Q8826" s="2" t="str">
        <f>FLOOR('Transaction Data'!$P8826,15)&amp;"-"&amp;FLOOR('Transaction Data'!$P8826,15)+14</f>
        <v>45-59</v>
      </c>
      <c r="R8826" s="2" t="str">
        <f>IF('Transaction Data'!$L8826&lt;=10,"Less Expensive","Expensive")</f>
        <v>Expensive</v>
      </c>
      <c r="S8826" s="4">
        <f>WEEKDAY('Transaction Data'!$A8826)</f>
        <v>1</v>
      </c>
      <c r="T8826" s="2" t="str">
        <f>IF(WEEKDAY('Transaction Data'!$A8826,2)&lt;6,"Weekday","Weekend")</f>
        <v>Weekend</v>
      </c>
    </row>
    <row r="8827" ht="15.75" customHeight="1">
      <c r="A8827" s="1">
        <v>45452.0</v>
      </c>
      <c r="B8827" s="2" t="s">
        <v>8067</v>
      </c>
      <c r="C8827" s="2" t="s">
        <v>65</v>
      </c>
      <c r="D8827" s="1">
        <v>30107.0</v>
      </c>
      <c r="E8827" s="2" t="s">
        <v>63</v>
      </c>
      <c r="F8827" s="2">
        <v>313.0</v>
      </c>
      <c r="G8827" s="2" t="s">
        <v>38</v>
      </c>
      <c r="H8827" s="2" t="s">
        <v>24</v>
      </c>
      <c r="I8827" s="2" t="s">
        <v>25</v>
      </c>
      <c r="J8827" s="2" t="str">
        <f t="array" ref="J8827">XLOOKUP('Transaction Data'!$G8827,Product_Code,Biscuit_Brand)</f>
        <v>Ginger Snaps</v>
      </c>
      <c r="K8827" s="2">
        <f t="array" ref="K8827">XLOOKUP('Transaction Data'!$G8827,Product_Code,Cost)</f>
        <v>14</v>
      </c>
      <c r="L8827" s="2">
        <f t="array" ref="L8827">XLOOKUP('Transaction Data'!$G8827,Product_Code,Unit_Price)</f>
        <v>28</v>
      </c>
      <c r="M8827" s="3">
        <f>'Transaction Data'!$F8827*'Transaction Data'!$K8827</f>
        <v>4382</v>
      </c>
      <c r="N8827" s="3">
        <f>'Transaction Data'!$F8827*'Transaction Data'!$L8827</f>
        <v>8764</v>
      </c>
      <c r="O8827" s="3">
        <f>'Transaction Data'!$N8827-'Transaction Data'!$M8827</f>
        <v>4382</v>
      </c>
      <c r="P8827" s="2">
        <f>DATEDIF('Transaction Data'!$D8827,'Transaction Data'!$A8827,"y")</f>
        <v>42</v>
      </c>
      <c r="Q8827" s="2" t="str">
        <f>FLOOR('Transaction Data'!$P8827,15)&amp;"-"&amp;FLOOR('Transaction Data'!$P8827,15)+14</f>
        <v>30-44</v>
      </c>
      <c r="R8827" s="2" t="str">
        <f>IF('Transaction Data'!$L8827&lt;=10,"Less Expensive","Expensive")</f>
        <v>Expensive</v>
      </c>
      <c r="S8827" s="4">
        <f>WEEKDAY('Transaction Data'!$A8827)</f>
        <v>1</v>
      </c>
      <c r="T8827" s="2" t="str">
        <f>IF(WEEKDAY('Transaction Data'!$A8827,2)&lt;6,"Weekday","Weekend")</f>
        <v>Weekend</v>
      </c>
    </row>
    <row r="8828" ht="15.75" customHeight="1">
      <c r="A8828" s="1">
        <v>45415.0</v>
      </c>
      <c r="B8828" s="2" t="s">
        <v>8068</v>
      </c>
      <c r="C8828" s="2" t="s">
        <v>69</v>
      </c>
      <c r="D8828" s="1">
        <v>36176.0</v>
      </c>
      <c r="E8828" s="2" t="s">
        <v>22</v>
      </c>
      <c r="F8828" s="2">
        <v>162.0</v>
      </c>
      <c r="G8828" s="2" t="s">
        <v>48</v>
      </c>
      <c r="H8828" s="2" t="s">
        <v>42</v>
      </c>
      <c r="I8828" s="2" t="s">
        <v>30</v>
      </c>
      <c r="J8828" s="2" t="str">
        <f t="array" ref="J8828">XLOOKUP('Transaction Data'!$G8828,Product_Code,Biscuit_Brand)</f>
        <v>Lemon Crisps</v>
      </c>
      <c r="K8828" s="2">
        <f t="array" ref="K8828">XLOOKUP('Transaction Data'!$G8828,Product_Code,Cost)</f>
        <v>7</v>
      </c>
      <c r="L8828" s="2">
        <f t="array" ref="L8828">XLOOKUP('Transaction Data'!$G8828,Product_Code,Unit_Price)</f>
        <v>9</v>
      </c>
      <c r="M8828" s="3">
        <f>'Transaction Data'!$F8828*'Transaction Data'!$K8828</f>
        <v>1134</v>
      </c>
      <c r="N8828" s="3">
        <f>'Transaction Data'!$F8828*'Transaction Data'!$L8828</f>
        <v>1458</v>
      </c>
      <c r="O8828" s="3">
        <f>'Transaction Data'!$N8828-'Transaction Data'!$M8828</f>
        <v>324</v>
      </c>
      <c r="P8828" s="2">
        <f>DATEDIF('Transaction Data'!$D8828,'Transaction Data'!$A8828,"y")</f>
        <v>25</v>
      </c>
      <c r="Q8828" s="2" t="str">
        <f>FLOOR('Transaction Data'!$P8828,15)&amp;"-"&amp;FLOOR('Transaction Data'!$P8828,15)+14</f>
        <v>15-29</v>
      </c>
      <c r="R8828" s="2" t="str">
        <f>IF('Transaction Data'!$L8828&lt;=10,"Less Expensive","Expensive")</f>
        <v>Less Expensive</v>
      </c>
      <c r="S8828" s="4">
        <f>WEEKDAY('Transaction Data'!$A8828)</f>
        <v>6</v>
      </c>
      <c r="T8828" s="2" t="str">
        <f>IF(WEEKDAY('Transaction Data'!$A8828,2)&lt;6,"Weekday","Weekend")</f>
        <v>Weekday</v>
      </c>
    </row>
    <row r="8829" ht="15.75" customHeight="1">
      <c r="A8829" s="1">
        <v>45429.0</v>
      </c>
      <c r="B8829" s="2" t="s">
        <v>8069</v>
      </c>
      <c r="C8829" s="2" t="s">
        <v>69</v>
      </c>
      <c r="D8829" s="1">
        <v>20656.0</v>
      </c>
      <c r="E8829" s="2" t="s">
        <v>37</v>
      </c>
      <c r="F8829" s="2">
        <v>366.0</v>
      </c>
      <c r="G8829" s="2" t="s">
        <v>60</v>
      </c>
      <c r="H8829" s="2" t="s">
        <v>45</v>
      </c>
      <c r="I8829" s="2" t="s">
        <v>30</v>
      </c>
      <c r="J8829" s="2" t="str">
        <f t="array" ref="J8829">XLOOKUP('Transaction Data'!$G8829,Product_Code,Biscuit_Brand)</f>
        <v>Peanut Butter Bites</v>
      </c>
      <c r="K8829" s="2">
        <f t="array" ref="K8829">XLOOKUP('Transaction Data'!$G8829,Product_Code,Cost)</f>
        <v>5</v>
      </c>
      <c r="L8829" s="2">
        <f t="array" ref="L8829">XLOOKUP('Transaction Data'!$G8829,Product_Code,Unit_Price)</f>
        <v>7</v>
      </c>
      <c r="M8829" s="3">
        <f>'Transaction Data'!$F8829*'Transaction Data'!$K8829</f>
        <v>1830</v>
      </c>
      <c r="N8829" s="3">
        <f>'Transaction Data'!$F8829*'Transaction Data'!$L8829</f>
        <v>2562</v>
      </c>
      <c r="O8829" s="3">
        <f>'Transaction Data'!$N8829-'Transaction Data'!$M8829</f>
        <v>732</v>
      </c>
      <c r="P8829" s="2">
        <f>DATEDIF('Transaction Data'!$D8829,'Transaction Data'!$A8829,"y")</f>
        <v>67</v>
      </c>
      <c r="Q8829" s="2" t="str">
        <f>FLOOR('Transaction Data'!$P8829,15)&amp;"-"&amp;FLOOR('Transaction Data'!$P8829,15)+14</f>
        <v>60-74</v>
      </c>
      <c r="R8829" s="2" t="str">
        <f>IF('Transaction Data'!$L8829&lt;=10,"Less Expensive","Expensive")</f>
        <v>Less Expensive</v>
      </c>
      <c r="S8829" s="4">
        <f>WEEKDAY('Transaction Data'!$A8829)</f>
        <v>6</v>
      </c>
      <c r="T8829" s="2" t="str">
        <f>IF(WEEKDAY('Transaction Data'!$A8829,2)&lt;6,"Weekday","Weekend")</f>
        <v>Weekday</v>
      </c>
    </row>
    <row r="8830" ht="15.75" customHeight="1">
      <c r="A8830" s="1">
        <v>45376.0</v>
      </c>
      <c r="B8830" s="2" t="s">
        <v>8070</v>
      </c>
      <c r="C8830" s="2" t="s">
        <v>65</v>
      </c>
      <c r="D8830" s="1">
        <v>30094.0</v>
      </c>
      <c r="E8830" s="2" t="s">
        <v>22</v>
      </c>
      <c r="F8830" s="2">
        <v>359.0</v>
      </c>
      <c r="G8830" s="2" t="s">
        <v>33</v>
      </c>
      <c r="H8830" s="2" t="s">
        <v>24</v>
      </c>
      <c r="I8830" s="2" t="s">
        <v>25</v>
      </c>
      <c r="J8830" s="2" t="str">
        <f t="array" ref="J8830">XLOOKUP('Transaction Data'!$G8830,Product_Code,Biscuit_Brand)</f>
        <v>Caramel Biscuits</v>
      </c>
      <c r="K8830" s="2">
        <f t="array" ref="K8830">XLOOKUP('Transaction Data'!$G8830,Product_Code,Cost)</f>
        <v>18</v>
      </c>
      <c r="L8830" s="2">
        <f t="array" ref="L8830">XLOOKUP('Transaction Data'!$G8830,Product_Code,Unit_Price)</f>
        <v>22</v>
      </c>
      <c r="M8830" s="3">
        <f>'Transaction Data'!$F8830*'Transaction Data'!$K8830</f>
        <v>6462</v>
      </c>
      <c r="N8830" s="3">
        <f>'Transaction Data'!$F8830*'Transaction Data'!$L8830</f>
        <v>7898</v>
      </c>
      <c r="O8830" s="3">
        <f>'Transaction Data'!$N8830-'Transaction Data'!$M8830</f>
        <v>1436</v>
      </c>
      <c r="P8830" s="2">
        <f>DATEDIF('Transaction Data'!$D8830,'Transaction Data'!$A8830,"y")</f>
        <v>41</v>
      </c>
      <c r="Q8830" s="2" t="str">
        <f>FLOOR('Transaction Data'!$P8830,15)&amp;"-"&amp;FLOOR('Transaction Data'!$P8830,15)+14</f>
        <v>30-44</v>
      </c>
      <c r="R8830" s="2" t="str">
        <f>IF('Transaction Data'!$L8830&lt;=10,"Less Expensive","Expensive")</f>
        <v>Expensive</v>
      </c>
      <c r="S8830" s="4">
        <f>WEEKDAY('Transaction Data'!$A8830)</f>
        <v>2</v>
      </c>
      <c r="T8830" s="2" t="str">
        <f>IF(WEEKDAY('Transaction Data'!$A8830,2)&lt;6,"Weekday","Weekend")</f>
        <v>Weekday</v>
      </c>
    </row>
    <row r="8831" ht="15.75" customHeight="1">
      <c r="A8831" s="1">
        <v>45414.0</v>
      </c>
      <c r="B8831" s="2" t="s">
        <v>8071</v>
      </c>
      <c r="C8831" s="2" t="s">
        <v>32</v>
      </c>
      <c r="D8831" s="1">
        <v>23302.0</v>
      </c>
      <c r="E8831" s="2" t="s">
        <v>63</v>
      </c>
      <c r="F8831" s="2">
        <v>460.0</v>
      </c>
      <c r="G8831" s="2" t="s">
        <v>28</v>
      </c>
      <c r="H8831" s="2" t="s">
        <v>29</v>
      </c>
      <c r="I8831" s="2" t="s">
        <v>25</v>
      </c>
      <c r="J8831" s="2" t="str">
        <f t="array" ref="J8831">XLOOKUP('Transaction Data'!$G8831,Product_Code,Biscuit_Brand)</f>
        <v>Shortbread</v>
      </c>
      <c r="K8831" s="2">
        <f t="array" ref="K8831">XLOOKUP('Transaction Data'!$G8831,Product_Code,Cost)</f>
        <v>10</v>
      </c>
      <c r="L8831" s="2">
        <f t="array" ref="L8831">XLOOKUP('Transaction Data'!$G8831,Product_Code,Unit_Price)</f>
        <v>45</v>
      </c>
      <c r="M8831" s="3">
        <f>'Transaction Data'!$F8831*'Transaction Data'!$K8831</f>
        <v>4600</v>
      </c>
      <c r="N8831" s="3">
        <f>'Transaction Data'!$F8831*'Transaction Data'!$L8831</f>
        <v>20700</v>
      </c>
      <c r="O8831" s="3">
        <f>'Transaction Data'!$N8831-'Transaction Data'!$M8831</f>
        <v>16100</v>
      </c>
      <c r="P8831" s="2">
        <f>DATEDIF('Transaction Data'!$D8831,'Transaction Data'!$A8831,"y")</f>
        <v>60</v>
      </c>
      <c r="Q8831" s="2" t="str">
        <f>FLOOR('Transaction Data'!$P8831,15)&amp;"-"&amp;FLOOR('Transaction Data'!$P8831,15)+14</f>
        <v>60-74</v>
      </c>
      <c r="R8831" s="2" t="str">
        <f>IF('Transaction Data'!$L8831&lt;=10,"Less Expensive","Expensive")</f>
        <v>Expensive</v>
      </c>
      <c r="S8831" s="4">
        <f>WEEKDAY('Transaction Data'!$A8831)</f>
        <v>5</v>
      </c>
      <c r="T8831" s="2" t="str">
        <f>IF(WEEKDAY('Transaction Data'!$A8831,2)&lt;6,"Weekday","Weekend")</f>
        <v>Weekday</v>
      </c>
    </row>
    <row r="8832" ht="15.75" customHeight="1">
      <c r="A8832" s="1">
        <v>45422.0</v>
      </c>
      <c r="B8832" s="2" t="s">
        <v>8072</v>
      </c>
      <c r="C8832" s="2" t="s">
        <v>72</v>
      </c>
      <c r="D8832" s="1">
        <v>38213.0</v>
      </c>
      <c r="E8832" s="2" t="s">
        <v>63</v>
      </c>
      <c r="F8832" s="2">
        <v>346.0</v>
      </c>
      <c r="G8832" s="2" t="s">
        <v>38</v>
      </c>
      <c r="H8832" s="2" t="s">
        <v>42</v>
      </c>
      <c r="I8832" s="2" t="s">
        <v>25</v>
      </c>
      <c r="J8832" s="2" t="str">
        <f t="array" ref="J8832">XLOOKUP('Transaction Data'!$G8832,Product_Code,Biscuit_Brand)</f>
        <v>Ginger Snaps</v>
      </c>
      <c r="K8832" s="2">
        <f t="array" ref="K8832">XLOOKUP('Transaction Data'!$G8832,Product_Code,Cost)</f>
        <v>14</v>
      </c>
      <c r="L8832" s="2">
        <f t="array" ref="L8832">XLOOKUP('Transaction Data'!$G8832,Product_Code,Unit_Price)</f>
        <v>28</v>
      </c>
      <c r="M8832" s="3">
        <f>'Transaction Data'!$F8832*'Transaction Data'!$K8832</f>
        <v>4844</v>
      </c>
      <c r="N8832" s="3">
        <f>'Transaction Data'!$F8832*'Transaction Data'!$L8832</f>
        <v>9688</v>
      </c>
      <c r="O8832" s="3">
        <f>'Transaction Data'!$N8832-'Transaction Data'!$M8832</f>
        <v>4844</v>
      </c>
      <c r="P8832" s="2">
        <f>DATEDIF('Transaction Data'!$D8832,'Transaction Data'!$A8832,"y")</f>
        <v>19</v>
      </c>
      <c r="Q8832" s="2" t="str">
        <f>FLOOR('Transaction Data'!$P8832,15)&amp;"-"&amp;FLOOR('Transaction Data'!$P8832,15)+14</f>
        <v>15-29</v>
      </c>
      <c r="R8832" s="2" t="str">
        <f>IF('Transaction Data'!$L8832&lt;=10,"Less Expensive","Expensive")</f>
        <v>Expensive</v>
      </c>
      <c r="S8832" s="4">
        <f>WEEKDAY('Transaction Data'!$A8832)</f>
        <v>6</v>
      </c>
      <c r="T8832" s="2" t="str">
        <f>IF(WEEKDAY('Transaction Data'!$A8832,2)&lt;6,"Weekday","Weekend")</f>
        <v>Weekday</v>
      </c>
    </row>
    <row r="8833" ht="15.75" customHeight="1">
      <c r="A8833" s="1">
        <v>45482.0</v>
      </c>
      <c r="B8833" s="2" t="s">
        <v>8073</v>
      </c>
      <c r="C8833" s="2" t="s">
        <v>72</v>
      </c>
      <c r="D8833" s="1">
        <v>29406.0</v>
      </c>
      <c r="E8833" s="2" t="s">
        <v>22</v>
      </c>
      <c r="F8833" s="2">
        <v>209.0</v>
      </c>
      <c r="G8833" s="2" t="s">
        <v>60</v>
      </c>
      <c r="H8833" s="2" t="s">
        <v>45</v>
      </c>
      <c r="I8833" s="2" t="s">
        <v>25</v>
      </c>
      <c r="J8833" s="2" t="str">
        <f t="array" ref="J8833">XLOOKUP('Transaction Data'!$G8833,Product_Code,Biscuit_Brand)</f>
        <v>Peanut Butter Bites</v>
      </c>
      <c r="K8833" s="2">
        <f t="array" ref="K8833">XLOOKUP('Transaction Data'!$G8833,Product_Code,Cost)</f>
        <v>5</v>
      </c>
      <c r="L8833" s="2">
        <f t="array" ref="L8833">XLOOKUP('Transaction Data'!$G8833,Product_Code,Unit_Price)</f>
        <v>7</v>
      </c>
      <c r="M8833" s="3">
        <f>'Transaction Data'!$F8833*'Transaction Data'!$K8833</f>
        <v>1045</v>
      </c>
      <c r="N8833" s="3">
        <f>'Transaction Data'!$F8833*'Transaction Data'!$L8833</f>
        <v>1463</v>
      </c>
      <c r="O8833" s="3">
        <f>'Transaction Data'!$N8833-'Transaction Data'!$M8833</f>
        <v>418</v>
      </c>
      <c r="P8833" s="2">
        <f>DATEDIF('Transaction Data'!$D8833,'Transaction Data'!$A8833,"y")</f>
        <v>44</v>
      </c>
      <c r="Q8833" s="2" t="str">
        <f>FLOOR('Transaction Data'!$P8833,15)&amp;"-"&amp;FLOOR('Transaction Data'!$P8833,15)+14</f>
        <v>30-44</v>
      </c>
      <c r="R8833" s="2" t="str">
        <f>IF('Transaction Data'!$L8833&lt;=10,"Less Expensive","Expensive")</f>
        <v>Less Expensive</v>
      </c>
      <c r="S8833" s="4">
        <f>WEEKDAY('Transaction Data'!$A8833)</f>
        <v>3</v>
      </c>
      <c r="T8833" s="2" t="str">
        <f>IF(WEEKDAY('Transaction Data'!$A8833,2)&lt;6,"Weekday","Weekend")</f>
        <v>Weekday</v>
      </c>
    </row>
    <row r="8834" ht="15.75" customHeight="1">
      <c r="A8834" s="1">
        <v>45346.0</v>
      </c>
      <c r="B8834" s="2" t="s">
        <v>8074</v>
      </c>
      <c r="C8834" s="2" t="s">
        <v>78</v>
      </c>
      <c r="D8834" s="1">
        <v>34949.0</v>
      </c>
      <c r="E8834" s="2" t="s">
        <v>63</v>
      </c>
      <c r="F8834" s="2">
        <v>226.0</v>
      </c>
      <c r="G8834" s="2" t="s">
        <v>28</v>
      </c>
      <c r="H8834" s="2" t="s">
        <v>24</v>
      </c>
      <c r="I8834" s="2" t="s">
        <v>25</v>
      </c>
      <c r="J8834" s="2" t="str">
        <f t="array" ref="J8834">XLOOKUP('Transaction Data'!$G8834,Product_Code,Biscuit_Brand)</f>
        <v>Shortbread</v>
      </c>
      <c r="K8834" s="2">
        <f t="array" ref="K8834">XLOOKUP('Transaction Data'!$G8834,Product_Code,Cost)</f>
        <v>10</v>
      </c>
      <c r="L8834" s="2">
        <f t="array" ref="L8834">XLOOKUP('Transaction Data'!$G8834,Product_Code,Unit_Price)</f>
        <v>45</v>
      </c>
      <c r="M8834" s="3">
        <f>'Transaction Data'!$F8834*'Transaction Data'!$K8834</f>
        <v>2260</v>
      </c>
      <c r="N8834" s="3">
        <f>'Transaction Data'!$F8834*'Transaction Data'!$L8834</f>
        <v>10170</v>
      </c>
      <c r="O8834" s="3">
        <f>'Transaction Data'!$N8834-'Transaction Data'!$M8834</f>
        <v>7910</v>
      </c>
      <c r="P8834" s="2">
        <f>DATEDIF('Transaction Data'!$D8834,'Transaction Data'!$A8834,"y")</f>
        <v>28</v>
      </c>
      <c r="Q8834" s="2" t="str">
        <f>FLOOR('Transaction Data'!$P8834,15)&amp;"-"&amp;FLOOR('Transaction Data'!$P8834,15)+14</f>
        <v>15-29</v>
      </c>
      <c r="R8834" s="2" t="str">
        <f>IF('Transaction Data'!$L8834&lt;=10,"Less Expensive","Expensive")</f>
        <v>Expensive</v>
      </c>
      <c r="S8834" s="4">
        <f>WEEKDAY('Transaction Data'!$A8834)</f>
        <v>7</v>
      </c>
      <c r="T8834" s="2" t="str">
        <f>IF(WEEKDAY('Transaction Data'!$A8834,2)&lt;6,"Weekday","Weekend")</f>
        <v>Weekend</v>
      </c>
    </row>
    <row r="8835" ht="15.75" customHeight="1">
      <c r="A8835" s="1">
        <v>45418.0</v>
      </c>
      <c r="B8835" s="2" t="s">
        <v>8075</v>
      </c>
      <c r="C8835" s="2" t="s">
        <v>32</v>
      </c>
      <c r="D8835" s="1">
        <v>17348.0</v>
      </c>
      <c r="E8835" s="2" t="s">
        <v>37</v>
      </c>
      <c r="F8835" s="2">
        <v>51.0</v>
      </c>
      <c r="G8835" s="2" t="s">
        <v>48</v>
      </c>
      <c r="H8835" s="2" t="s">
        <v>29</v>
      </c>
      <c r="I8835" s="2" t="s">
        <v>25</v>
      </c>
      <c r="J8835" s="2" t="str">
        <f t="array" ref="J8835">XLOOKUP('Transaction Data'!$G8835,Product_Code,Biscuit_Brand)</f>
        <v>Lemon Crisps</v>
      </c>
      <c r="K8835" s="2">
        <f t="array" ref="K8835">XLOOKUP('Transaction Data'!$G8835,Product_Code,Cost)</f>
        <v>7</v>
      </c>
      <c r="L8835" s="2">
        <f t="array" ref="L8835">XLOOKUP('Transaction Data'!$G8835,Product_Code,Unit_Price)</f>
        <v>9</v>
      </c>
      <c r="M8835" s="3">
        <f>'Transaction Data'!$F8835*'Transaction Data'!$K8835</f>
        <v>357</v>
      </c>
      <c r="N8835" s="3">
        <f>'Transaction Data'!$F8835*'Transaction Data'!$L8835</f>
        <v>459</v>
      </c>
      <c r="O8835" s="3">
        <f>'Transaction Data'!$N8835-'Transaction Data'!$M8835</f>
        <v>102</v>
      </c>
      <c r="P8835" s="2">
        <f>DATEDIF('Transaction Data'!$D8835,'Transaction Data'!$A8835,"y")</f>
        <v>76</v>
      </c>
      <c r="Q8835" s="2" t="str">
        <f>FLOOR('Transaction Data'!$P8835,15)&amp;"-"&amp;FLOOR('Transaction Data'!$P8835,15)+14</f>
        <v>75-89</v>
      </c>
      <c r="R8835" s="2" t="str">
        <f>IF('Transaction Data'!$L8835&lt;=10,"Less Expensive","Expensive")</f>
        <v>Less Expensive</v>
      </c>
      <c r="S8835" s="4">
        <f>WEEKDAY('Transaction Data'!$A8835)</f>
        <v>2</v>
      </c>
      <c r="T8835" s="2" t="str">
        <f>IF(WEEKDAY('Transaction Data'!$A8835,2)&lt;6,"Weekday","Weekend")</f>
        <v>Weekday</v>
      </c>
    </row>
    <row r="8836" ht="15.75" customHeight="1">
      <c r="A8836" s="1">
        <v>45329.0</v>
      </c>
      <c r="B8836" s="2" t="s">
        <v>8076</v>
      </c>
      <c r="C8836" s="2" t="s">
        <v>69</v>
      </c>
      <c r="D8836" s="1">
        <v>23319.0</v>
      </c>
      <c r="E8836" s="2" t="s">
        <v>22</v>
      </c>
      <c r="F8836" s="2">
        <v>189.0</v>
      </c>
      <c r="G8836" s="2" t="s">
        <v>28</v>
      </c>
      <c r="H8836" s="2" t="s">
        <v>29</v>
      </c>
      <c r="I8836" s="2" t="s">
        <v>25</v>
      </c>
      <c r="J8836" s="2" t="str">
        <f t="array" ref="J8836">XLOOKUP('Transaction Data'!$G8836,Product_Code,Biscuit_Brand)</f>
        <v>Shortbread</v>
      </c>
      <c r="K8836" s="2">
        <f t="array" ref="K8836">XLOOKUP('Transaction Data'!$G8836,Product_Code,Cost)</f>
        <v>10</v>
      </c>
      <c r="L8836" s="2">
        <f t="array" ref="L8836">XLOOKUP('Transaction Data'!$G8836,Product_Code,Unit_Price)</f>
        <v>45</v>
      </c>
      <c r="M8836" s="3">
        <f>'Transaction Data'!$F8836*'Transaction Data'!$K8836</f>
        <v>1890</v>
      </c>
      <c r="N8836" s="3">
        <f>'Transaction Data'!$F8836*'Transaction Data'!$L8836</f>
        <v>8505</v>
      </c>
      <c r="O8836" s="3">
        <f>'Transaction Data'!$N8836-'Transaction Data'!$M8836</f>
        <v>6615</v>
      </c>
      <c r="P8836" s="2">
        <f>DATEDIF('Transaction Data'!$D8836,'Transaction Data'!$A8836,"y")</f>
        <v>60</v>
      </c>
      <c r="Q8836" s="2" t="str">
        <f>FLOOR('Transaction Data'!$P8836,15)&amp;"-"&amp;FLOOR('Transaction Data'!$P8836,15)+14</f>
        <v>60-74</v>
      </c>
      <c r="R8836" s="2" t="str">
        <f>IF('Transaction Data'!$L8836&lt;=10,"Less Expensive","Expensive")</f>
        <v>Expensive</v>
      </c>
      <c r="S8836" s="4">
        <f>WEEKDAY('Transaction Data'!$A8836)</f>
        <v>4</v>
      </c>
      <c r="T8836" s="2" t="str">
        <f>IF(WEEKDAY('Transaction Data'!$A8836,2)&lt;6,"Weekday","Weekend")</f>
        <v>Weekday</v>
      </c>
    </row>
    <row r="8837" ht="15.75" customHeight="1">
      <c r="A8837" s="1">
        <v>45321.0</v>
      </c>
      <c r="B8837" s="2" t="s">
        <v>8077</v>
      </c>
      <c r="C8837" s="2" t="s">
        <v>21</v>
      </c>
      <c r="D8837" s="1">
        <v>17595.0</v>
      </c>
      <c r="E8837" s="2" t="s">
        <v>37</v>
      </c>
      <c r="F8837" s="2">
        <v>461.0</v>
      </c>
      <c r="G8837" s="2" t="s">
        <v>61</v>
      </c>
      <c r="H8837" s="2" t="s">
        <v>34</v>
      </c>
      <c r="I8837" s="2" t="s">
        <v>25</v>
      </c>
      <c r="J8837" s="2" t="str">
        <f t="array" ref="J8837">XLOOKUP('Transaction Data'!$G8837,Product_Code,Biscuit_Brand)</f>
        <v>Choco Delight</v>
      </c>
      <c r="K8837" s="2">
        <f t="array" ref="K8837">XLOOKUP('Transaction Data'!$G8837,Product_Code,Cost)</f>
        <v>3</v>
      </c>
      <c r="L8837" s="2">
        <f t="array" ref="L8837">XLOOKUP('Transaction Data'!$G8837,Product_Code,Unit_Price)</f>
        <v>5</v>
      </c>
      <c r="M8837" s="3">
        <f>'Transaction Data'!$F8837*'Transaction Data'!$K8837</f>
        <v>1383</v>
      </c>
      <c r="N8837" s="3">
        <f>'Transaction Data'!$F8837*'Transaction Data'!$L8837</f>
        <v>2305</v>
      </c>
      <c r="O8837" s="3">
        <f>'Transaction Data'!$N8837-'Transaction Data'!$M8837</f>
        <v>922</v>
      </c>
      <c r="P8837" s="2">
        <f>DATEDIF('Transaction Data'!$D8837,'Transaction Data'!$A8837,"y")</f>
        <v>75</v>
      </c>
      <c r="Q8837" s="2" t="str">
        <f>FLOOR('Transaction Data'!$P8837,15)&amp;"-"&amp;FLOOR('Transaction Data'!$P8837,15)+14</f>
        <v>75-89</v>
      </c>
      <c r="R8837" s="2" t="str">
        <f>IF('Transaction Data'!$L8837&lt;=10,"Less Expensive","Expensive")</f>
        <v>Less Expensive</v>
      </c>
      <c r="S8837" s="4">
        <f>WEEKDAY('Transaction Data'!$A8837)</f>
        <v>3</v>
      </c>
      <c r="T8837" s="2" t="str">
        <f>IF(WEEKDAY('Transaction Data'!$A8837,2)&lt;6,"Weekday","Weekend")</f>
        <v>Weekday</v>
      </c>
    </row>
    <row r="8838" ht="15.75" customHeight="1">
      <c r="A8838" s="1">
        <v>45349.0</v>
      </c>
      <c r="B8838" s="2" t="s">
        <v>8078</v>
      </c>
      <c r="C8838" s="2" t="s">
        <v>78</v>
      </c>
      <c r="D8838" s="1">
        <v>17333.0</v>
      </c>
      <c r="E8838" s="2" t="s">
        <v>27</v>
      </c>
      <c r="F8838" s="2">
        <v>276.0</v>
      </c>
      <c r="G8838" s="2" t="s">
        <v>33</v>
      </c>
      <c r="H8838" s="2" t="s">
        <v>24</v>
      </c>
      <c r="I8838" s="2" t="s">
        <v>25</v>
      </c>
      <c r="J8838" s="2" t="str">
        <f t="array" ref="J8838">XLOOKUP('Transaction Data'!$G8838,Product_Code,Biscuit_Brand)</f>
        <v>Caramel Biscuits</v>
      </c>
      <c r="K8838" s="2">
        <f t="array" ref="K8838">XLOOKUP('Transaction Data'!$G8838,Product_Code,Cost)</f>
        <v>18</v>
      </c>
      <c r="L8838" s="2">
        <f t="array" ref="L8838">XLOOKUP('Transaction Data'!$G8838,Product_Code,Unit_Price)</f>
        <v>22</v>
      </c>
      <c r="M8838" s="3">
        <f>'Transaction Data'!$F8838*'Transaction Data'!$K8838</f>
        <v>4968</v>
      </c>
      <c r="N8838" s="3">
        <f>'Transaction Data'!$F8838*'Transaction Data'!$L8838</f>
        <v>6072</v>
      </c>
      <c r="O8838" s="3">
        <f>'Transaction Data'!$N8838-'Transaction Data'!$M8838</f>
        <v>1104</v>
      </c>
      <c r="P8838" s="2">
        <f>DATEDIF('Transaction Data'!$D8838,'Transaction Data'!$A8838,"y")</f>
        <v>76</v>
      </c>
      <c r="Q8838" s="2" t="str">
        <f>FLOOR('Transaction Data'!$P8838,15)&amp;"-"&amp;FLOOR('Transaction Data'!$P8838,15)+14</f>
        <v>75-89</v>
      </c>
      <c r="R8838" s="2" t="str">
        <f>IF('Transaction Data'!$L8838&lt;=10,"Less Expensive","Expensive")</f>
        <v>Expensive</v>
      </c>
      <c r="S8838" s="4">
        <f>WEEKDAY('Transaction Data'!$A8838)</f>
        <v>3</v>
      </c>
      <c r="T8838" s="2" t="str">
        <f>IF(WEEKDAY('Transaction Data'!$A8838,2)&lt;6,"Weekday","Weekend")</f>
        <v>Weekday</v>
      </c>
    </row>
    <row r="8839" ht="15.75" customHeight="1">
      <c r="A8839" s="1">
        <v>45500.0</v>
      </c>
      <c r="B8839" s="2" t="s">
        <v>8079</v>
      </c>
      <c r="C8839" s="2" t="s">
        <v>69</v>
      </c>
      <c r="D8839" s="1">
        <v>29492.0</v>
      </c>
      <c r="E8839" s="2" t="s">
        <v>63</v>
      </c>
      <c r="F8839" s="2">
        <v>337.0</v>
      </c>
      <c r="G8839" s="2" t="s">
        <v>28</v>
      </c>
      <c r="H8839" s="2" t="s">
        <v>42</v>
      </c>
      <c r="I8839" s="2" t="s">
        <v>25</v>
      </c>
      <c r="J8839" s="2" t="str">
        <f t="array" ref="J8839">XLOOKUP('Transaction Data'!$G8839,Product_Code,Biscuit_Brand)</f>
        <v>Shortbread</v>
      </c>
      <c r="K8839" s="2">
        <f t="array" ref="K8839">XLOOKUP('Transaction Data'!$G8839,Product_Code,Cost)</f>
        <v>10</v>
      </c>
      <c r="L8839" s="2">
        <f t="array" ref="L8839">XLOOKUP('Transaction Data'!$G8839,Product_Code,Unit_Price)</f>
        <v>45</v>
      </c>
      <c r="M8839" s="3">
        <f>'Transaction Data'!$F8839*'Transaction Data'!$K8839</f>
        <v>3370</v>
      </c>
      <c r="N8839" s="3">
        <f>'Transaction Data'!$F8839*'Transaction Data'!$L8839</f>
        <v>15165</v>
      </c>
      <c r="O8839" s="3">
        <f>'Transaction Data'!$N8839-'Transaction Data'!$M8839</f>
        <v>11795</v>
      </c>
      <c r="P8839" s="2">
        <f>DATEDIF('Transaction Data'!$D8839,'Transaction Data'!$A8839,"y")</f>
        <v>43</v>
      </c>
      <c r="Q8839" s="2" t="str">
        <f>FLOOR('Transaction Data'!$P8839,15)&amp;"-"&amp;FLOOR('Transaction Data'!$P8839,15)+14</f>
        <v>30-44</v>
      </c>
      <c r="R8839" s="2" t="str">
        <f>IF('Transaction Data'!$L8839&lt;=10,"Less Expensive","Expensive")</f>
        <v>Expensive</v>
      </c>
      <c r="S8839" s="4">
        <f>WEEKDAY('Transaction Data'!$A8839)</f>
        <v>7</v>
      </c>
      <c r="T8839" s="2" t="str">
        <f>IF(WEEKDAY('Transaction Data'!$A8839,2)&lt;6,"Weekday","Weekend")</f>
        <v>Weekend</v>
      </c>
    </row>
    <row r="8840" ht="15.75" customHeight="1">
      <c r="A8840" s="1">
        <v>45410.0</v>
      </c>
      <c r="B8840" s="2" t="s">
        <v>8080</v>
      </c>
      <c r="C8840" s="2" t="s">
        <v>21</v>
      </c>
      <c r="D8840" s="1">
        <v>31520.0</v>
      </c>
      <c r="E8840" s="2" t="s">
        <v>63</v>
      </c>
      <c r="F8840" s="2">
        <v>364.0</v>
      </c>
      <c r="G8840" s="2" t="s">
        <v>38</v>
      </c>
      <c r="H8840" s="2" t="s">
        <v>45</v>
      </c>
      <c r="I8840" s="2" t="s">
        <v>25</v>
      </c>
      <c r="J8840" s="2" t="str">
        <f t="array" ref="J8840">XLOOKUP('Transaction Data'!$G8840,Product_Code,Biscuit_Brand)</f>
        <v>Ginger Snaps</v>
      </c>
      <c r="K8840" s="2">
        <f t="array" ref="K8840">XLOOKUP('Transaction Data'!$G8840,Product_Code,Cost)</f>
        <v>14</v>
      </c>
      <c r="L8840" s="2">
        <f t="array" ref="L8840">XLOOKUP('Transaction Data'!$G8840,Product_Code,Unit_Price)</f>
        <v>28</v>
      </c>
      <c r="M8840" s="3">
        <f>'Transaction Data'!$F8840*'Transaction Data'!$K8840</f>
        <v>5096</v>
      </c>
      <c r="N8840" s="3">
        <f>'Transaction Data'!$F8840*'Transaction Data'!$L8840</f>
        <v>10192</v>
      </c>
      <c r="O8840" s="3">
        <f>'Transaction Data'!$N8840-'Transaction Data'!$M8840</f>
        <v>5096</v>
      </c>
      <c r="P8840" s="2">
        <f>DATEDIF('Transaction Data'!$D8840,'Transaction Data'!$A8840,"y")</f>
        <v>38</v>
      </c>
      <c r="Q8840" s="2" t="str">
        <f>FLOOR('Transaction Data'!$P8840,15)&amp;"-"&amp;FLOOR('Transaction Data'!$P8840,15)+14</f>
        <v>30-44</v>
      </c>
      <c r="R8840" s="2" t="str">
        <f>IF('Transaction Data'!$L8840&lt;=10,"Less Expensive","Expensive")</f>
        <v>Expensive</v>
      </c>
      <c r="S8840" s="4">
        <f>WEEKDAY('Transaction Data'!$A8840)</f>
        <v>1</v>
      </c>
      <c r="T8840" s="2" t="str">
        <f>IF(WEEKDAY('Transaction Data'!$A8840,2)&lt;6,"Weekday","Weekend")</f>
        <v>Weekend</v>
      </c>
    </row>
    <row r="8841" ht="15.75" customHeight="1">
      <c r="A8841" s="1">
        <v>45330.0</v>
      </c>
      <c r="B8841" s="2" t="s">
        <v>8081</v>
      </c>
      <c r="C8841" s="2" t="s">
        <v>32</v>
      </c>
      <c r="D8841" s="1">
        <v>27820.0</v>
      </c>
      <c r="E8841" s="2" t="s">
        <v>63</v>
      </c>
      <c r="F8841" s="2">
        <v>112.0</v>
      </c>
      <c r="G8841" s="2" t="s">
        <v>55</v>
      </c>
      <c r="H8841" s="2" t="s">
        <v>24</v>
      </c>
      <c r="I8841" s="2" t="s">
        <v>25</v>
      </c>
      <c r="J8841" s="2" t="str">
        <f t="array" ref="J8841">XLOOKUP('Transaction Data'!$G8841,Product_Code,Biscuit_Brand)</f>
        <v>Vanilla Wafers</v>
      </c>
      <c r="K8841" s="2">
        <f t="array" ref="K8841">XLOOKUP('Transaction Data'!$G8841,Product_Code,Cost)</f>
        <v>18</v>
      </c>
      <c r="L8841" s="2">
        <f t="array" ref="L8841">XLOOKUP('Transaction Data'!$G8841,Product_Code,Unit_Price)</f>
        <v>36</v>
      </c>
      <c r="M8841" s="3">
        <f>'Transaction Data'!$F8841*'Transaction Data'!$K8841</f>
        <v>2016</v>
      </c>
      <c r="N8841" s="3">
        <f>'Transaction Data'!$F8841*'Transaction Data'!$L8841</f>
        <v>4032</v>
      </c>
      <c r="O8841" s="3">
        <f>'Transaction Data'!$N8841-'Transaction Data'!$M8841</f>
        <v>2016</v>
      </c>
      <c r="P8841" s="2">
        <f>DATEDIF('Transaction Data'!$D8841,'Transaction Data'!$A8841,"y")</f>
        <v>47</v>
      </c>
      <c r="Q8841" s="2" t="str">
        <f>FLOOR('Transaction Data'!$P8841,15)&amp;"-"&amp;FLOOR('Transaction Data'!$P8841,15)+14</f>
        <v>45-59</v>
      </c>
      <c r="R8841" s="2" t="str">
        <f>IF('Transaction Data'!$L8841&lt;=10,"Less Expensive","Expensive")</f>
        <v>Expensive</v>
      </c>
      <c r="S8841" s="4">
        <f>WEEKDAY('Transaction Data'!$A8841)</f>
        <v>5</v>
      </c>
      <c r="T8841" s="2" t="str">
        <f>IF(WEEKDAY('Transaction Data'!$A8841,2)&lt;6,"Weekday","Weekend")</f>
        <v>Weekday</v>
      </c>
    </row>
    <row r="8842" ht="15.75" customHeight="1">
      <c r="A8842" s="1">
        <v>45396.0</v>
      </c>
      <c r="B8842" s="2" t="s">
        <v>8082</v>
      </c>
      <c r="C8842" s="2" t="s">
        <v>54</v>
      </c>
      <c r="D8842" s="1">
        <v>17707.0</v>
      </c>
      <c r="E8842" s="2" t="s">
        <v>22</v>
      </c>
      <c r="F8842" s="2">
        <v>59.0</v>
      </c>
      <c r="G8842" s="2" t="s">
        <v>55</v>
      </c>
      <c r="H8842" s="2" t="s">
        <v>29</v>
      </c>
      <c r="I8842" s="2" t="s">
        <v>25</v>
      </c>
      <c r="J8842" s="2" t="str">
        <f t="array" ref="J8842">XLOOKUP('Transaction Data'!$G8842,Product_Code,Biscuit_Brand)</f>
        <v>Vanilla Wafers</v>
      </c>
      <c r="K8842" s="2">
        <f t="array" ref="K8842">XLOOKUP('Transaction Data'!$G8842,Product_Code,Cost)</f>
        <v>18</v>
      </c>
      <c r="L8842" s="2">
        <f t="array" ref="L8842">XLOOKUP('Transaction Data'!$G8842,Product_Code,Unit_Price)</f>
        <v>36</v>
      </c>
      <c r="M8842" s="3">
        <f>'Transaction Data'!$F8842*'Transaction Data'!$K8842</f>
        <v>1062</v>
      </c>
      <c r="N8842" s="3">
        <f>'Transaction Data'!$F8842*'Transaction Data'!$L8842</f>
        <v>2124</v>
      </c>
      <c r="O8842" s="3">
        <f>'Transaction Data'!$N8842-'Transaction Data'!$M8842</f>
        <v>1062</v>
      </c>
      <c r="P8842" s="2">
        <f>DATEDIF('Transaction Data'!$D8842,'Transaction Data'!$A8842,"y")</f>
        <v>75</v>
      </c>
      <c r="Q8842" s="2" t="str">
        <f>FLOOR('Transaction Data'!$P8842,15)&amp;"-"&amp;FLOOR('Transaction Data'!$P8842,15)+14</f>
        <v>75-89</v>
      </c>
      <c r="R8842" s="2" t="str">
        <f>IF('Transaction Data'!$L8842&lt;=10,"Less Expensive","Expensive")</f>
        <v>Expensive</v>
      </c>
      <c r="S8842" s="4">
        <f>WEEKDAY('Transaction Data'!$A8842)</f>
        <v>1</v>
      </c>
      <c r="T8842" s="2" t="str">
        <f>IF(WEEKDAY('Transaction Data'!$A8842,2)&lt;6,"Weekday","Weekend")</f>
        <v>Weekend</v>
      </c>
    </row>
    <row r="8843" ht="15.75" customHeight="1">
      <c r="A8843" s="1">
        <v>45361.0</v>
      </c>
      <c r="B8843" s="2" t="s">
        <v>8083</v>
      </c>
      <c r="C8843" s="2" t="s">
        <v>51</v>
      </c>
      <c r="D8843" s="1">
        <v>18374.0</v>
      </c>
      <c r="E8843" s="2" t="s">
        <v>27</v>
      </c>
      <c r="F8843" s="2">
        <v>83.0</v>
      </c>
      <c r="G8843" s="2" t="s">
        <v>23</v>
      </c>
      <c r="H8843" s="2" t="s">
        <v>42</v>
      </c>
      <c r="I8843" s="2" t="s">
        <v>25</v>
      </c>
      <c r="J8843" s="2" t="str">
        <f t="array" ref="J8843">XLOOKUP('Transaction Data'!$G8843,Product_Code,Biscuit_Brand)</f>
        <v>Cinnamon Swirls</v>
      </c>
      <c r="K8843" s="2">
        <f t="array" ref="K8843">XLOOKUP('Transaction Data'!$G8843,Product_Code,Cost)</f>
        <v>10</v>
      </c>
      <c r="L8843" s="2">
        <f t="array" ref="L8843">XLOOKUP('Transaction Data'!$G8843,Product_Code,Unit_Price)</f>
        <v>14</v>
      </c>
      <c r="M8843" s="3">
        <f>'Transaction Data'!$F8843*'Transaction Data'!$K8843</f>
        <v>830</v>
      </c>
      <c r="N8843" s="3">
        <f>'Transaction Data'!$F8843*'Transaction Data'!$L8843</f>
        <v>1162</v>
      </c>
      <c r="O8843" s="3">
        <f>'Transaction Data'!$N8843-'Transaction Data'!$M8843</f>
        <v>332</v>
      </c>
      <c r="P8843" s="2">
        <f>DATEDIF('Transaction Data'!$D8843,'Transaction Data'!$A8843,"y")</f>
        <v>73</v>
      </c>
      <c r="Q8843" s="2" t="str">
        <f>FLOOR('Transaction Data'!$P8843,15)&amp;"-"&amp;FLOOR('Transaction Data'!$P8843,15)+14</f>
        <v>60-74</v>
      </c>
      <c r="R8843" s="2" t="str">
        <f>IF('Transaction Data'!$L8843&lt;=10,"Less Expensive","Expensive")</f>
        <v>Expensive</v>
      </c>
      <c r="S8843" s="4">
        <f>WEEKDAY('Transaction Data'!$A8843)</f>
        <v>1</v>
      </c>
      <c r="T8843" s="2" t="str">
        <f>IF(WEEKDAY('Transaction Data'!$A8843,2)&lt;6,"Weekday","Weekend")</f>
        <v>Weekend</v>
      </c>
    </row>
    <row r="8844" ht="15.75" customHeight="1">
      <c r="A8844" s="1">
        <v>45488.0</v>
      </c>
      <c r="B8844" s="2" t="s">
        <v>8084</v>
      </c>
      <c r="C8844" s="2" t="s">
        <v>21</v>
      </c>
      <c r="D8844" s="1">
        <v>18925.0</v>
      </c>
      <c r="E8844" s="2" t="s">
        <v>63</v>
      </c>
      <c r="F8844" s="2">
        <v>109.0</v>
      </c>
      <c r="G8844" s="2" t="s">
        <v>38</v>
      </c>
      <c r="H8844" s="2" t="s">
        <v>45</v>
      </c>
      <c r="I8844" s="2" t="s">
        <v>25</v>
      </c>
      <c r="J8844" s="2" t="str">
        <f t="array" ref="J8844">XLOOKUP('Transaction Data'!$G8844,Product_Code,Biscuit_Brand)</f>
        <v>Ginger Snaps</v>
      </c>
      <c r="K8844" s="2">
        <f t="array" ref="K8844">XLOOKUP('Transaction Data'!$G8844,Product_Code,Cost)</f>
        <v>14</v>
      </c>
      <c r="L8844" s="2">
        <f t="array" ref="L8844">XLOOKUP('Transaction Data'!$G8844,Product_Code,Unit_Price)</f>
        <v>28</v>
      </c>
      <c r="M8844" s="3">
        <f>'Transaction Data'!$F8844*'Transaction Data'!$K8844</f>
        <v>1526</v>
      </c>
      <c r="N8844" s="3">
        <f>'Transaction Data'!$F8844*'Transaction Data'!$L8844</f>
        <v>3052</v>
      </c>
      <c r="O8844" s="3">
        <f>'Transaction Data'!$N8844-'Transaction Data'!$M8844</f>
        <v>1526</v>
      </c>
      <c r="P8844" s="2">
        <f>DATEDIF('Transaction Data'!$D8844,'Transaction Data'!$A8844,"y")</f>
        <v>72</v>
      </c>
      <c r="Q8844" s="2" t="str">
        <f>FLOOR('Transaction Data'!$P8844,15)&amp;"-"&amp;FLOOR('Transaction Data'!$P8844,15)+14</f>
        <v>60-74</v>
      </c>
      <c r="R8844" s="2" t="str">
        <f>IF('Transaction Data'!$L8844&lt;=10,"Less Expensive","Expensive")</f>
        <v>Expensive</v>
      </c>
      <c r="S8844" s="4">
        <f>WEEKDAY('Transaction Data'!$A8844)</f>
        <v>2</v>
      </c>
      <c r="T8844" s="2" t="str">
        <f>IF(WEEKDAY('Transaction Data'!$A8844,2)&lt;6,"Weekday","Weekend")</f>
        <v>Weekday</v>
      </c>
    </row>
    <row r="8845" ht="15.75" customHeight="1">
      <c r="A8845" s="1">
        <v>45357.0</v>
      </c>
      <c r="B8845" s="2" t="s">
        <v>8085</v>
      </c>
      <c r="C8845" s="2" t="s">
        <v>51</v>
      </c>
      <c r="D8845" s="1">
        <v>32591.0</v>
      </c>
      <c r="E8845" s="2" t="s">
        <v>27</v>
      </c>
      <c r="F8845" s="2">
        <v>22.0</v>
      </c>
      <c r="G8845" s="2" t="s">
        <v>61</v>
      </c>
      <c r="H8845" s="2" t="s">
        <v>24</v>
      </c>
      <c r="I8845" s="2" t="s">
        <v>25</v>
      </c>
      <c r="J8845" s="2" t="str">
        <f t="array" ref="J8845">XLOOKUP('Transaction Data'!$G8845,Product_Code,Biscuit_Brand)</f>
        <v>Choco Delight</v>
      </c>
      <c r="K8845" s="2">
        <f t="array" ref="K8845">XLOOKUP('Transaction Data'!$G8845,Product_Code,Cost)</f>
        <v>3</v>
      </c>
      <c r="L8845" s="2">
        <f t="array" ref="L8845">XLOOKUP('Transaction Data'!$G8845,Product_Code,Unit_Price)</f>
        <v>5</v>
      </c>
      <c r="M8845" s="3">
        <f>'Transaction Data'!$F8845*'Transaction Data'!$K8845</f>
        <v>66</v>
      </c>
      <c r="N8845" s="3">
        <f>'Transaction Data'!$F8845*'Transaction Data'!$L8845</f>
        <v>110</v>
      </c>
      <c r="O8845" s="3">
        <f>'Transaction Data'!$N8845-'Transaction Data'!$M8845</f>
        <v>44</v>
      </c>
      <c r="P8845" s="2">
        <f>DATEDIF('Transaction Data'!$D8845,'Transaction Data'!$A8845,"y")</f>
        <v>34</v>
      </c>
      <c r="Q8845" s="2" t="str">
        <f>FLOOR('Transaction Data'!$P8845,15)&amp;"-"&amp;FLOOR('Transaction Data'!$P8845,15)+14</f>
        <v>30-44</v>
      </c>
      <c r="R8845" s="2" t="str">
        <f>IF('Transaction Data'!$L8845&lt;=10,"Less Expensive","Expensive")</f>
        <v>Less Expensive</v>
      </c>
      <c r="S8845" s="4">
        <f>WEEKDAY('Transaction Data'!$A8845)</f>
        <v>4</v>
      </c>
      <c r="T8845" s="2" t="str">
        <f>IF(WEEKDAY('Transaction Data'!$A8845,2)&lt;6,"Weekday","Weekend")</f>
        <v>Weekday</v>
      </c>
    </row>
    <row r="8846" ht="15.75" customHeight="1">
      <c r="A8846" s="1">
        <v>45397.0</v>
      </c>
      <c r="B8846" s="2" t="s">
        <v>8086</v>
      </c>
      <c r="C8846" s="2" t="s">
        <v>21</v>
      </c>
      <c r="D8846" s="1">
        <v>28247.0</v>
      </c>
      <c r="E8846" s="2" t="s">
        <v>27</v>
      </c>
      <c r="F8846" s="2">
        <v>222.0</v>
      </c>
      <c r="G8846" s="2" t="s">
        <v>23</v>
      </c>
      <c r="H8846" s="2" t="s">
        <v>29</v>
      </c>
      <c r="I8846" s="2" t="s">
        <v>25</v>
      </c>
      <c r="J8846" s="2" t="str">
        <f t="array" ref="J8846">XLOOKUP('Transaction Data'!$G8846,Product_Code,Biscuit_Brand)</f>
        <v>Cinnamon Swirls</v>
      </c>
      <c r="K8846" s="2">
        <f t="array" ref="K8846">XLOOKUP('Transaction Data'!$G8846,Product_Code,Cost)</f>
        <v>10</v>
      </c>
      <c r="L8846" s="2">
        <f t="array" ref="L8846">XLOOKUP('Transaction Data'!$G8846,Product_Code,Unit_Price)</f>
        <v>14</v>
      </c>
      <c r="M8846" s="3">
        <f>'Transaction Data'!$F8846*'Transaction Data'!$K8846</f>
        <v>2220</v>
      </c>
      <c r="N8846" s="3">
        <f>'Transaction Data'!$F8846*'Transaction Data'!$L8846</f>
        <v>3108</v>
      </c>
      <c r="O8846" s="3">
        <f>'Transaction Data'!$N8846-'Transaction Data'!$M8846</f>
        <v>888</v>
      </c>
      <c r="P8846" s="2">
        <f>DATEDIF('Transaction Data'!$D8846,'Transaction Data'!$A8846,"y")</f>
        <v>46</v>
      </c>
      <c r="Q8846" s="2" t="str">
        <f>FLOOR('Transaction Data'!$P8846,15)&amp;"-"&amp;FLOOR('Transaction Data'!$P8846,15)+14</f>
        <v>45-59</v>
      </c>
      <c r="R8846" s="2" t="str">
        <f>IF('Transaction Data'!$L8846&lt;=10,"Less Expensive","Expensive")</f>
        <v>Expensive</v>
      </c>
      <c r="S8846" s="4">
        <f>WEEKDAY('Transaction Data'!$A8846)</f>
        <v>2</v>
      </c>
      <c r="T8846" s="2" t="str">
        <f>IF(WEEKDAY('Transaction Data'!$A8846,2)&lt;6,"Weekday","Weekend")</f>
        <v>Weekday</v>
      </c>
    </row>
    <row r="8847" ht="15.75" customHeight="1">
      <c r="A8847" s="1">
        <v>45311.0</v>
      </c>
      <c r="B8847" s="2" t="s">
        <v>8087</v>
      </c>
      <c r="C8847" s="2" t="s">
        <v>69</v>
      </c>
      <c r="D8847" s="1">
        <v>32499.0</v>
      </c>
      <c r="E8847" s="2" t="s">
        <v>22</v>
      </c>
      <c r="F8847" s="2">
        <v>381.0</v>
      </c>
      <c r="G8847" s="2" t="s">
        <v>60</v>
      </c>
      <c r="H8847" s="2" t="s">
        <v>29</v>
      </c>
      <c r="I8847" s="2" t="s">
        <v>30</v>
      </c>
      <c r="J8847" s="2" t="str">
        <f t="array" ref="J8847">XLOOKUP('Transaction Data'!$G8847,Product_Code,Biscuit_Brand)</f>
        <v>Peanut Butter Bites</v>
      </c>
      <c r="K8847" s="2">
        <f t="array" ref="K8847">XLOOKUP('Transaction Data'!$G8847,Product_Code,Cost)</f>
        <v>5</v>
      </c>
      <c r="L8847" s="2">
        <f t="array" ref="L8847">XLOOKUP('Transaction Data'!$G8847,Product_Code,Unit_Price)</f>
        <v>7</v>
      </c>
      <c r="M8847" s="3">
        <f>'Transaction Data'!$F8847*'Transaction Data'!$K8847</f>
        <v>1905</v>
      </c>
      <c r="N8847" s="3">
        <f>'Transaction Data'!$F8847*'Transaction Data'!$L8847</f>
        <v>2667</v>
      </c>
      <c r="O8847" s="3">
        <f>'Transaction Data'!$N8847-'Transaction Data'!$M8847</f>
        <v>762</v>
      </c>
      <c r="P8847" s="2">
        <f>DATEDIF('Transaction Data'!$D8847,'Transaction Data'!$A8847,"y")</f>
        <v>35</v>
      </c>
      <c r="Q8847" s="2" t="str">
        <f>FLOOR('Transaction Data'!$P8847,15)&amp;"-"&amp;FLOOR('Transaction Data'!$P8847,15)+14</f>
        <v>30-44</v>
      </c>
      <c r="R8847" s="2" t="str">
        <f>IF('Transaction Data'!$L8847&lt;=10,"Less Expensive","Expensive")</f>
        <v>Less Expensive</v>
      </c>
      <c r="S8847" s="4">
        <f>WEEKDAY('Transaction Data'!$A8847)</f>
        <v>7</v>
      </c>
      <c r="T8847" s="2" t="str">
        <f>IF(WEEKDAY('Transaction Data'!$A8847,2)&lt;6,"Weekday","Weekend")</f>
        <v>Weekend</v>
      </c>
    </row>
    <row r="8848" ht="15.75" customHeight="1">
      <c r="A8848" s="1">
        <v>45420.0</v>
      </c>
      <c r="B8848" s="2" t="s">
        <v>8088</v>
      </c>
      <c r="C8848" s="2" t="s">
        <v>65</v>
      </c>
      <c r="D8848" s="1">
        <v>17399.0</v>
      </c>
      <c r="E8848" s="2" t="s">
        <v>22</v>
      </c>
      <c r="F8848" s="2">
        <v>268.0</v>
      </c>
      <c r="G8848" s="2" t="s">
        <v>61</v>
      </c>
      <c r="H8848" s="2" t="s">
        <v>34</v>
      </c>
      <c r="I8848" s="2" t="s">
        <v>25</v>
      </c>
      <c r="J8848" s="2" t="str">
        <f t="array" ref="J8848">XLOOKUP('Transaction Data'!$G8848,Product_Code,Biscuit_Brand)</f>
        <v>Choco Delight</v>
      </c>
      <c r="K8848" s="2">
        <f t="array" ref="K8848">XLOOKUP('Transaction Data'!$G8848,Product_Code,Cost)</f>
        <v>3</v>
      </c>
      <c r="L8848" s="2">
        <f t="array" ref="L8848">XLOOKUP('Transaction Data'!$G8848,Product_Code,Unit_Price)</f>
        <v>5</v>
      </c>
      <c r="M8848" s="3">
        <f>'Transaction Data'!$F8848*'Transaction Data'!$K8848</f>
        <v>804</v>
      </c>
      <c r="N8848" s="3">
        <f>'Transaction Data'!$F8848*'Transaction Data'!$L8848</f>
        <v>1340</v>
      </c>
      <c r="O8848" s="3">
        <f>'Transaction Data'!$N8848-'Transaction Data'!$M8848</f>
        <v>536</v>
      </c>
      <c r="P8848" s="2">
        <f>DATEDIF('Transaction Data'!$D8848,'Transaction Data'!$A8848,"y")</f>
        <v>76</v>
      </c>
      <c r="Q8848" s="2" t="str">
        <f>FLOOR('Transaction Data'!$P8848,15)&amp;"-"&amp;FLOOR('Transaction Data'!$P8848,15)+14</f>
        <v>75-89</v>
      </c>
      <c r="R8848" s="2" t="str">
        <f>IF('Transaction Data'!$L8848&lt;=10,"Less Expensive","Expensive")</f>
        <v>Less Expensive</v>
      </c>
      <c r="S8848" s="4">
        <f>WEEKDAY('Transaction Data'!$A8848)</f>
        <v>4</v>
      </c>
      <c r="T8848" s="2" t="str">
        <f>IF(WEEKDAY('Transaction Data'!$A8848,2)&lt;6,"Weekday","Weekend")</f>
        <v>Weekday</v>
      </c>
    </row>
    <row r="8849" ht="15.75" customHeight="1">
      <c r="A8849" s="1">
        <v>45493.0</v>
      </c>
      <c r="B8849" s="2" t="s">
        <v>8089</v>
      </c>
      <c r="C8849" s="2" t="s">
        <v>21</v>
      </c>
      <c r="D8849" s="1">
        <v>38413.0</v>
      </c>
      <c r="E8849" s="2" t="s">
        <v>27</v>
      </c>
      <c r="F8849" s="2">
        <v>285.0</v>
      </c>
      <c r="G8849" s="2" t="s">
        <v>23</v>
      </c>
      <c r="H8849" s="2" t="s">
        <v>24</v>
      </c>
      <c r="I8849" s="2" t="s">
        <v>25</v>
      </c>
      <c r="J8849" s="2" t="str">
        <f t="array" ref="J8849">XLOOKUP('Transaction Data'!$G8849,Product_Code,Biscuit_Brand)</f>
        <v>Cinnamon Swirls</v>
      </c>
      <c r="K8849" s="2">
        <f t="array" ref="K8849">XLOOKUP('Transaction Data'!$G8849,Product_Code,Cost)</f>
        <v>10</v>
      </c>
      <c r="L8849" s="2">
        <f t="array" ref="L8849">XLOOKUP('Transaction Data'!$G8849,Product_Code,Unit_Price)</f>
        <v>14</v>
      </c>
      <c r="M8849" s="3">
        <f>'Transaction Data'!$F8849*'Transaction Data'!$K8849</f>
        <v>2850</v>
      </c>
      <c r="N8849" s="3">
        <f>'Transaction Data'!$F8849*'Transaction Data'!$L8849</f>
        <v>3990</v>
      </c>
      <c r="O8849" s="3">
        <f>'Transaction Data'!$N8849-'Transaction Data'!$M8849</f>
        <v>1140</v>
      </c>
      <c r="P8849" s="2">
        <f>DATEDIF('Transaction Data'!$D8849,'Transaction Data'!$A8849,"y")</f>
        <v>19</v>
      </c>
      <c r="Q8849" s="2" t="str">
        <f>FLOOR('Transaction Data'!$P8849,15)&amp;"-"&amp;FLOOR('Transaction Data'!$P8849,15)+14</f>
        <v>15-29</v>
      </c>
      <c r="R8849" s="2" t="str">
        <f>IF('Transaction Data'!$L8849&lt;=10,"Less Expensive","Expensive")</f>
        <v>Expensive</v>
      </c>
      <c r="S8849" s="4">
        <f>WEEKDAY('Transaction Data'!$A8849)</f>
        <v>7</v>
      </c>
      <c r="T8849" s="2" t="str">
        <f>IF(WEEKDAY('Transaction Data'!$A8849,2)&lt;6,"Weekday","Weekend")</f>
        <v>Weekend</v>
      </c>
    </row>
    <row r="8850" ht="15.75" customHeight="1">
      <c r="A8850" s="1">
        <v>45352.0</v>
      </c>
      <c r="B8850" s="2" t="s">
        <v>8090</v>
      </c>
      <c r="C8850" s="2" t="s">
        <v>41</v>
      </c>
      <c r="D8850" s="1">
        <v>36614.0</v>
      </c>
      <c r="E8850" s="2" t="s">
        <v>63</v>
      </c>
      <c r="F8850" s="2">
        <v>450.0</v>
      </c>
      <c r="G8850" s="2" t="s">
        <v>44</v>
      </c>
      <c r="H8850" s="2" t="s">
        <v>42</v>
      </c>
      <c r="I8850" s="2" t="s">
        <v>25</v>
      </c>
      <c r="J8850" s="2" t="str">
        <f t="array" ref="J8850">XLOOKUP('Transaction Data'!$G8850,Product_Code,Biscuit_Brand)</f>
        <v>Butter Crunch</v>
      </c>
      <c r="K8850" s="2">
        <f t="array" ref="K8850">XLOOKUP('Transaction Data'!$G8850,Product_Code,Cost)</f>
        <v>10</v>
      </c>
      <c r="L8850" s="2">
        <f t="array" ref="L8850">XLOOKUP('Transaction Data'!$G8850,Product_Code,Unit_Price)</f>
        <v>11</v>
      </c>
      <c r="M8850" s="3">
        <f>'Transaction Data'!$F8850*'Transaction Data'!$K8850</f>
        <v>4500</v>
      </c>
      <c r="N8850" s="3">
        <f>'Transaction Data'!$F8850*'Transaction Data'!$L8850</f>
        <v>4950</v>
      </c>
      <c r="O8850" s="3">
        <f>'Transaction Data'!$N8850-'Transaction Data'!$M8850</f>
        <v>450</v>
      </c>
      <c r="P8850" s="2">
        <f>DATEDIF('Transaction Data'!$D8850,'Transaction Data'!$A8850,"y")</f>
        <v>23</v>
      </c>
      <c r="Q8850" s="2" t="str">
        <f>FLOOR('Transaction Data'!$P8850,15)&amp;"-"&amp;FLOOR('Transaction Data'!$P8850,15)+14</f>
        <v>15-29</v>
      </c>
      <c r="R8850" s="2" t="str">
        <f>IF('Transaction Data'!$L8850&lt;=10,"Less Expensive","Expensive")</f>
        <v>Expensive</v>
      </c>
      <c r="S8850" s="4">
        <f>WEEKDAY('Transaction Data'!$A8850)</f>
        <v>6</v>
      </c>
      <c r="T8850" s="2" t="str">
        <f>IF(WEEKDAY('Transaction Data'!$A8850,2)&lt;6,"Weekday","Weekend")</f>
        <v>Weekday</v>
      </c>
    </row>
    <row r="8851" ht="15.75" customHeight="1">
      <c r="A8851" s="1">
        <v>45314.0</v>
      </c>
      <c r="B8851" s="2" t="s">
        <v>8091</v>
      </c>
      <c r="C8851" s="2" t="s">
        <v>69</v>
      </c>
      <c r="D8851" s="1">
        <v>16336.0</v>
      </c>
      <c r="E8851" s="2" t="s">
        <v>63</v>
      </c>
      <c r="F8851" s="2">
        <v>447.0</v>
      </c>
      <c r="G8851" s="2" t="s">
        <v>44</v>
      </c>
      <c r="H8851" s="2" t="s">
        <v>45</v>
      </c>
      <c r="I8851" s="2" t="s">
        <v>25</v>
      </c>
      <c r="J8851" s="2" t="str">
        <f t="array" ref="J8851">XLOOKUP('Transaction Data'!$G8851,Product_Code,Biscuit_Brand)</f>
        <v>Butter Crunch</v>
      </c>
      <c r="K8851" s="2">
        <f t="array" ref="K8851">XLOOKUP('Transaction Data'!$G8851,Product_Code,Cost)</f>
        <v>10</v>
      </c>
      <c r="L8851" s="2">
        <f t="array" ref="L8851">XLOOKUP('Transaction Data'!$G8851,Product_Code,Unit_Price)</f>
        <v>11</v>
      </c>
      <c r="M8851" s="3">
        <f>'Transaction Data'!$F8851*'Transaction Data'!$K8851</f>
        <v>4470</v>
      </c>
      <c r="N8851" s="3">
        <f>'Transaction Data'!$F8851*'Transaction Data'!$L8851</f>
        <v>4917</v>
      </c>
      <c r="O8851" s="3">
        <f>'Transaction Data'!$N8851-'Transaction Data'!$M8851</f>
        <v>447</v>
      </c>
      <c r="P8851" s="2">
        <f>DATEDIF('Transaction Data'!$D8851,'Transaction Data'!$A8851,"y")</f>
        <v>79</v>
      </c>
      <c r="Q8851" s="2" t="str">
        <f>FLOOR('Transaction Data'!$P8851,15)&amp;"-"&amp;FLOOR('Transaction Data'!$P8851,15)+14</f>
        <v>75-89</v>
      </c>
      <c r="R8851" s="2" t="str">
        <f>IF('Transaction Data'!$L8851&lt;=10,"Less Expensive","Expensive")</f>
        <v>Expensive</v>
      </c>
      <c r="S8851" s="4">
        <f>WEEKDAY('Transaction Data'!$A8851)</f>
        <v>3</v>
      </c>
      <c r="T8851" s="2" t="str">
        <f>IF(WEEKDAY('Transaction Data'!$A8851,2)&lt;6,"Weekday","Weekend")</f>
        <v>Weekday</v>
      </c>
    </row>
    <row r="8852" ht="15.75" customHeight="1">
      <c r="A8852" s="1">
        <v>45447.0</v>
      </c>
      <c r="B8852" s="2" t="s">
        <v>8092</v>
      </c>
      <c r="C8852" s="2" t="s">
        <v>51</v>
      </c>
      <c r="D8852" s="1">
        <v>35410.0</v>
      </c>
      <c r="E8852" s="2" t="s">
        <v>22</v>
      </c>
      <c r="F8852" s="2">
        <v>78.0</v>
      </c>
      <c r="G8852" s="2" t="s">
        <v>28</v>
      </c>
      <c r="H8852" s="2" t="s">
        <v>24</v>
      </c>
      <c r="I8852" s="2" t="s">
        <v>25</v>
      </c>
      <c r="J8852" s="2" t="str">
        <f t="array" ref="J8852">XLOOKUP('Transaction Data'!$G8852,Product_Code,Biscuit_Brand)</f>
        <v>Shortbread</v>
      </c>
      <c r="K8852" s="2">
        <f t="array" ref="K8852">XLOOKUP('Transaction Data'!$G8852,Product_Code,Cost)</f>
        <v>10</v>
      </c>
      <c r="L8852" s="2">
        <f t="array" ref="L8852">XLOOKUP('Transaction Data'!$G8852,Product_Code,Unit_Price)</f>
        <v>45</v>
      </c>
      <c r="M8852" s="3">
        <f>'Transaction Data'!$F8852*'Transaction Data'!$K8852</f>
        <v>780</v>
      </c>
      <c r="N8852" s="3">
        <f>'Transaction Data'!$F8852*'Transaction Data'!$L8852</f>
        <v>3510</v>
      </c>
      <c r="O8852" s="3">
        <f>'Transaction Data'!$N8852-'Transaction Data'!$M8852</f>
        <v>2730</v>
      </c>
      <c r="P8852" s="2">
        <f>DATEDIF('Transaction Data'!$D8852,'Transaction Data'!$A8852,"y")</f>
        <v>27</v>
      </c>
      <c r="Q8852" s="2" t="str">
        <f>FLOOR('Transaction Data'!$P8852,15)&amp;"-"&amp;FLOOR('Transaction Data'!$P8852,15)+14</f>
        <v>15-29</v>
      </c>
      <c r="R8852" s="2" t="str">
        <f>IF('Transaction Data'!$L8852&lt;=10,"Less Expensive","Expensive")</f>
        <v>Expensive</v>
      </c>
      <c r="S8852" s="4">
        <f>WEEKDAY('Transaction Data'!$A8852)</f>
        <v>3</v>
      </c>
      <c r="T8852" s="2" t="str">
        <f>IF(WEEKDAY('Transaction Data'!$A8852,2)&lt;6,"Weekday","Weekend")</f>
        <v>Weekday</v>
      </c>
    </row>
    <row r="8853" ht="15.75" customHeight="1">
      <c r="A8853" s="1">
        <v>45335.0</v>
      </c>
      <c r="B8853" s="2" t="s">
        <v>8093</v>
      </c>
      <c r="C8853" s="2" t="s">
        <v>72</v>
      </c>
      <c r="D8853" s="1">
        <v>28866.0</v>
      </c>
      <c r="E8853" s="2" t="s">
        <v>63</v>
      </c>
      <c r="F8853" s="2">
        <v>188.0</v>
      </c>
      <c r="G8853" s="2" t="s">
        <v>55</v>
      </c>
      <c r="H8853" s="2" t="s">
        <v>29</v>
      </c>
      <c r="I8853" s="2" t="s">
        <v>25</v>
      </c>
      <c r="J8853" s="2" t="str">
        <f t="array" ref="J8853">XLOOKUP('Transaction Data'!$G8853,Product_Code,Biscuit_Brand)</f>
        <v>Vanilla Wafers</v>
      </c>
      <c r="K8853" s="2">
        <f t="array" ref="K8853">XLOOKUP('Transaction Data'!$G8853,Product_Code,Cost)</f>
        <v>18</v>
      </c>
      <c r="L8853" s="2">
        <f t="array" ref="L8853">XLOOKUP('Transaction Data'!$G8853,Product_Code,Unit_Price)</f>
        <v>36</v>
      </c>
      <c r="M8853" s="3">
        <f>'Transaction Data'!$F8853*'Transaction Data'!$K8853</f>
        <v>3384</v>
      </c>
      <c r="N8853" s="3">
        <f>'Transaction Data'!$F8853*'Transaction Data'!$L8853</f>
        <v>6768</v>
      </c>
      <c r="O8853" s="3">
        <f>'Transaction Data'!$N8853-'Transaction Data'!$M8853</f>
        <v>3384</v>
      </c>
      <c r="P8853" s="2">
        <f>DATEDIF('Transaction Data'!$D8853,'Transaction Data'!$A8853,"y")</f>
        <v>45</v>
      </c>
      <c r="Q8853" s="2" t="str">
        <f>FLOOR('Transaction Data'!$P8853,15)&amp;"-"&amp;FLOOR('Transaction Data'!$P8853,15)+14</f>
        <v>45-59</v>
      </c>
      <c r="R8853" s="2" t="str">
        <f>IF('Transaction Data'!$L8853&lt;=10,"Less Expensive","Expensive")</f>
        <v>Expensive</v>
      </c>
      <c r="S8853" s="4">
        <f>WEEKDAY('Transaction Data'!$A8853)</f>
        <v>3</v>
      </c>
      <c r="T8853" s="2" t="str">
        <f>IF(WEEKDAY('Transaction Data'!$A8853,2)&lt;6,"Weekday","Weekend")</f>
        <v>Weekday</v>
      </c>
    </row>
    <row r="8854" ht="15.75" customHeight="1">
      <c r="A8854" s="1">
        <v>45500.0</v>
      </c>
      <c r="B8854" s="2" t="s">
        <v>8094</v>
      </c>
      <c r="C8854" s="2" t="s">
        <v>78</v>
      </c>
      <c r="D8854" s="1">
        <v>23447.0</v>
      </c>
      <c r="E8854" s="2" t="s">
        <v>37</v>
      </c>
      <c r="F8854" s="2">
        <v>85.0</v>
      </c>
      <c r="G8854" s="2" t="s">
        <v>57</v>
      </c>
      <c r="H8854" s="2" t="s">
        <v>42</v>
      </c>
      <c r="I8854" s="2" t="s">
        <v>25</v>
      </c>
      <c r="J8854" s="2" t="str">
        <f t="array" ref="J8854">XLOOKUP('Transaction Data'!$G8854,Product_Code,Biscuit_Brand)</f>
        <v>Oatmeal Cookies</v>
      </c>
      <c r="K8854" s="2">
        <f t="array" ref="K8854">XLOOKUP('Transaction Data'!$G8854,Product_Code,Cost)</f>
        <v>19</v>
      </c>
      <c r="L8854" s="2">
        <f t="array" ref="L8854">XLOOKUP('Transaction Data'!$G8854,Product_Code,Unit_Price)</f>
        <v>23</v>
      </c>
      <c r="M8854" s="3">
        <f>'Transaction Data'!$F8854*'Transaction Data'!$K8854</f>
        <v>1615</v>
      </c>
      <c r="N8854" s="3">
        <f>'Transaction Data'!$F8854*'Transaction Data'!$L8854</f>
        <v>1955</v>
      </c>
      <c r="O8854" s="3">
        <f>'Transaction Data'!$N8854-'Transaction Data'!$M8854</f>
        <v>340</v>
      </c>
      <c r="P8854" s="2">
        <f>DATEDIF('Transaction Data'!$D8854,'Transaction Data'!$A8854,"y")</f>
        <v>60</v>
      </c>
      <c r="Q8854" s="2" t="str">
        <f>FLOOR('Transaction Data'!$P8854,15)&amp;"-"&amp;FLOOR('Transaction Data'!$P8854,15)+14</f>
        <v>60-74</v>
      </c>
      <c r="R8854" s="2" t="str">
        <f>IF('Transaction Data'!$L8854&lt;=10,"Less Expensive","Expensive")</f>
        <v>Expensive</v>
      </c>
      <c r="S8854" s="4">
        <f>WEEKDAY('Transaction Data'!$A8854)</f>
        <v>7</v>
      </c>
      <c r="T8854" s="2" t="str">
        <f>IF(WEEKDAY('Transaction Data'!$A8854,2)&lt;6,"Weekday","Weekend")</f>
        <v>Weekend</v>
      </c>
    </row>
    <row r="8855" ht="15.75" customHeight="1">
      <c r="A8855" s="1">
        <v>45498.0</v>
      </c>
      <c r="B8855" s="2" t="s">
        <v>535</v>
      </c>
      <c r="C8855" s="2" t="s">
        <v>32</v>
      </c>
      <c r="D8855" s="1">
        <v>18621.0</v>
      </c>
      <c r="E8855" s="2" t="s">
        <v>37</v>
      </c>
      <c r="F8855" s="2">
        <v>464.0</v>
      </c>
      <c r="G8855" s="2" t="s">
        <v>57</v>
      </c>
      <c r="H8855" s="2" t="s">
        <v>45</v>
      </c>
      <c r="I8855" s="2" t="s">
        <v>25</v>
      </c>
      <c r="J8855" s="2" t="str">
        <f t="array" ref="J8855">XLOOKUP('Transaction Data'!$G8855,Product_Code,Biscuit_Brand)</f>
        <v>Oatmeal Cookies</v>
      </c>
      <c r="K8855" s="2">
        <f t="array" ref="K8855">XLOOKUP('Transaction Data'!$G8855,Product_Code,Cost)</f>
        <v>19</v>
      </c>
      <c r="L8855" s="2">
        <f t="array" ref="L8855">XLOOKUP('Transaction Data'!$G8855,Product_Code,Unit_Price)</f>
        <v>23</v>
      </c>
      <c r="M8855" s="3">
        <f>'Transaction Data'!$F8855*'Transaction Data'!$K8855</f>
        <v>8816</v>
      </c>
      <c r="N8855" s="3">
        <f>'Transaction Data'!$F8855*'Transaction Data'!$L8855</f>
        <v>10672</v>
      </c>
      <c r="O8855" s="3">
        <f>'Transaction Data'!$N8855-'Transaction Data'!$M8855</f>
        <v>1856</v>
      </c>
      <c r="P8855" s="2">
        <f>DATEDIF('Transaction Data'!$D8855,'Transaction Data'!$A8855,"y")</f>
        <v>73</v>
      </c>
      <c r="Q8855" s="2" t="str">
        <f>FLOOR('Transaction Data'!$P8855,15)&amp;"-"&amp;FLOOR('Transaction Data'!$P8855,15)+14</f>
        <v>60-74</v>
      </c>
      <c r="R8855" s="2" t="str">
        <f>IF('Transaction Data'!$L8855&lt;=10,"Less Expensive","Expensive")</f>
        <v>Expensive</v>
      </c>
      <c r="S8855" s="4">
        <f>WEEKDAY('Transaction Data'!$A8855)</f>
        <v>5</v>
      </c>
      <c r="T8855" s="2" t="str">
        <f>IF(WEEKDAY('Transaction Data'!$A8855,2)&lt;6,"Weekday","Weekend")</f>
        <v>Weekday</v>
      </c>
    </row>
    <row r="8856" ht="15.75" customHeight="1">
      <c r="A8856" s="1">
        <v>45484.0</v>
      </c>
      <c r="B8856" s="2" t="s">
        <v>8095</v>
      </c>
      <c r="C8856" s="2" t="s">
        <v>41</v>
      </c>
      <c r="D8856" s="1">
        <v>35415.0</v>
      </c>
      <c r="E8856" s="2" t="s">
        <v>27</v>
      </c>
      <c r="F8856" s="2">
        <v>199.0</v>
      </c>
      <c r="G8856" s="2" t="s">
        <v>60</v>
      </c>
      <c r="H8856" s="2" t="s">
        <v>24</v>
      </c>
      <c r="I8856" s="2" t="s">
        <v>25</v>
      </c>
      <c r="J8856" s="2" t="str">
        <f t="array" ref="J8856">XLOOKUP('Transaction Data'!$G8856,Product_Code,Biscuit_Brand)</f>
        <v>Peanut Butter Bites</v>
      </c>
      <c r="K8856" s="2">
        <f t="array" ref="K8856">XLOOKUP('Transaction Data'!$G8856,Product_Code,Cost)</f>
        <v>5</v>
      </c>
      <c r="L8856" s="2">
        <f t="array" ref="L8856">XLOOKUP('Transaction Data'!$G8856,Product_Code,Unit_Price)</f>
        <v>7</v>
      </c>
      <c r="M8856" s="3">
        <f>'Transaction Data'!$F8856*'Transaction Data'!$K8856</f>
        <v>995</v>
      </c>
      <c r="N8856" s="3">
        <f>'Transaction Data'!$F8856*'Transaction Data'!$L8856</f>
        <v>1393</v>
      </c>
      <c r="O8856" s="3">
        <f>'Transaction Data'!$N8856-'Transaction Data'!$M8856</f>
        <v>398</v>
      </c>
      <c r="P8856" s="2">
        <f>DATEDIF('Transaction Data'!$D8856,'Transaction Data'!$A8856,"y")</f>
        <v>27</v>
      </c>
      <c r="Q8856" s="2" t="str">
        <f>FLOOR('Transaction Data'!$P8856,15)&amp;"-"&amp;FLOOR('Transaction Data'!$P8856,15)+14</f>
        <v>15-29</v>
      </c>
      <c r="R8856" s="2" t="str">
        <f>IF('Transaction Data'!$L8856&lt;=10,"Less Expensive","Expensive")</f>
        <v>Less Expensive</v>
      </c>
      <c r="S8856" s="4">
        <f>WEEKDAY('Transaction Data'!$A8856)</f>
        <v>5</v>
      </c>
      <c r="T8856" s="2" t="str">
        <f>IF(WEEKDAY('Transaction Data'!$A8856,2)&lt;6,"Weekday","Weekend")</f>
        <v>Weekday</v>
      </c>
    </row>
    <row r="8857" ht="15.75" customHeight="1">
      <c r="A8857" s="1">
        <v>45424.0</v>
      </c>
      <c r="B8857" s="2" t="s">
        <v>8096</v>
      </c>
      <c r="C8857" s="2" t="s">
        <v>21</v>
      </c>
      <c r="D8857" s="1">
        <v>29870.0</v>
      </c>
      <c r="E8857" s="2" t="s">
        <v>37</v>
      </c>
      <c r="F8857" s="2">
        <v>196.0</v>
      </c>
      <c r="G8857" s="2" t="s">
        <v>44</v>
      </c>
      <c r="H8857" s="2" t="s">
        <v>29</v>
      </c>
      <c r="I8857" s="2" t="s">
        <v>25</v>
      </c>
      <c r="J8857" s="2" t="str">
        <f t="array" ref="J8857">XLOOKUP('Transaction Data'!$G8857,Product_Code,Biscuit_Brand)</f>
        <v>Butter Crunch</v>
      </c>
      <c r="K8857" s="2">
        <f t="array" ref="K8857">XLOOKUP('Transaction Data'!$G8857,Product_Code,Cost)</f>
        <v>10</v>
      </c>
      <c r="L8857" s="2">
        <f t="array" ref="L8857">XLOOKUP('Transaction Data'!$G8857,Product_Code,Unit_Price)</f>
        <v>11</v>
      </c>
      <c r="M8857" s="3">
        <f>'Transaction Data'!$F8857*'Transaction Data'!$K8857</f>
        <v>1960</v>
      </c>
      <c r="N8857" s="3">
        <f>'Transaction Data'!$F8857*'Transaction Data'!$L8857</f>
        <v>2156</v>
      </c>
      <c r="O8857" s="3">
        <f>'Transaction Data'!$N8857-'Transaction Data'!$M8857</f>
        <v>196</v>
      </c>
      <c r="P8857" s="2">
        <f>DATEDIF('Transaction Data'!$D8857,'Transaction Data'!$A8857,"y")</f>
        <v>42</v>
      </c>
      <c r="Q8857" s="2" t="str">
        <f>FLOOR('Transaction Data'!$P8857,15)&amp;"-"&amp;FLOOR('Transaction Data'!$P8857,15)+14</f>
        <v>30-44</v>
      </c>
      <c r="R8857" s="2" t="str">
        <f>IF('Transaction Data'!$L8857&lt;=10,"Less Expensive","Expensive")</f>
        <v>Expensive</v>
      </c>
      <c r="S8857" s="4">
        <f>WEEKDAY('Transaction Data'!$A8857)</f>
        <v>1</v>
      </c>
      <c r="T8857" s="2" t="str">
        <f>IF(WEEKDAY('Transaction Data'!$A8857,2)&lt;6,"Weekday","Weekend")</f>
        <v>Weekend</v>
      </c>
    </row>
    <row r="8858" ht="15.75" customHeight="1">
      <c r="A8858" s="1">
        <v>45452.0</v>
      </c>
      <c r="B8858" s="2" t="s">
        <v>8097</v>
      </c>
      <c r="C8858" s="2" t="s">
        <v>54</v>
      </c>
      <c r="D8858" s="1">
        <v>35593.0</v>
      </c>
      <c r="E8858" s="2" t="s">
        <v>63</v>
      </c>
      <c r="F8858" s="2">
        <v>463.0</v>
      </c>
      <c r="G8858" s="2" t="s">
        <v>48</v>
      </c>
      <c r="H8858" s="2" t="s">
        <v>29</v>
      </c>
      <c r="I8858" s="2" t="s">
        <v>25</v>
      </c>
      <c r="J8858" s="2" t="str">
        <f t="array" ref="J8858">XLOOKUP('Transaction Data'!$G8858,Product_Code,Biscuit_Brand)</f>
        <v>Lemon Crisps</v>
      </c>
      <c r="K8858" s="2">
        <f t="array" ref="K8858">XLOOKUP('Transaction Data'!$G8858,Product_Code,Cost)</f>
        <v>7</v>
      </c>
      <c r="L8858" s="2">
        <f t="array" ref="L8858">XLOOKUP('Transaction Data'!$G8858,Product_Code,Unit_Price)</f>
        <v>9</v>
      </c>
      <c r="M8858" s="3">
        <f>'Transaction Data'!$F8858*'Transaction Data'!$K8858</f>
        <v>3241</v>
      </c>
      <c r="N8858" s="3">
        <f>'Transaction Data'!$F8858*'Transaction Data'!$L8858</f>
        <v>4167</v>
      </c>
      <c r="O8858" s="3">
        <f>'Transaction Data'!$N8858-'Transaction Data'!$M8858</f>
        <v>926</v>
      </c>
      <c r="P8858" s="2">
        <f>DATEDIF('Transaction Data'!$D8858,'Transaction Data'!$A8858,"y")</f>
        <v>26</v>
      </c>
      <c r="Q8858" s="2" t="str">
        <f>FLOOR('Transaction Data'!$P8858,15)&amp;"-"&amp;FLOOR('Transaction Data'!$P8858,15)+14</f>
        <v>15-29</v>
      </c>
      <c r="R8858" s="2" t="str">
        <f>IF('Transaction Data'!$L8858&lt;=10,"Less Expensive","Expensive")</f>
        <v>Less Expensive</v>
      </c>
      <c r="S8858" s="4">
        <f>WEEKDAY('Transaction Data'!$A8858)</f>
        <v>1</v>
      </c>
      <c r="T8858" s="2" t="str">
        <f>IF(WEEKDAY('Transaction Data'!$A8858,2)&lt;6,"Weekday","Weekend")</f>
        <v>Weekend</v>
      </c>
    </row>
    <row r="8859" ht="15.75" customHeight="1">
      <c r="A8859" s="1">
        <v>45302.0</v>
      </c>
      <c r="B8859" s="2" t="s">
        <v>6209</v>
      </c>
      <c r="C8859" s="2" t="s">
        <v>47</v>
      </c>
      <c r="D8859" s="1">
        <v>20354.0</v>
      </c>
      <c r="E8859" s="2" t="s">
        <v>37</v>
      </c>
      <c r="F8859" s="2">
        <v>177.0</v>
      </c>
      <c r="G8859" s="2" t="s">
        <v>55</v>
      </c>
      <c r="H8859" s="2" t="s">
        <v>34</v>
      </c>
      <c r="I8859" s="2" t="s">
        <v>25</v>
      </c>
      <c r="J8859" s="2" t="str">
        <f t="array" ref="J8859">XLOOKUP('Transaction Data'!$G8859,Product_Code,Biscuit_Brand)</f>
        <v>Vanilla Wafers</v>
      </c>
      <c r="K8859" s="2">
        <f t="array" ref="K8859">XLOOKUP('Transaction Data'!$G8859,Product_Code,Cost)</f>
        <v>18</v>
      </c>
      <c r="L8859" s="2">
        <f t="array" ref="L8859">XLOOKUP('Transaction Data'!$G8859,Product_Code,Unit_Price)</f>
        <v>36</v>
      </c>
      <c r="M8859" s="3">
        <f>'Transaction Data'!$F8859*'Transaction Data'!$K8859</f>
        <v>3186</v>
      </c>
      <c r="N8859" s="3">
        <f>'Transaction Data'!$F8859*'Transaction Data'!$L8859</f>
        <v>6372</v>
      </c>
      <c r="O8859" s="3">
        <f>'Transaction Data'!$N8859-'Transaction Data'!$M8859</f>
        <v>3186</v>
      </c>
      <c r="P8859" s="2">
        <f>DATEDIF('Transaction Data'!$D8859,'Transaction Data'!$A8859,"y")</f>
        <v>68</v>
      </c>
      <c r="Q8859" s="2" t="str">
        <f>FLOOR('Transaction Data'!$P8859,15)&amp;"-"&amp;FLOOR('Transaction Data'!$P8859,15)+14</f>
        <v>60-74</v>
      </c>
      <c r="R8859" s="2" t="str">
        <f>IF('Transaction Data'!$L8859&lt;=10,"Less Expensive","Expensive")</f>
        <v>Expensive</v>
      </c>
      <c r="S8859" s="4">
        <f>WEEKDAY('Transaction Data'!$A8859)</f>
        <v>5</v>
      </c>
      <c r="T8859" s="2" t="str">
        <f>IF(WEEKDAY('Transaction Data'!$A8859,2)&lt;6,"Weekday","Weekend")</f>
        <v>Weekday</v>
      </c>
    </row>
    <row r="8860" ht="15.75" customHeight="1">
      <c r="A8860" s="1">
        <v>45498.0</v>
      </c>
      <c r="B8860" s="2" t="s">
        <v>8098</v>
      </c>
      <c r="C8860" s="2" t="s">
        <v>69</v>
      </c>
      <c r="D8860" s="1">
        <v>38196.0</v>
      </c>
      <c r="E8860" s="2" t="s">
        <v>37</v>
      </c>
      <c r="F8860" s="2">
        <v>457.0</v>
      </c>
      <c r="G8860" s="2" t="s">
        <v>57</v>
      </c>
      <c r="H8860" s="2" t="s">
        <v>24</v>
      </c>
      <c r="I8860" s="2" t="s">
        <v>25</v>
      </c>
      <c r="J8860" s="2" t="str">
        <f t="array" ref="J8860">XLOOKUP('Transaction Data'!$G8860,Product_Code,Biscuit_Brand)</f>
        <v>Oatmeal Cookies</v>
      </c>
      <c r="K8860" s="2">
        <f t="array" ref="K8860">XLOOKUP('Transaction Data'!$G8860,Product_Code,Cost)</f>
        <v>19</v>
      </c>
      <c r="L8860" s="2">
        <f t="array" ref="L8860">XLOOKUP('Transaction Data'!$G8860,Product_Code,Unit_Price)</f>
        <v>23</v>
      </c>
      <c r="M8860" s="3">
        <f>'Transaction Data'!$F8860*'Transaction Data'!$K8860</f>
        <v>8683</v>
      </c>
      <c r="N8860" s="3">
        <f>'Transaction Data'!$F8860*'Transaction Data'!$L8860</f>
        <v>10511</v>
      </c>
      <c r="O8860" s="3">
        <f>'Transaction Data'!$N8860-'Transaction Data'!$M8860</f>
        <v>1828</v>
      </c>
      <c r="P8860" s="2">
        <f>DATEDIF('Transaction Data'!$D8860,'Transaction Data'!$A8860,"y")</f>
        <v>19</v>
      </c>
      <c r="Q8860" s="2" t="str">
        <f>FLOOR('Transaction Data'!$P8860,15)&amp;"-"&amp;FLOOR('Transaction Data'!$P8860,15)+14</f>
        <v>15-29</v>
      </c>
      <c r="R8860" s="2" t="str">
        <f>IF('Transaction Data'!$L8860&lt;=10,"Less Expensive","Expensive")</f>
        <v>Expensive</v>
      </c>
      <c r="S8860" s="4">
        <f>WEEKDAY('Transaction Data'!$A8860)</f>
        <v>5</v>
      </c>
      <c r="T8860" s="2" t="str">
        <f>IF(WEEKDAY('Transaction Data'!$A8860,2)&lt;6,"Weekday","Weekend")</f>
        <v>Weekday</v>
      </c>
    </row>
    <row r="8861" ht="15.75" customHeight="1">
      <c r="A8861" s="1">
        <v>45370.0</v>
      </c>
      <c r="B8861" s="2" t="s">
        <v>8099</v>
      </c>
      <c r="C8861" s="2" t="s">
        <v>21</v>
      </c>
      <c r="D8861" s="1">
        <v>26658.0</v>
      </c>
      <c r="E8861" s="2" t="s">
        <v>22</v>
      </c>
      <c r="F8861" s="2">
        <v>160.0</v>
      </c>
      <c r="G8861" s="2" t="s">
        <v>44</v>
      </c>
      <c r="H8861" s="2" t="s">
        <v>42</v>
      </c>
      <c r="I8861" s="2" t="s">
        <v>25</v>
      </c>
      <c r="J8861" s="2" t="str">
        <f t="array" ref="J8861">XLOOKUP('Transaction Data'!$G8861,Product_Code,Biscuit_Brand)</f>
        <v>Butter Crunch</v>
      </c>
      <c r="K8861" s="2">
        <f t="array" ref="K8861">XLOOKUP('Transaction Data'!$G8861,Product_Code,Cost)</f>
        <v>10</v>
      </c>
      <c r="L8861" s="2">
        <f t="array" ref="L8861">XLOOKUP('Transaction Data'!$G8861,Product_Code,Unit_Price)</f>
        <v>11</v>
      </c>
      <c r="M8861" s="3">
        <f>'Transaction Data'!$F8861*'Transaction Data'!$K8861</f>
        <v>1600</v>
      </c>
      <c r="N8861" s="3">
        <f>'Transaction Data'!$F8861*'Transaction Data'!$L8861</f>
        <v>1760</v>
      </c>
      <c r="O8861" s="3">
        <f>'Transaction Data'!$N8861-'Transaction Data'!$M8861</f>
        <v>160</v>
      </c>
      <c r="P8861" s="2">
        <f>DATEDIF('Transaction Data'!$D8861,'Transaction Data'!$A8861,"y")</f>
        <v>51</v>
      </c>
      <c r="Q8861" s="2" t="str">
        <f>FLOOR('Transaction Data'!$P8861,15)&amp;"-"&amp;FLOOR('Transaction Data'!$P8861,15)+14</f>
        <v>45-59</v>
      </c>
      <c r="R8861" s="2" t="str">
        <f>IF('Transaction Data'!$L8861&lt;=10,"Less Expensive","Expensive")</f>
        <v>Expensive</v>
      </c>
      <c r="S8861" s="4">
        <f>WEEKDAY('Transaction Data'!$A8861)</f>
        <v>3</v>
      </c>
      <c r="T8861" s="2" t="str">
        <f>IF(WEEKDAY('Transaction Data'!$A8861,2)&lt;6,"Weekday","Weekend")</f>
        <v>Weekday</v>
      </c>
    </row>
    <row r="8862" ht="15.75" customHeight="1">
      <c r="A8862" s="1">
        <v>45319.0</v>
      </c>
      <c r="B8862" s="2" t="s">
        <v>8100</v>
      </c>
      <c r="C8862" s="2" t="s">
        <v>21</v>
      </c>
      <c r="D8862" s="1">
        <v>26886.0</v>
      </c>
      <c r="E8862" s="2" t="s">
        <v>27</v>
      </c>
      <c r="F8862" s="2">
        <v>81.0</v>
      </c>
      <c r="G8862" s="2" t="s">
        <v>33</v>
      </c>
      <c r="H8862" s="2" t="s">
        <v>45</v>
      </c>
      <c r="I8862" s="2" t="s">
        <v>25</v>
      </c>
      <c r="J8862" s="2" t="str">
        <f t="array" ref="J8862">XLOOKUP('Transaction Data'!$G8862,Product_Code,Biscuit_Brand)</f>
        <v>Caramel Biscuits</v>
      </c>
      <c r="K8862" s="2">
        <f t="array" ref="K8862">XLOOKUP('Transaction Data'!$G8862,Product_Code,Cost)</f>
        <v>18</v>
      </c>
      <c r="L8862" s="2">
        <f t="array" ref="L8862">XLOOKUP('Transaction Data'!$G8862,Product_Code,Unit_Price)</f>
        <v>22</v>
      </c>
      <c r="M8862" s="3">
        <f>'Transaction Data'!$F8862*'Transaction Data'!$K8862</f>
        <v>1458</v>
      </c>
      <c r="N8862" s="3">
        <f>'Transaction Data'!$F8862*'Transaction Data'!$L8862</f>
        <v>1782</v>
      </c>
      <c r="O8862" s="3">
        <f>'Transaction Data'!$N8862-'Transaction Data'!$M8862</f>
        <v>324</v>
      </c>
      <c r="P8862" s="2">
        <f>DATEDIF('Transaction Data'!$D8862,'Transaction Data'!$A8862,"y")</f>
        <v>50</v>
      </c>
      <c r="Q8862" s="2" t="str">
        <f>FLOOR('Transaction Data'!$P8862,15)&amp;"-"&amp;FLOOR('Transaction Data'!$P8862,15)+14</f>
        <v>45-59</v>
      </c>
      <c r="R8862" s="2" t="str">
        <f>IF('Transaction Data'!$L8862&lt;=10,"Less Expensive","Expensive")</f>
        <v>Expensive</v>
      </c>
      <c r="S8862" s="4">
        <f>WEEKDAY('Transaction Data'!$A8862)</f>
        <v>1</v>
      </c>
      <c r="T8862" s="2" t="str">
        <f>IF(WEEKDAY('Transaction Data'!$A8862,2)&lt;6,"Weekday","Weekend")</f>
        <v>Weekend</v>
      </c>
    </row>
    <row r="8863" ht="15.75" customHeight="1">
      <c r="A8863" s="1">
        <v>45323.0</v>
      </c>
      <c r="B8863" s="2" t="s">
        <v>8101</v>
      </c>
      <c r="C8863" s="2" t="s">
        <v>47</v>
      </c>
      <c r="D8863" s="1">
        <v>28310.0</v>
      </c>
      <c r="E8863" s="2" t="s">
        <v>27</v>
      </c>
      <c r="F8863" s="2">
        <v>120.0</v>
      </c>
      <c r="G8863" s="2" t="s">
        <v>61</v>
      </c>
      <c r="H8863" s="2" t="s">
        <v>24</v>
      </c>
      <c r="I8863" s="2" t="s">
        <v>25</v>
      </c>
      <c r="J8863" s="2" t="str">
        <f t="array" ref="J8863">XLOOKUP('Transaction Data'!$G8863,Product_Code,Biscuit_Brand)</f>
        <v>Choco Delight</v>
      </c>
      <c r="K8863" s="2">
        <f t="array" ref="K8863">XLOOKUP('Transaction Data'!$G8863,Product_Code,Cost)</f>
        <v>3</v>
      </c>
      <c r="L8863" s="2">
        <f t="array" ref="L8863">XLOOKUP('Transaction Data'!$G8863,Product_Code,Unit_Price)</f>
        <v>5</v>
      </c>
      <c r="M8863" s="3">
        <f>'Transaction Data'!$F8863*'Transaction Data'!$K8863</f>
        <v>360</v>
      </c>
      <c r="N8863" s="3">
        <f>'Transaction Data'!$F8863*'Transaction Data'!$L8863</f>
        <v>600</v>
      </c>
      <c r="O8863" s="3">
        <f>'Transaction Data'!$N8863-'Transaction Data'!$M8863</f>
        <v>240</v>
      </c>
      <c r="P8863" s="2">
        <f>DATEDIF('Transaction Data'!$D8863,'Transaction Data'!$A8863,"y")</f>
        <v>46</v>
      </c>
      <c r="Q8863" s="2" t="str">
        <f>FLOOR('Transaction Data'!$P8863,15)&amp;"-"&amp;FLOOR('Transaction Data'!$P8863,15)+14</f>
        <v>45-59</v>
      </c>
      <c r="R8863" s="2" t="str">
        <f>IF('Transaction Data'!$L8863&lt;=10,"Less Expensive","Expensive")</f>
        <v>Less Expensive</v>
      </c>
      <c r="S8863" s="4">
        <f>WEEKDAY('Transaction Data'!$A8863)</f>
        <v>5</v>
      </c>
      <c r="T8863" s="2" t="str">
        <f>IF(WEEKDAY('Transaction Data'!$A8863,2)&lt;6,"Weekday","Weekend")</f>
        <v>Weekday</v>
      </c>
    </row>
    <row r="8864" ht="15.75" customHeight="1">
      <c r="A8864" s="1">
        <v>45389.0</v>
      </c>
      <c r="B8864" s="2" t="s">
        <v>895</v>
      </c>
      <c r="C8864" s="2" t="s">
        <v>21</v>
      </c>
      <c r="D8864" s="1">
        <v>18366.0</v>
      </c>
      <c r="E8864" s="2" t="s">
        <v>37</v>
      </c>
      <c r="F8864" s="2">
        <v>342.0</v>
      </c>
      <c r="G8864" s="2" t="s">
        <v>61</v>
      </c>
      <c r="H8864" s="2" t="s">
        <v>29</v>
      </c>
      <c r="I8864" s="2" t="s">
        <v>25</v>
      </c>
      <c r="J8864" s="2" t="str">
        <f t="array" ref="J8864">XLOOKUP('Transaction Data'!$G8864,Product_Code,Biscuit_Brand)</f>
        <v>Choco Delight</v>
      </c>
      <c r="K8864" s="2">
        <f t="array" ref="K8864">XLOOKUP('Transaction Data'!$G8864,Product_Code,Cost)</f>
        <v>3</v>
      </c>
      <c r="L8864" s="2">
        <f t="array" ref="L8864">XLOOKUP('Transaction Data'!$G8864,Product_Code,Unit_Price)</f>
        <v>5</v>
      </c>
      <c r="M8864" s="3">
        <f>'Transaction Data'!$F8864*'Transaction Data'!$K8864</f>
        <v>1026</v>
      </c>
      <c r="N8864" s="3">
        <f>'Transaction Data'!$F8864*'Transaction Data'!$L8864</f>
        <v>1710</v>
      </c>
      <c r="O8864" s="3">
        <f>'Transaction Data'!$N8864-'Transaction Data'!$M8864</f>
        <v>684</v>
      </c>
      <c r="P8864" s="2">
        <f>DATEDIF('Transaction Data'!$D8864,'Transaction Data'!$A8864,"y")</f>
        <v>73</v>
      </c>
      <c r="Q8864" s="2" t="str">
        <f>FLOOR('Transaction Data'!$P8864,15)&amp;"-"&amp;FLOOR('Transaction Data'!$P8864,15)+14</f>
        <v>60-74</v>
      </c>
      <c r="R8864" s="2" t="str">
        <f>IF('Transaction Data'!$L8864&lt;=10,"Less Expensive","Expensive")</f>
        <v>Less Expensive</v>
      </c>
      <c r="S8864" s="4">
        <f>WEEKDAY('Transaction Data'!$A8864)</f>
        <v>1</v>
      </c>
      <c r="T8864" s="2" t="str">
        <f>IF(WEEKDAY('Transaction Data'!$A8864,2)&lt;6,"Weekday","Weekend")</f>
        <v>Weekend</v>
      </c>
    </row>
    <row r="8865" ht="15.75" customHeight="1">
      <c r="A8865" s="1">
        <v>45428.0</v>
      </c>
      <c r="B8865" s="2" t="s">
        <v>8102</v>
      </c>
      <c r="C8865" s="2" t="s">
        <v>78</v>
      </c>
      <c r="D8865" s="1">
        <v>38502.0</v>
      </c>
      <c r="E8865" s="2" t="s">
        <v>63</v>
      </c>
      <c r="F8865" s="2">
        <v>190.0</v>
      </c>
      <c r="G8865" s="2" t="s">
        <v>57</v>
      </c>
      <c r="H8865" s="2" t="s">
        <v>42</v>
      </c>
      <c r="I8865" s="2" t="s">
        <v>25</v>
      </c>
      <c r="J8865" s="2" t="str">
        <f t="array" ref="J8865">XLOOKUP('Transaction Data'!$G8865,Product_Code,Biscuit_Brand)</f>
        <v>Oatmeal Cookies</v>
      </c>
      <c r="K8865" s="2">
        <f t="array" ref="K8865">XLOOKUP('Transaction Data'!$G8865,Product_Code,Cost)</f>
        <v>19</v>
      </c>
      <c r="L8865" s="2">
        <f t="array" ref="L8865">XLOOKUP('Transaction Data'!$G8865,Product_Code,Unit_Price)</f>
        <v>23</v>
      </c>
      <c r="M8865" s="3">
        <f>'Transaction Data'!$F8865*'Transaction Data'!$K8865</f>
        <v>3610</v>
      </c>
      <c r="N8865" s="3">
        <f>'Transaction Data'!$F8865*'Transaction Data'!$L8865</f>
        <v>4370</v>
      </c>
      <c r="O8865" s="3">
        <f>'Transaction Data'!$N8865-'Transaction Data'!$M8865</f>
        <v>760</v>
      </c>
      <c r="P8865" s="2">
        <f>DATEDIF('Transaction Data'!$D8865,'Transaction Data'!$A8865,"y")</f>
        <v>18</v>
      </c>
      <c r="Q8865" s="2" t="str">
        <f>FLOOR('Transaction Data'!$P8865,15)&amp;"-"&amp;FLOOR('Transaction Data'!$P8865,15)+14</f>
        <v>15-29</v>
      </c>
      <c r="R8865" s="2" t="str">
        <f>IF('Transaction Data'!$L8865&lt;=10,"Less Expensive","Expensive")</f>
        <v>Expensive</v>
      </c>
      <c r="S8865" s="4">
        <f>WEEKDAY('Transaction Data'!$A8865)</f>
        <v>5</v>
      </c>
      <c r="T8865" s="2" t="str">
        <f>IF(WEEKDAY('Transaction Data'!$A8865,2)&lt;6,"Weekday","Weekend")</f>
        <v>Weekday</v>
      </c>
    </row>
    <row r="8866" ht="15.75" customHeight="1">
      <c r="A8866" s="1">
        <v>45472.0</v>
      </c>
      <c r="B8866" s="2" t="s">
        <v>8103</v>
      </c>
      <c r="C8866" s="2" t="s">
        <v>41</v>
      </c>
      <c r="D8866" s="1">
        <v>17266.0</v>
      </c>
      <c r="E8866" s="2" t="s">
        <v>22</v>
      </c>
      <c r="F8866" s="2">
        <v>491.0</v>
      </c>
      <c r="G8866" s="2" t="s">
        <v>60</v>
      </c>
      <c r="H8866" s="2" t="s">
        <v>45</v>
      </c>
      <c r="I8866" s="2" t="s">
        <v>25</v>
      </c>
      <c r="J8866" s="2" t="str">
        <f t="array" ref="J8866">XLOOKUP('Transaction Data'!$G8866,Product_Code,Biscuit_Brand)</f>
        <v>Peanut Butter Bites</v>
      </c>
      <c r="K8866" s="2">
        <f t="array" ref="K8866">XLOOKUP('Transaction Data'!$G8866,Product_Code,Cost)</f>
        <v>5</v>
      </c>
      <c r="L8866" s="2">
        <f t="array" ref="L8866">XLOOKUP('Transaction Data'!$G8866,Product_Code,Unit_Price)</f>
        <v>7</v>
      </c>
      <c r="M8866" s="3">
        <f>'Transaction Data'!$F8866*'Transaction Data'!$K8866</f>
        <v>2455</v>
      </c>
      <c r="N8866" s="3">
        <f>'Transaction Data'!$F8866*'Transaction Data'!$L8866</f>
        <v>3437</v>
      </c>
      <c r="O8866" s="3">
        <f>'Transaction Data'!$N8866-'Transaction Data'!$M8866</f>
        <v>982</v>
      </c>
      <c r="P8866" s="2">
        <f>DATEDIF('Transaction Data'!$D8866,'Transaction Data'!$A8866,"y")</f>
        <v>77</v>
      </c>
      <c r="Q8866" s="2" t="str">
        <f>FLOOR('Transaction Data'!$P8866,15)&amp;"-"&amp;FLOOR('Transaction Data'!$P8866,15)+14</f>
        <v>75-89</v>
      </c>
      <c r="R8866" s="2" t="str">
        <f>IF('Transaction Data'!$L8866&lt;=10,"Less Expensive","Expensive")</f>
        <v>Less Expensive</v>
      </c>
      <c r="S8866" s="4">
        <f>WEEKDAY('Transaction Data'!$A8866)</f>
        <v>7</v>
      </c>
      <c r="T8866" s="2" t="str">
        <f>IF(WEEKDAY('Transaction Data'!$A8866,2)&lt;6,"Weekday","Weekend")</f>
        <v>Weekend</v>
      </c>
    </row>
    <row r="8867" ht="15.75" customHeight="1">
      <c r="A8867" s="1">
        <v>45346.0</v>
      </c>
      <c r="B8867" s="2" t="s">
        <v>8104</v>
      </c>
      <c r="C8867" s="2" t="s">
        <v>21</v>
      </c>
      <c r="D8867" s="1">
        <v>25843.0</v>
      </c>
      <c r="E8867" s="2" t="s">
        <v>37</v>
      </c>
      <c r="F8867" s="2">
        <v>107.0</v>
      </c>
      <c r="G8867" s="2" t="s">
        <v>48</v>
      </c>
      <c r="H8867" s="2" t="s">
        <v>24</v>
      </c>
      <c r="I8867" s="2" t="s">
        <v>25</v>
      </c>
      <c r="J8867" s="2" t="str">
        <f t="array" ref="J8867">XLOOKUP('Transaction Data'!$G8867,Product_Code,Biscuit_Brand)</f>
        <v>Lemon Crisps</v>
      </c>
      <c r="K8867" s="2">
        <f t="array" ref="K8867">XLOOKUP('Transaction Data'!$G8867,Product_Code,Cost)</f>
        <v>7</v>
      </c>
      <c r="L8867" s="2">
        <f t="array" ref="L8867">XLOOKUP('Transaction Data'!$G8867,Product_Code,Unit_Price)</f>
        <v>9</v>
      </c>
      <c r="M8867" s="3">
        <f>'Transaction Data'!$F8867*'Transaction Data'!$K8867</f>
        <v>749</v>
      </c>
      <c r="N8867" s="3">
        <f>'Transaction Data'!$F8867*'Transaction Data'!$L8867</f>
        <v>963</v>
      </c>
      <c r="O8867" s="3">
        <f>'Transaction Data'!$N8867-'Transaction Data'!$M8867</f>
        <v>214</v>
      </c>
      <c r="P8867" s="2">
        <f>DATEDIF('Transaction Data'!$D8867,'Transaction Data'!$A8867,"y")</f>
        <v>53</v>
      </c>
      <c r="Q8867" s="2" t="str">
        <f>FLOOR('Transaction Data'!$P8867,15)&amp;"-"&amp;FLOOR('Transaction Data'!$P8867,15)+14</f>
        <v>45-59</v>
      </c>
      <c r="R8867" s="2" t="str">
        <f>IF('Transaction Data'!$L8867&lt;=10,"Less Expensive","Expensive")</f>
        <v>Less Expensive</v>
      </c>
      <c r="S8867" s="4">
        <f>WEEKDAY('Transaction Data'!$A8867)</f>
        <v>7</v>
      </c>
      <c r="T8867" s="2" t="str">
        <f>IF(WEEKDAY('Transaction Data'!$A8867,2)&lt;6,"Weekday","Weekend")</f>
        <v>Weekend</v>
      </c>
    </row>
    <row r="8868" ht="15.75" customHeight="1">
      <c r="A8868" s="1">
        <v>45481.0</v>
      </c>
      <c r="B8868" s="2" t="s">
        <v>8105</v>
      </c>
      <c r="C8868" s="2" t="s">
        <v>72</v>
      </c>
      <c r="D8868" s="1">
        <v>33698.0</v>
      </c>
      <c r="E8868" s="2" t="s">
        <v>22</v>
      </c>
      <c r="F8868" s="2">
        <v>95.0</v>
      </c>
      <c r="G8868" s="2" t="s">
        <v>57</v>
      </c>
      <c r="H8868" s="2" t="s">
        <v>29</v>
      </c>
      <c r="I8868" s="2" t="s">
        <v>25</v>
      </c>
      <c r="J8868" s="2" t="str">
        <f t="array" ref="J8868">XLOOKUP('Transaction Data'!$G8868,Product_Code,Biscuit_Brand)</f>
        <v>Oatmeal Cookies</v>
      </c>
      <c r="K8868" s="2">
        <f t="array" ref="K8868">XLOOKUP('Transaction Data'!$G8868,Product_Code,Cost)</f>
        <v>19</v>
      </c>
      <c r="L8868" s="2">
        <f t="array" ref="L8868">XLOOKUP('Transaction Data'!$G8868,Product_Code,Unit_Price)</f>
        <v>23</v>
      </c>
      <c r="M8868" s="3">
        <f>'Transaction Data'!$F8868*'Transaction Data'!$K8868</f>
        <v>1805</v>
      </c>
      <c r="N8868" s="3">
        <f>'Transaction Data'!$F8868*'Transaction Data'!$L8868</f>
        <v>2185</v>
      </c>
      <c r="O8868" s="3">
        <f>'Transaction Data'!$N8868-'Transaction Data'!$M8868</f>
        <v>380</v>
      </c>
      <c r="P8868" s="2">
        <f>DATEDIF('Transaction Data'!$D8868,'Transaction Data'!$A8868,"y")</f>
        <v>32</v>
      </c>
      <c r="Q8868" s="2" t="str">
        <f>FLOOR('Transaction Data'!$P8868,15)&amp;"-"&amp;FLOOR('Transaction Data'!$P8868,15)+14</f>
        <v>30-44</v>
      </c>
      <c r="R8868" s="2" t="str">
        <f>IF('Transaction Data'!$L8868&lt;=10,"Less Expensive","Expensive")</f>
        <v>Expensive</v>
      </c>
      <c r="S8868" s="4">
        <f>WEEKDAY('Transaction Data'!$A8868)</f>
        <v>2</v>
      </c>
      <c r="T8868" s="2" t="str">
        <f>IF(WEEKDAY('Transaction Data'!$A8868,2)&lt;6,"Weekday","Weekend")</f>
        <v>Weekday</v>
      </c>
    </row>
    <row r="8869" ht="15.75" customHeight="1">
      <c r="A8869" s="1">
        <v>45367.0</v>
      </c>
      <c r="B8869" s="2" t="s">
        <v>8106</v>
      </c>
      <c r="C8869" s="2" t="s">
        <v>51</v>
      </c>
      <c r="D8869" s="1">
        <v>26538.0</v>
      </c>
      <c r="E8869" s="2" t="s">
        <v>37</v>
      </c>
      <c r="F8869" s="2">
        <v>191.0</v>
      </c>
      <c r="G8869" s="2" t="s">
        <v>48</v>
      </c>
      <c r="H8869" s="2" t="s">
        <v>29</v>
      </c>
      <c r="I8869" s="2" t="s">
        <v>25</v>
      </c>
      <c r="J8869" s="2" t="str">
        <f t="array" ref="J8869">XLOOKUP('Transaction Data'!$G8869,Product_Code,Biscuit_Brand)</f>
        <v>Lemon Crisps</v>
      </c>
      <c r="K8869" s="2">
        <f t="array" ref="K8869">XLOOKUP('Transaction Data'!$G8869,Product_Code,Cost)</f>
        <v>7</v>
      </c>
      <c r="L8869" s="2">
        <f t="array" ref="L8869">XLOOKUP('Transaction Data'!$G8869,Product_Code,Unit_Price)</f>
        <v>9</v>
      </c>
      <c r="M8869" s="3">
        <f>'Transaction Data'!$F8869*'Transaction Data'!$K8869</f>
        <v>1337</v>
      </c>
      <c r="N8869" s="3">
        <f>'Transaction Data'!$F8869*'Transaction Data'!$L8869</f>
        <v>1719</v>
      </c>
      <c r="O8869" s="3">
        <f>'Transaction Data'!$N8869-'Transaction Data'!$M8869</f>
        <v>382</v>
      </c>
      <c r="P8869" s="2">
        <f>DATEDIF('Transaction Data'!$D8869,'Transaction Data'!$A8869,"y")</f>
        <v>51</v>
      </c>
      <c r="Q8869" s="2" t="str">
        <f>FLOOR('Transaction Data'!$P8869,15)&amp;"-"&amp;FLOOR('Transaction Data'!$P8869,15)+14</f>
        <v>45-59</v>
      </c>
      <c r="R8869" s="2" t="str">
        <f>IF('Transaction Data'!$L8869&lt;=10,"Less Expensive","Expensive")</f>
        <v>Less Expensive</v>
      </c>
      <c r="S8869" s="4">
        <f>WEEKDAY('Transaction Data'!$A8869)</f>
        <v>7</v>
      </c>
      <c r="T8869" s="2" t="str">
        <f>IF(WEEKDAY('Transaction Data'!$A8869,2)&lt;6,"Weekday","Weekend")</f>
        <v>Weekend</v>
      </c>
    </row>
    <row r="8870" ht="15.75" customHeight="1">
      <c r="A8870" s="1">
        <v>45320.0</v>
      </c>
      <c r="B8870" s="2" t="s">
        <v>8107</v>
      </c>
      <c r="C8870" s="2" t="s">
        <v>78</v>
      </c>
      <c r="D8870" s="1">
        <v>19574.0</v>
      </c>
      <c r="E8870" s="2" t="s">
        <v>37</v>
      </c>
      <c r="F8870" s="2">
        <v>92.0</v>
      </c>
      <c r="G8870" s="2" t="s">
        <v>61</v>
      </c>
      <c r="H8870" s="2" t="s">
        <v>34</v>
      </c>
      <c r="I8870" s="2" t="s">
        <v>25</v>
      </c>
      <c r="J8870" s="2" t="str">
        <f t="array" ref="J8870">XLOOKUP('Transaction Data'!$G8870,Product_Code,Biscuit_Brand)</f>
        <v>Choco Delight</v>
      </c>
      <c r="K8870" s="2">
        <f t="array" ref="K8870">XLOOKUP('Transaction Data'!$G8870,Product_Code,Cost)</f>
        <v>3</v>
      </c>
      <c r="L8870" s="2">
        <f t="array" ref="L8870">XLOOKUP('Transaction Data'!$G8870,Product_Code,Unit_Price)</f>
        <v>5</v>
      </c>
      <c r="M8870" s="3">
        <f>'Transaction Data'!$F8870*'Transaction Data'!$K8870</f>
        <v>276</v>
      </c>
      <c r="N8870" s="3">
        <f>'Transaction Data'!$F8870*'Transaction Data'!$L8870</f>
        <v>460</v>
      </c>
      <c r="O8870" s="3">
        <f>'Transaction Data'!$N8870-'Transaction Data'!$M8870</f>
        <v>184</v>
      </c>
      <c r="P8870" s="2">
        <f>DATEDIF('Transaction Data'!$D8870,'Transaction Data'!$A8870,"y")</f>
        <v>70</v>
      </c>
      <c r="Q8870" s="2" t="str">
        <f>FLOOR('Transaction Data'!$P8870,15)&amp;"-"&amp;FLOOR('Transaction Data'!$P8870,15)+14</f>
        <v>60-74</v>
      </c>
      <c r="R8870" s="2" t="str">
        <f>IF('Transaction Data'!$L8870&lt;=10,"Less Expensive","Expensive")</f>
        <v>Less Expensive</v>
      </c>
      <c r="S8870" s="4">
        <f>WEEKDAY('Transaction Data'!$A8870)</f>
        <v>2</v>
      </c>
      <c r="T8870" s="2" t="str">
        <f>IF(WEEKDAY('Transaction Data'!$A8870,2)&lt;6,"Weekday","Weekend")</f>
        <v>Weekday</v>
      </c>
    </row>
    <row r="8871" ht="15.75" customHeight="1">
      <c r="A8871" s="1">
        <v>45492.0</v>
      </c>
      <c r="B8871" s="2" t="s">
        <v>8108</v>
      </c>
      <c r="C8871" s="2" t="s">
        <v>47</v>
      </c>
      <c r="D8871" s="1">
        <v>28585.0</v>
      </c>
      <c r="E8871" s="2" t="s">
        <v>27</v>
      </c>
      <c r="F8871" s="2">
        <v>17.0</v>
      </c>
      <c r="G8871" s="2" t="s">
        <v>48</v>
      </c>
      <c r="H8871" s="2" t="s">
        <v>24</v>
      </c>
      <c r="I8871" s="2" t="s">
        <v>25</v>
      </c>
      <c r="J8871" s="2" t="str">
        <f t="array" ref="J8871">XLOOKUP('Transaction Data'!$G8871,Product_Code,Biscuit_Brand)</f>
        <v>Lemon Crisps</v>
      </c>
      <c r="K8871" s="2">
        <f t="array" ref="K8871">XLOOKUP('Transaction Data'!$G8871,Product_Code,Cost)</f>
        <v>7</v>
      </c>
      <c r="L8871" s="2">
        <f t="array" ref="L8871">XLOOKUP('Transaction Data'!$G8871,Product_Code,Unit_Price)</f>
        <v>9</v>
      </c>
      <c r="M8871" s="3">
        <f>'Transaction Data'!$F8871*'Transaction Data'!$K8871</f>
        <v>119</v>
      </c>
      <c r="N8871" s="3">
        <f>'Transaction Data'!$F8871*'Transaction Data'!$L8871</f>
        <v>153</v>
      </c>
      <c r="O8871" s="3">
        <f>'Transaction Data'!$N8871-'Transaction Data'!$M8871</f>
        <v>34</v>
      </c>
      <c r="P8871" s="2">
        <f>DATEDIF('Transaction Data'!$D8871,'Transaction Data'!$A8871,"y")</f>
        <v>46</v>
      </c>
      <c r="Q8871" s="2" t="str">
        <f>FLOOR('Transaction Data'!$P8871,15)&amp;"-"&amp;FLOOR('Transaction Data'!$P8871,15)+14</f>
        <v>45-59</v>
      </c>
      <c r="R8871" s="2" t="str">
        <f>IF('Transaction Data'!$L8871&lt;=10,"Less Expensive","Expensive")</f>
        <v>Less Expensive</v>
      </c>
      <c r="S8871" s="4">
        <f>WEEKDAY('Transaction Data'!$A8871)</f>
        <v>6</v>
      </c>
      <c r="T8871" s="2" t="str">
        <f>IF(WEEKDAY('Transaction Data'!$A8871,2)&lt;6,"Weekday","Weekend")</f>
        <v>Weekday</v>
      </c>
    </row>
    <row r="8872" ht="15.75" customHeight="1">
      <c r="A8872" s="1">
        <v>45412.0</v>
      </c>
      <c r="B8872" s="2" t="s">
        <v>8109</v>
      </c>
      <c r="C8872" s="2" t="s">
        <v>78</v>
      </c>
      <c r="D8872" s="1">
        <v>21667.0</v>
      </c>
      <c r="E8872" s="2" t="s">
        <v>63</v>
      </c>
      <c r="F8872" s="2">
        <v>319.0</v>
      </c>
      <c r="G8872" s="2" t="s">
        <v>23</v>
      </c>
      <c r="H8872" s="2" t="s">
        <v>42</v>
      </c>
      <c r="I8872" s="2" t="s">
        <v>25</v>
      </c>
      <c r="J8872" s="2" t="str">
        <f t="array" ref="J8872">XLOOKUP('Transaction Data'!$G8872,Product_Code,Biscuit_Brand)</f>
        <v>Cinnamon Swirls</v>
      </c>
      <c r="K8872" s="2">
        <f t="array" ref="K8872">XLOOKUP('Transaction Data'!$G8872,Product_Code,Cost)</f>
        <v>10</v>
      </c>
      <c r="L8872" s="2">
        <f t="array" ref="L8872">XLOOKUP('Transaction Data'!$G8872,Product_Code,Unit_Price)</f>
        <v>14</v>
      </c>
      <c r="M8872" s="3">
        <f>'Transaction Data'!$F8872*'Transaction Data'!$K8872</f>
        <v>3190</v>
      </c>
      <c r="N8872" s="3">
        <f>'Transaction Data'!$F8872*'Transaction Data'!$L8872</f>
        <v>4466</v>
      </c>
      <c r="O8872" s="3">
        <f>'Transaction Data'!$N8872-'Transaction Data'!$M8872</f>
        <v>1276</v>
      </c>
      <c r="P8872" s="2">
        <f>DATEDIF('Transaction Data'!$D8872,'Transaction Data'!$A8872,"y")</f>
        <v>65</v>
      </c>
      <c r="Q8872" s="2" t="str">
        <f>FLOOR('Transaction Data'!$P8872,15)&amp;"-"&amp;FLOOR('Transaction Data'!$P8872,15)+14</f>
        <v>60-74</v>
      </c>
      <c r="R8872" s="2" t="str">
        <f>IF('Transaction Data'!$L8872&lt;=10,"Less Expensive","Expensive")</f>
        <v>Expensive</v>
      </c>
      <c r="S8872" s="4">
        <f>WEEKDAY('Transaction Data'!$A8872)</f>
        <v>3</v>
      </c>
      <c r="T8872" s="2" t="str">
        <f>IF(WEEKDAY('Transaction Data'!$A8872,2)&lt;6,"Weekday","Weekend")</f>
        <v>Weekday</v>
      </c>
    </row>
    <row r="8873" ht="15.75" customHeight="1">
      <c r="A8873" s="1">
        <v>45308.0</v>
      </c>
      <c r="B8873" s="2" t="s">
        <v>8110</v>
      </c>
      <c r="C8873" s="2" t="s">
        <v>72</v>
      </c>
      <c r="D8873" s="1">
        <v>37530.0</v>
      </c>
      <c r="E8873" s="2" t="s">
        <v>63</v>
      </c>
      <c r="F8873" s="2">
        <v>454.0</v>
      </c>
      <c r="G8873" s="2" t="s">
        <v>48</v>
      </c>
      <c r="H8873" s="2" t="s">
        <v>45</v>
      </c>
      <c r="I8873" s="2" t="s">
        <v>25</v>
      </c>
      <c r="J8873" s="2" t="str">
        <f t="array" ref="J8873">XLOOKUP('Transaction Data'!$G8873,Product_Code,Biscuit_Brand)</f>
        <v>Lemon Crisps</v>
      </c>
      <c r="K8873" s="2">
        <f t="array" ref="K8873">XLOOKUP('Transaction Data'!$G8873,Product_Code,Cost)</f>
        <v>7</v>
      </c>
      <c r="L8873" s="2">
        <f t="array" ref="L8873">XLOOKUP('Transaction Data'!$G8873,Product_Code,Unit_Price)</f>
        <v>9</v>
      </c>
      <c r="M8873" s="3">
        <f>'Transaction Data'!$F8873*'Transaction Data'!$K8873</f>
        <v>3178</v>
      </c>
      <c r="N8873" s="3">
        <f>'Transaction Data'!$F8873*'Transaction Data'!$L8873</f>
        <v>4086</v>
      </c>
      <c r="O8873" s="3">
        <f>'Transaction Data'!$N8873-'Transaction Data'!$M8873</f>
        <v>908</v>
      </c>
      <c r="P8873" s="2">
        <f>DATEDIF('Transaction Data'!$D8873,'Transaction Data'!$A8873,"y")</f>
        <v>21</v>
      </c>
      <c r="Q8873" s="2" t="str">
        <f>FLOOR('Transaction Data'!$P8873,15)&amp;"-"&amp;FLOOR('Transaction Data'!$P8873,15)+14</f>
        <v>15-29</v>
      </c>
      <c r="R8873" s="2" t="str">
        <f>IF('Transaction Data'!$L8873&lt;=10,"Less Expensive","Expensive")</f>
        <v>Less Expensive</v>
      </c>
      <c r="S8873" s="4">
        <f>WEEKDAY('Transaction Data'!$A8873)</f>
        <v>4</v>
      </c>
      <c r="T8873" s="2" t="str">
        <f>IF(WEEKDAY('Transaction Data'!$A8873,2)&lt;6,"Weekday","Weekend")</f>
        <v>Weekday</v>
      </c>
    </row>
    <row r="8874" ht="15.75" customHeight="1">
      <c r="A8874" s="1">
        <v>45493.0</v>
      </c>
      <c r="B8874" s="2" t="s">
        <v>8111</v>
      </c>
      <c r="C8874" s="2" t="s">
        <v>47</v>
      </c>
      <c r="D8874" s="1">
        <v>32532.0</v>
      </c>
      <c r="E8874" s="2" t="s">
        <v>37</v>
      </c>
      <c r="F8874" s="2">
        <v>41.0</v>
      </c>
      <c r="G8874" s="2" t="s">
        <v>61</v>
      </c>
      <c r="H8874" s="2" t="s">
        <v>24</v>
      </c>
      <c r="I8874" s="2" t="s">
        <v>25</v>
      </c>
      <c r="J8874" s="2" t="str">
        <f t="array" ref="J8874">XLOOKUP('Transaction Data'!$G8874,Product_Code,Biscuit_Brand)</f>
        <v>Choco Delight</v>
      </c>
      <c r="K8874" s="2">
        <f t="array" ref="K8874">XLOOKUP('Transaction Data'!$G8874,Product_Code,Cost)</f>
        <v>3</v>
      </c>
      <c r="L8874" s="2">
        <f t="array" ref="L8874">XLOOKUP('Transaction Data'!$G8874,Product_Code,Unit_Price)</f>
        <v>5</v>
      </c>
      <c r="M8874" s="3">
        <f>'Transaction Data'!$F8874*'Transaction Data'!$K8874</f>
        <v>123</v>
      </c>
      <c r="N8874" s="3">
        <f>'Transaction Data'!$F8874*'Transaction Data'!$L8874</f>
        <v>205</v>
      </c>
      <c r="O8874" s="3">
        <f>'Transaction Data'!$N8874-'Transaction Data'!$M8874</f>
        <v>82</v>
      </c>
      <c r="P8874" s="2">
        <f>DATEDIF('Transaction Data'!$D8874,'Transaction Data'!$A8874,"y")</f>
        <v>35</v>
      </c>
      <c r="Q8874" s="2" t="str">
        <f>FLOOR('Transaction Data'!$P8874,15)&amp;"-"&amp;FLOOR('Transaction Data'!$P8874,15)+14</f>
        <v>30-44</v>
      </c>
      <c r="R8874" s="2" t="str">
        <f>IF('Transaction Data'!$L8874&lt;=10,"Less Expensive","Expensive")</f>
        <v>Less Expensive</v>
      </c>
      <c r="S8874" s="4">
        <f>WEEKDAY('Transaction Data'!$A8874)</f>
        <v>7</v>
      </c>
      <c r="T8874" s="2" t="str">
        <f>IF(WEEKDAY('Transaction Data'!$A8874,2)&lt;6,"Weekday","Weekend")</f>
        <v>Weekend</v>
      </c>
    </row>
    <row r="8875" ht="15.75" customHeight="1">
      <c r="A8875" s="1">
        <v>45378.0</v>
      </c>
      <c r="B8875" s="2" t="s">
        <v>8112</v>
      </c>
      <c r="C8875" s="2" t="s">
        <v>69</v>
      </c>
      <c r="D8875" s="1">
        <v>33256.0</v>
      </c>
      <c r="E8875" s="2" t="s">
        <v>27</v>
      </c>
      <c r="F8875" s="2">
        <v>62.0</v>
      </c>
      <c r="G8875" s="2" t="s">
        <v>48</v>
      </c>
      <c r="H8875" s="2" t="s">
        <v>29</v>
      </c>
      <c r="I8875" s="2" t="s">
        <v>25</v>
      </c>
      <c r="J8875" s="2" t="str">
        <f t="array" ref="J8875">XLOOKUP('Transaction Data'!$G8875,Product_Code,Biscuit_Brand)</f>
        <v>Lemon Crisps</v>
      </c>
      <c r="K8875" s="2">
        <f t="array" ref="K8875">XLOOKUP('Transaction Data'!$G8875,Product_Code,Cost)</f>
        <v>7</v>
      </c>
      <c r="L8875" s="2">
        <f t="array" ref="L8875">XLOOKUP('Transaction Data'!$G8875,Product_Code,Unit_Price)</f>
        <v>9</v>
      </c>
      <c r="M8875" s="3">
        <f>'Transaction Data'!$F8875*'Transaction Data'!$K8875</f>
        <v>434</v>
      </c>
      <c r="N8875" s="3">
        <f>'Transaction Data'!$F8875*'Transaction Data'!$L8875</f>
        <v>558</v>
      </c>
      <c r="O8875" s="3">
        <f>'Transaction Data'!$N8875-'Transaction Data'!$M8875</f>
        <v>124</v>
      </c>
      <c r="P8875" s="2">
        <f>DATEDIF('Transaction Data'!$D8875,'Transaction Data'!$A8875,"y")</f>
        <v>33</v>
      </c>
      <c r="Q8875" s="2" t="str">
        <f>FLOOR('Transaction Data'!$P8875,15)&amp;"-"&amp;FLOOR('Transaction Data'!$P8875,15)+14</f>
        <v>30-44</v>
      </c>
      <c r="R8875" s="2" t="str">
        <f>IF('Transaction Data'!$L8875&lt;=10,"Less Expensive","Expensive")</f>
        <v>Less Expensive</v>
      </c>
      <c r="S8875" s="4">
        <f>WEEKDAY('Transaction Data'!$A8875)</f>
        <v>4</v>
      </c>
      <c r="T8875" s="2" t="str">
        <f>IF(WEEKDAY('Transaction Data'!$A8875,2)&lt;6,"Weekday","Weekend")</f>
        <v>Weekday</v>
      </c>
    </row>
    <row r="8876" ht="15.75" customHeight="1">
      <c r="A8876" s="1">
        <v>45434.0</v>
      </c>
      <c r="B8876" s="2" t="s">
        <v>8113</v>
      </c>
      <c r="C8876" s="2" t="s">
        <v>32</v>
      </c>
      <c r="D8876" s="1">
        <v>33983.0</v>
      </c>
      <c r="E8876" s="2" t="s">
        <v>63</v>
      </c>
      <c r="F8876" s="2">
        <v>348.0</v>
      </c>
      <c r="G8876" s="2" t="s">
        <v>38</v>
      </c>
      <c r="H8876" s="2" t="s">
        <v>42</v>
      </c>
      <c r="I8876" s="2" t="s">
        <v>25</v>
      </c>
      <c r="J8876" s="2" t="str">
        <f t="array" ref="J8876">XLOOKUP('Transaction Data'!$G8876,Product_Code,Biscuit_Brand)</f>
        <v>Ginger Snaps</v>
      </c>
      <c r="K8876" s="2">
        <f t="array" ref="K8876">XLOOKUP('Transaction Data'!$G8876,Product_Code,Cost)</f>
        <v>14</v>
      </c>
      <c r="L8876" s="2">
        <f t="array" ref="L8876">XLOOKUP('Transaction Data'!$G8876,Product_Code,Unit_Price)</f>
        <v>28</v>
      </c>
      <c r="M8876" s="3">
        <f>'Transaction Data'!$F8876*'Transaction Data'!$K8876</f>
        <v>4872</v>
      </c>
      <c r="N8876" s="3">
        <f>'Transaction Data'!$F8876*'Transaction Data'!$L8876</f>
        <v>9744</v>
      </c>
      <c r="O8876" s="3">
        <f>'Transaction Data'!$N8876-'Transaction Data'!$M8876</f>
        <v>4872</v>
      </c>
      <c r="P8876" s="2">
        <f>DATEDIF('Transaction Data'!$D8876,'Transaction Data'!$A8876,"y")</f>
        <v>31</v>
      </c>
      <c r="Q8876" s="2" t="str">
        <f>FLOOR('Transaction Data'!$P8876,15)&amp;"-"&amp;FLOOR('Transaction Data'!$P8876,15)+14</f>
        <v>30-44</v>
      </c>
      <c r="R8876" s="2" t="str">
        <f>IF('Transaction Data'!$L8876&lt;=10,"Less Expensive","Expensive")</f>
        <v>Expensive</v>
      </c>
      <c r="S8876" s="4">
        <f>WEEKDAY('Transaction Data'!$A8876)</f>
        <v>4</v>
      </c>
      <c r="T8876" s="2" t="str">
        <f>IF(WEEKDAY('Transaction Data'!$A8876,2)&lt;6,"Weekday","Weekend")</f>
        <v>Weekday</v>
      </c>
    </row>
    <row r="8877" ht="15.75" customHeight="1">
      <c r="A8877" s="1">
        <v>45339.0</v>
      </c>
      <c r="B8877" s="2" t="s">
        <v>8114</v>
      </c>
      <c r="C8877" s="2" t="s">
        <v>32</v>
      </c>
      <c r="D8877" s="1">
        <v>19744.0</v>
      </c>
      <c r="E8877" s="2" t="s">
        <v>22</v>
      </c>
      <c r="F8877" s="2">
        <v>88.0</v>
      </c>
      <c r="G8877" s="2" t="s">
        <v>38</v>
      </c>
      <c r="H8877" s="2" t="s">
        <v>45</v>
      </c>
      <c r="I8877" s="2" t="s">
        <v>25</v>
      </c>
      <c r="J8877" s="2" t="str">
        <f t="array" ref="J8877">XLOOKUP('Transaction Data'!$G8877,Product_Code,Biscuit_Brand)</f>
        <v>Ginger Snaps</v>
      </c>
      <c r="K8877" s="2">
        <f t="array" ref="K8877">XLOOKUP('Transaction Data'!$G8877,Product_Code,Cost)</f>
        <v>14</v>
      </c>
      <c r="L8877" s="2">
        <f t="array" ref="L8877">XLOOKUP('Transaction Data'!$G8877,Product_Code,Unit_Price)</f>
        <v>28</v>
      </c>
      <c r="M8877" s="3">
        <f>'Transaction Data'!$F8877*'Transaction Data'!$K8877</f>
        <v>1232</v>
      </c>
      <c r="N8877" s="3">
        <f>'Transaction Data'!$F8877*'Transaction Data'!$L8877</f>
        <v>2464</v>
      </c>
      <c r="O8877" s="3">
        <f>'Transaction Data'!$N8877-'Transaction Data'!$M8877</f>
        <v>1232</v>
      </c>
      <c r="P8877" s="2">
        <f>DATEDIF('Transaction Data'!$D8877,'Transaction Data'!$A8877,"y")</f>
        <v>70</v>
      </c>
      <c r="Q8877" s="2" t="str">
        <f>FLOOR('Transaction Data'!$P8877,15)&amp;"-"&amp;FLOOR('Transaction Data'!$P8877,15)+14</f>
        <v>60-74</v>
      </c>
      <c r="R8877" s="2" t="str">
        <f>IF('Transaction Data'!$L8877&lt;=10,"Less Expensive","Expensive")</f>
        <v>Expensive</v>
      </c>
      <c r="S8877" s="4">
        <f>WEEKDAY('Transaction Data'!$A8877)</f>
        <v>7</v>
      </c>
      <c r="T8877" s="2" t="str">
        <f>IF(WEEKDAY('Transaction Data'!$A8877,2)&lt;6,"Weekday","Weekend")</f>
        <v>Weekend</v>
      </c>
    </row>
    <row r="8878" ht="15.75" customHeight="1">
      <c r="A8878" s="1">
        <v>45360.0</v>
      </c>
      <c r="B8878" s="2" t="s">
        <v>8115</v>
      </c>
      <c r="C8878" s="2" t="s">
        <v>72</v>
      </c>
      <c r="D8878" s="1">
        <v>26310.0</v>
      </c>
      <c r="E8878" s="2" t="s">
        <v>27</v>
      </c>
      <c r="F8878" s="2">
        <v>294.0</v>
      </c>
      <c r="G8878" s="2" t="s">
        <v>60</v>
      </c>
      <c r="H8878" s="2" t="s">
        <v>24</v>
      </c>
      <c r="I8878" s="2" t="s">
        <v>25</v>
      </c>
      <c r="J8878" s="2" t="str">
        <f t="array" ref="J8878">XLOOKUP('Transaction Data'!$G8878,Product_Code,Biscuit_Brand)</f>
        <v>Peanut Butter Bites</v>
      </c>
      <c r="K8878" s="2">
        <f t="array" ref="K8878">XLOOKUP('Transaction Data'!$G8878,Product_Code,Cost)</f>
        <v>5</v>
      </c>
      <c r="L8878" s="2">
        <f t="array" ref="L8878">XLOOKUP('Transaction Data'!$G8878,Product_Code,Unit_Price)</f>
        <v>7</v>
      </c>
      <c r="M8878" s="3">
        <f>'Transaction Data'!$F8878*'Transaction Data'!$K8878</f>
        <v>1470</v>
      </c>
      <c r="N8878" s="3">
        <f>'Transaction Data'!$F8878*'Transaction Data'!$L8878</f>
        <v>2058</v>
      </c>
      <c r="O8878" s="3">
        <f>'Transaction Data'!$N8878-'Transaction Data'!$M8878</f>
        <v>588</v>
      </c>
      <c r="P8878" s="2">
        <f>DATEDIF('Transaction Data'!$D8878,'Transaction Data'!$A8878,"y")</f>
        <v>52</v>
      </c>
      <c r="Q8878" s="2" t="str">
        <f>FLOOR('Transaction Data'!$P8878,15)&amp;"-"&amp;FLOOR('Transaction Data'!$P8878,15)+14</f>
        <v>45-59</v>
      </c>
      <c r="R8878" s="2" t="str">
        <f>IF('Transaction Data'!$L8878&lt;=10,"Less Expensive","Expensive")</f>
        <v>Less Expensive</v>
      </c>
      <c r="S8878" s="4">
        <f>WEEKDAY('Transaction Data'!$A8878)</f>
        <v>7</v>
      </c>
      <c r="T8878" s="2" t="str">
        <f>IF(WEEKDAY('Transaction Data'!$A8878,2)&lt;6,"Weekday","Weekend")</f>
        <v>Weekend</v>
      </c>
    </row>
    <row r="8879" ht="15.75" customHeight="1">
      <c r="A8879" s="1">
        <v>45385.0</v>
      </c>
      <c r="B8879" s="2" t="s">
        <v>8116</v>
      </c>
      <c r="C8879" s="2" t="s">
        <v>32</v>
      </c>
      <c r="D8879" s="1">
        <v>30426.0</v>
      </c>
      <c r="E8879" s="2" t="s">
        <v>37</v>
      </c>
      <c r="F8879" s="2">
        <v>46.0</v>
      </c>
      <c r="G8879" s="2" t="s">
        <v>38</v>
      </c>
      <c r="H8879" s="2" t="s">
        <v>29</v>
      </c>
      <c r="I8879" s="2" t="s">
        <v>25</v>
      </c>
      <c r="J8879" s="2" t="str">
        <f t="array" ref="J8879">XLOOKUP('Transaction Data'!$G8879,Product_Code,Biscuit_Brand)</f>
        <v>Ginger Snaps</v>
      </c>
      <c r="K8879" s="2">
        <f t="array" ref="K8879">XLOOKUP('Transaction Data'!$G8879,Product_Code,Cost)</f>
        <v>14</v>
      </c>
      <c r="L8879" s="2">
        <f t="array" ref="L8879">XLOOKUP('Transaction Data'!$G8879,Product_Code,Unit_Price)</f>
        <v>28</v>
      </c>
      <c r="M8879" s="3">
        <f>'Transaction Data'!$F8879*'Transaction Data'!$K8879</f>
        <v>644</v>
      </c>
      <c r="N8879" s="3">
        <f>'Transaction Data'!$F8879*'Transaction Data'!$L8879</f>
        <v>1288</v>
      </c>
      <c r="O8879" s="3">
        <f>'Transaction Data'!$N8879-'Transaction Data'!$M8879</f>
        <v>644</v>
      </c>
      <c r="P8879" s="2">
        <f>DATEDIF('Transaction Data'!$D8879,'Transaction Data'!$A8879,"y")</f>
        <v>40</v>
      </c>
      <c r="Q8879" s="2" t="str">
        <f>FLOOR('Transaction Data'!$P8879,15)&amp;"-"&amp;FLOOR('Transaction Data'!$P8879,15)+14</f>
        <v>30-44</v>
      </c>
      <c r="R8879" s="2" t="str">
        <f>IF('Transaction Data'!$L8879&lt;=10,"Less Expensive","Expensive")</f>
        <v>Expensive</v>
      </c>
      <c r="S8879" s="4">
        <f>WEEKDAY('Transaction Data'!$A8879)</f>
        <v>4</v>
      </c>
      <c r="T8879" s="2" t="str">
        <f>IF(WEEKDAY('Transaction Data'!$A8879,2)&lt;6,"Weekday","Weekend")</f>
        <v>Weekday</v>
      </c>
    </row>
    <row r="8880" ht="15.75" customHeight="1">
      <c r="A8880" s="1">
        <v>45341.0</v>
      </c>
      <c r="B8880" s="2" t="s">
        <v>8117</v>
      </c>
      <c r="C8880" s="2" t="s">
        <v>54</v>
      </c>
      <c r="D8880" s="1">
        <v>24300.0</v>
      </c>
      <c r="E8880" s="2" t="s">
        <v>37</v>
      </c>
      <c r="F8880" s="2">
        <v>233.0</v>
      </c>
      <c r="G8880" s="2" t="s">
        <v>60</v>
      </c>
      <c r="H8880" s="2" t="s">
        <v>29</v>
      </c>
      <c r="I8880" s="2" t="s">
        <v>25</v>
      </c>
      <c r="J8880" s="2" t="str">
        <f t="array" ref="J8880">XLOOKUP('Transaction Data'!$G8880,Product_Code,Biscuit_Brand)</f>
        <v>Peanut Butter Bites</v>
      </c>
      <c r="K8880" s="2">
        <f t="array" ref="K8880">XLOOKUP('Transaction Data'!$G8880,Product_Code,Cost)</f>
        <v>5</v>
      </c>
      <c r="L8880" s="2">
        <f t="array" ref="L8880">XLOOKUP('Transaction Data'!$G8880,Product_Code,Unit_Price)</f>
        <v>7</v>
      </c>
      <c r="M8880" s="3">
        <f>'Transaction Data'!$F8880*'Transaction Data'!$K8880</f>
        <v>1165</v>
      </c>
      <c r="N8880" s="3">
        <f>'Transaction Data'!$F8880*'Transaction Data'!$L8880</f>
        <v>1631</v>
      </c>
      <c r="O8880" s="3">
        <f>'Transaction Data'!$N8880-'Transaction Data'!$M8880</f>
        <v>466</v>
      </c>
      <c r="P8880" s="2">
        <f>DATEDIF('Transaction Data'!$D8880,'Transaction Data'!$A8880,"y")</f>
        <v>57</v>
      </c>
      <c r="Q8880" s="2" t="str">
        <f>FLOOR('Transaction Data'!$P8880,15)&amp;"-"&amp;FLOOR('Transaction Data'!$P8880,15)+14</f>
        <v>45-59</v>
      </c>
      <c r="R8880" s="2" t="str">
        <f>IF('Transaction Data'!$L8880&lt;=10,"Less Expensive","Expensive")</f>
        <v>Less Expensive</v>
      </c>
      <c r="S8880" s="4">
        <f>WEEKDAY('Transaction Data'!$A8880)</f>
        <v>2</v>
      </c>
      <c r="T8880" s="2" t="str">
        <f>IF(WEEKDAY('Transaction Data'!$A8880,2)&lt;6,"Weekday","Weekend")</f>
        <v>Weekday</v>
      </c>
    </row>
    <row r="8881" ht="15.75" customHeight="1">
      <c r="A8881" s="1">
        <v>45432.0</v>
      </c>
      <c r="B8881" s="2" t="s">
        <v>8118</v>
      </c>
      <c r="C8881" s="2" t="s">
        <v>54</v>
      </c>
      <c r="D8881" s="1">
        <v>30337.0</v>
      </c>
      <c r="E8881" s="2" t="s">
        <v>22</v>
      </c>
      <c r="F8881" s="2">
        <v>391.0</v>
      </c>
      <c r="G8881" s="2" t="s">
        <v>61</v>
      </c>
      <c r="H8881" s="2" t="s">
        <v>34</v>
      </c>
      <c r="I8881" s="2" t="s">
        <v>25</v>
      </c>
      <c r="J8881" s="2" t="str">
        <f t="array" ref="J8881">XLOOKUP('Transaction Data'!$G8881,Product_Code,Biscuit_Brand)</f>
        <v>Choco Delight</v>
      </c>
      <c r="K8881" s="2">
        <f t="array" ref="K8881">XLOOKUP('Transaction Data'!$G8881,Product_Code,Cost)</f>
        <v>3</v>
      </c>
      <c r="L8881" s="2">
        <f t="array" ref="L8881">XLOOKUP('Transaction Data'!$G8881,Product_Code,Unit_Price)</f>
        <v>5</v>
      </c>
      <c r="M8881" s="3">
        <f>'Transaction Data'!$F8881*'Transaction Data'!$K8881</f>
        <v>1173</v>
      </c>
      <c r="N8881" s="3">
        <f>'Transaction Data'!$F8881*'Transaction Data'!$L8881</f>
        <v>1955</v>
      </c>
      <c r="O8881" s="3">
        <f>'Transaction Data'!$N8881-'Transaction Data'!$M8881</f>
        <v>782</v>
      </c>
      <c r="P8881" s="2">
        <f>DATEDIF('Transaction Data'!$D8881,'Transaction Data'!$A8881,"y")</f>
        <v>41</v>
      </c>
      <c r="Q8881" s="2" t="str">
        <f>FLOOR('Transaction Data'!$P8881,15)&amp;"-"&amp;FLOOR('Transaction Data'!$P8881,15)+14</f>
        <v>30-44</v>
      </c>
      <c r="R8881" s="2" t="str">
        <f>IF('Transaction Data'!$L8881&lt;=10,"Less Expensive","Expensive")</f>
        <v>Less Expensive</v>
      </c>
      <c r="S8881" s="4">
        <f>WEEKDAY('Transaction Data'!$A8881)</f>
        <v>2</v>
      </c>
      <c r="T8881" s="2" t="str">
        <f>IF(WEEKDAY('Transaction Data'!$A8881,2)&lt;6,"Weekday","Weekend")</f>
        <v>Weekday</v>
      </c>
    </row>
    <row r="8882" ht="15.75" customHeight="1">
      <c r="A8882" s="1">
        <v>45332.0</v>
      </c>
      <c r="B8882" s="2" t="s">
        <v>8119</v>
      </c>
      <c r="C8882" s="2" t="s">
        <v>47</v>
      </c>
      <c r="D8882" s="1">
        <v>19697.0</v>
      </c>
      <c r="E8882" s="2" t="s">
        <v>63</v>
      </c>
      <c r="F8882" s="2">
        <v>437.0</v>
      </c>
      <c r="G8882" s="2" t="s">
        <v>48</v>
      </c>
      <c r="H8882" s="2" t="s">
        <v>24</v>
      </c>
      <c r="I8882" s="2" t="s">
        <v>25</v>
      </c>
      <c r="J8882" s="2" t="str">
        <f t="array" ref="J8882">XLOOKUP('Transaction Data'!$G8882,Product_Code,Biscuit_Brand)</f>
        <v>Lemon Crisps</v>
      </c>
      <c r="K8882" s="2">
        <f t="array" ref="K8882">XLOOKUP('Transaction Data'!$G8882,Product_Code,Cost)</f>
        <v>7</v>
      </c>
      <c r="L8882" s="2">
        <f t="array" ref="L8882">XLOOKUP('Transaction Data'!$G8882,Product_Code,Unit_Price)</f>
        <v>9</v>
      </c>
      <c r="M8882" s="3">
        <f>'Transaction Data'!$F8882*'Transaction Data'!$K8882</f>
        <v>3059</v>
      </c>
      <c r="N8882" s="3">
        <f>'Transaction Data'!$F8882*'Transaction Data'!$L8882</f>
        <v>3933</v>
      </c>
      <c r="O8882" s="3">
        <f>'Transaction Data'!$N8882-'Transaction Data'!$M8882</f>
        <v>874</v>
      </c>
      <c r="P8882" s="2">
        <f>DATEDIF('Transaction Data'!$D8882,'Transaction Data'!$A8882,"y")</f>
        <v>70</v>
      </c>
      <c r="Q8882" s="2" t="str">
        <f>FLOOR('Transaction Data'!$P8882,15)&amp;"-"&amp;FLOOR('Transaction Data'!$P8882,15)+14</f>
        <v>60-74</v>
      </c>
      <c r="R8882" s="2" t="str">
        <f>IF('Transaction Data'!$L8882&lt;=10,"Less Expensive","Expensive")</f>
        <v>Less Expensive</v>
      </c>
      <c r="S8882" s="4">
        <f>WEEKDAY('Transaction Data'!$A8882)</f>
        <v>7</v>
      </c>
      <c r="T8882" s="2" t="str">
        <f>IF(WEEKDAY('Transaction Data'!$A8882,2)&lt;6,"Weekday","Weekend")</f>
        <v>Weekend</v>
      </c>
    </row>
    <row r="8883" ht="15.75" customHeight="1">
      <c r="A8883" s="1">
        <v>45446.0</v>
      </c>
      <c r="B8883" s="2" t="s">
        <v>8120</v>
      </c>
      <c r="C8883" s="2" t="s">
        <v>41</v>
      </c>
      <c r="D8883" s="1">
        <v>28888.0</v>
      </c>
      <c r="E8883" s="2" t="s">
        <v>22</v>
      </c>
      <c r="F8883" s="2">
        <v>485.0</v>
      </c>
      <c r="G8883" s="2" t="s">
        <v>60</v>
      </c>
      <c r="H8883" s="2" t="s">
        <v>42</v>
      </c>
      <c r="I8883" s="2" t="s">
        <v>25</v>
      </c>
      <c r="J8883" s="2" t="str">
        <f t="array" ref="J8883">XLOOKUP('Transaction Data'!$G8883,Product_Code,Biscuit_Brand)</f>
        <v>Peanut Butter Bites</v>
      </c>
      <c r="K8883" s="2">
        <f t="array" ref="K8883">XLOOKUP('Transaction Data'!$G8883,Product_Code,Cost)</f>
        <v>5</v>
      </c>
      <c r="L8883" s="2">
        <f t="array" ref="L8883">XLOOKUP('Transaction Data'!$G8883,Product_Code,Unit_Price)</f>
        <v>7</v>
      </c>
      <c r="M8883" s="3">
        <f>'Transaction Data'!$F8883*'Transaction Data'!$K8883</f>
        <v>2425</v>
      </c>
      <c r="N8883" s="3">
        <f>'Transaction Data'!$F8883*'Transaction Data'!$L8883</f>
        <v>3395</v>
      </c>
      <c r="O8883" s="3">
        <f>'Transaction Data'!$N8883-'Transaction Data'!$M8883</f>
        <v>970</v>
      </c>
      <c r="P8883" s="2">
        <f>DATEDIF('Transaction Data'!$D8883,'Transaction Data'!$A8883,"y")</f>
        <v>45</v>
      </c>
      <c r="Q8883" s="2" t="str">
        <f>FLOOR('Transaction Data'!$P8883,15)&amp;"-"&amp;FLOOR('Transaction Data'!$P8883,15)+14</f>
        <v>45-59</v>
      </c>
      <c r="R8883" s="2" t="str">
        <f>IF('Transaction Data'!$L8883&lt;=10,"Less Expensive","Expensive")</f>
        <v>Less Expensive</v>
      </c>
      <c r="S8883" s="4">
        <f>WEEKDAY('Transaction Data'!$A8883)</f>
        <v>2</v>
      </c>
      <c r="T8883" s="2" t="str">
        <f>IF(WEEKDAY('Transaction Data'!$A8883,2)&lt;6,"Weekday","Weekend")</f>
        <v>Weekday</v>
      </c>
    </row>
    <row r="8884" ht="15.75" customHeight="1">
      <c r="A8884" s="1">
        <v>45495.0</v>
      </c>
      <c r="B8884" s="2" t="s">
        <v>8121</v>
      </c>
      <c r="C8884" s="2" t="s">
        <v>51</v>
      </c>
      <c r="D8884" s="1">
        <v>30839.0</v>
      </c>
      <c r="E8884" s="2" t="s">
        <v>37</v>
      </c>
      <c r="F8884" s="2">
        <v>221.0</v>
      </c>
      <c r="G8884" s="2" t="s">
        <v>61</v>
      </c>
      <c r="H8884" s="2" t="s">
        <v>45</v>
      </c>
      <c r="I8884" s="2" t="s">
        <v>25</v>
      </c>
      <c r="J8884" s="2" t="str">
        <f t="array" ref="J8884">XLOOKUP('Transaction Data'!$G8884,Product_Code,Biscuit_Brand)</f>
        <v>Choco Delight</v>
      </c>
      <c r="K8884" s="2">
        <f t="array" ref="K8884">XLOOKUP('Transaction Data'!$G8884,Product_Code,Cost)</f>
        <v>3</v>
      </c>
      <c r="L8884" s="2">
        <f t="array" ref="L8884">XLOOKUP('Transaction Data'!$G8884,Product_Code,Unit_Price)</f>
        <v>5</v>
      </c>
      <c r="M8884" s="3">
        <f>'Transaction Data'!$F8884*'Transaction Data'!$K8884</f>
        <v>663</v>
      </c>
      <c r="N8884" s="3">
        <f>'Transaction Data'!$F8884*'Transaction Data'!$L8884</f>
        <v>1105</v>
      </c>
      <c r="O8884" s="3">
        <f>'Transaction Data'!$N8884-'Transaction Data'!$M8884</f>
        <v>442</v>
      </c>
      <c r="P8884" s="2">
        <f>DATEDIF('Transaction Data'!$D8884,'Transaction Data'!$A8884,"y")</f>
        <v>40</v>
      </c>
      <c r="Q8884" s="2" t="str">
        <f>FLOOR('Transaction Data'!$P8884,15)&amp;"-"&amp;FLOOR('Transaction Data'!$P8884,15)+14</f>
        <v>30-44</v>
      </c>
      <c r="R8884" s="2" t="str">
        <f>IF('Transaction Data'!$L8884&lt;=10,"Less Expensive","Expensive")</f>
        <v>Less Expensive</v>
      </c>
      <c r="S8884" s="4">
        <f>WEEKDAY('Transaction Data'!$A8884)</f>
        <v>2</v>
      </c>
      <c r="T8884" s="2" t="str">
        <f>IF(WEEKDAY('Transaction Data'!$A8884,2)&lt;6,"Weekday","Weekend")</f>
        <v>Weekday</v>
      </c>
    </row>
    <row r="8885" ht="15.75" customHeight="1">
      <c r="A8885" s="1">
        <v>45499.0</v>
      </c>
      <c r="B8885" s="2" t="s">
        <v>8122</v>
      </c>
      <c r="C8885" s="2" t="s">
        <v>21</v>
      </c>
      <c r="D8885" s="1">
        <v>28959.0</v>
      </c>
      <c r="E8885" s="2" t="s">
        <v>63</v>
      </c>
      <c r="F8885" s="2">
        <v>217.0</v>
      </c>
      <c r="G8885" s="2" t="s">
        <v>38</v>
      </c>
      <c r="H8885" s="2" t="s">
        <v>24</v>
      </c>
      <c r="I8885" s="2" t="s">
        <v>25</v>
      </c>
      <c r="J8885" s="2" t="str">
        <f t="array" ref="J8885">XLOOKUP('Transaction Data'!$G8885,Product_Code,Biscuit_Brand)</f>
        <v>Ginger Snaps</v>
      </c>
      <c r="K8885" s="2">
        <f t="array" ref="K8885">XLOOKUP('Transaction Data'!$G8885,Product_Code,Cost)</f>
        <v>14</v>
      </c>
      <c r="L8885" s="2">
        <f t="array" ref="L8885">XLOOKUP('Transaction Data'!$G8885,Product_Code,Unit_Price)</f>
        <v>28</v>
      </c>
      <c r="M8885" s="3">
        <f>'Transaction Data'!$F8885*'Transaction Data'!$K8885</f>
        <v>3038</v>
      </c>
      <c r="N8885" s="3">
        <f>'Transaction Data'!$F8885*'Transaction Data'!$L8885</f>
        <v>6076</v>
      </c>
      <c r="O8885" s="3">
        <f>'Transaction Data'!$N8885-'Transaction Data'!$M8885</f>
        <v>3038</v>
      </c>
      <c r="P8885" s="2">
        <f>DATEDIF('Transaction Data'!$D8885,'Transaction Data'!$A8885,"y")</f>
        <v>45</v>
      </c>
      <c r="Q8885" s="2" t="str">
        <f>FLOOR('Transaction Data'!$P8885,15)&amp;"-"&amp;FLOOR('Transaction Data'!$P8885,15)+14</f>
        <v>45-59</v>
      </c>
      <c r="R8885" s="2" t="str">
        <f>IF('Transaction Data'!$L8885&lt;=10,"Less Expensive","Expensive")</f>
        <v>Expensive</v>
      </c>
      <c r="S8885" s="4">
        <f>WEEKDAY('Transaction Data'!$A8885)</f>
        <v>6</v>
      </c>
      <c r="T8885" s="2" t="str">
        <f>IF(WEEKDAY('Transaction Data'!$A8885,2)&lt;6,"Weekday","Weekend")</f>
        <v>Weekday</v>
      </c>
    </row>
    <row r="8886" ht="15.75" customHeight="1">
      <c r="A8886" s="1">
        <v>45333.0</v>
      </c>
      <c r="B8886" s="2" t="s">
        <v>8123</v>
      </c>
      <c r="C8886" s="2" t="s">
        <v>21</v>
      </c>
      <c r="D8886" s="1">
        <v>16086.0</v>
      </c>
      <c r="E8886" s="2" t="s">
        <v>22</v>
      </c>
      <c r="F8886" s="2">
        <v>33.0</v>
      </c>
      <c r="G8886" s="2" t="s">
        <v>60</v>
      </c>
      <c r="H8886" s="2" t="s">
        <v>29</v>
      </c>
      <c r="I8886" s="2" t="s">
        <v>25</v>
      </c>
      <c r="J8886" s="2" t="str">
        <f t="array" ref="J8886">XLOOKUP('Transaction Data'!$G8886,Product_Code,Biscuit_Brand)</f>
        <v>Peanut Butter Bites</v>
      </c>
      <c r="K8886" s="2">
        <f t="array" ref="K8886">XLOOKUP('Transaction Data'!$G8886,Product_Code,Cost)</f>
        <v>5</v>
      </c>
      <c r="L8886" s="2">
        <f t="array" ref="L8886">XLOOKUP('Transaction Data'!$G8886,Product_Code,Unit_Price)</f>
        <v>7</v>
      </c>
      <c r="M8886" s="3">
        <f>'Transaction Data'!$F8886*'Transaction Data'!$K8886</f>
        <v>165</v>
      </c>
      <c r="N8886" s="3">
        <f>'Transaction Data'!$F8886*'Transaction Data'!$L8886</f>
        <v>231</v>
      </c>
      <c r="O8886" s="3">
        <f>'Transaction Data'!$N8886-'Transaction Data'!$M8886</f>
        <v>66</v>
      </c>
      <c r="P8886" s="2">
        <f>DATEDIF('Transaction Data'!$D8886,'Transaction Data'!$A8886,"y")</f>
        <v>80</v>
      </c>
      <c r="Q8886" s="2" t="str">
        <f>FLOOR('Transaction Data'!$P8886,15)&amp;"-"&amp;FLOOR('Transaction Data'!$P8886,15)+14</f>
        <v>75-89</v>
      </c>
      <c r="R8886" s="2" t="str">
        <f>IF('Transaction Data'!$L8886&lt;=10,"Less Expensive","Expensive")</f>
        <v>Less Expensive</v>
      </c>
      <c r="S8886" s="4">
        <f>WEEKDAY('Transaction Data'!$A8886)</f>
        <v>1</v>
      </c>
      <c r="T8886" s="2" t="str">
        <f>IF(WEEKDAY('Transaction Data'!$A8886,2)&lt;6,"Weekday","Weekend")</f>
        <v>Weekend</v>
      </c>
    </row>
    <row r="8887" ht="15.75" customHeight="1">
      <c r="A8887" s="1">
        <v>45297.0</v>
      </c>
      <c r="B8887" s="2" t="s">
        <v>8124</v>
      </c>
      <c r="C8887" s="2" t="s">
        <v>69</v>
      </c>
      <c r="D8887" s="1">
        <v>20105.0</v>
      </c>
      <c r="E8887" s="2" t="s">
        <v>63</v>
      </c>
      <c r="F8887" s="2">
        <v>433.0</v>
      </c>
      <c r="G8887" s="2" t="s">
        <v>44</v>
      </c>
      <c r="H8887" s="2" t="s">
        <v>42</v>
      </c>
      <c r="I8887" s="2" t="s">
        <v>25</v>
      </c>
      <c r="J8887" s="2" t="str">
        <f t="array" ref="J8887">XLOOKUP('Transaction Data'!$G8887,Product_Code,Biscuit_Brand)</f>
        <v>Butter Crunch</v>
      </c>
      <c r="K8887" s="2">
        <f t="array" ref="K8887">XLOOKUP('Transaction Data'!$G8887,Product_Code,Cost)</f>
        <v>10</v>
      </c>
      <c r="L8887" s="2">
        <f t="array" ref="L8887">XLOOKUP('Transaction Data'!$G8887,Product_Code,Unit_Price)</f>
        <v>11</v>
      </c>
      <c r="M8887" s="3">
        <f>'Transaction Data'!$F8887*'Transaction Data'!$K8887</f>
        <v>4330</v>
      </c>
      <c r="N8887" s="3">
        <f>'Transaction Data'!$F8887*'Transaction Data'!$L8887</f>
        <v>4763</v>
      </c>
      <c r="O8887" s="3">
        <f>'Transaction Data'!$N8887-'Transaction Data'!$M8887</f>
        <v>433</v>
      </c>
      <c r="P8887" s="2">
        <f>DATEDIF('Transaction Data'!$D8887,'Transaction Data'!$A8887,"y")</f>
        <v>68</v>
      </c>
      <c r="Q8887" s="2" t="str">
        <f>FLOOR('Transaction Data'!$P8887,15)&amp;"-"&amp;FLOOR('Transaction Data'!$P8887,15)+14</f>
        <v>60-74</v>
      </c>
      <c r="R8887" s="2" t="str">
        <f>IF('Transaction Data'!$L8887&lt;=10,"Less Expensive","Expensive")</f>
        <v>Expensive</v>
      </c>
      <c r="S8887" s="4">
        <f>WEEKDAY('Transaction Data'!$A8887)</f>
        <v>7</v>
      </c>
      <c r="T8887" s="2" t="str">
        <f>IF(WEEKDAY('Transaction Data'!$A8887,2)&lt;6,"Weekday","Weekend")</f>
        <v>Weekend</v>
      </c>
    </row>
    <row r="8888" ht="15.75" customHeight="1">
      <c r="A8888" s="1">
        <v>45460.0</v>
      </c>
      <c r="B8888" s="2" t="s">
        <v>8125</v>
      </c>
      <c r="C8888" s="2" t="s">
        <v>21</v>
      </c>
      <c r="D8888" s="1">
        <v>20133.0</v>
      </c>
      <c r="E8888" s="2" t="s">
        <v>27</v>
      </c>
      <c r="F8888" s="2">
        <v>212.0</v>
      </c>
      <c r="G8888" s="2" t="s">
        <v>48</v>
      </c>
      <c r="H8888" s="2" t="s">
        <v>45</v>
      </c>
      <c r="I8888" s="2" t="s">
        <v>25</v>
      </c>
      <c r="J8888" s="2" t="str">
        <f t="array" ref="J8888">XLOOKUP('Transaction Data'!$G8888,Product_Code,Biscuit_Brand)</f>
        <v>Lemon Crisps</v>
      </c>
      <c r="K8888" s="2">
        <f t="array" ref="K8888">XLOOKUP('Transaction Data'!$G8888,Product_Code,Cost)</f>
        <v>7</v>
      </c>
      <c r="L8888" s="2">
        <f t="array" ref="L8888">XLOOKUP('Transaction Data'!$G8888,Product_Code,Unit_Price)</f>
        <v>9</v>
      </c>
      <c r="M8888" s="3">
        <f>'Transaction Data'!$F8888*'Transaction Data'!$K8888</f>
        <v>1484</v>
      </c>
      <c r="N8888" s="3">
        <f>'Transaction Data'!$F8888*'Transaction Data'!$L8888</f>
        <v>1908</v>
      </c>
      <c r="O8888" s="3">
        <f>'Transaction Data'!$N8888-'Transaction Data'!$M8888</f>
        <v>424</v>
      </c>
      <c r="P8888" s="2">
        <f>DATEDIF('Transaction Data'!$D8888,'Transaction Data'!$A8888,"y")</f>
        <v>69</v>
      </c>
      <c r="Q8888" s="2" t="str">
        <f>FLOOR('Transaction Data'!$P8888,15)&amp;"-"&amp;FLOOR('Transaction Data'!$P8888,15)+14</f>
        <v>60-74</v>
      </c>
      <c r="R8888" s="2" t="str">
        <f>IF('Transaction Data'!$L8888&lt;=10,"Less Expensive","Expensive")</f>
        <v>Less Expensive</v>
      </c>
      <c r="S8888" s="4">
        <f>WEEKDAY('Transaction Data'!$A8888)</f>
        <v>2</v>
      </c>
      <c r="T8888" s="2" t="str">
        <f>IF(WEEKDAY('Transaction Data'!$A8888,2)&lt;6,"Weekday","Weekend")</f>
        <v>Weekday</v>
      </c>
    </row>
    <row r="8889" ht="15.75" customHeight="1">
      <c r="A8889" s="1">
        <v>45467.0</v>
      </c>
      <c r="B8889" s="2" t="s">
        <v>8126</v>
      </c>
      <c r="C8889" s="2" t="s">
        <v>32</v>
      </c>
      <c r="D8889" s="1">
        <v>18646.0</v>
      </c>
      <c r="E8889" s="2" t="s">
        <v>22</v>
      </c>
      <c r="F8889" s="2">
        <v>146.0</v>
      </c>
      <c r="G8889" s="2" t="s">
        <v>28</v>
      </c>
      <c r="H8889" s="2" t="s">
        <v>24</v>
      </c>
      <c r="I8889" s="2" t="s">
        <v>25</v>
      </c>
      <c r="J8889" s="2" t="str">
        <f t="array" ref="J8889">XLOOKUP('Transaction Data'!$G8889,Product_Code,Biscuit_Brand)</f>
        <v>Shortbread</v>
      </c>
      <c r="K8889" s="2">
        <f t="array" ref="K8889">XLOOKUP('Transaction Data'!$G8889,Product_Code,Cost)</f>
        <v>10</v>
      </c>
      <c r="L8889" s="2">
        <f t="array" ref="L8889">XLOOKUP('Transaction Data'!$G8889,Product_Code,Unit_Price)</f>
        <v>45</v>
      </c>
      <c r="M8889" s="3">
        <f>'Transaction Data'!$F8889*'Transaction Data'!$K8889</f>
        <v>1460</v>
      </c>
      <c r="N8889" s="3">
        <f>'Transaction Data'!$F8889*'Transaction Data'!$L8889</f>
        <v>6570</v>
      </c>
      <c r="O8889" s="3">
        <f>'Transaction Data'!$N8889-'Transaction Data'!$M8889</f>
        <v>5110</v>
      </c>
      <c r="P8889" s="2">
        <f>DATEDIF('Transaction Data'!$D8889,'Transaction Data'!$A8889,"y")</f>
        <v>73</v>
      </c>
      <c r="Q8889" s="2" t="str">
        <f>FLOOR('Transaction Data'!$P8889,15)&amp;"-"&amp;FLOOR('Transaction Data'!$P8889,15)+14</f>
        <v>60-74</v>
      </c>
      <c r="R8889" s="2" t="str">
        <f>IF('Transaction Data'!$L8889&lt;=10,"Less Expensive","Expensive")</f>
        <v>Expensive</v>
      </c>
      <c r="S8889" s="4">
        <f>WEEKDAY('Transaction Data'!$A8889)</f>
        <v>2</v>
      </c>
      <c r="T8889" s="2" t="str">
        <f>IF(WEEKDAY('Transaction Data'!$A8889,2)&lt;6,"Weekday","Weekend")</f>
        <v>Weekday</v>
      </c>
    </row>
    <row r="8890" ht="15.75" customHeight="1">
      <c r="A8890" s="1">
        <v>45390.0</v>
      </c>
      <c r="B8890" s="2" t="s">
        <v>8127</v>
      </c>
      <c r="C8890" s="2" t="s">
        <v>65</v>
      </c>
      <c r="D8890" s="1">
        <v>32196.0</v>
      </c>
      <c r="E8890" s="2" t="s">
        <v>27</v>
      </c>
      <c r="F8890" s="2">
        <v>500.0</v>
      </c>
      <c r="G8890" s="2" t="s">
        <v>44</v>
      </c>
      <c r="H8890" s="2" t="s">
        <v>29</v>
      </c>
      <c r="I8890" s="2" t="s">
        <v>25</v>
      </c>
      <c r="J8890" s="2" t="str">
        <f t="array" ref="J8890">XLOOKUP('Transaction Data'!$G8890,Product_Code,Biscuit_Brand)</f>
        <v>Butter Crunch</v>
      </c>
      <c r="K8890" s="2">
        <f t="array" ref="K8890">XLOOKUP('Transaction Data'!$G8890,Product_Code,Cost)</f>
        <v>10</v>
      </c>
      <c r="L8890" s="2">
        <f t="array" ref="L8890">XLOOKUP('Transaction Data'!$G8890,Product_Code,Unit_Price)</f>
        <v>11</v>
      </c>
      <c r="M8890" s="3">
        <f>'Transaction Data'!$F8890*'Transaction Data'!$K8890</f>
        <v>5000</v>
      </c>
      <c r="N8890" s="3">
        <f>'Transaction Data'!$F8890*'Transaction Data'!$L8890</f>
        <v>5500</v>
      </c>
      <c r="O8890" s="3">
        <f>'Transaction Data'!$N8890-'Transaction Data'!$M8890</f>
        <v>500</v>
      </c>
      <c r="P8890" s="2">
        <f>DATEDIF('Transaction Data'!$D8890,'Transaction Data'!$A8890,"y")</f>
        <v>36</v>
      </c>
      <c r="Q8890" s="2" t="str">
        <f>FLOOR('Transaction Data'!$P8890,15)&amp;"-"&amp;FLOOR('Transaction Data'!$P8890,15)+14</f>
        <v>30-44</v>
      </c>
      <c r="R8890" s="2" t="str">
        <f>IF('Transaction Data'!$L8890&lt;=10,"Less Expensive","Expensive")</f>
        <v>Expensive</v>
      </c>
      <c r="S8890" s="4">
        <f>WEEKDAY('Transaction Data'!$A8890)</f>
        <v>2</v>
      </c>
      <c r="T8890" s="2" t="str">
        <f>IF(WEEKDAY('Transaction Data'!$A8890,2)&lt;6,"Weekday","Weekend")</f>
        <v>Weekday</v>
      </c>
    </row>
    <row r="8891" ht="15.75" customHeight="1">
      <c r="A8891" s="1">
        <v>45331.0</v>
      </c>
      <c r="B8891" s="2" t="s">
        <v>8128</v>
      </c>
      <c r="C8891" s="2" t="s">
        <v>72</v>
      </c>
      <c r="D8891" s="1">
        <v>31522.0</v>
      </c>
      <c r="E8891" s="2" t="s">
        <v>27</v>
      </c>
      <c r="F8891" s="2">
        <v>388.0</v>
      </c>
      <c r="G8891" s="2" t="s">
        <v>48</v>
      </c>
      <c r="H8891" s="2" t="s">
        <v>29</v>
      </c>
      <c r="I8891" s="2" t="s">
        <v>25</v>
      </c>
      <c r="J8891" s="2" t="str">
        <f t="array" ref="J8891">XLOOKUP('Transaction Data'!$G8891,Product_Code,Biscuit_Brand)</f>
        <v>Lemon Crisps</v>
      </c>
      <c r="K8891" s="2">
        <f t="array" ref="K8891">XLOOKUP('Transaction Data'!$G8891,Product_Code,Cost)</f>
        <v>7</v>
      </c>
      <c r="L8891" s="2">
        <f t="array" ref="L8891">XLOOKUP('Transaction Data'!$G8891,Product_Code,Unit_Price)</f>
        <v>9</v>
      </c>
      <c r="M8891" s="3">
        <f>'Transaction Data'!$F8891*'Transaction Data'!$K8891</f>
        <v>2716</v>
      </c>
      <c r="N8891" s="3">
        <f>'Transaction Data'!$F8891*'Transaction Data'!$L8891</f>
        <v>3492</v>
      </c>
      <c r="O8891" s="3">
        <f>'Transaction Data'!$N8891-'Transaction Data'!$M8891</f>
        <v>776</v>
      </c>
      <c r="P8891" s="2">
        <f>DATEDIF('Transaction Data'!$D8891,'Transaction Data'!$A8891,"y")</f>
        <v>37</v>
      </c>
      <c r="Q8891" s="2" t="str">
        <f>FLOOR('Transaction Data'!$P8891,15)&amp;"-"&amp;FLOOR('Transaction Data'!$P8891,15)+14</f>
        <v>30-44</v>
      </c>
      <c r="R8891" s="2" t="str">
        <f>IF('Transaction Data'!$L8891&lt;=10,"Less Expensive","Expensive")</f>
        <v>Less Expensive</v>
      </c>
      <c r="S8891" s="4">
        <f>WEEKDAY('Transaction Data'!$A8891)</f>
        <v>6</v>
      </c>
      <c r="T8891" s="2" t="str">
        <f>IF(WEEKDAY('Transaction Data'!$A8891,2)&lt;6,"Weekday","Weekend")</f>
        <v>Weekday</v>
      </c>
    </row>
    <row r="8892" ht="15.75" customHeight="1">
      <c r="A8892" s="1">
        <v>45299.0</v>
      </c>
      <c r="B8892" s="2" t="s">
        <v>8129</v>
      </c>
      <c r="C8892" s="2" t="s">
        <v>54</v>
      </c>
      <c r="D8892" s="1">
        <v>29117.0</v>
      </c>
      <c r="E8892" s="2" t="s">
        <v>22</v>
      </c>
      <c r="F8892" s="2">
        <v>447.0</v>
      </c>
      <c r="G8892" s="2" t="s">
        <v>61</v>
      </c>
      <c r="H8892" s="2" t="s">
        <v>34</v>
      </c>
      <c r="I8892" s="2" t="s">
        <v>25</v>
      </c>
      <c r="J8892" s="2" t="str">
        <f t="array" ref="J8892">XLOOKUP('Transaction Data'!$G8892,Product_Code,Biscuit_Brand)</f>
        <v>Choco Delight</v>
      </c>
      <c r="K8892" s="2">
        <f t="array" ref="K8892">XLOOKUP('Transaction Data'!$G8892,Product_Code,Cost)</f>
        <v>3</v>
      </c>
      <c r="L8892" s="2">
        <f t="array" ref="L8892">XLOOKUP('Transaction Data'!$G8892,Product_Code,Unit_Price)</f>
        <v>5</v>
      </c>
      <c r="M8892" s="3">
        <f>'Transaction Data'!$F8892*'Transaction Data'!$K8892</f>
        <v>1341</v>
      </c>
      <c r="N8892" s="3">
        <f>'Transaction Data'!$F8892*'Transaction Data'!$L8892</f>
        <v>2235</v>
      </c>
      <c r="O8892" s="3">
        <f>'Transaction Data'!$N8892-'Transaction Data'!$M8892</f>
        <v>894</v>
      </c>
      <c r="P8892" s="2">
        <f>DATEDIF('Transaction Data'!$D8892,'Transaction Data'!$A8892,"y")</f>
        <v>44</v>
      </c>
      <c r="Q8892" s="2" t="str">
        <f>FLOOR('Transaction Data'!$P8892,15)&amp;"-"&amp;FLOOR('Transaction Data'!$P8892,15)+14</f>
        <v>30-44</v>
      </c>
      <c r="R8892" s="2" t="str">
        <f>IF('Transaction Data'!$L8892&lt;=10,"Less Expensive","Expensive")</f>
        <v>Less Expensive</v>
      </c>
      <c r="S8892" s="4">
        <f>WEEKDAY('Transaction Data'!$A8892)</f>
        <v>2</v>
      </c>
      <c r="T8892" s="2" t="str">
        <f>IF(WEEKDAY('Transaction Data'!$A8892,2)&lt;6,"Weekday","Weekend")</f>
        <v>Weekday</v>
      </c>
    </row>
    <row r="8893" ht="15.75" customHeight="1">
      <c r="A8893" s="1">
        <v>45380.0</v>
      </c>
      <c r="B8893" s="2" t="s">
        <v>8130</v>
      </c>
      <c r="C8893" s="2" t="s">
        <v>47</v>
      </c>
      <c r="D8893" s="1">
        <v>27140.0</v>
      </c>
      <c r="E8893" s="2" t="s">
        <v>22</v>
      </c>
      <c r="F8893" s="2">
        <v>328.0</v>
      </c>
      <c r="G8893" s="2" t="s">
        <v>23</v>
      </c>
      <c r="H8893" s="2" t="s">
        <v>24</v>
      </c>
      <c r="I8893" s="2" t="s">
        <v>25</v>
      </c>
      <c r="J8893" s="2" t="str">
        <f t="array" ref="J8893">XLOOKUP('Transaction Data'!$G8893,Product_Code,Biscuit_Brand)</f>
        <v>Cinnamon Swirls</v>
      </c>
      <c r="K8893" s="2">
        <f t="array" ref="K8893">XLOOKUP('Transaction Data'!$G8893,Product_Code,Cost)</f>
        <v>10</v>
      </c>
      <c r="L8893" s="2">
        <f t="array" ref="L8893">XLOOKUP('Transaction Data'!$G8893,Product_Code,Unit_Price)</f>
        <v>14</v>
      </c>
      <c r="M8893" s="3">
        <f>'Transaction Data'!$F8893*'Transaction Data'!$K8893</f>
        <v>3280</v>
      </c>
      <c r="N8893" s="3">
        <f>'Transaction Data'!$F8893*'Transaction Data'!$L8893</f>
        <v>4592</v>
      </c>
      <c r="O8893" s="3">
        <f>'Transaction Data'!$N8893-'Transaction Data'!$M8893</f>
        <v>1312</v>
      </c>
      <c r="P8893" s="2">
        <f>DATEDIF('Transaction Data'!$D8893,'Transaction Data'!$A8893,"y")</f>
        <v>49</v>
      </c>
      <c r="Q8893" s="2" t="str">
        <f>FLOOR('Transaction Data'!$P8893,15)&amp;"-"&amp;FLOOR('Transaction Data'!$P8893,15)+14</f>
        <v>45-59</v>
      </c>
      <c r="R8893" s="2" t="str">
        <f>IF('Transaction Data'!$L8893&lt;=10,"Less Expensive","Expensive")</f>
        <v>Expensive</v>
      </c>
      <c r="S8893" s="4">
        <f>WEEKDAY('Transaction Data'!$A8893)</f>
        <v>6</v>
      </c>
      <c r="T8893" s="2" t="str">
        <f>IF(WEEKDAY('Transaction Data'!$A8893,2)&lt;6,"Weekday","Weekend")</f>
        <v>Weekday</v>
      </c>
    </row>
    <row r="8894" ht="15.75" customHeight="1">
      <c r="A8894" s="1">
        <v>45446.0</v>
      </c>
      <c r="B8894" s="2" t="s">
        <v>8131</v>
      </c>
      <c r="C8894" s="2" t="s">
        <v>51</v>
      </c>
      <c r="D8894" s="1">
        <v>20437.0</v>
      </c>
      <c r="E8894" s="2" t="s">
        <v>27</v>
      </c>
      <c r="F8894" s="2">
        <v>377.0</v>
      </c>
      <c r="G8894" s="2" t="s">
        <v>61</v>
      </c>
      <c r="H8894" s="2" t="s">
        <v>42</v>
      </c>
      <c r="I8894" s="2" t="s">
        <v>25</v>
      </c>
      <c r="J8894" s="2" t="str">
        <f t="array" ref="J8894">XLOOKUP('Transaction Data'!$G8894,Product_Code,Biscuit_Brand)</f>
        <v>Choco Delight</v>
      </c>
      <c r="K8894" s="2">
        <f t="array" ref="K8894">XLOOKUP('Transaction Data'!$G8894,Product_Code,Cost)</f>
        <v>3</v>
      </c>
      <c r="L8894" s="2">
        <f t="array" ref="L8894">XLOOKUP('Transaction Data'!$G8894,Product_Code,Unit_Price)</f>
        <v>5</v>
      </c>
      <c r="M8894" s="3">
        <f>'Transaction Data'!$F8894*'Transaction Data'!$K8894</f>
        <v>1131</v>
      </c>
      <c r="N8894" s="3">
        <f>'Transaction Data'!$F8894*'Transaction Data'!$L8894</f>
        <v>1885</v>
      </c>
      <c r="O8894" s="3">
        <f>'Transaction Data'!$N8894-'Transaction Data'!$M8894</f>
        <v>754</v>
      </c>
      <c r="P8894" s="2">
        <f>DATEDIF('Transaction Data'!$D8894,'Transaction Data'!$A8894,"y")</f>
        <v>68</v>
      </c>
      <c r="Q8894" s="2" t="str">
        <f>FLOOR('Transaction Data'!$P8894,15)&amp;"-"&amp;FLOOR('Transaction Data'!$P8894,15)+14</f>
        <v>60-74</v>
      </c>
      <c r="R8894" s="2" t="str">
        <f>IF('Transaction Data'!$L8894&lt;=10,"Less Expensive","Expensive")</f>
        <v>Less Expensive</v>
      </c>
      <c r="S8894" s="4">
        <f>WEEKDAY('Transaction Data'!$A8894)</f>
        <v>2</v>
      </c>
      <c r="T8894" s="2" t="str">
        <f>IF(WEEKDAY('Transaction Data'!$A8894,2)&lt;6,"Weekday","Weekend")</f>
        <v>Weekday</v>
      </c>
    </row>
    <row r="8895" ht="15.75" customHeight="1">
      <c r="A8895" s="1">
        <v>45416.0</v>
      </c>
      <c r="B8895" s="2" t="s">
        <v>541</v>
      </c>
      <c r="C8895" s="2" t="s">
        <v>51</v>
      </c>
      <c r="D8895" s="1">
        <v>20027.0</v>
      </c>
      <c r="E8895" s="2" t="s">
        <v>22</v>
      </c>
      <c r="F8895" s="2">
        <v>123.0</v>
      </c>
      <c r="G8895" s="2" t="s">
        <v>23</v>
      </c>
      <c r="H8895" s="2" t="s">
        <v>45</v>
      </c>
      <c r="I8895" s="2" t="s">
        <v>25</v>
      </c>
      <c r="J8895" s="2" t="str">
        <f t="array" ref="J8895">XLOOKUP('Transaction Data'!$G8895,Product_Code,Biscuit_Brand)</f>
        <v>Cinnamon Swirls</v>
      </c>
      <c r="K8895" s="2">
        <f t="array" ref="K8895">XLOOKUP('Transaction Data'!$G8895,Product_Code,Cost)</f>
        <v>10</v>
      </c>
      <c r="L8895" s="2">
        <f t="array" ref="L8895">XLOOKUP('Transaction Data'!$G8895,Product_Code,Unit_Price)</f>
        <v>14</v>
      </c>
      <c r="M8895" s="3">
        <f>'Transaction Data'!$F8895*'Transaction Data'!$K8895</f>
        <v>1230</v>
      </c>
      <c r="N8895" s="3">
        <f>'Transaction Data'!$F8895*'Transaction Data'!$L8895</f>
        <v>1722</v>
      </c>
      <c r="O8895" s="3">
        <f>'Transaction Data'!$N8895-'Transaction Data'!$M8895</f>
        <v>492</v>
      </c>
      <c r="P8895" s="2">
        <f>DATEDIF('Transaction Data'!$D8895,'Transaction Data'!$A8895,"y")</f>
        <v>69</v>
      </c>
      <c r="Q8895" s="2" t="str">
        <f>FLOOR('Transaction Data'!$P8895,15)&amp;"-"&amp;FLOOR('Transaction Data'!$P8895,15)+14</f>
        <v>60-74</v>
      </c>
      <c r="R8895" s="2" t="str">
        <f>IF('Transaction Data'!$L8895&lt;=10,"Less Expensive","Expensive")</f>
        <v>Expensive</v>
      </c>
      <c r="S8895" s="4">
        <f>WEEKDAY('Transaction Data'!$A8895)</f>
        <v>7</v>
      </c>
      <c r="T8895" s="2" t="str">
        <f>IF(WEEKDAY('Transaction Data'!$A8895,2)&lt;6,"Weekday","Weekend")</f>
        <v>Weekend</v>
      </c>
    </row>
    <row r="8896" ht="15.75" customHeight="1">
      <c r="A8896" s="1">
        <v>45499.0</v>
      </c>
      <c r="B8896" s="2" t="s">
        <v>8132</v>
      </c>
      <c r="C8896" s="2" t="s">
        <v>21</v>
      </c>
      <c r="D8896" s="1">
        <v>31855.0</v>
      </c>
      <c r="E8896" s="2" t="s">
        <v>37</v>
      </c>
      <c r="F8896" s="2">
        <v>441.0</v>
      </c>
      <c r="G8896" s="2" t="s">
        <v>48</v>
      </c>
      <c r="H8896" s="2" t="s">
        <v>24</v>
      </c>
      <c r="I8896" s="2" t="s">
        <v>25</v>
      </c>
      <c r="J8896" s="2" t="str">
        <f t="array" ref="J8896">XLOOKUP('Transaction Data'!$G8896,Product_Code,Biscuit_Brand)</f>
        <v>Lemon Crisps</v>
      </c>
      <c r="K8896" s="2">
        <f t="array" ref="K8896">XLOOKUP('Transaction Data'!$G8896,Product_Code,Cost)</f>
        <v>7</v>
      </c>
      <c r="L8896" s="2">
        <f t="array" ref="L8896">XLOOKUP('Transaction Data'!$G8896,Product_Code,Unit_Price)</f>
        <v>9</v>
      </c>
      <c r="M8896" s="3">
        <f>'Transaction Data'!$F8896*'Transaction Data'!$K8896</f>
        <v>3087</v>
      </c>
      <c r="N8896" s="3">
        <f>'Transaction Data'!$F8896*'Transaction Data'!$L8896</f>
        <v>3969</v>
      </c>
      <c r="O8896" s="3">
        <f>'Transaction Data'!$N8896-'Transaction Data'!$M8896</f>
        <v>882</v>
      </c>
      <c r="P8896" s="2">
        <f>DATEDIF('Transaction Data'!$D8896,'Transaction Data'!$A8896,"y")</f>
        <v>37</v>
      </c>
      <c r="Q8896" s="2" t="str">
        <f>FLOOR('Transaction Data'!$P8896,15)&amp;"-"&amp;FLOOR('Transaction Data'!$P8896,15)+14</f>
        <v>30-44</v>
      </c>
      <c r="R8896" s="2" t="str">
        <f>IF('Transaction Data'!$L8896&lt;=10,"Less Expensive","Expensive")</f>
        <v>Less Expensive</v>
      </c>
      <c r="S8896" s="4">
        <f>WEEKDAY('Transaction Data'!$A8896)</f>
        <v>6</v>
      </c>
      <c r="T8896" s="2" t="str">
        <f>IF(WEEKDAY('Transaction Data'!$A8896,2)&lt;6,"Weekday","Weekend")</f>
        <v>Weekday</v>
      </c>
    </row>
    <row r="8897" ht="15.75" customHeight="1">
      <c r="A8897" s="1">
        <v>45365.0</v>
      </c>
      <c r="B8897" s="2" t="s">
        <v>7431</v>
      </c>
      <c r="C8897" s="2" t="s">
        <v>47</v>
      </c>
      <c r="D8897" s="1">
        <v>22080.0</v>
      </c>
      <c r="E8897" s="2" t="s">
        <v>63</v>
      </c>
      <c r="F8897" s="2">
        <v>118.0</v>
      </c>
      <c r="G8897" s="2" t="s">
        <v>44</v>
      </c>
      <c r="H8897" s="2" t="s">
        <v>29</v>
      </c>
      <c r="I8897" s="2" t="s">
        <v>25</v>
      </c>
      <c r="J8897" s="2" t="str">
        <f t="array" ref="J8897">XLOOKUP('Transaction Data'!$G8897,Product_Code,Biscuit_Brand)</f>
        <v>Butter Crunch</v>
      </c>
      <c r="K8897" s="2">
        <f t="array" ref="K8897">XLOOKUP('Transaction Data'!$G8897,Product_Code,Cost)</f>
        <v>10</v>
      </c>
      <c r="L8897" s="2">
        <f t="array" ref="L8897">XLOOKUP('Transaction Data'!$G8897,Product_Code,Unit_Price)</f>
        <v>11</v>
      </c>
      <c r="M8897" s="3">
        <f>'Transaction Data'!$F8897*'Transaction Data'!$K8897</f>
        <v>1180</v>
      </c>
      <c r="N8897" s="3">
        <f>'Transaction Data'!$F8897*'Transaction Data'!$L8897</f>
        <v>1298</v>
      </c>
      <c r="O8897" s="3">
        <f>'Transaction Data'!$N8897-'Transaction Data'!$M8897</f>
        <v>118</v>
      </c>
      <c r="P8897" s="2">
        <f>DATEDIF('Transaction Data'!$D8897,'Transaction Data'!$A8897,"y")</f>
        <v>63</v>
      </c>
      <c r="Q8897" s="2" t="str">
        <f>FLOOR('Transaction Data'!$P8897,15)&amp;"-"&amp;FLOOR('Transaction Data'!$P8897,15)+14</f>
        <v>60-74</v>
      </c>
      <c r="R8897" s="2" t="str">
        <f>IF('Transaction Data'!$L8897&lt;=10,"Less Expensive","Expensive")</f>
        <v>Expensive</v>
      </c>
      <c r="S8897" s="4">
        <f>WEEKDAY('Transaction Data'!$A8897)</f>
        <v>5</v>
      </c>
      <c r="T8897" s="2" t="str">
        <f>IF(WEEKDAY('Transaction Data'!$A8897,2)&lt;6,"Weekday","Weekend")</f>
        <v>Weekday</v>
      </c>
    </row>
    <row r="8898" ht="15.75" customHeight="1">
      <c r="A8898" s="1">
        <v>45444.0</v>
      </c>
      <c r="B8898" s="2" t="s">
        <v>6344</v>
      </c>
      <c r="C8898" s="2" t="s">
        <v>72</v>
      </c>
      <c r="D8898" s="1">
        <v>27645.0</v>
      </c>
      <c r="E8898" s="2" t="s">
        <v>22</v>
      </c>
      <c r="F8898" s="2">
        <v>312.0</v>
      </c>
      <c r="G8898" s="2" t="s">
        <v>44</v>
      </c>
      <c r="H8898" s="2" t="s">
        <v>42</v>
      </c>
      <c r="I8898" s="2" t="s">
        <v>25</v>
      </c>
      <c r="J8898" s="2" t="str">
        <f t="array" ref="J8898">XLOOKUP('Transaction Data'!$G8898,Product_Code,Biscuit_Brand)</f>
        <v>Butter Crunch</v>
      </c>
      <c r="K8898" s="2">
        <f t="array" ref="K8898">XLOOKUP('Transaction Data'!$G8898,Product_Code,Cost)</f>
        <v>10</v>
      </c>
      <c r="L8898" s="2">
        <f t="array" ref="L8898">XLOOKUP('Transaction Data'!$G8898,Product_Code,Unit_Price)</f>
        <v>11</v>
      </c>
      <c r="M8898" s="3">
        <f>'Transaction Data'!$F8898*'Transaction Data'!$K8898</f>
        <v>3120</v>
      </c>
      <c r="N8898" s="3">
        <f>'Transaction Data'!$F8898*'Transaction Data'!$L8898</f>
        <v>3432</v>
      </c>
      <c r="O8898" s="3">
        <f>'Transaction Data'!$N8898-'Transaction Data'!$M8898</f>
        <v>312</v>
      </c>
      <c r="P8898" s="2">
        <f>DATEDIF('Transaction Data'!$D8898,'Transaction Data'!$A8898,"y")</f>
        <v>48</v>
      </c>
      <c r="Q8898" s="2" t="str">
        <f>FLOOR('Transaction Data'!$P8898,15)&amp;"-"&amp;FLOOR('Transaction Data'!$P8898,15)+14</f>
        <v>45-59</v>
      </c>
      <c r="R8898" s="2" t="str">
        <f>IF('Transaction Data'!$L8898&lt;=10,"Less Expensive","Expensive")</f>
        <v>Expensive</v>
      </c>
      <c r="S8898" s="4">
        <f>WEEKDAY('Transaction Data'!$A8898)</f>
        <v>7</v>
      </c>
      <c r="T8898" s="2" t="str">
        <f>IF(WEEKDAY('Transaction Data'!$A8898,2)&lt;6,"Weekday","Weekend")</f>
        <v>Weekend</v>
      </c>
    </row>
    <row r="8899" ht="15.75" customHeight="1">
      <c r="A8899" s="1">
        <v>45303.0</v>
      </c>
      <c r="B8899" s="2" t="s">
        <v>8133</v>
      </c>
      <c r="C8899" s="2" t="s">
        <v>72</v>
      </c>
      <c r="D8899" s="1">
        <v>18452.0</v>
      </c>
      <c r="E8899" s="2" t="s">
        <v>63</v>
      </c>
      <c r="F8899" s="2">
        <v>132.0</v>
      </c>
      <c r="G8899" s="2" t="s">
        <v>61</v>
      </c>
      <c r="H8899" s="2" t="s">
        <v>45</v>
      </c>
      <c r="I8899" s="2" t="s">
        <v>25</v>
      </c>
      <c r="J8899" s="2" t="str">
        <f t="array" ref="J8899">XLOOKUP('Transaction Data'!$G8899,Product_Code,Biscuit_Brand)</f>
        <v>Choco Delight</v>
      </c>
      <c r="K8899" s="2">
        <f t="array" ref="K8899">XLOOKUP('Transaction Data'!$G8899,Product_Code,Cost)</f>
        <v>3</v>
      </c>
      <c r="L8899" s="2">
        <f t="array" ref="L8899">XLOOKUP('Transaction Data'!$G8899,Product_Code,Unit_Price)</f>
        <v>5</v>
      </c>
      <c r="M8899" s="3">
        <f>'Transaction Data'!$F8899*'Transaction Data'!$K8899</f>
        <v>396</v>
      </c>
      <c r="N8899" s="3">
        <f>'Transaction Data'!$F8899*'Transaction Data'!$L8899</f>
        <v>660</v>
      </c>
      <c r="O8899" s="3">
        <f>'Transaction Data'!$N8899-'Transaction Data'!$M8899</f>
        <v>264</v>
      </c>
      <c r="P8899" s="2">
        <f>DATEDIF('Transaction Data'!$D8899,'Transaction Data'!$A8899,"y")</f>
        <v>73</v>
      </c>
      <c r="Q8899" s="2" t="str">
        <f>FLOOR('Transaction Data'!$P8899,15)&amp;"-"&amp;FLOOR('Transaction Data'!$P8899,15)+14</f>
        <v>60-74</v>
      </c>
      <c r="R8899" s="2" t="str">
        <f>IF('Transaction Data'!$L8899&lt;=10,"Less Expensive","Expensive")</f>
        <v>Less Expensive</v>
      </c>
      <c r="S8899" s="4">
        <f>WEEKDAY('Transaction Data'!$A8899)</f>
        <v>6</v>
      </c>
      <c r="T8899" s="2" t="str">
        <f>IF(WEEKDAY('Transaction Data'!$A8899,2)&lt;6,"Weekday","Weekend")</f>
        <v>Weekday</v>
      </c>
    </row>
    <row r="8900" ht="15.75" customHeight="1">
      <c r="A8900" s="1">
        <v>45446.0</v>
      </c>
      <c r="B8900" s="2" t="s">
        <v>8134</v>
      </c>
      <c r="C8900" s="2" t="s">
        <v>65</v>
      </c>
      <c r="D8900" s="1">
        <v>24051.0</v>
      </c>
      <c r="E8900" s="2" t="s">
        <v>22</v>
      </c>
      <c r="F8900" s="2">
        <v>401.0</v>
      </c>
      <c r="G8900" s="2" t="s">
        <v>55</v>
      </c>
      <c r="H8900" s="2" t="s">
        <v>24</v>
      </c>
      <c r="I8900" s="2" t="s">
        <v>25</v>
      </c>
      <c r="J8900" s="2" t="str">
        <f t="array" ref="J8900">XLOOKUP('Transaction Data'!$G8900,Product_Code,Biscuit_Brand)</f>
        <v>Vanilla Wafers</v>
      </c>
      <c r="K8900" s="2">
        <f t="array" ref="K8900">XLOOKUP('Transaction Data'!$G8900,Product_Code,Cost)</f>
        <v>18</v>
      </c>
      <c r="L8900" s="2">
        <f t="array" ref="L8900">XLOOKUP('Transaction Data'!$G8900,Product_Code,Unit_Price)</f>
        <v>36</v>
      </c>
      <c r="M8900" s="3">
        <f>'Transaction Data'!$F8900*'Transaction Data'!$K8900</f>
        <v>7218</v>
      </c>
      <c r="N8900" s="3">
        <f>'Transaction Data'!$F8900*'Transaction Data'!$L8900</f>
        <v>14436</v>
      </c>
      <c r="O8900" s="3">
        <f>'Transaction Data'!$N8900-'Transaction Data'!$M8900</f>
        <v>7218</v>
      </c>
      <c r="P8900" s="2">
        <f>DATEDIF('Transaction Data'!$D8900,'Transaction Data'!$A8900,"y")</f>
        <v>58</v>
      </c>
      <c r="Q8900" s="2" t="str">
        <f>FLOOR('Transaction Data'!$P8900,15)&amp;"-"&amp;FLOOR('Transaction Data'!$P8900,15)+14</f>
        <v>45-59</v>
      </c>
      <c r="R8900" s="2" t="str">
        <f>IF('Transaction Data'!$L8900&lt;=10,"Less Expensive","Expensive")</f>
        <v>Expensive</v>
      </c>
      <c r="S8900" s="4">
        <f>WEEKDAY('Transaction Data'!$A8900)</f>
        <v>2</v>
      </c>
      <c r="T8900" s="2" t="str">
        <f>IF(WEEKDAY('Transaction Data'!$A8900,2)&lt;6,"Weekday","Weekend")</f>
        <v>Weekday</v>
      </c>
    </row>
    <row r="8901" ht="15.75" customHeight="1">
      <c r="A8901" s="1">
        <v>45422.0</v>
      </c>
      <c r="B8901" s="2" t="s">
        <v>8135</v>
      </c>
      <c r="C8901" s="2" t="s">
        <v>54</v>
      </c>
      <c r="D8901" s="1">
        <v>18590.0</v>
      </c>
      <c r="E8901" s="2" t="s">
        <v>63</v>
      </c>
      <c r="F8901" s="2">
        <v>212.0</v>
      </c>
      <c r="G8901" s="2" t="s">
        <v>57</v>
      </c>
      <c r="H8901" s="2" t="s">
        <v>29</v>
      </c>
      <c r="I8901" s="2" t="s">
        <v>25</v>
      </c>
      <c r="J8901" s="2" t="str">
        <f t="array" ref="J8901">XLOOKUP('Transaction Data'!$G8901,Product_Code,Biscuit_Brand)</f>
        <v>Oatmeal Cookies</v>
      </c>
      <c r="K8901" s="2">
        <f t="array" ref="K8901">XLOOKUP('Transaction Data'!$G8901,Product_Code,Cost)</f>
        <v>19</v>
      </c>
      <c r="L8901" s="2">
        <f t="array" ref="L8901">XLOOKUP('Transaction Data'!$G8901,Product_Code,Unit_Price)</f>
        <v>23</v>
      </c>
      <c r="M8901" s="3">
        <f>'Transaction Data'!$F8901*'Transaction Data'!$K8901</f>
        <v>4028</v>
      </c>
      <c r="N8901" s="3">
        <f>'Transaction Data'!$F8901*'Transaction Data'!$L8901</f>
        <v>4876</v>
      </c>
      <c r="O8901" s="3">
        <f>'Transaction Data'!$N8901-'Transaction Data'!$M8901</f>
        <v>848</v>
      </c>
      <c r="P8901" s="2">
        <f>DATEDIF('Transaction Data'!$D8901,'Transaction Data'!$A8901,"y")</f>
        <v>73</v>
      </c>
      <c r="Q8901" s="2" t="str">
        <f>FLOOR('Transaction Data'!$P8901,15)&amp;"-"&amp;FLOOR('Transaction Data'!$P8901,15)+14</f>
        <v>60-74</v>
      </c>
      <c r="R8901" s="2" t="str">
        <f>IF('Transaction Data'!$L8901&lt;=10,"Less Expensive","Expensive")</f>
        <v>Expensive</v>
      </c>
      <c r="S8901" s="4">
        <f>WEEKDAY('Transaction Data'!$A8901)</f>
        <v>6</v>
      </c>
      <c r="T8901" s="2" t="str">
        <f>IF(WEEKDAY('Transaction Data'!$A8901,2)&lt;6,"Weekday","Weekend")</f>
        <v>Weekday</v>
      </c>
    </row>
    <row r="8902" ht="15.75" customHeight="1">
      <c r="A8902" s="1">
        <v>45457.0</v>
      </c>
      <c r="B8902" s="2" t="s">
        <v>8136</v>
      </c>
      <c r="C8902" s="2" t="s">
        <v>51</v>
      </c>
      <c r="D8902" s="1">
        <v>29911.0</v>
      </c>
      <c r="E8902" s="2" t="s">
        <v>22</v>
      </c>
      <c r="F8902" s="2">
        <v>441.0</v>
      </c>
      <c r="G8902" s="2" t="s">
        <v>55</v>
      </c>
      <c r="H8902" s="2" t="s">
        <v>29</v>
      </c>
      <c r="I8902" s="2" t="s">
        <v>25</v>
      </c>
      <c r="J8902" s="2" t="str">
        <f t="array" ref="J8902">XLOOKUP('Transaction Data'!$G8902,Product_Code,Biscuit_Brand)</f>
        <v>Vanilla Wafers</v>
      </c>
      <c r="K8902" s="2">
        <f t="array" ref="K8902">XLOOKUP('Transaction Data'!$G8902,Product_Code,Cost)</f>
        <v>18</v>
      </c>
      <c r="L8902" s="2">
        <f t="array" ref="L8902">XLOOKUP('Transaction Data'!$G8902,Product_Code,Unit_Price)</f>
        <v>36</v>
      </c>
      <c r="M8902" s="3">
        <f>'Transaction Data'!$F8902*'Transaction Data'!$K8902</f>
        <v>7938</v>
      </c>
      <c r="N8902" s="3">
        <f>'Transaction Data'!$F8902*'Transaction Data'!$L8902</f>
        <v>15876</v>
      </c>
      <c r="O8902" s="3">
        <f>'Transaction Data'!$N8902-'Transaction Data'!$M8902</f>
        <v>7938</v>
      </c>
      <c r="P8902" s="2">
        <f>DATEDIF('Transaction Data'!$D8902,'Transaction Data'!$A8902,"y")</f>
        <v>42</v>
      </c>
      <c r="Q8902" s="2" t="str">
        <f>FLOOR('Transaction Data'!$P8902,15)&amp;"-"&amp;FLOOR('Transaction Data'!$P8902,15)+14</f>
        <v>30-44</v>
      </c>
      <c r="R8902" s="2" t="str">
        <f>IF('Transaction Data'!$L8902&lt;=10,"Less Expensive","Expensive")</f>
        <v>Expensive</v>
      </c>
      <c r="S8902" s="4">
        <f>WEEKDAY('Transaction Data'!$A8902)</f>
        <v>6</v>
      </c>
      <c r="T8902" s="2" t="str">
        <f>IF(WEEKDAY('Transaction Data'!$A8902,2)&lt;6,"Weekday","Weekend")</f>
        <v>Weekday</v>
      </c>
    </row>
    <row r="8903" ht="15.75" customHeight="1">
      <c r="A8903" s="1">
        <v>45451.0</v>
      </c>
      <c r="B8903" s="2" t="s">
        <v>8137</v>
      </c>
      <c r="C8903" s="2" t="s">
        <v>51</v>
      </c>
      <c r="D8903" s="1">
        <v>25572.0</v>
      </c>
      <c r="E8903" s="2" t="s">
        <v>27</v>
      </c>
      <c r="F8903" s="2">
        <v>284.0</v>
      </c>
      <c r="G8903" s="2" t="s">
        <v>55</v>
      </c>
      <c r="H8903" s="2" t="s">
        <v>34</v>
      </c>
      <c r="I8903" s="2" t="s">
        <v>25</v>
      </c>
      <c r="J8903" s="2" t="str">
        <f t="array" ref="J8903">XLOOKUP('Transaction Data'!$G8903,Product_Code,Biscuit_Brand)</f>
        <v>Vanilla Wafers</v>
      </c>
      <c r="K8903" s="2">
        <f t="array" ref="K8903">XLOOKUP('Transaction Data'!$G8903,Product_Code,Cost)</f>
        <v>18</v>
      </c>
      <c r="L8903" s="2">
        <f t="array" ref="L8903">XLOOKUP('Transaction Data'!$G8903,Product_Code,Unit_Price)</f>
        <v>36</v>
      </c>
      <c r="M8903" s="3">
        <f>'Transaction Data'!$F8903*'Transaction Data'!$K8903</f>
        <v>5112</v>
      </c>
      <c r="N8903" s="3">
        <f>'Transaction Data'!$F8903*'Transaction Data'!$L8903</f>
        <v>10224</v>
      </c>
      <c r="O8903" s="3">
        <f>'Transaction Data'!$N8903-'Transaction Data'!$M8903</f>
        <v>5112</v>
      </c>
      <c r="P8903" s="2">
        <f>DATEDIF('Transaction Data'!$D8903,'Transaction Data'!$A8903,"y")</f>
        <v>54</v>
      </c>
      <c r="Q8903" s="2" t="str">
        <f>FLOOR('Transaction Data'!$P8903,15)&amp;"-"&amp;FLOOR('Transaction Data'!$P8903,15)+14</f>
        <v>45-59</v>
      </c>
      <c r="R8903" s="2" t="str">
        <f>IF('Transaction Data'!$L8903&lt;=10,"Less Expensive","Expensive")</f>
        <v>Expensive</v>
      </c>
      <c r="S8903" s="4">
        <f>WEEKDAY('Transaction Data'!$A8903)</f>
        <v>7</v>
      </c>
      <c r="T8903" s="2" t="str">
        <f>IF(WEEKDAY('Transaction Data'!$A8903,2)&lt;6,"Weekday","Weekend")</f>
        <v>Weekend</v>
      </c>
    </row>
    <row r="8904" ht="15.75" customHeight="1">
      <c r="A8904" s="1">
        <v>45466.0</v>
      </c>
      <c r="B8904" s="2" t="s">
        <v>8138</v>
      </c>
      <c r="C8904" s="2" t="s">
        <v>51</v>
      </c>
      <c r="D8904" s="1">
        <v>18008.0</v>
      </c>
      <c r="E8904" s="2" t="s">
        <v>22</v>
      </c>
      <c r="F8904" s="2">
        <v>292.0</v>
      </c>
      <c r="G8904" s="2" t="s">
        <v>60</v>
      </c>
      <c r="H8904" s="2" t="s">
        <v>24</v>
      </c>
      <c r="I8904" s="2" t="s">
        <v>25</v>
      </c>
      <c r="J8904" s="2" t="str">
        <f t="array" ref="J8904">XLOOKUP('Transaction Data'!$G8904,Product_Code,Biscuit_Brand)</f>
        <v>Peanut Butter Bites</v>
      </c>
      <c r="K8904" s="2">
        <f t="array" ref="K8904">XLOOKUP('Transaction Data'!$G8904,Product_Code,Cost)</f>
        <v>5</v>
      </c>
      <c r="L8904" s="2">
        <f t="array" ref="L8904">XLOOKUP('Transaction Data'!$G8904,Product_Code,Unit_Price)</f>
        <v>7</v>
      </c>
      <c r="M8904" s="3">
        <f>'Transaction Data'!$F8904*'Transaction Data'!$K8904</f>
        <v>1460</v>
      </c>
      <c r="N8904" s="3">
        <f>'Transaction Data'!$F8904*'Transaction Data'!$L8904</f>
        <v>2044</v>
      </c>
      <c r="O8904" s="3">
        <f>'Transaction Data'!$N8904-'Transaction Data'!$M8904</f>
        <v>584</v>
      </c>
      <c r="P8904" s="2">
        <f>DATEDIF('Transaction Data'!$D8904,'Transaction Data'!$A8904,"y")</f>
        <v>75</v>
      </c>
      <c r="Q8904" s="2" t="str">
        <f>FLOOR('Transaction Data'!$P8904,15)&amp;"-"&amp;FLOOR('Transaction Data'!$P8904,15)+14</f>
        <v>75-89</v>
      </c>
      <c r="R8904" s="2" t="str">
        <f>IF('Transaction Data'!$L8904&lt;=10,"Less Expensive","Expensive")</f>
        <v>Less Expensive</v>
      </c>
      <c r="S8904" s="4">
        <f>WEEKDAY('Transaction Data'!$A8904)</f>
        <v>1</v>
      </c>
      <c r="T8904" s="2" t="str">
        <f>IF(WEEKDAY('Transaction Data'!$A8904,2)&lt;6,"Weekday","Weekend")</f>
        <v>Weekend</v>
      </c>
    </row>
    <row r="8905" ht="15.75" customHeight="1">
      <c r="A8905" s="1">
        <v>45311.0</v>
      </c>
      <c r="B8905" s="2" t="s">
        <v>275</v>
      </c>
      <c r="C8905" s="2" t="s">
        <v>65</v>
      </c>
      <c r="D8905" s="1">
        <v>28306.0</v>
      </c>
      <c r="E8905" s="2" t="s">
        <v>22</v>
      </c>
      <c r="F8905" s="2">
        <v>28.0</v>
      </c>
      <c r="G8905" s="2" t="s">
        <v>38</v>
      </c>
      <c r="H8905" s="2" t="s">
        <v>42</v>
      </c>
      <c r="I8905" s="2" t="s">
        <v>25</v>
      </c>
      <c r="J8905" s="2" t="str">
        <f t="array" ref="J8905">XLOOKUP('Transaction Data'!$G8905,Product_Code,Biscuit_Brand)</f>
        <v>Ginger Snaps</v>
      </c>
      <c r="K8905" s="2">
        <f t="array" ref="K8905">XLOOKUP('Transaction Data'!$G8905,Product_Code,Cost)</f>
        <v>14</v>
      </c>
      <c r="L8905" s="2">
        <f t="array" ref="L8905">XLOOKUP('Transaction Data'!$G8905,Product_Code,Unit_Price)</f>
        <v>28</v>
      </c>
      <c r="M8905" s="3">
        <f>'Transaction Data'!$F8905*'Transaction Data'!$K8905</f>
        <v>392</v>
      </c>
      <c r="N8905" s="3">
        <f>'Transaction Data'!$F8905*'Transaction Data'!$L8905</f>
        <v>784</v>
      </c>
      <c r="O8905" s="3">
        <f>'Transaction Data'!$N8905-'Transaction Data'!$M8905</f>
        <v>392</v>
      </c>
      <c r="P8905" s="2">
        <f>DATEDIF('Transaction Data'!$D8905,'Transaction Data'!$A8905,"y")</f>
        <v>46</v>
      </c>
      <c r="Q8905" s="2" t="str">
        <f>FLOOR('Transaction Data'!$P8905,15)&amp;"-"&amp;FLOOR('Transaction Data'!$P8905,15)+14</f>
        <v>45-59</v>
      </c>
      <c r="R8905" s="2" t="str">
        <f>IF('Transaction Data'!$L8905&lt;=10,"Less Expensive","Expensive")</f>
        <v>Expensive</v>
      </c>
      <c r="S8905" s="4">
        <f>WEEKDAY('Transaction Data'!$A8905)</f>
        <v>7</v>
      </c>
      <c r="T8905" s="2" t="str">
        <f>IF(WEEKDAY('Transaction Data'!$A8905,2)&lt;6,"Weekday","Weekend")</f>
        <v>Weekend</v>
      </c>
    </row>
    <row r="8906" ht="15.75" customHeight="1">
      <c r="A8906" s="1">
        <v>45393.0</v>
      </c>
      <c r="B8906" s="2" t="s">
        <v>8139</v>
      </c>
      <c r="C8906" s="2" t="s">
        <v>41</v>
      </c>
      <c r="D8906" s="1">
        <v>16493.0</v>
      </c>
      <c r="E8906" s="2" t="s">
        <v>37</v>
      </c>
      <c r="F8906" s="2">
        <v>193.0</v>
      </c>
      <c r="G8906" s="2" t="s">
        <v>23</v>
      </c>
      <c r="H8906" s="2" t="s">
        <v>45</v>
      </c>
      <c r="I8906" s="2" t="s">
        <v>25</v>
      </c>
      <c r="J8906" s="2" t="str">
        <f t="array" ref="J8906">XLOOKUP('Transaction Data'!$G8906,Product_Code,Biscuit_Brand)</f>
        <v>Cinnamon Swirls</v>
      </c>
      <c r="K8906" s="2">
        <f t="array" ref="K8906">XLOOKUP('Transaction Data'!$G8906,Product_Code,Cost)</f>
        <v>10</v>
      </c>
      <c r="L8906" s="2">
        <f t="array" ref="L8906">XLOOKUP('Transaction Data'!$G8906,Product_Code,Unit_Price)</f>
        <v>14</v>
      </c>
      <c r="M8906" s="3">
        <f>'Transaction Data'!$F8906*'Transaction Data'!$K8906</f>
        <v>1930</v>
      </c>
      <c r="N8906" s="3">
        <f>'Transaction Data'!$F8906*'Transaction Data'!$L8906</f>
        <v>2702</v>
      </c>
      <c r="O8906" s="3">
        <f>'Transaction Data'!$N8906-'Transaction Data'!$M8906</f>
        <v>772</v>
      </c>
      <c r="P8906" s="2">
        <f>DATEDIF('Transaction Data'!$D8906,'Transaction Data'!$A8906,"y")</f>
        <v>79</v>
      </c>
      <c r="Q8906" s="2" t="str">
        <f>FLOOR('Transaction Data'!$P8906,15)&amp;"-"&amp;FLOOR('Transaction Data'!$P8906,15)+14</f>
        <v>75-89</v>
      </c>
      <c r="R8906" s="2" t="str">
        <f>IF('Transaction Data'!$L8906&lt;=10,"Less Expensive","Expensive")</f>
        <v>Expensive</v>
      </c>
      <c r="S8906" s="4">
        <f>WEEKDAY('Transaction Data'!$A8906)</f>
        <v>5</v>
      </c>
      <c r="T8906" s="2" t="str">
        <f>IF(WEEKDAY('Transaction Data'!$A8906,2)&lt;6,"Weekday","Weekend")</f>
        <v>Weekday</v>
      </c>
    </row>
    <row r="8907" ht="15.75" customHeight="1">
      <c r="A8907" s="1">
        <v>45454.0</v>
      </c>
      <c r="B8907" s="2" t="s">
        <v>8140</v>
      </c>
      <c r="C8907" s="2" t="s">
        <v>69</v>
      </c>
      <c r="D8907" s="1">
        <v>35165.0</v>
      </c>
      <c r="E8907" s="2" t="s">
        <v>27</v>
      </c>
      <c r="F8907" s="2">
        <v>160.0</v>
      </c>
      <c r="G8907" s="2" t="s">
        <v>38</v>
      </c>
      <c r="H8907" s="2" t="s">
        <v>24</v>
      </c>
      <c r="I8907" s="2" t="s">
        <v>25</v>
      </c>
      <c r="J8907" s="2" t="str">
        <f t="array" ref="J8907">XLOOKUP('Transaction Data'!$G8907,Product_Code,Biscuit_Brand)</f>
        <v>Ginger Snaps</v>
      </c>
      <c r="K8907" s="2">
        <f t="array" ref="K8907">XLOOKUP('Transaction Data'!$G8907,Product_Code,Cost)</f>
        <v>14</v>
      </c>
      <c r="L8907" s="2">
        <f t="array" ref="L8907">XLOOKUP('Transaction Data'!$G8907,Product_Code,Unit_Price)</f>
        <v>28</v>
      </c>
      <c r="M8907" s="3">
        <f>'Transaction Data'!$F8907*'Transaction Data'!$K8907</f>
        <v>2240</v>
      </c>
      <c r="N8907" s="3">
        <f>'Transaction Data'!$F8907*'Transaction Data'!$L8907</f>
        <v>4480</v>
      </c>
      <c r="O8907" s="3">
        <f>'Transaction Data'!$N8907-'Transaction Data'!$M8907</f>
        <v>2240</v>
      </c>
      <c r="P8907" s="2">
        <f>DATEDIF('Transaction Data'!$D8907,'Transaction Data'!$A8907,"y")</f>
        <v>28</v>
      </c>
      <c r="Q8907" s="2" t="str">
        <f>FLOOR('Transaction Data'!$P8907,15)&amp;"-"&amp;FLOOR('Transaction Data'!$P8907,15)+14</f>
        <v>15-29</v>
      </c>
      <c r="R8907" s="2" t="str">
        <f>IF('Transaction Data'!$L8907&lt;=10,"Less Expensive","Expensive")</f>
        <v>Expensive</v>
      </c>
      <c r="S8907" s="4">
        <f>WEEKDAY('Transaction Data'!$A8907)</f>
        <v>3</v>
      </c>
      <c r="T8907" s="2" t="str">
        <f>IF(WEEKDAY('Transaction Data'!$A8907,2)&lt;6,"Weekday","Weekend")</f>
        <v>Weekday</v>
      </c>
    </row>
    <row r="8908" ht="15.75" customHeight="1">
      <c r="A8908" s="1">
        <v>45322.0</v>
      </c>
      <c r="B8908" s="2" t="s">
        <v>8141</v>
      </c>
      <c r="C8908" s="2" t="s">
        <v>72</v>
      </c>
      <c r="D8908" s="1">
        <v>32212.0</v>
      </c>
      <c r="E8908" s="2" t="s">
        <v>63</v>
      </c>
      <c r="F8908" s="2">
        <v>267.0</v>
      </c>
      <c r="G8908" s="2" t="s">
        <v>38</v>
      </c>
      <c r="H8908" s="2" t="s">
        <v>29</v>
      </c>
      <c r="I8908" s="2" t="s">
        <v>30</v>
      </c>
      <c r="J8908" s="2" t="str">
        <f t="array" ref="J8908">XLOOKUP('Transaction Data'!$G8908,Product_Code,Biscuit_Brand)</f>
        <v>Ginger Snaps</v>
      </c>
      <c r="K8908" s="2">
        <f t="array" ref="K8908">XLOOKUP('Transaction Data'!$G8908,Product_Code,Cost)</f>
        <v>14</v>
      </c>
      <c r="L8908" s="2">
        <f t="array" ref="L8908">XLOOKUP('Transaction Data'!$G8908,Product_Code,Unit_Price)</f>
        <v>28</v>
      </c>
      <c r="M8908" s="3">
        <f>'Transaction Data'!$F8908*'Transaction Data'!$K8908</f>
        <v>3738</v>
      </c>
      <c r="N8908" s="3">
        <f>'Transaction Data'!$F8908*'Transaction Data'!$L8908</f>
        <v>7476</v>
      </c>
      <c r="O8908" s="3">
        <f>'Transaction Data'!$N8908-'Transaction Data'!$M8908</f>
        <v>3738</v>
      </c>
      <c r="P8908" s="2">
        <f>DATEDIF('Transaction Data'!$D8908,'Transaction Data'!$A8908,"y")</f>
        <v>35</v>
      </c>
      <c r="Q8908" s="2" t="str">
        <f>FLOOR('Transaction Data'!$P8908,15)&amp;"-"&amp;FLOOR('Transaction Data'!$P8908,15)+14</f>
        <v>30-44</v>
      </c>
      <c r="R8908" s="2" t="str">
        <f>IF('Transaction Data'!$L8908&lt;=10,"Less Expensive","Expensive")</f>
        <v>Expensive</v>
      </c>
      <c r="S8908" s="4">
        <f>WEEKDAY('Transaction Data'!$A8908)</f>
        <v>4</v>
      </c>
      <c r="T8908" s="2" t="str">
        <f>IF(WEEKDAY('Transaction Data'!$A8908,2)&lt;6,"Weekday","Weekend")</f>
        <v>Weekday</v>
      </c>
    </row>
    <row r="8909" ht="15.75" customHeight="1">
      <c r="A8909" s="1">
        <v>45471.0</v>
      </c>
      <c r="B8909" s="2" t="s">
        <v>8142</v>
      </c>
      <c r="C8909" s="2" t="s">
        <v>47</v>
      </c>
      <c r="D8909" s="1">
        <v>33149.0</v>
      </c>
      <c r="E8909" s="2" t="s">
        <v>63</v>
      </c>
      <c r="F8909" s="2">
        <v>322.0</v>
      </c>
      <c r="G8909" s="2" t="s">
        <v>55</v>
      </c>
      <c r="H8909" s="2" t="s">
        <v>42</v>
      </c>
      <c r="I8909" s="2" t="s">
        <v>25</v>
      </c>
      <c r="J8909" s="2" t="str">
        <f t="array" ref="J8909">XLOOKUP('Transaction Data'!$G8909,Product_Code,Biscuit_Brand)</f>
        <v>Vanilla Wafers</v>
      </c>
      <c r="K8909" s="2">
        <f t="array" ref="K8909">XLOOKUP('Transaction Data'!$G8909,Product_Code,Cost)</f>
        <v>18</v>
      </c>
      <c r="L8909" s="2">
        <f t="array" ref="L8909">XLOOKUP('Transaction Data'!$G8909,Product_Code,Unit_Price)</f>
        <v>36</v>
      </c>
      <c r="M8909" s="3">
        <f>'Transaction Data'!$F8909*'Transaction Data'!$K8909</f>
        <v>5796</v>
      </c>
      <c r="N8909" s="3">
        <f>'Transaction Data'!$F8909*'Transaction Data'!$L8909</f>
        <v>11592</v>
      </c>
      <c r="O8909" s="3">
        <f>'Transaction Data'!$N8909-'Transaction Data'!$M8909</f>
        <v>5796</v>
      </c>
      <c r="P8909" s="2">
        <f>DATEDIF('Transaction Data'!$D8909,'Transaction Data'!$A8909,"y")</f>
        <v>33</v>
      </c>
      <c r="Q8909" s="2" t="str">
        <f>FLOOR('Transaction Data'!$P8909,15)&amp;"-"&amp;FLOOR('Transaction Data'!$P8909,15)+14</f>
        <v>30-44</v>
      </c>
      <c r="R8909" s="2" t="str">
        <f>IF('Transaction Data'!$L8909&lt;=10,"Less Expensive","Expensive")</f>
        <v>Expensive</v>
      </c>
      <c r="S8909" s="4">
        <f>WEEKDAY('Transaction Data'!$A8909)</f>
        <v>6</v>
      </c>
      <c r="T8909" s="2" t="str">
        <f>IF(WEEKDAY('Transaction Data'!$A8909,2)&lt;6,"Weekday","Weekend")</f>
        <v>Weekday</v>
      </c>
    </row>
    <row r="8910" ht="15.75" customHeight="1">
      <c r="A8910" s="1">
        <v>45336.0</v>
      </c>
      <c r="B8910" s="2" t="s">
        <v>8143</v>
      </c>
      <c r="C8910" s="2" t="s">
        <v>51</v>
      </c>
      <c r="D8910" s="1">
        <v>34068.0</v>
      </c>
      <c r="E8910" s="2" t="s">
        <v>37</v>
      </c>
      <c r="F8910" s="2">
        <v>83.0</v>
      </c>
      <c r="G8910" s="2" t="s">
        <v>33</v>
      </c>
      <c r="H8910" s="2" t="s">
        <v>45</v>
      </c>
      <c r="I8910" s="2" t="s">
        <v>25</v>
      </c>
      <c r="J8910" s="2" t="str">
        <f t="array" ref="J8910">XLOOKUP('Transaction Data'!$G8910,Product_Code,Biscuit_Brand)</f>
        <v>Caramel Biscuits</v>
      </c>
      <c r="K8910" s="2">
        <f t="array" ref="K8910">XLOOKUP('Transaction Data'!$G8910,Product_Code,Cost)</f>
        <v>18</v>
      </c>
      <c r="L8910" s="2">
        <f t="array" ref="L8910">XLOOKUP('Transaction Data'!$G8910,Product_Code,Unit_Price)</f>
        <v>22</v>
      </c>
      <c r="M8910" s="3">
        <f>'Transaction Data'!$F8910*'Transaction Data'!$K8910</f>
        <v>1494</v>
      </c>
      <c r="N8910" s="3">
        <f>'Transaction Data'!$F8910*'Transaction Data'!$L8910</f>
        <v>1826</v>
      </c>
      <c r="O8910" s="3">
        <f>'Transaction Data'!$N8910-'Transaction Data'!$M8910</f>
        <v>332</v>
      </c>
      <c r="P8910" s="2">
        <f>DATEDIF('Transaction Data'!$D8910,'Transaction Data'!$A8910,"y")</f>
        <v>30</v>
      </c>
      <c r="Q8910" s="2" t="str">
        <f>FLOOR('Transaction Data'!$P8910,15)&amp;"-"&amp;FLOOR('Transaction Data'!$P8910,15)+14</f>
        <v>30-44</v>
      </c>
      <c r="R8910" s="2" t="str">
        <f>IF('Transaction Data'!$L8910&lt;=10,"Less Expensive","Expensive")</f>
        <v>Expensive</v>
      </c>
      <c r="S8910" s="4">
        <f>WEEKDAY('Transaction Data'!$A8910)</f>
        <v>4</v>
      </c>
      <c r="T8910" s="2" t="str">
        <f>IF(WEEKDAY('Transaction Data'!$A8910,2)&lt;6,"Weekday","Weekend")</f>
        <v>Weekday</v>
      </c>
    </row>
    <row r="8911" ht="15.75" customHeight="1">
      <c r="A8911" s="1">
        <v>45410.0</v>
      </c>
      <c r="B8911" s="2" t="s">
        <v>8144</v>
      </c>
      <c r="C8911" s="2" t="s">
        <v>51</v>
      </c>
      <c r="D8911" s="1">
        <v>23561.0</v>
      </c>
      <c r="E8911" s="2" t="s">
        <v>22</v>
      </c>
      <c r="F8911" s="2">
        <v>388.0</v>
      </c>
      <c r="G8911" s="2" t="s">
        <v>28</v>
      </c>
      <c r="H8911" s="2" t="s">
        <v>24</v>
      </c>
      <c r="I8911" s="2" t="s">
        <v>25</v>
      </c>
      <c r="J8911" s="2" t="str">
        <f t="array" ref="J8911">XLOOKUP('Transaction Data'!$G8911,Product_Code,Biscuit_Brand)</f>
        <v>Shortbread</v>
      </c>
      <c r="K8911" s="2">
        <f t="array" ref="K8911">XLOOKUP('Transaction Data'!$G8911,Product_Code,Cost)</f>
        <v>10</v>
      </c>
      <c r="L8911" s="2">
        <f t="array" ref="L8911">XLOOKUP('Transaction Data'!$G8911,Product_Code,Unit_Price)</f>
        <v>45</v>
      </c>
      <c r="M8911" s="3">
        <f>'Transaction Data'!$F8911*'Transaction Data'!$K8911</f>
        <v>3880</v>
      </c>
      <c r="N8911" s="3">
        <f>'Transaction Data'!$F8911*'Transaction Data'!$L8911</f>
        <v>17460</v>
      </c>
      <c r="O8911" s="3">
        <f>'Transaction Data'!$N8911-'Transaction Data'!$M8911</f>
        <v>13580</v>
      </c>
      <c r="P8911" s="2">
        <f>DATEDIF('Transaction Data'!$D8911,'Transaction Data'!$A8911,"y")</f>
        <v>59</v>
      </c>
      <c r="Q8911" s="2" t="str">
        <f>FLOOR('Transaction Data'!$P8911,15)&amp;"-"&amp;FLOOR('Transaction Data'!$P8911,15)+14</f>
        <v>45-59</v>
      </c>
      <c r="R8911" s="2" t="str">
        <f>IF('Transaction Data'!$L8911&lt;=10,"Less Expensive","Expensive")</f>
        <v>Expensive</v>
      </c>
      <c r="S8911" s="4">
        <f>WEEKDAY('Transaction Data'!$A8911)</f>
        <v>1</v>
      </c>
      <c r="T8911" s="2" t="str">
        <f>IF(WEEKDAY('Transaction Data'!$A8911,2)&lt;6,"Weekday","Weekend")</f>
        <v>Weekend</v>
      </c>
    </row>
    <row r="8912" ht="15.75" customHeight="1">
      <c r="A8912" s="1">
        <v>45370.0</v>
      </c>
      <c r="B8912" s="2" t="s">
        <v>136</v>
      </c>
      <c r="C8912" s="2" t="s">
        <v>65</v>
      </c>
      <c r="D8912" s="1">
        <v>23806.0</v>
      </c>
      <c r="E8912" s="2" t="s">
        <v>37</v>
      </c>
      <c r="F8912" s="2">
        <v>262.0</v>
      </c>
      <c r="G8912" s="2" t="s">
        <v>60</v>
      </c>
      <c r="H8912" s="2" t="s">
        <v>29</v>
      </c>
      <c r="I8912" s="2" t="s">
        <v>25</v>
      </c>
      <c r="J8912" s="2" t="str">
        <f t="array" ref="J8912">XLOOKUP('Transaction Data'!$G8912,Product_Code,Biscuit_Brand)</f>
        <v>Peanut Butter Bites</v>
      </c>
      <c r="K8912" s="2">
        <f t="array" ref="K8912">XLOOKUP('Transaction Data'!$G8912,Product_Code,Cost)</f>
        <v>5</v>
      </c>
      <c r="L8912" s="2">
        <f t="array" ref="L8912">XLOOKUP('Transaction Data'!$G8912,Product_Code,Unit_Price)</f>
        <v>7</v>
      </c>
      <c r="M8912" s="3">
        <f>'Transaction Data'!$F8912*'Transaction Data'!$K8912</f>
        <v>1310</v>
      </c>
      <c r="N8912" s="3">
        <f>'Transaction Data'!$F8912*'Transaction Data'!$L8912</f>
        <v>1834</v>
      </c>
      <c r="O8912" s="3">
        <f>'Transaction Data'!$N8912-'Transaction Data'!$M8912</f>
        <v>524</v>
      </c>
      <c r="P8912" s="2">
        <f>DATEDIF('Transaction Data'!$D8912,'Transaction Data'!$A8912,"y")</f>
        <v>59</v>
      </c>
      <c r="Q8912" s="2" t="str">
        <f>FLOOR('Transaction Data'!$P8912,15)&amp;"-"&amp;FLOOR('Transaction Data'!$P8912,15)+14</f>
        <v>45-59</v>
      </c>
      <c r="R8912" s="2" t="str">
        <f>IF('Transaction Data'!$L8912&lt;=10,"Less Expensive","Expensive")</f>
        <v>Less Expensive</v>
      </c>
      <c r="S8912" s="4">
        <f>WEEKDAY('Transaction Data'!$A8912)</f>
        <v>3</v>
      </c>
      <c r="T8912" s="2" t="str">
        <f>IF(WEEKDAY('Transaction Data'!$A8912,2)&lt;6,"Weekday","Weekend")</f>
        <v>Weekday</v>
      </c>
    </row>
    <row r="8913" ht="15.75" customHeight="1">
      <c r="A8913" s="1">
        <v>45347.0</v>
      </c>
      <c r="B8913" s="2" t="s">
        <v>8145</v>
      </c>
      <c r="C8913" s="2" t="s">
        <v>47</v>
      </c>
      <c r="D8913" s="1">
        <v>29627.0</v>
      </c>
      <c r="E8913" s="2" t="s">
        <v>63</v>
      </c>
      <c r="F8913" s="2">
        <v>157.0</v>
      </c>
      <c r="G8913" s="2" t="s">
        <v>38</v>
      </c>
      <c r="H8913" s="2" t="s">
        <v>29</v>
      </c>
      <c r="I8913" s="2" t="s">
        <v>30</v>
      </c>
      <c r="J8913" s="2" t="str">
        <f t="array" ref="J8913">XLOOKUP('Transaction Data'!$G8913,Product_Code,Biscuit_Brand)</f>
        <v>Ginger Snaps</v>
      </c>
      <c r="K8913" s="2">
        <f t="array" ref="K8913">XLOOKUP('Transaction Data'!$G8913,Product_Code,Cost)</f>
        <v>14</v>
      </c>
      <c r="L8913" s="2">
        <f t="array" ref="L8913">XLOOKUP('Transaction Data'!$G8913,Product_Code,Unit_Price)</f>
        <v>28</v>
      </c>
      <c r="M8913" s="3">
        <f>'Transaction Data'!$F8913*'Transaction Data'!$K8913</f>
        <v>2198</v>
      </c>
      <c r="N8913" s="3">
        <f>'Transaction Data'!$F8913*'Transaction Data'!$L8913</f>
        <v>4396</v>
      </c>
      <c r="O8913" s="3">
        <f>'Transaction Data'!$N8913-'Transaction Data'!$M8913</f>
        <v>2198</v>
      </c>
      <c r="P8913" s="2">
        <f>DATEDIF('Transaction Data'!$D8913,'Transaction Data'!$A8913,"y")</f>
        <v>43</v>
      </c>
      <c r="Q8913" s="2" t="str">
        <f>FLOOR('Transaction Data'!$P8913,15)&amp;"-"&amp;FLOOR('Transaction Data'!$P8913,15)+14</f>
        <v>30-44</v>
      </c>
      <c r="R8913" s="2" t="str">
        <f>IF('Transaction Data'!$L8913&lt;=10,"Less Expensive","Expensive")</f>
        <v>Expensive</v>
      </c>
      <c r="S8913" s="4">
        <f>WEEKDAY('Transaction Data'!$A8913)</f>
        <v>1</v>
      </c>
      <c r="T8913" s="2" t="str">
        <f>IF(WEEKDAY('Transaction Data'!$A8913,2)&lt;6,"Weekday","Weekend")</f>
        <v>Weekend</v>
      </c>
    </row>
    <row r="8914" ht="15.75" customHeight="1">
      <c r="A8914" s="1">
        <v>45309.0</v>
      </c>
      <c r="B8914" s="2" t="s">
        <v>8146</v>
      </c>
      <c r="C8914" s="2" t="s">
        <v>51</v>
      </c>
      <c r="D8914" s="1">
        <v>22831.0</v>
      </c>
      <c r="E8914" s="2" t="s">
        <v>37</v>
      </c>
      <c r="F8914" s="2">
        <v>457.0</v>
      </c>
      <c r="G8914" s="2" t="s">
        <v>48</v>
      </c>
      <c r="H8914" s="2" t="s">
        <v>34</v>
      </c>
      <c r="I8914" s="2" t="s">
        <v>30</v>
      </c>
      <c r="J8914" s="2" t="str">
        <f t="array" ref="J8914">XLOOKUP('Transaction Data'!$G8914,Product_Code,Biscuit_Brand)</f>
        <v>Lemon Crisps</v>
      </c>
      <c r="K8914" s="2">
        <f t="array" ref="K8914">XLOOKUP('Transaction Data'!$G8914,Product_Code,Cost)</f>
        <v>7</v>
      </c>
      <c r="L8914" s="2">
        <f t="array" ref="L8914">XLOOKUP('Transaction Data'!$G8914,Product_Code,Unit_Price)</f>
        <v>9</v>
      </c>
      <c r="M8914" s="3">
        <f>'Transaction Data'!$F8914*'Transaction Data'!$K8914</f>
        <v>3199</v>
      </c>
      <c r="N8914" s="3">
        <f>'Transaction Data'!$F8914*'Transaction Data'!$L8914</f>
        <v>4113</v>
      </c>
      <c r="O8914" s="3">
        <f>'Transaction Data'!$N8914-'Transaction Data'!$M8914</f>
        <v>914</v>
      </c>
      <c r="P8914" s="2">
        <f>DATEDIF('Transaction Data'!$D8914,'Transaction Data'!$A8914,"y")</f>
        <v>61</v>
      </c>
      <c r="Q8914" s="2" t="str">
        <f>FLOOR('Transaction Data'!$P8914,15)&amp;"-"&amp;FLOOR('Transaction Data'!$P8914,15)+14</f>
        <v>60-74</v>
      </c>
      <c r="R8914" s="2" t="str">
        <f>IF('Transaction Data'!$L8914&lt;=10,"Less Expensive","Expensive")</f>
        <v>Less Expensive</v>
      </c>
      <c r="S8914" s="4">
        <f>WEEKDAY('Transaction Data'!$A8914)</f>
        <v>5</v>
      </c>
      <c r="T8914" s="2" t="str">
        <f>IF(WEEKDAY('Transaction Data'!$A8914,2)&lt;6,"Weekday","Weekend")</f>
        <v>Weekday</v>
      </c>
    </row>
    <row r="8915" ht="15.75" customHeight="1">
      <c r="A8915" s="1">
        <v>45479.0</v>
      </c>
      <c r="B8915" s="2" t="s">
        <v>8147</v>
      </c>
      <c r="C8915" s="2" t="s">
        <v>65</v>
      </c>
      <c r="D8915" s="1">
        <v>35054.0</v>
      </c>
      <c r="E8915" s="2" t="s">
        <v>37</v>
      </c>
      <c r="F8915" s="2">
        <v>102.0</v>
      </c>
      <c r="G8915" s="2" t="s">
        <v>28</v>
      </c>
      <c r="H8915" s="2" t="s">
        <v>24</v>
      </c>
      <c r="I8915" s="2" t="s">
        <v>25</v>
      </c>
      <c r="J8915" s="2" t="str">
        <f t="array" ref="J8915">XLOOKUP('Transaction Data'!$G8915,Product_Code,Biscuit_Brand)</f>
        <v>Shortbread</v>
      </c>
      <c r="K8915" s="2">
        <f t="array" ref="K8915">XLOOKUP('Transaction Data'!$G8915,Product_Code,Cost)</f>
        <v>10</v>
      </c>
      <c r="L8915" s="2">
        <f t="array" ref="L8915">XLOOKUP('Transaction Data'!$G8915,Product_Code,Unit_Price)</f>
        <v>45</v>
      </c>
      <c r="M8915" s="3">
        <f>'Transaction Data'!$F8915*'Transaction Data'!$K8915</f>
        <v>1020</v>
      </c>
      <c r="N8915" s="3">
        <f>'Transaction Data'!$F8915*'Transaction Data'!$L8915</f>
        <v>4590</v>
      </c>
      <c r="O8915" s="3">
        <f>'Transaction Data'!$N8915-'Transaction Data'!$M8915</f>
        <v>3570</v>
      </c>
      <c r="P8915" s="2">
        <f>DATEDIF('Transaction Data'!$D8915,'Transaction Data'!$A8915,"y")</f>
        <v>28</v>
      </c>
      <c r="Q8915" s="2" t="str">
        <f>FLOOR('Transaction Data'!$P8915,15)&amp;"-"&amp;FLOOR('Transaction Data'!$P8915,15)+14</f>
        <v>15-29</v>
      </c>
      <c r="R8915" s="2" t="str">
        <f>IF('Transaction Data'!$L8915&lt;=10,"Less Expensive","Expensive")</f>
        <v>Expensive</v>
      </c>
      <c r="S8915" s="4">
        <f>WEEKDAY('Transaction Data'!$A8915)</f>
        <v>7</v>
      </c>
      <c r="T8915" s="2" t="str">
        <f>IF(WEEKDAY('Transaction Data'!$A8915,2)&lt;6,"Weekday","Weekend")</f>
        <v>Weekend</v>
      </c>
    </row>
    <row r="8916" ht="15.75" customHeight="1">
      <c r="A8916" s="1">
        <v>45321.0</v>
      </c>
      <c r="B8916" s="2" t="s">
        <v>8148</v>
      </c>
      <c r="C8916" s="2" t="s">
        <v>72</v>
      </c>
      <c r="D8916" s="1">
        <v>25845.0</v>
      </c>
      <c r="E8916" s="2" t="s">
        <v>37</v>
      </c>
      <c r="F8916" s="2">
        <v>489.0</v>
      </c>
      <c r="G8916" s="2" t="s">
        <v>60</v>
      </c>
      <c r="H8916" s="2" t="s">
        <v>42</v>
      </c>
      <c r="I8916" s="2" t="s">
        <v>30</v>
      </c>
      <c r="J8916" s="2" t="str">
        <f t="array" ref="J8916">XLOOKUP('Transaction Data'!$G8916,Product_Code,Biscuit_Brand)</f>
        <v>Peanut Butter Bites</v>
      </c>
      <c r="K8916" s="2">
        <f t="array" ref="K8916">XLOOKUP('Transaction Data'!$G8916,Product_Code,Cost)</f>
        <v>5</v>
      </c>
      <c r="L8916" s="2">
        <f t="array" ref="L8916">XLOOKUP('Transaction Data'!$G8916,Product_Code,Unit_Price)</f>
        <v>7</v>
      </c>
      <c r="M8916" s="3">
        <f>'Transaction Data'!$F8916*'Transaction Data'!$K8916</f>
        <v>2445</v>
      </c>
      <c r="N8916" s="3">
        <f>'Transaction Data'!$F8916*'Transaction Data'!$L8916</f>
        <v>3423</v>
      </c>
      <c r="O8916" s="3">
        <f>'Transaction Data'!$N8916-'Transaction Data'!$M8916</f>
        <v>978</v>
      </c>
      <c r="P8916" s="2">
        <f>DATEDIF('Transaction Data'!$D8916,'Transaction Data'!$A8916,"y")</f>
        <v>53</v>
      </c>
      <c r="Q8916" s="2" t="str">
        <f>FLOOR('Transaction Data'!$P8916,15)&amp;"-"&amp;FLOOR('Transaction Data'!$P8916,15)+14</f>
        <v>45-59</v>
      </c>
      <c r="R8916" s="2" t="str">
        <f>IF('Transaction Data'!$L8916&lt;=10,"Less Expensive","Expensive")</f>
        <v>Less Expensive</v>
      </c>
      <c r="S8916" s="4">
        <f>WEEKDAY('Transaction Data'!$A8916)</f>
        <v>3</v>
      </c>
      <c r="T8916" s="2" t="str">
        <f>IF(WEEKDAY('Transaction Data'!$A8916,2)&lt;6,"Weekday","Weekend")</f>
        <v>Weekday</v>
      </c>
    </row>
    <row r="8917" ht="15.75" customHeight="1">
      <c r="A8917" s="1">
        <v>45444.0</v>
      </c>
      <c r="B8917" s="2" t="s">
        <v>8149</v>
      </c>
      <c r="C8917" s="2" t="s">
        <v>54</v>
      </c>
      <c r="D8917" s="1">
        <v>25669.0</v>
      </c>
      <c r="E8917" s="2" t="s">
        <v>27</v>
      </c>
      <c r="F8917" s="2">
        <v>374.0</v>
      </c>
      <c r="G8917" s="2" t="s">
        <v>60</v>
      </c>
      <c r="H8917" s="2" t="s">
        <v>45</v>
      </c>
      <c r="I8917" s="2" t="s">
        <v>25</v>
      </c>
      <c r="J8917" s="2" t="str">
        <f t="array" ref="J8917">XLOOKUP('Transaction Data'!$G8917,Product_Code,Biscuit_Brand)</f>
        <v>Peanut Butter Bites</v>
      </c>
      <c r="K8917" s="2">
        <f t="array" ref="K8917">XLOOKUP('Transaction Data'!$G8917,Product_Code,Cost)</f>
        <v>5</v>
      </c>
      <c r="L8917" s="2">
        <f t="array" ref="L8917">XLOOKUP('Transaction Data'!$G8917,Product_Code,Unit_Price)</f>
        <v>7</v>
      </c>
      <c r="M8917" s="3">
        <f>'Transaction Data'!$F8917*'Transaction Data'!$K8917</f>
        <v>1870</v>
      </c>
      <c r="N8917" s="3">
        <f>'Transaction Data'!$F8917*'Transaction Data'!$L8917</f>
        <v>2618</v>
      </c>
      <c r="O8917" s="3">
        <f>'Transaction Data'!$N8917-'Transaction Data'!$M8917</f>
        <v>748</v>
      </c>
      <c r="P8917" s="2">
        <f>DATEDIF('Transaction Data'!$D8917,'Transaction Data'!$A8917,"y")</f>
        <v>54</v>
      </c>
      <c r="Q8917" s="2" t="str">
        <f>FLOOR('Transaction Data'!$P8917,15)&amp;"-"&amp;FLOOR('Transaction Data'!$P8917,15)+14</f>
        <v>45-59</v>
      </c>
      <c r="R8917" s="2" t="str">
        <f>IF('Transaction Data'!$L8917&lt;=10,"Less Expensive","Expensive")</f>
        <v>Less Expensive</v>
      </c>
      <c r="S8917" s="4">
        <f>WEEKDAY('Transaction Data'!$A8917)</f>
        <v>7</v>
      </c>
      <c r="T8917" s="2" t="str">
        <f>IF(WEEKDAY('Transaction Data'!$A8917,2)&lt;6,"Weekday","Weekend")</f>
        <v>Weekend</v>
      </c>
    </row>
    <row r="8918" ht="15.75" customHeight="1">
      <c r="A8918" s="1">
        <v>45460.0</v>
      </c>
      <c r="B8918" s="2" t="s">
        <v>8150</v>
      </c>
      <c r="C8918" s="2" t="s">
        <v>51</v>
      </c>
      <c r="D8918" s="1">
        <v>34646.0</v>
      </c>
      <c r="E8918" s="2" t="s">
        <v>63</v>
      </c>
      <c r="F8918" s="2">
        <v>370.0</v>
      </c>
      <c r="G8918" s="2" t="s">
        <v>55</v>
      </c>
      <c r="H8918" s="2" t="s">
        <v>24</v>
      </c>
      <c r="I8918" s="2" t="s">
        <v>25</v>
      </c>
      <c r="J8918" s="2" t="str">
        <f t="array" ref="J8918">XLOOKUP('Transaction Data'!$G8918,Product_Code,Biscuit_Brand)</f>
        <v>Vanilla Wafers</v>
      </c>
      <c r="K8918" s="2">
        <f t="array" ref="K8918">XLOOKUP('Transaction Data'!$G8918,Product_Code,Cost)</f>
        <v>18</v>
      </c>
      <c r="L8918" s="2">
        <f t="array" ref="L8918">XLOOKUP('Transaction Data'!$G8918,Product_Code,Unit_Price)</f>
        <v>36</v>
      </c>
      <c r="M8918" s="3">
        <f>'Transaction Data'!$F8918*'Transaction Data'!$K8918</f>
        <v>6660</v>
      </c>
      <c r="N8918" s="3">
        <f>'Transaction Data'!$F8918*'Transaction Data'!$L8918</f>
        <v>13320</v>
      </c>
      <c r="O8918" s="3">
        <f>'Transaction Data'!$N8918-'Transaction Data'!$M8918</f>
        <v>6660</v>
      </c>
      <c r="P8918" s="2">
        <f>DATEDIF('Transaction Data'!$D8918,'Transaction Data'!$A8918,"y")</f>
        <v>29</v>
      </c>
      <c r="Q8918" s="2" t="str">
        <f>FLOOR('Transaction Data'!$P8918,15)&amp;"-"&amp;FLOOR('Transaction Data'!$P8918,15)+14</f>
        <v>15-29</v>
      </c>
      <c r="R8918" s="2" t="str">
        <f>IF('Transaction Data'!$L8918&lt;=10,"Less Expensive","Expensive")</f>
        <v>Expensive</v>
      </c>
      <c r="S8918" s="4">
        <f>WEEKDAY('Transaction Data'!$A8918)</f>
        <v>2</v>
      </c>
      <c r="T8918" s="2" t="str">
        <f>IF(WEEKDAY('Transaction Data'!$A8918,2)&lt;6,"Weekday","Weekend")</f>
        <v>Weekday</v>
      </c>
    </row>
    <row r="8919" ht="15.75" customHeight="1">
      <c r="A8919" s="1">
        <v>45306.0</v>
      </c>
      <c r="B8919" s="2" t="s">
        <v>6191</v>
      </c>
      <c r="C8919" s="2" t="s">
        <v>21</v>
      </c>
      <c r="D8919" s="1">
        <v>23239.0</v>
      </c>
      <c r="E8919" s="2" t="s">
        <v>63</v>
      </c>
      <c r="F8919" s="2">
        <v>167.0</v>
      </c>
      <c r="G8919" s="2" t="s">
        <v>55</v>
      </c>
      <c r="H8919" s="2" t="s">
        <v>29</v>
      </c>
      <c r="I8919" s="2" t="s">
        <v>25</v>
      </c>
      <c r="J8919" s="2" t="str">
        <f t="array" ref="J8919">XLOOKUP('Transaction Data'!$G8919,Product_Code,Biscuit_Brand)</f>
        <v>Vanilla Wafers</v>
      </c>
      <c r="K8919" s="2">
        <f t="array" ref="K8919">XLOOKUP('Transaction Data'!$G8919,Product_Code,Cost)</f>
        <v>18</v>
      </c>
      <c r="L8919" s="2">
        <f t="array" ref="L8919">XLOOKUP('Transaction Data'!$G8919,Product_Code,Unit_Price)</f>
        <v>36</v>
      </c>
      <c r="M8919" s="3">
        <f>'Transaction Data'!$F8919*'Transaction Data'!$K8919</f>
        <v>3006</v>
      </c>
      <c r="N8919" s="3">
        <f>'Transaction Data'!$F8919*'Transaction Data'!$L8919</f>
        <v>6012</v>
      </c>
      <c r="O8919" s="3">
        <f>'Transaction Data'!$N8919-'Transaction Data'!$M8919</f>
        <v>3006</v>
      </c>
      <c r="P8919" s="2">
        <f>DATEDIF('Transaction Data'!$D8919,'Transaction Data'!$A8919,"y")</f>
        <v>60</v>
      </c>
      <c r="Q8919" s="2" t="str">
        <f>FLOOR('Transaction Data'!$P8919,15)&amp;"-"&amp;FLOOR('Transaction Data'!$P8919,15)+14</f>
        <v>60-74</v>
      </c>
      <c r="R8919" s="2" t="str">
        <f>IF('Transaction Data'!$L8919&lt;=10,"Less Expensive","Expensive")</f>
        <v>Expensive</v>
      </c>
      <c r="S8919" s="4">
        <f>WEEKDAY('Transaction Data'!$A8919)</f>
        <v>2</v>
      </c>
      <c r="T8919" s="2" t="str">
        <f>IF(WEEKDAY('Transaction Data'!$A8919,2)&lt;6,"Weekday","Weekend")</f>
        <v>Weekday</v>
      </c>
    </row>
    <row r="8920" ht="15.75" customHeight="1">
      <c r="A8920" s="1">
        <v>45313.0</v>
      </c>
      <c r="B8920" s="2" t="s">
        <v>8151</v>
      </c>
      <c r="C8920" s="2" t="s">
        <v>32</v>
      </c>
      <c r="D8920" s="1">
        <v>35627.0</v>
      </c>
      <c r="E8920" s="2" t="s">
        <v>22</v>
      </c>
      <c r="F8920" s="2">
        <v>397.0</v>
      </c>
      <c r="G8920" s="2" t="s">
        <v>28</v>
      </c>
      <c r="H8920" s="2" t="s">
        <v>42</v>
      </c>
      <c r="I8920" s="2" t="s">
        <v>25</v>
      </c>
      <c r="J8920" s="2" t="str">
        <f t="array" ref="J8920">XLOOKUP('Transaction Data'!$G8920,Product_Code,Biscuit_Brand)</f>
        <v>Shortbread</v>
      </c>
      <c r="K8920" s="2">
        <f t="array" ref="K8920">XLOOKUP('Transaction Data'!$G8920,Product_Code,Cost)</f>
        <v>10</v>
      </c>
      <c r="L8920" s="2">
        <f t="array" ref="L8920">XLOOKUP('Transaction Data'!$G8920,Product_Code,Unit_Price)</f>
        <v>45</v>
      </c>
      <c r="M8920" s="3">
        <f>'Transaction Data'!$F8920*'Transaction Data'!$K8920</f>
        <v>3970</v>
      </c>
      <c r="N8920" s="3">
        <f>'Transaction Data'!$F8920*'Transaction Data'!$L8920</f>
        <v>17865</v>
      </c>
      <c r="O8920" s="3">
        <f>'Transaction Data'!$N8920-'Transaction Data'!$M8920</f>
        <v>13895</v>
      </c>
      <c r="P8920" s="2">
        <f>DATEDIF('Transaction Data'!$D8920,'Transaction Data'!$A8920,"y")</f>
        <v>26</v>
      </c>
      <c r="Q8920" s="2" t="str">
        <f>FLOOR('Transaction Data'!$P8920,15)&amp;"-"&amp;FLOOR('Transaction Data'!$P8920,15)+14</f>
        <v>15-29</v>
      </c>
      <c r="R8920" s="2" t="str">
        <f>IF('Transaction Data'!$L8920&lt;=10,"Less Expensive","Expensive")</f>
        <v>Expensive</v>
      </c>
      <c r="S8920" s="4">
        <f>WEEKDAY('Transaction Data'!$A8920)</f>
        <v>2</v>
      </c>
      <c r="T8920" s="2" t="str">
        <f>IF(WEEKDAY('Transaction Data'!$A8920,2)&lt;6,"Weekday","Weekend")</f>
        <v>Weekday</v>
      </c>
    </row>
    <row r="8921" ht="15.75" customHeight="1">
      <c r="A8921" s="1">
        <v>45480.0</v>
      </c>
      <c r="B8921" s="2" t="s">
        <v>8152</v>
      </c>
      <c r="C8921" s="2" t="s">
        <v>72</v>
      </c>
      <c r="D8921" s="1">
        <v>36925.0</v>
      </c>
      <c r="E8921" s="2" t="s">
        <v>37</v>
      </c>
      <c r="F8921" s="2">
        <v>58.0</v>
      </c>
      <c r="G8921" s="2" t="s">
        <v>60</v>
      </c>
      <c r="H8921" s="2" t="s">
        <v>45</v>
      </c>
      <c r="I8921" s="2" t="s">
        <v>25</v>
      </c>
      <c r="J8921" s="2" t="str">
        <f t="array" ref="J8921">XLOOKUP('Transaction Data'!$G8921,Product_Code,Biscuit_Brand)</f>
        <v>Peanut Butter Bites</v>
      </c>
      <c r="K8921" s="2">
        <f t="array" ref="K8921">XLOOKUP('Transaction Data'!$G8921,Product_Code,Cost)</f>
        <v>5</v>
      </c>
      <c r="L8921" s="2">
        <f t="array" ref="L8921">XLOOKUP('Transaction Data'!$G8921,Product_Code,Unit_Price)</f>
        <v>7</v>
      </c>
      <c r="M8921" s="3">
        <f>'Transaction Data'!$F8921*'Transaction Data'!$K8921</f>
        <v>290</v>
      </c>
      <c r="N8921" s="3">
        <f>'Transaction Data'!$F8921*'Transaction Data'!$L8921</f>
        <v>406</v>
      </c>
      <c r="O8921" s="3">
        <f>'Transaction Data'!$N8921-'Transaction Data'!$M8921</f>
        <v>116</v>
      </c>
      <c r="P8921" s="2">
        <f>DATEDIF('Transaction Data'!$D8921,'Transaction Data'!$A8921,"y")</f>
        <v>23</v>
      </c>
      <c r="Q8921" s="2" t="str">
        <f>FLOOR('Transaction Data'!$P8921,15)&amp;"-"&amp;FLOOR('Transaction Data'!$P8921,15)+14</f>
        <v>15-29</v>
      </c>
      <c r="R8921" s="2" t="str">
        <f>IF('Transaction Data'!$L8921&lt;=10,"Less Expensive","Expensive")</f>
        <v>Less Expensive</v>
      </c>
      <c r="S8921" s="4">
        <f>WEEKDAY('Transaction Data'!$A8921)</f>
        <v>1</v>
      </c>
      <c r="T8921" s="2" t="str">
        <f>IF(WEEKDAY('Transaction Data'!$A8921,2)&lt;6,"Weekday","Weekend")</f>
        <v>Weekend</v>
      </c>
    </row>
    <row r="8922" ht="15.75" customHeight="1">
      <c r="A8922" s="1">
        <v>45353.0</v>
      </c>
      <c r="B8922" s="2" t="s">
        <v>8153</v>
      </c>
      <c r="C8922" s="2" t="s">
        <v>78</v>
      </c>
      <c r="D8922" s="1">
        <v>26365.0</v>
      </c>
      <c r="E8922" s="2" t="s">
        <v>37</v>
      </c>
      <c r="F8922" s="2">
        <v>226.0</v>
      </c>
      <c r="G8922" s="2" t="s">
        <v>61</v>
      </c>
      <c r="H8922" s="2" t="s">
        <v>24</v>
      </c>
      <c r="I8922" s="2" t="s">
        <v>25</v>
      </c>
      <c r="J8922" s="2" t="str">
        <f t="array" ref="J8922">XLOOKUP('Transaction Data'!$G8922,Product_Code,Biscuit_Brand)</f>
        <v>Choco Delight</v>
      </c>
      <c r="K8922" s="2">
        <f t="array" ref="K8922">XLOOKUP('Transaction Data'!$G8922,Product_Code,Cost)</f>
        <v>3</v>
      </c>
      <c r="L8922" s="2">
        <f t="array" ref="L8922">XLOOKUP('Transaction Data'!$G8922,Product_Code,Unit_Price)</f>
        <v>5</v>
      </c>
      <c r="M8922" s="3">
        <f>'Transaction Data'!$F8922*'Transaction Data'!$K8922</f>
        <v>678</v>
      </c>
      <c r="N8922" s="3">
        <f>'Transaction Data'!$F8922*'Transaction Data'!$L8922</f>
        <v>1130</v>
      </c>
      <c r="O8922" s="3">
        <f>'Transaction Data'!$N8922-'Transaction Data'!$M8922</f>
        <v>452</v>
      </c>
      <c r="P8922" s="2">
        <f>DATEDIF('Transaction Data'!$D8922,'Transaction Data'!$A8922,"y")</f>
        <v>51</v>
      </c>
      <c r="Q8922" s="2" t="str">
        <f>FLOOR('Transaction Data'!$P8922,15)&amp;"-"&amp;FLOOR('Transaction Data'!$P8922,15)+14</f>
        <v>45-59</v>
      </c>
      <c r="R8922" s="2" t="str">
        <f>IF('Transaction Data'!$L8922&lt;=10,"Less Expensive","Expensive")</f>
        <v>Less Expensive</v>
      </c>
      <c r="S8922" s="4">
        <f>WEEKDAY('Transaction Data'!$A8922)</f>
        <v>7</v>
      </c>
      <c r="T8922" s="2" t="str">
        <f>IF(WEEKDAY('Transaction Data'!$A8922,2)&lt;6,"Weekday","Weekend")</f>
        <v>Weekend</v>
      </c>
    </row>
    <row r="8923" ht="15.75" customHeight="1">
      <c r="A8923" s="1">
        <v>45338.0</v>
      </c>
      <c r="B8923" s="2" t="s">
        <v>8154</v>
      </c>
      <c r="C8923" s="2" t="s">
        <v>41</v>
      </c>
      <c r="D8923" s="1">
        <v>24657.0</v>
      </c>
      <c r="E8923" s="2" t="s">
        <v>27</v>
      </c>
      <c r="F8923" s="2">
        <v>228.0</v>
      </c>
      <c r="G8923" s="2" t="s">
        <v>55</v>
      </c>
      <c r="H8923" s="2" t="s">
        <v>29</v>
      </c>
      <c r="I8923" s="2" t="s">
        <v>25</v>
      </c>
      <c r="J8923" s="2" t="str">
        <f t="array" ref="J8923">XLOOKUP('Transaction Data'!$G8923,Product_Code,Biscuit_Brand)</f>
        <v>Vanilla Wafers</v>
      </c>
      <c r="K8923" s="2">
        <f t="array" ref="K8923">XLOOKUP('Transaction Data'!$G8923,Product_Code,Cost)</f>
        <v>18</v>
      </c>
      <c r="L8923" s="2">
        <f t="array" ref="L8923">XLOOKUP('Transaction Data'!$G8923,Product_Code,Unit_Price)</f>
        <v>36</v>
      </c>
      <c r="M8923" s="3">
        <f>'Transaction Data'!$F8923*'Transaction Data'!$K8923</f>
        <v>4104</v>
      </c>
      <c r="N8923" s="3">
        <f>'Transaction Data'!$F8923*'Transaction Data'!$L8923</f>
        <v>8208</v>
      </c>
      <c r="O8923" s="3">
        <f>'Transaction Data'!$N8923-'Transaction Data'!$M8923</f>
        <v>4104</v>
      </c>
      <c r="P8923" s="2">
        <f>DATEDIF('Transaction Data'!$D8923,'Transaction Data'!$A8923,"y")</f>
        <v>56</v>
      </c>
      <c r="Q8923" s="2" t="str">
        <f>FLOOR('Transaction Data'!$P8923,15)&amp;"-"&amp;FLOOR('Transaction Data'!$P8923,15)+14</f>
        <v>45-59</v>
      </c>
      <c r="R8923" s="2" t="str">
        <f>IF('Transaction Data'!$L8923&lt;=10,"Less Expensive","Expensive")</f>
        <v>Expensive</v>
      </c>
      <c r="S8923" s="4">
        <f>WEEKDAY('Transaction Data'!$A8923)</f>
        <v>6</v>
      </c>
      <c r="T8923" s="2" t="str">
        <f>IF(WEEKDAY('Transaction Data'!$A8923,2)&lt;6,"Weekday","Weekend")</f>
        <v>Weekday</v>
      </c>
    </row>
    <row r="8924" ht="15.75" customHeight="1">
      <c r="A8924" s="1">
        <v>45366.0</v>
      </c>
      <c r="B8924" s="2" t="s">
        <v>1003</v>
      </c>
      <c r="C8924" s="2" t="s">
        <v>32</v>
      </c>
      <c r="D8924" s="1">
        <v>24586.0</v>
      </c>
      <c r="E8924" s="2" t="s">
        <v>27</v>
      </c>
      <c r="F8924" s="2">
        <v>413.0</v>
      </c>
      <c r="G8924" s="2" t="s">
        <v>38</v>
      </c>
      <c r="H8924" s="2" t="s">
        <v>29</v>
      </c>
      <c r="I8924" s="2" t="s">
        <v>25</v>
      </c>
      <c r="J8924" s="2" t="str">
        <f t="array" ref="J8924">XLOOKUP('Transaction Data'!$G8924,Product_Code,Biscuit_Brand)</f>
        <v>Ginger Snaps</v>
      </c>
      <c r="K8924" s="2">
        <f t="array" ref="K8924">XLOOKUP('Transaction Data'!$G8924,Product_Code,Cost)</f>
        <v>14</v>
      </c>
      <c r="L8924" s="2">
        <f t="array" ref="L8924">XLOOKUP('Transaction Data'!$G8924,Product_Code,Unit_Price)</f>
        <v>28</v>
      </c>
      <c r="M8924" s="3">
        <f>'Transaction Data'!$F8924*'Transaction Data'!$K8924</f>
        <v>5782</v>
      </c>
      <c r="N8924" s="3">
        <f>'Transaction Data'!$F8924*'Transaction Data'!$L8924</f>
        <v>11564</v>
      </c>
      <c r="O8924" s="3">
        <f>'Transaction Data'!$N8924-'Transaction Data'!$M8924</f>
        <v>5782</v>
      </c>
      <c r="P8924" s="2">
        <f>DATEDIF('Transaction Data'!$D8924,'Transaction Data'!$A8924,"y")</f>
        <v>56</v>
      </c>
      <c r="Q8924" s="2" t="str">
        <f>FLOOR('Transaction Data'!$P8924,15)&amp;"-"&amp;FLOOR('Transaction Data'!$P8924,15)+14</f>
        <v>45-59</v>
      </c>
      <c r="R8924" s="2" t="str">
        <f>IF('Transaction Data'!$L8924&lt;=10,"Less Expensive","Expensive")</f>
        <v>Expensive</v>
      </c>
      <c r="S8924" s="4">
        <f>WEEKDAY('Transaction Data'!$A8924)</f>
        <v>6</v>
      </c>
      <c r="T8924" s="2" t="str">
        <f>IF(WEEKDAY('Transaction Data'!$A8924,2)&lt;6,"Weekday","Weekend")</f>
        <v>Weekday</v>
      </c>
    </row>
    <row r="8925" ht="15.75" customHeight="1">
      <c r="A8925" s="1">
        <v>45361.0</v>
      </c>
      <c r="B8925" s="2" t="s">
        <v>8155</v>
      </c>
      <c r="C8925" s="2" t="s">
        <v>69</v>
      </c>
      <c r="D8925" s="1">
        <v>23616.0</v>
      </c>
      <c r="E8925" s="2" t="s">
        <v>27</v>
      </c>
      <c r="F8925" s="2">
        <v>349.0</v>
      </c>
      <c r="G8925" s="2" t="s">
        <v>44</v>
      </c>
      <c r="H8925" s="2" t="s">
        <v>34</v>
      </c>
      <c r="I8925" s="2" t="s">
        <v>25</v>
      </c>
      <c r="J8925" s="2" t="str">
        <f t="array" ref="J8925">XLOOKUP('Transaction Data'!$G8925,Product_Code,Biscuit_Brand)</f>
        <v>Butter Crunch</v>
      </c>
      <c r="K8925" s="2">
        <f t="array" ref="K8925">XLOOKUP('Transaction Data'!$G8925,Product_Code,Cost)</f>
        <v>10</v>
      </c>
      <c r="L8925" s="2">
        <f t="array" ref="L8925">XLOOKUP('Transaction Data'!$G8925,Product_Code,Unit_Price)</f>
        <v>11</v>
      </c>
      <c r="M8925" s="3">
        <f>'Transaction Data'!$F8925*'Transaction Data'!$K8925</f>
        <v>3490</v>
      </c>
      <c r="N8925" s="3">
        <f>'Transaction Data'!$F8925*'Transaction Data'!$L8925</f>
        <v>3839</v>
      </c>
      <c r="O8925" s="3">
        <f>'Transaction Data'!$N8925-'Transaction Data'!$M8925</f>
        <v>349</v>
      </c>
      <c r="P8925" s="2">
        <f>DATEDIF('Transaction Data'!$D8925,'Transaction Data'!$A8925,"y")</f>
        <v>59</v>
      </c>
      <c r="Q8925" s="2" t="str">
        <f>FLOOR('Transaction Data'!$P8925,15)&amp;"-"&amp;FLOOR('Transaction Data'!$P8925,15)+14</f>
        <v>45-59</v>
      </c>
      <c r="R8925" s="2" t="str">
        <f>IF('Transaction Data'!$L8925&lt;=10,"Less Expensive","Expensive")</f>
        <v>Expensive</v>
      </c>
      <c r="S8925" s="4">
        <f>WEEKDAY('Transaction Data'!$A8925)</f>
        <v>1</v>
      </c>
      <c r="T8925" s="2" t="str">
        <f>IF(WEEKDAY('Transaction Data'!$A8925,2)&lt;6,"Weekday","Weekend")</f>
        <v>Weekend</v>
      </c>
    </row>
    <row r="8926" ht="15.75" customHeight="1">
      <c r="A8926" s="1">
        <v>45454.0</v>
      </c>
      <c r="B8926" s="2" t="s">
        <v>4237</v>
      </c>
      <c r="C8926" s="2" t="s">
        <v>69</v>
      </c>
      <c r="D8926" s="1">
        <v>35626.0</v>
      </c>
      <c r="E8926" s="2" t="s">
        <v>22</v>
      </c>
      <c r="F8926" s="2">
        <v>329.0</v>
      </c>
      <c r="G8926" s="2" t="s">
        <v>23</v>
      </c>
      <c r="H8926" s="2" t="s">
        <v>24</v>
      </c>
      <c r="I8926" s="2" t="s">
        <v>25</v>
      </c>
      <c r="J8926" s="2" t="str">
        <f t="array" ref="J8926">XLOOKUP('Transaction Data'!$G8926,Product_Code,Biscuit_Brand)</f>
        <v>Cinnamon Swirls</v>
      </c>
      <c r="K8926" s="2">
        <f t="array" ref="K8926">XLOOKUP('Transaction Data'!$G8926,Product_Code,Cost)</f>
        <v>10</v>
      </c>
      <c r="L8926" s="2">
        <f t="array" ref="L8926">XLOOKUP('Transaction Data'!$G8926,Product_Code,Unit_Price)</f>
        <v>14</v>
      </c>
      <c r="M8926" s="3">
        <f>'Transaction Data'!$F8926*'Transaction Data'!$K8926</f>
        <v>3290</v>
      </c>
      <c r="N8926" s="3">
        <f>'Transaction Data'!$F8926*'Transaction Data'!$L8926</f>
        <v>4606</v>
      </c>
      <c r="O8926" s="3">
        <f>'Transaction Data'!$N8926-'Transaction Data'!$M8926</f>
        <v>1316</v>
      </c>
      <c r="P8926" s="2">
        <f>DATEDIF('Transaction Data'!$D8926,'Transaction Data'!$A8926,"y")</f>
        <v>26</v>
      </c>
      <c r="Q8926" s="2" t="str">
        <f>FLOOR('Transaction Data'!$P8926,15)&amp;"-"&amp;FLOOR('Transaction Data'!$P8926,15)+14</f>
        <v>15-29</v>
      </c>
      <c r="R8926" s="2" t="str">
        <f>IF('Transaction Data'!$L8926&lt;=10,"Less Expensive","Expensive")</f>
        <v>Expensive</v>
      </c>
      <c r="S8926" s="4">
        <f>WEEKDAY('Transaction Data'!$A8926)</f>
        <v>3</v>
      </c>
      <c r="T8926" s="2" t="str">
        <f>IF(WEEKDAY('Transaction Data'!$A8926,2)&lt;6,"Weekday","Weekend")</f>
        <v>Weekday</v>
      </c>
    </row>
    <row r="8927" ht="15.75" customHeight="1">
      <c r="A8927" s="1">
        <v>45419.0</v>
      </c>
      <c r="B8927" s="2" t="s">
        <v>6600</v>
      </c>
      <c r="C8927" s="2" t="s">
        <v>54</v>
      </c>
      <c r="D8927" s="1">
        <v>17868.0</v>
      </c>
      <c r="E8927" s="2" t="s">
        <v>63</v>
      </c>
      <c r="F8927" s="2">
        <v>232.0</v>
      </c>
      <c r="G8927" s="2" t="s">
        <v>38</v>
      </c>
      <c r="H8927" s="2" t="s">
        <v>42</v>
      </c>
      <c r="I8927" s="2" t="s">
        <v>25</v>
      </c>
      <c r="J8927" s="2" t="str">
        <f t="array" ref="J8927">XLOOKUP('Transaction Data'!$G8927,Product_Code,Biscuit_Brand)</f>
        <v>Ginger Snaps</v>
      </c>
      <c r="K8927" s="2">
        <f t="array" ref="K8927">XLOOKUP('Transaction Data'!$G8927,Product_Code,Cost)</f>
        <v>14</v>
      </c>
      <c r="L8927" s="2">
        <f t="array" ref="L8927">XLOOKUP('Transaction Data'!$G8927,Product_Code,Unit_Price)</f>
        <v>28</v>
      </c>
      <c r="M8927" s="3">
        <f>'Transaction Data'!$F8927*'Transaction Data'!$K8927</f>
        <v>3248</v>
      </c>
      <c r="N8927" s="3">
        <f>'Transaction Data'!$F8927*'Transaction Data'!$L8927</f>
        <v>6496</v>
      </c>
      <c r="O8927" s="3">
        <f>'Transaction Data'!$N8927-'Transaction Data'!$M8927</f>
        <v>3248</v>
      </c>
      <c r="P8927" s="2">
        <f>DATEDIF('Transaction Data'!$D8927,'Transaction Data'!$A8927,"y")</f>
        <v>75</v>
      </c>
      <c r="Q8927" s="2" t="str">
        <f>FLOOR('Transaction Data'!$P8927,15)&amp;"-"&amp;FLOOR('Transaction Data'!$P8927,15)+14</f>
        <v>75-89</v>
      </c>
      <c r="R8927" s="2" t="str">
        <f>IF('Transaction Data'!$L8927&lt;=10,"Less Expensive","Expensive")</f>
        <v>Expensive</v>
      </c>
      <c r="S8927" s="4">
        <f>WEEKDAY('Transaction Data'!$A8927)</f>
        <v>3</v>
      </c>
      <c r="T8927" s="2" t="str">
        <f>IF(WEEKDAY('Transaction Data'!$A8927,2)&lt;6,"Weekday","Weekend")</f>
        <v>Weekday</v>
      </c>
    </row>
    <row r="8928" ht="15.75" customHeight="1">
      <c r="A8928" s="1">
        <v>45487.0</v>
      </c>
      <c r="B8928" s="2" t="s">
        <v>8156</v>
      </c>
      <c r="C8928" s="2" t="s">
        <v>78</v>
      </c>
      <c r="D8928" s="1">
        <v>27756.0</v>
      </c>
      <c r="E8928" s="2" t="s">
        <v>27</v>
      </c>
      <c r="F8928" s="2">
        <v>349.0</v>
      </c>
      <c r="G8928" s="2" t="s">
        <v>48</v>
      </c>
      <c r="H8928" s="2" t="s">
        <v>45</v>
      </c>
      <c r="I8928" s="2" t="s">
        <v>25</v>
      </c>
      <c r="J8928" s="2" t="str">
        <f t="array" ref="J8928">XLOOKUP('Transaction Data'!$G8928,Product_Code,Biscuit_Brand)</f>
        <v>Lemon Crisps</v>
      </c>
      <c r="K8928" s="2">
        <f t="array" ref="K8928">XLOOKUP('Transaction Data'!$G8928,Product_Code,Cost)</f>
        <v>7</v>
      </c>
      <c r="L8928" s="2">
        <f t="array" ref="L8928">XLOOKUP('Transaction Data'!$G8928,Product_Code,Unit_Price)</f>
        <v>9</v>
      </c>
      <c r="M8928" s="3">
        <f>'Transaction Data'!$F8928*'Transaction Data'!$K8928</f>
        <v>2443</v>
      </c>
      <c r="N8928" s="3">
        <f>'Transaction Data'!$F8928*'Transaction Data'!$L8928</f>
        <v>3141</v>
      </c>
      <c r="O8928" s="3">
        <f>'Transaction Data'!$N8928-'Transaction Data'!$M8928</f>
        <v>698</v>
      </c>
      <c r="P8928" s="2">
        <f>DATEDIF('Transaction Data'!$D8928,'Transaction Data'!$A8928,"y")</f>
        <v>48</v>
      </c>
      <c r="Q8928" s="2" t="str">
        <f>FLOOR('Transaction Data'!$P8928,15)&amp;"-"&amp;FLOOR('Transaction Data'!$P8928,15)+14</f>
        <v>45-59</v>
      </c>
      <c r="R8928" s="2" t="str">
        <f>IF('Transaction Data'!$L8928&lt;=10,"Less Expensive","Expensive")</f>
        <v>Less Expensive</v>
      </c>
      <c r="S8928" s="4">
        <f>WEEKDAY('Transaction Data'!$A8928)</f>
        <v>1</v>
      </c>
      <c r="T8928" s="2" t="str">
        <f>IF(WEEKDAY('Transaction Data'!$A8928,2)&lt;6,"Weekday","Weekend")</f>
        <v>Weekend</v>
      </c>
    </row>
    <row r="8929" ht="15.75" customHeight="1">
      <c r="A8929" s="1">
        <v>45345.0</v>
      </c>
      <c r="B8929" s="2" t="s">
        <v>8157</v>
      </c>
      <c r="C8929" s="2" t="s">
        <v>21</v>
      </c>
      <c r="D8929" s="1">
        <v>20738.0</v>
      </c>
      <c r="E8929" s="2" t="s">
        <v>37</v>
      </c>
      <c r="F8929" s="2">
        <v>326.0</v>
      </c>
      <c r="G8929" s="2" t="s">
        <v>38</v>
      </c>
      <c r="H8929" s="2" t="s">
        <v>24</v>
      </c>
      <c r="I8929" s="2" t="s">
        <v>25</v>
      </c>
      <c r="J8929" s="2" t="str">
        <f t="array" ref="J8929">XLOOKUP('Transaction Data'!$G8929,Product_Code,Biscuit_Brand)</f>
        <v>Ginger Snaps</v>
      </c>
      <c r="K8929" s="2">
        <f t="array" ref="K8929">XLOOKUP('Transaction Data'!$G8929,Product_Code,Cost)</f>
        <v>14</v>
      </c>
      <c r="L8929" s="2">
        <f t="array" ref="L8929">XLOOKUP('Transaction Data'!$G8929,Product_Code,Unit_Price)</f>
        <v>28</v>
      </c>
      <c r="M8929" s="3">
        <f>'Transaction Data'!$F8929*'Transaction Data'!$K8929</f>
        <v>4564</v>
      </c>
      <c r="N8929" s="3">
        <f>'Transaction Data'!$F8929*'Transaction Data'!$L8929</f>
        <v>9128</v>
      </c>
      <c r="O8929" s="3">
        <f>'Transaction Data'!$N8929-'Transaction Data'!$M8929</f>
        <v>4564</v>
      </c>
      <c r="P8929" s="2">
        <f>DATEDIF('Transaction Data'!$D8929,'Transaction Data'!$A8929,"y")</f>
        <v>67</v>
      </c>
      <c r="Q8929" s="2" t="str">
        <f>FLOOR('Transaction Data'!$P8929,15)&amp;"-"&amp;FLOOR('Transaction Data'!$P8929,15)+14</f>
        <v>60-74</v>
      </c>
      <c r="R8929" s="2" t="str">
        <f>IF('Transaction Data'!$L8929&lt;=10,"Less Expensive","Expensive")</f>
        <v>Expensive</v>
      </c>
      <c r="S8929" s="4">
        <f>WEEKDAY('Transaction Data'!$A8929)</f>
        <v>6</v>
      </c>
      <c r="T8929" s="2" t="str">
        <f>IF(WEEKDAY('Transaction Data'!$A8929,2)&lt;6,"Weekday","Weekend")</f>
        <v>Weekday</v>
      </c>
    </row>
    <row r="8930" ht="15.75" customHeight="1">
      <c r="A8930" s="1">
        <v>45438.0</v>
      </c>
      <c r="B8930" s="2" t="s">
        <v>8158</v>
      </c>
      <c r="C8930" s="2" t="s">
        <v>21</v>
      </c>
      <c r="D8930" s="1">
        <v>29469.0</v>
      </c>
      <c r="E8930" s="2" t="s">
        <v>37</v>
      </c>
      <c r="F8930" s="2">
        <v>477.0</v>
      </c>
      <c r="G8930" s="2" t="s">
        <v>44</v>
      </c>
      <c r="H8930" s="2" t="s">
        <v>29</v>
      </c>
      <c r="I8930" s="2" t="s">
        <v>25</v>
      </c>
      <c r="J8930" s="2" t="str">
        <f t="array" ref="J8930">XLOOKUP('Transaction Data'!$G8930,Product_Code,Biscuit_Brand)</f>
        <v>Butter Crunch</v>
      </c>
      <c r="K8930" s="2">
        <f t="array" ref="K8930">XLOOKUP('Transaction Data'!$G8930,Product_Code,Cost)</f>
        <v>10</v>
      </c>
      <c r="L8930" s="2">
        <f t="array" ref="L8930">XLOOKUP('Transaction Data'!$G8930,Product_Code,Unit_Price)</f>
        <v>11</v>
      </c>
      <c r="M8930" s="3">
        <f>'Transaction Data'!$F8930*'Transaction Data'!$K8930</f>
        <v>4770</v>
      </c>
      <c r="N8930" s="3">
        <f>'Transaction Data'!$F8930*'Transaction Data'!$L8930</f>
        <v>5247</v>
      </c>
      <c r="O8930" s="3">
        <f>'Transaction Data'!$N8930-'Transaction Data'!$M8930</f>
        <v>477</v>
      </c>
      <c r="P8930" s="2">
        <f>DATEDIF('Transaction Data'!$D8930,'Transaction Data'!$A8930,"y")</f>
        <v>43</v>
      </c>
      <c r="Q8930" s="2" t="str">
        <f>FLOOR('Transaction Data'!$P8930,15)&amp;"-"&amp;FLOOR('Transaction Data'!$P8930,15)+14</f>
        <v>30-44</v>
      </c>
      <c r="R8930" s="2" t="str">
        <f>IF('Transaction Data'!$L8930&lt;=10,"Less Expensive","Expensive")</f>
        <v>Expensive</v>
      </c>
      <c r="S8930" s="4">
        <f>WEEKDAY('Transaction Data'!$A8930)</f>
        <v>1</v>
      </c>
      <c r="T8930" s="2" t="str">
        <f>IF(WEEKDAY('Transaction Data'!$A8930,2)&lt;6,"Weekday","Weekend")</f>
        <v>Weekend</v>
      </c>
    </row>
    <row r="8931" ht="15.75" customHeight="1">
      <c r="A8931" s="1">
        <v>45372.0</v>
      </c>
      <c r="B8931" s="2" t="s">
        <v>8159</v>
      </c>
      <c r="C8931" s="2" t="s">
        <v>47</v>
      </c>
      <c r="D8931" s="1">
        <v>37405.0</v>
      </c>
      <c r="E8931" s="2" t="s">
        <v>63</v>
      </c>
      <c r="F8931" s="2">
        <v>446.0</v>
      </c>
      <c r="G8931" s="2" t="s">
        <v>55</v>
      </c>
      <c r="H8931" s="2" t="s">
        <v>42</v>
      </c>
      <c r="I8931" s="2" t="s">
        <v>25</v>
      </c>
      <c r="J8931" s="2" t="str">
        <f t="array" ref="J8931">XLOOKUP('Transaction Data'!$G8931,Product_Code,Biscuit_Brand)</f>
        <v>Vanilla Wafers</v>
      </c>
      <c r="K8931" s="2">
        <f t="array" ref="K8931">XLOOKUP('Transaction Data'!$G8931,Product_Code,Cost)</f>
        <v>18</v>
      </c>
      <c r="L8931" s="2">
        <f t="array" ref="L8931">XLOOKUP('Transaction Data'!$G8931,Product_Code,Unit_Price)</f>
        <v>36</v>
      </c>
      <c r="M8931" s="3">
        <f>'Transaction Data'!$F8931*'Transaction Data'!$K8931</f>
        <v>8028</v>
      </c>
      <c r="N8931" s="3">
        <f>'Transaction Data'!$F8931*'Transaction Data'!$L8931</f>
        <v>16056</v>
      </c>
      <c r="O8931" s="3">
        <f>'Transaction Data'!$N8931-'Transaction Data'!$M8931</f>
        <v>8028</v>
      </c>
      <c r="P8931" s="2">
        <f>DATEDIF('Transaction Data'!$D8931,'Transaction Data'!$A8931,"y")</f>
        <v>21</v>
      </c>
      <c r="Q8931" s="2" t="str">
        <f>FLOOR('Transaction Data'!$P8931,15)&amp;"-"&amp;FLOOR('Transaction Data'!$P8931,15)+14</f>
        <v>15-29</v>
      </c>
      <c r="R8931" s="2" t="str">
        <f>IF('Transaction Data'!$L8931&lt;=10,"Less Expensive","Expensive")</f>
        <v>Expensive</v>
      </c>
      <c r="S8931" s="4">
        <f>WEEKDAY('Transaction Data'!$A8931)</f>
        <v>5</v>
      </c>
      <c r="T8931" s="2" t="str">
        <f>IF(WEEKDAY('Transaction Data'!$A8931,2)&lt;6,"Weekday","Weekend")</f>
        <v>Weekday</v>
      </c>
    </row>
    <row r="8932" ht="15.75" customHeight="1">
      <c r="A8932" s="1">
        <v>45436.0</v>
      </c>
      <c r="B8932" s="2" t="s">
        <v>8160</v>
      </c>
      <c r="C8932" s="2" t="s">
        <v>32</v>
      </c>
      <c r="D8932" s="1">
        <v>36295.0</v>
      </c>
      <c r="E8932" s="2" t="s">
        <v>63</v>
      </c>
      <c r="F8932" s="2">
        <v>256.0</v>
      </c>
      <c r="G8932" s="2" t="s">
        <v>28</v>
      </c>
      <c r="H8932" s="2" t="s">
        <v>45</v>
      </c>
      <c r="I8932" s="2" t="s">
        <v>25</v>
      </c>
      <c r="J8932" s="2" t="str">
        <f t="array" ref="J8932">XLOOKUP('Transaction Data'!$G8932,Product_Code,Biscuit_Brand)</f>
        <v>Shortbread</v>
      </c>
      <c r="K8932" s="2">
        <f t="array" ref="K8932">XLOOKUP('Transaction Data'!$G8932,Product_Code,Cost)</f>
        <v>10</v>
      </c>
      <c r="L8932" s="2">
        <f t="array" ref="L8932">XLOOKUP('Transaction Data'!$G8932,Product_Code,Unit_Price)</f>
        <v>45</v>
      </c>
      <c r="M8932" s="3">
        <f>'Transaction Data'!$F8932*'Transaction Data'!$K8932</f>
        <v>2560</v>
      </c>
      <c r="N8932" s="3">
        <f>'Transaction Data'!$F8932*'Transaction Data'!$L8932</f>
        <v>11520</v>
      </c>
      <c r="O8932" s="3">
        <f>'Transaction Data'!$N8932-'Transaction Data'!$M8932</f>
        <v>8960</v>
      </c>
      <c r="P8932" s="2">
        <f>DATEDIF('Transaction Data'!$D8932,'Transaction Data'!$A8932,"y")</f>
        <v>25</v>
      </c>
      <c r="Q8932" s="2" t="str">
        <f>FLOOR('Transaction Data'!$P8932,15)&amp;"-"&amp;FLOOR('Transaction Data'!$P8932,15)+14</f>
        <v>15-29</v>
      </c>
      <c r="R8932" s="2" t="str">
        <f>IF('Transaction Data'!$L8932&lt;=10,"Less Expensive","Expensive")</f>
        <v>Expensive</v>
      </c>
      <c r="S8932" s="4">
        <f>WEEKDAY('Transaction Data'!$A8932)</f>
        <v>6</v>
      </c>
      <c r="T8932" s="2" t="str">
        <f>IF(WEEKDAY('Transaction Data'!$A8932,2)&lt;6,"Weekday","Weekend")</f>
        <v>Weekday</v>
      </c>
    </row>
    <row r="8933" ht="15.75" customHeight="1">
      <c r="A8933" s="1">
        <v>45502.0</v>
      </c>
      <c r="B8933" s="2" t="s">
        <v>8161</v>
      </c>
      <c r="C8933" s="2" t="s">
        <v>21</v>
      </c>
      <c r="D8933" s="1">
        <v>29893.0</v>
      </c>
      <c r="E8933" s="2" t="s">
        <v>22</v>
      </c>
      <c r="F8933" s="2">
        <v>404.0</v>
      </c>
      <c r="G8933" s="2" t="s">
        <v>28</v>
      </c>
      <c r="H8933" s="2" t="s">
        <v>24</v>
      </c>
      <c r="I8933" s="2" t="s">
        <v>25</v>
      </c>
      <c r="J8933" s="2" t="str">
        <f t="array" ref="J8933">XLOOKUP('Transaction Data'!$G8933,Product_Code,Biscuit_Brand)</f>
        <v>Shortbread</v>
      </c>
      <c r="K8933" s="2">
        <f t="array" ref="K8933">XLOOKUP('Transaction Data'!$G8933,Product_Code,Cost)</f>
        <v>10</v>
      </c>
      <c r="L8933" s="2">
        <f t="array" ref="L8933">XLOOKUP('Transaction Data'!$G8933,Product_Code,Unit_Price)</f>
        <v>45</v>
      </c>
      <c r="M8933" s="3">
        <f>'Transaction Data'!$F8933*'Transaction Data'!$K8933</f>
        <v>4040</v>
      </c>
      <c r="N8933" s="3">
        <f>'Transaction Data'!$F8933*'Transaction Data'!$L8933</f>
        <v>18180</v>
      </c>
      <c r="O8933" s="3">
        <f>'Transaction Data'!$N8933-'Transaction Data'!$M8933</f>
        <v>14140</v>
      </c>
      <c r="P8933" s="2">
        <f>DATEDIF('Transaction Data'!$D8933,'Transaction Data'!$A8933,"y")</f>
        <v>42</v>
      </c>
      <c r="Q8933" s="2" t="str">
        <f>FLOOR('Transaction Data'!$P8933,15)&amp;"-"&amp;FLOOR('Transaction Data'!$P8933,15)+14</f>
        <v>30-44</v>
      </c>
      <c r="R8933" s="2" t="str">
        <f>IF('Transaction Data'!$L8933&lt;=10,"Less Expensive","Expensive")</f>
        <v>Expensive</v>
      </c>
      <c r="S8933" s="4">
        <f>WEEKDAY('Transaction Data'!$A8933)</f>
        <v>2</v>
      </c>
      <c r="T8933" s="2" t="str">
        <f>IF(WEEKDAY('Transaction Data'!$A8933,2)&lt;6,"Weekday","Weekend")</f>
        <v>Weekday</v>
      </c>
    </row>
    <row r="8934" ht="15.75" customHeight="1">
      <c r="A8934" s="1">
        <v>45348.0</v>
      </c>
      <c r="B8934" s="2" t="s">
        <v>8162</v>
      </c>
      <c r="C8934" s="2" t="s">
        <v>69</v>
      </c>
      <c r="D8934" s="1">
        <v>37560.0</v>
      </c>
      <c r="E8934" s="2" t="s">
        <v>27</v>
      </c>
      <c r="F8934" s="2">
        <v>332.0</v>
      </c>
      <c r="G8934" s="2" t="s">
        <v>23</v>
      </c>
      <c r="H8934" s="2" t="s">
        <v>29</v>
      </c>
      <c r="I8934" s="2" t="s">
        <v>25</v>
      </c>
      <c r="J8934" s="2" t="str">
        <f t="array" ref="J8934">XLOOKUP('Transaction Data'!$G8934,Product_Code,Biscuit_Brand)</f>
        <v>Cinnamon Swirls</v>
      </c>
      <c r="K8934" s="2">
        <f t="array" ref="K8934">XLOOKUP('Transaction Data'!$G8934,Product_Code,Cost)</f>
        <v>10</v>
      </c>
      <c r="L8934" s="2">
        <f t="array" ref="L8934">XLOOKUP('Transaction Data'!$G8934,Product_Code,Unit_Price)</f>
        <v>14</v>
      </c>
      <c r="M8934" s="3">
        <f>'Transaction Data'!$F8934*'Transaction Data'!$K8934</f>
        <v>3320</v>
      </c>
      <c r="N8934" s="3">
        <f>'Transaction Data'!$F8934*'Transaction Data'!$L8934</f>
        <v>4648</v>
      </c>
      <c r="O8934" s="3">
        <f>'Transaction Data'!$N8934-'Transaction Data'!$M8934</f>
        <v>1328</v>
      </c>
      <c r="P8934" s="2">
        <f>DATEDIF('Transaction Data'!$D8934,'Transaction Data'!$A8934,"y")</f>
        <v>21</v>
      </c>
      <c r="Q8934" s="2" t="str">
        <f>FLOOR('Transaction Data'!$P8934,15)&amp;"-"&amp;FLOOR('Transaction Data'!$P8934,15)+14</f>
        <v>15-29</v>
      </c>
      <c r="R8934" s="2" t="str">
        <f>IF('Transaction Data'!$L8934&lt;=10,"Less Expensive","Expensive")</f>
        <v>Expensive</v>
      </c>
      <c r="S8934" s="4">
        <f>WEEKDAY('Transaction Data'!$A8934)</f>
        <v>2</v>
      </c>
      <c r="T8934" s="2" t="str">
        <f>IF(WEEKDAY('Transaction Data'!$A8934,2)&lt;6,"Weekday","Weekend")</f>
        <v>Weekday</v>
      </c>
    </row>
    <row r="8935" ht="15.75" customHeight="1">
      <c r="A8935" s="1">
        <v>45435.0</v>
      </c>
      <c r="B8935" s="2" t="s">
        <v>8163</v>
      </c>
      <c r="C8935" s="2" t="s">
        <v>72</v>
      </c>
      <c r="D8935" s="1">
        <v>32359.0</v>
      </c>
      <c r="E8935" s="2" t="s">
        <v>37</v>
      </c>
      <c r="F8935" s="2">
        <v>394.0</v>
      </c>
      <c r="G8935" s="2" t="s">
        <v>48</v>
      </c>
      <c r="H8935" s="2" t="s">
        <v>29</v>
      </c>
      <c r="I8935" s="2" t="s">
        <v>25</v>
      </c>
      <c r="J8935" s="2" t="str">
        <f t="array" ref="J8935">XLOOKUP('Transaction Data'!$G8935,Product_Code,Biscuit_Brand)</f>
        <v>Lemon Crisps</v>
      </c>
      <c r="K8935" s="2">
        <f t="array" ref="K8935">XLOOKUP('Transaction Data'!$G8935,Product_Code,Cost)</f>
        <v>7</v>
      </c>
      <c r="L8935" s="2">
        <f t="array" ref="L8935">XLOOKUP('Transaction Data'!$G8935,Product_Code,Unit_Price)</f>
        <v>9</v>
      </c>
      <c r="M8935" s="3">
        <f>'Transaction Data'!$F8935*'Transaction Data'!$K8935</f>
        <v>2758</v>
      </c>
      <c r="N8935" s="3">
        <f>'Transaction Data'!$F8935*'Transaction Data'!$L8935</f>
        <v>3546</v>
      </c>
      <c r="O8935" s="3">
        <f>'Transaction Data'!$N8935-'Transaction Data'!$M8935</f>
        <v>788</v>
      </c>
      <c r="P8935" s="2">
        <f>DATEDIF('Transaction Data'!$D8935,'Transaction Data'!$A8935,"y")</f>
        <v>35</v>
      </c>
      <c r="Q8935" s="2" t="str">
        <f>FLOOR('Transaction Data'!$P8935,15)&amp;"-"&amp;FLOOR('Transaction Data'!$P8935,15)+14</f>
        <v>30-44</v>
      </c>
      <c r="R8935" s="2" t="str">
        <f>IF('Transaction Data'!$L8935&lt;=10,"Less Expensive","Expensive")</f>
        <v>Less Expensive</v>
      </c>
      <c r="S8935" s="4">
        <f>WEEKDAY('Transaction Data'!$A8935)</f>
        <v>5</v>
      </c>
      <c r="T8935" s="2" t="str">
        <f>IF(WEEKDAY('Transaction Data'!$A8935,2)&lt;6,"Weekday","Weekend")</f>
        <v>Weekday</v>
      </c>
    </row>
    <row r="8936" ht="15.75" customHeight="1">
      <c r="A8936" s="1">
        <v>45481.0</v>
      </c>
      <c r="B8936" s="2" t="s">
        <v>8164</v>
      </c>
      <c r="C8936" s="2" t="s">
        <v>72</v>
      </c>
      <c r="D8936" s="1">
        <v>31695.0</v>
      </c>
      <c r="E8936" s="2" t="s">
        <v>22</v>
      </c>
      <c r="F8936" s="2">
        <v>435.0</v>
      </c>
      <c r="G8936" s="2" t="s">
        <v>48</v>
      </c>
      <c r="H8936" s="2" t="s">
        <v>34</v>
      </c>
      <c r="I8936" s="2" t="s">
        <v>25</v>
      </c>
      <c r="J8936" s="2" t="str">
        <f t="array" ref="J8936">XLOOKUP('Transaction Data'!$G8936,Product_Code,Biscuit_Brand)</f>
        <v>Lemon Crisps</v>
      </c>
      <c r="K8936" s="2">
        <f t="array" ref="K8936">XLOOKUP('Transaction Data'!$G8936,Product_Code,Cost)</f>
        <v>7</v>
      </c>
      <c r="L8936" s="2">
        <f t="array" ref="L8936">XLOOKUP('Transaction Data'!$G8936,Product_Code,Unit_Price)</f>
        <v>9</v>
      </c>
      <c r="M8936" s="3">
        <f>'Transaction Data'!$F8936*'Transaction Data'!$K8936</f>
        <v>3045</v>
      </c>
      <c r="N8936" s="3">
        <f>'Transaction Data'!$F8936*'Transaction Data'!$L8936</f>
        <v>3915</v>
      </c>
      <c r="O8936" s="3">
        <f>'Transaction Data'!$N8936-'Transaction Data'!$M8936</f>
        <v>870</v>
      </c>
      <c r="P8936" s="2">
        <f>DATEDIF('Transaction Data'!$D8936,'Transaction Data'!$A8936,"y")</f>
        <v>37</v>
      </c>
      <c r="Q8936" s="2" t="str">
        <f>FLOOR('Transaction Data'!$P8936,15)&amp;"-"&amp;FLOOR('Transaction Data'!$P8936,15)+14</f>
        <v>30-44</v>
      </c>
      <c r="R8936" s="2" t="str">
        <f>IF('Transaction Data'!$L8936&lt;=10,"Less Expensive","Expensive")</f>
        <v>Less Expensive</v>
      </c>
      <c r="S8936" s="4">
        <f>WEEKDAY('Transaction Data'!$A8936)</f>
        <v>2</v>
      </c>
      <c r="T8936" s="2" t="str">
        <f>IF(WEEKDAY('Transaction Data'!$A8936,2)&lt;6,"Weekday","Weekend")</f>
        <v>Weekday</v>
      </c>
    </row>
    <row r="8937" ht="15.75" customHeight="1">
      <c r="A8937" s="1">
        <v>45316.0</v>
      </c>
      <c r="B8937" s="2" t="s">
        <v>706</v>
      </c>
      <c r="C8937" s="2" t="s">
        <v>72</v>
      </c>
      <c r="D8937" s="1">
        <v>30245.0</v>
      </c>
      <c r="E8937" s="2" t="s">
        <v>22</v>
      </c>
      <c r="F8937" s="2">
        <v>424.0</v>
      </c>
      <c r="G8937" s="2" t="s">
        <v>61</v>
      </c>
      <c r="H8937" s="2" t="s">
        <v>24</v>
      </c>
      <c r="I8937" s="2" t="s">
        <v>25</v>
      </c>
      <c r="J8937" s="2" t="str">
        <f t="array" ref="J8937">XLOOKUP('Transaction Data'!$G8937,Product_Code,Biscuit_Brand)</f>
        <v>Choco Delight</v>
      </c>
      <c r="K8937" s="2">
        <f t="array" ref="K8937">XLOOKUP('Transaction Data'!$G8937,Product_Code,Cost)</f>
        <v>3</v>
      </c>
      <c r="L8937" s="2">
        <f t="array" ref="L8937">XLOOKUP('Transaction Data'!$G8937,Product_Code,Unit_Price)</f>
        <v>5</v>
      </c>
      <c r="M8937" s="3">
        <f>'Transaction Data'!$F8937*'Transaction Data'!$K8937</f>
        <v>1272</v>
      </c>
      <c r="N8937" s="3">
        <f>'Transaction Data'!$F8937*'Transaction Data'!$L8937</f>
        <v>2120</v>
      </c>
      <c r="O8937" s="3">
        <f>'Transaction Data'!$N8937-'Transaction Data'!$M8937</f>
        <v>848</v>
      </c>
      <c r="P8937" s="2">
        <f>DATEDIF('Transaction Data'!$D8937,'Transaction Data'!$A8937,"y")</f>
        <v>41</v>
      </c>
      <c r="Q8937" s="2" t="str">
        <f>FLOOR('Transaction Data'!$P8937,15)&amp;"-"&amp;FLOOR('Transaction Data'!$P8937,15)+14</f>
        <v>30-44</v>
      </c>
      <c r="R8937" s="2" t="str">
        <f>IF('Transaction Data'!$L8937&lt;=10,"Less Expensive","Expensive")</f>
        <v>Less Expensive</v>
      </c>
      <c r="S8937" s="4">
        <f>WEEKDAY('Transaction Data'!$A8937)</f>
        <v>5</v>
      </c>
      <c r="T8937" s="2" t="str">
        <f>IF(WEEKDAY('Transaction Data'!$A8937,2)&lt;6,"Weekday","Weekend")</f>
        <v>Weekday</v>
      </c>
    </row>
    <row r="8938" ht="15.75" customHeight="1">
      <c r="A8938" s="1">
        <v>45309.0</v>
      </c>
      <c r="B8938" s="2" t="s">
        <v>2608</v>
      </c>
      <c r="C8938" s="2" t="s">
        <v>47</v>
      </c>
      <c r="D8938" s="1">
        <v>24872.0</v>
      </c>
      <c r="E8938" s="2" t="s">
        <v>22</v>
      </c>
      <c r="F8938" s="2">
        <v>385.0</v>
      </c>
      <c r="G8938" s="2" t="s">
        <v>33</v>
      </c>
      <c r="H8938" s="2" t="s">
        <v>42</v>
      </c>
      <c r="I8938" s="2" t="s">
        <v>25</v>
      </c>
      <c r="J8938" s="2" t="str">
        <f t="array" ref="J8938">XLOOKUP('Transaction Data'!$G8938,Product_Code,Biscuit_Brand)</f>
        <v>Caramel Biscuits</v>
      </c>
      <c r="K8938" s="2">
        <f t="array" ref="K8938">XLOOKUP('Transaction Data'!$G8938,Product_Code,Cost)</f>
        <v>18</v>
      </c>
      <c r="L8938" s="2">
        <f t="array" ref="L8938">XLOOKUP('Transaction Data'!$G8938,Product_Code,Unit_Price)</f>
        <v>22</v>
      </c>
      <c r="M8938" s="3">
        <f>'Transaction Data'!$F8938*'Transaction Data'!$K8938</f>
        <v>6930</v>
      </c>
      <c r="N8938" s="3">
        <f>'Transaction Data'!$F8938*'Transaction Data'!$L8938</f>
        <v>8470</v>
      </c>
      <c r="O8938" s="3">
        <f>'Transaction Data'!$N8938-'Transaction Data'!$M8938</f>
        <v>1540</v>
      </c>
      <c r="P8938" s="2">
        <f>DATEDIF('Transaction Data'!$D8938,'Transaction Data'!$A8938,"y")</f>
        <v>55</v>
      </c>
      <c r="Q8938" s="2" t="str">
        <f>FLOOR('Transaction Data'!$P8938,15)&amp;"-"&amp;FLOOR('Transaction Data'!$P8938,15)+14</f>
        <v>45-59</v>
      </c>
      <c r="R8938" s="2" t="str">
        <f>IF('Transaction Data'!$L8938&lt;=10,"Less Expensive","Expensive")</f>
        <v>Expensive</v>
      </c>
      <c r="S8938" s="4">
        <f>WEEKDAY('Transaction Data'!$A8938)</f>
        <v>5</v>
      </c>
      <c r="T8938" s="2" t="str">
        <f>IF(WEEKDAY('Transaction Data'!$A8938,2)&lt;6,"Weekday","Weekend")</f>
        <v>Weekday</v>
      </c>
    </row>
    <row r="8939" ht="15.75" customHeight="1">
      <c r="A8939" s="1">
        <v>45435.0</v>
      </c>
      <c r="B8939" s="2" t="s">
        <v>5755</v>
      </c>
      <c r="C8939" s="2" t="s">
        <v>72</v>
      </c>
      <c r="D8939" s="1">
        <v>29305.0</v>
      </c>
      <c r="E8939" s="2" t="s">
        <v>37</v>
      </c>
      <c r="F8939" s="2">
        <v>43.0</v>
      </c>
      <c r="G8939" s="2" t="s">
        <v>60</v>
      </c>
      <c r="H8939" s="2" t="s">
        <v>45</v>
      </c>
      <c r="I8939" s="2" t="s">
        <v>25</v>
      </c>
      <c r="J8939" s="2" t="str">
        <f t="array" ref="J8939">XLOOKUP('Transaction Data'!$G8939,Product_Code,Biscuit_Brand)</f>
        <v>Peanut Butter Bites</v>
      </c>
      <c r="K8939" s="2">
        <f t="array" ref="K8939">XLOOKUP('Transaction Data'!$G8939,Product_Code,Cost)</f>
        <v>5</v>
      </c>
      <c r="L8939" s="2">
        <f t="array" ref="L8939">XLOOKUP('Transaction Data'!$G8939,Product_Code,Unit_Price)</f>
        <v>7</v>
      </c>
      <c r="M8939" s="3">
        <f>'Transaction Data'!$F8939*'Transaction Data'!$K8939</f>
        <v>215</v>
      </c>
      <c r="N8939" s="3">
        <f>'Transaction Data'!$F8939*'Transaction Data'!$L8939</f>
        <v>301</v>
      </c>
      <c r="O8939" s="3">
        <f>'Transaction Data'!$N8939-'Transaction Data'!$M8939</f>
        <v>86</v>
      </c>
      <c r="P8939" s="2">
        <f>DATEDIF('Transaction Data'!$D8939,'Transaction Data'!$A8939,"y")</f>
        <v>44</v>
      </c>
      <c r="Q8939" s="2" t="str">
        <f>FLOOR('Transaction Data'!$P8939,15)&amp;"-"&amp;FLOOR('Transaction Data'!$P8939,15)+14</f>
        <v>30-44</v>
      </c>
      <c r="R8939" s="2" t="str">
        <f>IF('Transaction Data'!$L8939&lt;=10,"Less Expensive","Expensive")</f>
        <v>Less Expensive</v>
      </c>
      <c r="S8939" s="4">
        <f>WEEKDAY('Transaction Data'!$A8939)</f>
        <v>5</v>
      </c>
      <c r="T8939" s="2" t="str">
        <f>IF(WEEKDAY('Transaction Data'!$A8939,2)&lt;6,"Weekday","Weekend")</f>
        <v>Weekday</v>
      </c>
    </row>
    <row r="8940" ht="15.75" customHeight="1">
      <c r="A8940" s="1">
        <v>45465.0</v>
      </c>
      <c r="B8940" s="2" t="s">
        <v>8165</v>
      </c>
      <c r="C8940" s="2" t="s">
        <v>69</v>
      </c>
      <c r="D8940" s="1">
        <v>32085.0</v>
      </c>
      <c r="E8940" s="2" t="s">
        <v>27</v>
      </c>
      <c r="F8940" s="2">
        <v>100.0</v>
      </c>
      <c r="G8940" s="2" t="s">
        <v>33</v>
      </c>
      <c r="H8940" s="2" t="s">
        <v>24</v>
      </c>
      <c r="I8940" s="2" t="s">
        <v>25</v>
      </c>
      <c r="J8940" s="2" t="str">
        <f t="array" ref="J8940">XLOOKUP('Transaction Data'!$G8940,Product_Code,Biscuit_Brand)</f>
        <v>Caramel Biscuits</v>
      </c>
      <c r="K8940" s="2">
        <f t="array" ref="K8940">XLOOKUP('Transaction Data'!$G8940,Product_Code,Cost)</f>
        <v>18</v>
      </c>
      <c r="L8940" s="2">
        <f t="array" ref="L8940">XLOOKUP('Transaction Data'!$G8940,Product_Code,Unit_Price)</f>
        <v>22</v>
      </c>
      <c r="M8940" s="3">
        <f>'Transaction Data'!$F8940*'Transaction Data'!$K8940</f>
        <v>1800</v>
      </c>
      <c r="N8940" s="3">
        <f>'Transaction Data'!$F8940*'Transaction Data'!$L8940</f>
        <v>2200</v>
      </c>
      <c r="O8940" s="3">
        <f>'Transaction Data'!$N8940-'Transaction Data'!$M8940</f>
        <v>400</v>
      </c>
      <c r="P8940" s="2">
        <f>DATEDIF('Transaction Data'!$D8940,'Transaction Data'!$A8940,"y")</f>
        <v>36</v>
      </c>
      <c r="Q8940" s="2" t="str">
        <f>FLOOR('Transaction Data'!$P8940,15)&amp;"-"&amp;FLOOR('Transaction Data'!$P8940,15)+14</f>
        <v>30-44</v>
      </c>
      <c r="R8940" s="2" t="str">
        <f>IF('Transaction Data'!$L8940&lt;=10,"Less Expensive","Expensive")</f>
        <v>Expensive</v>
      </c>
      <c r="S8940" s="4">
        <f>WEEKDAY('Transaction Data'!$A8940)</f>
        <v>7</v>
      </c>
      <c r="T8940" s="2" t="str">
        <f>IF(WEEKDAY('Transaction Data'!$A8940,2)&lt;6,"Weekday","Weekend")</f>
        <v>Weekend</v>
      </c>
    </row>
    <row r="8941" ht="15.75" customHeight="1">
      <c r="A8941" s="1">
        <v>45410.0</v>
      </c>
      <c r="B8941" s="2" t="s">
        <v>8166</v>
      </c>
      <c r="C8941" s="2" t="s">
        <v>41</v>
      </c>
      <c r="D8941" s="1">
        <v>28870.0</v>
      </c>
      <c r="E8941" s="2" t="s">
        <v>37</v>
      </c>
      <c r="F8941" s="2">
        <v>270.0</v>
      </c>
      <c r="G8941" s="2" t="s">
        <v>28</v>
      </c>
      <c r="H8941" s="2" t="s">
        <v>29</v>
      </c>
      <c r="I8941" s="2" t="s">
        <v>25</v>
      </c>
      <c r="J8941" s="2" t="str">
        <f t="array" ref="J8941">XLOOKUP('Transaction Data'!$G8941,Product_Code,Biscuit_Brand)</f>
        <v>Shortbread</v>
      </c>
      <c r="K8941" s="2">
        <f t="array" ref="K8941">XLOOKUP('Transaction Data'!$G8941,Product_Code,Cost)</f>
        <v>10</v>
      </c>
      <c r="L8941" s="2">
        <f t="array" ref="L8941">XLOOKUP('Transaction Data'!$G8941,Product_Code,Unit_Price)</f>
        <v>45</v>
      </c>
      <c r="M8941" s="3">
        <f>'Transaction Data'!$F8941*'Transaction Data'!$K8941</f>
        <v>2700</v>
      </c>
      <c r="N8941" s="3">
        <f>'Transaction Data'!$F8941*'Transaction Data'!$L8941</f>
        <v>12150</v>
      </c>
      <c r="O8941" s="3">
        <f>'Transaction Data'!$N8941-'Transaction Data'!$M8941</f>
        <v>9450</v>
      </c>
      <c r="P8941" s="2">
        <f>DATEDIF('Transaction Data'!$D8941,'Transaction Data'!$A8941,"y")</f>
        <v>45</v>
      </c>
      <c r="Q8941" s="2" t="str">
        <f>FLOOR('Transaction Data'!$P8941,15)&amp;"-"&amp;FLOOR('Transaction Data'!$P8941,15)+14</f>
        <v>45-59</v>
      </c>
      <c r="R8941" s="2" t="str">
        <f>IF('Transaction Data'!$L8941&lt;=10,"Less Expensive","Expensive")</f>
        <v>Expensive</v>
      </c>
      <c r="S8941" s="4">
        <f>WEEKDAY('Transaction Data'!$A8941)</f>
        <v>1</v>
      </c>
      <c r="T8941" s="2" t="str">
        <f>IF(WEEKDAY('Transaction Data'!$A8941,2)&lt;6,"Weekday","Weekend")</f>
        <v>Weekend</v>
      </c>
    </row>
    <row r="8942" ht="15.75" customHeight="1">
      <c r="A8942" s="1">
        <v>45458.0</v>
      </c>
      <c r="B8942" s="2" t="s">
        <v>8167</v>
      </c>
      <c r="C8942" s="2" t="s">
        <v>78</v>
      </c>
      <c r="D8942" s="1">
        <v>19166.0</v>
      </c>
      <c r="E8942" s="2" t="s">
        <v>63</v>
      </c>
      <c r="F8942" s="2">
        <v>41.0</v>
      </c>
      <c r="G8942" s="2" t="s">
        <v>61</v>
      </c>
      <c r="H8942" s="2" t="s">
        <v>42</v>
      </c>
      <c r="I8942" s="2" t="s">
        <v>25</v>
      </c>
      <c r="J8942" s="2" t="str">
        <f t="array" ref="J8942">XLOOKUP('Transaction Data'!$G8942,Product_Code,Biscuit_Brand)</f>
        <v>Choco Delight</v>
      </c>
      <c r="K8942" s="2">
        <f t="array" ref="K8942">XLOOKUP('Transaction Data'!$G8942,Product_Code,Cost)</f>
        <v>3</v>
      </c>
      <c r="L8942" s="2">
        <f t="array" ref="L8942">XLOOKUP('Transaction Data'!$G8942,Product_Code,Unit_Price)</f>
        <v>5</v>
      </c>
      <c r="M8942" s="3">
        <f>'Transaction Data'!$F8942*'Transaction Data'!$K8942</f>
        <v>123</v>
      </c>
      <c r="N8942" s="3">
        <f>'Transaction Data'!$F8942*'Transaction Data'!$L8942</f>
        <v>205</v>
      </c>
      <c r="O8942" s="3">
        <f>'Transaction Data'!$N8942-'Transaction Data'!$M8942</f>
        <v>82</v>
      </c>
      <c r="P8942" s="2">
        <f>DATEDIF('Transaction Data'!$D8942,'Transaction Data'!$A8942,"y")</f>
        <v>71</v>
      </c>
      <c r="Q8942" s="2" t="str">
        <f>FLOOR('Transaction Data'!$P8942,15)&amp;"-"&amp;FLOOR('Transaction Data'!$P8942,15)+14</f>
        <v>60-74</v>
      </c>
      <c r="R8942" s="2" t="str">
        <f>IF('Transaction Data'!$L8942&lt;=10,"Less Expensive","Expensive")</f>
        <v>Less Expensive</v>
      </c>
      <c r="S8942" s="4">
        <f>WEEKDAY('Transaction Data'!$A8942)</f>
        <v>7</v>
      </c>
      <c r="T8942" s="2" t="str">
        <f>IF(WEEKDAY('Transaction Data'!$A8942,2)&lt;6,"Weekday","Weekend")</f>
        <v>Weekend</v>
      </c>
    </row>
    <row r="8943" ht="15.75" customHeight="1">
      <c r="A8943" s="1">
        <v>45364.0</v>
      </c>
      <c r="B8943" s="2" t="s">
        <v>8168</v>
      </c>
      <c r="C8943" s="2" t="s">
        <v>78</v>
      </c>
      <c r="D8943" s="1">
        <v>33252.0</v>
      </c>
      <c r="E8943" s="2" t="s">
        <v>22</v>
      </c>
      <c r="F8943" s="2">
        <v>154.0</v>
      </c>
      <c r="G8943" s="2" t="s">
        <v>44</v>
      </c>
      <c r="H8943" s="2" t="s">
        <v>45</v>
      </c>
      <c r="I8943" s="2" t="s">
        <v>25</v>
      </c>
      <c r="J8943" s="2" t="str">
        <f t="array" ref="J8943">XLOOKUP('Transaction Data'!$G8943,Product_Code,Biscuit_Brand)</f>
        <v>Butter Crunch</v>
      </c>
      <c r="K8943" s="2">
        <f t="array" ref="K8943">XLOOKUP('Transaction Data'!$G8943,Product_Code,Cost)</f>
        <v>10</v>
      </c>
      <c r="L8943" s="2">
        <f t="array" ref="L8943">XLOOKUP('Transaction Data'!$G8943,Product_Code,Unit_Price)</f>
        <v>11</v>
      </c>
      <c r="M8943" s="3">
        <f>'Transaction Data'!$F8943*'Transaction Data'!$K8943</f>
        <v>1540</v>
      </c>
      <c r="N8943" s="3">
        <f>'Transaction Data'!$F8943*'Transaction Data'!$L8943</f>
        <v>1694</v>
      </c>
      <c r="O8943" s="3">
        <f>'Transaction Data'!$N8943-'Transaction Data'!$M8943</f>
        <v>154</v>
      </c>
      <c r="P8943" s="2">
        <f>DATEDIF('Transaction Data'!$D8943,'Transaction Data'!$A8943,"y")</f>
        <v>33</v>
      </c>
      <c r="Q8943" s="2" t="str">
        <f>FLOOR('Transaction Data'!$P8943,15)&amp;"-"&amp;FLOOR('Transaction Data'!$P8943,15)+14</f>
        <v>30-44</v>
      </c>
      <c r="R8943" s="2" t="str">
        <f>IF('Transaction Data'!$L8943&lt;=10,"Less Expensive","Expensive")</f>
        <v>Expensive</v>
      </c>
      <c r="S8943" s="4">
        <f>WEEKDAY('Transaction Data'!$A8943)</f>
        <v>4</v>
      </c>
      <c r="T8943" s="2" t="str">
        <f>IF(WEEKDAY('Transaction Data'!$A8943,2)&lt;6,"Weekday","Weekend")</f>
        <v>Weekday</v>
      </c>
    </row>
    <row r="8944" ht="15.75" customHeight="1">
      <c r="A8944" s="1">
        <v>45417.0</v>
      </c>
      <c r="B8944" s="2" t="s">
        <v>8169</v>
      </c>
      <c r="C8944" s="2" t="s">
        <v>51</v>
      </c>
      <c r="D8944" s="1">
        <v>31833.0</v>
      </c>
      <c r="E8944" s="2" t="s">
        <v>22</v>
      </c>
      <c r="F8944" s="2">
        <v>222.0</v>
      </c>
      <c r="G8944" s="2" t="s">
        <v>48</v>
      </c>
      <c r="H8944" s="2" t="s">
        <v>24</v>
      </c>
      <c r="I8944" s="2" t="s">
        <v>25</v>
      </c>
      <c r="J8944" s="2" t="str">
        <f t="array" ref="J8944">XLOOKUP('Transaction Data'!$G8944,Product_Code,Biscuit_Brand)</f>
        <v>Lemon Crisps</v>
      </c>
      <c r="K8944" s="2">
        <f t="array" ref="K8944">XLOOKUP('Transaction Data'!$G8944,Product_Code,Cost)</f>
        <v>7</v>
      </c>
      <c r="L8944" s="2">
        <f t="array" ref="L8944">XLOOKUP('Transaction Data'!$G8944,Product_Code,Unit_Price)</f>
        <v>9</v>
      </c>
      <c r="M8944" s="3">
        <f>'Transaction Data'!$F8944*'Transaction Data'!$K8944</f>
        <v>1554</v>
      </c>
      <c r="N8944" s="3">
        <f>'Transaction Data'!$F8944*'Transaction Data'!$L8944</f>
        <v>1998</v>
      </c>
      <c r="O8944" s="3">
        <f>'Transaction Data'!$N8944-'Transaction Data'!$M8944</f>
        <v>444</v>
      </c>
      <c r="P8944" s="2">
        <f>DATEDIF('Transaction Data'!$D8944,'Transaction Data'!$A8944,"y")</f>
        <v>37</v>
      </c>
      <c r="Q8944" s="2" t="str">
        <f>FLOOR('Transaction Data'!$P8944,15)&amp;"-"&amp;FLOOR('Transaction Data'!$P8944,15)+14</f>
        <v>30-44</v>
      </c>
      <c r="R8944" s="2" t="str">
        <f>IF('Transaction Data'!$L8944&lt;=10,"Less Expensive","Expensive")</f>
        <v>Less Expensive</v>
      </c>
      <c r="S8944" s="4">
        <f>WEEKDAY('Transaction Data'!$A8944)</f>
        <v>1</v>
      </c>
      <c r="T8944" s="2" t="str">
        <f>IF(WEEKDAY('Transaction Data'!$A8944,2)&lt;6,"Weekday","Weekend")</f>
        <v>Weekend</v>
      </c>
    </row>
    <row r="8945" ht="15.75" customHeight="1">
      <c r="A8945" s="1">
        <v>45466.0</v>
      </c>
      <c r="B8945" s="2" t="s">
        <v>8170</v>
      </c>
      <c r="C8945" s="2" t="s">
        <v>41</v>
      </c>
      <c r="D8945" s="1">
        <v>17744.0</v>
      </c>
      <c r="E8945" s="2" t="s">
        <v>27</v>
      </c>
      <c r="F8945" s="2">
        <v>470.0</v>
      </c>
      <c r="G8945" s="2" t="s">
        <v>44</v>
      </c>
      <c r="H8945" s="2" t="s">
        <v>29</v>
      </c>
      <c r="I8945" s="2" t="s">
        <v>25</v>
      </c>
      <c r="J8945" s="2" t="str">
        <f t="array" ref="J8945">XLOOKUP('Transaction Data'!$G8945,Product_Code,Biscuit_Brand)</f>
        <v>Butter Crunch</v>
      </c>
      <c r="K8945" s="2">
        <f t="array" ref="K8945">XLOOKUP('Transaction Data'!$G8945,Product_Code,Cost)</f>
        <v>10</v>
      </c>
      <c r="L8945" s="2">
        <f t="array" ref="L8945">XLOOKUP('Transaction Data'!$G8945,Product_Code,Unit_Price)</f>
        <v>11</v>
      </c>
      <c r="M8945" s="3">
        <f>'Transaction Data'!$F8945*'Transaction Data'!$K8945</f>
        <v>4700</v>
      </c>
      <c r="N8945" s="3">
        <f>'Transaction Data'!$F8945*'Transaction Data'!$L8945</f>
        <v>5170</v>
      </c>
      <c r="O8945" s="3">
        <f>'Transaction Data'!$N8945-'Transaction Data'!$M8945</f>
        <v>470</v>
      </c>
      <c r="P8945" s="2">
        <f>DATEDIF('Transaction Data'!$D8945,'Transaction Data'!$A8945,"y")</f>
        <v>75</v>
      </c>
      <c r="Q8945" s="2" t="str">
        <f>FLOOR('Transaction Data'!$P8945,15)&amp;"-"&amp;FLOOR('Transaction Data'!$P8945,15)+14</f>
        <v>75-89</v>
      </c>
      <c r="R8945" s="2" t="str">
        <f>IF('Transaction Data'!$L8945&lt;=10,"Less Expensive","Expensive")</f>
        <v>Expensive</v>
      </c>
      <c r="S8945" s="4">
        <f>WEEKDAY('Transaction Data'!$A8945)</f>
        <v>1</v>
      </c>
      <c r="T8945" s="2" t="str">
        <f>IF(WEEKDAY('Transaction Data'!$A8945,2)&lt;6,"Weekday","Weekend")</f>
        <v>Weekend</v>
      </c>
    </row>
    <row r="8946" ht="15.75" customHeight="1">
      <c r="A8946" s="1">
        <v>45315.0</v>
      </c>
      <c r="B8946" s="2" t="s">
        <v>8171</v>
      </c>
      <c r="C8946" s="2" t="s">
        <v>65</v>
      </c>
      <c r="D8946" s="1">
        <v>29946.0</v>
      </c>
      <c r="E8946" s="2" t="s">
        <v>37</v>
      </c>
      <c r="F8946" s="2">
        <v>405.0</v>
      </c>
      <c r="G8946" s="2" t="s">
        <v>23</v>
      </c>
      <c r="H8946" s="2" t="s">
        <v>29</v>
      </c>
      <c r="I8946" s="2" t="s">
        <v>25</v>
      </c>
      <c r="J8946" s="2" t="str">
        <f t="array" ref="J8946">XLOOKUP('Transaction Data'!$G8946,Product_Code,Biscuit_Brand)</f>
        <v>Cinnamon Swirls</v>
      </c>
      <c r="K8946" s="2">
        <f t="array" ref="K8946">XLOOKUP('Transaction Data'!$G8946,Product_Code,Cost)</f>
        <v>10</v>
      </c>
      <c r="L8946" s="2">
        <f t="array" ref="L8946">XLOOKUP('Transaction Data'!$G8946,Product_Code,Unit_Price)</f>
        <v>14</v>
      </c>
      <c r="M8946" s="3">
        <f>'Transaction Data'!$F8946*'Transaction Data'!$K8946</f>
        <v>4050</v>
      </c>
      <c r="N8946" s="3">
        <f>'Transaction Data'!$F8946*'Transaction Data'!$L8946</f>
        <v>5670</v>
      </c>
      <c r="O8946" s="3">
        <f>'Transaction Data'!$N8946-'Transaction Data'!$M8946</f>
        <v>1620</v>
      </c>
      <c r="P8946" s="2">
        <f>DATEDIF('Transaction Data'!$D8946,'Transaction Data'!$A8946,"y")</f>
        <v>42</v>
      </c>
      <c r="Q8946" s="2" t="str">
        <f>FLOOR('Transaction Data'!$P8946,15)&amp;"-"&amp;FLOOR('Transaction Data'!$P8946,15)+14</f>
        <v>30-44</v>
      </c>
      <c r="R8946" s="2" t="str">
        <f>IF('Transaction Data'!$L8946&lt;=10,"Less Expensive","Expensive")</f>
        <v>Expensive</v>
      </c>
      <c r="S8946" s="4">
        <f>WEEKDAY('Transaction Data'!$A8946)</f>
        <v>4</v>
      </c>
      <c r="T8946" s="2" t="str">
        <f>IF(WEEKDAY('Transaction Data'!$A8946,2)&lt;6,"Weekday","Weekend")</f>
        <v>Weekday</v>
      </c>
    </row>
    <row r="8947" ht="15.75" customHeight="1">
      <c r="A8947" s="1">
        <v>45414.0</v>
      </c>
      <c r="B8947" s="2" t="s">
        <v>8172</v>
      </c>
      <c r="C8947" s="2" t="s">
        <v>51</v>
      </c>
      <c r="D8947" s="1">
        <v>19620.0</v>
      </c>
      <c r="E8947" s="2" t="s">
        <v>27</v>
      </c>
      <c r="F8947" s="2">
        <v>184.0</v>
      </c>
      <c r="G8947" s="2" t="s">
        <v>23</v>
      </c>
      <c r="H8947" s="2" t="s">
        <v>34</v>
      </c>
      <c r="I8947" s="2" t="s">
        <v>25</v>
      </c>
      <c r="J8947" s="2" t="str">
        <f t="array" ref="J8947">XLOOKUP('Transaction Data'!$G8947,Product_Code,Biscuit_Brand)</f>
        <v>Cinnamon Swirls</v>
      </c>
      <c r="K8947" s="2">
        <f t="array" ref="K8947">XLOOKUP('Transaction Data'!$G8947,Product_Code,Cost)</f>
        <v>10</v>
      </c>
      <c r="L8947" s="2">
        <f t="array" ref="L8947">XLOOKUP('Transaction Data'!$G8947,Product_Code,Unit_Price)</f>
        <v>14</v>
      </c>
      <c r="M8947" s="3">
        <f>'Transaction Data'!$F8947*'Transaction Data'!$K8947</f>
        <v>1840</v>
      </c>
      <c r="N8947" s="3">
        <f>'Transaction Data'!$F8947*'Transaction Data'!$L8947</f>
        <v>2576</v>
      </c>
      <c r="O8947" s="3">
        <f>'Transaction Data'!$N8947-'Transaction Data'!$M8947</f>
        <v>736</v>
      </c>
      <c r="P8947" s="2">
        <f>DATEDIF('Transaction Data'!$D8947,'Transaction Data'!$A8947,"y")</f>
        <v>70</v>
      </c>
      <c r="Q8947" s="2" t="str">
        <f>FLOOR('Transaction Data'!$P8947,15)&amp;"-"&amp;FLOOR('Transaction Data'!$P8947,15)+14</f>
        <v>60-74</v>
      </c>
      <c r="R8947" s="2" t="str">
        <f>IF('Transaction Data'!$L8947&lt;=10,"Less Expensive","Expensive")</f>
        <v>Expensive</v>
      </c>
      <c r="S8947" s="4">
        <f>WEEKDAY('Transaction Data'!$A8947)</f>
        <v>5</v>
      </c>
      <c r="T8947" s="2" t="str">
        <f>IF(WEEKDAY('Transaction Data'!$A8947,2)&lt;6,"Weekday","Weekend")</f>
        <v>Weekday</v>
      </c>
    </row>
    <row r="8948" ht="15.75" customHeight="1">
      <c r="A8948" s="1">
        <v>45430.0</v>
      </c>
      <c r="B8948" s="2" t="s">
        <v>8173</v>
      </c>
      <c r="C8948" s="2" t="s">
        <v>47</v>
      </c>
      <c r="D8948" s="1">
        <v>28003.0</v>
      </c>
      <c r="E8948" s="2" t="s">
        <v>37</v>
      </c>
      <c r="F8948" s="2">
        <v>493.0</v>
      </c>
      <c r="G8948" s="2" t="s">
        <v>33</v>
      </c>
      <c r="H8948" s="2" t="s">
        <v>24</v>
      </c>
      <c r="I8948" s="2" t="s">
        <v>30</v>
      </c>
      <c r="J8948" s="2" t="str">
        <f t="array" ref="J8948">XLOOKUP('Transaction Data'!$G8948,Product_Code,Biscuit_Brand)</f>
        <v>Caramel Biscuits</v>
      </c>
      <c r="K8948" s="2">
        <f t="array" ref="K8948">XLOOKUP('Transaction Data'!$G8948,Product_Code,Cost)</f>
        <v>18</v>
      </c>
      <c r="L8948" s="2">
        <f t="array" ref="L8948">XLOOKUP('Transaction Data'!$G8948,Product_Code,Unit_Price)</f>
        <v>22</v>
      </c>
      <c r="M8948" s="3">
        <f>'Transaction Data'!$F8948*'Transaction Data'!$K8948</f>
        <v>8874</v>
      </c>
      <c r="N8948" s="3">
        <f>'Transaction Data'!$F8948*'Transaction Data'!$L8948</f>
        <v>10846</v>
      </c>
      <c r="O8948" s="3">
        <f>'Transaction Data'!$N8948-'Transaction Data'!$M8948</f>
        <v>1972</v>
      </c>
      <c r="P8948" s="2">
        <f>DATEDIF('Transaction Data'!$D8948,'Transaction Data'!$A8948,"y")</f>
        <v>47</v>
      </c>
      <c r="Q8948" s="2" t="str">
        <f>FLOOR('Transaction Data'!$P8948,15)&amp;"-"&amp;FLOOR('Transaction Data'!$P8948,15)+14</f>
        <v>45-59</v>
      </c>
      <c r="R8948" s="2" t="str">
        <f>IF('Transaction Data'!$L8948&lt;=10,"Less Expensive","Expensive")</f>
        <v>Expensive</v>
      </c>
      <c r="S8948" s="4">
        <f>WEEKDAY('Transaction Data'!$A8948)</f>
        <v>7</v>
      </c>
      <c r="T8948" s="2" t="str">
        <f>IF(WEEKDAY('Transaction Data'!$A8948,2)&lt;6,"Weekday","Weekend")</f>
        <v>Weekend</v>
      </c>
    </row>
    <row r="8949" ht="15.75" customHeight="1">
      <c r="A8949" s="1">
        <v>45504.0</v>
      </c>
      <c r="B8949" s="2" t="s">
        <v>8174</v>
      </c>
      <c r="C8949" s="2" t="s">
        <v>32</v>
      </c>
      <c r="D8949" s="1">
        <v>34294.0</v>
      </c>
      <c r="E8949" s="2" t="s">
        <v>37</v>
      </c>
      <c r="F8949" s="2">
        <v>358.0</v>
      </c>
      <c r="G8949" s="2" t="s">
        <v>33</v>
      </c>
      <c r="H8949" s="2" t="s">
        <v>42</v>
      </c>
      <c r="I8949" s="2" t="s">
        <v>25</v>
      </c>
      <c r="J8949" s="2" t="str">
        <f t="array" ref="J8949">XLOOKUP('Transaction Data'!$G8949,Product_Code,Biscuit_Brand)</f>
        <v>Caramel Biscuits</v>
      </c>
      <c r="K8949" s="2">
        <f t="array" ref="K8949">XLOOKUP('Transaction Data'!$G8949,Product_Code,Cost)</f>
        <v>18</v>
      </c>
      <c r="L8949" s="2">
        <f t="array" ref="L8949">XLOOKUP('Transaction Data'!$G8949,Product_Code,Unit_Price)</f>
        <v>22</v>
      </c>
      <c r="M8949" s="3">
        <f>'Transaction Data'!$F8949*'Transaction Data'!$K8949</f>
        <v>6444</v>
      </c>
      <c r="N8949" s="3">
        <f>'Transaction Data'!$F8949*'Transaction Data'!$L8949</f>
        <v>7876</v>
      </c>
      <c r="O8949" s="3">
        <f>'Transaction Data'!$N8949-'Transaction Data'!$M8949</f>
        <v>1432</v>
      </c>
      <c r="P8949" s="2">
        <f>DATEDIF('Transaction Data'!$D8949,'Transaction Data'!$A8949,"y")</f>
        <v>30</v>
      </c>
      <c r="Q8949" s="2" t="str">
        <f>FLOOR('Transaction Data'!$P8949,15)&amp;"-"&amp;FLOOR('Transaction Data'!$P8949,15)+14</f>
        <v>30-44</v>
      </c>
      <c r="R8949" s="2" t="str">
        <f>IF('Transaction Data'!$L8949&lt;=10,"Less Expensive","Expensive")</f>
        <v>Expensive</v>
      </c>
      <c r="S8949" s="4">
        <f>WEEKDAY('Transaction Data'!$A8949)</f>
        <v>4</v>
      </c>
      <c r="T8949" s="2" t="str">
        <f>IF(WEEKDAY('Transaction Data'!$A8949,2)&lt;6,"Weekday","Weekend")</f>
        <v>Weekday</v>
      </c>
    </row>
    <row r="8950" ht="15.75" customHeight="1">
      <c r="A8950" s="1">
        <v>45489.0</v>
      </c>
      <c r="B8950" s="2" t="s">
        <v>8175</v>
      </c>
      <c r="C8950" s="2" t="s">
        <v>65</v>
      </c>
      <c r="D8950" s="1">
        <v>28470.0</v>
      </c>
      <c r="E8950" s="2" t="s">
        <v>63</v>
      </c>
      <c r="F8950" s="2">
        <v>410.0</v>
      </c>
      <c r="G8950" s="2" t="s">
        <v>44</v>
      </c>
      <c r="H8950" s="2" t="s">
        <v>45</v>
      </c>
      <c r="I8950" s="2" t="s">
        <v>25</v>
      </c>
      <c r="J8950" s="2" t="str">
        <f t="array" ref="J8950">XLOOKUP('Transaction Data'!$G8950,Product_Code,Biscuit_Brand)</f>
        <v>Butter Crunch</v>
      </c>
      <c r="K8950" s="2">
        <f t="array" ref="K8950">XLOOKUP('Transaction Data'!$G8950,Product_Code,Cost)</f>
        <v>10</v>
      </c>
      <c r="L8950" s="2">
        <f t="array" ref="L8950">XLOOKUP('Transaction Data'!$G8950,Product_Code,Unit_Price)</f>
        <v>11</v>
      </c>
      <c r="M8950" s="3">
        <f>'Transaction Data'!$F8950*'Transaction Data'!$K8950</f>
        <v>4100</v>
      </c>
      <c r="N8950" s="3">
        <f>'Transaction Data'!$F8950*'Transaction Data'!$L8950</f>
        <v>4510</v>
      </c>
      <c r="O8950" s="3">
        <f>'Transaction Data'!$N8950-'Transaction Data'!$M8950</f>
        <v>410</v>
      </c>
      <c r="P8950" s="2">
        <f>DATEDIF('Transaction Data'!$D8950,'Transaction Data'!$A8950,"y")</f>
        <v>46</v>
      </c>
      <c r="Q8950" s="2" t="str">
        <f>FLOOR('Transaction Data'!$P8950,15)&amp;"-"&amp;FLOOR('Transaction Data'!$P8950,15)+14</f>
        <v>45-59</v>
      </c>
      <c r="R8950" s="2" t="str">
        <f>IF('Transaction Data'!$L8950&lt;=10,"Less Expensive","Expensive")</f>
        <v>Expensive</v>
      </c>
      <c r="S8950" s="4">
        <f>WEEKDAY('Transaction Data'!$A8950)</f>
        <v>3</v>
      </c>
      <c r="T8950" s="2" t="str">
        <f>IF(WEEKDAY('Transaction Data'!$A8950,2)&lt;6,"Weekday","Weekend")</f>
        <v>Weekday</v>
      </c>
    </row>
    <row r="8951" ht="15.75" customHeight="1">
      <c r="A8951" s="1">
        <v>45428.0</v>
      </c>
      <c r="B8951" s="2" t="s">
        <v>8176</v>
      </c>
      <c r="C8951" s="2" t="s">
        <v>54</v>
      </c>
      <c r="D8951" s="1">
        <v>36523.0</v>
      </c>
      <c r="E8951" s="2" t="s">
        <v>27</v>
      </c>
      <c r="F8951" s="2">
        <v>130.0</v>
      </c>
      <c r="G8951" s="2" t="s">
        <v>33</v>
      </c>
      <c r="H8951" s="2" t="s">
        <v>24</v>
      </c>
      <c r="I8951" s="2" t="s">
        <v>25</v>
      </c>
      <c r="J8951" s="2" t="str">
        <f t="array" ref="J8951">XLOOKUP('Transaction Data'!$G8951,Product_Code,Biscuit_Brand)</f>
        <v>Caramel Biscuits</v>
      </c>
      <c r="K8951" s="2">
        <f t="array" ref="K8951">XLOOKUP('Transaction Data'!$G8951,Product_Code,Cost)</f>
        <v>18</v>
      </c>
      <c r="L8951" s="2">
        <f t="array" ref="L8951">XLOOKUP('Transaction Data'!$G8951,Product_Code,Unit_Price)</f>
        <v>22</v>
      </c>
      <c r="M8951" s="3">
        <f>'Transaction Data'!$F8951*'Transaction Data'!$K8951</f>
        <v>2340</v>
      </c>
      <c r="N8951" s="3">
        <f>'Transaction Data'!$F8951*'Transaction Data'!$L8951</f>
        <v>2860</v>
      </c>
      <c r="O8951" s="3">
        <f>'Transaction Data'!$N8951-'Transaction Data'!$M8951</f>
        <v>520</v>
      </c>
      <c r="P8951" s="2">
        <f>DATEDIF('Transaction Data'!$D8951,'Transaction Data'!$A8951,"y")</f>
        <v>24</v>
      </c>
      <c r="Q8951" s="2" t="str">
        <f>FLOOR('Transaction Data'!$P8951,15)&amp;"-"&amp;FLOOR('Transaction Data'!$P8951,15)+14</f>
        <v>15-29</v>
      </c>
      <c r="R8951" s="2" t="str">
        <f>IF('Transaction Data'!$L8951&lt;=10,"Less Expensive","Expensive")</f>
        <v>Expensive</v>
      </c>
      <c r="S8951" s="4">
        <f>WEEKDAY('Transaction Data'!$A8951)</f>
        <v>5</v>
      </c>
      <c r="T8951" s="2" t="str">
        <f>IF(WEEKDAY('Transaction Data'!$A8951,2)&lt;6,"Weekday","Weekend")</f>
        <v>Weekday</v>
      </c>
    </row>
    <row r="8952" ht="15.75" customHeight="1">
      <c r="A8952" s="1">
        <v>45294.0</v>
      </c>
      <c r="B8952" s="2" t="s">
        <v>8177</v>
      </c>
      <c r="C8952" s="2" t="s">
        <v>21</v>
      </c>
      <c r="D8952" s="1">
        <v>22672.0</v>
      </c>
      <c r="E8952" s="2" t="s">
        <v>63</v>
      </c>
      <c r="F8952" s="2">
        <v>279.0</v>
      </c>
      <c r="G8952" s="2" t="s">
        <v>44</v>
      </c>
      <c r="H8952" s="2" t="s">
        <v>29</v>
      </c>
      <c r="I8952" s="2" t="s">
        <v>25</v>
      </c>
      <c r="J8952" s="2" t="str">
        <f t="array" ref="J8952">XLOOKUP('Transaction Data'!$G8952,Product_Code,Biscuit_Brand)</f>
        <v>Butter Crunch</v>
      </c>
      <c r="K8952" s="2">
        <f t="array" ref="K8952">XLOOKUP('Transaction Data'!$G8952,Product_Code,Cost)</f>
        <v>10</v>
      </c>
      <c r="L8952" s="2">
        <f t="array" ref="L8952">XLOOKUP('Transaction Data'!$G8952,Product_Code,Unit_Price)</f>
        <v>11</v>
      </c>
      <c r="M8952" s="3">
        <f>'Transaction Data'!$F8952*'Transaction Data'!$K8952</f>
        <v>2790</v>
      </c>
      <c r="N8952" s="3">
        <f>'Transaction Data'!$F8952*'Transaction Data'!$L8952</f>
        <v>3069</v>
      </c>
      <c r="O8952" s="3">
        <f>'Transaction Data'!$N8952-'Transaction Data'!$M8952</f>
        <v>279</v>
      </c>
      <c r="P8952" s="2">
        <f>DATEDIF('Transaction Data'!$D8952,'Transaction Data'!$A8952,"y")</f>
        <v>61</v>
      </c>
      <c r="Q8952" s="2" t="str">
        <f>FLOOR('Transaction Data'!$P8952,15)&amp;"-"&amp;FLOOR('Transaction Data'!$P8952,15)+14</f>
        <v>60-74</v>
      </c>
      <c r="R8952" s="2" t="str">
        <f>IF('Transaction Data'!$L8952&lt;=10,"Less Expensive","Expensive")</f>
        <v>Expensive</v>
      </c>
      <c r="S8952" s="4">
        <f>WEEKDAY('Transaction Data'!$A8952)</f>
        <v>4</v>
      </c>
      <c r="T8952" s="2" t="str">
        <f>IF(WEEKDAY('Transaction Data'!$A8952,2)&lt;6,"Weekday","Weekend")</f>
        <v>Weekday</v>
      </c>
    </row>
    <row r="8953" ht="15.75" customHeight="1">
      <c r="A8953" s="1">
        <v>45451.0</v>
      </c>
      <c r="B8953" s="2" t="s">
        <v>8178</v>
      </c>
      <c r="C8953" s="2" t="s">
        <v>51</v>
      </c>
      <c r="D8953" s="1">
        <v>17490.0</v>
      </c>
      <c r="E8953" s="2" t="s">
        <v>22</v>
      </c>
      <c r="F8953" s="2">
        <v>195.0</v>
      </c>
      <c r="G8953" s="2" t="s">
        <v>48</v>
      </c>
      <c r="H8953" s="2" t="s">
        <v>42</v>
      </c>
      <c r="I8953" s="2" t="s">
        <v>25</v>
      </c>
      <c r="J8953" s="2" t="str">
        <f t="array" ref="J8953">XLOOKUP('Transaction Data'!$G8953,Product_Code,Biscuit_Brand)</f>
        <v>Lemon Crisps</v>
      </c>
      <c r="K8953" s="2">
        <f t="array" ref="K8953">XLOOKUP('Transaction Data'!$G8953,Product_Code,Cost)</f>
        <v>7</v>
      </c>
      <c r="L8953" s="2">
        <f t="array" ref="L8953">XLOOKUP('Transaction Data'!$G8953,Product_Code,Unit_Price)</f>
        <v>9</v>
      </c>
      <c r="M8953" s="3">
        <f>'Transaction Data'!$F8953*'Transaction Data'!$K8953</f>
        <v>1365</v>
      </c>
      <c r="N8953" s="3">
        <f>'Transaction Data'!$F8953*'Transaction Data'!$L8953</f>
        <v>1755</v>
      </c>
      <c r="O8953" s="3">
        <f>'Transaction Data'!$N8953-'Transaction Data'!$M8953</f>
        <v>390</v>
      </c>
      <c r="P8953" s="2">
        <f>DATEDIF('Transaction Data'!$D8953,'Transaction Data'!$A8953,"y")</f>
        <v>76</v>
      </c>
      <c r="Q8953" s="2" t="str">
        <f>FLOOR('Transaction Data'!$P8953,15)&amp;"-"&amp;FLOOR('Transaction Data'!$P8953,15)+14</f>
        <v>75-89</v>
      </c>
      <c r="R8953" s="2" t="str">
        <f>IF('Transaction Data'!$L8953&lt;=10,"Less Expensive","Expensive")</f>
        <v>Less Expensive</v>
      </c>
      <c r="S8953" s="4">
        <f>WEEKDAY('Transaction Data'!$A8953)</f>
        <v>7</v>
      </c>
      <c r="T8953" s="2" t="str">
        <f>IF(WEEKDAY('Transaction Data'!$A8953,2)&lt;6,"Weekday","Weekend")</f>
        <v>Weekend</v>
      </c>
    </row>
    <row r="8954" ht="15.75" customHeight="1">
      <c r="A8954" s="1">
        <v>45299.0</v>
      </c>
      <c r="B8954" s="2" t="s">
        <v>8179</v>
      </c>
      <c r="C8954" s="2" t="s">
        <v>21</v>
      </c>
      <c r="D8954" s="1">
        <v>33367.0</v>
      </c>
      <c r="E8954" s="2" t="s">
        <v>37</v>
      </c>
      <c r="F8954" s="2">
        <v>102.0</v>
      </c>
      <c r="G8954" s="2" t="s">
        <v>28</v>
      </c>
      <c r="H8954" s="2" t="s">
        <v>45</v>
      </c>
      <c r="I8954" s="2" t="s">
        <v>30</v>
      </c>
      <c r="J8954" s="2" t="str">
        <f t="array" ref="J8954">XLOOKUP('Transaction Data'!$G8954,Product_Code,Biscuit_Brand)</f>
        <v>Shortbread</v>
      </c>
      <c r="K8954" s="2">
        <f t="array" ref="K8954">XLOOKUP('Transaction Data'!$G8954,Product_Code,Cost)</f>
        <v>10</v>
      </c>
      <c r="L8954" s="2">
        <f t="array" ref="L8954">XLOOKUP('Transaction Data'!$G8954,Product_Code,Unit_Price)</f>
        <v>45</v>
      </c>
      <c r="M8954" s="3">
        <f>'Transaction Data'!$F8954*'Transaction Data'!$K8954</f>
        <v>1020</v>
      </c>
      <c r="N8954" s="3">
        <f>'Transaction Data'!$F8954*'Transaction Data'!$L8954</f>
        <v>4590</v>
      </c>
      <c r="O8954" s="3">
        <f>'Transaction Data'!$N8954-'Transaction Data'!$M8954</f>
        <v>3570</v>
      </c>
      <c r="P8954" s="2">
        <f>DATEDIF('Transaction Data'!$D8954,'Transaction Data'!$A8954,"y")</f>
        <v>32</v>
      </c>
      <c r="Q8954" s="2" t="str">
        <f>FLOOR('Transaction Data'!$P8954,15)&amp;"-"&amp;FLOOR('Transaction Data'!$P8954,15)+14</f>
        <v>30-44</v>
      </c>
      <c r="R8954" s="2" t="str">
        <f>IF('Transaction Data'!$L8954&lt;=10,"Less Expensive","Expensive")</f>
        <v>Expensive</v>
      </c>
      <c r="S8954" s="4">
        <f>WEEKDAY('Transaction Data'!$A8954)</f>
        <v>2</v>
      </c>
      <c r="T8954" s="2" t="str">
        <f>IF(WEEKDAY('Transaction Data'!$A8954,2)&lt;6,"Weekday","Weekend")</f>
        <v>Weekday</v>
      </c>
    </row>
    <row r="8955" ht="15.75" customHeight="1">
      <c r="A8955" s="1">
        <v>45392.0</v>
      </c>
      <c r="B8955" s="2" t="s">
        <v>8180</v>
      </c>
      <c r="C8955" s="2" t="s">
        <v>72</v>
      </c>
      <c r="D8955" s="1">
        <v>21765.0</v>
      </c>
      <c r="E8955" s="2" t="s">
        <v>63</v>
      </c>
      <c r="F8955" s="2">
        <v>350.0</v>
      </c>
      <c r="G8955" s="2" t="s">
        <v>55</v>
      </c>
      <c r="H8955" s="2" t="s">
        <v>24</v>
      </c>
      <c r="I8955" s="2" t="s">
        <v>25</v>
      </c>
      <c r="J8955" s="2" t="str">
        <f t="array" ref="J8955">XLOOKUP('Transaction Data'!$G8955,Product_Code,Biscuit_Brand)</f>
        <v>Vanilla Wafers</v>
      </c>
      <c r="K8955" s="2">
        <f t="array" ref="K8955">XLOOKUP('Transaction Data'!$G8955,Product_Code,Cost)</f>
        <v>18</v>
      </c>
      <c r="L8955" s="2">
        <f t="array" ref="L8955">XLOOKUP('Transaction Data'!$G8955,Product_Code,Unit_Price)</f>
        <v>36</v>
      </c>
      <c r="M8955" s="3">
        <f>'Transaction Data'!$F8955*'Transaction Data'!$K8955</f>
        <v>6300</v>
      </c>
      <c r="N8955" s="3">
        <f>'Transaction Data'!$F8955*'Transaction Data'!$L8955</f>
        <v>12600</v>
      </c>
      <c r="O8955" s="3">
        <f>'Transaction Data'!$N8955-'Transaction Data'!$M8955</f>
        <v>6300</v>
      </c>
      <c r="P8955" s="2">
        <f>DATEDIF('Transaction Data'!$D8955,'Transaction Data'!$A8955,"y")</f>
        <v>64</v>
      </c>
      <c r="Q8955" s="2" t="str">
        <f>FLOOR('Transaction Data'!$P8955,15)&amp;"-"&amp;FLOOR('Transaction Data'!$P8955,15)+14</f>
        <v>60-74</v>
      </c>
      <c r="R8955" s="2" t="str">
        <f>IF('Transaction Data'!$L8955&lt;=10,"Less Expensive","Expensive")</f>
        <v>Expensive</v>
      </c>
      <c r="S8955" s="4">
        <f>WEEKDAY('Transaction Data'!$A8955)</f>
        <v>4</v>
      </c>
      <c r="T8955" s="2" t="str">
        <f>IF(WEEKDAY('Transaction Data'!$A8955,2)&lt;6,"Weekday","Weekend")</f>
        <v>Weekday</v>
      </c>
    </row>
    <row r="8956" ht="15.75" customHeight="1">
      <c r="A8956" s="1">
        <v>45317.0</v>
      </c>
      <c r="B8956" s="2" t="s">
        <v>8181</v>
      </c>
      <c r="C8956" s="2" t="s">
        <v>41</v>
      </c>
      <c r="D8956" s="1">
        <v>35281.0</v>
      </c>
      <c r="E8956" s="2" t="s">
        <v>27</v>
      </c>
      <c r="F8956" s="2">
        <v>230.0</v>
      </c>
      <c r="G8956" s="2" t="s">
        <v>60</v>
      </c>
      <c r="H8956" s="2" t="s">
        <v>29</v>
      </c>
      <c r="I8956" s="2" t="s">
        <v>25</v>
      </c>
      <c r="J8956" s="2" t="str">
        <f t="array" ref="J8956">XLOOKUP('Transaction Data'!$G8956,Product_Code,Biscuit_Brand)</f>
        <v>Peanut Butter Bites</v>
      </c>
      <c r="K8956" s="2">
        <f t="array" ref="K8956">XLOOKUP('Transaction Data'!$G8956,Product_Code,Cost)</f>
        <v>5</v>
      </c>
      <c r="L8956" s="2">
        <f t="array" ref="L8956">XLOOKUP('Transaction Data'!$G8956,Product_Code,Unit_Price)</f>
        <v>7</v>
      </c>
      <c r="M8956" s="3">
        <f>'Transaction Data'!$F8956*'Transaction Data'!$K8956</f>
        <v>1150</v>
      </c>
      <c r="N8956" s="3">
        <f>'Transaction Data'!$F8956*'Transaction Data'!$L8956</f>
        <v>1610</v>
      </c>
      <c r="O8956" s="3">
        <f>'Transaction Data'!$N8956-'Transaction Data'!$M8956</f>
        <v>460</v>
      </c>
      <c r="P8956" s="2">
        <f>DATEDIF('Transaction Data'!$D8956,'Transaction Data'!$A8956,"y")</f>
        <v>27</v>
      </c>
      <c r="Q8956" s="2" t="str">
        <f>FLOOR('Transaction Data'!$P8956,15)&amp;"-"&amp;FLOOR('Transaction Data'!$P8956,15)+14</f>
        <v>15-29</v>
      </c>
      <c r="R8956" s="2" t="str">
        <f>IF('Transaction Data'!$L8956&lt;=10,"Less Expensive","Expensive")</f>
        <v>Less Expensive</v>
      </c>
      <c r="S8956" s="4">
        <f>WEEKDAY('Transaction Data'!$A8956)</f>
        <v>6</v>
      </c>
      <c r="T8956" s="2" t="str">
        <f>IF(WEEKDAY('Transaction Data'!$A8956,2)&lt;6,"Weekday","Weekend")</f>
        <v>Weekday</v>
      </c>
    </row>
    <row r="8957" ht="15.75" customHeight="1">
      <c r="A8957" s="1">
        <v>45418.0</v>
      </c>
      <c r="B8957" s="2" t="s">
        <v>8182</v>
      </c>
      <c r="C8957" s="2" t="s">
        <v>78</v>
      </c>
      <c r="D8957" s="1">
        <v>17896.0</v>
      </c>
      <c r="E8957" s="2" t="s">
        <v>37</v>
      </c>
      <c r="F8957" s="2">
        <v>241.0</v>
      </c>
      <c r="G8957" s="2" t="s">
        <v>57</v>
      </c>
      <c r="H8957" s="2" t="s">
        <v>29</v>
      </c>
      <c r="I8957" s="2" t="s">
        <v>25</v>
      </c>
      <c r="J8957" s="2" t="str">
        <f t="array" ref="J8957">XLOOKUP('Transaction Data'!$G8957,Product_Code,Biscuit_Brand)</f>
        <v>Oatmeal Cookies</v>
      </c>
      <c r="K8957" s="2">
        <f t="array" ref="K8957">XLOOKUP('Transaction Data'!$G8957,Product_Code,Cost)</f>
        <v>19</v>
      </c>
      <c r="L8957" s="2">
        <f t="array" ref="L8957">XLOOKUP('Transaction Data'!$G8957,Product_Code,Unit_Price)</f>
        <v>23</v>
      </c>
      <c r="M8957" s="3">
        <f>'Transaction Data'!$F8957*'Transaction Data'!$K8957</f>
        <v>4579</v>
      </c>
      <c r="N8957" s="3">
        <f>'Transaction Data'!$F8957*'Transaction Data'!$L8957</f>
        <v>5543</v>
      </c>
      <c r="O8957" s="3">
        <f>'Transaction Data'!$N8957-'Transaction Data'!$M8957</f>
        <v>964</v>
      </c>
      <c r="P8957" s="2">
        <f>DATEDIF('Transaction Data'!$D8957,'Transaction Data'!$A8957,"y")</f>
        <v>75</v>
      </c>
      <c r="Q8957" s="2" t="str">
        <f>FLOOR('Transaction Data'!$P8957,15)&amp;"-"&amp;FLOOR('Transaction Data'!$P8957,15)+14</f>
        <v>75-89</v>
      </c>
      <c r="R8957" s="2" t="str">
        <f>IF('Transaction Data'!$L8957&lt;=10,"Less Expensive","Expensive")</f>
        <v>Expensive</v>
      </c>
      <c r="S8957" s="4">
        <f>WEEKDAY('Transaction Data'!$A8957)</f>
        <v>2</v>
      </c>
      <c r="T8957" s="2" t="str">
        <f>IF(WEEKDAY('Transaction Data'!$A8957,2)&lt;6,"Weekday","Weekend")</f>
        <v>Weekday</v>
      </c>
    </row>
    <row r="8958" ht="15.75" customHeight="1">
      <c r="A8958" s="1">
        <v>45394.0</v>
      </c>
      <c r="B8958" s="2" t="s">
        <v>8183</v>
      </c>
      <c r="C8958" s="2" t="s">
        <v>32</v>
      </c>
      <c r="D8958" s="1">
        <v>21563.0</v>
      </c>
      <c r="E8958" s="2" t="s">
        <v>22</v>
      </c>
      <c r="F8958" s="2">
        <v>347.0</v>
      </c>
      <c r="G8958" s="2" t="s">
        <v>60</v>
      </c>
      <c r="H8958" s="2" t="s">
        <v>34</v>
      </c>
      <c r="I8958" s="2" t="s">
        <v>25</v>
      </c>
      <c r="J8958" s="2" t="str">
        <f t="array" ref="J8958">XLOOKUP('Transaction Data'!$G8958,Product_Code,Biscuit_Brand)</f>
        <v>Peanut Butter Bites</v>
      </c>
      <c r="K8958" s="2">
        <f t="array" ref="K8958">XLOOKUP('Transaction Data'!$G8958,Product_Code,Cost)</f>
        <v>5</v>
      </c>
      <c r="L8958" s="2">
        <f t="array" ref="L8958">XLOOKUP('Transaction Data'!$G8958,Product_Code,Unit_Price)</f>
        <v>7</v>
      </c>
      <c r="M8958" s="3">
        <f>'Transaction Data'!$F8958*'Transaction Data'!$K8958</f>
        <v>1735</v>
      </c>
      <c r="N8958" s="3">
        <f>'Transaction Data'!$F8958*'Transaction Data'!$L8958</f>
        <v>2429</v>
      </c>
      <c r="O8958" s="3">
        <f>'Transaction Data'!$N8958-'Transaction Data'!$M8958</f>
        <v>694</v>
      </c>
      <c r="P8958" s="2">
        <f>DATEDIF('Transaction Data'!$D8958,'Transaction Data'!$A8958,"y")</f>
        <v>65</v>
      </c>
      <c r="Q8958" s="2" t="str">
        <f>FLOOR('Transaction Data'!$P8958,15)&amp;"-"&amp;FLOOR('Transaction Data'!$P8958,15)+14</f>
        <v>60-74</v>
      </c>
      <c r="R8958" s="2" t="str">
        <f>IF('Transaction Data'!$L8958&lt;=10,"Less Expensive","Expensive")</f>
        <v>Less Expensive</v>
      </c>
      <c r="S8958" s="4">
        <f>WEEKDAY('Transaction Data'!$A8958)</f>
        <v>6</v>
      </c>
      <c r="T8958" s="2" t="str">
        <f>IF(WEEKDAY('Transaction Data'!$A8958,2)&lt;6,"Weekday","Weekend")</f>
        <v>Weekday</v>
      </c>
    </row>
    <row r="8959" ht="15.75" customHeight="1">
      <c r="A8959" s="1">
        <v>45411.0</v>
      </c>
      <c r="B8959" s="2" t="s">
        <v>8184</v>
      </c>
      <c r="C8959" s="2" t="s">
        <v>47</v>
      </c>
      <c r="D8959" s="1">
        <v>23236.0</v>
      </c>
      <c r="E8959" s="2" t="s">
        <v>63</v>
      </c>
      <c r="F8959" s="2">
        <v>359.0</v>
      </c>
      <c r="G8959" s="2" t="s">
        <v>61</v>
      </c>
      <c r="H8959" s="2" t="s">
        <v>24</v>
      </c>
      <c r="I8959" s="2" t="s">
        <v>25</v>
      </c>
      <c r="J8959" s="2" t="str">
        <f t="array" ref="J8959">XLOOKUP('Transaction Data'!$G8959,Product_Code,Biscuit_Brand)</f>
        <v>Choco Delight</v>
      </c>
      <c r="K8959" s="2">
        <f t="array" ref="K8959">XLOOKUP('Transaction Data'!$G8959,Product_Code,Cost)</f>
        <v>3</v>
      </c>
      <c r="L8959" s="2">
        <f t="array" ref="L8959">XLOOKUP('Transaction Data'!$G8959,Product_Code,Unit_Price)</f>
        <v>5</v>
      </c>
      <c r="M8959" s="3">
        <f>'Transaction Data'!$F8959*'Transaction Data'!$K8959</f>
        <v>1077</v>
      </c>
      <c r="N8959" s="3">
        <f>'Transaction Data'!$F8959*'Transaction Data'!$L8959</f>
        <v>1795</v>
      </c>
      <c r="O8959" s="3">
        <f>'Transaction Data'!$N8959-'Transaction Data'!$M8959</f>
        <v>718</v>
      </c>
      <c r="P8959" s="2">
        <f>DATEDIF('Transaction Data'!$D8959,'Transaction Data'!$A8959,"y")</f>
        <v>60</v>
      </c>
      <c r="Q8959" s="2" t="str">
        <f>FLOOR('Transaction Data'!$P8959,15)&amp;"-"&amp;FLOOR('Transaction Data'!$P8959,15)+14</f>
        <v>60-74</v>
      </c>
      <c r="R8959" s="2" t="str">
        <f>IF('Transaction Data'!$L8959&lt;=10,"Less Expensive","Expensive")</f>
        <v>Less Expensive</v>
      </c>
      <c r="S8959" s="4">
        <f>WEEKDAY('Transaction Data'!$A8959)</f>
        <v>2</v>
      </c>
      <c r="T8959" s="2" t="str">
        <f>IF(WEEKDAY('Transaction Data'!$A8959,2)&lt;6,"Weekday","Weekend")</f>
        <v>Weekday</v>
      </c>
    </row>
    <row r="8960" ht="15.75" customHeight="1">
      <c r="A8960" s="1">
        <v>45451.0</v>
      </c>
      <c r="B8960" s="2" t="s">
        <v>8185</v>
      </c>
      <c r="C8960" s="2" t="s">
        <v>72</v>
      </c>
      <c r="D8960" s="1">
        <v>24277.0</v>
      </c>
      <c r="E8960" s="2" t="s">
        <v>63</v>
      </c>
      <c r="F8960" s="2">
        <v>208.0</v>
      </c>
      <c r="G8960" s="2" t="s">
        <v>44</v>
      </c>
      <c r="H8960" s="2" t="s">
        <v>42</v>
      </c>
      <c r="I8960" s="2" t="s">
        <v>25</v>
      </c>
      <c r="J8960" s="2" t="str">
        <f t="array" ref="J8960">XLOOKUP('Transaction Data'!$G8960,Product_Code,Biscuit_Brand)</f>
        <v>Butter Crunch</v>
      </c>
      <c r="K8960" s="2">
        <f t="array" ref="K8960">XLOOKUP('Transaction Data'!$G8960,Product_Code,Cost)</f>
        <v>10</v>
      </c>
      <c r="L8960" s="2">
        <f t="array" ref="L8960">XLOOKUP('Transaction Data'!$G8960,Product_Code,Unit_Price)</f>
        <v>11</v>
      </c>
      <c r="M8960" s="3">
        <f>'Transaction Data'!$F8960*'Transaction Data'!$K8960</f>
        <v>2080</v>
      </c>
      <c r="N8960" s="3">
        <f>'Transaction Data'!$F8960*'Transaction Data'!$L8960</f>
        <v>2288</v>
      </c>
      <c r="O8960" s="3">
        <f>'Transaction Data'!$N8960-'Transaction Data'!$M8960</f>
        <v>208</v>
      </c>
      <c r="P8960" s="2">
        <f>DATEDIF('Transaction Data'!$D8960,'Transaction Data'!$A8960,"y")</f>
        <v>57</v>
      </c>
      <c r="Q8960" s="2" t="str">
        <f>FLOOR('Transaction Data'!$P8960,15)&amp;"-"&amp;FLOOR('Transaction Data'!$P8960,15)+14</f>
        <v>45-59</v>
      </c>
      <c r="R8960" s="2" t="str">
        <f>IF('Transaction Data'!$L8960&lt;=10,"Less Expensive","Expensive")</f>
        <v>Expensive</v>
      </c>
      <c r="S8960" s="4">
        <f>WEEKDAY('Transaction Data'!$A8960)</f>
        <v>7</v>
      </c>
      <c r="T8960" s="2" t="str">
        <f>IF(WEEKDAY('Transaction Data'!$A8960,2)&lt;6,"Weekday","Weekend")</f>
        <v>Weekend</v>
      </c>
    </row>
    <row r="8961" ht="15.75" customHeight="1">
      <c r="A8961" s="1">
        <v>45345.0</v>
      </c>
      <c r="B8961" s="2" t="s">
        <v>8186</v>
      </c>
      <c r="C8961" s="2" t="s">
        <v>47</v>
      </c>
      <c r="D8961" s="1">
        <v>25757.0</v>
      </c>
      <c r="E8961" s="2" t="s">
        <v>27</v>
      </c>
      <c r="F8961" s="2">
        <v>106.0</v>
      </c>
      <c r="G8961" s="2" t="s">
        <v>28</v>
      </c>
      <c r="H8961" s="2" t="s">
        <v>45</v>
      </c>
      <c r="I8961" s="2" t="s">
        <v>25</v>
      </c>
      <c r="J8961" s="2" t="str">
        <f t="array" ref="J8961">XLOOKUP('Transaction Data'!$G8961,Product_Code,Biscuit_Brand)</f>
        <v>Shortbread</v>
      </c>
      <c r="K8961" s="2">
        <f t="array" ref="K8961">XLOOKUP('Transaction Data'!$G8961,Product_Code,Cost)</f>
        <v>10</v>
      </c>
      <c r="L8961" s="2">
        <f t="array" ref="L8961">XLOOKUP('Transaction Data'!$G8961,Product_Code,Unit_Price)</f>
        <v>45</v>
      </c>
      <c r="M8961" s="3">
        <f>'Transaction Data'!$F8961*'Transaction Data'!$K8961</f>
        <v>1060</v>
      </c>
      <c r="N8961" s="3">
        <f>'Transaction Data'!$F8961*'Transaction Data'!$L8961</f>
        <v>4770</v>
      </c>
      <c r="O8961" s="3">
        <f>'Transaction Data'!$N8961-'Transaction Data'!$M8961</f>
        <v>3710</v>
      </c>
      <c r="P8961" s="2">
        <f>DATEDIF('Transaction Data'!$D8961,'Transaction Data'!$A8961,"y")</f>
        <v>53</v>
      </c>
      <c r="Q8961" s="2" t="str">
        <f>FLOOR('Transaction Data'!$P8961,15)&amp;"-"&amp;FLOOR('Transaction Data'!$P8961,15)+14</f>
        <v>45-59</v>
      </c>
      <c r="R8961" s="2" t="str">
        <f>IF('Transaction Data'!$L8961&lt;=10,"Less Expensive","Expensive")</f>
        <v>Expensive</v>
      </c>
      <c r="S8961" s="4">
        <f>WEEKDAY('Transaction Data'!$A8961)</f>
        <v>6</v>
      </c>
      <c r="T8961" s="2" t="str">
        <f>IF(WEEKDAY('Transaction Data'!$A8961,2)&lt;6,"Weekday","Weekend")</f>
        <v>Weekday</v>
      </c>
    </row>
    <row r="8962" ht="15.75" customHeight="1">
      <c r="A8962" s="1">
        <v>45414.0</v>
      </c>
      <c r="B8962" s="2" t="s">
        <v>1658</v>
      </c>
      <c r="C8962" s="2" t="s">
        <v>21</v>
      </c>
      <c r="D8962" s="1">
        <v>26728.0</v>
      </c>
      <c r="E8962" s="2" t="s">
        <v>22</v>
      </c>
      <c r="F8962" s="2">
        <v>178.0</v>
      </c>
      <c r="G8962" s="2" t="s">
        <v>38</v>
      </c>
      <c r="H8962" s="2" t="s">
        <v>24</v>
      </c>
      <c r="I8962" s="2" t="s">
        <v>25</v>
      </c>
      <c r="J8962" s="2" t="str">
        <f t="array" ref="J8962">XLOOKUP('Transaction Data'!$G8962,Product_Code,Biscuit_Brand)</f>
        <v>Ginger Snaps</v>
      </c>
      <c r="K8962" s="2">
        <f t="array" ref="K8962">XLOOKUP('Transaction Data'!$G8962,Product_Code,Cost)</f>
        <v>14</v>
      </c>
      <c r="L8962" s="2">
        <f t="array" ref="L8962">XLOOKUP('Transaction Data'!$G8962,Product_Code,Unit_Price)</f>
        <v>28</v>
      </c>
      <c r="M8962" s="3">
        <f>'Transaction Data'!$F8962*'Transaction Data'!$K8962</f>
        <v>2492</v>
      </c>
      <c r="N8962" s="3">
        <f>'Transaction Data'!$F8962*'Transaction Data'!$L8962</f>
        <v>4984</v>
      </c>
      <c r="O8962" s="3">
        <f>'Transaction Data'!$N8962-'Transaction Data'!$M8962</f>
        <v>2492</v>
      </c>
      <c r="P8962" s="2">
        <f>DATEDIF('Transaction Data'!$D8962,'Transaction Data'!$A8962,"y")</f>
        <v>51</v>
      </c>
      <c r="Q8962" s="2" t="str">
        <f>FLOOR('Transaction Data'!$P8962,15)&amp;"-"&amp;FLOOR('Transaction Data'!$P8962,15)+14</f>
        <v>45-59</v>
      </c>
      <c r="R8962" s="2" t="str">
        <f>IF('Transaction Data'!$L8962&lt;=10,"Less Expensive","Expensive")</f>
        <v>Expensive</v>
      </c>
      <c r="S8962" s="4">
        <f>WEEKDAY('Transaction Data'!$A8962)</f>
        <v>5</v>
      </c>
      <c r="T8962" s="2" t="str">
        <f>IF(WEEKDAY('Transaction Data'!$A8962,2)&lt;6,"Weekday","Weekend")</f>
        <v>Weekday</v>
      </c>
    </row>
    <row r="8963" ht="15.75" customHeight="1">
      <c r="A8963" s="1">
        <v>45351.0</v>
      </c>
      <c r="B8963" s="2" t="s">
        <v>8187</v>
      </c>
      <c r="C8963" s="2" t="s">
        <v>47</v>
      </c>
      <c r="D8963" s="1">
        <v>27153.0</v>
      </c>
      <c r="E8963" s="2" t="s">
        <v>22</v>
      </c>
      <c r="F8963" s="2">
        <v>460.0</v>
      </c>
      <c r="G8963" s="2" t="s">
        <v>48</v>
      </c>
      <c r="H8963" s="2" t="s">
        <v>29</v>
      </c>
      <c r="I8963" s="2" t="s">
        <v>25</v>
      </c>
      <c r="J8963" s="2" t="str">
        <f t="array" ref="J8963">XLOOKUP('Transaction Data'!$G8963,Product_Code,Biscuit_Brand)</f>
        <v>Lemon Crisps</v>
      </c>
      <c r="K8963" s="2">
        <f t="array" ref="K8963">XLOOKUP('Transaction Data'!$G8963,Product_Code,Cost)</f>
        <v>7</v>
      </c>
      <c r="L8963" s="2">
        <f t="array" ref="L8963">XLOOKUP('Transaction Data'!$G8963,Product_Code,Unit_Price)</f>
        <v>9</v>
      </c>
      <c r="M8963" s="3">
        <f>'Transaction Data'!$F8963*'Transaction Data'!$K8963</f>
        <v>3220</v>
      </c>
      <c r="N8963" s="3">
        <f>'Transaction Data'!$F8963*'Transaction Data'!$L8963</f>
        <v>4140</v>
      </c>
      <c r="O8963" s="3">
        <f>'Transaction Data'!$N8963-'Transaction Data'!$M8963</f>
        <v>920</v>
      </c>
      <c r="P8963" s="2">
        <f>DATEDIF('Transaction Data'!$D8963,'Transaction Data'!$A8963,"y")</f>
        <v>49</v>
      </c>
      <c r="Q8963" s="2" t="str">
        <f>FLOOR('Transaction Data'!$P8963,15)&amp;"-"&amp;FLOOR('Transaction Data'!$P8963,15)+14</f>
        <v>45-59</v>
      </c>
      <c r="R8963" s="2" t="str">
        <f>IF('Transaction Data'!$L8963&lt;=10,"Less Expensive","Expensive")</f>
        <v>Less Expensive</v>
      </c>
      <c r="S8963" s="4">
        <f>WEEKDAY('Transaction Data'!$A8963)</f>
        <v>5</v>
      </c>
      <c r="T8963" s="2" t="str">
        <f>IF(WEEKDAY('Transaction Data'!$A8963,2)&lt;6,"Weekday","Weekend")</f>
        <v>Weekday</v>
      </c>
    </row>
    <row r="8964" ht="15.75" customHeight="1">
      <c r="A8964" s="1">
        <v>45456.0</v>
      </c>
      <c r="B8964" s="2" t="s">
        <v>8188</v>
      </c>
      <c r="C8964" s="2" t="s">
        <v>32</v>
      </c>
      <c r="D8964" s="1">
        <v>38047.0</v>
      </c>
      <c r="E8964" s="2" t="s">
        <v>37</v>
      </c>
      <c r="F8964" s="2">
        <v>145.0</v>
      </c>
      <c r="G8964" s="2" t="s">
        <v>23</v>
      </c>
      <c r="H8964" s="2" t="s">
        <v>42</v>
      </c>
      <c r="I8964" s="2" t="s">
        <v>25</v>
      </c>
      <c r="J8964" s="2" t="str">
        <f t="array" ref="J8964">XLOOKUP('Transaction Data'!$G8964,Product_Code,Biscuit_Brand)</f>
        <v>Cinnamon Swirls</v>
      </c>
      <c r="K8964" s="2">
        <f t="array" ref="K8964">XLOOKUP('Transaction Data'!$G8964,Product_Code,Cost)</f>
        <v>10</v>
      </c>
      <c r="L8964" s="2">
        <f t="array" ref="L8964">XLOOKUP('Transaction Data'!$G8964,Product_Code,Unit_Price)</f>
        <v>14</v>
      </c>
      <c r="M8964" s="3">
        <f>'Transaction Data'!$F8964*'Transaction Data'!$K8964</f>
        <v>1450</v>
      </c>
      <c r="N8964" s="3">
        <f>'Transaction Data'!$F8964*'Transaction Data'!$L8964</f>
        <v>2030</v>
      </c>
      <c r="O8964" s="3">
        <f>'Transaction Data'!$N8964-'Transaction Data'!$M8964</f>
        <v>580</v>
      </c>
      <c r="P8964" s="2">
        <f>DATEDIF('Transaction Data'!$D8964,'Transaction Data'!$A8964,"y")</f>
        <v>20</v>
      </c>
      <c r="Q8964" s="2" t="str">
        <f>FLOOR('Transaction Data'!$P8964,15)&amp;"-"&amp;FLOOR('Transaction Data'!$P8964,15)+14</f>
        <v>15-29</v>
      </c>
      <c r="R8964" s="2" t="str">
        <f>IF('Transaction Data'!$L8964&lt;=10,"Less Expensive","Expensive")</f>
        <v>Expensive</v>
      </c>
      <c r="S8964" s="4">
        <f>WEEKDAY('Transaction Data'!$A8964)</f>
        <v>5</v>
      </c>
      <c r="T8964" s="2" t="str">
        <f>IF(WEEKDAY('Transaction Data'!$A8964,2)&lt;6,"Weekday","Weekend")</f>
        <v>Weekday</v>
      </c>
    </row>
    <row r="8965" ht="15.75" customHeight="1">
      <c r="A8965" s="1">
        <v>45409.0</v>
      </c>
      <c r="B8965" s="2" t="s">
        <v>8189</v>
      </c>
      <c r="C8965" s="2" t="s">
        <v>54</v>
      </c>
      <c r="D8965" s="1">
        <v>22211.0</v>
      </c>
      <c r="E8965" s="2" t="s">
        <v>22</v>
      </c>
      <c r="F8965" s="2">
        <v>200.0</v>
      </c>
      <c r="G8965" s="2" t="s">
        <v>55</v>
      </c>
      <c r="H8965" s="2" t="s">
        <v>45</v>
      </c>
      <c r="I8965" s="2" t="s">
        <v>25</v>
      </c>
      <c r="J8965" s="2" t="str">
        <f t="array" ref="J8965">XLOOKUP('Transaction Data'!$G8965,Product_Code,Biscuit_Brand)</f>
        <v>Vanilla Wafers</v>
      </c>
      <c r="K8965" s="2">
        <f t="array" ref="K8965">XLOOKUP('Transaction Data'!$G8965,Product_Code,Cost)</f>
        <v>18</v>
      </c>
      <c r="L8965" s="2">
        <f t="array" ref="L8965">XLOOKUP('Transaction Data'!$G8965,Product_Code,Unit_Price)</f>
        <v>36</v>
      </c>
      <c r="M8965" s="3">
        <f>'Transaction Data'!$F8965*'Transaction Data'!$K8965</f>
        <v>3600</v>
      </c>
      <c r="N8965" s="3">
        <f>'Transaction Data'!$F8965*'Transaction Data'!$L8965</f>
        <v>7200</v>
      </c>
      <c r="O8965" s="3">
        <f>'Transaction Data'!$N8965-'Transaction Data'!$M8965</f>
        <v>3600</v>
      </c>
      <c r="P8965" s="2">
        <f>DATEDIF('Transaction Data'!$D8965,'Transaction Data'!$A8965,"y")</f>
        <v>63</v>
      </c>
      <c r="Q8965" s="2" t="str">
        <f>FLOOR('Transaction Data'!$P8965,15)&amp;"-"&amp;FLOOR('Transaction Data'!$P8965,15)+14</f>
        <v>60-74</v>
      </c>
      <c r="R8965" s="2" t="str">
        <f>IF('Transaction Data'!$L8965&lt;=10,"Less Expensive","Expensive")</f>
        <v>Expensive</v>
      </c>
      <c r="S8965" s="4">
        <f>WEEKDAY('Transaction Data'!$A8965)</f>
        <v>7</v>
      </c>
      <c r="T8965" s="2" t="str">
        <f>IF(WEEKDAY('Transaction Data'!$A8965,2)&lt;6,"Weekday","Weekend")</f>
        <v>Weekend</v>
      </c>
    </row>
    <row r="8966" ht="15.75" customHeight="1">
      <c r="A8966" s="1">
        <v>45423.0</v>
      </c>
      <c r="B8966" s="2" t="s">
        <v>4055</v>
      </c>
      <c r="C8966" s="2" t="s">
        <v>69</v>
      </c>
      <c r="D8966" s="1">
        <v>18482.0</v>
      </c>
      <c r="E8966" s="2" t="s">
        <v>22</v>
      </c>
      <c r="F8966" s="2">
        <v>212.0</v>
      </c>
      <c r="G8966" s="2" t="s">
        <v>60</v>
      </c>
      <c r="H8966" s="2" t="s">
        <v>24</v>
      </c>
      <c r="I8966" s="2" t="s">
        <v>30</v>
      </c>
      <c r="J8966" s="2" t="str">
        <f t="array" ref="J8966">XLOOKUP('Transaction Data'!$G8966,Product_Code,Biscuit_Brand)</f>
        <v>Peanut Butter Bites</v>
      </c>
      <c r="K8966" s="2">
        <f t="array" ref="K8966">XLOOKUP('Transaction Data'!$G8966,Product_Code,Cost)</f>
        <v>5</v>
      </c>
      <c r="L8966" s="2">
        <f t="array" ref="L8966">XLOOKUP('Transaction Data'!$G8966,Product_Code,Unit_Price)</f>
        <v>7</v>
      </c>
      <c r="M8966" s="3">
        <f>'Transaction Data'!$F8966*'Transaction Data'!$K8966</f>
        <v>1060</v>
      </c>
      <c r="N8966" s="3">
        <f>'Transaction Data'!$F8966*'Transaction Data'!$L8966</f>
        <v>1484</v>
      </c>
      <c r="O8966" s="3">
        <f>'Transaction Data'!$N8966-'Transaction Data'!$M8966</f>
        <v>424</v>
      </c>
      <c r="P8966" s="2">
        <f>DATEDIF('Transaction Data'!$D8966,'Transaction Data'!$A8966,"y")</f>
        <v>73</v>
      </c>
      <c r="Q8966" s="2" t="str">
        <f>FLOOR('Transaction Data'!$P8966,15)&amp;"-"&amp;FLOOR('Transaction Data'!$P8966,15)+14</f>
        <v>60-74</v>
      </c>
      <c r="R8966" s="2" t="str">
        <f>IF('Transaction Data'!$L8966&lt;=10,"Less Expensive","Expensive")</f>
        <v>Less Expensive</v>
      </c>
      <c r="S8966" s="4">
        <f>WEEKDAY('Transaction Data'!$A8966)</f>
        <v>7</v>
      </c>
      <c r="T8966" s="2" t="str">
        <f>IF(WEEKDAY('Transaction Data'!$A8966,2)&lt;6,"Weekday","Weekend")</f>
        <v>Weekend</v>
      </c>
    </row>
    <row r="8967" ht="15.75" customHeight="1">
      <c r="A8967" s="1">
        <v>45299.0</v>
      </c>
      <c r="B8967" s="2" t="s">
        <v>8190</v>
      </c>
      <c r="C8967" s="2" t="s">
        <v>69</v>
      </c>
      <c r="D8967" s="1">
        <v>26099.0</v>
      </c>
      <c r="E8967" s="2" t="s">
        <v>37</v>
      </c>
      <c r="F8967" s="2">
        <v>472.0</v>
      </c>
      <c r="G8967" s="2" t="s">
        <v>61</v>
      </c>
      <c r="H8967" s="2" t="s">
        <v>29</v>
      </c>
      <c r="I8967" s="2" t="s">
        <v>25</v>
      </c>
      <c r="J8967" s="2" t="str">
        <f t="array" ref="J8967">XLOOKUP('Transaction Data'!$G8967,Product_Code,Biscuit_Brand)</f>
        <v>Choco Delight</v>
      </c>
      <c r="K8967" s="2">
        <f t="array" ref="K8967">XLOOKUP('Transaction Data'!$G8967,Product_Code,Cost)</f>
        <v>3</v>
      </c>
      <c r="L8967" s="2">
        <f t="array" ref="L8967">XLOOKUP('Transaction Data'!$G8967,Product_Code,Unit_Price)</f>
        <v>5</v>
      </c>
      <c r="M8967" s="3">
        <f>'Transaction Data'!$F8967*'Transaction Data'!$K8967</f>
        <v>1416</v>
      </c>
      <c r="N8967" s="3">
        <f>'Transaction Data'!$F8967*'Transaction Data'!$L8967</f>
        <v>2360</v>
      </c>
      <c r="O8967" s="3">
        <f>'Transaction Data'!$N8967-'Transaction Data'!$M8967</f>
        <v>944</v>
      </c>
      <c r="P8967" s="2">
        <f>DATEDIF('Transaction Data'!$D8967,'Transaction Data'!$A8967,"y")</f>
        <v>52</v>
      </c>
      <c r="Q8967" s="2" t="str">
        <f>FLOOR('Transaction Data'!$P8967,15)&amp;"-"&amp;FLOOR('Transaction Data'!$P8967,15)+14</f>
        <v>45-59</v>
      </c>
      <c r="R8967" s="2" t="str">
        <f>IF('Transaction Data'!$L8967&lt;=10,"Less Expensive","Expensive")</f>
        <v>Less Expensive</v>
      </c>
      <c r="S8967" s="4">
        <f>WEEKDAY('Transaction Data'!$A8967)</f>
        <v>2</v>
      </c>
      <c r="T8967" s="2" t="str">
        <f>IF(WEEKDAY('Transaction Data'!$A8967,2)&lt;6,"Weekday","Weekend")</f>
        <v>Weekday</v>
      </c>
    </row>
    <row r="8968" ht="15.75" customHeight="1">
      <c r="A8968" s="1">
        <v>45427.0</v>
      </c>
      <c r="B8968" s="2" t="s">
        <v>8191</v>
      </c>
      <c r="C8968" s="2" t="s">
        <v>47</v>
      </c>
      <c r="D8968" s="1">
        <v>34767.0</v>
      </c>
      <c r="E8968" s="2" t="s">
        <v>22</v>
      </c>
      <c r="F8968" s="2">
        <v>425.0</v>
      </c>
      <c r="G8968" s="2" t="s">
        <v>23</v>
      </c>
      <c r="H8968" s="2" t="s">
        <v>29</v>
      </c>
      <c r="I8968" s="2" t="s">
        <v>25</v>
      </c>
      <c r="J8968" s="2" t="str">
        <f t="array" ref="J8968">XLOOKUP('Transaction Data'!$G8968,Product_Code,Biscuit_Brand)</f>
        <v>Cinnamon Swirls</v>
      </c>
      <c r="K8968" s="2">
        <f t="array" ref="K8968">XLOOKUP('Transaction Data'!$G8968,Product_Code,Cost)</f>
        <v>10</v>
      </c>
      <c r="L8968" s="2">
        <f t="array" ref="L8968">XLOOKUP('Transaction Data'!$G8968,Product_Code,Unit_Price)</f>
        <v>14</v>
      </c>
      <c r="M8968" s="3">
        <f>'Transaction Data'!$F8968*'Transaction Data'!$K8968</f>
        <v>4250</v>
      </c>
      <c r="N8968" s="3">
        <f>'Transaction Data'!$F8968*'Transaction Data'!$L8968</f>
        <v>5950</v>
      </c>
      <c r="O8968" s="3">
        <f>'Transaction Data'!$N8968-'Transaction Data'!$M8968</f>
        <v>1700</v>
      </c>
      <c r="P8968" s="2">
        <f>DATEDIF('Transaction Data'!$D8968,'Transaction Data'!$A8968,"y")</f>
        <v>29</v>
      </c>
      <c r="Q8968" s="2" t="str">
        <f>FLOOR('Transaction Data'!$P8968,15)&amp;"-"&amp;FLOOR('Transaction Data'!$P8968,15)+14</f>
        <v>15-29</v>
      </c>
      <c r="R8968" s="2" t="str">
        <f>IF('Transaction Data'!$L8968&lt;=10,"Less Expensive","Expensive")</f>
        <v>Expensive</v>
      </c>
      <c r="S8968" s="4">
        <f>WEEKDAY('Transaction Data'!$A8968)</f>
        <v>4</v>
      </c>
      <c r="T8968" s="2" t="str">
        <f>IF(WEEKDAY('Transaction Data'!$A8968,2)&lt;6,"Weekday","Weekend")</f>
        <v>Weekday</v>
      </c>
    </row>
    <row r="8969" ht="15.75" customHeight="1">
      <c r="A8969" s="1">
        <v>45491.0</v>
      </c>
      <c r="B8969" s="2" t="s">
        <v>8192</v>
      </c>
      <c r="C8969" s="2" t="s">
        <v>41</v>
      </c>
      <c r="D8969" s="1">
        <v>17658.0</v>
      </c>
      <c r="E8969" s="2" t="s">
        <v>37</v>
      </c>
      <c r="F8969" s="2">
        <v>83.0</v>
      </c>
      <c r="G8969" s="2" t="s">
        <v>48</v>
      </c>
      <c r="H8969" s="2" t="s">
        <v>34</v>
      </c>
      <c r="I8969" s="2" t="s">
        <v>25</v>
      </c>
      <c r="J8969" s="2" t="str">
        <f t="array" ref="J8969">XLOOKUP('Transaction Data'!$G8969,Product_Code,Biscuit_Brand)</f>
        <v>Lemon Crisps</v>
      </c>
      <c r="K8969" s="2">
        <f t="array" ref="K8969">XLOOKUP('Transaction Data'!$G8969,Product_Code,Cost)</f>
        <v>7</v>
      </c>
      <c r="L8969" s="2">
        <f t="array" ref="L8969">XLOOKUP('Transaction Data'!$G8969,Product_Code,Unit_Price)</f>
        <v>9</v>
      </c>
      <c r="M8969" s="3">
        <f>'Transaction Data'!$F8969*'Transaction Data'!$K8969</f>
        <v>581</v>
      </c>
      <c r="N8969" s="3">
        <f>'Transaction Data'!$F8969*'Transaction Data'!$L8969</f>
        <v>747</v>
      </c>
      <c r="O8969" s="3">
        <f>'Transaction Data'!$N8969-'Transaction Data'!$M8969</f>
        <v>166</v>
      </c>
      <c r="P8969" s="2">
        <f>DATEDIF('Transaction Data'!$D8969,'Transaction Data'!$A8969,"y")</f>
        <v>76</v>
      </c>
      <c r="Q8969" s="2" t="str">
        <f>FLOOR('Transaction Data'!$P8969,15)&amp;"-"&amp;FLOOR('Transaction Data'!$P8969,15)+14</f>
        <v>75-89</v>
      </c>
      <c r="R8969" s="2" t="str">
        <f>IF('Transaction Data'!$L8969&lt;=10,"Less Expensive","Expensive")</f>
        <v>Less Expensive</v>
      </c>
      <c r="S8969" s="4">
        <f>WEEKDAY('Transaction Data'!$A8969)</f>
        <v>5</v>
      </c>
      <c r="T8969" s="2" t="str">
        <f>IF(WEEKDAY('Transaction Data'!$A8969,2)&lt;6,"Weekday","Weekend")</f>
        <v>Weekday</v>
      </c>
    </row>
    <row r="8970" ht="15.75" customHeight="1">
      <c r="A8970" s="1">
        <v>45376.0</v>
      </c>
      <c r="B8970" s="2" t="s">
        <v>8193</v>
      </c>
      <c r="C8970" s="2" t="s">
        <v>32</v>
      </c>
      <c r="D8970" s="1">
        <v>28783.0</v>
      </c>
      <c r="E8970" s="2" t="s">
        <v>22</v>
      </c>
      <c r="F8970" s="2">
        <v>315.0</v>
      </c>
      <c r="G8970" s="2" t="s">
        <v>61</v>
      </c>
      <c r="H8970" s="2" t="s">
        <v>24</v>
      </c>
      <c r="I8970" s="2" t="s">
        <v>25</v>
      </c>
      <c r="J8970" s="2" t="str">
        <f t="array" ref="J8970">XLOOKUP('Transaction Data'!$G8970,Product_Code,Biscuit_Brand)</f>
        <v>Choco Delight</v>
      </c>
      <c r="K8970" s="2">
        <f t="array" ref="K8970">XLOOKUP('Transaction Data'!$G8970,Product_Code,Cost)</f>
        <v>3</v>
      </c>
      <c r="L8970" s="2">
        <f t="array" ref="L8970">XLOOKUP('Transaction Data'!$G8970,Product_Code,Unit_Price)</f>
        <v>5</v>
      </c>
      <c r="M8970" s="3">
        <f>'Transaction Data'!$F8970*'Transaction Data'!$K8970</f>
        <v>945</v>
      </c>
      <c r="N8970" s="3">
        <f>'Transaction Data'!$F8970*'Transaction Data'!$L8970</f>
        <v>1575</v>
      </c>
      <c r="O8970" s="3">
        <f>'Transaction Data'!$N8970-'Transaction Data'!$M8970</f>
        <v>630</v>
      </c>
      <c r="P8970" s="2">
        <f>DATEDIF('Transaction Data'!$D8970,'Transaction Data'!$A8970,"y")</f>
        <v>45</v>
      </c>
      <c r="Q8970" s="2" t="str">
        <f>FLOOR('Transaction Data'!$P8970,15)&amp;"-"&amp;FLOOR('Transaction Data'!$P8970,15)+14</f>
        <v>45-59</v>
      </c>
      <c r="R8970" s="2" t="str">
        <f>IF('Transaction Data'!$L8970&lt;=10,"Less Expensive","Expensive")</f>
        <v>Less Expensive</v>
      </c>
      <c r="S8970" s="4">
        <f>WEEKDAY('Transaction Data'!$A8970)</f>
        <v>2</v>
      </c>
      <c r="T8970" s="2" t="str">
        <f>IF(WEEKDAY('Transaction Data'!$A8970,2)&lt;6,"Weekday","Weekend")</f>
        <v>Weekday</v>
      </c>
    </row>
    <row r="8971" ht="15.75" customHeight="1">
      <c r="A8971" s="1">
        <v>45472.0</v>
      </c>
      <c r="B8971" s="2" t="s">
        <v>8194</v>
      </c>
      <c r="C8971" s="2" t="s">
        <v>47</v>
      </c>
      <c r="D8971" s="1">
        <v>25602.0</v>
      </c>
      <c r="E8971" s="2" t="s">
        <v>27</v>
      </c>
      <c r="F8971" s="2">
        <v>218.0</v>
      </c>
      <c r="G8971" s="2" t="s">
        <v>60</v>
      </c>
      <c r="H8971" s="2" t="s">
        <v>42</v>
      </c>
      <c r="I8971" s="2" t="s">
        <v>25</v>
      </c>
      <c r="J8971" s="2" t="str">
        <f t="array" ref="J8971">XLOOKUP('Transaction Data'!$G8971,Product_Code,Biscuit_Brand)</f>
        <v>Peanut Butter Bites</v>
      </c>
      <c r="K8971" s="2">
        <f t="array" ref="K8971">XLOOKUP('Transaction Data'!$G8971,Product_Code,Cost)</f>
        <v>5</v>
      </c>
      <c r="L8971" s="2">
        <f t="array" ref="L8971">XLOOKUP('Transaction Data'!$G8971,Product_Code,Unit_Price)</f>
        <v>7</v>
      </c>
      <c r="M8971" s="3">
        <f>'Transaction Data'!$F8971*'Transaction Data'!$K8971</f>
        <v>1090</v>
      </c>
      <c r="N8971" s="3">
        <f>'Transaction Data'!$F8971*'Transaction Data'!$L8971</f>
        <v>1526</v>
      </c>
      <c r="O8971" s="3">
        <f>'Transaction Data'!$N8971-'Transaction Data'!$M8971</f>
        <v>436</v>
      </c>
      <c r="P8971" s="2">
        <f>DATEDIF('Transaction Data'!$D8971,'Transaction Data'!$A8971,"y")</f>
        <v>54</v>
      </c>
      <c r="Q8971" s="2" t="str">
        <f>FLOOR('Transaction Data'!$P8971,15)&amp;"-"&amp;FLOOR('Transaction Data'!$P8971,15)+14</f>
        <v>45-59</v>
      </c>
      <c r="R8971" s="2" t="str">
        <f>IF('Transaction Data'!$L8971&lt;=10,"Less Expensive","Expensive")</f>
        <v>Less Expensive</v>
      </c>
      <c r="S8971" s="4">
        <f>WEEKDAY('Transaction Data'!$A8971)</f>
        <v>7</v>
      </c>
      <c r="T8971" s="2" t="str">
        <f>IF(WEEKDAY('Transaction Data'!$A8971,2)&lt;6,"Weekday","Weekend")</f>
        <v>Weekend</v>
      </c>
    </row>
    <row r="8972" ht="15.75" customHeight="1">
      <c r="A8972" s="1">
        <v>45418.0</v>
      </c>
      <c r="B8972" s="2" t="s">
        <v>8195</v>
      </c>
      <c r="C8972" s="2" t="s">
        <v>72</v>
      </c>
      <c r="D8972" s="1">
        <v>21886.0</v>
      </c>
      <c r="E8972" s="2" t="s">
        <v>22</v>
      </c>
      <c r="F8972" s="2">
        <v>241.0</v>
      </c>
      <c r="G8972" s="2" t="s">
        <v>23</v>
      </c>
      <c r="H8972" s="2" t="s">
        <v>45</v>
      </c>
      <c r="I8972" s="2" t="s">
        <v>25</v>
      </c>
      <c r="J8972" s="2" t="str">
        <f t="array" ref="J8972">XLOOKUP('Transaction Data'!$G8972,Product_Code,Biscuit_Brand)</f>
        <v>Cinnamon Swirls</v>
      </c>
      <c r="K8972" s="2">
        <f t="array" ref="K8972">XLOOKUP('Transaction Data'!$G8972,Product_Code,Cost)</f>
        <v>10</v>
      </c>
      <c r="L8972" s="2">
        <f t="array" ref="L8972">XLOOKUP('Transaction Data'!$G8972,Product_Code,Unit_Price)</f>
        <v>14</v>
      </c>
      <c r="M8972" s="3">
        <f>'Transaction Data'!$F8972*'Transaction Data'!$K8972</f>
        <v>2410</v>
      </c>
      <c r="N8972" s="3">
        <f>'Transaction Data'!$F8972*'Transaction Data'!$L8972</f>
        <v>3374</v>
      </c>
      <c r="O8972" s="3">
        <f>'Transaction Data'!$N8972-'Transaction Data'!$M8972</f>
        <v>964</v>
      </c>
      <c r="P8972" s="2">
        <f>DATEDIF('Transaction Data'!$D8972,'Transaction Data'!$A8972,"y")</f>
        <v>64</v>
      </c>
      <c r="Q8972" s="2" t="str">
        <f>FLOOR('Transaction Data'!$P8972,15)&amp;"-"&amp;FLOOR('Transaction Data'!$P8972,15)+14</f>
        <v>60-74</v>
      </c>
      <c r="R8972" s="2" t="str">
        <f>IF('Transaction Data'!$L8972&lt;=10,"Less Expensive","Expensive")</f>
        <v>Expensive</v>
      </c>
      <c r="S8972" s="4">
        <f>WEEKDAY('Transaction Data'!$A8972)</f>
        <v>2</v>
      </c>
      <c r="T8972" s="2" t="str">
        <f>IF(WEEKDAY('Transaction Data'!$A8972,2)&lt;6,"Weekday","Weekend")</f>
        <v>Weekday</v>
      </c>
    </row>
    <row r="8973" ht="15.75" customHeight="1">
      <c r="A8973" s="1">
        <v>45300.0</v>
      </c>
      <c r="B8973" s="2" t="s">
        <v>8196</v>
      </c>
      <c r="C8973" s="2" t="s">
        <v>21</v>
      </c>
      <c r="D8973" s="1">
        <v>24230.0</v>
      </c>
      <c r="E8973" s="2" t="s">
        <v>63</v>
      </c>
      <c r="F8973" s="2">
        <v>461.0</v>
      </c>
      <c r="G8973" s="2" t="s">
        <v>38</v>
      </c>
      <c r="H8973" s="2" t="s">
        <v>24</v>
      </c>
      <c r="I8973" s="2" t="s">
        <v>25</v>
      </c>
      <c r="J8973" s="2" t="str">
        <f t="array" ref="J8973">XLOOKUP('Transaction Data'!$G8973,Product_Code,Biscuit_Brand)</f>
        <v>Ginger Snaps</v>
      </c>
      <c r="K8973" s="2">
        <f t="array" ref="K8973">XLOOKUP('Transaction Data'!$G8973,Product_Code,Cost)</f>
        <v>14</v>
      </c>
      <c r="L8973" s="2">
        <f t="array" ref="L8973">XLOOKUP('Transaction Data'!$G8973,Product_Code,Unit_Price)</f>
        <v>28</v>
      </c>
      <c r="M8973" s="3">
        <f>'Transaction Data'!$F8973*'Transaction Data'!$K8973</f>
        <v>6454</v>
      </c>
      <c r="N8973" s="3">
        <f>'Transaction Data'!$F8973*'Transaction Data'!$L8973</f>
        <v>12908</v>
      </c>
      <c r="O8973" s="3">
        <f>'Transaction Data'!$N8973-'Transaction Data'!$M8973</f>
        <v>6454</v>
      </c>
      <c r="P8973" s="2">
        <f>DATEDIF('Transaction Data'!$D8973,'Transaction Data'!$A8973,"y")</f>
        <v>57</v>
      </c>
      <c r="Q8973" s="2" t="str">
        <f>FLOOR('Transaction Data'!$P8973,15)&amp;"-"&amp;FLOOR('Transaction Data'!$P8973,15)+14</f>
        <v>45-59</v>
      </c>
      <c r="R8973" s="2" t="str">
        <f>IF('Transaction Data'!$L8973&lt;=10,"Less Expensive","Expensive")</f>
        <v>Expensive</v>
      </c>
      <c r="S8973" s="4">
        <f>WEEKDAY('Transaction Data'!$A8973)</f>
        <v>3</v>
      </c>
      <c r="T8973" s="2" t="str">
        <f>IF(WEEKDAY('Transaction Data'!$A8973,2)&lt;6,"Weekday","Weekend")</f>
        <v>Weekday</v>
      </c>
    </row>
    <row r="8974" ht="15.75" customHeight="1">
      <c r="A8974" s="1">
        <v>45501.0</v>
      </c>
      <c r="B8974" s="2" t="s">
        <v>8197</v>
      </c>
      <c r="C8974" s="2" t="s">
        <v>41</v>
      </c>
      <c r="D8974" s="1">
        <v>36805.0</v>
      </c>
      <c r="E8974" s="2" t="s">
        <v>37</v>
      </c>
      <c r="F8974" s="2">
        <v>413.0</v>
      </c>
      <c r="G8974" s="2" t="s">
        <v>33</v>
      </c>
      <c r="H8974" s="2" t="s">
        <v>29</v>
      </c>
      <c r="I8974" s="2" t="s">
        <v>25</v>
      </c>
      <c r="J8974" s="2" t="str">
        <f t="array" ref="J8974">XLOOKUP('Transaction Data'!$G8974,Product_Code,Biscuit_Brand)</f>
        <v>Caramel Biscuits</v>
      </c>
      <c r="K8974" s="2">
        <f t="array" ref="K8974">XLOOKUP('Transaction Data'!$G8974,Product_Code,Cost)</f>
        <v>18</v>
      </c>
      <c r="L8974" s="2">
        <f t="array" ref="L8974">XLOOKUP('Transaction Data'!$G8974,Product_Code,Unit_Price)</f>
        <v>22</v>
      </c>
      <c r="M8974" s="3">
        <f>'Transaction Data'!$F8974*'Transaction Data'!$K8974</f>
        <v>7434</v>
      </c>
      <c r="N8974" s="3">
        <f>'Transaction Data'!$F8974*'Transaction Data'!$L8974</f>
        <v>9086</v>
      </c>
      <c r="O8974" s="3">
        <f>'Transaction Data'!$N8974-'Transaction Data'!$M8974</f>
        <v>1652</v>
      </c>
      <c r="P8974" s="2">
        <f>DATEDIF('Transaction Data'!$D8974,'Transaction Data'!$A8974,"y")</f>
        <v>23</v>
      </c>
      <c r="Q8974" s="2" t="str">
        <f>FLOOR('Transaction Data'!$P8974,15)&amp;"-"&amp;FLOOR('Transaction Data'!$P8974,15)+14</f>
        <v>15-29</v>
      </c>
      <c r="R8974" s="2" t="str">
        <f>IF('Transaction Data'!$L8974&lt;=10,"Less Expensive","Expensive")</f>
        <v>Expensive</v>
      </c>
      <c r="S8974" s="4">
        <f>WEEKDAY('Transaction Data'!$A8974)</f>
        <v>1</v>
      </c>
      <c r="T8974" s="2" t="str">
        <f>IF(WEEKDAY('Transaction Data'!$A8974,2)&lt;6,"Weekday","Weekend")</f>
        <v>Weekend</v>
      </c>
    </row>
    <row r="8975" ht="15.75" customHeight="1">
      <c r="A8975" s="1">
        <v>45465.0</v>
      </c>
      <c r="B8975" s="2" t="s">
        <v>8198</v>
      </c>
      <c r="C8975" s="2" t="s">
        <v>72</v>
      </c>
      <c r="D8975" s="1">
        <v>16812.0</v>
      </c>
      <c r="E8975" s="2" t="s">
        <v>63</v>
      </c>
      <c r="F8975" s="2">
        <v>224.0</v>
      </c>
      <c r="G8975" s="2" t="s">
        <v>33</v>
      </c>
      <c r="H8975" s="2" t="s">
        <v>42</v>
      </c>
      <c r="I8975" s="2" t="s">
        <v>25</v>
      </c>
      <c r="J8975" s="2" t="str">
        <f t="array" ref="J8975">XLOOKUP('Transaction Data'!$G8975,Product_Code,Biscuit_Brand)</f>
        <v>Caramel Biscuits</v>
      </c>
      <c r="K8975" s="2">
        <f t="array" ref="K8975">XLOOKUP('Transaction Data'!$G8975,Product_Code,Cost)</f>
        <v>18</v>
      </c>
      <c r="L8975" s="2">
        <f t="array" ref="L8975">XLOOKUP('Transaction Data'!$G8975,Product_Code,Unit_Price)</f>
        <v>22</v>
      </c>
      <c r="M8975" s="3">
        <f>'Transaction Data'!$F8975*'Transaction Data'!$K8975</f>
        <v>4032</v>
      </c>
      <c r="N8975" s="3">
        <f>'Transaction Data'!$F8975*'Transaction Data'!$L8975</f>
        <v>4928</v>
      </c>
      <c r="O8975" s="3">
        <f>'Transaction Data'!$N8975-'Transaction Data'!$M8975</f>
        <v>896</v>
      </c>
      <c r="P8975" s="2">
        <f>DATEDIF('Transaction Data'!$D8975,'Transaction Data'!$A8975,"y")</f>
        <v>78</v>
      </c>
      <c r="Q8975" s="2" t="str">
        <f>FLOOR('Transaction Data'!$P8975,15)&amp;"-"&amp;FLOOR('Transaction Data'!$P8975,15)+14</f>
        <v>75-89</v>
      </c>
      <c r="R8975" s="2" t="str">
        <f>IF('Transaction Data'!$L8975&lt;=10,"Less Expensive","Expensive")</f>
        <v>Expensive</v>
      </c>
      <c r="S8975" s="4">
        <f>WEEKDAY('Transaction Data'!$A8975)</f>
        <v>7</v>
      </c>
      <c r="T8975" s="2" t="str">
        <f>IF(WEEKDAY('Transaction Data'!$A8975,2)&lt;6,"Weekday","Weekend")</f>
        <v>Weekend</v>
      </c>
    </row>
    <row r="8976" ht="15.75" customHeight="1">
      <c r="A8976" s="1">
        <v>45317.0</v>
      </c>
      <c r="B8976" s="2" t="s">
        <v>7151</v>
      </c>
      <c r="C8976" s="2" t="s">
        <v>32</v>
      </c>
      <c r="D8976" s="1">
        <v>35857.0</v>
      </c>
      <c r="E8976" s="2" t="s">
        <v>37</v>
      </c>
      <c r="F8976" s="2">
        <v>243.0</v>
      </c>
      <c r="G8976" s="2" t="s">
        <v>38</v>
      </c>
      <c r="H8976" s="2" t="s">
        <v>45</v>
      </c>
      <c r="I8976" s="2" t="s">
        <v>25</v>
      </c>
      <c r="J8976" s="2" t="str">
        <f t="array" ref="J8976">XLOOKUP('Transaction Data'!$G8976,Product_Code,Biscuit_Brand)</f>
        <v>Ginger Snaps</v>
      </c>
      <c r="K8976" s="2">
        <f t="array" ref="K8976">XLOOKUP('Transaction Data'!$G8976,Product_Code,Cost)</f>
        <v>14</v>
      </c>
      <c r="L8976" s="2">
        <f t="array" ref="L8976">XLOOKUP('Transaction Data'!$G8976,Product_Code,Unit_Price)</f>
        <v>28</v>
      </c>
      <c r="M8976" s="3">
        <f>'Transaction Data'!$F8976*'Transaction Data'!$K8976</f>
        <v>3402</v>
      </c>
      <c r="N8976" s="3">
        <f>'Transaction Data'!$F8976*'Transaction Data'!$L8976</f>
        <v>6804</v>
      </c>
      <c r="O8976" s="3">
        <f>'Transaction Data'!$N8976-'Transaction Data'!$M8976</f>
        <v>3402</v>
      </c>
      <c r="P8976" s="2">
        <f>DATEDIF('Transaction Data'!$D8976,'Transaction Data'!$A8976,"y")</f>
        <v>25</v>
      </c>
      <c r="Q8976" s="2" t="str">
        <f>FLOOR('Transaction Data'!$P8976,15)&amp;"-"&amp;FLOOR('Transaction Data'!$P8976,15)+14</f>
        <v>15-29</v>
      </c>
      <c r="R8976" s="2" t="str">
        <f>IF('Transaction Data'!$L8976&lt;=10,"Less Expensive","Expensive")</f>
        <v>Expensive</v>
      </c>
      <c r="S8976" s="4">
        <f>WEEKDAY('Transaction Data'!$A8976)</f>
        <v>6</v>
      </c>
      <c r="T8976" s="2" t="str">
        <f>IF(WEEKDAY('Transaction Data'!$A8976,2)&lt;6,"Weekday","Weekend")</f>
        <v>Weekday</v>
      </c>
    </row>
    <row r="8977" ht="15.75" customHeight="1">
      <c r="A8977" s="1">
        <v>45504.0</v>
      </c>
      <c r="B8977" s="2" t="s">
        <v>7553</v>
      </c>
      <c r="C8977" s="2" t="s">
        <v>69</v>
      </c>
      <c r="D8977" s="1">
        <v>26112.0</v>
      </c>
      <c r="E8977" s="2" t="s">
        <v>37</v>
      </c>
      <c r="F8977" s="2">
        <v>473.0</v>
      </c>
      <c r="G8977" s="2" t="s">
        <v>55</v>
      </c>
      <c r="H8977" s="2" t="s">
        <v>24</v>
      </c>
      <c r="I8977" s="2" t="s">
        <v>25</v>
      </c>
      <c r="J8977" s="2" t="str">
        <f t="array" ref="J8977">XLOOKUP('Transaction Data'!$G8977,Product_Code,Biscuit_Brand)</f>
        <v>Vanilla Wafers</v>
      </c>
      <c r="K8977" s="2">
        <f t="array" ref="K8977">XLOOKUP('Transaction Data'!$G8977,Product_Code,Cost)</f>
        <v>18</v>
      </c>
      <c r="L8977" s="2">
        <f t="array" ref="L8977">XLOOKUP('Transaction Data'!$G8977,Product_Code,Unit_Price)</f>
        <v>36</v>
      </c>
      <c r="M8977" s="3">
        <f>'Transaction Data'!$F8977*'Transaction Data'!$K8977</f>
        <v>8514</v>
      </c>
      <c r="N8977" s="3">
        <f>'Transaction Data'!$F8977*'Transaction Data'!$L8977</f>
        <v>17028</v>
      </c>
      <c r="O8977" s="3">
        <f>'Transaction Data'!$N8977-'Transaction Data'!$M8977</f>
        <v>8514</v>
      </c>
      <c r="P8977" s="2">
        <f>DATEDIF('Transaction Data'!$D8977,'Transaction Data'!$A8977,"y")</f>
        <v>53</v>
      </c>
      <c r="Q8977" s="2" t="str">
        <f>FLOOR('Transaction Data'!$P8977,15)&amp;"-"&amp;FLOOR('Transaction Data'!$P8977,15)+14</f>
        <v>45-59</v>
      </c>
      <c r="R8977" s="2" t="str">
        <f>IF('Transaction Data'!$L8977&lt;=10,"Less Expensive","Expensive")</f>
        <v>Expensive</v>
      </c>
      <c r="S8977" s="4">
        <f>WEEKDAY('Transaction Data'!$A8977)</f>
        <v>4</v>
      </c>
      <c r="T8977" s="2" t="str">
        <f>IF(WEEKDAY('Transaction Data'!$A8977,2)&lt;6,"Weekday","Weekend")</f>
        <v>Weekday</v>
      </c>
    </row>
    <row r="8978" ht="15.75" customHeight="1">
      <c r="A8978" s="1">
        <v>45375.0</v>
      </c>
      <c r="B8978" s="2" t="s">
        <v>8199</v>
      </c>
      <c r="C8978" s="2" t="s">
        <v>72</v>
      </c>
      <c r="D8978" s="1">
        <v>36626.0</v>
      </c>
      <c r="E8978" s="2" t="s">
        <v>27</v>
      </c>
      <c r="F8978" s="2">
        <v>381.0</v>
      </c>
      <c r="G8978" s="2" t="s">
        <v>23</v>
      </c>
      <c r="H8978" s="2" t="s">
        <v>29</v>
      </c>
      <c r="I8978" s="2" t="s">
        <v>25</v>
      </c>
      <c r="J8978" s="2" t="str">
        <f t="array" ref="J8978">XLOOKUP('Transaction Data'!$G8978,Product_Code,Biscuit_Brand)</f>
        <v>Cinnamon Swirls</v>
      </c>
      <c r="K8978" s="2">
        <f t="array" ref="K8978">XLOOKUP('Transaction Data'!$G8978,Product_Code,Cost)</f>
        <v>10</v>
      </c>
      <c r="L8978" s="2">
        <f t="array" ref="L8978">XLOOKUP('Transaction Data'!$G8978,Product_Code,Unit_Price)</f>
        <v>14</v>
      </c>
      <c r="M8978" s="3">
        <f>'Transaction Data'!$F8978*'Transaction Data'!$K8978</f>
        <v>3810</v>
      </c>
      <c r="N8978" s="3">
        <f>'Transaction Data'!$F8978*'Transaction Data'!$L8978</f>
        <v>5334</v>
      </c>
      <c r="O8978" s="3">
        <f>'Transaction Data'!$N8978-'Transaction Data'!$M8978</f>
        <v>1524</v>
      </c>
      <c r="P8978" s="2">
        <f>DATEDIF('Transaction Data'!$D8978,'Transaction Data'!$A8978,"y")</f>
        <v>23</v>
      </c>
      <c r="Q8978" s="2" t="str">
        <f>FLOOR('Transaction Data'!$P8978,15)&amp;"-"&amp;FLOOR('Transaction Data'!$P8978,15)+14</f>
        <v>15-29</v>
      </c>
      <c r="R8978" s="2" t="str">
        <f>IF('Transaction Data'!$L8978&lt;=10,"Less Expensive","Expensive")</f>
        <v>Expensive</v>
      </c>
      <c r="S8978" s="4">
        <f>WEEKDAY('Transaction Data'!$A8978)</f>
        <v>1</v>
      </c>
      <c r="T8978" s="2" t="str">
        <f>IF(WEEKDAY('Transaction Data'!$A8978,2)&lt;6,"Weekday","Weekend")</f>
        <v>Weekend</v>
      </c>
    </row>
    <row r="8979" ht="15.75" customHeight="1">
      <c r="A8979" s="1">
        <v>45488.0</v>
      </c>
      <c r="B8979" s="2" t="s">
        <v>8200</v>
      </c>
      <c r="C8979" s="2" t="s">
        <v>72</v>
      </c>
      <c r="D8979" s="1">
        <v>21893.0</v>
      </c>
      <c r="E8979" s="2" t="s">
        <v>22</v>
      </c>
      <c r="F8979" s="2">
        <v>10.0</v>
      </c>
      <c r="G8979" s="2" t="s">
        <v>33</v>
      </c>
      <c r="H8979" s="2" t="s">
        <v>29</v>
      </c>
      <c r="I8979" s="2" t="s">
        <v>30</v>
      </c>
      <c r="J8979" s="2" t="str">
        <f t="array" ref="J8979">XLOOKUP('Transaction Data'!$G8979,Product_Code,Biscuit_Brand)</f>
        <v>Caramel Biscuits</v>
      </c>
      <c r="K8979" s="2">
        <f t="array" ref="K8979">XLOOKUP('Transaction Data'!$G8979,Product_Code,Cost)</f>
        <v>18</v>
      </c>
      <c r="L8979" s="2">
        <f t="array" ref="L8979">XLOOKUP('Transaction Data'!$G8979,Product_Code,Unit_Price)</f>
        <v>22</v>
      </c>
      <c r="M8979" s="3">
        <f>'Transaction Data'!$F8979*'Transaction Data'!$K8979</f>
        <v>180</v>
      </c>
      <c r="N8979" s="3">
        <f>'Transaction Data'!$F8979*'Transaction Data'!$L8979</f>
        <v>220</v>
      </c>
      <c r="O8979" s="3">
        <f>'Transaction Data'!$N8979-'Transaction Data'!$M8979</f>
        <v>40</v>
      </c>
      <c r="P8979" s="2">
        <f>DATEDIF('Transaction Data'!$D8979,'Transaction Data'!$A8979,"y")</f>
        <v>64</v>
      </c>
      <c r="Q8979" s="2" t="str">
        <f>FLOOR('Transaction Data'!$P8979,15)&amp;"-"&amp;FLOOR('Transaction Data'!$P8979,15)+14</f>
        <v>60-74</v>
      </c>
      <c r="R8979" s="2" t="str">
        <f>IF('Transaction Data'!$L8979&lt;=10,"Less Expensive","Expensive")</f>
        <v>Expensive</v>
      </c>
      <c r="S8979" s="4">
        <f>WEEKDAY('Transaction Data'!$A8979)</f>
        <v>2</v>
      </c>
      <c r="T8979" s="2" t="str">
        <f>IF(WEEKDAY('Transaction Data'!$A8979,2)&lt;6,"Weekday","Weekend")</f>
        <v>Weekday</v>
      </c>
    </row>
    <row r="8980" ht="15.75" customHeight="1">
      <c r="A8980" s="1">
        <v>45309.0</v>
      </c>
      <c r="B8980" s="2" t="s">
        <v>4423</v>
      </c>
      <c r="C8980" s="2" t="s">
        <v>32</v>
      </c>
      <c r="D8980" s="1">
        <v>25025.0</v>
      </c>
      <c r="E8980" s="2" t="s">
        <v>37</v>
      </c>
      <c r="F8980" s="2">
        <v>367.0</v>
      </c>
      <c r="G8980" s="2" t="s">
        <v>57</v>
      </c>
      <c r="H8980" s="2" t="s">
        <v>34</v>
      </c>
      <c r="I8980" s="2" t="s">
        <v>25</v>
      </c>
      <c r="J8980" s="2" t="str">
        <f t="array" ref="J8980">XLOOKUP('Transaction Data'!$G8980,Product_Code,Biscuit_Brand)</f>
        <v>Oatmeal Cookies</v>
      </c>
      <c r="K8980" s="2">
        <f t="array" ref="K8980">XLOOKUP('Transaction Data'!$G8980,Product_Code,Cost)</f>
        <v>19</v>
      </c>
      <c r="L8980" s="2">
        <f t="array" ref="L8980">XLOOKUP('Transaction Data'!$G8980,Product_Code,Unit_Price)</f>
        <v>23</v>
      </c>
      <c r="M8980" s="3">
        <f>'Transaction Data'!$F8980*'Transaction Data'!$K8980</f>
        <v>6973</v>
      </c>
      <c r="N8980" s="3">
        <f>'Transaction Data'!$F8980*'Transaction Data'!$L8980</f>
        <v>8441</v>
      </c>
      <c r="O8980" s="3">
        <f>'Transaction Data'!$N8980-'Transaction Data'!$M8980</f>
        <v>1468</v>
      </c>
      <c r="P8980" s="2">
        <f>DATEDIF('Transaction Data'!$D8980,'Transaction Data'!$A8980,"y")</f>
        <v>55</v>
      </c>
      <c r="Q8980" s="2" t="str">
        <f>FLOOR('Transaction Data'!$P8980,15)&amp;"-"&amp;FLOOR('Transaction Data'!$P8980,15)+14</f>
        <v>45-59</v>
      </c>
      <c r="R8980" s="2" t="str">
        <f>IF('Transaction Data'!$L8980&lt;=10,"Less Expensive","Expensive")</f>
        <v>Expensive</v>
      </c>
      <c r="S8980" s="4">
        <f>WEEKDAY('Transaction Data'!$A8980)</f>
        <v>5</v>
      </c>
      <c r="T8980" s="2" t="str">
        <f>IF(WEEKDAY('Transaction Data'!$A8980,2)&lt;6,"Weekday","Weekend")</f>
        <v>Weekday</v>
      </c>
    </row>
    <row r="8981" ht="15.75" customHeight="1">
      <c r="A8981" s="1">
        <v>45346.0</v>
      </c>
      <c r="B8981" s="2" t="s">
        <v>8201</v>
      </c>
      <c r="C8981" s="2" t="s">
        <v>32</v>
      </c>
      <c r="D8981" s="1">
        <v>36132.0</v>
      </c>
      <c r="E8981" s="2" t="s">
        <v>22</v>
      </c>
      <c r="F8981" s="2">
        <v>41.0</v>
      </c>
      <c r="G8981" s="2" t="s">
        <v>38</v>
      </c>
      <c r="H8981" s="2" t="s">
        <v>24</v>
      </c>
      <c r="I8981" s="2" t="s">
        <v>25</v>
      </c>
      <c r="J8981" s="2" t="str">
        <f t="array" ref="J8981">XLOOKUP('Transaction Data'!$G8981,Product_Code,Biscuit_Brand)</f>
        <v>Ginger Snaps</v>
      </c>
      <c r="K8981" s="2">
        <f t="array" ref="K8981">XLOOKUP('Transaction Data'!$G8981,Product_Code,Cost)</f>
        <v>14</v>
      </c>
      <c r="L8981" s="2">
        <f t="array" ref="L8981">XLOOKUP('Transaction Data'!$G8981,Product_Code,Unit_Price)</f>
        <v>28</v>
      </c>
      <c r="M8981" s="3">
        <f>'Transaction Data'!$F8981*'Transaction Data'!$K8981</f>
        <v>574</v>
      </c>
      <c r="N8981" s="3">
        <f>'Transaction Data'!$F8981*'Transaction Data'!$L8981</f>
        <v>1148</v>
      </c>
      <c r="O8981" s="3">
        <f>'Transaction Data'!$N8981-'Transaction Data'!$M8981</f>
        <v>574</v>
      </c>
      <c r="P8981" s="2">
        <f>DATEDIF('Transaction Data'!$D8981,'Transaction Data'!$A8981,"y")</f>
        <v>25</v>
      </c>
      <c r="Q8981" s="2" t="str">
        <f>FLOOR('Transaction Data'!$P8981,15)&amp;"-"&amp;FLOOR('Transaction Data'!$P8981,15)+14</f>
        <v>15-29</v>
      </c>
      <c r="R8981" s="2" t="str">
        <f>IF('Transaction Data'!$L8981&lt;=10,"Less Expensive","Expensive")</f>
        <v>Expensive</v>
      </c>
      <c r="S8981" s="4">
        <f>WEEKDAY('Transaction Data'!$A8981)</f>
        <v>7</v>
      </c>
      <c r="T8981" s="2" t="str">
        <f>IF(WEEKDAY('Transaction Data'!$A8981,2)&lt;6,"Weekday","Weekend")</f>
        <v>Weekend</v>
      </c>
    </row>
    <row r="8982" ht="15.75" customHeight="1">
      <c r="A8982" s="1">
        <v>45460.0</v>
      </c>
      <c r="B8982" s="2" t="s">
        <v>6325</v>
      </c>
      <c r="C8982" s="2" t="s">
        <v>72</v>
      </c>
      <c r="D8982" s="1">
        <v>21264.0</v>
      </c>
      <c r="E8982" s="2" t="s">
        <v>37</v>
      </c>
      <c r="F8982" s="2">
        <v>438.0</v>
      </c>
      <c r="G8982" s="2" t="s">
        <v>28</v>
      </c>
      <c r="H8982" s="2" t="s">
        <v>42</v>
      </c>
      <c r="I8982" s="2" t="s">
        <v>30</v>
      </c>
      <c r="J8982" s="2" t="str">
        <f t="array" ref="J8982">XLOOKUP('Transaction Data'!$G8982,Product_Code,Biscuit_Brand)</f>
        <v>Shortbread</v>
      </c>
      <c r="K8982" s="2">
        <f t="array" ref="K8982">XLOOKUP('Transaction Data'!$G8982,Product_Code,Cost)</f>
        <v>10</v>
      </c>
      <c r="L8982" s="2">
        <f t="array" ref="L8982">XLOOKUP('Transaction Data'!$G8982,Product_Code,Unit_Price)</f>
        <v>45</v>
      </c>
      <c r="M8982" s="3">
        <f>'Transaction Data'!$F8982*'Transaction Data'!$K8982</f>
        <v>4380</v>
      </c>
      <c r="N8982" s="3">
        <f>'Transaction Data'!$F8982*'Transaction Data'!$L8982</f>
        <v>19710</v>
      </c>
      <c r="O8982" s="3">
        <f>'Transaction Data'!$N8982-'Transaction Data'!$M8982</f>
        <v>15330</v>
      </c>
      <c r="P8982" s="2">
        <f>DATEDIF('Transaction Data'!$D8982,'Transaction Data'!$A8982,"y")</f>
        <v>66</v>
      </c>
      <c r="Q8982" s="2" t="str">
        <f>FLOOR('Transaction Data'!$P8982,15)&amp;"-"&amp;FLOOR('Transaction Data'!$P8982,15)+14</f>
        <v>60-74</v>
      </c>
      <c r="R8982" s="2" t="str">
        <f>IF('Transaction Data'!$L8982&lt;=10,"Less Expensive","Expensive")</f>
        <v>Expensive</v>
      </c>
      <c r="S8982" s="4">
        <f>WEEKDAY('Transaction Data'!$A8982)</f>
        <v>2</v>
      </c>
      <c r="T8982" s="2" t="str">
        <f>IF(WEEKDAY('Transaction Data'!$A8982,2)&lt;6,"Weekday","Weekend")</f>
        <v>Weekday</v>
      </c>
    </row>
    <row r="8983" ht="15.75" customHeight="1">
      <c r="A8983" s="1">
        <v>45487.0</v>
      </c>
      <c r="B8983" s="2" t="s">
        <v>8202</v>
      </c>
      <c r="C8983" s="2" t="s">
        <v>32</v>
      </c>
      <c r="D8983" s="1">
        <v>21394.0</v>
      </c>
      <c r="E8983" s="2" t="s">
        <v>37</v>
      </c>
      <c r="F8983" s="2">
        <v>496.0</v>
      </c>
      <c r="G8983" s="2" t="s">
        <v>55</v>
      </c>
      <c r="H8983" s="2" t="s">
        <v>45</v>
      </c>
      <c r="I8983" s="2" t="s">
        <v>25</v>
      </c>
      <c r="J8983" s="2" t="str">
        <f t="array" ref="J8983">XLOOKUP('Transaction Data'!$G8983,Product_Code,Biscuit_Brand)</f>
        <v>Vanilla Wafers</v>
      </c>
      <c r="K8983" s="2">
        <f t="array" ref="K8983">XLOOKUP('Transaction Data'!$G8983,Product_Code,Cost)</f>
        <v>18</v>
      </c>
      <c r="L8983" s="2">
        <f t="array" ref="L8983">XLOOKUP('Transaction Data'!$G8983,Product_Code,Unit_Price)</f>
        <v>36</v>
      </c>
      <c r="M8983" s="3">
        <f>'Transaction Data'!$F8983*'Transaction Data'!$K8983</f>
        <v>8928</v>
      </c>
      <c r="N8983" s="3">
        <f>'Transaction Data'!$F8983*'Transaction Data'!$L8983</f>
        <v>17856</v>
      </c>
      <c r="O8983" s="3">
        <f>'Transaction Data'!$N8983-'Transaction Data'!$M8983</f>
        <v>8928</v>
      </c>
      <c r="P8983" s="2">
        <f>DATEDIF('Transaction Data'!$D8983,'Transaction Data'!$A8983,"y")</f>
        <v>65</v>
      </c>
      <c r="Q8983" s="2" t="str">
        <f>FLOOR('Transaction Data'!$P8983,15)&amp;"-"&amp;FLOOR('Transaction Data'!$P8983,15)+14</f>
        <v>60-74</v>
      </c>
      <c r="R8983" s="2" t="str">
        <f>IF('Transaction Data'!$L8983&lt;=10,"Less Expensive","Expensive")</f>
        <v>Expensive</v>
      </c>
      <c r="S8983" s="4">
        <f>WEEKDAY('Transaction Data'!$A8983)</f>
        <v>1</v>
      </c>
      <c r="T8983" s="2" t="str">
        <f>IF(WEEKDAY('Transaction Data'!$A8983,2)&lt;6,"Weekday","Weekend")</f>
        <v>Weekend</v>
      </c>
    </row>
    <row r="8984" ht="15.75" customHeight="1">
      <c r="A8984" s="1">
        <v>45322.0</v>
      </c>
      <c r="B8984" s="2" t="s">
        <v>8203</v>
      </c>
      <c r="C8984" s="2" t="s">
        <v>78</v>
      </c>
      <c r="D8984" s="1">
        <v>18367.0</v>
      </c>
      <c r="E8984" s="2" t="s">
        <v>37</v>
      </c>
      <c r="F8984" s="2">
        <v>460.0</v>
      </c>
      <c r="G8984" s="2" t="s">
        <v>55</v>
      </c>
      <c r="H8984" s="2" t="s">
        <v>24</v>
      </c>
      <c r="I8984" s="2" t="s">
        <v>25</v>
      </c>
      <c r="J8984" s="2" t="str">
        <f t="array" ref="J8984">XLOOKUP('Transaction Data'!$G8984,Product_Code,Biscuit_Brand)</f>
        <v>Vanilla Wafers</v>
      </c>
      <c r="K8984" s="2">
        <f t="array" ref="K8984">XLOOKUP('Transaction Data'!$G8984,Product_Code,Cost)</f>
        <v>18</v>
      </c>
      <c r="L8984" s="2">
        <f t="array" ref="L8984">XLOOKUP('Transaction Data'!$G8984,Product_Code,Unit_Price)</f>
        <v>36</v>
      </c>
      <c r="M8984" s="3">
        <f>'Transaction Data'!$F8984*'Transaction Data'!$K8984</f>
        <v>8280</v>
      </c>
      <c r="N8984" s="3">
        <f>'Transaction Data'!$F8984*'Transaction Data'!$L8984</f>
        <v>16560</v>
      </c>
      <c r="O8984" s="3">
        <f>'Transaction Data'!$N8984-'Transaction Data'!$M8984</f>
        <v>8280</v>
      </c>
      <c r="P8984" s="2">
        <f>DATEDIF('Transaction Data'!$D8984,'Transaction Data'!$A8984,"y")</f>
        <v>73</v>
      </c>
      <c r="Q8984" s="2" t="str">
        <f>FLOOR('Transaction Data'!$P8984,15)&amp;"-"&amp;FLOOR('Transaction Data'!$P8984,15)+14</f>
        <v>60-74</v>
      </c>
      <c r="R8984" s="2" t="str">
        <f>IF('Transaction Data'!$L8984&lt;=10,"Less Expensive","Expensive")</f>
        <v>Expensive</v>
      </c>
      <c r="S8984" s="4">
        <f>WEEKDAY('Transaction Data'!$A8984)</f>
        <v>4</v>
      </c>
      <c r="T8984" s="2" t="str">
        <f>IF(WEEKDAY('Transaction Data'!$A8984,2)&lt;6,"Weekday","Weekend")</f>
        <v>Weekday</v>
      </c>
    </row>
    <row r="8985" ht="15.75" customHeight="1">
      <c r="A8985" s="1">
        <v>45372.0</v>
      </c>
      <c r="B8985" s="2" t="s">
        <v>4550</v>
      </c>
      <c r="C8985" s="2" t="s">
        <v>32</v>
      </c>
      <c r="D8985" s="1">
        <v>25765.0</v>
      </c>
      <c r="E8985" s="2" t="s">
        <v>22</v>
      </c>
      <c r="F8985" s="2">
        <v>37.0</v>
      </c>
      <c r="G8985" s="2" t="s">
        <v>48</v>
      </c>
      <c r="H8985" s="2" t="s">
        <v>29</v>
      </c>
      <c r="I8985" s="2" t="s">
        <v>25</v>
      </c>
      <c r="J8985" s="2" t="str">
        <f t="array" ref="J8985">XLOOKUP('Transaction Data'!$G8985,Product_Code,Biscuit_Brand)</f>
        <v>Lemon Crisps</v>
      </c>
      <c r="K8985" s="2">
        <f t="array" ref="K8985">XLOOKUP('Transaction Data'!$G8985,Product_Code,Cost)</f>
        <v>7</v>
      </c>
      <c r="L8985" s="2">
        <f t="array" ref="L8985">XLOOKUP('Transaction Data'!$G8985,Product_Code,Unit_Price)</f>
        <v>9</v>
      </c>
      <c r="M8985" s="3">
        <f>'Transaction Data'!$F8985*'Transaction Data'!$K8985</f>
        <v>259</v>
      </c>
      <c r="N8985" s="3">
        <f>'Transaction Data'!$F8985*'Transaction Data'!$L8985</f>
        <v>333</v>
      </c>
      <c r="O8985" s="3">
        <f>'Transaction Data'!$N8985-'Transaction Data'!$M8985</f>
        <v>74</v>
      </c>
      <c r="P8985" s="2">
        <f>DATEDIF('Transaction Data'!$D8985,'Transaction Data'!$A8985,"y")</f>
        <v>53</v>
      </c>
      <c r="Q8985" s="2" t="str">
        <f>FLOOR('Transaction Data'!$P8985,15)&amp;"-"&amp;FLOOR('Transaction Data'!$P8985,15)+14</f>
        <v>45-59</v>
      </c>
      <c r="R8985" s="2" t="str">
        <f>IF('Transaction Data'!$L8985&lt;=10,"Less Expensive","Expensive")</f>
        <v>Less Expensive</v>
      </c>
      <c r="S8985" s="4">
        <f>WEEKDAY('Transaction Data'!$A8985)</f>
        <v>5</v>
      </c>
      <c r="T8985" s="2" t="str">
        <f>IF(WEEKDAY('Transaction Data'!$A8985,2)&lt;6,"Weekday","Weekend")</f>
        <v>Weekday</v>
      </c>
    </row>
    <row r="8986" ht="15.75" customHeight="1">
      <c r="A8986" s="1">
        <v>45366.0</v>
      </c>
      <c r="B8986" s="2" t="s">
        <v>8204</v>
      </c>
      <c r="C8986" s="2" t="s">
        <v>41</v>
      </c>
      <c r="D8986" s="1">
        <v>32952.0</v>
      </c>
      <c r="E8986" s="2" t="s">
        <v>27</v>
      </c>
      <c r="F8986" s="2">
        <v>67.0</v>
      </c>
      <c r="G8986" s="2" t="s">
        <v>60</v>
      </c>
      <c r="H8986" s="2" t="s">
        <v>42</v>
      </c>
      <c r="I8986" s="2" t="s">
        <v>25</v>
      </c>
      <c r="J8986" s="2" t="str">
        <f t="array" ref="J8986">XLOOKUP('Transaction Data'!$G8986,Product_Code,Biscuit_Brand)</f>
        <v>Peanut Butter Bites</v>
      </c>
      <c r="K8986" s="2">
        <f t="array" ref="K8986">XLOOKUP('Transaction Data'!$G8986,Product_Code,Cost)</f>
        <v>5</v>
      </c>
      <c r="L8986" s="2">
        <f t="array" ref="L8986">XLOOKUP('Transaction Data'!$G8986,Product_Code,Unit_Price)</f>
        <v>7</v>
      </c>
      <c r="M8986" s="3">
        <f>'Transaction Data'!$F8986*'Transaction Data'!$K8986</f>
        <v>335</v>
      </c>
      <c r="N8986" s="3">
        <f>'Transaction Data'!$F8986*'Transaction Data'!$L8986</f>
        <v>469</v>
      </c>
      <c r="O8986" s="3">
        <f>'Transaction Data'!$N8986-'Transaction Data'!$M8986</f>
        <v>134</v>
      </c>
      <c r="P8986" s="2">
        <f>DATEDIF('Transaction Data'!$D8986,'Transaction Data'!$A8986,"y")</f>
        <v>33</v>
      </c>
      <c r="Q8986" s="2" t="str">
        <f>FLOOR('Transaction Data'!$P8986,15)&amp;"-"&amp;FLOOR('Transaction Data'!$P8986,15)+14</f>
        <v>30-44</v>
      </c>
      <c r="R8986" s="2" t="str">
        <f>IF('Transaction Data'!$L8986&lt;=10,"Less Expensive","Expensive")</f>
        <v>Less Expensive</v>
      </c>
      <c r="S8986" s="4">
        <f>WEEKDAY('Transaction Data'!$A8986)</f>
        <v>6</v>
      </c>
      <c r="T8986" s="2" t="str">
        <f>IF(WEEKDAY('Transaction Data'!$A8986,2)&lt;6,"Weekday","Weekend")</f>
        <v>Weekday</v>
      </c>
    </row>
    <row r="8987" ht="15.75" customHeight="1">
      <c r="A8987" s="1">
        <v>45324.0</v>
      </c>
      <c r="B8987" s="2" t="s">
        <v>8205</v>
      </c>
      <c r="C8987" s="2" t="s">
        <v>72</v>
      </c>
      <c r="D8987" s="1">
        <v>30389.0</v>
      </c>
      <c r="E8987" s="2" t="s">
        <v>27</v>
      </c>
      <c r="F8987" s="2">
        <v>163.0</v>
      </c>
      <c r="G8987" s="2" t="s">
        <v>44</v>
      </c>
      <c r="H8987" s="2" t="s">
        <v>45</v>
      </c>
      <c r="I8987" s="2" t="s">
        <v>25</v>
      </c>
      <c r="J8987" s="2" t="str">
        <f t="array" ref="J8987">XLOOKUP('Transaction Data'!$G8987,Product_Code,Biscuit_Brand)</f>
        <v>Butter Crunch</v>
      </c>
      <c r="K8987" s="2">
        <f t="array" ref="K8987">XLOOKUP('Transaction Data'!$G8987,Product_Code,Cost)</f>
        <v>10</v>
      </c>
      <c r="L8987" s="2">
        <f t="array" ref="L8987">XLOOKUP('Transaction Data'!$G8987,Product_Code,Unit_Price)</f>
        <v>11</v>
      </c>
      <c r="M8987" s="3">
        <f>'Transaction Data'!$F8987*'Transaction Data'!$K8987</f>
        <v>1630</v>
      </c>
      <c r="N8987" s="3">
        <f>'Transaction Data'!$F8987*'Transaction Data'!$L8987</f>
        <v>1793</v>
      </c>
      <c r="O8987" s="3">
        <f>'Transaction Data'!$N8987-'Transaction Data'!$M8987</f>
        <v>163</v>
      </c>
      <c r="P8987" s="2">
        <f>DATEDIF('Transaction Data'!$D8987,'Transaction Data'!$A8987,"y")</f>
        <v>40</v>
      </c>
      <c r="Q8987" s="2" t="str">
        <f>FLOOR('Transaction Data'!$P8987,15)&amp;"-"&amp;FLOOR('Transaction Data'!$P8987,15)+14</f>
        <v>30-44</v>
      </c>
      <c r="R8987" s="2" t="str">
        <f>IF('Transaction Data'!$L8987&lt;=10,"Less Expensive","Expensive")</f>
        <v>Expensive</v>
      </c>
      <c r="S8987" s="4">
        <f>WEEKDAY('Transaction Data'!$A8987)</f>
        <v>6</v>
      </c>
      <c r="T8987" s="2" t="str">
        <f>IF(WEEKDAY('Transaction Data'!$A8987,2)&lt;6,"Weekday","Weekend")</f>
        <v>Weekday</v>
      </c>
    </row>
    <row r="8988" ht="15.75" customHeight="1">
      <c r="A8988" s="1">
        <v>45319.0</v>
      </c>
      <c r="B8988" s="2" t="s">
        <v>8206</v>
      </c>
      <c r="C8988" s="2" t="s">
        <v>21</v>
      </c>
      <c r="D8988" s="1">
        <v>30578.0</v>
      </c>
      <c r="E8988" s="2" t="s">
        <v>27</v>
      </c>
      <c r="F8988" s="2">
        <v>498.0</v>
      </c>
      <c r="G8988" s="2" t="s">
        <v>55</v>
      </c>
      <c r="H8988" s="2" t="s">
        <v>24</v>
      </c>
      <c r="I8988" s="2" t="s">
        <v>25</v>
      </c>
      <c r="J8988" s="2" t="str">
        <f t="array" ref="J8988">XLOOKUP('Transaction Data'!$G8988,Product_Code,Biscuit_Brand)</f>
        <v>Vanilla Wafers</v>
      </c>
      <c r="K8988" s="2">
        <f t="array" ref="K8988">XLOOKUP('Transaction Data'!$G8988,Product_Code,Cost)</f>
        <v>18</v>
      </c>
      <c r="L8988" s="2">
        <f t="array" ref="L8988">XLOOKUP('Transaction Data'!$G8988,Product_Code,Unit_Price)</f>
        <v>36</v>
      </c>
      <c r="M8988" s="3">
        <f>'Transaction Data'!$F8988*'Transaction Data'!$K8988</f>
        <v>8964</v>
      </c>
      <c r="N8988" s="3">
        <f>'Transaction Data'!$F8988*'Transaction Data'!$L8988</f>
        <v>17928</v>
      </c>
      <c r="O8988" s="3">
        <f>'Transaction Data'!$N8988-'Transaction Data'!$M8988</f>
        <v>8964</v>
      </c>
      <c r="P8988" s="2">
        <f>DATEDIF('Transaction Data'!$D8988,'Transaction Data'!$A8988,"y")</f>
        <v>40</v>
      </c>
      <c r="Q8988" s="2" t="str">
        <f>FLOOR('Transaction Data'!$P8988,15)&amp;"-"&amp;FLOOR('Transaction Data'!$P8988,15)+14</f>
        <v>30-44</v>
      </c>
      <c r="R8988" s="2" t="str">
        <f>IF('Transaction Data'!$L8988&lt;=10,"Less Expensive","Expensive")</f>
        <v>Expensive</v>
      </c>
      <c r="S8988" s="4">
        <f>WEEKDAY('Transaction Data'!$A8988)</f>
        <v>1</v>
      </c>
      <c r="T8988" s="2" t="str">
        <f>IF(WEEKDAY('Transaction Data'!$A8988,2)&lt;6,"Weekday","Weekend")</f>
        <v>Weekend</v>
      </c>
    </row>
    <row r="8989" ht="15.75" customHeight="1">
      <c r="A8989" s="1">
        <v>45333.0</v>
      </c>
      <c r="B8989" s="2" t="s">
        <v>8207</v>
      </c>
      <c r="C8989" s="2" t="s">
        <v>21</v>
      </c>
      <c r="D8989" s="1">
        <v>30153.0</v>
      </c>
      <c r="E8989" s="2" t="s">
        <v>37</v>
      </c>
      <c r="F8989" s="2">
        <v>11.0</v>
      </c>
      <c r="G8989" s="2" t="s">
        <v>61</v>
      </c>
      <c r="H8989" s="2" t="s">
        <v>29</v>
      </c>
      <c r="I8989" s="2" t="s">
        <v>25</v>
      </c>
      <c r="J8989" s="2" t="str">
        <f t="array" ref="J8989">XLOOKUP('Transaction Data'!$G8989,Product_Code,Biscuit_Brand)</f>
        <v>Choco Delight</v>
      </c>
      <c r="K8989" s="2">
        <f t="array" ref="K8989">XLOOKUP('Transaction Data'!$G8989,Product_Code,Cost)</f>
        <v>3</v>
      </c>
      <c r="L8989" s="2">
        <f t="array" ref="L8989">XLOOKUP('Transaction Data'!$G8989,Product_Code,Unit_Price)</f>
        <v>5</v>
      </c>
      <c r="M8989" s="3">
        <f>'Transaction Data'!$F8989*'Transaction Data'!$K8989</f>
        <v>33</v>
      </c>
      <c r="N8989" s="3">
        <f>'Transaction Data'!$F8989*'Transaction Data'!$L8989</f>
        <v>55</v>
      </c>
      <c r="O8989" s="3">
        <f>'Transaction Data'!$N8989-'Transaction Data'!$M8989</f>
        <v>22</v>
      </c>
      <c r="P8989" s="2">
        <f>DATEDIF('Transaction Data'!$D8989,'Transaction Data'!$A8989,"y")</f>
        <v>41</v>
      </c>
      <c r="Q8989" s="2" t="str">
        <f>FLOOR('Transaction Data'!$P8989,15)&amp;"-"&amp;FLOOR('Transaction Data'!$P8989,15)+14</f>
        <v>30-44</v>
      </c>
      <c r="R8989" s="2" t="str">
        <f>IF('Transaction Data'!$L8989&lt;=10,"Less Expensive","Expensive")</f>
        <v>Less Expensive</v>
      </c>
      <c r="S8989" s="4">
        <f>WEEKDAY('Transaction Data'!$A8989)</f>
        <v>1</v>
      </c>
      <c r="T8989" s="2" t="str">
        <f>IF(WEEKDAY('Transaction Data'!$A8989,2)&lt;6,"Weekday","Weekend")</f>
        <v>Weekend</v>
      </c>
    </row>
    <row r="8990" ht="15.75" customHeight="1">
      <c r="A8990" s="1">
        <v>45333.0</v>
      </c>
      <c r="B8990" s="2" t="s">
        <v>8208</v>
      </c>
      <c r="C8990" s="2" t="s">
        <v>41</v>
      </c>
      <c r="D8990" s="1">
        <v>34170.0</v>
      </c>
      <c r="E8990" s="2" t="s">
        <v>63</v>
      </c>
      <c r="F8990" s="2">
        <v>91.0</v>
      </c>
      <c r="G8990" s="2" t="s">
        <v>57</v>
      </c>
      <c r="H8990" s="2" t="s">
        <v>29</v>
      </c>
      <c r="I8990" s="2" t="s">
        <v>25</v>
      </c>
      <c r="J8990" s="2" t="str">
        <f t="array" ref="J8990">XLOOKUP('Transaction Data'!$G8990,Product_Code,Biscuit_Brand)</f>
        <v>Oatmeal Cookies</v>
      </c>
      <c r="K8990" s="2">
        <f t="array" ref="K8990">XLOOKUP('Transaction Data'!$G8990,Product_Code,Cost)</f>
        <v>19</v>
      </c>
      <c r="L8990" s="2">
        <f t="array" ref="L8990">XLOOKUP('Transaction Data'!$G8990,Product_Code,Unit_Price)</f>
        <v>23</v>
      </c>
      <c r="M8990" s="3">
        <f>'Transaction Data'!$F8990*'Transaction Data'!$K8990</f>
        <v>1729</v>
      </c>
      <c r="N8990" s="3">
        <f>'Transaction Data'!$F8990*'Transaction Data'!$L8990</f>
        <v>2093</v>
      </c>
      <c r="O8990" s="3">
        <f>'Transaction Data'!$N8990-'Transaction Data'!$M8990</f>
        <v>364</v>
      </c>
      <c r="P8990" s="2">
        <f>DATEDIF('Transaction Data'!$D8990,'Transaction Data'!$A8990,"y")</f>
        <v>30</v>
      </c>
      <c r="Q8990" s="2" t="str">
        <f>FLOOR('Transaction Data'!$P8990,15)&amp;"-"&amp;FLOOR('Transaction Data'!$P8990,15)+14</f>
        <v>30-44</v>
      </c>
      <c r="R8990" s="2" t="str">
        <f>IF('Transaction Data'!$L8990&lt;=10,"Less Expensive","Expensive")</f>
        <v>Expensive</v>
      </c>
      <c r="S8990" s="4">
        <f>WEEKDAY('Transaction Data'!$A8990)</f>
        <v>1</v>
      </c>
      <c r="T8990" s="2" t="str">
        <f>IF(WEEKDAY('Transaction Data'!$A8990,2)&lt;6,"Weekday","Weekend")</f>
        <v>Weekend</v>
      </c>
    </row>
    <row r="8991" ht="15.75" customHeight="1">
      <c r="A8991" s="1">
        <v>45338.0</v>
      </c>
      <c r="B8991" s="2" t="s">
        <v>8209</v>
      </c>
      <c r="C8991" s="2" t="s">
        <v>32</v>
      </c>
      <c r="D8991" s="1">
        <v>23514.0</v>
      </c>
      <c r="E8991" s="2" t="s">
        <v>22</v>
      </c>
      <c r="F8991" s="2">
        <v>59.0</v>
      </c>
      <c r="G8991" s="2" t="s">
        <v>44</v>
      </c>
      <c r="H8991" s="2" t="s">
        <v>34</v>
      </c>
      <c r="I8991" s="2" t="s">
        <v>25</v>
      </c>
      <c r="J8991" s="2" t="str">
        <f t="array" ref="J8991">XLOOKUP('Transaction Data'!$G8991,Product_Code,Biscuit_Brand)</f>
        <v>Butter Crunch</v>
      </c>
      <c r="K8991" s="2">
        <f t="array" ref="K8991">XLOOKUP('Transaction Data'!$G8991,Product_Code,Cost)</f>
        <v>10</v>
      </c>
      <c r="L8991" s="2">
        <f t="array" ref="L8991">XLOOKUP('Transaction Data'!$G8991,Product_Code,Unit_Price)</f>
        <v>11</v>
      </c>
      <c r="M8991" s="3">
        <f>'Transaction Data'!$F8991*'Transaction Data'!$K8991</f>
        <v>590</v>
      </c>
      <c r="N8991" s="3">
        <f>'Transaction Data'!$F8991*'Transaction Data'!$L8991</f>
        <v>649</v>
      </c>
      <c r="O8991" s="3">
        <f>'Transaction Data'!$N8991-'Transaction Data'!$M8991</f>
        <v>59</v>
      </c>
      <c r="P8991" s="2">
        <f>DATEDIF('Transaction Data'!$D8991,'Transaction Data'!$A8991,"y")</f>
        <v>59</v>
      </c>
      <c r="Q8991" s="2" t="str">
        <f>FLOOR('Transaction Data'!$P8991,15)&amp;"-"&amp;FLOOR('Transaction Data'!$P8991,15)+14</f>
        <v>45-59</v>
      </c>
      <c r="R8991" s="2" t="str">
        <f>IF('Transaction Data'!$L8991&lt;=10,"Less Expensive","Expensive")</f>
        <v>Expensive</v>
      </c>
      <c r="S8991" s="4">
        <f>WEEKDAY('Transaction Data'!$A8991)</f>
        <v>6</v>
      </c>
      <c r="T8991" s="2" t="str">
        <f>IF(WEEKDAY('Transaction Data'!$A8991,2)&lt;6,"Weekday","Weekend")</f>
        <v>Weekday</v>
      </c>
    </row>
    <row r="8992" ht="15.75" customHeight="1">
      <c r="A8992" s="1">
        <v>45389.0</v>
      </c>
      <c r="B8992" s="2" t="s">
        <v>8210</v>
      </c>
      <c r="C8992" s="2" t="s">
        <v>69</v>
      </c>
      <c r="D8992" s="1">
        <v>32368.0</v>
      </c>
      <c r="E8992" s="2" t="s">
        <v>27</v>
      </c>
      <c r="F8992" s="2">
        <v>500.0</v>
      </c>
      <c r="G8992" s="2" t="s">
        <v>44</v>
      </c>
      <c r="H8992" s="2" t="s">
        <v>24</v>
      </c>
      <c r="I8992" s="2" t="s">
        <v>25</v>
      </c>
      <c r="J8992" s="2" t="str">
        <f t="array" ref="J8992">XLOOKUP('Transaction Data'!$G8992,Product_Code,Biscuit_Brand)</f>
        <v>Butter Crunch</v>
      </c>
      <c r="K8992" s="2">
        <f t="array" ref="K8992">XLOOKUP('Transaction Data'!$G8992,Product_Code,Cost)</f>
        <v>10</v>
      </c>
      <c r="L8992" s="2">
        <f t="array" ref="L8992">XLOOKUP('Transaction Data'!$G8992,Product_Code,Unit_Price)</f>
        <v>11</v>
      </c>
      <c r="M8992" s="3">
        <f>'Transaction Data'!$F8992*'Transaction Data'!$K8992</f>
        <v>5000</v>
      </c>
      <c r="N8992" s="3">
        <f>'Transaction Data'!$F8992*'Transaction Data'!$L8992</f>
        <v>5500</v>
      </c>
      <c r="O8992" s="3">
        <f>'Transaction Data'!$N8992-'Transaction Data'!$M8992</f>
        <v>500</v>
      </c>
      <c r="P8992" s="2">
        <f>DATEDIF('Transaction Data'!$D8992,'Transaction Data'!$A8992,"y")</f>
        <v>35</v>
      </c>
      <c r="Q8992" s="2" t="str">
        <f>FLOOR('Transaction Data'!$P8992,15)&amp;"-"&amp;FLOOR('Transaction Data'!$P8992,15)+14</f>
        <v>30-44</v>
      </c>
      <c r="R8992" s="2" t="str">
        <f>IF('Transaction Data'!$L8992&lt;=10,"Less Expensive","Expensive")</f>
        <v>Expensive</v>
      </c>
      <c r="S8992" s="4">
        <f>WEEKDAY('Transaction Data'!$A8992)</f>
        <v>1</v>
      </c>
      <c r="T8992" s="2" t="str">
        <f>IF(WEEKDAY('Transaction Data'!$A8992,2)&lt;6,"Weekday","Weekend")</f>
        <v>Weekend</v>
      </c>
    </row>
    <row r="8993" ht="15.75" customHeight="1">
      <c r="A8993" s="1">
        <v>45337.0</v>
      </c>
      <c r="B8993" s="2" t="s">
        <v>5704</v>
      </c>
      <c r="C8993" s="2" t="s">
        <v>41</v>
      </c>
      <c r="D8993" s="1">
        <v>16540.0</v>
      </c>
      <c r="E8993" s="2" t="s">
        <v>37</v>
      </c>
      <c r="F8993" s="2">
        <v>346.0</v>
      </c>
      <c r="G8993" s="2" t="s">
        <v>38</v>
      </c>
      <c r="H8993" s="2" t="s">
        <v>42</v>
      </c>
      <c r="I8993" s="2" t="s">
        <v>25</v>
      </c>
      <c r="J8993" s="2" t="str">
        <f t="array" ref="J8993">XLOOKUP('Transaction Data'!$G8993,Product_Code,Biscuit_Brand)</f>
        <v>Ginger Snaps</v>
      </c>
      <c r="K8993" s="2">
        <f t="array" ref="K8993">XLOOKUP('Transaction Data'!$G8993,Product_Code,Cost)</f>
        <v>14</v>
      </c>
      <c r="L8993" s="2">
        <f t="array" ref="L8993">XLOOKUP('Transaction Data'!$G8993,Product_Code,Unit_Price)</f>
        <v>28</v>
      </c>
      <c r="M8993" s="3">
        <f>'Transaction Data'!$F8993*'Transaction Data'!$K8993</f>
        <v>4844</v>
      </c>
      <c r="N8993" s="3">
        <f>'Transaction Data'!$F8993*'Transaction Data'!$L8993</f>
        <v>9688</v>
      </c>
      <c r="O8993" s="3">
        <f>'Transaction Data'!$N8993-'Transaction Data'!$M8993</f>
        <v>4844</v>
      </c>
      <c r="P8993" s="2">
        <f>DATEDIF('Transaction Data'!$D8993,'Transaction Data'!$A8993,"y")</f>
        <v>78</v>
      </c>
      <c r="Q8993" s="2" t="str">
        <f>FLOOR('Transaction Data'!$P8993,15)&amp;"-"&amp;FLOOR('Transaction Data'!$P8993,15)+14</f>
        <v>75-89</v>
      </c>
      <c r="R8993" s="2" t="str">
        <f>IF('Transaction Data'!$L8993&lt;=10,"Less Expensive","Expensive")</f>
        <v>Expensive</v>
      </c>
      <c r="S8993" s="4">
        <f>WEEKDAY('Transaction Data'!$A8993)</f>
        <v>5</v>
      </c>
      <c r="T8993" s="2" t="str">
        <f>IF(WEEKDAY('Transaction Data'!$A8993,2)&lt;6,"Weekday","Weekend")</f>
        <v>Weekday</v>
      </c>
    </row>
    <row r="8994" ht="15.75" customHeight="1">
      <c r="A8994" s="1">
        <v>45504.0</v>
      </c>
      <c r="B8994" s="2" t="s">
        <v>8211</v>
      </c>
      <c r="C8994" s="2" t="s">
        <v>21</v>
      </c>
      <c r="D8994" s="1">
        <v>25353.0</v>
      </c>
      <c r="E8994" s="2" t="s">
        <v>22</v>
      </c>
      <c r="F8994" s="2">
        <v>306.0</v>
      </c>
      <c r="G8994" s="2" t="s">
        <v>44</v>
      </c>
      <c r="H8994" s="2" t="s">
        <v>45</v>
      </c>
      <c r="I8994" s="2" t="s">
        <v>25</v>
      </c>
      <c r="J8994" s="2" t="str">
        <f t="array" ref="J8994">XLOOKUP('Transaction Data'!$G8994,Product_Code,Biscuit_Brand)</f>
        <v>Butter Crunch</v>
      </c>
      <c r="K8994" s="2">
        <f t="array" ref="K8994">XLOOKUP('Transaction Data'!$G8994,Product_Code,Cost)</f>
        <v>10</v>
      </c>
      <c r="L8994" s="2">
        <f t="array" ref="L8994">XLOOKUP('Transaction Data'!$G8994,Product_Code,Unit_Price)</f>
        <v>11</v>
      </c>
      <c r="M8994" s="3">
        <f>'Transaction Data'!$F8994*'Transaction Data'!$K8994</f>
        <v>3060</v>
      </c>
      <c r="N8994" s="3">
        <f>'Transaction Data'!$F8994*'Transaction Data'!$L8994</f>
        <v>3366</v>
      </c>
      <c r="O8994" s="3">
        <f>'Transaction Data'!$N8994-'Transaction Data'!$M8994</f>
        <v>306</v>
      </c>
      <c r="P8994" s="2">
        <f>DATEDIF('Transaction Data'!$D8994,'Transaction Data'!$A8994,"y")</f>
        <v>55</v>
      </c>
      <c r="Q8994" s="2" t="str">
        <f>FLOOR('Transaction Data'!$P8994,15)&amp;"-"&amp;FLOOR('Transaction Data'!$P8994,15)+14</f>
        <v>45-59</v>
      </c>
      <c r="R8994" s="2" t="str">
        <f>IF('Transaction Data'!$L8994&lt;=10,"Less Expensive","Expensive")</f>
        <v>Expensive</v>
      </c>
      <c r="S8994" s="4">
        <f>WEEKDAY('Transaction Data'!$A8994)</f>
        <v>4</v>
      </c>
      <c r="T8994" s="2" t="str">
        <f>IF(WEEKDAY('Transaction Data'!$A8994,2)&lt;6,"Weekday","Weekend")</f>
        <v>Weekday</v>
      </c>
    </row>
    <row r="8995" ht="15.75" customHeight="1">
      <c r="A8995" s="1">
        <v>45358.0</v>
      </c>
      <c r="B8995" s="2" t="s">
        <v>8212</v>
      </c>
      <c r="C8995" s="2" t="s">
        <v>65</v>
      </c>
      <c r="D8995" s="1">
        <v>17384.0</v>
      </c>
      <c r="E8995" s="2" t="s">
        <v>22</v>
      </c>
      <c r="F8995" s="2">
        <v>325.0</v>
      </c>
      <c r="G8995" s="2" t="s">
        <v>61</v>
      </c>
      <c r="H8995" s="2" t="s">
        <v>24</v>
      </c>
      <c r="I8995" s="2" t="s">
        <v>25</v>
      </c>
      <c r="J8995" s="2" t="str">
        <f t="array" ref="J8995">XLOOKUP('Transaction Data'!$G8995,Product_Code,Biscuit_Brand)</f>
        <v>Choco Delight</v>
      </c>
      <c r="K8995" s="2">
        <f t="array" ref="K8995">XLOOKUP('Transaction Data'!$G8995,Product_Code,Cost)</f>
        <v>3</v>
      </c>
      <c r="L8995" s="2">
        <f t="array" ref="L8995">XLOOKUP('Transaction Data'!$G8995,Product_Code,Unit_Price)</f>
        <v>5</v>
      </c>
      <c r="M8995" s="3">
        <f>'Transaction Data'!$F8995*'Transaction Data'!$K8995</f>
        <v>975</v>
      </c>
      <c r="N8995" s="3">
        <f>'Transaction Data'!$F8995*'Transaction Data'!$L8995</f>
        <v>1625</v>
      </c>
      <c r="O8995" s="3">
        <f>'Transaction Data'!$N8995-'Transaction Data'!$M8995</f>
        <v>650</v>
      </c>
      <c r="P8995" s="2">
        <f>DATEDIF('Transaction Data'!$D8995,'Transaction Data'!$A8995,"y")</f>
        <v>76</v>
      </c>
      <c r="Q8995" s="2" t="str">
        <f>FLOOR('Transaction Data'!$P8995,15)&amp;"-"&amp;FLOOR('Transaction Data'!$P8995,15)+14</f>
        <v>75-89</v>
      </c>
      <c r="R8995" s="2" t="str">
        <f>IF('Transaction Data'!$L8995&lt;=10,"Less Expensive","Expensive")</f>
        <v>Less Expensive</v>
      </c>
      <c r="S8995" s="4">
        <f>WEEKDAY('Transaction Data'!$A8995)</f>
        <v>5</v>
      </c>
      <c r="T8995" s="2" t="str">
        <f>IF(WEEKDAY('Transaction Data'!$A8995,2)&lt;6,"Weekday","Weekend")</f>
        <v>Weekday</v>
      </c>
    </row>
    <row r="8996" ht="15.75" customHeight="1">
      <c r="A8996" s="1">
        <v>45348.0</v>
      </c>
      <c r="B8996" s="2" t="s">
        <v>8213</v>
      </c>
      <c r="C8996" s="2" t="s">
        <v>72</v>
      </c>
      <c r="D8996" s="1">
        <v>24664.0</v>
      </c>
      <c r="E8996" s="2" t="s">
        <v>22</v>
      </c>
      <c r="F8996" s="2">
        <v>151.0</v>
      </c>
      <c r="G8996" s="2" t="s">
        <v>23</v>
      </c>
      <c r="H8996" s="2" t="s">
        <v>29</v>
      </c>
      <c r="I8996" s="2" t="s">
        <v>25</v>
      </c>
      <c r="J8996" s="2" t="str">
        <f t="array" ref="J8996">XLOOKUP('Transaction Data'!$G8996,Product_Code,Biscuit_Brand)</f>
        <v>Cinnamon Swirls</v>
      </c>
      <c r="K8996" s="2">
        <f t="array" ref="K8996">XLOOKUP('Transaction Data'!$G8996,Product_Code,Cost)</f>
        <v>10</v>
      </c>
      <c r="L8996" s="2">
        <f t="array" ref="L8996">XLOOKUP('Transaction Data'!$G8996,Product_Code,Unit_Price)</f>
        <v>14</v>
      </c>
      <c r="M8996" s="3">
        <f>'Transaction Data'!$F8996*'Transaction Data'!$K8996</f>
        <v>1510</v>
      </c>
      <c r="N8996" s="3">
        <f>'Transaction Data'!$F8996*'Transaction Data'!$L8996</f>
        <v>2114</v>
      </c>
      <c r="O8996" s="3">
        <f>'Transaction Data'!$N8996-'Transaction Data'!$M8996</f>
        <v>604</v>
      </c>
      <c r="P8996" s="2">
        <f>DATEDIF('Transaction Data'!$D8996,'Transaction Data'!$A8996,"y")</f>
        <v>56</v>
      </c>
      <c r="Q8996" s="2" t="str">
        <f>FLOOR('Transaction Data'!$P8996,15)&amp;"-"&amp;FLOOR('Transaction Data'!$P8996,15)+14</f>
        <v>45-59</v>
      </c>
      <c r="R8996" s="2" t="str">
        <f>IF('Transaction Data'!$L8996&lt;=10,"Less Expensive","Expensive")</f>
        <v>Expensive</v>
      </c>
      <c r="S8996" s="4">
        <f>WEEKDAY('Transaction Data'!$A8996)</f>
        <v>2</v>
      </c>
      <c r="T8996" s="2" t="str">
        <f>IF(WEEKDAY('Transaction Data'!$A8996,2)&lt;6,"Weekday","Weekend")</f>
        <v>Weekday</v>
      </c>
    </row>
    <row r="8997" ht="15.75" customHeight="1">
      <c r="A8997" s="1">
        <v>45406.0</v>
      </c>
      <c r="B8997" s="2" t="s">
        <v>8214</v>
      </c>
      <c r="C8997" s="2" t="s">
        <v>32</v>
      </c>
      <c r="D8997" s="1">
        <v>20604.0</v>
      </c>
      <c r="E8997" s="2" t="s">
        <v>63</v>
      </c>
      <c r="F8997" s="2">
        <v>297.0</v>
      </c>
      <c r="G8997" s="2" t="s">
        <v>33</v>
      </c>
      <c r="H8997" s="2" t="s">
        <v>42</v>
      </c>
      <c r="I8997" s="2" t="s">
        <v>25</v>
      </c>
      <c r="J8997" s="2" t="str">
        <f t="array" ref="J8997">XLOOKUP('Transaction Data'!$G8997,Product_Code,Biscuit_Brand)</f>
        <v>Caramel Biscuits</v>
      </c>
      <c r="K8997" s="2">
        <f t="array" ref="K8997">XLOOKUP('Transaction Data'!$G8997,Product_Code,Cost)</f>
        <v>18</v>
      </c>
      <c r="L8997" s="2">
        <f t="array" ref="L8997">XLOOKUP('Transaction Data'!$G8997,Product_Code,Unit_Price)</f>
        <v>22</v>
      </c>
      <c r="M8997" s="3">
        <f>'Transaction Data'!$F8997*'Transaction Data'!$K8997</f>
        <v>5346</v>
      </c>
      <c r="N8997" s="3">
        <f>'Transaction Data'!$F8997*'Transaction Data'!$L8997</f>
        <v>6534</v>
      </c>
      <c r="O8997" s="3">
        <f>'Transaction Data'!$N8997-'Transaction Data'!$M8997</f>
        <v>1188</v>
      </c>
      <c r="P8997" s="2">
        <f>DATEDIF('Transaction Data'!$D8997,'Transaction Data'!$A8997,"y")</f>
        <v>67</v>
      </c>
      <c r="Q8997" s="2" t="str">
        <f>FLOOR('Transaction Data'!$P8997,15)&amp;"-"&amp;FLOOR('Transaction Data'!$P8997,15)+14</f>
        <v>60-74</v>
      </c>
      <c r="R8997" s="2" t="str">
        <f>IF('Transaction Data'!$L8997&lt;=10,"Less Expensive","Expensive")</f>
        <v>Expensive</v>
      </c>
      <c r="S8997" s="4">
        <f>WEEKDAY('Transaction Data'!$A8997)</f>
        <v>4</v>
      </c>
      <c r="T8997" s="2" t="str">
        <f>IF(WEEKDAY('Transaction Data'!$A8997,2)&lt;6,"Weekday","Weekend")</f>
        <v>Weekday</v>
      </c>
    </row>
    <row r="8998" ht="15.75" customHeight="1">
      <c r="A8998" s="1">
        <v>45462.0</v>
      </c>
      <c r="B8998" s="2" t="s">
        <v>8215</v>
      </c>
      <c r="C8998" s="2" t="s">
        <v>78</v>
      </c>
      <c r="D8998" s="1">
        <v>20865.0</v>
      </c>
      <c r="E8998" s="2" t="s">
        <v>22</v>
      </c>
      <c r="F8998" s="2">
        <v>82.0</v>
      </c>
      <c r="G8998" s="2" t="s">
        <v>38</v>
      </c>
      <c r="H8998" s="2" t="s">
        <v>45</v>
      </c>
      <c r="I8998" s="2" t="s">
        <v>25</v>
      </c>
      <c r="J8998" s="2" t="str">
        <f t="array" ref="J8998">XLOOKUP('Transaction Data'!$G8998,Product_Code,Biscuit_Brand)</f>
        <v>Ginger Snaps</v>
      </c>
      <c r="K8998" s="2">
        <f t="array" ref="K8998">XLOOKUP('Transaction Data'!$G8998,Product_Code,Cost)</f>
        <v>14</v>
      </c>
      <c r="L8998" s="2">
        <f t="array" ref="L8998">XLOOKUP('Transaction Data'!$G8998,Product_Code,Unit_Price)</f>
        <v>28</v>
      </c>
      <c r="M8998" s="3">
        <f>'Transaction Data'!$F8998*'Transaction Data'!$K8998</f>
        <v>1148</v>
      </c>
      <c r="N8998" s="3">
        <f>'Transaction Data'!$F8998*'Transaction Data'!$L8998</f>
        <v>2296</v>
      </c>
      <c r="O8998" s="3">
        <f>'Transaction Data'!$N8998-'Transaction Data'!$M8998</f>
        <v>1148</v>
      </c>
      <c r="P8998" s="2">
        <f>DATEDIF('Transaction Data'!$D8998,'Transaction Data'!$A8998,"y")</f>
        <v>67</v>
      </c>
      <c r="Q8998" s="2" t="str">
        <f>FLOOR('Transaction Data'!$P8998,15)&amp;"-"&amp;FLOOR('Transaction Data'!$P8998,15)+14</f>
        <v>60-74</v>
      </c>
      <c r="R8998" s="2" t="str">
        <f>IF('Transaction Data'!$L8998&lt;=10,"Less Expensive","Expensive")</f>
        <v>Expensive</v>
      </c>
      <c r="S8998" s="4">
        <f>WEEKDAY('Transaction Data'!$A8998)</f>
        <v>4</v>
      </c>
      <c r="T8998" s="2" t="str">
        <f>IF(WEEKDAY('Transaction Data'!$A8998,2)&lt;6,"Weekday","Weekend")</f>
        <v>Weekday</v>
      </c>
    </row>
    <row r="8999" ht="15.75" customHeight="1">
      <c r="A8999" s="1">
        <v>45420.0</v>
      </c>
      <c r="B8999" s="2" t="s">
        <v>8216</v>
      </c>
      <c r="C8999" s="2" t="s">
        <v>47</v>
      </c>
      <c r="D8999" s="1">
        <v>33605.0</v>
      </c>
      <c r="E8999" s="2" t="s">
        <v>63</v>
      </c>
      <c r="F8999" s="2">
        <v>442.0</v>
      </c>
      <c r="G8999" s="2" t="s">
        <v>44</v>
      </c>
      <c r="H8999" s="2" t="s">
        <v>24</v>
      </c>
      <c r="I8999" s="2" t="s">
        <v>25</v>
      </c>
      <c r="J8999" s="2" t="str">
        <f t="array" ref="J8999">XLOOKUP('Transaction Data'!$G8999,Product_Code,Biscuit_Brand)</f>
        <v>Butter Crunch</v>
      </c>
      <c r="K8999" s="2">
        <f t="array" ref="K8999">XLOOKUP('Transaction Data'!$G8999,Product_Code,Cost)</f>
        <v>10</v>
      </c>
      <c r="L8999" s="2">
        <f t="array" ref="L8999">XLOOKUP('Transaction Data'!$G8999,Product_Code,Unit_Price)</f>
        <v>11</v>
      </c>
      <c r="M8999" s="3">
        <f>'Transaction Data'!$F8999*'Transaction Data'!$K8999</f>
        <v>4420</v>
      </c>
      <c r="N8999" s="3">
        <f>'Transaction Data'!$F8999*'Transaction Data'!$L8999</f>
        <v>4862</v>
      </c>
      <c r="O8999" s="3">
        <f>'Transaction Data'!$N8999-'Transaction Data'!$M8999</f>
        <v>442</v>
      </c>
      <c r="P8999" s="2">
        <f>DATEDIF('Transaction Data'!$D8999,'Transaction Data'!$A8999,"y")</f>
        <v>32</v>
      </c>
      <c r="Q8999" s="2" t="str">
        <f>FLOOR('Transaction Data'!$P8999,15)&amp;"-"&amp;FLOOR('Transaction Data'!$P8999,15)+14</f>
        <v>30-44</v>
      </c>
      <c r="R8999" s="2" t="str">
        <f>IF('Transaction Data'!$L8999&lt;=10,"Less Expensive","Expensive")</f>
        <v>Expensive</v>
      </c>
      <c r="S8999" s="4">
        <f>WEEKDAY('Transaction Data'!$A8999)</f>
        <v>4</v>
      </c>
      <c r="T8999" s="2" t="str">
        <f>IF(WEEKDAY('Transaction Data'!$A8999,2)&lt;6,"Weekday","Weekend")</f>
        <v>Weekday</v>
      </c>
    </row>
    <row r="9000" ht="15.75" customHeight="1">
      <c r="A9000" s="1">
        <v>45442.0</v>
      </c>
      <c r="B9000" s="2" t="s">
        <v>2013</v>
      </c>
      <c r="C9000" s="2" t="s">
        <v>72</v>
      </c>
      <c r="D9000" s="1">
        <v>37286.0</v>
      </c>
      <c r="E9000" s="2" t="s">
        <v>27</v>
      </c>
      <c r="F9000" s="2">
        <v>105.0</v>
      </c>
      <c r="G9000" s="2" t="s">
        <v>44</v>
      </c>
      <c r="H9000" s="2" t="s">
        <v>29</v>
      </c>
      <c r="I9000" s="2" t="s">
        <v>25</v>
      </c>
      <c r="J9000" s="2" t="str">
        <f t="array" ref="J9000">XLOOKUP('Transaction Data'!$G9000,Product_Code,Biscuit_Brand)</f>
        <v>Butter Crunch</v>
      </c>
      <c r="K9000" s="2">
        <f t="array" ref="K9000">XLOOKUP('Transaction Data'!$G9000,Product_Code,Cost)</f>
        <v>10</v>
      </c>
      <c r="L9000" s="2">
        <f t="array" ref="L9000">XLOOKUP('Transaction Data'!$G9000,Product_Code,Unit_Price)</f>
        <v>11</v>
      </c>
      <c r="M9000" s="3">
        <f>'Transaction Data'!$F9000*'Transaction Data'!$K9000</f>
        <v>1050</v>
      </c>
      <c r="N9000" s="3">
        <f>'Transaction Data'!$F9000*'Transaction Data'!$L9000</f>
        <v>1155</v>
      </c>
      <c r="O9000" s="3">
        <f>'Transaction Data'!$N9000-'Transaction Data'!$M9000</f>
        <v>105</v>
      </c>
      <c r="P9000" s="2">
        <f>DATEDIF('Transaction Data'!$D9000,'Transaction Data'!$A9000,"y")</f>
        <v>22</v>
      </c>
      <c r="Q9000" s="2" t="str">
        <f>FLOOR('Transaction Data'!$P9000,15)&amp;"-"&amp;FLOOR('Transaction Data'!$P9000,15)+14</f>
        <v>15-29</v>
      </c>
      <c r="R9000" s="2" t="str">
        <f>IF('Transaction Data'!$L9000&lt;=10,"Less Expensive","Expensive")</f>
        <v>Expensive</v>
      </c>
      <c r="S9000" s="4">
        <f>WEEKDAY('Transaction Data'!$A9000)</f>
        <v>5</v>
      </c>
      <c r="T9000" s="2" t="str">
        <f>IF(WEEKDAY('Transaction Data'!$A9000,2)&lt;6,"Weekday","Weekend")</f>
        <v>Weekday</v>
      </c>
    </row>
    <row r="9001" ht="15.75" customHeight="1">
      <c r="A9001" s="1">
        <v>45333.0</v>
      </c>
      <c r="B9001" s="2" t="s">
        <v>8217</v>
      </c>
      <c r="C9001" s="2" t="s">
        <v>78</v>
      </c>
      <c r="D9001" s="1">
        <v>20107.0</v>
      </c>
      <c r="E9001" s="2" t="s">
        <v>63</v>
      </c>
      <c r="F9001" s="2">
        <v>329.0</v>
      </c>
      <c r="G9001" s="2" t="s">
        <v>48</v>
      </c>
      <c r="H9001" s="2" t="s">
        <v>29</v>
      </c>
      <c r="I9001" s="2" t="s">
        <v>25</v>
      </c>
      <c r="J9001" s="2" t="str">
        <f t="array" ref="J9001">XLOOKUP('Transaction Data'!$G9001,Product_Code,Biscuit_Brand)</f>
        <v>Lemon Crisps</v>
      </c>
      <c r="K9001" s="2">
        <f t="array" ref="K9001">XLOOKUP('Transaction Data'!$G9001,Product_Code,Cost)</f>
        <v>7</v>
      </c>
      <c r="L9001" s="2">
        <f t="array" ref="L9001">XLOOKUP('Transaction Data'!$G9001,Product_Code,Unit_Price)</f>
        <v>9</v>
      </c>
      <c r="M9001" s="3">
        <f>'Transaction Data'!$F9001*'Transaction Data'!$K9001</f>
        <v>2303</v>
      </c>
      <c r="N9001" s="3">
        <f>'Transaction Data'!$F9001*'Transaction Data'!$L9001</f>
        <v>2961</v>
      </c>
      <c r="O9001" s="3">
        <f>'Transaction Data'!$N9001-'Transaction Data'!$M9001</f>
        <v>658</v>
      </c>
      <c r="P9001" s="2">
        <f>DATEDIF('Transaction Data'!$D9001,'Transaction Data'!$A9001,"y")</f>
        <v>69</v>
      </c>
      <c r="Q9001" s="2" t="str">
        <f>FLOOR('Transaction Data'!$P9001,15)&amp;"-"&amp;FLOOR('Transaction Data'!$P9001,15)+14</f>
        <v>60-74</v>
      </c>
      <c r="R9001" s="2" t="str">
        <f>IF('Transaction Data'!$L9001&lt;=10,"Less Expensive","Expensive")</f>
        <v>Less Expensive</v>
      </c>
      <c r="S9001" s="4">
        <f>WEEKDAY('Transaction Data'!$A9001)</f>
        <v>1</v>
      </c>
      <c r="T9001" s="2" t="str">
        <f>IF(WEEKDAY('Transaction Data'!$A9001,2)&lt;6,"Weekday","Weekend")</f>
        <v>Weekend</v>
      </c>
    </row>
    <row r="9002" ht="15.75" customHeight="1">
      <c r="A9002" s="1">
        <v>45383.0</v>
      </c>
      <c r="B9002" s="2" t="s">
        <v>8218</v>
      </c>
      <c r="C9002" s="2" t="s">
        <v>65</v>
      </c>
      <c r="D9002" s="1">
        <v>19617.0</v>
      </c>
      <c r="E9002" s="2" t="s">
        <v>27</v>
      </c>
      <c r="F9002" s="2">
        <v>463.0</v>
      </c>
      <c r="G9002" s="2" t="s">
        <v>55</v>
      </c>
      <c r="H9002" s="2" t="s">
        <v>34</v>
      </c>
      <c r="I9002" s="2" t="s">
        <v>25</v>
      </c>
      <c r="J9002" s="2" t="str">
        <f t="array" ref="J9002">XLOOKUP('Transaction Data'!$G9002,Product_Code,Biscuit_Brand)</f>
        <v>Vanilla Wafers</v>
      </c>
      <c r="K9002" s="2">
        <f t="array" ref="K9002">XLOOKUP('Transaction Data'!$G9002,Product_Code,Cost)</f>
        <v>18</v>
      </c>
      <c r="L9002" s="2">
        <f t="array" ref="L9002">XLOOKUP('Transaction Data'!$G9002,Product_Code,Unit_Price)</f>
        <v>36</v>
      </c>
      <c r="M9002" s="3">
        <f>'Transaction Data'!$F9002*'Transaction Data'!$K9002</f>
        <v>8334</v>
      </c>
      <c r="N9002" s="3">
        <f>'Transaction Data'!$F9002*'Transaction Data'!$L9002</f>
        <v>16668</v>
      </c>
      <c r="O9002" s="3">
        <f>'Transaction Data'!$N9002-'Transaction Data'!$M9002</f>
        <v>8334</v>
      </c>
      <c r="P9002" s="2">
        <f>DATEDIF('Transaction Data'!$D9002,'Transaction Data'!$A9002,"y")</f>
        <v>70</v>
      </c>
      <c r="Q9002" s="2" t="str">
        <f>FLOOR('Transaction Data'!$P9002,15)&amp;"-"&amp;FLOOR('Transaction Data'!$P9002,15)+14</f>
        <v>60-74</v>
      </c>
      <c r="R9002" s="2" t="str">
        <f>IF('Transaction Data'!$L9002&lt;=10,"Less Expensive","Expensive")</f>
        <v>Expensive</v>
      </c>
      <c r="S9002" s="4">
        <f>WEEKDAY('Transaction Data'!$A9002)</f>
        <v>2</v>
      </c>
      <c r="T9002" s="2" t="str">
        <f>IF(WEEKDAY('Transaction Data'!$A9002,2)&lt;6,"Weekday","Weekend")</f>
        <v>Weekday</v>
      </c>
    </row>
    <row r="9003" ht="15.75" customHeight="1">
      <c r="A9003" s="1">
        <v>45349.0</v>
      </c>
      <c r="B9003" s="2" t="s">
        <v>8219</v>
      </c>
      <c r="C9003" s="2" t="s">
        <v>72</v>
      </c>
      <c r="D9003" s="1">
        <v>21692.0</v>
      </c>
      <c r="E9003" s="2" t="s">
        <v>63</v>
      </c>
      <c r="F9003" s="2">
        <v>386.0</v>
      </c>
      <c r="G9003" s="2" t="s">
        <v>38</v>
      </c>
      <c r="H9003" s="2" t="s">
        <v>24</v>
      </c>
      <c r="I9003" s="2" t="s">
        <v>25</v>
      </c>
      <c r="J9003" s="2" t="str">
        <f t="array" ref="J9003">XLOOKUP('Transaction Data'!$G9003,Product_Code,Biscuit_Brand)</f>
        <v>Ginger Snaps</v>
      </c>
      <c r="K9003" s="2">
        <f t="array" ref="K9003">XLOOKUP('Transaction Data'!$G9003,Product_Code,Cost)</f>
        <v>14</v>
      </c>
      <c r="L9003" s="2">
        <f t="array" ref="L9003">XLOOKUP('Transaction Data'!$G9003,Product_Code,Unit_Price)</f>
        <v>28</v>
      </c>
      <c r="M9003" s="3">
        <f>'Transaction Data'!$F9003*'Transaction Data'!$K9003</f>
        <v>5404</v>
      </c>
      <c r="N9003" s="3">
        <f>'Transaction Data'!$F9003*'Transaction Data'!$L9003</f>
        <v>10808</v>
      </c>
      <c r="O9003" s="3">
        <f>'Transaction Data'!$N9003-'Transaction Data'!$M9003</f>
        <v>5404</v>
      </c>
      <c r="P9003" s="2">
        <f>DATEDIF('Transaction Data'!$D9003,'Transaction Data'!$A9003,"y")</f>
        <v>64</v>
      </c>
      <c r="Q9003" s="2" t="str">
        <f>FLOOR('Transaction Data'!$P9003,15)&amp;"-"&amp;FLOOR('Transaction Data'!$P9003,15)+14</f>
        <v>60-74</v>
      </c>
      <c r="R9003" s="2" t="str">
        <f>IF('Transaction Data'!$L9003&lt;=10,"Less Expensive","Expensive")</f>
        <v>Expensive</v>
      </c>
      <c r="S9003" s="4">
        <f>WEEKDAY('Transaction Data'!$A9003)</f>
        <v>3</v>
      </c>
      <c r="T9003" s="2" t="str">
        <f>IF(WEEKDAY('Transaction Data'!$A9003,2)&lt;6,"Weekday","Weekend")</f>
        <v>Weekday</v>
      </c>
    </row>
    <row r="9004" ht="15.75" customHeight="1">
      <c r="A9004" s="1">
        <v>45449.0</v>
      </c>
      <c r="B9004" s="2" t="s">
        <v>8220</v>
      </c>
      <c r="C9004" s="2" t="s">
        <v>78</v>
      </c>
      <c r="D9004" s="1">
        <v>31119.0</v>
      </c>
      <c r="E9004" s="2" t="s">
        <v>63</v>
      </c>
      <c r="F9004" s="2">
        <v>22.0</v>
      </c>
      <c r="G9004" s="2" t="s">
        <v>44</v>
      </c>
      <c r="H9004" s="2" t="s">
        <v>42</v>
      </c>
      <c r="I9004" s="2" t="s">
        <v>25</v>
      </c>
      <c r="J9004" s="2" t="str">
        <f t="array" ref="J9004">XLOOKUP('Transaction Data'!$G9004,Product_Code,Biscuit_Brand)</f>
        <v>Butter Crunch</v>
      </c>
      <c r="K9004" s="2">
        <f t="array" ref="K9004">XLOOKUP('Transaction Data'!$G9004,Product_Code,Cost)</f>
        <v>10</v>
      </c>
      <c r="L9004" s="2">
        <f t="array" ref="L9004">XLOOKUP('Transaction Data'!$G9004,Product_Code,Unit_Price)</f>
        <v>11</v>
      </c>
      <c r="M9004" s="3">
        <f>'Transaction Data'!$F9004*'Transaction Data'!$K9004</f>
        <v>220</v>
      </c>
      <c r="N9004" s="3">
        <f>'Transaction Data'!$F9004*'Transaction Data'!$L9004</f>
        <v>242</v>
      </c>
      <c r="O9004" s="3">
        <f>'Transaction Data'!$N9004-'Transaction Data'!$M9004</f>
        <v>22</v>
      </c>
      <c r="P9004" s="2">
        <f>DATEDIF('Transaction Data'!$D9004,'Transaction Data'!$A9004,"y")</f>
        <v>39</v>
      </c>
      <c r="Q9004" s="2" t="str">
        <f>FLOOR('Transaction Data'!$P9004,15)&amp;"-"&amp;FLOOR('Transaction Data'!$P9004,15)+14</f>
        <v>30-44</v>
      </c>
      <c r="R9004" s="2" t="str">
        <f>IF('Transaction Data'!$L9004&lt;=10,"Less Expensive","Expensive")</f>
        <v>Expensive</v>
      </c>
      <c r="S9004" s="4">
        <f>WEEKDAY('Transaction Data'!$A9004)</f>
        <v>5</v>
      </c>
      <c r="T9004" s="2" t="str">
        <f>IF(WEEKDAY('Transaction Data'!$A9004,2)&lt;6,"Weekday","Weekend")</f>
        <v>Weekday</v>
      </c>
    </row>
    <row r="9005" ht="15.75" customHeight="1">
      <c r="A9005" s="1">
        <v>45341.0</v>
      </c>
      <c r="B9005" s="2" t="s">
        <v>8221</v>
      </c>
      <c r="C9005" s="2" t="s">
        <v>41</v>
      </c>
      <c r="D9005" s="1">
        <v>27645.0</v>
      </c>
      <c r="E9005" s="2" t="s">
        <v>22</v>
      </c>
      <c r="F9005" s="2">
        <v>209.0</v>
      </c>
      <c r="G9005" s="2" t="s">
        <v>60</v>
      </c>
      <c r="H9005" s="2" t="s">
        <v>45</v>
      </c>
      <c r="I9005" s="2" t="s">
        <v>25</v>
      </c>
      <c r="J9005" s="2" t="str">
        <f t="array" ref="J9005">XLOOKUP('Transaction Data'!$G9005,Product_Code,Biscuit_Brand)</f>
        <v>Peanut Butter Bites</v>
      </c>
      <c r="K9005" s="2">
        <f t="array" ref="K9005">XLOOKUP('Transaction Data'!$G9005,Product_Code,Cost)</f>
        <v>5</v>
      </c>
      <c r="L9005" s="2">
        <f t="array" ref="L9005">XLOOKUP('Transaction Data'!$G9005,Product_Code,Unit_Price)</f>
        <v>7</v>
      </c>
      <c r="M9005" s="3">
        <f>'Transaction Data'!$F9005*'Transaction Data'!$K9005</f>
        <v>1045</v>
      </c>
      <c r="N9005" s="3">
        <f>'Transaction Data'!$F9005*'Transaction Data'!$L9005</f>
        <v>1463</v>
      </c>
      <c r="O9005" s="3">
        <f>'Transaction Data'!$N9005-'Transaction Data'!$M9005</f>
        <v>418</v>
      </c>
      <c r="P9005" s="2">
        <f>DATEDIF('Transaction Data'!$D9005,'Transaction Data'!$A9005,"y")</f>
        <v>48</v>
      </c>
      <c r="Q9005" s="2" t="str">
        <f>FLOOR('Transaction Data'!$P9005,15)&amp;"-"&amp;FLOOR('Transaction Data'!$P9005,15)+14</f>
        <v>45-59</v>
      </c>
      <c r="R9005" s="2" t="str">
        <f>IF('Transaction Data'!$L9005&lt;=10,"Less Expensive","Expensive")</f>
        <v>Less Expensive</v>
      </c>
      <c r="S9005" s="4">
        <f>WEEKDAY('Transaction Data'!$A9005)</f>
        <v>2</v>
      </c>
      <c r="T9005" s="2" t="str">
        <f>IF(WEEKDAY('Transaction Data'!$A9005,2)&lt;6,"Weekday","Weekend")</f>
        <v>Weekday</v>
      </c>
    </row>
    <row r="9006" ht="15.75" customHeight="1">
      <c r="A9006" s="1">
        <v>45355.0</v>
      </c>
      <c r="B9006" s="2" t="s">
        <v>8222</v>
      </c>
      <c r="C9006" s="2" t="s">
        <v>65</v>
      </c>
      <c r="D9006" s="1">
        <v>38892.0</v>
      </c>
      <c r="E9006" s="2" t="s">
        <v>63</v>
      </c>
      <c r="F9006" s="2">
        <v>333.0</v>
      </c>
      <c r="G9006" s="2" t="s">
        <v>33</v>
      </c>
      <c r="H9006" s="2" t="s">
        <v>24</v>
      </c>
      <c r="I9006" s="2" t="s">
        <v>25</v>
      </c>
      <c r="J9006" s="2" t="str">
        <f t="array" ref="J9006">XLOOKUP('Transaction Data'!$G9006,Product_Code,Biscuit_Brand)</f>
        <v>Caramel Biscuits</v>
      </c>
      <c r="K9006" s="2">
        <f t="array" ref="K9006">XLOOKUP('Transaction Data'!$G9006,Product_Code,Cost)</f>
        <v>18</v>
      </c>
      <c r="L9006" s="2">
        <f t="array" ref="L9006">XLOOKUP('Transaction Data'!$G9006,Product_Code,Unit_Price)</f>
        <v>22</v>
      </c>
      <c r="M9006" s="3">
        <f>'Transaction Data'!$F9006*'Transaction Data'!$K9006</f>
        <v>5994</v>
      </c>
      <c r="N9006" s="3">
        <f>'Transaction Data'!$F9006*'Transaction Data'!$L9006</f>
        <v>7326</v>
      </c>
      <c r="O9006" s="3">
        <f>'Transaction Data'!$N9006-'Transaction Data'!$M9006</f>
        <v>1332</v>
      </c>
      <c r="P9006" s="2">
        <f>DATEDIF('Transaction Data'!$D9006,'Transaction Data'!$A9006,"y")</f>
        <v>17</v>
      </c>
      <c r="Q9006" s="2" t="str">
        <f>FLOOR('Transaction Data'!$P9006,15)&amp;"-"&amp;FLOOR('Transaction Data'!$P9006,15)+14</f>
        <v>15-29</v>
      </c>
      <c r="R9006" s="2" t="str">
        <f>IF('Transaction Data'!$L9006&lt;=10,"Less Expensive","Expensive")</f>
        <v>Expensive</v>
      </c>
      <c r="S9006" s="4">
        <f>WEEKDAY('Transaction Data'!$A9006)</f>
        <v>2</v>
      </c>
      <c r="T9006" s="2" t="str">
        <f>IF(WEEKDAY('Transaction Data'!$A9006,2)&lt;6,"Weekday","Weekend")</f>
        <v>Weekday</v>
      </c>
    </row>
    <row r="9007" ht="15.75" customHeight="1">
      <c r="A9007" s="1">
        <v>45503.0</v>
      </c>
      <c r="B9007" s="2" t="s">
        <v>8223</v>
      </c>
      <c r="C9007" s="2" t="s">
        <v>54</v>
      </c>
      <c r="D9007" s="1">
        <v>30103.0</v>
      </c>
      <c r="E9007" s="2" t="s">
        <v>63</v>
      </c>
      <c r="F9007" s="2">
        <v>81.0</v>
      </c>
      <c r="G9007" s="2" t="s">
        <v>57</v>
      </c>
      <c r="H9007" s="2" t="s">
        <v>29</v>
      </c>
      <c r="I9007" s="2" t="s">
        <v>25</v>
      </c>
      <c r="J9007" s="2" t="str">
        <f t="array" ref="J9007">XLOOKUP('Transaction Data'!$G9007,Product_Code,Biscuit_Brand)</f>
        <v>Oatmeal Cookies</v>
      </c>
      <c r="K9007" s="2">
        <f t="array" ref="K9007">XLOOKUP('Transaction Data'!$G9007,Product_Code,Cost)</f>
        <v>19</v>
      </c>
      <c r="L9007" s="2">
        <f t="array" ref="L9007">XLOOKUP('Transaction Data'!$G9007,Product_Code,Unit_Price)</f>
        <v>23</v>
      </c>
      <c r="M9007" s="3">
        <f>'Transaction Data'!$F9007*'Transaction Data'!$K9007</f>
        <v>1539</v>
      </c>
      <c r="N9007" s="3">
        <f>'Transaction Data'!$F9007*'Transaction Data'!$L9007</f>
        <v>1863</v>
      </c>
      <c r="O9007" s="3">
        <f>'Transaction Data'!$N9007-'Transaction Data'!$M9007</f>
        <v>324</v>
      </c>
      <c r="P9007" s="2">
        <f>DATEDIF('Transaction Data'!$D9007,'Transaction Data'!$A9007,"y")</f>
        <v>42</v>
      </c>
      <c r="Q9007" s="2" t="str">
        <f>FLOOR('Transaction Data'!$P9007,15)&amp;"-"&amp;FLOOR('Transaction Data'!$P9007,15)+14</f>
        <v>30-44</v>
      </c>
      <c r="R9007" s="2" t="str">
        <f>IF('Transaction Data'!$L9007&lt;=10,"Less Expensive","Expensive")</f>
        <v>Expensive</v>
      </c>
      <c r="S9007" s="4">
        <f>WEEKDAY('Transaction Data'!$A9007)</f>
        <v>3</v>
      </c>
      <c r="T9007" s="2" t="str">
        <f>IF(WEEKDAY('Transaction Data'!$A9007,2)&lt;6,"Weekday","Weekend")</f>
        <v>Weekday</v>
      </c>
    </row>
    <row r="9008" ht="15.75" customHeight="1">
      <c r="A9008" s="1">
        <v>45498.0</v>
      </c>
      <c r="B9008" s="2" t="s">
        <v>8224</v>
      </c>
      <c r="C9008" s="2" t="s">
        <v>47</v>
      </c>
      <c r="D9008" s="1">
        <v>37917.0</v>
      </c>
      <c r="E9008" s="2" t="s">
        <v>37</v>
      </c>
      <c r="F9008" s="2">
        <v>287.0</v>
      </c>
      <c r="G9008" s="2" t="s">
        <v>55</v>
      </c>
      <c r="H9008" s="2" t="s">
        <v>42</v>
      </c>
      <c r="I9008" s="2" t="s">
        <v>25</v>
      </c>
      <c r="J9008" s="2" t="str">
        <f t="array" ref="J9008">XLOOKUP('Transaction Data'!$G9008,Product_Code,Biscuit_Brand)</f>
        <v>Vanilla Wafers</v>
      </c>
      <c r="K9008" s="2">
        <f t="array" ref="K9008">XLOOKUP('Transaction Data'!$G9008,Product_Code,Cost)</f>
        <v>18</v>
      </c>
      <c r="L9008" s="2">
        <f t="array" ref="L9008">XLOOKUP('Transaction Data'!$G9008,Product_Code,Unit_Price)</f>
        <v>36</v>
      </c>
      <c r="M9008" s="3">
        <f>'Transaction Data'!$F9008*'Transaction Data'!$K9008</f>
        <v>5166</v>
      </c>
      <c r="N9008" s="3">
        <f>'Transaction Data'!$F9008*'Transaction Data'!$L9008</f>
        <v>10332</v>
      </c>
      <c r="O9008" s="3">
        <f>'Transaction Data'!$N9008-'Transaction Data'!$M9008</f>
        <v>5166</v>
      </c>
      <c r="P9008" s="2">
        <f>DATEDIF('Transaction Data'!$D9008,'Transaction Data'!$A9008,"y")</f>
        <v>20</v>
      </c>
      <c r="Q9008" s="2" t="str">
        <f>FLOOR('Transaction Data'!$P9008,15)&amp;"-"&amp;FLOOR('Transaction Data'!$P9008,15)+14</f>
        <v>15-29</v>
      </c>
      <c r="R9008" s="2" t="str">
        <f>IF('Transaction Data'!$L9008&lt;=10,"Less Expensive","Expensive")</f>
        <v>Expensive</v>
      </c>
      <c r="S9008" s="4">
        <f>WEEKDAY('Transaction Data'!$A9008)</f>
        <v>5</v>
      </c>
      <c r="T9008" s="2" t="str">
        <f>IF(WEEKDAY('Transaction Data'!$A9008,2)&lt;6,"Weekday","Weekend")</f>
        <v>Weekday</v>
      </c>
    </row>
    <row r="9009" ht="15.75" customHeight="1">
      <c r="A9009" s="1">
        <v>45481.0</v>
      </c>
      <c r="B9009" s="2" t="s">
        <v>2568</v>
      </c>
      <c r="C9009" s="2" t="s">
        <v>72</v>
      </c>
      <c r="D9009" s="1">
        <v>38882.0</v>
      </c>
      <c r="E9009" s="2" t="s">
        <v>37</v>
      </c>
      <c r="F9009" s="2">
        <v>200.0</v>
      </c>
      <c r="G9009" s="2" t="s">
        <v>48</v>
      </c>
      <c r="H9009" s="2" t="s">
        <v>45</v>
      </c>
      <c r="I9009" s="2" t="s">
        <v>25</v>
      </c>
      <c r="J9009" s="2" t="str">
        <f t="array" ref="J9009">XLOOKUP('Transaction Data'!$G9009,Product_Code,Biscuit_Brand)</f>
        <v>Lemon Crisps</v>
      </c>
      <c r="K9009" s="2">
        <f t="array" ref="K9009">XLOOKUP('Transaction Data'!$G9009,Product_Code,Cost)</f>
        <v>7</v>
      </c>
      <c r="L9009" s="2">
        <f t="array" ref="L9009">XLOOKUP('Transaction Data'!$G9009,Product_Code,Unit_Price)</f>
        <v>9</v>
      </c>
      <c r="M9009" s="3">
        <f>'Transaction Data'!$F9009*'Transaction Data'!$K9009</f>
        <v>1400</v>
      </c>
      <c r="N9009" s="3">
        <f>'Transaction Data'!$F9009*'Transaction Data'!$L9009</f>
        <v>1800</v>
      </c>
      <c r="O9009" s="3">
        <f>'Transaction Data'!$N9009-'Transaction Data'!$M9009</f>
        <v>400</v>
      </c>
      <c r="P9009" s="2">
        <f>DATEDIF('Transaction Data'!$D9009,'Transaction Data'!$A9009,"y")</f>
        <v>18</v>
      </c>
      <c r="Q9009" s="2" t="str">
        <f>FLOOR('Transaction Data'!$P9009,15)&amp;"-"&amp;FLOOR('Transaction Data'!$P9009,15)+14</f>
        <v>15-29</v>
      </c>
      <c r="R9009" s="2" t="str">
        <f>IF('Transaction Data'!$L9009&lt;=10,"Less Expensive","Expensive")</f>
        <v>Less Expensive</v>
      </c>
      <c r="S9009" s="4">
        <f>WEEKDAY('Transaction Data'!$A9009)</f>
        <v>2</v>
      </c>
      <c r="T9009" s="2" t="str">
        <f>IF(WEEKDAY('Transaction Data'!$A9009,2)&lt;6,"Weekday","Weekend")</f>
        <v>Weekday</v>
      </c>
    </row>
    <row r="9010" ht="15.75" customHeight="1">
      <c r="A9010" s="1">
        <v>45423.0</v>
      </c>
      <c r="B9010" s="2" t="s">
        <v>8225</v>
      </c>
      <c r="C9010" s="2" t="s">
        <v>21</v>
      </c>
      <c r="D9010" s="1">
        <v>20366.0</v>
      </c>
      <c r="E9010" s="2" t="s">
        <v>22</v>
      </c>
      <c r="F9010" s="2">
        <v>135.0</v>
      </c>
      <c r="G9010" s="2" t="s">
        <v>28</v>
      </c>
      <c r="H9010" s="2" t="s">
        <v>24</v>
      </c>
      <c r="I9010" s="2" t="s">
        <v>25</v>
      </c>
      <c r="J9010" s="2" t="str">
        <f t="array" ref="J9010">XLOOKUP('Transaction Data'!$G9010,Product_Code,Biscuit_Brand)</f>
        <v>Shortbread</v>
      </c>
      <c r="K9010" s="2">
        <f t="array" ref="K9010">XLOOKUP('Transaction Data'!$G9010,Product_Code,Cost)</f>
        <v>10</v>
      </c>
      <c r="L9010" s="2">
        <f t="array" ref="L9010">XLOOKUP('Transaction Data'!$G9010,Product_Code,Unit_Price)</f>
        <v>45</v>
      </c>
      <c r="M9010" s="3">
        <f>'Transaction Data'!$F9010*'Transaction Data'!$K9010</f>
        <v>1350</v>
      </c>
      <c r="N9010" s="3">
        <f>'Transaction Data'!$F9010*'Transaction Data'!$L9010</f>
        <v>6075</v>
      </c>
      <c r="O9010" s="3">
        <f>'Transaction Data'!$N9010-'Transaction Data'!$M9010</f>
        <v>4725</v>
      </c>
      <c r="P9010" s="2">
        <f>DATEDIF('Transaction Data'!$D9010,'Transaction Data'!$A9010,"y")</f>
        <v>68</v>
      </c>
      <c r="Q9010" s="2" t="str">
        <f>FLOOR('Transaction Data'!$P9010,15)&amp;"-"&amp;FLOOR('Transaction Data'!$P9010,15)+14</f>
        <v>60-74</v>
      </c>
      <c r="R9010" s="2" t="str">
        <f>IF('Transaction Data'!$L9010&lt;=10,"Less Expensive","Expensive")</f>
        <v>Expensive</v>
      </c>
      <c r="S9010" s="4">
        <f>WEEKDAY('Transaction Data'!$A9010)</f>
        <v>7</v>
      </c>
      <c r="T9010" s="2" t="str">
        <f>IF(WEEKDAY('Transaction Data'!$A9010,2)&lt;6,"Weekday","Weekend")</f>
        <v>Weekend</v>
      </c>
    </row>
    <row r="9011" ht="15.75" customHeight="1">
      <c r="A9011" s="1">
        <v>45438.0</v>
      </c>
      <c r="B9011" s="2" t="s">
        <v>8226</v>
      </c>
      <c r="C9011" s="2" t="s">
        <v>21</v>
      </c>
      <c r="D9011" s="1">
        <v>29417.0</v>
      </c>
      <c r="E9011" s="2" t="s">
        <v>27</v>
      </c>
      <c r="F9011" s="2">
        <v>16.0</v>
      </c>
      <c r="G9011" s="2" t="s">
        <v>33</v>
      </c>
      <c r="H9011" s="2" t="s">
        <v>29</v>
      </c>
      <c r="I9011" s="2" t="s">
        <v>25</v>
      </c>
      <c r="J9011" s="2" t="str">
        <f t="array" ref="J9011">XLOOKUP('Transaction Data'!$G9011,Product_Code,Biscuit_Brand)</f>
        <v>Caramel Biscuits</v>
      </c>
      <c r="K9011" s="2">
        <f t="array" ref="K9011">XLOOKUP('Transaction Data'!$G9011,Product_Code,Cost)</f>
        <v>18</v>
      </c>
      <c r="L9011" s="2">
        <f t="array" ref="L9011">XLOOKUP('Transaction Data'!$G9011,Product_Code,Unit_Price)</f>
        <v>22</v>
      </c>
      <c r="M9011" s="3">
        <f>'Transaction Data'!$F9011*'Transaction Data'!$K9011</f>
        <v>288</v>
      </c>
      <c r="N9011" s="3">
        <f>'Transaction Data'!$F9011*'Transaction Data'!$L9011</f>
        <v>352</v>
      </c>
      <c r="O9011" s="3">
        <f>'Transaction Data'!$N9011-'Transaction Data'!$M9011</f>
        <v>64</v>
      </c>
      <c r="P9011" s="2">
        <f>DATEDIF('Transaction Data'!$D9011,'Transaction Data'!$A9011,"y")</f>
        <v>43</v>
      </c>
      <c r="Q9011" s="2" t="str">
        <f>FLOOR('Transaction Data'!$P9011,15)&amp;"-"&amp;FLOOR('Transaction Data'!$P9011,15)+14</f>
        <v>30-44</v>
      </c>
      <c r="R9011" s="2" t="str">
        <f>IF('Transaction Data'!$L9011&lt;=10,"Less Expensive","Expensive")</f>
        <v>Expensive</v>
      </c>
      <c r="S9011" s="4">
        <f>WEEKDAY('Transaction Data'!$A9011)</f>
        <v>1</v>
      </c>
      <c r="T9011" s="2" t="str">
        <f>IF(WEEKDAY('Transaction Data'!$A9011,2)&lt;6,"Weekday","Weekend")</f>
        <v>Weekend</v>
      </c>
    </row>
    <row r="9012" ht="15.75" customHeight="1">
      <c r="A9012" s="1">
        <v>45436.0</v>
      </c>
      <c r="B9012" s="2" t="s">
        <v>8227</v>
      </c>
      <c r="C9012" s="2" t="s">
        <v>51</v>
      </c>
      <c r="D9012" s="1">
        <v>37165.0</v>
      </c>
      <c r="E9012" s="2" t="s">
        <v>63</v>
      </c>
      <c r="F9012" s="2">
        <v>236.0</v>
      </c>
      <c r="G9012" s="2" t="s">
        <v>33</v>
      </c>
      <c r="H9012" s="2" t="s">
        <v>29</v>
      </c>
      <c r="I9012" s="2" t="s">
        <v>25</v>
      </c>
      <c r="J9012" s="2" t="str">
        <f t="array" ref="J9012">XLOOKUP('Transaction Data'!$G9012,Product_Code,Biscuit_Brand)</f>
        <v>Caramel Biscuits</v>
      </c>
      <c r="K9012" s="2">
        <f t="array" ref="K9012">XLOOKUP('Transaction Data'!$G9012,Product_Code,Cost)</f>
        <v>18</v>
      </c>
      <c r="L9012" s="2">
        <f t="array" ref="L9012">XLOOKUP('Transaction Data'!$G9012,Product_Code,Unit_Price)</f>
        <v>22</v>
      </c>
      <c r="M9012" s="3">
        <f>'Transaction Data'!$F9012*'Transaction Data'!$K9012</f>
        <v>4248</v>
      </c>
      <c r="N9012" s="3">
        <f>'Transaction Data'!$F9012*'Transaction Data'!$L9012</f>
        <v>5192</v>
      </c>
      <c r="O9012" s="3">
        <f>'Transaction Data'!$N9012-'Transaction Data'!$M9012</f>
        <v>944</v>
      </c>
      <c r="P9012" s="2">
        <f>DATEDIF('Transaction Data'!$D9012,'Transaction Data'!$A9012,"y")</f>
        <v>22</v>
      </c>
      <c r="Q9012" s="2" t="str">
        <f>FLOOR('Transaction Data'!$P9012,15)&amp;"-"&amp;FLOOR('Transaction Data'!$P9012,15)+14</f>
        <v>15-29</v>
      </c>
      <c r="R9012" s="2" t="str">
        <f>IF('Transaction Data'!$L9012&lt;=10,"Less Expensive","Expensive")</f>
        <v>Expensive</v>
      </c>
      <c r="S9012" s="4">
        <f>WEEKDAY('Transaction Data'!$A9012)</f>
        <v>6</v>
      </c>
      <c r="T9012" s="2" t="str">
        <f>IF(WEEKDAY('Transaction Data'!$A9012,2)&lt;6,"Weekday","Weekend")</f>
        <v>Weekday</v>
      </c>
    </row>
    <row r="9013" ht="15.75" customHeight="1">
      <c r="A9013" s="1">
        <v>45358.0</v>
      </c>
      <c r="B9013" s="2" t="s">
        <v>8228</v>
      </c>
      <c r="C9013" s="2" t="s">
        <v>72</v>
      </c>
      <c r="D9013" s="1">
        <v>29217.0</v>
      </c>
      <c r="E9013" s="2" t="s">
        <v>37</v>
      </c>
      <c r="F9013" s="2">
        <v>33.0</v>
      </c>
      <c r="G9013" s="2" t="s">
        <v>23</v>
      </c>
      <c r="H9013" s="2" t="s">
        <v>34</v>
      </c>
      <c r="I9013" s="2" t="s">
        <v>25</v>
      </c>
      <c r="J9013" s="2" t="str">
        <f t="array" ref="J9013">XLOOKUP('Transaction Data'!$G9013,Product_Code,Biscuit_Brand)</f>
        <v>Cinnamon Swirls</v>
      </c>
      <c r="K9013" s="2">
        <f t="array" ref="K9013">XLOOKUP('Transaction Data'!$G9013,Product_Code,Cost)</f>
        <v>10</v>
      </c>
      <c r="L9013" s="2">
        <f t="array" ref="L9013">XLOOKUP('Transaction Data'!$G9013,Product_Code,Unit_Price)</f>
        <v>14</v>
      </c>
      <c r="M9013" s="3">
        <f>'Transaction Data'!$F9013*'Transaction Data'!$K9013</f>
        <v>330</v>
      </c>
      <c r="N9013" s="3">
        <f>'Transaction Data'!$F9013*'Transaction Data'!$L9013</f>
        <v>462</v>
      </c>
      <c r="O9013" s="3">
        <f>'Transaction Data'!$N9013-'Transaction Data'!$M9013</f>
        <v>132</v>
      </c>
      <c r="P9013" s="2">
        <f>DATEDIF('Transaction Data'!$D9013,'Transaction Data'!$A9013,"y")</f>
        <v>44</v>
      </c>
      <c r="Q9013" s="2" t="str">
        <f>FLOOR('Transaction Data'!$P9013,15)&amp;"-"&amp;FLOOR('Transaction Data'!$P9013,15)+14</f>
        <v>30-44</v>
      </c>
      <c r="R9013" s="2" t="str">
        <f>IF('Transaction Data'!$L9013&lt;=10,"Less Expensive","Expensive")</f>
        <v>Expensive</v>
      </c>
      <c r="S9013" s="4">
        <f>WEEKDAY('Transaction Data'!$A9013)</f>
        <v>5</v>
      </c>
      <c r="T9013" s="2" t="str">
        <f>IF(WEEKDAY('Transaction Data'!$A9013,2)&lt;6,"Weekday","Weekend")</f>
        <v>Weekday</v>
      </c>
    </row>
    <row r="9014" ht="15.75" customHeight="1">
      <c r="A9014" s="1">
        <v>45357.0</v>
      </c>
      <c r="B9014" s="2" t="s">
        <v>8229</v>
      </c>
      <c r="C9014" s="2" t="s">
        <v>78</v>
      </c>
      <c r="D9014" s="1">
        <v>27094.0</v>
      </c>
      <c r="E9014" s="2" t="s">
        <v>37</v>
      </c>
      <c r="F9014" s="2">
        <v>432.0</v>
      </c>
      <c r="G9014" s="2" t="s">
        <v>60</v>
      </c>
      <c r="H9014" s="2" t="s">
        <v>24</v>
      </c>
      <c r="I9014" s="2" t="s">
        <v>30</v>
      </c>
      <c r="J9014" s="2" t="str">
        <f t="array" ref="J9014">XLOOKUP('Transaction Data'!$G9014,Product_Code,Biscuit_Brand)</f>
        <v>Peanut Butter Bites</v>
      </c>
      <c r="K9014" s="2">
        <f t="array" ref="K9014">XLOOKUP('Transaction Data'!$G9014,Product_Code,Cost)</f>
        <v>5</v>
      </c>
      <c r="L9014" s="2">
        <f t="array" ref="L9014">XLOOKUP('Transaction Data'!$G9014,Product_Code,Unit_Price)</f>
        <v>7</v>
      </c>
      <c r="M9014" s="3">
        <f>'Transaction Data'!$F9014*'Transaction Data'!$K9014</f>
        <v>2160</v>
      </c>
      <c r="N9014" s="3">
        <f>'Transaction Data'!$F9014*'Transaction Data'!$L9014</f>
        <v>3024</v>
      </c>
      <c r="O9014" s="3">
        <f>'Transaction Data'!$N9014-'Transaction Data'!$M9014</f>
        <v>864</v>
      </c>
      <c r="P9014" s="2">
        <f>DATEDIF('Transaction Data'!$D9014,'Transaction Data'!$A9014,"y")</f>
        <v>50</v>
      </c>
      <c r="Q9014" s="2" t="str">
        <f>FLOOR('Transaction Data'!$P9014,15)&amp;"-"&amp;FLOOR('Transaction Data'!$P9014,15)+14</f>
        <v>45-59</v>
      </c>
      <c r="R9014" s="2" t="str">
        <f>IF('Transaction Data'!$L9014&lt;=10,"Less Expensive","Expensive")</f>
        <v>Less Expensive</v>
      </c>
      <c r="S9014" s="4">
        <f>WEEKDAY('Transaction Data'!$A9014)</f>
        <v>4</v>
      </c>
      <c r="T9014" s="2" t="str">
        <f>IF(WEEKDAY('Transaction Data'!$A9014,2)&lt;6,"Weekday","Weekend")</f>
        <v>Weekday</v>
      </c>
    </row>
    <row r="9015" ht="15.75" customHeight="1">
      <c r="A9015" s="1">
        <v>45317.0</v>
      </c>
      <c r="B9015" s="2" t="s">
        <v>6964</v>
      </c>
      <c r="C9015" s="2" t="s">
        <v>32</v>
      </c>
      <c r="D9015" s="1">
        <v>35957.0</v>
      </c>
      <c r="E9015" s="2" t="s">
        <v>27</v>
      </c>
      <c r="F9015" s="2">
        <v>301.0</v>
      </c>
      <c r="G9015" s="2" t="s">
        <v>33</v>
      </c>
      <c r="H9015" s="2" t="s">
        <v>42</v>
      </c>
      <c r="I9015" s="2" t="s">
        <v>25</v>
      </c>
      <c r="J9015" s="2" t="str">
        <f t="array" ref="J9015">XLOOKUP('Transaction Data'!$G9015,Product_Code,Biscuit_Brand)</f>
        <v>Caramel Biscuits</v>
      </c>
      <c r="K9015" s="2">
        <f t="array" ref="K9015">XLOOKUP('Transaction Data'!$G9015,Product_Code,Cost)</f>
        <v>18</v>
      </c>
      <c r="L9015" s="2">
        <f t="array" ref="L9015">XLOOKUP('Transaction Data'!$G9015,Product_Code,Unit_Price)</f>
        <v>22</v>
      </c>
      <c r="M9015" s="3">
        <f>'Transaction Data'!$F9015*'Transaction Data'!$K9015</f>
        <v>5418</v>
      </c>
      <c r="N9015" s="3">
        <f>'Transaction Data'!$F9015*'Transaction Data'!$L9015</f>
        <v>6622</v>
      </c>
      <c r="O9015" s="3">
        <f>'Transaction Data'!$N9015-'Transaction Data'!$M9015</f>
        <v>1204</v>
      </c>
      <c r="P9015" s="2">
        <f>DATEDIF('Transaction Data'!$D9015,'Transaction Data'!$A9015,"y")</f>
        <v>25</v>
      </c>
      <c r="Q9015" s="2" t="str">
        <f>FLOOR('Transaction Data'!$P9015,15)&amp;"-"&amp;FLOOR('Transaction Data'!$P9015,15)+14</f>
        <v>15-29</v>
      </c>
      <c r="R9015" s="2" t="str">
        <f>IF('Transaction Data'!$L9015&lt;=10,"Less Expensive","Expensive")</f>
        <v>Expensive</v>
      </c>
      <c r="S9015" s="4">
        <f>WEEKDAY('Transaction Data'!$A9015)</f>
        <v>6</v>
      </c>
      <c r="T9015" s="2" t="str">
        <f>IF(WEEKDAY('Transaction Data'!$A9015,2)&lt;6,"Weekday","Weekend")</f>
        <v>Weekday</v>
      </c>
    </row>
    <row r="9016" ht="15.75" customHeight="1">
      <c r="A9016" s="1">
        <v>45489.0</v>
      </c>
      <c r="B9016" s="2" t="s">
        <v>8230</v>
      </c>
      <c r="C9016" s="2" t="s">
        <v>51</v>
      </c>
      <c r="D9016" s="1">
        <v>25705.0</v>
      </c>
      <c r="E9016" s="2" t="s">
        <v>63</v>
      </c>
      <c r="F9016" s="2">
        <v>237.0</v>
      </c>
      <c r="G9016" s="2" t="s">
        <v>55</v>
      </c>
      <c r="H9016" s="2" t="s">
        <v>45</v>
      </c>
      <c r="I9016" s="2" t="s">
        <v>25</v>
      </c>
      <c r="J9016" s="2" t="str">
        <f t="array" ref="J9016">XLOOKUP('Transaction Data'!$G9016,Product_Code,Biscuit_Brand)</f>
        <v>Vanilla Wafers</v>
      </c>
      <c r="K9016" s="2">
        <f t="array" ref="K9016">XLOOKUP('Transaction Data'!$G9016,Product_Code,Cost)</f>
        <v>18</v>
      </c>
      <c r="L9016" s="2">
        <f t="array" ref="L9016">XLOOKUP('Transaction Data'!$G9016,Product_Code,Unit_Price)</f>
        <v>36</v>
      </c>
      <c r="M9016" s="3">
        <f>'Transaction Data'!$F9016*'Transaction Data'!$K9016</f>
        <v>4266</v>
      </c>
      <c r="N9016" s="3">
        <f>'Transaction Data'!$F9016*'Transaction Data'!$L9016</f>
        <v>8532</v>
      </c>
      <c r="O9016" s="3">
        <f>'Transaction Data'!$N9016-'Transaction Data'!$M9016</f>
        <v>4266</v>
      </c>
      <c r="P9016" s="2">
        <f>DATEDIF('Transaction Data'!$D9016,'Transaction Data'!$A9016,"y")</f>
        <v>54</v>
      </c>
      <c r="Q9016" s="2" t="str">
        <f>FLOOR('Transaction Data'!$P9016,15)&amp;"-"&amp;FLOOR('Transaction Data'!$P9016,15)+14</f>
        <v>45-59</v>
      </c>
      <c r="R9016" s="2" t="str">
        <f>IF('Transaction Data'!$L9016&lt;=10,"Less Expensive","Expensive")</f>
        <v>Expensive</v>
      </c>
      <c r="S9016" s="4">
        <f>WEEKDAY('Transaction Data'!$A9016)</f>
        <v>3</v>
      </c>
      <c r="T9016" s="2" t="str">
        <f>IF(WEEKDAY('Transaction Data'!$A9016,2)&lt;6,"Weekday","Weekend")</f>
        <v>Weekday</v>
      </c>
    </row>
    <row r="9017" ht="15.75" customHeight="1">
      <c r="A9017" s="1">
        <v>45488.0</v>
      </c>
      <c r="B9017" s="2" t="s">
        <v>8231</v>
      </c>
      <c r="C9017" s="2" t="s">
        <v>65</v>
      </c>
      <c r="D9017" s="1">
        <v>35732.0</v>
      </c>
      <c r="E9017" s="2" t="s">
        <v>22</v>
      </c>
      <c r="F9017" s="2">
        <v>417.0</v>
      </c>
      <c r="G9017" s="2" t="s">
        <v>23</v>
      </c>
      <c r="H9017" s="2" t="s">
        <v>24</v>
      </c>
      <c r="I9017" s="2" t="s">
        <v>25</v>
      </c>
      <c r="J9017" s="2" t="str">
        <f t="array" ref="J9017">XLOOKUP('Transaction Data'!$G9017,Product_Code,Biscuit_Brand)</f>
        <v>Cinnamon Swirls</v>
      </c>
      <c r="K9017" s="2">
        <f t="array" ref="K9017">XLOOKUP('Transaction Data'!$G9017,Product_Code,Cost)</f>
        <v>10</v>
      </c>
      <c r="L9017" s="2">
        <f t="array" ref="L9017">XLOOKUP('Transaction Data'!$G9017,Product_Code,Unit_Price)</f>
        <v>14</v>
      </c>
      <c r="M9017" s="3">
        <f>'Transaction Data'!$F9017*'Transaction Data'!$K9017</f>
        <v>4170</v>
      </c>
      <c r="N9017" s="3">
        <f>'Transaction Data'!$F9017*'Transaction Data'!$L9017</f>
        <v>5838</v>
      </c>
      <c r="O9017" s="3">
        <f>'Transaction Data'!$N9017-'Transaction Data'!$M9017</f>
        <v>1668</v>
      </c>
      <c r="P9017" s="2">
        <f>DATEDIF('Transaction Data'!$D9017,'Transaction Data'!$A9017,"y")</f>
        <v>26</v>
      </c>
      <c r="Q9017" s="2" t="str">
        <f>FLOOR('Transaction Data'!$P9017,15)&amp;"-"&amp;FLOOR('Transaction Data'!$P9017,15)+14</f>
        <v>15-29</v>
      </c>
      <c r="R9017" s="2" t="str">
        <f>IF('Transaction Data'!$L9017&lt;=10,"Less Expensive","Expensive")</f>
        <v>Expensive</v>
      </c>
      <c r="S9017" s="4">
        <f>WEEKDAY('Transaction Data'!$A9017)</f>
        <v>2</v>
      </c>
      <c r="T9017" s="2" t="str">
        <f>IF(WEEKDAY('Transaction Data'!$A9017,2)&lt;6,"Weekday","Weekend")</f>
        <v>Weekday</v>
      </c>
    </row>
    <row r="9018" ht="15.75" customHeight="1">
      <c r="A9018" s="1">
        <v>45432.0</v>
      </c>
      <c r="B9018" s="2" t="s">
        <v>8232</v>
      </c>
      <c r="C9018" s="2" t="s">
        <v>41</v>
      </c>
      <c r="D9018" s="1">
        <v>22984.0</v>
      </c>
      <c r="E9018" s="2" t="s">
        <v>37</v>
      </c>
      <c r="F9018" s="2">
        <v>334.0</v>
      </c>
      <c r="G9018" s="2" t="s">
        <v>28</v>
      </c>
      <c r="H9018" s="2" t="s">
        <v>29</v>
      </c>
      <c r="I9018" s="2" t="s">
        <v>25</v>
      </c>
      <c r="J9018" s="2" t="str">
        <f t="array" ref="J9018">XLOOKUP('Transaction Data'!$G9018,Product_Code,Biscuit_Brand)</f>
        <v>Shortbread</v>
      </c>
      <c r="K9018" s="2">
        <f t="array" ref="K9018">XLOOKUP('Transaction Data'!$G9018,Product_Code,Cost)</f>
        <v>10</v>
      </c>
      <c r="L9018" s="2">
        <f t="array" ref="L9018">XLOOKUP('Transaction Data'!$G9018,Product_Code,Unit_Price)</f>
        <v>45</v>
      </c>
      <c r="M9018" s="3">
        <f>'Transaction Data'!$F9018*'Transaction Data'!$K9018</f>
        <v>3340</v>
      </c>
      <c r="N9018" s="3">
        <f>'Transaction Data'!$F9018*'Transaction Data'!$L9018</f>
        <v>15030</v>
      </c>
      <c r="O9018" s="3">
        <f>'Transaction Data'!$N9018-'Transaction Data'!$M9018</f>
        <v>11690</v>
      </c>
      <c r="P9018" s="2">
        <f>DATEDIF('Transaction Data'!$D9018,'Transaction Data'!$A9018,"y")</f>
        <v>61</v>
      </c>
      <c r="Q9018" s="2" t="str">
        <f>FLOOR('Transaction Data'!$P9018,15)&amp;"-"&amp;FLOOR('Transaction Data'!$P9018,15)+14</f>
        <v>60-74</v>
      </c>
      <c r="R9018" s="2" t="str">
        <f>IF('Transaction Data'!$L9018&lt;=10,"Less Expensive","Expensive")</f>
        <v>Expensive</v>
      </c>
      <c r="S9018" s="4">
        <f>WEEKDAY('Transaction Data'!$A9018)</f>
        <v>2</v>
      </c>
      <c r="T9018" s="2" t="str">
        <f>IF(WEEKDAY('Transaction Data'!$A9018,2)&lt;6,"Weekday","Weekend")</f>
        <v>Weekday</v>
      </c>
    </row>
    <row r="9019" ht="15.75" customHeight="1">
      <c r="A9019" s="1">
        <v>45365.0</v>
      </c>
      <c r="B9019" s="2" t="s">
        <v>8233</v>
      </c>
      <c r="C9019" s="2" t="s">
        <v>41</v>
      </c>
      <c r="D9019" s="1">
        <v>29759.0</v>
      </c>
      <c r="E9019" s="2" t="s">
        <v>63</v>
      </c>
      <c r="F9019" s="2">
        <v>481.0</v>
      </c>
      <c r="G9019" s="2" t="s">
        <v>48</v>
      </c>
      <c r="H9019" s="2" t="s">
        <v>42</v>
      </c>
      <c r="I9019" s="2" t="s">
        <v>25</v>
      </c>
      <c r="J9019" s="2" t="str">
        <f t="array" ref="J9019">XLOOKUP('Transaction Data'!$G9019,Product_Code,Biscuit_Brand)</f>
        <v>Lemon Crisps</v>
      </c>
      <c r="K9019" s="2">
        <f t="array" ref="K9019">XLOOKUP('Transaction Data'!$G9019,Product_Code,Cost)</f>
        <v>7</v>
      </c>
      <c r="L9019" s="2">
        <f t="array" ref="L9019">XLOOKUP('Transaction Data'!$G9019,Product_Code,Unit_Price)</f>
        <v>9</v>
      </c>
      <c r="M9019" s="3">
        <f>'Transaction Data'!$F9019*'Transaction Data'!$K9019</f>
        <v>3367</v>
      </c>
      <c r="N9019" s="3">
        <f>'Transaction Data'!$F9019*'Transaction Data'!$L9019</f>
        <v>4329</v>
      </c>
      <c r="O9019" s="3">
        <f>'Transaction Data'!$N9019-'Transaction Data'!$M9019</f>
        <v>962</v>
      </c>
      <c r="P9019" s="2">
        <f>DATEDIF('Transaction Data'!$D9019,'Transaction Data'!$A9019,"y")</f>
        <v>42</v>
      </c>
      <c r="Q9019" s="2" t="str">
        <f>FLOOR('Transaction Data'!$P9019,15)&amp;"-"&amp;FLOOR('Transaction Data'!$P9019,15)+14</f>
        <v>30-44</v>
      </c>
      <c r="R9019" s="2" t="str">
        <f>IF('Transaction Data'!$L9019&lt;=10,"Less Expensive","Expensive")</f>
        <v>Less Expensive</v>
      </c>
      <c r="S9019" s="4">
        <f>WEEKDAY('Transaction Data'!$A9019)</f>
        <v>5</v>
      </c>
      <c r="T9019" s="2" t="str">
        <f>IF(WEEKDAY('Transaction Data'!$A9019,2)&lt;6,"Weekday","Weekend")</f>
        <v>Weekday</v>
      </c>
    </row>
    <row r="9020" ht="15.75" customHeight="1">
      <c r="A9020" s="1">
        <v>45375.0</v>
      </c>
      <c r="B9020" s="2" t="s">
        <v>8234</v>
      </c>
      <c r="C9020" s="2" t="s">
        <v>21</v>
      </c>
      <c r="D9020" s="1">
        <v>24091.0</v>
      </c>
      <c r="E9020" s="2" t="s">
        <v>22</v>
      </c>
      <c r="F9020" s="2">
        <v>323.0</v>
      </c>
      <c r="G9020" s="2" t="s">
        <v>33</v>
      </c>
      <c r="H9020" s="2" t="s">
        <v>45</v>
      </c>
      <c r="I9020" s="2" t="s">
        <v>25</v>
      </c>
      <c r="J9020" s="2" t="str">
        <f t="array" ref="J9020">XLOOKUP('Transaction Data'!$G9020,Product_Code,Biscuit_Brand)</f>
        <v>Caramel Biscuits</v>
      </c>
      <c r="K9020" s="2">
        <f t="array" ref="K9020">XLOOKUP('Transaction Data'!$G9020,Product_Code,Cost)</f>
        <v>18</v>
      </c>
      <c r="L9020" s="2">
        <f t="array" ref="L9020">XLOOKUP('Transaction Data'!$G9020,Product_Code,Unit_Price)</f>
        <v>22</v>
      </c>
      <c r="M9020" s="3">
        <f>'Transaction Data'!$F9020*'Transaction Data'!$K9020</f>
        <v>5814</v>
      </c>
      <c r="N9020" s="3">
        <f>'Transaction Data'!$F9020*'Transaction Data'!$L9020</f>
        <v>7106</v>
      </c>
      <c r="O9020" s="3">
        <f>'Transaction Data'!$N9020-'Transaction Data'!$M9020</f>
        <v>1292</v>
      </c>
      <c r="P9020" s="2">
        <f>DATEDIF('Transaction Data'!$D9020,'Transaction Data'!$A9020,"y")</f>
        <v>58</v>
      </c>
      <c r="Q9020" s="2" t="str">
        <f>FLOOR('Transaction Data'!$P9020,15)&amp;"-"&amp;FLOOR('Transaction Data'!$P9020,15)+14</f>
        <v>45-59</v>
      </c>
      <c r="R9020" s="2" t="str">
        <f>IF('Transaction Data'!$L9020&lt;=10,"Less Expensive","Expensive")</f>
        <v>Expensive</v>
      </c>
      <c r="S9020" s="4">
        <f>WEEKDAY('Transaction Data'!$A9020)</f>
        <v>1</v>
      </c>
      <c r="T9020" s="2" t="str">
        <f>IF(WEEKDAY('Transaction Data'!$A9020,2)&lt;6,"Weekday","Weekend")</f>
        <v>Weekend</v>
      </c>
    </row>
    <row r="9021" ht="15.75" customHeight="1">
      <c r="A9021" s="1">
        <v>45399.0</v>
      </c>
      <c r="B9021" s="2" t="s">
        <v>8235</v>
      </c>
      <c r="C9021" s="2" t="s">
        <v>65</v>
      </c>
      <c r="D9021" s="1">
        <v>33483.0</v>
      </c>
      <c r="E9021" s="2" t="s">
        <v>22</v>
      </c>
      <c r="F9021" s="2">
        <v>492.0</v>
      </c>
      <c r="G9021" s="2" t="s">
        <v>48</v>
      </c>
      <c r="H9021" s="2" t="s">
        <v>24</v>
      </c>
      <c r="I9021" s="2" t="s">
        <v>25</v>
      </c>
      <c r="J9021" s="2" t="str">
        <f t="array" ref="J9021">XLOOKUP('Transaction Data'!$G9021,Product_Code,Biscuit_Brand)</f>
        <v>Lemon Crisps</v>
      </c>
      <c r="K9021" s="2">
        <f t="array" ref="K9021">XLOOKUP('Transaction Data'!$G9021,Product_Code,Cost)</f>
        <v>7</v>
      </c>
      <c r="L9021" s="2">
        <f t="array" ref="L9021">XLOOKUP('Transaction Data'!$G9021,Product_Code,Unit_Price)</f>
        <v>9</v>
      </c>
      <c r="M9021" s="3">
        <f>'Transaction Data'!$F9021*'Transaction Data'!$K9021</f>
        <v>3444</v>
      </c>
      <c r="N9021" s="3">
        <f>'Transaction Data'!$F9021*'Transaction Data'!$L9021</f>
        <v>4428</v>
      </c>
      <c r="O9021" s="3">
        <f>'Transaction Data'!$N9021-'Transaction Data'!$M9021</f>
        <v>984</v>
      </c>
      <c r="P9021" s="2">
        <f>DATEDIF('Transaction Data'!$D9021,'Transaction Data'!$A9021,"y")</f>
        <v>32</v>
      </c>
      <c r="Q9021" s="2" t="str">
        <f>FLOOR('Transaction Data'!$P9021,15)&amp;"-"&amp;FLOOR('Transaction Data'!$P9021,15)+14</f>
        <v>30-44</v>
      </c>
      <c r="R9021" s="2" t="str">
        <f>IF('Transaction Data'!$L9021&lt;=10,"Less Expensive","Expensive")</f>
        <v>Less Expensive</v>
      </c>
      <c r="S9021" s="4">
        <f>WEEKDAY('Transaction Data'!$A9021)</f>
        <v>4</v>
      </c>
      <c r="T9021" s="2" t="str">
        <f>IF(WEEKDAY('Transaction Data'!$A9021,2)&lt;6,"Weekday","Weekend")</f>
        <v>Weekday</v>
      </c>
    </row>
    <row r="9022" ht="15.75" customHeight="1">
      <c r="A9022" s="1">
        <v>45368.0</v>
      </c>
      <c r="B9022" s="2" t="s">
        <v>8236</v>
      </c>
      <c r="C9022" s="2" t="s">
        <v>72</v>
      </c>
      <c r="D9022" s="1">
        <v>31471.0</v>
      </c>
      <c r="E9022" s="2" t="s">
        <v>63</v>
      </c>
      <c r="F9022" s="2">
        <v>425.0</v>
      </c>
      <c r="G9022" s="2" t="s">
        <v>48</v>
      </c>
      <c r="H9022" s="2" t="s">
        <v>29</v>
      </c>
      <c r="I9022" s="2" t="s">
        <v>25</v>
      </c>
      <c r="J9022" s="2" t="str">
        <f t="array" ref="J9022">XLOOKUP('Transaction Data'!$G9022,Product_Code,Biscuit_Brand)</f>
        <v>Lemon Crisps</v>
      </c>
      <c r="K9022" s="2">
        <f t="array" ref="K9022">XLOOKUP('Transaction Data'!$G9022,Product_Code,Cost)</f>
        <v>7</v>
      </c>
      <c r="L9022" s="2">
        <f t="array" ref="L9022">XLOOKUP('Transaction Data'!$G9022,Product_Code,Unit_Price)</f>
        <v>9</v>
      </c>
      <c r="M9022" s="3">
        <f>'Transaction Data'!$F9022*'Transaction Data'!$K9022</f>
        <v>2975</v>
      </c>
      <c r="N9022" s="3">
        <f>'Transaction Data'!$F9022*'Transaction Data'!$L9022</f>
        <v>3825</v>
      </c>
      <c r="O9022" s="3">
        <f>'Transaction Data'!$N9022-'Transaction Data'!$M9022</f>
        <v>850</v>
      </c>
      <c r="P9022" s="2">
        <f>DATEDIF('Transaction Data'!$D9022,'Transaction Data'!$A9022,"y")</f>
        <v>38</v>
      </c>
      <c r="Q9022" s="2" t="str">
        <f>FLOOR('Transaction Data'!$P9022,15)&amp;"-"&amp;FLOOR('Transaction Data'!$P9022,15)+14</f>
        <v>30-44</v>
      </c>
      <c r="R9022" s="2" t="str">
        <f>IF('Transaction Data'!$L9022&lt;=10,"Less Expensive","Expensive")</f>
        <v>Less Expensive</v>
      </c>
      <c r="S9022" s="4">
        <f>WEEKDAY('Transaction Data'!$A9022)</f>
        <v>1</v>
      </c>
      <c r="T9022" s="2" t="str">
        <f>IF(WEEKDAY('Transaction Data'!$A9022,2)&lt;6,"Weekday","Weekend")</f>
        <v>Weekend</v>
      </c>
    </row>
    <row r="9023" ht="15.75" customHeight="1">
      <c r="A9023" s="1">
        <v>45327.0</v>
      </c>
      <c r="B9023" s="2" t="s">
        <v>8237</v>
      </c>
      <c r="C9023" s="2" t="s">
        <v>54</v>
      </c>
      <c r="D9023" s="1">
        <v>24590.0</v>
      </c>
      <c r="E9023" s="2" t="s">
        <v>27</v>
      </c>
      <c r="F9023" s="2">
        <v>313.0</v>
      </c>
      <c r="G9023" s="2" t="s">
        <v>57</v>
      </c>
      <c r="H9023" s="2" t="s">
        <v>29</v>
      </c>
      <c r="I9023" s="2" t="s">
        <v>25</v>
      </c>
      <c r="J9023" s="2" t="str">
        <f t="array" ref="J9023">XLOOKUP('Transaction Data'!$G9023,Product_Code,Biscuit_Brand)</f>
        <v>Oatmeal Cookies</v>
      </c>
      <c r="K9023" s="2">
        <f t="array" ref="K9023">XLOOKUP('Transaction Data'!$G9023,Product_Code,Cost)</f>
        <v>19</v>
      </c>
      <c r="L9023" s="2">
        <f t="array" ref="L9023">XLOOKUP('Transaction Data'!$G9023,Product_Code,Unit_Price)</f>
        <v>23</v>
      </c>
      <c r="M9023" s="3">
        <f>'Transaction Data'!$F9023*'Transaction Data'!$K9023</f>
        <v>5947</v>
      </c>
      <c r="N9023" s="3">
        <f>'Transaction Data'!$F9023*'Transaction Data'!$L9023</f>
        <v>7199</v>
      </c>
      <c r="O9023" s="3">
        <f>'Transaction Data'!$N9023-'Transaction Data'!$M9023</f>
        <v>1252</v>
      </c>
      <c r="P9023" s="2">
        <f>DATEDIF('Transaction Data'!$D9023,'Transaction Data'!$A9023,"y")</f>
        <v>56</v>
      </c>
      <c r="Q9023" s="2" t="str">
        <f>FLOOR('Transaction Data'!$P9023,15)&amp;"-"&amp;FLOOR('Transaction Data'!$P9023,15)+14</f>
        <v>45-59</v>
      </c>
      <c r="R9023" s="2" t="str">
        <f>IF('Transaction Data'!$L9023&lt;=10,"Less Expensive","Expensive")</f>
        <v>Expensive</v>
      </c>
      <c r="S9023" s="4">
        <f>WEEKDAY('Transaction Data'!$A9023)</f>
        <v>2</v>
      </c>
      <c r="T9023" s="2" t="str">
        <f>IF(WEEKDAY('Transaction Data'!$A9023,2)&lt;6,"Weekday","Weekend")</f>
        <v>Weekday</v>
      </c>
    </row>
    <row r="9024" ht="15.75" customHeight="1">
      <c r="A9024" s="1">
        <v>45352.0</v>
      </c>
      <c r="B9024" s="2" t="s">
        <v>8238</v>
      </c>
      <c r="C9024" s="2" t="s">
        <v>21</v>
      </c>
      <c r="D9024" s="1">
        <v>27500.0</v>
      </c>
      <c r="E9024" s="2" t="s">
        <v>22</v>
      </c>
      <c r="F9024" s="2">
        <v>98.0</v>
      </c>
      <c r="G9024" s="2" t="s">
        <v>23</v>
      </c>
      <c r="H9024" s="2" t="s">
        <v>34</v>
      </c>
      <c r="I9024" s="2" t="s">
        <v>25</v>
      </c>
      <c r="J9024" s="2" t="str">
        <f t="array" ref="J9024">XLOOKUP('Transaction Data'!$G9024,Product_Code,Biscuit_Brand)</f>
        <v>Cinnamon Swirls</v>
      </c>
      <c r="K9024" s="2">
        <f t="array" ref="K9024">XLOOKUP('Transaction Data'!$G9024,Product_Code,Cost)</f>
        <v>10</v>
      </c>
      <c r="L9024" s="2">
        <f t="array" ref="L9024">XLOOKUP('Transaction Data'!$G9024,Product_Code,Unit_Price)</f>
        <v>14</v>
      </c>
      <c r="M9024" s="3">
        <f>'Transaction Data'!$F9024*'Transaction Data'!$K9024</f>
        <v>980</v>
      </c>
      <c r="N9024" s="3">
        <f>'Transaction Data'!$F9024*'Transaction Data'!$L9024</f>
        <v>1372</v>
      </c>
      <c r="O9024" s="3">
        <f>'Transaction Data'!$N9024-'Transaction Data'!$M9024</f>
        <v>392</v>
      </c>
      <c r="P9024" s="2">
        <f>DATEDIF('Transaction Data'!$D9024,'Transaction Data'!$A9024,"y")</f>
        <v>48</v>
      </c>
      <c r="Q9024" s="2" t="str">
        <f>FLOOR('Transaction Data'!$P9024,15)&amp;"-"&amp;FLOOR('Transaction Data'!$P9024,15)+14</f>
        <v>45-59</v>
      </c>
      <c r="R9024" s="2" t="str">
        <f>IF('Transaction Data'!$L9024&lt;=10,"Less Expensive","Expensive")</f>
        <v>Expensive</v>
      </c>
      <c r="S9024" s="4">
        <f>WEEKDAY('Transaction Data'!$A9024)</f>
        <v>6</v>
      </c>
      <c r="T9024" s="2" t="str">
        <f>IF(WEEKDAY('Transaction Data'!$A9024,2)&lt;6,"Weekday","Weekend")</f>
        <v>Weekday</v>
      </c>
    </row>
    <row r="9025" ht="15.75" customHeight="1">
      <c r="A9025" s="1">
        <v>45342.0</v>
      </c>
      <c r="B9025" s="2" t="s">
        <v>8239</v>
      </c>
      <c r="C9025" s="2" t="s">
        <v>65</v>
      </c>
      <c r="D9025" s="1">
        <v>22960.0</v>
      </c>
      <c r="E9025" s="2" t="s">
        <v>22</v>
      </c>
      <c r="F9025" s="2">
        <v>257.0</v>
      </c>
      <c r="G9025" s="2" t="s">
        <v>44</v>
      </c>
      <c r="H9025" s="2" t="s">
        <v>24</v>
      </c>
      <c r="I9025" s="2" t="s">
        <v>25</v>
      </c>
      <c r="J9025" s="2" t="str">
        <f t="array" ref="J9025">XLOOKUP('Transaction Data'!$G9025,Product_Code,Biscuit_Brand)</f>
        <v>Butter Crunch</v>
      </c>
      <c r="K9025" s="2">
        <f t="array" ref="K9025">XLOOKUP('Transaction Data'!$G9025,Product_Code,Cost)</f>
        <v>10</v>
      </c>
      <c r="L9025" s="2">
        <f t="array" ref="L9025">XLOOKUP('Transaction Data'!$G9025,Product_Code,Unit_Price)</f>
        <v>11</v>
      </c>
      <c r="M9025" s="3">
        <f>'Transaction Data'!$F9025*'Transaction Data'!$K9025</f>
        <v>2570</v>
      </c>
      <c r="N9025" s="3">
        <f>'Transaction Data'!$F9025*'Transaction Data'!$L9025</f>
        <v>2827</v>
      </c>
      <c r="O9025" s="3">
        <f>'Transaction Data'!$N9025-'Transaction Data'!$M9025</f>
        <v>257</v>
      </c>
      <c r="P9025" s="2">
        <f>DATEDIF('Transaction Data'!$D9025,'Transaction Data'!$A9025,"y")</f>
        <v>61</v>
      </c>
      <c r="Q9025" s="2" t="str">
        <f>FLOOR('Transaction Data'!$P9025,15)&amp;"-"&amp;FLOOR('Transaction Data'!$P9025,15)+14</f>
        <v>60-74</v>
      </c>
      <c r="R9025" s="2" t="str">
        <f>IF('Transaction Data'!$L9025&lt;=10,"Less Expensive","Expensive")</f>
        <v>Expensive</v>
      </c>
      <c r="S9025" s="4">
        <f>WEEKDAY('Transaction Data'!$A9025)</f>
        <v>3</v>
      </c>
      <c r="T9025" s="2" t="str">
        <f>IF(WEEKDAY('Transaction Data'!$A9025,2)&lt;6,"Weekday","Weekend")</f>
        <v>Weekday</v>
      </c>
    </row>
    <row r="9026" ht="15.75" customHeight="1">
      <c r="A9026" s="1">
        <v>45455.0</v>
      </c>
      <c r="B9026" s="2" t="s">
        <v>8240</v>
      </c>
      <c r="C9026" s="2" t="s">
        <v>78</v>
      </c>
      <c r="D9026" s="1">
        <v>24351.0</v>
      </c>
      <c r="E9026" s="2" t="s">
        <v>27</v>
      </c>
      <c r="F9026" s="2">
        <v>494.0</v>
      </c>
      <c r="G9026" s="2" t="s">
        <v>55</v>
      </c>
      <c r="H9026" s="2" t="s">
        <v>42</v>
      </c>
      <c r="I9026" s="2" t="s">
        <v>25</v>
      </c>
      <c r="J9026" s="2" t="str">
        <f t="array" ref="J9026">XLOOKUP('Transaction Data'!$G9026,Product_Code,Biscuit_Brand)</f>
        <v>Vanilla Wafers</v>
      </c>
      <c r="K9026" s="2">
        <f t="array" ref="K9026">XLOOKUP('Transaction Data'!$G9026,Product_Code,Cost)</f>
        <v>18</v>
      </c>
      <c r="L9026" s="2">
        <f t="array" ref="L9026">XLOOKUP('Transaction Data'!$G9026,Product_Code,Unit_Price)</f>
        <v>36</v>
      </c>
      <c r="M9026" s="3">
        <f>'Transaction Data'!$F9026*'Transaction Data'!$K9026</f>
        <v>8892</v>
      </c>
      <c r="N9026" s="3">
        <f>'Transaction Data'!$F9026*'Transaction Data'!$L9026</f>
        <v>17784</v>
      </c>
      <c r="O9026" s="3">
        <f>'Transaction Data'!$N9026-'Transaction Data'!$M9026</f>
        <v>8892</v>
      </c>
      <c r="P9026" s="2">
        <f>DATEDIF('Transaction Data'!$D9026,'Transaction Data'!$A9026,"y")</f>
        <v>57</v>
      </c>
      <c r="Q9026" s="2" t="str">
        <f>FLOOR('Transaction Data'!$P9026,15)&amp;"-"&amp;FLOOR('Transaction Data'!$P9026,15)+14</f>
        <v>45-59</v>
      </c>
      <c r="R9026" s="2" t="str">
        <f>IF('Transaction Data'!$L9026&lt;=10,"Less Expensive","Expensive")</f>
        <v>Expensive</v>
      </c>
      <c r="S9026" s="4">
        <f>WEEKDAY('Transaction Data'!$A9026)</f>
        <v>4</v>
      </c>
      <c r="T9026" s="2" t="str">
        <f>IF(WEEKDAY('Transaction Data'!$A9026,2)&lt;6,"Weekday","Weekend")</f>
        <v>Weekday</v>
      </c>
    </row>
    <row r="9027" ht="15.75" customHeight="1">
      <c r="A9027" s="1">
        <v>45485.0</v>
      </c>
      <c r="B9027" s="2" t="s">
        <v>8241</v>
      </c>
      <c r="C9027" s="2" t="s">
        <v>54</v>
      </c>
      <c r="D9027" s="1">
        <v>36756.0</v>
      </c>
      <c r="E9027" s="2" t="s">
        <v>63</v>
      </c>
      <c r="F9027" s="2">
        <v>85.0</v>
      </c>
      <c r="G9027" s="2" t="s">
        <v>33</v>
      </c>
      <c r="H9027" s="2" t="s">
        <v>45</v>
      </c>
      <c r="I9027" s="2" t="s">
        <v>25</v>
      </c>
      <c r="J9027" s="2" t="str">
        <f t="array" ref="J9027">XLOOKUP('Transaction Data'!$G9027,Product_Code,Biscuit_Brand)</f>
        <v>Caramel Biscuits</v>
      </c>
      <c r="K9027" s="2">
        <f t="array" ref="K9027">XLOOKUP('Transaction Data'!$G9027,Product_Code,Cost)</f>
        <v>18</v>
      </c>
      <c r="L9027" s="2">
        <f t="array" ref="L9027">XLOOKUP('Transaction Data'!$G9027,Product_Code,Unit_Price)</f>
        <v>22</v>
      </c>
      <c r="M9027" s="3">
        <f>'Transaction Data'!$F9027*'Transaction Data'!$K9027</f>
        <v>1530</v>
      </c>
      <c r="N9027" s="3">
        <f>'Transaction Data'!$F9027*'Transaction Data'!$L9027</f>
        <v>1870</v>
      </c>
      <c r="O9027" s="3">
        <f>'Transaction Data'!$N9027-'Transaction Data'!$M9027</f>
        <v>340</v>
      </c>
      <c r="P9027" s="2">
        <f>DATEDIF('Transaction Data'!$D9027,'Transaction Data'!$A9027,"y")</f>
        <v>23</v>
      </c>
      <c r="Q9027" s="2" t="str">
        <f>FLOOR('Transaction Data'!$P9027,15)&amp;"-"&amp;FLOOR('Transaction Data'!$P9027,15)+14</f>
        <v>15-29</v>
      </c>
      <c r="R9027" s="2" t="str">
        <f>IF('Transaction Data'!$L9027&lt;=10,"Less Expensive","Expensive")</f>
        <v>Expensive</v>
      </c>
      <c r="S9027" s="4">
        <f>WEEKDAY('Transaction Data'!$A9027)</f>
        <v>6</v>
      </c>
      <c r="T9027" s="2" t="str">
        <f>IF(WEEKDAY('Transaction Data'!$A9027,2)&lt;6,"Weekday","Weekend")</f>
        <v>Weekday</v>
      </c>
    </row>
    <row r="9028" ht="15.75" customHeight="1">
      <c r="A9028" s="1">
        <v>45386.0</v>
      </c>
      <c r="B9028" s="2" t="s">
        <v>8242</v>
      </c>
      <c r="C9028" s="2" t="s">
        <v>54</v>
      </c>
      <c r="D9028" s="1">
        <v>19796.0</v>
      </c>
      <c r="E9028" s="2" t="s">
        <v>27</v>
      </c>
      <c r="F9028" s="2">
        <v>332.0</v>
      </c>
      <c r="G9028" s="2" t="s">
        <v>57</v>
      </c>
      <c r="H9028" s="2" t="s">
        <v>24</v>
      </c>
      <c r="I9028" s="2" t="s">
        <v>25</v>
      </c>
      <c r="J9028" s="2" t="str">
        <f t="array" ref="J9028">XLOOKUP('Transaction Data'!$G9028,Product_Code,Biscuit_Brand)</f>
        <v>Oatmeal Cookies</v>
      </c>
      <c r="K9028" s="2">
        <f t="array" ref="K9028">XLOOKUP('Transaction Data'!$G9028,Product_Code,Cost)</f>
        <v>19</v>
      </c>
      <c r="L9028" s="2">
        <f t="array" ref="L9028">XLOOKUP('Transaction Data'!$G9028,Product_Code,Unit_Price)</f>
        <v>23</v>
      </c>
      <c r="M9028" s="3">
        <f>'Transaction Data'!$F9028*'Transaction Data'!$K9028</f>
        <v>6308</v>
      </c>
      <c r="N9028" s="3">
        <f>'Transaction Data'!$F9028*'Transaction Data'!$L9028</f>
        <v>7636</v>
      </c>
      <c r="O9028" s="3">
        <f>'Transaction Data'!$N9028-'Transaction Data'!$M9028</f>
        <v>1328</v>
      </c>
      <c r="P9028" s="2">
        <f>DATEDIF('Transaction Data'!$D9028,'Transaction Data'!$A9028,"y")</f>
        <v>70</v>
      </c>
      <c r="Q9028" s="2" t="str">
        <f>FLOOR('Transaction Data'!$P9028,15)&amp;"-"&amp;FLOOR('Transaction Data'!$P9028,15)+14</f>
        <v>60-74</v>
      </c>
      <c r="R9028" s="2" t="str">
        <f>IF('Transaction Data'!$L9028&lt;=10,"Less Expensive","Expensive")</f>
        <v>Expensive</v>
      </c>
      <c r="S9028" s="4">
        <f>WEEKDAY('Transaction Data'!$A9028)</f>
        <v>5</v>
      </c>
      <c r="T9028" s="2" t="str">
        <f>IF(WEEKDAY('Transaction Data'!$A9028,2)&lt;6,"Weekday","Weekend")</f>
        <v>Weekday</v>
      </c>
    </row>
    <row r="9029" ht="15.75" customHeight="1">
      <c r="A9029" s="1">
        <v>45357.0</v>
      </c>
      <c r="B9029" s="2" t="s">
        <v>2130</v>
      </c>
      <c r="C9029" s="2" t="s">
        <v>51</v>
      </c>
      <c r="D9029" s="1">
        <v>21615.0</v>
      </c>
      <c r="E9029" s="2" t="s">
        <v>37</v>
      </c>
      <c r="F9029" s="2">
        <v>201.0</v>
      </c>
      <c r="G9029" s="2" t="s">
        <v>23</v>
      </c>
      <c r="H9029" s="2" t="s">
        <v>29</v>
      </c>
      <c r="I9029" s="2" t="s">
        <v>25</v>
      </c>
      <c r="J9029" s="2" t="str">
        <f t="array" ref="J9029">XLOOKUP('Transaction Data'!$G9029,Product_Code,Biscuit_Brand)</f>
        <v>Cinnamon Swirls</v>
      </c>
      <c r="K9029" s="2">
        <f t="array" ref="K9029">XLOOKUP('Transaction Data'!$G9029,Product_Code,Cost)</f>
        <v>10</v>
      </c>
      <c r="L9029" s="2">
        <f t="array" ref="L9029">XLOOKUP('Transaction Data'!$G9029,Product_Code,Unit_Price)</f>
        <v>14</v>
      </c>
      <c r="M9029" s="3">
        <f>'Transaction Data'!$F9029*'Transaction Data'!$K9029</f>
        <v>2010</v>
      </c>
      <c r="N9029" s="3">
        <f>'Transaction Data'!$F9029*'Transaction Data'!$L9029</f>
        <v>2814</v>
      </c>
      <c r="O9029" s="3">
        <f>'Transaction Data'!$N9029-'Transaction Data'!$M9029</f>
        <v>804</v>
      </c>
      <c r="P9029" s="2">
        <f>DATEDIF('Transaction Data'!$D9029,'Transaction Data'!$A9029,"y")</f>
        <v>65</v>
      </c>
      <c r="Q9029" s="2" t="str">
        <f>FLOOR('Transaction Data'!$P9029,15)&amp;"-"&amp;FLOOR('Transaction Data'!$P9029,15)+14</f>
        <v>60-74</v>
      </c>
      <c r="R9029" s="2" t="str">
        <f>IF('Transaction Data'!$L9029&lt;=10,"Less Expensive","Expensive")</f>
        <v>Expensive</v>
      </c>
      <c r="S9029" s="4">
        <f>WEEKDAY('Transaction Data'!$A9029)</f>
        <v>4</v>
      </c>
      <c r="T9029" s="2" t="str">
        <f>IF(WEEKDAY('Transaction Data'!$A9029,2)&lt;6,"Weekday","Weekend")</f>
        <v>Weekday</v>
      </c>
    </row>
    <row r="9030" ht="15.75" customHeight="1">
      <c r="A9030" s="1">
        <v>45433.0</v>
      </c>
      <c r="B9030" s="2" t="s">
        <v>2904</v>
      </c>
      <c r="C9030" s="2" t="s">
        <v>69</v>
      </c>
      <c r="D9030" s="1">
        <v>36137.0</v>
      </c>
      <c r="E9030" s="2" t="s">
        <v>22</v>
      </c>
      <c r="F9030" s="2">
        <v>264.0</v>
      </c>
      <c r="G9030" s="2" t="s">
        <v>33</v>
      </c>
      <c r="H9030" s="2" t="s">
        <v>42</v>
      </c>
      <c r="I9030" s="2" t="s">
        <v>25</v>
      </c>
      <c r="J9030" s="2" t="str">
        <f t="array" ref="J9030">XLOOKUP('Transaction Data'!$G9030,Product_Code,Biscuit_Brand)</f>
        <v>Caramel Biscuits</v>
      </c>
      <c r="K9030" s="2">
        <f t="array" ref="K9030">XLOOKUP('Transaction Data'!$G9030,Product_Code,Cost)</f>
        <v>18</v>
      </c>
      <c r="L9030" s="2">
        <f t="array" ref="L9030">XLOOKUP('Transaction Data'!$G9030,Product_Code,Unit_Price)</f>
        <v>22</v>
      </c>
      <c r="M9030" s="3">
        <f>'Transaction Data'!$F9030*'Transaction Data'!$K9030</f>
        <v>4752</v>
      </c>
      <c r="N9030" s="3">
        <f>'Transaction Data'!$F9030*'Transaction Data'!$L9030</f>
        <v>5808</v>
      </c>
      <c r="O9030" s="3">
        <f>'Transaction Data'!$N9030-'Transaction Data'!$M9030</f>
        <v>1056</v>
      </c>
      <c r="P9030" s="2">
        <f>DATEDIF('Transaction Data'!$D9030,'Transaction Data'!$A9030,"y")</f>
        <v>25</v>
      </c>
      <c r="Q9030" s="2" t="str">
        <f>FLOOR('Transaction Data'!$P9030,15)&amp;"-"&amp;FLOOR('Transaction Data'!$P9030,15)+14</f>
        <v>15-29</v>
      </c>
      <c r="R9030" s="2" t="str">
        <f>IF('Transaction Data'!$L9030&lt;=10,"Less Expensive","Expensive")</f>
        <v>Expensive</v>
      </c>
      <c r="S9030" s="4">
        <f>WEEKDAY('Transaction Data'!$A9030)</f>
        <v>3</v>
      </c>
      <c r="T9030" s="2" t="str">
        <f>IF(WEEKDAY('Transaction Data'!$A9030,2)&lt;6,"Weekday","Weekend")</f>
        <v>Weekday</v>
      </c>
    </row>
    <row r="9031" ht="15.75" customHeight="1">
      <c r="A9031" s="1">
        <v>45416.0</v>
      </c>
      <c r="B9031" s="2" t="s">
        <v>2778</v>
      </c>
      <c r="C9031" s="2" t="s">
        <v>78</v>
      </c>
      <c r="D9031" s="1">
        <v>38650.0</v>
      </c>
      <c r="E9031" s="2" t="s">
        <v>37</v>
      </c>
      <c r="F9031" s="2">
        <v>69.0</v>
      </c>
      <c r="G9031" s="2" t="s">
        <v>38</v>
      </c>
      <c r="H9031" s="2" t="s">
        <v>45</v>
      </c>
      <c r="I9031" s="2" t="s">
        <v>25</v>
      </c>
      <c r="J9031" s="2" t="str">
        <f t="array" ref="J9031">XLOOKUP('Transaction Data'!$G9031,Product_Code,Biscuit_Brand)</f>
        <v>Ginger Snaps</v>
      </c>
      <c r="K9031" s="2">
        <f t="array" ref="K9031">XLOOKUP('Transaction Data'!$G9031,Product_Code,Cost)</f>
        <v>14</v>
      </c>
      <c r="L9031" s="2">
        <f t="array" ref="L9031">XLOOKUP('Transaction Data'!$G9031,Product_Code,Unit_Price)</f>
        <v>28</v>
      </c>
      <c r="M9031" s="3">
        <f>'Transaction Data'!$F9031*'Transaction Data'!$K9031</f>
        <v>966</v>
      </c>
      <c r="N9031" s="3">
        <f>'Transaction Data'!$F9031*'Transaction Data'!$L9031</f>
        <v>1932</v>
      </c>
      <c r="O9031" s="3">
        <f>'Transaction Data'!$N9031-'Transaction Data'!$M9031</f>
        <v>966</v>
      </c>
      <c r="P9031" s="2">
        <f>DATEDIF('Transaction Data'!$D9031,'Transaction Data'!$A9031,"y")</f>
        <v>18</v>
      </c>
      <c r="Q9031" s="2" t="str">
        <f>FLOOR('Transaction Data'!$P9031,15)&amp;"-"&amp;FLOOR('Transaction Data'!$P9031,15)+14</f>
        <v>15-29</v>
      </c>
      <c r="R9031" s="2" t="str">
        <f>IF('Transaction Data'!$L9031&lt;=10,"Less Expensive","Expensive")</f>
        <v>Expensive</v>
      </c>
      <c r="S9031" s="4">
        <f>WEEKDAY('Transaction Data'!$A9031)</f>
        <v>7</v>
      </c>
      <c r="T9031" s="2" t="str">
        <f>IF(WEEKDAY('Transaction Data'!$A9031,2)&lt;6,"Weekday","Weekend")</f>
        <v>Weekend</v>
      </c>
    </row>
    <row r="9032" ht="15.75" customHeight="1">
      <c r="A9032" s="1">
        <v>45391.0</v>
      </c>
      <c r="B9032" s="2" t="s">
        <v>8243</v>
      </c>
      <c r="C9032" s="2" t="s">
        <v>78</v>
      </c>
      <c r="D9032" s="1">
        <v>24910.0</v>
      </c>
      <c r="E9032" s="2" t="s">
        <v>22</v>
      </c>
      <c r="F9032" s="2">
        <v>274.0</v>
      </c>
      <c r="G9032" s="2" t="s">
        <v>38</v>
      </c>
      <c r="H9032" s="2" t="s">
        <v>24</v>
      </c>
      <c r="I9032" s="2" t="s">
        <v>25</v>
      </c>
      <c r="J9032" s="2" t="str">
        <f t="array" ref="J9032">XLOOKUP('Transaction Data'!$G9032,Product_Code,Biscuit_Brand)</f>
        <v>Ginger Snaps</v>
      </c>
      <c r="K9032" s="2">
        <f t="array" ref="K9032">XLOOKUP('Transaction Data'!$G9032,Product_Code,Cost)</f>
        <v>14</v>
      </c>
      <c r="L9032" s="2">
        <f t="array" ref="L9032">XLOOKUP('Transaction Data'!$G9032,Product_Code,Unit_Price)</f>
        <v>28</v>
      </c>
      <c r="M9032" s="3">
        <f>'Transaction Data'!$F9032*'Transaction Data'!$K9032</f>
        <v>3836</v>
      </c>
      <c r="N9032" s="3">
        <f>'Transaction Data'!$F9032*'Transaction Data'!$L9032</f>
        <v>7672</v>
      </c>
      <c r="O9032" s="3">
        <f>'Transaction Data'!$N9032-'Transaction Data'!$M9032</f>
        <v>3836</v>
      </c>
      <c r="P9032" s="2">
        <f>DATEDIF('Transaction Data'!$D9032,'Transaction Data'!$A9032,"y")</f>
        <v>56</v>
      </c>
      <c r="Q9032" s="2" t="str">
        <f>FLOOR('Transaction Data'!$P9032,15)&amp;"-"&amp;FLOOR('Transaction Data'!$P9032,15)+14</f>
        <v>45-59</v>
      </c>
      <c r="R9032" s="2" t="str">
        <f>IF('Transaction Data'!$L9032&lt;=10,"Less Expensive","Expensive")</f>
        <v>Expensive</v>
      </c>
      <c r="S9032" s="4">
        <f>WEEKDAY('Transaction Data'!$A9032)</f>
        <v>3</v>
      </c>
      <c r="T9032" s="2" t="str">
        <f>IF(WEEKDAY('Transaction Data'!$A9032,2)&lt;6,"Weekday","Weekend")</f>
        <v>Weekday</v>
      </c>
    </row>
    <row r="9033" ht="15.75" customHeight="1">
      <c r="A9033" s="1">
        <v>45493.0</v>
      </c>
      <c r="B9033" s="2" t="s">
        <v>8244</v>
      </c>
      <c r="C9033" s="2" t="s">
        <v>41</v>
      </c>
      <c r="D9033" s="1">
        <v>31980.0</v>
      </c>
      <c r="E9033" s="2" t="s">
        <v>27</v>
      </c>
      <c r="F9033" s="2">
        <v>116.0</v>
      </c>
      <c r="G9033" s="2" t="s">
        <v>23</v>
      </c>
      <c r="H9033" s="2" t="s">
        <v>29</v>
      </c>
      <c r="I9033" s="2" t="s">
        <v>25</v>
      </c>
      <c r="J9033" s="2" t="str">
        <f t="array" ref="J9033">XLOOKUP('Transaction Data'!$G9033,Product_Code,Biscuit_Brand)</f>
        <v>Cinnamon Swirls</v>
      </c>
      <c r="K9033" s="2">
        <f t="array" ref="K9033">XLOOKUP('Transaction Data'!$G9033,Product_Code,Cost)</f>
        <v>10</v>
      </c>
      <c r="L9033" s="2">
        <f t="array" ref="L9033">XLOOKUP('Transaction Data'!$G9033,Product_Code,Unit_Price)</f>
        <v>14</v>
      </c>
      <c r="M9033" s="3">
        <f>'Transaction Data'!$F9033*'Transaction Data'!$K9033</f>
        <v>1160</v>
      </c>
      <c r="N9033" s="3">
        <f>'Transaction Data'!$F9033*'Transaction Data'!$L9033</f>
        <v>1624</v>
      </c>
      <c r="O9033" s="3">
        <f>'Transaction Data'!$N9033-'Transaction Data'!$M9033</f>
        <v>464</v>
      </c>
      <c r="P9033" s="2">
        <f>DATEDIF('Transaction Data'!$D9033,'Transaction Data'!$A9033,"y")</f>
        <v>36</v>
      </c>
      <c r="Q9033" s="2" t="str">
        <f>FLOOR('Transaction Data'!$P9033,15)&amp;"-"&amp;FLOOR('Transaction Data'!$P9033,15)+14</f>
        <v>30-44</v>
      </c>
      <c r="R9033" s="2" t="str">
        <f>IF('Transaction Data'!$L9033&lt;=10,"Less Expensive","Expensive")</f>
        <v>Expensive</v>
      </c>
      <c r="S9033" s="4">
        <f>WEEKDAY('Transaction Data'!$A9033)</f>
        <v>7</v>
      </c>
      <c r="T9033" s="2" t="str">
        <f>IF(WEEKDAY('Transaction Data'!$A9033,2)&lt;6,"Weekday","Weekend")</f>
        <v>Weekend</v>
      </c>
    </row>
    <row r="9034" ht="15.75" customHeight="1">
      <c r="A9034" s="1">
        <v>45372.0</v>
      </c>
      <c r="B9034" s="2" t="s">
        <v>8245</v>
      </c>
      <c r="C9034" s="2" t="s">
        <v>47</v>
      </c>
      <c r="D9034" s="1">
        <v>17071.0</v>
      </c>
      <c r="E9034" s="2" t="s">
        <v>63</v>
      </c>
      <c r="F9034" s="2">
        <v>313.0</v>
      </c>
      <c r="G9034" s="2" t="s">
        <v>48</v>
      </c>
      <c r="H9034" s="2" t="s">
        <v>29</v>
      </c>
      <c r="I9034" s="2" t="s">
        <v>25</v>
      </c>
      <c r="J9034" s="2" t="str">
        <f t="array" ref="J9034">XLOOKUP('Transaction Data'!$G9034,Product_Code,Biscuit_Brand)</f>
        <v>Lemon Crisps</v>
      </c>
      <c r="K9034" s="2">
        <f t="array" ref="K9034">XLOOKUP('Transaction Data'!$G9034,Product_Code,Cost)</f>
        <v>7</v>
      </c>
      <c r="L9034" s="2">
        <f t="array" ref="L9034">XLOOKUP('Transaction Data'!$G9034,Product_Code,Unit_Price)</f>
        <v>9</v>
      </c>
      <c r="M9034" s="3">
        <f>'Transaction Data'!$F9034*'Transaction Data'!$K9034</f>
        <v>2191</v>
      </c>
      <c r="N9034" s="3">
        <f>'Transaction Data'!$F9034*'Transaction Data'!$L9034</f>
        <v>2817</v>
      </c>
      <c r="O9034" s="3">
        <f>'Transaction Data'!$N9034-'Transaction Data'!$M9034</f>
        <v>626</v>
      </c>
      <c r="P9034" s="2">
        <f>DATEDIF('Transaction Data'!$D9034,'Transaction Data'!$A9034,"y")</f>
        <v>77</v>
      </c>
      <c r="Q9034" s="2" t="str">
        <f>FLOOR('Transaction Data'!$P9034,15)&amp;"-"&amp;FLOOR('Transaction Data'!$P9034,15)+14</f>
        <v>75-89</v>
      </c>
      <c r="R9034" s="2" t="str">
        <f>IF('Transaction Data'!$L9034&lt;=10,"Less Expensive","Expensive")</f>
        <v>Less Expensive</v>
      </c>
      <c r="S9034" s="4">
        <f>WEEKDAY('Transaction Data'!$A9034)</f>
        <v>5</v>
      </c>
      <c r="T9034" s="2" t="str">
        <f>IF(WEEKDAY('Transaction Data'!$A9034,2)&lt;6,"Weekday","Weekend")</f>
        <v>Weekday</v>
      </c>
    </row>
    <row r="9035" ht="15.75" customHeight="1">
      <c r="A9035" s="1">
        <v>45376.0</v>
      </c>
      <c r="B9035" s="2" t="s">
        <v>2437</v>
      </c>
      <c r="C9035" s="2" t="s">
        <v>47</v>
      </c>
      <c r="D9035" s="1">
        <v>20482.0</v>
      </c>
      <c r="E9035" s="2" t="s">
        <v>63</v>
      </c>
      <c r="F9035" s="2">
        <v>71.0</v>
      </c>
      <c r="G9035" s="2" t="s">
        <v>44</v>
      </c>
      <c r="H9035" s="2" t="s">
        <v>34</v>
      </c>
      <c r="I9035" s="2" t="s">
        <v>25</v>
      </c>
      <c r="J9035" s="2" t="str">
        <f t="array" ref="J9035">XLOOKUP('Transaction Data'!$G9035,Product_Code,Biscuit_Brand)</f>
        <v>Butter Crunch</v>
      </c>
      <c r="K9035" s="2">
        <f t="array" ref="K9035">XLOOKUP('Transaction Data'!$G9035,Product_Code,Cost)</f>
        <v>10</v>
      </c>
      <c r="L9035" s="2">
        <f t="array" ref="L9035">XLOOKUP('Transaction Data'!$G9035,Product_Code,Unit_Price)</f>
        <v>11</v>
      </c>
      <c r="M9035" s="3">
        <f>'Transaction Data'!$F9035*'Transaction Data'!$K9035</f>
        <v>710</v>
      </c>
      <c r="N9035" s="3">
        <f>'Transaction Data'!$F9035*'Transaction Data'!$L9035</f>
        <v>781</v>
      </c>
      <c r="O9035" s="3">
        <f>'Transaction Data'!$N9035-'Transaction Data'!$M9035</f>
        <v>71</v>
      </c>
      <c r="P9035" s="2">
        <f>DATEDIF('Transaction Data'!$D9035,'Transaction Data'!$A9035,"y")</f>
        <v>68</v>
      </c>
      <c r="Q9035" s="2" t="str">
        <f>FLOOR('Transaction Data'!$P9035,15)&amp;"-"&amp;FLOOR('Transaction Data'!$P9035,15)+14</f>
        <v>60-74</v>
      </c>
      <c r="R9035" s="2" t="str">
        <f>IF('Transaction Data'!$L9035&lt;=10,"Less Expensive","Expensive")</f>
        <v>Expensive</v>
      </c>
      <c r="S9035" s="4">
        <f>WEEKDAY('Transaction Data'!$A9035)</f>
        <v>2</v>
      </c>
      <c r="T9035" s="2" t="str">
        <f>IF(WEEKDAY('Transaction Data'!$A9035,2)&lt;6,"Weekday","Weekend")</f>
        <v>Weekday</v>
      </c>
    </row>
    <row r="9036" ht="15.75" customHeight="1">
      <c r="A9036" s="1">
        <v>45374.0</v>
      </c>
      <c r="B9036" s="2" t="s">
        <v>8246</v>
      </c>
      <c r="C9036" s="2" t="s">
        <v>41</v>
      </c>
      <c r="D9036" s="1">
        <v>37107.0</v>
      </c>
      <c r="E9036" s="2" t="s">
        <v>37</v>
      </c>
      <c r="F9036" s="2">
        <v>171.0</v>
      </c>
      <c r="G9036" s="2" t="s">
        <v>55</v>
      </c>
      <c r="H9036" s="2" t="s">
        <v>24</v>
      </c>
      <c r="I9036" s="2" t="s">
        <v>25</v>
      </c>
      <c r="J9036" s="2" t="str">
        <f t="array" ref="J9036">XLOOKUP('Transaction Data'!$G9036,Product_Code,Biscuit_Brand)</f>
        <v>Vanilla Wafers</v>
      </c>
      <c r="K9036" s="2">
        <f t="array" ref="K9036">XLOOKUP('Transaction Data'!$G9036,Product_Code,Cost)</f>
        <v>18</v>
      </c>
      <c r="L9036" s="2">
        <f t="array" ref="L9036">XLOOKUP('Transaction Data'!$G9036,Product_Code,Unit_Price)</f>
        <v>36</v>
      </c>
      <c r="M9036" s="3">
        <f>'Transaction Data'!$F9036*'Transaction Data'!$K9036</f>
        <v>3078</v>
      </c>
      <c r="N9036" s="3">
        <f>'Transaction Data'!$F9036*'Transaction Data'!$L9036</f>
        <v>6156</v>
      </c>
      <c r="O9036" s="3">
        <f>'Transaction Data'!$N9036-'Transaction Data'!$M9036</f>
        <v>3078</v>
      </c>
      <c r="P9036" s="2">
        <f>DATEDIF('Transaction Data'!$D9036,'Transaction Data'!$A9036,"y")</f>
        <v>22</v>
      </c>
      <c r="Q9036" s="2" t="str">
        <f>FLOOR('Transaction Data'!$P9036,15)&amp;"-"&amp;FLOOR('Transaction Data'!$P9036,15)+14</f>
        <v>15-29</v>
      </c>
      <c r="R9036" s="2" t="str">
        <f>IF('Transaction Data'!$L9036&lt;=10,"Less Expensive","Expensive")</f>
        <v>Expensive</v>
      </c>
      <c r="S9036" s="4">
        <f>WEEKDAY('Transaction Data'!$A9036)</f>
        <v>7</v>
      </c>
      <c r="T9036" s="2" t="str">
        <f>IF(WEEKDAY('Transaction Data'!$A9036,2)&lt;6,"Weekday","Weekend")</f>
        <v>Weekend</v>
      </c>
    </row>
    <row r="9037" ht="15.75" customHeight="1">
      <c r="A9037" s="1">
        <v>45431.0</v>
      </c>
      <c r="B9037" s="2" t="s">
        <v>8247</v>
      </c>
      <c r="C9037" s="2" t="s">
        <v>54</v>
      </c>
      <c r="D9037" s="1">
        <v>26847.0</v>
      </c>
      <c r="E9037" s="2" t="s">
        <v>37</v>
      </c>
      <c r="F9037" s="2">
        <v>22.0</v>
      </c>
      <c r="G9037" s="2" t="s">
        <v>23</v>
      </c>
      <c r="H9037" s="2" t="s">
        <v>42</v>
      </c>
      <c r="I9037" s="2" t="s">
        <v>25</v>
      </c>
      <c r="J9037" s="2" t="str">
        <f t="array" ref="J9037">XLOOKUP('Transaction Data'!$G9037,Product_Code,Biscuit_Brand)</f>
        <v>Cinnamon Swirls</v>
      </c>
      <c r="K9037" s="2">
        <f t="array" ref="K9037">XLOOKUP('Transaction Data'!$G9037,Product_Code,Cost)</f>
        <v>10</v>
      </c>
      <c r="L9037" s="2">
        <f t="array" ref="L9037">XLOOKUP('Transaction Data'!$G9037,Product_Code,Unit_Price)</f>
        <v>14</v>
      </c>
      <c r="M9037" s="3">
        <f>'Transaction Data'!$F9037*'Transaction Data'!$K9037</f>
        <v>220</v>
      </c>
      <c r="N9037" s="3">
        <f>'Transaction Data'!$F9037*'Transaction Data'!$L9037</f>
        <v>308</v>
      </c>
      <c r="O9037" s="3">
        <f>'Transaction Data'!$N9037-'Transaction Data'!$M9037</f>
        <v>88</v>
      </c>
      <c r="P9037" s="2">
        <f>DATEDIF('Transaction Data'!$D9037,'Transaction Data'!$A9037,"y")</f>
        <v>50</v>
      </c>
      <c r="Q9037" s="2" t="str">
        <f>FLOOR('Transaction Data'!$P9037,15)&amp;"-"&amp;FLOOR('Transaction Data'!$P9037,15)+14</f>
        <v>45-59</v>
      </c>
      <c r="R9037" s="2" t="str">
        <f>IF('Transaction Data'!$L9037&lt;=10,"Less Expensive","Expensive")</f>
        <v>Expensive</v>
      </c>
      <c r="S9037" s="4">
        <f>WEEKDAY('Transaction Data'!$A9037)</f>
        <v>1</v>
      </c>
      <c r="T9037" s="2" t="str">
        <f>IF(WEEKDAY('Transaction Data'!$A9037,2)&lt;6,"Weekday","Weekend")</f>
        <v>Weekend</v>
      </c>
    </row>
    <row r="9038" ht="15.75" customHeight="1">
      <c r="A9038" s="1">
        <v>45482.0</v>
      </c>
      <c r="B9038" s="2" t="s">
        <v>8248</v>
      </c>
      <c r="C9038" s="2" t="s">
        <v>72</v>
      </c>
      <c r="D9038" s="1">
        <v>21657.0</v>
      </c>
      <c r="E9038" s="2" t="s">
        <v>22</v>
      </c>
      <c r="F9038" s="2">
        <v>479.0</v>
      </c>
      <c r="G9038" s="2" t="s">
        <v>48</v>
      </c>
      <c r="H9038" s="2" t="s">
        <v>45</v>
      </c>
      <c r="I9038" s="2" t="s">
        <v>25</v>
      </c>
      <c r="J9038" s="2" t="str">
        <f t="array" ref="J9038">XLOOKUP('Transaction Data'!$G9038,Product_Code,Biscuit_Brand)</f>
        <v>Lemon Crisps</v>
      </c>
      <c r="K9038" s="2">
        <f t="array" ref="K9038">XLOOKUP('Transaction Data'!$G9038,Product_Code,Cost)</f>
        <v>7</v>
      </c>
      <c r="L9038" s="2">
        <f t="array" ref="L9038">XLOOKUP('Transaction Data'!$G9038,Product_Code,Unit_Price)</f>
        <v>9</v>
      </c>
      <c r="M9038" s="3">
        <f>'Transaction Data'!$F9038*'Transaction Data'!$K9038</f>
        <v>3353</v>
      </c>
      <c r="N9038" s="3">
        <f>'Transaction Data'!$F9038*'Transaction Data'!$L9038</f>
        <v>4311</v>
      </c>
      <c r="O9038" s="3">
        <f>'Transaction Data'!$N9038-'Transaction Data'!$M9038</f>
        <v>958</v>
      </c>
      <c r="P9038" s="2">
        <f>DATEDIF('Transaction Data'!$D9038,'Transaction Data'!$A9038,"y")</f>
        <v>65</v>
      </c>
      <c r="Q9038" s="2" t="str">
        <f>FLOOR('Transaction Data'!$P9038,15)&amp;"-"&amp;FLOOR('Transaction Data'!$P9038,15)+14</f>
        <v>60-74</v>
      </c>
      <c r="R9038" s="2" t="str">
        <f>IF('Transaction Data'!$L9038&lt;=10,"Less Expensive","Expensive")</f>
        <v>Less Expensive</v>
      </c>
      <c r="S9038" s="4">
        <f>WEEKDAY('Transaction Data'!$A9038)</f>
        <v>3</v>
      </c>
      <c r="T9038" s="2" t="str">
        <f>IF(WEEKDAY('Transaction Data'!$A9038,2)&lt;6,"Weekday","Weekend")</f>
        <v>Weekday</v>
      </c>
    </row>
    <row r="9039" ht="15.75" customHeight="1">
      <c r="A9039" s="1">
        <v>45468.0</v>
      </c>
      <c r="B9039" s="2" t="s">
        <v>8249</v>
      </c>
      <c r="C9039" s="2" t="s">
        <v>54</v>
      </c>
      <c r="D9039" s="1">
        <v>20503.0</v>
      </c>
      <c r="E9039" s="2" t="s">
        <v>37</v>
      </c>
      <c r="F9039" s="2">
        <v>41.0</v>
      </c>
      <c r="G9039" s="2" t="s">
        <v>33</v>
      </c>
      <c r="H9039" s="2" t="s">
        <v>24</v>
      </c>
      <c r="I9039" s="2" t="s">
        <v>25</v>
      </c>
      <c r="J9039" s="2" t="str">
        <f t="array" ref="J9039">XLOOKUP('Transaction Data'!$G9039,Product_Code,Biscuit_Brand)</f>
        <v>Caramel Biscuits</v>
      </c>
      <c r="K9039" s="2">
        <f t="array" ref="K9039">XLOOKUP('Transaction Data'!$G9039,Product_Code,Cost)</f>
        <v>18</v>
      </c>
      <c r="L9039" s="2">
        <f t="array" ref="L9039">XLOOKUP('Transaction Data'!$G9039,Product_Code,Unit_Price)</f>
        <v>22</v>
      </c>
      <c r="M9039" s="3">
        <f>'Transaction Data'!$F9039*'Transaction Data'!$K9039</f>
        <v>738</v>
      </c>
      <c r="N9039" s="3">
        <f>'Transaction Data'!$F9039*'Transaction Data'!$L9039</f>
        <v>902</v>
      </c>
      <c r="O9039" s="3">
        <f>'Transaction Data'!$N9039-'Transaction Data'!$M9039</f>
        <v>164</v>
      </c>
      <c r="P9039" s="2">
        <f>DATEDIF('Transaction Data'!$D9039,'Transaction Data'!$A9039,"y")</f>
        <v>68</v>
      </c>
      <c r="Q9039" s="2" t="str">
        <f>FLOOR('Transaction Data'!$P9039,15)&amp;"-"&amp;FLOOR('Transaction Data'!$P9039,15)+14</f>
        <v>60-74</v>
      </c>
      <c r="R9039" s="2" t="str">
        <f>IF('Transaction Data'!$L9039&lt;=10,"Less Expensive","Expensive")</f>
        <v>Expensive</v>
      </c>
      <c r="S9039" s="4">
        <f>WEEKDAY('Transaction Data'!$A9039)</f>
        <v>3</v>
      </c>
      <c r="T9039" s="2" t="str">
        <f>IF(WEEKDAY('Transaction Data'!$A9039,2)&lt;6,"Weekday","Weekend")</f>
        <v>Weekday</v>
      </c>
    </row>
    <row r="9040" ht="15.75" customHeight="1">
      <c r="A9040" s="1">
        <v>45360.0</v>
      </c>
      <c r="B9040" s="2" t="s">
        <v>8250</v>
      </c>
      <c r="C9040" s="2" t="s">
        <v>41</v>
      </c>
      <c r="D9040" s="1">
        <v>33111.0</v>
      </c>
      <c r="E9040" s="2" t="s">
        <v>27</v>
      </c>
      <c r="F9040" s="2">
        <v>275.0</v>
      </c>
      <c r="G9040" s="2" t="s">
        <v>61</v>
      </c>
      <c r="H9040" s="2" t="s">
        <v>29</v>
      </c>
      <c r="I9040" s="2" t="s">
        <v>25</v>
      </c>
      <c r="J9040" s="2" t="str">
        <f t="array" ref="J9040">XLOOKUP('Transaction Data'!$G9040,Product_Code,Biscuit_Brand)</f>
        <v>Choco Delight</v>
      </c>
      <c r="K9040" s="2">
        <f t="array" ref="K9040">XLOOKUP('Transaction Data'!$G9040,Product_Code,Cost)</f>
        <v>3</v>
      </c>
      <c r="L9040" s="2">
        <f t="array" ref="L9040">XLOOKUP('Transaction Data'!$G9040,Product_Code,Unit_Price)</f>
        <v>5</v>
      </c>
      <c r="M9040" s="3">
        <f>'Transaction Data'!$F9040*'Transaction Data'!$K9040</f>
        <v>825</v>
      </c>
      <c r="N9040" s="3">
        <f>'Transaction Data'!$F9040*'Transaction Data'!$L9040</f>
        <v>1375</v>
      </c>
      <c r="O9040" s="3">
        <f>'Transaction Data'!$N9040-'Transaction Data'!$M9040</f>
        <v>550</v>
      </c>
      <c r="P9040" s="2">
        <f>DATEDIF('Transaction Data'!$D9040,'Transaction Data'!$A9040,"y")</f>
        <v>33</v>
      </c>
      <c r="Q9040" s="2" t="str">
        <f>FLOOR('Transaction Data'!$P9040,15)&amp;"-"&amp;FLOOR('Transaction Data'!$P9040,15)+14</f>
        <v>30-44</v>
      </c>
      <c r="R9040" s="2" t="str">
        <f>IF('Transaction Data'!$L9040&lt;=10,"Less Expensive","Expensive")</f>
        <v>Less Expensive</v>
      </c>
      <c r="S9040" s="4">
        <f>WEEKDAY('Transaction Data'!$A9040)</f>
        <v>7</v>
      </c>
      <c r="T9040" s="2" t="str">
        <f>IF(WEEKDAY('Transaction Data'!$A9040,2)&lt;6,"Weekday","Weekend")</f>
        <v>Weekend</v>
      </c>
    </row>
    <row r="9041" ht="15.75" customHeight="1">
      <c r="A9041" s="1">
        <v>45381.0</v>
      </c>
      <c r="B9041" s="2" t="s">
        <v>8251</v>
      </c>
      <c r="C9041" s="2" t="s">
        <v>72</v>
      </c>
      <c r="D9041" s="1">
        <v>20358.0</v>
      </c>
      <c r="E9041" s="2" t="s">
        <v>37</v>
      </c>
      <c r="F9041" s="2">
        <v>133.0</v>
      </c>
      <c r="G9041" s="2" t="s">
        <v>57</v>
      </c>
      <c r="H9041" s="2" t="s">
        <v>42</v>
      </c>
      <c r="I9041" s="2" t="s">
        <v>25</v>
      </c>
      <c r="J9041" s="2" t="str">
        <f t="array" ref="J9041">XLOOKUP('Transaction Data'!$G9041,Product_Code,Biscuit_Brand)</f>
        <v>Oatmeal Cookies</v>
      </c>
      <c r="K9041" s="2">
        <f t="array" ref="K9041">XLOOKUP('Transaction Data'!$G9041,Product_Code,Cost)</f>
        <v>19</v>
      </c>
      <c r="L9041" s="2">
        <f t="array" ref="L9041">XLOOKUP('Transaction Data'!$G9041,Product_Code,Unit_Price)</f>
        <v>23</v>
      </c>
      <c r="M9041" s="3">
        <f>'Transaction Data'!$F9041*'Transaction Data'!$K9041</f>
        <v>2527</v>
      </c>
      <c r="N9041" s="3">
        <f>'Transaction Data'!$F9041*'Transaction Data'!$L9041</f>
        <v>3059</v>
      </c>
      <c r="O9041" s="3">
        <f>'Transaction Data'!$N9041-'Transaction Data'!$M9041</f>
        <v>532</v>
      </c>
      <c r="P9041" s="2">
        <f>DATEDIF('Transaction Data'!$D9041,'Transaction Data'!$A9041,"y")</f>
        <v>68</v>
      </c>
      <c r="Q9041" s="2" t="str">
        <f>FLOOR('Transaction Data'!$P9041,15)&amp;"-"&amp;FLOOR('Transaction Data'!$P9041,15)+14</f>
        <v>60-74</v>
      </c>
      <c r="R9041" s="2" t="str">
        <f>IF('Transaction Data'!$L9041&lt;=10,"Less Expensive","Expensive")</f>
        <v>Expensive</v>
      </c>
      <c r="S9041" s="4">
        <f>WEEKDAY('Transaction Data'!$A9041)</f>
        <v>7</v>
      </c>
      <c r="T9041" s="2" t="str">
        <f>IF(WEEKDAY('Transaction Data'!$A9041,2)&lt;6,"Weekday","Weekend")</f>
        <v>Weekend</v>
      </c>
    </row>
    <row r="9042" ht="15.75" customHeight="1">
      <c r="A9042" s="1">
        <v>45416.0</v>
      </c>
      <c r="B9042" s="2" t="s">
        <v>8252</v>
      </c>
      <c r="C9042" s="2" t="s">
        <v>54</v>
      </c>
      <c r="D9042" s="1">
        <v>22925.0</v>
      </c>
      <c r="E9042" s="2" t="s">
        <v>27</v>
      </c>
      <c r="F9042" s="2">
        <v>476.0</v>
      </c>
      <c r="G9042" s="2" t="s">
        <v>33</v>
      </c>
      <c r="H9042" s="2" t="s">
        <v>45</v>
      </c>
      <c r="I9042" s="2" t="s">
        <v>25</v>
      </c>
      <c r="J9042" s="2" t="str">
        <f t="array" ref="J9042">XLOOKUP('Transaction Data'!$G9042,Product_Code,Biscuit_Brand)</f>
        <v>Caramel Biscuits</v>
      </c>
      <c r="K9042" s="2">
        <f t="array" ref="K9042">XLOOKUP('Transaction Data'!$G9042,Product_Code,Cost)</f>
        <v>18</v>
      </c>
      <c r="L9042" s="2">
        <f t="array" ref="L9042">XLOOKUP('Transaction Data'!$G9042,Product_Code,Unit_Price)</f>
        <v>22</v>
      </c>
      <c r="M9042" s="3">
        <f>'Transaction Data'!$F9042*'Transaction Data'!$K9042</f>
        <v>8568</v>
      </c>
      <c r="N9042" s="3">
        <f>'Transaction Data'!$F9042*'Transaction Data'!$L9042</f>
        <v>10472</v>
      </c>
      <c r="O9042" s="3">
        <f>'Transaction Data'!$N9042-'Transaction Data'!$M9042</f>
        <v>1904</v>
      </c>
      <c r="P9042" s="2">
        <f>DATEDIF('Transaction Data'!$D9042,'Transaction Data'!$A9042,"y")</f>
        <v>61</v>
      </c>
      <c r="Q9042" s="2" t="str">
        <f>FLOOR('Transaction Data'!$P9042,15)&amp;"-"&amp;FLOOR('Transaction Data'!$P9042,15)+14</f>
        <v>60-74</v>
      </c>
      <c r="R9042" s="2" t="str">
        <f>IF('Transaction Data'!$L9042&lt;=10,"Less Expensive","Expensive")</f>
        <v>Expensive</v>
      </c>
      <c r="S9042" s="4">
        <f>WEEKDAY('Transaction Data'!$A9042)</f>
        <v>7</v>
      </c>
      <c r="T9042" s="2" t="str">
        <f>IF(WEEKDAY('Transaction Data'!$A9042,2)&lt;6,"Weekday","Weekend")</f>
        <v>Weekend</v>
      </c>
    </row>
    <row r="9043" ht="15.75" customHeight="1">
      <c r="A9043" s="1">
        <v>45372.0</v>
      </c>
      <c r="B9043" s="2" t="s">
        <v>8253</v>
      </c>
      <c r="C9043" s="2" t="s">
        <v>65</v>
      </c>
      <c r="D9043" s="1">
        <v>22961.0</v>
      </c>
      <c r="E9043" s="2" t="s">
        <v>27</v>
      </c>
      <c r="F9043" s="2">
        <v>320.0</v>
      </c>
      <c r="G9043" s="2" t="s">
        <v>57</v>
      </c>
      <c r="H9043" s="2" t="s">
        <v>24</v>
      </c>
      <c r="I9043" s="2" t="s">
        <v>25</v>
      </c>
      <c r="J9043" s="2" t="str">
        <f t="array" ref="J9043">XLOOKUP('Transaction Data'!$G9043,Product_Code,Biscuit_Brand)</f>
        <v>Oatmeal Cookies</v>
      </c>
      <c r="K9043" s="2">
        <f t="array" ref="K9043">XLOOKUP('Transaction Data'!$G9043,Product_Code,Cost)</f>
        <v>19</v>
      </c>
      <c r="L9043" s="2">
        <f t="array" ref="L9043">XLOOKUP('Transaction Data'!$G9043,Product_Code,Unit_Price)</f>
        <v>23</v>
      </c>
      <c r="M9043" s="3">
        <f>'Transaction Data'!$F9043*'Transaction Data'!$K9043</f>
        <v>6080</v>
      </c>
      <c r="N9043" s="3">
        <f>'Transaction Data'!$F9043*'Transaction Data'!$L9043</f>
        <v>7360</v>
      </c>
      <c r="O9043" s="3">
        <f>'Transaction Data'!$N9043-'Transaction Data'!$M9043</f>
        <v>1280</v>
      </c>
      <c r="P9043" s="2">
        <f>DATEDIF('Transaction Data'!$D9043,'Transaction Data'!$A9043,"y")</f>
        <v>61</v>
      </c>
      <c r="Q9043" s="2" t="str">
        <f>FLOOR('Transaction Data'!$P9043,15)&amp;"-"&amp;FLOOR('Transaction Data'!$P9043,15)+14</f>
        <v>60-74</v>
      </c>
      <c r="R9043" s="2" t="str">
        <f>IF('Transaction Data'!$L9043&lt;=10,"Less Expensive","Expensive")</f>
        <v>Expensive</v>
      </c>
      <c r="S9043" s="4">
        <f>WEEKDAY('Transaction Data'!$A9043)</f>
        <v>5</v>
      </c>
      <c r="T9043" s="2" t="str">
        <f>IF(WEEKDAY('Transaction Data'!$A9043,2)&lt;6,"Weekday","Weekend")</f>
        <v>Weekday</v>
      </c>
    </row>
    <row r="9044" ht="15.75" customHeight="1">
      <c r="A9044" s="1">
        <v>45334.0</v>
      </c>
      <c r="B9044" s="2" t="s">
        <v>8254</v>
      </c>
      <c r="C9044" s="2" t="s">
        <v>69</v>
      </c>
      <c r="D9044" s="1">
        <v>27884.0</v>
      </c>
      <c r="E9044" s="2" t="s">
        <v>37</v>
      </c>
      <c r="F9044" s="2">
        <v>426.0</v>
      </c>
      <c r="G9044" s="2" t="s">
        <v>55</v>
      </c>
      <c r="H9044" s="2" t="s">
        <v>29</v>
      </c>
      <c r="I9044" s="2" t="s">
        <v>25</v>
      </c>
      <c r="J9044" s="2" t="str">
        <f t="array" ref="J9044">XLOOKUP('Transaction Data'!$G9044,Product_Code,Biscuit_Brand)</f>
        <v>Vanilla Wafers</v>
      </c>
      <c r="K9044" s="2">
        <f t="array" ref="K9044">XLOOKUP('Transaction Data'!$G9044,Product_Code,Cost)</f>
        <v>18</v>
      </c>
      <c r="L9044" s="2">
        <f t="array" ref="L9044">XLOOKUP('Transaction Data'!$G9044,Product_Code,Unit_Price)</f>
        <v>36</v>
      </c>
      <c r="M9044" s="3">
        <f>'Transaction Data'!$F9044*'Transaction Data'!$K9044</f>
        <v>7668</v>
      </c>
      <c r="N9044" s="3">
        <f>'Transaction Data'!$F9044*'Transaction Data'!$L9044</f>
        <v>15336</v>
      </c>
      <c r="O9044" s="3">
        <f>'Transaction Data'!$N9044-'Transaction Data'!$M9044</f>
        <v>7668</v>
      </c>
      <c r="P9044" s="2">
        <f>DATEDIF('Transaction Data'!$D9044,'Transaction Data'!$A9044,"y")</f>
        <v>47</v>
      </c>
      <c r="Q9044" s="2" t="str">
        <f>FLOOR('Transaction Data'!$P9044,15)&amp;"-"&amp;FLOOR('Transaction Data'!$P9044,15)+14</f>
        <v>45-59</v>
      </c>
      <c r="R9044" s="2" t="str">
        <f>IF('Transaction Data'!$L9044&lt;=10,"Less Expensive","Expensive")</f>
        <v>Expensive</v>
      </c>
      <c r="S9044" s="4">
        <f>WEEKDAY('Transaction Data'!$A9044)</f>
        <v>2</v>
      </c>
      <c r="T9044" s="2" t="str">
        <f>IF(WEEKDAY('Transaction Data'!$A9044,2)&lt;6,"Weekday","Weekend")</f>
        <v>Weekday</v>
      </c>
    </row>
    <row r="9045" ht="15.75" customHeight="1">
      <c r="A9045" s="1">
        <v>45341.0</v>
      </c>
      <c r="B9045" s="2" t="s">
        <v>8255</v>
      </c>
      <c r="C9045" s="2" t="s">
        <v>47</v>
      </c>
      <c r="D9045" s="1">
        <v>26253.0</v>
      </c>
      <c r="E9045" s="2" t="s">
        <v>63</v>
      </c>
      <c r="F9045" s="2">
        <v>178.0</v>
      </c>
      <c r="G9045" s="2" t="s">
        <v>57</v>
      </c>
      <c r="H9045" s="2" t="s">
        <v>29</v>
      </c>
      <c r="I9045" s="2" t="s">
        <v>25</v>
      </c>
      <c r="J9045" s="2" t="str">
        <f t="array" ref="J9045">XLOOKUP('Transaction Data'!$G9045,Product_Code,Biscuit_Brand)</f>
        <v>Oatmeal Cookies</v>
      </c>
      <c r="K9045" s="2">
        <f t="array" ref="K9045">XLOOKUP('Transaction Data'!$G9045,Product_Code,Cost)</f>
        <v>19</v>
      </c>
      <c r="L9045" s="2">
        <f t="array" ref="L9045">XLOOKUP('Transaction Data'!$G9045,Product_Code,Unit_Price)</f>
        <v>23</v>
      </c>
      <c r="M9045" s="3">
        <f>'Transaction Data'!$F9045*'Transaction Data'!$K9045</f>
        <v>3382</v>
      </c>
      <c r="N9045" s="3">
        <f>'Transaction Data'!$F9045*'Transaction Data'!$L9045</f>
        <v>4094</v>
      </c>
      <c r="O9045" s="3">
        <f>'Transaction Data'!$N9045-'Transaction Data'!$M9045</f>
        <v>712</v>
      </c>
      <c r="P9045" s="2">
        <f>DATEDIF('Transaction Data'!$D9045,'Transaction Data'!$A9045,"y")</f>
        <v>52</v>
      </c>
      <c r="Q9045" s="2" t="str">
        <f>FLOOR('Transaction Data'!$P9045,15)&amp;"-"&amp;FLOOR('Transaction Data'!$P9045,15)+14</f>
        <v>45-59</v>
      </c>
      <c r="R9045" s="2" t="str">
        <f>IF('Transaction Data'!$L9045&lt;=10,"Less Expensive","Expensive")</f>
        <v>Expensive</v>
      </c>
      <c r="S9045" s="4">
        <f>WEEKDAY('Transaction Data'!$A9045)</f>
        <v>2</v>
      </c>
      <c r="T9045" s="2" t="str">
        <f>IF(WEEKDAY('Transaction Data'!$A9045,2)&lt;6,"Weekday","Weekend")</f>
        <v>Weekday</v>
      </c>
    </row>
    <row r="9046" ht="15.75" customHeight="1">
      <c r="A9046" s="1">
        <v>45402.0</v>
      </c>
      <c r="B9046" s="2" t="s">
        <v>8256</v>
      </c>
      <c r="C9046" s="2" t="s">
        <v>69</v>
      </c>
      <c r="D9046" s="1">
        <v>37763.0</v>
      </c>
      <c r="E9046" s="2" t="s">
        <v>22</v>
      </c>
      <c r="F9046" s="2">
        <v>373.0</v>
      </c>
      <c r="G9046" s="2" t="s">
        <v>33</v>
      </c>
      <c r="H9046" s="2" t="s">
        <v>34</v>
      </c>
      <c r="I9046" s="2" t="s">
        <v>25</v>
      </c>
      <c r="J9046" s="2" t="str">
        <f t="array" ref="J9046">XLOOKUP('Transaction Data'!$G9046,Product_Code,Biscuit_Brand)</f>
        <v>Caramel Biscuits</v>
      </c>
      <c r="K9046" s="2">
        <f t="array" ref="K9046">XLOOKUP('Transaction Data'!$G9046,Product_Code,Cost)</f>
        <v>18</v>
      </c>
      <c r="L9046" s="2">
        <f t="array" ref="L9046">XLOOKUP('Transaction Data'!$G9046,Product_Code,Unit_Price)</f>
        <v>22</v>
      </c>
      <c r="M9046" s="3">
        <f>'Transaction Data'!$F9046*'Transaction Data'!$K9046</f>
        <v>6714</v>
      </c>
      <c r="N9046" s="3">
        <f>'Transaction Data'!$F9046*'Transaction Data'!$L9046</f>
        <v>8206</v>
      </c>
      <c r="O9046" s="3">
        <f>'Transaction Data'!$N9046-'Transaction Data'!$M9046</f>
        <v>1492</v>
      </c>
      <c r="P9046" s="2">
        <f>DATEDIF('Transaction Data'!$D9046,'Transaction Data'!$A9046,"y")</f>
        <v>20</v>
      </c>
      <c r="Q9046" s="2" t="str">
        <f>FLOOR('Transaction Data'!$P9046,15)&amp;"-"&amp;FLOOR('Transaction Data'!$P9046,15)+14</f>
        <v>15-29</v>
      </c>
      <c r="R9046" s="2" t="str">
        <f>IF('Transaction Data'!$L9046&lt;=10,"Less Expensive","Expensive")</f>
        <v>Expensive</v>
      </c>
      <c r="S9046" s="4">
        <f>WEEKDAY('Transaction Data'!$A9046)</f>
        <v>7</v>
      </c>
      <c r="T9046" s="2" t="str">
        <f>IF(WEEKDAY('Transaction Data'!$A9046,2)&lt;6,"Weekday","Weekend")</f>
        <v>Weekend</v>
      </c>
    </row>
    <row r="9047" ht="15.75" customHeight="1">
      <c r="A9047" s="1">
        <v>45335.0</v>
      </c>
      <c r="B9047" s="2" t="s">
        <v>8257</v>
      </c>
      <c r="C9047" s="2" t="s">
        <v>72</v>
      </c>
      <c r="D9047" s="1">
        <v>33809.0</v>
      </c>
      <c r="E9047" s="2" t="s">
        <v>22</v>
      </c>
      <c r="F9047" s="2">
        <v>235.0</v>
      </c>
      <c r="G9047" s="2" t="s">
        <v>28</v>
      </c>
      <c r="H9047" s="2" t="s">
        <v>24</v>
      </c>
      <c r="I9047" s="2" t="s">
        <v>25</v>
      </c>
      <c r="J9047" s="2" t="str">
        <f t="array" ref="J9047">XLOOKUP('Transaction Data'!$G9047,Product_Code,Biscuit_Brand)</f>
        <v>Shortbread</v>
      </c>
      <c r="K9047" s="2">
        <f t="array" ref="K9047">XLOOKUP('Transaction Data'!$G9047,Product_Code,Cost)</f>
        <v>10</v>
      </c>
      <c r="L9047" s="2">
        <f t="array" ref="L9047">XLOOKUP('Transaction Data'!$G9047,Product_Code,Unit_Price)</f>
        <v>45</v>
      </c>
      <c r="M9047" s="3">
        <f>'Transaction Data'!$F9047*'Transaction Data'!$K9047</f>
        <v>2350</v>
      </c>
      <c r="N9047" s="3">
        <f>'Transaction Data'!$F9047*'Transaction Data'!$L9047</f>
        <v>10575</v>
      </c>
      <c r="O9047" s="3">
        <f>'Transaction Data'!$N9047-'Transaction Data'!$M9047</f>
        <v>8225</v>
      </c>
      <c r="P9047" s="2">
        <f>DATEDIF('Transaction Data'!$D9047,'Transaction Data'!$A9047,"y")</f>
        <v>31</v>
      </c>
      <c r="Q9047" s="2" t="str">
        <f>FLOOR('Transaction Data'!$P9047,15)&amp;"-"&amp;FLOOR('Transaction Data'!$P9047,15)+14</f>
        <v>30-44</v>
      </c>
      <c r="R9047" s="2" t="str">
        <f>IF('Transaction Data'!$L9047&lt;=10,"Less Expensive","Expensive")</f>
        <v>Expensive</v>
      </c>
      <c r="S9047" s="4">
        <f>WEEKDAY('Transaction Data'!$A9047)</f>
        <v>3</v>
      </c>
      <c r="T9047" s="2" t="str">
        <f>IF(WEEKDAY('Transaction Data'!$A9047,2)&lt;6,"Weekday","Weekend")</f>
        <v>Weekday</v>
      </c>
    </row>
    <row r="9048" ht="15.75" customHeight="1">
      <c r="A9048" s="1">
        <v>45400.0</v>
      </c>
      <c r="B9048" s="2" t="s">
        <v>8258</v>
      </c>
      <c r="C9048" s="2" t="s">
        <v>21</v>
      </c>
      <c r="D9048" s="1">
        <v>31442.0</v>
      </c>
      <c r="E9048" s="2" t="s">
        <v>37</v>
      </c>
      <c r="F9048" s="2">
        <v>125.0</v>
      </c>
      <c r="G9048" s="2" t="s">
        <v>60</v>
      </c>
      <c r="H9048" s="2" t="s">
        <v>42</v>
      </c>
      <c r="I9048" s="2" t="s">
        <v>25</v>
      </c>
      <c r="J9048" s="2" t="str">
        <f t="array" ref="J9048">XLOOKUP('Transaction Data'!$G9048,Product_Code,Biscuit_Brand)</f>
        <v>Peanut Butter Bites</v>
      </c>
      <c r="K9048" s="2">
        <f t="array" ref="K9048">XLOOKUP('Transaction Data'!$G9048,Product_Code,Cost)</f>
        <v>5</v>
      </c>
      <c r="L9048" s="2">
        <f t="array" ref="L9048">XLOOKUP('Transaction Data'!$G9048,Product_Code,Unit_Price)</f>
        <v>7</v>
      </c>
      <c r="M9048" s="3">
        <f>'Transaction Data'!$F9048*'Transaction Data'!$K9048</f>
        <v>625</v>
      </c>
      <c r="N9048" s="3">
        <f>'Transaction Data'!$F9048*'Transaction Data'!$L9048</f>
        <v>875</v>
      </c>
      <c r="O9048" s="3">
        <f>'Transaction Data'!$N9048-'Transaction Data'!$M9048</f>
        <v>250</v>
      </c>
      <c r="P9048" s="2">
        <f>DATEDIF('Transaction Data'!$D9048,'Transaction Data'!$A9048,"y")</f>
        <v>38</v>
      </c>
      <c r="Q9048" s="2" t="str">
        <f>FLOOR('Transaction Data'!$P9048,15)&amp;"-"&amp;FLOOR('Transaction Data'!$P9048,15)+14</f>
        <v>30-44</v>
      </c>
      <c r="R9048" s="2" t="str">
        <f>IF('Transaction Data'!$L9048&lt;=10,"Less Expensive","Expensive")</f>
        <v>Less Expensive</v>
      </c>
      <c r="S9048" s="4">
        <f>WEEKDAY('Transaction Data'!$A9048)</f>
        <v>5</v>
      </c>
      <c r="T9048" s="2" t="str">
        <f>IF(WEEKDAY('Transaction Data'!$A9048,2)&lt;6,"Weekday","Weekend")</f>
        <v>Weekday</v>
      </c>
    </row>
    <row r="9049" ht="15.75" customHeight="1">
      <c r="A9049" s="1">
        <v>45433.0</v>
      </c>
      <c r="B9049" s="2" t="s">
        <v>8259</v>
      </c>
      <c r="C9049" s="2" t="s">
        <v>51</v>
      </c>
      <c r="D9049" s="1">
        <v>24014.0</v>
      </c>
      <c r="E9049" s="2" t="s">
        <v>37</v>
      </c>
      <c r="F9049" s="2">
        <v>203.0</v>
      </c>
      <c r="G9049" s="2" t="s">
        <v>48</v>
      </c>
      <c r="H9049" s="2" t="s">
        <v>45</v>
      </c>
      <c r="I9049" s="2" t="s">
        <v>25</v>
      </c>
      <c r="J9049" s="2" t="str">
        <f t="array" ref="J9049">XLOOKUP('Transaction Data'!$G9049,Product_Code,Biscuit_Brand)</f>
        <v>Lemon Crisps</v>
      </c>
      <c r="K9049" s="2">
        <f t="array" ref="K9049">XLOOKUP('Transaction Data'!$G9049,Product_Code,Cost)</f>
        <v>7</v>
      </c>
      <c r="L9049" s="2">
        <f t="array" ref="L9049">XLOOKUP('Transaction Data'!$G9049,Product_Code,Unit_Price)</f>
        <v>9</v>
      </c>
      <c r="M9049" s="3">
        <f>'Transaction Data'!$F9049*'Transaction Data'!$K9049</f>
        <v>1421</v>
      </c>
      <c r="N9049" s="3">
        <f>'Transaction Data'!$F9049*'Transaction Data'!$L9049</f>
        <v>1827</v>
      </c>
      <c r="O9049" s="3">
        <f>'Transaction Data'!$N9049-'Transaction Data'!$M9049</f>
        <v>406</v>
      </c>
      <c r="P9049" s="2">
        <f>DATEDIF('Transaction Data'!$D9049,'Transaction Data'!$A9049,"y")</f>
        <v>58</v>
      </c>
      <c r="Q9049" s="2" t="str">
        <f>FLOOR('Transaction Data'!$P9049,15)&amp;"-"&amp;FLOOR('Transaction Data'!$P9049,15)+14</f>
        <v>45-59</v>
      </c>
      <c r="R9049" s="2" t="str">
        <f>IF('Transaction Data'!$L9049&lt;=10,"Less Expensive","Expensive")</f>
        <v>Less Expensive</v>
      </c>
      <c r="S9049" s="4">
        <f>WEEKDAY('Transaction Data'!$A9049)</f>
        <v>3</v>
      </c>
      <c r="T9049" s="2" t="str">
        <f>IF(WEEKDAY('Transaction Data'!$A9049,2)&lt;6,"Weekday","Weekend")</f>
        <v>Weekday</v>
      </c>
    </row>
    <row r="9050" ht="15.75" customHeight="1">
      <c r="A9050" s="1">
        <v>45351.0</v>
      </c>
      <c r="B9050" s="2" t="s">
        <v>8260</v>
      </c>
      <c r="C9050" s="2" t="s">
        <v>41</v>
      </c>
      <c r="D9050" s="1">
        <v>33865.0</v>
      </c>
      <c r="E9050" s="2" t="s">
        <v>27</v>
      </c>
      <c r="F9050" s="2">
        <v>305.0</v>
      </c>
      <c r="G9050" s="2" t="s">
        <v>48</v>
      </c>
      <c r="H9050" s="2" t="s">
        <v>24</v>
      </c>
      <c r="I9050" s="2" t="s">
        <v>25</v>
      </c>
      <c r="J9050" s="2" t="str">
        <f t="array" ref="J9050">XLOOKUP('Transaction Data'!$G9050,Product_Code,Biscuit_Brand)</f>
        <v>Lemon Crisps</v>
      </c>
      <c r="K9050" s="2">
        <f t="array" ref="K9050">XLOOKUP('Transaction Data'!$G9050,Product_Code,Cost)</f>
        <v>7</v>
      </c>
      <c r="L9050" s="2">
        <f t="array" ref="L9050">XLOOKUP('Transaction Data'!$G9050,Product_Code,Unit_Price)</f>
        <v>9</v>
      </c>
      <c r="M9050" s="3">
        <f>'Transaction Data'!$F9050*'Transaction Data'!$K9050</f>
        <v>2135</v>
      </c>
      <c r="N9050" s="3">
        <f>'Transaction Data'!$F9050*'Transaction Data'!$L9050</f>
        <v>2745</v>
      </c>
      <c r="O9050" s="3">
        <f>'Transaction Data'!$N9050-'Transaction Data'!$M9050</f>
        <v>610</v>
      </c>
      <c r="P9050" s="2">
        <f>DATEDIF('Transaction Data'!$D9050,'Transaction Data'!$A9050,"y")</f>
        <v>31</v>
      </c>
      <c r="Q9050" s="2" t="str">
        <f>FLOOR('Transaction Data'!$P9050,15)&amp;"-"&amp;FLOOR('Transaction Data'!$P9050,15)+14</f>
        <v>30-44</v>
      </c>
      <c r="R9050" s="2" t="str">
        <f>IF('Transaction Data'!$L9050&lt;=10,"Less Expensive","Expensive")</f>
        <v>Less Expensive</v>
      </c>
      <c r="S9050" s="4">
        <f>WEEKDAY('Transaction Data'!$A9050)</f>
        <v>5</v>
      </c>
      <c r="T9050" s="2" t="str">
        <f>IF(WEEKDAY('Transaction Data'!$A9050,2)&lt;6,"Weekday","Weekend")</f>
        <v>Weekday</v>
      </c>
    </row>
    <row r="9051" ht="15.75" customHeight="1">
      <c r="A9051" s="1">
        <v>45407.0</v>
      </c>
      <c r="B9051" s="2" t="s">
        <v>8261</v>
      </c>
      <c r="C9051" s="2" t="s">
        <v>47</v>
      </c>
      <c r="D9051" s="1">
        <v>23799.0</v>
      </c>
      <c r="E9051" s="2" t="s">
        <v>22</v>
      </c>
      <c r="F9051" s="2">
        <v>427.0</v>
      </c>
      <c r="G9051" s="2" t="s">
        <v>60</v>
      </c>
      <c r="H9051" s="2" t="s">
        <v>29</v>
      </c>
      <c r="I9051" s="2" t="s">
        <v>25</v>
      </c>
      <c r="J9051" s="2" t="str">
        <f t="array" ref="J9051">XLOOKUP('Transaction Data'!$G9051,Product_Code,Biscuit_Brand)</f>
        <v>Peanut Butter Bites</v>
      </c>
      <c r="K9051" s="2">
        <f t="array" ref="K9051">XLOOKUP('Transaction Data'!$G9051,Product_Code,Cost)</f>
        <v>5</v>
      </c>
      <c r="L9051" s="2">
        <f t="array" ref="L9051">XLOOKUP('Transaction Data'!$G9051,Product_Code,Unit_Price)</f>
        <v>7</v>
      </c>
      <c r="M9051" s="3">
        <f>'Transaction Data'!$F9051*'Transaction Data'!$K9051</f>
        <v>2135</v>
      </c>
      <c r="N9051" s="3">
        <f>'Transaction Data'!$F9051*'Transaction Data'!$L9051</f>
        <v>2989</v>
      </c>
      <c r="O9051" s="3">
        <f>'Transaction Data'!$N9051-'Transaction Data'!$M9051</f>
        <v>854</v>
      </c>
      <c r="P9051" s="2">
        <f>DATEDIF('Transaction Data'!$D9051,'Transaction Data'!$A9051,"y")</f>
        <v>59</v>
      </c>
      <c r="Q9051" s="2" t="str">
        <f>FLOOR('Transaction Data'!$P9051,15)&amp;"-"&amp;FLOOR('Transaction Data'!$P9051,15)+14</f>
        <v>45-59</v>
      </c>
      <c r="R9051" s="2" t="str">
        <f>IF('Transaction Data'!$L9051&lt;=10,"Less Expensive","Expensive")</f>
        <v>Less Expensive</v>
      </c>
      <c r="S9051" s="4">
        <f>WEEKDAY('Transaction Data'!$A9051)</f>
        <v>5</v>
      </c>
      <c r="T9051" s="2" t="str">
        <f>IF(WEEKDAY('Transaction Data'!$A9051,2)&lt;6,"Weekday","Weekend")</f>
        <v>Weekday</v>
      </c>
    </row>
    <row r="9052" ht="15.75" customHeight="1">
      <c r="A9052" s="1">
        <v>45362.0</v>
      </c>
      <c r="B9052" s="2" t="s">
        <v>8262</v>
      </c>
      <c r="C9052" s="2" t="s">
        <v>72</v>
      </c>
      <c r="D9052" s="1">
        <v>31755.0</v>
      </c>
      <c r="E9052" s="2" t="s">
        <v>22</v>
      </c>
      <c r="F9052" s="2">
        <v>186.0</v>
      </c>
      <c r="G9052" s="2" t="s">
        <v>57</v>
      </c>
      <c r="H9052" s="2" t="s">
        <v>42</v>
      </c>
      <c r="I9052" s="2" t="s">
        <v>25</v>
      </c>
      <c r="J9052" s="2" t="str">
        <f t="array" ref="J9052">XLOOKUP('Transaction Data'!$G9052,Product_Code,Biscuit_Brand)</f>
        <v>Oatmeal Cookies</v>
      </c>
      <c r="K9052" s="2">
        <f t="array" ref="K9052">XLOOKUP('Transaction Data'!$G9052,Product_Code,Cost)</f>
        <v>19</v>
      </c>
      <c r="L9052" s="2">
        <f t="array" ref="L9052">XLOOKUP('Transaction Data'!$G9052,Product_Code,Unit_Price)</f>
        <v>23</v>
      </c>
      <c r="M9052" s="3">
        <f>'Transaction Data'!$F9052*'Transaction Data'!$K9052</f>
        <v>3534</v>
      </c>
      <c r="N9052" s="3">
        <f>'Transaction Data'!$F9052*'Transaction Data'!$L9052</f>
        <v>4278</v>
      </c>
      <c r="O9052" s="3">
        <f>'Transaction Data'!$N9052-'Transaction Data'!$M9052</f>
        <v>744</v>
      </c>
      <c r="P9052" s="2">
        <f>DATEDIF('Transaction Data'!$D9052,'Transaction Data'!$A9052,"y")</f>
        <v>37</v>
      </c>
      <c r="Q9052" s="2" t="str">
        <f>FLOOR('Transaction Data'!$P9052,15)&amp;"-"&amp;FLOOR('Transaction Data'!$P9052,15)+14</f>
        <v>30-44</v>
      </c>
      <c r="R9052" s="2" t="str">
        <f>IF('Transaction Data'!$L9052&lt;=10,"Less Expensive","Expensive")</f>
        <v>Expensive</v>
      </c>
      <c r="S9052" s="4">
        <f>WEEKDAY('Transaction Data'!$A9052)</f>
        <v>2</v>
      </c>
      <c r="T9052" s="2" t="str">
        <f>IF(WEEKDAY('Transaction Data'!$A9052,2)&lt;6,"Weekday","Weekend")</f>
        <v>Weekday</v>
      </c>
    </row>
    <row r="9053" ht="15.75" customHeight="1">
      <c r="A9053" s="1">
        <v>45320.0</v>
      </c>
      <c r="B9053" s="2" t="s">
        <v>8263</v>
      </c>
      <c r="C9053" s="2" t="s">
        <v>21</v>
      </c>
      <c r="D9053" s="1">
        <v>30185.0</v>
      </c>
      <c r="E9053" s="2" t="s">
        <v>63</v>
      </c>
      <c r="F9053" s="2">
        <v>343.0</v>
      </c>
      <c r="G9053" s="2" t="s">
        <v>28</v>
      </c>
      <c r="H9053" s="2" t="s">
        <v>45</v>
      </c>
      <c r="I9053" s="2" t="s">
        <v>30</v>
      </c>
      <c r="J9053" s="2" t="str">
        <f t="array" ref="J9053">XLOOKUP('Transaction Data'!$G9053,Product_Code,Biscuit_Brand)</f>
        <v>Shortbread</v>
      </c>
      <c r="K9053" s="2">
        <f t="array" ref="K9053">XLOOKUP('Transaction Data'!$G9053,Product_Code,Cost)</f>
        <v>10</v>
      </c>
      <c r="L9053" s="2">
        <f t="array" ref="L9053">XLOOKUP('Transaction Data'!$G9053,Product_Code,Unit_Price)</f>
        <v>45</v>
      </c>
      <c r="M9053" s="3">
        <f>'Transaction Data'!$F9053*'Transaction Data'!$K9053</f>
        <v>3430</v>
      </c>
      <c r="N9053" s="3">
        <f>'Transaction Data'!$F9053*'Transaction Data'!$L9053</f>
        <v>15435</v>
      </c>
      <c r="O9053" s="3">
        <f>'Transaction Data'!$N9053-'Transaction Data'!$M9053</f>
        <v>12005</v>
      </c>
      <c r="P9053" s="2">
        <f>DATEDIF('Transaction Data'!$D9053,'Transaction Data'!$A9053,"y")</f>
        <v>41</v>
      </c>
      <c r="Q9053" s="2" t="str">
        <f>FLOOR('Transaction Data'!$P9053,15)&amp;"-"&amp;FLOOR('Transaction Data'!$P9053,15)+14</f>
        <v>30-44</v>
      </c>
      <c r="R9053" s="2" t="str">
        <f>IF('Transaction Data'!$L9053&lt;=10,"Less Expensive","Expensive")</f>
        <v>Expensive</v>
      </c>
      <c r="S9053" s="4">
        <f>WEEKDAY('Transaction Data'!$A9053)</f>
        <v>2</v>
      </c>
      <c r="T9053" s="2" t="str">
        <f>IF(WEEKDAY('Transaction Data'!$A9053,2)&lt;6,"Weekday","Weekend")</f>
        <v>Weekday</v>
      </c>
    </row>
    <row r="9054" ht="15.75" customHeight="1">
      <c r="A9054" s="1">
        <v>45502.0</v>
      </c>
      <c r="B9054" s="2" t="s">
        <v>8264</v>
      </c>
      <c r="C9054" s="2" t="s">
        <v>69</v>
      </c>
      <c r="D9054" s="1">
        <v>36645.0</v>
      </c>
      <c r="E9054" s="2" t="s">
        <v>63</v>
      </c>
      <c r="F9054" s="2">
        <v>210.0</v>
      </c>
      <c r="G9054" s="2" t="s">
        <v>55</v>
      </c>
      <c r="H9054" s="2" t="s">
        <v>24</v>
      </c>
      <c r="I9054" s="2" t="s">
        <v>25</v>
      </c>
      <c r="J9054" s="2" t="str">
        <f t="array" ref="J9054">XLOOKUP('Transaction Data'!$G9054,Product_Code,Biscuit_Brand)</f>
        <v>Vanilla Wafers</v>
      </c>
      <c r="K9054" s="2">
        <f t="array" ref="K9054">XLOOKUP('Transaction Data'!$G9054,Product_Code,Cost)</f>
        <v>18</v>
      </c>
      <c r="L9054" s="2">
        <f t="array" ref="L9054">XLOOKUP('Transaction Data'!$G9054,Product_Code,Unit_Price)</f>
        <v>36</v>
      </c>
      <c r="M9054" s="3">
        <f>'Transaction Data'!$F9054*'Transaction Data'!$K9054</f>
        <v>3780</v>
      </c>
      <c r="N9054" s="3">
        <f>'Transaction Data'!$F9054*'Transaction Data'!$L9054</f>
        <v>7560</v>
      </c>
      <c r="O9054" s="3">
        <f>'Transaction Data'!$N9054-'Transaction Data'!$M9054</f>
        <v>3780</v>
      </c>
      <c r="P9054" s="2">
        <f>DATEDIF('Transaction Data'!$D9054,'Transaction Data'!$A9054,"y")</f>
        <v>24</v>
      </c>
      <c r="Q9054" s="2" t="str">
        <f>FLOOR('Transaction Data'!$P9054,15)&amp;"-"&amp;FLOOR('Transaction Data'!$P9054,15)+14</f>
        <v>15-29</v>
      </c>
      <c r="R9054" s="2" t="str">
        <f>IF('Transaction Data'!$L9054&lt;=10,"Less Expensive","Expensive")</f>
        <v>Expensive</v>
      </c>
      <c r="S9054" s="4">
        <f>WEEKDAY('Transaction Data'!$A9054)</f>
        <v>2</v>
      </c>
      <c r="T9054" s="2" t="str">
        <f>IF(WEEKDAY('Transaction Data'!$A9054,2)&lt;6,"Weekday","Weekend")</f>
        <v>Weekday</v>
      </c>
    </row>
    <row r="9055" ht="15.75" customHeight="1">
      <c r="A9055" s="1">
        <v>45417.0</v>
      </c>
      <c r="B9055" s="2" t="s">
        <v>8265</v>
      </c>
      <c r="C9055" s="2" t="s">
        <v>47</v>
      </c>
      <c r="D9055" s="1">
        <v>33992.0</v>
      </c>
      <c r="E9055" s="2" t="s">
        <v>37</v>
      </c>
      <c r="F9055" s="2">
        <v>288.0</v>
      </c>
      <c r="G9055" s="2" t="s">
        <v>33</v>
      </c>
      <c r="H9055" s="2" t="s">
        <v>29</v>
      </c>
      <c r="I9055" s="2" t="s">
        <v>25</v>
      </c>
      <c r="J9055" s="2" t="str">
        <f t="array" ref="J9055">XLOOKUP('Transaction Data'!$G9055,Product_Code,Biscuit_Brand)</f>
        <v>Caramel Biscuits</v>
      </c>
      <c r="K9055" s="2">
        <f t="array" ref="K9055">XLOOKUP('Transaction Data'!$G9055,Product_Code,Cost)</f>
        <v>18</v>
      </c>
      <c r="L9055" s="2">
        <f t="array" ref="L9055">XLOOKUP('Transaction Data'!$G9055,Product_Code,Unit_Price)</f>
        <v>22</v>
      </c>
      <c r="M9055" s="3">
        <f>'Transaction Data'!$F9055*'Transaction Data'!$K9055</f>
        <v>5184</v>
      </c>
      <c r="N9055" s="3">
        <f>'Transaction Data'!$F9055*'Transaction Data'!$L9055</f>
        <v>6336</v>
      </c>
      <c r="O9055" s="3">
        <f>'Transaction Data'!$N9055-'Transaction Data'!$M9055</f>
        <v>1152</v>
      </c>
      <c r="P9055" s="2">
        <f>DATEDIF('Transaction Data'!$D9055,'Transaction Data'!$A9055,"y")</f>
        <v>31</v>
      </c>
      <c r="Q9055" s="2" t="str">
        <f>FLOOR('Transaction Data'!$P9055,15)&amp;"-"&amp;FLOOR('Transaction Data'!$P9055,15)+14</f>
        <v>30-44</v>
      </c>
      <c r="R9055" s="2" t="str">
        <f>IF('Transaction Data'!$L9055&lt;=10,"Less Expensive","Expensive")</f>
        <v>Expensive</v>
      </c>
      <c r="S9055" s="4">
        <f>WEEKDAY('Transaction Data'!$A9055)</f>
        <v>1</v>
      </c>
      <c r="T9055" s="2" t="str">
        <f>IF(WEEKDAY('Transaction Data'!$A9055,2)&lt;6,"Weekday","Weekend")</f>
        <v>Weekend</v>
      </c>
    </row>
    <row r="9056" ht="15.75" customHeight="1">
      <c r="A9056" s="1">
        <v>45459.0</v>
      </c>
      <c r="B9056" s="2" t="s">
        <v>7631</v>
      </c>
      <c r="C9056" s="2" t="s">
        <v>21</v>
      </c>
      <c r="D9056" s="1">
        <v>21725.0</v>
      </c>
      <c r="E9056" s="2" t="s">
        <v>27</v>
      </c>
      <c r="F9056" s="2">
        <v>408.0</v>
      </c>
      <c r="G9056" s="2" t="s">
        <v>33</v>
      </c>
      <c r="H9056" s="2" t="s">
        <v>29</v>
      </c>
      <c r="I9056" s="2" t="s">
        <v>25</v>
      </c>
      <c r="J9056" s="2" t="str">
        <f t="array" ref="J9056">XLOOKUP('Transaction Data'!$G9056,Product_Code,Biscuit_Brand)</f>
        <v>Caramel Biscuits</v>
      </c>
      <c r="K9056" s="2">
        <f t="array" ref="K9056">XLOOKUP('Transaction Data'!$G9056,Product_Code,Cost)</f>
        <v>18</v>
      </c>
      <c r="L9056" s="2">
        <f t="array" ref="L9056">XLOOKUP('Transaction Data'!$G9056,Product_Code,Unit_Price)</f>
        <v>22</v>
      </c>
      <c r="M9056" s="3">
        <f>'Transaction Data'!$F9056*'Transaction Data'!$K9056</f>
        <v>7344</v>
      </c>
      <c r="N9056" s="3">
        <f>'Transaction Data'!$F9056*'Transaction Data'!$L9056</f>
        <v>8976</v>
      </c>
      <c r="O9056" s="3">
        <f>'Transaction Data'!$N9056-'Transaction Data'!$M9056</f>
        <v>1632</v>
      </c>
      <c r="P9056" s="2">
        <f>DATEDIF('Transaction Data'!$D9056,'Transaction Data'!$A9056,"y")</f>
        <v>64</v>
      </c>
      <c r="Q9056" s="2" t="str">
        <f>FLOOR('Transaction Data'!$P9056,15)&amp;"-"&amp;FLOOR('Transaction Data'!$P9056,15)+14</f>
        <v>60-74</v>
      </c>
      <c r="R9056" s="2" t="str">
        <f>IF('Transaction Data'!$L9056&lt;=10,"Less Expensive","Expensive")</f>
        <v>Expensive</v>
      </c>
      <c r="S9056" s="4">
        <f>WEEKDAY('Transaction Data'!$A9056)</f>
        <v>1</v>
      </c>
      <c r="T9056" s="2" t="str">
        <f>IF(WEEKDAY('Transaction Data'!$A9056,2)&lt;6,"Weekday","Weekend")</f>
        <v>Weekend</v>
      </c>
    </row>
    <row r="9057" ht="15.75" customHeight="1">
      <c r="A9057" s="1">
        <v>45387.0</v>
      </c>
      <c r="B9057" s="2" t="s">
        <v>8266</v>
      </c>
      <c r="C9057" s="2" t="s">
        <v>32</v>
      </c>
      <c r="D9057" s="1">
        <v>37287.0</v>
      </c>
      <c r="E9057" s="2" t="s">
        <v>37</v>
      </c>
      <c r="F9057" s="2">
        <v>198.0</v>
      </c>
      <c r="G9057" s="2" t="s">
        <v>48</v>
      </c>
      <c r="H9057" s="2" t="s">
        <v>34</v>
      </c>
      <c r="I9057" s="2" t="s">
        <v>25</v>
      </c>
      <c r="J9057" s="2" t="str">
        <f t="array" ref="J9057">XLOOKUP('Transaction Data'!$G9057,Product_Code,Biscuit_Brand)</f>
        <v>Lemon Crisps</v>
      </c>
      <c r="K9057" s="2">
        <f t="array" ref="K9057">XLOOKUP('Transaction Data'!$G9057,Product_Code,Cost)</f>
        <v>7</v>
      </c>
      <c r="L9057" s="2">
        <f t="array" ref="L9057">XLOOKUP('Transaction Data'!$G9057,Product_Code,Unit_Price)</f>
        <v>9</v>
      </c>
      <c r="M9057" s="3">
        <f>'Transaction Data'!$F9057*'Transaction Data'!$K9057</f>
        <v>1386</v>
      </c>
      <c r="N9057" s="3">
        <f>'Transaction Data'!$F9057*'Transaction Data'!$L9057</f>
        <v>1782</v>
      </c>
      <c r="O9057" s="3">
        <f>'Transaction Data'!$N9057-'Transaction Data'!$M9057</f>
        <v>396</v>
      </c>
      <c r="P9057" s="2">
        <f>DATEDIF('Transaction Data'!$D9057,'Transaction Data'!$A9057,"y")</f>
        <v>22</v>
      </c>
      <c r="Q9057" s="2" t="str">
        <f>FLOOR('Transaction Data'!$P9057,15)&amp;"-"&amp;FLOOR('Transaction Data'!$P9057,15)+14</f>
        <v>15-29</v>
      </c>
      <c r="R9057" s="2" t="str">
        <f>IF('Transaction Data'!$L9057&lt;=10,"Less Expensive","Expensive")</f>
        <v>Less Expensive</v>
      </c>
      <c r="S9057" s="4">
        <f>WEEKDAY('Transaction Data'!$A9057)</f>
        <v>6</v>
      </c>
      <c r="T9057" s="2" t="str">
        <f>IF(WEEKDAY('Transaction Data'!$A9057,2)&lt;6,"Weekday","Weekend")</f>
        <v>Weekday</v>
      </c>
    </row>
    <row r="9058" ht="15.75" customHeight="1">
      <c r="A9058" s="1">
        <v>45451.0</v>
      </c>
      <c r="B9058" s="2" t="s">
        <v>8267</v>
      </c>
      <c r="C9058" s="2" t="s">
        <v>65</v>
      </c>
      <c r="D9058" s="1">
        <v>35919.0</v>
      </c>
      <c r="E9058" s="2" t="s">
        <v>27</v>
      </c>
      <c r="F9058" s="2">
        <v>369.0</v>
      </c>
      <c r="G9058" s="2" t="s">
        <v>28</v>
      </c>
      <c r="H9058" s="2" t="s">
        <v>24</v>
      </c>
      <c r="I9058" s="2" t="s">
        <v>25</v>
      </c>
      <c r="J9058" s="2" t="str">
        <f t="array" ref="J9058">XLOOKUP('Transaction Data'!$G9058,Product_Code,Biscuit_Brand)</f>
        <v>Shortbread</v>
      </c>
      <c r="K9058" s="2">
        <f t="array" ref="K9058">XLOOKUP('Transaction Data'!$G9058,Product_Code,Cost)</f>
        <v>10</v>
      </c>
      <c r="L9058" s="2">
        <f t="array" ref="L9058">XLOOKUP('Transaction Data'!$G9058,Product_Code,Unit_Price)</f>
        <v>45</v>
      </c>
      <c r="M9058" s="3">
        <f>'Transaction Data'!$F9058*'Transaction Data'!$K9058</f>
        <v>3690</v>
      </c>
      <c r="N9058" s="3">
        <f>'Transaction Data'!$F9058*'Transaction Data'!$L9058</f>
        <v>16605</v>
      </c>
      <c r="O9058" s="3">
        <f>'Transaction Data'!$N9058-'Transaction Data'!$M9058</f>
        <v>12915</v>
      </c>
      <c r="P9058" s="2">
        <f>DATEDIF('Transaction Data'!$D9058,'Transaction Data'!$A9058,"y")</f>
        <v>26</v>
      </c>
      <c r="Q9058" s="2" t="str">
        <f>FLOOR('Transaction Data'!$P9058,15)&amp;"-"&amp;FLOOR('Transaction Data'!$P9058,15)+14</f>
        <v>15-29</v>
      </c>
      <c r="R9058" s="2" t="str">
        <f>IF('Transaction Data'!$L9058&lt;=10,"Less Expensive","Expensive")</f>
        <v>Expensive</v>
      </c>
      <c r="S9058" s="4">
        <f>WEEKDAY('Transaction Data'!$A9058)</f>
        <v>7</v>
      </c>
      <c r="T9058" s="2" t="str">
        <f>IF(WEEKDAY('Transaction Data'!$A9058,2)&lt;6,"Weekday","Weekend")</f>
        <v>Weekend</v>
      </c>
    </row>
    <row r="9059" ht="15.75" customHeight="1">
      <c r="A9059" s="1">
        <v>45460.0</v>
      </c>
      <c r="B9059" s="2" t="s">
        <v>1296</v>
      </c>
      <c r="C9059" s="2" t="s">
        <v>65</v>
      </c>
      <c r="D9059" s="1">
        <v>33993.0</v>
      </c>
      <c r="E9059" s="2" t="s">
        <v>63</v>
      </c>
      <c r="F9059" s="2">
        <v>28.0</v>
      </c>
      <c r="G9059" s="2" t="s">
        <v>23</v>
      </c>
      <c r="H9059" s="2" t="s">
        <v>42</v>
      </c>
      <c r="I9059" s="2" t="s">
        <v>25</v>
      </c>
      <c r="J9059" s="2" t="str">
        <f t="array" ref="J9059">XLOOKUP('Transaction Data'!$G9059,Product_Code,Biscuit_Brand)</f>
        <v>Cinnamon Swirls</v>
      </c>
      <c r="K9059" s="2">
        <f t="array" ref="K9059">XLOOKUP('Transaction Data'!$G9059,Product_Code,Cost)</f>
        <v>10</v>
      </c>
      <c r="L9059" s="2">
        <f t="array" ref="L9059">XLOOKUP('Transaction Data'!$G9059,Product_Code,Unit_Price)</f>
        <v>14</v>
      </c>
      <c r="M9059" s="3">
        <f>'Transaction Data'!$F9059*'Transaction Data'!$K9059</f>
        <v>280</v>
      </c>
      <c r="N9059" s="3">
        <f>'Transaction Data'!$F9059*'Transaction Data'!$L9059</f>
        <v>392</v>
      </c>
      <c r="O9059" s="3">
        <f>'Transaction Data'!$N9059-'Transaction Data'!$M9059</f>
        <v>112</v>
      </c>
      <c r="P9059" s="2">
        <f>DATEDIF('Transaction Data'!$D9059,'Transaction Data'!$A9059,"y")</f>
        <v>31</v>
      </c>
      <c r="Q9059" s="2" t="str">
        <f>FLOOR('Transaction Data'!$P9059,15)&amp;"-"&amp;FLOOR('Transaction Data'!$P9059,15)+14</f>
        <v>30-44</v>
      </c>
      <c r="R9059" s="2" t="str">
        <f>IF('Transaction Data'!$L9059&lt;=10,"Less Expensive","Expensive")</f>
        <v>Expensive</v>
      </c>
      <c r="S9059" s="4">
        <f>WEEKDAY('Transaction Data'!$A9059)</f>
        <v>2</v>
      </c>
      <c r="T9059" s="2" t="str">
        <f>IF(WEEKDAY('Transaction Data'!$A9059,2)&lt;6,"Weekday","Weekend")</f>
        <v>Weekday</v>
      </c>
    </row>
    <row r="9060" ht="15.75" customHeight="1">
      <c r="A9060" s="1">
        <v>45339.0</v>
      </c>
      <c r="B9060" s="2" t="s">
        <v>8268</v>
      </c>
      <c r="C9060" s="2" t="s">
        <v>69</v>
      </c>
      <c r="D9060" s="1">
        <v>35854.0</v>
      </c>
      <c r="E9060" s="2" t="s">
        <v>37</v>
      </c>
      <c r="F9060" s="2">
        <v>310.0</v>
      </c>
      <c r="G9060" s="2" t="s">
        <v>28</v>
      </c>
      <c r="H9060" s="2" t="s">
        <v>45</v>
      </c>
      <c r="I9060" s="2" t="s">
        <v>25</v>
      </c>
      <c r="J9060" s="2" t="str">
        <f t="array" ref="J9060">XLOOKUP('Transaction Data'!$G9060,Product_Code,Biscuit_Brand)</f>
        <v>Shortbread</v>
      </c>
      <c r="K9060" s="2">
        <f t="array" ref="K9060">XLOOKUP('Transaction Data'!$G9060,Product_Code,Cost)</f>
        <v>10</v>
      </c>
      <c r="L9060" s="2">
        <f t="array" ref="L9060">XLOOKUP('Transaction Data'!$G9060,Product_Code,Unit_Price)</f>
        <v>45</v>
      </c>
      <c r="M9060" s="3">
        <f>'Transaction Data'!$F9060*'Transaction Data'!$K9060</f>
        <v>3100</v>
      </c>
      <c r="N9060" s="3">
        <f>'Transaction Data'!$F9060*'Transaction Data'!$L9060</f>
        <v>13950</v>
      </c>
      <c r="O9060" s="3">
        <f>'Transaction Data'!$N9060-'Transaction Data'!$M9060</f>
        <v>10850</v>
      </c>
      <c r="P9060" s="2">
        <f>DATEDIF('Transaction Data'!$D9060,'Transaction Data'!$A9060,"y")</f>
        <v>25</v>
      </c>
      <c r="Q9060" s="2" t="str">
        <f>FLOOR('Transaction Data'!$P9060,15)&amp;"-"&amp;FLOOR('Transaction Data'!$P9060,15)+14</f>
        <v>15-29</v>
      </c>
      <c r="R9060" s="2" t="str">
        <f>IF('Transaction Data'!$L9060&lt;=10,"Less Expensive","Expensive")</f>
        <v>Expensive</v>
      </c>
      <c r="S9060" s="4">
        <f>WEEKDAY('Transaction Data'!$A9060)</f>
        <v>7</v>
      </c>
      <c r="T9060" s="2" t="str">
        <f>IF(WEEKDAY('Transaction Data'!$A9060,2)&lt;6,"Weekday","Weekend")</f>
        <v>Weekend</v>
      </c>
    </row>
    <row r="9061" ht="15.75" customHeight="1">
      <c r="A9061" s="1">
        <v>45374.0</v>
      </c>
      <c r="B9061" s="2" t="s">
        <v>8269</v>
      </c>
      <c r="C9061" s="2" t="s">
        <v>65</v>
      </c>
      <c r="D9061" s="1">
        <v>21124.0</v>
      </c>
      <c r="E9061" s="2" t="s">
        <v>63</v>
      </c>
      <c r="F9061" s="2">
        <v>106.0</v>
      </c>
      <c r="G9061" s="2" t="s">
        <v>28</v>
      </c>
      <c r="H9061" s="2" t="s">
        <v>24</v>
      </c>
      <c r="I9061" s="2" t="s">
        <v>25</v>
      </c>
      <c r="J9061" s="2" t="str">
        <f t="array" ref="J9061">XLOOKUP('Transaction Data'!$G9061,Product_Code,Biscuit_Brand)</f>
        <v>Shortbread</v>
      </c>
      <c r="K9061" s="2">
        <f t="array" ref="K9061">XLOOKUP('Transaction Data'!$G9061,Product_Code,Cost)</f>
        <v>10</v>
      </c>
      <c r="L9061" s="2">
        <f t="array" ref="L9061">XLOOKUP('Transaction Data'!$G9061,Product_Code,Unit_Price)</f>
        <v>45</v>
      </c>
      <c r="M9061" s="3">
        <f>'Transaction Data'!$F9061*'Transaction Data'!$K9061</f>
        <v>1060</v>
      </c>
      <c r="N9061" s="3">
        <f>'Transaction Data'!$F9061*'Transaction Data'!$L9061</f>
        <v>4770</v>
      </c>
      <c r="O9061" s="3">
        <f>'Transaction Data'!$N9061-'Transaction Data'!$M9061</f>
        <v>3710</v>
      </c>
      <c r="P9061" s="2">
        <f>DATEDIF('Transaction Data'!$D9061,'Transaction Data'!$A9061,"y")</f>
        <v>66</v>
      </c>
      <c r="Q9061" s="2" t="str">
        <f>FLOOR('Transaction Data'!$P9061,15)&amp;"-"&amp;FLOOR('Transaction Data'!$P9061,15)+14</f>
        <v>60-74</v>
      </c>
      <c r="R9061" s="2" t="str">
        <f>IF('Transaction Data'!$L9061&lt;=10,"Less Expensive","Expensive")</f>
        <v>Expensive</v>
      </c>
      <c r="S9061" s="4">
        <f>WEEKDAY('Transaction Data'!$A9061)</f>
        <v>7</v>
      </c>
      <c r="T9061" s="2" t="str">
        <f>IF(WEEKDAY('Transaction Data'!$A9061,2)&lt;6,"Weekday","Weekend")</f>
        <v>Weekend</v>
      </c>
    </row>
    <row r="9062" ht="15.75" customHeight="1">
      <c r="A9062" s="1">
        <v>45410.0</v>
      </c>
      <c r="B9062" s="2" t="s">
        <v>8270</v>
      </c>
      <c r="C9062" s="2" t="s">
        <v>69</v>
      </c>
      <c r="D9062" s="1">
        <v>28591.0</v>
      </c>
      <c r="E9062" s="2" t="s">
        <v>27</v>
      </c>
      <c r="F9062" s="2">
        <v>131.0</v>
      </c>
      <c r="G9062" s="2" t="s">
        <v>55</v>
      </c>
      <c r="H9062" s="2" t="s">
        <v>29</v>
      </c>
      <c r="I9062" s="2" t="s">
        <v>25</v>
      </c>
      <c r="J9062" s="2" t="str">
        <f t="array" ref="J9062">XLOOKUP('Transaction Data'!$G9062,Product_Code,Biscuit_Brand)</f>
        <v>Vanilla Wafers</v>
      </c>
      <c r="K9062" s="2">
        <f t="array" ref="K9062">XLOOKUP('Transaction Data'!$G9062,Product_Code,Cost)</f>
        <v>18</v>
      </c>
      <c r="L9062" s="2">
        <f t="array" ref="L9062">XLOOKUP('Transaction Data'!$G9062,Product_Code,Unit_Price)</f>
        <v>36</v>
      </c>
      <c r="M9062" s="3">
        <f>'Transaction Data'!$F9062*'Transaction Data'!$K9062</f>
        <v>2358</v>
      </c>
      <c r="N9062" s="3">
        <f>'Transaction Data'!$F9062*'Transaction Data'!$L9062</f>
        <v>4716</v>
      </c>
      <c r="O9062" s="3">
        <f>'Transaction Data'!$N9062-'Transaction Data'!$M9062</f>
        <v>2358</v>
      </c>
      <c r="P9062" s="2">
        <f>DATEDIF('Transaction Data'!$D9062,'Transaction Data'!$A9062,"y")</f>
        <v>46</v>
      </c>
      <c r="Q9062" s="2" t="str">
        <f>FLOOR('Transaction Data'!$P9062,15)&amp;"-"&amp;FLOOR('Transaction Data'!$P9062,15)+14</f>
        <v>45-59</v>
      </c>
      <c r="R9062" s="2" t="str">
        <f>IF('Transaction Data'!$L9062&lt;=10,"Less Expensive","Expensive")</f>
        <v>Expensive</v>
      </c>
      <c r="S9062" s="4">
        <f>WEEKDAY('Transaction Data'!$A9062)</f>
        <v>1</v>
      </c>
      <c r="T9062" s="2" t="str">
        <f>IF(WEEKDAY('Transaction Data'!$A9062,2)&lt;6,"Weekday","Weekend")</f>
        <v>Weekend</v>
      </c>
    </row>
    <row r="9063" ht="15.75" customHeight="1">
      <c r="A9063" s="1">
        <v>45439.0</v>
      </c>
      <c r="B9063" s="2" t="s">
        <v>8271</v>
      </c>
      <c r="C9063" s="2" t="s">
        <v>51</v>
      </c>
      <c r="D9063" s="1">
        <v>37913.0</v>
      </c>
      <c r="E9063" s="2" t="s">
        <v>27</v>
      </c>
      <c r="F9063" s="2">
        <v>431.0</v>
      </c>
      <c r="G9063" s="2" t="s">
        <v>38</v>
      </c>
      <c r="H9063" s="2" t="s">
        <v>42</v>
      </c>
      <c r="I9063" s="2" t="s">
        <v>25</v>
      </c>
      <c r="J9063" s="2" t="str">
        <f t="array" ref="J9063">XLOOKUP('Transaction Data'!$G9063,Product_Code,Biscuit_Brand)</f>
        <v>Ginger Snaps</v>
      </c>
      <c r="K9063" s="2">
        <f t="array" ref="K9063">XLOOKUP('Transaction Data'!$G9063,Product_Code,Cost)</f>
        <v>14</v>
      </c>
      <c r="L9063" s="2">
        <f t="array" ref="L9063">XLOOKUP('Transaction Data'!$G9063,Product_Code,Unit_Price)</f>
        <v>28</v>
      </c>
      <c r="M9063" s="3">
        <f>'Transaction Data'!$F9063*'Transaction Data'!$K9063</f>
        <v>6034</v>
      </c>
      <c r="N9063" s="3">
        <f>'Transaction Data'!$F9063*'Transaction Data'!$L9063</f>
        <v>12068</v>
      </c>
      <c r="O9063" s="3">
        <f>'Transaction Data'!$N9063-'Transaction Data'!$M9063</f>
        <v>6034</v>
      </c>
      <c r="P9063" s="2">
        <f>DATEDIF('Transaction Data'!$D9063,'Transaction Data'!$A9063,"y")</f>
        <v>20</v>
      </c>
      <c r="Q9063" s="2" t="str">
        <f>FLOOR('Transaction Data'!$P9063,15)&amp;"-"&amp;FLOOR('Transaction Data'!$P9063,15)+14</f>
        <v>15-29</v>
      </c>
      <c r="R9063" s="2" t="str">
        <f>IF('Transaction Data'!$L9063&lt;=10,"Less Expensive","Expensive")</f>
        <v>Expensive</v>
      </c>
      <c r="S9063" s="4">
        <f>WEEKDAY('Transaction Data'!$A9063)</f>
        <v>2</v>
      </c>
      <c r="T9063" s="2" t="str">
        <f>IF(WEEKDAY('Transaction Data'!$A9063,2)&lt;6,"Weekday","Weekend")</f>
        <v>Weekday</v>
      </c>
    </row>
    <row r="9064" ht="15.75" customHeight="1">
      <c r="A9064" s="1">
        <v>45396.0</v>
      </c>
      <c r="B9064" s="2" t="s">
        <v>8272</v>
      </c>
      <c r="C9064" s="2" t="s">
        <v>41</v>
      </c>
      <c r="D9064" s="1">
        <v>23491.0</v>
      </c>
      <c r="E9064" s="2" t="s">
        <v>22</v>
      </c>
      <c r="F9064" s="2">
        <v>280.0</v>
      </c>
      <c r="G9064" s="2" t="s">
        <v>38</v>
      </c>
      <c r="H9064" s="2" t="s">
        <v>45</v>
      </c>
      <c r="I9064" s="2" t="s">
        <v>25</v>
      </c>
      <c r="J9064" s="2" t="str">
        <f t="array" ref="J9064">XLOOKUP('Transaction Data'!$G9064,Product_Code,Biscuit_Brand)</f>
        <v>Ginger Snaps</v>
      </c>
      <c r="K9064" s="2">
        <f t="array" ref="K9064">XLOOKUP('Transaction Data'!$G9064,Product_Code,Cost)</f>
        <v>14</v>
      </c>
      <c r="L9064" s="2">
        <f t="array" ref="L9064">XLOOKUP('Transaction Data'!$G9064,Product_Code,Unit_Price)</f>
        <v>28</v>
      </c>
      <c r="M9064" s="3">
        <f>'Transaction Data'!$F9064*'Transaction Data'!$K9064</f>
        <v>3920</v>
      </c>
      <c r="N9064" s="3">
        <f>'Transaction Data'!$F9064*'Transaction Data'!$L9064</f>
        <v>7840</v>
      </c>
      <c r="O9064" s="3">
        <f>'Transaction Data'!$N9064-'Transaction Data'!$M9064</f>
        <v>3920</v>
      </c>
      <c r="P9064" s="2">
        <f>DATEDIF('Transaction Data'!$D9064,'Transaction Data'!$A9064,"y")</f>
        <v>59</v>
      </c>
      <c r="Q9064" s="2" t="str">
        <f>FLOOR('Transaction Data'!$P9064,15)&amp;"-"&amp;FLOOR('Transaction Data'!$P9064,15)+14</f>
        <v>45-59</v>
      </c>
      <c r="R9064" s="2" t="str">
        <f>IF('Transaction Data'!$L9064&lt;=10,"Less Expensive","Expensive")</f>
        <v>Expensive</v>
      </c>
      <c r="S9064" s="4">
        <f>WEEKDAY('Transaction Data'!$A9064)</f>
        <v>1</v>
      </c>
      <c r="T9064" s="2" t="str">
        <f>IF(WEEKDAY('Transaction Data'!$A9064,2)&lt;6,"Weekday","Weekend")</f>
        <v>Weekend</v>
      </c>
    </row>
    <row r="9065" ht="15.75" customHeight="1">
      <c r="A9065" s="1">
        <v>45408.0</v>
      </c>
      <c r="B9065" s="2" t="s">
        <v>8273</v>
      </c>
      <c r="C9065" s="2" t="s">
        <v>47</v>
      </c>
      <c r="D9065" s="1">
        <v>23955.0</v>
      </c>
      <c r="E9065" s="2" t="s">
        <v>27</v>
      </c>
      <c r="F9065" s="2">
        <v>296.0</v>
      </c>
      <c r="G9065" s="2" t="s">
        <v>23</v>
      </c>
      <c r="H9065" s="2" t="s">
        <v>24</v>
      </c>
      <c r="I9065" s="2" t="s">
        <v>25</v>
      </c>
      <c r="J9065" s="2" t="str">
        <f t="array" ref="J9065">XLOOKUP('Transaction Data'!$G9065,Product_Code,Biscuit_Brand)</f>
        <v>Cinnamon Swirls</v>
      </c>
      <c r="K9065" s="2">
        <f t="array" ref="K9065">XLOOKUP('Transaction Data'!$G9065,Product_Code,Cost)</f>
        <v>10</v>
      </c>
      <c r="L9065" s="2">
        <f t="array" ref="L9065">XLOOKUP('Transaction Data'!$G9065,Product_Code,Unit_Price)</f>
        <v>14</v>
      </c>
      <c r="M9065" s="3">
        <f>'Transaction Data'!$F9065*'Transaction Data'!$K9065</f>
        <v>2960</v>
      </c>
      <c r="N9065" s="3">
        <f>'Transaction Data'!$F9065*'Transaction Data'!$L9065</f>
        <v>4144</v>
      </c>
      <c r="O9065" s="3">
        <f>'Transaction Data'!$N9065-'Transaction Data'!$M9065</f>
        <v>1184</v>
      </c>
      <c r="P9065" s="2">
        <f>DATEDIF('Transaction Data'!$D9065,'Transaction Data'!$A9065,"y")</f>
        <v>58</v>
      </c>
      <c r="Q9065" s="2" t="str">
        <f>FLOOR('Transaction Data'!$P9065,15)&amp;"-"&amp;FLOOR('Transaction Data'!$P9065,15)+14</f>
        <v>45-59</v>
      </c>
      <c r="R9065" s="2" t="str">
        <f>IF('Transaction Data'!$L9065&lt;=10,"Less Expensive","Expensive")</f>
        <v>Expensive</v>
      </c>
      <c r="S9065" s="4">
        <f>WEEKDAY('Transaction Data'!$A9065)</f>
        <v>6</v>
      </c>
      <c r="T9065" s="2" t="str">
        <f>IF(WEEKDAY('Transaction Data'!$A9065,2)&lt;6,"Weekday","Weekend")</f>
        <v>Weekday</v>
      </c>
    </row>
    <row r="9066" ht="15.75" customHeight="1">
      <c r="A9066" s="1">
        <v>45322.0</v>
      </c>
      <c r="B9066" s="2" t="s">
        <v>8274</v>
      </c>
      <c r="C9066" s="2" t="s">
        <v>54</v>
      </c>
      <c r="D9066" s="1">
        <v>30948.0</v>
      </c>
      <c r="E9066" s="2" t="s">
        <v>22</v>
      </c>
      <c r="F9066" s="2">
        <v>477.0</v>
      </c>
      <c r="G9066" s="2" t="s">
        <v>61</v>
      </c>
      <c r="H9066" s="2" t="s">
        <v>29</v>
      </c>
      <c r="I9066" s="2" t="s">
        <v>25</v>
      </c>
      <c r="J9066" s="2" t="str">
        <f t="array" ref="J9066">XLOOKUP('Transaction Data'!$G9066,Product_Code,Biscuit_Brand)</f>
        <v>Choco Delight</v>
      </c>
      <c r="K9066" s="2">
        <f t="array" ref="K9066">XLOOKUP('Transaction Data'!$G9066,Product_Code,Cost)</f>
        <v>3</v>
      </c>
      <c r="L9066" s="2">
        <f t="array" ref="L9066">XLOOKUP('Transaction Data'!$G9066,Product_Code,Unit_Price)</f>
        <v>5</v>
      </c>
      <c r="M9066" s="3">
        <f>'Transaction Data'!$F9066*'Transaction Data'!$K9066</f>
        <v>1431</v>
      </c>
      <c r="N9066" s="3">
        <f>'Transaction Data'!$F9066*'Transaction Data'!$L9066</f>
        <v>2385</v>
      </c>
      <c r="O9066" s="3">
        <f>'Transaction Data'!$N9066-'Transaction Data'!$M9066</f>
        <v>954</v>
      </c>
      <c r="P9066" s="2">
        <f>DATEDIF('Transaction Data'!$D9066,'Transaction Data'!$A9066,"y")</f>
        <v>39</v>
      </c>
      <c r="Q9066" s="2" t="str">
        <f>FLOOR('Transaction Data'!$P9066,15)&amp;"-"&amp;FLOOR('Transaction Data'!$P9066,15)+14</f>
        <v>30-44</v>
      </c>
      <c r="R9066" s="2" t="str">
        <f>IF('Transaction Data'!$L9066&lt;=10,"Less Expensive","Expensive")</f>
        <v>Less Expensive</v>
      </c>
      <c r="S9066" s="4">
        <f>WEEKDAY('Transaction Data'!$A9066)</f>
        <v>4</v>
      </c>
      <c r="T9066" s="2" t="str">
        <f>IF(WEEKDAY('Transaction Data'!$A9066,2)&lt;6,"Weekday","Weekend")</f>
        <v>Weekday</v>
      </c>
    </row>
    <row r="9067" ht="15.75" customHeight="1">
      <c r="A9067" s="1">
        <v>45435.0</v>
      </c>
      <c r="B9067" s="2" t="s">
        <v>8275</v>
      </c>
      <c r="C9067" s="2" t="s">
        <v>65</v>
      </c>
      <c r="D9067" s="1">
        <v>27609.0</v>
      </c>
      <c r="E9067" s="2" t="s">
        <v>37</v>
      </c>
      <c r="F9067" s="2">
        <v>450.0</v>
      </c>
      <c r="G9067" s="2" t="s">
        <v>38</v>
      </c>
      <c r="H9067" s="2" t="s">
        <v>29</v>
      </c>
      <c r="I9067" s="2" t="s">
        <v>25</v>
      </c>
      <c r="J9067" s="2" t="str">
        <f t="array" ref="J9067">XLOOKUP('Transaction Data'!$G9067,Product_Code,Biscuit_Brand)</f>
        <v>Ginger Snaps</v>
      </c>
      <c r="K9067" s="2">
        <f t="array" ref="K9067">XLOOKUP('Transaction Data'!$G9067,Product_Code,Cost)</f>
        <v>14</v>
      </c>
      <c r="L9067" s="2">
        <f t="array" ref="L9067">XLOOKUP('Transaction Data'!$G9067,Product_Code,Unit_Price)</f>
        <v>28</v>
      </c>
      <c r="M9067" s="3">
        <f>'Transaction Data'!$F9067*'Transaction Data'!$K9067</f>
        <v>6300</v>
      </c>
      <c r="N9067" s="3">
        <f>'Transaction Data'!$F9067*'Transaction Data'!$L9067</f>
        <v>12600</v>
      </c>
      <c r="O9067" s="3">
        <f>'Transaction Data'!$N9067-'Transaction Data'!$M9067</f>
        <v>6300</v>
      </c>
      <c r="P9067" s="2">
        <f>DATEDIF('Transaction Data'!$D9067,'Transaction Data'!$A9067,"y")</f>
        <v>48</v>
      </c>
      <c r="Q9067" s="2" t="str">
        <f>FLOOR('Transaction Data'!$P9067,15)&amp;"-"&amp;FLOOR('Transaction Data'!$P9067,15)+14</f>
        <v>45-59</v>
      </c>
      <c r="R9067" s="2" t="str">
        <f>IF('Transaction Data'!$L9067&lt;=10,"Less Expensive","Expensive")</f>
        <v>Expensive</v>
      </c>
      <c r="S9067" s="4">
        <f>WEEKDAY('Transaction Data'!$A9067)</f>
        <v>5</v>
      </c>
      <c r="T9067" s="2" t="str">
        <f>IF(WEEKDAY('Transaction Data'!$A9067,2)&lt;6,"Weekday","Weekend")</f>
        <v>Weekday</v>
      </c>
    </row>
    <row r="9068" ht="15.75" customHeight="1">
      <c r="A9068" s="1">
        <v>45360.0</v>
      </c>
      <c r="B9068" s="2" t="s">
        <v>8276</v>
      </c>
      <c r="C9068" s="2" t="s">
        <v>21</v>
      </c>
      <c r="D9068" s="1">
        <v>27232.0</v>
      </c>
      <c r="E9068" s="2" t="s">
        <v>27</v>
      </c>
      <c r="F9068" s="2">
        <v>439.0</v>
      </c>
      <c r="G9068" s="2" t="s">
        <v>61</v>
      </c>
      <c r="H9068" s="2" t="s">
        <v>34</v>
      </c>
      <c r="I9068" s="2" t="s">
        <v>25</v>
      </c>
      <c r="J9068" s="2" t="str">
        <f t="array" ref="J9068">XLOOKUP('Transaction Data'!$G9068,Product_Code,Biscuit_Brand)</f>
        <v>Choco Delight</v>
      </c>
      <c r="K9068" s="2">
        <f t="array" ref="K9068">XLOOKUP('Transaction Data'!$G9068,Product_Code,Cost)</f>
        <v>3</v>
      </c>
      <c r="L9068" s="2">
        <f t="array" ref="L9068">XLOOKUP('Transaction Data'!$G9068,Product_Code,Unit_Price)</f>
        <v>5</v>
      </c>
      <c r="M9068" s="3">
        <f>'Transaction Data'!$F9068*'Transaction Data'!$K9068</f>
        <v>1317</v>
      </c>
      <c r="N9068" s="3">
        <f>'Transaction Data'!$F9068*'Transaction Data'!$L9068</f>
        <v>2195</v>
      </c>
      <c r="O9068" s="3">
        <f>'Transaction Data'!$N9068-'Transaction Data'!$M9068</f>
        <v>878</v>
      </c>
      <c r="P9068" s="2">
        <f>DATEDIF('Transaction Data'!$D9068,'Transaction Data'!$A9068,"y")</f>
        <v>49</v>
      </c>
      <c r="Q9068" s="2" t="str">
        <f>FLOOR('Transaction Data'!$P9068,15)&amp;"-"&amp;FLOOR('Transaction Data'!$P9068,15)+14</f>
        <v>45-59</v>
      </c>
      <c r="R9068" s="2" t="str">
        <f>IF('Transaction Data'!$L9068&lt;=10,"Less Expensive","Expensive")</f>
        <v>Less Expensive</v>
      </c>
      <c r="S9068" s="4">
        <f>WEEKDAY('Transaction Data'!$A9068)</f>
        <v>7</v>
      </c>
      <c r="T9068" s="2" t="str">
        <f>IF(WEEKDAY('Transaction Data'!$A9068,2)&lt;6,"Weekday","Weekend")</f>
        <v>Weekend</v>
      </c>
    </row>
    <row r="9069" ht="15.75" customHeight="1">
      <c r="A9069" s="1">
        <v>45438.0</v>
      </c>
      <c r="B9069" s="2" t="s">
        <v>8277</v>
      </c>
      <c r="C9069" s="2" t="s">
        <v>21</v>
      </c>
      <c r="D9069" s="1">
        <v>27093.0</v>
      </c>
      <c r="E9069" s="2" t="s">
        <v>63</v>
      </c>
      <c r="F9069" s="2">
        <v>21.0</v>
      </c>
      <c r="G9069" s="2" t="s">
        <v>28</v>
      </c>
      <c r="H9069" s="2" t="s">
        <v>24</v>
      </c>
      <c r="I9069" s="2" t="s">
        <v>25</v>
      </c>
      <c r="J9069" s="2" t="str">
        <f t="array" ref="J9069">XLOOKUP('Transaction Data'!$G9069,Product_Code,Biscuit_Brand)</f>
        <v>Shortbread</v>
      </c>
      <c r="K9069" s="2">
        <f t="array" ref="K9069">XLOOKUP('Transaction Data'!$G9069,Product_Code,Cost)</f>
        <v>10</v>
      </c>
      <c r="L9069" s="2">
        <f t="array" ref="L9069">XLOOKUP('Transaction Data'!$G9069,Product_Code,Unit_Price)</f>
        <v>45</v>
      </c>
      <c r="M9069" s="3">
        <f>'Transaction Data'!$F9069*'Transaction Data'!$K9069</f>
        <v>210</v>
      </c>
      <c r="N9069" s="3">
        <f>'Transaction Data'!$F9069*'Transaction Data'!$L9069</f>
        <v>945</v>
      </c>
      <c r="O9069" s="3">
        <f>'Transaction Data'!$N9069-'Transaction Data'!$M9069</f>
        <v>735</v>
      </c>
      <c r="P9069" s="2">
        <f>DATEDIF('Transaction Data'!$D9069,'Transaction Data'!$A9069,"y")</f>
        <v>50</v>
      </c>
      <c r="Q9069" s="2" t="str">
        <f>FLOOR('Transaction Data'!$P9069,15)&amp;"-"&amp;FLOOR('Transaction Data'!$P9069,15)+14</f>
        <v>45-59</v>
      </c>
      <c r="R9069" s="2" t="str">
        <f>IF('Transaction Data'!$L9069&lt;=10,"Less Expensive","Expensive")</f>
        <v>Expensive</v>
      </c>
      <c r="S9069" s="4">
        <f>WEEKDAY('Transaction Data'!$A9069)</f>
        <v>1</v>
      </c>
      <c r="T9069" s="2" t="str">
        <f>IF(WEEKDAY('Transaction Data'!$A9069,2)&lt;6,"Weekday","Weekend")</f>
        <v>Weekend</v>
      </c>
    </row>
    <row r="9070" ht="15.75" customHeight="1">
      <c r="A9070" s="1">
        <v>45372.0</v>
      </c>
      <c r="B9070" s="2" t="s">
        <v>8278</v>
      </c>
      <c r="C9070" s="2" t="s">
        <v>41</v>
      </c>
      <c r="D9070" s="1">
        <v>24673.0</v>
      </c>
      <c r="E9070" s="2" t="s">
        <v>22</v>
      </c>
      <c r="F9070" s="2">
        <v>473.0</v>
      </c>
      <c r="G9070" s="2" t="s">
        <v>60</v>
      </c>
      <c r="H9070" s="2" t="s">
        <v>42</v>
      </c>
      <c r="I9070" s="2" t="s">
        <v>25</v>
      </c>
      <c r="J9070" s="2" t="str">
        <f t="array" ref="J9070">XLOOKUP('Transaction Data'!$G9070,Product_Code,Biscuit_Brand)</f>
        <v>Peanut Butter Bites</v>
      </c>
      <c r="K9070" s="2">
        <f t="array" ref="K9070">XLOOKUP('Transaction Data'!$G9070,Product_Code,Cost)</f>
        <v>5</v>
      </c>
      <c r="L9070" s="2">
        <f t="array" ref="L9070">XLOOKUP('Transaction Data'!$G9070,Product_Code,Unit_Price)</f>
        <v>7</v>
      </c>
      <c r="M9070" s="3">
        <f>'Transaction Data'!$F9070*'Transaction Data'!$K9070</f>
        <v>2365</v>
      </c>
      <c r="N9070" s="3">
        <f>'Transaction Data'!$F9070*'Transaction Data'!$L9070</f>
        <v>3311</v>
      </c>
      <c r="O9070" s="3">
        <f>'Transaction Data'!$N9070-'Transaction Data'!$M9070</f>
        <v>946</v>
      </c>
      <c r="P9070" s="2">
        <f>DATEDIF('Transaction Data'!$D9070,'Transaction Data'!$A9070,"y")</f>
        <v>56</v>
      </c>
      <c r="Q9070" s="2" t="str">
        <f>FLOOR('Transaction Data'!$P9070,15)&amp;"-"&amp;FLOOR('Transaction Data'!$P9070,15)+14</f>
        <v>45-59</v>
      </c>
      <c r="R9070" s="2" t="str">
        <f>IF('Transaction Data'!$L9070&lt;=10,"Less Expensive","Expensive")</f>
        <v>Less Expensive</v>
      </c>
      <c r="S9070" s="4">
        <f>WEEKDAY('Transaction Data'!$A9070)</f>
        <v>5</v>
      </c>
      <c r="T9070" s="2" t="str">
        <f>IF(WEEKDAY('Transaction Data'!$A9070,2)&lt;6,"Weekday","Weekend")</f>
        <v>Weekday</v>
      </c>
    </row>
    <row r="9071" ht="15.75" customHeight="1">
      <c r="A9071" s="1">
        <v>45455.0</v>
      </c>
      <c r="B9071" s="2" t="s">
        <v>8279</v>
      </c>
      <c r="C9071" s="2" t="s">
        <v>21</v>
      </c>
      <c r="D9071" s="1">
        <v>29090.0</v>
      </c>
      <c r="E9071" s="2" t="s">
        <v>22</v>
      </c>
      <c r="F9071" s="2">
        <v>499.0</v>
      </c>
      <c r="G9071" s="2" t="s">
        <v>55</v>
      </c>
      <c r="H9071" s="2" t="s">
        <v>45</v>
      </c>
      <c r="I9071" s="2" t="s">
        <v>25</v>
      </c>
      <c r="J9071" s="2" t="str">
        <f t="array" ref="J9071">XLOOKUP('Transaction Data'!$G9071,Product_Code,Biscuit_Brand)</f>
        <v>Vanilla Wafers</v>
      </c>
      <c r="K9071" s="2">
        <f t="array" ref="K9071">XLOOKUP('Transaction Data'!$G9071,Product_Code,Cost)</f>
        <v>18</v>
      </c>
      <c r="L9071" s="2">
        <f t="array" ref="L9071">XLOOKUP('Transaction Data'!$G9071,Product_Code,Unit_Price)</f>
        <v>36</v>
      </c>
      <c r="M9071" s="3">
        <f>'Transaction Data'!$F9071*'Transaction Data'!$K9071</f>
        <v>8982</v>
      </c>
      <c r="N9071" s="3">
        <f>'Transaction Data'!$F9071*'Transaction Data'!$L9071</f>
        <v>17964</v>
      </c>
      <c r="O9071" s="3">
        <f>'Transaction Data'!$N9071-'Transaction Data'!$M9071</f>
        <v>8982</v>
      </c>
      <c r="P9071" s="2">
        <f>DATEDIF('Transaction Data'!$D9071,'Transaction Data'!$A9071,"y")</f>
        <v>44</v>
      </c>
      <c r="Q9071" s="2" t="str">
        <f>FLOOR('Transaction Data'!$P9071,15)&amp;"-"&amp;FLOOR('Transaction Data'!$P9071,15)+14</f>
        <v>30-44</v>
      </c>
      <c r="R9071" s="2" t="str">
        <f>IF('Transaction Data'!$L9071&lt;=10,"Less Expensive","Expensive")</f>
        <v>Expensive</v>
      </c>
      <c r="S9071" s="4">
        <f>WEEKDAY('Transaction Data'!$A9071)</f>
        <v>4</v>
      </c>
      <c r="T9071" s="2" t="str">
        <f>IF(WEEKDAY('Transaction Data'!$A9071,2)&lt;6,"Weekday","Weekend")</f>
        <v>Weekday</v>
      </c>
    </row>
    <row r="9072" ht="15.75" customHeight="1">
      <c r="A9072" s="1">
        <v>45317.0</v>
      </c>
      <c r="B9072" s="2" t="s">
        <v>8280</v>
      </c>
      <c r="C9072" s="2" t="s">
        <v>51</v>
      </c>
      <c r="D9072" s="1">
        <v>28585.0</v>
      </c>
      <c r="E9072" s="2" t="s">
        <v>22</v>
      </c>
      <c r="F9072" s="2">
        <v>73.0</v>
      </c>
      <c r="G9072" s="2" t="s">
        <v>38</v>
      </c>
      <c r="H9072" s="2" t="s">
        <v>24</v>
      </c>
      <c r="I9072" s="2" t="s">
        <v>25</v>
      </c>
      <c r="J9072" s="2" t="str">
        <f t="array" ref="J9072">XLOOKUP('Transaction Data'!$G9072,Product_Code,Biscuit_Brand)</f>
        <v>Ginger Snaps</v>
      </c>
      <c r="K9072" s="2">
        <f t="array" ref="K9072">XLOOKUP('Transaction Data'!$G9072,Product_Code,Cost)</f>
        <v>14</v>
      </c>
      <c r="L9072" s="2">
        <f t="array" ref="L9072">XLOOKUP('Transaction Data'!$G9072,Product_Code,Unit_Price)</f>
        <v>28</v>
      </c>
      <c r="M9072" s="3">
        <f>'Transaction Data'!$F9072*'Transaction Data'!$K9072</f>
        <v>1022</v>
      </c>
      <c r="N9072" s="3">
        <f>'Transaction Data'!$F9072*'Transaction Data'!$L9072</f>
        <v>2044</v>
      </c>
      <c r="O9072" s="3">
        <f>'Transaction Data'!$N9072-'Transaction Data'!$M9072</f>
        <v>1022</v>
      </c>
      <c r="P9072" s="2">
        <f>DATEDIF('Transaction Data'!$D9072,'Transaction Data'!$A9072,"y")</f>
        <v>45</v>
      </c>
      <c r="Q9072" s="2" t="str">
        <f>FLOOR('Transaction Data'!$P9072,15)&amp;"-"&amp;FLOOR('Transaction Data'!$P9072,15)+14</f>
        <v>45-59</v>
      </c>
      <c r="R9072" s="2" t="str">
        <f>IF('Transaction Data'!$L9072&lt;=10,"Less Expensive","Expensive")</f>
        <v>Expensive</v>
      </c>
      <c r="S9072" s="4">
        <f>WEEKDAY('Transaction Data'!$A9072)</f>
        <v>6</v>
      </c>
      <c r="T9072" s="2" t="str">
        <f>IF(WEEKDAY('Transaction Data'!$A9072,2)&lt;6,"Weekday","Weekend")</f>
        <v>Weekday</v>
      </c>
    </row>
    <row r="9073" ht="15.75" customHeight="1">
      <c r="A9073" s="1">
        <v>45473.0</v>
      </c>
      <c r="B9073" s="2" t="s">
        <v>8281</v>
      </c>
      <c r="C9073" s="2" t="s">
        <v>21</v>
      </c>
      <c r="D9073" s="1">
        <v>33119.0</v>
      </c>
      <c r="E9073" s="2" t="s">
        <v>27</v>
      </c>
      <c r="F9073" s="2">
        <v>76.0</v>
      </c>
      <c r="G9073" s="2" t="s">
        <v>60</v>
      </c>
      <c r="H9073" s="2" t="s">
        <v>29</v>
      </c>
      <c r="I9073" s="2" t="s">
        <v>25</v>
      </c>
      <c r="J9073" s="2" t="str">
        <f t="array" ref="J9073">XLOOKUP('Transaction Data'!$G9073,Product_Code,Biscuit_Brand)</f>
        <v>Peanut Butter Bites</v>
      </c>
      <c r="K9073" s="2">
        <f t="array" ref="K9073">XLOOKUP('Transaction Data'!$G9073,Product_Code,Cost)</f>
        <v>5</v>
      </c>
      <c r="L9073" s="2">
        <f t="array" ref="L9073">XLOOKUP('Transaction Data'!$G9073,Product_Code,Unit_Price)</f>
        <v>7</v>
      </c>
      <c r="M9073" s="3">
        <f>'Transaction Data'!$F9073*'Transaction Data'!$K9073</f>
        <v>380</v>
      </c>
      <c r="N9073" s="3">
        <f>'Transaction Data'!$F9073*'Transaction Data'!$L9073</f>
        <v>532</v>
      </c>
      <c r="O9073" s="3">
        <f>'Transaction Data'!$N9073-'Transaction Data'!$M9073</f>
        <v>152</v>
      </c>
      <c r="P9073" s="2">
        <f>DATEDIF('Transaction Data'!$D9073,'Transaction Data'!$A9073,"y")</f>
        <v>33</v>
      </c>
      <c r="Q9073" s="2" t="str">
        <f>FLOOR('Transaction Data'!$P9073,15)&amp;"-"&amp;FLOOR('Transaction Data'!$P9073,15)+14</f>
        <v>30-44</v>
      </c>
      <c r="R9073" s="2" t="str">
        <f>IF('Transaction Data'!$L9073&lt;=10,"Less Expensive","Expensive")</f>
        <v>Less Expensive</v>
      </c>
      <c r="S9073" s="4">
        <f>WEEKDAY('Transaction Data'!$A9073)</f>
        <v>1</v>
      </c>
      <c r="T9073" s="2" t="str">
        <f>IF(WEEKDAY('Transaction Data'!$A9073,2)&lt;6,"Weekday","Weekend")</f>
        <v>Weekend</v>
      </c>
    </row>
    <row r="9074" ht="15.75" customHeight="1">
      <c r="A9074" s="1">
        <v>45303.0</v>
      </c>
      <c r="B9074" s="2" t="s">
        <v>8282</v>
      </c>
      <c r="C9074" s="2" t="s">
        <v>51</v>
      </c>
      <c r="D9074" s="1">
        <v>23678.0</v>
      </c>
      <c r="E9074" s="2" t="s">
        <v>37</v>
      </c>
      <c r="F9074" s="2">
        <v>153.0</v>
      </c>
      <c r="G9074" s="2" t="s">
        <v>55</v>
      </c>
      <c r="H9074" s="2" t="s">
        <v>42</v>
      </c>
      <c r="I9074" s="2" t="s">
        <v>25</v>
      </c>
      <c r="J9074" s="2" t="str">
        <f t="array" ref="J9074">XLOOKUP('Transaction Data'!$G9074,Product_Code,Biscuit_Brand)</f>
        <v>Vanilla Wafers</v>
      </c>
      <c r="K9074" s="2">
        <f t="array" ref="K9074">XLOOKUP('Transaction Data'!$G9074,Product_Code,Cost)</f>
        <v>18</v>
      </c>
      <c r="L9074" s="2">
        <f t="array" ref="L9074">XLOOKUP('Transaction Data'!$G9074,Product_Code,Unit_Price)</f>
        <v>36</v>
      </c>
      <c r="M9074" s="3">
        <f>'Transaction Data'!$F9074*'Transaction Data'!$K9074</f>
        <v>2754</v>
      </c>
      <c r="N9074" s="3">
        <f>'Transaction Data'!$F9074*'Transaction Data'!$L9074</f>
        <v>5508</v>
      </c>
      <c r="O9074" s="3">
        <f>'Transaction Data'!$N9074-'Transaction Data'!$M9074</f>
        <v>2754</v>
      </c>
      <c r="P9074" s="2">
        <f>DATEDIF('Transaction Data'!$D9074,'Transaction Data'!$A9074,"y")</f>
        <v>59</v>
      </c>
      <c r="Q9074" s="2" t="str">
        <f>FLOOR('Transaction Data'!$P9074,15)&amp;"-"&amp;FLOOR('Transaction Data'!$P9074,15)+14</f>
        <v>45-59</v>
      </c>
      <c r="R9074" s="2" t="str">
        <f>IF('Transaction Data'!$L9074&lt;=10,"Less Expensive","Expensive")</f>
        <v>Expensive</v>
      </c>
      <c r="S9074" s="4">
        <f>WEEKDAY('Transaction Data'!$A9074)</f>
        <v>6</v>
      </c>
      <c r="T9074" s="2" t="str">
        <f>IF(WEEKDAY('Transaction Data'!$A9074,2)&lt;6,"Weekday","Weekend")</f>
        <v>Weekday</v>
      </c>
    </row>
    <row r="9075" ht="15.75" customHeight="1">
      <c r="A9075" s="1">
        <v>45358.0</v>
      </c>
      <c r="B9075" s="2" t="s">
        <v>8283</v>
      </c>
      <c r="C9075" s="2" t="s">
        <v>69</v>
      </c>
      <c r="D9075" s="1">
        <v>38140.0</v>
      </c>
      <c r="E9075" s="2" t="s">
        <v>63</v>
      </c>
      <c r="F9075" s="2">
        <v>406.0</v>
      </c>
      <c r="G9075" s="2" t="s">
        <v>23</v>
      </c>
      <c r="H9075" s="2" t="s">
        <v>45</v>
      </c>
      <c r="I9075" s="2" t="s">
        <v>25</v>
      </c>
      <c r="J9075" s="2" t="str">
        <f t="array" ref="J9075">XLOOKUP('Transaction Data'!$G9075,Product_Code,Biscuit_Brand)</f>
        <v>Cinnamon Swirls</v>
      </c>
      <c r="K9075" s="2">
        <f t="array" ref="K9075">XLOOKUP('Transaction Data'!$G9075,Product_Code,Cost)</f>
        <v>10</v>
      </c>
      <c r="L9075" s="2">
        <f t="array" ref="L9075">XLOOKUP('Transaction Data'!$G9075,Product_Code,Unit_Price)</f>
        <v>14</v>
      </c>
      <c r="M9075" s="3">
        <f>'Transaction Data'!$F9075*'Transaction Data'!$K9075</f>
        <v>4060</v>
      </c>
      <c r="N9075" s="3">
        <f>'Transaction Data'!$F9075*'Transaction Data'!$L9075</f>
        <v>5684</v>
      </c>
      <c r="O9075" s="3">
        <f>'Transaction Data'!$N9075-'Transaction Data'!$M9075</f>
        <v>1624</v>
      </c>
      <c r="P9075" s="2">
        <f>DATEDIF('Transaction Data'!$D9075,'Transaction Data'!$A9075,"y")</f>
        <v>19</v>
      </c>
      <c r="Q9075" s="2" t="str">
        <f>FLOOR('Transaction Data'!$P9075,15)&amp;"-"&amp;FLOOR('Transaction Data'!$P9075,15)+14</f>
        <v>15-29</v>
      </c>
      <c r="R9075" s="2" t="str">
        <f>IF('Transaction Data'!$L9075&lt;=10,"Less Expensive","Expensive")</f>
        <v>Expensive</v>
      </c>
      <c r="S9075" s="4">
        <f>WEEKDAY('Transaction Data'!$A9075)</f>
        <v>5</v>
      </c>
      <c r="T9075" s="2" t="str">
        <f>IF(WEEKDAY('Transaction Data'!$A9075,2)&lt;6,"Weekday","Weekend")</f>
        <v>Weekday</v>
      </c>
    </row>
    <row r="9076" ht="15.75" customHeight="1">
      <c r="A9076" s="1">
        <v>45301.0</v>
      </c>
      <c r="B9076" s="2" t="s">
        <v>8284</v>
      </c>
      <c r="C9076" s="2" t="s">
        <v>54</v>
      </c>
      <c r="D9076" s="1">
        <v>33651.0</v>
      </c>
      <c r="E9076" s="2" t="s">
        <v>63</v>
      </c>
      <c r="F9076" s="2">
        <v>498.0</v>
      </c>
      <c r="G9076" s="2" t="s">
        <v>55</v>
      </c>
      <c r="H9076" s="2" t="s">
        <v>24</v>
      </c>
      <c r="I9076" s="2" t="s">
        <v>25</v>
      </c>
      <c r="J9076" s="2" t="str">
        <f t="array" ref="J9076">XLOOKUP('Transaction Data'!$G9076,Product_Code,Biscuit_Brand)</f>
        <v>Vanilla Wafers</v>
      </c>
      <c r="K9076" s="2">
        <f t="array" ref="K9076">XLOOKUP('Transaction Data'!$G9076,Product_Code,Cost)</f>
        <v>18</v>
      </c>
      <c r="L9076" s="2">
        <f t="array" ref="L9076">XLOOKUP('Transaction Data'!$G9076,Product_Code,Unit_Price)</f>
        <v>36</v>
      </c>
      <c r="M9076" s="3">
        <f>'Transaction Data'!$F9076*'Transaction Data'!$K9076</f>
        <v>8964</v>
      </c>
      <c r="N9076" s="3">
        <f>'Transaction Data'!$F9076*'Transaction Data'!$L9076</f>
        <v>17928</v>
      </c>
      <c r="O9076" s="3">
        <f>'Transaction Data'!$N9076-'Transaction Data'!$M9076</f>
        <v>8964</v>
      </c>
      <c r="P9076" s="2">
        <f>DATEDIF('Transaction Data'!$D9076,'Transaction Data'!$A9076,"y")</f>
        <v>31</v>
      </c>
      <c r="Q9076" s="2" t="str">
        <f>FLOOR('Transaction Data'!$P9076,15)&amp;"-"&amp;FLOOR('Transaction Data'!$P9076,15)+14</f>
        <v>30-44</v>
      </c>
      <c r="R9076" s="2" t="str">
        <f>IF('Transaction Data'!$L9076&lt;=10,"Less Expensive","Expensive")</f>
        <v>Expensive</v>
      </c>
      <c r="S9076" s="4">
        <f>WEEKDAY('Transaction Data'!$A9076)</f>
        <v>4</v>
      </c>
      <c r="T9076" s="2" t="str">
        <f>IF(WEEKDAY('Transaction Data'!$A9076,2)&lt;6,"Weekday","Weekend")</f>
        <v>Weekday</v>
      </c>
    </row>
    <row r="9077" ht="15.75" customHeight="1">
      <c r="A9077" s="1">
        <v>45457.0</v>
      </c>
      <c r="B9077" s="2" t="s">
        <v>8285</v>
      </c>
      <c r="C9077" s="2" t="s">
        <v>32</v>
      </c>
      <c r="D9077" s="1">
        <v>38262.0</v>
      </c>
      <c r="E9077" s="2" t="s">
        <v>63</v>
      </c>
      <c r="F9077" s="2">
        <v>30.0</v>
      </c>
      <c r="G9077" s="2" t="s">
        <v>61</v>
      </c>
      <c r="H9077" s="2" t="s">
        <v>29</v>
      </c>
      <c r="I9077" s="2" t="s">
        <v>25</v>
      </c>
      <c r="J9077" s="2" t="str">
        <f t="array" ref="J9077">XLOOKUP('Transaction Data'!$G9077,Product_Code,Biscuit_Brand)</f>
        <v>Choco Delight</v>
      </c>
      <c r="K9077" s="2">
        <f t="array" ref="K9077">XLOOKUP('Transaction Data'!$G9077,Product_Code,Cost)</f>
        <v>3</v>
      </c>
      <c r="L9077" s="2">
        <f t="array" ref="L9077">XLOOKUP('Transaction Data'!$G9077,Product_Code,Unit_Price)</f>
        <v>5</v>
      </c>
      <c r="M9077" s="3">
        <f>'Transaction Data'!$F9077*'Transaction Data'!$K9077</f>
        <v>90</v>
      </c>
      <c r="N9077" s="3">
        <f>'Transaction Data'!$F9077*'Transaction Data'!$L9077</f>
        <v>150</v>
      </c>
      <c r="O9077" s="3">
        <f>'Transaction Data'!$N9077-'Transaction Data'!$M9077</f>
        <v>60</v>
      </c>
      <c r="P9077" s="2">
        <f>DATEDIF('Transaction Data'!$D9077,'Transaction Data'!$A9077,"y")</f>
        <v>19</v>
      </c>
      <c r="Q9077" s="2" t="str">
        <f>FLOOR('Transaction Data'!$P9077,15)&amp;"-"&amp;FLOOR('Transaction Data'!$P9077,15)+14</f>
        <v>15-29</v>
      </c>
      <c r="R9077" s="2" t="str">
        <f>IF('Transaction Data'!$L9077&lt;=10,"Less Expensive","Expensive")</f>
        <v>Less Expensive</v>
      </c>
      <c r="S9077" s="4">
        <f>WEEKDAY('Transaction Data'!$A9077)</f>
        <v>6</v>
      </c>
      <c r="T9077" s="2" t="str">
        <f>IF(WEEKDAY('Transaction Data'!$A9077,2)&lt;6,"Weekday","Weekend")</f>
        <v>Weekday</v>
      </c>
    </row>
    <row r="9078" ht="15.75" customHeight="1">
      <c r="A9078" s="1">
        <v>45354.0</v>
      </c>
      <c r="B9078" s="2" t="s">
        <v>8286</v>
      </c>
      <c r="C9078" s="2" t="s">
        <v>41</v>
      </c>
      <c r="D9078" s="1">
        <v>36533.0</v>
      </c>
      <c r="E9078" s="2" t="s">
        <v>63</v>
      </c>
      <c r="F9078" s="2">
        <v>197.0</v>
      </c>
      <c r="G9078" s="2" t="s">
        <v>38</v>
      </c>
      <c r="H9078" s="2" t="s">
        <v>29</v>
      </c>
      <c r="I9078" s="2" t="s">
        <v>25</v>
      </c>
      <c r="J9078" s="2" t="str">
        <f t="array" ref="J9078">XLOOKUP('Transaction Data'!$G9078,Product_Code,Biscuit_Brand)</f>
        <v>Ginger Snaps</v>
      </c>
      <c r="K9078" s="2">
        <f t="array" ref="K9078">XLOOKUP('Transaction Data'!$G9078,Product_Code,Cost)</f>
        <v>14</v>
      </c>
      <c r="L9078" s="2">
        <f t="array" ref="L9078">XLOOKUP('Transaction Data'!$G9078,Product_Code,Unit_Price)</f>
        <v>28</v>
      </c>
      <c r="M9078" s="3">
        <f>'Transaction Data'!$F9078*'Transaction Data'!$K9078</f>
        <v>2758</v>
      </c>
      <c r="N9078" s="3">
        <f>'Transaction Data'!$F9078*'Transaction Data'!$L9078</f>
        <v>5516</v>
      </c>
      <c r="O9078" s="3">
        <f>'Transaction Data'!$N9078-'Transaction Data'!$M9078</f>
        <v>2758</v>
      </c>
      <c r="P9078" s="2">
        <f>DATEDIF('Transaction Data'!$D9078,'Transaction Data'!$A9078,"y")</f>
        <v>24</v>
      </c>
      <c r="Q9078" s="2" t="str">
        <f>FLOOR('Transaction Data'!$P9078,15)&amp;"-"&amp;FLOOR('Transaction Data'!$P9078,15)+14</f>
        <v>15-29</v>
      </c>
      <c r="R9078" s="2" t="str">
        <f>IF('Transaction Data'!$L9078&lt;=10,"Less Expensive","Expensive")</f>
        <v>Expensive</v>
      </c>
      <c r="S9078" s="4">
        <f>WEEKDAY('Transaction Data'!$A9078)</f>
        <v>1</v>
      </c>
      <c r="T9078" s="2" t="str">
        <f>IF(WEEKDAY('Transaction Data'!$A9078,2)&lt;6,"Weekday","Weekend")</f>
        <v>Weekend</v>
      </c>
    </row>
    <row r="9079" ht="15.75" customHeight="1">
      <c r="A9079" s="1">
        <v>45297.0</v>
      </c>
      <c r="B9079" s="2" t="s">
        <v>8287</v>
      </c>
      <c r="C9079" s="2" t="s">
        <v>32</v>
      </c>
      <c r="D9079" s="1">
        <v>33230.0</v>
      </c>
      <c r="E9079" s="2" t="s">
        <v>63</v>
      </c>
      <c r="F9079" s="2">
        <v>435.0</v>
      </c>
      <c r="G9079" s="2" t="s">
        <v>44</v>
      </c>
      <c r="H9079" s="2" t="s">
        <v>34</v>
      </c>
      <c r="I9079" s="2" t="s">
        <v>25</v>
      </c>
      <c r="J9079" s="2" t="str">
        <f t="array" ref="J9079">XLOOKUP('Transaction Data'!$G9079,Product_Code,Biscuit_Brand)</f>
        <v>Butter Crunch</v>
      </c>
      <c r="K9079" s="2">
        <f t="array" ref="K9079">XLOOKUP('Transaction Data'!$G9079,Product_Code,Cost)</f>
        <v>10</v>
      </c>
      <c r="L9079" s="2">
        <f t="array" ref="L9079">XLOOKUP('Transaction Data'!$G9079,Product_Code,Unit_Price)</f>
        <v>11</v>
      </c>
      <c r="M9079" s="3">
        <f>'Transaction Data'!$F9079*'Transaction Data'!$K9079</f>
        <v>4350</v>
      </c>
      <c r="N9079" s="3">
        <f>'Transaction Data'!$F9079*'Transaction Data'!$L9079</f>
        <v>4785</v>
      </c>
      <c r="O9079" s="3">
        <f>'Transaction Data'!$N9079-'Transaction Data'!$M9079</f>
        <v>435</v>
      </c>
      <c r="P9079" s="2">
        <f>DATEDIF('Transaction Data'!$D9079,'Transaction Data'!$A9079,"y")</f>
        <v>33</v>
      </c>
      <c r="Q9079" s="2" t="str">
        <f>FLOOR('Transaction Data'!$P9079,15)&amp;"-"&amp;FLOOR('Transaction Data'!$P9079,15)+14</f>
        <v>30-44</v>
      </c>
      <c r="R9079" s="2" t="str">
        <f>IF('Transaction Data'!$L9079&lt;=10,"Less Expensive","Expensive")</f>
        <v>Expensive</v>
      </c>
      <c r="S9079" s="4">
        <f>WEEKDAY('Transaction Data'!$A9079)</f>
        <v>7</v>
      </c>
      <c r="T9079" s="2" t="str">
        <f>IF(WEEKDAY('Transaction Data'!$A9079,2)&lt;6,"Weekday","Weekend")</f>
        <v>Weekend</v>
      </c>
    </row>
    <row r="9080" ht="15.75" customHeight="1">
      <c r="A9080" s="1">
        <v>45385.0</v>
      </c>
      <c r="B9080" s="2" t="s">
        <v>8288</v>
      </c>
      <c r="C9080" s="2" t="s">
        <v>32</v>
      </c>
      <c r="D9080" s="1">
        <v>34331.0</v>
      </c>
      <c r="E9080" s="2" t="s">
        <v>27</v>
      </c>
      <c r="F9080" s="2">
        <v>158.0</v>
      </c>
      <c r="G9080" s="2" t="s">
        <v>28</v>
      </c>
      <c r="H9080" s="2" t="s">
        <v>24</v>
      </c>
      <c r="I9080" s="2" t="s">
        <v>25</v>
      </c>
      <c r="J9080" s="2" t="str">
        <f t="array" ref="J9080">XLOOKUP('Transaction Data'!$G9080,Product_Code,Biscuit_Brand)</f>
        <v>Shortbread</v>
      </c>
      <c r="K9080" s="2">
        <f t="array" ref="K9080">XLOOKUP('Transaction Data'!$G9080,Product_Code,Cost)</f>
        <v>10</v>
      </c>
      <c r="L9080" s="2">
        <f t="array" ref="L9080">XLOOKUP('Transaction Data'!$G9080,Product_Code,Unit_Price)</f>
        <v>45</v>
      </c>
      <c r="M9080" s="3">
        <f>'Transaction Data'!$F9080*'Transaction Data'!$K9080</f>
        <v>1580</v>
      </c>
      <c r="N9080" s="3">
        <f>'Transaction Data'!$F9080*'Transaction Data'!$L9080</f>
        <v>7110</v>
      </c>
      <c r="O9080" s="3">
        <f>'Transaction Data'!$N9080-'Transaction Data'!$M9080</f>
        <v>5530</v>
      </c>
      <c r="P9080" s="2">
        <f>DATEDIF('Transaction Data'!$D9080,'Transaction Data'!$A9080,"y")</f>
        <v>30</v>
      </c>
      <c r="Q9080" s="2" t="str">
        <f>FLOOR('Transaction Data'!$P9080,15)&amp;"-"&amp;FLOOR('Transaction Data'!$P9080,15)+14</f>
        <v>30-44</v>
      </c>
      <c r="R9080" s="2" t="str">
        <f>IF('Transaction Data'!$L9080&lt;=10,"Less Expensive","Expensive")</f>
        <v>Expensive</v>
      </c>
      <c r="S9080" s="4">
        <f>WEEKDAY('Transaction Data'!$A9080)</f>
        <v>4</v>
      </c>
      <c r="T9080" s="2" t="str">
        <f>IF(WEEKDAY('Transaction Data'!$A9080,2)&lt;6,"Weekday","Weekend")</f>
        <v>Weekday</v>
      </c>
    </row>
    <row r="9081" ht="15.75" customHeight="1">
      <c r="A9081" s="1">
        <v>45486.0</v>
      </c>
      <c r="B9081" s="2" t="s">
        <v>8289</v>
      </c>
      <c r="C9081" s="2" t="s">
        <v>78</v>
      </c>
      <c r="D9081" s="1">
        <v>17173.0</v>
      </c>
      <c r="E9081" s="2" t="s">
        <v>63</v>
      </c>
      <c r="F9081" s="2">
        <v>55.0</v>
      </c>
      <c r="G9081" s="2" t="s">
        <v>28</v>
      </c>
      <c r="H9081" s="2" t="s">
        <v>42</v>
      </c>
      <c r="I9081" s="2" t="s">
        <v>25</v>
      </c>
      <c r="J9081" s="2" t="str">
        <f t="array" ref="J9081">XLOOKUP('Transaction Data'!$G9081,Product_Code,Biscuit_Brand)</f>
        <v>Shortbread</v>
      </c>
      <c r="K9081" s="2">
        <f t="array" ref="K9081">XLOOKUP('Transaction Data'!$G9081,Product_Code,Cost)</f>
        <v>10</v>
      </c>
      <c r="L9081" s="2">
        <f t="array" ref="L9081">XLOOKUP('Transaction Data'!$G9081,Product_Code,Unit_Price)</f>
        <v>45</v>
      </c>
      <c r="M9081" s="3">
        <f>'Transaction Data'!$F9081*'Transaction Data'!$K9081</f>
        <v>550</v>
      </c>
      <c r="N9081" s="3">
        <f>'Transaction Data'!$F9081*'Transaction Data'!$L9081</f>
        <v>2475</v>
      </c>
      <c r="O9081" s="3">
        <f>'Transaction Data'!$N9081-'Transaction Data'!$M9081</f>
        <v>1925</v>
      </c>
      <c r="P9081" s="2">
        <f>DATEDIF('Transaction Data'!$D9081,'Transaction Data'!$A9081,"y")</f>
        <v>77</v>
      </c>
      <c r="Q9081" s="2" t="str">
        <f>FLOOR('Transaction Data'!$P9081,15)&amp;"-"&amp;FLOOR('Transaction Data'!$P9081,15)+14</f>
        <v>75-89</v>
      </c>
      <c r="R9081" s="2" t="str">
        <f>IF('Transaction Data'!$L9081&lt;=10,"Less Expensive","Expensive")</f>
        <v>Expensive</v>
      </c>
      <c r="S9081" s="4">
        <f>WEEKDAY('Transaction Data'!$A9081)</f>
        <v>7</v>
      </c>
      <c r="T9081" s="2" t="str">
        <f>IF(WEEKDAY('Transaction Data'!$A9081,2)&lt;6,"Weekday","Weekend")</f>
        <v>Weekend</v>
      </c>
    </row>
    <row r="9082" ht="15.75" customHeight="1">
      <c r="A9082" s="1">
        <v>45437.0</v>
      </c>
      <c r="B9082" s="2" t="s">
        <v>8290</v>
      </c>
      <c r="C9082" s="2" t="s">
        <v>78</v>
      </c>
      <c r="D9082" s="1">
        <v>19767.0</v>
      </c>
      <c r="E9082" s="2" t="s">
        <v>27</v>
      </c>
      <c r="F9082" s="2">
        <v>459.0</v>
      </c>
      <c r="G9082" s="2" t="s">
        <v>28</v>
      </c>
      <c r="H9082" s="2" t="s">
        <v>45</v>
      </c>
      <c r="I9082" s="2" t="s">
        <v>25</v>
      </c>
      <c r="J9082" s="2" t="str">
        <f t="array" ref="J9082">XLOOKUP('Transaction Data'!$G9082,Product_Code,Biscuit_Brand)</f>
        <v>Shortbread</v>
      </c>
      <c r="K9082" s="2">
        <f t="array" ref="K9082">XLOOKUP('Transaction Data'!$G9082,Product_Code,Cost)</f>
        <v>10</v>
      </c>
      <c r="L9082" s="2">
        <f t="array" ref="L9082">XLOOKUP('Transaction Data'!$G9082,Product_Code,Unit_Price)</f>
        <v>45</v>
      </c>
      <c r="M9082" s="3">
        <f>'Transaction Data'!$F9082*'Transaction Data'!$K9082</f>
        <v>4590</v>
      </c>
      <c r="N9082" s="3">
        <f>'Transaction Data'!$F9082*'Transaction Data'!$L9082</f>
        <v>20655</v>
      </c>
      <c r="O9082" s="3">
        <f>'Transaction Data'!$N9082-'Transaction Data'!$M9082</f>
        <v>16065</v>
      </c>
      <c r="P9082" s="2">
        <f>DATEDIF('Transaction Data'!$D9082,'Transaction Data'!$A9082,"y")</f>
        <v>70</v>
      </c>
      <c r="Q9082" s="2" t="str">
        <f>FLOOR('Transaction Data'!$P9082,15)&amp;"-"&amp;FLOOR('Transaction Data'!$P9082,15)+14</f>
        <v>60-74</v>
      </c>
      <c r="R9082" s="2" t="str">
        <f>IF('Transaction Data'!$L9082&lt;=10,"Less Expensive","Expensive")</f>
        <v>Expensive</v>
      </c>
      <c r="S9082" s="4">
        <f>WEEKDAY('Transaction Data'!$A9082)</f>
        <v>7</v>
      </c>
      <c r="T9082" s="2" t="str">
        <f>IF(WEEKDAY('Transaction Data'!$A9082,2)&lt;6,"Weekday","Weekend")</f>
        <v>Weekend</v>
      </c>
    </row>
    <row r="9083" ht="15.75" customHeight="1">
      <c r="A9083" s="1">
        <v>45336.0</v>
      </c>
      <c r="B9083" s="2" t="s">
        <v>8291</v>
      </c>
      <c r="C9083" s="2" t="s">
        <v>47</v>
      </c>
      <c r="D9083" s="1">
        <v>20407.0</v>
      </c>
      <c r="E9083" s="2" t="s">
        <v>63</v>
      </c>
      <c r="F9083" s="2">
        <v>198.0</v>
      </c>
      <c r="G9083" s="2" t="s">
        <v>48</v>
      </c>
      <c r="H9083" s="2" t="s">
        <v>24</v>
      </c>
      <c r="I9083" s="2" t="s">
        <v>25</v>
      </c>
      <c r="J9083" s="2" t="str">
        <f t="array" ref="J9083">XLOOKUP('Transaction Data'!$G9083,Product_Code,Biscuit_Brand)</f>
        <v>Lemon Crisps</v>
      </c>
      <c r="K9083" s="2">
        <f t="array" ref="K9083">XLOOKUP('Transaction Data'!$G9083,Product_Code,Cost)</f>
        <v>7</v>
      </c>
      <c r="L9083" s="2">
        <f t="array" ref="L9083">XLOOKUP('Transaction Data'!$G9083,Product_Code,Unit_Price)</f>
        <v>9</v>
      </c>
      <c r="M9083" s="3">
        <f>'Transaction Data'!$F9083*'Transaction Data'!$K9083</f>
        <v>1386</v>
      </c>
      <c r="N9083" s="3">
        <f>'Transaction Data'!$F9083*'Transaction Data'!$L9083</f>
        <v>1782</v>
      </c>
      <c r="O9083" s="3">
        <f>'Transaction Data'!$N9083-'Transaction Data'!$M9083</f>
        <v>396</v>
      </c>
      <c r="P9083" s="2">
        <f>DATEDIF('Transaction Data'!$D9083,'Transaction Data'!$A9083,"y")</f>
        <v>68</v>
      </c>
      <c r="Q9083" s="2" t="str">
        <f>FLOOR('Transaction Data'!$P9083,15)&amp;"-"&amp;FLOOR('Transaction Data'!$P9083,15)+14</f>
        <v>60-74</v>
      </c>
      <c r="R9083" s="2" t="str">
        <f>IF('Transaction Data'!$L9083&lt;=10,"Less Expensive","Expensive")</f>
        <v>Less Expensive</v>
      </c>
      <c r="S9083" s="4">
        <f>WEEKDAY('Transaction Data'!$A9083)</f>
        <v>4</v>
      </c>
      <c r="T9083" s="2" t="str">
        <f>IF(WEEKDAY('Transaction Data'!$A9083,2)&lt;6,"Weekday","Weekend")</f>
        <v>Weekday</v>
      </c>
    </row>
    <row r="9084" ht="15.75" customHeight="1">
      <c r="A9084" s="1">
        <v>45374.0</v>
      </c>
      <c r="B9084" s="2" t="s">
        <v>8292</v>
      </c>
      <c r="C9084" s="2" t="s">
        <v>41</v>
      </c>
      <c r="D9084" s="1">
        <v>29646.0</v>
      </c>
      <c r="E9084" s="2" t="s">
        <v>63</v>
      </c>
      <c r="F9084" s="2">
        <v>18.0</v>
      </c>
      <c r="G9084" s="2" t="s">
        <v>38</v>
      </c>
      <c r="H9084" s="2" t="s">
        <v>29</v>
      </c>
      <c r="I9084" s="2" t="s">
        <v>25</v>
      </c>
      <c r="J9084" s="2" t="str">
        <f t="array" ref="J9084">XLOOKUP('Transaction Data'!$G9084,Product_Code,Biscuit_Brand)</f>
        <v>Ginger Snaps</v>
      </c>
      <c r="K9084" s="2">
        <f t="array" ref="K9084">XLOOKUP('Transaction Data'!$G9084,Product_Code,Cost)</f>
        <v>14</v>
      </c>
      <c r="L9084" s="2">
        <f t="array" ref="L9084">XLOOKUP('Transaction Data'!$G9084,Product_Code,Unit_Price)</f>
        <v>28</v>
      </c>
      <c r="M9084" s="3">
        <f>'Transaction Data'!$F9084*'Transaction Data'!$K9084</f>
        <v>252</v>
      </c>
      <c r="N9084" s="3">
        <f>'Transaction Data'!$F9084*'Transaction Data'!$L9084</f>
        <v>504</v>
      </c>
      <c r="O9084" s="3">
        <f>'Transaction Data'!$N9084-'Transaction Data'!$M9084</f>
        <v>252</v>
      </c>
      <c r="P9084" s="2">
        <f>DATEDIF('Transaction Data'!$D9084,'Transaction Data'!$A9084,"y")</f>
        <v>43</v>
      </c>
      <c r="Q9084" s="2" t="str">
        <f>FLOOR('Transaction Data'!$P9084,15)&amp;"-"&amp;FLOOR('Transaction Data'!$P9084,15)+14</f>
        <v>30-44</v>
      </c>
      <c r="R9084" s="2" t="str">
        <f>IF('Transaction Data'!$L9084&lt;=10,"Less Expensive","Expensive")</f>
        <v>Expensive</v>
      </c>
      <c r="S9084" s="4">
        <f>WEEKDAY('Transaction Data'!$A9084)</f>
        <v>7</v>
      </c>
      <c r="T9084" s="2" t="str">
        <f>IF(WEEKDAY('Transaction Data'!$A9084,2)&lt;6,"Weekday","Weekend")</f>
        <v>Weekend</v>
      </c>
    </row>
    <row r="9085" ht="15.75" customHeight="1">
      <c r="A9085" s="1">
        <v>45335.0</v>
      </c>
      <c r="B9085" s="2" t="s">
        <v>8293</v>
      </c>
      <c r="C9085" s="2" t="s">
        <v>72</v>
      </c>
      <c r="D9085" s="1">
        <v>16844.0</v>
      </c>
      <c r="E9085" s="2" t="s">
        <v>27</v>
      </c>
      <c r="F9085" s="2">
        <v>57.0</v>
      </c>
      <c r="G9085" s="2" t="s">
        <v>55</v>
      </c>
      <c r="H9085" s="2" t="s">
        <v>42</v>
      </c>
      <c r="I9085" s="2" t="s">
        <v>25</v>
      </c>
      <c r="J9085" s="2" t="str">
        <f t="array" ref="J9085">XLOOKUP('Transaction Data'!$G9085,Product_Code,Biscuit_Brand)</f>
        <v>Vanilla Wafers</v>
      </c>
      <c r="K9085" s="2">
        <f t="array" ref="K9085">XLOOKUP('Transaction Data'!$G9085,Product_Code,Cost)</f>
        <v>18</v>
      </c>
      <c r="L9085" s="2">
        <f t="array" ref="L9085">XLOOKUP('Transaction Data'!$G9085,Product_Code,Unit_Price)</f>
        <v>36</v>
      </c>
      <c r="M9085" s="3">
        <f>'Transaction Data'!$F9085*'Transaction Data'!$K9085</f>
        <v>1026</v>
      </c>
      <c r="N9085" s="3">
        <f>'Transaction Data'!$F9085*'Transaction Data'!$L9085</f>
        <v>2052</v>
      </c>
      <c r="O9085" s="3">
        <f>'Transaction Data'!$N9085-'Transaction Data'!$M9085</f>
        <v>1026</v>
      </c>
      <c r="P9085" s="2">
        <f>DATEDIF('Transaction Data'!$D9085,'Transaction Data'!$A9085,"y")</f>
        <v>78</v>
      </c>
      <c r="Q9085" s="2" t="str">
        <f>FLOOR('Transaction Data'!$P9085,15)&amp;"-"&amp;FLOOR('Transaction Data'!$P9085,15)+14</f>
        <v>75-89</v>
      </c>
      <c r="R9085" s="2" t="str">
        <f>IF('Transaction Data'!$L9085&lt;=10,"Less Expensive","Expensive")</f>
        <v>Expensive</v>
      </c>
      <c r="S9085" s="4">
        <f>WEEKDAY('Transaction Data'!$A9085)</f>
        <v>3</v>
      </c>
      <c r="T9085" s="2" t="str">
        <f>IF(WEEKDAY('Transaction Data'!$A9085,2)&lt;6,"Weekday","Weekend")</f>
        <v>Weekday</v>
      </c>
    </row>
    <row r="9086" ht="15.75" customHeight="1">
      <c r="A9086" s="1">
        <v>45329.0</v>
      </c>
      <c r="B9086" s="2" t="s">
        <v>8294</v>
      </c>
      <c r="C9086" s="2" t="s">
        <v>32</v>
      </c>
      <c r="D9086" s="1">
        <v>19364.0</v>
      </c>
      <c r="E9086" s="2" t="s">
        <v>22</v>
      </c>
      <c r="F9086" s="2">
        <v>347.0</v>
      </c>
      <c r="G9086" s="2" t="s">
        <v>55</v>
      </c>
      <c r="H9086" s="2" t="s">
        <v>45</v>
      </c>
      <c r="I9086" s="2" t="s">
        <v>25</v>
      </c>
      <c r="J9086" s="2" t="str">
        <f t="array" ref="J9086">XLOOKUP('Transaction Data'!$G9086,Product_Code,Biscuit_Brand)</f>
        <v>Vanilla Wafers</v>
      </c>
      <c r="K9086" s="2">
        <f t="array" ref="K9086">XLOOKUP('Transaction Data'!$G9086,Product_Code,Cost)</f>
        <v>18</v>
      </c>
      <c r="L9086" s="2">
        <f t="array" ref="L9086">XLOOKUP('Transaction Data'!$G9086,Product_Code,Unit_Price)</f>
        <v>36</v>
      </c>
      <c r="M9086" s="3">
        <f>'Transaction Data'!$F9086*'Transaction Data'!$K9086</f>
        <v>6246</v>
      </c>
      <c r="N9086" s="3">
        <f>'Transaction Data'!$F9086*'Transaction Data'!$L9086</f>
        <v>12492</v>
      </c>
      <c r="O9086" s="3">
        <f>'Transaction Data'!$N9086-'Transaction Data'!$M9086</f>
        <v>6246</v>
      </c>
      <c r="P9086" s="2">
        <f>DATEDIF('Transaction Data'!$D9086,'Transaction Data'!$A9086,"y")</f>
        <v>71</v>
      </c>
      <c r="Q9086" s="2" t="str">
        <f>FLOOR('Transaction Data'!$P9086,15)&amp;"-"&amp;FLOOR('Transaction Data'!$P9086,15)+14</f>
        <v>60-74</v>
      </c>
      <c r="R9086" s="2" t="str">
        <f>IF('Transaction Data'!$L9086&lt;=10,"Less Expensive","Expensive")</f>
        <v>Expensive</v>
      </c>
      <c r="S9086" s="4">
        <f>WEEKDAY('Transaction Data'!$A9086)</f>
        <v>4</v>
      </c>
      <c r="T9086" s="2" t="str">
        <f>IF(WEEKDAY('Transaction Data'!$A9086,2)&lt;6,"Weekday","Weekend")</f>
        <v>Weekday</v>
      </c>
    </row>
    <row r="9087" ht="15.75" customHeight="1">
      <c r="A9087" s="1">
        <v>45358.0</v>
      </c>
      <c r="B9087" s="2" t="s">
        <v>8295</v>
      </c>
      <c r="C9087" s="2" t="s">
        <v>47</v>
      </c>
      <c r="D9087" s="1">
        <v>30874.0</v>
      </c>
      <c r="E9087" s="2" t="s">
        <v>37</v>
      </c>
      <c r="F9087" s="2">
        <v>306.0</v>
      </c>
      <c r="G9087" s="2" t="s">
        <v>55</v>
      </c>
      <c r="H9087" s="2" t="s">
        <v>24</v>
      </c>
      <c r="I9087" s="2" t="s">
        <v>25</v>
      </c>
      <c r="J9087" s="2" t="str">
        <f t="array" ref="J9087">XLOOKUP('Transaction Data'!$G9087,Product_Code,Biscuit_Brand)</f>
        <v>Vanilla Wafers</v>
      </c>
      <c r="K9087" s="2">
        <f t="array" ref="K9087">XLOOKUP('Transaction Data'!$G9087,Product_Code,Cost)</f>
        <v>18</v>
      </c>
      <c r="L9087" s="2">
        <f t="array" ref="L9087">XLOOKUP('Transaction Data'!$G9087,Product_Code,Unit_Price)</f>
        <v>36</v>
      </c>
      <c r="M9087" s="3">
        <f>'Transaction Data'!$F9087*'Transaction Data'!$K9087</f>
        <v>5508</v>
      </c>
      <c r="N9087" s="3">
        <f>'Transaction Data'!$F9087*'Transaction Data'!$L9087</f>
        <v>11016</v>
      </c>
      <c r="O9087" s="3">
        <f>'Transaction Data'!$N9087-'Transaction Data'!$M9087</f>
        <v>5508</v>
      </c>
      <c r="P9087" s="2">
        <f>DATEDIF('Transaction Data'!$D9087,'Transaction Data'!$A9087,"y")</f>
        <v>39</v>
      </c>
      <c r="Q9087" s="2" t="str">
        <f>FLOOR('Transaction Data'!$P9087,15)&amp;"-"&amp;FLOOR('Transaction Data'!$P9087,15)+14</f>
        <v>30-44</v>
      </c>
      <c r="R9087" s="2" t="str">
        <f>IF('Transaction Data'!$L9087&lt;=10,"Less Expensive","Expensive")</f>
        <v>Expensive</v>
      </c>
      <c r="S9087" s="4">
        <f>WEEKDAY('Transaction Data'!$A9087)</f>
        <v>5</v>
      </c>
      <c r="T9087" s="2" t="str">
        <f>IF(WEEKDAY('Transaction Data'!$A9087,2)&lt;6,"Weekday","Weekend")</f>
        <v>Weekday</v>
      </c>
    </row>
    <row r="9088" ht="15.75" customHeight="1">
      <c r="A9088" s="1">
        <v>45379.0</v>
      </c>
      <c r="B9088" s="2" t="s">
        <v>8296</v>
      </c>
      <c r="C9088" s="2" t="s">
        <v>69</v>
      </c>
      <c r="D9088" s="1">
        <v>26336.0</v>
      </c>
      <c r="E9088" s="2" t="s">
        <v>63</v>
      </c>
      <c r="F9088" s="2">
        <v>27.0</v>
      </c>
      <c r="G9088" s="2" t="s">
        <v>38</v>
      </c>
      <c r="H9088" s="2" t="s">
        <v>29</v>
      </c>
      <c r="I9088" s="2" t="s">
        <v>25</v>
      </c>
      <c r="J9088" s="2" t="str">
        <f t="array" ref="J9088">XLOOKUP('Transaction Data'!$G9088,Product_Code,Biscuit_Brand)</f>
        <v>Ginger Snaps</v>
      </c>
      <c r="K9088" s="2">
        <f t="array" ref="K9088">XLOOKUP('Transaction Data'!$G9088,Product_Code,Cost)</f>
        <v>14</v>
      </c>
      <c r="L9088" s="2">
        <f t="array" ref="L9088">XLOOKUP('Transaction Data'!$G9088,Product_Code,Unit_Price)</f>
        <v>28</v>
      </c>
      <c r="M9088" s="3">
        <f>'Transaction Data'!$F9088*'Transaction Data'!$K9088</f>
        <v>378</v>
      </c>
      <c r="N9088" s="3">
        <f>'Transaction Data'!$F9088*'Transaction Data'!$L9088</f>
        <v>756</v>
      </c>
      <c r="O9088" s="3">
        <f>'Transaction Data'!$N9088-'Transaction Data'!$M9088</f>
        <v>378</v>
      </c>
      <c r="P9088" s="2">
        <f>DATEDIF('Transaction Data'!$D9088,'Transaction Data'!$A9088,"y")</f>
        <v>52</v>
      </c>
      <c r="Q9088" s="2" t="str">
        <f>FLOOR('Transaction Data'!$P9088,15)&amp;"-"&amp;FLOOR('Transaction Data'!$P9088,15)+14</f>
        <v>45-59</v>
      </c>
      <c r="R9088" s="2" t="str">
        <f>IF('Transaction Data'!$L9088&lt;=10,"Less Expensive","Expensive")</f>
        <v>Expensive</v>
      </c>
      <c r="S9088" s="4">
        <f>WEEKDAY('Transaction Data'!$A9088)</f>
        <v>5</v>
      </c>
      <c r="T9088" s="2" t="str">
        <f>IF(WEEKDAY('Transaction Data'!$A9088,2)&lt;6,"Weekday","Weekend")</f>
        <v>Weekday</v>
      </c>
    </row>
    <row r="9089" ht="15.75" customHeight="1">
      <c r="A9089" s="1">
        <v>45446.0</v>
      </c>
      <c r="B9089" s="2" t="s">
        <v>6016</v>
      </c>
      <c r="C9089" s="2" t="s">
        <v>41</v>
      </c>
      <c r="D9089" s="1">
        <v>35802.0</v>
      </c>
      <c r="E9089" s="2" t="s">
        <v>22</v>
      </c>
      <c r="F9089" s="2">
        <v>98.0</v>
      </c>
      <c r="G9089" s="2" t="s">
        <v>44</v>
      </c>
      <c r="H9089" s="2" t="s">
        <v>29</v>
      </c>
      <c r="I9089" s="2" t="s">
        <v>25</v>
      </c>
      <c r="J9089" s="2" t="str">
        <f t="array" ref="J9089">XLOOKUP('Transaction Data'!$G9089,Product_Code,Biscuit_Brand)</f>
        <v>Butter Crunch</v>
      </c>
      <c r="K9089" s="2">
        <f t="array" ref="K9089">XLOOKUP('Transaction Data'!$G9089,Product_Code,Cost)</f>
        <v>10</v>
      </c>
      <c r="L9089" s="2">
        <f t="array" ref="L9089">XLOOKUP('Transaction Data'!$G9089,Product_Code,Unit_Price)</f>
        <v>11</v>
      </c>
      <c r="M9089" s="3">
        <f>'Transaction Data'!$F9089*'Transaction Data'!$K9089</f>
        <v>980</v>
      </c>
      <c r="N9089" s="3">
        <f>'Transaction Data'!$F9089*'Transaction Data'!$L9089</f>
        <v>1078</v>
      </c>
      <c r="O9089" s="3">
        <f>'Transaction Data'!$N9089-'Transaction Data'!$M9089</f>
        <v>98</v>
      </c>
      <c r="P9089" s="2">
        <f>DATEDIF('Transaction Data'!$D9089,'Transaction Data'!$A9089,"y")</f>
        <v>26</v>
      </c>
      <c r="Q9089" s="2" t="str">
        <f>FLOOR('Transaction Data'!$P9089,15)&amp;"-"&amp;FLOOR('Transaction Data'!$P9089,15)+14</f>
        <v>15-29</v>
      </c>
      <c r="R9089" s="2" t="str">
        <f>IF('Transaction Data'!$L9089&lt;=10,"Less Expensive","Expensive")</f>
        <v>Expensive</v>
      </c>
      <c r="S9089" s="4">
        <f>WEEKDAY('Transaction Data'!$A9089)</f>
        <v>2</v>
      </c>
      <c r="T9089" s="2" t="str">
        <f>IF(WEEKDAY('Transaction Data'!$A9089,2)&lt;6,"Weekday","Weekend")</f>
        <v>Weekday</v>
      </c>
    </row>
    <row r="9090" ht="15.75" customHeight="1">
      <c r="A9090" s="1">
        <v>45453.0</v>
      </c>
      <c r="B9090" s="2" t="s">
        <v>8297</v>
      </c>
      <c r="C9090" s="2" t="s">
        <v>65</v>
      </c>
      <c r="D9090" s="1">
        <v>16014.0</v>
      </c>
      <c r="E9090" s="2" t="s">
        <v>27</v>
      </c>
      <c r="F9090" s="2">
        <v>470.0</v>
      </c>
      <c r="G9090" s="2" t="s">
        <v>33</v>
      </c>
      <c r="H9090" s="2" t="s">
        <v>34</v>
      </c>
      <c r="I9090" s="2" t="s">
        <v>25</v>
      </c>
      <c r="J9090" s="2" t="str">
        <f t="array" ref="J9090">XLOOKUP('Transaction Data'!$G9090,Product_Code,Biscuit_Brand)</f>
        <v>Caramel Biscuits</v>
      </c>
      <c r="K9090" s="2">
        <f t="array" ref="K9090">XLOOKUP('Transaction Data'!$G9090,Product_Code,Cost)</f>
        <v>18</v>
      </c>
      <c r="L9090" s="2">
        <f t="array" ref="L9090">XLOOKUP('Transaction Data'!$G9090,Product_Code,Unit_Price)</f>
        <v>22</v>
      </c>
      <c r="M9090" s="3">
        <f>'Transaction Data'!$F9090*'Transaction Data'!$K9090</f>
        <v>8460</v>
      </c>
      <c r="N9090" s="3">
        <f>'Transaction Data'!$F9090*'Transaction Data'!$L9090</f>
        <v>10340</v>
      </c>
      <c r="O9090" s="3">
        <f>'Transaction Data'!$N9090-'Transaction Data'!$M9090</f>
        <v>1880</v>
      </c>
      <c r="P9090" s="2">
        <f>DATEDIF('Transaction Data'!$D9090,'Transaction Data'!$A9090,"y")</f>
        <v>80</v>
      </c>
      <c r="Q9090" s="2" t="str">
        <f>FLOOR('Transaction Data'!$P9090,15)&amp;"-"&amp;FLOOR('Transaction Data'!$P9090,15)+14</f>
        <v>75-89</v>
      </c>
      <c r="R9090" s="2" t="str">
        <f>IF('Transaction Data'!$L9090&lt;=10,"Less Expensive","Expensive")</f>
        <v>Expensive</v>
      </c>
      <c r="S9090" s="4">
        <f>WEEKDAY('Transaction Data'!$A9090)</f>
        <v>2</v>
      </c>
      <c r="T9090" s="2" t="str">
        <f>IF(WEEKDAY('Transaction Data'!$A9090,2)&lt;6,"Weekday","Weekend")</f>
        <v>Weekday</v>
      </c>
    </row>
    <row r="9091" ht="15.75" customHeight="1">
      <c r="A9091" s="1">
        <v>45446.0</v>
      </c>
      <c r="B9091" s="2" t="s">
        <v>8298</v>
      </c>
      <c r="C9091" s="2" t="s">
        <v>32</v>
      </c>
      <c r="D9091" s="1">
        <v>17574.0</v>
      </c>
      <c r="E9091" s="2" t="s">
        <v>37</v>
      </c>
      <c r="F9091" s="2">
        <v>172.0</v>
      </c>
      <c r="G9091" s="2" t="s">
        <v>23</v>
      </c>
      <c r="H9091" s="2" t="s">
        <v>24</v>
      </c>
      <c r="I9091" s="2" t="s">
        <v>25</v>
      </c>
      <c r="J9091" s="2" t="str">
        <f t="array" ref="J9091">XLOOKUP('Transaction Data'!$G9091,Product_Code,Biscuit_Brand)</f>
        <v>Cinnamon Swirls</v>
      </c>
      <c r="K9091" s="2">
        <f t="array" ref="K9091">XLOOKUP('Transaction Data'!$G9091,Product_Code,Cost)</f>
        <v>10</v>
      </c>
      <c r="L9091" s="2">
        <f t="array" ref="L9091">XLOOKUP('Transaction Data'!$G9091,Product_Code,Unit_Price)</f>
        <v>14</v>
      </c>
      <c r="M9091" s="3">
        <f>'Transaction Data'!$F9091*'Transaction Data'!$K9091</f>
        <v>1720</v>
      </c>
      <c r="N9091" s="3">
        <f>'Transaction Data'!$F9091*'Transaction Data'!$L9091</f>
        <v>2408</v>
      </c>
      <c r="O9091" s="3">
        <f>'Transaction Data'!$N9091-'Transaction Data'!$M9091</f>
        <v>688</v>
      </c>
      <c r="P9091" s="2">
        <f>DATEDIF('Transaction Data'!$D9091,'Transaction Data'!$A9091,"y")</f>
        <v>76</v>
      </c>
      <c r="Q9091" s="2" t="str">
        <f>FLOOR('Transaction Data'!$P9091,15)&amp;"-"&amp;FLOOR('Transaction Data'!$P9091,15)+14</f>
        <v>75-89</v>
      </c>
      <c r="R9091" s="2" t="str">
        <f>IF('Transaction Data'!$L9091&lt;=10,"Less Expensive","Expensive")</f>
        <v>Expensive</v>
      </c>
      <c r="S9091" s="4">
        <f>WEEKDAY('Transaction Data'!$A9091)</f>
        <v>2</v>
      </c>
      <c r="T9091" s="2" t="str">
        <f>IF(WEEKDAY('Transaction Data'!$A9091,2)&lt;6,"Weekday","Weekend")</f>
        <v>Weekday</v>
      </c>
    </row>
    <row r="9092" ht="15.75" customHeight="1">
      <c r="A9092" s="1">
        <v>45457.0</v>
      </c>
      <c r="B9092" s="2" t="s">
        <v>8299</v>
      </c>
      <c r="C9092" s="2" t="s">
        <v>78</v>
      </c>
      <c r="D9092" s="1">
        <v>28623.0</v>
      </c>
      <c r="E9092" s="2" t="s">
        <v>63</v>
      </c>
      <c r="F9092" s="2">
        <v>239.0</v>
      </c>
      <c r="G9092" s="2" t="s">
        <v>55</v>
      </c>
      <c r="H9092" s="2" t="s">
        <v>42</v>
      </c>
      <c r="I9092" s="2" t="s">
        <v>25</v>
      </c>
      <c r="J9092" s="2" t="str">
        <f t="array" ref="J9092">XLOOKUP('Transaction Data'!$G9092,Product_Code,Biscuit_Brand)</f>
        <v>Vanilla Wafers</v>
      </c>
      <c r="K9092" s="2">
        <f t="array" ref="K9092">XLOOKUP('Transaction Data'!$G9092,Product_Code,Cost)</f>
        <v>18</v>
      </c>
      <c r="L9092" s="2">
        <f t="array" ref="L9092">XLOOKUP('Transaction Data'!$G9092,Product_Code,Unit_Price)</f>
        <v>36</v>
      </c>
      <c r="M9092" s="3">
        <f>'Transaction Data'!$F9092*'Transaction Data'!$K9092</f>
        <v>4302</v>
      </c>
      <c r="N9092" s="3">
        <f>'Transaction Data'!$F9092*'Transaction Data'!$L9092</f>
        <v>8604</v>
      </c>
      <c r="O9092" s="3">
        <f>'Transaction Data'!$N9092-'Transaction Data'!$M9092</f>
        <v>4302</v>
      </c>
      <c r="P9092" s="2">
        <f>DATEDIF('Transaction Data'!$D9092,'Transaction Data'!$A9092,"y")</f>
        <v>46</v>
      </c>
      <c r="Q9092" s="2" t="str">
        <f>FLOOR('Transaction Data'!$P9092,15)&amp;"-"&amp;FLOOR('Transaction Data'!$P9092,15)+14</f>
        <v>45-59</v>
      </c>
      <c r="R9092" s="2" t="str">
        <f>IF('Transaction Data'!$L9092&lt;=10,"Less Expensive","Expensive")</f>
        <v>Expensive</v>
      </c>
      <c r="S9092" s="4">
        <f>WEEKDAY('Transaction Data'!$A9092)</f>
        <v>6</v>
      </c>
      <c r="T9092" s="2" t="str">
        <f>IF(WEEKDAY('Transaction Data'!$A9092,2)&lt;6,"Weekday","Weekend")</f>
        <v>Weekday</v>
      </c>
    </row>
    <row r="9093" ht="15.75" customHeight="1">
      <c r="A9093" s="1">
        <v>45471.0</v>
      </c>
      <c r="B9093" s="2" t="s">
        <v>8300</v>
      </c>
      <c r="C9093" s="2" t="s">
        <v>54</v>
      </c>
      <c r="D9093" s="1">
        <v>24382.0</v>
      </c>
      <c r="E9093" s="2" t="s">
        <v>63</v>
      </c>
      <c r="F9093" s="2">
        <v>448.0</v>
      </c>
      <c r="G9093" s="2" t="s">
        <v>23</v>
      </c>
      <c r="H9093" s="2" t="s">
        <v>45</v>
      </c>
      <c r="I9093" s="2" t="s">
        <v>25</v>
      </c>
      <c r="J9093" s="2" t="str">
        <f t="array" ref="J9093">XLOOKUP('Transaction Data'!$G9093,Product_Code,Biscuit_Brand)</f>
        <v>Cinnamon Swirls</v>
      </c>
      <c r="K9093" s="2">
        <f t="array" ref="K9093">XLOOKUP('Transaction Data'!$G9093,Product_Code,Cost)</f>
        <v>10</v>
      </c>
      <c r="L9093" s="2">
        <f t="array" ref="L9093">XLOOKUP('Transaction Data'!$G9093,Product_Code,Unit_Price)</f>
        <v>14</v>
      </c>
      <c r="M9093" s="3">
        <f>'Transaction Data'!$F9093*'Transaction Data'!$K9093</f>
        <v>4480</v>
      </c>
      <c r="N9093" s="3">
        <f>'Transaction Data'!$F9093*'Transaction Data'!$L9093</f>
        <v>6272</v>
      </c>
      <c r="O9093" s="3">
        <f>'Transaction Data'!$N9093-'Transaction Data'!$M9093</f>
        <v>1792</v>
      </c>
      <c r="P9093" s="2">
        <f>DATEDIF('Transaction Data'!$D9093,'Transaction Data'!$A9093,"y")</f>
        <v>57</v>
      </c>
      <c r="Q9093" s="2" t="str">
        <f>FLOOR('Transaction Data'!$P9093,15)&amp;"-"&amp;FLOOR('Transaction Data'!$P9093,15)+14</f>
        <v>45-59</v>
      </c>
      <c r="R9093" s="2" t="str">
        <f>IF('Transaction Data'!$L9093&lt;=10,"Less Expensive","Expensive")</f>
        <v>Expensive</v>
      </c>
      <c r="S9093" s="4">
        <f>WEEKDAY('Transaction Data'!$A9093)</f>
        <v>6</v>
      </c>
      <c r="T9093" s="2" t="str">
        <f>IF(WEEKDAY('Transaction Data'!$A9093,2)&lt;6,"Weekday","Weekend")</f>
        <v>Weekday</v>
      </c>
    </row>
    <row r="9094" ht="15.75" customHeight="1">
      <c r="A9094" s="1">
        <v>45347.0</v>
      </c>
      <c r="B9094" s="2" t="s">
        <v>8301</v>
      </c>
      <c r="C9094" s="2" t="s">
        <v>72</v>
      </c>
      <c r="D9094" s="1">
        <v>15992.0</v>
      </c>
      <c r="E9094" s="2" t="s">
        <v>37</v>
      </c>
      <c r="F9094" s="2">
        <v>81.0</v>
      </c>
      <c r="G9094" s="2" t="s">
        <v>33</v>
      </c>
      <c r="H9094" s="2" t="s">
        <v>24</v>
      </c>
      <c r="I9094" s="2" t="s">
        <v>25</v>
      </c>
      <c r="J9094" s="2" t="str">
        <f t="array" ref="J9094">XLOOKUP('Transaction Data'!$G9094,Product_Code,Biscuit_Brand)</f>
        <v>Caramel Biscuits</v>
      </c>
      <c r="K9094" s="2">
        <f t="array" ref="K9094">XLOOKUP('Transaction Data'!$G9094,Product_Code,Cost)</f>
        <v>18</v>
      </c>
      <c r="L9094" s="2">
        <f t="array" ref="L9094">XLOOKUP('Transaction Data'!$G9094,Product_Code,Unit_Price)</f>
        <v>22</v>
      </c>
      <c r="M9094" s="3">
        <f>'Transaction Data'!$F9094*'Transaction Data'!$K9094</f>
        <v>1458</v>
      </c>
      <c r="N9094" s="3">
        <f>'Transaction Data'!$F9094*'Transaction Data'!$L9094</f>
        <v>1782</v>
      </c>
      <c r="O9094" s="3">
        <f>'Transaction Data'!$N9094-'Transaction Data'!$M9094</f>
        <v>324</v>
      </c>
      <c r="P9094" s="2">
        <f>DATEDIF('Transaction Data'!$D9094,'Transaction Data'!$A9094,"y")</f>
        <v>80</v>
      </c>
      <c r="Q9094" s="2" t="str">
        <f>FLOOR('Transaction Data'!$P9094,15)&amp;"-"&amp;FLOOR('Transaction Data'!$P9094,15)+14</f>
        <v>75-89</v>
      </c>
      <c r="R9094" s="2" t="str">
        <f>IF('Transaction Data'!$L9094&lt;=10,"Less Expensive","Expensive")</f>
        <v>Expensive</v>
      </c>
      <c r="S9094" s="4">
        <f>WEEKDAY('Transaction Data'!$A9094)</f>
        <v>1</v>
      </c>
      <c r="T9094" s="2" t="str">
        <f>IF(WEEKDAY('Transaction Data'!$A9094,2)&lt;6,"Weekday","Weekend")</f>
        <v>Weekend</v>
      </c>
    </row>
    <row r="9095" ht="15.75" customHeight="1">
      <c r="A9095" s="1">
        <v>45376.0</v>
      </c>
      <c r="B9095" s="2" t="s">
        <v>8302</v>
      </c>
      <c r="C9095" s="2" t="s">
        <v>51</v>
      </c>
      <c r="D9095" s="1">
        <v>37822.0</v>
      </c>
      <c r="E9095" s="2" t="s">
        <v>27</v>
      </c>
      <c r="F9095" s="2">
        <v>409.0</v>
      </c>
      <c r="G9095" s="2" t="s">
        <v>23</v>
      </c>
      <c r="H9095" s="2" t="s">
        <v>29</v>
      </c>
      <c r="I9095" s="2" t="s">
        <v>25</v>
      </c>
      <c r="J9095" s="2" t="str">
        <f t="array" ref="J9095">XLOOKUP('Transaction Data'!$G9095,Product_Code,Biscuit_Brand)</f>
        <v>Cinnamon Swirls</v>
      </c>
      <c r="K9095" s="2">
        <f t="array" ref="K9095">XLOOKUP('Transaction Data'!$G9095,Product_Code,Cost)</f>
        <v>10</v>
      </c>
      <c r="L9095" s="2">
        <f t="array" ref="L9095">XLOOKUP('Transaction Data'!$G9095,Product_Code,Unit_Price)</f>
        <v>14</v>
      </c>
      <c r="M9095" s="3">
        <f>'Transaction Data'!$F9095*'Transaction Data'!$K9095</f>
        <v>4090</v>
      </c>
      <c r="N9095" s="3">
        <f>'Transaction Data'!$F9095*'Transaction Data'!$L9095</f>
        <v>5726</v>
      </c>
      <c r="O9095" s="3">
        <f>'Transaction Data'!$N9095-'Transaction Data'!$M9095</f>
        <v>1636</v>
      </c>
      <c r="P9095" s="2">
        <f>DATEDIF('Transaction Data'!$D9095,'Transaction Data'!$A9095,"y")</f>
        <v>20</v>
      </c>
      <c r="Q9095" s="2" t="str">
        <f>FLOOR('Transaction Data'!$P9095,15)&amp;"-"&amp;FLOOR('Transaction Data'!$P9095,15)+14</f>
        <v>15-29</v>
      </c>
      <c r="R9095" s="2" t="str">
        <f>IF('Transaction Data'!$L9095&lt;=10,"Less Expensive","Expensive")</f>
        <v>Expensive</v>
      </c>
      <c r="S9095" s="4">
        <f>WEEKDAY('Transaction Data'!$A9095)</f>
        <v>2</v>
      </c>
      <c r="T9095" s="2" t="str">
        <f>IF(WEEKDAY('Transaction Data'!$A9095,2)&lt;6,"Weekday","Weekend")</f>
        <v>Weekday</v>
      </c>
    </row>
    <row r="9096" ht="15.75" customHeight="1">
      <c r="A9096" s="1">
        <v>45295.0</v>
      </c>
      <c r="B9096" s="2" t="s">
        <v>8303</v>
      </c>
      <c r="C9096" s="2" t="s">
        <v>51</v>
      </c>
      <c r="D9096" s="1">
        <v>31455.0</v>
      </c>
      <c r="E9096" s="2" t="s">
        <v>63</v>
      </c>
      <c r="F9096" s="2">
        <v>499.0</v>
      </c>
      <c r="G9096" s="2" t="s">
        <v>44</v>
      </c>
      <c r="H9096" s="2" t="s">
        <v>42</v>
      </c>
      <c r="I9096" s="2" t="s">
        <v>25</v>
      </c>
      <c r="J9096" s="2" t="str">
        <f t="array" ref="J9096">XLOOKUP('Transaction Data'!$G9096,Product_Code,Biscuit_Brand)</f>
        <v>Butter Crunch</v>
      </c>
      <c r="K9096" s="2">
        <f t="array" ref="K9096">XLOOKUP('Transaction Data'!$G9096,Product_Code,Cost)</f>
        <v>10</v>
      </c>
      <c r="L9096" s="2">
        <f t="array" ref="L9096">XLOOKUP('Transaction Data'!$G9096,Product_Code,Unit_Price)</f>
        <v>11</v>
      </c>
      <c r="M9096" s="3">
        <f>'Transaction Data'!$F9096*'Transaction Data'!$K9096</f>
        <v>4990</v>
      </c>
      <c r="N9096" s="3">
        <f>'Transaction Data'!$F9096*'Transaction Data'!$L9096</f>
        <v>5489</v>
      </c>
      <c r="O9096" s="3">
        <f>'Transaction Data'!$N9096-'Transaction Data'!$M9096</f>
        <v>499</v>
      </c>
      <c r="P9096" s="2">
        <f>DATEDIF('Transaction Data'!$D9096,'Transaction Data'!$A9096,"y")</f>
        <v>37</v>
      </c>
      <c r="Q9096" s="2" t="str">
        <f>FLOOR('Transaction Data'!$P9096,15)&amp;"-"&amp;FLOOR('Transaction Data'!$P9096,15)+14</f>
        <v>30-44</v>
      </c>
      <c r="R9096" s="2" t="str">
        <f>IF('Transaction Data'!$L9096&lt;=10,"Less Expensive","Expensive")</f>
        <v>Expensive</v>
      </c>
      <c r="S9096" s="4">
        <f>WEEKDAY('Transaction Data'!$A9096)</f>
        <v>5</v>
      </c>
      <c r="T9096" s="2" t="str">
        <f>IF(WEEKDAY('Transaction Data'!$A9096,2)&lt;6,"Weekday","Weekend")</f>
        <v>Weekday</v>
      </c>
    </row>
    <row r="9097" ht="15.75" customHeight="1">
      <c r="A9097" s="1">
        <v>45459.0</v>
      </c>
      <c r="B9097" s="2" t="s">
        <v>8304</v>
      </c>
      <c r="C9097" s="2" t="s">
        <v>65</v>
      </c>
      <c r="D9097" s="1">
        <v>18514.0</v>
      </c>
      <c r="E9097" s="2" t="s">
        <v>37</v>
      </c>
      <c r="F9097" s="2">
        <v>205.0</v>
      </c>
      <c r="G9097" s="2" t="s">
        <v>23</v>
      </c>
      <c r="H9097" s="2" t="s">
        <v>45</v>
      </c>
      <c r="I9097" s="2" t="s">
        <v>25</v>
      </c>
      <c r="J9097" s="2" t="str">
        <f t="array" ref="J9097">XLOOKUP('Transaction Data'!$G9097,Product_Code,Biscuit_Brand)</f>
        <v>Cinnamon Swirls</v>
      </c>
      <c r="K9097" s="2">
        <f t="array" ref="K9097">XLOOKUP('Transaction Data'!$G9097,Product_Code,Cost)</f>
        <v>10</v>
      </c>
      <c r="L9097" s="2">
        <f t="array" ref="L9097">XLOOKUP('Transaction Data'!$G9097,Product_Code,Unit_Price)</f>
        <v>14</v>
      </c>
      <c r="M9097" s="3">
        <f>'Transaction Data'!$F9097*'Transaction Data'!$K9097</f>
        <v>2050</v>
      </c>
      <c r="N9097" s="3">
        <f>'Transaction Data'!$F9097*'Transaction Data'!$L9097</f>
        <v>2870</v>
      </c>
      <c r="O9097" s="3">
        <f>'Transaction Data'!$N9097-'Transaction Data'!$M9097</f>
        <v>820</v>
      </c>
      <c r="P9097" s="2">
        <f>DATEDIF('Transaction Data'!$D9097,'Transaction Data'!$A9097,"y")</f>
        <v>73</v>
      </c>
      <c r="Q9097" s="2" t="str">
        <f>FLOOR('Transaction Data'!$P9097,15)&amp;"-"&amp;FLOOR('Transaction Data'!$P9097,15)+14</f>
        <v>60-74</v>
      </c>
      <c r="R9097" s="2" t="str">
        <f>IF('Transaction Data'!$L9097&lt;=10,"Less Expensive","Expensive")</f>
        <v>Expensive</v>
      </c>
      <c r="S9097" s="4">
        <f>WEEKDAY('Transaction Data'!$A9097)</f>
        <v>1</v>
      </c>
      <c r="T9097" s="2" t="str">
        <f>IF(WEEKDAY('Transaction Data'!$A9097,2)&lt;6,"Weekday","Weekend")</f>
        <v>Weekend</v>
      </c>
    </row>
    <row r="9098" ht="15.75" customHeight="1">
      <c r="A9098" s="1">
        <v>45356.0</v>
      </c>
      <c r="B9098" s="2" t="s">
        <v>8305</v>
      </c>
      <c r="C9098" s="2" t="s">
        <v>69</v>
      </c>
      <c r="D9098" s="1">
        <v>19005.0</v>
      </c>
      <c r="E9098" s="2" t="s">
        <v>22</v>
      </c>
      <c r="F9098" s="2">
        <v>41.0</v>
      </c>
      <c r="G9098" s="2" t="s">
        <v>38</v>
      </c>
      <c r="H9098" s="2" t="s">
        <v>24</v>
      </c>
      <c r="I9098" s="2" t="s">
        <v>25</v>
      </c>
      <c r="J9098" s="2" t="str">
        <f t="array" ref="J9098">XLOOKUP('Transaction Data'!$G9098,Product_Code,Biscuit_Brand)</f>
        <v>Ginger Snaps</v>
      </c>
      <c r="K9098" s="2">
        <f t="array" ref="K9098">XLOOKUP('Transaction Data'!$G9098,Product_Code,Cost)</f>
        <v>14</v>
      </c>
      <c r="L9098" s="2">
        <f t="array" ref="L9098">XLOOKUP('Transaction Data'!$G9098,Product_Code,Unit_Price)</f>
        <v>28</v>
      </c>
      <c r="M9098" s="3">
        <f>'Transaction Data'!$F9098*'Transaction Data'!$K9098</f>
        <v>574</v>
      </c>
      <c r="N9098" s="3">
        <f>'Transaction Data'!$F9098*'Transaction Data'!$L9098</f>
        <v>1148</v>
      </c>
      <c r="O9098" s="3">
        <f>'Transaction Data'!$N9098-'Transaction Data'!$M9098</f>
        <v>574</v>
      </c>
      <c r="P9098" s="2">
        <f>DATEDIF('Transaction Data'!$D9098,'Transaction Data'!$A9098,"y")</f>
        <v>72</v>
      </c>
      <c r="Q9098" s="2" t="str">
        <f>FLOOR('Transaction Data'!$P9098,15)&amp;"-"&amp;FLOOR('Transaction Data'!$P9098,15)+14</f>
        <v>60-74</v>
      </c>
      <c r="R9098" s="2" t="str">
        <f>IF('Transaction Data'!$L9098&lt;=10,"Less Expensive","Expensive")</f>
        <v>Expensive</v>
      </c>
      <c r="S9098" s="4">
        <f>WEEKDAY('Transaction Data'!$A9098)</f>
        <v>3</v>
      </c>
      <c r="T9098" s="2" t="str">
        <f>IF(WEEKDAY('Transaction Data'!$A9098,2)&lt;6,"Weekday","Weekend")</f>
        <v>Weekday</v>
      </c>
    </row>
    <row r="9099" ht="15.75" customHeight="1">
      <c r="A9099" s="1">
        <v>45441.0</v>
      </c>
      <c r="B9099" s="2" t="s">
        <v>2932</v>
      </c>
      <c r="C9099" s="2" t="s">
        <v>51</v>
      </c>
      <c r="D9099" s="1">
        <v>22407.0</v>
      </c>
      <c r="E9099" s="2" t="s">
        <v>27</v>
      </c>
      <c r="F9099" s="2">
        <v>306.0</v>
      </c>
      <c r="G9099" s="2" t="s">
        <v>38</v>
      </c>
      <c r="H9099" s="2" t="s">
        <v>29</v>
      </c>
      <c r="I9099" s="2" t="s">
        <v>25</v>
      </c>
      <c r="J9099" s="2" t="str">
        <f t="array" ref="J9099">XLOOKUP('Transaction Data'!$G9099,Product_Code,Biscuit_Brand)</f>
        <v>Ginger Snaps</v>
      </c>
      <c r="K9099" s="2">
        <f t="array" ref="K9099">XLOOKUP('Transaction Data'!$G9099,Product_Code,Cost)</f>
        <v>14</v>
      </c>
      <c r="L9099" s="2">
        <f t="array" ref="L9099">XLOOKUP('Transaction Data'!$G9099,Product_Code,Unit_Price)</f>
        <v>28</v>
      </c>
      <c r="M9099" s="3">
        <f>'Transaction Data'!$F9099*'Transaction Data'!$K9099</f>
        <v>4284</v>
      </c>
      <c r="N9099" s="3">
        <f>'Transaction Data'!$F9099*'Transaction Data'!$L9099</f>
        <v>8568</v>
      </c>
      <c r="O9099" s="3">
        <f>'Transaction Data'!$N9099-'Transaction Data'!$M9099</f>
        <v>4284</v>
      </c>
      <c r="P9099" s="2">
        <f>DATEDIF('Transaction Data'!$D9099,'Transaction Data'!$A9099,"y")</f>
        <v>63</v>
      </c>
      <c r="Q9099" s="2" t="str">
        <f>FLOOR('Transaction Data'!$P9099,15)&amp;"-"&amp;FLOOR('Transaction Data'!$P9099,15)+14</f>
        <v>60-74</v>
      </c>
      <c r="R9099" s="2" t="str">
        <f>IF('Transaction Data'!$L9099&lt;=10,"Less Expensive","Expensive")</f>
        <v>Expensive</v>
      </c>
      <c r="S9099" s="4">
        <f>WEEKDAY('Transaction Data'!$A9099)</f>
        <v>4</v>
      </c>
      <c r="T9099" s="2" t="str">
        <f>IF(WEEKDAY('Transaction Data'!$A9099,2)&lt;6,"Weekday","Weekend")</f>
        <v>Weekday</v>
      </c>
    </row>
    <row r="9100" ht="15.75" customHeight="1">
      <c r="A9100" s="1">
        <v>45349.0</v>
      </c>
      <c r="B9100" s="2" t="s">
        <v>8306</v>
      </c>
      <c r="C9100" s="2" t="s">
        <v>72</v>
      </c>
      <c r="D9100" s="1">
        <v>16711.0</v>
      </c>
      <c r="E9100" s="2" t="s">
        <v>27</v>
      </c>
      <c r="F9100" s="2">
        <v>329.0</v>
      </c>
      <c r="G9100" s="2" t="s">
        <v>60</v>
      </c>
      <c r="H9100" s="2" t="s">
        <v>29</v>
      </c>
      <c r="I9100" s="2" t="s">
        <v>25</v>
      </c>
      <c r="J9100" s="2" t="str">
        <f t="array" ref="J9100">XLOOKUP('Transaction Data'!$G9100,Product_Code,Biscuit_Brand)</f>
        <v>Peanut Butter Bites</v>
      </c>
      <c r="K9100" s="2">
        <f t="array" ref="K9100">XLOOKUP('Transaction Data'!$G9100,Product_Code,Cost)</f>
        <v>5</v>
      </c>
      <c r="L9100" s="2">
        <f t="array" ref="L9100">XLOOKUP('Transaction Data'!$G9100,Product_Code,Unit_Price)</f>
        <v>7</v>
      </c>
      <c r="M9100" s="3">
        <f>'Transaction Data'!$F9100*'Transaction Data'!$K9100</f>
        <v>1645</v>
      </c>
      <c r="N9100" s="3">
        <f>'Transaction Data'!$F9100*'Transaction Data'!$L9100</f>
        <v>2303</v>
      </c>
      <c r="O9100" s="3">
        <f>'Transaction Data'!$N9100-'Transaction Data'!$M9100</f>
        <v>658</v>
      </c>
      <c r="P9100" s="2">
        <f>DATEDIF('Transaction Data'!$D9100,'Transaction Data'!$A9100,"y")</f>
        <v>78</v>
      </c>
      <c r="Q9100" s="2" t="str">
        <f>FLOOR('Transaction Data'!$P9100,15)&amp;"-"&amp;FLOOR('Transaction Data'!$P9100,15)+14</f>
        <v>75-89</v>
      </c>
      <c r="R9100" s="2" t="str">
        <f>IF('Transaction Data'!$L9100&lt;=10,"Less Expensive","Expensive")</f>
        <v>Less Expensive</v>
      </c>
      <c r="S9100" s="4">
        <f>WEEKDAY('Transaction Data'!$A9100)</f>
        <v>3</v>
      </c>
      <c r="T9100" s="2" t="str">
        <f>IF(WEEKDAY('Transaction Data'!$A9100,2)&lt;6,"Weekday","Weekend")</f>
        <v>Weekday</v>
      </c>
    </row>
    <row r="9101" ht="15.75" customHeight="1">
      <c r="A9101" s="1">
        <v>45451.0</v>
      </c>
      <c r="B9101" s="2" t="s">
        <v>8307</v>
      </c>
      <c r="C9101" s="2" t="s">
        <v>51</v>
      </c>
      <c r="D9101" s="1">
        <v>23698.0</v>
      </c>
      <c r="E9101" s="2" t="s">
        <v>22</v>
      </c>
      <c r="F9101" s="2">
        <v>370.0</v>
      </c>
      <c r="G9101" s="2" t="s">
        <v>33</v>
      </c>
      <c r="H9101" s="2" t="s">
        <v>34</v>
      </c>
      <c r="I9101" s="2" t="s">
        <v>25</v>
      </c>
      <c r="J9101" s="2" t="str">
        <f t="array" ref="J9101">XLOOKUP('Transaction Data'!$G9101,Product_Code,Biscuit_Brand)</f>
        <v>Caramel Biscuits</v>
      </c>
      <c r="K9101" s="2">
        <f t="array" ref="K9101">XLOOKUP('Transaction Data'!$G9101,Product_Code,Cost)</f>
        <v>18</v>
      </c>
      <c r="L9101" s="2">
        <f t="array" ref="L9101">XLOOKUP('Transaction Data'!$G9101,Product_Code,Unit_Price)</f>
        <v>22</v>
      </c>
      <c r="M9101" s="3">
        <f>'Transaction Data'!$F9101*'Transaction Data'!$K9101</f>
        <v>6660</v>
      </c>
      <c r="N9101" s="3">
        <f>'Transaction Data'!$F9101*'Transaction Data'!$L9101</f>
        <v>8140</v>
      </c>
      <c r="O9101" s="3">
        <f>'Transaction Data'!$N9101-'Transaction Data'!$M9101</f>
        <v>1480</v>
      </c>
      <c r="P9101" s="2">
        <f>DATEDIF('Transaction Data'!$D9101,'Transaction Data'!$A9101,"y")</f>
        <v>59</v>
      </c>
      <c r="Q9101" s="2" t="str">
        <f>FLOOR('Transaction Data'!$P9101,15)&amp;"-"&amp;FLOOR('Transaction Data'!$P9101,15)+14</f>
        <v>45-59</v>
      </c>
      <c r="R9101" s="2" t="str">
        <f>IF('Transaction Data'!$L9101&lt;=10,"Less Expensive","Expensive")</f>
        <v>Expensive</v>
      </c>
      <c r="S9101" s="4">
        <f>WEEKDAY('Transaction Data'!$A9101)</f>
        <v>7</v>
      </c>
      <c r="T9101" s="2" t="str">
        <f>IF(WEEKDAY('Transaction Data'!$A9101,2)&lt;6,"Weekday","Weekend")</f>
        <v>Weekend</v>
      </c>
    </row>
    <row r="9102" ht="15.75" customHeight="1">
      <c r="A9102" s="1">
        <v>45440.0</v>
      </c>
      <c r="B9102" s="2" t="s">
        <v>8308</v>
      </c>
      <c r="C9102" s="2" t="s">
        <v>51</v>
      </c>
      <c r="D9102" s="1">
        <v>31134.0</v>
      </c>
      <c r="E9102" s="2" t="s">
        <v>27</v>
      </c>
      <c r="F9102" s="2">
        <v>96.0</v>
      </c>
      <c r="G9102" s="2" t="s">
        <v>23</v>
      </c>
      <c r="H9102" s="2" t="s">
        <v>24</v>
      </c>
      <c r="I9102" s="2" t="s">
        <v>25</v>
      </c>
      <c r="J9102" s="2" t="str">
        <f t="array" ref="J9102">XLOOKUP('Transaction Data'!$G9102,Product_Code,Biscuit_Brand)</f>
        <v>Cinnamon Swirls</v>
      </c>
      <c r="K9102" s="2">
        <f t="array" ref="K9102">XLOOKUP('Transaction Data'!$G9102,Product_Code,Cost)</f>
        <v>10</v>
      </c>
      <c r="L9102" s="2">
        <f t="array" ref="L9102">XLOOKUP('Transaction Data'!$G9102,Product_Code,Unit_Price)</f>
        <v>14</v>
      </c>
      <c r="M9102" s="3">
        <f>'Transaction Data'!$F9102*'Transaction Data'!$K9102</f>
        <v>960</v>
      </c>
      <c r="N9102" s="3">
        <f>'Transaction Data'!$F9102*'Transaction Data'!$L9102</f>
        <v>1344</v>
      </c>
      <c r="O9102" s="3">
        <f>'Transaction Data'!$N9102-'Transaction Data'!$M9102</f>
        <v>384</v>
      </c>
      <c r="P9102" s="2">
        <f>DATEDIF('Transaction Data'!$D9102,'Transaction Data'!$A9102,"y")</f>
        <v>39</v>
      </c>
      <c r="Q9102" s="2" t="str">
        <f>FLOOR('Transaction Data'!$P9102,15)&amp;"-"&amp;FLOOR('Transaction Data'!$P9102,15)+14</f>
        <v>30-44</v>
      </c>
      <c r="R9102" s="2" t="str">
        <f>IF('Transaction Data'!$L9102&lt;=10,"Less Expensive","Expensive")</f>
        <v>Expensive</v>
      </c>
      <c r="S9102" s="4">
        <f>WEEKDAY('Transaction Data'!$A9102)</f>
        <v>3</v>
      </c>
      <c r="T9102" s="2" t="str">
        <f>IF(WEEKDAY('Transaction Data'!$A9102,2)&lt;6,"Weekday","Weekend")</f>
        <v>Weekday</v>
      </c>
    </row>
    <row r="9103" ht="15.75" customHeight="1">
      <c r="A9103" s="1">
        <v>45441.0</v>
      </c>
      <c r="B9103" s="2" t="s">
        <v>8309</v>
      </c>
      <c r="C9103" s="2" t="s">
        <v>65</v>
      </c>
      <c r="D9103" s="1">
        <v>36801.0</v>
      </c>
      <c r="E9103" s="2" t="s">
        <v>63</v>
      </c>
      <c r="F9103" s="2">
        <v>148.0</v>
      </c>
      <c r="G9103" s="2" t="s">
        <v>57</v>
      </c>
      <c r="H9103" s="2" t="s">
        <v>42</v>
      </c>
      <c r="I9103" s="2" t="s">
        <v>25</v>
      </c>
      <c r="J9103" s="2" t="str">
        <f t="array" ref="J9103">XLOOKUP('Transaction Data'!$G9103,Product_Code,Biscuit_Brand)</f>
        <v>Oatmeal Cookies</v>
      </c>
      <c r="K9103" s="2">
        <f t="array" ref="K9103">XLOOKUP('Transaction Data'!$G9103,Product_Code,Cost)</f>
        <v>19</v>
      </c>
      <c r="L9103" s="2">
        <f t="array" ref="L9103">XLOOKUP('Transaction Data'!$G9103,Product_Code,Unit_Price)</f>
        <v>23</v>
      </c>
      <c r="M9103" s="3">
        <f>'Transaction Data'!$F9103*'Transaction Data'!$K9103</f>
        <v>2812</v>
      </c>
      <c r="N9103" s="3">
        <f>'Transaction Data'!$F9103*'Transaction Data'!$L9103</f>
        <v>3404</v>
      </c>
      <c r="O9103" s="3">
        <f>'Transaction Data'!$N9103-'Transaction Data'!$M9103</f>
        <v>592</v>
      </c>
      <c r="P9103" s="2">
        <f>DATEDIF('Transaction Data'!$D9103,'Transaction Data'!$A9103,"y")</f>
        <v>23</v>
      </c>
      <c r="Q9103" s="2" t="str">
        <f>FLOOR('Transaction Data'!$P9103,15)&amp;"-"&amp;FLOOR('Transaction Data'!$P9103,15)+14</f>
        <v>15-29</v>
      </c>
      <c r="R9103" s="2" t="str">
        <f>IF('Transaction Data'!$L9103&lt;=10,"Less Expensive","Expensive")</f>
        <v>Expensive</v>
      </c>
      <c r="S9103" s="4">
        <f>WEEKDAY('Transaction Data'!$A9103)</f>
        <v>4</v>
      </c>
      <c r="T9103" s="2" t="str">
        <f>IF(WEEKDAY('Transaction Data'!$A9103,2)&lt;6,"Weekday","Weekend")</f>
        <v>Weekday</v>
      </c>
    </row>
    <row r="9104" ht="15.75" customHeight="1">
      <c r="A9104" s="1">
        <v>45442.0</v>
      </c>
      <c r="B9104" s="2" t="s">
        <v>8310</v>
      </c>
      <c r="C9104" s="2" t="s">
        <v>54</v>
      </c>
      <c r="D9104" s="1">
        <v>22993.0</v>
      </c>
      <c r="E9104" s="2" t="s">
        <v>37</v>
      </c>
      <c r="F9104" s="2">
        <v>183.0</v>
      </c>
      <c r="G9104" s="2" t="s">
        <v>57</v>
      </c>
      <c r="H9104" s="2" t="s">
        <v>45</v>
      </c>
      <c r="I9104" s="2" t="s">
        <v>25</v>
      </c>
      <c r="J9104" s="2" t="str">
        <f t="array" ref="J9104">XLOOKUP('Transaction Data'!$G9104,Product_Code,Biscuit_Brand)</f>
        <v>Oatmeal Cookies</v>
      </c>
      <c r="K9104" s="2">
        <f t="array" ref="K9104">XLOOKUP('Transaction Data'!$G9104,Product_Code,Cost)</f>
        <v>19</v>
      </c>
      <c r="L9104" s="2">
        <f t="array" ref="L9104">XLOOKUP('Transaction Data'!$G9104,Product_Code,Unit_Price)</f>
        <v>23</v>
      </c>
      <c r="M9104" s="3">
        <f>'Transaction Data'!$F9104*'Transaction Data'!$K9104</f>
        <v>3477</v>
      </c>
      <c r="N9104" s="3">
        <f>'Transaction Data'!$F9104*'Transaction Data'!$L9104</f>
        <v>4209</v>
      </c>
      <c r="O9104" s="3">
        <f>'Transaction Data'!$N9104-'Transaction Data'!$M9104</f>
        <v>732</v>
      </c>
      <c r="P9104" s="2">
        <f>DATEDIF('Transaction Data'!$D9104,'Transaction Data'!$A9104,"y")</f>
        <v>61</v>
      </c>
      <c r="Q9104" s="2" t="str">
        <f>FLOOR('Transaction Data'!$P9104,15)&amp;"-"&amp;FLOOR('Transaction Data'!$P9104,15)+14</f>
        <v>60-74</v>
      </c>
      <c r="R9104" s="2" t="str">
        <f>IF('Transaction Data'!$L9104&lt;=10,"Less Expensive","Expensive")</f>
        <v>Expensive</v>
      </c>
      <c r="S9104" s="4">
        <f>WEEKDAY('Transaction Data'!$A9104)</f>
        <v>5</v>
      </c>
      <c r="T9104" s="2" t="str">
        <f>IF(WEEKDAY('Transaction Data'!$A9104,2)&lt;6,"Weekday","Weekend")</f>
        <v>Weekday</v>
      </c>
    </row>
    <row r="9105" ht="15.75" customHeight="1">
      <c r="A9105" s="1">
        <v>45471.0</v>
      </c>
      <c r="B9105" s="2" t="s">
        <v>8311</v>
      </c>
      <c r="C9105" s="2" t="s">
        <v>54</v>
      </c>
      <c r="D9105" s="1">
        <v>32341.0</v>
      </c>
      <c r="E9105" s="2" t="s">
        <v>37</v>
      </c>
      <c r="F9105" s="2">
        <v>209.0</v>
      </c>
      <c r="G9105" s="2" t="s">
        <v>33</v>
      </c>
      <c r="H9105" s="2" t="s">
        <v>24</v>
      </c>
      <c r="I9105" s="2" t="s">
        <v>25</v>
      </c>
      <c r="J9105" s="2" t="str">
        <f t="array" ref="J9105">XLOOKUP('Transaction Data'!$G9105,Product_Code,Biscuit_Brand)</f>
        <v>Caramel Biscuits</v>
      </c>
      <c r="K9105" s="2">
        <f t="array" ref="K9105">XLOOKUP('Transaction Data'!$G9105,Product_Code,Cost)</f>
        <v>18</v>
      </c>
      <c r="L9105" s="2">
        <f t="array" ref="L9105">XLOOKUP('Transaction Data'!$G9105,Product_Code,Unit_Price)</f>
        <v>22</v>
      </c>
      <c r="M9105" s="3">
        <f>'Transaction Data'!$F9105*'Transaction Data'!$K9105</f>
        <v>3762</v>
      </c>
      <c r="N9105" s="3">
        <f>'Transaction Data'!$F9105*'Transaction Data'!$L9105</f>
        <v>4598</v>
      </c>
      <c r="O9105" s="3">
        <f>'Transaction Data'!$N9105-'Transaction Data'!$M9105</f>
        <v>836</v>
      </c>
      <c r="P9105" s="2">
        <f>DATEDIF('Transaction Data'!$D9105,'Transaction Data'!$A9105,"y")</f>
        <v>35</v>
      </c>
      <c r="Q9105" s="2" t="str">
        <f>FLOOR('Transaction Data'!$P9105,15)&amp;"-"&amp;FLOOR('Transaction Data'!$P9105,15)+14</f>
        <v>30-44</v>
      </c>
      <c r="R9105" s="2" t="str">
        <f>IF('Transaction Data'!$L9105&lt;=10,"Less Expensive","Expensive")</f>
        <v>Expensive</v>
      </c>
      <c r="S9105" s="4">
        <f>WEEKDAY('Transaction Data'!$A9105)</f>
        <v>6</v>
      </c>
      <c r="T9105" s="2" t="str">
        <f>IF(WEEKDAY('Transaction Data'!$A9105,2)&lt;6,"Weekday","Weekend")</f>
        <v>Weekday</v>
      </c>
    </row>
    <row r="9106" ht="15.75" customHeight="1">
      <c r="A9106" s="1">
        <v>45357.0</v>
      </c>
      <c r="B9106" s="2" t="s">
        <v>8312</v>
      </c>
      <c r="C9106" s="2" t="s">
        <v>47</v>
      </c>
      <c r="D9106" s="1">
        <v>37448.0</v>
      </c>
      <c r="E9106" s="2" t="s">
        <v>63</v>
      </c>
      <c r="F9106" s="2">
        <v>134.0</v>
      </c>
      <c r="G9106" s="2" t="s">
        <v>60</v>
      </c>
      <c r="H9106" s="2" t="s">
        <v>29</v>
      </c>
      <c r="I9106" s="2" t="s">
        <v>25</v>
      </c>
      <c r="J9106" s="2" t="str">
        <f t="array" ref="J9106">XLOOKUP('Transaction Data'!$G9106,Product_Code,Biscuit_Brand)</f>
        <v>Peanut Butter Bites</v>
      </c>
      <c r="K9106" s="2">
        <f t="array" ref="K9106">XLOOKUP('Transaction Data'!$G9106,Product_Code,Cost)</f>
        <v>5</v>
      </c>
      <c r="L9106" s="2">
        <f t="array" ref="L9106">XLOOKUP('Transaction Data'!$G9106,Product_Code,Unit_Price)</f>
        <v>7</v>
      </c>
      <c r="M9106" s="3">
        <f>'Transaction Data'!$F9106*'Transaction Data'!$K9106</f>
        <v>670</v>
      </c>
      <c r="N9106" s="3">
        <f>'Transaction Data'!$F9106*'Transaction Data'!$L9106</f>
        <v>938</v>
      </c>
      <c r="O9106" s="3">
        <f>'Transaction Data'!$N9106-'Transaction Data'!$M9106</f>
        <v>268</v>
      </c>
      <c r="P9106" s="2">
        <f>DATEDIF('Transaction Data'!$D9106,'Transaction Data'!$A9106,"y")</f>
        <v>21</v>
      </c>
      <c r="Q9106" s="2" t="str">
        <f>FLOOR('Transaction Data'!$P9106,15)&amp;"-"&amp;FLOOR('Transaction Data'!$P9106,15)+14</f>
        <v>15-29</v>
      </c>
      <c r="R9106" s="2" t="str">
        <f>IF('Transaction Data'!$L9106&lt;=10,"Less Expensive","Expensive")</f>
        <v>Less Expensive</v>
      </c>
      <c r="S9106" s="4">
        <f>WEEKDAY('Transaction Data'!$A9106)</f>
        <v>4</v>
      </c>
      <c r="T9106" s="2" t="str">
        <f>IF(WEEKDAY('Transaction Data'!$A9106,2)&lt;6,"Weekday","Weekend")</f>
        <v>Weekday</v>
      </c>
    </row>
    <row r="9107" ht="15.75" customHeight="1">
      <c r="A9107" s="1">
        <v>45359.0</v>
      </c>
      <c r="B9107" s="2" t="s">
        <v>8313</v>
      </c>
      <c r="C9107" s="2" t="s">
        <v>54</v>
      </c>
      <c r="D9107" s="1">
        <v>25359.0</v>
      </c>
      <c r="E9107" s="2" t="s">
        <v>37</v>
      </c>
      <c r="F9107" s="2">
        <v>184.0</v>
      </c>
      <c r="G9107" s="2" t="s">
        <v>44</v>
      </c>
      <c r="H9107" s="2" t="s">
        <v>42</v>
      </c>
      <c r="I9107" s="2" t="s">
        <v>25</v>
      </c>
      <c r="J9107" s="2" t="str">
        <f t="array" ref="J9107">XLOOKUP('Transaction Data'!$G9107,Product_Code,Biscuit_Brand)</f>
        <v>Butter Crunch</v>
      </c>
      <c r="K9107" s="2">
        <f t="array" ref="K9107">XLOOKUP('Transaction Data'!$G9107,Product_Code,Cost)</f>
        <v>10</v>
      </c>
      <c r="L9107" s="2">
        <f t="array" ref="L9107">XLOOKUP('Transaction Data'!$G9107,Product_Code,Unit_Price)</f>
        <v>11</v>
      </c>
      <c r="M9107" s="3">
        <f>'Transaction Data'!$F9107*'Transaction Data'!$K9107</f>
        <v>1840</v>
      </c>
      <c r="N9107" s="3">
        <f>'Transaction Data'!$F9107*'Transaction Data'!$L9107</f>
        <v>2024</v>
      </c>
      <c r="O9107" s="3">
        <f>'Transaction Data'!$N9107-'Transaction Data'!$M9107</f>
        <v>184</v>
      </c>
      <c r="P9107" s="2">
        <f>DATEDIF('Transaction Data'!$D9107,'Transaction Data'!$A9107,"y")</f>
        <v>54</v>
      </c>
      <c r="Q9107" s="2" t="str">
        <f>FLOOR('Transaction Data'!$P9107,15)&amp;"-"&amp;FLOOR('Transaction Data'!$P9107,15)+14</f>
        <v>45-59</v>
      </c>
      <c r="R9107" s="2" t="str">
        <f>IF('Transaction Data'!$L9107&lt;=10,"Less Expensive","Expensive")</f>
        <v>Expensive</v>
      </c>
      <c r="S9107" s="4">
        <f>WEEKDAY('Transaction Data'!$A9107)</f>
        <v>6</v>
      </c>
      <c r="T9107" s="2" t="str">
        <f>IF(WEEKDAY('Transaction Data'!$A9107,2)&lt;6,"Weekday","Weekend")</f>
        <v>Weekday</v>
      </c>
    </row>
    <row r="9108" ht="15.75" customHeight="1">
      <c r="A9108" s="1">
        <v>45391.0</v>
      </c>
      <c r="B9108" s="2" t="s">
        <v>8314</v>
      </c>
      <c r="C9108" s="2" t="s">
        <v>32</v>
      </c>
      <c r="D9108" s="1">
        <v>23397.0</v>
      </c>
      <c r="E9108" s="2" t="s">
        <v>27</v>
      </c>
      <c r="F9108" s="2">
        <v>379.0</v>
      </c>
      <c r="G9108" s="2" t="s">
        <v>57</v>
      </c>
      <c r="H9108" s="2" t="s">
        <v>45</v>
      </c>
      <c r="I9108" s="2" t="s">
        <v>25</v>
      </c>
      <c r="J9108" s="2" t="str">
        <f t="array" ref="J9108">XLOOKUP('Transaction Data'!$G9108,Product_Code,Biscuit_Brand)</f>
        <v>Oatmeal Cookies</v>
      </c>
      <c r="K9108" s="2">
        <f t="array" ref="K9108">XLOOKUP('Transaction Data'!$G9108,Product_Code,Cost)</f>
        <v>19</v>
      </c>
      <c r="L9108" s="2">
        <f t="array" ref="L9108">XLOOKUP('Transaction Data'!$G9108,Product_Code,Unit_Price)</f>
        <v>23</v>
      </c>
      <c r="M9108" s="3">
        <f>'Transaction Data'!$F9108*'Transaction Data'!$K9108</f>
        <v>7201</v>
      </c>
      <c r="N9108" s="3">
        <f>'Transaction Data'!$F9108*'Transaction Data'!$L9108</f>
        <v>8717</v>
      </c>
      <c r="O9108" s="3">
        <f>'Transaction Data'!$N9108-'Transaction Data'!$M9108</f>
        <v>1516</v>
      </c>
      <c r="P9108" s="2">
        <f>DATEDIF('Transaction Data'!$D9108,'Transaction Data'!$A9108,"y")</f>
        <v>60</v>
      </c>
      <c r="Q9108" s="2" t="str">
        <f>FLOOR('Transaction Data'!$P9108,15)&amp;"-"&amp;FLOOR('Transaction Data'!$P9108,15)+14</f>
        <v>60-74</v>
      </c>
      <c r="R9108" s="2" t="str">
        <f>IF('Transaction Data'!$L9108&lt;=10,"Less Expensive","Expensive")</f>
        <v>Expensive</v>
      </c>
      <c r="S9108" s="4">
        <f>WEEKDAY('Transaction Data'!$A9108)</f>
        <v>3</v>
      </c>
      <c r="T9108" s="2" t="str">
        <f>IF(WEEKDAY('Transaction Data'!$A9108,2)&lt;6,"Weekday","Weekend")</f>
        <v>Weekday</v>
      </c>
    </row>
    <row r="9109" ht="15.75" customHeight="1">
      <c r="A9109" s="1">
        <v>45422.0</v>
      </c>
      <c r="B9109" s="2" t="s">
        <v>8315</v>
      </c>
      <c r="C9109" s="2" t="s">
        <v>21</v>
      </c>
      <c r="D9109" s="1">
        <v>19950.0</v>
      </c>
      <c r="E9109" s="2" t="s">
        <v>63</v>
      </c>
      <c r="F9109" s="2">
        <v>113.0</v>
      </c>
      <c r="G9109" s="2" t="s">
        <v>44</v>
      </c>
      <c r="H9109" s="2" t="s">
        <v>24</v>
      </c>
      <c r="I9109" s="2" t="s">
        <v>25</v>
      </c>
      <c r="J9109" s="2" t="str">
        <f t="array" ref="J9109">XLOOKUP('Transaction Data'!$G9109,Product_Code,Biscuit_Brand)</f>
        <v>Butter Crunch</v>
      </c>
      <c r="K9109" s="2">
        <f t="array" ref="K9109">XLOOKUP('Transaction Data'!$G9109,Product_Code,Cost)</f>
        <v>10</v>
      </c>
      <c r="L9109" s="2">
        <f t="array" ref="L9109">XLOOKUP('Transaction Data'!$G9109,Product_Code,Unit_Price)</f>
        <v>11</v>
      </c>
      <c r="M9109" s="3">
        <f>'Transaction Data'!$F9109*'Transaction Data'!$K9109</f>
        <v>1130</v>
      </c>
      <c r="N9109" s="3">
        <f>'Transaction Data'!$F9109*'Transaction Data'!$L9109</f>
        <v>1243</v>
      </c>
      <c r="O9109" s="3">
        <f>'Transaction Data'!$N9109-'Transaction Data'!$M9109</f>
        <v>113</v>
      </c>
      <c r="P9109" s="2">
        <f>DATEDIF('Transaction Data'!$D9109,'Transaction Data'!$A9109,"y")</f>
        <v>69</v>
      </c>
      <c r="Q9109" s="2" t="str">
        <f>FLOOR('Transaction Data'!$P9109,15)&amp;"-"&amp;FLOOR('Transaction Data'!$P9109,15)+14</f>
        <v>60-74</v>
      </c>
      <c r="R9109" s="2" t="str">
        <f>IF('Transaction Data'!$L9109&lt;=10,"Less Expensive","Expensive")</f>
        <v>Expensive</v>
      </c>
      <c r="S9109" s="4">
        <f>WEEKDAY('Transaction Data'!$A9109)</f>
        <v>6</v>
      </c>
      <c r="T9109" s="2" t="str">
        <f>IF(WEEKDAY('Transaction Data'!$A9109,2)&lt;6,"Weekday","Weekend")</f>
        <v>Weekday</v>
      </c>
    </row>
    <row r="9110" ht="15.75" customHeight="1">
      <c r="A9110" s="1">
        <v>45314.0</v>
      </c>
      <c r="B9110" s="2" t="s">
        <v>8316</v>
      </c>
      <c r="C9110" s="2" t="s">
        <v>78</v>
      </c>
      <c r="D9110" s="1">
        <v>36061.0</v>
      </c>
      <c r="E9110" s="2" t="s">
        <v>37</v>
      </c>
      <c r="F9110" s="2">
        <v>154.0</v>
      </c>
      <c r="G9110" s="2" t="s">
        <v>23</v>
      </c>
      <c r="H9110" s="2" t="s">
        <v>29</v>
      </c>
      <c r="I9110" s="2" t="s">
        <v>25</v>
      </c>
      <c r="J9110" s="2" t="str">
        <f t="array" ref="J9110">XLOOKUP('Transaction Data'!$G9110,Product_Code,Biscuit_Brand)</f>
        <v>Cinnamon Swirls</v>
      </c>
      <c r="K9110" s="2">
        <f t="array" ref="K9110">XLOOKUP('Transaction Data'!$G9110,Product_Code,Cost)</f>
        <v>10</v>
      </c>
      <c r="L9110" s="2">
        <f t="array" ref="L9110">XLOOKUP('Transaction Data'!$G9110,Product_Code,Unit_Price)</f>
        <v>14</v>
      </c>
      <c r="M9110" s="3">
        <f>'Transaction Data'!$F9110*'Transaction Data'!$K9110</f>
        <v>1540</v>
      </c>
      <c r="N9110" s="3">
        <f>'Transaction Data'!$F9110*'Transaction Data'!$L9110</f>
        <v>2156</v>
      </c>
      <c r="O9110" s="3">
        <f>'Transaction Data'!$N9110-'Transaction Data'!$M9110</f>
        <v>616</v>
      </c>
      <c r="P9110" s="2">
        <f>DATEDIF('Transaction Data'!$D9110,'Transaction Data'!$A9110,"y")</f>
        <v>25</v>
      </c>
      <c r="Q9110" s="2" t="str">
        <f>FLOOR('Transaction Data'!$P9110,15)&amp;"-"&amp;FLOOR('Transaction Data'!$P9110,15)+14</f>
        <v>15-29</v>
      </c>
      <c r="R9110" s="2" t="str">
        <f>IF('Transaction Data'!$L9110&lt;=10,"Less Expensive","Expensive")</f>
        <v>Expensive</v>
      </c>
      <c r="S9110" s="4">
        <f>WEEKDAY('Transaction Data'!$A9110)</f>
        <v>3</v>
      </c>
      <c r="T9110" s="2" t="str">
        <f>IF(WEEKDAY('Transaction Data'!$A9110,2)&lt;6,"Weekday","Weekend")</f>
        <v>Weekday</v>
      </c>
    </row>
    <row r="9111" ht="15.75" customHeight="1">
      <c r="A9111" s="1">
        <v>45477.0</v>
      </c>
      <c r="B9111" s="2" t="s">
        <v>8317</v>
      </c>
      <c r="C9111" s="2" t="s">
        <v>69</v>
      </c>
      <c r="D9111" s="1">
        <v>24952.0</v>
      </c>
      <c r="E9111" s="2" t="s">
        <v>37</v>
      </c>
      <c r="F9111" s="2">
        <v>155.0</v>
      </c>
      <c r="G9111" s="2" t="s">
        <v>57</v>
      </c>
      <c r="H9111" s="2" t="s">
        <v>29</v>
      </c>
      <c r="I9111" s="2" t="s">
        <v>25</v>
      </c>
      <c r="J9111" s="2" t="str">
        <f t="array" ref="J9111">XLOOKUP('Transaction Data'!$G9111,Product_Code,Biscuit_Brand)</f>
        <v>Oatmeal Cookies</v>
      </c>
      <c r="K9111" s="2">
        <f t="array" ref="K9111">XLOOKUP('Transaction Data'!$G9111,Product_Code,Cost)</f>
        <v>19</v>
      </c>
      <c r="L9111" s="2">
        <f t="array" ref="L9111">XLOOKUP('Transaction Data'!$G9111,Product_Code,Unit_Price)</f>
        <v>23</v>
      </c>
      <c r="M9111" s="3">
        <f>'Transaction Data'!$F9111*'Transaction Data'!$K9111</f>
        <v>2945</v>
      </c>
      <c r="N9111" s="3">
        <f>'Transaction Data'!$F9111*'Transaction Data'!$L9111</f>
        <v>3565</v>
      </c>
      <c r="O9111" s="3">
        <f>'Transaction Data'!$N9111-'Transaction Data'!$M9111</f>
        <v>620</v>
      </c>
      <c r="P9111" s="2">
        <f>DATEDIF('Transaction Data'!$D9111,'Transaction Data'!$A9111,"y")</f>
        <v>56</v>
      </c>
      <c r="Q9111" s="2" t="str">
        <f>FLOOR('Transaction Data'!$P9111,15)&amp;"-"&amp;FLOOR('Transaction Data'!$P9111,15)+14</f>
        <v>45-59</v>
      </c>
      <c r="R9111" s="2" t="str">
        <f>IF('Transaction Data'!$L9111&lt;=10,"Less Expensive","Expensive")</f>
        <v>Expensive</v>
      </c>
      <c r="S9111" s="4">
        <f>WEEKDAY('Transaction Data'!$A9111)</f>
        <v>5</v>
      </c>
      <c r="T9111" s="2" t="str">
        <f>IF(WEEKDAY('Transaction Data'!$A9111,2)&lt;6,"Weekday","Weekend")</f>
        <v>Weekday</v>
      </c>
    </row>
    <row r="9112" ht="15.75" customHeight="1">
      <c r="A9112" s="1">
        <v>45429.0</v>
      </c>
      <c r="B9112" s="2" t="s">
        <v>8318</v>
      </c>
      <c r="C9112" s="2" t="s">
        <v>78</v>
      </c>
      <c r="D9112" s="1">
        <v>31052.0</v>
      </c>
      <c r="E9112" s="2" t="s">
        <v>37</v>
      </c>
      <c r="F9112" s="2">
        <v>90.0</v>
      </c>
      <c r="G9112" s="2" t="s">
        <v>60</v>
      </c>
      <c r="H9112" s="2" t="s">
        <v>34</v>
      </c>
      <c r="I9112" s="2" t="s">
        <v>25</v>
      </c>
      <c r="J9112" s="2" t="str">
        <f t="array" ref="J9112">XLOOKUP('Transaction Data'!$G9112,Product_Code,Biscuit_Brand)</f>
        <v>Peanut Butter Bites</v>
      </c>
      <c r="K9112" s="2">
        <f t="array" ref="K9112">XLOOKUP('Transaction Data'!$G9112,Product_Code,Cost)</f>
        <v>5</v>
      </c>
      <c r="L9112" s="2">
        <f t="array" ref="L9112">XLOOKUP('Transaction Data'!$G9112,Product_Code,Unit_Price)</f>
        <v>7</v>
      </c>
      <c r="M9112" s="3">
        <f>'Transaction Data'!$F9112*'Transaction Data'!$K9112</f>
        <v>450</v>
      </c>
      <c r="N9112" s="3">
        <f>'Transaction Data'!$F9112*'Transaction Data'!$L9112</f>
        <v>630</v>
      </c>
      <c r="O9112" s="3">
        <f>'Transaction Data'!$N9112-'Transaction Data'!$M9112</f>
        <v>180</v>
      </c>
      <c r="P9112" s="2">
        <f>DATEDIF('Transaction Data'!$D9112,'Transaction Data'!$A9112,"y")</f>
        <v>39</v>
      </c>
      <c r="Q9112" s="2" t="str">
        <f>FLOOR('Transaction Data'!$P9112,15)&amp;"-"&amp;FLOOR('Transaction Data'!$P9112,15)+14</f>
        <v>30-44</v>
      </c>
      <c r="R9112" s="2" t="str">
        <f>IF('Transaction Data'!$L9112&lt;=10,"Less Expensive","Expensive")</f>
        <v>Less Expensive</v>
      </c>
      <c r="S9112" s="4">
        <f>WEEKDAY('Transaction Data'!$A9112)</f>
        <v>6</v>
      </c>
      <c r="T9112" s="2" t="str">
        <f>IF(WEEKDAY('Transaction Data'!$A9112,2)&lt;6,"Weekday","Weekend")</f>
        <v>Weekday</v>
      </c>
    </row>
    <row r="9113" ht="15.75" customHeight="1">
      <c r="A9113" s="1">
        <v>45320.0</v>
      </c>
      <c r="B9113" s="2" t="s">
        <v>8319</v>
      </c>
      <c r="C9113" s="2" t="s">
        <v>72</v>
      </c>
      <c r="D9113" s="1">
        <v>37202.0</v>
      </c>
      <c r="E9113" s="2" t="s">
        <v>63</v>
      </c>
      <c r="F9113" s="2">
        <v>59.0</v>
      </c>
      <c r="G9113" s="2" t="s">
        <v>55</v>
      </c>
      <c r="H9113" s="2" t="s">
        <v>24</v>
      </c>
      <c r="I9113" s="2" t="s">
        <v>25</v>
      </c>
      <c r="J9113" s="2" t="str">
        <f t="array" ref="J9113">XLOOKUP('Transaction Data'!$G9113,Product_Code,Biscuit_Brand)</f>
        <v>Vanilla Wafers</v>
      </c>
      <c r="K9113" s="2">
        <f t="array" ref="K9113">XLOOKUP('Transaction Data'!$G9113,Product_Code,Cost)</f>
        <v>18</v>
      </c>
      <c r="L9113" s="2">
        <f t="array" ref="L9113">XLOOKUP('Transaction Data'!$G9113,Product_Code,Unit_Price)</f>
        <v>36</v>
      </c>
      <c r="M9113" s="3">
        <f>'Transaction Data'!$F9113*'Transaction Data'!$K9113</f>
        <v>1062</v>
      </c>
      <c r="N9113" s="3">
        <f>'Transaction Data'!$F9113*'Transaction Data'!$L9113</f>
        <v>2124</v>
      </c>
      <c r="O9113" s="3">
        <f>'Transaction Data'!$N9113-'Transaction Data'!$M9113</f>
        <v>1062</v>
      </c>
      <c r="P9113" s="2">
        <f>DATEDIF('Transaction Data'!$D9113,'Transaction Data'!$A9113,"y")</f>
        <v>22</v>
      </c>
      <c r="Q9113" s="2" t="str">
        <f>FLOOR('Transaction Data'!$P9113,15)&amp;"-"&amp;FLOOR('Transaction Data'!$P9113,15)+14</f>
        <v>15-29</v>
      </c>
      <c r="R9113" s="2" t="str">
        <f>IF('Transaction Data'!$L9113&lt;=10,"Less Expensive","Expensive")</f>
        <v>Expensive</v>
      </c>
      <c r="S9113" s="4">
        <f>WEEKDAY('Transaction Data'!$A9113)</f>
        <v>2</v>
      </c>
      <c r="T9113" s="2" t="str">
        <f>IF(WEEKDAY('Transaction Data'!$A9113,2)&lt;6,"Weekday","Weekend")</f>
        <v>Weekday</v>
      </c>
    </row>
    <row r="9114" ht="15.75" customHeight="1">
      <c r="A9114" s="1">
        <v>45456.0</v>
      </c>
      <c r="B9114" s="2" t="s">
        <v>8320</v>
      </c>
      <c r="C9114" s="2" t="s">
        <v>54</v>
      </c>
      <c r="D9114" s="1">
        <v>28243.0</v>
      </c>
      <c r="E9114" s="2" t="s">
        <v>22</v>
      </c>
      <c r="F9114" s="2">
        <v>222.0</v>
      </c>
      <c r="G9114" s="2" t="s">
        <v>23</v>
      </c>
      <c r="H9114" s="2" t="s">
        <v>42</v>
      </c>
      <c r="I9114" s="2" t="s">
        <v>25</v>
      </c>
      <c r="J9114" s="2" t="str">
        <f t="array" ref="J9114">XLOOKUP('Transaction Data'!$G9114,Product_Code,Biscuit_Brand)</f>
        <v>Cinnamon Swirls</v>
      </c>
      <c r="K9114" s="2">
        <f t="array" ref="K9114">XLOOKUP('Transaction Data'!$G9114,Product_Code,Cost)</f>
        <v>10</v>
      </c>
      <c r="L9114" s="2">
        <f t="array" ref="L9114">XLOOKUP('Transaction Data'!$G9114,Product_Code,Unit_Price)</f>
        <v>14</v>
      </c>
      <c r="M9114" s="3">
        <f>'Transaction Data'!$F9114*'Transaction Data'!$K9114</f>
        <v>2220</v>
      </c>
      <c r="N9114" s="3">
        <f>'Transaction Data'!$F9114*'Transaction Data'!$L9114</f>
        <v>3108</v>
      </c>
      <c r="O9114" s="3">
        <f>'Transaction Data'!$N9114-'Transaction Data'!$M9114</f>
        <v>888</v>
      </c>
      <c r="P9114" s="2">
        <f>DATEDIF('Transaction Data'!$D9114,'Transaction Data'!$A9114,"y")</f>
        <v>47</v>
      </c>
      <c r="Q9114" s="2" t="str">
        <f>FLOOR('Transaction Data'!$P9114,15)&amp;"-"&amp;FLOOR('Transaction Data'!$P9114,15)+14</f>
        <v>45-59</v>
      </c>
      <c r="R9114" s="2" t="str">
        <f>IF('Transaction Data'!$L9114&lt;=10,"Less Expensive","Expensive")</f>
        <v>Expensive</v>
      </c>
      <c r="S9114" s="4">
        <f>WEEKDAY('Transaction Data'!$A9114)</f>
        <v>5</v>
      </c>
      <c r="T9114" s="2" t="str">
        <f>IF(WEEKDAY('Transaction Data'!$A9114,2)&lt;6,"Weekday","Weekend")</f>
        <v>Weekday</v>
      </c>
    </row>
    <row r="9115" ht="15.75" customHeight="1">
      <c r="A9115" s="1">
        <v>45389.0</v>
      </c>
      <c r="B9115" s="2" t="s">
        <v>8321</v>
      </c>
      <c r="C9115" s="2" t="s">
        <v>32</v>
      </c>
      <c r="D9115" s="1">
        <v>29161.0</v>
      </c>
      <c r="E9115" s="2" t="s">
        <v>27</v>
      </c>
      <c r="F9115" s="2">
        <v>187.0</v>
      </c>
      <c r="G9115" s="2" t="s">
        <v>57</v>
      </c>
      <c r="H9115" s="2" t="s">
        <v>45</v>
      </c>
      <c r="I9115" s="2" t="s">
        <v>25</v>
      </c>
      <c r="J9115" s="2" t="str">
        <f t="array" ref="J9115">XLOOKUP('Transaction Data'!$G9115,Product_Code,Biscuit_Brand)</f>
        <v>Oatmeal Cookies</v>
      </c>
      <c r="K9115" s="2">
        <f t="array" ref="K9115">XLOOKUP('Transaction Data'!$G9115,Product_Code,Cost)</f>
        <v>19</v>
      </c>
      <c r="L9115" s="2">
        <f t="array" ref="L9115">XLOOKUP('Transaction Data'!$G9115,Product_Code,Unit_Price)</f>
        <v>23</v>
      </c>
      <c r="M9115" s="3">
        <f>'Transaction Data'!$F9115*'Transaction Data'!$K9115</f>
        <v>3553</v>
      </c>
      <c r="N9115" s="3">
        <f>'Transaction Data'!$F9115*'Transaction Data'!$L9115</f>
        <v>4301</v>
      </c>
      <c r="O9115" s="3">
        <f>'Transaction Data'!$N9115-'Transaction Data'!$M9115</f>
        <v>748</v>
      </c>
      <c r="P9115" s="2">
        <f>DATEDIF('Transaction Data'!$D9115,'Transaction Data'!$A9115,"y")</f>
        <v>44</v>
      </c>
      <c r="Q9115" s="2" t="str">
        <f>FLOOR('Transaction Data'!$P9115,15)&amp;"-"&amp;FLOOR('Transaction Data'!$P9115,15)+14</f>
        <v>30-44</v>
      </c>
      <c r="R9115" s="2" t="str">
        <f>IF('Transaction Data'!$L9115&lt;=10,"Less Expensive","Expensive")</f>
        <v>Expensive</v>
      </c>
      <c r="S9115" s="4">
        <f>WEEKDAY('Transaction Data'!$A9115)</f>
        <v>1</v>
      </c>
      <c r="T9115" s="2" t="str">
        <f>IF(WEEKDAY('Transaction Data'!$A9115,2)&lt;6,"Weekday","Weekend")</f>
        <v>Weekend</v>
      </c>
    </row>
    <row r="9116" ht="15.75" customHeight="1">
      <c r="A9116" s="1">
        <v>45343.0</v>
      </c>
      <c r="B9116" s="2" t="s">
        <v>8322</v>
      </c>
      <c r="C9116" s="2" t="s">
        <v>54</v>
      </c>
      <c r="D9116" s="1">
        <v>24026.0</v>
      </c>
      <c r="E9116" s="2" t="s">
        <v>63</v>
      </c>
      <c r="F9116" s="2">
        <v>465.0</v>
      </c>
      <c r="G9116" s="2" t="s">
        <v>48</v>
      </c>
      <c r="H9116" s="2" t="s">
        <v>24</v>
      </c>
      <c r="I9116" s="2" t="s">
        <v>25</v>
      </c>
      <c r="J9116" s="2" t="str">
        <f t="array" ref="J9116">XLOOKUP('Transaction Data'!$G9116,Product_Code,Biscuit_Brand)</f>
        <v>Lemon Crisps</v>
      </c>
      <c r="K9116" s="2">
        <f t="array" ref="K9116">XLOOKUP('Transaction Data'!$G9116,Product_Code,Cost)</f>
        <v>7</v>
      </c>
      <c r="L9116" s="2">
        <f t="array" ref="L9116">XLOOKUP('Transaction Data'!$G9116,Product_Code,Unit_Price)</f>
        <v>9</v>
      </c>
      <c r="M9116" s="3">
        <f>'Transaction Data'!$F9116*'Transaction Data'!$K9116</f>
        <v>3255</v>
      </c>
      <c r="N9116" s="3">
        <f>'Transaction Data'!$F9116*'Transaction Data'!$L9116</f>
        <v>4185</v>
      </c>
      <c r="O9116" s="3">
        <f>'Transaction Data'!$N9116-'Transaction Data'!$M9116</f>
        <v>930</v>
      </c>
      <c r="P9116" s="2">
        <f>DATEDIF('Transaction Data'!$D9116,'Transaction Data'!$A9116,"y")</f>
        <v>58</v>
      </c>
      <c r="Q9116" s="2" t="str">
        <f>FLOOR('Transaction Data'!$P9116,15)&amp;"-"&amp;FLOOR('Transaction Data'!$P9116,15)+14</f>
        <v>45-59</v>
      </c>
      <c r="R9116" s="2" t="str">
        <f>IF('Transaction Data'!$L9116&lt;=10,"Less Expensive","Expensive")</f>
        <v>Less Expensive</v>
      </c>
      <c r="S9116" s="4">
        <f>WEEKDAY('Transaction Data'!$A9116)</f>
        <v>4</v>
      </c>
      <c r="T9116" s="2" t="str">
        <f>IF(WEEKDAY('Transaction Data'!$A9116,2)&lt;6,"Weekday","Weekend")</f>
        <v>Weekday</v>
      </c>
    </row>
    <row r="9117" ht="15.75" customHeight="1">
      <c r="A9117" s="1">
        <v>45436.0</v>
      </c>
      <c r="B9117" s="2" t="s">
        <v>8323</v>
      </c>
      <c r="C9117" s="2" t="s">
        <v>41</v>
      </c>
      <c r="D9117" s="1">
        <v>27023.0</v>
      </c>
      <c r="E9117" s="2" t="s">
        <v>37</v>
      </c>
      <c r="F9117" s="2">
        <v>236.0</v>
      </c>
      <c r="G9117" s="2" t="s">
        <v>23</v>
      </c>
      <c r="H9117" s="2" t="s">
        <v>29</v>
      </c>
      <c r="I9117" s="2" t="s">
        <v>25</v>
      </c>
      <c r="J9117" s="2" t="str">
        <f t="array" ref="J9117">XLOOKUP('Transaction Data'!$G9117,Product_Code,Biscuit_Brand)</f>
        <v>Cinnamon Swirls</v>
      </c>
      <c r="K9117" s="2">
        <f t="array" ref="K9117">XLOOKUP('Transaction Data'!$G9117,Product_Code,Cost)</f>
        <v>10</v>
      </c>
      <c r="L9117" s="2">
        <f t="array" ref="L9117">XLOOKUP('Transaction Data'!$G9117,Product_Code,Unit_Price)</f>
        <v>14</v>
      </c>
      <c r="M9117" s="3">
        <f>'Transaction Data'!$F9117*'Transaction Data'!$K9117</f>
        <v>2360</v>
      </c>
      <c r="N9117" s="3">
        <f>'Transaction Data'!$F9117*'Transaction Data'!$L9117</f>
        <v>3304</v>
      </c>
      <c r="O9117" s="3">
        <f>'Transaction Data'!$N9117-'Transaction Data'!$M9117</f>
        <v>944</v>
      </c>
      <c r="P9117" s="2">
        <f>DATEDIF('Transaction Data'!$D9117,'Transaction Data'!$A9117,"y")</f>
        <v>50</v>
      </c>
      <c r="Q9117" s="2" t="str">
        <f>FLOOR('Transaction Data'!$P9117,15)&amp;"-"&amp;FLOOR('Transaction Data'!$P9117,15)+14</f>
        <v>45-59</v>
      </c>
      <c r="R9117" s="2" t="str">
        <f>IF('Transaction Data'!$L9117&lt;=10,"Less Expensive","Expensive")</f>
        <v>Expensive</v>
      </c>
      <c r="S9117" s="4">
        <f>WEEKDAY('Transaction Data'!$A9117)</f>
        <v>6</v>
      </c>
      <c r="T9117" s="2" t="str">
        <f>IF(WEEKDAY('Transaction Data'!$A9117,2)&lt;6,"Weekday","Weekend")</f>
        <v>Weekday</v>
      </c>
    </row>
    <row r="9118" ht="15.75" customHeight="1">
      <c r="A9118" s="1">
        <v>45346.0</v>
      </c>
      <c r="B9118" s="2" t="s">
        <v>8324</v>
      </c>
      <c r="C9118" s="2" t="s">
        <v>54</v>
      </c>
      <c r="D9118" s="1">
        <v>31185.0</v>
      </c>
      <c r="E9118" s="2" t="s">
        <v>37</v>
      </c>
      <c r="F9118" s="2">
        <v>266.0</v>
      </c>
      <c r="G9118" s="2" t="s">
        <v>38</v>
      </c>
      <c r="H9118" s="2" t="s">
        <v>42</v>
      </c>
      <c r="I9118" s="2" t="s">
        <v>25</v>
      </c>
      <c r="J9118" s="2" t="str">
        <f t="array" ref="J9118">XLOOKUP('Transaction Data'!$G9118,Product_Code,Biscuit_Brand)</f>
        <v>Ginger Snaps</v>
      </c>
      <c r="K9118" s="2">
        <f t="array" ref="K9118">XLOOKUP('Transaction Data'!$G9118,Product_Code,Cost)</f>
        <v>14</v>
      </c>
      <c r="L9118" s="2">
        <f t="array" ref="L9118">XLOOKUP('Transaction Data'!$G9118,Product_Code,Unit_Price)</f>
        <v>28</v>
      </c>
      <c r="M9118" s="3">
        <f>'Transaction Data'!$F9118*'Transaction Data'!$K9118</f>
        <v>3724</v>
      </c>
      <c r="N9118" s="3">
        <f>'Transaction Data'!$F9118*'Transaction Data'!$L9118</f>
        <v>7448</v>
      </c>
      <c r="O9118" s="3">
        <f>'Transaction Data'!$N9118-'Transaction Data'!$M9118</f>
        <v>3724</v>
      </c>
      <c r="P9118" s="2">
        <f>DATEDIF('Transaction Data'!$D9118,'Transaction Data'!$A9118,"y")</f>
        <v>38</v>
      </c>
      <c r="Q9118" s="2" t="str">
        <f>FLOOR('Transaction Data'!$P9118,15)&amp;"-"&amp;FLOOR('Transaction Data'!$P9118,15)+14</f>
        <v>30-44</v>
      </c>
      <c r="R9118" s="2" t="str">
        <f>IF('Transaction Data'!$L9118&lt;=10,"Less Expensive","Expensive")</f>
        <v>Expensive</v>
      </c>
      <c r="S9118" s="4">
        <f>WEEKDAY('Transaction Data'!$A9118)</f>
        <v>7</v>
      </c>
      <c r="T9118" s="2" t="str">
        <f>IF(WEEKDAY('Transaction Data'!$A9118,2)&lt;6,"Weekday","Weekend")</f>
        <v>Weekend</v>
      </c>
    </row>
    <row r="9119" ht="15.75" customHeight="1">
      <c r="A9119" s="1">
        <v>45347.0</v>
      </c>
      <c r="B9119" s="2" t="s">
        <v>8325</v>
      </c>
      <c r="C9119" s="2" t="s">
        <v>78</v>
      </c>
      <c r="D9119" s="1">
        <v>31777.0</v>
      </c>
      <c r="E9119" s="2" t="s">
        <v>37</v>
      </c>
      <c r="F9119" s="2">
        <v>54.0</v>
      </c>
      <c r="G9119" s="2" t="s">
        <v>57</v>
      </c>
      <c r="H9119" s="2" t="s">
        <v>45</v>
      </c>
      <c r="I9119" s="2" t="s">
        <v>25</v>
      </c>
      <c r="J9119" s="2" t="str">
        <f t="array" ref="J9119">XLOOKUP('Transaction Data'!$G9119,Product_Code,Biscuit_Brand)</f>
        <v>Oatmeal Cookies</v>
      </c>
      <c r="K9119" s="2">
        <f t="array" ref="K9119">XLOOKUP('Transaction Data'!$G9119,Product_Code,Cost)</f>
        <v>19</v>
      </c>
      <c r="L9119" s="2">
        <f t="array" ref="L9119">XLOOKUP('Transaction Data'!$G9119,Product_Code,Unit_Price)</f>
        <v>23</v>
      </c>
      <c r="M9119" s="3">
        <f>'Transaction Data'!$F9119*'Transaction Data'!$K9119</f>
        <v>1026</v>
      </c>
      <c r="N9119" s="3">
        <f>'Transaction Data'!$F9119*'Transaction Data'!$L9119</f>
        <v>1242</v>
      </c>
      <c r="O9119" s="3">
        <f>'Transaction Data'!$N9119-'Transaction Data'!$M9119</f>
        <v>216</v>
      </c>
      <c r="P9119" s="2">
        <f>DATEDIF('Transaction Data'!$D9119,'Transaction Data'!$A9119,"y")</f>
        <v>37</v>
      </c>
      <c r="Q9119" s="2" t="str">
        <f>FLOOR('Transaction Data'!$P9119,15)&amp;"-"&amp;FLOOR('Transaction Data'!$P9119,15)+14</f>
        <v>30-44</v>
      </c>
      <c r="R9119" s="2" t="str">
        <f>IF('Transaction Data'!$L9119&lt;=10,"Less Expensive","Expensive")</f>
        <v>Expensive</v>
      </c>
      <c r="S9119" s="4">
        <f>WEEKDAY('Transaction Data'!$A9119)</f>
        <v>1</v>
      </c>
      <c r="T9119" s="2" t="str">
        <f>IF(WEEKDAY('Transaction Data'!$A9119,2)&lt;6,"Weekday","Weekend")</f>
        <v>Weekend</v>
      </c>
    </row>
    <row r="9120" ht="15.75" customHeight="1">
      <c r="A9120" s="1">
        <v>45348.0</v>
      </c>
      <c r="B9120" s="2" t="s">
        <v>8326</v>
      </c>
      <c r="C9120" s="2" t="s">
        <v>78</v>
      </c>
      <c r="D9120" s="1">
        <v>33781.0</v>
      </c>
      <c r="E9120" s="2" t="s">
        <v>37</v>
      </c>
      <c r="F9120" s="2">
        <v>453.0</v>
      </c>
      <c r="G9120" s="2" t="s">
        <v>44</v>
      </c>
      <c r="H9120" s="2" t="s">
        <v>24</v>
      </c>
      <c r="I9120" s="2" t="s">
        <v>25</v>
      </c>
      <c r="J9120" s="2" t="str">
        <f t="array" ref="J9120">XLOOKUP('Transaction Data'!$G9120,Product_Code,Biscuit_Brand)</f>
        <v>Butter Crunch</v>
      </c>
      <c r="K9120" s="2">
        <f t="array" ref="K9120">XLOOKUP('Transaction Data'!$G9120,Product_Code,Cost)</f>
        <v>10</v>
      </c>
      <c r="L9120" s="2">
        <f t="array" ref="L9120">XLOOKUP('Transaction Data'!$G9120,Product_Code,Unit_Price)</f>
        <v>11</v>
      </c>
      <c r="M9120" s="3">
        <f>'Transaction Data'!$F9120*'Transaction Data'!$K9120</f>
        <v>4530</v>
      </c>
      <c r="N9120" s="3">
        <f>'Transaction Data'!$F9120*'Transaction Data'!$L9120</f>
        <v>4983</v>
      </c>
      <c r="O9120" s="3">
        <f>'Transaction Data'!$N9120-'Transaction Data'!$M9120</f>
        <v>453</v>
      </c>
      <c r="P9120" s="2">
        <f>DATEDIF('Transaction Data'!$D9120,'Transaction Data'!$A9120,"y")</f>
        <v>31</v>
      </c>
      <c r="Q9120" s="2" t="str">
        <f>FLOOR('Transaction Data'!$P9120,15)&amp;"-"&amp;FLOOR('Transaction Data'!$P9120,15)+14</f>
        <v>30-44</v>
      </c>
      <c r="R9120" s="2" t="str">
        <f>IF('Transaction Data'!$L9120&lt;=10,"Less Expensive","Expensive")</f>
        <v>Expensive</v>
      </c>
      <c r="S9120" s="4">
        <f>WEEKDAY('Transaction Data'!$A9120)</f>
        <v>2</v>
      </c>
      <c r="T9120" s="2" t="str">
        <f>IF(WEEKDAY('Transaction Data'!$A9120,2)&lt;6,"Weekday","Weekend")</f>
        <v>Weekday</v>
      </c>
    </row>
    <row r="9121" ht="15.75" customHeight="1">
      <c r="A9121" s="1">
        <v>45502.0</v>
      </c>
      <c r="B9121" s="2" t="s">
        <v>8327</v>
      </c>
      <c r="C9121" s="2" t="s">
        <v>78</v>
      </c>
      <c r="D9121" s="1">
        <v>36833.0</v>
      </c>
      <c r="E9121" s="2" t="s">
        <v>27</v>
      </c>
      <c r="F9121" s="2">
        <v>498.0</v>
      </c>
      <c r="G9121" s="2" t="s">
        <v>57</v>
      </c>
      <c r="H9121" s="2" t="s">
        <v>29</v>
      </c>
      <c r="I9121" s="2" t="s">
        <v>25</v>
      </c>
      <c r="J9121" s="2" t="str">
        <f t="array" ref="J9121">XLOOKUP('Transaction Data'!$G9121,Product_Code,Biscuit_Brand)</f>
        <v>Oatmeal Cookies</v>
      </c>
      <c r="K9121" s="2">
        <f t="array" ref="K9121">XLOOKUP('Transaction Data'!$G9121,Product_Code,Cost)</f>
        <v>19</v>
      </c>
      <c r="L9121" s="2">
        <f t="array" ref="L9121">XLOOKUP('Transaction Data'!$G9121,Product_Code,Unit_Price)</f>
        <v>23</v>
      </c>
      <c r="M9121" s="3">
        <f>'Transaction Data'!$F9121*'Transaction Data'!$K9121</f>
        <v>9462</v>
      </c>
      <c r="N9121" s="3">
        <f>'Transaction Data'!$F9121*'Transaction Data'!$L9121</f>
        <v>11454</v>
      </c>
      <c r="O9121" s="3">
        <f>'Transaction Data'!$N9121-'Transaction Data'!$M9121</f>
        <v>1992</v>
      </c>
      <c r="P9121" s="2">
        <f>DATEDIF('Transaction Data'!$D9121,'Transaction Data'!$A9121,"y")</f>
        <v>23</v>
      </c>
      <c r="Q9121" s="2" t="str">
        <f>FLOOR('Transaction Data'!$P9121,15)&amp;"-"&amp;FLOOR('Transaction Data'!$P9121,15)+14</f>
        <v>15-29</v>
      </c>
      <c r="R9121" s="2" t="str">
        <f>IF('Transaction Data'!$L9121&lt;=10,"Less Expensive","Expensive")</f>
        <v>Expensive</v>
      </c>
      <c r="S9121" s="4">
        <f>WEEKDAY('Transaction Data'!$A9121)</f>
        <v>2</v>
      </c>
      <c r="T9121" s="2" t="str">
        <f>IF(WEEKDAY('Transaction Data'!$A9121,2)&lt;6,"Weekday","Weekend")</f>
        <v>Weekday</v>
      </c>
    </row>
    <row r="9122" ht="15.75" customHeight="1">
      <c r="A9122" s="1">
        <v>45342.0</v>
      </c>
      <c r="B9122" s="2" t="s">
        <v>8328</v>
      </c>
      <c r="C9122" s="2" t="s">
        <v>69</v>
      </c>
      <c r="D9122" s="1">
        <v>27366.0</v>
      </c>
      <c r="E9122" s="2" t="s">
        <v>22</v>
      </c>
      <c r="F9122" s="2">
        <v>302.0</v>
      </c>
      <c r="G9122" s="2" t="s">
        <v>61</v>
      </c>
      <c r="H9122" s="2" t="s">
        <v>29</v>
      </c>
      <c r="I9122" s="2" t="s">
        <v>25</v>
      </c>
      <c r="J9122" s="2" t="str">
        <f t="array" ref="J9122">XLOOKUP('Transaction Data'!$G9122,Product_Code,Biscuit_Brand)</f>
        <v>Choco Delight</v>
      </c>
      <c r="K9122" s="2">
        <f t="array" ref="K9122">XLOOKUP('Transaction Data'!$G9122,Product_Code,Cost)</f>
        <v>3</v>
      </c>
      <c r="L9122" s="2">
        <f t="array" ref="L9122">XLOOKUP('Transaction Data'!$G9122,Product_Code,Unit_Price)</f>
        <v>5</v>
      </c>
      <c r="M9122" s="3">
        <f>'Transaction Data'!$F9122*'Transaction Data'!$K9122</f>
        <v>906</v>
      </c>
      <c r="N9122" s="3">
        <f>'Transaction Data'!$F9122*'Transaction Data'!$L9122</f>
        <v>1510</v>
      </c>
      <c r="O9122" s="3">
        <f>'Transaction Data'!$N9122-'Transaction Data'!$M9122</f>
        <v>604</v>
      </c>
      <c r="P9122" s="2">
        <f>DATEDIF('Transaction Data'!$D9122,'Transaction Data'!$A9122,"y")</f>
        <v>49</v>
      </c>
      <c r="Q9122" s="2" t="str">
        <f>FLOOR('Transaction Data'!$P9122,15)&amp;"-"&amp;FLOOR('Transaction Data'!$P9122,15)+14</f>
        <v>45-59</v>
      </c>
      <c r="R9122" s="2" t="str">
        <f>IF('Transaction Data'!$L9122&lt;=10,"Less Expensive","Expensive")</f>
        <v>Less Expensive</v>
      </c>
      <c r="S9122" s="4">
        <f>WEEKDAY('Transaction Data'!$A9122)</f>
        <v>3</v>
      </c>
      <c r="T9122" s="2" t="str">
        <f>IF(WEEKDAY('Transaction Data'!$A9122,2)&lt;6,"Weekday","Weekend")</f>
        <v>Weekday</v>
      </c>
    </row>
    <row r="9123" ht="15.75" customHeight="1">
      <c r="A9123" s="1">
        <v>45295.0</v>
      </c>
      <c r="B9123" s="2" t="s">
        <v>8329</v>
      </c>
      <c r="C9123" s="2" t="s">
        <v>32</v>
      </c>
      <c r="D9123" s="1">
        <v>21977.0</v>
      </c>
      <c r="E9123" s="2" t="s">
        <v>22</v>
      </c>
      <c r="F9123" s="2">
        <v>200.0</v>
      </c>
      <c r="G9123" s="2" t="s">
        <v>23</v>
      </c>
      <c r="H9123" s="2" t="s">
        <v>34</v>
      </c>
      <c r="I9123" s="2" t="s">
        <v>25</v>
      </c>
      <c r="J9123" s="2" t="str">
        <f t="array" ref="J9123">XLOOKUP('Transaction Data'!$G9123,Product_Code,Biscuit_Brand)</f>
        <v>Cinnamon Swirls</v>
      </c>
      <c r="K9123" s="2">
        <f t="array" ref="K9123">XLOOKUP('Transaction Data'!$G9123,Product_Code,Cost)</f>
        <v>10</v>
      </c>
      <c r="L9123" s="2">
        <f t="array" ref="L9123">XLOOKUP('Transaction Data'!$G9123,Product_Code,Unit_Price)</f>
        <v>14</v>
      </c>
      <c r="M9123" s="3">
        <f>'Transaction Data'!$F9123*'Transaction Data'!$K9123</f>
        <v>2000</v>
      </c>
      <c r="N9123" s="3">
        <f>'Transaction Data'!$F9123*'Transaction Data'!$L9123</f>
        <v>2800</v>
      </c>
      <c r="O9123" s="3">
        <f>'Transaction Data'!$N9123-'Transaction Data'!$M9123</f>
        <v>800</v>
      </c>
      <c r="P9123" s="2">
        <f>DATEDIF('Transaction Data'!$D9123,'Transaction Data'!$A9123,"y")</f>
        <v>63</v>
      </c>
      <c r="Q9123" s="2" t="str">
        <f>FLOOR('Transaction Data'!$P9123,15)&amp;"-"&amp;FLOOR('Transaction Data'!$P9123,15)+14</f>
        <v>60-74</v>
      </c>
      <c r="R9123" s="2" t="str">
        <f>IF('Transaction Data'!$L9123&lt;=10,"Less Expensive","Expensive")</f>
        <v>Expensive</v>
      </c>
      <c r="S9123" s="4">
        <f>WEEKDAY('Transaction Data'!$A9123)</f>
        <v>5</v>
      </c>
      <c r="T9123" s="2" t="str">
        <f>IF(WEEKDAY('Transaction Data'!$A9123,2)&lt;6,"Weekday","Weekend")</f>
        <v>Weekday</v>
      </c>
    </row>
    <row r="9124" ht="15.75" customHeight="1">
      <c r="A9124" s="1">
        <v>45414.0</v>
      </c>
      <c r="B9124" s="2" t="s">
        <v>8330</v>
      </c>
      <c r="C9124" s="2" t="s">
        <v>32</v>
      </c>
      <c r="D9124" s="1">
        <v>34868.0</v>
      </c>
      <c r="E9124" s="2" t="s">
        <v>22</v>
      </c>
      <c r="F9124" s="2">
        <v>22.0</v>
      </c>
      <c r="G9124" s="2" t="s">
        <v>48</v>
      </c>
      <c r="H9124" s="2" t="s">
        <v>24</v>
      </c>
      <c r="I9124" s="2" t="s">
        <v>25</v>
      </c>
      <c r="J9124" s="2" t="str">
        <f t="array" ref="J9124">XLOOKUP('Transaction Data'!$G9124,Product_Code,Biscuit_Brand)</f>
        <v>Lemon Crisps</v>
      </c>
      <c r="K9124" s="2">
        <f t="array" ref="K9124">XLOOKUP('Transaction Data'!$G9124,Product_Code,Cost)</f>
        <v>7</v>
      </c>
      <c r="L9124" s="2">
        <f t="array" ref="L9124">XLOOKUP('Transaction Data'!$G9124,Product_Code,Unit_Price)</f>
        <v>9</v>
      </c>
      <c r="M9124" s="3">
        <f>'Transaction Data'!$F9124*'Transaction Data'!$K9124</f>
        <v>154</v>
      </c>
      <c r="N9124" s="3">
        <f>'Transaction Data'!$F9124*'Transaction Data'!$L9124</f>
        <v>198</v>
      </c>
      <c r="O9124" s="3">
        <f>'Transaction Data'!$N9124-'Transaction Data'!$M9124</f>
        <v>44</v>
      </c>
      <c r="P9124" s="2">
        <f>DATEDIF('Transaction Data'!$D9124,'Transaction Data'!$A9124,"y")</f>
        <v>28</v>
      </c>
      <c r="Q9124" s="2" t="str">
        <f>FLOOR('Transaction Data'!$P9124,15)&amp;"-"&amp;FLOOR('Transaction Data'!$P9124,15)+14</f>
        <v>15-29</v>
      </c>
      <c r="R9124" s="2" t="str">
        <f>IF('Transaction Data'!$L9124&lt;=10,"Less Expensive","Expensive")</f>
        <v>Less Expensive</v>
      </c>
      <c r="S9124" s="4">
        <f>WEEKDAY('Transaction Data'!$A9124)</f>
        <v>5</v>
      </c>
      <c r="T9124" s="2" t="str">
        <f>IF(WEEKDAY('Transaction Data'!$A9124,2)&lt;6,"Weekday","Weekend")</f>
        <v>Weekday</v>
      </c>
    </row>
    <row r="9125" ht="15.75" customHeight="1">
      <c r="A9125" s="1">
        <v>45320.0</v>
      </c>
      <c r="B9125" s="2" t="s">
        <v>8331</v>
      </c>
      <c r="C9125" s="2" t="s">
        <v>32</v>
      </c>
      <c r="D9125" s="1">
        <v>19238.0</v>
      </c>
      <c r="E9125" s="2" t="s">
        <v>22</v>
      </c>
      <c r="F9125" s="2">
        <v>217.0</v>
      </c>
      <c r="G9125" s="2" t="s">
        <v>60</v>
      </c>
      <c r="H9125" s="2" t="s">
        <v>42</v>
      </c>
      <c r="I9125" s="2" t="s">
        <v>25</v>
      </c>
      <c r="J9125" s="2" t="str">
        <f t="array" ref="J9125">XLOOKUP('Transaction Data'!$G9125,Product_Code,Biscuit_Brand)</f>
        <v>Peanut Butter Bites</v>
      </c>
      <c r="K9125" s="2">
        <f t="array" ref="K9125">XLOOKUP('Transaction Data'!$G9125,Product_Code,Cost)</f>
        <v>5</v>
      </c>
      <c r="L9125" s="2">
        <f t="array" ref="L9125">XLOOKUP('Transaction Data'!$G9125,Product_Code,Unit_Price)</f>
        <v>7</v>
      </c>
      <c r="M9125" s="3">
        <f>'Transaction Data'!$F9125*'Transaction Data'!$K9125</f>
        <v>1085</v>
      </c>
      <c r="N9125" s="3">
        <f>'Transaction Data'!$F9125*'Transaction Data'!$L9125</f>
        <v>1519</v>
      </c>
      <c r="O9125" s="3">
        <f>'Transaction Data'!$N9125-'Transaction Data'!$M9125</f>
        <v>434</v>
      </c>
      <c r="P9125" s="2">
        <f>DATEDIF('Transaction Data'!$D9125,'Transaction Data'!$A9125,"y")</f>
        <v>71</v>
      </c>
      <c r="Q9125" s="2" t="str">
        <f>FLOOR('Transaction Data'!$P9125,15)&amp;"-"&amp;FLOOR('Transaction Data'!$P9125,15)+14</f>
        <v>60-74</v>
      </c>
      <c r="R9125" s="2" t="str">
        <f>IF('Transaction Data'!$L9125&lt;=10,"Less Expensive","Expensive")</f>
        <v>Less Expensive</v>
      </c>
      <c r="S9125" s="4">
        <f>WEEKDAY('Transaction Data'!$A9125)</f>
        <v>2</v>
      </c>
      <c r="T9125" s="2" t="str">
        <f>IF(WEEKDAY('Transaction Data'!$A9125,2)&lt;6,"Weekday","Weekend")</f>
        <v>Weekday</v>
      </c>
    </row>
    <row r="9126" ht="15.75" customHeight="1">
      <c r="A9126" s="1">
        <v>45461.0</v>
      </c>
      <c r="B9126" s="2" t="s">
        <v>8332</v>
      </c>
      <c r="C9126" s="2" t="s">
        <v>69</v>
      </c>
      <c r="D9126" s="1">
        <v>18693.0</v>
      </c>
      <c r="E9126" s="2" t="s">
        <v>22</v>
      </c>
      <c r="F9126" s="2">
        <v>491.0</v>
      </c>
      <c r="G9126" s="2" t="s">
        <v>57</v>
      </c>
      <c r="H9126" s="2" t="s">
        <v>45</v>
      </c>
      <c r="I9126" s="2" t="s">
        <v>25</v>
      </c>
      <c r="J9126" s="2" t="str">
        <f t="array" ref="J9126">XLOOKUP('Transaction Data'!$G9126,Product_Code,Biscuit_Brand)</f>
        <v>Oatmeal Cookies</v>
      </c>
      <c r="K9126" s="2">
        <f t="array" ref="K9126">XLOOKUP('Transaction Data'!$G9126,Product_Code,Cost)</f>
        <v>19</v>
      </c>
      <c r="L9126" s="2">
        <f t="array" ref="L9126">XLOOKUP('Transaction Data'!$G9126,Product_Code,Unit_Price)</f>
        <v>23</v>
      </c>
      <c r="M9126" s="3">
        <f>'Transaction Data'!$F9126*'Transaction Data'!$K9126</f>
        <v>9329</v>
      </c>
      <c r="N9126" s="3">
        <f>'Transaction Data'!$F9126*'Transaction Data'!$L9126</f>
        <v>11293</v>
      </c>
      <c r="O9126" s="3">
        <f>'Transaction Data'!$N9126-'Transaction Data'!$M9126</f>
        <v>1964</v>
      </c>
      <c r="P9126" s="2">
        <f>DATEDIF('Transaction Data'!$D9126,'Transaction Data'!$A9126,"y")</f>
        <v>73</v>
      </c>
      <c r="Q9126" s="2" t="str">
        <f>FLOOR('Transaction Data'!$P9126,15)&amp;"-"&amp;FLOOR('Transaction Data'!$P9126,15)+14</f>
        <v>60-74</v>
      </c>
      <c r="R9126" s="2" t="str">
        <f>IF('Transaction Data'!$L9126&lt;=10,"Less Expensive","Expensive")</f>
        <v>Expensive</v>
      </c>
      <c r="S9126" s="4">
        <f>WEEKDAY('Transaction Data'!$A9126)</f>
        <v>3</v>
      </c>
      <c r="T9126" s="2" t="str">
        <f>IF(WEEKDAY('Transaction Data'!$A9126,2)&lt;6,"Weekday","Weekend")</f>
        <v>Weekday</v>
      </c>
    </row>
    <row r="9127" ht="15.75" customHeight="1">
      <c r="A9127" s="1">
        <v>45391.0</v>
      </c>
      <c r="B9127" s="2" t="s">
        <v>8333</v>
      </c>
      <c r="C9127" s="2" t="s">
        <v>21</v>
      </c>
      <c r="D9127" s="1">
        <v>17651.0</v>
      </c>
      <c r="E9127" s="2" t="s">
        <v>22</v>
      </c>
      <c r="F9127" s="2">
        <v>347.0</v>
      </c>
      <c r="G9127" s="2" t="s">
        <v>48</v>
      </c>
      <c r="H9127" s="2" t="s">
        <v>24</v>
      </c>
      <c r="I9127" s="2" t="s">
        <v>25</v>
      </c>
      <c r="J9127" s="2" t="str">
        <f t="array" ref="J9127">XLOOKUP('Transaction Data'!$G9127,Product_Code,Biscuit_Brand)</f>
        <v>Lemon Crisps</v>
      </c>
      <c r="K9127" s="2">
        <f t="array" ref="K9127">XLOOKUP('Transaction Data'!$G9127,Product_Code,Cost)</f>
        <v>7</v>
      </c>
      <c r="L9127" s="2">
        <f t="array" ref="L9127">XLOOKUP('Transaction Data'!$G9127,Product_Code,Unit_Price)</f>
        <v>9</v>
      </c>
      <c r="M9127" s="3">
        <f>'Transaction Data'!$F9127*'Transaction Data'!$K9127</f>
        <v>2429</v>
      </c>
      <c r="N9127" s="3">
        <f>'Transaction Data'!$F9127*'Transaction Data'!$L9127</f>
        <v>3123</v>
      </c>
      <c r="O9127" s="3">
        <f>'Transaction Data'!$N9127-'Transaction Data'!$M9127</f>
        <v>694</v>
      </c>
      <c r="P9127" s="2">
        <f>DATEDIF('Transaction Data'!$D9127,'Transaction Data'!$A9127,"y")</f>
        <v>75</v>
      </c>
      <c r="Q9127" s="2" t="str">
        <f>FLOOR('Transaction Data'!$P9127,15)&amp;"-"&amp;FLOOR('Transaction Data'!$P9127,15)+14</f>
        <v>75-89</v>
      </c>
      <c r="R9127" s="2" t="str">
        <f>IF('Transaction Data'!$L9127&lt;=10,"Less Expensive","Expensive")</f>
        <v>Less Expensive</v>
      </c>
      <c r="S9127" s="4">
        <f>WEEKDAY('Transaction Data'!$A9127)</f>
        <v>3</v>
      </c>
      <c r="T9127" s="2" t="str">
        <f>IF(WEEKDAY('Transaction Data'!$A9127,2)&lt;6,"Weekday","Weekend")</f>
        <v>Weekday</v>
      </c>
    </row>
    <row r="9128" ht="15.75" customHeight="1">
      <c r="A9128" s="1">
        <v>45379.0</v>
      </c>
      <c r="B9128" s="2" t="s">
        <v>8334</v>
      </c>
      <c r="C9128" s="2" t="s">
        <v>78</v>
      </c>
      <c r="D9128" s="1">
        <v>32163.0</v>
      </c>
      <c r="E9128" s="2" t="s">
        <v>22</v>
      </c>
      <c r="F9128" s="2">
        <v>380.0</v>
      </c>
      <c r="G9128" s="2" t="s">
        <v>44</v>
      </c>
      <c r="H9128" s="2" t="s">
        <v>29</v>
      </c>
      <c r="I9128" s="2" t="s">
        <v>25</v>
      </c>
      <c r="J9128" s="2" t="str">
        <f t="array" ref="J9128">XLOOKUP('Transaction Data'!$G9128,Product_Code,Biscuit_Brand)</f>
        <v>Butter Crunch</v>
      </c>
      <c r="K9128" s="2">
        <f t="array" ref="K9128">XLOOKUP('Transaction Data'!$G9128,Product_Code,Cost)</f>
        <v>10</v>
      </c>
      <c r="L9128" s="2">
        <f t="array" ref="L9128">XLOOKUP('Transaction Data'!$G9128,Product_Code,Unit_Price)</f>
        <v>11</v>
      </c>
      <c r="M9128" s="3">
        <f>'Transaction Data'!$F9128*'Transaction Data'!$K9128</f>
        <v>3800</v>
      </c>
      <c r="N9128" s="3">
        <f>'Transaction Data'!$F9128*'Transaction Data'!$L9128</f>
        <v>4180</v>
      </c>
      <c r="O9128" s="3">
        <f>'Transaction Data'!$N9128-'Transaction Data'!$M9128</f>
        <v>380</v>
      </c>
      <c r="P9128" s="2">
        <f>DATEDIF('Transaction Data'!$D9128,'Transaction Data'!$A9128,"y")</f>
        <v>36</v>
      </c>
      <c r="Q9128" s="2" t="str">
        <f>FLOOR('Transaction Data'!$P9128,15)&amp;"-"&amp;FLOOR('Transaction Data'!$P9128,15)+14</f>
        <v>30-44</v>
      </c>
      <c r="R9128" s="2" t="str">
        <f>IF('Transaction Data'!$L9128&lt;=10,"Less Expensive","Expensive")</f>
        <v>Expensive</v>
      </c>
      <c r="S9128" s="4">
        <f>WEEKDAY('Transaction Data'!$A9128)</f>
        <v>5</v>
      </c>
      <c r="T9128" s="2" t="str">
        <f>IF(WEEKDAY('Transaction Data'!$A9128,2)&lt;6,"Weekday","Weekend")</f>
        <v>Weekday</v>
      </c>
    </row>
    <row r="9129" ht="15.75" customHeight="1">
      <c r="A9129" s="1">
        <v>45449.0</v>
      </c>
      <c r="B9129" s="2" t="s">
        <v>8335</v>
      </c>
      <c r="C9129" s="2" t="s">
        <v>54</v>
      </c>
      <c r="D9129" s="1">
        <v>34232.0</v>
      </c>
      <c r="E9129" s="2" t="s">
        <v>63</v>
      </c>
      <c r="F9129" s="2">
        <v>488.0</v>
      </c>
      <c r="G9129" s="2" t="s">
        <v>55</v>
      </c>
      <c r="H9129" s="2" t="s">
        <v>42</v>
      </c>
      <c r="I9129" s="2" t="s">
        <v>25</v>
      </c>
      <c r="J9129" s="2" t="str">
        <f t="array" ref="J9129">XLOOKUP('Transaction Data'!$G9129,Product_Code,Biscuit_Brand)</f>
        <v>Vanilla Wafers</v>
      </c>
      <c r="K9129" s="2">
        <f t="array" ref="K9129">XLOOKUP('Transaction Data'!$G9129,Product_Code,Cost)</f>
        <v>18</v>
      </c>
      <c r="L9129" s="2">
        <f t="array" ref="L9129">XLOOKUP('Transaction Data'!$G9129,Product_Code,Unit_Price)</f>
        <v>36</v>
      </c>
      <c r="M9129" s="3">
        <f>'Transaction Data'!$F9129*'Transaction Data'!$K9129</f>
        <v>8784</v>
      </c>
      <c r="N9129" s="3">
        <f>'Transaction Data'!$F9129*'Transaction Data'!$L9129</f>
        <v>17568</v>
      </c>
      <c r="O9129" s="3">
        <f>'Transaction Data'!$N9129-'Transaction Data'!$M9129</f>
        <v>8784</v>
      </c>
      <c r="P9129" s="2">
        <f>DATEDIF('Transaction Data'!$D9129,'Transaction Data'!$A9129,"y")</f>
        <v>30</v>
      </c>
      <c r="Q9129" s="2" t="str">
        <f>FLOOR('Transaction Data'!$P9129,15)&amp;"-"&amp;FLOOR('Transaction Data'!$P9129,15)+14</f>
        <v>30-44</v>
      </c>
      <c r="R9129" s="2" t="str">
        <f>IF('Transaction Data'!$L9129&lt;=10,"Less Expensive","Expensive")</f>
        <v>Expensive</v>
      </c>
      <c r="S9129" s="4">
        <f>WEEKDAY('Transaction Data'!$A9129)</f>
        <v>5</v>
      </c>
      <c r="T9129" s="2" t="str">
        <f>IF(WEEKDAY('Transaction Data'!$A9129,2)&lt;6,"Weekday","Weekend")</f>
        <v>Weekday</v>
      </c>
    </row>
    <row r="9130" ht="15.75" customHeight="1">
      <c r="A9130" s="1">
        <v>45407.0</v>
      </c>
      <c r="B9130" s="2" t="s">
        <v>8336</v>
      </c>
      <c r="C9130" s="2" t="s">
        <v>51</v>
      </c>
      <c r="D9130" s="1">
        <v>17658.0</v>
      </c>
      <c r="E9130" s="2" t="s">
        <v>63</v>
      </c>
      <c r="F9130" s="2">
        <v>62.0</v>
      </c>
      <c r="G9130" s="2" t="s">
        <v>48</v>
      </c>
      <c r="H9130" s="2" t="s">
        <v>45</v>
      </c>
      <c r="I9130" s="2" t="s">
        <v>25</v>
      </c>
      <c r="J9130" s="2" t="str">
        <f t="array" ref="J9130">XLOOKUP('Transaction Data'!$G9130,Product_Code,Biscuit_Brand)</f>
        <v>Lemon Crisps</v>
      </c>
      <c r="K9130" s="2">
        <f t="array" ref="K9130">XLOOKUP('Transaction Data'!$G9130,Product_Code,Cost)</f>
        <v>7</v>
      </c>
      <c r="L9130" s="2">
        <f t="array" ref="L9130">XLOOKUP('Transaction Data'!$G9130,Product_Code,Unit_Price)</f>
        <v>9</v>
      </c>
      <c r="M9130" s="3">
        <f>'Transaction Data'!$F9130*'Transaction Data'!$K9130</f>
        <v>434</v>
      </c>
      <c r="N9130" s="3">
        <f>'Transaction Data'!$F9130*'Transaction Data'!$L9130</f>
        <v>558</v>
      </c>
      <c r="O9130" s="3">
        <f>'Transaction Data'!$N9130-'Transaction Data'!$M9130</f>
        <v>124</v>
      </c>
      <c r="P9130" s="2">
        <f>DATEDIF('Transaction Data'!$D9130,'Transaction Data'!$A9130,"y")</f>
        <v>75</v>
      </c>
      <c r="Q9130" s="2" t="str">
        <f>FLOOR('Transaction Data'!$P9130,15)&amp;"-"&amp;FLOOR('Transaction Data'!$P9130,15)+14</f>
        <v>75-89</v>
      </c>
      <c r="R9130" s="2" t="str">
        <f>IF('Transaction Data'!$L9130&lt;=10,"Less Expensive","Expensive")</f>
        <v>Less Expensive</v>
      </c>
      <c r="S9130" s="4">
        <f>WEEKDAY('Transaction Data'!$A9130)</f>
        <v>5</v>
      </c>
      <c r="T9130" s="2" t="str">
        <f>IF(WEEKDAY('Transaction Data'!$A9130,2)&lt;6,"Weekday","Weekend")</f>
        <v>Weekday</v>
      </c>
    </row>
    <row r="9131" ht="15.75" customHeight="1">
      <c r="A9131" s="1">
        <v>45360.0</v>
      </c>
      <c r="B9131" s="2" t="s">
        <v>8337</v>
      </c>
      <c r="C9131" s="2" t="s">
        <v>72</v>
      </c>
      <c r="D9131" s="1">
        <v>19213.0</v>
      </c>
      <c r="E9131" s="2" t="s">
        <v>27</v>
      </c>
      <c r="F9131" s="2">
        <v>227.0</v>
      </c>
      <c r="G9131" s="2" t="s">
        <v>60</v>
      </c>
      <c r="H9131" s="2" t="s">
        <v>24</v>
      </c>
      <c r="I9131" s="2" t="s">
        <v>25</v>
      </c>
      <c r="J9131" s="2" t="str">
        <f t="array" ref="J9131">XLOOKUP('Transaction Data'!$G9131,Product_Code,Biscuit_Brand)</f>
        <v>Peanut Butter Bites</v>
      </c>
      <c r="K9131" s="2">
        <f t="array" ref="K9131">XLOOKUP('Transaction Data'!$G9131,Product_Code,Cost)</f>
        <v>5</v>
      </c>
      <c r="L9131" s="2">
        <f t="array" ref="L9131">XLOOKUP('Transaction Data'!$G9131,Product_Code,Unit_Price)</f>
        <v>7</v>
      </c>
      <c r="M9131" s="3">
        <f>'Transaction Data'!$F9131*'Transaction Data'!$K9131</f>
        <v>1135</v>
      </c>
      <c r="N9131" s="3">
        <f>'Transaction Data'!$F9131*'Transaction Data'!$L9131</f>
        <v>1589</v>
      </c>
      <c r="O9131" s="3">
        <f>'Transaction Data'!$N9131-'Transaction Data'!$M9131</f>
        <v>454</v>
      </c>
      <c r="P9131" s="2">
        <f>DATEDIF('Transaction Data'!$D9131,'Transaction Data'!$A9131,"y")</f>
        <v>71</v>
      </c>
      <c r="Q9131" s="2" t="str">
        <f>FLOOR('Transaction Data'!$P9131,15)&amp;"-"&amp;FLOOR('Transaction Data'!$P9131,15)+14</f>
        <v>60-74</v>
      </c>
      <c r="R9131" s="2" t="str">
        <f>IF('Transaction Data'!$L9131&lt;=10,"Less Expensive","Expensive")</f>
        <v>Less Expensive</v>
      </c>
      <c r="S9131" s="4">
        <f>WEEKDAY('Transaction Data'!$A9131)</f>
        <v>7</v>
      </c>
      <c r="T9131" s="2" t="str">
        <f>IF(WEEKDAY('Transaction Data'!$A9131,2)&lt;6,"Weekday","Weekend")</f>
        <v>Weekend</v>
      </c>
    </row>
    <row r="9132" ht="15.75" customHeight="1">
      <c r="A9132" s="1">
        <v>45402.0</v>
      </c>
      <c r="B9132" s="2" t="s">
        <v>4133</v>
      </c>
      <c r="C9132" s="2" t="s">
        <v>41</v>
      </c>
      <c r="D9132" s="1">
        <v>31400.0</v>
      </c>
      <c r="E9132" s="2" t="s">
        <v>37</v>
      </c>
      <c r="F9132" s="2">
        <v>293.0</v>
      </c>
      <c r="G9132" s="2" t="s">
        <v>23</v>
      </c>
      <c r="H9132" s="2" t="s">
        <v>29</v>
      </c>
      <c r="I9132" s="2" t="s">
        <v>25</v>
      </c>
      <c r="J9132" s="2" t="str">
        <f t="array" ref="J9132">XLOOKUP('Transaction Data'!$G9132,Product_Code,Biscuit_Brand)</f>
        <v>Cinnamon Swirls</v>
      </c>
      <c r="K9132" s="2">
        <f t="array" ref="K9132">XLOOKUP('Transaction Data'!$G9132,Product_Code,Cost)</f>
        <v>10</v>
      </c>
      <c r="L9132" s="2">
        <f t="array" ref="L9132">XLOOKUP('Transaction Data'!$G9132,Product_Code,Unit_Price)</f>
        <v>14</v>
      </c>
      <c r="M9132" s="3">
        <f>'Transaction Data'!$F9132*'Transaction Data'!$K9132</f>
        <v>2930</v>
      </c>
      <c r="N9132" s="3">
        <f>'Transaction Data'!$F9132*'Transaction Data'!$L9132</f>
        <v>4102</v>
      </c>
      <c r="O9132" s="3">
        <f>'Transaction Data'!$N9132-'Transaction Data'!$M9132</f>
        <v>1172</v>
      </c>
      <c r="P9132" s="2">
        <f>DATEDIF('Transaction Data'!$D9132,'Transaction Data'!$A9132,"y")</f>
        <v>38</v>
      </c>
      <c r="Q9132" s="2" t="str">
        <f>FLOOR('Transaction Data'!$P9132,15)&amp;"-"&amp;FLOOR('Transaction Data'!$P9132,15)+14</f>
        <v>30-44</v>
      </c>
      <c r="R9132" s="2" t="str">
        <f>IF('Transaction Data'!$L9132&lt;=10,"Less Expensive","Expensive")</f>
        <v>Expensive</v>
      </c>
      <c r="S9132" s="4">
        <f>WEEKDAY('Transaction Data'!$A9132)</f>
        <v>7</v>
      </c>
      <c r="T9132" s="2" t="str">
        <f>IF(WEEKDAY('Transaction Data'!$A9132,2)&lt;6,"Weekday","Weekend")</f>
        <v>Weekend</v>
      </c>
    </row>
    <row r="9133" ht="15.75" customHeight="1">
      <c r="A9133" s="1">
        <v>45324.0</v>
      </c>
      <c r="B9133" s="2" t="s">
        <v>4748</v>
      </c>
      <c r="C9133" s="2" t="s">
        <v>69</v>
      </c>
      <c r="D9133" s="1">
        <v>28107.0</v>
      </c>
      <c r="E9133" s="2" t="s">
        <v>63</v>
      </c>
      <c r="F9133" s="2">
        <v>234.0</v>
      </c>
      <c r="G9133" s="2" t="s">
        <v>44</v>
      </c>
      <c r="H9133" s="2" t="s">
        <v>29</v>
      </c>
      <c r="I9133" s="2" t="s">
        <v>25</v>
      </c>
      <c r="J9133" s="2" t="str">
        <f t="array" ref="J9133">XLOOKUP('Transaction Data'!$G9133,Product_Code,Biscuit_Brand)</f>
        <v>Butter Crunch</v>
      </c>
      <c r="K9133" s="2">
        <f t="array" ref="K9133">XLOOKUP('Transaction Data'!$G9133,Product_Code,Cost)</f>
        <v>10</v>
      </c>
      <c r="L9133" s="2">
        <f t="array" ref="L9133">XLOOKUP('Transaction Data'!$G9133,Product_Code,Unit_Price)</f>
        <v>11</v>
      </c>
      <c r="M9133" s="3">
        <f>'Transaction Data'!$F9133*'Transaction Data'!$K9133</f>
        <v>2340</v>
      </c>
      <c r="N9133" s="3">
        <f>'Transaction Data'!$F9133*'Transaction Data'!$L9133</f>
        <v>2574</v>
      </c>
      <c r="O9133" s="3">
        <f>'Transaction Data'!$N9133-'Transaction Data'!$M9133</f>
        <v>234</v>
      </c>
      <c r="P9133" s="2">
        <f>DATEDIF('Transaction Data'!$D9133,'Transaction Data'!$A9133,"y")</f>
        <v>47</v>
      </c>
      <c r="Q9133" s="2" t="str">
        <f>FLOOR('Transaction Data'!$P9133,15)&amp;"-"&amp;FLOOR('Transaction Data'!$P9133,15)+14</f>
        <v>45-59</v>
      </c>
      <c r="R9133" s="2" t="str">
        <f>IF('Transaction Data'!$L9133&lt;=10,"Less Expensive","Expensive")</f>
        <v>Expensive</v>
      </c>
      <c r="S9133" s="4">
        <f>WEEKDAY('Transaction Data'!$A9133)</f>
        <v>6</v>
      </c>
      <c r="T9133" s="2" t="str">
        <f>IF(WEEKDAY('Transaction Data'!$A9133,2)&lt;6,"Weekday","Weekend")</f>
        <v>Weekday</v>
      </c>
    </row>
    <row r="9134" ht="15.75" customHeight="1">
      <c r="A9134" s="1">
        <v>45393.0</v>
      </c>
      <c r="B9134" s="2" t="s">
        <v>8338</v>
      </c>
      <c r="C9134" s="2" t="s">
        <v>78</v>
      </c>
      <c r="D9134" s="1">
        <v>29105.0</v>
      </c>
      <c r="E9134" s="2" t="s">
        <v>63</v>
      </c>
      <c r="F9134" s="2">
        <v>389.0</v>
      </c>
      <c r="G9134" s="2" t="s">
        <v>44</v>
      </c>
      <c r="H9134" s="2" t="s">
        <v>34</v>
      </c>
      <c r="I9134" s="2" t="s">
        <v>25</v>
      </c>
      <c r="J9134" s="2" t="str">
        <f t="array" ref="J9134">XLOOKUP('Transaction Data'!$G9134,Product_Code,Biscuit_Brand)</f>
        <v>Butter Crunch</v>
      </c>
      <c r="K9134" s="2">
        <f t="array" ref="K9134">XLOOKUP('Transaction Data'!$G9134,Product_Code,Cost)</f>
        <v>10</v>
      </c>
      <c r="L9134" s="2">
        <f t="array" ref="L9134">XLOOKUP('Transaction Data'!$G9134,Product_Code,Unit_Price)</f>
        <v>11</v>
      </c>
      <c r="M9134" s="3">
        <f>'Transaction Data'!$F9134*'Transaction Data'!$K9134</f>
        <v>3890</v>
      </c>
      <c r="N9134" s="3">
        <f>'Transaction Data'!$F9134*'Transaction Data'!$L9134</f>
        <v>4279</v>
      </c>
      <c r="O9134" s="3">
        <f>'Transaction Data'!$N9134-'Transaction Data'!$M9134</f>
        <v>389</v>
      </c>
      <c r="P9134" s="2">
        <f>DATEDIF('Transaction Data'!$D9134,'Transaction Data'!$A9134,"y")</f>
        <v>44</v>
      </c>
      <c r="Q9134" s="2" t="str">
        <f>FLOOR('Transaction Data'!$P9134,15)&amp;"-"&amp;FLOOR('Transaction Data'!$P9134,15)+14</f>
        <v>30-44</v>
      </c>
      <c r="R9134" s="2" t="str">
        <f>IF('Transaction Data'!$L9134&lt;=10,"Less Expensive","Expensive")</f>
        <v>Expensive</v>
      </c>
      <c r="S9134" s="4">
        <f>WEEKDAY('Transaction Data'!$A9134)</f>
        <v>5</v>
      </c>
      <c r="T9134" s="2" t="str">
        <f>IF(WEEKDAY('Transaction Data'!$A9134,2)&lt;6,"Weekday","Weekend")</f>
        <v>Weekday</v>
      </c>
    </row>
    <row r="9135" ht="15.75" customHeight="1">
      <c r="A9135" s="1">
        <v>45396.0</v>
      </c>
      <c r="B9135" s="2" t="s">
        <v>8339</v>
      </c>
      <c r="C9135" s="2" t="s">
        <v>21</v>
      </c>
      <c r="D9135" s="1">
        <v>36899.0</v>
      </c>
      <c r="E9135" s="2" t="s">
        <v>27</v>
      </c>
      <c r="F9135" s="2">
        <v>481.0</v>
      </c>
      <c r="G9135" s="2" t="s">
        <v>48</v>
      </c>
      <c r="H9135" s="2" t="s">
        <v>24</v>
      </c>
      <c r="I9135" s="2" t="s">
        <v>25</v>
      </c>
      <c r="J9135" s="2" t="str">
        <f t="array" ref="J9135">XLOOKUP('Transaction Data'!$G9135,Product_Code,Biscuit_Brand)</f>
        <v>Lemon Crisps</v>
      </c>
      <c r="K9135" s="2">
        <f t="array" ref="K9135">XLOOKUP('Transaction Data'!$G9135,Product_Code,Cost)</f>
        <v>7</v>
      </c>
      <c r="L9135" s="2">
        <f t="array" ref="L9135">XLOOKUP('Transaction Data'!$G9135,Product_Code,Unit_Price)</f>
        <v>9</v>
      </c>
      <c r="M9135" s="3">
        <f>'Transaction Data'!$F9135*'Transaction Data'!$K9135</f>
        <v>3367</v>
      </c>
      <c r="N9135" s="3">
        <f>'Transaction Data'!$F9135*'Transaction Data'!$L9135</f>
        <v>4329</v>
      </c>
      <c r="O9135" s="3">
        <f>'Transaction Data'!$N9135-'Transaction Data'!$M9135</f>
        <v>962</v>
      </c>
      <c r="P9135" s="2">
        <f>DATEDIF('Transaction Data'!$D9135,'Transaction Data'!$A9135,"y")</f>
        <v>23</v>
      </c>
      <c r="Q9135" s="2" t="str">
        <f>FLOOR('Transaction Data'!$P9135,15)&amp;"-"&amp;FLOOR('Transaction Data'!$P9135,15)+14</f>
        <v>15-29</v>
      </c>
      <c r="R9135" s="2" t="str">
        <f>IF('Transaction Data'!$L9135&lt;=10,"Less Expensive","Expensive")</f>
        <v>Less Expensive</v>
      </c>
      <c r="S9135" s="4">
        <f>WEEKDAY('Transaction Data'!$A9135)</f>
        <v>1</v>
      </c>
      <c r="T9135" s="2" t="str">
        <f>IF(WEEKDAY('Transaction Data'!$A9135,2)&lt;6,"Weekday","Weekend")</f>
        <v>Weekend</v>
      </c>
    </row>
    <row r="9136" ht="15.75" customHeight="1">
      <c r="A9136" s="1">
        <v>45325.0</v>
      </c>
      <c r="B9136" s="2" t="s">
        <v>8340</v>
      </c>
      <c r="C9136" s="2" t="s">
        <v>65</v>
      </c>
      <c r="D9136" s="1">
        <v>30499.0</v>
      </c>
      <c r="E9136" s="2" t="s">
        <v>22</v>
      </c>
      <c r="F9136" s="2">
        <v>149.0</v>
      </c>
      <c r="G9136" s="2" t="s">
        <v>57</v>
      </c>
      <c r="H9136" s="2" t="s">
        <v>42</v>
      </c>
      <c r="I9136" s="2" t="s">
        <v>25</v>
      </c>
      <c r="J9136" s="2" t="str">
        <f t="array" ref="J9136">XLOOKUP('Transaction Data'!$G9136,Product_Code,Biscuit_Brand)</f>
        <v>Oatmeal Cookies</v>
      </c>
      <c r="K9136" s="2">
        <f t="array" ref="K9136">XLOOKUP('Transaction Data'!$G9136,Product_Code,Cost)</f>
        <v>19</v>
      </c>
      <c r="L9136" s="2">
        <f t="array" ref="L9136">XLOOKUP('Transaction Data'!$G9136,Product_Code,Unit_Price)</f>
        <v>23</v>
      </c>
      <c r="M9136" s="3">
        <f>'Transaction Data'!$F9136*'Transaction Data'!$K9136</f>
        <v>2831</v>
      </c>
      <c r="N9136" s="3">
        <f>'Transaction Data'!$F9136*'Transaction Data'!$L9136</f>
        <v>3427</v>
      </c>
      <c r="O9136" s="3">
        <f>'Transaction Data'!$N9136-'Transaction Data'!$M9136</f>
        <v>596</v>
      </c>
      <c r="P9136" s="2">
        <f>DATEDIF('Transaction Data'!$D9136,'Transaction Data'!$A9136,"y")</f>
        <v>40</v>
      </c>
      <c r="Q9136" s="2" t="str">
        <f>FLOOR('Transaction Data'!$P9136,15)&amp;"-"&amp;FLOOR('Transaction Data'!$P9136,15)+14</f>
        <v>30-44</v>
      </c>
      <c r="R9136" s="2" t="str">
        <f>IF('Transaction Data'!$L9136&lt;=10,"Less Expensive","Expensive")</f>
        <v>Expensive</v>
      </c>
      <c r="S9136" s="4">
        <f>WEEKDAY('Transaction Data'!$A9136)</f>
        <v>7</v>
      </c>
      <c r="T9136" s="2" t="str">
        <f>IF(WEEKDAY('Transaction Data'!$A9136,2)&lt;6,"Weekday","Weekend")</f>
        <v>Weekend</v>
      </c>
    </row>
    <row r="9137" ht="15.75" customHeight="1">
      <c r="A9137" s="1">
        <v>45466.0</v>
      </c>
      <c r="B9137" s="2" t="s">
        <v>8341</v>
      </c>
      <c r="C9137" s="2" t="s">
        <v>65</v>
      </c>
      <c r="D9137" s="1">
        <v>34546.0</v>
      </c>
      <c r="E9137" s="2" t="s">
        <v>27</v>
      </c>
      <c r="F9137" s="2">
        <v>38.0</v>
      </c>
      <c r="G9137" s="2" t="s">
        <v>61</v>
      </c>
      <c r="H9137" s="2" t="s">
        <v>45</v>
      </c>
      <c r="I9137" s="2" t="s">
        <v>25</v>
      </c>
      <c r="J9137" s="2" t="str">
        <f t="array" ref="J9137">XLOOKUP('Transaction Data'!$G9137,Product_Code,Biscuit_Brand)</f>
        <v>Choco Delight</v>
      </c>
      <c r="K9137" s="2">
        <f t="array" ref="K9137">XLOOKUP('Transaction Data'!$G9137,Product_Code,Cost)</f>
        <v>3</v>
      </c>
      <c r="L9137" s="2">
        <f t="array" ref="L9137">XLOOKUP('Transaction Data'!$G9137,Product_Code,Unit_Price)</f>
        <v>5</v>
      </c>
      <c r="M9137" s="3">
        <f>'Transaction Data'!$F9137*'Transaction Data'!$K9137</f>
        <v>114</v>
      </c>
      <c r="N9137" s="3">
        <f>'Transaction Data'!$F9137*'Transaction Data'!$L9137</f>
        <v>190</v>
      </c>
      <c r="O9137" s="3">
        <f>'Transaction Data'!$N9137-'Transaction Data'!$M9137</f>
        <v>76</v>
      </c>
      <c r="P9137" s="2">
        <f>DATEDIF('Transaction Data'!$D9137,'Transaction Data'!$A9137,"y")</f>
        <v>29</v>
      </c>
      <c r="Q9137" s="2" t="str">
        <f>FLOOR('Transaction Data'!$P9137,15)&amp;"-"&amp;FLOOR('Transaction Data'!$P9137,15)+14</f>
        <v>15-29</v>
      </c>
      <c r="R9137" s="2" t="str">
        <f>IF('Transaction Data'!$L9137&lt;=10,"Less Expensive","Expensive")</f>
        <v>Less Expensive</v>
      </c>
      <c r="S9137" s="4">
        <f>WEEKDAY('Transaction Data'!$A9137)</f>
        <v>1</v>
      </c>
      <c r="T9137" s="2" t="str">
        <f>IF(WEEKDAY('Transaction Data'!$A9137,2)&lt;6,"Weekday","Weekend")</f>
        <v>Weekend</v>
      </c>
    </row>
    <row r="9138" ht="15.75" customHeight="1">
      <c r="A9138" s="1">
        <v>45299.0</v>
      </c>
      <c r="B9138" s="2" t="s">
        <v>8342</v>
      </c>
      <c r="C9138" s="2" t="s">
        <v>69</v>
      </c>
      <c r="D9138" s="1">
        <v>30412.0</v>
      </c>
      <c r="E9138" s="2" t="s">
        <v>63</v>
      </c>
      <c r="F9138" s="2">
        <v>425.0</v>
      </c>
      <c r="G9138" s="2" t="s">
        <v>55</v>
      </c>
      <c r="H9138" s="2" t="s">
        <v>24</v>
      </c>
      <c r="I9138" s="2" t="s">
        <v>25</v>
      </c>
      <c r="J9138" s="2" t="str">
        <f t="array" ref="J9138">XLOOKUP('Transaction Data'!$G9138,Product_Code,Biscuit_Brand)</f>
        <v>Vanilla Wafers</v>
      </c>
      <c r="K9138" s="2">
        <f t="array" ref="K9138">XLOOKUP('Transaction Data'!$G9138,Product_Code,Cost)</f>
        <v>18</v>
      </c>
      <c r="L9138" s="2">
        <f t="array" ref="L9138">XLOOKUP('Transaction Data'!$G9138,Product_Code,Unit_Price)</f>
        <v>36</v>
      </c>
      <c r="M9138" s="3">
        <f>'Transaction Data'!$F9138*'Transaction Data'!$K9138</f>
        <v>7650</v>
      </c>
      <c r="N9138" s="3">
        <f>'Transaction Data'!$F9138*'Transaction Data'!$L9138</f>
        <v>15300</v>
      </c>
      <c r="O9138" s="3">
        <f>'Transaction Data'!$N9138-'Transaction Data'!$M9138</f>
        <v>7650</v>
      </c>
      <c r="P9138" s="2">
        <f>DATEDIF('Transaction Data'!$D9138,'Transaction Data'!$A9138,"y")</f>
        <v>40</v>
      </c>
      <c r="Q9138" s="2" t="str">
        <f>FLOOR('Transaction Data'!$P9138,15)&amp;"-"&amp;FLOOR('Transaction Data'!$P9138,15)+14</f>
        <v>30-44</v>
      </c>
      <c r="R9138" s="2" t="str">
        <f>IF('Transaction Data'!$L9138&lt;=10,"Less Expensive","Expensive")</f>
        <v>Expensive</v>
      </c>
      <c r="S9138" s="4">
        <f>WEEKDAY('Transaction Data'!$A9138)</f>
        <v>2</v>
      </c>
      <c r="T9138" s="2" t="str">
        <f>IF(WEEKDAY('Transaction Data'!$A9138,2)&lt;6,"Weekday","Weekend")</f>
        <v>Weekday</v>
      </c>
    </row>
    <row r="9139" ht="15.75" customHeight="1">
      <c r="A9139" s="1">
        <v>45383.0</v>
      </c>
      <c r="B9139" s="2" t="s">
        <v>8343</v>
      </c>
      <c r="C9139" s="2" t="s">
        <v>69</v>
      </c>
      <c r="D9139" s="1">
        <v>19248.0</v>
      </c>
      <c r="E9139" s="2" t="s">
        <v>37</v>
      </c>
      <c r="F9139" s="2">
        <v>81.0</v>
      </c>
      <c r="G9139" s="2" t="s">
        <v>38</v>
      </c>
      <c r="H9139" s="2" t="s">
        <v>29</v>
      </c>
      <c r="I9139" s="2" t="s">
        <v>25</v>
      </c>
      <c r="J9139" s="2" t="str">
        <f t="array" ref="J9139">XLOOKUP('Transaction Data'!$G9139,Product_Code,Biscuit_Brand)</f>
        <v>Ginger Snaps</v>
      </c>
      <c r="K9139" s="2">
        <f t="array" ref="K9139">XLOOKUP('Transaction Data'!$G9139,Product_Code,Cost)</f>
        <v>14</v>
      </c>
      <c r="L9139" s="2">
        <f t="array" ref="L9139">XLOOKUP('Transaction Data'!$G9139,Product_Code,Unit_Price)</f>
        <v>28</v>
      </c>
      <c r="M9139" s="3">
        <f>'Transaction Data'!$F9139*'Transaction Data'!$K9139</f>
        <v>1134</v>
      </c>
      <c r="N9139" s="3">
        <f>'Transaction Data'!$F9139*'Transaction Data'!$L9139</f>
        <v>2268</v>
      </c>
      <c r="O9139" s="3">
        <f>'Transaction Data'!$N9139-'Transaction Data'!$M9139</f>
        <v>1134</v>
      </c>
      <c r="P9139" s="2">
        <f>DATEDIF('Transaction Data'!$D9139,'Transaction Data'!$A9139,"y")</f>
        <v>71</v>
      </c>
      <c r="Q9139" s="2" t="str">
        <f>FLOOR('Transaction Data'!$P9139,15)&amp;"-"&amp;FLOOR('Transaction Data'!$P9139,15)+14</f>
        <v>60-74</v>
      </c>
      <c r="R9139" s="2" t="str">
        <f>IF('Transaction Data'!$L9139&lt;=10,"Less Expensive","Expensive")</f>
        <v>Expensive</v>
      </c>
      <c r="S9139" s="4">
        <f>WEEKDAY('Transaction Data'!$A9139)</f>
        <v>2</v>
      </c>
      <c r="T9139" s="2" t="str">
        <f>IF(WEEKDAY('Transaction Data'!$A9139,2)&lt;6,"Weekday","Weekend")</f>
        <v>Weekday</v>
      </c>
    </row>
    <row r="9140" ht="15.75" customHeight="1">
      <c r="A9140" s="1">
        <v>45498.0</v>
      </c>
      <c r="B9140" s="2" t="s">
        <v>8344</v>
      </c>
      <c r="C9140" s="2" t="s">
        <v>21</v>
      </c>
      <c r="D9140" s="1">
        <v>21253.0</v>
      </c>
      <c r="E9140" s="2" t="s">
        <v>63</v>
      </c>
      <c r="F9140" s="2">
        <v>241.0</v>
      </c>
      <c r="G9140" s="2" t="s">
        <v>48</v>
      </c>
      <c r="H9140" s="2" t="s">
        <v>42</v>
      </c>
      <c r="I9140" s="2" t="s">
        <v>25</v>
      </c>
      <c r="J9140" s="2" t="str">
        <f t="array" ref="J9140">XLOOKUP('Transaction Data'!$G9140,Product_Code,Biscuit_Brand)</f>
        <v>Lemon Crisps</v>
      </c>
      <c r="K9140" s="2">
        <f t="array" ref="K9140">XLOOKUP('Transaction Data'!$G9140,Product_Code,Cost)</f>
        <v>7</v>
      </c>
      <c r="L9140" s="2">
        <f t="array" ref="L9140">XLOOKUP('Transaction Data'!$G9140,Product_Code,Unit_Price)</f>
        <v>9</v>
      </c>
      <c r="M9140" s="3">
        <f>'Transaction Data'!$F9140*'Transaction Data'!$K9140</f>
        <v>1687</v>
      </c>
      <c r="N9140" s="3">
        <f>'Transaction Data'!$F9140*'Transaction Data'!$L9140</f>
        <v>2169</v>
      </c>
      <c r="O9140" s="3">
        <f>'Transaction Data'!$N9140-'Transaction Data'!$M9140</f>
        <v>482</v>
      </c>
      <c r="P9140" s="2">
        <f>DATEDIF('Transaction Data'!$D9140,'Transaction Data'!$A9140,"y")</f>
        <v>66</v>
      </c>
      <c r="Q9140" s="2" t="str">
        <f>FLOOR('Transaction Data'!$P9140,15)&amp;"-"&amp;FLOOR('Transaction Data'!$P9140,15)+14</f>
        <v>60-74</v>
      </c>
      <c r="R9140" s="2" t="str">
        <f>IF('Transaction Data'!$L9140&lt;=10,"Less Expensive","Expensive")</f>
        <v>Less Expensive</v>
      </c>
      <c r="S9140" s="4">
        <f>WEEKDAY('Transaction Data'!$A9140)</f>
        <v>5</v>
      </c>
      <c r="T9140" s="2" t="str">
        <f>IF(WEEKDAY('Transaction Data'!$A9140,2)&lt;6,"Weekday","Weekend")</f>
        <v>Weekday</v>
      </c>
    </row>
    <row r="9141" ht="15.75" customHeight="1">
      <c r="A9141" s="1">
        <v>45317.0</v>
      </c>
      <c r="B9141" s="2" t="s">
        <v>8345</v>
      </c>
      <c r="C9141" s="2" t="s">
        <v>32</v>
      </c>
      <c r="D9141" s="1">
        <v>28725.0</v>
      </c>
      <c r="E9141" s="2" t="s">
        <v>37</v>
      </c>
      <c r="F9141" s="2">
        <v>107.0</v>
      </c>
      <c r="G9141" s="2" t="s">
        <v>55</v>
      </c>
      <c r="H9141" s="2" t="s">
        <v>45</v>
      </c>
      <c r="I9141" s="2" t="s">
        <v>25</v>
      </c>
      <c r="J9141" s="2" t="str">
        <f t="array" ref="J9141">XLOOKUP('Transaction Data'!$G9141,Product_Code,Biscuit_Brand)</f>
        <v>Vanilla Wafers</v>
      </c>
      <c r="K9141" s="2">
        <f t="array" ref="K9141">XLOOKUP('Transaction Data'!$G9141,Product_Code,Cost)</f>
        <v>18</v>
      </c>
      <c r="L9141" s="2">
        <f t="array" ref="L9141">XLOOKUP('Transaction Data'!$G9141,Product_Code,Unit_Price)</f>
        <v>36</v>
      </c>
      <c r="M9141" s="3">
        <f>'Transaction Data'!$F9141*'Transaction Data'!$K9141</f>
        <v>1926</v>
      </c>
      <c r="N9141" s="3">
        <f>'Transaction Data'!$F9141*'Transaction Data'!$L9141</f>
        <v>3852</v>
      </c>
      <c r="O9141" s="3">
        <f>'Transaction Data'!$N9141-'Transaction Data'!$M9141</f>
        <v>1926</v>
      </c>
      <c r="P9141" s="2">
        <f>DATEDIF('Transaction Data'!$D9141,'Transaction Data'!$A9141,"y")</f>
        <v>45</v>
      </c>
      <c r="Q9141" s="2" t="str">
        <f>FLOOR('Transaction Data'!$P9141,15)&amp;"-"&amp;FLOOR('Transaction Data'!$P9141,15)+14</f>
        <v>45-59</v>
      </c>
      <c r="R9141" s="2" t="str">
        <f>IF('Transaction Data'!$L9141&lt;=10,"Less Expensive","Expensive")</f>
        <v>Expensive</v>
      </c>
      <c r="S9141" s="4">
        <f>WEEKDAY('Transaction Data'!$A9141)</f>
        <v>6</v>
      </c>
      <c r="T9141" s="2" t="str">
        <f>IF(WEEKDAY('Transaction Data'!$A9141,2)&lt;6,"Weekday","Weekend")</f>
        <v>Weekday</v>
      </c>
    </row>
    <row r="9142" ht="15.75" customHeight="1">
      <c r="A9142" s="1">
        <v>45343.0</v>
      </c>
      <c r="B9142" s="2" t="s">
        <v>8346</v>
      </c>
      <c r="C9142" s="2" t="s">
        <v>65</v>
      </c>
      <c r="D9142" s="1">
        <v>30817.0</v>
      </c>
      <c r="E9142" s="2" t="s">
        <v>37</v>
      </c>
      <c r="F9142" s="2">
        <v>462.0</v>
      </c>
      <c r="G9142" s="2" t="s">
        <v>38</v>
      </c>
      <c r="H9142" s="2" t="s">
        <v>24</v>
      </c>
      <c r="I9142" s="2" t="s">
        <v>25</v>
      </c>
      <c r="J9142" s="2" t="str">
        <f t="array" ref="J9142">XLOOKUP('Transaction Data'!$G9142,Product_Code,Biscuit_Brand)</f>
        <v>Ginger Snaps</v>
      </c>
      <c r="K9142" s="2">
        <f t="array" ref="K9142">XLOOKUP('Transaction Data'!$G9142,Product_Code,Cost)</f>
        <v>14</v>
      </c>
      <c r="L9142" s="2">
        <f t="array" ref="L9142">XLOOKUP('Transaction Data'!$G9142,Product_Code,Unit_Price)</f>
        <v>28</v>
      </c>
      <c r="M9142" s="3">
        <f>'Transaction Data'!$F9142*'Transaction Data'!$K9142</f>
        <v>6468</v>
      </c>
      <c r="N9142" s="3">
        <f>'Transaction Data'!$F9142*'Transaction Data'!$L9142</f>
        <v>12936</v>
      </c>
      <c r="O9142" s="3">
        <f>'Transaction Data'!$N9142-'Transaction Data'!$M9142</f>
        <v>6468</v>
      </c>
      <c r="P9142" s="2">
        <f>DATEDIF('Transaction Data'!$D9142,'Transaction Data'!$A9142,"y")</f>
        <v>39</v>
      </c>
      <c r="Q9142" s="2" t="str">
        <f>FLOOR('Transaction Data'!$P9142,15)&amp;"-"&amp;FLOOR('Transaction Data'!$P9142,15)+14</f>
        <v>30-44</v>
      </c>
      <c r="R9142" s="2" t="str">
        <f>IF('Transaction Data'!$L9142&lt;=10,"Less Expensive","Expensive")</f>
        <v>Expensive</v>
      </c>
      <c r="S9142" s="4">
        <f>WEEKDAY('Transaction Data'!$A9142)</f>
        <v>4</v>
      </c>
      <c r="T9142" s="2" t="str">
        <f>IF(WEEKDAY('Transaction Data'!$A9142,2)&lt;6,"Weekday","Weekend")</f>
        <v>Weekday</v>
      </c>
    </row>
    <row r="9143" ht="15.75" customHeight="1">
      <c r="A9143" s="1">
        <v>45300.0</v>
      </c>
      <c r="B9143" s="2" t="s">
        <v>8347</v>
      </c>
      <c r="C9143" s="2" t="s">
        <v>69</v>
      </c>
      <c r="D9143" s="1">
        <v>28513.0</v>
      </c>
      <c r="E9143" s="2" t="s">
        <v>37</v>
      </c>
      <c r="F9143" s="2">
        <v>71.0</v>
      </c>
      <c r="G9143" s="2" t="s">
        <v>61</v>
      </c>
      <c r="H9143" s="2" t="s">
        <v>29</v>
      </c>
      <c r="I9143" s="2" t="s">
        <v>25</v>
      </c>
      <c r="J9143" s="2" t="str">
        <f t="array" ref="J9143">XLOOKUP('Transaction Data'!$G9143,Product_Code,Biscuit_Brand)</f>
        <v>Choco Delight</v>
      </c>
      <c r="K9143" s="2">
        <f t="array" ref="K9143">XLOOKUP('Transaction Data'!$G9143,Product_Code,Cost)</f>
        <v>3</v>
      </c>
      <c r="L9143" s="2">
        <f t="array" ref="L9143">XLOOKUP('Transaction Data'!$G9143,Product_Code,Unit_Price)</f>
        <v>5</v>
      </c>
      <c r="M9143" s="3">
        <f>'Transaction Data'!$F9143*'Transaction Data'!$K9143</f>
        <v>213</v>
      </c>
      <c r="N9143" s="3">
        <f>'Transaction Data'!$F9143*'Transaction Data'!$L9143</f>
        <v>355</v>
      </c>
      <c r="O9143" s="3">
        <f>'Transaction Data'!$N9143-'Transaction Data'!$M9143</f>
        <v>142</v>
      </c>
      <c r="P9143" s="2">
        <f>DATEDIF('Transaction Data'!$D9143,'Transaction Data'!$A9143,"y")</f>
        <v>45</v>
      </c>
      <c r="Q9143" s="2" t="str">
        <f>FLOOR('Transaction Data'!$P9143,15)&amp;"-"&amp;FLOOR('Transaction Data'!$P9143,15)+14</f>
        <v>45-59</v>
      </c>
      <c r="R9143" s="2" t="str">
        <f>IF('Transaction Data'!$L9143&lt;=10,"Less Expensive","Expensive")</f>
        <v>Less Expensive</v>
      </c>
      <c r="S9143" s="4">
        <f>WEEKDAY('Transaction Data'!$A9143)</f>
        <v>3</v>
      </c>
      <c r="T9143" s="2" t="str">
        <f>IF(WEEKDAY('Transaction Data'!$A9143,2)&lt;6,"Weekday","Weekend")</f>
        <v>Weekday</v>
      </c>
    </row>
    <row r="9144" ht="15.75" customHeight="1">
      <c r="A9144" s="1">
        <v>45429.0</v>
      </c>
      <c r="B9144" s="2" t="s">
        <v>8348</v>
      </c>
      <c r="C9144" s="2" t="s">
        <v>72</v>
      </c>
      <c r="D9144" s="1">
        <v>26809.0</v>
      </c>
      <c r="E9144" s="2" t="s">
        <v>27</v>
      </c>
      <c r="F9144" s="2">
        <v>487.0</v>
      </c>
      <c r="G9144" s="2" t="s">
        <v>44</v>
      </c>
      <c r="H9144" s="2" t="s">
        <v>29</v>
      </c>
      <c r="I9144" s="2" t="s">
        <v>25</v>
      </c>
      <c r="J9144" s="2" t="str">
        <f t="array" ref="J9144">XLOOKUP('Transaction Data'!$G9144,Product_Code,Biscuit_Brand)</f>
        <v>Butter Crunch</v>
      </c>
      <c r="K9144" s="2">
        <f t="array" ref="K9144">XLOOKUP('Transaction Data'!$G9144,Product_Code,Cost)</f>
        <v>10</v>
      </c>
      <c r="L9144" s="2">
        <f t="array" ref="L9144">XLOOKUP('Transaction Data'!$G9144,Product_Code,Unit_Price)</f>
        <v>11</v>
      </c>
      <c r="M9144" s="3">
        <f>'Transaction Data'!$F9144*'Transaction Data'!$K9144</f>
        <v>4870</v>
      </c>
      <c r="N9144" s="3">
        <f>'Transaction Data'!$F9144*'Transaction Data'!$L9144</f>
        <v>5357</v>
      </c>
      <c r="O9144" s="3">
        <f>'Transaction Data'!$N9144-'Transaction Data'!$M9144</f>
        <v>487</v>
      </c>
      <c r="P9144" s="2">
        <f>DATEDIF('Transaction Data'!$D9144,'Transaction Data'!$A9144,"y")</f>
        <v>50</v>
      </c>
      <c r="Q9144" s="2" t="str">
        <f>FLOOR('Transaction Data'!$P9144,15)&amp;"-"&amp;FLOOR('Transaction Data'!$P9144,15)+14</f>
        <v>45-59</v>
      </c>
      <c r="R9144" s="2" t="str">
        <f>IF('Transaction Data'!$L9144&lt;=10,"Less Expensive","Expensive")</f>
        <v>Expensive</v>
      </c>
      <c r="S9144" s="4">
        <f>WEEKDAY('Transaction Data'!$A9144)</f>
        <v>6</v>
      </c>
      <c r="T9144" s="2" t="str">
        <f>IF(WEEKDAY('Transaction Data'!$A9144,2)&lt;6,"Weekday","Weekend")</f>
        <v>Weekday</v>
      </c>
    </row>
    <row r="9145" ht="15.75" customHeight="1">
      <c r="A9145" s="1">
        <v>45482.0</v>
      </c>
      <c r="B9145" s="2" t="s">
        <v>8349</v>
      </c>
      <c r="C9145" s="2" t="s">
        <v>21</v>
      </c>
      <c r="D9145" s="1">
        <v>33656.0</v>
      </c>
      <c r="E9145" s="2" t="s">
        <v>27</v>
      </c>
      <c r="F9145" s="2">
        <v>481.0</v>
      </c>
      <c r="G9145" s="2" t="s">
        <v>57</v>
      </c>
      <c r="H9145" s="2" t="s">
        <v>34</v>
      </c>
      <c r="I9145" s="2" t="s">
        <v>25</v>
      </c>
      <c r="J9145" s="2" t="str">
        <f t="array" ref="J9145">XLOOKUP('Transaction Data'!$G9145,Product_Code,Biscuit_Brand)</f>
        <v>Oatmeal Cookies</v>
      </c>
      <c r="K9145" s="2">
        <f t="array" ref="K9145">XLOOKUP('Transaction Data'!$G9145,Product_Code,Cost)</f>
        <v>19</v>
      </c>
      <c r="L9145" s="2">
        <f t="array" ref="L9145">XLOOKUP('Transaction Data'!$G9145,Product_Code,Unit_Price)</f>
        <v>23</v>
      </c>
      <c r="M9145" s="3">
        <f>'Transaction Data'!$F9145*'Transaction Data'!$K9145</f>
        <v>9139</v>
      </c>
      <c r="N9145" s="3">
        <f>'Transaction Data'!$F9145*'Transaction Data'!$L9145</f>
        <v>11063</v>
      </c>
      <c r="O9145" s="3">
        <f>'Transaction Data'!$N9145-'Transaction Data'!$M9145</f>
        <v>1924</v>
      </c>
      <c r="P9145" s="2">
        <f>DATEDIF('Transaction Data'!$D9145,'Transaction Data'!$A9145,"y")</f>
        <v>32</v>
      </c>
      <c r="Q9145" s="2" t="str">
        <f>FLOOR('Transaction Data'!$P9145,15)&amp;"-"&amp;FLOOR('Transaction Data'!$P9145,15)+14</f>
        <v>30-44</v>
      </c>
      <c r="R9145" s="2" t="str">
        <f>IF('Transaction Data'!$L9145&lt;=10,"Less Expensive","Expensive")</f>
        <v>Expensive</v>
      </c>
      <c r="S9145" s="4">
        <f>WEEKDAY('Transaction Data'!$A9145)</f>
        <v>3</v>
      </c>
      <c r="T9145" s="2" t="str">
        <f>IF(WEEKDAY('Transaction Data'!$A9145,2)&lt;6,"Weekday","Weekend")</f>
        <v>Weekday</v>
      </c>
    </row>
    <row r="9146" ht="15.75" customHeight="1">
      <c r="A9146" s="1">
        <v>45395.0</v>
      </c>
      <c r="B9146" s="2" t="s">
        <v>8350</v>
      </c>
      <c r="C9146" s="2" t="s">
        <v>65</v>
      </c>
      <c r="D9146" s="1">
        <v>38865.0</v>
      </c>
      <c r="E9146" s="2" t="s">
        <v>22</v>
      </c>
      <c r="F9146" s="2">
        <v>195.0</v>
      </c>
      <c r="G9146" s="2" t="s">
        <v>44</v>
      </c>
      <c r="H9146" s="2" t="s">
        <v>24</v>
      </c>
      <c r="I9146" s="2" t="s">
        <v>25</v>
      </c>
      <c r="J9146" s="2" t="str">
        <f t="array" ref="J9146">XLOOKUP('Transaction Data'!$G9146,Product_Code,Biscuit_Brand)</f>
        <v>Butter Crunch</v>
      </c>
      <c r="K9146" s="2">
        <f t="array" ref="K9146">XLOOKUP('Transaction Data'!$G9146,Product_Code,Cost)</f>
        <v>10</v>
      </c>
      <c r="L9146" s="2">
        <f t="array" ref="L9146">XLOOKUP('Transaction Data'!$G9146,Product_Code,Unit_Price)</f>
        <v>11</v>
      </c>
      <c r="M9146" s="3">
        <f>'Transaction Data'!$F9146*'Transaction Data'!$K9146</f>
        <v>1950</v>
      </c>
      <c r="N9146" s="3">
        <f>'Transaction Data'!$F9146*'Transaction Data'!$L9146</f>
        <v>2145</v>
      </c>
      <c r="O9146" s="3">
        <f>'Transaction Data'!$N9146-'Transaction Data'!$M9146</f>
        <v>195</v>
      </c>
      <c r="P9146" s="2">
        <f>DATEDIF('Transaction Data'!$D9146,'Transaction Data'!$A9146,"y")</f>
        <v>17</v>
      </c>
      <c r="Q9146" s="2" t="str">
        <f>FLOOR('Transaction Data'!$P9146,15)&amp;"-"&amp;FLOOR('Transaction Data'!$P9146,15)+14</f>
        <v>15-29</v>
      </c>
      <c r="R9146" s="2" t="str">
        <f>IF('Transaction Data'!$L9146&lt;=10,"Less Expensive","Expensive")</f>
        <v>Expensive</v>
      </c>
      <c r="S9146" s="4">
        <f>WEEKDAY('Transaction Data'!$A9146)</f>
        <v>7</v>
      </c>
      <c r="T9146" s="2" t="str">
        <f>IF(WEEKDAY('Transaction Data'!$A9146,2)&lt;6,"Weekday","Weekend")</f>
        <v>Weekend</v>
      </c>
    </row>
    <row r="9147" ht="15.75" customHeight="1">
      <c r="A9147" s="1">
        <v>45471.0</v>
      </c>
      <c r="B9147" s="2" t="s">
        <v>8351</v>
      </c>
      <c r="C9147" s="2" t="s">
        <v>54</v>
      </c>
      <c r="D9147" s="1">
        <v>33293.0</v>
      </c>
      <c r="E9147" s="2" t="s">
        <v>63</v>
      </c>
      <c r="F9147" s="2">
        <v>76.0</v>
      </c>
      <c r="G9147" s="2" t="s">
        <v>61</v>
      </c>
      <c r="H9147" s="2" t="s">
        <v>42</v>
      </c>
      <c r="I9147" s="2" t="s">
        <v>25</v>
      </c>
      <c r="J9147" s="2" t="str">
        <f t="array" ref="J9147">XLOOKUP('Transaction Data'!$G9147,Product_Code,Biscuit_Brand)</f>
        <v>Choco Delight</v>
      </c>
      <c r="K9147" s="2">
        <f t="array" ref="K9147">XLOOKUP('Transaction Data'!$G9147,Product_Code,Cost)</f>
        <v>3</v>
      </c>
      <c r="L9147" s="2">
        <f t="array" ref="L9147">XLOOKUP('Transaction Data'!$G9147,Product_Code,Unit_Price)</f>
        <v>5</v>
      </c>
      <c r="M9147" s="3">
        <f>'Transaction Data'!$F9147*'Transaction Data'!$K9147</f>
        <v>228</v>
      </c>
      <c r="N9147" s="3">
        <f>'Transaction Data'!$F9147*'Transaction Data'!$L9147</f>
        <v>380</v>
      </c>
      <c r="O9147" s="3">
        <f>'Transaction Data'!$N9147-'Transaction Data'!$M9147</f>
        <v>152</v>
      </c>
      <c r="P9147" s="2">
        <f>DATEDIF('Transaction Data'!$D9147,'Transaction Data'!$A9147,"y")</f>
        <v>33</v>
      </c>
      <c r="Q9147" s="2" t="str">
        <f>FLOOR('Transaction Data'!$P9147,15)&amp;"-"&amp;FLOOR('Transaction Data'!$P9147,15)+14</f>
        <v>30-44</v>
      </c>
      <c r="R9147" s="2" t="str">
        <f>IF('Transaction Data'!$L9147&lt;=10,"Less Expensive","Expensive")</f>
        <v>Less Expensive</v>
      </c>
      <c r="S9147" s="4">
        <f>WEEKDAY('Transaction Data'!$A9147)</f>
        <v>6</v>
      </c>
      <c r="T9147" s="2" t="str">
        <f>IF(WEEKDAY('Transaction Data'!$A9147,2)&lt;6,"Weekday","Weekend")</f>
        <v>Weekday</v>
      </c>
    </row>
    <row r="9148" ht="15.75" customHeight="1">
      <c r="A9148" s="1">
        <v>45333.0</v>
      </c>
      <c r="B9148" s="2" t="s">
        <v>2607</v>
      </c>
      <c r="C9148" s="2" t="s">
        <v>41</v>
      </c>
      <c r="D9148" s="1">
        <v>26233.0</v>
      </c>
      <c r="E9148" s="2" t="s">
        <v>27</v>
      </c>
      <c r="F9148" s="2">
        <v>50.0</v>
      </c>
      <c r="G9148" s="2" t="s">
        <v>60</v>
      </c>
      <c r="H9148" s="2" t="s">
        <v>45</v>
      </c>
      <c r="I9148" s="2" t="s">
        <v>25</v>
      </c>
      <c r="J9148" s="2" t="str">
        <f t="array" ref="J9148">XLOOKUP('Transaction Data'!$G9148,Product_Code,Biscuit_Brand)</f>
        <v>Peanut Butter Bites</v>
      </c>
      <c r="K9148" s="2">
        <f t="array" ref="K9148">XLOOKUP('Transaction Data'!$G9148,Product_Code,Cost)</f>
        <v>5</v>
      </c>
      <c r="L9148" s="2">
        <f t="array" ref="L9148">XLOOKUP('Transaction Data'!$G9148,Product_Code,Unit_Price)</f>
        <v>7</v>
      </c>
      <c r="M9148" s="3">
        <f>'Transaction Data'!$F9148*'Transaction Data'!$K9148</f>
        <v>250</v>
      </c>
      <c r="N9148" s="3">
        <f>'Transaction Data'!$F9148*'Transaction Data'!$L9148</f>
        <v>350</v>
      </c>
      <c r="O9148" s="3">
        <f>'Transaction Data'!$N9148-'Transaction Data'!$M9148</f>
        <v>100</v>
      </c>
      <c r="P9148" s="2">
        <f>DATEDIF('Transaction Data'!$D9148,'Transaction Data'!$A9148,"y")</f>
        <v>52</v>
      </c>
      <c r="Q9148" s="2" t="str">
        <f>FLOOR('Transaction Data'!$P9148,15)&amp;"-"&amp;FLOOR('Transaction Data'!$P9148,15)+14</f>
        <v>45-59</v>
      </c>
      <c r="R9148" s="2" t="str">
        <f>IF('Transaction Data'!$L9148&lt;=10,"Less Expensive","Expensive")</f>
        <v>Less Expensive</v>
      </c>
      <c r="S9148" s="4">
        <f>WEEKDAY('Transaction Data'!$A9148)</f>
        <v>1</v>
      </c>
      <c r="T9148" s="2" t="str">
        <f>IF(WEEKDAY('Transaction Data'!$A9148,2)&lt;6,"Weekday","Weekend")</f>
        <v>Weekend</v>
      </c>
    </row>
    <row r="9149" ht="15.75" customHeight="1">
      <c r="A9149" s="1">
        <v>45426.0</v>
      </c>
      <c r="B9149" s="2" t="s">
        <v>8352</v>
      </c>
      <c r="C9149" s="2" t="s">
        <v>54</v>
      </c>
      <c r="D9149" s="1">
        <v>27815.0</v>
      </c>
      <c r="E9149" s="2" t="s">
        <v>22</v>
      </c>
      <c r="F9149" s="2">
        <v>78.0</v>
      </c>
      <c r="G9149" s="2" t="s">
        <v>48</v>
      </c>
      <c r="H9149" s="2" t="s">
        <v>24</v>
      </c>
      <c r="I9149" s="2" t="s">
        <v>25</v>
      </c>
      <c r="J9149" s="2" t="str">
        <f t="array" ref="J9149">XLOOKUP('Transaction Data'!$G9149,Product_Code,Biscuit_Brand)</f>
        <v>Lemon Crisps</v>
      </c>
      <c r="K9149" s="2">
        <f t="array" ref="K9149">XLOOKUP('Transaction Data'!$G9149,Product_Code,Cost)</f>
        <v>7</v>
      </c>
      <c r="L9149" s="2">
        <f t="array" ref="L9149">XLOOKUP('Transaction Data'!$G9149,Product_Code,Unit_Price)</f>
        <v>9</v>
      </c>
      <c r="M9149" s="3">
        <f>'Transaction Data'!$F9149*'Transaction Data'!$K9149</f>
        <v>546</v>
      </c>
      <c r="N9149" s="3">
        <f>'Transaction Data'!$F9149*'Transaction Data'!$L9149</f>
        <v>702</v>
      </c>
      <c r="O9149" s="3">
        <f>'Transaction Data'!$N9149-'Transaction Data'!$M9149</f>
        <v>156</v>
      </c>
      <c r="P9149" s="2">
        <f>DATEDIF('Transaction Data'!$D9149,'Transaction Data'!$A9149,"y")</f>
        <v>48</v>
      </c>
      <c r="Q9149" s="2" t="str">
        <f>FLOOR('Transaction Data'!$P9149,15)&amp;"-"&amp;FLOOR('Transaction Data'!$P9149,15)+14</f>
        <v>45-59</v>
      </c>
      <c r="R9149" s="2" t="str">
        <f>IF('Transaction Data'!$L9149&lt;=10,"Less Expensive","Expensive")</f>
        <v>Less Expensive</v>
      </c>
      <c r="S9149" s="4">
        <f>WEEKDAY('Transaction Data'!$A9149)</f>
        <v>3</v>
      </c>
      <c r="T9149" s="2" t="str">
        <f>IF(WEEKDAY('Transaction Data'!$A9149,2)&lt;6,"Weekday","Weekend")</f>
        <v>Weekday</v>
      </c>
    </row>
    <row r="9150" ht="15.75" customHeight="1">
      <c r="A9150" s="1">
        <v>45356.0</v>
      </c>
      <c r="B9150" s="2" t="s">
        <v>8353</v>
      </c>
      <c r="C9150" s="2" t="s">
        <v>41</v>
      </c>
      <c r="D9150" s="1">
        <v>36227.0</v>
      </c>
      <c r="E9150" s="2" t="s">
        <v>63</v>
      </c>
      <c r="F9150" s="2">
        <v>143.0</v>
      </c>
      <c r="G9150" s="2" t="s">
        <v>23</v>
      </c>
      <c r="H9150" s="2" t="s">
        <v>29</v>
      </c>
      <c r="I9150" s="2" t="s">
        <v>25</v>
      </c>
      <c r="J9150" s="2" t="str">
        <f t="array" ref="J9150">XLOOKUP('Transaction Data'!$G9150,Product_Code,Biscuit_Brand)</f>
        <v>Cinnamon Swirls</v>
      </c>
      <c r="K9150" s="2">
        <f t="array" ref="K9150">XLOOKUP('Transaction Data'!$G9150,Product_Code,Cost)</f>
        <v>10</v>
      </c>
      <c r="L9150" s="2">
        <f t="array" ref="L9150">XLOOKUP('Transaction Data'!$G9150,Product_Code,Unit_Price)</f>
        <v>14</v>
      </c>
      <c r="M9150" s="3">
        <f>'Transaction Data'!$F9150*'Transaction Data'!$K9150</f>
        <v>1430</v>
      </c>
      <c r="N9150" s="3">
        <f>'Transaction Data'!$F9150*'Transaction Data'!$L9150</f>
        <v>2002</v>
      </c>
      <c r="O9150" s="3">
        <f>'Transaction Data'!$N9150-'Transaction Data'!$M9150</f>
        <v>572</v>
      </c>
      <c r="P9150" s="2">
        <f>DATEDIF('Transaction Data'!$D9150,'Transaction Data'!$A9150,"y")</f>
        <v>24</v>
      </c>
      <c r="Q9150" s="2" t="str">
        <f>FLOOR('Transaction Data'!$P9150,15)&amp;"-"&amp;FLOOR('Transaction Data'!$P9150,15)+14</f>
        <v>15-29</v>
      </c>
      <c r="R9150" s="2" t="str">
        <f>IF('Transaction Data'!$L9150&lt;=10,"Less Expensive","Expensive")</f>
        <v>Expensive</v>
      </c>
      <c r="S9150" s="4">
        <f>WEEKDAY('Transaction Data'!$A9150)</f>
        <v>3</v>
      </c>
      <c r="T9150" s="2" t="str">
        <f>IF(WEEKDAY('Transaction Data'!$A9150,2)&lt;6,"Weekday","Weekend")</f>
        <v>Weekday</v>
      </c>
    </row>
    <row r="9151" ht="15.75" customHeight="1">
      <c r="A9151" s="1">
        <v>45359.0</v>
      </c>
      <c r="B9151" s="2" t="s">
        <v>8354</v>
      </c>
      <c r="C9151" s="2" t="s">
        <v>54</v>
      </c>
      <c r="D9151" s="1">
        <v>20875.0</v>
      </c>
      <c r="E9151" s="2" t="s">
        <v>22</v>
      </c>
      <c r="F9151" s="2">
        <v>140.0</v>
      </c>
      <c r="G9151" s="2" t="s">
        <v>33</v>
      </c>
      <c r="H9151" s="2" t="s">
        <v>42</v>
      </c>
      <c r="I9151" s="2" t="s">
        <v>25</v>
      </c>
      <c r="J9151" s="2" t="str">
        <f t="array" ref="J9151">XLOOKUP('Transaction Data'!$G9151,Product_Code,Biscuit_Brand)</f>
        <v>Caramel Biscuits</v>
      </c>
      <c r="K9151" s="2">
        <f t="array" ref="K9151">XLOOKUP('Transaction Data'!$G9151,Product_Code,Cost)</f>
        <v>18</v>
      </c>
      <c r="L9151" s="2">
        <f t="array" ref="L9151">XLOOKUP('Transaction Data'!$G9151,Product_Code,Unit_Price)</f>
        <v>22</v>
      </c>
      <c r="M9151" s="3">
        <f>'Transaction Data'!$F9151*'Transaction Data'!$K9151</f>
        <v>2520</v>
      </c>
      <c r="N9151" s="3">
        <f>'Transaction Data'!$F9151*'Transaction Data'!$L9151</f>
        <v>3080</v>
      </c>
      <c r="O9151" s="3">
        <f>'Transaction Data'!$N9151-'Transaction Data'!$M9151</f>
        <v>560</v>
      </c>
      <c r="P9151" s="2">
        <f>DATEDIF('Transaction Data'!$D9151,'Transaction Data'!$A9151,"y")</f>
        <v>67</v>
      </c>
      <c r="Q9151" s="2" t="str">
        <f>FLOOR('Transaction Data'!$P9151,15)&amp;"-"&amp;FLOOR('Transaction Data'!$P9151,15)+14</f>
        <v>60-74</v>
      </c>
      <c r="R9151" s="2" t="str">
        <f>IF('Transaction Data'!$L9151&lt;=10,"Less Expensive","Expensive")</f>
        <v>Expensive</v>
      </c>
      <c r="S9151" s="4">
        <f>WEEKDAY('Transaction Data'!$A9151)</f>
        <v>6</v>
      </c>
      <c r="T9151" s="2" t="str">
        <f>IF(WEEKDAY('Transaction Data'!$A9151,2)&lt;6,"Weekday","Weekend")</f>
        <v>Weekday</v>
      </c>
    </row>
    <row r="9152" ht="15.75" customHeight="1">
      <c r="A9152" s="1">
        <v>45437.0</v>
      </c>
      <c r="B9152" s="2" t="s">
        <v>8355</v>
      </c>
      <c r="C9152" s="2" t="s">
        <v>54</v>
      </c>
      <c r="D9152" s="1">
        <v>16553.0</v>
      </c>
      <c r="E9152" s="2" t="s">
        <v>27</v>
      </c>
      <c r="F9152" s="2">
        <v>289.0</v>
      </c>
      <c r="G9152" s="2" t="s">
        <v>48</v>
      </c>
      <c r="H9152" s="2" t="s">
        <v>45</v>
      </c>
      <c r="I9152" s="2" t="s">
        <v>25</v>
      </c>
      <c r="J9152" s="2" t="str">
        <f t="array" ref="J9152">XLOOKUP('Transaction Data'!$G9152,Product_Code,Biscuit_Brand)</f>
        <v>Lemon Crisps</v>
      </c>
      <c r="K9152" s="2">
        <f t="array" ref="K9152">XLOOKUP('Transaction Data'!$G9152,Product_Code,Cost)</f>
        <v>7</v>
      </c>
      <c r="L9152" s="2">
        <f t="array" ref="L9152">XLOOKUP('Transaction Data'!$G9152,Product_Code,Unit_Price)</f>
        <v>9</v>
      </c>
      <c r="M9152" s="3">
        <f>'Transaction Data'!$F9152*'Transaction Data'!$K9152</f>
        <v>2023</v>
      </c>
      <c r="N9152" s="3">
        <f>'Transaction Data'!$F9152*'Transaction Data'!$L9152</f>
        <v>2601</v>
      </c>
      <c r="O9152" s="3">
        <f>'Transaction Data'!$N9152-'Transaction Data'!$M9152</f>
        <v>578</v>
      </c>
      <c r="P9152" s="2">
        <f>DATEDIF('Transaction Data'!$D9152,'Transaction Data'!$A9152,"y")</f>
        <v>79</v>
      </c>
      <c r="Q9152" s="2" t="str">
        <f>FLOOR('Transaction Data'!$P9152,15)&amp;"-"&amp;FLOOR('Transaction Data'!$P9152,15)+14</f>
        <v>75-89</v>
      </c>
      <c r="R9152" s="2" t="str">
        <f>IF('Transaction Data'!$L9152&lt;=10,"Less Expensive","Expensive")</f>
        <v>Less Expensive</v>
      </c>
      <c r="S9152" s="4">
        <f>WEEKDAY('Transaction Data'!$A9152)</f>
        <v>7</v>
      </c>
      <c r="T9152" s="2" t="str">
        <f>IF(WEEKDAY('Transaction Data'!$A9152,2)&lt;6,"Weekday","Weekend")</f>
        <v>Weekend</v>
      </c>
    </row>
    <row r="9153" ht="15.75" customHeight="1">
      <c r="A9153" s="1">
        <v>45437.0</v>
      </c>
      <c r="B9153" s="2" t="s">
        <v>258</v>
      </c>
      <c r="C9153" s="2" t="s">
        <v>78</v>
      </c>
      <c r="D9153" s="1">
        <v>17516.0</v>
      </c>
      <c r="E9153" s="2" t="s">
        <v>63</v>
      </c>
      <c r="F9153" s="2">
        <v>189.0</v>
      </c>
      <c r="G9153" s="2" t="s">
        <v>48</v>
      </c>
      <c r="H9153" s="2" t="s">
        <v>24</v>
      </c>
      <c r="I9153" s="2" t="s">
        <v>25</v>
      </c>
      <c r="J9153" s="2" t="str">
        <f t="array" ref="J9153">XLOOKUP('Transaction Data'!$G9153,Product_Code,Biscuit_Brand)</f>
        <v>Lemon Crisps</v>
      </c>
      <c r="K9153" s="2">
        <f t="array" ref="K9153">XLOOKUP('Transaction Data'!$G9153,Product_Code,Cost)</f>
        <v>7</v>
      </c>
      <c r="L9153" s="2">
        <f t="array" ref="L9153">XLOOKUP('Transaction Data'!$G9153,Product_Code,Unit_Price)</f>
        <v>9</v>
      </c>
      <c r="M9153" s="3">
        <f>'Transaction Data'!$F9153*'Transaction Data'!$K9153</f>
        <v>1323</v>
      </c>
      <c r="N9153" s="3">
        <f>'Transaction Data'!$F9153*'Transaction Data'!$L9153</f>
        <v>1701</v>
      </c>
      <c r="O9153" s="3">
        <f>'Transaction Data'!$N9153-'Transaction Data'!$M9153</f>
        <v>378</v>
      </c>
      <c r="P9153" s="2">
        <f>DATEDIF('Transaction Data'!$D9153,'Transaction Data'!$A9153,"y")</f>
        <v>76</v>
      </c>
      <c r="Q9153" s="2" t="str">
        <f>FLOOR('Transaction Data'!$P9153,15)&amp;"-"&amp;FLOOR('Transaction Data'!$P9153,15)+14</f>
        <v>75-89</v>
      </c>
      <c r="R9153" s="2" t="str">
        <f>IF('Transaction Data'!$L9153&lt;=10,"Less Expensive","Expensive")</f>
        <v>Less Expensive</v>
      </c>
      <c r="S9153" s="4">
        <f>WEEKDAY('Transaction Data'!$A9153)</f>
        <v>7</v>
      </c>
      <c r="T9153" s="2" t="str">
        <f>IF(WEEKDAY('Transaction Data'!$A9153,2)&lt;6,"Weekday","Weekend")</f>
        <v>Weekend</v>
      </c>
    </row>
    <row r="9154" ht="15.75" customHeight="1">
      <c r="A9154" s="1">
        <v>45472.0</v>
      </c>
      <c r="B9154" s="2" t="s">
        <v>8356</v>
      </c>
      <c r="C9154" s="2" t="s">
        <v>41</v>
      </c>
      <c r="D9154" s="1">
        <v>30657.0</v>
      </c>
      <c r="E9154" s="2" t="s">
        <v>22</v>
      </c>
      <c r="F9154" s="2">
        <v>249.0</v>
      </c>
      <c r="G9154" s="2" t="s">
        <v>44</v>
      </c>
      <c r="H9154" s="2" t="s">
        <v>29</v>
      </c>
      <c r="I9154" s="2" t="s">
        <v>25</v>
      </c>
      <c r="J9154" s="2" t="str">
        <f t="array" ref="J9154">XLOOKUP('Transaction Data'!$G9154,Product_Code,Biscuit_Brand)</f>
        <v>Butter Crunch</v>
      </c>
      <c r="K9154" s="2">
        <f t="array" ref="K9154">XLOOKUP('Transaction Data'!$G9154,Product_Code,Cost)</f>
        <v>10</v>
      </c>
      <c r="L9154" s="2">
        <f t="array" ref="L9154">XLOOKUP('Transaction Data'!$G9154,Product_Code,Unit_Price)</f>
        <v>11</v>
      </c>
      <c r="M9154" s="3">
        <f>'Transaction Data'!$F9154*'Transaction Data'!$K9154</f>
        <v>2490</v>
      </c>
      <c r="N9154" s="3">
        <f>'Transaction Data'!$F9154*'Transaction Data'!$L9154</f>
        <v>2739</v>
      </c>
      <c r="O9154" s="3">
        <f>'Transaction Data'!$N9154-'Transaction Data'!$M9154</f>
        <v>249</v>
      </c>
      <c r="P9154" s="2">
        <f>DATEDIF('Transaction Data'!$D9154,'Transaction Data'!$A9154,"y")</f>
        <v>40</v>
      </c>
      <c r="Q9154" s="2" t="str">
        <f>FLOOR('Transaction Data'!$P9154,15)&amp;"-"&amp;FLOOR('Transaction Data'!$P9154,15)+14</f>
        <v>30-44</v>
      </c>
      <c r="R9154" s="2" t="str">
        <f>IF('Transaction Data'!$L9154&lt;=10,"Less Expensive","Expensive")</f>
        <v>Expensive</v>
      </c>
      <c r="S9154" s="4">
        <f>WEEKDAY('Transaction Data'!$A9154)</f>
        <v>7</v>
      </c>
      <c r="T9154" s="2" t="str">
        <f>IF(WEEKDAY('Transaction Data'!$A9154,2)&lt;6,"Weekday","Weekend")</f>
        <v>Weekend</v>
      </c>
    </row>
    <row r="9155" ht="15.75" customHeight="1">
      <c r="A9155" s="1">
        <v>45493.0</v>
      </c>
      <c r="B9155" s="2" t="s">
        <v>8357</v>
      </c>
      <c r="C9155" s="2" t="s">
        <v>78</v>
      </c>
      <c r="D9155" s="1">
        <v>22626.0</v>
      </c>
      <c r="E9155" s="2" t="s">
        <v>27</v>
      </c>
      <c r="F9155" s="2">
        <v>107.0</v>
      </c>
      <c r="G9155" s="2" t="s">
        <v>60</v>
      </c>
      <c r="H9155" s="2" t="s">
        <v>29</v>
      </c>
      <c r="I9155" s="2" t="s">
        <v>25</v>
      </c>
      <c r="J9155" s="2" t="str">
        <f t="array" ref="J9155">XLOOKUP('Transaction Data'!$G9155,Product_Code,Biscuit_Brand)</f>
        <v>Peanut Butter Bites</v>
      </c>
      <c r="K9155" s="2">
        <f t="array" ref="K9155">XLOOKUP('Transaction Data'!$G9155,Product_Code,Cost)</f>
        <v>5</v>
      </c>
      <c r="L9155" s="2">
        <f t="array" ref="L9155">XLOOKUP('Transaction Data'!$G9155,Product_Code,Unit_Price)</f>
        <v>7</v>
      </c>
      <c r="M9155" s="3">
        <f>'Transaction Data'!$F9155*'Transaction Data'!$K9155</f>
        <v>535</v>
      </c>
      <c r="N9155" s="3">
        <f>'Transaction Data'!$F9155*'Transaction Data'!$L9155</f>
        <v>749</v>
      </c>
      <c r="O9155" s="3">
        <f>'Transaction Data'!$N9155-'Transaction Data'!$M9155</f>
        <v>214</v>
      </c>
      <c r="P9155" s="2">
        <f>DATEDIF('Transaction Data'!$D9155,'Transaction Data'!$A9155,"y")</f>
        <v>62</v>
      </c>
      <c r="Q9155" s="2" t="str">
        <f>FLOOR('Transaction Data'!$P9155,15)&amp;"-"&amp;FLOOR('Transaction Data'!$P9155,15)+14</f>
        <v>60-74</v>
      </c>
      <c r="R9155" s="2" t="str">
        <f>IF('Transaction Data'!$L9155&lt;=10,"Less Expensive","Expensive")</f>
        <v>Less Expensive</v>
      </c>
      <c r="S9155" s="4">
        <f>WEEKDAY('Transaction Data'!$A9155)</f>
        <v>7</v>
      </c>
      <c r="T9155" s="2" t="str">
        <f>IF(WEEKDAY('Transaction Data'!$A9155,2)&lt;6,"Weekday","Weekend")</f>
        <v>Weekend</v>
      </c>
    </row>
    <row r="9156" ht="15.75" customHeight="1">
      <c r="A9156" s="1">
        <v>45471.0</v>
      </c>
      <c r="B9156" s="2" t="s">
        <v>8358</v>
      </c>
      <c r="C9156" s="2" t="s">
        <v>72</v>
      </c>
      <c r="D9156" s="1">
        <v>20374.0</v>
      </c>
      <c r="E9156" s="2" t="s">
        <v>22</v>
      </c>
      <c r="F9156" s="2">
        <v>432.0</v>
      </c>
      <c r="G9156" s="2" t="s">
        <v>61</v>
      </c>
      <c r="H9156" s="2" t="s">
        <v>34</v>
      </c>
      <c r="I9156" s="2" t="s">
        <v>25</v>
      </c>
      <c r="J9156" s="2" t="str">
        <f t="array" ref="J9156">XLOOKUP('Transaction Data'!$G9156,Product_Code,Biscuit_Brand)</f>
        <v>Choco Delight</v>
      </c>
      <c r="K9156" s="2">
        <f t="array" ref="K9156">XLOOKUP('Transaction Data'!$G9156,Product_Code,Cost)</f>
        <v>3</v>
      </c>
      <c r="L9156" s="2">
        <f t="array" ref="L9156">XLOOKUP('Transaction Data'!$G9156,Product_Code,Unit_Price)</f>
        <v>5</v>
      </c>
      <c r="M9156" s="3">
        <f>'Transaction Data'!$F9156*'Transaction Data'!$K9156</f>
        <v>1296</v>
      </c>
      <c r="N9156" s="3">
        <f>'Transaction Data'!$F9156*'Transaction Data'!$L9156</f>
        <v>2160</v>
      </c>
      <c r="O9156" s="3">
        <f>'Transaction Data'!$N9156-'Transaction Data'!$M9156</f>
        <v>864</v>
      </c>
      <c r="P9156" s="2">
        <f>DATEDIF('Transaction Data'!$D9156,'Transaction Data'!$A9156,"y")</f>
        <v>68</v>
      </c>
      <c r="Q9156" s="2" t="str">
        <f>FLOOR('Transaction Data'!$P9156,15)&amp;"-"&amp;FLOOR('Transaction Data'!$P9156,15)+14</f>
        <v>60-74</v>
      </c>
      <c r="R9156" s="2" t="str">
        <f>IF('Transaction Data'!$L9156&lt;=10,"Less Expensive","Expensive")</f>
        <v>Less Expensive</v>
      </c>
      <c r="S9156" s="4">
        <f>WEEKDAY('Transaction Data'!$A9156)</f>
        <v>6</v>
      </c>
      <c r="T9156" s="2" t="str">
        <f>IF(WEEKDAY('Transaction Data'!$A9156,2)&lt;6,"Weekday","Weekend")</f>
        <v>Weekday</v>
      </c>
    </row>
    <row r="9157" ht="15.75" customHeight="1">
      <c r="A9157" s="1">
        <v>45457.0</v>
      </c>
      <c r="B9157" s="2" t="s">
        <v>8359</v>
      </c>
      <c r="C9157" s="2" t="s">
        <v>32</v>
      </c>
      <c r="D9157" s="1">
        <v>25991.0</v>
      </c>
      <c r="E9157" s="2" t="s">
        <v>22</v>
      </c>
      <c r="F9157" s="2">
        <v>405.0</v>
      </c>
      <c r="G9157" s="2" t="s">
        <v>33</v>
      </c>
      <c r="H9157" s="2" t="s">
        <v>24</v>
      </c>
      <c r="I9157" s="2" t="s">
        <v>25</v>
      </c>
      <c r="J9157" s="2" t="str">
        <f t="array" ref="J9157">XLOOKUP('Transaction Data'!$G9157,Product_Code,Biscuit_Brand)</f>
        <v>Caramel Biscuits</v>
      </c>
      <c r="K9157" s="2">
        <f t="array" ref="K9157">XLOOKUP('Transaction Data'!$G9157,Product_Code,Cost)</f>
        <v>18</v>
      </c>
      <c r="L9157" s="2">
        <f t="array" ref="L9157">XLOOKUP('Transaction Data'!$G9157,Product_Code,Unit_Price)</f>
        <v>22</v>
      </c>
      <c r="M9157" s="3">
        <f>'Transaction Data'!$F9157*'Transaction Data'!$K9157</f>
        <v>7290</v>
      </c>
      <c r="N9157" s="3">
        <f>'Transaction Data'!$F9157*'Transaction Data'!$L9157</f>
        <v>8910</v>
      </c>
      <c r="O9157" s="3">
        <f>'Transaction Data'!$N9157-'Transaction Data'!$M9157</f>
        <v>1620</v>
      </c>
      <c r="P9157" s="2">
        <f>DATEDIF('Transaction Data'!$D9157,'Transaction Data'!$A9157,"y")</f>
        <v>53</v>
      </c>
      <c r="Q9157" s="2" t="str">
        <f>FLOOR('Transaction Data'!$P9157,15)&amp;"-"&amp;FLOOR('Transaction Data'!$P9157,15)+14</f>
        <v>45-59</v>
      </c>
      <c r="R9157" s="2" t="str">
        <f>IF('Transaction Data'!$L9157&lt;=10,"Less Expensive","Expensive")</f>
        <v>Expensive</v>
      </c>
      <c r="S9157" s="4">
        <f>WEEKDAY('Transaction Data'!$A9157)</f>
        <v>6</v>
      </c>
      <c r="T9157" s="2" t="str">
        <f>IF(WEEKDAY('Transaction Data'!$A9157,2)&lt;6,"Weekday","Weekend")</f>
        <v>Weekday</v>
      </c>
    </row>
    <row r="9158" ht="15.75" customHeight="1">
      <c r="A9158" s="1">
        <v>45293.0</v>
      </c>
      <c r="B9158" s="2" t="s">
        <v>8360</v>
      </c>
      <c r="C9158" s="2" t="s">
        <v>78</v>
      </c>
      <c r="D9158" s="1">
        <v>27502.0</v>
      </c>
      <c r="E9158" s="2" t="s">
        <v>27</v>
      </c>
      <c r="F9158" s="2">
        <v>383.0</v>
      </c>
      <c r="G9158" s="2" t="s">
        <v>61</v>
      </c>
      <c r="H9158" s="2" t="s">
        <v>42</v>
      </c>
      <c r="I9158" s="2" t="s">
        <v>25</v>
      </c>
      <c r="J9158" s="2" t="str">
        <f t="array" ref="J9158">XLOOKUP('Transaction Data'!$G9158,Product_Code,Biscuit_Brand)</f>
        <v>Choco Delight</v>
      </c>
      <c r="K9158" s="2">
        <f t="array" ref="K9158">XLOOKUP('Transaction Data'!$G9158,Product_Code,Cost)</f>
        <v>3</v>
      </c>
      <c r="L9158" s="2">
        <f t="array" ref="L9158">XLOOKUP('Transaction Data'!$G9158,Product_Code,Unit_Price)</f>
        <v>5</v>
      </c>
      <c r="M9158" s="3">
        <f>'Transaction Data'!$F9158*'Transaction Data'!$K9158</f>
        <v>1149</v>
      </c>
      <c r="N9158" s="3">
        <f>'Transaction Data'!$F9158*'Transaction Data'!$L9158</f>
        <v>1915</v>
      </c>
      <c r="O9158" s="3">
        <f>'Transaction Data'!$N9158-'Transaction Data'!$M9158</f>
        <v>766</v>
      </c>
      <c r="P9158" s="2">
        <f>DATEDIF('Transaction Data'!$D9158,'Transaction Data'!$A9158,"y")</f>
        <v>48</v>
      </c>
      <c r="Q9158" s="2" t="str">
        <f>FLOOR('Transaction Data'!$P9158,15)&amp;"-"&amp;FLOOR('Transaction Data'!$P9158,15)+14</f>
        <v>45-59</v>
      </c>
      <c r="R9158" s="2" t="str">
        <f>IF('Transaction Data'!$L9158&lt;=10,"Less Expensive","Expensive")</f>
        <v>Less Expensive</v>
      </c>
      <c r="S9158" s="4">
        <f>WEEKDAY('Transaction Data'!$A9158)</f>
        <v>3</v>
      </c>
      <c r="T9158" s="2" t="str">
        <f>IF(WEEKDAY('Transaction Data'!$A9158,2)&lt;6,"Weekday","Weekend")</f>
        <v>Weekday</v>
      </c>
    </row>
    <row r="9159" ht="15.75" customHeight="1">
      <c r="A9159" s="1">
        <v>45299.0</v>
      </c>
      <c r="B9159" s="2" t="s">
        <v>8361</v>
      </c>
      <c r="C9159" s="2" t="s">
        <v>72</v>
      </c>
      <c r="D9159" s="1">
        <v>34919.0</v>
      </c>
      <c r="E9159" s="2" t="s">
        <v>27</v>
      </c>
      <c r="F9159" s="2">
        <v>456.0</v>
      </c>
      <c r="G9159" s="2" t="s">
        <v>23</v>
      </c>
      <c r="H9159" s="2" t="s">
        <v>45</v>
      </c>
      <c r="I9159" s="2" t="s">
        <v>25</v>
      </c>
      <c r="J9159" s="2" t="str">
        <f t="array" ref="J9159">XLOOKUP('Transaction Data'!$G9159,Product_Code,Biscuit_Brand)</f>
        <v>Cinnamon Swirls</v>
      </c>
      <c r="K9159" s="2">
        <f t="array" ref="K9159">XLOOKUP('Transaction Data'!$G9159,Product_Code,Cost)</f>
        <v>10</v>
      </c>
      <c r="L9159" s="2">
        <f t="array" ref="L9159">XLOOKUP('Transaction Data'!$G9159,Product_Code,Unit_Price)</f>
        <v>14</v>
      </c>
      <c r="M9159" s="3">
        <f>'Transaction Data'!$F9159*'Transaction Data'!$K9159</f>
        <v>4560</v>
      </c>
      <c r="N9159" s="3">
        <f>'Transaction Data'!$F9159*'Transaction Data'!$L9159</f>
        <v>6384</v>
      </c>
      <c r="O9159" s="3">
        <f>'Transaction Data'!$N9159-'Transaction Data'!$M9159</f>
        <v>1824</v>
      </c>
      <c r="P9159" s="2">
        <f>DATEDIF('Transaction Data'!$D9159,'Transaction Data'!$A9159,"y")</f>
        <v>28</v>
      </c>
      <c r="Q9159" s="2" t="str">
        <f>FLOOR('Transaction Data'!$P9159,15)&amp;"-"&amp;FLOOR('Transaction Data'!$P9159,15)+14</f>
        <v>15-29</v>
      </c>
      <c r="R9159" s="2" t="str">
        <f>IF('Transaction Data'!$L9159&lt;=10,"Less Expensive","Expensive")</f>
        <v>Expensive</v>
      </c>
      <c r="S9159" s="4">
        <f>WEEKDAY('Transaction Data'!$A9159)</f>
        <v>2</v>
      </c>
      <c r="T9159" s="2" t="str">
        <f>IF(WEEKDAY('Transaction Data'!$A9159,2)&lt;6,"Weekday","Weekend")</f>
        <v>Weekday</v>
      </c>
    </row>
    <row r="9160" ht="15.75" customHeight="1">
      <c r="A9160" s="1">
        <v>45383.0</v>
      </c>
      <c r="B9160" s="2" t="s">
        <v>8362</v>
      </c>
      <c r="C9160" s="2" t="s">
        <v>65</v>
      </c>
      <c r="D9160" s="1">
        <v>27458.0</v>
      </c>
      <c r="E9160" s="2" t="s">
        <v>22</v>
      </c>
      <c r="F9160" s="2">
        <v>417.0</v>
      </c>
      <c r="G9160" s="2" t="s">
        <v>57</v>
      </c>
      <c r="H9160" s="2" t="s">
        <v>24</v>
      </c>
      <c r="I9160" s="2" t="s">
        <v>25</v>
      </c>
      <c r="J9160" s="2" t="str">
        <f t="array" ref="J9160">XLOOKUP('Transaction Data'!$G9160,Product_Code,Biscuit_Brand)</f>
        <v>Oatmeal Cookies</v>
      </c>
      <c r="K9160" s="2">
        <f t="array" ref="K9160">XLOOKUP('Transaction Data'!$G9160,Product_Code,Cost)</f>
        <v>19</v>
      </c>
      <c r="L9160" s="2">
        <f t="array" ref="L9160">XLOOKUP('Transaction Data'!$G9160,Product_Code,Unit_Price)</f>
        <v>23</v>
      </c>
      <c r="M9160" s="3">
        <f>'Transaction Data'!$F9160*'Transaction Data'!$K9160</f>
        <v>7923</v>
      </c>
      <c r="N9160" s="3">
        <f>'Transaction Data'!$F9160*'Transaction Data'!$L9160</f>
        <v>9591</v>
      </c>
      <c r="O9160" s="3">
        <f>'Transaction Data'!$N9160-'Transaction Data'!$M9160</f>
        <v>1668</v>
      </c>
      <c r="P9160" s="2">
        <f>DATEDIF('Transaction Data'!$D9160,'Transaction Data'!$A9160,"y")</f>
        <v>49</v>
      </c>
      <c r="Q9160" s="2" t="str">
        <f>FLOOR('Transaction Data'!$P9160,15)&amp;"-"&amp;FLOOR('Transaction Data'!$P9160,15)+14</f>
        <v>45-59</v>
      </c>
      <c r="R9160" s="2" t="str">
        <f>IF('Transaction Data'!$L9160&lt;=10,"Less Expensive","Expensive")</f>
        <v>Expensive</v>
      </c>
      <c r="S9160" s="4">
        <f>WEEKDAY('Transaction Data'!$A9160)</f>
        <v>2</v>
      </c>
      <c r="T9160" s="2" t="str">
        <f>IF(WEEKDAY('Transaction Data'!$A9160,2)&lt;6,"Weekday","Weekend")</f>
        <v>Weekday</v>
      </c>
    </row>
    <row r="9161" ht="15.75" customHeight="1">
      <c r="A9161" s="1">
        <v>45463.0</v>
      </c>
      <c r="B9161" s="2" t="s">
        <v>8363</v>
      </c>
      <c r="C9161" s="2" t="s">
        <v>32</v>
      </c>
      <c r="D9161" s="1">
        <v>35523.0</v>
      </c>
      <c r="E9161" s="2" t="s">
        <v>63</v>
      </c>
      <c r="F9161" s="2">
        <v>259.0</v>
      </c>
      <c r="G9161" s="2" t="s">
        <v>48</v>
      </c>
      <c r="H9161" s="2" t="s">
        <v>29</v>
      </c>
      <c r="I9161" s="2" t="s">
        <v>30</v>
      </c>
      <c r="J9161" s="2" t="str">
        <f t="array" ref="J9161">XLOOKUP('Transaction Data'!$G9161,Product_Code,Biscuit_Brand)</f>
        <v>Lemon Crisps</v>
      </c>
      <c r="K9161" s="2">
        <f t="array" ref="K9161">XLOOKUP('Transaction Data'!$G9161,Product_Code,Cost)</f>
        <v>7</v>
      </c>
      <c r="L9161" s="2">
        <f t="array" ref="L9161">XLOOKUP('Transaction Data'!$G9161,Product_Code,Unit_Price)</f>
        <v>9</v>
      </c>
      <c r="M9161" s="3">
        <f>'Transaction Data'!$F9161*'Transaction Data'!$K9161</f>
        <v>1813</v>
      </c>
      <c r="N9161" s="3">
        <f>'Transaction Data'!$F9161*'Transaction Data'!$L9161</f>
        <v>2331</v>
      </c>
      <c r="O9161" s="3">
        <f>'Transaction Data'!$N9161-'Transaction Data'!$M9161</f>
        <v>518</v>
      </c>
      <c r="P9161" s="2">
        <f>DATEDIF('Transaction Data'!$D9161,'Transaction Data'!$A9161,"y")</f>
        <v>27</v>
      </c>
      <c r="Q9161" s="2" t="str">
        <f>FLOOR('Transaction Data'!$P9161,15)&amp;"-"&amp;FLOOR('Transaction Data'!$P9161,15)+14</f>
        <v>15-29</v>
      </c>
      <c r="R9161" s="2" t="str">
        <f>IF('Transaction Data'!$L9161&lt;=10,"Less Expensive","Expensive")</f>
        <v>Less Expensive</v>
      </c>
      <c r="S9161" s="4">
        <f>WEEKDAY('Transaction Data'!$A9161)</f>
        <v>5</v>
      </c>
      <c r="T9161" s="2" t="str">
        <f>IF(WEEKDAY('Transaction Data'!$A9161,2)&lt;6,"Weekday","Weekend")</f>
        <v>Weekday</v>
      </c>
    </row>
    <row r="9162" ht="15.75" customHeight="1">
      <c r="A9162" s="1">
        <v>45348.0</v>
      </c>
      <c r="B9162" s="2" t="s">
        <v>8364</v>
      </c>
      <c r="C9162" s="2" t="s">
        <v>69</v>
      </c>
      <c r="D9162" s="1">
        <v>28325.0</v>
      </c>
      <c r="E9162" s="2" t="s">
        <v>22</v>
      </c>
      <c r="F9162" s="2">
        <v>82.0</v>
      </c>
      <c r="G9162" s="2" t="s">
        <v>44</v>
      </c>
      <c r="H9162" s="2" t="s">
        <v>42</v>
      </c>
      <c r="I9162" s="2" t="s">
        <v>25</v>
      </c>
      <c r="J9162" s="2" t="str">
        <f t="array" ref="J9162">XLOOKUP('Transaction Data'!$G9162,Product_Code,Biscuit_Brand)</f>
        <v>Butter Crunch</v>
      </c>
      <c r="K9162" s="2">
        <f t="array" ref="K9162">XLOOKUP('Transaction Data'!$G9162,Product_Code,Cost)</f>
        <v>10</v>
      </c>
      <c r="L9162" s="2">
        <f t="array" ref="L9162">XLOOKUP('Transaction Data'!$G9162,Product_Code,Unit_Price)</f>
        <v>11</v>
      </c>
      <c r="M9162" s="3">
        <f>'Transaction Data'!$F9162*'Transaction Data'!$K9162</f>
        <v>820</v>
      </c>
      <c r="N9162" s="3">
        <f>'Transaction Data'!$F9162*'Transaction Data'!$L9162</f>
        <v>902</v>
      </c>
      <c r="O9162" s="3">
        <f>'Transaction Data'!$N9162-'Transaction Data'!$M9162</f>
        <v>82</v>
      </c>
      <c r="P9162" s="2">
        <f>DATEDIF('Transaction Data'!$D9162,'Transaction Data'!$A9162,"y")</f>
        <v>46</v>
      </c>
      <c r="Q9162" s="2" t="str">
        <f>FLOOR('Transaction Data'!$P9162,15)&amp;"-"&amp;FLOOR('Transaction Data'!$P9162,15)+14</f>
        <v>45-59</v>
      </c>
      <c r="R9162" s="2" t="str">
        <f>IF('Transaction Data'!$L9162&lt;=10,"Less Expensive","Expensive")</f>
        <v>Expensive</v>
      </c>
      <c r="S9162" s="4">
        <f>WEEKDAY('Transaction Data'!$A9162)</f>
        <v>2</v>
      </c>
      <c r="T9162" s="2" t="str">
        <f>IF(WEEKDAY('Transaction Data'!$A9162,2)&lt;6,"Weekday","Weekend")</f>
        <v>Weekday</v>
      </c>
    </row>
    <row r="9163" ht="15.75" customHeight="1">
      <c r="A9163" s="1">
        <v>45341.0</v>
      </c>
      <c r="B9163" s="2" t="s">
        <v>8365</v>
      </c>
      <c r="C9163" s="2" t="s">
        <v>69</v>
      </c>
      <c r="D9163" s="1">
        <v>32830.0</v>
      </c>
      <c r="E9163" s="2" t="s">
        <v>37</v>
      </c>
      <c r="F9163" s="2">
        <v>340.0</v>
      </c>
      <c r="G9163" s="2" t="s">
        <v>57</v>
      </c>
      <c r="H9163" s="2" t="s">
        <v>45</v>
      </c>
      <c r="I9163" s="2" t="s">
        <v>25</v>
      </c>
      <c r="J9163" s="2" t="str">
        <f t="array" ref="J9163">XLOOKUP('Transaction Data'!$G9163,Product_Code,Biscuit_Brand)</f>
        <v>Oatmeal Cookies</v>
      </c>
      <c r="K9163" s="2">
        <f t="array" ref="K9163">XLOOKUP('Transaction Data'!$G9163,Product_Code,Cost)</f>
        <v>19</v>
      </c>
      <c r="L9163" s="2">
        <f t="array" ref="L9163">XLOOKUP('Transaction Data'!$G9163,Product_Code,Unit_Price)</f>
        <v>23</v>
      </c>
      <c r="M9163" s="3">
        <f>'Transaction Data'!$F9163*'Transaction Data'!$K9163</f>
        <v>6460</v>
      </c>
      <c r="N9163" s="3">
        <f>'Transaction Data'!$F9163*'Transaction Data'!$L9163</f>
        <v>7820</v>
      </c>
      <c r="O9163" s="3">
        <f>'Transaction Data'!$N9163-'Transaction Data'!$M9163</f>
        <v>1360</v>
      </c>
      <c r="P9163" s="2">
        <f>DATEDIF('Transaction Data'!$D9163,'Transaction Data'!$A9163,"y")</f>
        <v>34</v>
      </c>
      <c r="Q9163" s="2" t="str">
        <f>FLOOR('Transaction Data'!$P9163,15)&amp;"-"&amp;FLOOR('Transaction Data'!$P9163,15)+14</f>
        <v>30-44</v>
      </c>
      <c r="R9163" s="2" t="str">
        <f>IF('Transaction Data'!$L9163&lt;=10,"Less Expensive","Expensive")</f>
        <v>Expensive</v>
      </c>
      <c r="S9163" s="4">
        <f>WEEKDAY('Transaction Data'!$A9163)</f>
        <v>2</v>
      </c>
      <c r="T9163" s="2" t="str">
        <f>IF(WEEKDAY('Transaction Data'!$A9163,2)&lt;6,"Weekday","Weekend")</f>
        <v>Weekday</v>
      </c>
    </row>
    <row r="9164" ht="15.75" customHeight="1">
      <c r="A9164" s="1">
        <v>45460.0</v>
      </c>
      <c r="B9164" s="2" t="s">
        <v>8366</v>
      </c>
      <c r="C9164" s="2" t="s">
        <v>69</v>
      </c>
      <c r="D9164" s="1">
        <v>26671.0</v>
      </c>
      <c r="E9164" s="2" t="s">
        <v>63</v>
      </c>
      <c r="F9164" s="2">
        <v>294.0</v>
      </c>
      <c r="G9164" s="2" t="s">
        <v>44</v>
      </c>
      <c r="H9164" s="2" t="s">
        <v>24</v>
      </c>
      <c r="I9164" s="2" t="s">
        <v>25</v>
      </c>
      <c r="J9164" s="2" t="str">
        <f t="array" ref="J9164">XLOOKUP('Transaction Data'!$G9164,Product_Code,Biscuit_Brand)</f>
        <v>Butter Crunch</v>
      </c>
      <c r="K9164" s="2">
        <f t="array" ref="K9164">XLOOKUP('Transaction Data'!$G9164,Product_Code,Cost)</f>
        <v>10</v>
      </c>
      <c r="L9164" s="2">
        <f t="array" ref="L9164">XLOOKUP('Transaction Data'!$G9164,Product_Code,Unit_Price)</f>
        <v>11</v>
      </c>
      <c r="M9164" s="3">
        <f>'Transaction Data'!$F9164*'Transaction Data'!$K9164</f>
        <v>2940</v>
      </c>
      <c r="N9164" s="3">
        <f>'Transaction Data'!$F9164*'Transaction Data'!$L9164</f>
        <v>3234</v>
      </c>
      <c r="O9164" s="3">
        <f>'Transaction Data'!$N9164-'Transaction Data'!$M9164</f>
        <v>294</v>
      </c>
      <c r="P9164" s="2">
        <f>DATEDIF('Transaction Data'!$D9164,'Transaction Data'!$A9164,"y")</f>
        <v>51</v>
      </c>
      <c r="Q9164" s="2" t="str">
        <f>FLOOR('Transaction Data'!$P9164,15)&amp;"-"&amp;FLOOR('Transaction Data'!$P9164,15)+14</f>
        <v>45-59</v>
      </c>
      <c r="R9164" s="2" t="str">
        <f>IF('Transaction Data'!$L9164&lt;=10,"Less Expensive","Expensive")</f>
        <v>Expensive</v>
      </c>
      <c r="S9164" s="4">
        <f>WEEKDAY('Transaction Data'!$A9164)</f>
        <v>2</v>
      </c>
      <c r="T9164" s="2" t="str">
        <f>IF(WEEKDAY('Transaction Data'!$A9164,2)&lt;6,"Weekday","Weekend")</f>
        <v>Weekday</v>
      </c>
    </row>
    <row r="9165" ht="15.75" customHeight="1">
      <c r="A9165" s="1">
        <v>45476.0</v>
      </c>
      <c r="B9165" s="2" t="s">
        <v>8367</v>
      </c>
      <c r="C9165" s="2" t="s">
        <v>32</v>
      </c>
      <c r="D9165" s="1">
        <v>30130.0</v>
      </c>
      <c r="E9165" s="2" t="s">
        <v>22</v>
      </c>
      <c r="F9165" s="2">
        <v>447.0</v>
      </c>
      <c r="G9165" s="2" t="s">
        <v>28</v>
      </c>
      <c r="H9165" s="2" t="s">
        <v>29</v>
      </c>
      <c r="I9165" s="2" t="s">
        <v>25</v>
      </c>
      <c r="J9165" s="2" t="str">
        <f t="array" ref="J9165">XLOOKUP('Transaction Data'!$G9165,Product_Code,Biscuit_Brand)</f>
        <v>Shortbread</v>
      </c>
      <c r="K9165" s="2">
        <f t="array" ref="K9165">XLOOKUP('Transaction Data'!$G9165,Product_Code,Cost)</f>
        <v>10</v>
      </c>
      <c r="L9165" s="2">
        <f t="array" ref="L9165">XLOOKUP('Transaction Data'!$G9165,Product_Code,Unit_Price)</f>
        <v>45</v>
      </c>
      <c r="M9165" s="3">
        <f>'Transaction Data'!$F9165*'Transaction Data'!$K9165</f>
        <v>4470</v>
      </c>
      <c r="N9165" s="3">
        <f>'Transaction Data'!$F9165*'Transaction Data'!$L9165</f>
        <v>20115</v>
      </c>
      <c r="O9165" s="3">
        <f>'Transaction Data'!$N9165-'Transaction Data'!$M9165</f>
        <v>15645</v>
      </c>
      <c r="P9165" s="2">
        <f>DATEDIF('Transaction Data'!$D9165,'Transaction Data'!$A9165,"y")</f>
        <v>42</v>
      </c>
      <c r="Q9165" s="2" t="str">
        <f>FLOOR('Transaction Data'!$P9165,15)&amp;"-"&amp;FLOOR('Transaction Data'!$P9165,15)+14</f>
        <v>30-44</v>
      </c>
      <c r="R9165" s="2" t="str">
        <f>IF('Transaction Data'!$L9165&lt;=10,"Less Expensive","Expensive")</f>
        <v>Expensive</v>
      </c>
      <c r="S9165" s="4">
        <f>WEEKDAY('Transaction Data'!$A9165)</f>
        <v>4</v>
      </c>
      <c r="T9165" s="2" t="str">
        <f>IF(WEEKDAY('Transaction Data'!$A9165,2)&lt;6,"Weekday","Weekend")</f>
        <v>Weekday</v>
      </c>
    </row>
    <row r="9166" ht="15.75" customHeight="1">
      <c r="A9166" s="1">
        <v>45437.0</v>
      </c>
      <c r="B9166" s="2" t="s">
        <v>8368</v>
      </c>
      <c r="C9166" s="2" t="s">
        <v>41</v>
      </c>
      <c r="D9166" s="1">
        <v>15932.0</v>
      </c>
      <c r="E9166" s="2" t="s">
        <v>63</v>
      </c>
      <c r="F9166" s="2">
        <v>416.0</v>
      </c>
      <c r="G9166" s="2" t="s">
        <v>38</v>
      </c>
      <c r="H9166" s="2" t="s">
        <v>29</v>
      </c>
      <c r="I9166" s="2" t="s">
        <v>25</v>
      </c>
      <c r="J9166" s="2" t="str">
        <f t="array" ref="J9166">XLOOKUP('Transaction Data'!$G9166,Product_Code,Biscuit_Brand)</f>
        <v>Ginger Snaps</v>
      </c>
      <c r="K9166" s="2">
        <f t="array" ref="K9166">XLOOKUP('Transaction Data'!$G9166,Product_Code,Cost)</f>
        <v>14</v>
      </c>
      <c r="L9166" s="2">
        <f t="array" ref="L9166">XLOOKUP('Transaction Data'!$G9166,Product_Code,Unit_Price)</f>
        <v>28</v>
      </c>
      <c r="M9166" s="3">
        <f>'Transaction Data'!$F9166*'Transaction Data'!$K9166</f>
        <v>5824</v>
      </c>
      <c r="N9166" s="3">
        <f>'Transaction Data'!$F9166*'Transaction Data'!$L9166</f>
        <v>11648</v>
      </c>
      <c r="O9166" s="3">
        <f>'Transaction Data'!$N9166-'Transaction Data'!$M9166</f>
        <v>5824</v>
      </c>
      <c r="P9166" s="2">
        <f>DATEDIF('Transaction Data'!$D9166,'Transaction Data'!$A9166,"y")</f>
        <v>80</v>
      </c>
      <c r="Q9166" s="2" t="str">
        <f>FLOOR('Transaction Data'!$P9166,15)&amp;"-"&amp;FLOOR('Transaction Data'!$P9166,15)+14</f>
        <v>75-89</v>
      </c>
      <c r="R9166" s="2" t="str">
        <f>IF('Transaction Data'!$L9166&lt;=10,"Less Expensive","Expensive")</f>
        <v>Expensive</v>
      </c>
      <c r="S9166" s="4">
        <f>WEEKDAY('Transaction Data'!$A9166)</f>
        <v>7</v>
      </c>
      <c r="T9166" s="2" t="str">
        <f>IF(WEEKDAY('Transaction Data'!$A9166,2)&lt;6,"Weekday","Weekend")</f>
        <v>Weekend</v>
      </c>
    </row>
    <row r="9167" ht="15.75" customHeight="1">
      <c r="A9167" s="1">
        <v>45398.0</v>
      </c>
      <c r="B9167" s="2" t="s">
        <v>8369</v>
      </c>
      <c r="C9167" s="2" t="s">
        <v>32</v>
      </c>
      <c r="D9167" s="1">
        <v>28888.0</v>
      </c>
      <c r="E9167" s="2" t="s">
        <v>27</v>
      </c>
      <c r="F9167" s="2">
        <v>40.0</v>
      </c>
      <c r="G9167" s="2" t="s">
        <v>48</v>
      </c>
      <c r="H9167" s="2" t="s">
        <v>34</v>
      </c>
      <c r="I9167" s="2" t="s">
        <v>25</v>
      </c>
      <c r="J9167" s="2" t="str">
        <f t="array" ref="J9167">XLOOKUP('Transaction Data'!$G9167,Product_Code,Biscuit_Brand)</f>
        <v>Lemon Crisps</v>
      </c>
      <c r="K9167" s="2">
        <f t="array" ref="K9167">XLOOKUP('Transaction Data'!$G9167,Product_Code,Cost)</f>
        <v>7</v>
      </c>
      <c r="L9167" s="2">
        <f t="array" ref="L9167">XLOOKUP('Transaction Data'!$G9167,Product_Code,Unit_Price)</f>
        <v>9</v>
      </c>
      <c r="M9167" s="3">
        <f>'Transaction Data'!$F9167*'Transaction Data'!$K9167</f>
        <v>280</v>
      </c>
      <c r="N9167" s="3">
        <f>'Transaction Data'!$F9167*'Transaction Data'!$L9167</f>
        <v>360</v>
      </c>
      <c r="O9167" s="3">
        <f>'Transaction Data'!$N9167-'Transaction Data'!$M9167</f>
        <v>80</v>
      </c>
      <c r="P9167" s="2">
        <f>DATEDIF('Transaction Data'!$D9167,'Transaction Data'!$A9167,"y")</f>
        <v>45</v>
      </c>
      <c r="Q9167" s="2" t="str">
        <f>FLOOR('Transaction Data'!$P9167,15)&amp;"-"&amp;FLOOR('Transaction Data'!$P9167,15)+14</f>
        <v>45-59</v>
      </c>
      <c r="R9167" s="2" t="str">
        <f>IF('Transaction Data'!$L9167&lt;=10,"Less Expensive","Expensive")</f>
        <v>Less Expensive</v>
      </c>
      <c r="S9167" s="4">
        <f>WEEKDAY('Transaction Data'!$A9167)</f>
        <v>3</v>
      </c>
      <c r="T9167" s="2" t="str">
        <f>IF(WEEKDAY('Transaction Data'!$A9167,2)&lt;6,"Weekday","Weekend")</f>
        <v>Weekday</v>
      </c>
    </row>
    <row r="9168" ht="15.75" customHeight="1">
      <c r="A9168" s="1">
        <v>45425.0</v>
      </c>
      <c r="B9168" s="2" t="s">
        <v>8370</v>
      </c>
      <c r="C9168" s="2" t="s">
        <v>21</v>
      </c>
      <c r="D9168" s="1">
        <v>22292.0</v>
      </c>
      <c r="E9168" s="2" t="s">
        <v>63</v>
      </c>
      <c r="F9168" s="2">
        <v>261.0</v>
      </c>
      <c r="G9168" s="2" t="s">
        <v>38</v>
      </c>
      <c r="H9168" s="2" t="s">
        <v>24</v>
      </c>
      <c r="I9168" s="2" t="s">
        <v>30</v>
      </c>
      <c r="J9168" s="2" t="str">
        <f t="array" ref="J9168">XLOOKUP('Transaction Data'!$G9168,Product_Code,Biscuit_Brand)</f>
        <v>Ginger Snaps</v>
      </c>
      <c r="K9168" s="2">
        <f t="array" ref="K9168">XLOOKUP('Transaction Data'!$G9168,Product_Code,Cost)</f>
        <v>14</v>
      </c>
      <c r="L9168" s="2">
        <f t="array" ref="L9168">XLOOKUP('Transaction Data'!$G9168,Product_Code,Unit_Price)</f>
        <v>28</v>
      </c>
      <c r="M9168" s="3">
        <f>'Transaction Data'!$F9168*'Transaction Data'!$K9168</f>
        <v>3654</v>
      </c>
      <c r="N9168" s="3">
        <f>'Transaction Data'!$F9168*'Transaction Data'!$L9168</f>
        <v>7308</v>
      </c>
      <c r="O9168" s="3">
        <f>'Transaction Data'!$N9168-'Transaction Data'!$M9168</f>
        <v>3654</v>
      </c>
      <c r="P9168" s="2">
        <f>DATEDIF('Transaction Data'!$D9168,'Transaction Data'!$A9168,"y")</f>
        <v>63</v>
      </c>
      <c r="Q9168" s="2" t="str">
        <f>FLOOR('Transaction Data'!$P9168,15)&amp;"-"&amp;FLOOR('Transaction Data'!$P9168,15)+14</f>
        <v>60-74</v>
      </c>
      <c r="R9168" s="2" t="str">
        <f>IF('Transaction Data'!$L9168&lt;=10,"Less Expensive","Expensive")</f>
        <v>Expensive</v>
      </c>
      <c r="S9168" s="4">
        <f>WEEKDAY('Transaction Data'!$A9168)</f>
        <v>2</v>
      </c>
      <c r="T9168" s="2" t="str">
        <f>IF(WEEKDAY('Transaction Data'!$A9168,2)&lt;6,"Weekday","Weekend")</f>
        <v>Weekday</v>
      </c>
    </row>
    <row r="9169" ht="15.75" customHeight="1">
      <c r="A9169" s="1">
        <v>45372.0</v>
      </c>
      <c r="B9169" s="2" t="s">
        <v>8371</v>
      </c>
      <c r="C9169" s="2" t="s">
        <v>21</v>
      </c>
      <c r="D9169" s="1">
        <v>23735.0</v>
      </c>
      <c r="E9169" s="2" t="s">
        <v>63</v>
      </c>
      <c r="F9169" s="2">
        <v>64.0</v>
      </c>
      <c r="G9169" s="2" t="s">
        <v>55</v>
      </c>
      <c r="H9169" s="2" t="s">
        <v>42</v>
      </c>
      <c r="I9169" s="2" t="s">
        <v>25</v>
      </c>
      <c r="J9169" s="2" t="str">
        <f t="array" ref="J9169">XLOOKUP('Transaction Data'!$G9169,Product_Code,Biscuit_Brand)</f>
        <v>Vanilla Wafers</v>
      </c>
      <c r="K9169" s="2">
        <f t="array" ref="K9169">XLOOKUP('Transaction Data'!$G9169,Product_Code,Cost)</f>
        <v>18</v>
      </c>
      <c r="L9169" s="2">
        <f t="array" ref="L9169">XLOOKUP('Transaction Data'!$G9169,Product_Code,Unit_Price)</f>
        <v>36</v>
      </c>
      <c r="M9169" s="3">
        <f>'Transaction Data'!$F9169*'Transaction Data'!$K9169</f>
        <v>1152</v>
      </c>
      <c r="N9169" s="3">
        <f>'Transaction Data'!$F9169*'Transaction Data'!$L9169</f>
        <v>2304</v>
      </c>
      <c r="O9169" s="3">
        <f>'Transaction Data'!$N9169-'Transaction Data'!$M9169</f>
        <v>1152</v>
      </c>
      <c r="P9169" s="2">
        <f>DATEDIF('Transaction Data'!$D9169,'Transaction Data'!$A9169,"y")</f>
        <v>59</v>
      </c>
      <c r="Q9169" s="2" t="str">
        <f>FLOOR('Transaction Data'!$P9169,15)&amp;"-"&amp;FLOOR('Transaction Data'!$P9169,15)+14</f>
        <v>45-59</v>
      </c>
      <c r="R9169" s="2" t="str">
        <f>IF('Transaction Data'!$L9169&lt;=10,"Less Expensive","Expensive")</f>
        <v>Expensive</v>
      </c>
      <c r="S9169" s="4">
        <f>WEEKDAY('Transaction Data'!$A9169)</f>
        <v>5</v>
      </c>
      <c r="T9169" s="2" t="str">
        <f>IF(WEEKDAY('Transaction Data'!$A9169,2)&lt;6,"Weekday","Weekend")</f>
        <v>Weekday</v>
      </c>
    </row>
    <row r="9170" ht="15.75" customHeight="1">
      <c r="A9170" s="1">
        <v>45460.0</v>
      </c>
      <c r="B9170" s="2" t="s">
        <v>8372</v>
      </c>
      <c r="C9170" s="2" t="s">
        <v>41</v>
      </c>
      <c r="D9170" s="1">
        <v>21015.0</v>
      </c>
      <c r="E9170" s="2" t="s">
        <v>27</v>
      </c>
      <c r="F9170" s="2">
        <v>244.0</v>
      </c>
      <c r="G9170" s="2" t="s">
        <v>38</v>
      </c>
      <c r="H9170" s="2" t="s">
        <v>45</v>
      </c>
      <c r="I9170" s="2" t="s">
        <v>25</v>
      </c>
      <c r="J9170" s="2" t="str">
        <f t="array" ref="J9170">XLOOKUP('Transaction Data'!$G9170,Product_Code,Biscuit_Brand)</f>
        <v>Ginger Snaps</v>
      </c>
      <c r="K9170" s="2">
        <f t="array" ref="K9170">XLOOKUP('Transaction Data'!$G9170,Product_Code,Cost)</f>
        <v>14</v>
      </c>
      <c r="L9170" s="2">
        <f t="array" ref="L9170">XLOOKUP('Transaction Data'!$G9170,Product_Code,Unit_Price)</f>
        <v>28</v>
      </c>
      <c r="M9170" s="3">
        <f>'Transaction Data'!$F9170*'Transaction Data'!$K9170</f>
        <v>3416</v>
      </c>
      <c r="N9170" s="3">
        <f>'Transaction Data'!$F9170*'Transaction Data'!$L9170</f>
        <v>6832</v>
      </c>
      <c r="O9170" s="3">
        <f>'Transaction Data'!$N9170-'Transaction Data'!$M9170</f>
        <v>3416</v>
      </c>
      <c r="P9170" s="2">
        <f>DATEDIF('Transaction Data'!$D9170,'Transaction Data'!$A9170,"y")</f>
        <v>66</v>
      </c>
      <c r="Q9170" s="2" t="str">
        <f>FLOOR('Transaction Data'!$P9170,15)&amp;"-"&amp;FLOOR('Transaction Data'!$P9170,15)+14</f>
        <v>60-74</v>
      </c>
      <c r="R9170" s="2" t="str">
        <f>IF('Transaction Data'!$L9170&lt;=10,"Less Expensive","Expensive")</f>
        <v>Expensive</v>
      </c>
      <c r="S9170" s="4">
        <f>WEEKDAY('Transaction Data'!$A9170)</f>
        <v>2</v>
      </c>
      <c r="T9170" s="2" t="str">
        <f>IF(WEEKDAY('Transaction Data'!$A9170,2)&lt;6,"Weekday","Weekend")</f>
        <v>Weekday</v>
      </c>
    </row>
    <row r="9171" ht="15.75" customHeight="1">
      <c r="A9171" s="1">
        <v>45504.0</v>
      </c>
      <c r="B9171" s="2" t="s">
        <v>8373</v>
      </c>
      <c r="C9171" s="2" t="s">
        <v>72</v>
      </c>
      <c r="D9171" s="1">
        <v>24630.0</v>
      </c>
      <c r="E9171" s="2" t="s">
        <v>27</v>
      </c>
      <c r="F9171" s="2">
        <v>478.0</v>
      </c>
      <c r="G9171" s="2" t="s">
        <v>33</v>
      </c>
      <c r="H9171" s="2" t="s">
        <v>24</v>
      </c>
      <c r="I9171" s="2" t="s">
        <v>30</v>
      </c>
      <c r="J9171" s="2" t="str">
        <f t="array" ref="J9171">XLOOKUP('Transaction Data'!$G9171,Product_Code,Biscuit_Brand)</f>
        <v>Caramel Biscuits</v>
      </c>
      <c r="K9171" s="2">
        <f t="array" ref="K9171">XLOOKUP('Transaction Data'!$G9171,Product_Code,Cost)</f>
        <v>18</v>
      </c>
      <c r="L9171" s="2">
        <f t="array" ref="L9171">XLOOKUP('Transaction Data'!$G9171,Product_Code,Unit_Price)</f>
        <v>22</v>
      </c>
      <c r="M9171" s="3">
        <f>'Transaction Data'!$F9171*'Transaction Data'!$K9171</f>
        <v>8604</v>
      </c>
      <c r="N9171" s="3">
        <f>'Transaction Data'!$F9171*'Transaction Data'!$L9171</f>
        <v>10516</v>
      </c>
      <c r="O9171" s="3">
        <f>'Transaction Data'!$N9171-'Transaction Data'!$M9171</f>
        <v>1912</v>
      </c>
      <c r="P9171" s="2">
        <f>DATEDIF('Transaction Data'!$D9171,'Transaction Data'!$A9171,"y")</f>
        <v>57</v>
      </c>
      <c r="Q9171" s="2" t="str">
        <f>FLOOR('Transaction Data'!$P9171,15)&amp;"-"&amp;FLOOR('Transaction Data'!$P9171,15)+14</f>
        <v>45-59</v>
      </c>
      <c r="R9171" s="2" t="str">
        <f>IF('Transaction Data'!$L9171&lt;=10,"Less Expensive","Expensive")</f>
        <v>Expensive</v>
      </c>
      <c r="S9171" s="4">
        <f>WEEKDAY('Transaction Data'!$A9171)</f>
        <v>4</v>
      </c>
      <c r="T9171" s="2" t="str">
        <f>IF(WEEKDAY('Transaction Data'!$A9171,2)&lt;6,"Weekday","Weekend")</f>
        <v>Weekday</v>
      </c>
    </row>
    <row r="9172" ht="15.75" customHeight="1">
      <c r="A9172" s="1">
        <v>45334.0</v>
      </c>
      <c r="B9172" s="2" t="s">
        <v>8374</v>
      </c>
      <c r="C9172" s="2" t="s">
        <v>41</v>
      </c>
      <c r="D9172" s="1">
        <v>35645.0</v>
      </c>
      <c r="E9172" s="2" t="s">
        <v>27</v>
      </c>
      <c r="F9172" s="2">
        <v>340.0</v>
      </c>
      <c r="G9172" s="2" t="s">
        <v>61</v>
      </c>
      <c r="H9172" s="2" t="s">
        <v>29</v>
      </c>
      <c r="I9172" s="2" t="s">
        <v>25</v>
      </c>
      <c r="J9172" s="2" t="str">
        <f t="array" ref="J9172">XLOOKUP('Transaction Data'!$G9172,Product_Code,Biscuit_Brand)</f>
        <v>Choco Delight</v>
      </c>
      <c r="K9172" s="2">
        <f t="array" ref="K9172">XLOOKUP('Transaction Data'!$G9172,Product_Code,Cost)</f>
        <v>3</v>
      </c>
      <c r="L9172" s="2">
        <f t="array" ref="L9172">XLOOKUP('Transaction Data'!$G9172,Product_Code,Unit_Price)</f>
        <v>5</v>
      </c>
      <c r="M9172" s="3">
        <f>'Transaction Data'!$F9172*'Transaction Data'!$K9172</f>
        <v>1020</v>
      </c>
      <c r="N9172" s="3">
        <f>'Transaction Data'!$F9172*'Transaction Data'!$L9172</f>
        <v>1700</v>
      </c>
      <c r="O9172" s="3">
        <f>'Transaction Data'!$N9172-'Transaction Data'!$M9172</f>
        <v>680</v>
      </c>
      <c r="P9172" s="2">
        <f>DATEDIF('Transaction Data'!$D9172,'Transaction Data'!$A9172,"y")</f>
        <v>26</v>
      </c>
      <c r="Q9172" s="2" t="str">
        <f>FLOOR('Transaction Data'!$P9172,15)&amp;"-"&amp;FLOOR('Transaction Data'!$P9172,15)+14</f>
        <v>15-29</v>
      </c>
      <c r="R9172" s="2" t="str">
        <f>IF('Transaction Data'!$L9172&lt;=10,"Less Expensive","Expensive")</f>
        <v>Less Expensive</v>
      </c>
      <c r="S9172" s="4">
        <f>WEEKDAY('Transaction Data'!$A9172)</f>
        <v>2</v>
      </c>
      <c r="T9172" s="2" t="str">
        <f>IF(WEEKDAY('Transaction Data'!$A9172,2)&lt;6,"Weekday","Weekend")</f>
        <v>Weekday</v>
      </c>
    </row>
    <row r="9173" ht="15.75" customHeight="1">
      <c r="A9173" s="1">
        <v>45346.0</v>
      </c>
      <c r="B9173" s="2" t="s">
        <v>8375</v>
      </c>
      <c r="C9173" s="2" t="s">
        <v>21</v>
      </c>
      <c r="D9173" s="1">
        <v>33263.0</v>
      </c>
      <c r="E9173" s="2" t="s">
        <v>37</v>
      </c>
      <c r="F9173" s="2">
        <v>281.0</v>
      </c>
      <c r="G9173" s="2" t="s">
        <v>61</v>
      </c>
      <c r="H9173" s="2" t="s">
        <v>42</v>
      </c>
      <c r="I9173" s="2" t="s">
        <v>25</v>
      </c>
      <c r="J9173" s="2" t="str">
        <f t="array" ref="J9173">XLOOKUP('Transaction Data'!$G9173,Product_Code,Biscuit_Brand)</f>
        <v>Choco Delight</v>
      </c>
      <c r="K9173" s="2">
        <f t="array" ref="K9173">XLOOKUP('Transaction Data'!$G9173,Product_Code,Cost)</f>
        <v>3</v>
      </c>
      <c r="L9173" s="2">
        <f t="array" ref="L9173">XLOOKUP('Transaction Data'!$G9173,Product_Code,Unit_Price)</f>
        <v>5</v>
      </c>
      <c r="M9173" s="3">
        <f>'Transaction Data'!$F9173*'Transaction Data'!$K9173</f>
        <v>843</v>
      </c>
      <c r="N9173" s="3">
        <f>'Transaction Data'!$F9173*'Transaction Data'!$L9173</f>
        <v>1405</v>
      </c>
      <c r="O9173" s="3">
        <f>'Transaction Data'!$N9173-'Transaction Data'!$M9173</f>
        <v>562</v>
      </c>
      <c r="P9173" s="2">
        <f>DATEDIF('Transaction Data'!$D9173,'Transaction Data'!$A9173,"y")</f>
        <v>33</v>
      </c>
      <c r="Q9173" s="2" t="str">
        <f>FLOOR('Transaction Data'!$P9173,15)&amp;"-"&amp;FLOOR('Transaction Data'!$P9173,15)+14</f>
        <v>30-44</v>
      </c>
      <c r="R9173" s="2" t="str">
        <f>IF('Transaction Data'!$L9173&lt;=10,"Less Expensive","Expensive")</f>
        <v>Less Expensive</v>
      </c>
      <c r="S9173" s="4">
        <f>WEEKDAY('Transaction Data'!$A9173)</f>
        <v>7</v>
      </c>
      <c r="T9173" s="2" t="str">
        <f>IF(WEEKDAY('Transaction Data'!$A9173,2)&lt;6,"Weekday","Weekend")</f>
        <v>Weekend</v>
      </c>
    </row>
    <row r="9174" ht="15.75" customHeight="1">
      <c r="A9174" s="1">
        <v>45395.0</v>
      </c>
      <c r="B9174" s="2" t="s">
        <v>8376</v>
      </c>
      <c r="C9174" s="2" t="s">
        <v>65</v>
      </c>
      <c r="D9174" s="1">
        <v>18363.0</v>
      </c>
      <c r="E9174" s="2" t="s">
        <v>63</v>
      </c>
      <c r="F9174" s="2">
        <v>224.0</v>
      </c>
      <c r="G9174" s="2" t="s">
        <v>44</v>
      </c>
      <c r="H9174" s="2" t="s">
        <v>45</v>
      </c>
      <c r="I9174" s="2" t="s">
        <v>25</v>
      </c>
      <c r="J9174" s="2" t="str">
        <f t="array" ref="J9174">XLOOKUP('Transaction Data'!$G9174,Product_Code,Biscuit_Brand)</f>
        <v>Butter Crunch</v>
      </c>
      <c r="K9174" s="2">
        <f t="array" ref="K9174">XLOOKUP('Transaction Data'!$G9174,Product_Code,Cost)</f>
        <v>10</v>
      </c>
      <c r="L9174" s="2">
        <f t="array" ref="L9174">XLOOKUP('Transaction Data'!$G9174,Product_Code,Unit_Price)</f>
        <v>11</v>
      </c>
      <c r="M9174" s="3">
        <f>'Transaction Data'!$F9174*'Transaction Data'!$K9174</f>
        <v>2240</v>
      </c>
      <c r="N9174" s="3">
        <f>'Transaction Data'!$F9174*'Transaction Data'!$L9174</f>
        <v>2464</v>
      </c>
      <c r="O9174" s="3">
        <f>'Transaction Data'!$N9174-'Transaction Data'!$M9174</f>
        <v>224</v>
      </c>
      <c r="P9174" s="2">
        <f>DATEDIF('Transaction Data'!$D9174,'Transaction Data'!$A9174,"y")</f>
        <v>74</v>
      </c>
      <c r="Q9174" s="2" t="str">
        <f>FLOOR('Transaction Data'!$P9174,15)&amp;"-"&amp;FLOOR('Transaction Data'!$P9174,15)+14</f>
        <v>60-74</v>
      </c>
      <c r="R9174" s="2" t="str">
        <f>IF('Transaction Data'!$L9174&lt;=10,"Less Expensive","Expensive")</f>
        <v>Expensive</v>
      </c>
      <c r="S9174" s="4">
        <f>WEEKDAY('Transaction Data'!$A9174)</f>
        <v>7</v>
      </c>
      <c r="T9174" s="2" t="str">
        <f>IF(WEEKDAY('Transaction Data'!$A9174,2)&lt;6,"Weekday","Weekend")</f>
        <v>Weekend</v>
      </c>
    </row>
    <row r="9175" ht="15.75" customHeight="1">
      <c r="A9175" s="1">
        <v>45375.0</v>
      </c>
      <c r="B9175" s="2" t="s">
        <v>8377</v>
      </c>
      <c r="C9175" s="2" t="s">
        <v>32</v>
      </c>
      <c r="D9175" s="1">
        <v>19790.0</v>
      </c>
      <c r="E9175" s="2" t="s">
        <v>22</v>
      </c>
      <c r="F9175" s="2">
        <v>384.0</v>
      </c>
      <c r="G9175" s="2" t="s">
        <v>44</v>
      </c>
      <c r="H9175" s="2" t="s">
        <v>24</v>
      </c>
      <c r="I9175" s="2" t="s">
        <v>25</v>
      </c>
      <c r="J9175" s="2" t="str">
        <f t="array" ref="J9175">XLOOKUP('Transaction Data'!$G9175,Product_Code,Biscuit_Brand)</f>
        <v>Butter Crunch</v>
      </c>
      <c r="K9175" s="2">
        <f t="array" ref="K9175">XLOOKUP('Transaction Data'!$G9175,Product_Code,Cost)</f>
        <v>10</v>
      </c>
      <c r="L9175" s="2">
        <f t="array" ref="L9175">XLOOKUP('Transaction Data'!$G9175,Product_Code,Unit_Price)</f>
        <v>11</v>
      </c>
      <c r="M9175" s="3">
        <f>'Transaction Data'!$F9175*'Transaction Data'!$K9175</f>
        <v>3840</v>
      </c>
      <c r="N9175" s="3">
        <f>'Transaction Data'!$F9175*'Transaction Data'!$L9175</f>
        <v>4224</v>
      </c>
      <c r="O9175" s="3">
        <f>'Transaction Data'!$N9175-'Transaction Data'!$M9175</f>
        <v>384</v>
      </c>
      <c r="P9175" s="2">
        <f>DATEDIF('Transaction Data'!$D9175,'Transaction Data'!$A9175,"y")</f>
        <v>70</v>
      </c>
      <c r="Q9175" s="2" t="str">
        <f>FLOOR('Transaction Data'!$P9175,15)&amp;"-"&amp;FLOOR('Transaction Data'!$P9175,15)+14</f>
        <v>60-74</v>
      </c>
      <c r="R9175" s="2" t="str">
        <f>IF('Transaction Data'!$L9175&lt;=10,"Less Expensive","Expensive")</f>
        <v>Expensive</v>
      </c>
      <c r="S9175" s="4">
        <f>WEEKDAY('Transaction Data'!$A9175)</f>
        <v>1</v>
      </c>
      <c r="T9175" s="2" t="str">
        <f>IF(WEEKDAY('Transaction Data'!$A9175,2)&lt;6,"Weekday","Weekend")</f>
        <v>Weekend</v>
      </c>
    </row>
    <row r="9176" ht="15.75" customHeight="1">
      <c r="A9176" s="1">
        <v>45338.0</v>
      </c>
      <c r="B9176" s="2" t="s">
        <v>8378</v>
      </c>
      <c r="C9176" s="2" t="s">
        <v>51</v>
      </c>
      <c r="D9176" s="1">
        <v>32695.0</v>
      </c>
      <c r="E9176" s="2" t="s">
        <v>63</v>
      </c>
      <c r="F9176" s="2">
        <v>401.0</v>
      </c>
      <c r="G9176" s="2" t="s">
        <v>55</v>
      </c>
      <c r="H9176" s="2" t="s">
        <v>29</v>
      </c>
      <c r="I9176" s="2" t="s">
        <v>25</v>
      </c>
      <c r="J9176" s="2" t="str">
        <f t="array" ref="J9176">XLOOKUP('Transaction Data'!$G9176,Product_Code,Biscuit_Brand)</f>
        <v>Vanilla Wafers</v>
      </c>
      <c r="K9176" s="2">
        <f t="array" ref="K9176">XLOOKUP('Transaction Data'!$G9176,Product_Code,Cost)</f>
        <v>18</v>
      </c>
      <c r="L9176" s="2">
        <f t="array" ref="L9176">XLOOKUP('Transaction Data'!$G9176,Product_Code,Unit_Price)</f>
        <v>36</v>
      </c>
      <c r="M9176" s="3">
        <f>'Transaction Data'!$F9176*'Transaction Data'!$K9176</f>
        <v>7218</v>
      </c>
      <c r="N9176" s="3">
        <f>'Transaction Data'!$F9176*'Transaction Data'!$L9176</f>
        <v>14436</v>
      </c>
      <c r="O9176" s="3">
        <f>'Transaction Data'!$N9176-'Transaction Data'!$M9176</f>
        <v>7218</v>
      </c>
      <c r="P9176" s="2">
        <f>DATEDIF('Transaction Data'!$D9176,'Transaction Data'!$A9176,"y")</f>
        <v>34</v>
      </c>
      <c r="Q9176" s="2" t="str">
        <f>FLOOR('Transaction Data'!$P9176,15)&amp;"-"&amp;FLOOR('Transaction Data'!$P9176,15)+14</f>
        <v>30-44</v>
      </c>
      <c r="R9176" s="2" t="str">
        <f>IF('Transaction Data'!$L9176&lt;=10,"Less Expensive","Expensive")</f>
        <v>Expensive</v>
      </c>
      <c r="S9176" s="4">
        <f>WEEKDAY('Transaction Data'!$A9176)</f>
        <v>6</v>
      </c>
      <c r="T9176" s="2" t="str">
        <f>IF(WEEKDAY('Transaction Data'!$A9176,2)&lt;6,"Weekday","Weekend")</f>
        <v>Weekday</v>
      </c>
    </row>
    <row r="9177" ht="15.75" customHeight="1">
      <c r="A9177" s="1">
        <v>45447.0</v>
      </c>
      <c r="B9177" s="2" t="s">
        <v>8379</v>
      </c>
      <c r="C9177" s="2" t="s">
        <v>69</v>
      </c>
      <c r="D9177" s="1">
        <v>20198.0</v>
      </c>
      <c r="E9177" s="2" t="s">
        <v>27</v>
      </c>
      <c r="F9177" s="2">
        <v>491.0</v>
      </c>
      <c r="G9177" s="2" t="s">
        <v>57</v>
      </c>
      <c r="H9177" s="2" t="s">
        <v>29</v>
      </c>
      <c r="I9177" s="2" t="s">
        <v>25</v>
      </c>
      <c r="J9177" s="2" t="str">
        <f t="array" ref="J9177">XLOOKUP('Transaction Data'!$G9177,Product_Code,Biscuit_Brand)</f>
        <v>Oatmeal Cookies</v>
      </c>
      <c r="K9177" s="2">
        <f t="array" ref="K9177">XLOOKUP('Transaction Data'!$G9177,Product_Code,Cost)</f>
        <v>19</v>
      </c>
      <c r="L9177" s="2">
        <f t="array" ref="L9177">XLOOKUP('Transaction Data'!$G9177,Product_Code,Unit_Price)</f>
        <v>23</v>
      </c>
      <c r="M9177" s="3">
        <f>'Transaction Data'!$F9177*'Transaction Data'!$K9177</f>
        <v>9329</v>
      </c>
      <c r="N9177" s="3">
        <f>'Transaction Data'!$F9177*'Transaction Data'!$L9177</f>
        <v>11293</v>
      </c>
      <c r="O9177" s="3">
        <f>'Transaction Data'!$N9177-'Transaction Data'!$M9177</f>
        <v>1964</v>
      </c>
      <c r="P9177" s="2">
        <f>DATEDIF('Transaction Data'!$D9177,'Transaction Data'!$A9177,"y")</f>
        <v>69</v>
      </c>
      <c r="Q9177" s="2" t="str">
        <f>FLOOR('Transaction Data'!$P9177,15)&amp;"-"&amp;FLOOR('Transaction Data'!$P9177,15)+14</f>
        <v>60-74</v>
      </c>
      <c r="R9177" s="2" t="str">
        <f>IF('Transaction Data'!$L9177&lt;=10,"Less Expensive","Expensive")</f>
        <v>Expensive</v>
      </c>
      <c r="S9177" s="4">
        <f>WEEKDAY('Transaction Data'!$A9177)</f>
        <v>3</v>
      </c>
      <c r="T9177" s="2" t="str">
        <f>IF(WEEKDAY('Transaction Data'!$A9177,2)&lt;6,"Weekday","Weekend")</f>
        <v>Weekday</v>
      </c>
    </row>
    <row r="9178" ht="15.75" customHeight="1">
      <c r="A9178" s="1">
        <v>45440.0</v>
      </c>
      <c r="B9178" s="2" t="s">
        <v>2015</v>
      </c>
      <c r="C9178" s="2" t="s">
        <v>47</v>
      </c>
      <c r="D9178" s="1">
        <v>26007.0</v>
      </c>
      <c r="E9178" s="2" t="s">
        <v>27</v>
      </c>
      <c r="F9178" s="2">
        <v>49.0</v>
      </c>
      <c r="G9178" s="2" t="s">
        <v>38</v>
      </c>
      <c r="H9178" s="2" t="s">
        <v>34</v>
      </c>
      <c r="I9178" s="2" t="s">
        <v>30</v>
      </c>
      <c r="J9178" s="2" t="str">
        <f t="array" ref="J9178">XLOOKUP('Transaction Data'!$G9178,Product_Code,Biscuit_Brand)</f>
        <v>Ginger Snaps</v>
      </c>
      <c r="K9178" s="2">
        <f t="array" ref="K9178">XLOOKUP('Transaction Data'!$G9178,Product_Code,Cost)</f>
        <v>14</v>
      </c>
      <c r="L9178" s="2">
        <f t="array" ref="L9178">XLOOKUP('Transaction Data'!$G9178,Product_Code,Unit_Price)</f>
        <v>28</v>
      </c>
      <c r="M9178" s="3">
        <f>'Transaction Data'!$F9178*'Transaction Data'!$K9178</f>
        <v>686</v>
      </c>
      <c r="N9178" s="3">
        <f>'Transaction Data'!$F9178*'Transaction Data'!$L9178</f>
        <v>1372</v>
      </c>
      <c r="O9178" s="3">
        <f>'Transaction Data'!$N9178-'Transaction Data'!$M9178</f>
        <v>686</v>
      </c>
      <c r="P9178" s="2">
        <f>DATEDIF('Transaction Data'!$D9178,'Transaction Data'!$A9178,"y")</f>
        <v>53</v>
      </c>
      <c r="Q9178" s="2" t="str">
        <f>FLOOR('Transaction Data'!$P9178,15)&amp;"-"&amp;FLOOR('Transaction Data'!$P9178,15)+14</f>
        <v>45-59</v>
      </c>
      <c r="R9178" s="2" t="str">
        <f>IF('Transaction Data'!$L9178&lt;=10,"Less Expensive","Expensive")</f>
        <v>Expensive</v>
      </c>
      <c r="S9178" s="4">
        <f>WEEKDAY('Transaction Data'!$A9178)</f>
        <v>3</v>
      </c>
      <c r="T9178" s="2" t="str">
        <f>IF(WEEKDAY('Transaction Data'!$A9178,2)&lt;6,"Weekday","Weekend")</f>
        <v>Weekday</v>
      </c>
    </row>
    <row r="9179" ht="15.75" customHeight="1">
      <c r="A9179" s="1">
        <v>45486.0</v>
      </c>
      <c r="B9179" s="2" t="s">
        <v>8380</v>
      </c>
      <c r="C9179" s="2" t="s">
        <v>21</v>
      </c>
      <c r="D9179" s="1">
        <v>20873.0</v>
      </c>
      <c r="E9179" s="2" t="s">
        <v>22</v>
      </c>
      <c r="F9179" s="2">
        <v>401.0</v>
      </c>
      <c r="G9179" s="2" t="s">
        <v>55</v>
      </c>
      <c r="H9179" s="2" t="s">
        <v>24</v>
      </c>
      <c r="I9179" s="2" t="s">
        <v>25</v>
      </c>
      <c r="J9179" s="2" t="str">
        <f t="array" ref="J9179">XLOOKUP('Transaction Data'!$G9179,Product_Code,Biscuit_Brand)</f>
        <v>Vanilla Wafers</v>
      </c>
      <c r="K9179" s="2">
        <f t="array" ref="K9179">XLOOKUP('Transaction Data'!$G9179,Product_Code,Cost)</f>
        <v>18</v>
      </c>
      <c r="L9179" s="2">
        <f t="array" ref="L9179">XLOOKUP('Transaction Data'!$G9179,Product_Code,Unit_Price)</f>
        <v>36</v>
      </c>
      <c r="M9179" s="3">
        <f>'Transaction Data'!$F9179*'Transaction Data'!$K9179</f>
        <v>7218</v>
      </c>
      <c r="N9179" s="3">
        <f>'Transaction Data'!$F9179*'Transaction Data'!$L9179</f>
        <v>14436</v>
      </c>
      <c r="O9179" s="3">
        <f>'Transaction Data'!$N9179-'Transaction Data'!$M9179</f>
        <v>7218</v>
      </c>
      <c r="P9179" s="2">
        <f>DATEDIF('Transaction Data'!$D9179,'Transaction Data'!$A9179,"y")</f>
        <v>67</v>
      </c>
      <c r="Q9179" s="2" t="str">
        <f>FLOOR('Transaction Data'!$P9179,15)&amp;"-"&amp;FLOOR('Transaction Data'!$P9179,15)+14</f>
        <v>60-74</v>
      </c>
      <c r="R9179" s="2" t="str">
        <f>IF('Transaction Data'!$L9179&lt;=10,"Less Expensive","Expensive")</f>
        <v>Expensive</v>
      </c>
      <c r="S9179" s="4">
        <f>WEEKDAY('Transaction Data'!$A9179)</f>
        <v>7</v>
      </c>
      <c r="T9179" s="2" t="str">
        <f>IF(WEEKDAY('Transaction Data'!$A9179,2)&lt;6,"Weekday","Weekend")</f>
        <v>Weekend</v>
      </c>
    </row>
    <row r="9180" ht="15.75" customHeight="1">
      <c r="A9180" s="1">
        <v>45486.0</v>
      </c>
      <c r="B9180" s="2" t="s">
        <v>5209</v>
      </c>
      <c r="C9180" s="2" t="s">
        <v>32</v>
      </c>
      <c r="D9180" s="1">
        <v>30993.0</v>
      </c>
      <c r="E9180" s="2" t="s">
        <v>22</v>
      </c>
      <c r="F9180" s="2">
        <v>225.0</v>
      </c>
      <c r="G9180" s="2" t="s">
        <v>33</v>
      </c>
      <c r="H9180" s="2" t="s">
        <v>42</v>
      </c>
      <c r="I9180" s="2" t="s">
        <v>25</v>
      </c>
      <c r="J9180" s="2" t="str">
        <f t="array" ref="J9180">XLOOKUP('Transaction Data'!$G9180,Product_Code,Biscuit_Brand)</f>
        <v>Caramel Biscuits</v>
      </c>
      <c r="K9180" s="2">
        <f t="array" ref="K9180">XLOOKUP('Transaction Data'!$G9180,Product_Code,Cost)</f>
        <v>18</v>
      </c>
      <c r="L9180" s="2">
        <f t="array" ref="L9180">XLOOKUP('Transaction Data'!$G9180,Product_Code,Unit_Price)</f>
        <v>22</v>
      </c>
      <c r="M9180" s="3">
        <f>'Transaction Data'!$F9180*'Transaction Data'!$K9180</f>
        <v>4050</v>
      </c>
      <c r="N9180" s="3">
        <f>'Transaction Data'!$F9180*'Transaction Data'!$L9180</f>
        <v>4950</v>
      </c>
      <c r="O9180" s="3">
        <f>'Transaction Data'!$N9180-'Transaction Data'!$M9180</f>
        <v>900</v>
      </c>
      <c r="P9180" s="2">
        <f>DATEDIF('Transaction Data'!$D9180,'Transaction Data'!$A9180,"y")</f>
        <v>39</v>
      </c>
      <c r="Q9180" s="2" t="str">
        <f>FLOOR('Transaction Data'!$P9180,15)&amp;"-"&amp;FLOOR('Transaction Data'!$P9180,15)+14</f>
        <v>30-44</v>
      </c>
      <c r="R9180" s="2" t="str">
        <f>IF('Transaction Data'!$L9180&lt;=10,"Less Expensive","Expensive")</f>
        <v>Expensive</v>
      </c>
      <c r="S9180" s="4">
        <f>WEEKDAY('Transaction Data'!$A9180)</f>
        <v>7</v>
      </c>
      <c r="T9180" s="2" t="str">
        <f>IF(WEEKDAY('Transaction Data'!$A9180,2)&lt;6,"Weekday","Weekend")</f>
        <v>Weekend</v>
      </c>
    </row>
    <row r="9181" ht="15.75" customHeight="1">
      <c r="A9181" s="1">
        <v>45355.0</v>
      </c>
      <c r="B9181" s="2" t="s">
        <v>8381</v>
      </c>
      <c r="C9181" s="2" t="s">
        <v>32</v>
      </c>
      <c r="D9181" s="1">
        <v>22095.0</v>
      </c>
      <c r="E9181" s="2" t="s">
        <v>37</v>
      </c>
      <c r="F9181" s="2">
        <v>430.0</v>
      </c>
      <c r="G9181" s="2" t="s">
        <v>28</v>
      </c>
      <c r="H9181" s="2" t="s">
        <v>45</v>
      </c>
      <c r="I9181" s="2" t="s">
        <v>25</v>
      </c>
      <c r="J9181" s="2" t="str">
        <f t="array" ref="J9181">XLOOKUP('Transaction Data'!$G9181,Product_Code,Biscuit_Brand)</f>
        <v>Shortbread</v>
      </c>
      <c r="K9181" s="2">
        <f t="array" ref="K9181">XLOOKUP('Transaction Data'!$G9181,Product_Code,Cost)</f>
        <v>10</v>
      </c>
      <c r="L9181" s="2">
        <f t="array" ref="L9181">XLOOKUP('Transaction Data'!$G9181,Product_Code,Unit_Price)</f>
        <v>45</v>
      </c>
      <c r="M9181" s="3">
        <f>'Transaction Data'!$F9181*'Transaction Data'!$K9181</f>
        <v>4300</v>
      </c>
      <c r="N9181" s="3">
        <f>'Transaction Data'!$F9181*'Transaction Data'!$L9181</f>
        <v>19350</v>
      </c>
      <c r="O9181" s="3">
        <f>'Transaction Data'!$N9181-'Transaction Data'!$M9181</f>
        <v>15050</v>
      </c>
      <c r="P9181" s="2">
        <f>DATEDIF('Transaction Data'!$D9181,'Transaction Data'!$A9181,"y")</f>
        <v>63</v>
      </c>
      <c r="Q9181" s="2" t="str">
        <f>FLOOR('Transaction Data'!$P9181,15)&amp;"-"&amp;FLOOR('Transaction Data'!$P9181,15)+14</f>
        <v>60-74</v>
      </c>
      <c r="R9181" s="2" t="str">
        <f>IF('Transaction Data'!$L9181&lt;=10,"Less Expensive","Expensive")</f>
        <v>Expensive</v>
      </c>
      <c r="S9181" s="4">
        <f>WEEKDAY('Transaction Data'!$A9181)</f>
        <v>2</v>
      </c>
      <c r="T9181" s="2" t="str">
        <f>IF(WEEKDAY('Transaction Data'!$A9181,2)&lt;6,"Weekday","Weekend")</f>
        <v>Weekday</v>
      </c>
    </row>
    <row r="9182" ht="15.75" customHeight="1">
      <c r="A9182" s="1">
        <v>45365.0</v>
      </c>
      <c r="B9182" s="2" t="s">
        <v>8382</v>
      </c>
      <c r="C9182" s="2" t="s">
        <v>51</v>
      </c>
      <c r="D9182" s="1">
        <v>36206.0</v>
      </c>
      <c r="E9182" s="2" t="s">
        <v>22</v>
      </c>
      <c r="F9182" s="2">
        <v>116.0</v>
      </c>
      <c r="G9182" s="2" t="s">
        <v>60</v>
      </c>
      <c r="H9182" s="2" t="s">
        <v>24</v>
      </c>
      <c r="I9182" s="2" t="s">
        <v>25</v>
      </c>
      <c r="J9182" s="2" t="str">
        <f t="array" ref="J9182">XLOOKUP('Transaction Data'!$G9182,Product_Code,Biscuit_Brand)</f>
        <v>Peanut Butter Bites</v>
      </c>
      <c r="K9182" s="2">
        <f t="array" ref="K9182">XLOOKUP('Transaction Data'!$G9182,Product_Code,Cost)</f>
        <v>5</v>
      </c>
      <c r="L9182" s="2">
        <f t="array" ref="L9182">XLOOKUP('Transaction Data'!$G9182,Product_Code,Unit_Price)</f>
        <v>7</v>
      </c>
      <c r="M9182" s="3">
        <f>'Transaction Data'!$F9182*'Transaction Data'!$K9182</f>
        <v>580</v>
      </c>
      <c r="N9182" s="3">
        <f>'Transaction Data'!$F9182*'Transaction Data'!$L9182</f>
        <v>812</v>
      </c>
      <c r="O9182" s="3">
        <f>'Transaction Data'!$N9182-'Transaction Data'!$M9182</f>
        <v>232</v>
      </c>
      <c r="P9182" s="2">
        <f>DATEDIF('Transaction Data'!$D9182,'Transaction Data'!$A9182,"y")</f>
        <v>25</v>
      </c>
      <c r="Q9182" s="2" t="str">
        <f>FLOOR('Transaction Data'!$P9182,15)&amp;"-"&amp;FLOOR('Transaction Data'!$P9182,15)+14</f>
        <v>15-29</v>
      </c>
      <c r="R9182" s="2" t="str">
        <f>IF('Transaction Data'!$L9182&lt;=10,"Less Expensive","Expensive")</f>
        <v>Less Expensive</v>
      </c>
      <c r="S9182" s="4">
        <f>WEEKDAY('Transaction Data'!$A9182)</f>
        <v>5</v>
      </c>
      <c r="T9182" s="2" t="str">
        <f>IF(WEEKDAY('Transaction Data'!$A9182,2)&lt;6,"Weekday","Weekend")</f>
        <v>Weekday</v>
      </c>
    </row>
    <row r="9183" ht="15.75" customHeight="1">
      <c r="A9183" s="1">
        <v>45459.0</v>
      </c>
      <c r="B9183" s="2" t="s">
        <v>8383</v>
      </c>
      <c r="C9183" s="2" t="s">
        <v>41</v>
      </c>
      <c r="D9183" s="1">
        <v>16534.0</v>
      </c>
      <c r="E9183" s="2" t="s">
        <v>63</v>
      </c>
      <c r="F9183" s="2">
        <v>403.0</v>
      </c>
      <c r="G9183" s="2" t="s">
        <v>23</v>
      </c>
      <c r="H9183" s="2" t="s">
        <v>29</v>
      </c>
      <c r="I9183" s="2" t="s">
        <v>25</v>
      </c>
      <c r="J9183" s="2" t="str">
        <f t="array" ref="J9183">XLOOKUP('Transaction Data'!$G9183,Product_Code,Biscuit_Brand)</f>
        <v>Cinnamon Swirls</v>
      </c>
      <c r="K9183" s="2">
        <f t="array" ref="K9183">XLOOKUP('Transaction Data'!$G9183,Product_Code,Cost)</f>
        <v>10</v>
      </c>
      <c r="L9183" s="2">
        <f t="array" ref="L9183">XLOOKUP('Transaction Data'!$G9183,Product_Code,Unit_Price)</f>
        <v>14</v>
      </c>
      <c r="M9183" s="3">
        <f>'Transaction Data'!$F9183*'Transaction Data'!$K9183</f>
        <v>4030</v>
      </c>
      <c r="N9183" s="3">
        <f>'Transaction Data'!$F9183*'Transaction Data'!$L9183</f>
        <v>5642</v>
      </c>
      <c r="O9183" s="3">
        <f>'Transaction Data'!$N9183-'Transaction Data'!$M9183</f>
        <v>1612</v>
      </c>
      <c r="P9183" s="2">
        <f>DATEDIF('Transaction Data'!$D9183,'Transaction Data'!$A9183,"y")</f>
        <v>79</v>
      </c>
      <c r="Q9183" s="2" t="str">
        <f>FLOOR('Transaction Data'!$P9183,15)&amp;"-"&amp;FLOOR('Transaction Data'!$P9183,15)+14</f>
        <v>75-89</v>
      </c>
      <c r="R9183" s="2" t="str">
        <f>IF('Transaction Data'!$L9183&lt;=10,"Less Expensive","Expensive")</f>
        <v>Expensive</v>
      </c>
      <c r="S9183" s="4">
        <f>WEEKDAY('Transaction Data'!$A9183)</f>
        <v>1</v>
      </c>
      <c r="T9183" s="2" t="str">
        <f>IF(WEEKDAY('Transaction Data'!$A9183,2)&lt;6,"Weekday","Weekend")</f>
        <v>Weekend</v>
      </c>
    </row>
    <row r="9184" ht="15.75" customHeight="1">
      <c r="A9184" s="1">
        <v>45491.0</v>
      </c>
      <c r="B9184" s="2" t="s">
        <v>5885</v>
      </c>
      <c r="C9184" s="2" t="s">
        <v>51</v>
      </c>
      <c r="D9184" s="1">
        <v>21950.0</v>
      </c>
      <c r="E9184" s="2" t="s">
        <v>37</v>
      </c>
      <c r="F9184" s="2">
        <v>285.0</v>
      </c>
      <c r="G9184" s="2" t="s">
        <v>57</v>
      </c>
      <c r="H9184" s="2" t="s">
        <v>42</v>
      </c>
      <c r="I9184" s="2" t="s">
        <v>25</v>
      </c>
      <c r="J9184" s="2" t="str">
        <f t="array" ref="J9184">XLOOKUP('Transaction Data'!$G9184,Product_Code,Biscuit_Brand)</f>
        <v>Oatmeal Cookies</v>
      </c>
      <c r="K9184" s="2">
        <f t="array" ref="K9184">XLOOKUP('Transaction Data'!$G9184,Product_Code,Cost)</f>
        <v>19</v>
      </c>
      <c r="L9184" s="2">
        <f t="array" ref="L9184">XLOOKUP('Transaction Data'!$G9184,Product_Code,Unit_Price)</f>
        <v>23</v>
      </c>
      <c r="M9184" s="3">
        <f>'Transaction Data'!$F9184*'Transaction Data'!$K9184</f>
        <v>5415</v>
      </c>
      <c r="N9184" s="3">
        <f>'Transaction Data'!$F9184*'Transaction Data'!$L9184</f>
        <v>6555</v>
      </c>
      <c r="O9184" s="3">
        <f>'Transaction Data'!$N9184-'Transaction Data'!$M9184</f>
        <v>1140</v>
      </c>
      <c r="P9184" s="2">
        <f>DATEDIF('Transaction Data'!$D9184,'Transaction Data'!$A9184,"y")</f>
        <v>64</v>
      </c>
      <c r="Q9184" s="2" t="str">
        <f>FLOOR('Transaction Data'!$P9184,15)&amp;"-"&amp;FLOOR('Transaction Data'!$P9184,15)+14</f>
        <v>60-74</v>
      </c>
      <c r="R9184" s="2" t="str">
        <f>IF('Transaction Data'!$L9184&lt;=10,"Less Expensive","Expensive")</f>
        <v>Expensive</v>
      </c>
      <c r="S9184" s="4">
        <f>WEEKDAY('Transaction Data'!$A9184)</f>
        <v>5</v>
      </c>
      <c r="T9184" s="2" t="str">
        <f>IF(WEEKDAY('Transaction Data'!$A9184,2)&lt;6,"Weekday","Weekend")</f>
        <v>Weekday</v>
      </c>
    </row>
    <row r="9185" ht="15.75" customHeight="1">
      <c r="A9185" s="1">
        <v>45471.0</v>
      </c>
      <c r="B9185" s="2" t="s">
        <v>8384</v>
      </c>
      <c r="C9185" s="2" t="s">
        <v>69</v>
      </c>
      <c r="D9185" s="1">
        <v>33578.0</v>
      </c>
      <c r="E9185" s="2" t="s">
        <v>27</v>
      </c>
      <c r="F9185" s="2">
        <v>244.0</v>
      </c>
      <c r="G9185" s="2" t="s">
        <v>57</v>
      </c>
      <c r="H9185" s="2" t="s">
        <v>45</v>
      </c>
      <c r="I9185" s="2" t="s">
        <v>25</v>
      </c>
      <c r="J9185" s="2" t="str">
        <f t="array" ref="J9185">XLOOKUP('Transaction Data'!$G9185,Product_Code,Biscuit_Brand)</f>
        <v>Oatmeal Cookies</v>
      </c>
      <c r="K9185" s="2">
        <f t="array" ref="K9185">XLOOKUP('Transaction Data'!$G9185,Product_Code,Cost)</f>
        <v>19</v>
      </c>
      <c r="L9185" s="2">
        <f t="array" ref="L9185">XLOOKUP('Transaction Data'!$G9185,Product_Code,Unit_Price)</f>
        <v>23</v>
      </c>
      <c r="M9185" s="3">
        <f>'Transaction Data'!$F9185*'Transaction Data'!$K9185</f>
        <v>4636</v>
      </c>
      <c r="N9185" s="3">
        <f>'Transaction Data'!$F9185*'Transaction Data'!$L9185</f>
        <v>5612</v>
      </c>
      <c r="O9185" s="3">
        <f>'Transaction Data'!$N9185-'Transaction Data'!$M9185</f>
        <v>976</v>
      </c>
      <c r="P9185" s="2">
        <f>DATEDIF('Transaction Data'!$D9185,'Transaction Data'!$A9185,"y")</f>
        <v>32</v>
      </c>
      <c r="Q9185" s="2" t="str">
        <f>FLOOR('Transaction Data'!$P9185,15)&amp;"-"&amp;FLOOR('Transaction Data'!$P9185,15)+14</f>
        <v>30-44</v>
      </c>
      <c r="R9185" s="2" t="str">
        <f>IF('Transaction Data'!$L9185&lt;=10,"Less Expensive","Expensive")</f>
        <v>Expensive</v>
      </c>
      <c r="S9185" s="4">
        <f>WEEKDAY('Transaction Data'!$A9185)</f>
        <v>6</v>
      </c>
      <c r="T9185" s="2" t="str">
        <f>IF(WEEKDAY('Transaction Data'!$A9185,2)&lt;6,"Weekday","Weekend")</f>
        <v>Weekday</v>
      </c>
    </row>
    <row r="9186" ht="15.75" customHeight="1">
      <c r="A9186" s="1">
        <v>45332.0</v>
      </c>
      <c r="B9186" s="2" t="s">
        <v>8385</v>
      </c>
      <c r="C9186" s="2" t="s">
        <v>32</v>
      </c>
      <c r="D9186" s="1">
        <v>18114.0</v>
      </c>
      <c r="E9186" s="2" t="s">
        <v>37</v>
      </c>
      <c r="F9186" s="2">
        <v>412.0</v>
      </c>
      <c r="G9186" s="2" t="s">
        <v>61</v>
      </c>
      <c r="H9186" s="2" t="s">
        <v>24</v>
      </c>
      <c r="I9186" s="2" t="s">
        <v>25</v>
      </c>
      <c r="J9186" s="2" t="str">
        <f t="array" ref="J9186">XLOOKUP('Transaction Data'!$G9186,Product_Code,Biscuit_Brand)</f>
        <v>Choco Delight</v>
      </c>
      <c r="K9186" s="2">
        <f t="array" ref="K9186">XLOOKUP('Transaction Data'!$G9186,Product_Code,Cost)</f>
        <v>3</v>
      </c>
      <c r="L9186" s="2">
        <f t="array" ref="L9186">XLOOKUP('Transaction Data'!$G9186,Product_Code,Unit_Price)</f>
        <v>5</v>
      </c>
      <c r="M9186" s="3">
        <f>'Transaction Data'!$F9186*'Transaction Data'!$K9186</f>
        <v>1236</v>
      </c>
      <c r="N9186" s="3">
        <f>'Transaction Data'!$F9186*'Transaction Data'!$L9186</f>
        <v>2060</v>
      </c>
      <c r="O9186" s="3">
        <f>'Transaction Data'!$N9186-'Transaction Data'!$M9186</f>
        <v>824</v>
      </c>
      <c r="P9186" s="2">
        <f>DATEDIF('Transaction Data'!$D9186,'Transaction Data'!$A9186,"y")</f>
        <v>74</v>
      </c>
      <c r="Q9186" s="2" t="str">
        <f>FLOOR('Transaction Data'!$P9186,15)&amp;"-"&amp;FLOOR('Transaction Data'!$P9186,15)+14</f>
        <v>60-74</v>
      </c>
      <c r="R9186" s="2" t="str">
        <f>IF('Transaction Data'!$L9186&lt;=10,"Less Expensive","Expensive")</f>
        <v>Less Expensive</v>
      </c>
      <c r="S9186" s="4">
        <f>WEEKDAY('Transaction Data'!$A9186)</f>
        <v>7</v>
      </c>
      <c r="T9186" s="2" t="str">
        <f>IF(WEEKDAY('Transaction Data'!$A9186,2)&lt;6,"Weekday","Weekend")</f>
        <v>Weekend</v>
      </c>
    </row>
    <row r="9187" ht="15.75" customHeight="1">
      <c r="A9187" s="1">
        <v>45301.0</v>
      </c>
      <c r="B9187" s="2" t="s">
        <v>8386</v>
      </c>
      <c r="C9187" s="2" t="s">
        <v>72</v>
      </c>
      <c r="D9187" s="1">
        <v>21108.0</v>
      </c>
      <c r="E9187" s="2" t="s">
        <v>37</v>
      </c>
      <c r="F9187" s="2">
        <v>260.0</v>
      </c>
      <c r="G9187" s="2" t="s">
        <v>28</v>
      </c>
      <c r="H9187" s="2" t="s">
        <v>29</v>
      </c>
      <c r="I9187" s="2" t="s">
        <v>25</v>
      </c>
      <c r="J9187" s="2" t="str">
        <f t="array" ref="J9187">XLOOKUP('Transaction Data'!$G9187,Product_Code,Biscuit_Brand)</f>
        <v>Shortbread</v>
      </c>
      <c r="K9187" s="2">
        <f t="array" ref="K9187">XLOOKUP('Transaction Data'!$G9187,Product_Code,Cost)</f>
        <v>10</v>
      </c>
      <c r="L9187" s="2">
        <f t="array" ref="L9187">XLOOKUP('Transaction Data'!$G9187,Product_Code,Unit_Price)</f>
        <v>45</v>
      </c>
      <c r="M9187" s="3">
        <f>'Transaction Data'!$F9187*'Transaction Data'!$K9187</f>
        <v>2600</v>
      </c>
      <c r="N9187" s="3">
        <f>'Transaction Data'!$F9187*'Transaction Data'!$L9187</f>
        <v>11700</v>
      </c>
      <c r="O9187" s="3">
        <f>'Transaction Data'!$N9187-'Transaction Data'!$M9187</f>
        <v>9100</v>
      </c>
      <c r="P9187" s="2">
        <f>DATEDIF('Transaction Data'!$D9187,'Transaction Data'!$A9187,"y")</f>
        <v>66</v>
      </c>
      <c r="Q9187" s="2" t="str">
        <f>FLOOR('Transaction Data'!$P9187,15)&amp;"-"&amp;FLOOR('Transaction Data'!$P9187,15)+14</f>
        <v>60-74</v>
      </c>
      <c r="R9187" s="2" t="str">
        <f>IF('Transaction Data'!$L9187&lt;=10,"Less Expensive","Expensive")</f>
        <v>Expensive</v>
      </c>
      <c r="S9187" s="4">
        <f>WEEKDAY('Transaction Data'!$A9187)</f>
        <v>4</v>
      </c>
      <c r="T9187" s="2" t="str">
        <f>IF(WEEKDAY('Transaction Data'!$A9187,2)&lt;6,"Weekday","Weekend")</f>
        <v>Weekday</v>
      </c>
    </row>
    <row r="9188" ht="15.75" customHeight="1">
      <c r="A9188" s="1">
        <v>45464.0</v>
      </c>
      <c r="B9188" s="2" t="s">
        <v>8387</v>
      </c>
      <c r="C9188" s="2" t="s">
        <v>41</v>
      </c>
      <c r="D9188" s="1">
        <v>25922.0</v>
      </c>
      <c r="E9188" s="2" t="s">
        <v>27</v>
      </c>
      <c r="F9188" s="2">
        <v>405.0</v>
      </c>
      <c r="G9188" s="2" t="s">
        <v>48</v>
      </c>
      <c r="H9188" s="2" t="s">
        <v>29</v>
      </c>
      <c r="I9188" s="2" t="s">
        <v>25</v>
      </c>
      <c r="J9188" s="2" t="str">
        <f t="array" ref="J9188">XLOOKUP('Transaction Data'!$G9188,Product_Code,Biscuit_Brand)</f>
        <v>Lemon Crisps</v>
      </c>
      <c r="K9188" s="2">
        <f t="array" ref="K9188">XLOOKUP('Transaction Data'!$G9188,Product_Code,Cost)</f>
        <v>7</v>
      </c>
      <c r="L9188" s="2">
        <f t="array" ref="L9188">XLOOKUP('Transaction Data'!$G9188,Product_Code,Unit_Price)</f>
        <v>9</v>
      </c>
      <c r="M9188" s="3">
        <f>'Transaction Data'!$F9188*'Transaction Data'!$K9188</f>
        <v>2835</v>
      </c>
      <c r="N9188" s="3">
        <f>'Transaction Data'!$F9188*'Transaction Data'!$L9188</f>
        <v>3645</v>
      </c>
      <c r="O9188" s="3">
        <f>'Transaction Data'!$N9188-'Transaction Data'!$M9188</f>
        <v>810</v>
      </c>
      <c r="P9188" s="2">
        <f>DATEDIF('Transaction Data'!$D9188,'Transaction Data'!$A9188,"y")</f>
        <v>53</v>
      </c>
      <c r="Q9188" s="2" t="str">
        <f>FLOOR('Transaction Data'!$P9188,15)&amp;"-"&amp;FLOOR('Transaction Data'!$P9188,15)+14</f>
        <v>45-59</v>
      </c>
      <c r="R9188" s="2" t="str">
        <f>IF('Transaction Data'!$L9188&lt;=10,"Less Expensive","Expensive")</f>
        <v>Less Expensive</v>
      </c>
      <c r="S9188" s="4">
        <f>WEEKDAY('Transaction Data'!$A9188)</f>
        <v>6</v>
      </c>
      <c r="T9188" s="2" t="str">
        <f>IF(WEEKDAY('Transaction Data'!$A9188,2)&lt;6,"Weekday","Weekend")</f>
        <v>Weekday</v>
      </c>
    </row>
    <row r="9189" ht="15.75" customHeight="1">
      <c r="A9189" s="1">
        <v>45463.0</v>
      </c>
      <c r="B9189" s="2" t="s">
        <v>8388</v>
      </c>
      <c r="C9189" s="2" t="s">
        <v>47</v>
      </c>
      <c r="D9189" s="1">
        <v>30520.0</v>
      </c>
      <c r="E9189" s="2" t="s">
        <v>37</v>
      </c>
      <c r="F9189" s="2">
        <v>59.0</v>
      </c>
      <c r="G9189" s="2" t="s">
        <v>48</v>
      </c>
      <c r="H9189" s="2" t="s">
        <v>34</v>
      </c>
      <c r="I9189" s="2" t="s">
        <v>25</v>
      </c>
      <c r="J9189" s="2" t="str">
        <f t="array" ref="J9189">XLOOKUP('Transaction Data'!$G9189,Product_Code,Biscuit_Brand)</f>
        <v>Lemon Crisps</v>
      </c>
      <c r="K9189" s="2">
        <f t="array" ref="K9189">XLOOKUP('Transaction Data'!$G9189,Product_Code,Cost)</f>
        <v>7</v>
      </c>
      <c r="L9189" s="2">
        <f t="array" ref="L9189">XLOOKUP('Transaction Data'!$G9189,Product_Code,Unit_Price)</f>
        <v>9</v>
      </c>
      <c r="M9189" s="3">
        <f>'Transaction Data'!$F9189*'Transaction Data'!$K9189</f>
        <v>413</v>
      </c>
      <c r="N9189" s="3">
        <f>'Transaction Data'!$F9189*'Transaction Data'!$L9189</f>
        <v>531</v>
      </c>
      <c r="O9189" s="3">
        <f>'Transaction Data'!$N9189-'Transaction Data'!$M9189</f>
        <v>118</v>
      </c>
      <c r="P9189" s="2">
        <f>DATEDIF('Transaction Data'!$D9189,'Transaction Data'!$A9189,"y")</f>
        <v>40</v>
      </c>
      <c r="Q9189" s="2" t="str">
        <f>FLOOR('Transaction Data'!$P9189,15)&amp;"-"&amp;FLOOR('Transaction Data'!$P9189,15)+14</f>
        <v>30-44</v>
      </c>
      <c r="R9189" s="2" t="str">
        <f>IF('Transaction Data'!$L9189&lt;=10,"Less Expensive","Expensive")</f>
        <v>Less Expensive</v>
      </c>
      <c r="S9189" s="4">
        <f>WEEKDAY('Transaction Data'!$A9189)</f>
        <v>5</v>
      </c>
      <c r="T9189" s="2" t="str">
        <f>IF(WEEKDAY('Transaction Data'!$A9189,2)&lt;6,"Weekday","Weekend")</f>
        <v>Weekday</v>
      </c>
    </row>
    <row r="9190" ht="15.75" customHeight="1">
      <c r="A9190" s="1">
        <v>45332.0</v>
      </c>
      <c r="B9190" s="2" t="s">
        <v>6544</v>
      </c>
      <c r="C9190" s="2" t="s">
        <v>65</v>
      </c>
      <c r="D9190" s="1">
        <v>36624.0</v>
      </c>
      <c r="E9190" s="2" t="s">
        <v>63</v>
      </c>
      <c r="F9190" s="2">
        <v>236.0</v>
      </c>
      <c r="G9190" s="2" t="s">
        <v>55</v>
      </c>
      <c r="H9190" s="2" t="s">
        <v>24</v>
      </c>
      <c r="I9190" s="2" t="s">
        <v>25</v>
      </c>
      <c r="J9190" s="2" t="str">
        <f t="array" ref="J9190">XLOOKUP('Transaction Data'!$G9190,Product_Code,Biscuit_Brand)</f>
        <v>Vanilla Wafers</v>
      </c>
      <c r="K9190" s="2">
        <f t="array" ref="K9190">XLOOKUP('Transaction Data'!$G9190,Product_Code,Cost)</f>
        <v>18</v>
      </c>
      <c r="L9190" s="2">
        <f t="array" ref="L9190">XLOOKUP('Transaction Data'!$G9190,Product_Code,Unit_Price)</f>
        <v>36</v>
      </c>
      <c r="M9190" s="3">
        <f>'Transaction Data'!$F9190*'Transaction Data'!$K9190</f>
        <v>4248</v>
      </c>
      <c r="N9190" s="3">
        <f>'Transaction Data'!$F9190*'Transaction Data'!$L9190</f>
        <v>8496</v>
      </c>
      <c r="O9190" s="3">
        <f>'Transaction Data'!$N9190-'Transaction Data'!$M9190</f>
        <v>4248</v>
      </c>
      <c r="P9190" s="2">
        <f>DATEDIF('Transaction Data'!$D9190,'Transaction Data'!$A9190,"y")</f>
        <v>23</v>
      </c>
      <c r="Q9190" s="2" t="str">
        <f>FLOOR('Transaction Data'!$P9190,15)&amp;"-"&amp;FLOOR('Transaction Data'!$P9190,15)+14</f>
        <v>15-29</v>
      </c>
      <c r="R9190" s="2" t="str">
        <f>IF('Transaction Data'!$L9190&lt;=10,"Less Expensive","Expensive")</f>
        <v>Expensive</v>
      </c>
      <c r="S9190" s="4">
        <f>WEEKDAY('Transaction Data'!$A9190)</f>
        <v>7</v>
      </c>
      <c r="T9190" s="2" t="str">
        <f>IF(WEEKDAY('Transaction Data'!$A9190,2)&lt;6,"Weekday","Weekend")</f>
        <v>Weekend</v>
      </c>
    </row>
    <row r="9191" ht="15.75" customHeight="1">
      <c r="A9191" s="1">
        <v>45369.0</v>
      </c>
      <c r="B9191" s="2" t="s">
        <v>8389</v>
      </c>
      <c r="C9191" s="2" t="s">
        <v>69</v>
      </c>
      <c r="D9191" s="1">
        <v>23674.0</v>
      </c>
      <c r="E9191" s="2" t="s">
        <v>22</v>
      </c>
      <c r="F9191" s="2">
        <v>89.0</v>
      </c>
      <c r="G9191" s="2" t="s">
        <v>23</v>
      </c>
      <c r="H9191" s="2" t="s">
        <v>42</v>
      </c>
      <c r="I9191" s="2" t="s">
        <v>25</v>
      </c>
      <c r="J9191" s="2" t="str">
        <f t="array" ref="J9191">XLOOKUP('Transaction Data'!$G9191,Product_Code,Biscuit_Brand)</f>
        <v>Cinnamon Swirls</v>
      </c>
      <c r="K9191" s="2">
        <f t="array" ref="K9191">XLOOKUP('Transaction Data'!$G9191,Product_Code,Cost)</f>
        <v>10</v>
      </c>
      <c r="L9191" s="2">
        <f t="array" ref="L9191">XLOOKUP('Transaction Data'!$G9191,Product_Code,Unit_Price)</f>
        <v>14</v>
      </c>
      <c r="M9191" s="3">
        <f>'Transaction Data'!$F9191*'Transaction Data'!$K9191</f>
        <v>890</v>
      </c>
      <c r="N9191" s="3">
        <f>'Transaction Data'!$F9191*'Transaction Data'!$L9191</f>
        <v>1246</v>
      </c>
      <c r="O9191" s="3">
        <f>'Transaction Data'!$N9191-'Transaction Data'!$M9191</f>
        <v>356</v>
      </c>
      <c r="P9191" s="2">
        <f>DATEDIF('Transaction Data'!$D9191,'Transaction Data'!$A9191,"y")</f>
        <v>59</v>
      </c>
      <c r="Q9191" s="2" t="str">
        <f>FLOOR('Transaction Data'!$P9191,15)&amp;"-"&amp;FLOOR('Transaction Data'!$P9191,15)+14</f>
        <v>45-59</v>
      </c>
      <c r="R9191" s="2" t="str">
        <f>IF('Transaction Data'!$L9191&lt;=10,"Less Expensive","Expensive")</f>
        <v>Expensive</v>
      </c>
      <c r="S9191" s="4">
        <f>WEEKDAY('Transaction Data'!$A9191)</f>
        <v>2</v>
      </c>
      <c r="T9191" s="2" t="str">
        <f>IF(WEEKDAY('Transaction Data'!$A9191,2)&lt;6,"Weekday","Weekend")</f>
        <v>Weekday</v>
      </c>
    </row>
    <row r="9192" ht="15.75" customHeight="1">
      <c r="A9192" s="1">
        <v>45439.0</v>
      </c>
      <c r="B9192" s="2" t="s">
        <v>8390</v>
      </c>
      <c r="C9192" s="2" t="s">
        <v>41</v>
      </c>
      <c r="D9192" s="1">
        <v>36019.0</v>
      </c>
      <c r="E9192" s="2" t="s">
        <v>63</v>
      </c>
      <c r="F9192" s="2">
        <v>360.0</v>
      </c>
      <c r="G9192" s="2" t="s">
        <v>44</v>
      </c>
      <c r="H9192" s="2" t="s">
        <v>45</v>
      </c>
      <c r="I9192" s="2" t="s">
        <v>25</v>
      </c>
      <c r="J9192" s="2" t="str">
        <f t="array" ref="J9192">XLOOKUP('Transaction Data'!$G9192,Product_Code,Biscuit_Brand)</f>
        <v>Butter Crunch</v>
      </c>
      <c r="K9192" s="2">
        <f t="array" ref="K9192">XLOOKUP('Transaction Data'!$G9192,Product_Code,Cost)</f>
        <v>10</v>
      </c>
      <c r="L9192" s="2">
        <f t="array" ref="L9192">XLOOKUP('Transaction Data'!$G9192,Product_Code,Unit_Price)</f>
        <v>11</v>
      </c>
      <c r="M9192" s="3">
        <f>'Transaction Data'!$F9192*'Transaction Data'!$K9192</f>
        <v>3600</v>
      </c>
      <c r="N9192" s="3">
        <f>'Transaction Data'!$F9192*'Transaction Data'!$L9192</f>
        <v>3960</v>
      </c>
      <c r="O9192" s="3">
        <f>'Transaction Data'!$N9192-'Transaction Data'!$M9192</f>
        <v>360</v>
      </c>
      <c r="P9192" s="2">
        <f>DATEDIF('Transaction Data'!$D9192,'Transaction Data'!$A9192,"y")</f>
        <v>25</v>
      </c>
      <c r="Q9192" s="2" t="str">
        <f>FLOOR('Transaction Data'!$P9192,15)&amp;"-"&amp;FLOOR('Transaction Data'!$P9192,15)+14</f>
        <v>15-29</v>
      </c>
      <c r="R9192" s="2" t="str">
        <f>IF('Transaction Data'!$L9192&lt;=10,"Less Expensive","Expensive")</f>
        <v>Expensive</v>
      </c>
      <c r="S9192" s="4">
        <f>WEEKDAY('Transaction Data'!$A9192)</f>
        <v>2</v>
      </c>
      <c r="T9192" s="2" t="str">
        <f>IF(WEEKDAY('Transaction Data'!$A9192,2)&lt;6,"Weekday","Weekend")</f>
        <v>Weekday</v>
      </c>
    </row>
    <row r="9193" ht="15.75" customHeight="1">
      <c r="A9193" s="1">
        <v>45321.0</v>
      </c>
      <c r="B9193" s="2" t="s">
        <v>7679</v>
      </c>
      <c r="C9193" s="2" t="s">
        <v>78</v>
      </c>
      <c r="D9193" s="1">
        <v>33600.0</v>
      </c>
      <c r="E9193" s="2" t="s">
        <v>37</v>
      </c>
      <c r="F9193" s="2">
        <v>91.0</v>
      </c>
      <c r="G9193" s="2" t="s">
        <v>48</v>
      </c>
      <c r="H9193" s="2" t="s">
        <v>24</v>
      </c>
      <c r="I9193" s="2" t="s">
        <v>25</v>
      </c>
      <c r="J9193" s="2" t="str">
        <f t="array" ref="J9193">XLOOKUP('Transaction Data'!$G9193,Product_Code,Biscuit_Brand)</f>
        <v>Lemon Crisps</v>
      </c>
      <c r="K9193" s="2">
        <f t="array" ref="K9193">XLOOKUP('Transaction Data'!$G9193,Product_Code,Cost)</f>
        <v>7</v>
      </c>
      <c r="L9193" s="2">
        <f t="array" ref="L9193">XLOOKUP('Transaction Data'!$G9193,Product_Code,Unit_Price)</f>
        <v>9</v>
      </c>
      <c r="M9193" s="3">
        <f>'Transaction Data'!$F9193*'Transaction Data'!$K9193</f>
        <v>637</v>
      </c>
      <c r="N9193" s="3">
        <f>'Transaction Data'!$F9193*'Transaction Data'!$L9193</f>
        <v>819</v>
      </c>
      <c r="O9193" s="3">
        <f>'Transaction Data'!$N9193-'Transaction Data'!$M9193</f>
        <v>182</v>
      </c>
      <c r="P9193" s="2">
        <f>DATEDIF('Transaction Data'!$D9193,'Transaction Data'!$A9193,"y")</f>
        <v>32</v>
      </c>
      <c r="Q9193" s="2" t="str">
        <f>FLOOR('Transaction Data'!$P9193,15)&amp;"-"&amp;FLOOR('Transaction Data'!$P9193,15)+14</f>
        <v>30-44</v>
      </c>
      <c r="R9193" s="2" t="str">
        <f>IF('Transaction Data'!$L9193&lt;=10,"Less Expensive","Expensive")</f>
        <v>Less Expensive</v>
      </c>
      <c r="S9193" s="4">
        <f>WEEKDAY('Transaction Data'!$A9193)</f>
        <v>3</v>
      </c>
      <c r="T9193" s="2" t="str">
        <f>IF(WEEKDAY('Transaction Data'!$A9193,2)&lt;6,"Weekday","Weekend")</f>
        <v>Weekday</v>
      </c>
    </row>
    <row r="9194" ht="15.75" customHeight="1">
      <c r="A9194" s="1">
        <v>45465.0</v>
      </c>
      <c r="B9194" s="2" t="s">
        <v>8391</v>
      </c>
      <c r="C9194" s="2" t="s">
        <v>72</v>
      </c>
      <c r="D9194" s="1">
        <v>32753.0</v>
      </c>
      <c r="E9194" s="2" t="s">
        <v>63</v>
      </c>
      <c r="F9194" s="2">
        <v>37.0</v>
      </c>
      <c r="G9194" s="2" t="s">
        <v>48</v>
      </c>
      <c r="H9194" s="2" t="s">
        <v>29</v>
      </c>
      <c r="I9194" s="2" t="s">
        <v>25</v>
      </c>
      <c r="J9194" s="2" t="str">
        <f t="array" ref="J9194">XLOOKUP('Transaction Data'!$G9194,Product_Code,Biscuit_Brand)</f>
        <v>Lemon Crisps</v>
      </c>
      <c r="K9194" s="2">
        <f t="array" ref="K9194">XLOOKUP('Transaction Data'!$G9194,Product_Code,Cost)</f>
        <v>7</v>
      </c>
      <c r="L9194" s="2">
        <f t="array" ref="L9194">XLOOKUP('Transaction Data'!$G9194,Product_Code,Unit_Price)</f>
        <v>9</v>
      </c>
      <c r="M9194" s="3">
        <f>'Transaction Data'!$F9194*'Transaction Data'!$K9194</f>
        <v>259</v>
      </c>
      <c r="N9194" s="3">
        <f>'Transaction Data'!$F9194*'Transaction Data'!$L9194</f>
        <v>333</v>
      </c>
      <c r="O9194" s="3">
        <f>'Transaction Data'!$N9194-'Transaction Data'!$M9194</f>
        <v>74</v>
      </c>
      <c r="P9194" s="2">
        <f>DATEDIF('Transaction Data'!$D9194,'Transaction Data'!$A9194,"y")</f>
        <v>34</v>
      </c>
      <c r="Q9194" s="2" t="str">
        <f>FLOOR('Transaction Data'!$P9194,15)&amp;"-"&amp;FLOOR('Transaction Data'!$P9194,15)+14</f>
        <v>30-44</v>
      </c>
      <c r="R9194" s="2" t="str">
        <f>IF('Transaction Data'!$L9194&lt;=10,"Less Expensive","Expensive")</f>
        <v>Less Expensive</v>
      </c>
      <c r="S9194" s="4">
        <f>WEEKDAY('Transaction Data'!$A9194)</f>
        <v>7</v>
      </c>
      <c r="T9194" s="2" t="str">
        <f>IF(WEEKDAY('Transaction Data'!$A9194,2)&lt;6,"Weekday","Weekend")</f>
        <v>Weekend</v>
      </c>
    </row>
    <row r="9195" ht="15.75" customHeight="1">
      <c r="A9195" s="1">
        <v>45322.0</v>
      </c>
      <c r="B9195" s="2" t="s">
        <v>8392</v>
      </c>
      <c r="C9195" s="2" t="s">
        <v>69</v>
      </c>
      <c r="D9195" s="1">
        <v>34380.0</v>
      </c>
      <c r="E9195" s="2" t="s">
        <v>22</v>
      </c>
      <c r="F9195" s="2">
        <v>300.0</v>
      </c>
      <c r="G9195" s="2" t="s">
        <v>57</v>
      </c>
      <c r="H9195" s="2" t="s">
        <v>42</v>
      </c>
      <c r="I9195" s="2" t="s">
        <v>25</v>
      </c>
      <c r="J9195" s="2" t="str">
        <f t="array" ref="J9195">XLOOKUP('Transaction Data'!$G9195,Product_Code,Biscuit_Brand)</f>
        <v>Oatmeal Cookies</v>
      </c>
      <c r="K9195" s="2">
        <f t="array" ref="K9195">XLOOKUP('Transaction Data'!$G9195,Product_Code,Cost)</f>
        <v>19</v>
      </c>
      <c r="L9195" s="2">
        <f t="array" ref="L9195">XLOOKUP('Transaction Data'!$G9195,Product_Code,Unit_Price)</f>
        <v>23</v>
      </c>
      <c r="M9195" s="3">
        <f>'Transaction Data'!$F9195*'Transaction Data'!$K9195</f>
        <v>5700</v>
      </c>
      <c r="N9195" s="3">
        <f>'Transaction Data'!$F9195*'Transaction Data'!$L9195</f>
        <v>6900</v>
      </c>
      <c r="O9195" s="3">
        <f>'Transaction Data'!$N9195-'Transaction Data'!$M9195</f>
        <v>1200</v>
      </c>
      <c r="P9195" s="2">
        <f>DATEDIF('Transaction Data'!$D9195,'Transaction Data'!$A9195,"y")</f>
        <v>29</v>
      </c>
      <c r="Q9195" s="2" t="str">
        <f>FLOOR('Transaction Data'!$P9195,15)&amp;"-"&amp;FLOOR('Transaction Data'!$P9195,15)+14</f>
        <v>15-29</v>
      </c>
      <c r="R9195" s="2" t="str">
        <f>IF('Transaction Data'!$L9195&lt;=10,"Less Expensive","Expensive")</f>
        <v>Expensive</v>
      </c>
      <c r="S9195" s="4">
        <f>WEEKDAY('Transaction Data'!$A9195)</f>
        <v>4</v>
      </c>
      <c r="T9195" s="2" t="str">
        <f>IF(WEEKDAY('Transaction Data'!$A9195,2)&lt;6,"Weekday","Weekend")</f>
        <v>Weekday</v>
      </c>
    </row>
    <row r="9196" ht="15.75" customHeight="1">
      <c r="A9196" s="1">
        <v>45306.0</v>
      </c>
      <c r="B9196" s="2" t="s">
        <v>8393</v>
      </c>
      <c r="C9196" s="2" t="s">
        <v>65</v>
      </c>
      <c r="D9196" s="1">
        <v>21035.0</v>
      </c>
      <c r="E9196" s="2" t="s">
        <v>22</v>
      </c>
      <c r="F9196" s="2">
        <v>66.0</v>
      </c>
      <c r="G9196" s="2" t="s">
        <v>23</v>
      </c>
      <c r="H9196" s="2" t="s">
        <v>45</v>
      </c>
      <c r="I9196" s="2" t="s">
        <v>25</v>
      </c>
      <c r="J9196" s="2" t="str">
        <f t="array" ref="J9196">XLOOKUP('Transaction Data'!$G9196,Product_Code,Biscuit_Brand)</f>
        <v>Cinnamon Swirls</v>
      </c>
      <c r="K9196" s="2">
        <f t="array" ref="K9196">XLOOKUP('Transaction Data'!$G9196,Product_Code,Cost)</f>
        <v>10</v>
      </c>
      <c r="L9196" s="2">
        <f t="array" ref="L9196">XLOOKUP('Transaction Data'!$G9196,Product_Code,Unit_Price)</f>
        <v>14</v>
      </c>
      <c r="M9196" s="3">
        <f>'Transaction Data'!$F9196*'Transaction Data'!$K9196</f>
        <v>660</v>
      </c>
      <c r="N9196" s="3">
        <f>'Transaction Data'!$F9196*'Transaction Data'!$L9196</f>
        <v>924</v>
      </c>
      <c r="O9196" s="3">
        <f>'Transaction Data'!$N9196-'Transaction Data'!$M9196</f>
        <v>264</v>
      </c>
      <c r="P9196" s="2">
        <f>DATEDIF('Transaction Data'!$D9196,'Transaction Data'!$A9196,"y")</f>
        <v>66</v>
      </c>
      <c r="Q9196" s="2" t="str">
        <f>FLOOR('Transaction Data'!$P9196,15)&amp;"-"&amp;FLOOR('Transaction Data'!$P9196,15)+14</f>
        <v>60-74</v>
      </c>
      <c r="R9196" s="2" t="str">
        <f>IF('Transaction Data'!$L9196&lt;=10,"Less Expensive","Expensive")</f>
        <v>Expensive</v>
      </c>
      <c r="S9196" s="4">
        <f>WEEKDAY('Transaction Data'!$A9196)</f>
        <v>2</v>
      </c>
      <c r="T9196" s="2" t="str">
        <f>IF(WEEKDAY('Transaction Data'!$A9196,2)&lt;6,"Weekday","Weekend")</f>
        <v>Weekday</v>
      </c>
    </row>
    <row r="9197" ht="15.75" customHeight="1">
      <c r="A9197" s="1">
        <v>45311.0</v>
      </c>
      <c r="B9197" s="2" t="s">
        <v>8394</v>
      </c>
      <c r="C9197" s="2" t="s">
        <v>69</v>
      </c>
      <c r="D9197" s="1">
        <v>22063.0</v>
      </c>
      <c r="E9197" s="2" t="s">
        <v>22</v>
      </c>
      <c r="F9197" s="2">
        <v>241.0</v>
      </c>
      <c r="G9197" s="2" t="s">
        <v>44</v>
      </c>
      <c r="H9197" s="2" t="s">
        <v>24</v>
      </c>
      <c r="I9197" s="2" t="s">
        <v>25</v>
      </c>
      <c r="J9197" s="2" t="str">
        <f t="array" ref="J9197">XLOOKUP('Transaction Data'!$G9197,Product_Code,Biscuit_Brand)</f>
        <v>Butter Crunch</v>
      </c>
      <c r="K9197" s="2">
        <f t="array" ref="K9197">XLOOKUP('Transaction Data'!$G9197,Product_Code,Cost)</f>
        <v>10</v>
      </c>
      <c r="L9197" s="2">
        <f t="array" ref="L9197">XLOOKUP('Transaction Data'!$G9197,Product_Code,Unit_Price)</f>
        <v>11</v>
      </c>
      <c r="M9197" s="3">
        <f>'Transaction Data'!$F9197*'Transaction Data'!$K9197</f>
        <v>2410</v>
      </c>
      <c r="N9197" s="3">
        <f>'Transaction Data'!$F9197*'Transaction Data'!$L9197</f>
        <v>2651</v>
      </c>
      <c r="O9197" s="3">
        <f>'Transaction Data'!$N9197-'Transaction Data'!$M9197</f>
        <v>241</v>
      </c>
      <c r="P9197" s="2">
        <f>DATEDIF('Transaction Data'!$D9197,'Transaction Data'!$A9197,"y")</f>
        <v>63</v>
      </c>
      <c r="Q9197" s="2" t="str">
        <f>FLOOR('Transaction Data'!$P9197,15)&amp;"-"&amp;FLOOR('Transaction Data'!$P9197,15)+14</f>
        <v>60-74</v>
      </c>
      <c r="R9197" s="2" t="str">
        <f>IF('Transaction Data'!$L9197&lt;=10,"Less Expensive","Expensive")</f>
        <v>Expensive</v>
      </c>
      <c r="S9197" s="4">
        <f>WEEKDAY('Transaction Data'!$A9197)</f>
        <v>7</v>
      </c>
      <c r="T9197" s="2" t="str">
        <f>IF(WEEKDAY('Transaction Data'!$A9197,2)&lt;6,"Weekday","Weekend")</f>
        <v>Weekend</v>
      </c>
    </row>
    <row r="9198" ht="15.75" customHeight="1">
      <c r="A9198" s="1">
        <v>45444.0</v>
      </c>
      <c r="B9198" s="2" t="s">
        <v>8395</v>
      </c>
      <c r="C9198" s="2" t="s">
        <v>72</v>
      </c>
      <c r="D9198" s="1">
        <v>20123.0</v>
      </c>
      <c r="E9198" s="2" t="s">
        <v>22</v>
      </c>
      <c r="F9198" s="2">
        <v>386.0</v>
      </c>
      <c r="G9198" s="2" t="s">
        <v>48</v>
      </c>
      <c r="H9198" s="2" t="s">
        <v>29</v>
      </c>
      <c r="I9198" s="2" t="s">
        <v>25</v>
      </c>
      <c r="J9198" s="2" t="str">
        <f t="array" ref="J9198">XLOOKUP('Transaction Data'!$G9198,Product_Code,Biscuit_Brand)</f>
        <v>Lemon Crisps</v>
      </c>
      <c r="K9198" s="2">
        <f t="array" ref="K9198">XLOOKUP('Transaction Data'!$G9198,Product_Code,Cost)</f>
        <v>7</v>
      </c>
      <c r="L9198" s="2">
        <f t="array" ref="L9198">XLOOKUP('Transaction Data'!$G9198,Product_Code,Unit_Price)</f>
        <v>9</v>
      </c>
      <c r="M9198" s="3">
        <f>'Transaction Data'!$F9198*'Transaction Data'!$K9198</f>
        <v>2702</v>
      </c>
      <c r="N9198" s="3">
        <f>'Transaction Data'!$F9198*'Transaction Data'!$L9198</f>
        <v>3474</v>
      </c>
      <c r="O9198" s="3">
        <f>'Transaction Data'!$N9198-'Transaction Data'!$M9198</f>
        <v>772</v>
      </c>
      <c r="P9198" s="2">
        <f>DATEDIF('Transaction Data'!$D9198,'Transaction Data'!$A9198,"y")</f>
        <v>69</v>
      </c>
      <c r="Q9198" s="2" t="str">
        <f>FLOOR('Transaction Data'!$P9198,15)&amp;"-"&amp;FLOOR('Transaction Data'!$P9198,15)+14</f>
        <v>60-74</v>
      </c>
      <c r="R9198" s="2" t="str">
        <f>IF('Transaction Data'!$L9198&lt;=10,"Less Expensive","Expensive")</f>
        <v>Less Expensive</v>
      </c>
      <c r="S9198" s="4">
        <f>WEEKDAY('Transaction Data'!$A9198)</f>
        <v>7</v>
      </c>
      <c r="T9198" s="2" t="str">
        <f>IF(WEEKDAY('Transaction Data'!$A9198,2)&lt;6,"Weekday","Weekend")</f>
        <v>Weekend</v>
      </c>
    </row>
    <row r="9199" ht="15.75" customHeight="1">
      <c r="A9199" s="1">
        <v>45351.0</v>
      </c>
      <c r="B9199" s="2" t="s">
        <v>8396</v>
      </c>
      <c r="C9199" s="2" t="s">
        <v>32</v>
      </c>
      <c r="D9199" s="1">
        <v>16972.0</v>
      </c>
      <c r="E9199" s="2" t="s">
        <v>22</v>
      </c>
      <c r="F9199" s="2">
        <v>100.0</v>
      </c>
      <c r="G9199" s="2" t="s">
        <v>23</v>
      </c>
      <c r="H9199" s="2" t="s">
        <v>29</v>
      </c>
      <c r="I9199" s="2" t="s">
        <v>25</v>
      </c>
      <c r="J9199" s="2" t="str">
        <f t="array" ref="J9199">XLOOKUP('Transaction Data'!$G9199,Product_Code,Biscuit_Brand)</f>
        <v>Cinnamon Swirls</v>
      </c>
      <c r="K9199" s="2">
        <f t="array" ref="K9199">XLOOKUP('Transaction Data'!$G9199,Product_Code,Cost)</f>
        <v>10</v>
      </c>
      <c r="L9199" s="2">
        <f t="array" ref="L9199">XLOOKUP('Transaction Data'!$G9199,Product_Code,Unit_Price)</f>
        <v>14</v>
      </c>
      <c r="M9199" s="3">
        <f>'Transaction Data'!$F9199*'Transaction Data'!$K9199</f>
        <v>1000</v>
      </c>
      <c r="N9199" s="3">
        <f>'Transaction Data'!$F9199*'Transaction Data'!$L9199</f>
        <v>1400</v>
      </c>
      <c r="O9199" s="3">
        <f>'Transaction Data'!$N9199-'Transaction Data'!$M9199</f>
        <v>400</v>
      </c>
      <c r="P9199" s="2">
        <f>DATEDIF('Transaction Data'!$D9199,'Transaction Data'!$A9199,"y")</f>
        <v>77</v>
      </c>
      <c r="Q9199" s="2" t="str">
        <f>FLOOR('Transaction Data'!$P9199,15)&amp;"-"&amp;FLOOR('Transaction Data'!$P9199,15)+14</f>
        <v>75-89</v>
      </c>
      <c r="R9199" s="2" t="str">
        <f>IF('Transaction Data'!$L9199&lt;=10,"Less Expensive","Expensive")</f>
        <v>Expensive</v>
      </c>
      <c r="S9199" s="4">
        <f>WEEKDAY('Transaction Data'!$A9199)</f>
        <v>5</v>
      </c>
      <c r="T9199" s="2" t="str">
        <f>IF(WEEKDAY('Transaction Data'!$A9199,2)&lt;6,"Weekday","Weekend")</f>
        <v>Weekday</v>
      </c>
    </row>
    <row r="9200" ht="15.75" customHeight="1">
      <c r="A9200" s="1">
        <v>45437.0</v>
      </c>
      <c r="B9200" s="2" t="s">
        <v>8397</v>
      </c>
      <c r="C9200" s="2" t="s">
        <v>32</v>
      </c>
      <c r="D9200" s="1">
        <v>31683.0</v>
      </c>
      <c r="E9200" s="2" t="s">
        <v>63</v>
      </c>
      <c r="F9200" s="2">
        <v>40.0</v>
      </c>
      <c r="G9200" s="2" t="s">
        <v>57</v>
      </c>
      <c r="H9200" s="2" t="s">
        <v>34</v>
      </c>
      <c r="I9200" s="2" t="s">
        <v>25</v>
      </c>
      <c r="J9200" s="2" t="str">
        <f t="array" ref="J9200">XLOOKUP('Transaction Data'!$G9200,Product_Code,Biscuit_Brand)</f>
        <v>Oatmeal Cookies</v>
      </c>
      <c r="K9200" s="2">
        <f t="array" ref="K9200">XLOOKUP('Transaction Data'!$G9200,Product_Code,Cost)</f>
        <v>19</v>
      </c>
      <c r="L9200" s="2">
        <f t="array" ref="L9200">XLOOKUP('Transaction Data'!$G9200,Product_Code,Unit_Price)</f>
        <v>23</v>
      </c>
      <c r="M9200" s="3">
        <f>'Transaction Data'!$F9200*'Transaction Data'!$K9200</f>
        <v>760</v>
      </c>
      <c r="N9200" s="3">
        <f>'Transaction Data'!$F9200*'Transaction Data'!$L9200</f>
        <v>920</v>
      </c>
      <c r="O9200" s="3">
        <f>'Transaction Data'!$N9200-'Transaction Data'!$M9200</f>
        <v>160</v>
      </c>
      <c r="P9200" s="2">
        <f>DATEDIF('Transaction Data'!$D9200,'Transaction Data'!$A9200,"y")</f>
        <v>37</v>
      </c>
      <c r="Q9200" s="2" t="str">
        <f>FLOOR('Transaction Data'!$P9200,15)&amp;"-"&amp;FLOOR('Transaction Data'!$P9200,15)+14</f>
        <v>30-44</v>
      </c>
      <c r="R9200" s="2" t="str">
        <f>IF('Transaction Data'!$L9200&lt;=10,"Less Expensive","Expensive")</f>
        <v>Expensive</v>
      </c>
      <c r="S9200" s="4">
        <f>WEEKDAY('Transaction Data'!$A9200)</f>
        <v>7</v>
      </c>
      <c r="T9200" s="2" t="str">
        <f>IF(WEEKDAY('Transaction Data'!$A9200,2)&lt;6,"Weekday","Weekend")</f>
        <v>Weekend</v>
      </c>
    </row>
    <row r="9201" ht="15.75" customHeight="1">
      <c r="A9201" s="1">
        <v>45358.0</v>
      </c>
      <c r="B9201" s="2" t="s">
        <v>8398</v>
      </c>
      <c r="C9201" s="2" t="s">
        <v>51</v>
      </c>
      <c r="D9201" s="1">
        <v>20056.0</v>
      </c>
      <c r="E9201" s="2" t="s">
        <v>22</v>
      </c>
      <c r="F9201" s="2">
        <v>419.0</v>
      </c>
      <c r="G9201" s="2" t="s">
        <v>60</v>
      </c>
      <c r="H9201" s="2" t="s">
        <v>24</v>
      </c>
      <c r="I9201" s="2" t="s">
        <v>25</v>
      </c>
      <c r="J9201" s="2" t="str">
        <f t="array" ref="J9201">XLOOKUP('Transaction Data'!$G9201,Product_Code,Biscuit_Brand)</f>
        <v>Peanut Butter Bites</v>
      </c>
      <c r="K9201" s="2">
        <f t="array" ref="K9201">XLOOKUP('Transaction Data'!$G9201,Product_Code,Cost)</f>
        <v>5</v>
      </c>
      <c r="L9201" s="2">
        <f t="array" ref="L9201">XLOOKUP('Transaction Data'!$G9201,Product_Code,Unit_Price)</f>
        <v>7</v>
      </c>
      <c r="M9201" s="3">
        <f>'Transaction Data'!$F9201*'Transaction Data'!$K9201</f>
        <v>2095</v>
      </c>
      <c r="N9201" s="3">
        <f>'Transaction Data'!$F9201*'Transaction Data'!$L9201</f>
        <v>2933</v>
      </c>
      <c r="O9201" s="3">
        <f>'Transaction Data'!$N9201-'Transaction Data'!$M9201</f>
        <v>838</v>
      </c>
      <c r="P9201" s="2">
        <f>DATEDIF('Transaction Data'!$D9201,'Transaction Data'!$A9201,"y")</f>
        <v>69</v>
      </c>
      <c r="Q9201" s="2" t="str">
        <f>FLOOR('Transaction Data'!$P9201,15)&amp;"-"&amp;FLOOR('Transaction Data'!$P9201,15)+14</f>
        <v>60-74</v>
      </c>
      <c r="R9201" s="2" t="str">
        <f>IF('Transaction Data'!$L9201&lt;=10,"Less Expensive","Expensive")</f>
        <v>Less Expensive</v>
      </c>
      <c r="S9201" s="4">
        <f>WEEKDAY('Transaction Data'!$A9201)</f>
        <v>5</v>
      </c>
      <c r="T9201" s="2" t="str">
        <f>IF(WEEKDAY('Transaction Data'!$A9201,2)&lt;6,"Weekday","Weekend")</f>
        <v>Weekday</v>
      </c>
    </row>
    <row r="9202" ht="15.75" customHeight="1">
      <c r="A9202" s="1">
        <v>45355.0</v>
      </c>
      <c r="B9202" s="2" t="s">
        <v>8399</v>
      </c>
      <c r="C9202" s="2" t="s">
        <v>69</v>
      </c>
      <c r="D9202" s="1">
        <v>34372.0</v>
      </c>
      <c r="E9202" s="2" t="s">
        <v>22</v>
      </c>
      <c r="F9202" s="2">
        <v>444.0</v>
      </c>
      <c r="G9202" s="2" t="s">
        <v>44</v>
      </c>
      <c r="H9202" s="2" t="s">
        <v>42</v>
      </c>
      <c r="I9202" s="2" t="s">
        <v>25</v>
      </c>
      <c r="J9202" s="2" t="str">
        <f t="array" ref="J9202">XLOOKUP('Transaction Data'!$G9202,Product_Code,Biscuit_Brand)</f>
        <v>Butter Crunch</v>
      </c>
      <c r="K9202" s="2">
        <f t="array" ref="K9202">XLOOKUP('Transaction Data'!$G9202,Product_Code,Cost)</f>
        <v>10</v>
      </c>
      <c r="L9202" s="2">
        <f t="array" ref="L9202">XLOOKUP('Transaction Data'!$G9202,Product_Code,Unit_Price)</f>
        <v>11</v>
      </c>
      <c r="M9202" s="3">
        <f>'Transaction Data'!$F9202*'Transaction Data'!$K9202</f>
        <v>4440</v>
      </c>
      <c r="N9202" s="3">
        <f>'Transaction Data'!$F9202*'Transaction Data'!$L9202</f>
        <v>4884</v>
      </c>
      <c r="O9202" s="3">
        <f>'Transaction Data'!$N9202-'Transaction Data'!$M9202</f>
        <v>444</v>
      </c>
      <c r="P9202" s="2">
        <f>DATEDIF('Transaction Data'!$D9202,'Transaction Data'!$A9202,"y")</f>
        <v>30</v>
      </c>
      <c r="Q9202" s="2" t="str">
        <f>FLOOR('Transaction Data'!$P9202,15)&amp;"-"&amp;FLOOR('Transaction Data'!$P9202,15)+14</f>
        <v>30-44</v>
      </c>
      <c r="R9202" s="2" t="str">
        <f>IF('Transaction Data'!$L9202&lt;=10,"Less Expensive","Expensive")</f>
        <v>Expensive</v>
      </c>
      <c r="S9202" s="4">
        <f>WEEKDAY('Transaction Data'!$A9202)</f>
        <v>2</v>
      </c>
      <c r="T9202" s="2" t="str">
        <f>IF(WEEKDAY('Transaction Data'!$A9202,2)&lt;6,"Weekday","Weekend")</f>
        <v>Weekday</v>
      </c>
    </row>
    <row r="9203" ht="15.75" customHeight="1">
      <c r="A9203" s="1">
        <v>45326.0</v>
      </c>
      <c r="B9203" s="2" t="s">
        <v>8400</v>
      </c>
      <c r="C9203" s="2" t="s">
        <v>21</v>
      </c>
      <c r="D9203" s="1">
        <v>21517.0</v>
      </c>
      <c r="E9203" s="2" t="s">
        <v>37</v>
      </c>
      <c r="F9203" s="2">
        <v>482.0</v>
      </c>
      <c r="G9203" s="2" t="s">
        <v>57</v>
      </c>
      <c r="H9203" s="2" t="s">
        <v>45</v>
      </c>
      <c r="I9203" s="2" t="s">
        <v>25</v>
      </c>
      <c r="J9203" s="2" t="str">
        <f t="array" ref="J9203">XLOOKUP('Transaction Data'!$G9203,Product_Code,Biscuit_Brand)</f>
        <v>Oatmeal Cookies</v>
      </c>
      <c r="K9203" s="2">
        <f t="array" ref="K9203">XLOOKUP('Transaction Data'!$G9203,Product_Code,Cost)</f>
        <v>19</v>
      </c>
      <c r="L9203" s="2">
        <f t="array" ref="L9203">XLOOKUP('Transaction Data'!$G9203,Product_Code,Unit_Price)</f>
        <v>23</v>
      </c>
      <c r="M9203" s="3">
        <f>'Transaction Data'!$F9203*'Transaction Data'!$K9203</f>
        <v>9158</v>
      </c>
      <c r="N9203" s="3">
        <f>'Transaction Data'!$F9203*'Transaction Data'!$L9203</f>
        <v>11086</v>
      </c>
      <c r="O9203" s="3">
        <f>'Transaction Data'!$N9203-'Transaction Data'!$M9203</f>
        <v>1928</v>
      </c>
      <c r="P9203" s="2">
        <f>DATEDIF('Transaction Data'!$D9203,'Transaction Data'!$A9203,"y")</f>
        <v>65</v>
      </c>
      <c r="Q9203" s="2" t="str">
        <f>FLOOR('Transaction Data'!$P9203,15)&amp;"-"&amp;FLOOR('Transaction Data'!$P9203,15)+14</f>
        <v>60-74</v>
      </c>
      <c r="R9203" s="2" t="str">
        <f>IF('Transaction Data'!$L9203&lt;=10,"Less Expensive","Expensive")</f>
        <v>Expensive</v>
      </c>
      <c r="S9203" s="4">
        <f>WEEKDAY('Transaction Data'!$A9203)</f>
        <v>1</v>
      </c>
      <c r="T9203" s="2" t="str">
        <f>IF(WEEKDAY('Transaction Data'!$A9203,2)&lt;6,"Weekday","Weekend")</f>
        <v>Weekend</v>
      </c>
    </row>
    <row r="9204" ht="15.75" customHeight="1">
      <c r="A9204" s="1">
        <v>45463.0</v>
      </c>
      <c r="B9204" s="2" t="s">
        <v>1352</v>
      </c>
      <c r="C9204" s="2" t="s">
        <v>78</v>
      </c>
      <c r="D9204" s="1">
        <v>20815.0</v>
      </c>
      <c r="E9204" s="2" t="s">
        <v>37</v>
      </c>
      <c r="F9204" s="2">
        <v>59.0</v>
      </c>
      <c r="G9204" s="2" t="s">
        <v>28</v>
      </c>
      <c r="H9204" s="2" t="s">
        <v>24</v>
      </c>
      <c r="I9204" s="2" t="s">
        <v>25</v>
      </c>
      <c r="J9204" s="2" t="str">
        <f t="array" ref="J9204">XLOOKUP('Transaction Data'!$G9204,Product_Code,Biscuit_Brand)</f>
        <v>Shortbread</v>
      </c>
      <c r="K9204" s="2">
        <f t="array" ref="K9204">XLOOKUP('Transaction Data'!$G9204,Product_Code,Cost)</f>
        <v>10</v>
      </c>
      <c r="L9204" s="2">
        <f t="array" ref="L9204">XLOOKUP('Transaction Data'!$G9204,Product_Code,Unit_Price)</f>
        <v>45</v>
      </c>
      <c r="M9204" s="3">
        <f>'Transaction Data'!$F9204*'Transaction Data'!$K9204</f>
        <v>590</v>
      </c>
      <c r="N9204" s="3">
        <f>'Transaction Data'!$F9204*'Transaction Data'!$L9204</f>
        <v>2655</v>
      </c>
      <c r="O9204" s="3">
        <f>'Transaction Data'!$N9204-'Transaction Data'!$M9204</f>
        <v>2065</v>
      </c>
      <c r="P9204" s="2">
        <f>DATEDIF('Transaction Data'!$D9204,'Transaction Data'!$A9204,"y")</f>
        <v>67</v>
      </c>
      <c r="Q9204" s="2" t="str">
        <f>FLOOR('Transaction Data'!$P9204,15)&amp;"-"&amp;FLOOR('Transaction Data'!$P9204,15)+14</f>
        <v>60-74</v>
      </c>
      <c r="R9204" s="2" t="str">
        <f>IF('Transaction Data'!$L9204&lt;=10,"Less Expensive","Expensive")</f>
        <v>Expensive</v>
      </c>
      <c r="S9204" s="4">
        <f>WEEKDAY('Transaction Data'!$A9204)</f>
        <v>5</v>
      </c>
      <c r="T9204" s="2" t="str">
        <f>IF(WEEKDAY('Transaction Data'!$A9204,2)&lt;6,"Weekday","Weekend")</f>
        <v>Weekday</v>
      </c>
    </row>
    <row r="9205" ht="15.75" customHeight="1">
      <c r="A9205" s="1">
        <v>45436.0</v>
      </c>
      <c r="B9205" s="2" t="s">
        <v>8401</v>
      </c>
      <c r="C9205" s="2" t="s">
        <v>32</v>
      </c>
      <c r="D9205" s="1">
        <v>25157.0</v>
      </c>
      <c r="E9205" s="2" t="s">
        <v>27</v>
      </c>
      <c r="F9205" s="2">
        <v>127.0</v>
      </c>
      <c r="G9205" s="2" t="s">
        <v>48</v>
      </c>
      <c r="H9205" s="2" t="s">
        <v>29</v>
      </c>
      <c r="I9205" s="2" t="s">
        <v>25</v>
      </c>
      <c r="J9205" s="2" t="str">
        <f t="array" ref="J9205">XLOOKUP('Transaction Data'!$G9205,Product_Code,Biscuit_Brand)</f>
        <v>Lemon Crisps</v>
      </c>
      <c r="K9205" s="2">
        <f t="array" ref="K9205">XLOOKUP('Transaction Data'!$G9205,Product_Code,Cost)</f>
        <v>7</v>
      </c>
      <c r="L9205" s="2">
        <f t="array" ref="L9205">XLOOKUP('Transaction Data'!$G9205,Product_Code,Unit_Price)</f>
        <v>9</v>
      </c>
      <c r="M9205" s="3">
        <f>'Transaction Data'!$F9205*'Transaction Data'!$K9205</f>
        <v>889</v>
      </c>
      <c r="N9205" s="3">
        <f>'Transaction Data'!$F9205*'Transaction Data'!$L9205</f>
        <v>1143</v>
      </c>
      <c r="O9205" s="3">
        <f>'Transaction Data'!$N9205-'Transaction Data'!$M9205</f>
        <v>254</v>
      </c>
      <c r="P9205" s="2">
        <f>DATEDIF('Transaction Data'!$D9205,'Transaction Data'!$A9205,"y")</f>
        <v>55</v>
      </c>
      <c r="Q9205" s="2" t="str">
        <f>FLOOR('Transaction Data'!$P9205,15)&amp;"-"&amp;FLOOR('Transaction Data'!$P9205,15)+14</f>
        <v>45-59</v>
      </c>
      <c r="R9205" s="2" t="str">
        <f>IF('Transaction Data'!$L9205&lt;=10,"Less Expensive","Expensive")</f>
        <v>Less Expensive</v>
      </c>
      <c r="S9205" s="4">
        <f>WEEKDAY('Transaction Data'!$A9205)</f>
        <v>6</v>
      </c>
      <c r="T9205" s="2" t="str">
        <f>IF(WEEKDAY('Transaction Data'!$A9205,2)&lt;6,"Weekday","Weekend")</f>
        <v>Weekday</v>
      </c>
    </row>
    <row r="9206" ht="15.75" customHeight="1">
      <c r="A9206" s="1">
        <v>45476.0</v>
      </c>
      <c r="B9206" s="2" t="s">
        <v>8402</v>
      </c>
      <c r="C9206" s="2" t="s">
        <v>72</v>
      </c>
      <c r="D9206" s="1">
        <v>17011.0</v>
      </c>
      <c r="E9206" s="2" t="s">
        <v>63</v>
      </c>
      <c r="F9206" s="2">
        <v>279.0</v>
      </c>
      <c r="G9206" s="2" t="s">
        <v>33</v>
      </c>
      <c r="H9206" s="2" t="s">
        <v>42</v>
      </c>
      <c r="I9206" s="2" t="s">
        <v>25</v>
      </c>
      <c r="J9206" s="2" t="str">
        <f t="array" ref="J9206">XLOOKUP('Transaction Data'!$G9206,Product_Code,Biscuit_Brand)</f>
        <v>Caramel Biscuits</v>
      </c>
      <c r="K9206" s="2">
        <f t="array" ref="K9206">XLOOKUP('Transaction Data'!$G9206,Product_Code,Cost)</f>
        <v>18</v>
      </c>
      <c r="L9206" s="2">
        <f t="array" ref="L9206">XLOOKUP('Transaction Data'!$G9206,Product_Code,Unit_Price)</f>
        <v>22</v>
      </c>
      <c r="M9206" s="3">
        <f>'Transaction Data'!$F9206*'Transaction Data'!$K9206</f>
        <v>5022</v>
      </c>
      <c r="N9206" s="3">
        <f>'Transaction Data'!$F9206*'Transaction Data'!$L9206</f>
        <v>6138</v>
      </c>
      <c r="O9206" s="3">
        <f>'Transaction Data'!$N9206-'Transaction Data'!$M9206</f>
        <v>1116</v>
      </c>
      <c r="P9206" s="2">
        <f>DATEDIF('Transaction Data'!$D9206,'Transaction Data'!$A9206,"y")</f>
        <v>77</v>
      </c>
      <c r="Q9206" s="2" t="str">
        <f>FLOOR('Transaction Data'!$P9206,15)&amp;"-"&amp;FLOOR('Transaction Data'!$P9206,15)+14</f>
        <v>75-89</v>
      </c>
      <c r="R9206" s="2" t="str">
        <f>IF('Transaction Data'!$L9206&lt;=10,"Less Expensive","Expensive")</f>
        <v>Expensive</v>
      </c>
      <c r="S9206" s="4">
        <f>WEEKDAY('Transaction Data'!$A9206)</f>
        <v>4</v>
      </c>
      <c r="T9206" s="2" t="str">
        <f>IF(WEEKDAY('Transaction Data'!$A9206,2)&lt;6,"Weekday","Weekend")</f>
        <v>Weekday</v>
      </c>
    </row>
    <row r="9207" ht="15.75" customHeight="1">
      <c r="A9207" s="1">
        <v>45461.0</v>
      </c>
      <c r="B9207" s="2" t="s">
        <v>8403</v>
      </c>
      <c r="C9207" s="2" t="s">
        <v>54</v>
      </c>
      <c r="D9207" s="1">
        <v>34488.0</v>
      </c>
      <c r="E9207" s="2" t="s">
        <v>27</v>
      </c>
      <c r="F9207" s="2">
        <v>142.0</v>
      </c>
      <c r="G9207" s="2" t="s">
        <v>28</v>
      </c>
      <c r="H9207" s="2" t="s">
        <v>45</v>
      </c>
      <c r="I9207" s="2" t="s">
        <v>25</v>
      </c>
      <c r="J9207" s="2" t="str">
        <f t="array" ref="J9207">XLOOKUP('Transaction Data'!$G9207,Product_Code,Biscuit_Brand)</f>
        <v>Shortbread</v>
      </c>
      <c r="K9207" s="2">
        <f t="array" ref="K9207">XLOOKUP('Transaction Data'!$G9207,Product_Code,Cost)</f>
        <v>10</v>
      </c>
      <c r="L9207" s="2">
        <f t="array" ref="L9207">XLOOKUP('Transaction Data'!$G9207,Product_Code,Unit_Price)</f>
        <v>45</v>
      </c>
      <c r="M9207" s="3">
        <f>'Transaction Data'!$F9207*'Transaction Data'!$K9207</f>
        <v>1420</v>
      </c>
      <c r="N9207" s="3">
        <f>'Transaction Data'!$F9207*'Transaction Data'!$L9207</f>
        <v>6390</v>
      </c>
      <c r="O9207" s="3">
        <f>'Transaction Data'!$N9207-'Transaction Data'!$M9207</f>
        <v>4970</v>
      </c>
      <c r="P9207" s="2">
        <f>DATEDIF('Transaction Data'!$D9207,'Transaction Data'!$A9207,"y")</f>
        <v>30</v>
      </c>
      <c r="Q9207" s="2" t="str">
        <f>FLOOR('Transaction Data'!$P9207,15)&amp;"-"&amp;FLOOR('Transaction Data'!$P9207,15)+14</f>
        <v>30-44</v>
      </c>
      <c r="R9207" s="2" t="str">
        <f>IF('Transaction Data'!$L9207&lt;=10,"Less Expensive","Expensive")</f>
        <v>Expensive</v>
      </c>
      <c r="S9207" s="4">
        <f>WEEKDAY('Transaction Data'!$A9207)</f>
        <v>3</v>
      </c>
      <c r="T9207" s="2" t="str">
        <f>IF(WEEKDAY('Transaction Data'!$A9207,2)&lt;6,"Weekday","Weekend")</f>
        <v>Weekday</v>
      </c>
    </row>
    <row r="9208" ht="15.75" customHeight="1">
      <c r="A9208" s="1">
        <v>45348.0</v>
      </c>
      <c r="B9208" s="2" t="s">
        <v>8404</v>
      </c>
      <c r="C9208" s="2" t="s">
        <v>47</v>
      </c>
      <c r="D9208" s="1">
        <v>35272.0</v>
      </c>
      <c r="E9208" s="2" t="s">
        <v>22</v>
      </c>
      <c r="F9208" s="2">
        <v>110.0</v>
      </c>
      <c r="G9208" s="2" t="s">
        <v>61</v>
      </c>
      <c r="H9208" s="2" t="s">
        <v>24</v>
      </c>
      <c r="I9208" s="2" t="s">
        <v>25</v>
      </c>
      <c r="J9208" s="2" t="str">
        <f t="array" ref="J9208">XLOOKUP('Transaction Data'!$G9208,Product_Code,Biscuit_Brand)</f>
        <v>Choco Delight</v>
      </c>
      <c r="K9208" s="2">
        <f t="array" ref="K9208">XLOOKUP('Transaction Data'!$G9208,Product_Code,Cost)</f>
        <v>3</v>
      </c>
      <c r="L9208" s="2">
        <f t="array" ref="L9208">XLOOKUP('Transaction Data'!$G9208,Product_Code,Unit_Price)</f>
        <v>5</v>
      </c>
      <c r="M9208" s="3">
        <f>'Transaction Data'!$F9208*'Transaction Data'!$K9208</f>
        <v>330</v>
      </c>
      <c r="N9208" s="3">
        <f>'Transaction Data'!$F9208*'Transaction Data'!$L9208</f>
        <v>550</v>
      </c>
      <c r="O9208" s="3">
        <f>'Transaction Data'!$N9208-'Transaction Data'!$M9208</f>
        <v>220</v>
      </c>
      <c r="P9208" s="2">
        <f>DATEDIF('Transaction Data'!$D9208,'Transaction Data'!$A9208,"y")</f>
        <v>27</v>
      </c>
      <c r="Q9208" s="2" t="str">
        <f>FLOOR('Transaction Data'!$P9208,15)&amp;"-"&amp;FLOOR('Transaction Data'!$P9208,15)+14</f>
        <v>15-29</v>
      </c>
      <c r="R9208" s="2" t="str">
        <f>IF('Transaction Data'!$L9208&lt;=10,"Less Expensive","Expensive")</f>
        <v>Less Expensive</v>
      </c>
      <c r="S9208" s="4">
        <f>WEEKDAY('Transaction Data'!$A9208)</f>
        <v>2</v>
      </c>
      <c r="T9208" s="2" t="str">
        <f>IF(WEEKDAY('Transaction Data'!$A9208,2)&lt;6,"Weekday","Weekend")</f>
        <v>Weekday</v>
      </c>
    </row>
    <row r="9209" ht="15.75" customHeight="1">
      <c r="A9209" s="1">
        <v>45390.0</v>
      </c>
      <c r="B9209" s="2" t="s">
        <v>8405</v>
      </c>
      <c r="C9209" s="2" t="s">
        <v>65</v>
      </c>
      <c r="D9209" s="1">
        <v>35862.0</v>
      </c>
      <c r="E9209" s="2" t="s">
        <v>37</v>
      </c>
      <c r="F9209" s="2">
        <v>138.0</v>
      </c>
      <c r="G9209" s="2" t="s">
        <v>48</v>
      </c>
      <c r="H9209" s="2" t="s">
        <v>29</v>
      </c>
      <c r="I9209" s="2" t="s">
        <v>25</v>
      </c>
      <c r="J9209" s="2" t="str">
        <f t="array" ref="J9209">XLOOKUP('Transaction Data'!$G9209,Product_Code,Biscuit_Brand)</f>
        <v>Lemon Crisps</v>
      </c>
      <c r="K9209" s="2">
        <f t="array" ref="K9209">XLOOKUP('Transaction Data'!$G9209,Product_Code,Cost)</f>
        <v>7</v>
      </c>
      <c r="L9209" s="2">
        <f t="array" ref="L9209">XLOOKUP('Transaction Data'!$G9209,Product_Code,Unit_Price)</f>
        <v>9</v>
      </c>
      <c r="M9209" s="3">
        <f>'Transaction Data'!$F9209*'Transaction Data'!$K9209</f>
        <v>966</v>
      </c>
      <c r="N9209" s="3">
        <f>'Transaction Data'!$F9209*'Transaction Data'!$L9209</f>
        <v>1242</v>
      </c>
      <c r="O9209" s="3">
        <f>'Transaction Data'!$N9209-'Transaction Data'!$M9209</f>
        <v>276</v>
      </c>
      <c r="P9209" s="2">
        <f>DATEDIF('Transaction Data'!$D9209,'Transaction Data'!$A9209,"y")</f>
        <v>26</v>
      </c>
      <c r="Q9209" s="2" t="str">
        <f>FLOOR('Transaction Data'!$P9209,15)&amp;"-"&amp;FLOOR('Transaction Data'!$P9209,15)+14</f>
        <v>15-29</v>
      </c>
      <c r="R9209" s="2" t="str">
        <f>IF('Transaction Data'!$L9209&lt;=10,"Less Expensive","Expensive")</f>
        <v>Less Expensive</v>
      </c>
      <c r="S9209" s="4">
        <f>WEEKDAY('Transaction Data'!$A9209)</f>
        <v>2</v>
      </c>
      <c r="T9209" s="2" t="str">
        <f>IF(WEEKDAY('Transaction Data'!$A9209,2)&lt;6,"Weekday","Weekend")</f>
        <v>Weekday</v>
      </c>
    </row>
    <row r="9210" ht="15.75" customHeight="1">
      <c r="A9210" s="1">
        <v>45303.0</v>
      </c>
      <c r="B9210" s="2" t="s">
        <v>8406</v>
      </c>
      <c r="C9210" s="2" t="s">
        <v>51</v>
      </c>
      <c r="D9210" s="1">
        <v>37968.0</v>
      </c>
      <c r="E9210" s="2" t="s">
        <v>37</v>
      </c>
      <c r="F9210" s="2">
        <v>220.0</v>
      </c>
      <c r="G9210" s="2" t="s">
        <v>44</v>
      </c>
      <c r="H9210" s="2" t="s">
        <v>29</v>
      </c>
      <c r="I9210" s="2" t="s">
        <v>25</v>
      </c>
      <c r="J9210" s="2" t="str">
        <f t="array" ref="J9210">XLOOKUP('Transaction Data'!$G9210,Product_Code,Biscuit_Brand)</f>
        <v>Butter Crunch</v>
      </c>
      <c r="K9210" s="2">
        <f t="array" ref="K9210">XLOOKUP('Transaction Data'!$G9210,Product_Code,Cost)</f>
        <v>10</v>
      </c>
      <c r="L9210" s="2">
        <f t="array" ref="L9210">XLOOKUP('Transaction Data'!$G9210,Product_Code,Unit_Price)</f>
        <v>11</v>
      </c>
      <c r="M9210" s="3">
        <f>'Transaction Data'!$F9210*'Transaction Data'!$K9210</f>
        <v>2200</v>
      </c>
      <c r="N9210" s="3">
        <f>'Transaction Data'!$F9210*'Transaction Data'!$L9210</f>
        <v>2420</v>
      </c>
      <c r="O9210" s="3">
        <f>'Transaction Data'!$N9210-'Transaction Data'!$M9210</f>
        <v>220</v>
      </c>
      <c r="P9210" s="2">
        <f>DATEDIF('Transaction Data'!$D9210,'Transaction Data'!$A9210,"y")</f>
        <v>20</v>
      </c>
      <c r="Q9210" s="2" t="str">
        <f>FLOOR('Transaction Data'!$P9210,15)&amp;"-"&amp;FLOOR('Transaction Data'!$P9210,15)+14</f>
        <v>15-29</v>
      </c>
      <c r="R9210" s="2" t="str">
        <f>IF('Transaction Data'!$L9210&lt;=10,"Less Expensive","Expensive")</f>
        <v>Expensive</v>
      </c>
      <c r="S9210" s="4">
        <f>WEEKDAY('Transaction Data'!$A9210)</f>
        <v>6</v>
      </c>
      <c r="T9210" s="2" t="str">
        <f>IF(WEEKDAY('Transaction Data'!$A9210,2)&lt;6,"Weekday","Weekend")</f>
        <v>Weekday</v>
      </c>
    </row>
    <row r="9211" ht="15.75" customHeight="1">
      <c r="A9211" s="1">
        <v>45434.0</v>
      </c>
      <c r="B9211" s="2" t="s">
        <v>8407</v>
      </c>
      <c r="C9211" s="2" t="s">
        <v>69</v>
      </c>
      <c r="D9211" s="1">
        <v>29114.0</v>
      </c>
      <c r="E9211" s="2" t="s">
        <v>27</v>
      </c>
      <c r="F9211" s="2">
        <v>286.0</v>
      </c>
      <c r="G9211" s="2" t="s">
        <v>61</v>
      </c>
      <c r="H9211" s="2" t="s">
        <v>34</v>
      </c>
      <c r="I9211" s="2" t="s">
        <v>25</v>
      </c>
      <c r="J9211" s="2" t="str">
        <f t="array" ref="J9211">XLOOKUP('Transaction Data'!$G9211,Product_Code,Biscuit_Brand)</f>
        <v>Choco Delight</v>
      </c>
      <c r="K9211" s="2">
        <f t="array" ref="K9211">XLOOKUP('Transaction Data'!$G9211,Product_Code,Cost)</f>
        <v>3</v>
      </c>
      <c r="L9211" s="2">
        <f t="array" ref="L9211">XLOOKUP('Transaction Data'!$G9211,Product_Code,Unit_Price)</f>
        <v>5</v>
      </c>
      <c r="M9211" s="3">
        <f>'Transaction Data'!$F9211*'Transaction Data'!$K9211</f>
        <v>858</v>
      </c>
      <c r="N9211" s="3">
        <f>'Transaction Data'!$F9211*'Transaction Data'!$L9211</f>
        <v>1430</v>
      </c>
      <c r="O9211" s="3">
        <f>'Transaction Data'!$N9211-'Transaction Data'!$M9211</f>
        <v>572</v>
      </c>
      <c r="P9211" s="2">
        <f>DATEDIF('Transaction Data'!$D9211,'Transaction Data'!$A9211,"y")</f>
        <v>44</v>
      </c>
      <c r="Q9211" s="2" t="str">
        <f>FLOOR('Transaction Data'!$P9211,15)&amp;"-"&amp;FLOOR('Transaction Data'!$P9211,15)+14</f>
        <v>30-44</v>
      </c>
      <c r="R9211" s="2" t="str">
        <f>IF('Transaction Data'!$L9211&lt;=10,"Less Expensive","Expensive")</f>
        <v>Less Expensive</v>
      </c>
      <c r="S9211" s="4">
        <f>WEEKDAY('Transaction Data'!$A9211)</f>
        <v>4</v>
      </c>
      <c r="T9211" s="2" t="str">
        <f>IF(WEEKDAY('Transaction Data'!$A9211,2)&lt;6,"Weekday","Weekend")</f>
        <v>Weekday</v>
      </c>
    </row>
    <row r="9212" ht="15.75" customHeight="1">
      <c r="A9212" s="1">
        <v>45361.0</v>
      </c>
      <c r="B9212" s="2" t="s">
        <v>8408</v>
      </c>
      <c r="C9212" s="2" t="s">
        <v>54</v>
      </c>
      <c r="D9212" s="1">
        <v>38368.0</v>
      </c>
      <c r="E9212" s="2" t="s">
        <v>22</v>
      </c>
      <c r="F9212" s="2">
        <v>82.0</v>
      </c>
      <c r="G9212" s="2" t="s">
        <v>23</v>
      </c>
      <c r="H9212" s="2" t="s">
        <v>24</v>
      </c>
      <c r="I9212" s="2" t="s">
        <v>25</v>
      </c>
      <c r="J9212" s="2" t="str">
        <f t="array" ref="J9212">XLOOKUP('Transaction Data'!$G9212,Product_Code,Biscuit_Brand)</f>
        <v>Cinnamon Swirls</v>
      </c>
      <c r="K9212" s="2">
        <f t="array" ref="K9212">XLOOKUP('Transaction Data'!$G9212,Product_Code,Cost)</f>
        <v>10</v>
      </c>
      <c r="L9212" s="2">
        <f t="array" ref="L9212">XLOOKUP('Transaction Data'!$G9212,Product_Code,Unit_Price)</f>
        <v>14</v>
      </c>
      <c r="M9212" s="3">
        <f>'Transaction Data'!$F9212*'Transaction Data'!$K9212</f>
        <v>820</v>
      </c>
      <c r="N9212" s="3">
        <f>'Transaction Data'!$F9212*'Transaction Data'!$L9212</f>
        <v>1148</v>
      </c>
      <c r="O9212" s="3">
        <f>'Transaction Data'!$N9212-'Transaction Data'!$M9212</f>
        <v>328</v>
      </c>
      <c r="P9212" s="2">
        <f>DATEDIF('Transaction Data'!$D9212,'Transaction Data'!$A9212,"y")</f>
        <v>19</v>
      </c>
      <c r="Q9212" s="2" t="str">
        <f>FLOOR('Transaction Data'!$P9212,15)&amp;"-"&amp;FLOOR('Transaction Data'!$P9212,15)+14</f>
        <v>15-29</v>
      </c>
      <c r="R9212" s="2" t="str">
        <f>IF('Transaction Data'!$L9212&lt;=10,"Less Expensive","Expensive")</f>
        <v>Expensive</v>
      </c>
      <c r="S9212" s="4">
        <f>WEEKDAY('Transaction Data'!$A9212)</f>
        <v>1</v>
      </c>
      <c r="T9212" s="2" t="str">
        <f>IF(WEEKDAY('Transaction Data'!$A9212,2)&lt;6,"Weekday","Weekend")</f>
        <v>Weekend</v>
      </c>
    </row>
    <row r="9213" ht="15.75" customHeight="1">
      <c r="A9213" s="1">
        <v>45502.0</v>
      </c>
      <c r="B9213" s="2" t="s">
        <v>8409</v>
      </c>
      <c r="C9213" s="2" t="s">
        <v>72</v>
      </c>
      <c r="D9213" s="1">
        <v>30403.0</v>
      </c>
      <c r="E9213" s="2" t="s">
        <v>63</v>
      </c>
      <c r="F9213" s="2">
        <v>312.0</v>
      </c>
      <c r="G9213" s="2" t="s">
        <v>61</v>
      </c>
      <c r="H9213" s="2" t="s">
        <v>42</v>
      </c>
      <c r="I9213" s="2" t="s">
        <v>25</v>
      </c>
      <c r="J9213" s="2" t="str">
        <f t="array" ref="J9213">XLOOKUP('Transaction Data'!$G9213,Product_Code,Biscuit_Brand)</f>
        <v>Choco Delight</v>
      </c>
      <c r="K9213" s="2">
        <f t="array" ref="K9213">XLOOKUP('Transaction Data'!$G9213,Product_Code,Cost)</f>
        <v>3</v>
      </c>
      <c r="L9213" s="2">
        <f t="array" ref="L9213">XLOOKUP('Transaction Data'!$G9213,Product_Code,Unit_Price)</f>
        <v>5</v>
      </c>
      <c r="M9213" s="3">
        <f>'Transaction Data'!$F9213*'Transaction Data'!$K9213</f>
        <v>936</v>
      </c>
      <c r="N9213" s="3">
        <f>'Transaction Data'!$F9213*'Transaction Data'!$L9213</f>
        <v>1560</v>
      </c>
      <c r="O9213" s="3">
        <f>'Transaction Data'!$N9213-'Transaction Data'!$M9213</f>
        <v>624</v>
      </c>
      <c r="P9213" s="2">
        <f>DATEDIF('Transaction Data'!$D9213,'Transaction Data'!$A9213,"y")</f>
        <v>41</v>
      </c>
      <c r="Q9213" s="2" t="str">
        <f>FLOOR('Transaction Data'!$P9213,15)&amp;"-"&amp;FLOOR('Transaction Data'!$P9213,15)+14</f>
        <v>30-44</v>
      </c>
      <c r="R9213" s="2" t="str">
        <f>IF('Transaction Data'!$L9213&lt;=10,"Less Expensive","Expensive")</f>
        <v>Less Expensive</v>
      </c>
      <c r="S9213" s="4">
        <f>WEEKDAY('Transaction Data'!$A9213)</f>
        <v>2</v>
      </c>
      <c r="T9213" s="2" t="str">
        <f>IF(WEEKDAY('Transaction Data'!$A9213,2)&lt;6,"Weekday","Weekend")</f>
        <v>Weekday</v>
      </c>
    </row>
    <row r="9214" ht="15.75" customHeight="1">
      <c r="A9214" s="1">
        <v>45501.0</v>
      </c>
      <c r="B9214" s="2" t="s">
        <v>8410</v>
      </c>
      <c r="C9214" s="2" t="s">
        <v>21</v>
      </c>
      <c r="D9214" s="1">
        <v>25534.0</v>
      </c>
      <c r="E9214" s="2" t="s">
        <v>27</v>
      </c>
      <c r="F9214" s="2">
        <v>496.0</v>
      </c>
      <c r="G9214" s="2" t="s">
        <v>61</v>
      </c>
      <c r="H9214" s="2" t="s">
        <v>45</v>
      </c>
      <c r="I9214" s="2" t="s">
        <v>25</v>
      </c>
      <c r="J9214" s="2" t="str">
        <f t="array" ref="J9214">XLOOKUP('Transaction Data'!$G9214,Product_Code,Biscuit_Brand)</f>
        <v>Choco Delight</v>
      </c>
      <c r="K9214" s="2">
        <f t="array" ref="K9214">XLOOKUP('Transaction Data'!$G9214,Product_Code,Cost)</f>
        <v>3</v>
      </c>
      <c r="L9214" s="2">
        <f t="array" ref="L9214">XLOOKUP('Transaction Data'!$G9214,Product_Code,Unit_Price)</f>
        <v>5</v>
      </c>
      <c r="M9214" s="3">
        <f>'Transaction Data'!$F9214*'Transaction Data'!$K9214</f>
        <v>1488</v>
      </c>
      <c r="N9214" s="3">
        <f>'Transaction Data'!$F9214*'Transaction Data'!$L9214</f>
        <v>2480</v>
      </c>
      <c r="O9214" s="3">
        <f>'Transaction Data'!$N9214-'Transaction Data'!$M9214</f>
        <v>992</v>
      </c>
      <c r="P9214" s="2">
        <f>DATEDIF('Transaction Data'!$D9214,'Transaction Data'!$A9214,"y")</f>
        <v>54</v>
      </c>
      <c r="Q9214" s="2" t="str">
        <f>FLOOR('Transaction Data'!$P9214,15)&amp;"-"&amp;FLOOR('Transaction Data'!$P9214,15)+14</f>
        <v>45-59</v>
      </c>
      <c r="R9214" s="2" t="str">
        <f>IF('Transaction Data'!$L9214&lt;=10,"Less Expensive","Expensive")</f>
        <v>Less Expensive</v>
      </c>
      <c r="S9214" s="4">
        <f>WEEKDAY('Transaction Data'!$A9214)</f>
        <v>1</v>
      </c>
      <c r="T9214" s="2" t="str">
        <f>IF(WEEKDAY('Transaction Data'!$A9214,2)&lt;6,"Weekday","Weekend")</f>
        <v>Weekend</v>
      </c>
    </row>
    <row r="9215" ht="15.75" customHeight="1">
      <c r="A9215" s="1">
        <v>45389.0</v>
      </c>
      <c r="B9215" s="2" t="s">
        <v>8411</v>
      </c>
      <c r="C9215" s="2" t="s">
        <v>51</v>
      </c>
      <c r="D9215" s="1">
        <v>19118.0</v>
      </c>
      <c r="E9215" s="2" t="s">
        <v>27</v>
      </c>
      <c r="F9215" s="2">
        <v>108.0</v>
      </c>
      <c r="G9215" s="2" t="s">
        <v>61</v>
      </c>
      <c r="H9215" s="2" t="s">
        <v>24</v>
      </c>
      <c r="I9215" s="2" t="s">
        <v>25</v>
      </c>
      <c r="J9215" s="2" t="str">
        <f t="array" ref="J9215">XLOOKUP('Transaction Data'!$G9215,Product_Code,Biscuit_Brand)</f>
        <v>Choco Delight</v>
      </c>
      <c r="K9215" s="2">
        <f t="array" ref="K9215">XLOOKUP('Transaction Data'!$G9215,Product_Code,Cost)</f>
        <v>3</v>
      </c>
      <c r="L9215" s="2">
        <f t="array" ref="L9215">XLOOKUP('Transaction Data'!$G9215,Product_Code,Unit_Price)</f>
        <v>5</v>
      </c>
      <c r="M9215" s="3">
        <f>'Transaction Data'!$F9215*'Transaction Data'!$K9215</f>
        <v>324</v>
      </c>
      <c r="N9215" s="3">
        <f>'Transaction Data'!$F9215*'Transaction Data'!$L9215</f>
        <v>540</v>
      </c>
      <c r="O9215" s="3">
        <f>'Transaction Data'!$N9215-'Transaction Data'!$M9215</f>
        <v>216</v>
      </c>
      <c r="P9215" s="2">
        <f>DATEDIF('Transaction Data'!$D9215,'Transaction Data'!$A9215,"y")</f>
        <v>71</v>
      </c>
      <c r="Q9215" s="2" t="str">
        <f>FLOOR('Transaction Data'!$P9215,15)&amp;"-"&amp;FLOOR('Transaction Data'!$P9215,15)+14</f>
        <v>60-74</v>
      </c>
      <c r="R9215" s="2" t="str">
        <f>IF('Transaction Data'!$L9215&lt;=10,"Less Expensive","Expensive")</f>
        <v>Less Expensive</v>
      </c>
      <c r="S9215" s="4">
        <f>WEEKDAY('Transaction Data'!$A9215)</f>
        <v>1</v>
      </c>
      <c r="T9215" s="2" t="str">
        <f>IF(WEEKDAY('Transaction Data'!$A9215,2)&lt;6,"Weekday","Weekend")</f>
        <v>Weekend</v>
      </c>
    </row>
    <row r="9216" ht="15.75" customHeight="1">
      <c r="A9216" s="1">
        <v>45491.0</v>
      </c>
      <c r="B9216" s="2" t="s">
        <v>8412</v>
      </c>
      <c r="C9216" s="2" t="s">
        <v>32</v>
      </c>
      <c r="D9216" s="1">
        <v>31441.0</v>
      </c>
      <c r="E9216" s="2" t="s">
        <v>63</v>
      </c>
      <c r="F9216" s="2">
        <v>156.0</v>
      </c>
      <c r="G9216" s="2" t="s">
        <v>23</v>
      </c>
      <c r="H9216" s="2" t="s">
        <v>29</v>
      </c>
      <c r="I9216" s="2" t="s">
        <v>25</v>
      </c>
      <c r="J9216" s="2" t="str">
        <f t="array" ref="J9216">XLOOKUP('Transaction Data'!$G9216,Product_Code,Biscuit_Brand)</f>
        <v>Cinnamon Swirls</v>
      </c>
      <c r="K9216" s="2">
        <f t="array" ref="K9216">XLOOKUP('Transaction Data'!$G9216,Product_Code,Cost)</f>
        <v>10</v>
      </c>
      <c r="L9216" s="2">
        <f t="array" ref="L9216">XLOOKUP('Transaction Data'!$G9216,Product_Code,Unit_Price)</f>
        <v>14</v>
      </c>
      <c r="M9216" s="3">
        <f>'Transaction Data'!$F9216*'Transaction Data'!$K9216</f>
        <v>1560</v>
      </c>
      <c r="N9216" s="3">
        <f>'Transaction Data'!$F9216*'Transaction Data'!$L9216</f>
        <v>2184</v>
      </c>
      <c r="O9216" s="3">
        <f>'Transaction Data'!$N9216-'Transaction Data'!$M9216</f>
        <v>624</v>
      </c>
      <c r="P9216" s="2">
        <f>DATEDIF('Transaction Data'!$D9216,'Transaction Data'!$A9216,"y")</f>
        <v>38</v>
      </c>
      <c r="Q9216" s="2" t="str">
        <f>FLOOR('Transaction Data'!$P9216,15)&amp;"-"&amp;FLOOR('Transaction Data'!$P9216,15)+14</f>
        <v>30-44</v>
      </c>
      <c r="R9216" s="2" t="str">
        <f>IF('Transaction Data'!$L9216&lt;=10,"Less Expensive","Expensive")</f>
        <v>Expensive</v>
      </c>
      <c r="S9216" s="4">
        <f>WEEKDAY('Transaction Data'!$A9216)</f>
        <v>5</v>
      </c>
      <c r="T9216" s="2" t="str">
        <f>IF(WEEKDAY('Transaction Data'!$A9216,2)&lt;6,"Weekday","Weekend")</f>
        <v>Weekday</v>
      </c>
    </row>
    <row r="9217" ht="15.75" customHeight="1">
      <c r="A9217" s="1">
        <v>45326.0</v>
      </c>
      <c r="B9217" s="2" t="s">
        <v>8413</v>
      </c>
      <c r="C9217" s="2" t="s">
        <v>32</v>
      </c>
      <c r="D9217" s="1">
        <v>34738.0</v>
      </c>
      <c r="E9217" s="2" t="s">
        <v>63</v>
      </c>
      <c r="F9217" s="2">
        <v>425.0</v>
      </c>
      <c r="G9217" s="2" t="s">
        <v>38</v>
      </c>
      <c r="H9217" s="2" t="s">
        <v>42</v>
      </c>
      <c r="I9217" s="2" t="s">
        <v>25</v>
      </c>
      <c r="J9217" s="2" t="str">
        <f t="array" ref="J9217">XLOOKUP('Transaction Data'!$G9217,Product_Code,Biscuit_Brand)</f>
        <v>Ginger Snaps</v>
      </c>
      <c r="K9217" s="2">
        <f t="array" ref="K9217">XLOOKUP('Transaction Data'!$G9217,Product_Code,Cost)</f>
        <v>14</v>
      </c>
      <c r="L9217" s="2">
        <f t="array" ref="L9217">XLOOKUP('Transaction Data'!$G9217,Product_Code,Unit_Price)</f>
        <v>28</v>
      </c>
      <c r="M9217" s="3">
        <f>'Transaction Data'!$F9217*'Transaction Data'!$K9217</f>
        <v>5950</v>
      </c>
      <c r="N9217" s="3">
        <f>'Transaction Data'!$F9217*'Transaction Data'!$L9217</f>
        <v>11900</v>
      </c>
      <c r="O9217" s="3">
        <f>'Transaction Data'!$N9217-'Transaction Data'!$M9217</f>
        <v>5950</v>
      </c>
      <c r="P9217" s="2">
        <f>DATEDIF('Transaction Data'!$D9217,'Transaction Data'!$A9217,"y")</f>
        <v>28</v>
      </c>
      <c r="Q9217" s="2" t="str">
        <f>FLOOR('Transaction Data'!$P9217,15)&amp;"-"&amp;FLOOR('Transaction Data'!$P9217,15)+14</f>
        <v>15-29</v>
      </c>
      <c r="R9217" s="2" t="str">
        <f>IF('Transaction Data'!$L9217&lt;=10,"Less Expensive","Expensive")</f>
        <v>Expensive</v>
      </c>
      <c r="S9217" s="4">
        <f>WEEKDAY('Transaction Data'!$A9217)</f>
        <v>1</v>
      </c>
      <c r="T9217" s="2" t="str">
        <f>IF(WEEKDAY('Transaction Data'!$A9217,2)&lt;6,"Weekday","Weekend")</f>
        <v>Weekend</v>
      </c>
    </row>
    <row r="9218" ht="15.75" customHeight="1">
      <c r="A9218" s="1">
        <v>45344.0</v>
      </c>
      <c r="B9218" s="2" t="s">
        <v>8414</v>
      </c>
      <c r="C9218" s="2" t="s">
        <v>51</v>
      </c>
      <c r="D9218" s="1">
        <v>22898.0</v>
      </c>
      <c r="E9218" s="2" t="s">
        <v>63</v>
      </c>
      <c r="F9218" s="2">
        <v>237.0</v>
      </c>
      <c r="G9218" s="2" t="s">
        <v>44</v>
      </c>
      <c r="H9218" s="2" t="s">
        <v>45</v>
      </c>
      <c r="I9218" s="2" t="s">
        <v>25</v>
      </c>
      <c r="J9218" s="2" t="str">
        <f t="array" ref="J9218">XLOOKUP('Transaction Data'!$G9218,Product_Code,Biscuit_Brand)</f>
        <v>Butter Crunch</v>
      </c>
      <c r="K9218" s="2">
        <f t="array" ref="K9218">XLOOKUP('Transaction Data'!$G9218,Product_Code,Cost)</f>
        <v>10</v>
      </c>
      <c r="L9218" s="2">
        <f t="array" ref="L9218">XLOOKUP('Transaction Data'!$G9218,Product_Code,Unit_Price)</f>
        <v>11</v>
      </c>
      <c r="M9218" s="3">
        <f>'Transaction Data'!$F9218*'Transaction Data'!$K9218</f>
        <v>2370</v>
      </c>
      <c r="N9218" s="3">
        <f>'Transaction Data'!$F9218*'Transaction Data'!$L9218</f>
        <v>2607</v>
      </c>
      <c r="O9218" s="3">
        <f>'Transaction Data'!$N9218-'Transaction Data'!$M9218</f>
        <v>237</v>
      </c>
      <c r="P9218" s="2">
        <f>DATEDIF('Transaction Data'!$D9218,'Transaction Data'!$A9218,"y")</f>
        <v>61</v>
      </c>
      <c r="Q9218" s="2" t="str">
        <f>FLOOR('Transaction Data'!$P9218,15)&amp;"-"&amp;FLOOR('Transaction Data'!$P9218,15)+14</f>
        <v>60-74</v>
      </c>
      <c r="R9218" s="2" t="str">
        <f>IF('Transaction Data'!$L9218&lt;=10,"Less Expensive","Expensive")</f>
        <v>Expensive</v>
      </c>
      <c r="S9218" s="4">
        <f>WEEKDAY('Transaction Data'!$A9218)</f>
        <v>5</v>
      </c>
      <c r="T9218" s="2" t="str">
        <f>IF(WEEKDAY('Transaction Data'!$A9218,2)&lt;6,"Weekday","Weekend")</f>
        <v>Weekday</v>
      </c>
    </row>
    <row r="9219" ht="15.75" customHeight="1">
      <c r="A9219" s="1">
        <v>45360.0</v>
      </c>
      <c r="B9219" s="2" t="s">
        <v>8415</v>
      </c>
      <c r="C9219" s="2" t="s">
        <v>69</v>
      </c>
      <c r="D9219" s="1">
        <v>18203.0</v>
      </c>
      <c r="E9219" s="2" t="s">
        <v>37</v>
      </c>
      <c r="F9219" s="2">
        <v>95.0</v>
      </c>
      <c r="G9219" s="2" t="s">
        <v>33</v>
      </c>
      <c r="H9219" s="2" t="s">
        <v>24</v>
      </c>
      <c r="I9219" s="2" t="s">
        <v>25</v>
      </c>
      <c r="J9219" s="2" t="str">
        <f t="array" ref="J9219">XLOOKUP('Transaction Data'!$G9219,Product_Code,Biscuit_Brand)</f>
        <v>Caramel Biscuits</v>
      </c>
      <c r="K9219" s="2">
        <f t="array" ref="K9219">XLOOKUP('Transaction Data'!$G9219,Product_Code,Cost)</f>
        <v>18</v>
      </c>
      <c r="L9219" s="2">
        <f t="array" ref="L9219">XLOOKUP('Transaction Data'!$G9219,Product_Code,Unit_Price)</f>
        <v>22</v>
      </c>
      <c r="M9219" s="3">
        <f>'Transaction Data'!$F9219*'Transaction Data'!$K9219</f>
        <v>1710</v>
      </c>
      <c r="N9219" s="3">
        <f>'Transaction Data'!$F9219*'Transaction Data'!$L9219</f>
        <v>2090</v>
      </c>
      <c r="O9219" s="3">
        <f>'Transaction Data'!$N9219-'Transaction Data'!$M9219</f>
        <v>380</v>
      </c>
      <c r="P9219" s="2">
        <f>DATEDIF('Transaction Data'!$D9219,'Transaction Data'!$A9219,"y")</f>
        <v>74</v>
      </c>
      <c r="Q9219" s="2" t="str">
        <f>FLOOR('Transaction Data'!$P9219,15)&amp;"-"&amp;FLOOR('Transaction Data'!$P9219,15)+14</f>
        <v>60-74</v>
      </c>
      <c r="R9219" s="2" t="str">
        <f>IF('Transaction Data'!$L9219&lt;=10,"Less Expensive","Expensive")</f>
        <v>Expensive</v>
      </c>
      <c r="S9219" s="4">
        <f>WEEKDAY('Transaction Data'!$A9219)</f>
        <v>7</v>
      </c>
      <c r="T9219" s="2" t="str">
        <f>IF(WEEKDAY('Transaction Data'!$A9219,2)&lt;6,"Weekday","Weekend")</f>
        <v>Weekend</v>
      </c>
    </row>
    <row r="9220" ht="15.75" customHeight="1">
      <c r="A9220" s="1">
        <v>45410.0</v>
      </c>
      <c r="B9220" s="2" t="s">
        <v>8416</v>
      </c>
      <c r="C9220" s="2" t="s">
        <v>54</v>
      </c>
      <c r="D9220" s="1">
        <v>26245.0</v>
      </c>
      <c r="E9220" s="2" t="s">
        <v>22</v>
      </c>
      <c r="F9220" s="2">
        <v>138.0</v>
      </c>
      <c r="G9220" s="2" t="s">
        <v>33</v>
      </c>
      <c r="H9220" s="2" t="s">
        <v>29</v>
      </c>
      <c r="I9220" s="2" t="s">
        <v>25</v>
      </c>
      <c r="J9220" s="2" t="str">
        <f t="array" ref="J9220">XLOOKUP('Transaction Data'!$G9220,Product_Code,Biscuit_Brand)</f>
        <v>Caramel Biscuits</v>
      </c>
      <c r="K9220" s="2">
        <f t="array" ref="K9220">XLOOKUP('Transaction Data'!$G9220,Product_Code,Cost)</f>
        <v>18</v>
      </c>
      <c r="L9220" s="2">
        <f t="array" ref="L9220">XLOOKUP('Transaction Data'!$G9220,Product_Code,Unit_Price)</f>
        <v>22</v>
      </c>
      <c r="M9220" s="3">
        <f>'Transaction Data'!$F9220*'Transaction Data'!$K9220</f>
        <v>2484</v>
      </c>
      <c r="N9220" s="3">
        <f>'Transaction Data'!$F9220*'Transaction Data'!$L9220</f>
        <v>3036</v>
      </c>
      <c r="O9220" s="3">
        <f>'Transaction Data'!$N9220-'Transaction Data'!$M9220</f>
        <v>552</v>
      </c>
      <c r="P9220" s="2">
        <f>DATEDIF('Transaction Data'!$D9220,'Transaction Data'!$A9220,"y")</f>
        <v>52</v>
      </c>
      <c r="Q9220" s="2" t="str">
        <f>FLOOR('Transaction Data'!$P9220,15)&amp;"-"&amp;FLOOR('Transaction Data'!$P9220,15)+14</f>
        <v>45-59</v>
      </c>
      <c r="R9220" s="2" t="str">
        <f>IF('Transaction Data'!$L9220&lt;=10,"Less Expensive","Expensive")</f>
        <v>Expensive</v>
      </c>
      <c r="S9220" s="4">
        <f>WEEKDAY('Transaction Data'!$A9220)</f>
        <v>1</v>
      </c>
      <c r="T9220" s="2" t="str">
        <f>IF(WEEKDAY('Transaction Data'!$A9220,2)&lt;6,"Weekday","Weekend")</f>
        <v>Weekend</v>
      </c>
    </row>
    <row r="9221" ht="15.75" customHeight="1">
      <c r="A9221" s="1">
        <v>45430.0</v>
      </c>
      <c r="B9221" s="2" t="s">
        <v>8417</v>
      </c>
      <c r="C9221" s="2" t="s">
        <v>21</v>
      </c>
      <c r="D9221" s="1">
        <v>26581.0</v>
      </c>
      <c r="E9221" s="2" t="s">
        <v>63</v>
      </c>
      <c r="F9221" s="2">
        <v>480.0</v>
      </c>
      <c r="G9221" s="2" t="s">
        <v>23</v>
      </c>
      <c r="H9221" s="2" t="s">
        <v>29</v>
      </c>
      <c r="I9221" s="2" t="s">
        <v>25</v>
      </c>
      <c r="J9221" s="2" t="str">
        <f t="array" ref="J9221">XLOOKUP('Transaction Data'!$G9221,Product_Code,Biscuit_Brand)</f>
        <v>Cinnamon Swirls</v>
      </c>
      <c r="K9221" s="2">
        <f t="array" ref="K9221">XLOOKUP('Transaction Data'!$G9221,Product_Code,Cost)</f>
        <v>10</v>
      </c>
      <c r="L9221" s="2">
        <f t="array" ref="L9221">XLOOKUP('Transaction Data'!$G9221,Product_Code,Unit_Price)</f>
        <v>14</v>
      </c>
      <c r="M9221" s="3">
        <f>'Transaction Data'!$F9221*'Transaction Data'!$K9221</f>
        <v>4800</v>
      </c>
      <c r="N9221" s="3">
        <f>'Transaction Data'!$F9221*'Transaction Data'!$L9221</f>
        <v>6720</v>
      </c>
      <c r="O9221" s="3">
        <f>'Transaction Data'!$N9221-'Transaction Data'!$M9221</f>
        <v>1920</v>
      </c>
      <c r="P9221" s="2">
        <f>DATEDIF('Transaction Data'!$D9221,'Transaction Data'!$A9221,"y")</f>
        <v>51</v>
      </c>
      <c r="Q9221" s="2" t="str">
        <f>FLOOR('Transaction Data'!$P9221,15)&amp;"-"&amp;FLOOR('Transaction Data'!$P9221,15)+14</f>
        <v>45-59</v>
      </c>
      <c r="R9221" s="2" t="str">
        <f>IF('Transaction Data'!$L9221&lt;=10,"Less Expensive","Expensive")</f>
        <v>Expensive</v>
      </c>
      <c r="S9221" s="4">
        <f>WEEKDAY('Transaction Data'!$A9221)</f>
        <v>7</v>
      </c>
      <c r="T9221" s="2" t="str">
        <f>IF(WEEKDAY('Transaction Data'!$A9221,2)&lt;6,"Weekday","Weekend")</f>
        <v>Weekend</v>
      </c>
    </row>
    <row r="9222" ht="15.75" customHeight="1">
      <c r="A9222" s="1">
        <v>45463.0</v>
      </c>
      <c r="B9222" s="2" t="s">
        <v>8418</v>
      </c>
      <c r="C9222" s="2" t="s">
        <v>69</v>
      </c>
      <c r="D9222" s="1">
        <v>38167.0</v>
      </c>
      <c r="E9222" s="2" t="s">
        <v>63</v>
      </c>
      <c r="F9222" s="2">
        <v>418.0</v>
      </c>
      <c r="G9222" s="2" t="s">
        <v>60</v>
      </c>
      <c r="H9222" s="2" t="s">
        <v>34</v>
      </c>
      <c r="I9222" s="2" t="s">
        <v>25</v>
      </c>
      <c r="J9222" s="2" t="str">
        <f t="array" ref="J9222">XLOOKUP('Transaction Data'!$G9222,Product_Code,Biscuit_Brand)</f>
        <v>Peanut Butter Bites</v>
      </c>
      <c r="K9222" s="2">
        <f t="array" ref="K9222">XLOOKUP('Transaction Data'!$G9222,Product_Code,Cost)</f>
        <v>5</v>
      </c>
      <c r="L9222" s="2">
        <f t="array" ref="L9222">XLOOKUP('Transaction Data'!$G9222,Product_Code,Unit_Price)</f>
        <v>7</v>
      </c>
      <c r="M9222" s="3">
        <f>'Transaction Data'!$F9222*'Transaction Data'!$K9222</f>
        <v>2090</v>
      </c>
      <c r="N9222" s="3">
        <f>'Transaction Data'!$F9222*'Transaction Data'!$L9222</f>
        <v>2926</v>
      </c>
      <c r="O9222" s="3">
        <f>'Transaction Data'!$N9222-'Transaction Data'!$M9222</f>
        <v>836</v>
      </c>
      <c r="P9222" s="2">
        <f>DATEDIF('Transaction Data'!$D9222,'Transaction Data'!$A9222,"y")</f>
        <v>19</v>
      </c>
      <c r="Q9222" s="2" t="str">
        <f>FLOOR('Transaction Data'!$P9222,15)&amp;"-"&amp;FLOOR('Transaction Data'!$P9222,15)+14</f>
        <v>15-29</v>
      </c>
      <c r="R9222" s="2" t="str">
        <f>IF('Transaction Data'!$L9222&lt;=10,"Less Expensive","Expensive")</f>
        <v>Less Expensive</v>
      </c>
      <c r="S9222" s="4">
        <f>WEEKDAY('Transaction Data'!$A9222)</f>
        <v>5</v>
      </c>
      <c r="T9222" s="2" t="str">
        <f>IF(WEEKDAY('Transaction Data'!$A9222,2)&lt;6,"Weekday","Weekend")</f>
        <v>Weekday</v>
      </c>
    </row>
    <row r="9223" ht="15.75" customHeight="1">
      <c r="A9223" s="1">
        <v>45332.0</v>
      </c>
      <c r="B9223" s="2" t="s">
        <v>8419</v>
      </c>
      <c r="C9223" s="2" t="s">
        <v>32</v>
      </c>
      <c r="D9223" s="1">
        <v>38810.0</v>
      </c>
      <c r="E9223" s="2" t="s">
        <v>63</v>
      </c>
      <c r="F9223" s="2">
        <v>223.0</v>
      </c>
      <c r="G9223" s="2" t="s">
        <v>55</v>
      </c>
      <c r="H9223" s="2" t="s">
        <v>24</v>
      </c>
      <c r="I9223" s="2" t="s">
        <v>25</v>
      </c>
      <c r="J9223" s="2" t="str">
        <f t="array" ref="J9223">XLOOKUP('Transaction Data'!$G9223,Product_Code,Biscuit_Brand)</f>
        <v>Vanilla Wafers</v>
      </c>
      <c r="K9223" s="2">
        <f t="array" ref="K9223">XLOOKUP('Transaction Data'!$G9223,Product_Code,Cost)</f>
        <v>18</v>
      </c>
      <c r="L9223" s="2">
        <f t="array" ref="L9223">XLOOKUP('Transaction Data'!$G9223,Product_Code,Unit_Price)</f>
        <v>36</v>
      </c>
      <c r="M9223" s="3">
        <f>'Transaction Data'!$F9223*'Transaction Data'!$K9223</f>
        <v>4014</v>
      </c>
      <c r="N9223" s="3">
        <f>'Transaction Data'!$F9223*'Transaction Data'!$L9223</f>
        <v>8028</v>
      </c>
      <c r="O9223" s="3">
        <f>'Transaction Data'!$N9223-'Transaction Data'!$M9223</f>
        <v>4014</v>
      </c>
      <c r="P9223" s="2">
        <f>DATEDIF('Transaction Data'!$D9223,'Transaction Data'!$A9223,"y")</f>
        <v>17</v>
      </c>
      <c r="Q9223" s="2" t="str">
        <f>FLOOR('Transaction Data'!$P9223,15)&amp;"-"&amp;FLOOR('Transaction Data'!$P9223,15)+14</f>
        <v>15-29</v>
      </c>
      <c r="R9223" s="2" t="str">
        <f>IF('Transaction Data'!$L9223&lt;=10,"Less Expensive","Expensive")</f>
        <v>Expensive</v>
      </c>
      <c r="S9223" s="4">
        <f>WEEKDAY('Transaction Data'!$A9223)</f>
        <v>7</v>
      </c>
      <c r="T9223" s="2" t="str">
        <f>IF(WEEKDAY('Transaction Data'!$A9223,2)&lt;6,"Weekday","Weekend")</f>
        <v>Weekend</v>
      </c>
    </row>
    <row r="9224" ht="15.75" customHeight="1">
      <c r="A9224" s="1">
        <v>45309.0</v>
      </c>
      <c r="B9224" s="2" t="s">
        <v>8420</v>
      </c>
      <c r="C9224" s="2" t="s">
        <v>72</v>
      </c>
      <c r="D9224" s="1">
        <v>19564.0</v>
      </c>
      <c r="E9224" s="2" t="s">
        <v>37</v>
      </c>
      <c r="F9224" s="2">
        <v>26.0</v>
      </c>
      <c r="G9224" s="2" t="s">
        <v>55</v>
      </c>
      <c r="H9224" s="2" t="s">
        <v>42</v>
      </c>
      <c r="I9224" s="2" t="s">
        <v>25</v>
      </c>
      <c r="J9224" s="2" t="str">
        <f t="array" ref="J9224">XLOOKUP('Transaction Data'!$G9224,Product_Code,Biscuit_Brand)</f>
        <v>Vanilla Wafers</v>
      </c>
      <c r="K9224" s="2">
        <f t="array" ref="K9224">XLOOKUP('Transaction Data'!$G9224,Product_Code,Cost)</f>
        <v>18</v>
      </c>
      <c r="L9224" s="2">
        <f t="array" ref="L9224">XLOOKUP('Transaction Data'!$G9224,Product_Code,Unit_Price)</f>
        <v>36</v>
      </c>
      <c r="M9224" s="3">
        <f>'Transaction Data'!$F9224*'Transaction Data'!$K9224</f>
        <v>468</v>
      </c>
      <c r="N9224" s="3">
        <f>'Transaction Data'!$F9224*'Transaction Data'!$L9224</f>
        <v>936</v>
      </c>
      <c r="O9224" s="3">
        <f>'Transaction Data'!$N9224-'Transaction Data'!$M9224</f>
        <v>468</v>
      </c>
      <c r="P9224" s="2">
        <f>DATEDIF('Transaction Data'!$D9224,'Transaction Data'!$A9224,"y")</f>
        <v>70</v>
      </c>
      <c r="Q9224" s="2" t="str">
        <f>FLOOR('Transaction Data'!$P9224,15)&amp;"-"&amp;FLOOR('Transaction Data'!$P9224,15)+14</f>
        <v>60-74</v>
      </c>
      <c r="R9224" s="2" t="str">
        <f>IF('Transaction Data'!$L9224&lt;=10,"Less Expensive","Expensive")</f>
        <v>Expensive</v>
      </c>
      <c r="S9224" s="4">
        <f>WEEKDAY('Transaction Data'!$A9224)</f>
        <v>5</v>
      </c>
      <c r="T9224" s="2" t="str">
        <f>IF(WEEKDAY('Transaction Data'!$A9224,2)&lt;6,"Weekday","Weekend")</f>
        <v>Weekday</v>
      </c>
    </row>
    <row r="9225" ht="15.75" customHeight="1">
      <c r="A9225" s="1">
        <v>45423.0</v>
      </c>
      <c r="B9225" s="2" t="s">
        <v>8421</v>
      </c>
      <c r="C9225" s="2" t="s">
        <v>69</v>
      </c>
      <c r="D9225" s="1">
        <v>32521.0</v>
      </c>
      <c r="E9225" s="2" t="s">
        <v>27</v>
      </c>
      <c r="F9225" s="2">
        <v>304.0</v>
      </c>
      <c r="G9225" s="2" t="s">
        <v>38</v>
      </c>
      <c r="H9225" s="2" t="s">
        <v>45</v>
      </c>
      <c r="I9225" s="2" t="s">
        <v>25</v>
      </c>
      <c r="J9225" s="2" t="str">
        <f t="array" ref="J9225">XLOOKUP('Transaction Data'!$G9225,Product_Code,Biscuit_Brand)</f>
        <v>Ginger Snaps</v>
      </c>
      <c r="K9225" s="2">
        <f t="array" ref="K9225">XLOOKUP('Transaction Data'!$G9225,Product_Code,Cost)</f>
        <v>14</v>
      </c>
      <c r="L9225" s="2">
        <f t="array" ref="L9225">XLOOKUP('Transaction Data'!$G9225,Product_Code,Unit_Price)</f>
        <v>28</v>
      </c>
      <c r="M9225" s="3">
        <f>'Transaction Data'!$F9225*'Transaction Data'!$K9225</f>
        <v>4256</v>
      </c>
      <c r="N9225" s="3">
        <f>'Transaction Data'!$F9225*'Transaction Data'!$L9225</f>
        <v>8512</v>
      </c>
      <c r="O9225" s="3">
        <f>'Transaction Data'!$N9225-'Transaction Data'!$M9225</f>
        <v>4256</v>
      </c>
      <c r="P9225" s="2">
        <f>DATEDIF('Transaction Data'!$D9225,'Transaction Data'!$A9225,"y")</f>
        <v>35</v>
      </c>
      <c r="Q9225" s="2" t="str">
        <f>FLOOR('Transaction Data'!$P9225,15)&amp;"-"&amp;FLOOR('Transaction Data'!$P9225,15)+14</f>
        <v>30-44</v>
      </c>
      <c r="R9225" s="2" t="str">
        <f>IF('Transaction Data'!$L9225&lt;=10,"Less Expensive","Expensive")</f>
        <v>Expensive</v>
      </c>
      <c r="S9225" s="4">
        <f>WEEKDAY('Transaction Data'!$A9225)</f>
        <v>7</v>
      </c>
      <c r="T9225" s="2" t="str">
        <f>IF(WEEKDAY('Transaction Data'!$A9225,2)&lt;6,"Weekday","Weekend")</f>
        <v>Weekend</v>
      </c>
    </row>
    <row r="9226" ht="15.75" customHeight="1">
      <c r="A9226" s="1">
        <v>45316.0</v>
      </c>
      <c r="B9226" s="2" t="s">
        <v>8422</v>
      </c>
      <c r="C9226" s="2" t="s">
        <v>65</v>
      </c>
      <c r="D9226" s="1">
        <v>26867.0</v>
      </c>
      <c r="E9226" s="2" t="s">
        <v>27</v>
      </c>
      <c r="F9226" s="2">
        <v>489.0</v>
      </c>
      <c r="G9226" s="2" t="s">
        <v>28</v>
      </c>
      <c r="H9226" s="2" t="s">
        <v>24</v>
      </c>
      <c r="I9226" s="2" t="s">
        <v>25</v>
      </c>
      <c r="J9226" s="2" t="str">
        <f t="array" ref="J9226">XLOOKUP('Transaction Data'!$G9226,Product_Code,Biscuit_Brand)</f>
        <v>Shortbread</v>
      </c>
      <c r="K9226" s="2">
        <f t="array" ref="K9226">XLOOKUP('Transaction Data'!$G9226,Product_Code,Cost)</f>
        <v>10</v>
      </c>
      <c r="L9226" s="2">
        <f t="array" ref="L9226">XLOOKUP('Transaction Data'!$G9226,Product_Code,Unit_Price)</f>
        <v>45</v>
      </c>
      <c r="M9226" s="3">
        <f>'Transaction Data'!$F9226*'Transaction Data'!$K9226</f>
        <v>4890</v>
      </c>
      <c r="N9226" s="3">
        <f>'Transaction Data'!$F9226*'Transaction Data'!$L9226</f>
        <v>22005</v>
      </c>
      <c r="O9226" s="3">
        <f>'Transaction Data'!$N9226-'Transaction Data'!$M9226</f>
        <v>17115</v>
      </c>
      <c r="P9226" s="2">
        <f>DATEDIF('Transaction Data'!$D9226,'Transaction Data'!$A9226,"y")</f>
        <v>50</v>
      </c>
      <c r="Q9226" s="2" t="str">
        <f>FLOOR('Transaction Data'!$P9226,15)&amp;"-"&amp;FLOOR('Transaction Data'!$P9226,15)+14</f>
        <v>45-59</v>
      </c>
      <c r="R9226" s="2" t="str">
        <f>IF('Transaction Data'!$L9226&lt;=10,"Less Expensive","Expensive")</f>
        <v>Expensive</v>
      </c>
      <c r="S9226" s="4">
        <f>WEEKDAY('Transaction Data'!$A9226)</f>
        <v>5</v>
      </c>
      <c r="T9226" s="2" t="str">
        <f>IF(WEEKDAY('Transaction Data'!$A9226,2)&lt;6,"Weekday","Weekend")</f>
        <v>Weekday</v>
      </c>
    </row>
    <row r="9227" ht="15.75" customHeight="1">
      <c r="A9227" s="1">
        <v>45349.0</v>
      </c>
      <c r="B9227" s="2" t="s">
        <v>8423</v>
      </c>
      <c r="C9227" s="2" t="s">
        <v>65</v>
      </c>
      <c r="D9227" s="1">
        <v>34474.0</v>
      </c>
      <c r="E9227" s="2" t="s">
        <v>22</v>
      </c>
      <c r="F9227" s="2">
        <v>344.0</v>
      </c>
      <c r="G9227" s="2" t="s">
        <v>48</v>
      </c>
      <c r="H9227" s="2" t="s">
        <v>29</v>
      </c>
      <c r="I9227" s="2" t="s">
        <v>25</v>
      </c>
      <c r="J9227" s="2" t="str">
        <f t="array" ref="J9227">XLOOKUP('Transaction Data'!$G9227,Product_Code,Biscuit_Brand)</f>
        <v>Lemon Crisps</v>
      </c>
      <c r="K9227" s="2">
        <f t="array" ref="K9227">XLOOKUP('Transaction Data'!$G9227,Product_Code,Cost)</f>
        <v>7</v>
      </c>
      <c r="L9227" s="2">
        <f t="array" ref="L9227">XLOOKUP('Transaction Data'!$G9227,Product_Code,Unit_Price)</f>
        <v>9</v>
      </c>
      <c r="M9227" s="3">
        <f>'Transaction Data'!$F9227*'Transaction Data'!$K9227</f>
        <v>2408</v>
      </c>
      <c r="N9227" s="3">
        <f>'Transaction Data'!$F9227*'Transaction Data'!$L9227</f>
        <v>3096</v>
      </c>
      <c r="O9227" s="3">
        <f>'Transaction Data'!$N9227-'Transaction Data'!$M9227</f>
        <v>688</v>
      </c>
      <c r="P9227" s="2">
        <f>DATEDIF('Transaction Data'!$D9227,'Transaction Data'!$A9227,"y")</f>
        <v>29</v>
      </c>
      <c r="Q9227" s="2" t="str">
        <f>FLOOR('Transaction Data'!$P9227,15)&amp;"-"&amp;FLOOR('Transaction Data'!$P9227,15)+14</f>
        <v>15-29</v>
      </c>
      <c r="R9227" s="2" t="str">
        <f>IF('Transaction Data'!$L9227&lt;=10,"Less Expensive","Expensive")</f>
        <v>Less Expensive</v>
      </c>
      <c r="S9227" s="4">
        <f>WEEKDAY('Transaction Data'!$A9227)</f>
        <v>3</v>
      </c>
      <c r="T9227" s="2" t="str">
        <f>IF(WEEKDAY('Transaction Data'!$A9227,2)&lt;6,"Weekday","Weekend")</f>
        <v>Weekday</v>
      </c>
    </row>
    <row r="9228" ht="15.75" customHeight="1">
      <c r="A9228" s="1">
        <v>45461.0</v>
      </c>
      <c r="B9228" s="2" t="s">
        <v>8424</v>
      </c>
      <c r="C9228" s="2" t="s">
        <v>51</v>
      </c>
      <c r="D9228" s="1">
        <v>34843.0</v>
      </c>
      <c r="E9228" s="2" t="s">
        <v>22</v>
      </c>
      <c r="F9228" s="2">
        <v>450.0</v>
      </c>
      <c r="G9228" s="2" t="s">
        <v>33</v>
      </c>
      <c r="H9228" s="2" t="s">
        <v>42</v>
      </c>
      <c r="I9228" s="2" t="s">
        <v>25</v>
      </c>
      <c r="J9228" s="2" t="str">
        <f t="array" ref="J9228">XLOOKUP('Transaction Data'!$G9228,Product_Code,Biscuit_Brand)</f>
        <v>Caramel Biscuits</v>
      </c>
      <c r="K9228" s="2">
        <f t="array" ref="K9228">XLOOKUP('Transaction Data'!$G9228,Product_Code,Cost)</f>
        <v>18</v>
      </c>
      <c r="L9228" s="2">
        <f t="array" ref="L9228">XLOOKUP('Transaction Data'!$G9228,Product_Code,Unit_Price)</f>
        <v>22</v>
      </c>
      <c r="M9228" s="3">
        <f>'Transaction Data'!$F9228*'Transaction Data'!$K9228</f>
        <v>8100</v>
      </c>
      <c r="N9228" s="3">
        <f>'Transaction Data'!$F9228*'Transaction Data'!$L9228</f>
        <v>9900</v>
      </c>
      <c r="O9228" s="3">
        <f>'Transaction Data'!$N9228-'Transaction Data'!$M9228</f>
        <v>1800</v>
      </c>
      <c r="P9228" s="2">
        <f>DATEDIF('Transaction Data'!$D9228,'Transaction Data'!$A9228,"y")</f>
        <v>29</v>
      </c>
      <c r="Q9228" s="2" t="str">
        <f>FLOOR('Transaction Data'!$P9228,15)&amp;"-"&amp;FLOOR('Transaction Data'!$P9228,15)+14</f>
        <v>15-29</v>
      </c>
      <c r="R9228" s="2" t="str">
        <f>IF('Transaction Data'!$L9228&lt;=10,"Less Expensive","Expensive")</f>
        <v>Expensive</v>
      </c>
      <c r="S9228" s="4">
        <f>WEEKDAY('Transaction Data'!$A9228)</f>
        <v>3</v>
      </c>
      <c r="T9228" s="2" t="str">
        <f>IF(WEEKDAY('Transaction Data'!$A9228,2)&lt;6,"Weekday","Weekend")</f>
        <v>Weekday</v>
      </c>
    </row>
    <row r="9229" ht="15.75" customHeight="1">
      <c r="A9229" s="1">
        <v>45351.0</v>
      </c>
      <c r="B9229" s="2" t="s">
        <v>463</v>
      </c>
      <c r="C9229" s="2" t="s">
        <v>47</v>
      </c>
      <c r="D9229" s="1">
        <v>25248.0</v>
      </c>
      <c r="E9229" s="2" t="s">
        <v>63</v>
      </c>
      <c r="F9229" s="2">
        <v>414.0</v>
      </c>
      <c r="G9229" s="2" t="s">
        <v>61</v>
      </c>
      <c r="H9229" s="2" t="s">
        <v>45</v>
      </c>
      <c r="I9229" s="2" t="s">
        <v>25</v>
      </c>
      <c r="J9229" s="2" t="str">
        <f t="array" ref="J9229">XLOOKUP('Transaction Data'!$G9229,Product_Code,Biscuit_Brand)</f>
        <v>Choco Delight</v>
      </c>
      <c r="K9229" s="2">
        <f t="array" ref="K9229">XLOOKUP('Transaction Data'!$G9229,Product_Code,Cost)</f>
        <v>3</v>
      </c>
      <c r="L9229" s="2">
        <f t="array" ref="L9229">XLOOKUP('Transaction Data'!$G9229,Product_Code,Unit_Price)</f>
        <v>5</v>
      </c>
      <c r="M9229" s="3">
        <f>'Transaction Data'!$F9229*'Transaction Data'!$K9229</f>
        <v>1242</v>
      </c>
      <c r="N9229" s="3">
        <f>'Transaction Data'!$F9229*'Transaction Data'!$L9229</f>
        <v>2070</v>
      </c>
      <c r="O9229" s="3">
        <f>'Transaction Data'!$N9229-'Transaction Data'!$M9229</f>
        <v>828</v>
      </c>
      <c r="P9229" s="2">
        <f>DATEDIF('Transaction Data'!$D9229,'Transaction Data'!$A9229,"y")</f>
        <v>55</v>
      </c>
      <c r="Q9229" s="2" t="str">
        <f>FLOOR('Transaction Data'!$P9229,15)&amp;"-"&amp;FLOOR('Transaction Data'!$P9229,15)+14</f>
        <v>45-59</v>
      </c>
      <c r="R9229" s="2" t="str">
        <f>IF('Transaction Data'!$L9229&lt;=10,"Less Expensive","Expensive")</f>
        <v>Less Expensive</v>
      </c>
      <c r="S9229" s="4">
        <f>WEEKDAY('Transaction Data'!$A9229)</f>
        <v>5</v>
      </c>
      <c r="T9229" s="2" t="str">
        <f>IF(WEEKDAY('Transaction Data'!$A9229,2)&lt;6,"Weekday","Weekend")</f>
        <v>Weekday</v>
      </c>
    </row>
    <row r="9230" ht="15.75" customHeight="1">
      <c r="A9230" s="1">
        <v>45433.0</v>
      </c>
      <c r="B9230" s="2" t="s">
        <v>8425</v>
      </c>
      <c r="C9230" s="2" t="s">
        <v>72</v>
      </c>
      <c r="D9230" s="1">
        <v>17131.0</v>
      </c>
      <c r="E9230" s="2" t="s">
        <v>63</v>
      </c>
      <c r="F9230" s="2">
        <v>476.0</v>
      </c>
      <c r="G9230" s="2" t="s">
        <v>57</v>
      </c>
      <c r="H9230" s="2" t="s">
        <v>24</v>
      </c>
      <c r="I9230" s="2" t="s">
        <v>25</v>
      </c>
      <c r="J9230" s="2" t="str">
        <f t="array" ref="J9230">XLOOKUP('Transaction Data'!$G9230,Product_Code,Biscuit_Brand)</f>
        <v>Oatmeal Cookies</v>
      </c>
      <c r="K9230" s="2">
        <f t="array" ref="K9230">XLOOKUP('Transaction Data'!$G9230,Product_Code,Cost)</f>
        <v>19</v>
      </c>
      <c r="L9230" s="2">
        <f t="array" ref="L9230">XLOOKUP('Transaction Data'!$G9230,Product_Code,Unit_Price)</f>
        <v>23</v>
      </c>
      <c r="M9230" s="3">
        <f>'Transaction Data'!$F9230*'Transaction Data'!$K9230</f>
        <v>9044</v>
      </c>
      <c r="N9230" s="3">
        <f>'Transaction Data'!$F9230*'Transaction Data'!$L9230</f>
        <v>10948</v>
      </c>
      <c r="O9230" s="3">
        <f>'Transaction Data'!$N9230-'Transaction Data'!$M9230</f>
        <v>1904</v>
      </c>
      <c r="P9230" s="2">
        <f>DATEDIF('Transaction Data'!$D9230,'Transaction Data'!$A9230,"y")</f>
        <v>77</v>
      </c>
      <c r="Q9230" s="2" t="str">
        <f>FLOOR('Transaction Data'!$P9230,15)&amp;"-"&amp;FLOOR('Transaction Data'!$P9230,15)+14</f>
        <v>75-89</v>
      </c>
      <c r="R9230" s="2" t="str">
        <f>IF('Transaction Data'!$L9230&lt;=10,"Less Expensive","Expensive")</f>
        <v>Expensive</v>
      </c>
      <c r="S9230" s="4">
        <f>WEEKDAY('Transaction Data'!$A9230)</f>
        <v>3</v>
      </c>
      <c r="T9230" s="2" t="str">
        <f>IF(WEEKDAY('Transaction Data'!$A9230,2)&lt;6,"Weekday","Weekend")</f>
        <v>Weekday</v>
      </c>
    </row>
    <row r="9231" ht="15.75" customHeight="1">
      <c r="A9231" s="1">
        <v>45353.0</v>
      </c>
      <c r="B9231" s="2" t="s">
        <v>8426</v>
      </c>
      <c r="C9231" s="2" t="s">
        <v>72</v>
      </c>
      <c r="D9231" s="1">
        <v>37563.0</v>
      </c>
      <c r="E9231" s="2" t="s">
        <v>63</v>
      </c>
      <c r="F9231" s="2">
        <v>497.0</v>
      </c>
      <c r="G9231" s="2" t="s">
        <v>48</v>
      </c>
      <c r="H9231" s="2" t="s">
        <v>29</v>
      </c>
      <c r="I9231" s="2" t="s">
        <v>25</v>
      </c>
      <c r="J9231" s="2" t="str">
        <f t="array" ref="J9231">XLOOKUP('Transaction Data'!$G9231,Product_Code,Biscuit_Brand)</f>
        <v>Lemon Crisps</v>
      </c>
      <c r="K9231" s="2">
        <f t="array" ref="K9231">XLOOKUP('Transaction Data'!$G9231,Product_Code,Cost)</f>
        <v>7</v>
      </c>
      <c r="L9231" s="2">
        <f t="array" ref="L9231">XLOOKUP('Transaction Data'!$G9231,Product_Code,Unit_Price)</f>
        <v>9</v>
      </c>
      <c r="M9231" s="3">
        <f>'Transaction Data'!$F9231*'Transaction Data'!$K9231</f>
        <v>3479</v>
      </c>
      <c r="N9231" s="3">
        <f>'Transaction Data'!$F9231*'Transaction Data'!$L9231</f>
        <v>4473</v>
      </c>
      <c r="O9231" s="3">
        <f>'Transaction Data'!$N9231-'Transaction Data'!$M9231</f>
        <v>994</v>
      </c>
      <c r="P9231" s="2">
        <f>DATEDIF('Transaction Data'!$D9231,'Transaction Data'!$A9231,"y")</f>
        <v>21</v>
      </c>
      <c r="Q9231" s="2" t="str">
        <f>FLOOR('Transaction Data'!$P9231,15)&amp;"-"&amp;FLOOR('Transaction Data'!$P9231,15)+14</f>
        <v>15-29</v>
      </c>
      <c r="R9231" s="2" t="str">
        <f>IF('Transaction Data'!$L9231&lt;=10,"Less Expensive","Expensive")</f>
        <v>Less Expensive</v>
      </c>
      <c r="S9231" s="4">
        <f>WEEKDAY('Transaction Data'!$A9231)</f>
        <v>7</v>
      </c>
      <c r="T9231" s="2" t="str">
        <f>IF(WEEKDAY('Transaction Data'!$A9231,2)&lt;6,"Weekday","Weekend")</f>
        <v>Weekend</v>
      </c>
    </row>
    <row r="9232" ht="15.75" customHeight="1">
      <c r="A9232" s="1">
        <v>45317.0</v>
      </c>
      <c r="B9232" s="2" t="s">
        <v>8427</v>
      </c>
      <c r="C9232" s="2" t="s">
        <v>72</v>
      </c>
      <c r="D9232" s="1">
        <v>21923.0</v>
      </c>
      <c r="E9232" s="2" t="s">
        <v>27</v>
      </c>
      <c r="F9232" s="2">
        <v>52.0</v>
      </c>
      <c r="G9232" s="2" t="s">
        <v>61</v>
      </c>
      <c r="H9232" s="2" t="s">
        <v>29</v>
      </c>
      <c r="I9232" s="2" t="s">
        <v>25</v>
      </c>
      <c r="J9232" s="2" t="str">
        <f t="array" ref="J9232">XLOOKUP('Transaction Data'!$G9232,Product_Code,Biscuit_Brand)</f>
        <v>Choco Delight</v>
      </c>
      <c r="K9232" s="2">
        <f t="array" ref="K9232">XLOOKUP('Transaction Data'!$G9232,Product_Code,Cost)</f>
        <v>3</v>
      </c>
      <c r="L9232" s="2">
        <f t="array" ref="L9232">XLOOKUP('Transaction Data'!$G9232,Product_Code,Unit_Price)</f>
        <v>5</v>
      </c>
      <c r="M9232" s="3">
        <f>'Transaction Data'!$F9232*'Transaction Data'!$K9232</f>
        <v>156</v>
      </c>
      <c r="N9232" s="3">
        <f>'Transaction Data'!$F9232*'Transaction Data'!$L9232</f>
        <v>260</v>
      </c>
      <c r="O9232" s="3">
        <f>'Transaction Data'!$N9232-'Transaction Data'!$M9232</f>
        <v>104</v>
      </c>
      <c r="P9232" s="2">
        <f>DATEDIF('Transaction Data'!$D9232,'Transaction Data'!$A9232,"y")</f>
        <v>64</v>
      </c>
      <c r="Q9232" s="2" t="str">
        <f>FLOOR('Transaction Data'!$P9232,15)&amp;"-"&amp;FLOOR('Transaction Data'!$P9232,15)+14</f>
        <v>60-74</v>
      </c>
      <c r="R9232" s="2" t="str">
        <f>IF('Transaction Data'!$L9232&lt;=10,"Less Expensive","Expensive")</f>
        <v>Less Expensive</v>
      </c>
      <c r="S9232" s="4">
        <f>WEEKDAY('Transaction Data'!$A9232)</f>
        <v>6</v>
      </c>
      <c r="T9232" s="2" t="str">
        <f>IF(WEEKDAY('Transaction Data'!$A9232,2)&lt;6,"Weekday","Weekend")</f>
        <v>Weekday</v>
      </c>
    </row>
    <row r="9233" ht="15.75" customHeight="1">
      <c r="A9233" s="1">
        <v>45494.0</v>
      </c>
      <c r="B9233" s="2" t="s">
        <v>8428</v>
      </c>
      <c r="C9233" s="2" t="s">
        <v>21</v>
      </c>
      <c r="D9233" s="1">
        <v>20213.0</v>
      </c>
      <c r="E9233" s="2" t="s">
        <v>63</v>
      </c>
      <c r="F9233" s="2">
        <v>64.0</v>
      </c>
      <c r="G9233" s="2" t="s">
        <v>33</v>
      </c>
      <c r="H9233" s="2" t="s">
        <v>34</v>
      </c>
      <c r="I9233" s="2" t="s">
        <v>25</v>
      </c>
      <c r="J9233" s="2" t="str">
        <f t="array" ref="J9233">XLOOKUP('Transaction Data'!$G9233,Product_Code,Biscuit_Brand)</f>
        <v>Caramel Biscuits</v>
      </c>
      <c r="K9233" s="2">
        <f t="array" ref="K9233">XLOOKUP('Transaction Data'!$G9233,Product_Code,Cost)</f>
        <v>18</v>
      </c>
      <c r="L9233" s="2">
        <f t="array" ref="L9233">XLOOKUP('Transaction Data'!$G9233,Product_Code,Unit_Price)</f>
        <v>22</v>
      </c>
      <c r="M9233" s="3">
        <f>'Transaction Data'!$F9233*'Transaction Data'!$K9233</f>
        <v>1152</v>
      </c>
      <c r="N9233" s="3">
        <f>'Transaction Data'!$F9233*'Transaction Data'!$L9233</f>
        <v>1408</v>
      </c>
      <c r="O9233" s="3">
        <f>'Transaction Data'!$N9233-'Transaction Data'!$M9233</f>
        <v>256</v>
      </c>
      <c r="P9233" s="2">
        <f>DATEDIF('Transaction Data'!$D9233,'Transaction Data'!$A9233,"y")</f>
        <v>69</v>
      </c>
      <c r="Q9233" s="2" t="str">
        <f>FLOOR('Transaction Data'!$P9233,15)&amp;"-"&amp;FLOOR('Transaction Data'!$P9233,15)+14</f>
        <v>60-74</v>
      </c>
      <c r="R9233" s="2" t="str">
        <f>IF('Transaction Data'!$L9233&lt;=10,"Less Expensive","Expensive")</f>
        <v>Expensive</v>
      </c>
      <c r="S9233" s="4">
        <f>WEEKDAY('Transaction Data'!$A9233)</f>
        <v>1</v>
      </c>
      <c r="T9233" s="2" t="str">
        <f>IF(WEEKDAY('Transaction Data'!$A9233,2)&lt;6,"Weekday","Weekend")</f>
        <v>Weekend</v>
      </c>
    </row>
    <row r="9234" ht="15.75" customHeight="1">
      <c r="A9234" s="1">
        <v>45368.0</v>
      </c>
      <c r="B9234" s="2" t="s">
        <v>8429</v>
      </c>
      <c r="C9234" s="2" t="s">
        <v>21</v>
      </c>
      <c r="D9234" s="1">
        <v>37090.0</v>
      </c>
      <c r="E9234" s="2" t="s">
        <v>63</v>
      </c>
      <c r="F9234" s="2">
        <v>457.0</v>
      </c>
      <c r="G9234" s="2" t="s">
        <v>60</v>
      </c>
      <c r="H9234" s="2" t="s">
        <v>24</v>
      </c>
      <c r="I9234" s="2" t="s">
        <v>30</v>
      </c>
      <c r="J9234" s="2" t="str">
        <f t="array" ref="J9234">XLOOKUP('Transaction Data'!$G9234,Product_Code,Biscuit_Brand)</f>
        <v>Peanut Butter Bites</v>
      </c>
      <c r="K9234" s="2">
        <f t="array" ref="K9234">XLOOKUP('Transaction Data'!$G9234,Product_Code,Cost)</f>
        <v>5</v>
      </c>
      <c r="L9234" s="2">
        <f t="array" ref="L9234">XLOOKUP('Transaction Data'!$G9234,Product_Code,Unit_Price)</f>
        <v>7</v>
      </c>
      <c r="M9234" s="3">
        <f>'Transaction Data'!$F9234*'Transaction Data'!$K9234</f>
        <v>2285</v>
      </c>
      <c r="N9234" s="3">
        <f>'Transaction Data'!$F9234*'Transaction Data'!$L9234</f>
        <v>3199</v>
      </c>
      <c r="O9234" s="3">
        <f>'Transaction Data'!$N9234-'Transaction Data'!$M9234</f>
        <v>914</v>
      </c>
      <c r="P9234" s="2">
        <f>DATEDIF('Transaction Data'!$D9234,'Transaction Data'!$A9234,"y")</f>
        <v>22</v>
      </c>
      <c r="Q9234" s="2" t="str">
        <f>FLOOR('Transaction Data'!$P9234,15)&amp;"-"&amp;FLOOR('Transaction Data'!$P9234,15)+14</f>
        <v>15-29</v>
      </c>
      <c r="R9234" s="2" t="str">
        <f>IF('Transaction Data'!$L9234&lt;=10,"Less Expensive","Expensive")</f>
        <v>Less Expensive</v>
      </c>
      <c r="S9234" s="4">
        <f>WEEKDAY('Transaction Data'!$A9234)</f>
        <v>1</v>
      </c>
      <c r="T9234" s="2" t="str">
        <f>IF(WEEKDAY('Transaction Data'!$A9234,2)&lt;6,"Weekday","Weekend")</f>
        <v>Weekend</v>
      </c>
    </row>
    <row r="9235" ht="15.75" customHeight="1">
      <c r="A9235" s="1">
        <v>45429.0</v>
      </c>
      <c r="B9235" s="2" t="s">
        <v>8430</v>
      </c>
      <c r="C9235" s="2" t="s">
        <v>54</v>
      </c>
      <c r="D9235" s="1">
        <v>30668.0</v>
      </c>
      <c r="E9235" s="2" t="s">
        <v>37</v>
      </c>
      <c r="F9235" s="2">
        <v>424.0</v>
      </c>
      <c r="G9235" s="2" t="s">
        <v>57</v>
      </c>
      <c r="H9235" s="2" t="s">
        <v>42</v>
      </c>
      <c r="I9235" s="2" t="s">
        <v>25</v>
      </c>
      <c r="J9235" s="2" t="str">
        <f t="array" ref="J9235">XLOOKUP('Transaction Data'!$G9235,Product_Code,Biscuit_Brand)</f>
        <v>Oatmeal Cookies</v>
      </c>
      <c r="K9235" s="2">
        <f t="array" ref="K9235">XLOOKUP('Transaction Data'!$G9235,Product_Code,Cost)</f>
        <v>19</v>
      </c>
      <c r="L9235" s="2">
        <f t="array" ref="L9235">XLOOKUP('Transaction Data'!$G9235,Product_Code,Unit_Price)</f>
        <v>23</v>
      </c>
      <c r="M9235" s="3">
        <f>'Transaction Data'!$F9235*'Transaction Data'!$K9235</f>
        <v>8056</v>
      </c>
      <c r="N9235" s="3">
        <f>'Transaction Data'!$F9235*'Transaction Data'!$L9235</f>
        <v>9752</v>
      </c>
      <c r="O9235" s="3">
        <f>'Transaction Data'!$N9235-'Transaction Data'!$M9235</f>
        <v>1696</v>
      </c>
      <c r="P9235" s="2">
        <f>DATEDIF('Transaction Data'!$D9235,'Transaction Data'!$A9235,"y")</f>
        <v>40</v>
      </c>
      <c r="Q9235" s="2" t="str">
        <f>FLOOR('Transaction Data'!$P9235,15)&amp;"-"&amp;FLOOR('Transaction Data'!$P9235,15)+14</f>
        <v>30-44</v>
      </c>
      <c r="R9235" s="2" t="str">
        <f>IF('Transaction Data'!$L9235&lt;=10,"Less Expensive","Expensive")</f>
        <v>Expensive</v>
      </c>
      <c r="S9235" s="4">
        <f>WEEKDAY('Transaction Data'!$A9235)</f>
        <v>6</v>
      </c>
      <c r="T9235" s="2" t="str">
        <f>IF(WEEKDAY('Transaction Data'!$A9235,2)&lt;6,"Weekday","Weekend")</f>
        <v>Weekday</v>
      </c>
    </row>
    <row r="9236" ht="15.75" customHeight="1">
      <c r="A9236" s="1">
        <v>45373.0</v>
      </c>
      <c r="B9236" s="2" t="s">
        <v>8431</v>
      </c>
      <c r="C9236" s="2" t="s">
        <v>65</v>
      </c>
      <c r="D9236" s="1">
        <v>35116.0</v>
      </c>
      <c r="E9236" s="2" t="s">
        <v>27</v>
      </c>
      <c r="F9236" s="2">
        <v>151.0</v>
      </c>
      <c r="G9236" s="2" t="s">
        <v>60</v>
      </c>
      <c r="H9236" s="2" t="s">
        <v>45</v>
      </c>
      <c r="I9236" s="2" t="s">
        <v>25</v>
      </c>
      <c r="J9236" s="2" t="str">
        <f t="array" ref="J9236">XLOOKUP('Transaction Data'!$G9236,Product_Code,Biscuit_Brand)</f>
        <v>Peanut Butter Bites</v>
      </c>
      <c r="K9236" s="2">
        <f t="array" ref="K9236">XLOOKUP('Transaction Data'!$G9236,Product_Code,Cost)</f>
        <v>5</v>
      </c>
      <c r="L9236" s="2">
        <f t="array" ref="L9236">XLOOKUP('Transaction Data'!$G9236,Product_Code,Unit_Price)</f>
        <v>7</v>
      </c>
      <c r="M9236" s="3">
        <f>'Transaction Data'!$F9236*'Transaction Data'!$K9236</f>
        <v>755</v>
      </c>
      <c r="N9236" s="3">
        <f>'Transaction Data'!$F9236*'Transaction Data'!$L9236</f>
        <v>1057</v>
      </c>
      <c r="O9236" s="3">
        <f>'Transaction Data'!$N9236-'Transaction Data'!$M9236</f>
        <v>302</v>
      </c>
      <c r="P9236" s="2">
        <f>DATEDIF('Transaction Data'!$D9236,'Transaction Data'!$A9236,"y")</f>
        <v>28</v>
      </c>
      <c r="Q9236" s="2" t="str">
        <f>FLOOR('Transaction Data'!$P9236,15)&amp;"-"&amp;FLOOR('Transaction Data'!$P9236,15)+14</f>
        <v>15-29</v>
      </c>
      <c r="R9236" s="2" t="str">
        <f>IF('Transaction Data'!$L9236&lt;=10,"Less Expensive","Expensive")</f>
        <v>Less Expensive</v>
      </c>
      <c r="S9236" s="4">
        <f>WEEKDAY('Transaction Data'!$A9236)</f>
        <v>6</v>
      </c>
      <c r="T9236" s="2" t="str">
        <f>IF(WEEKDAY('Transaction Data'!$A9236,2)&lt;6,"Weekday","Weekend")</f>
        <v>Weekday</v>
      </c>
    </row>
    <row r="9237" ht="15.75" customHeight="1">
      <c r="A9237" s="1">
        <v>45312.0</v>
      </c>
      <c r="B9237" s="2" t="s">
        <v>8432</v>
      </c>
      <c r="C9237" s="2" t="s">
        <v>65</v>
      </c>
      <c r="D9237" s="1">
        <v>34377.0</v>
      </c>
      <c r="E9237" s="2" t="s">
        <v>27</v>
      </c>
      <c r="F9237" s="2">
        <v>394.0</v>
      </c>
      <c r="G9237" s="2" t="s">
        <v>28</v>
      </c>
      <c r="H9237" s="2" t="s">
        <v>24</v>
      </c>
      <c r="I9237" s="2" t="s">
        <v>25</v>
      </c>
      <c r="J9237" s="2" t="str">
        <f t="array" ref="J9237">XLOOKUP('Transaction Data'!$G9237,Product_Code,Biscuit_Brand)</f>
        <v>Shortbread</v>
      </c>
      <c r="K9237" s="2">
        <f t="array" ref="K9237">XLOOKUP('Transaction Data'!$G9237,Product_Code,Cost)</f>
        <v>10</v>
      </c>
      <c r="L9237" s="2">
        <f t="array" ref="L9237">XLOOKUP('Transaction Data'!$G9237,Product_Code,Unit_Price)</f>
        <v>45</v>
      </c>
      <c r="M9237" s="3">
        <f>'Transaction Data'!$F9237*'Transaction Data'!$K9237</f>
        <v>3940</v>
      </c>
      <c r="N9237" s="3">
        <f>'Transaction Data'!$F9237*'Transaction Data'!$L9237</f>
        <v>17730</v>
      </c>
      <c r="O9237" s="3">
        <f>'Transaction Data'!$N9237-'Transaction Data'!$M9237</f>
        <v>13790</v>
      </c>
      <c r="P9237" s="2">
        <f>DATEDIF('Transaction Data'!$D9237,'Transaction Data'!$A9237,"y")</f>
        <v>29</v>
      </c>
      <c r="Q9237" s="2" t="str">
        <f>FLOOR('Transaction Data'!$P9237,15)&amp;"-"&amp;FLOOR('Transaction Data'!$P9237,15)+14</f>
        <v>15-29</v>
      </c>
      <c r="R9237" s="2" t="str">
        <f>IF('Transaction Data'!$L9237&lt;=10,"Less Expensive","Expensive")</f>
        <v>Expensive</v>
      </c>
      <c r="S9237" s="4">
        <f>WEEKDAY('Transaction Data'!$A9237)</f>
        <v>1</v>
      </c>
      <c r="T9237" s="2" t="str">
        <f>IF(WEEKDAY('Transaction Data'!$A9237,2)&lt;6,"Weekday","Weekend")</f>
        <v>Weekend</v>
      </c>
    </row>
    <row r="9238" ht="15.75" customHeight="1">
      <c r="A9238" s="1">
        <v>45364.0</v>
      </c>
      <c r="B9238" s="2" t="s">
        <v>8433</v>
      </c>
      <c r="C9238" s="2" t="s">
        <v>54</v>
      </c>
      <c r="D9238" s="1">
        <v>26132.0</v>
      </c>
      <c r="E9238" s="2" t="s">
        <v>27</v>
      </c>
      <c r="F9238" s="2">
        <v>179.0</v>
      </c>
      <c r="G9238" s="2" t="s">
        <v>55</v>
      </c>
      <c r="H9238" s="2" t="s">
        <v>29</v>
      </c>
      <c r="I9238" s="2" t="s">
        <v>25</v>
      </c>
      <c r="J9238" s="2" t="str">
        <f t="array" ref="J9238">XLOOKUP('Transaction Data'!$G9238,Product_Code,Biscuit_Brand)</f>
        <v>Vanilla Wafers</v>
      </c>
      <c r="K9238" s="2">
        <f t="array" ref="K9238">XLOOKUP('Transaction Data'!$G9238,Product_Code,Cost)</f>
        <v>18</v>
      </c>
      <c r="L9238" s="2">
        <f t="array" ref="L9238">XLOOKUP('Transaction Data'!$G9238,Product_Code,Unit_Price)</f>
        <v>36</v>
      </c>
      <c r="M9238" s="3">
        <f>'Transaction Data'!$F9238*'Transaction Data'!$K9238</f>
        <v>3222</v>
      </c>
      <c r="N9238" s="3">
        <f>'Transaction Data'!$F9238*'Transaction Data'!$L9238</f>
        <v>6444</v>
      </c>
      <c r="O9238" s="3">
        <f>'Transaction Data'!$N9238-'Transaction Data'!$M9238</f>
        <v>3222</v>
      </c>
      <c r="P9238" s="2">
        <f>DATEDIF('Transaction Data'!$D9238,'Transaction Data'!$A9238,"y")</f>
        <v>52</v>
      </c>
      <c r="Q9238" s="2" t="str">
        <f>FLOOR('Transaction Data'!$P9238,15)&amp;"-"&amp;FLOOR('Transaction Data'!$P9238,15)+14</f>
        <v>45-59</v>
      </c>
      <c r="R9238" s="2" t="str">
        <f>IF('Transaction Data'!$L9238&lt;=10,"Less Expensive","Expensive")</f>
        <v>Expensive</v>
      </c>
      <c r="S9238" s="4">
        <f>WEEKDAY('Transaction Data'!$A9238)</f>
        <v>4</v>
      </c>
      <c r="T9238" s="2" t="str">
        <f>IF(WEEKDAY('Transaction Data'!$A9238,2)&lt;6,"Weekday","Weekend")</f>
        <v>Weekday</v>
      </c>
    </row>
    <row r="9239" ht="15.75" customHeight="1">
      <c r="A9239" s="1">
        <v>45363.0</v>
      </c>
      <c r="B9239" s="2" t="s">
        <v>8434</v>
      </c>
      <c r="C9239" s="2" t="s">
        <v>54</v>
      </c>
      <c r="D9239" s="1">
        <v>32273.0</v>
      </c>
      <c r="E9239" s="2" t="s">
        <v>37</v>
      </c>
      <c r="F9239" s="2">
        <v>52.0</v>
      </c>
      <c r="G9239" s="2" t="s">
        <v>57</v>
      </c>
      <c r="H9239" s="2" t="s">
        <v>42</v>
      </c>
      <c r="I9239" s="2" t="s">
        <v>25</v>
      </c>
      <c r="J9239" s="2" t="str">
        <f t="array" ref="J9239">XLOOKUP('Transaction Data'!$G9239,Product_Code,Biscuit_Brand)</f>
        <v>Oatmeal Cookies</v>
      </c>
      <c r="K9239" s="2">
        <f t="array" ref="K9239">XLOOKUP('Transaction Data'!$G9239,Product_Code,Cost)</f>
        <v>19</v>
      </c>
      <c r="L9239" s="2">
        <f t="array" ref="L9239">XLOOKUP('Transaction Data'!$G9239,Product_Code,Unit_Price)</f>
        <v>23</v>
      </c>
      <c r="M9239" s="3">
        <f>'Transaction Data'!$F9239*'Transaction Data'!$K9239</f>
        <v>988</v>
      </c>
      <c r="N9239" s="3">
        <f>'Transaction Data'!$F9239*'Transaction Data'!$L9239</f>
        <v>1196</v>
      </c>
      <c r="O9239" s="3">
        <f>'Transaction Data'!$N9239-'Transaction Data'!$M9239</f>
        <v>208</v>
      </c>
      <c r="P9239" s="2">
        <f>DATEDIF('Transaction Data'!$D9239,'Transaction Data'!$A9239,"y")</f>
        <v>35</v>
      </c>
      <c r="Q9239" s="2" t="str">
        <f>FLOOR('Transaction Data'!$P9239,15)&amp;"-"&amp;FLOOR('Transaction Data'!$P9239,15)+14</f>
        <v>30-44</v>
      </c>
      <c r="R9239" s="2" t="str">
        <f>IF('Transaction Data'!$L9239&lt;=10,"Less Expensive","Expensive")</f>
        <v>Expensive</v>
      </c>
      <c r="S9239" s="4">
        <f>WEEKDAY('Transaction Data'!$A9239)</f>
        <v>3</v>
      </c>
      <c r="T9239" s="2" t="str">
        <f>IF(WEEKDAY('Transaction Data'!$A9239,2)&lt;6,"Weekday","Weekend")</f>
        <v>Weekday</v>
      </c>
    </row>
    <row r="9240" ht="15.75" customHeight="1">
      <c r="A9240" s="1">
        <v>45448.0</v>
      </c>
      <c r="B9240" s="2" t="s">
        <v>8435</v>
      </c>
      <c r="C9240" s="2" t="s">
        <v>47</v>
      </c>
      <c r="D9240" s="1">
        <v>16816.0</v>
      </c>
      <c r="E9240" s="2" t="s">
        <v>22</v>
      </c>
      <c r="F9240" s="2">
        <v>289.0</v>
      </c>
      <c r="G9240" s="2" t="s">
        <v>57</v>
      </c>
      <c r="H9240" s="2" t="s">
        <v>45</v>
      </c>
      <c r="I9240" s="2" t="s">
        <v>25</v>
      </c>
      <c r="J9240" s="2" t="str">
        <f t="array" ref="J9240">XLOOKUP('Transaction Data'!$G9240,Product_Code,Biscuit_Brand)</f>
        <v>Oatmeal Cookies</v>
      </c>
      <c r="K9240" s="2">
        <f t="array" ref="K9240">XLOOKUP('Transaction Data'!$G9240,Product_Code,Cost)</f>
        <v>19</v>
      </c>
      <c r="L9240" s="2">
        <f t="array" ref="L9240">XLOOKUP('Transaction Data'!$G9240,Product_Code,Unit_Price)</f>
        <v>23</v>
      </c>
      <c r="M9240" s="3">
        <f>'Transaction Data'!$F9240*'Transaction Data'!$K9240</f>
        <v>5491</v>
      </c>
      <c r="N9240" s="3">
        <f>'Transaction Data'!$F9240*'Transaction Data'!$L9240</f>
        <v>6647</v>
      </c>
      <c r="O9240" s="3">
        <f>'Transaction Data'!$N9240-'Transaction Data'!$M9240</f>
        <v>1156</v>
      </c>
      <c r="P9240" s="2">
        <f>DATEDIF('Transaction Data'!$D9240,'Transaction Data'!$A9240,"y")</f>
        <v>78</v>
      </c>
      <c r="Q9240" s="2" t="str">
        <f>FLOOR('Transaction Data'!$P9240,15)&amp;"-"&amp;FLOOR('Transaction Data'!$P9240,15)+14</f>
        <v>75-89</v>
      </c>
      <c r="R9240" s="2" t="str">
        <f>IF('Transaction Data'!$L9240&lt;=10,"Less Expensive","Expensive")</f>
        <v>Expensive</v>
      </c>
      <c r="S9240" s="4">
        <f>WEEKDAY('Transaction Data'!$A9240)</f>
        <v>4</v>
      </c>
      <c r="T9240" s="2" t="str">
        <f>IF(WEEKDAY('Transaction Data'!$A9240,2)&lt;6,"Weekday","Weekend")</f>
        <v>Weekday</v>
      </c>
    </row>
    <row r="9241" ht="15.75" customHeight="1">
      <c r="A9241" s="1">
        <v>45394.0</v>
      </c>
      <c r="B9241" s="2" t="s">
        <v>8436</v>
      </c>
      <c r="C9241" s="2" t="s">
        <v>47</v>
      </c>
      <c r="D9241" s="1">
        <v>19114.0</v>
      </c>
      <c r="E9241" s="2" t="s">
        <v>22</v>
      </c>
      <c r="F9241" s="2">
        <v>353.0</v>
      </c>
      <c r="G9241" s="2" t="s">
        <v>28</v>
      </c>
      <c r="H9241" s="2" t="s">
        <v>24</v>
      </c>
      <c r="I9241" s="2" t="s">
        <v>25</v>
      </c>
      <c r="J9241" s="2" t="str">
        <f t="array" ref="J9241">XLOOKUP('Transaction Data'!$G9241,Product_Code,Biscuit_Brand)</f>
        <v>Shortbread</v>
      </c>
      <c r="K9241" s="2">
        <f t="array" ref="K9241">XLOOKUP('Transaction Data'!$G9241,Product_Code,Cost)</f>
        <v>10</v>
      </c>
      <c r="L9241" s="2">
        <f t="array" ref="L9241">XLOOKUP('Transaction Data'!$G9241,Product_Code,Unit_Price)</f>
        <v>45</v>
      </c>
      <c r="M9241" s="3">
        <f>'Transaction Data'!$F9241*'Transaction Data'!$K9241</f>
        <v>3530</v>
      </c>
      <c r="N9241" s="3">
        <f>'Transaction Data'!$F9241*'Transaction Data'!$L9241</f>
        <v>15885</v>
      </c>
      <c r="O9241" s="3">
        <f>'Transaction Data'!$N9241-'Transaction Data'!$M9241</f>
        <v>12355</v>
      </c>
      <c r="P9241" s="2">
        <f>DATEDIF('Transaction Data'!$D9241,'Transaction Data'!$A9241,"y")</f>
        <v>71</v>
      </c>
      <c r="Q9241" s="2" t="str">
        <f>FLOOR('Transaction Data'!$P9241,15)&amp;"-"&amp;FLOOR('Transaction Data'!$P9241,15)+14</f>
        <v>60-74</v>
      </c>
      <c r="R9241" s="2" t="str">
        <f>IF('Transaction Data'!$L9241&lt;=10,"Less Expensive","Expensive")</f>
        <v>Expensive</v>
      </c>
      <c r="S9241" s="4">
        <f>WEEKDAY('Transaction Data'!$A9241)</f>
        <v>6</v>
      </c>
      <c r="T9241" s="2" t="str">
        <f>IF(WEEKDAY('Transaction Data'!$A9241,2)&lt;6,"Weekday","Weekend")</f>
        <v>Weekday</v>
      </c>
    </row>
    <row r="9242" ht="15.75" customHeight="1">
      <c r="A9242" s="1">
        <v>45395.0</v>
      </c>
      <c r="B9242" s="2" t="s">
        <v>8437</v>
      </c>
      <c r="C9242" s="2" t="s">
        <v>41</v>
      </c>
      <c r="D9242" s="1">
        <v>37120.0</v>
      </c>
      <c r="E9242" s="2" t="s">
        <v>63</v>
      </c>
      <c r="F9242" s="2">
        <v>268.0</v>
      </c>
      <c r="G9242" s="2" t="s">
        <v>33</v>
      </c>
      <c r="H9242" s="2" t="s">
        <v>29</v>
      </c>
      <c r="I9242" s="2" t="s">
        <v>25</v>
      </c>
      <c r="J9242" s="2" t="str">
        <f t="array" ref="J9242">XLOOKUP('Transaction Data'!$G9242,Product_Code,Biscuit_Brand)</f>
        <v>Caramel Biscuits</v>
      </c>
      <c r="K9242" s="2">
        <f t="array" ref="K9242">XLOOKUP('Transaction Data'!$G9242,Product_Code,Cost)</f>
        <v>18</v>
      </c>
      <c r="L9242" s="2">
        <f t="array" ref="L9242">XLOOKUP('Transaction Data'!$G9242,Product_Code,Unit_Price)</f>
        <v>22</v>
      </c>
      <c r="M9242" s="3">
        <f>'Transaction Data'!$F9242*'Transaction Data'!$K9242</f>
        <v>4824</v>
      </c>
      <c r="N9242" s="3">
        <f>'Transaction Data'!$F9242*'Transaction Data'!$L9242</f>
        <v>5896</v>
      </c>
      <c r="O9242" s="3">
        <f>'Transaction Data'!$N9242-'Transaction Data'!$M9242</f>
        <v>1072</v>
      </c>
      <c r="P9242" s="2">
        <f>DATEDIF('Transaction Data'!$D9242,'Transaction Data'!$A9242,"y")</f>
        <v>22</v>
      </c>
      <c r="Q9242" s="2" t="str">
        <f>FLOOR('Transaction Data'!$P9242,15)&amp;"-"&amp;FLOOR('Transaction Data'!$P9242,15)+14</f>
        <v>15-29</v>
      </c>
      <c r="R9242" s="2" t="str">
        <f>IF('Transaction Data'!$L9242&lt;=10,"Less Expensive","Expensive")</f>
        <v>Expensive</v>
      </c>
      <c r="S9242" s="4">
        <f>WEEKDAY('Transaction Data'!$A9242)</f>
        <v>7</v>
      </c>
      <c r="T9242" s="2" t="str">
        <f>IF(WEEKDAY('Transaction Data'!$A9242,2)&lt;6,"Weekday","Weekend")</f>
        <v>Weekend</v>
      </c>
    </row>
    <row r="9243" ht="15.75" customHeight="1">
      <c r="A9243" s="1">
        <v>45495.0</v>
      </c>
      <c r="B9243" s="2" t="s">
        <v>8438</v>
      </c>
      <c r="C9243" s="2" t="s">
        <v>32</v>
      </c>
      <c r="D9243" s="1">
        <v>21943.0</v>
      </c>
      <c r="E9243" s="2" t="s">
        <v>63</v>
      </c>
      <c r="F9243" s="2">
        <v>187.0</v>
      </c>
      <c r="G9243" s="2" t="s">
        <v>28</v>
      </c>
      <c r="H9243" s="2" t="s">
        <v>29</v>
      </c>
      <c r="I9243" s="2" t="s">
        <v>25</v>
      </c>
      <c r="J9243" s="2" t="str">
        <f t="array" ref="J9243">XLOOKUP('Transaction Data'!$G9243,Product_Code,Biscuit_Brand)</f>
        <v>Shortbread</v>
      </c>
      <c r="K9243" s="2">
        <f t="array" ref="K9243">XLOOKUP('Transaction Data'!$G9243,Product_Code,Cost)</f>
        <v>10</v>
      </c>
      <c r="L9243" s="2">
        <f t="array" ref="L9243">XLOOKUP('Transaction Data'!$G9243,Product_Code,Unit_Price)</f>
        <v>45</v>
      </c>
      <c r="M9243" s="3">
        <f>'Transaction Data'!$F9243*'Transaction Data'!$K9243</f>
        <v>1870</v>
      </c>
      <c r="N9243" s="3">
        <f>'Transaction Data'!$F9243*'Transaction Data'!$L9243</f>
        <v>8415</v>
      </c>
      <c r="O9243" s="3">
        <f>'Transaction Data'!$N9243-'Transaction Data'!$M9243</f>
        <v>6545</v>
      </c>
      <c r="P9243" s="2">
        <f>DATEDIF('Transaction Data'!$D9243,'Transaction Data'!$A9243,"y")</f>
        <v>64</v>
      </c>
      <c r="Q9243" s="2" t="str">
        <f>FLOOR('Transaction Data'!$P9243,15)&amp;"-"&amp;FLOOR('Transaction Data'!$P9243,15)+14</f>
        <v>60-74</v>
      </c>
      <c r="R9243" s="2" t="str">
        <f>IF('Transaction Data'!$L9243&lt;=10,"Less Expensive","Expensive")</f>
        <v>Expensive</v>
      </c>
      <c r="S9243" s="4">
        <f>WEEKDAY('Transaction Data'!$A9243)</f>
        <v>2</v>
      </c>
      <c r="T9243" s="2" t="str">
        <f>IF(WEEKDAY('Transaction Data'!$A9243,2)&lt;6,"Weekday","Weekend")</f>
        <v>Weekday</v>
      </c>
    </row>
    <row r="9244" ht="15.75" customHeight="1">
      <c r="A9244" s="1">
        <v>45425.0</v>
      </c>
      <c r="B9244" s="2" t="s">
        <v>8439</v>
      </c>
      <c r="C9244" s="2" t="s">
        <v>72</v>
      </c>
      <c r="D9244" s="1">
        <v>27141.0</v>
      </c>
      <c r="E9244" s="2" t="s">
        <v>37</v>
      </c>
      <c r="F9244" s="2">
        <v>152.0</v>
      </c>
      <c r="G9244" s="2" t="s">
        <v>60</v>
      </c>
      <c r="H9244" s="2" t="s">
        <v>34</v>
      </c>
      <c r="I9244" s="2" t="s">
        <v>25</v>
      </c>
      <c r="J9244" s="2" t="str">
        <f t="array" ref="J9244">XLOOKUP('Transaction Data'!$G9244,Product_Code,Biscuit_Brand)</f>
        <v>Peanut Butter Bites</v>
      </c>
      <c r="K9244" s="2">
        <f t="array" ref="K9244">XLOOKUP('Transaction Data'!$G9244,Product_Code,Cost)</f>
        <v>5</v>
      </c>
      <c r="L9244" s="2">
        <f t="array" ref="L9244">XLOOKUP('Transaction Data'!$G9244,Product_Code,Unit_Price)</f>
        <v>7</v>
      </c>
      <c r="M9244" s="3">
        <f>'Transaction Data'!$F9244*'Transaction Data'!$K9244</f>
        <v>760</v>
      </c>
      <c r="N9244" s="3">
        <f>'Transaction Data'!$F9244*'Transaction Data'!$L9244</f>
        <v>1064</v>
      </c>
      <c r="O9244" s="3">
        <f>'Transaction Data'!$N9244-'Transaction Data'!$M9244</f>
        <v>304</v>
      </c>
      <c r="P9244" s="2">
        <f>DATEDIF('Transaction Data'!$D9244,'Transaction Data'!$A9244,"y")</f>
        <v>50</v>
      </c>
      <c r="Q9244" s="2" t="str">
        <f>FLOOR('Transaction Data'!$P9244,15)&amp;"-"&amp;FLOOR('Transaction Data'!$P9244,15)+14</f>
        <v>45-59</v>
      </c>
      <c r="R9244" s="2" t="str">
        <f>IF('Transaction Data'!$L9244&lt;=10,"Less Expensive","Expensive")</f>
        <v>Less Expensive</v>
      </c>
      <c r="S9244" s="4">
        <f>WEEKDAY('Transaction Data'!$A9244)</f>
        <v>2</v>
      </c>
      <c r="T9244" s="2" t="str">
        <f>IF(WEEKDAY('Transaction Data'!$A9244,2)&lt;6,"Weekday","Weekend")</f>
        <v>Weekday</v>
      </c>
    </row>
    <row r="9245" ht="15.75" customHeight="1">
      <c r="A9245" s="1">
        <v>45503.0</v>
      </c>
      <c r="B9245" s="2" t="s">
        <v>8440</v>
      </c>
      <c r="C9245" s="2" t="s">
        <v>32</v>
      </c>
      <c r="D9245" s="1">
        <v>21093.0</v>
      </c>
      <c r="E9245" s="2" t="s">
        <v>37</v>
      </c>
      <c r="F9245" s="2">
        <v>403.0</v>
      </c>
      <c r="G9245" s="2" t="s">
        <v>55</v>
      </c>
      <c r="H9245" s="2" t="s">
        <v>24</v>
      </c>
      <c r="I9245" s="2" t="s">
        <v>25</v>
      </c>
      <c r="J9245" s="2" t="str">
        <f t="array" ref="J9245">XLOOKUP('Transaction Data'!$G9245,Product_Code,Biscuit_Brand)</f>
        <v>Vanilla Wafers</v>
      </c>
      <c r="K9245" s="2">
        <f t="array" ref="K9245">XLOOKUP('Transaction Data'!$G9245,Product_Code,Cost)</f>
        <v>18</v>
      </c>
      <c r="L9245" s="2">
        <f t="array" ref="L9245">XLOOKUP('Transaction Data'!$G9245,Product_Code,Unit_Price)</f>
        <v>36</v>
      </c>
      <c r="M9245" s="3">
        <f>'Transaction Data'!$F9245*'Transaction Data'!$K9245</f>
        <v>7254</v>
      </c>
      <c r="N9245" s="3">
        <f>'Transaction Data'!$F9245*'Transaction Data'!$L9245</f>
        <v>14508</v>
      </c>
      <c r="O9245" s="3">
        <f>'Transaction Data'!$N9245-'Transaction Data'!$M9245</f>
        <v>7254</v>
      </c>
      <c r="P9245" s="2">
        <f>DATEDIF('Transaction Data'!$D9245,'Transaction Data'!$A9245,"y")</f>
        <v>66</v>
      </c>
      <c r="Q9245" s="2" t="str">
        <f>FLOOR('Transaction Data'!$P9245,15)&amp;"-"&amp;FLOOR('Transaction Data'!$P9245,15)+14</f>
        <v>60-74</v>
      </c>
      <c r="R9245" s="2" t="str">
        <f>IF('Transaction Data'!$L9245&lt;=10,"Less Expensive","Expensive")</f>
        <v>Expensive</v>
      </c>
      <c r="S9245" s="4">
        <f>WEEKDAY('Transaction Data'!$A9245)</f>
        <v>3</v>
      </c>
      <c r="T9245" s="2" t="str">
        <f>IF(WEEKDAY('Transaction Data'!$A9245,2)&lt;6,"Weekday","Weekend")</f>
        <v>Weekday</v>
      </c>
    </row>
    <row r="9246" ht="15.75" customHeight="1">
      <c r="A9246" s="1">
        <v>45373.0</v>
      </c>
      <c r="B9246" s="2" t="s">
        <v>8441</v>
      </c>
      <c r="C9246" s="2" t="s">
        <v>78</v>
      </c>
      <c r="D9246" s="1">
        <v>18398.0</v>
      </c>
      <c r="E9246" s="2" t="s">
        <v>63</v>
      </c>
      <c r="F9246" s="2">
        <v>115.0</v>
      </c>
      <c r="G9246" s="2" t="s">
        <v>28</v>
      </c>
      <c r="H9246" s="2" t="s">
        <v>42</v>
      </c>
      <c r="I9246" s="2" t="s">
        <v>25</v>
      </c>
      <c r="J9246" s="2" t="str">
        <f t="array" ref="J9246">XLOOKUP('Transaction Data'!$G9246,Product_Code,Biscuit_Brand)</f>
        <v>Shortbread</v>
      </c>
      <c r="K9246" s="2">
        <f t="array" ref="K9246">XLOOKUP('Transaction Data'!$G9246,Product_Code,Cost)</f>
        <v>10</v>
      </c>
      <c r="L9246" s="2">
        <f t="array" ref="L9246">XLOOKUP('Transaction Data'!$G9246,Product_Code,Unit_Price)</f>
        <v>45</v>
      </c>
      <c r="M9246" s="3">
        <f>'Transaction Data'!$F9246*'Transaction Data'!$K9246</f>
        <v>1150</v>
      </c>
      <c r="N9246" s="3">
        <f>'Transaction Data'!$F9246*'Transaction Data'!$L9246</f>
        <v>5175</v>
      </c>
      <c r="O9246" s="3">
        <f>'Transaction Data'!$N9246-'Transaction Data'!$M9246</f>
        <v>4025</v>
      </c>
      <c r="P9246" s="2">
        <f>DATEDIF('Transaction Data'!$D9246,'Transaction Data'!$A9246,"y")</f>
        <v>73</v>
      </c>
      <c r="Q9246" s="2" t="str">
        <f>FLOOR('Transaction Data'!$P9246,15)&amp;"-"&amp;FLOOR('Transaction Data'!$P9246,15)+14</f>
        <v>60-74</v>
      </c>
      <c r="R9246" s="2" t="str">
        <f>IF('Transaction Data'!$L9246&lt;=10,"Less Expensive","Expensive")</f>
        <v>Expensive</v>
      </c>
      <c r="S9246" s="4">
        <f>WEEKDAY('Transaction Data'!$A9246)</f>
        <v>6</v>
      </c>
      <c r="T9246" s="2" t="str">
        <f>IF(WEEKDAY('Transaction Data'!$A9246,2)&lt;6,"Weekday","Weekend")</f>
        <v>Weekday</v>
      </c>
    </row>
    <row r="9247" ht="15.75" customHeight="1">
      <c r="A9247" s="1">
        <v>45391.0</v>
      </c>
      <c r="B9247" s="2" t="s">
        <v>8442</v>
      </c>
      <c r="C9247" s="2" t="s">
        <v>47</v>
      </c>
      <c r="D9247" s="1">
        <v>16274.0</v>
      </c>
      <c r="E9247" s="2" t="s">
        <v>63</v>
      </c>
      <c r="F9247" s="2">
        <v>56.0</v>
      </c>
      <c r="G9247" s="2" t="s">
        <v>55</v>
      </c>
      <c r="H9247" s="2" t="s">
        <v>45</v>
      </c>
      <c r="I9247" s="2" t="s">
        <v>30</v>
      </c>
      <c r="J9247" s="2" t="str">
        <f t="array" ref="J9247">XLOOKUP('Transaction Data'!$G9247,Product_Code,Biscuit_Brand)</f>
        <v>Vanilla Wafers</v>
      </c>
      <c r="K9247" s="2">
        <f t="array" ref="K9247">XLOOKUP('Transaction Data'!$G9247,Product_Code,Cost)</f>
        <v>18</v>
      </c>
      <c r="L9247" s="2">
        <f t="array" ref="L9247">XLOOKUP('Transaction Data'!$G9247,Product_Code,Unit_Price)</f>
        <v>36</v>
      </c>
      <c r="M9247" s="3">
        <f>'Transaction Data'!$F9247*'Transaction Data'!$K9247</f>
        <v>1008</v>
      </c>
      <c r="N9247" s="3">
        <f>'Transaction Data'!$F9247*'Transaction Data'!$L9247</f>
        <v>2016</v>
      </c>
      <c r="O9247" s="3">
        <f>'Transaction Data'!$N9247-'Transaction Data'!$M9247</f>
        <v>1008</v>
      </c>
      <c r="P9247" s="2">
        <f>DATEDIF('Transaction Data'!$D9247,'Transaction Data'!$A9247,"y")</f>
        <v>79</v>
      </c>
      <c r="Q9247" s="2" t="str">
        <f>FLOOR('Transaction Data'!$P9247,15)&amp;"-"&amp;FLOOR('Transaction Data'!$P9247,15)+14</f>
        <v>75-89</v>
      </c>
      <c r="R9247" s="2" t="str">
        <f>IF('Transaction Data'!$L9247&lt;=10,"Less Expensive","Expensive")</f>
        <v>Expensive</v>
      </c>
      <c r="S9247" s="4">
        <f>WEEKDAY('Transaction Data'!$A9247)</f>
        <v>3</v>
      </c>
      <c r="T9247" s="2" t="str">
        <f>IF(WEEKDAY('Transaction Data'!$A9247,2)&lt;6,"Weekday","Weekend")</f>
        <v>Weekday</v>
      </c>
    </row>
    <row r="9248" ht="15.75" customHeight="1">
      <c r="A9248" s="1">
        <v>45338.0</v>
      </c>
      <c r="B9248" s="2" t="s">
        <v>8443</v>
      </c>
      <c r="C9248" s="2" t="s">
        <v>65</v>
      </c>
      <c r="D9248" s="1">
        <v>30616.0</v>
      </c>
      <c r="E9248" s="2" t="s">
        <v>27</v>
      </c>
      <c r="F9248" s="2">
        <v>438.0</v>
      </c>
      <c r="G9248" s="2" t="s">
        <v>23</v>
      </c>
      <c r="H9248" s="2" t="s">
        <v>24</v>
      </c>
      <c r="I9248" s="2" t="s">
        <v>25</v>
      </c>
      <c r="J9248" s="2" t="str">
        <f t="array" ref="J9248">XLOOKUP('Transaction Data'!$G9248,Product_Code,Biscuit_Brand)</f>
        <v>Cinnamon Swirls</v>
      </c>
      <c r="K9248" s="2">
        <f t="array" ref="K9248">XLOOKUP('Transaction Data'!$G9248,Product_Code,Cost)</f>
        <v>10</v>
      </c>
      <c r="L9248" s="2">
        <f t="array" ref="L9248">XLOOKUP('Transaction Data'!$G9248,Product_Code,Unit_Price)</f>
        <v>14</v>
      </c>
      <c r="M9248" s="3">
        <f>'Transaction Data'!$F9248*'Transaction Data'!$K9248</f>
        <v>4380</v>
      </c>
      <c r="N9248" s="3">
        <f>'Transaction Data'!$F9248*'Transaction Data'!$L9248</f>
        <v>6132</v>
      </c>
      <c r="O9248" s="3">
        <f>'Transaction Data'!$N9248-'Transaction Data'!$M9248</f>
        <v>1752</v>
      </c>
      <c r="P9248" s="2">
        <f>DATEDIF('Transaction Data'!$D9248,'Transaction Data'!$A9248,"y")</f>
        <v>40</v>
      </c>
      <c r="Q9248" s="2" t="str">
        <f>FLOOR('Transaction Data'!$P9248,15)&amp;"-"&amp;FLOOR('Transaction Data'!$P9248,15)+14</f>
        <v>30-44</v>
      </c>
      <c r="R9248" s="2" t="str">
        <f>IF('Transaction Data'!$L9248&lt;=10,"Less Expensive","Expensive")</f>
        <v>Expensive</v>
      </c>
      <c r="S9248" s="4">
        <f>WEEKDAY('Transaction Data'!$A9248)</f>
        <v>6</v>
      </c>
      <c r="T9248" s="2" t="str">
        <f>IF(WEEKDAY('Transaction Data'!$A9248,2)&lt;6,"Weekday","Weekend")</f>
        <v>Weekday</v>
      </c>
    </row>
    <row r="9249" ht="15.75" customHeight="1">
      <c r="A9249" s="1">
        <v>45296.0</v>
      </c>
      <c r="B9249" s="2" t="s">
        <v>8444</v>
      </c>
      <c r="C9249" s="2" t="s">
        <v>54</v>
      </c>
      <c r="D9249" s="1">
        <v>20107.0</v>
      </c>
      <c r="E9249" s="2" t="s">
        <v>22</v>
      </c>
      <c r="F9249" s="2">
        <v>475.0</v>
      </c>
      <c r="G9249" s="2" t="s">
        <v>28</v>
      </c>
      <c r="H9249" s="2" t="s">
        <v>29</v>
      </c>
      <c r="I9249" s="2" t="s">
        <v>25</v>
      </c>
      <c r="J9249" s="2" t="str">
        <f t="array" ref="J9249">XLOOKUP('Transaction Data'!$G9249,Product_Code,Biscuit_Brand)</f>
        <v>Shortbread</v>
      </c>
      <c r="K9249" s="2">
        <f t="array" ref="K9249">XLOOKUP('Transaction Data'!$G9249,Product_Code,Cost)</f>
        <v>10</v>
      </c>
      <c r="L9249" s="2">
        <f t="array" ref="L9249">XLOOKUP('Transaction Data'!$G9249,Product_Code,Unit_Price)</f>
        <v>45</v>
      </c>
      <c r="M9249" s="3">
        <f>'Transaction Data'!$F9249*'Transaction Data'!$K9249</f>
        <v>4750</v>
      </c>
      <c r="N9249" s="3">
        <f>'Transaction Data'!$F9249*'Transaction Data'!$L9249</f>
        <v>21375</v>
      </c>
      <c r="O9249" s="3">
        <f>'Transaction Data'!$N9249-'Transaction Data'!$M9249</f>
        <v>16625</v>
      </c>
      <c r="P9249" s="2">
        <f>DATEDIF('Transaction Data'!$D9249,'Transaction Data'!$A9249,"y")</f>
        <v>68</v>
      </c>
      <c r="Q9249" s="2" t="str">
        <f>FLOOR('Transaction Data'!$P9249,15)&amp;"-"&amp;FLOOR('Transaction Data'!$P9249,15)+14</f>
        <v>60-74</v>
      </c>
      <c r="R9249" s="2" t="str">
        <f>IF('Transaction Data'!$L9249&lt;=10,"Less Expensive","Expensive")</f>
        <v>Expensive</v>
      </c>
      <c r="S9249" s="4">
        <f>WEEKDAY('Transaction Data'!$A9249)</f>
        <v>6</v>
      </c>
      <c r="T9249" s="2" t="str">
        <f>IF(WEEKDAY('Transaction Data'!$A9249,2)&lt;6,"Weekday","Weekend")</f>
        <v>Weekday</v>
      </c>
    </row>
    <row r="9250" ht="15.75" customHeight="1">
      <c r="A9250" s="1">
        <v>45456.0</v>
      </c>
      <c r="B9250" s="2" t="s">
        <v>8445</v>
      </c>
      <c r="C9250" s="2" t="s">
        <v>51</v>
      </c>
      <c r="D9250" s="1">
        <v>21624.0</v>
      </c>
      <c r="E9250" s="2" t="s">
        <v>27</v>
      </c>
      <c r="F9250" s="2">
        <v>401.0</v>
      </c>
      <c r="G9250" s="2" t="s">
        <v>38</v>
      </c>
      <c r="H9250" s="2" t="s">
        <v>42</v>
      </c>
      <c r="I9250" s="2" t="s">
        <v>25</v>
      </c>
      <c r="J9250" s="2" t="str">
        <f t="array" ref="J9250">XLOOKUP('Transaction Data'!$G9250,Product_Code,Biscuit_Brand)</f>
        <v>Ginger Snaps</v>
      </c>
      <c r="K9250" s="2">
        <f t="array" ref="K9250">XLOOKUP('Transaction Data'!$G9250,Product_Code,Cost)</f>
        <v>14</v>
      </c>
      <c r="L9250" s="2">
        <f t="array" ref="L9250">XLOOKUP('Transaction Data'!$G9250,Product_Code,Unit_Price)</f>
        <v>28</v>
      </c>
      <c r="M9250" s="3">
        <f>'Transaction Data'!$F9250*'Transaction Data'!$K9250</f>
        <v>5614</v>
      </c>
      <c r="N9250" s="3">
        <f>'Transaction Data'!$F9250*'Transaction Data'!$L9250</f>
        <v>11228</v>
      </c>
      <c r="O9250" s="3">
        <f>'Transaction Data'!$N9250-'Transaction Data'!$M9250</f>
        <v>5614</v>
      </c>
      <c r="P9250" s="2">
        <f>DATEDIF('Transaction Data'!$D9250,'Transaction Data'!$A9250,"y")</f>
        <v>65</v>
      </c>
      <c r="Q9250" s="2" t="str">
        <f>FLOOR('Transaction Data'!$P9250,15)&amp;"-"&amp;FLOOR('Transaction Data'!$P9250,15)+14</f>
        <v>60-74</v>
      </c>
      <c r="R9250" s="2" t="str">
        <f>IF('Transaction Data'!$L9250&lt;=10,"Less Expensive","Expensive")</f>
        <v>Expensive</v>
      </c>
      <c r="S9250" s="4">
        <f>WEEKDAY('Transaction Data'!$A9250)</f>
        <v>5</v>
      </c>
      <c r="T9250" s="2" t="str">
        <f>IF(WEEKDAY('Transaction Data'!$A9250,2)&lt;6,"Weekday","Weekend")</f>
        <v>Weekday</v>
      </c>
    </row>
    <row r="9251" ht="15.75" customHeight="1">
      <c r="A9251" s="1">
        <v>45301.0</v>
      </c>
      <c r="B9251" s="2" t="s">
        <v>2083</v>
      </c>
      <c r="C9251" s="2" t="s">
        <v>21</v>
      </c>
      <c r="D9251" s="1">
        <v>21117.0</v>
      </c>
      <c r="E9251" s="2" t="s">
        <v>22</v>
      </c>
      <c r="F9251" s="2">
        <v>128.0</v>
      </c>
      <c r="G9251" s="2" t="s">
        <v>60</v>
      </c>
      <c r="H9251" s="2" t="s">
        <v>45</v>
      </c>
      <c r="I9251" s="2" t="s">
        <v>25</v>
      </c>
      <c r="J9251" s="2" t="str">
        <f t="array" ref="J9251">XLOOKUP('Transaction Data'!$G9251,Product_Code,Biscuit_Brand)</f>
        <v>Peanut Butter Bites</v>
      </c>
      <c r="K9251" s="2">
        <f t="array" ref="K9251">XLOOKUP('Transaction Data'!$G9251,Product_Code,Cost)</f>
        <v>5</v>
      </c>
      <c r="L9251" s="2">
        <f t="array" ref="L9251">XLOOKUP('Transaction Data'!$G9251,Product_Code,Unit_Price)</f>
        <v>7</v>
      </c>
      <c r="M9251" s="3">
        <f>'Transaction Data'!$F9251*'Transaction Data'!$K9251</f>
        <v>640</v>
      </c>
      <c r="N9251" s="3">
        <f>'Transaction Data'!$F9251*'Transaction Data'!$L9251</f>
        <v>896</v>
      </c>
      <c r="O9251" s="3">
        <f>'Transaction Data'!$N9251-'Transaction Data'!$M9251</f>
        <v>256</v>
      </c>
      <c r="P9251" s="2">
        <f>DATEDIF('Transaction Data'!$D9251,'Transaction Data'!$A9251,"y")</f>
        <v>66</v>
      </c>
      <c r="Q9251" s="2" t="str">
        <f>FLOOR('Transaction Data'!$P9251,15)&amp;"-"&amp;FLOOR('Transaction Data'!$P9251,15)+14</f>
        <v>60-74</v>
      </c>
      <c r="R9251" s="2" t="str">
        <f>IF('Transaction Data'!$L9251&lt;=10,"Less Expensive","Expensive")</f>
        <v>Less Expensive</v>
      </c>
      <c r="S9251" s="4">
        <f>WEEKDAY('Transaction Data'!$A9251)</f>
        <v>4</v>
      </c>
      <c r="T9251" s="2" t="str">
        <f>IF(WEEKDAY('Transaction Data'!$A9251,2)&lt;6,"Weekday","Weekend")</f>
        <v>Weekday</v>
      </c>
    </row>
    <row r="9252" ht="15.75" customHeight="1">
      <c r="A9252" s="1">
        <v>45428.0</v>
      </c>
      <c r="B9252" s="2" t="s">
        <v>8446</v>
      </c>
      <c r="C9252" s="2" t="s">
        <v>72</v>
      </c>
      <c r="D9252" s="1">
        <v>33692.0</v>
      </c>
      <c r="E9252" s="2" t="s">
        <v>27</v>
      </c>
      <c r="F9252" s="2">
        <v>274.0</v>
      </c>
      <c r="G9252" s="2" t="s">
        <v>44</v>
      </c>
      <c r="H9252" s="2" t="s">
        <v>24</v>
      </c>
      <c r="I9252" s="2" t="s">
        <v>25</v>
      </c>
      <c r="J9252" s="2" t="str">
        <f t="array" ref="J9252">XLOOKUP('Transaction Data'!$G9252,Product_Code,Biscuit_Brand)</f>
        <v>Butter Crunch</v>
      </c>
      <c r="K9252" s="2">
        <f t="array" ref="K9252">XLOOKUP('Transaction Data'!$G9252,Product_Code,Cost)</f>
        <v>10</v>
      </c>
      <c r="L9252" s="2">
        <f t="array" ref="L9252">XLOOKUP('Transaction Data'!$G9252,Product_Code,Unit_Price)</f>
        <v>11</v>
      </c>
      <c r="M9252" s="3">
        <f>'Transaction Data'!$F9252*'Transaction Data'!$K9252</f>
        <v>2740</v>
      </c>
      <c r="N9252" s="3">
        <f>'Transaction Data'!$F9252*'Transaction Data'!$L9252</f>
        <v>3014</v>
      </c>
      <c r="O9252" s="3">
        <f>'Transaction Data'!$N9252-'Transaction Data'!$M9252</f>
        <v>274</v>
      </c>
      <c r="P9252" s="2">
        <f>DATEDIF('Transaction Data'!$D9252,'Transaction Data'!$A9252,"y")</f>
        <v>32</v>
      </c>
      <c r="Q9252" s="2" t="str">
        <f>FLOOR('Transaction Data'!$P9252,15)&amp;"-"&amp;FLOOR('Transaction Data'!$P9252,15)+14</f>
        <v>30-44</v>
      </c>
      <c r="R9252" s="2" t="str">
        <f>IF('Transaction Data'!$L9252&lt;=10,"Less Expensive","Expensive")</f>
        <v>Expensive</v>
      </c>
      <c r="S9252" s="4">
        <f>WEEKDAY('Transaction Data'!$A9252)</f>
        <v>5</v>
      </c>
      <c r="T9252" s="2" t="str">
        <f>IF(WEEKDAY('Transaction Data'!$A9252,2)&lt;6,"Weekday","Weekend")</f>
        <v>Weekday</v>
      </c>
    </row>
    <row r="9253" ht="15.75" customHeight="1">
      <c r="A9253" s="1">
        <v>45326.0</v>
      </c>
      <c r="B9253" s="2" t="s">
        <v>8447</v>
      </c>
      <c r="C9253" s="2" t="s">
        <v>69</v>
      </c>
      <c r="D9253" s="1">
        <v>23631.0</v>
      </c>
      <c r="E9253" s="2" t="s">
        <v>27</v>
      </c>
      <c r="F9253" s="2">
        <v>10.0</v>
      </c>
      <c r="G9253" s="2" t="s">
        <v>38</v>
      </c>
      <c r="H9253" s="2" t="s">
        <v>29</v>
      </c>
      <c r="I9253" s="2" t="s">
        <v>25</v>
      </c>
      <c r="J9253" s="2" t="str">
        <f t="array" ref="J9253">XLOOKUP('Transaction Data'!$G9253,Product_Code,Biscuit_Brand)</f>
        <v>Ginger Snaps</v>
      </c>
      <c r="K9253" s="2">
        <f t="array" ref="K9253">XLOOKUP('Transaction Data'!$G9253,Product_Code,Cost)</f>
        <v>14</v>
      </c>
      <c r="L9253" s="2">
        <f t="array" ref="L9253">XLOOKUP('Transaction Data'!$G9253,Product_Code,Unit_Price)</f>
        <v>28</v>
      </c>
      <c r="M9253" s="3">
        <f>'Transaction Data'!$F9253*'Transaction Data'!$K9253</f>
        <v>140</v>
      </c>
      <c r="N9253" s="3">
        <f>'Transaction Data'!$F9253*'Transaction Data'!$L9253</f>
        <v>280</v>
      </c>
      <c r="O9253" s="3">
        <f>'Transaction Data'!$N9253-'Transaction Data'!$M9253</f>
        <v>140</v>
      </c>
      <c r="P9253" s="2">
        <f>DATEDIF('Transaction Data'!$D9253,'Transaction Data'!$A9253,"y")</f>
        <v>59</v>
      </c>
      <c r="Q9253" s="2" t="str">
        <f>FLOOR('Transaction Data'!$P9253,15)&amp;"-"&amp;FLOOR('Transaction Data'!$P9253,15)+14</f>
        <v>45-59</v>
      </c>
      <c r="R9253" s="2" t="str">
        <f>IF('Transaction Data'!$L9253&lt;=10,"Less Expensive","Expensive")</f>
        <v>Expensive</v>
      </c>
      <c r="S9253" s="4">
        <f>WEEKDAY('Transaction Data'!$A9253)</f>
        <v>1</v>
      </c>
      <c r="T9253" s="2" t="str">
        <f>IF(WEEKDAY('Transaction Data'!$A9253,2)&lt;6,"Weekday","Weekend")</f>
        <v>Weekend</v>
      </c>
    </row>
    <row r="9254" ht="15.75" customHeight="1">
      <c r="A9254" s="1">
        <v>45417.0</v>
      </c>
      <c r="B9254" s="2" t="s">
        <v>8448</v>
      </c>
      <c r="C9254" s="2" t="s">
        <v>21</v>
      </c>
      <c r="D9254" s="1">
        <v>31157.0</v>
      </c>
      <c r="E9254" s="2" t="s">
        <v>27</v>
      </c>
      <c r="F9254" s="2">
        <v>120.0</v>
      </c>
      <c r="G9254" s="2" t="s">
        <v>60</v>
      </c>
      <c r="H9254" s="2" t="s">
        <v>29</v>
      </c>
      <c r="I9254" s="2" t="s">
        <v>25</v>
      </c>
      <c r="J9254" s="2" t="str">
        <f t="array" ref="J9254">XLOOKUP('Transaction Data'!$G9254,Product_Code,Biscuit_Brand)</f>
        <v>Peanut Butter Bites</v>
      </c>
      <c r="K9254" s="2">
        <f t="array" ref="K9254">XLOOKUP('Transaction Data'!$G9254,Product_Code,Cost)</f>
        <v>5</v>
      </c>
      <c r="L9254" s="2">
        <f t="array" ref="L9254">XLOOKUP('Transaction Data'!$G9254,Product_Code,Unit_Price)</f>
        <v>7</v>
      </c>
      <c r="M9254" s="3">
        <f>'Transaction Data'!$F9254*'Transaction Data'!$K9254</f>
        <v>600</v>
      </c>
      <c r="N9254" s="3">
        <f>'Transaction Data'!$F9254*'Transaction Data'!$L9254</f>
        <v>840</v>
      </c>
      <c r="O9254" s="3">
        <f>'Transaction Data'!$N9254-'Transaction Data'!$M9254</f>
        <v>240</v>
      </c>
      <c r="P9254" s="2">
        <f>DATEDIF('Transaction Data'!$D9254,'Transaction Data'!$A9254,"y")</f>
        <v>39</v>
      </c>
      <c r="Q9254" s="2" t="str">
        <f>FLOOR('Transaction Data'!$P9254,15)&amp;"-"&amp;FLOOR('Transaction Data'!$P9254,15)+14</f>
        <v>30-44</v>
      </c>
      <c r="R9254" s="2" t="str">
        <f>IF('Transaction Data'!$L9254&lt;=10,"Less Expensive","Expensive")</f>
        <v>Less Expensive</v>
      </c>
      <c r="S9254" s="4">
        <f>WEEKDAY('Transaction Data'!$A9254)</f>
        <v>1</v>
      </c>
      <c r="T9254" s="2" t="str">
        <f>IF(WEEKDAY('Transaction Data'!$A9254,2)&lt;6,"Weekday","Weekend")</f>
        <v>Weekend</v>
      </c>
    </row>
    <row r="9255" ht="15.75" customHeight="1">
      <c r="A9255" s="1">
        <v>45437.0</v>
      </c>
      <c r="B9255" s="2" t="s">
        <v>7576</v>
      </c>
      <c r="C9255" s="2" t="s">
        <v>47</v>
      </c>
      <c r="D9255" s="1">
        <v>38081.0</v>
      </c>
      <c r="E9255" s="2" t="s">
        <v>37</v>
      </c>
      <c r="F9255" s="2">
        <v>73.0</v>
      </c>
      <c r="G9255" s="2" t="s">
        <v>55</v>
      </c>
      <c r="H9255" s="2" t="s">
        <v>34</v>
      </c>
      <c r="I9255" s="2" t="s">
        <v>30</v>
      </c>
      <c r="J9255" s="2" t="str">
        <f t="array" ref="J9255">XLOOKUP('Transaction Data'!$G9255,Product_Code,Biscuit_Brand)</f>
        <v>Vanilla Wafers</v>
      </c>
      <c r="K9255" s="2">
        <f t="array" ref="K9255">XLOOKUP('Transaction Data'!$G9255,Product_Code,Cost)</f>
        <v>18</v>
      </c>
      <c r="L9255" s="2">
        <f t="array" ref="L9255">XLOOKUP('Transaction Data'!$G9255,Product_Code,Unit_Price)</f>
        <v>36</v>
      </c>
      <c r="M9255" s="3">
        <f>'Transaction Data'!$F9255*'Transaction Data'!$K9255</f>
        <v>1314</v>
      </c>
      <c r="N9255" s="3">
        <f>'Transaction Data'!$F9255*'Transaction Data'!$L9255</f>
        <v>2628</v>
      </c>
      <c r="O9255" s="3">
        <f>'Transaction Data'!$N9255-'Transaction Data'!$M9255</f>
        <v>1314</v>
      </c>
      <c r="P9255" s="2">
        <f>DATEDIF('Transaction Data'!$D9255,'Transaction Data'!$A9255,"y")</f>
        <v>20</v>
      </c>
      <c r="Q9255" s="2" t="str">
        <f>FLOOR('Transaction Data'!$P9255,15)&amp;"-"&amp;FLOOR('Transaction Data'!$P9255,15)+14</f>
        <v>15-29</v>
      </c>
      <c r="R9255" s="2" t="str">
        <f>IF('Transaction Data'!$L9255&lt;=10,"Less Expensive","Expensive")</f>
        <v>Expensive</v>
      </c>
      <c r="S9255" s="4">
        <f>WEEKDAY('Transaction Data'!$A9255)</f>
        <v>7</v>
      </c>
      <c r="T9255" s="2" t="str">
        <f>IF(WEEKDAY('Transaction Data'!$A9255,2)&lt;6,"Weekday","Weekend")</f>
        <v>Weekend</v>
      </c>
    </row>
    <row r="9256" ht="15.75" customHeight="1">
      <c r="A9256" s="1">
        <v>45458.0</v>
      </c>
      <c r="B9256" s="2" t="s">
        <v>8449</v>
      </c>
      <c r="C9256" s="2" t="s">
        <v>78</v>
      </c>
      <c r="D9256" s="1">
        <v>29267.0</v>
      </c>
      <c r="E9256" s="2" t="s">
        <v>63</v>
      </c>
      <c r="F9256" s="2">
        <v>421.0</v>
      </c>
      <c r="G9256" s="2" t="s">
        <v>33</v>
      </c>
      <c r="H9256" s="2" t="s">
        <v>24</v>
      </c>
      <c r="I9256" s="2" t="s">
        <v>25</v>
      </c>
      <c r="J9256" s="2" t="str">
        <f t="array" ref="J9256">XLOOKUP('Transaction Data'!$G9256,Product_Code,Biscuit_Brand)</f>
        <v>Caramel Biscuits</v>
      </c>
      <c r="K9256" s="2">
        <f t="array" ref="K9256">XLOOKUP('Transaction Data'!$G9256,Product_Code,Cost)</f>
        <v>18</v>
      </c>
      <c r="L9256" s="2">
        <f t="array" ref="L9256">XLOOKUP('Transaction Data'!$G9256,Product_Code,Unit_Price)</f>
        <v>22</v>
      </c>
      <c r="M9256" s="3">
        <f>'Transaction Data'!$F9256*'Transaction Data'!$K9256</f>
        <v>7578</v>
      </c>
      <c r="N9256" s="3">
        <f>'Transaction Data'!$F9256*'Transaction Data'!$L9256</f>
        <v>9262</v>
      </c>
      <c r="O9256" s="3">
        <f>'Transaction Data'!$N9256-'Transaction Data'!$M9256</f>
        <v>1684</v>
      </c>
      <c r="P9256" s="2">
        <f>DATEDIF('Transaction Data'!$D9256,'Transaction Data'!$A9256,"y")</f>
        <v>44</v>
      </c>
      <c r="Q9256" s="2" t="str">
        <f>FLOOR('Transaction Data'!$P9256,15)&amp;"-"&amp;FLOOR('Transaction Data'!$P9256,15)+14</f>
        <v>30-44</v>
      </c>
      <c r="R9256" s="2" t="str">
        <f>IF('Transaction Data'!$L9256&lt;=10,"Less Expensive","Expensive")</f>
        <v>Expensive</v>
      </c>
      <c r="S9256" s="4">
        <f>WEEKDAY('Transaction Data'!$A9256)</f>
        <v>7</v>
      </c>
      <c r="T9256" s="2" t="str">
        <f>IF(WEEKDAY('Transaction Data'!$A9256,2)&lt;6,"Weekday","Weekend")</f>
        <v>Weekend</v>
      </c>
    </row>
    <row r="9257" ht="15.75" customHeight="1">
      <c r="A9257" s="1">
        <v>45293.0</v>
      </c>
      <c r="B9257" s="2" t="s">
        <v>3930</v>
      </c>
      <c r="C9257" s="2" t="s">
        <v>54</v>
      </c>
      <c r="D9257" s="1">
        <v>32329.0</v>
      </c>
      <c r="E9257" s="2" t="s">
        <v>27</v>
      </c>
      <c r="F9257" s="2">
        <v>344.0</v>
      </c>
      <c r="G9257" s="2" t="s">
        <v>55</v>
      </c>
      <c r="H9257" s="2" t="s">
        <v>42</v>
      </c>
      <c r="I9257" s="2" t="s">
        <v>25</v>
      </c>
      <c r="J9257" s="2" t="str">
        <f t="array" ref="J9257">XLOOKUP('Transaction Data'!$G9257,Product_Code,Biscuit_Brand)</f>
        <v>Vanilla Wafers</v>
      </c>
      <c r="K9257" s="2">
        <f t="array" ref="K9257">XLOOKUP('Transaction Data'!$G9257,Product_Code,Cost)</f>
        <v>18</v>
      </c>
      <c r="L9257" s="2">
        <f t="array" ref="L9257">XLOOKUP('Transaction Data'!$G9257,Product_Code,Unit_Price)</f>
        <v>36</v>
      </c>
      <c r="M9257" s="3">
        <f>'Transaction Data'!$F9257*'Transaction Data'!$K9257</f>
        <v>6192</v>
      </c>
      <c r="N9257" s="3">
        <f>'Transaction Data'!$F9257*'Transaction Data'!$L9257</f>
        <v>12384</v>
      </c>
      <c r="O9257" s="3">
        <f>'Transaction Data'!$N9257-'Transaction Data'!$M9257</f>
        <v>6192</v>
      </c>
      <c r="P9257" s="2">
        <f>DATEDIF('Transaction Data'!$D9257,'Transaction Data'!$A9257,"y")</f>
        <v>35</v>
      </c>
      <c r="Q9257" s="2" t="str">
        <f>FLOOR('Transaction Data'!$P9257,15)&amp;"-"&amp;FLOOR('Transaction Data'!$P9257,15)+14</f>
        <v>30-44</v>
      </c>
      <c r="R9257" s="2" t="str">
        <f>IF('Transaction Data'!$L9257&lt;=10,"Less Expensive","Expensive")</f>
        <v>Expensive</v>
      </c>
      <c r="S9257" s="4">
        <f>WEEKDAY('Transaction Data'!$A9257)</f>
        <v>3</v>
      </c>
      <c r="T9257" s="2" t="str">
        <f>IF(WEEKDAY('Transaction Data'!$A9257,2)&lt;6,"Weekday","Weekend")</f>
        <v>Weekday</v>
      </c>
    </row>
    <row r="9258" ht="15.75" customHeight="1">
      <c r="A9258" s="1">
        <v>45326.0</v>
      </c>
      <c r="B9258" s="2" t="s">
        <v>8450</v>
      </c>
      <c r="C9258" s="2" t="s">
        <v>21</v>
      </c>
      <c r="D9258" s="1">
        <v>22007.0</v>
      </c>
      <c r="E9258" s="2" t="s">
        <v>22</v>
      </c>
      <c r="F9258" s="2">
        <v>356.0</v>
      </c>
      <c r="G9258" s="2" t="s">
        <v>55</v>
      </c>
      <c r="H9258" s="2" t="s">
        <v>45</v>
      </c>
      <c r="I9258" s="2" t="s">
        <v>25</v>
      </c>
      <c r="J9258" s="2" t="str">
        <f t="array" ref="J9258">XLOOKUP('Transaction Data'!$G9258,Product_Code,Biscuit_Brand)</f>
        <v>Vanilla Wafers</v>
      </c>
      <c r="K9258" s="2">
        <f t="array" ref="K9258">XLOOKUP('Transaction Data'!$G9258,Product_Code,Cost)</f>
        <v>18</v>
      </c>
      <c r="L9258" s="2">
        <f t="array" ref="L9258">XLOOKUP('Transaction Data'!$G9258,Product_Code,Unit_Price)</f>
        <v>36</v>
      </c>
      <c r="M9258" s="3">
        <f>'Transaction Data'!$F9258*'Transaction Data'!$K9258</f>
        <v>6408</v>
      </c>
      <c r="N9258" s="3">
        <f>'Transaction Data'!$F9258*'Transaction Data'!$L9258</f>
        <v>12816</v>
      </c>
      <c r="O9258" s="3">
        <f>'Transaction Data'!$N9258-'Transaction Data'!$M9258</f>
        <v>6408</v>
      </c>
      <c r="P9258" s="2">
        <f>DATEDIF('Transaction Data'!$D9258,'Transaction Data'!$A9258,"y")</f>
        <v>63</v>
      </c>
      <c r="Q9258" s="2" t="str">
        <f>FLOOR('Transaction Data'!$P9258,15)&amp;"-"&amp;FLOOR('Transaction Data'!$P9258,15)+14</f>
        <v>60-74</v>
      </c>
      <c r="R9258" s="2" t="str">
        <f>IF('Transaction Data'!$L9258&lt;=10,"Less Expensive","Expensive")</f>
        <v>Expensive</v>
      </c>
      <c r="S9258" s="4">
        <f>WEEKDAY('Transaction Data'!$A9258)</f>
        <v>1</v>
      </c>
      <c r="T9258" s="2" t="str">
        <f>IF(WEEKDAY('Transaction Data'!$A9258,2)&lt;6,"Weekday","Weekend")</f>
        <v>Weekend</v>
      </c>
    </row>
    <row r="9259" ht="15.75" customHeight="1">
      <c r="A9259" s="1">
        <v>45473.0</v>
      </c>
      <c r="B9259" s="2" t="s">
        <v>8451</v>
      </c>
      <c r="C9259" s="2" t="s">
        <v>21</v>
      </c>
      <c r="D9259" s="1">
        <v>36821.0</v>
      </c>
      <c r="E9259" s="2" t="s">
        <v>37</v>
      </c>
      <c r="F9259" s="2">
        <v>298.0</v>
      </c>
      <c r="G9259" s="2" t="s">
        <v>60</v>
      </c>
      <c r="H9259" s="2" t="s">
        <v>24</v>
      </c>
      <c r="I9259" s="2" t="s">
        <v>25</v>
      </c>
      <c r="J9259" s="2" t="str">
        <f t="array" ref="J9259">XLOOKUP('Transaction Data'!$G9259,Product_Code,Biscuit_Brand)</f>
        <v>Peanut Butter Bites</v>
      </c>
      <c r="K9259" s="2">
        <f t="array" ref="K9259">XLOOKUP('Transaction Data'!$G9259,Product_Code,Cost)</f>
        <v>5</v>
      </c>
      <c r="L9259" s="2">
        <f t="array" ref="L9259">XLOOKUP('Transaction Data'!$G9259,Product_Code,Unit_Price)</f>
        <v>7</v>
      </c>
      <c r="M9259" s="3">
        <f>'Transaction Data'!$F9259*'Transaction Data'!$K9259</f>
        <v>1490</v>
      </c>
      <c r="N9259" s="3">
        <f>'Transaction Data'!$F9259*'Transaction Data'!$L9259</f>
        <v>2086</v>
      </c>
      <c r="O9259" s="3">
        <f>'Transaction Data'!$N9259-'Transaction Data'!$M9259</f>
        <v>596</v>
      </c>
      <c r="P9259" s="2">
        <f>DATEDIF('Transaction Data'!$D9259,'Transaction Data'!$A9259,"y")</f>
        <v>23</v>
      </c>
      <c r="Q9259" s="2" t="str">
        <f>FLOOR('Transaction Data'!$P9259,15)&amp;"-"&amp;FLOOR('Transaction Data'!$P9259,15)+14</f>
        <v>15-29</v>
      </c>
      <c r="R9259" s="2" t="str">
        <f>IF('Transaction Data'!$L9259&lt;=10,"Less Expensive","Expensive")</f>
        <v>Less Expensive</v>
      </c>
      <c r="S9259" s="4">
        <f>WEEKDAY('Transaction Data'!$A9259)</f>
        <v>1</v>
      </c>
      <c r="T9259" s="2" t="str">
        <f>IF(WEEKDAY('Transaction Data'!$A9259,2)&lt;6,"Weekday","Weekend")</f>
        <v>Weekend</v>
      </c>
    </row>
    <row r="9260" ht="15.75" customHeight="1">
      <c r="A9260" s="1">
        <v>45335.0</v>
      </c>
      <c r="B9260" s="2" t="s">
        <v>8452</v>
      </c>
      <c r="C9260" s="2" t="s">
        <v>69</v>
      </c>
      <c r="D9260" s="1">
        <v>23094.0</v>
      </c>
      <c r="E9260" s="2" t="s">
        <v>37</v>
      </c>
      <c r="F9260" s="2">
        <v>162.0</v>
      </c>
      <c r="G9260" s="2" t="s">
        <v>57</v>
      </c>
      <c r="H9260" s="2" t="s">
        <v>29</v>
      </c>
      <c r="I9260" s="2" t="s">
        <v>25</v>
      </c>
      <c r="J9260" s="2" t="str">
        <f t="array" ref="J9260">XLOOKUP('Transaction Data'!$G9260,Product_Code,Biscuit_Brand)</f>
        <v>Oatmeal Cookies</v>
      </c>
      <c r="K9260" s="2">
        <f t="array" ref="K9260">XLOOKUP('Transaction Data'!$G9260,Product_Code,Cost)</f>
        <v>19</v>
      </c>
      <c r="L9260" s="2">
        <f t="array" ref="L9260">XLOOKUP('Transaction Data'!$G9260,Product_Code,Unit_Price)</f>
        <v>23</v>
      </c>
      <c r="M9260" s="3">
        <f>'Transaction Data'!$F9260*'Transaction Data'!$K9260</f>
        <v>3078</v>
      </c>
      <c r="N9260" s="3">
        <f>'Transaction Data'!$F9260*'Transaction Data'!$L9260</f>
        <v>3726</v>
      </c>
      <c r="O9260" s="3">
        <f>'Transaction Data'!$N9260-'Transaction Data'!$M9260</f>
        <v>648</v>
      </c>
      <c r="P9260" s="2">
        <f>DATEDIF('Transaction Data'!$D9260,'Transaction Data'!$A9260,"y")</f>
        <v>60</v>
      </c>
      <c r="Q9260" s="2" t="str">
        <f>FLOOR('Transaction Data'!$P9260,15)&amp;"-"&amp;FLOOR('Transaction Data'!$P9260,15)+14</f>
        <v>60-74</v>
      </c>
      <c r="R9260" s="2" t="str">
        <f>IF('Transaction Data'!$L9260&lt;=10,"Less Expensive","Expensive")</f>
        <v>Expensive</v>
      </c>
      <c r="S9260" s="4">
        <f>WEEKDAY('Transaction Data'!$A9260)</f>
        <v>3</v>
      </c>
      <c r="T9260" s="2" t="str">
        <f>IF(WEEKDAY('Transaction Data'!$A9260,2)&lt;6,"Weekday","Weekend")</f>
        <v>Weekday</v>
      </c>
    </row>
    <row r="9261" ht="15.75" customHeight="1">
      <c r="A9261" s="1">
        <v>45351.0</v>
      </c>
      <c r="B9261" s="2" t="s">
        <v>7025</v>
      </c>
      <c r="C9261" s="2" t="s">
        <v>41</v>
      </c>
      <c r="D9261" s="1">
        <v>29219.0</v>
      </c>
      <c r="E9261" s="2" t="s">
        <v>63</v>
      </c>
      <c r="F9261" s="2">
        <v>305.0</v>
      </c>
      <c r="G9261" s="2" t="s">
        <v>33</v>
      </c>
      <c r="H9261" s="2" t="s">
        <v>42</v>
      </c>
      <c r="I9261" s="2" t="s">
        <v>25</v>
      </c>
      <c r="J9261" s="2" t="str">
        <f t="array" ref="J9261">XLOOKUP('Transaction Data'!$G9261,Product_Code,Biscuit_Brand)</f>
        <v>Caramel Biscuits</v>
      </c>
      <c r="K9261" s="2">
        <f t="array" ref="K9261">XLOOKUP('Transaction Data'!$G9261,Product_Code,Cost)</f>
        <v>18</v>
      </c>
      <c r="L9261" s="2">
        <f t="array" ref="L9261">XLOOKUP('Transaction Data'!$G9261,Product_Code,Unit_Price)</f>
        <v>22</v>
      </c>
      <c r="M9261" s="3">
        <f>'Transaction Data'!$F9261*'Transaction Data'!$K9261</f>
        <v>5490</v>
      </c>
      <c r="N9261" s="3">
        <f>'Transaction Data'!$F9261*'Transaction Data'!$L9261</f>
        <v>6710</v>
      </c>
      <c r="O9261" s="3">
        <f>'Transaction Data'!$N9261-'Transaction Data'!$M9261</f>
        <v>1220</v>
      </c>
      <c r="P9261" s="2">
        <f>DATEDIF('Transaction Data'!$D9261,'Transaction Data'!$A9261,"y")</f>
        <v>44</v>
      </c>
      <c r="Q9261" s="2" t="str">
        <f>FLOOR('Transaction Data'!$P9261,15)&amp;"-"&amp;FLOOR('Transaction Data'!$P9261,15)+14</f>
        <v>30-44</v>
      </c>
      <c r="R9261" s="2" t="str">
        <f>IF('Transaction Data'!$L9261&lt;=10,"Less Expensive","Expensive")</f>
        <v>Expensive</v>
      </c>
      <c r="S9261" s="4">
        <f>WEEKDAY('Transaction Data'!$A9261)</f>
        <v>5</v>
      </c>
      <c r="T9261" s="2" t="str">
        <f>IF(WEEKDAY('Transaction Data'!$A9261,2)&lt;6,"Weekday","Weekend")</f>
        <v>Weekday</v>
      </c>
    </row>
    <row r="9262" ht="15.75" customHeight="1">
      <c r="A9262" s="1">
        <v>45434.0</v>
      </c>
      <c r="B9262" s="2" t="s">
        <v>8453</v>
      </c>
      <c r="C9262" s="2" t="s">
        <v>72</v>
      </c>
      <c r="D9262" s="1">
        <v>26568.0</v>
      </c>
      <c r="E9262" s="2" t="s">
        <v>22</v>
      </c>
      <c r="F9262" s="2">
        <v>32.0</v>
      </c>
      <c r="G9262" s="2" t="s">
        <v>38</v>
      </c>
      <c r="H9262" s="2" t="s">
        <v>45</v>
      </c>
      <c r="I9262" s="2" t="s">
        <v>25</v>
      </c>
      <c r="J9262" s="2" t="str">
        <f t="array" ref="J9262">XLOOKUP('Transaction Data'!$G9262,Product_Code,Biscuit_Brand)</f>
        <v>Ginger Snaps</v>
      </c>
      <c r="K9262" s="2">
        <f t="array" ref="K9262">XLOOKUP('Transaction Data'!$G9262,Product_Code,Cost)</f>
        <v>14</v>
      </c>
      <c r="L9262" s="2">
        <f t="array" ref="L9262">XLOOKUP('Transaction Data'!$G9262,Product_Code,Unit_Price)</f>
        <v>28</v>
      </c>
      <c r="M9262" s="3">
        <f>'Transaction Data'!$F9262*'Transaction Data'!$K9262</f>
        <v>448</v>
      </c>
      <c r="N9262" s="3">
        <f>'Transaction Data'!$F9262*'Transaction Data'!$L9262</f>
        <v>896</v>
      </c>
      <c r="O9262" s="3">
        <f>'Transaction Data'!$N9262-'Transaction Data'!$M9262</f>
        <v>448</v>
      </c>
      <c r="P9262" s="2">
        <f>DATEDIF('Transaction Data'!$D9262,'Transaction Data'!$A9262,"y")</f>
        <v>51</v>
      </c>
      <c r="Q9262" s="2" t="str">
        <f>FLOOR('Transaction Data'!$P9262,15)&amp;"-"&amp;FLOOR('Transaction Data'!$P9262,15)+14</f>
        <v>45-59</v>
      </c>
      <c r="R9262" s="2" t="str">
        <f>IF('Transaction Data'!$L9262&lt;=10,"Less Expensive","Expensive")</f>
        <v>Expensive</v>
      </c>
      <c r="S9262" s="4">
        <f>WEEKDAY('Transaction Data'!$A9262)</f>
        <v>4</v>
      </c>
      <c r="T9262" s="2" t="str">
        <f>IF(WEEKDAY('Transaction Data'!$A9262,2)&lt;6,"Weekday","Weekend")</f>
        <v>Weekday</v>
      </c>
    </row>
    <row r="9263" ht="15.75" customHeight="1">
      <c r="A9263" s="1">
        <v>45420.0</v>
      </c>
      <c r="B9263" s="2" t="s">
        <v>8454</v>
      </c>
      <c r="C9263" s="2" t="s">
        <v>54</v>
      </c>
      <c r="D9263" s="1">
        <v>17224.0</v>
      </c>
      <c r="E9263" s="2" t="s">
        <v>27</v>
      </c>
      <c r="F9263" s="2">
        <v>391.0</v>
      </c>
      <c r="G9263" s="2" t="s">
        <v>60</v>
      </c>
      <c r="H9263" s="2" t="s">
        <v>24</v>
      </c>
      <c r="I9263" s="2" t="s">
        <v>25</v>
      </c>
      <c r="J9263" s="2" t="str">
        <f t="array" ref="J9263">XLOOKUP('Transaction Data'!$G9263,Product_Code,Biscuit_Brand)</f>
        <v>Peanut Butter Bites</v>
      </c>
      <c r="K9263" s="2">
        <f t="array" ref="K9263">XLOOKUP('Transaction Data'!$G9263,Product_Code,Cost)</f>
        <v>5</v>
      </c>
      <c r="L9263" s="2">
        <f t="array" ref="L9263">XLOOKUP('Transaction Data'!$G9263,Product_Code,Unit_Price)</f>
        <v>7</v>
      </c>
      <c r="M9263" s="3">
        <f>'Transaction Data'!$F9263*'Transaction Data'!$K9263</f>
        <v>1955</v>
      </c>
      <c r="N9263" s="3">
        <f>'Transaction Data'!$F9263*'Transaction Data'!$L9263</f>
        <v>2737</v>
      </c>
      <c r="O9263" s="3">
        <f>'Transaction Data'!$N9263-'Transaction Data'!$M9263</f>
        <v>782</v>
      </c>
      <c r="P9263" s="2">
        <f>DATEDIF('Transaction Data'!$D9263,'Transaction Data'!$A9263,"y")</f>
        <v>77</v>
      </c>
      <c r="Q9263" s="2" t="str">
        <f>FLOOR('Transaction Data'!$P9263,15)&amp;"-"&amp;FLOOR('Transaction Data'!$P9263,15)+14</f>
        <v>75-89</v>
      </c>
      <c r="R9263" s="2" t="str">
        <f>IF('Transaction Data'!$L9263&lt;=10,"Less Expensive","Expensive")</f>
        <v>Less Expensive</v>
      </c>
      <c r="S9263" s="4">
        <f>WEEKDAY('Transaction Data'!$A9263)</f>
        <v>4</v>
      </c>
      <c r="T9263" s="2" t="str">
        <f>IF(WEEKDAY('Transaction Data'!$A9263,2)&lt;6,"Weekday","Weekend")</f>
        <v>Weekday</v>
      </c>
    </row>
    <row r="9264" ht="15.75" customHeight="1">
      <c r="A9264" s="1">
        <v>45411.0</v>
      </c>
      <c r="B9264" s="2" t="s">
        <v>8455</v>
      </c>
      <c r="C9264" s="2" t="s">
        <v>21</v>
      </c>
      <c r="D9264" s="1">
        <v>23632.0</v>
      </c>
      <c r="E9264" s="2" t="s">
        <v>63</v>
      </c>
      <c r="F9264" s="2">
        <v>179.0</v>
      </c>
      <c r="G9264" s="2" t="s">
        <v>33</v>
      </c>
      <c r="H9264" s="2" t="s">
        <v>29</v>
      </c>
      <c r="I9264" s="2" t="s">
        <v>25</v>
      </c>
      <c r="J9264" s="2" t="str">
        <f t="array" ref="J9264">XLOOKUP('Transaction Data'!$G9264,Product_Code,Biscuit_Brand)</f>
        <v>Caramel Biscuits</v>
      </c>
      <c r="K9264" s="2">
        <f t="array" ref="K9264">XLOOKUP('Transaction Data'!$G9264,Product_Code,Cost)</f>
        <v>18</v>
      </c>
      <c r="L9264" s="2">
        <f t="array" ref="L9264">XLOOKUP('Transaction Data'!$G9264,Product_Code,Unit_Price)</f>
        <v>22</v>
      </c>
      <c r="M9264" s="3">
        <f>'Transaction Data'!$F9264*'Transaction Data'!$K9264</f>
        <v>3222</v>
      </c>
      <c r="N9264" s="3">
        <f>'Transaction Data'!$F9264*'Transaction Data'!$L9264</f>
        <v>3938</v>
      </c>
      <c r="O9264" s="3">
        <f>'Transaction Data'!$N9264-'Transaction Data'!$M9264</f>
        <v>716</v>
      </c>
      <c r="P9264" s="2">
        <f>DATEDIF('Transaction Data'!$D9264,'Transaction Data'!$A9264,"y")</f>
        <v>59</v>
      </c>
      <c r="Q9264" s="2" t="str">
        <f>FLOOR('Transaction Data'!$P9264,15)&amp;"-"&amp;FLOOR('Transaction Data'!$P9264,15)+14</f>
        <v>45-59</v>
      </c>
      <c r="R9264" s="2" t="str">
        <f>IF('Transaction Data'!$L9264&lt;=10,"Less Expensive","Expensive")</f>
        <v>Expensive</v>
      </c>
      <c r="S9264" s="4">
        <f>WEEKDAY('Transaction Data'!$A9264)</f>
        <v>2</v>
      </c>
      <c r="T9264" s="2" t="str">
        <f>IF(WEEKDAY('Transaction Data'!$A9264,2)&lt;6,"Weekday","Weekend")</f>
        <v>Weekday</v>
      </c>
    </row>
    <row r="9265" ht="15.75" customHeight="1">
      <c r="A9265" s="1">
        <v>45492.0</v>
      </c>
      <c r="B9265" s="2" t="s">
        <v>8456</v>
      </c>
      <c r="C9265" s="2" t="s">
        <v>65</v>
      </c>
      <c r="D9265" s="1">
        <v>16629.0</v>
      </c>
      <c r="E9265" s="2" t="s">
        <v>22</v>
      </c>
      <c r="F9265" s="2">
        <v>269.0</v>
      </c>
      <c r="G9265" s="2" t="s">
        <v>55</v>
      </c>
      <c r="H9265" s="2" t="s">
        <v>29</v>
      </c>
      <c r="I9265" s="2" t="s">
        <v>25</v>
      </c>
      <c r="J9265" s="2" t="str">
        <f t="array" ref="J9265">XLOOKUP('Transaction Data'!$G9265,Product_Code,Biscuit_Brand)</f>
        <v>Vanilla Wafers</v>
      </c>
      <c r="K9265" s="2">
        <f t="array" ref="K9265">XLOOKUP('Transaction Data'!$G9265,Product_Code,Cost)</f>
        <v>18</v>
      </c>
      <c r="L9265" s="2">
        <f t="array" ref="L9265">XLOOKUP('Transaction Data'!$G9265,Product_Code,Unit_Price)</f>
        <v>36</v>
      </c>
      <c r="M9265" s="3">
        <f>'Transaction Data'!$F9265*'Transaction Data'!$K9265</f>
        <v>4842</v>
      </c>
      <c r="N9265" s="3">
        <f>'Transaction Data'!$F9265*'Transaction Data'!$L9265</f>
        <v>9684</v>
      </c>
      <c r="O9265" s="3">
        <f>'Transaction Data'!$N9265-'Transaction Data'!$M9265</f>
        <v>4842</v>
      </c>
      <c r="P9265" s="2">
        <f>DATEDIF('Transaction Data'!$D9265,'Transaction Data'!$A9265,"y")</f>
        <v>79</v>
      </c>
      <c r="Q9265" s="2" t="str">
        <f>FLOOR('Transaction Data'!$P9265,15)&amp;"-"&amp;FLOOR('Transaction Data'!$P9265,15)+14</f>
        <v>75-89</v>
      </c>
      <c r="R9265" s="2" t="str">
        <f>IF('Transaction Data'!$L9265&lt;=10,"Less Expensive","Expensive")</f>
        <v>Expensive</v>
      </c>
      <c r="S9265" s="4">
        <f>WEEKDAY('Transaction Data'!$A9265)</f>
        <v>6</v>
      </c>
      <c r="T9265" s="2" t="str">
        <f>IF(WEEKDAY('Transaction Data'!$A9265,2)&lt;6,"Weekday","Weekend")</f>
        <v>Weekday</v>
      </c>
    </row>
    <row r="9266" ht="15.75" customHeight="1">
      <c r="A9266" s="1">
        <v>45443.0</v>
      </c>
      <c r="B9266" s="2" t="s">
        <v>8457</v>
      </c>
      <c r="C9266" s="2" t="s">
        <v>41</v>
      </c>
      <c r="D9266" s="1">
        <v>32884.0</v>
      </c>
      <c r="E9266" s="2" t="s">
        <v>27</v>
      </c>
      <c r="F9266" s="2">
        <v>245.0</v>
      </c>
      <c r="G9266" s="2" t="s">
        <v>61</v>
      </c>
      <c r="H9266" s="2" t="s">
        <v>34</v>
      </c>
      <c r="I9266" s="2" t="s">
        <v>25</v>
      </c>
      <c r="J9266" s="2" t="str">
        <f t="array" ref="J9266">XLOOKUP('Transaction Data'!$G9266,Product_Code,Biscuit_Brand)</f>
        <v>Choco Delight</v>
      </c>
      <c r="K9266" s="2">
        <f t="array" ref="K9266">XLOOKUP('Transaction Data'!$G9266,Product_Code,Cost)</f>
        <v>3</v>
      </c>
      <c r="L9266" s="2">
        <f t="array" ref="L9266">XLOOKUP('Transaction Data'!$G9266,Product_Code,Unit_Price)</f>
        <v>5</v>
      </c>
      <c r="M9266" s="3">
        <f>'Transaction Data'!$F9266*'Transaction Data'!$K9266</f>
        <v>735</v>
      </c>
      <c r="N9266" s="3">
        <f>'Transaction Data'!$F9266*'Transaction Data'!$L9266</f>
        <v>1225</v>
      </c>
      <c r="O9266" s="3">
        <f>'Transaction Data'!$N9266-'Transaction Data'!$M9266</f>
        <v>490</v>
      </c>
      <c r="P9266" s="2">
        <f>DATEDIF('Transaction Data'!$D9266,'Transaction Data'!$A9266,"y")</f>
        <v>34</v>
      </c>
      <c r="Q9266" s="2" t="str">
        <f>FLOOR('Transaction Data'!$P9266,15)&amp;"-"&amp;FLOOR('Transaction Data'!$P9266,15)+14</f>
        <v>30-44</v>
      </c>
      <c r="R9266" s="2" t="str">
        <f>IF('Transaction Data'!$L9266&lt;=10,"Less Expensive","Expensive")</f>
        <v>Less Expensive</v>
      </c>
      <c r="S9266" s="4">
        <f>WEEKDAY('Transaction Data'!$A9266)</f>
        <v>6</v>
      </c>
      <c r="T9266" s="2" t="str">
        <f>IF(WEEKDAY('Transaction Data'!$A9266,2)&lt;6,"Weekday","Weekend")</f>
        <v>Weekday</v>
      </c>
    </row>
    <row r="9267" ht="15.75" customHeight="1">
      <c r="A9267" s="1">
        <v>45370.0</v>
      </c>
      <c r="B9267" s="2" t="s">
        <v>8458</v>
      </c>
      <c r="C9267" s="2" t="s">
        <v>32</v>
      </c>
      <c r="D9267" s="1">
        <v>30955.0</v>
      </c>
      <c r="E9267" s="2" t="s">
        <v>37</v>
      </c>
      <c r="F9267" s="2">
        <v>235.0</v>
      </c>
      <c r="G9267" s="2" t="s">
        <v>23</v>
      </c>
      <c r="H9267" s="2" t="s">
        <v>24</v>
      </c>
      <c r="I9267" s="2" t="s">
        <v>25</v>
      </c>
      <c r="J9267" s="2" t="str">
        <f t="array" ref="J9267">XLOOKUP('Transaction Data'!$G9267,Product_Code,Biscuit_Brand)</f>
        <v>Cinnamon Swirls</v>
      </c>
      <c r="K9267" s="2">
        <f t="array" ref="K9267">XLOOKUP('Transaction Data'!$G9267,Product_Code,Cost)</f>
        <v>10</v>
      </c>
      <c r="L9267" s="2">
        <f t="array" ref="L9267">XLOOKUP('Transaction Data'!$G9267,Product_Code,Unit_Price)</f>
        <v>14</v>
      </c>
      <c r="M9267" s="3">
        <f>'Transaction Data'!$F9267*'Transaction Data'!$K9267</f>
        <v>2350</v>
      </c>
      <c r="N9267" s="3">
        <f>'Transaction Data'!$F9267*'Transaction Data'!$L9267</f>
        <v>3290</v>
      </c>
      <c r="O9267" s="3">
        <f>'Transaction Data'!$N9267-'Transaction Data'!$M9267</f>
        <v>940</v>
      </c>
      <c r="P9267" s="2">
        <f>DATEDIF('Transaction Data'!$D9267,'Transaction Data'!$A9267,"y")</f>
        <v>39</v>
      </c>
      <c r="Q9267" s="2" t="str">
        <f>FLOOR('Transaction Data'!$P9267,15)&amp;"-"&amp;FLOOR('Transaction Data'!$P9267,15)+14</f>
        <v>30-44</v>
      </c>
      <c r="R9267" s="2" t="str">
        <f>IF('Transaction Data'!$L9267&lt;=10,"Less Expensive","Expensive")</f>
        <v>Expensive</v>
      </c>
      <c r="S9267" s="4">
        <f>WEEKDAY('Transaction Data'!$A9267)</f>
        <v>3</v>
      </c>
      <c r="T9267" s="2" t="str">
        <f>IF(WEEKDAY('Transaction Data'!$A9267,2)&lt;6,"Weekday","Weekend")</f>
        <v>Weekday</v>
      </c>
    </row>
    <row r="9268" ht="15.75" customHeight="1">
      <c r="A9268" s="1">
        <v>45419.0</v>
      </c>
      <c r="B9268" s="2" t="s">
        <v>8459</v>
      </c>
      <c r="C9268" s="2" t="s">
        <v>69</v>
      </c>
      <c r="D9268" s="1">
        <v>29810.0</v>
      </c>
      <c r="E9268" s="2" t="s">
        <v>27</v>
      </c>
      <c r="F9268" s="2">
        <v>398.0</v>
      </c>
      <c r="G9268" s="2" t="s">
        <v>61</v>
      </c>
      <c r="H9268" s="2" t="s">
        <v>42</v>
      </c>
      <c r="I9268" s="2" t="s">
        <v>25</v>
      </c>
      <c r="J9268" s="2" t="str">
        <f t="array" ref="J9268">XLOOKUP('Transaction Data'!$G9268,Product_Code,Biscuit_Brand)</f>
        <v>Choco Delight</v>
      </c>
      <c r="K9268" s="2">
        <f t="array" ref="K9268">XLOOKUP('Transaction Data'!$G9268,Product_Code,Cost)</f>
        <v>3</v>
      </c>
      <c r="L9268" s="2">
        <f t="array" ref="L9268">XLOOKUP('Transaction Data'!$G9268,Product_Code,Unit_Price)</f>
        <v>5</v>
      </c>
      <c r="M9268" s="3">
        <f>'Transaction Data'!$F9268*'Transaction Data'!$K9268</f>
        <v>1194</v>
      </c>
      <c r="N9268" s="3">
        <f>'Transaction Data'!$F9268*'Transaction Data'!$L9268</f>
        <v>1990</v>
      </c>
      <c r="O9268" s="3">
        <f>'Transaction Data'!$N9268-'Transaction Data'!$M9268</f>
        <v>796</v>
      </c>
      <c r="P9268" s="2">
        <f>DATEDIF('Transaction Data'!$D9268,'Transaction Data'!$A9268,"y")</f>
        <v>42</v>
      </c>
      <c r="Q9268" s="2" t="str">
        <f>FLOOR('Transaction Data'!$P9268,15)&amp;"-"&amp;FLOOR('Transaction Data'!$P9268,15)+14</f>
        <v>30-44</v>
      </c>
      <c r="R9268" s="2" t="str">
        <f>IF('Transaction Data'!$L9268&lt;=10,"Less Expensive","Expensive")</f>
        <v>Less Expensive</v>
      </c>
      <c r="S9268" s="4">
        <f>WEEKDAY('Transaction Data'!$A9268)</f>
        <v>3</v>
      </c>
      <c r="T9268" s="2" t="str">
        <f>IF(WEEKDAY('Transaction Data'!$A9268,2)&lt;6,"Weekday","Weekend")</f>
        <v>Weekday</v>
      </c>
    </row>
    <row r="9269" ht="15.75" customHeight="1">
      <c r="A9269" s="1">
        <v>45311.0</v>
      </c>
      <c r="B9269" s="2" t="s">
        <v>8460</v>
      </c>
      <c r="C9269" s="2" t="s">
        <v>21</v>
      </c>
      <c r="D9269" s="1">
        <v>25839.0</v>
      </c>
      <c r="E9269" s="2" t="s">
        <v>37</v>
      </c>
      <c r="F9269" s="2">
        <v>296.0</v>
      </c>
      <c r="G9269" s="2" t="s">
        <v>23</v>
      </c>
      <c r="H9269" s="2" t="s">
        <v>45</v>
      </c>
      <c r="I9269" s="2" t="s">
        <v>25</v>
      </c>
      <c r="J9269" s="2" t="str">
        <f t="array" ref="J9269">XLOOKUP('Transaction Data'!$G9269,Product_Code,Biscuit_Brand)</f>
        <v>Cinnamon Swirls</v>
      </c>
      <c r="K9269" s="2">
        <f t="array" ref="K9269">XLOOKUP('Transaction Data'!$G9269,Product_Code,Cost)</f>
        <v>10</v>
      </c>
      <c r="L9269" s="2">
        <f t="array" ref="L9269">XLOOKUP('Transaction Data'!$G9269,Product_Code,Unit_Price)</f>
        <v>14</v>
      </c>
      <c r="M9269" s="3">
        <f>'Transaction Data'!$F9269*'Transaction Data'!$K9269</f>
        <v>2960</v>
      </c>
      <c r="N9269" s="3">
        <f>'Transaction Data'!$F9269*'Transaction Data'!$L9269</f>
        <v>4144</v>
      </c>
      <c r="O9269" s="3">
        <f>'Transaction Data'!$N9269-'Transaction Data'!$M9269</f>
        <v>1184</v>
      </c>
      <c r="P9269" s="2">
        <f>DATEDIF('Transaction Data'!$D9269,'Transaction Data'!$A9269,"y")</f>
        <v>53</v>
      </c>
      <c r="Q9269" s="2" t="str">
        <f>FLOOR('Transaction Data'!$P9269,15)&amp;"-"&amp;FLOOR('Transaction Data'!$P9269,15)+14</f>
        <v>45-59</v>
      </c>
      <c r="R9269" s="2" t="str">
        <f>IF('Transaction Data'!$L9269&lt;=10,"Less Expensive","Expensive")</f>
        <v>Expensive</v>
      </c>
      <c r="S9269" s="4">
        <f>WEEKDAY('Transaction Data'!$A9269)</f>
        <v>7</v>
      </c>
      <c r="T9269" s="2" t="str">
        <f>IF(WEEKDAY('Transaction Data'!$A9269,2)&lt;6,"Weekday","Weekend")</f>
        <v>Weekend</v>
      </c>
    </row>
    <row r="9270" ht="15.75" customHeight="1">
      <c r="A9270" s="1">
        <v>45329.0</v>
      </c>
      <c r="B9270" s="2" t="s">
        <v>8461</v>
      </c>
      <c r="C9270" s="2" t="s">
        <v>32</v>
      </c>
      <c r="D9270" s="1">
        <v>30707.0</v>
      </c>
      <c r="E9270" s="2" t="s">
        <v>27</v>
      </c>
      <c r="F9270" s="2">
        <v>200.0</v>
      </c>
      <c r="G9270" s="2" t="s">
        <v>57</v>
      </c>
      <c r="H9270" s="2" t="s">
        <v>24</v>
      </c>
      <c r="I9270" s="2" t="s">
        <v>25</v>
      </c>
      <c r="J9270" s="2" t="str">
        <f t="array" ref="J9270">XLOOKUP('Transaction Data'!$G9270,Product_Code,Biscuit_Brand)</f>
        <v>Oatmeal Cookies</v>
      </c>
      <c r="K9270" s="2">
        <f t="array" ref="K9270">XLOOKUP('Transaction Data'!$G9270,Product_Code,Cost)</f>
        <v>19</v>
      </c>
      <c r="L9270" s="2">
        <f t="array" ref="L9270">XLOOKUP('Transaction Data'!$G9270,Product_Code,Unit_Price)</f>
        <v>23</v>
      </c>
      <c r="M9270" s="3">
        <f>'Transaction Data'!$F9270*'Transaction Data'!$K9270</f>
        <v>3800</v>
      </c>
      <c r="N9270" s="3">
        <f>'Transaction Data'!$F9270*'Transaction Data'!$L9270</f>
        <v>4600</v>
      </c>
      <c r="O9270" s="3">
        <f>'Transaction Data'!$N9270-'Transaction Data'!$M9270</f>
        <v>800</v>
      </c>
      <c r="P9270" s="2">
        <f>DATEDIF('Transaction Data'!$D9270,'Transaction Data'!$A9270,"y")</f>
        <v>40</v>
      </c>
      <c r="Q9270" s="2" t="str">
        <f>FLOOR('Transaction Data'!$P9270,15)&amp;"-"&amp;FLOOR('Transaction Data'!$P9270,15)+14</f>
        <v>30-44</v>
      </c>
      <c r="R9270" s="2" t="str">
        <f>IF('Transaction Data'!$L9270&lt;=10,"Less Expensive","Expensive")</f>
        <v>Expensive</v>
      </c>
      <c r="S9270" s="4">
        <f>WEEKDAY('Transaction Data'!$A9270)</f>
        <v>4</v>
      </c>
      <c r="T9270" s="2" t="str">
        <f>IF(WEEKDAY('Transaction Data'!$A9270,2)&lt;6,"Weekday","Weekend")</f>
        <v>Weekday</v>
      </c>
    </row>
    <row r="9271" ht="15.75" customHeight="1">
      <c r="A9271" s="1">
        <v>45377.0</v>
      </c>
      <c r="B9271" s="2" t="s">
        <v>8462</v>
      </c>
      <c r="C9271" s="2" t="s">
        <v>65</v>
      </c>
      <c r="D9271" s="1">
        <v>31575.0</v>
      </c>
      <c r="E9271" s="2" t="s">
        <v>63</v>
      </c>
      <c r="F9271" s="2">
        <v>309.0</v>
      </c>
      <c r="G9271" s="2" t="s">
        <v>38</v>
      </c>
      <c r="H9271" s="2" t="s">
        <v>29</v>
      </c>
      <c r="I9271" s="2" t="s">
        <v>25</v>
      </c>
      <c r="J9271" s="2" t="str">
        <f t="array" ref="J9271">XLOOKUP('Transaction Data'!$G9271,Product_Code,Biscuit_Brand)</f>
        <v>Ginger Snaps</v>
      </c>
      <c r="K9271" s="2">
        <f t="array" ref="K9271">XLOOKUP('Transaction Data'!$G9271,Product_Code,Cost)</f>
        <v>14</v>
      </c>
      <c r="L9271" s="2">
        <f t="array" ref="L9271">XLOOKUP('Transaction Data'!$G9271,Product_Code,Unit_Price)</f>
        <v>28</v>
      </c>
      <c r="M9271" s="3">
        <f>'Transaction Data'!$F9271*'Transaction Data'!$K9271</f>
        <v>4326</v>
      </c>
      <c r="N9271" s="3">
        <f>'Transaction Data'!$F9271*'Transaction Data'!$L9271</f>
        <v>8652</v>
      </c>
      <c r="O9271" s="3">
        <f>'Transaction Data'!$N9271-'Transaction Data'!$M9271</f>
        <v>4326</v>
      </c>
      <c r="P9271" s="2">
        <f>DATEDIF('Transaction Data'!$D9271,'Transaction Data'!$A9271,"y")</f>
        <v>37</v>
      </c>
      <c r="Q9271" s="2" t="str">
        <f>FLOOR('Transaction Data'!$P9271,15)&amp;"-"&amp;FLOOR('Transaction Data'!$P9271,15)+14</f>
        <v>30-44</v>
      </c>
      <c r="R9271" s="2" t="str">
        <f>IF('Transaction Data'!$L9271&lt;=10,"Less Expensive","Expensive")</f>
        <v>Expensive</v>
      </c>
      <c r="S9271" s="4">
        <f>WEEKDAY('Transaction Data'!$A9271)</f>
        <v>3</v>
      </c>
      <c r="T9271" s="2" t="str">
        <f>IF(WEEKDAY('Transaction Data'!$A9271,2)&lt;6,"Weekday","Weekend")</f>
        <v>Weekday</v>
      </c>
    </row>
    <row r="9272" ht="15.75" customHeight="1">
      <c r="A9272" s="1">
        <v>45437.0</v>
      </c>
      <c r="B9272" s="2" t="s">
        <v>8463</v>
      </c>
      <c r="C9272" s="2" t="s">
        <v>72</v>
      </c>
      <c r="D9272" s="1">
        <v>37679.0</v>
      </c>
      <c r="E9272" s="2" t="s">
        <v>22</v>
      </c>
      <c r="F9272" s="2">
        <v>447.0</v>
      </c>
      <c r="G9272" s="2" t="s">
        <v>28</v>
      </c>
      <c r="H9272" s="2" t="s">
        <v>42</v>
      </c>
      <c r="I9272" s="2" t="s">
        <v>25</v>
      </c>
      <c r="J9272" s="2" t="str">
        <f t="array" ref="J9272">XLOOKUP('Transaction Data'!$G9272,Product_Code,Biscuit_Brand)</f>
        <v>Shortbread</v>
      </c>
      <c r="K9272" s="2">
        <f t="array" ref="K9272">XLOOKUP('Transaction Data'!$G9272,Product_Code,Cost)</f>
        <v>10</v>
      </c>
      <c r="L9272" s="2">
        <f t="array" ref="L9272">XLOOKUP('Transaction Data'!$G9272,Product_Code,Unit_Price)</f>
        <v>45</v>
      </c>
      <c r="M9272" s="3">
        <f>'Transaction Data'!$F9272*'Transaction Data'!$K9272</f>
        <v>4470</v>
      </c>
      <c r="N9272" s="3">
        <f>'Transaction Data'!$F9272*'Transaction Data'!$L9272</f>
        <v>20115</v>
      </c>
      <c r="O9272" s="3">
        <f>'Transaction Data'!$N9272-'Transaction Data'!$M9272</f>
        <v>15645</v>
      </c>
      <c r="P9272" s="2">
        <f>DATEDIF('Transaction Data'!$D9272,'Transaction Data'!$A9272,"y")</f>
        <v>21</v>
      </c>
      <c r="Q9272" s="2" t="str">
        <f>FLOOR('Transaction Data'!$P9272,15)&amp;"-"&amp;FLOOR('Transaction Data'!$P9272,15)+14</f>
        <v>15-29</v>
      </c>
      <c r="R9272" s="2" t="str">
        <f>IF('Transaction Data'!$L9272&lt;=10,"Less Expensive","Expensive")</f>
        <v>Expensive</v>
      </c>
      <c r="S9272" s="4">
        <f>WEEKDAY('Transaction Data'!$A9272)</f>
        <v>7</v>
      </c>
      <c r="T9272" s="2" t="str">
        <f>IF(WEEKDAY('Transaction Data'!$A9272,2)&lt;6,"Weekday","Weekend")</f>
        <v>Weekend</v>
      </c>
    </row>
    <row r="9273" ht="15.75" customHeight="1">
      <c r="A9273" s="1">
        <v>45442.0</v>
      </c>
      <c r="B9273" s="2" t="s">
        <v>8464</v>
      </c>
      <c r="C9273" s="2" t="s">
        <v>65</v>
      </c>
      <c r="D9273" s="1">
        <v>34094.0</v>
      </c>
      <c r="E9273" s="2" t="s">
        <v>27</v>
      </c>
      <c r="F9273" s="2">
        <v>16.0</v>
      </c>
      <c r="G9273" s="2" t="s">
        <v>60</v>
      </c>
      <c r="H9273" s="2" t="s">
        <v>45</v>
      </c>
      <c r="I9273" s="2" t="s">
        <v>25</v>
      </c>
      <c r="J9273" s="2" t="str">
        <f t="array" ref="J9273">XLOOKUP('Transaction Data'!$G9273,Product_Code,Biscuit_Brand)</f>
        <v>Peanut Butter Bites</v>
      </c>
      <c r="K9273" s="2">
        <f t="array" ref="K9273">XLOOKUP('Transaction Data'!$G9273,Product_Code,Cost)</f>
        <v>5</v>
      </c>
      <c r="L9273" s="2">
        <f t="array" ref="L9273">XLOOKUP('Transaction Data'!$G9273,Product_Code,Unit_Price)</f>
        <v>7</v>
      </c>
      <c r="M9273" s="3">
        <f>'Transaction Data'!$F9273*'Transaction Data'!$K9273</f>
        <v>80</v>
      </c>
      <c r="N9273" s="3">
        <f>'Transaction Data'!$F9273*'Transaction Data'!$L9273</f>
        <v>112</v>
      </c>
      <c r="O9273" s="3">
        <f>'Transaction Data'!$N9273-'Transaction Data'!$M9273</f>
        <v>32</v>
      </c>
      <c r="P9273" s="2">
        <f>DATEDIF('Transaction Data'!$D9273,'Transaction Data'!$A9273,"y")</f>
        <v>31</v>
      </c>
      <c r="Q9273" s="2" t="str">
        <f>FLOOR('Transaction Data'!$P9273,15)&amp;"-"&amp;FLOOR('Transaction Data'!$P9273,15)+14</f>
        <v>30-44</v>
      </c>
      <c r="R9273" s="2" t="str">
        <f>IF('Transaction Data'!$L9273&lt;=10,"Less Expensive","Expensive")</f>
        <v>Less Expensive</v>
      </c>
      <c r="S9273" s="4">
        <f>WEEKDAY('Transaction Data'!$A9273)</f>
        <v>5</v>
      </c>
      <c r="T9273" s="2" t="str">
        <f>IF(WEEKDAY('Transaction Data'!$A9273,2)&lt;6,"Weekday","Weekend")</f>
        <v>Weekday</v>
      </c>
    </row>
    <row r="9274" ht="15.75" customHeight="1">
      <c r="A9274" s="1">
        <v>45401.0</v>
      </c>
      <c r="B9274" s="2" t="s">
        <v>8465</v>
      </c>
      <c r="C9274" s="2" t="s">
        <v>41</v>
      </c>
      <c r="D9274" s="1">
        <v>28548.0</v>
      </c>
      <c r="E9274" s="2" t="s">
        <v>22</v>
      </c>
      <c r="F9274" s="2">
        <v>434.0</v>
      </c>
      <c r="G9274" s="2" t="s">
        <v>48</v>
      </c>
      <c r="H9274" s="2" t="s">
        <v>24</v>
      </c>
      <c r="I9274" s="2" t="s">
        <v>25</v>
      </c>
      <c r="J9274" s="2" t="str">
        <f t="array" ref="J9274">XLOOKUP('Transaction Data'!$G9274,Product_Code,Biscuit_Brand)</f>
        <v>Lemon Crisps</v>
      </c>
      <c r="K9274" s="2">
        <f t="array" ref="K9274">XLOOKUP('Transaction Data'!$G9274,Product_Code,Cost)</f>
        <v>7</v>
      </c>
      <c r="L9274" s="2">
        <f t="array" ref="L9274">XLOOKUP('Transaction Data'!$G9274,Product_Code,Unit_Price)</f>
        <v>9</v>
      </c>
      <c r="M9274" s="3">
        <f>'Transaction Data'!$F9274*'Transaction Data'!$K9274</f>
        <v>3038</v>
      </c>
      <c r="N9274" s="3">
        <f>'Transaction Data'!$F9274*'Transaction Data'!$L9274</f>
        <v>3906</v>
      </c>
      <c r="O9274" s="3">
        <f>'Transaction Data'!$N9274-'Transaction Data'!$M9274</f>
        <v>868</v>
      </c>
      <c r="P9274" s="2">
        <f>DATEDIF('Transaction Data'!$D9274,'Transaction Data'!$A9274,"y")</f>
        <v>46</v>
      </c>
      <c r="Q9274" s="2" t="str">
        <f>FLOOR('Transaction Data'!$P9274,15)&amp;"-"&amp;FLOOR('Transaction Data'!$P9274,15)+14</f>
        <v>45-59</v>
      </c>
      <c r="R9274" s="2" t="str">
        <f>IF('Transaction Data'!$L9274&lt;=10,"Less Expensive","Expensive")</f>
        <v>Less Expensive</v>
      </c>
      <c r="S9274" s="4">
        <f>WEEKDAY('Transaction Data'!$A9274)</f>
        <v>6</v>
      </c>
      <c r="T9274" s="2" t="str">
        <f>IF(WEEKDAY('Transaction Data'!$A9274,2)&lt;6,"Weekday","Weekend")</f>
        <v>Weekday</v>
      </c>
    </row>
    <row r="9275" ht="15.75" customHeight="1">
      <c r="A9275" s="1">
        <v>45310.0</v>
      </c>
      <c r="B9275" s="2" t="s">
        <v>8466</v>
      </c>
      <c r="C9275" s="2" t="s">
        <v>47</v>
      </c>
      <c r="D9275" s="1">
        <v>17222.0</v>
      </c>
      <c r="E9275" s="2" t="s">
        <v>27</v>
      </c>
      <c r="F9275" s="2">
        <v>337.0</v>
      </c>
      <c r="G9275" s="2" t="s">
        <v>57</v>
      </c>
      <c r="H9275" s="2" t="s">
        <v>29</v>
      </c>
      <c r="I9275" s="2" t="s">
        <v>30</v>
      </c>
      <c r="J9275" s="2" t="str">
        <f t="array" ref="J9275">XLOOKUP('Transaction Data'!$G9275,Product_Code,Biscuit_Brand)</f>
        <v>Oatmeal Cookies</v>
      </c>
      <c r="K9275" s="2">
        <f t="array" ref="K9275">XLOOKUP('Transaction Data'!$G9275,Product_Code,Cost)</f>
        <v>19</v>
      </c>
      <c r="L9275" s="2">
        <f t="array" ref="L9275">XLOOKUP('Transaction Data'!$G9275,Product_Code,Unit_Price)</f>
        <v>23</v>
      </c>
      <c r="M9275" s="3">
        <f>'Transaction Data'!$F9275*'Transaction Data'!$K9275</f>
        <v>6403</v>
      </c>
      <c r="N9275" s="3">
        <f>'Transaction Data'!$F9275*'Transaction Data'!$L9275</f>
        <v>7751</v>
      </c>
      <c r="O9275" s="3">
        <f>'Transaction Data'!$N9275-'Transaction Data'!$M9275</f>
        <v>1348</v>
      </c>
      <c r="P9275" s="2">
        <f>DATEDIF('Transaction Data'!$D9275,'Transaction Data'!$A9275,"y")</f>
        <v>76</v>
      </c>
      <c r="Q9275" s="2" t="str">
        <f>FLOOR('Transaction Data'!$P9275,15)&amp;"-"&amp;FLOOR('Transaction Data'!$P9275,15)+14</f>
        <v>75-89</v>
      </c>
      <c r="R9275" s="2" t="str">
        <f>IF('Transaction Data'!$L9275&lt;=10,"Less Expensive","Expensive")</f>
        <v>Expensive</v>
      </c>
      <c r="S9275" s="4">
        <f>WEEKDAY('Transaction Data'!$A9275)</f>
        <v>6</v>
      </c>
      <c r="T9275" s="2" t="str">
        <f>IF(WEEKDAY('Transaction Data'!$A9275,2)&lt;6,"Weekday","Weekend")</f>
        <v>Weekday</v>
      </c>
    </row>
    <row r="9276" ht="15.75" customHeight="1">
      <c r="A9276" s="1">
        <v>45350.0</v>
      </c>
      <c r="B9276" s="2" t="s">
        <v>3452</v>
      </c>
      <c r="C9276" s="2" t="s">
        <v>32</v>
      </c>
      <c r="D9276" s="1">
        <v>22381.0</v>
      </c>
      <c r="E9276" s="2" t="s">
        <v>37</v>
      </c>
      <c r="F9276" s="2">
        <v>498.0</v>
      </c>
      <c r="G9276" s="2" t="s">
        <v>48</v>
      </c>
      <c r="H9276" s="2" t="s">
        <v>29</v>
      </c>
      <c r="I9276" s="2" t="s">
        <v>25</v>
      </c>
      <c r="J9276" s="2" t="str">
        <f t="array" ref="J9276">XLOOKUP('Transaction Data'!$G9276,Product_Code,Biscuit_Brand)</f>
        <v>Lemon Crisps</v>
      </c>
      <c r="K9276" s="2">
        <f t="array" ref="K9276">XLOOKUP('Transaction Data'!$G9276,Product_Code,Cost)</f>
        <v>7</v>
      </c>
      <c r="L9276" s="2">
        <f t="array" ref="L9276">XLOOKUP('Transaction Data'!$G9276,Product_Code,Unit_Price)</f>
        <v>9</v>
      </c>
      <c r="M9276" s="3">
        <f>'Transaction Data'!$F9276*'Transaction Data'!$K9276</f>
        <v>3486</v>
      </c>
      <c r="N9276" s="3">
        <f>'Transaction Data'!$F9276*'Transaction Data'!$L9276</f>
        <v>4482</v>
      </c>
      <c r="O9276" s="3">
        <f>'Transaction Data'!$N9276-'Transaction Data'!$M9276</f>
        <v>996</v>
      </c>
      <c r="P9276" s="2">
        <f>DATEDIF('Transaction Data'!$D9276,'Transaction Data'!$A9276,"y")</f>
        <v>62</v>
      </c>
      <c r="Q9276" s="2" t="str">
        <f>FLOOR('Transaction Data'!$P9276,15)&amp;"-"&amp;FLOOR('Transaction Data'!$P9276,15)+14</f>
        <v>60-74</v>
      </c>
      <c r="R9276" s="2" t="str">
        <f>IF('Transaction Data'!$L9276&lt;=10,"Less Expensive","Expensive")</f>
        <v>Less Expensive</v>
      </c>
      <c r="S9276" s="4">
        <f>WEEKDAY('Transaction Data'!$A9276)</f>
        <v>4</v>
      </c>
      <c r="T9276" s="2" t="str">
        <f>IF(WEEKDAY('Transaction Data'!$A9276,2)&lt;6,"Weekday","Weekend")</f>
        <v>Weekday</v>
      </c>
    </row>
    <row r="9277" ht="15.75" customHeight="1">
      <c r="A9277" s="1">
        <v>45396.0</v>
      </c>
      <c r="B9277" s="2" t="s">
        <v>8467</v>
      </c>
      <c r="C9277" s="2" t="s">
        <v>78</v>
      </c>
      <c r="D9277" s="1">
        <v>31345.0</v>
      </c>
      <c r="E9277" s="2" t="s">
        <v>27</v>
      </c>
      <c r="F9277" s="2">
        <v>123.0</v>
      </c>
      <c r="G9277" s="2" t="s">
        <v>57</v>
      </c>
      <c r="H9277" s="2" t="s">
        <v>34</v>
      </c>
      <c r="I9277" s="2" t="s">
        <v>25</v>
      </c>
      <c r="J9277" s="2" t="str">
        <f t="array" ref="J9277">XLOOKUP('Transaction Data'!$G9277,Product_Code,Biscuit_Brand)</f>
        <v>Oatmeal Cookies</v>
      </c>
      <c r="K9277" s="2">
        <f t="array" ref="K9277">XLOOKUP('Transaction Data'!$G9277,Product_Code,Cost)</f>
        <v>19</v>
      </c>
      <c r="L9277" s="2">
        <f t="array" ref="L9277">XLOOKUP('Transaction Data'!$G9277,Product_Code,Unit_Price)</f>
        <v>23</v>
      </c>
      <c r="M9277" s="3">
        <f>'Transaction Data'!$F9277*'Transaction Data'!$K9277</f>
        <v>2337</v>
      </c>
      <c r="N9277" s="3">
        <f>'Transaction Data'!$F9277*'Transaction Data'!$L9277</f>
        <v>2829</v>
      </c>
      <c r="O9277" s="3">
        <f>'Transaction Data'!$N9277-'Transaction Data'!$M9277</f>
        <v>492</v>
      </c>
      <c r="P9277" s="2">
        <f>DATEDIF('Transaction Data'!$D9277,'Transaction Data'!$A9277,"y")</f>
        <v>38</v>
      </c>
      <c r="Q9277" s="2" t="str">
        <f>FLOOR('Transaction Data'!$P9277,15)&amp;"-"&amp;FLOOR('Transaction Data'!$P9277,15)+14</f>
        <v>30-44</v>
      </c>
      <c r="R9277" s="2" t="str">
        <f>IF('Transaction Data'!$L9277&lt;=10,"Less Expensive","Expensive")</f>
        <v>Expensive</v>
      </c>
      <c r="S9277" s="4">
        <f>WEEKDAY('Transaction Data'!$A9277)</f>
        <v>1</v>
      </c>
      <c r="T9277" s="2" t="str">
        <f>IF(WEEKDAY('Transaction Data'!$A9277,2)&lt;6,"Weekday","Weekend")</f>
        <v>Weekend</v>
      </c>
    </row>
    <row r="9278" ht="15.75" customHeight="1">
      <c r="A9278" s="1">
        <v>45472.0</v>
      </c>
      <c r="B9278" s="2" t="s">
        <v>8468</v>
      </c>
      <c r="C9278" s="2" t="s">
        <v>21</v>
      </c>
      <c r="D9278" s="1">
        <v>24676.0</v>
      </c>
      <c r="E9278" s="2" t="s">
        <v>37</v>
      </c>
      <c r="F9278" s="2">
        <v>169.0</v>
      </c>
      <c r="G9278" s="2" t="s">
        <v>33</v>
      </c>
      <c r="H9278" s="2" t="s">
        <v>24</v>
      </c>
      <c r="I9278" s="2" t="s">
        <v>25</v>
      </c>
      <c r="J9278" s="2" t="str">
        <f t="array" ref="J9278">XLOOKUP('Transaction Data'!$G9278,Product_Code,Biscuit_Brand)</f>
        <v>Caramel Biscuits</v>
      </c>
      <c r="K9278" s="2">
        <f t="array" ref="K9278">XLOOKUP('Transaction Data'!$G9278,Product_Code,Cost)</f>
        <v>18</v>
      </c>
      <c r="L9278" s="2">
        <f t="array" ref="L9278">XLOOKUP('Transaction Data'!$G9278,Product_Code,Unit_Price)</f>
        <v>22</v>
      </c>
      <c r="M9278" s="3">
        <f>'Transaction Data'!$F9278*'Transaction Data'!$K9278</f>
        <v>3042</v>
      </c>
      <c r="N9278" s="3">
        <f>'Transaction Data'!$F9278*'Transaction Data'!$L9278</f>
        <v>3718</v>
      </c>
      <c r="O9278" s="3">
        <f>'Transaction Data'!$N9278-'Transaction Data'!$M9278</f>
        <v>676</v>
      </c>
      <c r="P9278" s="2">
        <f>DATEDIF('Transaction Data'!$D9278,'Transaction Data'!$A9278,"y")</f>
        <v>56</v>
      </c>
      <c r="Q9278" s="2" t="str">
        <f>FLOOR('Transaction Data'!$P9278,15)&amp;"-"&amp;FLOOR('Transaction Data'!$P9278,15)+14</f>
        <v>45-59</v>
      </c>
      <c r="R9278" s="2" t="str">
        <f>IF('Transaction Data'!$L9278&lt;=10,"Less Expensive","Expensive")</f>
        <v>Expensive</v>
      </c>
      <c r="S9278" s="4">
        <f>WEEKDAY('Transaction Data'!$A9278)</f>
        <v>7</v>
      </c>
      <c r="T9278" s="2" t="str">
        <f>IF(WEEKDAY('Transaction Data'!$A9278,2)&lt;6,"Weekday","Weekend")</f>
        <v>Weekend</v>
      </c>
    </row>
    <row r="9279" ht="15.75" customHeight="1">
      <c r="A9279" s="1">
        <v>45295.0</v>
      </c>
      <c r="B9279" s="2" t="s">
        <v>8469</v>
      </c>
      <c r="C9279" s="2" t="s">
        <v>41</v>
      </c>
      <c r="D9279" s="1">
        <v>25961.0</v>
      </c>
      <c r="E9279" s="2" t="s">
        <v>27</v>
      </c>
      <c r="F9279" s="2">
        <v>49.0</v>
      </c>
      <c r="G9279" s="2" t="s">
        <v>61</v>
      </c>
      <c r="H9279" s="2" t="s">
        <v>42</v>
      </c>
      <c r="I9279" s="2" t="s">
        <v>25</v>
      </c>
      <c r="J9279" s="2" t="str">
        <f t="array" ref="J9279">XLOOKUP('Transaction Data'!$G9279,Product_Code,Biscuit_Brand)</f>
        <v>Choco Delight</v>
      </c>
      <c r="K9279" s="2">
        <f t="array" ref="K9279">XLOOKUP('Transaction Data'!$G9279,Product_Code,Cost)</f>
        <v>3</v>
      </c>
      <c r="L9279" s="2">
        <f t="array" ref="L9279">XLOOKUP('Transaction Data'!$G9279,Product_Code,Unit_Price)</f>
        <v>5</v>
      </c>
      <c r="M9279" s="3">
        <f>'Transaction Data'!$F9279*'Transaction Data'!$K9279</f>
        <v>147</v>
      </c>
      <c r="N9279" s="3">
        <f>'Transaction Data'!$F9279*'Transaction Data'!$L9279</f>
        <v>245</v>
      </c>
      <c r="O9279" s="3">
        <f>'Transaction Data'!$N9279-'Transaction Data'!$M9279</f>
        <v>98</v>
      </c>
      <c r="P9279" s="2">
        <f>DATEDIF('Transaction Data'!$D9279,'Transaction Data'!$A9279,"y")</f>
        <v>52</v>
      </c>
      <c r="Q9279" s="2" t="str">
        <f>FLOOR('Transaction Data'!$P9279,15)&amp;"-"&amp;FLOOR('Transaction Data'!$P9279,15)+14</f>
        <v>45-59</v>
      </c>
      <c r="R9279" s="2" t="str">
        <f>IF('Transaction Data'!$L9279&lt;=10,"Less Expensive","Expensive")</f>
        <v>Less Expensive</v>
      </c>
      <c r="S9279" s="4">
        <f>WEEKDAY('Transaction Data'!$A9279)</f>
        <v>5</v>
      </c>
      <c r="T9279" s="2" t="str">
        <f>IF(WEEKDAY('Transaction Data'!$A9279,2)&lt;6,"Weekday","Weekend")</f>
        <v>Weekday</v>
      </c>
    </row>
    <row r="9280" ht="15.75" customHeight="1">
      <c r="A9280" s="1">
        <v>45315.0</v>
      </c>
      <c r="B9280" s="2" t="s">
        <v>8470</v>
      </c>
      <c r="C9280" s="2" t="s">
        <v>78</v>
      </c>
      <c r="D9280" s="1">
        <v>21833.0</v>
      </c>
      <c r="E9280" s="2" t="s">
        <v>63</v>
      </c>
      <c r="F9280" s="2">
        <v>21.0</v>
      </c>
      <c r="G9280" s="2" t="s">
        <v>60</v>
      </c>
      <c r="H9280" s="2" t="s">
        <v>45</v>
      </c>
      <c r="I9280" s="2" t="s">
        <v>25</v>
      </c>
      <c r="J9280" s="2" t="str">
        <f t="array" ref="J9280">XLOOKUP('Transaction Data'!$G9280,Product_Code,Biscuit_Brand)</f>
        <v>Peanut Butter Bites</v>
      </c>
      <c r="K9280" s="2">
        <f t="array" ref="K9280">XLOOKUP('Transaction Data'!$G9280,Product_Code,Cost)</f>
        <v>5</v>
      </c>
      <c r="L9280" s="2">
        <f t="array" ref="L9280">XLOOKUP('Transaction Data'!$G9280,Product_Code,Unit_Price)</f>
        <v>7</v>
      </c>
      <c r="M9280" s="3">
        <f>'Transaction Data'!$F9280*'Transaction Data'!$K9280</f>
        <v>105</v>
      </c>
      <c r="N9280" s="3">
        <f>'Transaction Data'!$F9280*'Transaction Data'!$L9280</f>
        <v>147</v>
      </c>
      <c r="O9280" s="3">
        <f>'Transaction Data'!$N9280-'Transaction Data'!$M9280</f>
        <v>42</v>
      </c>
      <c r="P9280" s="2">
        <f>DATEDIF('Transaction Data'!$D9280,'Transaction Data'!$A9280,"y")</f>
        <v>64</v>
      </c>
      <c r="Q9280" s="2" t="str">
        <f>FLOOR('Transaction Data'!$P9280,15)&amp;"-"&amp;FLOOR('Transaction Data'!$P9280,15)+14</f>
        <v>60-74</v>
      </c>
      <c r="R9280" s="2" t="str">
        <f>IF('Transaction Data'!$L9280&lt;=10,"Less Expensive","Expensive")</f>
        <v>Less Expensive</v>
      </c>
      <c r="S9280" s="4">
        <f>WEEKDAY('Transaction Data'!$A9280)</f>
        <v>4</v>
      </c>
      <c r="T9280" s="2" t="str">
        <f>IF(WEEKDAY('Transaction Data'!$A9280,2)&lt;6,"Weekday","Weekend")</f>
        <v>Weekday</v>
      </c>
    </row>
    <row r="9281" ht="15.75" customHeight="1">
      <c r="A9281" s="1">
        <v>45322.0</v>
      </c>
      <c r="B9281" s="2" t="s">
        <v>8471</v>
      </c>
      <c r="C9281" s="2" t="s">
        <v>72</v>
      </c>
      <c r="D9281" s="1">
        <v>15972.0</v>
      </c>
      <c r="E9281" s="2" t="s">
        <v>22</v>
      </c>
      <c r="F9281" s="2">
        <v>87.0</v>
      </c>
      <c r="G9281" s="2" t="s">
        <v>33</v>
      </c>
      <c r="H9281" s="2" t="s">
        <v>24</v>
      </c>
      <c r="I9281" s="2" t="s">
        <v>30</v>
      </c>
      <c r="J9281" s="2" t="str">
        <f t="array" ref="J9281">XLOOKUP('Transaction Data'!$G9281,Product_Code,Biscuit_Brand)</f>
        <v>Caramel Biscuits</v>
      </c>
      <c r="K9281" s="2">
        <f t="array" ref="K9281">XLOOKUP('Transaction Data'!$G9281,Product_Code,Cost)</f>
        <v>18</v>
      </c>
      <c r="L9281" s="2">
        <f t="array" ref="L9281">XLOOKUP('Transaction Data'!$G9281,Product_Code,Unit_Price)</f>
        <v>22</v>
      </c>
      <c r="M9281" s="3">
        <f>'Transaction Data'!$F9281*'Transaction Data'!$K9281</f>
        <v>1566</v>
      </c>
      <c r="N9281" s="3">
        <f>'Transaction Data'!$F9281*'Transaction Data'!$L9281</f>
        <v>1914</v>
      </c>
      <c r="O9281" s="3">
        <f>'Transaction Data'!$N9281-'Transaction Data'!$M9281</f>
        <v>348</v>
      </c>
      <c r="P9281" s="2">
        <f>DATEDIF('Transaction Data'!$D9281,'Transaction Data'!$A9281,"y")</f>
        <v>80</v>
      </c>
      <c r="Q9281" s="2" t="str">
        <f>FLOOR('Transaction Data'!$P9281,15)&amp;"-"&amp;FLOOR('Transaction Data'!$P9281,15)+14</f>
        <v>75-89</v>
      </c>
      <c r="R9281" s="2" t="str">
        <f>IF('Transaction Data'!$L9281&lt;=10,"Less Expensive","Expensive")</f>
        <v>Expensive</v>
      </c>
      <c r="S9281" s="4">
        <f>WEEKDAY('Transaction Data'!$A9281)</f>
        <v>4</v>
      </c>
      <c r="T9281" s="2" t="str">
        <f>IF(WEEKDAY('Transaction Data'!$A9281,2)&lt;6,"Weekday","Weekend")</f>
        <v>Weekday</v>
      </c>
    </row>
    <row r="9282" ht="15.75" customHeight="1">
      <c r="A9282" s="1">
        <v>45352.0</v>
      </c>
      <c r="B9282" s="2" t="s">
        <v>8472</v>
      </c>
      <c r="C9282" s="2" t="s">
        <v>51</v>
      </c>
      <c r="D9282" s="1">
        <v>18645.0</v>
      </c>
      <c r="E9282" s="2" t="s">
        <v>63</v>
      </c>
      <c r="F9282" s="2">
        <v>396.0</v>
      </c>
      <c r="G9282" s="2" t="s">
        <v>48</v>
      </c>
      <c r="H9282" s="2" t="s">
        <v>29</v>
      </c>
      <c r="I9282" s="2" t="s">
        <v>25</v>
      </c>
      <c r="J9282" s="2" t="str">
        <f t="array" ref="J9282">XLOOKUP('Transaction Data'!$G9282,Product_Code,Biscuit_Brand)</f>
        <v>Lemon Crisps</v>
      </c>
      <c r="K9282" s="2">
        <f t="array" ref="K9282">XLOOKUP('Transaction Data'!$G9282,Product_Code,Cost)</f>
        <v>7</v>
      </c>
      <c r="L9282" s="2">
        <f t="array" ref="L9282">XLOOKUP('Transaction Data'!$G9282,Product_Code,Unit_Price)</f>
        <v>9</v>
      </c>
      <c r="M9282" s="3">
        <f>'Transaction Data'!$F9282*'Transaction Data'!$K9282</f>
        <v>2772</v>
      </c>
      <c r="N9282" s="3">
        <f>'Transaction Data'!$F9282*'Transaction Data'!$L9282</f>
        <v>3564</v>
      </c>
      <c r="O9282" s="3">
        <f>'Transaction Data'!$N9282-'Transaction Data'!$M9282</f>
        <v>792</v>
      </c>
      <c r="P9282" s="2">
        <f>DATEDIF('Transaction Data'!$D9282,'Transaction Data'!$A9282,"y")</f>
        <v>73</v>
      </c>
      <c r="Q9282" s="2" t="str">
        <f>FLOOR('Transaction Data'!$P9282,15)&amp;"-"&amp;FLOOR('Transaction Data'!$P9282,15)+14</f>
        <v>60-74</v>
      </c>
      <c r="R9282" s="2" t="str">
        <f>IF('Transaction Data'!$L9282&lt;=10,"Less Expensive","Expensive")</f>
        <v>Less Expensive</v>
      </c>
      <c r="S9282" s="4">
        <f>WEEKDAY('Transaction Data'!$A9282)</f>
        <v>6</v>
      </c>
      <c r="T9282" s="2" t="str">
        <f>IF(WEEKDAY('Transaction Data'!$A9282,2)&lt;6,"Weekday","Weekend")</f>
        <v>Weekday</v>
      </c>
    </row>
    <row r="9283" ht="15.75" customHeight="1">
      <c r="A9283" s="1">
        <v>45372.0</v>
      </c>
      <c r="B9283" s="2" t="s">
        <v>8473</v>
      </c>
      <c r="C9283" s="2" t="s">
        <v>72</v>
      </c>
      <c r="D9283" s="1">
        <v>21620.0</v>
      </c>
      <c r="E9283" s="2" t="s">
        <v>27</v>
      </c>
      <c r="F9283" s="2">
        <v>199.0</v>
      </c>
      <c r="G9283" s="2" t="s">
        <v>48</v>
      </c>
      <c r="H9283" s="2" t="s">
        <v>42</v>
      </c>
      <c r="I9283" s="2" t="s">
        <v>25</v>
      </c>
      <c r="J9283" s="2" t="str">
        <f t="array" ref="J9283">XLOOKUP('Transaction Data'!$G9283,Product_Code,Biscuit_Brand)</f>
        <v>Lemon Crisps</v>
      </c>
      <c r="K9283" s="2">
        <f t="array" ref="K9283">XLOOKUP('Transaction Data'!$G9283,Product_Code,Cost)</f>
        <v>7</v>
      </c>
      <c r="L9283" s="2">
        <f t="array" ref="L9283">XLOOKUP('Transaction Data'!$G9283,Product_Code,Unit_Price)</f>
        <v>9</v>
      </c>
      <c r="M9283" s="3">
        <f>'Transaction Data'!$F9283*'Transaction Data'!$K9283</f>
        <v>1393</v>
      </c>
      <c r="N9283" s="3">
        <f>'Transaction Data'!$F9283*'Transaction Data'!$L9283</f>
        <v>1791</v>
      </c>
      <c r="O9283" s="3">
        <f>'Transaction Data'!$N9283-'Transaction Data'!$M9283</f>
        <v>398</v>
      </c>
      <c r="P9283" s="2">
        <f>DATEDIF('Transaction Data'!$D9283,'Transaction Data'!$A9283,"y")</f>
        <v>65</v>
      </c>
      <c r="Q9283" s="2" t="str">
        <f>FLOOR('Transaction Data'!$P9283,15)&amp;"-"&amp;FLOOR('Transaction Data'!$P9283,15)+14</f>
        <v>60-74</v>
      </c>
      <c r="R9283" s="2" t="str">
        <f>IF('Transaction Data'!$L9283&lt;=10,"Less Expensive","Expensive")</f>
        <v>Less Expensive</v>
      </c>
      <c r="S9283" s="4">
        <f>WEEKDAY('Transaction Data'!$A9283)</f>
        <v>5</v>
      </c>
      <c r="T9283" s="2" t="str">
        <f>IF(WEEKDAY('Transaction Data'!$A9283,2)&lt;6,"Weekday","Weekend")</f>
        <v>Weekday</v>
      </c>
    </row>
    <row r="9284" ht="15.75" customHeight="1">
      <c r="A9284" s="1">
        <v>45294.0</v>
      </c>
      <c r="B9284" s="2" t="s">
        <v>8474</v>
      </c>
      <c r="C9284" s="2" t="s">
        <v>65</v>
      </c>
      <c r="D9284" s="1">
        <v>33241.0</v>
      </c>
      <c r="E9284" s="2" t="s">
        <v>22</v>
      </c>
      <c r="F9284" s="2">
        <v>157.0</v>
      </c>
      <c r="G9284" s="2" t="s">
        <v>44</v>
      </c>
      <c r="H9284" s="2" t="s">
        <v>45</v>
      </c>
      <c r="I9284" s="2" t="s">
        <v>25</v>
      </c>
      <c r="J9284" s="2" t="str">
        <f t="array" ref="J9284">XLOOKUP('Transaction Data'!$G9284,Product_Code,Biscuit_Brand)</f>
        <v>Butter Crunch</v>
      </c>
      <c r="K9284" s="2">
        <f t="array" ref="K9284">XLOOKUP('Transaction Data'!$G9284,Product_Code,Cost)</f>
        <v>10</v>
      </c>
      <c r="L9284" s="2">
        <f t="array" ref="L9284">XLOOKUP('Transaction Data'!$G9284,Product_Code,Unit_Price)</f>
        <v>11</v>
      </c>
      <c r="M9284" s="3">
        <f>'Transaction Data'!$F9284*'Transaction Data'!$K9284</f>
        <v>1570</v>
      </c>
      <c r="N9284" s="3">
        <f>'Transaction Data'!$F9284*'Transaction Data'!$L9284</f>
        <v>1727</v>
      </c>
      <c r="O9284" s="3">
        <f>'Transaction Data'!$N9284-'Transaction Data'!$M9284</f>
        <v>157</v>
      </c>
      <c r="P9284" s="2">
        <f>DATEDIF('Transaction Data'!$D9284,'Transaction Data'!$A9284,"y")</f>
        <v>33</v>
      </c>
      <c r="Q9284" s="2" t="str">
        <f>FLOOR('Transaction Data'!$P9284,15)&amp;"-"&amp;FLOOR('Transaction Data'!$P9284,15)+14</f>
        <v>30-44</v>
      </c>
      <c r="R9284" s="2" t="str">
        <f>IF('Transaction Data'!$L9284&lt;=10,"Less Expensive","Expensive")</f>
        <v>Expensive</v>
      </c>
      <c r="S9284" s="4">
        <f>WEEKDAY('Transaction Data'!$A9284)</f>
        <v>4</v>
      </c>
      <c r="T9284" s="2" t="str">
        <f>IF(WEEKDAY('Transaction Data'!$A9284,2)&lt;6,"Weekday","Weekend")</f>
        <v>Weekday</v>
      </c>
    </row>
    <row r="9285" ht="15.75" customHeight="1">
      <c r="A9285" s="1">
        <v>45343.0</v>
      </c>
      <c r="B9285" s="2" t="s">
        <v>8475</v>
      </c>
      <c r="C9285" s="2" t="s">
        <v>65</v>
      </c>
      <c r="D9285" s="1">
        <v>33401.0</v>
      </c>
      <c r="E9285" s="2" t="s">
        <v>63</v>
      </c>
      <c r="F9285" s="2">
        <v>273.0</v>
      </c>
      <c r="G9285" s="2" t="s">
        <v>28</v>
      </c>
      <c r="H9285" s="2" t="s">
        <v>24</v>
      </c>
      <c r="I9285" s="2" t="s">
        <v>25</v>
      </c>
      <c r="J9285" s="2" t="str">
        <f t="array" ref="J9285">XLOOKUP('Transaction Data'!$G9285,Product_Code,Biscuit_Brand)</f>
        <v>Shortbread</v>
      </c>
      <c r="K9285" s="2">
        <f t="array" ref="K9285">XLOOKUP('Transaction Data'!$G9285,Product_Code,Cost)</f>
        <v>10</v>
      </c>
      <c r="L9285" s="2">
        <f t="array" ref="L9285">XLOOKUP('Transaction Data'!$G9285,Product_Code,Unit_Price)</f>
        <v>45</v>
      </c>
      <c r="M9285" s="3">
        <f>'Transaction Data'!$F9285*'Transaction Data'!$K9285</f>
        <v>2730</v>
      </c>
      <c r="N9285" s="3">
        <f>'Transaction Data'!$F9285*'Transaction Data'!$L9285</f>
        <v>12285</v>
      </c>
      <c r="O9285" s="3">
        <f>'Transaction Data'!$N9285-'Transaction Data'!$M9285</f>
        <v>9555</v>
      </c>
      <c r="P9285" s="2">
        <f>DATEDIF('Transaction Data'!$D9285,'Transaction Data'!$A9285,"y")</f>
        <v>32</v>
      </c>
      <c r="Q9285" s="2" t="str">
        <f>FLOOR('Transaction Data'!$P9285,15)&amp;"-"&amp;FLOOR('Transaction Data'!$P9285,15)+14</f>
        <v>30-44</v>
      </c>
      <c r="R9285" s="2" t="str">
        <f>IF('Transaction Data'!$L9285&lt;=10,"Less Expensive","Expensive")</f>
        <v>Expensive</v>
      </c>
      <c r="S9285" s="4">
        <f>WEEKDAY('Transaction Data'!$A9285)</f>
        <v>4</v>
      </c>
      <c r="T9285" s="2" t="str">
        <f>IF(WEEKDAY('Transaction Data'!$A9285,2)&lt;6,"Weekday","Weekend")</f>
        <v>Weekday</v>
      </c>
    </row>
    <row r="9286" ht="15.75" customHeight="1">
      <c r="A9286" s="1">
        <v>45502.0</v>
      </c>
      <c r="B9286" s="2" t="s">
        <v>8476</v>
      </c>
      <c r="C9286" s="2" t="s">
        <v>32</v>
      </c>
      <c r="D9286" s="1">
        <v>25142.0</v>
      </c>
      <c r="E9286" s="2" t="s">
        <v>22</v>
      </c>
      <c r="F9286" s="2">
        <v>227.0</v>
      </c>
      <c r="G9286" s="2" t="s">
        <v>23</v>
      </c>
      <c r="H9286" s="2" t="s">
        <v>29</v>
      </c>
      <c r="I9286" s="2" t="s">
        <v>25</v>
      </c>
      <c r="J9286" s="2" t="str">
        <f t="array" ref="J9286">XLOOKUP('Transaction Data'!$G9286,Product_Code,Biscuit_Brand)</f>
        <v>Cinnamon Swirls</v>
      </c>
      <c r="K9286" s="2">
        <f t="array" ref="K9286">XLOOKUP('Transaction Data'!$G9286,Product_Code,Cost)</f>
        <v>10</v>
      </c>
      <c r="L9286" s="2">
        <f t="array" ref="L9286">XLOOKUP('Transaction Data'!$G9286,Product_Code,Unit_Price)</f>
        <v>14</v>
      </c>
      <c r="M9286" s="3">
        <f>'Transaction Data'!$F9286*'Transaction Data'!$K9286</f>
        <v>2270</v>
      </c>
      <c r="N9286" s="3">
        <f>'Transaction Data'!$F9286*'Transaction Data'!$L9286</f>
        <v>3178</v>
      </c>
      <c r="O9286" s="3">
        <f>'Transaction Data'!$N9286-'Transaction Data'!$M9286</f>
        <v>908</v>
      </c>
      <c r="P9286" s="2">
        <f>DATEDIF('Transaction Data'!$D9286,'Transaction Data'!$A9286,"y")</f>
        <v>55</v>
      </c>
      <c r="Q9286" s="2" t="str">
        <f>FLOOR('Transaction Data'!$P9286,15)&amp;"-"&amp;FLOOR('Transaction Data'!$P9286,15)+14</f>
        <v>45-59</v>
      </c>
      <c r="R9286" s="2" t="str">
        <f>IF('Transaction Data'!$L9286&lt;=10,"Less Expensive","Expensive")</f>
        <v>Expensive</v>
      </c>
      <c r="S9286" s="4">
        <f>WEEKDAY('Transaction Data'!$A9286)</f>
        <v>2</v>
      </c>
      <c r="T9286" s="2" t="str">
        <f>IF(WEEKDAY('Transaction Data'!$A9286,2)&lt;6,"Weekday","Weekend")</f>
        <v>Weekday</v>
      </c>
    </row>
    <row r="9287" ht="15.75" customHeight="1">
      <c r="A9287" s="1">
        <v>45396.0</v>
      </c>
      <c r="B9287" s="2" t="s">
        <v>8477</v>
      </c>
      <c r="C9287" s="2" t="s">
        <v>32</v>
      </c>
      <c r="D9287" s="1">
        <v>17178.0</v>
      </c>
      <c r="E9287" s="2" t="s">
        <v>22</v>
      </c>
      <c r="F9287" s="2">
        <v>75.0</v>
      </c>
      <c r="G9287" s="2" t="s">
        <v>38</v>
      </c>
      <c r="H9287" s="2" t="s">
        <v>29</v>
      </c>
      <c r="I9287" s="2" t="s">
        <v>25</v>
      </c>
      <c r="J9287" s="2" t="str">
        <f t="array" ref="J9287">XLOOKUP('Transaction Data'!$G9287,Product_Code,Biscuit_Brand)</f>
        <v>Ginger Snaps</v>
      </c>
      <c r="K9287" s="2">
        <f t="array" ref="K9287">XLOOKUP('Transaction Data'!$G9287,Product_Code,Cost)</f>
        <v>14</v>
      </c>
      <c r="L9287" s="2">
        <f t="array" ref="L9287">XLOOKUP('Transaction Data'!$G9287,Product_Code,Unit_Price)</f>
        <v>28</v>
      </c>
      <c r="M9287" s="3">
        <f>'Transaction Data'!$F9287*'Transaction Data'!$K9287</f>
        <v>1050</v>
      </c>
      <c r="N9287" s="3">
        <f>'Transaction Data'!$F9287*'Transaction Data'!$L9287</f>
        <v>2100</v>
      </c>
      <c r="O9287" s="3">
        <f>'Transaction Data'!$N9287-'Transaction Data'!$M9287</f>
        <v>1050</v>
      </c>
      <c r="P9287" s="2">
        <f>DATEDIF('Transaction Data'!$D9287,'Transaction Data'!$A9287,"y")</f>
        <v>77</v>
      </c>
      <c r="Q9287" s="2" t="str">
        <f>FLOOR('Transaction Data'!$P9287,15)&amp;"-"&amp;FLOOR('Transaction Data'!$P9287,15)+14</f>
        <v>75-89</v>
      </c>
      <c r="R9287" s="2" t="str">
        <f>IF('Transaction Data'!$L9287&lt;=10,"Less Expensive","Expensive")</f>
        <v>Expensive</v>
      </c>
      <c r="S9287" s="4">
        <f>WEEKDAY('Transaction Data'!$A9287)</f>
        <v>1</v>
      </c>
      <c r="T9287" s="2" t="str">
        <f>IF(WEEKDAY('Transaction Data'!$A9287,2)&lt;6,"Weekday","Weekend")</f>
        <v>Weekend</v>
      </c>
    </row>
    <row r="9288" ht="15.75" customHeight="1">
      <c r="A9288" s="1">
        <v>45295.0</v>
      </c>
      <c r="B9288" s="2" t="s">
        <v>8478</v>
      </c>
      <c r="C9288" s="2" t="s">
        <v>51</v>
      </c>
      <c r="D9288" s="1">
        <v>18723.0</v>
      </c>
      <c r="E9288" s="2" t="s">
        <v>37</v>
      </c>
      <c r="F9288" s="2">
        <v>404.0</v>
      </c>
      <c r="G9288" s="2" t="s">
        <v>44</v>
      </c>
      <c r="H9288" s="2" t="s">
        <v>34</v>
      </c>
      <c r="I9288" s="2" t="s">
        <v>30</v>
      </c>
      <c r="J9288" s="2" t="str">
        <f t="array" ref="J9288">XLOOKUP('Transaction Data'!$G9288,Product_Code,Biscuit_Brand)</f>
        <v>Butter Crunch</v>
      </c>
      <c r="K9288" s="2">
        <f t="array" ref="K9288">XLOOKUP('Transaction Data'!$G9288,Product_Code,Cost)</f>
        <v>10</v>
      </c>
      <c r="L9288" s="2">
        <f t="array" ref="L9288">XLOOKUP('Transaction Data'!$G9288,Product_Code,Unit_Price)</f>
        <v>11</v>
      </c>
      <c r="M9288" s="3">
        <f>'Transaction Data'!$F9288*'Transaction Data'!$K9288</f>
        <v>4040</v>
      </c>
      <c r="N9288" s="3">
        <f>'Transaction Data'!$F9288*'Transaction Data'!$L9288</f>
        <v>4444</v>
      </c>
      <c r="O9288" s="3">
        <f>'Transaction Data'!$N9288-'Transaction Data'!$M9288</f>
        <v>404</v>
      </c>
      <c r="P9288" s="2">
        <f>DATEDIF('Transaction Data'!$D9288,'Transaction Data'!$A9288,"y")</f>
        <v>72</v>
      </c>
      <c r="Q9288" s="2" t="str">
        <f>FLOOR('Transaction Data'!$P9288,15)&amp;"-"&amp;FLOOR('Transaction Data'!$P9288,15)+14</f>
        <v>60-74</v>
      </c>
      <c r="R9288" s="2" t="str">
        <f>IF('Transaction Data'!$L9288&lt;=10,"Less Expensive","Expensive")</f>
        <v>Expensive</v>
      </c>
      <c r="S9288" s="4">
        <f>WEEKDAY('Transaction Data'!$A9288)</f>
        <v>5</v>
      </c>
      <c r="T9288" s="2" t="str">
        <f>IF(WEEKDAY('Transaction Data'!$A9288,2)&lt;6,"Weekday","Weekend")</f>
        <v>Weekday</v>
      </c>
    </row>
    <row r="9289" ht="15.75" customHeight="1">
      <c r="A9289" s="1">
        <v>45480.0</v>
      </c>
      <c r="B9289" s="2" t="s">
        <v>8479</v>
      </c>
      <c r="C9289" s="2" t="s">
        <v>54</v>
      </c>
      <c r="D9289" s="1">
        <v>19084.0</v>
      </c>
      <c r="E9289" s="2" t="s">
        <v>63</v>
      </c>
      <c r="F9289" s="2">
        <v>385.0</v>
      </c>
      <c r="G9289" s="2" t="s">
        <v>57</v>
      </c>
      <c r="H9289" s="2" t="s">
        <v>24</v>
      </c>
      <c r="I9289" s="2" t="s">
        <v>25</v>
      </c>
      <c r="J9289" s="2" t="str">
        <f t="array" ref="J9289">XLOOKUP('Transaction Data'!$G9289,Product_Code,Biscuit_Brand)</f>
        <v>Oatmeal Cookies</v>
      </c>
      <c r="K9289" s="2">
        <f t="array" ref="K9289">XLOOKUP('Transaction Data'!$G9289,Product_Code,Cost)</f>
        <v>19</v>
      </c>
      <c r="L9289" s="2">
        <f t="array" ref="L9289">XLOOKUP('Transaction Data'!$G9289,Product_Code,Unit_Price)</f>
        <v>23</v>
      </c>
      <c r="M9289" s="3">
        <f>'Transaction Data'!$F9289*'Transaction Data'!$K9289</f>
        <v>7315</v>
      </c>
      <c r="N9289" s="3">
        <f>'Transaction Data'!$F9289*'Transaction Data'!$L9289</f>
        <v>8855</v>
      </c>
      <c r="O9289" s="3">
        <f>'Transaction Data'!$N9289-'Transaction Data'!$M9289</f>
        <v>1540</v>
      </c>
      <c r="P9289" s="2">
        <f>DATEDIF('Transaction Data'!$D9289,'Transaction Data'!$A9289,"y")</f>
        <v>72</v>
      </c>
      <c r="Q9289" s="2" t="str">
        <f>FLOOR('Transaction Data'!$P9289,15)&amp;"-"&amp;FLOOR('Transaction Data'!$P9289,15)+14</f>
        <v>60-74</v>
      </c>
      <c r="R9289" s="2" t="str">
        <f>IF('Transaction Data'!$L9289&lt;=10,"Less Expensive","Expensive")</f>
        <v>Expensive</v>
      </c>
      <c r="S9289" s="4">
        <f>WEEKDAY('Transaction Data'!$A9289)</f>
        <v>1</v>
      </c>
      <c r="T9289" s="2" t="str">
        <f>IF(WEEKDAY('Transaction Data'!$A9289,2)&lt;6,"Weekday","Weekend")</f>
        <v>Weekend</v>
      </c>
    </row>
    <row r="9290" ht="15.75" customHeight="1">
      <c r="A9290" s="1">
        <v>45444.0</v>
      </c>
      <c r="B9290" s="2" t="s">
        <v>8480</v>
      </c>
      <c r="C9290" s="2" t="s">
        <v>32</v>
      </c>
      <c r="D9290" s="1">
        <v>31550.0</v>
      </c>
      <c r="E9290" s="2" t="s">
        <v>27</v>
      </c>
      <c r="F9290" s="2">
        <v>143.0</v>
      </c>
      <c r="G9290" s="2" t="s">
        <v>28</v>
      </c>
      <c r="H9290" s="2" t="s">
        <v>42</v>
      </c>
      <c r="I9290" s="2" t="s">
        <v>25</v>
      </c>
      <c r="J9290" s="2" t="str">
        <f t="array" ref="J9290">XLOOKUP('Transaction Data'!$G9290,Product_Code,Biscuit_Brand)</f>
        <v>Shortbread</v>
      </c>
      <c r="K9290" s="2">
        <f t="array" ref="K9290">XLOOKUP('Transaction Data'!$G9290,Product_Code,Cost)</f>
        <v>10</v>
      </c>
      <c r="L9290" s="2">
        <f t="array" ref="L9290">XLOOKUP('Transaction Data'!$G9290,Product_Code,Unit_Price)</f>
        <v>45</v>
      </c>
      <c r="M9290" s="3">
        <f>'Transaction Data'!$F9290*'Transaction Data'!$K9290</f>
        <v>1430</v>
      </c>
      <c r="N9290" s="3">
        <f>'Transaction Data'!$F9290*'Transaction Data'!$L9290</f>
        <v>6435</v>
      </c>
      <c r="O9290" s="3">
        <f>'Transaction Data'!$N9290-'Transaction Data'!$M9290</f>
        <v>5005</v>
      </c>
      <c r="P9290" s="2">
        <f>DATEDIF('Transaction Data'!$D9290,'Transaction Data'!$A9290,"y")</f>
        <v>38</v>
      </c>
      <c r="Q9290" s="2" t="str">
        <f>FLOOR('Transaction Data'!$P9290,15)&amp;"-"&amp;FLOOR('Transaction Data'!$P9290,15)+14</f>
        <v>30-44</v>
      </c>
      <c r="R9290" s="2" t="str">
        <f>IF('Transaction Data'!$L9290&lt;=10,"Less Expensive","Expensive")</f>
        <v>Expensive</v>
      </c>
      <c r="S9290" s="4">
        <f>WEEKDAY('Transaction Data'!$A9290)</f>
        <v>7</v>
      </c>
      <c r="T9290" s="2" t="str">
        <f>IF(WEEKDAY('Transaction Data'!$A9290,2)&lt;6,"Weekday","Weekend")</f>
        <v>Weekend</v>
      </c>
    </row>
    <row r="9291" ht="15.75" customHeight="1">
      <c r="A9291" s="1">
        <v>45377.0</v>
      </c>
      <c r="B9291" s="2" t="s">
        <v>8481</v>
      </c>
      <c r="C9291" s="2" t="s">
        <v>47</v>
      </c>
      <c r="D9291" s="1">
        <v>30793.0</v>
      </c>
      <c r="E9291" s="2" t="s">
        <v>22</v>
      </c>
      <c r="F9291" s="2">
        <v>390.0</v>
      </c>
      <c r="G9291" s="2" t="s">
        <v>48</v>
      </c>
      <c r="H9291" s="2" t="s">
        <v>45</v>
      </c>
      <c r="I9291" s="2" t="s">
        <v>25</v>
      </c>
      <c r="J9291" s="2" t="str">
        <f t="array" ref="J9291">XLOOKUP('Transaction Data'!$G9291,Product_Code,Biscuit_Brand)</f>
        <v>Lemon Crisps</v>
      </c>
      <c r="K9291" s="2">
        <f t="array" ref="K9291">XLOOKUP('Transaction Data'!$G9291,Product_Code,Cost)</f>
        <v>7</v>
      </c>
      <c r="L9291" s="2">
        <f t="array" ref="L9291">XLOOKUP('Transaction Data'!$G9291,Product_Code,Unit_Price)</f>
        <v>9</v>
      </c>
      <c r="M9291" s="3">
        <f>'Transaction Data'!$F9291*'Transaction Data'!$K9291</f>
        <v>2730</v>
      </c>
      <c r="N9291" s="3">
        <f>'Transaction Data'!$F9291*'Transaction Data'!$L9291</f>
        <v>3510</v>
      </c>
      <c r="O9291" s="3">
        <f>'Transaction Data'!$N9291-'Transaction Data'!$M9291</f>
        <v>780</v>
      </c>
      <c r="P9291" s="2">
        <f>DATEDIF('Transaction Data'!$D9291,'Transaction Data'!$A9291,"y")</f>
        <v>39</v>
      </c>
      <c r="Q9291" s="2" t="str">
        <f>FLOOR('Transaction Data'!$P9291,15)&amp;"-"&amp;FLOOR('Transaction Data'!$P9291,15)+14</f>
        <v>30-44</v>
      </c>
      <c r="R9291" s="2" t="str">
        <f>IF('Transaction Data'!$L9291&lt;=10,"Less Expensive","Expensive")</f>
        <v>Less Expensive</v>
      </c>
      <c r="S9291" s="4">
        <f>WEEKDAY('Transaction Data'!$A9291)</f>
        <v>3</v>
      </c>
      <c r="T9291" s="2" t="str">
        <f>IF(WEEKDAY('Transaction Data'!$A9291,2)&lt;6,"Weekday","Weekend")</f>
        <v>Weekday</v>
      </c>
    </row>
    <row r="9292" ht="15.75" customHeight="1">
      <c r="A9292" s="1">
        <v>45377.0</v>
      </c>
      <c r="B9292" s="2" t="s">
        <v>8482</v>
      </c>
      <c r="C9292" s="2" t="s">
        <v>69</v>
      </c>
      <c r="D9292" s="1">
        <v>32722.0</v>
      </c>
      <c r="E9292" s="2" t="s">
        <v>27</v>
      </c>
      <c r="F9292" s="2">
        <v>454.0</v>
      </c>
      <c r="G9292" s="2" t="s">
        <v>44</v>
      </c>
      <c r="H9292" s="2" t="s">
        <v>24</v>
      </c>
      <c r="I9292" s="2" t="s">
        <v>25</v>
      </c>
      <c r="J9292" s="2" t="str">
        <f t="array" ref="J9292">XLOOKUP('Transaction Data'!$G9292,Product_Code,Biscuit_Brand)</f>
        <v>Butter Crunch</v>
      </c>
      <c r="K9292" s="2">
        <f t="array" ref="K9292">XLOOKUP('Transaction Data'!$G9292,Product_Code,Cost)</f>
        <v>10</v>
      </c>
      <c r="L9292" s="2">
        <f t="array" ref="L9292">XLOOKUP('Transaction Data'!$G9292,Product_Code,Unit_Price)</f>
        <v>11</v>
      </c>
      <c r="M9292" s="3">
        <f>'Transaction Data'!$F9292*'Transaction Data'!$K9292</f>
        <v>4540</v>
      </c>
      <c r="N9292" s="3">
        <f>'Transaction Data'!$F9292*'Transaction Data'!$L9292</f>
        <v>4994</v>
      </c>
      <c r="O9292" s="3">
        <f>'Transaction Data'!$N9292-'Transaction Data'!$M9292</f>
        <v>454</v>
      </c>
      <c r="P9292" s="2">
        <f>DATEDIF('Transaction Data'!$D9292,'Transaction Data'!$A9292,"y")</f>
        <v>34</v>
      </c>
      <c r="Q9292" s="2" t="str">
        <f>FLOOR('Transaction Data'!$P9292,15)&amp;"-"&amp;FLOOR('Transaction Data'!$P9292,15)+14</f>
        <v>30-44</v>
      </c>
      <c r="R9292" s="2" t="str">
        <f>IF('Transaction Data'!$L9292&lt;=10,"Less Expensive","Expensive")</f>
        <v>Expensive</v>
      </c>
      <c r="S9292" s="4">
        <f>WEEKDAY('Transaction Data'!$A9292)</f>
        <v>3</v>
      </c>
      <c r="T9292" s="2" t="str">
        <f>IF(WEEKDAY('Transaction Data'!$A9292,2)&lt;6,"Weekday","Weekend")</f>
        <v>Weekday</v>
      </c>
    </row>
    <row r="9293" ht="15.75" customHeight="1">
      <c r="A9293" s="1">
        <v>45463.0</v>
      </c>
      <c r="B9293" s="2" t="s">
        <v>2329</v>
      </c>
      <c r="C9293" s="2" t="s">
        <v>51</v>
      </c>
      <c r="D9293" s="1">
        <v>34145.0</v>
      </c>
      <c r="E9293" s="2" t="s">
        <v>63</v>
      </c>
      <c r="F9293" s="2">
        <v>49.0</v>
      </c>
      <c r="G9293" s="2" t="s">
        <v>33</v>
      </c>
      <c r="H9293" s="2" t="s">
        <v>29</v>
      </c>
      <c r="I9293" s="2" t="s">
        <v>25</v>
      </c>
      <c r="J9293" s="2" t="str">
        <f t="array" ref="J9293">XLOOKUP('Transaction Data'!$G9293,Product_Code,Biscuit_Brand)</f>
        <v>Caramel Biscuits</v>
      </c>
      <c r="K9293" s="2">
        <f t="array" ref="K9293">XLOOKUP('Transaction Data'!$G9293,Product_Code,Cost)</f>
        <v>18</v>
      </c>
      <c r="L9293" s="2">
        <f t="array" ref="L9293">XLOOKUP('Transaction Data'!$G9293,Product_Code,Unit_Price)</f>
        <v>22</v>
      </c>
      <c r="M9293" s="3">
        <f>'Transaction Data'!$F9293*'Transaction Data'!$K9293</f>
        <v>882</v>
      </c>
      <c r="N9293" s="3">
        <f>'Transaction Data'!$F9293*'Transaction Data'!$L9293</f>
        <v>1078</v>
      </c>
      <c r="O9293" s="3">
        <f>'Transaction Data'!$N9293-'Transaction Data'!$M9293</f>
        <v>196</v>
      </c>
      <c r="P9293" s="2">
        <f>DATEDIF('Transaction Data'!$D9293,'Transaction Data'!$A9293,"y")</f>
        <v>30</v>
      </c>
      <c r="Q9293" s="2" t="str">
        <f>FLOOR('Transaction Data'!$P9293,15)&amp;"-"&amp;FLOOR('Transaction Data'!$P9293,15)+14</f>
        <v>30-44</v>
      </c>
      <c r="R9293" s="2" t="str">
        <f>IF('Transaction Data'!$L9293&lt;=10,"Less Expensive","Expensive")</f>
        <v>Expensive</v>
      </c>
      <c r="S9293" s="4">
        <f>WEEKDAY('Transaction Data'!$A9293)</f>
        <v>5</v>
      </c>
      <c r="T9293" s="2" t="str">
        <f>IF(WEEKDAY('Transaction Data'!$A9293,2)&lt;6,"Weekday","Weekend")</f>
        <v>Weekday</v>
      </c>
    </row>
    <row r="9294" ht="15.75" customHeight="1">
      <c r="A9294" s="1">
        <v>45431.0</v>
      </c>
      <c r="B9294" s="2" t="s">
        <v>4881</v>
      </c>
      <c r="C9294" s="2" t="s">
        <v>41</v>
      </c>
      <c r="D9294" s="1">
        <v>26790.0</v>
      </c>
      <c r="E9294" s="2" t="s">
        <v>22</v>
      </c>
      <c r="F9294" s="2">
        <v>65.0</v>
      </c>
      <c r="G9294" s="2" t="s">
        <v>55</v>
      </c>
      <c r="H9294" s="2" t="s">
        <v>42</v>
      </c>
      <c r="I9294" s="2" t="s">
        <v>25</v>
      </c>
      <c r="J9294" s="2" t="str">
        <f t="array" ref="J9294">XLOOKUP('Transaction Data'!$G9294,Product_Code,Biscuit_Brand)</f>
        <v>Vanilla Wafers</v>
      </c>
      <c r="K9294" s="2">
        <f t="array" ref="K9294">XLOOKUP('Transaction Data'!$G9294,Product_Code,Cost)</f>
        <v>18</v>
      </c>
      <c r="L9294" s="2">
        <f t="array" ref="L9294">XLOOKUP('Transaction Data'!$G9294,Product_Code,Unit_Price)</f>
        <v>36</v>
      </c>
      <c r="M9294" s="3">
        <f>'Transaction Data'!$F9294*'Transaction Data'!$K9294</f>
        <v>1170</v>
      </c>
      <c r="N9294" s="3">
        <f>'Transaction Data'!$F9294*'Transaction Data'!$L9294</f>
        <v>2340</v>
      </c>
      <c r="O9294" s="3">
        <f>'Transaction Data'!$N9294-'Transaction Data'!$M9294</f>
        <v>1170</v>
      </c>
      <c r="P9294" s="2">
        <f>DATEDIF('Transaction Data'!$D9294,'Transaction Data'!$A9294,"y")</f>
        <v>51</v>
      </c>
      <c r="Q9294" s="2" t="str">
        <f>FLOOR('Transaction Data'!$P9294,15)&amp;"-"&amp;FLOOR('Transaction Data'!$P9294,15)+14</f>
        <v>45-59</v>
      </c>
      <c r="R9294" s="2" t="str">
        <f>IF('Transaction Data'!$L9294&lt;=10,"Less Expensive","Expensive")</f>
        <v>Expensive</v>
      </c>
      <c r="S9294" s="4">
        <f>WEEKDAY('Transaction Data'!$A9294)</f>
        <v>1</v>
      </c>
      <c r="T9294" s="2" t="str">
        <f>IF(WEEKDAY('Transaction Data'!$A9294,2)&lt;6,"Weekday","Weekend")</f>
        <v>Weekend</v>
      </c>
    </row>
    <row r="9295" ht="15.75" customHeight="1">
      <c r="A9295" s="1">
        <v>45353.0</v>
      </c>
      <c r="B9295" s="2" t="s">
        <v>8483</v>
      </c>
      <c r="C9295" s="2" t="s">
        <v>51</v>
      </c>
      <c r="D9295" s="1">
        <v>19958.0</v>
      </c>
      <c r="E9295" s="2" t="s">
        <v>27</v>
      </c>
      <c r="F9295" s="2">
        <v>227.0</v>
      </c>
      <c r="G9295" s="2" t="s">
        <v>55</v>
      </c>
      <c r="H9295" s="2" t="s">
        <v>45</v>
      </c>
      <c r="I9295" s="2" t="s">
        <v>25</v>
      </c>
      <c r="J9295" s="2" t="str">
        <f t="array" ref="J9295">XLOOKUP('Transaction Data'!$G9295,Product_Code,Biscuit_Brand)</f>
        <v>Vanilla Wafers</v>
      </c>
      <c r="K9295" s="2">
        <f t="array" ref="K9295">XLOOKUP('Transaction Data'!$G9295,Product_Code,Cost)</f>
        <v>18</v>
      </c>
      <c r="L9295" s="2">
        <f t="array" ref="L9295">XLOOKUP('Transaction Data'!$G9295,Product_Code,Unit_Price)</f>
        <v>36</v>
      </c>
      <c r="M9295" s="3">
        <f>'Transaction Data'!$F9295*'Transaction Data'!$K9295</f>
        <v>4086</v>
      </c>
      <c r="N9295" s="3">
        <f>'Transaction Data'!$F9295*'Transaction Data'!$L9295</f>
        <v>8172</v>
      </c>
      <c r="O9295" s="3">
        <f>'Transaction Data'!$N9295-'Transaction Data'!$M9295</f>
        <v>4086</v>
      </c>
      <c r="P9295" s="2">
        <f>DATEDIF('Transaction Data'!$D9295,'Transaction Data'!$A9295,"y")</f>
        <v>69</v>
      </c>
      <c r="Q9295" s="2" t="str">
        <f>FLOOR('Transaction Data'!$P9295,15)&amp;"-"&amp;FLOOR('Transaction Data'!$P9295,15)+14</f>
        <v>60-74</v>
      </c>
      <c r="R9295" s="2" t="str">
        <f>IF('Transaction Data'!$L9295&lt;=10,"Less Expensive","Expensive")</f>
        <v>Expensive</v>
      </c>
      <c r="S9295" s="4">
        <f>WEEKDAY('Transaction Data'!$A9295)</f>
        <v>7</v>
      </c>
      <c r="T9295" s="2" t="str">
        <f>IF(WEEKDAY('Transaction Data'!$A9295,2)&lt;6,"Weekday","Weekend")</f>
        <v>Weekend</v>
      </c>
    </row>
    <row r="9296" ht="15.75" customHeight="1">
      <c r="A9296" s="1">
        <v>45361.0</v>
      </c>
      <c r="B9296" s="2" t="s">
        <v>8484</v>
      </c>
      <c r="C9296" s="2" t="s">
        <v>21</v>
      </c>
      <c r="D9296" s="1">
        <v>25513.0</v>
      </c>
      <c r="E9296" s="2" t="s">
        <v>37</v>
      </c>
      <c r="F9296" s="2">
        <v>364.0</v>
      </c>
      <c r="G9296" s="2" t="s">
        <v>60</v>
      </c>
      <c r="H9296" s="2" t="s">
        <v>24</v>
      </c>
      <c r="I9296" s="2" t="s">
        <v>25</v>
      </c>
      <c r="J9296" s="2" t="str">
        <f t="array" ref="J9296">XLOOKUP('Transaction Data'!$G9296,Product_Code,Biscuit_Brand)</f>
        <v>Peanut Butter Bites</v>
      </c>
      <c r="K9296" s="2">
        <f t="array" ref="K9296">XLOOKUP('Transaction Data'!$G9296,Product_Code,Cost)</f>
        <v>5</v>
      </c>
      <c r="L9296" s="2">
        <f t="array" ref="L9296">XLOOKUP('Transaction Data'!$G9296,Product_Code,Unit_Price)</f>
        <v>7</v>
      </c>
      <c r="M9296" s="3">
        <f>'Transaction Data'!$F9296*'Transaction Data'!$K9296</f>
        <v>1820</v>
      </c>
      <c r="N9296" s="3">
        <f>'Transaction Data'!$F9296*'Transaction Data'!$L9296</f>
        <v>2548</v>
      </c>
      <c r="O9296" s="3">
        <f>'Transaction Data'!$N9296-'Transaction Data'!$M9296</f>
        <v>728</v>
      </c>
      <c r="P9296" s="2">
        <f>DATEDIF('Transaction Data'!$D9296,'Transaction Data'!$A9296,"y")</f>
        <v>54</v>
      </c>
      <c r="Q9296" s="2" t="str">
        <f>FLOOR('Transaction Data'!$P9296,15)&amp;"-"&amp;FLOOR('Transaction Data'!$P9296,15)+14</f>
        <v>45-59</v>
      </c>
      <c r="R9296" s="2" t="str">
        <f>IF('Transaction Data'!$L9296&lt;=10,"Less Expensive","Expensive")</f>
        <v>Less Expensive</v>
      </c>
      <c r="S9296" s="4">
        <f>WEEKDAY('Transaction Data'!$A9296)</f>
        <v>1</v>
      </c>
      <c r="T9296" s="2" t="str">
        <f>IF(WEEKDAY('Transaction Data'!$A9296,2)&lt;6,"Weekday","Weekend")</f>
        <v>Weekend</v>
      </c>
    </row>
    <row r="9297" ht="15.75" customHeight="1">
      <c r="A9297" s="1">
        <v>45380.0</v>
      </c>
      <c r="B9297" s="2" t="s">
        <v>8485</v>
      </c>
      <c r="C9297" s="2" t="s">
        <v>78</v>
      </c>
      <c r="D9297" s="1">
        <v>31080.0</v>
      </c>
      <c r="E9297" s="2" t="s">
        <v>22</v>
      </c>
      <c r="F9297" s="2">
        <v>39.0</v>
      </c>
      <c r="G9297" s="2" t="s">
        <v>55</v>
      </c>
      <c r="H9297" s="2" t="s">
        <v>29</v>
      </c>
      <c r="I9297" s="2" t="s">
        <v>25</v>
      </c>
      <c r="J9297" s="2" t="str">
        <f t="array" ref="J9297">XLOOKUP('Transaction Data'!$G9297,Product_Code,Biscuit_Brand)</f>
        <v>Vanilla Wafers</v>
      </c>
      <c r="K9297" s="2">
        <f t="array" ref="K9297">XLOOKUP('Transaction Data'!$G9297,Product_Code,Cost)</f>
        <v>18</v>
      </c>
      <c r="L9297" s="2">
        <f t="array" ref="L9297">XLOOKUP('Transaction Data'!$G9297,Product_Code,Unit_Price)</f>
        <v>36</v>
      </c>
      <c r="M9297" s="3">
        <f>'Transaction Data'!$F9297*'Transaction Data'!$K9297</f>
        <v>702</v>
      </c>
      <c r="N9297" s="3">
        <f>'Transaction Data'!$F9297*'Transaction Data'!$L9297</f>
        <v>1404</v>
      </c>
      <c r="O9297" s="3">
        <f>'Transaction Data'!$N9297-'Transaction Data'!$M9297</f>
        <v>702</v>
      </c>
      <c r="P9297" s="2">
        <f>DATEDIF('Transaction Data'!$D9297,'Transaction Data'!$A9297,"y")</f>
        <v>39</v>
      </c>
      <c r="Q9297" s="2" t="str">
        <f>FLOOR('Transaction Data'!$P9297,15)&amp;"-"&amp;FLOOR('Transaction Data'!$P9297,15)+14</f>
        <v>30-44</v>
      </c>
      <c r="R9297" s="2" t="str">
        <f>IF('Transaction Data'!$L9297&lt;=10,"Less Expensive","Expensive")</f>
        <v>Expensive</v>
      </c>
      <c r="S9297" s="4">
        <f>WEEKDAY('Transaction Data'!$A9297)</f>
        <v>6</v>
      </c>
      <c r="T9297" s="2" t="str">
        <f>IF(WEEKDAY('Transaction Data'!$A9297,2)&lt;6,"Weekday","Weekend")</f>
        <v>Weekday</v>
      </c>
    </row>
    <row r="9298" ht="15.75" customHeight="1">
      <c r="A9298" s="1">
        <v>45296.0</v>
      </c>
      <c r="B9298" s="2" t="s">
        <v>8486</v>
      </c>
      <c r="C9298" s="2" t="s">
        <v>78</v>
      </c>
      <c r="D9298" s="1">
        <v>27437.0</v>
      </c>
      <c r="E9298" s="2" t="s">
        <v>63</v>
      </c>
      <c r="F9298" s="2">
        <v>398.0</v>
      </c>
      <c r="G9298" s="2" t="s">
        <v>61</v>
      </c>
      <c r="H9298" s="2" t="s">
        <v>29</v>
      </c>
      <c r="I9298" s="2" t="s">
        <v>25</v>
      </c>
      <c r="J9298" s="2" t="str">
        <f t="array" ref="J9298">XLOOKUP('Transaction Data'!$G9298,Product_Code,Biscuit_Brand)</f>
        <v>Choco Delight</v>
      </c>
      <c r="K9298" s="2">
        <f t="array" ref="K9298">XLOOKUP('Transaction Data'!$G9298,Product_Code,Cost)</f>
        <v>3</v>
      </c>
      <c r="L9298" s="2">
        <f t="array" ref="L9298">XLOOKUP('Transaction Data'!$G9298,Product_Code,Unit_Price)</f>
        <v>5</v>
      </c>
      <c r="M9298" s="3">
        <f>'Transaction Data'!$F9298*'Transaction Data'!$K9298</f>
        <v>1194</v>
      </c>
      <c r="N9298" s="3">
        <f>'Transaction Data'!$F9298*'Transaction Data'!$L9298</f>
        <v>1990</v>
      </c>
      <c r="O9298" s="3">
        <f>'Transaction Data'!$N9298-'Transaction Data'!$M9298</f>
        <v>796</v>
      </c>
      <c r="P9298" s="2">
        <f>DATEDIF('Transaction Data'!$D9298,'Transaction Data'!$A9298,"y")</f>
        <v>48</v>
      </c>
      <c r="Q9298" s="2" t="str">
        <f>FLOOR('Transaction Data'!$P9298,15)&amp;"-"&amp;FLOOR('Transaction Data'!$P9298,15)+14</f>
        <v>45-59</v>
      </c>
      <c r="R9298" s="2" t="str">
        <f>IF('Transaction Data'!$L9298&lt;=10,"Less Expensive","Expensive")</f>
        <v>Less Expensive</v>
      </c>
      <c r="S9298" s="4">
        <f>WEEKDAY('Transaction Data'!$A9298)</f>
        <v>6</v>
      </c>
      <c r="T9298" s="2" t="str">
        <f>IF(WEEKDAY('Transaction Data'!$A9298,2)&lt;6,"Weekday","Weekend")</f>
        <v>Weekday</v>
      </c>
    </row>
    <row r="9299" ht="15.75" customHeight="1">
      <c r="A9299" s="1">
        <v>45310.0</v>
      </c>
      <c r="B9299" s="2" t="s">
        <v>8487</v>
      </c>
      <c r="C9299" s="2" t="s">
        <v>72</v>
      </c>
      <c r="D9299" s="1">
        <v>29831.0</v>
      </c>
      <c r="E9299" s="2" t="s">
        <v>22</v>
      </c>
      <c r="F9299" s="2">
        <v>168.0</v>
      </c>
      <c r="G9299" s="2" t="s">
        <v>48</v>
      </c>
      <c r="H9299" s="2" t="s">
        <v>34</v>
      </c>
      <c r="I9299" s="2" t="s">
        <v>25</v>
      </c>
      <c r="J9299" s="2" t="str">
        <f t="array" ref="J9299">XLOOKUP('Transaction Data'!$G9299,Product_Code,Biscuit_Brand)</f>
        <v>Lemon Crisps</v>
      </c>
      <c r="K9299" s="2">
        <f t="array" ref="K9299">XLOOKUP('Transaction Data'!$G9299,Product_Code,Cost)</f>
        <v>7</v>
      </c>
      <c r="L9299" s="2">
        <f t="array" ref="L9299">XLOOKUP('Transaction Data'!$G9299,Product_Code,Unit_Price)</f>
        <v>9</v>
      </c>
      <c r="M9299" s="3">
        <f>'Transaction Data'!$F9299*'Transaction Data'!$K9299</f>
        <v>1176</v>
      </c>
      <c r="N9299" s="3">
        <f>'Transaction Data'!$F9299*'Transaction Data'!$L9299</f>
        <v>1512</v>
      </c>
      <c r="O9299" s="3">
        <f>'Transaction Data'!$N9299-'Transaction Data'!$M9299</f>
        <v>336</v>
      </c>
      <c r="P9299" s="2">
        <f>DATEDIF('Transaction Data'!$D9299,'Transaction Data'!$A9299,"y")</f>
        <v>42</v>
      </c>
      <c r="Q9299" s="2" t="str">
        <f>FLOOR('Transaction Data'!$P9299,15)&amp;"-"&amp;FLOOR('Transaction Data'!$P9299,15)+14</f>
        <v>30-44</v>
      </c>
      <c r="R9299" s="2" t="str">
        <f>IF('Transaction Data'!$L9299&lt;=10,"Less Expensive","Expensive")</f>
        <v>Less Expensive</v>
      </c>
      <c r="S9299" s="4">
        <f>WEEKDAY('Transaction Data'!$A9299)</f>
        <v>6</v>
      </c>
      <c r="T9299" s="2" t="str">
        <f>IF(WEEKDAY('Transaction Data'!$A9299,2)&lt;6,"Weekday","Weekend")</f>
        <v>Weekday</v>
      </c>
    </row>
    <row r="9300" ht="15.75" customHeight="1">
      <c r="A9300" s="1">
        <v>45393.0</v>
      </c>
      <c r="B9300" s="2" t="s">
        <v>8488</v>
      </c>
      <c r="C9300" s="2" t="s">
        <v>41</v>
      </c>
      <c r="D9300" s="1">
        <v>26701.0</v>
      </c>
      <c r="E9300" s="2" t="s">
        <v>37</v>
      </c>
      <c r="F9300" s="2">
        <v>471.0</v>
      </c>
      <c r="G9300" s="2" t="s">
        <v>38</v>
      </c>
      <c r="H9300" s="2" t="s">
        <v>24</v>
      </c>
      <c r="I9300" s="2" t="s">
        <v>25</v>
      </c>
      <c r="J9300" s="2" t="str">
        <f t="array" ref="J9300">XLOOKUP('Transaction Data'!$G9300,Product_Code,Biscuit_Brand)</f>
        <v>Ginger Snaps</v>
      </c>
      <c r="K9300" s="2">
        <f t="array" ref="K9300">XLOOKUP('Transaction Data'!$G9300,Product_Code,Cost)</f>
        <v>14</v>
      </c>
      <c r="L9300" s="2">
        <f t="array" ref="L9300">XLOOKUP('Transaction Data'!$G9300,Product_Code,Unit_Price)</f>
        <v>28</v>
      </c>
      <c r="M9300" s="3">
        <f>'Transaction Data'!$F9300*'Transaction Data'!$K9300</f>
        <v>6594</v>
      </c>
      <c r="N9300" s="3">
        <f>'Transaction Data'!$F9300*'Transaction Data'!$L9300</f>
        <v>13188</v>
      </c>
      <c r="O9300" s="3">
        <f>'Transaction Data'!$N9300-'Transaction Data'!$M9300</f>
        <v>6594</v>
      </c>
      <c r="P9300" s="2">
        <f>DATEDIF('Transaction Data'!$D9300,'Transaction Data'!$A9300,"y")</f>
        <v>51</v>
      </c>
      <c r="Q9300" s="2" t="str">
        <f>FLOOR('Transaction Data'!$P9300,15)&amp;"-"&amp;FLOOR('Transaction Data'!$P9300,15)+14</f>
        <v>45-59</v>
      </c>
      <c r="R9300" s="2" t="str">
        <f>IF('Transaction Data'!$L9300&lt;=10,"Less Expensive","Expensive")</f>
        <v>Expensive</v>
      </c>
      <c r="S9300" s="4">
        <f>WEEKDAY('Transaction Data'!$A9300)</f>
        <v>5</v>
      </c>
      <c r="T9300" s="2" t="str">
        <f>IF(WEEKDAY('Transaction Data'!$A9300,2)&lt;6,"Weekday","Weekend")</f>
        <v>Weekday</v>
      </c>
    </row>
    <row r="9301" ht="15.75" customHeight="1">
      <c r="A9301" s="1">
        <v>45437.0</v>
      </c>
      <c r="B9301" s="2" t="s">
        <v>8489</v>
      </c>
      <c r="C9301" s="2" t="s">
        <v>54</v>
      </c>
      <c r="D9301" s="1">
        <v>26585.0</v>
      </c>
      <c r="E9301" s="2" t="s">
        <v>37</v>
      </c>
      <c r="F9301" s="2">
        <v>457.0</v>
      </c>
      <c r="G9301" s="2" t="s">
        <v>60</v>
      </c>
      <c r="H9301" s="2" t="s">
        <v>42</v>
      </c>
      <c r="I9301" s="2" t="s">
        <v>25</v>
      </c>
      <c r="J9301" s="2" t="str">
        <f t="array" ref="J9301">XLOOKUP('Transaction Data'!$G9301,Product_Code,Biscuit_Brand)</f>
        <v>Peanut Butter Bites</v>
      </c>
      <c r="K9301" s="2">
        <f t="array" ref="K9301">XLOOKUP('Transaction Data'!$G9301,Product_Code,Cost)</f>
        <v>5</v>
      </c>
      <c r="L9301" s="2">
        <f t="array" ref="L9301">XLOOKUP('Transaction Data'!$G9301,Product_Code,Unit_Price)</f>
        <v>7</v>
      </c>
      <c r="M9301" s="3">
        <f>'Transaction Data'!$F9301*'Transaction Data'!$K9301</f>
        <v>2285</v>
      </c>
      <c r="N9301" s="3">
        <f>'Transaction Data'!$F9301*'Transaction Data'!$L9301</f>
        <v>3199</v>
      </c>
      <c r="O9301" s="3">
        <f>'Transaction Data'!$N9301-'Transaction Data'!$M9301</f>
        <v>914</v>
      </c>
      <c r="P9301" s="2">
        <f>DATEDIF('Transaction Data'!$D9301,'Transaction Data'!$A9301,"y")</f>
        <v>51</v>
      </c>
      <c r="Q9301" s="2" t="str">
        <f>FLOOR('Transaction Data'!$P9301,15)&amp;"-"&amp;FLOOR('Transaction Data'!$P9301,15)+14</f>
        <v>45-59</v>
      </c>
      <c r="R9301" s="2" t="str">
        <f>IF('Transaction Data'!$L9301&lt;=10,"Less Expensive","Expensive")</f>
        <v>Less Expensive</v>
      </c>
      <c r="S9301" s="4">
        <f>WEEKDAY('Transaction Data'!$A9301)</f>
        <v>7</v>
      </c>
      <c r="T9301" s="2" t="str">
        <f>IF(WEEKDAY('Transaction Data'!$A9301,2)&lt;6,"Weekday","Weekend")</f>
        <v>Weekend</v>
      </c>
    </row>
    <row r="9302" ht="15.75" customHeight="1">
      <c r="A9302" s="1">
        <v>45390.0</v>
      </c>
      <c r="B9302" s="2" t="s">
        <v>8490</v>
      </c>
      <c r="C9302" s="2" t="s">
        <v>47</v>
      </c>
      <c r="D9302" s="1">
        <v>19779.0</v>
      </c>
      <c r="E9302" s="2" t="s">
        <v>37</v>
      </c>
      <c r="F9302" s="2">
        <v>19.0</v>
      </c>
      <c r="G9302" s="2" t="s">
        <v>55</v>
      </c>
      <c r="H9302" s="2" t="s">
        <v>45</v>
      </c>
      <c r="I9302" s="2" t="s">
        <v>25</v>
      </c>
      <c r="J9302" s="2" t="str">
        <f t="array" ref="J9302">XLOOKUP('Transaction Data'!$G9302,Product_Code,Biscuit_Brand)</f>
        <v>Vanilla Wafers</v>
      </c>
      <c r="K9302" s="2">
        <f t="array" ref="K9302">XLOOKUP('Transaction Data'!$G9302,Product_Code,Cost)</f>
        <v>18</v>
      </c>
      <c r="L9302" s="2">
        <f t="array" ref="L9302">XLOOKUP('Transaction Data'!$G9302,Product_Code,Unit_Price)</f>
        <v>36</v>
      </c>
      <c r="M9302" s="3">
        <f>'Transaction Data'!$F9302*'Transaction Data'!$K9302</f>
        <v>342</v>
      </c>
      <c r="N9302" s="3">
        <f>'Transaction Data'!$F9302*'Transaction Data'!$L9302</f>
        <v>684</v>
      </c>
      <c r="O9302" s="3">
        <f>'Transaction Data'!$N9302-'Transaction Data'!$M9302</f>
        <v>342</v>
      </c>
      <c r="P9302" s="2">
        <f>DATEDIF('Transaction Data'!$D9302,'Transaction Data'!$A9302,"y")</f>
        <v>70</v>
      </c>
      <c r="Q9302" s="2" t="str">
        <f>FLOOR('Transaction Data'!$P9302,15)&amp;"-"&amp;FLOOR('Transaction Data'!$P9302,15)+14</f>
        <v>60-74</v>
      </c>
      <c r="R9302" s="2" t="str">
        <f>IF('Transaction Data'!$L9302&lt;=10,"Less Expensive","Expensive")</f>
        <v>Expensive</v>
      </c>
      <c r="S9302" s="4">
        <f>WEEKDAY('Transaction Data'!$A9302)</f>
        <v>2</v>
      </c>
      <c r="T9302" s="2" t="str">
        <f>IF(WEEKDAY('Transaction Data'!$A9302,2)&lt;6,"Weekday","Weekend")</f>
        <v>Weekday</v>
      </c>
    </row>
    <row r="9303" ht="15.75" customHeight="1">
      <c r="A9303" s="1">
        <v>45383.0</v>
      </c>
      <c r="B9303" s="2" t="s">
        <v>8491</v>
      </c>
      <c r="C9303" s="2" t="s">
        <v>78</v>
      </c>
      <c r="D9303" s="1">
        <v>35805.0</v>
      </c>
      <c r="E9303" s="2" t="s">
        <v>37</v>
      </c>
      <c r="F9303" s="2">
        <v>363.0</v>
      </c>
      <c r="G9303" s="2" t="s">
        <v>38</v>
      </c>
      <c r="H9303" s="2" t="s">
        <v>24</v>
      </c>
      <c r="I9303" s="2" t="s">
        <v>25</v>
      </c>
      <c r="J9303" s="2" t="str">
        <f t="array" ref="J9303">XLOOKUP('Transaction Data'!$G9303,Product_Code,Biscuit_Brand)</f>
        <v>Ginger Snaps</v>
      </c>
      <c r="K9303" s="2">
        <f t="array" ref="K9303">XLOOKUP('Transaction Data'!$G9303,Product_Code,Cost)</f>
        <v>14</v>
      </c>
      <c r="L9303" s="2">
        <f t="array" ref="L9303">XLOOKUP('Transaction Data'!$G9303,Product_Code,Unit_Price)</f>
        <v>28</v>
      </c>
      <c r="M9303" s="3">
        <f>'Transaction Data'!$F9303*'Transaction Data'!$K9303</f>
        <v>5082</v>
      </c>
      <c r="N9303" s="3">
        <f>'Transaction Data'!$F9303*'Transaction Data'!$L9303</f>
        <v>10164</v>
      </c>
      <c r="O9303" s="3">
        <f>'Transaction Data'!$N9303-'Transaction Data'!$M9303</f>
        <v>5082</v>
      </c>
      <c r="P9303" s="2">
        <f>DATEDIF('Transaction Data'!$D9303,'Transaction Data'!$A9303,"y")</f>
        <v>26</v>
      </c>
      <c r="Q9303" s="2" t="str">
        <f>FLOOR('Transaction Data'!$P9303,15)&amp;"-"&amp;FLOOR('Transaction Data'!$P9303,15)+14</f>
        <v>15-29</v>
      </c>
      <c r="R9303" s="2" t="str">
        <f>IF('Transaction Data'!$L9303&lt;=10,"Less Expensive","Expensive")</f>
        <v>Expensive</v>
      </c>
      <c r="S9303" s="4">
        <f>WEEKDAY('Transaction Data'!$A9303)</f>
        <v>2</v>
      </c>
      <c r="T9303" s="2" t="str">
        <f>IF(WEEKDAY('Transaction Data'!$A9303,2)&lt;6,"Weekday","Weekend")</f>
        <v>Weekday</v>
      </c>
    </row>
    <row r="9304" ht="15.75" customHeight="1">
      <c r="A9304" s="1">
        <v>45490.0</v>
      </c>
      <c r="B9304" s="2" t="s">
        <v>8492</v>
      </c>
      <c r="C9304" s="2" t="s">
        <v>47</v>
      </c>
      <c r="D9304" s="1">
        <v>34118.0</v>
      </c>
      <c r="E9304" s="2" t="s">
        <v>22</v>
      </c>
      <c r="F9304" s="2">
        <v>229.0</v>
      </c>
      <c r="G9304" s="2" t="s">
        <v>28</v>
      </c>
      <c r="H9304" s="2" t="s">
        <v>29</v>
      </c>
      <c r="I9304" s="2" t="s">
        <v>25</v>
      </c>
      <c r="J9304" s="2" t="str">
        <f t="array" ref="J9304">XLOOKUP('Transaction Data'!$G9304,Product_Code,Biscuit_Brand)</f>
        <v>Shortbread</v>
      </c>
      <c r="K9304" s="2">
        <f t="array" ref="K9304">XLOOKUP('Transaction Data'!$G9304,Product_Code,Cost)</f>
        <v>10</v>
      </c>
      <c r="L9304" s="2">
        <f t="array" ref="L9304">XLOOKUP('Transaction Data'!$G9304,Product_Code,Unit_Price)</f>
        <v>45</v>
      </c>
      <c r="M9304" s="3">
        <f>'Transaction Data'!$F9304*'Transaction Data'!$K9304</f>
        <v>2290</v>
      </c>
      <c r="N9304" s="3">
        <f>'Transaction Data'!$F9304*'Transaction Data'!$L9304</f>
        <v>10305</v>
      </c>
      <c r="O9304" s="3">
        <f>'Transaction Data'!$N9304-'Transaction Data'!$M9304</f>
        <v>8015</v>
      </c>
      <c r="P9304" s="2">
        <f>DATEDIF('Transaction Data'!$D9304,'Transaction Data'!$A9304,"y")</f>
        <v>31</v>
      </c>
      <c r="Q9304" s="2" t="str">
        <f>FLOOR('Transaction Data'!$P9304,15)&amp;"-"&amp;FLOOR('Transaction Data'!$P9304,15)+14</f>
        <v>30-44</v>
      </c>
      <c r="R9304" s="2" t="str">
        <f>IF('Transaction Data'!$L9304&lt;=10,"Less Expensive","Expensive")</f>
        <v>Expensive</v>
      </c>
      <c r="S9304" s="4">
        <f>WEEKDAY('Transaction Data'!$A9304)</f>
        <v>4</v>
      </c>
      <c r="T9304" s="2" t="str">
        <f>IF(WEEKDAY('Transaction Data'!$A9304,2)&lt;6,"Weekday","Weekend")</f>
        <v>Weekday</v>
      </c>
    </row>
    <row r="9305" ht="15.75" customHeight="1">
      <c r="A9305" s="1">
        <v>45434.0</v>
      </c>
      <c r="B9305" s="2" t="s">
        <v>5288</v>
      </c>
      <c r="C9305" s="2" t="s">
        <v>21</v>
      </c>
      <c r="D9305" s="1">
        <v>21820.0</v>
      </c>
      <c r="E9305" s="2" t="s">
        <v>63</v>
      </c>
      <c r="F9305" s="2">
        <v>305.0</v>
      </c>
      <c r="G9305" s="2" t="s">
        <v>48</v>
      </c>
      <c r="H9305" s="2" t="s">
        <v>42</v>
      </c>
      <c r="I9305" s="2" t="s">
        <v>25</v>
      </c>
      <c r="J9305" s="2" t="str">
        <f t="array" ref="J9305">XLOOKUP('Transaction Data'!$G9305,Product_Code,Biscuit_Brand)</f>
        <v>Lemon Crisps</v>
      </c>
      <c r="K9305" s="2">
        <f t="array" ref="K9305">XLOOKUP('Transaction Data'!$G9305,Product_Code,Cost)</f>
        <v>7</v>
      </c>
      <c r="L9305" s="2">
        <f t="array" ref="L9305">XLOOKUP('Transaction Data'!$G9305,Product_Code,Unit_Price)</f>
        <v>9</v>
      </c>
      <c r="M9305" s="3">
        <f>'Transaction Data'!$F9305*'Transaction Data'!$K9305</f>
        <v>2135</v>
      </c>
      <c r="N9305" s="3">
        <f>'Transaction Data'!$F9305*'Transaction Data'!$L9305</f>
        <v>2745</v>
      </c>
      <c r="O9305" s="3">
        <f>'Transaction Data'!$N9305-'Transaction Data'!$M9305</f>
        <v>610</v>
      </c>
      <c r="P9305" s="2">
        <f>DATEDIF('Transaction Data'!$D9305,'Transaction Data'!$A9305,"y")</f>
        <v>64</v>
      </c>
      <c r="Q9305" s="2" t="str">
        <f>FLOOR('Transaction Data'!$P9305,15)&amp;"-"&amp;FLOOR('Transaction Data'!$P9305,15)+14</f>
        <v>60-74</v>
      </c>
      <c r="R9305" s="2" t="str">
        <f>IF('Transaction Data'!$L9305&lt;=10,"Less Expensive","Expensive")</f>
        <v>Less Expensive</v>
      </c>
      <c r="S9305" s="4">
        <f>WEEKDAY('Transaction Data'!$A9305)</f>
        <v>4</v>
      </c>
      <c r="T9305" s="2" t="str">
        <f>IF(WEEKDAY('Transaction Data'!$A9305,2)&lt;6,"Weekday","Weekend")</f>
        <v>Weekday</v>
      </c>
    </row>
    <row r="9306" ht="15.75" customHeight="1">
      <c r="A9306" s="1">
        <v>45431.0</v>
      </c>
      <c r="B9306" s="2" t="s">
        <v>8493</v>
      </c>
      <c r="C9306" s="2" t="s">
        <v>47</v>
      </c>
      <c r="D9306" s="1">
        <v>29464.0</v>
      </c>
      <c r="E9306" s="2" t="s">
        <v>37</v>
      </c>
      <c r="F9306" s="2">
        <v>270.0</v>
      </c>
      <c r="G9306" s="2" t="s">
        <v>38</v>
      </c>
      <c r="H9306" s="2" t="s">
        <v>45</v>
      </c>
      <c r="I9306" s="2" t="s">
        <v>25</v>
      </c>
      <c r="J9306" s="2" t="str">
        <f t="array" ref="J9306">XLOOKUP('Transaction Data'!$G9306,Product_Code,Biscuit_Brand)</f>
        <v>Ginger Snaps</v>
      </c>
      <c r="K9306" s="2">
        <f t="array" ref="K9306">XLOOKUP('Transaction Data'!$G9306,Product_Code,Cost)</f>
        <v>14</v>
      </c>
      <c r="L9306" s="2">
        <f t="array" ref="L9306">XLOOKUP('Transaction Data'!$G9306,Product_Code,Unit_Price)</f>
        <v>28</v>
      </c>
      <c r="M9306" s="3">
        <f>'Transaction Data'!$F9306*'Transaction Data'!$K9306</f>
        <v>3780</v>
      </c>
      <c r="N9306" s="3">
        <f>'Transaction Data'!$F9306*'Transaction Data'!$L9306</f>
        <v>7560</v>
      </c>
      <c r="O9306" s="3">
        <f>'Transaction Data'!$N9306-'Transaction Data'!$M9306</f>
        <v>3780</v>
      </c>
      <c r="P9306" s="2">
        <f>DATEDIF('Transaction Data'!$D9306,'Transaction Data'!$A9306,"y")</f>
        <v>43</v>
      </c>
      <c r="Q9306" s="2" t="str">
        <f>FLOOR('Transaction Data'!$P9306,15)&amp;"-"&amp;FLOOR('Transaction Data'!$P9306,15)+14</f>
        <v>30-44</v>
      </c>
      <c r="R9306" s="2" t="str">
        <f>IF('Transaction Data'!$L9306&lt;=10,"Less Expensive","Expensive")</f>
        <v>Expensive</v>
      </c>
      <c r="S9306" s="4">
        <f>WEEKDAY('Transaction Data'!$A9306)</f>
        <v>1</v>
      </c>
      <c r="T9306" s="2" t="str">
        <f>IF(WEEKDAY('Transaction Data'!$A9306,2)&lt;6,"Weekday","Weekend")</f>
        <v>Weekend</v>
      </c>
    </row>
    <row r="9307" ht="15.75" customHeight="1">
      <c r="A9307" s="1">
        <v>45388.0</v>
      </c>
      <c r="B9307" s="2" t="s">
        <v>8494</v>
      </c>
      <c r="C9307" s="2" t="s">
        <v>69</v>
      </c>
      <c r="D9307" s="1">
        <v>36709.0</v>
      </c>
      <c r="E9307" s="2" t="s">
        <v>27</v>
      </c>
      <c r="F9307" s="2">
        <v>363.0</v>
      </c>
      <c r="G9307" s="2" t="s">
        <v>55</v>
      </c>
      <c r="H9307" s="2" t="s">
        <v>24</v>
      </c>
      <c r="I9307" s="2" t="s">
        <v>25</v>
      </c>
      <c r="J9307" s="2" t="str">
        <f t="array" ref="J9307">XLOOKUP('Transaction Data'!$G9307,Product_Code,Biscuit_Brand)</f>
        <v>Vanilla Wafers</v>
      </c>
      <c r="K9307" s="2">
        <f t="array" ref="K9307">XLOOKUP('Transaction Data'!$G9307,Product_Code,Cost)</f>
        <v>18</v>
      </c>
      <c r="L9307" s="2">
        <f t="array" ref="L9307">XLOOKUP('Transaction Data'!$G9307,Product_Code,Unit_Price)</f>
        <v>36</v>
      </c>
      <c r="M9307" s="3">
        <f>'Transaction Data'!$F9307*'Transaction Data'!$K9307</f>
        <v>6534</v>
      </c>
      <c r="N9307" s="3">
        <f>'Transaction Data'!$F9307*'Transaction Data'!$L9307</f>
        <v>13068</v>
      </c>
      <c r="O9307" s="3">
        <f>'Transaction Data'!$N9307-'Transaction Data'!$M9307</f>
        <v>6534</v>
      </c>
      <c r="P9307" s="2">
        <f>DATEDIF('Transaction Data'!$D9307,'Transaction Data'!$A9307,"y")</f>
        <v>23</v>
      </c>
      <c r="Q9307" s="2" t="str">
        <f>FLOOR('Transaction Data'!$P9307,15)&amp;"-"&amp;FLOOR('Transaction Data'!$P9307,15)+14</f>
        <v>15-29</v>
      </c>
      <c r="R9307" s="2" t="str">
        <f>IF('Transaction Data'!$L9307&lt;=10,"Less Expensive","Expensive")</f>
        <v>Expensive</v>
      </c>
      <c r="S9307" s="4">
        <f>WEEKDAY('Transaction Data'!$A9307)</f>
        <v>7</v>
      </c>
      <c r="T9307" s="2" t="str">
        <f>IF(WEEKDAY('Transaction Data'!$A9307,2)&lt;6,"Weekday","Weekend")</f>
        <v>Weekend</v>
      </c>
    </row>
    <row r="9308" ht="15.75" customHeight="1">
      <c r="A9308" s="1">
        <v>45401.0</v>
      </c>
      <c r="B9308" s="2" t="s">
        <v>1513</v>
      </c>
      <c r="C9308" s="2" t="s">
        <v>47</v>
      </c>
      <c r="D9308" s="1">
        <v>31656.0</v>
      </c>
      <c r="E9308" s="2" t="s">
        <v>63</v>
      </c>
      <c r="F9308" s="2">
        <v>231.0</v>
      </c>
      <c r="G9308" s="2" t="s">
        <v>23</v>
      </c>
      <c r="H9308" s="2" t="s">
        <v>29</v>
      </c>
      <c r="I9308" s="2" t="s">
        <v>25</v>
      </c>
      <c r="J9308" s="2" t="str">
        <f t="array" ref="J9308">XLOOKUP('Transaction Data'!$G9308,Product_Code,Biscuit_Brand)</f>
        <v>Cinnamon Swirls</v>
      </c>
      <c r="K9308" s="2">
        <f t="array" ref="K9308">XLOOKUP('Transaction Data'!$G9308,Product_Code,Cost)</f>
        <v>10</v>
      </c>
      <c r="L9308" s="2">
        <f t="array" ref="L9308">XLOOKUP('Transaction Data'!$G9308,Product_Code,Unit_Price)</f>
        <v>14</v>
      </c>
      <c r="M9308" s="3">
        <f>'Transaction Data'!$F9308*'Transaction Data'!$K9308</f>
        <v>2310</v>
      </c>
      <c r="N9308" s="3">
        <f>'Transaction Data'!$F9308*'Transaction Data'!$L9308</f>
        <v>3234</v>
      </c>
      <c r="O9308" s="3">
        <f>'Transaction Data'!$N9308-'Transaction Data'!$M9308</f>
        <v>924</v>
      </c>
      <c r="P9308" s="2">
        <f>DATEDIF('Transaction Data'!$D9308,'Transaction Data'!$A9308,"y")</f>
        <v>37</v>
      </c>
      <c r="Q9308" s="2" t="str">
        <f>FLOOR('Transaction Data'!$P9308,15)&amp;"-"&amp;FLOOR('Transaction Data'!$P9308,15)+14</f>
        <v>30-44</v>
      </c>
      <c r="R9308" s="2" t="str">
        <f>IF('Transaction Data'!$L9308&lt;=10,"Less Expensive","Expensive")</f>
        <v>Expensive</v>
      </c>
      <c r="S9308" s="4">
        <f>WEEKDAY('Transaction Data'!$A9308)</f>
        <v>6</v>
      </c>
      <c r="T9308" s="2" t="str">
        <f>IF(WEEKDAY('Transaction Data'!$A9308,2)&lt;6,"Weekday","Weekend")</f>
        <v>Weekday</v>
      </c>
    </row>
    <row r="9309" ht="15.75" customHeight="1">
      <c r="A9309" s="1">
        <v>45476.0</v>
      </c>
      <c r="B9309" s="2" t="s">
        <v>8495</v>
      </c>
      <c r="C9309" s="2" t="s">
        <v>32</v>
      </c>
      <c r="D9309" s="1">
        <v>36952.0</v>
      </c>
      <c r="E9309" s="2" t="s">
        <v>27</v>
      </c>
      <c r="F9309" s="2">
        <v>329.0</v>
      </c>
      <c r="G9309" s="2" t="s">
        <v>38</v>
      </c>
      <c r="H9309" s="2" t="s">
        <v>29</v>
      </c>
      <c r="I9309" s="2" t="s">
        <v>25</v>
      </c>
      <c r="J9309" s="2" t="str">
        <f t="array" ref="J9309">XLOOKUP('Transaction Data'!$G9309,Product_Code,Biscuit_Brand)</f>
        <v>Ginger Snaps</v>
      </c>
      <c r="K9309" s="2">
        <f t="array" ref="K9309">XLOOKUP('Transaction Data'!$G9309,Product_Code,Cost)</f>
        <v>14</v>
      </c>
      <c r="L9309" s="2">
        <f t="array" ref="L9309">XLOOKUP('Transaction Data'!$G9309,Product_Code,Unit_Price)</f>
        <v>28</v>
      </c>
      <c r="M9309" s="3">
        <f>'Transaction Data'!$F9309*'Transaction Data'!$K9309</f>
        <v>4606</v>
      </c>
      <c r="N9309" s="3">
        <f>'Transaction Data'!$F9309*'Transaction Data'!$L9309</f>
        <v>9212</v>
      </c>
      <c r="O9309" s="3">
        <f>'Transaction Data'!$N9309-'Transaction Data'!$M9309</f>
        <v>4606</v>
      </c>
      <c r="P9309" s="2">
        <f>DATEDIF('Transaction Data'!$D9309,'Transaction Data'!$A9309,"y")</f>
        <v>23</v>
      </c>
      <c r="Q9309" s="2" t="str">
        <f>FLOOR('Transaction Data'!$P9309,15)&amp;"-"&amp;FLOOR('Transaction Data'!$P9309,15)+14</f>
        <v>15-29</v>
      </c>
      <c r="R9309" s="2" t="str">
        <f>IF('Transaction Data'!$L9309&lt;=10,"Less Expensive","Expensive")</f>
        <v>Expensive</v>
      </c>
      <c r="S9309" s="4">
        <f>WEEKDAY('Transaction Data'!$A9309)</f>
        <v>4</v>
      </c>
      <c r="T9309" s="2" t="str">
        <f>IF(WEEKDAY('Transaction Data'!$A9309,2)&lt;6,"Weekday","Weekend")</f>
        <v>Weekday</v>
      </c>
    </row>
    <row r="9310" ht="15.75" customHeight="1">
      <c r="A9310" s="1">
        <v>45359.0</v>
      </c>
      <c r="B9310" s="2" t="s">
        <v>3306</v>
      </c>
      <c r="C9310" s="2" t="s">
        <v>51</v>
      </c>
      <c r="D9310" s="1">
        <v>23082.0</v>
      </c>
      <c r="E9310" s="2" t="s">
        <v>63</v>
      </c>
      <c r="F9310" s="2">
        <v>235.0</v>
      </c>
      <c r="G9310" s="2" t="s">
        <v>44</v>
      </c>
      <c r="H9310" s="2" t="s">
        <v>34</v>
      </c>
      <c r="I9310" s="2" t="s">
        <v>25</v>
      </c>
      <c r="J9310" s="2" t="str">
        <f t="array" ref="J9310">XLOOKUP('Transaction Data'!$G9310,Product_Code,Biscuit_Brand)</f>
        <v>Butter Crunch</v>
      </c>
      <c r="K9310" s="2">
        <f t="array" ref="K9310">XLOOKUP('Transaction Data'!$G9310,Product_Code,Cost)</f>
        <v>10</v>
      </c>
      <c r="L9310" s="2">
        <f t="array" ref="L9310">XLOOKUP('Transaction Data'!$G9310,Product_Code,Unit_Price)</f>
        <v>11</v>
      </c>
      <c r="M9310" s="3">
        <f>'Transaction Data'!$F9310*'Transaction Data'!$K9310</f>
        <v>2350</v>
      </c>
      <c r="N9310" s="3">
        <f>'Transaction Data'!$F9310*'Transaction Data'!$L9310</f>
        <v>2585</v>
      </c>
      <c r="O9310" s="3">
        <f>'Transaction Data'!$N9310-'Transaction Data'!$M9310</f>
        <v>235</v>
      </c>
      <c r="P9310" s="2">
        <f>DATEDIF('Transaction Data'!$D9310,'Transaction Data'!$A9310,"y")</f>
        <v>60</v>
      </c>
      <c r="Q9310" s="2" t="str">
        <f>FLOOR('Transaction Data'!$P9310,15)&amp;"-"&amp;FLOOR('Transaction Data'!$P9310,15)+14</f>
        <v>60-74</v>
      </c>
      <c r="R9310" s="2" t="str">
        <f>IF('Transaction Data'!$L9310&lt;=10,"Less Expensive","Expensive")</f>
        <v>Expensive</v>
      </c>
      <c r="S9310" s="4">
        <f>WEEKDAY('Transaction Data'!$A9310)</f>
        <v>6</v>
      </c>
      <c r="T9310" s="2" t="str">
        <f>IF(WEEKDAY('Transaction Data'!$A9310,2)&lt;6,"Weekday","Weekend")</f>
        <v>Weekday</v>
      </c>
    </row>
    <row r="9311" ht="15.75" customHeight="1">
      <c r="A9311" s="1">
        <v>45306.0</v>
      </c>
      <c r="B9311" s="2" t="s">
        <v>4008</v>
      </c>
      <c r="C9311" s="2" t="s">
        <v>47</v>
      </c>
      <c r="D9311" s="1">
        <v>20365.0</v>
      </c>
      <c r="E9311" s="2" t="s">
        <v>37</v>
      </c>
      <c r="F9311" s="2">
        <v>362.0</v>
      </c>
      <c r="G9311" s="2" t="s">
        <v>55</v>
      </c>
      <c r="H9311" s="2" t="s">
        <v>24</v>
      </c>
      <c r="I9311" s="2" t="s">
        <v>25</v>
      </c>
      <c r="J9311" s="2" t="str">
        <f t="array" ref="J9311">XLOOKUP('Transaction Data'!$G9311,Product_Code,Biscuit_Brand)</f>
        <v>Vanilla Wafers</v>
      </c>
      <c r="K9311" s="2">
        <f t="array" ref="K9311">XLOOKUP('Transaction Data'!$G9311,Product_Code,Cost)</f>
        <v>18</v>
      </c>
      <c r="L9311" s="2">
        <f t="array" ref="L9311">XLOOKUP('Transaction Data'!$G9311,Product_Code,Unit_Price)</f>
        <v>36</v>
      </c>
      <c r="M9311" s="3">
        <f>'Transaction Data'!$F9311*'Transaction Data'!$K9311</f>
        <v>6516</v>
      </c>
      <c r="N9311" s="3">
        <f>'Transaction Data'!$F9311*'Transaction Data'!$L9311</f>
        <v>13032</v>
      </c>
      <c r="O9311" s="3">
        <f>'Transaction Data'!$N9311-'Transaction Data'!$M9311</f>
        <v>6516</v>
      </c>
      <c r="P9311" s="2">
        <f>DATEDIF('Transaction Data'!$D9311,'Transaction Data'!$A9311,"y")</f>
        <v>68</v>
      </c>
      <c r="Q9311" s="2" t="str">
        <f>FLOOR('Transaction Data'!$P9311,15)&amp;"-"&amp;FLOOR('Transaction Data'!$P9311,15)+14</f>
        <v>60-74</v>
      </c>
      <c r="R9311" s="2" t="str">
        <f>IF('Transaction Data'!$L9311&lt;=10,"Less Expensive","Expensive")</f>
        <v>Expensive</v>
      </c>
      <c r="S9311" s="4">
        <f>WEEKDAY('Transaction Data'!$A9311)</f>
        <v>2</v>
      </c>
      <c r="T9311" s="2" t="str">
        <f>IF(WEEKDAY('Transaction Data'!$A9311,2)&lt;6,"Weekday","Weekend")</f>
        <v>Weekday</v>
      </c>
    </row>
    <row r="9312" ht="15.75" customHeight="1">
      <c r="A9312" s="1">
        <v>45389.0</v>
      </c>
      <c r="B9312" s="2" t="s">
        <v>1383</v>
      </c>
      <c r="C9312" s="2" t="s">
        <v>41</v>
      </c>
      <c r="D9312" s="1">
        <v>16890.0</v>
      </c>
      <c r="E9312" s="2" t="s">
        <v>37</v>
      </c>
      <c r="F9312" s="2">
        <v>183.0</v>
      </c>
      <c r="G9312" s="2" t="s">
        <v>57</v>
      </c>
      <c r="H9312" s="2" t="s">
        <v>42</v>
      </c>
      <c r="I9312" s="2" t="s">
        <v>25</v>
      </c>
      <c r="J9312" s="2" t="str">
        <f t="array" ref="J9312">XLOOKUP('Transaction Data'!$G9312,Product_Code,Biscuit_Brand)</f>
        <v>Oatmeal Cookies</v>
      </c>
      <c r="K9312" s="2">
        <f t="array" ref="K9312">XLOOKUP('Transaction Data'!$G9312,Product_Code,Cost)</f>
        <v>19</v>
      </c>
      <c r="L9312" s="2">
        <f t="array" ref="L9312">XLOOKUP('Transaction Data'!$G9312,Product_Code,Unit_Price)</f>
        <v>23</v>
      </c>
      <c r="M9312" s="3">
        <f>'Transaction Data'!$F9312*'Transaction Data'!$K9312</f>
        <v>3477</v>
      </c>
      <c r="N9312" s="3">
        <f>'Transaction Data'!$F9312*'Transaction Data'!$L9312</f>
        <v>4209</v>
      </c>
      <c r="O9312" s="3">
        <f>'Transaction Data'!$N9312-'Transaction Data'!$M9312</f>
        <v>732</v>
      </c>
      <c r="P9312" s="2">
        <f>DATEDIF('Transaction Data'!$D9312,'Transaction Data'!$A9312,"y")</f>
        <v>78</v>
      </c>
      <c r="Q9312" s="2" t="str">
        <f>FLOOR('Transaction Data'!$P9312,15)&amp;"-"&amp;FLOOR('Transaction Data'!$P9312,15)+14</f>
        <v>75-89</v>
      </c>
      <c r="R9312" s="2" t="str">
        <f>IF('Transaction Data'!$L9312&lt;=10,"Less Expensive","Expensive")</f>
        <v>Expensive</v>
      </c>
      <c r="S9312" s="4">
        <f>WEEKDAY('Transaction Data'!$A9312)</f>
        <v>1</v>
      </c>
      <c r="T9312" s="2" t="str">
        <f>IF(WEEKDAY('Transaction Data'!$A9312,2)&lt;6,"Weekday","Weekend")</f>
        <v>Weekend</v>
      </c>
    </row>
    <row r="9313" ht="15.75" customHeight="1">
      <c r="A9313" s="1">
        <v>45399.0</v>
      </c>
      <c r="B9313" s="2" t="s">
        <v>8496</v>
      </c>
      <c r="C9313" s="2" t="s">
        <v>47</v>
      </c>
      <c r="D9313" s="1">
        <v>25517.0</v>
      </c>
      <c r="E9313" s="2" t="s">
        <v>37</v>
      </c>
      <c r="F9313" s="2">
        <v>282.0</v>
      </c>
      <c r="G9313" s="2" t="s">
        <v>57</v>
      </c>
      <c r="H9313" s="2" t="s">
        <v>45</v>
      </c>
      <c r="I9313" s="2" t="s">
        <v>25</v>
      </c>
      <c r="J9313" s="2" t="str">
        <f t="array" ref="J9313">XLOOKUP('Transaction Data'!$G9313,Product_Code,Biscuit_Brand)</f>
        <v>Oatmeal Cookies</v>
      </c>
      <c r="K9313" s="2">
        <f t="array" ref="K9313">XLOOKUP('Transaction Data'!$G9313,Product_Code,Cost)</f>
        <v>19</v>
      </c>
      <c r="L9313" s="2">
        <f t="array" ref="L9313">XLOOKUP('Transaction Data'!$G9313,Product_Code,Unit_Price)</f>
        <v>23</v>
      </c>
      <c r="M9313" s="3">
        <f>'Transaction Data'!$F9313*'Transaction Data'!$K9313</f>
        <v>5358</v>
      </c>
      <c r="N9313" s="3">
        <f>'Transaction Data'!$F9313*'Transaction Data'!$L9313</f>
        <v>6486</v>
      </c>
      <c r="O9313" s="3">
        <f>'Transaction Data'!$N9313-'Transaction Data'!$M9313</f>
        <v>1128</v>
      </c>
      <c r="P9313" s="2">
        <f>DATEDIF('Transaction Data'!$D9313,'Transaction Data'!$A9313,"y")</f>
        <v>54</v>
      </c>
      <c r="Q9313" s="2" t="str">
        <f>FLOOR('Transaction Data'!$P9313,15)&amp;"-"&amp;FLOOR('Transaction Data'!$P9313,15)+14</f>
        <v>45-59</v>
      </c>
      <c r="R9313" s="2" t="str">
        <f>IF('Transaction Data'!$L9313&lt;=10,"Less Expensive","Expensive")</f>
        <v>Expensive</v>
      </c>
      <c r="S9313" s="4">
        <f>WEEKDAY('Transaction Data'!$A9313)</f>
        <v>4</v>
      </c>
      <c r="T9313" s="2" t="str">
        <f>IF(WEEKDAY('Transaction Data'!$A9313,2)&lt;6,"Weekday","Weekend")</f>
        <v>Weekday</v>
      </c>
    </row>
    <row r="9314" ht="15.75" customHeight="1">
      <c r="A9314" s="1">
        <v>45447.0</v>
      </c>
      <c r="B9314" s="2" t="s">
        <v>8497</v>
      </c>
      <c r="C9314" s="2" t="s">
        <v>54</v>
      </c>
      <c r="D9314" s="1">
        <v>19157.0</v>
      </c>
      <c r="E9314" s="2" t="s">
        <v>27</v>
      </c>
      <c r="F9314" s="2">
        <v>167.0</v>
      </c>
      <c r="G9314" s="2" t="s">
        <v>38</v>
      </c>
      <c r="H9314" s="2" t="s">
        <v>24</v>
      </c>
      <c r="I9314" s="2" t="s">
        <v>25</v>
      </c>
      <c r="J9314" s="2" t="str">
        <f t="array" ref="J9314">XLOOKUP('Transaction Data'!$G9314,Product_Code,Biscuit_Brand)</f>
        <v>Ginger Snaps</v>
      </c>
      <c r="K9314" s="2">
        <f t="array" ref="K9314">XLOOKUP('Transaction Data'!$G9314,Product_Code,Cost)</f>
        <v>14</v>
      </c>
      <c r="L9314" s="2">
        <f t="array" ref="L9314">XLOOKUP('Transaction Data'!$G9314,Product_Code,Unit_Price)</f>
        <v>28</v>
      </c>
      <c r="M9314" s="3">
        <f>'Transaction Data'!$F9314*'Transaction Data'!$K9314</f>
        <v>2338</v>
      </c>
      <c r="N9314" s="3">
        <f>'Transaction Data'!$F9314*'Transaction Data'!$L9314</f>
        <v>4676</v>
      </c>
      <c r="O9314" s="3">
        <f>'Transaction Data'!$N9314-'Transaction Data'!$M9314</f>
        <v>2338</v>
      </c>
      <c r="P9314" s="2">
        <f>DATEDIF('Transaction Data'!$D9314,'Transaction Data'!$A9314,"y")</f>
        <v>71</v>
      </c>
      <c r="Q9314" s="2" t="str">
        <f>FLOOR('Transaction Data'!$P9314,15)&amp;"-"&amp;FLOOR('Transaction Data'!$P9314,15)+14</f>
        <v>60-74</v>
      </c>
      <c r="R9314" s="2" t="str">
        <f>IF('Transaction Data'!$L9314&lt;=10,"Less Expensive","Expensive")</f>
        <v>Expensive</v>
      </c>
      <c r="S9314" s="4">
        <f>WEEKDAY('Transaction Data'!$A9314)</f>
        <v>3</v>
      </c>
      <c r="T9314" s="2" t="str">
        <f>IF(WEEKDAY('Transaction Data'!$A9314,2)&lt;6,"Weekday","Weekend")</f>
        <v>Weekday</v>
      </c>
    </row>
    <row r="9315" ht="15.75" customHeight="1">
      <c r="A9315" s="1">
        <v>45469.0</v>
      </c>
      <c r="B9315" s="2" t="s">
        <v>8498</v>
      </c>
      <c r="C9315" s="2" t="s">
        <v>47</v>
      </c>
      <c r="D9315" s="1">
        <v>23353.0</v>
      </c>
      <c r="E9315" s="2" t="s">
        <v>22</v>
      </c>
      <c r="F9315" s="2">
        <v>13.0</v>
      </c>
      <c r="G9315" s="2" t="s">
        <v>28</v>
      </c>
      <c r="H9315" s="2" t="s">
        <v>29</v>
      </c>
      <c r="I9315" s="2" t="s">
        <v>25</v>
      </c>
      <c r="J9315" s="2" t="str">
        <f t="array" ref="J9315">XLOOKUP('Transaction Data'!$G9315,Product_Code,Biscuit_Brand)</f>
        <v>Shortbread</v>
      </c>
      <c r="K9315" s="2">
        <f t="array" ref="K9315">XLOOKUP('Transaction Data'!$G9315,Product_Code,Cost)</f>
        <v>10</v>
      </c>
      <c r="L9315" s="2">
        <f t="array" ref="L9315">XLOOKUP('Transaction Data'!$G9315,Product_Code,Unit_Price)</f>
        <v>45</v>
      </c>
      <c r="M9315" s="3">
        <f>'Transaction Data'!$F9315*'Transaction Data'!$K9315</f>
        <v>130</v>
      </c>
      <c r="N9315" s="3">
        <f>'Transaction Data'!$F9315*'Transaction Data'!$L9315</f>
        <v>585</v>
      </c>
      <c r="O9315" s="3">
        <f>'Transaction Data'!$N9315-'Transaction Data'!$M9315</f>
        <v>455</v>
      </c>
      <c r="P9315" s="2">
        <f>DATEDIF('Transaction Data'!$D9315,'Transaction Data'!$A9315,"y")</f>
        <v>60</v>
      </c>
      <c r="Q9315" s="2" t="str">
        <f>FLOOR('Transaction Data'!$P9315,15)&amp;"-"&amp;FLOOR('Transaction Data'!$P9315,15)+14</f>
        <v>60-74</v>
      </c>
      <c r="R9315" s="2" t="str">
        <f>IF('Transaction Data'!$L9315&lt;=10,"Less Expensive","Expensive")</f>
        <v>Expensive</v>
      </c>
      <c r="S9315" s="4">
        <f>WEEKDAY('Transaction Data'!$A9315)</f>
        <v>4</v>
      </c>
      <c r="T9315" s="2" t="str">
        <f>IF(WEEKDAY('Transaction Data'!$A9315,2)&lt;6,"Weekday","Weekend")</f>
        <v>Weekday</v>
      </c>
    </row>
    <row r="9316" ht="15.75" customHeight="1">
      <c r="A9316" s="1">
        <v>45312.0</v>
      </c>
      <c r="B9316" s="2" t="s">
        <v>8499</v>
      </c>
      <c r="C9316" s="2" t="s">
        <v>54</v>
      </c>
      <c r="D9316" s="1">
        <v>25530.0</v>
      </c>
      <c r="E9316" s="2" t="s">
        <v>22</v>
      </c>
      <c r="F9316" s="2">
        <v>17.0</v>
      </c>
      <c r="G9316" s="2" t="s">
        <v>48</v>
      </c>
      <c r="H9316" s="2" t="s">
        <v>42</v>
      </c>
      <c r="I9316" s="2" t="s">
        <v>25</v>
      </c>
      <c r="J9316" s="2" t="str">
        <f t="array" ref="J9316">XLOOKUP('Transaction Data'!$G9316,Product_Code,Biscuit_Brand)</f>
        <v>Lemon Crisps</v>
      </c>
      <c r="K9316" s="2">
        <f t="array" ref="K9316">XLOOKUP('Transaction Data'!$G9316,Product_Code,Cost)</f>
        <v>7</v>
      </c>
      <c r="L9316" s="2">
        <f t="array" ref="L9316">XLOOKUP('Transaction Data'!$G9316,Product_Code,Unit_Price)</f>
        <v>9</v>
      </c>
      <c r="M9316" s="3">
        <f>'Transaction Data'!$F9316*'Transaction Data'!$K9316</f>
        <v>119</v>
      </c>
      <c r="N9316" s="3">
        <f>'Transaction Data'!$F9316*'Transaction Data'!$L9316</f>
        <v>153</v>
      </c>
      <c r="O9316" s="3">
        <f>'Transaction Data'!$N9316-'Transaction Data'!$M9316</f>
        <v>34</v>
      </c>
      <c r="P9316" s="2">
        <f>DATEDIF('Transaction Data'!$D9316,'Transaction Data'!$A9316,"y")</f>
        <v>54</v>
      </c>
      <c r="Q9316" s="2" t="str">
        <f>FLOOR('Transaction Data'!$P9316,15)&amp;"-"&amp;FLOOR('Transaction Data'!$P9316,15)+14</f>
        <v>45-59</v>
      </c>
      <c r="R9316" s="2" t="str">
        <f>IF('Transaction Data'!$L9316&lt;=10,"Less Expensive","Expensive")</f>
        <v>Less Expensive</v>
      </c>
      <c r="S9316" s="4">
        <f>WEEKDAY('Transaction Data'!$A9316)</f>
        <v>1</v>
      </c>
      <c r="T9316" s="2" t="str">
        <f>IF(WEEKDAY('Transaction Data'!$A9316,2)&lt;6,"Weekday","Weekend")</f>
        <v>Weekend</v>
      </c>
    </row>
    <row r="9317" ht="15.75" customHeight="1">
      <c r="A9317" s="1">
        <v>45296.0</v>
      </c>
      <c r="B9317" s="2" t="s">
        <v>8500</v>
      </c>
      <c r="C9317" s="2" t="s">
        <v>69</v>
      </c>
      <c r="D9317" s="1">
        <v>18944.0</v>
      </c>
      <c r="E9317" s="2" t="s">
        <v>27</v>
      </c>
      <c r="F9317" s="2">
        <v>446.0</v>
      </c>
      <c r="G9317" s="2" t="s">
        <v>55</v>
      </c>
      <c r="H9317" s="2" t="s">
        <v>45</v>
      </c>
      <c r="I9317" s="2" t="s">
        <v>30</v>
      </c>
      <c r="J9317" s="2" t="str">
        <f t="array" ref="J9317">XLOOKUP('Transaction Data'!$G9317,Product_Code,Biscuit_Brand)</f>
        <v>Vanilla Wafers</v>
      </c>
      <c r="K9317" s="2">
        <f t="array" ref="K9317">XLOOKUP('Transaction Data'!$G9317,Product_Code,Cost)</f>
        <v>18</v>
      </c>
      <c r="L9317" s="2">
        <f t="array" ref="L9317">XLOOKUP('Transaction Data'!$G9317,Product_Code,Unit_Price)</f>
        <v>36</v>
      </c>
      <c r="M9317" s="3">
        <f>'Transaction Data'!$F9317*'Transaction Data'!$K9317</f>
        <v>8028</v>
      </c>
      <c r="N9317" s="3">
        <f>'Transaction Data'!$F9317*'Transaction Data'!$L9317</f>
        <v>16056</v>
      </c>
      <c r="O9317" s="3">
        <f>'Transaction Data'!$N9317-'Transaction Data'!$M9317</f>
        <v>8028</v>
      </c>
      <c r="P9317" s="2">
        <f>DATEDIF('Transaction Data'!$D9317,'Transaction Data'!$A9317,"y")</f>
        <v>72</v>
      </c>
      <c r="Q9317" s="2" t="str">
        <f>FLOOR('Transaction Data'!$P9317,15)&amp;"-"&amp;FLOOR('Transaction Data'!$P9317,15)+14</f>
        <v>60-74</v>
      </c>
      <c r="R9317" s="2" t="str">
        <f>IF('Transaction Data'!$L9317&lt;=10,"Less Expensive","Expensive")</f>
        <v>Expensive</v>
      </c>
      <c r="S9317" s="4">
        <f>WEEKDAY('Transaction Data'!$A9317)</f>
        <v>6</v>
      </c>
      <c r="T9317" s="2" t="str">
        <f>IF(WEEKDAY('Transaction Data'!$A9317,2)&lt;6,"Weekday","Weekend")</f>
        <v>Weekday</v>
      </c>
    </row>
    <row r="9318" ht="15.75" customHeight="1">
      <c r="A9318" s="1">
        <v>45393.0</v>
      </c>
      <c r="B9318" s="2" t="s">
        <v>8501</v>
      </c>
      <c r="C9318" s="2" t="s">
        <v>78</v>
      </c>
      <c r="D9318" s="1">
        <v>20564.0</v>
      </c>
      <c r="E9318" s="2" t="s">
        <v>37</v>
      </c>
      <c r="F9318" s="2">
        <v>322.0</v>
      </c>
      <c r="G9318" s="2" t="s">
        <v>33</v>
      </c>
      <c r="H9318" s="2" t="s">
        <v>24</v>
      </c>
      <c r="I9318" s="2" t="s">
        <v>25</v>
      </c>
      <c r="J9318" s="2" t="str">
        <f t="array" ref="J9318">XLOOKUP('Transaction Data'!$G9318,Product_Code,Biscuit_Brand)</f>
        <v>Caramel Biscuits</v>
      </c>
      <c r="K9318" s="2">
        <f t="array" ref="K9318">XLOOKUP('Transaction Data'!$G9318,Product_Code,Cost)</f>
        <v>18</v>
      </c>
      <c r="L9318" s="2">
        <f t="array" ref="L9318">XLOOKUP('Transaction Data'!$G9318,Product_Code,Unit_Price)</f>
        <v>22</v>
      </c>
      <c r="M9318" s="3">
        <f>'Transaction Data'!$F9318*'Transaction Data'!$K9318</f>
        <v>5796</v>
      </c>
      <c r="N9318" s="3">
        <f>'Transaction Data'!$F9318*'Transaction Data'!$L9318</f>
        <v>7084</v>
      </c>
      <c r="O9318" s="3">
        <f>'Transaction Data'!$N9318-'Transaction Data'!$M9318</f>
        <v>1288</v>
      </c>
      <c r="P9318" s="2">
        <f>DATEDIF('Transaction Data'!$D9318,'Transaction Data'!$A9318,"y")</f>
        <v>67</v>
      </c>
      <c r="Q9318" s="2" t="str">
        <f>FLOOR('Transaction Data'!$P9318,15)&amp;"-"&amp;FLOOR('Transaction Data'!$P9318,15)+14</f>
        <v>60-74</v>
      </c>
      <c r="R9318" s="2" t="str">
        <f>IF('Transaction Data'!$L9318&lt;=10,"Less Expensive","Expensive")</f>
        <v>Expensive</v>
      </c>
      <c r="S9318" s="4">
        <f>WEEKDAY('Transaction Data'!$A9318)</f>
        <v>5</v>
      </c>
      <c r="T9318" s="2" t="str">
        <f>IF(WEEKDAY('Transaction Data'!$A9318,2)&lt;6,"Weekday","Weekend")</f>
        <v>Weekday</v>
      </c>
    </row>
    <row r="9319" ht="15.75" customHeight="1">
      <c r="A9319" s="1">
        <v>45380.0</v>
      </c>
      <c r="B9319" s="2" t="s">
        <v>8502</v>
      </c>
      <c r="C9319" s="2" t="s">
        <v>65</v>
      </c>
      <c r="D9319" s="1">
        <v>17551.0</v>
      </c>
      <c r="E9319" s="2" t="s">
        <v>22</v>
      </c>
      <c r="F9319" s="2">
        <v>312.0</v>
      </c>
      <c r="G9319" s="2" t="s">
        <v>44</v>
      </c>
      <c r="H9319" s="2" t="s">
        <v>29</v>
      </c>
      <c r="I9319" s="2" t="s">
        <v>25</v>
      </c>
      <c r="J9319" s="2" t="str">
        <f t="array" ref="J9319">XLOOKUP('Transaction Data'!$G9319,Product_Code,Biscuit_Brand)</f>
        <v>Butter Crunch</v>
      </c>
      <c r="K9319" s="2">
        <f t="array" ref="K9319">XLOOKUP('Transaction Data'!$G9319,Product_Code,Cost)</f>
        <v>10</v>
      </c>
      <c r="L9319" s="2">
        <f t="array" ref="L9319">XLOOKUP('Transaction Data'!$G9319,Product_Code,Unit_Price)</f>
        <v>11</v>
      </c>
      <c r="M9319" s="3">
        <f>'Transaction Data'!$F9319*'Transaction Data'!$K9319</f>
        <v>3120</v>
      </c>
      <c r="N9319" s="3">
        <f>'Transaction Data'!$F9319*'Transaction Data'!$L9319</f>
        <v>3432</v>
      </c>
      <c r="O9319" s="3">
        <f>'Transaction Data'!$N9319-'Transaction Data'!$M9319</f>
        <v>312</v>
      </c>
      <c r="P9319" s="2">
        <f>DATEDIF('Transaction Data'!$D9319,'Transaction Data'!$A9319,"y")</f>
        <v>76</v>
      </c>
      <c r="Q9319" s="2" t="str">
        <f>FLOOR('Transaction Data'!$P9319,15)&amp;"-"&amp;FLOOR('Transaction Data'!$P9319,15)+14</f>
        <v>75-89</v>
      </c>
      <c r="R9319" s="2" t="str">
        <f>IF('Transaction Data'!$L9319&lt;=10,"Less Expensive","Expensive")</f>
        <v>Expensive</v>
      </c>
      <c r="S9319" s="4">
        <f>WEEKDAY('Transaction Data'!$A9319)</f>
        <v>6</v>
      </c>
      <c r="T9319" s="2" t="str">
        <f>IF(WEEKDAY('Transaction Data'!$A9319,2)&lt;6,"Weekday","Weekend")</f>
        <v>Weekday</v>
      </c>
    </row>
    <row r="9320" ht="15.75" customHeight="1">
      <c r="A9320" s="1">
        <v>45370.0</v>
      </c>
      <c r="B9320" s="2" t="s">
        <v>8503</v>
      </c>
      <c r="C9320" s="2" t="s">
        <v>32</v>
      </c>
      <c r="D9320" s="1">
        <v>20336.0</v>
      </c>
      <c r="E9320" s="2" t="s">
        <v>63</v>
      </c>
      <c r="F9320" s="2">
        <v>286.0</v>
      </c>
      <c r="G9320" s="2" t="s">
        <v>57</v>
      </c>
      <c r="H9320" s="2" t="s">
        <v>29</v>
      </c>
      <c r="I9320" s="2" t="s">
        <v>30</v>
      </c>
      <c r="J9320" s="2" t="str">
        <f t="array" ref="J9320">XLOOKUP('Transaction Data'!$G9320,Product_Code,Biscuit_Brand)</f>
        <v>Oatmeal Cookies</v>
      </c>
      <c r="K9320" s="2">
        <f t="array" ref="K9320">XLOOKUP('Transaction Data'!$G9320,Product_Code,Cost)</f>
        <v>19</v>
      </c>
      <c r="L9320" s="2">
        <f t="array" ref="L9320">XLOOKUP('Transaction Data'!$G9320,Product_Code,Unit_Price)</f>
        <v>23</v>
      </c>
      <c r="M9320" s="3">
        <f>'Transaction Data'!$F9320*'Transaction Data'!$K9320</f>
        <v>5434</v>
      </c>
      <c r="N9320" s="3">
        <f>'Transaction Data'!$F9320*'Transaction Data'!$L9320</f>
        <v>6578</v>
      </c>
      <c r="O9320" s="3">
        <f>'Transaction Data'!$N9320-'Transaction Data'!$M9320</f>
        <v>1144</v>
      </c>
      <c r="P9320" s="2">
        <f>DATEDIF('Transaction Data'!$D9320,'Transaction Data'!$A9320,"y")</f>
        <v>68</v>
      </c>
      <c r="Q9320" s="2" t="str">
        <f>FLOOR('Transaction Data'!$P9320,15)&amp;"-"&amp;FLOOR('Transaction Data'!$P9320,15)+14</f>
        <v>60-74</v>
      </c>
      <c r="R9320" s="2" t="str">
        <f>IF('Transaction Data'!$L9320&lt;=10,"Less Expensive","Expensive")</f>
        <v>Expensive</v>
      </c>
      <c r="S9320" s="4">
        <f>WEEKDAY('Transaction Data'!$A9320)</f>
        <v>3</v>
      </c>
      <c r="T9320" s="2" t="str">
        <f>IF(WEEKDAY('Transaction Data'!$A9320,2)&lt;6,"Weekday","Weekend")</f>
        <v>Weekday</v>
      </c>
    </row>
    <row r="9321" ht="15.75" customHeight="1">
      <c r="A9321" s="1">
        <v>45346.0</v>
      </c>
      <c r="B9321" s="2" t="s">
        <v>2137</v>
      </c>
      <c r="C9321" s="2" t="s">
        <v>65</v>
      </c>
      <c r="D9321" s="1">
        <v>34889.0</v>
      </c>
      <c r="E9321" s="2" t="s">
        <v>37</v>
      </c>
      <c r="F9321" s="2">
        <v>403.0</v>
      </c>
      <c r="G9321" s="2" t="s">
        <v>33</v>
      </c>
      <c r="H9321" s="2" t="s">
        <v>34</v>
      </c>
      <c r="I9321" s="2" t="s">
        <v>25</v>
      </c>
      <c r="J9321" s="2" t="str">
        <f t="array" ref="J9321">XLOOKUP('Transaction Data'!$G9321,Product_Code,Biscuit_Brand)</f>
        <v>Caramel Biscuits</v>
      </c>
      <c r="K9321" s="2">
        <f t="array" ref="K9321">XLOOKUP('Transaction Data'!$G9321,Product_Code,Cost)</f>
        <v>18</v>
      </c>
      <c r="L9321" s="2">
        <f t="array" ref="L9321">XLOOKUP('Transaction Data'!$G9321,Product_Code,Unit_Price)</f>
        <v>22</v>
      </c>
      <c r="M9321" s="3">
        <f>'Transaction Data'!$F9321*'Transaction Data'!$K9321</f>
        <v>7254</v>
      </c>
      <c r="N9321" s="3">
        <f>'Transaction Data'!$F9321*'Transaction Data'!$L9321</f>
        <v>8866</v>
      </c>
      <c r="O9321" s="3">
        <f>'Transaction Data'!$N9321-'Transaction Data'!$M9321</f>
        <v>1612</v>
      </c>
      <c r="P9321" s="2">
        <f>DATEDIF('Transaction Data'!$D9321,'Transaction Data'!$A9321,"y")</f>
        <v>28</v>
      </c>
      <c r="Q9321" s="2" t="str">
        <f>FLOOR('Transaction Data'!$P9321,15)&amp;"-"&amp;FLOOR('Transaction Data'!$P9321,15)+14</f>
        <v>15-29</v>
      </c>
      <c r="R9321" s="2" t="str">
        <f>IF('Transaction Data'!$L9321&lt;=10,"Less Expensive","Expensive")</f>
        <v>Expensive</v>
      </c>
      <c r="S9321" s="4">
        <f>WEEKDAY('Transaction Data'!$A9321)</f>
        <v>7</v>
      </c>
      <c r="T9321" s="2" t="str">
        <f>IF(WEEKDAY('Transaction Data'!$A9321,2)&lt;6,"Weekday","Weekend")</f>
        <v>Weekend</v>
      </c>
    </row>
    <row r="9322" ht="15.75" customHeight="1">
      <c r="A9322" s="1">
        <v>45402.0</v>
      </c>
      <c r="B9322" s="2" t="s">
        <v>8504</v>
      </c>
      <c r="C9322" s="2" t="s">
        <v>41</v>
      </c>
      <c r="D9322" s="1">
        <v>18471.0</v>
      </c>
      <c r="E9322" s="2" t="s">
        <v>37</v>
      </c>
      <c r="F9322" s="2">
        <v>441.0</v>
      </c>
      <c r="G9322" s="2" t="s">
        <v>60</v>
      </c>
      <c r="H9322" s="2" t="s">
        <v>24</v>
      </c>
      <c r="I9322" s="2" t="s">
        <v>25</v>
      </c>
      <c r="J9322" s="2" t="str">
        <f t="array" ref="J9322">XLOOKUP('Transaction Data'!$G9322,Product_Code,Biscuit_Brand)</f>
        <v>Peanut Butter Bites</v>
      </c>
      <c r="K9322" s="2">
        <f t="array" ref="K9322">XLOOKUP('Transaction Data'!$G9322,Product_Code,Cost)</f>
        <v>5</v>
      </c>
      <c r="L9322" s="2">
        <f t="array" ref="L9322">XLOOKUP('Transaction Data'!$G9322,Product_Code,Unit_Price)</f>
        <v>7</v>
      </c>
      <c r="M9322" s="3">
        <f>'Transaction Data'!$F9322*'Transaction Data'!$K9322</f>
        <v>2205</v>
      </c>
      <c r="N9322" s="3">
        <f>'Transaction Data'!$F9322*'Transaction Data'!$L9322</f>
        <v>3087</v>
      </c>
      <c r="O9322" s="3">
        <f>'Transaction Data'!$N9322-'Transaction Data'!$M9322</f>
        <v>882</v>
      </c>
      <c r="P9322" s="2">
        <f>DATEDIF('Transaction Data'!$D9322,'Transaction Data'!$A9322,"y")</f>
        <v>73</v>
      </c>
      <c r="Q9322" s="2" t="str">
        <f>FLOOR('Transaction Data'!$P9322,15)&amp;"-"&amp;FLOOR('Transaction Data'!$P9322,15)+14</f>
        <v>60-74</v>
      </c>
      <c r="R9322" s="2" t="str">
        <f>IF('Transaction Data'!$L9322&lt;=10,"Less Expensive","Expensive")</f>
        <v>Less Expensive</v>
      </c>
      <c r="S9322" s="4">
        <f>WEEKDAY('Transaction Data'!$A9322)</f>
        <v>7</v>
      </c>
      <c r="T9322" s="2" t="str">
        <f>IF(WEEKDAY('Transaction Data'!$A9322,2)&lt;6,"Weekday","Weekend")</f>
        <v>Weekend</v>
      </c>
    </row>
    <row r="9323" ht="15.75" customHeight="1">
      <c r="A9323" s="1">
        <v>45453.0</v>
      </c>
      <c r="B9323" s="2" t="s">
        <v>8505</v>
      </c>
      <c r="C9323" s="2" t="s">
        <v>32</v>
      </c>
      <c r="D9323" s="1">
        <v>21497.0</v>
      </c>
      <c r="E9323" s="2" t="s">
        <v>63</v>
      </c>
      <c r="F9323" s="2">
        <v>138.0</v>
      </c>
      <c r="G9323" s="2" t="s">
        <v>57</v>
      </c>
      <c r="H9323" s="2" t="s">
        <v>42</v>
      </c>
      <c r="I9323" s="2" t="s">
        <v>25</v>
      </c>
      <c r="J9323" s="2" t="str">
        <f t="array" ref="J9323">XLOOKUP('Transaction Data'!$G9323,Product_Code,Biscuit_Brand)</f>
        <v>Oatmeal Cookies</v>
      </c>
      <c r="K9323" s="2">
        <f t="array" ref="K9323">XLOOKUP('Transaction Data'!$G9323,Product_Code,Cost)</f>
        <v>19</v>
      </c>
      <c r="L9323" s="2">
        <f t="array" ref="L9323">XLOOKUP('Transaction Data'!$G9323,Product_Code,Unit_Price)</f>
        <v>23</v>
      </c>
      <c r="M9323" s="3">
        <f>'Transaction Data'!$F9323*'Transaction Data'!$K9323</f>
        <v>2622</v>
      </c>
      <c r="N9323" s="3">
        <f>'Transaction Data'!$F9323*'Transaction Data'!$L9323</f>
        <v>3174</v>
      </c>
      <c r="O9323" s="3">
        <f>'Transaction Data'!$N9323-'Transaction Data'!$M9323</f>
        <v>552</v>
      </c>
      <c r="P9323" s="2">
        <f>DATEDIF('Transaction Data'!$D9323,'Transaction Data'!$A9323,"y")</f>
        <v>65</v>
      </c>
      <c r="Q9323" s="2" t="str">
        <f>FLOOR('Transaction Data'!$P9323,15)&amp;"-"&amp;FLOOR('Transaction Data'!$P9323,15)+14</f>
        <v>60-74</v>
      </c>
      <c r="R9323" s="2" t="str">
        <f>IF('Transaction Data'!$L9323&lt;=10,"Less Expensive","Expensive")</f>
        <v>Expensive</v>
      </c>
      <c r="S9323" s="4">
        <f>WEEKDAY('Transaction Data'!$A9323)</f>
        <v>2</v>
      </c>
      <c r="T9323" s="2" t="str">
        <f>IF(WEEKDAY('Transaction Data'!$A9323,2)&lt;6,"Weekday","Weekend")</f>
        <v>Weekday</v>
      </c>
    </row>
    <row r="9324" ht="15.75" customHeight="1">
      <c r="A9324" s="1">
        <v>45299.0</v>
      </c>
      <c r="B9324" s="2" t="s">
        <v>8506</v>
      </c>
      <c r="C9324" s="2" t="s">
        <v>21</v>
      </c>
      <c r="D9324" s="1">
        <v>25950.0</v>
      </c>
      <c r="E9324" s="2" t="s">
        <v>27</v>
      </c>
      <c r="F9324" s="2">
        <v>175.0</v>
      </c>
      <c r="G9324" s="2" t="s">
        <v>28</v>
      </c>
      <c r="H9324" s="2" t="s">
        <v>45</v>
      </c>
      <c r="I9324" s="2" t="s">
        <v>25</v>
      </c>
      <c r="J9324" s="2" t="str">
        <f t="array" ref="J9324">XLOOKUP('Transaction Data'!$G9324,Product_Code,Biscuit_Brand)</f>
        <v>Shortbread</v>
      </c>
      <c r="K9324" s="2">
        <f t="array" ref="K9324">XLOOKUP('Transaction Data'!$G9324,Product_Code,Cost)</f>
        <v>10</v>
      </c>
      <c r="L9324" s="2">
        <f t="array" ref="L9324">XLOOKUP('Transaction Data'!$G9324,Product_Code,Unit_Price)</f>
        <v>45</v>
      </c>
      <c r="M9324" s="3">
        <f>'Transaction Data'!$F9324*'Transaction Data'!$K9324</f>
        <v>1750</v>
      </c>
      <c r="N9324" s="3">
        <f>'Transaction Data'!$F9324*'Transaction Data'!$L9324</f>
        <v>7875</v>
      </c>
      <c r="O9324" s="3">
        <f>'Transaction Data'!$N9324-'Transaction Data'!$M9324</f>
        <v>6125</v>
      </c>
      <c r="P9324" s="2">
        <f>DATEDIF('Transaction Data'!$D9324,'Transaction Data'!$A9324,"y")</f>
        <v>52</v>
      </c>
      <c r="Q9324" s="2" t="str">
        <f>FLOOR('Transaction Data'!$P9324,15)&amp;"-"&amp;FLOOR('Transaction Data'!$P9324,15)+14</f>
        <v>45-59</v>
      </c>
      <c r="R9324" s="2" t="str">
        <f>IF('Transaction Data'!$L9324&lt;=10,"Less Expensive","Expensive")</f>
        <v>Expensive</v>
      </c>
      <c r="S9324" s="4">
        <f>WEEKDAY('Transaction Data'!$A9324)</f>
        <v>2</v>
      </c>
      <c r="T9324" s="2" t="str">
        <f>IF(WEEKDAY('Transaction Data'!$A9324,2)&lt;6,"Weekday","Weekend")</f>
        <v>Weekday</v>
      </c>
    </row>
    <row r="9325" ht="15.75" customHeight="1">
      <c r="A9325" s="1">
        <v>45466.0</v>
      </c>
      <c r="B9325" s="2" t="s">
        <v>8507</v>
      </c>
      <c r="C9325" s="2" t="s">
        <v>41</v>
      </c>
      <c r="D9325" s="1">
        <v>38367.0</v>
      </c>
      <c r="E9325" s="2" t="s">
        <v>37</v>
      </c>
      <c r="F9325" s="2">
        <v>455.0</v>
      </c>
      <c r="G9325" s="2" t="s">
        <v>33</v>
      </c>
      <c r="H9325" s="2" t="s">
        <v>24</v>
      </c>
      <c r="I9325" s="2" t="s">
        <v>25</v>
      </c>
      <c r="J9325" s="2" t="str">
        <f t="array" ref="J9325">XLOOKUP('Transaction Data'!$G9325,Product_Code,Biscuit_Brand)</f>
        <v>Caramel Biscuits</v>
      </c>
      <c r="K9325" s="2">
        <f t="array" ref="K9325">XLOOKUP('Transaction Data'!$G9325,Product_Code,Cost)</f>
        <v>18</v>
      </c>
      <c r="L9325" s="2">
        <f t="array" ref="L9325">XLOOKUP('Transaction Data'!$G9325,Product_Code,Unit_Price)</f>
        <v>22</v>
      </c>
      <c r="M9325" s="3">
        <f>'Transaction Data'!$F9325*'Transaction Data'!$K9325</f>
        <v>8190</v>
      </c>
      <c r="N9325" s="3">
        <f>'Transaction Data'!$F9325*'Transaction Data'!$L9325</f>
        <v>10010</v>
      </c>
      <c r="O9325" s="3">
        <f>'Transaction Data'!$N9325-'Transaction Data'!$M9325</f>
        <v>1820</v>
      </c>
      <c r="P9325" s="2">
        <f>DATEDIF('Transaction Data'!$D9325,'Transaction Data'!$A9325,"y")</f>
        <v>19</v>
      </c>
      <c r="Q9325" s="2" t="str">
        <f>FLOOR('Transaction Data'!$P9325,15)&amp;"-"&amp;FLOOR('Transaction Data'!$P9325,15)+14</f>
        <v>15-29</v>
      </c>
      <c r="R9325" s="2" t="str">
        <f>IF('Transaction Data'!$L9325&lt;=10,"Less Expensive","Expensive")</f>
        <v>Expensive</v>
      </c>
      <c r="S9325" s="4">
        <f>WEEKDAY('Transaction Data'!$A9325)</f>
        <v>1</v>
      </c>
      <c r="T9325" s="2" t="str">
        <f>IF(WEEKDAY('Transaction Data'!$A9325,2)&lt;6,"Weekday","Weekend")</f>
        <v>Weekend</v>
      </c>
    </row>
    <row r="9326" ht="15.75" customHeight="1">
      <c r="A9326" s="1">
        <v>45480.0</v>
      </c>
      <c r="B9326" s="2" t="s">
        <v>8508</v>
      </c>
      <c r="C9326" s="2" t="s">
        <v>51</v>
      </c>
      <c r="D9326" s="1">
        <v>21522.0</v>
      </c>
      <c r="E9326" s="2" t="s">
        <v>63</v>
      </c>
      <c r="F9326" s="2">
        <v>401.0</v>
      </c>
      <c r="G9326" s="2" t="s">
        <v>60</v>
      </c>
      <c r="H9326" s="2" t="s">
        <v>29</v>
      </c>
      <c r="I9326" s="2" t="s">
        <v>25</v>
      </c>
      <c r="J9326" s="2" t="str">
        <f t="array" ref="J9326">XLOOKUP('Transaction Data'!$G9326,Product_Code,Biscuit_Brand)</f>
        <v>Peanut Butter Bites</v>
      </c>
      <c r="K9326" s="2">
        <f t="array" ref="K9326">XLOOKUP('Transaction Data'!$G9326,Product_Code,Cost)</f>
        <v>5</v>
      </c>
      <c r="L9326" s="2">
        <f t="array" ref="L9326">XLOOKUP('Transaction Data'!$G9326,Product_Code,Unit_Price)</f>
        <v>7</v>
      </c>
      <c r="M9326" s="3">
        <f>'Transaction Data'!$F9326*'Transaction Data'!$K9326</f>
        <v>2005</v>
      </c>
      <c r="N9326" s="3">
        <f>'Transaction Data'!$F9326*'Transaction Data'!$L9326</f>
        <v>2807</v>
      </c>
      <c r="O9326" s="3">
        <f>'Transaction Data'!$N9326-'Transaction Data'!$M9326</f>
        <v>802</v>
      </c>
      <c r="P9326" s="2">
        <f>DATEDIF('Transaction Data'!$D9326,'Transaction Data'!$A9326,"y")</f>
        <v>65</v>
      </c>
      <c r="Q9326" s="2" t="str">
        <f>FLOOR('Transaction Data'!$P9326,15)&amp;"-"&amp;FLOOR('Transaction Data'!$P9326,15)+14</f>
        <v>60-74</v>
      </c>
      <c r="R9326" s="2" t="str">
        <f>IF('Transaction Data'!$L9326&lt;=10,"Less Expensive","Expensive")</f>
        <v>Less Expensive</v>
      </c>
      <c r="S9326" s="4">
        <f>WEEKDAY('Transaction Data'!$A9326)</f>
        <v>1</v>
      </c>
      <c r="T9326" s="2" t="str">
        <f>IF(WEEKDAY('Transaction Data'!$A9326,2)&lt;6,"Weekday","Weekend")</f>
        <v>Weekend</v>
      </c>
    </row>
    <row r="9327" ht="15.75" customHeight="1">
      <c r="A9327" s="1">
        <v>45294.0</v>
      </c>
      <c r="B9327" s="2" t="s">
        <v>8509</v>
      </c>
      <c r="C9327" s="2" t="s">
        <v>65</v>
      </c>
      <c r="D9327" s="1">
        <v>16637.0</v>
      </c>
      <c r="E9327" s="2" t="s">
        <v>63</v>
      </c>
      <c r="F9327" s="2">
        <v>461.0</v>
      </c>
      <c r="G9327" s="2" t="s">
        <v>38</v>
      </c>
      <c r="H9327" s="2" t="s">
        <v>42</v>
      </c>
      <c r="I9327" s="2" t="s">
        <v>25</v>
      </c>
      <c r="J9327" s="2" t="str">
        <f t="array" ref="J9327">XLOOKUP('Transaction Data'!$G9327,Product_Code,Biscuit_Brand)</f>
        <v>Ginger Snaps</v>
      </c>
      <c r="K9327" s="2">
        <f t="array" ref="K9327">XLOOKUP('Transaction Data'!$G9327,Product_Code,Cost)</f>
        <v>14</v>
      </c>
      <c r="L9327" s="2">
        <f t="array" ref="L9327">XLOOKUP('Transaction Data'!$G9327,Product_Code,Unit_Price)</f>
        <v>28</v>
      </c>
      <c r="M9327" s="3">
        <f>'Transaction Data'!$F9327*'Transaction Data'!$K9327</f>
        <v>6454</v>
      </c>
      <c r="N9327" s="3">
        <f>'Transaction Data'!$F9327*'Transaction Data'!$L9327</f>
        <v>12908</v>
      </c>
      <c r="O9327" s="3">
        <f>'Transaction Data'!$N9327-'Transaction Data'!$M9327</f>
        <v>6454</v>
      </c>
      <c r="P9327" s="2">
        <f>DATEDIF('Transaction Data'!$D9327,'Transaction Data'!$A9327,"y")</f>
        <v>78</v>
      </c>
      <c r="Q9327" s="2" t="str">
        <f>FLOOR('Transaction Data'!$P9327,15)&amp;"-"&amp;FLOOR('Transaction Data'!$P9327,15)+14</f>
        <v>75-89</v>
      </c>
      <c r="R9327" s="2" t="str">
        <f>IF('Transaction Data'!$L9327&lt;=10,"Less Expensive","Expensive")</f>
        <v>Expensive</v>
      </c>
      <c r="S9327" s="4">
        <f>WEEKDAY('Transaction Data'!$A9327)</f>
        <v>4</v>
      </c>
      <c r="T9327" s="2" t="str">
        <f>IF(WEEKDAY('Transaction Data'!$A9327,2)&lt;6,"Weekday","Weekend")</f>
        <v>Weekday</v>
      </c>
    </row>
    <row r="9328" ht="15.75" customHeight="1">
      <c r="A9328" s="1">
        <v>45410.0</v>
      </c>
      <c r="B9328" s="2" t="s">
        <v>7200</v>
      </c>
      <c r="C9328" s="2" t="s">
        <v>65</v>
      </c>
      <c r="D9328" s="1">
        <v>20876.0</v>
      </c>
      <c r="E9328" s="2" t="s">
        <v>22</v>
      </c>
      <c r="F9328" s="2">
        <v>443.0</v>
      </c>
      <c r="G9328" s="2" t="s">
        <v>38</v>
      </c>
      <c r="H9328" s="2" t="s">
        <v>45</v>
      </c>
      <c r="I9328" s="2" t="s">
        <v>30</v>
      </c>
      <c r="J9328" s="2" t="str">
        <f t="array" ref="J9328">XLOOKUP('Transaction Data'!$G9328,Product_Code,Biscuit_Brand)</f>
        <v>Ginger Snaps</v>
      </c>
      <c r="K9328" s="2">
        <f t="array" ref="K9328">XLOOKUP('Transaction Data'!$G9328,Product_Code,Cost)</f>
        <v>14</v>
      </c>
      <c r="L9328" s="2">
        <f t="array" ref="L9328">XLOOKUP('Transaction Data'!$G9328,Product_Code,Unit_Price)</f>
        <v>28</v>
      </c>
      <c r="M9328" s="3">
        <f>'Transaction Data'!$F9328*'Transaction Data'!$K9328</f>
        <v>6202</v>
      </c>
      <c r="N9328" s="3">
        <f>'Transaction Data'!$F9328*'Transaction Data'!$L9328</f>
        <v>12404</v>
      </c>
      <c r="O9328" s="3">
        <f>'Transaction Data'!$N9328-'Transaction Data'!$M9328</f>
        <v>6202</v>
      </c>
      <c r="P9328" s="2">
        <f>DATEDIF('Transaction Data'!$D9328,'Transaction Data'!$A9328,"y")</f>
        <v>67</v>
      </c>
      <c r="Q9328" s="2" t="str">
        <f>FLOOR('Transaction Data'!$P9328,15)&amp;"-"&amp;FLOOR('Transaction Data'!$P9328,15)+14</f>
        <v>60-74</v>
      </c>
      <c r="R9328" s="2" t="str">
        <f>IF('Transaction Data'!$L9328&lt;=10,"Less Expensive","Expensive")</f>
        <v>Expensive</v>
      </c>
      <c r="S9328" s="4">
        <f>WEEKDAY('Transaction Data'!$A9328)</f>
        <v>1</v>
      </c>
      <c r="T9328" s="2" t="str">
        <f>IF(WEEKDAY('Transaction Data'!$A9328,2)&lt;6,"Weekday","Weekend")</f>
        <v>Weekend</v>
      </c>
    </row>
    <row r="9329" ht="15.75" customHeight="1">
      <c r="A9329" s="1">
        <v>45299.0</v>
      </c>
      <c r="B9329" s="2" t="s">
        <v>8510</v>
      </c>
      <c r="C9329" s="2" t="s">
        <v>72</v>
      </c>
      <c r="D9329" s="1">
        <v>17267.0</v>
      </c>
      <c r="E9329" s="2" t="s">
        <v>37</v>
      </c>
      <c r="F9329" s="2">
        <v>221.0</v>
      </c>
      <c r="G9329" s="2" t="s">
        <v>28</v>
      </c>
      <c r="H9329" s="2" t="s">
        <v>24</v>
      </c>
      <c r="I9329" s="2" t="s">
        <v>25</v>
      </c>
      <c r="J9329" s="2" t="str">
        <f t="array" ref="J9329">XLOOKUP('Transaction Data'!$G9329,Product_Code,Biscuit_Brand)</f>
        <v>Shortbread</v>
      </c>
      <c r="K9329" s="2">
        <f t="array" ref="K9329">XLOOKUP('Transaction Data'!$G9329,Product_Code,Cost)</f>
        <v>10</v>
      </c>
      <c r="L9329" s="2">
        <f t="array" ref="L9329">XLOOKUP('Transaction Data'!$G9329,Product_Code,Unit_Price)</f>
        <v>45</v>
      </c>
      <c r="M9329" s="3">
        <f>'Transaction Data'!$F9329*'Transaction Data'!$K9329</f>
        <v>2210</v>
      </c>
      <c r="N9329" s="3">
        <f>'Transaction Data'!$F9329*'Transaction Data'!$L9329</f>
        <v>9945</v>
      </c>
      <c r="O9329" s="3">
        <f>'Transaction Data'!$N9329-'Transaction Data'!$M9329</f>
        <v>7735</v>
      </c>
      <c r="P9329" s="2">
        <f>DATEDIF('Transaction Data'!$D9329,'Transaction Data'!$A9329,"y")</f>
        <v>76</v>
      </c>
      <c r="Q9329" s="2" t="str">
        <f>FLOOR('Transaction Data'!$P9329,15)&amp;"-"&amp;FLOOR('Transaction Data'!$P9329,15)+14</f>
        <v>75-89</v>
      </c>
      <c r="R9329" s="2" t="str">
        <f>IF('Transaction Data'!$L9329&lt;=10,"Less Expensive","Expensive")</f>
        <v>Expensive</v>
      </c>
      <c r="S9329" s="4">
        <f>WEEKDAY('Transaction Data'!$A9329)</f>
        <v>2</v>
      </c>
      <c r="T9329" s="2" t="str">
        <f>IF(WEEKDAY('Transaction Data'!$A9329,2)&lt;6,"Weekday","Weekend")</f>
        <v>Weekday</v>
      </c>
    </row>
    <row r="9330" ht="15.75" customHeight="1">
      <c r="A9330" s="1">
        <v>45350.0</v>
      </c>
      <c r="B9330" s="2" t="s">
        <v>8511</v>
      </c>
      <c r="C9330" s="2" t="s">
        <v>72</v>
      </c>
      <c r="D9330" s="1">
        <v>23280.0</v>
      </c>
      <c r="E9330" s="2" t="s">
        <v>37</v>
      </c>
      <c r="F9330" s="2">
        <v>349.0</v>
      </c>
      <c r="G9330" s="2" t="s">
        <v>28</v>
      </c>
      <c r="H9330" s="2" t="s">
        <v>29</v>
      </c>
      <c r="I9330" s="2" t="s">
        <v>25</v>
      </c>
      <c r="J9330" s="2" t="str">
        <f t="array" ref="J9330">XLOOKUP('Transaction Data'!$G9330,Product_Code,Biscuit_Brand)</f>
        <v>Shortbread</v>
      </c>
      <c r="K9330" s="2">
        <f t="array" ref="K9330">XLOOKUP('Transaction Data'!$G9330,Product_Code,Cost)</f>
        <v>10</v>
      </c>
      <c r="L9330" s="2">
        <f t="array" ref="L9330">XLOOKUP('Transaction Data'!$G9330,Product_Code,Unit_Price)</f>
        <v>45</v>
      </c>
      <c r="M9330" s="3">
        <f>'Transaction Data'!$F9330*'Transaction Data'!$K9330</f>
        <v>3490</v>
      </c>
      <c r="N9330" s="3">
        <f>'Transaction Data'!$F9330*'Transaction Data'!$L9330</f>
        <v>15705</v>
      </c>
      <c r="O9330" s="3">
        <f>'Transaction Data'!$N9330-'Transaction Data'!$M9330</f>
        <v>12215</v>
      </c>
      <c r="P9330" s="2">
        <f>DATEDIF('Transaction Data'!$D9330,'Transaction Data'!$A9330,"y")</f>
        <v>60</v>
      </c>
      <c r="Q9330" s="2" t="str">
        <f>FLOOR('Transaction Data'!$P9330,15)&amp;"-"&amp;FLOOR('Transaction Data'!$P9330,15)+14</f>
        <v>60-74</v>
      </c>
      <c r="R9330" s="2" t="str">
        <f>IF('Transaction Data'!$L9330&lt;=10,"Less Expensive","Expensive")</f>
        <v>Expensive</v>
      </c>
      <c r="S9330" s="4">
        <f>WEEKDAY('Transaction Data'!$A9330)</f>
        <v>4</v>
      </c>
      <c r="T9330" s="2" t="str">
        <f>IF(WEEKDAY('Transaction Data'!$A9330,2)&lt;6,"Weekday","Weekend")</f>
        <v>Weekday</v>
      </c>
    </row>
    <row r="9331" ht="15.75" customHeight="1">
      <c r="A9331" s="1">
        <v>45481.0</v>
      </c>
      <c r="B9331" s="2" t="s">
        <v>2264</v>
      </c>
      <c r="C9331" s="2" t="s">
        <v>78</v>
      </c>
      <c r="D9331" s="1">
        <v>38920.0</v>
      </c>
      <c r="E9331" s="2" t="s">
        <v>22</v>
      </c>
      <c r="F9331" s="2">
        <v>352.0</v>
      </c>
      <c r="G9331" s="2" t="s">
        <v>38</v>
      </c>
      <c r="H9331" s="2" t="s">
        <v>29</v>
      </c>
      <c r="I9331" s="2" t="s">
        <v>25</v>
      </c>
      <c r="J9331" s="2" t="str">
        <f t="array" ref="J9331">XLOOKUP('Transaction Data'!$G9331,Product_Code,Biscuit_Brand)</f>
        <v>Ginger Snaps</v>
      </c>
      <c r="K9331" s="2">
        <f t="array" ref="K9331">XLOOKUP('Transaction Data'!$G9331,Product_Code,Cost)</f>
        <v>14</v>
      </c>
      <c r="L9331" s="2">
        <f t="array" ref="L9331">XLOOKUP('Transaction Data'!$G9331,Product_Code,Unit_Price)</f>
        <v>28</v>
      </c>
      <c r="M9331" s="3">
        <f>'Transaction Data'!$F9331*'Transaction Data'!$K9331</f>
        <v>4928</v>
      </c>
      <c r="N9331" s="3">
        <f>'Transaction Data'!$F9331*'Transaction Data'!$L9331</f>
        <v>9856</v>
      </c>
      <c r="O9331" s="3">
        <f>'Transaction Data'!$N9331-'Transaction Data'!$M9331</f>
        <v>4928</v>
      </c>
      <c r="P9331" s="2">
        <f>DATEDIF('Transaction Data'!$D9331,'Transaction Data'!$A9331,"y")</f>
        <v>17</v>
      </c>
      <c r="Q9331" s="2" t="str">
        <f>FLOOR('Transaction Data'!$P9331,15)&amp;"-"&amp;FLOOR('Transaction Data'!$P9331,15)+14</f>
        <v>15-29</v>
      </c>
      <c r="R9331" s="2" t="str">
        <f>IF('Transaction Data'!$L9331&lt;=10,"Less Expensive","Expensive")</f>
        <v>Expensive</v>
      </c>
      <c r="S9331" s="4">
        <f>WEEKDAY('Transaction Data'!$A9331)</f>
        <v>2</v>
      </c>
      <c r="T9331" s="2" t="str">
        <f>IF(WEEKDAY('Transaction Data'!$A9331,2)&lt;6,"Weekday","Weekend")</f>
        <v>Weekday</v>
      </c>
    </row>
    <row r="9332" ht="15.75" customHeight="1">
      <c r="A9332" s="1">
        <v>45429.0</v>
      </c>
      <c r="B9332" s="2" t="s">
        <v>8512</v>
      </c>
      <c r="C9332" s="2" t="s">
        <v>78</v>
      </c>
      <c r="D9332" s="1">
        <v>30168.0</v>
      </c>
      <c r="E9332" s="2" t="s">
        <v>22</v>
      </c>
      <c r="F9332" s="2">
        <v>169.0</v>
      </c>
      <c r="G9332" s="2" t="s">
        <v>57</v>
      </c>
      <c r="H9332" s="2" t="s">
        <v>34</v>
      </c>
      <c r="I9332" s="2" t="s">
        <v>25</v>
      </c>
      <c r="J9332" s="2" t="str">
        <f t="array" ref="J9332">XLOOKUP('Transaction Data'!$G9332,Product_Code,Biscuit_Brand)</f>
        <v>Oatmeal Cookies</v>
      </c>
      <c r="K9332" s="2">
        <f t="array" ref="K9332">XLOOKUP('Transaction Data'!$G9332,Product_Code,Cost)</f>
        <v>19</v>
      </c>
      <c r="L9332" s="2">
        <f t="array" ref="L9332">XLOOKUP('Transaction Data'!$G9332,Product_Code,Unit_Price)</f>
        <v>23</v>
      </c>
      <c r="M9332" s="3">
        <f>'Transaction Data'!$F9332*'Transaction Data'!$K9332</f>
        <v>3211</v>
      </c>
      <c r="N9332" s="3">
        <f>'Transaction Data'!$F9332*'Transaction Data'!$L9332</f>
        <v>3887</v>
      </c>
      <c r="O9332" s="3">
        <f>'Transaction Data'!$N9332-'Transaction Data'!$M9332</f>
        <v>676</v>
      </c>
      <c r="P9332" s="2">
        <f>DATEDIF('Transaction Data'!$D9332,'Transaction Data'!$A9332,"y")</f>
        <v>41</v>
      </c>
      <c r="Q9332" s="2" t="str">
        <f>FLOOR('Transaction Data'!$P9332,15)&amp;"-"&amp;FLOOR('Transaction Data'!$P9332,15)+14</f>
        <v>30-44</v>
      </c>
      <c r="R9332" s="2" t="str">
        <f>IF('Transaction Data'!$L9332&lt;=10,"Less Expensive","Expensive")</f>
        <v>Expensive</v>
      </c>
      <c r="S9332" s="4">
        <f>WEEKDAY('Transaction Data'!$A9332)</f>
        <v>6</v>
      </c>
      <c r="T9332" s="2" t="str">
        <f>IF(WEEKDAY('Transaction Data'!$A9332,2)&lt;6,"Weekday","Weekend")</f>
        <v>Weekday</v>
      </c>
    </row>
    <row r="9333" ht="15.75" customHeight="1">
      <c r="A9333" s="1">
        <v>45459.0</v>
      </c>
      <c r="B9333" s="2" t="s">
        <v>8513</v>
      </c>
      <c r="C9333" s="2" t="s">
        <v>21</v>
      </c>
      <c r="D9333" s="1">
        <v>23440.0</v>
      </c>
      <c r="E9333" s="2" t="s">
        <v>63</v>
      </c>
      <c r="F9333" s="2">
        <v>129.0</v>
      </c>
      <c r="G9333" s="2" t="s">
        <v>28</v>
      </c>
      <c r="H9333" s="2" t="s">
        <v>24</v>
      </c>
      <c r="I9333" s="2" t="s">
        <v>25</v>
      </c>
      <c r="J9333" s="2" t="str">
        <f t="array" ref="J9333">XLOOKUP('Transaction Data'!$G9333,Product_Code,Biscuit_Brand)</f>
        <v>Shortbread</v>
      </c>
      <c r="K9333" s="2">
        <f t="array" ref="K9333">XLOOKUP('Transaction Data'!$G9333,Product_Code,Cost)</f>
        <v>10</v>
      </c>
      <c r="L9333" s="2">
        <f t="array" ref="L9333">XLOOKUP('Transaction Data'!$G9333,Product_Code,Unit_Price)</f>
        <v>45</v>
      </c>
      <c r="M9333" s="3">
        <f>'Transaction Data'!$F9333*'Transaction Data'!$K9333</f>
        <v>1290</v>
      </c>
      <c r="N9333" s="3">
        <f>'Transaction Data'!$F9333*'Transaction Data'!$L9333</f>
        <v>5805</v>
      </c>
      <c r="O9333" s="3">
        <f>'Transaction Data'!$N9333-'Transaction Data'!$M9333</f>
        <v>4515</v>
      </c>
      <c r="P9333" s="2">
        <f>DATEDIF('Transaction Data'!$D9333,'Transaction Data'!$A9333,"y")</f>
        <v>60</v>
      </c>
      <c r="Q9333" s="2" t="str">
        <f>FLOOR('Transaction Data'!$P9333,15)&amp;"-"&amp;FLOOR('Transaction Data'!$P9333,15)+14</f>
        <v>60-74</v>
      </c>
      <c r="R9333" s="2" t="str">
        <f>IF('Transaction Data'!$L9333&lt;=10,"Less Expensive","Expensive")</f>
        <v>Expensive</v>
      </c>
      <c r="S9333" s="4">
        <f>WEEKDAY('Transaction Data'!$A9333)</f>
        <v>1</v>
      </c>
      <c r="T9333" s="2" t="str">
        <f>IF(WEEKDAY('Transaction Data'!$A9333,2)&lt;6,"Weekday","Weekend")</f>
        <v>Weekend</v>
      </c>
    </row>
    <row r="9334" ht="15.75" customHeight="1">
      <c r="A9334" s="1">
        <v>45348.0</v>
      </c>
      <c r="B9334" s="2" t="s">
        <v>3987</v>
      </c>
      <c r="C9334" s="2" t="s">
        <v>78</v>
      </c>
      <c r="D9334" s="1">
        <v>27004.0</v>
      </c>
      <c r="E9334" s="2" t="s">
        <v>63</v>
      </c>
      <c r="F9334" s="2">
        <v>164.0</v>
      </c>
      <c r="G9334" s="2" t="s">
        <v>55</v>
      </c>
      <c r="H9334" s="2" t="s">
        <v>42</v>
      </c>
      <c r="I9334" s="2" t="s">
        <v>25</v>
      </c>
      <c r="J9334" s="2" t="str">
        <f t="array" ref="J9334">XLOOKUP('Transaction Data'!$G9334,Product_Code,Biscuit_Brand)</f>
        <v>Vanilla Wafers</v>
      </c>
      <c r="K9334" s="2">
        <f t="array" ref="K9334">XLOOKUP('Transaction Data'!$G9334,Product_Code,Cost)</f>
        <v>18</v>
      </c>
      <c r="L9334" s="2">
        <f t="array" ref="L9334">XLOOKUP('Transaction Data'!$G9334,Product_Code,Unit_Price)</f>
        <v>36</v>
      </c>
      <c r="M9334" s="3">
        <f>'Transaction Data'!$F9334*'Transaction Data'!$K9334</f>
        <v>2952</v>
      </c>
      <c r="N9334" s="3">
        <f>'Transaction Data'!$F9334*'Transaction Data'!$L9334</f>
        <v>5904</v>
      </c>
      <c r="O9334" s="3">
        <f>'Transaction Data'!$N9334-'Transaction Data'!$M9334</f>
        <v>2952</v>
      </c>
      <c r="P9334" s="2">
        <f>DATEDIF('Transaction Data'!$D9334,'Transaction Data'!$A9334,"y")</f>
        <v>50</v>
      </c>
      <c r="Q9334" s="2" t="str">
        <f>FLOOR('Transaction Data'!$P9334,15)&amp;"-"&amp;FLOOR('Transaction Data'!$P9334,15)+14</f>
        <v>45-59</v>
      </c>
      <c r="R9334" s="2" t="str">
        <f>IF('Transaction Data'!$L9334&lt;=10,"Less Expensive","Expensive")</f>
        <v>Expensive</v>
      </c>
      <c r="S9334" s="4">
        <f>WEEKDAY('Transaction Data'!$A9334)</f>
        <v>2</v>
      </c>
      <c r="T9334" s="2" t="str">
        <f>IF(WEEKDAY('Transaction Data'!$A9334,2)&lt;6,"Weekday","Weekend")</f>
        <v>Weekday</v>
      </c>
    </row>
    <row r="9335" ht="15.75" customHeight="1">
      <c r="A9335" s="1">
        <v>45472.0</v>
      </c>
      <c r="B9335" s="2" t="s">
        <v>8514</v>
      </c>
      <c r="C9335" s="2" t="s">
        <v>47</v>
      </c>
      <c r="D9335" s="1">
        <v>31549.0</v>
      </c>
      <c r="E9335" s="2" t="s">
        <v>22</v>
      </c>
      <c r="F9335" s="2">
        <v>73.0</v>
      </c>
      <c r="G9335" s="2" t="s">
        <v>60</v>
      </c>
      <c r="H9335" s="2" t="s">
        <v>45</v>
      </c>
      <c r="I9335" s="2" t="s">
        <v>25</v>
      </c>
      <c r="J9335" s="2" t="str">
        <f t="array" ref="J9335">XLOOKUP('Transaction Data'!$G9335,Product_Code,Biscuit_Brand)</f>
        <v>Peanut Butter Bites</v>
      </c>
      <c r="K9335" s="2">
        <f t="array" ref="K9335">XLOOKUP('Transaction Data'!$G9335,Product_Code,Cost)</f>
        <v>5</v>
      </c>
      <c r="L9335" s="2">
        <f t="array" ref="L9335">XLOOKUP('Transaction Data'!$G9335,Product_Code,Unit_Price)</f>
        <v>7</v>
      </c>
      <c r="M9335" s="3">
        <f>'Transaction Data'!$F9335*'Transaction Data'!$K9335</f>
        <v>365</v>
      </c>
      <c r="N9335" s="3">
        <f>'Transaction Data'!$F9335*'Transaction Data'!$L9335</f>
        <v>511</v>
      </c>
      <c r="O9335" s="3">
        <f>'Transaction Data'!$N9335-'Transaction Data'!$M9335</f>
        <v>146</v>
      </c>
      <c r="P9335" s="2">
        <f>DATEDIF('Transaction Data'!$D9335,'Transaction Data'!$A9335,"y")</f>
        <v>38</v>
      </c>
      <c r="Q9335" s="2" t="str">
        <f>FLOOR('Transaction Data'!$P9335,15)&amp;"-"&amp;FLOOR('Transaction Data'!$P9335,15)+14</f>
        <v>30-44</v>
      </c>
      <c r="R9335" s="2" t="str">
        <f>IF('Transaction Data'!$L9335&lt;=10,"Less Expensive","Expensive")</f>
        <v>Less Expensive</v>
      </c>
      <c r="S9335" s="4">
        <f>WEEKDAY('Transaction Data'!$A9335)</f>
        <v>7</v>
      </c>
      <c r="T9335" s="2" t="str">
        <f>IF(WEEKDAY('Transaction Data'!$A9335,2)&lt;6,"Weekday","Weekend")</f>
        <v>Weekend</v>
      </c>
    </row>
    <row r="9336" ht="15.75" customHeight="1">
      <c r="A9336" s="1">
        <v>45447.0</v>
      </c>
      <c r="B9336" s="2" t="s">
        <v>8515</v>
      </c>
      <c r="C9336" s="2" t="s">
        <v>78</v>
      </c>
      <c r="D9336" s="1">
        <v>35420.0</v>
      </c>
      <c r="E9336" s="2" t="s">
        <v>27</v>
      </c>
      <c r="F9336" s="2">
        <v>167.0</v>
      </c>
      <c r="G9336" s="2" t="s">
        <v>38</v>
      </c>
      <c r="H9336" s="2" t="s">
        <v>24</v>
      </c>
      <c r="I9336" s="2" t="s">
        <v>25</v>
      </c>
      <c r="J9336" s="2" t="str">
        <f t="array" ref="J9336">XLOOKUP('Transaction Data'!$G9336,Product_Code,Biscuit_Brand)</f>
        <v>Ginger Snaps</v>
      </c>
      <c r="K9336" s="2">
        <f t="array" ref="K9336">XLOOKUP('Transaction Data'!$G9336,Product_Code,Cost)</f>
        <v>14</v>
      </c>
      <c r="L9336" s="2">
        <f t="array" ref="L9336">XLOOKUP('Transaction Data'!$G9336,Product_Code,Unit_Price)</f>
        <v>28</v>
      </c>
      <c r="M9336" s="3">
        <f>'Transaction Data'!$F9336*'Transaction Data'!$K9336</f>
        <v>2338</v>
      </c>
      <c r="N9336" s="3">
        <f>'Transaction Data'!$F9336*'Transaction Data'!$L9336</f>
        <v>4676</v>
      </c>
      <c r="O9336" s="3">
        <f>'Transaction Data'!$N9336-'Transaction Data'!$M9336</f>
        <v>2338</v>
      </c>
      <c r="P9336" s="2">
        <f>DATEDIF('Transaction Data'!$D9336,'Transaction Data'!$A9336,"y")</f>
        <v>27</v>
      </c>
      <c r="Q9336" s="2" t="str">
        <f>FLOOR('Transaction Data'!$P9336,15)&amp;"-"&amp;FLOOR('Transaction Data'!$P9336,15)+14</f>
        <v>15-29</v>
      </c>
      <c r="R9336" s="2" t="str">
        <f>IF('Transaction Data'!$L9336&lt;=10,"Less Expensive","Expensive")</f>
        <v>Expensive</v>
      </c>
      <c r="S9336" s="4">
        <f>WEEKDAY('Transaction Data'!$A9336)</f>
        <v>3</v>
      </c>
      <c r="T9336" s="2" t="str">
        <f>IF(WEEKDAY('Transaction Data'!$A9336,2)&lt;6,"Weekday","Weekend")</f>
        <v>Weekday</v>
      </c>
    </row>
    <row r="9337" ht="15.75" customHeight="1">
      <c r="A9337" s="1">
        <v>45382.0</v>
      </c>
      <c r="B9337" s="2" t="s">
        <v>8516</v>
      </c>
      <c r="C9337" s="2" t="s">
        <v>72</v>
      </c>
      <c r="D9337" s="1">
        <v>29532.0</v>
      </c>
      <c r="E9337" s="2" t="s">
        <v>37</v>
      </c>
      <c r="F9337" s="2">
        <v>132.0</v>
      </c>
      <c r="G9337" s="2" t="s">
        <v>44</v>
      </c>
      <c r="H9337" s="2" t="s">
        <v>29</v>
      </c>
      <c r="I9337" s="2" t="s">
        <v>25</v>
      </c>
      <c r="J9337" s="2" t="str">
        <f t="array" ref="J9337">XLOOKUP('Transaction Data'!$G9337,Product_Code,Biscuit_Brand)</f>
        <v>Butter Crunch</v>
      </c>
      <c r="K9337" s="2">
        <f t="array" ref="K9337">XLOOKUP('Transaction Data'!$G9337,Product_Code,Cost)</f>
        <v>10</v>
      </c>
      <c r="L9337" s="2">
        <f t="array" ref="L9337">XLOOKUP('Transaction Data'!$G9337,Product_Code,Unit_Price)</f>
        <v>11</v>
      </c>
      <c r="M9337" s="3">
        <f>'Transaction Data'!$F9337*'Transaction Data'!$K9337</f>
        <v>1320</v>
      </c>
      <c r="N9337" s="3">
        <f>'Transaction Data'!$F9337*'Transaction Data'!$L9337</f>
        <v>1452</v>
      </c>
      <c r="O9337" s="3">
        <f>'Transaction Data'!$N9337-'Transaction Data'!$M9337</f>
        <v>132</v>
      </c>
      <c r="P9337" s="2">
        <f>DATEDIF('Transaction Data'!$D9337,'Transaction Data'!$A9337,"y")</f>
        <v>43</v>
      </c>
      <c r="Q9337" s="2" t="str">
        <f>FLOOR('Transaction Data'!$P9337,15)&amp;"-"&amp;FLOOR('Transaction Data'!$P9337,15)+14</f>
        <v>30-44</v>
      </c>
      <c r="R9337" s="2" t="str">
        <f>IF('Transaction Data'!$L9337&lt;=10,"Less Expensive","Expensive")</f>
        <v>Expensive</v>
      </c>
      <c r="S9337" s="4">
        <f>WEEKDAY('Transaction Data'!$A9337)</f>
        <v>1</v>
      </c>
      <c r="T9337" s="2" t="str">
        <f>IF(WEEKDAY('Transaction Data'!$A9337,2)&lt;6,"Weekday","Weekend")</f>
        <v>Weekend</v>
      </c>
    </row>
    <row r="9338" ht="15.75" customHeight="1">
      <c r="A9338" s="1">
        <v>45381.0</v>
      </c>
      <c r="B9338" s="2" t="s">
        <v>8517</v>
      </c>
      <c r="C9338" s="2" t="s">
        <v>65</v>
      </c>
      <c r="D9338" s="1">
        <v>23709.0</v>
      </c>
      <c r="E9338" s="2" t="s">
        <v>63</v>
      </c>
      <c r="F9338" s="2">
        <v>408.0</v>
      </c>
      <c r="G9338" s="2" t="s">
        <v>55</v>
      </c>
      <c r="H9338" s="2" t="s">
        <v>42</v>
      </c>
      <c r="I9338" s="2" t="s">
        <v>25</v>
      </c>
      <c r="J9338" s="2" t="str">
        <f t="array" ref="J9338">XLOOKUP('Transaction Data'!$G9338,Product_Code,Biscuit_Brand)</f>
        <v>Vanilla Wafers</v>
      </c>
      <c r="K9338" s="2">
        <f t="array" ref="K9338">XLOOKUP('Transaction Data'!$G9338,Product_Code,Cost)</f>
        <v>18</v>
      </c>
      <c r="L9338" s="2">
        <f t="array" ref="L9338">XLOOKUP('Transaction Data'!$G9338,Product_Code,Unit_Price)</f>
        <v>36</v>
      </c>
      <c r="M9338" s="3">
        <f>'Transaction Data'!$F9338*'Transaction Data'!$K9338</f>
        <v>7344</v>
      </c>
      <c r="N9338" s="3">
        <f>'Transaction Data'!$F9338*'Transaction Data'!$L9338</f>
        <v>14688</v>
      </c>
      <c r="O9338" s="3">
        <f>'Transaction Data'!$N9338-'Transaction Data'!$M9338</f>
        <v>7344</v>
      </c>
      <c r="P9338" s="2">
        <f>DATEDIF('Transaction Data'!$D9338,'Transaction Data'!$A9338,"y")</f>
        <v>59</v>
      </c>
      <c r="Q9338" s="2" t="str">
        <f>FLOOR('Transaction Data'!$P9338,15)&amp;"-"&amp;FLOOR('Transaction Data'!$P9338,15)+14</f>
        <v>45-59</v>
      </c>
      <c r="R9338" s="2" t="str">
        <f>IF('Transaction Data'!$L9338&lt;=10,"Less Expensive","Expensive")</f>
        <v>Expensive</v>
      </c>
      <c r="S9338" s="4">
        <f>WEEKDAY('Transaction Data'!$A9338)</f>
        <v>7</v>
      </c>
      <c r="T9338" s="2" t="str">
        <f>IF(WEEKDAY('Transaction Data'!$A9338,2)&lt;6,"Weekday","Weekend")</f>
        <v>Weekend</v>
      </c>
    </row>
    <row r="9339" ht="15.75" customHeight="1">
      <c r="A9339" s="1">
        <v>45309.0</v>
      </c>
      <c r="B9339" s="2" t="s">
        <v>8518</v>
      </c>
      <c r="C9339" s="2" t="s">
        <v>54</v>
      </c>
      <c r="D9339" s="1">
        <v>28791.0</v>
      </c>
      <c r="E9339" s="2" t="s">
        <v>63</v>
      </c>
      <c r="F9339" s="2">
        <v>221.0</v>
      </c>
      <c r="G9339" s="2" t="s">
        <v>28</v>
      </c>
      <c r="H9339" s="2" t="s">
        <v>45</v>
      </c>
      <c r="I9339" s="2" t="s">
        <v>25</v>
      </c>
      <c r="J9339" s="2" t="str">
        <f t="array" ref="J9339">XLOOKUP('Transaction Data'!$G9339,Product_Code,Biscuit_Brand)</f>
        <v>Shortbread</v>
      </c>
      <c r="K9339" s="2">
        <f t="array" ref="K9339">XLOOKUP('Transaction Data'!$G9339,Product_Code,Cost)</f>
        <v>10</v>
      </c>
      <c r="L9339" s="2">
        <f t="array" ref="L9339">XLOOKUP('Transaction Data'!$G9339,Product_Code,Unit_Price)</f>
        <v>45</v>
      </c>
      <c r="M9339" s="3">
        <f>'Transaction Data'!$F9339*'Transaction Data'!$K9339</f>
        <v>2210</v>
      </c>
      <c r="N9339" s="3">
        <f>'Transaction Data'!$F9339*'Transaction Data'!$L9339</f>
        <v>9945</v>
      </c>
      <c r="O9339" s="3">
        <f>'Transaction Data'!$N9339-'Transaction Data'!$M9339</f>
        <v>7735</v>
      </c>
      <c r="P9339" s="2">
        <f>DATEDIF('Transaction Data'!$D9339,'Transaction Data'!$A9339,"y")</f>
        <v>45</v>
      </c>
      <c r="Q9339" s="2" t="str">
        <f>FLOOR('Transaction Data'!$P9339,15)&amp;"-"&amp;FLOOR('Transaction Data'!$P9339,15)+14</f>
        <v>45-59</v>
      </c>
      <c r="R9339" s="2" t="str">
        <f>IF('Transaction Data'!$L9339&lt;=10,"Less Expensive","Expensive")</f>
        <v>Expensive</v>
      </c>
      <c r="S9339" s="4">
        <f>WEEKDAY('Transaction Data'!$A9339)</f>
        <v>5</v>
      </c>
      <c r="T9339" s="2" t="str">
        <f>IF(WEEKDAY('Transaction Data'!$A9339,2)&lt;6,"Weekday","Weekend")</f>
        <v>Weekday</v>
      </c>
    </row>
    <row r="9340" ht="15.75" customHeight="1">
      <c r="A9340" s="1">
        <v>45443.0</v>
      </c>
      <c r="B9340" s="2" t="s">
        <v>8519</v>
      </c>
      <c r="C9340" s="2" t="s">
        <v>51</v>
      </c>
      <c r="D9340" s="1">
        <v>25028.0</v>
      </c>
      <c r="E9340" s="2" t="s">
        <v>22</v>
      </c>
      <c r="F9340" s="2">
        <v>35.0</v>
      </c>
      <c r="G9340" s="2" t="s">
        <v>61</v>
      </c>
      <c r="H9340" s="2" t="s">
        <v>24</v>
      </c>
      <c r="I9340" s="2" t="s">
        <v>25</v>
      </c>
      <c r="J9340" s="2" t="str">
        <f t="array" ref="J9340">XLOOKUP('Transaction Data'!$G9340,Product_Code,Biscuit_Brand)</f>
        <v>Choco Delight</v>
      </c>
      <c r="K9340" s="2">
        <f t="array" ref="K9340">XLOOKUP('Transaction Data'!$G9340,Product_Code,Cost)</f>
        <v>3</v>
      </c>
      <c r="L9340" s="2">
        <f t="array" ref="L9340">XLOOKUP('Transaction Data'!$G9340,Product_Code,Unit_Price)</f>
        <v>5</v>
      </c>
      <c r="M9340" s="3">
        <f>'Transaction Data'!$F9340*'Transaction Data'!$K9340</f>
        <v>105</v>
      </c>
      <c r="N9340" s="3">
        <f>'Transaction Data'!$F9340*'Transaction Data'!$L9340</f>
        <v>175</v>
      </c>
      <c r="O9340" s="3">
        <f>'Transaction Data'!$N9340-'Transaction Data'!$M9340</f>
        <v>70</v>
      </c>
      <c r="P9340" s="2">
        <f>DATEDIF('Transaction Data'!$D9340,'Transaction Data'!$A9340,"y")</f>
        <v>55</v>
      </c>
      <c r="Q9340" s="2" t="str">
        <f>FLOOR('Transaction Data'!$P9340,15)&amp;"-"&amp;FLOOR('Transaction Data'!$P9340,15)+14</f>
        <v>45-59</v>
      </c>
      <c r="R9340" s="2" t="str">
        <f>IF('Transaction Data'!$L9340&lt;=10,"Less Expensive","Expensive")</f>
        <v>Less Expensive</v>
      </c>
      <c r="S9340" s="4">
        <f>WEEKDAY('Transaction Data'!$A9340)</f>
        <v>6</v>
      </c>
      <c r="T9340" s="2" t="str">
        <f>IF(WEEKDAY('Transaction Data'!$A9340,2)&lt;6,"Weekday","Weekend")</f>
        <v>Weekday</v>
      </c>
    </row>
    <row r="9341" ht="15.75" customHeight="1">
      <c r="A9341" s="1">
        <v>45502.0</v>
      </c>
      <c r="B9341" s="2" t="s">
        <v>8520</v>
      </c>
      <c r="C9341" s="2" t="s">
        <v>47</v>
      </c>
      <c r="D9341" s="1">
        <v>30689.0</v>
      </c>
      <c r="E9341" s="2" t="s">
        <v>27</v>
      </c>
      <c r="F9341" s="2">
        <v>195.0</v>
      </c>
      <c r="G9341" s="2" t="s">
        <v>23</v>
      </c>
      <c r="H9341" s="2" t="s">
        <v>29</v>
      </c>
      <c r="I9341" s="2" t="s">
        <v>25</v>
      </c>
      <c r="J9341" s="2" t="str">
        <f t="array" ref="J9341">XLOOKUP('Transaction Data'!$G9341,Product_Code,Biscuit_Brand)</f>
        <v>Cinnamon Swirls</v>
      </c>
      <c r="K9341" s="2">
        <f t="array" ref="K9341">XLOOKUP('Transaction Data'!$G9341,Product_Code,Cost)</f>
        <v>10</v>
      </c>
      <c r="L9341" s="2">
        <f t="array" ref="L9341">XLOOKUP('Transaction Data'!$G9341,Product_Code,Unit_Price)</f>
        <v>14</v>
      </c>
      <c r="M9341" s="3">
        <f>'Transaction Data'!$F9341*'Transaction Data'!$K9341</f>
        <v>1950</v>
      </c>
      <c r="N9341" s="3">
        <f>'Transaction Data'!$F9341*'Transaction Data'!$L9341</f>
        <v>2730</v>
      </c>
      <c r="O9341" s="3">
        <f>'Transaction Data'!$N9341-'Transaction Data'!$M9341</f>
        <v>780</v>
      </c>
      <c r="P9341" s="2">
        <f>DATEDIF('Transaction Data'!$D9341,'Transaction Data'!$A9341,"y")</f>
        <v>40</v>
      </c>
      <c r="Q9341" s="2" t="str">
        <f>FLOOR('Transaction Data'!$P9341,15)&amp;"-"&amp;FLOOR('Transaction Data'!$P9341,15)+14</f>
        <v>30-44</v>
      </c>
      <c r="R9341" s="2" t="str">
        <f>IF('Transaction Data'!$L9341&lt;=10,"Less Expensive","Expensive")</f>
        <v>Expensive</v>
      </c>
      <c r="S9341" s="4">
        <f>WEEKDAY('Transaction Data'!$A9341)</f>
        <v>2</v>
      </c>
      <c r="T9341" s="2" t="str">
        <f>IF(WEEKDAY('Transaction Data'!$A9341,2)&lt;6,"Weekday","Weekend")</f>
        <v>Weekday</v>
      </c>
    </row>
    <row r="9342" ht="15.75" customHeight="1">
      <c r="A9342" s="1">
        <v>45490.0</v>
      </c>
      <c r="B9342" s="2" t="s">
        <v>8521</v>
      </c>
      <c r="C9342" s="2" t="s">
        <v>32</v>
      </c>
      <c r="D9342" s="1">
        <v>29673.0</v>
      </c>
      <c r="E9342" s="2" t="s">
        <v>37</v>
      </c>
      <c r="F9342" s="2">
        <v>178.0</v>
      </c>
      <c r="G9342" s="2" t="s">
        <v>28</v>
      </c>
      <c r="H9342" s="2" t="s">
        <v>29</v>
      </c>
      <c r="I9342" s="2" t="s">
        <v>25</v>
      </c>
      <c r="J9342" s="2" t="str">
        <f t="array" ref="J9342">XLOOKUP('Transaction Data'!$G9342,Product_Code,Biscuit_Brand)</f>
        <v>Shortbread</v>
      </c>
      <c r="K9342" s="2">
        <f t="array" ref="K9342">XLOOKUP('Transaction Data'!$G9342,Product_Code,Cost)</f>
        <v>10</v>
      </c>
      <c r="L9342" s="2">
        <f t="array" ref="L9342">XLOOKUP('Transaction Data'!$G9342,Product_Code,Unit_Price)</f>
        <v>45</v>
      </c>
      <c r="M9342" s="3">
        <f>'Transaction Data'!$F9342*'Transaction Data'!$K9342</f>
        <v>1780</v>
      </c>
      <c r="N9342" s="3">
        <f>'Transaction Data'!$F9342*'Transaction Data'!$L9342</f>
        <v>8010</v>
      </c>
      <c r="O9342" s="3">
        <f>'Transaction Data'!$N9342-'Transaction Data'!$M9342</f>
        <v>6230</v>
      </c>
      <c r="P9342" s="2">
        <f>DATEDIF('Transaction Data'!$D9342,'Transaction Data'!$A9342,"y")</f>
        <v>43</v>
      </c>
      <c r="Q9342" s="2" t="str">
        <f>FLOOR('Transaction Data'!$P9342,15)&amp;"-"&amp;FLOOR('Transaction Data'!$P9342,15)+14</f>
        <v>30-44</v>
      </c>
      <c r="R9342" s="2" t="str">
        <f>IF('Transaction Data'!$L9342&lt;=10,"Less Expensive","Expensive")</f>
        <v>Expensive</v>
      </c>
      <c r="S9342" s="4">
        <f>WEEKDAY('Transaction Data'!$A9342)</f>
        <v>4</v>
      </c>
      <c r="T9342" s="2" t="str">
        <f>IF(WEEKDAY('Transaction Data'!$A9342,2)&lt;6,"Weekday","Weekend")</f>
        <v>Weekday</v>
      </c>
    </row>
    <row r="9343" ht="15.75" customHeight="1">
      <c r="A9343" s="1">
        <v>45426.0</v>
      </c>
      <c r="B9343" s="2" t="s">
        <v>8522</v>
      </c>
      <c r="C9343" s="2" t="s">
        <v>32</v>
      </c>
      <c r="D9343" s="1">
        <v>25256.0</v>
      </c>
      <c r="E9343" s="2" t="s">
        <v>37</v>
      </c>
      <c r="F9343" s="2">
        <v>324.0</v>
      </c>
      <c r="G9343" s="2" t="s">
        <v>33</v>
      </c>
      <c r="H9343" s="2" t="s">
        <v>34</v>
      </c>
      <c r="I9343" s="2" t="s">
        <v>25</v>
      </c>
      <c r="J9343" s="2" t="str">
        <f t="array" ref="J9343">XLOOKUP('Transaction Data'!$G9343,Product_Code,Biscuit_Brand)</f>
        <v>Caramel Biscuits</v>
      </c>
      <c r="K9343" s="2">
        <f t="array" ref="K9343">XLOOKUP('Transaction Data'!$G9343,Product_Code,Cost)</f>
        <v>18</v>
      </c>
      <c r="L9343" s="2">
        <f t="array" ref="L9343">XLOOKUP('Transaction Data'!$G9343,Product_Code,Unit_Price)</f>
        <v>22</v>
      </c>
      <c r="M9343" s="3">
        <f>'Transaction Data'!$F9343*'Transaction Data'!$K9343</f>
        <v>5832</v>
      </c>
      <c r="N9343" s="3">
        <f>'Transaction Data'!$F9343*'Transaction Data'!$L9343</f>
        <v>7128</v>
      </c>
      <c r="O9343" s="3">
        <f>'Transaction Data'!$N9343-'Transaction Data'!$M9343</f>
        <v>1296</v>
      </c>
      <c r="P9343" s="2">
        <f>DATEDIF('Transaction Data'!$D9343,'Transaction Data'!$A9343,"y")</f>
        <v>55</v>
      </c>
      <c r="Q9343" s="2" t="str">
        <f>FLOOR('Transaction Data'!$P9343,15)&amp;"-"&amp;FLOOR('Transaction Data'!$P9343,15)+14</f>
        <v>45-59</v>
      </c>
      <c r="R9343" s="2" t="str">
        <f>IF('Transaction Data'!$L9343&lt;=10,"Less Expensive","Expensive")</f>
        <v>Expensive</v>
      </c>
      <c r="S9343" s="4">
        <f>WEEKDAY('Transaction Data'!$A9343)</f>
        <v>3</v>
      </c>
      <c r="T9343" s="2" t="str">
        <f>IF(WEEKDAY('Transaction Data'!$A9343,2)&lt;6,"Weekday","Weekend")</f>
        <v>Weekday</v>
      </c>
    </row>
    <row r="9344" ht="15.75" customHeight="1">
      <c r="A9344" s="1">
        <v>45408.0</v>
      </c>
      <c r="B9344" s="2" t="s">
        <v>8523</v>
      </c>
      <c r="C9344" s="2" t="s">
        <v>54</v>
      </c>
      <c r="D9344" s="1">
        <v>28247.0</v>
      </c>
      <c r="E9344" s="2" t="s">
        <v>27</v>
      </c>
      <c r="F9344" s="2">
        <v>189.0</v>
      </c>
      <c r="G9344" s="2" t="s">
        <v>28</v>
      </c>
      <c r="H9344" s="2" t="s">
        <v>24</v>
      </c>
      <c r="I9344" s="2" t="s">
        <v>25</v>
      </c>
      <c r="J9344" s="2" t="str">
        <f t="array" ref="J9344">XLOOKUP('Transaction Data'!$G9344,Product_Code,Biscuit_Brand)</f>
        <v>Shortbread</v>
      </c>
      <c r="K9344" s="2">
        <f t="array" ref="K9344">XLOOKUP('Transaction Data'!$G9344,Product_Code,Cost)</f>
        <v>10</v>
      </c>
      <c r="L9344" s="2">
        <f t="array" ref="L9344">XLOOKUP('Transaction Data'!$G9344,Product_Code,Unit_Price)</f>
        <v>45</v>
      </c>
      <c r="M9344" s="3">
        <f>'Transaction Data'!$F9344*'Transaction Data'!$K9344</f>
        <v>1890</v>
      </c>
      <c r="N9344" s="3">
        <f>'Transaction Data'!$F9344*'Transaction Data'!$L9344</f>
        <v>8505</v>
      </c>
      <c r="O9344" s="3">
        <f>'Transaction Data'!$N9344-'Transaction Data'!$M9344</f>
        <v>6615</v>
      </c>
      <c r="P9344" s="2">
        <f>DATEDIF('Transaction Data'!$D9344,'Transaction Data'!$A9344,"y")</f>
        <v>46</v>
      </c>
      <c r="Q9344" s="2" t="str">
        <f>FLOOR('Transaction Data'!$P9344,15)&amp;"-"&amp;FLOOR('Transaction Data'!$P9344,15)+14</f>
        <v>45-59</v>
      </c>
      <c r="R9344" s="2" t="str">
        <f>IF('Transaction Data'!$L9344&lt;=10,"Less Expensive","Expensive")</f>
        <v>Expensive</v>
      </c>
      <c r="S9344" s="4">
        <f>WEEKDAY('Transaction Data'!$A9344)</f>
        <v>6</v>
      </c>
      <c r="T9344" s="2" t="str">
        <f>IF(WEEKDAY('Transaction Data'!$A9344,2)&lt;6,"Weekday","Weekend")</f>
        <v>Weekday</v>
      </c>
    </row>
    <row r="9345" ht="15.75" customHeight="1">
      <c r="A9345" s="1">
        <v>45292.0</v>
      </c>
      <c r="B9345" s="2" t="s">
        <v>8524</v>
      </c>
      <c r="C9345" s="2" t="s">
        <v>72</v>
      </c>
      <c r="D9345" s="1">
        <v>25520.0</v>
      </c>
      <c r="E9345" s="2" t="s">
        <v>22</v>
      </c>
      <c r="F9345" s="2">
        <v>474.0</v>
      </c>
      <c r="G9345" s="2" t="s">
        <v>55</v>
      </c>
      <c r="H9345" s="2" t="s">
        <v>42</v>
      </c>
      <c r="I9345" s="2" t="s">
        <v>25</v>
      </c>
      <c r="J9345" s="2" t="str">
        <f t="array" ref="J9345">XLOOKUP('Transaction Data'!$G9345,Product_Code,Biscuit_Brand)</f>
        <v>Vanilla Wafers</v>
      </c>
      <c r="K9345" s="2">
        <f t="array" ref="K9345">XLOOKUP('Transaction Data'!$G9345,Product_Code,Cost)</f>
        <v>18</v>
      </c>
      <c r="L9345" s="2">
        <f t="array" ref="L9345">XLOOKUP('Transaction Data'!$G9345,Product_Code,Unit_Price)</f>
        <v>36</v>
      </c>
      <c r="M9345" s="3">
        <f>'Transaction Data'!$F9345*'Transaction Data'!$K9345</f>
        <v>8532</v>
      </c>
      <c r="N9345" s="3">
        <f>'Transaction Data'!$F9345*'Transaction Data'!$L9345</f>
        <v>17064</v>
      </c>
      <c r="O9345" s="3">
        <f>'Transaction Data'!$N9345-'Transaction Data'!$M9345</f>
        <v>8532</v>
      </c>
      <c r="P9345" s="2">
        <f>DATEDIF('Transaction Data'!$D9345,'Transaction Data'!$A9345,"y")</f>
        <v>54</v>
      </c>
      <c r="Q9345" s="2" t="str">
        <f>FLOOR('Transaction Data'!$P9345,15)&amp;"-"&amp;FLOOR('Transaction Data'!$P9345,15)+14</f>
        <v>45-59</v>
      </c>
      <c r="R9345" s="2" t="str">
        <f>IF('Transaction Data'!$L9345&lt;=10,"Less Expensive","Expensive")</f>
        <v>Expensive</v>
      </c>
      <c r="S9345" s="4">
        <f>WEEKDAY('Transaction Data'!$A9345)</f>
        <v>2</v>
      </c>
      <c r="T9345" s="2" t="str">
        <f>IF(WEEKDAY('Transaction Data'!$A9345,2)&lt;6,"Weekday","Weekend")</f>
        <v>Weekday</v>
      </c>
    </row>
    <row r="9346" ht="15.75" customHeight="1">
      <c r="A9346" s="1">
        <v>45436.0</v>
      </c>
      <c r="B9346" s="2" t="s">
        <v>8525</v>
      </c>
      <c r="C9346" s="2" t="s">
        <v>78</v>
      </c>
      <c r="D9346" s="1">
        <v>29257.0</v>
      </c>
      <c r="E9346" s="2" t="s">
        <v>37</v>
      </c>
      <c r="F9346" s="2">
        <v>92.0</v>
      </c>
      <c r="G9346" s="2" t="s">
        <v>23</v>
      </c>
      <c r="H9346" s="2" t="s">
        <v>45</v>
      </c>
      <c r="I9346" s="2" t="s">
        <v>25</v>
      </c>
      <c r="J9346" s="2" t="str">
        <f t="array" ref="J9346">XLOOKUP('Transaction Data'!$G9346,Product_Code,Biscuit_Brand)</f>
        <v>Cinnamon Swirls</v>
      </c>
      <c r="K9346" s="2">
        <f t="array" ref="K9346">XLOOKUP('Transaction Data'!$G9346,Product_Code,Cost)</f>
        <v>10</v>
      </c>
      <c r="L9346" s="2">
        <f t="array" ref="L9346">XLOOKUP('Transaction Data'!$G9346,Product_Code,Unit_Price)</f>
        <v>14</v>
      </c>
      <c r="M9346" s="3">
        <f>'Transaction Data'!$F9346*'Transaction Data'!$K9346</f>
        <v>920</v>
      </c>
      <c r="N9346" s="3">
        <f>'Transaction Data'!$F9346*'Transaction Data'!$L9346</f>
        <v>1288</v>
      </c>
      <c r="O9346" s="3">
        <f>'Transaction Data'!$N9346-'Transaction Data'!$M9346</f>
        <v>368</v>
      </c>
      <c r="P9346" s="2">
        <f>DATEDIF('Transaction Data'!$D9346,'Transaction Data'!$A9346,"y")</f>
        <v>44</v>
      </c>
      <c r="Q9346" s="2" t="str">
        <f>FLOOR('Transaction Data'!$P9346,15)&amp;"-"&amp;FLOOR('Transaction Data'!$P9346,15)+14</f>
        <v>30-44</v>
      </c>
      <c r="R9346" s="2" t="str">
        <f>IF('Transaction Data'!$L9346&lt;=10,"Less Expensive","Expensive")</f>
        <v>Expensive</v>
      </c>
      <c r="S9346" s="4">
        <f>WEEKDAY('Transaction Data'!$A9346)</f>
        <v>6</v>
      </c>
      <c r="T9346" s="2" t="str">
        <f>IF(WEEKDAY('Transaction Data'!$A9346,2)&lt;6,"Weekday","Weekend")</f>
        <v>Weekday</v>
      </c>
    </row>
    <row r="9347" ht="15.75" customHeight="1">
      <c r="A9347" s="1">
        <v>45491.0</v>
      </c>
      <c r="B9347" s="2" t="s">
        <v>8526</v>
      </c>
      <c r="C9347" s="2" t="s">
        <v>65</v>
      </c>
      <c r="D9347" s="1">
        <v>16023.0</v>
      </c>
      <c r="E9347" s="2" t="s">
        <v>63</v>
      </c>
      <c r="F9347" s="2">
        <v>349.0</v>
      </c>
      <c r="G9347" s="2" t="s">
        <v>60</v>
      </c>
      <c r="H9347" s="2" t="s">
        <v>24</v>
      </c>
      <c r="I9347" s="2" t="s">
        <v>25</v>
      </c>
      <c r="J9347" s="2" t="str">
        <f t="array" ref="J9347">XLOOKUP('Transaction Data'!$G9347,Product_Code,Biscuit_Brand)</f>
        <v>Peanut Butter Bites</v>
      </c>
      <c r="K9347" s="2">
        <f t="array" ref="K9347">XLOOKUP('Transaction Data'!$G9347,Product_Code,Cost)</f>
        <v>5</v>
      </c>
      <c r="L9347" s="2">
        <f t="array" ref="L9347">XLOOKUP('Transaction Data'!$G9347,Product_Code,Unit_Price)</f>
        <v>7</v>
      </c>
      <c r="M9347" s="3">
        <f>'Transaction Data'!$F9347*'Transaction Data'!$K9347</f>
        <v>1745</v>
      </c>
      <c r="N9347" s="3">
        <f>'Transaction Data'!$F9347*'Transaction Data'!$L9347</f>
        <v>2443</v>
      </c>
      <c r="O9347" s="3">
        <f>'Transaction Data'!$N9347-'Transaction Data'!$M9347</f>
        <v>698</v>
      </c>
      <c r="P9347" s="2">
        <f>DATEDIF('Transaction Data'!$D9347,'Transaction Data'!$A9347,"y")</f>
        <v>80</v>
      </c>
      <c r="Q9347" s="2" t="str">
        <f>FLOOR('Transaction Data'!$P9347,15)&amp;"-"&amp;FLOOR('Transaction Data'!$P9347,15)+14</f>
        <v>75-89</v>
      </c>
      <c r="R9347" s="2" t="str">
        <f>IF('Transaction Data'!$L9347&lt;=10,"Less Expensive","Expensive")</f>
        <v>Less Expensive</v>
      </c>
      <c r="S9347" s="4">
        <f>WEEKDAY('Transaction Data'!$A9347)</f>
        <v>5</v>
      </c>
      <c r="T9347" s="2" t="str">
        <f>IF(WEEKDAY('Transaction Data'!$A9347,2)&lt;6,"Weekday","Weekend")</f>
        <v>Weekday</v>
      </c>
    </row>
    <row r="9348" ht="15.75" customHeight="1">
      <c r="A9348" s="1">
        <v>45308.0</v>
      </c>
      <c r="B9348" s="2" t="s">
        <v>8527</v>
      </c>
      <c r="C9348" s="2" t="s">
        <v>32</v>
      </c>
      <c r="D9348" s="1">
        <v>23152.0</v>
      </c>
      <c r="E9348" s="2" t="s">
        <v>63</v>
      </c>
      <c r="F9348" s="2">
        <v>39.0</v>
      </c>
      <c r="G9348" s="2" t="s">
        <v>28</v>
      </c>
      <c r="H9348" s="2" t="s">
        <v>29</v>
      </c>
      <c r="I9348" s="2" t="s">
        <v>25</v>
      </c>
      <c r="J9348" s="2" t="str">
        <f t="array" ref="J9348">XLOOKUP('Transaction Data'!$G9348,Product_Code,Biscuit_Brand)</f>
        <v>Shortbread</v>
      </c>
      <c r="K9348" s="2">
        <f t="array" ref="K9348">XLOOKUP('Transaction Data'!$G9348,Product_Code,Cost)</f>
        <v>10</v>
      </c>
      <c r="L9348" s="2">
        <f t="array" ref="L9348">XLOOKUP('Transaction Data'!$G9348,Product_Code,Unit_Price)</f>
        <v>45</v>
      </c>
      <c r="M9348" s="3">
        <f>'Transaction Data'!$F9348*'Transaction Data'!$K9348</f>
        <v>390</v>
      </c>
      <c r="N9348" s="3">
        <f>'Transaction Data'!$F9348*'Transaction Data'!$L9348</f>
        <v>1755</v>
      </c>
      <c r="O9348" s="3">
        <f>'Transaction Data'!$N9348-'Transaction Data'!$M9348</f>
        <v>1365</v>
      </c>
      <c r="P9348" s="2">
        <f>DATEDIF('Transaction Data'!$D9348,'Transaction Data'!$A9348,"y")</f>
        <v>60</v>
      </c>
      <c r="Q9348" s="2" t="str">
        <f>FLOOR('Transaction Data'!$P9348,15)&amp;"-"&amp;FLOOR('Transaction Data'!$P9348,15)+14</f>
        <v>60-74</v>
      </c>
      <c r="R9348" s="2" t="str">
        <f>IF('Transaction Data'!$L9348&lt;=10,"Less Expensive","Expensive")</f>
        <v>Expensive</v>
      </c>
      <c r="S9348" s="4">
        <f>WEEKDAY('Transaction Data'!$A9348)</f>
        <v>4</v>
      </c>
      <c r="T9348" s="2" t="str">
        <f>IF(WEEKDAY('Transaction Data'!$A9348,2)&lt;6,"Weekday","Weekend")</f>
        <v>Weekday</v>
      </c>
    </row>
    <row r="9349" ht="15.75" customHeight="1">
      <c r="A9349" s="1">
        <v>45364.0</v>
      </c>
      <c r="B9349" s="2" t="s">
        <v>7430</v>
      </c>
      <c r="C9349" s="2" t="s">
        <v>65</v>
      </c>
      <c r="D9349" s="1">
        <v>28503.0</v>
      </c>
      <c r="E9349" s="2" t="s">
        <v>27</v>
      </c>
      <c r="F9349" s="2">
        <v>59.0</v>
      </c>
      <c r="G9349" s="2" t="s">
        <v>23</v>
      </c>
      <c r="H9349" s="2" t="s">
        <v>42</v>
      </c>
      <c r="I9349" s="2" t="s">
        <v>25</v>
      </c>
      <c r="J9349" s="2" t="str">
        <f t="array" ref="J9349">XLOOKUP('Transaction Data'!$G9349,Product_Code,Biscuit_Brand)</f>
        <v>Cinnamon Swirls</v>
      </c>
      <c r="K9349" s="2">
        <f t="array" ref="K9349">XLOOKUP('Transaction Data'!$G9349,Product_Code,Cost)</f>
        <v>10</v>
      </c>
      <c r="L9349" s="2">
        <f t="array" ref="L9349">XLOOKUP('Transaction Data'!$G9349,Product_Code,Unit_Price)</f>
        <v>14</v>
      </c>
      <c r="M9349" s="3">
        <f>'Transaction Data'!$F9349*'Transaction Data'!$K9349</f>
        <v>590</v>
      </c>
      <c r="N9349" s="3">
        <f>'Transaction Data'!$F9349*'Transaction Data'!$L9349</f>
        <v>826</v>
      </c>
      <c r="O9349" s="3">
        <f>'Transaction Data'!$N9349-'Transaction Data'!$M9349</f>
        <v>236</v>
      </c>
      <c r="P9349" s="2">
        <f>DATEDIF('Transaction Data'!$D9349,'Transaction Data'!$A9349,"y")</f>
        <v>46</v>
      </c>
      <c r="Q9349" s="2" t="str">
        <f>FLOOR('Transaction Data'!$P9349,15)&amp;"-"&amp;FLOOR('Transaction Data'!$P9349,15)+14</f>
        <v>45-59</v>
      </c>
      <c r="R9349" s="2" t="str">
        <f>IF('Transaction Data'!$L9349&lt;=10,"Less Expensive","Expensive")</f>
        <v>Expensive</v>
      </c>
      <c r="S9349" s="4">
        <f>WEEKDAY('Transaction Data'!$A9349)</f>
        <v>4</v>
      </c>
      <c r="T9349" s="2" t="str">
        <f>IF(WEEKDAY('Transaction Data'!$A9349,2)&lt;6,"Weekday","Weekend")</f>
        <v>Weekday</v>
      </c>
    </row>
    <row r="9350" ht="15.75" customHeight="1">
      <c r="A9350" s="1">
        <v>45350.0</v>
      </c>
      <c r="B9350" s="2" t="s">
        <v>8528</v>
      </c>
      <c r="C9350" s="2" t="s">
        <v>69</v>
      </c>
      <c r="D9350" s="1">
        <v>18463.0</v>
      </c>
      <c r="E9350" s="2" t="s">
        <v>27</v>
      </c>
      <c r="F9350" s="2">
        <v>10.0</v>
      </c>
      <c r="G9350" s="2" t="s">
        <v>38</v>
      </c>
      <c r="H9350" s="2" t="s">
        <v>45</v>
      </c>
      <c r="I9350" s="2" t="s">
        <v>25</v>
      </c>
      <c r="J9350" s="2" t="str">
        <f t="array" ref="J9350">XLOOKUP('Transaction Data'!$G9350,Product_Code,Biscuit_Brand)</f>
        <v>Ginger Snaps</v>
      </c>
      <c r="K9350" s="2">
        <f t="array" ref="K9350">XLOOKUP('Transaction Data'!$G9350,Product_Code,Cost)</f>
        <v>14</v>
      </c>
      <c r="L9350" s="2">
        <f t="array" ref="L9350">XLOOKUP('Transaction Data'!$G9350,Product_Code,Unit_Price)</f>
        <v>28</v>
      </c>
      <c r="M9350" s="3">
        <f>'Transaction Data'!$F9350*'Transaction Data'!$K9350</f>
        <v>140</v>
      </c>
      <c r="N9350" s="3">
        <f>'Transaction Data'!$F9350*'Transaction Data'!$L9350</f>
        <v>280</v>
      </c>
      <c r="O9350" s="3">
        <f>'Transaction Data'!$N9350-'Transaction Data'!$M9350</f>
        <v>140</v>
      </c>
      <c r="P9350" s="2">
        <f>DATEDIF('Transaction Data'!$D9350,'Transaction Data'!$A9350,"y")</f>
        <v>73</v>
      </c>
      <c r="Q9350" s="2" t="str">
        <f>FLOOR('Transaction Data'!$P9350,15)&amp;"-"&amp;FLOOR('Transaction Data'!$P9350,15)+14</f>
        <v>60-74</v>
      </c>
      <c r="R9350" s="2" t="str">
        <f>IF('Transaction Data'!$L9350&lt;=10,"Less Expensive","Expensive")</f>
        <v>Expensive</v>
      </c>
      <c r="S9350" s="4">
        <f>WEEKDAY('Transaction Data'!$A9350)</f>
        <v>4</v>
      </c>
      <c r="T9350" s="2" t="str">
        <f>IF(WEEKDAY('Transaction Data'!$A9350,2)&lt;6,"Weekday","Weekend")</f>
        <v>Weekday</v>
      </c>
    </row>
    <row r="9351" ht="15.75" customHeight="1">
      <c r="A9351" s="1">
        <v>45341.0</v>
      </c>
      <c r="B9351" s="2" t="s">
        <v>8529</v>
      </c>
      <c r="C9351" s="2" t="s">
        <v>21</v>
      </c>
      <c r="D9351" s="1">
        <v>29193.0</v>
      </c>
      <c r="E9351" s="2" t="s">
        <v>22</v>
      </c>
      <c r="F9351" s="2">
        <v>65.0</v>
      </c>
      <c r="G9351" s="2" t="s">
        <v>23</v>
      </c>
      <c r="H9351" s="2" t="s">
        <v>24</v>
      </c>
      <c r="I9351" s="2" t="s">
        <v>25</v>
      </c>
      <c r="J9351" s="2" t="str">
        <f t="array" ref="J9351">XLOOKUP('Transaction Data'!$G9351,Product_Code,Biscuit_Brand)</f>
        <v>Cinnamon Swirls</v>
      </c>
      <c r="K9351" s="2">
        <f t="array" ref="K9351">XLOOKUP('Transaction Data'!$G9351,Product_Code,Cost)</f>
        <v>10</v>
      </c>
      <c r="L9351" s="2">
        <f t="array" ref="L9351">XLOOKUP('Transaction Data'!$G9351,Product_Code,Unit_Price)</f>
        <v>14</v>
      </c>
      <c r="M9351" s="3">
        <f>'Transaction Data'!$F9351*'Transaction Data'!$K9351</f>
        <v>650</v>
      </c>
      <c r="N9351" s="3">
        <f>'Transaction Data'!$F9351*'Transaction Data'!$L9351</f>
        <v>910</v>
      </c>
      <c r="O9351" s="3">
        <f>'Transaction Data'!$N9351-'Transaction Data'!$M9351</f>
        <v>260</v>
      </c>
      <c r="P9351" s="2">
        <f>DATEDIF('Transaction Data'!$D9351,'Transaction Data'!$A9351,"y")</f>
        <v>44</v>
      </c>
      <c r="Q9351" s="2" t="str">
        <f>FLOOR('Transaction Data'!$P9351,15)&amp;"-"&amp;FLOOR('Transaction Data'!$P9351,15)+14</f>
        <v>30-44</v>
      </c>
      <c r="R9351" s="2" t="str">
        <f>IF('Transaction Data'!$L9351&lt;=10,"Less Expensive","Expensive")</f>
        <v>Expensive</v>
      </c>
      <c r="S9351" s="4">
        <f>WEEKDAY('Transaction Data'!$A9351)</f>
        <v>2</v>
      </c>
      <c r="T9351" s="2" t="str">
        <f>IF(WEEKDAY('Transaction Data'!$A9351,2)&lt;6,"Weekday","Weekend")</f>
        <v>Weekday</v>
      </c>
    </row>
    <row r="9352" ht="15.75" customHeight="1">
      <c r="A9352" s="1">
        <v>45353.0</v>
      </c>
      <c r="B9352" s="2" t="s">
        <v>8530</v>
      </c>
      <c r="C9352" s="2" t="s">
        <v>32</v>
      </c>
      <c r="D9352" s="1">
        <v>30785.0</v>
      </c>
      <c r="E9352" s="2" t="s">
        <v>22</v>
      </c>
      <c r="F9352" s="2">
        <v>107.0</v>
      </c>
      <c r="G9352" s="2" t="s">
        <v>44</v>
      </c>
      <c r="H9352" s="2" t="s">
        <v>29</v>
      </c>
      <c r="I9352" s="2" t="s">
        <v>25</v>
      </c>
      <c r="J9352" s="2" t="str">
        <f t="array" ref="J9352">XLOOKUP('Transaction Data'!$G9352,Product_Code,Biscuit_Brand)</f>
        <v>Butter Crunch</v>
      </c>
      <c r="K9352" s="2">
        <f t="array" ref="K9352">XLOOKUP('Transaction Data'!$G9352,Product_Code,Cost)</f>
        <v>10</v>
      </c>
      <c r="L9352" s="2">
        <f t="array" ref="L9352">XLOOKUP('Transaction Data'!$G9352,Product_Code,Unit_Price)</f>
        <v>11</v>
      </c>
      <c r="M9352" s="3">
        <f>'Transaction Data'!$F9352*'Transaction Data'!$K9352</f>
        <v>1070</v>
      </c>
      <c r="N9352" s="3">
        <f>'Transaction Data'!$F9352*'Transaction Data'!$L9352</f>
        <v>1177</v>
      </c>
      <c r="O9352" s="3">
        <f>'Transaction Data'!$N9352-'Transaction Data'!$M9352</f>
        <v>107</v>
      </c>
      <c r="P9352" s="2">
        <f>DATEDIF('Transaction Data'!$D9352,'Transaction Data'!$A9352,"y")</f>
        <v>39</v>
      </c>
      <c r="Q9352" s="2" t="str">
        <f>FLOOR('Transaction Data'!$P9352,15)&amp;"-"&amp;FLOOR('Transaction Data'!$P9352,15)+14</f>
        <v>30-44</v>
      </c>
      <c r="R9352" s="2" t="str">
        <f>IF('Transaction Data'!$L9352&lt;=10,"Less Expensive","Expensive")</f>
        <v>Expensive</v>
      </c>
      <c r="S9352" s="4">
        <f>WEEKDAY('Transaction Data'!$A9352)</f>
        <v>7</v>
      </c>
      <c r="T9352" s="2" t="str">
        <f>IF(WEEKDAY('Transaction Data'!$A9352,2)&lt;6,"Weekday","Weekend")</f>
        <v>Weekend</v>
      </c>
    </row>
    <row r="9353" ht="15.75" customHeight="1">
      <c r="A9353" s="1">
        <v>45389.0</v>
      </c>
      <c r="B9353" s="2" t="s">
        <v>8531</v>
      </c>
      <c r="C9353" s="2" t="s">
        <v>32</v>
      </c>
      <c r="D9353" s="1">
        <v>21195.0</v>
      </c>
      <c r="E9353" s="2" t="s">
        <v>22</v>
      </c>
      <c r="F9353" s="2">
        <v>231.0</v>
      </c>
      <c r="G9353" s="2" t="s">
        <v>33</v>
      </c>
      <c r="H9353" s="2" t="s">
        <v>29</v>
      </c>
      <c r="I9353" s="2" t="s">
        <v>25</v>
      </c>
      <c r="J9353" s="2" t="str">
        <f t="array" ref="J9353">XLOOKUP('Transaction Data'!$G9353,Product_Code,Biscuit_Brand)</f>
        <v>Caramel Biscuits</v>
      </c>
      <c r="K9353" s="2">
        <f t="array" ref="K9353">XLOOKUP('Transaction Data'!$G9353,Product_Code,Cost)</f>
        <v>18</v>
      </c>
      <c r="L9353" s="2">
        <f t="array" ref="L9353">XLOOKUP('Transaction Data'!$G9353,Product_Code,Unit_Price)</f>
        <v>22</v>
      </c>
      <c r="M9353" s="3">
        <f>'Transaction Data'!$F9353*'Transaction Data'!$K9353</f>
        <v>4158</v>
      </c>
      <c r="N9353" s="3">
        <f>'Transaction Data'!$F9353*'Transaction Data'!$L9353</f>
        <v>5082</v>
      </c>
      <c r="O9353" s="3">
        <f>'Transaction Data'!$N9353-'Transaction Data'!$M9353</f>
        <v>924</v>
      </c>
      <c r="P9353" s="2">
        <f>DATEDIF('Transaction Data'!$D9353,'Transaction Data'!$A9353,"y")</f>
        <v>66</v>
      </c>
      <c r="Q9353" s="2" t="str">
        <f>FLOOR('Transaction Data'!$P9353,15)&amp;"-"&amp;FLOOR('Transaction Data'!$P9353,15)+14</f>
        <v>60-74</v>
      </c>
      <c r="R9353" s="2" t="str">
        <f>IF('Transaction Data'!$L9353&lt;=10,"Less Expensive","Expensive")</f>
        <v>Expensive</v>
      </c>
      <c r="S9353" s="4">
        <f>WEEKDAY('Transaction Data'!$A9353)</f>
        <v>1</v>
      </c>
      <c r="T9353" s="2" t="str">
        <f>IF(WEEKDAY('Transaction Data'!$A9353,2)&lt;6,"Weekday","Weekend")</f>
        <v>Weekend</v>
      </c>
    </row>
    <row r="9354" ht="15.75" customHeight="1">
      <c r="A9354" s="1">
        <v>45477.0</v>
      </c>
      <c r="B9354" s="2" t="s">
        <v>8532</v>
      </c>
      <c r="C9354" s="2" t="s">
        <v>51</v>
      </c>
      <c r="D9354" s="1">
        <v>31475.0</v>
      </c>
      <c r="E9354" s="2" t="s">
        <v>63</v>
      </c>
      <c r="F9354" s="2">
        <v>70.0</v>
      </c>
      <c r="G9354" s="2" t="s">
        <v>57</v>
      </c>
      <c r="H9354" s="2" t="s">
        <v>34</v>
      </c>
      <c r="I9354" s="2" t="s">
        <v>25</v>
      </c>
      <c r="J9354" s="2" t="str">
        <f t="array" ref="J9354">XLOOKUP('Transaction Data'!$G9354,Product_Code,Biscuit_Brand)</f>
        <v>Oatmeal Cookies</v>
      </c>
      <c r="K9354" s="2">
        <f t="array" ref="K9354">XLOOKUP('Transaction Data'!$G9354,Product_Code,Cost)</f>
        <v>19</v>
      </c>
      <c r="L9354" s="2">
        <f t="array" ref="L9354">XLOOKUP('Transaction Data'!$G9354,Product_Code,Unit_Price)</f>
        <v>23</v>
      </c>
      <c r="M9354" s="3">
        <f>'Transaction Data'!$F9354*'Transaction Data'!$K9354</f>
        <v>1330</v>
      </c>
      <c r="N9354" s="3">
        <f>'Transaction Data'!$F9354*'Transaction Data'!$L9354</f>
        <v>1610</v>
      </c>
      <c r="O9354" s="3">
        <f>'Transaction Data'!$N9354-'Transaction Data'!$M9354</f>
        <v>280</v>
      </c>
      <c r="P9354" s="2">
        <f>DATEDIF('Transaction Data'!$D9354,'Transaction Data'!$A9354,"y")</f>
        <v>38</v>
      </c>
      <c r="Q9354" s="2" t="str">
        <f>FLOOR('Transaction Data'!$P9354,15)&amp;"-"&amp;FLOOR('Transaction Data'!$P9354,15)+14</f>
        <v>30-44</v>
      </c>
      <c r="R9354" s="2" t="str">
        <f>IF('Transaction Data'!$L9354&lt;=10,"Less Expensive","Expensive")</f>
        <v>Expensive</v>
      </c>
      <c r="S9354" s="4">
        <f>WEEKDAY('Transaction Data'!$A9354)</f>
        <v>5</v>
      </c>
      <c r="T9354" s="2" t="str">
        <f>IF(WEEKDAY('Transaction Data'!$A9354,2)&lt;6,"Weekday","Weekend")</f>
        <v>Weekday</v>
      </c>
    </row>
    <row r="9355" ht="15.75" customHeight="1">
      <c r="A9355" s="1">
        <v>45365.0</v>
      </c>
      <c r="B9355" s="2" t="s">
        <v>8533</v>
      </c>
      <c r="C9355" s="2" t="s">
        <v>78</v>
      </c>
      <c r="D9355" s="1">
        <v>38565.0</v>
      </c>
      <c r="E9355" s="2" t="s">
        <v>37</v>
      </c>
      <c r="F9355" s="2">
        <v>459.0</v>
      </c>
      <c r="G9355" s="2" t="s">
        <v>60</v>
      </c>
      <c r="H9355" s="2" t="s">
        <v>24</v>
      </c>
      <c r="I9355" s="2" t="s">
        <v>25</v>
      </c>
      <c r="J9355" s="2" t="str">
        <f t="array" ref="J9355">XLOOKUP('Transaction Data'!$G9355,Product_Code,Biscuit_Brand)</f>
        <v>Peanut Butter Bites</v>
      </c>
      <c r="K9355" s="2">
        <f t="array" ref="K9355">XLOOKUP('Transaction Data'!$G9355,Product_Code,Cost)</f>
        <v>5</v>
      </c>
      <c r="L9355" s="2">
        <f t="array" ref="L9355">XLOOKUP('Transaction Data'!$G9355,Product_Code,Unit_Price)</f>
        <v>7</v>
      </c>
      <c r="M9355" s="3">
        <f>'Transaction Data'!$F9355*'Transaction Data'!$K9355</f>
        <v>2295</v>
      </c>
      <c r="N9355" s="3">
        <f>'Transaction Data'!$F9355*'Transaction Data'!$L9355</f>
        <v>3213</v>
      </c>
      <c r="O9355" s="3">
        <f>'Transaction Data'!$N9355-'Transaction Data'!$M9355</f>
        <v>918</v>
      </c>
      <c r="P9355" s="2">
        <f>DATEDIF('Transaction Data'!$D9355,'Transaction Data'!$A9355,"y")</f>
        <v>18</v>
      </c>
      <c r="Q9355" s="2" t="str">
        <f>FLOOR('Transaction Data'!$P9355,15)&amp;"-"&amp;FLOOR('Transaction Data'!$P9355,15)+14</f>
        <v>15-29</v>
      </c>
      <c r="R9355" s="2" t="str">
        <f>IF('Transaction Data'!$L9355&lt;=10,"Less Expensive","Expensive")</f>
        <v>Less Expensive</v>
      </c>
      <c r="S9355" s="4">
        <f>WEEKDAY('Transaction Data'!$A9355)</f>
        <v>5</v>
      </c>
      <c r="T9355" s="2" t="str">
        <f>IF(WEEKDAY('Transaction Data'!$A9355,2)&lt;6,"Weekday","Weekend")</f>
        <v>Weekday</v>
      </c>
    </row>
    <row r="9356" ht="15.75" customHeight="1">
      <c r="A9356" s="1">
        <v>45305.0</v>
      </c>
      <c r="B9356" s="2" t="s">
        <v>8534</v>
      </c>
      <c r="C9356" s="2" t="s">
        <v>78</v>
      </c>
      <c r="D9356" s="1">
        <v>35653.0</v>
      </c>
      <c r="E9356" s="2" t="s">
        <v>63</v>
      </c>
      <c r="F9356" s="2">
        <v>82.0</v>
      </c>
      <c r="G9356" s="2" t="s">
        <v>23</v>
      </c>
      <c r="H9356" s="2" t="s">
        <v>42</v>
      </c>
      <c r="I9356" s="2" t="s">
        <v>25</v>
      </c>
      <c r="J9356" s="2" t="str">
        <f t="array" ref="J9356">XLOOKUP('Transaction Data'!$G9356,Product_Code,Biscuit_Brand)</f>
        <v>Cinnamon Swirls</v>
      </c>
      <c r="K9356" s="2">
        <f t="array" ref="K9356">XLOOKUP('Transaction Data'!$G9356,Product_Code,Cost)</f>
        <v>10</v>
      </c>
      <c r="L9356" s="2">
        <f t="array" ref="L9356">XLOOKUP('Transaction Data'!$G9356,Product_Code,Unit_Price)</f>
        <v>14</v>
      </c>
      <c r="M9356" s="3">
        <f>'Transaction Data'!$F9356*'Transaction Data'!$K9356</f>
        <v>820</v>
      </c>
      <c r="N9356" s="3">
        <f>'Transaction Data'!$F9356*'Transaction Data'!$L9356</f>
        <v>1148</v>
      </c>
      <c r="O9356" s="3">
        <f>'Transaction Data'!$N9356-'Transaction Data'!$M9356</f>
        <v>328</v>
      </c>
      <c r="P9356" s="2">
        <f>DATEDIF('Transaction Data'!$D9356,'Transaction Data'!$A9356,"y")</f>
        <v>26</v>
      </c>
      <c r="Q9356" s="2" t="str">
        <f>FLOOR('Transaction Data'!$P9356,15)&amp;"-"&amp;FLOOR('Transaction Data'!$P9356,15)+14</f>
        <v>15-29</v>
      </c>
      <c r="R9356" s="2" t="str">
        <f>IF('Transaction Data'!$L9356&lt;=10,"Less Expensive","Expensive")</f>
        <v>Expensive</v>
      </c>
      <c r="S9356" s="4">
        <f>WEEKDAY('Transaction Data'!$A9356)</f>
        <v>1</v>
      </c>
      <c r="T9356" s="2" t="str">
        <f>IF(WEEKDAY('Transaction Data'!$A9356,2)&lt;6,"Weekday","Weekend")</f>
        <v>Weekend</v>
      </c>
    </row>
    <row r="9357" ht="15.75" customHeight="1">
      <c r="A9357" s="1">
        <v>45443.0</v>
      </c>
      <c r="B9357" s="2" t="s">
        <v>8535</v>
      </c>
      <c r="C9357" s="2" t="s">
        <v>32</v>
      </c>
      <c r="D9357" s="1">
        <v>35162.0</v>
      </c>
      <c r="E9357" s="2" t="s">
        <v>37</v>
      </c>
      <c r="F9357" s="2">
        <v>70.0</v>
      </c>
      <c r="G9357" s="2" t="s">
        <v>61</v>
      </c>
      <c r="H9357" s="2" t="s">
        <v>45</v>
      </c>
      <c r="I9357" s="2" t="s">
        <v>25</v>
      </c>
      <c r="J9357" s="2" t="str">
        <f t="array" ref="J9357">XLOOKUP('Transaction Data'!$G9357,Product_Code,Biscuit_Brand)</f>
        <v>Choco Delight</v>
      </c>
      <c r="K9357" s="2">
        <f t="array" ref="K9357">XLOOKUP('Transaction Data'!$G9357,Product_Code,Cost)</f>
        <v>3</v>
      </c>
      <c r="L9357" s="2">
        <f t="array" ref="L9357">XLOOKUP('Transaction Data'!$G9357,Product_Code,Unit_Price)</f>
        <v>5</v>
      </c>
      <c r="M9357" s="3">
        <f>'Transaction Data'!$F9357*'Transaction Data'!$K9357</f>
        <v>210</v>
      </c>
      <c r="N9357" s="3">
        <f>'Transaction Data'!$F9357*'Transaction Data'!$L9357</f>
        <v>350</v>
      </c>
      <c r="O9357" s="3">
        <f>'Transaction Data'!$N9357-'Transaction Data'!$M9357</f>
        <v>140</v>
      </c>
      <c r="P9357" s="2">
        <f>DATEDIF('Transaction Data'!$D9357,'Transaction Data'!$A9357,"y")</f>
        <v>28</v>
      </c>
      <c r="Q9357" s="2" t="str">
        <f>FLOOR('Transaction Data'!$P9357,15)&amp;"-"&amp;FLOOR('Transaction Data'!$P9357,15)+14</f>
        <v>15-29</v>
      </c>
      <c r="R9357" s="2" t="str">
        <f>IF('Transaction Data'!$L9357&lt;=10,"Less Expensive","Expensive")</f>
        <v>Less Expensive</v>
      </c>
      <c r="S9357" s="4">
        <f>WEEKDAY('Transaction Data'!$A9357)</f>
        <v>6</v>
      </c>
      <c r="T9357" s="2" t="str">
        <f>IF(WEEKDAY('Transaction Data'!$A9357,2)&lt;6,"Weekday","Weekend")</f>
        <v>Weekday</v>
      </c>
    </row>
    <row r="9358" ht="15.75" customHeight="1">
      <c r="A9358" s="1">
        <v>45332.0</v>
      </c>
      <c r="B9358" s="2" t="s">
        <v>8536</v>
      </c>
      <c r="C9358" s="2" t="s">
        <v>78</v>
      </c>
      <c r="D9358" s="1">
        <v>27365.0</v>
      </c>
      <c r="E9358" s="2" t="s">
        <v>22</v>
      </c>
      <c r="F9358" s="2">
        <v>377.0</v>
      </c>
      <c r="G9358" s="2" t="s">
        <v>48</v>
      </c>
      <c r="H9358" s="2" t="s">
        <v>24</v>
      </c>
      <c r="I9358" s="2" t="s">
        <v>25</v>
      </c>
      <c r="J9358" s="2" t="str">
        <f t="array" ref="J9358">XLOOKUP('Transaction Data'!$G9358,Product_Code,Biscuit_Brand)</f>
        <v>Lemon Crisps</v>
      </c>
      <c r="K9358" s="2">
        <f t="array" ref="K9358">XLOOKUP('Transaction Data'!$G9358,Product_Code,Cost)</f>
        <v>7</v>
      </c>
      <c r="L9358" s="2">
        <f t="array" ref="L9358">XLOOKUP('Transaction Data'!$G9358,Product_Code,Unit_Price)</f>
        <v>9</v>
      </c>
      <c r="M9358" s="3">
        <f>'Transaction Data'!$F9358*'Transaction Data'!$K9358</f>
        <v>2639</v>
      </c>
      <c r="N9358" s="3">
        <f>'Transaction Data'!$F9358*'Transaction Data'!$L9358</f>
        <v>3393</v>
      </c>
      <c r="O9358" s="3">
        <f>'Transaction Data'!$N9358-'Transaction Data'!$M9358</f>
        <v>754</v>
      </c>
      <c r="P9358" s="2">
        <f>DATEDIF('Transaction Data'!$D9358,'Transaction Data'!$A9358,"y")</f>
        <v>49</v>
      </c>
      <c r="Q9358" s="2" t="str">
        <f>FLOOR('Transaction Data'!$P9358,15)&amp;"-"&amp;FLOOR('Transaction Data'!$P9358,15)+14</f>
        <v>45-59</v>
      </c>
      <c r="R9358" s="2" t="str">
        <f>IF('Transaction Data'!$L9358&lt;=10,"Less Expensive","Expensive")</f>
        <v>Less Expensive</v>
      </c>
      <c r="S9358" s="4">
        <f>WEEKDAY('Transaction Data'!$A9358)</f>
        <v>7</v>
      </c>
      <c r="T9358" s="2" t="str">
        <f>IF(WEEKDAY('Transaction Data'!$A9358,2)&lt;6,"Weekday","Weekend")</f>
        <v>Weekend</v>
      </c>
    </row>
    <row r="9359" ht="15.75" customHeight="1">
      <c r="A9359" s="1">
        <v>45323.0</v>
      </c>
      <c r="B9359" s="2" t="s">
        <v>8537</v>
      </c>
      <c r="C9359" s="2" t="s">
        <v>47</v>
      </c>
      <c r="D9359" s="1">
        <v>33483.0</v>
      </c>
      <c r="E9359" s="2" t="s">
        <v>27</v>
      </c>
      <c r="F9359" s="2">
        <v>218.0</v>
      </c>
      <c r="G9359" s="2" t="s">
        <v>48</v>
      </c>
      <c r="H9359" s="2" t="s">
        <v>29</v>
      </c>
      <c r="I9359" s="2" t="s">
        <v>25</v>
      </c>
      <c r="J9359" s="2" t="str">
        <f t="array" ref="J9359">XLOOKUP('Transaction Data'!$G9359,Product_Code,Biscuit_Brand)</f>
        <v>Lemon Crisps</v>
      </c>
      <c r="K9359" s="2">
        <f t="array" ref="K9359">XLOOKUP('Transaction Data'!$G9359,Product_Code,Cost)</f>
        <v>7</v>
      </c>
      <c r="L9359" s="2">
        <f t="array" ref="L9359">XLOOKUP('Transaction Data'!$G9359,Product_Code,Unit_Price)</f>
        <v>9</v>
      </c>
      <c r="M9359" s="3">
        <f>'Transaction Data'!$F9359*'Transaction Data'!$K9359</f>
        <v>1526</v>
      </c>
      <c r="N9359" s="3">
        <f>'Transaction Data'!$F9359*'Transaction Data'!$L9359</f>
        <v>1962</v>
      </c>
      <c r="O9359" s="3">
        <f>'Transaction Data'!$N9359-'Transaction Data'!$M9359</f>
        <v>436</v>
      </c>
      <c r="P9359" s="2">
        <f>DATEDIF('Transaction Data'!$D9359,'Transaction Data'!$A9359,"y")</f>
        <v>32</v>
      </c>
      <c r="Q9359" s="2" t="str">
        <f>FLOOR('Transaction Data'!$P9359,15)&amp;"-"&amp;FLOOR('Transaction Data'!$P9359,15)+14</f>
        <v>30-44</v>
      </c>
      <c r="R9359" s="2" t="str">
        <f>IF('Transaction Data'!$L9359&lt;=10,"Less Expensive","Expensive")</f>
        <v>Less Expensive</v>
      </c>
      <c r="S9359" s="4">
        <f>WEEKDAY('Transaction Data'!$A9359)</f>
        <v>5</v>
      </c>
      <c r="T9359" s="2" t="str">
        <f>IF(WEEKDAY('Transaction Data'!$A9359,2)&lt;6,"Weekday","Weekend")</f>
        <v>Weekday</v>
      </c>
    </row>
    <row r="9360" ht="15.75" customHeight="1">
      <c r="A9360" s="1">
        <v>45336.0</v>
      </c>
      <c r="B9360" s="2" t="s">
        <v>8538</v>
      </c>
      <c r="C9360" s="2" t="s">
        <v>21</v>
      </c>
      <c r="D9360" s="1">
        <v>35020.0</v>
      </c>
      <c r="E9360" s="2" t="s">
        <v>37</v>
      </c>
      <c r="F9360" s="2">
        <v>420.0</v>
      </c>
      <c r="G9360" s="2" t="s">
        <v>55</v>
      </c>
      <c r="H9360" s="2" t="s">
        <v>42</v>
      </c>
      <c r="I9360" s="2" t="s">
        <v>25</v>
      </c>
      <c r="J9360" s="2" t="str">
        <f t="array" ref="J9360">XLOOKUP('Transaction Data'!$G9360,Product_Code,Biscuit_Brand)</f>
        <v>Vanilla Wafers</v>
      </c>
      <c r="K9360" s="2">
        <f t="array" ref="K9360">XLOOKUP('Transaction Data'!$G9360,Product_Code,Cost)</f>
        <v>18</v>
      </c>
      <c r="L9360" s="2">
        <f t="array" ref="L9360">XLOOKUP('Transaction Data'!$G9360,Product_Code,Unit_Price)</f>
        <v>36</v>
      </c>
      <c r="M9360" s="3">
        <f>'Transaction Data'!$F9360*'Transaction Data'!$K9360</f>
        <v>7560</v>
      </c>
      <c r="N9360" s="3">
        <f>'Transaction Data'!$F9360*'Transaction Data'!$L9360</f>
        <v>15120</v>
      </c>
      <c r="O9360" s="3">
        <f>'Transaction Data'!$N9360-'Transaction Data'!$M9360</f>
        <v>7560</v>
      </c>
      <c r="P9360" s="2">
        <f>DATEDIF('Transaction Data'!$D9360,'Transaction Data'!$A9360,"y")</f>
        <v>28</v>
      </c>
      <c r="Q9360" s="2" t="str">
        <f>FLOOR('Transaction Data'!$P9360,15)&amp;"-"&amp;FLOOR('Transaction Data'!$P9360,15)+14</f>
        <v>15-29</v>
      </c>
      <c r="R9360" s="2" t="str">
        <f>IF('Transaction Data'!$L9360&lt;=10,"Less Expensive","Expensive")</f>
        <v>Expensive</v>
      </c>
      <c r="S9360" s="4">
        <f>WEEKDAY('Transaction Data'!$A9360)</f>
        <v>4</v>
      </c>
      <c r="T9360" s="2" t="str">
        <f>IF(WEEKDAY('Transaction Data'!$A9360,2)&lt;6,"Weekday","Weekend")</f>
        <v>Weekday</v>
      </c>
    </row>
    <row r="9361" ht="15.75" customHeight="1">
      <c r="A9361" s="1">
        <v>45496.0</v>
      </c>
      <c r="B9361" s="2" t="s">
        <v>8539</v>
      </c>
      <c r="C9361" s="2" t="s">
        <v>72</v>
      </c>
      <c r="D9361" s="1">
        <v>32405.0</v>
      </c>
      <c r="E9361" s="2" t="s">
        <v>22</v>
      </c>
      <c r="F9361" s="2">
        <v>361.0</v>
      </c>
      <c r="G9361" s="2" t="s">
        <v>33</v>
      </c>
      <c r="H9361" s="2" t="s">
        <v>45</v>
      </c>
      <c r="I9361" s="2" t="s">
        <v>25</v>
      </c>
      <c r="J9361" s="2" t="str">
        <f t="array" ref="J9361">XLOOKUP('Transaction Data'!$G9361,Product_Code,Biscuit_Brand)</f>
        <v>Caramel Biscuits</v>
      </c>
      <c r="K9361" s="2">
        <f t="array" ref="K9361">XLOOKUP('Transaction Data'!$G9361,Product_Code,Cost)</f>
        <v>18</v>
      </c>
      <c r="L9361" s="2">
        <f t="array" ref="L9361">XLOOKUP('Transaction Data'!$G9361,Product_Code,Unit_Price)</f>
        <v>22</v>
      </c>
      <c r="M9361" s="3">
        <f>'Transaction Data'!$F9361*'Transaction Data'!$K9361</f>
        <v>6498</v>
      </c>
      <c r="N9361" s="3">
        <f>'Transaction Data'!$F9361*'Transaction Data'!$L9361</f>
        <v>7942</v>
      </c>
      <c r="O9361" s="3">
        <f>'Transaction Data'!$N9361-'Transaction Data'!$M9361</f>
        <v>1444</v>
      </c>
      <c r="P9361" s="2">
        <f>DATEDIF('Transaction Data'!$D9361,'Transaction Data'!$A9361,"y")</f>
        <v>35</v>
      </c>
      <c r="Q9361" s="2" t="str">
        <f>FLOOR('Transaction Data'!$P9361,15)&amp;"-"&amp;FLOOR('Transaction Data'!$P9361,15)+14</f>
        <v>30-44</v>
      </c>
      <c r="R9361" s="2" t="str">
        <f>IF('Transaction Data'!$L9361&lt;=10,"Less Expensive","Expensive")</f>
        <v>Expensive</v>
      </c>
      <c r="S9361" s="4">
        <f>WEEKDAY('Transaction Data'!$A9361)</f>
        <v>3</v>
      </c>
      <c r="T9361" s="2" t="str">
        <f>IF(WEEKDAY('Transaction Data'!$A9361,2)&lt;6,"Weekday","Weekend")</f>
        <v>Weekday</v>
      </c>
    </row>
    <row r="9362" ht="15.75" customHeight="1">
      <c r="A9362" s="1">
        <v>45383.0</v>
      </c>
      <c r="B9362" s="2" t="s">
        <v>8540</v>
      </c>
      <c r="C9362" s="2" t="s">
        <v>21</v>
      </c>
      <c r="D9362" s="1">
        <v>29029.0</v>
      </c>
      <c r="E9362" s="2" t="s">
        <v>22</v>
      </c>
      <c r="F9362" s="2">
        <v>119.0</v>
      </c>
      <c r="G9362" s="2" t="s">
        <v>33</v>
      </c>
      <c r="H9362" s="2" t="s">
        <v>24</v>
      </c>
      <c r="I9362" s="2" t="s">
        <v>25</v>
      </c>
      <c r="J9362" s="2" t="str">
        <f t="array" ref="J9362">XLOOKUP('Transaction Data'!$G9362,Product_Code,Biscuit_Brand)</f>
        <v>Caramel Biscuits</v>
      </c>
      <c r="K9362" s="2">
        <f t="array" ref="K9362">XLOOKUP('Transaction Data'!$G9362,Product_Code,Cost)</f>
        <v>18</v>
      </c>
      <c r="L9362" s="2">
        <f t="array" ref="L9362">XLOOKUP('Transaction Data'!$G9362,Product_Code,Unit_Price)</f>
        <v>22</v>
      </c>
      <c r="M9362" s="3">
        <f>'Transaction Data'!$F9362*'Transaction Data'!$K9362</f>
        <v>2142</v>
      </c>
      <c r="N9362" s="3">
        <f>'Transaction Data'!$F9362*'Transaction Data'!$L9362</f>
        <v>2618</v>
      </c>
      <c r="O9362" s="3">
        <f>'Transaction Data'!$N9362-'Transaction Data'!$M9362</f>
        <v>476</v>
      </c>
      <c r="P9362" s="2">
        <f>DATEDIF('Transaction Data'!$D9362,'Transaction Data'!$A9362,"y")</f>
        <v>44</v>
      </c>
      <c r="Q9362" s="2" t="str">
        <f>FLOOR('Transaction Data'!$P9362,15)&amp;"-"&amp;FLOOR('Transaction Data'!$P9362,15)+14</f>
        <v>30-44</v>
      </c>
      <c r="R9362" s="2" t="str">
        <f>IF('Transaction Data'!$L9362&lt;=10,"Less Expensive","Expensive")</f>
        <v>Expensive</v>
      </c>
      <c r="S9362" s="4">
        <f>WEEKDAY('Transaction Data'!$A9362)</f>
        <v>2</v>
      </c>
      <c r="T9362" s="2" t="str">
        <f>IF(WEEKDAY('Transaction Data'!$A9362,2)&lt;6,"Weekday","Weekend")</f>
        <v>Weekday</v>
      </c>
    </row>
    <row r="9363" ht="15.75" customHeight="1">
      <c r="A9363" s="1">
        <v>45312.0</v>
      </c>
      <c r="B9363" s="2" t="s">
        <v>8541</v>
      </c>
      <c r="C9363" s="2" t="s">
        <v>47</v>
      </c>
      <c r="D9363" s="1">
        <v>27308.0</v>
      </c>
      <c r="E9363" s="2" t="s">
        <v>37</v>
      </c>
      <c r="F9363" s="2">
        <v>398.0</v>
      </c>
      <c r="G9363" s="2" t="s">
        <v>44</v>
      </c>
      <c r="H9363" s="2" t="s">
        <v>29</v>
      </c>
      <c r="I9363" s="2" t="s">
        <v>25</v>
      </c>
      <c r="J9363" s="2" t="str">
        <f t="array" ref="J9363">XLOOKUP('Transaction Data'!$G9363,Product_Code,Biscuit_Brand)</f>
        <v>Butter Crunch</v>
      </c>
      <c r="K9363" s="2">
        <f t="array" ref="K9363">XLOOKUP('Transaction Data'!$G9363,Product_Code,Cost)</f>
        <v>10</v>
      </c>
      <c r="L9363" s="2">
        <f t="array" ref="L9363">XLOOKUP('Transaction Data'!$G9363,Product_Code,Unit_Price)</f>
        <v>11</v>
      </c>
      <c r="M9363" s="3">
        <f>'Transaction Data'!$F9363*'Transaction Data'!$K9363</f>
        <v>3980</v>
      </c>
      <c r="N9363" s="3">
        <f>'Transaction Data'!$F9363*'Transaction Data'!$L9363</f>
        <v>4378</v>
      </c>
      <c r="O9363" s="3">
        <f>'Transaction Data'!$N9363-'Transaction Data'!$M9363</f>
        <v>398</v>
      </c>
      <c r="P9363" s="2">
        <f>DATEDIF('Transaction Data'!$D9363,'Transaction Data'!$A9363,"y")</f>
        <v>49</v>
      </c>
      <c r="Q9363" s="2" t="str">
        <f>FLOOR('Transaction Data'!$P9363,15)&amp;"-"&amp;FLOOR('Transaction Data'!$P9363,15)+14</f>
        <v>45-59</v>
      </c>
      <c r="R9363" s="2" t="str">
        <f>IF('Transaction Data'!$L9363&lt;=10,"Less Expensive","Expensive")</f>
        <v>Expensive</v>
      </c>
      <c r="S9363" s="4">
        <f>WEEKDAY('Transaction Data'!$A9363)</f>
        <v>1</v>
      </c>
      <c r="T9363" s="2" t="str">
        <f>IF(WEEKDAY('Transaction Data'!$A9363,2)&lt;6,"Weekday","Weekend")</f>
        <v>Weekend</v>
      </c>
    </row>
    <row r="9364" ht="15.75" customHeight="1">
      <c r="A9364" s="1">
        <v>45366.0</v>
      </c>
      <c r="B9364" s="2" t="s">
        <v>8542</v>
      </c>
      <c r="C9364" s="2" t="s">
        <v>21</v>
      </c>
      <c r="D9364" s="1">
        <v>20972.0</v>
      </c>
      <c r="E9364" s="2" t="s">
        <v>27</v>
      </c>
      <c r="F9364" s="2">
        <v>156.0</v>
      </c>
      <c r="G9364" s="2" t="s">
        <v>23</v>
      </c>
      <c r="H9364" s="2" t="s">
        <v>29</v>
      </c>
      <c r="I9364" s="2" t="s">
        <v>25</v>
      </c>
      <c r="J9364" s="2" t="str">
        <f t="array" ref="J9364">XLOOKUP('Transaction Data'!$G9364,Product_Code,Biscuit_Brand)</f>
        <v>Cinnamon Swirls</v>
      </c>
      <c r="K9364" s="2">
        <f t="array" ref="K9364">XLOOKUP('Transaction Data'!$G9364,Product_Code,Cost)</f>
        <v>10</v>
      </c>
      <c r="L9364" s="2">
        <f t="array" ref="L9364">XLOOKUP('Transaction Data'!$G9364,Product_Code,Unit_Price)</f>
        <v>14</v>
      </c>
      <c r="M9364" s="3">
        <f>'Transaction Data'!$F9364*'Transaction Data'!$K9364</f>
        <v>1560</v>
      </c>
      <c r="N9364" s="3">
        <f>'Transaction Data'!$F9364*'Transaction Data'!$L9364</f>
        <v>2184</v>
      </c>
      <c r="O9364" s="3">
        <f>'Transaction Data'!$N9364-'Transaction Data'!$M9364</f>
        <v>624</v>
      </c>
      <c r="P9364" s="2">
        <f>DATEDIF('Transaction Data'!$D9364,'Transaction Data'!$A9364,"y")</f>
        <v>66</v>
      </c>
      <c r="Q9364" s="2" t="str">
        <f>FLOOR('Transaction Data'!$P9364,15)&amp;"-"&amp;FLOOR('Transaction Data'!$P9364,15)+14</f>
        <v>60-74</v>
      </c>
      <c r="R9364" s="2" t="str">
        <f>IF('Transaction Data'!$L9364&lt;=10,"Less Expensive","Expensive")</f>
        <v>Expensive</v>
      </c>
      <c r="S9364" s="4">
        <f>WEEKDAY('Transaction Data'!$A9364)</f>
        <v>6</v>
      </c>
      <c r="T9364" s="2" t="str">
        <f>IF(WEEKDAY('Transaction Data'!$A9364,2)&lt;6,"Weekday","Weekend")</f>
        <v>Weekday</v>
      </c>
    </row>
    <row r="9365" ht="15.75" customHeight="1">
      <c r="A9365" s="1">
        <v>45417.0</v>
      </c>
      <c r="B9365" s="2" t="s">
        <v>3586</v>
      </c>
      <c r="C9365" s="2" t="s">
        <v>69</v>
      </c>
      <c r="D9365" s="1">
        <v>23401.0</v>
      </c>
      <c r="E9365" s="2" t="s">
        <v>63</v>
      </c>
      <c r="F9365" s="2">
        <v>73.0</v>
      </c>
      <c r="G9365" s="2" t="s">
        <v>23</v>
      </c>
      <c r="H9365" s="2" t="s">
        <v>34</v>
      </c>
      <c r="I9365" s="2" t="s">
        <v>30</v>
      </c>
      <c r="J9365" s="2" t="str">
        <f t="array" ref="J9365">XLOOKUP('Transaction Data'!$G9365,Product_Code,Biscuit_Brand)</f>
        <v>Cinnamon Swirls</v>
      </c>
      <c r="K9365" s="2">
        <f t="array" ref="K9365">XLOOKUP('Transaction Data'!$G9365,Product_Code,Cost)</f>
        <v>10</v>
      </c>
      <c r="L9365" s="2">
        <f t="array" ref="L9365">XLOOKUP('Transaction Data'!$G9365,Product_Code,Unit_Price)</f>
        <v>14</v>
      </c>
      <c r="M9365" s="3">
        <f>'Transaction Data'!$F9365*'Transaction Data'!$K9365</f>
        <v>730</v>
      </c>
      <c r="N9365" s="3">
        <f>'Transaction Data'!$F9365*'Transaction Data'!$L9365</f>
        <v>1022</v>
      </c>
      <c r="O9365" s="3">
        <f>'Transaction Data'!$N9365-'Transaction Data'!$M9365</f>
        <v>292</v>
      </c>
      <c r="P9365" s="2">
        <f>DATEDIF('Transaction Data'!$D9365,'Transaction Data'!$A9365,"y")</f>
        <v>60</v>
      </c>
      <c r="Q9365" s="2" t="str">
        <f>FLOOR('Transaction Data'!$P9365,15)&amp;"-"&amp;FLOOR('Transaction Data'!$P9365,15)+14</f>
        <v>60-74</v>
      </c>
      <c r="R9365" s="2" t="str">
        <f>IF('Transaction Data'!$L9365&lt;=10,"Less Expensive","Expensive")</f>
        <v>Expensive</v>
      </c>
      <c r="S9365" s="4">
        <f>WEEKDAY('Transaction Data'!$A9365)</f>
        <v>1</v>
      </c>
      <c r="T9365" s="2" t="str">
        <f>IF(WEEKDAY('Transaction Data'!$A9365,2)&lt;6,"Weekday","Weekend")</f>
        <v>Weekend</v>
      </c>
    </row>
    <row r="9366" ht="15.75" customHeight="1">
      <c r="A9366" s="1">
        <v>45425.0</v>
      </c>
      <c r="B9366" s="2" t="s">
        <v>8543</v>
      </c>
      <c r="C9366" s="2" t="s">
        <v>54</v>
      </c>
      <c r="D9366" s="1">
        <v>27256.0</v>
      </c>
      <c r="E9366" s="2" t="s">
        <v>22</v>
      </c>
      <c r="F9366" s="2">
        <v>316.0</v>
      </c>
      <c r="G9366" s="2" t="s">
        <v>48</v>
      </c>
      <c r="H9366" s="2" t="s">
        <v>24</v>
      </c>
      <c r="I9366" s="2" t="s">
        <v>25</v>
      </c>
      <c r="J9366" s="2" t="str">
        <f t="array" ref="J9366">XLOOKUP('Transaction Data'!$G9366,Product_Code,Biscuit_Brand)</f>
        <v>Lemon Crisps</v>
      </c>
      <c r="K9366" s="2">
        <f t="array" ref="K9366">XLOOKUP('Transaction Data'!$G9366,Product_Code,Cost)</f>
        <v>7</v>
      </c>
      <c r="L9366" s="2">
        <f t="array" ref="L9366">XLOOKUP('Transaction Data'!$G9366,Product_Code,Unit_Price)</f>
        <v>9</v>
      </c>
      <c r="M9366" s="3">
        <f>'Transaction Data'!$F9366*'Transaction Data'!$K9366</f>
        <v>2212</v>
      </c>
      <c r="N9366" s="3">
        <f>'Transaction Data'!$F9366*'Transaction Data'!$L9366</f>
        <v>2844</v>
      </c>
      <c r="O9366" s="3">
        <f>'Transaction Data'!$N9366-'Transaction Data'!$M9366</f>
        <v>632</v>
      </c>
      <c r="P9366" s="2">
        <f>DATEDIF('Transaction Data'!$D9366,'Transaction Data'!$A9366,"y")</f>
        <v>49</v>
      </c>
      <c r="Q9366" s="2" t="str">
        <f>FLOOR('Transaction Data'!$P9366,15)&amp;"-"&amp;FLOOR('Transaction Data'!$P9366,15)+14</f>
        <v>45-59</v>
      </c>
      <c r="R9366" s="2" t="str">
        <f>IF('Transaction Data'!$L9366&lt;=10,"Less Expensive","Expensive")</f>
        <v>Less Expensive</v>
      </c>
      <c r="S9366" s="4">
        <f>WEEKDAY('Transaction Data'!$A9366)</f>
        <v>2</v>
      </c>
      <c r="T9366" s="2" t="str">
        <f>IF(WEEKDAY('Transaction Data'!$A9366,2)&lt;6,"Weekday","Weekend")</f>
        <v>Weekday</v>
      </c>
    </row>
    <row r="9367" ht="15.75" customHeight="1">
      <c r="A9367" s="1">
        <v>45356.0</v>
      </c>
      <c r="B9367" s="2" t="s">
        <v>8544</v>
      </c>
      <c r="C9367" s="2" t="s">
        <v>47</v>
      </c>
      <c r="D9367" s="1">
        <v>35912.0</v>
      </c>
      <c r="E9367" s="2" t="s">
        <v>63</v>
      </c>
      <c r="F9367" s="2">
        <v>113.0</v>
      </c>
      <c r="G9367" s="2" t="s">
        <v>44</v>
      </c>
      <c r="H9367" s="2" t="s">
        <v>42</v>
      </c>
      <c r="I9367" s="2" t="s">
        <v>25</v>
      </c>
      <c r="J9367" s="2" t="str">
        <f t="array" ref="J9367">XLOOKUP('Transaction Data'!$G9367,Product_Code,Biscuit_Brand)</f>
        <v>Butter Crunch</v>
      </c>
      <c r="K9367" s="2">
        <f t="array" ref="K9367">XLOOKUP('Transaction Data'!$G9367,Product_Code,Cost)</f>
        <v>10</v>
      </c>
      <c r="L9367" s="2">
        <f t="array" ref="L9367">XLOOKUP('Transaction Data'!$G9367,Product_Code,Unit_Price)</f>
        <v>11</v>
      </c>
      <c r="M9367" s="3">
        <f>'Transaction Data'!$F9367*'Transaction Data'!$K9367</f>
        <v>1130</v>
      </c>
      <c r="N9367" s="3">
        <f>'Transaction Data'!$F9367*'Transaction Data'!$L9367</f>
        <v>1243</v>
      </c>
      <c r="O9367" s="3">
        <f>'Transaction Data'!$N9367-'Transaction Data'!$M9367</f>
        <v>113</v>
      </c>
      <c r="P9367" s="2">
        <f>DATEDIF('Transaction Data'!$D9367,'Transaction Data'!$A9367,"y")</f>
        <v>25</v>
      </c>
      <c r="Q9367" s="2" t="str">
        <f>FLOOR('Transaction Data'!$P9367,15)&amp;"-"&amp;FLOOR('Transaction Data'!$P9367,15)+14</f>
        <v>15-29</v>
      </c>
      <c r="R9367" s="2" t="str">
        <f>IF('Transaction Data'!$L9367&lt;=10,"Less Expensive","Expensive")</f>
        <v>Expensive</v>
      </c>
      <c r="S9367" s="4">
        <f>WEEKDAY('Transaction Data'!$A9367)</f>
        <v>3</v>
      </c>
      <c r="T9367" s="2" t="str">
        <f>IF(WEEKDAY('Transaction Data'!$A9367,2)&lt;6,"Weekday","Weekend")</f>
        <v>Weekday</v>
      </c>
    </row>
    <row r="9368" ht="15.75" customHeight="1">
      <c r="A9368" s="1">
        <v>45493.0</v>
      </c>
      <c r="B9368" s="2" t="s">
        <v>8545</v>
      </c>
      <c r="C9368" s="2" t="s">
        <v>47</v>
      </c>
      <c r="D9368" s="1">
        <v>28570.0</v>
      </c>
      <c r="E9368" s="2" t="s">
        <v>22</v>
      </c>
      <c r="F9368" s="2">
        <v>184.0</v>
      </c>
      <c r="G9368" s="2" t="s">
        <v>55</v>
      </c>
      <c r="H9368" s="2" t="s">
        <v>45</v>
      </c>
      <c r="I9368" s="2" t="s">
        <v>25</v>
      </c>
      <c r="J9368" s="2" t="str">
        <f t="array" ref="J9368">XLOOKUP('Transaction Data'!$G9368,Product_Code,Biscuit_Brand)</f>
        <v>Vanilla Wafers</v>
      </c>
      <c r="K9368" s="2">
        <f t="array" ref="K9368">XLOOKUP('Transaction Data'!$G9368,Product_Code,Cost)</f>
        <v>18</v>
      </c>
      <c r="L9368" s="2">
        <f t="array" ref="L9368">XLOOKUP('Transaction Data'!$G9368,Product_Code,Unit_Price)</f>
        <v>36</v>
      </c>
      <c r="M9368" s="3">
        <f>'Transaction Data'!$F9368*'Transaction Data'!$K9368</f>
        <v>3312</v>
      </c>
      <c r="N9368" s="3">
        <f>'Transaction Data'!$F9368*'Transaction Data'!$L9368</f>
        <v>6624</v>
      </c>
      <c r="O9368" s="3">
        <f>'Transaction Data'!$N9368-'Transaction Data'!$M9368</f>
        <v>3312</v>
      </c>
      <c r="P9368" s="2">
        <f>DATEDIF('Transaction Data'!$D9368,'Transaction Data'!$A9368,"y")</f>
        <v>46</v>
      </c>
      <c r="Q9368" s="2" t="str">
        <f>FLOOR('Transaction Data'!$P9368,15)&amp;"-"&amp;FLOOR('Transaction Data'!$P9368,15)+14</f>
        <v>45-59</v>
      </c>
      <c r="R9368" s="2" t="str">
        <f>IF('Transaction Data'!$L9368&lt;=10,"Less Expensive","Expensive")</f>
        <v>Expensive</v>
      </c>
      <c r="S9368" s="4">
        <f>WEEKDAY('Transaction Data'!$A9368)</f>
        <v>7</v>
      </c>
      <c r="T9368" s="2" t="str">
        <f>IF(WEEKDAY('Transaction Data'!$A9368,2)&lt;6,"Weekday","Weekend")</f>
        <v>Weekend</v>
      </c>
    </row>
    <row r="9369" ht="15.75" customHeight="1">
      <c r="A9369" s="1">
        <v>45351.0</v>
      </c>
      <c r="B9369" s="2" t="s">
        <v>2759</v>
      </c>
      <c r="C9369" s="2" t="s">
        <v>65</v>
      </c>
      <c r="D9369" s="1">
        <v>32843.0</v>
      </c>
      <c r="E9369" s="2" t="s">
        <v>37</v>
      </c>
      <c r="F9369" s="2">
        <v>180.0</v>
      </c>
      <c r="G9369" s="2" t="s">
        <v>44</v>
      </c>
      <c r="H9369" s="2" t="s">
        <v>24</v>
      </c>
      <c r="I9369" s="2" t="s">
        <v>25</v>
      </c>
      <c r="J9369" s="2" t="str">
        <f t="array" ref="J9369">XLOOKUP('Transaction Data'!$G9369,Product_Code,Biscuit_Brand)</f>
        <v>Butter Crunch</v>
      </c>
      <c r="K9369" s="2">
        <f t="array" ref="K9369">XLOOKUP('Transaction Data'!$G9369,Product_Code,Cost)</f>
        <v>10</v>
      </c>
      <c r="L9369" s="2">
        <f t="array" ref="L9369">XLOOKUP('Transaction Data'!$G9369,Product_Code,Unit_Price)</f>
        <v>11</v>
      </c>
      <c r="M9369" s="3">
        <f>'Transaction Data'!$F9369*'Transaction Data'!$K9369</f>
        <v>1800</v>
      </c>
      <c r="N9369" s="3">
        <f>'Transaction Data'!$F9369*'Transaction Data'!$L9369</f>
        <v>1980</v>
      </c>
      <c r="O9369" s="3">
        <f>'Transaction Data'!$N9369-'Transaction Data'!$M9369</f>
        <v>180</v>
      </c>
      <c r="P9369" s="2">
        <f>DATEDIF('Transaction Data'!$D9369,'Transaction Data'!$A9369,"y")</f>
        <v>34</v>
      </c>
      <c r="Q9369" s="2" t="str">
        <f>FLOOR('Transaction Data'!$P9369,15)&amp;"-"&amp;FLOOR('Transaction Data'!$P9369,15)+14</f>
        <v>30-44</v>
      </c>
      <c r="R9369" s="2" t="str">
        <f>IF('Transaction Data'!$L9369&lt;=10,"Less Expensive","Expensive")</f>
        <v>Expensive</v>
      </c>
      <c r="S9369" s="4">
        <f>WEEKDAY('Transaction Data'!$A9369)</f>
        <v>5</v>
      </c>
      <c r="T9369" s="2" t="str">
        <f>IF(WEEKDAY('Transaction Data'!$A9369,2)&lt;6,"Weekday","Weekend")</f>
        <v>Weekday</v>
      </c>
    </row>
    <row r="9370" ht="15.75" customHeight="1">
      <c r="A9370" s="1">
        <v>45486.0</v>
      </c>
      <c r="B9370" s="2" t="s">
        <v>8546</v>
      </c>
      <c r="C9370" s="2" t="s">
        <v>47</v>
      </c>
      <c r="D9370" s="1">
        <v>35961.0</v>
      </c>
      <c r="E9370" s="2" t="s">
        <v>37</v>
      </c>
      <c r="F9370" s="2">
        <v>64.0</v>
      </c>
      <c r="G9370" s="2" t="s">
        <v>38</v>
      </c>
      <c r="H9370" s="2" t="s">
        <v>29</v>
      </c>
      <c r="I9370" s="2" t="s">
        <v>25</v>
      </c>
      <c r="J9370" s="2" t="str">
        <f t="array" ref="J9370">XLOOKUP('Transaction Data'!$G9370,Product_Code,Biscuit_Brand)</f>
        <v>Ginger Snaps</v>
      </c>
      <c r="K9370" s="2">
        <f t="array" ref="K9370">XLOOKUP('Transaction Data'!$G9370,Product_Code,Cost)</f>
        <v>14</v>
      </c>
      <c r="L9370" s="2">
        <f t="array" ref="L9370">XLOOKUP('Transaction Data'!$G9370,Product_Code,Unit_Price)</f>
        <v>28</v>
      </c>
      <c r="M9370" s="3">
        <f>'Transaction Data'!$F9370*'Transaction Data'!$K9370</f>
        <v>896</v>
      </c>
      <c r="N9370" s="3">
        <f>'Transaction Data'!$F9370*'Transaction Data'!$L9370</f>
        <v>1792</v>
      </c>
      <c r="O9370" s="3">
        <f>'Transaction Data'!$N9370-'Transaction Data'!$M9370</f>
        <v>896</v>
      </c>
      <c r="P9370" s="2">
        <f>DATEDIF('Transaction Data'!$D9370,'Transaction Data'!$A9370,"y")</f>
        <v>26</v>
      </c>
      <c r="Q9370" s="2" t="str">
        <f>FLOOR('Transaction Data'!$P9370,15)&amp;"-"&amp;FLOOR('Transaction Data'!$P9370,15)+14</f>
        <v>15-29</v>
      </c>
      <c r="R9370" s="2" t="str">
        <f>IF('Transaction Data'!$L9370&lt;=10,"Less Expensive","Expensive")</f>
        <v>Expensive</v>
      </c>
      <c r="S9370" s="4">
        <f>WEEKDAY('Transaction Data'!$A9370)</f>
        <v>7</v>
      </c>
      <c r="T9370" s="2" t="str">
        <f>IF(WEEKDAY('Transaction Data'!$A9370,2)&lt;6,"Weekday","Weekend")</f>
        <v>Weekend</v>
      </c>
    </row>
    <row r="9371" ht="15.75" customHeight="1">
      <c r="A9371" s="1">
        <v>45334.0</v>
      </c>
      <c r="B9371" s="2" t="s">
        <v>8547</v>
      </c>
      <c r="C9371" s="2" t="s">
        <v>54</v>
      </c>
      <c r="D9371" s="1">
        <v>21966.0</v>
      </c>
      <c r="E9371" s="2" t="s">
        <v>22</v>
      </c>
      <c r="F9371" s="2">
        <v>197.0</v>
      </c>
      <c r="G9371" s="2" t="s">
        <v>60</v>
      </c>
      <c r="H9371" s="2" t="s">
        <v>42</v>
      </c>
      <c r="I9371" s="2" t="s">
        <v>25</v>
      </c>
      <c r="J9371" s="2" t="str">
        <f t="array" ref="J9371">XLOOKUP('Transaction Data'!$G9371,Product_Code,Biscuit_Brand)</f>
        <v>Peanut Butter Bites</v>
      </c>
      <c r="K9371" s="2">
        <f t="array" ref="K9371">XLOOKUP('Transaction Data'!$G9371,Product_Code,Cost)</f>
        <v>5</v>
      </c>
      <c r="L9371" s="2">
        <f t="array" ref="L9371">XLOOKUP('Transaction Data'!$G9371,Product_Code,Unit_Price)</f>
        <v>7</v>
      </c>
      <c r="M9371" s="3">
        <f>'Transaction Data'!$F9371*'Transaction Data'!$K9371</f>
        <v>985</v>
      </c>
      <c r="N9371" s="3">
        <f>'Transaction Data'!$F9371*'Transaction Data'!$L9371</f>
        <v>1379</v>
      </c>
      <c r="O9371" s="3">
        <f>'Transaction Data'!$N9371-'Transaction Data'!$M9371</f>
        <v>394</v>
      </c>
      <c r="P9371" s="2">
        <f>DATEDIF('Transaction Data'!$D9371,'Transaction Data'!$A9371,"y")</f>
        <v>63</v>
      </c>
      <c r="Q9371" s="2" t="str">
        <f>FLOOR('Transaction Data'!$P9371,15)&amp;"-"&amp;FLOOR('Transaction Data'!$P9371,15)+14</f>
        <v>60-74</v>
      </c>
      <c r="R9371" s="2" t="str">
        <f>IF('Transaction Data'!$L9371&lt;=10,"Less Expensive","Expensive")</f>
        <v>Less Expensive</v>
      </c>
      <c r="S9371" s="4">
        <f>WEEKDAY('Transaction Data'!$A9371)</f>
        <v>2</v>
      </c>
      <c r="T9371" s="2" t="str">
        <f>IF(WEEKDAY('Transaction Data'!$A9371,2)&lt;6,"Weekday","Weekend")</f>
        <v>Weekday</v>
      </c>
    </row>
    <row r="9372" ht="15.75" customHeight="1">
      <c r="A9372" s="1">
        <v>45401.0</v>
      </c>
      <c r="B9372" s="2" t="s">
        <v>8548</v>
      </c>
      <c r="C9372" s="2" t="s">
        <v>54</v>
      </c>
      <c r="D9372" s="1">
        <v>19592.0</v>
      </c>
      <c r="E9372" s="2" t="s">
        <v>27</v>
      </c>
      <c r="F9372" s="2">
        <v>354.0</v>
      </c>
      <c r="G9372" s="2" t="s">
        <v>60</v>
      </c>
      <c r="H9372" s="2" t="s">
        <v>45</v>
      </c>
      <c r="I9372" s="2" t="s">
        <v>25</v>
      </c>
      <c r="J9372" s="2" t="str">
        <f t="array" ref="J9372">XLOOKUP('Transaction Data'!$G9372,Product_Code,Biscuit_Brand)</f>
        <v>Peanut Butter Bites</v>
      </c>
      <c r="K9372" s="2">
        <f t="array" ref="K9372">XLOOKUP('Transaction Data'!$G9372,Product_Code,Cost)</f>
        <v>5</v>
      </c>
      <c r="L9372" s="2">
        <f t="array" ref="L9372">XLOOKUP('Transaction Data'!$G9372,Product_Code,Unit_Price)</f>
        <v>7</v>
      </c>
      <c r="M9372" s="3">
        <f>'Transaction Data'!$F9372*'Transaction Data'!$K9372</f>
        <v>1770</v>
      </c>
      <c r="N9372" s="3">
        <f>'Transaction Data'!$F9372*'Transaction Data'!$L9372</f>
        <v>2478</v>
      </c>
      <c r="O9372" s="3">
        <f>'Transaction Data'!$N9372-'Transaction Data'!$M9372</f>
        <v>708</v>
      </c>
      <c r="P9372" s="2">
        <f>DATEDIF('Transaction Data'!$D9372,'Transaction Data'!$A9372,"y")</f>
        <v>70</v>
      </c>
      <c r="Q9372" s="2" t="str">
        <f>FLOOR('Transaction Data'!$P9372,15)&amp;"-"&amp;FLOOR('Transaction Data'!$P9372,15)+14</f>
        <v>60-74</v>
      </c>
      <c r="R9372" s="2" t="str">
        <f>IF('Transaction Data'!$L9372&lt;=10,"Less Expensive","Expensive")</f>
        <v>Less Expensive</v>
      </c>
      <c r="S9372" s="4">
        <f>WEEKDAY('Transaction Data'!$A9372)</f>
        <v>6</v>
      </c>
      <c r="T9372" s="2" t="str">
        <f>IF(WEEKDAY('Transaction Data'!$A9372,2)&lt;6,"Weekday","Weekend")</f>
        <v>Weekday</v>
      </c>
    </row>
    <row r="9373" ht="15.75" customHeight="1">
      <c r="A9373" s="1">
        <v>45326.0</v>
      </c>
      <c r="B9373" s="2" t="s">
        <v>4826</v>
      </c>
      <c r="C9373" s="2" t="s">
        <v>51</v>
      </c>
      <c r="D9373" s="1">
        <v>18815.0</v>
      </c>
      <c r="E9373" s="2" t="s">
        <v>22</v>
      </c>
      <c r="F9373" s="2">
        <v>174.0</v>
      </c>
      <c r="G9373" s="2" t="s">
        <v>23</v>
      </c>
      <c r="H9373" s="2" t="s">
        <v>24</v>
      </c>
      <c r="I9373" s="2" t="s">
        <v>25</v>
      </c>
      <c r="J9373" s="2" t="str">
        <f t="array" ref="J9373">XLOOKUP('Transaction Data'!$G9373,Product_Code,Biscuit_Brand)</f>
        <v>Cinnamon Swirls</v>
      </c>
      <c r="K9373" s="2">
        <f t="array" ref="K9373">XLOOKUP('Transaction Data'!$G9373,Product_Code,Cost)</f>
        <v>10</v>
      </c>
      <c r="L9373" s="2">
        <f t="array" ref="L9373">XLOOKUP('Transaction Data'!$G9373,Product_Code,Unit_Price)</f>
        <v>14</v>
      </c>
      <c r="M9373" s="3">
        <f>'Transaction Data'!$F9373*'Transaction Data'!$K9373</f>
        <v>1740</v>
      </c>
      <c r="N9373" s="3">
        <f>'Transaction Data'!$F9373*'Transaction Data'!$L9373</f>
        <v>2436</v>
      </c>
      <c r="O9373" s="3">
        <f>'Transaction Data'!$N9373-'Transaction Data'!$M9373</f>
        <v>696</v>
      </c>
      <c r="P9373" s="2">
        <f>DATEDIF('Transaction Data'!$D9373,'Transaction Data'!$A9373,"y")</f>
        <v>72</v>
      </c>
      <c r="Q9373" s="2" t="str">
        <f>FLOOR('Transaction Data'!$P9373,15)&amp;"-"&amp;FLOOR('Transaction Data'!$P9373,15)+14</f>
        <v>60-74</v>
      </c>
      <c r="R9373" s="2" t="str">
        <f>IF('Transaction Data'!$L9373&lt;=10,"Less Expensive","Expensive")</f>
        <v>Expensive</v>
      </c>
      <c r="S9373" s="4">
        <f>WEEKDAY('Transaction Data'!$A9373)</f>
        <v>1</v>
      </c>
      <c r="T9373" s="2" t="str">
        <f>IF(WEEKDAY('Transaction Data'!$A9373,2)&lt;6,"Weekday","Weekend")</f>
        <v>Weekend</v>
      </c>
    </row>
    <row r="9374" ht="15.75" customHeight="1">
      <c r="A9374" s="1">
        <v>45405.0</v>
      </c>
      <c r="B9374" s="2" t="s">
        <v>8549</v>
      </c>
      <c r="C9374" s="2" t="s">
        <v>78</v>
      </c>
      <c r="D9374" s="1">
        <v>21132.0</v>
      </c>
      <c r="E9374" s="2" t="s">
        <v>37</v>
      </c>
      <c r="F9374" s="2">
        <v>274.0</v>
      </c>
      <c r="G9374" s="2" t="s">
        <v>23</v>
      </c>
      <c r="H9374" s="2" t="s">
        <v>29</v>
      </c>
      <c r="I9374" s="2" t="s">
        <v>25</v>
      </c>
      <c r="J9374" s="2" t="str">
        <f t="array" ref="J9374">XLOOKUP('Transaction Data'!$G9374,Product_Code,Biscuit_Brand)</f>
        <v>Cinnamon Swirls</v>
      </c>
      <c r="K9374" s="2">
        <f t="array" ref="K9374">XLOOKUP('Transaction Data'!$G9374,Product_Code,Cost)</f>
        <v>10</v>
      </c>
      <c r="L9374" s="2">
        <f t="array" ref="L9374">XLOOKUP('Transaction Data'!$G9374,Product_Code,Unit_Price)</f>
        <v>14</v>
      </c>
      <c r="M9374" s="3">
        <f>'Transaction Data'!$F9374*'Transaction Data'!$K9374</f>
        <v>2740</v>
      </c>
      <c r="N9374" s="3">
        <f>'Transaction Data'!$F9374*'Transaction Data'!$L9374</f>
        <v>3836</v>
      </c>
      <c r="O9374" s="3">
        <f>'Transaction Data'!$N9374-'Transaction Data'!$M9374</f>
        <v>1096</v>
      </c>
      <c r="P9374" s="2">
        <f>DATEDIF('Transaction Data'!$D9374,'Transaction Data'!$A9374,"y")</f>
        <v>66</v>
      </c>
      <c r="Q9374" s="2" t="str">
        <f>FLOOR('Transaction Data'!$P9374,15)&amp;"-"&amp;FLOOR('Transaction Data'!$P9374,15)+14</f>
        <v>60-74</v>
      </c>
      <c r="R9374" s="2" t="str">
        <f>IF('Transaction Data'!$L9374&lt;=10,"Less Expensive","Expensive")</f>
        <v>Expensive</v>
      </c>
      <c r="S9374" s="4">
        <f>WEEKDAY('Transaction Data'!$A9374)</f>
        <v>3</v>
      </c>
      <c r="T9374" s="2" t="str">
        <f>IF(WEEKDAY('Transaction Data'!$A9374,2)&lt;6,"Weekday","Weekend")</f>
        <v>Weekday</v>
      </c>
    </row>
    <row r="9375" ht="15.75" customHeight="1">
      <c r="A9375" s="1">
        <v>45327.0</v>
      </c>
      <c r="B9375" s="2" t="s">
        <v>8550</v>
      </c>
      <c r="C9375" s="2" t="s">
        <v>32</v>
      </c>
      <c r="D9375" s="1">
        <v>28370.0</v>
      </c>
      <c r="E9375" s="2" t="s">
        <v>27</v>
      </c>
      <c r="F9375" s="2">
        <v>104.0</v>
      </c>
      <c r="G9375" s="2" t="s">
        <v>28</v>
      </c>
      <c r="H9375" s="2" t="s">
        <v>29</v>
      </c>
      <c r="I9375" s="2" t="s">
        <v>25</v>
      </c>
      <c r="J9375" s="2" t="str">
        <f t="array" ref="J9375">XLOOKUP('Transaction Data'!$G9375,Product_Code,Biscuit_Brand)</f>
        <v>Shortbread</v>
      </c>
      <c r="K9375" s="2">
        <f t="array" ref="K9375">XLOOKUP('Transaction Data'!$G9375,Product_Code,Cost)</f>
        <v>10</v>
      </c>
      <c r="L9375" s="2">
        <f t="array" ref="L9375">XLOOKUP('Transaction Data'!$G9375,Product_Code,Unit_Price)</f>
        <v>45</v>
      </c>
      <c r="M9375" s="3">
        <f>'Transaction Data'!$F9375*'Transaction Data'!$K9375</f>
        <v>1040</v>
      </c>
      <c r="N9375" s="3">
        <f>'Transaction Data'!$F9375*'Transaction Data'!$L9375</f>
        <v>4680</v>
      </c>
      <c r="O9375" s="3">
        <f>'Transaction Data'!$N9375-'Transaction Data'!$M9375</f>
        <v>3640</v>
      </c>
      <c r="P9375" s="2">
        <f>DATEDIF('Transaction Data'!$D9375,'Transaction Data'!$A9375,"y")</f>
        <v>46</v>
      </c>
      <c r="Q9375" s="2" t="str">
        <f>FLOOR('Transaction Data'!$P9375,15)&amp;"-"&amp;FLOOR('Transaction Data'!$P9375,15)+14</f>
        <v>45-59</v>
      </c>
      <c r="R9375" s="2" t="str">
        <f>IF('Transaction Data'!$L9375&lt;=10,"Less Expensive","Expensive")</f>
        <v>Expensive</v>
      </c>
      <c r="S9375" s="4">
        <f>WEEKDAY('Transaction Data'!$A9375)</f>
        <v>2</v>
      </c>
      <c r="T9375" s="2" t="str">
        <f>IF(WEEKDAY('Transaction Data'!$A9375,2)&lt;6,"Weekday","Weekend")</f>
        <v>Weekday</v>
      </c>
    </row>
    <row r="9376" ht="15.75" customHeight="1">
      <c r="A9376" s="1">
        <v>45324.0</v>
      </c>
      <c r="B9376" s="2" t="s">
        <v>8551</v>
      </c>
      <c r="C9376" s="2" t="s">
        <v>41</v>
      </c>
      <c r="D9376" s="1">
        <v>23358.0</v>
      </c>
      <c r="E9376" s="2" t="s">
        <v>63</v>
      </c>
      <c r="F9376" s="2">
        <v>417.0</v>
      </c>
      <c r="G9376" s="2" t="s">
        <v>60</v>
      </c>
      <c r="H9376" s="2" t="s">
        <v>34</v>
      </c>
      <c r="I9376" s="2" t="s">
        <v>25</v>
      </c>
      <c r="J9376" s="2" t="str">
        <f t="array" ref="J9376">XLOOKUP('Transaction Data'!$G9376,Product_Code,Biscuit_Brand)</f>
        <v>Peanut Butter Bites</v>
      </c>
      <c r="K9376" s="2">
        <f t="array" ref="K9376">XLOOKUP('Transaction Data'!$G9376,Product_Code,Cost)</f>
        <v>5</v>
      </c>
      <c r="L9376" s="2">
        <f t="array" ref="L9376">XLOOKUP('Transaction Data'!$G9376,Product_Code,Unit_Price)</f>
        <v>7</v>
      </c>
      <c r="M9376" s="3">
        <f>'Transaction Data'!$F9376*'Transaction Data'!$K9376</f>
        <v>2085</v>
      </c>
      <c r="N9376" s="3">
        <f>'Transaction Data'!$F9376*'Transaction Data'!$L9376</f>
        <v>2919</v>
      </c>
      <c r="O9376" s="3">
        <f>'Transaction Data'!$N9376-'Transaction Data'!$M9376</f>
        <v>834</v>
      </c>
      <c r="P9376" s="2">
        <f>DATEDIF('Transaction Data'!$D9376,'Transaction Data'!$A9376,"y")</f>
        <v>60</v>
      </c>
      <c r="Q9376" s="2" t="str">
        <f>FLOOR('Transaction Data'!$P9376,15)&amp;"-"&amp;FLOOR('Transaction Data'!$P9376,15)+14</f>
        <v>60-74</v>
      </c>
      <c r="R9376" s="2" t="str">
        <f>IF('Transaction Data'!$L9376&lt;=10,"Less Expensive","Expensive")</f>
        <v>Less Expensive</v>
      </c>
      <c r="S9376" s="4">
        <f>WEEKDAY('Transaction Data'!$A9376)</f>
        <v>6</v>
      </c>
      <c r="T9376" s="2" t="str">
        <f>IF(WEEKDAY('Transaction Data'!$A9376,2)&lt;6,"Weekday","Weekend")</f>
        <v>Weekday</v>
      </c>
    </row>
    <row r="9377" ht="15.75" customHeight="1">
      <c r="A9377" s="1">
        <v>45317.0</v>
      </c>
      <c r="B9377" s="2" t="s">
        <v>8552</v>
      </c>
      <c r="C9377" s="2" t="s">
        <v>21</v>
      </c>
      <c r="D9377" s="1">
        <v>16051.0</v>
      </c>
      <c r="E9377" s="2" t="s">
        <v>63</v>
      </c>
      <c r="F9377" s="2">
        <v>398.0</v>
      </c>
      <c r="G9377" s="2" t="s">
        <v>28</v>
      </c>
      <c r="H9377" s="2" t="s">
        <v>24</v>
      </c>
      <c r="I9377" s="2" t="s">
        <v>25</v>
      </c>
      <c r="J9377" s="2" t="str">
        <f t="array" ref="J9377">XLOOKUP('Transaction Data'!$G9377,Product_Code,Biscuit_Brand)</f>
        <v>Shortbread</v>
      </c>
      <c r="K9377" s="2">
        <f t="array" ref="K9377">XLOOKUP('Transaction Data'!$G9377,Product_Code,Cost)</f>
        <v>10</v>
      </c>
      <c r="L9377" s="2">
        <f t="array" ref="L9377">XLOOKUP('Transaction Data'!$G9377,Product_Code,Unit_Price)</f>
        <v>45</v>
      </c>
      <c r="M9377" s="3">
        <f>'Transaction Data'!$F9377*'Transaction Data'!$K9377</f>
        <v>3980</v>
      </c>
      <c r="N9377" s="3">
        <f>'Transaction Data'!$F9377*'Transaction Data'!$L9377</f>
        <v>17910</v>
      </c>
      <c r="O9377" s="3">
        <f>'Transaction Data'!$N9377-'Transaction Data'!$M9377</f>
        <v>13930</v>
      </c>
      <c r="P9377" s="2">
        <f>DATEDIF('Transaction Data'!$D9377,'Transaction Data'!$A9377,"y")</f>
        <v>80</v>
      </c>
      <c r="Q9377" s="2" t="str">
        <f>FLOOR('Transaction Data'!$P9377,15)&amp;"-"&amp;FLOOR('Transaction Data'!$P9377,15)+14</f>
        <v>75-89</v>
      </c>
      <c r="R9377" s="2" t="str">
        <f>IF('Transaction Data'!$L9377&lt;=10,"Less Expensive","Expensive")</f>
        <v>Expensive</v>
      </c>
      <c r="S9377" s="4">
        <f>WEEKDAY('Transaction Data'!$A9377)</f>
        <v>6</v>
      </c>
      <c r="T9377" s="2" t="str">
        <f>IF(WEEKDAY('Transaction Data'!$A9377,2)&lt;6,"Weekday","Weekend")</f>
        <v>Weekday</v>
      </c>
    </row>
    <row r="9378" ht="15.75" customHeight="1">
      <c r="A9378" s="1">
        <v>45462.0</v>
      </c>
      <c r="B9378" s="2" t="s">
        <v>8553</v>
      </c>
      <c r="C9378" s="2" t="s">
        <v>32</v>
      </c>
      <c r="D9378" s="1">
        <v>34922.0</v>
      </c>
      <c r="E9378" s="2" t="s">
        <v>63</v>
      </c>
      <c r="F9378" s="2">
        <v>443.0</v>
      </c>
      <c r="G9378" s="2" t="s">
        <v>61</v>
      </c>
      <c r="H9378" s="2" t="s">
        <v>42</v>
      </c>
      <c r="I9378" s="2" t="s">
        <v>25</v>
      </c>
      <c r="J9378" s="2" t="str">
        <f t="array" ref="J9378">XLOOKUP('Transaction Data'!$G9378,Product_Code,Biscuit_Brand)</f>
        <v>Choco Delight</v>
      </c>
      <c r="K9378" s="2">
        <f t="array" ref="K9378">XLOOKUP('Transaction Data'!$G9378,Product_Code,Cost)</f>
        <v>3</v>
      </c>
      <c r="L9378" s="2">
        <f t="array" ref="L9378">XLOOKUP('Transaction Data'!$G9378,Product_Code,Unit_Price)</f>
        <v>5</v>
      </c>
      <c r="M9378" s="3">
        <f>'Transaction Data'!$F9378*'Transaction Data'!$K9378</f>
        <v>1329</v>
      </c>
      <c r="N9378" s="3">
        <f>'Transaction Data'!$F9378*'Transaction Data'!$L9378</f>
        <v>2215</v>
      </c>
      <c r="O9378" s="3">
        <f>'Transaction Data'!$N9378-'Transaction Data'!$M9378</f>
        <v>886</v>
      </c>
      <c r="P9378" s="2">
        <f>DATEDIF('Transaction Data'!$D9378,'Transaction Data'!$A9378,"y")</f>
        <v>28</v>
      </c>
      <c r="Q9378" s="2" t="str">
        <f>FLOOR('Transaction Data'!$P9378,15)&amp;"-"&amp;FLOOR('Transaction Data'!$P9378,15)+14</f>
        <v>15-29</v>
      </c>
      <c r="R9378" s="2" t="str">
        <f>IF('Transaction Data'!$L9378&lt;=10,"Less Expensive","Expensive")</f>
        <v>Less Expensive</v>
      </c>
      <c r="S9378" s="4">
        <f>WEEKDAY('Transaction Data'!$A9378)</f>
        <v>4</v>
      </c>
      <c r="T9378" s="2" t="str">
        <f>IF(WEEKDAY('Transaction Data'!$A9378,2)&lt;6,"Weekday","Weekend")</f>
        <v>Weekday</v>
      </c>
    </row>
    <row r="9379" ht="15.75" customHeight="1">
      <c r="A9379" s="1">
        <v>45413.0</v>
      </c>
      <c r="B9379" s="2" t="s">
        <v>8554</v>
      </c>
      <c r="C9379" s="2" t="s">
        <v>69</v>
      </c>
      <c r="D9379" s="1">
        <v>36177.0</v>
      </c>
      <c r="E9379" s="2" t="s">
        <v>22</v>
      </c>
      <c r="F9379" s="2">
        <v>208.0</v>
      </c>
      <c r="G9379" s="2" t="s">
        <v>57</v>
      </c>
      <c r="H9379" s="2" t="s">
        <v>45</v>
      </c>
      <c r="I9379" s="2" t="s">
        <v>25</v>
      </c>
      <c r="J9379" s="2" t="str">
        <f t="array" ref="J9379">XLOOKUP('Transaction Data'!$G9379,Product_Code,Biscuit_Brand)</f>
        <v>Oatmeal Cookies</v>
      </c>
      <c r="K9379" s="2">
        <f t="array" ref="K9379">XLOOKUP('Transaction Data'!$G9379,Product_Code,Cost)</f>
        <v>19</v>
      </c>
      <c r="L9379" s="2">
        <f t="array" ref="L9379">XLOOKUP('Transaction Data'!$G9379,Product_Code,Unit_Price)</f>
        <v>23</v>
      </c>
      <c r="M9379" s="3">
        <f>'Transaction Data'!$F9379*'Transaction Data'!$K9379</f>
        <v>3952</v>
      </c>
      <c r="N9379" s="3">
        <f>'Transaction Data'!$F9379*'Transaction Data'!$L9379</f>
        <v>4784</v>
      </c>
      <c r="O9379" s="3">
        <f>'Transaction Data'!$N9379-'Transaction Data'!$M9379</f>
        <v>832</v>
      </c>
      <c r="P9379" s="2">
        <f>DATEDIF('Transaction Data'!$D9379,'Transaction Data'!$A9379,"y")</f>
        <v>25</v>
      </c>
      <c r="Q9379" s="2" t="str">
        <f>FLOOR('Transaction Data'!$P9379,15)&amp;"-"&amp;FLOOR('Transaction Data'!$P9379,15)+14</f>
        <v>15-29</v>
      </c>
      <c r="R9379" s="2" t="str">
        <f>IF('Transaction Data'!$L9379&lt;=10,"Less Expensive","Expensive")</f>
        <v>Expensive</v>
      </c>
      <c r="S9379" s="4">
        <f>WEEKDAY('Transaction Data'!$A9379)</f>
        <v>4</v>
      </c>
      <c r="T9379" s="2" t="str">
        <f>IF(WEEKDAY('Transaction Data'!$A9379,2)&lt;6,"Weekday","Weekend")</f>
        <v>Weekday</v>
      </c>
    </row>
    <row r="9380" ht="15.75" customHeight="1">
      <c r="A9380" s="1">
        <v>45302.0</v>
      </c>
      <c r="B9380" s="2" t="s">
        <v>8555</v>
      </c>
      <c r="C9380" s="2" t="s">
        <v>47</v>
      </c>
      <c r="D9380" s="1">
        <v>24780.0</v>
      </c>
      <c r="E9380" s="2" t="s">
        <v>27</v>
      </c>
      <c r="F9380" s="2">
        <v>468.0</v>
      </c>
      <c r="G9380" s="2" t="s">
        <v>61</v>
      </c>
      <c r="H9380" s="2" t="s">
        <v>24</v>
      </c>
      <c r="I9380" s="2" t="s">
        <v>25</v>
      </c>
      <c r="J9380" s="2" t="str">
        <f t="array" ref="J9380">XLOOKUP('Transaction Data'!$G9380,Product_Code,Biscuit_Brand)</f>
        <v>Choco Delight</v>
      </c>
      <c r="K9380" s="2">
        <f t="array" ref="K9380">XLOOKUP('Transaction Data'!$G9380,Product_Code,Cost)</f>
        <v>3</v>
      </c>
      <c r="L9380" s="2">
        <f t="array" ref="L9380">XLOOKUP('Transaction Data'!$G9380,Product_Code,Unit_Price)</f>
        <v>5</v>
      </c>
      <c r="M9380" s="3">
        <f>'Transaction Data'!$F9380*'Transaction Data'!$K9380</f>
        <v>1404</v>
      </c>
      <c r="N9380" s="3">
        <f>'Transaction Data'!$F9380*'Transaction Data'!$L9380</f>
        <v>2340</v>
      </c>
      <c r="O9380" s="3">
        <f>'Transaction Data'!$N9380-'Transaction Data'!$M9380</f>
        <v>936</v>
      </c>
      <c r="P9380" s="2">
        <f>DATEDIF('Transaction Data'!$D9380,'Transaction Data'!$A9380,"y")</f>
        <v>56</v>
      </c>
      <c r="Q9380" s="2" t="str">
        <f>FLOOR('Transaction Data'!$P9380,15)&amp;"-"&amp;FLOOR('Transaction Data'!$P9380,15)+14</f>
        <v>45-59</v>
      </c>
      <c r="R9380" s="2" t="str">
        <f>IF('Transaction Data'!$L9380&lt;=10,"Less Expensive","Expensive")</f>
        <v>Less Expensive</v>
      </c>
      <c r="S9380" s="4">
        <f>WEEKDAY('Transaction Data'!$A9380)</f>
        <v>5</v>
      </c>
      <c r="T9380" s="2" t="str">
        <f>IF(WEEKDAY('Transaction Data'!$A9380,2)&lt;6,"Weekday","Weekend")</f>
        <v>Weekday</v>
      </c>
    </row>
    <row r="9381" ht="15.75" customHeight="1">
      <c r="A9381" s="1">
        <v>45444.0</v>
      </c>
      <c r="B9381" s="2" t="s">
        <v>8556</v>
      </c>
      <c r="C9381" s="2" t="s">
        <v>47</v>
      </c>
      <c r="D9381" s="1">
        <v>29292.0</v>
      </c>
      <c r="E9381" s="2" t="s">
        <v>27</v>
      </c>
      <c r="F9381" s="2">
        <v>182.0</v>
      </c>
      <c r="G9381" s="2" t="s">
        <v>57</v>
      </c>
      <c r="H9381" s="2" t="s">
        <v>29</v>
      </c>
      <c r="I9381" s="2" t="s">
        <v>25</v>
      </c>
      <c r="J9381" s="2" t="str">
        <f t="array" ref="J9381">XLOOKUP('Transaction Data'!$G9381,Product_Code,Biscuit_Brand)</f>
        <v>Oatmeal Cookies</v>
      </c>
      <c r="K9381" s="2">
        <f t="array" ref="K9381">XLOOKUP('Transaction Data'!$G9381,Product_Code,Cost)</f>
        <v>19</v>
      </c>
      <c r="L9381" s="2">
        <f t="array" ref="L9381">XLOOKUP('Transaction Data'!$G9381,Product_Code,Unit_Price)</f>
        <v>23</v>
      </c>
      <c r="M9381" s="3">
        <f>'Transaction Data'!$F9381*'Transaction Data'!$K9381</f>
        <v>3458</v>
      </c>
      <c r="N9381" s="3">
        <f>'Transaction Data'!$F9381*'Transaction Data'!$L9381</f>
        <v>4186</v>
      </c>
      <c r="O9381" s="3">
        <f>'Transaction Data'!$N9381-'Transaction Data'!$M9381</f>
        <v>728</v>
      </c>
      <c r="P9381" s="2">
        <f>DATEDIF('Transaction Data'!$D9381,'Transaction Data'!$A9381,"y")</f>
        <v>44</v>
      </c>
      <c r="Q9381" s="2" t="str">
        <f>FLOOR('Transaction Data'!$P9381,15)&amp;"-"&amp;FLOOR('Transaction Data'!$P9381,15)+14</f>
        <v>30-44</v>
      </c>
      <c r="R9381" s="2" t="str">
        <f>IF('Transaction Data'!$L9381&lt;=10,"Less Expensive","Expensive")</f>
        <v>Expensive</v>
      </c>
      <c r="S9381" s="4">
        <f>WEEKDAY('Transaction Data'!$A9381)</f>
        <v>7</v>
      </c>
      <c r="T9381" s="2" t="str">
        <f>IF(WEEKDAY('Transaction Data'!$A9381,2)&lt;6,"Weekday","Weekend")</f>
        <v>Weekend</v>
      </c>
    </row>
    <row r="9382" ht="15.75" customHeight="1">
      <c r="A9382" s="1">
        <v>45372.0</v>
      </c>
      <c r="B9382" s="2" t="s">
        <v>6481</v>
      </c>
      <c r="C9382" s="2" t="s">
        <v>32</v>
      </c>
      <c r="D9382" s="1">
        <v>22017.0</v>
      </c>
      <c r="E9382" s="2" t="s">
        <v>22</v>
      </c>
      <c r="F9382" s="2">
        <v>369.0</v>
      </c>
      <c r="G9382" s="2" t="s">
        <v>28</v>
      </c>
      <c r="H9382" s="2" t="s">
        <v>42</v>
      </c>
      <c r="I9382" s="2" t="s">
        <v>25</v>
      </c>
      <c r="J9382" s="2" t="str">
        <f t="array" ref="J9382">XLOOKUP('Transaction Data'!$G9382,Product_Code,Biscuit_Brand)</f>
        <v>Shortbread</v>
      </c>
      <c r="K9382" s="2">
        <f t="array" ref="K9382">XLOOKUP('Transaction Data'!$G9382,Product_Code,Cost)</f>
        <v>10</v>
      </c>
      <c r="L9382" s="2">
        <f t="array" ref="L9382">XLOOKUP('Transaction Data'!$G9382,Product_Code,Unit_Price)</f>
        <v>45</v>
      </c>
      <c r="M9382" s="3">
        <f>'Transaction Data'!$F9382*'Transaction Data'!$K9382</f>
        <v>3690</v>
      </c>
      <c r="N9382" s="3">
        <f>'Transaction Data'!$F9382*'Transaction Data'!$L9382</f>
        <v>16605</v>
      </c>
      <c r="O9382" s="3">
        <f>'Transaction Data'!$N9382-'Transaction Data'!$M9382</f>
        <v>12915</v>
      </c>
      <c r="P9382" s="2">
        <f>DATEDIF('Transaction Data'!$D9382,'Transaction Data'!$A9382,"y")</f>
        <v>63</v>
      </c>
      <c r="Q9382" s="2" t="str">
        <f>FLOOR('Transaction Data'!$P9382,15)&amp;"-"&amp;FLOOR('Transaction Data'!$P9382,15)+14</f>
        <v>60-74</v>
      </c>
      <c r="R9382" s="2" t="str">
        <f>IF('Transaction Data'!$L9382&lt;=10,"Less Expensive","Expensive")</f>
        <v>Expensive</v>
      </c>
      <c r="S9382" s="4">
        <f>WEEKDAY('Transaction Data'!$A9382)</f>
        <v>5</v>
      </c>
      <c r="T9382" s="2" t="str">
        <f>IF(WEEKDAY('Transaction Data'!$A9382,2)&lt;6,"Weekday","Weekend")</f>
        <v>Weekday</v>
      </c>
    </row>
    <row r="9383" ht="15.75" customHeight="1">
      <c r="A9383" s="1">
        <v>45418.0</v>
      </c>
      <c r="B9383" s="2" t="s">
        <v>8557</v>
      </c>
      <c r="C9383" s="2" t="s">
        <v>41</v>
      </c>
      <c r="D9383" s="1">
        <v>38882.0</v>
      </c>
      <c r="E9383" s="2" t="s">
        <v>27</v>
      </c>
      <c r="F9383" s="2">
        <v>161.0</v>
      </c>
      <c r="G9383" s="2" t="s">
        <v>23</v>
      </c>
      <c r="H9383" s="2" t="s">
        <v>45</v>
      </c>
      <c r="I9383" s="2" t="s">
        <v>25</v>
      </c>
      <c r="J9383" s="2" t="str">
        <f t="array" ref="J9383">XLOOKUP('Transaction Data'!$G9383,Product_Code,Biscuit_Brand)</f>
        <v>Cinnamon Swirls</v>
      </c>
      <c r="K9383" s="2">
        <f t="array" ref="K9383">XLOOKUP('Transaction Data'!$G9383,Product_Code,Cost)</f>
        <v>10</v>
      </c>
      <c r="L9383" s="2">
        <f t="array" ref="L9383">XLOOKUP('Transaction Data'!$G9383,Product_Code,Unit_Price)</f>
        <v>14</v>
      </c>
      <c r="M9383" s="3">
        <f>'Transaction Data'!$F9383*'Transaction Data'!$K9383</f>
        <v>1610</v>
      </c>
      <c r="N9383" s="3">
        <f>'Transaction Data'!$F9383*'Transaction Data'!$L9383</f>
        <v>2254</v>
      </c>
      <c r="O9383" s="3">
        <f>'Transaction Data'!$N9383-'Transaction Data'!$M9383</f>
        <v>644</v>
      </c>
      <c r="P9383" s="2">
        <f>DATEDIF('Transaction Data'!$D9383,'Transaction Data'!$A9383,"y")</f>
        <v>17</v>
      </c>
      <c r="Q9383" s="2" t="str">
        <f>FLOOR('Transaction Data'!$P9383,15)&amp;"-"&amp;FLOOR('Transaction Data'!$P9383,15)+14</f>
        <v>15-29</v>
      </c>
      <c r="R9383" s="2" t="str">
        <f>IF('Transaction Data'!$L9383&lt;=10,"Less Expensive","Expensive")</f>
        <v>Expensive</v>
      </c>
      <c r="S9383" s="4">
        <f>WEEKDAY('Transaction Data'!$A9383)</f>
        <v>2</v>
      </c>
      <c r="T9383" s="2" t="str">
        <f>IF(WEEKDAY('Transaction Data'!$A9383,2)&lt;6,"Weekday","Weekend")</f>
        <v>Weekday</v>
      </c>
    </row>
    <row r="9384" ht="15.75" customHeight="1">
      <c r="A9384" s="1">
        <v>45302.0</v>
      </c>
      <c r="B9384" s="2" t="s">
        <v>8558</v>
      </c>
      <c r="C9384" s="2" t="s">
        <v>65</v>
      </c>
      <c r="D9384" s="1">
        <v>25654.0</v>
      </c>
      <c r="E9384" s="2" t="s">
        <v>22</v>
      </c>
      <c r="F9384" s="2">
        <v>396.0</v>
      </c>
      <c r="G9384" s="2" t="s">
        <v>55</v>
      </c>
      <c r="H9384" s="2" t="s">
        <v>24</v>
      </c>
      <c r="I9384" s="2" t="s">
        <v>25</v>
      </c>
      <c r="J9384" s="2" t="str">
        <f t="array" ref="J9384">XLOOKUP('Transaction Data'!$G9384,Product_Code,Biscuit_Brand)</f>
        <v>Vanilla Wafers</v>
      </c>
      <c r="K9384" s="2">
        <f t="array" ref="K9384">XLOOKUP('Transaction Data'!$G9384,Product_Code,Cost)</f>
        <v>18</v>
      </c>
      <c r="L9384" s="2">
        <f t="array" ref="L9384">XLOOKUP('Transaction Data'!$G9384,Product_Code,Unit_Price)</f>
        <v>36</v>
      </c>
      <c r="M9384" s="3">
        <f>'Transaction Data'!$F9384*'Transaction Data'!$K9384</f>
        <v>7128</v>
      </c>
      <c r="N9384" s="3">
        <f>'Transaction Data'!$F9384*'Transaction Data'!$L9384</f>
        <v>14256</v>
      </c>
      <c r="O9384" s="3">
        <f>'Transaction Data'!$N9384-'Transaction Data'!$M9384</f>
        <v>7128</v>
      </c>
      <c r="P9384" s="2">
        <f>DATEDIF('Transaction Data'!$D9384,'Transaction Data'!$A9384,"y")</f>
        <v>53</v>
      </c>
      <c r="Q9384" s="2" t="str">
        <f>FLOOR('Transaction Data'!$P9384,15)&amp;"-"&amp;FLOOR('Transaction Data'!$P9384,15)+14</f>
        <v>45-59</v>
      </c>
      <c r="R9384" s="2" t="str">
        <f>IF('Transaction Data'!$L9384&lt;=10,"Less Expensive","Expensive")</f>
        <v>Expensive</v>
      </c>
      <c r="S9384" s="4">
        <f>WEEKDAY('Transaction Data'!$A9384)</f>
        <v>5</v>
      </c>
      <c r="T9384" s="2" t="str">
        <f>IF(WEEKDAY('Transaction Data'!$A9384,2)&lt;6,"Weekday","Weekend")</f>
        <v>Weekday</v>
      </c>
    </row>
    <row r="9385" ht="15.75" customHeight="1">
      <c r="A9385" s="1">
        <v>45470.0</v>
      </c>
      <c r="B9385" s="2" t="s">
        <v>8559</v>
      </c>
      <c r="C9385" s="2" t="s">
        <v>72</v>
      </c>
      <c r="D9385" s="1">
        <v>37143.0</v>
      </c>
      <c r="E9385" s="2" t="s">
        <v>63</v>
      </c>
      <c r="F9385" s="2">
        <v>22.0</v>
      </c>
      <c r="G9385" s="2" t="s">
        <v>28</v>
      </c>
      <c r="H9385" s="2" t="s">
        <v>29</v>
      </c>
      <c r="I9385" s="2" t="s">
        <v>25</v>
      </c>
      <c r="J9385" s="2" t="str">
        <f t="array" ref="J9385">XLOOKUP('Transaction Data'!$G9385,Product_Code,Biscuit_Brand)</f>
        <v>Shortbread</v>
      </c>
      <c r="K9385" s="2">
        <f t="array" ref="K9385">XLOOKUP('Transaction Data'!$G9385,Product_Code,Cost)</f>
        <v>10</v>
      </c>
      <c r="L9385" s="2">
        <f t="array" ref="L9385">XLOOKUP('Transaction Data'!$G9385,Product_Code,Unit_Price)</f>
        <v>45</v>
      </c>
      <c r="M9385" s="3">
        <f>'Transaction Data'!$F9385*'Transaction Data'!$K9385</f>
        <v>220</v>
      </c>
      <c r="N9385" s="3">
        <f>'Transaction Data'!$F9385*'Transaction Data'!$L9385</f>
        <v>990</v>
      </c>
      <c r="O9385" s="3">
        <f>'Transaction Data'!$N9385-'Transaction Data'!$M9385</f>
        <v>770</v>
      </c>
      <c r="P9385" s="2">
        <f>DATEDIF('Transaction Data'!$D9385,'Transaction Data'!$A9385,"y")</f>
        <v>22</v>
      </c>
      <c r="Q9385" s="2" t="str">
        <f>FLOOR('Transaction Data'!$P9385,15)&amp;"-"&amp;FLOOR('Transaction Data'!$P9385,15)+14</f>
        <v>15-29</v>
      </c>
      <c r="R9385" s="2" t="str">
        <f>IF('Transaction Data'!$L9385&lt;=10,"Less Expensive","Expensive")</f>
        <v>Expensive</v>
      </c>
      <c r="S9385" s="4">
        <f>WEEKDAY('Transaction Data'!$A9385)</f>
        <v>5</v>
      </c>
      <c r="T9385" s="2" t="str">
        <f>IF(WEEKDAY('Transaction Data'!$A9385,2)&lt;6,"Weekday","Weekend")</f>
        <v>Weekday</v>
      </c>
    </row>
    <row r="9386" ht="15.75" customHeight="1">
      <c r="A9386" s="1">
        <v>45350.0</v>
      </c>
      <c r="B9386" s="2" t="s">
        <v>8560</v>
      </c>
      <c r="C9386" s="2" t="s">
        <v>54</v>
      </c>
      <c r="D9386" s="1">
        <v>17452.0</v>
      </c>
      <c r="E9386" s="2" t="s">
        <v>27</v>
      </c>
      <c r="F9386" s="2">
        <v>340.0</v>
      </c>
      <c r="G9386" s="2" t="s">
        <v>60</v>
      </c>
      <c r="H9386" s="2" t="s">
        <v>29</v>
      </c>
      <c r="I9386" s="2" t="s">
        <v>25</v>
      </c>
      <c r="J9386" s="2" t="str">
        <f t="array" ref="J9386">XLOOKUP('Transaction Data'!$G9386,Product_Code,Biscuit_Brand)</f>
        <v>Peanut Butter Bites</v>
      </c>
      <c r="K9386" s="2">
        <f t="array" ref="K9386">XLOOKUP('Transaction Data'!$G9386,Product_Code,Cost)</f>
        <v>5</v>
      </c>
      <c r="L9386" s="2">
        <f t="array" ref="L9386">XLOOKUP('Transaction Data'!$G9386,Product_Code,Unit_Price)</f>
        <v>7</v>
      </c>
      <c r="M9386" s="3">
        <f>'Transaction Data'!$F9386*'Transaction Data'!$K9386</f>
        <v>1700</v>
      </c>
      <c r="N9386" s="3">
        <f>'Transaction Data'!$F9386*'Transaction Data'!$L9386</f>
        <v>2380</v>
      </c>
      <c r="O9386" s="3">
        <f>'Transaction Data'!$N9386-'Transaction Data'!$M9386</f>
        <v>680</v>
      </c>
      <c r="P9386" s="2">
        <f>DATEDIF('Transaction Data'!$D9386,'Transaction Data'!$A9386,"y")</f>
        <v>76</v>
      </c>
      <c r="Q9386" s="2" t="str">
        <f>FLOOR('Transaction Data'!$P9386,15)&amp;"-"&amp;FLOOR('Transaction Data'!$P9386,15)+14</f>
        <v>75-89</v>
      </c>
      <c r="R9386" s="2" t="str">
        <f>IF('Transaction Data'!$L9386&lt;=10,"Less Expensive","Expensive")</f>
        <v>Less Expensive</v>
      </c>
      <c r="S9386" s="4">
        <f>WEEKDAY('Transaction Data'!$A9386)</f>
        <v>4</v>
      </c>
      <c r="T9386" s="2" t="str">
        <f>IF(WEEKDAY('Transaction Data'!$A9386,2)&lt;6,"Weekday","Weekend")</f>
        <v>Weekday</v>
      </c>
    </row>
    <row r="9387" ht="15.75" customHeight="1">
      <c r="A9387" s="1">
        <v>45335.0</v>
      </c>
      <c r="B9387" s="2" t="s">
        <v>8561</v>
      </c>
      <c r="C9387" s="2" t="s">
        <v>47</v>
      </c>
      <c r="D9387" s="1">
        <v>34253.0</v>
      </c>
      <c r="E9387" s="2" t="s">
        <v>63</v>
      </c>
      <c r="F9387" s="2">
        <v>357.0</v>
      </c>
      <c r="G9387" s="2" t="s">
        <v>61</v>
      </c>
      <c r="H9387" s="2" t="s">
        <v>34</v>
      </c>
      <c r="I9387" s="2" t="s">
        <v>25</v>
      </c>
      <c r="J9387" s="2" t="str">
        <f t="array" ref="J9387">XLOOKUP('Transaction Data'!$G9387,Product_Code,Biscuit_Brand)</f>
        <v>Choco Delight</v>
      </c>
      <c r="K9387" s="2">
        <f t="array" ref="K9387">XLOOKUP('Transaction Data'!$G9387,Product_Code,Cost)</f>
        <v>3</v>
      </c>
      <c r="L9387" s="2">
        <f t="array" ref="L9387">XLOOKUP('Transaction Data'!$G9387,Product_Code,Unit_Price)</f>
        <v>5</v>
      </c>
      <c r="M9387" s="3">
        <f>'Transaction Data'!$F9387*'Transaction Data'!$K9387</f>
        <v>1071</v>
      </c>
      <c r="N9387" s="3">
        <f>'Transaction Data'!$F9387*'Transaction Data'!$L9387</f>
        <v>1785</v>
      </c>
      <c r="O9387" s="3">
        <f>'Transaction Data'!$N9387-'Transaction Data'!$M9387</f>
        <v>714</v>
      </c>
      <c r="P9387" s="2">
        <f>DATEDIF('Transaction Data'!$D9387,'Transaction Data'!$A9387,"y")</f>
        <v>30</v>
      </c>
      <c r="Q9387" s="2" t="str">
        <f>FLOOR('Transaction Data'!$P9387,15)&amp;"-"&amp;FLOOR('Transaction Data'!$P9387,15)+14</f>
        <v>30-44</v>
      </c>
      <c r="R9387" s="2" t="str">
        <f>IF('Transaction Data'!$L9387&lt;=10,"Less Expensive","Expensive")</f>
        <v>Less Expensive</v>
      </c>
      <c r="S9387" s="4">
        <f>WEEKDAY('Transaction Data'!$A9387)</f>
        <v>3</v>
      </c>
      <c r="T9387" s="2" t="str">
        <f>IF(WEEKDAY('Transaction Data'!$A9387,2)&lt;6,"Weekday","Weekend")</f>
        <v>Weekday</v>
      </c>
    </row>
    <row r="9388" ht="15.75" customHeight="1">
      <c r="A9388" s="1">
        <v>45412.0</v>
      </c>
      <c r="B9388" s="2" t="s">
        <v>8562</v>
      </c>
      <c r="C9388" s="2" t="s">
        <v>32</v>
      </c>
      <c r="D9388" s="1">
        <v>26018.0</v>
      </c>
      <c r="E9388" s="2" t="s">
        <v>63</v>
      </c>
      <c r="F9388" s="2">
        <v>342.0</v>
      </c>
      <c r="G9388" s="2" t="s">
        <v>33</v>
      </c>
      <c r="H9388" s="2" t="s">
        <v>24</v>
      </c>
      <c r="I9388" s="2" t="s">
        <v>25</v>
      </c>
      <c r="J9388" s="2" t="str">
        <f t="array" ref="J9388">XLOOKUP('Transaction Data'!$G9388,Product_Code,Biscuit_Brand)</f>
        <v>Caramel Biscuits</v>
      </c>
      <c r="K9388" s="2">
        <f t="array" ref="K9388">XLOOKUP('Transaction Data'!$G9388,Product_Code,Cost)</f>
        <v>18</v>
      </c>
      <c r="L9388" s="2">
        <f t="array" ref="L9388">XLOOKUP('Transaction Data'!$G9388,Product_Code,Unit_Price)</f>
        <v>22</v>
      </c>
      <c r="M9388" s="3">
        <f>'Transaction Data'!$F9388*'Transaction Data'!$K9388</f>
        <v>6156</v>
      </c>
      <c r="N9388" s="3">
        <f>'Transaction Data'!$F9388*'Transaction Data'!$L9388</f>
        <v>7524</v>
      </c>
      <c r="O9388" s="3">
        <f>'Transaction Data'!$N9388-'Transaction Data'!$M9388</f>
        <v>1368</v>
      </c>
      <c r="P9388" s="2">
        <f>DATEDIF('Transaction Data'!$D9388,'Transaction Data'!$A9388,"y")</f>
        <v>53</v>
      </c>
      <c r="Q9388" s="2" t="str">
        <f>FLOOR('Transaction Data'!$P9388,15)&amp;"-"&amp;FLOOR('Transaction Data'!$P9388,15)+14</f>
        <v>45-59</v>
      </c>
      <c r="R9388" s="2" t="str">
        <f>IF('Transaction Data'!$L9388&lt;=10,"Less Expensive","Expensive")</f>
        <v>Expensive</v>
      </c>
      <c r="S9388" s="4">
        <f>WEEKDAY('Transaction Data'!$A9388)</f>
        <v>3</v>
      </c>
      <c r="T9388" s="2" t="str">
        <f>IF(WEEKDAY('Transaction Data'!$A9388,2)&lt;6,"Weekday","Weekend")</f>
        <v>Weekday</v>
      </c>
    </row>
    <row r="9389" ht="15.75" customHeight="1">
      <c r="A9389" s="1">
        <v>45410.0</v>
      </c>
      <c r="B9389" s="2" t="s">
        <v>8563</v>
      </c>
      <c r="C9389" s="2" t="s">
        <v>41</v>
      </c>
      <c r="D9389" s="1">
        <v>29518.0</v>
      </c>
      <c r="E9389" s="2" t="s">
        <v>22</v>
      </c>
      <c r="F9389" s="2">
        <v>438.0</v>
      </c>
      <c r="G9389" s="2" t="s">
        <v>38</v>
      </c>
      <c r="H9389" s="2" t="s">
        <v>42</v>
      </c>
      <c r="I9389" s="2" t="s">
        <v>25</v>
      </c>
      <c r="J9389" s="2" t="str">
        <f t="array" ref="J9389">XLOOKUP('Transaction Data'!$G9389,Product_Code,Biscuit_Brand)</f>
        <v>Ginger Snaps</v>
      </c>
      <c r="K9389" s="2">
        <f t="array" ref="K9389">XLOOKUP('Transaction Data'!$G9389,Product_Code,Cost)</f>
        <v>14</v>
      </c>
      <c r="L9389" s="2">
        <f t="array" ref="L9389">XLOOKUP('Transaction Data'!$G9389,Product_Code,Unit_Price)</f>
        <v>28</v>
      </c>
      <c r="M9389" s="3">
        <f>'Transaction Data'!$F9389*'Transaction Data'!$K9389</f>
        <v>6132</v>
      </c>
      <c r="N9389" s="3">
        <f>'Transaction Data'!$F9389*'Transaction Data'!$L9389</f>
        <v>12264</v>
      </c>
      <c r="O9389" s="3">
        <f>'Transaction Data'!$N9389-'Transaction Data'!$M9389</f>
        <v>6132</v>
      </c>
      <c r="P9389" s="2">
        <f>DATEDIF('Transaction Data'!$D9389,'Transaction Data'!$A9389,"y")</f>
        <v>43</v>
      </c>
      <c r="Q9389" s="2" t="str">
        <f>FLOOR('Transaction Data'!$P9389,15)&amp;"-"&amp;FLOOR('Transaction Data'!$P9389,15)+14</f>
        <v>30-44</v>
      </c>
      <c r="R9389" s="2" t="str">
        <f>IF('Transaction Data'!$L9389&lt;=10,"Less Expensive","Expensive")</f>
        <v>Expensive</v>
      </c>
      <c r="S9389" s="4">
        <f>WEEKDAY('Transaction Data'!$A9389)</f>
        <v>1</v>
      </c>
      <c r="T9389" s="2" t="str">
        <f>IF(WEEKDAY('Transaction Data'!$A9389,2)&lt;6,"Weekday","Weekend")</f>
        <v>Weekend</v>
      </c>
    </row>
    <row r="9390" ht="15.75" customHeight="1">
      <c r="A9390" s="1">
        <v>45408.0</v>
      </c>
      <c r="B9390" s="2" t="s">
        <v>8564</v>
      </c>
      <c r="C9390" s="2" t="s">
        <v>69</v>
      </c>
      <c r="D9390" s="1">
        <v>36591.0</v>
      </c>
      <c r="E9390" s="2" t="s">
        <v>63</v>
      </c>
      <c r="F9390" s="2">
        <v>379.0</v>
      </c>
      <c r="G9390" s="2" t="s">
        <v>23</v>
      </c>
      <c r="H9390" s="2" t="s">
        <v>45</v>
      </c>
      <c r="I9390" s="2" t="s">
        <v>25</v>
      </c>
      <c r="J9390" s="2" t="str">
        <f t="array" ref="J9390">XLOOKUP('Transaction Data'!$G9390,Product_Code,Biscuit_Brand)</f>
        <v>Cinnamon Swirls</v>
      </c>
      <c r="K9390" s="2">
        <f t="array" ref="K9390">XLOOKUP('Transaction Data'!$G9390,Product_Code,Cost)</f>
        <v>10</v>
      </c>
      <c r="L9390" s="2">
        <f t="array" ref="L9390">XLOOKUP('Transaction Data'!$G9390,Product_Code,Unit_Price)</f>
        <v>14</v>
      </c>
      <c r="M9390" s="3">
        <f>'Transaction Data'!$F9390*'Transaction Data'!$K9390</f>
        <v>3790</v>
      </c>
      <c r="N9390" s="3">
        <f>'Transaction Data'!$F9390*'Transaction Data'!$L9390</f>
        <v>5306</v>
      </c>
      <c r="O9390" s="3">
        <f>'Transaction Data'!$N9390-'Transaction Data'!$M9390</f>
        <v>1516</v>
      </c>
      <c r="P9390" s="2">
        <f>DATEDIF('Transaction Data'!$D9390,'Transaction Data'!$A9390,"y")</f>
        <v>24</v>
      </c>
      <c r="Q9390" s="2" t="str">
        <f>FLOOR('Transaction Data'!$P9390,15)&amp;"-"&amp;FLOOR('Transaction Data'!$P9390,15)+14</f>
        <v>15-29</v>
      </c>
      <c r="R9390" s="2" t="str">
        <f>IF('Transaction Data'!$L9390&lt;=10,"Less Expensive","Expensive")</f>
        <v>Expensive</v>
      </c>
      <c r="S9390" s="4">
        <f>WEEKDAY('Transaction Data'!$A9390)</f>
        <v>6</v>
      </c>
      <c r="T9390" s="2" t="str">
        <f>IF(WEEKDAY('Transaction Data'!$A9390,2)&lt;6,"Weekday","Weekend")</f>
        <v>Weekday</v>
      </c>
    </row>
    <row r="9391" ht="15.75" customHeight="1">
      <c r="A9391" s="1">
        <v>45473.0</v>
      </c>
      <c r="B9391" s="2" t="s">
        <v>8565</v>
      </c>
      <c r="C9391" s="2" t="s">
        <v>41</v>
      </c>
      <c r="D9391" s="1">
        <v>19791.0</v>
      </c>
      <c r="E9391" s="2" t="s">
        <v>37</v>
      </c>
      <c r="F9391" s="2">
        <v>471.0</v>
      </c>
      <c r="G9391" s="2" t="s">
        <v>57</v>
      </c>
      <c r="H9391" s="2" t="s">
        <v>24</v>
      </c>
      <c r="I9391" s="2" t="s">
        <v>25</v>
      </c>
      <c r="J9391" s="2" t="str">
        <f t="array" ref="J9391">XLOOKUP('Transaction Data'!$G9391,Product_Code,Biscuit_Brand)</f>
        <v>Oatmeal Cookies</v>
      </c>
      <c r="K9391" s="2">
        <f t="array" ref="K9391">XLOOKUP('Transaction Data'!$G9391,Product_Code,Cost)</f>
        <v>19</v>
      </c>
      <c r="L9391" s="2">
        <f t="array" ref="L9391">XLOOKUP('Transaction Data'!$G9391,Product_Code,Unit_Price)</f>
        <v>23</v>
      </c>
      <c r="M9391" s="3">
        <f>'Transaction Data'!$F9391*'Transaction Data'!$K9391</f>
        <v>8949</v>
      </c>
      <c r="N9391" s="3">
        <f>'Transaction Data'!$F9391*'Transaction Data'!$L9391</f>
        <v>10833</v>
      </c>
      <c r="O9391" s="3">
        <f>'Transaction Data'!$N9391-'Transaction Data'!$M9391</f>
        <v>1884</v>
      </c>
      <c r="P9391" s="2">
        <f>DATEDIF('Transaction Data'!$D9391,'Transaction Data'!$A9391,"y")</f>
        <v>70</v>
      </c>
      <c r="Q9391" s="2" t="str">
        <f>FLOOR('Transaction Data'!$P9391,15)&amp;"-"&amp;FLOOR('Transaction Data'!$P9391,15)+14</f>
        <v>60-74</v>
      </c>
      <c r="R9391" s="2" t="str">
        <f>IF('Transaction Data'!$L9391&lt;=10,"Less Expensive","Expensive")</f>
        <v>Expensive</v>
      </c>
      <c r="S9391" s="4">
        <f>WEEKDAY('Transaction Data'!$A9391)</f>
        <v>1</v>
      </c>
      <c r="T9391" s="2" t="str">
        <f>IF(WEEKDAY('Transaction Data'!$A9391,2)&lt;6,"Weekday","Weekend")</f>
        <v>Weekend</v>
      </c>
    </row>
    <row r="9392" ht="15.75" customHeight="1">
      <c r="A9392" s="1">
        <v>45427.0</v>
      </c>
      <c r="B9392" s="2" t="s">
        <v>8566</v>
      </c>
      <c r="C9392" s="2" t="s">
        <v>65</v>
      </c>
      <c r="D9392" s="1">
        <v>20921.0</v>
      </c>
      <c r="E9392" s="2" t="s">
        <v>37</v>
      </c>
      <c r="F9392" s="2">
        <v>449.0</v>
      </c>
      <c r="G9392" s="2" t="s">
        <v>28</v>
      </c>
      <c r="H9392" s="2" t="s">
        <v>29</v>
      </c>
      <c r="I9392" s="2" t="s">
        <v>25</v>
      </c>
      <c r="J9392" s="2" t="str">
        <f t="array" ref="J9392">XLOOKUP('Transaction Data'!$G9392,Product_Code,Biscuit_Brand)</f>
        <v>Shortbread</v>
      </c>
      <c r="K9392" s="2">
        <f t="array" ref="K9392">XLOOKUP('Transaction Data'!$G9392,Product_Code,Cost)</f>
        <v>10</v>
      </c>
      <c r="L9392" s="2">
        <f t="array" ref="L9392">XLOOKUP('Transaction Data'!$G9392,Product_Code,Unit_Price)</f>
        <v>45</v>
      </c>
      <c r="M9392" s="3">
        <f>'Transaction Data'!$F9392*'Transaction Data'!$K9392</f>
        <v>4490</v>
      </c>
      <c r="N9392" s="3">
        <f>'Transaction Data'!$F9392*'Transaction Data'!$L9392</f>
        <v>20205</v>
      </c>
      <c r="O9392" s="3">
        <f>'Transaction Data'!$N9392-'Transaction Data'!$M9392</f>
        <v>15715</v>
      </c>
      <c r="P9392" s="2">
        <f>DATEDIF('Transaction Data'!$D9392,'Transaction Data'!$A9392,"y")</f>
        <v>67</v>
      </c>
      <c r="Q9392" s="2" t="str">
        <f>FLOOR('Transaction Data'!$P9392,15)&amp;"-"&amp;FLOOR('Transaction Data'!$P9392,15)+14</f>
        <v>60-74</v>
      </c>
      <c r="R9392" s="2" t="str">
        <f>IF('Transaction Data'!$L9392&lt;=10,"Less Expensive","Expensive")</f>
        <v>Expensive</v>
      </c>
      <c r="S9392" s="4">
        <f>WEEKDAY('Transaction Data'!$A9392)</f>
        <v>4</v>
      </c>
      <c r="T9392" s="2" t="str">
        <f>IF(WEEKDAY('Transaction Data'!$A9392,2)&lt;6,"Weekday","Weekend")</f>
        <v>Weekday</v>
      </c>
    </row>
    <row r="9393" ht="15.75" customHeight="1">
      <c r="A9393" s="1">
        <v>45439.0</v>
      </c>
      <c r="B9393" s="2" t="s">
        <v>8567</v>
      </c>
      <c r="C9393" s="2" t="s">
        <v>65</v>
      </c>
      <c r="D9393" s="1">
        <v>29192.0</v>
      </c>
      <c r="E9393" s="2" t="s">
        <v>27</v>
      </c>
      <c r="F9393" s="2">
        <v>364.0</v>
      </c>
      <c r="G9393" s="2" t="s">
        <v>44</v>
      </c>
      <c r="H9393" s="2" t="s">
        <v>42</v>
      </c>
      <c r="I9393" s="2" t="s">
        <v>25</v>
      </c>
      <c r="J9393" s="2" t="str">
        <f t="array" ref="J9393">XLOOKUP('Transaction Data'!$G9393,Product_Code,Biscuit_Brand)</f>
        <v>Butter Crunch</v>
      </c>
      <c r="K9393" s="2">
        <f t="array" ref="K9393">XLOOKUP('Transaction Data'!$G9393,Product_Code,Cost)</f>
        <v>10</v>
      </c>
      <c r="L9393" s="2">
        <f t="array" ref="L9393">XLOOKUP('Transaction Data'!$G9393,Product_Code,Unit_Price)</f>
        <v>11</v>
      </c>
      <c r="M9393" s="3">
        <f>'Transaction Data'!$F9393*'Transaction Data'!$K9393</f>
        <v>3640</v>
      </c>
      <c r="N9393" s="3">
        <f>'Transaction Data'!$F9393*'Transaction Data'!$L9393</f>
        <v>4004</v>
      </c>
      <c r="O9393" s="3">
        <f>'Transaction Data'!$N9393-'Transaction Data'!$M9393</f>
        <v>364</v>
      </c>
      <c r="P9393" s="2">
        <f>DATEDIF('Transaction Data'!$D9393,'Transaction Data'!$A9393,"y")</f>
        <v>44</v>
      </c>
      <c r="Q9393" s="2" t="str">
        <f>FLOOR('Transaction Data'!$P9393,15)&amp;"-"&amp;FLOOR('Transaction Data'!$P9393,15)+14</f>
        <v>30-44</v>
      </c>
      <c r="R9393" s="2" t="str">
        <f>IF('Transaction Data'!$L9393&lt;=10,"Less Expensive","Expensive")</f>
        <v>Expensive</v>
      </c>
      <c r="S9393" s="4">
        <f>WEEKDAY('Transaction Data'!$A9393)</f>
        <v>2</v>
      </c>
      <c r="T9393" s="2" t="str">
        <f>IF(WEEKDAY('Transaction Data'!$A9393,2)&lt;6,"Weekday","Weekend")</f>
        <v>Weekday</v>
      </c>
    </row>
    <row r="9394" ht="15.75" customHeight="1">
      <c r="A9394" s="1">
        <v>45392.0</v>
      </c>
      <c r="B9394" s="2" t="s">
        <v>8568</v>
      </c>
      <c r="C9394" s="2" t="s">
        <v>69</v>
      </c>
      <c r="D9394" s="1">
        <v>27200.0</v>
      </c>
      <c r="E9394" s="2" t="s">
        <v>37</v>
      </c>
      <c r="F9394" s="2">
        <v>484.0</v>
      </c>
      <c r="G9394" s="2" t="s">
        <v>44</v>
      </c>
      <c r="H9394" s="2" t="s">
        <v>45</v>
      </c>
      <c r="I9394" s="2" t="s">
        <v>25</v>
      </c>
      <c r="J9394" s="2" t="str">
        <f t="array" ref="J9394">XLOOKUP('Transaction Data'!$G9394,Product_Code,Biscuit_Brand)</f>
        <v>Butter Crunch</v>
      </c>
      <c r="K9394" s="2">
        <f t="array" ref="K9394">XLOOKUP('Transaction Data'!$G9394,Product_Code,Cost)</f>
        <v>10</v>
      </c>
      <c r="L9394" s="2">
        <f t="array" ref="L9394">XLOOKUP('Transaction Data'!$G9394,Product_Code,Unit_Price)</f>
        <v>11</v>
      </c>
      <c r="M9394" s="3">
        <f>'Transaction Data'!$F9394*'Transaction Data'!$K9394</f>
        <v>4840</v>
      </c>
      <c r="N9394" s="3">
        <f>'Transaction Data'!$F9394*'Transaction Data'!$L9394</f>
        <v>5324</v>
      </c>
      <c r="O9394" s="3">
        <f>'Transaction Data'!$N9394-'Transaction Data'!$M9394</f>
        <v>484</v>
      </c>
      <c r="P9394" s="2">
        <f>DATEDIF('Transaction Data'!$D9394,'Transaction Data'!$A9394,"y")</f>
        <v>49</v>
      </c>
      <c r="Q9394" s="2" t="str">
        <f>FLOOR('Transaction Data'!$P9394,15)&amp;"-"&amp;FLOOR('Transaction Data'!$P9394,15)+14</f>
        <v>45-59</v>
      </c>
      <c r="R9394" s="2" t="str">
        <f>IF('Transaction Data'!$L9394&lt;=10,"Less Expensive","Expensive")</f>
        <v>Expensive</v>
      </c>
      <c r="S9394" s="4">
        <f>WEEKDAY('Transaction Data'!$A9394)</f>
        <v>4</v>
      </c>
      <c r="T9394" s="2" t="str">
        <f>IF(WEEKDAY('Transaction Data'!$A9394,2)&lt;6,"Weekday","Weekend")</f>
        <v>Weekday</v>
      </c>
    </row>
    <row r="9395" ht="15.75" customHeight="1">
      <c r="A9395" s="1">
        <v>45337.0</v>
      </c>
      <c r="B9395" s="2" t="s">
        <v>8569</v>
      </c>
      <c r="C9395" s="2" t="s">
        <v>32</v>
      </c>
      <c r="D9395" s="1">
        <v>33095.0</v>
      </c>
      <c r="E9395" s="2" t="s">
        <v>22</v>
      </c>
      <c r="F9395" s="2">
        <v>83.0</v>
      </c>
      <c r="G9395" s="2" t="s">
        <v>38</v>
      </c>
      <c r="H9395" s="2" t="s">
        <v>24</v>
      </c>
      <c r="I9395" s="2" t="s">
        <v>30</v>
      </c>
      <c r="J9395" s="2" t="str">
        <f t="array" ref="J9395">XLOOKUP('Transaction Data'!$G9395,Product_Code,Biscuit_Brand)</f>
        <v>Ginger Snaps</v>
      </c>
      <c r="K9395" s="2">
        <f t="array" ref="K9395">XLOOKUP('Transaction Data'!$G9395,Product_Code,Cost)</f>
        <v>14</v>
      </c>
      <c r="L9395" s="2">
        <f t="array" ref="L9395">XLOOKUP('Transaction Data'!$G9395,Product_Code,Unit_Price)</f>
        <v>28</v>
      </c>
      <c r="M9395" s="3">
        <f>'Transaction Data'!$F9395*'Transaction Data'!$K9395</f>
        <v>1162</v>
      </c>
      <c r="N9395" s="3">
        <f>'Transaction Data'!$F9395*'Transaction Data'!$L9395</f>
        <v>2324</v>
      </c>
      <c r="O9395" s="3">
        <f>'Transaction Data'!$N9395-'Transaction Data'!$M9395</f>
        <v>1162</v>
      </c>
      <c r="P9395" s="2">
        <f>DATEDIF('Transaction Data'!$D9395,'Transaction Data'!$A9395,"y")</f>
        <v>33</v>
      </c>
      <c r="Q9395" s="2" t="str">
        <f>FLOOR('Transaction Data'!$P9395,15)&amp;"-"&amp;FLOOR('Transaction Data'!$P9395,15)+14</f>
        <v>30-44</v>
      </c>
      <c r="R9395" s="2" t="str">
        <f>IF('Transaction Data'!$L9395&lt;=10,"Less Expensive","Expensive")</f>
        <v>Expensive</v>
      </c>
      <c r="S9395" s="4">
        <f>WEEKDAY('Transaction Data'!$A9395)</f>
        <v>5</v>
      </c>
      <c r="T9395" s="2" t="str">
        <f>IF(WEEKDAY('Transaction Data'!$A9395,2)&lt;6,"Weekday","Weekend")</f>
        <v>Weekday</v>
      </c>
    </row>
    <row r="9396" ht="15.75" customHeight="1">
      <c r="A9396" s="1">
        <v>45399.0</v>
      </c>
      <c r="B9396" s="2" t="s">
        <v>8570</v>
      </c>
      <c r="C9396" s="2" t="s">
        <v>51</v>
      </c>
      <c r="D9396" s="1">
        <v>35686.0</v>
      </c>
      <c r="E9396" s="2" t="s">
        <v>37</v>
      </c>
      <c r="F9396" s="2">
        <v>454.0</v>
      </c>
      <c r="G9396" s="2" t="s">
        <v>61</v>
      </c>
      <c r="H9396" s="2" t="s">
        <v>29</v>
      </c>
      <c r="I9396" s="2" t="s">
        <v>25</v>
      </c>
      <c r="J9396" s="2" t="str">
        <f t="array" ref="J9396">XLOOKUP('Transaction Data'!$G9396,Product_Code,Biscuit_Brand)</f>
        <v>Choco Delight</v>
      </c>
      <c r="K9396" s="2">
        <f t="array" ref="K9396">XLOOKUP('Transaction Data'!$G9396,Product_Code,Cost)</f>
        <v>3</v>
      </c>
      <c r="L9396" s="2">
        <f t="array" ref="L9396">XLOOKUP('Transaction Data'!$G9396,Product_Code,Unit_Price)</f>
        <v>5</v>
      </c>
      <c r="M9396" s="3">
        <f>'Transaction Data'!$F9396*'Transaction Data'!$K9396</f>
        <v>1362</v>
      </c>
      <c r="N9396" s="3">
        <f>'Transaction Data'!$F9396*'Transaction Data'!$L9396</f>
        <v>2270</v>
      </c>
      <c r="O9396" s="3">
        <f>'Transaction Data'!$N9396-'Transaction Data'!$M9396</f>
        <v>908</v>
      </c>
      <c r="P9396" s="2">
        <f>DATEDIF('Transaction Data'!$D9396,'Transaction Data'!$A9396,"y")</f>
        <v>26</v>
      </c>
      <c r="Q9396" s="2" t="str">
        <f>FLOOR('Transaction Data'!$P9396,15)&amp;"-"&amp;FLOOR('Transaction Data'!$P9396,15)+14</f>
        <v>15-29</v>
      </c>
      <c r="R9396" s="2" t="str">
        <f>IF('Transaction Data'!$L9396&lt;=10,"Less Expensive","Expensive")</f>
        <v>Less Expensive</v>
      </c>
      <c r="S9396" s="4">
        <f>WEEKDAY('Transaction Data'!$A9396)</f>
        <v>4</v>
      </c>
      <c r="T9396" s="2" t="str">
        <f>IF(WEEKDAY('Transaction Data'!$A9396,2)&lt;6,"Weekday","Weekend")</f>
        <v>Weekday</v>
      </c>
    </row>
    <row r="9397" ht="15.75" customHeight="1">
      <c r="A9397" s="1">
        <v>45357.0</v>
      </c>
      <c r="B9397" s="2" t="s">
        <v>8571</v>
      </c>
      <c r="C9397" s="2" t="s">
        <v>41</v>
      </c>
      <c r="D9397" s="1">
        <v>32638.0</v>
      </c>
      <c r="E9397" s="2" t="s">
        <v>37</v>
      </c>
      <c r="F9397" s="2">
        <v>459.0</v>
      </c>
      <c r="G9397" s="2" t="s">
        <v>55</v>
      </c>
      <c r="H9397" s="2" t="s">
        <v>29</v>
      </c>
      <c r="I9397" s="2" t="s">
        <v>25</v>
      </c>
      <c r="J9397" s="2" t="str">
        <f t="array" ref="J9397">XLOOKUP('Transaction Data'!$G9397,Product_Code,Biscuit_Brand)</f>
        <v>Vanilla Wafers</v>
      </c>
      <c r="K9397" s="2">
        <f t="array" ref="K9397">XLOOKUP('Transaction Data'!$G9397,Product_Code,Cost)</f>
        <v>18</v>
      </c>
      <c r="L9397" s="2">
        <f t="array" ref="L9397">XLOOKUP('Transaction Data'!$G9397,Product_Code,Unit_Price)</f>
        <v>36</v>
      </c>
      <c r="M9397" s="3">
        <f>'Transaction Data'!$F9397*'Transaction Data'!$K9397</f>
        <v>8262</v>
      </c>
      <c r="N9397" s="3">
        <f>'Transaction Data'!$F9397*'Transaction Data'!$L9397</f>
        <v>16524</v>
      </c>
      <c r="O9397" s="3">
        <f>'Transaction Data'!$N9397-'Transaction Data'!$M9397</f>
        <v>8262</v>
      </c>
      <c r="P9397" s="2">
        <f>DATEDIF('Transaction Data'!$D9397,'Transaction Data'!$A9397,"y")</f>
        <v>34</v>
      </c>
      <c r="Q9397" s="2" t="str">
        <f>FLOOR('Transaction Data'!$P9397,15)&amp;"-"&amp;FLOOR('Transaction Data'!$P9397,15)+14</f>
        <v>30-44</v>
      </c>
      <c r="R9397" s="2" t="str">
        <f>IF('Transaction Data'!$L9397&lt;=10,"Less Expensive","Expensive")</f>
        <v>Expensive</v>
      </c>
      <c r="S9397" s="4">
        <f>WEEKDAY('Transaction Data'!$A9397)</f>
        <v>4</v>
      </c>
      <c r="T9397" s="2" t="str">
        <f>IF(WEEKDAY('Transaction Data'!$A9397,2)&lt;6,"Weekday","Weekend")</f>
        <v>Weekday</v>
      </c>
    </row>
    <row r="9398" ht="15.75" customHeight="1">
      <c r="A9398" s="1">
        <v>45307.0</v>
      </c>
      <c r="B9398" s="2" t="s">
        <v>8572</v>
      </c>
      <c r="C9398" s="2" t="s">
        <v>54</v>
      </c>
      <c r="D9398" s="1">
        <v>23992.0</v>
      </c>
      <c r="E9398" s="2" t="s">
        <v>27</v>
      </c>
      <c r="F9398" s="2">
        <v>331.0</v>
      </c>
      <c r="G9398" s="2" t="s">
        <v>55</v>
      </c>
      <c r="H9398" s="2" t="s">
        <v>34</v>
      </c>
      <c r="I9398" s="2" t="s">
        <v>30</v>
      </c>
      <c r="J9398" s="2" t="str">
        <f t="array" ref="J9398">XLOOKUP('Transaction Data'!$G9398,Product_Code,Biscuit_Brand)</f>
        <v>Vanilla Wafers</v>
      </c>
      <c r="K9398" s="2">
        <f t="array" ref="K9398">XLOOKUP('Transaction Data'!$G9398,Product_Code,Cost)</f>
        <v>18</v>
      </c>
      <c r="L9398" s="2">
        <f t="array" ref="L9398">XLOOKUP('Transaction Data'!$G9398,Product_Code,Unit_Price)</f>
        <v>36</v>
      </c>
      <c r="M9398" s="3">
        <f>'Transaction Data'!$F9398*'Transaction Data'!$K9398</f>
        <v>5958</v>
      </c>
      <c r="N9398" s="3">
        <f>'Transaction Data'!$F9398*'Transaction Data'!$L9398</f>
        <v>11916</v>
      </c>
      <c r="O9398" s="3">
        <f>'Transaction Data'!$N9398-'Transaction Data'!$M9398</f>
        <v>5958</v>
      </c>
      <c r="P9398" s="2">
        <f>DATEDIF('Transaction Data'!$D9398,'Transaction Data'!$A9398,"y")</f>
        <v>58</v>
      </c>
      <c r="Q9398" s="2" t="str">
        <f>FLOOR('Transaction Data'!$P9398,15)&amp;"-"&amp;FLOOR('Transaction Data'!$P9398,15)+14</f>
        <v>45-59</v>
      </c>
      <c r="R9398" s="2" t="str">
        <f>IF('Transaction Data'!$L9398&lt;=10,"Less Expensive","Expensive")</f>
        <v>Expensive</v>
      </c>
      <c r="S9398" s="4">
        <f>WEEKDAY('Transaction Data'!$A9398)</f>
        <v>3</v>
      </c>
      <c r="T9398" s="2" t="str">
        <f>IF(WEEKDAY('Transaction Data'!$A9398,2)&lt;6,"Weekday","Weekend")</f>
        <v>Weekday</v>
      </c>
    </row>
    <row r="9399" ht="15.75" customHeight="1">
      <c r="A9399" s="1">
        <v>45432.0</v>
      </c>
      <c r="B9399" s="2" t="s">
        <v>5526</v>
      </c>
      <c r="C9399" s="2" t="s">
        <v>69</v>
      </c>
      <c r="D9399" s="1">
        <v>23567.0</v>
      </c>
      <c r="E9399" s="2" t="s">
        <v>37</v>
      </c>
      <c r="F9399" s="2">
        <v>34.0</v>
      </c>
      <c r="G9399" s="2" t="s">
        <v>28</v>
      </c>
      <c r="H9399" s="2" t="s">
        <v>24</v>
      </c>
      <c r="I9399" s="2" t="s">
        <v>25</v>
      </c>
      <c r="J9399" s="2" t="str">
        <f t="array" ref="J9399">XLOOKUP('Transaction Data'!$G9399,Product_Code,Biscuit_Brand)</f>
        <v>Shortbread</v>
      </c>
      <c r="K9399" s="2">
        <f t="array" ref="K9399">XLOOKUP('Transaction Data'!$G9399,Product_Code,Cost)</f>
        <v>10</v>
      </c>
      <c r="L9399" s="2">
        <f t="array" ref="L9399">XLOOKUP('Transaction Data'!$G9399,Product_Code,Unit_Price)</f>
        <v>45</v>
      </c>
      <c r="M9399" s="3">
        <f>'Transaction Data'!$F9399*'Transaction Data'!$K9399</f>
        <v>340</v>
      </c>
      <c r="N9399" s="3">
        <f>'Transaction Data'!$F9399*'Transaction Data'!$L9399</f>
        <v>1530</v>
      </c>
      <c r="O9399" s="3">
        <f>'Transaction Data'!$N9399-'Transaction Data'!$M9399</f>
        <v>1190</v>
      </c>
      <c r="P9399" s="2">
        <f>DATEDIF('Transaction Data'!$D9399,'Transaction Data'!$A9399,"y")</f>
        <v>59</v>
      </c>
      <c r="Q9399" s="2" t="str">
        <f>FLOOR('Transaction Data'!$P9399,15)&amp;"-"&amp;FLOOR('Transaction Data'!$P9399,15)+14</f>
        <v>45-59</v>
      </c>
      <c r="R9399" s="2" t="str">
        <f>IF('Transaction Data'!$L9399&lt;=10,"Less Expensive","Expensive")</f>
        <v>Expensive</v>
      </c>
      <c r="S9399" s="4">
        <f>WEEKDAY('Transaction Data'!$A9399)</f>
        <v>2</v>
      </c>
      <c r="T9399" s="2" t="str">
        <f>IF(WEEKDAY('Transaction Data'!$A9399,2)&lt;6,"Weekday","Weekend")</f>
        <v>Weekday</v>
      </c>
    </row>
    <row r="9400" ht="15.75" customHeight="1">
      <c r="A9400" s="1">
        <v>45463.0</v>
      </c>
      <c r="B9400" s="2" t="s">
        <v>8573</v>
      </c>
      <c r="C9400" s="2" t="s">
        <v>21</v>
      </c>
      <c r="D9400" s="1">
        <v>20467.0</v>
      </c>
      <c r="E9400" s="2" t="s">
        <v>37</v>
      </c>
      <c r="F9400" s="2">
        <v>184.0</v>
      </c>
      <c r="G9400" s="2" t="s">
        <v>28</v>
      </c>
      <c r="H9400" s="2" t="s">
        <v>42</v>
      </c>
      <c r="I9400" s="2" t="s">
        <v>25</v>
      </c>
      <c r="J9400" s="2" t="str">
        <f t="array" ref="J9400">XLOOKUP('Transaction Data'!$G9400,Product_Code,Biscuit_Brand)</f>
        <v>Shortbread</v>
      </c>
      <c r="K9400" s="2">
        <f t="array" ref="K9400">XLOOKUP('Transaction Data'!$G9400,Product_Code,Cost)</f>
        <v>10</v>
      </c>
      <c r="L9400" s="2">
        <f t="array" ref="L9400">XLOOKUP('Transaction Data'!$G9400,Product_Code,Unit_Price)</f>
        <v>45</v>
      </c>
      <c r="M9400" s="3">
        <f>'Transaction Data'!$F9400*'Transaction Data'!$K9400</f>
        <v>1840</v>
      </c>
      <c r="N9400" s="3">
        <f>'Transaction Data'!$F9400*'Transaction Data'!$L9400</f>
        <v>8280</v>
      </c>
      <c r="O9400" s="3">
        <f>'Transaction Data'!$N9400-'Transaction Data'!$M9400</f>
        <v>6440</v>
      </c>
      <c r="P9400" s="2">
        <f>DATEDIF('Transaction Data'!$D9400,'Transaction Data'!$A9400,"y")</f>
        <v>68</v>
      </c>
      <c r="Q9400" s="2" t="str">
        <f>FLOOR('Transaction Data'!$P9400,15)&amp;"-"&amp;FLOOR('Transaction Data'!$P9400,15)+14</f>
        <v>60-74</v>
      </c>
      <c r="R9400" s="2" t="str">
        <f>IF('Transaction Data'!$L9400&lt;=10,"Less Expensive","Expensive")</f>
        <v>Expensive</v>
      </c>
      <c r="S9400" s="4">
        <f>WEEKDAY('Transaction Data'!$A9400)</f>
        <v>5</v>
      </c>
      <c r="T9400" s="2" t="str">
        <f>IF(WEEKDAY('Transaction Data'!$A9400,2)&lt;6,"Weekday","Weekend")</f>
        <v>Weekday</v>
      </c>
    </row>
    <row r="9401" ht="15.75" customHeight="1">
      <c r="A9401" s="1">
        <v>45317.0</v>
      </c>
      <c r="B9401" s="2" t="s">
        <v>8574</v>
      </c>
      <c r="C9401" s="2" t="s">
        <v>69</v>
      </c>
      <c r="D9401" s="1">
        <v>16203.0</v>
      </c>
      <c r="E9401" s="2" t="s">
        <v>22</v>
      </c>
      <c r="F9401" s="2">
        <v>399.0</v>
      </c>
      <c r="G9401" s="2" t="s">
        <v>23</v>
      </c>
      <c r="H9401" s="2" t="s">
        <v>45</v>
      </c>
      <c r="I9401" s="2" t="s">
        <v>25</v>
      </c>
      <c r="J9401" s="2" t="str">
        <f t="array" ref="J9401">XLOOKUP('Transaction Data'!$G9401,Product_Code,Biscuit_Brand)</f>
        <v>Cinnamon Swirls</v>
      </c>
      <c r="K9401" s="2">
        <f t="array" ref="K9401">XLOOKUP('Transaction Data'!$G9401,Product_Code,Cost)</f>
        <v>10</v>
      </c>
      <c r="L9401" s="2">
        <f t="array" ref="L9401">XLOOKUP('Transaction Data'!$G9401,Product_Code,Unit_Price)</f>
        <v>14</v>
      </c>
      <c r="M9401" s="3">
        <f>'Transaction Data'!$F9401*'Transaction Data'!$K9401</f>
        <v>3990</v>
      </c>
      <c r="N9401" s="3">
        <f>'Transaction Data'!$F9401*'Transaction Data'!$L9401</f>
        <v>5586</v>
      </c>
      <c r="O9401" s="3">
        <f>'Transaction Data'!$N9401-'Transaction Data'!$M9401</f>
        <v>1596</v>
      </c>
      <c r="P9401" s="2">
        <f>DATEDIF('Transaction Data'!$D9401,'Transaction Data'!$A9401,"y")</f>
        <v>79</v>
      </c>
      <c r="Q9401" s="2" t="str">
        <f>FLOOR('Transaction Data'!$P9401,15)&amp;"-"&amp;FLOOR('Transaction Data'!$P9401,15)+14</f>
        <v>75-89</v>
      </c>
      <c r="R9401" s="2" t="str">
        <f>IF('Transaction Data'!$L9401&lt;=10,"Less Expensive","Expensive")</f>
        <v>Expensive</v>
      </c>
      <c r="S9401" s="4">
        <f>WEEKDAY('Transaction Data'!$A9401)</f>
        <v>6</v>
      </c>
      <c r="T9401" s="2" t="str">
        <f>IF(WEEKDAY('Transaction Data'!$A9401,2)&lt;6,"Weekday","Weekend")</f>
        <v>Weekday</v>
      </c>
    </row>
    <row r="9402" ht="15.75" customHeight="1">
      <c r="A9402" s="1">
        <v>45302.0</v>
      </c>
      <c r="B9402" s="2" t="s">
        <v>8575</v>
      </c>
      <c r="C9402" s="2" t="s">
        <v>51</v>
      </c>
      <c r="D9402" s="1">
        <v>26782.0</v>
      </c>
      <c r="E9402" s="2" t="s">
        <v>37</v>
      </c>
      <c r="F9402" s="2">
        <v>88.0</v>
      </c>
      <c r="G9402" s="2" t="s">
        <v>33</v>
      </c>
      <c r="H9402" s="2" t="s">
        <v>24</v>
      </c>
      <c r="I9402" s="2" t="s">
        <v>25</v>
      </c>
      <c r="J9402" s="2" t="str">
        <f t="array" ref="J9402">XLOOKUP('Transaction Data'!$G9402,Product_Code,Biscuit_Brand)</f>
        <v>Caramel Biscuits</v>
      </c>
      <c r="K9402" s="2">
        <f t="array" ref="K9402">XLOOKUP('Transaction Data'!$G9402,Product_Code,Cost)</f>
        <v>18</v>
      </c>
      <c r="L9402" s="2">
        <f t="array" ref="L9402">XLOOKUP('Transaction Data'!$G9402,Product_Code,Unit_Price)</f>
        <v>22</v>
      </c>
      <c r="M9402" s="3">
        <f>'Transaction Data'!$F9402*'Transaction Data'!$K9402</f>
        <v>1584</v>
      </c>
      <c r="N9402" s="3">
        <f>'Transaction Data'!$F9402*'Transaction Data'!$L9402</f>
        <v>1936</v>
      </c>
      <c r="O9402" s="3">
        <f>'Transaction Data'!$N9402-'Transaction Data'!$M9402</f>
        <v>352</v>
      </c>
      <c r="P9402" s="2">
        <f>DATEDIF('Transaction Data'!$D9402,'Transaction Data'!$A9402,"y")</f>
        <v>50</v>
      </c>
      <c r="Q9402" s="2" t="str">
        <f>FLOOR('Transaction Data'!$P9402,15)&amp;"-"&amp;FLOOR('Transaction Data'!$P9402,15)+14</f>
        <v>45-59</v>
      </c>
      <c r="R9402" s="2" t="str">
        <f>IF('Transaction Data'!$L9402&lt;=10,"Less Expensive","Expensive")</f>
        <v>Expensive</v>
      </c>
      <c r="S9402" s="4">
        <f>WEEKDAY('Transaction Data'!$A9402)</f>
        <v>5</v>
      </c>
      <c r="T9402" s="2" t="str">
        <f>IF(WEEKDAY('Transaction Data'!$A9402,2)&lt;6,"Weekday","Weekend")</f>
        <v>Weekday</v>
      </c>
    </row>
    <row r="9403" ht="15.75" customHeight="1">
      <c r="A9403" s="1">
        <v>45333.0</v>
      </c>
      <c r="B9403" s="2" t="s">
        <v>8576</v>
      </c>
      <c r="C9403" s="2" t="s">
        <v>54</v>
      </c>
      <c r="D9403" s="1">
        <v>26027.0</v>
      </c>
      <c r="E9403" s="2" t="s">
        <v>27</v>
      </c>
      <c r="F9403" s="2">
        <v>110.0</v>
      </c>
      <c r="G9403" s="2" t="s">
        <v>23</v>
      </c>
      <c r="H9403" s="2" t="s">
        <v>29</v>
      </c>
      <c r="I9403" s="2" t="s">
        <v>25</v>
      </c>
      <c r="J9403" s="2" t="str">
        <f t="array" ref="J9403">XLOOKUP('Transaction Data'!$G9403,Product_Code,Biscuit_Brand)</f>
        <v>Cinnamon Swirls</v>
      </c>
      <c r="K9403" s="2">
        <f t="array" ref="K9403">XLOOKUP('Transaction Data'!$G9403,Product_Code,Cost)</f>
        <v>10</v>
      </c>
      <c r="L9403" s="2">
        <f t="array" ref="L9403">XLOOKUP('Transaction Data'!$G9403,Product_Code,Unit_Price)</f>
        <v>14</v>
      </c>
      <c r="M9403" s="3">
        <f>'Transaction Data'!$F9403*'Transaction Data'!$K9403</f>
        <v>1100</v>
      </c>
      <c r="N9403" s="3">
        <f>'Transaction Data'!$F9403*'Transaction Data'!$L9403</f>
        <v>1540</v>
      </c>
      <c r="O9403" s="3">
        <f>'Transaction Data'!$N9403-'Transaction Data'!$M9403</f>
        <v>440</v>
      </c>
      <c r="P9403" s="2">
        <f>DATEDIF('Transaction Data'!$D9403,'Transaction Data'!$A9403,"y")</f>
        <v>52</v>
      </c>
      <c r="Q9403" s="2" t="str">
        <f>FLOOR('Transaction Data'!$P9403,15)&amp;"-"&amp;FLOOR('Transaction Data'!$P9403,15)+14</f>
        <v>45-59</v>
      </c>
      <c r="R9403" s="2" t="str">
        <f>IF('Transaction Data'!$L9403&lt;=10,"Less Expensive","Expensive")</f>
        <v>Expensive</v>
      </c>
      <c r="S9403" s="4">
        <f>WEEKDAY('Transaction Data'!$A9403)</f>
        <v>1</v>
      </c>
      <c r="T9403" s="2" t="str">
        <f>IF(WEEKDAY('Transaction Data'!$A9403,2)&lt;6,"Weekday","Weekend")</f>
        <v>Weekend</v>
      </c>
    </row>
    <row r="9404" ht="15.75" customHeight="1">
      <c r="A9404" s="1">
        <v>45439.0</v>
      </c>
      <c r="B9404" s="2" t="s">
        <v>5410</v>
      </c>
      <c r="C9404" s="2" t="s">
        <v>72</v>
      </c>
      <c r="D9404" s="1">
        <v>24429.0</v>
      </c>
      <c r="E9404" s="2" t="s">
        <v>22</v>
      </c>
      <c r="F9404" s="2">
        <v>397.0</v>
      </c>
      <c r="G9404" s="2" t="s">
        <v>44</v>
      </c>
      <c r="H9404" s="2" t="s">
        <v>42</v>
      </c>
      <c r="I9404" s="2" t="s">
        <v>25</v>
      </c>
      <c r="J9404" s="2" t="str">
        <f t="array" ref="J9404">XLOOKUP('Transaction Data'!$G9404,Product_Code,Biscuit_Brand)</f>
        <v>Butter Crunch</v>
      </c>
      <c r="K9404" s="2">
        <f t="array" ref="K9404">XLOOKUP('Transaction Data'!$G9404,Product_Code,Cost)</f>
        <v>10</v>
      </c>
      <c r="L9404" s="2">
        <f t="array" ref="L9404">XLOOKUP('Transaction Data'!$G9404,Product_Code,Unit_Price)</f>
        <v>11</v>
      </c>
      <c r="M9404" s="3">
        <f>'Transaction Data'!$F9404*'Transaction Data'!$K9404</f>
        <v>3970</v>
      </c>
      <c r="N9404" s="3">
        <f>'Transaction Data'!$F9404*'Transaction Data'!$L9404</f>
        <v>4367</v>
      </c>
      <c r="O9404" s="3">
        <f>'Transaction Data'!$N9404-'Transaction Data'!$M9404</f>
        <v>397</v>
      </c>
      <c r="P9404" s="2">
        <f>DATEDIF('Transaction Data'!$D9404,'Transaction Data'!$A9404,"y")</f>
        <v>57</v>
      </c>
      <c r="Q9404" s="2" t="str">
        <f>FLOOR('Transaction Data'!$P9404,15)&amp;"-"&amp;FLOOR('Transaction Data'!$P9404,15)+14</f>
        <v>45-59</v>
      </c>
      <c r="R9404" s="2" t="str">
        <f>IF('Transaction Data'!$L9404&lt;=10,"Less Expensive","Expensive")</f>
        <v>Expensive</v>
      </c>
      <c r="S9404" s="4">
        <f>WEEKDAY('Transaction Data'!$A9404)</f>
        <v>2</v>
      </c>
      <c r="T9404" s="2" t="str">
        <f>IF(WEEKDAY('Transaction Data'!$A9404,2)&lt;6,"Weekday","Weekend")</f>
        <v>Weekday</v>
      </c>
    </row>
    <row r="9405" ht="15.75" customHeight="1">
      <c r="A9405" s="1">
        <v>45425.0</v>
      </c>
      <c r="B9405" s="2" t="s">
        <v>8577</v>
      </c>
      <c r="C9405" s="2" t="s">
        <v>32</v>
      </c>
      <c r="D9405" s="1">
        <v>31156.0</v>
      </c>
      <c r="E9405" s="2" t="s">
        <v>22</v>
      </c>
      <c r="F9405" s="2">
        <v>136.0</v>
      </c>
      <c r="G9405" s="2" t="s">
        <v>23</v>
      </c>
      <c r="H9405" s="2" t="s">
        <v>45</v>
      </c>
      <c r="I9405" s="2" t="s">
        <v>25</v>
      </c>
      <c r="J9405" s="2" t="str">
        <f t="array" ref="J9405">XLOOKUP('Transaction Data'!$G9405,Product_Code,Biscuit_Brand)</f>
        <v>Cinnamon Swirls</v>
      </c>
      <c r="K9405" s="2">
        <f t="array" ref="K9405">XLOOKUP('Transaction Data'!$G9405,Product_Code,Cost)</f>
        <v>10</v>
      </c>
      <c r="L9405" s="2">
        <f t="array" ref="L9405">XLOOKUP('Transaction Data'!$G9405,Product_Code,Unit_Price)</f>
        <v>14</v>
      </c>
      <c r="M9405" s="3">
        <f>'Transaction Data'!$F9405*'Transaction Data'!$K9405</f>
        <v>1360</v>
      </c>
      <c r="N9405" s="3">
        <f>'Transaction Data'!$F9405*'Transaction Data'!$L9405</f>
        <v>1904</v>
      </c>
      <c r="O9405" s="3">
        <f>'Transaction Data'!$N9405-'Transaction Data'!$M9405</f>
        <v>544</v>
      </c>
      <c r="P9405" s="2">
        <f>DATEDIF('Transaction Data'!$D9405,'Transaction Data'!$A9405,"y")</f>
        <v>39</v>
      </c>
      <c r="Q9405" s="2" t="str">
        <f>FLOOR('Transaction Data'!$P9405,15)&amp;"-"&amp;FLOOR('Transaction Data'!$P9405,15)+14</f>
        <v>30-44</v>
      </c>
      <c r="R9405" s="2" t="str">
        <f>IF('Transaction Data'!$L9405&lt;=10,"Less Expensive","Expensive")</f>
        <v>Expensive</v>
      </c>
      <c r="S9405" s="4">
        <f>WEEKDAY('Transaction Data'!$A9405)</f>
        <v>2</v>
      </c>
      <c r="T9405" s="2" t="str">
        <f>IF(WEEKDAY('Transaction Data'!$A9405,2)&lt;6,"Weekday","Weekend")</f>
        <v>Weekday</v>
      </c>
    </row>
    <row r="9406" ht="15.75" customHeight="1">
      <c r="A9406" s="1">
        <v>45414.0</v>
      </c>
      <c r="B9406" s="2" t="s">
        <v>8578</v>
      </c>
      <c r="C9406" s="2" t="s">
        <v>51</v>
      </c>
      <c r="D9406" s="1">
        <v>16506.0</v>
      </c>
      <c r="E9406" s="2" t="s">
        <v>22</v>
      </c>
      <c r="F9406" s="2">
        <v>311.0</v>
      </c>
      <c r="G9406" s="2" t="s">
        <v>23</v>
      </c>
      <c r="H9406" s="2" t="s">
        <v>24</v>
      </c>
      <c r="I9406" s="2" t="s">
        <v>25</v>
      </c>
      <c r="J9406" s="2" t="str">
        <f t="array" ref="J9406">XLOOKUP('Transaction Data'!$G9406,Product_Code,Biscuit_Brand)</f>
        <v>Cinnamon Swirls</v>
      </c>
      <c r="K9406" s="2">
        <f t="array" ref="K9406">XLOOKUP('Transaction Data'!$G9406,Product_Code,Cost)</f>
        <v>10</v>
      </c>
      <c r="L9406" s="2">
        <f t="array" ref="L9406">XLOOKUP('Transaction Data'!$G9406,Product_Code,Unit_Price)</f>
        <v>14</v>
      </c>
      <c r="M9406" s="3">
        <f>'Transaction Data'!$F9406*'Transaction Data'!$K9406</f>
        <v>3110</v>
      </c>
      <c r="N9406" s="3">
        <f>'Transaction Data'!$F9406*'Transaction Data'!$L9406</f>
        <v>4354</v>
      </c>
      <c r="O9406" s="3">
        <f>'Transaction Data'!$N9406-'Transaction Data'!$M9406</f>
        <v>1244</v>
      </c>
      <c r="P9406" s="2">
        <f>DATEDIF('Transaction Data'!$D9406,'Transaction Data'!$A9406,"y")</f>
        <v>79</v>
      </c>
      <c r="Q9406" s="2" t="str">
        <f>FLOOR('Transaction Data'!$P9406,15)&amp;"-"&amp;FLOOR('Transaction Data'!$P9406,15)+14</f>
        <v>75-89</v>
      </c>
      <c r="R9406" s="2" t="str">
        <f>IF('Transaction Data'!$L9406&lt;=10,"Less Expensive","Expensive")</f>
        <v>Expensive</v>
      </c>
      <c r="S9406" s="4">
        <f>WEEKDAY('Transaction Data'!$A9406)</f>
        <v>5</v>
      </c>
      <c r="T9406" s="2" t="str">
        <f>IF(WEEKDAY('Transaction Data'!$A9406,2)&lt;6,"Weekday","Weekend")</f>
        <v>Weekday</v>
      </c>
    </row>
    <row r="9407" ht="15.75" customHeight="1">
      <c r="A9407" s="1">
        <v>45465.0</v>
      </c>
      <c r="B9407" s="2" t="s">
        <v>8579</v>
      </c>
      <c r="C9407" s="2" t="s">
        <v>51</v>
      </c>
      <c r="D9407" s="1">
        <v>35771.0</v>
      </c>
      <c r="E9407" s="2" t="s">
        <v>63</v>
      </c>
      <c r="F9407" s="2">
        <v>381.0</v>
      </c>
      <c r="G9407" s="2" t="s">
        <v>60</v>
      </c>
      <c r="H9407" s="2" t="s">
        <v>29</v>
      </c>
      <c r="I9407" s="2" t="s">
        <v>25</v>
      </c>
      <c r="J9407" s="2" t="str">
        <f t="array" ref="J9407">XLOOKUP('Transaction Data'!$G9407,Product_Code,Biscuit_Brand)</f>
        <v>Peanut Butter Bites</v>
      </c>
      <c r="K9407" s="2">
        <f t="array" ref="K9407">XLOOKUP('Transaction Data'!$G9407,Product_Code,Cost)</f>
        <v>5</v>
      </c>
      <c r="L9407" s="2">
        <f t="array" ref="L9407">XLOOKUP('Transaction Data'!$G9407,Product_Code,Unit_Price)</f>
        <v>7</v>
      </c>
      <c r="M9407" s="3">
        <f>'Transaction Data'!$F9407*'Transaction Data'!$K9407</f>
        <v>1905</v>
      </c>
      <c r="N9407" s="3">
        <f>'Transaction Data'!$F9407*'Transaction Data'!$L9407</f>
        <v>2667</v>
      </c>
      <c r="O9407" s="3">
        <f>'Transaction Data'!$N9407-'Transaction Data'!$M9407</f>
        <v>762</v>
      </c>
      <c r="P9407" s="2">
        <f>DATEDIF('Transaction Data'!$D9407,'Transaction Data'!$A9407,"y")</f>
        <v>26</v>
      </c>
      <c r="Q9407" s="2" t="str">
        <f>FLOOR('Transaction Data'!$P9407,15)&amp;"-"&amp;FLOOR('Transaction Data'!$P9407,15)+14</f>
        <v>15-29</v>
      </c>
      <c r="R9407" s="2" t="str">
        <f>IF('Transaction Data'!$L9407&lt;=10,"Less Expensive","Expensive")</f>
        <v>Less Expensive</v>
      </c>
      <c r="S9407" s="4">
        <f>WEEKDAY('Transaction Data'!$A9407)</f>
        <v>7</v>
      </c>
      <c r="T9407" s="2" t="str">
        <f>IF(WEEKDAY('Transaction Data'!$A9407,2)&lt;6,"Weekday","Weekend")</f>
        <v>Weekend</v>
      </c>
    </row>
    <row r="9408" ht="15.75" customHeight="1">
      <c r="A9408" s="1">
        <v>45494.0</v>
      </c>
      <c r="B9408" s="2" t="s">
        <v>8580</v>
      </c>
      <c r="C9408" s="2" t="s">
        <v>78</v>
      </c>
      <c r="D9408" s="1">
        <v>33738.0</v>
      </c>
      <c r="E9408" s="2" t="s">
        <v>22</v>
      </c>
      <c r="F9408" s="2">
        <v>141.0</v>
      </c>
      <c r="G9408" s="2" t="s">
        <v>57</v>
      </c>
      <c r="H9408" s="2" t="s">
        <v>29</v>
      </c>
      <c r="I9408" s="2" t="s">
        <v>25</v>
      </c>
      <c r="J9408" s="2" t="str">
        <f t="array" ref="J9408">XLOOKUP('Transaction Data'!$G9408,Product_Code,Biscuit_Brand)</f>
        <v>Oatmeal Cookies</v>
      </c>
      <c r="K9408" s="2">
        <f t="array" ref="K9408">XLOOKUP('Transaction Data'!$G9408,Product_Code,Cost)</f>
        <v>19</v>
      </c>
      <c r="L9408" s="2">
        <f t="array" ref="L9408">XLOOKUP('Transaction Data'!$G9408,Product_Code,Unit_Price)</f>
        <v>23</v>
      </c>
      <c r="M9408" s="3">
        <f>'Transaction Data'!$F9408*'Transaction Data'!$K9408</f>
        <v>2679</v>
      </c>
      <c r="N9408" s="3">
        <f>'Transaction Data'!$F9408*'Transaction Data'!$L9408</f>
        <v>3243</v>
      </c>
      <c r="O9408" s="3">
        <f>'Transaction Data'!$N9408-'Transaction Data'!$M9408</f>
        <v>564</v>
      </c>
      <c r="P9408" s="2">
        <f>DATEDIF('Transaction Data'!$D9408,'Transaction Data'!$A9408,"y")</f>
        <v>32</v>
      </c>
      <c r="Q9408" s="2" t="str">
        <f>FLOOR('Transaction Data'!$P9408,15)&amp;"-"&amp;FLOOR('Transaction Data'!$P9408,15)+14</f>
        <v>30-44</v>
      </c>
      <c r="R9408" s="2" t="str">
        <f>IF('Transaction Data'!$L9408&lt;=10,"Less Expensive","Expensive")</f>
        <v>Expensive</v>
      </c>
      <c r="S9408" s="4">
        <f>WEEKDAY('Transaction Data'!$A9408)</f>
        <v>1</v>
      </c>
      <c r="T9408" s="2" t="str">
        <f>IF(WEEKDAY('Transaction Data'!$A9408,2)&lt;6,"Weekday","Weekend")</f>
        <v>Weekend</v>
      </c>
    </row>
    <row r="9409" ht="15.75" customHeight="1">
      <c r="A9409" s="1">
        <v>45377.0</v>
      </c>
      <c r="B9409" s="2" t="s">
        <v>8581</v>
      </c>
      <c r="C9409" s="2" t="s">
        <v>21</v>
      </c>
      <c r="D9409" s="1">
        <v>23095.0</v>
      </c>
      <c r="E9409" s="2" t="s">
        <v>27</v>
      </c>
      <c r="F9409" s="2">
        <v>51.0</v>
      </c>
      <c r="G9409" s="2" t="s">
        <v>28</v>
      </c>
      <c r="H9409" s="2" t="s">
        <v>34</v>
      </c>
      <c r="I9409" s="2" t="s">
        <v>25</v>
      </c>
      <c r="J9409" s="2" t="str">
        <f t="array" ref="J9409">XLOOKUP('Transaction Data'!$G9409,Product_Code,Biscuit_Brand)</f>
        <v>Shortbread</v>
      </c>
      <c r="K9409" s="2">
        <f t="array" ref="K9409">XLOOKUP('Transaction Data'!$G9409,Product_Code,Cost)</f>
        <v>10</v>
      </c>
      <c r="L9409" s="2">
        <f t="array" ref="L9409">XLOOKUP('Transaction Data'!$G9409,Product_Code,Unit_Price)</f>
        <v>45</v>
      </c>
      <c r="M9409" s="3">
        <f>'Transaction Data'!$F9409*'Transaction Data'!$K9409</f>
        <v>510</v>
      </c>
      <c r="N9409" s="3">
        <f>'Transaction Data'!$F9409*'Transaction Data'!$L9409</f>
        <v>2295</v>
      </c>
      <c r="O9409" s="3">
        <f>'Transaction Data'!$N9409-'Transaction Data'!$M9409</f>
        <v>1785</v>
      </c>
      <c r="P9409" s="2">
        <f>DATEDIF('Transaction Data'!$D9409,'Transaction Data'!$A9409,"y")</f>
        <v>61</v>
      </c>
      <c r="Q9409" s="2" t="str">
        <f>FLOOR('Transaction Data'!$P9409,15)&amp;"-"&amp;FLOOR('Transaction Data'!$P9409,15)+14</f>
        <v>60-74</v>
      </c>
      <c r="R9409" s="2" t="str">
        <f>IF('Transaction Data'!$L9409&lt;=10,"Less Expensive","Expensive")</f>
        <v>Expensive</v>
      </c>
      <c r="S9409" s="4">
        <f>WEEKDAY('Transaction Data'!$A9409)</f>
        <v>3</v>
      </c>
      <c r="T9409" s="2" t="str">
        <f>IF(WEEKDAY('Transaction Data'!$A9409,2)&lt;6,"Weekday","Weekend")</f>
        <v>Weekday</v>
      </c>
    </row>
    <row r="9410" ht="15.75" customHeight="1">
      <c r="A9410" s="1">
        <v>45332.0</v>
      </c>
      <c r="B9410" s="2" t="s">
        <v>8582</v>
      </c>
      <c r="C9410" s="2" t="s">
        <v>21</v>
      </c>
      <c r="D9410" s="1">
        <v>21280.0</v>
      </c>
      <c r="E9410" s="2" t="s">
        <v>63</v>
      </c>
      <c r="F9410" s="2">
        <v>460.0</v>
      </c>
      <c r="G9410" s="2" t="s">
        <v>33</v>
      </c>
      <c r="H9410" s="2" t="s">
        <v>24</v>
      </c>
      <c r="I9410" s="2" t="s">
        <v>25</v>
      </c>
      <c r="J9410" s="2" t="str">
        <f t="array" ref="J9410">XLOOKUP('Transaction Data'!$G9410,Product_Code,Biscuit_Brand)</f>
        <v>Caramel Biscuits</v>
      </c>
      <c r="K9410" s="2">
        <f t="array" ref="K9410">XLOOKUP('Transaction Data'!$G9410,Product_Code,Cost)</f>
        <v>18</v>
      </c>
      <c r="L9410" s="2">
        <f t="array" ref="L9410">XLOOKUP('Transaction Data'!$G9410,Product_Code,Unit_Price)</f>
        <v>22</v>
      </c>
      <c r="M9410" s="3">
        <f>'Transaction Data'!$F9410*'Transaction Data'!$K9410</f>
        <v>8280</v>
      </c>
      <c r="N9410" s="3">
        <f>'Transaction Data'!$F9410*'Transaction Data'!$L9410</f>
        <v>10120</v>
      </c>
      <c r="O9410" s="3">
        <f>'Transaction Data'!$N9410-'Transaction Data'!$M9410</f>
        <v>1840</v>
      </c>
      <c r="P9410" s="2">
        <f>DATEDIF('Transaction Data'!$D9410,'Transaction Data'!$A9410,"y")</f>
        <v>65</v>
      </c>
      <c r="Q9410" s="2" t="str">
        <f>FLOOR('Transaction Data'!$P9410,15)&amp;"-"&amp;FLOOR('Transaction Data'!$P9410,15)+14</f>
        <v>60-74</v>
      </c>
      <c r="R9410" s="2" t="str">
        <f>IF('Transaction Data'!$L9410&lt;=10,"Less Expensive","Expensive")</f>
        <v>Expensive</v>
      </c>
      <c r="S9410" s="4">
        <f>WEEKDAY('Transaction Data'!$A9410)</f>
        <v>7</v>
      </c>
      <c r="T9410" s="2" t="str">
        <f>IF(WEEKDAY('Transaction Data'!$A9410,2)&lt;6,"Weekday","Weekend")</f>
        <v>Weekend</v>
      </c>
    </row>
    <row r="9411" ht="15.75" customHeight="1">
      <c r="A9411" s="1">
        <v>45331.0</v>
      </c>
      <c r="B9411" s="2" t="s">
        <v>8583</v>
      </c>
      <c r="C9411" s="2" t="s">
        <v>41</v>
      </c>
      <c r="D9411" s="1">
        <v>37150.0</v>
      </c>
      <c r="E9411" s="2" t="s">
        <v>27</v>
      </c>
      <c r="F9411" s="2">
        <v>86.0</v>
      </c>
      <c r="G9411" s="2" t="s">
        <v>33</v>
      </c>
      <c r="H9411" s="2" t="s">
        <v>42</v>
      </c>
      <c r="I9411" s="2" t="s">
        <v>25</v>
      </c>
      <c r="J9411" s="2" t="str">
        <f t="array" ref="J9411">XLOOKUP('Transaction Data'!$G9411,Product_Code,Biscuit_Brand)</f>
        <v>Caramel Biscuits</v>
      </c>
      <c r="K9411" s="2">
        <f t="array" ref="K9411">XLOOKUP('Transaction Data'!$G9411,Product_Code,Cost)</f>
        <v>18</v>
      </c>
      <c r="L9411" s="2">
        <f t="array" ref="L9411">XLOOKUP('Transaction Data'!$G9411,Product_Code,Unit_Price)</f>
        <v>22</v>
      </c>
      <c r="M9411" s="3">
        <f>'Transaction Data'!$F9411*'Transaction Data'!$K9411</f>
        <v>1548</v>
      </c>
      <c r="N9411" s="3">
        <f>'Transaction Data'!$F9411*'Transaction Data'!$L9411</f>
        <v>1892</v>
      </c>
      <c r="O9411" s="3">
        <f>'Transaction Data'!$N9411-'Transaction Data'!$M9411</f>
        <v>344</v>
      </c>
      <c r="P9411" s="2">
        <f>DATEDIF('Transaction Data'!$D9411,'Transaction Data'!$A9411,"y")</f>
        <v>22</v>
      </c>
      <c r="Q9411" s="2" t="str">
        <f>FLOOR('Transaction Data'!$P9411,15)&amp;"-"&amp;FLOOR('Transaction Data'!$P9411,15)+14</f>
        <v>15-29</v>
      </c>
      <c r="R9411" s="2" t="str">
        <f>IF('Transaction Data'!$L9411&lt;=10,"Less Expensive","Expensive")</f>
        <v>Expensive</v>
      </c>
      <c r="S9411" s="4">
        <f>WEEKDAY('Transaction Data'!$A9411)</f>
        <v>6</v>
      </c>
      <c r="T9411" s="2" t="str">
        <f>IF(WEEKDAY('Transaction Data'!$A9411,2)&lt;6,"Weekday","Weekend")</f>
        <v>Weekday</v>
      </c>
    </row>
    <row r="9412" ht="15.75" customHeight="1">
      <c r="A9412" s="1">
        <v>45430.0</v>
      </c>
      <c r="B9412" s="2" t="s">
        <v>8584</v>
      </c>
      <c r="C9412" s="2" t="s">
        <v>32</v>
      </c>
      <c r="D9412" s="1">
        <v>27810.0</v>
      </c>
      <c r="E9412" s="2" t="s">
        <v>37</v>
      </c>
      <c r="F9412" s="2">
        <v>315.0</v>
      </c>
      <c r="G9412" s="2" t="s">
        <v>48</v>
      </c>
      <c r="H9412" s="2" t="s">
        <v>45</v>
      </c>
      <c r="I9412" s="2" t="s">
        <v>25</v>
      </c>
      <c r="J9412" s="2" t="str">
        <f t="array" ref="J9412">XLOOKUP('Transaction Data'!$G9412,Product_Code,Biscuit_Brand)</f>
        <v>Lemon Crisps</v>
      </c>
      <c r="K9412" s="2">
        <f t="array" ref="K9412">XLOOKUP('Transaction Data'!$G9412,Product_Code,Cost)</f>
        <v>7</v>
      </c>
      <c r="L9412" s="2">
        <f t="array" ref="L9412">XLOOKUP('Transaction Data'!$G9412,Product_Code,Unit_Price)</f>
        <v>9</v>
      </c>
      <c r="M9412" s="3">
        <f>'Transaction Data'!$F9412*'Transaction Data'!$K9412</f>
        <v>2205</v>
      </c>
      <c r="N9412" s="3">
        <f>'Transaction Data'!$F9412*'Transaction Data'!$L9412</f>
        <v>2835</v>
      </c>
      <c r="O9412" s="3">
        <f>'Transaction Data'!$N9412-'Transaction Data'!$M9412</f>
        <v>630</v>
      </c>
      <c r="P9412" s="2">
        <f>DATEDIF('Transaction Data'!$D9412,'Transaction Data'!$A9412,"y")</f>
        <v>48</v>
      </c>
      <c r="Q9412" s="2" t="str">
        <f>FLOOR('Transaction Data'!$P9412,15)&amp;"-"&amp;FLOOR('Transaction Data'!$P9412,15)+14</f>
        <v>45-59</v>
      </c>
      <c r="R9412" s="2" t="str">
        <f>IF('Transaction Data'!$L9412&lt;=10,"Less Expensive","Expensive")</f>
        <v>Less Expensive</v>
      </c>
      <c r="S9412" s="4">
        <f>WEEKDAY('Transaction Data'!$A9412)</f>
        <v>7</v>
      </c>
      <c r="T9412" s="2" t="str">
        <f>IF(WEEKDAY('Transaction Data'!$A9412,2)&lt;6,"Weekday","Weekend")</f>
        <v>Weekend</v>
      </c>
    </row>
    <row r="9413" ht="15.75" customHeight="1">
      <c r="A9413" s="1">
        <v>45316.0</v>
      </c>
      <c r="B9413" s="2" t="s">
        <v>8585</v>
      </c>
      <c r="C9413" s="2" t="s">
        <v>65</v>
      </c>
      <c r="D9413" s="1">
        <v>29121.0</v>
      </c>
      <c r="E9413" s="2" t="s">
        <v>22</v>
      </c>
      <c r="F9413" s="2">
        <v>216.0</v>
      </c>
      <c r="G9413" s="2" t="s">
        <v>57</v>
      </c>
      <c r="H9413" s="2" t="s">
        <v>24</v>
      </c>
      <c r="I9413" s="2" t="s">
        <v>25</v>
      </c>
      <c r="J9413" s="2" t="str">
        <f t="array" ref="J9413">XLOOKUP('Transaction Data'!$G9413,Product_Code,Biscuit_Brand)</f>
        <v>Oatmeal Cookies</v>
      </c>
      <c r="K9413" s="2">
        <f t="array" ref="K9413">XLOOKUP('Transaction Data'!$G9413,Product_Code,Cost)</f>
        <v>19</v>
      </c>
      <c r="L9413" s="2">
        <f t="array" ref="L9413">XLOOKUP('Transaction Data'!$G9413,Product_Code,Unit_Price)</f>
        <v>23</v>
      </c>
      <c r="M9413" s="3">
        <f>'Transaction Data'!$F9413*'Transaction Data'!$K9413</f>
        <v>4104</v>
      </c>
      <c r="N9413" s="3">
        <f>'Transaction Data'!$F9413*'Transaction Data'!$L9413</f>
        <v>4968</v>
      </c>
      <c r="O9413" s="3">
        <f>'Transaction Data'!$N9413-'Transaction Data'!$M9413</f>
        <v>864</v>
      </c>
      <c r="P9413" s="2">
        <f>DATEDIF('Transaction Data'!$D9413,'Transaction Data'!$A9413,"y")</f>
        <v>44</v>
      </c>
      <c r="Q9413" s="2" t="str">
        <f>FLOOR('Transaction Data'!$P9413,15)&amp;"-"&amp;FLOOR('Transaction Data'!$P9413,15)+14</f>
        <v>30-44</v>
      </c>
      <c r="R9413" s="2" t="str">
        <f>IF('Transaction Data'!$L9413&lt;=10,"Less Expensive","Expensive")</f>
        <v>Expensive</v>
      </c>
      <c r="S9413" s="4">
        <f>WEEKDAY('Transaction Data'!$A9413)</f>
        <v>5</v>
      </c>
      <c r="T9413" s="2" t="str">
        <f>IF(WEEKDAY('Transaction Data'!$A9413,2)&lt;6,"Weekday","Weekend")</f>
        <v>Weekday</v>
      </c>
    </row>
    <row r="9414" ht="15.75" customHeight="1">
      <c r="A9414" s="1">
        <v>45297.0</v>
      </c>
      <c r="B9414" s="2" t="s">
        <v>8586</v>
      </c>
      <c r="C9414" s="2" t="s">
        <v>51</v>
      </c>
      <c r="D9414" s="1">
        <v>29893.0</v>
      </c>
      <c r="E9414" s="2" t="s">
        <v>37</v>
      </c>
      <c r="F9414" s="2">
        <v>275.0</v>
      </c>
      <c r="G9414" s="2" t="s">
        <v>57</v>
      </c>
      <c r="H9414" s="2" t="s">
        <v>29</v>
      </c>
      <c r="I9414" s="2" t="s">
        <v>25</v>
      </c>
      <c r="J9414" s="2" t="str">
        <f t="array" ref="J9414">XLOOKUP('Transaction Data'!$G9414,Product_Code,Biscuit_Brand)</f>
        <v>Oatmeal Cookies</v>
      </c>
      <c r="K9414" s="2">
        <f t="array" ref="K9414">XLOOKUP('Transaction Data'!$G9414,Product_Code,Cost)</f>
        <v>19</v>
      </c>
      <c r="L9414" s="2">
        <f t="array" ref="L9414">XLOOKUP('Transaction Data'!$G9414,Product_Code,Unit_Price)</f>
        <v>23</v>
      </c>
      <c r="M9414" s="3">
        <f>'Transaction Data'!$F9414*'Transaction Data'!$K9414</f>
        <v>5225</v>
      </c>
      <c r="N9414" s="3">
        <f>'Transaction Data'!$F9414*'Transaction Data'!$L9414</f>
        <v>6325</v>
      </c>
      <c r="O9414" s="3">
        <f>'Transaction Data'!$N9414-'Transaction Data'!$M9414</f>
        <v>1100</v>
      </c>
      <c r="P9414" s="2">
        <f>DATEDIF('Transaction Data'!$D9414,'Transaction Data'!$A9414,"y")</f>
        <v>42</v>
      </c>
      <c r="Q9414" s="2" t="str">
        <f>FLOOR('Transaction Data'!$P9414,15)&amp;"-"&amp;FLOOR('Transaction Data'!$P9414,15)+14</f>
        <v>30-44</v>
      </c>
      <c r="R9414" s="2" t="str">
        <f>IF('Transaction Data'!$L9414&lt;=10,"Less Expensive","Expensive")</f>
        <v>Expensive</v>
      </c>
      <c r="S9414" s="4">
        <f>WEEKDAY('Transaction Data'!$A9414)</f>
        <v>7</v>
      </c>
      <c r="T9414" s="2" t="str">
        <f>IF(WEEKDAY('Transaction Data'!$A9414,2)&lt;6,"Weekday","Weekend")</f>
        <v>Weekend</v>
      </c>
    </row>
    <row r="9415" ht="15.75" customHeight="1">
      <c r="A9415" s="1">
        <v>45413.0</v>
      </c>
      <c r="B9415" s="2" t="s">
        <v>8587</v>
      </c>
      <c r="C9415" s="2" t="s">
        <v>69</v>
      </c>
      <c r="D9415" s="1">
        <v>33521.0</v>
      </c>
      <c r="E9415" s="2" t="s">
        <v>27</v>
      </c>
      <c r="F9415" s="2">
        <v>397.0</v>
      </c>
      <c r="G9415" s="2" t="s">
        <v>33</v>
      </c>
      <c r="H9415" s="2" t="s">
        <v>42</v>
      </c>
      <c r="I9415" s="2" t="s">
        <v>25</v>
      </c>
      <c r="J9415" s="2" t="str">
        <f t="array" ref="J9415">XLOOKUP('Transaction Data'!$G9415,Product_Code,Biscuit_Brand)</f>
        <v>Caramel Biscuits</v>
      </c>
      <c r="K9415" s="2">
        <f t="array" ref="K9415">XLOOKUP('Transaction Data'!$G9415,Product_Code,Cost)</f>
        <v>18</v>
      </c>
      <c r="L9415" s="2">
        <f t="array" ref="L9415">XLOOKUP('Transaction Data'!$G9415,Product_Code,Unit_Price)</f>
        <v>22</v>
      </c>
      <c r="M9415" s="3">
        <f>'Transaction Data'!$F9415*'Transaction Data'!$K9415</f>
        <v>7146</v>
      </c>
      <c r="N9415" s="3">
        <f>'Transaction Data'!$F9415*'Transaction Data'!$L9415</f>
        <v>8734</v>
      </c>
      <c r="O9415" s="3">
        <f>'Transaction Data'!$N9415-'Transaction Data'!$M9415</f>
        <v>1588</v>
      </c>
      <c r="P9415" s="2">
        <f>DATEDIF('Transaction Data'!$D9415,'Transaction Data'!$A9415,"y")</f>
        <v>32</v>
      </c>
      <c r="Q9415" s="2" t="str">
        <f>FLOOR('Transaction Data'!$P9415,15)&amp;"-"&amp;FLOOR('Transaction Data'!$P9415,15)+14</f>
        <v>30-44</v>
      </c>
      <c r="R9415" s="2" t="str">
        <f>IF('Transaction Data'!$L9415&lt;=10,"Less Expensive","Expensive")</f>
        <v>Expensive</v>
      </c>
      <c r="S9415" s="4">
        <f>WEEKDAY('Transaction Data'!$A9415)</f>
        <v>4</v>
      </c>
      <c r="T9415" s="2" t="str">
        <f>IF(WEEKDAY('Transaction Data'!$A9415,2)&lt;6,"Weekday","Weekend")</f>
        <v>Weekday</v>
      </c>
    </row>
    <row r="9416" ht="15.75" customHeight="1">
      <c r="A9416" s="1">
        <v>45481.0</v>
      </c>
      <c r="B9416" s="2" t="s">
        <v>8588</v>
      </c>
      <c r="C9416" s="2" t="s">
        <v>65</v>
      </c>
      <c r="D9416" s="1">
        <v>30156.0</v>
      </c>
      <c r="E9416" s="2" t="s">
        <v>63</v>
      </c>
      <c r="F9416" s="2">
        <v>483.0</v>
      </c>
      <c r="G9416" s="2" t="s">
        <v>48</v>
      </c>
      <c r="H9416" s="2" t="s">
        <v>45</v>
      </c>
      <c r="I9416" s="2" t="s">
        <v>25</v>
      </c>
      <c r="J9416" s="2" t="str">
        <f t="array" ref="J9416">XLOOKUP('Transaction Data'!$G9416,Product_Code,Biscuit_Brand)</f>
        <v>Lemon Crisps</v>
      </c>
      <c r="K9416" s="2">
        <f t="array" ref="K9416">XLOOKUP('Transaction Data'!$G9416,Product_Code,Cost)</f>
        <v>7</v>
      </c>
      <c r="L9416" s="2">
        <f t="array" ref="L9416">XLOOKUP('Transaction Data'!$G9416,Product_Code,Unit_Price)</f>
        <v>9</v>
      </c>
      <c r="M9416" s="3">
        <f>'Transaction Data'!$F9416*'Transaction Data'!$K9416</f>
        <v>3381</v>
      </c>
      <c r="N9416" s="3">
        <f>'Transaction Data'!$F9416*'Transaction Data'!$L9416</f>
        <v>4347</v>
      </c>
      <c r="O9416" s="3">
        <f>'Transaction Data'!$N9416-'Transaction Data'!$M9416</f>
        <v>966</v>
      </c>
      <c r="P9416" s="2">
        <f>DATEDIF('Transaction Data'!$D9416,'Transaction Data'!$A9416,"y")</f>
        <v>41</v>
      </c>
      <c r="Q9416" s="2" t="str">
        <f>FLOOR('Transaction Data'!$P9416,15)&amp;"-"&amp;FLOOR('Transaction Data'!$P9416,15)+14</f>
        <v>30-44</v>
      </c>
      <c r="R9416" s="2" t="str">
        <f>IF('Transaction Data'!$L9416&lt;=10,"Less Expensive","Expensive")</f>
        <v>Less Expensive</v>
      </c>
      <c r="S9416" s="4">
        <f>WEEKDAY('Transaction Data'!$A9416)</f>
        <v>2</v>
      </c>
      <c r="T9416" s="2" t="str">
        <f>IF(WEEKDAY('Transaction Data'!$A9416,2)&lt;6,"Weekday","Weekend")</f>
        <v>Weekday</v>
      </c>
    </row>
    <row r="9417" ht="15.75" customHeight="1">
      <c r="A9417" s="1">
        <v>45404.0</v>
      </c>
      <c r="B9417" s="2" t="s">
        <v>8589</v>
      </c>
      <c r="C9417" s="2" t="s">
        <v>69</v>
      </c>
      <c r="D9417" s="1">
        <v>35631.0</v>
      </c>
      <c r="E9417" s="2" t="s">
        <v>27</v>
      </c>
      <c r="F9417" s="2">
        <v>274.0</v>
      </c>
      <c r="G9417" s="2" t="s">
        <v>57</v>
      </c>
      <c r="H9417" s="2" t="s">
        <v>24</v>
      </c>
      <c r="I9417" s="2" t="s">
        <v>25</v>
      </c>
      <c r="J9417" s="2" t="str">
        <f t="array" ref="J9417">XLOOKUP('Transaction Data'!$G9417,Product_Code,Biscuit_Brand)</f>
        <v>Oatmeal Cookies</v>
      </c>
      <c r="K9417" s="2">
        <f t="array" ref="K9417">XLOOKUP('Transaction Data'!$G9417,Product_Code,Cost)</f>
        <v>19</v>
      </c>
      <c r="L9417" s="2">
        <f t="array" ref="L9417">XLOOKUP('Transaction Data'!$G9417,Product_Code,Unit_Price)</f>
        <v>23</v>
      </c>
      <c r="M9417" s="3">
        <f>'Transaction Data'!$F9417*'Transaction Data'!$K9417</f>
        <v>5206</v>
      </c>
      <c r="N9417" s="3">
        <f>'Transaction Data'!$F9417*'Transaction Data'!$L9417</f>
        <v>6302</v>
      </c>
      <c r="O9417" s="3">
        <f>'Transaction Data'!$N9417-'Transaction Data'!$M9417</f>
        <v>1096</v>
      </c>
      <c r="P9417" s="2">
        <f>DATEDIF('Transaction Data'!$D9417,'Transaction Data'!$A9417,"y")</f>
        <v>26</v>
      </c>
      <c r="Q9417" s="2" t="str">
        <f>FLOOR('Transaction Data'!$P9417,15)&amp;"-"&amp;FLOOR('Transaction Data'!$P9417,15)+14</f>
        <v>15-29</v>
      </c>
      <c r="R9417" s="2" t="str">
        <f>IF('Transaction Data'!$L9417&lt;=10,"Less Expensive","Expensive")</f>
        <v>Expensive</v>
      </c>
      <c r="S9417" s="4">
        <f>WEEKDAY('Transaction Data'!$A9417)</f>
        <v>2</v>
      </c>
      <c r="T9417" s="2" t="str">
        <f>IF(WEEKDAY('Transaction Data'!$A9417,2)&lt;6,"Weekday","Weekend")</f>
        <v>Weekday</v>
      </c>
    </row>
    <row r="9418" ht="15.75" customHeight="1">
      <c r="A9418" s="1">
        <v>45393.0</v>
      </c>
      <c r="B9418" s="2" t="s">
        <v>8590</v>
      </c>
      <c r="C9418" s="2" t="s">
        <v>41</v>
      </c>
      <c r="D9418" s="1">
        <v>20762.0</v>
      </c>
      <c r="E9418" s="2" t="s">
        <v>22</v>
      </c>
      <c r="F9418" s="2">
        <v>139.0</v>
      </c>
      <c r="G9418" s="2" t="s">
        <v>38</v>
      </c>
      <c r="H9418" s="2" t="s">
        <v>29</v>
      </c>
      <c r="I9418" s="2" t="s">
        <v>25</v>
      </c>
      <c r="J9418" s="2" t="str">
        <f t="array" ref="J9418">XLOOKUP('Transaction Data'!$G9418,Product_Code,Biscuit_Brand)</f>
        <v>Ginger Snaps</v>
      </c>
      <c r="K9418" s="2">
        <f t="array" ref="K9418">XLOOKUP('Transaction Data'!$G9418,Product_Code,Cost)</f>
        <v>14</v>
      </c>
      <c r="L9418" s="2">
        <f t="array" ref="L9418">XLOOKUP('Transaction Data'!$G9418,Product_Code,Unit_Price)</f>
        <v>28</v>
      </c>
      <c r="M9418" s="3">
        <f>'Transaction Data'!$F9418*'Transaction Data'!$K9418</f>
        <v>1946</v>
      </c>
      <c r="N9418" s="3">
        <f>'Transaction Data'!$F9418*'Transaction Data'!$L9418</f>
        <v>3892</v>
      </c>
      <c r="O9418" s="3">
        <f>'Transaction Data'!$N9418-'Transaction Data'!$M9418</f>
        <v>1946</v>
      </c>
      <c r="P9418" s="2">
        <f>DATEDIF('Transaction Data'!$D9418,'Transaction Data'!$A9418,"y")</f>
        <v>67</v>
      </c>
      <c r="Q9418" s="2" t="str">
        <f>FLOOR('Transaction Data'!$P9418,15)&amp;"-"&amp;FLOOR('Transaction Data'!$P9418,15)+14</f>
        <v>60-74</v>
      </c>
      <c r="R9418" s="2" t="str">
        <f>IF('Transaction Data'!$L9418&lt;=10,"Less Expensive","Expensive")</f>
        <v>Expensive</v>
      </c>
      <c r="S9418" s="4">
        <f>WEEKDAY('Transaction Data'!$A9418)</f>
        <v>5</v>
      </c>
      <c r="T9418" s="2" t="str">
        <f>IF(WEEKDAY('Transaction Data'!$A9418,2)&lt;6,"Weekday","Weekend")</f>
        <v>Weekday</v>
      </c>
    </row>
    <row r="9419" ht="15.75" customHeight="1">
      <c r="A9419" s="1">
        <v>45503.0</v>
      </c>
      <c r="B9419" s="2" t="s">
        <v>8591</v>
      </c>
      <c r="C9419" s="2" t="s">
        <v>47</v>
      </c>
      <c r="D9419" s="1">
        <v>18017.0</v>
      </c>
      <c r="E9419" s="2" t="s">
        <v>22</v>
      </c>
      <c r="F9419" s="2">
        <v>26.0</v>
      </c>
      <c r="G9419" s="2" t="s">
        <v>28</v>
      </c>
      <c r="H9419" s="2" t="s">
        <v>29</v>
      </c>
      <c r="I9419" s="2" t="s">
        <v>25</v>
      </c>
      <c r="J9419" s="2" t="str">
        <f t="array" ref="J9419">XLOOKUP('Transaction Data'!$G9419,Product_Code,Biscuit_Brand)</f>
        <v>Shortbread</v>
      </c>
      <c r="K9419" s="2">
        <f t="array" ref="K9419">XLOOKUP('Transaction Data'!$G9419,Product_Code,Cost)</f>
        <v>10</v>
      </c>
      <c r="L9419" s="2">
        <f t="array" ref="L9419">XLOOKUP('Transaction Data'!$G9419,Product_Code,Unit_Price)</f>
        <v>45</v>
      </c>
      <c r="M9419" s="3">
        <f>'Transaction Data'!$F9419*'Transaction Data'!$K9419</f>
        <v>260</v>
      </c>
      <c r="N9419" s="3">
        <f>'Transaction Data'!$F9419*'Transaction Data'!$L9419</f>
        <v>1170</v>
      </c>
      <c r="O9419" s="3">
        <f>'Transaction Data'!$N9419-'Transaction Data'!$M9419</f>
        <v>910</v>
      </c>
      <c r="P9419" s="2">
        <f>DATEDIF('Transaction Data'!$D9419,'Transaction Data'!$A9419,"y")</f>
        <v>75</v>
      </c>
      <c r="Q9419" s="2" t="str">
        <f>FLOOR('Transaction Data'!$P9419,15)&amp;"-"&amp;FLOOR('Transaction Data'!$P9419,15)+14</f>
        <v>75-89</v>
      </c>
      <c r="R9419" s="2" t="str">
        <f>IF('Transaction Data'!$L9419&lt;=10,"Less Expensive","Expensive")</f>
        <v>Expensive</v>
      </c>
      <c r="S9419" s="4">
        <f>WEEKDAY('Transaction Data'!$A9419)</f>
        <v>3</v>
      </c>
      <c r="T9419" s="2" t="str">
        <f>IF(WEEKDAY('Transaction Data'!$A9419,2)&lt;6,"Weekday","Weekend")</f>
        <v>Weekday</v>
      </c>
    </row>
    <row r="9420" ht="15.75" customHeight="1">
      <c r="A9420" s="1">
        <v>45449.0</v>
      </c>
      <c r="B9420" s="2" t="s">
        <v>8592</v>
      </c>
      <c r="C9420" s="2" t="s">
        <v>78</v>
      </c>
      <c r="D9420" s="1">
        <v>38574.0</v>
      </c>
      <c r="E9420" s="2" t="s">
        <v>37</v>
      </c>
      <c r="F9420" s="2">
        <v>37.0</v>
      </c>
      <c r="G9420" s="2" t="s">
        <v>61</v>
      </c>
      <c r="H9420" s="2" t="s">
        <v>34</v>
      </c>
      <c r="I9420" s="2" t="s">
        <v>25</v>
      </c>
      <c r="J9420" s="2" t="str">
        <f t="array" ref="J9420">XLOOKUP('Transaction Data'!$G9420,Product_Code,Biscuit_Brand)</f>
        <v>Choco Delight</v>
      </c>
      <c r="K9420" s="2">
        <f t="array" ref="K9420">XLOOKUP('Transaction Data'!$G9420,Product_Code,Cost)</f>
        <v>3</v>
      </c>
      <c r="L9420" s="2">
        <f t="array" ref="L9420">XLOOKUP('Transaction Data'!$G9420,Product_Code,Unit_Price)</f>
        <v>5</v>
      </c>
      <c r="M9420" s="3">
        <f>'Transaction Data'!$F9420*'Transaction Data'!$K9420</f>
        <v>111</v>
      </c>
      <c r="N9420" s="3">
        <f>'Transaction Data'!$F9420*'Transaction Data'!$L9420</f>
        <v>185</v>
      </c>
      <c r="O9420" s="3">
        <f>'Transaction Data'!$N9420-'Transaction Data'!$M9420</f>
        <v>74</v>
      </c>
      <c r="P9420" s="2">
        <f>DATEDIF('Transaction Data'!$D9420,'Transaction Data'!$A9420,"y")</f>
        <v>18</v>
      </c>
      <c r="Q9420" s="2" t="str">
        <f>FLOOR('Transaction Data'!$P9420,15)&amp;"-"&amp;FLOOR('Transaction Data'!$P9420,15)+14</f>
        <v>15-29</v>
      </c>
      <c r="R9420" s="2" t="str">
        <f>IF('Transaction Data'!$L9420&lt;=10,"Less Expensive","Expensive")</f>
        <v>Less Expensive</v>
      </c>
      <c r="S9420" s="4">
        <f>WEEKDAY('Transaction Data'!$A9420)</f>
        <v>5</v>
      </c>
      <c r="T9420" s="2" t="str">
        <f>IF(WEEKDAY('Transaction Data'!$A9420,2)&lt;6,"Weekday","Weekend")</f>
        <v>Weekday</v>
      </c>
    </row>
    <row r="9421" ht="15.75" customHeight="1">
      <c r="A9421" s="1">
        <v>45317.0</v>
      </c>
      <c r="B9421" s="2" t="s">
        <v>1239</v>
      </c>
      <c r="C9421" s="2" t="s">
        <v>54</v>
      </c>
      <c r="D9421" s="1">
        <v>30766.0</v>
      </c>
      <c r="E9421" s="2" t="s">
        <v>37</v>
      </c>
      <c r="F9421" s="2">
        <v>150.0</v>
      </c>
      <c r="G9421" s="2" t="s">
        <v>55</v>
      </c>
      <c r="H9421" s="2" t="s">
        <v>24</v>
      </c>
      <c r="I9421" s="2" t="s">
        <v>25</v>
      </c>
      <c r="J9421" s="2" t="str">
        <f t="array" ref="J9421">XLOOKUP('Transaction Data'!$G9421,Product_Code,Biscuit_Brand)</f>
        <v>Vanilla Wafers</v>
      </c>
      <c r="K9421" s="2">
        <f t="array" ref="K9421">XLOOKUP('Transaction Data'!$G9421,Product_Code,Cost)</f>
        <v>18</v>
      </c>
      <c r="L9421" s="2">
        <f t="array" ref="L9421">XLOOKUP('Transaction Data'!$G9421,Product_Code,Unit_Price)</f>
        <v>36</v>
      </c>
      <c r="M9421" s="3">
        <f>'Transaction Data'!$F9421*'Transaction Data'!$K9421</f>
        <v>2700</v>
      </c>
      <c r="N9421" s="3">
        <f>'Transaction Data'!$F9421*'Transaction Data'!$L9421</f>
        <v>5400</v>
      </c>
      <c r="O9421" s="3">
        <f>'Transaction Data'!$N9421-'Transaction Data'!$M9421</f>
        <v>2700</v>
      </c>
      <c r="P9421" s="2">
        <f>DATEDIF('Transaction Data'!$D9421,'Transaction Data'!$A9421,"y")</f>
        <v>39</v>
      </c>
      <c r="Q9421" s="2" t="str">
        <f>FLOOR('Transaction Data'!$P9421,15)&amp;"-"&amp;FLOOR('Transaction Data'!$P9421,15)+14</f>
        <v>30-44</v>
      </c>
      <c r="R9421" s="2" t="str">
        <f>IF('Transaction Data'!$L9421&lt;=10,"Less Expensive","Expensive")</f>
        <v>Expensive</v>
      </c>
      <c r="S9421" s="4">
        <f>WEEKDAY('Transaction Data'!$A9421)</f>
        <v>6</v>
      </c>
      <c r="T9421" s="2" t="str">
        <f>IF(WEEKDAY('Transaction Data'!$A9421,2)&lt;6,"Weekday","Weekend")</f>
        <v>Weekday</v>
      </c>
    </row>
    <row r="9422" ht="15.75" customHeight="1">
      <c r="A9422" s="1">
        <v>45497.0</v>
      </c>
      <c r="B9422" s="2" t="s">
        <v>8593</v>
      </c>
      <c r="C9422" s="2" t="s">
        <v>78</v>
      </c>
      <c r="D9422" s="1">
        <v>23091.0</v>
      </c>
      <c r="E9422" s="2" t="s">
        <v>22</v>
      </c>
      <c r="F9422" s="2">
        <v>100.0</v>
      </c>
      <c r="G9422" s="2" t="s">
        <v>57</v>
      </c>
      <c r="H9422" s="2" t="s">
        <v>42</v>
      </c>
      <c r="I9422" s="2" t="s">
        <v>25</v>
      </c>
      <c r="J9422" s="2" t="str">
        <f t="array" ref="J9422">XLOOKUP('Transaction Data'!$G9422,Product_Code,Biscuit_Brand)</f>
        <v>Oatmeal Cookies</v>
      </c>
      <c r="K9422" s="2">
        <f t="array" ref="K9422">XLOOKUP('Transaction Data'!$G9422,Product_Code,Cost)</f>
        <v>19</v>
      </c>
      <c r="L9422" s="2">
        <f t="array" ref="L9422">XLOOKUP('Transaction Data'!$G9422,Product_Code,Unit_Price)</f>
        <v>23</v>
      </c>
      <c r="M9422" s="3">
        <f>'Transaction Data'!$F9422*'Transaction Data'!$K9422</f>
        <v>1900</v>
      </c>
      <c r="N9422" s="3">
        <f>'Transaction Data'!$F9422*'Transaction Data'!$L9422</f>
        <v>2300</v>
      </c>
      <c r="O9422" s="3">
        <f>'Transaction Data'!$N9422-'Transaction Data'!$M9422</f>
        <v>400</v>
      </c>
      <c r="P9422" s="2">
        <f>DATEDIF('Transaction Data'!$D9422,'Transaction Data'!$A9422,"y")</f>
        <v>61</v>
      </c>
      <c r="Q9422" s="2" t="str">
        <f>FLOOR('Transaction Data'!$P9422,15)&amp;"-"&amp;FLOOR('Transaction Data'!$P9422,15)+14</f>
        <v>60-74</v>
      </c>
      <c r="R9422" s="2" t="str">
        <f>IF('Transaction Data'!$L9422&lt;=10,"Less Expensive","Expensive")</f>
        <v>Expensive</v>
      </c>
      <c r="S9422" s="4">
        <f>WEEKDAY('Transaction Data'!$A9422)</f>
        <v>4</v>
      </c>
      <c r="T9422" s="2" t="str">
        <f>IF(WEEKDAY('Transaction Data'!$A9422,2)&lt;6,"Weekday","Weekend")</f>
        <v>Weekday</v>
      </c>
    </row>
    <row r="9423" ht="15.75" customHeight="1">
      <c r="A9423" s="1">
        <v>45355.0</v>
      </c>
      <c r="B9423" s="2" t="s">
        <v>2992</v>
      </c>
      <c r="C9423" s="2" t="s">
        <v>72</v>
      </c>
      <c r="D9423" s="1">
        <v>35336.0</v>
      </c>
      <c r="E9423" s="2" t="s">
        <v>27</v>
      </c>
      <c r="F9423" s="2">
        <v>494.0</v>
      </c>
      <c r="G9423" s="2" t="s">
        <v>28</v>
      </c>
      <c r="H9423" s="2" t="s">
        <v>45</v>
      </c>
      <c r="I9423" s="2" t="s">
        <v>25</v>
      </c>
      <c r="J9423" s="2" t="str">
        <f t="array" ref="J9423">XLOOKUP('Transaction Data'!$G9423,Product_Code,Biscuit_Brand)</f>
        <v>Shortbread</v>
      </c>
      <c r="K9423" s="2">
        <f t="array" ref="K9423">XLOOKUP('Transaction Data'!$G9423,Product_Code,Cost)</f>
        <v>10</v>
      </c>
      <c r="L9423" s="2">
        <f t="array" ref="L9423">XLOOKUP('Transaction Data'!$G9423,Product_Code,Unit_Price)</f>
        <v>45</v>
      </c>
      <c r="M9423" s="3">
        <f>'Transaction Data'!$F9423*'Transaction Data'!$K9423</f>
        <v>4940</v>
      </c>
      <c r="N9423" s="3">
        <f>'Transaction Data'!$F9423*'Transaction Data'!$L9423</f>
        <v>22230</v>
      </c>
      <c r="O9423" s="3">
        <f>'Transaction Data'!$N9423-'Transaction Data'!$M9423</f>
        <v>17290</v>
      </c>
      <c r="P9423" s="2">
        <f>DATEDIF('Transaction Data'!$D9423,'Transaction Data'!$A9423,"y")</f>
        <v>27</v>
      </c>
      <c r="Q9423" s="2" t="str">
        <f>FLOOR('Transaction Data'!$P9423,15)&amp;"-"&amp;FLOOR('Transaction Data'!$P9423,15)+14</f>
        <v>15-29</v>
      </c>
      <c r="R9423" s="2" t="str">
        <f>IF('Transaction Data'!$L9423&lt;=10,"Less Expensive","Expensive")</f>
        <v>Expensive</v>
      </c>
      <c r="S9423" s="4">
        <f>WEEKDAY('Transaction Data'!$A9423)</f>
        <v>2</v>
      </c>
      <c r="T9423" s="2" t="str">
        <f>IF(WEEKDAY('Transaction Data'!$A9423,2)&lt;6,"Weekday","Weekend")</f>
        <v>Weekday</v>
      </c>
    </row>
    <row r="9424" ht="15.75" customHeight="1">
      <c r="A9424" s="1">
        <v>45365.0</v>
      </c>
      <c r="B9424" s="2" t="s">
        <v>8594</v>
      </c>
      <c r="C9424" s="2" t="s">
        <v>41</v>
      </c>
      <c r="D9424" s="1">
        <v>35504.0</v>
      </c>
      <c r="E9424" s="2" t="s">
        <v>22</v>
      </c>
      <c r="F9424" s="2">
        <v>45.0</v>
      </c>
      <c r="G9424" s="2" t="s">
        <v>57</v>
      </c>
      <c r="H9424" s="2" t="s">
        <v>24</v>
      </c>
      <c r="I9424" s="2" t="s">
        <v>25</v>
      </c>
      <c r="J9424" s="2" t="str">
        <f t="array" ref="J9424">XLOOKUP('Transaction Data'!$G9424,Product_Code,Biscuit_Brand)</f>
        <v>Oatmeal Cookies</v>
      </c>
      <c r="K9424" s="2">
        <f t="array" ref="K9424">XLOOKUP('Transaction Data'!$G9424,Product_Code,Cost)</f>
        <v>19</v>
      </c>
      <c r="L9424" s="2">
        <f t="array" ref="L9424">XLOOKUP('Transaction Data'!$G9424,Product_Code,Unit_Price)</f>
        <v>23</v>
      </c>
      <c r="M9424" s="3">
        <f>'Transaction Data'!$F9424*'Transaction Data'!$K9424</f>
        <v>855</v>
      </c>
      <c r="N9424" s="3">
        <f>'Transaction Data'!$F9424*'Transaction Data'!$L9424</f>
        <v>1035</v>
      </c>
      <c r="O9424" s="3">
        <f>'Transaction Data'!$N9424-'Transaction Data'!$M9424</f>
        <v>180</v>
      </c>
      <c r="P9424" s="2">
        <f>DATEDIF('Transaction Data'!$D9424,'Transaction Data'!$A9424,"y")</f>
        <v>26</v>
      </c>
      <c r="Q9424" s="2" t="str">
        <f>FLOOR('Transaction Data'!$P9424,15)&amp;"-"&amp;FLOOR('Transaction Data'!$P9424,15)+14</f>
        <v>15-29</v>
      </c>
      <c r="R9424" s="2" t="str">
        <f>IF('Transaction Data'!$L9424&lt;=10,"Less Expensive","Expensive")</f>
        <v>Expensive</v>
      </c>
      <c r="S9424" s="4">
        <f>WEEKDAY('Transaction Data'!$A9424)</f>
        <v>5</v>
      </c>
      <c r="T9424" s="2" t="str">
        <f>IF(WEEKDAY('Transaction Data'!$A9424,2)&lt;6,"Weekday","Weekend")</f>
        <v>Weekday</v>
      </c>
    </row>
    <row r="9425" ht="15.75" customHeight="1">
      <c r="A9425" s="1">
        <v>45362.0</v>
      </c>
      <c r="B9425" s="2" t="s">
        <v>8595</v>
      </c>
      <c r="C9425" s="2" t="s">
        <v>47</v>
      </c>
      <c r="D9425" s="1">
        <v>31924.0</v>
      </c>
      <c r="E9425" s="2" t="s">
        <v>27</v>
      </c>
      <c r="F9425" s="2">
        <v>192.0</v>
      </c>
      <c r="G9425" s="2" t="s">
        <v>28</v>
      </c>
      <c r="H9425" s="2" t="s">
        <v>29</v>
      </c>
      <c r="I9425" s="2" t="s">
        <v>25</v>
      </c>
      <c r="J9425" s="2" t="str">
        <f t="array" ref="J9425">XLOOKUP('Transaction Data'!$G9425,Product_Code,Biscuit_Brand)</f>
        <v>Shortbread</v>
      </c>
      <c r="K9425" s="2">
        <f t="array" ref="K9425">XLOOKUP('Transaction Data'!$G9425,Product_Code,Cost)</f>
        <v>10</v>
      </c>
      <c r="L9425" s="2">
        <f t="array" ref="L9425">XLOOKUP('Transaction Data'!$G9425,Product_Code,Unit_Price)</f>
        <v>45</v>
      </c>
      <c r="M9425" s="3">
        <f>'Transaction Data'!$F9425*'Transaction Data'!$K9425</f>
        <v>1920</v>
      </c>
      <c r="N9425" s="3">
        <f>'Transaction Data'!$F9425*'Transaction Data'!$L9425</f>
        <v>8640</v>
      </c>
      <c r="O9425" s="3">
        <f>'Transaction Data'!$N9425-'Transaction Data'!$M9425</f>
        <v>6720</v>
      </c>
      <c r="P9425" s="2">
        <f>DATEDIF('Transaction Data'!$D9425,'Transaction Data'!$A9425,"y")</f>
        <v>36</v>
      </c>
      <c r="Q9425" s="2" t="str">
        <f>FLOOR('Transaction Data'!$P9425,15)&amp;"-"&amp;FLOOR('Transaction Data'!$P9425,15)+14</f>
        <v>30-44</v>
      </c>
      <c r="R9425" s="2" t="str">
        <f>IF('Transaction Data'!$L9425&lt;=10,"Less Expensive","Expensive")</f>
        <v>Expensive</v>
      </c>
      <c r="S9425" s="4">
        <f>WEEKDAY('Transaction Data'!$A9425)</f>
        <v>2</v>
      </c>
      <c r="T9425" s="2" t="str">
        <f>IF(WEEKDAY('Transaction Data'!$A9425,2)&lt;6,"Weekday","Weekend")</f>
        <v>Weekday</v>
      </c>
    </row>
    <row r="9426" ht="15.75" customHeight="1">
      <c r="A9426" s="1">
        <v>45333.0</v>
      </c>
      <c r="B9426" s="2" t="s">
        <v>8596</v>
      </c>
      <c r="C9426" s="2" t="s">
        <v>54</v>
      </c>
      <c r="D9426" s="1">
        <v>32452.0</v>
      </c>
      <c r="E9426" s="2" t="s">
        <v>22</v>
      </c>
      <c r="F9426" s="2">
        <v>187.0</v>
      </c>
      <c r="G9426" s="2" t="s">
        <v>33</v>
      </c>
      <c r="H9426" s="2" t="s">
        <v>42</v>
      </c>
      <c r="I9426" s="2" t="s">
        <v>25</v>
      </c>
      <c r="J9426" s="2" t="str">
        <f t="array" ref="J9426">XLOOKUP('Transaction Data'!$G9426,Product_Code,Biscuit_Brand)</f>
        <v>Caramel Biscuits</v>
      </c>
      <c r="K9426" s="2">
        <f t="array" ref="K9426">XLOOKUP('Transaction Data'!$G9426,Product_Code,Cost)</f>
        <v>18</v>
      </c>
      <c r="L9426" s="2">
        <f t="array" ref="L9426">XLOOKUP('Transaction Data'!$G9426,Product_Code,Unit_Price)</f>
        <v>22</v>
      </c>
      <c r="M9426" s="3">
        <f>'Transaction Data'!$F9426*'Transaction Data'!$K9426</f>
        <v>3366</v>
      </c>
      <c r="N9426" s="3">
        <f>'Transaction Data'!$F9426*'Transaction Data'!$L9426</f>
        <v>4114</v>
      </c>
      <c r="O9426" s="3">
        <f>'Transaction Data'!$N9426-'Transaction Data'!$M9426</f>
        <v>748</v>
      </c>
      <c r="P9426" s="2">
        <f>DATEDIF('Transaction Data'!$D9426,'Transaction Data'!$A9426,"y")</f>
        <v>35</v>
      </c>
      <c r="Q9426" s="2" t="str">
        <f>FLOOR('Transaction Data'!$P9426,15)&amp;"-"&amp;FLOOR('Transaction Data'!$P9426,15)+14</f>
        <v>30-44</v>
      </c>
      <c r="R9426" s="2" t="str">
        <f>IF('Transaction Data'!$L9426&lt;=10,"Less Expensive","Expensive")</f>
        <v>Expensive</v>
      </c>
      <c r="S9426" s="4">
        <f>WEEKDAY('Transaction Data'!$A9426)</f>
        <v>1</v>
      </c>
      <c r="T9426" s="2" t="str">
        <f>IF(WEEKDAY('Transaction Data'!$A9426,2)&lt;6,"Weekday","Weekend")</f>
        <v>Weekend</v>
      </c>
    </row>
    <row r="9427" ht="15.75" customHeight="1">
      <c r="A9427" s="1">
        <v>45373.0</v>
      </c>
      <c r="B9427" s="2" t="s">
        <v>8597</v>
      </c>
      <c r="C9427" s="2" t="s">
        <v>51</v>
      </c>
      <c r="D9427" s="1">
        <v>25468.0</v>
      </c>
      <c r="E9427" s="2" t="s">
        <v>27</v>
      </c>
      <c r="F9427" s="2">
        <v>277.0</v>
      </c>
      <c r="G9427" s="2" t="s">
        <v>57</v>
      </c>
      <c r="H9427" s="2" t="s">
        <v>45</v>
      </c>
      <c r="I9427" s="2" t="s">
        <v>25</v>
      </c>
      <c r="J9427" s="2" t="str">
        <f t="array" ref="J9427">XLOOKUP('Transaction Data'!$G9427,Product_Code,Biscuit_Brand)</f>
        <v>Oatmeal Cookies</v>
      </c>
      <c r="K9427" s="2">
        <f t="array" ref="K9427">XLOOKUP('Transaction Data'!$G9427,Product_Code,Cost)</f>
        <v>19</v>
      </c>
      <c r="L9427" s="2">
        <f t="array" ref="L9427">XLOOKUP('Transaction Data'!$G9427,Product_Code,Unit_Price)</f>
        <v>23</v>
      </c>
      <c r="M9427" s="3">
        <f>'Transaction Data'!$F9427*'Transaction Data'!$K9427</f>
        <v>5263</v>
      </c>
      <c r="N9427" s="3">
        <f>'Transaction Data'!$F9427*'Transaction Data'!$L9427</f>
        <v>6371</v>
      </c>
      <c r="O9427" s="3">
        <f>'Transaction Data'!$N9427-'Transaction Data'!$M9427</f>
        <v>1108</v>
      </c>
      <c r="P9427" s="2">
        <f>DATEDIF('Transaction Data'!$D9427,'Transaction Data'!$A9427,"y")</f>
        <v>54</v>
      </c>
      <c r="Q9427" s="2" t="str">
        <f>FLOOR('Transaction Data'!$P9427,15)&amp;"-"&amp;FLOOR('Transaction Data'!$P9427,15)+14</f>
        <v>45-59</v>
      </c>
      <c r="R9427" s="2" t="str">
        <f>IF('Transaction Data'!$L9427&lt;=10,"Less Expensive","Expensive")</f>
        <v>Expensive</v>
      </c>
      <c r="S9427" s="4">
        <f>WEEKDAY('Transaction Data'!$A9427)</f>
        <v>6</v>
      </c>
      <c r="T9427" s="2" t="str">
        <f>IF(WEEKDAY('Transaction Data'!$A9427,2)&lt;6,"Weekday","Weekend")</f>
        <v>Weekday</v>
      </c>
    </row>
    <row r="9428" ht="15.75" customHeight="1">
      <c r="A9428" s="1">
        <v>45298.0</v>
      </c>
      <c r="B9428" s="2" t="s">
        <v>8598</v>
      </c>
      <c r="C9428" s="2" t="s">
        <v>69</v>
      </c>
      <c r="D9428" s="1">
        <v>23257.0</v>
      </c>
      <c r="E9428" s="2" t="s">
        <v>37</v>
      </c>
      <c r="F9428" s="2">
        <v>291.0</v>
      </c>
      <c r="G9428" s="2" t="s">
        <v>57</v>
      </c>
      <c r="H9428" s="2" t="s">
        <v>24</v>
      </c>
      <c r="I9428" s="2" t="s">
        <v>25</v>
      </c>
      <c r="J9428" s="2" t="str">
        <f t="array" ref="J9428">XLOOKUP('Transaction Data'!$G9428,Product_Code,Biscuit_Brand)</f>
        <v>Oatmeal Cookies</v>
      </c>
      <c r="K9428" s="2">
        <f t="array" ref="K9428">XLOOKUP('Transaction Data'!$G9428,Product_Code,Cost)</f>
        <v>19</v>
      </c>
      <c r="L9428" s="2">
        <f t="array" ref="L9428">XLOOKUP('Transaction Data'!$G9428,Product_Code,Unit_Price)</f>
        <v>23</v>
      </c>
      <c r="M9428" s="3">
        <f>'Transaction Data'!$F9428*'Transaction Data'!$K9428</f>
        <v>5529</v>
      </c>
      <c r="N9428" s="3">
        <f>'Transaction Data'!$F9428*'Transaction Data'!$L9428</f>
        <v>6693</v>
      </c>
      <c r="O9428" s="3">
        <f>'Transaction Data'!$N9428-'Transaction Data'!$M9428</f>
        <v>1164</v>
      </c>
      <c r="P9428" s="2">
        <f>DATEDIF('Transaction Data'!$D9428,'Transaction Data'!$A9428,"y")</f>
        <v>60</v>
      </c>
      <c r="Q9428" s="2" t="str">
        <f>FLOOR('Transaction Data'!$P9428,15)&amp;"-"&amp;FLOOR('Transaction Data'!$P9428,15)+14</f>
        <v>60-74</v>
      </c>
      <c r="R9428" s="2" t="str">
        <f>IF('Transaction Data'!$L9428&lt;=10,"Less Expensive","Expensive")</f>
        <v>Expensive</v>
      </c>
      <c r="S9428" s="4">
        <f>WEEKDAY('Transaction Data'!$A9428)</f>
        <v>1</v>
      </c>
      <c r="T9428" s="2" t="str">
        <f>IF(WEEKDAY('Transaction Data'!$A9428,2)&lt;6,"Weekday","Weekend")</f>
        <v>Weekend</v>
      </c>
    </row>
    <row r="9429" ht="15.75" customHeight="1">
      <c r="A9429" s="1">
        <v>45354.0</v>
      </c>
      <c r="B9429" s="2" t="s">
        <v>6222</v>
      </c>
      <c r="C9429" s="2" t="s">
        <v>72</v>
      </c>
      <c r="D9429" s="1">
        <v>22196.0</v>
      </c>
      <c r="E9429" s="2" t="s">
        <v>27</v>
      </c>
      <c r="F9429" s="2">
        <v>486.0</v>
      </c>
      <c r="G9429" s="2" t="s">
        <v>38</v>
      </c>
      <c r="H9429" s="2" t="s">
        <v>29</v>
      </c>
      <c r="I9429" s="2" t="s">
        <v>30</v>
      </c>
      <c r="J9429" s="2" t="str">
        <f t="array" ref="J9429">XLOOKUP('Transaction Data'!$G9429,Product_Code,Biscuit_Brand)</f>
        <v>Ginger Snaps</v>
      </c>
      <c r="K9429" s="2">
        <f t="array" ref="K9429">XLOOKUP('Transaction Data'!$G9429,Product_Code,Cost)</f>
        <v>14</v>
      </c>
      <c r="L9429" s="2">
        <f t="array" ref="L9429">XLOOKUP('Transaction Data'!$G9429,Product_Code,Unit_Price)</f>
        <v>28</v>
      </c>
      <c r="M9429" s="3">
        <f>'Transaction Data'!$F9429*'Transaction Data'!$K9429</f>
        <v>6804</v>
      </c>
      <c r="N9429" s="3">
        <f>'Transaction Data'!$F9429*'Transaction Data'!$L9429</f>
        <v>13608</v>
      </c>
      <c r="O9429" s="3">
        <f>'Transaction Data'!$N9429-'Transaction Data'!$M9429</f>
        <v>6804</v>
      </c>
      <c r="P9429" s="2">
        <f>DATEDIF('Transaction Data'!$D9429,'Transaction Data'!$A9429,"y")</f>
        <v>63</v>
      </c>
      <c r="Q9429" s="2" t="str">
        <f>FLOOR('Transaction Data'!$P9429,15)&amp;"-"&amp;FLOOR('Transaction Data'!$P9429,15)+14</f>
        <v>60-74</v>
      </c>
      <c r="R9429" s="2" t="str">
        <f>IF('Transaction Data'!$L9429&lt;=10,"Less Expensive","Expensive")</f>
        <v>Expensive</v>
      </c>
      <c r="S9429" s="4">
        <f>WEEKDAY('Transaction Data'!$A9429)</f>
        <v>1</v>
      </c>
      <c r="T9429" s="2" t="str">
        <f>IF(WEEKDAY('Transaction Data'!$A9429,2)&lt;6,"Weekday","Weekend")</f>
        <v>Weekend</v>
      </c>
    </row>
    <row r="9430" ht="15.75" customHeight="1">
      <c r="A9430" s="1">
        <v>45415.0</v>
      </c>
      <c r="B9430" s="2" t="s">
        <v>8599</v>
      </c>
      <c r="C9430" s="2" t="s">
        <v>65</v>
      </c>
      <c r="D9430" s="1">
        <v>36581.0</v>
      </c>
      <c r="E9430" s="2" t="s">
        <v>37</v>
      </c>
      <c r="F9430" s="2">
        <v>311.0</v>
      </c>
      <c r="G9430" s="2" t="s">
        <v>33</v>
      </c>
      <c r="H9430" s="2" t="s">
        <v>29</v>
      </c>
      <c r="I9430" s="2" t="s">
        <v>25</v>
      </c>
      <c r="J9430" s="2" t="str">
        <f t="array" ref="J9430">XLOOKUP('Transaction Data'!$G9430,Product_Code,Biscuit_Brand)</f>
        <v>Caramel Biscuits</v>
      </c>
      <c r="K9430" s="2">
        <f t="array" ref="K9430">XLOOKUP('Transaction Data'!$G9430,Product_Code,Cost)</f>
        <v>18</v>
      </c>
      <c r="L9430" s="2">
        <f t="array" ref="L9430">XLOOKUP('Transaction Data'!$G9430,Product_Code,Unit_Price)</f>
        <v>22</v>
      </c>
      <c r="M9430" s="3">
        <f>'Transaction Data'!$F9430*'Transaction Data'!$K9430</f>
        <v>5598</v>
      </c>
      <c r="N9430" s="3">
        <f>'Transaction Data'!$F9430*'Transaction Data'!$L9430</f>
        <v>6842</v>
      </c>
      <c r="O9430" s="3">
        <f>'Transaction Data'!$N9430-'Transaction Data'!$M9430</f>
        <v>1244</v>
      </c>
      <c r="P9430" s="2">
        <f>DATEDIF('Transaction Data'!$D9430,'Transaction Data'!$A9430,"y")</f>
        <v>24</v>
      </c>
      <c r="Q9430" s="2" t="str">
        <f>FLOOR('Transaction Data'!$P9430,15)&amp;"-"&amp;FLOOR('Transaction Data'!$P9430,15)+14</f>
        <v>15-29</v>
      </c>
      <c r="R9430" s="2" t="str">
        <f>IF('Transaction Data'!$L9430&lt;=10,"Less Expensive","Expensive")</f>
        <v>Expensive</v>
      </c>
      <c r="S9430" s="4">
        <f>WEEKDAY('Transaction Data'!$A9430)</f>
        <v>6</v>
      </c>
      <c r="T9430" s="2" t="str">
        <f>IF(WEEKDAY('Transaction Data'!$A9430,2)&lt;6,"Weekday","Weekend")</f>
        <v>Weekday</v>
      </c>
    </row>
    <row r="9431" ht="15.75" customHeight="1">
      <c r="A9431" s="1">
        <v>45333.0</v>
      </c>
      <c r="B9431" s="2" t="s">
        <v>8600</v>
      </c>
      <c r="C9431" s="2" t="s">
        <v>78</v>
      </c>
      <c r="D9431" s="1">
        <v>33012.0</v>
      </c>
      <c r="E9431" s="2" t="s">
        <v>22</v>
      </c>
      <c r="F9431" s="2">
        <v>391.0</v>
      </c>
      <c r="G9431" s="2" t="s">
        <v>23</v>
      </c>
      <c r="H9431" s="2" t="s">
        <v>34</v>
      </c>
      <c r="I9431" s="2" t="s">
        <v>25</v>
      </c>
      <c r="J9431" s="2" t="str">
        <f t="array" ref="J9431">XLOOKUP('Transaction Data'!$G9431,Product_Code,Biscuit_Brand)</f>
        <v>Cinnamon Swirls</v>
      </c>
      <c r="K9431" s="2">
        <f t="array" ref="K9431">XLOOKUP('Transaction Data'!$G9431,Product_Code,Cost)</f>
        <v>10</v>
      </c>
      <c r="L9431" s="2">
        <f t="array" ref="L9431">XLOOKUP('Transaction Data'!$G9431,Product_Code,Unit_Price)</f>
        <v>14</v>
      </c>
      <c r="M9431" s="3">
        <f>'Transaction Data'!$F9431*'Transaction Data'!$K9431</f>
        <v>3910</v>
      </c>
      <c r="N9431" s="3">
        <f>'Transaction Data'!$F9431*'Transaction Data'!$L9431</f>
        <v>5474</v>
      </c>
      <c r="O9431" s="3">
        <f>'Transaction Data'!$N9431-'Transaction Data'!$M9431</f>
        <v>1564</v>
      </c>
      <c r="P9431" s="2">
        <f>DATEDIF('Transaction Data'!$D9431,'Transaction Data'!$A9431,"y")</f>
        <v>33</v>
      </c>
      <c r="Q9431" s="2" t="str">
        <f>FLOOR('Transaction Data'!$P9431,15)&amp;"-"&amp;FLOOR('Transaction Data'!$P9431,15)+14</f>
        <v>30-44</v>
      </c>
      <c r="R9431" s="2" t="str">
        <f>IF('Transaction Data'!$L9431&lt;=10,"Less Expensive","Expensive")</f>
        <v>Expensive</v>
      </c>
      <c r="S9431" s="4">
        <f>WEEKDAY('Transaction Data'!$A9431)</f>
        <v>1</v>
      </c>
      <c r="T9431" s="2" t="str">
        <f>IF(WEEKDAY('Transaction Data'!$A9431,2)&lt;6,"Weekday","Weekend")</f>
        <v>Weekend</v>
      </c>
    </row>
    <row r="9432" ht="15.75" customHeight="1">
      <c r="A9432" s="1">
        <v>45363.0</v>
      </c>
      <c r="B9432" s="2" t="s">
        <v>8601</v>
      </c>
      <c r="C9432" s="2" t="s">
        <v>41</v>
      </c>
      <c r="D9432" s="1">
        <v>37613.0</v>
      </c>
      <c r="E9432" s="2" t="s">
        <v>37</v>
      </c>
      <c r="F9432" s="2">
        <v>453.0</v>
      </c>
      <c r="G9432" s="2" t="s">
        <v>44</v>
      </c>
      <c r="H9432" s="2" t="s">
        <v>24</v>
      </c>
      <c r="I9432" s="2" t="s">
        <v>25</v>
      </c>
      <c r="J9432" s="2" t="str">
        <f t="array" ref="J9432">XLOOKUP('Transaction Data'!$G9432,Product_Code,Biscuit_Brand)</f>
        <v>Butter Crunch</v>
      </c>
      <c r="K9432" s="2">
        <f t="array" ref="K9432">XLOOKUP('Transaction Data'!$G9432,Product_Code,Cost)</f>
        <v>10</v>
      </c>
      <c r="L9432" s="2">
        <f t="array" ref="L9432">XLOOKUP('Transaction Data'!$G9432,Product_Code,Unit_Price)</f>
        <v>11</v>
      </c>
      <c r="M9432" s="3">
        <f>'Transaction Data'!$F9432*'Transaction Data'!$K9432</f>
        <v>4530</v>
      </c>
      <c r="N9432" s="3">
        <f>'Transaction Data'!$F9432*'Transaction Data'!$L9432</f>
        <v>4983</v>
      </c>
      <c r="O9432" s="3">
        <f>'Transaction Data'!$N9432-'Transaction Data'!$M9432</f>
        <v>453</v>
      </c>
      <c r="P9432" s="2">
        <f>DATEDIF('Transaction Data'!$D9432,'Transaction Data'!$A9432,"y")</f>
        <v>21</v>
      </c>
      <c r="Q9432" s="2" t="str">
        <f>FLOOR('Transaction Data'!$P9432,15)&amp;"-"&amp;FLOOR('Transaction Data'!$P9432,15)+14</f>
        <v>15-29</v>
      </c>
      <c r="R9432" s="2" t="str">
        <f>IF('Transaction Data'!$L9432&lt;=10,"Less Expensive","Expensive")</f>
        <v>Expensive</v>
      </c>
      <c r="S9432" s="4">
        <f>WEEKDAY('Transaction Data'!$A9432)</f>
        <v>3</v>
      </c>
      <c r="T9432" s="2" t="str">
        <f>IF(WEEKDAY('Transaction Data'!$A9432,2)&lt;6,"Weekday","Weekend")</f>
        <v>Weekday</v>
      </c>
    </row>
    <row r="9433" ht="15.75" customHeight="1">
      <c r="A9433" s="1">
        <v>45481.0</v>
      </c>
      <c r="B9433" s="2" t="s">
        <v>8602</v>
      </c>
      <c r="C9433" s="2" t="s">
        <v>47</v>
      </c>
      <c r="D9433" s="1">
        <v>38892.0</v>
      </c>
      <c r="E9433" s="2" t="s">
        <v>27</v>
      </c>
      <c r="F9433" s="2">
        <v>434.0</v>
      </c>
      <c r="G9433" s="2" t="s">
        <v>23</v>
      </c>
      <c r="H9433" s="2" t="s">
        <v>42</v>
      </c>
      <c r="I9433" s="2" t="s">
        <v>25</v>
      </c>
      <c r="J9433" s="2" t="str">
        <f t="array" ref="J9433">XLOOKUP('Transaction Data'!$G9433,Product_Code,Biscuit_Brand)</f>
        <v>Cinnamon Swirls</v>
      </c>
      <c r="K9433" s="2">
        <f t="array" ref="K9433">XLOOKUP('Transaction Data'!$G9433,Product_Code,Cost)</f>
        <v>10</v>
      </c>
      <c r="L9433" s="2">
        <f t="array" ref="L9433">XLOOKUP('Transaction Data'!$G9433,Product_Code,Unit_Price)</f>
        <v>14</v>
      </c>
      <c r="M9433" s="3">
        <f>'Transaction Data'!$F9433*'Transaction Data'!$K9433</f>
        <v>4340</v>
      </c>
      <c r="N9433" s="3">
        <f>'Transaction Data'!$F9433*'Transaction Data'!$L9433</f>
        <v>6076</v>
      </c>
      <c r="O9433" s="3">
        <f>'Transaction Data'!$N9433-'Transaction Data'!$M9433</f>
        <v>1736</v>
      </c>
      <c r="P9433" s="2">
        <f>DATEDIF('Transaction Data'!$D9433,'Transaction Data'!$A9433,"y")</f>
        <v>18</v>
      </c>
      <c r="Q9433" s="2" t="str">
        <f>FLOOR('Transaction Data'!$P9433,15)&amp;"-"&amp;FLOOR('Transaction Data'!$P9433,15)+14</f>
        <v>15-29</v>
      </c>
      <c r="R9433" s="2" t="str">
        <f>IF('Transaction Data'!$L9433&lt;=10,"Less Expensive","Expensive")</f>
        <v>Expensive</v>
      </c>
      <c r="S9433" s="4">
        <f>WEEKDAY('Transaction Data'!$A9433)</f>
        <v>2</v>
      </c>
      <c r="T9433" s="2" t="str">
        <f>IF(WEEKDAY('Transaction Data'!$A9433,2)&lt;6,"Weekday","Weekend")</f>
        <v>Weekday</v>
      </c>
    </row>
    <row r="9434" ht="15.75" customHeight="1">
      <c r="A9434" s="1">
        <v>45419.0</v>
      </c>
      <c r="B9434" s="2" t="s">
        <v>8603</v>
      </c>
      <c r="C9434" s="2" t="s">
        <v>69</v>
      </c>
      <c r="D9434" s="1">
        <v>35058.0</v>
      </c>
      <c r="E9434" s="2" t="s">
        <v>27</v>
      </c>
      <c r="F9434" s="2">
        <v>378.0</v>
      </c>
      <c r="G9434" s="2" t="s">
        <v>48</v>
      </c>
      <c r="H9434" s="2" t="s">
        <v>45</v>
      </c>
      <c r="I9434" s="2" t="s">
        <v>25</v>
      </c>
      <c r="J9434" s="2" t="str">
        <f t="array" ref="J9434">XLOOKUP('Transaction Data'!$G9434,Product_Code,Biscuit_Brand)</f>
        <v>Lemon Crisps</v>
      </c>
      <c r="K9434" s="2">
        <f t="array" ref="K9434">XLOOKUP('Transaction Data'!$G9434,Product_Code,Cost)</f>
        <v>7</v>
      </c>
      <c r="L9434" s="2">
        <f t="array" ref="L9434">XLOOKUP('Transaction Data'!$G9434,Product_Code,Unit_Price)</f>
        <v>9</v>
      </c>
      <c r="M9434" s="3">
        <f>'Transaction Data'!$F9434*'Transaction Data'!$K9434</f>
        <v>2646</v>
      </c>
      <c r="N9434" s="3">
        <f>'Transaction Data'!$F9434*'Transaction Data'!$L9434</f>
        <v>3402</v>
      </c>
      <c r="O9434" s="3">
        <f>'Transaction Data'!$N9434-'Transaction Data'!$M9434</f>
        <v>756</v>
      </c>
      <c r="P9434" s="2">
        <f>DATEDIF('Transaction Data'!$D9434,'Transaction Data'!$A9434,"y")</f>
        <v>28</v>
      </c>
      <c r="Q9434" s="2" t="str">
        <f>FLOOR('Transaction Data'!$P9434,15)&amp;"-"&amp;FLOOR('Transaction Data'!$P9434,15)+14</f>
        <v>15-29</v>
      </c>
      <c r="R9434" s="2" t="str">
        <f>IF('Transaction Data'!$L9434&lt;=10,"Less Expensive","Expensive")</f>
        <v>Less Expensive</v>
      </c>
      <c r="S9434" s="4">
        <f>WEEKDAY('Transaction Data'!$A9434)</f>
        <v>3</v>
      </c>
      <c r="T9434" s="2" t="str">
        <f>IF(WEEKDAY('Transaction Data'!$A9434,2)&lt;6,"Weekday","Weekend")</f>
        <v>Weekday</v>
      </c>
    </row>
    <row r="9435" ht="15.75" customHeight="1">
      <c r="A9435" s="1">
        <v>45433.0</v>
      </c>
      <c r="B9435" s="2" t="s">
        <v>8604</v>
      </c>
      <c r="C9435" s="2" t="s">
        <v>72</v>
      </c>
      <c r="D9435" s="1">
        <v>25874.0</v>
      </c>
      <c r="E9435" s="2" t="s">
        <v>37</v>
      </c>
      <c r="F9435" s="2">
        <v>137.0</v>
      </c>
      <c r="G9435" s="2" t="s">
        <v>38</v>
      </c>
      <c r="H9435" s="2" t="s">
        <v>24</v>
      </c>
      <c r="I9435" s="2" t="s">
        <v>25</v>
      </c>
      <c r="J9435" s="2" t="str">
        <f t="array" ref="J9435">XLOOKUP('Transaction Data'!$G9435,Product_Code,Biscuit_Brand)</f>
        <v>Ginger Snaps</v>
      </c>
      <c r="K9435" s="2">
        <f t="array" ref="K9435">XLOOKUP('Transaction Data'!$G9435,Product_Code,Cost)</f>
        <v>14</v>
      </c>
      <c r="L9435" s="2">
        <f t="array" ref="L9435">XLOOKUP('Transaction Data'!$G9435,Product_Code,Unit_Price)</f>
        <v>28</v>
      </c>
      <c r="M9435" s="3">
        <f>'Transaction Data'!$F9435*'Transaction Data'!$K9435</f>
        <v>1918</v>
      </c>
      <c r="N9435" s="3">
        <f>'Transaction Data'!$F9435*'Transaction Data'!$L9435</f>
        <v>3836</v>
      </c>
      <c r="O9435" s="3">
        <f>'Transaction Data'!$N9435-'Transaction Data'!$M9435</f>
        <v>1918</v>
      </c>
      <c r="P9435" s="2">
        <f>DATEDIF('Transaction Data'!$D9435,'Transaction Data'!$A9435,"y")</f>
        <v>53</v>
      </c>
      <c r="Q9435" s="2" t="str">
        <f>FLOOR('Transaction Data'!$P9435,15)&amp;"-"&amp;FLOOR('Transaction Data'!$P9435,15)+14</f>
        <v>45-59</v>
      </c>
      <c r="R9435" s="2" t="str">
        <f>IF('Transaction Data'!$L9435&lt;=10,"Less Expensive","Expensive")</f>
        <v>Expensive</v>
      </c>
      <c r="S9435" s="4">
        <f>WEEKDAY('Transaction Data'!$A9435)</f>
        <v>3</v>
      </c>
      <c r="T9435" s="2" t="str">
        <f>IF(WEEKDAY('Transaction Data'!$A9435,2)&lt;6,"Weekday","Weekend")</f>
        <v>Weekday</v>
      </c>
    </row>
    <row r="9436" ht="15.75" customHeight="1">
      <c r="A9436" s="1">
        <v>45498.0</v>
      </c>
      <c r="B9436" s="2" t="s">
        <v>8605</v>
      </c>
      <c r="C9436" s="2" t="s">
        <v>54</v>
      </c>
      <c r="D9436" s="1">
        <v>37260.0</v>
      </c>
      <c r="E9436" s="2" t="s">
        <v>27</v>
      </c>
      <c r="F9436" s="2">
        <v>364.0</v>
      </c>
      <c r="G9436" s="2" t="s">
        <v>55</v>
      </c>
      <c r="H9436" s="2" t="s">
        <v>29</v>
      </c>
      <c r="I9436" s="2" t="s">
        <v>25</v>
      </c>
      <c r="J9436" s="2" t="str">
        <f t="array" ref="J9436">XLOOKUP('Transaction Data'!$G9436,Product_Code,Biscuit_Brand)</f>
        <v>Vanilla Wafers</v>
      </c>
      <c r="K9436" s="2">
        <f t="array" ref="K9436">XLOOKUP('Transaction Data'!$G9436,Product_Code,Cost)</f>
        <v>18</v>
      </c>
      <c r="L9436" s="2">
        <f t="array" ref="L9436">XLOOKUP('Transaction Data'!$G9436,Product_Code,Unit_Price)</f>
        <v>36</v>
      </c>
      <c r="M9436" s="3">
        <f>'Transaction Data'!$F9436*'Transaction Data'!$K9436</f>
        <v>6552</v>
      </c>
      <c r="N9436" s="3">
        <f>'Transaction Data'!$F9436*'Transaction Data'!$L9436</f>
        <v>13104</v>
      </c>
      <c r="O9436" s="3">
        <f>'Transaction Data'!$N9436-'Transaction Data'!$M9436</f>
        <v>6552</v>
      </c>
      <c r="P9436" s="2">
        <f>DATEDIF('Transaction Data'!$D9436,'Transaction Data'!$A9436,"y")</f>
        <v>22</v>
      </c>
      <c r="Q9436" s="2" t="str">
        <f>FLOOR('Transaction Data'!$P9436,15)&amp;"-"&amp;FLOOR('Transaction Data'!$P9436,15)+14</f>
        <v>15-29</v>
      </c>
      <c r="R9436" s="2" t="str">
        <f>IF('Transaction Data'!$L9436&lt;=10,"Less Expensive","Expensive")</f>
        <v>Expensive</v>
      </c>
      <c r="S9436" s="4">
        <f>WEEKDAY('Transaction Data'!$A9436)</f>
        <v>5</v>
      </c>
      <c r="T9436" s="2" t="str">
        <f>IF(WEEKDAY('Transaction Data'!$A9436,2)&lt;6,"Weekday","Weekend")</f>
        <v>Weekday</v>
      </c>
    </row>
    <row r="9437" ht="15.75" customHeight="1">
      <c r="A9437" s="1">
        <v>45399.0</v>
      </c>
      <c r="B9437" s="2" t="s">
        <v>8606</v>
      </c>
      <c r="C9437" s="2" t="s">
        <v>54</v>
      </c>
      <c r="D9437" s="1">
        <v>35128.0</v>
      </c>
      <c r="E9437" s="2" t="s">
        <v>22</v>
      </c>
      <c r="F9437" s="2">
        <v>155.0</v>
      </c>
      <c r="G9437" s="2" t="s">
        <v>55</v>
      </c>
      <c r="H9437" s="2" t="s">
        <v>42</v>
      </c>
      <c r="I9437" s="2" t="s">
        <v>25</v>
      </c>
      <c r="J9437" s="2" t="str">
        <f t="array" ref="J9437">XLOOKUP('Transaction Data'!$G9437,Product_Code,Biscuit_Brand)</f>
        <v>Vanilla Wafers</v>
      </c>
      <c r="K9437" s="2">
        <f t="array" ref="K9437">XLOOKUP('Transaction Data'!$G9437,Product_Code,Cost)</f>
        <v>18</v>
      </c>
      <c r="L9437" s="2">
        <f t="array" ref="L9437">XLOOKUP('Transaction Data'!$G9437,Product_Code,Unit_Price)</f>
        <v>36</v>
      </c>
      <c r="M9437" s="3">
        <f>'Transaction Data'!$F9437*'Transaction Data'!$K9437</f>
        <v>2790</v>
      </c>
      <c r="N9437" s="3">
        <f>'Transaction Data'!$F9437*'Transaction Data'!$L9437</f>
        <v>5580</v>
      </c>
      <c r="O9437" s="3">
        <f>'Transaction Data'!$N9437-'Transaction Data'!$M9437</f>
        <v>2790</v>
      </c>
      <c r="P9437" s="2">
        <f>DATEDIF('Transaction Data'!$D9437,'Transaction Data'!$A9437,"y")</f>
        <v>28</v>
      </c>
      <c r="Q9437" s="2" t="str">
        <f>FLOOR('Transaction Data'!$P9437,15)&amp;"-"&amp;FLOOR('Transaction Data'!$P9437,15)+14</f>
        <v>15-29</v>
      </c>
      <c r="R9437" s="2" t="str">
        <f>IF('Transaction Data'!$L9437&lt;=10,"Less Expensive","Expensive")</f>
        <v>Expensive</v>
      </c>
      <c r="S9437" s="4">
        <f>WEEKDAY('Transaction Data'!$A9437)</f>
        <v>4</v>
      </c>
      <c r="T9437" s="2" t="str">
        <f>IF(WEEKDAY('Transaction Data'!$A9437,2)&lt;6,"Weekday","Weekend")</f>
        <v>Weekday</v>
      </c>
    </row>
    <row r="9438" ht="15.75" customHeight="1">
      <c r="A9438" s="1">
        <v>45406.0</v>
      </c>
      <c r="B9438" s="2" t="s">
        <v>8607</v>
      </c>
      <c r="C9438" s="2" t="s">
        <v>51</v>
      </c>
      <c r="D9438" s="1">
        <v>30279.0</v>
      </c>
      <c r="E9438" s="2" t="s">
        <v>63</v>
      </c>
      <c r="F9438" s="2">
        <v>181.0</v>
      </c>
      <c r="G9438" s="2" t="s">
        <v>23</v>
      </c>
      <c r="H9438" s="2" t="s">
        <v>45</v>
      </c>
      <c r="I9438" s="2" t="s">
        <v>25</v>
      </c>
      <c r="J9438" s="2" t="str">
        <f t="array" ref="J9438">XLOOKUP('Transaction Data'!$G9438,Product_Code,Biscuit_Brand)</f>
        <v>Cinnamon Swirls</v>
      </c>
      <c r="K9438" s="2">
        <f t="array" ref="K9438">XLOOKUP('Transaction Data'!$G9438,Product_Code,Cost)</f>
        <v>10</v>
      </c>
      <c r="L9438" s="2">
        <f t="array" ref="L9438">XLOOKUP('Transaction Data'!$G9438,Product_Code,Unit_Price)</f>
        <v>14</v>
      </c>
      <c r="M9438" s="3">
        <f>'Transaction Data'!$F9438*'Transaction Data'!$K9438</f>
        <v>1810</v>
      </c>
      <c r="N9438" s="3">
        <f>'Transaction Data'!$F9438*'Transaction Data'!$L9438</f>
        <v>2534</v>
      </c>
      <c r="O9438" s="3">
        <f>'Transaction Data'!$N9438-'Transaction Data'!$M9438</f>
        <v>724</v>
      </c>
      <c r="P9438" s="2">
        <f>DATEDIF('Transaction Data'!$D9438,'Transaction Data'!$A9438,"y")</f>
        <v>41</v>
      </c>
      <c r="Q9438" s="2" t="str">
        <f>FLOOR('Transaction Data'!$P9438,15)&amp;"-"&amp;FLOOR('Transaction Data'!$P9438,15)+14</f>
        <v>30-44</v>
      </c>
      <c r="R9438" s="2" t="str">
        <f>IF('Transaction Data'!$L9438&lt;=10,"Less Expensive","Expensive")</f>
        <v>Expensive</v>
      </c>
      <c r="S9438" s="4">
        <f>WEEKDAY('Transaction Data'!$A9438)</f>
        <v>4</v>
      </c>
      <c r="T9438" s="2" t="str">
        <f>IF(WEEKDAY('Transaction Data'!$A9438,2)&lt;6,"Weekday","Weekend")</f>
        <v>Weekday</v>
      </c>
    </row>
    <row r="9439" ht="15.75" customHeight="1">
      <c r="A9439" s="1">
        <v>45347.0</v>
      </c>
      <c r="B9439" s="2" t="s">
        <v>8608</v>
      </c>
      <c r="C9439" s="2" t="s">
        <v>47</v>
      </c>
      <c r="D9439" s="1">
        <v>22259.0</v>
      </c>
      <c r="E9439" s="2" t="s">
        <v>63</v>
      </c>
      <c r="F9439" s="2">
        <v>23.0</v>
      </c>
      <c r="G9439" s="2" t="s">
        <v>48</v>
      </c>
      <c r="H9439" s="2" t="s">
        <v>24</v>
      </c>
      <c r="I9439" s="2" t="s">
        <v>25</v>
      </c>
      <c r="J9439" s="2" t="str">
        <f t="array" ref="J9439">XLOOKUP('Transaction Data'!$G9439,Product_Code,Biscuit_Brand)</f>
        <v>Lemon Crisps</v>
      </c>
      <c r="K9439" s="2">
        <f t="array" ref="K9439">XLOOKUP('Transaction Data'!$G9439,Product_Code,Cost)</f>
        <v>7</v>
      </c>
      <c r="L9439" s="2">
        <f t="array" ref="L9439">XLOOKUP('Transaction Data'!$G9439,Product_Code,Unit_Price)</f>
        <v>9</v>
      </c>
      <c r="M9439" s="3">
        <f>'Transaction Data'!$F9439*'Transaction Data'!$K9439</f>
        <v>161</v>
      </c>
      <c r="N9439" s="3">
        <f>'Transaction Data'!$F9439*'Transaction Data'!$L9439</f>
        <v>207</v>
      </c>
      <c r="O9439" s="3">
        <f>'Transaction Data'!$N9439-'Transaction Data'!$M9439</f>
        <v>46</v>
      </c>
      <c r="P9439" s="2">
        <f>DATEDIF('Transaction Data'!$D9439,'Transaction Data'!$A9439,"y")</f>
        <v>63</v>
      </c>
      <c r="Q9439" s="2" t="str">
        <f>FLOOR('Transaction Data'!$P9439,15)&amp;"-"&amp;FLOOR('Transaction Data'!$P9439,15)+14</f>
        <v>60-74</v>
      </c>
      <c r="R9439" s="2" t="str">
        <f>IF('Transaction Data'!$L9439&lt;=10,"Less Expensive","Expensive")</f>
        <v>Less Expensive</v>
      </c>
      <c r="S9439" s="4">
        <f>WEEKDAY('Transaction Data'!$A9439)</f>
        <v>1</v>
      </c>
      <c r="T9439" s="2" t="str">
        <f>IF(WEEKDAY('Transaction Data'!$A9439,2)&lt;6,"Weekday","Weekend")</f>
        <v>Weekend</v>
      </c>
    </row>
    <row r="9440" ht="15.75" customHeight="1">
      <c r="A9440" s="1">
        <v>45408.0</v>
      </c>
      <c r="B9440" s="2" t="s">
        <v>8609</v>
      </c>
      <c r="C9440" s="2" t="s">
        <v>32</v>
      </c>
      <c r="D9440" s="1">
        <v>18399.0</v>
      </c>
      <c r="E9440" s="2" t="s">
        <v>37</v>
      </c>
      <c r="F9440" s="2">
        <v>417.0</v>
      </c>
      <c r="G9440" s="2" t="s">
        <v>57</v>
      </c>
      <c r="H9440" s="2" t="s">
        <v>29</v>
      </c>
      <c r="I9440" s="2" t="s">
        <v>25</v>
      </c>
      <c r="J9440" s="2" t="str">
        <f t="array" ref="J9440">XLOOKUP('Transaction Data'!$G9440,Product_Code,Biscuit_Brand)</f>
        <v>Oatmeal Cookies</v>
      </c>
      <c r="K9440" s="2">
        <f t="array" ref="K9440">XLOOKUP('Transaction Data'!$G9440,Product_Code,Cost)</f>
        <v>19</v>
      </c>
      <c r="L9440" s="2">
        <f t="array" ref="L9440">XLOOKUP('Transaction Data'!$G9440,Product_Code,Unit_Price)</f>
        <v>23</v>
      </c>
      <c r="M9440" s="3">
        <f>'Transaction Data'!$F9440*'Transaction Data'!$K9440</f>
        <v>7923</v>
      </c>
      <c r="N9440" s="3">
        <f>'Transaction Data'!$F9440*'Transaction Data'!$L9440</f>
        <v>9591</v>
      </c>
      <c r="O9440" s="3">
        <f>'Transaction Data'!$N9440-'Transaction Data'!$M9440</f>
        <v>1668</v>
      </c>
      <c r="P9440" s="2">
        <f>DATEDIF('Transaction Data'!$D9440,'Transaction Data'!$A9440,"y")</f>
        <v>73</v>
      </c>
      <c r="Q9440" s="2" t="str">
        <f>FLOOR('Transaction Data'!$P9440,15)&amp;"-"&amp;FLOOR('Transaction Data'!$P9440,15)+14</f>
        <v>60-74</v>
      </c>
      <c r="R9440" s="2" t="str">
        <f>IF('Transaction Data'!$L9440&lt;=10,"Less Expensive","Expensive")</f>
        <v>Expensive</v>
      </c>
      <c r="S9440" s="4">
        <f>WEEKDAY('Transaction Data'!$A9440)</f>
        <v>6</v>
      </c>
      <c r="T9440" s="2" t="str">
        <f>IF(WEEKDAY('Transaction Data'!$A9440,2)&lt;6,"Weekday","Weekend")</f>
        <v>Weekday</v>
      </c>
    </row>
    <row r="9441" ht="15.75" customHeight="1">
      <c r="A9441" s="1">
        <v>45338.0</v>
      </c>
      <c r="B9441" s="2" t="s">
        <v>8610</v>
      </c>
      <c r="C9441" s="2" t="s">
        <v>41</v>
      </c>
      <c r="D9441" s="1">
        <v>25327.0</v>
      </c>
      <c r="E9441" s="2" t="s">
        <v>27</v>
      </c>
      <c r="F9441" s="2">
        <v>181.0</v>
      </c>
      <c r="G9441" s="2" t="s">
        <v>60</v>
      </c>
      <c r="H9441" s="2" t="s">
        <v>29</v>
      </c>
      <c r="I9441" s="2" t="s">
        <v>25</v>
      </c>
      <c r="J9441" s="2" t="str">
        <f t="array" ref="J9441">XLOOKUP('Transaction Data'!$G9441,Product_Code,Biscuit_Brand)</f>
        <v>Peanut Butter Bites</v>
      </c>
      <c r="K9441" s="2">
        <f t="array" ref="K9441">XLOOKUP('Transaction Data'!$G9441,Product_Code,Cost)</f>
        <v>5</v>
      </c>
      <c r="L9441" s="2">
        <f t="array" ref="L9441">XLOOKUP('Transaction Data'!$G9441,Product_Code,Unit_Price)</f>
        <v>7</v>
      </c>
      <c r="M9441" s="3">
        <f>'Transaction Data'!$F9441*'Transaction Data'!$K9441</f>
        <v>905</v>
      </c>
      <c r="N9441" s="3">
        <f>'Transaction Data'!$F9441*'Transaction Data'!$L9441</f>
        <v>1267</v>
      </c>
      <c r="O9441" s="3">
        <f>'Transaction Data'!$N9441-'Transaction Data'!$M9441</f>
        <v>362</v>
      </c>
      <c r="P9441" s="2">
        <f>DATEDIF('Transaction Data'!$D9441,'Transaction Data'!$A9441,"y")</f>
        <v>54</v>
      </c>
      <c r="Q9441" s="2" t="str">
        <f>FLOOR('Transaction Data'!$P9441,15)&amp;"-"&amp;FLOOR('Transaction Data'!$P9441,15)+14</f>
        <v>45-59</v>
      </c>
      <c r="R9441" s="2" t="str">
        <f>IF('Transaction Data'!$L9441&lt;=10,"Less Expensive","Expensive")</f>
        <v>Less Expensive</v>
      </c>
      <c r="S9441" s="4">
        <f>WEEKDAY('Transaction Data'!$A9441)</f>
        <v>6</v>
      </c>
      <c r="T9441" s="2" t="str">
        <f>IF(WEEKDAY('Transaction Data'!$A9441,2)&lt;6,"Weekday","Weekend")</f>
        <v>Weekday</v>
      </c>
    </row>
    <row r="9442" ht="15.75" customHeight="1">
      <c r="A9442" s="1">
        <v>45314.0</v>
      </c>
      <c r="B9442" s="2" t="s">
        <v>8611</v>
      </c>
      <c r="C9442" s="2" t="s">
        <v>78</v>
      </c>
      <c r="D9442" s="1">
        <v>28518.0</v>
      </c>
      <c r="E9442" s="2" t="s">
        <v>37</v>
      </c>
      <c r="F9442" s="2">
        <v>394.0</v>
      </c>
      <c r="G9442" s="2" t="s">
        <v>28</v>
      </c>
      <c r="H9442" s="2" t="s">
        <v>34</v>
      </c>
      <c r="I9442" s="2" t="s">
        <v>25</v>
      </c>
      <c r="J9442" s="2" t="str">
        <f t="array" ref="J9442">XLOOKUP('Transaction Data'!$G9442,Product_Code,Biscuit_Brand)</f>
        <v>Shortbread</v>
      </c>
      <c r="K9442" s="2">
        <f t="array" ref="K9442">XLOOKUP('Transaction Data'!$G9442,Product_Code,Cost)</f>
        <v>10</v>
      </c>
      <c r="L9442" s="2">
        <f t="array" ref="L9442">XLOOKUP('Transaction Data'!$G9442,Product_Code,Unit_Price)</f>
        <v>45</v>
      </c>
      <c r="M9442" s="3">
        <f>'Transaction Data'!$F9442*'Transaction Data'!$K9442</f>
        <v>3940</v>
      </c>
      <c r="N9442" s="3">
        <f>'Transaction Data'!$F9442*'Transaction Data'!$L9442</f>
        <v>17730</v>
      </c>
      <c r="O9442" s="3">
        <f>'Transaction Data'!$N9442-'Transaction Data'!$M9442</f>
        <v>13790</v>
      </c>
      <c r="P9442" s="2">
        <f>DATEDIF('Transaction Data'!$D9442,'Transaction Data'!$A9442,"y")</f>
        <v>45</v>
      </c>
      <c r="Q9442" s="2" t="str">
        <f>FLOOR('Transaction Data'!$P9442,15)&amp;"-"&amp;FLOOR('Transaction Data'!$P9442,15)+14</f>
        <v>45-59</v>
      </c>
      <c r="R9442" s="2" t="str">
        <f>IF('Transaction Data'!$L9442&lt;=10,"Less Expensive","Expensive")</f>
        <v>Expensive</v>
      </c>
      <c r="S9442" s="4">
        <f>WEEKDAY('Transaction Data'!$A9442)</f>
        <v>3</v>
      </c>
      <c r="T9442" s="2" t="str">
        <f>IF(WEEKDAY('Transaction Data'!$A9442,2)&lt;6,"Weekday","Weekend")</f>
        <v>Weekday</v>
      </c>
    </row>
    <row r="9443" ht="15.75" customHeight="1">
      <c r="A9443" s="1">
        <v>45425.0</v>
      </c>
      <c r="B9443" s="2" t="s">
        <v>8612</v>
      </c>
      <c r="C9443" s="2" t="s">
        <v>21</v>
      </c>
      <c r="D9443" s="1">
        <v>16501.0</v>
      </c>
      <c r="E9443" s="2" t="s">
        <v>22</v>
      </c>
      <c r="F9443" s="2">
        <v>62.0</v>
      </c>
      <c r="G9443" s="2" t="s">
        <v>44</v>
      </c>
      <c r="H9443" s="2" t="s">
        <v>24</v>
      </c>
      <c r="I9443" s="2" t="s">
        <v>25</v>
      </c>
      <c r="J9443" s="2" t="str">
        <f t="array" ref="J9443">XLOOKUP('Transaction Data'!$G9443,Product_Code,Biscuit_Brand)</f>
        <v>Butter Crunch</v>
      </c>
      <c r="K9443" s="2">
        <f t="array" ref="K9443">XLOOKUP('Transaction Data'!$G9443,Product_Code,Cost)</f>
        <v>10</v>
      </c>
      <c r="L9443" s="2">
        <f t="array" ref="L9443">XLOOKUP('Transaction Data'!$G9443,Product_Code,Unit_Price)</f>
        <v>11</v>
      </c>
      <c r="M9443" s="3">
        <f>'Transaction Data'!$F9443*'Transaction Data'!$K9443</f>
        <v>620</v>
      </c>
      <c r="N9443" s="3">
        <f>'Transaction Data'!$F9443*'Transaction Data'!$L9443</f>
        <v>682</v>
      </c>
      <c r="O9443" s="3">
        <f>'Transaction Data'!$N9443-'Transaction Data'!$M9443</f>
        <v>62</v>
      </c>
      <c r="P9443" s="2">
        <f>DATEDIF('Transaction Data'!$D9443,'Transaction Data'!$A9443,"y")</f>
        <v>79</v>
      </c>
      <c r="Q9443" s="2" t="str">
        <f>FLOOR('Transaction Data'!$P9443,15)&amp;"-"&amp;FLOOR('Transaction Data'!$P9443,15)+14</f>
        <v>75-89</v>
      </c>
      <c r="R9443" s="2" t="str">
        <f>IF('Transaction Data'!$L9443&lt;=10,"Less Expensive","Expensive")</f>
        <v>Expensive</v>
      </c>
      <c r="S9443" s="4">
        <f>WEEKDAY('Transaction Data'!$A9443)</f>
        <v>2</v>
      </c>
      <c r="T9443" s="2" t="str">
        <f>IF(WEEKDAY('Transaction Data'!$A9443,2)&lt;6,"Weekday","Weekend")</f>
        <v>Weekday</v>
      </c>
    </row>
    <row r="9444" ht="15.75" customHeight="1">
      <c r="A9444" s="1">
        <v>45305.0</v>
      </c>
      <c r="B9444" s="2" t="s">
        <v>8613</v>
      </c>
      <c r="C9444" s="2" t="s">
        <v>65</v>
      </c>
      <c r="D9444" s="1">
        <v>29357.0</v>
      </c>
      <c r="E9444" s="2" t="s">
        <v>27</v>
      </c>
      <c r="F9444" s="2">
        <v>179.0</v>
      </c>
      <c r="G9444" s="2" t="s">
        <v>38</v>
      </c>
      <c r="H9444" s="2" t="s">
        <v>42</v>
      </c>
      <c r="I9444" s="2" t="s">
        <v>25</v>
      </c>
      <c r="J9444" s="2" t="str">
        <f t="array" ref="J9444">XLOOKUP('Transaction Data'!$G9444,Product_Code,Biscuit_Brand)</f>
        <v>Ginger Snaps</v>
      </c>
      <c r="K9444" s="2">
        <f t="array" ref="K9444">XLOOKUP('Transaction Data'!$G9444,Product_Code,Cost)</f>
        <v>14</v>
      </c>
      <c r="L9444" s="2">
        <f t="array" ref="L9444">XLOOKUP('Transaction Data'!$G9444,Product_Code,Unit_Price)</f>
        <v>28</v>
      </c>
      <c r="M9444" s="3">
        <f>'Transaction Data'!$F9444*'Transaction Data'!$K9444</f>
        <v>2506</v>
      </c>
      <c r="N9444" s="3">
        <f>'Transaction Data'!$F9444*'Transaction Data'!$L9444</f>
        <v>5012</v>
      </c>
      <c r="O9444" s="3">
        <f>'Transaction Data'!$N9444-'Transaction Data'!$M9444</f>
        <v>2506</v>
      </c>
      <c r="P9444" s="2">
        <f>DATEDIF('Transaction Data'!$D9444,'Transaction Data'!$A9444,"y")</f>
        <v>43</v>
      </c>
      <c r="Q9444" s="2" t="str">
        <f>FLOOR('Transaction Data'!$P9444,15)&amp;"-"&amp;FLOOR('Transaction Data'!$P9444,15)+14</f>
        <v>30-44</v>
      </c>
      <c r="R9444" s="2" t="str">
        <f>IF('Transaction Data'!$L9444&lt;=10,"Less Expensive","Expensive")</f>
        <v>Expensive</v>
      </c>
      <c r="S9444" s="4">
        <f>WEEKDAY('Transaction Data'!$A9444)</f>
        <v>1</v>
      </c>
      <c r="T9444" s="2" t="str">
        <f>IF(WEEKDAY('Transaction Data'!$A9444,2)&lt;6,"Weekday","Weekend")</f>
        <v>Weekend</v>
      </c>
    </row>
    <row r="9445" ht="15.75" customHeight="1">
      <c r="A9445" s="1">
        <v>45439.0</v>
      </c>
      <c r="B9445" s="2" t="s">
        <v>8614</v>
      </c>
      <c r="C9445" s="2" t="s">
        <v>51</v>
      </c>
      <c r="D9445" s="1">
        <v>32412.0</v>
      </c>
      <c r="E9445" s="2" t="s">
        <v>37</v>
      </c>
      <c r="F9445" s="2">
        <v>346.0</v>
      </c>
      <c r="G9445" s="2" t="s">
        <v>55</v>
      </c>
      <c r="H9445" s="2" t="s">
        <v>45</v>
      </c>
      <c r="I9445" s="2" t="s">
        <v>25</v>
      </c>
      <c r="J9445" s="2" t="str">
        <f t="array" ref="J9445">XLOOKUP('Transaction Data'!$G9445,Product_Code,Biscuit_Brand)</f>
        <v>Vanilla Wafers</v>
      </c>
      <c r="K9445" s="2">
        <f t="array" ref="K9445">XLOOKUP('Transaction Data'!$G9445,Product_Code,Cost)</f>
        <v>18</v>
      </c>
      <c r="L9445" s="2">
        <f t="array" ref="L9445">XLOOKUP('Transaction Data'!$G9445,Product_Code,Unit_Price)</f>
        <v>36</v>
      </c>
      <c r="M9445" s="3">
        <f>'Transaction Data'!$F9445*'Transaction Data'!$K9445</f>
        <v>6228</v>
      </c>
      <c r="N9445" s="3">
        <f>'Transaction Data'!$F9445*'Transaction Data'!$L9445</f>
        <v>12456</v>
      </c>
      <c r="O9445" s="3">
        <f>'Transaction Data'!$N9445-'Transaction Data'!$M9445</f>
        <v>6228</v>
      </c>
      <c r="P9445" s="2">
        <f>DATEDIF('Transaction Data'!$D9445,'Transaction Data'!$A9445,"y")</f>
        <v>35</v>
      </c>
      <c r="Q9445" s="2" t="str">
        <f>FLOOR('Transaction Data'!$P9445,15)&amp;"-"&amp;FLOOR('Transaction Data'!$P9445,15)+14</f>
        <v>30-44</v>
      </c>
      <c r="R9445" s="2" t="str">
        <f>IF('Transaction Data'!$L9445&lt;=10,"Less Expensive","Expensive")</f>
        <v>Expensive</v>
      </c>
      <c r="S9445" s="4">
        <f>WEEKDAY('Transaction Data'!$A9445)</f>
        <v>2</v>
      </c>
      <c r="T9445" s="2" t="str">
        <f>IF(WEEKDAY('Transaction Data'!$A9445,2)&lt;6,"Weekday","Weekend")</f>
        <v>Weekday</v>
      </c>
    </row>
    <row r="9446" ht="15.75" customHeight="1">
      <c r="A9446" s="1">
        <v>45353.0</v>
      </c>
      <c r="B9446" s="2" t="s">
        <v>8615</v>
      </c>
      <c r="C9446" s="2" t="s">
        <v>65</v>
      </c>
      <c r="D9446" s="1">
        <v>25197.0</v>
      </c>
      <c r="E9446" s="2" t="s">
        <v>27</v>
      </c>
      <c r="F9446" s="2">
        <v>175.0</v>
      </c>
      <c r="G9446" s="2" t="s">
        <v>60</v>
      </c>
      <c r="H9446" s="2" t="s">
        <v>24</v>
      </c>
      <c r="I9446" s="2" t="s">
        <v>25</v>
      </c>
      <c r="J9446" s="2" t="str">
        <f t="array" ref="J9446">XLOOKUP('Transaction Data'!$G9446,Product_Code,Biscuit_Brand)</f>
        <v>Peanut Butter Bites</v>
      </c>
      <c r="K9446" s="2">
        <f t="array" ref="K9446">XLOOKUP('Transaction Data'!$G9446,Product_Code,Cost)</f>
        <v>5</v>
      </c>
      <c r="L9446" s="2">
        <f t="array" ref="L9446">XLOOKUP('Transaction Data'!$G9446,Product_Code,Unit_Price)</f>
        <v>7</v>
      </c>
      <c r="M9446" s="3">
        <f>'Transaction Data'!$F9446*'Transaction Data'!$K9446</f>
        <v>875</v>
      </c>
      <c r="N9446" s="3">
        <f>'Transaction Data'!$F9446*'Transaction Data'!$L9446</f>
        <v>1225</v>
      </c>
      <c r="O9446" s="3">
        <f>'Transaction Data'!$N9446-'Transaction Data'!$M9446</f>
        <v>350</v>
      </c>
      <c r="P9446" s="2">
        <f>DATEDIF('Transaction Data'!$D9446,'Transaction Data'!$A9446,"y")</f>
        <v>55</v>
      </c>
      <c r="Q9446" s="2" t="str">
        <f>FLOOR('Transaction Data'!$P9446,15)&amp;"-"&amp;FLOOR('Transaction Data'!$P9446,15)+14</f>
        <v>45-59</v>
      </c>
      <c r="R9446" s="2" t="str">
        <f>IF('Transaction Data'!$L9446&lt;=10,"Less Expensive","Expensive")</f>
        <v>Less Expensive</v>
      </c>
      <c r="S9446" s="4">
        <f>WEEKDAY('Transaction Data'!$A9446)</f>
        <v>7</v>
      </c>
      <c r="T9446" s="2" t="str">
        <f>IF(WEEKDAY('Transaction Data'!$A9446,2)&lt;6,"Weekday","Weekend")</f>
        <v>Weekend</v>
      </c>
    </row>
    <row r="9447" ht="15.75" customHeight="1">
      <c r="A9447" s="1">
        <v>45304.0</v>
      </c>
      <c r="B9447" s="2" t="s">
        <v>8616</v>
      </c>
      <c r="C9447" s="2" t="s">
        <v>54</v>
      </c>
      <c r="D9447" s="1">
        <v>21896.0</v>
      </c>
      <c r="E9447" s="2" t="s">
        <v>27</v>
      </c>
      <c r="F9447" s="2">
        <v>80.0</v>
      </c>
      <c r="G9447" s="2" t="s">
        <v>55</v>
      </c>
      <c r="H9447" s="2" t="s">
        <v>29</v>
      </c>
      <c r="I9447" s="2" t="s">
        <v>25</v>
      </c>
      <c r="J9447" s="2" t="str">
        <f t="array" ref="J9447">XLOOKUP('Transaction Data'!$G9447,Product_Code,Biscuit_Brand)</f>
        <v>Vanilla Wafers</v>
      </c>
      <c r="K9447" s="2">
        <f t="array" ref="K9447">XLOOKUP('Transaction Data'!$G9447,Product_Code,Cost)</f>
        <v>18</v>
      </c>
      <c r="L9447" s="2">
        <f t="array" ref="L9447">XLOOKUP('Transaction Data'!$G9447,Product_Code,Unit_Price)</f>
        <v>36</v>
      </c>
      <c r="M9447" s="3">
        <f>'Transaction Data'!$F9447*'Transaction Data'!$K9447</f>
        <v>1440</v>
      </c>
      <c r="N9447" s="3">
        <f>'Transaction Data'!$F9447*'Transaction Data'!$L9447</f>
        <v>2880</v>
      </c>
      <c r="O9447" s="3">
        <f>'Transaction Data'!$N9447-'Transaction Data'!$M9447</f>
        <v>1440</v>
      </c>
      <c r="P9447" s="2">
        <f>DATEDIF('Transaction Data'!$D9447,'Transaction Data'!$A9447,"y")</f>
        <v>64</v>
      </c>
      <c r="Q9447" s="2" t="str">
        <f>FLOOR('Transaction Data'!$P9447,15)&amp;"-"&amp;FLOOR('Transaction Data'!$P9447,15)+14</f>
        <v>60-74</v>
      </c>
      <c r="R9447" s="2" t="str">
        <f>IF('Transaction Data'!$L9447&lt;=10,"Less Expensive","Expensive")</f>
        <v>Expensive</v>
      </c>
      <c r="S9447" s="4">
        <f>WEEKDAY('Transaction Data'!$A9447)</f>
        <v>7</v>
      </c>
      <c r="T9447" s="2" t="str">
        <f>IF(WEEKDAY('Transaction Data'!$A9447,2)&lt;6,"Weekday","Weekend")</f>
        <v>Weekend</v>
      </c>
    </row>
    <row r="9448" ht="15.75" customHeight="1">
      <c r="A9448" s="1">
        <v>45491.0</v>
      </c>
      <c r="B9448" s="2" t="s">
        <v>8617</v>
      </c>
      <c r="C9448" s="2" t="s">
        <v>21</v>
      </c>
      <c r="D9448" s="1">
        <v>33082.0</v>
      </c>
      <c r="E9448" s="2" t="s">
        <v>27</v>
      </c>
      <c r="F9448" s="2">
        <v>317.0</v>
      </c>
      <c r="G9448" s="2" t="s">
        <v>23</v>
      </c>
      <c r="H9448" s="2" t="s">
        <v>42</v>
      </c>
      <c r="I9448" s="2" t="s">
        <v>25</v>
      </c>
      <c r="J9448" s="2" t="str">
        <f t="array" ref="J9448">XLOOKUP('Transaction Data'!$G9448,Product_Code,Biscuit_Brand)</f>
        <v>Cinnamon Swirls</v>
      </c>
      <c r="K9448" s="2">
        <f t="array" ref="K9448">XLOOKUP('Transaction Data'!$G9448,Product_Code,Cost)</f>
        <v>10</v>
      </c>
      <c r="L9448" s="2">
        <f t="array" ref="L9448">XLOOKUP('Transaction Data'!$G9448,Product_Code,Unit_Price)</f>
        <v>14</v>
      </c>
      <c r="M9448" s="3">
        <f>'Transaction Data'!$F9448*'Transaction Data'!$K9448</f>
        <v>3170</v>
      </c>
      <c r="N9448" s="3">
        <f>'Transaction Data'!$F9448*'Transaction Data'!$L9448</f>
        <v>4438</v>
      </c>
      <c r="O9448" s="3">
        <f>'Transaction Data'!$N9448-'Transaction Data'!$M9448</f>
        <v>1268</v>
      </c>
      <c r="P9448" s="2">
        <f>DATEDIF('Transaction Data'!$D9448,'Transaction Data'!$A9448,"y")</f>
        <v>33</v>
      </c>
      <c r="Q9448" s="2" t="str">
        <f>FLOOR('Transaction Data'!$P9448,15)&amp;"-"&amp;FLOOR('Transaction Data'!$P9448,15)+14</f>
        <v>30-44</v>
      </c>
      <c r="R9448" s="2" t="str">
        <f>IF('Transaction Data'!$L9448&lt;=10,"Less Expensive","Expensive")</f>
        <v>Expensive</v>
      </c>
      <c r="S9448" s="4">
        <f>WEEKDAY('Transaction Data'!$A9448)</f>
        <v>5</v>
      </c>
      <c r="T9448" s="2" t="str">
        <f>IF(WEEKDAY('Transaction Data'!$A9448,2)&lt;6,"Weekday","Weekend")</f>
        <v>Weekday</v>
      </c>
    </row>
    <row r="9449" ht="15.75" customHeight="1">
      <c r="A9449" s="1">
        <v>45461.0</v>
      </c>
      <c r="B9449" s="2" t="s">
        <v>8618</v>
      </c>
      <c r="C9449" s="2" t="s">
        <v>21</v>
      </c>
      <c r="D9449" s="1">
        <v>24771.0</v>
      </c>
      <c r="E9449" s="2" t="s">
        <v>22</v>
      </c>
      <c r="F9449" s="2">
        <v>70.0</v>
      </c>
      <c r="G9449" s="2" t="s">
        <v>55</v>
      </c>
      <c r="H9449" s="2" t="s">
        <v>45</v>
      </c>
      <c r="I9449" s="2" t="s">
        <v>25</v>
      </c>
      <c r="J9449" s="2" t="str">
        <f t="array" ref="J9449">XLOOKUP('Transaction Data'!$G9449,Product_Code,Biscuit_Brand)</f>
        <v>Vanilla Wafers</v>
      </c>
      <c r="K9449" s="2">
        <f t="array" ref="K9449">XLOOKUP('Transaction Data'!$G9449,Product_Code,Cost)</f>
        <v>18</v>
      </c>
      <c r="L9449" s="2">
        <f t="array" ref="L9449">XLOOKUP('Transaction Data'!$G9449,Product_Code,Unit_Price)</f>
        <v>36</v>
      </c>
      <c r="M9449" s="3">
        <f>'Transaction Data'!$F9449*'Transaction Data'!$K9449</f>
        <v>1260</v>
      </c>
      <c r="N9449" s="3">
        <f>'Transaction Data'!$F9449*'Transaction Data'!$L9449</f>
        <v>2520</v>
      </c>
      <c r="O9449" s="3">
        <f>'Transaction Data'!$N9449-'Transaction Data'!$M9449</f>
        <v>1260</v>
      </c>
      <c r="P9449" s="2">
        <f>DATEDIF('Transaction Data'!$D9449,'Transaction Data'!$A9449,"y")</f>
        <v>56</v>
      </c>
      <c r="Q9449" s="2" t="str">
        <f>FLOOR('Transaction Data'!$P9449,15)&amp;"-"&amp;FLOOR('Transaction Data'!$P9449,15)+14</f>
        <v>45-59</v>
      </c>
      <c r="R9449" s="2" t="str">
        <f>IF('Transaction Data'!$L9449&lt;=10,"Less Expensive","Expensive")</f>
        <v>Expensive</v>
      </c>
      <c r="S9449" s="4">
        <f>WEEKDAY('Transaction Data'!$A9449)</f>
        <v>3</v>
      </c>
      <c r="T9449" s="2" t="str">
        <f>IF(WEEKDAY('Transaction Data'!$A9449,2)&lt;6,"Weekday","Weekend")</f>
        <v>Weekday</v>
      </c>
    </row>
    <row r="9450" ht="15.75" customHeight="1">
      <c r="A9450" s="1">
        <v>45368.0</v>
      </c>
      <c r="B9450" s="2" t="s">
        <v>8619</v>
      </c>
      <c r="C9450" s="2" t="s">
        <v>47</v>
      </c>
      <c r="D9450" s="1">
        <v>18636.0</v>
      </c>
      <c r="E9450" s="2" t="s">
        <v>22</v>
      </c>
      <c r="F9450" s="2">
        <v>152.0</v>
      </c>
      <c r="G9450" s="2" t="s">
        <v>60</v>
      </c>
      <c r="H9450" s="2" t="s">
        <v>24</v>
      </c>
      <c r="I9450" s="2" t="s">
        <v>25</v>
      </c>
      <c r="J9450" s="2" t="str">
        <f t="array" ref="J9450">XLOOKUP('Transaction Data'!$G9450,Product_Code,Biscuit_Brand)</f>
        <v>Peanut Butter Bites</v>
      </c>
      <c r="K9450" s="2">
        <f t="array" ref="K9450">XLOOKUP('Transaction Data'!$G9450,Product_Code,Cost)</f>
        <v>5</v>
      </c>
      <c r="L9450" s="2">
        <f t="array" ref="L9450">XLOOKUP('Transaction Data'!$G9450,Product_Code,Unit_Price)</f>
        <v>7</v>
      </c>
      <c r="M9450" s="3">
        <f>'Transaction Data'!$F9450*'Transaction Data'!$K9450</f>
        <v>760</v>
      </c>
      <c r="N9450" s="3">
        <f>'Transaction Data'!$F9450*'Transaction Data'!$L9450</f>
        <v>1064</v>
      </c>
      <c r="O9450" s="3">
        <f>'Transaction Data'!$N9450-'Transaction Data'!$M9450</f>
        <v>304</v>
      </c>
      <c r="P9450" s="2">
        <f>DATEDIF('Transaction Data'!$D9450,'Transaction Data'!$A9450,"y")</f>
        <v>73</v>
      </c>
      <c r="Q9450" s="2" t="str">
        <f>FLOOR('Transaction Data'!$P9450,15)&amp;"-"&amp;FLOOR('Transaction Data'!$P9450,15)+14</f>
        <v>60-74</v>
      </c>
      <c r="R9450" s="2" t="str">
        <f>IF('Transaction Data'!$L9450&lt;=10,"Less Expensive","Expensive")</f>
        <v>Less Expensive</v>
      </c>
      <c r="S9450" s="4">
        <f>WEEKDAY('Transaction Data'!$A9450)</f>
        <v>1</v>
      </c>
      <c r="T9450" s="2" t="str">
        <f>IF(WEEKDAY('Transaction Data'!$A9450,2)&lt;6,"Weekday","Weekend")</f>
        <v>Weekend</v>
      </c>
    </row>
    <row r="9451" ht="15.75" customHeight="1">
      <c r="A9451" s="1">
        <v>45328.0</v>
      </c>
      <c r="B9451" s="2" t="s">
        <v>8620</v>
      </c>
      <c r="C9451" s="2" t="s">
        <v>69</v>
      </c>
      <c r="D9451" s="1">
        <v>28171.0</v>
      </c>
      <c r="E9451" s="2" t="s">
        <v>27</v>
      </c>
      <c r="F9451" s="2">
        <v>400.0</v>
      </c>
      <c r="G9451" s="2" t="s">
        <v>61</v>
      </c>
      <c r="H9451" s="2" t="s">
        <v>29</v>
      </c>
      <c r="I9451" s="2" t="s">
        <v>25</v>
      </c>
      <c r="J9451" s="2" t="str">
        <f t="array" ref="J9451">XLOOKUP('Transaction Data'!$G9451,Product_Code,Biscuit_Brand)</f>
        <v>Choco Delight</v>
      </c>
      <c r="K9451" s="2">
        <f t="array" ref="K9451">XLOOKUP('Transaction Data'!$G9451,Product_Code,Cost)</f>
        <v>3</v>
      </c>
      <c r="L9451" s="2">
        <f t="array" ref="L9451">XLOOKUP('Transaction Data'!$G9451,Product_Code,Unit_Price)</f>
        <v>5</v>
      </c>
      <c r="M9451" s="3">
        <f>'Transaction Data'!$F9451*'Transaction Data'!$K9451</f>
        <v>1200</v>
      </c>
      <c r="N9451" s="3">
        <f>'Transaction Data'!$F9451*'Transaction Data'!$L9451</f>
        <v>2000</v>
      </c>
      <c r="O9451" s="3">
        <f>'Transaction Data'!$N9451-'Transaction Data'!$M9451</f>
        <v>800</v>
      </c>
      <c r="P9451" s="2">
        <f>DATEDIF('Transaction Data'!$D9451,'Transaction Data'!$A9451,"y")</f>
        <v>46</v>
      </c>
      <c r="Q9451" s="2" t="str">
        <f>FLOOR('Transaction Data'!$P9451,15)&amp;"-"&amp;FLOOR('Transaction Data'!$P9451,15)+14</f>
        <v>45-59</v>
      </c>
      <c r="R9451" s="2" t="str">
        <f>IF('Transaction Data'!$L9451&lt;=10,"Less Expensive","Expensive")</f>
        <v>Less Expensive</v>
      </c>
      <c r="S9451" s="4">
        <f>WEEKDAY('Transaction Data'!$A9451)</f>
        <v>3</v>
      </c>
      <c r="T9451" s="2" t="str">
        <f>IF(WEEKDAY('Transaction Data'!$A9451,2)&lt;6,"Weekday","Weekend")</f>
        <v>Weekday</v>
      </c>
    </row>
    <row r="9452" ht="15.75" customHeight="1">
      <c r="A9452" s="1">
        <v>45401.0</v>
      </c>
      <c r="B9452" s="2" t="s">
        <v>8621</v>
      </c>
      <c r="C9452" s="2" t="s">
        <v>54</v>
      </c>
      <c r="D9452" s="1">
        <v>19553.0</v>
      </c>
      <c r="E9452" s="2" t="s">
        <v>63</v>
      </c>
      <c r="F9452" s="2">
        <v>103.0</v>
      </c>
      <c r="G9452" s="2" t="s">
        <v>61</v>
      </c>
      <c r="H9452" s="2" t="s">
        <v>29</v>
      </c>
      <c r="I9452" s="2" t="s">
        <v>25</v>
      </c>
      <c r="J9452" s="2" t="str">
        <f t="array" ref="J9452">XLOOKUP('Transaction Data'!$G9452,Product_Code,Biscuit_Brand)</f>
        <v>Choco Delight</v>
      </c>
      <c r="K9452" s="2">
        <f t="array" ref="K9452">XLOOKUP('Transaction Data'!$G9452,Product_Code,Cost)</f>
        <v>3</v>
      </c>
      <c r="L9452" s="2">
        <f t="array" ref="L9452">XLOOKUP('Transaction Data'!$G9452,Product_Code,Unit_Price)</f>
        <v>5</v>
      </c>
      <c r="M9452" s="3">
        <f>'Transaction Data'!$F9452*'Transaction Data'!$K9452</f>
        <v>309</v>
      </c>
      <c r="N9452" s="3">
        <f>'Transaction Data'!$F9452*'Transaction Data'!$L9452</f>
        <v>515</v>
      </c>
      <c r="O9452" s="3">
        <f>'Transaction Data'!$N9452-'Transaction Data'!$M9452</f>
        <v>206</v>
      </c>
      <c r="P9452" s="2">
        <f>DATEDIF('Transaction Data'!$D9452,'Transaction Data'!$A9452,"y")</f>
        <v>70</v>
      </c>
      <c r="Q9452" s="2" t="str">
        <f>FLOOR('Transaction Data'!$P9452,15)&amp;"-"&amp;FLOOR('Transaction Data'!$P9452,15)+14</f>
        <v>60-74</v>
      </c>
      <c r="R9452" s="2" t="str">
        <f>IF('Transaction Data'!$L9452&lt;=10,"Less Expensive","Expensive")</f>
        <v>Less Expensive</v>
      </c>
      <c r="S9452" s="4">
        <f>WEEKDAY('Transaction Data'!$A9452)</f>
        <v>6</v>
      </c>
      <c r="T9452" s="2" t="str">
        <f>IF(WEEKDAY('Transaction Data'!$A9452,2)&lt;6,"Weekday","Weekend")</f>
        <v>Weekday</v>
      </c>
    </row>
    <row r="9453" ht="15.75" customHeight="1">
      <c r="A9453" s="1">
        <v>45319.0</v>
      </c>
      <c r="B9453" s="2" t="s">
        <v>8622</v>
      </c>
      <c r="C9453" s="2" t="s">
        <v>78</v>
      </c>
      <c r="D9453" s="1">
        <v>27873.0</v>
      </c>
      <c r="E9453" s="2" t="s">
        <v>27</v>
      </c>
      <c r="F9453" s="2">
        <v>374.0</v>
      </c>
      <c r="G9453" s="2" t="s">
        <v>28</v>
      </c>
      <c r="H9453" s="2" t="s">
        <v>34</v>
      </c>
      <c r="I9453" s="2" t="s">
        <v>25</v>
      </c>
      <c r="J9453" s="2" t="str">
        <f t="array" ref="J9453">XLOOKUP('Transaction Data'!$G9453,Product_Code,Biscuit_Brand)</f>
        <v>Shortbread</v>
      </c>
      <c r="K9453" s="2">
        <f t="array" ref="K9453">XLOOKUP('Transaction Data'!$G9453,Product_Code,Cost)</f>
        <v>10</v>
      </c>
      <c r="L9453" s="2">
        <f t="array" ref="L9453">XLOOKUP('Transaction Data'!$G9453,Product_Code,Unit_Price)</f>
        <v>45</v>
      </c>
      <c r="M9453" s="3">
        <f>'Transaction Data'!$F9453*'Transaction Data'!$K9453</f>
        <v>3740</v>
      </c>
      <c r="N9453" s="3">
        <f>'Transaction Data'!$F9453*'Transaction Data'!$L9453</f>
        <v>16830</v>
      </c>
      <c r="O9453" s="3">
        <f>'Transaction Data'!$N9453-'Transaction Data'!$M9453</f>
        <v>13090</v>
      </c>
      <c r="P9453" s="2">
        <f>DATEDIF('Transaction Data'!$D9453,'Transaction Data'!$A9453,"y")</f>
        <v>47</v>
      </c>
      <c r="Q9453" s="2" t="str">
        <f>FLOOR('Transaction Data'!$P9453,15)&amp;"-"&amp;FLOOR('Transaction Data'!$P9453,15)+14</f>
        <v>45-59</v>
      </c>
      <c r="R9453" s="2" t="str">
        <f>IF('Transaction Data'!$L9453&lt;=10,"Less Expensive","Expensive")</f>
        <v>Expensive</v>
      </c>
      <c r="S9453" s="4">
        <f>WEEKDAY('Transaction Data'!$A9453)</f>
        <v>1</v>
      </c>
      <c r="T9453" s="2" t="str">
        <f>IF(WEEKDAY('Transaction Data'!$A9453,2)&lt;6,"Weekday","Weekend")</f>
        <v>Weekend</v>
      </c>
    </row>
    <row r="9454" ht="15.75" customHeight="1">
      <c r="A9454" s="1">
        <v>45326.0</v>
      </c>
      <c r="B9454" s="2" t="s">
        <v>8623</v>
      </c>
      <c r="C9454" s="2" t="s">
        <v>65</v>
      </c>
      <c r="D9454" s="1">
        <v>21055.0</v>
      </c>
      <c r="E9454" s="2" t="s">
        <v>22</v>
      </c>
      <c r="F9454" s="2">
        <v>266.0</v>
      </c>
      <c r="G9454" s="2" t="s">
        <v>23</v>
      </c>
      <c r="H9454" s="2" t="s">
        <v>24</v>
      </c>
      <c r="I9454" s="2" t="s">
        <v>25</v>
      </c>
      <c r="J9454" s="2" t="str">
        <f t="array" ref="J9454">XLOOKUP('Transaction Data'!$G9454,Product_Code,Biscuit_Brand)</f>
        <v>Cinnamon Swirls</v>
      </c>
      <c r="K9454" s="2">
        <f t="array" ref="K9454">XLOOKUP('Transaction Data'!$G9454,Product_Code,Cost)</f>
        <v>10</v>
      </c>
      <c r="L9454" s="2">
        <f t="array" ref="L9454">XLOOKUP('Transaction Data'!$G9454,Product_Code,Unit_Price)</f>
        <v>14</v>
      </c>
      <c r="M9454" s="3">
        <f>'Transaction Data'!$F9454*'Transaction Data'!$K9454</f>
        <v>2660</v>
      </c>
      <c r="N9454" s="3">
        <f>'Transaction Data'!$F9454*'Transaction Data'!$L9454</f>
        <v>3724</v>
      </c>
      <c r="O9454" s="3">
        <f>'Transaction Data'!$N9454-'Transaction Data'!$M9454</f>
        <v>1064</v>
      </c>
      <c r="P9454" s="2">
        <f>DATEDIF('Transaction Data'!$D9454,'Transaction Data'!$A9454,"y")</f>
        <v>66</v>
      </c>
      <c r="Q9454" s="2" t="str">
        <f>FLOOR('Transaction Data'!$P9454,15)&amp;"-"&amp;FLOOR('Transaction Data'!$P9454,15)+14</f>
        <v>60-74</v>
      </c>
      <c r="R9454" s="2" t="str">
        <f>IF('Transaction Data'!$L9454&lt;=10,"Less Expensive","Expensive")</f>
        <v>Expensive</v>
      </c>
      <c r="S9454" s="4">
        <f>WEEKDAY('Transaction Data'!$A9454)</f>
        <v>1</v>
      </c>
      <c r="T9454" s="2" t="str">
        <f>IF(WEEKDAY('Transaction Data'!$A9454,2)&lt;6,"Weekday","Weekend")</f>
        <v>Weekend</v>
      </c>
    </row>
    <row r="9455" ht="15.75" customHeight="1">
      <c r="A9455" s="1">
        <v>45450.0</v>
      </c>
      <c r="B9455" s="2" t="s">
        <v>8624</v>
      </c>
      <c r="C9455" s="2" t="s">
        <v>47</v>
      </c>
      <c r="D9455" s="1">
        <v>33087.0</v>
      </c>
      <c r="E9455" s="2" t="s">
        <v>22</v>
      </c>
      <c r="F9455" s="2">
        <v>96.0</v>
      </c>
      <c r="G9455" s="2" t="s">
        <v>44</v>
      </c>
      <c r="H9455" s="2" t="s">
        <v>42</v>
      </c>
      <c r="I9455" s="2" t="s">
        <v>25</v>
      </c>
      <c r="J9455" s="2" t="str">
        <f t="array" ref="J9455">XLOOKUP('Transaction Data'!$G9455,Product_Code,Biscuit_Brand)</f>
        <v>Butter Crunch</v>
      </c>
      <c r="K9455" s="2">
        <f t="array" ref="K9455">XLOOKUP('Transaction Data'!$G9455,Product_Code,Cost)</f>
        <v>10</v>
      </c>
      <c r="L9455" s="2">
        <f t="array" ref="L9455">XLOOKUP('Transaction Data'!$G9455,Product_Code,Unit_Price)</f>
        <v>11</v>
      </c>
      <c r="M9455" s="3">
        <f>'Transaction Data'!$F9455*'Transaction Data'!$K9455</f>
        <v>960</v>
      </c>
      <c r="N9455" s="3">
        <f>'Transaction Data'!$F9455*'Transaction Data'!$L9455</f>
        <v>1056</v>
      </c>
      <c r="O9455" s="3">
        <f>'Transaction Data'!$N9455-'Transaction Data'!$M9455</f>
        <v>96</v>
      </c>
      <c r="P9455" s="2">
        <f>DATEDIF('Transaction Data'!$D9455,'Transaction Data'!$A9455,"y")</f>
        <v>33</v>
      </c>
      <c r="Q9455" s="2" t="str">
        <f>FLOOR('Transaction Data'!$P9455,15)&amp;"-"&amp;FLOOR('Transaction Data'!$P9455,15)+14</f>
        <v>30-44</v>
      </c>
      <c r="R9455" s="2" t="str">
        <f>IF('Transaction Data'!$L9455&lt;=10,"Less Expensive","Expensive")</f>
        <v>Expensive</v>
      </c>
      <c r="S9455" s="4">
        <f>WEEKDAY('Transaction Data'!$A9455)</f>
        <v>6</v>
      </c>
      <c r="T9455" s="2" t="str">
        <f>IF(WEEKDAY('Transaction Data'!$A9455,2)&lt;6,"Weekday","Weekend")</f>
        <v>Weekday</v>
      </c>
    </row>
    <row r="9456" ht="15.75" customHeight="1">
      <c r="A9456" s="1">
        <v>45293.0</v>
      </c>
      <c r="B9456" s="2" t="s">
        <v>8625</v>
      </c>
      <c r="C9456" s="2" t="s">
        <v>78</v>
      </c>
      <c r="D9456" s="1">
        <v>26190.0</v>
      </c>
      <c r="E9456" s="2" t="s">
        <v>63</v>
      </c>
      <c r="F9456" s="2">
        <v>154.0</v>
      </c>
      <c r="G9456" s="2" t="s">
        <v>23</v>
      </c>
      <c r="H9456" s="2" t="s">
        <v>45</v>
      </c>
      <c r="I9456" s="2" t="s">
        <v>25</v>
      </c>
      <c r="J9456" s="2" t="str">
        <f t="array" ref="J9456">XLOOKUP('Transaction Data'!$G9456,Product_Code,Biscuit_Brand)</f>
        <v>Cinnamon Swirls</v>
      </c>
      <c r="K9456" s="2">
        <f t="array" ref="K9456">XLOOKUP('Transaction Data'!$G9456,Product_Code,Cost)</f>
        <v>10</v>
      </c>
      <c r="L9456" s="2">
        <f t="array" ref="L9456">XLOOKUP('Transaction Data'!$G9456,Product_Code,Unit_Price)</f>
        <v>14</v>
      </c>
      <c r="M9456" s="3">
        <f>'Transaction Data'!$F9456*'Transaction Data'!$K9456</f>
        <v>1540</v>
      </c>
      <c r="N9456" s="3">
        <f>'Transaction Data'!$F9456*'Transaction Data'!$L9456</f>
        <v>2156</v>
      </c>
      <c r="O9456" s="3">
        <f>'Transaction Data'!$N9456-'Transaction Data'!$M9456</f>
        <v>616</v>
      </c>
      <c r="P9456" s="2">
        <f>DATEDIF('Transaction Data'!$D9456,'Transaction Data'!$A9456,"y")</f>
        <v>52</v>
      </c>
      <c r="Q9456" s="2" t="str">
        <f>FLOOR('Transaction Data'!$P9456,15)&amp;"-"&amp;FLOOR('Transaction Data'!$P9456,15)+14</f>
        <v>45-59</v>
      </c>
      <c r="R9456" s="2" t="str">
        <f>IF('Transaction Data'!$L9456&lt;=10,"Less Expensive","Expensive")</f>
        <v>Expensive</v>
      </c>
      <c r="S9456" s="4">
        <f>WEEKDAY('Transaction Data'!$A9456)</f>
        <v>3</v>
      </c>
      <c r="T9456" s="2" t="str">
        <f>IF(WEEKDAY('Transaction Data'!$A9456,2)&lt;6,"Weekday","Weekend")</f>
        <v>Weekday</v>
      </c>
    </row>
    <row r="9457" ht="15.75" customHeight="1">
      <c r="A9457" s="1">
        <v>45375.0</v>
      </c>
      <c r="B9457" s="2" t="s">
        <v>8626</v>
      </c>
      <c r="C9457" s="2" t="s">
        <v>47</v>
      </c>
      <c r="D9457" s="1">
        <v>37535.0</v>
      </c>
      <c r="E9457" s="2" t="s">
        <v>22</v>
      </c>
      <c r="F9457" s="2">
        <v>246.0</v>
      </c>
      <c r="G9457" s="2" t="s">
        <v>28</v>
      </c>
      <c r="H9457" s="2" t="s">
        <v>24</v>
      </c>
      <c r="I9457" s="2" t="s">
        <v>25</v>
      </c>
      <c r="J9457" s="2" t="str">
        <f t="array" ref="J9457">XLOOKUP('Transaction Data'!$G9457,Product_Code,Biscuit_Brand)</f>
        <v>Shortbread</v>
      </c>
      <c r="K9457" s="2">
        <f t="array" ref="K9457">XLOOKUP('Transaction Data'!$G9457,Product_Code,Cost)</f>
        <v>10</v>
      </c>
      <c r="L9457" s="2">
        <f t="array" ref="L9457">XLOOKUP('Transaction Data'!$G9457,Product_Code,Unit_Price)</f>
        <v>45</v>
      </c>
      <c r="M9457" s="3">
        <f>'Transaction Data'!$F9457*'Transaction Data'!$K9457</f>
        <v>2460</v>
      </c>
      <c r="N9457" s="3">
        <f>'Transaction Data'!$F9457*'Transaction Data'!$L9457</f>
        <v>11070</v>
      </c>
      <c r="O9457" s="3">
        <f>'Transaction Data'!$N9457-'Transaction Data'!$M9457</f>
        <v>8610</v>
      </c>
      <c r="P9457" s="2">
        <f>DATEDIF('Transaction Data'!$D9457,'Transaction Data'!$A9457,"y")</f>
        <v>21</v>
      </c>
      <c r="Q9457" s="2" t="str">
        <f>FLOOR('Transaction Data'!$P9457,15)&amp;"-"&amp;FLOOR('Transaction Data'!$P9457,15)+14</f>
        <v>15-29</v>
      </c>
      <c r="R9457" s="2" t="str">
        <f>IF('Transaction Data'!$L9457&lt;=10,"Less Expensive","Expensive")</f>
        <v>Expensive</v>
      </c>
      <c r="S9457" s="4">
        <f>WEEKDAY('Transaction Data'!$A9457)</f>
        <v>1</v>
      </c>
      <c r="T9457" s="2" t="str">
        <f>IF(WEEKDAY('Transaction Data'!$A9457,2)&lt;6,"Weekday","Weekend")</f>
        <v>Weekend</v>
      </c>
    </row>
    <row r="9458" ht="15.75" customHeight="1">
      <c r="A9458" s="1">
        <v>45436.0</v>
      </c>
      <c r="B9458" s="2" t="s">
        <v>8627</v>
      </c>
      <c r="C9458" s="2" t="s">
        <v>32</v>
      </c>
      <c r="D9458" s="1">
        <v>27868.0</v>
      </c>
      <c r="E9458" s="2" t="s">
        <v>27</v>
      </c>
      <c r="F9458" s="2">
        <v>77.0</v>
      </c>
      <c r="G9458" s="2" t="s">
        <v>28</v>
      </c>
      <c r="H9458" s="2" t="s">
        <v>29</v>
      </c>
      <c r="I9458" s="2" t="s">
        <v>25</v>
      </c>
      <c r="J9458" s="2" t="str">
        <f t="array" ref="J9458">XLOOKUP('Transaction Data'!$G9458,Product_Code,Biscuit_Brand)</f>
        <v>Shortbread</v>
      </c>
      <c r="K9458" s="2">
        <f t="array" ref="K9458">XLOOKUP('Transaction Data'!$G9458,Product_Code,Cost)</f>
        <v>10</v>
      </c>
      <c r="L9458" s="2">
        <f t="array" ref="L9458">XLOOKUP('Transaction Data'!$G9458,Product_Code,Unit_Price)</f>
        <v>45</v>
      </c>
      <c r="M9458" s="3">
        <f>'Transaction Data'!$F9458*'Transaction Data'!$K9458</f>
        <v>770</v>
      </c>
      <c r="N9458" s="3">
        <f>'Transaction Data'!$F9458*'Transaction Data'!$L9458</f>
        <v>3465</v>
      </c>
      <c r="O9458" s="3">
        <f>'Transaction Data'!$N9458-'Transaction Data'!$M9458</f>
        <v>2695</v>
      </c>
      <c r="P9458" s="2">
        <f>DATEDIF('Transaction Data'!$D9458,'Transaction Data'!$A9458,"y")</f>
        <v>48</v>
      </c>
      <c r="Q9458" s="2" t="str">
        <f>FLOOR('Transaction Data'!$P9458,15)&amp;"-"&amp;FLOOR('Transaction Data'!$P9458,15)+14</f>
        <v>45-59</v>
      </c>
      <c r="R9458" s="2" t="str">
        <f>IF('Transaction Data'!$L9458&lt;=10,"Less Expensive","Expensive")</f>
        <v>Expensive</v>
      </c>
      <c r="S9458" s="4">
        <f>WEEKDAY('Transaction Data'!$A9458)</f>
        <v>6</v>
      </c>
      <c r="T9458" s="2" t="str">
        <f>IF(WEEKDAY('Transaction Data'!$A9458,2)&lt;6,"Weekday","Weekend")</f>
        <v>Weekday</v>
      </c>
    </row>
    <row r="9459" ht="15.75" customHeight="1">
      <c r="A9459" s="1">
        <v>45381.0</v>
      </c>
      <c r="B9459" s="2" t="s">
        <v>8628</v>
      </c>
      <c r="C9459" s="2" t="s">
        <v>47</v>
      </c>
      <c r="D9459" s="1">
        <v>33178.0</v>
      </c>
      <c r="E9459" s="2" t="s">
        <v>63</v>
      </c>
      <c r="F9459" s="2">
        <v>52.0</v>
      </c>
      <c r="G9459" s="2" t="s">
        <v>60</v>
      </c>
      <c r="H9459" s="2" t="s">
        <v>42</v>
      </c>
      <c r="I9459" s="2" t="s">
        <v>25</v>
      </c>
      <c r="J9459" s="2" t="str">
        <f t="array" ref="J9459">XLOOKUP('Transaction Data'!$G9459,Product_Code,Biscuit_Brand)</f>
        <v>Peanut Butter Bites</v>
      </c>
      <c r="K9459" s="2">
        <f t="array" ref="K9459">XLOOKUP('Transaction Data'!$G9459,Product_Code,Cost)</f>
        <v>5</v>
      </c>
      <c r="L9459" s="2">
        <f t="array" ref="L9459">XLOOKUP('Transaction Data'!$G9459,Product_Code,Unit_Price)</f>
        <v>7</v>
      </c>
      <c r="M9459" s="3">
        <f>'Transaction Data'!$F9459*'Transaction Data'!$K9459</f>
        <v>260</v>
      </c>
      <c r="N9459" s="3">
        <f>'Transaction Data'!$F9459*'Transaction Data'!$L9459</f>
        <v>364</v>
      </c>
      <c r="O9459" s="3">
        <f>'Transaction Data'!$N9459-'Transaction Data'!$M9459</f>
        <v>104</v>
      </c>
      <c r="P9459" s="2">
        <f>DATEDIF('Transaction Data'!$D9459,'Transaction Data'!$A9459,"y")</f>
        <v>33</v>
      </c>
      <c r="Q9459" s="2" t="str">
        <f>FLOOR('Transaction Data'!$P9459,15)&amp;"-"&amp;FLOOR('Transaction Data'!$P9459,15)+14</f>
        <v>30-44</v>
      </c>
      <c r="R9459" s="2" t="str">
        <f>IF('Transaction Data'!$L9459&lt;=10,"Less Expensive","Expensive")</f>
        <v>Less Expensive</v>
      </c>
      <c r="S9459" s="4">
        <f>WEEKDAY('Transaction Data'!$A9459)</f>
        <v>7</v>
      </c>
      <c r="T9459" s="2" t="str">
        <f>IF(WEEKDAY('Transaction Data'!$A9459,2)&lt;6,"Weekday","Weekend")</f>
        <v>Weekend</v>
      </c>
    </row>
    <row r="9460" ht="15.75" customHeight="1">
      <c r="A9460" s="1">
        <v>45345.0</v>
      </c>
      <c r="B9460" s="2" t="s">
        <v>4047</v>
      </c>
      <c r="C9460" s="2" t="s">
        <v>65</v>
      </c>
      <c r="D9460" s="1">
        <v>35799.0</v>
      </c>
      <c r="E9460" s="2" t="s">
        <v>22</v>
      </c>
      <c r="F9460" s="2">
        <v>208.0</v>
      </c>
      <c r="G9460" s="2" t="s">
        <v>23</v>
      </c>
      <c r="H9460" s="2" t="s">
        <v>45</v>
      </c>
      <c r="I9460" s="2" t="s">
        <v>25</v>
      </c>
      <c r="J9460" s="2" t="str">
        <f t="array" ref="J9460">XLOOKUP('Transaction Data'!$G9460,Product_Code,Biscuit_Brand)</f>
        <v>Cinnamon Swirls</v>
      </c>
      <c r="K9460" s="2">
        <f t="array" ref="K9460">XLOOKUP('Transaction Data'!$G9460,Product_Code,Cost)</f>
        <v>10</v>
      </c>
      <c r="L9460" s="2">
        <f t="array" ref="L9460">XLOOKUP('Transaction Data'!$G9460,Product_Code,Unit_Price)</f>
        <v>14</v>
      </c>
      <c r="M9460" s="3">
        <f>'Transaction Data'!$F9460*'Transaction Data'!$K9460</f>
        <v>2080</v>
      </c>
      <c r="N9460" s="3">
        <f>'Transaction Data'!$F9460*'Transaction Data'!$L9460</f>
        <v>2912</v>
      </c>
      <c r="O9460" s="3">
        <f>'Transaction Data'!$N9460-'Transaction Data'!$M9460</f>
        <v>832</v>
      </c>
      <c r="P9460" s="2">
        <f>DATEDIF('Transaction Data'!$D9460,'Transaction Data'!$A9460,"y")</f>
        <v>26</v>
      </c>
      <c r="Q9460" s="2" t="str">
        <f>FLOOR('Transaction Data'!$P9460,15)&amp;"-"&amp;FLOOR('Transaction Data'!$P9460,15)+14</f>
        <v>15-29</v>
      </c>
      <c r="R9460" s="2" t="str">
        <f>IF('Transaction Data'!$L9460&lt;=10,"Less Expensive","Expensive")</f>
        <v>Expensive</v>
      </c>
      <c r="S9460" s="4">
        <f>WEEKDAY('Transaction Data'!$A9460)</f>
        <v>6</v>
      </c>
      <c r="T9460" s="2" t="str">
        <f>IF(WEEKDAY('Transaction Data'!$A9460,2)&lt;6,"Weekday","Weekend")</f>
        <v>Weekday</v>
      </c>
    </row>
    <row r="9461" ht="15.75" customHeight="1">
      <c r="A9461" s="1">
        <v>45322.0</v>
      </c>
      <c r="B9461" s="2" t="s">
        <v>8629</v>
      </c>
      <c r="C9461" s="2" t="s">
        <v>47</v>
      </c>
      <c r="D9461" s="1">
        <v>22389.0</v>
      </c>
      <c r="E9461" s="2" t="s">
        <v>27</v>
      </c>
      <c r="F9461" s="2">
        <v>250.0</v>
      </c>
      <c r="G9461" s="2" t="s">
        <v>28</v>
      </c>
      <c r="H9461" s="2" t="s">
        <v>24</v>
      </c>
      <c r="I9461" s="2" t="s">
        <v>30</v>
      </c>
      <c r="J9461" s="2" t="str">
        <f t="array" ref="J9461">XLOOKUP('Transaction Data'!$G9461,Product_Code,Biscuit_Brand)</f>
        <v>Shortbread</v>
      </c>
      <c r="K9461" s="2">
        <f t="array" ref="K9461">XLOOKUP('Transaction Data'!$G9461,Product_Code,Cost)</f>
        <v>10</v>
      </c>
      <c r="L9461" s="2">
        <f t="array" ref="L9461">XLOOKUP('Transaction Data'!$G9461,Product_Code,Unit_Price)</f>
        <v>45</v>
      </c>
      <c r="M9461" s="3">
        <f>'Transaction Data'!$F9461*'Transaction Data'!$K9461</f>
        <v>2500</v>
      </c>
      <c r="N9461" s="3">
        <f>'Transaction Data'!$F9461*'Transaction Data'!$L9461</f>
        <v>11250</v>
      </c>
      <c r="O9461" s="3">
        <f>'Transaction Data'!$N9461-'Transaction Data'!$M9461</f>
        <v>8750</v>
      </c>
      <c r="P9461" s="2">
        <f>DATEDIF('Transaction Data'!$D9461,'Transaction Data'!$A9461,"y")</f>
        <v>62</v>
      </c>
      <c r="Q9461" s="2" t="str">
        <f>FLOOR('Transaction Data'!$P9461,15)&amp;"-"&amp;FLOOR('Transaction Data'!$P9461,15)+14</f>
        <v>60-74</v>
      </c>
      <c r="R9461" s="2" t="str">
        <f>IF('Transaction Data'!$L9461&lt;=10,"Less Expensive","Expensive")</f>
        <v>Expensive</v>
      </c>
      <c r="S9461" s="4">
        <f>WEEKDAY('Transaction Data'!$A9461)</f>
        <v>4</v>
      </c>
      <c r="T9461" s="2" t="str">
        <f>IF(WEEKDAY('Transaction Data'!$A9461,2)&lt;6,"Weekday","Weekend")</f>
        <v>Weekday</v>
      </c>
    </row>
    <row r="9462" ht="15.75" customHeight="1">
      <c r="A9462" s="1">
        <v>45400.0</v>
      </c>
      <c r="B9462" s="2" t="s">
        <v>3713</v>
      </c>
      <c r="C9462" s="2" t="s">
        <v>69</v>
      </c>
      <c r="D9462" s="1">
        <v>25198.0</v>
      </c>
      <c r="E9462" s="2" t="s">
        <v>63</v>
      </c>
      <c r="F9462" s="2">
        <v>429.0</v>
      </c>
      <c r="G9462" s="2" t="s">
        <v>38</v>
      </c>
      <c r="H9462" s="2" t="s">
        <v>29</v>
      </c>
      <c r="I9462" s="2" t="s">
        <v>25</v>
      </c>
      <c r="J9462" s="2" t="str">
        <f t="array" ref="J9462">XLOOKUP('Transaction Data'!$G9462,Product_Code,Biscuit_Brand)</f>
        <v>Ginger Snaps</v>
      </c>
      <c r="K9462" s="2">
        <f t="array" ref="K9462">XLOOKUP('Transaction Data'!$G9462,Product_Code,Cost)</f>
        <v>14</v>
      </c>
      <c r="L9462" s="2">
        <f t="array" ref="L9462">XLOOKUP('Transaction Data'!$G9462,Product_Code,Unit_Price)</f>
        <v>28</v>
      </c>
      <c r="M9462" s="3">
        <f>'Transaction Data'!$F9462*'Transaction Data'!$K9462</f>
        <v>6006</v>
      </c>
      <c r="N9462" s="3">
        <f>'Transaction Data'!$F9462*'Transaction Data'!$L9462</f>
        <v>12012</v>
      </c>
      <c r="O9462" s="3">
        <f>'Transaction Data'!$N9462-'Transaction Data'!$M9462</f>
        <v>6006</v>
      </c>
      <c r="P9462" s="2">
        <f>DATEDIF('Transaction Data'!$D9462,'Transaction Data'!$A9462,"y")</f>
        <v>55</v>
      </c>
      <c r="Q9462" s="2" t="str">
        <f>FLOOR('Transaction Data'!$P9462,15)&amp;"-"&amp;FLOOR('Transaction Data'!$P9462,15)+14</f>
        <v>45-59</v>
      </c>
      <c r="R9462" s="2" t="str">
        <f>IF('Transaction Data'!$L9462&lt;=10,"Less Expensive","Expensive")</f>
        <v>Expensive</v>
      </c>
      <c r="S9462" s="4">
        <f>WEEKDAY('Transaction Data'!$A9462)</f>
        <v>5</v>
      </c>
      <c r="T9462" s="2" t="str">
        <f>IF(WEEKDAY('Transaction Data'!$A9462,2)&lt;6,"Weekday","Weekend")</f>
        <v>Weekday</v>
      </c>
    </row>
    <row r="9463" ht="15.75" customHeight="1">
      <c r="A9463" s="1">
        <v>45490.0</v>
      </c>
      <c r="B9463" s="2" t="s">
        <v>8630</v>
      </c>
      <c r="C9463" s="2" t="s">
        <v>51</v>
      </c>
      <c r="D9463" s="1">
        <v>23956.0</v>
      </c>
      <c r="E9463" s="2" t="s">
        <v>22</v>
      </c>
      <c r="F9463" s="2">
        <v>435.0</v>
      </c>
      <c r="G9463" s="2" t="s">
        <v>23</v>
      </c>
      <c r="H9463" s="2" t="s">
        <v>29</v>
      </c>
      <c r="I9463" s="2" t="s">
        <v>25</v>
      </c>
      <c r="J9463" s="2" t="str">
        <f t="array" ref="J9463">XLOOKUP('Transaction Data'!$G9463,Product_Code,Biscuit_Brand)</f>
        <v>Cinnamon Swirls</v>
      </c>
      <c r="K9463" s="2">
        <f t="array" ref="K9463">XLOOKUP('Transaction Data'!$G9463,Product_Code,Cost)</f>
        <v>10</v>
      </c>
      <c r="L9463" s="2">
        <f t="array" ref="L9463">XLOOKUP('Transaction Data'!$G9463,Product_Code,Unit_Price)</f>
        <v>14</v>
      </c>
      <c r="M9463" s="3">
        <f>'Transaction Data'!$F9463*'Transaction Data'!$K9463</f>
        <v>4350</v>
      </c>
      <c r="N9463" s="3">
        <f>'Transaction Data'!$F9463*'Transaction Data'!$L9463</f>
        <v>6090</v>
      </c>
      <c r="O9463" s="3">
        <f>'Transaction Data'!$N9463-'Transaction Data'!$M9463</f>
        <v>1740</v>
      </c>
      <c r="P9463" s="2">
        <f>DATEDIF('Transaction Data'!$D9463,'Transaction Data'!$A9463,"y")</f>
        <v>58</v>
      </c>
      <c r="Q9463" s="2" t="str">
        <f>FLOOR('Transaction Data'!$P9463,15)&amp;"-"&amp;FLOOR('Transaction Data'!$P9463,15)+14</f>
        <v>45-59</v>
      </c>
      <c r="R9463" s="2" t="str">
        <f>IF('Transaction Data'!$L9463&lt;=10,"Less Expensive","Expensive")</f>
        <v>Expensive</v>
      </c>
      <c r="S9463" s="4">
        <f>WEEKDAY('Transaction Data'!$A9463)</f>
        <v>4</v>
      </c>
      <c r="T9463" s="2" t="str">
        <f>IF(WEEKDAY('Transaction Data'!$A9463,2)&lt;6,"Weekday","Weekend")</f>
        <v>Weekday</v>
      </c>
    </row>
    <row r="9464" ht="15.75" customHeight="1">
      <c r="A9464" s="1">
        <v>45319.0</v>
      </c>
      <c r="B9464" s="2" t="s">
        <v>8631</v>
      </c>
      <c r="C9464" s="2" t="s">
        <v>69</v>
      </c>
      <c r="D9464" s="1">
        <v>21901.0</v>
      </c>
      <c r="E9464" s="2" t="s">
        <v>37</v>
      </c>
      <c r="F9464" s="2">
        <v>398.0</v>
      </c>
      <c r="G9464" s="2" t="s">
        <v>60</v>
      </c>
      <c r="H9464" s="2" t="s">
        <v>34</v>
      </c>
      <c r="I9464" s="2" t="s">
        <v>25</v>
      </c>
      <c r="J9464" s="2" t="str">
        <f t="array" ref="J9464">XLOOKUP('Transaction Data'!$G9464,Product_Code,Biscuit_Brand)</f>
        <v>Peanut Butter Bites</v>
      </c>
      <c r="K9464" s="2">
        <f t="array" ref="K9464">XLOOKUP('Transaction Data'!$G9464,Product_Code,Cost)</f>
        <v>5</v>
      </c>
      <c r="L9464" s="2">
        <f t="array" ref="L9464">XLOOKUP('Transaction Data'!$G9464,Product_Code,Unit_Price)</f>
        <v>7</v>
      </c>
      <c r="M9464" s="3">
        <f>'Transaction Data'!$F9464*'Transaction Data'!$K9464</f>
        <v>1990</v>
      </c>
      <c r="N9464" s="3">
        <f>'Transaction Data'!$F9464*'Transaction Data'!$L9464</f>
        <v>2786</v>
      </c>
      <c r="O9464" s="3">
        <f>'Transaction Data'!$N9464-'Transaction Data'!$M9464</f>
        <v>796</v>
      </c>
      <c r="P9464" s="2">
        <f>DATEDIF('Transaction Data'!$D9464,'Transaction Data'!$A9464,"y")</f>
        <v>64</v>
      </c>
      <c r="Q9464" s="2" t="str">
        <f>FLOOR('Transaction Data'!$P9464,15)&amp;"-"&amp;FLOOR('Transaction Data'!$P9464,15)+14</f>
        <v>60-74</v>
      </c>
      <c r="R9464" s="2" t="str">
        <f>IF('Transaction Data'!$L9464&lt;=10,"Less Expensive","Expensive")</f>
        <v>Less Expensive</v>
      </c>
      <c r="S9464" s="4">
        <f>WEEKDAY('Transaction Data'!$A9464)</f>
        <v>1</v>
      </c>
      <c r="T9464" s="2" t="str">
        <f>IF(WEEKDAY('Transaction Data'!$A9464,2)&lt;6,"Weekday","Weekend")</f>
        <v>Weekend</v>
      </c>
    </row>
    <row r="9465" ht="15.75" customHeight="1">
      <c r="A9465" s="1">
        <v>45443.0</v>
      </c>
      <c r="B9465" s="2" t="s">
        <v>8632</v>
      </c>
      <c r="C9465" s="2" t="s">
        <v>72</v>
      </c>
      <c r="D9465" s="1">
        <v>32243.0</v>
      </c>
      <c r="E9465" s="2" t="s">
        <v>37</v>
      </c>
      <c r="F9465" s="2">
        <v>349.0</v>
      </c>
      <c r="G9465" s="2" t="s">
        <v>44</v>
      </c>
      <c r="H9465" s="2" t="s">
        <v>24</v>
      </c>
      <c r="I9465" s="2" t="s">
        <v>25</v>
      </c>
      <c r="J9465" s="2" t="str">
        <f t="array" ref="J9465">XLOOKUP('Transaction Data'!$G9465,Product_Code,Biscuit_Brand)</f>
        <v>Butter Crunch</v>
      </c>
      <c r="K9465" s="2">
        <f t="array" ref="K9465">XLOOKUP('Transaction Data'!$G9465,Product_Code,Cost)</f>
        <v>10</v>
      </c>
      <c r="L9465" s="2">
        <f t="array" ref="L9465">XLOOKUP('Transaction Data'!$G9465,Product_Code,Unit_Price)</f>
        <v>11</v>
      </c>
      <c r="M9465" s="3">
        <f>'Transaction Data'!$F9465*'Transaction Data'!$K9465</f>
        <v>3490</v>
      </c>
      <c r="N9465" s="3">
        <f>'Transaction Data'!$F9465*'Transaction Data'!$L9465</f>
        <v>3839</v>
      </c>
      <c r="O9465" s="3">
        <f>'Transaction Data'!$N9465-'Transaction Data'!$M9465</f>
        <v>349</v>
      </c>
      <c r="P9465" s="2">
        <f>DATEDIF('Transaction Data'!$D9465,'Transaction Data'!$A9465,"y")</f>
        <v>36</v>
      </c>
      <c r="Q9465" s="2" t="str">
        <f>FLOOR('Transaction Data'!$P9465,15)&amp;"-"&amp;FLOOR('Transaction Data'!$P9465,15)+14</f>
        <v>30-44</v>
      </c>
      <c r="R9465" s="2" t="str">
        <f>IF('Transaction Data'!$L9465&lt;=10,"Less Expensive","Expensive")</f>
        <v>Expensive</v>
      </c>
      <c r="S9465" s="4">
        <f>WEEKDAY('Transaction Data'!$A9465)</f>
        <v>6</v>
      </c>
      <c r="T9465" s="2" t="str">
        <f>IF(WEEKDAY('Transaction Data'!$A9465,2)&lt;6,"Weekday","Weekend")</f>
        <v>Weekday</v>
      </c>
    </row>
    <row r="9466" ht="15.75" customHeight="1">
      <c r="A9466" s="1">
        <v>45437.0</v>
      </c>
      <c r="B9466" s="2" t="s">
        <v>8633</v>
      </c>
      <c r="C9466" s="2" t="s">
        <v>69</v>
      </c>
      <c r="D9466" s="1">
        <v>16647.0</v>
      </c>
      <c r="E9466" s="2" t="s">
        <v>27</v>
      </c>
      <c r="F9466" s="2">
        <v>138.0</v>
      </c>
      <c r="G9466" s="2" t="s">
        <v>57</v>
      </c>
      <c r="H9466" s="2" t="s">
        <v>42</v>
      </c>
      <c r="I9466" s="2" t="s">
        <v>25</v>
      </c>
      <c r="J9466" s="2" t="str">
        <f t="array" ref="J9466">XLOOKUP('Transaction Data'!$G9466,Product_Code,Biscuit_Brand)</f>
        <v>Oatmeal Cookies</v>
      </c>
      <c r="K9466" s="2">
        <f t="array" ref="K9466">XLOOKUP('Transaction Data'!$G9466,Product_Code,Cost)</f>
        <v>19</v>
      </c>
      <c r="L9466" s="2">
        <f t="array" ref="L9466">XLOOKUP('Transaction Data'!$G9466,Product_Code,Unit_Price)</f>
        <v>23</v>
      </c>
      <c r="M9466" s="3">
        <f>'Transaction Data'!$F9466*'Transaction Data'!$K9466</f>
        <v>2622</v>
      </c>
      <c r="N9466" s="3">
        <f>'Transaction Data'!$F9466*'Transaction Data'!$L9466</f>
        <v>3174</v>
      </c>
      <c r="O9466" s="3">
        <f>'Transaction Data'!$N9466-'Transaction Data'!$M9466</f>
        <v>552</v>
      </c>
      <c r="P9466" s="2">
        <f>DATEDIF('Transaction Data'!$D9466,'Transaction Data'!$A9466,"y")</f>
        <v>78</v>
      </c>
      <c r="Q9466" s="2" t="str">
        <f>FLOOR('Transaction Data'!$P9466,15)&amp;"-"&amp;FLOOR('Transaction Data'!$P9466,15)+14</f>
        <v>75-89</v>
      </c>
      <c r="R9466" s="2" t="str">
        <f>IF('Transaction Data'!$L9466&lt;=10,"Less Expensive","Expensive")</f>
        <v>Expensive</v>
      </c>
      <c r="S9466" s="4">
        <f>WEEKDAY('Transaction Data'!$A9466)</f>
        <v>7</v>
      </c>
      <c r="T9466" s="2" t="str">
        <f>IF(WEEKDAY('Transaction Data'!$A9466,2)&lt;6,"Weekday","Weekend")</f>
        <v>Weekend</v>
      </c>
    </row>
    <row r="9467" ht="15.75" customHeight="1">
      <c r="A9467" s="1">
        <v>45351.0</v>
      </c>
      <c r="B9467" s="2" t="s">
        <v>8634</v>
      </c>
      <c r="C9467" s="2" t="s">
        <v>51</v>
      </c>
      <c r="D9467" s="1">
        <v>28701.0</v>
      </c>
      <c r="E9467" s="2" t="s">
        <v>22</v>
      </c>
      <c r="F9467" s="2">
        <v>38.0</v>
      </c>
      <c r="G9467" s="2" t="s">
        <v>38</v>
      </c>
      <c r="H9467" s="2" t="s">
        <v>45</v>
      </c>
      <c r="I9467" s="2" t="s">
        <v>25</v>
      </c>
      <c r="J9467" s="2" t="str">
        <f t="array" ref="J9467">XLOOKUP('Transaction Data'!$G9467,Product_Code,Biscuit_Brand)</f>
        <v>Ginger Snaps</v>
      </c>
      <c r="K9467" s="2">
        <f t="array" ref="K9467">XLOOKUP('Transaction Data'!$G9467,Product_Code,Cost)</f>
        <v>14</v>
      </c>
      <c r="L9467" s="2">
        <f t="array" ref="L9467">XLOOKUP('Transaction Data'!$G9467,Product_Code,Unit_Price)</f>
        <v>28</v>
      </c>
      <c r="M9467" s="3">
        <f>'Transaction Data'!$F9467*'Transaction Data'!$K9467</f>
        <v>532</v>
      </c>
      <c r="N9467" s="3">
        <f>'Transaction Data'!$F9467*'Transaction Data'!$L9467</f>
        <v>1064</v>
      </c>
      <c r="O9467" s="3">
        <f>'Transaction Data'!$N9467-'Transaction Data'!$M9467</f>
        <v>532</v>
      </c>
      <c r="P9467" s="2">
        <f>DATEDIF('Transaction Data'!$D9467,'Transaction Data'!$A9467,"y")</f>
        <v>45</v>
      </c>
      <c r="Q9467" s="2" t="str">
        <f>FLOOR('Transaction Data'!$P9467,15)&amp;"-"&amp;FLOOR('Transaction Data'!$P9467,15)+14</f>
        <v>45-59</v>
      </c>
      <c r="R9467" s="2" t="str">
        <f>IF('Transaction Data'!$L9467&lt;=10,"Less Expensive","Expensive")</f>
        <v>Expensive</v>
      </c>
      <c r="S9467" s="4">
        <f>WEEKDAY('Transaction Data'!$A9467)</f>
        <v>5</v>
      </c>
      <c r="T9467" s="2" t="str">
        <f>IF(WEEKDAY('Transaction Data'!$A9467,2)&lt;6,"Weekday","Weekend")</f>
        <v>Weekday</v>
      </c>
    </row>
    <row r="9468" ht="15.75" customHeight="1">
      <c r="A9468" s="1">
        <v>45372.0</v>
      </c>
      <c r="B9468" s="2" t="s">
        <v>8635</v>
      </c>
      <c r="C9468" s="2" t="s">
        <v>51</v>
      </c>
      <c r="D9468" s="1">
        <v>21934.0</v>
      </c>
      <c r="E9468" s="2" t="s">
        <v>63</v>
      </c>
      <c r="F9468" s="2">
        <v>339.0</v>
      </c>
      <c r="G9468" s="2" t="s">
        <v>57</v>
      </c>
      <c r="H9468" s="2" t="s">
        <v>24</v>
      </c>
      <c r="I9468" s="2" t="s">
        <v>25</v>
      </c>
      <c r="J9468" s="2" t="str">
        <f t="array" ref="J9468">XLOOKUP('Transaction Data'!$G9468,Product_Code,Biscuit_Brand)</f>
        <v>Oatmeal Cookies</v>
      </c>
      <c r="K9468" s="2">
        <f t="array" ref="K9468">XLOOKUP('Transaction Data'!$G9468,Product_Code,Cost)</f>
        <v>19</v>
      </c>
      <c r="L9468" s="2">
        <f t="array" ref="L9468">XLOOKUP('Transaction Data'!$G9468,Product_Code,Unit_Price)</f>
        <v>23</v>
      </c>
      <c r="M9468" s="3">
        <f>'Transaction Data'!$F9468*'Transaction Data'!$K9468</f>
        <v>6441</v>
      </c>
      <c r="N9468" s="3">
        <f>'Transaction Data'!$F9468*'Transaction Data'!$L9468</f>
        <v>7797</v>
      </c>
      <c r="O9468" s="3">
        <f>'Transaction Data'!$N9468-'Transaction Data'!$M9468</f>
        <v>1356</v>
      </c>
      <c r="P9468" s="2">
        <f>DATEDIF('Transaction Data'!$D9468,'Transaction Data'!$A9468,"y")</f>
        <v>64</v>
      </c>
      <c r="Q9468" s="2" t="str">
        <f>FLOOR('Transaction Data'!$P9468,15)&amp;"-"&amp;FLOOR('Transaction Data'!$P9468,15)+14</f>
        <v>60-74</v>
      </c>
      <c r="R9468" s="2" t="str">
        <f>IF('Transaction Data'!$L9468&lt;=10,"Less Expensive","Expensive")</f>
        <v>Expensive</v>
      </c>
      <c r="S9468" s="4">
        <f>WEEKDAY('Transaction Data'!$A9468)</f>
        <v>5</v>
      </c>
      <c r="T9468" s="2" t="str">
        <f>IF(WEEKDAY('Transaction Data'!$A9468,2)&lt;6,"Weekday","Weekend")</f>
        <v>Weekday</v>
      </c>
    </row>
    <row r="9469" ht="15.75" customHeight="1">
      <c r="A9469" s="1">
        <v>45368.0</v>
      </c>
      <c r="B9469" s="2" t="s">
        <v>8636</v>
      </c>
      <c r="C9469" s="2" t="s">
        <v>65</v>
      </c>
      <c r="D9469" s="1">
        <v>27656.0</v>
      </c>
      <c r="E9469" s="2" t="s">
        <v>27</v>
      </c>
      <c r="F9469" s="2">
        <v>193.0</v>
      </c>
      <c r="G9469" s="2" t="s">
        <v>33</v>
      </c>
      <c r="H9469" s="2" t="s">
        <v>29</v>
      </c>
      <c r="I9469" s="2" t="s">
        <v>25</v>
      </c>
      <c r="J9469" s="2" t="str">
        <f t="array" ref="J9469">XLOOKUP('Transaction Data'!$G9469,Product_Code,Biscuit_Brand)</f>
        <v>Caramel Biscuits</v>
      </c>
      <c r="K9469" s="2">
        <f t="array" ref="K9469">XLOOKUP('Transaction Data'!$G9469,Product_Code,Cost)</f>
        <v>18</v>
      </c>
      <c r="L9469" s="2">
        <f t="array" ref="L9469">XLOOKUP('Transaction Data'!$G9469,Product_Code,Unit_Price)</f>
        <v>22</v>
      </c>
      <c r="M9469" s="3">
        <f>'Transaction Data'!$F9469*'Transaction Data'!$K9469</f>
        <v>3474</v>
      </c>
      <c r="N9469" s="3">
        <f>'Transaction Data'!$F9469*'Transaction Data'!$L9469</f>
        <v>4246</v>
      </c>
      <c r="O9469" s="3">
        <f>'Transaction Data'!$N9469-'Transaction Data'!$M9469</f>
        <v>772</v>
      </c>
      <c r="P9469" s="2">
        <f>DATEDIF('Transaction Data'!$D9469,'Transaction Data'!$A9469,"y")</f>
        <v>48</v>
      </c>
      <c r="Q9469" s="2" t="str">
        <f>FLOOR('Transaction Data'!$P9469,15)&amp;"-"&amp;FLOOR('Transaction Data'!$P9469,15)+14</f>
        <v>45-59</v>
      </c>
      <c r="R9469" s="2" t="str">
        <f>IF('Transaction Data'!$L9469&lt;=10,"Less Expensive","Expensive")</f>
        <v>Expensive</v>
      </c>
      <c r="S9469" s="4">
        <f>WEEKDAY('Transaction Data'!$A9469)</f>
        <v>1</v>
      </c>
      <c r="T9469" s="2" t="str">
        <f>IF(WEEKDAY('Transaction Data'!$A9469,2)&lt;6,"Weekday","Weekend")</f>
        <v>Weekend</v>
      </c>
    </row>
    <row r="9470" ht="15.75" customHeight="1">
      <c r="A9470" s="1">
        <v>45474.0</v>
      </c>
      <c r="B9470" s="2" t="s">
        <v>4866</v>
      </c>
      <c r="C9470" s="2" t="s">
        <v>69</v>
      </c>
      <c r="D9470" s="1">
        <v>18259.0</v>
      </c>
      <c r="E9470" s="2" t="s">
        <v>22</v>
      </c>
      <c r="F9470" s="2">
        <v>53.0</v>
      </c>
      <c r="G9470" s="2" t="s">
        <v>28</v>
      </c>
      <c r="H9470" s="2" t="s">
        <v>42</v>
      </c>
      <c r="I9470" s="2" t="s">
        <v>30</v>
      </c>
      <c r="J9470" s="2" t="str">
        <f t="array" ref="J9470">XLOOKUP('Transaction Data'!$G9470,Product_Code,Biscuit_Brand)</f>
        <v>Shortbread</v>
      </c>
      <c r="K9470" s="2">
        <f t="array" ref="K9470">XLOOKUP('Transaction Data'!$G9470,Product_Code,Cost)</f>
        <v>10</v>
      </c>
      <c r="L9470" s="2">
        <f t="array" ref="L9470">XLOOKUP('Transaction Data'!$G9470,Product_Code,Unit_Price)</f>
        <v>45</v>
      </c>
      <c r="M9470" s="3">
        <f>'Transaction Data'!$F9470*'Transaction Data'!$K9470</f>
        <v>530</v>
      </c>
      <c r="N9470" s="3">
        <f>'Transaction Data'!$F9470*'Transaction Data'!$L9470</f>
        <v>2385</v>
      </c>
      <c r="O9470" s="3">
        <f>'Transaction Data'!$N9470-'Transaction Data'!$M9470</f>
        <v>1855</v>
      </c>
      <c r="P9470" s="2">
        <f>DATEDIF('Transaction Data'!$D9470,'Transaction Data'!$A9470,"y")</f>
        <v>74</v>
      </c>
      <c r="Q9470" s="2" t="str">
        <f>FLOOR('Transaction Data'!$P9470,15)&amp;"-"&amp;FLOOR('Transaction Data'!$P9470,15)+14</f>
        <v>60-74</v>
      </c>
      <c r="R9470" s="2" t="str">
        <f>IF('Transaction Data'!$L9470&lt;=10,"Less Expensive","Expensive")</f>
        <v>Expensive</v>
      </c>
      <c r="S9470" s="4">
        <f>WEEKDAY('Transaction Data'!$A9470)</f>
        <v>2</v>
      </c>
      <c r="T9470" s="2" t="str">
        <f>IF(WEEKDAY('Transaction Data'!$A9470,2)&lt;6,"Weekday","Weekend")</f>
        <v>Weekday</v>
      </c>
    </row>
    <row r="9471" ht="15.75" customHeight="1">
      <c r="A9471" s="1">
        <v>45295.0</v>
      </c>
      <c r="B9471" s="2" t="s">
        <v>8637</v>
      </c>
      <c r="C9471" s="2" t="s">
        <v>51</v>
      </c>
      <c r="D9471" s="1">
        <v>16546.0</v>
      </c>
      <c r="E9471" s="2" t="s">
        <v>22</v>
      </c>
      <c r="F9471" s="2">
        <v>62.0</v>
      </c>
      <c r="G9471" s="2" t="s">
        <v>23</v>
      </c>
      <c r="H9471" s="2" t="s">
        <v>45</v>
      </c>
      <c r="I9471" s="2" t="s">
        <v>25</v>
      </c>
      <c r="J9471" s="2" t="str">
        <f t="array" ref="J9471">XLOOKUP('Transaction Data'!$G9471,Product_Code,Biscuit_Brand)</f>
        <v>Cinnamon Swirls</v>
      </c>
      <c r="K9471" s="2">
        <f t="array" ref="K9471">XLOOKUP('Transaction Data'!$G9471,Product_Code,Cost)</f>
        <v>10</v>
      </c>
      <c r="L9471" s="2">
        <f t="array" ref="L9471">XLOOKUP('Transaction Data'!$G9471,Product_Code,Unit_Price)</f>
        <v>14</v>
      </c>
      <c r="M9471" s="3">
        <f>'Transaction Data'!$F9471*'Transaction Data'!$K9471</f>
        <v>620</v>
      </c>
      <c r="N9471" s="3">
        <f>'Transaction Data'!$F9471*'Transaction Data'!$L9471</f>
        <v>868</v>
      </c>
      <c r="O9471" s="3">
        <f>'Transaction Data'!$N9471-'Transaction Data'!$M9471</f>
        <v>248</v>
      </c>
      <c r="P9471" s="2">
        <f>DATEDIF('Transaction Data'!$D9471,'Transaction Data'!$A9471,"y")</f>
        <v>78</v>
      </c>
      <c r="Q9471" s="2" t="str">
        <f>FLOOR('Transaction Data'!$P9471,15)&amp;"-"&amp;FLOOR('Transaction Data'!$P9471,15)+14</f>
        <v>75-89</v>
      </c>
      <c r="R9471" s="2" t="str">
        <f>IF('Transaction Data'!$L9471&lt;=10,"Less Expensive","Expensive")</f>
        <v>Expensive</v>
      </c>
      <c r="S9471" s="4">
        <f>WEEKDAY('Transaction Data'!$A9471)</f>
        <v>5</v>
      </c>
      <c r="T9471" s="2" t="str">
        <f>IF(WEEKDAY('Transaction Data'!$A9471,2)&lt;6,"Weekday","Weekend")</f>
        <v>Weekday</v>
      </c>
    </row>
    <row r="9472" ht="15.75" customHeight="1">
      <c r="A9472" s="1">
        <v>45319.0</v>
      </c>
      <c r="B9472" s="2" t="s">
        <v>1831</v>
      </c>
      <c r="C9472" s="2" t="s">
        <v>54</v>
      </c>
      <c r="D9472" s="1">
        <v>30418.0</v>
      </c>
      <c r="E9472" s="2" t="s">
        <v>63</v>
      </c>
      <c r="F9472" s="2">
        <v>238.0</v>
      </c>
      <c r="G9472" s="2" t="s">
        <v>44</v>
      </c>
      <c r="H9472" s="2" t="s">
        <v>24</v>
      </c>
      <c r="I9472" s="2" t="s">
        <v>25</v>
      </c>
      <c r="J9472" s="2" t="str">
        <f t="array" ref="J9472">XLOOKUP('Transaction Data'!$G9472,Product_Code,Biscuit_Brand)</f>
        <v>Butter Crunch</v>
      </c>
      <c r="K9472" s="2">
        <f t="array" ref="K9472">XLOOKUP('Transaction Data'!$G9472,Product_Code,Cost)</f>
        <v>10</v>
      </c>
      <c r="L9472" s="2">
        <f t="array" ref="L9472">XLOOKUP('Transaction Data'!$G9472,Product_Code,Unit_Price)</f>
        <v>11</v>
      </c>
      <c r="M9472" s="3">
        <f>'Transaction Data'!$F9472*'Transaction Data'!$K9472</f>
        <v>2380</v>
      </c>
      <c r="N9472" s="3">
        <f>'Transaction Data'!$F9472*'Transaction Data'!$L9472</f>
        <v>2618</v>
      </c>
      <c r="O9472" s="3">
        <f>'Transaction Data'!$N9472-'Transaction Data'!$M9472</f>
        <v>238</v>
      </c>
      <c r="P9472" s="2">
        <f>DATEDIF('Transaction Data'!$D9472,'Transaction Data'!$A9472,"y")</f>
        <v>40</v>
      </c>
      <c r="Q9472" s="2" t="str">
        <f>FLOOR('Transaction Data'!$P9472,15)&amp;"-"&amp;FLOOR('Transaction Data'!$P9472,15)+14</f>
        <v>30-44</v>
      </c>
      <c r="R9472" s="2" t="str">
        <f>IF('Transaction Data'!$L9472&lt;=10,"Less Expensive","Expensive")</f>
        <v>Expensive</v>
      </c>
      <c r="S9472" s="4">
        <f>WEEKDAY('Transaction Data'!$A9472)</f>
        <v>1</v>
      </c>
      <c r="T9472" s="2" t="str">
        <f>IF(WEEKDAY('Transaction Data'!$A9472,2)&lt;6,"Weekday","Weekend")</f>
        <v>Weekend</v>
      </c>
    </row>
    <row r="9473" ht="15.75" customHeight="1">
      <c r="A9473" s="1">
        <v>45430.0</v>
      </c>
      <c r="B9473" s="2" t="s">
        <v>8638</v>
      </c>
      <c r="C9473" s="2" t="s">
        <v>47</v>
      </c>
      <c r="D9473" s="1">
        <v>23996.0</v>
      </c>
      <c r="E9473" s="2" t="s">
        <v>27</v>
      </c>
      <c r="F9473" s="2">
        <v>264.0</v>
      </c>
      <c r="G9473" s="2" t="s">
        <v>28</v>
      </c>
      <c r="H9473" s="2" t="s">
        <v>29</v>
      </c>
      <c r="I9473" s="2" t="s">
        <v>25</v>
      </c>
      <c r="J9473" s="2" t="str">
        <f t="array" ref="J9473">XLOOKUP('Transaction Data'!$G9473,Product_Code,Biscuit_Brand)</f>
        <v>Shortbread</v>
      </c>
      <c r="K9473" s="2">
        <f t="array" ref="K9473">XLOOKUP('Transaction Data'!$G9473,Product_Code,Cost)</f>
        <v>10</v>
      </c>
      <c r="L9473" s="2">
        <f t="array" ref="L9473">XLOOKUP('Transaction Data'!$G9473,Product_Code,Unit_Price)</f>
        <v>45</v>
      </c>
      <c r="M9473" s="3">
        <f>'Transaction Data'!$F9473*'Transaction Data'!$K9473</f>
        <v>2640</v>
      </c>
      <c r="N9473" s="3">
        <f>'Transaction Data'!$F9473*'Transaction Data'!$L9473</f>
        <v>11880</v>
      </c>
      <c r="O9473" s="3">
        <f>'Transaction Data'!$N9473-'Transaction Data'!$M9473</f>
        <v>9240</v>
      </c>
      <c r="P9473" s="2">
        <f>DATEDIF('Transaction Data'!$D9473,'Transaction Data'!$A9473,"y")</f>
        <v>58</v>
      </c>
      <c r="Q9473" s="2" t="str">
        <f>FLOOR('Transaction Data'!$P9473,15)&amp;"-"&amp;FLOOR('Transaction Data'!$P9473,15)+14</f>
        <v>45-59</v>
      </c>
      <c r="R9473" s="2" t="str">
        <f>IF('Transaction Data'!$L9473&lt;=10,"Less Expensive","Expensive")</f>
        <v>Expensive</v>
      </c>
      <c r="S9473" s="4">
        <f>WEEKDAY('Transaction Data'!$A9473)</f>
        <v>7</v>
      </c>
      <c r="T9473" s="2" t="str">
        <f>IF(WEEKDAY('Transaction Data'!$A9473,2)&lt;6,"Weekday","Weekend")</f>
        <v>Weekend</v>
      </c>
    </row>
    <row r="9474" ht="15.75" customHeight="1">
      <c r="A9474" s="1">
        <v>45340.0</v>
      </c>
      <c r="B9474" s="2" t="s">
        <v>8639</v>
      </c>
      <c r="C9474" s="2" t="s">
        <v>47</v>
      </c>
      <c r="D9474" s="1">
        <v>27961.0</v>
      </c>
      <c r="E9474" s="2" t="s">
        <v>27</v>
      </c>
      <c r="F9474" s="2">
        <v>404.0</v>
      </c>
      <c r="G9474" s="2" t="s">
        <v>61</v>
      </c>
      <c r="H9474" s="2" t="s">
        <v>29</v>
      </c>
      <c r="I9474" s="2" t="s">
        <v>25</v>
      </c>
      <c r="J9474" s="2" t="str">
        <f t="array" ref="J9474">XLOOKUP('Transaction Data'!$G9474,Product_Code,Biscuit_Brand)</f>
        <v>Choco Delight</v>
      </c>
      <c r="K9474" s="2">
        <f t="array" ref="K9474">XLOOKUP('Transaction Data'!$G9474,Product_Code,Cost)</f>
        <v>3</v>
      </c>
      <c r="L9474" s="2">
        <f t="array" ref="L9474">XLOOKUP('Transaction Data'!$G9474,Product_Code,Unit_Price)</f>
        <v>5</v>
      </c>
      <c r="M9474" s="3">
        <f>'Transaction Data'!$F9474*'Transaction Data'!$K9474</f>
        <v>1212</v>
      </c>
      <c r="N9474" s="3">
        <f>'Transaction Data'!$F9474*'Transaction Data'!$L9474</f>
        <v>2020</v>
      </c>
      <c r="O9474" s="3">
        <f>'Transaction Data'!$N9474-'Transaction Data'!$M9474</f>
        <v>808</v>
      </c>
      <c r="P9474" s="2">
        <f>DATEDIF('Transaction Data'!$D9474,'Transaction Data'!$A9474,"y")</f>
        <v>47</v>
      </c>
      <c r="Q9474" s="2" t="str">
        <f>FLOOR('Transaction Data'!$P9474,15)&amp;"-"&amp;FLOOR('Transaction Data'!$P9474,15)+14</f>
        <v>45-59</v>
      </c>
      <c r="R9474" s="2" t="str">
        <f>IF('Transaction Data'!$L9474&lt;=10,"Less Expensive","Expensive")</f>
        <v>Less Expensive</v>
      </c>
      <c r="S9474" s="4">
        <f>WEEKDAY('Transaction Data'!$A9474)</f>
        <v>1</v>
      </c>
      <c r="T9474" s="2" t="str">
        <f>IF(WEEKDAY('Transaction Data'!$A9474,2)&lt;6,"Weekday","Weekend")</f>
        <v>Weekend</v>
      </c>
    </row>
    <row r="9475" ht="15.75" customHeight="1">
      <c r="A9475" s="1">
        <v>45497.0</v>
      </c>
      <c r="B9475" s="2" t="s">
        <v>8640</v>
      </c>
      <c r="C9475" s="2" t="s">
        <v>47</v>
      </c>
      <c r="D9475" s="1">
        <v>24896.0</v>
      </c>
      <c r="E9475" s="2" t="s">
        <v>63</v>
      </c>
      <c r="F9475" s="2">
        <v>255.0</v>
      </c>
      <c r="G9475" s="2" t="s">
        <v>44</v>
      </c>
      <c r="H9475" s="2" t="s">
        <v>34</v>
      </c>
      <c r="I9475" s="2" t="s">
        <v>25</v>
      </c>
      <c r="J9475" s="2" t="str">
        <f t="array" ref="J9475">XLOOKUP('Transaction Data'!$G9475,Product_Code,Biscuit_Brand)</f>
        <v>Butter Crunch</v>
      </c>
      <c r="K9475" s="2">
        <f t="array" ref="K9475">XLOOKUP('Transaction Data'!$G9475,Product_Code,Cost)</f>
        <v>10</v>
      </c>
      <c r="L9475" s="2">
        <f t="array" ref="L9475">XLOOKUP('Transaction Data'!$G9475,Product_Code,Unit_Price)</f>
        <v>11</v>
      </c>
      <c r="M9475" s="3">
        <f>'Transaction Data'!$F9475*'Transaction Data'!$K9475</f>
        <v>2550</v>
      </c>
      <c r="N9475" s="3">
        <f>'Transaction Data'!$F9475*'Transaction Data'!$L9475</f>
        <v>2805</v>
      </c>
      <c r="O9475" s="3">
        <f>'Transaction Data'!$N9475-'Transaction Data'!$M9475</f>
        <v>255</v>
      </c>
      <c r="P9475" s="2">
        <f>DATEDIF('Transaction Data'!$D9475,'Transaction Data'!$A9475,"y")</f>
        <v>56</v>
      </c>
      <c r="Q9475" s="2" t="str">
        <f>FLOOR('Transaction Data'!$P9475,15)&amp;"-"&amp;FLOOR('Transaction Data'!$P9475,15)+14</f>
        <v>45-59</v>
      </c>
      <c r="R9475" s="2" t="str">
        <f>IF('Transaction Data'!$L9475&lt;=10,"Less Expensive","Expensive")</f>
        <v>Expensive</v>
      </c>
      <c r="S9475" s="4">
        <f>WEEKDAY('Transaction Data'!$A9475)</f>
        <v>4</v>
      </c>
      <c r="T9475" s="2" t="str">
        <f>IF(WEEKDAY('Transaction Data'!$A9475,2)&lt;6,"Weekday","Weekend")</f>
        <v>Weekday</v>
      </c>
    </row>
    <row r="9476" ht="15.75" customHeight="1">
      <c r="A9476" s="1">
        <v>45328.0</v>
      </c>
      <c r="B9476" s="2" t="s">
        <v>8641</v>
      </c>
      <c r="C9476" s="2" t="s">
        <v>41</v>
      </c>
      <c r="D9476" s="1">
        <v>32344.0</v>
      </c>
      <c r="E9476" s="2" t="s">
        <v>22</v>
      </c>
      <c r="F9476" s="2">
        <v>487.0</v>
      </c>
      <c r="G9476" s="2" t="s">
        <v>61</v>
      </c>
      <c r="H9476" s="2" t="s">
        <v>24</v>
      </c>
      <c r="I9476" s="2" t="s">
        <v>30</v>
      </c>
      <c r="J9476" s="2" t="str">
        <f t="array" ref="J9476">XLOOKUP('Transaction Data'!$G9476,Product_Code,Biscuit_Brand)</f>
        <v>Choco Delight</v>
      </c>
      <c r="K9476" s="2">
        <f t="array" ref="K9476">XLOOKUP('Transaction Data'!$G9476,Product_Code,Cost)</f>
        <v>3</v>
      </c>
      <c r="L9476" s="2">
        <f t="array" ref="L9476">XLOOKUP('Transaction Data'!$G9476,Product_Code,Unit_Price)</f>
        <v>5</v>
      </c>
      <c r="M9476" s="3">
        <f>'Transaction Data'!$F9476*'Transaction Data'!$K9476</f>
        <v>1461</v>
      </c>
      <c r="N9476" s="3">
        <f>'Transaction Data'!$F9476*'Transaction Data'!$L9476</f>
        <v>2435</v>
      </c>
      <c r="O9476" s="3">
        <f>'Transaction Data'!$N9476-'Transaction Data'!$M9476</f>
        <v>974</v>
      </c>
      <c r="P9476" s="2">
        <f>DATEDIF('Transaction Data'!$D9476,'Transaction Data'!$A9476,"y")</f>
        <v>35</v>
      </c>
      <c r="Q9476" s="2" t="str">
        <f>FLOOR('Transaction Data'!$P9476,15)&amp;"-"&amp;FLOOR('Transaction Data'!$P9476,15)+14</f>
        <v>30-44</v>
      </c>
      <c r="R9476" s="2" t="str">
        <f>IF('Transaction Data'!$L9476&lt;=10,"Less Expensive","Expensive")</f>
        <v>Less Expensive</v>
      </c>
      <c r="S9476" s="4">
        <f>WEEKDAY('Transaction Data'!$A9476)</f>
        <v>3</v>
      </c>
      <c r="T9476" s="2" t="str">
        <f>IF(WEEKDAY('Transaction Data'!$A9476,2)&lt;6,"Weekday","Weekend")</f>
        <v>Weekday</v>
      </c>
    </row>
    <row r="9477" ht="15.75" customHeight="1">
      <c r="A9477" s="1">
        <v>45459.0</v>
      </c>
      <c r="B9477" s="2" t="s">
        <v>8642</v>
      </c>
      <c r="C9477" s="2" t="s">
        <v>47</v>
      </c>
      <c r="D9477" s="1">
        <v>27210.0</v>
      </c>
      <c r="E9477" s="2" t="s">
        <v>27</v>
      </c>
      <c r="F9477" s="2">
        <v>292.0</v>
      </c>
      <c r="G9477" s="2" t="s">
        <v>44</v>
      </c>
      <c r="H9477" s="2" t="s">
        <v>42</v>
      </c>
      <c r="I9477" s="2" t="s">
        <v>25</v>
      </c>
      <c r="J9477" s="2" t="str">
        <f t="array" ref="J9477">XLOOKUP('Transaction Data'!$G9477,Product_Code,Biscuit_Brand)</f>
        <v>Butter Crunch</v>
      </c>
      <c r="K9477" s="2">
        <f t="array" ref="K9477">XLOOKUP('Transaction Data'!$G9477,Product_Code,Cost)</f>
        <v>10</v>
      </c>
      <c r="L9477" s="2">
        <f t="array" ref="L9477">XLOOKUP('Transaction Data'!$G9477,Product_Code,Unit_Price)</f>
        <v>11</v>
      </c>
      <c r="M9477" s="3">
        <f>'Transaction Data'!$F9477*'Transaction Data'!$K9477</f>
        <v>2920</v>
      </c>
      <c r="N9477" s="3">
        <f>'Transaction Data'!$F9477*'Transaction Data'!$L9477</f>
        <v>3212</v>
      </c>
      <c r="O9477" s="3">
        <f>'Transaction Data'!$N9477-'Transaction Data'!$M9477</f>
        <v>292</v>
      </c>
      <c r="P9477" s="2">
        <f>DATEDIF('Transaction Data'!$D9477,'Transaction Data'!$A9477,"y")</f>
        <v>49</v>
      </c>
      <c r="Q9477" s="2" t="str">
        <f>FLOOR('Transaction Data'!$P9477,15)&amp;"-"&amp;FLOOR('Transaction Data'!$P9477,15)+14</f>
        <v>45-59</v>
      </c>
      <c r="R9477" s="2" t="str">
        <f>IF('Transaction Data'!$L9477&lt;=10,"Less Expensive","Expensive")</f>
        <v>Expensive</v>
      </c>
      <c r="S9477" s="4">
        <f>WEEKDAY('Transaction Data'!$A9477)</f>
        <v>1</v>
      </c>
      <c r="T9477" s="2" t="str">
        <f>IF(WEEKDAY('Transaction Data'!$A9477,2)&lt;6,"Weekday","Weekend")</f>
        <v>Weekend</v>
      </c>
    </row>
    <row r="9478" ht="15.75" customHeight="1">
      <c r="A9478" s="1">
        <v>45444.0</v>
      </c>
      <c r="B9478" s="2" t="s">
        <v>8643</v>
      </c>
      <c r="C9478" s="2" t="s">
        <v>72</v>
      </c>
      <c r="D9478" s="1">
        <v>20475.0</v>
      </c>
      <c r="E9478" s="2" t="s">
        <v>37</v>
      </c>
      <c r="F9478" s="2">
        <v>225.0</v>
      </c>
      <c r="G9478" s="2" t="s">
        <v>60</v>
      </c>
      <c r="H9478" s="2" t="s">
        <v>45</v>
      </c>
      <c r="I9478" s="2" t="s">
        <v>25</v>
      </c>
      <c r="J9478" s="2" t="str">
        <f t="array" ref="J9478">XLOOKUP('Transaction Data'!$G9478,Product_Code,Biscuit_Brand)</f>
        <v>Peanut Butter Bites</v>
      </c>
      <c r="K9478" s="2">
        <f t="array" ref="K9478">XLOOKUP('Transaction Data'!$G9478,Product_Code,Cost)</f>
        <v>5</v>
      </c>
      <c r="L9478" s="2">
        <f t="array" ref="L9478">XLOOKUP('Transaction Data'!$G9478,Product_Code,Unit_Price)</f>
        <v>7</v>
      </c>
      <c r="M9478" s="3">
        <f>'Transaction Data'!$F9478*'Transaction Data'!$K9478</f>
        <v>1125</v>
      </c>
      <c r="N9478" s="3">
        <f>'Transaction Data'!$F9478*'Transaction Data'!$L9478</f>
        <v>1575</v>
      </c>
      <c r="O9478" s="3">
        <f>'Transaction Data'!$N9478-'Transaction Data'!$M9478</f>
        <v>450</v>
      </c>
      <c r="P9478" s="2">
        <f>DATEDIF('Transaction Data'!$D9478,'Transaction Data'!$A9478,"y")</f>
        <v>68</v>
      </c>
      <c r="Q9478" s="2" t="str">
        <f>FLOOR('Transaction Data'!$P9478,15)&amp;"-"&amp;FLOOR('Transaction Data'!$P9478,15)+14</f>
        <v>60-74</v>
      </c>
      <c r="R9478" s="2" t="str">
        <f>IF('Transaction Data'!$L9478&lt;=10,"Less Expensive","Expensive")</f>
        <v>Less Expensive</v>
      </c>
      <c r="S9478" s="4">
        <f>WEEKDAY('Transaction Data'!$A9478)</f>
        <v>7</v>
      </c>
      <c r="T9478" s="2" t="str">
        <f>IF(WEEKDAY('Transaction Data'!$A9478,2)&lt;6,"Weekday","Weekend")</f>
        <v>Weekend</v>
      </c>
    </row>
    <row r="9479" ht="15.75" customHeight="1">
      <c r="A9479" s="1">
        <v>45292.0</v>
      </c>
      <c r="B9479" s="2" t="s">
        <v>8644</v>
      </c>
      <c r="C9479" s="2" t="s">
        <v>21</v>
      </c>
      <c r="D9479" s="1">
        <v>23558.0</v>
      </c>
      <c r="E9479" s="2" t="s">
        <v>37</v>
      </c>
      <c r="F9479" s="2">
        <v>17.0</v>
      </c>
      <c r="G9479" s="2" t="s">
        <v>44</v>
      </c>
      <c r="H9479" s="2" t="s">
        <v>24</v>
      </c>
      <c r="I9479" s="2" t="s">
        <v>25</v>
      </c>
      <c r="J9479" s="2" t="str">
        <f t="array" ref="J9479">XLOOKUP('Transaction Data'!$G9479,Product_Code,Biscuit_Brand)</f>
        <v>Butter Crunch</v>
      </c>
      <c r="K9479" s="2">
        <f t="array" ref="K9479">XLOOKUP('Transaction Data'!$G9479,Product_Code,Cost)</f>
        <v>10</v>
      </c>
      <c r="L9479" s="2">
        <f t="array" ref="L9479">XLOOKUP('Transaction Data'!$G9479,Product_Code,Unit_Price)</f>
        <v>11</v>
      </c>
      <c r="M9479" s="3">
        <f>'Transaction Data'!$F9479*'Transaction Data'!$K9479</f>
        <v>170</v>
      </c>
      <c r="N9479" s="3">
        <f>'Transaction Data'!$F9479*'Transaction Data'!$L9479</f>
        <v>187</v>
      </c>
      <c r="O9479" s="3">
        <f>'Transaction Data'!$N9479-'Transaction Data'!$M9479</f>
        <v>17</v>
      </c>
      <c r="P9479" s="2">
        <f>DATEDIF('Transaction Data'!$D9479,'Transaction Data'!$A9479,"y")</f>
        <v>59</v>
      </c>
      <c r="Q9479" s="2" t="str">
        <f>FLOOR('Transaction Data'!$P9479,15)&amp;"-"&amp;FLOOR('Transaction Data'!$P9479,15)+14</f>
        <v>45-59</v>
      </c>
      <c r="R9479" s="2" t="str">
        <f>IF('Transaction Data'!$L9479&lt;=10,"Less Expensive","Expensive")</f>
        <v>Expensive</v>
      </c>
      <c r="S9479" s="4">
        <f>WEEKDAY('Transaction Data'!$A9479)</f>
        <v>2</v>
      </c>
      <c r="T9479" s="2" t="str">
        <f>IF(WEEKDAY('Transaction Data'!$A9479,2)&lt;6,"Weekday","Weekend")</f>
        <v>Weekday</v>
      </c>
    </row>
    <row r="9480" ht="15.75" customHeight="1">
      <c r="A9480" s="1">
        <v>45466.0</v>
      </c>
      <c r="B9480" s="2" t="s">
        <v>8645</v>
      </c>
      <c r="C9480" s="2" t="s">
        <v>78</v>
      </c>
      <c r="D9480" s="1">
        <v>33912.0</v>
      </c>
      <c r="E9480" s="2" t="s">
        <v>27</v>
      </c>
      <c r="F9480" s="2">
        <v>291.0</v>
      </c>
      <c r="G9480" s="2" t="s">
        <v>44</v>
      </c>
      <c r="H9480" s="2" t="s">
        <v>29</v>
      </c>
      <c r="I9480" s="2" t="s">
        <v>25</v>
      </c>
      <c r="J9480" s="2" t="str">
        <f t="array" ref="J9480">XLOOKUP('Transaction Data'!$G9480,Product_Code,Biscuit_Brand)</f>
        <v>Butter Crunch</v>
      </c>
      <c r="K9480" s="2">
        <f t="array" ref="K9480">XLOOKUP('Transaction Data'!$G9480,Product_Code,Cost)</f>
        <v>10</v>
      </c>
      <c r="L9480" s="2">
        <f t="array" ref="L9480">XLOOKUP('Transaction Data'!$G9480,Product_Code,Unit_Price)</f>
        <v>11</v>
      </c>
      <c r="M9480" s="3">
        <f>'Transaction Data'!$F9480*'Transaction Data'!$K9480</f>
        <v>2910</v>
      </c>
      <c r="N9480" s="3">
        <f>'Transaction Data'!$F9480*'Transaction Data'!$L9480</f>
        <v>3201</v>
      </c>
      <c r="O9480" s="3">
        <f>'Transaction Data'!$N9480-'Transaction Data'!$M9480</f>
        <v>291</v>
      </c>
      <c r="P9480" s="2">
        <f>DATEDIF('Transaction Data'!$D9480,'Transaction Data'!$A9480,"y")</f>
        <v>31</v>
      </c>
      <c r="Q9480" s="2" t="str">
        <f>FLOOR('Transaction Data'!$P9480,15)&amp;"-"&amp;FLOOR('Transaction Data'!$P9480,15)+14</f>
        <v>30-44</v>
      </c>
      <c r="R9480" s="2" t="str">
        <f>IF('Transaction Data'!$L9480&lt;=10,"Less Expensive","Expensive")</f>
        <v>Expensive</v>
      </c>
      <c r="S9480" s="4">
        <f>WEEKDAY('Transaction Data'!$A9480)</f>
        <v>1</v>
      </c>
      <c r="T9480" s="2" t="str">
        <f>IF(WEEKDAY('Transaction Data'!$A9480,2)&lt;6,"Weekday","Weekend")</f>
        <v>Weekend</v>
      </c>
    </row>
    <row r="9481" ht="15.75" customHeight="1">
      <c r="A9481" s="1">
        <v>45305.0</v>
      </c>
      <c r="B9481" s="2" t="s">
        <v>8646</v>
      </c>
      <c r="C9481" s="2" t="s">
        <v>78</v>
      </c>
      <c r="D9481" s="1">
        <v>38028.0</v>
      </c>
      <c r="E9481" s="2" t="s">
        <v>27</v>
      </c>
      <c r="F9481" s="2">
        <v>25.0</v>
      </c>
      <c r="G9481" s="2" t="s">
        <v>61</v>
      </c>
      <c r="H9481" s="2" t="s">
        <v>42</v>
      </c>
      <c r="I9481" s="2" t="s">
        <v>25</v>
      </c>
      <c r="J9481" s="2" t="str">
        <f t="array" ref="J9481">XLOOKUP('Transaction Data'!$G9481,Product_Code,Biscuit_Brand)</f>
        <v>Choco Delight</v>
      </c>
      <c r="K9481" s="2">
        <f t="array" ref="K9481">XLOOKUP('Transaction Data'!$G9481,Product_Code,Cost)</f>
        <v>3</v>
      </c>
      <c r="L9481" s="2">
        <f t="array" ref="L9481">XLOOKUP('Transaction Data'!$G9481,Product_Code,Unit_Price)</f>
        <v>5</v>
      </c>
      <c r="M9481" s="3">
        <f>'Transaction Data'!$F9481*'Transaction Data'!$K9481</f>
        <v>75</v>
      </c>
      <c r="N9481" s="3">
        <f>'Transaction Data'!$F9481*'Transaction Data'!$L9481</f>
        <v>125</v>
      </c>
      <c r="O9481" s="3">
        <f>'Transaction Data'!$N9481-'Transaction Data'!$M9481</f>
        <v>50</v>
      </c>
      <c r="P9481" s="2">
        <f>DATEDIF('Transaction Data'!$D9481,'Transaction Data'!$A9481,"y")</f>
        <v>19</v>
      </c>
      <c r="Q9481" s="2" t="str">
        <f>FLOOR('Transaction Data'!$P9481,15)&amp;"-"&amp;FLOOR('Transaction Data'!$P9481,15)+14</f>
        <v>15-29</v>
      </c>
      <c r="R9481" s="2" t="str">
        <f>IF('Transaction Data'!$L9481&lt;=10,"Less Expensive","Expensive")</f>
        <v>Less Expensive</v>
      </c>
      <c r="S9481" s="4">
        <f>WEEKDAY('Transaction Data'!$A9481)</f>
        <v>1</v>
      </c>
      <c r="T9481" s="2" t="str">
        <f>IF(WEEKDAY('Transaction Data'!$A9481,2)&lt;6,"Weekday","Weekend")</f>
        <v>Weekend</v>
      </c>
    </row>
    <row r="9482" ht="15.75" customHeight="1">
      <c r="A9482" s="1">
        <v>45493.0</v>
      </c>
      <c r="B9482" s="2" t="s">
        <v>8647</v>
      </c>
      <c r="C9482" s="2" t="s">
        <v>78</v>
      </c>
      <c r="D9482" s="1">
        <v>30845.0</v>
      </c>
      <c r="E9482" s="2" t="s">
        <v>63</v>
      </c>
      <c r="F9482" s="2">
        <v>65.0</v>
      </c>
      <c r="G9482" s="2" t="s">
        <v>28</v>
      </c>
      <c r="H9482" s="2" t="s">
        <v>45</v>
      </c>
      <c r="I9482" s="2" t="s">
        <v>25</v>
      </c>
      <c r="J9482" s="2" t="str">
        <f t="array" ref="J9482">XLOOKUP('Transaction Data'!$G9482,Product_Code,Biscuit_Brand)</f>
        <v>Shortbread</v>
      </c>
      <c r="K9482" s="2">
        <f t="array" ref="K9482">XLOOKUP('Transaction Data'!$G9482,Product_Code,Cost)</f>
        <v>10</v>
      </c>
      <c r="L9482" s="2">
        <f t="array" ref="L9482">XLOOKUP('Transaction Data'!$G9482,Product_Code,Unit_Price)</f>
        <v>45</v>
      </c>
      <c r="M9482" s="3">
        <f>'Transaction Data'!$F9482*'Transaction Data'!$K9482</f>
        <v>650</v>
      </c>
      <c r="N9482" s="3">
        <f>'Transaction Data'!$F9482*'Transaction Data'!$L9482</f>
        <v>2925</v>
      </c>
      <c r="O9482" s="3">
        <f>'Transaction Data'!$N9482-'Transaction Data'!$M9482</f>
        <v>2275</v>
      </c>
      <c r="P9482" s="2">
        <f>DATEDIF('Transaction Data'!$D9482,'Transaction Data'!$A9482,"y")</f>
        <v>40</v>
      </c>
      <c r="Q9482" s="2" t="str">
        <f>FLOOR('Transaction Data'!$P9482,15)&amp;"-"&amp;FLOOR('Transaction Data'!$P9482,15)+14</f>
        <v>30-44</v>
      </c>
      <c r="R9482" s="2" t="str">
        <f>IF('Transaction Data'!$L9482&lt;=10,"Less Expensive","Expensive")</f>
        <v>Expensive</v>
      </c>
      <c r="S9482" s="4">
        <f>WEEKDAY('Transaction Data'!$A9482)</f>
        <v>7</v>
      </c>
      <c r="T9482" s="2" t="str">
        <f>IF(WEEKDAY('Transaction Data'!$A9482,2)&lt;6,"Weekday","Weekend")</f>
        <v>Weekend</v>
      </c>
    </row>
    <row r="9483" ht="15.75" customHeight="1">
      <c r="A9483" s="1">
        <v>45334.0</v>
      </c>
      <c r="B9483" s="2" t="s">
        <v>8648</v>
      </c>
      <c r="C9483" s="2" t="s">
        <v>21</v>
      </c>
      <c r="D9483" s="1">
        <v>17550.0</v>
      </c>
      <c r="E9483" s="2" t="s">
        <v>27</v>
      </c>
      <c r="F9483" s="2">
        <v>28.0</v>
      </c>
      <c r="G9483" s="2" t="s">
        <v>60</v>
      </c>
      <c r="H9483" s="2" t="s">
        <v>24</v>
      </c>
      <c r="I9483" s="2" t="s">
        <v>25</v>
      </c>
      <c r="J9483" s="2" t="str">
        <f t="array" ref="J9483">XLOOKUP('Transaction Data'!$G9483,Product_Code,Biscuit_Brand)</f>
        <v>Peanut Butter Bites</v>
      </c>
      <c r="K9483" s="2">
        <f t="array" ref="K9483">XLOOKUP('Transaction Data'!$G9483,Product_Code,Cost)</f>
        <v>5</v>
      </c>
      <c r="L9483" s="2">
        <f t="array" ref="L9483">XLOOKUP('Transaction Data'!$G9483,Product_Code,Unit_Price)</f>
        <v>7</v>
      </c>
      <c r="M9483" s="3">
        <f>'Transaction Data'!$F9483*'Transaction Data'!$K9483</f>
        <v>140</v>
      </c>
      <c r="N9483" s="3">
        <f>'Transaction Data'!$F9483*'Transaction Data'!$L9483</f>
        <v>196</v>
      </c>
      <c r="O9483" s="3">
        <f>'Transaction Data'!$N9483-'Transaction Data'!$M9483</f>
        <v>56</v>
      </c>
      <c r="P9483" s="2">
        <f>DATEDIF('Transaction Data'!$D9483,'Transaction Data'!$A9483,"y")</f>
        <v>76</v>
      </c>
      <c r="Q9483" s="2" t="str">
        <f>FLOOR('Transaction Data'!$P9483,15)&amp;"-"&amp;FLOOR('Transaction Data'!$P9483,15)+14</f>
        <v>75-89</v>
      </c>
      <c r="R9483" s="2" t="str">
        <f>IF('Transaction Data'!$L9483&lt;=10,"Less Expensive","Expensive")</f>
        <v>Less Expensive</v>
      </c>
      <c r="S9483" s="4">
        <f>WEEKDAY('Transaction Data'!$A9483)</f>
        <v>2</v>
      </c>
      <c r="T9483" s="2" t="str">
        <f>IF(WEEKDAY('Transaction Data'!$A9483,2)&lt;6,"Weekday","Weekend")</f>
        <v>Weekday</v>
      </c>
    </row>
    <row r="9484" ht="15.75" customHeight="1">
      <c r="A9484" s="1">
        <v>45373.0</v>
      </c>
      <c r="B9484" s="2" t="s">
        <v>1153</v>
      </c>
      <c r="C9484" s="2" t="s">
        <v>78</v>
      </c>
      <c r="D9484" s="1">
        <v>33159.0</v>
      </c>
      <c r="E9484" s="2" t="s">
        <v>63</v>
      </c>
      <c r="F9484" s="2">
        <v>84.0</v>
      </c>
      <c r="G9484" s="2" t="s">
        <v>28</v>
      </c>
      <c r="H9484" s="2" t="s">
        <v>29</v>
      </c>
      <c r="I9484" s="2" t="s">
        <v>25</v>
      </c>
      <c r="J9484" s="2" t="str">
        <f t="array" ref="J9484">XLOOKUP('Transaction Data'!$G9484,Product_Code,Biscuit_Brand)</f>
        <v>Shortbread</v>
      </c>
      <c r="K9484" s="2">
        <f t="array" ref="K9484">XLOOKUP('Transaction Data'!$G9484,Product_Code,Cost)</f>
        <v>10</v>
      </c>
      <c r="L9484" s="2">
        <f t="array" ref="L9484">XLOOKUP('Transaction Data'!$G9484,Product_Code,Unit_Price)</f>
        <v>45</v>
      </c>
      <c r="M9484" s="3">
        <f>'Transaction Data'!$F9484*'Transaction Data'!$K9484</f>
        <v>840</v>
      </c>
      <c r="N9484" s="3">
        <f>'Transaction Data'!$F9484*'Transaction Data'!$L9484</f>
        <v>3780</v>
      </c>
      <c r="O9484" s="3">
        <f>'Transaction Data'!$N9484-'Transaction Data'!$M9484</f>
        <v>2940</v>
      </c>
      <c r="P9484" s="2">
        <f>DATEDIF('Transaction Data'!$D9484,'Transaction Data'!$A9484,"y")</f>
        <v>33</v>
      </c>
      <c r="Q9484" s="2" t="str">
        <f>FLOOR('Transaction Data'!$P9484,15)&amp;"-"&amp;FLOOR('Transaction Data'!$P9484,15)+14</f>
        <v>30-44</v>
      </c>
      <c r="R9484" s="2" t="str">
        <f>IF('Transaction Data'!$L9484&lt;=10,"Less Expensive","Expensive")</f>
        <v>Expensive</v>
      </c>
      <c r="S9484" s="4">
        <f>WEEKDAY('Transaction Data'!$A9484)</f>
        <v>6</v>
      </c>
      <c r="T9484" s="2" t="str">
        <f>IF(WEEKDAY('Transaction Data'!$A9484,2)&lt;6,"Weekday","Weekend")</f>
        <v>Weekday</v>
      </c>
    </row>
    <row r="9485" ht="15.75" customHeight="1">
      <c r="A9485" s="1">
        <v>45326.0</v>
      </c>
      <c r="B9485" s="2" t="s">
        <v>8649</v>
      </c>
      <c r="C9485" s="2" t="s">
        <v>72</v>
      </c>
      <c r="D9485" s="1">
        <v>38486.0</v>
      </c>
      <c r="E9485" s="2" t="s">
        <v>63</v>
      </c>
      <c r="F9485" s="2">
        <v>177.0</v>
      </c>
      <c r="G9485" s="2" t="s">
        <v>61</v>
      </c>
      <c r="H9485" s="2" t="s">
        <v>29</v>
      </c>
      <c r="I9485" s="2" t="s">
        <v>25</v>
      </c>
      <c r="J9485" s="2" t="str">
        <f t="array" ref="J9485">XLOOKUP('Transaction Data'!$G9485,Product_Code,Biscuit_Brand)</f>
        <v>Choco Delight</v>
      </c>
      <c r="K9485" s="2">
        <f t="array" ref="K9485">XLOOKUP('Transaction Data'!$G9485,Product_Code,Cost)</f>
        <v>3</v>
      </c>
      <c r="L9485" s="2">
        <f t="array" ref="L9485">XLOOKUP('Transaction Data'!$G9485,Product_Code,Unit_Price)</f>
        <v>5</v>
      </c>
      <c r="M9485" s="3">
        <f>'Transaction Data'!$F9485*'Transaction Data'!$K9485</f>
        <v>531</v>
      </c>
      <c r="N9485" s="3">
        <f>'Transaction Data'!$F9485*'Transaction Data'!$L9485</f>
        <v>885</v>
      </c>
      <c r="O9485" s="3">
        <f>'Transaction Data'!$N9485-'Transaction Data'!$M9485</f>
        <v>354</v>
      </c>
      <c r="P9485" s="2">
        <f>DATEDIF('Transaction Data'!$D9485,'Transaction Data'!$A9485,"y")</f>
        <v>18</v>
      </c>
      <c r="Q9485" s="2" t="str">
        <f>FLOOR('Transaction Data'!$P9485,15)&amp;"-"&amp;FLOOR('Transaction Data'!$P9485,15)+14</f>
        <v>15-29</v>
      </c>
      <c r="R9485" s="2" t="str">
        <f>IF('Transaction Data'!$L9485&lt;=10,"Less Expensive","Expensive")</f>
        <v>Less Expensive</v>
      </c>
      <c r="S9485" s="4">
        <f>WEEKDAY('Transaction Data'!$A9485)</f>
        <v>1</v>
      </c>
      <c r="T9485" s="2" t="str">
        <f>IF(WEEKDAY('Transaction Data'!$A9485,2)&lt;6,"Weekday","Weekend")</f>
        <v>Weekend</v>
      </c>
    </row>
    <row r="9486" ht="15.75" customHeight="1">
      <c r="A9486" s="1">
        <v>45395.0</v>
      </c>
      <c r="B9486" s="2" t="s">
        <v>8650</v>
      </c>
      <c r="C9486" s="2" t="s">
        <v>32</v>
      </c>
      <c r="D9486" s="1">
        <v>16789.0</v>
      </c>
      <c r="E9486" s="2" t="s">
        <v>63</v>
      </c>
      <c r="F9486" s="2">
        <v>295.0</v>
      </c>
      <c r="G9486" s="2" t="s">
        <v>60</v>
      </c>
      <c r="H9486" s="2" t="s">
        <v>34</v>
      </c>
      <c r="I9486" s="2" t="s">
        <v>25</v>
      </c>
      <c r="J9486" s="2" t="str">
        <f t="array" ref="J9486">XLOOKUP('Transaction Data'!$G9486,Product_Code,Biscuit_Brand)</f>
        <v>Peanut Butter Bites</v>
      </c>
      <c r="K9486" s="2">
        <f t="array" ref="K9486">XLOOKUP('Transaction Data'!$G9486,Product_Code,Cost)</f>
        <v>5</v>
      </c>
      <c r="L9486" s="2">
        <f t="array" ref="L9486">XLOOKUP('Transaction Data'!$G9486,Product_Code,Unit_Price)</f>
        <v>7</v>
      </c>
      <c r="M9486" s="3">
        <f>'Transaction Data'!$F9486*'Transaction Data'!$K9486</f>
        <v>1475</v>
      </c>
      <c r="N9486" s="3">
        <f>'Transaction Data'!$F9486*'Transaction Data'!$L9486</f>
        <v>2065</v>
      </c>
      <c r="O9486" s="3">
        <f>'Transaction Data'!$N9486-'Transaction Data'!$M9486</f>
        <v>590</v>
      </c>
      <c r="P9486" s="2">
        <f>DATEDIF('Transaction Data'!$D9486,'Transaction Data'!$A9486,"y")</f>
        <v>78</v>
      </c>
      <c r="Q9486" s="2" t="str">
        <f>FLOOR('Transaction Data'!$P9486,15)&amp;"-"&amp;FLOOR('Transaction Data'!$P9486,15)+14</f>
        <v>75-89</v>
      </c>
      <c r="R9486" s="2" t="str">
        <f>IF('Transaction Data'!$L9486&lt;=10,"Less Expensive","Expensive")</f>
        <v>Less Expensive</v>
      </c>
      <c r="S9486" s="4">
        <f>WEEKDAY('Transaction Data'!$A9486)</f>
        <v>7</v>
      </c>
      <c r="T9486" s="2" t="str">
        <f>IF(WEEKDAY('Transaction Data'!$A9486,2)&lt;6,"Weekday","Weekend")</f>
        <v>Weekend</v>
      </c>
    </row>
    <row r="9487" ht="15.75" customHeight="1">
      <c r="A9487" s="1">
        <v>45477.0</v>
      </c>
      <c r="B9487" s="2" t="s">
        <v>8651</v>
      </c>
      <c r="C9487" s="2" t="s">
        <v>69</v>
      </c>
      <c r="D9487" s="1">
        <v>22115.0</v>
      </c>
      <c r="E9487" s="2" t="s">
        <v>22</v>
      </c>
      <c r="F9487" s="2">
        <v>26.0</v>
      </c>
      <c r="G9487" s="2" t="s">
        <v>38</v>
      </c>
      <c r="H9487" s="2" t="s">
        <v>24</v>
      </c>
      <c r="I9487" s="2" t="s">
        <v>25</v>
      </c>
      <c r="J9487" s="2" t="str">
        <f t="array" ref="J9487">XLOOKUP('Transaction Data'!$G9487,Product_Code,Biscuit_Brand)</f>
        <v>Ginger Snaps</v>
      </c>
      <c r="K9487" s="2">
        <f t="array" ref="K9487">XLOOKUP('Transaction Data'!$G9487,Product_Code,Cost)</f>
        <v>14</v>
      </c>
      <c r="L9487" s="2">
        <f t="array" ref="L9487">XLOOKUP('Transaction Data'!$G9487,Product_Code,Unit_Price)</f>
        <v>28</v>
      </c>
      <c r="M9487" s="3">
        <f>'Transaction Data'!$F9487*'Transaction Data'!$K9487</f>
        <v>364</v>
      </c>
      <c r="N9487" s="3">
        <f>'Transaction Data'!$F9487*'Transaction Data'!$L9487</f>
        <v>728</v>
      </c>
      <c r="O9487" s="3">
        <f>'Transaction Data'!$N9487-'Transaction Data'!$M9487</f>
        <v>364</v>
      </c>
      <c r="P9487" s="2">
        <f>DATEDIF('Transaction Data'!$D9487,'Transaction Data'!$A9487,"y")</f>
        <v>63</v>
      </c>
      <c r="Q9487" s="2" t="str">
        <f>FLOOR('Transaction Data'!$P9487,15)&amp;"-"&amp;FLOOR('Transaction Data'!$P9487,15)+14</f>
        <v>60-74</v>
      </c>
      <c r="R9487" s="2" t="str">
        <f>IF('Transaction Data'!$L9487&lt;=10,"Less Expensive","Expensive")</f>
        <v>Expensive</v>
      </c>
      <c r="S9487" s="4">
        <f>WEEKDAY('Transaction Data'!$A9487)</f>
        <v>5</v>
      </c>
      <c r="T9487" s="2" t="str">
        <f>IF(WEEKDAY('Transaction Data'!$A9487,2)&lt;6,"Weekday","Weekend")</f>
        <v>Weekday</v>
      </c>
    </row>
    <row r="9488" ht="15.75" customHeight="1">
      <c r="A9488" s="1">
        <v>45444.0</v>
      </c>
      <c r="B9488" s="2" t="s">
        <v>8652</v>
      </c>
      <c r="C9488" s="2" t="s">
        <v>78</v>
      </c>
      <c r="D9488" s="1">
        <v>20717.0</v>
      </c>
      <c r="E9488" s="2" t="s">
        <v>63</v>
      </c>
      <c r="F9488" s="2">
        <v>422.0</v>
      </c>
      <c r="G9488" s="2" t="s">
        <v>33</v>
      </c>
      <c r="H9488" s="2" t="s">
        <v>42</v>
      </c>
      <c r="I9488" s="2" t="s">
        <v>25</v>
      </c>
      <c r="J9488" s="2" t="str">
        <f t="array" ref="J9488">XLOOKUP('Transaction Data'!$G9488,Product_Code,Biscuit_Brand)</f>
        <v>Caramel Biscuits</v>
      </c>
      <c r="K9488" s="2">
        <f t="array" ref="K9488">XLOOKUP('Transaction Data'!$G9488,Product_Code,Cost)</f>
        <v>18</v>
      </c>
      <c r="L9488" s="2">
        <f t="array" ref="L9488">XLOOKUP('Transaction Data'!$G9488,Product_Code,Unit_Price)</f>
        <v>22</v>
      </c>
      <c r="M9488" s="3">
        <f>'Transaction Data'!$F9488*'Transaction Data'!$K9488</f>
        <v>7596</v>
      </c>
      <c r="N9488" s="3">
        <f>'Transaction Data'!$F9488*'Transaction Data'!$L9488</f>
        <v>9284</v>
      </c>
      <c r="O9488" s="3">
        <f>'Transaction Data'!$N9488-'Transaction Data'!$M9488</f>
        <v>1688</v>
      </c>
      <c r="P9488" s="2">
        <f>DATEDIF('Transaction Data'!$D9488,'Transaction Data'!$A9488,"y")</f>
        <v>67</v>
      </c>
      <c r="Q9488" s="2" t="str">
        <f>FLOOR('Transaction Data'!$P9488,15)&amp;"-"&amp;FLOOR('Transaction Data'!$P9488,15)+14</f>
        <v>60-74</v>
      </c>
      <c r="R9488" s="2" t="str">
        <f>IF('Transaction Data'!$L9488&lt;=10,"Less Expensive","Expensive")</f>
        <v>Expensive</v>
      </c>
      <c r="S9488" s="4">
        <f>WEEKDAY('Transaction Data'!$A9488)</f>
        <v>7</v>
      </c>
      <c r="T9488" s="2" t="str">
        <f>IF(WEEKDAY('Transaction Data'!$A9488,2)&lt;6,"Weekday","Weekend")</f>
        <v>Weekend</v>
      </c>
    </row>
    <row r="9489" ht="15.75" customHeight="1">
      <c r="A9489" s="1">
        <v>45331.0</v>
      </c>
      <c r="B9489" s="2" t="s">
        <v>8653</v>
      </c>
      <c r="C9489" s="2" t="s">
        <v>69</v>
      </c>
      <c r="D9489" s="1">
        <v>34186.0</v>
      </c>
      <c r="E9489" s="2" t="s">
        <v>63</v>
      </c>
      <c r="F9489" s="2">
        <v>109.0</v>
      </c>
      <c r="G9489" s="2" t="s">
        <v>61</v>
      </c>
      <c r="H9489" s="2" t="s">
        <v>45</v>
      </c>
      <c r="I9489" s="2" t="s">
        <v>25</v>
      </c>
      <c r="J9489" s="2" t="str">
        <f t="array" ref="J9489">XLOOKUP('Transaction Data'!$G9489,Product_Code,Biscuit_Brand)</f>
        <v>Choco Delight</v>
      </c>
      <c r="K9489" s="2">
        <f t="array" ref="K9489">XLOOKUP('Transaction Data'!$G9489,Product_Code,Cost)</f>
        <v>3</v>
      </c>
      <c r="L9489" s="2">
        <f t="array" ref="L9489">XLOOKUP('Transaction Data'!$G9489,Product_Code,Unit_Price)</f>
        <v>5</v>
      </c>
      <c r="M9489" s="3">
        <f>'Transaction Data'!$F9489*'Transaction Data'!$K9489</f>
        <v>327</v>
      </c>
      <c r="N9489" s="3">
        <f>'Transaction Data'!$F9489*'Transaction Data'!$L9489</f>
        <v>545</v>
      </c>
      <c r="O9489" s="3">
        <f>'Transaction Data'!$N9489-'Transaction Data'!$M9489</f>
        <v>218</v>
      </c>
      <c r="P9489" s="2">
        <f>DATEDIF('Transaction Data'!$D9489,'Transaction Data'!$A9489,"y")</f>
        <v>30</v>
      </c>
      <c r="Q9489" s="2" t="str">
        <f>FLOOR('Transaction Data'!$P9489,15)&amp;"-"&amp;FLOOR('Transaction Data'!$P9489,15)+14</f>
        <v>30-44</v>
      </c>
      <c r="R9489" s="2" t="str">
        <f>IF('Transaction Data'!$L9489&lt;=10,"Less Expensive","Expensive")</f>
        <v>Less Expensive</v>
      </c>
      <c r="S9489" s="4">
        <f>WEEKDAY('Transaction Data'!$A9489)</f>
        <v>6</v>
      </c>
      <c r="T9489" s="2" t="str">
        <f>IF(WEEKDAY('Transaction Data'!$A9489,2)&lt;6,"Weekday","Weekend")</f>
        <v>Weekday</v>
      </c>
    </row>
    <row r="9490" ht="15.75" customHeight="1">
      <c r="A9490" s="1">
        <v>45437.0</v>
      </c>
      <c r="B9490" s="2" t="s">
        <v>8654</v>
      </c>
      <c r="C9490" s="2" t="s">
        <v>65</v>
      </c>
      <c r="D9490" s="1">
        <v>20306.0</v>
      </c>
      <c r="E9490" s="2" t="s">
        <v>27</v>
      </c>
      <c r="F9490" s="2">
        <v>329.0</v>
      </c>
      <c r="G9490" s="2" t="s">
        <v>23</v>
      </c>
      <c r="H9490" s="2" t="s">
        <v>24</v>
      </c>
      <c r="I9490" s="2" t="s">
        <v>25</v>
      </c>
      <c r="J9490" s="2" t="str">
        <f t="array" ref="J9490">XLOOKUP('Transaction Data'!$G9490,Product_Code,Biscuit_Brand)</f>
        <v>Cinnamon Swirls</v>
      </c>
      <c r="K9490" s="2">
        <f t="array" ref="K9490">XLOOKUP('Transaction Data'!$G9490,Product_Code,Cost)</f>
        <v>10</v>
      </c>
      <c r="L9490" s="2">
        <f t="array" ref="L9490">XLOOKUP('Transaction Data'!$G9490,Product_Code,Unit_Price)</f>
        <v>14</v>
      </c>
      <c r="M9490" s="3">
        <f>'Transaction Data'!$F9490*'Transaction Data'!$K9490</f>
        <v>3290</v>
      </c>
      <c r="N9490" s="3">
        <f>'Transaction Data'!$F9490*'Transaction Data'!$L9490</f>
        <v>4606</v>
      </c>
      <c r="O9490" s="3">
        <f>'Transaction Data'!$N9490-'Transaction Data'!$M9490</f>
        <v>1316</v>
      </c>
      <c r="P9490" s="2">
        <f>DATEDIF('Transaction Data'!$D9490,'Transaction Data'!$A9490,"y")</f>
        <v>68</v>
      </c>
      <c r="Q9490" s="2" t="str">
        <f>FLOOR('Transaction Data'!$P9490,15)&amp;"-"&amp;FLOOR('Transaction Data'!$P9490,15)+14</f>
        <v>60-74</v>
      </c>
      <c r="R9490" s="2" t="str">
        <f>IF('Transaction Data'!$L9490&lt;=10,"Less Expensive","Expensive")</f>
        <v>Expensive</v>
      </c>
      <c r="S9490" s="4">
        <f>WEEKDAY('Transaction Data'!$A9490)</f>
        <v>7</v>
      </c>
      <c r="T9490" s="2" t="str">
        <f>IF(WEEKDAY('Transaction Data'!$A9490,2)&lt;6,"Weekday","Weekend")</f>
        <v>Weekend</v>
      </c>
    </row>
    <row r="9491" ht="15.75" customHeight="1">
      <c r="A9491" s="1">
        <v>45325.0</v>
      </c>
      <c r="B9491" s="2" t="s">
        <v>8655</v>
      </c>
      <c r="C9491" s="2" t="s">
        <v>69</v>
      </c>
      <c r="D9491" s="1">
        <v>18742.0</v>
      </c>
      <c r="E9491" s="2" t="s">
        <v>27</v>
      </c>
      <c r="F9491" s="2">
        <v>117.0</v>
      </c>
      <c r="G9491" s="2" t="s">
        <v>28</v>
      </c>
      <c r="H9491" s="2" t="s">
        <v>29</v>
      </c>
      <c r="I9491" s="2" t="s">
        <v>25</v>
      </c>
      <c r="J9491" s="2" t="str">
        <f t="array" ref="J9491">XLOOKUP('Transaction Data'!$G9491,Product_Code,Biscuit_Brand)</f>
        <v>Shortbread</v>
      </c>
      <c r="K9491" s="2">
        <f t="array" ref="K9491">XLOOKUP('Transaction Data'!$G9491,Product_Code,Cost)</f>
        <v>10</v>
      </c>
      <c r="L9491" s="2">
        <f t="array" ref="L9491">XLOOKUP('Transaction Data'!$G9491,Product_Code,Unit_Price)</f>
        <v>45</v>
      </c>
      <c r="M9491" s="3">
        <f>'Transaction Data'!$F9491*'Transaction Data'!$K9491</f>
        <v>1170</v>
      </c>
      <c r="N9491" s="3">
        <f>'Transaction Data'!$F9491*'Transaction Data'!$L9491</f>
        <v>5265</v>
      </c>
      <c r="O9491" s="3">
        <f>'Transaction Data'!$N9491-'Transaction Data'!$M9491</f>
        <v>4095</v>
      </c>
      <c r="P9491" s="2">
        <f>DATEDIF('Transaction Data'!$D9491,'Transaction Data'!$A9491,"y")</f>
        <v>72</v>
      </c>
      <c r="Q9491" s="2" t="str">
        <f>FLOOR('Transaction Data'!$P9491,15)&amp;"-"&amp;FLOOR('Transaction Data'!$P9491,15)+14</f>
        <v>60-74</v>
      </c>
      <c r="R9491" s="2" t="str">
        <f>IF('Transaction Data'!$L9491&lt;=10,"Less Expensive","Expensive")</f>
        <v>Expensive</v>
      </c>
      <c r="S9491" s="4">
        <f>WEEKDAY('Transaction Data'!$A9491)</f>
        <v>7</v>
      </c>
      <c r="T9491" s="2" t="str">
        <f>IF(WEEKDAY('Transaction Data'!$A9491,2)&lt;6,"Weekday","Weekend")</f>
        <v>Weekend</v>
      </c>
    </row>
    <row r="9492" ht="15.75" customHeight="1">
      <c r="A9492" s="1">
        <v>45464.0</v>
      </c>
      <c r="B9492" s="2" t="s">
        <v>8656</v>
      </c>
      <c r="C9492" s="2" t="s">
        <v>51</v>
      </c>
      <c r="D9492" s="1">
        <v>17899.0</v>
      </c>
      <c r="E9492" s="2" t="s">
        <v>22</v>
      </c>
      <c r="F9492" s="2">
        <v>265.0</v>
      </c>
      <c r="G9492" s="2" t="s">
        <v>23</v>
      </c>
      <c r="H9492" s="2" t="s">
        <v>42</v>
      </c>
      <c r="I9492" s="2" t="s">
        <v>25</v>
      </c>
      <c r="J9492" s="2" t="str">
        <f t="array" ref="J9492">XLOOKUP('Transaction Data'!$G9492,Product_Code,Biscuit_Brand)</f>
        <v>Cinnamon Swirls</v>
      </c>
      <c r="K9492" s="2">
        <f t="array" ref="K9492">XLOOKUP('Transaction Data'!$G9492,Product_Code,Cost)</f>
        <v>10</v>
      </c>
      <c r="L9492" s="2">
        <f t="array" ref="L9492">XLOOKUP('Transaction Data'!$G9492,Product_Code,Unit_Price)</f>
        <v>14</v>
      </c>
      <c r="M9492" s="3">
        <f>'Transaction Data'!$F9492*'Transaction Data'!$K9492</f>
        <v>2650</v>
      </c>
      <c r="N9492" s="3">
        <f>'Transaction Data'!$F9492*'Transaction Data'!$L9492</f>
        <v>3710</v>
      </c>
      <c r="O9492" s="3">
        <f>'Transaction Data'!$N9492-'Transaction Data'!$M9492</f>
        <v>1060</v>
      </c>
      <c r="P9492" s="2">
        <f>DATEDIF('Transaction Data'!$D9492,'Transaction Data'!$A9492,"y")</f>
        <v>75</v>
      </c>
      <c r="Q9492" s="2" t="str">
        <f>FLOOR('Transaction Data'!$P9492,15)&amp;"-"&amp;FLOOR('Transaction Data'!$P9492,15)+14</f>
        <v>75-89</v>
      </c>
      <c r="R9492" s="2" t="str">
        <f>IF('Transaction Data'!$L9492&lt;=10,"Less Expensive","Expensive")</f>
        <v>Expensive</v>
      </c>
      <c r="S9492" s="4">
        <f>WEEKDAY('Transaction Data'!$A9492)</f>
        <v>6</v>
      </c>
      <c r="T9492" s="2" t="str">
        <f>IF(WEEKDAY('Transaction Data'!$A9492,2)&lt;6,"Weekday","Weekend")</f>
        <v>Weekday</v>
      </c>
    </row>
    <row r="9493" ht="15.75" customHeight="1">
      <c r="A9493" s="1">
        <v>45316.0</v>
      </c>
      <c r="B9493" s="2" t="s">
        <v>8657</v>
      </c>
      <c r="C9493" s="2" t="s">
        <v>78</v>
      </c>
      <c r="D9493" s="1">
        <v>23559.0</v>
      </c>
      <c r="E9493" s="2" t="s">
        <v>22</v>
      </c>
      <c r="F9493" s="2">
        <v>443.0</v>
      </c>
      <c r="G9493" s="2" t="s">
        <v>44</v>
      </c>
      <c r="H9493" s="2" t="s">
        <v>45</v>
      </c>
      <c r="I9493" s="2" t="s">
        <v>25</v>
      </c>
      <c r="J9493" s="2" t="str">
        <f t="array" ref="J9493">XLOOKUP('Transaction Data'!$G9493,Product_Code,Biscuit_Brand)</f>
        <v>Butter Crunch</v>
      </c>
      <c r="K9493" s="2">
        <f t="array" ref="K9493">XLOOKUP('Transaction Data'!$G9493,Product_Code,Cost)</f>
        <v>10</v>
      </c>
      <c r="L9493" s="2">
        <f t="array" ref="L9493">XLOOKUP('Transaction Data'!$G9493,Product_Code,Unit_Price)</f>
        <v>11</v>
      </c>
      <c r="M9493" s="3">
        <f>'Transaction Data'!$F9493*'Transaction Data'!$K9493</f>
        <v>4430</v>
      </c>
      <c r="N9493" s="3">
        <f>'Transaction Data'!$F9493*'Transaction Data'!$L9493</f>
        <v>4873</v>
      </c>
      <c r="O9493" s="3">
        <f>'Transaction Data'!$N9493-'Transaction Data'!$M9493</f>
        <v>443</v>
      </c>
      <c r="P9493" s="2">
        <f>DATEDIF('Transaction Data'!$D9493,'Transaction Data'!$A9493,"y")</f>
        <v>59</v>
      </c>
      <c r="Q9493" s="2" t="str">
        <f>FLOOR('Transaction Data'!$P9493,15)&amp;"-"&amp;FLOOR('Transaction Data'!$P9493,15)+14</f>
        <v>45-59</v>
      </c>
      <c r="R9493" s="2" t="str">
        <f>IF('Transaction Data'!$L9493&lt;=10,"Less Expensive","Expensive")</f>
        <v>Expensive</v>
      </c>
      <c r="S9493" s="4">
        <f>WEEKDAY('Transaction Data'!$A9493)</f>
        <v>5</v>
      </c>
      <c r="T9493" s="2" t="str">
        <f>IF(WEEKDAY('Transaction Data'!$A9493,2)&lt;6,"Weekday","Weekend")</f>
        <v>Weekday</v>
      </c>
    </row>
    <row r="9494" ht="15.75" customHeight="1">
      <c r="A9494" s="1">
        <v>45400.0</v>
      </c>
      <c r="B9494" s="2" t="s">
        <v>8658</v>
      </c>
      <c r="C9494" s="2" t="s">
        <v>41</v>
      </c>
      <c r="D9494" s="1">
        <v>25439.0</v>
      </c>
      <c r="E9494" s="2" t="s">
        <v>63</v>
      </c>
      <c r="F9494" s="2">
        <v>131.0</v>
      </c>
      <c r="G9494" s="2" t="s">
        <v>61</v>
      </c>
      <c r="H9494" s="2" t="s">
        <v>24</v>
      </c>
      <c r="I9494" s="2" t="s">
        <v>25</v>
      </c>
      <c r="J9494" s="2" t="str">
        <f t="array" ref="J9494">XLOOKUP('Transaction Data'!$G9494,Product_Code,Biscuit_Brand)</f>
        <v>Choco Delight</v>
      </c>
      <c r="K9494" s="2">
        <f t="array" ref="K9494">XLOOKUP('Transaction Data'!$G9494,Product_Code,Cost)</f>
        <v>3</v>
      </c>
      <c r="L9494" s="2">
        <f t="array" ref="L9494">XLOOKUP('Transaction Data'!$G9494,Product_Code,Unit_Price)</f>
        <v>5</v>
      </c>
      <c r="M9494" s="3">
        <f>'Transaction Data'!$F9494*'Transaction Data'!$K9494</f>
        <v>393</v>
      </c>
      <c r="N9494" s="3">
        <f>'Transaction Data'!$F9494*'Transaction Data'!$L9494</f>
        <v>655</v>
      </c>
      <c r="O9494" s="3">
        <f>'Transaction Data'!$N9494-'Transaction Data'!$M9494</f>
        <v>262</v>
      </c>
      <c r="P9494" s="2">
        <f>DATEDIF('Transaction Data'!$D9494,'Transaction Data'!$A9494,"y")</f>
        <v>54</v>
      </c>
      <c r="Q9494" s="2" t="str">
        <f>FLOOR('Transaction Data'!$P9494,15)&amp;"-"&amp;FLOOR('Transaction Data'!$P9494,15)+14</f>
        <v>45-59</v>
      </c>
      <c r="R9494" s="2" t="str">
        <f>IF('Transaction Data'!$L9494&lt;=10,"Less Expensive","Expensive")</f>
        <v>Less Expensive</v>
      </c>
      <c r="S9494" s="4">
        <f>WEEKDAY('Transaction Data'!$A9494)</f>
        <v>5</v>
      </c>
      <c r="T9494" s="2" t="str">
        <f>IF(WEEKDAY('Transaction Data'!$A9494,2)&lt;6,"Weekday","Weekend")</f>
        <v>Weekday</v>
      </c>
    </row>
    <row r="9495" ht="15.75" customHeight="1">
      <c r="A9495" s="1">
        <v>45317.0</v>
      </c>
      <c r="B9495" s="2" t="s">
        <v>8659</v>
      </c>
      <c r="C9495" s="2" t="s">
        <v>41</v>
      </c>
      <c r="D9495" s="1">
        <v>32243.0</v>
      </c>
      <c r="E9495" s="2" t="s">
        <v>22</v>
      </c>
      <c r="F9495" s="2">
        <v>34.0</v>
      </c>
      <c r="G9495" s="2" t="s">
        <v>38</v>
      </c>
      <c r="H9495" s="2" t="s">
        <v>29</v>
      </c>
      <c r="I9495" s="2" t="s">
        <v>25</v>
      </c>
      <c r="J9495" s="2" t="str">
        <f t="array" ref="J9495">XLOOKUP('Transaction Data'!$G9495,Product_Code,Biscuit_Brand)</f>
        <v>Ginger Snaps</v>
      </c>
      <c r="K9495" s="2">
        <f t="array" ref="K9495">XLOOKUP('Transaction Data'!$G9495,Product_Code,Cost)</f>
        <v>14</v>
      </c>
      <c r="L9495" s="2">
        <f t="array" ref="L9495">XLOOKUP('Transaction Data'!$G9495,Product_Code,Unit_Price)</f>
        <v>28</v>
      </c>
      <c r="M9495" s="3">
        <f>'Transaction Data'!$F9495*'Transaction Data'!$K9495</f>
        <v>476</v>
      </c>
      <c r="N9495" s="3">
        <f>'Transaction Data'!$F9495*'Transaction Data'!$L9495</f>
        <v>952</v>
      </c>
      <c r="O9495" s="3">
        <f>'Transaction Data'!$N9495-'Transaction Data'!$M9495</f>
        <v>476</v>
      </c>
      <c r="P9495" s="2">
        <f>DATEDIF('Transaction Data'!$D9495,'Transaction Data'!$A9495,"y")</f>
        <v>35</v>
      </c>
      <c r="Q9495" s="2" t="str">
        <f>FLOOR('Transaction Data'!$P9495,15)&amp;"-"&amp;FLOOR('Transaction Data'!$P9495,15)+14</f>
        <v>30-44</v>
      </c>
      <c r="R9495" s="2" t="str">
        <f>IF('Transaction Data'!$L9495&lt;=10,"Less Expensive","Expensive")</f>
        <v>Expensive</v>
      </c>
      <c r="S9495" s="4">
        <f>WEEKDAY('Transaction Data'!$A9495)</f>
        <v>6</v>
      </c>
      <c r="T9495" s="2" t="str">
        <f>IF(WEEKDAY('Transaction Data'!$A9495,2)&lt;6,"Weekday","Weekend")</f>
        <v>Weekday</v>
      </c>
    </row>
    <row r="9496" ht="15.75" customHeight="1">
      <c r="A9496" s="1">
        <v>45350.0</v>
      </c>
      <c r="B9496" s="2" t="s">
        <v>8660</v>
      </c>
      <c r="C9496" s="2" t="s">
        <v>47</v>
      </c>
      <c r="D9496" s="1">
        <v>31927.0</v>
      </c>
      <c r="E9496" s="2" t="s">
        <v>37</v>
      </c>
      <c r="F9496" s="2">
        <v>196.0</v>
      </c>
      <c r="G9496" s="2" t="s">
        <v>61</v>
      </c>
      <c r="H9496" s="2" t="s">
        <v>29</v>
      </c>
      <c r="I9496" s="2" t="s">
        <v>25</v>
      </c>
      <c r="J9496" s="2" t="str">
        <f t="array" ref="J9496">XLOOKUP('Transaction Data'!$G9496,Product_Code,Biscuit_Brand)</f>
        <v>Choco Delight</v>
      </c>
      <c r="K9496" s="2">
        <f t="array" ref="K9496">XLOOKUP('Transaction Data'!$G9496,Product_Code,Cost)</f>
        <v>3</v>
      </c>
      <c r="L9496" s="2">
        <f t="array" ref="L9496">XLOOKUP('Transaction Data'!$G9496,Product_Code,Unit_Price)</f>
        <v>5</v>
      </c>
      <c r="M9496" s="3">
        <f>'Transaction Data'!$F9496*'Transaction Data'!$K9496</f>
        <v>588</v>
      </c>
      <c r="N9496" s="3">
        <f>'Transaction Data'!$F9496*'Transaction Data'!$L9496</f>
        <v>980</v>
      </c>
      <c r="O9496" s="3">
        <f>'Transaction Data'!$N9496-'Transaction Data'!$M9496</f>
        <v>392</v>
      </c>
      <c r="P9496" s="2">
        <f>DATEDIF('Transaction Data'!$D9496,'Transaction Data'!$A9496,"y")</f>
        <v>36</v>
      </c>
      <c r="Q9496" s="2" t="str">
        <f>FLOOR('Transaction Data'!$P9496,15)&amp;"-"&amp;FLOOR('Transaction Data'!$P9496,15)+14</f>
        <v>30-44</v>
      </c>
      <c r="R9496" s="2" t="str">
        <f>IF('Transaction Data'!$L9496&lt;=10,"Less Expensive","Expensive")</f>
        <v>Less Expensive</v>
      </c>
      <c r="S9496" s="4">
        <f>WEEKDAY('Transaction Data'!$A9496)</f>
        <v>4</v>
      </c>
      <c r="T9496" s="2" t="str">
        <f>IF(WEEKDAY('Transaction Data'!$A9496,2)&lt;6,"Weekday","Weekend")</f>
        <v>Weekday</v>
      </c>
    </row>
    <row r="9497" ht="15.75" customHeight="1">
      <c r="A9497" s="1">
        <v>45419.0</v>
      </c>
      <c r="B9497" s="2" t="s">
        <v>8661</v>
      </c>
      <c r="C9497" s="2" t="s">
        <v>65</v>
      </c>
      <c r="D9497" s="1">
        <v>15966.0</v>
      </c>
      <c r="E9497" s="2" t="s">
        <v>22</v>
      </c>
      <c r="F9497" s="2">
        <v>186.0</v>
      </c>
      <c r="G9497" s="2" t="s">
        <v>48</v>
      </c>
      <c r="H9497" s="2" t="s">
        <v>34</v>
      </c>
      <c r="I9497" s="2" t="s">
        <v>25</v>
      </c>
      <c r="J9497" s="2" t="str">
        <f t="array" ref="J9497">XLOOKUP('Transaction Data'!$G9497,Product_Code,Biscuit_Brand)</f>
        <v>Lemon Crisps</v>
      </c>
      <c r="K9497" s="2">
        <f t="array" ref="K9497">XLOOKUP('Transaction Data'!$G9497,Product_Code,Cost)</f>
        <v>7</v>
      </c>
      <c r="L9497" s="2">
        <f t="array" ref="L9497">XLOOKUP('Transaction Data'!$G9497,Product_Code,Unit_Price)</f>
        <v>9</v>
      </c>
      <c r="M9497" s="3">
        <f>'Transaction Data'!$F9497*'Transaction Data'!$K9497</f>
        <v>1302</v>
      </c>
      <c r="N9497" s="3">
        <f>'Transaction Data'!$F9497*'Transaction Data'!$L9497</f>
        <v>1674</v>
      </c>
      <c r="O9497" s="3">
        <f>'Transaction Data'!$N9497-'Transaction Data'!$M9497</f>
        <v>372</v>
      </c>
      <c r="P9497" s="2">
        <f>DATEDIF('Transaction Data'!$D9497,'Transaction Data'!$A9497,"y")</f>
        <v>80</v>
      </c>
      <c r="Q9497" s="2" t="str">
        <f>FLOOR('Transaction Data'!$P9497,15)&amp;"-"&amp;FLOOR('Transaction Data'!$P9497,15)+14</f>
        <v>75-89</v>
      </c>
      <c r="R9497" s="2" t="str">
        <f>IF('Transaction Data'!$L9497&lt;=10,"Less Expensive","Expensive")</f>
        <v>Less Expensive</v>
      </c>
      <c r="S9497" s="4">
        <f>WEEKDAY('Transaction Data'!$A9497)</f>
        <v>3</v>
      </c>
      <c r="T9497" s="2" t="str">
        <f>IF(WEEKDAY('Transaction Data'!$A9497,2)&lt;6,"Weekday","Weekend")</f>
        <v>Weekday</v>
      </c>
    </row>
    <row r="9498" ht="15.75" customHeight="1">
      <c r="A9498" s="1">
        <v>45489.0</v>
      </c>
      <c r="B9498" s="2" t="s">
        <v>6170</v>
      </c>
      <c r="C9498" s="2" t="s">
        <v>54</v>
      </c>
      <c r="D9498" s="1">
        <v>33011.0</v>
      </c>
      <c r="E9498" s="2" t="s">
        <v>27</v>
      </c>
      <c r="F9498" s="2">
        <v>20.0</v>
      </c>
      <c r="G9498" s="2" t="s">
        <v>60</v>
      </c>
      <c r="H9498" s="2" t="s">
        <v>24</v>
      </c>
      <c r="I9498" s="2" t="s">
        <v>30</v>
      </c>
      <c r="J9498" s="2" t="str">
        <f t="array" ref="J9498">XLOOKUP('Transaction Data'!$G9498,Product_Code,Biscuit_Brand)</f>
        <v>Peanut Butter Bites</v>
      </c>
      <c r="K9498" s="2">
        <f t="array" ref="K9498">XLOOKUP('Transaction Data'!$G9498,Product_Code,Cost)</f>
        <v>5</v>
      </c>
      <c r="L9498" s="2">
        <f t="array" ref="L9498">XLOOKUP('Transaction Data'!$G9498,Product_Code,Unit_Price)</f>
        <v>7</v>
      </c>
      <c r="M9498" s="3">
        <f>'Transaction Data'!$F9498*'Transaction Data'!$K9498</f>
        <v>100</v>
      </c>
      <c r="N9498" s="3">
        <f>'Transaction Data'!$F9498*'Transaction Data'!$L9498</f>
        <v>140</v>
      </c>
      <c r="O9498" s="3">
        <f>'Transaction Data'!$N9498-'Transaction Data'!$M9498</f>
        <v>40</v>
      </c>
      <c r="P9498" s="2">
        <f>DATEDIF('Transaction Data'!$D9498,'Transaction Data'!$A9498,"y")</f>
        <v>34</v>
      </c>
      <c r="Q9498" s="2" t="str">
        <f>FLOOR('Transaction Data'!$P9498,15)&amp;"-"&amp;FLOOR('Transaction Data'!$P9498,15)+14</f>
        <v>30-44</v>
      </c>
      <c r="R9498" s="2" t="str">
        <f>IF('Transaction Data'!$L9498&lt;=10,"Less Expensive","Expensive")</f>
        <v>Less Expensive</v>
      </c>
      <c r="S9498" s="4">
        <f>WEEKDAY('Transaction Data'!$A9498)</f>
        <v>3</v>
      </c>
      <c r="T9498" s="2" t="str">
        <f>IF(WEEKDAY('Transaction Data'!$A9498,2)&lt;6,"Weekday","Weekend")</f>
        <v>Weekday</v>
      </c>
    </row>
    <row r="9499" ht="15.75" customHeight="1">
      <c r="A9499" s="1">
        <v>45319.0</v>
      </c>
      <c r="B9499" s="2" t="s">
        <v>8662</v>
      </c>
      <c r="C9499" s="2" t="s">
        <v>47</v>
      </c>
      <c r="D9499" s="1">
        <v>29992.0</v>
      </c>
      <c r="E9499" s="2" t="s">
        <v>63</v>
      </c>
      <c r="F9499" s="2">
        <v>350.0</v>
      </c>
      <c r="G9499" s="2" t="s">
        <v>55</v>
      </c>
      <c r="H9499" s="2" t="s">
        <v>42</v>
      </c>
      <c r="I9499" s="2" t="s">
        <v>25</v>
      </c>
      <c r="J9499" s="2" t="str">
        <f t="array" ref="J9499">XLOOKUP('Transaction Data'!$G9499,Product_Code,Biscuit_Brand)</f>
        <v>Vanilla Wafers</v>
      </c>
      <c r="K9499" s="2">
        <f t="array" ref="K9499">XLOOKUP('Transaction Data'!$G9499,Product_Code,Cost)</f>
        <v>18</v>
      </c>
      <c r="L9499" s="2">
        <f t="array" ref="L9499">XLOOKUP('Transaction Data'!$G9499,Product_Code,Unit_Price)</f>
        <v>36</v>
      </c>
      <c r="M9499" s="3">
        <f>'Transaction Data'!$F9499*'Transaction Data'!$K9499</f>
        <v>6300</v>
      </c>
      <c r="N9499" s="3">
        <f>'Transaction Data'!$F9499*'Transaction Data'!$L9499</f>
        <v>12600</v>
      </c>
      <c r="O9499" s="3">
        <f>'Transaction Data'!$N9499-'Transaction Data'!$M9499</f>
        <v>6300</v>
      </c>
      <c r="P9499" s="2">
        <f>DATEDIF('Transaction Data'!$D9499,'Transaction Data'!$A9499,"y")</f>
        <v>41</v>
      </c>
      <c r="Q9499" s="2" t="str">
        <f>FLOOR('Transaction Data'!$P9499,15)&amp;"-"&amp;FLOOR('Transaction Data'!$P9499,15)+14</f>
        <v>30-44</v>
      </c>
      <c r="R9499" s="2" t="str">
        <f>IF('Transaction Data'!$L9499&lt;=10,"Less Expensive","Expensive")</f>
        <v>Expensive</v>
      </c>
      <c r="S9499" s="4">
        <f>WEEKDAY('Transaction Data'!$A9499)</f>
        <v>1</v>
      </c>
      <c r="T9499" s="2" t="str">
        <f>IF(WEEKDAY('Transaction Data'!$A9499,2)&lt;6,"Weekday","Weekend")</f>
        <v>Weekend</v>
      </c>
    </row>
    <row r="9500" ht="15.75" customHeight="1">
      <c r="A9500" s="1">
        <v>45425.0</v>
      </c>
      <c r="B9500" s="2" t="s">
        <v>4651</v>
      </c>
      <c r="C9500" s="2" t="s">
        <v>72</v>
      </c>
      <c r="D9500" s="1">
        <v>37833.0</v>
      </c>
      <c r="E9500" s="2" t="s">
        <v>22</v>
      </c>
      <c r="F9500" s="2">
        <v>133.0</v>
      </c>
      <c r="G9500" s="2" t="s">
        <v>28</v>
      </c>
      <c r="H9500" s="2" t="s">
        <v>45</v>
      </c>
      <c r="I9500" s="2" t="s">
        <v>25</v>
      </c>
      <c r="J9500" s="2" t="str">
        <f t="array" ref="J9500">XLOOKUP('Transaction Data'!$G9500,Product_Code,Biscuit_Brand)</f>
        <v>Shortbread</v>
      </c>
      <c r="K9500" s="2">
        <f t="array" ref="K9500">XLOOKUP('Transaction Data'!$G9500,Product_Code,Cost)</f>
        <v>10</v>
      </c>
      <c r="L9500" s="2">
        <f t="array" ref="L9500">XLOOKUP('Transaction Data'!$G9500,Product_Code,Unit_Price)</f>
        <v>45</v>
      </c>
      <c r="M9500" s="3">
        <f>'Transaction Data'!$F9500*'Transaction Data'!$K9500</f>
        <v>1330</v>
      </c>
      <c r="N9500" s="3">
        <f>'Transaction Data'!$F9500*'Transaction Data'!$L9500</f>
        <v>5985</v>
      </c>
      <c r="O9500" s="3">
        <f>'Transaction Data'!$N9500-'Transaction Data'!$M9500</f>
        <v>4655</v>
      </c>
      <c r="P9500" s="2">
        <f>DATEDIF('Transaction Data'!$D9500,'Transaction Data'!$A9500,"y")</f>
        <v>20</v>
      </c>
      <c r="Q9500" s="2" t="str">
        <f>FLOOR('Transaction Data'!$P9500,15)&amp;"-"&amp;FLOOR('Transaction Data'!$P9500,15)+14</f>
        <v>15-29</v>
      </c>
      <c r="R9500" s="2" t="str">
        <f>IF('Transaction Data'!$L9500&lt;=10,"Less Expensive","Expensive")</f>
        <v>Expensive</v>
      </c>
      <c r="S9500" s="4">
        <f>WEEKDAY('Transaction Data'!$A9500)</f>
        <v>2</v>
      </c>
      <c r="T9500" s="2" t="str">
        <f>IF(WEEKDAY('Transaction Data'!$A9500,2)&lt;6,"Weekday","Weekend")</f>
        <v>Weekday</v>
      </c>
    </row>
    <row r="9501" ht="15.75" customHeight="1">
      <c r="A9501" s="1">
        <v>45458.0</v>
      </c>
      <c r="B9501" s="2" t="s">
        <v>8663</v>
      </c>
      <c r="C9501" s="2" t="s">
        <v>47</v>
      </c>
      <c r="D9501" s="1">
        <v>16848.0</v>
      </c>
      <c r="E9501" s="2" t="s">
        <v>27</v>
      </c>
      <c r="F9501" s="2">
        <v>79.0</v>
      </c>
      <c r="G9501" s="2" t="s">
        <v>57</v>
      </c>
      <c r="H9501" s="2" t="s">
        <v>24</v>
      </c>
      <c r="I9501" s="2" t="s">
        <v>25</v>
      </c>
      <c r="J9501" s="2" t="str">
        <f t="array" ref="J9501">XLOOKUP('Transaction Data'!$G9501,Product_Code,Biscuit_Brand)</f>
        <v>Oatmeal Cookies</v>
      </c>
      <c r="K9501" s="2">
        <f t="array" ref="K9501">XLOOKUP('Transaction Data'!$G9501,Product_Code,Cost)</f>
        <v>19</v>
      </c>
      <c r="L9501" s="2">
        <f t="array" ref="L9501">XLOOKUP('Transaction Data'!$G9501,Product_Code,Unit_Price)</f>
        <v>23</v>
      </c>
      <c r="M9501" s="3">
        <f>'Transaction Data'!$F9501*'Transaction Data'!$K9501</f>
        <v>1501</v>
      </c>
      <c r="N9501" s="3">
        <f>'Transaction Data'!$F9501*'Transaction Data'!$L9501</f>
        <v>1817</v>
      </c>
      <c r="O9501" s="3">
        <f>'Transaction Data'!$N9501-'Transaction Data'!$M9501</f>
        <v>316</v>
      </c>
      <c r="P9501" s="2">
        <f>DATEDIF('Transaction Data'!$D9501,'Transaction Data'!$A9501,"y")</f>
        <v>78</v>
      </c>
      <c r="Q9501" s="2" t="str">
        <f>FLOOR('Transaction Data'!$P9501,15)&amp;"-"&amp;FLOOR('Transaction Data'!$P9501,15)+14</f>
        <v>75-89</v>
      </c>
      <c r="R9501" s="2" t="str">
        <f>IF('Transaction Data'!$L9501&lt;=10,"Less Expensive","Expensive")</f>
        <v>Expensive</v>
      </c>
      <c r="S9501" s="4">
        <f>WEEKDAY('Transaction Data'!$A9501)</f>
        <v>7</v>
      </c>
      <c r="T9501" s="2" t="str">
        <f>IF(WEEKDAY('Transaction Data'!$A9501,2)&lt;6,"Weekday","Weekend")</f>
        <v>Weekend</v>
      </c>
    </row>
    <row r="9502" ht="15.75" customHeight="1">
      <c r="A9502" s="1">
        <v>45460.0</v>
      </c>
      <c r="B9502" s="2" t="s">
        <v>8664</v>
      </c>
      <c r="C9502" s="2" t="s">
        <v>78</v>
      </c>
      <c r="D9502" s="1">
        <v>32259.0</v>
      </c>
      <c r="E9502" s="2" t="s">
        <v>63</v>
      </c>
      <c r="F9502" s="2">
        <v>195.0</v>
      </c>
      <c r="G9502" s="2" t="s">
        <v>57</v>
      </c>
      <c r="H9502" s="2" t="s">
        <v>29</v>
      </c>
      <c r="I9502" s="2" t="s">
        <v>25</v>
      </c>
      <c r="J9502" s="2" t="str">
        <f t="array" ref="J9502">XLOOKUP('Transaction Data'!$G9502,Product_Code,Biscuit_Brand)</f>
        <v>Oatmeal Cookies</v>
      </c>
      <c r="K9502" s="2">
        <f t="array" ref="K9502">XLOOKUP('Transaction Data'!$G9502,Product_Code,Cost)</f>
        <v>19</v>
      </c>
      <c r="L9502" s="2">
        <f t="array" ref="L9502">XLOOKUP('Transaction Data'!$G9502,Product_Code,Unit_Price)</f>
        <v>23</v>
      </c>
      <c r="M9502" s="3">
        <f>'Transaction Data'!$F9502*'Transaction Data'!$K9502</f>
        <v>3705</v>
      </c>
      <c r="N9502" s="3">
        <f>'Transaction Data'!$F9502*'Transaction Data'!$L9502</f>
        <v>4485</v>
      </c>
      <c r="O9502" s="3">
        <f>'Transaction Data'!$N9502-'Transaction Data'!$M9502</f>
        <v>780</v>
      </c>
      <c r="P9502" s="2">
        <f>DATEDIF('Transaction Data'!$D9502,'Transaction Data'!$A9502,"y")</f>
        <v>36</v>
      </c>
      <c r="Q9502" s="2" t="str">
        <f>FLOOR('Transaction Data'!$P9502,15)&amp;"-"&amp;FLOOR('Transaction Data'!$P9502,15)+14</f>
        <v>30-44</v>
      </c>
      <c r="R9502" s="2" t="str">
        <f>IF('Transaction Data'!$L9502&lt;=10,"Less Expensive","Expensive")</f>
        <v>Expensive</v>
      </c>
      <c r="S9502" s="4">
        <f>WEEKDAY('Transaction Data'!$A9502)</f>
        <v>2</v>
      </c>
      <c r="T9502" s="2" t="str">
        <f>IF(WEEKDAY('Transaction Data'!$A9502,2)&lt;6,"Weekday","Weekend")</f>
        <v>Weekday</v>
      </c>
    </row>
    <row r="9503" ht="15.75" customHeight="1">
      <c r="A9503" s="1">
        <v>45298.0</v>
      </c>
      <c r="B9503" s="2" t="s">
        <v>8665</v>
      </c>
      <c r="C9503" s="2" t="s">
        <v>72</v>
      </c>
      <c r="D9503" s="1">
        <v>24803.0</v>
      </c>
      <c r="E9503" s="2" t="s">
        <v>37</v>
      </c>
      <c r="F9503" s="2">
        <v>498.0</v>
      </c>
      <c r="G9503" s="2" t="s">
        <v>38</v>
      </c>
      <c r="H9503" s="2" t="s">
        <v>42</v>
      </c>
      <c r="I9503" s="2" t="s">
        <v>25</v>
      </c>
      <c r="J9503" s="2" t="str">
        <f t="array" ref="J9503">XLOOKUP('Transaction Data'!$G9503,Product_Code,Biscuit_Brand)</f>
        <v>Ginger Snaps</v>
      </c>
      <c r="K9503" s="2">
        <f t="array" ref="K9503">XLOOKUP('Transaction Data'!$G9503,Product_Code,Cost)</f>
        <v>14</v>
      </c>
      <c r="L9503" s="2">
        <f t="array" ref="L9503">XLOOKUP('Transaction Data'!$G9503,Product_Code,Unit_Price)</f>
        <v>28</v>
      </c>
      <c r="M9503" s="3">
        <f>'Transaction Data'!$F9503*'Transaction Data'!$K9503</f>
        <v>6972</v>
      </c>
      <c r="N9503" s="3">
        <f>'Transaction Data'!$F9503*'Transaction Data'!$L9503</f>
        <v>13944</v>
      </c>
      <c r="O9503" s="3">
        <f>'Transaction Data'!$N9503-'Transaction Data'!$M9503</f>
        <v>6972</v>
      </c>
      <c r="P9503" s="2">
        <f>DATEDIF('Transaction Data'!$D9503,'Transaction Data'!$A9503,"y")</f>
        <v>56</v>
      </c>
      <c r="Q9503" s="2" t="str">
        <f>FLOOR('Transaction Data'!$P9503,15)&amp;"-"&amp;FLOOR('Transaction Data'!$P9503,15)+14</f>
        <v>45-59</v>
      </c>
      <c r="R9503" s="2" t="str">
        <f>IF('Transaction Data'!$L9503&lt;=10,"Less Expensive","Expensive")</f>
        <v>Expensive</v>
      </c>
      <c r="S9503" s="4">
        <f>WEEKDAY('Transaction Data'!$A9503)</f>
        <v>1</v>
      </c>
      <c r="T9503" s="2" t="str">
        <f>IF(WEEKDAY('Transaction Data'!$A9503,2)&lt;6,"Weekday","Weekend")</f>
        <v>Weekend</v>
      </c>
    </row>
    <row r="9504" ht="15.75" customHeight="1">
      <c r="A9504" s="1">
        <v>45447.0</v>
      </c>
      <c r="B9504" s="2" t="s">
        <v>8666</v>
      </c>
      <c r="C9504" s="2" t="s">
        <v>72</v>
      </c>
      <c r="D9504" s="1">
        <v>20907.0</v>
      </c>
      <c r="E9504" s="2" t="s">
        <v>37</v>
      </c>
      <c r="F9504" s="2">
        <v>324.0</v>
      </c>
      <c r="G9504" s="2" t="s">
        <v>61</v>
      </c>
      <c r="H9504" s="2" t="s">
        <v>45</v>
      </c>
      <c r="I9504" s="2" t="s">
        <v>25</v>
      </c>
      <c r="J9504" s="2" t="str">
        <f t="array" ref="J9504">XLOOKUP('Transaction Data'!$G9504,Product_Code,Biscuit_Brand)</f>
        <v>Choco Delight</v>
      </c>
      <c r="K9504" s="2">
        <f t="array" ref="K9504">XLOOKUP('Transaction Data'!$G9504,Product_Code,Cost)</f>
        <v>3</v>
      </c>
      <c r="L9504" s="2">
        <f t="array" ref="L9504">XLOOKUP('Transaction Data'!$G9504,Product_Code,Unit_Price)</f>
        <v>5</v>
      </c>
      <c r="M9504" s="3">
        <f>'Transaction Data'!$F9504*'Transaction Data'!$K9504</f>
        <v>972</v>
      </c>
      <c r="N9504" s="3">
        <f>'Transaction Data'!$F9504*'Transaction Data'!$L9504</f>
        <v>1620</v>
      </c>
      <c r="O9504" s="3">
        <f>'Transaction Data'!$N9504-'Transaction Data'!$M9504</f>
        <v>648</v>
      </c>
      <c r="P9504" s="2">
        <f>DATEDIF('Transaction Data'!$D9504,'Transaction Data'!$A9504,"y")</f>
        <v>67</v>
      </c>
      <c r="Q9504" s="2" t="str">
        <f>FLOOR('Transaction Data'!$P9504,15)&amp;"-"&amp;FLOOR('Transaction Data'!$P9504,15)+14</f>
        <v>60-74</v>
      </c>
      <c r="R9504" s="2" t="str">
        <f>IF('Transaction Data'!$L9504&lt;=10,"Less Expensive","Expensive")</f>
        <v>Less Expensive</v>
      </c>
      <c r="S9504" s="4">
        <f>WEEKDAY('Transaction Data'!$A9504)</f>
        <v>3</v>
      </c>
      <c r="T9504" s="2" t="str">
        <f>IF(WEEKDAY('Transaction Data'!$A9504,2)&lt;6,"Weekday","Weekend")</f>
        <v>Weekday</v>
      </c>
    </row>
    <row r="9505" ht="15.75" customHeight="1">
      <c r="A9505" s="1">
        <v>45358.0</v>
      </c>
      <c r="B9505" s="2" t="s">
        <v>8667</v>
      </c>
      <c r="C9505" s="2" t="s">
        <v>69</v>
      </c>
      <c r="D9505" s="1">
        <v>27337.0</v>
      </c>
      <c r="E9505" s="2" t="s">
        <v>63</v>
      </c>
      <c r="F9505" s="2">
        <v>54.0</v>
      </c>
      <c r="G9505" s="2" t="s">
        <v>57</v>
      </c>
      <c r="H9505" s="2" t="s">
        <v>24</v>
      </c>
      <c r="I9505" s="2" t="s">
        <v>25</v>
      </c>
      <c r="J9505" s="2" t="str">
        <f t="array" ref="J9505">XLOOKUP('Transaction Data'!$G9505,Product_Code,Biscuit_Brand)</f>
        <v>Oatmeal Cookies</v>
      </c>
      <c r="K9505" s="2">
        <f t="array" ref="K9505">XLOOKUP('Transaction Data'!$G9505,Product_Code,Cost)</f>
        <v>19</v>
      </c>
      <c r="L9505" s="2">
        <f t="array" ref="L9505">XLOOKUP('Transaction Data'!$G9505,Product_Code,Unit_Price)</f>
        <v>23</v>
      </c>
      <c r="M9505" s="3">
        <f>'Transaction Data'!$F9505*'Transaction Data'!$K9505</f>
        <v>1026</v>
      </c>
      <c r="N9505" s="3">
        <f>'Transaction Data'!$F9505*'Transaction Data'!$L9505</f>
        <v>1242</v>
      </c>
      <c r="O9505" s="3">
        <f>'Transaction Data'!$N9505-'Transaction Data'!$M9505</f>
        <v>216</v>
      </c>
      <c r="P9505" s="2">
        <f>DATEDIF('Transaction Data'!$D9505,'Transaction Data'!$A9505,"y")</f>
        <v>49</v>
      </c>
      <c r="Q9505" s="2" t="str">
        <f>FLOOR('Transaction Data'!$P9505,15)&amp;"-"&amp;FLOOR('Transaction Data'!$P9505,15)+14</f>
        <v>45-59</v>
      </c>
      <c r="R9505" s="2" t="str">
        <f>IF('Transaction Data'!$L9505&lt;=10,"Less Expensive","Expensive")</f>
        <v>Expensive</v>
      </c>
      <c r="S9505" s="4">
        <f>WEEKDAY('Transaction Data'!$A9505)</f>
        <v>5</v>
      </c>
      <c r="T9505" s="2" t="str">
        <f>IF(WEEKDAY('Transaction Data'!$A9505,2)&lt;6,"Weekday","Weekend")</f>
        <v>Weekday</v>
      </c>
    </row>
    <row r="9506" ht="15.75" customHeight="1">
      <c r="A9506" s="1">
        <v>45350.0</v>
      </c>
      <c r="B9506" s="2" t="s">
        <v>8668</v>
      </c>
      <c r="C9506" s="2" t="s">
        <v>21</v>
      </c>
      <c r="D9506" s="1">
        <v>29055.0</v>
      </c>
      <c r="E9506" s="2" t="s">
        <v>27</v>
      </c>
      <c r="F9506" s="2">
        <v>10.0</v>
      </c>
      <c r="G9506" s="2" t="s">
        <v>28</v>
      </c>
      <c r="H9506" s="2" t="s">
        <v>29</v>
      </c>
      <c r="I9506" s="2" t="s">
        <v>25</v>
      </c>
      <c r="J9506" s="2" t="str">
        <f t="array" ref="J9506">XLOOKUP('Transaction Data'!$G9506,Product_Code,Biscuit_Brand)</f>
        <v>Shortbread</v>
      </c>
      <c r="K9506" s="2">
        <f t="array" ref="K9506">XLOOKUP('Transaction Data'!$G9506,Product_Code,Cost)</f>
        <v>10</v>
      </c>
      <c r="L9506" s="2">
        <f t="array" ref="L9506">XLOOKUP('Transaction Data'!$G9506,Product_Code,Unit_Price)</f>
        <v>45</v>
      </c>
      <c r="M9506" s="3">
        <f>'Transaction Data'!$F9506*'Transaction Data'!$K9506</f>
        <v>100</v>
      </c>
      <c r="N9506" s="3">
        <f>'Transaction Data'!$F9506*'Transaction Data'!$L9506</f>
        <v>450</v>
      </c>
      <c r="O9506" s="3">
        <f>'Transaction Data'!$N9506-'Transaction Data'!$M9506</f>
        <v>350</v>
      </c>
      <c r="P9506" s="2">
        <f>DATEDIF('Transaction Data'!$D9506,'Transaction Data'!$A9506,"y")</f>
        <v>44</v>
      </c>
      <c r="Q9506" s="2" t="str">
        <f>FLOOR('Transaction Data'!$P9506,15)&amp;"-"&amp;FLOOR('Transaction Data'!$P9506,15)+14</f>
        <v>30-44</v>
      </c>
      <c r="R9506" s="2" t="str">
        <f>IF('Transaction Data'!$L9506&lt;=10,"Less Expensive","Expensive")</f>
        <v>Expensive</v>
      </c>
      <c r="S9506" s="4">
        <f>WEEKDAY('Transaction Data'!$A9506)</f>
        <v>4</v>
      </c>
      <c r="T9506" s="2" t="str">
        <f>IF(WEEKDAY('Transaction Data'!$A9506,2)&lt;6,"Weekday","Weekend")</f>
        <v>Weekday</v>
      </c>
    </row>
    <row r="9507" ht="15.75" customHeight="1">
      <c r="A9507" s="1">
        <v>45365.0</v>
      </c>
      <c r="B9507" s="2" t="s">
        <v>8669</v>
      </c>
      <c r="C9507" s="2" t="s">
        <v>72</v>
      </c>
      <c r="D9507" s="1">
        <v>30059.0</v>
      </c>
      <c r="E9507" s="2" t="s">
        <v>27</v>
      </c>
      <c r="F9507" s="2">
        <v>447.0</v>
      </c>
      <c r="G9507" s="2" t="s">
        <v>44</v>
      </c>
      <c r="H9507" s="2" t="s">
        <v>29</v>
      </c>
      <c r="I9507" s="2" t="s">
        <v>25</v>
      </c>
      <c r="J9507" s="2" t="str">
        <f t="array" ref="J9507">XLOOKUP('Transaction Data'!$G9507,Product_Code,Biscuit_Brand)</f>
        <v>Butter Crunch</v>
      </c>
      <c r="K9507" s="2">
        <f t="array" ref="K9507">XLOOKUP('Transaction Data'!$G9507,Product_Code,Cost)</f>
        <v>10</v>
      </c>
      <c r="L9507" s="2">
        <f t="array" ref="L9507">XLOOKUP('Transaction Data'!$G9507,Product_Code,Unit_Price)</f>
        <v>11</v>
      </c>
      <c r="M9507" s="3">
        <f>'Transaction Data'!$F9507*'Transaction Data'!$K9507</f>
        <v>4470</v>
      </c>
      <c r="N9507" s="3">
        <f>'Transaction Data'!$F9507*'Transaction Data'!$L9507</f>
        <v>4917</v>
      </c>
      <c r="O9507" s="3">
        <f>'Transaction Data'!$N9507-'Transaction Data'!$M9507</f>
        <v>447</v>
      </c>
      <c r="P9507" s="2">
        <f>DATEDIF('Transaction Data'!$D9507,'Transaction Data'!$A9507,"y")</f>
        <v>41</v>
      </c>
      <c r="Q9507" s="2" t="str">
        <f>FLOOR('Transaction Data'!$P9507,15)&amp;"-"&amp;FLOOR('Transaction Data'!$P9507,15)+14</f>
        <v>30-44</v>
      </c>
      <c r="R9507" s="2" t="str">
        <f>IF('Transaction Data'!$L9507&lt;=10,"Less Expensive","Expensive")</f>
        <v>Expensive</v>
      </c>
      <c r="S9507" s="4">
        <f>WEEKDAY('Transaction Data'!$A9507)</f>
        <v>5</v>
      </c>
      <c r="T9507" s="2" t="str">
        <f>IF(WEEKDAY('Transaction Data'!$A9507,2)&lt;6,"Weekday","Weekend")</f>
        <v>Weekday</v>
      </c>
    </row>
    <row r="9508" ht="15.75" customHeight="1">
      <c r="A9508" s="1">
        <v>45384.0</v>
      </c>
      <c r="B9508" s="2" t="s">
        <v>8670</v>
      </c>
      <c r="C9508" s="2" t="s">
        <v>32</v>
      </c>
      <c r="D9508" s="1">
        <v>22914.0</v>
      </c>
      <c r="E9508" s="2" t="s">
        <v>37</v>
      </c>
      <c r="F9508" s="2">
        <v>472.0</v>
      </c>
      <c r="G9508" s="2" t="s">
        <v>48</v>
      </c>
      <c r="H9508" s="2" t="s">
        <v>34</v>
      </c>
      <c r="I9508" s="2" t="s">
        <v>25</v>
      </c>
      <c r="J9508" s="2" t="str">
        <f t="array" ref="J9508">XLOOKUP('Transaction Data'!$G9508,Product_Code,Biscuit_Brand)</f>
        <v>Lemon Crisps</v>
      </c>
      <c r="K9508" s="2">
        <f t="array" ref="K9508">XLOOKUP('Transaction Data'!$G9508,Product_Code,Cost)</f>
        <v>7</v>
      </c>
      <c r="L9508" s="2">
        <f t="array" ref="L9508">XLOOKUP('Transaction Data'!$G9508,Product_Code,Unit_Price)</f>
        <v>9</v>
      </c>
      <c r="M9508" s="3">
        <f>'Transaction Data'!$F9508*'Transaction Data'!$K9508</f>
        <v>3304</v>
      </c>
      <c r="N9508" s="3">
        <f>'Transaction Data'!$F9508*'Transaction Data'!$L9508</f>
        <v>4248</v>
      </c>
      <c r="O9508" s="3">
        <f>'Transaction Data'!$N9508-'Transaction Data'!$M9508</f>
        <v>944</v>
      </c>
      <c r="P9508" s="2">
        <f>DATEDIF('Transaction Data'!$D9508,'Transaction Data'!$A9508,"y")</f>
        <v>61</v>
      </c>
      <c r="Q9508" s="2" t="str">
        <f>FLOOR('Transaction Data'!$P9508,15)&amp;"-"&amp;FLOOR('Transaction Data'!$P9508,15)+14</f>
        <v>60-74</v>
      </c>
      <c r="R9508" s="2" t="str">
        <f>IF('Transaction Data'!$L9508&lt;=10,"Less Expensive","Expensive")</f>
        <v>Less Expensive</v>
      </c>
      <c r="S9508" s="4">
        <f>WEEKDAY('Transaction Data'!$A9508)</f>
        <v>3</v>
      </c>
      <c r="T9508" s="2" t="str">
        <f>IF(WEEKDAY('Transaction Data'!$A9508,2)&lt;6,"Weekday","Weekend")</f>
        <v>Weekday</v>
      </c>
    </row>
    <row r="9509" ht="15.75" customHeight="1">
      <c r="A9509" s="1">
        <v>45465.0</v>
      </c>
      <c r="B9509" s="2" t="s">
        <v>8671</v>
      </c>
      <c r="C9509" s="2" t="s">
        <v>21</v>
      </c>
      <c r="D9509" s="1">
        <v>18684.0</v>
      </c>
      <c r="E9509" s="2" t="s">
        <v>63</v>
      </c>
      <c r="F9509" s="2">
        <v>186.0</v>
      </c>
      <c r="G9509" s="2" t="s">
        <v>48</v>
      </c>
      <c r="H9509" s="2" t="s">
        <v>24</v>
      </c>
      <c r="I9509" s="2" t="s">
        <v>25</v>
      </c>
      <c r="J9509" s="2" t="str">
        <f t="array" ref="J9509">XLOOKUP('Transaction Data'!$G9509,Product_Code,Biscuit_Brand)</f>
        <v>Lemon Crisps</v>
      </c>
      <c r="K9509" s="2">
        <f t="array" ref="K9509">XLOOKUP('Transaction Data'!$G9509,Product_Code,Cost)</f>
        <v>7</v>
      </c>
      <c r="L9509" s="2">
        <f t="array" ref="L9509">XLOOKUP('Transaction Data'!$G9509,Product_Code,Unit_Price)</f>
        <v>9</v>
      </c>
      <c r="M9509" s="3">
        <f>'Transaction Data'!$F9509*'Transaction Data'!$K9509</f>
        <v>1302</v>
      </c>
      <c r="N9509" s="3">
        <f>'Transaction Data'!$F9509*'Transaction Data'!$L9509</f>
        <v>1674</v>
      </c>
      <c r="O9509" s="3">
        <f>'Transaction Data'!$N9509-'Transaction Data'!$M9509</f>
        <v>372</v>
      </c>
      <c r="P9509" s="2">
        <f>DATEDIF('Transaction Data'!$D9509,'Transaction Data'!$A9509,"y")</f>
        <v>73</v>
      </c>
      <c r="Q9509" s="2" t="str">
        <f>FLOOR('Transaction Data'!$P9509,15)&amp;"-"&amp;FLOOR('Transaction Data'!$P9509,15)+14</f>
        <v>60-74</v>
      </c>
      <c r="R9509" s="2" t="str">
        <f>IF('Transaction Data'!$L9509&lt;=10,"Less Expensive","Expensive")</f>
        <v>Less Expensive</v>
      </c>
      <c r="S9509" s="4">
        <f>WEEKDAY('Transaction Data'!$A9509)</f>
        <v>7</v>
      </c>
      <c r="T9509" s="2" t="str">
        <f>IF(WEEKDAY('Transaction Data'!$A9509,2)&lt;6,"Weekday","Weekend")</f>
        <v>Weekend</v>
      </c>
    </row>
    <row r="9510" ht="15.75" customHeight="1">
      <c r="A9510" s="1">
        <v>45409.0</v>
      </c>
      <c r="B9510" s="2" t="s">
        <v>8672</v>
      </c>
      <c r="C9510" s="2" t="s">
        <v>41</v>
      </c>
      <c r="D9510" s="1">
        <v>27845.0</v>
      </c>
      <c r="E9510" s="2" t="s">
        <v>27</v>
      </c>
      <c r="F9510" s="2">
        <v>74.0</v>
      </c>
      <c r="G9510" s="2" t="s">
        <v>60</v>
      </c>
      <c r="H9510" s="2" t="s">
        <v>42</v>
      </c>
      <c r="I9510" s="2" t="s">
        <v>25</v>
      </c>
      <c r="J9510" s="2" t="str">
        <f t="array" ref="J9510">XLOOKUP('Transaction Data'!$G9510,Product_Code,Biscuit_Brand)</f>
        <v>Peanut Butter Bites</v>
      </c>
      <c r="K9510" s="2">
        <f t="array" ref="K9510">XLOOKUP('Transaction Data'!$G9510,Product_Code,Cost)</f>
        <v>5</v>
      </c>
      <c r="L9510" s="2">
        <f t="array" ref="L9510">XLOOKUP('Transaction Data'!$G9510,Product_Code,Unit_Price)</f>
        <v>7</v>
      </c>
      <c r="M9510" s="3">
        <f>'Transaction Data'!$F9510*'Transaction Data'!$K9510</f>
        <v>370</v>
      </c>
      <c r="N9510" s="3">
        <f>'Transaction Data'!$F9510*'Transaction Data'!$L9510</f>
        <v>518</v>
      </c>
      <c r="O9510" s="3">
        <f>'Transaction Data'!$N9510-'Transaction Data'!$M9510</f>
        <v>148</v>
      </c>
      <c r="P9510" s="2">
        <f>DATEDIF('Transaction Data'!$D9510,'Transaction Data'!$A9510,"y")</f>
        <v>48</v>
      </c>
      <c r="Q9510" s="2" t="str">
        <f>FLOOR('Transaction Data'!$P9510,15)&amp;"-"&amp;FLOOR('Transaction Data'!$P9510,15)+14</f>
        <v>45-59</v>
      </c>
      <c r="R9510" s="2" t="str">
        <f>IF('Transaction Data'!$L9510&lt;=10,"Less Expensive","Expensive")</f>
        <v>Less Expensive</v>
      </c>
      <c r="S9510" s="4">
        <f>WEEKDAY('Transaction Data'!$A9510)</f>
        <v>7</v>
      </c>
      <c r="T9510" s="2" t="str">
        <f>IF(WEEKDAY('Transaction Data'!$A9510,2)&lt;6,"Weekday","Weekend")</f>
        <v>Weekend</v>
      </c>
    </row>
    <row r="9511" ht="15.75" customHeight="1">
      <c r="A9511" s="1">
        <v>45460.0</v>
      </c>
      <c r="B9511" s="2" t="s">
        <v>8673</v>
      </c>
      <c r="C9511" s="2" t="s">
        <v>72</v>
      </c>
      <c r="D9511" s="1">
        <v>23865.0</v>
      </c>
      <c r="E9511" s="2" t="s">
        <v>37</v>
      </c>
      <c r="F9511" s="2">
        <v>291.0</v>
      </c>
      <c r="G9511" s="2" t="s">
        <v>48</v>
      </c>
      <c r="H9511" s="2" t="s">
        <v>45</v>
      </c>
      <c r="I9511" s="2" t="s">
        <v>25</v>
      </c>
      <c r="J9511" s="2" t="str">
        <f t="array" ref="J9511">XLOOKUP('Transaction Data'!$G9511,Product_Code,Biscuit_Brand)</f>
        <v>Lemon Crisps</v>
      </c>
      <c r="K9511" s="2">
        <f t="array" ref="K9511">XLOOKUP('Transaction Data'!$G9511,Product_Code,Cost)</f>
        <v>7</v>
      </c>
      <c r="L9511" s="2">
        <f t="array" ref="L9511">XLOOKUP('Transaction Data'!$G9511,Product_Code,Unit_Price)</f>
        <v>9</v>
      </c>
      <c r="M9511" s="3">
        <f>'Transaction Data'!$F9511*'Transaction Data'!$K9511</f>
        <v>2037</v>
      </c>
      <c r="N9511" s="3">
        <f>'Transaction Data'!$F9511*'Transaction Data'!$L9511</f>
        <v>2619</v>
      </c>
      <c r="O9511" s="3">
        <f>'Transaction Data'!$N9511-'Transaction Data'!$M9511</f>
        <v>582</v>
      </c>
      <c r="P9511" s="2">
        <f>DATEDIF('Transaction Data'!$D9511,'Transaction Data'!$A9511,"y")</f>
        <v>59</v>
      </c>
      <c r="Q9511" s="2" t="str">
        <f>FLOOR('Transaction Data'!$P9511,15)&amp;"-"&amp;FLOOR('Transaction Data'!$P9511,15)+14</f>
        <v>45-59</v>
      </c>
      <c r="R9511" s="2" t="str">
        <f>IF('Transaction Data'!$L9511&lt;=10,"Less Expensive","Expensive")</f>
        <v>Less Expensive</v>
      </c>
      <c r="S9511" s="4">
        <f>WEEKDAY('Transaction Data'!$A9511)</f>
        <v>2</v>
      </c>
      <c r="T9511" s="2" t="str">
        <f>IF(WEEKDAY('Transaction Data'!$A9511,2)&lt;6,"Weekday","Weekend")</f>
        <v>Weekday</v>
      </c>
    </row>
    <row r="9512" ht="15.75" customHeight="1">
      <c r="A9512" s="1">
        <v>45404.0</v>
      </c>
      <c r="B9512" s="2" t="s">
        <v>8674</v>
      </c>
      <c r="C9512" s="2" t="s">
        <v>21</v>
      </c>
      <c r="D9512" s="1">
        <v>21262.0</v>
      </c>
      <c r="E9512" s="2" t="s">
        <v>37</v>
      </c>
      <c r="F9512" s="2">
        <v>94.0</v>
      </c>
      <c r="G9512" s="2" t="s">
        <v>44</v>
      </c>
      <c r="H9512" s="2" t="s">
        <v>24</v>
      </c>
      <c r="I9512" s="2" t="s">
        <v>25</v>
      </c>
      <c r="J9512" s="2" t="str">
        <f t="array" ref="J9512">XLOOKUP('Transaction Data'!$G9512,Product_Code,Biscuit_Brand)</f>
        <v>Butter Crunch</v>
      </c>
      <c r="K9512" s="2">
        <f t="array" ref="K9512">XLOOKUP('Transaction Data'!$G9512,Product_Code,Cost)</f>
        <v>10</v>
      </c>
      <c r="L9512" s="2">
        <f t="array" ref="L9512">XLOOKUP('Transaction Data'!$G9512,Product_Code,Unit_Price)</f>
        <v>11</v>
      </c>
      <c r="M9512" s="3">
        <f>'Transaction Data'!$F9512*'Transaction Data'!$K9512</f>
        <v>940</v>
      </c>
      <c r="N9512" s="3">
        <f>'Transaction Data'!$F9512*'Transaction Data'!$L9512</f>
        <v>1034</v>
      </c>
      <c r="O9512" s="3">
        <f>'Transaction Data'!$N9512-'Transaction Data'!$M9512</f>
        <v>94</v>
      </c>
      <c r="P9512" s="2">
        <f>DATEDIF('Transaction Data'!$D9512,'Transaction Data'!$A9512,"y")</f>
        <v>66</v>
      </c>
      <c r="Q9512" s="2" t="str">
        <f>FLOOR('Transaction Data'!$P9512,15)&amp;"-"&amp;FLOOR('Transaction Data'!$P9512,15)+14</f>
        <v>60-74</v>
      </c>
      <c r="R9512" s="2" t="str">
        <f>IF('Transaction Data'!$L9512&lt;=10,"Less Expensive","Expensive")</f>
        <v>Expensive</v>
      </c>
      <c r="S9512" s="4">
        <f>WEEKDAY('Transaction Data'!$A9512)</f>
        <v>2</v>
      </c>
      <c r="T9512" s="2" t="str">
        <f>IF(WEEKDAY('Transaction Data'!$A9512,2)&lt;6,"Weekday","Weekend")</f>
        <v>Weekday</v>
      </c>
    </row>
    <row r="9513" ht="15.75" customHeight="1">
      <c r="A9513" s="1">
        <v>45419.0</v>
      </c>
      <c r="B9513" s="2" t="s">
        <v>8675</v>
      </c>
      <c r="C9513" s="2" t="s">
        <v>21</v>
      </c>
      <c r="D9513" s="1">
        <v>29741.0</v>
      </c>
      <c r="E9513" s="2" t="s">
        <v>63</v>
      </c>
      <c r="F9513" s="2">
        <v>121.0</v>
      </c>
      <c r="G9513" s="2" t="s">
        <v>38</v>
      </c>
      <c r="H9513" s="2" t="s">
        <v>29</v>
      </c>
      <c r="I9513" s="2" t="s">
        <v>25</v>
      </c>
      <c r="J9513" s="2" t="str">
        <f t="array" ref="J9513">XLOOKUP('Transaction Data'!$G9513,Product_Code,Biscuit_Brand)</f>
        <v>Ginger Snaps</v>
      </c>
      <c r="K9513" s="2">
        <f t="array" ref="K9513">XLOOKUP('Transaction Data'!$G9513,Product_Code,Cost)</f>
        <v>14</v>
      </c>
      <c r="L9513" s="2">
        <f t="array" ref="L9513">XLOOKUP('Transaction Data'!$G9513,Product_Code,Unit_Price)</f>
        <v>28</v>
      </c>
      <c r="M9513" s="3">
        <f>'Transaction Data'!$F9513*'Transaction Data'!$K9513</f>
        <v>1694</v>
      </c>
      <c r="N9513" s="3">
        <f>'Transaction Data'!$F9513*'Transaction Data'!$L9513</f>
        <v>3388</v>
      </c>
      <c r="O9513" s="3">
        <f>'Transaction Data'!$N9513-'Transaction Data'!$M9513</f>
        <v>1694</v>
      </c>
      <c r="P9513" s="2">
        <f>DATEDIF('Transaction Data'!$D9513,'Transaction Data'!$A9513,"y")</f>
        <v>42</v>
      </c>
      <c r="Q9513" s="2" t="str">
        <f>FLOOR('Transaction Data'!$P9513,15)&amp;"-"&amp;FLOOR('Transaction Data'!$P9513,15)+14</f>
        <v>30-44</v>
      </c>
      <c r="R9513" s="2" t="str">
        <f>IF('Transaction Data'!$L9513&lt;=10,"Less Expensive","Expensive")</f>
        <v>Expensive</v>
      </c>
      <c r="S9513" s="4">
        <f>WEEKDAY('Transaction Data'!$A9513)</f>
        <v>3</v>
      </c>
      <c r="T9513" s="2" t="str">
        <f>IF(WEEKDAY('Transaction Data'!$A9513,2)&lt;6,"Weekday","Weekend")</f>
        <v>Weekday</v>
      </c>
    </row>
    <row r="9514" ht="15.75" customHeight="1">
      <c r="A9514" s="1">
        <v>45307.0</v>
      </c>
      <c r="B9514" s="2" t="s">
        <v>2551</v>
      </c>
      <c r="C9514" s="2" t="s">
        <v>65</v>
      </c>
      <c r="D9514" s="1">
        <v>20748.0</v>
      </c>
      <c r="E9514" s="2" t="s">
        <v>37</v>
      </c>
      <c r="F9514" s="2">
        <v>177.0</v>
      </c>
      <c r="G9514" s="2" t="s">
        <v>57</v>
      </c>
      <c r="H9514" s="2" t="s">
        <v>42</v>
      </c>
      <c r="I9514" s="2" t="s">
        <v>25</v>
      </c>
      <c r="J9514" s="2" t="str">
        <f t="array" ref="J9514">XLOOKUP('Transaction Data'!$G9514,Product_Code,Biscuit_Brand)</f>
        <v>Oatmeal Cookies</v>
      </c>
      <c r="K9514" s="2">
        <f t="array" ref="K9514">XLOOKUP('Transaction Data'!$G9514,Product_Code,Cost)</f>
        <v>19</v>
      </c>
      <c r="L9514" s="2">
        <f t="array" ref="L9514">XLOOKUP('Transaction Data'!$G9514,Product_Code,Unit_Price)</f>
        <v>23</v>
      </c>
      <c r="M9514" s="3">
        <f>'Transaction Data'!$F9514*'Transaction Data'!$K9514</f>
        <v>3363</v>
      </c>
      <c r="N9514" s="3">
        <f>'Transaction Data'!$F9514*'Transaction Data'!$L9514</f>
        <v>4071</v>
      </c>
      <c r="O9514" s="3">
        <f>'Transaction Data'!$N9514-'Transaction Data'!$M9514</f>
        <v>708</v>
      </c>
      <c r="P9514" s="2">
        <f>DATEDIF('Transaction Data'!$D9514,'Transaction Data'!$A9514,"y")</f>
        <v>67</v>
      </c>
      <c r="Q9514" s="2" t="str">
        <f>FLOOR('Transaction Data'!$P9514,15)&amp;"-"&amp;FLOOR('Transaction Data'!$P9514,15)+14</f>
        <v>60-74</v>
      </c>
      <c r="R9514" s="2" t="str">
        <f>IF('Transaction Data'!$L9514&lt;=10,"Less Expensive","Expensive")</f>
        <v>Expensive</v>
      </c>
      <c r="S9514" s="4">
        <f>WEEKDAY('Transaction Data'!$A9514)</f>
        <v>3</v>
      </c>
      <c r="T9514" s="2" t="str">
        <f>IF(WEEKDAY('Transaction Data'!$A9514,2)&lt;6,"Weekday","Weekend")</f>
        <v>Weekday</v>
      </c>
    </row>
    <row r="9515" ht="15.75" customHeight="1">
      <c r="A9515" s="1">
        <v>45403.0</v>
      </c>
      <c r="B9515" s="2" t="s">
        <v>8676</v>
      </c>
      <c r="C9515" s="2" t="s">
        <v>72</v>
      </c>
      <c r="D9515" s="1">
        <v>18370.0</v>
      </c>
      <c r="E9515" s="2" t="s">
        <v>63</v>
      </c>
      <c r="F9515" s="2">
        <v>222.0</v>
      </c>
      <c r="G9515" s="2" t="s">
        <v>60</v>
      </c>
      <c r="H9515" s="2" t="s">
        <v>45</v>
      </c>
      <c r="I9515" s="2" t="s">
        <v>25</v>
      </c>
      <c r="J9515" s="2" t="str">
        <f t="array" ref="J9515">XLOOKUP('Transaction Data'!$G9515,Product_Code,Biscuit_Brand)</f>
        <v>Peanut Butter Bites</v>
      </c>
      <c r="K9515" s="2">
        <f t="array" ref="K9515">XLOOKUP('Transaction Data'!$G9515,Product_Code,Cost)</f>
        <v>5</v>
      </c>
      <c r="L9515" s="2">
        <f t="array" ref="L9515">XLOOKUP('Transaction Data'!$G9515,Product_Code,Unit_Price)</f>
        <v>7</v>
      </c>
      <c r="M9515" s="3">
        <f>'Transaction Data'!$F9515*'Transaction Data'!$K9515</f>
        <v>1110</v>
      </c>
      <c r="N9515" s="3">
        <f>'Transaction Data'!$F9515*'Transaction Data'!$L9515</f>
        <v>1554</v>
      </c>
      <c r="O9515" s="3">
        <f>'Transaction Data'!$N9515-'Transaction Data'!$M9515</f>
        <v>444</v>
      </c>
      <c r="P9515" s="2">
        <f>DATEDIF('Transaction Data'!$D9515,'Transaction Data'!$A9515,"y")</f>
        <v>74</v>
      </c>
      <c r="Q9515" s="2" t="str">
        <f>FLOOR('Transaction Data'!$P9515,15)&amp;"-"&amp;FLOOR('Transaction Data'!$P9515,15)+14</f>
        <v>60-74</v>
      </c>
      <c r="R9515" s="2" t="str">
        <f>IF('Transaction Data'!$L9515&lt;=10,"Less Expensive","Expensive")</f>
        <v>Less Expensive</v>
      </c>
      <c r="S9515" s="4">
        <f>WEEKDAY('Transaction Data'!$A9515)</f>
        <v>1</v>
      </c>
      <c r="T9515" s="2" t="str">
        <f>IF(WEEKDAY('Transaction Data'!$A9515,2)&lt;6,"Weekday","Weekend")</f>
        <v>Weekend</v>
      </c>
    </row>
    <row r="9516" ht="15.75" customHeight="1">
      <c r="A9516" s="1">
        <v>45430.0</v>
      </c>
      <c r="B9516" s="2" t="s">
        <v>8677</v>
      </c>
      <c r="C9516" s="2" t="s">
        <v>47</v>
      </c>
      <c r="D9516" s="1">
        <v>21150.0</v>
      </c>
      <c r="E9516" s="2" t="s">
        <v>22</v>
      </c>
      <c r="F9516" s="2">
        <v>283.0</v>
      </c>
      <c r="G9516" s="2" t="s">
        <v>55</v>
      </c>
      <c r="H9516" s="2" t="s">
        <v>24</v>
      </c>
      <c r="I9516" s="2" t="s">
        <v>25</v>
      </c>
      <c r="J9516" s="2" t="str">
        <f t="array" ref="J9516">XLOOKUP('Transaction Data'!$G9516,Product_Code,Biscuit_Brand)</f>
        <v>Vanilla Wafers</v>
      </c>
      <c r="K9516" s="2">
        <f t="array" ref="K9516">XLOOKUP('Transaction Data'!$G9516,Product_Code,Cost)</f>
        <v>18</v>
      </c>
      <c r="L9516" s="2">
        <f t="array" ref="L9516">XLOOKUP('Transaction Data'!$G9516,Product_Code,Unit_Price)</f>
        <v>36</v>
      </c>
      <c r="M9516" s="3">
        <f>'Transaction Data'!$F9516*'Transaction Data'!$K9516</f>
        <v>5094</v>
      </c>
      <c r="N9516" s="3">
        <f>'Transaction Data'!$F9516*'Transaction Data'!$L9516</f>
        <v>10188</v>
      </c>
      <c r="O9516" s="3">
        <f>'Transaction Data'!$N9516-'Transaction Data'!$M9516</f>
        <v>5094</v>
      </c>
      <c r="P9516" s="2">
        <f>DATEDIF('Transaction Data'!$D9516,'Transaction Data'!$A9516,"y")</f>
        <v>66</v>
      </c>
      <c r="Q9516" s="2" t="str">
        <f>FLOOR('Transaction Data'!$P9516,15)&amp;"-"&amp;FLOOR('Transaction Data'!$P9516,15)+14</f>
        <v>60-74</v>
      </c>
      <c r="R9516" s="2" t="str">
        <f>IF('Transaction Data'!$L9516&lt;=10,"Less Expensive","Expensive")</f>
        <v>Expensive</v>
      </c>
      <c r="S9516" s="4">
        <f>WEEKDAY('Transaction Data'!$A9516)</f>
        <v>7</v>
      </c>
      <c r="T9516" s="2" t="str">
        <f>IF(WEEKDAY('Transaction Data'!$A9516,2)&lt;6,"Weekday","Weekend")</f>
        <v>Weekend</v>
      </c>
    </row>
    <row r="9517" ht="15.75" customHeight="1">
      <c r="A9517" s="1">
        <v>45294.0</v>
      </c>
      <c r="B9517" s="2" t="s">
        <v>5828</v>
      </c>
      <c r="C9517" s="2" t="s">
        <v>32</v>
      </c>
      <c r="D9517" s="1">
        <v>18379.0</v>
      </c>
      <c r="E9517" s="2" t="s">
        <v>37</v>
      </c>
      <c r="F9517" s="2">
        <v>459.0</v>
      </c>
      <c r="G9517" s="2" t="s">
        <v>28</v>
      </c>
      <c r="H9517" s="2" t="s">
        <v>29</v>
      </c>
      <c r="I9517" s="2" t="s">
        <v>25</v>
      </c>
      <c r="J9517" s="2" t="str">
        <f t="array" ref="J9517">XLOOKUP('Transaction Data'!$G9517,Product_Code,Biscuit_Brand)</f>
        <v>Shortbread</v>
      </c>
      <c r="K9517" s="2">
        <f t="array" ref="K9517">XLOOKUP('Transaction Data'!$G9517,Product_Code,Cost)</f>
        <v>10</v>
      </c>
      <c r="L9517" s="2">
        <f t="array" ref="L9517">XLOOKUP('Transaction Data'!$G9517,Product_Code,Unit_Price)</f>
        <v>45</v>
      </c>
      <c r="M9517" s="3">
        <f>'Transaction Data'!$F9517*'Transaction Data'!$K9517</f>
        <v>4590</v>
      </c>
      <c r="N9517" s="3">
        <f>'Transaction Data'!$F9517*'Transaction Data'!$L9517</f>
        <v>20655</v>
      </c>
      <c r="O9517" s="3">
        <f>'Transaction Data'!$N9517-'Transaction Data'!$M9517</f>
        <v>16065</v>
      </c>
      <c r="P9517" s="2">
        <f>DATEDIF('Transaction Data'!$D9517,'Transaction Data'!$A9517,"y")</f>
        <v>73</v>
      </c>
      <c r="Q9517" s="2" t="str">
        <f>FLOOR('Transaction Data'!$P9517,15)&amp;"-"&amp;FLOOR('Transaction Data'!$P9517,15)+14</f>
        <v>60-74</v>
      </c>
      <c r="R9517" s="2" t="str">
        <f>IF('Transaction Data'!$L9517&lt;=10,"Less Expensive","Expensive")</f>
        <v>Expensive</v>
      </c>
      <c r="S9517" s="4">
        <f>WEEKDAY('Transaction Data'!$A9517)</f>
        <v>4</v>
      </c>
      <c r="T9517" s="2" t="str">
        <f>IF(WEEKDAY('Transaction Data'!$A9517,2)&lt;6,"Weekday","Weekend")</f>
        <v>Weekday</v>
      </c>
    </row>
    <row r="9518" ht="15.75" customHeight="1">
      <c r="A9518" s="1">
        <v>45498.0</v>
      </c>
      <c r="B9518" s="2" t="s">
        <v>8678</v>
      </c>
      <c r="C9518" s="2" t="s">
        <v>72</v>
      </c>
      <c r="D9518" s="1">
        <v>23206.0</v>
      </c>
      <c r="E9518" s="2" t="s">
        <v>27</v>
      </c>
      <c r="F9518" s="2">
        <v>134.0</v>
      </c>
      <c r="G9518" s="2" t="s">
        <v>55</v>
      </c>
      <c r="H9518" s="2" t="s">
        <v>29</v>
      </c>
      <c r="I9518" s="2" t="s">
        <v>25</v>
      </c>
      <c r="J9518" s="2" t="str">
        <f t="array" ref="J9518">XLOOKUP('Transaction Data'!$G9518,Product_Code,Biscuit_Brand)</f>
        <v>Vanilla Wafers</v>
      </c>
      <c r="K9518" s="2">
        <f t="array" ref="K9518">XLOOKUP('Transaction Data'!$G9518,Product_Code,Cost)</f>
        <v>18</v>
      </c>
      <c r="L9518" s="2">
        <f t="array" ref="L9518">XLOOKUP('Transaction Data'!$G9518,Product_Code,Unit_Price)</f>
        <v>36</v>
      </c>
      <c r="M9518" s="3">
        <f>'Transaction Data'!$F9518*'Transaction Data'!$K9518</f>
        <v>2412</v>
      </c>
      <c r="N9518" s="3">
        <f>'Transaction Data'!$F9518*'Transaction Data'!$L9518</f>
        <v>4824</v>
      </c>
      <c r="O9518" s="3">
        <f>'Transaction Data'!$N9518-'Transaction Data'!$M9518</f>
        <v>2412</v>
      </c>
      <c r="P9518" s="2">
        <f>DATEDIF('Transaction Data'!$D9518,'Transaction Data'!$A9518,"y")</f>
        <v>61</v>
      </c>
      <c r="Q9518" s="2" t="str">
        <f>FLOOR('Transaction Data'!$P9518,15)&amp;"-"&amp;FLOOR('Transaction Data'!$P9518,15)+14</f>
        <v>60-74</v>
      </c>
      <c r="R9518" s="2" t="str">
        <f>IF('Transaction Data'!$L9518&lt;=10,"Less Expensive","Expensive")</f>
        <v>Expensive</v>
      </c>
      <c r="S9518" s="4">
        <f>WEEKDAY('Transaction Data'!$A9518)</f>
        <v>5</v>
      </c>
      <c r="T9518" s="2" t="str">
        <f>IF(WEEKDAY('Transaction Data'!$A9518,2)&lt;6,"Weekday","Weekend")</f>
        <v>Weekday</v>
      </c>
    </row>
    <row r="9519" ht="15.75" customHeight="1">
      <c r="A9519" s="1">
        <v>45436.0</v>
      </c>
      <c r="B9519" s="2" t="s">
        <v>8679</v>
      </c>
      <c r="C9519" s="2" t="s">
        <v>21</v>
      </c>
      <c r="D9519" s="1">
        <v>33103.0</v>
      </c>
      <c r="E9519" s="2" t="s">
        <v>22</v>
      </c>
      <c r="F9519" s="2">
        <v>50.0</v>
      </c>
      <c r="G9519" s="2" t="s">
        <v>60</v>
      </c>
      <c r="H9519" s="2" t="s">
        <v>34</v>
      </c>
      <c r="I9519" s="2" t="s">
        <v>25</v>
      </c>
      <c r="J9519" s="2" t="str">
        <f t="array" ref="J9519">XLOOKUP('Transaction Data'!$G9519,Product_Code,Biscuit_Brand)</f>
        <v>Peanut Butter Bites</v>
      </c>
      <c r="K9519" s="2">
        <f t="array" ref="K9519">XLOOKUP('Transaction Data'!$G9519,Product_Code,Cost)</f>
        <v>5</v>
      </c>
      <c r="L9519" s="2">
        <f t="array" ref="L9519">XLOOKUP('Transaction Data'!$G9519,Product_Code,Unit_Price)</f>
        <v>7</v>
      </c>
      <c r="M9519" s="3">
        <f>'Transaction Data'!$F9519*'Transaction Data'!$K9519</f>
        <v>250</v>
      </c>
      <c r="N9519" s="3">
        <f>'Transaction Data'!$F9519*'Transaction Data'!$L9519</f>
        <v>350</v>
      </c>
      <c r="O9519" s="3">
        <f>'Transaction Data'!$N9519-'Transaction Data'!$M9519</f>
        <v>100</v>
      </c>
      <c r="P9519" s="2">
        <f>DATEDIF('Transaction Data'!$D9519,'Transaction Data'!$A9519,"y")</f>
        <v>33</v>
      </c>
      <c r="Q9519" s="2" t="str">
        <f>FLOOR('Transaction Data'!$P9519,15)&amp;"-"&amp;FLOOR('Transaction Data'!$P9519,15)+14</f>
        <v>30-44</v>
      </c>
      <c r="R9519" s="2" t="str">
        <f>IF('Transaction Data'!$L9519&lt;=10,"Less Expensive","Expensive")</f>
        <v>Less Expensive</v>
      </c>
      <c r="S9519" s="4">
        <f>WEEKDAY('Transaction Data'!$A9519)</f>
        <v>6</v>
      </c>
      <c r="T9519" s="2" t="str">
        <f>IF(WEEKDAY('Transaction Data'!$A9519,2)&lt;6,"Weekday","Weekend")</f>
        <v>Weekday</v>
      </c>
    </row>
    <row r="9520" ht="15.75" customHeight="1">
      <c r="A9520" s="1">
        <v>45438.0</v>
      </c>
      <c r="B9520" s="2" t="s">
        <v>6237</v>
      </c>
      <c r="C9520" s="2" t="s">
        <v>41</v>
      </c>
      <c r="D9520" s="1">
        <v>17656.0</v>
      </c>
      <c r="E9520" s="2" t="s">
        <v>22</v>
      </c>
      <c r="F9520" s="2">
        <v>160.0</v>
      </c>
      <c r="G9520" s="2" t="s">
        <v>55</v>
      </c>
      <c r="H9520" s="2" t="s">
        <v>24</v>
      </c>
      <c r="I9520" s="2" t="s">
        <v>25</v>
      </c>
      <c r="J9520" s="2" t="str">
        <f t="array" ref="J9520">XLOOKUP('Transaction Data'!$G9520,Product_Code,Biscuit_Brand)</f>
        <v>Vanilla Wafers</v>
      </c>
      <c r="K9520" s="2">
        <f t="array" ref="K9520">XLOOKUP('Transaction Data'!$G9520,Product_Code,Cost)</f>
        <v>18</v>
      </c>
      <c r="L9520" s="2">
        <f t="array" ref="L9520">XLOOKUP('Transaction Data'!$G9520,Product_Code,Unit_Price)</f>
        <v>36</v>
      </c>
      <c r="M9520" s="3">
        <f>'Transaction Data'!$F9520*'Transaction Data'!$K9520</f>
        <v>2880</v>
      </c>
      <c r="N9520" s="3">
        <f>'Transaction Data'!$F9520*'Transaction Data'!$L9520</f>
        <v>5760</v>
      </c>
      <c r="O9520" s="3">
        <f>'Transaction Data'!$N9520-'Transaction Data'!$M9520</f>
        <v>2880</v>
      </c>
      <c r="P9520" s="2">
        <f>DATEDIF('Transaction Data'!$D9520,'Transaction Data'!$A9520,"y")</f>
        <v>76</v>
      </c>
      <c r="Q9520" s="2" t="str">
        <f>FLOOR('Transaction Data'!$P9520,15)&amp;"-"&amp;FLOOR('Transaction Data'!$P9520,15)+14</f>
        <v>75-89</v>
      </c>
      <c r="R9520" s="2" t="str">
        <f>IF('Transaction Data'!$L9520&lt;=10,"Less Expensive","Expensive")</f>
        <v>Expensive</v>
      </c>
      <c r="S9520" s="4">
        <f>WEEKDAY('Transaction Data'!$A9520)</f>
        <v>1</v>
      </c>
      <c r="T9520" s="2" t="str">
        <f>IF(WEEKDAY('Transaction Data'!$A9520,2)&lt;6,"Weekday","Weekend")</f>
        <v>Weekend</v>
      </c>
    </row>
    <row r="9521" ht="15.75" customHeight="1">
      <c r="A9521" s="1">
        <v>45433.0</v>
      </c>
      <c r="B9521" s="2" t="s">
        <v>8680</v>
      </c>
      <c r="C9521" s="2" t="s">
        <v>41</v>
      </c>
      <c r="D9521" s="1">
        <v>21707.0</v>
      </c>
      <c r="E9521" s="2" t="s">
        <v>37</v>
      </c>
      <c r="F9521" s="2">
        <v>493.0</v>
      </c>
      <c r="G9521" s="2" t="s">
        <v>61</v>
      </c>
      <c r="H9521" s="2" t="s">
        <v>42</v>
      </c>
      <c r="I9521" s="2" t="s">
        <v>25</v>
      </c>
      <c r="J9521" s="2" t="str">
        <f t="array" ref="J9521">XLOOKUP('Transaction Data'!$G9521,Product_Code,Biscuit_Brand)</f>
        <v>Choco Delight</v>
      </c>
      <c r="K9521" s="2">
        <f t="array" ref="K9521">XLOOKUP('Transaction Data'!$G9521,Product_Code,Cost)</f>
        <v>3</v>
      </c>
      <c r="L9521" s="2">
        <f t="array" ref="L9521">XLOOKUP('Transaction Data'!$G9521,Product_Code,Unit_Price)</f>
        <v>5</v>
      </c>
      <c r="M9521" s="3">
        <f>'Transaction Data'!$F9521*'Transaction Data'!$K9521</f>
        <v>1479</v>
      </c>
      <c r="N9521" s="3">
        <f>'Transaction Data'!$F9521*'Transaction Data'!$L9521</f>
        <v>2465</v>
      </c>
      <c r="O9521" s="3">
        <f>'Transaction Data'!$N9521-'Transaction Data'!$M9521</f>
        <v>986</v>
      </c>
      <c r="P9521" s="2">
        <f>DATEDIF('Transaction Data'!$D9521,'Transaction Data'!$A9521,"y")</f>
        <v>64</v>
      </c>
      <c r="Q9521" s="2" t="str">
        <f>FLOOR('Transaction Data'!$P9521,15)&amp;"-"&amp;FLOOR('Transaction Data'!$P9521,15)+14</f>
        <v>60-74</v>
      </c>
      <c r="R9521" s="2" t="str">
        <f>IF('Transaction Data'!$L9521&lt;=10,"Less Expensive","Expensive")</f>
        <v>Less Expensive</v>
      </c>
      <c r="S9521" s="4">
        <f>WEEKDAY('Transaction Data'!$A9521)</f>
        <v>3</v>
      </c>
      <c r="T9521" s="2" t="str">
        <f>IF(WEEKDAY('Transaction Data'!$A9521,2)&lt;6,"Weekday","Weekend")</f>
        <v>Weekday</v>
      </c>
    </row>
    <row r="9522" ht="15.75" customHeight="1">
      <c r="A9522" s="1">
        <v>45318.0</v>
      </c>
      <c r="B9522" s="2" t="s">
        <v>8681</v>
      </c>
      <c r="C9522" s="2" t="s">
        <v>32</v>
      </c>
      <c r="D9522" s="1">
        <v>20172.0</v>
      </c>
      <c r="E9522" s="2" t="s">
        <v>22</v>
      </c>
      <c r="F9522" s="2">
        <v>97.0</v>
      </c>
      <c r="G9522" s="2" t="s">
        <v>33</v>
      </c>
      <c r="H9522" s="2" t="s">
        <v>45</v>
      </c>
      <c r="I9522" s="2" t="s">
        <v>25</v>
      </c>
      <c r="J9522" s="2" t="str">
        <f t="array" ref="J9522">XLOOKUP('Transaction Data'!$G9522,Product_Code,Biscuit_Brand)</f>
        <v>Caramel Biscuits</v>
      </c>
      <c r="K9522" s="2">
        <f t="array" ref="K9522">XLOOKUP('Transaction Data'!$G9522,Product_Code,Cost)</f>
        <v>18</v>
      </c>
      <c r="L9522" s="2">
        <f t="array" ref="L9522">XLOOKUP('Transaction Data'!$G9522,Product_Code,Unit_Price)</f>
        <v>22</v>
      </c>
      <c r="M9522" s="3">
        <f>'Transaction Data'!$F9522*'Transaction Data'!$K9522</f>
        <v>1746</v>
      </c>
      <c r="N9522" s="3">
        <f>'Transaction Data'!$F9522*'Transaction Data'!$L9522</f>
        <v>2134</v>
      </c>
      <c r="O9522" s="3">
        <f>'Transaction Data'!$N9522-'Transaction Data'!$M9522</f>
        <v>388</v>
      </c>
      <c r="P9522" s="2">
        <f>DATEDIF('Transaction Data'!$D9522,'Transaction Data'!$A9522,"y")</f>
        <v>68</v>
      </c>
      <c r="Q9522" s="2" t="str">
        <f>FLOOR('Transaction Data'!$P9522,15)&amp;"-"&amp;FLOOR('Transaction Data'!$P9522,15)+14</f>
        <v>60-74</v>
      </c>
      <c r="R9522" s="2" t="str">
        <f>IF('Transaction Data'!$L9522&lt;=10,"Less Expensive","Expensive")</f>
        <v>Expensive</v>
      </c>
      <c r="S9522" s="4">
        <f>WEEKDAY('Transaction Data'!$A9522)</f>
        <v>7</v>
      </c>
      <c r="T9522" s="2" t="str">
        <f>IF(WEEKDAY('Transaction Data'!$A9522,2)&lt;6,"Weekday","Weekend")</f>
        <v>Weekend</v>
      </c>
    </row>
    <row r="9523" ht="15.75" customHeight="1">
      <c r="A9523" s="1">
        <v>45425.0</v>
      </c>
      <c r="B9523" s="2" t="s">
        <v>8682</v>
      </c>
      <c r="C9523" s="2" t="s">
        <v>65</v>
      </c>
      <c r="D9523" s="1">
        <v>32090.0</v>
      </c>
      <c r="E9523" s="2" t="s">
        <v>37</v>
      </c>
      <c r="F9523" s="2">
        <v>240.0</v>
      </c>
      <c r="G9523" s="2" t="s">
        <v>48</v>
      </c>
      <c r="H9523" s="2" t="s">
        <v>24</v>
      </c>
      <c r="I9523" s="2" t="s">
        <v>25</v>
      </c>
      <c r="J9523" s="2" t="str">
        <f t="array" ref="J9523">XLOOKUP('Transaction Data'!$G9523,Product_Code,Biscuit_Brand)</f>
        <v>Lemon Crisps</v>
      </c>
      <c r="K9523" s="2">
        <f t="array" ref="K9523">XLOOKUP('Transaction Data'!$G9523,Product_Code,Cost)</f>
        <v>7</v>
      </c>
      <c r="L9523" s="2">
        <f t="array" ref="L9523">XLOOKUP('Transaction Data'!$G9523,Product_Code,Unit_Price)</f>
        <v>9</v>
      </c>
      <c r="M9523" s="3">
        <f>'Transaction Data'!$F9523*'Transaction Data'!$K9523</f>
        <v>1680</v>
      </c>
      <c r="N9523" s="3">
        <f>'Transaction Data'!$F9523*'Transaction Data'!$L9523</f>
        <v>2160</v>
      </c>
      <c r="O9523" s="3">
        <f>'Transaction Data'!$N9523-'Transaction Data'!$M9523</f>
        <v>480</v>
      </c>
      <c r="P9523" s="2">
        <f>DATEDIF('Transaction Data'!$D9523,'Transaction Data'!$A9523,"y")</f>
        <v>36</v>
      </c>
      <c r="Q9523" s="2" t="str">
        <f>FLOOR('Transaction Data'!$P9523,15)&amp;"-"&amp;FLOOR('Transaction Data'!$P9523,15)+14</f>
        <v>30-44</v>
      </c>
      <c r="R9523" s="2" t="str">
        <f>IF('Transaction Data'!$L9523&lt;=10,"Less Expensive","Expensive")</f>
        <v>Less Expensive</v>
      </c>
      <c r="S9523" s="4">
        <f>WEEKDAY('Transaction Data'!$A9523)</f>
        <v>2</v>
      </c>
      <c r="T9523" s="2" t="str">
        <f>IF(WEEKDAY('Transaction Data'!$A9523,2)&lt;6,"Weekday","Weekend")</f>
        <v>Weekday</v>
      </c>
    </row>
    <row r="9524" ht="15.75" customHeight="1">
      <c r="A9524" s="1">
        <v>45316.0</v>
      </c>
      <c r="B9524" s="2" t="s">
        <v>8683</v>
      </c>
      <c r="C9524" s="2" t="s">
        <v>65</v>
      </c>
      <c r="D9524" s="1">
        <v>20173.0</v>
      </c>
      <c r="E9524" s="2" t="s">
        <v>37</v>
      </c>
      <c r="F9524" s="2">
        <v>235.0</v>
      </c>
      <c r="G9524" s="2" t="s">
        <v>60</v>
      </c>
      <c r="H9524" s="2" t="s">
        <v>29</v>
      </c>
      <c r="I9524" s="2" t="s">
        <v>25</v>
      </c>
      <c r="J9524" s="2" t="str">
        <f t="array" ref="J9524">XLOOKUP('Transaction Data'!$G9524,Product_Code,Biscuit_Brand)</f>
        <v>Peanut Butter Bites</v>
      </c>
      <c r="K9524" s="2">
        <f t="array" ref="K9524">XLOOKUP('Transaction Data'!$G9524,Product_Code,Cost)</f>
        <v>5</v>
      </c>
      <c r="L9524" s="2">
        <f t="array" ref="L9524">XLOOKUP('Transaction Data'!$G9524,Product_Code,Unit_Price)</f>
        <v>7</v>
      </c>
      <c r="M9524" s="3">
        <f>'Transaction Data'!$F9524*'Transaction Data'!$K9524</f>
        <v>1175</v>
      </c>
      <c r="N9524" s="3">
        <f>'Transaction Data'!$F9524*'Transaction Data'!$L9524</f>
        <v>1645</v>
      </c>
      <c r="O9524" s="3">
        <f>'Transaction Data'!$N9524-'Transaction Data'!$M9524</f>
        <v>470</v>
      </c>
      <c r="P9524" s="2">
        <f>DATEDIF('Transaction Data'!$D9524,'Transaction Data'!$A9524,"y")</f>
        <v>68</v>
      </c>
      <c r="Q9524" s="2" t="str">
        <f>FLOOR('Transaction Data'!$P9524,15)&amp;"-"&amp;FLOOR('Transaction Data'!$P9524,15)+14</f>
        <v>60-74</v>
      </c>
      <c r="R9524" s="2" t="str">
        <f>IF('Transaction Data'!$L9524&lt;=10,"Less Expensive","Expensive")</f>
        <v>Less Expensive</v>
      </c>
      <c r="S9524" s="4">
        <f>WEEKDAY('Transaction Data'!$A9524)</f>
        <v>5</v>
      </c>
      <c r="T9524" s="2" t="str">
        <f>IF(WEEKDAY('Transaction Data'!$A9524,2)&lt;6,"Weekday","Weekend")</f>
        <v>Weekday</v>
      </c>
    </row>
    <row r="9525" ht="15.75" customHeight="1">
      <c r="A9525" s="1">
        <v>45364.0</v>
      </c>
      <c r="B9525" s="2" t="s">
        <v>8684</v>
      </c>
      <c r="C9525" s="2" t="s">
        <v>21</v>
      </c>
      <c r="D9525" s="1">
        <v>26973.0</v>
      </c>
      <c r="E9525" s="2" t="s">
        <v>37</v>
      </c>
      <c r="F9525" s="2">
        <v>350.0</v>
      </c>
      <c r="G9525" s="2" t="s">
        <v>44</v>
      </c>
      <c r="H9525" s="2" t="s">
        <v>42</v>
      </c>
      <c r="I9525" s="2" t="s">
        <v>25</v>
      </c>
      <c r="J9525" s="2" t="str">
        <f t="array" ref="J9525">XLOOKUP('Transaction Data'!$G9525,Product_Code,Biscuit_Brand)</f>
        <v>Butter Crunch</v>
      </c>
      <c r="K9525" s="2">
        <f t="array" ref="K9525">XLOOKUP('Transaction Data'!$G9525,Product_Code,Cost)</f>
        <v>10</v>
      </c>
      <c r="L9525" s="2">
        <f t="array" ref="L9525">XLOOKUP('Transaction Data'!$G9525,Product_Code,Unit_Price)</f>
        <v>11</v>
      </c>
      <c r="M9525" s="3">
        <f>'Transaction Data'!$F9525*'Transaction Data'!$K9525</f>
        <v>3500</v>
      </c>
      <c r="N9525" s="3">
        <f>'Transaction Data'!$F9525*'Transaction Data'!$L9525</f>
        <v>3850</v>
      </c>
      <c r="O9525" s="3">
        <f>'Transaction Data'!$N9525-'Transaction Data'!$M9525</f>
        <v>350</v>
      </c>
      <c r="P9525" s="2">
        <f>DATEDIF('Transaction Data'!$D9525,'Transaction Data'!$A9525,"y")</f>
        <v>50</v>
      </c>
      <c r="Q9525" s="2" t="str">
        <f>FLOOR('Transaction Data'!$P9525,15)&amp;"-"&amp;FLOOR('Transaction Data'!$P9525,15)+14</f>
        <v>45-59</v>
      </c>
      <c r="R9525" s="2" t="str">
        <f>IF('Transaction Data'!$L9525&lt;=10,"Less Expensive","Expensive")</f>
        <v>Expensive</v>
      </c>
      <c r="S9525" s="4">
        <f>WEEKDAY('Transaction Data'!$A9525)</f>
        <v>4</v>
      </c>
      <c r="T9525" s="2" t="str">
        <f>IF(WEEKDAY('Transaction Data'!$A9525,2)&lt;6,"Weekday","Weekend")</f>
        <v>Weekday</v>
      </c>
    </row>
    <row r="9526" ht="15.75" customHeight="1">
      <c r="A9526" s="1">
        <v>45502.0</v>
      </c>
      <c r="B9526" s="2" t="s">
        <v>8685</v>
      </c>
      <c r="C9526" s="2" t="s">
        <v>21</v>
      </c>
      <c r="D9526" s="1">
        <v>18027.0</v>
      </c>
      <c r="E9526" s="2" t="s">
        <v>27</v>
      </c>
      <c r="F9526" s="2">
        <v>306.0</v>
      </c>
      <c r="G9526" s="2" t="s">
        <v>48</v>
      </c>
      <c r="H9526" s="2" t="s">
        <v>45</v>
      </c>
      <c r="I9526" s="2" t="s">
        <v>25</v>
      </c>
      <c r="J9526" s="2" t="str">
        <f t="array" ref="J9526">XLOOKUP('Transaction Data'!$G9526,Product_Code,Biscuit_Brand)</f>
        <v>Lemon Crisps</v>
      </c>
      <c r="K9526" s="2">
        <f t="array" ref="K9526">XLOOKUP('Transaction Data'!$G9526,Product_Code,Cost)</f>
        <v>7</v>
      </c>
      <c r="L9526" s="2">
        <f t="array" ref="L9526">XLOOKUP('Transaction Data'!$G9526,Product_Code,Unit_Price)</f>
        <v>9</v>
      </c>
      <c r="M9526" s="3">
        <f>'Transaction Data'!$F9526*'Transaction Data'!$K9526</f>
        <v>2142</v>
      </c>
      <c r="N9526" s="3">
        <f>'Transaction Data'!$F9526*'Transaction Data'!$L9526</f>
        <v>2754</v>
      </c>
      <c r="O9526" s="3">
        <f>'Transaction Data'!$N9526-'Transaction Data'!$M9526</f>
        <v>612</v>
      </c>
      <c r="P9526" s="2">
        <f>DATEDIF('Transaction Data'!$D9526,'Transaction Data'!$A9526,"y")</f>
        <v>75</v>
      </c>
      <c r="Q9526" s="2" t="str">
        <f>FLOOR('Transaction Data'!$P9526,15)&amp;"-"&amp;FLOOR('Transaction Data'!$P9526,15)+14</f>
        <v>75-89</v>
      </c>
      <c r="R9526" s="2" t="str">
        <f>IF('Transaction Data'!$L9526&lt;=10,"Less Expensive","Expensive")</f>
        <v>Less Expensive</v>
      </c>
      <c r="S9526" s="4">
        <f>WEEKDAY('Transaction Data'!$A9526)</f>
        <v>2</v>
      </c>
      <c r="T9526" s="2" t="str">
        <f>IF(WEEKDAY('Transaction Data'!$A9526,2)&lt;6,"Weekday","Weekend")</f>
        <v>Weekday</v>
      </c>
    </row>
    <row r="9527" ht="15.75" customHeight="1">
      <c r="A9527" s="1">
        <v>45496.0</v>
      </c>
      <c r="B9527" s="2" t="s">
        <v>8686</v>
      </c>
      <c r="C9527" s="2" t="s">
        <v>51</v>
      </c>
      <c r="D9527" s="1">
        <v>23859.0</v>
      </c>
      <c r="E9527" s="2" t="s">
        <v>22</v>
      </c>
      <c r="F9527" s="2">
        <v>162.0</v>
      </c>
      <c r="G9527" s="2" t="s">
        <v>44</v>
      </c>
      <c r="H9527" s="2" t="s">
        <v>24</v>
      </c>
      <c r="I9527" s="2" t="s">
        <v>25</v>
      </c>
      <c r="J9527" s="2" t="str">
        <f t="array" ref="J9527">XLOOKUP('Transaction Data'!$G9527,Product_Code,Biscuit_Brand)</f>
        <v>Butter Crunch</v>
      </c>
      <c r="K9527" s="2">
        <f t="array" ref="K9527">XLOOKUP('Transaction Data'!$G9527,Product_Code,Cost)</f>
        <v>10</v>
      </c>
      <c r="L9527" s="2">
        <f t="array" ref="L9527">XLOOKUP('Transaction Data'!$G9527,Product_Code,Unit_Price)</f>
        <v>11</v>
      </c>
      <c r="M9527" s="3">
        <f>'Transaction Data'!$F9527*'Transaction Data'!$K9527</f>
        <v>1620</v>
      </c>
      <c r="N9527" s="3">
        <f>'Transaction Data'!$F9527*'Transaction Data'!$L9527</f>
        <v>1782</v>
      </c>
      <c r="O9527" s="3">
        <f>'Transaction Data'!$N9527-'Transaction Data'!$M9527</f>
        <v>162</v>
      </c>
      <c r="P9527" s="2">
        <f>DATEDIF('Transaction Data'!$D9527,'Transaction Data'!$A9527,"y")</f>
        <v>59</v>
      </c>
      <c r="Q9527" s="2" t="str">
        <f>FLOOR('Transaction Data'!$P9527,15)&amp;"-"&amp;FLOOR('Transaction Data'!$P9527,15)+14</f>
        <v>45-59</v>
      </c>
      <c r="R9527" s="2" t="str">
        <f>IF('Transaction Data'!$L9527&lt;=10,"Less Expensive","Expensive")</f>
        <v>Expensive</v>
      </c>
      <c r="S9527" s="4">
        <f>WEEKDAY('Transaction Data'!$A9527)</f>
        <v>3</v>
      </c>
      <c r="T9527" s="2" t="str">
        <f>IF(WEEKDAY('Transaction Data'!$A9527,2)&lt;6,"Weekday","Weekend")</f>
        <v>Weekday</v>
      </c>
    </row>
    <row r="9528" ht="15.75" customHeight="1">
      <c r="A9528" s="1">
        <v>45313.0</v>
      </c>
      <c r="B9528" s="2" t="s">
        <v>8687</v>
      </c>
      <c r="C9528" s="2" t="s">
        <v>47</v>
      </c>
      <c r="D9528" s="1">
        <v>25296.0</v>
      </c>
      <c r="E9528" s="2" t="s">
        <v>37</v>
      </c>
      <c r="F9528" s="2">
        <v>262.0</v>
      </c>
      <c r="G9528" s="2" t="s">
        <v>28</v>
      </c>
      <c r="H9528" s="2" t="s">
        <v>29</v>
      </c>
      <c r="I9528" s="2" t="s">
        <v>25</v>
      </c>
      <c r="J9528" s="2" t="str">
        <f t="array" ref="J9528">XLOOKUP('Transaction Data'!$G9528,Product_Code,Biscuit_Brand)</f>
        <v>Shortbread</v>
      </c>
      <c r="K9528" s="2">
        <f t="array" ref="K9528">XLOOKUP('Transaction Data'!$G9528,Product_Code,Cost)</f>
        <v>10</v>
      </c>
      <c r="L9528" s="2">
        <f t="array" ref="L9528">XLOOKUP('Transaction Data'!$G9528,Product_Code,Unit_Price)</f>
        <v>45</v>
      </c>
      <c r="M9528" s="3">
        <f>'Transaction Data'!$F9528*'Transaction Data'!$K9528</f>
        <v>2620</v>
      </c>
      <c r="N9528" s="3">
        <f>'Transaction Data'!$F9528*'Transaction Data'!$L9528</f>
        <v>11790</v>
      </c>
      <c r="O9528" s="3">
        <f>'Transaction Data'!$N9528-'Transaction Data'!$M9528</f>
        <v>9170</v>
      </c>
      <c r="P9528" s="2">
        <f>DATEDIF('Transaction Data'!$D9528,'Transaction Data'!$A9528,"y")</f>
        <v>54</v>
      </c>
      <c r="Q9528" s="2" t="str">
        <f>FLOOR('Transaction Data'!$P9528,15)&amp;"-"&amp;FLOOR('Transaction Data'!$P9528,15)+14</f>
        <v>45-59</v>
      </c>
      <c r="R9528" s="2" t="str">
        <f>IF('Transaction Data'!$L9528&lt;=10,"Less Expensive","Expensive")</f>
        <v>Expensive</v>
      </c>
      <c r="S9528" s="4">
        <f>WEEKDAY('Transaction Data'!$A9528)</f>
        <v>2</v>
      </c>
      <c r="T9528" s="2" t="str">
        <f>IF(WEEKDAY('Transaction Data'!$A9528,2)&lt;6,"Weekday","Weekend")</f>
        <v>Weekday</v>
      </c>
    </row>
    <row r="9529" ht="15.75" customHeight="1">
      <c r="A9529" s="1">
        <v>45452.0</v>
      </c>
      <c r="B9529" s="2" t="s">
        <v>8688</v>
      </c>
      <c r="C9529" s="2" t="s">
        <v>41</v>
      </c>
      <c r="D9529" s="1">
        <v>30912.0</v>
      </c>
      <c r="E9529" s="2" t="s">
        <v>22</v>
      </c>
      <c r="F9529" s="2">
        <v>411.0</v>
      </c>
      <c r="G9529" s="2" t="s">
        <v>23</v>
      </c>
      <c r="H9529" s="2" t="s">
        <v>29</v>
      </c>
      <c r="I9529" s="2" t="s">
        <v>25</v>
      </c>
      <c r="J9529" s="2" t="str">
        <f t="array" ref="J9529">XLOOKUP('Transaction Data'!$G9529,Product_Code,Biscuit_Brand)</f>
        <v>Cinnamon Swirls</v>
      </c>
      <c r="K9529" s="2">
        <f t="array" ref="K9529">XLOOKUP('Transaction Data'!$G9529,Product_Code,Cost)</f>
        <v>10</v>
      </c>
      <c r="L9529" s="2">
        <f t="array" ref="L9529">XLOOKUP('Transaction Data'!$G9529,Product_Code,Unit_Price)</f>
        <v>14</v>
      </c>
      <c r="M9529" s="3">
        <f>'Transaction Data'!$F9529*'Transaction Data'!$K9529</f>
        <v>4110</v>
      </c>
      <c r="N9529" s="3">
        <f>'Transaction Data'!$F9529*'Transaction Data'!$L9529</f>
        <v>5754</v>
      </c>
      <c r="O9529" s="3">
        <f>'Transaction Data'!$N9529-'Transaction Data'!$M9529</f>
        <v>1644</v>
      </c>
      <c r="P9529" s="2">
        <f>DATEDIF('Transaction Data'!$D9529,'Transaction Data'!$A9529,"y")</f>
        <v>39</v>
      </c>
      <c r="Q9529" s="2" t="str">
        <f>FLOOR('Transaction Data'!$P9529,15)&amp;"-"&amp;FLOOR('Transaction Data'!$P9529,15)+14</f>
        <v>30-44</v>
      </c>
      <c r="R9529" s="2" t="str">
        <f>IF('Transaction Data'!$L9529&lt;=10,"Less Expensive","Expensive")</f>
        <v>Expensive</v>
      </c>
      <c r="S9529" s="4">
        <f>WEEKDAY('Transaction Data'!$A9529)</f>
        <v>1</v>
      </c>
      <c r="T9529" s="2" t="str">
        <f>IF(WEEKDAY('Transaction Data'!$A9529,2)&lt;6,"Weekday","Weekend")</f>
        <v>Weekend</v>
      </c>
    </row>
    <row r="9530" ht="15.75" customHeight="1">
      <c r="A9530" s="1">
        <v>45461.0</v>
      </c>
      <c r="B9530" s="2" t="s">
        <v>8689</v>
      </c>
      <c r="C9530" s="2" t="s">
        <v>51</v>
      </c>
      <c r="D9530" s="1">
        <v>17775.0</v>
      </c>
      <c r="E9530" s="2" t="s">
        <v>22</v>
      </c>
      <c r="F9530" s="2">
        <v>328.0</v>
      </c>
      <c r="G9530" s="2" t="s">
        <v>48</v>
      </c>
      <c r="H9530" s="2" t="s">
        <v>34</v>
      </c>
      <c r="I9530" s="2" t="s">
        <v>25</v>
      </c>
      <c r="J9530" s="2" t="str">
        <f t="array" ref="J9530">XLOOKUP('Transaction Data'!$G9530,Product_Code,Biscuit_Brand)</f>
        <v>Lemon Crisps</v>
      </c>
      <c r="K9530" s="2">
        <f t="array" ref="K9530">XLOOKUP('Transaction Data'!$G9530,Product_Code,Cost)</f>
        <v>7</v>
      </c>
      <c r="L9530" s="2">
        <f t="array" ref="L9530">XLOOKUP('Transaction Data'!$G9530,Product_Code,Unit_Price)</f>
        <v>9</v>
      </c>
      <c r="M9530" s="3">
        <f>'Transaction Data'!$F9530*'Transaction Data'!$K9530</f>
        <v>2296</v>
      </c>
      <c r="N9530" s="3">
        <f>'Transaction Data'!$F9530*'Transaction Data'!$L9530</f>
        <v>2952</v>
      </c>
      <c r="O9530" s="3">
        <f>'Transaction Data'!$N9530-'Transaction Data'!$M9530</f>
        <v>656</v>
      </c>
      <c r="P9530" s="2">
        <f>DATEDIF('Transaction Data'!$D9530,'Transaction Data'!$A9530,"y")</f>
        <v>75</v>
      </c>
      <c r="Q9530" s="2" t="str">
        <f>FLOOR('Transaction Data'!$P9530,15)&amp;"-"&amp;FLOOR('Transaction Data'!$P9530,15)+14</f>
        <v>75-89</v>
      </c>
      <c r="R9530" s="2" t="str">
        <f>IF('Transaction Data'!$L9530&lt;=10,"Less Expensive","Expensive")</f>
        <v>Less Expensive</v>
      </c>
      <c r="S9530" s="4">
        <f>WEEKDAY('Transaction Data'!$A9530)</f>
        <v>3</v>
      </c>
      <c r="T9530" s="2" t="str">
        <f>IF(WEEKDAY('Transaction Data'!$A9530,2)&lt;6,"Weekday","Weekend")</f>
        <v>Weekday</v>
      </c>
    </row>
    <row r="9531" ht="15.75" customHeight="1">
      <c r="A9531" s="1">
        <v>45369.0</v>
      </c>
      <c r="B9531" s="2" t="s">
        <v>1173</v>
      </c>
      <c r="C9531" s="2" t="s">
        <v>72</v>
      </c>
      <c r="D9531" s="1">
        <v>28232.0</v>
      </c>
      <c r="E9531" s="2" t="s">
        <v>63</v>
      </c>
      <c r="F9531" s="2">
        <v>194.0</v>
      </c>
      <c r="G9531" s="2" t="s">
        <v>38</v>
      </c>
      <c r="H9531" s="2" t="s">
        <v>24</v>
      </c>
      <c r="I9531" s="2" t="s">
        <v>25</v>
      </c>
      <c r="J9531" s="2" t="str">
        <f t="array" ref="J9531">XLOOKUP('Transaction Data'!$G9531,Product_Code,Biscuit_Brand)</f>
        <v>Ginger Snaps</v>
      </c>
      <c r="K9531" s="2">
        <f t="array" ref="K9531">XLOOKUP('Transaction Data'!$G9531,Product_Code,Cost)</f>
        <v>14</v>
      </c>
      <c r="L9531" s="2">
        <f t="array" ref="L9531">XLOOKUP('Transaction Data'!$G9531,Product_Code,Unit_Price)</f>
        <v>28</v>
      </c>
      <c r="M9531" s="3">
        <f>'Transaction Data'!$F9531*'Transaction Data'!$K9531</f>
        <v>2716</v>
      </c>
      <c r="N9531" s="3">
        <f>'Transaction Data'!$F9531*'Transaction Data'!$L9531</f>
        <v>5432</v>
      </c>
      <c r="O9531" s="3">
        <f>'Transaction Data'!$N9531-'Transaction Data'!$M9531</f>
        <v>2716</v>
      </c>
      <c r="P9531" s="2">
        <f>DATEDIF('Transaction Data'!$D9531,'Transaction Data'!$A9531,"y")</f>
        <v>46</v>
      </c>
      <c r="Q9531" s="2" t="str">
        <f>FLOOR('Transaction Data'!$P9531,15)&amp;"-"&amp;FLOOR('Transaction Data'!$P9531,15)+14</f>
        <v>45-59</v>
      </c>
      <c r="R9531" s="2" t="str">
        <f>IF('Transaction Data'!$L9531&lt;=10,"Less Expensive","Expensive")</f>
        <v>Expensive</v>
      </c>
      <c r="S9531" s="4">
        <f>WEEKDAY('Transaction Data'!$A9531)</f>
        <v>2</v>
      </c>
      <c r="T9531" s="2" t="str">
        <f>IF(WEEKDAY('Transaction Data'!$A9531,2)&lt;6,"Weekday","Weekend")</f>
        <v>Weekday</v>
      </c>
    </row>
    <row r="9532" ht="15.75" customHeight="1">
      <c r="A9532" s="1">
        <v>45435.0</v>
      </c>
      <c r="B9532" s="2" t="s">
        <v>8690</v>
      </c>
      <c r="C9532" s="2" t="s">
        <v>78</v>
      </c>
      <c r="D9532" s="1">
        <v>38860.0</v>
      </c>
      <c r="E9532" s="2" t="s">
        <v>22</v>
      </c>
      <c r="F9532" s="2">
        <v>437.0</v>
      </c>
      <c r="G9532" s="2" t="s">
        <v>44</v>
      </c>
      <c r="H9532" s="2" t="s">
        <v>42</v>
      </c>
      <c r="I9532" s="2" t="s">
        <v>25</v>
      </c>
      <c r="J9532" s="2" t="str">
        <f t="array" ref="J9532">XLOOKUP('Transaction Data'!$G9532,Product_Code,Biscuit_Brand)</f>
        <v>Butter Crunch</v>
      </c>
      <c r="K9532" s="2">
        <f t="array" ref="K9532">XLOOKUP('Transaction Data'!$G9532,Product_Code,Cost)</f>
        <v>10</v>
      </c>
      <c r="L9532" s="2">
        <f t="array" ref="L9532">XLOOKUP('Transaction Data'!$G9532,Product_Code,Unit_Price)</f>
        <v>11</v>
      </c>
      <c r="M9532" s="3">
        <f>'Transaction Data'!$F9532*'Transaction Data'!$K9532</f>
        <v>4370</v>
      </c>
      <c r="N9532" s="3">
        <f>'Transaction Data'!$F9532*'Transaction Data'!$L9532</f>
        <v>4807</v>
      </c>
      <c r="O9532" s="3">
        <f>'Transaction Data'!$N9532-'Transaction Data'!$M9532</f>
        <v>437</v>
      </c>
      <c r="P9532" s="2">
        <f>DATEDIF('Transaction Data'!$D9532,'Transaction Data'!$A9532,"y")</f>
        <v>18</v>
      </c>
      <c r="Q9532" s="2" t="str">
        <f>FLOOR('Transaction Data'!$P9532,15)&amp;"-"&amp;FLOOR('Transaction Data'!$P9532,15)+14</f>
        <v>15-29</v>
      </c>
      <c r="R9532" s="2" t="str">
        <f>IF('Transaction Data'!$L9532&lt;=10,"Less Expensive","Expensive")</f>
        <v>Expensive</v>
      </c>
      <c r="S9532" s="4">
        <f>WEEKDAY('Transaction Data'!$A9532)</f>
        <v>5</v>
      </c>
      <c r="T9532" s="2" t="str">
        <f>IF(WEEKDAY('Transaction Data'!$A9532,2)&lt;6,"Weekday","Weekend")</f>
        <v>Weekday</v>
      </c>
    </row>
    <row r="9533" ht="15.75" customHeight="1">
      <c r="A9533" s="1">
        <v>45431.0</v>
      </c>
      <c r="B9533" s="2" t="s">
        <v>8691</v>
      </c>
      <c r="C9533" s="2" t="s">
        <v>21</v>
      </c>
      <c r="D9533" s="1">
        <v>34869.0</v>
      </c>
      <c r="E9533" s="2" t="s">
        <v>27</v>
      </c>
      <c r="F9533" s="2">
        <v>141.0</v>
      </c>
      <c r="G9533" s="2" t="s">
        <v>61</v>
      </c>
      <c r="H9533" s="2" t="s">
        <v>45</v>
      </c>
      <c r="I9533" s="2" t="s">
        <v>25</v>
      </c>
      <c r="J9533" s="2" t="str">
        <f t="array" ref="J9533">XLOOKUP('Transaction Data'!$G9533,Product_Code,Biscuit_Brand)</f>
        <v>Choco Delight</v>
      </c>
      <c r="K9533" s="2">
        <f t="array" ref="K9533">XLOOKUP('Transaction Data'!$G9533,Product_Code,Cost)</f>
        <v>3</v>
      </c>
      <c r="L9533" s="2">
        <f t="array" ref="L9533">XLOOKUP('Transaction Data'!$G9533,Product_Code,Unit_Price)</f>
        <v>5</v>
      </c>
      <c r="M9533" s="3">
        <f>'Transaction Data'!$F9533*'Transaction Data'!$K9533</f>
        <v>423</v>
      </c>
      <c r="N9533" s="3">
        <f>'Transaction Data'!$F9533*'Transaction Data'!$L9533</f>
        <v>705</v>
      </c>
      <c r="O9533" s="3">
        <f>'Transaction Data'!$N9533-'Transaction Data'!$M9533</f>
        <v>282</v>
      </c>
      <c r="P9533" s="2">
        <f>DATEDIF('Transaction Data'!$D9533,'Transaction Data'!$A9533,"y")</f>
        <v>28</v>
      </c>
      <c r="Q9533" s="2" t="str">
        <f>FLOOR('Transaction Data'!$P9533,15)&amp;"-"&amp;FLOOR('Transaction Data'!$P9533,15)+14</f>
        <v>15-29</v>
      </c>
      <c r="R9533" s="2" t="str">
        <f>IF('Transaction Data'!$L9533&lt;=10,"Less Expensive","Expensive")</f>
        <v>Less Expensive</v>
      </c>
      <c r="S9533" s="4">
        <f>WEEKDAY('Transaction Data'!$A9533)</f>
        <v>1</v>
      </c>
      <c r="T9533" s="2" t="str">
        <f>IF(WEEKDAY('Transaction Data'!$A9533,2)&lt;6,"Weekday","Weekend")</f>
        <v>Weekend</v>
      </c>
    </row>
    <row r="9534" ht="15.75" customHeight="1">
      <c r="A9534" s="1">
        <v>45493.0</v>
      </c>
      <c r="B9534" s="2" t="s">
        <v>8692</v>
      </c>
      <c r="C9534" s="2" t="s">
        <v>32</v>
      </c>
      <c r="D9534" s="1">
        <v>30978.0</v>
      </c>
      <c r="E9534" s="2" t="s">
        <v>22</v>
      </c>
      <c r="F9534" s="2">
        <v>458.0</v>
      </c>
      <c r="G9534" s="2" t="s">
        <v>28</v>
      </c>
      <c r="H9534" s="2" t="s">
        <v>24</v>
      </c>
      <c r="I9534" s="2" t="s">
        <v>25</v>
      </c>
      <c r="J9534" s="2" t="str">
        <f t="array" ref="J9534">XLOOKUP('Transaction Data'!$G9534,Product_Code,Biscuit_Brand)</f>
        <v>Shortbread</v>
      </c>
      <c r="K9534" s="2">
        <f t="array" ref="K9534">XLOOKUP('Transaction Data'!$G9534,Product_Code,Cost)</f>
        <v>10</v>
      </c>
      <c r="L9534" s="2">
        <f t="array" ref="L9534">XLOOKUP('Transaction Data'!$G9534,Product_Code,Unit_Price)</f>
        <v>45</v>
      </c>
      <c r="M9534" s="3">
        <f>'Transaction Data'!$F9534*'Transaction Data'!$K9534</f>
        <v>4580</v>
      </c>
      <c r="N9534" s="3">
        <f>'Transaction Data'!$F9534*'Transaction Data'!$L9534</f>
        <v>20610</v>
      </c>
      <c r="O9534" s="3">
        <f>'Transaction Data'!$N9534-'Transaction Data'!$M9534</f>
        <v>16030</v>
      </c>
      <c r="P9534" s="2">
        <f>DATEDIF('Transaction Data'!$D9534,'Transaction Data'!$A9534,"y")</f>
        <v>39</v>
      </c>
      <c r="Q9534" s="2" t="str">
        <f>FLOOR('Transaction Data'!$P9534,15)&amp;"-"&amp;FLOOR('Transaction Data'!$P9534,15)+14</f>
        <v>30-44</v>
      </c>
      <c r="R9534" s="2" t="str">
        <f>IF('Transaction Data'!$L9534&lt;=10,"Less Expensive","Expensive")</f>
        <v>Expensive</v>
      </c>
      <c r="S9534" s="4">
        <f>WEEKDAY('Transaction Data'!$A9534)</f>
        <v>7</v>
      </c>
      <c r="T9534" s="2" t="str">
        <f>IF(WEEKDAY('Transaction Data'!$A9534,2)&lt;6,"Weekday","Weekend")</f>
        <v>Weekend</v>
      </c>
    </row>
    <row r="9535" ht="15.75" customHeight="1">
      <c r="A9535" s="1">
        <v>45328.0</v>
      </c>
      <c r="B9535" s="2" t="s">
        <v>8693</v>
      </c>
      <c r="C9535" s="2" t="s">
        <v>54</v>
      </c>
      <c r="D9535" s="1">
        <v>21947.0</v>
      </c>
      <c r="E9535" s="2" t="s">
        <v>22</v>
      </c>
      <c r="F9535" s="2">
        <v>422.0</v>
      </c>
      <c r="G9535" s="2" t="s">
        <v>44</v>
      </c>
      <c r="H9535" s="2" t="s">
        <v>29</v>
      </c>
      <c r="I9535" s="2" t="s">
        <v>25</v>
      </c>
      <c r="J9535" s="2" t="str">
        <f t="array" ref="J9535">XLOOKUP('Transaction Data'!$G9535,Product_Code,Biscuit_Brand)</f>
        <v>Butter Crunch</v>
      </c>
      <c r="K9535" s="2">
        <f t="array" ref="K9535">XLOOKUP('Transaction Data'!$G9535,Product_Code,Cost)</f>
        <v>10</v>
      </c>
      <c r="L9535" s="2">
        <f t="array" ref="L9535">XLOOKUP('Transaction Data'!$G9535,Product_Code,Unit_Price)</f>
        <v>11</v>
      </c>
      <c r="M9535" s="3">
        <f>'Transaction Data'!$F9535*'Transaction Data'!$K9535</f>
        <v>4220</v>
      </c>
      <c r="N9535" s="3">
        <f>'Transaction Data'!$F9535*'Transaction Data'!$L9535</f>
        <v>4642</v>
      </c>
      <c r="O9535" s="3">
        <f>'Transaction Data'!$N9535-'Transaction Data'!$M9535</f>
        <v>422</v>
      </c>
      <c r="P9535" s="2">
        <f>DATEDIF('Transaction Data'!$D9535,'Transaction Data'!$A9535,"y")</f>
        <v>64</v>
      </c>
      <c r="Q9535" s="2" t="str">
        <f>FLOOR('Transaction Data'!$P9535,15)&amp;"-"&amp;FLOOR('Transaction Data'!$P9535,15)+14</f>
        <v>60-74</v>
      </c>
      <c r="R9535" s="2" t="str">
        <f>IF('Transaction Data'!$L9535&lt;=10,"Less Expensive","Expensive")</f>
        <v>Expensive</v>
      </c>
      <c r="S9535" s="4">
        <f>WEEKDAY('Transaction Data'!$A9535)</f>
        <v>3</v>
      </c>
      <c r="T9535" s="2" t="str">
        <f>IF(WEEKDAY('Transaction Data'!$A9535,2)&lt;6,"Weekday","Weekend")</f>
        <v>Weekday</v>
      </c>
    </row>
    <row r="9536" ht="15.75" customHeight="1">
      <c r="A9536" s="1">
        <v>45310.0</v>
      </c>
      <c r="B9536" s="2" t="s">
        <v>8694</v>
      </c>
      <c r="C9536" s="2" t="s">
        <v>54</v>
      </c>
      <c r="D9536" s="1">
        <v>29166.0</v>
      </c>
      <c r="E9536" s="2" t="s">
        <v>63</v>
      </c>
      <c r="F9536" s="2">
        <v>196.0</v>
      </c>
      <c r="G9536" s="2" t="s">
        <v>60</v>
      </c>
      <c r="H9536" s="2" t="s">
        <v>42</v>
      </c>
      <c r="I9536" s="2" t="s">
        <v>25</v>
      </c>
      <c r="J9536" s="2" t="str">
        <f t="array" ref="J9536">XLOOKUP('Transaction Data'!$G9536,Product_Code,Biscuit_Brand)</f>
        <v>Peanut Butter Bites</v>
      </c>
      <c r="K9536" s="2">
        <f t="array" ref="K9536">XLOOKUP('Transaction Data'!$G9536,Product_Code,Cost)</f>
        <v>5</v>
      </c>
      <c r="L9536" s="2">
        <f t="array" ref="L9536">XLOOKUP('Transaction Data'!$G9536,Product_Code,Unit_Price)</f>
        <v>7</v>
      </c>
      <c r="M9536" s="3">
        <f>'Transaction Data'!$F9536*'Transaction Data'!$K9536</f>
        <v>980</v>
      </c>
      <c r="N9536" s="3">
        <f>'Transaction Data'!$F9536*'Transaction Data'!$L9536</f>
        <v>1372</v>
      </c>
      <c r="O9536" s="3">
        <f>'Transaction Data'!$N9536-'Transaction Data'!$M9536</f>
        <v>392</v>
      </c>
      <c r="P9536" s="2">
        <f>DATEDIF('Transaction Data'!$D9536,'Transaction Data'!$A9536,"y")</f>
        <v>44</v>
      </c>
      <c r="Q9536" s="2" t="str">
        <f>FLOOR('Transaction Data'!$P9536,15)&amp;"-"&amp;FLOOR('Transaction Data'!$P9536,15)+14</f>
        <v>30-44</v>
      </c>
      <c r="R9536" s="2" t="str">
        <f>IF('Transaction Data'!$L9536&lt;=10,"Less Expensive","Expensive")</f>
        <v>Less Expensive</v>
      </c>
      <c r="S9536" s="4">
        <f>WEEKDAY('Transaction Data'!$A9536)</f>
        <v>6</v>
      </c>
      <c r="T9536" s="2" t="str">
        <f>IF(WEEKDAY('Transaction Data'!$A9536,2)&lt;6,"Weekday","Weekend")</f>
        <v>Weekday</v>
      </c>
    </row>
    <row r="9537" ht="15.75" customHeight="1">
      <c r="A9537" s="1">
        <v>45469.0</v>
      </c>
      <c r="B9537" s="2" t="s">
        <v>8695</v>
      </c>
      <c r="C9537" s="2" t="s">
        <v>21</v>
      </c>
      <c r="D9537" s="1">
        <v>25090.0</v>
      </c>
      <c r="E9537" s="2" t="s">
        <v>27</v>
      </c>
      <c r="F9537" s="2">
        <v>445.0</v>
      </c>
      <c r="G9537" s="2" t="s">
        <v>44</v>
      </c>
      <c r="H9537" s="2" t="s">
        <v>45</v>
      </c>
      <c r="I9537" s="2" t="s">
        <v>25</v>
      </c>
      <c r="J9537" s="2" t="str">
        <f t="array" ref="J9537">XLOOKUP('Transaction Data'!$G9537,Product_Code,Biscuit_Brand)</f>
        <v>Butter Crunch</v>
      </c>
      <c r="K9537" s="2">
        <f t="array" ref="K9537">XLOOKUP('Transaction Data'!$G9537,Product_Code,Cost)</f>
        <v>10</v>
      </c>
      <c r="L9537" s="2">
        <f t="array" ref="L9537">XLOOKUP('Transaction Data'!$G9537,Product_Code,Unit_Price)</f>
        <v>11</v>
      </c>
      <c r="M9537" s="3">
        <f>'Transaction Data'!$F9537*'Transaction Data'!$K9537</f>
        <v>4450</v>
      </c>
      <c r="N9537" s="3">
        <f>'Transaction Data'!$F9537*'Transaction Data'!$L9537</f>
        <v>4895</v>
      </c>
      <c r="O9537" s="3">
        <f>'Transaction Data'!$N9537-'Transaction Data'!$M9537</f>
        <v>445</v>
      </c>
      <c r="P9537" s="2">
        <f>DATEDIF('Transaction Data'!$D9537,'Transaction Data'!$A9537,"y")</f>
        <v>55</v>
      </c>
      <c r="Q9537" s="2" t="str">
        <f>FLOOR('Transaction Data'!$P9537,15)&amp;"-"&amp;FLOOR('Transaction Data'!$P9537,15)+14</f>
        <v>45-59</v>
      </c>
      <c r="R9537" s="2" t="str">
        <f>IF('Transaction Data'!$L9537&lt;=10,"Less Expensive","Expensive")</f>
        <v>Expensive</v>
      </c>
      <c r="S9537" s="4">
        <f>WEEKDAY('Transaction Data'!$A9537)</f>
        <v>4</v>
      </c>
      <c r="T9537" s="2" t="str">
        <f>IF(WEEKDAY('Transaction Data'!$A9537,2)&lt;6,"Weekday","Weekend")</f>
        <v>Weekday</v>
      </c>
    </row>
    <row r="9538" ht="15.75" customHeight="1">
      <c r="A9538" s="1">
        <v>45319.0</v>
      </c>
      <c r="B9538" s="2" t="s">
        <v>8696</v>
      </c>
      <c r="C9538" s="2" t="s">
        <v>72</v>
      </c>
      <c r="D9538" s="1">
        <v>20169.0</v>
      </c>
      <c r="E9538" s="2" t="s">
        <v>37</v>
      </c>
      <c r="F9538" s="2">
        <v>450.0</v>
      </c>
      <c r="G9538" s="2" t="s">
        <v>61</v>
      </c>
      <c r="H9538" s="2" t="s">
        <v>24</v>
      </c>
      <c r="I9538" s="2" t="s">
        <v>25</v>
      </c>
      <c r="J9538" s="2" t="str">
        <f t="array" ref="J9538">XLOOKUP('Transaction Data'!$G9538,Product_Code,Biscuit_Brand)</f>
        <v>Choco Delight</v>
      </c>
      <c r="K9538" s="2">
        <f t="array" ref="K9538">XLOOKUP('Transaction Data'!$G9538,Product_Code,Cost)</f>
        <v>3</v>
      </c>
      <c r="L9538" s="2">
        <f t="array" ref="L9538">XLOOKUP('Transaction Data'!$G9538,Product_Code,Unit_Price)</f>
        <v>5</v>
      </c>
      <c r="M9538" s="3">
        <f>'Transaction Data'!$F9538*'Transaction Data'!$K9538</f>
        <v>1350</v>
      </c>
      <c r="N9538" s="3">
        <f>'Transaction Data'!$F9538*'Transaction Data'!$L9538</f>
        <v>2250</v>
      </c>
      <c r="O9538" s="3">
        <f>'Transaction Data'!$N9538-'Transaction Data'!$M9538</f>
        <v>900</v>
      </c>
      <c r="P9538" s="2">
        <f>DATEDIF('Transaction Data'!$D9538,'Transaction Data'!$A9538,"y")</f>
        <v>68</v>
      </c>
      <c r="Q9538" s="2" t="str">
        <f>FLOOR('Transaction Data'!$P9538,15)&amp;"-"&amp;FLOOR('Transaction Data'!$P9538,15)+14</f>
        <v>60-74</v>
      </c>
      <c r="R9538" s="2" t="str">
        <f>IF('Transaction Data'!$L9538&lt;=10,"Less Expensive","Expensive")</f>
        <v>Less Expensive</v>
      </c>
      <c r="S9538" s="4">
        <f>WEEKDAY('Transaction Data'!$A9538)</f>
        <v>1</v>
      </c>
      <c r="T9538" s="2" t="str">
        <f>IF(WEEKDAY('Transaction Data'!$A9538,2)&lt;6,"Weekday","Weekend")</f>
        <v>Weekend</v>
      </c>
    </row>
    <row r="9539" ht="15.75" customHeight="1">
      <c r="A9539" s="1">
        <v>45319.0</v>
      </c>
      <c r="B9539" s="2" t="s">
        <v>8697</v>
      </c>
      <c r="C9539" s="2" t="s">
        <v>54</v>
      </c>
      <c r="D9539" s="1">
        <v>29243.0</v>
      </c>
      <c r="E9539" s="2" t="s">
        <v>22</v>
      </c>
      <c r="F9539" s="2">
        <v>176.0</v>
      </c>
      <c r="G9539" s="2" t="s">
        <v>44</v>
      </c>
      <c r="H9539" s="2" t="s">
        <v>29</v>
      </c>
      <c r="I9539" s="2" t="s">
        <v>25</v>
      </c>
      <c r="J9539" s="2" t="str">
        <f t="array" ref="J9539">XLOOKUP('Transaction Data'!$G9539,Product_Code,Biscuit_Brand)</f>
        <v>Butter Crunch</v>
      </c>
      <c r="K9539" s="2">
        <f t="array" ref="K9539">XLOOKUP('Transaction Data'!$G9539,Product_Code,Cost)</f>
        <v>10</v>
      </c>
      <c r="L9539" s="2">
        <f t="array" ref="L9539">XLOOKUP('Transaction Data'!$G9539,Product_Code,Unit_Price)</f>
        <v>11</v>
      </c>
      <c r="M9539" s="3">
        <f>'Transaction Data'!$F9539*'Transaction Data'!$K9539</f>
        <v>1760</v>
      </c>
      <c r="N9539" s="3">
        <f>'Transaction Data'!$F9539*'Transaction Data'!$L9539</f>
        <v>1936</v>
      </c>
      <c r="O9539" s="3">
        <f>'Transaction Data'!$N9539-'Transaction Data'!$M9539</f>
        <v>176</v>
      </c>
      <c r="P9539" s="2">
        <f>DATEDIF('Transaction Data'!$D9539,'Transaction Data'!$A9539,"y")</f>
        <v>44</v>
      </c>
      <c r="Q9539" s="2" t="str">
        <f>FLOOR('Transaction Data'!$P9539,15)&amp;"-"&amp;FLOOR('Transaction Data'!$P9539,15)+14</f>
        <v>30-44</v>
      </c>
      <c r="R9539" s="2" t="str">
        <f>IF('Transaction Data'!$L9539&lt;=10,"Less Expensive","Expensive")</f>
        <v>Expensive</v>
      </c>
      <c r="S9539" s="4">
        <f>WEEKDAY('Transaction Data'!$A9539)</f>
        <v>1</v>
      </c>
      <c r="T9539" s="2" t="str">
        <f>IF(WEEKDAY('Transaction Data'!$A9539,2)&lt;6,"Weekday","Weekend")</f>
        <v>Weekend</v>
      </c>
    </row>
    <row r="9540" ht="15.75" customHeight="1">
      <c r="A9540" s="1">
        <v>45400.0</v>
      </c>
      <c r="B9540" s="2" t="s">
        <v>8698</v>
      </c>
      <c r="C9540" s="2" t="s">
        <v>32</v>
      </c>
      <c r="D9540" s="1">
        <v>36117.0</v>
      </c>
      <c r="E9540" s="2" t="s">
        <v>27</v>
      </c>
      <c r="F9540" s="2">
        <v>285.0</v>
      </c>
      <c r="G9540" s="2" t="s">
        <v>57</v>
      </c>
      <c r="H9540" s="2" t="s">
        <v>29</v>
      </c>
      <c r="I9540" s="2" t="s">
        <v>25</v>
      </c>
      <c r="J9540" s="2" t="str">
        <f t="array" ref="J9540">XLOOKUP('Transaction Data'!$G9540,Product_Code,Biscuit_Brand)</f>
        <v>Oatmeal Cookies</v>
      </c>
      <c r="K9540" s="2">
        <f t="array" ref="K9540">XLOOKUP('Transaction Data'!$G9540,Product_Code,Cost)</f>
        <v>19</v>
      </c>
      <c r="L9540" s="2">
        <f t="array" ref="L9540">XLOOKUP('Transaction Data'!$G9540,Product_Code,Unit_Price)</f>
        <v>23</v>
      </c>
      <c r="M9540" s="3">
        <f>'Transaction Data'!$F9540*'Transaction Data'!$K9540</f>
        <v>5415</v>
      </c>
      <c r="N9540" s="3">
        <f>'Transaction Data'!$F9540*'Transaction Data'!$L9540</f>
        <v>6555</v>
      </c>
      <c r="O9540" s="3">
        <f>'Transaction Data'!$N9540-'Transaction Data'!$M9540</f>
        <v>1140</v>
      </c>
      <c r="P9540" s="2">
        <f>DATEDIF('Transaction Data'!$D9540,'Transaction Data'!$A9540,"y")</f>
        <v>25</v>
      </c>
      <c r="Q9540" s="2" t="str">
        <f>FLOOR('Transaction Data'!$P9540,15)&amp;"-"&amp;FLOOR('Transaction Data'!$P9540,15)+14</f>
        <v>15-29</v>
      </c>
      <c r="R9540" s="2" t="str">
        <f>IF('Transaction Data'!$L9540&lt;=10,"Less Expensive","Expensive")</f>
        <v>Expensive</v>
      </c>
      <c r="S9540" s="4">
        <f>WEEKDAY('Transaction Data'!$A9540)</f>
        <v>5</v>
      </c>
      <c r="T9540" s="2" t="str">
        <f>IF(WEEKDAY('Transaction Data'!$A9540,2)&lt;6,"Weekday","Weekend")</f>
        <v>Weekday</v>
      </c>
    </row>
    <row r="9541" ht="15.75" customHeight="1">
      <c r="A9541" s="1">
        <v>45408.0</v>
      </c>
      <c r="B9541" s="2" t="s">
        <v>8699</v>
      </c>
      <c r="C9541" s="2" t="s">
        <v>21</v>
      </c>
      <c r="D9541" s="1">
        <v>16832.0</v>
      </c>
      <c r="E9541" s="2" t="s">
        <v>27</v>
      </c>
      <c r="F9541" s="2">
        <v>384.0</v>
      </c>
      <c r="G9541" s="2" t="s">
        <v>61</v>
      </c>
      <c r="H9541" s="2" t="s">
        <v>34</v>
      </c>
      <c r="I9541" s="2" t="s">
        <v>25</v>
      </c>
      <c r="J9541" s="2" t="str">
        <f t="array" ref="J9541">XLOOKUP('Transaction Data'!$G9541,Product_Code,Biscuit_Brand)</f>
        <v>Choco Delight</v>
      </c>
      <c r="K9541" s="2">
        <f t="array" ref="K9541">XLOOKUP('Transaction Data'!$G9541,Product_Code,Cost)</f>
        <v>3</v>
      </c>
      <c r="L9541" s="2">
        <f t="array" ref="L9541">XLOOKUP('Transaction Data'!$G9541,Product_Code,Unit_Price)</f>
        <v>5</v>
      </c>
      <c r="M9541" s="3">
        <f>'Transaction Data'!$F9541*'Transaction Data'!$K9541</f>
        <v>1152</v>
      </c>
      <c r="N9541" s="3">
        <f>'Transaction Data'!$F9541*'Transaction Data'!$L9541</f>
        <v>1920</v>
      </c>
      <c r="O9541" s="3">
        <f>'Transaction Data'!$N9541-'Transaction Data'!$M9541</f>
        <v>768</v>
      </c>
      <c r="P9541" s="2">
        <f>DATEDIF('Transaction Data'!$D9541,'Transaction Data'!$A9541,"y")</f>
        <v>78</v>
      </c>
      <c r="Q9541" s="2" t="str">
        <f>FLOOR('Transaction Data'!$P9541,15)&amp;"-"&amp;FLOOR('Transaction Data'!$P9541,15)+14</f>
        <v>75-89</v>
      </c>
      <c r="R9541" s="2" t="str">
        <f>IF('Transaction Data'!$L9541&lt;=10,"Less Expensive","Expensive")</f>
        <v>Less Expensive</v>
      </c>
      <c r="S9541" s="4">
        <f>WEEKDAY('Transaction Data'!$A9541)</f>
        <v>6</v>
      </c>
      <c r="T9541" s="2" t="str">
        <f>IF(WEEKDAY('Transaction Data'!$A9541,2)&lt;6,"Weekday","Weekend")</f>
        <v>Weekday</v>
      </c>
    </row>
    <row r="9542" ht="15.75" customHeight="1">
      <c r="A9542" s="1">
        <v>45486.0</v>
      </c>
      <c r="B9542" s="2" t="s">
        <v>8700</v>
      </c>
      <c r="C9542" s="2" t="s">
        <v>51</v>
      </c>
      <c r="D9542" s="1">
        <v>36019.0</v>
      </c>
      <c r="E9542" s="2" t="s">
        <v>27</v>
      </c>
      <c r="F9542" s="2">
        <v>77.0</v>
      </c>
      <c r="G9542" s="2" t="s">
        <v>28</v>
      </c>
      <c r="H9542" s="2" t="s">
        <v>24</v>
      </c>
      <c r="I9542" s="2" t="s">
        <v>25</v>
      </c>
      <c r="J9542" s="2" t="str">
        <f t="array" ref="J9542">XLOOKUP('Transaction Data'!$G9542,Product_Code,Biscuit_Brand)</f>
        <v>Shortbread</v>
      </c>
      <c r="K9542" s="2">
        <f t="array" ref="K9542">XLOOKUP('Transaction Data'!$G9542,Product_Code,Cost)</f>
        <v>10</v>
      </c>
      <c r="L9542" s="2">
        <f t="array" ref="L9542">XLOOKUP('Transaction Data'!$G9542,Product_Code,Unit_Price)</f>
        <v>45</v>
      </c>
      <c r="M9542" s="3">
        <f>'Transaction Data'!$F9542*'Transaction Data'!$K9542</f>
        <v>770</v>
      </c>
      <c r="N9542" s="3">
        <f>'Transaction Data'!$F9542*'Transaction Data'!$L9542</f>
        <v>3465</v>
      </c>
      <c r="O9542" s="3">
        <f>'Transaction Data'!$N9542-'Transaction Data'!$M9542</f>
        <v>2695</v>
      </c>
      <c r="P9542" s="2">
        <f>DATEDIF('Transaction Data'!$D9542,'Transaction Data'!$A9542,"y")</f>
        <v>25</v>
      </c>
      <c r="Q9542" s="2" t="str">
        <f>FLOOR('Transaction Data'!$P9542,15)&amp;"-"&amp;FLOOR('Transaction Data'!$P9542,15)+14</f>
        <v>15-29</v>
      </c>
      <c r="R9542" s="2" t="str">
        <f>IF('Transaction Data'!$L9542&lt;=10,"Less Expensive","Expensive")</f>
        <v>Expensive</v>
      </c>
      <c r="S9542" s="4">
        <f>WEEKDAY('Transaction Data'!$A9542)</f>
        <v>7</v>
      </c>
      <c r="T9542" s="2" t="str">
        <f>IF(WEEKDAY('Transaction Data'!$A9542,2)&lt;6,"Weekday","Weekend")</f>
        <v>Weekend</v>
      </c>
    </row>
    <row r="9543" ht="15.75" customHeight="1">
      <c r="A9543" s="1">
        <v>45297.0</v>
      </c>
      <c r="B9543" s="2" t="s">
        <v>8701</v>
      </c>
      <c r="C9543" s="2" t="s">
        <v>47</v>
      </c>
      <c r="D9543" s="1">
        <v>17539.0</v>
      </c>
      <c r="E9543" s="2" t="s">
        <v>22</v>
      </c>
      <c r="F9543" s="2">
        <v>422.0</v>
      </c>
      <c r="G9543" s="2" t="s">
        <v>23</v>
      </c>
      <c r="H9543" s="2" t="s">
        <v>42</v>
      </c>
      <c r="I9543" s="2" t="s">
        <v>25</v>
      </c>
      <c r="J9543" s="2" t="str">
        <f t="array" ref="J9543">XLOOKUP('Transaction Data'!$G9543,Product_Code,Biscuit_Brand)</f>
        <v>Cinnamon Swirls</v>
      </c>
      <c r="K9543" s="2">
        <f t="array" ref="K9543">XLOOKUP('Transaction Data'!$G9543,Product_Code,Cost)</f>
        <v>10</v>
      </c>
      <c r="L9543" s="2">
        <f t="array" ref="L9543">XLOOKUP('Transaction Data'!$G9543,Product_Code,Unit_Price)</f>
        <v>14</v>
      </c>
      <c r="M9543" s="3">
        <f>'Transaction Data'!$F9543*'Transaction Data'!$K9543</f>
        <v>4220</v>
      </c>
      <c r="N9543" s="3">
        <f>'Transaction Data'!$F9543*'Transaction Data'!$L9543</f>
        <v>5908</v>
      </c>
      <c r="O9543" s="3">
        <f>'Transaction Data'!$N9543-'Transaction Data'!$M9543</f>
        <v>1688</v>
      </c>
      <c r="P9543" s="2">
        <f>DATEDIF('Transaction Data'!$D9543,'Transaction Data'!$A9543,"y")</f>
        <v>75</v>
      </c>
      <c r="Q9543" s="2" t="str">
        <f>FLOOR('Transaction Data'!$P9543,15)&amp;"-"&amp;FLOOR('Transaction Data'!$P9543,15)+14</f>
        <v>75-89</v>
      </c>
      <c r="R9543" s="2" t="str">
        <f>IF('Transaction Data'!$L9543&lt;=10,"Less Expensive","Expensive")</f>
        <v>Expensive</v>
      </c>
      <c r="S9543" s="4">
        <f>WEEKDAY('Transaction Data'!$A9543)</f>
        <v>7</v>
      </c>
      <c r="T9543" s="2" t="str">
        <f>IF(WEEKDAY('Transaction Data'!$A9543,2)&lt;6,"Weekday","Weekend")</f>
        <v>Weekend</v>
      </c>
    </row>
    <row r="9544" ht="15.75" customHeight="1">
      <c r="A9544" s="1">
        <v>45322.0</v>
      </c>
      <c r="B9544" s="2" t="s">
        <v>8702</v>
      </c>
      <c r="C9544" s="2" t="s">
        <v>72</v>
      </c>
      <c r="D9544" s="1">
        <v>34297.0</v>
      </c>
      <c r="E9544" s="2" t="s">
        <v>37</v>
      </c>
      <c r="F9544" s="2">
        <v>468.0</v>
      </c>
      <c r="G9544" s="2" t="s">
        <v>48</v>
      </c>
      <c r="H9544" s="2" t="s">
        <v>45</v>
      </c>
      <c r="I9544" s="2" t="s">
        <v>25</v>
      </c>
      <c r="J9544" s="2" t="str">
        <f t="array" ref="J9544">XLOOKUP('Transaction Data'!$G9544,Product_Code,Biscuit_Brand)</f>
        <v>Lemon Crisps</v>
      </c>
      <c r="K9544" s="2">
        <f t="array" ref="K9544">XLOOKUP('Transaction Data'!$G9544,Product_Code,Cost)</f>
        <v>7</v>
      </c>
      <c r="L9544" s="2">
        <f t="array" ref="L9544">XLOOKUP('Transaction Data'!$G9544,Product_Code,Unit_Price)</f>
        <v>9</v>
      </c>
      <c r="M9544" s="3">
        <f>'Transaction Data'!$F9544*'Transaction Data'!$K9544</f>
        <v>3276</v>
      </c>
      <c r="N9544" s="3">
        <f>'Transaction Data'!$F9544*'Transaction Data'!$L9544</f>
        <v>4212</v>
      </c>
      <c r="O9544" s="3">
        <f>'Transaction Data'!$N9544-'Transaction Data'!$M9544</f>
        <v>936</v>
      </c>
      <c r="P9544" s="2">
        <f>DATEDIF('Transaction Data'!$D9544,'Transaction Data'!$A9544,"y")</f>
        <v>30</v>
      </c>
      <c r="Q9544" s="2" t="str">
        <f>FLOOR('Transaction Data'!$P9544,15)&amp;"-"&amp;FLOOR('Transaction Data'!$P9544,15)+14</f>
        <v>30-44</v>
      </c>
      <c r="R9544" s="2" t="str">
        <f>IF('Transaction Data'!$L9544&lt;=10,"Less Expensive","Expensive")</f>
        <v>Less Expensive</v>
      </c>
      <c r="S9544" s="4">
        <f>WEEKDAY('Transaction Data'!$A9544)</f>
        <v>4</v>
      </c>
      <c r="T9544" s="2" t="str">
        <f>IF(WEEKDAY('Transaction Data'!$A9544,2)&lt;6,"Weekday","Weekend")</f>
        <v>Weekday</v>
      </c>
    </row>
    <row r="9545" ht="15.75" customHeight="1">
      <c r="A9545" s="1">
        <v>45467.0</v>
      </c>
      <c r="B9545" s="2" t="s">
        <v>8703</v>
      </c>
      <c r="C9545" s="2" t="s">
        <v>47</v>
      </c>
      <c r="D9545" s="1">
        <v>17384.0</v>
      </c>
      <c r="E9545" s="2" t="s">
        <v>27</v>
      </c>
      <c r="F9545" s="2">
        <v>87.0</v>
      </c>
      <c r="G9545" s="2" t="s">
        <v>48</v>
      </c>
      <c r="H9545" s="2" t="s">
        <v>24</v>
      </c>
      <c r="I9545" s="2" t="s">
        <v>30</v>
      </c>
      <c r="J9545" s="2" t="str">
        <f t="array" ref="J9545">XLOOKUP('Transaction Data'!$G9545,Product_Code,Biscuit_Brand)</f>
        <v>Lemon Crisps</v>
      </c>
      <c r="K9545" s="2">
        <f t="array" ref="K9545">XLOOKUP('Transaction Data'!$G9545,Product_Code,Cost)</f>
        <v>7</v>
      </c>
      <c r="L9545" s="2">
        <f t="array" ref="L9545">XLOOKUP('Transaction Data'!$G9545,Product_Code,Unit_Price)</f>
        <v>9</v>
      </c>
      <c r="M9545" s="3">
        <f>'Transaction Data'!$F9545*'Transaction Data'!$K9545</f>
        <v>609</v>
      </c>
      <c r="N9545" s="3">
        <f>'Transaction Data'!$F9545*'Transaction Data'!$L9545</f>
        <v>783</v>
      </c>
      <c r="O9545" s="3">
        <f>'Transaction Data'!$N9545-'Transaction Data'!$M9545</f>
        <v>174</v>
      </c>
      <c r="P9545" s="2">
        <f>DATEDIF('Transaction Data'!$D9545,'Transaction Data'!$A9545,"y")</f>
        <v>76</v>
      </c>
      <c r="Q9545" s="2" t="str">
        <f>FLOOR('Transaction Data'!$P9545,15)&amp;"-"&amp;FLOOR('Transaction Data'!$P9545,15)+14</f>
        <v>75-89</v>
      </c>
      <c r="R9545" s="2" t="str">
        <f>IF('Transaction Data'!$L9545&lt;=10,"Less Expensive","Expensive")</f>
        <v>Less Expensive</v>
      </c>
      <c r="S9545" s="4">
        <f>WEEKDAY('Transaction Data'!$A9545)</f>
        <v>2</v>
      </c>
      <c r="T9545" s="2" t="str">
        <f>IF(WEEKDAY('Transaction Data'!$A9545,2)&lt;6,"Weekday","Weekend")</f>
        <v>Weekday</v>
      </c>
    </row>
    <row r="9546" ht="15.75" customHeight="1">
      <c r="A9546" s="1">
        <v>45336.0</v>
      </c>
      <c r="B9546" s="2" t="s">
        <v>6946</v>
      </c>
      <c r="C9546" s="2" t="s">
        <v>72</v>
      </c>
      <c r="D9546" s="1">
        <v>23834.0</v>
      </c>
      <c r="E9546" s="2" t="s">
        <v>37</v>
      </c>
      <c r="F9546" s="2">
        <v>313.0</v>
      </c>
      <c r="G9546" s="2" t="s">
        <v>60</v>
      </c>
      <c r="H9546" s="2" t="s">
        <v>29</v>
      </c>
      <c r="I9546" s="2" t="s">
        <v>25</v>
      </c>
      <c r="J9546" s="2" t="str">
        <f t="array" ref="J9546">XLOOKUP('Transaction Data'!$G9546,Product_Code,Biscuit_Brand)</f>
        <v>Peanut Butter Bites</v>
      </c>
      <c r="K9546" s="2">
        <f t="array" ref="K9546">XLOOKUP('Transaction Data'!$G9546,Product_Code,Cost)</f>
        <v>5</v>
      </c>
      <c r="L9546" s="2">
        <f t="array" ref="L9546">XLOOKUP('Transaction Data'!$G9546,Product_Code,Unit_Price)</f>
        <v>7</v>
      </c>
      <c r="M9546" s="3">
        <f>'Transaction Data'!$F9546*'Transaction Data'!$K9546</f>
        <v>1565</v>
      </c>
      <c r="N9546" s="3">
        <f>'Transaction Data'!$F9546*'Transaction Data'!$L9546</f>
        <v>2191</v>
      </c>
      <c r="O9546" s="3">
        <f>'Transaction Data'!$N9546-'Transaction Data'!$M9546</f>
        <v>626</v>
      </c>
      <c r="P9546" s="2">
        <f>DATEDIF('Transaction Data'!$D9546,'Transaction Data'!$A9546,"y")</f>
        <v>58</v>
      </c>
      <c r="Q9546" s="2" t="str">
        <f>FLOOR('Transaction Data'!$P9546,15)&amp;"-"&amp;FLOOR('Transaction Data'!$P9546,15)+14</f>
        <v>45-59</v>
      </c>
      <c r="R9546" s="2" t="str">
        <f>IF('Transaction Data'!$L9546&lt;=10,"Less Expensive","Expensive")</f>
        <v>Less Expensive</v>
      </c>
      <c r="S9546" s="4">
        <f>WEEKDAY('Transaction Data'!$A9546)</f>
        <v>4</v>
      </c>
      <c r="T9546" s="2" t="str">
        <f>IF(WEEKDAY('Transaction Data'!$A9546,2)&lt;6,"Weekday","Weekend")</f>
        <v>Weekday</v>
      </c>
    </row>
    <row r="9547" ht="15.75" customHeight="1">
      <c r="A9547" s="1">
        <v>45436.0</v>
      </c>
      <c r="B9547" s="2" t="s">
        <v>8704</v>
      </c>
      <c r="C9547" s="2" t="s">
        <v>69</v>
      </c>
      <c r="D9547" s="1">
        <v>26717.0</v>
      </c>
      <c r="E9547" s="2" t="s">
        <v>37</v>
      </c>
      <c r="F9547" s="2">
        <v>334.0</v>
      </c>
      <c r="G9547" s="2" t="s">
        <v>28</v>
      </c>
      <c r="H9547" s="2" t="s">
        <v>42</v>
      </c>
      <c r="I9547" s="2" t="s">
        <v>25</v>
      </c>
      <c r="J9547" s="2" t="str">
        <f t="array" ref="J9547">XLOOKUP('Transaction Data'!$G9547,Product_Code,Biscuit_Brand)</f>
        <v>Shortbread</v>
      </c>
      <c r="K9547" s="2">
        <f t="array" ref="K9547">XLOOKUP('Transaction Data'!$G9547,Product_Code,Cost)</f>
        <v>10</v>
      </c>
      <c r="L9547" s="2">
        <f t="array" ref="L9547">XLOOKUP('Transaction Data'!$G9547,Product_Code,Unit_Price)</f>
        <v>45</v>
      </c>
      <c r="M9547" s="3">
        <f>'Transaction Data'!$F9547*'Transaction Data'!$K9547</f>
        <v>3340</v>
      </c>
      <c r="N9547" s="3">
        <f>'Transaction Data'!$F9547*'Transaction Data'!$L9547</f>
        <v>15030</v>
      </c>
      <c r="O9547" s="3">
        <f>'Transaction Data'!$N9547-'Transaction Data'!$M9547</f>
        <v>11690</v>
      </c>
      <c r="P9547" s="2">
        <f>DATEDIF('Transaction Data'!$D9547,'Transaction Data'!$A9547,"y")</f>
        <v>51</v>
      </c>
      <c r="Q9547" s="2" t="str">
        <f>FLOOR('Transaction Data'!$P9547,15)&amp;"-"&amp;FLOOR('Transaction Data'!$P9547,15)+14</f>
        <v>45-59</v>
      </c>
      <c r="R9547" s="2" t="str">
        <f>IF('Transaction Data'!$L9547&lt;=10,"Less Expensive","Expensive")</f>
        <v>Expensive</v>
      </c>
      <c r="S9547" s="4">
        <f>WEEKDAY('Transaction Data'!$A9547)</f>
        <v>6</v>
      </c>
      <c r="T9547" s="2" t="str">
        <f>IF(WEEKDAY('Transaction Data'!$A9547,2)&lt;6,"Weekday","Weekend")</f>
        <v>Weekday</v>
      </c>
    </row>
    <row r="9548" ht="15.75" customHeight="1">
      <c r="A9548" s="1">
        <v>45298.0</v>
      </c>
      <c r="B9548" s="2" t="s">
        <v>8705</v>
      </c>
      <c r="C9548" s="2" t="s">
        <v>51</v>
      </c>
      <c r="D9548" s="1">
        <v>33022.0</v>
      </c>
      <c r="E9548" s="2" t="s">
        <v>27</v>
      </c>
      <c r="F9548" s="2">
        <v>293.0</v>
      </c>
      <c r="G9548" s="2" t="s">
        <v>48</v>
      </c>
      <c r="H9548" s="2" t="s">
        <v>45</v>
      </c>
      <c r="I9548" s="2" t="s">
        <v>25</v>
      </c>
      <c r="J9548" s="2" t="str">
        <f t="array" ref="J9548">XLOOKUP('Transaction Data'!$G9548,Product_Code,Biscuit_Brand)</f>
        <v>Lemon Crisps</v>
      </c>
      <c r="K9548" s="2">
        <f t="array" ref="K9548">XLOOKUP('Transaction Data'!$G9548,Product_Code,Cost)</f>
        <v>7</v>
      </c>
      <c r="L9548" s="2">
        <f t="array" ref="L9548">XLOOKUP('Transaction Data'!$G9548,Product_Code,Unit_Price)</f>
        <v>9</v>
      </c>
      <c r="M9548" s="3">
        <f>'Transaction Data'!$F9548*'Transaction Data'!$K9548</f>
        <v>2051</v>
      </c>
      <c r="N9548" s="3">
        <f>'Transaction Data'!$F9548*'Transaction Data'!$L9548</f>
        <v>2637</v>
      </c>
      <c r="O9548" s="3">
        <f>'Transaction Data'!$N9548-'Transaction Data'!$M9548</f>
        <v>586</v>
      </c>
      <c r="P9548" s="2">
        <f>DATEDIF('Transaction Data'!$D9548,'Transaction Data'!$A9548,"y")</f>
        <v>33</v>
      </c>
      <c r="Q9548" s="2" t="str">
        <f>FLOOR('Transaction Data'!$P9548,15)&amp;"-"&amp;FLOOR('Transaction Data'!$P9548,15)+14</f>
        <v>30-44</v>
      </c>
      <c r="R9548" s="2" t="str">
        <f>IF('Transaction Data'!$L9548&lt;=10,"Less Expensive","Expensive")</f>
        <v>Less Expensive</v>
      </c>
      <c r="S9548" s="4">
        <f>WEEKDAY('Transaction Data'!$A9548)</f>
        <v>1</v>
      </c>
      <c r="T9548" s="2" t="str">
        <f>IF(WEEKDAY('Transaction Data'!$A9548,2)&lt;6,"Weekday","Weekend")</f>
        <v>Weekend</v>
      </c>
    </row>
    <row r="9549" ht="15.75" customHeight="1">
      <c r="A9549" s="1">
        <v>45410.0</v>
      </c>
      <c r="B9549" s="2" t="s">
        <v>8706</v>
      </c>
      <c r="C9549" s="2" t="s">
        <v>51</v>
      </c>
      <c r="D9549" s="1">
        <v>17419.0</v>
      </c>
      <c r="E9549" s="2" t="s">
        <v>63</v>
      </c>
      <c r="F9549" s="2">
        <v>81.0</v>
      </c>
      <c r="G9549" s="2" t="s">
        <v>28</v>
      </c>
      <c r="H9549" s="2" t="s">
        <v>24</v>
      </c>
      <c r="I9549" s="2" t="s">
        <v>25</v>
      </c>
      <c r="J9549" s="2" t="str">
        <f t="array" ref="J9549">XLOOKUP('Transaction Data'!$G9549,Product_Code,Biscuit_Brand)</f>
        <v>Shortbread</v>
      </c>
      <c r="K9549" s="2">
        <f t="array" ref="K9549">XLOOKUP('Transaction Data'!$G9549,Product_Code,Cost)</f>
        <v>10</v>
      </c>
      <c r="L9549" s="2">
        <f t="array" ref="L9549">XLOOKUP('Transaction Data'!$G9549,Product_Code,Unit_Price)</f>
        <v>45</v>
      </c>
      <c r="M9549" s="3">
        <f>'Transaction Data'!$F9549*'Transaction Data'!$K9549</f>
        <v>810</v>
      </c>
      <c r="N9549" s="3">
        <f>'Transaction Data'!$F9549*'Transaction Data'!$L9549</f>
        <v>3645</v>
      </c>
      <c r="O9549" s="3">
        <f>'Transaction Data'!$N9549-'Transaction Data'!$M9549</f>
        <v>2835</v>
      </c>
      <c r="P9549" s="2">
        <f>DATEDIF('Transaction Data'!$D9549,'Transaction Data'!$A9549,"y")</f>
        <v>76</v>
      </c>
      <c r="Q9549" s="2" t="str">
        <f>FLOOR('Transaction Data'!$P9549,15)&amp;"-"&amp;FLOOR('Transaction Data'!$P9549,15)+14</f>
        <v>75-89</v>
      </c>
      <c r="R9549" s="2" t="str">
        <f>IF('Transaction Data'!$L9549&lt;=10,"Less Expensive","Expensive")</f>
        <v>Expensive</v>
      </c>
      <c r="S9549" s="4">
        <f>WEEKDAY('Transaction Data'!$A9549)</f>
        <v>1</v>
      </c>
      <c r="T9549" s="2" t="str">
        <f>IF(WEEKDAY('Transaction Data'!$A9549,2)&lt;6,"Weekday","Weekend")</f>
        <v>Weekend</v>
      </c>
    </row>
    <row r="9550" ht="15.75" customHeight="1">
      <c r="A9550" s="1">
        <v>45378.0</v>
      </c>
      <c r="B9550" s="2" t="s">
        <v>8707</v>
      </c>
      <c r="C9550" s="2" t="s">
        <v>54</v>
      </c>
      <c r="D9550" s="1">
        <v>28818.0</v>
      </c>
      <c r="E9550" s="2" t="s">
        <v>63</v>
      </c>
      <c r="F9550" s="2">
        <v>176.0</v>
      </c>
      <c r="G9550" s="2" t="s">
        <v>28</v>
      </c>
      <c r="H9550" s="2" t="s">
        <v>29</v>
      </c>
      <c r="I9550" s="2" t="s">
        <v>25</v>
      </c>
      <c r="J9550" s="2" t="str">
        <f t="array" ref="J9550">XLOOKUP('Transaction Data'!$G9550,Product_Code,Biscuit_Brand)</f>
        <v>Shortbread</v>
      </c>
      <c r="K9550" s="2">
        <f t="array" ref="K9550">XLOOKUP('Transaction Data'!$G9550,Product_Code,Cost)</f>
        <v>10</v>
      </c>
      <c r="L9550" s="2">
        <f t="array" ref="L9550">XLOOKUP('Transaction Data'!$G9550,Product_Code,Unit_Price)</f>
        <v>45</v>
      </c>
      <c r="M9550" s="3">
        <f>'Transaction Data'!$F9550*'Transaction Data'!$K9550</f>
        <v>1760</v>
      </c>
      <c r="N9550" s="3">
        <f>'Transaction Data'!$F9550*'Transaction Data'!$L9550</f>
        <v>7920</v>
      </c>
      <c r="O9550" s="3">
        <f>'Transaction Data'!$N9550-'Transaction Data'!$M9550</f>
        <v>6160</v>
      </c>
      <c r="P9550" s="2">
        <f>DATEDIF('Transaction Data'!$D9550,'Transaction Data'!$A9550,"y")</f>
        <v>45</v>
      </c>
      <c r="Q9550" s="2" t="str">
        <f>FLOOR('Transaction Data'!$P9550,15)&amp;"-"&amp;FLOOR('Transaction Data'!$P9550,15)+14</f>
        <v>45-59</v>
      </c>
      <c r="R9550" s="2" t="str">
        <f>IF('Transaction Data'!$L9550&lt;=10,"Less Expensive","Expensive")</f>
        <v>Expensive</v>
      </c>
      <c r="S9550" s="4">
        <f>WEEKDAY('Transaction Data'!$A9550)</f>
        <v>4</v>
      </c>
      <c r="T9550" s="2" t="str">
        <f>IF(WEEKDAY('Transaction Data'!$A9550,2)&lt;6,"Weekday","Weekend")</f>
        <v>Weekday</v>
      </c>
    </row>
    <row r="9551" ht="15.75" customHeight="1">
      <c r="A9551" s="1">
        <v>45303.0</v>
      </c>
      <c r="B9551" s="2" t="s">
        <v>8708</v>
      </c>
      <c r="C9551" s="2" t="s">
        <v>47</v>
      </c>
      <c r="D9551" s="1">
        <v>32672.0</v>
      </c>
      <c r="E9551" s="2" t="s">
        <v>37</v>
      </c>
      <c r="F9551" s="2">
        <v>41.0</v>
      </c>
      <c r="G9551" s="2" t="s">
        <v>23</v>
      </c>
      <c r="H9551" s="2" t="s">
        <v>29</v>
      </c>
      <c r="I9551" s="2" t="s">
        <v>25</v>
      </c>
      <c r="J9551" s="2" t="str">
        <f t="array" ref="J9551">XLOOKUP('Transaction Data'!$G9551,Product_Code,Biscuit_Brand)</f>
        <v>Cinnamon Swirls</v>
      </c>
      <c r="K9551" s="2">
        <f t="array" ref="K9551">XLOOKUP('Transaction Data'!$G9551,Product_Code,Cost)</f>
        <v>10</v>
      </c>
      <c r="L9551" s="2">
        <f t="array" ref="L9551">XLOOKUP('Transaction Data'!$G9551,Product_Code,Unit_Price)</f>
        <v>14</v>
      </c>
      <c r="M9551" s="3">
        <f>'Transaction Data'!$F9551*'Transaction Data'!$K9551</f>
        <v>410</v>
      </c>
      <c r="N9551" s="3">
        <f>'Transaction Data'!$F9551*'Transaction Data'!$L9551</f>
        <v>574</v>
      </c>
      <c r="O9551" s="3">
        <f>'Transaction Data'!$N9551-'Transaction Data'!$M9551</f>
        <v>164</v>
      </c>
      <c r="P9551" s="2">
        <f>DATEDIF('Transaction Data'!$D9551,'Transaction Data'!$A9551,"y")</f>
        <v>34</v>
      </c>
      <c r="Q9551" s="2" t="str">
        <f>FLOOR('Transaction Data'!$P9551,15)&amp;"-"&amp;FLOOR('Transaction Data'!$P9551,15)+14</f>
        <v>30-44</v>
      </c>
      <c r="R9551" s="2" t="str">
        <f>IF('Transaction Data'!$L9551&lt;=10,"Less Expensive","Expensive")</f>
        <v>Expensive</v>
      </c>
      <c r="S9551" s="4">
        <f>WEEKDAY('Transaction Data'!$A9551)</f>
        <v>6</v>
      </c>
      <c r="T9551" s="2" t="str">
        <f>IF(WEEKDAY('Transaction Data'!$A9551,2)&lt;6,"Weekday","Weekend")</f>
        <v>Weekday</v>
      </c>
    </row>
    <row r="9552" ht="15.75" customHeight="1">
      <c r="A9552" s="1">
        <v>45486.0</v>
      </c>
      <c r="B9552" s="2" t="s">
        <v>3487</v>
      </c>
      <c r="C9552" s="2" t="s">
        <v>65</v>
      </c>
      <c r="D9552" s="1">
        <v>20583.0</v>
      </c>
      <c r="E9552" s="2" t="s">
        <v>27</v>
      </c>
      <c r="F9552" s="2">
        <v>459.0</v>
      </c>
      <c r="G9552" s="2" t="s">
        <v>23</v>
      </c>
      <c r="H9552" s="2" t="s">
        <v>34</v>
      </c>
      <c r="I9552" s="2" t="s">
        <v>25</v>
      </c>
      <c r="J9552" s="2" t="str">
        <f t="array" ref="J9552">XLOOKUP('Transaction Data'!$G9552,Product_Code,Biscuit_Brand)</f>
        <v>Cinnamon Swirls</v>
      </c>
      <c r="K9552" s="2">
        <f t="array" ref="K9552">XLOOKUP('Transaction Data'!$G9552,Product_Code,Cost)</f>
        <v>10</v>
      </c>
      <c r="L9552" s="2">
        <f t="array" ref="L9552">XLOOKUP('Transaction Data'!$G9552,Product_Code,Unit_Price)</f>
        <v>14</v>
      </c>
      <c r="M9552" s="3">
        <f>'Transaction Data'!$F9552*'Transaction Data'!$K9552</f>
        <v>4590</v>
      </c>
      <c r="N9552" s="3">
        <f>'Transaction Data'!$F9552*'Transaction Data'!$L9552</f>
        <v>6426</v>
      </c>
      <c r="O9552" s="3">
        <f>'Transaction Data'!$N9552-'Transaction Data'!$M9552</f>
        <v>1836</v>
      </c>
      <c r="P9552" s="2">
        <f>DATEDIF('Transaction Data'!$D9552,'Transaction Data'!$A9552,"y")</f>
        <v>68</v>
      </c>
      <c r="Q9552" s="2" t="str">
        <f>FLOOR('Transaction Data'!$P9552,15)&amp;"-"&amp;FLOOR('Transaction Data'!$P9552,15)+14</f>
        <v>60-74</v>
      </c>
      <c r="R9552" s="2" t="str">
        <f>IF('Transaction Data'!$L9552&lt;=10,"Less Expensive","Expensive")</f>
        <v>Expensive</v>
      </c>
      <c r="S9552" s="4">
        <f>WEEKDAY('Transaction Data'!$A9552)</f>
        <v>7</v>
      </c>
      <c r="T9552" s="2" t="str">
        <f>IF(WEEKDAY('Transaction Data'!$A9552,2)&lt;6,"Weekday","Weekend")</f>
        <v>Weekend</v>
      </c>
    </row>
    <row r="9553" ht="15.75" customHeight="1">
      <c r="A9553" s="1">
        <v>45323.0</v>
      </c>
      <c r="B9553" s="2" t="s">
        <v>8709</v>
      </c>
      <c r="C9553" s="2" t="s">
        <v>21</v>
      </c>
      <c r="D9553" s="1">
        <v>17652.0</v>
      </c>
      <c r="E9553" s="2" t="s">
        <v>22</v>
      </c>
      <c r="F9553" s="2">
        <v>409.0</v>
      </c>
      <c r="G9553" s="2" t="s">
        <v>48</v>
      </c>
      <c r="H9553" s="2" t="s">
        <v>24</v>
      </c>
      <c r="I9553" s="2" t="s">
        <v>25</v>
      </c>
      <c r="J9553" s="2" t="str">
        <f t="array" ref="J9553">XLOOKUP('Transaction Data'!$G9553,Product_Code,Biscuit_Brand)</f>
        <v>Lemon Crisps</v>
      </c>
      <c r="K9553" s="2">
        <f t="array" ref="K9553">XLOOKUP('Transaction Data'!$G9553,Product_Code,Cost)</f>
        <v>7</v>
      </c>
      <c r="L9553" s="2">
        <f t="array" ref="L9553">XLOOKUP('Transaction Data'!$G9553,Product_Code,Unit_Price)</f>
        <v>9</v>
      </c>
      <c r="M9553" s="3">
        <f>'Transaction Data'!$F9553*'Transaction Data'!$K9553</f>
        <v>2863</v>
      </c>
      <c r="N9553" s="3">
        <f>'Transaction Data'!$F9553*'Transaction Data'!$L9553</f>
        <v>3681</v>
      </c>
      <c r="O9553" s="3">
        <f>'Transaction Data'!$N9553-'Transaction Data'!$M9553</f>
        <v>818</v>
      </c>
      <c r="P9553" s="2">
        <f>DATEDIF('Transaction Data'!$D9553,'Transaction Data'!$A9553,"y")</f>
        <v>75</v>
      </c>
      <c r="Q9553" s="2" t="str">
        <f>FLOOR('Transaction Data'!$P9553,15)&amp;"-"&amp;FLOOR('Transaction Data'!$P9553,15)+14</f>
        <v>75-89</v>
      </c>
      <c r="R9553" s="2" t="str">
        <f>IF('Transaction Data'!$L9553&lt;=10,"Less Expensive","Expensive")</f>
        <v>Less Expensive</v>
      </c>
      <c r="S9553" s="4">
        <f>WEEKDAY('Transaction Data'!$A9553)</f>
        <v>5</v>
      </c>
      <c r="T9553" s="2" t="str">
        <f>IF(WEEKDAY('Transaction Data'!$A9553,2)&lt;6,"Weekday","Weekend")</f>
        <v>Weekday</v>
      </c>
    </row>
    <row r="9554" ht="15.75" customHeight="1">
      <c r="A9554" s="1">
        <v>45448.0</v>
      </c>
      <c r="B9554" s="2" t="s">
        <v>8710</v>
      </c>
      <c r="C9554" s="2" t="s">
        <v>78</v>
      </c>
      <c r="D9554" s="1">
        <v>22336.0</v>
      </c>
      <c r="E9554" s="2" t="s">
        <v>27</v>
      </c>
      <c r="F9554" s="2">
        <v>239.0</v>
      </c>
      <c r="G9554" s="2" t="s">
        <v>44</v>
      </c>
      <c r="H9554" s="2" t="s">
        <v>42</v>
      </c>
      <c r="I9554" s="2" t="s">
        <v>25</v>
      </c>
      <c r="J9554" s="2" t="str">
        <f t="array" ref="J9554">XLOOKUP('Transaction Data'!$G9554,Product_Code,Biscuit_Brand)</f>
        <v>Butter Crunch</v>
      </c>
      <c r="K9554" s="2">
        <f t="array" ref="K9554">XLOOKUP('Transaction Data'!$G9554,Product_Code,Cost)</f>
        <v>10</v>
      </c>
      <c r="L9554" s="2">
        <f t="array" ref="L9554">XLOOKUP('Transaction Data'!$G9554,Product_Code,Unit_Price)</f>
        <v>11</v>
      </c>
      <c r="M9554" s="3">
        <f>'Transaction Data'!$F9554*'Transaction Data'!$K9554</f>
        <v>2390</v>
      </c>
      <c r="N9554" s="3">
        <f>'Transaction Data'!$F9554*'Transaction Data'!$L9554</f>
        <v>2629</v>
      </c>
      <c r="O9554" s="3">
        <f>'Transaction Data'!$N9554-'Transaction Data'!$M9554</f>
        <v>239</v>
      </c>
      <c r="P9554" s="2">
        <f>DATEDIF('Transaction Data'!$D9554,'Transaction Data'!$A9554,"y")</f>
        <v>63</v>
      </c>
      <c r="Q9554" s="2" t="str">
        <f>FLOOR('Transaction Data'!$P9554,15)&amp;"-"&amp;FLOOR('Transaction Data'!$P9554,15)+14</f>
        <v>60-74</v>
      </c>
      <c r="R9554" s="2" t="str">
        <f>IF('Transaction Data'!$L9554&lt;=10,"Less Expensive","Expensive")</f>
        <v>Expensive</v>
      </c>
      <c r="S9554" s="4">
        <f>WEEKDAY('Transaction Data'!$A9554)</f>
        <v>4</v>
      </c>
      <c r="T9554" s="2" t="str">
        <f>IF(WEEKDAY('Transaction Data'!$A9554,2)&lt;6,"Weekday","Weekend")</f>
        <v>Weekday</v>
      </c>
    </row>
    <row r="9555" ht="15.75" customHeight="1">
      <c r="A9555" s="1">
        <v>45359.0</v>
      </c>
      <c r="B9555" s="2" t="s">
        <v>8711</v>
      </c>
      <c r="C9555" s="2" t="s">
        <v>69</v>
      </c>
      <c r="D9555" s="1">
        <v>16240.0</v>
      </c>
      <c r="E9555" s="2" t="s">
        <v>22</v>
      </c>
      <c r="F9555" s="2">
        <v>64.0</v>
      </c>
      <c r="G9555" s="2" t="s">
        <v>44</v>
      </c>
      <c r="H9555" s="2" t="s">
        <v>45</v>
      </c>
      <c r="I9555" s="2" t="s">
        <v>25</v>
      </c>
      <c r="J9555" s="2" t="str">
        <f t="array" ref="J9555">XLOOKUP('Transaction Data'!$G9555,Product_Code,Biscuit_Brand)</f>
        <v>Butter Crunch</v>
      </c>
      <c r="K9555" s="2">
        <f t="array" ref="K9555">XLOOKUP('Transaction Data'!$G9555,Product_Code,Cost)</f>
        <v>10</v>
      </c>
      <c r="L9555" s="2">
        <f t="array" ref="L9555">XLOOKUP('Transaction Data'!$G9555,Product_Code,Unit_Price)</f>
        <v>11</v>
      </c>
      <c r="M9555" s="3">
        <f>'Transaction Data'!$F9555*'Transaction Data'!$K9555</f>
        <v>640</v>
      </c>
      <c r="N9555" s="3">
        <f>'Transaction Data'!$F9555*'Transaction Data'!$L9555</f>
        <v>704</v>
      </c>
      <c r="O9555" s="3">
        <f>'Transaction Data'!$N9555-'Transaction Data'!$M9555</f>
        <v>64</v>
      </c>
      <c r="P9555" s="2">
        <f>DATEDIF('Transaction Data'!$D9555,'Transaction Data'!$A9555,"y")</f>
        <v>79</v>
      </c>
      <c r="Q9555" s="2" t="str">
        <f>FLOOR('Transaction Data'!$P9555,15)&amp;"-"&amp;FLOOR('Transaction Data'!$P9555,15)+14</f>
        <v>75-89</v>
      </c>
      <c r="R9555" s="2" t="str">
        <f>IF('Transaction Data'!$L9555&lt;=10,"Less Expensive","Expensive")</f>
        <v>Expensive</v>
      </c>
      <c r="S9555" s="4">
        <f>WEEKDAY('Transaction Data'!$A9555)</f>
        <v>6</v>
      </c>
      <c r="T9555" s="2" t="str">
        <f>IF(WEEKDAY('Transaction Data'!$A9555,2)&lt;6,"Weekday","Weekend")</f>
        <v>Weekday</v>
      </c>
    </row>
    <row r="9556" ht="15.75" customHeight="1">
      <c r="A9556" s="1">
        <v>45321.0</v>
      </c>
      <c r="B9556" s="2" t="s">
        <v>8712</v>
      </c>
      <c r="C9556" s="2" t="s">
        <v>72</v>
      </c>
      <c r="D9556" s="1">
        <v>31774.0</v>
      </c>
      <c r="E9556" s="2" t="s">
        <v>63</v>
      </c>
      <c r="F9556" s="2">
        <v>218.0</v>
      </c>
      <c r="G9556" s="2" t="s">
        <v>23</v>
      </c>
      <c r="H9556" s="2" t="s">
        <v>24</v>
      </c>
      <c r="I9556" s="2" t="s">
        <v>25</v>
      </c>
      <c r="J9556" s="2" t="str">
        <f t="array" ref="J9556">XLOOKUP('Transaction Data'!$G9556,Product_Code,Biscuit_Brand)</f>
        <v>Cinnamon Swirls</v>
      </c>
      <c r="K9556" s="2">
        <f t="array" ref="K9556">XLOOKUP('Transaction Data'!$G9556,Product_Code,Cost)</f>
        <v>10</v>
      </c>
      <c r="L9556" s="2">
        <f t="array" ref="L9556">XLOOKUP('Transaction Data'!$G9556,Product_Code,Unit_Price)</f>
        <v>14</v>
      </c>
      <c r="M9556" s="3">
        <f>'Transaction Data'!$F9556*'Transaction Data'!$K9556</f>
        <v>2180</v>
      </c>
      <c r="N9556" s="3">
        <f>'Transaction Data'!$F9556*'Transaction Data'!$L9556</f>
        <v>3052</v>
      </c>
      <c r="O9556" s="3">
        <f>'Transaction Data'!$N9556-'Transaction Data'!$M9556</f>
        <v>872</v>
      </c>
      <c r="P9556" s="2">
        <f>DATEDIF('Transaction Data'!$D9556,'Transaction Data'!$A9556,"y")</f>
        <v>37</v>
      </c>
      <c r="Q9556" s="2" t="str">
        <f>FLOOR('Transaction Data'!$P9556,15)&amp;"-"&amp;FLOOR('Transaction Data'!$P9556,15)+14</f>
        <v>30-44</v>
      </c>
      <c r="R9556" s="2" t="str">
        <f>IF('Transaction Data'!$L9556&lt;=10,"Less Expensive","Expensive")</f>
        <v>Expensive</v>
      </c>
      <c r="S9556" s="4">
        <f>WEEKDAY('Transaction Data'!$A9556)</f>
        <v>3</v>
      </c>
      <c r="T9556" s="2" t="str">
        <f>IF(WEEKDAY('Transaction Data'!$A9556,2)&lt;6,"Weekday","Weekend")</f>
        <v>Weekday</v>
      </c>
    </row>
    <row r="9557" ht="15.75" customHeight="1">
      <c r="A9557" s="1">
        <v>45334.0</v>
      </c>
      <c r="B9557" s="2" t="s">
        <v>8713</v>
      </c>
      <c r="C9557" s="2" t="s">
        <v>65</v>
      </c>
      <c r="D9557" s="1">
        <v>27426.0</v>
      </c>
      <c r="E9557" s="2" t="s">
        <v>37</v>
      </c>
      <c r="F9557" s="2">
        <v>77.0</v>
      </c>
      <c r="G9557" s="2" t="s">
        <v>23</v>
      </c>
      <c r="H9557" s="2" t="s">
        <v>29</v>
      </c>
      <c r="I9557" s="2" t="s">
        <v>25</v>
      </c>
      <c r="J9557" s="2" t="str">
        <f t="array" ref="J9557">XLOOKUP('Transaction Data'!$G9557,Product_Code,Biscuit_Brand)</f>
        <v>Cinnamon Swirls</v>
      </c>
      <c r="K9557" s="2">
        <f t="array" ref="K9557">XLOOKUP('Transaction Data'!$G9557,Product_Code,Cost)</f>
        <v>10</v>
      </c>
      <c r="L9557" s="2">
        <f t="array" ref="L9557">XLOOKUP('Transaction Data'!$G9557,Product_Code,Unit_Price)</f>
        <v>14</v>
      </c>
      <c r="M9557" s="3">
        <f>'Transaction Data'!$F9557*'Transaction Data'!$K9557</f>
        <v>770</v>
      </c>
      <c r="N9557" s="3">
        <f>'Transaction Data'!$F9557*'Transaction Data'!$L9557</f>
        <v>1078</v>
      </c>
      <c r="O9557" s="3">
        <f>'Transaction Data'!$N9557-'Transaction Data'!$M9557</f>
        <v>308</v>
      </c>
      <c r="P9557" s="2">
        <f>DATEDIF('Transaction Data'!$D9557,'Transaction Data'!$A9557,"y")</f>
        <v>49</v>
      </c>
      <c r="Q9557" s="2" t="str">
        <f>FLOOR('Transaction Data'!$P9557,15)&amp;"-"&amp;FLOOR('Transaction Data'!$P9557,15)+14</f>
        <v>45-59</v>
      </c>
      <c r="R9557" s="2" t="str">
        <f>IF('Transaction Data'!$L9557&lt;=10,"Less Expensive","Expensive")</f>
        <v>Expensive</v>
      </c>
      <c r="S9557" s="4">
        <f>WEEKDAY('Transaction Data'!$A9557)</f>
        <v>2</v>
      </c>
      <c r="T9557" s="2" t="str">
        <f>IF(WEEKDAY('Transaction Data'!$A9557,2)&lt;6,"Weekday","Weekend")</f>
        <v>Weekday</v>
      </c>
    </row>
    <row r="9558" ht="15.75" customHeight="1">
      <c r="A9558" s="1">
        <v>45320.0</v>
      </c>
      <c r="B9558" s="2" t="s">
        <v>8714</v>
      </c>
      <c r="C9558" s="2" t="s">
        <v>32</v>
      </c>
      <c r="D9558" s="1">
        <v>26592.0</v>
      </c>
      <c r="E9558" s="2" t="s">
        <v>37</v>
      </c>
      <c r="F9558" s="2">
        <v>311.0</v>
      </c>
      <c r="G9558" s="2" t="s">
        <v>33</v>
      </c>
      <c r="H9558" s="2" t="s">
        <v>29</v>
      </c>
      <c r="I9558" s="2" t="s">
        <v>25</v>
      </c>
      <c r="J9558" s="2" t="str">
        <f t="array" ref="J9558">XLOOKUP('Transaction Data'!$G9558,Product_Code,Biscuit_Brand)</f>
        <v>Caramel Biscuits</v>
      </c>
      <c r="K9558" s="2">
        <f t="array" ref="K9558">XLOOKUP('Transaction Data'!$G9558,Product_Code,Cost)</f>
        <v>18</v>
      </c>
      <c r="L9558" s="2">
        <f t="array" ref="L9558">XLOOKUP('Transaction Data'!$G9558,Product_Code,Unit_Price)</f>
        <v>22</v>
      </c>
      <c r="M9558" s="3">
        <f>'Transaction Data'!$F9558*'Transaction Data'!$K9558</f>
        <v>5598</v>
      </c>
      <c r="N9558" s="3">
        <f>'Transaction Data'!$F9558*'Transaction Data'!$L9558</f>
        <v>6842</v>
      </c>
      <c r="O9558" s="3">
        <f>'Transaction Data'!$N9558-'Transaction Data'!$M9558</f>
        <v>1244</v>
      </c>
      <c r="P9558" s="2">
        <f>DATEDIF('Transaction Data'!$D9558,'Transaction Data'!$A9558,"y")</f>
        <v>51</v>
      </c>
      <c r="Q9558" s="2" t="str">
        <f>FLOOR('Transaction Data'!$P9558,15)&amp;"-"&amp;FLOOR('Transaction Data'!$P9558,15)+14</f>
        <v>45-59</v>
      </c>
      <c r="R9558" s="2" t="str">
        <f>IF('Transaction Data'!$L9558&lt;=10,"Less Expensive","Expensive")</f>
        <v>Expensive</v>
      </c>
      <c r="S9558" s="4">
        <f>WEEKDAY('Transaction Data'!$A9558)</f>
        <v>2</v>
      </c>
      <c r="T9558" s="2" t="str">
        <f>IF(WEEKDAY('Transaction Data'!$A9558,2)&lt;6,"Weekday","Weekend")</f>
        <v>Weekday</v>
      </c>
    </row>
    <row r="9559" ht="15.75" customHeight="1">
      <c r="A9559" s="1">
        <v>45410.0</v>
      </c>
      <c r="B9559" s="2" t="s">
        <v>8715</v>
      </c>
      <c r="C9559" s="2" t="s">
        <v>69</v>
      </c>
      <c r="D9559" s="1">
        <v>33257.0</v>
      </c>
      <c r="E9559" s="2" t="s">
        <v>37</v>
      </c>
      <c r="F9559" s="2">
        <v>220.0</v>
      </c>
      <c r="G9559" s="2" t="s">
        <v>57</v>
      </c>
      <c r="H9559" s="2" t="s">
        <v>34</v>
      </c>
      <c r="I9559" s="2" t="s">
        <v>25</v>
      </c>
      <c r="J9559" s="2" t="str">
        <f t="array" ref="J9559">XLOOKUP('Transaction Data'!$G9559,Product_Code,Biscuit_Brand)</f>
        <v>Oatmeal Cookies</v>
      </c>
      <c r="K9559" s="2">
        <f t="array" ref="K9559">XLOOKUP('Transaction Data'!$G9559,Product_Code,Cost)</f>
        <v>19</v>
      </c>
      <c r="L9559" s="2">
        <f t="array" ref="L9559">XLOOKUP('Transaction Data'!$G9559,Product_Code,Unit_Price)</f>
        <v>23</v>
      </c>
      <c r="M9559" s="3">
        <f>'Transaction Data'!$F9559*'Transaction Data'!$K9559</f>
        <v>4180</v>
      </c>
      <c r="N9559" s="3">
        <f>'Transaction Data'!$F9559*'Transaction Data'!$L9559</f>
        <v>5060</v>
      </c>
      <c r="O9559" s="3">
        <f>'Transaction Data'!$N9559-'Transaction Data'!$M9559</f>
        <v>880</v>
      </c>
      <c r="P9559" s="2">
        <f>DATEDIF('Transaction Data'!$D9559,'Transaction Data'!$A9559,"y")</f>
        <v>33</v>
      </c>
      <c r="Q9559" s="2" t="str">
        <f>FLOOR('Transaction Data'!$P9559,15)&amp;"-"&amp;FLOOR('Transaction Data'!$P9559,15)+14</f>
        <v>30-44</v>
      </c>
      <c r="R9559" s="2" t="str">
        <f>IF('Transaction Data'!$L9559&lt;=10,"Less Expensive","Expensive")</f>
        <v>Expensive</v>
      </c>
      <c r="S9559" s="4">
        <f>WEEKDAY('Transaction Data'!$A9559)</f>
        <v>1</v>
      </c>
      <c r="T9559" s="2" t="str">
        <f>IF(WEEKDAY('Transaction Data'!$A9559,2)&lt;6,"Weekday","Weekend")</f>
        <v>Weekend</v>
      </c>
    </row>
    <row r="9560" ht="15.75" customHeight="1">
      <c r="A9560" s="1">
        <v>45415.0</v>
      </c>
      <c r="B9560" s="2" t="s">
        <v>8716</v>
      </c>
      <c r="C9560" s="2" t="s">
        <v>69</v>
      </c>
      <c r="D9560" s="1">
        <v>26580.0</v>
      </c>
      <c r="E9560" s="2" t="s">
        <v>27</v>
      </c>
      <c r="F9560" s="2">
        <v>431.0</v>
      </c>
      <c r="G9560" s="2" t="s">
        <v>60</v>
      </c>
      <c r="H9560" s="2" t="s">
        <v>24</v>
      </c>
      <c r="I9560" s="2" t="s">
        <v>25</v>
      </c>
      <c r="J9560" s="2" t="str">
        <f t="array" ref="J9560">XLOOKUP('Transaction Data'!$G9560,Product_Code,Biscuit_Brand)</f>
        <v>Peanut Butter Bites</v>
      </c>
      <c r="K9560" s="2">
        <f t="array" ref="K9560">XLOOKUP('Transaction Data'!$G9560,Product_Code,Cost)</f>
        <v>5</v>
      </c>
      <c r="L9560" s="2">
        <f t="array" ref="L9560">XLOOKUP('Transaction Data'!$G9560,Product_Code,Unit_Price)</f>
        <v>7</v>
      </c>
      <c r="M9560" s="3">
        <f>'Transaction Data'!$F9560*'Transaction Data'!$K9560</f>
        <v>2155</v>
      </c>
      <c r="N9560" s="3">
        <f>'Transaction Data'!$F9560*'Transaction Data'!$L9560</f>
        <v>3017</v>
      </c>
      <c r="O9560" s="3">
        <f>'Transaction Data'!$N9560-'Transaction Data'!$M9560</f>
        <v>862</v>
      </c>
      <c r="P9560" s="2">
        <f>DATEDIF('Transaction Data'!$D9560,'Transaction Data'!$A9560,"y")</f>
        <v>51</v>
      </c>
      <c r="Q9560" s="2" t="str">
        <f>FLOOR('Transaction Data'!$P9560,15)&amp;"-"&amp;FLOOR('Transaction Data'!$P9560,15)+14</f>
        <v>45-59</v>
      </c>
      <c r="R9560" s="2" t="str">
        <f>IF('Transaction Data'!$L9560&lt;=10,"Less Expensive","Expensive")</f>
        <v>Less Expensive</v>
      </c>
      <c r="S9560" s="4">
        <f>WEEKDAY('Transaction Data'!$A9560)</f>
        <v>6</v>
      </c>
      <c r="T9560" s="2" t="str">
        <f>IF(WEEKDAY('Transaction Data'!$A9560,2)&lt;6,"Weekday","Weekend")</f>
        <v>Weekday</v>
      </c>
    </row>
    <row r="9561" ht="15.75" customHeight="1">
      <c r="A9561" s="1">
        <v>45367.0</v>
      </c>
      <c r="B9561" s="2" t="s">
        <v>8717</v>
      </c>
      <c r="C9561" s="2" t="s">
        <v>54</v>
      </c>
      <c r="D9561" s="1">
        <v>24967.0</v>
      </c>
      <c r="E9561" s="2" t="s">
        <v>63</v>
      </c>
      <c r="F9561" s="2">
        <v>308.0</v>
      </c>
      <c r="G9561" s="2" t="s">
        <v>55</v>
      </c>
      <c r="H9561" s="2" t="s">
        <v>42</v>
      </c>
      <c r="I9561" s="2" t="s">
        <v>25</v>
      </c>
      <c r="J9561" s="2" t="str">
        <f t="array" ref="J9561">XLOOKUP('Transaction Data'!$G9561,Product_Code,Biscuit_Brand)</f>
        <v>Vanilla Wafers</v>
      </c>
      <c r="K9561" s="2">
        <f t="array" ref="K9561">XLOOKUP('Transaction Data'!$G9561,Product_Code,Cost)</f>
        <v>18</v>
      </c>
      <c r="L9561" s="2">
        <f t="array" ref="L9561">XLOOKUP('Transaction Data'!$G9561,Product_Code,Unit_Price)</f>
        <v>36</v>
      </c>
      <c r="M9561" s="3">
        <f>'Transaction Data'!$F9561*'Transaction Data'!$K9561</f>
        <v>5544</v>
      </c>
      <c r="N9561" s="3">
        <f>'Transaction Data'!$F9561*'Transaction Data'!$L9561</f>
        <v>11088</v>
      </c>
      <c r="O9561" s="3">
        <f>'Transaction Data'!$N9561-'Transaction Data'!$M9561</f>
        <v>5544</v>
      </c>
      <c r="P9561" s="2">
        <f>DATEDIF('Transaction Data'!$D9561,'Transaction Data'!$A9561,"y")</f>
        <v>55</v>
      </c>
      <c r="Q9561" s="2" t="str">
        <f>FLOOR('Transaction Data'!$P9561,15)&amp;"-"&amp;FLOOR('Transaction Data'!$P9561,15)+14</f>
        <v>45-59</v>
      </c>
      <c r="R9561" s="2" t="str">
        <f>IF('Transaction Data'!$L9561&lt;=10,"Less Expensive","Expensive")</f>
        <v>Expensive</v>
      </c>
      <c r="S9561" s="4">
        <f>WEEKDAY('Transaction Data'!$A9561)</f>
        <v>7</v>
      </c>
      <c r="T9561" s="2" t="str">
        <f>IF(WEEKDAY('Transaction Data'!$A9561,2)&lt;6,"Weekday","Weekend")</f>
        <v>Weekend</v>
      </c>
    </row>
    <row r="9562" ht="15.75" customHeight="1">
      <c r="A9562" s="1">
        <v>45448.0</v>
      </c>
      <c r="B9562" s="2" t="s">
        <v>8718</v>
      </c>
      <c r="C9562" s="2" t="s">
        <v>32</v>
      </c>
      <c r="D9562" s="1">
        <v>28363.0</v>
      </c>
      <c r="E9562" s="2" t="s">
        <v>27</v>
      </c>
      <c r="F9562" s="2">
        <v>481.0</v>
      </c>
      <c r="G9562" s="2" t="s">
        <v>60</v>
      </c>
      <c r="H9562" s="2" t="s">
        <v>45</v>
      </c>
      <c r="I9562" s="2" t="s">
        <v>25</v>
      </c>
      <c r="J9562" s="2" t="str">
        <f t="array" ref="J9562">XLOOKUP('Transaction Data'!$G9562,Product_Code,Biscuit_Brand)</f>
        <v>Peanut Butter Bites</v>
      </c>
      <c r="K9562" s="2">
        <f t="array" ref="K9562">XLOOKUP('Transaction Data'!$G9562,Product_Code,Cost)</f>
        <v>5</v>
      </c>
      <c r="L9562" s="2">
        <f t="array" ref="L9562">XLOOKUP('Transaction Data'!$G9562,Product_Code,Unit_Price)</f>
        <v>7</v>
      </c>
      <c r="M9562" s="3">
        <f>'Transaction Data'!$F9562*'Transaction Data'!$K9562</f>
        <v>2405</v>
      </c>
      <c r="N9562" s="3">
        <f>'Transaction Data'!$F9562*'Transaction Data'!$L9562</f>
        <v>3367</v>
      </c>
      <c r="O9562" s="3">
        <f>'Transaction Data'!$N9562-'Transaction Data'!$M9562</f>
        <v>962</v>
      </c>
      <c r="P9562" s="2">
        <f>DATEDIF('Transaction Data'!$D9562,'Transaction Data'!$A9562,"y")</f>
        <v>46</v>
      </c>
      <c r="Q9562" s="2" t="str">
        <f>FLOOR('Transaction Data'!$P9562,15)&amp;"-"&amp;FLOOR('Transaction Data'!$P9562,15)+14</f>
        <v>45-59</v>
      </c>
      <c r="R9562" s="2" t="str">
        <f>IF('Transaction Data'!$L9562&lt;=10,"Less Expensive","Expensive")</f>
        <v>Less Expensive</v>
      </c>
      <c r="S9562" s="4">
        <f>WEEKDAY('Transaction Data'!$A9562)</f>
        <v>4</v>
      </c>
      <c r="T9562" s="2" t="str">
        <f>IF(WEEKDAY('Transaction Data'!$A9562,2)&lt;6,"Weekday","Weekend")</f>
        <v>Weekday</v>
      </c>
    </row>
    <row r="9563" ht="15.75" customHeight="1">
      <c r="A9563" s="1">
        <v>45450.0</v>
      </c>
      <c r="B9563" s="2" t="s">
        <v>8719</v>
      </c>
      <c r="C9563" s="2" t="s">
        <v>69</v>
      </c>
      <c r="D9563" s="1">
        <v>27817.0</v>
      </c>
      <c r="E9563" s="2" t="s">
        <v>37</v>
      </c>
      <c r="F9563" s="2">
        <v>377.0</v>
      </c>
      <c r="G9563" s="2" t="s">
        <v>60</v>
      </c>
      <c r="H9563" s="2" t="s">
        <v>24</v>
      </c>
      <c r="I9563" s="2" t="s">
        <v>25</v>
      </c>
      <c r="J9563" s="2" t="str">
        <f t="array" ref="J9563">XLOOKUP('Transaction Data'!$G9563,Product_Code,Biscuit_Brand)</f>
        <v>Peanut Butter Bites</v>
      </c>
      <c r="K9563" s="2">
        <f t="array" ref="K9563">XLOOKUP('Transaction Data'!$G9563,Product_Code,Cost)</f>
        <v>5</v>
      </c>
      <c r="L9563" s="2">
        <f t="array" ref="L9563">XLOOKUP('Transaction Data'!$G9563,Product_Code,Unit_Price)</f>
        <v>7</v>
      </c>
      <c r="M9563" s="3">
        <f>'Transaction Data'!$F9563*'Transaction Data'!$K9563</f>
        <v>1885</v>
      </c>
      <c r="N9563" s="3">
        <f>'Transaction Data'!$F9563*'Transaction Data'!$L9563</f>
        <v>2639</v>
      </c>
      <c r="O9563" s="3">
        <f>'Transaction Data'!$N9563-'Transaction Data'!$M9563</f>
        <v>754</v>
      </c>
      <c r="P9563" s="2">
        <f>DATEDIF('Transaction Data'!$D9563,'Transaction Data'!$A9563,"y")</f>
        <v>48</v>
      </c>
      <c r="Q9563" s="2" t="str">
        <f>FLOOR('Transaction Data'!$P9563,15)&amp;"-"&amp;FLOOR('Transaction Data'!$P9563,15)+14</f>
        <v>45-59</v>
      </c>
      <c r="R9563" s="2" t="str">
        <f>IF('Transaction Data'!$L9563&lt;=10,"Less Expensive","Expensive")</f>
        <v>Less Expensive</v>
      </c>
      <c r="S9563" s="4">
        <f>WEEKDAY('Transaction Data'!$A9563)</f>
        <v>6</v>
      </c>
      <c r="T9563" s="2" t="str">
        <f>IF(WEEKDAY('Transaction Data'!$A9563,2)&lt;6,"Weekday","Weekend")</f>
        <v>Weekday</v>
      </c>
    </row>
    <row r="9564" ht="15.75" customHeight="1">
      <c r="A9564" s="1">
        <v>45324.0</v>
      </c>
      <c r="B9564" s="2" t="s">
        <v>8720</v>
      </c>
      <c r="C9564" s="2" t="s">
        <v>78</v>
      </c>
      <c r="D9564" s="1">
        <v>20969.0</v>
      </c>
      <c r="E9564" s="2" t="s">
        <v>63</v>
      </c>
      <c r="F9564" s="2">
        <v>476.0</v>
      </c>
      <c r="G9564" s="2" t="s">
        <v>57</v>
      </c>
      <c r="H9564" s="2" t="s">
        <v>29</v>
      </c>
      <c r="I9564" s="2" t="s">
        <v>25</v>
      </c>
      <c r="J9564" s="2" t="str">
        <f t="array" ref="J9564">XLOOKUP('Transaction Data'!$G9564,Product_Code,Biscuit_Brand)</f>
        <v>Oatmeal Cookies</v>
      </c>
      <c r="K9564" s="2">
        <f t="array" ref="K9564">XLOOKUP('Transaction Data'!$G9564,Product_Code,Cost)</f>
        <v>19</v>
      </c>
      <c r="L9564" s="2">
        <f t="array" ref="L9564">XLOOKUP('Transaction Data'!$G9564,Product_Code,Unit_Price)</f>
        <v>23</v>
      </c>
      <c r="M9564" s="3">
        <f>'Transaction Data'!$F9564*'Transaction Data'!$K9564</f>
        <v>9044</v>
      </c>
      <c r="N9564" s="3">
        <f>'Transaction Data'!$F9564*'Transaction Data'!$L9564</f>
        <v>10948</v>
      </c>
      <c r="O9564" s="3">
        <f>'Transaction Data'!$N9564-'Transaction Data'!$M9564</f>
        <v>1904</v>
      </c>
      <c r="P9564" s="2">
        <f>DATEDIF('Transaction Data'!$D9564,'Transaction Data'!$A9564,"y")</f>
        <v>66</v>
      </c>
      <c r="Q9564" s="2" t="str">
        <f>FLOOR('Transaction Data'!$P9564,15)&amp;"-"&amp;FLOOR('Transaction Data'!$P9564,15)+14</f>
        <v>60-74</v>
      </c>
      <c r="R9564" s="2" t="str">
        <f>IF('Transaction Data'!$L9564&lt;=10,"Less Expensive","Expensive")</f>
        <v>Expensive</v>
      </c>
      <c r="S9564" s="4">
        <f>WEEKDAY('Transaction Data'!$A9564)</f>
        <v>6</v>
      </c>
      <c r="T9564" s="2" t="str">
        <f>IF(WEEKDAY('Transaction Data'!$A9564,2)&lt;6,"Weekday","Weekend")</f>
        <v>Weekday</v>
      </c>
    </row>
    <row r="9565" ht="15.75" customHeight="1">
      <c r="A9565" s="1">
        <v>45362.0</v>
      </c>
      <c r="B9565" s="2" t="s">
        <v>8721</v>
      </c>
      <c r="C9565" s="2" t="s">
        <v>78</v>
      </c>
      <c r="D9565" s="1">
        <v>26688.0</v>
      </c>
      <c r="E9565" s="2" t="s">
        <v>37</v>
      </c>
      <c r="F9565" s="2">
        <v>349.0</v>
      </c>
      <c r="G9565" s="2" t="s">
        <v>55</v>
      </c>
      <c r="H9565" s="2" t="s">
        <v>29</v>
      </c>
      <c r="I9565" s="2" t="s">
        <v>30</v>
      </c>
      <c r="J9565" s="2" t="str">
        <f t="array" ref="J9565">XLOOKUP('Transaction Data'!$G9565,Product_Code,Biscuit_Brand)</f>
        <v>Vanilla Wafers</v>
      </c>
      <c r="K9565" s="2">
        <f t="array" ref="K9565">XLOOKUP('Transaction Data'!$G9565,Product_Code,Cost)</f>
        <v>18</v>
      </c>
      <c r="L9565" s="2">
        <f t="array" ref="L9565">XLOOKUP('Transaction Data'!$G9565,Product_Code,Unit_Price)</f>
        <v>36</v>
      </c>
      <c r="M9565" s="3">
        <f>'Transaction Data'!$F9565*'Transaction Data'!$K9565</f>
        <v>6282</v>
      </c>
      <c r="N9565" s="3">
        <f>'Transaction Data'!$F9565*'Transaction Data'!$L9565</f>
        <v>12564</v>
      </c>
      <c r="O9565" s="3">
        <f>'Transaction Data'!$N9565-'Transaction Data'!$M9565</f>
        <v>6282</v>
      </c>
      <c r="P9565" s="2">
        <f>DATEDIF('Transaction Data'!$D9565,'Transaction Data'!$A9565,"y")</f>
        <v>51</v>
      </c>
      <c r="Q9565" s="2" t="str">
        <f>FLOOR('Transaction Data'!$P9565,15)&amp;"-"&amp;FLOOR('Transaction Data'!$P9565,15)+14</f>
        <v>45-59</v>
      </c>
      <c r="R9565" s="2" t="str">
        <f>IF('Transaction Data'!$L9565&lt;=10,"Less Expensive","Expensive")</f>
        <v>Expensive</v>
      </c>
      <c r="S9565" s="4">
        <f>WEEKDAY('Transaction Data'!$A9565)</f>
        <v>2</v>
      </c>
      <c r="T9565" s="2" t="str">
        <f>IF(WEEKDAY('Transaction Data'!$A9565,2)&lt;6,"Weekday","Weekend")</f>
        <v>Weekday</v>
      </c>
    </row>
    <row r="9566" ht="15.75" customHeight="1">
      <c r="A9566" s="1">
        <v>45477.0</v>
      </c>
      <c r="B9566" s="2" t="s">
        <v>8722</v>
      </c>
      <c r="C9566" s="2" t="s">
        <v>21</v>
      </c>
      <c r="D9566" s="1">
        <v>31494.0</v>
      </c>
      <c r="E9566" s="2" t="s">
        <v>27</v>
      </c>
      <c r="F9566" s="2">
        <v>173.0</v>
      </c>
      <c r="G9566" s="2" t="s">
        <v>61</v>
      </c>
      <c r="H9566" s="2" t="s">
        <v>34</v>
      </c>
      <c r="I9566" s="2" t="s">
        <v>30</v>
      </c>
      <c r="J9566" s="2" t="str">
        <f t="array" ref="J9566">XLOOKUP('Transaction Data'!$G9566,Product_Code,Biscuit_Brand)</f>
        <v>Choco Delight</v>
      </c>
      <c r="K9566" s="2">
        <f t="array" ref="K9566">XLOOKUP('Transaction Data'!$G9566,Product_Code,Cost)</f>
        <v>3</v>
      </c>
      <c r="L9566" s="2">
        <f t="array" ref="L9566">XLOOKUP('Transaction Data'!$G9566,Product_Code,Unit_Price)</f>
        <v>5</v>
      </c>
      <c r="M9566" s="3">
        <f>'Transaction Data'!$F9566*'Transaction Data'!$K9566</f>
        <v>519</v>
      </c>
      <c r="N9566" s="3">
        <f>'Transaction Data'!$F9566*'Transaction Data'!$L9566</f>
        <v>865</v>
      </c>
      <c r="O9566" s="3">
        <f>'Transaction Data'!$N9566-'Transaction Data'!$M9566</f>
        <v>346</v>
      </c>
      <c r="P9566" s="2">
        <f>DATEDIF('Transaction Data'!$D9566,'Transaction Data'!$A9566,"y")</f>
        <v>38</v>
      </c>
      <c r="Q9566" s="2" t="str">
        <f>FLOOR('Transaction Data'!$P9566,15)&amp;"-"&amp;FLOOR('Transaction Data'!$P9566,15)+14</f>
        <v>30-44</v>
      </c>
      <c r="R9566" s="2" t="str">
        <f>IF('Transaction Data'!$L9566&lt;=10,"Less Expensive","Expensive")</f>
        <v>Less Expensive</v>
      </c>
      <c r="S9566" s="4">
        <f>WEEKDAY('Transaction Data'!$A9566)</f>
        <v>5</v>
      </c>
      <c r="T9566" s="2" t="str">
        <f>IF(WEEKDAY('Transaction Data'!$A9566,2)&lt;6,"Weekday","Weekend")</f>
        <v>Weekday</v>
      </c>
    </row>
    <row r="9567" ht="15.75" customHeight="1">
      <c r="A9567" s="1">
        <v>45485.0</v>
      </c>
      <c r="B9567" s="2" t="s">
        <v>8723</v>
      </c>
      <c r="C9567" s="2" t="s">
        <v>54</v>
      </c>
      <c r="D9567" s="1">
        <v>16493.0</v>
      </c>
      <c r="E9567" s="2" t="s">
        <v>22</v>
      </c>
      <c r="F9567" s="2">
        <v>20.0</v>
      </c>
      <c r="G9567" s="2" t="s">
        <v>23</v>
      </c>
      <c r="H9567" s="2" t="s">
        <v>24</v>
      </c>
      <c r="I9567" s="2" t="s">
        <v>25</v>
      </c>
      <c r="J9567" s="2" t="str">
        <f t="array" ref="J9567">XLOOKUP('Transaction Data'!$G9567,Product_Code,Biscuit_Brand)</f>
        <v>Cinnamon Swirls</v>
      </c>
      <c r="K9567" s="2">
        <f t="array" ref="K9567">XLOOKUP('Transaction Data'!$G9567,Product_Code,Cost)</f>
        <v>10</v>
      </c>
      <c r="L9567" s="2">
        <f t="array" ref="L9567">XLOOKUP('Transaction Data'!$G9567,Product_Code,Unit_Price)</f>
        <v>14</v>
      </c>
      <c r="M9567" s="3">
        <f>'Transaction Data'!$F9567*'Transaction Data'!$K9567</f>
        <v>200</v>
      </c>
      <c r="N9567" s="3">
        <f>'Transaction Data'!$F9567*'Transaction Data'!$L9567</f>
        <v>280</v>
      </c>
      <c r="O9567" s="3">
        <f>'Transaction Data'!$N9567-'Transaction Data'!$M9567</f>
        <v>80</v>
      </c>
      <c r="P9567" s="2">
        <f>DATEDIF('Transaction Data'!$D9567,'Transaction Data'!$A9567,"y")</f>
        <v>79</v>
      </c>
      <c r="Q9567" s="2" t="str">
        <f>FLOOR('Transaction Data'!$P9567,15)&amp;"-"&amp;FLOOR('Transaction Data'!$P9567,15)+14</f>
        <v>75-89</v>
      </c>
      <c r="R9567" s="2" t="str">
        <f>IF('Transaction Data'!$L9567&lt;=10,"Less Expensive","Expensive")</f>
        <v>Expensive</v>
      </c>
      <c r="S9567" s="4">
        <f>WEEKDAY('Transaction Data'!$A9567)</f>
        <v>6</v>
      </c>
      <c r="T9567" s="2" t="str">
        <f>IF(WEEKDAY('Transaction Data'!$A9567,2)&lt;6,"Weekday","Weekend")</f>
        <v>Weekday</v>
      </c>
    </row>
    <row r="9568" ht="15.75" customHeight="1">
      <c r="A9568" s="1">
        <v>45422.0</v>
      </c>
      <c r="B9568" s="2" t="s">
        <v>8724</v>
      </c>
      <c r="C9568" s="2" t="s">
        <v>41</v>
      </c>
      <c r="D9568" s="1">
        <v>25160.0</v>
      </c>
      <c r="E9568" s="2" t="s">
        <v>22</v>
      </c>
      <c r="F9568" s="2">
        <v>197.0</v>
      </c>
      <c r="G9568" s="2" t="s">
        <v>33</v>
      </c>
      <c r="H9568" s="2" t="s">
        <v>42</v>
      </c>
      <c r="I9568" s="2" t="s">
        <v>25</v>
      </c>
      <c r="J9568" s="2" t="str">
        <f t="array" ref="J9568">XLOOKUP('Transaction Data'!$G9568,Product_Code,Biscuit_Brand)</f>
        <v>Caramel Biscuits</v>
      </c>
      <c r="K9568" s="2">
        <f t="array" ref="K9568">XLOOKUP('Transaction Data'!$G9568,Product_Code,Cost)</f>
        <v>18</v>
      </c>
      <c r="L9568" s="2">
        <f t="array" ref="L9568">XLOOKUP('Transaction Data'!$G9568,Product_Code,Unit_Price)</f>
        <v>22</v>
      </c>
      <c r="M9568" s="3">
        <f>'Transaction Data'!$F9568*'Transaction Data'!$K9568</f>
        <v>3546</v>
      </c>
      <c r="N9568" s="3">
        <f>'Transaction Data'!$F9568*'Transaction Data'!$L9568</f>
        <v>4334</v>
      </c>
      <c r="O9568" s="3">
        <f>'Transaction Data'!$N9568-'Transaction Data'!$M9568</f>
        <v>788</v>
      </c>
      <c r="P9568" s="2">
        <f>DATEDIF('Transaction Data'!$D9568,'Transaction Data'!$A9568,"y")</f>
        <v>55</v>
      </c>
      <c r="Q9568" s="2" t="str">
        <f>FLOOR('Transaction Data'!$P9568,15)&amp;"-"&amp;FLOOR('Transaction Data'!$P9568,15)+14</f>
        <v>45-59</v>
      </c>
      <c r="R9568" s="2" t="str">
        <f>IF('Transaction Data'!$L9568&lt;=10,"Less Expensive","Expensive")</f>
        <v>Expensive</v>
      </c>
      <c r="S9568" s="4">
        <f>WEEKDAY('Transaction Data'!$A9568)</f>
        <v>6</v>
      </c>
      <c r="T9568" s="2" t="str">
        <f>IF(WEEKDAY('Transaction Data'!$A9568,2)&lt;6,"Weekday","Weekend")</f>
        <v>Weekday</v>
      </c>
    </row>
    <row r="9569" ht="15.75" customHeight="1">
      <c r="A9569" s="1">
        <v>45370.0</v>
      </c>
      <c r="B9569" s="2" t="s">
        <v>8725</v>
      </c>
      <c r="C9569" s="2" t="s">
        <v>69</v>
      </c>
      <c r="D9569" s="1">
        <v>26533.0</v>
      </c>
      <c r="E9569" s="2" t="s">
        <v>37</v>
      </c>
      <c r="F9569" s="2">
        <v>462.0</v>
      </c>
      <c r="G9569" s="2" t="s">
        <v>44</v>
      </c>
      <c r="H9569" s="2" t="s">
        <v>45</v>
      </c>
      <c r="I9569" s="2" t="s">
        <v>25</v>
      </c>
      <c r="J9569" s="2" t="str">
        <f t="array" ref="J9569">XLOOKUP('Transaction Data'!$G9569,Product_Code,Biscuit_Brand)</f>
        <v>Butter Crunch</v>
      </c>
      <c r="K9569" s="2">
        <f t="array" ref="K9569">XLOOKUP('Transaction Data'!$G9569,Product_Code,Cost)</f>
        <v>10</v>
      </c>
      <c r="L9569" s="2">
        <f t="array" ref="L9569">XLOOKUP('Transaction Data'!$G9569,Product_Code,Unit_Price)</f>
        <v>11</v>
      </c>
      <c r="M9569" s="3">
        <f>'Transaction Data'!$F9569*'Transaction Data'!$K9569</f>
        <v>4620</v>
      </c>
      <c r="N9569" s="3">
        <f>'Transaction Data'!$F9569*'Transaction Data'!$L9569</f>
        <v>5082</v>
      </c>
      <c r="O9569" s="3">
        <f>'Transaction Data'!$N9569-'Transaction Data'!$M9569</f>
        <v>462</v>
      </c>
      <c r="P9569" s="2">
        <f>DATEDIF('Transaction Data'!$D9569,'Transaction Data'!$A9569,"y")</f>
        <v>51</v>
      </c>
      <c r="Q9569" s="2" t="str">
        <f>FLOOR('Transaction Data'!$P9569,15)&amp;"-"&amp;FLOOR('Transaction Data'!$P9569,15)+14</f>
        <v>45-59</v>
      </c>
      <c r="R9569" s="2" t="str">
        <f>IF('Transaction Data'!$L9569&lt;=10,"Less Expensive","Expensive")</f>
        <v>Expensive</v>
      </c>
      <c r="S9569" s="4">
        <f>WEEKDAY('Transaction Data'!$A9569)</f>
        <v>3</v>
      </c>
      <c r="T9569" s="2" t="str">
        <f>IF(WEEKDAY('Transaction Data'!$A9569,2)&lt;6,"Weekday","Weekend")</f>
        <v>Weekday</v>
      </c>
    </row>
    <row r="9570" ht="15.75" customHeight="1">
      <c r="A9570" s="1">
        <v>45318.0</v>
      </c>
      <c r="B9570" s="2" t="s">
        <v>173</v>
      </c>
      <c r="C9570" s="2" t="s">
        <v>54</v>
      </c>
      <c r="D9570" s="1">
        <v>23883.0</v>
      </c>
      <c r="E9570" s="2" t="s">
        <v>27</v>
      </c>
      <c r="F9570" s="2">
        <v>468.0</v>
      </c>
      <c r="G9570" s="2" t="s">
        <v>61</v>
      </c>
      <c r="H9570" s="2" t="s">
        <v>24</v>
      </c>
      <c r="I9570" s="2" t="s">
        <v>25</v>
      </c>
      <c r="J9570" s="2" t="str">
        <f t="array" ref="J9570">XLOOKUP('Transaction Data'!$G9570,Product_Code,Biscuit_Brand)</f>
        <v>Choco Delight</v>
      </c>
      <c r="K9570" s="2">
        <f t="array" ref="K9570">XLOOKUP('Transaction Data'!$G9570,Product_Code,Cost)</f>
        <v>3</v>
      </c>
      <c r="L9570" s="2">
        <f t="array" ref="L9570">XLOOKUP('Transaction Data'!$G9570,Product_Code,Unit_Price)</f>
        <v>5</v>
      </c>
      <c r="M9570" s="3">
        <f>'Transaction Data'!$F9570*'Transaction Data'!$K9570</f>
        <v>1404</v>
      </c>
      <c r="N9570" s="3">
        <f>'Transaction Data'!$F9570*'Transaction Data'!$L9570</f>
        <v>2340</v>
      </c>
      <c r="O9570" s="3">
        <f>'Transaction Data'!$N9570-'Transaction Data'!$M9570</f>
        <v>936</v>
      </c>
      <c r="P9570" s="2">
        <f>DATEDIF('Transaction Data'!$D9570,'Transaction Data'!$A9570,"y")</f>
        <v>58</v>
      </c>
      <c r="Q9570" s="2" t="str">
        <f>FLOOR('Transaction Data'!$P9570,15)&amp;"-"&amp;FLOOR('Transaction Data'!$P9570,15)+14</f>
        <v>45-59</v>
      </c>
      <c r="R9570" s="2" t="str">
        <f>IF('Transaction Data'!$L9570&lt;=10,"Less Expensive","Expensive")</f>
        <v>Less Expensive</v>
      </c>
      <c r="S9570" s="4">
        <f>WEEKDAY('Transaction Data'!$A9570)</f>
        <v>7</v>
      </c>
      <c r="T9570" s="2" t="str">
        <f>IF(WEEKDAY('Transaction Data'!$A9570,2)&lt;6,"Weekday","Weekend")</f>
        <v>Weekend</v>
      </c>
    </row>
    <row r="9571" ht="15.75" customHeight="1">
      <c r="A9571" s="1">
        <v>45307.0</v>
      </c>
      <c r="B9571" s="2" t="s">
        <v>8726</v>
      </c>
      <c r="C9571" s="2" t="s">
        <v>41</v>
      </c>
      <c r="D9571" s="1">
        <v>25644.0</v>
      </c>
      <c r="E9571" s="2" t="s">
        <v>63</v>
      </c>
      <c r="F9571" s="2">
        <v>453.0</v>
      </c>
      <c r="G9571" s="2" t="s">
        <v>28</v>
      </c>
      <c r="H9571" s="2" t="s">
        <v>29</v>
      </c>
      <c r="I9571" s="2" t="s">
        <v>25</v>
      </c>
      <c r="J9571" s="2" t="str">
        <f t="array" ref="J9571">XLOOKUP('Transaction Data'!$G9571,Product_Code,Biscuit_Brand)</f>
        <v>Shortbread</v>
      </c>
      <c r="K9571" s="2">
        <f t="array" ref="K9571">XLOOKUP('Transaction Data'!$G9571,Product_Code,Cost)</f>
        <v>10</v>
      </c>
      <c r="L9571" s="2">
        <f t="array" ref="L9571">XLOOKUP('Transaction Data'!$G9571,Product_Code,Unit_Price)</f>
        <v>45</v>
      </c>
      <c r="M9571" s="3">
        <f>'Transaction Data'!$F9571*'Transaction Data'!$K9571</f>
        <v>4530</v>
      </c>
      <c r="N9571" s="3">
        <f>'Transaction Data'!$F9571*'Transaction Data'!$L9571</f>
        <v>20385</v>
      </c>
      <c r="O9571" s="3">
        <f>'Transaction Data'!$N9571-'Transaction Data'!$M9571</f>
        <v>15855</v>
      </c>
      <c r="P9571" s="2">
        <f>DATEDIF('Transaction Data'!$D9571,'Transaction Data'!$A9571,"y")</f>
        <v>53</v>
      </c>
      <c r="Q9571" s="2" t="str">
        <f>FLOOR('Transaction Data'!$P9571,15)&amp;"-"&amp;FLOOR('Transaction Data'!$P9571,15)+14</f>
        <v>45-59</v>
      </c>
      <c r="R9571" s="2" t="str">
        <f>IF('Transaction Data'!$L9571&lt;=10,"Less Expensive","Expensive")</f>
        <v>Expensive</v>
      </c>
      <c r="S9571" s="4">
        <f>WEEKDAY('Transaction Data'!$A9571)</f>
        <v>3</v>
      </c>
      <c r="T9571" s="2" t="str">
        <f>IF(WEEKDAY('Transaction Data'!$A9571,2)&lt;6,"Weekday","Weekend")</f>
        <v>Weekday</v>
      </c>
    </row>
    <row r="9572" ht="15.75" customHeight="1">
      <c r="A9572" s="1">
        <v>45449.0</v>
      </c>
      <c r="B9572" s="2" t="s">
        <v>6980</v>
      </c>
      <c r="C9572" s="2" t="s">
        <v>21</v>
      </c>
      <c r="D9572" s="1">
        <v>23698.0</v>
      </c>
      <c r="E9572" s="2" t="s">
        <v>37</v>
      </c>
      <c r="F9572" s="2">
        <v>287.0</v>
      </c>
      <c r="G9572" s="2" t="s">
        <v>60</v>
      </c>
      <c r="H9572" s="2" t="s">
        <v>29</v>
      </c>
      <c r="I9572" s="2" t="s">
        <v>25</v>
      </c>
      <c r="J9572" s="2" t="str">
        <f t="array" ref="J9572">XLOOKUP('Transaction Data'!$G9572,Product_Code,Biscuit_Brand)</f>
        <v>Peanut Butter Bites</v>
      </c>
      <c r="K9572" s="2">
        <f t="array" ref="K9572">XLOOKUP('Transaction Data'!$G9572,Product_Code,Cost)</f>
        <v>5</v>
      </c>
      <c r="L9572" s="2">
        <f t="array" ref="L9572">XLOOKUP('Transaction Data'!$G9572,Product_Code,Unit_Price)</f>
        <v>7</v>
      </c>
      <c r="M9572" s="3">
        <f>'Transaction Data'!$F9572*'Transaction Data'!$K9572</f>
        <v>1435</v>
      </c>
      <c r="N9572" s="3">
        <f>'Transaction Data'!$F9572*'Transaction Data'!$L9572</f>
        <v>2009</v>
      </c>
      <c r="O9572" s="3">
        <f>'Transaction Data'!$N9572-'Transaction Data'!$M9572</f>
        <v>574</v>
      </c>
      <c r="P9572" s="2">
        <f>DATEDIF('Transaction Data'!$D9572,'Transaction Data'!$A9572,"y")</f>
        <v>59</v>
      </c>
      <c r="Q9572" s="2" t="str">
        <f>FLOOR('Transaction Data'!$P9572,15)&amp;"-"&amp;FLOOR('Transaction Data'!$P9572,15)+14</f>
        <v>45-59</v>
      </c>
      <c r="R9572" s="2" t="str">
        <f>IF('Transaction Data'!$L9572&lt;=10,"Less Expensive","Expensive")</f>
        <v>Less Expensive</v>
      </c>
      <c r="S9572" s="4">
        <f>WEEKDAY('Transaction Data'!$A9572)</f>
        <v>5</v>
      </c>
      <c r="T9572" s="2" t="str">
        <f>IF(WEEKDAY('Transaction Data'!$A9572,2)&lt;6,"Weekday","Weekend")</f>
        <v>Weekday</v>
      </c>
    </row>
    <row r="9573" ht="15.75" customHeight="1">
      <c r="A9573" s="1">
        <v>45380.0</v>
      </c>
      <c r="B9573" s="2" t="s">
        <v>8727</v>
      </c>
      <c r="C9573" s="2" t="s">
        <v>78</v>
      </c>
      <c r="D9573" s="1">
        <v>34622.0</v>
      </c>
      <c r="E9573" s="2" t="s">
        <v>27</v>
      </c>
      <c r="F9573" s="2">
        <v>184.0</v>
      </c>
      <c r="G9573" s="2" t="s">
        <v>44</v>
      </c>
      <c r="H9573" s="2" t="s">
        <v>34</v>
      </c>
      <c r="I9573" s="2" t="s">
        <v>25</v>
      </c>
      <c r="J9573" s="2" t="str">
        <f t="array" ref="J9573">XLOOKUP('Transaction Data'!$G9573,Product_Code,Biscuit_Brand)</f>
        <v>Butter Crunch</v>
      </c>
      <c r="K9573" s="2">
        <f t="array" ref="K9573">XLOOKUP('Transaction Data'!$G9573,Product_Code,Cost)</f>
        <v>10</v>
      </c>
      <c r="L9573" s="2">
        <f t="array" ref="L9573">XLOOKUP('Transaction Data'!$G9573,Product_Code,Unit_Price)</f>
        <v>11</v>
      </c>
      <c r="M9573" s="3">
        <f>'Transaction Data'!$F9573*'Transaction Data'!$K9573</f>
        <v>1840</v>
      </c>
      <c r="N9573" s="3">
        <f>'Transaction Data'!$F9573*'Transaction Data'!$L9573</f>
        <v>2024</v>
      </c>
      <c r="O9573" s="3">
        <f>'Transaction Data'!$N9573-'Transaction Data'!$M9573</f>
        <v>184</v>
      </c>
      <c r="P9573" s="2">
        <f>DATEDIF('Transaction Data'!$D9573,'Transaction Data'!$A9573,"y")</f>
        <v>29</v>
      </c>
      <c r="Q9573" s="2" t="str">
        <f>FLOOR('Transaction Data'!$P9573,15)&amp;"-"&amp;FLOOR('Transaction Data'!$P9573,15)+14</f>
        <v>15-29</v>
      </c>
      <c r="R9573" s="2" t="str">
        <f>IF('Transaction Data'!$L9573&lt;=10,"Less Expensive","Expensive")</f>
        <v>Expensive</v>
      </c>
      <c r="S9573" s="4">
        <f>WEEKDAY('Transaction Data'!$A9573)</f>
        <v>6</v>
      </c>
      <c r="T9573" s="2" t="str">
        <f>IF(WEEKDAY('Transaction Data'!$A9573,2)&lt;6,"Weekday","Weekend")</f>
        <v>Weekday</v>
      </c>
    </row>
    <row r="9574" ht="15.75" customHeight="1">
      <c r="A9574" s="1">
        <v>45320.0</v>
      </c>
      <c r="B9574" s="2" t="s">
        <v>5717</v>
      </c>
      <c r="C9574" s="2" t="s">
        <v>65</v>
      </c>
      <c r="D9574" s="1">
        <v>37886.0</v>
      </c>
      <c r="E9574" s="2" t="s">
        <v>27</v>
      </c>
      <c r="F9574" s="2">
        <v>477.0</v>
      </c>
      <c r="G9574" s="2" t="s">
        <v>48</v>
      </c>
      <c r="H9574" s="2" t="s">
        <v>24</v>
      </c>
      <c r="I9574" s="2" t="s">
        <v>25</v>
      </c>
      <c r="J9574" s="2" t="str">
        <f t="array" ref="J9574">XLOOKUP('Transaction Data'!$G9574,Product_Code,Biscuit_Brand)</f>
        <v>Lemon Crisps</v>
      </c>
      <c r="K9574" s="2">
        <f t="array" ref="K9574">XLOOKUP('Transaction Data'!$G9574,Product_Code,Cost)</f>
        <v>7</v>
      </c>
      <c r="L9574" s="2">
        <f t="array" ref="L9574">XLOOKUP('Transaction Data'!$G9574,Product_Code,Unit_Price)</f>
        <v>9</v>
      </c>
      <c r="M9574" s="3">
        <f>'Transaction Data'!$F9574*'Transaction Data'!$K9574</f>
        <v>3339</v>
      </c>
      <c r="N9574" s="3">
        <f>'Transaction Data'!$F9574*'Transaction Data'!$L9574</f>
        <v>4293</v>
      </c>
      <c r="O9574" s="3">
        <f>'Transaction Data'!$N9574-'Transaction Data'!$M9574</f>
        <v>954</v>
      </c>
      <c r="P9574" s="2">
        <f>DATEDIF('Transaction Data'!$D9574,'Transaction Data'!$A9574,"y")</f>
        <v>20</v>
      </c>
      <c r="Q9574" s="2" t="str">
        <f>FLOOR('Transaction Data'!$P9574,15)&amp;"-"&amp;FLOOR('Transaction Data'!$P9574,15)+14</f>
        <v>15-29</v>
      </c>
      <c r="R9574" s="2" t="str">
        <f>IF('Transaction Data'!$L9574&lt;=10,"Less Expensive","Expensive")</f>
        <v>Less Expensive</v>
      </c>
      <c r="S9574" s="4">
        <f>WEEKDAY('Transaction Data'!$A9574)</f>
        <v>2</v>
      </c>
      <c r="T9574" s="2" t="str">
        <f>IF(WEEKDAY('Transaction Data'!$A9574,2)&lt;6,"Weekday","Weekend")</f>
        <v>Weekday</v>
      </c>
    </row>
    <row r="9575" ht="15.75" customHeight="1">
      <c r="A9575" s="1">
        <v>45335.0</v>
      </c>
      <c r="B9575" s="2" t="s">
        <v>8728</v>
      </c>
      <c r="C9575" s="2" t="s">
        <v>51</v>
      </c>
      <c r="D9575" s="1">
        <v>27293.0</v>
      </c>
      <c r="E9575" s="2" t="s">
        <v>63</v>
      </c>
      <c r="F9575" s="2">
        <v>149.0</v>
      </c>
      <c r="G9575" s="2" t="s">
        <v>61</v>
      </c>
      <c r="H9575" s="2" t="s">
        <v>42</v>
      </c>
      <c r="I9575" s="2" t="s">
        <v>25</v>
      </c>
      <c r="J9575" s="2" t="str">
        <f t="array" ref="J9575">XLOOKUP('Transaction Data'!$G9575,Product_Code,Biscuit_Brand)</f>
        <v>Choco Delight</v>
      </c>
      <c r="K9575" s="2">
        <f t="array" ref="K9575">XLOOKUP('Transaction Data'!$G9575,Product_Code,Cost)</f>
        <v>3</v>
      </c>
      <c r="L9575" s="2">
        <f t="array" ref="L9575">XLOOKUP('Transaction Data'!$G9575,Product_Code,Unit_Price)</f>
        <v>5</v>
      </c>
      <c r="M9575" s="3">
        <f>'Transaction Data'!$F9575*'Transaction Data'!$K9575</f>
        <v>447</v>
      </c>
      <c r="N9575" s="3">
        <f>'Transaction Data'!$F9575*'Transaction Data'!$L9575</f>
        <v>745</v>
      </c>
      <c r="O9575" s="3">
        <f>'Transaction Data'!$N9575-'Transaction Data'!$M9575</f>
        <v>298</v>
      </c>
      <c r="P9575" s="2">
        <f>DATEDIF('Transaction Data'!$D9575,'Transaction Data'!$A9575,"y")</f>
        <v>49</v>
      </c>
      <c r="Q9575" s="2" t="str">
        <f>FLOOR('Transaction Data'!$P9575,15)&amp;"-"&amp;FLOOR('Transaction Data'!$P9575,15)+14</f>
        <v>45-59</v>
      </c>
      <c r="R9575" s="2" t="str">
        <f>IF('Transaction Data'!$L9575&lt;=10,"Less Expensive","Expensive")</f>
        <v>Less Expensive</v>
      </c>
      <c r="S9575" s="4">
        <f>WEEKDAY('Transaction Data'!$A9575)</f>
        <v>3</v>
      </c>
      <c r="T9575" s="2" t="str">
        <f>IF(WEEKDAY('Transaction Data'!$A9575,2)&lt;6,"Weekday","Weekend")</f>
        <v>Weekday</v>
      </c>
    </row>
    <row r="9576" ht="15.75" customHeight="1">
      <c r="A9576" s="1">
        <v>45493.0</v>
      </c>
      <c r="B9576" s="2" t="s">
        <v>8729</v>
      </c>
      <c r="C9576" s="2" t="s">
        <v>78</v>
      </c>
      <c r="D9576" s="1">
        <v>36913.0</v>
      </c>
      <c r="E9576" s="2" t="s">
        <v>63</v>
      </c>
      <c r="F9576" s="2">
        <v>172.0</v>
      </c>
      <c r="G9576" s="2" t="s">
        <v>55</v>
      </c>
      <c r="H9576" s="2" t="s">
        <v>45</v>
      </c>
      <c r="I9576" s="2" t="s">
        <v>25</v>
      </c>
      <c r="J9576" s="2" t="str">
        <f t="array" ref="J9576">XLOOKUP('Transaction Data'!$G9576,Product_Code,Biscuit_Brand)</f>
        <v>Vanilla Wafers</v>
      </c>
      <c r="K9576" s="2">
        <f t="array" ref="K9576">XLOOKUP('Transaction Data'!$G9576,Product_Code,Cost)</f>
        <v>18</v>
      </c>
      <c r="L9576" s="2">
        <f t="array" ref="L9576">XLOOKUP('Transaction Data'!$G9576,Product_Code,Unit_Price)</f>
        <v>36</v>
      </c>
      <c r="M9576" s="3">
        <f>'Transaction Data'!$F9576*'Transaction Data'!$K9576</f>
        <v>3096</v>
      </c>
      <c r="N9576" s="3">
        <f>'Transaction Data'!$F9576*'Transaction Data'!$L9576</f>
        <v>6192</v>
      </c>
      <c r="O9576" s="3">
        <f>'Transaction Data'!$N9576-'Transaction Data'!$M9576</f>
        <v>3096</v>
      </c>
      <c r="P9576" s="2">
        <f>DATEDIF('Transaction Data'!$D9576,'Transaction Data'!$A9576,"y")</f>
        <v>23</v>
      </c>
      <c r="Q9576" s="2" t="str">
        <f>FLOOR('Transaction Data'!$P9576,15)&amp;"-"&amp;FLOOR('Transaction Data'!$P9576,15)+14</f>
        <v>15-29</v>
      </c>
      <c r="R9576" s="2" t="str">
        <f>IF('Transaction Data'!$L9576&lt;=10,"Less Expensive","Expensive")</f>
        <v>Expensive</v>
      </c>
      <c r="S9576" s="4">
        <f>WEEKDAY('Transaction Data'!$A9576)</f>
        <v>7</v>
      </c>
      <c r="T9576" s="2" t="str">
        <f>IF(WEEKDAY('Transaction Data'!$A9576,2)&lt;6,"Weekday","Weekend")</f>
        <v>Weekend</v>
      </c>
    </row>
    <row r="9577" ht="15.75" customHeight="1">
      <c r="A9577" s="1">
        <v>45375.0</v>
      </c>
      <c r="B9577" s="2" t="s">
        <v>8730</v>
      </c>
      <c r="C9577" s="2" t="s">
        <v>51</v>
      </c>
      <c r="D9577" s="1">
        <v>25882.0</v>
      </c>
      <c r="E9577" s="2" t="s">
        <v>37</v>
      </c>
      <c r="F9577" s="2">
        <v>38.0</v>
      </c>
      <c r="G9577" s="2" t="s">
        <v>61</v>
      </c>
      <c r="H9577" s="2" t="s">
        <v>24</v>
      </c>
      <c r="I9577" s="2" t="s">
        <v>25</v>
      </c>
      <c r="J9577" s="2" t="str">
        <f t="array" ref="J9577">XLOOKUP('Transaction Data'!$G9577,Product_Code,Biscuit_Brand)</f>
        <v>Choco Delight</v>
      </c>
      <c r="K9577" s="2">
        <f t="array" ref="K9577">XLOOKUP('Transaction Data'!$G9577,Product_Code,Cost)</f>
        <v>3</v>
      </c>
      <c r="L9577" s="2">
        <f t="array" ref="L9577">XLOOKUP('Transaction Data'!$G9577,Product_Code,Unit_Price)</f>
        <v>5</v>
      </c>
      <c r="M9577" s="3">
        <f>'Transaction Data'!$F9577*'Transaction Data'!$K9577</f>
        <v>114</v>
      </c>
      <c r="N9577" s="3">
        <f>'Transaction Data'!$F9577*'Transaction Data'!$L9577</f>
        <v>190</v>
      </c>
      <c r="O9577" s="3">
        <f>'Transaction Data'!$N9577-'Transaction Data'!$M9577</f>
        <v>76</v>
      </c>
      <c r="P9577" s="2">
        <f>DATEDIF('Transaction Data'!$D9577,'Transaction Data'!$A9577,"y")</f>
        <v>53</v>
      </c>
      <c r="Q9577" s="2" t="str">
        <f>FLOOR('Transaction Data'!$P9577,15)&amp;"-"&amp;FLOOR('Transaction Data'!$P9577,15)+14</f>
        <v>45-59</v>
      </c>
      <c r="R9577" s="2" t="str">
        <f>IF('Transaction Data'!$L9577&lt;=10,"Less Expensive","Expensive")</f>
        <v>Less Expensive</v>
      </c>
      <c r="S9577" s="4">
        <f>WEEKDAY('Transaction Data'!$A9577)</f>
        <v>1</v>
      </c>
      <c r="T9577" s="2" t="str">
        <f>IF(WEEKDAY('Transaction Data'!$A9577,2)&lt;6,"Weekday","Weekend")</f>
        <v>Weekend</v>
      </c>
    </row>
    <row r="9578" ht="15.75" customHeight="1">
      <c r="A9578" s="1">
        <v>45341.0</v>
      </c>
      <c r="B9578" s="2" t="s">
        <v>8731</v>
      </c>
      <c r="C9578" s="2" t="s">
        <v>78</v>
      </c>
      <c r="D9578" s="1">
        <v>20862.0</v>
      </c>
      <c r="E9578" s="2" t="s">
        <v>22</v>
      </c>
      <c r="F9578" s="2">
        <v>328.0</v>
      </c>
      <c r="G9578" s="2" t="s">
        <v>28</v>
      </c>
      <c r="H9578" s="2" t="s">
        <v>29</v>
      </c>
      <c r="I9578" s="2" t="s">
        <v>25</v>
      </c>
      <c r="J9578" s="2" t="str">
        <f t="array" ref="J9578">XLOOKUP('Transaction Data'!$G9578,Product_Code,Biscuit_Brand)</f>
        <v>Shortbread</v>
      </c>
      <c r="K9578" s="2">
        <f t="array" ref="K9578">XLOOKUP('Transaction Data'!$G9578,Product_Code,Cost)</f>
        <v>10</v>
      </c>
      <c r="L9578" s="2">
        <f t="array" ref="L9578">XLOOKUP('Transaction Data'!$G9578,Product_Code,Unit_Price)</f>
        <v>45</v>
      </c>
      <c r="M9578" s="3">
        <f>'Transaction Data'!$F9578*'Transaction Data'!$K9578</f>
        <v>3280</v>
      </c>
      <c r="N9578" s="3">
        <f>'Transaction Data'!$F9578*'Transaction Data'!$L9578</f>
        <v>14760</v>
      </c>
      <c r="O9578" s="3">
        <f>'Transaction Data'!$N9578-'Transaction Data'!$M9578</f>
        <v>11480</v>
      </c>
      <c r="P9578" s="2">
        <f>DATEDIF('Transaction Data'!$D9578,'Transaction Data'!$A9578,"y")</f>
        <v>67</v>
      </c>
      <c r="Q9578" s="2" t="str">
        <f>FLOOR('Transaction Data'!$P9578,15)&amp;"-"&amp;FLOOR('Transaction Data'!$P9578,15)+14</f>
        <v>60-74</v>
      </c>
      <c r="R9578" s="2" t="str">
        <f>IF('Transaction Data'!$L9578&lt;=10,"Less Expensive","Expensive")</f>
        <v>Expensive</v>
      </c>
      <c r="S9578" s="4">
        <f>WEEKDAY('Transaction Data'!$A9578)</f>
        <v>2</v>
      </c>
      <c r="T9578" s="2" t="str">
        <f>IF(WEEKDAY('Transaction Data'!$A9578,2)&lt;6,"Weekday","Weekend")</f>
        <v>Weekday</v>
      </c>
    </row>
    <row r="9579" ht="15.75" customHeight="1">
      <c r="A9579" s="1">
        <v>45465.0</v>
      </c>
      <c r="B9579" s="2" t="s">
        <v>8732</v>
      </c>
      <c r="C9579" s="2" t="s">
        <v>69</v>
      </c>
      <c r="D9579" s="1">
        <v>28229.0</v>
      </c>
      <c r="E9579" s="2" t="s">
        <v>37</v>
      </c>
      <c r="F9579" s="2">
        <v>378.0</v>
      </c>
      <c r="G9579" s="2" t="s">
        <v>28</v>
      </c>
      <c r="H9579" s="2" t="s">
        <v>29</v>
      </c>
      <c r="I9579" s="2" t="s">
        <v>25</v>
      </c>
      <c r="J9579" s="2" t="str">
        <f t="array" ref="J9579">XLOOKUP('Transaction Data'!$G9579,Product_Code,Biscuit_Brand)</f>
        <v>Shortbread</v>
      </c>
      <c r="K9579" s="2">
        <f t="array" ref="K9579">XLOOKUP('Transaction Data'!$G9579,Product_Code,Cost)</f>
        <v>10</v>
      </c>
      <c r="L9579" s="2">
        <f t="array" ref="L9579">XLOOKUP('Transaction Data'!$G9579,Product_Code,Unit_Price)</f>
        <v>45</v>
      </c>
      <c r="M9579" s="3">
        <f>'Transaction Data'!$F9579*'Transaction Data'!$K9579</f>
        <v>3780</v>
      </c>
      <c r="N9579" s="3">
        <f>'Transaction Data'!$F9579*'Transaction Data'!$L9579</f>
        <v>17010</v>
      </c>
      <c r="O9579" s="3">
        <f>'Transaction Data'!$N9579-'Transaction Data'!$M9579</f>
        <v>13230</v>
      </c>
      <c r="P9579" s="2">
        <f>DATEDIF('Transaction Data'!$D9579,'Transaction Data'!$A9579,"y")</f>
        <v>47</v>
      </c>
      <c r="Q9579" s="2" t="str">
        <f>FLOOR('Transaction Data'!$P9579,15)&amp;"-"&amp;FLOOR('Transaction Data'!$P9579,15)+14</f>
        <v>45-59</v>
      </c>
      <c r="R9579" s="2" t="str">
        <f>IF('Transaction Data'!$L9579&lt;=10,"Less Expensive","Expensive")</f>
        <v>Expensive</v>
      </c>
      <c r="S9579" s="4">
        <f>WEEKDAY('Transaction Data'!$A9579)</f>
        <v>7</v>
      </c>
      <c r="T9579" s="2" t="str">
        <f>IF(WEEKDAY('Transaction Data'!$A9579,2)&lt;6,"Weekday","Weekend")</f>
        <v>Weekend</v>
      </c>
    </row>
    <row r="9580" ht="15.75" customHeight="1">
      <c r="A9580" s="1">
        <v>45427.0</v>
      </c>
      <c r="B9580" s="2" t="s">
        <v>8733</v>
      </c>
      <c r="C9580" s="2" t="s">
        <v>32</v>
      </c>
      <c r="D9580" s="1">
        <v>35129.0</v>
      </c>
      <c r="E9580" s="2" t="s">
        <v>27</v>
      </c>
      <c r="F9580" s="2">
        <v>297.0</v>
      </c>
      <c r="G9580" s="2" t="s">
        <v>33</v>
      </c>
      <c r="H9580" s="2" t="s">
        <v>34</v>
      </c>
      <c r="I9580" s="2" t="s">
        <v>25</v>
      </c>
      <c r="J9580" s="2" t="str">
        <f t="array" ref="J9580">XLOOKUP('Transaction Data'!$G9580,Product_Code,Biscuit_Brand)</f>
        <v>Caramel Biscuits</v>
      </c>
      <c r="K9580" s="2">
        <f t="array" ref="K9580">XLOOKUP('Transaction Data'!$G9580,Product_Code,Cost)</f>
        <v>18</v>
      </c>
      <c r="L9580" s="2">
        <f t="array" ref="L9580">XLOOKUP('Transaction Data'!$G9580,Product_Code,Unit_Price)</f>
        <v>22</v>
      </c>
      <c r="M9580" s="3">
        <f>'Transaction Data'!$F9580*'Transaction Data'!$K9580</f>
        <v>5346</v>
      </c>
      <c r="N9580" s="3">
        <f>'Transaction Data'!$F9580*'Transaction Data'!$L9580</f>
        <v>6534</v>
      </c>
      <c r="O9580" s="3">
        <f>'Transaction Data'!$N9580-'Transaction Data'!$M9580</f>
        <v>1188</v>
      </c>
      <c r="P9580" s="2">
        <f>DATEDIF('Transaction Data'!$D9580,'Transaction Data'!$A9580,"y")</f>
        <v>28</v>
      </c>
      <c r="Q9580" s="2" t="str">
        <f>FLOOR('Transaction Data'!$P9580,15)&amp;"-"&amp;FLOOR('Transaction Data'!$P9580,15)+14</f>
        <v>15-29</v>
      </c>
      <c r="R9580" s="2" t="str">
        <f>IF('Transaction Data'!$L9580&lt;=10,"Less Expensive","Expensive")</f>
        <v>Expensive</v>
      </c>
      <c r="S9580" s="4">
        <f>WEEKDAY('Transaction Data'!$A9580)</f>
        <v>4</v>
      </c>
      <c r="T9580" s="2" t="str">
        <f>IF(WEEKDAY('Transaction Data'!$A9580,2)&lt;6,"Weekday","Weekend")</f>
        <v>Weekday</v>
      </c>
    </row>
    <row r="9581" ht="15.75" customHeight="1">
      <c r="A9581" s="1">
        <v>45322.0</v>
      </c>
      <c r="B9581" s="2" t="s">
        <v>8734</v>
      </c>
      <c r="C9581" s="2" t="s">
        <v>54</v>
      </c>
      <c r="D9581" s="1">
        <v>18576.0</v>
      </c>
      <c r="E9581" s="2" t="s">
        <v>27</v>
      </c>
      <c r="F9581" s="2">
        <v>120.0</v>
      </c>
      <c r="G9581" s="2" t="s">
        <v>44</v>
      </c>
      <c r="H9581" s="2" t="s">
        <v>24</v>
      </c>
      <c r="I9581" s="2" t="s">
        <v>25</v>
      </c>
      <c r="J9581" s="2" t="str">
        <f t="array" ref="J9581">XLOOKUP('Transaction Data'!$G9581,Product_Code,Biscuit_Brand)</f>
        <v>Butter Crunch</v>
      </c>
      <c r="K9581" s="2">
        <f t="array" ref="K9581">XLOOKUP('Transaction Data'!$G9581,Product_Code,Cost)</f>
        <v>10</v>
      </c>
      <c r="L9581" s="2">
        <f t="array" ref="L9581">XLOOKUP('Transaction Data'!$G9581,Product_Code,Unit_Price)</f>
        <v>11</v>
      </c>
      <c r="M9581" s="3">
        <f>'Transaction Data'!$F9581*'Transaction Data'!$K9581</f>
        <v>1200</v>
      </c>
      <c r="N9581" s="3">
        <f>'Transaction Data'!$F9581*'Transaction Data'!$L9581</f>
        <v>1320</v>
      </c>
      <c r="O9581" s="3">
        <f>'Transaction Data'!$N9581-'Transaction Data'!$M9581</f>
        <v>120</v>
      </c>
      <c r="P9581" s="2">
        <f>DATEDIF('Transaction Data'!$D9581,'Transaction Data'!$A9581,"y")</f>
        <v>73</v>
      </c>
      <c r="Q9581" s="2" t="str">
        <f>FLOOR('Transaction Data'!$P9581,15)&amp;"-"&amp;FLOOR('Transaction Data'!$P9581,15)+14</f>
        <v>60-74</v>
      </c>
      <c r="R9581" s="2" t="str">
        <f>IF('Transaction Data'!$L9581&lt;=10,"Less Expensive","Expensive")</f>
        <v>Expensive</v>
      </c>
      <c r="S9581" s="4">
        <f>WEEKDAY('Transaction Data'!$A9581)</f>
        <v>4</v>
      </c>
      <c r="T9581" s="2" t="str">
        <f>IF(WEEKDAY('Transaction Data'!$A9581,2)&lt;6,"Weekday","Weekend")</f>
        <v>Weekday</v>
      </c>
    </row>
    <row r="9582" ht="15.75" customHeight="1">
      <c r="A9582" s="1">
        <v>45452.0</v>
      </c>
      <c r="B9582" s="2" t="s">
        <v>8735</v>
      </c>
      <c r="C9582" s="2" t="s">
        <v>65</v>
      </c>
      <c r="D9582" s="1">
        <v>16349.0</v>
      </c>
      <c r="E9582" s="2" t="s">
        <v>37</v>
      </c>
      <c r="F9582" s="2">
        <v>224.0</v>
      </c>
      <c r="G9582" s="2" t="s">
        <v>57</v>
      </c>
      <c r="H9582" s="2" t="s">
        <v>42</v>
      </c>
      <c r="I9582" s="2" t="s">
        <v>25</v>
      </c>
      <c r="J9582" s="2" t="str">
        <f t="array" ref="J9582">XLOOKUP('Transaction Data'!$G9582,Product_Code,Biscuit_Brand)</f>
        <v>Oatmeal Cookies</v>
      </c>
      <c r="K9582" s="2">
        <f t="array" ref="K9582">XLOOKUP('Transaction Data'!$G9582,Product_Code,Cost)</f>
        <v>19</v>
      </c>
      <c r="L9582" s="2">
        <f t="array" ref="L9582">XLOOKUP('Transaction Data'!$G9582,Product_Code,Unit_Price)</f>
        <v>23</v>
      </c>
      <c r="M9582" s="3">
        <f>'Transaction Data'!$F9582*'Transaction Data'!$K9582</f>
        <v>4256</v>
      </c>
      <c r="N9582" s="3">
        <f>'Transaction Data'!$F9582*'Transaction Data'!$L9582</f>
        <v>5152</v>
      </c>
      <c r="O9582" s="3">
        <f>'Transaction Data'!$N9582-'Transaction Data'!$M9582</f>
        <v>896</v>
      </c>
      <c r="P9582" s="2">
        <f>DATEDIF('Transaction Data'!$D9582,'Transaction Data'!$A9582,"y")</f>
        <v>79</v>
      </c>
      <c r="Q9582" s="2" t="str">
        <f>FLOOR('Transaction Data'!$P9582,15)&amp;"-"&amp;FLOOR('Transaction Data'!$P9582,15)+14</f>
        <v>75-89</v>
      </c>
      <c r="R9582" s="2" t="str">
        <f>IF('Transaction Data'!$L9582&lt;=10,"Less Expensive","Expensive")</f>
        <v>Expensive</v>
      </c>
      <c r="S9582" s="4">
        <f>WEEKDAY('Transaction Data'!$A9582)</f>
        <v>1</v>
      </c>
      <c r="T9582" s="2" t="str">
        <f>IF(WEEKDAY('Transaction Data'!$A9582,2)&lt;6,"Weekday","Weekend")</f>
        <v>Weekend</v>
      </c>
    </row>
    <row r="9583" ht="15.75" customHeight="1">
      <c r="A9583" s="1">
        <v>45500.0</v>
      </c>
      <c r="B9583" s="2" t="s">
        <v>1440</v>
      </c>
      <c r="C9583" s="2" t="s">
        <v>21</v>
      </c>
      <c r="D9583" s="1">
        <v>33115.0</v>
      </c>
      <c r="E9583" s="2" t="s">
        <v>27</v>
      </c>
      <c r="F9583" s="2">
        <v>358.0</v>
      </c>
      <c r="G9583" s="2" t="s">
        <v>60</v>
      </c>
      <c r="H9583" s="2" t="s">
        <v>45</v>
      </c>
      <c r="I9583" s="2" t="s">
        <v>25</v>
      </c>
      <c r="J9583" s="2" t="str">
        <f t="array" ref="J9583">XLOOKUP('Transaction Data'!$G9583,Product_Code,Biscuit_Brand)</f>
        <v>Peanut Butter Bites</v>
      </c>
      <c r="K9583" s="2">
        <f t="array" ref="K9583">XLOOKUP('Transaction Data'!$G9583,Product_Code,Cost)</f>
        <v>5</v>
      </c>
      <c r="L9583" s="2">
        <f t="array" ref="L9583">XLOOKUP('Transaction Data'!$G9583,Product_Code,Unit_Price)</f>
        <v>7</v>
      </c>
      <c r="M9583" s="3">
        <f>'Transaction Data'!$F9583*'Transaction Data'!$K9583</f>
        <v>1790</v>
      </c>
      <c r="N9583" s="3">
        <f>'Transaction Data'!$F9583*'Transaction Data'!$L9583</f>
        <v>2506</v>
      </c>
      <c r="O9583" s="3">
        <f>'Transaction Data'!$N9583-'Transaction Data'!$M9583</f>
        <v>716</v>
      </c>
      <c r="P9583" s="2">
        <f>DATEDIF('Transaction Data'!$D9583,'Transaction Data'!$A9583,"y")</f>
        <v>33</v>
      </c>
      <c r="Q9583" s="2" t="str">
        <f>FLOOR('Transaction Data'!$P9583,15)&amp;"-"&amp;FLOOR('Transaction Data'!$P9583,15)+14</f>
        <v>30-44</v>
      </c>
      <c r="R9583" s="2" t="str">
        <f>IF('Transaction Data'!$L9583&lt;=10,"Less Expensive","Expensive")</f>
        <v>Less Expensive</v>
      </c>
      <c r="S9583" s="4">
        <f>WEEKDAY('Transaction Data'!$A9583)</f>
        <v>7</v>
      </c>
      <c r="T9583" s="2" t="str">
        <f>IF(WEEKDAY('Transaction Data'!$A9583,2)&lt;6,"Weekday","Weekend")</f>
        <v>Weekend</v>
      </c>
    </row>
    <row r="9584" ht="15.75" customHeight="1">
      <c r="A9584" s="1">
        <v>45419.0</v>
      </c>
      <c r="B9584" s="2" t="s">
        <v>8736</v>
      </c>
      <c r="C9584" s="2" t="s">
        <v>51</v>
      </c>
      <c r="D9584" s="1">
        <v>17275.0</v>
      </c>
      <c r="E9584" s="2" t="s">
        <v>37</v>
      </c>
      <c r="F9584" s="2">
        <v>297.0</v>
      </c>
      <c r="G9584" s="2" t="s">
        <v>57</v>
      </c>
      <c r="H9584" s="2" t="s">
        <v>24</v>
      </c>
      <c r="I9584" s="2" t="s">
        <v>25</v>
      </c>
      <c r="J9584" s="2" t="str">
        <f t="array" ref="J9584">XLOOKUP('Transaction Data'!$G9584,Product_Code,Biscuit_Brand)</f>
        <v>Oatmeal Cookies</v>
      </c>
      <c r="K9584" s="2">
        <f t="array" ref="K9584">XLOOKUP('Transaction Data'!$G9584,Product_Code,Cost)</f>
        <v>19</v>
      </c>
      <c r="L9584" s="2">
        <f t="array" ref="L9584">XLOOKUP('Transaction Data'!$G9584,Product_Code,Unit_Price)</f>
        <v>23</v>
      </c>
      <c r="M9584" s="3">
        <f>'Transaction Data'!$F9584*'Transaction Data'!$K9584</f>
        <v>5643</v>
      </c>
      <c r="N9584" s="3">
        <f>'Transaction Data'!$F9584*'Transaction Data'!$L9584</f>
        <v>6831</v>
      </c>
      <c r="O9584" s="3">
        <f>'Transaction Data'!$N9584-'Transaction Data'!$M9584</f>
        <v>1188</v>
      </c>
      <c r="P9584" s="2">
        <f>DATEDIF('Transaction Data'!$D9584,'Transaction Data'!$A9584,"y")</f>
        <v>77</v>
      </c>
      <c r="Q9584" s="2" t="str">
        <f>FLOOR('Transaction Data'!$P9584,15)&amp;"-"&amp;FLOOR('Transaction Data'!$P9584,15)+14</f>
        <v>75-89</v>
      </c>
      <c r="R9584" s="2" t="str">
        <f>IF('Transaction Data'!$L9584&lt;=10,"Less Expensive","Expensive")</f>
        <v>Expensive</v>
      </c>
      <c r="S9584" s="4">
        <f>WEEKDAY('Transaction Data'!$A9584)</f>
        <v>3</v>
      </c>
      <c r="T9584" s="2" t="str">
        <f>IF(WEEKDAY('Transaction Data'!$A9584,2)&lt;6,"Weekday","Weekend")</f>
        <v>Weekday</v>
      </c>
    </row>
    <row r="9585" ht="15.75" customHeight="1">
      <c r="A9585" s="1">
        <v>45457.0</v>
      </c>
      <c r="B9585" s="2" t="s">
        <v>8737</v>
      </c>
      <c r="C9585" s="2" t="s">
        <v>41</v>
      </c>
      <c r="D9585" s="1">
        <v>29892.0</v>
      </c>
      <c r="E9585" s="2" t="s">
        <v>63</v>
      </c>
      <c r="F9585" s="2">
        <v>470.0</v>
      </c>
      <c r="G9585" s="2" t="s">
        <v>60</v>
      </c>
      <c r="H9585" s="2" t="s">
        <v>29</v>
      </c>
      <c r="I9585" s="2" t="s">
        <v>25</v>
      </c>
      <c r="J9585" s="2" t="str">
        <f t="array" ref="J9585">XLOOKUP('Transaction Data'!$G9585,Product_Code,Biscuit_Brand)</f>
        <v>Peanut Butter Bites</v>
      </c>
      <c r="K9585" s="2">
        <f t="array" ref="K9585">XLOOKUP('Transaction Data'!$G9585,Product_Code,Cost)</f>
        <v>5</v>
      </c>
      <c r="L9585" s="2">
        <f t="array" ref="L9585">XLOOKUP('Transaction Data'!$G9585,Product_Code,Unit_Price)</f>
        <v>7</v>
      </c>
      <c r="M9585" s="3">
        <f>'Transaction Data'!$F9585*'Transaction Data'!$K9585</f>
        <v>2350</v>
      </c>
      <c r="N9585" s="3">
        <f>'Transaction Data'!$F9585*'Transaction Data'!$L9585</f>
        <v>3290</v>
      </c>
      <c r="O9585" s="3">
        <f>'Transaction Data'!$N9585-'Transaction Data'!$M9585</f>
        <v>940</v>
      </c>
      <c r="P9585" s="2">
        <f>DATEDIF('Transaction Data'!$D9585,'Transaction Data'!$A9585,"y")</f>
        <v>42</v>
      </c>
      <c r="Q9585" s="2" t="str">
        <f>FLOOR('Transaction Data'!$P9585,15)&amp;"-"&amp;FLOOR('Transaction Data'!$P9585,15)+14</f>
        <v>30-44</v>
      </c>
      <c r="R9585" s="2" t="str">
        <f>IF('Transaction Data'!$L9585&lt;=10,"Less Expensive","Expensive")</f>
        <v>Less Expensive</v>
      </c>
      <c r="S9585" s="4">
        <f>WEEKDAY('Transaction Data'!$A9585)</f>
        <v>6</v>
      </c>
      <c r="T9585" s="2" t="str">
        <f>IF(WEEKDAY('Transaction Data'!$A9585,2)&lt;6,"Weekday","Weekend")</f>
        <v>Weekday</v>
      </c>
    </row>
    <row r="9586" ht="15.75" customHeight="1">
      <c r="A9586" s="1">
        <v>45454.0</v>
      </c>
      <c r="B9586" s="2" t="s">
        <v>8738</v>
      </c>
      <c r="C9586" s="2" t="s">
        <v>41</v>
      </c>
      <c r="D9586" s="1">
        <v>24454.0</v>
      </c>
      <c r="E9586" s="2" t="s">
        <v>27</v>
      </c>
      <c r="F9586" s="2">
        <v>330.0</v>
      </c>
      <c r="G9586" s="2" t="s">
        <v>60</v>
      </c>
      <c r="H9586" s="2" t="s">
        <v>29</v>
      </c>
      <c r="I9586" s="2" t="s">
        <v>25</v>
      </c>
      <c r="J9586" s="2" t="str">
        <f t="array" ref="J9586">XLOOKUP('Transaction Data'!$G9586,Product_Code,Biscuit_Brand)</f>
        <v>Peanut Butter Bites</v>
      </c>
      <c r="K9586" s="2">
        <f t="array" ref="K9586">XLOOKUP('Transaction Data'!$G9586,Product_Code,Cost)</f>
        <v>5</v>
      </c>
      <c r="L9586" s="2">
        <f t="array" ref="L9586">XLOOKUP('Transaction Data'!$G9586,Product_Code,Unit_Price)</f>
        <v>7</v>
      </c>
      <c r="M9586" s="3">
        <f>'Transaction Data'!$F9586*'Transaction Data'!$K9586</f>
        <v>1650</v>
      </c>
      <c r="N9586" s="3">
        <f>'Transaction Data'!$F9586*'Transaction Data'!$L9586</f>
        <v>2310</v>
      </c>
      <c r="O9586" s="3">
        <f>'Transaction Data'!$N9586-'Transaction Data'!$M9586</f>
        <v>660</v>
      </c>
      <c r="P9586" s="2">
        <f>DATEDIF('Transaction Data'!$D9586,'Transaction Data'!$A9586,"y")</f>
        <v>57</v>
      </c>
      <c r="Q9586" s="2" t="str">
        <f>FLOOR('Transaction Data'!$P9586,15)&amp;"-"&amp;FLOOR('Transaction Data'!$P9586,15)+14</f>
        <v>45-59</v>
      </c>
      <c r="R9586" s="2" t="str">
        <f>IF('Transaction Data'!$L9586&lt;=10,"Less Expensive","Expensive")</f>
        <v>Less Expensive</v>
      </c>
      <c r="S9586" s="4">
        <f>WEEKDAY('Transaction Data'!$A9586)</f>
        <v>3</v>
      </c>
      <c r="T9586" s="2" t="str">
        <f>IF(WEEKDAY('Transaction Data'!$A9586,2)&lt;6,"Weekday","Weekend")</f>
        <v>Weekday</v>
      </c>
    </row>
    <row r="9587" ht="15.75" customHeight="1">
      <c r="A9587" s="1">
        <v>45295.0</v>
      </c>
      <c r="B9587" s="2" t="s">
        <v>8739</v>
      </c>
      <c r="C9587" s="2" t="s">
        <v>51</v>
      </c>
      <c r="D9587" s="1">
        <v>29214.0</v>
      </c>
      <c r="E9587" s="2" t="s">
        <v>22</v>
      </c>
      <c r="F9587" s="2">
        <v>299.0</v>
      </c>
      <c r="G9587" s="2" t="s">
        <v>60</v>
      </c>
      <c r="H9587" s="2" t="s">
        <v>34</v>
      </c>
      <c r="I9587" s="2" t="s">
        <v>25</v>
      </c>
      <c r="J9587" s="2" t="str">
        <f t="array" ref="J9587">XLOOKUP('Transaction Data'!$G9587,Product_Code,Biscuit_Brand)</f>
        <v>Peanut Butter Bites</v>
      </c>
      <c r="K9587" s="2">
        <f t="array" ref="K9587">XLOOKUP('Transaction Data'!$G9587,Product_Code,Cost)</f>
        <v>5</v>
      </c>
      <c r="L9587" s="2">
        <f t="array" ref="L9587">XLOOKUP('Transaction Data'!$G9587,Product_Code,Unit_Price)</f>
        <v>7</v>
      </c>
      <c r="M9587" s="3">
        <f>'Transaction Data'!$F9587*'Transaction Data'!$K9587</f>
        <v>1495</v>
      </c>
      <c r="N9587" s="3">
        <f>'Transaction Data'!$F9587*'Transaction Data'!$L9587</f>
        <v>2093</v>
      </c>
      <c r="O9587" s="3">
        <f>'Transaction Data'!$N9587-'Transaction Data'!$M9587</f>
        <v>598</v>
      </c>
      <c r="P9587" s="2">
        <f>DATEDIF('Transaction Data'!$D9587,'Transaction Data'!$A9587,"y")</f>
        <v>44</v>
      </c>
      <c r="Q9587" s="2" t="str">
        <f>FLOOR('Transaction Data'!$P9587,15)&amp;"-"&amp;FLOOR('Transaction Data'!$P9587,15)+14</f>
        <v>30-44</v>
      </c>
      <c r="R9587" s="2" t="str">
        <f>IF('Transaction Data'!$L9587&lt;=10,"Less Expensive","Expensive")</f>
        <v>Less Expensive</v>
      </c>
      <c r="S9587" s="4">
        <f>WEEKDAY('Transaction Data'!$A9587)</f>
        <v>5</v>
      </c>
      <c r="T9587" s="2" t="str">
        <f>IF(WEEKDAY('Transaction Data'!$A9587,2)&lt;6,"Weekday","Weekend")</f>
        <v>Weekday</v>
      </c>
    </row>
    <row r="9588" ht="15.75" customHeight="1">
      <c r="A9588" s="1">
        <v>45414.0</v>
      </c>
      <c r="B9588" s="2" t="s">
        <v>8740</v>
      </c>
      <c r="C9588" s="2" t="s">
        <v>54</v>
      </c>
      <c r="D9588" s="1">
        <v>37150.0</v>
      </c>
      <c r="E9588" s="2" t="s">
        <v>22</v>
      </c>
      <c r="F9588" s="2">
        <v>146.0</v>
      </c>
      <c r="G9588" s="2" t="s">
        <v>60</v>
      </c>
      <c r="H9588" s="2" t="s">
        <v>24</v>
      </c>
      <c r="I9588" s="2" t="s">
        <v>25</v>
      </c>
      <c r="J9588" s="2" t="str">
        <f t="array" ref="J9588">XLOOKUP('Transaction Data'!$G9588,Product_Code,Biscuit_Brand)</f>
        <v>Peanut Butter Bites</v>
      </c>
      <c r="K9588" s="2">
        <f t="array" ref="K9588">XLOOKUP('Transaction Data'!$G9588,Product_Code,Cost)</f>
        <v>5</v>
      </c>
      <c r="L9588" s="2">
        <f t="array" ref="L9588">XLOOKUP('Transaction Data'!$G9588,Product_Code,Unit_Price)</f>
        <v>7</v>
      </c>
      <c r="M9588" s="3">
        <f>'Transaction Data'!$F9588*'Transaction Data'!$K9588</f>
        <v>730</v>
      </c>
      <c r="N9588" s="3">
        <f>'Transaction Data'!$F9588*'Transaction Data'!$L9588</f>
        <v>1022</v>
      </c>
      <c r="O9588" s="3">
        <f>'Transaction Data'!$N9588-'Transaction Data'!$M9588</f>
        <v>292</v>
      </c>
      <c r="P9588" s="2">
        <f>DATEDIF('Transaction Data'!$D9588,'Transaction Data'!$A9588,"y")</f>
        <v>22</v>
      </c>
      <c r="Q9588" s="2" t="str">
        <f>FLOOR('Transaction Data'!$P9588,15)&amp;"-"&amp;FLOOR('Transaction Data'!$P9588,15)+14</f>
        <v>15-29</v>
      </c>
      <c r="R9588" s="2" t="str">
        <f>IF('Transaction Data'!$L9588&lt;=10,"Less Expensive","Expensive")</f>
        <v>Less Expensive</v>
      </c>
      <c r="S9588" s="4">
        <f>WEEKDAY('Transaction Data'!$A9588)</f>
        <v>5</v>
      </c>
      <c r="T9588" s="2" t="str">
        <f>IF(WEEKDAY('Transaction Data'!$A9588,2)&lt;6,"Weekday","Weekend")</f>
        <v>Weekday</v>
      </c>
    </row>
    <row r="9589" ht="15.75" customHeight="1">
      <c r="A9589" s="1">
        <v>45483.0</v>
      </c>
      <c r="B9589" s="2" t="s">
        <v>8741</v>
      </c>
      <c r="C9589" s="2" t="s">
        <v>47</v>
      </c>
      <c r="D9589" s="1">
        <v>23389.0</v>
      </c>
      <c r="E9589" s="2" t="s">
        <v>63</v>
      </c>
      <c r="F9589" s="2">
        <v>27.0</v>
      </c>
      <c r="G9589" s="2" t="s">
        <v>61</v>
      </c>
      <c r="H9589" s="2" t="s">
        <v>42</v>
      </c>
      <c r="I9589" s="2" t="s">
        <v>25</v>
      </c>
      <c r="J9589" s="2" t="str">
        <f t="array" ref="J9589">XLOOKUP('Transaction Data'!$G9589,Product_Code,Biscuit_Brand)</f>
        <v>Choco Delight</v>
      </c>
      <c r="K9589" s="2">
        <f t="array" ref="K9589">XLOOKUP('Transaction Data'!$G9589,Product_Code,Cost)</f>
        <v>3</v>
      </c>
      <c r="L9589" s="2">
        <f t="array" ref="L9589">XLOOKUP('Transaction Data'!$G9589,Product_Code,Unit_Price)</f>
        <v>5</v>
      </c>
      <c r="M9589" s="3">
        <f>'Transaction Data'!$F9589*'Transaction Data'!$K9589</f>
        <v>81</v>
      </c>
      <c r="N9589" s="3">
        <f>'Transaction Data'!$F9589*'Transaction Data'!$L9589</f>
        <v>135</v>
      </c>
      <c r="O9589" s="3">
        <f>'Transaction Data'!$N9589-'Transaction Data'!$M9589</f>
        <v>54</v>
      </c>
      <c r="P9589" s="2">
        <f>DATEDIF('Transaction Data'!$D9589,'Transaction Data'!$A9589,"y")</f>
        <v>60</v>
      </c>
      <c r="Q9589" s="2" t="str">
        <f>FLOOR('Transaction Data'!$P9589,15)&amp;"-"&amp;FLOOR('Transaction Data'!$P9589,15)+14</f>
        <v>60-74</v>
      </c>
      <c r="R9589" s="2" t="str">
        <f>IF('Transaction Data'!$L9589&lt;=10,"Less Expensive","Expensive")</f>
        <v>Less Expensive</v>
      </c>
      <c r="S9589" s="4">
        <f>WEEKDAY('Transaction Data'!$A9589)</f>
        <v>4</v>
      </c>
      <c r="T9589" s="2" t="str">
        <f>IF(WEEKDAY('Transaction Data'!$A9589,2)&lt;6,"Weekday","Weekend")</f>
        <v>Weekday</v>
      </c>
    </row>
    <row r="9590" ht="15.75" customHeight="1">
      <c r="A9590" s="1">
        <v>45481.0</v>
      </c>
      <c r="B9590" s="2" t="s">
        <v>8742</v>
      </c>
      <c r="C9590" s="2" t="s">
        <v>32</v>
      </c>
      <c r="D9590" s="1">
        <v>32522.0</v>
      </c>
      <c r="E9590" s="2" t="s">
        <v>27</v>
      </c>
      <c r="F9590" s="2">
        <v>348.0</v>
      </c>
      <c r="G9590" s="2" t="s">
        <v>44</v>
      </c>
      <c r="H9590" s="2" t="s">
        <v>45</v>
      </c>
      <c r="I9590" s="2" t="s">
        <v>25</v>
      </c>
      <c r="J9590" s="2" t="str">
        <f t="array" ref="J9590">XLOOKUP('Transaction Data'!$G9590,Product_Code,Biscuit_Brand)</f>
        <v>Butter Crunch</v>
      </c>
      <c r="K9590" s="2">
        <f t="array" ref="K9590">XLOOKUP('Transaction Data'!$G9590,Product_Code,Cost)</f>
        <v>10</v>
      </c>
      <c r="L9590" s="2">
        <f t="array" ref="L9590">XLOOKUP('Transaction Data'!$G9590,Product_Code,Unit_Price)</f>
        <v>11</v>
      </c>
      <c r="M9590" s="3">
        <f>'Transaction Data'!$F9590*'Transaction Data'!$K9590</f>
        <v>3480</v>
      </c>
      <c r="N9590" s="3">
        <f>'Transaction Data'!$F9590*'Transaction Data'!$L9590</f>
        <v>3828</v>
      </c>
      <c r="O9590" s="3">
        <f>'Transaction Data'!$N9590-'Transaction Data'!$M9590</f>
        <v>348</v>
      </c>
      <c r="P9590" s="2">
        <f>DATEDIF('Transaction Data'!$D9590,'Transaction Data'!$A9590,"y")</f>
        <v>35</v>
      </c>
      <c r="Q9590" s="2" t="str">
        <f>FLOOR('Transaction Data'!$P9590,15)&amp;"-"&amp;FLOOR('Transaction Data'!$P9590,15)+14</f>
        <v>30-44</v>
      </c>
      <c r="R9590" s="2" t="str">
        <f>IF('Transaction Data'!$L9590&lt;=10,"Less Expensive","Expensive")</f>
        <v>Expensive</v>
      </c>
      <c r="S9590" s="4">
        <f>WEEKDAY('Transaction Data'!$A9590)</f>
        <v>2</v>
      </c>
      <c r="T9590" s="2" t="str">
        <f>IF(WEEKDAY('Transaction Data'!$A9590,2)&lt;6,"Weekday","Weekend")</f>
        <v>Weekday</v>
      </c>
    </row>
    <row r="9591" ht="15.75" customHeight="1">
      <c r="A9591" s="1">
        <v>45328.0</v>
      </c>
      <c r="B9591" s="2" t="s">
        <v>8743</v>
      </c>
      <c r="C9591" s="2" t="s">
        <v>32</v>
      </c>
      <c r="D9591" s="1">
        <v>27135.0</v>
      </c>
      <c r="E9591" s="2" t="s">
        <v>22</v>
      </c>
      <c r="F9591" s="2">
        <v>123.0</v>
      </c>
      <c r="G9591" s="2" t="s">
        <v>55</v>
      </c>
      <c r="H9591" s="2" t="s">
        <v>24</v>
      </c>
      <c r="I9591" s="2" t="s">
        <v>25</v>
      </c>
      <c r="J9591" s="2" t="str">
        <f t="array" ref="J9591">XLOOKUP('Transaction Data'!$G9591,Product_Code,Biscuit_Brand)</f>
        <v>Vanilla Wafers</v>
      </c>
      <c r="K9591" s="2">
        <f t="array" ref="K9591">XLOOKUP('Transaction Data'!$G9591,Product_Code,Cost)</f>
        <v>18</v>
      </c>
      <c r="L9591" s="2">
        <f t="array" ref="L9591">XLOOKUP('Transaction Data'!$G9591,Product_Code,Unit_Price)</f>
        <v>36</v>
      </c>
      <c r="M9591" s="3">
        <f>'Transaction Data'!$F9591*'Transaction Data'!$K9591</f>
        <v>2214</v>
      </c>
      <c r="N9591" s="3">
        <f>'Transaction Data'!$F9591*'Transaction Data'!$L9591</f>
        <v>4428</v>
      </c>
      <c r="O9591" s="3">
        <f>'Transaction Data'!$N9591-'Transaction Data'!$M9591</f>
        <v>2214</v>
      </c>
      <c r="P9591" s="2">
        <f>DATEDIF('Transaction Data'!$D9591,'Transaction Data'!$A9591,"y")</f>
        <v>49</v>
      </c>
      <c r="Q9591" s="2" t="str">
        <f>FLOOR('Transaction Data'!$P9591,15)&amp;"-"&amp;FLOOR('Transaction Data'!$P9591,15)+14</f>
        <v>45-59</v>
      </c>
      <c r="R9591" s="2" t="str">
        <f>IF('Transaction Data'!$L9591&lt;=10,"Less Expensive","Expensive")</f>
        <v>Expensive</v>
      </c>
      <c r="S9591" s="4">
        <f>WEEKDAY('Transaction Data'!$A9591)</f>
        <v>3</v>
      </c>
      <c r="T9591" s="2" t="str">
        <f>IF(WEEKDAY('Transaction Data'!$A9591,2)&lt;6,"Weekday","Weekend")</f>
        <v>Weekday</v>
      </c>
    </row>
    <row r="9592" ht="15.75" customHeight="1">
      <c r="A9592" s="1">
        <v>45333.0</v>
      </c>
      <c r="B9592" s="2" t="s">
        <v>3763</v>
      </c>
      <c r="C9592" s="2" t="s">
        <v>41</v>
      </c>
      <c r="D9592" s="1">
        <v>23595.0</v>
      </c>
      <c r="E9592" s="2" t="s">
        <v>37</v>
      </c>
      <c r="F9592" s="2">
        <v>11.0</v>
      </c>
      <c r="G9592" s="2" t="s">
        <v>23</v>
      </c>
      <c r="H9592" s="2" t="s">
        <v>29</v>
      </c>
      <c r="I9592" s="2" t="s">
        <v>25</v>
      </c>
      <c r="J9592" s="2" t="str">
        <f t="array" ref="J9592">XLOOKUP('Transaction Data'!$G9592,Product_Code,Biscuit_Brand)</f>
        <v>Cinnamon Swirls</v>
      </c>
      <c r="K9592" s="2">
        <f t="array" ref="K9592">XLOOKUP('Transaction Data'!$G9592,Product_Code,Cost)</f>
        <v>10</v>
      </c>
      <c r="L9592" s="2">
        <f t="array" ref="L9592">XLOOKUP('Transaction Data'!$G9592,Product_Code,Unit_Price)</f>
        <v>14</v>
      </c>
      <c r="M9592" s="3">
        <f>'Transaction Data'!$F9592*'Transaction Data'!$K9592</f>
        <v>110</v>
      </c>
      <c r="N9592" s="3">
        <f>'Transaction Data'!$F9592*'Transaction Data'!$L9592</f>
        <v>154</v>
      </c>
      <c r="O9592" s="3">
        <f>'Transaction Data'!$N9592-'Transaction Data'!$M9592</f>
        <v>44</v>
      </c>
      <c r="P9592" s="2">
        <f>DATEDIF('Transaction Data'!$D9592,'Transaction Data'!$A9592,"y")</f>
        <v>59</v>
      </c>
      <c r="Q9592" s="2" t="str">
        <f>FLOOR('Transaction Data'!$P9592,15)&amp;"-"&amp;FLOOR('Transaction Data'!$P9592,15)+14</f>
        <v>45-59</v>
      </c>
      <c r="R9592" s="2" t="str">
        <f>IF('Transaction Data'!$L9592&lt;=10,"Less Expensive","Expensive")</f>
        <v>Expensive</v>
      </c>
      <c r="S9592" s="4">
        <f>WEEKDAY('Transaction Data'!$A9592)</f>
        <v>1</v>
      </c>
      <c r="T9592" s="2" t="str">
        <f>IF(WEEKDAY('Transaction Data'!$A9592,2)&lt;6,"Weekday","Weekend")</f>
        <v>Weekend</v>
      </c>
    </row>
    <row r="9593" ht="15.75" customHeight="1">
      <c r="A9593" s="1">
        <v>45429.0</v>
      </c>
      <c r="B9593" s="2" t="s">
        <v>8744</v>
      </c>
      <c r="C9593" s="2" t="s">
        <v>32</v>
      </c>
      <c r="D9593" s="1">
        <v>34591.0</v>
      </c>
      <c r="E9593" s="2" t="s">
        <v>27</v>
      </c>
      <c r="F9593" s="2">
        <v>62.0</v>
      </c>
      <c r="G9593" s="2" t="s">
        <v>38</v>
      </c>
      <c r="H9593" s="2" t="s">
        <v>29</v>
      </c>
      <c r="I9593" s="2" t="s">
        <v>25</v>
      </c>
      <c r="J9593" s="2" t="str">
        <f t="array" ref="J9593">XLOOKUP('Transaction Data'!$G9593,Product_Code,Biscuit_Brand)</f>
        <v>Ginger Snaps</v>
      </c>
      <c r="K9593" s="2">
        <f t="array" ref="K9593">XLOOKUP('Transaction Data'!$G9593,Product_Code,Cost)</f>
        <v>14</v>
      </c>
      <c r="L9593" s="2">
        <f t="array" ref="L9593">XLOOKUP('Transaction Data'!$G9593,Product_Code,Unit_Price)</f>
        <v>28</v>
      </c>
      <c r="M9593" s="3">
        <f>'Transaction Data'!$F9593*'Transaction Data'!$K9593</f>
        <v>868</v>
      </c>
      <c r="N9593" s="3">
        <f>'Transaction Data'!$F9593*'Transaction Data'!$L9593</f>
        <v>1736</v>
      </c>
      <c r="O9593" s="3">
        <f>'Transaction Data'!$N9593-'Transaction Data'!$M9593</f>
        <v>868</v>
      </c>
      <c r="P9593" s="2">
        <f>DATEDIF('Transaction Data'!$D9593,'Transaction Data'!$A9593,"y")</f>
        <v>29</v>
      </c>
      <c r="Q9593" s="2" t="str">
        <f>FLOOR('Transaction Data'!$P9593,15)&amp;"-"&amp;FLOOR('Transaction Data'!$P9593,15)+14</f>
        <v>15-29</v>
      </c>
      <c r="R9593" s="2" t="str">
        <f>IF('Transaction Data'!$L9593&lt;=10,"Less Expensive","Expensive")</f>
        <v>Expensive</v>
      </c>
      <c r="S9593" s="4">
        <f>WEEKDAY('Transaction Data'!$A9593)</f>
        <v>6</v>
      </c>
      <c r="T9593" s="2" t="str">
        <f>IF(WEEKDAY('Transaction Data'!$A9593,2)&lt;6,"Weekday","Weekend")</f>
        <v>Weekday</v>
      </c>
    </row>
    <row r="9594" ht="15.75" customHeight="1">
      <c r="A9594" s="1">
        <v>45408.0</v>
      </c>
      <c r="B9594" s="2" t="s">
        <v>8745</v>
      </c>
      <c r="C9594" s="2" t="s">
        <v>32</v>
      </c>
      <c r="D9594" s="1">
        <v>33518.0</v>
      </c>
      <c r="E9594" s="2" t="s">
        <v>37</v>
      </c>
      <c r="F9594" s="2">
        <v>100.0</v>
      </c>
      <c r="G9594" s="2" t="s">
        <v>38</v>
      </c>
      <c r="H9594" s="2" t="s">
        <v>34</v>
      </c>
      <c r="I9594" s="2" t="s">
        <v>25</v>
      </c>
      <c r="J9594" s="2" t="str">
        <f t="array" ref="J9594">XLOOKUP('Transaction Data'!$G9594,Product_Code,Biscuit_Brand)</f>
        <v>Ginger Snaps</v>
      </c>
      <c r="K9594" s="2">
        <f t="array" ref="K9594">XLOOKUP('Transaction Data'!$G9594,Product_Code,Cost)</f>
        <v>14</v>
      </c>
      <c r="L9594" s="2">
        <f t="array" ref="L9594">XLOOKUP('Transaction Data'!$G9594,Product_Code,Unit_Price)</f>
        <v>28</v>
      </c>
      <c r="M9594" s="3">
        <f>'Transaction Data'!$F9594*'Transaction Data'!$K9594</f>
        <v>1400</v>
      </c>
      <c r="N9594" s="3">
        <f>'Transaction Data'!$F9594*'Transaction Data'!$L9594</f>
        <v>2800</v>
      </c>
      <c r="O9594" s="3">
        <f>'Transaction Data'!$N9594-'Transaction Data'!$M9594</f>
        <v>1400</v>
      </c>
      <c r="P9594" s="2">
        <f>DATEDIF('Transaction Data'!$D9594,'Transaction Data'!$A9594,"y")</f>
        <v>32</v>
      </c>
      <c r="Q9594" s="2" t="str">
        <f>FLOOR('Transaction Data'!$P9594,15)&amp;"-"&amp;FLOOR('Transaction Data'!$P9594,15)+14</f>
        <v>30-44</v>
      </c>
      <c r="R9594" s="2" t="str">
        <f>IF('Transaction Data'!$L9594&lt;=10,"Less Expensive","Expensive")</f>
        <v>Expensive</v>
      </c>
      <c r="S9594" s="4">
        <f>WEEKDAY('Transaction Data'!$A9594)</f>
        <v>6</v>
      </c>
      <c r="T9594" s="2" t="str">
        <f>IF(WEEKDAY('Transaction Data'!$A9594,2)&lt;6,"Weekday","Weekend")</f>
        <v>Weekday</v>
      </c>
    </row>
    <row r="9595" ht="15.75" customHeight="1">
      <c r="A9595" s="1">
        <v>45379.0</v>
      </c>
      <c r="B9595" s="2" t="s">
        <v>8746</v>
      </c>
      <c r="C9595" s="2" t="s">
        <v>69</v>
      </c>
      <c r="D9595" s="1">
        <v>19406.0</v>
      </c>
      <c r="E9595" s="2" t="s">
        <v>22</v>
      </c>
      <c r="F9595" s="2">
        <v>308.0</v>
      </c>
      <c r="G9595" s="2" t="s">
        <v>33</v>
      </c>
      <c r="H9595" s="2" t="s">
        <v>24</v>
      </c>
      <c r="I9595" s="2" t="s">
        <v>25</v>
      </c>
      <c r="J9595" s="2" t="str">
        <f t="array" ref="J9595">XLOOKUP('Transaction Data'!$G9595,Product_Code,Biscuit_Brand)</f>
        <v>Caramel Biscuits</v>
      </c>
      <c r="K9595" s="2">
        <f t="array" ref="K9595">XLOOKUP('Transaction Data'!$G9595,Product_Code,Cost)</f>
        <v>18</v>
      </c>
      <c r="L9595" s="2">
        <f t="array" ref="L9595">XLOOKUP('Transaction Data'!$G9595,Product_Code,Unit_Price)</f>
        <v>22</v>
      </c>
      <c r="M9595" s="3">
        <f>'Transaction Data'!$F9595*'Transaction Data'!$K9595</f>
        <v>5544</v>
      </c>
      <c r="N9595" s="3">
        <f>'Transaction Data'!$F9595*'Transaction Data'!$L9595</f>
        <v>6776</v>
      </c>
      <c r="O9595" s="3">
        <f>'Transaction Data'!$N9595-'Transaction Data'!$M9595</f>
        <v>1232</v>
      </c>
      <c r="P9595" s="2">
        <f>DATEDIF('Transaction Data'!$D9595,'Transaction Data'!$A9595,"y")</f>
        <v>71</v>
      </c>
      <c r="Q9595" s="2" t="str">
        <f>FLOOR('Transaction Data'!$P9595,15)&amp;"-"&amp;FLOOR('Transaction Data'!$P9595,15)+14</f>
        <v>60-74</v>
      </c>
      <c r="R9595" s="2" t="str">
        <f>IF('Transaction Data'!$L9595&lt;=10,"Less Expensive","Expensive")</f>
        <v>Expensive</v>
      </c>
      <c r="S9595" s="4">
        <f>WEEKDAY('Transaction Data'!$A9595)</f>
        <v>5</v>
      </c>
      <c r="T9595" s="2" t="str">
        <f>IF(WEEKDAY('Transaction Data'!$A9595,2)&lt;6,"Weekday","Weekend")</f>
        <v>Weekday</v>
      </c>
    </row>
    <row r="9596" ht="15.75" customHeight="1">
      <c r="A9596" s="1">
        <v>45344.0</v>
      </c>
      <c r="B9596" s="2" t="s">
        <v>8747</v>
      </c>
      <c r="C9596" s="2" t="s">
        <v>65</v>
      </c>
      <c r="D9596" s="1">
        <v>36648.0</v>
      </c>
      <c r="E9596" s="2" t="s">
        <v>37</v>
      </c>
      <c r="F9596" s="2">
        <v>163.0</v>
      </c>
      <c r="G9596" s="2" t="s">
        <v>61</v>
      </c>
      <c r="H9596" s="2" t="s">
        <v>42</v>
      </c>
      <c r="I9596" s="2" t="s">
        <v>25</v>
      </c>
      <c r="J9596" s="2" t="str">
        <f t="array" ref="J9596">XLOOKUP('Transaction Data'!$G9596,Product_Code,Biscuit_Brand)</f>
        <v>Choco Delight</v>
      </c>
      <c r="K9596" s="2">
        <f t="array" ref="K9596">XLOOKUP('Transaction Data'!$G9596,Product_Code,Cost)</f>
        <v>3</v>
      </c>
      <c r="L9596" s="2">
        <f t="array" ref="L9596">XLOOKUP('Transaction Data'!$G9596,Product_Code,Unit_Price)</f>
        <v>5</v>
      </c>
      <c r="M9596" s="3">
        <f>'Transaction Data'!$F9596*'Transaction Data'!$K9596</f>
        <v>489</v>
      </c>
      <c r="N9596" s="3">
        <f>'Transaction Data'!$F9596*'Transaction Data'!$L9596</f>
        <v>815</v>
      </c>
      <c r="O9596" s="3">
        <f>'Transaction Data'!$N9596-'Transaction Data'!$M9596</f>
        <v>326</v>
      </c>
      <c r="P9596" s="2">
        <f>DATEDIF('Transaction Data'!$D9596,'Transaction Data'!$A9596,"y")</f>
        <v>23</v>
      </c>
      <c r="Q9596" s="2" t="str">
        <f>FLOOR('Transaction Data'!$P9596,15)&amp;"-"&amp;FLOOR('Transaction Data'!$P9596,15)+14</f>
        <v>15-29</v>
      </c>
      <c r="R9596" s="2" t="str">
        <f>IF('Transaction Data'!$L9596&lt;=10,"Less Expensive","Expensive")</f>
        <v>Less Expensive</v>
      </c>
      <c r="S9596" s="4">
        <f>WEEKDAY('Transaction Data'!$A9596)</f>
        <v>5</v>
      </c>
      <c r="T9596" s="2" t="str">
        <f>IF(WEEKDAY('Transaction Data'!$A9596,2)&lt;6,"Weekday","Weekend")</f>
        <v>Weekday</v>
      </c>
    </row>
    <row r="9597" ht="15.75" customHeight="1">
      <c r="A9597" s="1">
        <v>45368.0</v>
      </c>
      <c r="B9597" s="2" t="s">
        <v>2901</v>
      </c>
      <c r="C9597" s="2" t="s">
        <v>21</v>
      </c>
      <c r="D9597" s="1">
        <v>17096.0</v>
      </c>
      <c r="E9597" s="2" t="s">
        <v>22</v>
      </c>
      <c r="F9597" s="2">
        <v>412.0</v>
      </c>
      <c r="G9597" s="2" t="s">
        <v>33</v>
      </c>
      <c r="H9597" s="2" t="s">
        <v>45</v>
      </c>
      <c r="I9597" s="2" t="s">
        <v>25</v>
      </c>
      <c r="J9597" s="2" t="str">
        <f t="array" ref="J9597">XLOOKUP('Transaction Data'!$G9597,Product_Code,Biscuit_Brand)</f>
        <v>Caramel Biscuits</v>
      </c>
      <c r="K9597" s="2">
        <f t="array" ref="K9597">XLOOKUP('Transaction Data'!$G9597,Product_Code,Cost)</f>
        <v>18</v>
      </c>
      <c r="L9597" s="2">
        <f t="array" ref="L9597">XLOOKUP('Transaction Data'!$G9597,Product_Code,Unit_Price)</f>
        <v>22</v>
      </c>
      <c r="M9597" s="3">
        <f>'Transaction Data'!$F9597*'Transaction Data'!$K9597</f>
        <v>7416</v>
      </c>
      <c r="N9597" s="3">
        <f>'Transaction Data'!$F9597*'Transaction Data'!$L9597</f>
        <v>9064</v>
      </c>
      <c r="O9597" s="3">
        <f>'Transaction Data'!$N9597-'Transaction Data'!$M9597</f>
        <v>1648</v>
      </c>
      <c r="P9597" s="2">
        <f>DATEDIF('Transaction Data'!$D9597,'Transaction Data'!$A9597,"y")</f>
        <v>77</v>
      </c>
      <c r="Q9597" s="2" t="str">
        <f>FLOOR('Transaction Data'!$P9597,15)&amp;"-"&amp;FLOOR('Transaction Data'!$P9597,15)+14</f>
        <v>75-89</v>
      </c>
      <c r="R9597" s="2" t="str">
        <f>IF('Transaction Data'!$L9597&lt;=10,"Less Expensive","Expensive")</f>
        <v>Expensive</v>
      </c>
      <c r="S9597" s="4">
        <f>WEEKDAY('Transaction Data'!$A9597)</f>
        <v>1</v>
      </c>
      <c r="T9597" s="2" t="str">
        <f>IF(WEEKDAY('Transaction Data'!$A9597,2)&lt;6,"Weekday","Weekend")</f>
        <v>Weekend</v>
      </c>
    </row>
    <row r="9598" ht="15.75" customHeight="1">
      <c r="A9598" s="1">
        <v>45500.0</v>
      </c>
      <c r="B9598" s="2" t="s">
        <v>8748</v>
      </c>
      <c r="C9598" s="2" t="s">
        <v>65</v>
      </c>
      <c r="D9598" s="1">
        <v>37467.0</v>
      </c>
      <c r="E9598" s="2" t="s">
        <v>27</v>
      </c>
      <c r="F9598" s="2">
        <v>236.0</v>
      </c>
      <c r="G9598" s="2" t="s">
        <v>28</v>
      </c>
      <c r="H9598" s="2" t="s">
        <v>24</v>
      </c>
      <c r="I9598" s="2" t="s">
        <v>25</v>
      </c>
      <c r="J9598" s="2" t="str">
        <f t="array" ref="J9598">XLOOKUP('Transaction Data'!$G9598,Product_Code,Biscuit_Brand)</f>
        <v>Shortbread</v>
      </c>
      <c r="K9598" s="2">
        <f t="array" ref="K9598">XLOOKUP('Transaction Data'!$G9598,Product_Code,Cost)</f>
        <v>10</v>
      </c>
      <c r="L9598" s="2">
        <f t="array" ref="L9598">XLOOKUP('Transaction Data'!$G9598,Product_Code,Unit_Price)</f>
        <v>45</v>
      </c>
      <c r="M9598" s="3">
        <f>'Transaction Data'!$F9598*'Transaction Data'!$K9598</f>
        <v>2360</v>
      </c>
      <c r="N9598" s="3">
        <f>'Transaction Data'!$F9598*'Transaction Data'!$L9598</f>
        <v>10620</v>
      </c>
      <c r="O9598" s="3">
        <f>'Transaction Data'!$N9598-'Transaction Data'!$M9598</f>
        <v>8260</v>
      </c>
      <c r="P9598" s="2">
        <f>DATEDIF('Transaction Data'!$D9598,'Transaction Data'!$A9598,"y")</f>
        <v>21</v>
      </c>
      <c r="Q9598" s="2" t="str">
        <f>FLOOR('Transaction Data'!$P9598,15)&amp;"-"&amp;FLOOR('Transaction Data'!$P9598,15)+14</f>
        <v>15-29</v>
      </c>
      <c r="R9598" s="2" t="str">
        <f>IF('Transaction Data'!$L9598&lt;=10,"Less Expensive","Expensive")</f>
        <v>Expensive</v>
      </c>
      <c r="S9598" s="4">
        <f>WEEKDAY('Transaction Data'!$A9598)</f>
        <v>7</v>
      </c>
      <c r="T9598" s="2" t="str">
        <f>IF(WEEKDAY('Transaction Data'!$A9598,2)&lt;6,"Weekday","Weekend")</f>
        <v>Weekend</v>
      </c>
    </row>
    <row r="9599" ht="15.75" customHeight="1">
      <c r="A9599" s="1">
        <v>45387.0</v>
      </c>
      <c r="B9599" s="2" t="s">
        <v>8749</v>
      </c>
      <c r="C9599" s="2" t="s">
        <v>69</v>
      </c>
      <c r="D9599" s="1">
        <v>35531.0</v>
      </c>
      <c r="E9599" s="2" t="s">
        <v>22</v>
      </c>
      <c r="F9599" s="2">
        <v>219.0</v>
      </c>
      <c r="G9599" s="2" t="s">
        <v>44</v>
      </c>
      <c r="H9599" s="2" t="s">
        <v>29</v>
      </c>
      <c r="I9599" s="2" t="s">
        <v>25</v>
      </c>
      <c r="J9599" s="2" t="str">
        <f t="array" ref="J9599">XLOOKUP('Transaction Data'!$G9599,Product_Code,Biscuit_Brand)</f>
        <v>Butter Crunch</v>
      </c>
      <c r="K9599" s="2">
        <f t="array" ref="K9599">XLOOKUP('Transaction Data'!$G9599,Product_Code,Cost)</f>
        <v>10</v>
      </c>
      <c r="L9599" s="2">
        <f t="array" ref="L9599">XLOOKUP('Transaction Data'!$G9599,Product_Code,Unit_Price)</f>
        <v>11</v>
      </c>
      <c r="M9599" s="3">
        <f>'Transaction Data'!$F9599*'Transaction Data'!$K9599</f>
        <v>2190</v>
      </c>
      <c r="N9599" s="3">
        <f>'Transaction Data'!$F9599*'Transaction Data'!$L9599</f>
        <v>2409</v>
      </c>
      <c r="O9599" s="3">
        <f>'Transaction Data'!$N9599-'Transaction Data'!$M9599</f>
        <v>219</v>
      </c>
      <c r="P9599" s="2">
        <f>DATEDIF('Transaction Data'!$D9599,'Transaction Data'!$A9599,"y")</f>
        <v>26</v>
      </c>
      <c r="Q9599" s="2" t="str">
        <f>FLOOR('Transaction Data'!$P9599,15)&amp;"-"&amp;FLOOR('Transaction Data'!$P9599,15)+14</f>
        <v>15-29</v>
      </c>
      <c r="R9599" s="2" t="str">
        <f>IF('Transaction Data'!$L9599&lt;=10,"Less Expensive","Expensive")</f>
        <v>Expensive</v>
      </c>
      <c r="S9599" s="4">
        <f>WEEKDAY('Transaction Data'!$A9599)</f>
        <v>6</v>
      </c>
      <c r="T9599" s="2" t="str">
        <f>IF(WEEKDAY('Transaction Data'!$A9599,2)&lt;6,"Weekday","Weekend")</f>
        <v>Weekday</v>
      </c>
    </row>
    <row r="9600" ht="15.75" customHeight="1">
      <c r="A9600" s="1">
        <v>45488.0</v>
      </c>
      <c r="B9600" s="2" t="s">
        <v>8750</v>
      </c>
      <c r="C9600" s="2" t="s">
        <v>41</v>
      </c>
      <c r="D9600" s="1">
        <v>16930.0</v>
      </c>
      <c r="E9600" s="2" t="s">
        <v>37</v>
      </c>
      <c r="F9600" s="2">
        <v>365.0</v>
      </c>
      <c r="G9600" s="2" t="s">
        <v>61</v>
      </c>
      <c r="H9600" s="2" t="s">
        <v>29</v>
      </c>
      <c r="I9600" s="2" t="s">
        <v>30</v>
      </c>
      <c r="J9600" s="2" t="str">
        <f t="array" ref="J9600">XLOOKUP('Transaction Data'!$G9600,Product_Code,Biscuit_Brand)</f>
        <v>Choco Delight</v>
      </c>
      <c r="K9600" s="2">
        <f t="array" ref="K9600">XLOOKUP('Transaction Data'!$G9600,Product_Code,Cost)</f>
        <v>3</v>
      </c>
      <c r="L9600" s="2">
        <f t="array" ref="L9600">XLOOKUP('Transaction Data'!$G9600,Product_Code,Unit_Price)</f>
        <v>5</v>
      </c>
      <c r="M9600" s="3">
        <f>'Transaction Data'!$F9600*'Transaction Data'!$K9600</f>
        <v>1095</v>
      </c>
      <c r="N9600" s="3">
        <f>'Transaction Data'!$F9600*'Transaction Data'!$L9600</f>
        <v>1825</v>
      </c>
      <c r="O9600" s="3">
        <f>'Transaction Data'!$N9600-'Transaction Data'!$M9600</f>
        <v>730</v>
      </c>
      <c r="P9600" s="2">
        <f>DATEDIF('Transaction Data'!$D9600,'Transaction Data'!$A9600,"y")</f>
        <v>78</v>
      </c>
      <c r="Q9600" s="2" t="str">
        <f>FLOOR('Transaction Data'!$P9600,15)&amp;"-"&amp;FLOOR('Transaction Data'!$P9600,15)+14</f>
        <v>75-89</v>
      </c>
      <c r="R9600" s="2" t="str">
        <f>IF('Transaction Data'!$L9600&lt;=10,"Less Expensive","Expensive")</f>
        <v>Less Expensive</v>
      </c>
      <c r="S9600" s="4">
        <f>WEEKDAY('Transaction Data'!$A9600)</f>
        <v>2</v>
      </c>
      <c r="T9600" s="2" t="str">
        <f>IF(WEEKDAY('Transaction Data'!$A9600,2)&lt;6,"Weekday","Weekend")</f>
        <v>Weekday</v>
      </c>
    </row>
    <row r="9601" ht="15.75" customHeight="1">
      <c r="A9601" s="1">
        <v>45403.0</v>
      </c>
      <c r="B9601" s="2" t="s">
        <v>8751</v>
      </c>
      <c r="C9601" s="2" t="s">
        <v>54</v>
      </c>
      <c r="D9601" s="1">
        <v>21059.0</v>
      </c>
      <c r="E9601" s="2" t="s">
        <v>22</v>
      </c>
      <c r="F9601" s="2">
        <v>369.0</v>
      </c>
      <c r="G9601" s="2" t="s">
        <v>61</v>
      </c>
      <c r="H9601" s="2" t="s">
        <v>34</v>
      </c>
      <c r="I9601" s="2" t="s">
        <v>25</v>
      </c>
      <c r="J9601" s="2" t="str">
        <f t="array" ref="J9601">XLOOKUP('Transaction Data'!$G9601,Product_Code,Biscuit_Brand)</f>
        <v>Choco Delight</v>
      </c>
      <c r="K9601" s="2">
        <f t="array" ref="K9601">XLOOKUP('Transaction Data'!$G9601,Product_Code,Cost)</f>
        <v>3</v>
      </c>
      <c r="L9601" s="2">
        <f t="array" ref="L9601">XLOOKUP('Transaction Data'!$G9601,Product_Code,Unit_Price)</f>
        <v>5</v>
      </c>
      <c r="M9601" s="3">
        <f>'Transaction Data'!$F9601*'Transaction Data'!$K9601</f>
        <v>1107</v>
      </c>
      <c r="N9601" s="3">
        <f>'Transaction Data'!$F9601*'Transaction Data'!$L9601</f>
        <v>1845</v>
      </c>
      <c r="O9601" s="3">
        <f>'Transaction Data'!$N9601-'Transaction Data'!$M9601</f>
        <v>738</v>
      </c>
      <c r="P9601" s="2">
        <f>DATEDIF('Transaction Data'!$D9601,'Transaction Data'!$A9601,"y")</f>
        <v>66</v>
      </c>
      <c r="Q9601" s="2" t="str">
        <f>FLOOR('Transaction Data'!$P9601,15)&amp;"-"&amp;FLOOR('Transaction Data'!$P9601,15)+14</f>
        <v>60-74</v>
      </c>
      <c r="R9601" s="2" t="str">
        <f>IF('Transaction Data'!$L9601&lt;=10,"Less Expensive","Expensive")</f>
        <v>Less Expensive</v>
      </c>
      <c r="S9601" s="4">
        <f>WEEKDAY('Transaction Data'!$A9601)</f>
        <v>1</v>
      </c>
      <c r="T9601" s="2" t="str">
        <f>IF(WEEKDAY('Transaction Data'!$A9601,2)&lt;6,"Weekday","Weekend")</f>
        <v>Weekend</v>
      </c>
    </row>
    <row r="9602" ht="15.75" customHeight="1">
      <c r="A9602" s="1">
        <v>45306.0</v>
      </c>
      <c r="B9602" s="2" t="s">
        <v>8752</v>
      </c>
      <c r="C9602" s="2" t="s">
        <v>32</v>
      </c>
      <c r="D9602" s="1">
        <v>16716.0</v>
      </c>
      <c r="E9602" s="2" t="s">
        <v>37</v>
      </c>
      <c r="F9602" s="2">
        <v>47.0</v>
      </c>
      <c r="G9602" s="2" t="s">
        <v>57</v>
      </c>
      <c r="H9602" s="2" t="s">
        <v>24</v>
      </c>
      <c r="I9602" s="2" t="s">
        <v>25</v>
      </c>
      <c r="J9602" s="2" t="str">
        <f t="array" ref="J9602">XLOOKUP('Transaction Data'!$G9602,Product_Code,Biscuit_Brand)</f>
        <v>Oatmeal Cookies</v>
      </c>
      <c r="K9602" s="2">
        <f t="array" ref="K9602">XLOOKUP('Transaction Data'!$G9602,Product_Code,Cost)</f>
        <v>19</v>
      </c>
      <c r="L9602" s="2">
        <f t="array" ref="L9602">XLOOKUP('Transaction Data'!$G9602,Product_Code,Unit_Price)</f>
        <v>23</v>
      </c>
      <c r="M9602" s="3">
        <f>'Transaction Data'!$F9602*'Transaction Data'!$K9602</f>
        <v>893</v>
      </c>
      <c r="N9602" s="3">
        <f>'Transaction Data'!$F9602*'Transaction Data'!$L9602</f>
        <v>1081</v>
      </c>
      <c r="O9602" s="3">
        <f>'Transaction Data'!$N9602-'Transaction Data'!$M9602</f>
        <v>188</v>
      </c>
      <c r="P9602" s="2">
        <f>DATEDIF('Transaction Data'!$D9602,'Transaction Data'!$A9602,"y")</f>
        <v>78</v>
      </c>
      <c r="Q9602" s="2" t="str">
        <f>FLOOR('Transaction Data'!$P9602,15)&amp;"-"&amp;FLOOR('Transaction Data'!$P9602,15)+14</f>
        <v>75-89</v>
      </c>
      <c r="R9602" s="2" t="str">
        <f>IF('Transaction Data'!$L9602&lt;=10,"Less Expensive","Expensive")</f>
        <v>Expensive</v>
      </c>
      <c r="S9602" s="4">
        <f>WEEKDAY('Transaction Data'!$A9602)</f>
        <v>2</v>
      </c>
      <c r="T9602" s="2" t="str">
        <f>IF(WEEKDAY('Transaction Data'!$A9602,2)&lt;6,"Weekday","Weekend")</f>
        <v>Weekday</v>
      </c>
    </row>
    <row r="9603" ht="15.75" customHeight="1">
      <c r="A9603" s="1">
        <v>45353.0</v>
      </c>
      <c r="B9603" s="2" t="s">
        <v>8753</v>
      </c>
      <c r="C9603" s="2" t="s">
        <v>65</v>
      </c>
      <c r="D9603" s="1">
        <v>33513.0</v>
      </c>
      <c r="E9603" s="2" t="s">
        <v>63</v>
      </c>
      <c r="F9603" s="2">
        <v>49.0</v>
      </c>
      <c r="G9603" s="2" t="s">
        <v>33</v>
      </c>
      <c r="H9603" s="2" t="s">
        <v>42</v>
      </c>
      <c r="I9603" s="2" t="s">
        <v>25</v>
      </c>
      <c r="J9603" s="2" t="str">
        <f t="array" ref="J9603">XLOOKUP('Transaction Data'!$G9603,Product_Code,Biscuit_Brand)</f>
        <v>Caramel Biscuits</v>
      </c>
      <c r="K9603" s="2">
        <f t="array" ref="K9603">XLOOKUP('Transaction Data'!$G9603,Product_Code,Cost)</f>
        <v>18</v>
      </c>
      <c r="L9603" s="2">
        <f t="array" ref="L9603">XLOOKUP('Transaction Data'!$G9603,Product_Code,Unit_Price)</f>
        <v>22</v>
      </c>
      <c r="M9603" s="3">
        <f>'Transaction Data'!$F9603*'Transaction Data'!$K9603</f>
        <v>882</v>
      </c>
      <c r="N9603" s="3">
        <f>'Transaction Data'!$F9603*'Transaction Data'!$L9603</f>
        <v>1078</v>
      </c>
      <c r="O9603" s="3">
        <f>'Transaction Data'!$N9603-'Transaction Data'!$M9603</f>
        <v>196</v>
      </c>
      <c r="P9603" s="2">
        <f>DATEDIF('Transaction Data'!$D9603,'Transaction Data'!$A9603,"y")</f>
        <v>32</v>
      </c>
      <c r="Q9603" s="2" t="str">
        <f>FLOOR('Transaction Data'!$P9603,15)&amp;"-"&amp;FLOOR('Transaction Data'!$P9603,15)+14</f>
        <v>30-44</v>
      </c>
      <c r="R9603" s="2" t="str">
        <f>IF('Transaction Data'!$L9603&lt;=10,"Less Expensive","Expensive")</f>
        <v>Expensive</v>
      </c>
      <c r="S9603" s="4">
        <f>WEEKDAY('Transaction Data'!$A9603)</f>
        <v>7</v>
      </c>
      <c r="T9603" s="2" t="str">
        <f>IF(WEEKDAY('Transaction Data'!$A9603,2)&lt;6,"Weekday","Weekend")</f>
        <v>Weekend</v>
      </c>
    </row>
    <row r="9604" ht="15.75" customHeight="1">
      <c r="A9604" s="1">
        <v>45424.0</v>
      </c>
      <c r="B9604" s="2" t="s">
        <v>8754</v>
      </c>
      <c r="C9604" s="2" t="s">
        <v>21</v>
      </c>
      <c r="D9604" s="1">
        <v>28582.0</v>
      </c>
      <c r="E9604" s="2" t="s">
        <v>27</v>
      </c>
      <c r="F9604" s="2">
        <v>413.0</v>
      </c>
      <c r="G9604" s="2" t="s">
        <v>61</v>
      </c>
      <c r="H9604" s="2" t="s">
        <v>45</v>
      </c>
      <c r="I9604" s="2" t="s">
        <v>25</v>
      </c>
      <c r="J9604" s="2" t="str">
        <f t="array" ref="J9604">XLOOKUP('Transaction Data'!$G9604,Product_Code,Biscuit_Brand)</f>
        <v>Choco Delight</v>
      </c>
      <c r="K9604" s="2">
        <f t="array" ref="K9604">XLOOKUP('Transaction Data'!$G9604,Product_Code,Cost)</f>
        <v>3</v>
      </c>
      <c r="L9604" s="2">
        <f t="array" ref="L9604">XLOOKUP('Transaction Data'!$G9604,Product_Code,Unit_Price)</f>
        <v>5</v>
      </c>
      <c r="M9604" s="3">
        <f>'Transaction Data'!$F9604*'Transaction Data'!$K9604</f>
        <v>1239</v>
      </c>
      <c r="N9604" s="3">
        <f>'Transaction Data'!$F9604*'Transaction Data'!$L9604</f>
        <v>2065</v>
      </c>
      <c r="O9604" s="3">
        <f>'Transaction Data'!$N9604-'Transaction Data'!$M9604</f>
        <v>826</v>
      </c>
      <c r="P9604" s="2">
        <f>DATEDIF('Transaction Data'!$D9604,'Transaction Data'!$A9604,"y")</f>
        <v>46</v>
      </c>
      <c r="Q9604" s="2" t="str">
        <f>FLOOR('Transaction Data'!$P9604,15)&amp;"-"&amp;FLOOR('Transaction Data'!$P9604,15)+14</f>
        <v>45-59</v>
      </c>
      <c r="R9604" s="2" t="str">
        <f>IF('Transaction Data'!$L9604&lt;=10,"Less Expensive","Expensive")</f>
        <v>Less Expensive</v>
      </c>
      <c r="S9604" s="4">
        <f>WEEKDAY('Transaction Data'!$A9604)</f>
        <v>1</v>
      </c>
      <c r="T9604" s="2" t="str">
        <f>IF(WEEKDAY('Transaction Data'!$A9604,2)&lt;6,"Weekday","Weekend")</f>
        <v>Weekend</v>
      </c>
    </row>
    <row r="9605" ht="15.75" customHeight="1">
      <c r="A9605" s="1">
        <v>45492.0</v>
      </c>
      <c r="B9605" s="2" t="s">
        <v>8755</v>
      </c>
      <c r="C9605" s="2" t="s">
        <v>41</v>
      </c>
      <c r="D9605" s="1">
        <v>36401.0</v>
      </c>
      <c r="E9605" s="2" t="s">
        <v>37</v>
      </c>
      <c r="F9605" s="2">
        <v>290.0</v>
      </c>
      <c r="G9605" s="2" t="s">
        <v>28</v>
      </c>
      <c r="H9605" s="2" t="s">
        <v>24</v>
      </c>
      <c r="I9605" s="2" t="s">
        <v>25</v>
      </c>
      <c r="J9605" s="2" t="str">
        <f t="array" ref="J9605">XLOOKUP('Transaction Data'!$G9605,Product_Code,Biscuit_Brand)</f>
        <v>Shortbread</v>
      </c>
      <c r="K9605" s="2">
        <f t="array" ref="K9605">XLOOKUP('Transaction Data'!$G9605,Product_Code,Cost)</f>
        <v>10</v>
      </c>
      <c r="L9605" s="2">
        <f t="array" ref="L9605">XLOOKUP('Transaction Data'!$G9605,Product_Code,Unit_Price)</f>
        <v>45</v>
      </c>
      <c r="M9605" s="3">
        <f>'Transaction Data'!$F9605*'Transaction Data'!$K9605</f>
        <v>2900</v>
      </c>
      <c r="N9605" s="3">
        <f>'Transaction Data'!$F9605*'Transaction Data'!$L9605</f>
        <v>13050</v>
      </c>
      <c r="O9605" s="3">
        <f>'Transaction Data'!$N9605-'Transaction Data'!$M9605</f>
        <v>10150</v>
      </c>
      <c r="P9605" s="2">
        <f>DATEDIF('Transaction Data'!$D9605,'Transaction Data'!$A9605,"y")</f>
        <v>24</v>
      </c>
      <c r="Q9605" s="2" t="str">
        <f>FLOOR('Transaction Data'!$P9605,15)&amp;"-"&amp;FLOOR('Transaction Data'!$P9605,15)+14</f>
        <v>15-29</v>
      </c>
      <c r="R9605" s="2" t="str">
        <f>IF('Transaction Data'!$L9605&lt;=10,"Less Expensive","Expensive")</f>
        <v>Expensive</v>
      </c>
      <c r="S9605" s="4">
        <f>WEEKDAY('Transaction Data'!$A9605)</f>
        <v>6</v>
      </c>
      <c r="T9605" s="2" t="str">
        <f>IF(WEEKDAY('Transaction Data'!$A9605,2)&lt;6,"Weekday","Weekend")</f>
        <v>Weekday</v>
      </c>
    </row>
    <row r="9606" ht="15.75" customHeight="1">
      <c r="A9606" s="1">
        <v>45364.0</v>
      </c>
      <c r="B9606" s="2" t="s">
        <v>8756</v>
      </c>
      <c r="C9606" s="2" t="s">
        <v>32</v>
      </c>
      <c r="D9606" s="1">
        <v>33424.0</v>
      </c>
      <c r="E9606" s="2" t="s">
        <v>27</v>
      </c>
      <c r="F9606" s="2">
        <v>146.0</v>
      </c>
      <c r="G9606" s="2" t="s">
        <v>55</v>
      </c>
      <c r="H9606" s="2" t="s">
        <v>29</v>
      </c>
      <c r="I9606" s="2" t="s">
        <v>25</v>
      </c>
      <c r="J9606" s="2" t="str">
        <f t="array" ref="J9606">XLOOKUP('Transaction Data'!$G9606,Product_Code,Biscuit_Brand)</f>
        <v>Vanilla Wafers</v>
      </c>
      <c r="K9606" s="2">
        <f t="array" ref="K9606">XLOOKUP('Transaction Data'!$G9606,Product_Code,Cost)</f>
        <v>18</v>
      </c>
      <c r="L9606" s="2">
        <f t="array" ref="L9606">XLOOKUP('Transaction Data'!$G9606,Product_Code,Unit_Price)</f>
        <v>36</v>
      </c>
      <c r="M9606" s="3">
        <f>'Transaction Data'!$F9606*'Transaction Data'!$K9606</f>
        <v>2628</v>
      </c>
      <c r="N9606" s="3">
        <f>'Transaction Data'!$F9606*'Transaction Data'!$L9606</f>
        <v>5256</v>
      </c>
      <c r="O9606" s="3">
        <f>'Transaction Data'!$N9606-'Transaction Data'!$M9606</f>
        <v>2628</v>
      </c>
      <c r="P9606" s="2">
        <f>DATEDIF('Transaction Data'!$D9606,'Transaction Data'!$A9606,"y")</f>
        <v>32</v>
      </c>
      <c r="Q9606" s="2" t="str">
        <f>FLOOR('Transaction Data'!$P9606,15)&amp;"-"&amp;FLOOR('Transaction Data'!$P9606,15)+14</f>
        <v>30-44</v>
      </c>
      <c r="R9606" s="2" t="str">
        <f>IF('Transaction Data'!$L9606&lt;=10,"Less Expensive","Expensive")</f>
        <v>Expensive</v>
      </c>
      <c r="S9606" s="4">
        <f>WEEKDAY('Transaction Data'!$A9606)</f>
        <v>4</v>
      </c>
      <c r="T9606" s="2" t="str">
        <f>IF(WEEKDAY('Transaction Data'!$A9606,2)&lt;6,"Weekday","Weekend")</f>
        <v>Weekday</v>
      </c>
    </row>
    <row r="9607" ht="15.75" customHeight="1">
      <c r="A9607" s="1">
        <v>45448.0</v>
      </c>
      <c r="B9607" s="2" t="s">
        <v>8757</v>
      </c>
      <c r="C9607" s="2" t="s">
        <v>21</v>
      </c>
      <c r="D9607" s="1">
        <v>19379.0</v>
      </c>
      <c r="E9607" s="2" t="s">
        <v>22</v>
      </c>
      <c r="F9607" s="2">
        <v>186.0</v>
      </c>
      <c r="G9607" s="2" t="s">
        <v>28</v>
      </c>
      <c r="H9607" s="2" t="s">
        <v>29</v>
      </c>
      <c r="I9607" s="2" t="s">
        <v>25</v>
      </c>
      <c r="J9607" s="2" t="str">
        <f t="array" ref="J9607">XLOOKUP('Transaction Data'!$G9607,Product_Code,Biscuit_Brand)</f>
        <v>Shortbread</v>
      </c>
      <c r="K9607" s="2">
        <f t="array" ref="K9607">XLOOKUP('Transaction Data'!$G9607,Product_Code,Cost)</f>
        <v>10</v>
      </c>
      <c r="L9607" s="2">
        <f t="array" ref="L9607">XLOOKUP('Transaction Data'!$G9607,Product_Code,Unit_Price)</f>
        <v>45</v>
      </c>
      <c r="M9607" s="3">
        <f>'Transaction Data'!$F9607*'Transaction Data'!$K9607</f>
        <v>1860</v>
      </c>
      <c r="N9607" s="3">
        <f>'Transaction Data'!$F9607*'Transaction Data'!$L9607</f>
        <v>8370</v>
      </c>
      <c r="O9607" s="3">
        <f>'Transaction Data'!$N9607-'Transaction Data'!$M9607</f>
        <v>6510</v>
      </c>
      <c r="P9607" s="2">
        <f>DATEDIF('Transaction Data'!$D9607,'Transaction Data'!$A9607,"y")</f>
        <v>71</v>
      </c>
      <c r="Q9607" s="2" t="str">
        <f>FLOOR('Transaction Data'!$P9607,15)&amp;"-"&amp;FLOOR('Transaction Data'!$P9607,15)+14</f>
        <v>60-74</v>
      </c>
      <c r="R9607" s="2" t="str">
        <f>IF('Transaction Data'!$L9607&lt;=10,"Less Expensive","Expensive")</f>
        <v>Expensive</v>
      </c>
      <c r="S9607" s="4">
        <f>WEEKDAY('Transaction Data'!$A9607)</f>
        <v>4</v>
      </c>
      <c r="T9607" s="2" t="str">
        <f>IF(WEEKDAY('Transaction Data'!$A9607,2)&lt;6,"Weekday","Weekend")</f>
        <v>Weekday</v>
      </c>
    </row>
    <row r="9608" ht="15.75" customHeight="1">
      <c r="A9608" s="1">
        <v>45376.0</v>
      </c>
      <c r="B9608" s="2" t="s">
        <v>8758</v>
      </c>
      <c r="C9608" s="2" t="s">
        <v>69</v>
      </c>
      <c r="D9608" s="1">
        <v>25417.0</v>
      </c>
      <c r="E9608" s="2" t="s">
        <v>63</v>
      </c>
      <c r="F9608" s="2">
        <v>68.0</v>
      </c>
      <c r="G9608" s="2" t="s">
        <v>28</v>
      </c>
      <c r="H9608" s="2" t="s">
        <v>34</v>
      </c>
      <c r="I9608" s="2" t="s">
        <v>25</v>
      </c>
      <c r="J9608" s="2" t="str">
        <f t="array" ref="J9608">XLOOKUP('Transaction Data'!$G9608,Product_Code,Biscuit_Brand)</f>
        <v>Shortbread</v>
      </c>
      <c r="K9608" s="2">
        <f t="array" ref="K9608">XLOOKUP('Transaction Data'!$G9608,Product_Code,Cost)</f>
        <v>10</v>
      </c>
      <c r="L9608" s="2">
        <f t="array" ref="L9608">XLOOKUP('Transaction Data'!$G9608,Product_Code,Unit_Price)</f>
        <v>45</v>
      </c>
      <c r="M9608" s="3">
        <f>'Transaction Data'!$F9608*'Transaction Data'!$K9608</f>
        <v>680</v>
      </c>
      <c r="N9608" s="3">
        <f>'Transaction Data'!$F9608*'Transaction Data'!$L9608</f>
        <v>3060</v>
      </c>
      <c r="O9608" s="3">
        <f>'Transaction Data'!$N9608-'Transaction Data'!$M9608</f>
        <v>2380</v>
      </c>
      <c r="P9608" s="2">
        <f>DATEDIF('Transaction Data'!$D9608,'Transaction Data'!$A9608,"y")</f>
        <v>54</v>
      </c>
      <c r="Q9608" s="2" t="str">
        <f>FLOOR('Transaction Data'!$P9608,15)&amp;"-"&amp;FLOOR('Transaction Data'!$P9608,15)+14</f>
        <v>45-59</v>
      </c>
      <c r="R9608" s="2" t="str">
        <f>IF('Transaction Data'!$L9608&lt;=10,"Less Expensive","Expensive")</f>
        <v>Expensive</v>
      </c>
      <c r="S9608" s="4">
        <f>WEEKDAY('Transaction Data'!$A9608)</f>
        <v>2</v>
      </c>
      <c r="T9608" s="2" t="str">
        <f>IF(WEEKDAY('Transaction Data'!$A9608,2)&lt;6,"Weekday","Weekend")</f>
        <v>Weekday</v>
      </c>
    </row>
    <row r="9609" ht="15.75" customHeight="1">
      <c r="A9609" s="1">
        <v>45296.0</v>
      </c>
      <c r="B9609" s="2" t="s">
        <v>1210</v>
      </c>
      <c r="C9609" s="2" t="s">
        <v>51</v>
      </c>
      <c r="D9609" s="1">
        <v>22451.0</v>
      </c>
      <c r="E9609" s="2" t="s">
        <v>22</v>
      </c>
      <c r="F9609" s="2">
        <v>450.0</v>
      </c>
      <c r="G9609" s="2" t="s">
        <v>55</v>
      </c>
      <c r="H9609" s="2" t="s">
        <v>24</v>
      </c>
      <c r="I9609" s="2" t="s">
        <v>25</v>
      </c>
      <c r="J9609" s="2" t="str">
        <f t="array" ref="J9609">XLOOKUP('Transaction Data'!$G9609,Product_Code,Biscuit_Brand)</f>
        <v>Vanilla Wafers</v>
      </c>
      <c r="K9609" s="2">
        <f t="array" ref="K9609">XLOOKUP('Transaction Data'!$G9609,Product_Code,Cost)</f>
        <v>18</v>
      </c>
      <c r="L9609" s="2">
        <f t="array" ref="L9609">XLOOKUP('Transaction Data'!$G9609,Product_Code,Unit_Price)</f>
        <v>36</v>
      </c>
      <c r="M9609" s="3">
        <f>'Transaction Data'!$F9609*'Transaction Data'!$K9609</f>
        <v>8100</v>
      </c>
      <c r="N9609" s="3">
        <f>'Transaction Data'!$F9609*'Transaction Data'!$L9609</f>
        <v>16200</v>
      </c>
      <c r="O9609" s="3">
        <f>'Transaction Data'!$N9609-'Transaction Data'!$M9609</f>
        <v>8100</v>
      </c>
      <c r="P9609" s="2">
        <f>DATEDIF('Transaction Data'!$D9609,'Transaction Data'!$A9609,"y")</f>
        <v>62</v>
      </c>
      <c r="Q9609" s="2" t="str">
        <f>FLOOR('Transaction Data'!$P9609,15)&amp;"-"&amp;FLOOR('Transaction Data'!$P9609,15)+14</f>
        <v>60-74</v>
      </c>
      <c r="R9609" s="2" t="str">
        <f>IF('Transaction Data'!$L9609&lt;=10,"Less Expensive","Expensive")</f>
        <v>Expensive</v>
      </c>
      <c r="S9609" s="4">
        <f>WEEKDAY('Transaction Data'!$A9609)</f>
        <v>6</v>
      </c>
      <c r="T9609" s="2" t="str">
        <f>IF(WEEKDAY('Transaction Data'!$A9609,2)&lt;6,"Weekday","Weekend")</f>
        <v>Weekday</v>
      </c>
    </row>
    <row r="9610" ht="15.75" customHeight="1">
      <c r="A9610" s="1">
        <v>45450.0</v>
      </c>
      <c r="B9610" s="2" t="s">
        <v>8759</v>
      </c>
      <c r="C9610" s="2" t="s">
        <v>32</v>
      </c>
      <c r="D9610" s="1">
        <v>23263.0</v>
      </c>
      <c r="E9610" s="2" t="s">
        <v>22</v>
      </c>
      <c r="F9610" s="2">
        <v>276.0</v>
      </c>
      <c r="G9610" s="2" t="s">
        <v>23</v>
      </c>
      <c r="H9610" s="2" t="s">
        <v>42</v>
      </c>
      <c r="I9610" s="2" t="s">
        <v>25</v>
      </c>
      <c r="J9610" s="2" t="str">
        <f t="array" ref="J9610">XLOOKUP('Transaction Data'!$G9610,Product_Code,Biscuit_Brand)</f>
        <v>Cinnamon Swirls</v>
      </c>
      <c r="K9610" s="2">
        <f t="array" ref="K9610">XLOOKUP('Transaction Data'!$G9610,Product_Code,Cost)</f>
        <v>10</v>
      </c>
      <c r="L9610" s="2">
        <f t="array" ref="L9610">XLOOKUP('Transaction Data'!$G9610,Product_Code,Unit_Price)</f>
        <v>14</v>
      </c>
      <c r="M9610" s="3">
        <f>'Transaction Data'!$F9610*'Transaction Data'!$K9610</f>
        <v>2760</v>
      </c>
      <c r="N9610" s="3">
        <f>'Transaction Data'!$F9610*'Transaction Data'!$L9610</f>
        <v>3864</v>
      </c>
      <c r="O9610" s="3">
        <f>'Transaction Data'!$N9610-'Transaction Data'!$M9610</f>
        <v>1104</v>
      </c>
      <c r="P9610" s="2">
        <f>DATEDIF('Transaction Data'!$D9610,'Transaction Data'!$A9610,"y")</f>
        <v>60</v>
      </c>
      <c r="Q9610" s="2" t="str">
        <f>FLOOR('Transaction Data'!$P9610,15)&amp;"-"&amp;FLOOR('Transaction Data'!$P9610,15)+14</f>
        <v>60-74</v>
      </c>
      <c r="R9610" s="2" t="str">
        <f>IF('Transaction Data'!$L9610&lt;=10,"Less Expensive","Expensive")</f>
        <v>Expensive</v>
      </c>
      <c r="S9610" s="4">
        <f>WEEKDAY('Transaction Data'!$A9610)</f>
        <v>6</v>
      </c>
      <c r="T9610" s="2" t="str">
        <f>IF(WEEKDAY('Transaction Data'!$A9610,2)&lt;6,"Weekday","Weekend")</f>
        <v>Weekday</v>
      </c>
    </row>
    <row r="9611" ht="15.75" customHeight="1">
      <c r="A9611" s="1">
        <v>45460.0</v>
      </c>
      <c r="B9611" s="2" t="s">
        <v>8760</v>
      </c>
      <c r="C9611" s="2" t="s">
        <v>78</v>
      </c>
      <c r="D9611" s="1">
        <v>25921.0</v>
      </c>
      <c r="E9611" s="2" t="s">
        <v>63</v>
      </c>
      <c r="F9611" s="2">
        <v>111.0</v>
      </c>
      <c r="G9611" s="2" t="s">
        <v>57</v>
      </c>
      <c r="H9611" s="2" t="s">
        <v>45</v>
      </c>
      <c r="I9611" s="2" t="s">
        <v>30</v>
      </c>
      <c r="J9611" s="2" t="str">
        <f t="array" ref="J9611">XLOOKUP('Transaction Data'!$G9611,Product_Code,Biscuit_Brand)</f>
        <v>Oatmeal Cookies</v>
      </c>
      <c r="K9611" s="2">
        <f t="array" ref="K9611">XLOOKUP('Transaction Data'!$G9611,Product_Code,Cost)</f>
        <v>19</v>
      </c>
      <c r="L9611" s="2">
        <f t="array" ref="L9611">XLOOKUP('Transaction Data'!$G9611,Product_Code,Unit_Price)</f>
        <v>23</v>
      </c>
      <c r="M9611" s="3">
        <f>'Transaction Data'!$F9611*'Transaction Data'!$K9611</f>
        <v>2109</v>
      </c>
      <c r="N9611" s="3">
        <f>'Transaction Data'!$F9611*'Transaction Data'!$L9611</f>
        <v>2553</v>
      </c>
      <c r="O9611" s="3">
        <f>'Transaction Data'!$N9611-'Transaction Data'!$M9611</f>
        <v>444</v>
      </c>
      <c r="P9611" s="2">
        <f>DATEDIF('Transaction Data'!$D9611,'Transaction Data'!$A9611,"y")</f>
        <v>53</v>
      </c>
      <c r="Q9611" s="2" t="str">
        <f>FLOOR('Transaction Data'!$P9611,15)&amp;"-"&amp;FLOOR('Transaction Data'!$P9611,15)+14</f>
        <v>45-59</v>
      </c>
      <c r="R9611" s="2" t="str">
        <f>IF('Transaction Data'!$L9611&lt;=10,"Less Expensive","Expensive")</f>
        <v>Expensive</v>
      </c>
      <c r="S9611" s="4">
        <f>WEEKDAY('Transaction Data'!$A9611)</f>
        <v>2</v>
      </c>
      <c r="T9611" s="2" t="str">
        <f>IF(WEEKDAY('Transaction Data'!$A9611,2)&lt;6,"Weekday","Weekend")</f>
        <v>Weekday</v>
      </c>
    </row>
    <row r="9612" ht="15.75" customHeight="1">
      <c r="A9612" s="1">
        <v>45342.0</v>
      </c>
      <c r="B9612" s="2" t="s">
        <v>8761</v>
      </c>
      <c r="C9612" s="2" t="s">
        <v>41</v>
      </c>
      <c r="D9612" s="1">
        <v>26795.0</v>
      </c>
      <c r="E9612" s="2" t="s">
        <v>27</v>
      </c>
      <c r="F9612" s="2">
        <v>335.0</v>
      </c>
      <c r="G9612" s="2" t="s">
        <v>61</v>
      </c>
      <c r="H9612" s="2" t="s">
        <v>24</v>
      </c>
      <c r="I9612" s="2" t="s">
        <v>30</v>
      </c>
      <c r="J9612" s="2" t="str">
        <f t="array" ref="J9612">XLOOKUP('Transaction Data'!$G9612,Product_Code,Biscuit_Brand)</f>
        <v>Choco Delight</v>
      </c>
      <c r="K9612" s="2">
        <f t="array" ref="K9612">XLOOKUP('Transaction Data'!$G9612,Product_Code,Cost)</f>
        <v>3</v>
      </c>
      <c r="L9612" s="2">
        <f t="array" ref="L9612">XLOOKUP('Transaction Data'!$G9612,Product_Code,Unit_Price)</f>
        <v>5</v>
      </c>
      <c r="M9612" s="3">
        <f>'Transaction Data'!$F9612*'Transaction Data'!$K9612</f>
        <v>1005</v>
      </c>
      <c r="N9612" s="3">
        <f>'Transaction Data'!$F9612*'Transaction Data'!$L9612</f>
        <v>1675</v>
      </c>
      <c r="O9612" s="3">
        <f>'Transaction Data'!$N9612-'Transaction Data'!$M9612</f>
        <v>670</v>
      </c>
      <c r="P9612" s="2">
        <f>DATEDIF('Transaction Data'!$D9612,'Transaction Data'!$A9612,"y")</f>
        <v>50</v>
      </c>
      <c r="Q9612" s="2" t="str">
        <f>FLOOR('Transaction Data'!$P9612,15)&amp;"-"&amp;FLOOR('Transaction Data'!$P9612,15)+14</f>
        <v>45-59</v>
      </c>
      <c r="R9612" s="2" t="str">
        <f>IF('Transaction Data'!$L9612&lt;=10,"Less Expensive","Expensive")</f>
        <v>Less Expensive</v>
      </c>
      <c r="S9612" s="4">
        <f>WEEKDAY('Transaction Data'!$A9612)</f>
        <v>3</v>
      </c>
      <c r="T9612" s="2" t="str">
        <f>IF(WEEKDAY('Transaction Data'!$A9612,2)&lt;6,"Weekday","Weekend")</f>
        <v>Weekday</v>
      </c>
    </row>
    <row r="9613" ht="15.75" customHeight="1">
      <c r="A9613" s="1">
        <v>45427.0</v>
      </c>
      <c r="B9613" s="2" t="s">
        <v>8762</v>
      </c>
      <c r="C9613" s="2" t="s">
        <v>47</v>
      </c>
      <c r="D9613" s="1">
        <v>18688.0</v>
      </c>
      <c r="E9613" s="2" t="s">
        <v>22</v>
      </c>
      <c r="F9613" s="2">
        <v>396.0</v>
      </c>
      <c r="G9613" s="2" t="s">
        <v>61</v>
      </c>
      <c r="H9613" s="2" t="s">
        <v>29</v>
      </c>
      <c r="I9613" s="2" t="s">
        <v>25</v>
      </c>
      <c r="J9613" s="2" t="str">
        <f t="array" ref="J9613">XLOOKUP('Transaction Data'!$G9613,Product_Code,Biscuit_Brand)</f>
        <v>Choco Delight</v>
      </c>
      <c r="K9613" s="2">
        <f t="array" ref="K9613">XLOOKUP('Transaction Data'!$G9613,Product_Code,Cost)</f>
        <v>3</v>
      </c>
      <c r="L9613" s="2">
        <f t="array" ref="L9613">XLOOKUP('Transaction Data'!$G9613,Product_Code,Unit_Price)</f>
        <v>5</v>
      </c>
      <c r="M9613" s="3">
        <f>'Transaction Data'!$F9613*'Transaction Data'!$K9613</f>
        <v>1188</v>
      </c>
      <c r="N9613" s="3">
        <f>'Transaction Data'!$F9613*'Transaction Data'!$L9613</f>
        <v>1980</v>
      </c>
      <c r="O9613" s="3">
        <f>'Transaction Data'!$N9613-'Transaction Data'!$M9613</f>
        <v>792</v>
      </c>
      <c r="P9613" s="2">
        <f>DATEDIF('Transaction Data'!$D9613,'Transaction Data'!$A9613,"y")</f>
        <v>73</v>
      </c>
      <c r="Q9613" s="2" t="str">
        <f>FLOOR('Transaction Data'!$P9613,15)&amp;"-"&amp;FLOOR('Transaction Data'!$P9613,15)+14</f>
        <v>60-74</v>
      </c>
      <c r="R9613" s="2" t="str">
        <f>IF('Transaction Data'!$L9613&lt;=10,"Less Expensive","Expensive")</f>
        <v>Less Expensive</v>
      </c>
      <c r="S9613" s="4">
        <f>WEEKDAY('Transaction Data'!$A9613)</f>
        <v>4</v>
      </c>
      <c r="T9613" s="2" t="str">
        <f>IF(WEEKDAY('Transaction Data'!$A9613,2)&lt;6,"Weekday","Weekend")</f>
        <v>Weekday</v>
      </c>
    </row>
    <row r="9614" ht="15.75" customHeight="1">
      <c r="A9614" s="1">
        <v>45331.0</v>
      </c>
      <c r="B9614" s="2" t="s">
        <v>8763</v>
      </c>
      <c r="C9614" s="2" t="s">
        <v>69</v>
      </c>
      <c r="D9614" s="1">
        <v>37947.0</v>
      </c>
      <c r="E9614" s="2" t="s">
        <v>37</v>
      </c>
      <c r="F9614" s="2">
        <v>113.0</v>
      </c>
      <c r="G9614" s="2" t="s">
        <v>55</v>
      </c>
      <c r="H9614" s="2" t="s">
        <v>29</v>
      </c>
      <c r="I9614" s="2" t="s">
        <v>25</v>
      </c>
      <c r="J9614" s="2" t="str">
        <f t="array" ref="J9614">XLOOKUP('Transaction Data'!$G9614,Product_Code,Biscuit_Brand)</f>
        <v>Vanilla Wafers</v>
      </c>
      <c r="K9614" s="2">
        <f t="array" ref="K9614">XLOOKUP('Transaction Data'!$G9614,Product_Code,Cost)</f>
        <v>18</v>
      </c>
      <c r="L9614" s="2">
        <f t="array" ref="L9614">XLOOKUP('Transaction Data'!$G9614,Product_Code,Unit_Price)</f>
        <v>36</v>
      </c>
      <c r="M9614" s="3">
        <f>'Transaction Data'!$F9614*'Transaction Data'!$K9614</f>
        <v>2034</v>
      </c>
      <c r="N9614" s="3">
        <f>'Transaction Data'!$F9614*'Transaction Data'!$L9614</f>
        <v>4068</v>
      </c>
      <c r="O9614" s="3">
        <f>'Transaction Data'!$N9614-'Transaction Data'!$M9614</f>
        <v>2034</v>
      </c>
      <c r="P9614" s="2">
        <f>DATEDIF('Transaction Data'!$D9614,'Transaction Data'!$A9614,"y")</f>
        <v>20</v>
      </c>
      <c r="Q9614" s="2" t="str">
        <f>FLOOR('Transaction Data'!$P9614,15)&amp;"-"&amp;FLOOR('Transaction Data'!$P9614,15)+14</f>
        <v>15-29</v>
      </c>
      <c r="R9614" s="2" t="str">
        <f>IF('Transaction Data'!$L9614&lt;=10,"Less Expensive","Expensive")</f>
        <v>Expensive</v>
      </c>
      <c r="S9614" s="4">
        <f>WEEKDAY('Transaction Data'!$A9614)</f>
        <v>6</v>
      </c>
      <c r="T9614" s="2" t="str">
        <f>IF(WEEKDAY('Transaction Data'!$A9614,2)&lt;6,"Weekday","Weekend")</f>
        <v>Weekday</v>
      </c>
    </row>
    <row r="9615" ht="15.75" customHeight="1">
      <c r="A9615" s="1">
        <v>45302.0</v>
      </c>
      <c r="B9615" s="2" t="s">
        <v>8764</v>
      </c>
      <c r="C9615" s="2" t="s">
        <v>47</v>
      </c>
      <c r="D9615" s="1">
        <v>18639.0</v>
      </c>
      <c r="E9615" s="2" t="s">
        <v>37</v>
      </c>
      <c r="F9615" s="2">
        <v>452.0</v>
      </c>
      <c r="G9615" s="2" t="s">
        <v>38</v>
      </c>
      <c r="H9615" s="2" t="s">
        <v>34</v>
      </c>
      <c r="I9615" s="2" t="s">
        <v>25</v>
      </c>
      <c r="J9615" s="2" t="str">
        <f t="array" ref="J9615">XLOOKUP('Transaction Data'!$G9615,Product_Code,Biscuit_Brand)</f>
        <v>Ginger Snaps</v>
      </c>
      <c r="K9615" s="2">
        <f t="array" ref="K9615">XLOOKUP('Transaction Data'!$G9615,Product_Code,Cost)</f>
        <v>14</v>
      </c>
      <c r="L9615" s="2">
        <f t="array" ref="L9615">XLOOKUP('Transaction Data'!$G9615,Product_Code,Unit_Price)</f>
        <v>28</v>
      </c>
      <c r="M9615" s="3">
        <f>'Transaction Data'!$F9615*'Transaction Data'!$K9615</f>
        <v>6328</v>
      </c>
      <c r="N9615" s="3">
        <f>'Transaction Data'!$F9615*'Transaction Data'!$L9615</f>
        <v>12656</v>
      </c>
      <c r="O9615" s="3">
        <f>'Transaction Data'!$N9615-'Transaction Data'!$M9615</f>
        <v>6328</v>
      </c>
      <c r="P9615" s="2">
        <f>DATEDIF('Transaction Data'!$D9615,'Transaction Data'!$A9615,"y")</f>
        <v>73</v>
      </c>
      <c r="Q9615" s="2" t="str">
        <f>FLOOR('Transaction Data'!$P9615,15)&amp;"-"&amp;FLOOR('Transaction Data'!$P9615,15)+14</f>
        <v>60-74</v>
      </c>
      <c r="R9615" s="2" t="str">
        <f>IF('Transaction Data'!$L9615&lt;=10,"Less Expensive","Expensive")</f>
        <v>Expensive</v>
      </c>
      <c r="S9615" s="4">
        <f>WEEKDAY('Transaction Data'!$A9615)</f>
        <v>5</v>
      </c>
      <c r="T9615" s="2" t="str">
        <f>IF(WEEKDAY('Transaction Data'!$A9615,2)&lt;6,"Weekday","Weekend")</f>
        <v>Weekday</v>
      </c>
    </row>
    <row r="9616" ht="15.75" customHeight="1">
      <c r="A9616" s="1">
        <v>45494.0</v>
      </c>
      <c r="B9616" s="2" t="s">
        <v>8765</v>
      </c>
      <c r="C9616" s="2" t="s">
        <v>32</v>
      </c>
      <c r="D9616" s="1">
        <v>23142.0</v>
      </c>
      <c r="E9616" s="2" t="s">
        <v>63</v>
      </c>
      <c r="F9616" s="2">
        <v>167.0</v>
      </c>
      <c r="G9616" s="2" t="s">
        <v>61</v>
      </c>
      <c r="H9616" s="2" t="s">
        <v>24</v>
      </c>
      <c r="I9616" s="2" t="s">
        <v>25</v>
      </c>
      <c r="J9616" s="2" t="str">
        <f t="array" ref="J9616">XLOOKUP('Transaction Data'!$G9616,Product_Code,Biscuit_Brand)</f>
        <v>Choco Delight</v>
      </c>
      <c r="K9616" s="2">
        <f t="array" ref="K9616">XLOOKUP('Transaction Data'!$G9616,Product_Code,Cost)</f>
        <v>3</v>
      </c>
      <c r="L9616" s="2">
        <f t="array" ref="L9616">XLOOKUP('Transaction Data'!$G9616,Product_Code,Unit_Price)</f>
        <v>5</v>
      </c>
      <c r="M9616" s="3">
        <f>'Transaction Data'!$F9616*'Transaction Data'!$K9616</f>
        <v>501</v>
      </c>
      <c r="N9616" s="3">
        <f>'Transaction Data'!$F9616*'Transaction Data'!$L9616</f>
        <v>835</v>
      </c>
      <c r="O9616" s="3">
        <f>'Transaction Data'!$N9616-'Transaction Data'!$M9616</f>
        <v>334</v>
      </c>
      <c r="P9616" s="2">
        <f>DATEDIF('Transaction Data'!$D9616,'Transaction Data'!$A9616,"y")</f>
        <v>61</v>
      </c>
      <c r="Q9616" s="2" t="str">
        <f>FLOOR('Transaction Data'!$P9616,15)&amp;"-"&amp;FLOOR('Transaction Data'!$P9616,15)+14</f>
        <v>60-74</v>
      </c>
      <c r="R9616" s="2" t="str">
        <f>IF('Transaction Data'!$L9616&lt;=10,"Less Expensive","Expensive")</f>
        <v>Less Expensive</v>
      </c>
      <c r="S9616" s="4">
        <f>WEEKDAY('Transaction Data'!$A9616)</f>
        <v>1</v>
      </c>
      <c r="T9616" s="2" t="str">
        <f>IF(WEEKDAY('Transaction Data'!$A9616,2)&lt;6,"Weekday","Weekend")</f>
        <v>Weekend</v>
      </c>
    </row>
    <row r="9617" ht="15.75" customHeight="1">
      <c r="A9617" s="1">
        <v>45461.0</v>
      </c>
      <c r="B9617" s="2" t="s">
        <v>8766</v>
      </c>
      <c r="C9617" s="2" t="s">
        <v>21</v>
      </c>
      <c r="D9617" s="1">
        <v>29362.0</v>
      </c>
      <c r="E9617" s="2" t="s">
        <v>63</v>
      </c>
      <c r="F9617" s="2">
        <v>482.0</v>
      </c>
      <c r="G9617" s="2" t="s">
        <v>60</v>
      </c>
      <c r="H9617" s="2" t="s">
        <v>42</v>
      </c>
      <c r="I9617" s="2" t="s">
        <v>25</v>
      </c>
      <c r="J9617" s="2" t="str">
        <f t="array" ref="J9617">XLOOKUP('Transaction Data'!$G9617,Product_Code,Biscuit_Brand)</f>
        <v>Peanut Butter Bites</v>
      </c>
      <c r="K9617" s="2">
        <f t="array" ref="K9617">XLOOKUP('Transaction Data'!$G9617,Product_Code,Cost)</f>
        <v>5</v>
      </c>
      <c r="L9617" s="2">
        <f t="array" ref="L9617">XLOOKUP('Transaction Data'!$G9617,Product_Code,Unit_Price)</f>
        <v>7</v>
      </c>
      <c r="M9617" s="3">
        <f>'Transaction Data'!$F9617*'Transaction Data'!$K9617</f>
        <v>2410</v>
      </c>
      <c r="N9617" s="3">
        <f>'Transaction Data'!$F9617*'Transaction Data'!$L9617</f>
        <v>3374</v>
      </c>
      <c r="O9617" s="3">
        <f>'Transaction Data'!$N9617-'Transaction Data'!$M9617</f>
        <v>964</v>
      </c>
      <c r="P9617" s="2">
        <f>DATEDIF('Transaction Data'!$D9617,'Transaction Data'!$A9617,"y")</f>
        <v>44</v>
      </c>
      <c r="Q9617" s="2" t="str">
        <f>FLOOR('Transaction Data'!$P9617,15)&amp;"-"&amp;FLOOR('Transaction Data'!$P9617,15)+14</f>
        <v>30-44</v>
      </c>
      <c r="R9617" s="2" t="str">
        <f>IF('Transaction Data'!$L9617&lt;=10,"Less Expensive","Expensive")</f>
        <v>Less Expensive</v>
      </c>
      <c r="S9617" s="4">
        <f>WEEKDAY('Transaction Data'!$A9617)</f>
        <v>3</v>
      </c>
      <c r="T9617" s="2" t="str">
        <f>IF(WEEKDAY('Transaction Data'!$A9617,2)&lt;6,"Weekday","Weekend")</f>
        <v>Weekday</v>
      </c>
    </row>
    <row r="9618" ht="15.75" customHeight="1">
      <c r="A9618" s="1">
        <v>45296.0</v>
      </c>
      <c r="B9618" s="2" t="s">
        <v>5920</v>
      </c>
      <c r="C9618" s="2" t="s">
        <v>21</v>
      </c>
      <c r="D9618" s="1">
        <v>18119.0</v>
      </c>
      <c r="E9618" s="2" t="s">
        <v>63</v>
      </c>
      <c r="F9618" s="2">
        <v>38.0</v>
      </c>
      <c r="G9618" s="2" t="s">
        <v>57</v>
      </c>
      <c r="H9618" s="2" t="s">
        <v>45</v>
      </c>
      <c r="I9618" s="2" t="s">
        <v>25</v>
      </c>
      <c r="J9618" s="2" t="str">
        <f t="array" ref="J9618">XLOOKUP('Transaction Data'!$G9618,Product_Code,Biscuit_Brand)</f>
        <v>Oatmeal Cookies</v>
      </c>
      <c r="K9618" s="2">
        <f t="array" ref="K9618">XLOOKUP('Transaction Data'!$G9618,Product_Code,Cost)</f>
        <v>19</v>
      </c>
      <c r="L9618" s="2">
        <f t="array" ref="L9618">XLOOKUP('Transaction Data'!$G9618,Product_Code,Unit_Price)</f>
        <v>23</v>
      </c>
      <c r="M9618" s="3">
        <f>'Transaction Data'!$F9618*'Transaction Data'!$K9618</f>
        <v>722</v>
      </c>
      <c r="N9618" s="3">
        <f>'Transaction Data'!$F9618*'Transaction Data'!$L9618</f>
        <v>874</v>
      </c>
      <c r="O9618" s="3">
        <f>'Transaction Data'!$N9618-'Transaction Data'!$M9618</f>
        <v>152</v>
      </c>
      <c r="P9618" s="2">
        <f>DATEDIF('Transaction Data'!$D9618,'Transaction Data'!$A9618,"y")</f>
        <v>74</v>
      </c>
      <c r="Q9618" s="2" t="str">
        <f>FLOOR('Transaction Data'!$P9618,15)&amp;"-"&amp;FLOOR('Transaction Data'!$P9618,15)+14</f>
        <v>60-74</v>
      </c>
      <c r="R9618" s="2" t="str">
        <f>IF('Transaction Data'!$L9618&lt;=10,"Less Expensive","Expensive")</f>
        <v>Expensive</v>
      </c>
      <c r="S9618" s="4">
        <f>WEEKDAY('Transaction Data'!$A9618)</f>
        <v>6</v>
      </c>
      <c r="T9618" s="2" t="str">
        <f>IF(WEEKDAY('Transaction Data'!$A9618,2)&lt;6,"Weekday","Weekend")</f>
        <v>Weekday</v>
      </c>
    </row>
    <row r="9619" ht="15.75" customHeight="1">
      <c r="A9619" s="1">
        <v>45374.0</v>
      </c>
      <c r="B9619" s="2" t="s">
        <v>8767</v>
      </c>
      <c r="C9619" s="2" t="s">
        <v>54</v>
      </c>
      <c r="D9619" s="1">
        <v>18851.0</v>
      </c>
      <c r="E9619" s="2" t="s">
        <v>37</v>
      </c>
      <c r="F9619" s="2">
        <v>464.0</v>
      </c>
      <c r="G9619" s="2" t="s">
        <v>55</v>
      </c>
      <c r="H9619" s="2" t="s">
        <v>24</v>
      </c>
      <c r="I9619" s="2" t="s">
        <v>25</v>
      </c>
      <c r="J9619" s="2" t="str">
        <f t="array" ref="J9619">XLOOKUP('Transaction Data'!$G9619,Product_Code,Biscuit_Brand)</f>
        <v>Vanilla Wafers</v>
      </c>
      <c r="K9619" s="2">
        <f t="array" ref="K9619">XLOOKUP('Transaction Data'!$G9619,Product_Code,Cost)</f>
        <v>18</v>
      </c>
      <c r="L9619" s="2">
        <f t="array" ref="L9619">XLOOKUP('Transaction Data'!$G9619,Product_Code,Unit_Price)</f>
        <v>36</v>
      </c>
      <c r="M9619" s="3">
        <f>'Transaction Data'!$F9619*'Transaction Data'!$K9619</f>
        <v>8352</v>
      </c>
      <c r="N9619" s="3">
        <f>'Transaction Data'!$F9619*'Transaction Data'!$L9619</f>
        <v>16704</v>
      </c>
      <c r="O9619" s="3">
        <f>'Transaction Data'!$N9619-'Transaction Data'!$M9619</f>
        <v>8352</v>
      </c>
      <c r="P9619" s="2">
        <f>DATEDIF('Transaction Data'!$D9619,'Transaction Data'!$A9619,"y")</f>
        <v>72</v>
      </c>
      <c r="Q9619" s="2" t="str">
        <f>FLOOR('Transaction Data'!$P9619,15)&amp;"-"&amp;FLOOR('Transaction Data'!$P9619,15)+14</f>
        <v>60-74</v>
      </c>
      <c r="R9619" s="2" t="str">
        <f>IF('Transaction Data'!$L9619&lt;=10,"Less Expensive","Expensive")</f>
        <v>Expensive</v>
      </c>
      <c r="S9619" s="4">
        <f>WEEKDAY('Transaction Data'!$A9619)</f>
        <v>7</v>
      </c>
      <c r="T9619" s="2" t="str">
        <f>IF(WEEKDAY('Transaction Data'!$A9619,2)&lt;6,"Weekday","Weekend")</f>
        <v>Weekend</v>
      </c>
    </row>
    <row r="9620" ht="15.75" customHeight="1">
      <c r="A9620" s="1">
        <v>45299.0</v>
      </c>
      <c r="B9620" s="2" t="s">
        <v>8768</v>
      </c>
      <c r="C9620" s="2" t="s">
        <v>69</v>
      </c>
      <c r="D9620" s="1">
        <v>33914.0</v>
      </c>
      <c r="E9620" s="2" t="s">
        <v>37</v>
      </c>
      <c r="F9620" s="2">
        <v>131.0</v>
      </c>
      <c r="G9620" s="2" t="s">
        <v>60</v>
      </c>
      <c r="H9620" s="2" t="s">
        <v>29</v>
      </c>
      <c r="I9620" s="2" t="s">
        <v>25</v>
      </c>
      <c r="J9620" s="2" t="str">
        <f t="array" ref="J9620">XLOOKUP('Transaction Data'!$G9620,Product_Code,Biscuit_Brand)</f>
        <v>Peanut Butter Bites</v>
      </c>
      <c r="K9620" s="2">
        <f t="array" ref="K9620">XLOOKUP('Transaction Data'!$G9620,Product_Code,Cost)</f>
        <v>5</v>
      </c>
      <c r="L9620" s="2">
        <f t="array" ref="L9620">XLOOKUP('Transaction Data'!$G9620,Product_Code,Unit_Price)</f>
        <v>7</v>
      </c>
      <c r="M9620" s="3">
        <f>'Transaction Data'!$F9620*'Transaction Data'!$K9620</f>
        <v>655</v>
      </c>
      <c r="N9620" s="3">
        <f>'Transaction Data'!$F9620*'Transaction Data'!$L9620</f>
        <v>917</v>
      </c>
      <c r="O9620" s="3">
        <f>'Transaction Data'!$N9620-'Transaction Data'!$M9620</f>
        <v>262</v>
      </c>
      <c r="P9620" s="2">
        <f>DATEDIF('Transaction Data'!$D9620,'Transaction Data'!$A9620,"y")</f>
        <v>31</v>
      </c>
      <c r="Q9620" s="2" t="str">
        <f>FLOOR('Transaction Data'!$P9620,15)&amp;"-"&amp;FLOOR('Transaction Data'!$P9620,15)+14</f>
        <v>30-44</v>
      </c>
      <c r="R9620" s="2" t="str">
        <f>IF('Transaction Data'!$L9620&lt;=10,"Less Expensive","Expensive")</f>
        <v>Less Expensive</v>
      </c>
      <c r="S9620" s="4">
        <f>WEEKDAY('Transaction Data'!$A9620)</f>
        <v>2</v>
      </c>
      <c r="T9620" s="2" t="str">
        <f>IF(WEEKDAY('Transaction Data'!$A9620,2)&lt;6,"Weekday","Weekend")</f>
        <v>Weekday</v>
      </c>
    </row>
    <row r="9621" ht="15.75" customHeight="1">
      <c r="A9621" s="1">
        <v>45473.0</v>
      </c>
      <c r="B9621" s="2" t="s">
        <v>5694</v>
      </c>
      <c r="C9621" s="2" t="s">
        <v>47</v>
      </c>
      <c r="D9621" s="1">
        <v>16508.0</v>
      </c>
      <c r="E9621" s="2" t="s">
        <v>63</v>
      </c>
      <c r="F9621" s="2">
        <v>234.0</v>
      </c>
      <c r="G9621" s="2" t="s">
        <v>60</v>
      </c>
      <c r="H9621" s="2" t="s">
        <v>29</v>
      </c>
      <c r="I9621" s="2" t="s">
        <v>25</v>
      </c>
      <c r="J9621" s="2" t="str">
        <f t="array" ref="J9621">XLOOKUP('Transaction Data'!$G9621,Product_Code,Biscuit_Brand)</f>
        <v>Peanut Butter Bites</v>
      </c>
      <c r="K9621" s="2">
        <f t="array" ref="K9621">XLOOKUP('Transaction Data'!$G9621,Product_Code,Cost)</f>
        <v>5</v>
      </c>
      <c r="L9621" s="2">
        <f t="array" ref="L9621">XLOOKUP('Transaction Data'!$G9621,Product_Code,Unit_Price)</f>
        <v>7</v>
      </c>
      <c r="M9621" s="3">
        <f>'Transaction Data'!$F9621*'Transaction Data'!$K9621</f>
        <v>1170</v>
      </c>
      <c r="N9621" s="3">
        <f>'Transaction Data'!$F9621*'Transaction Data'!$L9621</f>
        <v>1638</v>
      </c>
      <c r="O9621" s="3">
        <f>'Transaction Data'!$N9621-'Transaction Data'!$M9621</f>
        <v>468</v>
      </c>
      <c r="P9621" s="2">
        <f>DATEDIF('Transaction Data'!$D9621,'Transaction Data'!$A9621,"y")</f>
        <v>79</v>
      </c>
      <c r="Q9621" s="2" t="str">
        <f>FLOOR('Transaction Data'!$P9621,15)&amp;"-"&amp;FLOOR('Transaction Data'!$P9621,15)+14</f>
        <v>75-89</v>
      </c>
      <c r="R9621" s="2" t="str">
        <f>IF('Transaction Data'!$L9621&lt;=10,"Less Expensive","Expensive")</f>
        <v>Less Expensive</v>
      </c>
      <c r="S9621" s="4">
        <f>WEEKDAY('Transaction Data'!$A9621)</f>
        <v>1</v>
      </c>
      <c r="T9621" s="2" t="str">
        <f>IF(WEEKDAY('Transaction Data'!$A9621,2)&lt;6,"Weekday","Weekend")</f>
        <v>Weekend</v>
      </c>
    </row>
    <row r="9622" ht="15.75" customHeight="1">
      <c r="A9622" s="1">
        <v>45331.0</v>
      </c>
      <c r="B9622" s="2" t="s">
        <v>8769</v>
      </c>
      <c r="C9622" s="2" t="s">
        <v>41</v>
      </c>
      <c r="D9622" s="1">
        <v>30375.0</v>
      </c>
      <c r="E9622" s="2" t="s">
        <v>27</v>
      </c>
      <c r="F9622" s="2">
        <v>44.0</v>
      </c>
      <c r="G9622" s="2" t="s">
        <v>38</v>
      </c>
      <c r="H9622" s="2" t="s">
        <v>34</v>
      </c>
      <c r="I9622" s="2" t="s">
        <v>25</v>
      </c>
      <c r="J9622" s="2" t="str">
        <f t="array" ref="J9622">XLOOKUP('Transaction Data'!$G9622,Product_Code,Biscuit_Brand)</f>
        <v>Ginger Snaps</v>
      </c>
      <c r="K9622" s="2">
        <f t="array" ref="K9622">XLOOKUP('Transaction Data'!$G9622,Product_Code,Cost)</f>
        <v>14</v>
      </c>
      <c r="L9622" s="2">
        <f t="array" ref="L9622">XLOOKUP('Transaction Data'!$G9622,Product_Code,Unit_Price)</f>
        <v>28</v>
      </c>
      <c r="M9622" s="3">
        <f>'Transaction Data'!$F9622*'Transaction Data'!$K9622</f>
        <v>616</v>
      </c>
      <c r="N9622" s="3">
        <f>'Transaction Data'!$F9622*'Transaction Data'!$L9622</f>
        <v>1232</v>
      </c>
      <c r="O9622" s="3">
        <f>'Transaction Data'!$N9622-'Transaction Data'!$M9622</f>
        <v>616</v>
      </c>
      <c r="P9622" s="2">
        <f>DATEDIF('Transaction Data'!$D9622,'Transaction Data'!$A9622,"y")</f>
        <v>40</v>
      </c>
      <c r="Q9622" s="2" t="str">
        <f>FLOOR('Transaction Data'!$P9622,15)&amp;"-"&amp;FLOOR('Transaction Data'!$P9622,15)+14</f>
        <v>30-44</v>
      </c>
      <c r="R9622" s="2" t="str">
        <f>IF('Transaction Data'!$L9622&lt;=10,"Less Expensive","Expensive")</f>
        <v>Expensive</v>
      </c>
      <c r="S9622" s="4">
        <f>WEEKDAY('Transaction Data'!$A9622)</f>
        <v>6</v>
      </c>
      <c r="T9622" s="2" t="str">
        <f>IF(WEEKDAY('Transaction Data'!$A9622,2)&lt;6,"Weekday","Weekend")</f>
        <v>Weekday</v>
      </c>
    </row>
    <row r="9623" ht="15.75" customHeight="1">
      <c r="A9623" s="1">
        <v>45472.0</v>
      </c>
      <c r="B9623" s="2" t="s">
        <v>8770</v>
      </c>
      <c r="C9623" s="2" t="s">
        <v>54</v>
      </c>
      <c r="D9623" s="1">
        <v>17302.0</v>
      </c>
      <c r="E9623" s="2" t="s">
        <v>27</v>
      </c>
      <c r="F9623" s="2">
        <v>365.0</v>
      </c>
      <c r="G9623" s="2" t="s">
        <v>38</v>
      </c>
      <c r="H9623" s="2" t="s">
        <v>24</v>
      </c>
      <c r="I9623" s="2" t="s">
        <v>25</v>
      </c>
      <c r="J9623" s="2" t="str">
        <f t="array" ref="J9623">XLOOKUP('Transaction Data'!$G9623,Product_Code,Biscuit_Brand)</f>
        <v>Ginger Snaps</v>
      </c>
      <c r="K9623" s="2">
        <f t="array" ref="K9623">XLOOKUP('Transaction Data'!$G9623,Product_Code,Cost)</f>
        <v>14</v>
      </c>
      <c r="L9623" s="2">
        <f t="array" ref="L9623">XLOOKUP('Transaction Data'!$G9623,Product_Code,Unit_Price)</f>
        <v>28</v>
      </c>
      <c r="M9623" s="3">
        <f>'Transaction Data'!$F9623*'Transaction Data'!$K9623</f>
        <v>5110</v>
      </c>
      <c r="N9623" s="3">
        <f>'Transaction Data'!$F9623*'Transaction Data'!$L9623</f>
        <v>10220</v>
      </c>
      <c r="O9623" s="3">
        <f>'Transaction Data'!$N9623-'Transaction Data'!$M9623</f>
        <v>5110</v>
      </c>
      <c r="P9623" s="2">
        <f>DATEDIF('Transaction Data'!$D9623,'Transaction Data'!$A9623,"y")</f>
        <v>77</v>
      </c>
      <c r="Q9623" s="2" t="str">
        <f>FLOOR('Transaction Data'!$P9623,15)&amp;"-"&amp;FLOOR('Transaction Data'!$P9623,15)+14</f>
        <v>75-89</v>
      </c>
      <c r="R9623" s="2" t="str">
        <f>IF('Transaction Data'!$L9623&lt;=10,"Less Expensive","Expensive")</f>
        <v>Expensive</v>
      </c>
      <c r="S9623" s="4">
        <f>WEEKDAY('Transaction Data'!$A9623)</f>
        <v>7</v>
      </c>
      <c r="T9623" s="2" t="str">
        <f>IF(WEEKDAY('Transaction Data'!$A9623,2)&lt;6,"Weekday","Weekend")</f>
        <v>Weekend</v>
      </c>
    </row>
    <row r="9624" ht="15.75" customHeight="1">
      <c r="A9624" s="1">
        <v>45352.0</v>
      </c>
      <c r="B9624" s="2" t="s">
        <v>8771</v>
      </c>
      <c r="C9624" s="2" t="s">
        <v>32</v>
      </c>
      <c r="D9624" s="1">
        <v>26977.0</v>
      </c>
      <c r="E9624" s="2" t="s">
        <v>63</v>
      </c>
      <c r="F9624" s="2">
        <v>481.0</v>
      </c>
      <c r="G9624" s="2" t="s">
        <v>28</v>
      </c>
      <c r="H9624" s="2" t="s">
        <v>42</v>
      </c>
      <c r="I9624" s="2" t="s">
        <v>25</v>
      </c>
      <c r="J9624" s="2" t="str">
        <f t="array" ref="J9624">XLOOKUP('Transaction Data'!$G9624,Product_Code,Biscuit_Brand)</f>
        <v>Shortbread</v>
      </c>
      <c r="K9624" s="2">
        <f t="array" ref="K9624">XLOOKUP('Transaction Data'!$G9624,Product_Code,Cost)</f>
        <v>10</v>
      </c>
      <c r="L9624" s="2">
        <f t="array" ref="L9624">XLOOKUP('Transaction Data'!$G9624,Product_Code,Unit_Price)</f>
        <v>45</v>
      </c>
      <c r="M9624" s="3">
        <f>'Transaction Data'!$F9624*'Transaction Data'!$K9624</f>
        <v>4810</v>
      </c>
      <c r="N9624" s="3">
        <f>'Transaction Data'!$F9624*'Transaction Data'!$L9624</f>
        <v>21645</v>
      </c>
      <c r="O9624" s="3">
        <f>'Transaction Data'!$N9624-'Transaction Data'!$M9624</f>
        <v>16835</v>
      </c>
      <c r="P9624" s="2">
        <f>DATEDIF('Transaction Data'!$D9624,'Transaction Data'!$A9624,"y")</f>
        <v>50</v>
      </c>
      <c r="Q9624" s="2" t="str">
        <f>FLOOR('Transaction Data'!$P9624,15)&amp;"-"&amp;FLOOR('Transaction Data'!$P9624,15)+14</f>
        <v>45-59</v>
      </c>
      <c r="R9624" s="2" t="str">
        <f>IF('Transaction Data'!$L9624&lt;=10,"Less Expensive","Expensive")</f>
        <v>Expensive</v>
      </c>
      <c r="S9624" s="4">
        <f>WEEKDAY('Transaction Data'!$A9624)</f>
        <v>6</v>
      </c>
      <c r="T9624" s="2" t="str">
        <f>IF(WEEKDAY('Transaction Data'!$A9624,2)&lt;6,"Weekday","Weekend")</f>
        <v>Weekday</v>
      </c>
    </row>
    <row r="9625" ht="15.75" customHeight="1">
      <c r="A9625" s="1">
        <v>45456.0</v>
      </c>
      <c r="B9625" s="2" t="s">
        <v>8772</v>
      </c>
      <c r="C9625" s="2" t="s">
        <v>54</v>
      </c>
      <c r="D9625" s="1">
        <v>32524.0</v>
      </c>
      <c r="E9625" s="2" t="s">
        <v>22</v>
      </c>
      <c r="F9625" s="2">
        <v>286.0</v>
      </c>
      <c r="G9625" s="2" t="s">
        <v>38</v>
      </c>
      <c r="H9625" s="2" t="s">
        <v>45</v>
      </c>
      <c r="I9625" s="2" t="s">
        <v>25</v>
      </c>
      <c r="J9625" s="2" t="str">
        <f t="array" ref="J9625">XLOOKUP('Transaction Data'!$G9625,Product_Code,Biscuit_Brand)</f>
        <v>Ginger Snaps</v>
      </c>
      <c r="K9625" s="2">
        <f t="array" ref="K9625">XLOOKUP('Transaction Data'!$G9625,Product_Code,Cost)</f>
        <v>14</v>
      </c>
      <c r="L9625" s="2">
        <f t="array" ref="L9625">XLOOKUP('Transaction Data'!$G9625,Product_Code,Unit_Price)</f>
        <v>28</v>
      </c>
      <c r="M9625" s="3">
        <f>'Transaction Data'!$F9625*'Transaction Data'!$K9625</f>
        <v>4004</v>
      </c>
      <c r="N9625" s="3">
        <f>'Transaction Data'!$F9625*'Transaction Data'!$L9625</f>
        <v>8008</v>
      </c>
      <c r="O9625" s="3">
        <f>'Transaction Data'!$N9625-'Transaction Data'!$M9625</f>
        <v>4004</v>
      </c>
      <c r="P9625" s="2">
        <f>DATEDIF('Transaction Data'!$D9625,'Transaction Data'!$A9625,"y")</f>
        <v>35</v>
      </c>
      <c r="Q9625" s="2" t="str">
        <f>FLOOR('Transaction Data'!$P9625,15)&amp;"-"&amp;FLOOR('Transaction Data'!$P9625,15)+14</f>
        <v>30-44</v>
      </c>
      <c r="R9625" s="2" t="str">
        <f>IF('Transaction Data'!$L9625&lt;=10,"Less Expensive","Expensive")</f>
        <v>Expensive</v>
      </c>
      <c r="S9625" s="4">
        <f>WEEKDAY('Transaction Data'!$A9625)</f>
        <v>5</v>
      </c>
      <c r="T9625" s="2" t="str">
        <f>IF(WEEKDAY('Transaction Data'!$A9625,2)&lt;6,"Weekday","Weekend")</f>
        <v>Weekday</v>
      </c>
    </row>
    <row r="9626" ht="15.75" customHeight="1">
      <c r="A9626" s="1">
        <v>45351.0</v>
      </c>
      <c r="B9626" s="2" t="s">
        <v>8773</v>
      </c>
      <c r="C9626" s="2" t="s">
        <v>54</v>
      </c>
      <c r="D9626" s="1">
        <v>24096.0</v>
      </c>
      <c r="E9626" s="2" t="s">
        <v>63</v>
      </c>
      <c r="F9626" s="2">
        <v>168.0</v>
      </c>
      <c r="G9626" s="2" t="s">
        <v>38</v>
      </c>
      <c r="H9626" s="2" t="s">
        <v>24</v>
      </c>
      <c r="I9626" s="2" t="s">
        <v>25</v>
      </c>
      <c r="J9626" s="2" t="str">
        <f t="array" ref="J9626">XLOOKUP('Transaction Data'!$G9626,Product_Code,Biscuit_Brand)</f>
        <v>Ginger Snaps</v>
      </c>
      <c r="K9626" s="2">
        <f t="array" ref="K9626">XLOOKUP('Transaction Data'!$G9626,Product_Code,Cost)</f>
        <v>14</v>
      </c>
      <c r="L9626" s="2">
        <f t="array" ref="L9626">XLOOKUP('Transaction Data'!$G9626,Product_Code,Unit_Price)</f>
        <v>28</v>
      </c>
      <c r="M9626" s="3">
        <f>'Transaction Data'!$F9626*'Transaction Data'!$K9626</f>
        <v>2352</v>
      </c>
      <c r="N9626" s="3">
        <f>'Transaction Data'!$F9626*'Transaction Data'!$L9626</f>
        <v>4704</v>
      </c>
      <c r="O9626" s="3">
        <f>'Transaction Data'!$N9626-'Transaction Data'!$M9626</f>
        <v>2352</v>
      </c>
      <c r="P9626" s="2">
        <f>DATEDIF('Transaction Data'!$D9626,'Transaction Data'!$A9626,"y")</f>
        <v>58</v>
      </c>
      <c r="Q9626" s="2" t="str">
        <f>FLOOR('Transaction Data'!$P9626,15)&amp;"-"&amp;FLOOR('Transaction Data'!$P9626,15)+14</f>
        <v>45-59</v>
      </c>
      <c r="R9626" s="2" t="str">
        <f>IF('Transaction Data'!$L9626&lt;=10,"Less Expensive","Expensive")</f>
        <v>Expensive</v>
      </c>
      <c r="S9626" s="4">
        <f>WEEKDAY('Transaction Data'!$A9626)</f>
        <v>5</v>
      </c>
      <c r="T9626" s="2" t="str">
        <f>IF(WEEKDAY('Transaction Data'!$A9626,2)&lt;6,"Weekday","Weekend")</f>
        <v>Weekday</v>
      </c>
    </row>
    <row r="9627" ht="15.75" customHeight="1">
      <c r="A9627" s="1">
        <v>45302.0</v>
      </c>
      <c r="B9627" s="2" t="s">
        <v>8774</v>
      </c>
      <c r="C9627" s="2" t="s">
        <v>72</v>
      </c>
      <c r="D9627" s="1">
        <v>22223.0</v>
      </c>
      <c r="E9627" s="2" t="s">
        <v>27</v>
      </c>
      <c r="F9627" s="2">
        <v>394.0</v>
      </c>
      <c r="G9627" s="2" t="s">
        <v>33</v>
      </c>
      <c r="H9627" s="2" t="s">
        <v>29</v>
      </c>
      <c r="I9627" s="2" t="s">
        <v>25</v>
      </c>
      <c r="J9627" s="2" t="str">
        <f t="array" ref="J9627">XLOOKUP('Transaction Data'!$G9627,Product_Code,Biscuit_Brand)</f>
        <v>Caramel Biscuits</v>
      </c>
      <c r="K9627" s="2">
        <f t="array" ref="K9627">XLOOKUP('Transaction Data'!$G9627,Product_Code,Cost)</f>
        <v>18</v>
      </c>
      <c r="L9627" s="2">
        <f t="array" ref="L9627">XLOOKUP('Transaction Data'!$G9627,Product_Code,Unit_Price)</f>
        <v>22</v>
      </c>
      <c r="M9627" s="3">
        <f>'Transaction Data'!$F9627*'Transaction Data'!$K9627</f>
        <v>7092</v>
      </c>
      <c r="N9627" s="3">
        <f>'Transaction Data'!$F9627*'Transaction Data'!$L9627</f>
        <v>8668</v>
      </c>
      <c r="O9627" s="3">
        <f>'Transaction Data'!$N9627-'Transaction Data'!$M9627</f>
        <v>1576</v>
      </c>
      <c r="P9627" s="2">
        <f>DATEDIF('Transaction Data'!$D9627,'Transaction Data'!$A9627,"y")</f>
        <v>63</v>
      </c>
      <c r="Q9627" s="2" t="str">
        <f>FLOOR('Transaction Data'!$P9627,15)&amp;"-"&amp;FLOOR('Transaction Data'!$P9627,15)+14</f>
        <v>60-74</v>
      </c>
      <c r="R9627" s="2" t="str">
        <f>IF('Transaction Data'!$L9627&lt;=10,"Less Expensive","Expensive")</f>
        <v>Expensive</v>
      </c>
      <c r="S9627" s="4">
        <f>WEEKDAY('Transaction Data'!$A9627)</f>
        <v>5</v>
      </c>
      <c r="T9627" s="2" t="str">
        <f>IF(WEEKDAY('Transaction Data'!$A9627,2)&lt;6,"Weekday","Weekend")</f>
        <v>Weekday</v>
      </c>
    </row>
    <row r="9628" ht="15.75" customHeight="1">
      <c r="A9628" s="1">
        <v>45457.0</v>
      </c>
      <c r="B9628" s="2" t="s">
        <v>8775</v>
      </c>
      <c r="C9628" s="2" t="s">
        <v>51</v>
      </c>
      <c r="D9628" s="1">
        <v>27544.0</v>
      </c>
      <c r="E9628" s="2" t="s">
        <v>27</v>
      </c>
      <c r="F9628" s="2">
        <v>19.0</v>
      </c>
      <c r="G9628" s="2" t="s">
        <v>44</v>
      </c>
      <c r="H9628" s="2" t="s">
        <v>29</v>
      </c>
      <c r="I9628" s="2" t="s">
        <v>25</v>
      </c>
      <c r="J9628" s="2" t="str">
        <f t="array" ref="J9628">XLOOKUP('Transaction Data'!$G9628,Product_Code,Biscuit_Brand)</f>
        <v>Butter Crunch</v>
      </c>
      <c r="K9628" s="2">
        <f t="array" ref="K9628">XLOOKUP('Transaction Data'!$G9628,Product_Code,Cost)</f>
        <v>10</v>
      </c>
      <c r="L9628" s="2">
        <f t="array" ref="L9628">XLOOKUP('Transaction Data'!$G9628,Product_Code,Unit_Price)</f>
        <v>11</v>
      </c>
      <c r="M9628" s="3">
        <f>'Transaction Data'!$F9628*'Transaction Data'!$K9628</f>
        <v>190</v>
      </c>
      <c r="N9628" s="3">
        <f>'Transaction Data'!$F9628*'Transaction Data'!$L9628</f>
        <v>209</v>
      </c>
      <c r="O9628" s="3">
        <f>'Transaction Data'!$N9628-'Transaction Data'!$M9628</f>
        <v>19</v>
      </c>
      <c r="P9628" s="2">
        <f>DATEDIF('Transaction Data'!$D9628,'Transaction Data'!$A9628,"y")</f>
        <v>49</v>
      </c>
      <c r="Q9628" s="2" t="str">
        <f>FLOOR('Transaction Data'!$P9628,15)&amp;"-"&amp;FLOOR('Transaction Data'!$P9628,15)+14</f>
        <v>45-59</v>
      </c>
      <c r="R9628" s="2" t="str">
        <f>IF('Transaction Data'!$L9628&lt;=10,"Less Expensive","Expensive")</f>
        <v>Expensive</v>
      </c>
      <c r="S9628" s="4">
        <f>WEEKDAY('Transaction Data'!$A9628)</f>
        <v>6</v>
      </c>
      <c r="T9628" s="2" t="str">
        <f>IF(WEEKDAY('Transaction Data'!$A9628,2)&lt;6,"Weekday","Weekend")</f>
        <v>Weekday</v>
      </c>
    </row>
    <row r="9629" ht="15.75" customHeight="1">
      <c r="A9629" s="1">
        <v>45467.0</v>
      </c>
      <c r="B9629" s="2" t="s">
        <v>8776</v>
      </c>
      <c r="C9629" s="2" t="s">
        <v>69</v>
      </c>
      <c r="D9629" s="1">
        <v>30562.0</v>
      </c>
      <c r="E9629" s="2" t="s">
        <v>63</v>
      </c>
      <c r="F9629" s="2">
        <v>139.0</v>
      </c>
      <c r="G9629" s="2" t="s">
        <v>55</v>
      </c>
      <c r="H9629" s="2" t="s">
        <v>34</v>
      </c>
      <c r="I9629" s="2" t="s">
        <v>25</v>
      </c>
      <c r="J9629" s="2" t="str">
        <f t="array" ref="J9629">XLOOKUP('Transaction Data'!$G9629,Product_Code,Biscuit_Brand)</f>
        <v>Vanilla Wafers</v>
      </c>
      <c r="K9629" s="2">
        <f t="array" ref="K9629">XLOOKUP('Transaction Data'!$G9629,Product_Code,Cost)</f>
        <v>18</v>
      </c>
      <c r="L9629" s="2">
        <f t="array" ref="L9629">XLOOKUP('Transaction Data'!$G9629,Product_Code,Unit_Price)</f>
        <v>36</v>
      </c>
      <c r="M9629" s="3">
        <f>'Transaction Data'!$F9629*'Transaction Data'!$K9629</f>
        <v>2502</v>
      </c>
      <c r="N9629" s="3">
        <f>'Transaction Data'!$F9629*'Transaction Data'!$L9629</f>
        <v>5004</v>
      </c>
      <c r="O9629" s="3">
        <f>'Transaction Data'!$N9629-'Transaction Data'!$M9629</f>
        <v>2502</v>
      </c>
      <c r="P9629" s="2">
        <f>DATEDIF('Transaction Data'!$D9629,'Transaction Data'!$A9629,"y")</f>
        <v>40</v>
      </c>
      <c r="Q9629" s="2" t="str">
        <f>FLOOR('Transaction Data'!$P9629,15)&amp;"-"&amp;FLOOR('Transaction Data'!$P9629,15)+14</f>
        <v>30-44</v>
      </c>
      <c r="R9629" s="2" t="str">
        <f>IF('Transaction Data'!$L9629&lt;=10,"Less Expensive","Expensive")</f>
        <v>Expensive</v>
      </c>
      <c r="S9629" s="4">
        <f>WEEKDAY('Transaction Data'!$A9629)</f>
        <v>2</v>
      </c>
      <c r="T9629" s="2" t="str">
        <f>IF(WEEKDAY('Transaction Data'!$A9629,2)&lt;6,"Weekday","Weekend")</f>
        <v>Weekday</v>
      </c>
    </row>
    <row r="9630" ht="15.75" customHeight="1">
      <c r="A9630" s="1">
        <v>45369.0</v>
      </c>
      <c r="B9630" s="2" t="s">
        <v>8777</v>
      </c>
      <c r="C9630" s="2" t="s">
        <v>78</v>
      </c>
      <c r="D9630" s="1">
        <v>37754.0</v>
      </c>
      <c r="E9630" s="2" t="s">
        <v>27</v>
      </c>
      <c r="F9630" s="2">
        <v>134.0</v>
      </c>
      <c r="G9630" s="2" t="s">
        <v>61</v>
      </c>
      <c r="H9630" s="2" t="s">
        <v>24</v>
      </c>
      <c r="I9630" s="2" t="s">
        <v>25</v>
      </c>
      <c r="J9630" s="2" t="str">
        <f t="array" ref="J9630">XLOOKUP('Transaction Data'!$G9630,Product_Code,Biscuit_Brand)</f>
        <v>Choco Delight</v>
      </c>
      <c r="K9630" s="2">
        <f t="array" ref="K9630">XLOOKUP('Transaction Data'!$G9630,Product_Code,Cost)</f>
        <v>3</v>
      </c>
      <c r="L9630" s="2">
        <f t="array" ref="L9630">XLOOKUP('Transaction Data'!$G9630,Product_Code,Unit_Price)</f>
        <v>5</v>
      </c>
      <c r="M9630" s="3">
        <f>'Transaction Data'!$F9630*'Transaction Data'!$K9630</f>
        <v>402</v>
      </c>
      <c r="N9630" s="3">
        <f>'Transaction Data'!$F9630*'Transaction Data'!$L9630</f>
        <v>670</v>
      </c>
      <c r="O9630" s="3">
        <f>'Transaction Data'!$N9630-'Transaction Data'!$M9630</f>
        <v>268</v>
      </c>
      <c r="P9630" s="2">
        <f>DATEDIF('Transaction Data'!$D9630,'Transaction Data'!$A9630,"y")</f>
        <v>20</v>
      </c>
      <c r="Q9630" s="2" t="str">
        <f>FLOOR('Transaction Data'!$P9630,15)&amp;"-"&amp;FLOOR('Transaction Data'!$P9630,15)+14</f>
        <v>15-29</v>
      </c>
      <c r="R9630" s="2" t="str">
        <f>IF('Transaction Data'!$L9630&lt;=10,"Less Expensive","Expensive")</f>
        <v>Less Expensive</v>
      </c>
      <c r="S9630" s="4">
        <f>WEEKDAY('Transaction Data'!$A9630)</f>
        <v>2</v>
      </c>
      <c r="T9630" s="2" t="str">
        <f>IF(WEEKDAY('Transaction Data'!$A9630,2)&lt;6,"Weekday","Weekend")</f>
        <v>Weekday</v>
      </c>
    </row>
    <row r="9631" ht="15.75" customHeight="1">
      <c r="A9631" s="1">
        <v>45408.0</v>
      </c>
      <c r="B9631" s="2" t="s">
        <v>8778</v>
      </c>
      <c r="C9631" s="2" t="s">
        <v>65</v>
      </c>
      <c r="D9631" s="1">
        <v>21171.0</v>
      </c>
      <c r="E9631" s="2" t="s">
        <v>63</v>
      </c>
      <c r="F9631" s="2">
        <v>340.0</v>
      </c>
      <c r="G9631" s="2" t="s">
        <v>44</v>
      </c>
      <c r="H9631" s="2" t="s">
        <v>42</v>
      </c>
      <c r="I9631" s="2" t="s">
        <v>25</v>
      </c>
      <c r="J9631" s="2" t="str">
        <f t="array" ref="J9631">XLOOKUP('Transaction Data'!$G9631,Product_Code,Biscuit_Brand)</f>
        <v>Butter Crunch</v>
      </c>
      <c r="K9631" s="2">
        <f t="array" ref="K9631">XLOOKUP('Transaction Data'!$G9631,Product_Code,Cost)</f>
        <v>10</v>
      </c>
      <c r="L9631" s="2">
        <f t="array" ref="L9631">XLOOKUP('Transaction Data'!$G9631,Product_Code,Unit_Price)</f>
        <v>11</v>
      </c>
      <c r="M9631" s="3">
        <f>'Transaction Data'!$F9631*'Transaction Data'!$K9631</f>
        <v>3400</v>
      </c>
      <c r="N9631" s="3">
        <f>'Transaction Data'!$F9631*'Transaction Data'!$L9631</f>
        <v>3740</v>
      </c>
      <c r="O9631" s="3">
        <f>'Transaction Data'!$N9631-'Transaction Data'!$M9631</f>
        <v>340</v>
      </c>
      <c r="P9631" s="2">
        <f>DATEDIF('Transaction Data'!$D9631,'Transaction Data'!$A9631,"y")</f>
        <v>66</v>
      </c>
      <c r="Q9631" s="2" t="str">
        <f>FLOOR('Transaction Data'!$P9631,15)&amp;"-"&amp;FLOOR('Transaction Data'!$P9631,15)+14</f>
        <v>60-74</v>
      </c>
      <c r="R9631" s="2" t="str">
        <f>IF('Transaction Data'!$L9631&lt;=10,"Less Expensive","Expensive")</f>
        <v>Expensive</v>
      </c>
      <c r="S9631" s="4">
        <f>WEEKDAY('Transaction Data'!$A9631)</f>
        <v>6</v>
      </c>
      <c r="T9631" s="2" t="str">
        <f>IF(WEEKDAY('Transaction Data'!$A9631,2)&lt;6,"Weekday","Weekend")</f>
        <v>Weekday</v>
      </c>
    </row>
    <row r="9632" ht="15.75" customHeight="1">
      <c r="A9632" s="1">
        <v>45295.0</v>
      </c>
      <c r="B9632" s="2" t="s">
        <v>8779</v>
      </c>
      <c r="C9632" s="2" t="s">
        <v>65</v>
      </c>
      <c r="D9632" s="1">
        <v>34536.0</v>
      </c>
      <c r="E9632" s="2" t="s">
        <v>22</v>
      </c>
      <c r="F9632" s="2">
        <v>235.0</v>
      </c>
      <c r="G9632" s="2" t="s">
        <v>60</v>
      </c>
      <c r="H9632" s="2" t="s">
        <v>45</v>
      </c>
      <c r="I9632" s="2" t="s">
        <v>25</v>
      </c>
      <c r="J9632" s="2" t="str">
        <f t="array" ref="J9632">XLOOKUP('Transaction Data'!$G9632,Product_Code,Biscuit_Brand)</f>
        <v>Peanut Butter Bites</v>
      </c>
      <c r="K9632" s="2">
        <f t="array" ref="K9632">XLOOKUP('Transaction Data'!$G9632,Product_Code,Cost)</f>
        <v>5</v>
      </c>
      <c r="L9632" s="2">
        <f t="array" ref="L9632">XLOOKUP('Transaction Data'!$G9632,Product_Code,Unit_Price)</f>
        <v>7</v>
      </c>
      <c r="M9632" s="3">
        <f>'Transaction Data'!$F9632*'Transaction Data'!$K9632</f>
        <v>1175</v>
      </c>
      <c r="N9632" s="3">
        <f>'Transaction Data'!$F9632*'Transaction Data'!$L9632</f>
        <v>1645</v>
      </c>
      <c r="O9632" s="3">
        <f>'Transaction Data'!$N9632-'Transaction Data'!$M9632</f>
        <v>470</v>
      </c>
      <c r="P9632" s="2">
        <f>DATEDIF('Transaction Data'!$D9632,'Transaction Data'!$A9632,"y")</f>
        <v>29</v>
      </c>
      <c r="Q9632" s="2" t="str">
        <f>FLOOR('Transaction Data'!$P9632,15)&amp;"-"&amp;FLOOR('Transaction Data'!$P9632,15)+14</f>
        <v>15-29</v>
      </c>
      <c r="R9632" s="2" t="str">
        <f>IF('Transaction Data'!$L9632&lt;=10,"Less Expensive","Expensive")</f>
        <v>Less Expensive</v>
      </c>
      <c r="S9632" s="4">
        <f>WEEKDAY('Transaction Data'!$A9632)</f>
        <v>5</v>
      </c>
      <c r="T9632" s="2" t="str">
        <f>IF(WEEKDAY('Transaction Data'!$A9632,2)&lt;6,"Weekday","Weekend")</f>
        <v>Weekday</v>
      </c>
    </row>
    <row r="9633" ht="15.75" customHeight="1">
      <c r="A9633" s="1">
        <v>45411.0</v>
      </c>
      <c r="B9633" s="2" t="s">
        <v>8780</v>
      </c>
      <c r="C9633" s="2" t="s">
        <v>32</v>
      </c>
      <c r="D9633" s="1">
        <v>27946.0</v>
      </c>
      <c r="E9633" s="2" t="s">
        <v>22</v>
      </c>
      <c r="F9633" s="2">
        <v>456.0</v>
      </c>
      <c r="G9633" s="2" t="s">
        <v>48</v>
      </c>
      <c r="H9633" s="2" t="s">
        <v>24</v>
      </c>
      <c r="I9633" s="2" t="s">
        <v>25</v>
      </c>
      <c r="J9633" s="2" t="str">
        <f t="array" ref="J9633">XLOOKUP('Transaction Data'!$G9633,Product_Code,Biscuit_Brand)</f>
        <v>Lemon Crisps</v>
      </c>
      <c r="K9633" s="2">
        <f t="array" ref="K9633">XLOOKUP('Transaction Data'!$G9633,Product_Code,Cost)</f>
        <v>7</v>
      </c>
      <c r="L9633" s="2">
        <f t="array" ref="L9633">XLOOKUP('Transaction Data'!$G9633,Product_Code,Unit_Price)</f>
        <v>9</v>
      </c>
      <c r="M9633" s="3">
        <f>'Transaction Data'!$F9633*'Transaction Data'!$K9633</f>
        <v>3192</v>
      </c>
      <c r="N9633" s="3">
        <f>'Transaction Data'!$F9633*'Transaction Data'!$L9633</f>
        <v>4104</v>
      </c>
      <c r="O9633" s="3">
        <f>'Transaction Data'!$N9633-'Transaction Data'!$M9633</f>
        <v>912</v>
      </c>
      <c r="P9633" s="2">
        <f>DATEDIF('Transaction Data'!$D9633,'Transaction Data'!$A9633,"y")</f>
        <v>47</v>
      </c>
      <c r="Q9633" s="2" t="str">
        <f>FLOOR('Transaction Data'!$P9633,15)&amp;"-"&amp;FLOOR('Transaction Data'!$P9633,15)+14</f>
        <v>45-59</v>
      </c>
      <c r="R9633" s="2" t="str">
        <f>IF('Transaction Data'!$L9633&lt;=10,"Less Expensive","Expensive")</f>
        <v>Less Expensive</v>
      </c>
      <c r="S9633" s="4">
        <f>WEEKDAY('Transaction Data'!$A9633)</f>
        <v>2</v>
      </c>
      <c r="T9633" s="2" t="str">
        <f>IF(WEEKDAY('Transaction Data'!$A9633,2)&lt;6,"Weekday","Weekend")</f>
        <v>Weekday</v>
      </c>
    </row>
    <row r="9634" ht="15.75" customHeight="1">
      <c r="A9634" s="1">
        <v>45397.0</v>
      </c>
      <c r="B9634" s="2" t="s">
        <v>8781</v>
      </c>
      <c r="C9634" s="2" t="s">
        <v>72</v>
      </c>
      <c r="D9634" s="1">
        <v>19579.0</v>
      </c>
      <c r="E9634" s="2" t="s">
        <v>22</v>
      </c>
      <c r="F9634" s="2">
        <v>422.0</v>
      </c>
      <c r="G9634" s="2" t="s">
        <v>55</v>
      </c>
      <c r="H9634" s="2" t="s">
        <v>29</v>
      </c>
      <c r="I9634" s="2" t="s">
        <v>25</v>
      </c>
      <c r="J9634" s="2" t="str">
        <f t="array" ref="J9634">XLOOKUP('Transaction Data'!$G9634,Product_Code,Biscuit_Brand)</f>
        <v>Vanilla Wafers</v>
      </c>
      <c r="K9634" s="2">
        <f t="array" ref="K9634">XLOOKUP('Transaction Data'!$G9634,Product_Code,Cost)</f>
        <v>18</v>
      </c>
      <c r="L9634" s="2">
        <f t="array" ref="L9634">XLOOKUP('Transaction Data'!$G9634,Product_Code,Unit_Price)</f>
        <v>36</v>
      </c>
      <c r="M9634" s="3">
        <f>'Transaction Data'!$F9634*'Transaction Data'!$K9634</f>
        <v>7596</v>
      </c>
      <c r="N9634" s="3">
        <f>'Transaction Data'!$F9634*'Transaction Data'!$L9634</f>
        <v>15192</v>
      </c>
      <c r="O9634" s="3">
        <f>'Transaction Data'!$N9634-'Transaction Data'!$M9634</f>
        <v>7596</v>
      </c>
      <c r="P9634" s="2">
        <f>DATEDIF('Transaction Data'!$D9634,'Transaction Data'!$A9634,"y")</f>
        <v>70</v>
      </c>
      <c r="Q9634" s="2" t="str">
        <f>FLOOR('Transaction Data'!$P9634,15)&amp;"-"&amp;FLOOR('Transaction Data'!$P9634,15)+14</f>
        <v>60-74</v>
      </c>
      <c r="R9634" s="2" t="str">
        <f>IF('Transaction Data'!$L9634&lt;=10,"Less Expensive","Expensive")</f>
        <v>Expensive</v>
      </c>
      <c r="S9634" s="4">
        <f>WEEKDAY('Transaction Data'!$A9634)</f>
        <v>2</v>
      </c>
      <c r="T9634" s="2" t="str">
        <f>IF(WEEKDAY('Transaction Data'!$A9634,2)&lt;6,"Weekday","Weekend")</f>
        <v>Weekday</v>
      </c>
    </row>
    <row r="9635" ht="15.75" customHeight="1">
      <c r="A9635" s="1">
        <v>45296.0</v>
      </c>
      <c r="B9635" s="2" t="s">
        <v>8782</v>
      </c>
      <c r="C9635" s="2" t="s">
        <v>72</v>
      </c>
      <c r="D9635" s="1">
        <v>31718.0</v>
      </c>
      <c r="E9635" s="2" t="s">
        <v>63</v>
      </c>
      <c r="F9635" s="2">
        <v>396.0</v>
      </c>
      <c r="G9635" s="2" t="s">
        <v>57</v>
      </c>
      <c r="H9635" s="2" t="s">
        <v>29</v>
      </c>
      <c r="I9635" s="2" t="s">
        <v>25</v>
      </c>
      <c r="J9635" s="2" t="str">
        <f t="array" ref="J9635">XLOOKUP('Transaction Data'!$G9635,Product_Code,Biscuit_Brand)</f>
        <v>Oatmeal Cookies</v>
      </c>
      <c r="K9635" s="2">
        <f t="array" ref="K9635">XLOOKUP('Transaction Data'!$G9635,Product_Code,Cost)</f>
        <v>19</v>
      </c>
      <c r="L9635" s="2">
        <f t="array" ref="L9635">XLOOKUP('Transaction Data'!$G9635,Product_Code,Unit_Price)</f>
        <v>23</v>
      </c>
      <c r="M9635" s="3">
        <f>'Transaction Data'!$F9635*'Transaction Data'!$K9635</f>
        <v>7524</v>
      </c>
      <c r="N9635" s="3">
        <f>'Transaction Data'!$F9635*'Transaction Data'!$L9635</f>
        <v>9108</v>
      </c>
      <c r="O9635" s="3">
        <f>'Transaction Data'!$N9635-'Transaction Data'!$M9635</f>
        <v>1584</v>
      </c>
      <c r="P9635" s="2">
        <f>DATEDIF('Transaction Data'!$D9635,'Transaction Data'!$A9635,"y")</f>
        <v>37</v>
      </c>
      <c r="Q9635" s="2" t="str">
        <f>FLOOR('Transaction Data'!$P9635,15)&amp;"-"&amp;FLOOR('Transaction Data'!$P9635,15)+14</f>
        <v>30-44</v>
      </c>
      <c r="R9635" s="2" t="str">
        <f>IF('Transaction Data'!$L9635&lt;=10,"Less Expensive","Expensive")</f>
        <v>Expensive</v>
      </c>
      <c r="S9635" s="4">
        <f>WEEKDAY('Transaction Data'!$A9635)</f>
        <v>6</v>
      </c>
      <c r="T9635" s="2" t="str">
        <f>IF(WEEKDAY('Transaction Data'!$A9635,2)&lt;6,"Weekday","Weekend")</f>
        <v>Weekday</v>
      </c>
    </row>
    <row r="9636" ht="15.75" customHeight="1">
      <c r="A9636" s="1">
        <v>45310.0</v>
      </c>
      <c r="B9636" s="2" t="s">
        <v>8783</v>
      </c>
      <c r="C9636" s="2" t="s">
        <v>47</v>
      </c>
      <c r="D9636" s="1">
        <v>33820.0</v>
      </c>
      <c r="E9636" s="2" t="s">
        <v>63</v>
      </c>
      <c r="F9636" s="2">
        <v>417.0</v>
      </c>
      <c r="G9636" s="2" t="s">
        <v>60</v>
      </c>
      <c r="H9636" s="2" t="s">
        <v>34</v>
      </c>
      <c r="I9636" s="2" t="s">
        <v>25</v>
      </c>
      <c r="J9636" s="2" t="str">
        <f t="array" ref="J9636">XLOOKUP('Transaction Data'!$G9636,Product_Code,Biscuit_Brand)</f>
        <v>Peanut Butter Bites</v>
      </c>
      <c r="K9636" s="2">
        <f t="array" ref="K9636">XLOOKUP('Transaction Data'!$G9636,Product_Code,Cost)</f>
        <v>5</v>
      </c>
      <c r="L9636" s="2">
        <f t="array" ref="L9636">XLOOKUP('Transaction Data'!$G9636,Product_Code,Unit_Price)</f>
        <v>7</v>
      </c>
      <c r="M9636" s="3">
        <f>'Transaction Data'!$F9636*'Transaction Data'!$K9636</f>
        <v>2085</v>
      </c>
      <c r="N9636" s="3">
        <f>'Transaction Data'!$F9636*'Transaction Data'!$L9636</f>
        <v>2919</v>
      </c>
      <c r="O9636" s="3">
        <f>'Transaction Data'!$N9636-'Transaction Data'!$M9636</f>
        <v>834</v>
      </c>
      <c r="P9636" s="2">
        <f>DATEDIF('Transaction Data'!$D9636,'Transaction Data'!$A9636,"y")</f>
        <v>31</v>
      </c>
      <c r="Q9636" s="2" t="str">
        <f>FLOOR('Transaction Data'!$P9636,15)&amp;"-"&amp;FLOOR('Transaction Data'!$P9636,15)+14</f>
        <v>30-44</v>
      </c>
      <c r="R9636" s="2" t="str">
        <f>IF('Transaction Data'!$L9636&lt;=10,"Less Expensive","Expensive")</f>
        <v>Less Expensive</v>
      </c>
      <c r="S9636" s="4">
        <f>WEEKDAY('Transaction Data'!$A9636)</f>
        <v>6</v>
      </c>
      <c r="T9636" s="2" t="str">
        <f>IF(WEEKDAY('Transaction Data'!$A9636,2)&lt;6,"Weekday","Weekend")</f>
        <v>Weekday</v>
      </c>
    </row>
    <row r="9637" ht="15.75" customHeight="1">
      <c r="A9637" s="1">
        <v>45429.0</v>
      </c>
      <c r="B9637" s="2" t="s">
        <v>8784</v>
      </c>
      <c r="C9637" s="2" t="s">
        <v>32</v>
      </c>
      <c r="D9637" s="1">
        <v>28048.0</v>
      </c>
      <c r="E9637" s="2" t="s">
        <v>27</v>
      </c>
      <c r="F9637" s="2">
        <v>165.0</v>
      </c>
      <c r="G9637" s="2" t="s">
        <v>44</v>
      </c>
      <c r="H9637" s="2" t="s">
        <v>24</v>
      </c>
      <c r="I9637" s="2" t="s">
        <v>25</v>
      </c>
      <c r="J9637" s="2" t="str">
        <f t="array" ref="J9637">XLOOKUP('Transaction Data'!$G9637,Product_Code,Biscuit_Brand)</f>
        <v>Butter Crunch</v>
      </c>
      <c r="K9637" s="2">
        <f t="array" ref="K9637">XLOOKUP('Transaction Data'!$G9637,Product_Code,Cost)</f>
        <v>10</v>
      </c>
      <c r="L9637" s="2">
        <f t="array" ref="L9637">XLOOKUP('Transaction Data'!$G9637,Product_Code,Unit_Price)</f>
        <v>11</v>
      </c>
      <c r="M9637" s="3">
        <f>'Transaction Data'!$F9637*'Transaction Data'!$K9637</f>
        <v>1650</v>
      </c>
      <c r="N9637" s="3">
        <f>'Transaction Data'!$F9637*'Transaction Data'!$L9637</f>
        <v>1815</v>
      </c>
      <c r="O9637" s="3">
        <f>'Transaction Data'!$N9637-'Transaction Data'!$M9637</f>
        <v>165</v>
      </c>
      <c r="P9637" s="2">
        <f>DATEDIF('Transaction Data'!$D9637,'Transaction Data'!$A9637,"y")</f>
        <v>47</v>
      </c>
      <c r="Q9637" s="2" t="str">
        <f>FLOOR('Transaction Data'!$P9637,15)&amp;"-"&amp;FLOOR('Transaction Data'!$P9637,15)+14</f>
        <v>45-59</v>
      </c>
      <c r="R9637" s="2" t="str">
        <f>IF('Transaction Data'!$L9637&lt;=10,"Less Expensive","Expensive")</f>
        <v>Expensive</v>
      </c>
      <c r="S9637" s="4">
        <f>WEEKDAY('Transaction Data'!$A9637)</f>
        <v>6</v>
      </c>
      <c r="T9637" s="2" t="str">
        <f>IF(WEEKDAY('Transaction Data'!$A9637,2)&lt;6,"Weekday","Weekend")</f>
        <v>Weekday</v>
      </c>
    </row>
    <row r="9638" ht="15.75" customHeight="1">
      <c r="A9638" s="1">
        <v>45420.0</v>
      </c>
      <c r="B9638" s="2" t="s">
        <v>8785</v>
      </c>
      <c r="C9638" s="2" t="s">
        <v>65</v>
      </c>
      <c r="D9638" s="1">
        <v>24680.0</v>
      </c>
      <c r="E9638" s="2" t="s">
        <v>63</v>
      </c>
      <c r="F9638" s="2">
        <v>100.0</v>
      </c>
      <c r="G9638" s="2" t="s">
        <v>44</v>
      </c>
      <c r="H9638" s="2" t="s">
        <v>42</v>
      </c>
      <c r="I9638" s="2" t="s">
        <v>25</v>
      </c>
      <c r="J9638" s="2" t="str">
        <f t="array" ref="J9638">XLOOKUP('Transaction Data'!$G9638,Product_Code,Biscuit_Brand)</f>
        <v>Butter Crunch</v>
      </c>
      <c r="K9638" s="2">
        <f t="array" ref="K9638">XLOOKUP('Transaction Data'!$G9638,Product_Code,Cost)</f>
        <v>10</v>
      </c>
      <c r="L9638" s="2">
        <f t="array" ref="L9638">XLOOKUP('Transaction Data'!$G9638,Product_Code,Unit_Price)</f>
        <v>11</v>
      </c>
      <c r="M9638" s="3">
        <f>'Transaction Data'!$F9638*'Transaction Data'!$K9638</f>
        <v>1000</v>
      </c>
      <c r="N9638" s="3">
        <f>'Transaction Data'!$F9638*'Transaction Data'!$L9638</f>
        <v>1100</v>
      </c>
      <c r="O9638" s="3">
        <f>'Transaction Data'!$N9638-'Transaction Data'!$M9638</f>
        <v>100</v>
      </c>
      <c r="P9638" s="2">
        <f>DATEDIF('Transaction Data'!$D9638,'Transaction Data'!$A9638,"y")</f>
        <v>56</v>
      </c>
      <c r="Q9638" s="2" t="str">
        <f>FLOOR('Transaction Data'!$P9638,15)&amp;"-"&amp;FLOOR('Transaction Data'!$P9638,15)+14</f>
        <v>45-59</v>
      </c>
      <c r="R9638" s="2" t="str">
        <f>IF('Transaction Data'!$L9638&lt;=10,"Less Expensive","Expensive")</f>
        <v>Expensive</v>
      </c>
      <c r="S9638" s="4">
        <f>WEEKDAY('Transaction Data'!$A9638)</f>
        <v>4</v>
      </c>
      <c r="T9638" s="2" t="str">
        <f>IF(WEEKDAY('Transaction Data'!$A9638,2)&lt;6,"Weekday","Weekend")</f>
        <v>Weekday</v>
      </c>
    </row>
    <row r="9639" ht="15.75" customHeight="1">
      <c r="A9639" s="1">
        <v>45385.0</v>
      </c>
      <c r="B9639" s="2" t="s">
        <v>4897</v>
      </c>
      <c r="C9639" s="2" t="s">
        <v>65</v>
      </c>
      <c r="D9639" s="1">
        <v>37155.0</v>
      </c>
      <c r="E9639" s="2" t="s">
        <v>37</v>
      </c>
      <c r="F9639" s="2">
        <v>431.0</v>
      </c>
      <c r="G9639" s="2" t="s">
        <v>61</v>
      </c>
      <c r="H9639" s="2" t="s">
        <v>45</v>
      </c>
      <c r="I9639" s="2" t="s">
        <v>25</v>
      </c>
      <c r="J9639" s="2" t="str">
        <f t="array" ref="J9639">XLOOKUP('Transaction Data'!$G9639,Product_Code,Biscuit_Brand)</f>
        <v>Choco Delight</v>
      </c>
      <c r="K9639" s="2">
        <f t="array" ref="K9639">XLOOKUP('Transaction Data'!$G9639,Product_Code,Cost)</f>
        <v>3</v>
      </c>
      <c r="L9639" s="2">
        <f t="array" ref="L9639">XLOOKUP('Transaction Data'!$G9639,Product_Code,Unit_Price)</f>
        <v>5</v>
      </c>
      <c r="M9639" s="3">
        <f>'Transaction Data'!$F9639*'Transaction Data'!$K9639</f>
        <v>1293</v>
      </c>
      <c r="N9639" s="3">
        <f>'Transaction Data'!$F9639*'Transaction Data'!$L9639</f>
        <v>2155</v>
      </c>
      <c r="O9639" s="3">
        <f>'Transaction Data'!$N9639-'Transaction Data'!$M9639</f>
        <v>862</v>
      </c>
      <c r="P9639" s="2">
        <f>DATEDIF('Transaction Data'!$D9639,'Transaction Data'!$A9639,"y")</f>
        <v>22</v>
      </c>
      <c r="Q9639" s="2" t="str">
        <f>FLOOR('Transaction Data'!$P9639,15)&amp;"-"&amp;FLOOR('Transaction Data'!$P9639,15)+14</f>
        <v>15-29</v>
      </c>
      <c r="R9639" s="2" t="str">
        <f>IF('Transaction Data'!$L9639&lt;=10,"Less Expensive","Expensive")</f>
        <v>Less Expensive</v>
      </c>
      <c r="S9639" s="4">
        <f>WEEKDAY('Transaction Data'!$A9639)</f>
        <v>4</v>
      </c>
      <c r="T9639" s="2" t="str">
        <f>IF(WEEKDAY('Transaction Data'!$A9639,2)&lt;6,"Weekday","Weekend")</f>
        <v>Weekday</v>
      </c>
    </row>
    <row r="9640" ht="15.75" customHeight="1">
      <c r="A9640" s="1">
        <v>45502.0</v>
      </c>
      <c r="B9640" s="2" t="s">
        <v>8786</v>
      </c>
      <c r="C9640" s="2" t="s">
        <v>51</v>
      </c>
      <c r="D9640" s="1">
        <v>28465.0</v>
      </c>
      <c r="E9640" s="2" t="s">
        <v>63</v>
      </c>
      <c r="F9640" s="2">
        <v>147.0</v>
      </c>
      <c r="G9640" s="2" t="s">
        <v>33</v>
      </c>
      <c r="H9640" s="2" t="s">
        <v>24</v>
      </c>
      <c r="I9640" s="2" t="s">
        <v>30</v>
      </c>
      <c r="J9640" s="2" t="str">
        <f t="array" ref="J9640">XLOOKUP('Transaction Data'!$G9640,Product_Code,Biscuit_Brand)</f>
        <v>Caramel Biscuits</v>
      </c>
      <c r="K9640" s="2">
        <f t="array" ref="K9640">XLOOKUP('Transaction Data'!$G9640,Product_Code,Cost)</f>
        <v>18</v>
      </c>
      <c r="L9640" s="2">
        <f t="array" ref="L9640">XLOOKUP('Transaction Data'!$G9640,Product_Code,Unit_Price)</f>
        <v>22</v>
      </c>
      <c r="M9640" s="3">
        <f>'Transaction Data'!$F9640*'Transaction Data'!$K9640</f>
        <v>2646</v>
      </c>
      <c r="N9640" s="3">
        <f>'Transaction Data'!$F9640*'Transaction Data'!$L9640</f>
        <v>3234</v>
      </c>
      <c r="O9640" s="3">
        <f>'Transaction Data'!$N9640-'Transaction Data'!$M9640</f>
        <v>588</v>
      </c>
      <c r="P9640" s="2">
        <f>DATEDIF('Transaction Data'!$D9640,'Transaction Data'!$A9640,"y")</f>
        <v>46</v>
      </c>
      <c r="Q9640" s="2" t="str">
        <f>FLOOR('Transaction Data'!$P9640,15)&amp;"-"&amp;FLOOR('Transaction Data'!$P9640,15)+14</f>
        <v>45-59</v>
      </c>
      <c r="R9640" s="2" t="str">
        <f>IF('Transaction Data'!$L9640&lt;=10,"Less Expensive","Expensive")</f>
        <v>Expensive</v>
      </c>
      <c r="S9640" s="4">
        <f>WEEKDAY('Transaction Data'!$A9640)</f>
        <v>2</v>
      </c>
      <c r="T9640" s="2" t="str">
        <f>IF(WEEKDAY('Transaction Data'!$A9640,2)&lt;6,"Weekday","Weekend")</f>
        <v>Weekday</v>
      </c>
    </row>
    <row r="9641" ht="15.75" customHeight="1">
      <c r="A9641" s="1">
        <v>45461.0</v>
      </c>
      <c r="B9641" s="2" t="s">
        <v>8787</v>
      </c>
      <c r="C9641" s="2" t="s">
        <v>65</v>
      </c>
      <c r="D9641" s="1">
        <v>21207.0</v>
      </c>
      <c r="E9641" s="2" t="s">
        <v>22</v>
      </c>
      <c r="F9641" s="2">
        <v>80.0</v>
      </c>
      <c r="G9641" s="2" t="s">
        <v>23</v>
      </c>
      <c r="H9641" s="2" t="s">
        <v>29</v>
      </c>
      <c r="I9641" s="2" t="s">
        <v>25</v>
      </c>
      <c r="J9641" s="2" t="str">
        <f t="array" ref="J9641">XLOOKUP('Transaction Data'!$G9641,Product_Code,Biscuit_Brand)</f>
        <v>Cinnamon Swirls</v>
      </c>
      <c r="K9641" s="2">
        <f t="array" ref="K9641">XLOOKUP('Transaction Data'!$G9641,Product_Code,Cost)</f>
        <v>10</v>
      </c>
      <c r="L9641" s="2">
        <f t="array" ref="L9641">XLOOKUP('Transaction Data'!$G9641,Product_Code,Unit_Price)</f>
        <v>14</v>
      </c>
      <c r="M9641" s="3">
        <f>'Transaction Data'!$F9641*'Transaction Data'!$K9641</f>
        <v>800</v>
      </c>
      <c r="N9641" s="3">
        <f>'Transaction Data'!$F9641*'Transaction Data'!$L9641</f>
        <v>1120</v>
      </c>
      <c r="O9641" s="3">
        <f>'Transaction Data'!$N9641-'Transaction Data'!$M9641</f>
        <v>320</v>
      </c>
      <c r="P9641" s="2">
        <f>DATEDIF('Transaction Data'!$D9641,'Transaction Data'!$A9641,"y")</f>
        <v>66</v>
      </c>
      <c r="Q9641" s="2" t="str">
        <f>FLOOR('Transaction Data'!$P9641,15)&amp;"-"&amp;FLOOR('Transaction Data'!$P9641,15)+14</f>
        <v>60-74</v>
      </c>
      <c r="R9641" s="2" t="str">
        <f>IF('Transaction Data'!$L9641&lt;=10,"Less Expensive","Expensive")</f>
        <v>Expensive</v>
      </c>
      <c r="S9641" s="4">
        <f>WEEKDAY('Transaction Data'!$A9641)</f>
        <v>3</v>
      </c>
      <c r="T9641" s="2" t="str">
        <f>IF(WEEKDAY('Transaction Data'!$A9641,2)&lt;6,"Weekday","Weekend")</f>
        <v>Weekday</v>
      </c>
    </row>
    <row r="9642" ht="15.75" customHeight="1">
      <c r="A9642" s="1">
        <v>45379.0</v>
      </c>
      <c r="B9642" s="2" t="s">
        <v>8788</v>
      </c>
      <c r="C9642" s="2" t="s">
        <v>65</v>
      </c>
      <c r="D9642" s="1">
        <v>23741.0</v>
      </c>
      <c r="E9642" s="2" t="s">
        <v>22</v>
      </c>
      <c r="F9642" s="2">
        <v>232.0</v>
      </c>
      <c r="G9642" s="2" t="s">
        <v>23</v>
      </c>
      <c r="H9642" s="2" t="s">
        <v>29</v>
      </c>
      <c r="I9642" s="2" t="s">
        <v>25</v>
      </c>
      <c r="J9642" s="2" t="str">
        <f t="array" ref="J9642">XLOOKUP('Transaction Data'!$G9642,Product_Code,Biscuit_Brand)</f>
        <v>Cinnamon Swirls</v>
      </c>
      <c r="K9642" s="2">
        <f t="array" ref="K9642">XLOOKUP('Transaction Data'!$G9642,Product_Code,Cost)</f>
        <v>10</v>
      </c>
      <c r="L9642" s="2">
        <f t="array" ref="L9642">XLOOKUP('Transaction Data'!$G9642,Product_Code,Unit_Price)</f>
        <v>14</v>
      </c>
      <c r="M9642" s="3">
        <f>'Transaction Data'!$F9642*'Transaction Data'!$K9642</f>
        <v>2320</v>
      </c>
      <c r="N9642" s="3">
        <f>'Transaction Data'!$F9642*'Transaction Data'!$L9642</f>
        <v>3248</v>
      </c>
      <c r="O9642" s="3">
        <f>'Transaction Data'!$N9642-'Transaction Data'!$M9642</f>
        <v>928</v>
      </c>
      <c r="P9642" s="2">
        <f>DATEDIF('Transaction Data'!$D9642,'Transaction Data'!$A9642,"y")</f>
        <v>59</v>
      </c>
      <c r="Q9642" s="2" t="str">
        <f>FLOOR('Transaction Data'!$P9642,15)&amp;"-"&amp;FLOOR('Transaction Data'!$P9642,15)+14</f>
        <v>45-59</v>
      </c>
      <c r="R9642" s="2" t="str">
        <f>IF('Transaction Data'!$L9642&lt;=10,"Less Expensive","Expensive")</f>
        <v>Expensive</v>
      </c>
      <c r="S9642" s="4">
        <f>WEEKDAY('Transaction Data'!$A9642)</f>
        <v>5</v>
      </c>
      <c r="T9642" s="2" t="str">
        <f>IF(WEEKDAY('Transaction Data'!$A9642,2)&lt;6,"Weekday","Weekend")</f>
        <v>Weekday</v>
      </c>
    </row>
    <row r="9643" ht="15.75" customHeight="1">
      <c r="A9643" s="1">
        <v>45392.0</v>
      </c>
      <c r="B9643" s="2" t="s">
        <v>8789</v>
      </c>
      <c r="C9643" s="2" t="s">
        <v>47</v>
      </c>
      <c r="D9643" s="1">
        <v>20081.0</v>
      </c>
      <c r="E9643" s="2" t="s">
        <v>27</v>
      </c>
      <c r="F9643" s="2">
        <v>87.0</v>
      </c>
      <c r="G9643" s="2" t="s">
        <v>57</v>
      </c>
      <c r="H9643" s="2" t="s">
        <v>34</v>
      </c>
      <c r="I9643" s="2" t="s">
        <v>25</v>
      </c>
      <c r="J9643" s="2" t="str">
        <f t="array" ref="J9643">XLOOKUP('Transaction Data'!$G9643,Product_Code,Biscuit_Brand)</f>
        <v>Oatmeal Cookies</v>
      </c>
      <c r="K9643" s="2">
        <f t="array" ref="K9643">XLOOKUP('Transaction Data'!$G9643,Product_Code,Cost)</f>
        <v>19</v>
      </c>
      <c r="L9643" s="2">
        <f t="array" ref="L9643">XLOOKUP('Transaction Data'!$G9643,Product_Code,Unit_Price)</f>
        <v>23</v>
      </c>
      <c r="M9643" s="3">
        <f>'Transaction Data'!$F9643*'Transaction Data'!$K9643</f>
        <v>1653</v>
      </c>
      <c r="N9643" s="3">
        <f>'Transaction Data'!$F9643*'Transaction Data'!$L9643</f>
        <v>2001</v>
      </c>
      <c r="O9643" s="3">
        <f>'Transaction Data'!$N9643-'Transaction Data'!$M9643</f>
        <v>348</v>
      </c>
      <c r="P9643" s="2">
        <f>DATEDIF('Transaction Data'!$D9643,'Transaction Data'!$A9643,"y")</f>
        <v>69</v>
      </c>
      <c r="Q9643" s="2" t="str">
        <f>FLOOR('Transaction Data'!$P9643,15)&amp;"-"&amp;FLOOR('Transaction Data'!$P9643,15)+14</f>
        <v>60-74</v>
      </c>
      <c r="R9643" s="2" t="str">
        <f>IF('Transaction Data'!$L9643&lt;=10,"Less Expensive","Expensive")</f>
        <v>Expensive</v>
      </c>
      <c r="S9643" s="4">
        <f>WEEKDAY('Transaction Data'!$A9643)</f>
        <v>4</v>
      </c>
      <c r="T9643" s="2" t="str">
        <f>IF(WEEKDAY('Transaction Data'!$A9643,2)&lt;6,"Weekday","Weekend")</f>
        <v>Weekday</v>
      </c>
    </row>
    <row r="9644" ht="15.75" customHeight="1">
      <c r="A9644" s="1">
        <v>45368.0</v>
      </c>
      <c r="B9644" s="2" t="s">
        <v>8790</v>
      </c>
      <c r="C9644" s="2" t="s">
        <v>72</v>
      </c>
      <c r="D9644" s="1">
        <v>32516.0</v>
      </c>
      <c r="E9644" s="2" t="s">
        <v>37</v>
      </c>
      <c r="F9644" s="2">
        <v>325.0</v>
      </c>
      <c r="G9644" s="2" t="s">
        <v>28</v>
      </c>
      <c r="H9644" s="2" t="s">
        <v>24</v>
      </c>
      <c r="I9644" s="2" t="s">
        <v>25</v>
      </c>
      <c r="J9644" s="2" t="str">
        <f t="array" ref="J9644">XLOOKUP('Transaction Data'!$G9644,Product_Code,Biscuit_Brand)</f>
        <v>Shortbread</v>
      </c>
      <c r="K9644" s="2">
        <f t="array" ref="K9644">XLOOKUP('Transaction Data'!$G9644,Product_Code,Cost)</f>
        <v>10</v>
      </c>
      <c r="L9644" s="2">
        <f t="array" ref="L9644">XLOOKUP('Transaction Data'!$G9644,Product_Code,Unit_Price)</f>
        <v>45</v>
      </c>
      <c r="M9644" s="3">
        <f>'Transaction Data'!$F9644*'Transaction Data'!$K9644</f>
        <v>3250</v>
      </c>
      <c r="N9644" s="3">
        <f>'Transaction Data'!$F9644*'Transaction Data'!$L9644</f>
        <v>14625</v>
      </c>
      <c r="O9644" s="3">
        <f>'Transaction Data'!$N9644-'Transaction Data'!$M9644</f>
        <v>11375</v>
      </c>
      <c r="P9644" s="2">
        <f>DATEDIF('Transaction Data'!$D9644,'Transaction Data'!$A9644,"y")</f>
        <v>35</v>
      </c>
      <c r="Q9644" s="2" t="str">
        <f>FLOOR('Transaction Data'!$P9644,15)&amp;"-"&amp;FLOOR('Transaction Data'!$P9644,15)+14</f>
        <v>30-44</v>
      </c>
      <c r="R9644" s="2" t="str">
        <f>IF('Transaction Data'!$L9644&lt;=10,"Less Expensive","Expensive")</f>
        <v>Expensive</v>
      </c>
      <c r="S9644" s="4">
        <f>WEEKDAY('Transaction Data'!$A9644)</f>
        <v>1</v>
      </c>
      <c r="T9644" s="2" t="str">
        <f>IF(WEEKDAY('Transaction Data'!$A9644,2)&lt;6,"Weekday","Weekend")</f>
        <v>Weekend</v>
      </c>
    </row>
    <row r="9645" ht="15.75" customHeight="1">
      <c r="A9645" s="1">
        <v>45398.0</v>
      </c>
      <c r="B9645" s="2" t="s">
        <v>8791</v>
      </c>
      <c r="C9645" s="2" t="s">
        <v>69</v>
      </c>
      <c r="D9645" s="1">
        <v>32143.0</v>
      </c>
      <c r="E9645" s="2" t="s">
        <v>37</v>
      </c>
      <c r="F9645" s="2">
        <v>355.0</v>
      </c>
      <c r="G9645" s="2" t="s">
        <v>38</v>
      </c>
      <c r="H9645" s="2" t="s">
        <v>42</v>
      </c>
      <c r="I9645" s="2" t="s">
        <v>25</v>
      </c>
      <c r="J9645" s="2" t="str">
        <f t="array" ref="J9645">XLOOKUP('Transaction Data'!$G9645,Product_Code,Biscuit_Brand)</f>
        <v>Ginger Snaps</v>
      </c>
      <c r="K9645" s="2">
        <f t="array" ref="K9645">XLOOKUP('Transaction Data'!$G9645,Product_Code,Cost)</f>
        <v>14</v>
      </c>
      <c r="L9645" s="2">
        <f t="array" ref="L9645">XLOOKUP('Transaction Data'!$G9645,Product_Code,Unit_Price)</f>
        <v>28</v>
      </c>
      <c r="M9645" s="3">
        <f>'Transaction Data'!$F9645*'Transaction Data'!$K9645</f>
        <v>4970</v>
      </c>
      <c r="N9645" s="3">
        <f>'Transaction Data'!$F9645*'Transaction Data'!$L9645</f>
        <v>9940</v>
      </c>
      <c r="O9645" s="3">
        <f>'Transaction Data'!$N9645-'Transaction Data'!$M9645</f>
        <v>4970</v>
      </c>
      <c r="P9645" s="2">
        <f>DATEDIF('Transaction Data'!$D9645,'Transaction Data'!$A9645,"y")</f>
        <v>36</v>
      </c>
      <c r="Q9645" s="2" t="str">
        <f>FLOOR('Transaction Data'!$P9645,15)&amp;"-"&amp;FLOOR('Transaction Data'!$P9645,15)+14</f>
        <v>30-44</v>
      </c>
      <c r="R9645" s="2" t="str">
        <f>IF('Transaction Data'!$L9645&lt;=10,"Less Expensive","Expensive")</f>
        <v>Expensive</v>
      </c>
      <c r="S9645" s="4">
        <f>WEEKDAY('Transaction Data'!$A9645)</f>
        <v>3</v>
      </c>
      <c r="T9645" s="2" t="str">
        <f>IF(WEEKDAY('Transaction Data'!$A9645,2)&lt;6,"Weekday","Weekend")</f>
        <v>Weekday</v>
      </c>
    </row>
    <row r="9646" ht="15.75" customHeight="1">
      <c r="A9646" s="1">
        <v>45380.0</v>
      </c>
      <c r="B9646" s="2" t="s">
        <v>8792</v>
      </c>
      <c r="C9646" s="2" t="s">
        <v>32</v>
      </c>
      <c r="D9646" s="1">
        <v>27454.0</v>
      </c>
      <c r="E9646" s="2" t="s">
        <v>27</v>
      </c>
      <c r="F9646" s="2">
        <v>445.0</v>
      </c>
      <c r="G9646" s="2" t="s">
        <v>23</v>
      </c>
      <c r="H9646" s="2" t="s">
        <v>45</v>
      </c>
      <c r="I9646" s="2" t="s">
        <v>25</v>
      </c>
      <c r="J9646" s="2" t="str">
        <f t="array" ref="J9646">XLOOKUP('Transaction Data'!$G9646,Product_Code,Biscuit_Brand)</f>
        <v>Cinnamon Swirls</v>
      </c>
      <c r="K9646" s="2">
        <f t="array" ref="K9646">XLOOKUP('Transaction Data'!$G9646,Product_Code,Cost)</f>
        <v>10</v>
      </c>
      <c r="L9646" s="2">
        <f t="array" ref="L9646">XLOOKUP('Transaction Data'!$G9646,Product_Code,Unit_Price)</f>
        <v>14</v>
      </c>
      <c r="M9646" s="3">
        <f>'Transaction Data'!$F9646*'Transaction Data'!$K9646</f>
        <v>4450</v>
      </c>
      <c r="N9646" s="3">
        <f>'Transaction Data'!$F9646*'Transaction Data'!$L9646</f>
        <v>6230</v>
      </c>
      <c r="O9646" s="3">
        <f>'Transaction Data'!$N9646-'Transaction Data'!$M9646</f>
        <v>1780</v>
      </c>
      <c r="P9646" s="2">
        <f>DATEDIF('Transaction Data'!$D9646,'Transaction Data'!$A9646,"y")</f>
        <v>49</v>
      </c>
      <c r="Q9646" s="2" t="str">
        <f>FLOOR('Transaction Data'!$P9646,15)&amp;"-"&amp;FLOOR('Transaction Data'!$P9646,15)+14</f>
        <v>45-59</v>
      </c>
      <c r="R9646" s="2" t="str">
        <f>IF('Transaction Data'!$L9646&lt;=10,"Less Expensive","Expensive")</f>
        <v>Expensive</v>
      </c>
      <c r="S9646" s="4">
        <f>WEEKDAY('Transaction Data'!$A9646)</f>
        <v>6</v>
      </c>
      <c r="T9646" s="2" t="str">
        <f>IF(WEEKDAY('Transaction Data'!$A9646,2)&lt;6,"Weekday","Weekend")</f>
        <v>Weekday</v>
      </c>
    </row>
    <row r="9647" ht="15.75" customHeight="1">
      <c r="A9647" s="1">
        <v>45387.0</v>
      </c>
      <c r="B9647" s="2" t="s">
        <v>8793</v>
      </c>
      <c r="C9647" s="2" t="s">
        <v>41</v>
      </c>
      <c r="D9647" s="1">
        <v>26938.0</v>
      </c>
      <c r="E9647" s="2" t="s">
        <v>63</v>
      </c>
      <c r="F9647" s="2">
        <v>395.0</v>
      </c>
      <c r="G9647" s="2" t="s">
        <v>61</v>
      </c>
      <c r="H9647" s="2" t="s">
        <v>24</v>
      </c>
      <c r="I9647" s="2" t="s">
        <v>25</v>
      </c>
      <c r="J9647" s="2" t="str">
        <f t="array" ref="J9647">XLOOKUP('Transaction Data'!$G9647,Product_Code,Biscuit_Brand)</f>
        <v>Choco Delight</v>
      </c>
      <c r="K9647" s="2">
        <f t="array" ref="K9647">XLOOKUP('Transaction Data'!$G9647,Product_Code,Cost)</f>
        <v>3</v>
      </c>
      <c r="L9647" s="2">
        <f t="array" ref="L9647">XLOOKUP('Transaction Data'!$G9647,Product_Code,Unit_Price)</f>
        <v>5</v>
      </c>
      <c r="M9647" s="3">
        <f>'Transaction Data'!$F9647*'Transaction Data'!$K9647</f>
        <v>1185</v>
      </c>
      <c r="N9647" s="3">
        <f>'Transaction Data'!$F9647*'Transaction Data'!$L9647</f>
        <v>1975</v>
      </c>
      <c r="O9647" s="3">
        <f>'Transaction Data'!$N9647-'Transaction Data'!$M9647</f>
        <v>790</v>
      </c>
      <c r="P9647" s="2">
        <f>DATEDIF('Transaction Data'!$D9647,'Transaction Data'!$A9647,"y")</f>
        <v>50</v>
      </c>
      <c r="Q9647" s="2" t="str">
        <f>FLOOR('Transaction Data'!$P9647,15)&amp;"-"&amp;FLOOR('Transaction Data'!$P9647,15)+14</f>
        <v>45-59</v>
      </c>
      <c r="R9647" s="2" t="str">
        <f>IF('Transaction Data'!$L9647&lt;=10,"Less Expensive","Expensive")</f>
        <v>Less Expensive</v>
      </c>
      <c r="S9647" s="4">
        <f>WEEKDAY('Transaction Data'!$A9647)</f>
        <v>6</v>
      </c>
      <c r="T9647" s="2" t="str">
        <f>IF(WEEKDAY('Transaction Data'!$A9647,2)&lt;6,"Weekday","Weekend")</f>
        <v>Weekday</v>
      </c>
    </row>
    <row r="9648" ht="15.75" customHeight="1">
      <c r="A9648" s="1">
        <v>45425.0</v>
      </c>
      <c r="B9648" s="2" t="s">
        <v>8794</v>
      </c>
      <c r="C9648" s="2" t="s">
        <v>78</v>
      </c>
      <c r="D9648" s="1">
        <v>31151.0</v>
      </c>
      <c r="E9648" s="2" t="s">
        <v>22</v>
      </c>
      <c r="F9648" s="2">
        <v>71.0</v>
      </c>
      <c r="G9648" s="2" t="s">
        <v>33</v>
      </c>
      <c r="H9648" s="2" t="s">
        <v>29</v>
      </c>
      <c r="I9648" s="2" t="s">
        <v>25</v>
      </c>
      <c r="J9648" s="2" t="str">
        <f t="array" ref="J9648">XLOOKUP('Transaction Data'!$G9648,Product_Code,Biscuit_Brand)</f>
        <v>Caramel Biscuits</v>
      </c>
      <c r="K9648" s="2">
        <f t="array" ref="K9648">XLOOKUP('Transaction Data'!$G9648,Product_Code,Cost)</f>
        <v>18</v>
      </c>
      <c r="L9648" s="2">
        <f t="array" ref="L9648">XLOOKUP('Transaction Data'!$G9648,Product_Code,Unit_Price)</f>
        <v>22</v>
      </c>
      <c r="M9648" s="3">
        <f>'Transaction Data'!$F9648*'Transaction Data'!$K9648</f>
        <v>1278</v>
      </c>
      <c r="N9648" s="3">
        <f>'Transaction Data'!$F9648*'Transaction Data'!$L9648</f>
        <v>1562</v>
      </c>
      <c r="O9648" s="3">
        <f>'Transaction Data'!$N9648-'Transaction Data'!$M9648</f>
        <v>284</v>
      </c>
      <c r="P9648" s="2">
        <f>DATEDIF('Transaction Data'!$D9648,'Transaction Data'!$A9648,"y")</f>
        <v>39</v>
      </c>
      <c r="Q9648" s="2" t="str">
        <f>FLOOR('Transaction Data'!$P9648,15)&amp;"-"&amp;FLOOR('Transaction Data'!$P9648,15)+14</f>
        <v>30-44</v>
      </c>
      <c r="R9648" s="2" t="str">
        <f>IF('Transaction Data'!$L9648&lt;=10,"Less Expensive","Expensive")</f>
        <v>Expensive</v>
      </c>
      <c r="S9648" s="4">
        <f>WEEKDAY('Transaction Data'!$A9648)</f>
        <v>2</v>
      </c>
      <c r="T9648" s="2" t="str">
        <f>IF(WEEKDAY('Transaction Data'!$A9648,2)&lt;6,"Weekday","Weekend")</f>
        <v>Weekday</v>
      </c>
    </row>
    <row r="9649" ht="15.75" customHeight="1">
      <c r="A9649" s="1">
        <v>45348.0</v>
      </c>
      <c r="B9649" s="2" t="s">
        <v>8795</v>
      </c>
      <c r="C9649" s="2" t="s">
        <v>51</v>
      </c>
      <c r="D9649" s="1">
        <v>19588.0</v>
      </c>
      <c r="E9649" s="2" t="s">
        <v>37</v>
      </c>
      <c r="F9649" s="2">
        <v>324.0</v>
      </c>
      <c r="G9649" s="2" t="s">
        <v>60</v>
      </c>
      <c r="H9649" s="2" t="s">
        <v>29</v>
      </c>
      <c r="I9649" s="2" t="s">
        <v>25</v>
      </c>
      <c r="J9649" s="2" t="str">
        <f t="array" ref="J9649">XLOOKUP('Transaction Data'!$G9649,Product_Code,Biscuit_Brand)</f>
        <v>Peanut Butter Bites</v>
      </c>
      <c r="K9649" s="2">
        <f t="array" ref="K9649">XLOOKUP('Transaction Data'!$G9649,Product_Code,Cost)</f>
        <v>5</v>
      </c>
      <c r="L9649" s="2">
        <f t="array" ref="L9649">XLOOKUP('Transaction Data'!$G9649,Product_Code,Unit_Price)</f>
        <v>7</v>
      </c>
      <c r="M9649" s="3">
        <f>'Transaction Data'!$F9649*'Transaction Data'!$K9649</f>
        <v>1620</v>
      </c>
      <c r="N9649" s="3">
        <f>'Transaction Data'!$F9649*'Transaction Data'!$L9649</f>
        <v>2268</v>
      </c>
      <c r="O9649" s="3">
        <f>'Transaction Data'!$N9649-'Transaction Data'!$M9649</f>
        <v>648</v>
      </c>
      <c r="P9649" s="2">
        <f>DATEDIF('Transaction Data'!$D9649,'Transaction Data'!$A9649,"y")</f>
        <v>70</v>
      </c>
      <c r="Q9649" s="2" t="str">
        <f>FLOOR('Transaction Data'!$P9649,15)&amp;"-"&amp;FLOOR('Transaction Data'!$P9649,15)+14</f>
        <v>60-74</v>
      </c>
      <c r="R9649" s="2" t="str">
        <f>IF('Transaction Data'!$L9649&lt;=10,"Less Expensive","Expensive")</f>
        <v>Less Expensive</v>
      </c>
      <c r="S9649" s="4">
        <f>WEEKDAY('Transaction Data'!$A9649)</f>
        <v>2</v>
      </c>
      <c r="T9649" s="2" t="str">
        <f>IF(WEEKDAY('Transaction Data'!$A9649,2)&lt;6,"Weekday","Weekend")</f>
        <v>Weekday</v>
      </c>
    </row>
    <row r="9650" ht="15.75" customHeight="1">
      <c r="A9650" s="1">
        <v>45490.0</v>
      </c>
      <c r="B9650" s="2" t="s">
        <v>8796</v>
      </c>
      <c r="C9650" s="2" t="s">
        <v>21</v>
      </c>
      <c r="D9650" s="1">
        <v>32866.0</v>
      </c>
      <c r="E9650" s="2" t="s">
        <v>63</v>
      </c>
      <c r="F9650" s="2">
        <v>491.0</v>
      </c>
      <c r="G9650" s="2" t="s">
        <v>48</v>
      </c>
      <c r="H9650" s="2" t="s">
        <v>34</v>
      </c>
      <c r="I9650" s="2" t="s">
        <v>25</v>
      </c>
      <c r="J9650" s="2" t="str">
        <f t="array" ref="J9650">XLOOKUP('Transaction Data'!$G9650,Product_Code,Biscuit_Brand)</f>
        <v>Lemon Crisps</v>
      </c>
      <c r="K9650" s="2">
        <f t="array" ref="K9650">XLOOKUP('Transaction Data'!$G9650,Product_Code,Cost)</f>
        <v>7</v>
      </c>
      <c r="L9650" s="2">
        <f t="array" ref="L9650">XLOOKUP('Transaction Data'!$G9650,Product_Code,Unit_Price)</f>
        <v>9</v>
      </c>
      <c r="M9650" s="3">
        <f>'Transaction Data'!$F9650*'Transaction Data'!$K9650</f>
        <v>3437</v>
      </c>
      <c r="N9650" s="3">
        <f>'Transaction Data'!$F9650*'Transaction Data'!$L9650</f>
        <v>4419</v>
      </c>
      <c r="O9650" s="3">
        <f>'Transaction Data'!$N9650-'Transaction Data'!$M9650</f>
        <v>982</v>
      </c>
      <c r="P9650" s="2">
        <f>DATEDIF('Transaction Data'!$D9650,'Transaction Data'!$A9650,"y")</f>
        <v>34</v>
      </c>
      <c r="Q9650" s="2" t="str">
        <f>FLOOR('Transaction Data'!$P9650,15)&amp;"-"&amp;FLOOR('Transaction Data'!$P9650,15)+14</f>
        <v>30-44</v>
      </c>
      <c r="R9650" s="2" t="str">
        <f>IF('Transaction Data'!$L9650&lt;=10,"Less Expensive","Expensive")</f>
        <v>Less Expensive</v>
      </c>
      <c r="S9650" s="4">
        <f>WEEKDAY('Transaction Data'!$A9650)</f>
        <v>4</v>
      </c>
      <c r="T9650" s="2" t="str">
        <f>IF(WEEKDAY('Transaction Data'!$A9650,2)&lt;6,"Weekday","Weekend")</f>
        <v>Weekday</v>
      </c>
    </row>
    <row r="9651" ht="15.75" customHeight="1">
      <c r="A9651" s="1">
        <v>45387.0</v>
      </c>
      <c r="B9651" s="2" t="s">
        <v>8797</v>
      </c>
      <c r="C9651" s="2" t="s">
        <v>65</v>
      </c>
      <c r="D9651" s="1">
        <v>35548.0</v>
      </c>
      <c r="E9651" s="2" t="s">
        <v>22</v>
      </c>
      <c r="F9651" s="2">
        <v>128.0</v>
      </c>
      <c r="G9651" s="2" t="s">
        <v>61</v>
      </c>
      <c r="H9651" s="2" t="s">
        <v>24</v>
      </c>
      <c r="I9651" s="2" t="s">
        <v>25</v>
      </c>
      <c r="J9651" s="2" t="str">
        <f t="array" ref="J9651">XLOOKUP('Transaction Data'!$G9651,Product_Code,Biscuit_Brand)</f>
        <v>Choco Delight</v>
      </c>
      <c r="K9651" s="2">
        <f t="array" ref="K9651">XLOOKUP('Transaction Data'!$G9651,Product_Code,Cost)</f>
        <v>3</v>
      </c>
      <c r="L9651" s="2">
        <f t="array" ref="L9651">XLOOKUP('Transaction Data'!$G9651,Product_Code,Unit_Price)</f>
        <v>5</v>
      </c>
      <c r="M9651" s="3">
        <f>'Transaction Data'!$F9651*'Transaction Data'!$K9651</f>
        <v>384</v>
      </c>
      <c r="N9651" s="3">
        <f>'Transaction Data'!$F9651*'Transaction Data'!$L9651</f>
        <v>640</v>
      </c>
      <c r="O9651" s="3">
        <f>'Transaction Data'!$N9651-'Transaction Data'!$M9651</f>
        <v>256</v>
      </c>
      <c r="P9651" s="2">
        <f>DATEDIF('Transaction Data'!$D9651,'Transaction Data'!$A9651,"y")</f>
        <v>26</v>
      </c>
      <c r="Q9651" s="2" t="str">
        <f>FLOOR('Transaction Data'!$P9651,15)&amp;"-"&amp;FLOOR('Transaction Data'!$P9651,15)+14</f>
        <v>15-29</v>
      </c>
      <c r="R9651" s="2" t="str">
        <f>IF('Transaction Data'!$L9651&lt;=10,"Less Expensive","Expensive")</f>
        <v>Less Expensive</v>
      </c>
      <c r="S9651" s="4">
        <f>WEEKDAY('Transaction Data'!$A9651)</f>
        <v>6</v>
      </c>
      <c r="T9651" s="2" t="str">
        <f>IF(WEEKDAY('Transaction Data'!$A9651,2)&lt;6,"Weekday","Weekend")</f>
        <v>Weekday</v>
      </c>
    </row>
    <row r="9652" ht="15.75" customHeight="1">
      <c r="A9652" s="1">
        <v>45365.0</v>
      </c>
      <c r="B9652" s="2" t="s">
        <v>8798</v>
      </c>
      <c r="C9652" s="2" t="s">
        <v>78</v>
      </c>
      <c r="D9652" s="1">
        <v>29700.0</v>
      </c>
      <c r="E9652" s="2" t="s">
        <v>22</v>
      </c>
      <c r="F9652" s="2">
        <v>138.0</v>
      </c>
      <c r="G9652" s="2" t="s">
        <v>48</v>
      </c>
      <c r="H9652" s="2" t="s">
        <v>42</v>
      </c>
      <c r="I9652" s="2" t="s">
        <v>25</v>
      </c>
      <c r="J9652" s="2" t="str">
        <f t="array" ref="J9652">XLOOKUP('Transaction Data'!$G9652,Product_Code,Biscuit_Brand)</f>
        <v>Lemon Crisps</v>
      </c>
      <c r="K9652" s="2">
        <f t="array" ref="K9652">XLOOKUP('Transaction Data'!$G9652,Product_Code,Cost)</f>
        <v>7</v>
      </c>
      <c r="L9652" s="2">
        <f t="array" ref="L9652">XLOOKUP('Transaction Data'!$G9652,Product_Code,Unit_Price)</f>
        <v>9</v>
      </c>
      <c r="M9652" s="3">
        <f>'Transaction Data'!$F9652*'Transaction Data'!$K9652</f>
        <v>966</v>
      </c>
      <c r="N9652" s="3">
        <f>'Transaction Data'!$F9652*'Transaction Data'!$L9652</f>
        <v>1242</v>
      </c>
      <c r="O9652" s="3">
        <f>'Transaction Data'!$N9652-'Transaction Data'!$M9652</f>
        <v>276</v>
      </c>
      <c r="P9652" s="2">
        <f>DATEDIF('Transaction Data'!$D9652,'Transaction Data'!$A9652,"y")</f>
        <v>42</v>
      </c>
      <c r="Q9652" s="2" t="str">
        <f>FLOOR('Transaction Data'!$P9652,15)&amp;"-"&amp;FLOOR('Transaction Data'!$P9652,15)+14</f>
        <v>30-44</v>
      </c>
      <c r="R9652" s="2" t="str">
        <f>IF('Transaction Data'!$L9652&lt;=10,"Less Expensive","Expensive")</f>
        <v>Less Expensive</v>
      </c>
      <c r="S9652" s="4">
        <f>WEEKDAY('Transaction Data'!$A9652)</f>
        <v>5</v>
      </c>
      <c r="T9652" s="2" t="str">
        <f>IF(WEEKDAY('Transaction Data'!$A9652,2)&lt;6,"Weekday","Weekend")</f>
        <v>Weekday</v>
      </c>
    </row>
    <row r="9653" ht="15.75" customHeight="1">
      <c r="A9653" s="1">
        <v>45314.0</v>
      </c>
      <c r="B9653" s="2" t="s">
        <v>8799</v>
      </c>
      <c r="C9653" s="2" t="s">
        <v>32</v>
      </c>
      <c r="D9653" s="1">
        <v>17501.0</v>
      </c>
      <c r="E9653" s="2" t="s">
        <v>37</v>
      </c>
      <c r="F9653" s="2">
        <v>136.0</v>
      </c>
      <c r="G9653" s="2" t="s">
        <v>60</v>
      </c>
      <c r="H9653" s="2" t="s">
        <v>45</v>
      </c>
      <c r="I9653" s="2" t="s">
        <v>25</v>
      </c>
      <c r="J9653" s="2" t="str">
        <f t="array" ref="J9653">XLOOKUP('Transaction Data'!$G9653,Product_Code,Biscuit_Brand)</f>
        <v>Peanut Butter Bites</v>
      </c>
      <c r="K9653" s="2">
        <f t="array" ref="K9653">XLOOKUP('Transaction Data'!$G9653,Product_Code,Cost)</f>
        <v>5</v>
      </c>
      <c r="L9653" s="2">
        <f t="array" ref="L9653">XLOOKUP('Transaction Data'!$G9653,Product_Code,Unit_Price)</f>
        <v>7</v>
      </c>
      <c r="M9653" s="3">
        <f>'Transaction Data'!$F9653*'Transaction Data'!$K9653</f>
        <v>680</v>
      </c>
      <c r="N9653" s="3">
        <f>'Transaction Data'!$F9653*'Transaction Data'!$L9653</f>
        <v>952</v>
      </c>
      <c r="O9653" s="3">
        <f>'Transaction Data'!$N9653-'Transaction Data'!$M9653</f>
        <v>272</v>
      </c>
      <c r="P9653" s="2">
        <f>DATEDIF('Transaction Data'!$D9653,'Transaction Data'!$A9653,"y")</f>
        <v>76</v>
      </c>
      <c r="Q9653" s="2" t="str">
        <f>FLOOR('Transaction Data'!$P9653,15)&amp;"-"&amp;FLOOR('Transaction Data'!$P9653,15)+14</f>
        <v>75-89</v>
      </c>
      <c r="R9653" s="2" t="str">
        <f>IF('Transaction Data'!$L9653&lt;=10,"Less Expensive","Expensive")</f>
        <v>Less Expensive</v>
      </c>
      <c r="S9653" s="4">
        <f>WEEKDAY('Transaction Data'!$A9653)</f>
        <v>3</v>
      </c>
      <c r="T9653" s="2" t="str">
        <f>IF(WEEKDAY('Transaction Data'!$A9653,2)&lt;6,"Weekday","Weekend")</f>
        <v>Weekday</v>
      </c>
    </row>
    <row r="9654" ht="15.75" customHeight="1">
      <c r="A9654" s="1">
        <v>45389.0</v>
      </c>
      <c r="B9654" s="2" t="s">
        <v>8800</v>
      </c>
      <c r="C9654" s="2" t="s">
        <v>32</v>
      </c>
      <c r="D9654" s="1">
        <v>36225.0</v>
      </c>
      <c r="E9654" s="2" t="s">
        <v>22</v>
      </c>
      <c r="F9654" s="2">
        <v>494.0</v>
      </c>
      <c r="G9654" s="2" t="s">
        <v>48</v>
      </c>
      <c r="H9654" s="2" t="s">
        <v>24</v>
      </c>
      <c r="I9654" s="2" t="s">
        <v>25</v>
      </c>
      <c r="J9654" s="2" t="str">
        <f t="array" ref="J9654">XLOOKUP('Transaction Data'!$G9654,Product_Code,Biscuit_Brand)</f>
        <v>Lemon Crisps</v>
      </c>
      <c r="K9654" s="2">
        <f t="array" ref="K9654">XLOOKUP('Transaction Data'!$G9654,Product_Code,Cost)</f>
        <v>7</v>
      </c>
      <c r="L9654" s="2">
        <f t="array" ref="L9654">XLOOKUP('Transaction Data'!$G9654,Product_Code,Unit_Price)</f>
        <v>9</v>
      </c>
      <c r="M9654" s="3">
        <f>'Transaction Data'!$F9654*'Transaction Data'!$K9654</f>
        <v>3458</v>
      </c>
      <c r="N9654" s="3">
        <f>'Transaction Data'!$F9654*'Transaction Data'!$L9654</f>
        <v>4446</v>
      </c>
      <c r="O9654" s="3">
        <f>'Transaction Data'!$N9654-'Transaction Data'!$M9654</f>
        <v>988</v>
      </c>
      <c r="P9654" s="2">
        <f>DATEDIF('Transaction Data'!$D9654,'Transaction Data'!$A9654,"y")</f>
        <v>25</v>
      </c>
      <c r="Q9654" s="2" t="str">
        <f>FLOOR('Transaction Data'!$P9654,15)&amp;"-"&amp;FLOOR('Transaction Data'!$P9654,15)+14</f>
        <v>15-29</v>
      </c>
      <c r="R9654" s="2" t="str">
        <f>IF('Transaction Data'!$L9654&lt;=10,"Less Expensive","Expensive")</f>
        <v>Less Expensive</v>
      </c>
      <c r="S9654" s="4">
        <f>WEEKDAY('Transaction Data'!$A9654)</f>
        <v>1</v>
      </c>
      <c r="T9654" s="2" t="str">
        <f>IF(WEEKDAY('Transaction Data'!$A9654,2)&lt;6,"Weekday","Weekend")</f>
        <v>Weekend</v>
      </c>
    </row>
    <row r="9655" ht="15.75" customHeight="1">
      <c r="A9655" s="1">
        <v>45356.0</v>
      </c>
      <c r="B9655" s="2" t="s">
        <v>8801</v>
      </c>
      <c r="C9655" s="2" t="s">
        <v>21</v>
      </c>
      <c r="D9655" s="1">
        <v>24206.0</v>
      </c>
      <c r="E9655" s="2" t="s">
        <v>27</v>
      </c>
      <c r="F9655" s="2">
        <v>461.0</v>
      </c>
      <c r="G9655" s="2" t="s">
        <v>60</v>
      </c>
      <c r="H9655" s="2" t="s">
        <v>29</v>
      </c>
      <c r="I9655" s="2" t="s">
        <v>25</v>
      </c>
      <c r="J9655" s="2" t="str">
        <f t="array" ref="J9655">XLOOKUP('Transaction Data'!$G9655,Product_Code,Biscuit_Brand)</f>
        <v>Peanut Butter Bites</v>
      </c>
      <c r="K9655" s="2">
        <f t="array" ref="K9655">XLOOKUP('Transaction Data'!$G9655,Product_Code,Cost)</f>
        <v>5</v>
      </c>
      <c r="L9655" s="2">
        <f t="array" ref="L9655">XLOOKUP('Transaction Data'!$G9655,Product_Code,Unit_Price)</f>
        <v>7</v>
      </c>
      <c r="M9655" s="3">
        <f>'Transaction Data'!$F9655*'Transaction Data'!$K9655</f>
        <v>2305</v>
      </c>
      <c r="N9655" s="3">
        <f>'Transaction Data'!$F9655*'Transaction Data'!$L9655</f>
        <v>3227</v>
      </c>
      <c r="O9655" s="3">
        <f>'Transaction Data'!$N9655-'Transaction Data'!$M9655</f>
        <v>922</v>
      </c>
      <c r="P9655" s="2">
        <f>DATEDIF('Transaction Data'!$D9655,'Transaction Data'!$A9655,"y")</f>
        <v>57</v>
      </c>
      <c r="Q9655" s="2" t="str">
        <f>FLOOR('Transaction Data'!$P9655,15)&amp;"-"&amp;FLOOR('Transaction Data'!$P9655,15)+14</f>
        <v>45-59</v>
      </c>
      <c r="R9655" s="2" t="str">
        <f>IF('Transaction Data'!$L9655&lt;=10,"Less Expensive","Expensive")</f>
        <v>Less Expensive</v>
      </c>
      <c r="S9655" s="4">
        <f>WEEKDAY('Transaction Data'!$A9655)</f>
        <v>3</v>
      </c>
      <c r="T9655" s="2" t="str">
        <f>IF(WEEKDAY('Transaction Data'!$A9655,2)&lt;6,"Weekday","Weekend")</f>
        <v>Weekday</v>
      </c>
    </row>
    <row r="9656" ht="15.75" customHeight="1">
      <c r="A9656" s="1">
        <v>45359.0</v>
      </c>
      <c r="B9656" s="2" t="s">
        <v>8802</v>
      </c>
      <c r="C9656" s="2" t="s">
        <v>21</v>
      </c>
      <c r="D9656" s="1">
        <v>26368.0</v>
      </c>
      <c r="E9656" s="2" t="s">
        <v>63</v>
      </c>
      <c r="F9656" s="2">
        <v>390.0</v>
      </c>
      <c r="G9656" s="2" t="s">
        <v>38</v>
      </c>
      <c r="H9656" s="2" t="s">
        <v>29</v>
      </c>
      <c r="I9656" s="2" t="s">
        <v>30</v>
      </c>
      <c r="J9656" s="2" t="str">
        <f t="array" ref="J9656">XLOOKUP('Transaction Data'!$G9656,Product_Code,Biscuit_Brand)</f>
        <v>Ginger Snaps</v>
      </c>
      <c r="K9656" s="2">
        <f t="array" ref="K9656">XLOOKUP('Transaction Data'!$G9656,Product_Code,Cost)</f>
        <v>14</v>
      </c>
      <c r="L9656" s="2">
        <f t="array" ref="L9656">XLOOKUP('Transaction Data'!$G9656,Product_Code,Unit_Price)</f>
        <v>28</v>
      </c>
      <c r="M9656" s="3">
        <f>'Transaction Data'!$F9656*'Transaction Data'!$K9656</f>
        <v>5460</v>
      </c>
      <c r="N9656" s="3">
        <f>'Transaction Data'!$F9656*'Transaction Data'!$L9656</f>
        <v>10920</v>
      </c>
      <c r="O9656" s="3">
        <f>'Transaction Data'!$N9656-'Transaction Data'!$M9656</f>
        <v>5460</v>
      </c>
      <c r="P9656" s="2">
        <f>DATEDIF('Transaction Data'!$D9656,'Transaction Data'!$A9656,"y")</f>
        <v>51</v>
      </c>
      <c r="Q9656" s="2" t="str">
        <f>FLOOR('Transaction Data'!$P9656,15)&amp;"-"&amp;FLOOR('Transaction Data'!$P9656,15)+14</f>
        <v>45-59</v>
      </c>
      <c r="R9656" s="2" t="str">
        <f>IF('Transaction Data'!$L9656&lt;=10,"Less Expensive","Expensive")</f>
        <v>Expensive</v>
      </c>
      <c r="S9656" s="4">
        <f>WEEKDAY('Transaction Data'!$A9656)</f>
        <v>6</v>
      </c>
      <c r="T9656" s="2" t="str">
        <f>IF(WEEKDAY('Transaction Data'!$A9656,2)&lt;6,"Weekday","Weekend")</f>
        <v>Weekday</v>
      </c>
    </row>
    <row r="9657" ht="15.75" customHeight="1">
      <c r="A9657" s="1">
        <v>45355.0</v>
      </c>
      <c r="B9657" s="2" t="s">
        <v>8803</v>
      </c>
      <c r="C9657" s="2" t="s">
        <v>78</v>
      </c>
      <c r="D9657" s="1">
        <v>20041.0</v>
      </c>
      <c r="E9657" s="2" t="s">
        <v>37</v>
      </c>
      <c r="F9657" s="2">
        <v>451.0</v>
      </c>
      <c r="G9657" s="2" t="s">
        <v>44</v>
      </c>
      <c r="H9657" s="2" t="s">
        <v>34</v>
      </c>
      <c r="I9657" s="2" t="s">
        <v>25</v>
      </c>
      <c r="J9657" s="2" t="str">
        <f t="array" ref="J9657">XLOOKUP('Transaction Data'!$G9657,Product_Code,Biscuit_Brand)</f>
        <v>Butter Crunch</v>
      </c>
      <c r="K9657" s="2">
        <f t="array" ref="K9657">XLOOKUP('Transaction Data'!$G9657,Product_Code,Cost)</f>
        <v>10</v>
      </c>
      <c r="L9657" s="2">
        <f t="array" ref="L9657">XLOOKUP('Transaction Data'!$G9657,Product_Code,Unit_Price)</f>
        <v>11</v>
      </c>
      <c r="M9657" s="3">
        <f>'Transaction Data'!$F9657*'Transaction Data'!$K9657</f>
        <v>4510</v>
      </c>
      <c r="N9657" s="3">
        <f>'Transaction Data'!$F9657*'Transaction Data'!$L9657</f>
        <v>4961</v>
      </c>
      <c r="O9657" s="3">
        <f>'Transaction Data'!$N9657-'Transaction Data'!$M9657</f>
        <v>451</v>
      </c>
      <c r="P9657" s="2">
        <f>DATEDIF('Transaction Data'!$D9657,'Transaction Data'!$A9657,"y")</f>
        <v>69</v>
      </c>
      <c r="Q9657" s="2" t="str">
        <f>FLOOR('Transaction Data'!$P9657,15)&amp;"-"&amp;FLOOR('Transaction Data'!$P9657,15)+14</f>
        <v>60-74</v>
      </c>
      <c r="R9657" s="2" t="str">
        <f>IF('Transaction Data'!$L9657&lt;=10,"Less Expensive","Expensive")</f>
        <v>Expensive</v>
      </c>
      <c r="S9657" s="4">
        <f>WEEKDAY('Transaction Data'!$A9657)</f>
        <v>2</v>
      </c>
      <c r="T9657" s="2" t="str">
        <f>IF(WEEKDAY('Transaction Data'!$A9657,2)&lt;6,"Weekday","Weekend")</f>
        <v>Weekday</v>
      </c>
    </row>
    <row r="9658" ht="15.75" customHeight="1">
      <c r="A9658" s="1">
        <v>45378.0</v>
      </c>
      <c r="B9658" s="2" t="s">
        <v>8804</v>
      </c>
      <c r="C9658" s="2" t="s">
        <v>41</v>
      </c>
      <c r="D9658" s="1">
        <v>33671.0</v>
      </c>
      <c r="E9658" s="2" t="s">
        <v>27</v>
      </c>
      <c r="F9658" s="2">
        <v>282.0</v>
      </c>
      <c r="G9658" s="2" t="s">
        <v>48</v>
      </c>
      <c r="H9658" s="2" t="s">
        <v>24</v>
      </c>
      <c r="I9658" s="2" t="s">
        <v>25</v>
      </c>
      <c r="J9658" s="2" t="str">
        <f t="array" ref="J9658">XLOOKUP('Transaction Data'!$G9658,Product_Code,Biscuit_Brand)</f>
        <v>Lemon Crisps</v>
      </c>
      <c r="K9658" s="2">
        <f t="array" ref="K9658">XLOOKUP('Transaction Data'!$G9658,Product_Code,Cost)</f>
        <v>7</v>
      </c>
      <c r="L9658" s="2">
        <f t="array" ref="L9658">XLOOKUP('Transaction Data'!$G9658,Product_Code,Unit_Price)</f>
        <v>9</v>
      </c>
      <c r="M9658" s="3">
        <f>'Transaction Data'!$F9658*'Transaction Data'!$K9658</f>
        <v>1974</v>
      </c>
      <c r="N9658" s="3">
        <f>'Transaction Data'!$F9658*'Transaction Data'!$L9658</f>
        <v>2538</v>
      </c>
      <c r="O9658" s="3">
        <f>'Transaction Data'!$N9658-'Transaction Data'!$M9658</f>
        <v>564</v>
      </c>
      <c r="P9658" s="2">
        <f>DATEDIF('Transaction Data'!$D9658,'Transaction Data'!$A9658,"y")</f>
        <v>32</v>
      </c>
      <c r="Q9658" s="2" t="str">
        <f>FLOOR('Transaction Data'!$P9658,15)&amp;"-"&amp;FLOOR('Transaction Data'!$P9658,15)+14</f>
        <v>30-44</v>
      </c>
      <c r="R9658" s="2" t="str">
        <f>IF('Transaction Data'!$L9658&lt;=10,"Less Expensive","Expensive")</f>
        <v>Less Expensive</v>
      </c>
      <c r="S9658" s="4">
        <f>WEEKDAY('Transaction Data'!$A9658)</f>
        <v>4</v>
      </c>
      <c r="T9658" s="2" t="str">
        <f>IF(WEEKDAY('Transaction Data'!$A9658,2)&lt;6,"Weekday","Weekend")</f>
        <v>Weekday</v>
      </c>
    </row>
    <row r="9659" ht="15.75" customHeight="1">
      <c r="A9659" s="1">
        <v>45480.0</v>
      </c>
      <c r="B9659" s="2" t="s">
        <v>8805</v>
      </c>
      <c r="C9659" s="2" t="s">
        <v>21</v>
      </c>
      <c r="D9659" s="1">
        <v>20366.0</v>
      </c>
      <c r="E9659" s="2" t="s">
        <v>63</v>
      </c>
      <c r="F9659" s="2">
        <v>251.0</v>
      </c>
      <c r="G9659" s="2" t="s">
        <v>61</v>
      </c>
      <c r="H9659" s="2" t="s">
        <v>42</v>
      </c>
      <c r="I9659" s="2" t="s">
        <v>25</v>
      </c>
      <c r="J9659" s="2" t="str">
        <f t="array" ref="J9659">XLOOKUP('Transaction Data'!$G9659,Product_Code,Biscuit_Brand)</f>
        <v>Choco Delight</v>
      </c>
      <c r="K9659" s="2">
        <f t="array" ref="K9659">XLOOKUP('Transaction Data'!$G9659,Product_Code,Cost)</f>
        <v>3</v>
      </c>
      <c r="L9659" s="2">
        <f t="array" ref="L9659">XLOOKUP('Transaction Data'!$G9659,Product_Code,Unit_Price)</f>
        <v>5</v>
      </c>
      <c r="M9659" s="3">
        <f>'Transaction Data'!$F9659*'Transaction Data'!$K9659</f>
        <v>753</v>
      </c>
      <c r="N9659" s="3">
        <f>'Transaction Data'!$F9659*'Transaction Data'!$L9659</f>
        <v>1255</v>
      </c>
      <c r="O9659" s="3">
        <f>'Transaction Data'!$N9659-'Transaction Data'!$M9659</f>
        <v>502</v>
      </c>
      <c r="P9659" s="2">
        <f>DATEDIF('Transaction Data'!$D9659,'Transaction Data'!$A9659,"y")</f>
        <v>68</v>
      </c>
      <c r="Q9659" s="2" t="str">
        <f>FLOOR('Transaction Data'!$P9659,15)&amp;"-"&amp;FLOOR('Transaction Data'!$P9659,15)+14</f>
        <v>60-74</v>
      </c>
      <c r="R9659" s="2" t="str">
        <f>IF('Transaction Data'!$L9659&lt;=10,"Less Expensive","Expensive")</f>
        <v>Less Expensive</v>
      </c>
      <c r="S9659" s="4">
        <f>WEEKDAY('Transaction Data'!$A9659)</f>
        <v>1</v>
      </c>
      <c r="T9659" s="2" t="str">
        <f>IF(WEEKDAY('Transaction Data'!$A9659,2)&lt;6,"Weekday","Weekend")</f>
        <v>Weekend</v>
      </c>
    </row>
    <row r="9660" ht="15.75" customHeight="1">
      <c r="A9660" s="1">
        <v>45348.0</v>
      </c>
      <c r="B9660" s="2" t="s">
        <v>8806</v>
      </c>
      <c r="C9660" s="2" t="s">
        <v>51</v>
      </c>
      <c r="D9660" s="1">
        <v>36207.0</v>
      </c>
      <c r="E9660" s="2" t="s">
        <v>37</v>
      </c>
      <c r="F9660" s="2">
        <v>391.0</v>
      </c>
      <c r="G9660" s="2" t="s">
        <v>44</v>
      </c>
      <c r="H9660" s="2" t="s">
        <v>45</v>
      </c>
      <c r="I9660" s="2" t="s">
        <v>25</v>
      </c>
      <c r="J9660" s="2" t="str">
        <f t="array" ref="J9660">XLOOKUP('Transaction Data'!$G9660,Product_Code,Biscuit_Brand)</f>
        <v>Butter Crunch</v>
      </c>
      <c r="K9660" s="2">
        <f t="array" ref="K9660">XLOOKUP('Transaction Data'!$G9660,Product_Code,Cost)</f>
        <v>10</v>
      </c>
      <c r="L9660" s="2">
        <f t="array" ref="L9660">XLOOKUP('Transaction Data'!$G9660,Product_Code,Unit_Price)</f>
        <v>11</v>
      </c>
      <c r="M9660" s="3">
        <f>'Transaction Data'!$F9660*'Transaction Data'!$K9660</f>
        <v>3910</v>
      </c>
      <c r="N9660" s="3">
        <f>'Transaction Data'!$F9660*'Transaction Data'!$L9660</f>
        <v>4301</v>
      </c>
      <c r="O9660" s="3">
        <f>'Transaction Data'!$N9660-'Transaction Data'!$M9660</f>
        <v>391</v>
      </c>
      <c r="P9660" s="2">
        <f>DATEDIF('Transaction Data'!$D9660,'Transaction Data'!$A9660,"y")</f>
        <v>25</v>
      </c>
      <c r="Q9660" s="2" t="str">
        <f>FLOOR('Transaction Data'!$P9660,15)&amp;"-"&amp;FLOOR('Transaction Data'!$P9660,15)+14</f>
        <v>15-29</v>
      </c>
      <c r="R9660" s="2" t="str">
        <f>IF('Transaction Data'!$L9660&lt;=10,"Less Expensive","Expensive")</f>
        <v>Expensive</v>
      </c>
      <c r="S9660" s="4">
        <f>WEEKDAY('Transaction Data'!$A9660)</f>
        <v>2</v>
      </c>
      <c r="T9660" s="2" t="str">
        <f>IF(WEEKDAY('Transaction Data'!$A9660,2)&lt;6,"Weekday","Weekend")</f>
        <v>Weekday</v>
      </c>
    </row>
    <row r="9661" ht="15.75" customHeight="1">
      <c r="A9661" s="1">
        <v>45390.0</v>
      </c>
      <c r="B9661" s="2" t="s">
        <v>8807</v>
      </c>
      <c r="C9661" s="2" t="s">
        <v>65</v>
      </c>
      <c r="D9661" s="1">
        <v>24811.0</v>
      </c>
      <c r="E9661" s="2" t="s">
        <v>37</v>
      </c>
      <c r="F9661" s="2">
        <v>46.0</v>
      </c>
      <c r="G9661" s="2" t="s">
        <v>61</v>
      </c>
      <c r="H9661" s="2" t="s">
        <v>24</v>
      </c>
      <c r="I9661" s="2" t="s">
        <v>25</v>
      </c>
      <c r="J9661" s="2" t="str">
        <f t="array" ref="J9661">XLOOKUP('Transaction Data'!$G9661,Product_Code,Biscuit_Brand)</f>
        <v>Choco Delight</v>
      </c>
      <c r="K9661" s="2">
        <f t="array" ref="K9661">XLOOKUP('Transaction Data'!$G9661,Product_Code,Cost)</f>
        <v>3</v>
      </c>
      <c r="L9661" s="2">
        <f t="array" ref="L9661">XLOOKUP('Transaction Data'!$G9661,Product_Code,Unit_Price)</f>
        <v>5</v>
      </c>
      <c r="M9661" s="3">
        <f>'Transaction Data'!$F9661*'Transaction Data'!$K9661</f>
        <v>138</v>
      </c>
      <c r="N9661" s="3">
        <f>'Transaction Data'!$F9661*'Transaction Data'!$L9661</f>
        <v>230</v>
      </c>
      <c r="O9661" s="3">
        <f>'Transaction Data'!$N9661-'Transaction Data'!$M9661</f>
        <v>92</v>
      </c>
      <c r="P9661" s="2">
        <f>DATEDIF('Transaction Data'!$D9661,'Transaction Data'!$A9661,"y")</f>
        <v>56</v>
      </c>
      <c r="Q9661" s="2" t="str">
        <f>FLOOR('Transaction Data'!$P9661,15)&amp;"-"&amp;FLOOR('Transaction Data'!$P9661,15)+14</f>
        <v>45-59</v>
      </c>
      <c r="R9661" s="2" t="str">
        <f>IF('Transaction Data'!$L9661&lt;=10,"Less Expensive","Expensive")</f>
        <v>Less Expensive</v>
      </c>
      <c r="S9661" s="4">
        <f>WEEKDAY('Transaction Data'!$A9661)</f>
        <v>2</v>
      </c>
      <c r="T9661" s="2" t="str">
        <f>IF(WEEKDAY('Transaction Data'!$A9661,2)&lt;6,"Weekday","Weekend")</f>
        <v>Weekday</v>
      </c>
    </row>
    <row r="9662" ht="15.75" customHeight="1">
      <c r="A9662" s="1">
        <v>45360.0</v>
      </c>
      <c r="B9662" s="2" t="s">
        <v>8808</v>
      </c>
      <c r="C9662" s="2" t="s">
        <v>78</v>
      </c>
      <c r="D9662" s="1">
        <v>26425.0</v>
      </c>
      <c r="E9662" s="2" t="s">
        <v>63</v>
      </c>
      <c r="F9662" s="2">
        <v>323.0</v>
      </c>
      <c r="G9662" s="2" t="s">
        <v>38</v>
      </c>
      <c r="H9662" s="2" t="s">
        <v>29</v>
      </c>
      <c r="I9662" s="2" t="s">
        <v>25</v>
      </c>
      <c r="J9662" s="2" t="str">
        <f t="array" ref="J9662">XLOOKUP('Transaction Data'!$G9662,Product_Code,Biscuit_Brand)</f>
        <v>Ginger Snaps</v>
      </c>
      <c r="K9662" s="2">
        <f t="array" ref="K9662">XLOOKUP('Transaction Data'!$G9662,Product_Code,Cost)</f>
        <v>14</v>
      </c>
      <c r="L9662" s="2">
        <f t="array" ref="L9662">XLOOKUP('Transaction Data'!$G9662,Product_Code,Unit_Price)</f>
        <v>28</v>
      </c>
      <c r="M9662" s="3">
        <f>'Transaction Data'!$F9662*'Transaction Data'!$K9662</f>
        <v>4522</v>
      </c>
      <c r="N9662" s="3">
        <f>'Transaction Data'!$F9662*'Transaction Data'!$L9662</f>
        <v>9044</v>
      </c>
      <c r="O9662" s="3">
        <f>'Transaction Data'!$N9662-'Transaction Data'!$M9662</f>
        <v>4522</v>
      </c>
      <c r="P9662" s="2">
        <f>DATEDIF('Transaction Data'!$D9662,'Transaction Data'!$A9662,"y")</f>
        <v>51</v>
      </c>
      <c r="Q9662" s="2" t="str">
        <f>FLOOR('Transaction Data'!$P9662,15)&amp;"-"&amp;FLOOR('Transaction Data'!$P9662,15)+14</f>
        <v>45-59</v>
      </c>
      <c r="R9662" s="2" t="str">
        <f>IF('Transaction Data'!$L9662&lt;=10,"Less Expensive","Expensive")</f>
        <v>Expensive</v>
      </c>
      <c r="S9662" s="4">
        <f>WEEKDAY('Transaction Data'!$A9662)</f>
        <v>7</v>
      </c>
      <c r="T9662" s="2" t="str">
        <f>IF(WEEKDAY('Transaction Data'!$A9662,2)&lt;6,"Weekday","Weekend")</f>
        <v>Weekend</v>
      </c>
    </row>
    <row r="9663" ht="15.75" customHeight="1">
      <c r="A9663" s="1">
        <v>45486.0</v>
      </c>
      <c r="B9663" s="2" t="s">
        <v>8809</v>
      </c>
      <c r="C9663" s="2" t="s">
        <v>72</v>
      </c>
      <c r="D9663" s="1">
        <v>18428.0</v>
      </c>
      <c r="E9663" s="2" t="s">
        <v>63</v>
      </c>
      <c r="F9663" s="2">
        <v>499.0</v>
      </c>
      <c r="G9663" s="2" t="s">
        <v>57</v>
      </c>
      <c r="H9663" s="2" t="s">
        <v>29</v>
      </c>
      <c r="I9663" s="2" t="s">
        <v>25</v>
      </c>
      <c r="J9663" s="2" t="str">
        <f t="array" ref="J9663">XLOOKUP('Transaction Data'!$G9663,Product_Code,Biscuit_Brand)</f>
        <v>Oatmeal Cookies</v>
      </c>
      <c r="K9663" s="2">
        <f t="array" ref="K9663">XLOOKUP('Transaction Data'!$G9663,Product_Code,Cost)</f>
        <v>19</v>
      </c>
      <c r="L9663" s="2">
        <f t="array" ref="L9663">XLOOKUP('Transaction Data'!$G9663,Product_Code,Unit_Price)</f>
        <v>23</v>
      </c>
      <c r="M9663" s="3">
        <f>'Transaction Data'!$F9663*'Transaction Data'!$K9663</f>
        <v>9481</v>
      </c>
      <c r="N9663" s="3">
        <f>'Transaction Data'!$F9663*'Transaction Data'!$L9663</f>
        <v>11477</v>
      </c>
      <c r="O9663" s="3">
        <f>'Transaction Data'!$N9663-'Transaction Data'!$M9663</f>
        <v>1996</v>
      </c>
      <c r="P9663" s="2">
        <f>DATEDIF('Transaction Data'!$D9663,'Transaction Data'!$A9663,"y")</f>
        <v>74</v>
      </c>
      <c r="Q9663" s="2" t="str">
        <f>FLOOR('Transaction Data'!$P9663,15)&amp;"-"&amp;FLOOR('Transaction Data'!$P9663,15)+14</f>
        <v>60-74</v>
      </c>
      <c r="R9663" s="2" t="str">
        <f>IF('Transaction Data'!$L9663&lt;=10,"Less Expensive","Expensive")</f>
        <v>Expensive</v>
      </c>
      <c r="S9663" s="4">
        <f>WEEKDAY('Transaction Data'!$A9663)</f>
        <v>7</v>
      </c>
      <c r="T9663" s="2" t="str">
        <f>IF(WEEKDAY('Transaction Data'!$A9663,2)&lt;6,"Weekday","Weekend")</f>
        <v>Weekend</v>
      </c>
    </row>
    <row r="9664" ht="15.75" customHeight="1">
      <c r="A9664" s="1">
        <v>45461.0</v>
      </c>
      <c r="B9664" s="2" t="s">
        <v>8810</v>
      </c>
      <c r="C9664" s="2" t="s">
        <v>65</v>
      </c>
      <c r="D9664" s="1">
        <v>25965.0</v>
      </c>
      <c r="E9664" s="2" t="s">
        <v>27</v>
      </c>
      <c r="F9664" s="2">
        <v>90.0</v>
      </c>
      <c r="G9664" s="2" t="s">
        <v>55</v>
      </c>
      <c r="H9664" s="2" t="s">
        <v>34</v>
      </c>
      <c r="I9664" s="2" t="s">
        <v>25</v>
      </c>
      <c r="J9664" s="2" t="str">
        <f t="array" ref="J9664">XLOOKUP('Transaction Data'!$G9664,Product_Code,Biscuit_Brand)</f>
        <v>Vanilla Wafers</v>
      </c>
      <c r="K9664" s="2">
        <f t="array" ref="K9664">XLOOKUP('Transaction Data'!$G9664,Product_Code,Cost)</f>
        <v>18</v>
      </c>
      <c r="L9664" s="2">
        <f t="array" ref="L9664">XLOOKUP('Transaction Data'!$G9664,Product_Code,Unit_Price)</f>
        <v>36</v>
      </c>
      <c r="M9664" s="3">
        <f>'Transaction Data'!$F9664*'Transaction Data'!$K9664</f>
        <v>1620</v>
      </c>
      <c r="N9664" s="3">
        <f>'Transaction Data'!$F9664*'Transaction Data'!$L9664</f>
        <v>3240</v>
      </c>
      <c r="O9664" s="3">
        <f>'Transaction Data'!$N9664-'Transaction Data'!$M9664</f>
        <v>1620</v>
      </c>
      <c r="P9664" s="2">
        <f>DATEDIF('Transaction Data'!$D9664,'Transaction Data'!$A9664,"y")</f>
        <v>53</v>
      </c>
      <c r="Q9664" s="2" t="str">
        <f>FLOOR('Transaction Data'!$P9664,15)&amp;"-"&amp;FLOOR('Transaction Data'!$P9664,15)+14</f>
        <v>45-59</v>
      </c>
      <c r="R9664" s="2" t="str">
        <f>IF('Transaction Data'!$L9664&lt;=10,"Less Expensive","Expensive")</f>
        <v>Expensive</v>
      </c>
      <c r="S9664" s="4">
        <f>WEEKDAY('Transaction Data'!$A9664)</f>
        <v>3</v>
      </c>
      <c r="T9664" s="2" t="str">
        <f>IF(WEEKDAY('Transaction Data'!$A9664,2)&lt;6,"Weekday","Weekend")</f>
        <v>Weekday</v>
      </c>
    </row>
    <row r="9665" ht="15.75" customHeight="1">
      <c r="A9665" s="1">
        <v>45467.0</v>
      </c>
      <c r="B9665" s="2" t="s">
        <v>8811</v>
      </c>
      <c r="C9665" s="2" t="s">
        <v>54</v>
      </c>
      <c r="D9665" s="1">
        <v>23114.0</v>
      </c>
      <c r="E9665" s="2" t="s">
        <v>37</v>
      </c>
      <c r="F9665" s="2">
        <v>377.0</v>
      </c>
      <c r="G9665" s="2" t="s">
        <v>57</v>
      </c>
      <c r="H9665" s="2" t="s">
        <v>24</v>
      </c>
      <c r="I9665" s="2" t="s">
        <v>25</v>
      </c>
      <c r="J9665" s="2" t="str">
        <f t="array" ref="J9665">XLOOKUP('Transaction Data'!$G9665,Product_Code,Biscuit_Brand)</f>
        <v>Oatmeal Cookies</v>
      </c>
      <c r="K9665" s="2">
        <f t="array" ref="K9665">XLOOKUP('Transaction Data'!$G9665,Product_Code,Cost)</f>
        <v>19</v>
      </c>
      <c r="L9665" s="2">
        <f t="array" ref="L9665">XLOOKUP('Transaction Data'!$G9665,Product_Code,Unit_Price)</f>
        <v>23</v>
      </c>
      <c r="M9665" s="3">
        <f>'Transaction Data'!$F9665*'Transaction Data'!$K9665</f>
        <v>7163</v>
      </c>
      <c r="N9665" s="3">
        <f>'Transaction Data'!$F9665*'Transaction Data'!$L9665</f>
        <v>8671</v>
      </c>
      <c r="O9665" s="3">
        <f>'Transaction Data'!$N9665-'Transaction Data'!$M9665</f>
        <v>1508</v>
      </c>
      <c r="P9665" s="2">
        <f>DATEDIF('Transaction Data'!$D9665,'Transaction Data'!$A9665,"y")</f>
        <v>61</v>
      </c>
      <c r="Q9665" s="2" t="str">
        <f>FLOOR('Transaction Data'!$P9665,15)&amp;"-"&amp;FLOOR('Transaction Data'!$P9665,15)+14</f>
        <v>60-74</v>
      </c>
      <c r="R9665" s="2" t="str">
        <f>IF('Transaction Data'!$L9665&lt;=10,"Less Expensive","Expensive")</f>
        <v>Expensive</v>
      </c>
      <c r="S9665" s="4">
        <f>WEEKDAY('Transaction Data'!$A9665)</f>
        <v>2</v>
      </c>
      <c r="T9665" s="2" t="str">
        <f>IF(WEEKDAY('Transaction Data'!$A9665,2)&lt;6,"Weekday","Weekend")</f>
        <v>Weekday</v>
      </c>
    </row>
    <row r="9666" ht="15.75" customHeight="1">
      <c r="A9666" s="1">
        <v>45405.0</v>
      </c>
      <c r="B9666" s="2" t="s">
        <v>8812</v>
      </c>
      <c r="C9666" s="2" t="s">
        <v>72</v>
      </c>
      <c r="D9666" s="1">
        <v>32143.0</v>
      </c>
      <c r="E9666" s="2" t="s">
        <v>37</v>
      </c>
      <c r="F9666" s="2">
        <v>487.0</v>
      </c>
      <c r="G9666" s="2" t="s">
        <v>23</v>
      </c>
      <c r="H9666" s="2" t="s">
        <v>42</v>
      </c>
      <c r="I9666" s="2" t="s">
        <v>25</v>
      </c>
      <c r="J9666" s="2" t="str">
        <f t="array" ref="J9666">XLOOKUP('Transaction Data'!$G9666,Product_Code,Biscuit_Brand)</f>
        <v>Cinnamon Swirls</v>
      </c>
      <c r="K9666" s="2">
        <f t="array" ref="K9666">XLOOKUP('Transaction Data'!$G9666,Product_Code,Cost)</f>
        <v>10</v>
      </c>
      <c r="L9666" s="2">
        <f t="array" ref="L9666">XLOOKUP('Transaction Data'!$G9666,Product_Code,Unit_Price)</f>
        <v>14</v>
      </c>
      <c r="M9666" s="3">
        <f>'Transaction Data'!$F9666*'Transaction Data'!$K9666</f>
        <v>4870</v>
      </c>
      <c r="N9666" s="3">
        <f>'Transaction Data'!$F9666*'Transaction Data'!$L9666</f>
        <v>6818</v>
      </c>
      <c r="O9666" s="3">
        <f>'Transaction Data'!$N9666-'Transaction Data'!$M9666</f>
        <v>1948</v>
      </c>
      <c r="P9666" s="2">
        <f>DATEDIF('Transaction Data'!$D9666,'Transaction Data'!$A9666,"y")</f>
        <v>36</v>
      </c>
      <c r="Q9666" s="2" t="str">
        <f>FLOOR('Transaction Data'!$P9666,15)&amp;"-"&amp;FLOOR('Transaction Data'!$P9666,15)+14</f>
        <v>30-44</v>
      </c>
      <c r="R9666" s="2" t="str">
        <f>IF('Transaction Data'!$L9666&lt;=10,"Less Expensive","Expensive")</f>
        <v>Expensive</v>
      </c>
      <c r="S9666" s="4">
        <f>WEEKDAY('Transaction Data'!$A9666)</f>
        <v>3</v>
      </c>
      <c r="T9666" s="2" t="str">
        <f>IF(WEEKDAY('Transaction Data'!$A9666,2)&lt;6,"Weekday","Weekend")</f>
        <v>Weekday</v>
      </c>
    </row>
    <row r="9667" ht="15.75" customHeight="1">
      <c r="A9667" s="1">
        <v>45373.0</v>
      </c>
      <c r="B9667" s="2" t="s">
        <v>8813</v>
      </c>
      <c r="C9667" s="2" t="s">
        <v>21</v>
      </c>
      <c r="D9667" s="1">
        <v>33641.0</v>
      </c>
      <c r="E9667" s="2" t="s">
        <v>27</v>
      </c>
      <c r="F9667" s="2">
        <v>383.0</v>
      </c>
      <c r="G9667" s="2" t="s">
        <v>60</v>
      </c>
      <c r="H9667" s="2" t="s">
        <v>45</v>
      </c>
      <c r="I9667" s="2" t="s">
        <v>25</v>
      </c>
      <c r="J9667" s="2" t="str">
        <f t="array" ref="J9667">XLOOKUP('Transaction Data'!$G9667,Product_Code,Biscuit_Brand)</f>
        <v>Peanut Butter Bites</v>
      </c>
      <c r="K9667" s="2">
        <f t="array" ref="K9667">XLOOKUP('Transaction Data'!$G9667,Product_Code,Cost)</f>
        <v>5</v>
      </c>
      <c r="L9667" s="2">
        <f t="array" ref="L9667">XLOOKUP('Transaction Data'!$G9667,Product_Code,Unit_Price)</f>
        <v>7</v>
      </c>
      <c r="M9667" s="3">
        <f>'Transaction Data'!$F9667*'Transaction Data'!$K9667</f>
        <v>1915</v>
      </c>
      <c r="N9667" s="3">
        <f>'Transaction Data'!$F9667*'Transaction Data'!$L9667</f>
        <v>2681</v>
      </c>
      <c r="O9667" s="3">
        <f>'Transaction Data'!$N9667-'Transaction Data'!$M9667</f>
        <v>766</v>
      </c>
      <c r="P9667" s="2">
        <f>DATEDIF('Transaction Data'!$D9667,'Transaction Data'!$A9667,"y")</f>
        <v>32</v>
      </c>
      <c r="Q9667" s="2" t="str">
        <f>FLOOR('Transaction Data'!$P9667,15)&amp;"-"&amp;FLOOR('Transaction Data'!$P9667,15)+14</f>
        <v>30-44</v>
      </c>
      <c r="R9667" s="2" t="str">
        <f>IF('Transaction Data'!$L9667&lt;=10,"Less Expensive","Expensive")</f>
        <v>Less Expensive</v>
      </c>
      <c r="S9667" s="4">
        <f>WEEKDAY('Transaction Data'!$A9667)</f>
        <v>6</v>
      </c>
      <c r="T9667" s="2" t="str">
        <f>IF(WEEKDAY('Transaction Data'!$A9667,2)&lt;6,"Weekday","Weekend")</f>
        <v>Weekday</v>
      </c>
    </row>
    <row r="9668" ht="15.75" customHeight="1">
      <c r="A9668" s="1">
        <v>45417.0</v>
      </c>
      <c r="B9668" s="2" t="s">
        <v>8814</v>
      </c>
      <c r="C9668" s="2" t="s">
        <v>72</v>
      </c>
      <c r="D9668" s="1">
        <v>24350.0</v>
      </c>
      <c r="E9668" s="2" t="s">
        <v>22</v>
      </c>
      <c r="F9668" s="2">
        <v>250.0</v>
      </c>
      <c r="G9668" s="2" t="s">
        <v>57</v>
      </c>
      <c r="H9668" s="2" t="s">
        <v>24</v>
      </c>
      <c r="I9668" s="2" t="s">
        <v>25</v>
      </c>
      <c r="J9668" s="2" t="str">
        <f t="array" ref="J9668">XLOOKUP('Transaction Data'!$G9668,Product_Code,Biscuit_Brand)</f>
        <v>Oatmeal Cookies</v>
      </c>
      <c r="K9668" s="2">
        <f t="array" ref="K9668">XLOOKUP('Transaction Data'!$G9668,Product_Code,Cost)</f>
        <v>19</v>
      </c>
      <c r="L9668" s="2">
        <f t="array" ref="L9668">XLOOKUP('Transaction Data'!$G9668,Product_Code,Unit_Price)</f>
        <v>23</v>
      </c>
      <c r="M9668" s="3">
        <f>'Transaction Data'!$F9668*'Transaction Data'!$K9668</f>
        <v>4750</v>
      </c>
      <c r="N9668" s="3">
        <f>'Transaction Data'!$F9668*'Transaction Data'!$L9668</f>
        <v>5750</v>
      </c>
      <c r="O9668" s="3">
        <f>'Transaction Data'!$N9668-'Transaction Data'!$M9668</f>
        <v>1000</v>
      </c>
      <c r="P9668" s="2">
        <f>DATEDIF('Transaction Data'!$D9668,'Transaction Data'!$A9668,"y")</f>
        <v>57</v>
      </c>
      <c r="Q9668" s="2" t="str">
        <f>FLOOR('Transaction Data'!$P9668,15)&amp;"-"&amp;FLOOR('Transaction Data'!$P9668,15)+14</f>
        <v>45-59</v>
      </c>
      <c r="R9668" s="2" t="str">
        <f>IF('Transaction Data'!$L9668&lt;=10,"Less Expensive","Expensive")</f>
        <v>Expensive</v>
      </c>
      <c r="S9668" s="4">
        <f>WEEKDAY('Transaction Data'!$A9668)</f>
        <v>1</v>
      </c>
      <c r="T9668" s="2" t="str">
        <f>IF(WEEKDAY('Transaction Data'!$A9668,2)&lt;6,"Weekday","Weekend")</f>
        <v>Weekend</v>
      </c>
    </row>
    <row r="9669" ht="15.75" customHeight="1">
      <c r="A9669" s="1">
        <v>45418.0</v>
      </c>
      <c r="B9669" s="2" t="s">
        <v>8815</v>
      </c>
      <c r="C9669" s="2" t="s">
        <v>21</v>
      </c>
      <c r="D9669" s="1">
        <v>31832.0</v>
      </c>
      <c r="E9669" s="2" t="s">
        <v>63</v>
      </c>
      <c r="F9669" s="2">
        <v>176.0</v>
      </c>
      <c r="G9669" s="2" t="s">
        <v>57</v>
      </c>
      <c r="H9669" s="2" t="s">
        <v>29</v>
      </c>
      <c r="I9669" s="2" t="s">
        <v>25</v>
      </c>
      <c r="J9669" s="2" t="str">
        <f t="array" ref="J9669">XLOOKUP('Transaction Data'!$G9669,Product_Code,Biscuit_Brand)</f>
        <v>Oatmeal Cookies</v>
      </c>
      <c r="K9669" s="2">
        <f t="array" ref="K9669">XLOOKUP('Transaction Data'!$G9669,Product_Code,Cost)</f>
        <v>19</v>
      </c>
      <c r="L9669" s="2">
        <f t="array" ref="L9669">XLOOKUP('Transaction Data'!$G9669,Product_Code,Unit_Price)</f>
        <v>23</v>
      </c>
      <c r="M9669" s="3">
        <f>'Transaction Data'!$F9669*'Transaction Data'!$K9669</f>
        <v>3344</v>
      </c>
      <c r="N9669" s="3">
        <f>'Transaction Data'!$F9669*'Transaction Data'!$L9669</f>
        <v>4048</v>
      </c>
      <c r="O9669" s="3">
        <f>'Transaction Data'!$N9669-'Transaction Data'!$M9669</f>
        <v>704</v>
      </c>
      <c r="P9669" s="2">
        <f>DATEDIF('Transaction Data'!$D9669,'Transaction Data'!$A9669,"y")</f>
        <v>37</v>
      </c>
      <c r="Q9669" s="2" t="str">
        <f>FLOOR('Transaction Data'!$P9669,15)&amp;"-"&amp;FLOOR('Transaction Data'!$P9669,15)+14</f>
        <v>30-44</v>
      </c>
      <c r="R9669" s="2" t="str">
        <f>IF('Transaction Data'!$L9669&lt;=10,"Less Expensive","Expensive")</f>
        <v>Expensive</v>
      </c>
      <c r="S9669" s="4">
        <f>WEEKDAY('Transaction Data'!$A9669)</f>
        <v>2</v>
      </c>
      <c r="T9669" s="2" t="str">
        <f>IF(WEEKDAY('Transaction Data'!$A9669,2)&lt;6,"Weekday","Weekend")</f>
        <v>Weekday</v>
      </c>
    </row>
    <row r="9670" ht="15.75" customHeight="1">
      <c r="A9670" s="1">
        <v>45469.0</v>
      </c>
      <c r="B9670" s="2" t="s">
        <v>8816</v>
      </c>
      <c r="C9670" s="2" t="s">
        <v>72</v>
      </c>
      <c r="D9670" s="1">
        <v>30751.0</v>
      </c>
      <c r="E9670" s="2" t="s">
        <v>27</v>
      </c>
      <c r="F9670" s="2">
        <v>490.0</v>
      </c>
      <c r="G9670" s="2" t="s">
        <v>60</v>
      </c>
      <c r="H9670" s="2" t="s">
        <v>29</v>
      </c>
      <c r="I9670" s="2" t="s">
        <v>25</v>
      </c>
      <c r="J9670" s="2" t="str">
        <f t="array" ref="J9670">XLOOKUP('Transaction Data'!$G9670,Product_Code,Biscuit_Brand)</f>
        <v>Peanut Butter Bites</v>
      </c>
      <c r="K9670" s="2">
        <f t="array" ref="K9670">XLOOKUP('Transaction Data'!$G9670,Product_Code,Cost)</f>
        <v>5</v>
      </c>
      <c r="L9670" s="2">
        <f t="array" ref="L9670">XLOOKUP('Transaction Data'!$G9670,Product_Code,Unit_Price)</f>
        <v>7</v>
      </c>
      <c r="M9670" s="3">
        <f>'Transaction Data'!$F9670*'Transaction Data'!$K9670</f>
        <v>2450</v>
      </c>
      <c r="N9670" s="3">
        <f>'Transaction Data'!$F9670*'Transaction Data'!$L9670</f>
        <v>3430</v>
      </c>
      <c r="O9670" s="3">
        <f>'Transaction Data'!$N9670-'Transaction Data'!$M9670</f>
        <v>980</v>
      </c>
      <c r="P9670" s="2">
        <f>DATEDIF('Transaction Data'!$D9670,'Transaction Data'!$A9670,"y")</f>
        <v>40</v>
      </c>
      <c r="Q9670" s="2" t="str">
        <f>FLOOR('Transaction Data'!$P9670,15)&amp;"-"&amp;FLOOR('Transaction Data'!$P9670,15)+14</f>
        <v>30-44</v>
      </c>
      <c r="R9670" s="2" t="str">
        <f>IF('Transaction Data'!$L9670&lt;=10,"Less Expensive","Expensive")</f>
        <v>Less Expensive</v>
      </c>
      <c r="S9670" s="4">
        <f>WEEKDAY('Transaction Data'!$A9670)</f>
        <v>4</v>
      </c>
      <c r="T9670" s="2" t="str">
        <f>IF(WEEKDAY('Transaction Data'!$A9670,2)&lt;6,"Weekday","Weekend")</f>
        <v>Weekday</v>
      </c>
    </row>
    <row r="9671" ht="15.75" customHeight="1">
      <c r="A9671" s="1">
        <v>45410.0</v>
      </c>
      <c r="B9671" s="2" t="s">
        <v>8817</v>
      </c>
      <c r="C9671" s="2" t="s">
        <v>54</v>
      </c>
      <c r="D9671" s="1">
        <v>25316.0</v>
      </c>
      <c r="E9671" s="2" t="s">
        <v>27</v>
      </c>
      <c r="F9671" s="2">
        <v>221.0</v>
      </c>
      <c r="G9671" s="2" t="s">
        <v>23</v>
      </c>
      <c r="H9671" s="2" t="s">
        <v>34</v>
      </c>
      <c r="I9671" s="2" t="s">
        <v>25</v>
      </c>
      <c r="J9671" s="2" t="str">
        <f t="array" ref="J9671">XLOOKUP('Transaction Data'!$G9671,Product_Code,Biscuit_Brand)</f>
        <v>Cinnamon Swirls</v>
      </c>
      <c r="K9671" s="2">
        <f t="array" ref="K9671">XLOOKUP('Transaction Data'!$G9671,Product_Code,Cost)</f>
        <v>10</v>
      </c>
      <c r="L9671" s="2">
        <f t="array" ref="L9671">XLOOKUP('Transaction Data'!$G9671,Product_Code,Unit_Price)</f>
        <v>14</v>
      </c>
      <c r="M9671" s="3">
        <f>'Transaction Data'!$F9671*'Transaction Data'!$K9671</f>
        <v>2210</v>
      </c>
      <c r="N9671" s="3">
        <f>'Transaction Data'!$F9671*'Transaction Data'!$L9671</f>
        <v>3094</v>
      </c>
      <c r="O9671" s="3">
        <f>'Transaction Data'!$N9671-'Transaction Data'!$M9671</f>
        <v>884</v>
      </c>
      <c r="P9671" s="2">
        <f>DATEDIF('Transaction Data'!$D9671,'Transaction Data'!$A9671,"y")</f>
        <v>55</v>
      </c>
      <c r="Q9671" s="2" t="str">
        <f>FLOOR('Transaction Data'!$P9671,15)&amp;"-"&amp;FLOOR('Transaction Data'!$P9671,15)+14</f>
        <v>45-59</v>
      </c>
      <c r="R9671" s="2" t="str">
        <f>IF('Transaction Data'!$L9671&lt;=10,"Less Expensive","Expensive")</f>
        <v>Expensive</v>
      </c>
      <c r="S9671" s="4">
        <f>WEEKDAY('Transaction Data'!$A9671)</f>
        <v>1</v>
      </c>
      <c r="T9671" s="2" t="str">
        <f>IF(WEEKDAY('Transaction Data'!$A9671,2)&lt;6,"Weekday","Weekend")</f>
        <v>Weekend</v>
      </c>
    </row>
    <row r="9672" ht="15.75" customHeight="1">
      <c r="A9672" s="1">
        <v>45361.0</v>
      </c>
      <c r="B9672" s="2" t="s">
        <v>8818</v>
      </c>
      <c r="C9672" s="2" t="s">
        <v>21</v>
      </c>
      <c r="D9672" s="1">
        <v>24974.0</v>
      </c>
      <c r="E9672" s="2" t="s">
        <v>27</v>
      </c>
      <c r="F9672" s="2">
        <v>376.0</v>
      </c>
      <c r="G9672" s="2" t="s">
        <v>28</v>
      </c>
      <c r="H9672" s="2" t="s">
        <v>24</v>
      </c>
      <c r="I9672" s="2" t="s">
        <v>25</v>
      </c>
      <c r="J9672" s="2" t="str">
        <f t="array" ref="J9672">XLOOKUP('Transaction Data'!$G9672,Product_Code,Biscuit_Brand)</f>
        <v>Shortbread</v>
      </c>
      <c r="K9672" s="2">
        <f t="array" ref="K9672">XLOOKUP('Transaction Data'!$G9672,Product_Code,Cost)</f>
        <v>10</v>
      </c>
      <c r="L9672" s="2">
        <f t="array" ref="L9672">XLOOKUP('Transaction Data'!$G9672,Product_Code,Unit_Price)</f>
        <v>45</v>
      </c>
      <c r="M9672" s="3">
        <f>'Transaction Data'!$F9672*'Transaction Data'!$K9672</f>
        <v>3760</v>
      </c>
      <c r="N9672" s="3">
        <f>'Transaction Data'!$F9672*'Transaction Data'!$L9672</f>
        <v>16920</v>
      </c>
      <c r="O9672" s="3">
        <f>'Transaction Data'!$N9672-'Transaction Data'!$M9672</f>
        <v>13160</v>
      </c>
      <c r="P9672" s="2">
        <f>DATEDIF('Transaction Data'!$D9672,'Transaction Data'!$A9672,"y")</f>
        <v>55</v>
      </c>
      <c r="Q9672" s="2" t="str">
        <f>FLOOR('Transaction Data'!$P9672,15)&amp;"-"&amp;FLOOR('Transaction Data'!$P9672,15)+14</f>
        <v>45-59</v>
      </c>
      <c r="R9672" s="2" t="str">
        <f>IF('Transaction Data'!$L9672&lt;=10,"Less Expensive","Expensive")</f>
        <v>Expensive</v>
      </c>
      <c r="S9672" s="4">
        <f>WEEKDAY('Transaction Data'!$A9672)</f>
        <v>1</v>
      </c>
      <c r="T9672" s="2" t="str">
        <f>IF(WEEKDAY('Transaction Data'!$A9672,2)&lt;6,"Weekday","Weekend")</f>
        <v>Weekend</v>
      </c>
    </row>
    <row r="9673" ht="15.75" customHeight="1">
      <c r="A9673" s="1">
        <v>45350.0</v>
      </c>
      <c r="B9673" s="2" t="s">
        <v>8819</v>
      </c>
      <c r="C9673" s="2" t="s">
        <v>21</v>
      </c>
      <c r="D9673" s="1">
        <v>27806.0</v>
      </c>
      <c r="E9673" s="2" t="s">
        <v>37</v>
      </c>
      <c r="F9673" s="2">
        <v>373.0</v>
      </c>
      <c r="G9673" s="2" t="s">
        <v>23</v>
      </c>
      <c r="H9673" s="2" t="s">
        <v>42</v>
      </c>
      <c r="I9673" s="2" t="s">
        <v>25</v>
      </c>
      <c r="J9673" s="2" t="str">
        <f t="array" ref="J9673">XLOOKUP('Transaction Data'!$G9673,Product_Code,Biscuit_Brand)</f>
        <v>Cinnamon Swirls</v>
      </c>
      <c r="K9673" s="2">
        <f t="array" ref="K9673">XLOOKUP('Transaction Data'!$G9673,Product_Code,Cost)</f>
        <v>10</v>
      </c>
      <c r="L9673" s="2">
        <f t="array" ref="L9673">XLOOKUP('Transaction Data'!$G9673,Product_Code,Unit_Price)</f>
        <v>14</v>
      </c>
      <c r="M9673" s="3">
        <f>'Transaction Data'!$F9673*'Transaction Data'!$K9673</f>
        <v>3730</v>
      </c>
      <c r="N9673" s="3">
        <f>'Transaction Data'!$F9673*'Transaction Data'!$L9673</f>
        <v>5222</v>
      </c>
      <c r="O9673" s="3">
        <f>'Transaction Data'!$N9673-'Transaction Data'!$M9673</f>
        <v>1492</v>
      </c>
      <c r="P9673" s="2">
        <f>DATEDIF('Transaction Data'!$D9673,'Transaction Data'!$A9673,"y")</f>
        <v>48</v>
      </c>
      <c r="Q9673" s="2" t="str">
        <f>FLOOR('Transaction Data'!$P9673,15)&amp;"-"&amp;FLOOR('Transaction Data'!$P9673,15)+14</f>
        <v>45-59</v>
      </c>
      <c r="R9673" s="2" t="str">
        <f>IF('Transaction Data'!$L9673&lt;=10,"Less Expensive","Expensive")</f>
        <v>Expensive</v>
      </c>
      <c r="S9673" s="4">
        <f>WEEKDAY('Transaction Data'!$A9673)</f>
        <v>4</v>
      </c>
      <c r="T9673" s="2" t="str">
        <f>IF(WEEKDAY('Transaction Data'!$A9673,2)&lt;6,"Weekday","Weekend")</f>
        <v>Weekday</v>
      </c>
    </row>
    <row r="9674" ht="15.75" customHeight="1">
      <c r="A9674" s="1">
        <v>45420.0</v>
      </c>
      <c r="B9674" s="2" t="s">
        <v>8820</v>
      </c>
      <c r="C9674" s="2" t="s">
        <v>21</v>
      </c>
      <c r="D9674" s="1">
        <v>20463.0</v>
      </c>
      <c r="E9674" s="2" t="s">
        <v>37</v>
      </c>
      <c r="F9674" s="2">
        <v>53.0</v>
      </c>
      <c r="G9674" s="2" t="s">
        <v>44</v>
      </c>
      <c r="H9674" s="2" t="s">
        <v>45</v>
      </c>
      <c r="I9674" s="2" t="s">
        <v>25</v>
      </c>
      <c r="J9674" s="2" t="str">
        <f t="array" ref="J9674">XLOOKUP('Transaction Data'!$G9674,Product_Code,Biscuit_Brand)</f>
        <v>Butter Crunch</v>
      </c>
      <c r="K9674" s="2">
        <f t="array" ref="K9674">XLOOKUP('Transaction Data'!$G9674,Product_Code,Cost)</f>
        <v>10</v>
      </c>
      <c r="L9674" s="2">
        <f t="array" ref="L9674">XLOOKUP('Transaction Data'!$G9674,Product_Code,Unit_Price)</f>
        <v>11</v>
      </c>
      <c r="M9674" s="3">
        <f>'Transaction Data'!$F9674*'Transaction Data'!$K9674</f>
        <v>530</v>
      </c>
      <c r="N9674" s="3">
        <f>'Transaction Data'!$F9674*'Transaction Data'!$L9674</f>
        <v>583</v>
      </c>
      <c r="O9674" s="3">
        <f>'Transaction Data'!$N9674-'Transaction Data'!$M9674</f>
        <v>53</v>
      </c>
      <c r="P9674" s="2">
        <f>DATEDIF('Transaction Data'!$D9674,'Transaction Data'!$A9674,"y")</f>
        <v>68</v>
      </c>
      <c r="Q9674" s="2" t="str">
        <f>FLOOR('Transaction Data'!$P9674,15)&amp;"-"&amp;FLOOR('Transaction Data'!$P9674,15)+14</f>
        <v>60-74</v>
      </c>
      <c r="R9674" s="2" t="str">
        <f>IF('Transaction Data'!$L9674&lt;=10,"Less Expensive","Expensive")</f>
        <v>Expensive</v>
      </c>
      <c r="S9674" s="4">
        <f>WEEKDAY('Transaction Data'!$A9674)</f>
        <v>4</v>
      </c>
      <c r="T9674" s="2" t="str">
        <f>IF(WEEKDAY('Transaction Data'!$A9674,2)&lt;6,"Weekday","Weekend")</f>
        <v>Weekday</v>
      </c>
    </row>
    <row r="9675" ht="15.75" customHeight="1">
      <c r="A9675" s="1">
        <v>45380.0</v>
      </c>
      <c r="B9675" s="2" t="s">
        <v>8821</v>
      </c>
      <c r="C9675" s="2" t="s">
        <v>72</v>
      </c>
      <c r="D9675" s="1">
        <v>22358.0</v>
      </c>
      <c r="E9675" s="2" t="s">
        <v>37</v>
      </c>
      <c r="F9675" s="2">
        <v>316.0</v>
      </c>
      <c r="G9675" s="2" t="s">
        <v>28</v>
      </c>
      <c r="H9675" s="2" t="s">
        <v>24</v>
      </c>
      <c r="I9675" s="2" t="s">
        <v>25</v>
      </c>
      <c r="J9675" s="2" t="str">
        <f t="array" ref="J9675">XLOOKUP('Transaction Data'!$G9675,Product_Code,Biscuit_Brand)</f>
        <v>Shortbread</v>
      </c>
      <c r="K9675" s="2">
        <f t="array" ref="K9675">XLOOKUP('Transaction Data'!$G9675,Product_Code,Cost)</f>
        <v>10</v>
      </c>
      <c r="L9675" s="2">
        <f t="array" ref="L9675">XLOOKUP('Transaction Data'!$G9675,Product_Code,Unit_Price)</f>
        <v>45</v>
      </c>
      <c r="M9675" s="3">
        <f>'Transaction Data'!$F9675*'Transaction Data'!$K9675</f>
        <v>3160</v>
      </c>
      <c r="N9675" s="3">
        <f>'Transaction Data'!$F9675*'Transaction Data'!$L9675</f>
        <v>14220</v>
      </c>
      <c r="O9675" s="3">
        <f>'Transaction Data'!$N9675-'Transaction Data'!$M9675</f>
        <v>11060</v>
      </c>
      <c r="P9675" s="2">
        <f>DATEDIF('Transaction Data'!$D9675,'Transaction Data'!$A9675,"y")</f>
        <v>63</v>
      </c>
      <c r="Q9675" s="2" t="str">
        <f>FLOOR('Transaction Data'!$P9675,15)&amp;"-"&amp;FLOOR('Transaction Data'!$P9675,15)+14</f>
        <v>60-74</v>
      </c>
      <c r="R9675" s="2" t="str">
        <f>IF('Transaction Data'!$L9675&lt;=10,"Less Expensive","Expensive")</f>
        <v>Expensive</v>
      </c>
      <c r="S9675" s="4">
        <f>WEEKDAY('Transaction Data'!$A9675)</f>
        <v>6</v>
      </c>
      <c r="T9675" s="2" t="str">
        <f>IF(WEEKDAY('Transaction Data'!$A9675,2)&lt;6,"Weekday","Weekend")</f>
        <v>Weekday</v>
      </c>
    </row>
    <row r="9676" ht="15.75" customHeight="1">
      <c r="A9676" s="1">
        <v>45452.0</v>
      </c>
      <c r="B9676" s="2" t="s">
        <v>8822</v>
      </c>
      <c r="C9676" s="2" t="s">
        <v>78</v>
      </c>
      <c r="D9676" s="1">
        <v>20004.0</v>
      </c>
      <c r="E9676" s="2" t="s">
        <v>63</v>
      </c>
      <c r="F9676" s="2">
        <v>151.0</v>
      </c>
      <c r="G9676" s="2" t="s">
        <v>23</v>
      </c>
      <c r="H9676" s="2" t="s">
        <v>29</v>
      </c>
      <c r="I9676" s="2" t="s">
        <v>30</v>
      </c>
      <c r="J9676" s="2" t="str">
        <f t="array" ref="J9676">XLOOKUP('Transaction Data'!$G9676,Product_Code,Biscuit_Brand)</f>
        <v>Cinnamon Swirls</v>
      </c>
      <c r="K9676" s="2">
        <f t="array" ref="K9676">XLOOKUP('Transaction Data'!$G9676,Product_Code,Cost)</f>
        <v>10</v>
      </c>
      <c r="L9676" s="2">
        <f t="array" ref="L9676">XLOOKUP('Transaction Data'!$G9676,Product_Code,Unit_Price)</f>
        <v>14</v>
      </c>
      <c r="M9676" s="3">
        <f>'Transaction Data'!$F9676*'Transaction Data'!$K9676</f>
        <v>1510</v>
      </c>
      <c r="N9676" s="3">
        <f>'Transaction Data'!$F9676*'Transaction Data'!$L9676</f>
        <v>2114</v>
      </c>
      <c r="O9676" s="3">
        <f>'Transaction Data'!$N9676-'Transaction Data'!$M9676</f>
        <v>604</v>
      </c>
      <c r="P9676" s="2">
        <f>DATEDIF('Transaction Data'!$D9676,'Transaction Data'!$A9676,"y")</f>
        <v>69</v>
      </c>
      <c r="Q9676" s="2" t="str">
        <f>FLOOR('Transaction Data'!$P9676,15)&amp;"-"&amp;FLOOR('Transaction Data'!$P9676,15)+14</f>
        <v>60-74</v>
      </c>
      <c r="R9676" s="2" t="str">
        <f>IF('Transaction Data'!$L9676&lt;=10,"Less Expensive","Expensive")</f>
        <v>Expensive</v>
      </c>
      <c r="S9676" s="4">
        <f>WEEKDAY('Transaction Data'!$A9676)</f>
        <v>1</v>
      </c>
      <c r="T9676" s="2" t="str">
        <f>IF(WEEKDAY('Transaction Data'!$A9676,2)&lt;6,"Weekday","Weekend")</f>
        <v>Weekend</v>
      </c>
    </row>
    <row r="9677" ht="15.75" customHeight="1">
      <c r="A9677" s="1">
        <v>45354.0</v>
      </c>
      <c r="B9677" s="2" t="s">
        <v>8823</v>
      </c>
      <c r="C9677" s="2" t="s">
        <v>47</v>
      </c>
      <c r="D9677" s="1">
        <v>34388.0</v>
      </c>
      <c r="E9677" s="2" t="s">
        <v>63</v>
      </c>
      <c r="F9677" s="2">
        <v>457.0</v>
      </c>
      <c r="G9677" s="2" t="s">
        <v>38</v>
      </c>
      <c r="H9677" s="2" t="s">
        <v>29</v>
      </c>
      <c r="I9677" s="2" t="s">
        <v>25</v>
      </c>
      <c r="J9677" s="2" t="str">
        <f t="array" ref="J9677">XLOOKUP('Transaction Data'!$G9677,Product_Code,Biscuit_Brand)</f>
        <v>Ginger Snaps</v>
      </c>
      <c r="K9677" s="2">
        <f t="array" ref="K9677">XLOOKUP('Transaction Data'!$G9677,Product_Code,Cost)</f>
        <v>14</v>
      </c>
      <c r="L9677" s="2">
        <f t="array" ref="L9677">XLOOKUP('Transaction Data'!$G9677,Product_Code,Unit_Price)</f>
        <v>28</v>
      </c>
      <c r="M9677" s="3">
        <f>'Transaction Data'!$F9677*'Transaction Data'!$K9677</f>
        <v>6398</v>
      </c>
      <c r="N9677" s="3">
        <f>'Transaction Data'!$F9677*'Transaction Data'!$L9677</f>
        <v>12796</v>
      </c>
      <c r="O9677" s="3">
        <f>'Transaction Data'!$N9677-'Transaction Data'!$M9677</f>
        <v>6398</v>
      </c>
      <c r="P9677" s="2">
        <f>DATEDIF('Transaction Data'!$D9677,'Transaction Data'!$A9677,"y")</f>
        <v>30</v>
      </c>
      <c r="Q9677" s="2" t="str">
        <f>FLOOR('Transaction Data'!$P9677,15)&amp;"-"&amp;FLOOR('Transaction Data'!$P9677,15)+14</f>
        <v>30-44</v>
      </c>
      <c r="R9677" s="2" t="str">
        <f>IF('Transaction Data'!$L9677&lt;=10,"Less Expensive","Expensive")</f>
        <v>Expensive</v>
      </c>
      <c r="S9677" s="4">
        <f>WEEKDAY('Transaction Data'!$A9677)</f>
        <v>1</v>
      </c>
      <c r="T9677" s="2" t="str">
        <f>IF(WEEKDAY('Transaction Data'!$A9677,2)&lt;6,"Weekday","Weekend")</f>
        <v>Weekend</v>
      </c>
    </row>
    <row r="9678" ht="15.75" customHeight="1">
      <c r="A9678" s="1">
        <v>45404.0</v>
      </c>
      <c r="B9678" s="2" t="s">
        <v>8824</v>
      </c>
      <c r="C9678" s="2" t="s">
        <v>65</v>
      </c>
      <c r="D9678" s="1">
        <v>37798.0</v>
      </c>
      <c r="E9678" s="2" t="s">
        <v>22</v>
      </c>
      <c r="F9678" s="2">
        <v>167.0</v>
      </c>
      <c r="G9678" s="2" t="s">
        <v>55</v>
      </c>
      <c r="H9678" s="2" t="s">
        <v>34</v>
      </c>
      <c r="I9678" s="2" t="s">
        <v>25</v>
      </c>
      <c r="J9678" s="2" t="str">
        <f t="array" ref="J9678">XLOOKUP('Transaction Data'!$G9678,Product_Code,Biscuit_Brand)</f>
        <v>Vanilla Wafers</v>
      </c>
      <c r="K9678" s="2">
        <f t="array" ref="K9678">XLOOKUP('Transaction Data'!$G9678,Product_Code,Cost)</f>
        <v>18</v>
      </c>
      <c r="L9678" s="2">
        <f t="array" ref="L9678">XLOOKUP('Transaction Data'!$G9678,Product_Code,Unit_Price)</f>
        <v>36</v>
      </c>
      <c r="M9678" s="3">
        <f>'Transaction Data'!$F9678*'Transaction Data'!$K9678</f>
        <v>3006</v>
      </c>
      <c r="N9678" s="3">
        <f>'Transaction Data'!$F9678*'Transaction Data'!$L9678</f>
        <v>6012</v>
      </c>
      <c r="O9678" s="3">
        <f>'Transaction Data'!$N9678-'Transaction Data'!$M9678</f>
        <v>3006</v>
      </c>
      <c r="P9678" s="2">
        <f>DATEDIF('Transaction Data'!$D9678,'Transaction Data'!$A9678,"y")</f>
        <v>20</v>
      </c>
      <c r="Q9678" s="2" t="str">
        <f>FLOOR('Transaction Data'!$P9678,15)&amp;"-"&amp;FLOOR('Transaction Data'!$P9678,15)+14</f>
        <v>15-29</v>
      </c>
      <c r="R9678" s="2" t="str">
        <f>IF('Transaction Data'!$L9678&lt;=10,"Less Expensive","Expensive")</f>
        <v>Expensive</v>
      </c>
      <c r="S9678" s="4">
        <f>WEEKDAY('Transaction Data'!$A9678)</f>
        <v>2</v>
      </c>
      <c r="T9678" s="2" t="str">
        <f>IF(WEEKDAY('Transaction Data'!$A9678,2)&lt;6,"Weekday","Weekend")</f>
        <v>Weekday</v>
      </c>
    </row>
    <row r="9679" ht="15.75" customHeight="1">
      <c r="A9679" s="1">
        <v>45441.0</v>
      </c>
      <c r="B9679" s="2" t="s">
        <v>8825</v>
      </c>
      <c r="C9679" s="2" t="s">
        <v>78</v>
      </c>
      <c r="D9679" s="1">
        <v>28899.0</v>
      </c>
      <c r="E9679" s="2" t="s">
        <v>37</v>
      </c>
      <c r="F9679" s="2">
        <v>271.0</v>
      </c>
      <c r="G9679" s="2" t="s">
        <v>61</v>
      </c>
      <c r="H9679" s="2" t="s">
        <v>24</v>
      </c>
      <c r="I9679" s="2" t="s">
        <v>25</v>
      </c>
      <c r="J9679" s="2" t="str">
        <f t="array" ref="J9679">XLOOKUP('Transaction Data'!$G9679,Product_Code,Biscuit_Brand)</f>
        <v>Choco Delight</v>
      </c>
      <c r="K9679" s="2">
        <f t="array" ref="K9679">XLOOKUP('Transaction Data'!$G9679,Product_Code,Cost)</f>
        <v>3</v>
      </c>
      <c r="L9679" s="2">
        <f t="array" ref="L9679">XLOOKUP('Transaction Data'!$G9679,Product_Code,Unit_Price)</f>
        <v>5</v>
      </c>
      <c r="M9679" s="3">
        <f>'Transaction Data'!$F9679*'Transaction Data'!$K9679</f>
        <v>813</v>
      </c>
      <c r="N9679" s="3">
        <f>'Transaction Data'!$F9679*'Transaction Data'!$L9679</f>
        <v>1355</v>
      </c>
      <c r="O9679" s="3">
        <f>'Transaction Data'!$N9679-'Transaction Data'!$M9679</f>
        <v>542</v>
      </c>
      <c r="P9679" s="2">
        <f>DATEDIF('Transaction Data'!$D9679,'Transaction Data'!$A9679,"y")</f>
        <v>45</v>
      </c>
      <c r="Q9679" s="2" t="str">
        <f>FLOOR('Transaction Data'!$P9679,15)&amp;"-"&amp;FLOOR('Transaction Data'!$P9679,15)+14</f>
        <v>45-59</v>
      </c>
      <c r="R9679" s="2" t="str">
        <f>IF('Transaction Data'!$L9679&lt;=10,"Less Expensive","Expensive")</f>
        <v>Less Expensive</v>
      </c>
      <c r="S9679" s="4">
        <f>WEEKDAY('Transaction Data'!$A9679)</f>
        <v>4</v>
      </c>
      <c r="T9679" s="2" t="str">
        <f>IF(WEEKDAY('Transaction Data'!$A9679,2)&lt;6,"Weekday","Weekend")</f>
        <v>Weekday</v>
      </c>
    </row>
    <row r="9680" ht="15.75" customHeight="1">
      <c r="A9680" s="1">
        <v>45419.0</v>
      </c>
      <c r="B9680" s="2" t="s">
        <v>8826</v>
      </c>
      <c r="C9680" s="2" t="s">
        <v>54</v>
      </c>
      <c r="D9680" s="1">
        <v>32874.0</v>
      </c>
      <c r="E9680" s="2" t="s">
        <v>27</v>
      </c>
      <c r="F9680" s="2">
        <v>195.0</v>
      </c>
      <c r="G9680" s="2" t="s">
        <v>38</v>
      </c>
      <c r="H9680" s="2" t="s">
        <v>42</v>
      </c>
      <c r="I9680" s="2" t="s">
        <v>25</v>
      </c>
      <c r="J9680" s="2" t="str">
        <f t="array" ref="J9680">XLOOKUP('Transaction Data'!$G9680,Product_Code,Biscuit_Brand)</f>
        <v>Ginger Snaps</v>
      </c>
      <c r="K9680" s="2">
        <f t="array" ref="K9680">XLOOKUP('Transaction Data'!$G9680,Product_Code,Cost)</f>
        <v>14</v>
      </c>
      <c r="L9680" s="2">
        <f t="array" ref="L9680">XLOOKUP('Transaction Data'!$G9680,Product_Code,Unit_Price)</f>
        <v>28</v>
      </c>
      <c r="M9680" s="3">
        <f>'Transaction Data'!$F9680*'Transaction Data'!$K9680</f>
        <v>2730</v>
      </c>
      <c r="N9680" s="3">
        <f>'Transaction Data'!$F9680*'Transaction Data'!$L9680</f>
        <v>5460</v>
      </c>
      <c r="O9680" s="3">
        <f>'Transaction Data'!$N9680-'Transaction Data'!$M9680</f>
        <v>2730</v>
      </c>
      <c r="P9680" s="2">
        <f>DATEDIF('Transaction Data'!$D9680,'Transaction Data'!$A9680,"y")</f>
        <v>34</v>
      </c>
      <c r="Q9680" s="2" t="str">
        <f>FLOOR('Transaction Data'!$P9680,15)&amp;"-"&amp;FLOOR('Transaction Data'!$P9680,15)+14</f>
        <v>30-44</v>
      </c>
      <c r="R9680" s="2" t="str">
        <f>IF('Transaction Data'!$L9680&lt;=10,"Less Expensive","Expensive")</f>
        <v>Expensive</v>
      </c>
      <c r="S9680" s="4">
        <f>WEEKDAY('Transaction Data'!$A9680)</f>
        <v>3</v>
      </c>
      <c r="T9680" s="2" t="str">
        <f>IF(WEEKDAY('Transaction Data'!$A9680,2)&lt;6,"Weekday","Weekend")</f>
        <v>Weekday</v>
      </c>
    </row>
    <row r="9681" ht="15.75" customHeight="1">
      <c r="A9681" s="1">
        <v>45409.0</v>
      </c>
      <c r="B9681" s="2" t="s">
        <v>8827</v>
      </c>
      <c r="C9681" s="2" t="s">
        <v>47</v>
      </c>
      <c r="D9681" s="1">
        <v>16681.0</v>
      </c>
      <c r="E9681" s="2" t="s">
        <v>37</v>
      </c>
      <c r="F9681" s="2">
        <v>116.0</v>
      </c>
      <c r="G9681" s="2" t="s">
        <v>48</v>
      </c>
      <c r="H9681" s="2" t="s">
        <v>45</v>
      </c>
      <c r="I9681" s="2" t="s">
        <v>25</v>
      </c>
      <c r="J9681" s="2" t="str">
        <f t="array" ref="J9681">XLOOKUP('Transaction Data'!$G9681,Product_Code,Biscuit_Brand)</f>
        <v>Lemon Crisps</v>
      </c>
      <c r="K9681" s="2">
        <f t="array" ref="K9681">XLOOKUP('Transaction Data'!$G9681,Product_Code,Cost)</f>
        <v>7</v>
      </c>
      <c r="L9681" s="2">
        <f t="array" ref="L9681">XLOOKUP('Transaction Data'!$G9681,Product_Code,Unit_Price)</f>
        <v>9</v>
      </c>
      <c r="M9681" s="3">
        <f>'Transaction Data'!$F9681*'Transaction Data'!$K9681</f>
        <v>812</v>
      </c>
      <c r="N9681" s="3">
        <f>'Transaction Data'!$F9681*'Transaction Data'!$L9681</f>
        <v>1044</v>
      </c>
      <c r="O9681" s="3">
        <f>'Transaction Data'!$N9681-'Transaction Data'!$M9681</f>
        <v>232</v>
      </c>
      <c r="P9681" s="2">
        <f>DATEDIF('Transaction Data'!$D9681,'Transaction Data'!$A9681,"y")</f>
        <v>78</v>
      </c>
      <c r="Q9681" s="2" t="str">
        <f>FLOOR('Transaction Data'!$P9681,15)&amp;"-"&amp;FLOOR('Transaction Data'!$P9681,15)+14</f>
        <v>75-89</v>
      </c>
      <c r="R9681" s="2" t="str">
        <f>IF('Transaction Data'!$L9681&lt;=10,"Less Expensive","Expensive")</f>
        <v>Less Expensive</v>
      </c>
      <c r="S9681" s="4">
        <f>WEEKDAY('Transaction Data'!$A9681)</f>
        <v>7</v>
      </c>
      <c r="T9681" s="2" t="str">
        <f>IF(WEEKDAY('Transaction Data'!$A9681,2)&lt;6,"Weekday","Weekend")</f>
        <v>Weekend</v>
      </c>
    </row>
    <row r="9682" ht="15.75" customHeight="1">
      <c r="A9682" s="1">
        <v>45471.0</v>
      </c>
      <c r="B9682" s="2" t="s">
        <v>8828</v>
      </c>
      <c r="C9682" s="2" t="s">
        <v>78</v>
      </c>
      <c r="D9682" s="1">
        <v>24679.0</v>
      </c>
      <c r="E9682" s="2" t="s">
        <v>27</v>
      </c>
      <c r="F9682" s="2">
        <v>344.0</v>
      </c>
      <c r="G9682" s="2" t="s">
        <v>48</v>
      </c>
      <c r="H9682" s="2" t="s">
        <v>24</v>
      </c>
      <c r="I9682" s="2" t="s">
        <v>25</v>
      </c>
      <c r="J9682" s="2" t="str">
        <f t="array" ref="J9682">XLOOKUP('Transaction Data'!$G9682,Product_Code,Biscuit_Brand)</f>
        <v>Lemon Crisps</v>
      </c>
      <c r="K9682" s="2">
        <f t="array" ref="K9682">XLOOKUP('Transaction Data'!$G9682,Product_Code,Cost)</f>
        <v>7</v>
      </c>
      <c r="L9682" s="2">
        <f t="array" ref="L9682">XLOOKUP('Transaction Data'!$G9682,Product_Code,Unit_Price)</f>
        <v>9</v>
      </c>
      <c r="M9682" s="3">
        <f>'Transaction Data'!$F9682*'Transaction Data'!$K9682</f>
        <v>2408</v>
      </c>
      <c r="N9682" s="3">
        <f>'Transaction Data'!$F9682*'Transaction Data'!$L9682</f>
        <v>3096</v>
      </c>
      <c r="O9682" s="3">
        <f>'Transaction Data'!$N9682-'Transaction Data'!$M9682</f>
        <v>688</v>
      </c>
      <c r="P9682" s="2">
        <f>DATEDIF('Transaction Data'!$D9682,'Transaction Data'!$A9682,"y")</f>
        <v>56</v>
      </c>
      <c r="Q9682" s="2" t="str">
        <f>FLOOR('Transaction Data'!$P9682,15)&amp;"-"&amp;FLOOR('Transaction Data'!$P9682,15)+14</f>
        <v>45-59</v>
      </c>
      <c r="R9682" s="2" t="str">
        <f>IF('Transaction Data'!$L9682&lt;=10,"Less Expensive","Expensive")</f>
        <v>Less Expensive</v>
      </c>
      <c r="S9682" s="4">
        <f>WEEKDAY('Transaction Data'!$A9682)</f>
        <v>6</v>
      </c>
      <c r="T9682" s="2" t="str">
        <f>IF(WEEKDAY('Transaction Data'!$A9682,2)&lt;6,"Weekday","Weekend")</f>
        <v>Weekday</v>
      </c>
    </row>
    <row r="9683" ht="15.75" customHeight="1">
      <c r="A9683" s="1">
        <v>45395.0</v>
      </c>
      <c r="B9683" s="2" t="s">
        <v>8829</v>
      </c>
      <c r="C9683" s="2" t="s">
        <v>69</v>
      </c>
      <c r="D9683" s="1">
        <v>24831.0</v>
      </c>
      <c r="E9683" s="2" t="s">
        <v>27</v>
      </c>
      <c r="F9683" s="2">
        <v>498.0</v>
      </c>
      <c r="G9683" s="2" t="s">
        <v>23</v>
      </c>
      <c r="H9683" s="2" t="s">
        <v>29</v>
      </c>
      <c r="I9683" s="2" t="s">
        <v>25</v>
      </c>
      <c r="J9683" s="2" t="str">
        <f t="array" ref="J9683">XLOOKUP('Transaction Data'!$G9683,Product_Code,Biscuit_Brand)</f>
        <v>Cinnamon Swirls</v>
      </c>
      <c r="K9683" s="2">
        <f t="array" ref="K9683">XLOOKUP('Transaction Data'!$G9683,Product_Code,Cost)</f>
        <v>10</v>
      </c>
      <c r="L9683" s="2">
        <f t="array" ref="L9683">XLOOKUP('Transaction Data'!$G9683,Product_Code,Unit_Price)</f>
        <v>14</v>
      </c>
      <c r="M9683" s="3">
        <f>'Transaction Data'!$F9683*'Transaction Data'!$K9683</f>
        <v>4980</v>
      </c>
      <c r="N9683" s="3">
        <f>'Transaction Data'!$F9683*'Transaction Data'!$L9683</f>
        <v>6972</v>
      </c>
      <c r="O9683" s="3">
        <f>'Transaction Data'!$N9683-'Transaction Data'!$M9683</f>
        <v>1992</v>
      </c>
      <c r="P9683" s="2">
        <f>DATEDIF('Transaction Data'!$D9683,'Transaction Data'!$A9683,"y")</f>
        <v>56</v>
      </c>
      <c r="Q9683" s="2" t="str">
        <f>FLOOR('Transaction Data'!$P9683,15)&amp;"-"&amp;FLOOR('Transaction Data'!$P9683,15)+14</f>
        <v>45-59</v>
      </c>
      <c r="R9683" s="2" t="str">
        <f>IF('Transaction Data'!$L9683&lt;=10,"Less Expensive","Expensive")</f>
        <v>Expensive</v>
      </c>
      <c r="S9683" s="4">
        <f>WEEKDAY('Transaction Data'!$A9683)</f>
        <v>7</v>
      </c>
      <c r="T9683" s="2" t="str">
        <f>IF(WEEKDAY('Transaction Data'!$A9683,2)&lt;6,"Weekday","Weekend")</f>
        <v>Weekend</v>
      </c>
    </row>
    <row r="9684" ht="15.75" customHeight="1">
      <c r="A9684" s="1">
        <v>45354.0</v>
      </c>
      <c r="B9684" s="2" t="s">
        <v>8830</v>
      </c>
      <c r="C9684" s="2" t="s">
        <v>21</v>
      </c>
      <c r="D9684" s="1">
        <v>30765.0</v>
      </c>
      <c r="E9684" s="2" t="s">
        <v>37</v>
      </c>
      <c r="F9684" s="2">
        <v>420.0</v>
      </c>
      <c r="G9684" s="2" t="s">
        <v>61</v>
      </c>
      <c r="H9684" s="2" t="s">
        <v>29</v>
      </c>
      <c r="I9684" s="2" t="s">
        <v>25</v>
      </c>
      <c r="J9684" s="2" t="str">
        <f t="array" ref="J9684">XLOOKUP('Transaction Data'!$G9684,Product_Code,Biscuit_Brand)</f>
        <v>Choco Delight</v>
      </c>
      <c r="K9684" s="2">
        <f t="array" ref="K9684">XLOOKUP('Transaction Data'!$G9684,Product_Code,Cost)</f>
        <v>3</v>
      </c>
      <c r="L9684" s="2">
        <f t="array" ref="L9684">XLOOKUP('Transaction Data'!$G9684,Product_Code,Unit_Price)</f>
        <v>5</v>
      </c>
      <c r="M9684" s="3">
        <f>'Transaction Data'!$F9684*'Transaction Data'!$K9684</f>
        <v>1260</v>
      </c>
      <c r="N9684" s="3">
        <f>'Transaction Data'!$F9684*'Transaction Data'!$L9684</f>
        <v>2100</v>
      </c>
      <c r="O9684" s="3">
        <f>'Transaction Data'!$N9684-'Transaction Data'!$M9684</f>
        <v>840</v>
      </c>
      <c r="P9684" s="2">
        <f>DATEDIF('Transaction Data'!$D9684,'Transaction Data'!$A9684,"y")</f>
        <v>39</v>
      </c>
      <c r="Q9684" s="2" t="str">
        <f>FLOOR('Transaction Data'!$P9684,15)&amp;"-"&amp;FLOOR('Transaction Data'!$P9684,15)+14</f>
        <v>30-44</v>
      </c>
      <c r="R9684" s="2" t="str">
        <f>IF('Transaction Data'!$L9684&lt;=10,"Less Expensive","Expensive")</f>
        <v>Less Expensive</v>
      </c>
      <c r="S9684" s="4">
        <f>WEEKDAY('Transaction Data'!$A9684)</f>
        <v>1</v>
      </c>
      <c r="T9684" s="2" t="str">
        <f>IF(WEEKDAY('Transaction Data'!$A9684,2)&lt;6,"Weekday","Weekend")</f>
        <v>Weekend</v>
      </c>
    </row>
    <row r="9685" ht="15.75" customHeight="1">
      <c r="A9685" s="1">
        <v>45356.0</v>
      </c>
      <c r="B9685" s="2" t="s">
        <v>8831</v>
      </c>
      <c r="C9685" s="2" t="s">
        <v>54</v>
      </c>
      <c r="D9685" s="1">
        <v>35661.0</v>
      </c>
      <c r="E9685" s="2" t="s">
        <v>63</v>
      </c>
      <c r="F9685" s="2">
        <v>276.0</v>
      </c>
      <c r="G9685" s="2" t="s">
        <v>57</v>
      </c>
      <c r="H9685" s="2" t="s">
        <v>34</v>
      </c>
      <c r="I9685" s="2" t="s">
        <v>25</v>
      </c>
      <c r="J9685" s="2" t="str">
        <f t="array" ref="J9685">XLOOKUP('Transaction Data'!$G9685,Product_Code,Biscuit_Brand)</f>
        <v>Oatmeal Cookies</v>
      </c>
      <c r="K9685" s="2">
        <f t="array" ref="K9685">XLOOKUP('Transaction Data'!$G9685,Product_Code,Cost)</f>
        <v>19</v>
      </c>
      <c r="L9685" s="2">
        <f t="array" ref="L9685">XLOOKUP('Transaction Data'!$G9685,Product_Code,Unit_Price)</f>
        <v>23</v>
      </c>
      <c r="M9685" s="3">
        <f>'Transaction Data'!$F9685*'Transaction Data'!$K9685</f>
        <v>5244</v>
      </c>
      <c r="N9685" s="3">
        <f>'Transaction Data'!$F9685*'Transaction Data'!$L9685</f>
        <v>6348</v>
      </c>
      <c r="O9685" s="3">
        <f>'Transaction Data'!$N9685-'Transaction Data'!$M9685</f>
        <v>1104</v>
      </c>
      <c r="P9685" s="2">
        <f>DATEDIF('Transaction Data'!$D9685,'Transaction Data'!$A9685,"y")</f>
        <v>26</v>
      </c>
      <c r="Q9685" s="2" t="str">
        <f>FLOOR('Transaction Data'!$P9685,15)&amp;"-"&amp;FLOOR('Transaction Data'!$P9685,15)+14</f>
        <v>15-29</v>
      </c>
      <c r="R9685" s="2" t="str">
        <f>IF('Transaction Data'!$L9685&lt;=10,"Less Expensive","Expensive")</f>
        <v>Expensive</v>
      </c>
      <c r="S9685" s="4">
        <f>WEEKDAY('Transaction Data'!$A9685)</f>
        <v>3</v>
      </c>
      <c r="T9685" s="2" t="str">
        <f>IF(WEEKDAY('Transaction Data'!$A9685,2)&lt;6,"Weekday","Weekend")</f>
        <v>Weekday</v>
      </c>
    </row>
    <row r="9686" ht="15.75" customHeight="1">
      <c r="A9686" s="1">
        <v>45383.0</v>
      </c>
      <c r="B9686" s="2" t="s">
        <v>8832</v>
      </c>
      <c r="C9686" s="2" t="s">
        <v>69</v>
      </c>
      <c r="D9686" s="1">
        <v>28876.0</v>
      </c>
      <c r="E9686" s="2" t="s">
        <v>37</v>
      </c>
      <c r="F9686" s="2">
        <v>114.0</v>
      </c>
      <c r="G9686" s="2" t="s">
        <v>44</v>
      </c>
      <c r="H9686" s="2" t="s">
        <v>24</v>
      </c>
      <c r="I9686" s="2" t="s">
        <v>25</v>
      </c>
      <c r="J9686" s="2" t="str">
        <f t="array" ref="J9686">XLOOKUP('Transaction Data'!$G9686,Product_Code,Biscuit_Brand)</f>
        <v>Butter Crunch</v>
      </c>
      <c r="K9686" s="2">
        <f t="array" ref="K9686">XLOOKUP('Transaction Data'!$G9686,Product_Code,Cost)</f>
        <v>10</v>
      </c>
      <c r="L9686" s="2">
        <f t="array" ref="L9686">XLOOKUP('Transaction Data'!$G9686,Product_Code,Unit_Price)</f>
        <v>11</v>
      </c>
      <c r="M9686" s="3">
        <f>'Transaction Data'!$F9686*'Transaction Data'!$K9686</f>
        <v>1140</v>
      </c>
      <c r="N9686" s="3">
        <f>'Transaction Data'!$F9686*'Transaction Data'!$L9686</f>
        <v>1254</v>
      </c>
      <c r="O9686" s="3">
        <f>'Transaction Data'!$N9686-'Transaction Data'!$M9686</f>
        <v>114</v>
      </c>
      <c r="P9686" s="2">
        <f>DATEDIF('Transaction Data'!$D9686,'Transaction Data'!$A9686,"y")</f>
        <v>45</v>
      </c>
      <c r="Q9686" s="2" t="str">
        <f>FLOOR('Transaction Data'!$P9686,15)&amp;"-"&amp;FLOOR('Transaction Data'!$P9686,15)+14</f>
        <v>45-59</v>
      </c>
      <c r="R9686" s="2" t="str">
        <f>IF('Transaction Data'!$L9686&lt;=10,"Less Expensive","Expensive")</f>
        <v>Expensive</v>
      </c>
      <c r="S9686" s="4">
        <f>WEEKDAY('Transaction Data'!$A9686)</f>
        <v>2</v>
      </c>
      <c r="T9686" s="2" t="str">
        <f>IF(WEEKDAY('Transaction Data'!$A9686,2)&lt;6,"Weekday","Weekend")</f>
        <v>Weekday</v>
      </c>
    </row>
    <row r="9687" ht="15.75" customHeight="1">
      <c r="A9687" s="1">
        <v>45332.0</v>
      </c>
      <c r="B9687" s="2" t="s">
        <v>8833</v>
      </c>
      <c r="C9687" s="2" t="s">
        <v>72</v>
      </c>
      <c r="D9687" s="1">
        <v>17450.0</v>
      </c>
      <c r="E9687" s="2" t="s">
        <v>63</v>
      </c>
      <c r="F9687" s="2">
        <v>265.0</v>
      </c>
      <c r="G9687" s="2" t="s">
        <v>48</v>
      </c>
      <c r="H9687" s="2" t="s">
        <v>42</v>
      </c>
      <c r="I9687" s="2" t="s">
        <v>25</v>
      </c>
      <c r="J9687" s="2" t="str">
        <f t="array" ref="J9687">XLOOKUP('Transaction Data'!$G9687,Product_Code,Biscuit_Brand)</f>
        <v>Lemon Crisps</v>
      </c>
      <c r="K9687" s="2">
        <f t="array" ref="K9687">XLOOKUP('Transaction Data'!$G9687,Product_Code,Cost)</f>
        <v>7</v>
      </c>
      <c r="L9687" s="2">
        <f t="array" ref="L9687">XLOOKUP('Transaction Data'!$G9687,Product_Code,Unit_Price)</f>
        <v>9</v>
      </c>
      <c r="M9687" s="3">
        <f>'Transaction Data'!$F9687*'Transaction Data'!$K9687</f>
        <v>1855</v>
      </c>
      <c r="N9687" s="3">
        <f>'Transaction Data'!$F9687*'Transaction Data'!$L9687</f>
        <v>2385</v>
      </c>
      <c r="O9687" s="3">
        <f>'Transaction Data'!$N9687-'Transaction Data'!$M9687</f>
        <v>530</v>
      </c>
      <c r="P9687" s="2">
        <f>DATEDIF('Transaction Data'!$D9687,'Transaction Data'!$A9687,"y")</f>
        <v>76</v>
      </c>
      <c r="Q9687" s="2" t="str">
        <f>FLOOR('Transaction Data'!$P9687,15)&amp;"-"&amp;FLOOR('Transaction Data'!$P9687,15)+14</f>
        <v>75-89</v>
      </c>
      <c r="R9687" s="2" t="str">
        <f>IF('Transaction Data'!$L9687&lt;=10,"Less Expensive","Expensive")</f>
        <v>Less Expensive</v>
      </c>
      <c r="S9687" s="4">
        <f>WEEKDAY('Transaction Data'!$A9687)</f>
        <v>7</v>
      </c>
      <c r="T9687" s="2" t="str">
        <f>IF(WEEKDAY('Transaction Data'!$A9687,2)&lt;6,"Weekday","Weekend")</f>
        <v>Weekend</v>
      </c>
    </row>
    <row r="9688" ht="15.75" customHeight="1">
      <c r="A9688" s="1">
        <v>45424.0</v>
      </c>
      <c r="B9688" s="2" t="s">
        <v>8834</v>
      </c>
      <c r="C9688" s="2" t="s">
        <v>69</v>
      </c>
      <c r="D9688" s="1">
        <v>16318.0</v>
      </c>
      <c r="E9688" s="2" t="s">
        <v>37</v>
      </c>
      <c r="F9688" s="2">
        <v>95.0</v>
      </c>
      <c r="G9688" s="2" t="s">
        <v>57</v>
      </c>
      <c r="H9688" s="2" t="s">
        <v>45</v>
      </c>
      <c r="I9688" s="2" t="s">
        <v>30</v>
      </c>
      <c r="J9688" s="2" t="str">
        <f t="array" ref="J9688">XLOOKUP('Transaction Data'!$G9688,Product_Code,Biscuit_Brand)</f>
        <v>Oatmeal Cookies</v>
      </c>
      <c r="K9688" s="2">
        <f t="array" ref="K9688">XLOOKUP('Transaction Data'!$G9688,Product_Code,Cost)</f>
        <v>19</v>
      </c>
      <c r="L9688" s="2">
        <f t="array" ref="L9688">XLOOKUP('Transaction Data'!$G9688,Product_Code,Unit_Price)</f>
        <v>23</v>
      </c>
      <c r="M9688" s="3">
        <f>'Transaction Data'!$F9688*'Transaction Data'!$K9688</f>
        <v>1805</v>
      </c>
      <c r="N9688" s="3">
        <f>'Transaction Data'!$F9688*'Transaction Data'!$L9688</f>
        <v>2185</v>
      </c>
      <c r="O9688" s="3">
        <f>'Transaction Data'!$N9688-'Transaction Data'!$M9688</f>
        <v>380</v>
      </c>
      <c r="P9688" s="2">
        <f>DATEDIF('Transaction Data'!$D9688,'Transaction Data'!$A9688,"y")</f>
        <v>79</v>
      </c>
      <c r="Q9688" s="2" t="str">
        <f>FLOOR('Transaction Data'!$P9688,15)&amp;"-"&amp;FLOOR('Transaction Data'!$P9688,15)+14</f>
        <v>75-89</v>
      </c>
      <c r="R9688" s="2" t="str">
        <f>IF('Transaction Data'!$L9688&lt;=10,"Less Expensive","Expensive")</f>
        <v>Expensive</v>
      </c>
      <c r="S9688" s="4">
        <f>WEEKDAY('Transaction Data'!$A9688)</f>
        <v>1</v>
      </c>
      <c r="T9688" s="2" t="str">
        <f>IF(WEEKDAY('Transaction Data'!$A9688,2)&lt;6,"Weekday","Weekend")</f>
        <v>Weekend</v>
      </c>
    </row>
    <row r="9689" ht="15.75" customHeight="1">
      <c r="A9689" s="1">
        <v>45480.0</v>
      </c>
      <c r="B9689" s="2" t="s">
        <v>8835</v>
      </c>
      <c r="C9689" s="2" t="s">
        <v>51</v>
      </c>
      <c r="D9689" s="1">
        <v>37511.0</v>
      </c>
      <c r="E9689" s="2" t="s">
        <v>37</v>
      </c>
      <c r="F9689" s="2">
        <v>489.0</v>
      </c>
      <c r="G9689" s="2" t="s">
        <v>33</v>
      </c>
      <c r="H9689" s="2" t="s">
        <v>24</v>
      </c>
      <c r="I9689" s="2" t="s">
        <v>25</v>
      </c>
      <c r="J9689" s="2" t="str">
        <f t="array" ref="J9689">XLOOKUP('Transaction Data'!$G9689,Product_Code,Biscuit_Brand)</f>
        <v>Caramel Biscuits</v>
      </c>
      <c r="K9689" s="2">
        <f t="array" ref="K9689">XLOOKUP('Transaction Data'!$G9689,Product_Code,Cost)</f>
        <v>18</v>
      </c>
      <c r="L9689" s="2">
        <f t="array" ref="L9689">XLOOKUP('Transaction Data'!$G9689,Product_Code,Unit_Price)</f>
        <v>22</v>
      </c>
      <c r="M9689" s="3">
        <f>'Transaction Data'!$F9689*'Transaction Data'!$K9689</f>
        <v>8802</v>
      </c>
      <c r="N9689" s="3">
        <f>'Transaction Data'!$F9689*'Transaction Data'!$L9689</f>
        <v>10758</v>
      </c>
      <c r="O9689" s="3">
        <f>'Transaction Data'!$N9689-'Transaction Data'!$M9689</f>
        <v>1956</v>
      </c>
      <c r="P9689" s="2">
        <f>DATEDIF('Transaction Data'!$D9689,'Transaction Data'!$A9689,"y")</f>
        <v>21</v>
      </c>
      <c r="Q9689" s="2" t="str">
        <f>FLOOR('Transaction Data'!$P9689,15)&amp;"-"&amp;FLOOR('Transaction Data'!$P9689,15)+14</f>
        <v>15-29</v>
      </c>
      <c r="R9689" s="2" t="str">
        <f>IF('Transaction Data'!$L9689&lt;=10,"Less Expensive","Expensive")</f>
        <v>Expensive</v>
      </c>
      <c r="S9689" s="4">
        <f>WEEKDAY('Transaction Data'!$A9689)</f>
        <v>1</v>
      </c>
      <c r="T9689" s="2" t="str">
        <f>IF(WEEKDAY('Transaction Data'!$A9689,2)&lt;6,"Weekday","Weekend")</f>
        <v>Weekend</v>
      </c>
    </row>
    <row r="9690" ht="15.75" customHeight="1">
      <c r="A9690" s="1">
        <v>45459.0</v>
      </c>
      <c r="B9690" s="2" t="s">
        <v>8836</v>
      </c>
      <c r="C9690" s="2" t="s">
        <v>51</v>
      </c>
      <c r="D9690" s="1">
        <v>34466.0</v>
      </c>
      <c r="E9690" s="2" t="s">
        <v>37</v>
      </c>
      <c r="F9690" s="2">
        <v>116.0</v>
      </c>
      <c r="G9690" s="2" t="s">
        <v>23</v>
      </c>
      <c r="H9690" s="2" t="s">
        <v>29</v>
      </c>
      <c r="I9690" s="2" t="s">
        <v>25</v>
      </c>
      <c r="J9690" s="2" t="str">
        <f t="array" ref="J9690">XLOOKUP('Transaction Data'!$G9690,Product_Code,Biscuit_Brand)</f>
        <v>Cinnamon Swirls</v>
      </c>
      <c r="K9690" s="2">
        <f t="array" ref="K9690">XLOOKUP('Transaction Data'!$G9690,Product_Code,Cost)</f>
        <v>10</v>
      </c>
      <c r="L9690" s="2">
        <f t="array" ref="L9690">XLOOKUP('Transaction Data'!$G9690,Product_Code,Unit_Price)</f>
        <v>14</v>
      </c>
      <c r="M9690" s="3">
        <f>'Transaction Data'!$F9690*'Transaction Data'!$K9690</f>
        <v>1160</v>
      </c>
      <c r="N9690" s="3">
        <f>'Transaction Data'!$F9690*'Transaction Data'!$L9690</f>
        <v>1624</v>
      </c>
      <c r="O9690" s="3">
        <f>'Transaction Data'!$N9690-'Transaction Data'!$M9690</f>
        <v>464</v>
      </c>
      <c r="P9690" s="2">
        <f>DATEDIF('Transaction Data'!$D9690,'Transaction Data'!$A9690,"y")</f>
        <v>30</v>
      </c>
      <c r="Q9690" s="2" t="str">
        <f>FLOOR('Transaction Data'!$P9690,15)&amp;"-"&amp;FLOOR('Transaction Data'!$P9690,15)+14</f>
        <v>30-44</v>
      </c>
      <c r="R9690" s="2" t="str">
        <f>IF('Transaction Data'!$L9690&lt;=10,"Less Expensive","Expensive")</f>
        <v>Expensive</v>
      </c>
      <c r="S9690" s="4">
        <f>WEEKDAY('Transaction Data'!$A9690)</f>
        <v>1</v>
      </c>
      <c r="T9690" s="2" t="str">
        <f>IF(WEEKDAY('Transaction Data'!$A9690,2)&lt;6,"Weekday","Weekend")</f>
        <v>Weekend</v>
      </c>
    </row>
    <row r="9691" ht="15.75" customHeight="1">
      <c r="A9691" s="1">
        <v>45406.0</v>
      </c>
      <c r="B9691" s="2" t="s">
        <v>8837</v>
      </c>
      <c r="C9691" s="2" t="s">
        <v>47</v>
      </c>
      <c r="D9691" s="1">
        <v>38396.0</v>
      </c>
      <c r="E9691" s="2" t="s">
        <v>63</v>
      </c>
      <c r="F9691" s="2">
        <v>184.0</v>
      </c>
      <c r="G9691" s="2" t="s">
        <v>28</v>
      </c>
      <c r="H9691" s="2" t="s">
        <v>29</v>
      </c>
      <c r="I9691" s="2" t="s">
        <v>25</v>
      </c>
      <c r="J9691" s="2" t="str">
        <f t="array" ref="J9691">XLOOKUP('Transaction Data'!$G9691,Product_Code,Biscuit_Brand)</f>
        <v>Shortbread</v>
      </c>
      <c r="K9691" s="2">
        <f t="array" ref="K9691">XLOOKUP('Transaction Data'!$G9691,Product_Code,Cost)</f>
        <v>10</v>
      </c>
      <c r="L9691" s="2">
        <f t="array" ref="L9691">XLOOKUP('Transaction Data'!$G9691,Product_Code,Unit_Price)</f>
        <v>45</v>
      </c>
      <c r="M9691" s="3">
        <f>'Transaction Data'!$F9691*'Transaction Data'!$K9691</f>
        <v>1840</v>
      </c>
      <c r="N9691" s="3">
        <f>'Transaction Data'!$F9691*'Transaction Data'!$L9691</f>
        <v>8280</v>
      </c>
      <c r="O9691" s="3">
        <f>'Transaction Data'!$N9691-'Transaction Data'!$M9691</f>
        <v>6440</v>
      </c>
      <c r="P9691" s="2">
        <f>DATEDIF('Transaction Data'!$D9691,'Transaction Data'!$A9691,"y")</f>
        <v>19</v>
      </c>
      <c r="Q9691" s="2" t="str">
        <f>FLOOR('Transaction Data'!$P9691,15)&amp;"-"&amp;FLOOR('Transaction Data'!$P9691,15)+14</f>
        <v>15-29</v>
      </c>
      <c r="R9691" s="2" t="str">
        <f>IF('Transaction Data'!$L9691&lt;=10,"Less Expensive","Expensive")</f>
        <v>Expensive</v>
      </c>
      <c r="S9691" s="4">
        <f>WEEKDAY('Transaction Data'!$A9691)</f>
        <v>4</v>
      </c>
      <c r="T9691" s="2" t="str">
        <f>IF(WEEKDAY('Transaction Data'!$A9691,2)&lt;6,"Weekday","Weekend")</f>
        <v>Weekday</v>
      </c>
    </row>
    <row r="9692" ht="15.75" customHeight="1">
      <c r="A9692" s="1">
        <v>45480.0</v>
      </c>
      <c r="B9692" s="2" t="s">
        <v>8838</v>
      </c>
      <c r="C9692" s="2" t="s">
        <v>47</v>
      </c>
      <c r="D9692" s="1">
        <v>37594.0</v>
      </c>
      <c r="E9692" s="2" t="s">
        <v>22</v>
      </c>
      <c r="F9692" s="2">
        <v>49.0</v>
      </c>
      <c r="G9692" s="2" t="s">
        <v>48</v>
      </c>
      <c r="H9692" s="2" t="s">
        <v>34</v>
      </c>
      <c r="I9692" s="2" t="s">
        <v>25</v>
      </c>
      <c r="J9692" s="2" t="str">
        <f t="array" ref="J9692">XLOOKUP('Transaction Data'!$G9692,Product_Code,Biscuit_Brand)</f>
        <v>Lemon Crisps</v>
      </c>
      <c r="K9692" s="2">
        <f t="array" ref="K9692">XLOOKUP('Transaction Data'!$G9692,Product_Code,Cost)</f>
        <v>7</v>
      </c>
      <c r="L9692" s="2">
        <f t="array" ref="L9692">XLOOKUP('Transaction Data'!$G9692,Product_Code,Unit_Price)</f>
        <v>9</v>
      </c>
      <c r="M9692" s="3">
        <f>'Transaction Data'!$F9692*'Transaction Data'!$K9692</f>
        <v>343</v>
      </c>
      <c r="N9692" s="3">
        <f>'Transaction Data'!$F9692*'Transaction Data'!$L9692</f>
        <v>441</v>
      </c>
      <c r="O9692" s="3">
        <f>'Transaction Data'!$N9692-'Transaction Data'!$M9692</f>
        <v>98</v>
      </c>
      <c r="P9692" s="2">
        <f>DATEDIF('Transaction Data'!$D9692,'Transaction Data'!$A9692,"y")</f>
        <v>21</v>
      </c>
      <c r="Q9692" s="2" t="str">
        <f>FLOOR('Transaction Data'!$P9692,15)&amp;"-"&amp;FLOOR('Transaction Data'!$P9692,15)+14</f>
        <v>15-29</v>
      </c>
      <c r="R9692" s="2" t="str">
        <f>IF('Transaction Data'!$L9692&lt;=10,"Less Expensive","Expensive")</f>
        <v>Less Expensive</v>
      </c>
      <c r="S9692" s="4">
        <f>WEEKDAY('Transaction Data'!$A9692)</f>
        <v>1</v>
      </c>
      <c r="T9692" s="2" t="str">
        <f>IF(WEEKDAY('Transaction Data'!$A9692,2)&lt;6,"Weekday","Weekend")</f>
        <v>Weekend</v>
      </c>
    </row>
    <row r="9693" ht="15.75" customHeight="1">
      <c r="A9693" s="1">
        <v>45373.0</v>
      </c>
      <c r="B9693" s="2" t="s">
        <v>8839</v>
      </c>
      <c r="C9693" s="2" t="s">
        <v>51</v>
      </c>
      <c r="D9693" s="1">
        <v>28952.0</v>
      </c>
      <c r="E9693" s="2" t="s">
        <v>22</v>
      </c>
      <c r="F9693" s="2">
        <v>347.0</v>
      </c>
      <c r="G9693" s="2" t="s">
        <v>38</v>
      </c>
      <c r="H9693" s="2" t="s">
        <v>24</v>
      </c>
      <c r="I9693" s="2" t="s">
        <v>25</v>
      </c>
      <c r="J9693" s="2" t="str">
        <f t="array" ref="J9693">XLOOKUP('Transaction Data'!$G9693,Product_Code,Biscuit_Brand)</f>
        <v>Ginger Snaps</v>
      </c>
      <c r="K9693" s="2">
        <f t="array" ref="K9693">XLOOKUP('Transaction Data'!$G9693,Product_Code,Cost)</f>
        <v>14</v>
      </c>
      <c r="L9693" s="2">
        <f t="array" ref="L9693">XLOOKUP('Transaction Data'!$G9693,Product_Code,Unit_Price)</f>
        <v>28</v>
      </c>
      <c r="M9693" s="3">
        <f>'Transaction Data'!$F9693*'Transaction Data'!$K9693</f>
        <v>4858</v>
      </c>
      <c r="N9693" s="3">
        <f>'Transaction Data'!$F9693*'Transaction Data'!$L9693</f>
        <v>9716</v>
      </c>
      <c r="O9693" s="3">
        <f>'Transaction Data'!$N9693-'Transaction Data'!$M9693</f>
        <v>4858</v>
      </c>
      <c r="P9693" s="2">
        <f>DATEDIF('Transaction Data'!$D9693,'Transaction Data'!$A9693,"y")</f>
        <v>44</v>
      </c>
      <c r="Q9693" s="2" t="str">
        <f>FLOOR('Transaction Data'!$P9693,15)&amp;"-"&amp;FLOOR('Transaction Data'!$P9693,15)+14</f>
        <v>30-44</v>
      </c>
      <c r="R9693" s="2" t="str">
        <f>IF('Transaction Data'!$L9693&lt;=10,"Less Expensive","Expensive")</f>
        <v>Expensive</v>
      </c>
      <c r="S9693" s="4">
        <f>WEEKDAY('Transaction Data'!$A9693)</f>
        <v>6</v>
      </c>
      <c r="T9693" s="2" t="str">
        <f>IF(WEEKDAY('Transaction Data'!$A9693,2)&lt;6,"Weekday","Weekend")</f>
        <v>Weekday</v>
      </c>
    </row>
    <row r="9694" ht="15.75" customHeight="1">
      <c r="A9694" s="1">
        <v>45327.0</v>
      </c>
      <c r="B9694" s="2" t="s">
        <v>8840</v>
      </c>
      <c r="C9694" s="2" t="s">
        <v>78</v>
      </c>
      <c r="D9694" s="1">
        <v>29465.0</v>
      </c>
      <c r="E9694" s="2" t="s">
        <v>63</v>
      </c>
      <c r="F9694" s="2">
        <v>304.0</v>
      </c>
      <c r="G9694" s="2" t="s">
        <v>23</v>
      </c>
      <c r="H9694" s="2" t="s">
        <v>42</v>
      </c>
      <c r="I9694" s="2" t="s">
        <v>25</v>
      </c>
      <c r="J9694" s="2" t="str">
        <f t="array" ref="J9694">XLOOKUP('Transaction Data'!$G9694,Product_Code,Biscuit_Brand)</f>
        <v>Cinnamon Swirls</v>
      </c>
      <c r="K9694" s="2">
        <f t="array" ref="K9694">XLOOKUP('Transaction Data'!$G9694,Product_Code,Cost)</f>
        <v>10</v>
      </c>
      <c r="L9694" s="2">
        <f t="array" ref="L9694">XLOOKUP('Transaction Data'!$G9694,Product_Code,Unit_Price)</f>
        <v>14</v>
      </c>
      <c r="M9694" s="3">
        <f>'Transaction Data'!$F9694*'Transaction Data'!$K9694</f>
        <v>3040</v>
      </c>
      <c r="N9694" s="3">
        <f>'Transaction Data'!$F9694*'Transaction Data'!$L9694</f>
        <v>4256</v>
      </c>
      <c r="O9694" s="3">
        <f>'Transaction Data'!$N9694-'Transaction Data'!$M9694</f>
        <v>1216</v>
      </c>
      <c r="P9694" s="2">
        <f>DATEDIF('Transaction Data'!$D9694,'Transaction Data'!$A9694,"y")</f>
        <v>43</v>
      </c>
      <c r="Q9694" s="2" t="str">
        <f>FLOOR('Transaction Data'!$P9694,15)&amp;"-"&amp;FLOOR('Transaction Data'!$P9694,15)+14</f>
        <v>30-44</v>
      </c>
      <c r="R9694" s="2" t="str">
        <f>IF('Transaction Data'!$L9694&lt;=10,"Less Expensive","Expensive")</f>
        <v>Expensive</v>
      </c>
      <c r="S9694" s="4">
        <f>WEEKDAY('Transaction Data'!$A9694)</f>
        <v>2</v>
      </c>
      <c r="T9694" s="2" t="str">
        <f>IF(WEEKDAY('Transaction Data'!$A9694,2)&lt;6,"Weekday","Weekend")</f>
        <v>Weekday</v>
      </c>
    </row>
    <row r="9695" ht="15.75" customHeight="1">
      <c r="A9695" s="1">
        <v>45371.0</v>
      </c>
      <c r="B9695" s="2" t="s">
        <v>8841</v>
      </c>
      <c r="C9695" s="2" t="s">
        <v>54</v>
      </c>
      <c r="D9695" s="1">
        <v>31402.0</v>
      </c>
      <c r="E9695" s="2" t="s">
        <v>37</v>
      </c>
      <c r="F9695" s="2">
        <v>364.0</v>
      </c>
      <c r="G9695" s="2" t="s">
        <v>61</v>
      </c>
      <c r="H9695" s="2" t="s">
        <v>45</v>
      </c>
      <c r="I9695" s="2" t="s">
        <v>25</v>
      </c>
      <c r="J9695" s="2" t="str">
        <f t="array" ref="J9695">XLOOKUP('Transaction Data'!$G9695,Product_Code,Biscuit_Brand)</f>
        <v>Choco Delight</v>
      </c>
      <c r="K9695" s="2">
        <f t="array" ref="K9695">XLOOKUP('Transaction Data'!$G9695,Product_Code,Cost)</f>
        <v>3</v>
      </c>
      <c r="L9695" s="2">
        <f t="array" ref="L9695">XLOOKUP('Transaction Data'!$G9695,Product_Code,Unit_Price)</f>
        <v>5</v>
      </c>
      <c r="M9695" s="3">
        <f>'Transaction Data'!$F9695*'Transaction Data'!$K9695</f>
        <v>1092</v>
      </c>
      <c r="N9695" s="3">
        <f>'Transaction Data'!$F9695*'Transaction Data'!$L9695</f>
        <v>1820</v>
      </c>
      <c r="O9695" s="3">
        <f>'Transaction Data'!$N9695-'Transaction Data'!$M9695</f>
        <v>728</v>
      </c>
      <c r="P9695" s="2">
        <f>DATEDIF('Transaction Data'!$D9695,'Transaction Data'!$A9695,"y")</f>
        <v>38</v>
      </c>
      <c r="Q9695" s="2" t="str">
        <f>FLOOR('Transaction Data'!$P9695,15)&amp;"-"&amp;FLOOR('Transaction Data'!$P9695,15)+14</f>
        <v>30-44</v>
      </c>
      <c r="R9695" s="2" t="str">
        <f>IF('Transaction Data'!$L9695&lt;=10,"Less Expensive","Expensive")</f>
        <v>Less Expensive</v>
      </c>
      <c r="S9695" s="4">
        <f>WEEKDAY('Transaction Data'!$A9695)</f>
        <v>4</v>
      </c>
      <c r="T9695" s="2" t="str">
        <f>IF(WEEKDAY('Transaction Data'!$A9695,2)&lt;6,"Weekday","Weekend")</f>
        <v>Weekday</v>
      </c>
    </row>
    <row r="9696" ht="15.75" customHeight="1">
      <c r="A9696" s="1">
        <v>45460.0</v>
      </c>
      <c r="B9696" s="2" t="s">
        <v>8842</v>
      </c>
      <c r="C9696" s="2" t="s">
        <v>21</v>
      </c>
      <c r="D9696" s="1">
        <v>38818.0</v>
      </c>
      <c r="E9696" s="2" t="s">
        <v>63</v>
      </c>
      <c r="F9696" s="2">
        <v>494.0</v>
      </c>
      <c r="G9696" s="2" t="s">
        <v>61</v>
      </c>
      <c r="H9696" s="2" t="s">
        <v>24</v>
      </c>
      <c r="I9696" s="2" t="s">
        <v>25</v>
      </c>
      <c r="J9696" s="2" t="str">
        <f t="array" ref="J9696">XLOOKUP('Transaction Data'!$G9696,Product_Code,Biscuit_Brand)</f>
        <v>Choco Delight</v>
      </c>
      <c r="K9696" s="2">
        <f t="array" ref="K9696">XLOOKUP('Transaction Data'!$G9696,Product_Code,Cost)</f>
        <v>3</v>
      </c>
      <c r="L9696" s="2">
        <f t="array" ref="L9696">XLOOKUP('Transaction Data'!$G9696,Product_Code,Unit_Price)</f>
        <v>5</v>
      </c>
      <c r="M9696" s="3">
        <f>'Transaction Data'!$F9696*'Transaction Data'!$K9696</f>
        <v>1482</v>
      </c>
      <c r="N9696" s="3">
        <f>'Transaction Data'!$F9696*'Transaction Data'!$L9696</f>
        <v>2470</v>
      </c>
      <c r="O9696" s="3">
        <f>'Transaction Data'!$N9696-'Transaction Data'!$M9696</f>
        <v>988</v>
      </c>
      <c r="P9696" s="2">
        <f>DATEDIF('Transaction Data'!$D9696,'Transaction Data'!$A9696,"y")</f>
        <v>18</v>
      </c>
      <c r="Q9696" s="2" t="str">
        <f>FLOOR('Transaction Data'!$P9696,15)&amp;"-"&amp;FLOOR('Transaction Data'!$P9696,15)+14</f>
        <v>15-29</v>
      </c>
      <c r="R9696" s="2" t="str">
        <f>IF('Transaction Data'!$L9696&lt;=10,"Less Expensive","Expensive")</f>
        <v>Less Expensive</v>
      </c>
      <c r="S9696" s="4">
        <f>WEEKDAY('Transaction Data'!$A9696)</f>
        <v>2</v>
      </c>
      <c r="T9696" s="2" t="str">
        <f>IF(WEEKDAY('Transaction Data'!$A9696,2)&lt;6,"Weekday","Weekend")</f>
        <v>Weekday</v>
      </c>
    </row>
    <row r="9697" ht="15.75" customHeight="1">
      <c r="A9697" s="1">
        <v>45333.0</v>
      </c>
      <c r="B9697" s="2" t="s">
        <v>8843</v>
      </c>
      <c r="C9697" s="2" t="s">
        <v>32</v>
      </c>
      <c r="D9697" s="1">
        <v>27515.0</v>
      </c>
      <c r="E9697" s="2" t="s">
        <v>22</v>
      </c>
      <c r="F9697" s="2">
        <v>372.0</v>
      </c>
      <c r="G9697" s="2" t="s">
        <v>33</v>
      </c>
      <c r="H9697" s="2" t="s">
        <v>29</v>
      </c>
      <c r="I9697" s="2" t="s">
        <v>25</v>
      </c>
      <c r="J9697" s="2" t="str">
        <f t="array" ref="J9697">XLOOKUP('Transaction Data'!$G9697,Product_Code,Biscuit_Brand)</f>
        <v>Caramel Biscuits</v>
      </c>
      <c r="K9697" s="2">
        <f t="array" ref="K9697">XLOOKUP('Transaction Data'!$G9697,Product_Code,Cost)</f>
        <v>18</v>
      </c>
      <c r="L9697" s="2">
        <f t="array" ref="L9697">XLOOKUP('Transaction Data'!$G9697,Product_Code,Unit_Price)</f>
        <v>22</v>
      </c>
      <c r="M9697" s="3">
        <f>'Transaction Data'!$F9697*'Transaction Data'!$K9697</f>
        <v>6696</v>
      </c>
      <c r="N9697" s="3">
        <f>'Transaction Data'!$F9697*'Transaction Data'!$L9697</f>
        <v>8184</v>
      </c>
      <c r="O9697" s="3">
        <f>'Transaction Data'!$N9697-'Transaction Data'!$M9697</f>
        <v>1488</v>
      </c>
      <c r="P9697" s="2">
        <f>DATEDIF('Transaction Data'!$D9697,'Transaction Data'!$A9697,"y")</f>
        <v>48</v>
      </c>
      <c r="Q9697" s="2" t="str">
        <f>FLOOR('Transaction Data'!$P9697,15)&amp;"-"&amp;FLOOR('Transaction Data'!$P9697,15)+14</f>
        <v>45-59</v>
      </c>
      <c r="R9697" s="2" t="str">
        <f>IF('Transaction Data'!$L9697&lt;=10,"Less Expensive","Expensive")</f>
        <v>Expensive</v>
      </c>
      <c r="S9697" s="4">
        <f>WEEKDAY('Transaction Data'!$A9697)</f>
        <v>1</v>
      </c>
      <c r="T9697" s="2" t="str">
        <f>IF(WEEKDAY('Transaction Data'!$A9697,2)&lt;6,"Weekday","Weekend")</f>
        <v>Weekend</v>
      </c>
    </row>
    <row r="9698" ht="15.75" customHeight="1">
      <c r="A9698" s="1">
        <v>45356.0</v>
      </c>
      <c r="B9698" s="2" t="s">
        <v>8844</v>
      </c>
      <c r="C9698" s="2" t="s">
        <v>32</v>
      </c>
      <c r="D9698" s="1">
        <v>35477.0</v>
      </c>
      <c r="E9698" s="2" t="s">
        <v>37</v>
      </c>
      <c r="F9698" s="2">
        <v>124.0</v>
      </c>
      <c r="G9698" s="2" t="s">
        <v>55</v>
      </c>
      <c r="H9698" s="2" t="s">
        <v>29</v>
      </c>
      <c r="I9698" s="2" t="s">
        <v>25</v>
      </c>
      <c r="J9698" s="2" t="str">
        <f t="array" ref="J9698">XLOOKUP('Transaction Data'!$G9698,Product_Code,Biscuit_Brand)</f>
        <v>Vanilla Wafers</v>
      </c>
      <c r="K9698" s="2">
        <f t="array" ref="K9698">XLOOKUP('Transaction Data'!$G9698,Product_Code,Cost)</f>
        <v>18</v>
      </c>
      <c r="L9698" s="2">
        <f t="array" ref="L9698">XLOOKUP('Transaction Data'!$G9698,Product_Code,Unit_Price)</f>
        <v>36</v>
      </c>
      <c r="M9698" s="3">
        <f>'Transaction Data'!$F9698*'Transaction Data'!$K9698</f>
        <v>2232</v>
      </c>
      <c r="N9698" s="3">
        <f>'Transaction Data'!$F9698*'Transaction Data'!$L9698</f>
        <v>4464</v>
      </c>
      <c r="O9698" s="3">
        <f>'Transaction Data'!$N9698-'Transaction Data'!$M9698</f>
        <v>2232</v>
      </c>
      <c r="P9698" s="2">
        <f>DATEDIF('Transaction Data'!$D9698,'Transaction Data'!$A9698,"y")</f>
        <v>27</v>
      </c>
      <c r="Q9698" s="2" t="str">
        <f>FLOOR('Transaction Data'!$P9698,15)&amp;"-"&amp;FLOOR('Transaction Data'!$P9698,15)+14</f>
        <v>15-29</v>
      </c>
      <c r="R9698" s="2" t="str">
        <f>IF('Transaction Data'!$L9698&lt;=10,"Less Expensive","Expensive")</f>
        <v>Expensive</v>
      </c>
      <c r="S9698" s="4">
        <f>WEEKDAY('Transaction Data'!$A9698)</f>
        <v>3</v>
      </c>
      <c r="T9698" s="2" t="str">
        <f>IF(WEEKDAY('Transaction Data'!$A9698,2)&lt;6,"Weekday","Weekend")</f>
        <v>Weekday</v>
      </c>
    </row>
    <row r="9699" ht="15.75" customHeight="1">
      <c r="A9699" s="1">
        <v>45384.0</v>
      </c>
      <c r="B9699" s="2" t="s">
        <v>8845</v>
      </c>
      <c r="C9699" s="2" t="s">
        <v>65</v>
      </c>
      <c r="D9699" s="1">
        <v>16659.0</v>
      </c>
      <c r="E9699" s="2" t="s">
        <v>27</v>
      </c>
      <c r="F9699" s="2">
        <v>441.0</v>
      </c>
      <c r="G9699" s="2" t="s">
        <v>55</v>
      </c>
      <c r="H9699" s="2" t="s">
        <v>34</v>
      </c>
      <c r="I9699" s="2" t="s">
        <v>25</v>
      </c>
      <c r="J9699" s="2" t="str">
        <f t="array" ref="J9699">XLOOKUP('Transaction Data'!$G9699,Product_Code,Biscuit_Brand)</f>
        <v>Vanilla Wafers</v>
      </c>
      <c r="K9699" s="2">
        <f t="array" ref="K9699">XLOOKUP('Transaction Data'!$G9699,Product_Code,Cost)</f>
        <v>18</v>
      </c>
      <c r="L9699" s="2">
        <f t="array" ref="L9699">XLOOKUP('Transaction Data'!$G9699,Product_Code,Unit_Price)</f>
        <v>36</v>
      </c>
      <c r="M9699" s="3">
        <f>'Transaction Data'!$F9699*'Transaction Data'!$K9699</f>
        <v>7938</v>
      </c>
      <c r="N9699" s="3">
        <f>'Transaction Data'!$F9699*'Transaction Data'!$L9699</f>
        <v>15876</v>
      </c>
      <c r="O9699" s="3">
        <f>'Transaction Data'!$N9699-'Transaction Data'!$M9699</f>
        <v>7938</v>
      </c>
      <c r="P9699" s="2">
        <f>DATEDIF('Transaction Data'!$D9699,'Transaction Data'!$A9699,"y")</f>
        <v>78</v>
      </c>
      <c r="Q9699" s="2" t="str">
        <f>FLOOR('Transaction Data'!$P9699,15)&amp;"-"&amp;FLOOR('Transaction Data'!$P9699,15)+14</f>
        <v>75-89</v>
      </c>
      <c r="R9699" s="2" t="str">
        <f>IF('Transaction Data'!$L9699&lt;=10,"Less Expensive","Expensive")</f>
        <v>Expensive</v>
      </c>
      <c r="S9699" s="4">
        <f>WEEKDAY('Transaction Data'!$A9699)</f>
        <v>3</v>
      </c>
      <c r="T9699" s="2" t="str">
        <f>IF(WEEKDAY('Transaction Data'!$A9699,2)&lt;6,"Weekday","Weekend")</f>
        <v>Weekday</v>
      </c>
    </row>
    <row r="9700" ht="15.75" customHeight="1">
      <c r="A9700" s="1">
        <v>45500.0</v>
      </c>
      <c r="B9700" s="2" t="s">
        <v>8846</v>
      </c>
      <c r="C9700" s="2" t="s">
        <v>51</v>
      </c>
      <c r="D9700" s="1">
        <v>22796.0</v>
      </c>
      <c r="E9700" s="2" t="s">
        <v>27</v>
      </c>
      <c r="F9700" s="2">
        <v>142.0</v>
      </c>
      <c r="G9700" s="2" t="s">
        <v>33</v>
      </c>
      <c r="H9700" s="2" t="s">
        <v>24</v>
      </c>
      <c r="I9700" s="2" t="s">
        <v>25</v>
      </c>
      <c r="J9700" s="2" t="str">
        <f t="array" ref="J9700">XLOOKUP('Transaction Data'!$G9700,Product_Code,Biscuit_Brand)</f>
        <v>Caramel Biscuits</v>
      </c>
      <c r="K9700" s="2">
        <f t="array" ref="K9700">XLOOKUP('Transaction Data'!$G9700,Product_Code,Cost)</f>
        <v>18</v>
      </c>
      <c r="L9700" s="2">
        <f t="array" ref="L9700">XLOOKUP('Transaction Data'!$G9700,Product_Code,Unit_Price)</f>
        <v>22</v>
      </c>
      <c r="M9700" s="3">
        <f>'Transaction Data'!$F9700*'Transaction Data'!$K9700</f>
        <v>2556</v>
      </c>
      <c r="N9700" s="3">
        <f>'Transaction Data'!$F9700*'Transaction Data'!$L9700</f>
        <v>3124</v>
      </c>
      <c r="O9700" s="3">
        <f>'Transaction Data'!$N9700-'Transaction Data'!$M9700</f>
        <v>568</v>
      </c>
      <c r="P9700" s="2">
        <f>DATEDIF('Transaction Data'!$D9700,'Transaction Data'!$A9700,"y")</f>
        <v>62</v>
      </c>
      <c r="Q9700" s="2" t="str">
        <f>FLOOR('Transaction Data'!$P9700,15)&amp;"-"&amp;FLOOR('Transaction Data'!$P9700,15)+14</f>
        <v>60-74</v>
      </c>
      <c r="R9700" s="2" t="str">
        <f>IF('Transaction Data'!$L9700&lt;=10,"Less Expensive","Expensive")</f>
        <v>Expensive</v>
      </c>
      <c r="S9700" s="4">
        <f>WEEKDAY('Transaction Data'!$A9700)</f>
        <v>7</v>
      </c>
      <c r="T9700" s="2" t="str">
        <f>IF(WEEKDAY('Transaction Data'!$A9700,2)&lt;6,"Weekday","Weekend")</f>
        <v>Weekend</v>
      </c>
    </row>
    <row r="9701" ht="15.75" customHeight="1">
      <c r="A9701" s="1">
        <v>45490.0</v>
      </c>
      <c r="B9701" s="2" t="s">
        <v>8847</v>
      </c>
      <c r="C9701" s="2" t="s">
        <v>41</v>
      </c>
      <c r="D9701" s="1">
        <v>21235.0</v>
      </c>
      <c r="E9701" s="2" t="s">
        <v>27</v>
      </c>
      <c r="F9701" s="2">
        <v>373.0</v>
      </c>
      <c r="G9701" s="2" t="s">
        <v>61</v>
      </c>
      <c r="H9701" s="2" t="s">
        <v>42</v>
      </c>
      <c r="I9701" s="2" t="s">
        <v>25</v>
      </c>
      <c r="J9701" s="2" t="str">
        <f t="array" ref="J9701">XLOOKUP('Transaction Data'!$G9701,Product_Code,Biscuit_Brand)</f>
        <v>Choco Delight</v>
      </c>
      <c r="K9701" s="2">
        <f t="array" ref="K9701">XLOOKUP('Transaction Data'!$G9701,Product_Code,Cost)</f>
        <v>3</v>
      </c>
      <c r="L9701" s="2">
        <f t="array" ref="L9701">XLOOKUP('Transaction Data'!$G9701,Product_Code,Unit_Price)</f>
        <v>5</v>
      </c>
      <c r="M9701" s="3">
        <f>'Transaction Data'!$F9701*'Transaction Data'!$K9701</f>
        <v>1119</v>
      </c>
      <c r="N9701" s="3">
        <f>'Transaction Data'!$F9701*'Transaction Data'!$L9701</f>
        <v>1865</v>
      </c>
      <c r="O9701" s="3">
        <f>'Transaction Data'!$N9701-'Transaction Data'!$M9701</f>
        <v>746</v>
      </c>
      <c r="P9701" s="2">
        <f>DATEDIF('Transaction Data'!$D9701,'Transaction Data'!$A9701,"y")</f>
        <v>66</v>
      </c>
      <c r="Q9701" s="2" t="str">
        <f>FLOOR('Transaction Data'!$P9701,15)&amp;"-"&amp;FLOOR('Transaction Data'!$P9701,15)+14</f>
        <v>60-74</v>
      </c>
      <c r="R9701" s="2" t="str">
        <f>IF('Transaction Data'!$L9701&lt;=10,"Less Expensive","Expensive")</f>
        <v>Less Expensive</v>
      </c>
      <c r="S9701" s="4">
        <f>WEEKDAY('Transaction Data'!$A9701)</f>
        <v>4</v>
      </c>
      <c r="T9701" s="2" t="str">
        <f>IF(WEEKDAY('Transaction Data'!$A9701,2)&lt;6,"Weekday","Weekend")</f>
        <v>Weekday</v>
      </c>
    </row>
    <row r="9702" ht="15.75" customHeight="1">
      <c r="A9702" s="1">
        <v>45381.0</v>
      </c>
      <c r="B9702" s="2" t="s">
        <v>8848</v>
      </c>
      <c r="C9702" s="2" t="s">
        <v>21</v>
      </c>
      <c r="D9702" s="1">
        <v>34584.0</v>
      </c>
      <c r="E9702" s="2" t="s">
        <v>37</v>
      </c>
      <c r="F9702" s="2">
        <v>31.0</v>
      </c>
      <c r="G9702" s="2" t="s">
        <v>38</v>
      </c>
      <c r="H9702" s="2" t="s">
        <v>45</v>
      </c>
      <c r="I9702" s="2" t="s">
        <v>30</v>
      </c>
      <c r="J9702" s="2" t="str">
        <f t="array" ref="J9702">XLOOKUP('Transaction Data'!$G9702,Product_Code,Biscuit_Brand)</f>
        <v>Ginger Snaps</v>
      </c>
      <c r="K9702" s="2">
        <f t="array" ref="K9702">XLOOKUP('Transaction Data'!$G9702,Product_Code,Cost)</f>
        <v>14</v>
      </c>
      <c r="L9702" s="2">
        <f t="array" ref="L9702">XLOOKUP('Transaction Data'!$G9702,Product_Code,Unit_Price)</f>
        <v>28</v>
      </c>
      <c r="M9702" s="3">
        <f>'Transaction Data'!$F9702*'Transaction Data'!$K9702</f>
        <v>434</v>
      </c>
      <c r="N9702" s="3">
        <f>'Transaction Data'!$F9702*'Transaction Data'!$L9702</f>
        <v>868</v>
      </c>
      <c r="O9702" s="3">
        <f>'Transaction Data'!$N9702-'Transaction Data'!$M9702</f>
        <v>434</v>
      </c>
      <c r="P9702" s="2">
        <f>DATEDIF('Transaction Data'!$D9702,'Transaction Data'!$A9702,"y")</f>
        <v>29</v>
      </c>
      <c r="Q9702" s="2" t="str">
        <f>FLOOR('Transaction Data'!$P9702,15)&amp;"-"&amp;FLOOR('Transaction Data'!$P9702,15)+14</f>
        <v>15-29</v>
      </c>
      <c r="R9702" s="2" t="str">
        <f>IF('Transaction Data'!$L9702&lt;=10,"Less Expensive","Expensive")</f>
        <v>Expensive</v>
      </c>
      <c r="S9702" s="4">
        <f>WEEKDAY('Transaction Data'!$A9702)</f>
        <v>7</v>
      </c>
      <c r="T9702" s="2" t="str">
        <f>IF(WEEKDAY('Transaction Data'!$A9702,2)&lt;6,"Weekday","Weekend")</f>
        <v>Weekend</v>
      </c>
    </row>
    <row r="9703" ht="15.75" customHeight="1">
      <c r="A9703" s="1">
        <v>45314.0</v>
      </c>
      <c r="B9703" s="2" t="s">
        <v>6693</v>
      </c>
      <c r="C9703" s="2" t="s">
        <v>47</v>
      </c>
      <c r="D9703" s="1">
        <v>16882.0</v>
      </c>
      <c r="E9703" s="2" t="s">
        <v>37</v>
      </c>
      <c r="F9703" s="2">
        <v>343.0</v>
      </c>
      <c r="G9703" s="2" t="s">
        <v>57</v>
      </c>
      <c r="H9703" s="2" t="s">
        <v>24</v>
      </c>
      <c r="I9703" s="2" t="s">
        <v>30</v>
      </c>
      <c r="J9703" s="2" t="str">
        <f t="array" ref="J9703">XLOOKUP('Transaction Data'!$G9703,Product_Code,Biscuit_Brand)</f>
        <v>Oatmeal Cookies</v>
      </c>
      <c r="K9703" s="2">
        <f t="array" ref="K9703">XLOOKUP('Transaction Data'!$G9703,Product_Code,Cost)</f>
        <v>19</v>
      </c>
      <c r="L9703" s="2">
        <f t="array" ref="L9703">XLOOKUP('Transaction Data'!$G9703,Product_Code,Unit_Price)</f>
        <v>23</v>
      </c>
      <c r="M9703" s="3">
        <f>'Transaction Data'!$F9703*'Transaction Data'!$K9703</f>
        <v>6517</v>
      </c>
      <c r="N9703" s="3">
        <f>'Transaction Data'!$F9703*'Transaction Data'!$L9703</f>
        <v>7889</v>
      </c>
      <c r="O9703" s="3">
        <f>'Transaction Data'!$N9703-'Transaction Data'!$M9703</f>
        <v>1372</v>
      </c>
      <c r="P9703" s="2">
        <f>DATEDIF('Transaction Data'!$D9703,'Transaction Data'!$A9703,"y")</f>
        <v>77</v>
      </c>
      <c r="Q9703" s="2" t="str">
        <f>FLOOR('Transaction Data'!$P9703,15)&amp;"-"&amp;FLOOR('Transaction Data'!$P9703,15)+14</f>
        <v>75-89</v>
      </c>
      <c r="R9703" s="2" t="str">
        <f>IF('Transaction Data'!$L9703&lt;=10,"Less Expensive","Expensive")</f>
        <v>Expensive</v>
      </c>
      <c r="S9703" s="4">
        <f>WEEKDAY('Transaction Data'!$A9703)</f>
        <v>3</v>
      </c>
      <c r="T9703" s="2" t="str">
        <f>IF(WEEKDAY('Transaction Data'!$A9703,2)&lt;6,"Weekday","Weekend")</f>
        <v>Weekday</v>
      </c>
    </row>
    <row r="9704" ht="15.75" customHeight="1">
      <c r="A9704" s="1">
        <v>45303.0</v>
      </c>
      <c r="B9704" s="2" t="s">
        <v>8849</v>
      </c>
      <c r="C9704" s="2" t="s">
        <v>78</v>
      </c>
      <c r="D9704" s="1">
        <v>35381.0</v>
      </c>
      <c r="E9704" s="2" t="s">
        <v>22</v>
      </c>
      <c r="F9704" s="2">
        <v>28.0</v>
      </c>
      <c r="G9704" s="2" t="s">
        <v>44</v>
      </c>
      <c r="H9704" s="2" t="s">
        <v>29</v>
      </c>
      <c r="I9704" s="2" t="s">
        <v>25</v>
      </c>
      <c r="J9704" s="2" t="str">
        <f t="array" ref="J9704">XLOOKUP('Transaction Data'!$G9704,Product_Code,Biscuit_Brand)</f>
        <v>Butter Crunch</v>
      </c>
      <c r="K9704" s="2">
        <f t="array" ref="K9704">XLOOKUP('Transaction Data'!$G9704,Product_Code,Cost)</f>
        <v>10</v>
      </c>
      <c r="L9704" s="2">
        <f t="array" ref="L9704">XLOOKUP('Transaction Data'!$G9704,Product_Code,Unit_Price)</f>
        <v>11</v>
      </c>
      <c r="M9704" s="3">
        <f>'Transaction Data'!$F9704*'Transaction Data'!$K9704</f>
        <v>280</v>
      </c>
      <c r="N9704" s="3">
        <f>'Transaction Data'!$F9704*'Transaction Data'!$L9704</f>
        <v>308</v>
      </c>
      <c r="O9704" s="3">
        <f>'Transaction Data'!$N9704-'Transaction Data'!$M9704</f>
        <v>28</v>
      </c>
      <c r="P9704" s="2">
        <f>DATEDIF('Transaction Data'!$D9704,'Transaction Data'!$A9704,"y")</f>
        <v>27</v>
      </c>
      <c r="Q9704" s="2" t="str">
        <f>FLOOR('Transaction Data'!$P9704,15)&amp;"-"&amp;FLOOR('Transaction Data'!$P9704,15)+14</f>
        <v>15-29</v>
      </c>
      <c r="R9704" s="2" t="str">
        <f>IF('Transaction Data'!$L9704&lt;=10,"Less Expensive","Expensive")</f>
        <v>Expensive</v>
      </c>
      <c r="S9704" s="4">
        <f>WEEKDAY('Transaction Data'!$A9704)</f>
        <v>6</v>
      </c>
      <c r="T9704" s="2" t="str">
        <f>IF(WEEKDAY('Transaction Data'!$A9704,2)&lt;6,"Weekday","Weekend")</f>
        <v>Weekday</v>
      </c>
    </row>
    <row r="9705" ht="15.75" customHeight="1">
      <c r="A9705" s="1">
        <v>45466.0</v>
      </c>
      <c r="B9705" s="2" t="s">
        <v>8850</v>
      </c>
      <c r="C9705" s="2" t="s">
        <v>47</v>
      </c>
      <c r="D9705" s="1">
        <v>20514.0</v>
      </c>
      <c r="E9705" s="2" t="s">
        <v>27</v>
      </c>
      <c r="F9705" s="2">
        <v>429.0</v>
      </c>
      <c r="G9705" s="2" t="s">
        <v>61</v>
      </c>
      <c r="H9705" s="2" t="s">
        <v>29</v>
      </c>
      <c r="I9705" s="2" t="s">
        <v>25</v>
      </c>
      <c r="J9705" s="2" t="str">
        <f t="array" ref="J9705">XLOOKUP('Transaction Data'!$G9705,Product_Code,Biscuit_Brand)</f>
        <v>Choco Delight</v>
      </c>
      <c r="K9705" s="2">
        <f t="array" ref="K9705">XLOOKUP('Transaction Data'!$G9705,Product_Code,Cost)</f>
        <v>3</v>
      </c>
      <c r="L9705" s="2">
        <f t="array" ref="L9705">XLOOKUP('Transaction Data'!$G9705,Product_Code,Unit_Price)</f>
        <v>5</v>
      </c>
      <c r="M9705" s="3">
        <f>'Transaction Data'!$F9705*'Transaction Data'!$K9705</f>
        <v>1287</v>
      </c>
      <c r="N9705" s="3">
        <f>'Transaction Data'!$F9705*'Transaction Data'!$L9705</f>
        <v>2145</v>
      </c>
      <c r="O9705" s="3">
        <f>'Transaction Data'!$N9705-'Transaction Data'!$M9705</f>
        <v>858</v>
      </c>
      <c r="P9705" s="2">
        <f>DATEDIF('Transaction Data'!$D9705,'Transaction Data'!$A9705,"y")</f>
        <v>68</v>
      </c>
      <c r="Q9705" s="2" t="str">
        <f>FLOOR('Transaction Data'!$P9705,15)&amp;"-"&amp;FLOOR('Transaction Data'!$P9705,15)+14</f>
        <v>60-74</v>
      </c>
      <c r="R9705" s="2" t="str">
        <f>IF('Transaction Data'!$L9705&lt;=10,"Less Expensive","Expensive")</f>
        <v>Less Expensive</v>
      </c>
      <c r="S9705" s="4">
        <f>WEEKDAY('Transaction Data'!$A9705)</f>
        <v>1</v>
      </c>
      <c r="T9705" s="2" t="str">
        <f>IF(WEEKDAY('Transaction Data'!$A9705,2)&lt;6,"Weekday","Weekend")</f>
        <v>Weekend</v>
      </c>
    </row>
    <row r="9706" ht="15.75" customHeight="1">
      <c r="A9706" s="1">
        <v>45383.0</v>
      </c>
      <c r="B9706" s="2" t="s">
        <v>8851</v>
      </c>
      <c r="C9706" s="2" t="s">
        <v>21</v>
      </c>
      <c r="D9706" s="1">
        <v>16518.0</v>
      </c>
      <c r="E9706" s="2" t="s">
        <v>27</v>
      </c>
      <c r="F9706" s="2">
        <v>310.0</v>
      </c>
      <c r="G9706" s="2" t="s">
        <v>61</v>
      </c>
      <c r="H9706" s="2" t="s">
        <v>34</v>
      </c>
      <c r="I9706" s="2" t="s">
        <v>25</v>
      </c>
      <c r="J9706" s="2" t="str">
        <f t="array" ref="J9706">XLOOKUP('Transaction Data'!$G9706,Product_Code,Biscuit_Brand)</f>
        <v>Choco Delight</v>
      </c>
      <c r="K9706" s="2">
        <f t="array" ref="K9706">XLOOKUP('Transaction Data'!$G9706,Product_Code,Cost)</f>
        <v>3</v>
      </c>
      <c r="L9706" s="2">
        <f t="array" ref="L9706">XLOOKUP('Transaction Data'!$G9706,Product_Code,Unit_Price)</f>
        <v>5</v>
      </c>
      <c r="M9706" s="3">
        <f>'Transaction Data'!$F9706*'Transaction Data'!$K9706</f>
        <v>930</v>
      </c>
      <c r="N9706" s="3">
        <f>'Transaction Data'!$F9706*'Transaction Data'!$L9706</f>
        <v>1550</v>
      </c>
      <c r="O9706" s="3">
        <f>'Transaction Data'!$N9706-'Transaction Data'!$M9706</f>
        <v>620</v>
      </c>
      <c r="P9706" s="2">
        <f>DATEDIF('Transaction Data'!$D9706,'Transaction Data'!$A9706,"y")</f>
        <v>79</v>
      </c>
      <c r="Q9706" s="2" t="str">
        <f>FLOOR('Transaction Data'!$P9706,15)&amp;"-"&amp;FLOOR('Transaction Data'!$P9706,15)+14</f>
        <v>75-89</v>
      </c>
      <c r="R9706" s="2" t="str">
        <f>IF('Transaction Data'!$L9706&lt;=10,"Less Expensive","Expensive")</f>
        <v>Less Expensive</v>
      </c>
      <c r="S9706" s="4">
        <f>WEEKDAY('Transaction Data'!$A9706)</f>
        <v>2</v>
      </c>
      <c r="T9706" s="2" t="str">
        <f>IF(WEEKDAY('Transaction Data'!$A9706,2)&lt;6,"Weekday","Weekend")</f>
        <v>Weekday</v>
      </c>
    </row>
    <row r="9707" ht="15.75" customHeight="1">
      <c r="A9707" s="1">
        <v>45325.0</v>
      </c>
      <c r="B9707" s="2" t="s">
        <v>8852</v>
      </c>
      <c r="C9707" s="2" t="s">
        <v>32</v>
      </c>
      <c r="D9707" s="1">
        <v>20427.0</v>
      </c>
      <c r="E9707" s="2" t="s">
        <v>37</v>
      </c>
      <c r="F9707" s="2">
        <v>294.0</v>
      </c>
      <c r="G9707" s="2" t="s">
        <v>28</v>
      </c>
      <c r="H9707" s="2" t="s">
        <v>24</v>
      </c>
      <c r="I9707" s="2" t="s">
        <v>25</v>
      </c>
      <c r="J9707" s="2" t="str">
        <f t="array" ref="J9707">XLOOKUP('Transaction Data'!$G9707,Product_Code,Biscuit_Brand)</f>
        <v>Shortbread</v>
      </c>
      <c r="K9707" s="2">
        <f t="array" ref="K9707">XLOOKUP('Transaction Data'!$G9707,Product_Code,Cost)</f>
        <v>10</v>
      </c>
      <c r="L9707" s="2">
        <f t="array" ref="L9707">XLOOKUP('Transaction Data'!$G9707,Product_Code,Unit_Price)</f>
        <v>45</v>
      </c>
      <c r="M9707" s="3">
        <f>'Transaction Data'!$F9707*'Transaction Data'!$K9707</f>
        <v>2940</v>
      </c>
      <c r="N9707" s="3">
        <f>'Transaction Data'!$F9707*'Transaction Data'!$L9707</f>
        <v>13230</v>
      </c>
      <c r="O9707" s="3">
        <f>'Transaction Data'!$N9707-'Transaction Data'!$M9707</f>
        <v>10290</v>
      </c>
      <c r="P9707" s="2">
        <f>DATEDIF('Transaction Data'!$D9707,'Transaction Data'!$A9707,"y")</f>
        <v>68</v>
      </c>
      <c r="Q9707" s="2" t="str">
        <f>FLOOR('Transaction Data'!$P9707,15)&amp;"-"&amp;FLOOR('Transaction Data'!$P9707,15)+14</f>
        <v>60-74</v>
      </c>
      <c r="R9707" s="2" t="str">
        <f>IF('Transaction Data'!$L9707&lt;=10,"Less Expensive","Expensive")</f>
        <v>Expensive</v>
      </c>
      <c r="S9707" s="4">
        <f>WEEKDAY('Transaction Data'!$A9707)</f>
        <v>7</v>
      </c>
      <c r="T9707" s="2" t="str">
        <f>IF(WEEKDAY('Transaction Data'!$A9707,2)&lt;6,"Weekday","Weekend")</f>
        <v>Weekend</v>
      </c>
    </row>
    <row r="9708" ht="15.75" customHeight="1">
      <c r="A9708" s="1">
        <v>45467.0</v>
      </c>
      <c r="B9708" s="2" t="s">
        <v>8853</v>
      </c>
      <c r="C9708" s="2" t="s">
        <v>72</v>
      </c>
      <c r="D9708" s="1">
        <v>23021.0</v>
      </c>
      <c r="E9708" s="2" t="s">
        <v>63</v>
      </c>
      <c r="F9708" s="2">
        <v>462.0</v>
      </c>
      <c r="G9708" s="2" t="s">
        <v>44</v>
      </c>
      <c r="H9708" s="2" t="s">
        <v>42</v>
      </c>
      <c r="I9708" s="2" t="s">
        <v>25</v>
      </c>
      <c r="J9708" s="2" t="str">
        <f t="array" ref="J9708">XLOOKUP('Transaction Data'!$G9708,Product_Code,Biscuit_Brand)</f>
        <v>Butter Crunch</v>
      </c>
      <c r="K9708" s="2">
        <f t="array" ref="K9708">XLOOKUP('Transaction Data'!$G9708,Product_Code,Cost)</f>
        <v>10</v>
      </c>
      <c r="L9708" s="2">
        <f t="array" ref="L9708">XLOOKUP('Transaction Data'!$G9708,Product_Code,Unit_Price)</f>
        <v>11</v>
      </c>
      <c r="M9708" s="3">
        <f>'Transaction Data'!$F9708*'Transaction Data'!$K9708</f>
        <v>4620</v>
      </c>
      <c r="N9708" s="3">
        <f>'Transaction Data'!$F9708*'Transaction Data'!$L9708</f>
        <v>5082</v>
      </c>
      <c r="O9708" s="3">
        <f>'Transaction Data'!$N9708-'Transaction Data'!$M9708</f>
        <v>462</v>
      </c>
      <c r="P9708" s="2">
        <f>DATEDIF('Transaction Data'!$D9708,'Transaction Data'!$A9708,"y")</f>
        <v>61</v>
      </c>
      <c r="Q9708" s="2" t="str">
        <f>FLOOR('Transaction Data'!$P9708,15)&amp;"-"&amp;FLOOR('Transaction Data'!$P9708,15)+14</f>
        <v>60-74</v>
      </c>
      <c r="R9708" s="2" t="str">
        <f>IF('Transaction Data'!$L9708&lt;=10,"Less Expensive","Expensive")</f>
        <v>Expensive</v>
      </c>
      <c r="S9708" s="4">
        <f>WEEKDAY('Transaction Data'!$A9708)</f>
        <v>2</v>
      </c>
      <c r="T9708" s="2" t="str">
        <f>IF(WEEKDAY('Transaction Data'!$A9708,2)&lt;6,"Weekday","Weekend")</f>
        <v>Weekday</v>
      </c>
    </row>
    <row r="9709" ht="15.75" customHeight="1">
      <c r="A9709" s="1">
        <v>45357.0</v>
      </c>
      <c r="B9709" s="2" t="s">
        <v>4849</v>
      </c>
      <c r="C9709" s="2" t="s">
        <v>47</v>
      </c>
      <c r="D9709" s="1">
        <v>25450.0</v>
      </c>
      <c r="E9709" s="2" t="s">
        <v>63</v>
      </c>
      <c r="F9709" s="2">
        <v>166.0</v>
      </c>
      <c r="G9709" s="2" t="s">
        <v>44</v>
      </c>
      <c r="H9709" s="2" t="s">
        <v>45</v>
      </c>
      <c r="I9709" s="2" t="s">
        <v>25</v>
      </c>
      <c r="J9709" s="2" t="str">
        <f t="array" ref="J9709">XLOOKUP('Transaction Data'!$G9709,Product_Code,Biscuit_Brand)</f>
        <v>Butter Crunch</v>
      </c>
      <c r="K9709" s="2">
        <f t="array" ref="K9709">XLOOKUP('Transaction Data'!$G9709,Product_Code,Cost)</f>
        <v>10</v>
      </c>
      <c r="L9709" s="2">
        <f t="array" ref="L9709">XLOOKUP('Transaction Data'!$G9709,Product_Code,Unit_Price)</f>
        <v>11</v>
      </c>
      <c r="M9709" s="3">
        <f>'Transaction Data'!$F9709*'Transaction Data'!$K9709</f>
        <v>1660</v>
      </c>
      <c r="N9709" s="3">
        <f>'Transaction Data'!$F9709*'Transaction Data'!$L9709</f>
        <v>1826</v>
      </c>
      <c r="O9709" s="3">
        <f>'Transaction Data'!$N9709-'Transaction Data'!$M9709</f>
        <v>166</v>
      </c>
      <c r="P9709" s="2">
        <f>DATEDIF('Transaction Data'!$D9709,'Transaction Data'!$A9709,"y")</f>
        <v>54</v>
      </c>
      <c r="Q9709" s="2" t="str">
        <f>FLOOR('Transaction Data'!$P9709,15)&amp;"-"&amp;FLOOR('Transaction Data'!$P9709,15)+14</f>
        <v>45-59</v>
      </c>
      <c r="R9709" s="2" t="str">
        <f>IF('Transaction Data'!$L9709&lt;=10,"Less Expensive","Expensive")</f>
        <v>Expensive</v>
      </c>
      <c r="S9709" s="4">
        <f>WEEKDAY('Transaction Data'!$A9709)</f>
        <v>4</v>
      </c>
      <c r="T9709" s="2" t="str">
        <f>IF(WEEKDAY('Transaction Data'!$A9709,2)&lt;6,"Weekday","Weekend")</f>
        <v>Weekday</v>
      </c>
    </row>
    <row r="9710" ht="15.75" customHeight="1">
      <c r="A9710" s="1">
        <v>45383.0</v>
      </c>
      <c r="B9710" s="2" t="s">
        <v>8854</v>
      </c>
      <c r="C9710" s="2" t="s">
        <v>69</v>
      </c>
      <c r="D9710" s="1">
        <v>37710.0</v>
      </c>
      <c r="E9710" s="2" t="s">
        <v>63</v>
      </c>
      <c r="F9710" s="2">
        <v>353.0</v>
      </c>
      <c r="G9710" s="2" t="s">
        <v>48</v>
      </c>
      <c r="H9710" s="2" t="s">
        <v>24</v>
      </c>
      <c r="I9710" s="2" t="s">
        <v>25</v>
      </c>
      <c r="J9710" s="2" t="str">
        <f t="array" ref="J9710">XLOOKUP('Transaction Data'!$G9710,Product_Code,Biscuit_Brand)</f>
        <v>Lemon Crisps</v>
      </c>
      <c r="K9710" s="2">
        <f t="array" ref="K9710">XLOOKUP('Transaction Data'!$G9710,Product_Code,Cost)</f>
        <v>7</v>
      </c>
      <c r="L9710" s="2">
        <f t="array" ref="L9710">XLOOKUP('Transaction Data'!$G9710,Product_Code,Unit_Price)</f>
        <v>9</v>
      </c>
      <c r="M9710" s="3">
        <f>'Transaction Data'!$F9710*'Transaction Data'!$K9710</f>
        <v>2471</v>
      </c>
      <c r="N9710" s="3">
        <f>'Transaction Data'!$F9710*'Transaction Data'!$L9710</f>
        <v>3177</v>
      </c>
      <c r="O9710" s="3">
        <f>'Transaction Data'!$N9710-'Transaction Data'!$M9710</f>
        <v>706</v>
      </c>
      <c r="P9710" s="2">
        <f>DATEDIF('Transaction Data'!$D9710,'Transaction Data'!$A9710,"y")</f>
        <v>21</v>
      </c>
      <c r="Q9710" s="2" t="str">
        <f>FLOOR('Transaction Data'!$P9710,15)&amp;"-"&amp;FLOOR('Transaction Data'!$P9710,15)+14</f>
        <v>15-29</v>
      </c>
      <c r="R9710" s="2" t="str">
        <f>IF('Transaction Data'!$L9710&lt;=10,"Less Expensive","Expensive")</f>
        <v>Less Expensive</v>
      </c>
      <c r="S9710" s="4">
        <f>WEEKDAY('Transaction Data'!$A9710)</f>
        <v>2</v>
      </c>
      <c r="T9710" s="2" t="str">
        <f>IF(WEEKDAY('Transaction Data'!$A9710,2)&lt;6,"Weekday","Weekend")</f>
        <v>Weekday</v>
      </c>
    </row>
    <row r="9711" ht="15.75" customHeight="1">
      <c r="A9711" s="1">
        <v>45381.0</v>
      </c>
      <c r="B9711" s="2" t="s">
        <v>8855</v>
      </c>
      <c r="C9711" s="2" t="s">
        <v>72</v>
      </c>
      <c r="D9711" s="1">
        <v>25353.0</v>
      </c>
      <c r="E9711" s="2" t="s">
        <v>22</v>
      </c>
      <c r="F9711" s="2">
        <v>165.0</v>
      </c>
      <c r="G9711" s="2" t="s">
        <v>38</v>
      </c>
      <c r="H9711" s="2" t="s">
        <v>29</v>
      </c>
      <c r="I9711" s="2" t="s">
        <v>25</v>
      </c>
      <c r="J9711" s="2" t="str">
        <f t="array" ref="J9711">XLOOKUP('Transaction Data'!$G9711,Product_Code,Biscuit_Brand)</f>
        <v>Ginger Snaps</v>
      </c>
      <c r="K9711" s="2">
        <f t="array" ref="K9711">XLOOKUP('Transaction Data'!$G9711,Product_Code,Cost)</f>
        <v>14</v>
      </c>
      <c r="L9711" s="2">
        <f t="array" ref="L9711">XLOOKUP('Transaction Data'!$G9711,Product_Code,Unit_Price)</f>
        <v>28</v>
      </c>
      <c r="M9711" s="3">
        <f>'Transaction Data'!$F9711*'Transaction Data'!$K9711</f>
        <v>2310</v>
      </c>
      <c r="N9711" s="3">
        <f>'Transaction Data'!$F9711*'Transaction Data'!$L9711</f>
        <v>4620</v>
      </c>
      <c r="O9711" s="3">
        <f>'Transaction Data'!$N9711-'Transaction Data'!$M9711</f>
        <v>2310</v>
      </c>
      <c r="P9711" s="2">
        <f>DATEDIF('Transaction Data'!$D9711,'Transaction Data'!$A9711,"y")</f>
        <v>54</v>
      </c>
      <c r="Q9711" s="2" t="str">
        <f>FLOOR('Transaction Data'!$P9711,15)&amp;"-"&amp;FLOOR('Transaction Data'!$P9711,15)+14</f>
        <v>45-59</v>
      </c>
      <c r="R9711" s="2" t="str">
        <f>IF('Transaction Data'!$L9711&lt;=10,"Less Expensive","Expensive")</f>
        <v>Expensive</v>
      </c>
      <c r="S9711" s="4">
        <f>WEEKDAY('Transaction Data'!$A9711)</f>
        <v>7</v>
      </c>
      <c r="T9711" s="2" t="str">
        <f>IF(WEEKDAY('Transaction Data'!$A9711,2)&lt;6,"Weekday","Weekend")</f>
        <v>Weekend</v>
      </c>
    </row>
    <row r="9712" ht="15.75" customHeight="1">
      <c r="A9712" s="1">
        <v>45438.0</v>
      </c>
      <c r="B9712" s="2" t="s">
        <v>8856</v>
      </c>
      <c r="C9712" s="2" t="s">
        <v>51</v>
      </c>
      <c r="D9712" s="1">
        <v>34279.0</v>
      </c>
      <c r="E9712" s="2" t="s">
        <v>63</v>
      </c>
      <c r="F9712" s="2">
        <v>130.0</v>
      </c>
      <c r="G9712" s="2" t="s">
        <v>60</v>
      </c>
      <c r="H9712" s="2" t="s">
        <v>29</v>
      </c>
      <c r="I9712" s="2" t="s">
        <v>25</v>
      </c>
      <c r="J9712" s="2" t="str">
        <f t="array" ref="J9712">XLOOKUP('Transaction Data'!$G9712,Product_Code,Biscuit_Brand)</f>
        <v>Peanut Butter Bites</v>
      </c>
      <c r="K9712" s="2">
        <f t="array" ref="K9712">XLOOKUP('Transaction Data'!$G9712,Product_Code,Cost)</f>
        <v>5</v>
      </c>
      <c r="L9712" s="2">
        <f t="array" ref="L9712">XLOOKUP('Transaction Data'!$G9712,Product_Code,Unit_Price)</f>
        <v>7</v>
      </c>
      <c r="M9712" s="3">
        <f>'Transaction Data'!$F9712*'Transaction Data'!$K9712</f>
        <v>650</v>
      </c>
      <c r="N9712" s="3">
        <f>'Transaction Data'!$F9712*'Transaction Data'!$L9712</f>
        <v>910</v>
      </c>
      <c r="O9712" s="3">
        <f>'Transaction Data'!$N9712-'Transaction Data'!$M9712</f>
        <v>260</v>
      </c>
      <c r="P9712" s="2">
        <f>DATEDIF('Transaction Data'!$D9712,'Transaction Data'!$A9712,"y")</f>
        <v>30</v>
      </c>
      <c r="Q9712" s="2" t="str">
        <f>FLOOR('Transaction Data'!$P9712,15)&amp;"-"&amp;FLOOR('Transaction Data'!$P9712,15)+14</f>
        <v>30-44</v>
      </c>
      <c r="R9712" s="2" t="str">
        <f>IF('Transaction Data'!$L9712&lt;=10,"Less Expensive","Expensive")</f>
        <v>Less Expensive</v>
      </c>
      <c r="S9712" s="4">
        <f>WEEKDAY('Transaction Data'!$A9712)</f>
        <v>1</v>
      </c>
      <c r="T9712" s="2" t="str">
        <f>IF(WEEKDAY('Transaction Data'!$A9712,2)&lt;6,"Weekday","Weekend")</f>
        <v>Weekend</v>
      </c>
    </row>
    <row r="9713" ht="15.75" customHeight="1">
      <c r="A9713" s="1">
        <v>45308.0</v>
      </c>
      <c r="B9713" s="2" t="s">
        <v>8857</v>
      </c>
      <c r="C9713" s="2" t="s">
        <v>78</v>
      </c>
      <c r="D9713" s="1">
        <v>26563.0</v>
      </c>
      <c r="E9713" s="2" t="s">
        <v>27</v>
      </c>
      <c r="F9713" s="2">
        <v>484.0</v>
      </c>
      <c r="G9713" s="2" t="s">
        <v>60</v>
      </c>
      <c r="H9713" s="2" t="s">
        <v>34</v>
      </c>
      <c r="I9713" s="2" t="s">
        <v>25</v>
      </c>
      <c r="J9713" s="2" t="str">
        <f t="array" ref="J9713">XLOOKUP('Transaction Data'!$G9713,Product_Code,Biscuit_Brand)</f>
        <v>Peanut Butter Bites</v>
      </c>
      <c r="K9713" s="2">
        <f t="array" ref="K9713">XLOOKUP('Transaction Data'!$G9713,Product_Code,Cost)</f>
        <v>5</v>
      </c>
      <c r="L9713" s="2">
        <f t="array" ref="L9713">XLOOKUP('Transaction Data'!$G9713,Product_Code,Unit_Price)</f>
        <v>7</v>
      </c>
      <c r="M9713" s="3">
        <f>'Transaction Data'!$F9713*'Transaction Data'!$K9713</f>
        <v>2420</v>
      </c>
      <c r="N9713" s="3">
        <f>'Transaction Data'!$F9713*'Transaction Data'!$L9713</f>
        <v>3388</v>
      </c>
      <c r="O9713" s="3">
        <f>'Transaction Data'!$N9713-'Transaction Data'!$M9713</f>
        <v>968</v>
      </c>
      <c r="P9713" s="2">
        <f>DATEDIF('Transaction Data'!$D9713,'Transaction Data'!$A9713,"y")</f>
        <v>51</v>
      </c>
      <c r="Q9713" s="2" t="str">
        <f>FLOOR('Transaction Data'!$P9713,15)&amp;"-"&amp;FLOOR('Transaction Data'!$P9713,15)+14</f>
        <v>45-59</v>
      </c>
      <c r="R9713" s="2" t="str">
        <f>IF('Transaction Data'!$L9713&lt;=10,"Less Expensive","Expensive")</f>
        <v>Less Expensive</v>
      </c>
      <c r="S9713" s="4">
        <f>WEEKDAY('Transaction Data'!$A9713)</f>
        <v>4</v>
      </c>
      <c r="T9713" s="2" t="str">
        <f>IF(WEEKDAY('Transaction Data'!$A9713,2)&lt;6,"Weekday","Weekend")</f>
        <v>Weekday</v>
      </c>
    </row>
    <row r="9714" ht="15.75" customHeight="1">
      <c r="A9714" s="1">
        <v>45343.0</v>
      </c>
      <c r="B9714" s="2" t="s">
        <v>1922</v>
      </c>
      <c r="C9714" s="2" t="s">
        <v>65</v>
      </c>
      <c r="D9714" s="1">
        <v>18365.0</v>
      </c>
      <c r="E9714" s="2" t="s">
        <v>63</v>
      </c>
      <c r="F9714" s="2">
        <v>229.0</v>
      </c>
      <c r="G9714" s="2" t="s">
        <v>23</v>
      </c>
      <c r="H9714" s="2" t="s">
        <v>24</v>
      </c>
      <c r="I9714" s="2" t="s">
        <v>25</v>
      </c>
      <c r="J9714" s="2" t="str">
        <f t="array" ref="J9714">XLOOKUP('Transaction Data'!$G9714,Product_Code,Biscuit_Brand)</f>
        <v>Cinnamon Swirls</v>
      </c>
      <c r="K9714" s="2">
        <f t="array" ref="K9714">XLOOKUP('Transaction Data'!$G9714,Product_Code,Cost)</f>
        <v>10</v>
      </c>
      <c r="L9714" s="2">
        <f t="array" ref="L9714">XLOOKUP('Transaction Data'!$G9714,Product_Code,Unit_Price)</f>
        <v>14</v>
      </c>
      <c r="M9714" s="3">
        <f>'Transaction Data'!$F9714*'Transaction Data'!$K9714</f>
        <v>2290</v>
      </c>
      <c r="N9714" s="3">
        <f>'Transaction Data'!$F9714*'Transaction Data'!$L9714</f>
        <v>3206</v>
      </c>
      <c r="O9714" s="3">
        <f>'Transaction Data'!$N9714-'Transaction Data'!$M9714</f>
        <v>916</v>
      </c>
      <c r="P9714" s="2">
        <f>DATEDIF('Transaction Data'!$D9714,'Transaction Data'!$A9714,"y")</f>
        <v>73</v>
      </c>
      <c r="Q9714" s="2" t="str">
        <f>FLOOR('Transaction Data'!$P9714,15)&amp;"-"&amp;FLOOR('Transaction Data'!$P9714,15)+14</f>
        <v>60-74</v>
      </c>
      <c r="R9714" s="2" t="str">
        <f>IF('Transaction Data'!$L9714&lt;=10,"Less Expensive","Expensive")</f>
        <v>Expensive</v>
      </c>
      <c r="S9714" s="4">
        <f>WEEKDAY('Transaction Data'!$A9714)</f>
        <v>4</v>
      </c>
      <c r="T9714" s="2" t="str">
        <f>IF(WEEKDAY('Transaction Data'!$A9714,2)&lt;6,"Weekday","Weekend")</f>
        <v>Weekday</v>
      </c>
    </row>
    <row r="9715" ht="15.75" customHeight="1">
      <c r="A9715" s="1">
        <v>45340.0</v>
      </c>
      <c r="B9715" s="2" t="s">
        <v>8858</v>
      </c>
      <c r="C9715" s="2" t="s">
        <v>47</v>
      </c>
      <c r="D9715" s="1">
        <v>35258.0</v>
      </c>
      <c r="E9715" s="2" t="s">
        <v>22</v>
      </c>
      <c r="F9715" s="2">
        <v>49.0</v>
      </c>
      <c r="G9715" s="2" t="s">
        <v>48</v>
      </c>
      <c r="H9715" s="2" t="s">
        <v>42</v>
      </c>
      <c r="I9715" s="2" t="s">
        <v>25</v>
      </c>
      <c r="J9715" s="2" t="str">
        <f t="array" ref="J9715">XLOOKUP('Transaction Data'!$G9715,Product_Code,Biscuit_Brand)</f>
        <v>Lemon Crisps</v>
      </c>
      <c r="K9715" s="2">
        <f t="array" ref="K9715">XLOOKUP('Transaction Data'!$G9715,Product_Code,Cost)</f>
        <v>7</v>
      </c>
      <c r="L9715" s="2">
        <f t="array" ref="L9715">XLOOKUP('Transaction Data'!$G9715,Product_Code,Unit_Price)</f>
        <v>9</v>
      </c>
      <c r="M9715" s="3">
        <f>'Transaction Data'!$F9715*'Transaction Data'!$K9715</f>
        <v>343</v>
      </c>
      <c r="N9715" s="3">
        <f>'Transaction Data'!$F9715*'Transaction Data'!$L9715</f>
        <v>441</v>
      </c>
      <c r="O9715" s="3">
        <f>'Transaction Data'!$N9715-'Transaction Data'!$M9715</f>
        <v>98</v>
      </c>
      <c r="P9715" s="2">
        <f>DATEDIF('Transaction Data'!$D9715,'Transaction Data'!$A9715,"y")</f>
        <v>27</v>
      </c>
      <c r="Q9715" s="2" t="str">
        <f>FLOOR('Transaction Data'!$P9715,15)&amp;"-"&amp;FLOOR('Transaction Data'!$P9715,15)+14</f>
        <v>15-29</v>
      </c>
      <c r="R9715" s="2" t="str">
        <f>IF('Transaction Data'!$L9715&lt;=10,"Less Expensive","Expensive")</f>
        <v>Less Expensive</v>
      </c>
      <c r="S9715" s="4">
        <f>WEEKDAY('Transaction Data'!$A9715)</f>
        <v>1</v>
      </c>
      <c r="T9715" s="2" t="str">
        <f>IF(WEEKDAY('Transaction Data'!$A9715,2)&lt;6,"Weekday","Weekend")</f>
        <v>Weekend</v>
      </c>
    </row>
    <row r="9716" ht="15.75" customHeight="1">
      <c r="A9716" s="1">
        <v>45459.0</v>
      </c>
      <c r="B9716" s="2" t="s">
        <v>8859</v>
      </c>
      <c r="C9716" s="2" t="s">
        <v>47</v>
      </c>
      <c r="D9716" s="1">
        <v>16885.0</v>
      </c>
      <c r="E9716" s="2" t="s">
        <v>63</v>
      </c>
      <c r="F9716" s="2">
        <v>128.0</v>
      </c>
      <c r="G9716" s="2" t="s">
        <v>28</v>
      </c>
      <c r="H9716" s="2" t="s">
        <v>45</v>
      </c>
      <c r="I9716" s="2" t="s">
        <v>30</v>
      </c>
      <c r="J9716" s="2" t="str">
        <f t="array" ref="J9716">XLOOKUP('Transaction Data'!$G9716,Product_Code,Biscuit_Brand)</f>
        <v>Shortbread</v>
      </c>
      <c r="K9716" s="2">
        <f t="array" ref="K9716">XLOOKUP('Transaction Data'!$G9716,Product_Code,Cost)</f>
        <v>10</v>
      </c>
      <c r="L9716" s="2">
        <f t="array" ref="L9716">XLOOKUP('Transaction Data'!$G9716,Product_Code,Unit_Price)</f>
        <v>45</v>
      </c>
      <c r="M9716" s="3">
        <f>'Transaction Data'!$F9716*'Transaction Data'!$K9716</f>
        <v>1280</v>
      </c>
      <c r="N9716" s="3">
        <f>'Transaction Data'!$F9716*'Transaction Data'!$L9716</f>
        <v>5760</v>
      </c>
      <c r="O9716" s="3">
        <f>'Transaction Data'!$N9716-'Transaction Data'!$M9716</f>
        <v>4480</v>
      </c>
      <c r="P9716" s="2">
        <f>DATEDIF('Transaction Data'!$D9716,'Transaction Data'!$A9716,"y")</f>
        <v>78</v>
      </c>
      <c r="Q9716" s="2" t="str">
        <f>FLOOR('Transaction Data'!$P9716,15)&amp;"-"&amp;FLOOR('Transaction Data'!$P9716,15)+14</f>
        <v>75-89</v>
      </c>
      <c r="R9716" s="2" t="str">
        <f>IF('Transaction Data'!$L9716&lt;=10,"Less Expensive","Expensive")</f>
        <v>Expensive</v>
      </c>
      <c r="S9716" s="4">
        <f>WEEKDAY('Transaction Data'!$A9716)</f>
        <v>1</v>
      </c>
      <c r="T9716" s="2" t="str">
        <f>IF(WEEKDAY('Transaction Data'!$A9716,2)&lt;6,"Weekday","Weekend")</f>
        <v>Weekend</v>
      </c>
    </row>
    <row r="9717" ht="15.75" customHeight="1">
      <c r="A9717" s="1">
        <v>45493.0</v>
      </c>
      <c r="B9717" s="2" t="s">
        <v>8860</v>
      </c>
      <c r="C9717" s="2" t="s">
        <v>78</v>
      </c>
      <c r="D9717" s="1">
        <v>34061.0</v>
      </c>
      <c r="E9717" s="2" t="s">
        <v>22</v>
      </c>
      <c r="F9717" s="2">
        <v>285.0</v>
      </c>
      <c r="G9717" s="2" t="s">
        <v>55</v>
      </c>
      <c r="H9717" s="2" t="s">
        <v>24</v>
      </c>
      <c r="I9717" s="2" t="s">
        <v>25</v>
      </c>
      <c r="J9717" s="2" t="str">
        <f t="array" ref="J9717">XLOOKUP('Transaction Data'!$G9717,Product_Code,Biscuit_Brand)</f>
        <v>Vanilla Wafers</v>
      </c>
      <c r="K9717" s="2">
        <f t="array" ref="K9717">XLOOKUP('Transaction Data'!$G9717,Product_Code,Cost)</f>
        <v>18</v>
      </c>
      <c r="L9717" s="2">
        <f t="array" ref="L9717">XLOOKUP('Transaction Data'!$G9717,Product_Code,Unit_Price)</f>
        <v>36</v>
      </c>
      <c r="M9717" s="3">
        <f>'Transaction Data'!$F9717*'Transaction Data'!$K9717</f>
        <v>5130</v>
      </c>
      <c r="N9717" s="3">
        <f>'Transaction Data'!$F9717*'Transaction Data'!$L9717</f>
        <v>10260</v>
      </c>
      <c r="O9717" s="3">
        <f>'Transaction Data'!$N9717-'Transaction Data'!$M9717</f>
        <v>5130</v>
      </c>
      <c r="P9717" s="2">
        <f>DATEDIF('Transaction Data'!$D9717,'Transaction Data'!$A9717,"y")</f>
        <v>31</v>
      </c>
      <c r="Q9717" s="2" t="str">
        <f>FLOOR('Transaction Data'!$P9717,15)&amp;"-"&amp;FLOOR('Transaction Data'!$P9717,15)+14</f>
        <v>30-44</v>
      </c>
      <c r="R9717" s="2" t="str">
        <f>IF('Transaction Data'!$L9717&lt;=10,"Less Expensive","Expensive")</f>
        <v>Expensive</v>
      </c>
      <c r="S9717" s="4">
        <f>WEEKDAY('Transaction Data'!$A9717)</f>
        <v>7</v>
      </c>
      <c r="T9717" s="2" t="str">
        <f>IF(WEEKDAY('Transaction Data'!$A9717,2)&lt;6,"Weekday","Weekend")</f>
        <v>Weekend</v>
      </c>
    </row>
    <row r="9718" ht="15.75" customHeight="1">
      <c r="A9718" s="1">
        <v>45462.0</v>
      </c>
      <c r="B9718" s="2" t="s">
        <v>8861</v>
      </c>
      <c r="C9718" s="2" t="s">
        <v>72</v>
      </c>
      <c r="D9718" s="1">
        <v>37832.0</v>
      </c>
      <c r="E9718" s="2" t="s">
        <v>37</v>
      </c>
      <c r="F9718" s="2">
        <v>93.0</v>
      </c>
      <c r="G9718" s="2" t="s">
        <v>44</v>
      </c>
      <c r="H9718" s="2" t="s">
        <v>29</v>
      </c>
      <c r="I9718" s="2" t="s">
        <v>25</v>
      </c>
      <c r="J9718" s="2" t="str">
        <f t="array" ref="J9718">XLOOKUP('Transaction Data'!$G9718,Product_Code,Biscuit_Brand)</f>
        <v>Butter Crunch</v>
      </c>
      <c r="K9718" s="2">
        <f t="array" ref="K9718">XLOOKUP('Transaction Data'!$G9718,Product_Code,Cost)</f>
        <v>10</v>
      </c>
      <c r="L9718" s="2">
        <f t="array" ref="L9718">XLOOKUP('Transaction Data'!$G9718,Product_Code,Unit_Price)</f>
        <v>11</v>
      </c>
      <c r="M9718" s="3">
        <f>'Transaction Data'!$F9718*'Transaction Data'!$K9718</f>
        <v>930</v>
      </c>
      <c r="N9718" s="3">
        <f>'Transaction Data'!$F9718*'Transaction Data'!$L9718</f>
        <v>1023</v>
      </c>
      <c r="O9718" s="3">
        <f>'Transaction Data'!$N9718-'Transaction Data'!$M9718</f>
        <v>93</v>
      </c>
      <c r="P9718" s="2">
        <f>DATEDIF('Transaction Data'!$D9718,'Transaction Data'!$A9718,"y")</f>
        <v>20</v>
      </c>
      <c r="Q9718" s="2" t="str">
        <f>FLOOR('Transaction Data'!$P9718,15)&amp;"-"&amp;FLOOR('Transaction Data'!$P9718,15)+14</f>
        <v>15-29</v>
      </c>
      <c r="R9718" s="2" t="str">
        <f>IF('Transaction Data'!$L9718&lt;=10,"Less Expensive","Expensive")</f>
        <v>Expensive</v>
      </c>
      <c r="S9718" s="4">
        <f>WEEKDAY('Transaction Data'!$A9718)</f>
        <v>4</v>
      </c>
      <c r="T9718" s="2" t="str">
        <f>IF(WEEKDAY('Transaction Data'!$A9718,2)&lt;6,"Weekday","Weekend")</f>
        <v>Weekday</v>
      </c>
    </row>
    <row r="9719" ht="15.75" customHeight="1">
      <c r="A9719" s="1">
        <v>45335.0</v>
      </c>
      <c r="B9719" s="2" t="s">
        <v>8862</v>
      </c>
      <c r="C9719" s="2" t="s">
        <v>65</v>
      </c>
      <c r="D9719" s="1">
        <v>21499.0</v>
      </c>
      <c r="E9719" s="2" t="s">
        <v>22</v>
      </c>
      <c r="F9719" s="2">
        <v>263.0</v>
      </c>
      <c r="G9719" s="2" t="s">
        <v>28</v>
      </c>
      <c r="H9719" s="2" t="s">
        <v>29</v>
      </c>
      <c r="I9719" s="2" t="s">
        <v>30</v>
      </c>
      <c r="J9719" s="2" t="str">
        <f t="array" ref="J9719">XLOOKUP('Transaction Data'!$G9719,Product_Code,Biscuit_Brand)</f>
        <v>Shortbread</v>
      </c>
      <c r="K9719" s="2">
        <f t="array" ref="K9719">XLOOKUP('Transaction Data'!$G9719,Product_Code,Cost)</f>
        <v>10</v>
      </c>
      <c r="L9719" s="2">
        <f t="array" ref="L9719">XLOOKUP('Transaction Data'!$G9719,Product_Code,Unit_Price)</f>
        <v>45</v>
      </c>
      <c r="M9719" s="3">
        <f>'Transaction Data'!$F9719*'Transaction Data'!$K9719</f>
        <v>2630</v>
      </c>
      <c r="N9719" s="3">
        <f>'Transaction Data'!$F9719*'Transaction Data'!$L9719</f>
        <v>11835</v>
      </c>
      <c r="O9719" s="3">
        <f>'Transaction Data'!$N9719-'Transaction Data'!$M9719</f>
        <v>9205</v>
      </c>
      <c r="P9719" s="2">
        <f>DATEDIF('Transaction Data'!$D9719,'Transaction Data'!$A9719,"y")</f>
        <v>65</v>
      </c>
      <c r="Q9719" s="2" t="str">
        <f>FLOOR('Transaction Data'!$P9719,15)&amp;"-"&amp;FLOOR('Transaction Data'!$P9719,15)+14</f>
        <v>60-74</v>
      </c>
      <c r="R9719" s="2" t="str">
        <f>IF('Transaction Data'!$L9719&lt;=10,"Less Expensive","Expensive")</f>
        <v>Expensive</v>
      </c>
      <c r="S9719" s="4">
        <f>WEEKDAY('Transaction Data'!$A9719)</f>
        <v>3</v>
      </c>
      <c r="T9719" s="2" t="str">
        <f>IF(WEEKDAY('Transaction Data'!$A9719,2)&lt;6,"Weekday","Weekend")</f>
        <v>Weekday</v>
      </c>
    </row>
    <row r="9720" ht="15.75" customHeight="1">
      <c r="A9720" s="1">
        <v>45352.0</v>
      </c>
      <c r="B9720" s="2" t="s">
        <v>8863</v>
      </c>
      <c r="C9720" s="2" t="s">
        <v>41</v>
      </c>
      <c r="D9720" s="1">
        <v>23662.0</v>
      </c>
      <c r="E9720" s="2" t="s">
        <v>27</v>
      </c>
      <c r="F9720" s="2">
        <v>235.0</v>
      </c>
      <c r="G9720" s="2" t="s">
        <v>38</v>
      </c>
      <c r="H9720" s="2" t="s">
        <v>34</v>
      </c>
      <c r="I9720" s="2" t="s">
        <v>25</v>
      </c>
      <c r="J9720" s="2" t="str">
        <f t="array" ref="J9720">XLOOKUP('Transaction Data'!$G9720,Product_Code,Biscuit_Brand)</f>
        <v>Ginger Snaps</v>
      </c>
      <c r="K9720" s="2">
        <f t="array" ref="K9720">XLOOKUP('Transaction Data'!$G9720,Product_Code,Cost)</f>
        <v>14</v>
      </c>
      <c r="L9720" s="2">
        <f t="array" ref="L9720">XLOOKUP('Transaction Data'!$G9720,Product_Code,Unit_Price)</f>
        <v>28</v>
      </c>
      <c r="M9720" s="3">
        <f>'Transaction Data'!$F9720*'Transaction Data'!$K9720</f>
        <v>3290</v>
      </c>
      <c r="N9720" s="3">
        <f>'Transaction Data'!$F9720*'Transaction Data'!$L9720</f>
        <v>6580</v>
      </c>
      <c r="O9720" s="3">
        <f>'Transaction Data'!$N9720-'Transaction Data'!$M9720</f>
        <v>3290</v>
      </c>
      <c r="P9720" s="2">
        <f>DATEDIF('Transaction Data'!$D9720,'Transaction Data'!$A9720,"y")</f>
        <v>59</v>
      </c>
      <c r="Q9720" s="2" t="str">
        <f>FLOOR('Transaction Data'!$P9720,15)&amp;"-"&amp;FLOOR('Transaction Data'!$P9720,15)+14</f>
        <v>45-59</v>
      </c>
      <c r="R9720" s="2" t="str">
        <f>IF('Transaction Data'!$L9720&lt;=10,"Less Expensive","Expensive")</f>
        <v>Expensive</v>
      </c>
      <c r="S9720" s="4">
        <f>WEEKDAY('Transaction Data'!$A9720)</f>
        <v>6</v>
      </c>
      <c r="T9720" s="2" t="str">
        <f>IF(WEEKDAY('Transaction Data'!$A9720,2)&lt;6,"Weekday","Weekend")</f>
        <v>Weekday</v>
      </c>
    </row>
    <row r="9721" ht="15.75" customHeight="1">
      <c r="A9721" s="1">
        <v>45466.0</v>
      </c>
      <c r="B9721" s="2" t="s">
        <v>8864</v>
      </c>
      <c r="C9721" s="2" t="s">
        <v>51</v>
      </c>
      <c r="D9721" s="1">
        <v>36598.0</v>
      </c>
      <c r="E9721" s="2" t="s">
        <v>27</v>
      </c>
      <c r="F9721" s="2">
        <v>351.0</v>
      </c>
      <c r="G9721" s="2" t="s">
        <v>33</v>
      </c>
      <c r="H9721" s="2" t="s">
        <v>24</v>
      </c>
      <c r="I9721" s="2" t="s">
        <v>25</v>
      </c>
      <c r="J9721" s="2" t="str">
        <f t="array" ref="J9721">XLOOKUP('Transaction Data'!$G9721,Product_Code,Biscuit_Brand)</f>
        <v>Caramel Biscuits</v>
      </c>
      <c r="K9721" s="2">
        <f t="array" ref="K9721">XLOOKUP('Transaction Data'!$G9721,Product_Code,Cost)</f>
        <v>18</v>
      </c>
      <c r="L9721" s="2">
        <f t="array" ref="L9721">XLOOKUP('Transaction Data'!$G9721,Product_Code,Unit_Price)</f>
        <v>22</v>
      </c>
      <c r="M9721" s="3">
        <f>'Transaction Data'!$F9721*'Transaction Data'!$K9721</f>
        <v>6318</v>
      </c>
      <c r="N9721" s="3">
        <f>'Transaction Data'!$F9721*'Transaction Data'!$L9721</f>
        <v>7722</v>
      </c>
      <c r="O9721" s="3">
        <f>'Transaction Data'!$N9721-'Transaction Data'!$M9721</f>
        <v>1404</v>
      </c>
      <c r="P9721" s="2">
        <f>DATEDIF('Transaction Data'!$D9721,'Transaction Data'!$A9721,"y")</f>
        <v>24</v>
      </c>
      <c r="Q9721" s="2" t="str">
        <f>FLOOR('Transaction Data'!$P9721,15)&amp;"-"&amp;FLOOR('Transaction Data'!$P9721,15)+14</f>
        <v>15-29</v>
      </c>
      <c r="R9721" s="2" t="str">
        <f>IF('Transaction Data'!$L9721&lt;=10,"Less Expensive","Expensive")</f>
        <v>Expensive</v>
      </c>
      <c r="S9721" s="4">
        <f>WEEKDAY('Transaction Data'!$A9721)</f>
        <v>1</v>
      </c>
      <c r="T9721" s="2" t="str">
        <f>IF(WEEKDAY('Transaction Data'!$A9721,2)&lt;6,"Weekday","Weekend")</f>
        <v>Weekend</v>
      </c>
    </row>
    <row r="9722" ht="15.75" customHeight="1">
      <c r="A9722" s="1">
        <v>45359.0</v>
      </c>
      <c r="B9722" s="2" t="s">
        <v>8865</v>
      </c>
      <c r="C9722" s="2" t="s">
        <v>78</v>
      </c>
      <c r="D9722" s="1">
        <v>16130.0</v>
      </c>
      <c r="E9722" s="2" t="s">
        <v>27</v>
      </c>
      <c r="F9722" s="2">
        <v>14.0</v>
      </c>
      <c r="G9722" s="2" t="s">
        <v>61</v>
      </c>
      <c r="H9722" s="2" t="s">
        <v>42</v>
      </c>
      <c r="I9722" s="2" t="s">
        <v>25</v>
      </c>
      <c r="J9722" s="2" t="str">
        <f t="array" ref="J9722">XLOOKUP('Transaction Data'!$G9722,Product_Code,Biscuit_Brand)</f>
        <v>Choco Delight</v>
      </c>
      <c r="K9722" s="2">
        <f t="array" ref="K9722">XLOOKUP('Transaction Data'!$G9722,Product_Code,Cost)</f>
        <v>3</v>
      </c>
      <c r="L9722" s="2">
        <f t="array" ref="L9722">XLOOKUP('Transaction Data'!$G9722,Product_Code,Unit_Price)</f>
        <v>5</v>
      </c>
      <c r="M9722" s="3">
        <f>'Transaction Data'!$F9722*'Transaction Data'!$K9722</f>
        <v>42</v>
      </c>
      <c r="N9722" s="3">
        <f>'Transaction Data'!$F9722*'Transaction Data'!$L9722</f>
        <v>70</v>
      </c>
      <c r="O9722" s="3">
        <f>'Transaction Data'!$N9722-'Transaction Data'!$M9722</f>
        <v>28</v>
      </c>
      <c r="P9722" s="2">
        <f>DATEDIF('Transaction Data'!$D9722,'Transaction Data'!$A9722,"y")</f>
        <v>80</v>
      </c>
      <c r="Q9722" s="2" t="str">
        <f>FLOOR('Transaction Data'!$P9722,15)&amp;"-"&amp;FLOOR('Transaction Data'!$P9722,15)+14</f>
        <v>75-89</v>
      </c>
      <c r="R9722" s="2" t="str">
        <f>IF('Transaction Data'!$L9722&lt;=10,"Less Expensive","Expensive")</f>
        <v>Less Expensive</v>
      </c>
      <c r="S9722" s="4">
        <f>WEEKDAY('Transaction Data'!$A9722)</f>
        <v>6</v>
      </c>
      <c r="T9722" s="2" t="str">
        <f>IF(WEEKDAY('Transaction Data'!$A9722,2)&lt;6,"Weekday","Weekend")</f>
        <v>Weekday</v>
      </c>
    </row>
    <row r="9723" ht="15.75" customHeight="1">
      <c r="A9723" s="1">
        <v>45413.0</v>
      </c>
      <c r="B9723" s="2" t="s">
        <v>8866</v>
      </c>
      <c r="C9723" s="2" t="s">
        <v>32</v>
      </c>
      <c r="D9723" s="1">
        <v>20322.0</v>
      </c>
      <c r="E9723" s="2" t="s">
        <v>63</v>
      </c>
      <c r="F9723" s="2">
        <v>353.0</v>
      </c>
      <c r="G9723" s="2" t="s">
        <v>38</v>
      </c>
      <c r="H9723" s="2" t="s">
        <v>45</v>
      </c>
      <c r="I9723" s="2" t="s">
        <v>25</v>
      </c>
      <c r="J9723" s="2" t="str">
        <f t="array" ref="J9723">XLOOKUP('Transaction Data'!$G9723,Product_Code,Biscuit_Brand)</f>
        <v>Ginger Snaps</v>
      </c>
      <c r="K9723" s="2">
        <f t="array" ref="K9723">XLOOKUP('Transaction Data'!$G9723,Product_Code,Cost)</f>
        <v>14</v>
      </c>
      <c r="L9723" s="2">
        <f t="array" ref="L9723">XLOOKUP('Transaction Data'!$G9723,Product_Code,Unit_Price)</f>
        <v>28</v>
      </c>
      <c r="M9723" s="3">
        <f>'Transaction Data'!$F9723*'Transaction Data'!$K9723</f>
        <v>4942</v>
      </c>
      <c r="N9723" s="3">
        <f>'Transaction Data'!$F9723*'Transaction Data'!$L9723</f>
        <v>9884</v>
      </c>
      <c r="O9723" s="3">
        <f>'Transaction Data'!$N9723-'Transaction Data'!$M9723</f>
        <v>4942</v>
      </c>
      <c r="P9723" s="2">
        <f>DATEDIF('Transaction Data'!$D9723,'Transaction Data'!$A9723,"y")</f>
        <v>68</v>
      </c>
      <c r="Q9723" s="2" t="str">
        <f>FLOOR('Transaction Data'!$P9723,15)&amp;"-"&amp;FLOOR('Transaction Data'!$P9723,15)+14</f>
        <v>60-74</v>
      </c>
      <c r="R9723" s="2" t="str">
        <f>IF('Transaction Data'!$L9723&lt;=10,"Less Expensive","Expensive")</f>
        <v>Expensive</v>
      </c>
      <c r="S9723" s="4">
        <f>WEEKDAY('Transaction Data'!$A9723)</f>
        <v>4</v>
      </c>
      <c r="T9723" s="2" t="str">
        <f>IF(WEEKDAY('Transaction Data'!$A9723,2)&lt;6,"Weekday","Weekend")</f>
        <v>Weekday</v>
      </c>
    </row>
    <row r="9724" ht="15.75" customHeight="1">
      <c r="A9724" s="1">
        <v>45355.0</v>
      </c>
      <c r="B9724" s="2" t="s">
        <v>8867</v>
      </c>
      <c r="C9724" s="2" t="s">
        <v>51</v>
      </c>
      <c r="D9724" s="1">
        <v>27667.0</v>
      </c>
      <c r="E9724" s="2" t="s">
        <v>27</v>
      </c>
      <c r="F9724" s="2">
        <v>178.0</v>
      </c>
      <c r="G9724" s="2" t="s">
        <v>28</v>
      </c>
      <c r="H9724" s="2" t="s">
        <v>24</v>
      </c>
      <c r="I9724" s="2" t="s">
        <v>25</v>
      </c>
      <c r="J9724" s="2" t="str">
        <f t="array" ref="J9724">XLOOKUP('Transaction Data'!$G9724,Product_Code,Biscuit_Brand)</f>
        <v>Shortbread</v>
      </c>
      <c r="K9724" s="2">
        <f t="array" ref="K9724">XLOOKUP('Transaction Data'!$G9724,Product_Code,Cost)</f>
        <v>10</v>
      </c>
      <c r="L9724" s="2">
        <f t="array" ref="L9724">XLOOKUP('Transaction Data'!$G9724,Product_Code,Unit_Price)</f>
        <v>45</v>
      </c>
      <c r="M9724" s="3">
        <f>'Transaction Data'!$F9724*'Transaction Data'!$K9724</f>
        <v>1780</v>
      </c>
      <c r="N9724" s="3">
        <f>'Transaction Data'!$F9724*'Transaction Data'!$L9724</f>
        <v>8010</v>
      </c>
      <c r="O9724" s="3">
        <f>'Transaction Data'!$N9724-'Transaction Data'!$M9724</f>
        <v>6230</v>
      </c>
      <c r="P9724" s="2">
        <f>DATEDIF('Transaction Data'!$D9724,'Transaction Data'!$A9724,"y")</f>
        <v>48</v>
      </c>
      <c r="Q9724" s="2" t="str">
        <f>FLOOR('Transaction Data'!$P9724,15)&amp;"-"&amp;FLOOR('Transaction Data'!$P9724,15)+14</f>
        <v>45-59</v>
      </c>
      <c r="R9724" s="2" t="str">
        <f>IF('Transaction Data'!$L9724&lt;=10,"Less Expensive","Expensive")</f>
        <v>Expensive</v>
      </c>
      <c r="S9724" s="4">
        <f>WEEKDAY('Transaction Data'!$A9724)</f>
        <v>2</v>
      </c>
      <c r="T9724" s="2" t="str">
        <f>IF(WEEKDAY('Transaction Data'!$A9724,2)&lt;6,"Weekday","Weekend")</f>
        <v>Weekday</v>
      </c>
    </row>
    <row r="9725" ht="15.75" customHeight="1">
      <c r="A9725" s="1">
        <v>45475.0</v>
      </c>
      <c r="B9725" s="2" t="s">
        <v>8868</v>
      </c>
      <c r="C9725" s="2" t="s">
        <v>65</v>
      </c>
      <c r="D9725" s="1">
        <v>32282.0</v>
      </c>
      <c r="E9725" s="2" t="s">
        <v>27</v>
      </c>
      <c r="F9725" s="2">
        <v>158.0</v>
      </c>
      <c r="G9725" s="2" t="s">
        <v>33</v>
      </c>
      <c r="H9725" s="2" t="s">
        <v>29</v>
      </c>
      <c r="I9725" s="2" t="s">
        <v>25</v>
      </c>
      <c r="J9725" s="2" t="str">
        <f t="array" ref="J9725">XLOOKUP('Transaction Data'!$G9725,Product_Code,Biscuit_Brand)</f>
        <v>Caramel Biscuits</v>
      </c>
      <c r="K9725" s="2">
        <f t="array" ref="K9725">XLOOKUP('Transaction Data'!$G9725,Product_Code,Cost)</f>
        <v>18</v>
      </c>
      <c r="L9725" s="2">
        <f t="array" ref="L9725">XLOOKUP('Transaction Data'!$G9725,Product_Code,Unit_Price)</f>
        <v>22</v>
      </c>
      <c r="M9725" s="3">
        <f>'Transaction Data'!$F9725*'Transaction Data'!$K9725</f>
        <v>2844</v>
      </c>
      <c r="N9725" s="3">
        <f>'Transaction Data'!$F9725*'Transaction Data'!$L9725</f>
        <v>3476</v>
      </c>
      <c r="O9725" s="3">
        <f>'Transaction Data'!$N9725-'Transaction Data'!$M9725</f>
        <v>632</v>
      </c>
      <c r="P9725" s="2">
        <f>DATEDIF('Transaction Data'!$D9725,'Transaction Data'!$A9725,"y")</f>
        <v>36</v>
      </c>
      <c r="Q9725" s="2" t="str">
        <f>FLOOR('Transaction Data'!$P9725,15)&amp;"-"&amp;FLOOR('Transaction Data'!$P9725,15)+14</f>
        <v>30-44</v>
      </c>
      <c r="R9725" s="2" t="str">
        <f>IF('Transaction Data'!$L9725&lt;=10,"Less Expensive","Expensive")</f>
        <v>Expensive</v>
      </c>
      <c r="S9725" s="4">
        <f>WEEKDAY('Transaction Data'!$A9725)</f>
        <v>3</v>
      </c>
      <c r="T9725" s="2" t="str">
        <f>IF(WEEKDAY('Transaction Data'!$A9725,2)&lt;6,"Weekday","Weekend")</f>
        <v>Weekday</v>
      </c>
    </row>
    <row r="9726" ht="15.75" customHeight="1">
      <c r="A9726" s="1">
        <v>45322.0</v>
      </c>
      <c r="B9726" s="2" t="s">
        <v>8869</v>
      </c>
      <c r="C9726" s="2" t="s">
        <v>21</v>
      </c>
      <c r="D9726" s="1">
        <v>19707.0</v>
      </c>
      <c r="E9726" s="2" t="s">
        <v>37</v>
      </c>
      <c r="F9726" s="2">
        <v>266.0</v>
      </c>
      <c r="G9726" s="2" t="s">
        <v>57</v>
      </c>
      <c r="H9726" s="2" t="s">
        <v>29</v>
      </c>
      <c r="I9726" s="2" t="s">
        <v>25</v>
      </c>
      <c r="J9726" s="2" t="str">
        <f t="array" ref="J9726">XLOOKUP('Transaction Data'!$G9726,Product_Code,Biscuit_Brand)</f>
        <v>Oatmeal Cookies</v>
      </c>
      <c r="K9726" s="2">
        <f t="array" ref="K9726">XLOOKUP('Transaction Data'!$G9726,Product_Code,Cost)</f>
        <v>19</v>
      </c>
      <c r="L9726" s="2">
        <f t="array" ref="L9726">XLOOKUP('Transaction Data'!$G9726,Product_Code,Unit_Price)</f>
        <v>23</v>
      </c>
      <c r="M9726" s="3">
        <f>'Transaction Data'!$F9726*'Transaction Data'!$K9726</f>
        <v>5054</v>
      </c>
      <c r="N9726" s="3">
        <f>'Transaction Data'!$F9726*'Transaction Data'!$L9726</f>
        <v>6118</v>
      </c>
      <c r="O9726" s="3">
        <f>'Transaction Data'!$N9726-'Transaction Data'!$M9726</f>
        <v>1064</v>
      </c>
      <c r="P9726" s="2">
        <f>DATEDIF('Transaction Data'!$D9726,'Transaction Data'!$A9726,"y")</f>
        <v>70</v>
      </c>
      <c r="Q9726" s="2" t="str">
        <f>FLOOR('Transaction Data'!$P9726,15)&amp;"-"&amp;FLOOR('Transaction Data'!$P9726,15)+14</f>
        <v>60-74</v>
      </c>
      <c r="R9726" s="2" t="str">
        <f>IF('Transaction Data'!$L9726&lt;=10,"Less Expensive","Expensive")</f>
        <v>Expensive</v>
      </c>
      <c r="S9726" s="4">
        <f>WEEKDAY('Transaction Data'!$A9726)</f>
        <v>4</v>
      </c>
      <c r="T9726" s="2" t="str">
        <f>IF(WEEKDAY('Transaction Data'!$A9726,2)&lt;6,"Weekday","Weekend")</f>
        <v>Weekday</v>
      </c>
    </row>
    <row r="9727" ht="15.75" customHeight="1">
      <c r="A9727" s="1">
        <v>45313.0</v>
      </c>
      <c r="B9727" s="2" t="s">
        <v>8870</v>
      </c>
      <c r="C9727" s="2" t="s">
        <v>47</v>
      </c>
      <c r="D9727" s="1">
        <v>36910.0</v>
      </c>
      <c r="E9727" s="2" t="s">
        <v>27</v>
      </c>
      <c r="F9727" s="2">
        <v>186.0</v>
      </c>
      <c r="G9727" s="2" t="s">
        <v>60</v>
      </c>
      <c r="H9727" s="2" t="s">
        <v>34</v>
      </c>
      <c r="I9727" s="2" t="s">
        <v>25</v>
      </c>
      <c r="J9727" s="2" t="str">
        <f t="array" ref="J9727">XLOOKUP('Transaction Data'!$G9727,Product_Code,Biscuit_Brand)</f>
        <v>Peanut Butter Bites</v>
      </c>
      <c r="K9727" s="2">
        <f t="array" ref="K9727">XLOOKUP('Transaction Data'!$G9727,Product_Code,Cost)</f>
        <v>5</v>
      </c>
      <c r="L9727" s="2">
        <f t="array" ref="L9727">XLOOKUP('Transaction Data'!$G9727,Product_Code,Unit_Price)</f>
        <v>7</v>
      </c>
      <c r="M9727" s="3">
        <f>'Transaction Data'!$F9727*'Transaction Data'!$K9727</f>
        <v>930</v>
      </c>
      <c r="N9727" s="3">
        <f>'Transaction Data'!$F9727*'Transaction Data'!$L9727</f>
        <v>1302</v>
      </c>
      <c r="O9727" s="3">
        <f>'Transaction Data'!$N9727-'Transaction Data'!$M9727</f>
        <v>372</v>
      </c>
      <c r="P9727" s="2">
        <f>DATEDIF('Transaction Data'!$D9727,'Transaction Data'!$A9727,"y")</f>
        <v>23</v>
      </c>
      <c r="Q9727" s="2" t="str">
        <f>FLOOR('Transaction Data'!$P9727,15)&amp;"-"&amp;FLOOR('Transaction Data'!$P9727,15)+14</f>
        <v>15-29</v>
      </c>
      <c r="R9727" s="2" t="str">
        <f>IF('Transaction Data'!$L9727&lt;=10,"Less Expensive","Expensive")</f>
        <v>Less Expensive</v>
      </c>
      <c r="S9727" s="4">
        <f>WEEKDAY('Transaction Data'!$A9727)</f>
        <v>2</v>
      </c>
      <c r="T9727" s="2" t="str">
        <f>IF(WEEKDAY('Transaction Data'!$A9727,2)&lt;6,"Weekday","Weekend")</f>
        <v>Weekday</v>
      </c>
    </row>
    <row r="9728" ht="15.75" customHeight="1">
      <c r="A9728" s="1">
        <v>45383.0</v>
      </c>
      <c r="B9728" s="2" t="s">
        <v>8871</v>
      </c>
      <c r="C9728" s="2" t="s">
        <v>41</v>
      </c>
      <c r="D9728" s="1">
        <v>23788.0</v>
      </c>
      <c r="E9728" s="2" t="s">
        <v>37</v>
      </c>
      <c r="F9728" s="2">
        <v>117.0</v>
      </c>
      <c r="G9728" s="2" t="s">
        <v>48</v>
      </c>
      <c r="H9728" s="2" t="s">
        <v>24</v>
      </c>
      <c r="I9728" s="2" t="s">
        <v>25</v>
      </c>
      <c r="J9728" s="2" t="str">
        <f t="array" ref="J9728">XLOOKUP('Transaction Data'!$G9728,Product_Code,Biscuit_Brand)</f>
        <v>Lemon Crisps</v>
      </c>
      <c r="K9728" s="2">
        <f t="array" ref="K9728">XLOOKUP('Transaction Data'!$G9728,Product_Code,Cost)</f>
        <v>7</v>
      </c>
      <c r="L9728" s="2">
        <f t="array" ref="L9728">XLOOKUP('Transaction Data'!$G9728,Product_Code,Unit_Price)</f>
        <v>9</v>
      </c>
      <c r="M9728" s="3">
        <f>'Transaction Data'!$F9728*'Transaction Data'!$K9728</f>
        <v>819</v>
      </c>
      <c r="N9728" s="3">
        <f>'Transaction Data'!$F9728*'Transaction Data'!$L9728</f>
        <v>1053</v>
      </c>
      <c r="O9728" s="3">
        <f>'Transaction Data'!$N9728-'Transaction Data'!$M9728</f>
        <v>234</v>
      </c>
      <c r="P9728" s="2">
        <f>DATEDIF('Transaction Data'!$D9728,'Transaction Data'!$A9728,"y")</f>
        <v>59</v>
      </c>
      <c r="Q9728" s="2" t="str">
        <f>FLOOR('Transaction Data'!$P9728,15)&amp;"-"&amp;FLOOR('Transaction Data'!$P9728,15)+14</f>
        <v>45-59</v>
      </c>
      <c r="R9728" s="2" t="str">
        <f>IF('Transaction Data'!$L9728&lt;=10,"Less Expensive","Expensive")</f>
        <v>Less Expensive</v>
      </c>
      <c r="S9728" s="4">
        <f>WEEKDAY('Transaction Data'!$A9728)</f>
        <v>2</v>
      </c>
      <c r="T9728" s="2" t="str">
        <f>IF(WEEKDAY('Transaction Data'!$A9728,2)&lt;6,"Weekday","Weekend")</f>
        <v>Weekday</v>
      </c>
    </row>
    <row r="9729" ht="15.75" customHeight="1">
      <c r="A9729" s="1">
        <v>45386.0</v>
      </c>
      <c r="B9729" s="2" t="s">
        <v>8872</v>
      </c>
      <c r="C9729" s="2" t="s">
        <v>78</v>
      </c>
      <c r="D9729" s="1">
        <v>29509.0</v>
      </c>
      <c r="E9729" s="2" t="s">
        <v>22</v>
      </c>
      <c r="F9729" s="2">
        <v>50.0</v>
      </c>
      <c r="G9729" s="2" t="s">
        <v>60</v>
      </c>
      <c r="H9729" s="2" t="s">
        <v>42</v>
      </c>
      <c r="I9729" s="2" t="s">
        <v>30</v>
      </c>
      <c r="J9729" s="2" t="str">
        <f t="array" ref="J9729">XLOOKUP('Transaction Data'!$G9729,Product_Code,Biscuit_Brand)</f>
        <v>Peanut Butter Bites</v>
      </c>
      <c r="K9729" s="2">
        <f t="array" ref="K9729">XLOOKUP('Transaction Data'!$G9729,Product_Code,Cost)</f>
        <v>5</v>
      </c>
      <c r="L9729" s="2">
        <f t="array" ref="L9729">XLOOKUP('Transaction Data'!$G9729,Product_Code,Unit_Price)</f>
        <v>7</v>
      </c>
      <c r="M9729" s="3">
        <f>'Transaction Data'!$F9729*'Transaction Data'!$K9729</f>
        <v>250</v>
      </c>
      <c r="N9729" s="3">
        <f>'Transaction Data'!$F9729*'Transaction Data'!$L9729</f>
        <v>350</v>
      </c>
      <c r="O9729" s="3">
        <f>'Transaction Data'!$N9729-'Transaction Data'!$M9729</f>
        <v>100</v>
      </c>
      <c r="P9729" s="2">
        <f>DATEDIF('Transaction Data'!$D9729,'Transaction Data'!$A9729,"y")</f>
        <v>43</v>
      </c>
      <c r="Q9729" s="2" t="str">
        <f>FLOOR('Transaction Data'!$P9729,15)&amp;"-"&amp;FLOOR('Transaction Data'!$P9729,15)+14</f>
        <v>30-44</v>
      </c>
      <c r="R9729" s="2" t="str">
        <f>IF('Transaction Data'!$L9729&lt;=10,"Less Expensive","Expensive")</f>
        <v>Less Expensive</v>
      </c>
      <c r="S9729" s="4">
        <f>WEEKDAY('Transaction Data'!$A9729)</f>
        <v>5</v>
      </c>
      <c r="T9729" s="2" t="str">
        <f>IF(WEEKDAY('Transaction Data'!$A9729,2)&lt;6,"Weekday","Weekend")</f>
        <v>Weekday</v>
      </c>
    </row>
    <row r="9730" ht="15.75" customHeight="1">
      <c r="A9730" s="1">
        <v>45374.0</v>
      </c>
      <c r="B9730" s="2" t="s">
        <v>8873</v>
      </c>
      <c r="C9730" s="2" t="s">
        <v>41</v>
      </c>
      <c r="D9730" s="1">
        <v>22829.0</v>
      </c>
      <c r="E9730" s="2" t="s">
        <v>22</v>
      </c>
      <c r="F9730" s="2">
        <v>62.0</v>
      </c>
      <c r="G9730" s="2" t="s">
        <v>38</v>
      </c>
      <c r="H9730" s="2" t="s">
        <v>45</v>
      </c>
      <c r="I9730" s="2" t="s">
        <v>25</v>
      </c>
      <c r="J9730" s="2" t="str">
        <f t="array" ref="J9730">XLOOKUP('Transaction Data'!$G9730,Product_Code,Biscuit_Brand)</f>
        <v>Ginger Snaps</v>
      </c>
      <c r="K9730" s="2">
        <f t="array" ref="K9730">XLOOKUP('Transaction Data'!$G9730,Product_Code,Cost)</f>
        <v>14</v>
      </c>
      <c r="L9730" s="2">
        <f t="array" ref="L9730">XLOOKUP('Transaction Data'!$G9730,Product_Code,Unit_Price)</f>
        <v>28</v>
      </c>
      <c r="M9730" s="3">
        <f>'Transaction Data'!$F9730*'Transaction Data'!$K9730</f>
        <v>868</v>
      </c>
      <c r="N9730" s="3">
        <f>'Transaction Data'!$F9730*'Transaction Data'!$L9730</f>
        <v>1736</v>
      </c>
      <c r="O9730" s="3">
        <f>'Transaction Data'!$N9730-'Transaction Data'!$M9730</f>
        <v>868</v>
      </c>
      <c r="P9730" s="2">
        <f>DATEDIF('Transaction Data'!$D9730,'Transaction Data'!$A9730,"y")</f>
        <v>61</v>
      </c>
      <c r="Q9730" s="2" t="str">
        <f>FLOOR('Transaction Data'!$P9730,15)&amp;"-"&amp;FLOOR('Transaction Data'!$P9730,15)+14</f>
        <v>60-74</v>
      </c>
      <c r="R9730" s="2" t="str">
        <f>IF('Transaction Data'!$L9730&lt;=10,"Less Expensive","Expensive")</f>
        <v>Expensive</v>
      </c>
      <c r="S9730" s="4">
        <f>WEEKDAY('Transaction Data'!$A9730)</f>
        <v>7</v>
      </c>
      <c r="T9730" s="2" t="str">
        <f>IF(WEEKDAY('Transaction Data'!$A9730,2)&lt;6,"Weekday","Weekend")</f>
        <v>Weekend</v>
      </c>
    </row>
    <row r="9731" ht="15.75" customHeight="1">
      <c r="A9731" s="1">
        <v>45460.0</v>
      </c>
      <c r="B9731" s="2" t="s">
        <v>3872</v>
      </c>
      <c r="C9731" s="2" t="s">
        <v>21</v>
      </c>
      <c r="D9731" s="1">
        <v>32989.0</v>
      </c>
      <c r="E9731" s="2" t="s">
        <v>63</v>
      </c>
      <c r="F9731" s="2">
        <v>19.0</v>
      </c>
      <c r="G9731" s="2" t="s">
        <v>28</v>
      </c>
      <c r="H9731" s="2" t="s">
        <v>24</v>
      </c>
      <c r="I9731" s="2" t="s">
        <v>25</v>
      </c>
      <c r="J9731" s="2" t="str">
        <f t="array" ref="J9731">XLOOKUP('Transaction Data'!$G9731,Product_Code,Biscuit_Brand)</f>
        <v>Shortbread</v>
      </c>
      <c r="K9731" s="2">
        <f t="array" ref="K9731">XLOOKUP('Transaction Data'!$G9731,Product_Code,Cost)</f>
        <v>10</v>
      </c>
      <c r="L9731" s="2">
        <f t="array" ref="L9731">XLOOKUP('Transaction Data'!$G9731,Product_Code,Unit_Price)</f>
        <v>45</v>
      </c>
      <c r="M9731" s="3">
        <f>'Transaction Data'!$F9731*'Transaction Data'!$K9731</f>
        <v>190</v>
      </c>
      <c r="N9731" s="3">
        <f>'Transaction Data'!$F9731*'Transaction Data'!$L9731</f>
        <v>855</v>
      </c>
      <c r="O9731" s="3">
        <f>'Transaction Data'!$N9731-'Transaction Data'!$M9731</f>
        <v>665</v>
      </c>
      <c r="P9731" s="2">
        <f>DATEDIF('Transaction Data'!$D9731,'Transaction Data'!$A9731,"y")</f>
        <v>34</v>
      </c>
      <c r="Q9731" s="2" t="str">
        <f>FLOOR('Transaction Data'!$P9731,15)&amp;"-"&amp;FLOOR('Transaction Data'!$P9731,15)+14</f>
        <v>30-44</v>
      </c>
      <c r="R9731" s="2" t="str">
        <f>IF('Transaction Data'!$L9731&lt;=10,"Less Expensive","Expensive")</f>
        <v>Expensive</v>
      </c>
      <c r="S9731" s="4">
        <f>WEEKDAY('Transaction Data'!$A9731)</f>
        <v>2</v>
      </c>
      <c r="T9731" s="2" t="str">
        <f>IF(WEEKDAY('Transaction Data'!$A9731,2)&lt;6,"Weekday","Weekend")</f>
        <v>Weekday</v>
      </c>
    </row>
    <row r="9732" ht="15.75" customHeight="1">
      <c r="A9732" s="1">
        <v>45451.0</v>
      </c>
      <c r="B9732" s="2" t="s">
        <v>8874</v>
      </c>
      <c r="C9732" s="2" t="s">
        <v>54</v>
      </c>
      <c r="D9732" s="1">
        <v>29042.0</v>
      </c>
      <c r="E9732" s="2" t="s">
        <v>27</v>
      </c>
      <c r="F9732" s="2">
        <v>61.0</v>
      </c>
      <c r="G9732" s="2" t="s">
        <v>28</v>
      </c>
      <c r="H9732" s="2" t="s">
        <v>29</v>
      </c>
      <c r="I9732" s="2" t="s">
        <v>25</v>
      </c>
      <c r="J9732" s="2" t="str">
        <f t="array" ref="J9732">XLOOKUP('Transaction Data'!$G9732,Product_Code,Biscuit_Brand)</f>
        <v>Shortbread</v>
      </c>
      <c r="K9732" s="2">
        <f t="array" ref="K9732">XLOOKUP('Transaction Data'!$G9732,Product_Code,Cost)</f>
        <v>10</v>
      </c>
      <c r="L9732" s="2">
        <f t="array" ref="L9732">XLOOKUP('Transaction Data'!$G9732,Product_Code,Unit_Price)</f>
        <v>45</v>
      </c>
      <c r="M9732" s="3">
        <f>'Transaction Data'!$F9732*'Transaction Data'!$K9732</f>
        <v>610</v>
      </c>
      <c r="N9732" s="3">
        <f>'Transaction Data'!$F9732*'Transaction Data'!$L9732</f>
        <v>2745</v>
      </c>
      <c r="O9732" s="3">
        <f>'Transaction Data'!$N9732-'Transaction Data'!$M9732</f>
        <v>2135</v>
      </c>
      <c r="P9732" s="2">
        <f>DATEDIF('Transaction Data'!$D9732,'Transaction Data'!$A9732,"y")</f>
        <v>44</v>
      </c>
      <c r="Q9732" s="2" t="str">
        <f>FLOOR('Transaction Data'!$P9732,15)&amp;"-"&amp;FLOOR('Transaction Data'!$P9732,15)+14</f>
        <v>30-44</v>
      </c>
      <c r="R9732" s="2" t="str">
        <f>IF('Transaction Data'!$L9732&lt;=10,"Less Expensive","Expensive")</f>
        <v>Expensive</v>
      </c>
      <c r="S9732" s="4">
        <f>WEEKDAY('Transaction Data'!$A9732)</f>
        <v>7</v>
      </c>
      <c r="T9732" s="2" t="str">
        <f>IF(WEEKDAY('Transaction Data'!$A9732,2)&lt;6,"Weekday","Weekend")</f>
        <v>Weekend</v>
      </c>
    </row>
    <row r="9733" ht="15.75" customHeight="1">
      <c r="A9733" s="1">
        <v>45422.0</v>
      </c>
      <c r="B9733" s="2" t="s">
        <v>8875</v>
      </c>
      <c r="C9733" s="2" t="s">
        <v>41</v>
      </c>
      <c r="D9733" s="1">
        <v>36089.0</v>
      </c>
      <c r="E9733" s="2" t="s">
        <v>63</v>
      </c>
      <c r="F9733" s="2">
        <v>445.0</v>
      </c>
      <c r="G9733" s="2" t="s">
        <v>61</v>
      </c>
      <c r="H9733" s="2" t="s">
        <v>29</v>
      </c>
      <c r="I9733" s="2" t="s">
        <v>25</v>
      </c>
      <c r="J9733" s="2" t="str">
        <f t="array" ref="J9733">XLOOKUP('Transaction Data'!$G9733,Product_Code,Biscuit_Brand)</f>
        <v>Choco Delight</v>
      </c>
      <c r="K9733" s="2">
        <f t="array" ref="K9733">XLOOKUP('Transaction Data'!$G9733,Product_Code,Cost)</f>
        <v>3</v>
      </c>
      <c r="L9733" s="2">
        <f t="array" ref="L9733">XLOOKUP('Transaction Data'!$G9733,Product_Code,Unit_Price)</f>
        <v>5</v>
      </c>
      <c r="M9733" s="3">
        <f>'Transaction Data'!$F9733*'Transaction Data'!$K9733</f>
        <v>1335</v>
      </c>
      <c r="N9733" s="3">
        <f>'Transaction Data'!$F9733*'Transaction Data'!$L9733</f>
        <v>2225</v>
      </c>
      <c r="O9733" s="3">
        <f>'Transaction Data'!$N9733-'Transaction Data'!$M9733</f>
        <v>890</v>
      </c>
      <c r="P9733" s="2">
        <f>DATEDIF('Transaction Data'!$D9733,'Transaction Data'!$A9733,"y")</f>
        <v>25</v>
      </c>
      <c r="Q9733" s="2" t="str">
        <f>FLOOR('Transaction Data'!$P9733,15)&amp;"-"&amp;FLOOR('Transaction Data'!$P9733,15)+14</f>
        <v>15-29</v>
      </c>
      <c r="R9733" s="2" t="str">
        <f>IF('Transaction Data'!$L9733&lt;=10,"Less Expensive","Expensive")</f>
        <v>Less Expensive</v>
      </c>
      <c r="S9733" s="4">
        <f>WEEKDAY('Transaction Data'!$A9733)</f>
        <v>6</v>
      </c>
      <c r="T9733" s="2" t="str">
        <f>IF(WEEKDAY('Transaction Data'!$A9733,2)&lt;6,"Weekday","Weekend")</f>
        <v>Weekday</v>
      </c>
    </row>
    <row r="9734" ht="15.75" customHeight="1">
      <c r="A9734" s="1">
        <v>45393.0</v>
      </c>
      <c r="B9734" s="2" t="s">
        <v>2044</v>
      </c>
      <c r="C9734" s="2" t="s">
        <v>78</v>
      </c>
      <c r="D9734" s="1">
        <v>34993.0</v>
      </c>
      <c r="E9734" s="2" t="s">
        <v>37</v>
      </c>
      <c r="F9734" s="2">
        <v>57.0</v>
      </c>
      <c r="G9734" s="2" t="s">
        <v>23</v>
      </c>
      <c r="H9734" s="2" t="s">
        <v>34</v>
      </c>
      <c r="I9734" s="2" t="s">
        <v>25</v>
      </c>
      <c r="J9734" s="2" t="str">
        <f t="array" ref="J9734">XLOOKUP('Transaction Data'!$G9734,Product_Code,Biscuit_Brand)</f>
        <v>Cinnamon Swirls</v>
      </c>
      <c r="K9734" s="2">
        <f t="array" ref="K9734">XLOOKUP('Transaction Data'!$G9734,Product_Code,Cost)</f>
        <v>10</v>
      </c>
      <c r="L9734" s="2">
        <f t="array" ref="L9734">XLOOKUP('Transaction Data'!$G9734,Product_Code,Unit_Price)</f>
        <v>14</v>
      </c>
      <c r="M9734" s="3">
        <f>'Transaction Data'!$F9734*'Transaction Data'!$K9734</f>
        <v>570</v>
      </c>
      <c r="N9734" s="3">
        <f>'Transaction Data'!$F9734*'Transaction Data'!$L9734</f>
        <v>798</v>
      </c>
      <c r="O9734" s="3">
        <f>'Transaction Data'!$N9734-'Transaction Data'!$M9734</f>
        <v>228</v>
      </c>
      <c r="P9734" s="2">
        <f>DATEDIF('Transaction Data'!$D9734,'Transaction Data'!$A9734,"y")</f>
        <v>28</v>
      </c>
      <c r="Q9734" s="2" t="str">
        <f>FLOOR('Transaction Data'!$P9734,15)&amp;"-"&amp;FLOOR('Transaction Data'!$P9734,15)+14</f>
        <v>15-29</v>
      </c>
      <c r="R9734" s="2" t="str">
        <f>IF('Transaction Data'!$L9734&lt;=10,"Less Expensive","Expensive")</f>
        <v>Expensive</v>
      </c>
      <c r="S9734" s="4">
        <f>WEEKDAY('Transaction Data'!$A9734)</f>
        <v>5</v>
      </c>
      <c r="T9734" s="2" t="str">
        <f>IF(WEEKDAY('Transaction Data'!$A9734,2)&lt;6,"Weekday","Weekend")</f>
        <v>Weekday</v>
      </c>
    </row>
    <row r="9735" ht="15.75" customHeight="1">
      <c r="A9735" s="1">
        <v>45354.0</v>
      </c>
      <c r="B9735" s="2" t="s">
        <v>8876</v>
      </c>
      <c r="C9735" s="2" t="s">
        <v>41</v>
      </c>
      <c r="D9735" s="1">
        <v>27340.0</v>
      </c>
      <c r="E9735" s="2" t="s">
        <v>27</v>
      </c>
      <c r="F9735" s="2">
        <v>260.0</v>
      </c>
      <c r="G9735" s="2" t="s">
        <v>28</v>
      </c>
      <c r="H9735" s="2" t="s">
        <v>24</v>
      </c>
      <c r="I9735" s="2" t="s">
        <v>25</v>
      </c>
      <c r="J9735" s="2" t="str">
        <f t="array" ref="J9735">XLOOKUP('Transaction Data'!$G9735,Product_Code,Biscuit_Brand)</f>
        <v>Shortbread</v>
      </c>
      <c r="K9735" s="2">
        <f t="array" ref="K9735">XLOOKUP('Transaction Data'!$G9735,Product_Code,Cost)</f>
        <v>10</v>
      </c>
      <c r="L9735" s="2">
        <f t="array" ref="L9735">XLOOKUP('Transaction Data'!$G9735,Product_Code,Unit_Price)</f>
        <v>45</v>
      </c>
      <c r="M9735" s="3">
        <f>'Transaction Data'!$F9735*'Transaction Data'!$K9735</f>
        <v>2600</v>
      </c>
      <c r="N9735" s="3">
        <f>'Transaction Data'!$F9735*'Transaction Data'!$L9735</f>
        <v>11700</v>
      </c>
      <c r="O9735" s="3">
        <f>'Transaction Data'!$N9735-'Transaction Data'!$M9735</f>
        <v>9100</v>
      </c>
      <c r="P9735" s="2">
        <f>DATEDIF('Transaction Data'!$D9735,'Transaction Data'!$A9735,"y")</f>
        <v>49</v>
      </c>
      <c r="Q9735" s="2" t="str">
        <f>FLOOR('Transaction Data'!$P9735,15)&amp;"-"&amp;FLOOR('Transaction Data'!$P9735,15)+14</f>
        <v>45-59</v>
      </c>
      <c r="R9735" s="2" t="str">
        <f>IF('Transaction Data'!$L9735&lt;=10,"Less Expensive","Expensive")</f>
        <v>Expensive</v>
      </c>
      <c r="S9735" s="4">
        <f>WEEKDAY('Transaction Data'!$A9735)</f>
        <v>1</v>
      </c>
      <c r="T9735" s="2" t="str">
        <f>IF(WEEKDAY('Transaction Data'!$A9735,2)&lt;6,"Weekday","Weekend")</f>
        <v>Weekend</v>
      </c>
    </row>
    <row r="9736" ht="15.75" customHeight="1">
      <c r="A9736" s="1">
        <v>45363.0</v>
      </c>
      <c r="B9736" s="2" t="s">
        <v>8877</v>
      </c>
      <c r="C9736" s="2" t="s">
        <v>21</v>
      </c>
      <c r="D9736" s="1">
        <v>20132.0</v>
      </c>
      <c r="E9736" s="2" t="s">
        <v>63</v>
      </c>
      <c r="F9736" s="2">
        <v>196.0</v>
      </c>
      <c r="G9736" s="2" t="s">
        <v>60</v>
      </c>
      <c r="H9736" s="2" t="s">
        <v>42</v>
      </c>
      <c r="I9736" s="2" t="s">
        <v>25</v>
      </c>
      <c r="J9736" s="2" t="str">
        <f t="array" ref="J9736">XLOOKUP('Transaction Data'!$G9736,Product_Code,Biscuit_Brand)</f>
        <v>Peanut Butter Bites</v>
      </c>
      <c r="K9736" s="2">
        <f t="array" ref="K9736">XLOOKUP('Transaction Data'!$G9736,Product_Code,Cost)</f>
        <v>5</v>
      </c>
      <c r="L9736" s="2">
        <f t="array" ref="L9736">XLOOKUP('Transaction Data'!$G9736,Product_Code,Unit_Price)</f>
        <v>7</v>
      </c>
      <c r="M9736" s="3">
        <f>'Transaction Data'!$F9736*'Transaction Data'!$K9736</f>
        <v>980</v>
      </c>
      <c r="N9736" s="3">
        <f>'Transaction Data'!$F9736*'Transaction Data'!$L9736</f>
        <v>1372</v>
      </c>
      <c r="O9736" s="3">
        <f>'Transaction Data'!$N9736-'Transaction Data'!$M9736</f>
        <v>392</v>
      </c>
      <c r="P9736" s="2">
        <f>DATEDIF('Transaction Data'!$D9736,'Transaction Data'!$A9736,"y")</f>
        <v>69</v>
      </c>
      <c r="Q9736" s="2" t="str">
        <f>FLOOR('Transaction Data'!$P9736,15)&amp;"-"&amp;FLOOR('Transaction Data'!$P9736,15)+14</f>
        <v>60-74</v>
      </c>
      <c r="R9736" s="2" t="str">
        <f>IF('Transaction Data'!$L9736&lt;=10,"Less Expensive","Expensive")</f>
        <v>Less Expensive</v>
      </c>
      <c r="S9736" s="4">
        <f>WEEKDAY('Transaction Data'!$A9736)</f>
        <v>3</v>
      </c>
      <c r="T9736" s="2" t="str">
        <f>IF(WEEKDAY('Transaction Data'!$A9736,2)&lt;6,"Weekday","Weekend")</f>
        <v>Weekday</v>
      </c>
    </row>
    <row r="9737" ht="15.75" customHeight="1">
      <c r="A9737" s="1">
        <v>45430.0</v>
      </c>
      <c r="B9737" s="2" t="s">
        <v>8878</v>
      </c>
      <c r="C9737" s="2" t="s">
        <v>32</v>
      </c>
      <c r="D9737" s="1">
        <v>31547.0</v>
      </c>
      <c r="E9737" s="2" t="s">
        <v>22</v>
      </c>
      <c r="F9737" s="2">
        <v>77.0</v>
      </c>
      <c r="G9737" s="2" t="s">
        <v>44</v>
      </c>
      <c r="H9737" s="2" t="s">
        <v>45</v>
      </c>
      <c r="I9737" s="2" t="s">
        <v>25</v>
      </c>
      <c r="J9737" s="2" t="str">
        <f t="array" ref="J9737">XLOOKUP('Transaction Data'!$G9737,Product_Code,Biscuit_Brand)</f>
        <v>Butter Crunch</v>
      </c>
      <c r="K9737" s="2">
        <f t="array" ref="K9737">XLOOKUP('Transaction Data'!$G9737,Product_Code,Cost)</f>
        <v>10</v>
      </c>
      <c r="L9737" s="2">
        <f t="array" ref="L9737">XLOOKUP('Transaction Data'!$G9737,Product_Code,Unit_Price)</f>
        <v>11</v>
      </c>
      <c r="M9737" s="3">
        <f>'Transaction Data'!$F9737*'Transaction Data'!$K9737</f>
        <v>770</v>
      </c>
      <c r="N9737" s="3">
        <f>'Transaction Data'!$F9737*'Transaction Data'!$L9737</f>
        <v>847</v>
      </c>
      <c r="O9737" s="3">
        <f>'Transaction Data'!$N9737-'Transaction Data'!$M9737</f>
        <v>77</v>
      </c>
      <c r="P9737" s="2">
        <f>DATEDIF('Transaction Data'!$D9737,'Transaction Data'!$A9737,"y")</f>
        <v>38</v>
      </c>
      <c r="Q9737" s="2" t="str">
        <f>FLOOR('Transaction Data'!$P9737,15)&amp;"-"&amp;FLOOR('Transaction Data'!$P9737,15)+14</f>
        <v>30-44</v>
      </c>
      <c r="R9737" s="2" t="str">
        <f>IF('Transaction Data'!$L9737&lt;=10,"Less Expensive","Expensive")</f>
        <v>Expensive</v>
      </c>
      <c r="S9737" s="4">
        <f>WEEKDAY('Transaction Data'!$A9737)</f>
        <v>7</v>
      </c>
      <c r="T9737" s="2" t="str">
        <f>IF(WEEKDAY('Transaction Data'!$A9737,2)&lt;6,"Weekday","Weekend")</f>
        <v>Weekend</v>
      </c>
    </row>
    <row r="9738" ht="15.75" customHeight="1">
      <c r="A9738" s="1">
        <v>45395.0</v>
      </c>
      <c r="B9738" s="2" t="s">
        <v>8879</v>
      </c>
      <c r="C9738" s="2" t="s">
        <v>54</v>
      </c>
      <c r="D9738" s="1">
        <v>26604.0</v>
      </c>
      <c r="E9738" s="2" t="s">
        <v>63</v>
      </c>
      <c r="F9738" s="2">
        <v>352.0</v>
      </c>
      <c r="G9738" s="2" t="s">
        <v>57</v>
      </c>
      <c r="H9738" s="2" t="s">
        <v>24</v>
      </c>
      <c r="I9738" s="2" t="s">
        <v>25</v>
      </c>
      <c r="J9738" s="2" t="str">
        <f t="array" ref="J9738">XLOOKUP('Transaction Data'!$G9738,Product_Code,Biscuit_Brand)</f>
        <v>Oatmeal Cookies</v>
      </c>
      <c r="K9738" s="2">
        <f t="array" ref="K9738">XLOOKUP('Transaction Data'!$G9738,Product_Code,Cost)</f>
        <v>19</v>
      </c>
      <c r="L9738" s="2">
        <f t="array" ref="L9738">XLOOKUP('Transaction Data'!$G9738,Product_Code,Unit_Price)</f>
        <v>23</v>
      </c>
      <c r="M9738" s="3">
        <f>'Transaction Data'!$F9738*'Transaction Data'!$K9738</f>
        <v>6688</v>
      </c>
      <c r="N9738" s="3">
        <f>'Transaction Data'!$F9738*'Transaction Data'!$L9738</f>
        <v>8096</v>
      </c>
      <c r="O9738" s="3">
        <f>'Transaction Data'!$N9738-'Transaction Data'!$M9738</f>
        <v>1408</v>
      </c>
      <c r="P9738" s="2">
        <f>DATEDIF('Transaction Data'!$D9738,'Transaction Data'!$A9738,"y")</f>
        <v>51</v>
      </c>
      <c r="Q9738" s="2" t="str">
        <f>FLOOR('Transaction Data'!$P9738,15)&amp;"-"&amp;FLOOR('Transaction Data'!$P9738,15)+14</f>
        <v>45-59</v>
      </c>
      <c r="R9738" s="2" t="str">
        <f>IF('Transaction Data'!$L9738&lt;=10,"Less Expensive","Expensive")</f>
        <v>Expensive</v>
      </c>
      <c r="S9738" s="4">
        <f>WEEKDAY('Transaction Data'!$A9738)</f>
        <v>7</v>
      </c>
      <c r="T9738" s="2" t="str">
        <f>IF(WEEKDAY('Transaction Data'!$A9738,2)&lt;6,"Weekday","Weekend")</f>
        <v>Weekend</v>
      </c>
    </row>
    <row r="9739" ht="15.75" customHeight="1">
      <c r="A9739" s="1">
        <v>45445.0</v>
      </c>
      <c r="B9739" s="2" t="s">
        <v>8880</v>
      </c>
      <c r="C9739" s="2" t="s">
        <v>21</v>
      </c>
      <c r="D9739" s="1">
        <v>32481.0</v>
      </c>
      <c r="E9739" s="2" t="s">
        <v>27</v>
      </c>
      <c r="F9739" s="2">
        <v>440.0</v>
      </c>
      <c r="G9739" s="2" t="s">
        <v>38</v>
      </c>
      <c r="H9739" s="2" t="s">
        <v>29</v>
      </c>
      <c r="I9739" s="2" t="s">
        <v>25</v>
      </c>
      <c r="J9739" s="2" t="str">
        <f t="array" ref="J9739">XLOOKUP('Transaction Data'!$G9739,Product_Code,Biscuit_Brand)</f>
        <v>Ginger Snaps</v>
      </c>
      <c r="K9739" s="2">
        <f t="array" ref="K9739">XLOOKUP('Transaction Data'!$G9739,Product_Code,Cost)</f>
        <v>14</v>
      </c>
      <c r="L9739" s="2">
        <f t="array" ref="L9739">XLOOKUP('Transaction Data'!$G9739,Product_Code,Unit_Price)</f>
        <v>28</v>
      </c>
      <c r="M9739" s="3">
        <f>'Transaction Data'!$F9739*'Transaction Data'!$K9739</f>
        <v>6160</v>
      </c>
      <c r="N9739" s="3">
        <f>'Transaction Data'!$F9739*'Transaction Data'!$L9739</f>
        <v>12320</v>
      </c>
      <c r="O9739" s="3">
        <f>'Transaction Data'!$N9739-'Transaction Data'!$M9739</f>
        <v>6160</v>
      </c>
      <c r="P9739" s="2">
        <f>DATEDIF('Transaction Data'!$D9739,'Transaction Data'!$A9739,"y")</f>
        <v>35</v>
      </c>
      <c r="Q9739" s="2" t="str">
        <f>FLOOR('Transaction Data'!$P9739,15)&amp;"-"&amp;FLOOR('Transaction Data'!$P9739,15)+14</f>
        <v>30-44</v>
      </c>
      <c r="R9739" s="2" t="str">
        <f>IF('Transaction Data'!$L9739&lt;=10,"Less Expensive","Expensive")</f>
        <v>Expensive</v>
      </c>
      <c r="S9739" s="4">
        <f>WEEKDAY('Transaction Data'!$A9739)</f>
        <v>1</v>
      </c>
      <c r="T9739" s="2" t="str">
        <f>IF(WEEKDAY('Transaction Data'!$A9739,2)&lt;6,"Weekday","Weekend")</f>
        <v>Weekend</v>
      </c>
    </row>
    <row r="9740" ht="15.75" customHeight="1">
      <c r="A9740" s="1">
        <v>45453.0</v>
      </c>
      <c r="B9740" s="2" t="s">
        <v>8881</v>
      </c>
      <c r="C9740" s="2" t="s">
        <v>69</v>
      </c>
      <c r="D9740" s="1">
        <v>37193.0</v>
      </c>
      <c r="E9740" s="2" t="s">
        <v>63</v>
      </c>
      <c r="F9740" s="2">
        <v>84.0</v>
      </c>
      <c r="G9740" s="2" t="s">
        <v>44</v>
      </c>
      <c r="H9740" s="2" t="s">
        <v>29</v>
      </c>
      <c r="I9740" s="2" t="s">
        <v>25</v>
      </c>
      <c r="J9740" s="2" t="str">
        <f t="array" ref="J9740">XLOOKUP('Transaction Data'!$G9740,Product_Code,Biscuit_Brand)</f>
        <v>Butter Crunch</v>
      </c>
      <c r="K9740" s="2">
        <f t="array" ref="K9740">XLOOKUP('Transaction Data'!$G9740,Product_Code,Cost)</f>
        <v>10</v>
      </c>
      <c r="L9740" s="2">
        <f t="array" ref="L9740">XLOOKUP('Transaction Data'!$G9740,Product_Code,Unit_Price)</f>
        <v>11</v>
      </c>
      <c r="M9740" s="3">
        <f>'Transaction Data'!$F9740*'Transaction Data'!$K9740</f>
        <v>840</v>
      </c>
      <c r="N9740" s="3">
        <f>'Transaction Data'!$F9740*'Transaction Data'!$L9740</f>
        <v>924</v>
      </c>
      <c r="O9740" s="3">
        <f>'Transaction Data'!$N9740-'Transaction Data'!$M9740</f>
        <v>84</v>
      </c>
      <c r="P9740" s="2">
        <f>DATEDIF('Transaction Data'!$D9740,'Transaction Data'!$A9740,"y")</f>
        <v>22</v>
      </c>
      <c r="Q9740" s="2" t="str">
        <f>FLOOR('Transaction Data'!$P9740,15)&amp;"-"&amp;FLOOR('Transaction Data'!$P9740,15)+14</f>
        <v>15-29</v>
      </c>
      <c r="R9740" s="2" t="str">
        <f>IF('Transaction Data'!$L9740&lt;=10,"Less Expensive","Expensive")</f>
        <v>Expensive</v>
      </c>
      <c r="S9740" s="4">
        <f>WEEKDAY('Transaction Data'!$A9740)</f>
        <v>2</v>
      </c>
      <c r="T9740" s="2" t="str">
        <f>IF(WEEKDAY('Transaction Data'!$A9740,2)&lt;6,"Weekday","Weekend")</f>
        <v>Weekday</v>
      </c>
    </row>
    <row r="9741" ht="15.75" customHeight="1">
      <c r="A9741" s="1">
        <v>45402.0</v>
      </c>
      <c r="B9741" s="2" t="s">
        <v>8882</v>
      </c>
      <c r="C9741" s="2" t="s">
        <v>21</v>
      </c>
      <c r="D9741" s="1">
        <v>38039.0</v>
      </c>
      <c r="E9741" s="2" t="s">
        <v>63</v>
      </c>
      <c r="F9741" s="2">
        <v>314.0</v>
      </c>
      <c r="G9741" s="2" t="s">
        <v>55</v>
      </c>
      <c r="H9741" s="2" t="s">
        <v>34</v>
      </c>
      <c r="I9741" s="2" t="s">
        <v>25</v>
      </c>
      <c r="J9741" s="2" t="str">
        <f t="array" ref="J9741">XLOOKUP('Transaction Data'!$G9741,Product_Code,Biscuit_Brand)</f>
        <v>Vanilla Wafers</v>
      </c>
      <c r="K9741" s="2">
        <f t="array" ref="K9741">XLOOKUP('Transaction Data'!$G9741,Product_Code,Cost)</f>
        <v>18</v>
      </c>
      <c r="L9741" s="2">
        <f t="array" ref="L9741">XLOOKUP('Transaction Data'!$G9741,Product_Code,Unit_Price)</f>
        <v>36</v>
      </c>
      <c r="M9741" s="3">
        <f>'Transaction Data'!$F9741*'Transaction Data'!$K9741</f>
        <v>5652</v>
      </c>
      <c r="N9741" s="3">
        <f>'Transaction Data'!$F9741*'Transaction Data'!$L9741</f>
        <v>11304</v>
      </c>
      <c r="O9741" s="3">
        <f>'Transaction Data'!$N9741-'Transaction Data'!$M9741</f>
        <v>5652</v>
      </c>
      <c r="P9741" s="2">
        <f>DATEDIF('Transaction Data'!$D9741,'Transaction Data'!$A9741,"y")</f>
        <v>20</v>
      </c>
      <c r="Q9741" s="2" t="str">
        <f>FLOOR('Transaction Data'!$P9741,15)&amp;"-"&amp;FLOOR('Transaction Data'!$P9741,15)+14</f>
        <v>15-29</v>
      </c>
      <c r="R9741" s="2" t="str">
        <f>IF('Transaction Data'!$L9741&lt;=10,"Less Expensive","Expensive")</f>
        <v>Expensive</v>
      </c>
      <c r="S9741" s="4">
        <f>WEEKDAY('Transaction Data'!$A9741)</f>
        <v>7</v>
      </c>
      <c r="T9741" s="2" t="str">
        <f>IF(WEEKDAY('Transaction Data'!$A9741,2)&lt;6,"Weekday","Weekend")</f>
        <v>Weekend</v>
      </c>
    </row>
    <row r="9742" ht="15.75" customHeight="1">
      <c r="A9742" s="1">
        <v>45331.0</v>
      </c>
      <c r="B9742" s="2" t="s">
        <v>8883</v>
      </c>
      <c r="C9742" s="2" t="s">
        <v>21</v>
      </c>
      <c r="D9742" s="1">
        <v>24658.0</v>
      </c>
      <c r="E9742" s="2" t="s">
        <v>22</v>
      </c>
      <c r="F9742" s="2">
        <v>123.0</v>
      </c>
      <c r="G9742" s="2" t="s">
        <v>57</v>
      </c>
      <c r="H9742" s="2" t="s">
        <v>24</v>
      </c>
      <c r="I9742" s="2" t="s">
        <v>25</v>
      </c>
      <c r="J9742" s="2" t="str">
        <f t="array" ref="J9742">XLOOKUP('Transaction Data'!$G9742,Product_Code,Biscuit_Brand)</f>
        <v>Oatmeal Cookies</v>
      </c>
      <c r="K9742" s="2">
        <f t="array" ref="K9742">XLOOKUP('Transaction Data'!$G9742,Product_Code,Cost)</f>
        <v>19</v>
      </c>
      <c r="L9742" s="2">
        <f t="array" ref="L9742">XLOOKUP('Transaction Data'!$G9742,Product_Code,Unit_Price)</f>
        <v>23</v>
      </c>
      <c r="M9742" s="3">
        <f>'Transaction Data'!$F9742*'Transaction Data'!$K9742</f>
        <v>2337</v>
      </c>
      <c r="N9742" s="3">
        <f>'Transaction Data'!$F9742*'Transaction Data'!$L9742</f>
        <v>2829</v>
      </c>
      <c r="O9742" s="3">
        <f>'Transaction Data'!$N9742-'Transaction Data'!$M9742</f>
        <v>492</v>
      </c>
      <c r="P9742" s="2">
        <f>DATEDIF('Transaction Data'!$D9742,'Transaction Data'!$A9742,"y")</f>
        <v>56</v>
      </c>
      <c r="Q9742" s="2" t="str">
        <f>FLOOR('Transaction Data'!$P9742,15)&amp;"-"&amp;FLOOR('Transaction Data'!$P9742,15)+14</f>
        <v>45-59</v>
      </c>
      <c r="R9742" s="2" t="str">
        <f>IF('Transaction Data'!$L9742&lt;=10,"Less Expensive","Expensive")</f>
        <v>Expensive</v>
      </c>
      <c r="S9742" s="4">
        <f>WEEKDAY('Transaction Data'!$A9742)</f>
        <v>6</v>
      </c>
      <c r="T9742" s="2" t="str">
        <f>IF(WEEKDAY('Transaction Data'!$A9742,2)&lt;6,"Weekday","Weekend")</f>
        <v>Weekday</v>
      </c>
    </row>
    <row r="9743" ht="15.75" customHeight="1">
      <c r="A9743" s="1">
        <v>45305.0</v>
      </c>
      <c r="B9743" s="2" t="s">
        <v>8884</v>
      </c>
      <c r="C9743" s="2" t="s">
        <v>54</v>
      </c>
      <c r="D9743" s="1">
        <v>31208.0</v>
      </c>
      <c r="E9743" s="2" t="s">
        <v>37</v>
      </c>
      <c r="F9743" s="2">
        <v>406.0</v>
      </c>
      <c r="G9743" s="2" t="s">
        <v>55</v>
      </c>
      <c r="H9743" s="2" t="s">
        <v>42</v>
      </c>
      <c r="I9743" s="2" t="s">
        <v>25</v>
      </c>
      <c r="J9743" s="2" t="str">
        <f t="array" ref="J9743">XLOOKUP('Transaction Data'!$G9743,Product_Code,Biscuit_Brand)</f>
        <v>Vanilla Wafers</v>
      </c>
      <c r="K9743" s="2">
        <f t="array" ref="K9743">XLOOKUP('Transaction Data'!$G9743,Product_Code,Cost)</f>
        <v>18</v>
      </c>
      <c r="L9743" s="2">
        <f t="array" ref="L9743">XLOOKUP('Transaction Data'!$G9743,Product_Code,Unit_Price)</f>
        <v>36</v>
      </c>
      <c r="M9743" s="3">
        <f>'Transaction Data'!$F9743*'Transaction Data'!$K9743</f>
        <v>7308</v>
      </c>
      <c r="N9743" s="3">
        <f>'Transaction Data'!$F9743*'Transaction Data'!$L9743</f>
        <v>14616</v>
      </c>
      <c r="O9743" s="3">
        <f>'Transaction Data'!$N9743-'Transaction Data'!$M9743</f>
        <v>7308</v>
      </c>
      <c r="P9743" s="2">
        <f>DATEDIF('Transaction Data'!$D9743,'Transaction Data'!$A9743,"y")</f>
        <v>38</v>
      </c>
      <c r="Q9743" s="2" t="str">
        <f>FLOOR('Transaction Data'!$P9743,15)&amp;"-"&amp;FLOOR('Transaction Data'!$P9743,15)+14</f>
        <v>30-44</v>
      </c>
      <c r="R9743" s="2" t="str">
        <f>IF('Transaction Data'!$L9743&lt;=10,"Less Expensive","Expensive")</f>
        <v>Expensive</v>
      </c>
      <c r="S9743" s="4">
        <f>WEEKDAY('Transaction Data'!$A9743)</f>
        <v>1</v>
      </c>
      <c r="T9743" s="2" t="str">
        <f>IF(WEEKDAY('Transaction Data'!$A9743,2)&lt;6,"Weekday","Weekend")</f>
        <v>Weekend</v>
      </c>
    </row>
    <row r="9744" ht="15.75" customHeight="1">
      <c r="A9744" s="1">
        <v>45328.0</v>
      </c>
      <c r="B9744" s="2" t="s">
        <v>8885</v>
      </c>
      <c r="C9744" s="2" t="s">
        <v>21</v>
      </c>
      <c r="D9744" s="1">
        <v>20507.0</v>
      </c>
      <c r="E9744" s="2" t="s">
        <v>27</v>
      </c>
      <c r="F9744" s="2">
        <v>40.0</v>
      </c>
      <c r="G9744" s="2" t="s">
        <v>44</v>
      </c>
      <c r="H9744" s="2" t="s">
        <v>45</v>
      </c>
      <c r="I9744" s="2" t="s">
        <v>25</v>
      </c>
      <c r="J9744" s="2" t="str">
        <f t="array" ref="J9744">XLOOKUP('Transaction Data'!$G9744,Product_Code,Biscuit_Brand)</f>
        <v>Butter Crunch</v>
      </c>
      <c r="K9744" s="2">
        <f t="array" ref="K9744">XLOOKUP('Transaction Data'!$G9744,Product_Code,Cost)</f>
        <v>10</v>
      </c>
      <c r="L9744" s="2">
        <f t="array" ref="L9744">XLOOKUP('Transaction Data'!$G9744,Product_Code,Unit_Price)</f>
        <v>11</v>
      </c>
      <c r="M9744" s="3">
        <f>'Transaction Data'!$F9744*'Transaction Data'!$K9744</f>
        <v>400</v>
      </c>
      <c r="N9744" s="3">
        <f>'Transaction Data'!$F9744*'Transaction Data'!$L9744</f>
        <v>440</v>
      </c>
      <c r="O9744" s="3">
        <f>'Transaction Data'!$N9744-'Transaction Data'!$M9744</f>
        <v>40</v>
      </c>
      <c r="P9744" s="2">
        <f>DATEDIF('Transaction Data'!$D9744,'Transaction Data'!$A9744,"y")</f>
        <v>67</v>
      </c>
      <c r="Q9744" s="2" t="str">
        <f>FLOOR('Transaction Data'!$P9744,15)&amp;"-"&amp;FLOOR('Transaction Data'!$P9744,15)+14</f>
        <v>60-74</v>
      </c>
      <c r="R9744" s="2" t="str">
        <f>IF('Transaction Data'!$L9744&lt;=10,"Less Expensive","Expensive")</f>
        <v>Expensive</v>
      </c>
      <c r="S9744" s="4">
        <f>WEEKDAY('Transaction Data'!$A9744)</f>
        <v>3</v>
      </c>
      <c r="T9744" s="2" t="str">
        <f>IF(WEEKDAY('Transaction Data'!$A9744,2)&lt;6,"Weekday","Weekend")</f>
        <v>Weekday</v>
      </c>
    </row>
    <row r="9745" ht="15.75" customHeight="1">
      <c r="A9745" s="1">
        <v>45480.0</v>
      </c>
      <c r="B9745" s="2" t="s">
        <v>8886</v>
      </c>
      <c r="C9745" s="2" t="s">
        <v>21</v>
      </c>
      <c r="D9745" s="1">
        <v>24587.0</v>
      </c>
      <c r="E9745" s="2" t="s">
        <v>63</v>
      </c>
      <c r="F9745" s="2">
        <v>497.0</v>
      </c>
      <c r="G9745" s="2" t="s">
        <v>61</v>
      </c>
      <c r="H9745" s="2" t="s">
        <v>24</v>
      </c>
      <c r="I9745" s="2" t="s">
        <v>25</v>
      </c>
      <c r="J9745" s="2" t="str">
        <f t="array" ref="J9745">XLOOKUP('Transaction Data'!$G9745,Product_Code,Biscuit_Brand)</f>
        <v>Choco Delight</v>
      </c>
      <c r="K9745" s="2">
        <f t="array" ref="K9745">XLOOKUP('Transaction Data'!$G9745,Product_Code,Cost)</f>
        <v>3</v>
      </c>
      <c r="L9745" s="2">
        <f t="array" ref="L9745">XLOOKUP('Transaction Data'!$G9745,Product_Code,Unit_Price)</f>
        <v>5</v>
      </c>
      <c r="M9745" s="3">
        <f>'Transaction Data'!$F9745*'Transaction Data'!$K9745</f>
        <v>1491</v>
      </c>
      <c r="N9745" s="3">
        <f>'Transaction Data'!$F9745*'Transaction Data'!$L9745</f>
        <v>2485</v>
      </c>
      <c r="O9745" s="3">
        <f>'Transaction Data'!$N9745-'Transaction Data'!$M9745</f>
        <v>994</v>
      </c>
      <c r="P9745" s="2">
        <f>DATEDIF('Transaction Data'!$D9745,'Transaction Data'!$A9745,"y")</f>
        <v>57</v>
      </c>
      <c r="Q9745" s="2" t="str">
        <f>FLOOR('Transaction Data'!$P9745,15)&amp;"-"&amp;FLOOR('Transaction Data'!$P9745,15)+14</f>
        <v>45-59</v>
      </c>
      <c r="R9745" s="2" t="str">
        <f>IF('Transaction Data'!$L9745&lt;=10,"Less Expensive","Expensive")</f>
        <v>Less Expensive</v>
      </c>
      <c r="S9745" s="4">
        <f>WEEKDAY('Transaction Data'!$A9745)</f>
        <v>1</v>
      </c>
      <c r="T9745" s="2" t="str">
        <f>IF(WEEKDAY('Transaction Data'!$A9745,2)&lt;6,"Weekday","Weekend")</f>
        <v>Weekend</v>
      </c>
    </row>
    <row r="9746" ht="15.75" customHeight="1">
      <c r="A9746" s="1">
        <v>45356.0</v>
      </c>
      <c r="B9746" s="2" t="s">
        <v>8887</v>
      </c>
      <c r="C9746" s="2" t="s">
        <v>41</v>
      </c>
      <c r="D9746" s="1">
        <v>35644.0</v>
      </c>
      <c r="E9746" s="2" t="s">
        <v>27</v>
      </c>
      <c r="F9746" s="2">
        <v>300.0</v>
      </c>
      <c r="G9746" s="2" t="s">
        <v>60</v>
      </c>
      <c r="H9746" s="2" t="s">
        <v>29</v>
      </c>
      <c r="I9746" s="2" t="s">
        <v>25</v>
      </c>
      <c r="J9746" s="2" t="str">
        <f t="array" ref="J9746">XLOOKUP('Transaction Data'!$G9746,Product_Code,Biscuit_Brand)</f>
        <v>Peanut Butter Bites</v>
      </c>
      <c r="K9746" s="2">
        <f t="array" ref="K9746">XLOOKUP('Transaction Data'!$G9746,Product_Code,Cost)</f>
        <v>5</v>
      </c>
      <c r="L9746" s="2">
        <f t="array" ref="L9746">XLOOKUP('Transaction Data'!$G9746,Product_Code,Unit_Price)</f>
        <v>7</v>
      </c>
      <c r="M9746" s="3">
        <f>'Transaction Data'!$F9746*'Transaction Data'!$K9746</f>
        <v>1500</v>
      </c>
      <c r="N9746" s="3">
        <f>'Transaction Data'!$F9746*'Transaction Data'!$L9746</f>
        <v>2100</v>
      </c>
      <c r="O9746" s="3">
        <f>'Transaction Data'!$N9746-'Transaction Data'!$M9746</f>
        <v>600</v>
      </c>
      <c r="P9746" s="2">
        <f>DATEDIF('Transaction Data'!$D9746,'Transaction Data'!$A9746,"y")</f>
        <v>26</v>
      </c>
      <c r="Q9746" s="2" t="str">
        <f>FLOOR('Transaction Data'!$P9746,15)&amp;"-"&amp;FLOOR('Transaction Data'!$P9746,15)+14</f>
        <v>15-29</v>
      </c>
      <c r="R9746" s="2" t="str">
        <f>IF('Transaction Data'!$L9746&lt;=10,"Less Expensive","Expensive")</f>
        <v>Less Expensive</v>
      </c>
      <c r="S9746" s="4">
        <f>WEEKDAY('Transaction Data'!$A9746)</f>
        <v>3</v>
      </c>
      <c r="T9746" s="2" t="str">
        <f>IF(WEEKDAY('Transaction Data'!$A9746,2)&lt;6,"Weekday","Weekend")</f>
        <v>Weekday</v>
      </c>
    </row>
    <row r="9747" ht="15.75" customHeight="1">
      <c r="A9747" s="1">
        <v>45386.0</v>
      </c>
      <c r="B9747" s="2" t="s">
        <v>8888</v>
      </c>
      <c r="C9747" s="2" t="s">
        <v>65</v>
      </c>
      <c r="D9747" s="1">
        <v>37303.0</v>
      </c>
      <c r="E9747" s="2" t="s">
        <v>63</v>
      </c>
      <c r="F9747" s="2">
        <v>89.0</v>
      </c>
      <c r="G9747" s="2" t="s">
        <v>28</v>
      </c>
      <c r="H9747" s="2" t="s">
        <v>29</v>
      </c>
      <c r="I9747" s="2" t="s">
        <v>30</v>
      </c>
      <c r="J9747" s="2" t="str">
        <f t="array" ref="J9747">XLOOKUP('Transaction Data'!$G9747,Product_Code,Biscuit_Brand)</f>
        <v>Shortbread</v>
      </c>
      <c r="K9747" s="2">
        <f t="array" ref="K9747">XLOOKUP('Transaction Data'!$G9747,Product_Code,Cost)</f>
        <v>10</v>
      </c>
      <c r="L9747" s="2">
        <f t="array" ref="L9747">XLOOKUP('Transaction Data'!$G9747,Product_Code,Unit_Price)</f>
        <v>45</v>
      </c>
      <c r="M9747" s="3">
        <f>'Transaction Data'!$F9747*'Transaction Data'!$K9747</f>
        <v>890</v>
      </c>
      <c r="N9747" s="3">
        <f>'Transaction Data'!$F9747*'Transaction Data'!$L9747</f>
        <v>4005</v>
      </c>
      <c r="O9747" s="3">
        <f>'Transaction Data'!$N9747-'Transaction Data'!$M9747</f>
        <v>3115</v>
      </c>
      <c r="P9747" s="2">
        <f>DATEDIF('Transaction Data'!$D9747,'Transaction Data'!$A9747,"y")</f>
        <v>22</v>
      </c>
      <c r="Q9747" s="2" t="str">
        <f>FLOOR('Transaction Data'!$P9747,15)&amp;"-"&amp;FLOOR('Transaction Data'!$P9747,15)+14</f>
        <v>15-29</v>
      </c>
      <c r="R9747" s="2" t="str">
        <f>IF('Transaction Data'!$L9747&lt;=10,"Less Expensive","Expensive")</f>
        <v>Expensive</v>
      </c>
      <c r="S9747" s="4">
        <f>WEEKDAY('Transaction Data'!$A9747)</f>
        <v>5</v>
      </c>
      <c r="T9747" s="2" t="str">
        <f>IF(WEEKDAY('Transaction Data'!$A9747,2)&lt;6,"Weekday","Weekend")</f>
        <v>Weekday</v>
      </c>
    </row>
    <row r="9748" ht="15.75" customHeight="1">
      <c r="A9748" s="1">
        <v>45322.0</v>
      </c>
      <c r="B9748" s="2" t="s">
        <v>8889</v>
      </c>
      <c r="C9748" s="2" t="s">
        <v>21</v>
      </c>
      <c r="D9748" s="1">
        <v>28443.0</v>
      </c>
      <c r="E9748" s="2" t="s">
        <v>22</v>
      </c>
      <c r="F9748" s="2">
        <v>217.0</v>
      </c>
      <c r="G9748" s="2" t="s">
        <v>33</v>
      </c>
      <c r="H9748" s="2" t="s">
        <v>34</v>
      </c>
      <c r="I9748" s="2" t="s">
        <v>30</v>
      </c>
      <c r="J9748" s="2" t="str">
        <f t="array" ref="J9748">XLOOKUP('Transaction Data'!$G9748,Product_Code,Biscuit_Brand)</f>
        <v>Caramel Biscuits</v>
      </c>
      <c r="K9748" s="2">
        <f t="array" ref="K9748">XLOOKUP('Transaction Data'!$G9748,Product_Code,Cost)</f>
        <v>18</v>
      </c>
      <c r="L9748" s="2">
        <f t="array" ref="L9748">XLOOKUP('Transaction Data'!$G9748,Product_Code,Unit_Price)</f>
        <v>22</v>
      </c>
      <c r="M9748" s="3">
        <f>'Transaction Data'!$F9748*'Transaction Data'!$K9748</f>
        <v>3906</v>
      </c>
      <c r="N9748" s="3">
        <f>'Transaction Data'!$F9748*'Transaction Data'!$L9748</f>
        <v>4774</v>
      </c>
      <c r="O9748" s="3">
        <f>'Transaction Data'!$N9748-'Transaction Data'!$M9748</f>
        <v>868</v>
      </c>
      <c r="P9748" s="2">
        <f>DATEDIF('Transaction Data'!$D9748,'Transaction Data'!$A9748,"y")</f>
        <v>46</v>
      </c>
      <c r="Q9748" s="2" t="str">
        <f>FLOOR('Transaction Data'!$P9748,15)&amp;"-"&amp;FLOOR('Transaction Data'!$P9748,15)+14</f>
        <v>45-59</v>
      </c>
      <c r="R9748" s="2" t="str">
        <f>IF('Transaction Data'!$L9748&lt;=10,"Less Expensive","Expensive")</f>
        <v>Expensive</v>
      </c>
      <c r="S9748" s="4">
        <f>WEEKDAY('Transaction Data'!$A9748)</f>
        <v>4</v>
      </c>
      <c r="T9748" s="2" t="str">
        <f>IF(WEEKDAY('Transaction Data'!$A9748,2)&lt;6,"Weekday","Weekend")</f>
        <v>Weekday</v>
      </c>
    </row>
    <row r="9749" ht="15.75" customHeight="1">
      <c r="A9749" s="1">
        <v>45435.0</v>
      </c>
      <c r="B9749" s="2" t="s">
        <v>8890</v>
      </c>
      <c r="C9749" s="2" t="s">
        <v>21</v>
      </c>
      <c r="D9749" s="1">
        <v>19125.0</v>
      </c>
      <c r="E9749" s="2" t="s">
        <v>37</v>
      </c>
      <c r="F9749" s="2">
        <v>436.0</v>
      </c>
      <c r="G9749" s="2" t="s">
        <v>61</v>
      </c>
      <c r="H9749" s="2" t="s">
        <v>24</v>
      </c>
      <c r="I9749" s="2" t="s">
        <v>25</v>
      </c>
      <c r="J9749" s="2" t="str">
        <f t="array" ref="J9749">XLOOKUP('Transaction Data'!$G9749,Product_Code,Biscuit_Brand)</f>
        <v>Choco Delight</v>
      </c>
      <c r="K9749" s="2">
        <f t="array" ref="K9749">XLOOKUP('Transaction Data'!$G9749,Product_Code,Cost)</f>
        <v>3</v>
      </c>
      <c r="L9749" s="2">
        <f t="array" ref="L9749">XLOOKUP('Transaction Data'!$G9749,Product_Code,Unit_Price)</f>
        <v>5</v>
      </c>
      <c r="M9749" s="3">
        <f>'Transaction Data'!$F9749*'Transaction Data'!$K9749</f>
        <v>1308</v>
      </c>
      <c r="N9749" s="3">
        <f>'Transaction Data'!$F9749*'Transaction Data'!$L9749</f>
        <v>2180</v>
      </c>
      <c r="O9749" s="3">
        <f>'Transaction Data'!$N9749-'Transaction Data'!$M9749</f>
        <v>872</v>
      </c>
      <c r="P9749" s="2">
        <f>DATEDIF('Transaction Data'!$D9749,'Transaction Data'!$A9749,"y")</f>
        <v>72</v>
      </c>
      <c r="Q9749" s="2" t="str">
        <f>FLOOR('Transaction Data'!$P9749,15)&amp;"-"&amp;FLOOR('Transaction Data'!$P9749,15)+14</f>
        <v>60-74</v>
      </c>
      <c r="R9749" s="2" t="str">
        <f>IF('Transaction Data'!$L9749&lt;=10,"Less Expensive","Expensive")</f>
        <v>Less Expensive</v>
      </c>
      <c r="S9749" s="4">
        <f>WEEKDAY('Transaction Data'!$A9749)</f>
        <v>5</v>
      </c>
      <c r="T9749" s="2" t="str">
        <f>IF(WEEKDAY('Transaction Data'!$A9749,2)&lt;6,"Weekday","Weekend")</f>
        <v>Weekday</v>
      </c>
    </row>
    <row r="9750" ht="15.75" customHeight="1">
      <c r="A9750" s="1">
        <v>45297.0</v>
      </c>
      <c r="B9750" s="2" t="s">
        <v>8891</v>
      </c>
      <c r="C9750" s="2" t="s">
        <v>47</v>
      </c>
      <c r="D9750" s="1">
        <v>16820.0</v>
      </c>
      <c r="E9750" s="2" t="s">
        <v>63</v>
      </c>
      <c r="F9750" s="2">
        <v>62.0</v>
      </c>
      <c r="G9750" s="2" t="s">
        <v>38</v>
      </c>
      <c r="H9750" s="2" t="s">
        <v>42</v>
      </c>
      <c r="I9750" s="2" t="s">
        <v>25</v>
      </c>
      <c r="J9750" s="2" t="str">
        <f t="array" ref="J9750">XLOOKUP('Transaction Data'!$G9750,Product_Code,Biscuit_Brand)</f>
        <v>Ginger Snaps</v>
      </c>
      <c r="K9750" s="2">
        <f t="array" ref="K9750">XLOOKUP('Transaction Data'!$G9750,Product_Code,Cost)</f>
        <v>14</v>
      </c>
      <c r="L9750" s="2">
        <f t="array" ref="L9750">XLOOKUP('Transaction Data'!$G9750,Product_Code,Unit_Price)</f>
        <v>28</v>
      </c>
      <c r="M9750" s="3">
        <f>'Transaction Data'!$F9750*'Transaction Data'!$K9750</f>
        <v>868</v>
      </c>
      <c r="N9750" s="3">
        <f>'Transaction Data'!$F9750*'Transaction Data'!$L9750</f>
        <v>1736</v>
      </c>
      <c r="O9750" s="3">
        <f>'Transaction Data'!$N9750-'Transaction Data'!$M9750</f>
        <v>868</v>
      </c>
      <c r="P9750" s="2">
        <f>DATEDIF('Transaction Data'!$D9750,'Transaction Data'!$A9750,"y")</f>
        <v>77</v>
      </c>
      <c r="Q9750" s="2" t="str">
        <f>FLOOR('Transaction Data'!$P9750,15)&amp;"-"&amp;FLOOR('Transaction Data'!$P9750,15)+14</f>
        <v>75-89</v>
      </c>
      <c r="R9750" s="2" t="str">
        <f>IF('Transaction Data'!$L9750&lt;=10,"Less Expensive","Expensive")</f>
        <v>Expensive</v>
      </c>
      <c r="S9750" s="4">
        <f>WEEKDAY('Transaction Data'!$A9750)</f>
        <v>7</v>
      </c>
      <c r="T9750" s="2" t="str">
        <f>IF(WEEKDAY('Transaction Data'!$A9750,2)&lt;6,"Weekday","Weekend")</f>
        <v>Weekend</v>
      </c>
    </row>
    <row r="9751" ht="15.75" customHeight="1">
      <c r="A9751" s="1">
        <v>45346.0</v>
      </c>
      <c r="B9751" s="2" t="s">
        <v>8892</v>
      </c>
      <c r="C9751" s="2" t="s">
        <v>65</v>
      </c>
      <c r="D9751" s="1">
        <v>27572.0</v>
      </c>
      <c r="E9751" s="2" t="s">
        <v>22</v>
      </c>
      <c r="F9751" s="2">
        <v>310.0</v>
      </c>
      <c r="G9751" s="2" t="s">
        <v>48</v>
      </c>
      <c r="H9751" s="2" t="s">
        <v>45</v>
      </c>
      <c r="I9751" s="2" t="s">
        <v>30</v>
      </c>
      <c r="J9751" s="2" t="str">
        <f t="array" ref="J9751">XLOOKUP('Transaction Data'!$G9751,Product_Code,Biscuit_Brand)</f>
        <v>Lemon Crisps</v>
      </c>
      <c r="K9751" s="2">
        <f t="array" ref="K9751">XLOOKUP('Transaction Data'!$G9751,Product_Code,Cost)</f>
        <v>7</v>
      </c>
      <c r="L9751" s="2">
        <f t="array" ref="L9751">XLOOKUP('Transaction Data'!$G9751,Product_Code,Unit_Price)</f>
        <v>9</v>
      </c>
      <c r="M9751" s="3">
        <f>'Transaction Data'!$F9751*'Transaction Data'!$K9751</f>
        <v>2170</v>
      </c>
      <c r="N9751" s="3">
        <f>'Transaction Data'!$F9751*'Transaction Data'!$L9751</f>
        <v>2790</v>
      </c>
      <c r="O9751" s="3">
        <f>'Transaction Data'!$N9751-'Transaction Data'!$M9751</f>
        <v>620</v>
      </c>
      <c r="P9751" s="2">
        <f>DATEDIF('Transaction Data'!$D9751,'Transaction Data'!$A9751,"y")</f>
        <v>48</v>
      </c>
      <c r="Q9751" s="2" t="str">
        <f>FLOOR('Transaction Data'!$P9751,15)&amp;"-"&amp;FLOOR('Transaction Data'!$P9751,15)+14</f>
        <v>45-59</v>
      </c>
      <c r="R9751" s="2" t="str">
        <f>IF('Transaction Data'!$L9751&lt;=10,"Less Expensive","Expensive")</f>
        <v>Less Expensive</v>
      </c>
      <c r="S9751" s="4">
        <f>WEEKDAY('Transaction Data'!$A9751)</f>
        <v>7</v>
      </c>
      <c r="T9751" s="2" t="str">
        <f>IF(WEEKDAY('Transaction Data'!$A9751,2)&lt;6,"Weekday","Weekend")</f>
        <v>Weekend</v>
      </c>
    </row>
    <row r="9752" ht="15.75" customHeight="1">
      <c r="A9752" s="1">
        <v>45364.0</v>
      </c>
      <c r="B9752" s="2" t="s">
        <v>8893</v>
      </c>
      <c r="C9752" s="2" t="s">
        <v>78</v>
      </c>
      <c r="D9752" s="1">
        <v>30756.0</v>
      </c>
      <c r="E9752" s="2" t="s">
        <v>22</v>
      </c>
      <c r="F9752" s="2">
        <v>398.0</v>
      </c>
      <c r="G9752" s="2" t="s">
        <v>33</v>
      </c>
      <c r="H9752" s="2" t="s">
        <v>24</v>
      </c>
      <c r="I9752" s="2" t="s">
        <v>25</v>
      </c>
      <c r="J9752" s="2" t="str">
        <f t="array" ref="J9752">XLOOKUP('Transaction Data'!$G9752,Product_Code,Biscuit_Brand)</f>
        <v>Caramel Biscuits</v>
      </c>
      <c r="K9752" s="2">
        <f t="array" ref="K9752">XLOOKUP('Transaction Data'!$G9752,Product_Code,Cost)</f>
        <v>18</v>
      </c>
      <c r="L9752" s="2">
        <f t="array" ref="L9752">XLOOKUP('Transaction Data'!$G9752,Product_Code,Unit_Price)</f>
        <v>22</v>
      </c>
      <c r="M9752" s="3">
        <f>'Transaction Data'!$F9752*'Transaction Data'!$K9752</f>
        <v>7164</v>
      </c>
      <c r="N9752" s="3">
        <f>'Transaction Data'!$F9752*'Transaction Data'!$L9752</f>
        <v>8756</v>
      </c>
      <c r="O9752" s="3">
        <f>'Transaction Data'!$N9752-'Transaction Data'!$M9752</f>
        <v>1592</v>
      </c>
      <c r="P9752" s="2">
        <f>DATEDIF('Transaction Data'!$D9752,'Transaction Data'!$A9752,"y")</f>
        <v>39</v>
      </c>
      <c r="Q9752" s="2" t="str">
        <f>FLOOR('Transaction Data'!$P9752,15)&amp;"-"&amp;FLOOR('Transaction Data'!$P9752,15)+14</f>
        <v>30-44</v>
      </c>
      <c r="R9752" s="2" t="str">
        <f>IF('Transaction Data'!$L9752&lt;=10,"Less Expensive","Expensive")</f>
        <v>Expensive</v>
      </c>
      <c r="S9752" s="4">
        <f>WEEKDAY('Transaction Data'!$A9752)</f>
        <v>4</v>
      </c>
      <c r="T9752" s="2" t="str">
        <f>IF(WEEKDAY('Transaction Data'!$A9752,2)&lt;6,"Weekday","Weekend")</f>
        <v>Weekday</v>
      </c>
    </row>
    <row r="9753" ht="15.75" customHeight="1">
      <c r="A9753" s="1">
        <v>45420.0</v>
      </c>
      <c r="B9753" s="2" t="s">
        <v>3654</v>
      </c>
      <c r="C9753" s="2" t="s">
        <v>69</v>
      </c>
      <c r="D9753" s="1">
        <v>25791.0</v>
      </c>
      <c r="E9753" s="2" t="s">
        <v>22</v>
      </c>
      <c r="F9753" s="2">
        <v>460.0</v>
      </c>
      <c r="G9753" s="2" t="s">
        <v>55</v>
      </c>
      <c r="H9753" s="2" t="s">
        <v>29</v>
      </c>
      <c r="I9753" s="2" t="s">
        <v>30</v>
      </c>
      <c r="J9753" s="2" t="str">
        <f t="array" ref="J9753">XLOOKUP('Transaction Data'!$G9753,Product_Code,Biscuit_Brand)</f>
        <v>Vanilla Wafers</v>
      </c>
      <c r="K9753" s="2">
        <f t="array" ref="K9753">XLOOKUP('Transaction Data'!$G9753,Product_Code,Cost)</f>
        <v>18</v>
      </c>
      <c r="L9753" s="2">
        <f t="array" ref="L9753">XLOOKUP('Transaction Data'!$G9753,Product_Code,Unit_Price)</f>
        <v>36</v>
      </c>
      <c r="M9753" s="3">
        <f>'Transaction Data'!$F9753*'Transaction Data'!$K9753</f>
        <v>8280</v>
      </c>
      <c r="N9753" s="3">
        <f>'Transaction Data'!$F9753*'Transaction Data'!$L9753</f>
        <v>16560</v>
      </c>
      <c r="O9753" s="3">
        <f>'Transaction Data'!$N9753-'Transaction Data'!$M9753</f>
        <v>8280</v>
      </c>
      <c r="P9753" s="2">
        <f>DATEDIF('Transaction Data'!$D9753,'Transaction Data'!$A9753,"y")</f>
        <v>53</v>
      </c>
      <c r="Q9753" s="2" t="str">
        <f>FLOOR('Transaction Data'!$P9753,15)&amp;"-"&amp;FLOOR('Transaction Data'!$P9753,15)+14</f>
        <v>45-59</v>
      </c>
      <c r="R9753" s="2" t="str">
        <f>IF('Transaction Data'!$L9753&lt;=10,"Less Expensive","Expensive")</f>
        <v>Expensive</v>
      </c>
      <c r="S9753" s="4">
        <f>WEEKDAY('Transaction Data'!$A9753)</f>
        <v>4</v>
      </c>
      <c r="T9753" s="2" t="str">
        <f>IF(WEEKDAY('Transaction Data'!$A9753,2)&lt;6,"Weekday","Weekend")</f>
        <v>Weekday</v>
      </c>
    </row>
    <row r="9754" ht="15.75" customHeight="1">
      <c r="A9754" s="1">
        <v>45349.0</v>
      </c>
      <c r="B9754" s="2" t="s">
        <v>8894</v>
      </c>
      <c r="C9754" s="2" t="s">
        <v>54</v>
      </c>
      <c r="D9754" s="1">
        <v>25501.0</v>
      </c>
      <c r="E9754" s="2" t="s">
        <v>63</v>
      </c>
      <c r="F9754" s="2">
        <v>251.0</v>
      </c>
      <c r="G9754" s="2" t="s">
        <v>23</v>
      </c>
      <c r="H9754" s="2" t="s">
        <v>29</v>
      </c>
      <c r="I9754" s="2" t="s">
        <v>25</v>
      </c>
      <c r="J9754" s="2" t="str">
        <f t="array" ref="J9754">XLOOKUP('Transaction Data'!$G9754,Product_Code,Biscuit_Brand)</f>
        <v>Cinnamon Swirls</v>
      </c>
      <c r="K9754" s="2">
        <f t="array" ref="K9754">XLOOKUP('Transaction Data'!$G9754,Product_Code,Cost)</f>
        <v>10</v>
      </c>
      <c r="L9754" s="2">
        <f t="array" ref="L9754">XLOOKUP('Transaction Data'!$G9754,Product_Code,Unit_Price)</f>
        <v>14</v>
      </c>
      <c r="M9754" s="3">
        <f>'Transaction Data'!$F9754*'Transaction Data'!$K9754</f>
        <v>2510</v>
      </c>
      <c r="N9754" s="3">
        <f>'Transaction Data'!$F9754*'Transaction Data'!$L9754</f>
        <v>3514</v>
      </c>
      <c r="O9754" s="3">
        <f>'Transaction Data'!$N9754-'Transaction Data'!$M9754</f>
        <v>1004</v>
      </c>
      <c r="P9754" s="2">
        <f>DATEDIF('Transaction Data'!$D9754,'Transaction Data'!$A9754,"y")</f>
        <v>54</v>
      </c>
      <c r="Q9754" s="2" t="str">
        <f>FLOOR('Transaction Data'!$P9754,15)&amp;"-"&amp;FLOOR('Transaction Data'!$P9754,15)+14</f>
        <v>45-59</v>
      </c>
      <c r="R9754" s="2" t="str">
        <f>IF('Transaction Data'!$L9754&lt;=10,"Less Expensive","Expensive")</f>
        <v>Expensive</v>
      </c>
      <c r="S9754" s="4">
        <f>WEEKDAY('Transaction Data'!$A9754)</f>
        <v>3</v>
      </c>
      <c r="T9754" s="2" t="str">
        <f>IF(WEEKDAY('Transaction Data'!$A9754,2)&lt;6,"Weekday","Weekend")</f>
        <v>Weekday</v>
      </c>
    </row>
    <row r="9755" ht="15.75" customHeight="1">
      <c r="A9755" s="1">
        <v>45323.0</v>
      </c>
      <c r="B9755" s="2" t="s">
        <v>8895</v>
      </c>
      <c r="C9755" s="2" t="s">
        <v>21</v>
      </c>
      <c r="D9755" s="1">
        <v>24082.0</v>
      </c>
      <c r="E9755" s="2" t="s">
        <v>22</v>
      </c>
      <c r="F9755" s="2">
        <v>96.0</v>
      </c>
      <c r="G9755" s="2" t="s">
        <v>38</v>
      </c>
      <c r="H9755" s="2" t="s">
        <v>34</v>
      </c>
      <c r="I9755" s="2" t="s">
        <v>25</v>
      </c>
      <c r="J9755" s="2" t="str">
        <f t="array" ref="J9755">XLOOKUP('Transaction Data'!$G9755,Product_Code,Biscuit_Brand)</f>
        <v>Ginger Snaps</v>
      </c>
      <c r="K9755" s="2">
        <f t="array" ref="K9755">XLOOKUP('Transaction Data'!$G9755,Product_Code,Cost)</f>
        <v>14</v>
      </c>
      <c r="L9755" s="2">
        <f t="array" ref="L9755">XLOOKUP('Transaction Data'!$G9755,Product_Code,Unit_Price)</f>
        <v>28</v>
      </c>
      <c r="M9755" s="3">
        <f>'Transaction Data'!$F9755*'Transaction Data'!$K9755</f>
        <v>1344</v>
      </c>
      <c r="N9755" s="3">
        <f>'Transaction Data'!$F9755*'Transaction Data'!$L9755</f>
        <v>2688</v>
      </c>
      <c r="O9755" s="3">
        <f>'Transaction Data'!$N9755-'Transaction Data'!$M9755</f>
        <v>1344</v>
      </c>
      <c r="P9755" s="2">
        <f>DATEDIF('Transaction Data'!$D9755,'Transaction Data'!$A9755,"y")</f>
        <v>58</v>
      </c>
      <c r="Q9755" s="2" t="str">
        <f>FLOOR('Transaction Data'!$P9755,15)&amp;"-"&amp;FLOOR('Transaction Data'!$P9755,15)+14</f>
        <v>45-59</v>
      </c>
      <c r="R9755" s="2" t="str">
        <f>IF('Transaction Data'!$L9755&lt;=10,"Less Expensive","Expensive")</f>
        <v>Expensive</v>
      </c>
      <c r="S9755" s="4">
        <f>WEEKDAY('Transaction Data'!$A9755)</f>
        <v>5</v>
      </c>
      <c r="T9755" s="2" t="str">
        <f>IF(WEEKDAY('Transaction Data'!$A9755,2)&lt;6,"Weekday","Weekend")</f>
        <v>Weekday</v>
      </c>
    </row>
    <row r="9756" ht="15.75" customHeight="1">
      <c r="A9756" s="1">
        <v>45342.0</v>
      </c>
      <c r="B9756" s="2" t="s">
        <v>8896</v>
      </c>
      <c r="C9756" s="2" t="s">
        <v>69</v>
      </c>
      <c r="D9756" s="1">
        <v>28248.0</v>
      </c>
      <c r="E9756" s="2" t="s">
        <v>63</v>
      </c>
      <c r="F9756" s="2">
        <v>172.0</v>
      </c>
      <c r="G9756" s="2" t="s">
        <v>57</v>
      </c>
      <c r="H9756" s="2" t="s">
        <v>24</v>
      </c>
      <c r="I9756" s="2" t="s">
        <v>25</v>
      </c>
      <c r="J9756" s="2" t="str">
        <f t="array" ref="J9756">XLOOKUP('Transaction Data'!$G9756,Product_Code,Biscuit_Brand)</f>
        <v>Oatmeal Cookies</v>
      </c>
      <c r="K9756" s="2">
        <f t="array" ref="K9756">XLOOKUP('Transaction Data'!$G9756,Product_Code,Cost)</f>
        <v>19</v>
      </c>
      <c r="L9756" s="2">
        <f t="array" ref="L9756">XLOOKUP('Transaction Data'!$G9756,Product_Code,Unit_Price)</f>
        <v>23</v>
      </c>
      <c r="M9756" s="3">
        <f>'Transaction Data'!$F9756*'Transaction Data'!$K9756</f>
        <v>3268</v>
      </c>
      <c r="N9756" s="3">
        <f>'Transaction Data'!$F9756*'Transaction Data'!$L9756</f>
        <v>3956</v>
      </c>
      <c r="O9756" s="3">
        <f>'Transaction Data'!$N9756-'Transaction Data'!$M9756</f>
        <v>688</v>
      </c>
      <c r="P9756" s="2">
        <f>DATEDIF('Transaction Data'!$D9756,'Transaction Data'!$A9756,"y")</f>
        <v>46</v>
      </c>
      <c r="Q9756" s="2" t="str">
        <f>FLOOR('Transaction Data'!$P9756,15)&amp;"-"&amp;FLOOR('Transaction Data'!$P9756,15)+14</f>
        <v>45-59</v>
      </c>
      <c r="R9756" s="2" t="str">
        <f>IF('Transaction Data'!$L9756&lt;=10,"Less Expensive","Expensive")</f>
        <v>Expensive</v>
      </c>
      <c r="S9756" s="4">
        <f>WEEKDAY('Transaction Data'!$A9756)</f>
        <v>3</v>
      </c>
      <c r="T9756" s="2" t="str">
        <f>IF(WEEKDAY('Transaction Data'!$A9756,2)&lt;6,"Weekday","Weekend")</f>
        <v>Weekday</v>
      </c>
    </row>
    <row r="9757" ht="15.75" customHeight="1">
      <c r="A9757" s="1">
        <v>45446.0</v>
      </c>
      <c r="B9757" s="2" t="s">
        <v>8897</v>
      </c>
      <c r="C9757" s="2" t="s">
        <v>32</v>
      </c>
      <c r="D9757" s="1">
        <v>20216.0</v>
      </c>
      <c r="E9757" s="2" t="s">
        <v>37</v>
      </c>
      <c r="F9757" s="2">
        <v>456.0</v>
      </c>
      <c r="G9757" s="2" t="s">
        <v>57</v>
      </c>
      <c r="H9757" s="2" t="s">
        <v>42</v>
      </c>
      <c r="I9757" s="2" t="s">
        <v>25</v>
      </c>
      <c r="J9757" s="2" t="str">
        <f t="array" ref="J9757">XLOOKUP('Transaction Data'!$G9757,Product_Code,Biscuit_Brand)</f>
        <v>Oatmeal Cookies</v>
      </c>
      <c r="K9757" s="2">
        <f t="array" ref="K9757">XLOOKUP('Transaction Data'!$G9757,Product_Code,Cost)</f>
        <v>19</v>
      </c>
      <c r="L9757" s="2">
        <f t="array" ref="L9757">XLOOKUP('Transaction Data'!$G9757,Product_Code,Unit_Price)</f>
        <v>23</v>
      </c>
      <c r="M9757" s="3">
        <f>'Transaction Data'!$F9757*'Transaction Data'!$K9757</f>
        <v>8664</v>
      </c>
      <c r="N9757" s="3">
        <f>'Transaction Data'!$F9757*'Transaction Data'!$L9757</f>
        <v>10488</v>
      </c>
      <c r="O9757" s="3">
        <f>'Transaction Data'!$N9757-'Transaction Data'!$M9757</f>
        <v>1824</v>
      </c>
      <c r="P9757" s="2">
        <f>DATEDIF('Transaction Data'!$D9757,'Transaction Data'!$A9757,"y")</f>
        <v>69</v>
      </c>
      <c r="Q9757" s="2" t="str">
        <f>FLOOR('Transaction Data'!$P9757,15)&amp;"-"&amp;FLOOR('Transaction Data'!$P9757,15)+14</f>
        <v>60-74</v>
      </c>
      <c r="R9757" s="2" t="str">
        <f>IF('Transaction Data'!$L9757&lt;=10,"Less Expensive","Expensive")</f>
        <v>Expensive</v>
      </c>
      <c r="S9757" s="4">
        <f>WEEKDAY('Transaction Data'!$A9757)</f>
        <v>2</v>
      </c>
      <c r="T9757" s="2" t="str">
        <f>IF(WEEKDAY('Transaction Data'!$A9757,2)&lt;6,"Weekday","Weekend")</f>
        <v>Weekday</v>
      </c>
    </row>
    <row r="9758" ht="15.75" customHeight="1">
      <c r="A9758" s="1">
        <v>45319.0</v>
      </c>
      <c r="B9758" s="2" t="s">
        <v>8898</v>
      </c>
      <c r="C9758" s="2" t="s">
        <v>65</v>
      </c>
      <c r="D9758" s="1">
        <v>19032.0</v>
      </c>
      <c r="E9758" s="2" t="s">
        <v>63</v>
      </c>
      <c r="F9758" s="2">
        <v>108.0</v>
      </c>
      <c r="G9758" s="2" t="s">
        <v>38</v>
      </c>
      <c r="H9758" s="2" t="s">
        <v>45</v>
      </c>
      <c r="I9758" s="2" t="s">
        <v>25</v>
      </c>
      <c r="J9758" s="2" t="str">
        <f t="array" ref="J9758">XLOOKUP('Transaction Data'!$G9758,Product_Code,Biscuit_Brand)</f>
        <v>Ginger Snaps</v>
      </c>
      <c r="K9758" s="2">
        <f t="array" ref="K9758">XLOOKUP('Transaction Data'!$G9758,Product_Code,Cost)</f>
        <v>14</v>
      </c>
      <c r="L9758" s="2">
        <f t="array" ref="L9758">XLOOKUP('Transaction Data'!$G9758,Product_Code,Unit_Price)</f>
        <v>28</v>
      </c>
      <c r="M9758" s="3">
        <f>'Transaction Data'!$F9758*'Transaction Data'!$K9758</f>
        <v>1512</v>
      </c>
      <c r="N9758" s="3">
        <f>'Transaction Data'!$F9758*'Transaction Data'!$L9758</f>
        <v>3024</v>
      </c>
      <c r="O9758" s="3">
        <f>'Transaction Data'!$N9758-'Transaction Data'!$M9758</f>
        <v>1512</v>
      </c>
      <c r="P9758" s="2">
        <f>DATEDIF('Transaction Data'!$D9758,'Transaction Data'!$A9758,"y")</f>
        <v>71</v>
      </c>
      <c r="Q9758" s="2" t="str">
        <f>FLOOR('Transaction Data'!$P9758,15)&amp;"-"&amp;FLOOR('Transaction Data'!$P9758,15)+14</f>
        <v>60-74</v>
      </c>
      <c r="R9758" s="2" t="str">
        <f>IF('Transaction Data'!$L9758&lt;=10,"Less Expensive","Expensive")</f>
        <v>Expensive</v>
      </c>
      <c r="S9758" s="4">
        <f>WEEKDAY('Transaction Data'!$A9758)</f>
        <v>1</v>
      </c>
      <c r="T9758" s="2" t="str">
        <f>IF(WEEKDAY('Transaction Data'!$A9758,2)&lt;6,"Weekday","Weekend")</f>
        <v>Weekend</v>
      </c>
    </row>
    <row r="9759" ht="15.75" customHeight="1">
      <c r="A9759" s="1">
        <v>45413.0</v>
      </c>
      <c r="B9759" s="2" t="s">
        <v>8899</v>
      </c>
      <c r="C9759" s="2" t="s">
        <v>47</v>
      </c>
      <c r="D9759" s="1">
        <v>24002.0</v>
      </c>
      <c r="E9759" s="2" t="s">
        <v>63</v>
      </c>
      <c r="F9759" s="2">
        <v>169.0</v>
      </c>
      <c r="G9759" s="2" t="s">
        <v>33</v>
      </c>
      <c r="H9759" s="2" t="s">
        <v>24</v>
      </c>
      <c r="I9759" s="2" t="s">
        <v>25</v>
      </c>
      <c r="J9759" s="2" t="str">
        <f t="array" ref="J9759">XLOOKUP('Transaction Data'!$G9759,Product_Code,Biscuit_Brand)</f>
        <v>Caramel Biscuits</v>
      </c>
      <c r="K9759" s="2">
        <f t="array" ref="K9759">XLOOKUP('Transaction Data'!$G9759,Product_Code,Cost)</f>
        <v>18</v>
      </c>
      <c r="L9759" s="2">
        <f t="array" ref="L9759">XLOOKUP('Transaction Data'!$G9759,Product_Code,Unit_Price)</f>
        <v>22</v>
      </c>
      <c r="M9759" s="3">
        <f>'Transaction Data'!$F9759*'Transaction Data'!$K9759</f>
        <v>3042</v>
      </c>
      <c r="N9759" s="3">
        <f>'Transaction Data'!$F9759*'Transaction Data'!$L9759</f>
        <v>3718</v>
      </c>
      <c r="O9759" s="3">
        <f>'Transaction Data'!$N9759-'Transaction Data'!$M9759</f>
        <v>676</v>
      </c>
      <c r="P9759" s="2">
        <f>DATEDIF('Transaction Data'!$D9759,'Transaction Data'!$A9759,"y")</f>
        <v>58</v>
      </c>
      <c r="Q9759" s="2" t="str">
        <f>FLOOR('Transaction Data'!$P9759,15)&amp;"-"&amp;FLOOR('Transaction Data'!$P9759,15)+14</f>
        <v>45-59</v>
      </c>
      <c r="R9759" s="2" t="str">
        <f>IF('Transaction Data'!$L9759&lt;=10,"Less Expensive","Expensive")</f>
        <v>Expensive</v>
      </c>
      <c r="S9759" s="4">
        <f>WEEKDAY('Transaction Data'!$A9759)</f>
        <v>4</v>
      </c>
      <c r="T9759" s="2" t="str">
        <f>IF(WEEKDAY('Transaction Data'!$A9759,2)&lt;6,"Weekday","Weekend")</f>
        <v>Weekday</v>
      </c>
    </row>
    <row r="9760" ht="15.75" customHeight="1">
      <c r="A9760" s="1">
        <v>45406.0</v>
      </c>
      <c r="B9760" s="2" t="s">
        <v>8900</v>
      </c>
      <c r="C9760" s="2" t="s">
        <v>51</v>
      </c>
      <c r="D9760" s="1">
        <v>20307.0</v>
      </c>
      <c r="E9760" s="2" t="s">
        <v>27</v>
      </c>
      <c r="F9760" s="2">
        <v>120.0</v>
      </c>
      <c r="G9760" s="2" t="s">
        <v>60</v>
      </c>
      <c r="H9760" s="2" t="s">
        <v>29</v>
      </c>
      <c r="I9760" s="2" t="s">
        <v>25</v>
      </c>
      <c r="J9760" s="2" t="str">
        <f t="array" ref="J9760">XLOOKUP('Transaction Data'!$G9760,Product_Code,Biscuit_Brand)</f>
        <v>Peanut Butter Bites</v>
      </c>
      <c r="K9760" s="2">
        <f t="array" ref="K9760">XLOOKUP('Transaction Data'!$G9760,Product_Code,Cost)</f>
        <v>5</v>
      </c>
      <c r="L9760" s="2">
        <f t="array" ref="L9760">XLOOKUP('Transaction Data'!$G9760,Product_Code,Unit_Price)</f>
        <v>7</v>
      </c>
      <c r="M9760" s="3">
        <f>'Transaction Data'!$F9760*'Transaction Data'!$K9760</f>
        <v>600</v>
      </c>
      <c r="N9760" s="3">
        <f>'Transaction Data'!$F9760*'Transaction Data'!$L9760</f>
        <v>840</v>
      </c>
      <c r="O9760" s="3">
        <f>'Transaction Data'!$N9760-'Transaction Data'!$M9760</f>
        <v>240</v>
      </c>
      <c r="P9760" s="2">
        <f>DATEDIF('Transaction Data'!$D9760,'Transaction Data'!$A9760,"y")</f>
        <v>68</v>
      </c>
      <c r="Q9760" s="2" t="str">
        <f>FLOOR('Transaction Data'!$P9760,15)&amp;"-"&amp;FLOOR('Transaction Data'!$P9760,15)+14</f>
        <v>60-74</v>
      </c>
      <c r="R9760" s="2" t="str">
        <f>IF('Transaction Data'!$L9760&lt;=10,"Less Expensive","Expensive")</f>
        <v>Less Expensive</v>
      </c>
      <c r="S9760" s="4">
        <f>WEEKDAY('Transaction Data'!$A9760)</f>
        <v>4</v>
      </c>
      <c r="T9760" s="2" t="str">
        <f>IF(WEEKDAY('Transaction Data'!$A9760,2)&lt;6,"Weekday","Weekend")</f>
        <v>Weekday</v>
      </c>
    </row>
    <row r="9761" ht="15.75" customHeight="1">
      <c r="A9761" s="1">
        <v>45390.0</v>
      </c>
      <c r="B9761" s="2" t="s">
        <v>3181</v>
      </c>
      <c r="C9761" s="2" t="s">
        <v>47</v>
      </c>
      <c r="D9761" s="1">
        <v>18515.0</v>
      </c>
      <c r="E9761" s="2" t="s">
        <v>37</v>
      </c>
      <c r="F9761" s="2">
        <v>417.0</v>
      </c>
      <c r="G9761" s="2" t="s">
        <v>48</v>
      </c>
      <c r="H9761" s="2" t="s">
        <v>29</v>
      </c>
      <c r="I9761" s="2" t="s">
        <v>25</v>
      </c>
      <c r="J9761" s="2" t="str">
        <f t="array" ref="J9761">XLOOKUP('Transaction Data'!$G9761,Product_Code,Biscuit_Brand)</f>
        <v>Lemon Crisps</v>
      </c>
      <c r="K9761" s="2">
        <f t="array" ref="K9761">XLOOKUP('Transaction Data'!$G9761,Product_Code,Cost)</f>
        <v>7</v>
      </c>
      <c r="L9761" s="2">
        <f t="array" ref="L9761">XLOOKUP('Transaction Data'!$G9761,Product_Code,Unit_Price)</f>
        <v>9</v>
      </c>
      <c r="M9761" s="3">
        <f>'Transaction Data'!$F9761*'Transaction Data'!$K9761</f>
        <v>2919</v>
      </c>
      <c r="N9761" s="3">
        <f>'Transaction Data'!$F9761*'Transaction Data'!$L9761</f>
        <v>3753</v>
      </c>
      <c r="O9761" s="3">
        <f>'Transaction Data'!$N9761-'Transaction Data'!$M9761</f>
        <v>834</v>
      </c>
      <c r="P9761" s="2">
        <f>DATEDIF('Transaction Data'!$D9761,'Transaction Data'!$A9761,"y")</f>
        <v>73</v>
      </c>
      <c r="Q9761" s="2" t="str">
        <f>FLOOR('Transaction Data'!$P9761,15)&amp;"-"&amp;FLOOR('Transaction Data'!$P9761,15)+14</f>
        <v>60-74</v>
      </c>
      <c r="R9761" s="2" t="str">
        <f>IF('Transaction Data'!$L9761&lt;=10,"Less Expensive","Expensive")</f>
        <v>Less Expensive</v>
      </c>
      <c r="S9761" s="4">
        <f>WEEKDAY('Transaction Data'!$A9761)</f>
        <v>2</v>
      </c>
      <c r="T9761" s="2" t="str">
        <f>IF(WEEKDAY('Transaction Data'!$A9761,2)&lt;6,"Weekday","Weekend")</f>
        <v>Weekday</v>
      </c>
    </row>
    <row r="9762" ht="15.75" customHeight="1">
      <c r="A9762" s="1">
        <v>45504.0</v>
      </c>
      <c r="B9762" s="2" t="s">
        <v>8901</v>
      </c>
      <c r="C9762" s="2" t="s">
        <v>51</v>
      </c>
      <c r="D9762" s="1">
        <v>26225.0</v>
      </c>
      <c r="E9762" s="2" t="s">
        <v>27</v>
      </c>
      <c r="F9762" s="2">
        <v>300.0</v>
      </c>
      <c r="G9762" s="2" t="s">
        <v>48</v>
      </c>
      <c r="H9762" s="2" t="s">
        <v>34</v>
      </c>
      <c r="I9762" s="2" t="s">
        <v>25</v>
      </c>
      <c r="J9762" s="2" t="str">
        <f t="array" ref="J9762">XLOOKUP('Transaction Data'!$G9762,Product_Code,Biscuit_Brand)</f>
        <v>Lemon Crisps</v>
      </c>
      <c r="K9762" s="2">
        <f t="array" ref="K9762">XLOOKUP('Transaction Data'!$G9762,Product_Code,Cost)</f>
        <v>7</v>
      </c>
      <c r="L9762" s="2">
        <f t="array" ref="L9762">XLOOKUP('Transaction Data'!$G9762,Product_Code,Unit_Price)</f>
        <v>9</v>
      </c>
      <c r="M9762" s="3">
        <f>'Transaction Data'!$F9762*'Transaction Data'!$K9762</f>
        <v>2100</v>
      </c>
      <c r="N9762" s="3">
        <f>'Transaction Data'!$F9762*'Transaction Data'!$L9762</f>
        <v>2700</v>
      </c>
      <c r="O9762" s="3">
        <f>'Transaction Data'!$N9762-'Transaction Data'!$M9762</f>
        <v>600</v>
      </c>
      <c r="P9762" s="2">
        <f>DATEDIF('Transaction Data'!$D9762,'Transaction Data'!$A9762,"y")</f>
        <v>52</v>
      </c>
      <c r="Q9762" s="2" t="str">
        <f>FLOOR('Transaction Data'!$P9762,15)&amp;"-"&amp;FLOOR('Transaction Data'!$P9762,15)+14</f>
        <v>45-59</v>
      </c>
      <c r="R9762" s="2" t="str">
        <f>IF('Transaction Data'!$L9762&lt;=10,"Less Expensive","Expensive")</f>
        <v>Less Expensive</v>
      </c>
      <c r="S9762" s="4">
        <f>WEEKDAY('Transaction Data'!$A9762)</f>
        <v>4</v>
      </c>
      <c r="T9762" s="2" t="str">
        <f>IF(WEEKDAY('Transaction Data'!$A9762,2)&lt;6,"Weekday","Weekend")</f>
        <v>Weekday</v>
      </c>
    </row>
    <row r="9763" ht="15.75" customHeight="1">
      <c r="A9763" s="1">
        <v>45392.0</v>
      </c>
      <c r="B9763" s="2" t="s">
        <v>8902</v>
      </c>
      <c r="C9763" s="2" t="s">
        <v>51</v>
      </c>
      <c r="D9763" s="1">
        <v>34405.0</v>
      </c>
      <c r="E9763" s="2" t="s">
        <v>27</v>
      </c>
      <c r="F9763" s="2">
        <v>344.0</v>
      </c>
      <c r="G9763" s="2" t="s">
        <v>55</v>
      </c>
      <c r="H9763" s="2" t="s">
        <v>24</v>
      </c>
      <c r="I9763" s="2" t="s">
        <v>25</v>
      </c>
      <c r="J9763" s="2" t="str">
        <f t="array" ref="J9763">XLOOKUP('Transaction Data'!$G9763,Product_Code,Biscuit_Brand)</f>
        <v>Vanilla Wafers</v>
      </c>
      <c r="K9763" s="2">
        <f t="array" ref="K9763">XLOOKUP('Transaction Data'!$G9763,Product_Code,Cost)</f>
        <v>18</v>
      </c>
      <c r="L9763" s="2">
        <f t="array" ref="L9763">XLOOKUP('Transaction Data'!$G9763,Product_Code,Unit_Price)</f>
        <v>36</v>
      </c>
      <c r="M9763" s="3">
        <f>'Transaction Data'!$F9763*'Transaction Data'!$K9763</f>
        <v>6192</v>
      </c>
      <c r="N9763" s="3">
        <f>'Transaction Data'!$F9763*'Transaction Data'!$L9763</f>
        <v>12384</v>
      </c>
      <c r="O9763" s="3">
        <f>'Transaction Data'!$N9763-'Transaction Data'!$M9763</f>
        <v>6192</v>
      </c>
      <c r="P9763" s="2">
        <f>DATEDIF('Transaction Data'!$D9763,'Transaction Data'!$A9763,"y")</f>
        <v>30</v>
      </c>
      <c r="Q9763" s="2" t="str">
        <f>FLOOR('Transaction Data'!$P9763,15)&amp;"-"&amp;FLOOR('Transaction Data'!$P9763,15)+14</f>
        <v>30-44</v>
      </c>
      <c r="R9763" s="2" t="str">
        <f>IF('Transaction Data'!$L9763&lt;=10,"Less Expensive","Expensive")</f>
        <v>Expensive</v>
      </c>
      <c r="S9763" s="4">
        <f>WEEKDAY('Transaction Data'!$A9763)</f>
        <v>4</v>
      </c>
      <c r="T9763" s="2" t="str">
        <f>IF(WEEKDAY('Transaction Data'!$A9763,2)&lt;6,"Weekday","Weekend")</f>
        <v>Weekday</v>
      </c>
    </row>
    <row r="9764" ht="15.75" customHeight="1">
      <c r="A9764" s="1">
        <v>45369.0</v>
      </c>
      <c r="B9764" s="2" t="s">
        <v>8903</v>
      </c>
      <c r="C9764" s="2" t="s">
        <v>69</v>
      </c>
      <c r="D9764" s="1">
        <v>21053.0</v>
      </c>
      <c r="E9764" s="2" t="s">
        <v>63</v>
      </c>
      <c r="F9764" s="2">
        <v>37.0</v>
      </c>
      <c r="G9764" s="2" t="s">
        <v>60</v>
      </c>
      <c r="H9764" s="2" t="s">
        <v>42</v>
      </c>
      <c r="I9764" s="2" t="s">
        <v>25</v>
      </c>
      <c r="J9764" s="2" t="str">
        <f t="array" ref="J9764">XLOOKUP('Transaction Data'!$G9764,Product_Code,Biscuit_Brand)</f>
        <v>Peanut Butter Bites</v>
      </c>
      <c r="K9764" s="2">
        <f t="array" ref="K9764">XLOOKUP('Transaction Data'!$G9764,Product_Code,Cost)</f>
        <v>5</v>
      </c>
      <c r="L9764" s="2">
        <f t="array" ref="L9764">XLOOKUP('Transaction Data'!$G9764,Product_Code,Unit_Price)</f>
        <v>7</v>
      </c>
      <c r="M9764" s="3">
        <f>'Transaction Data'!$F9764*'Transaction Data'!$K9764</f>
        <v>185</v>
      </c>
      <c r="N9764" s="3">
        <f>'Transaction Data'!$F9764*'Transaction Data'!$L9764</f>
        <v>259</v>
      </c>
      <c r="O9764" s="3">
        <f>'Transaction Data'!$N9764-'Transaction Data'!$M9764</f>
        <v>74</v>
      </c>
      <c r="P9764" s="2">
        <f>DATEDIF('Transaction Data'!$D9764,'Transaction Data'!$A9764,"y")</f>
        <v>66</v>
      </c>
      <c r="Q9764" s="2" t="str">
        <f>FLOOR('Transaction Data'!$P9764,15)&amp;"-"&amp;FLOOR('Transaction Data'!$P9764,15)+14</f>
        <v>60-74</v>
      </c>
      <c r="R9764" s="2" t="str">
        <f>IF('Transaction Data'!$L9764&lt;=10,"Less Expensive","Expensive")</f>
        <v>Less Expensive</v>
      </c>
      <c r="S9764" s="4">
        <f>WEEKDAY('Transaction Data'!$A9764)</f>
        <v>2</v>
      </c>
      <c r="T9764" s="2" t="str">
        <f>IF(WEEKDAY('Transaction Data'!$A9764,2)&lt;6,"Weekday","Weekend")</f>
        <v>Weekday</v>
      </c>
    </row>
    <row r="9765" ht="15.75" customHeight="1">
      <c r="A9765" s="1">
        <v>45483.0</v>
      </c>
      <c r="B9765" s="2" t="s">
        <v>8904</v>
      </c>
      <c r="C9765" s="2" t="s">
        <v>65</v>
      </c>
      <c r="D9765" s="1">
        <v>20289.0</v>
      </c>
      <c r="E9765" s="2" t="s">
        <v>37</v>
      </c>
      <c r="F9765" s="2">
        <v>182.0</v>
      </c>
      <c r="G9765" s="2" t="s">
        <v>33</v>
      </c>
      <c r="H9765" s="2" t="s">
        <v>45</v>
      </c>
      <c r="I9765" s="2" t="s">
        <v>25</v>
      </c>
      <c r="J9765" s="2" t="str">
        <f t="array" ref="J9765">XLOOKUP('Transaction Data'!$G9765,Product_Code,Biscuit_Brand)</f>
        <v>Caramel Biscuits</v>
      </c>
      <c r="K9765" s="2">
        <f t="array" ref="K9765">XLOOKUP('Transaction Data'!$G9765,Product_Code,Cost)</f>
        <v>18</v>
      </c>
      <c r="L9765" s="2">
        <f t="array" ref="L9765">XLOOKUP('Transaction Data'!$G9765,Product_Code,Unit_Price)</f>
        <v>22</v>
      </c>
      <c r="M9765" s="3">
        <f>'Transaction Data'!$F9765*'Transaction Data'!$K9765</f>
        <v>3276</v>
      </c>
      <c r="N9765" s="3">
        <f>'Transaction Data'!$F9765*'Transaction Data'!$L9765</f>
        <v>4004</v>
      </c>
      <c r="O9765" s="3">
        <f>'Transaction Data'!$N9765-'Transaction Data'!$M9765</f>
        <v>728</v>
      </c>
      <c r="P9765" s="2">
        <f>DATEDIF('Transaction Data'!$D9765,'Transaction Data'!$A9765,"y")</f>
        <v>68</v>
      </c>
      <c r="Q9765" s="2" t="str">
        <f>FLOOR('Transaction Data'!$P9765,15)&amp;"-"&amp;FLOOR('Transaction Data'!$P9765,15)+14</f>
        <v>60-74</v>
      </c>
      <c r="R9765" s="2" t="str">
        <f>IF('Transaction Data'!$L9765&lt;=10,"Less Expensive","Expensive")</f>
        <v>Expensive</v>
      </c>
      <c r="S9765" s="4">
        <f>WEEKDAY('Transaction Data'!$A9765)</f>
        <v>4</v>
      </c>
      <c r="T9765" s="2" t="str">
        <f>IF(WEEKDAY('Transaction Data'!$A9765,2)&lt;6,"Weekday","Weekend")</f>
        <v>Weekday</v>
      </c>
    </row>
    <row r="9766" ht="15.75" customHeight="1">
      <c r="A9766" s="1">
        <v>45497.0</v>
      </c>
      <c r="B9766" s="2" t="s">
        <v>1539</v>
      </c>
      <c r="C9766" s="2" t="s">
        <v>69</v>
      </c>
      <c r="D9766" s="1">
        <v>23126.0</v>
      </c>
      <c r="E9766" s="2" t="s">
        <v>63</v>
      </c>
      <c r="F9766" s="2">
        <v>375.0</v>
      </c>
      <c r="G9766" s="2" t="s">
        <v>57</v>
      </c>
      <c r="H9766" s="2" t="s">
        <v>24</v>
      </c>
      <c r="I9766" s="2" t="s">
        <v>25</v>
      </c>
      <c r="J9766" s="2" t="str">
        <f t="array" ref="J9766">XLOOKUP('Transaction Data'!$G9766,Product_Code,Biscuit_Brand)</f>
        <v>Oatmeal Cookies</v>
      </c>
      <c r="K9766" s="2">
        <f t="array" ref="K9766">XLOOKUP('Transaction Data'!$G9766,Product_Code,Cost)</f>
        <v>19</v>
      </c>
      <c r="L9766" s="2">
        <f t="array" ref="L9766">XLOOKUP('Transaction Data'!$G9766,Product_Code,Unit_Price)</f>
        <v>23</v>
      </c>
      <c r="M9766" s="3">
        <f>'Transaction Data'!$F9766*'Transaction Data'!$K9766</f>
        <v>7125</v>
      </c>
      <c r="N9766" s="3">
        <f>'Transaction Data'!$F9766*'Transaction Data'!$L9766</f>
        <v>8625</v>
      </c>
      <c r="O9766" s="3">
        <f>'Transaction Data'!$N9766-'Transaction Data'!$M9766</f>
        <v>1500</v>
      </c>
      <c r="P9766" s="2">
        <f>DATEDIF('Transaction Data'!$D9766,'Transaction Data'!$A9766,"y")</f>
        <v>61</v>
      </c>
      <c r="Q9766" s="2" t="str">
        <f>FLOOR('Transaction Data'!$P9766,15)&amp;"-"&amp;FLOOR('Transaction Data'!$P9766,15)+14</f>
        <v>60-74</v>
      </c>
      <c r="R9766" s="2" t="str">
        <f>IF('Transaction Data'!$L9766&lt;=10,"Less Expensive","Expensive")</f>
        <v>Expensive</v>
      </c>
      <c r="S9766" s="4">
        <f>WEEKDAY('Transaction Data'!$A9766)</f>
        <v>4</v>
      </c>
      <c r="T9766" s="2" t="str">
        <f>IF(WEEKDAY('Transaction Data'!$A9766,2)&lt;6,"Weekday","Weekend")</f>
        <v>Weekday</v>
      </c>
    </row>
    <row r="9767" ht="15.75" customHeight="1">
      <c r="A9767" s="1">
        <v>45309.0</v>
      </c>
      <c r="B9767" s="2" t="s">
        <v>8905</v>
      </c>
      <c r="C9767" s="2" t="s">
        <v>51</v>
      </c>
      <c r="D9767" s="1">
        <v>23987.0</v>
      </c>
      <c r="E9767" s="2" t="s">
        <v>27</v>
      </c>
      <c r="F9767" s="2">
        <v>55.0</v>
      </c>
      <c r="G9767" s="2" t="s">
        <v>44</v>
      </c>
      <c r="H9767" s="2" t="s">
        <v>29</v>
      </c>
      <c r="I9767" s="2" t="s">
        <v>25</v>
      </c>
      <c r="J9767" s="2" t="str">
        <f t="array" ref="J9767">XLOOKUP('Transaction Data'!$G9767,Product_Code,Biscuit_Brand)</f>
        <v>Butter Crunch</v>
      </c>
      <c r="K9767" s="2">
        <f t="array" ref="K9767">XLOOKUP('Transaction Data'!$G9767,Product_Code,Cost)</f>
        <v>10</v>
      </c>
      <c r="L9767" s="2">
        <f t="array" ref="L9767">XLOOKUP('Transaction Data'!$G9767,Product_Code,Unit_Price)</f>
        <v>11</v>
      </c>
      <c r="M9767" s="3">
        <f>'Transaction Data'!$F9767*'Transaction Data'!$K9767</f>
        <v>550</v>
      </c>
      <c r="N9767" s="3">
        <f>'Transaction Data'!$F9767*'Transaction Data'!$L9767</f>
        <v>605</v>
      </c>
      <c r="O9767" s="3">
        <f>'Transaction Data'!$N9767-'Transaction Data'!$M9767</f>
        <v>55</v>
      </c>
      <c r="P9767" s="2">
        <f>DATEDIF('Transaction Data'!$D9767,'Transaction Data'!$A9767,"y")</f>
        <v>58</v>
      </c>
      <c r="Q9767" s="2" t="str">
        <f>FLOOR('Transaction Data'!$P9767,15)&amp;"-"&amp;FLOOR('Transaction Data'!$P9767,15)+14</f>
        <v>45-59</v>
      </c>
      <c r="R9767" s="2" t="str">
        <f>IF('Transaction Data'!$L9767&lt;=10,"Less Expensive","Expensive")</f>
        <v>Expensive</v>
      </c>
      <c r="S9767" s="4">
        <f>WEEKDAY('Transaction Data'!$A9767)</f>
        <v>5</v>
      </c>
      <c r="T9767" s="2" t="str">
        <f>IF(WEEKDAY('Transaction Data'!$A9767,2)&lt;6,"Weekday","Weekend")</f>
        <v>Weekday</v>
      </c>
    </row>
    <row r="9768" ht="15.75" customHeight="1">
      <c r="A9768" s="1">
        <v>45415.0</v>
      </c>
      <c r="B9768" s="2" t="s">
        <v>8906</v>
      </c>
      <c r="C9768" s="2" t="s">
        <v>51</v>
      </c>
      <c r="D9768" s="1">
        <v>27834.0</v>
      </c>
      <c r="E9768" s="2" t="s">
        <v>22</v>
      </c>
      <c r="F9768" s="2">
        <v>81.0</v>
      </c>
      <c r="G9768" s="2" t="s">
        <v>48</v>
      </c>
      <c r="H9768" s="2" t="s">
        <v>29</v>
      </c>
      <c r="I9768" s="2" t="s">
        <v>25</v>
      </c>
      <c r="J9768" s="2" t="str">
        <f t="array" ref="J9768">XLOOKUP('Transaction Data'!$G9768,Product_Code,Biscuit_Brand)</f>
        <v>Lemon Crisps</v>
      </c>
      <c r="K9768" s="2">
        <f t="array" ref="K9768">XLOOKUP('Transaction Data'!$G9768,Product_Code,Cost)</f>
        <v>7</v>
      </c>
      <c r="L9768" s="2">
        <f t="array" ref="L9768">XLOOKUP('Transaction Data'!$G9768,Product_Code,Unit_Price)</f>
        <v>9</v>
      </c>
      <c r="M9768" s="3">
        <f>'Transaction Data'!$F9768*'Transaction Data'!$K9768</f>
        <v>567</v>
      </c>
      <c r="N9768" s="3">
        <f>'Transaction Data'!$F9768*'Transaction Data'!$L9768</f>
        <v>729</v>
      </c>
      <c r="O9768" s="3">
        <f>'Transaction Data'!$N9768-'Transaction Data'!$M9768</f>
        <v>162</v>
      </c>
      <c r="P9768" s="2">
        <f>DATEDIF('Transaction Data'!$D9768,'Transaction Data'!$A9768,"y")</f>
        <v>48</v>
      </c>
      <c r="Q9768" s="2" t="str">
        <f>FLOOR('Transaction Data'!$P9768,15)&amp;"-"&amp;FLOOR('Transaction Data'!$P9768,15)+14</f>
        <v>45-59</v>
      </c>
      <c r="R9768" s="2" t="str">
        <f>IF('Transaction Data'!$L9768&lt;=10,"Less Expensive","Expensive")</f>
        <v>Less Expensive</v>
      </c>
      <c r="S9768" s="4">
        <f>WEEKDAY('Transaction Data'!$A9768)</f>
        <v>6</v>
      </c>
      <c r="T9768" s="2" t="str">
        <f>IF(WEEKDAY('Transaction Data'!$A9768,2)&lt;6,"Weekday","Weekend")</f>
        <v>Weekday</v>
      </c>
    </row>
    <row r="9769" ht="15.75" customHeight="1">
      <c r="A9769" s="1">
        <v>45447.0</v>
      </c>
      <c r="B9769" s="2" t="s">
        <v>8907</v>
      </c>
      <c r="C9769" s="2" t="s">
        <v>32</v>
      </c>
      <c r="D9769" s="1">
        <v>27705.0</v>
      </c>
      <c r="E9769" s="2" t="s">
        <v>22</v>
      </c>
      <c r="F9769" s="2">
        <v>42.0</v>
      </c>
      <c r="G9769" s="2" t="s">
        <v>61</v>
      </c>
      <c r="H9769" s="2" t="s">
        <v>34</v>
      </c>
      <c r="I9769" s="2" t="s">
        <v>25</v>
      </c>
      <c r="J9769" s="2" t="str">
        <f t="array" ref="J9769">XLOOKUP('Transaction Data'!$G9769,Product_Code,Biscuit_Brand)</f>
        <v>Choco Delight</v>
      </c>
      <c r="K9769" s="2">
        <f t="array" ref="K9769">XLOOKUP('Transaction Data'!$G9769,Product_Code,Cost)</f>
        <v>3</v>
      </c>
      <c r="L9769" s="2">
        <f t="array" ref="L9769">XLOOKUP('Transaction Data'!$G9769,Product_Code,Unit_Price)</f>
        <v>5</v>
      </c>
      <c r="M9769" s="3">
        <f>'Transaction Data'!$F9769*'Transaction Data'!$K9769</f>
        <v>126</v>
      </c>
      <c r="N9769" s="3">
        <f>'Transaction Data'!$F9769*'Transaction Data'!$L9769</f>
        <v>210</v>
      </c>
      <c r="O9769" s="3">
        <f>'Transaction Data'!$N9769-'Transaction Data'!$M9769</f>
        <v>84</v>
      </c>
      <c r="P9769" s="2">
        <f>DATEDIF('Transaction Data'!$D9769,'Transaction Data'!$A9769,"y")</f>
        <v>48</v>
      </c>
      <c r="Q9769" s="2" t="str">
        <f>FLOOR('Transaction Data'!$P9769,15)&amp;"-"&amp;FLOOR('Transaction Data'!$P9769,15)+14</f>
        <v>45-59</v>
      </c>
      <c r="R9769" s="2" t="str">
        <f>IF('Transaction Data'!$L9769&lt;=10,"Less Expensive","Expensive")</f>
        <v>Less Expensive</v>
      </c>
      <c r="S9769" s="4">
        <f>WEEKDAY('Transaction Data'!$A9769)</f>
        <v>3</v>
      </c>
      <c r="T9769" s="2" t="str">
        <f>IF(WEEKDAY('Transaction Data'!$A9769,2)&lt;6,"Weekday","Weekend")</f>
        <v>Weekday</v>
      </c>
    </row>
    <row r="9770" ht="15.75" customHeight="1">
      <c r="A9770" s="1">
        <v>45384.0</v>
      </c>
      <c r="B9770" s="2" t="s">
        <v>8908</v>
      </c>
      <c r="C9770" s="2" t="s">
        <v>72</v>
      </c>
      <c r="D9770" s="1">
        <v>25688.0</v>
      </c>
      <c r="E9770" s="2" t="s">
        <v>63</v>
      </c>
      <c r="F9770" s="2">
        <v>212.0</v>
      </c>
      <c r="G9770" s="2" t="s">
        <v>38</v>
      </c>
      <c r="H9770" s="2" t="s">
        <v>24</v>
      </c>
      <c r="I9770" s="2" t="s">
        <v>25</v>
      </c>
      <c r="J9770" s="2" t="str">
        <f t="array" ref="J9770">XLOOKUP('Transaction Data'!$G9770,Product_Code,Biscuit_Brand)</f>
        <v>Ginger Snaps</v>
      </c>
      <c r="K9770" s="2">
        <f t="array" ref="K9770">XLOOKUP('Transaction Data'!$G9770,Product_Code,Cost)</f>
        <v>14</v>
      </c>
      <c r="L9770" s="2">
        <f t="array" ref="L9770">XLOOKUP('Transaction Data'!$G9770,Product_Code,Unit_Price)</f>
        <v>28</v>
      </c>
      <c r="M9770" s="3">
        <f>'Transaction Data'!$F9770*'Transaction Data'!$K9770</f>
        <v>2968</v>
      </c>
      <c r="N9770" s="3">
        <f>'Transaction Data'!$F9770*'Transaction Data'!$L9770</f>
        <v>5936</v>
      </c>
      <c r="O9770" s="3">
        <f>'Transaction Data'!$N9770-'Transaction Data'!$M9770</f>
        <v>2968</v>
      </c>
      <c r="P9770" s="2">
        <f>DATEDIF('Transaction Data'!$D9770,'Transaction Data'!$A9770,"y")</f>
        <v>53</v>
      </c>
      <c r="Q9770" s="2" t="str">
        <f>FLOOR('Transaction Data'!$P9770,15)&amp;"-"&amp;FLOOR('Transaction Data'!$P9770,15)+14</f>
        <v>45-59</v>
      </c>
      <c r="R9770" s="2" t="str">
        <f>IF('Transaction Data'!$L9770&lt;=10,"Less Expensive","Expensive")</f>
        <v>Expensive</v>
      </c>
      <c r="S9770" s="4">
        <f>WEEKDAY('Transaction Data'!$A9770)</f>
        <v>3</v>
      </c>
      <c r="T9770" s="2" t="str">
        <f>IF(WEEKDAY('Transaction Data'!$A9770,2)&lt;6,"Weekday","Weekend")</f>
        <v>Weekday</v>
      </c>
    </row>
    <row r="9771" ht="15.75" customHeight="1">
      <c r="A9771" s="1">
        <v>45423.0</v>
      </c>
      <c r="B9771" s="2" t="s">
        <v>8909</v>
      </c>
      <c r="C9771" s="2" t="s">
        <v>78</v>
      </c>
      <c r="D9771" s="1">
        <v>29079.0</v>
      </c>
      <c r="E9771" s="2" t="s">
        <v>37</v>
      </c>
      <c r="F9771" s="2">
        <v>269.0</v>
      </c>
      <c r="G9771" s="2" t="s">
        <v>44</v>
      </c>
      <c r="H9771" s="2" t="s">
        <v>42</v>
      </c>
      <c r="I9771" s="2" t="s">
        <v>25</v>
      </c>
      <c r="J9771" s="2" t="str">
        <f t="array" ref="J9771">XLOOKUP('Transaction Data'!$G9771,Product_Code,Biscuit_Brand)</f>
        <v>Butter Crunch</v>
      </c>
      <c r="K9771" s="2">
        <f t="array" ref="K9771">XLOOKUP('Transaction Data'!$G9771,Product_Code,Cost)</f>
        <v>10</v>
      </c>
      <c r="L9771" s="2">
        <f t="array" ref="L9771">XLOOKUP('Transaction Data'!$G9771,Product_Code,Unit_Price)</f>
        <v>11</v>
      </c>
      <c r="M9771" s="3">
        <f>'Transaction Data'!$F9771*'Transaction Data'!$K9771</f>
        <v>2690</v>
      </c>
      <c r="N9771" s="3">
        <f>'Transaction Data'!$F9771*'Transaction Data'!$L9771</f>
        <v>2959</v>
      </c>
      <c r="O9771" s="3">
        <f>'Transaction Data'!$N9771-'Transaction Data'!$M9771</f>
        <v>269</v>
      </c>
      <c r="P9771" s="2">
        <f>DATEDIF('Transaction Data'!$D9771,'Transaction Data'!$A9771,"y")</f>
        <v>44</v>
      </c>
      <c r="Q9771" s="2" t="str">
        <f>FLOOR('Transaction Data'!$P9771,15)&amp;"-"&amp;FLOOR('Transaction Data'!$P9771,15)+14</f>
        <v>30-44</v>
      </c>
      <c r="R9771" s="2" t="str">
        <f>IF('Transaction Data'!$L9771&lt;=10,"Less Expensive","Expensive")</f>
        <v>Expensive</v>
      </c>
      <c r="S9771" s="4">
        <f>WEEKDAY('Transaction Data'!$A9771)</f>
        <v>7</v>
      </c>
      <c r="T9771" s="2" t="str">
        <f>IF(WEEKDAY('Transaction Data'!$A9771,2)&lt;6,"Weekday","Weekend")</f>
        <v>Weekend</v>
      </c>
    </row>
    <row r="9772" ht="15.75" customHeight="1">
      <c r="A9772" s="1">
        <v>45365.0</v>
      </c>
      <c r="B9772" s="2" t="s">
        <v>6266</v>
      </c>
      <c r="C9772" s="2" t="s">
        <v>41</v>
      </c>
      <c r="D9772" s="1">
        <v>36629.0</v>
      </c>
      <c r="E9772" s="2" t="s">
        <v>37</v>
      </c>
      <c r="F9772" s="2">
        <v>238.0</v>
      </c>
      <c r="G9772" s="2" t="s">
        <v>44</v>
      </c>
      <c r="H9772" s="2" t="s">
        <v>45</v>
      </c>
      <c r="I9772" s="2" t="s">
        <v>25</v>
      </c>
      <c r="J9772" s="2" t="str">
        <f t="array" ref="J9772">XLOOKUP('Transaction Data'!$G9772,Product_Code,Biscuit_Brand)</f>
        <v>Butter Crunch</v>
      </c>
      <c r="K9772" s="2">
        <f t="array" ref="K9772">XLOOKUP('Transaction Data'!$G9772,Product_Code,Cost)</f>
        <v>10</v>
      </c>
      <c r="L9772" s="2">
        <f t="array" ref="L9772">XLOOKUP('Transaction Data'!$G9772,Product_Code,Unit_Price)</f>
        <v>11</v>
      </c>
      <c r="M9772" s="3">
        <f>'Transaction Data'!$F9772*'Transaction Data'!$K9772</f>
        <v>2380</v>
      </c>
      <c r="N9772" s="3">
        <f>'Transaction Data'!$F9772*'Transaction Data'!$L9772</f>
        <v>2618</v>
      </c>
      <c r="O9772" s="3">
        <f>'Transaction Data'!$N9772-'Transaction Data'!$M9772</f>
        <v>238</v>
      </c>
      <c r="P9772" s="2">
        <f>DATEDIF('Transaction Data'!$D9772,'Transaction Data'!$A9772,"y")</f>
        <v>23</v>
      </c>
      <c r="Q9772" s="2" t="str">
        <f>FLOOR('Transaction Data'!$P9772,15)&amp;"-"&amp;FLOOR('Transaction Data'!$P9772,15)+14</f>
        <v>15-29</v>
      </c>
      <c r="R9772" s="2" t="str">
        <f>IF('Transaction Data'!$L9772&lt;=10,"Less Expensive","Expensive")</f>
        <v>Expensive</v>
      </c>
      <c r="S9772" s="4">
        <f>WEEKDAY('Transaction Data'!$A9772)</f>
        <v>5</v>
      </c>
      <c r="T9772" s="2" t="str">
        <f>IF(WEEKDAY('Transaction Data'!$A9772,2)&lt;6,"Weekday","Weekend")</f>
        <v>Weekday</v>
      </c>
    </row>
    <row r="9773" ht="15.75" customHeight="1">
      <c r="A9773" s="1">
        <v>45374.0</v>
      </c>
      <c r="B9773" s="2" t="s">
        <v>8910</v>
      </c>
      <c r="C9773" s="2" t="s">
        <v>51</v>
      </c>
      <c r="D9773" s="1">
        <v>34696.0</v>
      </c>
      <c r="E9773" s="2" t="s">
        <v>22</v>
      </c>
      <c r="F9773" s="2">
        <v>490.0</v>
      </c>
      <c r="G9773" s="2" t="s">
        <v>60</v>
      </c>
      <c r="H9773" s="2" t="s">
        <v>24</v>
      </c>
      <c r="I9773" s="2" t="s">
        <v>30</v>
      </c>
      <c r="J9773" s="2" t="str">
        <f t="array" ref="J9773">XLOOKUP('Transaction Data'!$G9773,Product_Code,Biscuit_Brand)</f>
        <v>Peanut Butter Bites</v>
      </c>
      <c r="K9773" s="2">
        <f t="array" ref="K9773">XLOOKUP('Transaction Data'!$G9773,Product_Code,Cost)</f>
        <v>5</v>
      </c>
      <c r="L9773" s="2">
        <f t="array" ref="L9773">XLOOKUP('Transaction Data'!$G9773,Product_Code,Unit_Price)</f>
        <v>7</v>
      </c>
      <c r="M9773" s="3">
        <f>'Transaction Data'!$F9773*'Transaction Data'!$K9773</f>
        <v>2450</v>
      </c>
      <c r="N9773" s="3">
        <f>'Transaction Data'!$F9773*'Transaction Data'!$L9773</f>
        <v>3430</v>
      </c>
      <c r="O9773" s="3">
        <f>'Transaction Data'!$N9773-'Transaction Data'!$M9773</f>
        <v>980</v>
      </c>
      <c r="P9773" s="2">
        <f>DATEDIF('Transaction Data'!$D9773,'Transaction Data'!$A9773,"y")</f>
        <v>29</v>
      </c>
      <c r="Q9773" s="2" t="str">
        <f>FLOOR('Transaction Data'!$P9773,15)&amp;"-"&amp;FLOOR('Transaction Data'!$P9773,15)+14</f>
        <v>15-29</v>
      </c>
      <c r="R9773" s="2" t="str">
        <f>IF('Transaction Data'!$L9773&lt;=10,"Less Expensive","Expensive")</f>
        <v>Less Expensive</v>
      </c>
      <c r="S9773" s="4">
        <f>WEEKDAY('Transaction Data'!$A9773)</f>
        <v>7</v>
      </c>
      <c r="T9773" s="2" t="str">
        <f>IF(WEEKDAY('Transaction Data'!$A9773,2)&lt;6,"Weekday","Weekend")</f>
        <v>Weekend</v>
      </c>
    </row>
    <row r="9774" ht="15.75" customHeight="1">
      <c r="A9774" s="1">
        <v>45388.0</v>
      </c>
      <c r="B9774" s="2" t="s">
        <v>8911</v>
      </c>
      <c r="C9774" s="2" t="s">
        <v>32</v>
      </c>
      <c r="D9774" s="1">
        <v>21792.0</v>
      </c>
      <c r="E9774" s="2" t="s">
        <v>37</v>
      </c>
      <c r="F9774" s="2">
        <v>399.0</v>
      </c>
      <c r="G9774" s="2" t="s">
        <v>44</v>
      </c>
      <c r="H9774" s="2" t="s">
        <v>29</v>
      </c>
      <c r="I9774" s="2" t="s">
        <v>30</v>
      </c>
      <c r="J9774" s="2" t="str">
        <f t="array" ref="J9774">XLOOKUP('Transaction Data'!$G9774,Product_Code,Biscuit_Brand)</f>
        <v>Butter Crunch</v>
      </c>
      <c r="K9774" s="2">
        <f t="array" ref="K9774">XLOOKUP('Transaction Data'!$G9774,Product_Code,Cost)</f>
        <v>10</v>
      </c>
      <c r="L9774" s="2">
        <f t="array" ref="L9774">XLOOKUP('Transaction Data'!$G9774,Product_Code,Unit_Price)</f>
        <v>11</v>
      </c>
      <c r="M9774" s="3">
        <f>'Transaction Data'!$F9774*'Transaction Data'!$K9774</f>
        <v>3990</v>
      </c>
      <c r="N9774" s="3">
        <f>'Transaction Data'!$F9774*'Transaction Data'!$L9774</f>
        <v>4389</v>
      </c>
      <c r="O9774" s="3">
        <f>'Transaction Data'!$N9774-'Transaction Data'!$M9774</f>
        <v>399</v>
      </c>
      <c r="P9774" s="2">
        <f>DATEDIF('Transaction Data'!$D9774,'Transaction Data'!$A9774,"y")</f>
        <v>64</v>
      </c>
      <c r="Q9774" s="2" t="str">
        <f>FLOOR('Transaction Data'!$P9774,15)&amp;"-"&amp;FLOOR('Transaction Data'!$P9774,15)+14</f>
        <v>60-74</v>
      </c>
      <c r="R9774" s="2" t="str">
        <f>IF('Transaction Data'!$L9774&lt;=10,"Less Expensive","Expensive")</f>
        <v>Expensive</v>
      </c>
      <c r="S9774" s="4">
        <f>WEEKDAY('Transaction Data'!$A9774)</f>
        <v>7</v>
      </c>
      <c r="T9774" s="2" t="str">
        <f>IF(WEEKDAY('Transaction Data'!$A9774,2)&lt;6,"Weekday","Weekend")</f>
        <v>Weekend</v>
      </c>
    </row>
    <row r="9775" ht="15.75" customHeight="1">
      <c r="A9775" s="1">
        <v>45419.0</v>
      </c>
      <c r="B9775" s="2" t="s">
        <v>8912</v>
      </c>
      <c r="C9775" s="2" t="s">
        <v>54</v>
      </c>
      <c r="D9775" s="1">
        <v>17968.0</v>
      </c>
      <c r="E9775" s="2" t="s">
        <v>63</v>
      </c>
      <c r="F9775" s="2">
        <v>483.0</v>
      </c>
      <c r="G9775" s="2" t="s">
        <v>44</v>
      </c>
      <c r="H9775" s="2" t="s">
        <v>29</v>
      </c>
      <c r="I9775" s="2" t="s">
        <v>30</v>
      </c>
      <c r="J9775" s="2" t="str">
        <f t="array" ref="J9775">XLOOKUP('Transaction Data'!$G9775,Product_Code,Biscuit_Brand)</f>
        <v>Butter Crunch</v>
      </c>
      <c r="K9775" s="2">
        <f t="array" ref="K9775">XLOOKUP('Transaction Data'!$G9775,Product_Code,Cost)</f>
        <v>10</v>
      </c>
      <c r="L9775" s="2">
        <f t="array" ref="L9775">XLOOKUP('Transaction Data'!$G9775,Product_Code,Unit_Price)</f>
        <v>11</v>
      </c>
      <c r="M9775" s="3">
        <f>'Transaction Data'!$F9775*'Transaction Data'!$K9775</f>
        <v>4830</v>
      </c>
      <c r="N9775" s="3">
        <f>'Transaction Data'!$F9775*'Transaction Data'!$L9775</f>
        <v>5313</v>
      </c>
      <c r="O9775" s="3">
        <f>'Transaction Data'!$N9775-'Transaction Data'!$M9775</f>
        <v>483</v>
      </c>
      <c r="P9775" s="2">
        <f>DATEDIF('Transaction Data'!$D9775,'Transaction Data'!$A9775,"y")</f>
        <v>75</v>
      </c>
      <c r="Q9775" s="2" t="str">
        <f>FLOOR('Transaction Data'!$P9775,15)&amp;"-"&amp;FLOOR('Transaction Data'!$P9775,15)+14</f>
        <v>75-89</v>
      </c>
      <c r="R9775" s="2" t="str">
        <f>IF('Transaction Data'!$L9775&lt;=10,"Less Expensive","Expensive")</f>
        <v>Expensive</v>
      </c>
      <c r="S9775" s="4">
        <f>WEEKDAY('Transaction Data'!$A9775)</f>
        <v>3</v>
      </c>
      <c r="T9775" s="2" t="str">
        <f>IF(WEEKDAY('Transaction Data'!$A9775,2)&lt;6,"Weekday","Weekend")</f>
        <v>Weekday</v>
      </c>
    </row>
    <row r="9776" ht="15.75" customHeight="1">
      <c r="A9776" s="1">
        <v>45399.0</v>
      </c>
      <c r="B9776" s="2" t="s">
        <v>8913</v>
      </c>
      <c r="C9776" s="2" t="s">
        <v>65</v>
      </c>
      <c r="D9776" s="1">
        <v>31926.0</v>
      </c>
      <c r="E9776" s="2" t="s">
        <v>22</v>
      </c>
      <c r="F9776" s="2">
        <v>371.0</v>
      </c>
      <c r="G9776" s="2" t="s">
        <v>55</v>
      </c>
      <c r="H9776" s="2" t="s">
        <v>34</v>
      </c>
      <c r="I9776" s="2" t="s">
        <v>30</v>
      </c>
      <c r="J9776" s="2" t="str">
        <f t="array" ref="J9776">XLOOKUP('Transaction Data'!$G9776,Product_Code,Biscuit_Brand)</f>
        <v>Vanilla Wafers</v>
      </c>
      <c r="K9776" s="2">
        <f t="array" ref="K9776">XLOOKUP('Transaction Data'!$G9776,Product_Code,Cost)</f>
        <v>18</v>
      </c>
      <c r="L9776" s="2">
        <f t="array" ref="L9776">XLOOKUP('Transaction Data'!$G9776,Product_Code,Unit_Price)</f>
        <v>36</v>
      </c>
      <c r="M9776" s="3">
        <f>'Transaction Data'!$F9776*'Transaction Data'!$K9776</f>
        <v>6678</v>
      </c>
      <c r="N9776" s="3">
        <f>'Transaction Data'!$F9776*'Transaction Data'!$L9776</f>
        <v>13356</v>
      </c>
      <c r="O9776" s="3">
        <f>'Transaction Data'!$N9776-'Transaction Data'!$M9776</f>
        <v>6678</v>
      </c>
      <c r="P9776" s="2">
        <f>DATEDIF('Transaction Data'!$D9776,'Transaction Data'!$A9776,"y")</f>
        <v>36</v>
      </c>
      <c r="Q9776" s="2" t="str">
        <f>FLOOR('Transaction Data'!$P9776,15)&amp;"-"&amp;FLOOR('Transaction Data'!$P9776,15)+14</f>
        <v>30-44</v>
      </c>
      <c r="R9776" s="2" t="str">
        <f>IF('Transaction Data'!$L9776&lt;=10,"Less Expensive","Expensive")</f>
        <v>Expensive</v>
      </c>
      <c r="S9776" s="4">
        <f>WEEKDAY('Transaction Data'!$A9776)</f>
        <v>4</v>
      </c>
      <c r="T9776" s="2" t="str">
        <f>IF(WEEKDAY('Transaction Data'!$A9776,2)&lt;6,"Weekday","Weekend")</f>
        <v>Weekday</v>
      </c>
    </row>
    <row r="9777" ht="15.75" customHeight="1">
      <c r="A9777" s="1">
        <v>45399.0</v>
      </c>
      <c r="B9777" s="2" t="s">
        <v>8914</v>
      </c>
      <c r="C9777" s="2" t="s">
        <v>47</v>
      </c>
      <c r="D9777" s="1">
        <v>28232.0</v>
      </c>
      <c r="E9777" s="2" t="s">
        <v>37</v>
      </c>
      <c r="F9777" s="2">
        <v>347.0</v>
      </c>
      <c r="G9777" s="2" t="s">
        <v>57</v>
      </c>
      <c r="H9777" s="2" t="s">
        <v>24</v>
      </c>
      <c r="I9777" s="2" t="s">
        <v>30</v>
      </c>
      <c r="J9777" s="2" t="str">
        <f t="array" ref="J9777">XLOOKUP('Transaction Data'!$G9777,Product_Code,Biscuit_Brand)</f>
        <v>Oatmeal Cookies</v>
      </c>
      <c r="K9777" s="2">
        <f t="array" ref="K9777">XLOOKUP('Transaction Data'!$G9777,Product_Code,Cost)</f>
        <v>19</v>
      </c>
      <c r="L9777" s="2">
        <f t="array" ref="L9777">XLOOKUP('Transaction Data'!$G9777,Product_Code,Unit_Price)</f>
        <v>23</v>
      </c>
      <c r="M9777" s="3">
        <f>'Transaction Data'!$F9777*'Transaction Data'!$K9777</f>
        <v>6593</v>
      </c>
      <c r="N9777" s="3">
        <f>'Transaction Data'!$F9777*'Transaction Data'!$L9777</f>
        <v>7981</v>
      </c>
      <c r="O9777" s="3">
        <f>'Transaction Data'!$N9777-'Transaction Data'!$M9777</f>
        <v>1388</v>
      </c>
      <c r="P9777" s="2">
        <f>DATEDIF('Transaction Data'!$D9777,'Transaction Data'!$A9777,"y")</f>
        <v>47</v>
      </c>
      <c r="Q9777" s="2" t="str">
        <f>FLOOR('Transaction Data'!$P9777,15)&amp;"-"&amp;FLOOR('Transaction Data'!$P9777,15)+14</f>
        <v>45-59</v>
      </c>
      <c r="R9777" s="2" t="str">
        <f>IF('Transaction Data'!$L9777&lt;=10,"Less Expensive","Expensive")</f>
        <v>Expensive</v>
      </c>
      <c r="S9777" s="4">
        <f>WEEKDAY('Transaction Data'!$A9777)</f>
        <v>4</v>
      </c>
      <c r="T9777" s="2" t="str">
        <f>IF(WEEKDAY('Transaction Data'!$A9777,2)&lt;6,"Weekday","Weekend")</f>
        <v>Weekday</v>
      </c>
    </row>
    <row r="9778" ht="15.75" customHeight="1">
      <c r="A9778" s="1">
        <v>45308.0</v>
      </c>
      <c r="B9778" s="2" t="s">
        <v>8915</v>
      </c>
      <c r="C9778" s="2" t="s">
        <v>72</v>
      </c>
      <c r="D9778" s="1">
        <v>18861.0</v>
      </c>
      <c r="E9778" s="2" t="s">
        <v>63</v>
      </c>
      <c r="F9778" s="2">
        <v>253.0</v>
      </c>
      <c r="G9778" s="2" t="s">
        <v>38</v>
      </c>
      <c r="H9778" s="2" t="s">
        <v>42</v>
      </c>
      <c r="I9778" s="2" t="s">
        <v>30</v>
      </c>
      <c r="J9778" s="2" t="str">
        <f t="array" ref="J9778">XLOOKUP('Transaction Data'!$G9778,Product_Code,Biscuit_Brand)</f>
        <v>Ginger Snaps</v>
      </c>
      <c r="K9778" s="2">
        <f t="array" ref="K9778">XLOOKUP('Transaction Data'!$G9778,Product_Code,Cost)</f>
        <v>14</v>
      </c>
      <c r="L9778" s="2">
        <f t="array" ref="L9778">XLOOKUP('Transaction Data'!$G9778,Product_Code,Unit_Price)</f>
        <v>28</v>
      </c>
      <c r="M9778" s="3">
        <f>'Transaction Data'!$F9778*'Transaction Data'!$K9778</f>
        <v>3542</v>
      </c>
      <c r="N9778" s="3">
        <f>'Transaction Data'!$F9778*'Transaction Data'!$L9778</f>
        <v>7084</v>
      </c>
      <c r="O9778" s="3">
        <f>'Transaction Data'!$N9778-'Transaction Data'!$M9778</f>
        <v>3542</v>
      </c>
      <c r="P9778" s="2">
        <f>DATEDIF('Transaction Data'!$D9778,'Transaction Data'!$A9778,"y")</f>
        <v>72</v>
      </c>
      <c r="Q9778" s="2" t="str">
        <f>FLOOR('Transaction Data'!$P9778,15)&amp;"-"&amp;FLOOR('Transaction Data'!$P9778,15)+14</f>
        <v>60-74</v>
      </c>
      <c r="R9778" s="2" t="str">
        <f>IF('Transaction Data'!$L9778&lt;=10,"Less Expensive","Expensive")</f>
        <v>Expensive</v>
      </c>
      <c r="S9778" s="4">
        <f>WEEKDAY('Transaction Data'!$A9778)</f>
        <v>4</v>
      </c>
      <c r="T9778" s="2" t="str">
        <f>IF(WEEKDAY('Transaction Data'!$A9778,2)&lt;6,"Weekday","Weekend")</f>
        <v>Weekday</v>
      </c>
    </row>
    <row r="9779" ht="15.75" customHeight="1">
      <c r="A9779" s="1">
        <v>45486.0</v>
      </c>
      <c r="B9779" s="2" t="s">
        <v>8916</v>
      </c>
      <c r="C9779" s="2" t="s">
        <v>54</v>
      </c>
      <c r="D9779" s="1">
        <v>27047.0</v>
      </c>
      <c r="E9779" s="2" t="s">
        <v>22</v>
      </c>
      <c r="F9779" s="2">
        <v>18.0</v>
      </c>
      <c r="G9779" s="2" t="s">
        <v>61</v>
      </c>
      <c r="H9779" s="2" t="s">
        <v>45</v>
      </c>
      <c r="I9779" s="2" t="s">
        <v>30</v>
      </c>
      <c r="J9779" s="2" t="str">
        <f t="array" ref="J9779">XLOOKUP('Transaction Data'!$G9779,Product_Code,Biscuit_Brand)</f>
        <v>Choco Delight</v>
      </c>
      <c r="K9779" s="2">
        <f t="array" ref="K9779">XLOOKUP('Transaction Data'!$G9779,Product_Code,Cost)</f>
        <v>3</v>
      </c>
      <c r="L9779" s="2">
        <f t="array" ref="L9779">XLOOKUP('Transaction Data'!$G9779,Product_Code,Unit_Price)</f>
        <v>5</v>
      </c>
      <c r="M9779" s="3">
        <f>'Transaction Data'!$F9779*'Transaction Data'!$K9779</f>
        <v>54</v>
      </c>
      <c r="N9779" s="3">
        <f>'Transaction Data'!$F9779*'Transaction Data'!$L9779</f>
        <v>90</v>
      </c>
      <c r="O9779" s="3">
        <f>'Transaction Data'!$N9779-'Transaction Data'!$M9779</f>
        <v>36</v>
      </c>
      <c r="P9779" s="2">
        <f>DATEDIF('Transaction Data'!$D9779,'Transaction Data'!$A9779,"y")</f>
        <v>50</v>
      </c>
      <c r="Q9779" s="2" t="str">
        <f>FLOOR('Transaction Data'!$P9779,15)&amp;"-"&amp;FLOOR('Transaction Data'!$P9779,15)+14</f>
        <v>45-59</v>
      </c>
      <c r="R9779" s="2" t="str">
        <f>IF('Transaction Data'!$L9779&lt;=10,"Less Expensive","Expensive")</f>
        <v>Less Expensive</v>
      </c>
      <c r="S9779" s="4">
        <f>WEEKDAY('Transaction Data'!$A9779)</f>
        <v>7</v>
      </c>
      <c r="T9779" s="2" t="str">
        <f>IF(WEEKDAY('Transaction Data'!$A9779,2)&lt;6,"Weekday","Weekend")</f>
        <v>Weekend</v>
      </c>
    </row>
    <row r="9780" ht="15.75" customHeight="1">
      <c r="A9780" s="1">
        <v>45426.0</v>
      </c>
      <c r="B9780" s="2" t="s">
        <v>8917</v>
      </c>
      <c r="C9780" s="2" t="s">
        <v>51</v>
      </c>
      <c r="D9780" s="1">
        <v>25487.0</v>
      </c>
      <c r="E9780" s="2" t="s">
        <v>27</v>
      </c>
      <c r="F9780" s="2">
        <v>154.0</v>
      </c>
      <c r="G9780" s="2" t="s">
        <v>55</v>
      </c>
      <c r="H9780" s="2" t="s">
        <v>24</v>
      </c>
      <c r="I9780" s="2" t="s">
        <v>25</v>
      </c>
      <c r="J9780" s="2" t="str">
        <f t="array" ref="J9780">XLOOKUP('Transaction Data'!$G9780,Product_Code,Biscuit_Brand)</f>
        <v>Vanilla Wafers</v>
      </c>
      <c r="K9780" s="2">
        <f t="array" ref="K9780">XLOOKUP('Transaction Data'!$G9780,Product_Code,Cost)</f>
        <v>18</v>
      </c>
      <c r="L9780" s="2">
        <f t="array" ref="L9780">XLOOKUP('Transaction Data'!$G9780,Product_Code,Unit_Price)</f>
        <v>36</v>
      </c>
      <c r="M9780" s="3">
        <f>'Transaction Data'!$F9780*'Transaction Data'!$K9780</f>
        <v>2772</v>
      </c>
      <c r="N9780" s="3">
        <f>'Transaction Data'!$F9780*'Transaction Data'!$L9780</f>
        <v>5544</v>
      </c>
      <c r="O9780" s="3">
        <f>'Transaction Data'!$N9780-'Transaction Data'!$M9780</f>
        <v>2772</v>
      </c>
      <c r="P9780" s="2">
        <f>DATEDIF('Transaction Data'!$D9780,'Transaction Data'!$A9780,"y")</f>
        <v>54</v>
      </c>
      <c r="Q9780" s="2" t="str">
        <f>FLOOR('Transaction Data'!$P9780,15)&amp;"-"&amp;FLOOR('Transaction Data'!$P9780,15)+14</f>
        <v>45-59</v>
      </c>
      <c r="R9780" s="2" t="str">
        <f>IF('Transaction Data'!$L9780&lt;=10,"Less Expensive","Expensive")</f>
        <v>Expensive</v>
      </c>
      <c r="S9780" s="4">
        <f>WEEKDAY('Transaction Data'!$A9780)</f>
        <v>3</v>
      </c>
      <c r="T9780" s="2" t="str">
        <f>IF(WEEKDAY('Transaction Data'!$A9780,2)&lt;6,"Weekday","Weekend")</f>
        <v>Weekday</v>
      </c>
    </row>
    <row r="9781" ht="15.75" customHeight="1">
      <c r="A9781" s="1">
        <v>45357.0</v>
      </c>
      <c r="B9781" s="2" t="s">
        <v>8918</v>
      </c>
      <c r="C9781" s="2" t="s">
        <v>72</v>
      </c>
      <c r="D9781" s="1">
        <v>28075.0</v>
      </c>
      <c r="E9781" s="2" t="s">
        <v>63</v>
      </c>
      <c r="F9781" s="2">
        <v>266.0</v>
      </c>
      <c r="G9781" s="2" t="s">
        <v>55</v>
      </c>
      <c r="H9781" s="2" t="s">
        <v>29</v>
      </c>
      <c r="I9781" s="2" t="s">
        <v>25</v>
      </c>
      <c r="J9781" s="2" t="str">
        <f t="array" ref="J9781">XLOOKUP('Transaction Data'!$G9781,Product_Code,Biscuit_Brand)</f>
        <v>Vanilla Wafers</v>
      </c>
      <c r="K9781" s="2">
        <f t="array" ref="K9781">XLOOKUP('Transaction Data'!$G9781,Product_Code,Cost)</f>
        <v>18</v>
      </c>
      <c r="L9781" s="2">
        <f t="array" ref="L9781">XLOOKUP('Transaction Data'!$G9781,Product_Code,Unit_Price)</f>
        <v>36</v>
      </c>
      <c r="M9781" s="3">
        <f>'Transaction Data'!$F9781*'Transaction Data'!$K9781</f>
        <v>4788</v>
      </c>
      <c r="N9781" s="3">
        <f>'Transaction Data'!$F9781*'Transaction Data'!$L9781</f>
        <v>9576</v>
      </c>
      <c r="O9781" s="3">
        <f>'Transaction Data'!$N9781-'Transaction Data'!$M9781</f>
        <v>4788</v>
      </c>
      <c r="P9781" s="2">
        <f>DATEDIF('Transaction Data'!$D9781,'Transaction Data'!$A9781,"y")</f>
        <v>47</v>
      </c>
      <c r="Q9781" s="2" t="str">
        <f>FLOOR('Transaction Data'!$P9781,15)&amp;"-"&amp;FLOOR('Transaction Data'!$P9781,15)+14</f>
        <v>45-59</v>
      </c>
      <c r="R9781" s="2" t="str">
        <f>IF('Transaction Data'!$L9781&lt;=10,"Less Expensive","Expensive")</f>
        <v>Expensive</v>
      </c>
      <c r="S9781" s="4">
        <f>WEEKDAY('Transaction Data'!$A9781)</f>
        <v>4</v>
      </c>
      <c r="T9781" s="2" t="str">
        <f>IF(WEEKDAY('Transaction Data'!$A9781,2)&lt;6,"Weekday","Weekend")</f>
        <v>Weekday</v>
      </c>
    </row>
    <row r="9782" ht="15.75" customHeight="1">
      <c r="A9782" s="1">
        <v>45329.0</v>
      </c>
      <c r="B9782" s="2" t="s">
        <v>8919</v>
      </c>
      <c r="C9782" s="2" t="s">
        <v>65</v>
      </c>
      <c r="D9782" s="1">
        <v>18973.0</v>
      </c>
      <c r="E9782" s="2" t="s">
        <v>27</v>
      </c>
      <c r="F9782" s="2">
        <v>288.0</v>
      </c>
      <c r="G9782" s="2" t="s">
        <v>38</v>
      </c>
      <c r="H9782" s="2" t="s">
        <v>29</v>
      </c>
      <c r="I9782" s="2" t="s">
        <v>25</v>
      </c>
      <c r="J9782" s="2" t="str">
        <f t="array" ref="J9782">XLOOKUP('Transaction Data'!$G9782,Product_Code,Biscuit_Brand)</f>
        <v>Ginger Snaps</v>
      </c>
      <c r="K9782" s="2">
        <f t="array" ref="K9782">XLOOKUP('Transaction Data'!$G9782,Product_Code,Cost)</f>
        <v>14</v>
      </c>
      <c r="L9782" s="2">
        <f t="array" ref="L9782">XLOOKUP('Transaction Data'!$G9782,Product_Code,Unit_Price)</f>
        <v>28</v>
      </c>
      <c r="M9782" s="3">
        <f>'Transaction Data'!$F9782*'Transaction Data'!$K9782</f>
        <v>4032</v>
      </c>
      <c r="N9782" s="3">
        <f>'Transaction Data'!$F9782*'Transaction Data'!$L9782</f>
        <v>8064</v>
      </c>
      <c r="O9782" s="3">
        <f>'Transaction Data'!$N9782-'Transaction Data'!$M9782</f>
        <v>4032</v>
      </c>
      <c r="P9782" s="2">
        <f>DATEDIF('Transaction Data'!$D9782,'Transaction Data'!$A9782,"y")</f>
        <v>72</v>
      </c>
      <c r="Q9782" s="2" t="str">
        <f>FLOOR('Transaction Data'!$P9782,15)&amp;"-"&amp;FLOOR('Transaction Data'!$P9782,15)+14</f>
        <v>60-74</v>
      </c>
      <c r="R9782" s="2" t="str">
        <f>IF('Transaction Data'!$L9782&lt;=10,"Less Expensive","Expensive")</f>
        <v>Expensive</v>
      </c>
      <c r="S9782" s="4">
        <f>WEEKDAY('Transaction Data'!$A9782)</f>
        <v>4</v>
      </c>
      <c r="T9782" s="2" t="str">
        <f>IF(WEEKDAY('Transaction Data'!$A9782,2)&lt;6,"Weekday","Weekend")</f>
        <v>Weekday</v>
      </c>
    </row>
    <row r="9783" ht="15.75" customHeight="1">
      <c r="A9783" s="1">
        <v>45457.0</v>
      </c>
      <c r="B9783" s="2" t="s">
        <v>1489</v>
      </c>
      <c r="C9783" s="2" t="s">
        <v>65</v>
      </c>
      <c r="D9783" s="1">
        <v>26851.0</v>
      </c>
      <c r="E9783" s="2" t="s">
        <v>22</v>
      </c>
      <c r="F9783" s="2">
        <v>111.0</v>
      </c>
      <c r="G9783" s="2" t="s">
        <v>33</v>
      </c>
      <c r="H9783" s="2" t="s">
        <v>34</v>
      </c>
      <c r="I9783" s="2" t="s">
        <v>25</v>
      </c>
      <c r="J9783" s="2" t="str">
        <f t="array" ref="J9783">XLOOKUP('Transaction Data'!$G9783,Product_Code,Biscuit_Brand)</f>
        <v>Caramel Biscuits</v>
      </c>
      <c r="K9783" s="2">
        <f t="array" ref="K9783">XLOOKUP('Transaction Data'!$G9783,Product_Code,Cost)</f>
        <v>18</v>
      </c>
      <c r="L9783" s="2">
        <f t="array" ref="L9783">XLOOKUP('Transaction Data'!$G9783,Product_Code,Unit_Price)</f>
        <v>22</v>
      </c>
      <c r="M9783" s="3">
        <f>'Transaction Data'!$F9783*'Transaction Data'!$K9783</f>
        <v>1998</v>
      </c>
      <c r="N9783" s="3">
        <f>'Transaction Data'!$F9783*'Transaction Data'!$L9783</f>
        <v>2442</v>
      </c>
      <c r="O9783" s="3">
        <f>'Transaction Data'!$N9783-'Transaction Data'!$M9783</f>
        <v>444</v>
      </c>
      <c r="P9783" s="2">
        <f>DATEDIF('Transaction Data'!$D9783,'Transaction Data'!$A9783,"y")</f>
        <v>50</v>
      </c>
      <c r="Q9783" s="2" t="str">
        <f>FLOOR('Transaction Data'!$P9783,15)&amp;"-"&amp;FLOOR('Transaction Data'!$P9783,15)+14</f>
        <v>45-59</v>
      </c>
      <c r="R9783" s="2" t="str">
        <f>IF('Transaction Data'!$L9783&lt;=10,"Less Expensive","Expensive")</f>
        <v>Expensive</v>
      </c>
      <c r="S9783" s="4">
        <f>WEEKDAY('Transaction Data'!$A9783)</f>
        <v>6</v>
      </c>
      <c r="T9783" s="2" t="str">
        <f>IF(WEEKDAY('Transaction Data'!$A9783,2)&lt;6,"Weekday","Weekend")</f>
        <v>Weekday</v>
      </c>
    </row>
    <row r="9784" ht="15.75" customHeight="1">
      <c r="A9784" s="1">
        <v>45340.0</v>
      </c>
      <c r="B9784" s="2" t="s">
        <v>8920</v>
      </c>
      <c r="C9784" s="2" t="s">
        <v>41</v>
      </c>
      <c r="D9784" s="1">
        <v>33321.0</v>
      </c>
      <c r="E9784" s="2" t="s">
        <v>27</v>
      </c>
      <c r="F9784" s="2">
        <v>451.0</v>
      </c>
      <c r="G9784" s="2" t="s">
        <v>61</v>
      </c>
      <c r="H9784" s="2" t="s">
        <v>24</v>
      </c>
      <c r="I9784" s="2" t="s">
        <v>25</v>
      </c>
      <c r="J9784" s="2" t="str">
        <f t="array" ref="J9784">XLOOKUP('Transaction Data'!$G9784,Product_Code,Biscuit_Brand)</f>
        <v>Choco Delight</v>
      </c>
      <c r="K9784" s="2">
        <f t="array" ref="K9784">XLOOKUP('Transaction Data'!$G9784,Product_Code,Cost)</f>
        <v>3</v>
      </c>
      <c r="L9784" s="2">
        <f t="array" ref="L9784">XLOOKUP('Transaction Data'!$G9784,Product_Code,Unit_Price)</f>
        <v>5</v>
      </c>
      <c r="M9784" s="3">
        <f>'Transaction Data'!$F9784*'Transaction Data'!$K9784</f>
        <v>1353</v>
      </c>
      <c r="N9784" s="3">
        <f>'Transaction Data'!$F9784*'Transaction Data'!$L9784</f>
        <v>2255</v>
      </c>
      <c r="O9784" s="3">
        <f>'Transaction Data'!$N9784-'Transaction Data'!$M9784</f>
        <v>902</v>
      </c>
      <c r="P9784" s="2">
        <f>DATEDIF('Transaction Data'!$D9784,'Transaction Data'!$A9784,"y")</f>
        <v>32</v>
      </c>
      <c r="Q9784" s="2" t="str">
        <f>FLOOR('Transaction Data'!$P9784,15)&amp;"-"&amp;FLOOR('Transaction Data'!$P9784,15)+14</f>
        <v>30-44</v>
      </c>
      <c r="R9784" s="2" t="str">
        <f>IF('Transaction Data'!$L9784&lt;=10,"Less Expensive","Expensive")</f>
        <v>Less Expensive</v>
      </c>
      <c r="S9784" s="4">
        <f>WEEKDAY('Transaction Data'!$A9784)</f>
        <v>1</v>
      </c>
      <c r="T9784" s="2" t="str">
        <f>IF(WEEKDAY('Transaction Data'!$A9784,2)&lt;6,"Weekday","Weekend")</f>
        <v>Weekend</v>
      </c>
    </row>
    <row r="9785" ht="15.75" customHeight="1">
      <c r="A9785" s="1">
        <v>45391.0</v>
      </c>
      <c r="B9785" s="2" t="s">
        <v>8921</v>
      </c>
      <c r="C9785" s="2" t="s">
        <v>32</v>
      </c>
      <c r="D9785" s="1">
        <v>35001.0</v>
      </c>
      <c r="E9785" s="2" t="s">
        <v>22</v>
      </c>
      <c r="F9785" s="2">
        <v>175.0</v>
      </c>
      <c r="G9785" s="2" t="s">
        <v>57</v>
      </c>
      <c r="H9785" s="2" t="s">
        <v>42</v>
      </c>
      <c r="I9785" s="2" t="s">
        <v>25</v>
      </c>
      <c r="J9785" s="2" t="str">
        <f t="array" ref="J9785">XLOOKUP('Transaction Data'!$G9785,Product_Code,Biscuit_Brand)</f>
        <v>Oatmeal Cookies</v>
      </c>
      <c r="K9785" s="2">
        <f t="array" ref="K9785">XLOOKUP('Transaction Data'!$G9785,Product_Code,Cost)</f>
        <v>19</v>
      </c>
      <c r="L9785" s="2">
        <f t="array" ref="L9785">XLOOKUP('Transaction Data'!$G9785,Product_Code,Unit_Price)</f>
        <v>23</v>
      </c>
      <c r="M9785" s="3">
        <f>'Transaction Data'!$F9785*'Transaction Data'!$K9785</f>
        <v>3325</v>
      </c>
      <c r="N9785" s="3">
        <f>'Transaction Data'!$F9785*'Transaction Data'!$L9785</f>
        <v>4025</v>
      </c>
      <c r="O9785" s="3">
        <f>'Transaction Data'!$N9785-'Transaction Data'!$M9785</f>
        <v>700</v>
      </c>
      <c r="P9785" s="2">
        <f>DATEDIF('Transaction Data'!$D9785,'Transaction Data'!$A9785,"y")</f>
        <v>28</v>
      </c>
      <c r="Q9785" s="2" t="str">
        <f>FLOOR('Transaction Data'!$P9785,15)&amp;"-"&amp;FLOOR('Transaction Data'!$P9785,15)+14</f>
        <v>15-29</v>
      </c>
      <c r="R9785" s="2" t="str">
        <f>IF('Transaction Data'!$L9785&lt;=10,"Less Expensive","Expensive")</f>
        <v>Expensive</v>
      </c>
      <c r="S9785" s="4">
        <f>WEEKDAY('Transaction Data'!$A9785)</f>
        <v>3</v>
      </c>
      <c r="T9785" s="2" t="str">
        <f>IF(WEEKDAY('Transaction Data'!$A9785,2)&lt;6,"Weekday","Weekend")</f>
        <v>Weekday</v>
      </c>
    </row>
    <row r="9786" ht="15.75" customHeight="1">
      <c r="A9786" s="1">
        <v>45319.0</v>
      </c>
      <c r="B9786" s="2" t="s">
        <v>8922</v>
      </c>
      <c r="C9786" s="2" t="s">
        <v>47</v>
      </c>
      <c r="D9786" s="1">
        <v>27699.0</v>
      </c>
      <c r="E9786" s="2" t="s">
        <v>63</v>
      </c>
      <c r="F9786" s="2">
        <v>103.0</v>
      </c>
      <c r="G9786" s="2" t="s">
        <v>28</v>
      </c>
      <c r="H9786" s="2" t="s">
        <v>45</v>
      </c>
      <c r="I9786" s="2" t="s">
        <v>25</v>
      </c>
      <c r="J9786" s="2" t="str">
        <f t="array" ref="J9786">XLOOKUP('Transaction Data'!$G9786,Product_Code,Biscuit_Brand)</f>
        <v>Shortbread</v>
      </c>
      <c r="K9786" s="2">
        <f t="array" ref="K9786">XLOOKUP('Transaction Data'!$G9786,Product_Code,Cost)</f>
        <v>10</v>
      </c>
      <c r="L9786" s="2">
        <f t="array" ref="L9786">XLOOKUP('Transaction Data'!$G9786,Product_Code,Unit_Price)</f>
        <v>45</v>
      </c>
      <c r="M9786" s="3">
        <f>'Transaction Data'!$F9786*'Transaction Data'!$K9786</f>
        <v>1030</v>
      </c>
      <c r="N9786" s="3">
        <f>'Transaction Data'!$F9786*'Transaction Data'!$L9786</f>
        <v>4635</v>
      </c>
      <c r="O9786" s="3">
        <f>'Transaction Data'!$N9786-'Transaction Data'!$M9786</f>
        <v>3605</v>
      </c>
      <c r="P9786" s="2">
        <f>DATEDIF('Transaction Data'!$D9786,'Transaction Data'!$A9786,"y")</f>
        <v>48</v>
      </c>
      <c r="Q9786" s="2" t="str">
        <f>FLOOR('Transaction Data'!$P9786,15)&amp;"-"&amp;FLOOR('Transaction Data'!$P9786,15)+14</f>
        <v>45-59</v>
      </c>
      <c r="R9786" s="2" t="str">
        <f>IF('Transaction Data'!$L9786&lt;=10,"Less Expensive","Expensive")</f>
        <v>Expensive</v>
      </c>
      <c r="S9786" s="4">
        <f>WEEKDAY('Transaction Data'!$A9786)</f>
        <v>1</v>
      </c>
      <c r="T9786" s="2" t="str">
        <f>IF(WEEKDAY('Transaction Data'!$A9786,2)&lt;6,"Weekday","Weekend")</f>
        <v>Weekend</v>
      </c>
    </row>
    <row r="9787" ht="15.75" customHeight="1">
      <c r="A9787" s="1">
        <v>45470.0</v>
      </c>
      <c r="B9787" s="2" t="s">
        <v>8923</v>
      </c>
      <c r="C9787" s="2" t="s">
        <v>47</v>
      </c>
      <c r="D9787" s="1">
        <v>21428.0</v>
      </c>
      <c r="E9787" s="2" t="s">
        <v>22</v>
      </c>
      <c r="F9787" s="2">
        <v>61.0</v>
      </c>
      <c r="G9787" s="2" t="s">
        <v>23</v>
      </c>
      <c r="H9787" s="2" t="s">
        <v>24</v>
      </c>
      <c r="I9787" s="2" t="s">
        <v>25</v>
      </c>
      <c r="J9787" s="2" t="str">
        <f t="array" ref="J9787">XLOOKUP('Transaction Data'!$G9787,Product_Code,Biscuit_Brand)</f>
        <v>Cinnamon Swirls</v>
      </c>
      <c r="K9787" s="2">
        <f t="array" ref="K9787">XLOOKUP('Transaction Data'!$G9787,Product_Code,Cost)</f>
        <v>10</v>
      </c>
      <c r="L9787" s="2">
        <f t="array" ref="L9787">XLOOKUP('Transaction Data'!$G9787,Product_Code,Unit_Price)</f>
        <v>14</v>
      </c>
      <c r="M9787" s="3">
        <f>'Transaction Data'!$F9787*'Transaction Data'!$K9787</f>
        <v>610</v>
      </c>
      <c r="N9787" s="3">
        <f>'Transaction Data'!$F9787*'Transaction Data'!$L9787</f>
        <v>854</v>
      </c>
      <c r="O9787" s="3">
        <f>'Transaction Data'!$N9787-'Transaction Data'!$M9787</f>
        <v>244</v>
      </c>
      <c r="P9787" s="2">
        <f>DATEDIF('Transaction Data'!$D9787,'Transaction Data'!$A9787,"y")</f>
        <v>65</v>
      </c>
      <c r="Q9787" s="2" t="str">
        <f>FLOOR('Transaction Data'!$P9787,15)&amp;"-"&amp;FLOOR('Transaction Data'!$P9787,15)+14</f>
        <v>60-74</v>
      </c>
      <c r="R9787" s="2" t="str">
        <f>IF('Transaction Data'!$L9787&lt;=10,"Less Expensive","Expensive")</f>
        <v>Expensive</v>
      </c>
      <c r="S9787" s="4">
        <f>WEEKDAY('Transaction Data'!$A9787)</f>
        <v>5</v>
      </c>
      <c r="T9787" s="2" t="str">
        <f>IF(WEEKDAY('Transaction Data'!$A9787,2)&lt;6,"Weekday","Weekend")</f>
        <v>Weekday</v>
      </c>
    </row>
    <row r="9788" ht="15.75" customHeight="1">
      <c r="A9788" s="1">
        <v>45457.0</v>
      </c>
      <c r="B9788" s="2" t="s">
        <v>8924</v>
      </c>
      <c r="C9788" s="2" t="s">
        <v>21</v>
      </c>
      <c r="D9788" s="1">
        <v>24995.0</v>
      </c>
      <c r="E9788" s="2" t="s">
        <v>63</v>
      </c>
      <c r="F9788" s="2">
        <v>293.0</v>
      </c>
      <c r="G9788" s="2" t="s">
        <v>48</v>
      </c>
      <c r="H9788" s="2" t="s">
        <v>29</v>
      </c>
      <c r="I9788" s="2" t="s">
        <v>30</v>
      </c>
      <c r="J9788" s="2" t="str">
        <f t="array" ref="J9788">XLOOKUP('Transaction Data'!$G9788,Product_Code,Biscuit_Brand)</f>
        <v>Lemon Crisps</v>
      </c>
      <c r="K9788" s="2">
        <f t="array" ref="K9788">XLOOKUP('Transaction Data'!$G9788,Product_Code,Cost)</f>
        <v>7</v>
      </c>
      <c r="L9788" s="2">
        <f t="array" ref="L9788">XLOOKUP('Transaction Data'!$G9788,Product_Code,Unit_Price)</f>
        <v>9</v>
      </c>
      <c r="M9788" s="3">
        <f>'Transaction Data'!$F9788*'Transaction Data'!$K9788</f>
        <v>2051</v>
      </c>
      <c r="N9788" s="3">
        <f>'Transaction Data'!$F9788*'Transaction Data'!$L9788</f>
        <v>2637</v>
      </c>
      <c r="O9788" s="3">
        <f>'Transaction Data'!$N9788-'Transaction Data'!$M9788</f>
        <v>586</v>
      </c>
      <c r="P9788" s="2">
        <f>DATEDIF('Transaction Data'!$D9788,'Transaction Data'!$A9788,"y")</f>
        <v>56</v>
      </c>
      <c r="Q9788" s="2" t="str">
        <f>FLOOR('Transaction Data'!$P9788,15)&amp;"-"&amp;FLOOR('Transaction Data'!$P9788,15)+14</f>
        <v>45-59</v>
      </c>
      <c r="R9788" s="2" t="str">
        <f>IF('Transaction Data'!$L9788&lt;=10,"Less Expensive","Expensive")</f>
        <v>Less Expensive</v>
      </c>
      <c r="S9788" s="4">
        <f>WEEKDAY('Transaction Data'!$A9788)</f>
        <v>6</v>
      </c>
      <c r="T9788" s="2" t="str">
        <f>IF(WEEKDAY('Transaction Data'!$A9788,2)&lt;6,"Weekday","Weekend")</f>
        <v>Weekday</v>
      </c>
    </row>
    <row r="9789" ht="15.75" customHeight="1">
      <c r="A9789" s="1">
        <v>45484.0</v>
      </c>
      <c r="B9789" s="2" t="s">
        <v>1466</v>
      </c>
      <c r="C9789" s="2" t="s">
        <v>41</v>
      </c>
      <c r="D9789" s="1">
        <v>22207.0</v>
      </c>
      <c r="E9789" s="2" t="s">
        <v>27</v>
      </c>
      <c r="F9789" s="2">
        <v>385.0</v>
      </c>
      <c r="G9789" s="2" t="s">
        <v>57</v>
      </c>
      <c r="H9789" s="2" t="s">
        <v>29</v>
      </c>
      <c r="I9789" s="2" t="s">
        <v>30</v>
      </c>
      <c r="J9789" s="2" t="str">
        <f t="array" ref="J9789">XLOOKUP('Transaction Data'!$G9789,Product_Code,Biscuit_Brand)</f>
        <v>Oatmeal Cookies</v>
      </c>
      <c r="K9789" s="2">
        <f t="array" ref="K9789">XLOOKUP('Transaction Data'!$G9789,Product_Code,Cost)</f>
        <v>19</v>
      </c>
      <c r="L9789" s="2">
        <f t="array" ref="L9789">XLOOKUP('Transaction Data'!$G9789,Product_Code,Unit_Price)</f>
        <v>23</v>
      </c>
      <c r="M9789" s="3">
        <f>'Transaction Data'!$F9789*'Transaction Data'!$K9789</f>
        <v>7315</v>
      </c>
      <c r="N9789" s="3">
        <f>'Transaction Data'!$F9789*'Transaction Data'!$L9789</f>
        <v>8855</v>
      </c>
      <c r="O9789" s="3">
        <f>'Transaction Data'!$N9789-'Transaction Data'!$M9789</f>
        <v>1540</v>
      </c>
      <c r="P9789" s="2">
        <f>DATEDIF('Transaction Data'!$D9789,'Transaction Data'!$A9789,"y")</f>
        <v>63</v>
      </c>
      <c r="Q9789" s="2" t="str">
        <f>FLOOR('Transaction Data'!$P9789,15)&amp;"-"&amp;FLOOR('Transaction Data'!$P9789,15)+14</f>
        <v>60-74</v>
      </c>
      <c r="R9789" s="2" t="str">
        <f>IF('Transaction Data'!$L9789&lt;=10,"Less Expensive","Expensive")</f>
        <v>Expensive</v>
      </c>
      <c r="S9789" s="4">
        <f>WEEKDAY('Transaction Data'!$A9789)</f>
        <v>5</v>
      </c>
      <c r="T9789" s="2" t="str">
        <f>IF(WEEKDAY('Transaction Data'!$A9789,2)&lt;6,"Weekday","Weekend")</f>
        <v>Weekday</v>
      </c>
    </row>
    <row r="9790" ht="15.75" customHeight="1">
      <c r="A9790" s="1">
        <v>45323.0</v>
      </c>
      <c r="B9790" s="2" t="s">
        <v>8925</v>
      </c>
      <c r="C9790" s="2" t="s">
        <v>54</v>
      </c>
      <c r="D9790" s="1">
        <v>22384.0</v>
      </c>
      <c r="E9790" s="2" t="s">
        <v>37</v>
      </c>
      <c r="F9790" s="2">
        <v>495.0</v>
      </c>
      <c r="G9790" s="2" t="s">
        <v>38</v>
      </c>
      <c r="H9790" s="2" t="s">
        <v>34</v>
      </c>
      <c r="I9790" s="2" t="s">
        <v>30</v>
      </c>
      <c r="J9790" s="2" t="str">
        <f t="array" ref="J9790">XLOOKUP('Transaction Data'!$G9790,Product_Code,Biscuit_Brand)</f>
        <v>Ginger Snaps</v>
      </c>
      <c r="K9790" s="2">
        <f t="array" ref="K9790">XLOOKUP('Transaction Data'!$G9790,Product_Code,Cost)</f>
        <v>14</v>
      </c>
      <c r="L9790" s="2">
        <f t="array" ref="L9790">XLOOKUP('Transaction Data'!$G9790,Product_Code,Unit_Price)</f>
        <v>28</v>
      </c>
      <c r="M9790" s="3">
        <f>'Transaction Data'!$F9790*'Transaction Data'!$K9790</f>
        <v>6930</v>
      </c>
      <c r="N9790" s="3">
        <f>'Transaction Data'!$F9790*'Transaction Data'!$L9790</f>
        <v>13860</v>
      </c>
      <c r="O9790" s="3">
        <f>'Transaction Data'!$N9790-'Transaction Data'!$M9790</f>
        <v>6930</v>
      </c>
      <c r="P9790" s="2">
        <f>DATEDIF('Transaction Data'!$D9790,'Transaction Data'!$A9790,"y")</f>
        <v>62</v>
      </c>
      <c r="Q9790" s="2" t="str">
        <f>FLOOR('Transaction Data'!$P9790,15)&amp;"-"&amp;FLOOR('Transaction Data'!$P9790,15)+14</f>
        <v>60-74</v>
      </c>
      <c r="R9790" s="2" t="str">
        <f>IF('Transaction Data'!$L9790&lt;=10,"Less Expensive","Expensive")</f>
        <v>Expensive</v>
      </c>
      <c r="S9790" s="4">
        <f>WEEKDAY('Transaction Data'!$A9790)</f>
        <v>5</v>
      </c>
      <c r="T9790" s="2" t="str">
        <f>IF(WEEKDAY('Transaction Data'!$A9790,2)&lt;6,"Weekday","Weekend")</f>
        <v>Weekday</v>
      </c>
    </row>
    <row r="9791" ht="15.75" customHeight="1">
      <c r="A9791" s="1">
        <v>45328.0</v>
      </c>
      <c r="B9791" s="2" t="s">
        <v>8926</v>
      </c>
      <c r="C9791" s="2" t="s">
        <v>21</v>
      </c>
      <c r="D9791" s="1">
        <v>38731.0</v>
      </c>
      <c r="E9791" s="2" t="s">
        <v>27</v>
      </c>
      <c r="F9791" s="2">
        <v>290.0</v>
      </c>
      <c r="G9791" s="2" t="s">
        <v>44</v>
      </c>
      <c r="H9791" s="2" t="s">
        <v>24</v>
      </c>
      <c r="I9791" s="2" t="s">
        <v>25</v>
      </c>
      <c r="J9791" s="2" t="str">
        <f t="array" ref="J9791">XLOOKUP('Transaction Data'!$G9791,Product_Code,Biscuit_Brand)</f>
        <v>Butter Crunch</v>
      </c>
      <c r="K9791" s="2">
        <f t="array" ref="K9791">XLOOKUP('Transaction Data'!$G9791,Product_Code,Cost)</f>
        <v>10</v>
      </c>
      <c r="L9791" s="2">
        <f t="array" ref="L9791">XLOOKUP('Transaction Data'!$G9791,Product_Code,Unit_Price)</f>
        <v>11</v>
      </c>
      <c r="M9791" s="3">
        <f>'Transaction Data'!$F9791*'Transaction Data'!$K9791</f>
        <v>2900</v>
      </c>
      <c r="N9791" s="3">
        <f>'Transaction Data'!$F9791*'Transaction Data'!$L9791</f>
        <v>3190</v>
      </c>
      <c r="O9791" s="3">
        <f>'Transaction Data'!$N9791-'Transaction Data'!$M9791</f>
        <v>290</v>
      </c>
      <c r="P9791" s="2">
        <f>DATEDIF('Transaction Data'!$D9791,'Transaction Data'!$A9791,"y")</f>
        <v>18</v>
      </c>
      <c r="Q9791" s="2" t="str">
        <f>FLOOR('Transaction Data'!$P9791,15)&amp;"-"&amp;FLOOR('Transaction Data'!$P9791,15)+14</f>
        <v>15-29</v>
      </c>
      <c r="R9791" s="2" t="str">
        <f>IF('Transaction Data'!$L9791&lt;=10,"Less Expensive","Expensive")</f>
        <v>Expensive</v>
      </c>
      <c r="S9791" s="4">
        <f>WEEKDAY('Transaction Data'!$A9791)</f>
        <v>3</v>
      </c>
      <c r="T9791" s="2" t="str">
        <f>IF(WEEKDAY('Transaction Data'!$A9791,2)&lt;6,"Weekday","Weekend")</f>
        <v>Weekday</v>
      </c>
    </row>
    <row r="9792" ht="15.75" customHeight="1">
      <c r="A9792" s="1">
        <v>45391.0</v>
      </c>
      <c r="B9792" s="2" t="s">
        <v>8927</v>
      </c>
      <c r="C9792" s="2" t="s">
        <v>32</v>
      </c>
      <c r="D9792" s="1">
        <v>33254.0</v>
      </c>
      <c r="E9792" s="2" t="s">
        <v>63</v>
      </c>
      <c r="F9792" s="2">
        <v>206.0</v>
      </c>
      <c r="G9792" s="2" t="s">
        <v>60</v>
      </c>
      <c r="H9792" s="2" t="s">
        <v>42</v>
      </c>
      <c r="I9792" s="2" t="s">
        <v>25</v>
      </c>
      <c r="J9792" s="2" t="str">
        <f t="array" ref="J9792">XLOOKUP('Transaction Data'!$G9792,Product_Code,Biscuit_Brand)</f>
        <v>Peanut Butter Bites</v>
      </c>
      <c r="K9792" s="2">
        <f t="array" ref="K9792">XLOOKUP('Transaction Data'!$G9792,Product_Code,Cost)</f>
        <v>5</v>
      </c>
      <c r="L9792" s="2">
        <f t="array" ref="L9792">XLOOKUP('Transaction Data'!$G9792,Product_Code,Unit_Price)</f>
        <v>7</v>
      </c>
      <c r="M9792" s="3">
        <f>'Transaction Data'!$F9792*'Transaction Data'!$K9792</f>
        <v>1030</v>
      </c>
      <c r="N9792" s="3">
        <f>'Transaction Data'!$F9792*'Transaction Data'!$L9792</f>
        <v>1442</v>
      </c>
      <c r="O9792" s="3">
        <f>'Transaction Data'!$N9792-'Transaction Data'!$M9792</f>
        <v>412</v>
      </c>
      <c r="P9792" s="2">
        <f>DATEDIF('Transaction Data'!$D9792,'Transaction Data'!$A9792,"y")</f>
        <v>33</v>
      </c>
      <c r="Q9792" s="2" t="str">
        <f>FLOOR('Transaction Data'!$P9792,15)&amp;"-"&amp;FLOOR('Transaction Data'!$P9792,15)+14</f>
        <v>30-44</v>
      </c>
      <c r="R9792" s="2" t="str">
        <f>IF('Transaction Data'!$L9792&lt;=10,"Less Expensive","Expensive")</f>
        <v>Less Expensive</v>
      </c>
      <c r="S9792" s="4">
        <f>WEEKDAY('Transaction Data'!$A9792)</f>
        <v>3</v>
      </c>
      <c r="T9792" s="2" t="str">
        <f>IF(WEEKDAY('Transaction Data'!$A9792,2)&lt;6,"Weekday","Weekend")</f>
        <v>Weekday</v>
      </c>
    </row>
    <row r="9793" ht="15.75" customHeight="1">
      <c r="A9793" s="1">
        <v>45418.0</v>
      </c>
      <c r="B9793" s="2" t="s">
        <v>8928</v>
      </c>
      <c r="C9793" s="2" t="s">
        <v>32</v>
      </c>
      <c r="D9793" s="1">
        <v>26895.0</v>
      </c>
      <c r="E9793" s="2" t="s">
        <v>27</v>
      </c>
      <c r="F9793" s="2">
        <v>103.0</v>
      </c>
      <c r="G9793" s="2" t="s">
        <v>38</v>
      </c>
      <c r="H9793" s="2" t="s">
        <v>45</v>
      </c>
      <c r="I9793" s="2" t="s">
        <v>25</v>
      </c>
      <c r="J9793" s="2" t="str">
        <f t="array" ref="J9793">XLOOKUP('Transaction Data'!$G9793,Product_Code,Biscuit_Brand)</f>
        <v>Ginger Snaps</v>
      </c>
      <c r="K9793" s="2">
        <f t="array" ref="K9793">XLOOKUP('Transaction Data'!$G9793,Product_Code,Cost)</f>
        <v>14</v>
      </c>
      <c r="L9793" s="2">
        <f t="array" ref="L9793">XLOOKUP('Transaction Data'!$G9793,Product_Code,Unit_Price)</f>
        <v>28</v>
      </c>
      <c r="M9793" s="3">
        <f>'Transaction Data'!$F9793*'Transaction Data'!$K9793</f>
        <v>1442</v>
      </c>
      <c r="N9793" s="3">
        <f>'Transaction Data'!$F9793*'Transaction Data'!$L9793</f>
        <v>2884</v>
      </c>
      <c r="O9793" s="3">
        <f>'Transaction Data'!$N9793-'Transaction Data'!$M9793</f>
        <v>1442</v>
      </c>
      <c r="P9793" s="2">
        <f>DATEDIF('Transaction Data'!$D9793,'Transaction Data'!$A9793,"y")</f>
        <v>50</v>
      </c>
      <c r="Q9793" s="2" t="str">
        <f>FLOOR('Transaction Data'!$P9793,15)&amp;"-"&amp;FLOOR('Transaction Data'!$P9793,15)+14</f>
        <v>45-59</v>
      </c>
      <c r="R9793" s="2" t="str">
        <f>IF('Transaction Data'!$L9793&lt;=10,"Less Expensive","Expensive")</f>
        <v>Expensive</v>
      </c>
      <c r="S9793" s="4">
        <f>WEEKDAY('Transaction Data'!$A9793)</f>
        <v>2</v>
      </c>
      <c r="T9793" s="2" t="str">
        <f>IF(WEEKDAY('Transaction Data'!$A9793,2)&lt;6,"Weekday","Weekend")</f>
        <v>Weekday</v>
      </c>
    </row>
    <row r="9794" ht="15.75" customHeight="1">
      <c r="A9794" s="1">
        <v>45314.0</v>
      </c>
      <c r="B9794" s="2" t="s">
        <v>8929</v>
      </c>
      <c r="C9794" s="2" t="s">
        <v>78</v>
      </c>
      <c r="D9794" s="1">
        <v>25179.0</v>
      </c>
      <c r="E9794" s="2" t="s">
        <v>63</v>
      </c>
      <c r="F9794" s="2">
        <v>242.0</v>
      </c>
      <c r="G9794" s="2" t="s">
        <v>44</v>
      </c>
      <c r="H9794" s="2" t="s">
        <v>24</v>
      </c>
      <c r="I9794" s="2" t="s">
        <v>25</v>
      </c>
      <c r="J9794" s="2" t="str">
        <f t="array" ref="J9794">XLOOKUP('Transaction Data'!$G9794,Product_Code,Biscuit_Brand)</f>
        <v>Butter Crunch</v>
      </c>
      <c r="K9794" s="2">
        <f t="array" ref="K9794">XLOOKUP('Transaction Data'!$G9794,Product_Code,Cost)</f>
        <v>10</v>
      </c>
      <c r="L9794" s="2">
        <f t="array" ref="L9794">XLOOKUP('Transaction Data'!$G9794,Product_Code,Unit_Price)</f>
        <v>11</v>
      </c>
      <c r="M9794" s="3">
        <f>'Transaction Data'!$F9794*'Transaction Data'!$K9794</f>
        <v>2420</v>
      </c>
      <c r="N9794" s="3">
        <f>'Transaction Data'!$F9794*'Transaction Data'!$L9794</f>
        <v>2662</v>
      </c>
      <c r="O9794" s="3">
        <f>'Transaction Data'!$N9794-'Transaction Data'!$M9794</f>
        <v>242</v>
      </c>
      <c r="P9794" s="2">
        <f>DATEDIF('Transaction Data'!$D9794,'Transaction Data'!$A9794,"y")</f>
        <v>55</v>
      </c>
      <c r="Q9794" s="2" t="str">
        <f>FLOOR('Transaction Data'!$P9794,15)&amp;"-"&amp;FLOOR('Transaction Data'!$P9794,15)+14</f>
        <v>45-59</v>
      </c>
      <c r="R9794" s="2" t="str">
        <f>IF('Transaction Data'!$L9794&lt;=10,"Less Expensive","Expensive")</f>
        <v>Expensive</v>
      </c>
      <c r="S9794" s="4">
        <f>WEEKDAY('Transaction Data'!$A9794)</f>
        <v>3</v>
      </c>
      <c r="T9794" s="2" t="str">
        <f>IF(WEEKDAY('Transaction Data'!$A9794,2)&lt;6,"Weekday","Weekend")</f>
        <v>Weekday</v>
      </c>
    </row>
    <row r="9795" ht="15.75" customHeight="1">
      <c r="A9795" s="1">
        <v>45358.0</v>
      </c>
      <c r="B9795" s="2" t="s">
        <v>8930</v>
      </c>
      <c r="C9795" s="2" t="s">
        <v>47</v>
      </c>
      <c r="D9795" s="1">
        <v>27560.0</v>
      </c>
      <c r="E9795" s="2" t="s">
        <v>37</v>
      </c>
      <c r="F9795" s="2">
        <v>295.0</v>
      </c>
      <c r="G9795" s="2" t="s">
        <v>33</v>
      </c>
      <c r="H9795" s="2" t="s">
        <v>29</v>
      </c>
      <c r="I9795" s="2" t="s">
        <v>25</v>
      </c>
      <c r="J9795" s="2" t="str">
        <f t="array" ref="J9795">XLOOKUP('Transaction Data'!$G9795,Product_Code,Biscuit_Brand)</f>
        <v>Caramel Biscuits</v>
      </c>
      <c r="K9795" s="2">
        <f t="array" ref="K9795">XLOOKUP('Transaction Data'!$G9795,Product_Code,Cost)</f>
        <v>18</v>
      </c>
      <c r="L9795" s="2">
        <f t="array" ref="L9795">XLOOKUP('Transaction Data'!$G9795,Product_Code,Unit_Price)</f>
        <v>22</v>
      </c>
      <c r="M9795" s="3">
        <f>'Transaction Data'!$F9795*'Transaction Data'!$K9795</f>
        <v>5310</v>
      </c>
      <c r="N9795" s="3">
        <f>'Transaction Data'!$F9795*'Transaction Data'!$L9795</f>
        <v>6490</v>
      </c>
      <c r="O9795" s="3">
        <f>'Transaction Data'!$N9795-'Transaction Data'!$M9795</f>
        <v>1180</v>
      </c>
      <c r="P9795" s="2">
        <f>DATEDIF('Transaction Data'!$D9795,'Transaction Data'!$A9795,"y")</f>
        <v>48</v>
      </c>
      <c r="Q9795" s="2" t="str">
        <f>FLOOR('Transaction Data'!$P9795,15)&amp;"-"&amp;FLOOR('Transaction Data'!$P9795,15)+14</f>
        <v>45-59</v>
      </c>
      <c r="R9795" s="2" t="str">
        <f>IF('Transaction Data'!$L9795&lt;=10,"Less Expensive","Expensive")</f>
        <v>Expensive</v>
      </c>
      <c r="S9795" s="4">
        <f>WEEKDAY('Transaction Data'!$A9795)</f>
        <v>5</v>
      </c>
      <c r="T9795" s="2" t="str">
        <f>IF(WEEKDAY('Transaction Data'!$A9795,2)&lt;6,"Weekday","Weekend")</f>
        <v>Weekday</v>
      </c>
    </row>
    <row r="9796" ht="15.75" customHeight="1">
      <c r="A9796" s="1">
        <v>45305.0</v>
      </c>
      <c r="B9796" s="2" t="s">
        <v>8931</v>
      </c>
      <c r="C9796" s="2" t="s">
        <v>51</v>
      </c>
      <c r="D9796" s="1">
        <v>23260.0</v>
      </c>
      <c r="E9796" s="2" t="s">
        <v>27</v>
      </c>
      <c r="F9796" s="2">
        <v>132.0</v>
      </c>
      <c r="G9796" s="2" t="s">
        <v>38</v>
      </c>
      <c r="H9796" s="2" t="s">
        <v>29</v>
      </c>
      <c r="I9796" s="2" t="s">
        <v>25</v>
      </c>
      <c r="J9796" s="2" t="str">
        <f t="array" ref="J9796">XLOOKUP('Transaction Data'!$G9796,Product_Code,Biscuit_Brand)</f>
        <v>Ginger Snaps</v>
      </c>
      <c r="K9796" s="2">
        <f t="array" ref="K9796">XLOOKUP('Transaction Data'!$G9796,Product_Code,Cost)</f>
        <v>14</v>
      </c>
      <c r="L9796" s="2">
        <f t="array" ref="L9796">XLOOKUP('Transaction Data'!$G9796,Product_Code,Unit_Price)</f>
        <v>28</v>
      </c>
      <c r="M9796" s="3">
        <f>'Transaction Data'!$F9796*'Transaction Data'!$K9796</f>
        <v>1848</v>
      </c>
      <c r="N9796" s="3">
        <f>'Transaction Data'!$F9796*'Transaction Data'!$L9796</f>
        <v>3696</v>
      </c>
      <c r="O9796" s="3">
        <f>'Transaction Data'!$N9796-'Transaction Data'!$M9796</f>
        <v>1848</v>
      </c>
      <c r="P9796" s="2">
        <f>DATEDIF('Transaction Data'!$D9796,'Transaction Data'!$A9796,"y")</f>
        <v>60</v>
      </c>
      <c r="Q9796" s="2" t="str">
        <f>FLOOR('Transaction Data'!$P9796,15)&amp;"-"&amp;FLOOR('Transaction Data'!$P9796,15)+14</f>
        <v>60-74</v>
      </c>
      <c r="R9796" s="2" t="str">
        <f>IF('Transaction Data'!$L9796&lt;=10,"Less Expensive","Expensive")</f>
        <v>Expensive</v>
      </c>
      <c r="S9796" s="4">
        <f>WEEKDAY('Transaction Data'!$A9796)</f>
        <v>1</v>
      </c>
      <c r="T9796" s="2" t="str">
        <f>IF(WEEKDAY('Transaction Data'!$A9796,2)&lt;6,"Weekday","Weekend")</f>
        <v>Weekend</v>
      </c>
    </row>
    <row r="9797" ht="15.75" customHeight="1">
      <c r="A9797" s="1">
        <v>45488.0</v>
      </c>
      <c r="B9797" s="2" t="s">
        <v>8932</v>
      </c>
      <c r="C9797" s="2" t="s">
        <v>69</v>
      </c>
      <c r="D9797" s="1">
        <v>22293.0</v>
      </c>
      <c r="E9797" s="2" t="s">
        <v>63</v>
      </c>
      <c r="F9797" s="2">
        <v>381.0</v>
      </c>
      <c r="G9797" s="2" t="s">
        <v>33</v>
      </c>
      <c r="H9797" s="2" t="s">
        <v>34</v>
      </c>
      <c r="I9797" s="2" t="s">
        <v>25</v>
      </c>
      <c r="J9797" s="2" t="str">
        <f t="array" ref="J9797">XLOOKUP('Transaction Data'!$G9797,Product_Code,Biscuit_Brand)</f>
        <v>Caramel Biscuits</v>
      </c>
      <c r="K9797" s="2">
        <f t="array" ref="K9797">XLOOKUP('Transaction Data'!$G9797,Product_Code,Cost)</f>
        <v>18</v>
      </c>
      <c r="L9797" s="2">
        <f t="array" ref="L9797">XLOOKUP('Transaction Data'!$G9797,Product_Code,Unit_Price)</f>
        <v>22</v>
      </c>
      <c r="M9797" s="3">
        <f>'Transaction Data'!$F9797*'Transaction Data'!$K9797</f>
        <v>6858</v>
      </c>
      <c r="N9797" s="3">
        <f>'Transaction Data'!$F9797*'Transaction Data'!$L9797</f>
        <v>8382</v>
      </c>
      <c r="O9797" s="3">
        <f>'Transaction Data'!$N9797-'Transaction Data'!$M9797</f>
        <v>1524</v>
      </c>
      <c r="P9797" s="2">
        <f>DATEDIF('Transaction Data'!$D9797,'Transaction Data'!$A9797,"y")</f>
        <v>63</v>
      </c>
      <c r="Q9797" s="2" t="str">
        <f>FLOOR('Transaction Data'!$P9797,15)&amp;"-"&amp;FLOOR('Transaction Data'!$P9797,15)+14</f>
        <v>60-74</v>
      </c>
      <c r="R9797" s="2" t="str">
        <f>IF('Transaction Data'!$L9797&lt;=10,"Less Expensive","Expensive")</f>
        <v>Expensive</v>
      </c>
      <c r="S9797" s="4">
        <f>WEEKDAY('Transaction Data'!$A9797)</f>
        <v>2</v>
      </c>
      <c r="T9797" s="2" t="str">
        <f>IF(WEEKDAY('Transaction Data'!$A9797,2)&lt;6,"Weekday","Weekend")</f>
        <v>Weekday</v>
      </c>
    </row>
    <row r="9798" ht="15.75" customHeight="1">
      <c r="A9798" s="1">
        <v>45316.0</v>
      </c>
      <c r="B9798" s="2" t="s">
        <v>8933</v>
      </c>
      <c r="C9798" s="2" t="s">
        <v>32</v>
      </c>
      <c r="D9798" s="1">
        <v>32733.0</v>
      </c>
      <c r="E9798" s="2" t="s">
        <v>63</v>
      </c>
      <c r="F9798" s="2">
        <v>459.0</v>
      </c>
      <c r="G9798" s="2" t="s">
        <v>23</v>
      </c>
      <c r="H9798" s="2" t="s">
        <v>24</v>
      </c>
      <c r="I9798" s="2" t="s">
        <v>25</v>
      </c>
      <c r="J9798" s="2" t="str">
        <f t="array" ref="J9798">XLOOKUP('Transaction Data'!$G9798,Product_Code,Biscuit_Brand)</f>
        <v>Cinnamon Swirls</v>
      </c>
      <c r="K9798" s="2">
        <f t="array" ref="K9798">XLOOKUP('Transaction Data'!$G9798,Product_Code,Cost)</f>
        <v>10</v>
      </c>
      <c r="L9798" s="2">
        <f t="array" ref="L9798">XLOOKUP('Transaction Data'!$G9798,Product_Code,Unit_Price)</f>
        <v>14</v>
      </c>
      <c r="M9798" s="3">
        <f>'Transaction Data'!$F9798*'Transaction Data'!$K9798</f>
        <v>4590</v>
      </c>
      <c r="N9798" s="3">
        <f>'Transaction Data'!$F9798*'Transaction Data'!$L9798</f>
        <v>6426</v>
      </c>
      <c r="O9798" s="3">
        <f>'Transaction Data'!$N9798-'Transaction Data'!$M9798</f>
        <v>1836</v>
      </c>
      <c r="P9798" s="2">
        <f>DATEDIF('Transaction Data'!$D9798,'Transaction Data'!$A9798,"y")</f>
        <v>34</v>
      </c>
      <c r="Q9798" s="2" t="str">
        <f>FLOOR('Transaction Data'!$P9798,15)&amp;"-"&amp;FLOOR('Transaction Data'!$P9798,15)+14</f>
        <v>30-44</v>
      </c>
      <c r="R9798" s="2" t="str">
        <f>IF('Transaction Data'!$L9798&lt;=10,"Less Expensive","Expensive")</f>
        <v>Expensive</v>
      </c>
      <c r="S9798" s="4">
        <f>WEEKDAY('Transaction Data'!$A9798)</f>
        <v>5</v>
      </c>
      <c r="T9798" s="2" t="str">
        <f>IF(WEEKDAY('Transaction Data'!$A9798,2)&lt;6,"Weekday","Weekend")</f>
        <v>Weekday</v>
      </c>
    </row>
    <row r="9799" ht="15.75" customHeight="1">
      <c r="A9799" s="1">
        <v>45418.0</v>
      </c>
      <c r="B9799" s="2" t="s">
        <v>8934</v>
      </c>
      <c r="C9799" s="2" t="s">
        <v>21</v>
      </c>
      <c r="D9799" s="1">
        <v>21536.0</v>
      </c>
      <c r="E9799" s="2" t="s">
        <v>27</v>
      </c>
      <c r="F9799" s="2">
        <v>83.0</v>
      </c>
      <c r="G9799" s="2" t="s">
        <v>33</v>
      </c>
      <c r="H9799" s="2" t="s">
        <v>42</v>
      </c>
      <c r="I9799" s="2" t="s">
        <v>25</v>
      </c>
      <c r="J9799" s="2" t="str">
        <f t="array" ref="J9799">XLOOKUP('Transaction Data'!$G9799,Product_Code,Biscuit_Brand)</f>
        <v>Caramel Biscuits</v>
      </c>
      <c r="K9799" s="2">
        <f t="array" ref="K9799">XLOOKUP('Transaction Data'!$G9799,Product_Code,Cost)</f>
        <v>18</v>
      </c>
      <c r="L9799" s="2">
        <f t="array" ref="L9799">XLOOKUP('Transaction Data'!$G9799,Product_Code,Unit_Price)</f>
        <v>22</v>
      </c>
      <c r="M9799" s="3">
        <f>'Transaction Data'!$F9799*'Transaction Data'!$K9799</f>
        <v>1494</v>
      </c>
      <c r="N9799" s="3">
        <f>'Transaction Data'!$F9799*'Transaction Data'!$L9799</f>
        <v>1826</v>
      </c>
      <c r="O9799" s="3">
        <f>'Transaction Data'!$N9799-'Transaction Data'!$M9799</f>
        <v>332</v>
      </c>
      <c r="P9799" s="2">
        <f>DATEDIF('Transaction Data'!$D9799,'Transaction Data'!$A9799,"y")</f>
        <v>65</v>
      </c>
      <c r="Q9799" s="2" t="str">
        <f>FLOOR('Transaction Data'!$P9799,15)&amp;"-"&amp;FLOOR('Transaction Data'!$P9799,15)+14</f>
        <v>60-74</v>
      </c>
      <c r="R9799" s="2" t="str">
        <f>IF('Transaction Data'!$L9799&lt;=10,"Less Expensive","Expensive")</f>
        <v>Expensive</v>
      </c>
      <c r="S9799" s="4">
        <f>WEEKDAY('Transaction Data'!$A9799)</f>
        <v>2</v>
      </c>
      <c r="T9799" s="2" t="str">
        <f>IF(WEEKDAY('Transaction Data'!$A9799,2)&lt;6,"Weekday","Weekend")</f>
        <v>Weekday</v>
      </c>
    </row>
    <row r="9800" ht="15.75" customHeight="1">
      <c r="A9800" s="1">
        <v>45310.0</v>
      </c>
      <c r="B9800" s="2" t="s">
        <v>8935</v>
      </c>
      <c r="C9800" s="2" t="s">
        <v>21</v>
      </c>
      <c r="D9800" s="1">
        <v>23663.0</v>
      </c>
      <c r="E9800" s="2" t="s">
        <v>27</v>
      </c>
      <c r="F9800" s="2">
        <v>258.0</v>
      </c>
      <c r="G9800" s="2" t="s">
        <v>28</v>
      </c>
      <c r="H9800" s="2" t="s">
        <v>45</v>
      </c>
      <c r="I9800" s="2" t="s">
        <v>25</v>
      </c>
      <c r="J9800" s="2" t="str">
        <f t="array" ref="J9800">XLOOKUP('Transaction Data'!$G9800,Product_Code,Biscuit_Brand)</f>
        <v>Shortbread</v>
      </c>
      <c r="K9800" s="2">
        <f t="array" ref="K9800">XLOOKUP('Transaction Data'!$G9800,Product_Code,Cost)</f>
        <v>10</v>
      </c>
      <c r="L9800" s="2">
        <f t="array" ref="L9800">XLOOKUP('Transaction Data'!$G9800,Product_Code,Unit_Price)</f>
        <v>45</v>
      </c>
      <c r="M9800" s="3">
        <f>'Transaction Data'!$F9800*'Transaction Data'!$K9800</f>
        <v>2580</v>
      </c>
      <c r="N9800" s="3">
        <f>'Transaction Data'!$F9800*'Transaction Data'!$L9800</f>
        <v>11610</v>
      </c>
      <c r="O9800" s="3">
        <f>'Transaction Data'!$N9800-'Transaction Data'!$M9800</f>
        <v>9030</v>
      </c>
      <c r="P9800" s="2">
        <f>DATEDIF('Transaction Data'!$D9800,'Transaction Data'!$A9800,"y")</f>
        <v>59</v>
      </c>
      <c r="Q9800" s="2" t="str">
        <f>FLOOR('Transaction Data'!$P9800,15)&amp;"-"&amp;FLOOR('Transaction Data'!$P9800,15)+14</f>
        <v>45-59</v>
      </c>
      <c r="R9800" s="2" t="str">
        <f>IF('Transaction Data'!$L9800&lt;=10,"Less Expensive","Expensive")</f>
        <v>Expensive</v>
      </c>
      <c r="S9800" s="4">
        <f>WEEKDAY('Transaction Data'!$A9800)</f>
        <v>6</v>
      </c>
      <c r="T9800" s="2" t="str">
        <f>IF(WEEKDAY('Transaction Data'!$A9800,2)&lt;6,"Weekday","Weekend")</f>
        <v>Weekday</v>
      </c>
    </row>
    <row r="9801" ht="15.75" customHeight="1">
      <c r="A9801" s="1">
        <v>45502.0</v>
      </c>
      <c r="B9801" s="2" t="s">
        <v>8936</v>
      </c>
      <c r="C9801" s="2" t="s">
        <v>72</v>
      </c>
      <c r="D9801" s="1">
        <v>23154.0</v>
      </c>
      <c r="E9801" s="2" t="s">
        <v>37</v>
      </c>
      <c r="F9801" s="2">
        <v>17.0</v>
      </c>
      <c r="G9801" s="2" t="s">
        <v>28</v>
      </c>
      <c r="H9801" s="2" t="s">
        <v>24</v>
      </c>
      <c r="I9801" s="2" t="s">
        <v>25</v>
      </c>
      <c r="J9801" s="2" t="str">
        <f t="array" ref="J9801">XLOOKUP('Transaction Data'!$G9801,Product_Code,Biscuit_Brand)</f>
        <v>Shortbread</v>
      </c>
      <c r="K9801" s="2">
        <f t="array" ref="K9801">XLOOKUP('Transaction Data'!$G9801,Product_Code,Cost)</f>
        <v>10</v>
      </c>
      <c r="L9801" s="2">
        <f t="array" ref="L9801">XLOOKUP('Transaction Data'!$G9801,Product_Code,Unit_Price)</f>
        <v>45</v>
      </c>
      <c r="M9801" s="3">
        <f>'Transaction Data'!$F9801*'Transaction Data'!$K9801</f>
        <v>170</v>
      </c>
      <c r="N9801" s="3">
        <f>'Transaction Data'!$F9801*'Transaction Data'!$L9801</f>
        <v>765</v>
      </c>
      <c r="O9801" s="3">
        <f>'Transaction Data'!$N9801-'Transaction Data'!$M9801</f>
        <v>595</v>
      </c>
      <c r="P9801" s="2">
        <f>DATEDIF('Transaction Data'!$D9801,'Transaction Data'!$A9801,"y")</f>
        <v>61</v>
      </c>
      <c r="Q9801" s="2" t="str">
        <f>FLOOR('Transaction Data'!$P9801,15)&amp;"-"&amp;FLOOR('Transaction Data'!$P9801,15)+14</f>
        <v>60-74</v>
      </c>
      <c r="R9801" s="2" t="str">
        <f>IF('Transaction Data'!$L9801&lt;=10,"Less Expensive","Expensive")</f>
        <v>Expensive</v>
      </c>
      <c r="S9801" s="4">
        <f>WEEKDAY('Transaction Data'!$A9801)</f>
        <v>2</v>
      </c>
      <c r="T9801" s="2" t="str">
        <f>IF(WEEKDAY('Transaction Data'!$A9801,2)&lt;6,"Weekday","Weekend")</f>
        <v>Weekday</v>
      </c>
    </row>
    <row r="9802" ht="15.75" customHeight="1">
      <c r="A9802" s="1">
        <v>45492.0</v>
      </c>
      <c r="B9802" s="2" t="s">
        <v>8937</v>
      </c>
      <c r="C9802" s="2" t="s">
        <v>78</v>
      </c>
      <c r="D9802" s="1">
        <v>33499.0</v>
      </c>
      <c r="E9802" s="2" t="s">
        <v>27</v>
      </c>
      <c r="F9802" s="2">
        <v>499.0</v>
      </c>
      <c r="G9802" s="2" t="s">
        <v>57</v>
      </c>
      <c r="H9802" s="2" t="s">
        <v>29</v>
      </c>
      <c r="I9802" s="2" t="s">
        <v>25</v>
      </c>
      <c r="J9802" s="2" t="str">
        <f t="array" ref="J9802">XLOOKUP('Transaction Data'!$G9802,Product_Code,Biscuit_Brand)</f>
        <v>Oatmeal Cookies</v>
      </c>
      <c r="K9802" s="2">
        <f t="array" ref="K9802">XLOOKUP('Transaction Data'!$G9802,Product_Code,Cost)</f>
        <v>19</v>
      </c>
      <c r="L9802" s="2">
        <f t="array" ref="L9802">XLOOKUP('Transaction Data'!$G9802,Product_Code,Unit_Price)</f>
        <v>23</v>
      </c>
      <c r="M9802" s="3">
        <f>'Transaction Data'!$F9802*'Transaction Data'!$K9802</f>
        <v>9481</v>
      </c>
      <c r="N9802" s="3">
        <f>'Transaction Data'!$F9802*'Transaction Data'!$L9802</f>
        <v>11477</v>
      </c>
      <c r="O9802" s="3">
        <f>'Transaction Data'!$N9802-'Transaction Data'!$M9802</f>
        <v>1996</v>
      </c>
      <c r="P9802" s="2">
        <f>DATEDIF('Transaction Data'!$D9802,'Transaction Data'!$A9802,"y")</f>
        <v>32</v>
      </c>
      <c r="Q9802" s="2" t="str">
        <f>FLOOR('Transaction Data'!$P9802,15)&amp;"-"&amp;FLOOR('Transaction Data'!$P9802,15)+14</f>
        <v>30-44</v>
      </c>
      <c r="R9802" s="2" t="str">
        <f>IF('Transaction Data'!$L9802&lt;=10,"Less Expensive","Expensive")</f>
        <v>Expensive</v>
      </c>
      <c r="S9802" s="4">
        <f>WEEKDAY('Transaction Data'!$A9802)</f>
        <v>6</v>
      </c>
      <c r="T9802" s="2" t="str">
        <f>IF(WEEKDAY('Transaction Data'!$A9802,2)&lt;6,"Weekday","Weekend")</f>
        <v>Weekday</v>
      </c>
    </row>
    <row r="9803" ht="15.75" customHeight="1">
      <c r="A9803" s="1">
        <v>45458.0</v>
      </c>
      <c r="B9803" s="2" t="s">
        <v>8938</v>
      </c>
      <c r="C9803" s="2" t="s">
        <v>47</v>
      </c>
      <c r="D9803" s="1">
        <v>38565.0</v>
      </c>
      <c r="E9803" s="2" t="s">
        <v>27</v>
      </c>
      <c r="F9803" s="2">
        <v>323.0</v>
      </c>
      <c r="G9803" s="2" t="s">
        <v>55</v>
      </c>
      <c r="H9803" s="2" t="s">
        <v>29</v>
      </c>
      <c r="I9803" s="2" t="s">
        <v>25</v>
      </c>
      <c r="J9803" s="2" t="str">
        <f t="array" ref="J9803">XLOOKUP('Transaction Data'!$G9803,Product_Code,Biscuit_Brand)</f>
        <v>Vanilla Wafers</v>
      </c>
      <c r="K9803" s="2">
        <f t="array" ref="K9803">XLOOKUP('Transaction Data'!$G9803,Product_Code,Cost)</f>
        <v>18</v>
      </c>
      <c r="L9803" s="2">
        <f t="array" ref="L9803">XLOOKUP('Transaction Data'!$G9803,Product_Code,Unit_Price)</f>
        <v>36</v>
      </c>
      <c r="M9803" s="3">
        <f>'Transaction Data'!$F9803*'Transaction Data'!$K9803</f>
        <v>5814</v>
      </c>
      <c r="N9803" s="3">
        <f>'Transaction Data'!$F9803*'Transaction Data'!$L9803</f>
        <v>11628</v>
      </c>
      <c r="O9803" s="3">
        <f>'Transaction Data'!$N9803-'Transaction Data'!$M9803</f>
        <v>5814</v>
      </c>
      <c r="P9803" s="2">
        <f>DATEDIF('Transaction Data'!$D9803,'Transaction Data'!$A9803,"y")</f>
        <v>18</v>
      </c>
      <c r="Q9803" s="2" t="str">
        <f>FLOOR('Transaction Data'!$P9803,15)&amp;"-"&amp;FLOOR('Transaction Data'!$P9803,15)+14</f>
        <v>15-29</v>
      </c>
      <c r="R9803" s="2" t="str">
        <f>IF('Transaction Data'!$L9803&lt;=10,"Less Expensive","Expensive")</f>
        <v>Expensive</v>
      </c>
      <c r="S9803" s="4">
        <f>WEEKDAY('Transaction Data'!$A9803)</f>
        <v>7</v>
      </c>
      <c r="T9803" s="2" t="str">
        <f>IF(WEEKDAY('Transaction Data'!$A9803,2)&lt;6,"Weekday","Weekend")</f>
        <v>Weekend</v>
      </c>
    </row>
    <row r="9804" ht="15.75" customHeight="1">
      <c r="A9804" s="1">
        <v>45433.0</v>
      </c>
      <c r="B9804" s="2" t="s">
        <v>8939</v>
      </c>
      <c r="C9804" s="2" t="s">
        <v>65</v>
      </c>
      <c r="D9804" s="1">
        <v>38822.0</v>
      </c>
      <c r="E9804" s="2" t="s">
        <v>27</v>
      </c>
      <c r="F9804" s="2">
        <v>55.0</v>
      </c>
      <c r="G9804" s="2" t="s">
        <v>61</v>
      </c>
      <c r="H9804" s="2" t="s">
        <v>34</v>
      </c>
      <c r="I9804" s="2" t="s">
        <v>25</v>
      </c>
      <c r="J9804" s="2" t="str">
        <f t="array" ref="J9804">XLOOKUP('Transaction Data'!$G9804,Product_Code,Biscuit_Brand)</f>
        <v>Choco Delight</v>
      </c>
      <c r="K9804" s="2">
        <f t="array" ref="K9804">XLOOKUP('Transaction Data'!$G9804,Product_Code,Cost)</f>
        <v>3</v>
      </c>
      <c r="L9804" s="2">
        <f t="array" ref="L9804">XLOOKUP('Transaction Data'!$G9804,Product_Code,Unit_Price)</f>
        <v>5</v>
      </c>
      <c r="M9804" s="3">
        <f>'Transaction Data'!$F9804*'Transaction Data'!$K9804</f>
        <v>165</v>
      </c>
      <c r="N9804" s="3">
        <f>'Transaction Data'!$F9804*'Transaction Data'!$L9804</f>
        <v>275</v>
      </c>
      <c r="O9804" s="3">
        <f>'Transaction Data'!$N9804-'Transaction Data'!$M9804</f>
        <v>110</v>
      </c>
      <c r="P9804" s="2">
        <f>DATEDIF('Transaction Data'!$D9804,'Transaction Data'!$A9804,"y")</f>
        <v>18</v>
      </c>
      <c r="Q9804" s="2" t="str">
        <f>FLOOR('Transaction Data'!$P9804,15)&amp;"-"&amp;FLOOR('Transaction Data'!$P9804,15)+14</f>
        <v>15-29</v>
      </c>
      <c r="R9804" s="2" t="str">
        <f>IF('Transaction Data'!$L9804&lt;=10,"Less Expensive","Expensive")</f>
        <v>Less Expensive</v>
      </c>
      <c r="S9804" s="4">
        <f>WEEKDAY('Transaction Data'!$A9804)</f>
        <v>3</v>
      </c>
      <c r="T9804" s="2" t="str">
        <f>IF(WEEKDAY('Transaction Data'!$A9804,2)&lt;6,"Weekday","Weekend")</f>
        <v>Weekday</v>
      </c>
    </row>
    <row r="9805" ht="15.75" customHeight="1">
      <c r="A9805" s="1">
        <v>45408.0</v>
      </c>
      <c r="B9805" s="2" t="s">
        <v>8940</v>
      </c>
      <c r="C9805" s="2" t="s">
        <v>47</v>
      </c>
      <c r="D9805" s="1">
        <v>15920.0</v>
      </c>
      <c r="E9805" s="2" t="s">
        <v>63</v>
      </c>
      <c r="F9805" s="2">
        <v>36.0</v>
      </c>
      <c r="G9805" s="2" t="s">
        <v>28</v>
      </c>
      <c r="H9805" s="2" t="s">
        <v>24</v>
      </c>
      <c r="I9805" s="2" t="s">
        <v>25</v>
      </c>
      <c r="J9805" s="2" t="str">
        <f t="array" ref="J9805">XLOOKUP('Transaction Data'!$G9805,Product_Code,Biscuit_Brand)</f>
        <v>Shortbread</v>
      </c>
      <c r="K9805" s="2">
        <f t="array" ref="K9805">XLOOKUP('Transaction Data'!$G9805,Product_Code,Cost)</f>
        <v>10</v>
      </c>
      <c r="L9805" s="2">
        <f t="array" ref="L9805">XLOOKUP('Transaction Data'!$G9805,Product_Code,Unit_Price)</f>
        <v>45</v>
      </c>
      <c r="M9805" s="3">
        <f>'Transaction Data'!$F9805*'Transaction Data'!$K9805</f>
        <v>360</v>
      </c>
      <c r="N9805" s="3">
        <f>'Transaction Data'!$F9805*'Transaction Data'!$L9805</f>
        <v>1620</v>
      </c>
      <c r="O9805" s="3">
        <f>'Transaction Data'!$N9805-'Transaction Data'!$M9805</f>
        <v>1260</v>
      </c>
      <c r="P9805" s="2">
        <f>DATEDIF('Transaction Data'!$D9805,'Transaction Data'!$A9805,"y")</f>
        <v>80</v>
      </c>
      <c r="Q9805" s="2" t="str">
        <f>FLOOR('Transaction Data'!$P9805,15)&amp;"-"&amp;FLOOR('Transaction Data'!$P9805,15)+14</f>
        <v>75-89</v>
      </c>
      <c r="R9805" s="2" t="str">
        <f>IF('Transaction Data'!$L9805&lt;=10,"Less Expensive","Expensive")</f>
        <v>Expensive</v>
      </c>
      <c r="S9805" s="4">
        <f>WEEKDAY('Transaction Data'!$A9805)</f>
        <v>6</v>
      </c>
      <c r="T9805" s="2" t="str">
        <f>IF(WEEKDAY('Transaction Data'!$A9805,2)&lt;6,"Weekday","Weekend")</f>
        <v>Weekday</v>
      </c>
    </row>
    <row r="9806" ht="15.75" customHeight="1">
      <c r="A9806" s="1">
        <v>45319.0</v>
      </c>
      <c r="B9806" s="2" t="s">
        <v>8941</v>
      </c>
      <c r="C9806" s="2" t="s">
        <v>32</v>
      </c>
      <c r="D9806" s="1">
        <v>23343.0</v>
      </c>
      <c r="E9806" s="2" t="s">
        <v>22</v>
      </c>
      <c r="F9806" s="2">
        <v>50.0</v>
      </c>
      <c r="G9806" s="2" t="s">
        <v>44</v>
      </c>
      <c r="H9806" s="2" t="s">
        <v>42</v>
      </c>
      <c r="I9806" s="2" t="s">
        <v>25</v>
      </c>
      <c r="J9806" s="2" t="str">
        <f t="array" ref="J9806">XLOOKUP('Transaction Data'!$G9806,Product_Code,Biscuit_Brand)</f>
        <v>Butter Crunch</v>
      </c>
      <c r="K9806" s="2">
        <f t="array" ref="K9806">XLOOKUP('Transaction Data'!$G9806,Product_Code,Cost)</f>
        <v>10</v>
      </c>
      <c r="L9806" s="2">
        <f t="array" ref="L9806">XLOOKUP('Transaction Data'!$G9806,Product_Code,Unit_Price)</f>
        <v>11</v>
      </c>
      <c r="M9806" s="3">
        <f>'Transaction Data'!$F9806*'Transaction Data'!$K9806</f>
        <v>500</v>
      </c>
      <c r="N9806" s="3">
        <f>'Transaction Data'!$F9806*'Transaction Data'!$L9806</f>
        <v>550</v>
      </c>
      <c r="O9806" s="3">
        <f>'Transaction Data'!$N9806-'Transaction Data'!$M9806</f>
        <v>50</v>
      </c>
      <c r="P9806" s="2">
        <f>DATEDIF('Transaction Data'!$D9806,'Transaction Data'!$A9806,"y")</f>
        <v>60</v>
      </c>
      <c r="Q9806" s="2" t="str">
        <f>FLOOR('Transaction Data'!$P9806,15)&amp;"-"&amp;FLOOR('Transaction Data'!$P9806,15)+14</f>
        <v>60-74</v>
      </c>
      <c r="R9806" s="2" t="str">
        <f>IF('Transaction Data'!$L9806&lt;=10,"Less Expensive","Expensive")</f>
        <v>Expensive</v>
      </c>
      <c r="S9806" s="4">
        <f>WEEKDAY('Transaction Data'!$A9806)</f>
        <v>1</v>
      </c>
      <c r="T9806" s="2" t="str">
        <f>IF(WEEKDAY('Transaction Data'!$A9806,2)&lt;6,"Weekday","Weekend")</f>
        <v>Weekend</v>
      </c>
    </row>
    <row r="9807" ht="15.75" customHeight="1">
      <c r="A9807" s="1">
        <v>45391.0</v>
      </c>
      <c r="B9807" s="2" t="s">
        <v>8942</v>
      </c>
      <c r="C9807" s="2" t="s">
        <v>72</v>
      </c>
      <c r="D9807" s="1">
        <v>36530.0</v>
      </c>
      <c r="E9807" s="2" t="s">
        <v>63</v>
      </c>
      <c r="F9807" s="2">
        <v>87.0</v>
      </c>
      <c r="G9807" s="2" t="s">
        <v>48</v>
      </c>
      <c r="H9807" s="2" t="s">
        <v>45</v>
      </c>
      <c r="I9807" s="2" t="s">
        <v>25</v>
      </c>
      <c r="J9807" s="2" t="str">
        <f t="array" ref="J9807">XLOOKUP('Transaction Data'!$G9807,Product_Code,Biscuit_Brand)</f>
        <v>Lemon Crisps</v>
      </c>
      <c r="K9807" s="2">
        <f t="array" ref="K9807">XLOOKUP('Transaction Data'!$G9807,Product_Code,Cost)</f>
        <v>7</v>
      </c>
      <c r="L9807" s="2">
        <f t="array" ref="L9807">XLOOKUP('Transaction Data'!$G9807,Product_Code,Unit_Price)</f>
        <v>9</v>
      </c>
      <c r="M9807" s="3">
        <f>'Transaction Data'!$F9807*'Transaction Data'!$K9807</f>
        <v>609</v>
      </c>
      <c r="N9807" s="3">
        <f>'Transaction Data'!$F9807*'Transaction Data'!$L9807</f>
        <v>783</v>
      </c>
      <c r="O9807" s="3">
        <f>'Transaction Data'!$N9807-'Transaction Data'!$M9807</f>
        <v>174</v>
      </c>
      <c r="P9807" s="2">
        <f>DATEDIF('Transaction Data'!$D9807,'Transaction Data'!$A9807,"y")</f>
        <v>24</v>
      </c>
      <c r="Q9807" s="2" t="str">
        <f>FLOOR('Transaction Data'!$P9807,15)&amp;"-"&amp;FLOOR('Transaction Data'!$P9807,15)+14</f>
        <v>15-29</v>
      </c>
      <c r="R9807" s="2" t="str">
        <f>IF('Transaction Data'!$L9807&lt;=10,"Less Expensive","Expensive")</f>
        <v>Less Expensive</v>
      </c>
      <c r="S9807" s="4">
        <f>WEEKDAY('Transaction Data'!$A9807)</f>
        <v>3</v>
      </c>
      <c r="T9807" s="2" t="str">
        <f>IF(WEEKDAY('Transaction Data'!$A9807,2)&lt;6,"Weekday","Weekend")</f>
        <v>Weekday</v>
      </c>
    </row>
    <row r="9808" ht="15.75" customHeight="1">
      <c r="A9808" s="1">
        <v>45382.0</v>
      </c>
      <c r="B9808" s="2" t="s">
        <v>8943</v>
      </c>
      <c r="C9808" s="2" t="s">
        <v>72</v>
      </c>
      <c r="D9808" s="1">
        <v>30871.0</v>
      </c>
      <c r="E9808" s="2" t="s">
        <v>37</v>
      </c>
      <c r="F9808" s="2">
        <v>159.0</v>
      </c>
      <c r="G9808" s="2" t="s">
        <v>33</v>
      </c>
      <c r="H9808" s="2" t="s">
        <v>24</v>
      </c>
      <c r="I9808" s="2" t="s">
        <v>25</v>
      </c>
      <c r="J9808" s="2" t="str">
        <f t="array" ref="J9808">XLOOKUP('Transaction Data'!$G9808,Product_Code,Biscuit_Brand)</f>
        <v>Caramel Biscuits</v>
      </c>
      <c r="K9808" s="2">
        <f t="array" ref="K9808">XLOOKUP('Transaction Data'!$G9808,Product_Code,Cost)</f>
        <v>18</v>
      </c>
      <c r="L9808" s="2">
        <f t="array" ref="L9808">XLOOKUP('Transaction Data'!$G9808,Product_Code,Unit_Price)</f>
        <v>22</v>
      </c>
      <c r="M9808" s="3">
        <f>'Transaction Data'!$F9808*'Transaction Data'!$K9808</f>
        <v>2862</v>
      </c>
      <c r="N9808" s="3">
        <f>'Transaction Data'!$F9808*'Transaction Data'!$L9808</f>
        <v>3498</v>
      </c>
      <c r="O9808" s="3">
        <f>'Transaction Data'!$N9808-'Transaction Data'!$M9808</f>
        <v>636</v>
      </c>
      <c r="P9808" s="2">
        <f>DATEDIF('Transaction Data'!$D9808,'Transaction Data'!$A9808,"y")</f>
        <v>39</v>
      </c>
      <c r="Q9808" s="2" t="str">
        <f>FLOOR('Transaction Data'!$P9808,15)&amp;"-"&amp;FLOOR('Transaction Data'!$P9808,15)+14</f>
        <v>30-44</v>
      </c>
      <c r="R9808" s="2" t="str">
        <f>IF('Transaction Data'!$L9808&lt;=10,"Less Expensive","Expensive")</f>
        <v>Expensive</v>
      </c>
      <c r="S9808" s="4">
        <f>WEEKDAY('Transaction Data'!$A9808)</f>
        <v>1</v>
      </c>
      <c r="T9808" s="2" t="str">
        <f>IF(WEEKDAY('Transaction Data'!$A9808,2)&lt;6,"Weekday","Weekend")</f>
        <v>Weekend</v>
      </c>
    </row>
    <row r="9809" ht="15.75" customHeight="1">
      <c r="A9809" s="1">
        <v>45369.0</v>
      </c>
      <c r="B9809" s="2" t="s">
        <v>3721</v>
      </c>
      <c r="C9809" s="2" t="s">
        <v>32</v>
      </c>
      <c r="D9809" s="1">
        <v>34519.0</v>
      </c>
      <c r="E9809" s="2" t="s">
        <v>27</v>
      </c>
      <c r="F9809" s="2">
        <v>208.0</v>
      </c>
      <c r="G9809" s="2" t="s">
        <v>48</v>
      </c>
      <c r="H9809" s="2" t="s">
        <v>29</v>
      </c>
      <c r="I9809" s="2" t="s">
        <v>25</v>
      </c>
      <c r="J9809" s="2" t="str">
        <f t="array" ref="J9809">XLOOKUP('Transaction Data'!$G9809,Product_Code,Biscuit_Brand)</f>
        <v>Lemon Crisps</v>
      </c>
      <c r="K9809" s="2">
        <f t="array" ref="K9809">XLOOKUP('Transaction Data'!$G9809,Product_Code,Cost)</f>
        <v>7</v>
      </c>
      <c r="L9809" s="2">
        <f t="array" ref="L9809">XLOOKUP('Transaction Data'!$G9809,Product_Code,Unit_Price)</f>
        <v>9</v>
      </c>
      <c r="M9809" s="3">
        <f>'Transaction Data'!$F9809*'Transaction Data'!$K9809</f>
        <v>1456</v>
      </c>
      <c r="N9809" s="3">
        <f>'Transaction Data'!$F9809*'Transaction Data'!$L9809</f>
        <v>1872</v>
      </c>
      <c r="O9809" s="3">
        <f>'Transaction Data'!$N9809-'Transaction Data'!$M9809</f>
        <v>416</v>
      </c>
      <c r="P9809" s="2">
        <f>DATEDIF('Transaction Data'!$D9809,'Transaction Data'!$A9809,"y")</f>
        <v>29</v>
      </c>
      <c r="Q9809" s="2" t="str">
        <f>FLOOR('Transaction Data'!$P9809,15)&amp;"-"&amp;FLOOR('Transaction Data'!$P9809,15)+14</f>
        <v>15-29</v>
      </c>
      <c r="R9809" s="2" t="str">
        <f>IF('Transaction Data'!$L9809&lt;=10,"Less Expensive","Expensive")</f>
        <v>Less Expensive</v>
      </c>
      <c r="S9809" s="4">
        <f>WEEKDAY('Transaction Data'!$A9809)</f>
        <v>2</v>
      </c>
      <c r="T9809" s="2" t="str">
        <f>IF(WEEKDAY('Transaction Data'!$A9809,2)&lt;6,"Weekday","Weekend")</f>
        <v>Weekday</v>
      </c>
    </row>
    <row r="9810" ht="15.75" customHeight="1">
      <c r="A9810" s="1">
        <v>45440.0</v>
      </c>
      <c r="B9810" s="2" t="s">
        <v>8944</v>
      </c>
      <c r="C9810" s="2" t="s">
        <v>65</v>
      </c>
      <c r="D9810" s="1">
        <v>23980.0</v>
      </c>
      <c r="E9810" s="2" t="s">
        <v>22</v>
      </c>
      <c r="F9810" s="2">
        <v>162.0</v>
      </c>
      <c r="G9810" s="2" t="s">
        <v>23</v>
      </c>
      <c r="H9810" s="2" t="s">
        <v>29</v>
      </c>
      <c r="I9810" s="2" t="s">
        <v>25</v>
      </c>
      <c r="J9810" s="2" t="str">
        <f t="array" ref="J9810">XLOOKUP('Transaction Data'!$G9810,Product_Code,Biscuit_Brand)</f>
        <v>Cinnamon Swirls</v>
      </c>
      <c r="K9810" s="2">
        <f t="array" ref="K9810">XLOOKUP('Transaction Data'!$G9810,Product_Code,Cost)</f>
        <v>10</v>
      </c>
      <c r="L9810" s="2">
        <f t="array" ref="L9810">XLOOKUP('Transaction Data'!$G9810,Product_Code,Unit_Price)</f>
        <v>14</v>
      </c>
      <c r="M9810" s="3">
        <f>'Transaction Data'!$F9810*'Transaction Data'!$K9810</f>
        <v>1620</v>
      </c>
      <c r="N9810" s="3">
        <f>'Transaction Data'!$F9810*'Transaction Data'!$L9810</f>
        <v>2268</v>
      </c>
      <c r="O9810" s="3">
        <f>'Transaction Data'!$N9810-'Transaction Data'!$M9810</f>
        <v>648</v>
      </c>
      <c r="P9810" s="2">
        <f>DATEDIF('Transaction Data'!$D9810,'Transaction Data'!$A9810,"y")</f>
        <v>58</v>
      </c>
      <c r="Q9810" s="2" t="str">
        <f>FLOOR('Transaction Data'!$P9810,15)&amp;"-"&amp;FLOOR('Transaction Data'!$P9810,15)+14</f>
        <v>45-59</v>
      </c>
      <c r="R9810" s="2" t="str">
        <f>IF('Transaction Data'!$L9810&lt;=10,"Less Expensive","Expensive")</f>
        <v>Expensive</v>
      </c>
      <c r="S9810" s="4">
        <f>WEEKDAY('Transaction Data'!$A9810)</f>
        <v>3</v>
      </c>
      <c r="T9810" s="2" t="str">
        <f>IF(WEEKDAY('Transaction Data'!$A9810,2)&lt;6,"Weekday","Weekend")</f>
        <v>Weekday</v>
      </c>
    </row>
    <row r="9811" ht="15.75" customHeight="1">
      <c r="A9811" s="1">
        <v>45416.0</v>
      </c>
      <c r="B9811" s="2" t="s">
        <v>5639</v>
      </c>
      <c r="C9811" s="2" t="s">
        <v>41</v>
      </c>
      <c r="D9811" s="1">
        <v>18048.0</v>
      </c>
      <c r="E9811" s="2" t="s">
        <v>63</v>
      </c>
      <c r="F9811" s="2">
        <v>36.0</v>
      </c>
      <c r="G9811" s="2" t="s">
        <v>61</v>
      </c>
      <c r="H9811" s="2" t="s">
        <v>34</v>
      </c>
      <c r="I9811" s="2" t="s">
        <v>25</v>
      </c>
      <c r="J9811" s="2" t="str">
        <f t="array" ref="J9811">XLOOKUP('Transaction Data'!$G9811,Product_Code,Biscuit_Brand)</f>
        <v>Choco Delight</v>
      </c>
      <c r="K9811" s="2">
        <f t="array" ref="K9811">XLOOKUP('Transaction Data'!$G9811,Product_Code,Cost)</f>
        <v>3</v>
      </c>
      <c r="L9811" s="2">
        <f t="array" ref="L9811">XLOOKUP('Transaction Data'!$G9811,Product_Code,Unit_Price)</f>
        <v>5</v>
      </c>
      <c r="M9811" s="3">
        <f>'Transaction Data'!$F9811*'Transaction Data'!$K9811</f>
        <v>108</v>
      </c>
      <c r="N9811" s="3">
        <f>'Transaction Data'!$F9811*'Transaction Data'!$L9811</f>
        <v>180</v>
      </c>
      <c r="O9811" s="3">
        <f>'Transaction Data'!$N9811-'Transaction Data'!$M9811</f>
        <v>72</v>
      </c>
      <c r="P9811" s="2">
        <f>DATEDIF('Transaction Data'!$D9811,'Transaction Data'!$A9811,"y")</f>
        <v>74</v>
      </c>
      <c r="Q9811" s="2" t="str">
        <f>FLOOR('Transaction Data'!$P9811,15)&amp;"-"&amp;FLOOR('Transaction Data'!$P9811,15)+14</f>
        <v>60-74</v>
      </c>
      <c r="R9811" s="2" t="str">
        <f>IF('Transaction Data'!$L9811&lt;=10,"Less Expensive","Expensive")</f>
        <v>Less Expensive</v>
      </c>
      <c r="S9811" s="4">
        <f>WEEKDAY('Transaction Data'!$A9811)</f>
        <v>7</v>
      </c>
      <c r="T9811" s="2" t="str">
        <f>IF(WEEKDAY('Transaction Data'!$A9811,2)&lt;6,"Weekday","Weekend")</f>
        <v>Weekend</v>
      </c>
    </row>
    <row r="9812" ht="15.75" customHeight="1">
      <c r="A9812" s="1">
        <v>45476.0</v>
      </c>
      <c r="B9812" s="2" t="s">
        <v>8945</v>
      </c>
      <c r="C9812" s="2" t="s">
        <v>21</v>
      </c>
      <c r="D9812" s="1">
        <v>38510.0</v>
      </c>
      <c r="E9812" s="2" t="s">
        <v>63</v>
      </c>
      <c r="F9812" s="2">
        <v>496.0</v>
      </c>
      <c r="G9812" s="2" t="s">
        <v>23</v>
      </c>
      <c r="H9812" s="2" t="s">
        <v>24</v>
      </c>
      <c r="I9812" s="2" t="s">
        <v>25</v>
      </c>
      <c r="J9812" s="2" t="str">
        <f t="array" ref="J9812">XLOOKUP('Transaction Data'!$G9812,Product_Code,Biscuit_Brand)</f>
        <v>Cinnamon Swirls</v>
      </c>
      <c r="K9812" s="2">
        <f t="array" ref="K9812">XLOOKUP('Transaction Data'!$G9812,Product_Code,Cost)</f>
        <v>10</v>
      </c>
      <c r="L9812" s="2">
        <f t="array" ref="L9812">XLOOKUP('Transaction Data'!$G9812,Product_Code,Unit_Price)</f>
        <v>14</v>
      </c>
      <c r="M9812" s="3">
        <f>'Transaction Data'!$F9812*'Transaction Data'!$K9812</f>
        <v>4960</v>
      </c>
      <c r="N9812" s="3">
        <f>'Transaction Data'!$F9812*'Transaction Data'!$L9812</f>
        <v>6944</v>
      </c>
      <c r="O9812" s="3">
        <f>'Transaction Data'!$N9812-'Transaction Data'!$M9812</f>
        <v>1984</v>
      </c>
      <c r="P9812" s="2">
        <f>DATEDIF('Transaction Data'!$D9812,'Transaction Data'!$A9812,"y")</f>
        <v>19</v>
      </c>
      <c r="Q9812" s="2" t="str">
        <f>FLOOR('Transaction Data'!$P9812,15)&amp;"-"&amp;FLOOR('Transaction Data'!$P9812,15)+14</f>
        <v>15-29</v>
      </c>
      <c r="R9812" s="2" t="str">
        <f>IF('Transaction Data'!$L9812&lt;=10,"Less Expensive","Expensive")</f>
        <v>Expensive</v>
      </c>
      <c r="S9812" s="4">
        <f>WEEKDAY('Transaction Data'!$A9812)</f>
        <v>4</v>
      </c>
      <c r="T9812" s="2" t="str">
        <f>IF(WEEKDAY('Transaction Data'!$A9812,2)&lt;6,"Weekday","Weekend")</f>
        <v>Weekday</v>
      </c>
    </row>
    <row r="9813" ht="15.75" customHeight="1">
      <c r="A9813" s="1">
        <v>45388.0</v>
      </c>
      <c r="B9813" s="2" t="s">
        <v>8946</v>
      </c>
      <c r="C9813" s="2" t="s">
        <v>72</v>
      </c>
      <c r="D9813" s="1">
        <v>34386.0</v>
      </c>
      <c r="E9813" s="2" t="s">
        <v>63</v>
      </c>
      <c r="F9813" s="2">
        <v>341.0</v>
      </c>
      <c r="G9813" s="2" t="s">
        <v>38</v>
      </c>
      <c r="H9813" s="2" t="s">
        <v>42</v>
      </c>
      <c r="I9813" s="2" t="s">
        <v>30</v>
      </c>
      <c r="J9813" s="2" t="str">
        <f t="array" ref="J9813">XLOOKUP('Transaction Data'!$G9813,Product_Code,Biscuit_Brand)</f>
        <v>Ginger Snaps</v>
      </c>
      <c r="K9813" s="2">
        <f t="array" ref="K9813">XLOOKUP('Transaction Data'!$G9813,Product_Code,Cost)</f>
        <v>14</v>
      </c>
      <c r="L9813" s="2">
        <f t="array" ref="L9813">XLOOKUP('Transaction Data'!$G9813,Product_Code,Unit_Price)</f>
        <v>28</v>
      </c>
      <c r="M9813" s="3">
        <f>'Transaction Data'!$F9813*'Transaction Data'!$K9813</f>
        <v>4774</v>
      </c>
      <c r="N9813" s="3">
        <f>'Transaction Data'!$F9813*'Transaction Data'!$L9813</f>
        <v>9548</v>
      </c>
      <c r="O9813" s="3">
        <f>'Transaction Data'!$N9813-'Transaction Data'!$M9813</f>
        <v>4774</v>
      </c>
      <c r="P9813" s="2">
        <f>DATEDIF('Transaction Data'!$D9813,'Transaction Data'!$A9813,"y")</f>
        <v>30</v>
      </c>
      <c r="Q9813" s="2" t="str">
        <f>FLOOR('Transaction Data'!$P9813,15)&amp;"-"&amp;FLOOR('Transaction Data'!$P9813,15)+14</f>
        <v>30-44</v>
      </c>
      <c r="R9813" s="2" t="str">
        <f>IF('Transaction Data'!$L9813&lt;=10,"Less Expensive","Expensive")</f>
        <v>Expensive</v>
      </c>
      <c r="S9813" s="4">
        <f>WEEKDAY('Transaction Data'!$A9813)</f>
        <v>7</v>
      </c>
      <c r="T9813" s="2" t="str">
        <f>IF(WEEKDAY('Transaction Data'!$A9813,2)&lt;6,"Weekday","Weekend")</f>
        <v>Weekend</v>
      </c>
    </row>
    <row r="9814" ht="15.75" customHeight="1">
      <c r="A9814" s="1">
        <v>45452.0</v>
      </c>
      <c r="B9814" s="2" t="s">
        <v>8947</v>
      </c>
      <c r="C9814" s="2" t="s">
        <v>41</v>
      </c>
      <c r="D9814" s="1">
        <v>38429.0</v>
      </c>
      <c r="E9814" s="2" t="s">
        <v>22</v>
      </c>
      <c r="F9814" s="2">
        <v>225.0</v>
      </c>
      <c r="G9814" s="2" t="s">
        <v>33</v>
      </c>
      <c r="H9814" s="2" t="s">
        <v>45</v>
      </c>
      <c r="I9814" s="2" t="s">
        <v>25</v>
      </c>
      <c r="J9814" s="2" t="str">
        <f t="array" ref="J9814">XLOOKUP('Transaction Data'!$G9814,Product_Code,Biscuit_Brand)</f>
        <v>Caramel Biscuits</v>
      </c>
      <c r="K9814" s="2">
        <f t="array" ref="K9814">XLOOKUP('Transaction Data'!$G9814,Product_Code,Cost)</f>
        <v>18</v>
      </c>
      <c r="L9814" s="2">
        <f t="array" ref="L9814">XLOOKUP('Transaction Data'!$G9814,Product_Code,Unit_Price)</f>
        <v>22</v>
      </c>
      <c r="M9814" s="3">
        <f>'Transaction Data'!$F9814*'Transaction Data'!$K9814</f>
        <v>4050</v>
      </c>
      <c r="N9814" s="3">
        <f>'Transaction Data'!$F9814*'Transaction Data'!$L9814</f>
        <v>4950</v>
      </c>
      <c r="O9814" s="3">
        <f>'Transaction Data'!$N9814-'Transaction Data'!$M9814</f>
        <v>900</v>
      </c>
      <c r="P9814" s="2">
        <f>DATEDIF('Transaction Data'!$D9814,'Transaction Data'!$A9814,"y")</f>
        <v>19</v>
      </c>
      <c r="Q9814" s="2" t="str">
        <f>FLOOR('Transaction Data'!$P9814,15)&amp;"-"&amp;FLOOR('Transaction Data'!$P9814,15)+14</f>
        <v>15-29</v>
      </c>
      <c r="R9814" s="2" t="str">
        <f>IF('Transaction Data'!$L9814&lt;=10,"Less Expensive","Expensive")</f>
        <v>Expensive</v>
      </c>
      <c r="S9814" s="4">
        <f>WEEKDAY('Transaction Data'!$A9814)</f>
        <v>1</v>
      </c>
      <c r="T9814" s="2" t="str">
        <f>IF(WEEKDAY('Transaction Data'!$A9814,2)&lt;6,"Weekday","Weekend")</f>
        <v>Weekend</v>
      </c>
    </row>
    <row r="9815" ht="15.75" customHeight="1">
      <c r="A9815" s="1">
        <v>45495.0</v>
      </c>
      <c r="B9815" s="2" t="s">
        <v>8948</v>
      </c>
      <c r="C9815" s="2" t="s">
        <v>72</v>
      </c>
      <c r="D9815" s="1">
        <v>29353.0</v>
      </c>
      <c r="E9815" s="2" t="s">
        <v>22</v>
      </c>
      <c r="F9815" s="2">
        <v>201.0</v>
      </c>
      <c r="G9815" s="2" t="s">
        <v>55</v>
      </c>
      <c r="H9815" s="2" t="s">
        <v>24</v>
      </c>
      <c r="I9815" s="2" t="s">
        <v>30</v>
      </c>
      <c r="J9815" s="2" t="str">
        <f t="array" ref="J9815">XLOOKUP('Transaction Data'!$G9815,Product_Code,Biscuit_Brand)</f>
        <v>Vanilla Wafers</v>
      </c>
      <c r="K9815" s="2">
        <f t="array" ref="K9815">XLOOKUP('Transaction Data'!$G9815,Product_Code,Cost)</f>
        <v>18</v>
      </c>
      <c r="L9815" s="2">
        <f t="array" ref="L9815">XLOOKUP('Transaction Data'!$G9815,Product_Code,Unit_Price)</f>
        <v>36</v>
      </c>
      <c r="M9815" s="3">
        <f>'Transaction Data'!$F9815*'Transaction Data'!$K9815</f>
        <v>3618</v>
      </c>
      <c r="N9815" s="3">
        <f>'Transaction Data'!$F9815*'Transaction Data'!$L9815</f>
        <v>7236</v>
      </c>
      <c r="O9815" s="3">
        <f>'Transaction Data'!$N9815-'Transaction Data'!$M9815</f>
        <v>3618</v>
      </c>
      <c r="P9815" s="2">
        <f>DATEDIF('Transaction Data'!$D9815,'Transaction Data'!$A9815,"y")</f>
        <v>44</v>
      </c>
      <c r="Q9815" s="2" t="str">
        <f>FLOOR('Transaction Data'!$P9815,15)&amp;"-"&amp;FLOOR('Transaction Data'!$P9815,15)+14</f>
        <v>30-44</v>
      </c>
      <c r="R9815" s="2" t="str">
        <f>IF('Transaction Data'!$L9815&lt;=10,"Less Expensive","Expensive")</f>
        <v>Expensive</v>
      </c>
      <c r="S9815" s="4">
        <f>WEEKDAY('Transaction Data'!$A9815)</f>
        <v>2</v>
      </c>
      <c r="T9815" s="2" t="str">
        <f>IF(WEEKDAY('Transaction Data'!$A9815,2)&lt;6,"Weekday","Weekend")</f>
        <v>Weekday</v>
      </c>
    </row>
    <row r="9816" ht="15.75" customHeight="1">
      <c r="A9816" s="1">
        <v>45481.0</v>
      </c>
      <c r="B9816" s="2" t="s">
        <v>8949</v>
      </c>
      <c r="C9816" s="2" t="s">
        <v>47</v>
      </c>
      <c r="D9816" s="1">
        <v>33811.0</v>
      </c>
      <c r="E9816" s="2" t="s">
        <v>27</v>
      </c>
      <c r="F9816" s="2">
        <v>99.0</v>
      </c>
      <c r="G9816" s="2" t="s">
        <v>60</v>
      </c>
      <c r="H9816" s="2" t="s">
        <v>29</v>
      </c>
      <c r="I9816" s="2" t="s">
        <v>25</v>
      </c>
      <c r="J9816" s="2" t="str">
        <f t="array" ref="J9816">XLOOKUP('Transaction Data'!$G9816,Product_Code,Biscuit_Brand)</f>
        <v>Peanut Butter Bites</v>
      </c>
      <c r="K9816" s="2">
        <f t="array" ref="K9816">XLOOKUP('Transaction Data'!$G9816,Product_Code,Cost)</f>
        <v>5</v>
      </c>
      <c r="L9816" s="2">
        <f t="array" ref="L9816">XLOOKUP('Transaction Data'!$G9816,Product_Code,Unit_Price)</f>
        <v>7</v>
      </c>
      <c r="M9816" s="3">
        <f>'Transaction Data'!$F9816*'Transaction Data'!$K9816</f>
        <v>495</v>
      </c>
      <c r="N9816" s="3">
        <f>'Transaction Data'!$F9816*'Transaction Data'!$L9816</f>
        <v>693</v>
      </c>
      <c r="O9816" s="3">
        <f>'Transaction Data'!$N9816-'Transaction Data'!$M9816</f>
        <v>198</v>
      </c>
      <c r="P9816" s="2">
        <f>DATEDIF('Transaction Data'!$D9816,'Transaction Data'!$A9816,"y")</f>
        <v>31</v>
      </c>
      <c r="Q9816" s="2" t="str">
        <f>FLOOR('Transaction Data'!$P9816,15)&amp;"-"&amp;FLOOR('Transaction Data'!$P9816,15)+14</f>
        <v>30-44</v>
      </c>
      <c r="R9816" s="2" t="str">
        <f>IF('Transaction Data'!$L9816&lt;=10,"Less Expensive","Expensive")</f>
        <v>Less Expensive</v>
      </c>
      <c r="S9816" s="4">
        <f>WEEKDAY('Transaction Data'!$A9816)</f>
        <v>2</v>
      </c>
      <c r="T9816" s="2" t="str">
        <f>IF(WEEKDAY('Transaction Data'!$A9816,2)&lt;6,"Weekday","Weekend")</f>
        <v>Weekday</v>
      </c>
    </row>
    <row r="9817" ht="15.75" customHeight="1">
      <c r="A9817" s="1">
        <v>45460.0</v>
      </c>
      <c r="B9817" s="2" t="s">
        <v>8950</v>
      </c>
      <c r="C9817" s="2" t="s">
        <v>51</v>
      </c>
      <c r="D9817" s="1">
        <v>33331.0</v>
      </c>
      <c r="E9817" s="2" t="s">
        <v>63</v>
      </c>
      <c r="F9817" s="2">
        <v>430.0</v>
      </c>
      <c r="G9817" s="2" t="s">
        <v>38</v>
      </c>
      <c r="H9817" s="2" t="s">
        <v>29</v>
      </c>
      <c r="I9817" s="2" t="s">
        <v>25</v>
      </c>
      <c r="J9817" s="2" t="str">
        <f t="array" ref="J9817">XLOOKUP('Transaction Data'!$G9817,Product_Code,Biscuit_Brand)</f>
        <v>Ginger Snaps</v>
      </c>
      <c r="K9817" s="2">
        <f t="array" ref="K9817">XLOOKUP('Transaction Data'!$G9817,Product_Code,Cost)</f>
        <v>14</v>
      </c>
      <c r="L9817" s="2">
        <f t="array" ref="L9817">XLOOKUP('Transaction Data'!$G9817,Product_Code,Unit_Price)</f>
        <v>28</v>
      </c>
      <c r="M9817" s="3">
        <f>'Transaction Data'!$F9817*'Transaction Data'!$K9817</f>
        <v>6020</v>
      </c>
      <c r="N9817" s="3">
        <f>'Transaction Data'!$F9817*'Transaction Data'!$L9817</f>
        <v>12040</v>
      </c>
      <c r="O9817" s="3">
        <f>'Transaction Data'!$N9817-'Transaction Data'!$M9817</f>
        <v>6020</v>
      </c>
      <c r="P9817" s="2">
        <f>DATEDIF('Transaction Data'!$D9817,'Transaction Data'!$A9817,"y")</f>
        <v>33</v>
      </c>
      <c r="Q9817" s="2" t="str">
        <f>FLOOR('Transaction Data'!$P9817,15)&amp;"-"&amp;FLOOR('Transaction Data'!$P9817,15)+14</f>
        <v>30-44</v>
      </c>
      <c r="R9817" s="2" t="str">
        <f>IF('Transaction Data'!$L9817&lt;=10,"Less Expensive","Expensive")</f>
        <v>Expensive</v>
      </c>
      <c r="S9817" s="4">
        <f>WEEKDAY('Transaction Data'!$A9817)</f>
        <v>2</v>
      </c>
      <c r="T9817" s="2" t="str">
        <f>IF(WEEKDAY('Transaction Data'!$A9817,2)&lt;6,"Weekday","Weekend")</f>
        <v>Weekday</v>
      </c>
    </row>
    <row r="9818" ht="15.75" customHeight="1">
      <c r="A9818" s="1">
        <v>45364.0</v>
      </c>
      <c r="B9818" s="2" t="s">
        <v>8951</v>
      </c>
      <c r="C9818" s="2" t="s">
        <v>32</v>
      </c>
      <c r="D9818" s="1">
        <v>26137.0</v>
      </c>
      <c r="E9818" s="2" t="s">
        <v>27</v>
      </c>
      <c r="F9818" s="2">
        <v>169.0</v>
      </c>
      <c r="G9818" s="2" t="s">
        <v>48</v>
      </c>
      <c r="H9818" s="2" t="s">
        <v>34</v>
      </c>
      <c r="I9818" s="2" t="s">
        <v>25</v>
      </c>
      <c r="J9818" s="2" t="str">
        <f t="array" ref="J9818">XLOOKUP('Transaction Data'!$G9818,Product_Code,Biscuit_Brand)</f>
        <v>Lemon Crisps</v>
      </c>
      <c r="K9818" s="2">
        <f t="array" ref="K9818">XLOOKUP('Transaction Data'!$G9818,Product_Code,Cost)</f>
        <v>7</v>
      </c>
      <c r="L9818" s="2">
        <f t="array" ref="L9818">XLOOKUP('Transaction Data'!$G9818,Product_Code,Unit_Price)</f>
        <v>9</v>
      </c>
      <c r="M9818" s="3">
        <f>'Transaction Data'!$F9818*'Transaction Data'!$K9818</f>
        <v>1183</v>
      </c>
      <c r="N9818" s="3">
        <f>'Transaction Data'!$F9818*'Transaction Data'!$L9818</f>
        <v>1521</v>
      </c>
      <c r="O9818" s="3">
        <f>'Transaction Data'!$N9818-'Transaction Data'!$M9818</f>
        <v>338</v>
      </c>
      <c r="P9818" s="2">
        <f>DATEDIF('Transaction Data'!$D9818,'Transaction Data'!$A9818,"y")</f>
        <v>52</v>
      </c>
      <c r="Q9818" s="2" t="str">
        <f>FLOOR('Transaction Data'!$P9818,15)&amp;"-"&amp;FLOOR('Transaction Data'!$P9818,15)+14</f>
        <v>45-59</v>
      </c>
      <c r="R9818" s="2" t="str">
        <f>IF('Transaction Data'!$L9818&lt;=10,"Less Expensive","Expensive")</f>
        <v>Less Expensive</v>
      </c>
      <c r="S9818" s="4">
        <f>WEEKDAY('Transaction Data'!$A9818)</f>
        <v>4</v>
      </c>
      <c r="T9818" s="2" t="str">
        <f>IF(WEEKDAY('Transaction Data'!$A9818,2)&lt;6,"Weekday","Weekend")</f>
        <v>Weekday</v>
      </c>
    </row>
    <row r="9819" ht="15.75" customHeight="1">
      <c r="A9819" s="1">
        <v>45422.0</v>
      </c>
      <c r="B9819" s="2" t="s">
        <v>8952</v>
      </c>
      <c r="C9819" s="2" t="s">
        <v>54</v>
      </c>
      <c r="D9819" s="1">
        <v>25826.0</v>
      </c>
      <c r="E9819" s="2" t="s">
        <v>63</v>
      </c>
      <c r="F9819" s="2">
        <v>66.0</v>
      </c>
      <c r="G9819" s="2" t="s">
        <v>61</v>
      </c>
      <c r="H9819" s="2" t="s">
        <v>24</v>
      </c>
      <c r="I9819" s="2" t="s">
        <v>25</v>
      </c>
      <c r="J9819" s="2" t="str">
        <f t="array" ref="J9819">XLOOKUP('Transaction Data'!$G9819,Product_Code,Biscuit_Brand)</f>
        <v>Choco Delight</v>
      </c>
      <c r="K9819" s="2">
        <f t="array" ref="K9819">XLOOKUP('Transaction Data'!$G9819,Product_Code,Cost)</f>
        <v>3</v>
      </c>
      <c r="L9819" s="2">
        <f t="array" ref="L9819">XLOOKUP('Transaction Data'!$G9819,Product_Code,Unit_Price)</f>
        <v>5</v>
      </c>
      <c r="M9819" s="3">
        <f>'Transaction Data'!$F9819*'Transaction Data'!$K9819</f>
        <v>198</v>
      </c>
      <c r="N9819" s="3">
        <f>'Transaction Data'!$F9819*'Transaction Data'!$L9819</f>
        <v>330</v>
      </c>
      <c r="O9819" s="3">
        <f>'Transaction Data'!$N9819-'Transaction Data'!$M9819</f>
        <v>132</v>
      </c>
      <c r="P9819" s="2">
        <f>DATEDIF('Transaction Data'!$D9819,'Transaction Data'!$A9819,"y")</f>
        <v>53</v>
      </c>
      <c r="Q9819" s="2" t="str">
        <f>FLOOR('Transaction Data'!$P9819,15)&amp;"-"&amp;FLOOR('Transaction Data'!$P9819,15)+14</f>
        <v>45-59</v>
      </c>
      <c r="R9819" s="2" t="str">
        <f>IF('Transaction Data'!$L9819&lt;=10,"Less Expensive","Expensive")</f>
        <v>Less Expensive</v>
      </c>
      <c r="S9819" s="4">
        <f>WEEKDAY('Transaction Data'!$A9819)</f>
        <v>6</v>
      </c>
      <c r="T9819" s="2" t="str">
        <f>IF(WEEKDAY('Transaction Data'!$A9819,2)&lt;6,"Weekday","Weekend")</f>
        <v>Weekday</v>
      </c>
    </row>
    <row r="9820" ht="15.75" customHeight="1">
      <c r="A9820" s="1">
        <v>45337.0</v>
      </c>
      <c r="B9820" s="2" t="s">
        <v>8953</v>
      </c>
      <c r="C9820" s="2" t="s">
        <v>21</v>
      </c>
      <c r="D9820" s="1">
        <v>34320.0</v>
      </c>
      <c r="E9820" s="2" t="s">
        <v>22</v>
      </c>
      <c r="F9820" s="2">
        <v>187.0</v>
      </c>
      <c r="G9820" s="2" t="s">
        <v>28</v>
      </c>
      <c r="H9820" s="2" t="s">
        <v>42</v>
      </c>
      <c r="I9820" s="2" t="s">
        <v>25</v>
      </c>
      <c r="J9820" s="2" t="str">
        <f t="array" ref="J9820">XLOOKUP('Transaction Data'!$G9820,Product_Code,Biscuit_Brand)</f>
        <v>Shortbread</v>
      </c>
      <c r="K9820" s="2">
        <f t="array" ref="K9820">XLOOKUP('Transaction Data'!$G9820,Product_Code,Cost)</f>
        <v>10</v>
      </c>
      <c r="L9820" s="2">
        <f t="array" ref="L9820">XLOOKUP('Transaction Data'!$G9820,Product_Code,Unit_Price)</f>
        <v>45</v>
      </c>
      <c r="M9820" s="3">
        <f>'Transaction Data'!$F9820*'Transaction Data'!$K9820</f>
        <v>1870</v>
      </c>
      <c r="N9820" s="3">
        <f>'Transaction Data'!$F9820*'Transaction Data'!$L9820</f>
        <v>8415</v>
      </c>
      <c r="O9820" s="3">
        <f>'Transaction Data'!$N9820-'Transaction Data'!$M9820</f>
        <v>6545</v>
      </c>
      <c r="P9820" s="2">
        <f>DATEDIF('Transaction Data'!$D9820,'Transaction Data'!$A9820,"y")</f>
        <v>30</v>
      </c>
      <c r="Q9820" s="2" t="str">
        <f>FLOOR('Transaction Data'!$P9820,15)&amp;"-"&amp;FLOOR('Transaction Data'!$P9820,15)+14</f>
        <v>30-44</v>
      </c>
      <c r="R9820" s="2" t="str">
        <f>IF('Transaction Data'!$L9820&lt;=10,"Less Expensive","Expensive")</f>
        <v>Expensive</v>
      </c>
      <c r="S9820" s="4">
        <f>WEEKDAY('Transaction Data'!$A9820)</f>
        <v>5</v>
      </c>
      <c r="T9820" s="2" t="str">
        <f>IF(WEEKDAY('Transaction Data'!$A9820,2)&lt;6,"Weekday","Weekend")</f>
        <v>Weekday</v>
      </c>
    </row>
    <row r="9821" ht="15.75" customHeight="1">
      <c r="A9821" s="1">
        <v>45499.0</v>
      </c>
      <c r="B9821" s="2" t="s">
        <v>8954</v>
      </c>
      <c r="C9821" s="2" t="s">
        <v>65</v>
      </c>
      <c r="D9821" s="1">
        <v>24834.0</v>
      </c>
      <c r="E9821" s="2" t="s">
        <v>22</v>
      </c>
      <c r="F9821" s="2">
        <v>270.0</v>
      </c>
      <c r="G9821" s="2" t="s">
        <v>28</v>
      </c>
      <c r="H9821" s="2" t="s">
        <v>45</v>
      </c>
      <c r="I9821" s="2" t="s">
        <v>25</v>
      </c>
      <c r="J9821" s="2" t="str">
        <f t="array" ref="J9821">XLOOKUP('Transaction Data'!$G9821,Product_Code,Biscuit_Brand)</f>
        <v>Shortbread</v>
      </c>
      <c r="K9821" s="2">
        <f t="array" ref="K9821">XLOOKUP('Transaction Data'!$G9821,Product_Code,Cost)</f>
        <v>10</v>
      </c>
      <c r="L9821" s="2">
        <f t="array" ref="L9821">XLOOKUP('Transaction Data'!$G9821,Product_Code,Unit_Price)</f>
        <v>45</v>
      </c>
      <c r="M9821" s="3">
        <f>'Transaction Data'!$F9821*'Transaction Data'!$K9821</f>
        <v>2700</v>
      </c>
      <c r="N9821" s="3">
        <f>'Transaction Data'!$F9821*'Transaction Data'!$L9821</f>
        <v>12150</v>
      </c>
      <c r="O9821" s="3">
        <f>'Transaction Data'!$N9821-'Transaction Data'!$M9821</f>
        <v>9450</v>
      </c>
      <c r="P9821" s="2">
        <f>DATEDIF('Transaction Data'!$D9821,'Transaction Data'!$A9821,"y")</f>
        <v>56</v>
      </c>
      <c r="Q9821" s="2" t="str">
        <f>FLOOR('Transaction Data'!$P9821,15)&amp;"-"&amp;FLOOR('Transaction Data'!$P9821,15)+14</f>
        <v>45-59</v>
      </c>
      <c r="R9821" s="2" t="str">
        <f>IF('Transaction Data'!$L9821&lt;=10,"Less Expensive","Expensive")</f>
        <v>Expensive</v>
      </c>
      <c r="S9821" s="4">
        <f>WEEKDAY('Transaction Data'!$A9821)</f>
        <v>6</v>
      </c>
      <c r="T9821" s="2" t="str">
        <f>IF(WEEKDAY('Transaction Data'!$A9821,2)&lt;6,"Weekday","Weekend")</f>
        <v>Weekday</v>
      </c>
    </row>
    <row r="9822" ht="15.75" customHeight="1">
      <c r="A9822" s="1">
        <v>45390.0</v>
      </c>
      <c r="B9822" s="2" t="s">
        <v>8955</v>
      </c>
      <c r="C9822" s="2" t="s">
        <v>72</v>
      </c>
      <c r="D9822" s="1">
        <v>20488.0</v>
      </c>
      <c r="E9822" s="2" t="s">
        <v>37</v>
      </c>
      <c r="F9822" s="2">
        <v>200.0</v>
      </c>
      <c r="G9822" s="2" t="s">
        <v>28</v>
      </c>
      <c r="H9822" s="2" t="s">
        <v>24</v>
      </c>
      <c r="I9822" s="2" t="s">
        <v>25</v>
      </c>
      <c r="J9822" s="2" t="str">
        <f t="array" ref="J9822">XLOOKUP('Transaction Data'!$G9822,Product_Code,Biscuit_Brand)</f>
        <v>Shortbread</v>
      </c>
      <c r="K9822" s="2">
        <f t="array" ref="K9822">XLOOKUP('Transaction Data'!$G9822,Product_Code,Cost)</f>
        <v>10</v>
      </c>
      <c r="L9822" s="2">
        <f t="array" ref="L9822">XLOOKUP('Transaction Data'!$G9822,Product_Code,Unit_Price)</f>
        <v>45</v>
      </c>
      <c r="M9822" s="3">
        <f>'Transaction Data'!$F9822*'Transaction Data'!$K9822</f>
        <v>2000</v>
      </c>
      <c r="N9822" s="3">
        <f>'Transaction Data'!$F9822*'Transaction Data'!$L9822</f>
        <v>9000</v>
      </c>
      <c r="O9822" s="3">
        <f>'Transaction Data'!$N9822-'Transaction Data'!$M9822</f>
        <v>7000</v>
      </c>
      <c r="P9822" s="2">
        <f>DATEDIF('Transaction Data'!$D9822,'Transaction Data'!$A9822,"y")</f>
        <v>68</v>
      </c>
      <c r="Q9822" s="2" t="str">
        <f>FLOOR('Transaction Data'!$P9822,15)&amp;"-"&amp;FLOOR('Transaction Data'!$P9822,15)+14</f>
        <v>60-74</v>
      </c>
      <c r="R9822" s="2" t="str">
        <f>IF('Transaction Data'!$L9822&lt;=10,"Less Expensive","Expensive")</f>
        <v>Expensive</v>
      </c>
      <c r="S9822" s="4">
        <f>WEEKDAY('Transaction Data'!$A9822)</f>
        <v>2</v>
      </c>
      <c r="T9822" s="2" t="str">
        <f>IF(WEEKDAY('Transaction Data'!$A9822,2)&lt;6,"Weekday","Weekend")</f>
        <v>Weekday</v>
      </c>
    </row>
    <row r="9823" ht="15.75" customHeight="1">
      <c r="A9823" s="1">
        <v>45433.0</v>
      </c>
      <c r="B9823" s="2" t="s">
        <v>8956</v>
      </c>
      <c r="C9823" s="2" t="s">
        <v>21</v>
      </c>
      <c r="D9823" s="1">
        <v>32097.0</v>
      </c>
      <c r="E9823" s="2" t="s">
        <v>27</v>
      </c>
      <c r="F9823" s="2">
        <v>254.0</v>
      </c>
      <c r="G9823" s="2" t="s">
        <v>60</v>
      </c>
      <c r="H9823" s="2" t="s">
        <v>29</v>
      </c>
      <c r="I9823" s="2" t="s">
        <v>25</v>
      </c>
      <c r="J9823" s="2" t="str">
        <f t="array" ref="J9823">XLOOKUP('Transaction Data'!$G9823,Product_Code,Biscuit_Brand)</f>
        <v>Peanut Butter Bites</v>
      </c>
      <c r="K9823" s="2">
        <f t="array" ref="K9823">XLOOKUP('Transaction Data'!$G9823,Product_Code,Cost)</f>
        <v>5</v>
      </c>
      <c r="L9823" s="2">
        <f t="array" ref="L9823">XLOOKUP('Transaction Data'!$G9823,Product_Code,Unit_Price)</f>
        <v>7</v>
      </c>
      <c r="M9823" s="3">
        <f>'Transaction Data'!$F9823*'Transaction Data'!$K9823</f>
        <v>1270</v>
      </c>
      <c r="N9823" s="3">
        <f>'Transaction Data'!$F9823*'Transaction Data'!$L9823</f>
        <v>1778</v>
      </c>
      <c r="O9823" s="3">
        <f>'Transaction Data'!$N9823-'Transaction Data'!$M9823</f>
        <v>508</v>
      </c>
      <c r="P9823" s="2">
        <f>DATEDIF('Transaction Data'!$D9823,'Transaction Data'!$A9823,"y")</f>
        <v>36</v>
      </c>
      <c r="Q9823" s="2" t="str">
        <f>FLOOR('Transaction Data'!$P9823,15)&amp;"-"&amp;FLOOR('Transaction Data'!$P9823,15)+14</f>
        <v>30-44</v>
      </c>
      <c r="R9823" s="2" t="str">
        <f>IF('Transaction Data'!$L9823&lt;=10,"Less Expensive","Expensive")</f>
        <v>Less Expensive</v>
      </c>
      <c r="S9823" s="4">
        <f>WEEKDAY('Transaction Data'!$A9823)</f>
        <v>3</v>
      </c>
      <c r="T9823" s="2" t="str">
        <f>IF(WEEKDAY('Transaction Data'!$A9823,2)&lt;6,"Weekday","Weekend")</f>
        <v>Weekday</v>
      </c>
    </row>
    <row r="9824" ht="15.75" customHeight="1">
      <c r="A9824" s="1">
        <v>45360.0</v>
      </c>
      <c r="B9824" s="2" t="s">
        <v>999</v>
      </c>
      <c r="C9824" s="2" t="s">
        <v>78</v>
      </c>
      <c r="D9824" s="1">
        <v>29679.0</v>
      </c>
      <c r="E9824" s="2" t="s">
        <v>27</v>
      </c>
      <c r="F9824" s="2">
        <v>25.0</v>
      </c>
      <c r="G9824" s="2" t="s">
        <v>28</v>
      </c>
      <c r="H9824" s="2" t="s">
        <v>29</v>
      </c>
      <c r="I9824" s="2" t="s">
        <v>25</v>
      </c>
      <c r="J9824" s="2" t="str">
        <f t="array" ref="J9824">XLOOKUP('Transaction Data'!$G9824,Product_Code,Biscuit_Brand)</f>
        <v>Shortbread</v>
      </c>
      <c r="K9824" s="2">
        <f t="array" ref="K9824">XLOOKUP('Transaction Data'!$G9824,Product_Code,Cost)</f>
        <v>10</v>
      </c>
      <c r="L9824" s="2">
        <f t="array" ref="L9824">XLOOKUP('Transaction Data'!$G9824,Product_Code,Unit_Price)</f>
        <v>45</v>
      </c>
      <c r="M9824" s="3">
        <f>'Transaction Data'!$F9824*'Transaction Data'!$K9824</f>
        <v>250</v>
      </c>
      <c r="N9824" s="3">
        <f>'Transaction Data'!$F9824*'Transaction Data'!$L9824</f>
        <v>1125</v>
      </c>
      <c r="O9824" s="3">
        <f>'Transaction Data'!$N9824-'Transaction Data'!$M9824</f>
        <v>875</v>
      </c>
      <c r="P9824" s="2">
        <f>DATEDIF('Transaction Data'!$D9824,'Transaction Data'!$A9824,"y")</f>
        <v>42</v>
      </c>
      <c r="Q9824" s="2" t="str">
        <f>FLOOR('Transaction Data'!$P9824,15)&amp;"-"&amp;FLOOR('Transaction Data'!$P9824,15)+14</f>
        <v>30-44</v>
      </c>
      <c r="R9824" s="2" t="str">
        <f>IF('Transaction Data'!$L9824&lt;=10,"Less Expensive","Expensive")</f>
        <v>Expensive</v>
      </c>
      <c r="S9824" s="4">
        <f>WEEKDAY('Transaction Data'!$A9824)</f>
        <v>7</v>
      </c>
      <c r="T9824" s="2" t="str">
        <f>IF(WEEKDAY('Transaction Data'!$A9824,2)&lt;6,"Weekday","Weekend")</f>
        <v>Weekend</v>
      </c>
    </row>
    <row r="9825" ht="15.75" customHeight="1">
      <c r="A9825" s="1">
        <v>45469.0</v>
      </c>
      <c r="B9825" s="2" t="s">
        <v>8957</v>
      </c>
      <c r="C9825" s="2" t="s">
        <v>21</v>
      </c>
      <c r="D9825" s="1">
        <v>16024.0</v>
      </c>
      <c r="E9825" s="2" t="s">
        <v>22</v>
      </c>
      <c r="F9825" s="2">
        <v>458.0</v>
      </c>
      <c r="G9825" s="2" t="s">
        <v>44</v>
      </c>
      <c r="H9825" s="2" t="s">
        <v>34</v>
      </c>
      <c r="I9825" s="2" t="s">
        <v>25</v>
      </c>
      <c r="J9825" s="2" t="str">
        <f t="array" ref="J9825">XLOOKUP('Transaction Data'!$G9825,Product_Code,Biscuit_Brand)</f>
        <v>Butter Crunch</v>
      </c>
      <c r="K9825" s="2">
        <f t="array" ref="K9825">XLOOKUP('Transaction Data'!$G9825,Product_Code,Cost)</f>
        <v>10</v>
      </c>
      <c r="L9825" s="2">
        <f t="array" ref="L9825">XLOOKUP('Transaction Data'!$G9825,Product_Code,Unit_Price)</f>
        <v>11</v>
      </c>
      <c r="M9825" s="3">
        <f>'Transaction Data'!$F9825*'Transaction Data'!$K9825</f>
        <v>4580</v>
      </c>
      <c r="N9825" s="3">
        <f>'Transaction Data'!$F9825*'Transaction Data'!$L9825</f>
        <v>5038</v>
      </c>
      <c r="O9825" s="3">
        <f>'Transaction Data'!$N9825-'Transaction Data'!$M9825</f>
        <v>458</v>
      </c>
      <c r="P9825" s="2">
        <f>DATEDIF('Transaction Data'!$D9825,'Transaction Data'!$A9825,"y")</f>
        <v>80</v>
      </c>
      <c r="Q9825" s="2" t="str">
        <f>FLOOR('Transaction Data'!$P9825,15)&amp;"-"&amp;FLOOR('Transaction Data'!$P9825,15)+14</f>
        <v>75-89</v>
      </c>
      <c r="R9825" s="2" t="str">
        <f>IF('Transaction Data'!$L9825&lt;=10,"Less Expensive","Expensive")</f>
        <v>Expensive</v>
      </c>
      <c r="S9825" s="4">
        <f>WEEKDAY('Transaction Data'!$A9825)</f>
        <v>4</v>
      </c>
      <c r="T9825" s="2" t="str">
        <f>IF(WEEKDAY('Transaction Data'!$A9825,2)&lt;6,"Weekday","Weekend")</f>
        <v>Weekday</v>
      </c>
    </row>
    <row r="9826" ht="15.75" customHeight="1">
      <c r="A9826" s="1">
        <v>45494.0</v>
      </c>
      <c r="B9826" s="2" t="s">
        <v>8958</v>
      </c>
      <c r="C9826" s="2" t="s">
        <v>78</v>
      </c>
      <c r="D9826" s="1">
        <v>28946.0</v>
      </c>
      <c r="E9826" s="2" t="s">
        <v>27</v>
      </c>
      <c r="F9826" s="2">
        <v>212.0</v>
      </c>
      <c r="G9826" s="2" t="s">
        <v>61</v>
      </c>
      <c r="H9826" s="2" t="s">
        <v>24</v>
      </c>
      <c r="I9826" s="2" t="s">
        <v>25</v>
      </c>
      <c r="J9826" s="2" t="str">
        <f t="array" ref="J9826">XLOOKUP('Transaction Data'!$G9826,Product_Code,Biscuit_Brand)</f>
        <v>Choco Delight</v>
      </c>
      <c r="K9826" s="2">
        <f t="array" ref="K9826">XLOOKUP('Transaction Data'!$G9826,Product_Code,Cost)</f>
        <v>3</v>
      </c>
      <c r="L9826" s="2">
        <f t="array" ref="L9826">XLOOKUP('Transaction Data'!$G9826,Product_Code,Unit_Price)</f>
        <v>5</v>
      </c>
      <c r="M9826" s="3">
        <f>'Transaction Data'!$F9826*'Transaction Data'!$K9826</f>
        <v>636</v>
      </c>
      <c r="N9826" s="3">
        <f>'Transaction Data'!$F9826*'Transaction Data'!$L9826</f>
        <v>1060</v>
      </c>
      <c r="O9826" s="3">
        <f>'Transaction Data'!$N9826-'Transaction Data'!$M9826</f>
        <v>424</v>
      </c>
      <c r="P9826" s="2">
        <f>DATEDIF('Transaction Data'!$D9826,'Transaction Data'!$A9826,"y")</f>
        <v>45</v>
      </c>
      <c r="Q9826" s="2" t="str">
        <f>FLOOR('Transaction Data'!$P9826,15)&amp;"-"&amp;FLOOR('Transaction Data'!$P9826,15)+14</f>
        <v>45-59</v>
      </c>
      <c r="R9826" s="2" t="str">
        <f>IF('Transaction Data'!$L9826&lt;=10,"Less Expensive","Expensive")</f>
        <v>Less Expensive</v>
      </c>
      <c r="S9826" s="4">
        <f>WEEKDAY('Transaction Data'!$A9826)</f>
        <v>1</v>
      </c>
      <c r="T9826" s="2" t="str">
        <f>IF(WEEKDAY('Transaction Data'!$A9826,2)&lt;6,"Weekday","Weekend")</f>
        <v>Weekend</v>
      </c>
    </row>
    <row r="9827" ht="15.75" customHeight="1">
      <c r="A9827" s="1">
        <v>45305.0</v>
      </c>
      <c r="B9827" s="2" t="s">
        <v>8959</v>
      </c>
      <c r="C9827" s="2" t="s">
        <v>54</v>
      </c>
      <c r="D9827" s="1">
        <v>23869.0</v>
      </c>
      <c r="E9827" s="2" t="s">
        <v>22</v>
      </c>
      <c r="F9827" s="2">
        <v>356.0</v>
      </c>
      <c r="G9827" s="2" t="s">
        <v>23</v>
      </c>
      <c r="H9827" s="2" t="s">
        <v>42</v>
      </c>
      <c r="I9827" s="2" t="s">
        <v>25</v>
      </c>
      <c r="J9827" s="2" t="str">
        <f t="array" ref="J9827">XLOOKUP('Transaction Data'!$G9827,Product_Code,Biscuit_Brand)</f>
        <v>Cinnamon Swirls</v>
      </c>
      <c r="K9827" s="2">
        <f t="array" ref="K9827">XLOOKUP('Transaction Data'!$G9827,Product_Code,Cost)</f>
        <v>10</v>
      </c>
      <c r="L9827" s="2">
        <f t="array" ref="L9827">XLOOKUP('Transaction Data'!$G9827,Product_Code,Unit_Price)</f>
        <v>14</v>
      </c>
      <c r="M9827" s="3">
        <f>'Transaction Data'!$F9827*'Transaction Data'!$K9827</f>
        <v>3560</v>
      </c>
      <c r="N9827" s="3">
        <f>'Transaction Data'!$F9827*'Transaction Data'!$L9827</f>
        <v>4984</v>
      </c>
      <c r="O9827" s="3">
        <f>'Transaction Data'!$N9827-'Transaction Data'!$M9827</f>
        <v>1424</v>
      </c>
      <c r="P9827" s="2">
        <f>DATEDIF('Transaction Data'!$D9827,'Transaction Data'!$A9827,"y")</f>
        <v>58</v>
      </c>
      <c r="Q9827" s="2" t="str">
        <f>FLOOR('Transaction Data'!$P9827,15)&amp;"-"&amp;FLOOR('Transaction Data'!$P9827,15)+14</f>
        <v>45-59</v>
      </c>
      <c r="R9827" s="2" t="str">
        <f>IF('Transaction Data'!$L9827&lt;=10,"Less Expensive","Expensive")</f>
        <v>Expensive</v>
      </c>
      <c r="S9827" s="4">
        <f>WEEKDAY('Transaction Data'!$A9827)</f>
        <v>1</v>
      </c>
      <c r="T9827" s="2" t="str">
        <f>IF(WEEKDAY('Transaction Data'!$A9827,2)&lt;6,"Weekday","Weekend")</f>
        <v>Weekend</v>
      </c>
    </row>
    <row r="9828" ht="15.75" customHeight="1">
      <c r="A9828" s="1">
        <v>45300.0</v>
      </c>
      <c r="B9828" s="2" t="s">
        <v>8960</v>
      </c>
      <c r="C9828" s="2" t="s">
        <v>41</v>
      </c>
      <c r="D9828" s="1">
        <v>19002.0</v>
      </c>
      <c r="E9828" s="2" t="s">
        <v>37</v>
      </c>
      <c r="F9828" s="2">
        <v>475.0</v>
      </c>
      <c r="G9828" s="2" t="s">
        <v>44</v>
      </c>
      <c r="H9828" s="2" t="s">
        <v>45</v>
      </c>
      <c r="I9828" s="2" t="s">
        <v>25</v>
      </c>
      <c r="J9828" s="2" t="str">
        <f t="array" ref="J9828">XLOOKUP('Transaction Data'!$G9828,Product_Code,Biscuit_Brand)</f>
        <v>Butter Crunch</v>
      </c>
      <c r="K9828" s="2">
        <f t="array" ref="K9828">XLOOKUP('Transaction Data'!$G9828,Product_Code,Cost)</f>
        <v>10</v>
      </c>
      <c r="L9828" s="2">
        <f t="array" ref="L9828">XLOOKUP('Transaction Data'!$G9828,Product_Code,Unit_Price)</f>
        <v>11</v>
      </c>
      <c r="M9828" s="3">
        <f>'Transaction Data'!$F9828*'Transaction Data'!$K9828</f>
        <v>4750</v>
      </c>
      <c r="N9828" s="3">
        <f>'Transaction Data'!$F9828*'Transaction Data'!$L9828</f>
        <v>5225</v>
      </c>
      <c r="O9828" s="3">
        <f>'Transaction Data'!$N9828-'Transaction Data'!$M9828</f>
        <v>475</v>
      </c>
      <c r="P9828" s="2">
        <f>DATEDIF('Transaction Data'!$D9828,'Transaction Data'!$A9828,"y")</f>
        <v>72</v>
      </c>
      <c r="Q9828" s="2" t="str">
        <f>FLOOR('Transaction Data'!$P9828,15)&amp;"-"&amp;FLOOR('Transaction Data'!$P9828,15)+14</f>
        <v>60-74</v>
      </c>
      <c r="R9828" s="2" t="str">
        <f>IF('Transaction Data'!$L9828&lt;=10,"Less Expensive","Expensive")</f>
        <v>Expensive</v>
      </c>
      <c r="S9828" s="4">
        <f>WEEKDAY('Transaction Data'!$A9828)</f>
        <v>3</v>
      </c>
      <c r="T9828" s="2" t="str">
        <f>IF(WEEKDAY('Transaction Data'!$A9828,2)&lt;6,"Weekday","Weekend")</f>
        <v>Weekday</v>
      </c>
    </row>
    <row r="9829" ht="15.75" customHeight="1">
      <c r="A9829" s="1">
        <v>45386.0</v>
      </c>
      <c r="B9829" s="2" t="s">
        <v>8961</v>
      </c>
      <c r="C9829" s="2" t="s">
        <v>51</v>
      </c>
      <c r="D9829" s="1">
        <v>18216.0</v>
      </c>
      <c r="E9829" s="2" t="s">
        <v>27</v>
      </c>
      <c r="F9829" s="2">
        <v>245.0</v>
      </c>
      <c r="G9829" s="2" t="s">
        <v>60</v>
      </c>
      <c r="H9829" s="2" t="s">
        <v>24</v>
      </c>
      <c r="I9829" s="2" t="s">
        <v>30</v>
      </c>
      <c r="J9829" s="2" t="str">
        <f t="array" ref="J9829">XLOOKUP('Transaction Data'!$G9829,Product_Code,Biscuit_Brand)</f>
        <v>Peanut Butter Bites</v>
      </c>
      <c r="K9829" s="2">
        <f t="array" ref="K9829">XLOOKUP('Transaction Data'!$G9829,Product_Code,Cost)</f>
        <v>5</v>
      </c>
      <c r="L9829" s="2">
        <f t="array" ref="L9829">XLOOKUP('Transaction Data'!$G9829,Product_Code,Unit_Price)</f>
        <v>7</v>
      </c>
      <c r="M9829" s="3">
        <f>'Transaction Data'!$F9829*'Transaction Data'!$K9829</f>
        <v>1225</v>
      </c>
      <c r="N9829" s="3">
        <f>'Transaction Data'!$F9829*'Transaction Data'!$L9829</f>
        <v>1715</v>
      </c>
      <c r="O9829" s="3">
        <f>'Transaction Data'!$N9829-'Transaction Data'!$M9829</f>
        <v>490</v>
      </c>
      <c r="P9829" s="2">
        <f>DATEDIF('Transaction Data'!$D9829,'Transaction Data'!$A9829,"y")</f>
        <v>74</v>
      </c>
      <c r="Q9829" s="2" t="str">
        <f>FLOOR('Transaction Data'!$P9829,15)&amp;"-"&amp;FLOOR('Transaction Data'!$P9829,15)+14</f>
        <v>60-74</v>
      </c>
      <c r="R9829" s="2" t="str">
        <f>IF('Transaction Data'!$L9829&lt;=10,"Less Expensive","Expensive")</f>
        <v>Less Expensive</v>
      </c>
      <c r="S9829" s="4">
        <f>WEEKDAY('Transaction Data'!$A9829)</f>
        <v>5</v>
      </c>
      <c r="T9829" s="2" t="str">
        <f>IF(WEEKDAY('Transaction Data'!$A9829,2)&lt;6,"Weekday","Weekend")</f>
        <v>Weekday</v>
      </c>
    </row>
    <row r="9830" ht="15.75" customHeight="1">
      <c r="A9830" s="1">
        <v>45462.0</v>
      </c>
      <c r="B9830" s="2" t="s">
        <v>2202</v>
      </c>
      <c r="C9830" s="2" t="s">
        <v>47</v>
      </c>
      <c r="D9830" s="1">
        <v>36910.0</v>
      </c>
      <c r="E9830" s="2" t="s">
        <v>37</v>
      </c>
      <c r="F9830" s="2">
        <v>317.0</v>
      </c>
      <c r="G9830" s="2" t="s">
        <v>60</v>
      </c>
      <c r="H9830" s="2" t="s">
        <v>29</v>
      </c>
      <c r="I9830" s="2" t="s">
        <v>25</v>
      </c>
      <c r="J9830" s="2" t="str">
        <f t="array" ref="J9830">XLOOKUP('Transaction Data'!$G9830,Product_Code,Biscuit_Brand)</f>
        <v>Peanut Butter Bites</v>
      </c>
      <c r="K9830" s="2">
        <f t="array" ref="K9830">XLOOKUP('Transaction Data'!$G9830,Product_Code,Cost)</f>
        <v>5</v>
      </c>
      <c r="L9830" s="2">
        <f t="array" ref="L9830">XLOOKUP('Transaction Data'!$G9830,Product_Code,Unit_Price)</f>
        <v>7</v>
      </c>
      <c r="M9830" s="3">
        <f>'Transaction Data'!$F9830*'Transaction Data'!$K9830</f>
        <v>1585</v>
      </c>
      <c r="N9830" s="3">
        <f>'Transaction Data'!$F9830*'Transaction Data'!$L9830</f>
        <v>2219</v>
      </c>
      <c r="O9830" s="3">
        <f>'Transaction Data'!$N9830-'Transaction Data'!$M9830</f>
        <v>634</v>
      </c>
      <c r="P9830" s="2">
        <f>DATEDIF('Transaction Data'!$D9830,'Transaction Data'!$A9830,"y")</f>
        <v>23</v>
      </c>
      <c r="Q9830" s="2" t="str">
        <f>FLOOR('Transaction Data'!$P9830,15)&amp;"-"&amp;FLOOR('Transaction Data'!$P9830,15)+14</f>
        <v>15-29</v>
      </c>
      <c r="R9830" s="2" t="str">
        <f>IF('Transaction Data'!$L9830&lt;=10,"Less Expensive","Expensive")</f>
        <v>Less Expensive</v>
      </c>
      <c r="S9830" s="4">
        <f>WEEKDAY('Transaction Data'!$A9830)</f>
        <v>4</v>
      </c>
      <c r="T9830" s="2" t="str">
        <f>IF(WEEKDAY('Transaction Data'!$A9830,2)&lt;6,"Weekday","Weekend")</f>
        <v>Weekday</v>
      </c>
    </row>
    <row r="9831" ht="15.75" customHeight="1">
      <c r="A9831" s="1">
        <v>45504.0</v>
      </c>
      <c r="B9831" s="2" t="s">
        <v>8962</v>
      </c>
      <c r="C9831" s="2" t="s">
        <v>69</v>
      </c>
      <c r="D9831" s="1">
        <v>24842.0</v>
      </c>
      <c r="E9831" s="2" t="s">
        <v>37</v>
      </c>
      <c r="F9831" s="2">
        <v>412.0</v>
      </c>
      <c r="G9831" s="2" t="s">
        <v>57</v>
      </c>
      <c r="H9831" s="2" t="s">
        <v>29</v>
      </c>
      <c r="I9831" s="2" t="s">
        <v>25</v>
      </c>
      <c r="J9831" s="2" t="str">
        <f t="array" ref="J9831">XLOOKUP('Transaction Data'!$G9831,Product_Code,Biscuit_Brand)</f>
        <v>Oatmeal Cookies</v>
      </c>
      <c r="K9831" s="2">
        <f t="array" ref="K9831">XLOOKUP('Transaction Data'!$G9831,Product_Code,Cost)</f>
        <v>19</v>
      </c>
      <c r="L9831" s="2">
        <f t="array" ref="L9831">XLOOKUP('Transaction Data'!$G9831,Product_Code,Unit_Price)</f>
        <v>23</v>
      </c>
      <c r="M9831" s="3">
        <f>'Transaction Data'!$F9831*'Transaction Data'!$K9831</f>
        <v>7828</v>
      </c>
      <c r="N9831" s="3">
        <f>'Transaction Data'!$F9831*'Transaction Data'!$L9831</f>
        <v>9476</v>
      </c>
      <c r="O9831" s="3">
        <f>'Transaction Data'!$N9831-'Transaction Data'!$M9831</f>
        <v>1648</v>
      </c>
      <c r="P9831" s="2">
        <f>DATEDIF('Transaction Data'!$D9831,'Transaction Data'!$A9831,"y")</f>
        <v>56</v>
      </c>
      <c r="Q9831" s="2" t="str">
        <f>FLOOR('Transaction Data'!$P9831,15)&amp;"-"&amp;FLOOR('Transaction Data'!$P9831,15)+14</f>
        <v>45-59</v>
      </c>
      <c r="R9831" s="2" t="str">
        <f>IF('Transaction Data'!$L9831&lt;=10,"Less Expensive","Expensive")</f>
        <v>Expensive</v>
      </c>
      <c r="S9831" s="4">
        <f>WEEKDAY('Transaction Data'!$A9831)</f>
        <v>4</v>
      </c>
      <c r="T9831" s="2" t="str">
        <f>IF(WEEKDAY('Transaction Data'!$A9831,2)&lt;6,"Weekday","Weekend")</f>
        <v>Weekday</v>
      </c>
    </row>
    <row r="9832" ht="15.75" customHeight="1">
      <c r="A9832" s="1">
        <v>45376.0</v>
      </c>
      <c r="B9832" s="2" t="s">
        <v>8963</v>
      </c>
      <c r="C9832" s="2" t="s">
        <v>47</v>
      </c>
      <c r="D9832" s="1">
        <v>33620.0</v>
      </c>
      <c r="E9832" s="2" t="s">
        <v>27</v>
      </c>
      <c r="F9832" s="2">
        <v>476.0</v>
      </c>
      <c r="G9832" s="2" t="s">
        <v>60</v>
      </c>
      <c r="H9832" s="2" t="s">
        <v>34</v>
      </c>
      <c r="I9832" s="2" t="s">
        <v>25</v>
      </c>
      <c r="J9832" s="2" t="str">
        <f t="array" ref="J9832">XLOOKUP('Transaction Data'!$G9832,Product_Code,Biscuit_Brand)</f>
        <v>Peanut Butter Bites</v>
      </c>
      <c r="K9832" s="2">
        <f t="array" ref="K9832">XLOOKUP('Transaction Data'!$G9832,Product_Code,Cost)</f>
        <v>5</v>
      </c>
      <c r="L9832" s="2">
        <f t="array" ref="L9832">XLOOKUP('Transaction Data'!$G9832,Product_Code,Unit_Price)</f>
        <v>7</v>
      </c>
      <c r="M9832" s="3">
        <f>'Transaction Data'!$F9832*'Transaction Data'!$K9832</f>
        <v>2380</v>
      </c>
      <c r="N9832" s="3">
        <f>'Transaction Data'!$F9832*'Transaction Data'!$L9832</f>
        <v>3332</v>
      </c>
      <c r="O9832" s="3">
        <f>'Transaction Data'!$N9832-'Transaction Data'!$M9832</f>
        <v>952</v>
      </c>
      <c r="P9832" s="2">
        <f>DATEDIF('Transaction Data'!$D9832,'Transaction Data'!$A9832,"y")</f>
        <v>32</v>
      </c>
      <c r="Q9832" s="2" t="str">
        <f>FLOOR('Transaction Data'!$P9832,15)&amp;"-"&amp;FLOOR('Transaction Data'!$P9832,15)+14</f>
        <v>30-44</v>
      </c>
      <c r="R9832" s="2" t="str">
        <f>IF('Transaction Data'!$L9832&lt;=10,"Less Expensive","Expensive")</f>
        <v>Less Expensive</v>
      </c>
      <c r="S9832" s="4">
        <f>WEEKDAY('Transaction Data'!$A9832)</f>
        <v>2</v>
      </c>
      <c r="T9832" s="2" t="str">
        <f>IF(WEEKDAY('Transaction Data'!$A9832,2)&lt;6,"Weekday","Weekend")</f>
        <v>Weekday</v>
      </c>
    </row>
    <row r="9833" ht="15.75" customHeight="1">
      <c r="A9833" s="1">
        <v>45459.0</v>
      </c>
      <c r="B9833" s="2" t="s">
        <v>3314</v>
      </c>
      <c r="C9833" s="2" t="s">
        <v>72</v>
      </c>
      <c r="D9833" s="1">
        <v>28906.0</v>
      </c>
      <c r="E9833" s="2" t="s">
        <v>27</v>
      </c>
      <c r="F9833" s="2">
        <v>439.0</v>
      </c>
      <c r="G9833" s="2" t="s">
        <v>28</v>
      </c>
      <c r="H9833" s="2" t="s">
        <v>24</v>
      </c>
      <c r="I9833" s="2" t="s">
        <v>30</v>
      </c>
      <c r="J9833" s="2" t="str">
        <f t="array" ref="J9833">XLOOKUP('Transaction Data'!$G9833,Product_Code,Biscuit_Brand)</f>
        <v>Shortbread</v>
      </c>
      <c r="K9833" s="2">
        <f t="array" ref="K9833">XLOOKUP('Transaction Data'!$G9833,Product_Code,Cost)</f>
        <v>10</v>
      </c>
      <c r="L9833" s="2">
        <f t="array" ref="L9833">XLOOKUP('Transaction Data'!$G9833,Product_Code,Unit_Price)</f>
        <v>45</v>
      </c>
      <c r="M9833" s="3">
        <f>'Transaction Data'!$F9833*'Transaction Data'!$K9833</f>
        <v>4390</v>
      </c>
      <c r="N9833" s="3">
        <f>'Transaction Data'!$F9833*'Transaction Data'!$L9833</f>
        <v>19755</v>
      </c>
      <c r="O9833" s="3">
        <f>'Transaction Data'!$N9833-'Transaction Data'!$M9833</f>
        <v>15365</v>
      </c>
      <c r="P9833" s="2">
        <f>DATEDIF('Transaction Data'!$D9833,'Transaction Data'!$A9833,"y")</f>
        <v>45</v>
      </c>
      <c r="Q9833" s="2" t="str">
        <f>FLOOR('Transaction Data'!$P9833,15)&amp;"-"&amp;FLOOR('Transaction Data'!$P9833,15)+14</f>
        <v>45-59</v>
      </c>
      <c r="R9833" s="2" t="str">
        <f>IF('Transaction Data'!$L9833&lt;=10,"Less Expensive","Expensive")</f>
        <v>Expensive</v>
      </c>
      <c r="S9833" s="4">
        <f>WEEKDAY('Transaction Data'!$A9833)</f>
        <v>1</v>
      </c>
      <c r="T9833" s="2" t="str">
        <f>IF(WEEKDAY('Transaction Data'!$A9833,2)&lt;6,"Weekday","Weekend")</f>
        <v>Weekend</v>
      </c>
    </row>
    <row r="9834" ht="15.75" customHeight="1">
      <c r="A9834" s="1">
        <v>45462.0</v>
      </c>
      <c r="B9834" s="2" t="s">
        <v>8964</v>
      </c>
      <c r="C9834" s="2" t="s">
        <v>41</v>
      </c>
      <c r="D9834" s="1">
        <v>26116.0</v>
      </c>
      <c r="E9834" s="2" t="s">
        <v>63</v>
      </c>
      <c r="F9834" s="2">
        <v>481.0</v>
      </c>
      <c r="G9834" s="2" t="s">
        <v>57</v>
      </c>
      <c r="H9834" s="2" t="s">
        <v>42</v>
      </c>
      <c r="I9834" s="2" t="s">
        <v>30</v>
      </c>
      <c r="J9834" s="2" t="str">
        <f t="array" ref="J9834">XLOOKUP('Transaction Data'!$G9834,Product_Code,Biscuit_Brand)</f>
        <v>Oatmeal Cookies</v>
      </c>
      <c r="K9834" s="2">
        <f t="array" ref="K9834">XLOOKUP('Transaction Data'!$G9834,Product_Code,Cost)</f>
        <v>19</v>
      </c>
      <c r="L9834" s="2">
        <f t="array" ref="L9834">XLOOKUP('Transaction Data'!$G9834,Product_Code,Unit_Price)</f>
        <v>23</v>
      </c>
      <c r="M9834" s="3">
        <f>'Transaction Data'!$F9834*'Transaction Data'!$K9834</f>
        <v>9139</v>
      </c>
      <c r="N9834" s="3">
        <f>'Transaction Data'!$F9834*'Transaction Data'!$L9834</f>
        <v>11063</v>
      </c>
      <c r="O9834" s="3">
        <f>'Transaction Data'!$N9834-'Transaction Data'!$M9834</f>
        <v>1924</v>
      </c>
      <c r="P9834" s="2">
        <f>DATEDIF('Transaction Data'!$D9834,'Transaction Data'!$A9834,"y")</f>
        <v>52</v>
      </c>
      <c r="Q9834" s="2" t="str">
        <f>FLOOR('Transaction Data'!$P9834,15)&amp;"-"&amp;FLOOR('Transaction Data'!$P9834,15)+14</f>
        <v>45-59</v>
      </c>
      <c r="R9834" s="2" t="str">
        <f>IF('Transaction Data'!$L9834&lt;=10,"Less Expensive","Expensive")</f>
        <v>Expensive</v>
      </c>
      <c r="S9834" s="4">
        <f>WEEKDAY('Transaction Data'!$A9834)</f>
        <v>4</v>
      </c>
      <c r="T9834" s="2" t="str">
        <f>IF(WEEKDAY('Transaction Data'!$A9834,2)&lt;6,"Weekday","Weekend")</f>
        <v>Weekday</v>
      </c>
    </row>
    <row r="9835" ht="15.75" customHeight="1">
      <c r="A9835" s="1">
        <v>45299.0</v>
      </c>
      <c r="B9835" s="2" t="s">
        <v>8965</v>
      </c>
      <c r="C9835" s="2" t="s">
        <v>41</v>
      </c>
      <c r="D9835" s="1">
        <v>16896.0</v>
      </c>
      <c r="E9835" s="2" t="s">
        <v>22</v>
      </c>
      <c r="F9835" s="2">
        <v>235.0</v>
      </c>
      <c r="G9835" s="2" t="s">
        <v>55</v>
      </c>
      <c r="H9835" s="2" t="s">
        <v>45</v>
      </c>
      <c r="I9835" s="2" t="s">
        <v>30</v>
      </c>
      <c r="J9835" s="2" t="str">
        <f t="array" ref="J9835">XLOOKUP('Transaction Data'!$G9835,Product_Code,Biscuit_Brand)</f>
        <v>Vanilla Wafers</v>
      </c>
      <c r="K9835" s="2">
        <f t="array" ref="K9835">XLOOKUP('Transaction Data'!$G9835,Product_Code,Cost)</f>
        <v>18</v>
      </c>
      <c r="L9835" s="2">
        <f t="array" ref="L9835">XLOOKUP('Transaction Data'!$G9835,Product_Code,Unit_Price)</f>
        <v>36</v>
      </c>
      <c r="M9835" s="3">
        <f>'Transaction Data'!$F9835*'Transaction Data'!$K9835</f>
        <v>4230</v>
      </c>
      <c r="N9835" s="3">
        <f>'Transaction Data'!$F9835*'Transaction Data'!$L9835</f>
        <v>8460</v>
      </c>
      <c r="O9835" s="3">
        <f>'Transaction Data'!$N9835-'Transaction Data'!$M9835</f>
        <v>4230</v>
      </c>
      <c r="P9835" s="2">
        <f>DATEDIF('Transaction Data'!$D9835,'Transaction Data'!$A9835,"y")</f>
        <v>77</v>
      </c>
      <c r="Q9835" s="2" t="str">
        <f>FLOOR('Transaction Data'!$P9835,15)&amp;"-"&amp;FLOOR('Transaction Data'!$P9835,15)+14</f>
        <v>75-89</v>
      </c>
      <c r="R9835" s="2" t="str">
        <f>IF('Transaction Data'!$L9835&lt;=10,"Less Expensive","Expensive")</f>
        <v>Expensive</v>
      </c>
      <c r="S9835" s="4">
        <f>WEEKDAY('Transaction Data'!$A9835)</f>
        <v>2</v>
      </c>
      <c r="T9835" s="2" t="str">
        <f>IF(WEEKDAY('Transaction Data'!$A9835,2)&lt;6,"Weekday","Weekend")</f>
        <v>Weekday</v>
      </c>
    </row>
    <row r="9836" ht="15.75" customHeight="1">
      <c r="A9836" s="1">
        <v>45422.0</v>
      </c>
      <c r="B9836" s="2" t="s">
        <v>8966</v>
      </c>
      <c r="C9836" s="2" t="s">
        <v>69</v>
      </c>
      <c r="D9836" s="1">
        <v>16815.0</v>
      </c>
      <c r="E9836" s="2" t="s">
        <v>37</v>
      </c>
      <c r="F9836" s="2">
        <v>264.0</v>
      </c>
      <c r="G9836" s="2" t="s">
        <v>28</v>
      </c>
      <c r="H9836" s="2" t="s">
        <v>24</v>
      </c>
      <c r="I9836" s="2" t="s">
        <v>25</v>
      </c>
      <c r="J9836" s="2" t="str">
        <f t="array" ref="J9836">XLOOKUP('Transaction Data'!$G9836,Product_Code,Biscuit_Brand)</f>
        <v>Shortbread</v>
      </c>
      <c r="K9836" s="2">
        <f t="array" ref="K9836">XLOOKUP('Transaction Data'!$G9836,Product_Code,Cost)</f>
        <v>10</v>
      </c>
      <c r="L9836" s="2">
        <f t="array" ref="L9836">XLOOKUP('Transaction Data'!$G9836,Product_Code,Unit_Price)</f>
        <v>45</v>
      </c>
      <c r="M9836" s="3">
        <f>'Transaction Data'!$F9836*'Transaction Data'!$K9836</f>
        <v>2640</v>
      </c>
      <c r="N9836" s="3">
        <f>'Transaction Data'!$F9836*'Transaction Data'!$L9836</f>
        <v>11880</v>
      </c>
      <c r="O9836" s="3">
        <f>'Transaction Data'!$N9836-'Transaction Data'!$M9836</f>
        <v>9240</v>
      </c>
      <c r="P9836" s="2">
        <f>DATEDIF('Transaction Data'!$D9836,'Transaction Data'!$A9836,"y")</f>
        <v>78</v>
      </c>
      <c r="Q9836" s="2" t="str">
        <f>FLOOR('Transaction Data'!$P9836,15)&amp;"-"&amp;FLOOR('Transaction Data'!$P9836,15)+14</f>
        <v>75-89</v>
      </c>
      <c r="R9836" s="2" t="str">
        <f>IF('Transaction Data'!$L9836&lt;=10,"Less Expensive","Expensive")</f>
        <v>Expensive</v>
      </c>
      <c r="S9836" s="4">
        <f>WEEKDAY('Transaction Data'!$A9836)</f>
        <v>6</v>
      </c>
      <c r="T9836" s="2" t="str">
        <f>IF(WEEKDAY('Transaction Data'!$A9836,2)&lt;6,"Weekday","Weekend")</f>
        <v>Weekday</v>
      </c>
    </row>
    <row r="9837" ht="15.75" customHeight="1">
      <c r="A9837" s="1">
        <v>45303.0</v>
      </c>
      <c r="B9837" s="2" t="s">
        <v>8967</v>
      </c>
      <c r="C9837" s="2" t="s">
        <v>41</v>
      </c>
      <c r="D9837" s="1">
        <v>17990.0</v>
      </c>
      <c r="E9837" s="2" t="s">
        <v>37</v>
      </c>
      <c r="F9837" s="2">
        <v>51.0</v>
      </c>
      <c r="G9837" s="2" t="s">
        <v>44</v>
      </c>
      <c r="H9837" s="2" t="s">
        <v>29</v>
      </c>
      <c r="I9837" s="2" t="s">
        <v>30</v>
      </c>
      <c r="J9837" s="2" t="str">
        <f t="array" ref="J9837">XLOOKUP('Transaction Data'!$G9837,Product_Code,Biscuit_Brand)</f>
        <v>Butter Crunch</v>
      </c>
      <c r="K9837" s="2">
        <f t="array" ref="K9837">XLOOKUP('Transaction Data'!$G9837,Product_Code,Cost)</f>
        <v>10</v>
      </c>
      <c r="L9837" s="2">
        <f t="array" ref="L9837">XLOOKUP('Transaction Data'!$G9837,Product_Code,Unit_Price)</f>
        <v>11</v>
      </c>
      <c r="M9837" s="3">
        <f>'Transaction Data'!$F9837*'Transaction Data'!$K9837</f>
        <v>510</v>
      </c>
      <c r="N9837" s="3">
        <f>'Transaction Data'!$F9837*'Transaction Data'!$L9837</f>
        <v>561</v>
      </c>
      <c r="O9837" s="3">
        <f>'Transaction Data'!$N9837-'Transaction Data'!$M9837</f>
        <v>51</v>
      </c>
      <c r="P9837" s="2">
        <f>DATEDIF('Transaction Data'!$D9837,'Transaction Data'!$A9837,"y")</f>
        <v>74</v>
      </c>
      <c r="Q9837" s="2" t="str">
        <f>FLOOR('Transaction Data'!$P9837,15)&amp;"-"&amp;FLOOR('Transaction Data'!$P9837,15)+14</f>
        <v>60-74</v>
      </c>
      <c r="R9837" s="2" t="str">
        <f>IF('Transaction Data'!$L9837&lt;=10,"Less Expensive","Expensive")</f>
        <v>Expensive</v>
      </c>
      <c r="S9837" s="4">
        <f>WEEKDAY('Transaction Data'!$A9837)</f>
        <v>6</v>
      </c>
      <c r="T9837" s="2" t="str">
        <f>IF(WEEKDAY('Transaction Data'!$A9837,2)&lt;6,"Weekday","Weekend")</f>
        <v>Weekday</v>
      </c>
    </row>
    <row r="9838" ht="15.75" customHeight="1">
      <c r="A9838" s="1">
        <v>45449.0</v>
      </c>
      <c r="B9838" s="2" t="s">
        <v>8968</v>
      </c>
      <c r="C9838" s="2" t="s">
        <v>78</v>
      </c>
      <c r="D9838" s="1">
        <v>23253.0</v>
      </c>
      <c r="E9838" s="2" t="s">
        <v>27</v>
      </c>
      <c r="F9838" s="2">
        <v>231.0</v>
      </c>
      <c r="G9838" s="2" t="s">
        <v>28</v>
      </c>
      <c r="H9838" s="2" t="s">
        <v>29</v>
      </c>
      <c r="I9838" s="2" t="s">
        <v>25</v>
      </c>
      <c r="J9838" s="2" t="str">
        <f t="array" ref="J9838">XLOOKUP('Transaction Data'!$G9838,Product_Code,Biscuit_Brand)</f>
        <v>Shortbread</v>
      </c>
      <c r="K9838" s="2">
        <f t="array" ref="K9838">XLOOKUP('Transaction Data'!$G9838,Product_Code,Cost)</f>
        <v>10</v>
      </c>
      <c r="L9838" s="2">
        <f t="array" ref="L9838">XLOOKUP('Transaction Data'!$G9838,Product_Code,Unit_Price)</f>
        <v>45</v>
      </c>
      <c r="M9838" s="3">
        <f>'Transaction Data'!$F9838*'Transaction Data'!$K9838</f>
        <v>2310</v>
      </c>
      <c r="N9838" s="3">
        <f>'Transaction Data'!$F9838*'Transaction Data'!$L9838</f>
        <v>10395</v>
      </c>
      <c r="O9838" s="3">
        <f>'Transaction Data'!$N9838-'Transaction Data'!$M9838</f>
        <v>8085</v>
      </c>
      <c r="P9838" s="2">
        <f>DATEDIF('Transaction Data'!$D9838,'Transaction Data'!$A9838,"y")</f>
        <v>60</v>
      </c>
      <c r="Q9838" s="2" t="str">
        <f>FLOOR('Transaction Data'!$P9838,15)&amp;"-"&amp;FLOOR('Transaction Data'!$P9838,15)+14</f>
        <v>60-74</v>
      </c>
      <c r="R9838" s="2" t="str">
        <f>IF('Transaction Data'!$L9838&lt;=10,"Less Expensive","Expensive")</f>
        <v>Expensive</v>
      </c>
      <c r="S9838" s="4">
        <f>WEEKDAY('Transaction Data'!$A9838)</f>
        <v>5</v>
      </c>
      <c r="T9838" s="2" t="str">
        <f>IF(WEEKDAY('Transaction Data'!$A9838,2)&lt;6,"Weekday","Weekend")</f>
        <v>Weekday</v>
      </c>
    </row>
    <row r="9839" ht="15.75" customHeight="1">
      <c r="A9839" s="1">
        <v>45312.0</v>
      </c>
      <c r="B9839" s="2" t="s">
        <v>1186</v>
      </c>
      <c r="C9839" s="2" t="s">
        <v>78</v>
      </c>
      <c r="D9839" s="1">
        <v>34596.0</v>
      </c>
      <c r="E9839" s="2" t="s">
        <v>37</v>
      </c>
      <c r="F9839" s="2">
        <v>233.0</v>
      </c>
      <c r="G9839" s="2" t="s">
        <v>38</v>
      </c>
      <c r="H9839" s="2" t="s">
        <v>34</v>
      </c>
      <c r="I9839" s="2" t="s">
        <v>30</v>
      </c>
      <c r="J9839" s="2" t="str">
        <f t="array" ref="J9839">XLOOKUP('Transaction Data'!$G9839,Product_Code,Biscuit_Brand)</f>
        <v>Ginger Snaps</v>
      </c>
      <c r="K9839" s="2">
        <f t="array" ref="K9839">XLOOKUP('Transaction Data'!$G9839,Product_Code,Cost)</f>
        <v>14</v>
      </c>
      <c r="L9839" s="2">
        <f t="array" ref="L9839">XLOOKUP('Transaction Data'!$G9839,Product_Code,Unit_Price)</f>
        <v>28</v>
      </c>
      <c r="M9839" s="3">
        <f>'Transaction Data'!$F9839*'Transaction Data'!$K9839</f>
        <v>3262</v>
      </c>
      <c r="N9839" s="3">
        <f>'Transaction Data'!$F9839*'Transaction Data'!$L9839</f>
        <v>6524</v>
      </c>
      <c r="O9839" s="3">
        <f>'Transaction Data'!$N9839-'Transaction Data'!$M9839</f>
        <v>3262</v>
      </c>
      <c r="P9839" s="2">
        <f>DATEDIF('Transaction Data'!$D9839,'Transaction Data'!$A9839,"y")</f>
        <v>29</v>
      </c>
      <c r="Q9839" s="2" t="str">
        <f>FLOOR('Transaction Data'!$P9839,15)&amp;"-"&amp;FLOOR('Transaction Data'!$P9839,15)+14</f>
        <v>15-29</v>
      </c>
      <c r="R9839" s="2" t="str">
        <f>IF('Transaction Data'!$L9839&lt;=10,"Less Expensive","Expensive")</f>
        <v>Expensive</v>
      </c>
      <c r="S9839" s="4">
        <f>WEEKDAY('Transaction Data'!$A9839)</f>
        <v>1</v>
      </c>
      <c r="T9839" s="2" t="str">
        <f>IF(WEEKDAY('Transaction Data'!$A9839,2)&lt;6,"Weekday","Weekend")</f>
        <v>Weekend</v>
      </c>
    </row>
    <row r="9840" ht="15.75" customHeight="1">
      <c r="A9840" s="1">
        <v>45305.0</v>
      </c>
      <c r="B9840" s="2" t="s">
        <v>8969</v>
      </c>
      <c r="C9840" s="2" t="s">
        <v>78</v>
      </c>
      <c r="D9840" s="1">
        <v>22783.0</v>
      </c>
      <c r="E9840" s="2" t="s">
        <v>63</v>
      </c>
      <c r="F9840" s="2">
        <v>142.0</v>
      </c>
      <c r="G9840" s="2" t="s">
        <v>38</v>
      </c>
      <c r="H9840" s="2" t="s">
        <v>24</v>
      </c>
      <c r="I9840" s="2" t="s">
        <v>30</v>
      </c>
      <c r="J9840" s="2" t="str">
        <f t="array" ref="J9840">XLOOKUP('Transaction Data'!$G9840,Product_Code,Biscuit_Brand)</f>
        <v>Ginger Snaps</v>
      </c>
      <c r="K9840" s="2">
        <f t="array" ref="K9840">XLOOKUP('Transaction Data'!$G9840,Product_Code,Cost)</f>
        <v>14</v>
      </c>
      <c r="L9840" s="2">
        <f t="array" ref="L9840">XLOOKUP('Transaction Data'!$G9840,Product_Code,Unit_Price)</f>
        <v>28</v>
      </c>
      <c r="M9840" s="3">
        <f>'Transaction Data'!$F9840*'Transaction Data'!$K9840</f>
        <v>1988</v>
      </c>
      <c r="N9840" s="3">
        <f>'Transaction Data'!$F9840*'Transaction Data'!$L9840</f>
        <v>3976</v>
      </c>
      <c r="O9840" s="3">
        <f>'Transaction Data'!$N9840-'Transaction Data'!$M9840</f>
        <v>1988</v>
      </c>
      <c r="P9840" s="2">
        <f>DATEDIF('Transaction Data'!$D9840,'Transaction Data'!$A9840,"y")</f>
        <v>61</v>
      </c>
      <c r="Q9840" s="2" t="str">
        <f>FLOOR('Transaction Data'!$P9840,15)&amp;"-"&amp;FLOOR('Transaction Data'!$P9840,15)+14</f>
        <v>60-74</v>
      </c>
      <c r="R9840" s="2" t="str">
        <f>IF('Transaction Data'!$L9840&lt;=10,"Less Expensive","Expensive")</f>
        <v>Expensive</v>
      </c>
      <c r="S9840" s="4">
        <f>WEEKDAY('Transaction Data'!$A9840)</f>
        <v>1</v>
      </c>
      <c r="T9840" s="2" t="str">
        <f>IF(WEEKDAY('Transaction Data'!$A9840,2)&lt;6,"Weekday","Weekend")</f>
        <v>Weekend</v>
      </c>
    </row>
    <row r="9841" ht="15.75" customHeight="1">
      <c r="A9841" s="1">
        <v>45403.0</v>
      </c>
      <c r="B9841" s="2" t="s">
        <v>8970</v>
      </c>
      <c r="C9841" s="2" t="s">
        <v>32</v>
      </c>
      <c r="D9841" s="1">
        <v>22744.0</v>
      </c>
      <c r="E9841" s="2" t="s">
        <v>27</v>
      </c>
      <c r="F9841" s="2">
        <v>27.0</v>
      </c>
      <c r="G9841" s="2" t="s">
        <v>60</v>
      </c>
      <c r="H9841" s="2" t="s">
        <v>42</v>
      </c>
      <c r="I9841" s="2" t="s">
        <v>25</v>
      </c>
      <c r="J9841" s="2" t="str">
        <f t="array" ref="J9841">XLOOKUP('Transaction Data'!$G9841,Product_Code,Biscuit_Brand)</f>
        <v>Peanut Butter Bites</v>
      </c>
      <c r="K9841" s="2">
        <f t="array" ref="K9841">XLOOKUP('Transaction Data'!$G9841,Product_Code,Cost)</f>
        <v>5</v>
      </c>
      <c r="L9841" s="2">
        <f t="array" ref="L9841">XLOOKUP('Transaction Data'!$G9841,Product_Code,Unit_Price)</f>
        <v>7</v>
      </c>
      <c r="M9841" s="3">
        <f>'Transaction Data'!$F9841*'Transaction Data'!$K9841</f>
        <v>135</v>
      </c>
      <c r="N9841" s="3">
        <f>'Transaction Data'!$F9841*'Transaction Data'!$L9841</f>
        <v>189</v>
      </c>
      <c r="O9841" s="3">
        <f>'Transaction Data'!$N9841-'Transaction Data'!$M9841</f>
        <v>54</v>
      </c>
      <c r="P9841" s="2">
        <f>DATEDIF('Transaction Data'!$D9841,'Transaction Data'!$A9841,"y")</f>
        <v>62</v>
      </c>
      <c r="Q9841" s="2" t="str">
        <f>FLOOR('Transaction Data'!$P9841,15)&amp;"-"&amp;FLOOR('Transaction Data'!$P9841,15)+14</f>
        <v>60-74</v>
      </c>
      <c r="R9841" s="2" t="str">
        <f>IF('Transaction Data'!$L9841&lt;=10,"Less Expensive","Expensive")</f>
        <v>Less Expensive</v>
      </c>
      <c r="S9841" s="4">
        <f>WEEKDAY('Transaction Data'!$A9841)</f>
        <v>1</v>
      </c>
      <c r="T9841" s="2" t="str">
        <f>IF(WEEKDAY('Transaction Data'!$A9841,2)&lt;6,"Weekday","Weekend")</f>
        <v>Weekend</v>
      </c>
    </row>
    <row r="9842" ht="15.75" customHeight="1">
      <c r="A9842" s="1">
        <v>45405.0</v>
      </c>
      <c r="B9842" s="2" t="s">
        <v>8971</v>
      </c>
      <c r="C9842" s="2" t="s">
        <v>65</v>
      </c>
      <c r="D9842" s="1">
        <v>22585.0</v>
      </c>
      <c r="E9842" s="2" t="s">
        <v>63</v>
      </c>
      <c r="F9842" s="2">
        <v>400.0</v>
      </c>
      <c r="G9842" s="2" t="s">
        <v>38</v>
      </c>
      <c r="H9842" s="2" t="s">
        <v>45</v>
      </c>
      <c r="I9842" s="2" t="s">
        <v>25</v>
      </c>
      <c r="J9842" s="2" t="str">
        <f t="array" ref="J9842">XLOOKUP('Transaction Data'!$G9842,Product_Code,Biscuit_Brand)</f>
        <v>Ginger Snaps</v>
      </c>
      <c r="K9842" s="2">
        <f t="array" ref="K9842">XLOOKUP('Transaction Data'!$G9842,Product_Code,Cost)</f>
        <v>14</v>
      </c>
      <c r="L9842" s="2">
        <f t="array" ref="L9842">XLOOKUP('Transaction Data'!$G9842,Product_Code,Unit_Price)</f>
        <v>28</v>
      </c>
      <c r="M9842" s="3">
        <f>'Transaction Data'!$F9842*'Transaction Data'!$K9842</f>
        <v>5600</v>
      </c>
      <c r="N9842" s="3">
        <f>'Transaction Data'!$F9842*'Transaction Data'!$L9842</f>
        <v>11200</v>
      </c>
      <c r="O9842" s="3">
        <f>'Transaction Data'!$N9842-'Transaction Data'!$M9842</f>
        <v>5600</v>
      </c>
      <c r="P9842" s="2">
        <f>DATEDIF('Transaction Data'!$D9842,'Transaction Data'!$A9842,"y")</f>
        <v>62</v>
      </c>
      <c r="Q9842" s="2" t="str">
        <f>FLOOR('Transaction Data'!$P9842,15)&amp;"-"&amp;FLOOR('Transaction Data'!$P9842,15)+14</f>
        <v>60-74</v>
      </c>
      <c r="R9842" s="2" t="str">
        <f>IF('Transaction Data'!$L9842&lt;=10,"Less Expensive","Expensive")</f>
        <v>Expensive</v>
      </c>
      <c r="S9842" s="4">
        <f>WEEKDAY('Transaction Data'!$A9842)</f>
        <v>3</v>
      </c>
      <c r="T9842" s="2" t="str">
        <f>IF(WEEKDAY('Transaction Data'!$A9842,2)&lt;6,"Weekday","Weekend")</f>
        <v>Weekday</v>
      </c>
    </row>
    <row r="9843" ht="15.75" customHeight="1">
      <c r="A9843" s="1">
        <v>45475.0</v>
      </c>
      <c r="B9843" s="2" t="s">
        <v>8972</v>
      </c>
      <c r="C9843" s="2" t="s">
        <v>78</v>
      </c>
      <c r="D9843" s="1">
        <v>16840.0</v>
      </c>
      <c r="E9843" s="2" t="s">
        <v>27</v>
      </c>
      <c r="F9843" s="2">
        <v>93.0</v>
      </c>
      <c r="G9843" s="2" t="s">
        <v>57</v>
      </c>
      <c r="H9843" s="2" t="s">
        <v>24</v>
      </c>
      <c r="I9843" s="2" t="s">
        <v>25</v>
      </c>
      <c r="J9843" s="2" t="str">
        <f t="array" ref="J9843">XLOOKUP('Transaction Data'!$G9843,Product_Code,Biscuit_Brand)</f>
        <v>Oatmeal Cookies</v>
      </c>
      <c r="K9843" s="2">
        <f t="array" ref="K9843">XLOOKUP('Transaction Data'!$G9843,Product_Code,Cost)</f>
        <v>19</v>
      </c>
      <c r="L9843" s="2">
        <f t="array" ref="L9843">XLOOKUP('Transaction Data'!$G9843,Product_Code,Unit_Price)</f>
        <v>23</v>
      </c>
      <c r="M9843" s="3">
        <f>'Transaction Data'!$F9843*'Transaction Data'!$K9843</f>
        <v>1767</v>
      </c>
      <c r="N9843" s="3">
        <f>'Transaction Data'!$F9843*'Transaction Data'!$L9843</f>
        <v>2139</v>
      </c>
      <c r="O9843" s="3">
        <f>'Transaction Data'!$N9843-'Transaction Data'!$M9843</f>
        <v>372</v>
      </c>
      <c r="P9843" s="2">
        <f>DATEDIF('Transaction Data'!$D9843,'Transaction Data'!$A9843,"y")</f>
        <v>78</v>
      </c>
      <c r="Q9843" s="2" t="str">
        <f>FLOOR('Transaction Data'!$P9843,15)&amp;"-"&amp;FLOOR('Transaction Data'!$P9843,15)+14</f>
        <v>75-89</v>
      </c>
      <c r="R9843" s="2" t="str">
        <f>IF('Transaction Data'!$L9843&lt;=10,"Less Expensive","Expensive")</f>
        <v>Expensive</v>
      </c>
      <c r="S9843" s="4">
        <f>WEEKDAY('Transaction Data'!$A9843)</f>
        <v>3</v>
      </c>
      <c r="T9843" s="2" t="str">
        <f>IF(WEEKDAY('Transaction Data'!$A9843,2)&lt;6,"Weekday","Weekend")</f>
        <v>Weekday</v>
      </c>
    </row>
    <row r="9844" ht="15.75" customHeight="1">
      <c r="A9844" s="1">
        <v>45437.0</v>
      </c>
      <c r="B9844" s="2" t="s">
        <v>8973</v>
      </c>
      <c r="C9844" s="2" t="s">
        <v>54</v>
      </c>
      <c r="D9844" s="1">
        <v>32293.0</v>
      </c>
      <c r="E9844" s="2" t="s">
        <v>63</v>
      </c>
      <c r="F9844" s="2">
        <v>493.0</v>
      </c>
      <c r="G9844" s="2" t="s">
        <v>55</v>
      </c>
      <c r="H9844" s="2" t="s">
        <v>29</v>
      </c>
      <c r="I9844" s="2" t="s">
        <v>25</v>
      </c>
      <c r="J9844" s="2" t="str">
        <f t="array" ref="J9844">XLOOKUP('Transaction Data'!$G9844,Product_Code,Biscuit_Brand)</f>
        <v>Vanilla Wafers</v>
      </c>
      <c r="K9844" s="2">
        <f t="array" ref="K9844">XLOOKUP('Transaction Data'!$G9844,Product_Code,Cost)</f>
        <v>18</v>
      </c>
      <c r="L9844" s="2">
        <f t="array" ref="L9844">XLOOKUP('Transaction Data'!$G9844,Product_Code,Unit_Price)</f>
        <v>36</v>
      </c>
      <c r="M9844" s="3">
        <f>'Transaction Data'!$F9844*'Transaction Data'!$K9844</f>
        <v>8874</v>
      </c>
      <c r="N9844" s="3">
        <f>'Transaction Data'!$F9844*'Transaction Data'!$L9844</f>
        <v>17748</v>
      </c>
      <c r="O9844" s="3">
        <f>'Transaction Data'!$N9844-'Transaction Data'!$M9844</f>
        <v>8874</v>
      </c>
      <c r="P9844" s="2">
        <f>DATEDIF('Transaction Data'!$D9844,'Transaction Data'!$A9844,"y")</f>
        <v>35</v>
      </c>
      <c r="Q9844" s="2" t="str">
        <f>FLOOR('Transaction Data'!$P9844,15)&amp;"-"&amp;FLOOR('Transaction Data'!$P9844,15)+14</f>
        <v>30-44</v>
      </c>
      <c r="R9844" s="2" t="str">
        <f>IF('Transaction Data'!$L9844&lt;=10,"Less Expensive","Expensive")</f>
        <v>Expensive</v>
      </c>
      <c r="S9844" s="4">
        <f>WEEKDAY('Transaction Data'!$A9844)</f>
        <v>7</v>
      </c>
      <c r="T9844" s="2" t="str">
        <f>IF(WEEKDAY('Transaction Data'!$A9844,2)&lt;6,"Weekday","Weekend")</f>
        <v>Weekend</v>
      </c>
    </row>
    <row r="9845" ht="15.75" customHeight="1">
      <c r="A9845" s="1">
        <v>45388.0</v>
      </c>
      <c r="B9845" s="2" t="s">
        <v>8974</v>
      </c>
      <c r="C9845" s="2" t="s">
        <v>47</v>
      </c>
      <c r="D9845" s="1">
        <v>29478.0</v>
      </c>
      <c r="E9845" s="2" t="s">
        <v>63</v>
      </c>
      <c r="F9845" s="2">
        <v>162.0</v>
      </c>
      <c r="G9845" s="2" t="s">
        <v>44</v>
      </c>
      <c r="H9845" s="2" t="s">
        <v>29</v>
      </c>
      <c r="I9845" s="2" t="s">
        <v>25</v>
      </c>
      <c r="J9845" s="2" t="str">
        <f t="array" ref="J9845">XLOOKUP('Transaction Data'!$G9845,Product_Code,Biscuit_Brand)</f>
        <v>Butter Crunch</v>
      </c>
      <c r="K9845" s="2">
        <f t="array" ref="K9845">XLOOKUP('Transaction Data'!$G9845,Product_Code,Cost)</f>
        <v>10</v>
      </c>
      <c r="L9845" s="2">
        <f t="array" ref="L9845">XLOOKUP('Transaction Data'!$G9845,Product_Code,Unit_Price)</f>
        <v>11</v>
      </c>
      <c r="M9845" s="3">
        <f>'Transaction Data'!$F9845*'Transaction Data'!$K9845</f>
        <v>1620</v>
      </c>
      <c r="N9845" s="3">
        <f>'Transaction Data'!$F9845*'Transaction Data'!$L9845</f>
        <v>1782</v>
      </c>
      <c r="O9845" s="3">
        <f>'Transaction Data'!$N9845-'Transaction Data'!$M9845</f>
        <v>162</v>
      </c>
      <c r="P9845" s="2">
        <f>DATEDIF('Transaction Data'!$D9845,'Transaction Data'!$A9845,"y")</f>
        <v>43</v>
      </c>
      <c r="Q9845" s="2" t="str">
        <f>FLOOR('Transaction Data'!$P9845,15)&amp;"-"&amp;FLOOR('Transaction Data'!$P9845,15)+14</f>
        <v>30-44</v>
      </c>
      <c r="R9845" s="2" t="str">
        <f>IF('Transaction Data'!$L9845&lt;=10,"Less Expensive","Expensive")</f>
        <v>Expensive</v>
      </c>
      <c r="S9845" s="4">
        <f>WEEKDAY('Transaction Data'!$A9845)</f>
        <v>7</v>
      </c>
      <c r="T9845" s="2" t="str">
        <f>IF(WEEKDAY('Transaction Data'!$A9845,2)&lt;6,"Weekday","Weekend")</f>
        <v>Weekend</v>
      </c>
    </row>
    <row r="9846" ht="15.75" customHeight="1">
      <c r="A9846" s="1">
        <v>45319.0</v>
      </c>
      <c r="B9846" s="2" t="s">
        <v>8975</v>
      </c>
      <c r="C9846" s="2" t="s">
        <v>21</v>
      </c>
      <c r="D9846" s="1">
        <v>16296.0</v>
      </c>
      <c r="E9846" s="2" t="s">
        <v>27</v>
      </c>
      <c r="F9846" s="2">
        <v>95.0</v>
      </c>
      <c r="G9846" s="2" t="s">
        <v>28</v>
      </c>
      <c r="H9846" s="2" t="s">
        <v>34</v>
      </c>
      <c r="I9846" s="2" t="s">
        <v>25</v>
      </c>
      <c r="J9846" s="2" t="str">
        <f t="array" ref="J9846">XLOOKUP('Transaction Data'!$G9846,Product_Code,Biscuit_Brand)</f>
        <v>Shortbread</v>
      </c>
      <c r="K9846" s="2">
        <f t="array" ref="K9846">XLOOKUP('Transaction Data'!$G9846,Product_Code,Cost)</f>
        <v>10</v>
      </c>
      <c r="L9846" s="2">
        <f t="array" ref="L9846">XLOOKUP('Transaction Data'!$G9846,Product_Code,Unit_Price)</f>
        <v>45</v>
      </c>
      <c r="M9846" s="3">
        <f>'Transaction Data'!$F9846*'Transaction Data'!$K9846</f>
        <v>950</v>
      </c>
      <c r="N9846" s="3">
        <f>'Transaction Data'!$F9846*'Transaction Data'!$L9846</f>
        <v>4275</v>
      </c>
      <c r="O9846" s="3">
        <f>'Transaction Data'!$N9846-'Transaction Data'!$M9846</f>
        <v>3325</v>
      </c>
      <c r="P9846" s="2">
        <f>DATEDIF('Transaction Data'!$D9846,'Transaction Data'!$A9846,"y")</f>
        <v>79</v>
      </c>
      <c r="Q9846" s="2" t="str">
        <f>FLOOR('Transaction Data'!$P9846,15)&amp;"-"&amp;FLOOR('Transaction Data'!$P9846,15)+14</f>
        <v>75-89</v>
      </c>
      <c r="R9846" s="2" t="str">
        <f>IF('Transaction Data'!$L9846&lt;=10,"Less Expensive","Expensive")</f>
        <v>Expensive</v>
      </c>
      <c r="S9846" s="4">
        <f>WEEKDAY('Transaction Data'!$A9846)</f>
        <v>1</v>
      </c>
      <c r="T9846" s="2" t="str">
        <f>IF(WEEKDAY('Transaction Data'!$A9846,2)&lt;6,"Weekday","Weekend")</f>
        <v>Weekend</v>
      </c>
    </row>
    <row r="9847" ht="15.75" customHeight="1">
      <c r="A9847" s="1">
        <v>45391.0</v>
      </c>
      <c r="B9847" s="2" t="s">
        <v>8976</v>
      </c>
      <c r="C9847" s="2" t="s">
        <v>54</v>
      </c>
      <c r="D9847" s="1">
        <v>33141.0</v>
      </c>
      <c r="E9847" s="2" t="s">
        <v>22</v>
      </c>
      <c r="F9847" s="2">
        <v>26.0</v>
      </c>
      <c r="G9847" s="2" t="s">
        <v>23</v>
      </c>
      <c r="H9847" s="2" t="s">
        <v>24</v>
      </c>
      <c r="I9847" s="2" t="s">
        <v>25</v>
      </c>
      <c r="J9847" s="2" t="str">
        <f t="array" ref="J9847">XLOOKUP('Transaction Data'!$G9847,Product_Code,Biscuit_Brand)</f>
        <v>Cinnamon Swirls</v>
      </c>
      <c r="K9847" s="2">
        <f t="array" ref="K9847">XLOOKUP('Transaction Data'!$G9847,Product_Code,Cost)</f>
        <v>10</v>
      </c>
      <c r="L9847" s="2">
        <f t="array" ref="L9847">XLOOKUP('Transaction Data'!$G9847,Product_Code,Unit_Price)</f>
        <v>14</v>
      </c>
      <c r="M9847" s="3">
        <f>'Transaction Data'!$F9847*'Transaction Data'!$K9847</f>
        <v>260</v>
      </c>
      <c r="N9847" s="3">
        <f>'Transaction Data'!$F9847*'Transaction Data'!$L9847</f>
        <v>364</v>
      </c>
      <c r="O9847" s="3">
        <f>'Transaction Data'!$N9847-'Transaction Data'!$M9847</f>
        <v>104</v>
      </c>
      <c r="P9847" s="2">
        <f>DATEDIF('Transaction Data'!$D9847,'Transaction Data'!$A9847,"y")</f>
        <v>33</v>
      </c>
      <c r="Q9847" s="2" t="str">
        <f>FLOOR('Transaction Data'!$P9847,15)&amp;"-"&amp;FLOOR('Transaction Data'!$P9847,15)+14</f>
        <v>30-44</v>
      </c>
      <c r="R9847" s="2" t="str">
        <f>IF('Transaction Data'!$L9847&lt;=10,"Less Expensive","Expensive")</f>
        <v>Expensive</v>
      </c>
      <c r="S9847" s="4">
        <f>WEEKDAY('Transaction Data'!$A9847)</f>
        <v>3</v>
      </c>
      <c r="T9847" s="2" t="str">
        <f>IF(WEEKDAY('Transaction Data'!$A9847,2)&lt;6,"Weekday","Weekend")</f>
        <v>Weekday</v>
      </c>
    </row>
    <row r="9848" ht="15.75" customHeight="1">
      <c r="A9848" s="1">
        <v>45495.0</v>
      </c>
      <c r="B9848" s="2" t="s">
        <v>8977</v>
      </c>
      <c r="C9848" s="2" t="s">
        <v>32</v>
      </c>
      <c r="D9848" s="1">
        <v>24706.0</v>
      </c>
      <c r="E9848" s="2" t="s">
        <v>27</v>
      </c>
      <c r="F9848" s="2">
        <v>446.0</v>
      </c>
      <c r="G9848" s="2" t="s">
        <v>55</v>
      </c>
      <c r="H9848" s="2" t="s">
        <v>42</v>
      </c>
      <c r="I9848" s="2" t="s">
        <v>25</v>
      </c>
      <c r="J9848" s="2" t="str">
        <f t="array" ref="J9848">XLOOKUP('Transaction Data'!$G9848,Product_Code,Biscuit_Brand)</f>
        <v>Vanilla Wafers</v>
      </c>
      <c r="K9848" s="2">
        <f t="array" ref="K9848">XLOOKUP('Transaction Data'!$G9848,Product_Code,Cost)</f>
        <v>18</v>
      </c>
      <c r="L9848" s="2">
        <f t="array" ref="L9848">XLOOKUP('Transaction Data'!$G9848,Product_Code,Unit_Price)</f>
        <v>36</v>
      </c>
      <c r="M9848" s="3">
        <f>'Transaction Data'!$F9848*'Transaction Data'!$K9848</f>
        <v>8028</v>
      </c>
      <c r="N9848" s="3">
        <f>'Transaction Data'!$F9848*'Transaction Data'!$L9848</f>
        <v>16056</v>
      </c>
      <c r="O9848" s="3">
        <f>'Transaction Data'!$N9848-'Transaction Data'!$M9848</f>
        <v>8028</v>
      </c>
      <c r="P9848" s="2">
        <f>DATEDIF('Transaction Data'!$D9848,'Transaction Data'!$A9848,"y")</f>
        <v>56</v>
      </c>
      <c r="Q9848" s="2" t="str">
        <f>FLOOR('Transaction Data'!$P9848,15)&amp;"-"&amp;FLOOR('Transaction Data'!$P9848,15)+14</f>
        <v>45-59</v>
      </c>
      <c r="R9848" s="2" t="str">
        <f>IF('Transaction Data'!$L9848&lt;=10,"Less Expensive","Expensive")</f>
        <v>Expensive</v>
      </c>
      <c r="S9848" s="4">
        <f>WEEKDAY('Transaction Data'!$A9848)</f>
        <v>2</v>
      </c>
      <c r="T9848" s="2" t="str">
        <f>IF(WEEKDAY('Transaction Data'!$A9848,2)&lt;6,"Weekday","Weekend")</f>
        <v>Weekday</v>
      </c>
    </row>
    <row r="9849" ht="15.75" customHeight="1">
      <c r="A9849" s="1">
        <v>45293.0</v>
      </c>
      <c r="B9849" s="2" t="s">
        <v>8978</v>
      </c>
      <c r="C9849" s="2" t="s">
        <v>54</v>
      </c>
      <c r="D9849" s="1">
        <v>32111.0</v>
      </c>
      <c r="E9849" s="2" t="s">
        <v>37</v>
      </c>
      <c r="F9849" s="2">
        <v>380.0</v>
      </c>
      <c r="G9849" s="2" t="s">
        <v>44</v>
      </c>
      <c r="H9849" s="2" t="s">
        <v>45</v>
      </c>
      <c r="I9849" s="2" t="s">
        <v>25</v>
      </c>
      <c r="J9849" s="2" t="str">
        <f t="array" ref="J9849">XLOOKUP('Transaction Data'!$G9849,Product_Code,Biscuit_Brand)</f>
        <v>Butter Crunch</v>
      </c>
      <c r="K9849" s="2">
        <f t="array" ref="K9849">XLOOKUP('Transaction Data'!$G9849,Product_Code,Cost)</f>
        <v>10</v>
      </c>
      <c r="L9849" s="2">
        <f t="array" ref="L9849">XLOOKUP('Transaction Data'!$G9849,Product_Code,Unit_Price)</f>
        <v>11</v>
      </c>
      <c r="M9849" s="3">
        <f>'Transaction Data'!$F9849*'Transaction Data'!$K9849</f>
        <v>3800</v>
      </c>
      <c r="N9849" s="3">
        <f>'Transaction Data'!$F9849*'Transaction Data'!$L9849</f>
        <v>4180</v>
      </c>
      <c r="O9849" s="3">
        <f>'Transaction Data'!$N9849-'Transaction Data'!$M9849</f>
        <v>380</v>
      </c>
      <c r="P9849" s="2">
        <f>DATEDIF('Transaction Data'!$D9849,'Transaction Data'!$A9849,"y")</f>
        <v>36</v>
      </c>
      <c r="Q9849" s="2" t="str">
        <f>FLOOR('Transaction Data'!$P9849,15)&amp;"-"&amp;FLOOR('Transaction Data'!$P9849,15)+14</f>
        <v>30-44</v>
      </c>
      <c r="R9849" s="2" t="str">
        <f>IF('Transaction Data'!$L9849&lt;=10,"Less Expensive","Expensive")</f>
        <v>Expensive</v>
      </c>
      <c r="S9849" s="4">
        <f>WEEKDAY('Transaction Data'!$A9849)</f>
        <v>3</v>
      </c>
      <c r="T9849" s="2" t="str">
        <f>IF(WEEKDAY('Transaction Data'!$A9849,2)&lt;6,"Weekday","Weekend")</f>
        <v>Weekday</v>
      </c>
    </row>
    <row r="9850" ht="15.75" customHeight="1">
      <c r="A9850" s="1">
        <v>45424.0</v>
      </c>
      <c r="B9850" s="2" t="s">
        <v>8979</v>
      </c>
      <c r="C9850" s="2" t="s">
        <v>54</v>
      </c>
      <c r="D9850" s="1">
        <v>23846.0</v>
      </c>
      <c r="E9850" s="2" t="s">
        <v>63</v>
      </c>
      <c r="F9850" s="2">
        <v>374.0</v>
      </c>
      <c r="G9850" s="2" t="s">
        <v>60</v>
      </c>
      <c r="H9850" s="2" t="s">
        <v>24</v>
      </c>
      <c r="I9850" s="2" t="s">
        <v>25</v>
      </c>
      <c r="J9850" s="2" t="str">
        <f t="array" ref="J9850">XLOOKUP('Transaction Data'!$G9850,Product_Code,Biscuit_Brand)</f>
        <v>Peanut Butter Bites</v>
      </c>
      <c r="K9850" s="2">
        <f t="array" ref="K9850">XLOOKUP('Transaction Data'!$G9850,Product_Code,Cost)</f>
        <v>5</v>
      </c>
      <c r="L9850" s="2">
        <f t="array" ref="L9850">XLOOKUP('Transaction Data'!$G9850,Product_Code,Unit_Price)</f>
        <v>7</v>
      </c>
      <c r="M9850" s="3">
        <f>'Transaction Data'!$F9850*'Transaction Data'!$K9850</f>
        <v>1870</v>
      </c>
      <c r="N9850" s="3">
        <f>'Transaction Data'!$F9850*'Transaction Data'!$L9850</f>
        <v>2618</v>
      </c>
      <c r="O9850" s="3">
        <f>'Transaction Data'!$N9850-'Transaction Data'!$M9850</f>
        <v>748</v>
      </c>
      <c r="P9850" s="2">
        <f>DATEDIF('Transaction Data'!$D9850,'Transaction Data'!$A9850,"y")</f>
        <v>59</v>
      </c>
      <c r="Q9850" s="2" t="str">
        <f>FLOOR('Transaction Data'!$P9850,15)&amp;"-"&amp;FLOOR('Transaction Data'!$P9850,15)+14</f>
        <v>45-59</v>
      </c>
      <c r="R9850" s="2" t="str">
        <f>IF('Transaction Data'!$L9850&lt;=10,"Less Expensive","Expensive")</f>
        <v>Less Expensive</v>
      </c>
      <c r="S9850" s="4">
        <f>WEEKDAY('Transaction Data'!$A9850)</f>
        <v>1</v>
      </c>
      <c r="T9850" s="2" t="str">
        <f>IF(WEEKDAY('Transaction Data'!$A9850,2)&lt;6,"Weekday","Weekend")</f>
        <v>Weekend</v>
      </c>
    </row>
    <row r="9851" ht="15.75" customHeight="1">
      <c r="A9851" s="1">
        <v>45377.0</v>
      </c>
      <c r="B9851" s="2" t="s">
        <v>8980</v>
      </c>
      <c r="C9851" s="2" t="s">
        <v>72</v>
      </c>
      <c r="D9851" s="1">
        <v>36133.0</v>
      </c>
      <c r="E9851" s="2" t="s">
        <v>22</v>
      </c>
      <c r="F9851" s="2">
        <v>296.0</v>
      </c>
      <c r="G9851" s="2" t="s">
        <v>28</v>
      </c>
      <c r="H9851" s="2" t="s">
        <v>29</v>
      </c>
      <c r="I9851" s="2" t="s">
        <v>25</v>
      </c>
      <c r="J9851" s="2" t="str">
        <f t="array" ref="J9851">XLOOKUP('Transaction Data'!$G9851,Product_Code,Biscuit_Brand)</f>
        <v>Shortbread</v>
      </c>
      <c r="K9851" s="2">
        <f t="array" ref="K9851">XLOOKUP('Transaction Data'!$G9851,Product_Code,Cost)</f>
        <v>10</v>
      </c>
      <c r="L9851" s="2">
        <f t="array" ref="L9851">XLOOKUP('Transaction Data'!$G9851,Product_Code,Unit_Price)</f>
        <v>45</v>
      </c>
      <c r="M9851" s="3">
        <f>'Transaction Data'!$F9851*'Transaction Data'!$K9851</f>
        <v>2960</v>
      </c>
      <c r="N9851" s="3">
        <f>'Transaction Data'!$F9851*'Transaction Data'!$L9851</f>
        <v>13320</v>
      </c>
      <c r="O9851" s="3">
        <f>'Transaction Data'!$N9851-'Transaction Data'!$M9851</f>
        <v>10360</v>
      </c>
      <c r="P9851" s="2">
        <f>DATEDIF('Transaction Data'!$D9851,'Transaction Data'!$A9851,"y")</f>
        <v>25</v>
      </c>
      <c r="Q9851" s="2" t="str">
        <f>FLOOR('Transaction Data'!$P9851,15)&amp;"-"&amp;FLOOR('Transaction Data'!$P9851,15)+14</f>
        <v>15-29</v>
      </c>
      <c r="R9851" s="2" t="str">
        <f>IF('Transaction Data'!$L9851&lt;=10,"Less Expensive","Expensive")</f>
        <v>Expensive</v>
      </c>
      <c r="S9851" s="4">
        <f>WEEKDAY('Transaction Data'!$A9851)</f>
        <v>3</v>
      </c>
      <c r="T9851" s="2" t="str">
        <f>IF(WEEKDAY('Transaction Data'!$A9851,2)&lt;6,"Weekday","Weekend")</f>
        <v>Weekday</v>
      </c>
    </row>
    <row r="9852" ht="15.75" customHeight="1">
      <c r="A9852" s="1">
        <v>45447.0</v>
      </c>
      <c r="B9852" s="2" t="s">
        <v>5280</v>
      </c>
      <c r="C9852" s="2" t="s">
        <v>51</v>
      </c>
      <c r="D9852" s="1">
        <v>31518.0</v>
      </c>
      <c r="E9852" s="2" t="s">
        <v>37</v>
      </c>
      <c r="F9852" s="2">
        <v>179.0</v>
      </c>
      <c r="G9852" s="2" t="s">
        <v>23</v>
      </c>
      <c r="H9852" s="2" t="s">
        <v>29</v>
      </c>
      <c r="I9852" s="2" t="s">
        <v>25</v>
      </c>
      <c r="J9852" s="2" t="str">
        <f t="array" ref="J9852">XLOOKUP('Transaction Data'!$G9852,Product_Code,Biscuit_Brand)</f>
        <v>Cinnamon Swirls</v>
      </c>
      <c r="K9852" s="2">
        <f t="array" ref="K9852">XLOOKUP('Transaction Data'!$G9852,Product_Code,Cost)</f>
        <v>10</v>
      </c>
      <c r="L9852" s="2">
        <f t="array" ref="L9852">XLOOKUP('Transaction Data'!$G9852,Product_Code,Unit_Price)</f>
        <v>14</v>
      </c>
      <c r="M9852" s="3">
        <f>'Transaction Data'!$F9852*'Transaction Data'!$K9852</f>
        <v>1790</v>
      </c>
      <c r="N9852" s="3">
        <f>'Transaction Data'!$F9852*'Transaction Data'!$L9852</f>
        <v>2506</v>
      </c>
      <c r="O9852" s="3">
        <f>'Transaction Data'!$N9852-'Transaction Data'!$M9852</f>
        <v>716</v>
      </c>
      <c r="P9852" s="2">
        <f>DATEDIF('Transaction Data'!$D9852,'Transaction Data'!$A9852,"y")</f>
        <v>38</v>
      </c>
      <c r="Q9852" s="2" t="str">
        <f>FLOOR('Transaction Data'!$P9852,15)&amp;"-"&amp;FLOOR('Transaction Data'!$P9852,15)+14</f>
        <v>30-44</v>
      </c>
      <c r="R9852" s="2" t="str">
        <f>IF('Transaction Data'!$L9852&lt;=10,"Less Expensive","Expensive")</f>
        <v>Expensive</v>
      </c>
      <c r="S9852" s="4">
        <f>WEEKDAY('Transaction Data'!$A9852)</f>
        <v>3</v>
      </c>
      <c r="T9852" s="2" t="str">
        <f>IF(WEEKDAY('Transaction Data'!$A9852,2)&lt;6,"Weekday","Weekend")</f>
        <v>Weekday</v>
      </c>
    </row>
    <row r="9853" ht="15.75" customHeight="1">
      <c r="A9853" s="1">
        <v>45303.0</v>
      </c>
      <c r="B9853" s="2" t="s">
        <v>8981</v>
      </c>
      <c r="C9853" s="2" t="s">
        <v>65</v>
      </c>
      <c r="D9853" s="1">
        <v>17377.0</v>
      </c>
      <c r="E9853" s="2" t="s">
        <v>63</v>
      </c>
      <c r="F9853" s="2">
        <v>473.0</v>
      </c>
      <c r="G9853" s="2" t="s">
        <v>48</v>
      </c>
      <c r="H9853" s="2" t="s">
        <v>34</v>
      </c>
      <c r="I9853" s="2" t="s">
        <v>25</v>
      </c>
      <c r="J9853" s="2" t="str">
        <f t="array" ref="J9853">XLOOKUP('Transaction Data'!$G9853,Product_Code,Biscuit_Brand)</f>
        <v>Lemon Crisps</v>
      </c>
      <c r="K9853" s="2">
        <f t="array" ref="K9853">XLOOKUP('Transaction Data'!$G9853,Product_Code,Cost)</f>
        <v>7</v>
      </c>
      <c r="L9853" s="2">
        <f t="array" ref="L9853">XLOOKUP('Transaction Data'!$G9853,Product_Code,Unit_Price)</f>
        <v>9</v>
      </c>
      <c r="M9853" s="3">
        <f>'Transaction Data'!$F9853*'Transaction Data'!$K9853</f>
        <v>3311</v>
      </c>
      <c r="N9853" s="3">
        <f>'Transaction Data'!$F9853*'Transaction Data'!$L9853</f>
        <v>4257</v>
      </c>
      <c r="O9853" s="3">
        <f>'Transaction Data'!$N9853-'Transaction Data'!$M9853</f>
        <v>946</v>
      </c>
      <c r="P9853" s="2">
        <f>DATEDIF('Transaction Data'!$D9853,'Transaction Data'!$A9853,"y")</f>
        <v>76</v>
      </c>
      <c r="Q9853" s="2" t="str">
        <f>FLOOR('Transaction Data'!$P9853,15)&amp;"-"&amp;FLOOR('Transaction Data'!$P9853,15)+14</f>
        <v>75-89</v>
      </c>
      <c r="R9853" s="2" t="str">
        <f>IF('Transaction Data'!$L9853&lt;=10,"Less Expensive","Expensive")</f>
        <v>Less Expensive</v>
      </c>
      <c r="S9853" s="4">
        <f>WEEKDAY('Transaction Data'!$A9853)</f>
        <v>6</v>
      </c>
      <c r="T9853" s="2" t="str">
        <f>IF(WEEKDAY('Transaction Data'!$A9853,2)&lt;6,"Weekday","Weekend")</f>
        <v>Weekday</v>
      </c>
    </row>
    <row r="9854" ht="15.75" customHeight="1">
      <c r="A9854" s="1">
        <v>45403.0</v>
      </c>
      <c r="B9854" s="2" t="s">
        <v>8982</v>
      </c>
      <c r="C9854" s="2" t="s">
        <v>32</v>
      </c>
      <c r="D9854" s="1">
        <v>33568.0</v>
      </c>
      <c r="E9854" s="2" t="s">
        <v>22</v>
      </c>
      <c r="F9854" s="2">
        <v>459.0</v>
      </c>
      <c r="G9854" s="2" t="s">
        <v>33</v>
      </c>
      <c r="H9854" s="2" t="s">
        <v>24</v>
      </c>
      <c r="I9854" s="2" t="s">
        <v>25</v>
      </c>
      <c r="J9854" s="2" t="str">
        <f t="array" ref="J9854">XLOOKUP('Transaction Data'!$G9854,Product_Code,Biscuit_Brand)</f>
        <v>Caramel Biscuits</v>
      </c>
      <c r="K9854" s="2">
        <f t="array" ref="K9854">XLOOKUP('Transaction Data'!$G9854,Product_Code,Cost)</f>
        <v>18</v>
      </c>
      <c r="L9854" s="2">
        <f t="array" ref="L9854">XLOOKUP('Transaction Data'!$G9854,Product_Code,Unit_Price)</f>
        <v>22</v>
      </c>
      <c r="M9854" s="3">
        <f>'Transaction Data'!$F9854*'Transaction Data'!$K9854</f>
        <v>8262</v>
      </c>
      <c r="N9854" s="3">
        <f>'Transaction Data'!$F9854*'Transaction Data'!$L9854</f>
        <v>10098</v>
      </c>
      <c r="O9854" s="3">
        <f>'Transaction Data'!$N9854-'Transaction Data'!$M9854</f>
        <v>1836</v>
      </c>
      <c r="P9854" s="2">
        <f>DATEDIF('Transaction Data'!$D9854,'Transaction Data'!$A9854,"y")</f>
        <v>32</v>
      </c>
      <c r="Q9854" s="2" t="str">
        <f>FLOOR('Transaction Data'!$P9854,15)&amp;"-"&amp;FLOOR('Transaction Data'!$P9854,15)+14</f>
        <v>30-44</v>
      </c>
      <c r="R9854" s="2" t="str">
        <f>IF('Transaction Data'!$L9854&lt;=10,"Less Expensive","Expensive")</f>
        <v>Expensive</v>
      </c>
      <c r="S9854" s="4">
        <f>WEEKDAY('Transaction Data'!$A9854)</f>
        <v>1</v>
      </c>
      <c r="T9854" s="2" t="str">
        <f>IF(WEEKDAY('Transaction Data'!$A9854,2)&lt;6,"Weekday","Weekend")</f>
        <v>Weekend</v>
      </c>
    </row>
    <row r="9855" ht="15.75" customHeight="1">
      <c r="A9855" s="1">
        <v>45435.0</v>
      </c>
      <c r="B9855" s="2" t="s">
        <v>8983</v>
      </c>
      <c r="C9855" s="2" t="s">
        <v>54</v>
      </c>
      <c r="D9855" s="1">
        <v>27357.0</v>
      </c>
      <c r="E9855" s="2" t="s">
        <v>22</v>
      </c>
      <c r="F9855" s="2">
        <v>439.0</v>
      </c>
      <c r="G9855" s="2" t="s">
        <v>33</v>
      </c>
      <c r="H9855" s="2" t="s">
        <v>42</v>
      </c>
      <c r="I9855" s="2" t="s">
        <v>25</v>
      </c>
      <c r="J9855" s="2" t="str">
        <f t="array" ref="J9855">XLOOKUP('Transaction Data'!$G9855,Product_Code,Biscuit_Brand)</f>
        <v>Caramel Biscuits</v>
      </c>
      <c r="K9855" s="2">
        <f t="array" ref="K9855">XLOOKUP('Transaction Data'!$G9855,Product_Code,Cost)</f>
        <v>18</v>
      </c>
      <c r="L9855" s="2">
        <f t="array" ref="L9855">XLOOKUP('Transaction Data'!$G9855,Product_Code,Unit_Price)</f>
        <v>22</v>
      </c>
      <c r="M9855" s="3">
        <f>'Transaction Data'!$F9855*'Transaction Data'!$K9855</f>
        <v>7902</v>
      </c>
      <c r="N9855" s="3">
        <f>'Transaction Data'!$F9855*'Transaction Data'!$L9855</f>
        <v>9658</v>
      </c>
      <c r="O9855" s="3">
        <f>'Transaction Data'!$N9855-'Transaction Data'!$M9855</f>
        <v>1756</v>
      </c>
      <c r="P9855" s="2">
        <f>DATEDIF('Transaction Data'!$D9855,'Transaction Data'!$A9855,"y")</f>
        <v>49</v>
      </c>
      <c r="Q9855" s="2" t="str">
        <f>FLOOR('Transaction Data'!$P9855,15)&amp;"-"&amp;FLOOR('Transaction Data'!$P9855,15)+14</f>
        <v>45-59</v>
      </c>
      <c r="R9855" s="2" t="str">
        <f>IF('Transaction Data'!$L9855&lt;=10,"Less Expensive","Expensive")</f>
        <v>Expensive</v>
      </c>
      <c r="S9855" s="4">
        <f>WEEKDAY('Transaction Data'!$A9855)</f>
        <v>5</v>
      </c>
      <c r="T9855" s="2" t="str">
        <f>IF(WEEKDAY('Transaction Data'!$A9855,2)&lt;6,"Weekday","Weekend")</f>
        <v>Weekday</v>
      </c>
    </row>
    <row r="9856" ht="15.75" customHeight="1">
      <c r="A9856" s="1">
        <v>45479.0</v>
      </c>
      <c r="B9856" s="2" t="s">
        <v>8984</v>
      </c>
      <c r="C9856" s="2" t="s">
        <v>69</v>
      </c>
      <c r="D9856" s="1">
        <v>33578.0</v>
      </c>
      <c r="E9856" s="2" t="s">
        <v>63</v>
      </c>
      <c r="F9856" s="2">
        <v>412.0</v>
      </c>
      <c r="G9856" s="2" t="s">
        <v>38</v>
      </c>
      <c r="H9856" s="2" t="s">
        <v>45</v>
      </c>
      <c r="I9856" s="2" t="s">
        <v>25</v>
      </c>
      <c r="J9856" s="2" t="str">
        <f t="array" ref="J9856">XLOOKUP('Transaction Data'!$G9856,Product_Code,Biscuit_Brand)</f>
        <v>Ginger Snaps</v>
      </c>
      <c r="K9856" s="2">
        <f t="array" ref="K9856">XLOOKUP('Transaction Data'!$G9856,Product_Code,Cost)</f>
        <v>14</v>
      </c>
      <c r="L9856" s="2">
        <f t="array" ref="L9856">XLOOKUP('Transaction Data'!$G9856,Product_Code,Unit_Price)</f>
        <v>28</v>
      </c>
      <c r="M9856" s="3">
        <f>'Transaction Data'!$F9856*'Transaction Data'!$K9856</f>
        <v>5768</v>
      </c>
      <c r="N9856" s="3">
        <f>'Transaction Data'!$F9856*'Transaction Data'!$L9856</f>
        <v>11536</v>
      </c>
      <c r="O9856" s="3">
        <f>'Transaction Data'!$N9856-'Transaction Data'!$M9856</f>
        <v>5768</v>
      </c>
      <c r="P9856" s="2">
        <f>DATEDIF('Transaction Data'!$D9856,'Transaction Data'!$A9856,"y")</f>
        <v>32</v>
      </c>
      <c r="Q9856" s="2" t="str">
        <f>FLOOR('Transaction Data'!$P9856,15)&amp;"-"&amp;FLOOR('Transaction Data'!$P9856,15)+14</f>
        <v>30-44</v>
      </c>
      <c r="R9856" s="2" t="str">
        <f>IF('Transaction Data'!$L9856&lt;=10,"Less Expensive","Expensive")</f>
        <v>Expensive</v>
      </c>
      <c r="S9856" s="4">
        <f>WEEKDAY('Transaction Data'!$A9856)</f>
        <v>7</v>
      </c>
      <c r="T9856" s="2" t="str">
        <f>IF(WEEKDAY('Transaction Data'!$A9856,2)&lt;6,"Weekday","Weekend")</f>
        <v>Weekend</v>
      </c>
    </row>
    <row r="9857" ht="15.75" customHeight="1">
      <c r="A9857" s="1">
        <v>45471.0</v>
      </c>
      <c r="B9857" s="2" t="s">
        <v>8985</v>
      </c>
      <c r="C9857" s="2" t="s">
        <v>54</v>
      </c>
      <c r="D9857" s="1">
        <v>24200.0</v>
      </c>
      <c r="E9857" s="2" t="s">
        <v>27</v>
      </c>
      <c r="F9857" s="2">
        <v>470.0</v>
      </c>
      <c r="G9857" s="2" t="s">
        <v>61</v>
      </c>
      <c r="H9857" s="2" t="s">
        <v>24</v>
      </c>
      <c r="I9857" s="2" t="s">
        <v>25</v>
      </c>
      <c r="J9857" s="2" t="str">
        <f t="array" ref="J9857">XLOOKUP('Transaction Data'!$G9857,Product_Code,Biscuit_Brand)</f>
        <v>Choco Delight</v>
      </c>
      <c r="K9857" s="2">
        <f t="array" ref="K9857">XLOOKUP('Transaction Data'!$G9857,Product_Code,Cost)</f>
        <v>3</v>
      </c>
      <c r="L9857" s="2">
        <f t="array" ref="L9857">XLOOKUP('Transaction Data'!$G9857,Product_Code,Unit_Price)</f>
        <v>5</v>
      </c>
      <c r="M9857" s="3">
        <f>'Transaction Data'!$F9857*'Transaction Data'!$K9857</f>
        <v>1410</v>
      </c>
      <c r="N9857" s="3">
        <f>'Transaction Data'!$F9857*'Transaction Data'!$L9857</f>
        <v>2350</v>
      </c>
      <c r="O9857" s="3">
        <f>'Transaction Data'!$N9857-'Transaction Data'!$M9857</f>
        <v>940</v>
      </c>
      <c r="P9857" s="2">
        <f>DATEDIF('Transaction Data'!$D9857,'Transaction Data'!$A9857,"y")</f>
        <v>58</v>
      </c>
      <c r="Q9857" s="2" t="str">
        <f>FLOOR('Transaction Data'!$P9857,15)&amp;"-"&amp;FLOOR('Transaction Data'!$P9857,15)+14</f>
        <v>45-59</v>
      </c>
      <c r="R9857" s="2" t="str">
        <f>IF('Transaction Data'!$L9857&lt;=10,"Less Expensive","Expensive")</f>
        <v>Less Expensive</v>
      </c>
      <c r="S9857" s="4">
        <f>WEEKDAY('Transaction Data'!$A9857)</f>
        <v>6</v>
      </c>
      <c r="T9857" s="2" t="str">
        <f>IF(WEEKDAY('Transaction Data'!$A9857,2)&lt;6,"Weekday","Weekend")</f>
        <v>Weekday</v>
      </c>
    </row>
    <row r="9858" ht="15.75" customHeight="1">
      <c r="A9858" s="1">
        <v>45453.0</v>
      </c>
      <c r="B9858" s="2" t="s">
        <v>8986</v>
      </c>
      <c r="C9858" s="2" t="s">
        <v>47</v>
      </c>
      <c r="D9858" s="1">
        <v>32715.0</v>
      </c>
      <c r="E9858" s="2" t="s">
        <v>37</v>
      </c>
      <c r="F9858" s="2">
        <v>468.0</v>
      </c>
      <c r="G9858" s="2" t="s">
        <v>48</v>
      </c>
      <c r="H9858" s="2" t="s">
        <v>29</v>
      </c>
      <c r="I9858" s="2" t="s">
        <v>25</v>
      </c>
      <c r="J9858" s="2" t="str">
        <f t="array" ref="J9858">XLOOKUP('Transaction Data'!$G9858,Product_Code,Biscuit_Brand)</f>
        <v>Lemon Crisps</v>
      </c>
      <c r="K9858" s="2">
        <f t="array" ref="K9858">XLOOKUP('Transaction Data'!$G9858,Product_Code,Cost)</f>
        <v>7</v>
      </c>
      <c r="L9858" s="2">
        <f t="array" ref="L9858">XLOOKUP('Transaction Data'!$G9858,Product_Code,Unit_Price)</f>
        <v>9</v>
      </c>
      <c r="M9858" s="3">
        <f>'Transaction Data'!$F9858*'Transaction Data'!$K9858</f>
        <v>3276</v>
      </c>
      <c r="N9858" s="3">
        <f>'Transaction Data'!$F9858*'Transaction Data'!$L9858</f>
        <v>4212</v>
      </c>
      <c r="O9858" s="3">
        <f>'Transaction Data'!$N9858-'Transaction Data'!$M9858</f>
        <v>936</v>
      </c>
      <c r="P9858" s="2">
        <f>DATEDIF('Transaction Data'!$D9858,'Transaction Data'!$A9858,"y")</f>
        <v>34</v>
      </c>
      <c r="Q9858" s="2" t="str">
        <f>FLOOR('Transaction Data'!$P9858,15)&amp;"-"&amp;FLOOR('Transaction Data'!$P9858,15)+14</f>
        <v>30-44</v>
      </c>
      <c r="R9858" s="2" t="str">
        <f>IF('Transaction Data'!$L9858&lt;=10,"Less Expensive","Expensive")</f>
        <v>Less Expensive</v>
      </c>
      <c r="S9858" s="4">
        <f>WEEKDAY('Transaction Data'!$A9858)</f>
        <v>2</v>
      </c>
      <c r="T9858" s="2" t="str">
        <f>IF(WEEKDAY('Transaction Data'!$A9858,2)&lt;6,"Weekday","Weekend")</f>
        <v>Weekday</v>
      </c>
    </row>
    <row r="9859" ht="15.75" customHeight="1">
      <c r="A9859" s="1">
        <v>45426.0</v>
      </c>
      <c r="B9859" s="2" t="s">
        <v>8987</v>
      </c>
      <c r="C9859" s="2" t="s">
        <v>69</v>
      </c>
      <c r="D9859" s="1">
        <v>20322.0</v>
      </c>
      <c r="E9859" s="2" t="s">
        <v>27</v>
      </c>
      <c r="F9859" s="2">
        <v>426.0</v>
      </c>
      <c r="G9859" s="2" t="s">
        <v>28</v>
      </c>
      <c r="H9859" s="2" t="s">
        <v>29</v>
      </c>
      <c r="I9859" s="2" t="s">
        <v>25</v>
      </c>
      <c r="J9859" s="2" t="str">
        <f t="array" ref="J9859">XLOOKUP('Transaction Data'!$G9859,Product_Code,Biscuit_Brand)</f>
        <v>Shortbread</v>
      </c>
      <c r="K9859" s="2">
        <f t="array" ref="K9859">XLOOKUP('Transaction Data'!$G9859,Product_Code,Cost)</f>
        <v>10</v>
      </c>
      <c r="L9859" s="2">
        <f t="array" ref="L9859">XLOOKUP('Transaction Data'!$G9859,Product_Code,Unit_Price)</f>
        <v>45</v>
      </c>
      <c r="M9859" s="3">
        <f>'Transaction Data'!$F9859*'Transaction Data'!$K9859</f>
        <v>4260</v>
      </c>
      <c r="N9859" s="3">
        <f>'Transaction Data'!$F9859*'Transaction Data'!$L9859</f>
        <v>19170</v>
      </c>
      <c r="O9859" s="3">
        <f>'Transaction Data'!$N9859-'Transaction Data'!$M9859</f>
        <v>14910</v>
      </c>
      <c r="P9859" s="2">
        <f>DATEDIF('Transaction Data'!$D9859,'Transaction Data'!$A9859,"y")</f>
        <v>68</v>
      </c>
      <c r="Q9859" s="2" t="str">
        <f>FLOOR('Transaction Data'!$P9859,15)&amp;"-"&amp;FLOOR('Transaction Data'!$P9859,15)+14</f>
        <v>60-74</v>
      </c>
      <c r="R9859" s="2" t="str">
        <f>IF('Transaction Data'!$L9859&lt;=10,"Less Expensive","Expensive")</f>
        <v>Expensive</v>
      </c>
      <c r="S9859" s="4">
        <f>WEEKDAY('Transaction Data'!$A9859)</f>
        <v>3</v>
      </c>
      <c r="T9859" s="2" t="str">
        <f>IF(WEEKDAY('Transaction Data'!$A9859,2)&lt;6,"Weekday","Weekend")</f>
        <v>Weekday</v>
      </c>
    </row>
    <row r="9860" ht="15.75" customHeight="1">
      <c r="A9860" s="1">
        <v>45362.0</v>
      </c>
      <c r="B9860" s="2" t="s">
        <v>8988</v>
      </c>
      <c r="C9860" s="2" t="s">
        <v>21</v>
      </c>
      <c r="D9860" s="1">
        <v>19022.0</v>
      </c>
      <c r="E9860" s="2" t="s">
        <v>27</v>
      </c>
      <c r="F9860" s="2">
        <v>200.0</v>
      </c>
      <c r="G9860" s="2" t="s">
        <v>23</v>
      </c>
      <c r="H9860" s="2" t="s">
        <v>34</v>
      </c>
      <c r="I9860" s="2" t="s">
        <v>25</v>
      </c>
      <c r="J9860" s="2" t="str">
        <f t="array" ref="J9860">XLOOKUP('Transaction Data'!$G9860,Product_Code,Biscuit_Brand)</f>
        <v>Cinnamon Swirls</v>
      </c>
      <c r="K9860" s="2">
        <f t="array" ref="K9860">XLOOKUP('Transaction Data'!$G9860,Product_Code,Cost)</f>
        <v>10</v>
      </c>
      <c r="L9860" s="2">
        <f t="array" ref="L9860">XLOOKUP('Transaction Data'!$G9860,Product_Code,Unit_Price)</f>
        <v>14</v>
      </c>
      <c r="M9860" s="3">
        <f>'Transaction Data'!$F9860*'Transaction Data'!$K9860</f>
        <v>2000</v>
      </c>
      <c r="N9860" s="3">
        <f>'Transaction Data'!$F9860*'Transaction Data'!$L9860</f>
        <v>2800</v>
      </c>
      <c r="O9860" s="3">
        <f>'Transaction Data'!$N9860-'Transaction Data'!$M9860</f>
        <v>800</v>
      </c>
      <c r="P9860" s="2">
        <f>DATEDIF('Transaction Data'!$D9860,'Transaction Data'!$A9860,"y")</f>
        <v>72</v>
      </c>
      <c r="Q9860" s="2" t="str">
        <f>FLOOR('Transaction Data'!$P9860,15)&amp;"-"&amp;FLOOR('Transaction Data'!$P9860,15)+14</f>
        <v>60-74</v>
      </c>
      <c r="R9860" s="2" t="str">
        <f>IF('Transaction Data'!$L9860&lt;=10,"Less Expensive","Expensive")</f>
        <v>Expensive</v>
      </c>
      <c r="S9860" s="4">
        <f>WEEKDAY('Transaction Data'!$A9860)</f>
        <v>2</v>
      </c>
      <c r="T9860" s="2" t="str">
        <f>IF(WEEKDAY('Transaction Data'!$A9860,2)&lt;6,"Weekday","Weekend")</f>
        <v>Weekday</v>
      </c>
    </row>
    <row r="9861" ht="15.75" customHeight="1">
      <c r="A9861" s="1">
        <v>45373.0</v>
      </c>
      <c r="B9861" s="2" t="s">
        <v>8989</v>
      </c>
      <c r="C9861" s="2" t="s">
        <v>51</v>
      </c>
      <c r="D9861" s="1">
        <v>33823.0</v>
      </c>
      <c r="E9861" s="2" t="s">
        <v>27</v>
      </c>
      <c r="F9861" s="2">
        <v>276.0</v>
      </c>
      <c r="G9861" s="2" t="s">
        <v>55</v>
      </c>
      <c r="H9861" s="2" t="s">
        <v>24</v>
      </c>
      <c r="I9861" s="2" t="s">
        <v>25</v>
      </c>
      <c r="J9861" s="2" t="str">
        <f t="array" ref="J9861">XLOOKUP('Transaction Data'!$G9861,Product_Code,Biscuit_Brand)</f>
        <v>Vanilla Wafers</v>
      </c>
      <c r="K9861" s="2">
        <f t="array" ref="K9861">XLOOKUP('Transaction Data'!$G9861,Product_Code,Cost)</f>
        <v>18</v>
      </c>
      <c r="L9861" s="2">
        <f t="array" ref="L9861">XLOOKUP('Transaction Data'!$G9861,Product_Code,Unit_Price)</f>
        <v>36</v>
      </c>
      <c r="M9861" s="3">
        <f>'Transaction Data'!$F9861*'Transaction Data'!$K9861</f>
        <v>4968</v>
      </c>
      <c r="N9861" s="3">
        <f>'Transaction Data'!$F9861*'Transaction Data'!$L9861</f>
        <v>9936</v>
      </c>
      <c r="O9861" s="3">
        <f>'Transaction Data'!$N9861-'Transaction Data'!$M9861</f>
        <v>4968</v>
      </c>
      <c r="P9861" s="2">
        <f>DATEDIF('Transaction Data'!$D9861,'Transaction Data'!$A9861,"y")</f>
        <v>31</v>
      </c>
      <c r="Q9861" s="2" t="str">
        <f>FLOOR('Transaction Data'!$P9861,15)&amp;"-"&amp;FLOOR('Transaction Data'!$P9861,15)+14</f>
        <v>30-44</v>
      </c>
      <c r="R9861" s="2" t="str">
        <f>IF('Transaction Data'!$L9861&lt;=10,"Less Expensive","Expensive")</f>
        <v>Expensive</v>
      </c>
      <c r="S9861" s="4">
        <f>WEEKDAY('Transaction Data'!$A9861)</f>
        <v>6</v>
      </c>
      <c r="T9861" s="2" t="str">
        <f>IF(WEEKDAY('Transaction Data'!$A9861,2)&lt;6,"Weekday","Weekend")</f>
        <v>Weekday</v>
      </c>
    </row>
    <row r="9862" ht="15.75" customHeight="1">
      <c r="A9862" s="1">
        <v>45412.0</v>
      </c>
      <c r="B9862" s="2" t="s">
        <v>8990</v>
      </c>
      <c r="C9862" s="2" t="s">
        <v>21</v>
      </c>
      <c r="D9862" s="1">
        <v>20939.0</v>
      </c>
      <c r="E9862" s="2" t="s">
        <v>22</v>
      </c>
      <c r="F9862" s="2">
        <v>418.0</v>
      </c>
      <c r="G9862" s="2" t="s">
        <v>48</v>
      </c>
      <c r="H9862" s="2" t="s">
        <v>42</v>
      </c>
      <c r="I9862" s="2" t="s">
        <v>30</v>
      </c>
      <c r="J9862" s="2" t="str">
        <f t="array" ref="J9862">XLOOKUP('Transaction Data'!$G9862,Product_Code,Biscuit_Brand)</f>
        <v>Lemon Crisps</v>
      </c>
      <c r="K9862" s="2">
        <f t="array" ref="K9862">XLOOKUP('Transaction Data'!$G9862,Product_Code,Cost)</f>
        <v>7</v>
      </c>
      <c r="L9862" s="2">
        <f t="array" ref="L9862">XLOOKUP('Transaction Data'!$G9862,Product_Code,Unit_Price)</f>
        <v>9</v>
      </c>
      <c r="M9862" s="3">
        <f>'Transaction Data'!$F9862*'Transaction Data'!$K9862</f>
        <v>2926</v>
      </c>
      <c r="N9862" s="3">
        <f>'Transaction Data'!$F9862*'Transaction Data'!$L9862</f>
        <v>3762</v>
      </c>
      <c r="O9862" s="3">
        <f>'Transaction Data'!$N9862-'Transaction Data'!$M9862</f>
        <v>836</v>
      </c>
      <c r="P9862" s="2">
        <f>DATEDIF('Transaction Data'!$D9862,'Transaction Data'!$A9862,"y")</f>
        <v>67</v>
      </c>
      <c r="Q9862" s="2" t="str">
        <f>FLOOR('Transaction Data'!$P9862,15)&amp;"-"&amp;FLOOR('Transaction Data'!$P9862,15)+14</f>
        <v>60-74</v>
      </c>
      <c r="R9862" s="2" t="str">
        <f>IF('Transaction Data'!$L9862&lt;=10,"Less Expensive","Expensive")</f>
        <v>Less Expensive</v>
      </c>
      <c r="S9862" s="4">
        <f>WEEKDAY('Transaction Data'!$A9862)</f>
        <v>3</v>
      </c>
      <c r="T9862" s="2" t="str">
        <f>IF(WEEKDAY('Transaction Data'!$A9862,2)&lt;6,"Weekday","Weekend")</f>
        <v>Weekday</v>
      </c>
    </row>
    <row r="9863" ht="15.75" customHeight="1">
      <c r="A9863" s="1">
        <v>45483.0</v>
      </c>
      <c r="B9863" s="2" t="s">
        <v>6437</v>
      </c>
      <c r="C9863" s="2" t="s">
        <v>51</v>
      </c>
      <c r="D9863" s="1">
        <v>21681.0</v>
      </c>
      <c r="E9863" s="2" t="s">
        <v>63</v>
      </c>
      <c r="F9863" s="2">
        <v>425.0</v>
      </c>
      <c r="G9863" s="2" t="s">
        <v>57</v>
      </c>
      <c r="H9863" s="2" t="s">
        <v>45</v>
      </c>
      <c r="I9863" s="2" t="s">
        <v>30</v>
      </c>
      <c r="J9863" s="2" t="str">
        <f t="array" ref="J9863">XLOOKUP('Transaction Data'!$G9863,Product_Code,Biscuit_Brand)</f>
        <v>Oatmeal Cookies</v>
      </c>
      <c r="K9863" s="2">
        <f t="array" ref="K9863">XLOOKUP('Transaction Data'!$G9863,Product_Code,Cost)</f>
        <v>19</v>
      </c>
      <c r="L9863" s="2">
        <f t="array" ref="L9863">XLOOKUP('Transaction Data'!$G9863,Product_Code,Unit_Price)</f>
        <v>23</v>
      </c>
      <c r="M9863" s="3">
        <f>'Transaction Data'!$F9863*'Transaction Data'!$K9863</f>
        <v>8075</v>
      </c>
      <c r="N9863" s="3">
        <f>'Transaction Data'!$F9863*'Transaction Data'!$L9863</f>
        <v>9775</v>
      </c>
      <c r="O9863" s="3">
        <f>'Transaction Data'!$N9863-'Transaction Data'!$M9863</f>
        <v>1700</v>
      </c>
      <c r="P9863" s="2">
        <f>DATEDIF('Transaction Data'!$D9863,'Transaction Data'!$A9863,"y")</f>
        <v>65</v>
      </c>
      <c r="Q9863" s="2" t="str">
        <f>FLOOR('Transaction Data'!$P9863,15)&amp;"-"&amp;FLOOR('Transaction Data'!$P9863,15)+14</f>
        <v>60-74</v>
      </c>
      <c r="R9863" s="2" t="str">
        <f>IF('Transaction Data'!$L9863&lt;=10,"Less Expensive","Expensive")</f>
        <v>Expensive</v>
      </c>
      <c r="S9863" s="4">
        <f>WEEKDAY('Transaction Data'!$A9863)</f>
        <v>4</v>
      </c>
      <c r="T9863" s="2" t="str">
        <f>IF(WEEKDAY('Transaction Data'!$A9863,2)&lt;6,"Weekday","Weekend")</f>
        <v>Weekday</v>
      </c>
    </row>
    <row r="9864" ht="15.75" customHeight="1">
      <c r="A9864" s="1">
        <v>45459.0</v>
      </c>
      <c r="B9864" s="2" t="s">
        <v>8991</v>
      </c>
      <c r="C9864" s="2" t="s">
        <v>51</v>
      </c>
      <c r="D9864" s="1">
        <v>24210.0</v>
      </c>
      <c r="E9864" s="2" t="s">
        <v>37</v>
      </c>
      <c r="F9864" s="2">
        <v>438.0</v>
      </c>
      <c r="G9864" s="2" t="s">
        <v>23</v>
      </c>
      <c r="H9864" s="2" t="s">
        <v>24</v>
      </c>
      <c r="I9864" s="2" t="s">
        <v>30</v>
      </c>
      <c r="J9864" s="2" t="str">
        <f t="array" ref="J9864">XLOOKUP('Transaction Data'!$G9864,Product_Code,Biscuit_Brand)</f>
        <v>Cinnamon Swirls</v>
      </c>
      <c r="K9864" s="2">
        <f t="array" ref="K9864">XLOOKUP('Transaction Data'!$G9864,Product_Code,Cost)</f>
        <v>10</v>
      </c>
      <c r="L9864" s="2">
        <f t="array" ref="L9864">XLOOKUP('Transaction Data'!$G9864,Product_Code,Unit_Price)</f>
        <v>14</v>
      </c>
      <c r="M9864" s="3">
        <f>'Transaction Data'!$F9864*'Transaction Data'!$K9864</f>
        <v>4380</v>
      </c>
      <c r="N9864" s="3">
        <f>'Transaction Data'!$F9864*'Transaction Data'!$L9864</f>
        <v>6132</v>
      </c>
      <c r="O9864" s="3">
        <f>'Transaction Data'!$N9864-'Transaction Data'!$M9864</f>
        <v>1752</v>
      </c>
      <c r="P9864" s="2">
        <f>DATEDIF('Transaction Data'!$D9864,'Transaction Data'!$A9864,"y")</f>
        <v>58</v>
      </c>
      <c r="Q9864" s="2" t="str">
        <f>FLOOR('Transaction Data'!$P9864,15)&amp;"-"&amp;FLOOR('Transaction Data'!$P9864,15)+14</f>
        <v>45-59</v>
      </c>
      <c r="R9864" s="2" t="str">
        <f>IF('Transaction Data'!$L9864&lt;=10,"Less Expensive","Expensive")</f>
        <v>Expensive</v>
      </c>
      <c r="S9864" s="4">
        <f>WEEKDAY('Transaction Data'!$A9864)</f>
        <v>1</v>
      </c>
      <c r="T9864" s="2" t="str">
        <f>IF(WEEKDAY('Transaction Data'!$A9864,2)&lt;6,"Weekday","Weekend")</f>
        <v>Weekend</v>
      </c>
    </row>
    <row r="9865" ht="15.75" customHeight="1">
      <c r="A9865" s="1">
        <v>45311.0</v>
      </c>
      <c r="B9865" s="2" t="s">
        <v>8992</v>
      </c>
      <c r="C9865" s="2" t="s">
        <v>69</v>
      </c>
      <c r="D9865" s="1">
        <v>31305.0</v>
      </c>
      <c r="E9865" s="2" t="s">
        <v>37</v>
      </c>
      <c r="F9865" s="2">
        <v>299.0</v>
      </c>
      <c r="G9865" s="2" t="s">
        <v>44</v>
      </c>
      <c r="H9865" s="2" t="s">
        <v>29</v>
      </c>
      <c r="I9865" s="2" t="s">
        <v>30</v>
      </c>
      <c r="J9865" s="2" t="str">
        <f t="array" ref="J9865">XLOOKUP('Transaction Data'!$G9865,Product_Code,Biscuit_Brand)</f>
        <v>Butter Crunch</v>
      </c>
      <c r="K9865" s="2">
        <f t="array" ref="K9865">XLOOKUP('Transaction Data'!$G9865,Product_Code,Cost)</f>
        <v>10</v>
      </c>
      <c r="L9865" s="2">
        <f t="array" ref="L9865">XLOOKUP('Transaction Data'!$G9865,Product_Code,Unit_Price)</f>
        <v>11</v>
      </c>
      <c r="M9865" s="3">
        <f>'Transaction Data'!$F9865*'Transaction Data'!$K9865</f>
        <v>2990</v>
      </c>
      <c r="N9865" s="3">
        <f>'Transaction Data'!$F9865*'Transaction Data'!$L9865</f>
        <v>3289</v>
      </c>
      <c r="O9865" s="3">
        <f>'Transaction Data'!$N9865-'Transaction Data'!$M9865</f>
        <v>299</v>
      </c>
      <c r="P9865" s="2">
        <f>DATEDIF('Transaction Data'!$D9865,'Transaction Data'!$A9865,"y")</f>
        <v>38</v>
      </c>
      <c r="Q9865" s="2" t="str">
        <f>FLOOR('Transaction Data'!$P9865,15)&amp;"-"&amp;FLOOR('Transaction Data'!$P9865,15)+14</f>
        <v>30-44</v>
      </c>
      <c r="R9865" s="2" t="str">
        <f>IF('Transaction Data'!$L9865&lt;=10,"Less Expensive","Expensive")</f>
        <v>Expensive</v>
      </c>
      <c r="S9865" s="4">
        <f>WEEKDAY('Transaction Data'!$A9865)</f>
        <v>7</v>
      </c>
      <c r="T9865" s="2" t="str">
        <f>IF(WEEKDAY('Transaction Data'!$A9865,2)&lt;6,"Weekday","Weekend")</f>
        <v>Weekend</v>
      </c>
    </row>
    <row r="9866" ht="15.75" customHeight="1">
      <c r="A9866" s="1">
        <v>45324.0</v>
      </c>
      <c r="B9866" s="2" t="s">
        <v>8993</v>
      </c>
      <c r="C9866" s="2" t="s">
        <v>51</v>
      </c>
      <c r="D9866" s="1">
        <v>23116.0</v>
      </c>
      <c r="E9866" s="2" t="s">
        <v>63</v>
      </c>
      <c r="F9866" s="2">
        <v>88.0</v>
      </c>
      <c r="G9866" s="2" t="s">
        <v>33</v>
      </c>
      <c r="H9866" s="2" t="s">
        <v>29</v>
      </c>
      <c r="I9866" s="2" t="s">
        <v>30</v>
      </c>
      <c r="J9866" s="2" t="str">
        <f t="array" ref="J9866">XLOOKUP('Transaction Data'!$G9866,Product_Code,Biscuit_Brand)</f>
        <v>Caramel Biscuits</v>
      </c>
      <c r="K9866" s="2">
        <f t="array" ref="K9866">XLOOKUP('Transaction Data'!$G9866,Product_Code,Cost)</f>
        <v>18</v>
      </c>
      <c r="L9866" s="2">
        <f t="array" ref="L9866">XLOOKUP('Transaction Data'!$G9866,Product_Code,Unit_Price)</f>
        <v>22</v>
      </c>
      <c r="M9866" s="3">
        <f>'Transaction Data'!$F9866*'Transaction Data'!$K9866</f>
        <v>1584</v>
      </c>
      <c r="N9866" s="3">
        <f>'Transaction Data'!$F9866*'Transaction Data'!$L9866</f>
        <v>1936</v>
      </c>
      <c r="O9866" s="3">
        <f>'Transaction Data'!$N9866-'Transaction Data'!$M9866</f>
        <v>352</v>
      </c>
      <c r="P9866" s="2">
        <f>DATEDIF('Transaction Data'!$D9866,'Transaction Data'!$A9866,"y")</f>
        <v>60</v>
      </c>
      <c r="Q9866" s="2" t="str">
        <f>FLOOR('Transaction Data'!$P9866,15)&amp;"-"&amp;FLOOR('Transaction Data'!$P9866,15)+14</f>
        <v>60-74</v>
      </c>
      <c r="R9866" s="2" t="str">
        <f>IF('Transaction Data'!$L9866&lt;=10,"Less Expensive","Expensive")</f>
        <v>Expensive</v>
      </c>
      <c r="S9866" s="4">
        <f>WEEKDAY('Transaction Data'!$A9866)</f>
        <v>6</v>
      </c>
      <c r="T9866" s="2" t="str">
        <f>IF(WEEKDAY('Transaction Data'!$A9866,2)&lt;6,"Weekday","Weekend")</f>
        <v>Weekday</v>
      </c>
    </row>
    <row r="9867" ht="15.75" customHeight="1">
      <c r="A9867" s="1">
        <v>45328.0</v>
      </c>
      <c r="B9867" s="2" t="s">
        <v>8994</v>
      </c>
      <c r="C9867" s="2" t="s">
        <v>41</v>
      </c>
      <c r="D9867" s="1">
        <v>30017.0</v>
      </c>
      <c r="E9867" s="2" t="s">
        <v>63</v>
      </c>
      <c r="F9867" s="2">
        <v>202.0</v>
      </c>
      <c r="G9867" s="2" t="s">
        <v>23</v>
      </c>
      <c r="H9867" s="2" t="s">
        <v>34</v>
      </c>
      <c r="I9867" s="2" t="s">
        <v>30</v>
      </c>
      <c r="J9867" s="2" t="str">
        <f t="array" ref="J9867">XLOOKUP('Transaction Data'!$G9867,Product_Code,Biscuit_Brand)</f>
        <v>Cinnamon Swirls</v>
      </c>
      <c r="K9867" s="2">
        <f t="array" ref="K9867">XLOOKUP('Transaction Data'!$G9867,Product_Code,Cost)</f>
        <v>10</v>
      </c>
      <c r="L9867" s="2">
        <f t="array" ref="L9867">XLOOKUP('Transaction Data'!$G9867,Product_Code,Unit_Price)</f>
        <v>14</v>
      </c>
      <c r="M9867" s="3">
        <f>'Transaction Data'!$F9867*'Transaction Data'!$K9867</f>
        <v>2020</v>
      </c>
      <c r="N9867" s="3">
        <f>'Transaction Data'!$F9867*'Transaction Data'!$L9867</f>
        <v>2828</v>
      </c>
      <c r="O9867" s="3">
        <f>'Transaction Data'!$N9867-'Transaction Data'!$M9867</f>
        <v>808</v>
      </c>
      <c r="P9867" s="2">
        <f>DATEDIF('Transaction Data'!$D9867,'Transaction Data'!$A9867,"y")</f>
        <v>41</v>
      </c>
      <c r="Q9867" s="2" t="str">
        <f>FLOOR('Transaction Data'!$P9867,15)&amp;"-"&amp;FLOOR('Transaction Data'!$P9867,15)+14</f>
        <v>30-44</v>
      </c>
      <c r="R9867" s="2" t="str">
        <f>IF('Transaction Data'!$L9867&lt;=10,"Less Expensive","Expensive")</f>
        <v>Expensive</v>
      </c>
      <c r="S9867" s="4">
        <f>WEEKDAY('Transaction Data'!$A9867)</f>
        <v>3</v>
      </c>
      <c r="T9867" s="2" t="str">
        <f>IF(WEEKDAY('Transaction Data'!$A9867,2)&lt;6,"Weekday","Weekend")</f>
        <v>Weekday</v>
      </c>
    </row>
    <row r="9868" ht="15.75" customHeight="1">
      <c r="A9868" s="1">
        <v>45481.0</v>
      </c>
      <c r="B9868" s="2" t="s">
        <v>3739</v>
      </c>
      <c r="C9868" s="2" t="s">
        <v>69</v>
      </c>
      <c r="D9868" s="1">
        <v>30671.0</v>
      </c>
      <c r="E9868" s="2" t="s">
        <v>22</v>
      </c>
      <c r="F9868" s="2">
        <v>234.0</v>
      </c>
      <c r="G9868" s="2" t="s">
        <v>44</v>
      </c>
      <c r="H9868" s="2" t="s">
        <v>24</v>
      </c>
      <c r="I9868" s="2" t="s">
        <v>30</v>
      </c>
      <c r="J9868" s="2" t="str">
        <f t="array" ref="J9868">XLOOKUP('Transaction Data'!$G9868,Product_Code,Biscuit_Brand)</f>
        <v>Butter Crunch</v>
      </c>
      <c r="K9868" s="2">
        <f t="array" ref="K9868">XLOOKUP('Transaction Data'!$G9868,Product_Code,Cost)</f>
        <v>10</v>
      </c>
      <c r="L9868" s="2">
        <f t="array" ref="L9868">XLOOKUP('Transaction Data'!$G9868,Product_Code,Unit_Price)</f>
        <v>11</v>
      </c>
      <c r="M9868" s="3">
        <f>'Transaction Data'!$F9868*'Transaction Data'!$K9868</f>
        <v>2340</v>
      </c>
      <c r="N9868" s="3">
        <f>'Transaction Data'!$F9868*'Transaction Data'!$L9868</f>
        <v>2574</v>
      </c>
      <c r="O9868" s="3">
        <f>'Transaction Data'!$N9868-'Transaction Data'!$M9868</f>
        <v>234</v>
      </c>
      <c r="P9868" s="2">
        <f>DATEDIF('Transaction Data'!$D9868,'Transaction Data'!$A9868,"y")</f>
        <v>40</v>
      </c>
      <c r="Q9868" s="2" t="str">
        <f>FLOOR('Transaction Data'!$P9868,15)&amp;"-"&amp;FLOOR('Transaction Data'!$P9868,15)+14</f>
        <v>30-44</v>
      </c>
      <c r="R9868" s="2" t="str">
        <f>IF('Transaction Data'!$L9868&lt;=10,"Less Expensive","Expensive")</f>
        <v>Expensive</v>
      </c>
      <c r="S9868" s="4">
        <f>WEEKDAY('Transaction Data'!$A9868)</f>
        <v>2</v>
      </c>
      <c r="T9868" s="2" t="str">
        <f>IF(WEEKDAY('Transaction Data'!$A9868,2)&lt;6,"Weekday","Weekend")</f>
        <v>Weekday</v>
      </c>
    </row>
    <row r="9869" ht="15.75" customHeight="1">
      <c r="A9869" s="1">
        <v>45458.0</v>
      </c>
      <c r="B9869" s="2" t="s">
        <v>8995</v>
      </c>
      <c r="C9869" s="2" t="s">
        <v>54</v>
      </c>
      <c r="D9869" s="1">
        <v>37687.0</v>
      </c>
      <c r="E9869" s="2" t="s">
        <v>27</v>
      </c>
      <c r="F9869" s="2">
        <v>294.0</v>
      </c>
      <c r="G9869" s="2" t="s">
        <v>38</v>
      </c>
      <c r="H9869" s="2" t="s">
        <v>42</v>
      </c>
      <c r="I9869" s="2" t="s">
        <v>30</v>
      </c>
      <c r="J9869" s="2" t="str">
        <f t="array" ref="J9869">XLOOKUP('Transaction Data'!$G9869,Product_Code,Biscuit_Brand)</f>
        <v>Ginger Snaps</v>
      </c>
      <c r="K9869" s="2">
        <f t="array" ref="K9869">XLOOKUP('Transaction Data'!$G9869,Product_Code,Cost)</f>
        <v>14</v>
      </c>
      <c r="L9869" s="2">
        <f t="array" ref="L9869">XLOOKUP('Transaction Data'!$G9869,Product_Code,Unit_Price)</f>
        <v>28</v>
      </c>
      <c r="M9869" s="3">
        <f>'Transaction Data'!$F9869*'Transaction Data'!$K9869</f>
        <v>4116</v>
      </c>
      <c r="N9869" s="3">
        <f>'Transaction Data'!$F9869*'Transaction Data'!$L9869</f>
        <v>8232</v>
      </c>
      <c r="O9869" s="3">
        <f>'Transaction Data'!$N9869-'Transaction Data'!$M9869</f>
        <v>4116</v>
      </c>
      <c r="P9869" s="2">
        <f>DATEDIF('Transaction Data'!$D9869,'Transaction Data'!$A9869,"y")</f>
        <v>21</v>
      </c>
      <c r="Q9869" s="2" t="str">
        <f>FLOOR('Transaction Data'!$P9869,15)&amp;"-"&amp;FLOOR('Transaction Data'!$P9869,15)+14</f>
        <v>15-29</v>
      </c>
      <c r="R9869" s="2" t="str">
        <f>IF('Transaction Data'!$L9869&lt;=10,"Less Expensive","Expensive")</f>
        <v>Expensive</v>
      </c>
      <c r="S9869" s="4">
        <f>WEEKDAY('Transaction Data'!$A9869)</f>
        <v>7</v>
      </c>
      <c r="T9869" s="2" t="str">
        <f>IF(WEEKDAY('Transaction Data'!$A9869,2)&lt;6,"Weekday","Weekend")</f>
        <v>Weekend</v>
      </c>
    </row>
    <row r="9870" ht="15.75" customHeight="1">
      <c r="A9870" s="1">
        <v>45341.0</v>
      </c>
      <c r="B9870" s="2" t="s">
        <v>8996</v>
      </c>
      <c r="C9870" s="2" t="s">
        <v>69</v>
      </c>
      <c r="D9870" s="1">
        <v>16189.0</v>
      </c>
      <c r="E9870" s="2" t="s">
        <v>22</v>
      </c>
      <c r="F9870" s="2">
        <v>153.0</v>
      </c>
      <c r="G9870" s="2" t="s">
        <v>38</v>
      </c>
      <c r="H9870" s="2" t="s">
        <v>45</v>
      </c>
      <c r="I9870" s="2" t="s">
        <v>30</v>
      </c>
      <c r="J9870" s="2" t="str">
        <f t="array" ref="J9870">XLOOKUP('Transaction Data'!$G9870,Product_Code,Biscuit_Brand)</f>
        <v>Ginger Snaps</v>
      </c>
      <c r="K9870" s="2">
        <f t="array" ref="K9870">XLOOKUP('Transaction Data'!$G9870,Product_Code,Cost)</f>
        <v>14</v>
      </c>
      <c r="L9870" s="2">
        <f t="array" ref="L9870">XLOOKUP('Transaction Data'!$G9870,Product_Code,Unit_Price)</f>
        <v>28</v>
      </c>
      <c r="M9870" s="3">
        <f>'Transaction Data'!$F9870*'Transaction Data'!$K9870</f>
        <v>2142</v>
      </c>
      <c r="N9870" s="3">
        <f>'Transaction Data'!$F9870*'Transaction Data'!$L9870</f>
        <v>4284</v>
      </c>
      <c r="O9870" s="3">
        <f>'Transaction Data'!$N9870-'Transaction Data'!$M9870</f>
        <v>2142</v>
      </c>
      <c r="P9870" s="2">
        <f>DATEDIF('Transaction Data'!$D9870,'Transaction Data'!$A9870,"y")</f>
        <v>79</v>
      </c>
      <c r="Q9870" s="2" t="str">
        <f>FLOOR('Transaction Data'!$P9870,15)&amp;"-"&amp;FLOOR('Transaction Data'!$P9870,15)+14</f>
        <v>75-89</v>
      </c>
      <c r="R9870" s="2" t="str">
        <f>IF('Transaction Data'!$L9870&lt;=10,"Less Expensive","Expensive")</f>
        <v>Expensive</v>
      </c>
      <c r="S9870" s="4">
        <f>WEEKDAY('Transaction Data'!$A9870)</f>
        <v>2</v>
      </c>
      <c r="T9870" s="2" t="str">
        <f>IF(WEEKDAY('Transaction Data'!$A9870,2)&lt;6,"Weekday","Weekend")</f>
        <v>Weekday</v>
      </c>
    </row>
    <row r="9871" ht="15.75" customHeight="1">
      <c r="A9871" s="1">
        <v>45501.0</v>
      </c>
      <c r="B9871" s="2" t="s">
        <v>1503</v>
      </c>
      <c r="C9871" s="2" t="s">
        <v>47</v>
      </c>
      <c r="D9871" s="1">
        <v>32395.0</v>
      </c>
      <c r="E9871" s="2" t="s">
        <v>27</v>
      </c>
      <c r="F9871" s="2">
        <v>409.0</v>
      </c>
      <c r="G9871" s="2" t="s">
        <v>38</v>
      </c>
      <c r="H9871" s="2" t="s">
        <v>24</v>
      </c>
      <c r="I9871" s="2" t="s">
        <v>30</v>
      </c>
      <c r="J9871" s="2" t="str">
        <f t="array" ref="J9871">XLOOKUP('Transaction Data'!$G9871,Product_Code,Biscuit_Brand)</f>
        <v>Ginger Snaps</v>
      </c>
      <c r="K9871" s="2">
        <f t="array" ref="K9871">XLOOKUP('Transaction Data'!$G9871,Product_Code,Cost)</f>
        <v>14</v>
      </c>
      <c r="L9871" s="2">
        <f t="array" ref="L9871">XLOOKUP('Transaction Data'!$G9871,Product_Code,Unit_Price)</f>
        <v>28</v>
      </c>
      <c r="M9871" s="3">
        <f>'Transaction Data'!$F9871*'Transaction Data'!$K9871</f>
        <v>5726</v>
      </c>
      <c r="N9871" s="3">
        <f>'Transaction Data'!$F9871*'Transaction Data'!$L9871</f>
        <v>11452</v>
      </c>
      <c r="O9871" s="3">
        <f>'Transaction Data'!$N9871-'Transaction Data'!$M9871</f>
        <v>5726</v>
      </c>
      <c r="P9871" s="2">
        <f>DATEDIF('Transaction Data'!$D9871,'Transaction Data'!$A9871,"y")</f>
        <v>35</v>
      </c>
      <c r="Q9871" s="2" t="str">
        <f>FLOOR('Transaction Data'!$P9871,15)&amp;"-"&amp;FLOOR('Transaction Data'!$P9871,15)+14</f>
        <v>30-44</v>
      </c>
      <c r="R9871" s="2" t="str">
        <f>IF('Transaction Data'!$L9871&lt;=10,"Less Expensive","Expensive")</f>
        <v>Expensive</v>
      </c>
      <c r="S9871" s="4">
        <f>WEEKDAY('Transaction Data'!$A9871)</f>
        <v>1</v>
      </c>
      <c r="T9871" s="2" t="str">
        <f>IF(WEEKDAY('Transaction Data'!$A9871,2)&lt;6,"Weekday","Weekend")</f>
        <v>Weekend</v>
      </c>
    </row>
    <row r="9872" ht="15.75" customHeight="1">
      <c r="A9872" s="1">
        <v>45403.0</v>
      </c>
      <c r="B9872" s="2" t="s">
        <v>8997</v>
      </c>
      <c r="C9872" s="2" t="s">
        <v>47</v>
      </c>
      <c r="D9872" s="1">
        <v>27378.0</v>
      </c>
      <c r="E9872" s="2" t="s">
        <v>22</v>
      </c>
      <c r="F9872" s="2">
        <v>325.0</v>
      </c>
      <c r="G9872" s="2" t="s">
        <v>55</v>
      </c>
      <c r="H9872" s="2" t="s">
        <v>29</v>
      </c>
      <c r="I9872" s="2" t="s">
        <v>25</v>
      </c>
      <c r="J9872" s="2" t="str">
        <f t="array" ref="J9872">XLOOKUP('Transaction Data'!$G9872,Product_Code,Biscuit_Brand)</f>
        <v>Vanilla Wafers</v>
      </c>
      <c r="K9872" s="2">
        <f t="array" ref="K9872">XLOOKUP('Transaction Data'!$G9872,Product_Code,Cost)</f>
        <v>18</v>
      </c>
      <c r="L9872" s="2">
        <f t="array" ref="L9872">XLOOKUP('Transaction Data'!$G9872,Product_Code,Unit_Price)</f>
        <v>36</v>
      </c>
      <c r="M9872" s="3">
        <f>'Transaction Data'!$F9872*'Transaction Data'!$K9872</f>
        <v>5850</v>
      </c>
      <c r="N9872" s="3">
        <f>'Transaction Data'!$F9872*'Transaction Data'!$L9872</f>
        <v>11700</v>
      </c>
      <c r="O9872" s="3">
        <f>'Transaction Data'!$N9872-'Transaction Data'!$M9872</f>
        <v>5850</v>
      </c>
      <c r="P9872" s="2">
        <f>DATEDIF('Transaction Data'!$D9872,'Transaction Data'!$A9872,"y")</f>
        <v>49</v>
      </c>
      <c r="Q9872" s="2" t="str">
        <f>FLOOR('Transaction Data'!$P9872,15)&amp;"-"&amp;FLOOR('Transaction Data'!$P9872,15)+14</f>
        <v>45-59</v>
      </c>
      <c r="R9872" s="2" t="str">
        <f>IF('Transaction Data'!$L9872&lt;=10,"Less Expensive","Expensive")</f>
        <v>Expensive</v>
      </c>
      <c r="S9872" s="4">
        <f>WEEKDAY('Transaction Data'!$A9872)</f>
        <v>1</v>
      </c>
      <c r="T9872" s="2" t="str">
        <f>IF(WEEKDAY('Transaction Data'!$A9872,2)&lt;6,"Weekday","Weekend")</f>
        <v>Weekend</v>
      </c>
    </row>
    <row r="9873" ht="15.75" customHeight="1">
      <c r="A9873" s="1">
        <v>45325.0</v>
      </c>
      <c r="B9873" s="2" t="s">
        <v>8998</v>
      </c>
      <c r="C9873" s="2" t="s">
        <v>69</v>
      </c>
      <c r="D9873" s="1">
        <v>30175.0</v>
      </c>
      <c r="E9873" s="2" t="s">
        <v>27</v>
      </c>
      <c r="F9873" s="2">
        <v>379.0</v>
      </c>
      <c r="G9873" s="2" t="s">
        <v>55</v>
      </c>
      <c r="H9873" s="2" t="s">
        <v>29</v>
      </c>
      <c r="I9873" s="2" t="s">
        <v>30</v>
      </c>
      <c r="J9873" s="2" t="str">
        <f t="array" ref="J9873">XLOOKUP('Transaction Data'!$G9873,Product_Code,Biscuit_Brand)</f>
        <v>Vanilla Wafers</v>
      </c>
      <c r="K9873" s="2">
        <f t="array" ref="K9873">XLOOKUP('Transaction Data'!$G9873,Product_Code,Cost)</f>
        <v>18</v>
      </c>
      <c r="L9873" s="2">
        <f t="array" ref="L9873">XLOOKUP('Transaction Data'!$G9873,Product_Code,Unit_Price)</f>
        <v>36</v>
      </c>
      <c r="M9873" s="3">
        <f>'Transaction Data'!$F9873*'Transaction Data'!$K9873</f>
        <v>6822</v>
      </c>
      <c r="N9873" s="3">
        <f>'Transaction Data'!$F9873*'Transaction Data'!$L9873</f>
        <v>13644</v>
      </c>
      <c r="O9873" s="3">
        <f>'Transaction Data'!$N9873-'Transaction Data'!$M9873</f>
        <v>6822</v>
      </c>
      <c r="P9873" s="2">
        <f>DATEDIF('Transaction Data'!$D9873,'Transaction Data'!$A9873,"y")</f>
        <v>41</v>
      </c>
      <c r="Q9873" s="2" t="str">
        <f>FLOOR('Transaction Data'!$P9873,15)&amp;"-"&amp;FLOOR('Transaction Data'!$P9873,15)+14</f>
        <v>30-44</v>
      </c>
      <c r="R9873" s="2" t="str">
        <f>IF('Transaction Data'!$L9873&lt;=10,"Less Expensive","Expensive")</f>
        <v>Expensive</v>
      </c>
      <c r="S9873" s="4">
        <f>WEEKDAY('Transaction Data'!$A9873)</f>
        <v>7</v>
      </c>
      <c r="T9873" s="2" t="str">
        <f>IF(WEEKDAY('Transaction Data'!$A9873,2)&lt;6,"Weekday","Weekend")</f>
        <v>Weekend</v>
      </c>
    </row>
    <row r="9874" ht="15.75" customHeight="1">
      <c r="A9874" s="1">
        <v>45336.0</v>
      </c>
      <c r="B9874" s="2" t="s">
        <v>8999</v>
      </c>
      <c r="C9874" s="2" t="s">
        <v>51</v>
      </c>
      <c r="D9874" s="1">
        <v>35033.0</v>
      </c>
      <c r="E9874" s="2" t="s">
        <v>22</v>
      </c>
      <c r="F9874" s="2">
        <v>125.0</v>
      </c>
      <c r="G9874" s="2" t="s">
        <v>61</v>
      </c>
      <c r="H9874" s="2" t="s">
        <v>34</v>
      </c>
      <c r="I9874" s="2" t="s">
        <v>30</v>
      </c>
      <c r="J9874" s="2" t="str">
        <f t="array" ref="J9874">XLOOKUP('Transaction Data'!$G9874,Product_Code,Biscuit_Brand)</f>
        <v>Choco Delight</v>
      </c>
      <c r="K9874" s="2">
        <f t="array" ref="K9874">XLOOKUP('Transaction Data'!$G9874,Product_Code,Cost)</f>
        <v>3</v>
      </c>
      <c r="L9874" s="2">
        <f t="array" ref="L9874">XLOOKUP('Transaction Data'!$G9874,Product_Code,Unit_Price)</f>
        <v>5</v>
      </c>
      <c r="M9874" s="3">
        <f>'Transaction Data'!$F9874*'Transaction Data'!$K9874</f>
        <v>375</v>
      </c>
      <c r="N9874" s="3">
        <f>'Transaction Data'!$F9874*'Transaction Data'!$L9874</f>
        <v>625</v>
      </c>
      <c r="O9874" s="3">
        <f>'Transaction Data'!$N9874-'Transaction Data'!$M9874</f>
        <v>250</v>
      </c>
      <c r="P9874" s="2">
        <f>DATEDIF('Transaction Data'!$D9874,'Transaction Data'!$A9874,"y")</f>
        <v>28</v>
      </c>
      <c r="Q9874" s="2" t="str">
        <f>FLOOR('Transaction Data'!$P9874,15)&amp;"-"&amp;FLOOR('Transaction Data'!$P9874,15)+14</f>
        <v>15-29</v>
      </c>
      <c r="R9874" s="2" t="str">
        <f>IF('Transaction Data'!$L9874&lt;=10,"Less Expensive","Expensive")</f>
        <v>Less Expensive</v>
      </c>
      <c r="S9874" s="4">
        <f>WEEKDAY('Transaction Data'!$A9874)</f>
        <v>4</v>
      </c>
      <c r="T9874" s="2" t="str">
        <f>IF(WEEKDAY('Transaction Data'!$A9874,2)&lt;6,"Weekday","Weekend")</f>
        <v>Weekday</v>
      </c>
    </row>
    <row r="9875" ht="15.75" customHeight="1">
      <c r="A9875" s="1">
        <v>45443.0</v>
      </c>
      <c r="B9875" s="2" t="s">
        <v>9000</v>
      </c>
      <c r="C9875" s="2" t="s">
        <v>21</v>
      </c>
      <c r="D9875" s="1">
        <v>18330.0</v>
      </c>
      <c r="E9875" s="2" t="s">
        <v>27</v>
      </c>
      <c r="F9875" s="2">
        <v>231.0</v>
      </c>
      <c r="G9875" s="2" t="s">
        <v>28</v>
      </c>
      <c r="H9875" s="2" t="s">
        <v>24</v>
      </c>
      <c r="I9875" s="2" t="s">
        <v>25</v>
      </c>
      <c r="J9875" s="2" t="str">
        <f t="array" ref="J9875">XLOOKUP('Transaction Data'!$G9875,Product_Code,Biscuit_Brand)</f>
        <v>Shortbread</v>
      </c>
      <c r="K9875" s="2">
        <f t="array" ref="K9875">XLOOKUP('Transaction Data'!$G9875,Product_Code,Cost)</f>
        <v>10</v>
      </c>
      <c r="L9875" s="2">
        <f t="array" ref="L9875">XLOOKUP('Transaction Data'!$G9875,Product_Code,Unit_Price)</f>
        <v>45</v>
      </c>
      <c r="M9875" s="3">
        <f>'Transaction Data'!$F9875*'Transaction Data'!$K9875</f>
        <v>2310</v>
      </c>
      <c r="N9875" s="3">
        <f>'Transaction Data'!$F9875*'Transaction Data'!$L9875</f>
        <v>10395</v>
      </c>
      <c r="O9875" s="3">
        <f>'Transaction Data'!$N9875-'Transaction Data'!$M9875</f>
        <v>8085</v>
      </c>
      <c r="P9875" s="2">
        <f>DATEDIF('Transaction Data'!$D9875,'Transaction Data'!$A9875,"y")</f>
        <v>74</v>
      </c>
      <c r="Q9875" s="2" t="str">
        <f>FLOOR('Transaction Data'!$P9875,15)&amp;"-"&amp;FLOOR('Transaction Data'!$P9875,15)+14</f>
        <v>60-74</v>
      </c>
      <c r="R9875" s="2" t="str">
        <f>IF('Transaction Data'!$L9875&lt;=10,"Less Expensive","Expensive")</f>
        <v>Expensive</v>
      </c>
      <c r="S9875" s="4">
        <f>WEEKDAY('Transaction Data'!$A9875)</f>
        <v>6</v>
      </c>
      <c r="T9875" s="2" t="str">
        <f>IF(WEEKDAY('Transaction Data'!$A9875,2)&lt;6,"Weekday","Weekend")</f>
        <v>Weekday</v>
      </c>
    </row>
    <row r="9876" ht="15.75" customHeight="1">
      <c r="A9876" s="1">
        <v>45304.0</v>
      </c>
      <c r="B9876" s="2" t="s">
        <v>9001</v>
      </c>
      <c r="C9876" s="2" t="s">
        <v>47</v>
      </c>
      <c r="D9876" s="1">
        <v>31028.0</v>
      </c>
      <c r="E9876" s="2" t="s">
        <v>37</v>
      </c>
      <c r="F9876" s="2">
        <v>72.0</v>
      </c>
      <c r="G9876" s="2" t="s">
        <v>55</v>
      </c>
      <c r="H9876" s="2" t="s">
        <v>42</v>
      </c>
      <c r="I9876" s="2" t="s">
        <v>30</v>
      </c>
      <c r="J9876" s="2" t="str">
        <f t="array" ref="J9876">XLOOKUP('Transaction Data'!$G9876,Product_Code,Biscuit_Brand)</f>
        <v>Vanilla Wafers</v>
      </c>
      <c r="K9876" s="2">
        <f t="array" ref="K9876">XLOOKUP('Transaction Data'!$G9876,Product_Code,Cost)</f>
        <v>18</v>
      </c>
      <c r="L9876" s="2">
        <f t="array" ref="L9876">XLOOKUP('Transaction Data'!$G9876,Product_Code,Unit_Price)</f>
        <v>36</v>
      </c>
      <c r="M9876" s="3">
        <f>'Transaction Data'!$F9876*'Transaction Data'!$K9876</f>
        <v>1296</v>
      </c>
      <c r="N9876" s="3">
        <f>'Transaction Data'!$F9876*'Transaction Data'!$L9876</f>
        <v>2592</v>
      </c>
      <c r="O9876" s="3">
        <f>'Transaction Data'!$N9876-'Transaction Data'!$M9876</f>
        <v>1296</v>
      </c>
      <c r="P9876" s="2">
        <f>DATEDIF('Transaction Data'!$D9876,'Transaction Data'!$A9876,"y")</f>
        <v>39</v>
      </c>
      <c r="Q9876" s="2" t="str">
        <f>FLOOR('Transaction Data'!$P9876,15)&amp;"-"&amp;FLOOR('Transaction Data'!$P9876,15)+14</f>
        <v>30-44</v>
      </c>
      <c r="R9876" s="2" t="str">
        <f>IF('Transaction Data'!$L9876&lt;=10,"Less Expensive","Expensive")</f>
        <v>Expensive</v>
      </c>
      <c r="S9876" s="4">
        <f>WEEKDAY('Transaction Data'!$A9876)</f>
        <v>7</v>
      </c>
      <c r="T9876" s="2" t="str">
        <f>IF(WEEKDAY('Transaction Data'!$A9876,2)&lt;6,"Weekday","Weekend")</f>
        <v>Weekend</v>
      </c>
    </row>
    <row r="9877" ht="15.75" customHeight="1">
      <c r="A9877" s="1">
        <v>45406.0</v>
      </c>
      <c r="B9877" s="2" t="s">
        <v>9002</v>
      </c>
      <c r="C9877" s="2" t="s">
        <v>51</v>
      </c>
      <c r="D9877" s="1">
        <v>31077.0</v>
      </c>
      <c r="E9877" s="2" t="s">
        <v>37</v>
      </c>
      <c r="F9877" s="2">
        <v>40.0</v>
      </c>
      <c r="G9877" s="2" t="s">
        <v>60</v>
      </c>
      <c r="H9877" s="2" t="s">
        <v>45</v>
      </c>
      <c r="I9877" s="2" t="s">
        <v>25</v>
      </c>
      <c r="J9877" s="2" t="str">
        <f t="array" ref="J9877">XLOOKUP('Transaction Data'!$G9877,Product_Code,Biscuit_Brand)</f>
        <v>Peanut Butter Bites</v>
      </c>
      <c r="K9877" s="2">
        <f t="array" ref="K9877">XLOOKUP('Transaction Data'!$G9877,Product_Code,Cost)</f>
        <v>5</v>
      </c>
      <c r="L9877" s="2">
        <f t="array" ref="L9877">XLOOKUP('Transaction Data'!$G9877,Product_Code,Unit_Price)</f>
        <v>7</v>
      </c>
      <c r="M9877" s="3">
        <f>'Transaction Data'!$F9877*'Transaction Data'!$K9877</f>
        <v>200</v>
      </c>
      <c r="N9877" s="3">
        <f>'Transaction Data'!$F9877*'Transaction Data'!$L9877</f>
        <v>280</v>
      </c>
      <c r="O9877" s="3">
        <f>'Transaction Data'!$N9877-'Transaction Data'!$M9877</f>
        <v>80</v>
      </c>
      <c r="P9877" s="2">
        <f>DATEDIF('Transaction Data'!$D9877,'Transaction Data'!$A9877,"y")</f>
        <v>39</v>
      </c>
      <c r="Q9877" s="2" t="str">
        <f>FLOOR('Transaction Data'!$P9877,15)&amp;"-"&amp;FLOOR('Transaction Data'!$P9877,15)+14</f>
        <v>30-44</v>
      </c>
      <c r="R9877" s="2" t="str">
        <f>IF('Transaction Data'!$L9877&lt;=10,"Less Expensive","Expensive")</f>
        <v>Less Expensive</v>
      </c>
      <c r="S9877" s="4">
        <f>WEEKDAY('Transaction Data'!$A9877)</f>
        <v>4</v>
      </c>
      <c r="T9877" s="2" t="str">
        <f>IF(WEEKDAY('Transaction Data'!$A9877,2)&lt;6,"Weekday","Weekend")</f>
        <v>Weekday</v>
      </c>
    </row>
    <row r="9878" ht="15.75" customHeight="1">
      <c r="A9878" s="1">
        <v>45433.0</v>
      </c>
      <c r="B9878" s="2" t="s">
        <v>9003</v>
      </c>
      <c r="C9878" s="2" t="s">
        <v>69</v>
      </c>
      <c r="D9878" s="1">
        <v>32864.0</v>
      </c>
      <c r="E9878" s="2" t="s">
        <v>37</v>
      </c>
      <c r="F9878" s="2">
        <v>129.0</v>
      </c>
      <c r="G9878" s="2" t="s">
        <v>33</v>
      </c>
      <c r="H9878" s="2" t="s">
        <v>24</v>
      </c>
      <c r="I9878" s="2" t="s">
        <v>30</v>
      </c>
      <c r="J9878" s="2" t="str">
        <f t="array" ref="J9878">XLOOKUP('Transaction Data'!$G9878,Product_Code,Biscuit_Brand)</f>
        <v>Caramel Biscuits</v>
      </c>
      <c r="K9878" s="2">
        <f t="array" ref="K9878">XLOOKUP('Transaction Data'!$G9878,Product_Code,Cost)</f>
        <v>18</v>
      </c>
      <c r="L9878" s="2">
        <f t="array" ref="L9878">XLOOKUP('Transaction Data'!$G9878,Product_Code,Unit_Price)</f>
        <v>22</v>
      </c>
      <c r="M9878" s="3">
        <f>'Transaction Data'!$F9878*'Transaction Data'!$K9878</f>
        <v>2322</v>
      </c>
      <c r="N9878" s="3">
        <f>'Transaction Data'!$F9878*'Transaction Data'!$L9878</f>
        <v>2838</v>
      </c>
      <c r="O9878" s="3">
        <f>'Transaction Data'!$N9878-'Transaction Data'!$M9878</f>
        <v>516</v>
      </c>
      <c r="P9878" s="2">
        <f>DATEDIF('Transaction Data'!$D9878,'Transaction Data'!$A9878,"y")</f>
        <v>34</v>
      </c>
      <c r="Q9878" s="2" t="str">
        <f>FLOOR('Transaction Data'!$P9878,15)&amp;"-"&amp;FLOOR('Transaction Data'!$P9878,15)+14</f>
        <v>30-44</v>
      </c>
      <c r="R9878" s="2" t="str">
        <f>IF('Transaction Data'!$L9878&lt;=10,"Less Expensive","Expensive")</f>
        <v>Expensive</v>
      </c>
      <c r="S9878" s="4">
        <f>WEEKDAY('Transaction Data'!$A9878)</f>
        <v>3</v>
      </c>
      <c r="T9878" s="2" t="str">
        <f>IF(WEEKDAY('Transaction Data'!$A9878,2)&lt;6,"Weekday","Weekend")</f>
        <v>Weekday</v>
      </c>
    </row>
    <row r="9879" ht="15.75" customHeight="1">
      <c r="A9879" s="1">
        <v>45319.0</v>
      </c>
      <c r="B9879" s="2" t="s">
        <v>9004</v>
      </c>
      <c r="C9879" s="2" t="s">
        <v>65</v>
      </c>
      <c r="D9879" s="1">
        <v>38643.0</v>
      </c>
      <c r="E9879" s="2" t="s">
        <v>27</v>
      </c>
      <c r="F9879" s="2">
        <v>407.0</v>
      </c>
      <c r="G9879" s="2" t="s">
        <v>48</v>
      </c>
      <c r="H9879" s="2" t="s">
        <v>29</v>
      </c>
      <c r="I9879" s="2" t="s">
        <v>25</v>
      </c>
      <c r="J9879" s="2" t="str">
        <f t="array" ref="J9879">XLOOKUP('Transaction Data'!$G9879,Product_Code,Biscuit_Brand)</f>
        <v>Lemon Crisps</v>
      </c>
      <c r="K9879" s="2">
        <f t="array" ref="K9879">XLOOKUP('Transaction Data'!$G9879,Product_Code,Cost)</f>
        <v>7</v>
      </c>
      <c r="L9879" s="2">
        <f t="array" ref="L9879">XLOOKUP('Transaction Data'!$G9879,Product_Code,Unit_Price)</f>
        <v>9</v>
      </c>
      <c r="M9879" s="3">
        <f>'Transaction Data'!$F9879*'Transaction Data'!$K9879</f>
        <v>2849</v>
      </c>
      <c r="N9879" s="3">
        <f>'Transaction Data'!$F9879*'Transaction Data'!$L9879</f>
        <v>3663</v>
      </c>
      <c r="O9879" s="3">
        <f>'Transaction Data'!$N9879-'Transaction Data'!$M9879</f>
        <v>814</v>
      </c>
      <c r="P9879" s="2">
        <f>DATEDIF('Transaction Data'!$D9879,'Transaction Data'!$A9879,"y")</f>
        <v>18</v>
      </c>
      <c r="Q9879" s="2" t="str">
        <f>FLOOR('Transaction Data'!$P9879,15)&amp;"-"&amp;FLOOR('Transaction Data'!$P9879,15)+14</f>
        <v>15-29</v>
      </c>
      <c r="R9879" s="2" t="str">
        <f>IF('Transaction Data'!$L9879&lt;=10,"Less Expensive","Expensive")</f>
        <v>Less Expensive</v>
      </c>
      <c r="S9879" s="4">
        <f>WEEKDAY('Transaction Data'!$A9879)</f>
        <v>1</v>
      </c>
      <c r="T9879" s="2" t="str">
        <f>IF(WEEKDAY('Transaction Data'!$A9879,2)&lt;6,"Weekday","Weekend")</f>
        <v>Weekend</v>
      </c>
    </row>
    <row r="9880" ht="15.75" customHeight="1">
      <c r="A9880" s="1">
        <v>45384.0</v>
      </c>
      <c r="B9880" s="2" t="s">
        <v>9005</v>
      </c>
      <c r="C9880" s="2" t="s">
        <v>51</v>
      </c>
      <c r="D9880" s="1">
        <v>26820.0</v>
      </c>
      <c r="E9880" s="2" t="s">
        <v>22</v>
      </c>
      <c r="F9880" s="2">
        <v>63.0</v>
      </c>
      <c r="G9880" s="2" t="s">
        <v>48</v>
      </c>
      <c r="H9880" s="2" t="s">
        <v>29</v>
      </c>
      <c r="I9880" s="2" t="s">
        <v>30</v>
      </c>
      <c r="J9880" s="2" t="str">
        <f t="array" ref="J9880">XLOOKUP('Transaction Data'!$G9880,Product_Code,Biscuit_Brand)</f>
        <v>Lemon Crisps</v>
      </c>
      <c r="K9880" s="2">
        <f t="array" ref="K9880">XLOOKUP('Transaction Data'!$G9880,Product_Code,Cost)</f>
        <v>7</v>
      </c>
      <c r="L9880" s="2">
        <f t="array" ref="L9880">XLOOKUP('Transaction Data'!$G9880,Product_Code,Unit_Price)</f>
        <v>9</v>
      </c>
      <c r="M9880" s="3">
        <f>'Transaction Data'!$F9880*'Transaction Data'!$K9880</f>
        <v>441</v>
      </c>
      <c r="N9880" s="3">
        <f>'Transaction Data'!$F9880*'Transaction Data'!$L9880</f>
        <v>567</v>
      </c>
      <c r="O9880" s="3">
        <f>'Transaction Data'!$N9880-'Transaction Data'!$M9880</f>
        <v>126</v>
      </c>
      <c r="P9880" s="2">
        <f>DATEDIF('Transaction Data'!$D9880,'Transaction Data'!$A9880,"y")</f>
        <v>50</v>
      </c>
      <c r="Q9880" s="2" t="str">
        <f>FLOOR('Transaction Data'!$P9880,15)&amp;"-"&amp;FLOOR('Transaction Data'!$P9880,15)+14</f>
        <v>45-59</v>
      </c>
      <c r="R9880" s="2" t="str">
        <f>IF('Transaction Data'!$L9880&lt;=10,"Less Expensive","Expensive")</f>
        <v>Less Expensive</v>
      </c>
      <c r="S9880" s="4">
        <f>WEEKDAY('Transaction Data'!$A9880)</f>
        <v>3</v>
      </c>
      <c r="T9880" s="2" t="str">
        <f>IF(WEEKDAY('Transaction Data'!$A9880,2)&lt;6,"Weekday","Weekend")</f>
        <v>Weekday</v>
      </c>
    </row>
    <row r="9881" ht="15.75" customHeight="1">
      <c r="A9881" s="1">
        <v>45434.0</v>
      </c>
      <c r="B9881" s="2" t="s">
        <v>9006</v>
      </c>
      <c r="C9881" s="2" t="s">
        <v>54</v>
      </c>
      <c r="D9881" s="1">
        <v>17029.0</v>
      </c>
      <c r="E9881" s="2" t="s">
        <v>37</v>
      </c>
      <c r="F9881" s="2">
        <v>11.0</v>
      </c>
      <c r="G9881" s="2" t="s">
        <v>48</v>
      </c>
      <c r="H9881" s="2" t="s">
        <v>34</v>
      </c>
      <c r="I9881" s="2" t="s">
        <v>25</v>
      </c>
      <c r="J9881" s="2" t="str">
        <f t="array" ref="J9881">XLOOKUP('Transaction Data'!$G9881,Product_Code,Biscuit_Brand)</f>
        <v>Lemon Crisps</v>
      </c>
      <c r="K9881" s="2">
        <f t="array" ref="K9881">XLOOKUP('Transaction Data'!$G9881,Product_Code,Cost)</f>
        <v>7</v>
      </c>
      <c r="L9881" s="2">
        <f t="array" ref="L9881">XLOOKUP('Transaction Data'!$G9881,Product_Code,Unit_Price)</f>
        <v>9</v>
      </c>
      <c r="M9881" s="3">
        <f>'Transaction Data'!$F9881*'Transaction Data'!$K9881</f>
        <v>77</v>
      </c>
      <c r="N9881" s="3">
        <f>'Transaction Data'!$F9881*'Transaction Data'!$L9881</f>
        <v>99</v>
      </c>
      <c r="O9881" s="3">
        <f>'Transaction Data'!$N9881-'Transaction Data'!$M9881</f>
        <v>22</v>
      </c>
      <c r="P9881" s="2">
        <f>DATEDIF('Transaction Data'!$D9881,'Transaction Data'!$A9881,"y")</f>
        <v>77</v>
      </c>
      <c r="Q9881" s="2" t="str">
        <f>FLOOR('Transaction Data'!$P9881,15)&amp;"-"&amp;FLOOR('Transaction Data'!$P9881,15)+14</f>
        <v>75-89</v>
      </c>
      <c r="R9881" s="2" t="str">
        <f>IF('Transaction Data'!$L9881&lt;=10,"Less Expensive","Expensive")</f>
        <v>Less Expensive</v>
      </c>
      <c r="S9881" s="4">
        <f>WEEKDAY('Transaction Data'!$A9881)</f>
        <v>4</v>
      </c>
      <c r="T9881" s="2" t="str">
        <f>IF(WEEKDAY('Transaction Data'!$A9881,2)&lt;6,"Weekday","Weekend")</f>
        <v>Weekday</v>
      </c>
    </row>
    <row r="9882" ht="15.75" customHeight="1">
      <c r="A9882" s="1">
        <v>45407.0</v>
      </c>
      <c r="B9882" s="2" t="s">
        <v>9007</v>
      </c>
      <c r="C9882" s="2" t="s">
        <v>41</v>
      </c>
      <c r="D9882" s="1">
        <v>23937.0</v>
      </c>
      <c r="E9882" s="2" t="s">
        <v>27</v>
      </c>
      <c r="F9882" s="2">
        <v>208.0</v>
      </c>
      <c r="G9882" s="2" t="s">
        <v>61</v>
      </c>
      <c r="H9882" s="2" t="s">
        <v>24</v>
      </c>
      <c r="I9882" s="2" t="s">
        <v>25</v>
      </c>
      <c r="J9882" s="2" t="str">
        <f t="array" ref="J9882">XLOOKUP('Transaction Data'!$G9882,Product_Code,Biscuit_Brand)</f>
        <v>Choco Delight</v>
      </c>
      <c r="K9882" s="2">
        <f t="array" ref="K9882">XLOOKUP('Transaction Data'!$G9882,Product_Code,Cost)</f>
        <v>3</v>
      </c>
      <c r="L9882" s="2">
        <f t="array" ref="L9882">XLOOKUP('Transaction Data'!$G9882,Product_Code,Unit_Price)</f>
        <v>5</v>
      </c>
      <c r="M9882" s="3">
        <f>'Transaction Data'!$F9882*'Transaction Data'!$K9882</f>
        <v>624</v>
      </c>
      <c r="N9882" s="3">
        <f>'Transaction Data'!$F9882*'Transaction Data'!$L9882</f>
        <v>1040</v>
      </c>
      <c r="O9882" s="3">
        <f>'Transaction Data'!$N9882-'Transaction Data'!$M9882</f>
        <v>416</v>
      </c>
      <c r="P9882" s="2">
        <f>DATEDIF('Transaction Data'!$D9882,'Transaction Data'!$A9882,"y")</f>
        <v>58</v>
      </c>
      <c r="Q9882" s="2" t="str">
        <f>FLOOR('Transaction Data'!$P9882,15)&amp;"-"&amp;FLOOR('Transaction Data'!$P9882,15)+14</f>
        <v>45-59</v>
      </c>
      <c r="R9882" s="2" t="str">
        <f>IF('Transaction Data'!$L9882&lt;=10,"Less Expensive","Expensive")</f>
        <v>Less Expensive</v>
      </c>
      <c r="S9882" s="4">
        <f>WEEKDAY('Transaction Data'!$A9882)</f>
        <v>5</v>
      </c>
      <c r="T9882" s="2" t="str">
        <f>IF(WEEKDAY('Transaction Data'!$A9882,2)&lt;6,"Weekday","Weekend")</f>
        <v>Weekday</v>
      </c>
    </row>
    <row r="9883" ht="15.75" customHeight="1">
      <c r="A9883" s="1">
        <v>45417.0</v>
      </c>
      <c r="B9883" s="2" t="s">
        <v>9008</v>
      </c>
      <c r="C9883" s="2" t="s">
        <v>21</v>
      </c>
      <c r="D9883" s="1">
        <v>35691.0</v>
      </c>
      <c r="E9883" s="2" t="s">
        <v>37</v>
      </c>
      <c r="F9883" s="2">
        <v>306.0</v>
      </c>
      <c r="G9883" s="2" t="s">
        <v>57</v>
      </c>
      <c r="H9883" s="2" t="s">
        <v>42</v>
      </c>
      <c r="I9883" s="2" t="s">
        <v>30</v>
      </c>
      <c r="J9883" s="2" t="str">
        <f t="array" ref="J9883">XLOOKUP('Transaction Data'!$G9883,Product_Code,Biscuit_Brand)</f>
        <v>Oatmeal Cookies</v>
      </c>
      <c r="K9883" s="2">
        <f t="array" ref="K9883">XLOOKUP('Transaction Data'!$G9883,Product_Code,Cost)</f>
        <v>19</v>
      </c>
      <c r="L9883" s="2">
        <f t="array" ref="L9883">XLOOKUP('Transaction Data'!$G9883,Product_Code,Unit_Price)</f>
        <v>23</v>
      </c>
      <c r="M9883" s="3">
        <f>'Transaction Data'!$F9883*'Transaction Data'!$K9883</f>
        <v>5814</v>
      </c>
      <c r="N9883" s="3">
        <f>'Transaction Data'!$F9883*'Transaction Data'!$L9883</f>
        <v>7038</v>
      </c>
      <c r="O9883" s="3">
        <f>'Transaction Data'!$N9883-'Transaction Data'!$M9883</f>
        <v>1224</v>
      </c>
      <c r="P9883" s="2">
        <f>DATEDIF('Transaction Data'!$D9883,'Transaction Data'!$A9883,"y")</f>
        <v>26</v>
      </c>
      <c r="Q9883" s="2" t="str">
        <f>FLOOR('Transaction Data'!$P9883,15)&amp;"-"&amp;FLOOR('Transaction Data'!$P9883,15)+14</f>
        <v>15-29</v>
      </c>
      <c r="R9883" s="2" t="str">
        <f>IF('Transaction Data'!$L9883&lt;=10,"Less Expensive","Expensive")</f>
        <v>Expensive</v>
      </c>
      <c r="S9883" s="4">
        <f>WEEKDAY('Transaction Data'!$A9883)</f>
        <v>1</v>
      </c>
      <c r="T9883" s="2" t="str">
        <f>IF(WEEKDAY('Transaction Data'!$A9883,2)&lt;6,"Weekday","Weekend")</f>
        <v>Weekend</v>
      </c>
    </row>
    <row r="9884" ht="15.75" customHeight="1">
      <c r="A9884" s="1">
        <v>45351.0</v>
      </c>
      <c r="B9884" s="2" t="s">
        <v>9009</v>
      </c>
      <c r="C9884" s="2" t="s">
        <v>69</v>
      </c>
      <c r="D9884" s="1">
        <v>20188.0</v>
      </c>
      <c r="E9884" s="2" t="s">
        <v>22</v>
      </c>
      <c r="F9884" s="2">
        <v>95.0</v>
      </c>
      <c r="G9884" s="2" t="s">
        <v>61</v>
      </c>
      <c r="H9884" s="2" t="s">
        <v>45</v>
      </c>
      <c r="I9884" s="2" t="s">
        <v>25</v>
      </c>
      <c r="J9884" s="2" t="str">
        <f t="array" ref="J9884">XLOOKUP('Transaction Data'!$G9884,Product_Code,Biscuit_Brand)</f>
        <v>Choco Delight</v>
      </c>
      <c r="K9884" s="2">
        <f t="array" ref="K9884">XLOOKUP('Transaction Data'!$G9884,Product_Code,Cost)</f>
        <v>3</v>
      </c>
      <c r="L9884" s="2">
        <f t="array" ref="L9884">XLOOKUP('Transaction Data'!$G9884,Product_Code,Unit_Price)</f>
        <v>5</v>
      </c>
      <c r="M9884" s="3">
        <f>'Transaction Data'!$F9884*'Transaction Data'!$K9884</f>
        <v>285</v>
      </c>
      <c r="N9884" s="3">
        <f>'Transaction Data'!$F9884*'Transaction Data'!$L9884</f>
        <v>475</v>
      </c>
      <c r="O9884" s="3">
        <f>'Transaction Data'!$N9884-'Transaction Data'!$M9884</f>
        <v>190</v>
      </c>
      <c r="P9884" s="2">
        <f>DATEDIF('Transaction Data'!$D9884,'Transaction Data'!$A9884,"y")</f>
        <v>68</v>
      </c>
      <c r="Q9884" s="2" t="str">
        <f>FLOOR('Transaction Data'!$P9884,15)&amp;"-"&amp;FLOOR('Transaction Data'!$P9884,15)+14</f>
        <v>60-74</v>
      </c>
      <c r="R9884" s="2" t="str">
        <f>IF('Transaction Data'!$L9884&lt;=10,"Less Expensive","Expensive")</f>
        <v>Less Expensive</v>
      </c>
      <c r="S9884" s="4">
        <f>WEEKDAY('Transaction Data'!$A9884)</f>
        <v>5</v>
      </c>
      <c r="T9884" s="2" t="str">
        <f>IF(WEEKDAY('Transaction Data'!$A9884,2)&lt;6,"Weekday","Weekend")</f>
        <v>Weekday</v>
      </c>
    </row>
    <row r="9885" ht="15.75" customHeight="1">
      <c r="A9885" s="1">
        <v>45468.0</v>
      </c>
      <c r="B9885" s="2" t="s">
        <v>9010</v>
      </c>
      <c r="C9885" s="2" t="s">
        <v>69</v>
      </c>
      <c r="D9885" s="1">
        <v>32234.0</v>
      </c>
      <c r="E9885" s="2" t="s">
        <v>37</v>
      </c>
      <c r="F9885" s="2">
        <v>318.0</v>
      </c>
      <c r="G9885" s="2" t="s">
        <v>57</v>
      </c>
      <c r="H9885" s="2" t="s">
        <v>24</v>
      </c>
      <c r="I9885" s="2" t="s">
        <v>25</v>
      </c>
      <c r="J9885" s="2" t="str">
        <f t="array" ref="J9885">XLOOKUP('Transaction Data'!$G9885,Product_Code,Biscuit_Brand)</f>
        <v>Oatmeal Cookies</v>
      </c>
      <c r="K9885" s="2">
        <f t="array" ref="K9885">XLOOKUP('Transaction Data'!$G9885,Product_Code,Cost)</f>
        <v>19</v>
      </c>
      <c r="L9885" s="2">
        <f t="array" ref="L9885">XLOOKUP('Transaction Data'!$G9885,Product_Code,Unit_Price)</f>
        <v>23</v>
      </c>
      <c r="M9885" s="3">
        <f>'Transaction Data'!$F9885*'Transaction Data'!$K9885</f>
        <v>6042</v>
      </c>
      <c r="N9885" s="3">
        <f>'Transaction Data'!$F9885*'Transaction Data'!$L9885</f>
        <v>7314</v>
      </c>
      <c r="O9885" s="3">
        <f>'Transaction Data'!$N9885-'Transaction Data'!$M9885</f>
        <v>1272</v>
      </c>
      <c r="P9885" s="2">
        <f>DATEDIF('Transaction Data'!$D9885,'Transaction Data'!$A9885,"y")</f>
        <v>36</v>
      </c>
      <c r="Q9885" s="2" t="str">
        <f>FLOOR('Transaction Data'!$P9885,15)&amp;"-"&amp;FLOOR('Transaction Data'!$P9885,15)+14</f>
        <v>30-44</v>
      </c>
      <c r="R9885" s="2" t="str">
        <f>IF('Transaction Data'!$L9885&lt;=10,"Less Expensive","Expensive")</f>
        <v>Expensive</v>
      </c>
      <c r="S9885" s="4">
        <f>WEEKDAY('Transaction Data'!$A9885)</f>
        <v>3</v>
      </c>
      <c r="T9885" s="2" t="str">
        <f>IF(WEEKDAY('Transaction Data'!$A9885,2)&lt;6,"Weekday","Weekend")</f>
        <v>Weekday</v>
      </c>
    </row>
    <row r="9886" ht="15.75" customHeight="1">
      <c r="A9886" s="1">
        <v>45428.0</v>
      </c>
      <c r="B9886" s="2" t="s">
        <v>9011</v>
      </c>
      <c r="C9886" s="2" t="s">
        <v>47</v>
      </c>
      <c r="D9886" s="1">
        <v>27730.0</v>
      </c>
      <c r="E9886" s="2" t="s">
        <v>22</v>
      </c>
      <c r="F9886" s="2">
        <v>164.0</v>
      </c>
      <c r="G9886" s="2" t="s">
        <v>48</v>
      </c>
      <c r="H9886" s="2" t="s">
        <v>29</v>
      </c>
      <c r="I9886" s="2" t="s">
        <v>25</v>
      </c>
      <c r="J9886" s="2" t="str">
        <f t="array" ref="J9886">XLOOKUP('Transaction Data'!$G9886,Product_Code,Biscuit_Brand)</f>
        <v>Lemon Crisps</v>
      </c>
      <c r="K9886" s="2">
        <f t="array" ref="K9886">XLOOKUP('Transaction Data'!$G9886,Product_Code,Cost)</f>
        <v>7</v>
      </c>
      <c r="L9886" s="2">
        <f t="array" ref="L9886">XLOOKUP('Transaction Data'!$G9886,Product_Code,Unit_Price)</f>
        <v>9</v>
      </c>
      <c r="M9886" s="3">
        <f>'Transaction Data'!$F9886*'Transaction Data'!$K9886</f>
        <v>1148</v>
      </c>
      <c r="N9886" s="3">
        <f>'Transaction Data'!$F9886*'Transaction Data'!$L9886</f>
        <v>1476</v>
      </c>
      <c r="O9886" s="3">
        <f>'Transaction Data'!$N9886-'Transaction Data'!$M9886</f>
        <v>328</v>
      </c>
      <c r="P9886" s="2">
        <f>DATEDIF('Transaction Data'!$D9886,'Transaction Data'!$A9886,"y")</f>
        <v>48</v>
      </c>
      <c r="Q9886" s="2" t="str">
        <f>FLOOR('Transaction Data'!$P9886,15)&amp;"-"&amp;FLOOR('Transaction Data'!$P9886,15)+14</f>
        <v>45-59</v>
      </c>
      <c r="R9886" s="2" t="str">
        <f>IF('Transaction Data'!$L9886&lt;=10,"Less Expensive","Expensive")</f>
        <v>Less Expensive</v>
      </c>
      <c r="S9886" s="4">
        <f>WEEKDAY('Transaction Data'!$A9886)</f>
        <v>5</v>
      </c>
      <c r="T9886" s="2" t="str">
        <f>IF(WEEKDAY('Transaction Data'!$A9886,2)&lt;6,"Weekday","Weekend")</f>
        <v>Weekday</v>
      </c>
    </row>
    <row r="9887" ht="15.75" customHeight="1">
      <c r="A9887" s="1">
        <v>45480.0</v>
      </c>
      <c r="B9887" s="2" t="s">
        <v>9012</v>
      </c>
      <c r="C9887" s="2" t="s">
        <v>21</v>
      </c>
      <c r="D9887" s="1">
        <v>26336.0</v>
      </c>
      <c r="E9887" s="2" t="s">
        <v>27</v>
      </c>
      <c r="F9887" s="2">
        <v>18.0</v>
      </c>
      <c r="G9887" s="2" t="s">
        <v>44</v>
      </c>
      <c r="H9887" s="2" t="s">
        <v>29</v>
      </c>
      <c r="I9887" s="2" t="s">
        <v>25</v>
      </c>
      <c r="J9887" s="2" t="str">
        <f t="array" ref="J9887">XLOOKUP('Transaction Data'!$G9887,Product_Code,Biscuit_Brand)</f>
        <v>Butter Crunch</v>
      </c>
      <c r="K9887" s="2">
        <f t="array" ref="K9887">XLOOKUP('Transaction Data'!$G9887,Product_Code,Cost)</f>
        <v>10</v>
      </c>
      <c r="L9887" s="2">
        <f t="array" ref="L9887">XLOOKUP('Transaction Data'!$G9887,Product_Code,Unit_Price)</f>
        <v>11</v>
      </c>
      <c r="M9887" s="3">
        <f>'Transaction Data'!$F9887*'Transaction Data'!$K9887</f>
        <v>180</v>
      </c>
      <c r="N9887" s="3">
        <f>'Transaction Data'!$F9887*'Transaction Data'!$L9887</f>
        <v>198</v>
      </c>
      <c r="O9887" s="3">
        <f>'Transaction Data'!$N9887-'Transaction Data'!$M9887</f>
        <v>18</v>
      </c>
      <c r="P9887" s="2">
        <f>DATEDIF('Transaction Data'!$D9887,'Transaction Data'!$A9887,"y")</f>
        <v>52</v>
      </c>
      <c r="Q9887" s="2" t="str">
        <f>FLOOR('Transaction Data'!$P9887,15)&amp;"-"&amp;FLOOR('Transaction Data'!$P9887,15)+14</f>
        <v>45-59</v>
      </c>
      <c r="R9887" s="2" t="str">
        <f>IF('Transaction Data'!$L9887&lt;=10,"Less Expensive","Expensive")</f>
        <v>Expensive</v>
      </c>
      <c r="S9887" s="4">
        <f>WEEKDAY('Transaction Data'!$A9887)</f>
        <v>1</v>
      </c>
      <c r="T9887" s="2" t="str">
        <f>IF(WEEKDAY('Transaction Data'!$A9887,2)&lt;6,"Weekday","Weekend")</f>
        <v>Weekend</v>
      </c>
    </row>
    <row r="9888" ht="15.75" customHeight="1">
      <c r="A9888" s="1">
        <v>45481.0</v>
      </c>
      <c r="B9888" s="2" t="s">
        <v>9013</v>
      </c>
      <c r="C9888" s="2" t="s">
        <v>21</v>
      </c>
      <c r="D9888" s="1">
        <v>25922.0</v>
      </c>
      <c r="E9888" s="2" t="s">
        <v>27</v>
      </c>
      <c r="F9888" s="2">
        <v>435.0</v>
      </c>
      <c r="G9888" s="2" t="s">
        <v>38</v>
      </c>
      <c r="H9888" s="2" t="s">
        <v>34</v>
      </c>
      <c r="I9888" s="2" t="s">
        <v>25</v>
      </c>
      <c r="J9888" s="2" t="str">
        <f t="array" ref="J9888">XLOOKUP('Transaction Data'!$G9888,Product_Code,Biscuit_Brand)</f>
        <v>Ginger Snaps</v>
      </c>
      <c r="K9888" s="2">
        <f t="array" ref="K9888">XLOOKUP('Transaction Data'!$G9888,Product_Code,Cost)</f>
        <v>14</v>
      </c>
      <c r="L9888" s="2">
        <f t="array" ref="L9888">XLOOKUP('Transaction Data'!$G9888,Product_Code,Unit_Price)</f>
        <v>28</v>
      </c>
      <c r="M9888" s="3">
        <f>'Transaction Data'!$F9888*'Transaction Data'!$K9888</f>
        <v>6090</v>
      </c>
      <c r="N9888" s="3">
        <f>'Transaction Data'!$F9888*'Transaction Data'!$L9888</f>
        <v>12180</v>
      </c>
      <c r="O9888" s="3">
        <f>'Transaction Data'!$N9888-'Transaction Data'!$M9888</f>
        <v>6090</v>
      </c>
      <c r="P9888" s="2">
        <f>DATEDIF('Transaction Data'!$D9888,'Transaction Data'!$A9888,"y")</f>
        <v>53</v>
      </c>
      <c r="Q9888" s="2" t="str">
        <f>FLOOR('Transaction Data'!$P9888,15)&amp;"-"&amp;FLOOR('Transaction Data'!$P9888,15)+14</f>
        <v>45-59</v>
      </c>
      <c r="R9888" s="2" t="str">
        <f>IF('Transaction Data'!$L9888&lt;=10,"Less Expensive","Expensive")</f>
        <v>Expensive</v>
      </c>
      <c r="S9888" s="4">
        <f>WEEKDAY('Transaction Data'!$A9888)</f>
        <v>2</v>
      </c>
      <c r="T9888" s="2" t="str">
        <f>IF(WEEKDAY('Transaction Data'!$A9888,2)&lt;6,"Weekday","Weekend")</f>
        <v>Weekday</v>
      </c>
    </row>
    <row r="9889" ht="15.75" customHeight="1">
      <c r="A9889" s="1">
        <v>45317.0</v>
      </c>
      <c r="B9889" s="2" t="s">
        <v>9014</v>
      </c>
      <c r="C9889" s="2" t="s">
        <v>21</v>
      </c>
      <c r="D9889" s="1">
        <v>27614.0</v>
      </c>
      <c r="E9889" s="2" t="s">
        <v>63</v>
      </c>
      <c r="F9889" s="2">
        <v>146.0</v>
      </c>
      <c r="G9889" s="2" t="s">
        <v>23</v>
      </c>
      <c r="H9889" s="2" t="s">
        <v>24</v>
      </c>
      <c r="I9889" s="2" t="s">
        <v>25</v>
      </c>
      <c r="J9889" s="2" t="str">
        <f t="array" ref="J9889">XLOOKUP('Transaction Data'!$G9889,Product_Code,Biscuit_Brand)</f>
        <v>Cinnamon Swirls</v>
      </c>
      <c r="K9889" s="2">
        <f t="array" ref="K9889">XLOOKUP('Transaction Data'!$G9889,Product_Code,Cost)</f>
        <v>10</v>
      </c>
      <c r="L9889" s="2">
        <f t="array" ref="L9889">XLOOKUP('Transaction Data'!$G9889,Product_Code,Unit_Price)</f>
        <v>14</v>
      </c>
      <c r="M9889" s="3">
        <f>'Transaction Data'!$F9889*'Transaction Data'!$K9889</f>
        <v>1460</v>
      </c>
      <c r="N9889" s="3">
        <f>'Transaction Data'!$F9889*'Transaction Data'!$L9889</f>
        <v>2044</v>
      </c>
      <c r="O9889" s="3">
        <f>'Transaction Data'!$N9889-'Transaction Data'!$M9889</f>
        <v>584</v>
      </c>
      <c r="P9889" s="2">
        <f>DATEDIF('Transaction Data'!$D9889,'Transaction Data'!$A9889,"y")</f>
        <v>48</v>
      </c>
      <c r="Q9889" s="2" t="str">
        <f>FLOOR('Transaction Data'!$P9889,15)&amp;"-"&amp;FLOOR('Transaction Data'!$P9889,15)+14</f>
        <v>45-59</v>
      </c>
      <c r="R9889" s="2" t="str">
        <f>IF('Transaction Data'!$L9889&lt;=10,"Less Expensive","Expensive")</f>
        <v>Expensive</v>
      </c>
      <c r="S9889" s="4">
        <f>WEEKDAY('Transaction Data'!$A9889)</f>
        <v>6</v>
      </c>
      <c r="T9889" s="2" t="str">
        <f>IF(WEEKDAY('Transaction Data'!$A9889,2)&lt;6,"Weekday","Weekend")</f>
        <v>Weekday</v>
      </c>
    </row>
    <row r="9890" ht="15.75" customHeight="1">
      <c r="A9890" s="1">
        <v>45339.0</v>
      </c>
      <c r="B9890" s="2" t="s">
        <v>9015</v>
      </c>
      <c r="C9890" s="2" t="s">
        <v>21</v>
      </c>
      <c r="D9890" s="1">
        <v>25296.0</v>
      </c>
      <c r="E9890" s="2" t="s">
        <v>27</v>
      </c>
      <c r="F9890" s="2">
        <v>118.0</v>
      </c>
      <c r="G9890" s="2" t="s">
        <v>28</v>
      </c>
      <c r="H9890" s="2" t="s">
        <v>42</v>
      </c>
      <c r="I9890" s="2" t="s">
        <v>25</v>
      </c>
      <c r="J9890" s="2" t="str">
        <f t="array" ref="J9890">XLOOKUP('Transaction Data'!$G9890,Product_Code,Biscuit_Brand)</f>
        <v>Shortbread</v>
      </c>
      <c r="K9890" s="2">
        <f t="array" ref="K9890">XLOOKUP('Transaction Data'!$G9890,Product_Code,Cost)</f>
        <v>10</v>
      </c>
      <c r="L9890" s="2">
        <f t="array" ref="L9890">XLOOKUP('Transaction Data'!$G9890,Product_Code,Unit_Price)</f>
        <v>45</v>
      </c>
      <c r="M9890" s="3">
        <f>'Transaction Data'!$F9890*'Transaction Data'!$K9890</f>
        <v>1180</v>
      </c>
      <c r="N9890" s="3">
        <f>'Transaction Data'!$F9890*'Transaction Data'!$L9890</f>
        <v>5310</v>
      </c>
      <c r="O9890" s="3">
        <f>'Transaction Data'!$N9890-'Transaction Data'!$M9890</f>
        <v>4130</v>
      </c>
      <c r="P9890" s="2">
        <f>DATEDIF('Transaction Data'!$D9890,'Transaction Data'!$A9890,"y")</f>
        <v>54</v>
      </c>
      <c r="Q9890" s="2" t="str">
        <f>FLOOR('Transaction Data'!$P9890,15)&amp;"-"&amp;FLOOR('Transaction Data'!$P9890,15)+14</f>
        <v>45-59</v>
      </c>
      <c r="R9890" s="2" t="str">
        <f>IF('Transaction Data'!$L9890&lt;=10,"Less Expensive","Expensive")</f>
        <v>Expensive</v>
      </c>
      <c r="S9890" s="4">
        <f>WEEKDAY('Transaction Data'!$A9890)</f>
        <v>7</v>
      </c>
      <c r="T9890" s="2" t="str">
        <f>IF(WEEKDAY('Transaction Data'!$A9890,2)&lt;6,"Weekday","Weekend")</f>
        <v>Weekend</v>
      </c>
    </row>
    <row r="9891" ht="15.75" customHeight="1">
      <c r="A9891" s="1">
        <v>45423.0</v>
      </c>
      <c r="B9891" s="2" t="s">
        <v>9016</v>
      </c>
      <c r="C9891" s="2" t="s">
        <v>32</v>
      </c>
      <c r="D9891" s="1">
        <v>31407.0</v>
      </c>
      <c r="E9891" s="2" t="s">
        <v>37</v>
      </c>
      <c r="F9891" s="2">
        <v>403.0</v>
      </c>
      <c r="G9891" s="2" t="s">
        <v>55</v>
      </c>
      <c r="H9891" s="2" t="s">
        <v>45</v>
      </c>
      <c r="I9891" s="2" t="s">
        <v>25</v>
      </c>
      <c r="J9891" s="2" t="str">
        <f t="array" ref="J9891">XLOOKUP('Transaction Data'!$G9891,Product_Code,Biscuit_Brand)</f>
        <v>Vanilla Wafers</v>
      </c>
      <c r="K9891" s="2">
        <f t="array" ref="K9891">XLOOKUP('Transaction Data'!$G9891,Product_Code,Cost)</f>
        <v>18</v>
      </c>
      <c r="L9891" s="2">
        <f t="array" ref="L9891">XLOOKUP('Transaction Data'!$G9891,Product_Code,Unit_Price)</f>
        <v>36</v>
      </c>
      <c r="M9891" s="3">
        <f>'Transaction Data'!$F9891*'Transaction Data'!$K9891</f>
        <v>7254</v>
      </c>
      <c r="N9891" s="3">
        <f>'Transaction Data'!$F9891*'Transaction Data'!$L9891</f>
        <v>14508</v>
      </c>
      <c r="O9891" s="3">
        <f>'Transaction Data'!$N9891-'Transaction Data'!$M9891</f>
        <v>7254</v>
      </c>
      <c r="P9891" s="2">
        <f>DATEDIF('Transaction Data'!$D9891,'Transaction Data'!$A9891,"y")</f>
        <v>38</v>
      </c>
      <c r="Q9891" s="2" t="str">
        <f>FLOOR('Transaction Data'!$P9891,15)&amp;"-"&amp;FLOOR('Transaction Data'!$P9891,15)+14</f>
        <v>30-44</v>
      </c>
      <c r="R9891" s="2" t="str">
        <f>IF('Transaction Data'!$L9891&lt;=10,"Less Expensive","Expensive")</f>
        <v>Expensive</v>
      </c>
      <c r="S9891" s="4">
        <f>WEEKDAY('Transaction Data'!$A9891)</f>
        <v>7</v>
      </c>
      <c r="T9891" s="2" t="str">
        <f>IF(WEEKDAY('Transaction Data'!$A9891,2)&lt;6,"Weekday","Weekend")</f>
        <v>Weekend</v>
      </c>
    </row>
    <row r="9892" ht="15.75" customHeight="1">
      <c r="A9892" s="1">
        <v>45423.0</v>
      </c>
      <c r="B9892" s="2" t="s">
        <v>9017</v>
      </c>
      <c r="C9892" s="2" t="s">
        <v>41</v>
      </c>
      <c r="D9892" s="1">
        <v>28395.0</v>
      </c>
      <c r="E9892" s="2" t="s">
        <v>63</v>
      </c>
      <c r="F9892" s="2">
        <v>414.0</v>
      </c>
      <c r="G9892" s="2" t="s">
        <v>61</v>
      </c>
      <c r="H9892" s="2" t="s">
        <v>24</v>
      </c>
      <c r="I9892" s="2" t="s">
        <v>25</v>
      </c>
      <c r="J9892" s="2" t="str">
        <f t="array" ref="J9892">XLOOKUP('Transaction Data'!$G9892,Product_Code,Biscuit_Brand)</f>
        <v>Choco Delight</v>
      </c>
      <c r="K9892" s="2">
        <f t="array" ref="K9892">XLOOKUP('Transaction Data'!$G9892,Product_Code,Cost)</f>
        <v>3</v>
      </c>
      <c r="L9892" s="2">
        <f t="array" ref="L9892">XLOOKUP('Transaction Data'!$G9892,Product_Code,Unit_Price)</f>
        <v>5</v>
      </c>
      <c r="M9892" s="3">
        <f>'Transaction Data'!$F9892*'Transaction Data'!$K9892</f>
        <v>1242</v>
      </c>
      <c r="N9892" s="3">
        <f>'Transaction Data'!$F9892*'Transaction Data'!$L9892</f>
        <v>2070</v>
      </c>
      <c r="O9892" s="3">
        <f>'Transaction Data'!$N9892-'Transaction Data'!$M9892</f>
        <v>828</v>
      </c>
      <c r="P9892" s="2">
        <f>DATEDIF('Transaction Data'!$D9892,'Transaction Data'!$A9892,"y")</f>
        <v>46</v>
      </c>
      <c r="Q9892" s="2" t="str">
        <f>FLOOR('Transaction Data'!$P9892,15)&amp;"-"&amp;FLOOR('Transaction Data'!$P9892,15)+14</f>
        <v>45-59</v>
      </c>
      <c r="R9892" s="2" t="str">
        <f>IF('Transaction Data'!$L9892&lt;=10,"Less Expensive","Expensive")</f>
        <v>Less Expensive</v>
      </c>
      <c r="S9892" s="4">
        <f>WEEKDAY('Transaction Data'!$A9892)</f>
        <v>7</v>
      </c>
      <c r="T9892" s="2" t="str">
        <f>IF(WEEKDAY('Transaction Data'!$A9892,2)&lt;6,"Weekday","Weekend")</f>
        <v>Weekend</v>
      </c>
    </row>
    <row r="9893" ht="15.75" customHeight="1">
      <c r="A9893" s="1">
        <v>45430.0</v>
      </c>
      <c r="B9893" s="2" t="s">
        <v>9018</v>
      </c>
      <c r="C9893" s="2" t="s">
        <v>54</v>
      </c>
      <c r="D9893" s="1">
        <v>21605.0</v>
      </c>
      <c r="E9893" s="2" t="s">
        <v>27</v>
      </c>
      <c r="F9893" s="2">
        <v>298.0</v>
      </c>
      <c r="G9893" s="2" t="s">
        <v>28</v>
      </c>
      <c r="H9893" s="2" t="s">
        <v>29</v>
      </c>
      <c r="I9893" s="2" t="s">
        <v>25</v>
      </c>
      <c r="J9893" s="2" t="str">
        <f t="array" ref="J9893">XLOOKUP('Transaction Data'!$G9893,Product_Code,Biscuit_Brand)</f>
        <v>Shortbread</v>
      </c>
      <c r="K9893" s="2">
        <f t="array" ref="K9893">XLOOKUP('Transaction Data'!$G9893,Product_Code,Cost)</f>
        <v>10</v>
      </c>
      <c r="L9893" s="2">
        <f t="array" ref="L9893">XLOOKUP('Transaction Data'!$G9893,Product_Code,Unit_Price)</f>
        <v>45</v>
      </c>
      <c r="M9893" s="3">
        <f>'Transaction Data'!$F9893*'Transaction Data'!$K9893</f>
        <v>2980</v>
      </c>
      <c r="N9893" s="3">
        <f>'Transaction Data'!$F9893*'Transaction Data'!$L9893</f>
        <v>13410</v>
      </c>
      <c r="O9893" s="3">
        <f>'Transaction Data'!$N9893-'Transaction Data'!$M9893</f>
        <v>10430</v>
      </c>
      <c r="P9893" s="2">
        <f>DATEDIF('Transaction Data'!$D9893,'Transaction Data'!$A9893,"y")</f>
        <v>65</v>
      </c>
      <c r="Q9893" s="2" t="str">
        <f>FLOOR('Transaction Data'!$P9893,15)&amp;"-"&amp;FLOOR('Transaction Data'!$P9893,15)+14</f>
        <v>60-74</v>
      </c>
      <c r="R9893" s="2" t="str">
        <f>IF('Transaction Data'!$L9893&lt;=10,"Less Expensive","Expensive")</f>
        <v>Expensive</v>
      </c>
      <c r="S9893" s="4">
        <f>WEEKDAY('Transaction Data'!$A9893)</f>
        <v>7</v>
      </c>
      <c r="T9893" s="2" t="str">
        <f>IF(WEEKDAY('Transaction Data'!$A9893,2)&lt;6,"Weekday","Weekend")</f>
        <v>Weekend</v>
      </c>
    </row>
    <row r="9894" ht="15.75" customHeight="1">
      <c r="A9894" s="1">
        <v>45355.0</v>
      </c>
      <c r="B9894" s="2" t="s">
        <v>9019</v>
      </c>
      <c r="C9894" s="2" t="s">
        <v>21</v>
      </c>
      <c r="D9894" s="1">
        <v>17048.0</v>
      </c>
      <c r="E9894" s="2" t="s">
        <v>27</v>
      </c>
      <c r="F9894" s="2">
        <v>138.0</v>
      </c>
      <c r="G9894" s="2" t="s">
        <v>48</v>
      </c>
      <c r="H9894" s="2" t="s">
        <v>29</v>
      </c>
      <c r="I9894" s="2" t="s">
        <v>25</v>
      </c>
      <c r="J9894" s="2" t="str">
        <f t="array" ref="J9894">XLOOKUP('Transaction Data'!$G9894,Product_Code,Biscuit_Brand)</f>
        <v>Lemon Crisps</v>
      </c>
      <c r="K9894" s="2">
        <f t="array" ref="K9894">XLOOKUP('Transaction Data'!$G9894,Product_Code,Cost)</f>
        <v>7</v>
      </c>
      <c r="L9894" s="2">
        <f t="array" ref="L9894">XLOOKUP('Transaction Data'!$G9894,Product_Code,Unit_Price)</f>
        <v>9</v>
      </c>
      <c r="M9894" s="3">
        <f>'Transaction Data'!$F9894*'Transaction Data'!$K9894</f>
        <v>966</v>
      </c>
      <c r="N9894" s="3">
        <f>'Transaction Data'!$F9894*'Transaction Data'!$L9894</f>
        <v>1242</v>
      </c>
      <c r="O9894" s="3">
        <f>'Transaction Data'!$N9894-'Transaction Data'!$M9894</f>
        <v>276</v>
      </c>
      <c r="P9894" s="2">
        <f>DATEDIF('Transaction Data'!$D9894,'Transaction Data'!$A9894,"y")</f>
        <v>77</v>
      </c>
      <c r="Q9894" s="2" t="str">
        <f>FLOOR('Transaction Data'!$P9894,15)&amp;"-"&amp;FLOOR('Transaction Data'!$P9894,15)+14</f>
        <v>75-89</v>
      </c>
      <c r="R9894" s="2" t="str">
        <f>IF('Transaction Data'!$L9894&lt;=10,"Less Expensive","Expensive")</f>
        <v>Less Expensive</v>
      </c>
      <c r="S9894" s="4">
        <f>WEEKDAY('Transaction Data'!$A9894)</f>
        <v>2</v>
      </c>
      <c r="T9894" s="2" t="str">
        <f>IF(WEEKDAY('Transaction Data'!$A9894,2)&lt;6,"Weekday","Weekend")</f>
        <v>Weekday</v>
      </c>
    </row>
    <row r="9895" ht="15.75" customHeight="1">
      <c r="A9895" s="1">
        <v>45342.0</v>
      </c>
      <c r="B9895" s="2" t="s">
        <v>9020</v>
      </c>
      <c r="C9895" s="2" t="s">
        <v>47</v>
      </c>
      <c r="D9895" s="1">
        <v>33974.0</v>
      </c>
      <c r="E9895" s="2" t="s">
        <v>37</v>
      </c>
      <c r="F9895" s="2">
        <v>261.0</v>
      </c>
      <c r="G9895" s="2" t="s">
        <v>60</v>
      </c>
      <c r="H9895" s="2" t="s">
        <v>34</v>
      </c>
      <c r="I9895" s="2" t="s">
        <v>25</v>
      </c>
      <c r="J9895" s="2" t="str">
        <f t="array" ref="J9895">XLOOKUP('Transaction Data'!$G9895,Product_Code,Biscuit_Brand)</f>
        <v>Peanut Butter Bites</v>
      </c>
      <c r="K9895" s="2">
        <f t="array" ref="K9895">XLOOKUP('Transaction Data'!$G9895,Product_Code,Cost)</f>
        <v>5</v>
      </c>
      <c r="L9895" s="2">
        <f t="array" ref="L9895">XLOOKUP('Transaction Data'!$G9895,Product_Code,Unit_Price)</f>
        <v>7</v>
      </c>
      <c r="M9895" s="3">
        <f>'Transaction Data'!$F9895*'Transaction Data'!$K9895</f>
        <v>1305</v>
      </c>
      <c r="N9895" s="3">
        <f>'Transaction Data'!$F9895*'Transaction Data'!$L9895</f>
        <v>1827</v>
      </c>
      <c r="O9895" s="3">
        <f>'Transaction Data'!$N9895-'Transaction Data'!$M9895</f>
        <v>522</v>
      </c>
      <c r="P9895" s="2">
        <f>DATEDIF('Transaction Data'!$D9895,'Transaction Data'!$A9895,"y")</f>
        <v>31</v>
      </c>
      <c r="Q9895" s="2" t="str">
        <f>FLOOR('Transaction Data'!$P9895,15)&amp;"-"&amp;FLOOR('Transaction Data'!$P9895,15)+14</f>
        <v>30-44</v>
      </c>
      <c r="R9895" s="2" t="str">
        <f>IF('Transaction Data'!$L9895&lt;=10,"Less Expensive","Expensive")</f>
        <v>Less Expensive</v>
      </c>
      <c r="S9895" s="4">
        <f>WEEKDAY('Transaction Data'!$A9895)</f>
        <v>3</v>
      </c>
      <c r="T9895" s="2" t="str">
        <f>IF(WEEKDAY('Transaction Data'!$A9895,2)&lt;6,"Weekday","Weekend")</f>
        <v>Weekday</v>
      </c>
    </row>
    <row r="9896" ht="15.75" customHeight="1">
      <c r="A9896" s="1">
        <v>45369.0</v>
      </c>
      <c r="B9896" s="2" t="s">
        <v>9021</v>
      </c>
      <c r="C9896" s="2" t="s">
        <v>69</v>
      </c>
      <c r="D9896" s="1">
        <v>32141.0</v>
      </c>
      <c r="E9896" s="2" t="s">
        <v>63</v>
      </c>
      <c r="F9896" s="2">
        <v>249.0</v>
      </c>
      <c r="G9896" s="2" t="s">
        <v>38</v>
      </c>
      <c r="H9896" s="2" t="s">
        <v>24</v>
      </c>
      <c r="I9896" s="2" t="s">
        <v>25</v>
      </c>
      <c r="J9896" s="2" t="str">
        <f t="array" ref="J9896">XLOOKUP('Transaction Data'!$G9896,Product_Code,Biscuit_Brand)</f>
        <v>Ginger Snaps</v>
      </c>
      <c r="K9896" s="2">
        <f t="array" ref="K9896">XLOOKUP('Transaction Data'!$G9896,Product_Code,Cost)</f>
        <v>14</v>
      </c>
      <c r="L9896" s="2">
        <f t="array" ref="L9896">XLOOKUP('Transaction Data'!$G9896,Product_Code,Unit_Price)</f>
        <v>28</v>
      </c>
      <c r="M9896" s="3">
        <f>'Transaction Data'!$F9896*'Transaction Data'!$K9896</f>
        <v>3486</v>
      </c>
      <c r="N9896" s="3">
        <f>'Transaction Data'!$F9896*'Transaction Data'!$L9896</f>
        <v>6972</v>
      </c>
      <c r="O9896" s="3">
        <f>'Transaction Data'!$N9896-'Transaction Data'!$M9896</f>
        <v>3486</v>
      </c>
      <c r="P9896" s="2">
        <f>DATEDIF('Transaction Data'!$D9896,'Transaction Data'!$A9896,"y")</f>
        <v>36</v>
      </c>
      <c r="Q9896" s="2" t="str">
        <f>FLOOR('Transaction Data'!$P9896,15)&amp;"-"&amp;FLOOR('Transaction Data'!$P9896,15)+14</f>
        <v>30-44</v>
      </c>
      <c r="R9896" s="2" t="str">
        <f>IF('Transaction Data'!$L9896&lt;=10,"Less Expensive","Expensive")</f>
        <v>Expensive</v>
      </c>
      <c r="S9896" s="4">
        <f>WEEKDAY('Transaction Data'!$A9896)</f>
        <v>2</v>
      </c>
      <c r="T9896" s="2" t="str">
        <f>IF(WEEKDAY('Transaction Data'!$A9896,2)&lt;6,"Weekday","Weekend")</f>
        <v>Weekday</v>
      </c>
    </row>
    <row r="9897" ht="15.75" customHeight="1">
      <c r="A9897" s="1">
        <v>45410.0</v>
      </c>
      <c r="B9897" s="2" t="s">
        <v>9022</v>
      </c>
      <c r="C9897" s="2" t="s">
        <v>69</v>
      </c>
      <c r="D9897" s="1">
        <v>35150.0</v>
      </c>
      <c r="E9897" s="2" t="s">
        <v>27</v>
      </c>
      <c r="F9897" s="2">
        <v>403.0</v>
      </c>
      <c r="G9897" s="2" t="s">
        <v>57</v>
      </c>
      <c r="H9897" s="2" t="s">
        <v>42</v>
      </c>
      <c r="I9897" s="2" t="s">
        <v>25</v>
      </c>
      <c r="J9897" s="2" t="str">
        <f t="array" ref="J9897">XLOOKUP('Transaction Data'!$G9897,Product_Code,Biscuit_Brand)</f>
        <v>Oatmeal Cookies</v>
      </c>
      <c r="K9897" s="2">
        <f t="array" ref="K9897">XLOOKUP('Transaction Data'!$G9897,Product_Code,Cost)</f>
        <v>19</v>
      </c>
      <c r="L9897" s="2">
        <f t="array" ref="L9897">XLOOKUP('Transaction Data'!$G9897,Product_Code,Unit_Price)</f>
        <v>23</v>
      </c>
      <c r="M9897" s="3">
        <f>'Transaction Data'!$F9897*'Transaction Data'!$K9897</f>
        <v>7657</v>
      </c>
      <c r="N9897" s="3">
        <f>'Transaction Data'!$F9897*'Transaction Data'!$L9897</f>
        <v>9269</v>
      </c>
      <c r="O9897" s="3">
        <f>'Transaction Data'!$N9897-'Transaction Data'!$M9897</f>
        <v>1612</v>
      </c>
      <c r="P9897" s="2">
        <f>DATEDIF('Transaction Data'!$D9897,'Transaction Data'!$A9897,"y")</f>
        <v>28</v>
      </c>
      <c r="Q9897" s="2" t="str">
        <f>FLOOR('Transaction Data'!$P9897,15)&amp;"-"&amp;FLOOR('Transaction Data'!$P9897,15)+14</f>
        <v>15-29</v>
      </c>
      <c r="R9897" s="2" t="str">
        <f>IF('Transaction Data'!$L9897&lt;=10,"Less Expensive","Expensive")</f>
        <v>Expensive</v>
      </c>
      <c r="S9897" s="4">
        <f>WEEKDAY('Transaction Data'!$A9897)</f>
        <v>1</v>
      </c>
      <c r="T9897" s="2" t="str">
        <f>IF(WEEKDAY('Transaction Data'!$A9897,2)&lt;6,"Weekday","Weekend")</f>
        <v>Weekend</v>
      </c>
    </row>
    <row r="9898" ht="15.75" customHeight="1">
      <c r="A9898" s="1">
        <v>45358.0</v>
      </c>
      <c r="B9898" s="2" t="s">
        <v>9023</v>
      </c>
      <c r="C9898" s="2" t="s">
        <v>51</v>
      </c>
      <c r="D9898" s="1">
        <v>29009.0</v>
      </c>
      <c r="E9898" s="2" t="s">
        <v>63</v>
      </c>
      <c r="F9898" s="2">
        <v>163.0</v>
      </c>
      <c r="G9898" s="2" t="s">
        <v>28</v>
      </c>
      <c r="H9898" s="2" t="s">
        <v>45</v>
      </c>
      <c r="I9898" s="2" t="s">
        <v>25</v>
      </c>
      <c r="J9898" s="2" t="str">
        <f t="array" ref="J9898">XLOOKUP('Transaction Data'!$G9898,Product_Code,Biscuit_Brand)</f>
        <v>Shortbread</v>
      </c>
      <c r="K9898" s="2">
        <f t="array" ref="K9898">XLOOKUP('Transaction Data'!$G9898,Product_Code,Cost)</f>
        <v>10</v>
      </c>
      <c r="L9898" s="2">
        <f t="array" ref="L9898">XLOOKUP('Transaction Data'!$G9898,Product_Code,Unit_Price)</f>
        <v>45</v>
      </c>
      <c r="M9898" s="3">
        <f>'Transaction Data'!$F9898*'Transaction Data'!$K9898</f>
        <v>1630</v>
      </c>
      <c r="N9898" s="3">
        <f>'Transaction Data'!$F9898*'Transaction Data'!$L9898</f>
        <v>7335</v>
      </c>
      <c r="O9898" s="3">
        <f>'Transaction Data'!$N9898-'Transaction Data'!$M9898</f>
        <v>5705</v>
      </c>
      <c r="P9898" s="2">
        <f>DATEDIF('Transaction Data'!$D9898,'Transaction Data'!$A9898,"y")</f>
        <v>44</v>
      </c>
      <c r="Q9898" s="2" t="str">
        <f>FLOOR('Transaction Data'!$P9898,15)&amp;"-"&amp;FLOOR('Transaction Data'!$P9898,15)+14</f>
        <v>30-44</v>
      </c>
      <c r="R9898" s="2" t="str">
        <f>IF('Transaction Data'!$L9898&lt;=10,"Less Expensive","Expensive")</f>
        <v>Expensive</v>
      </c>
      <c r="S9898" s="4">
        <f>WEEKDAY('Transaction Data'!$A9898)</f>
        <v>5</v>
      </c>
      <c r="T9898" s="2" t="str">
        <f>IF(WEEKDAY('Transaction Data'!$A9898,2)&lt;6,"Weekday","Weekend")</f>
        <v>Weekday</v>
      </c>
    </row>
    <row r="9899" ht="15.75" customHeight="1">
      <c r="A9899" s="1">
        <v>45297.0</v>
      </c>
      <c r="B9899" s="2" t="s">
        <v>9024</v>
      </c>
      <c r="C9899" s="2" t="s">
        <v>32</v>
      </c>
      <c r="D9899" s="1">
        <v>18979.0</v>
      </c>
      <c r="E9899" s="2" t="s">
        <v>22</v>
      </c>
      <c r="F9899" s="2">
        <v>25.0</v>
      </c>
      <c r="G9899" s="2" t="s">
        <v>60</v>
      </c>
      <c r="H9899" s="2" t="s">
        <v>24</v>
      </c>
      <c r="I9899" s="2" t="s">
        <v>25</v>
      </c>
      <c r="J9899" s="2" t="str">
        <f t="array" ref="J9899">XLOOKUP('Transaction Data'!$G9899,Product_Code,Biscuit_Brand)</f>
        <v>Peanut Butter Bites</v>
      </c>
      <c r="K9899" s="2">
        <f t="array" ref="K9899">XLOOKUP('Transaction Data'!$G9899,Product_Code,Cost)</f>
        <v>5</v>
      </c>
      <c r="L9899" s="2">
        <f t="array" ref="L9899">XLOOKUP('Transaction Data'!$G9899,Product_Code,Unit_Price)</f>
        <v>7</v>
      </c>
      <c r="M9899" s="3">
        <f>'Transaction Data'!$F9899*'Transaction Data'!$K9899</f>
        <v>125</v>
      </c>
      <c r="N9899" s="3">
        <f>'Transaction Data'!$F9899*'Transaction Data'!$L9899</f>
        <v>175</v>
      </c>
      <c r="O9899" s="3">
        <f>'Transaction Data'!$N9899-'Transaction Data'!$M9899</f>
        <v>50</v>
      </c>
      <c r="P9899" s="2">
        <f>DATEDIF('Transaction Data'!$D9899,'Transaction Data'!$A9899,"y")</f>
        <v>72</v>
      </c>
      <c r="Q9899" s="2" t="str">
        <f>FLOOR('Transaction Data'!$P9899,15)&amp;"-"&amp;FLOOR('Transaction Data'!$P9899,15)+14</f>
        <v>60-74</v>
      </c>
      <c r="R9899" s="2" t="str">
        <f>IF('Transaction Data'!$L9899&lt;=10,"Less Expensive","Expensive")</f>
        <v>Less Expensive</v>
      </c>
      <c r="S9899" s="4">
        <f>WEEKDAY('Transaction Data'!$A9899)</f>
        <v>7</v>
      </c>
      <c r="T9899" s="2" t="str">
        <f>IF(WEEKDAY('Transaction Data'!$A9899,2)&lt;6,"Weekday","Weekend")</f>
        <v>Weekend</v>
      </c>
    </row>
    <row r="9900" ht="15.75" customHeight="1">
      <c r="A9900" s="1">
        <v>45414.0</v>
      </c>
      <c r="B9900" s="2" t="s">
        <v>4315</v>
      </c>
      <c r="C9900" s="2" t="s">
        <v>54</v>
      </c>
      <c r="D9900" s="1">
        <v>37401.0</v>
      </c>
      <c r="E9900" s="2" t="s">
        <v>37</v>
      </c>
      <c r="F9900" s="2">
        <v>373.0</v>
      </c>
      <c r="G9900" s="2" t="s">
        <v>38</v>
      </c>
      <c r="H9900" s="2" t="s">
        <v>29</v>
      </c>
      <c r="I9900" s="2" t="s">
        <v>30</v>
      </c>
      <c r="J9900" s="2" t="str">
        <f t="array" ref="J9900">XLOOKUP('Transaction Data'!$G9900,Product_Code,Biscuit_Brand)</f>
        <v>Ginger Snaps</v>
      </c>
      <c r="K9900" s="2">
        <f t="array" ref="K9900">XLOOKUP('Transaction Data'!$G9900,Product_Code,Cost)</f>
        <v>14</v>
      </c>
      <c r="L9900" s="2">
        <f t="array" ref="L9900">XLOOKUP('Transaction Data'!$G9900,Product_Code,Unit_Price)</f>
        <v>28</v>
      </c>
      <c r="M9900" s="3">
        <f>'Transaction Data'!$F9900*'Transaction Data'!$K9900</f>
        <v>5222</v>
      </c>
      <c r="N9900" s="3">
        <f>'Transaction Data'!$F9900*'Transaction Data'!$L9900</f>
        <v>10444</v>
      </c>
      <c r="O9900" s="3">
        <f>'Transaction Data'!$N9900-'Transaction Data'!$M9900</f>
        <v>5222</v>
      </c>
      <c r="P9900" s="2">
        <f>DATEDIF('Transaction Data'!$D9900,'Transaction Data'!$A9900,"y")</f>
        <v>21</v>
      </c>
      <c r="Q9900" s="2" t="str">
        <f>FLOOR('Transaction Data'!$P9900,15)&amp;"-"&amp;FLOOR('Transaction Data'!$P9900,15)+14</f>
        <v>15-29</v>
      </c>
      <c r="R9900" s="2" t="str">
        <f>IF('Transaction Data'!$L9900&lt;=10,"Less Expensive","Expensive")</f>
        <v>Expensive</v>
      </c>
      <c r="S9900" s="4">
        <f>WEEKDAY('Transaction Data'!$A9900)</f>
        <v>5</v>
      </c>
      <c r="T9900" s="2" t="str">
        <f>IF(WEEKDAY('Transaction Data'!$A9900,2)&lt;6,"Weekday","Weekend")</f>
        <v>Weekday</v>
      </c>
    </row>
    <row r="9901" ht="15.75" customHeight="1">
      <c r="A9901" s="1">
        <v>45395.0</v>
      </c>
      <c r="B9901" s="2" t="s">
        <v>9025</v>
      </c>
      <c r="C9901" s="2" t="s">
        <v>21</v>
      </c>
      <c r="D9901" s="1">
        <v>17991.0</v>
      </c>
      <c r="E9901" s="2" t="s">
        <v>22</v>
      </c>
      <c r="F9901" s="2">
        <v>112.0</v>
      </c>
      <c r="G9901" s="2" t="s">
        <v>61</v>
      </c>
      <c r="H9901" s="2" t="s">
        <v>29</v>
      </c>
      <c r="I9901" s="2" t="s">
        <v>30</v>
      </c>
      <c r="J9901" s="2" t="str">
        <f t="array" ref="J9901">XLOOKUP('Transaction Data'!$G9901,Product_Code,Biscuit_Brand)</f>
        <v>Choco Delight</v>
      </c>
      <c r="K9901" s="2">
        <f t="array" ref="K9901">XLOOKUP('Transaction Data'!$G9901,Product_Code,Cost)</f>
        <v>3</v>
      </c>
      <c r="L9901" s="2">
        <f t="array" ref="L9901">XLOOKUP('Transaction Data'!$G9901,Product_Code,Unit_Price)</f>
        <v>5</v>
      </c>
      <c r="M9901" s="3">
        <f>'Transaction Data'!$F9901*'Transaction Data'!$K9901</f>
        <v>336</v>
      </c>
      <c r="N9901" s="3">
        <f>'Transaction Data'!$F9901*'Transaction Data'!$L9901</f>
        <v>560</v>
      </c>
      <c r="O9901" s="3">
        <f>'Transaction Data'!$N9901-'Transaction Data'!$M9901</f>
        <v>224</v>
      </c>
      <c r="P9901" s="2">
        <f>DATEDIF('Transaction Data'!$D9901,'Transaction Data'!$A9901,"y")</f>
        <v>75</v>
      </c>
      <c r="Q9901" s="2" t="str">
        <f>FLOOR('Transaction Data'!$P9901,15)&amp;"-"&amp;FLOOR('Transaction Data'!$P9901,15)+14</f>
        <v>75-89</v>
      </c>
      <c r="R9901" s="2" t="str">
        <f>IF('Transaction Data'!$L9901&lt;=10,"Less Expensive","Expensive")</f>
        <v>Less Expensive</v>
      </c>
      <c r="S9901" s="4">
        <f>WEEKDAY('Transaction Data'!$A9901)</f>
        <v>7</v>
      </c>
      <c r="T9901" s="2" t="str">
        <f>IF(WEEKDAY('Transaction Data'!$A9901,2)&lt;6,"Weekday","Weekend")</f>
        <v>Weekend</v>
      </c>
    </row>
    <row r="9902" ht="15.75" customHeight="1">
      <c r="A9902" s="1">
        <v>45364.0</v>
      </c>
      <c r="B9902" s="2" t="s">
        <v>9026</v>
      </c>
      <c r="C9902" s="2" t="s">
        <v>21</v>
      </c>
      <c r="D9902" s="1">
        <v>35521.0</v>
      </c>
      <c r="E9902" s="2" t="s">
        <v>37</v>
      </c>
      <c r="F9902" s="2">
        <v>484.0</v>
      </c>
      <c r="G9902" s="2" t="s">
        <v>57</v>
      </c>
      <c r="H9902" s="2" t="s">
        <v>34</v>
      </c>
      <c r="I9902" s="2" t="s">
        <v>30</v>
      </c>
      <c r="J9902" s="2" t="str">
        <f t="array" ref="J9902">XLOOKUP('Transaction Data'!$G9902,Product_Code,Biscuit_Brand)</f>
        <v>Oatmeal Cookies</v>
      </c>
      <c r="K9902" s="2">
        <f t="array" ref="K9902">XLOOKUP('Transaction Data'!$G9902,Product_Code,Cost)</f>
        <v>19</v>
      </c>
      <c r="L9902" s="2">
        <f t="array" ref="L9902">XLOOKUP('Transaction Data'!$G9902,Product_Code,Unit_Price)</f>
        <v>23</v>
      </c>
      <c r="M9902" s="3">
        <f>'Transaction Data'!$F9902*'Transaction Data'!$K9902</f>
        <v>9196</v>
      </c>
      <c r="N9902" s="3">
        <f>'Transaction Data'!$F9902*'Transaction Data'!$L9902</f>
        <v>11132</v>
      </c>
      <c r="O9902" s="3">
        <f>'Transaction Data'!$N9902-'Transaction Data'!$M9902</f>
        <v>1936</v>
      </c>
      <c r="P9902" s="2">
        <f>DATEDIF('Transaction Data'!$D9902,'Transaction Data'!$A9902,"y")</f>
        <v>26</v>
      </c>
      <c r="Q9902" s="2" t="str">
        <f>FLOOR('Transaction Data'!$P9902,15)&amp;"-"&amp;FLOOR('Transaction Data'!$P9902,15)+14</f>
        <v>15-29</v>
      </c>
      <c r="R9902" s="2" t="str">
        <f>IF('Transaction Data'!$L9902&lt;=10,"Less Expensive","Expensive")</f>
        <v>Expensive</v>
      </c>
      <c r="S9902" s="4">
        <f>WEEKDAY('Transaction Data'!$A9902)</f>
        <v>4</v>
      </c>
      <c r="T9902" s="2" t="str">
        <f>IF(WEEKDAY('Transaction Data'!$A9902,2)&lt;6,"Weekday","Weekend")</f>
        <v>Weekday</v>
      </c>
    </row>
    <row r="9903" ht="15.75" customHeight="1">
      <c r="A9903" s="1">
        <v>45379.0</v>
      </c>
      <c r="B9903" s="2" t="s">
        <v>9027</v>
      </c>
      <c r="C9903" s="2" t="s">
        <v>65</v>
      </c>
      <c r="D9903" s="1">
        <v>24181.0</v>
      </c>
      <c r="E9903" s="2" t="s">
        <v>27</v>
      </c>
      <c r="F9903" s="2">
        <v>247.0</v>
      </c>
      <c r="G9903" s="2" t="s">
        <v>38</v>
      </c>
      <c r="H9903" s="2" t="s">
        <v>24</v>
      </c>
      <c r="I9903" s="2" t="s">
        <v>30</v>
      </c>
      <c r="J9903" s="2" t="str">
        <f t="array" ref="J9903">XLOOKUP('Transaction Data'!$G9903,Product_Code,Biscuit_Brand)</f>
        <v>Ginger Snaps</v>
      </c>
      <c r="K9903" s="2">
        <f t="array" ref="K9903">XLOOKUP('Transaction Data'!$G9903,Product_Code,Cost)</f>
        <v>14</v>
      </c>
      <c r="L9903" s="2">
        <f t="array" ref="L9903">XLOOKUP('Transaction Data'!$G9903,Product_Code,Unit_Price)</f>
        <v>28</v>
      </c>
      <c r="M9903" s="3">
        <f>'Transaction Data'!$F9903*'Transaction Data'!$K9903</f>
        <v>3458</v>
      </c>
      <c r="N9903" s="3">
        <f>'Transaction Data'!$F9903*'Transaction Data'!$L9903</f>
        <v>6916</v>
      </c>
      <c r="O9903" s="3">
        <f>'Transaction Data'!$N9903-'Transaction Data'!$M9903</f>
        <v>3458</v>
      </c>
      <c r="P9903" s="2">
        <f>DATEDIF('Transaction Data'!$D9903,'Transaction Data'!$A9903,"y")</f>
        <v>58</v>
      </c>
      <c r="Q9903" s="2" t="str">
        <f>FLOOR('Transaction Data'!$P9903,15)&amp;"-"&amp;FLOOR('Transaction Data'!$P9903,15)+14</f>
        <v>45-59</v>
      </c>
      <c r="R9903" s="2" t="str">
        <f>IF('Transaction Data'!$L9903&lt;=10,"Less Expensive","Expensive")</f>
        <v>Expensive</v>
      </c>
      <c r="S9903" s="4">
        <f>WEEKDAY('Transaction Data'!$A9903)</f>
        <v>5</v>
      </c>
      <c r="T9903" s="2" t="str">
        <f>IF(WEEKDAY('Transaction Data'!$A9903,2)&lt;6,"Weekday","Weekend")</f>
        <v>Weekday</v>
      </c>
    </row>
    <row r="9904" ht="15.75" customHeight="1">
      <c r="A9904" s="1">
        <v>45479.0</v>
      </c>
      <c r="B9904" s="2" t="s">
        <v>9028</v>
      </c>
      <c r="C9904" s="2" t="s">
        <v>51</v>
      </c>
      <c r="D9904" s="1">
        <v>37163.0</v>
      </c>
      <c r="E9904" s="2" t="s">
        <v>37</v>
      </c>
      <c r="F9904" s="2">
        <v>213.0</v>
      </c>
      <c r="G9904" s="2" t="s">
        <v>38</v>
      </c>
      <c r="H9904" s="2" t="s">
        <v>42</v>
      </c>
      <c r="I9904" s="2" t="s">
        <v>30</v>
      </c>
      <c r="J9904" s="2" t="str">
        <f t="array" ref="J9904">XLOOKUP('Transaction Data'!$G9904,Product_Code,Biscuit_Brand)</f>
        <v>Ginger Snaps</v>
      </c>
      <c r="K9904" s="2">
        <f t="array" ref="K9904">XLOOKUP('Transaction Data'!$G9904,Product_Code,Cost)</f>
        <v>14</v>
      </c>
      <c r="L9904" s="2">
        <f t="array" ref="L9904">XLOOKUP('Transaction Data'!$G9904,Product_Code,Unit_Price)</f>
        <v>28</v>
      </c>
      <c r="M9904" s="3">
        <f>'Transaction Data'!$F9904*'Transaction Data'!$K9904</f>
        <v>2982</v>
      </c>
      <c r="N9904" s="3">
        <f>'Transaction Data'!$F9904*'Transaction Data'!$L9904</f>
        <v>5964</v>
      </c>
      <c r="O9904" s="3">
        <f>'Transaction Data'!$N9904-'Transaction Data'!$M9904</f>
        <v>2982</v>
      </c>
      <c r="P9904" s="2">
        <f>DATEDIF('Transaction Data'!$D9904,'Transaction Data'!$A9904,"y")</f>
        <v>22</v>
      </c>
      <c r="Q9904" s="2" t="str">
        <f>FLOOR('Transaction Data'!$P9904,15)&amp;"-"&amp;FLOOR('Transaction Data'!$P9904,15)+14</f>
        <v>15-29</v>
      </c>
      <c r="R9904" s="2" t="str">
        <f>IF('Transaction Data'!$L9904&lt;=10,"Less Expensive","Expensive")</f>
        <v>Expensive</v>
      </c>
      <c r="S9904" s="4">
        <f>WEEKDAY('Transaction Data'!$A9904)</f>
        <v>7</v>
      </c>
      <c r="T9904" s="2" t="str">
        <f>IF(WEEKDAY('Transaction Data'!$A9904,2)&lt;6,"Weekday","Weekend")</f>
        <v>Weekend</v>
      </c>
    </row>
    <row r="9905" ht="15.75" customHeight="1">
      <c r="A9905" s="1">
        <v>45353.0</v>
      </c>
      <c r="B9905" s="2" t="s">
        <v>9029</v>
      </c>
      <c r="C9905" s="2" t="s">
        <v>78</v>
      </c>
      <c r="D9905" s="1">
        <v>17609.0</v>
      </c>
      <c r="E9905" s="2" t="s">
        <v>63</v>
      </c>
      <c r="F9905" s="2">
        <v>391.0</v>
      </c>
      <c r="G9905" s="2" t="s">
        <v>44</v>
      </c>
      <c r="H9905" s="2" t="s">
        <v>45</v>
      </c>
      <c r="I9905" s="2" t="s">
        <v>30</v>
      </c>
      <c r="J9905" s="2" t="str">
        <f t="array" ref="J9905">XLOOKUP('Transaction Data'!$G9905,Product_Code,Biscuit_Brand)</f>
        <v>Butter Crunch</v>
      </c>
      <c r="K9905" s="2">
        <f t="array" ref="K9905">XLOOKUP('Transaction Data'!$G9905,Product_Code,Cost)</f>
        <v>10</v>
      </c>
      <c r="L9905" s="2">
        <f t="array" ref="L9905">XLOOKUP('Transaction Data'!$G9905,Product_Code,Unit_Price)</f>
        <v>11</v>
      </c>
      <c r="M9905" s="3">
        <f>'Transaction Data'!$F9905*'Transaction Data'!$K9905</f>
        <v>3910</v>
      </c>
      <c r="N9905" s="3">
        <f>'Transaction Data'!$F9905*'Transaction Data'!$L9905</f>
        <v>4301</v>
      </c>
      <c r="O9905" s="3">
        <f>'Transaction Data'!$N9905-'Transaction Data'!$M9905</f>
        <v>391</v>
      </c>
      <c r="P9905" s="2">
        <f>DATEDIF('Transaction Data'!$D9905,'Transaction Data'!$A9905,"y")</f>
        <v>75</v>
      </c>
      <c r="Q9905" s="2" t="str">
        <f>FLOOR('Transaction Data'!$P9905,15)&amp;"-"&amp;FLOOR('Transaction Data'!$P9905,15)+14</f>
        <v>75-89</v>
      </c>
      <c r="R9905" s="2" t="str">
        <f>IF('Transaction Data'!$L9905&lt;=10,"Less Expensive","Expensive")</f>
        <v>Expensive</v>
      </c>
      <c r="S9905" s="4">
        <f>WEEKDAY('Transaction Data'!$A9905)</f>
        <v>7</v>
      </c>
      <c r="T9905" s="2" t="str">
        <f>IF(WEEKDAY('Transaction Data'!$A9905,2)&lt;6,"Weekday","Weekend")</f>
        <v>Weekend</v>
      </c>
    </row>
    <row r="9906" ht="15.75" customHeight="1">
      <c r="A9906" s="1">
        <v>45489.0</v>
      </c>
      <c r="B9906" s="2" t="s">
        <v>9030</v>
      </c>
      <c r="C9906" s="2" t="s">
        <v>51</v>
      </c>
      <c r="D9906" s="1">
        <v>33938.0</v>
      </c>
      <c r="E9906" s="2" t="s">
        <v>22</v>
      </c>
      <c r="F9906" s="2">
        <v>455.0</v>
      </c>
      <c r="G9906" s="2" t="s">
        <v>28</v>
      </c>
      <c r="H9906" s="2" t="s">
        <v>24</v>
      </c>
      <c r="I9906" s="2" t="s">
        <v>25</v>
      </c>
      <c r="J9906" s="2" t="str">
        <f t="array" ref="J9906">XLOOKUP('Transaction Data'!$G9906,Product_Code,Biscuit_Brand)</f>
        <v>Shortbread</v>
      </c>
      <c r="K9906" s="2">
        <f t="array" ref="K9906">XLOOKUP('Transaction Data'!$G9906,Product_Code,Cost)</f>
        <v>10</v>
      </c>
      <c r="L9906" s="2">
        <f t="array" ref="L9906">XLOOKUP('Transaction Data'!$G9906,Product_Code,Unit_Price)</f>
        <v>45</v>
      </c>
      <c r="M9906" s="3">
        <f>'Transaction Data'!$F9906*'Transaction Data'!$K9906</f>
        <v>4550</v>
      </c>
      <c r="N9906" s="3">
        <f>'Transaction Data'!$F9906*'Transaction Data'!$L9906</f>
        <v>20475</v>
      </c>
      <c r="O9906" s="3">
        <f>'Transaction Data'!$N9906-'Transaction Data'!$M9906</f>
        <v>15925</v>
      </c>
      <c r="P9906" s="2">
        <f>DATEDIF('Transaction Data'!$D9906,'Transaction Data'!$A9906,"y")</f>
        <v>31</v>
      </c>
      <c r="Q9906" s="2" t="str">
        <f>FLOOR('Transaction Data'!$P9906,15)&amp;"-"&amp;FLOOR('Transaction Data'!$P9906,15)+14</f>
        <v>30-44</v>
      </c>
      <c r="R9906" s="2" t="str">
        <f>IF('Transaction Data'!$L9906&lt;=10,"Less Expensive","Expensive")</f>
        <v>Expensive</v>
      </c>
      <c r="S9906" s="4">
        <f>WEEKDAY('Transaction Data'!$A9906)</f>
        <v>3</v>
      </c>
      <c r="T9906" s="2" t="str">
        <f>IF(WEEKDAY('Transaction Data'!$A9906,2)&lt;6,"Weekday","Weekend")</f>
        <v>Weekday</v>
      </c>
    </row>
    <row r="9907" ht="15.75" customHeight="1">
      <c r="A9907" s="1">
        <v>45313.0</v>
      </c>
      <c r="B9907" s="2" t="s">
        <v>9031</v>
      </c>
      <c r="C9907" s="2" t="s">
        <v>32</v>
      </c>
      <c r="D9907" s="1">
        <v>36615.0</v>
      </c>
      <c r="E9907" s="2" t="s">
        <v>37</v>
      </c>
      <c r="F9907" s="2">
        <v>69.0</v>
      </c>
      <c r="G9907" s="2" t="s">
        <v>28</v>
      </c>
      <c r="H9907" s="2" t="s">
        <v>29</v>
      </c>
      <c r="I9907" s="2" t="s">
        <v>25</v>
      </c>
      <c r="J9907" s="2" t="str">
        <f t="array" ref="J9907">XLOOKUP('Transaction Data'!$G9907,Product_Code,Biscuit_Brand)</f>
        <v>Shortbread</v>
      </c>
      <c r="K9907" s="2">
        <f t="array" ref="K9907">XLOOKUP('Transaction Data'!$G9907,Product_Code,Cost)</f>
        <v>10</v>
      </c>
      <c r="L9907" s="2">
        <f t="array" ref="L9907">XLOOKUP('Transaction Data'!$G9907,Product_Code,Unit_Price)</f>
        <v>45</v>
      </c>
      <c r="M9907" s="3">
        <f>'Transaction Data'!$F9907*'Transaction Data'!$K9907</f>
        <v>690</v>
      </c>
      <c r="N9907" s="3">
        <f>'Transaction Data'!$F9907*'Transaction Data'!$L9907</f>
        <v>3105</v>
      </c>
      <c r="O9907" s="3">
        <f>'Transaction Data'!$N9907-'Transaction Data'!$M9907</f>
        <v>2415</v>
      </c>
      <c r="P9907" s="2">
        <f>DATEDIF('Transaction Data'!$D9907,'Transaction Data'!$A9907,"y")</f>
        <v>23</v>
      </c>
      <c r="Q9907" s="2" t="str">
        <f>FLOOR('Transaction Data'!$P9907,15)&amp;"-"&amp;FLOOR('Transaction Data'!$P9907,15)+14</f>
        <v>15-29</v>
      </c>
      <c r="R9907" s="2" t="str">
        <f>IF('Transaction Data'!$L9907&lt;=10,"Less Expensive","Expensive")</f>
        <v>Expensive</v>
      </c>
      <c r="S9907" s="4">
        <f>WEEKDAY('Transaction Data'!$A9907)</f>
        <v>2</v>
      </c>
      <c r="T9907" s="2" t="str">
        <f>IF(WEEKDAY('Transaction Data'!$A9907,2)&lt;6,"Weekday","Weekend")</f>
        <v>Weekday</v>
      </c>
    </row>
    <row r="9908" ht="15.75" customHeight="1">
      <c r="A9908" s="1">
        <v>45390.0</v>
      </c>
      <c r="B9908" s="2" t="s">
        <v>9032</v>
      </c>
      <c r="C9908" s="2" t="s">
        <v>54</v>
      </c>
      <c r="D9908" s="1">
        <v>27106.0</v>
      </c>
      <c r="E9908" s="2" t="s">
        <v>22</v>
      </c>
      <c r="F9908" s="2">
        <v>68.0</v>
      </c>
      <c r="G9908" s="2" t="s">
        <v>28</v>
      </c>
      <c r="H9908" s="2" t="s">
        <v>29</v>
      </c>
      <c r="I9908" s="2" t="s">
        <v>30</v>
      </c>
      <c r="J9908" s="2" t="str">
        <f t="array" ref="J9908">XLOOKUP('Transaction Data'!$G9908,Product_Code,Biscuit_Brand)</f>
        <v>Shortbread</v>
      </c>
      <c r="K9908" s="2">
        <f t="array" ref="K9908">XLOOKUP('Transaction Data'!$G9908,Product_Code,Cost)</f>
        <v>10</v>
      </c>
      <c r="L9908" s="2">
        <f t="array" ref="L9908">XLOOKUP('Transaction Data'!$G9908,Product_Code,Unit_Price)</f>
        <v>45</v>
      </c>
      <c r="M9908" s="3">
        <f>'Transaction Data'!$F9908*'Transaction Data'!$K9908</f>
        <v>680</v>
      </c>
      <c r="N9908" s="3">
        <f>'Transaction Data'!$F9908*'Transaction Data'!$L9908</f>
        <v>3060</v>
      </c>
      <c r="O9908" s="3">
        <f>'Transaction Data'!$N9908-'Transaction Data'!$M9908</f>
        <v>2380</v>
      </c>
      <c r="P9908" s="2">
        <f>DATEDIF('Transaction Data'!$D9908,'Transaction Data'!$A9908,"y")</f>
        <v>50</v>
      </c>
      <c r="Q9908" s="2" t="str">
        <f>FLOOR('Transaction Data'!$P9908,15)&amp;"-"&amp;FLOOR('Transaction Data'!$P9908,15)+14</f>
        <v>45-59</v>
      </c>
      <c r="R9908" s="2" t="str">
        <f>IF('Transaction Data'!$L9908&lt;=10,"Less Expensive","Expensive")</f>
        <v>Expensive</v>
      </c>
      <c r="S9908" s="4">
        <f>WEEKDAY('Transaction Data'!$A9908)</f>
        <v>2</v>
      </c>
      <c r="T9908" s="2" t="str">
        <f>IF(WEEKDAY('Transaction Data'!$A9908,2)&lt;6,"Weekday","Weekend")</f>
        <v>Weekday</v>
      </c>
    </row>
    <row r="9909" ht="15.75" customHeight="1">
      <c r="A9909" s="1">
        <v>45366.0</v>
      </c>
      <c r="B9909" s="2" t="s">
        <v>9033</v>
      </c>
      <c r="C9909" s="2" t="s">
        <v>41</v>
      </c>
      <c r="D9909" s="1">
        <v>28481.0</v>
      </c>
      <c r="E9909" s="2" t="s">
        <v>22</v>
      </c>
      <c r="F9909" s="2">
        <v>399.0</v>
      </c>
      <c r="G9909" s="2" t="s">
        <v>55</v>
      </c>
      <c r="H9909" s="2" t="s">
        <v>34</v>
      </c>
      <c r="I9909" s="2" t="s">
        <v>25</v>
      </c>
      <c r="J9909" s="2" t="str">
        <f t="array" ref="J9909">XLOOKUP('Transaction Data'!$G9909,Product_Code,Biscuit_Brand)</f>
        <v>Vanilla Wafers</v>
      </c>
      <c r="K9909" s="2">
        <f t="array" ref="K9909">XLOOKUP('Transaction Data'!$G9909,Product_Code,Cost)</f>
        <v>18</v>
      </c>
      <c r="L9909" s="2">
        <f t="array" ref="L9909">XLOOKUP('Transaction Data'!$G9909,Product_Code,Unit_Price)</f>
        <v>36</v>
      </c>
      <c r="M9909" s="3">
        <f>'Transaction Data'!$F9909*'Transaction Data'!$K9909</f>
        <v>7182</v>
      </c>
      <c r="N9909" s="3">
        <f>'Transaction Data'!$F9909*'Transaction Data'!$L9909</f>
        <v>14364</v>
      </c>
      <c r="O9909" s="3">
        <f>'Transaction Data'!$N9909-'Transaction Data'!$M9909</f>
        <v>7182</v>
      </c>
      <c r="P9909" s="2">
        <f>DATEDIF('Transaction Data'!$D9909,'Transaction Data'!$A9909,"y")</f>
        <v>46</v>
      </c>
      <c r="Q9909" s="2" t="str">
        <f>FLOOR('Transaction Data'!$P9909,15)&amp;"-"&amp;FLOOR('Transaction Data'!$P9909,15)+14</f>
        <v>45-59</v>
      </c>
      <c r="R9909" s="2" t="str">
        <f>IF('Transaction Data'!$L9909&lt;=10,"Less Expensive","Expensive")</f>
        <v>Expensive</v>
      </c>
      <c r="S9909" s="4">
        <f>WEEKDAY('Transaction Data'!$A9909)</f>
        <v>6</v>
      </c>
      <c r="T9909" s="2" t="str">
        <f>IF(WEEKDAY('Transaction Data'!$A9909,2)&lt;6,"Weekday","Weekend")</f>
        <v>Weekday</v>
      </c>
    </row>
    <row r="9910" ht="15.75" customHeight="1">
      <c r="A9910" s="1">
        <v>45320.0</v>
      </c>
      <c r="B9910" s="2" t="s">
        <v>9034</v>
      </c>
      <c r="C9910" s="2" t="s">
        <v>72</v>
      </c>
      <c r="D9910" s="1">
        <v>37050.0</v>
      </c>
      <c r="E9910" s="2" t="s">
        <v>27</v>
      </c>
      <c r="F9910" s="2">
        <v>139.0</v>
      </c>
      <c r="G9910" s="2" t="s">
        <v>44</v>
      </c>
      <c r="H9910" s="2" t="s">
        <v>24</v>
      </c>
      <c r="I9910" s="2" t="s">
        <v>25</v>
      </c>
      <c r="J9910" s="2" t="str">
        <f t="array" ref="J9910">XLOOKUP('Transaction Data'!$G9910,Product_Code,Biscuit_Brand)</f>
        <v>Butter Crunch</v>
      </c>
      <c r="K9910" s="2">
        <f t="array" ref="K9910">XLOOKUP('Transaction Data'!$G9910,Product_Code,Cost)</f>
        <v>10</v>
      </c>
      <c r="L9910" s="2">
        <f t="array" ref="L9910">XLOOKUP('Transaction Data'!$G9910,Product_Code,Unit_Price)</f>
        <v>11</v>
      </c>
      <c r="M9910" s="3">
        <f>'Transaction Data'!$F9910*'Transaction Data'!$K9910</f>
        <v>1390</v>
      </c>
      <c r="N9910" s="3">
        <f>'Transaction Data'!$F9910*'Transaction Data'!$L9910</f>
        <v>1529</v>
      </c>
      <c r="O9910" s="3">
        <f>'Transaction Data'!$N9910-'Transaction Data'!$M9910</f>
        <v>139</v>
      </c>
      <c r="P9910" s="2">
        <f>DATEDIF('Transaction Data'!$D9910,'Transaction Data'!$A9910,"y")</f>
        <v>22</v>
      </c>
      <c r="Q9910" s="2" t="str">
        <f>FLOOR('Transaction Data'!$P9910,15)&amp;"-"&amp;FLOOR('Transaction Data'!$P9910,15)+14</f>
        <v>15-29</v>
      </c>
      <c r="R9910" s="2" t="str">
        <f>IF('Transaction Data'!$L9910&lt;=10,"Less Expensive","Expensive")</f>
        <v>Expensive</v>
      </c>
      <c r="S9910" s="4">
        <f>WEEKDAY('Transaction Data'!$A9910)</f>
        <v>2</v>
      </c>
      <c r="T9910" s="2" t="str">
        <f>IF(WEEKDAY('Transaction Data'!$A9910,2)&lt;6,"Weekday","Weekend")</f>
        <v>Weekday</v>
      </c>
    </row>
    <row r="9911" ht="15.75" customHeight="1">
      <c r="A9911" s="1">
        <v>45389.0</v>
      </c>
      <c r="B9911" s="2" t="s">
        <v>9035</v>
      </c>
      <c r="C9911" s="2" t="s">
        <v>51</v>
      </c>
      <c r="D9911" s="1">
        <v>17408.0</v>
      </c>
      <c r="E9911" s="2" t="s">
        <v>27</v>
      </c>
      <c r="F9911" s="2">
        <v>328.0</v>
      </c>
      <c r="G9911" s="2" t="s">
        <v>55</v>
      </c>
      <c r="H9911" s="2" t="s">
        <v>42</v>
      </c>
      <c r="I9911" s="2" t="s">
        <v>25</v>
      </c>
      <c r="J9911" s="2" t="str">
        <f t="array" ref="J9911">XLOOKUP('Transaction Data'!$G9911,Product_Code,Biscuit_Brand)</f>
        <v>Vanilla Wafers</v>
      </c>
      <c r="K9911" s="2">
        <f t="array" ref="K9911">XLOOKUP('Transaction Data'!$G9911,Product_Code,Cost)</f>
        <v>18</v>
      </c>
      <c r="L9911" s="2">
        <f t="array" ref="L9911">XLOOKUP('Transaction Data'!$G9911,Product_Code,Unit_Price)</f>
        <v>36</v>
      </c>
      <c r="M9911" s="3">
        <f>'Transaction Data'!$F9911*'Transaction Data'!$K9911</f>
        <v>5904</v>
      </c>
      <c r="N9911" s="3">
        <f>'Transaction Data'!$F9911*'Transaction Data'!$L9911</f>
        <v>11808</v>
      </c>
      <c r="O9911" s="3">
        <f>'Transaction Data'!$N9911-'Transaction Data'!$M9911</f>
        <v>5904</v>
      </c>
      <c r="P9911" s="2">
        <f>DATEDIF('Transaction Data'!$D9911,'Transaction Data'!$A9911,"y")</f>
        <v>76</v>
      </c>
      <c r="Q9911" s="2" t="str">
        <f>FLOOR('Transaction Data'!$P9911,15)&amp;"-"&amp;FLOOR('Transaction Data'!$P9911,15)+14</f>
        <v>75-89</v>
      </c>
      <c r="R9911" s="2" t="str">
        <f>IF('Transaction Data'!$L9911&lt;=10,"Less Expensive","Expensive")</f>
        <v>Expensive</v>
      </c>
      <c r="S9911" s="4">
        <f>WEEKDAY('Transaction Data'!$A9911)</f>
        <v>1</v>
      </c>
      <c r="T9911" s="2" t="str">
        <f>IF(WEEKDAY('Transaction Data'!$A9911,2)&lt;6,"Weekday","Weekend")</f>
        <v>Weekend</v>
      </c>
    </row>
    <row r="9912" ht="15.75" customHeight="1">
      <c r="A9912" s="1">
        <v>45315.0</v>
      </c>
      <c r="B9912" s="2" t="s">
        <v>9036</v>
      </c>
      <c r="C9912" s="2" t="s">
        <v>51</v>
      </c>
      <c r="D9912" s="1">
        <v>38284.0</v>
      </c>
      <c r="E9912" s="2" t="s">
        <v>37</v>
      </c>
      <c r="F9912" s="2">
        <v>402.0</v>
      </c>
      <c r="G9912" s="2" t="s">
        <v>55</v>
      </c>
      <c r="H9912" s="2" t="s">
        <v>45</v>
      </c>
      <c r="I9912" s="2" t="s">
        <v>25</v>
      </c>
      <c r="J9912" s="2" t="str">
        <f t="array" ref="J9912">XLOOKUP('Transaction Data'!$G9912,Product_Code,Biscuit_Brand)</f>
        <v>Vanilla Wafers</v>
      </c>
      <c r="K9912" s="2">
        <f t="array" ref="K9912">XLOOKUP('Transaction Data'!$G9912,Product_Code,Cost)</f>
        <v>18</v>
      </c>
      <c r="L9912" s="2">
        <f t="array" ref="L9912">XLOOKUP('Transaction Data'!$G9912,Product_Code,Unit_Price)</f>
        <v>36</v>
      </c>
      <c r="M9912" s="3">
        <f>'Transaction Data'!$F9912*'Transaction Data'!$K9912</f>
        <v>7236</v>
      </c>
      <c r="N9912" s="3">
        <f>'Transaction Data'!$F9912*'Transaction Data'!$L9912</f>
        <v>14472</v>
      </c>
      <c r="O9912" s="3">
        <f>'Transaction Data'!$N9912-'Transaction Data'!$M9912</f>
        <v>7236</v>
      </c>
      <c r="P9912" s="2">
        <f>DATEDIF('Transaction Data'!$D9912,'Transaction Data'!$A9912,"y")</f>
        <v>19</v>
      </c>
      <c r="Q9912" s="2" t="str">
        <f>FLOOR('Transaction Data'!$P9912,15)&amp;"-"&amp;FLOOR('Transaction Data'!$P9912,15)+14</f>
        <v>15-29</v>
      </c>
      <c r="R9912" s="2" t="str">
        <f>IF('Transaction Data'!$L9912&lt;=10,"Less Expensive","Expensive")</f>
        <v>Expensive</v>
      </c>
      <c r="S9912" s="4">
        <f>WEEKDAY('Transaction Data'!$A9912)</f>
        <v>4</v>
      </c>
      <c r="T9912" s="2" t="str">
        <f>IF(WEEKDAY('Transaction Data'!$A9912,2)&lt;6,"Weekday","Weekend")</f>
        <v>Weekday</v>
      </c>
    </row>
    <row r="9913" ht="15.75" customHeight="1">
      <c r="A9913" s="1">
        <v>45314.0</v>
      </c>
      <c r="B9913" s="2" t="s">
        <v>9037</v>
      </c>
      <c r="C9913" s="2" t="s">
        <v>47</v>
      </c>
      <c r="D9913" s="1">
        <v>37329.0</v>
      </c>
      <c r="E9913" s="2" t="s">
        <v>27</v>
      </c>
      <c r="F9913" s="2">
        <v>27.0</v>
      </c>
      <c r="G9913" s="2" t="s">
        <v>60</v>
      </c>
      <c r="H9913" s="2" t="s">
        <v>24</v>
      </c>
      <c r="I9913" s="2" t="s">
        <v>25</v>
      </c>
      <c r="J9913" s="2" t="str">
        <f t="array" ref="J9913">XLOOKUP('Transaction Data'!$G9913,Product_Code,Biscuit_Brand)</f>
        <v>Peanut Butter Bites</v>
      </c>
      <c r="K9913" s="2">
        <f t="array" ref="K9913">XLOOKUP('Transaction Data'!$G9913,Product_Code,Cost)</f>
        <v>5</v>
      </c>
      <c r="L9913" s="2">
        <f t="array" ref="L9913">XLOOKUP('Transaction Data'!$G9913,Product_Code,Unit_Price)</f>
        <v>7</v>
      </c>
      <c r="M9913" s="3">
        <f>'Transaction Data'!$F9913*'Transaction Data'!$K9913</f>
        <v>135</v>
      </c>
      <c r="N9913" s="3">
        <f>'Transaction Data'!$F9913*'Transaction Data'!$L9913</f>
        <v>189</v>
      </c>
      <c r="O9913" s="3">
        <f>'Transaction Data'!$N9913-'Transaction Data'!$M9913</f>
        <v>54</v>
      </c>
      <c r="P9913" s="2">
        <f>DATEDIF('Transaction Data'!$D9913,'Transaction Data'!$A9913,"y")</f>
        <v>21</v>
      </c>
      <c r="Q9913" s="2" t="str">
        <f>FLOOR('Transaction Data'!$P9913,15)&amp;"-"&amp;FLOOR('Transaction Data'!$P9913,15)+14</f>
        <v>15-29</v>
      </c>
      <c r="R9913" s="2" t="str">
        <f>IF('Transaction Data'!$L9913&lt;=10,"Less Expensive","Expensive")</f>
        <v>Less Expensive</v>
      </c>
      <c r="S9913" s="4">
        <f>WEEKDAY('Transaction Data'!$A9913)</f>
        <v>3</v>
      </c>
      <c r="T9913" s="2" t="str">
        <f>IF(WEEKDAY('Transaction Data'!$A9913,2)&lt;6,"Weekday","Weekend")</f>
        <v>Weekday</v>
      </c>
    </row>
    <row r="9914" ht="15.75" customHeight="1">
      <c r="A9914" s="1">
        <v>45399.0</v>
      </c>
      <c r="B9914" s="2" t="s">
        <v>9038</v>
      </c>
      <c r="C9914" s="2" t="s">
        <v>69</v>
      </c>
      <c r="D9914" s="1">
        <v>21787.0</v>
      </c>
      <c r="E9914" s="2" t="s">
        <v>22</v>
      </c>
      <c r="F9914" s="2">
        <v>41.0</v>
      </c>
      <c r="G9914" s="2" t="s">
        <v>44</v>
      </c>
      <c r="H9914" s="2" t="s">
        <v>29</v>
      </c>
      <c r="I9914" s="2" t="s">
        <v>25</v>
      </c>
      <c r="J9914" s="2" t="str">
        <f t="array" ref="J9914">XLOOKUP('Transaction Data'!$G9914,Product_Code,Biscuit_Brand)</f>
        <v>Butter Crunch</v>
      </c>
      <c r="K9914" s="2">
        <f t="array" ref="K9914">XLOOKUP('Transaction Data'!$G9914,Product_Code,Cost)</f>
        <v>10</v>
      </c>
      <c r="L9914" s="2">
        <f t="array" ref="L9914">XLOOKUP('Transaction Data'!$G9914,Product_Code,Unit_Price)</f>
        <v>11</v>
      </c>
      <c r="M9914" s="3">
        <f>'Transaction Data'!$F9914*'Transaction Data'!$K9914</f>
        <v>410</v>
      </c>
      <c r="N9914" s="3">
        <f>'Transaction Data'!$F9914*'Transaction Data'!$L9914</f>
        <v>451</v>
      </c>
      <c r="O9914" s="3">
        <f>'Transaction Data'!$N9914-'Transaction Data'!$M9914</f>
        <v>41</v>
      </c>
      <c r="P9914" s="2">
        <f>DATEDIF('Transaction Data'!$D9914,'Transaction Data'!$A9914,"y")</f>
        <v>64</v>
      </c>
      <c r="Q9914" s="2" t="str">
        <f>FLOOR('Transaction Data'!$P9914,15)&amp;"-"&amp;FLOOR('Transaction Data'!$P9914,15)+14</f>
        <v>60-74</v>
      </c>
      <c r="R9914" s="2" t="str">
        <f>IF('Transaction Data'!$L9914&lt;=10,"Less Expensive","Expensive")</f>
        <v>Expensive</v>
      </c>
      <c r="S9914" s="4">
        <f>WEEKDAY('Transaction Data'!$A9914)</f>
        <v>4</v>
      </c>
      <c r="T9914" s="2" t="str">
        <f>IF(WEEKDAY('Transaction Data'!$A9914,2)&lt;6,"Weekday","Weekend")</f>
        <v>Weekday</v>
      </c>
    </row>
    <row r="9915" ht="15.75" customHeight="1">
      <c r="A9915" s="1">
        <v>45486.0</v>
      </c>
      <c r="B9915" s="2" t="s">
        <v>9039</v>
      </c>
      <c r="C9915" s="2" t="s">
        <v>21</v>
      </c>
      <c r="D9915" s="1">
        <v>27525.0</v>
      </c>
      <c r="E9915" s="2" t="s">
        <v>63</v>
      </c>
      <c r="F9915" s="2">
        <v>365.0</v>
      </c>
      <c r="G9915" s="2" t="s">
        <v>55</v>
      </c>
      <c r="H9915" s="2" t="s">
        <v>29</v>
      </c>
      <c r="I9915" s="2" t="s">
        <v>25</v>
      </c>
      <c r="J9915" s="2" t="str">
        <f t="array" ref="J9915">XLOOKUP('Transaction Data'!$G9915,Product_Code,Biscuit_Brand)</f>
        <v>Vanilla Wafers</v>
      </c>
      <c r="K9915" s="2">
        <f t="array" ref="K9915">XLOOKUP('Transaction Data'!$G9915,Product_Code,Cost)</f>
        <v>18</v>
      </c>
      <c r="L9915" s="2">
        <f t="array" ref="L9915">XLOOKUP('Transaction Data'!$G9915,Product_Code,Unit_Price)</f>
        <v>36</v>
      </c>
      <c r="M9915" s="3">
        <f>'Transaction Data'!$F9915*'Transaction Data'!$K9915</f>
        <v>6570</v>
      </c>
      <c r="N9915" s="3">
        <f>'Transaction Data'!$F9915*'Transaction Data'!$L9915</f>
        <v>13140</v>
      </c>
      <c r="O9915" s="3">
        <f>'Transaction Data'!$N9915-'Transaction Data'!$M9915</f>
        <v>6570</v>
      </c>
      <c r="P9915" s="2">
        <f>DATEDIF('Transaction Data'!$D9915,'Transaction Data'!$A9915,"y")</f>
        <v>49</v>
      </c>
      <c r="Q9915" s="2" t="str">
        <f>FLOOR('Transaction Data'!$P9915,15)&amp;"-"&amp;FLOOR('Transaction Data'!$P9915,15)+14</f>
        <v>45-59</v>
      </c>
      <c r="R9915" s="2" t="str">
        <f>IF('Transaction Data'!$L9915&lt;=10,"Less Expensive","Expensive")</f>
        <v>Expensive</v>
      </c>
      <c r="S9915" s="4">
        <f>WEEKDAY('Transaction Data'!$A9915)</f>
        <v>7</v>
      </c>
      <c r="T9915" s="2" t="str">
        <f>IF(WEEKDAY('Transaction Data'!$A9915,2)&lt;6,"Weekday","Weekend")</f>
        <v>Weekend</v>
      </c>
    </row>
    <row r="9916" ht="15.75" customHeight="1">
      <c r="A9916" s="1">
        <v>45459.0</v>
      </c>
      <c r="B9916" s="2" t="s">
        <v>9040</v>
      </c>
      <c r="C9916" s="2" t="s">
        <v>69</v>
      </c>
      <c r="D9916" s="1">
        <v>35861.0</v>
      </c>
      <c r="E9916" s="2" t="s">
        <v>63</v>
      </c>
      <c r="F9916" s="2">
        <v>262.0</v>
      </c>
      <c r="G9916" s="2" t="s">
        <v>61</v>
      </c>
      <c r="H9916" s="2" t="s">
        <v>34</v>
      </c>
      <c r="I9916" s="2" t="s">
        <v>25</v>
      </c>
      <c r="J9916" s="2" t="str">
        <f t="array" ref="J9916">XLOOKUP('Transaction Data'!$G9916,Product_Code,Biscuit_Brand)</f>
        <v>Choco Delight</v>
      </c>
      <c r="K9916" s="2">
        <f t="array" ref="K9916">XLOOKUP('Transaction Data'!$G9916,Product_Code,Cost)</f>
        <v>3</v>
      </c>
      <c r="L9916" s="2">
        <f t="array" ref="L9916">XLOOKUP('Transaction Data'!$G9916,Product_Code,Unit_Price)</f>
        <v>5</v>
      </c>
      <c r="M9916" s="3">
        <f>'Transaction Data'!$F9916*'Transaction Data'!$K9916</f>
        <v>786</v>
      </c>
      <c r="N9916" s="3">
        <f>'Transaction Data'!$F9916*'Transaction Data'!$L9916</f>
        <v>1310</v>
      </c>
      <c r="O9916" s="3">
        <f>'Transaction Data'!$N9916-'Transaction Data'!$M9916</f>
        <v>524</v>
      </c>
      <c r="P9916" s="2">
        <f>DATEDIF('Transaction Data'!$D9916,'Transaction Data'!$A9916,"y")</f>
        <v>26</v>
      </c>
      <c r="Q9916" s="2" t="str">
        <f>FLOOR('Transaction Data'!$P9916,15)&amp;"-"&amp;FLOOR('Transaction Data'!$P9916,15)+14</f>
        <v>15-29</v>
      </c>
      <c r="R9916" s="2" t="str">
        <f>IF('Transaction Data'!$L9916&lt;=10,"Less Expensive","Expensive")</f>
        <v>Less Expensive</v>
      </c>
      <c r="S9916" s="4">
        <f>WEEKDAY('Transaction Data'!$A9916)</f>
        <v>1</v>
      </c>
      <c r="T9916" s="2" t="str">
        <f>IF(WEEKDAY('Transaction Data'!$A9916,2)&lt;6,"Weekday","Weekend")</f>
        <v>Weekend</v>
      </c>
    </row>
    <row r="9917" ht="15.75" customHeight="1">
      <c r="A9917" s="1">
        <v>45295.0</v>
      </c>
      <c r="B9917" s="2" t="s">
        <v>9041</v>
      </c>
      <c r="C9917" s="2" t="s">
        <v>69</v>
      </c>
      <c r="D9917" s="1">
        <v>19728.0</v>
      </c>
      <c r="E9917" s="2" t="s">
        <v>22</v>
      </c>
      <c r="F9917" s="2">
        <v>225.0</v>
      </c>
      <c r="G9917" s="2" t="s">
        <v>28</v>
      </c>
      <c r="H9917" s="2" t="s">
        <v>24</v>
      </c>
      <c r="I9917" s="2" t="s">
        <v>25</v>
      </c>
      <c r="J9917" s="2" t="str">
        <f t="array" ref="J9917">XLOOKUP('Transaction Data'!$G9917,Product_Code,Biscuit_Brand)</f>
        <v>Shortbread</v>
      </c>
      <c r="K9917" s="2">
        <f t="array" ref="K9917">XLOOKUP('Transaction Data'!$G9917,Product_Code,Cost)</f>
        <v>10</v>
      </c>
      <c r="L9917" s="2">
        <f t="array" ref="L9917">XLOOKUP('Transaction Data'!$G9917,Product_Code,Unit_Price)</f>
        <v>45</v>
      </c>
      <c r="M9917" s="3">
        <f>'Transaction Data'!$F9917*'Transaction Data'!$K9917</f>
        <v>2250</v>
      </c>
      <c r="N9917" s="3">
        <f>'Transaction Data'!$F9917*'Transaction Data'!$L9917</f>
        <v>10125</v>
      </c>
      <c r="O9917" s="3">
        <f>'Transaction Data'!$N9917-'Transaction Data'!$M9917</f>
        <v>7875</v>
      </c>
      <c r="P9917" s="2">
        <f>DATEDIF('Transaction Data'!$D9917,'Transaction Data'!$A9917,"y")</f>
        <v>70</v>
      </c>
      <c r="Q9917" s="2" t="str">
        <f>FLOOR('Transaction Data'!$P9917,15)&amp;"-"&amp;FLOOR('Transaction Data'!$P9917,15)+14</f>
        <v>60-74</v>
      </c>
      <c r="R9917" s="2" t="str">
        <f>IF('Transaction Data'!$L9917&lt;=10,"Less Expensive","Expensive")</f>
        <v>Expensive</v>
      </c>
      <c r="S9917" s="4">
        <f>WEEKDAY('Transaction Data'!$A9917)</f>
        <v>5</v>
      </c>
      <c r="T9917" s="2" t="str">
        <f>IF(WEEKDAY('Transaction Data'!$A9917,2)&lt;6,"Weekday","Weekend")</f>
        <v>Weekday</v>
      </c>
    </row>
    <row r="9918" ht="15.75" customHeight="1">
      <c r="A9918" s="1">
        <v>45342.0</v>
      </c>
      <c r="B9918" s="2" t="s">
        <v>9042</v>
      </c>
      <c r="C9918" s="2" t="s">
        <v>21</v>
      </c>
      <c r="D9918" s="1">
        <v>23920.0</v>
      </c>
      <c r="E9918" s="2" t="s">
        <v>27</v>
      </c>
      <c r="F9918" s="2">
        <v>305.0</v>
      </c>
      <c r="G9918" s="2" t="s">
        <v>57</v>
      </c>
      <c r="H9918" s="2" t="s">
        <v>42</v>
      </c>
      <c r="I9918" s="2" t="s">
        <v>25</v>
      </c>
      <c r="J9918" s="2" t="str">
        <f t="array" ref="J9918">XLOOKUP('Transaction Data'!$G9918,Product_Code,Biscuit_Brand)</f>
        <v>Oatmeal Cookies</v>
      </c>
      <c r="K9918" s="2">
        <f t="array" ref="K9918">XLOOKUP('Transaction Data'!$G9918,Product_Code,Cost)</f>
        <v>19</v>
      </c>
      <c r="L9918" s="2">
        <f t="array" ref="L9918">XLOOKUP('Transaction Data'!$G9918,Product_Code,Unit_Price)</f>
        <v>23</v>
      </c>
      <c r="M9918" s="3">
        <f>'Transaction Data'!$F9918*'Transaction Data'!$K9918</f>
        <v>5795</v>
      </c>
      <c r="N9918" s="3">
        <f>'Transaction Data'!$F9918*'Transaction Data'!$L9918</f>
        <v>7015</v>
      </c>
      <c r="O9918" s="3">
        <f>'Transaction Data'!$N9918-'Transaction Data'!$M9918</f>
        <v>1220</v>
      </c>
      <c r="P9918" s="2">
        <f>DATEDIF('Transaction Data'!$D9918,'Transaction Data'!$A9918,"y")</f>
        <v>58</v>
      </c>
      <c r="Q9918" s="2" t="str">
        <f>FLOOR('Transaction Data'!$P9918,15)&amp;"-"&amp;FLOOR('Transaction Data'!$P9918,15)+14</f>
        <v>45-59</v>
      </c>
      <c r="R9918" s="2" t="str">
        <f>IF('Transaction Data'!$L9918&lt;=10,"Less Expensive","Expensive")</f>
        <v>Expensive</v>
      </c>
      <c r="S9918" s="4">
        <f>WEEKDAY('Transaction Data'!$A9918)</f>
        <v>3</v>
      </c>
      <c r="T9918" s="2" t="str">
        <f>IF(WEEKDAY('Transaction Data'!$A9918,2)&lt;6,"Weekday","Weekend")</f>
        <v>Weekday</v>
      </c>
    </row>
    <row r="9919" ht="15.75" customHeight="1">
      <c r="A9919" s="1">
        <v>45335.0</v>
      </c>
      <c r="B9919" s="2" t="s">
        <v>9043</v>
      </c>
      <c r="C9919" s="2" t="s">
        <v>21</v>
      </c>
      <c r="D9919" s="1">
        <v>34763.0</v>
      </c>
      <c r="E9919" s="2" t="s">
        <v>22</v>
      </c>
      <c r="F9919" s="2">
        <v>178.0</v>
      </c>
      <c r="G9919" s="2" t="s">
        <v>60</v>
      </c>
      <c r="H9919" s="2" t="s">
        <v>45</v>
      </c>
      <c r="I9919" s="2" t="s">
        <v>25</v>
      </c>
      <c r="J9919" s="2" t="str">
        <f t="array" ref="J9919">XLOOKUP('Transaction Data'!$G9919,Product_Code,Biscuit_Brand)</f>
        <v>Peanut Butter Bites</v>
      </c>
      <c r="K9919" s="2">
        <f t="array" ref="K9919">XLOOKUP('Transaction Data'!$G9919,Product_Code,Cost)</f>
        <v>5</v>
      </c>
      <c r="L9919" s="2">
        <f t="array" ref="L9919">XLOOKUP('Transaction Data'!$G9919,Product_Code,Unit_Price)</f>
        <v>7</v>
      </c>
      <c r="M9919" s="3">
        <f>'Transaction Data'!$F9919*'Transaction Data'!$K9919</f>
        <v>890</v>
      </c>
      <c r="N9919" s="3">
        <f>'Transaction Data'!$F9919*'Transaction Data'!$L9919</f>
        <v>1246</v>
      </c>
      <c r="O9919" s="3">
        <f>'Transaction Data'!$N9919-'Transaction Data'!$M9919</f>
        <v>356</v>
      </c>
      <c r="P9919" s="2">
        <f>DATEDIF('Transaction Data'!$D9919,'Transaction Data'!$A9919,"y")</f>
        <v>28</v>
      </c>
      <c r="Q9919" s="2" t="str">
        <f>FLOOR('Transaction Data'!$P9919,15)&amp;"-"&amp;FLOOR('Transaction Data'!$P9919,15)+14</f>
        <v>15-29</v>
      </c>
      <c r="R9919" s="2" t="str">
        <f>IF('Transaction Data'!$L9919&lt;=10,"Less Expensive","Expensive")</f>
        <v>Less Expensive</v>
      </c>
      <c r="S9919" s="4">
        <f>WEEKDAY('Transaction Data'!$A9919)</f>
        <v>3</v>
      </c>
      <c r="T9919" s="2" t="str">
        <f>IF(WEEKDAY('Transaction Data'!$A9919,2)&lt;6,"Weekday","Weekend")</f>
        <v>Weekday</v>
      </c>
    </row>
    <row r="9920" ht="15.75" customHeight="1">
      <c r="A9920" s="1">
        <v>45359.0</v>
      </c>
      <c r="B9920" s="2" t="s">
        <v>9044</v>
      </c>
      <c r="C9920" s="2" t="s">
        <v>41</v>
      </c>
      <c r="D9920" s="1">
        <v>26127.0</v>
      </c>
      <c r="E9920" s="2" t="s">
        <v>37</v>
      </c>
      <c r="F9920" s="2">
        <v>36.0</v>
      </c>
      <c r="G9920" s="2" t="s">
        <v>38</v>
      </c>
      <c r="H9920" s="2" t="s">
        <v>24</v>
      </c>
      <c r="I9920" s="2" t="s">
        <v>30</v>
      </c>
      <c r="J9920" s="2" t="str">
        <f t="array" ref="J9920">XLOOKUP('Transaction Data'!$G9920,Product_Code,Biscuit_Brand)</f>
        <v>Ginger Snaps</v>
      </c>
      <c r="K9920" s="2">
        <f t="array" ref="K9920">XLOOKUP('Transaction Data'!$G9920,Product_Code,Cost)</f>
        <v>14</v>
      </c>
      <c r="L9920" s="2">
        <f t="array" ref="L9920">XLOOKUP('Transaction Data'!$G9920,Product_Code,Unit_Price)</f>
        <v>28</v>
      </c>
      <c r="M9920" s="3">
        <f>'Transaction Data'!$F9920*'Transaction Data'!$K9920</f>
        <v>504</v>
      </c>
      <c r="N9920" s="3">
        <f>'Transaction Data'!$F9920*'Transaction Data'!$L9920</f>
        <v>1008</v>
      </c>
      <c r="O9920" s="3">
        <f>'Transaction Data'!$N9920-'Transaction Data'!$M9920</f>
        <v>504</v>
      </c>
      <c r="P9920" s="2">
        <f>DATEDIF('Transaction Data'!$D9920,'Transaction Data'!$A9920,"y")</f>
        <v>52</v>
      </c>
      <c r="Q9920" s="2" t="str">
        <f>FLOOR('Transaction Data'!$P9920,15)&amp;"-"&amp;FLOOR('Transaction Data'!$P9920,15)+14</f>
        <v>45-59</v>
      </c>
      <c r="R9920" s="2" t="str">
        <f>IF('Transaction Data'!$L9920&lt;=10,"Less Expensive","Expensive")</f>
        <v>Expensive</v>
      </c>
      <c r="S9920" s="4">
        <f>WEEKDAY('Transaction Data'!$A9920)</f>
        <v>6</v>
      </c>
      <c r="T9920" s="2" t="str">
        <f>IF(WEEKDAY('Transaction Data'!$A9920,2)&lt;6,"Weekday","Weekend")</f>
        <v>Weekday</v>
      </c>
    </row>
    <row r="9921" ht="15.75" customHeight="1">
      <c r="A9921" s="1">
        <v>45421.0</v>
      </c>
      <c r="B9921" s="2" t="s">
        <v>9045</v>
      </c>
      <c r="C9921" s="2" t="s">
        <v>21</v>
      </c>
      <c r="D9921" s="1">
        <v>20021.0</v>
      </c>
      <c r="E9921" s="2" t="s">
        <v>63</v>
      </c>
      <c r="F9921" s="2">
        <v>300.0</v>
      </c>
      <c r="G9921" s="2" t="s">
        <v>38</v>
      </c>
      <c r="H9921" s="2" t="s">
        <v>29</v>
      </c>
      <c r="I9921" s="2" t="s">
        <v>30</v>
      </c>
      <c r="J9921" s="2" t="str">
        <f t="array" ref="J9921">XLOOKUP('Transaction Data'!$G9921,Product_Code,Biscuit_Brand)</f>
        <v>Ginger Snaps</v>
      </c>
      <c r="K9921" s="2">
        <f t="array" ref="K9921">XLOOKUP('Transaction Data'!$G9921,Product_Code,Cost)</f>
        <v>14</v>
      </c>
      <c r="L9921" s="2">
        <f t="array" ref="L9921">XLOOKUP('Transaction Data'!$G9921,Product_Code,Unit_Price)</f>
        <v>28</v>
      </c>
      <c r="M9921" s="3">
        <f>'Transaction Data'!$F9921*'Transaction Data'!$K9921</f>
        <v>4200</v>
      </c>
      <c r="N9921" s="3">
        <f>'Transaction Data'!$F9921*'Transaction Data'!$L9921</f>
        <v>8400</v>
      </c>
      <c r="O9921" s="3">
        <f>'Transaction Data'!$N9921-'Transaction Data'!$M9921</f>
        <v>4200</v>
      </c>
      <c r="P9921" s="2">
        <f>DATEDIF('Transaction Data'!$D9921,'Transaction Data'!$A9921,"y")</f>
        <v>69</v>
      </c>
      <c r="Q9921" s="2" t="str">
        <f>FLOOR('Transaction Data'!$P9921,15)&amp;"-"&amp;FLOOR('Transaction Data'!$P9921,15)+14</f>
        <v>60-74</v>
      </c>
      <c r="R9921" s="2" t="str">
        <f>IF('Transaction Data'!$L9921&lt;=10,"Less Expensive","Expensive")</f>
        <v>Expensive</v>
      </c>
      <c r="S9921" s="4">
        <f>WEEKDAY('Transaction Data'!$A9921)</f>
        <v>5</v>
      </c>
      <c r="T9921" s="2" t="str">
        <f>IF(WEEKDAY('Transaction Data'!$A9921,2)&lt;6,"Weekday","Weekend")</f>
        <v>Weekday</v>
      </c>
    </row>
    <row r="9922" ht="15.75" customHeight="1">
      <c r="A9922" s="1">
        <v>45503.0</v>
      </c>
      <c r="B9922" s="2" t="s">
        <v>9046</v>
      </c>
      <c r="C9922" s="2" t="s">
        <v>69</v>
      </c>
      <c r="D9922" s="1">
        <v>34175.0</v>
      </c>
      <c r="E9922" s="2" t="s">
        <v>27</v>
      </c>
      <c r="F9922" s="2">
        <v>224.0</v>
      </c>
      <c r="G9922" s="2" t="s">
        <v>38</v>
      </c>
      <c r="H9922" s="2" t="s">
        <v>29</v>
      </c>
      <c r="I9922" s="2" t="s">
        <v>25</v>
      </c>
      <c r="J9922" s="2" t="str">
        <f t="array" ref="J9922">XLOOKUP('Transaction Data'!$G9922,Product_Code,Biscuit_Brand)</f>
        <v>Ginger Snaps</v>
      </c>
      <c r="K9922" s="2">
        <f t="array" ref="K9922">XLOOKUP('Transaction Data'!$G9922,Product_Code,Cost)</f>
        <v>14</v>
      </c>
      <c r="L9922" s="2">
        <f t="array" ref="L9922">XLOOKUP('Transaction Data'!$G9922,Product_Code,Unit_Price)</f>
        <v>28</v>
      </c>
      <c r="M9922" s="3">
        <f>'Transaction Data'!$F9922*'Transaction Data'!$K9922</f>
        <v>3136</v>
      </c>
      <c r="N9922" s="3">
        <f>'Transaction Data'!$F9922*'Transaction Data'!$L9922</f>
        <v>6272</v>
      </c>
      <c r="O9922" s="3">
        <f>'Transaction Data'!$N9922-'Transaction Data'!$M9922</f>
        <v>3136</v>
      </c>
      <c r="P9922" s="2">
        <f>DATEDIF('Transaction Data'!$D9922,'Transaction Data'!$A9922,"y")</f>
        <v>31</v>
      </c>
      <c r="Q9922" s="2" t="str">
        <f>FLOOR('Transaction Data'!$P9922,15)&amp;"-"&amp;FLOOR('Transaction Data'!$P9922,15)+14</f>
        <v>30-44</v>
      </c>
      <c r="R9922" s="2" t="str">
        <f>IF('Transaction Data'!$L9922&lt;=10,"Less Expensive","Expensive")</f>
        <v>Expensive</v>
      </c>
      <c r="S9922" s="4">
        <f>WEEKDAY('Transaction Data'!$A9922)</f>
        <v>3</v>
      </c>
      <c r="T9922" s="2" t="str">
        <f>IF(WEEKDAY('Transaction Data'!$A9922,2)&lt;6,"Weekday","Weekend")</f>
        <v>Weekday</v>
      </c>
    </row>
    <row r="9923" ht="15.75" customHeight="1">
      <c r="A9923" s="1">
        <v>45344.0</v>
      </c>
      <c r="B9923" s="2" t="s">
        <v>9047</v>
      </c>
      <c r="C9923" s="2" t="s">
        <v>54</v>
      </c>
      <c r="D9923" s="1">
        <v>38451.0</v>
      </c>
      <c r="E9923" s="2" t="s">
        <v>22</v>
      </c>
      <c r="F9923" s="2">
        <v>58.0</v>
      </c>
      <c r="G9923" s="2" t="s">
        <v>55</v>
      </c>
      <c r="H9923" s="2" t="s">
        <v>34</v>
      </c>
      <c r="I9923" s="2" t="s">
        <v>30</v>
      </c>
      <c r="J9923" s="2" t="str">
        <f t="array" ref="J9923">XLOOKUP('Transaction Data'!$G9923,Product_Code,Biscuit_Brand)</f>
        <v>Vanilla Wafers</v>
      </c>
      <c r="K9923" s="2">
        <f t="array" ref="K9923">XLOOKUP('Transaction Data'!$G9923,Product_Code,Cost)</f>
        <v>18</v>
      </c>
      <c r="L9923" s="2">
        <f t="array" ref="L9923">XLOOKUP('Transaction Data'!$G9923,Product_Code,Unit_Price)</f>
        <v>36</v>
      </c>
      <c r="M9923" s="3">
        <f>'Transaction Data'!$F9923*'Transaction Data'!$K9923</f>
        <v>1044</v>
      </c>
      <c r="N9923" s="3">
        <f>'Transaction Data'!$F9923*'Transaction Data'!$L9923</f>
        <v>2088</v>
      </c>
      <c r="O9923" s="3">
        <f>'Transaction Data'!$N9923-'Transaction Data'!$M9923</f>
        <v>1044</v>
      </c>
      <c r="P9923" s="2">
        <f>DATEDIF('Transaction Data'!$D9923,'Transaction Data'!$A9923,"y")</f>
        <v>18</v>
      </c>
      <c r="Q9923" s="2" t="str">
        <f>FLOOR('Transaction Data'!$P9923,15)&amp;"-"&amp;FLOOR('Transaction Data'!$P9923,15)+14</f>
        <v>15-29</v>
      </c>
      <c r="R9923" s="2" t="str">
        <f>IF('Transaction Data'!$L9923&lt;=10,"Less Expensive","Expensive")</f>
        <v>Expensive</v>
      </c>
      <c r="S9923" s="4">
        <f>WEEKDAY('Transaction Data'!$A9923)</f>
        <v>5</v>
      </c>
      <c r="T9923" s="2" t="str">
        <f>IF(WEEKDAY('Transaction Data'!$A9923,2)&lt;6,"Weekday","Weekend")</f>
        <v>Weekday</v>
      </c>
    </row>
    <row r="9924" ht="15.75" customHeight="1">
      <c r="A9924" s="1">
        <v>45472.0</v>
      </c>
      <c r="B9924" s="2" t="s">
        <v>9048</v>
      </c>
      <c r="C9924" s="2" t="s">
        <v>32</v>
      </c>
      <c r="D9924" s="1">
        <v>25228.0</v>
      </c>
      <c r="E9924" s="2" t="s">
        <v>37</v>
      </c>
      <c r="F9924" s="2">
        <v>272.0</v>
      </c>
      <c r="G9924" s="2" t="s">
        <v>48</v>
      </c>
      <c r="H9924" s="2" t="s">
        <v>24</v>
      </c>
      <c r="I9924" s="2" t="s">
        <v>30</v>
      </c>
      <c r="J9924" s="2" t="str">
        <f t="array" ref="J9924">XLOOKUP('Transaction Data'!$G9924,Product_Code,Biscuit_Brand)</f>
        <v>Lemon Crisps</v>
      </c>
      <c r="K9924" s="2">
        <f t="array" ref="K9924">XLOOKUP('Transaction Data'!$G9924,Product_Code,Cost)</f>
        <v>7</v>
      </c>
      <c r="L9924" s="2">
        <f t="array" ref="L9924">XLOOKUP('Transaction Data'!$G9924,Product_Code,Unit_Price)</f>
        <v>9</v>
      </c>
      <c r="M9924" s="3">
        <f>'Transaction Data'!$F9924*'Transaction Data'!$K9924</f>
        <v>1904</v>
      </c>
      <c r="N9924" s="3">
        <f>'Transaction Data'!$F9924*'Transaction Data'!$L9924</f>
        <v>2448</v>
      </c>
      <c r="O9924" s="3">
        <f>'Transaction Data'!$N9924-'Transaction Data'!$M9924</f>
        <v>544</v>
      </c>
      <c r="P9924" s="2">
        <f>DATEDIF('Transaction Data'!$D9924,'Transaction Data'!$A9924,"y")</f>
        <v>55</v>
      </c>
      <c r="Q9924" s="2" t="str">
        <f>FLOOR('Transaction Data'!$P9924,15)&amp;"-"&amp;FLOOR('Transaction Data'!$P9924,15)+14</f>
        <v>45-59</v>
      </c>
      <c r="R9924" s="2" t="str">
        <f>IF('Transaction Data'!$L9924&lt;=10,"Less Expensive","Expensive")</f>
        <v>Less Expensive</v>
      </c>
      <c r="S9924" s="4">
        <f>WEEKDAY('Transaction Data'!$A9924)</f>
        <v>7</v>
      </c>
      <c r="T9924" s="2" t="str">
        <f>IF(WEEKDAY('Transaction Data'!$A9924,2)&lt;6,"Weekday","Weekend")</f>
        <v>Weekend</v>
      </c>
    </row>
    <row r="9925" ht="15.75" customHeight="1">
      <c r="A9925" s="1">
        <v>45445.0</v>
      </c>
      <c r="B9925" s="2" t="s">
        <v>3181</v>
      </c>
      <c r="C9925" s="2" t="s">
        <v>78</v>
      </c>
      <c r="D9925" s="1">
        <v>25426.0</v>
      </c>
      <c r="E9925" s="2" t="s">
        <v>22</v>
      </c>
      <c r="F9925" s="2">
        <v>71.0</v>
      </c>
      <c r="G9925" s="2" t="s">
        <v>61</v>
      </c>
      <c r="H9925" s="2" t="s">
        <v>42</v>
      </c>
      <c r="I9925" s="2" t="s">
        <v>25</v>
      </c>
      <c r="J9925" s="2" t="str">
        <f t="array" ref="J9925">XLOOKUP('Transaction Data'!$G9925,Product_Code,Biscuit_Brand)</f>
        <v>Choco Delight</v>
      </c>
      <c r="K9925" s="2">
        <f t="array" ref="K9925">XLOOKUP('Transaction Data'!$G9925,Product_Code,Cost)</f>
        <v>3</v>
      </c>
      <c r="L9925" s="2">
        <f t="array" ref="L9925">XLOOKUP('Transaction Data'!$G9925,Product_Code,Unit_Price)</f>
        <v>5</v>
      </c>
      <c r="M9925" s="3">
        <f>'Transaction Data'!$F9925*'Transaction Data'!$K9925</f>
        <v>213</v>
      </c>
      <c r="N9925" s="3">
        <f>'Transaction Data'!$F9925*'Transaction Data'!$L9925</f>
        <v>355</v>
      </c>
      <c r="O9925" s="3">
        <f>'Transaction Data'!$N9925-'Transaction Data'!$M9925</f>
        <v>142</v>
      </c>
      <c r="P9925" s="2">
        <f>DATEDIF('Transaction Data'!$D9925,'Transaction Data'!$A9925,"y")</f>
        <v>54</v>
      </c>
      <c r="Q9925" s="2" t="str">
        <f>FLOOR('Transaction Data'!$P9925,15)&amp;"-"&amp;FLOOR('Transaction Data'!$P9925,15)+14</f>
        <v>45-59</v>
      </c>
      <c r="R9925" s="2" t="str">
        <f>IF('Transaction Data'!$L9925&lt;=10,"Less Expensive","Expensive")</f>
        <v>Less Expensive</v>
      </c>
      <c r="S9925" s="4">
        <f>WEEKDAY('Transaction Data'!$A9925)</f>
        <v>1</v>
      </c>
      <c r="T9925" s="2" t="str">
        <f>IF(WEEKDAY('Transaction Data'!$A9925,2)&lt;6,"Weekday","Weekend")</f>
        <v>Weekend</v>
      </c>
    </row>
    <row r="9926" ht="15.75" customHeight="1">
      <c r="A9926" s="1">
        <v>45404.0</v>
      </c>
      <c r="B9926" s="2" t="s">
        <v>9049</v>
      </c>
      <c r="C9926" s="2" t="s">
        <v>54</v>
      </c>
      <c r="D9926" s="1">
        <v>32167.0</v>
      </c>
      <c r="E9926" s="2" t="s">
        <v>22</v>
      </c>
      <c r="F9926" s="2">
        <v>410.0</v>
      </c>
      <c r="G9926" s="2" t="s">
        <v>48</v>
      </c>
      <c r="H9926" s="2" t="s">
        <v>45</v>
      </c>
      <c r="I9926" s="2" t="s">
        <v>30</v>
      </c>
      <c r="J9926" s="2" t="str">
        <f t="array" ref="J9926">XLOOKUP('Transaction Data'!$G9926,Product_Code,Biscuit_Brand)</f>
        <v>Lemon Crisps</v>
      </c>
      <c r="K9926" s="2">
        <f t="array" ref="K9926">XLOOKUP('Transaction Data'!$G9926,Product_Code,Cost)</f>
        <v>7</v>
      </c>
      <c r="L9926" s="2">
        <f t="array" ref="L9926">XLOOKUP('Transaction Data'!$G9926,Product_Code,Unit_Price)</f>
        <v>9</v>
      </c>
      <c r="M9926" s="3">
        <f>'Transaction Data'!$F9926*'Transaction Data'!$K9926</f>
        <v>2870</v>
      </c>
      <c r="N9926" s="3">
        <f>'Transaction Data'!$F9926*'Transaction Data'!$L9926</f>
        <v>3690</v>
      </c>
      <c r="O9926" s="3">
        <f>'Transaction Data'!$N9926-'Transaction Data'!$M9926</f>
        <v>820</v>
      </c>
      <c r="P9926" s="2">
        <f>DATEDIF('Transaction Data'!$D9926,'Transaction Data'!$A9926,"y")</f>
        <v>36</v>
      </c>
      <c r="Q9926" s="2" t="str">
        <f>FLOOR('Transaction Data'!$P9926,15)&amp;"-"&amp;FLOOR('Transaction Data'!$P9926,15)+14</f>
        <v>30-44</v>
      </c>
      <c r="R9926" s="2" t="str">
        <f>IF('Transaction Data'!$L9926&lt;=10,"Less Expensive","Expensive")</f>
        <v>Less Expensive</v>
      </c>
      <c r="S9926" s="4">
        <f>WEEKDAY('Transaction Data'!$A9926)</f>
        <v>2</v>
      </c>
      <c r="T9926" s="2" t="str">
        <f>IF(WEEKDAY('Transaction Data'!$A9926,2)&lt;6,"Weekday","Weekend")</f>
        <v>Weekday</v>
      </c>
    </row>
    <row r="9927" ht="15.75" customHeight="1">
      <c r="A9927" s="1">
        <v>45451.0</v>
      </c>
      <c r="B9927" s="2" t="s">
        <v>9050</v>
      </c>
      <c r="C9927" s="2" t="s">
        <v>41</v>
      </c>
      <c r="D9927" s="1">
        <v>20978.0</v>
      </c>
      <c r="E9927" s="2" t="s">
        <v>22</v>
      </c>
      <c r="F9927" s="2">
        <v>361.0</v>
      </c>
      <c r="G9927" s="2" t="s">
        <v>33</v>
      </c>
      <c r="H9927" s="2" t="s">
        <v>24</v>
      </c>
      <c r="I9927" s="2" t="s">
        <v>30</v>
      </c>
      <c r="J9927" s="2" t="str">
        <f t="array" ref="J9927">XLOOKUP('Transaction Data'!$G9927,Product_Code,Biscuit_Brand)</f>
        <v>Caramel Biscuits</v>
      </c>
      <c r="K9927" s="2">
        <f t="array" ref="K9927">XLOOKUP('Transaction Data'!$G9927,Product_Code,Cost)</f>
        <v>18</v>
      </c>
      <c r="L9927" s="2">
        <f t="array" ref="L9927">XLOOKUP('Transaction Data'!$G9927,Product_Code,Unit_Price)</f>
        <v>22</v>
      </c>
      <c r="M9927" s="3">
        <f>'Transaction Data'!$F9927*'Transaction Data'!$K9927</f>
        <v>6498</v>
      </c>
      <c r="N9927" s="3">
        <f>'Transaction Data'!$F9927*'Transaction Data'!$L9927</f>
        <v>7942</v>
      </c>
      <c r="O9927" s="3">
        <f>'Transaction Data'!$N9927-'Transaction Data'!$M9927</f>
        <v>1444</v>
      </c>
      <c r="P9927" s="2">
        <f>DATEDIF('Transaction Data'!$D9927,'Transaction Data'!$A9927,"y")</f>
        <v>67</v>
      </c>
      <c r="Q9927" s="2" t="str">
        <f>FLOOR('Transaction Data'!$P9927,15)&amp;"-"&amp;FLOOR('Transaction Data'!$P9927,15)+14</f>
        <v>60-74</v>
      </c>
      <c r="R9927" s="2" t="str">
        <f>IF('Transaction Data'!$L9927&lt;=10,"Less Expensive","Expensive")</f>
        <v>Expensive</v>
      </c>
      <c r="S9927" s="4">
        <f>WEEKDAY('Transaction Data'!$A9927)</f>
        <v>7</v>
      </c>
      <c r="T9927" s="2" t="str">
        <f>IF(WEEKDAY('Transaction Data'!$A9927,2)&lt;6,"Weekday","Weekend")</f>
        <v>Weekend</v>
      </c>
    </row>
    <row r="9928" ht="15.75" customHeight="1">
      <c r="A9928" s="1">
        <v>45335.0</v>
      </c>
      <c r="B9928" s="2" t="s">
        <v>3467</v>
      </c>
      <c r="C9928" s="2" t="s">
        <v>32</v>
      </c>
      <c r="D9928" s="1">
        <v>25104.0</v>
      </c>
      <c r="E9928" s="2" t="s">
        <v>27</v>
      </c>
      <c r="F9928" s="2">
        <v>287.0</v>
      </c>
      <c r="G9928" s="2" t="s">
        <v>38</v>
      </c>
      <c r="H9928" s="2" t="s">
        <v>29</v>
      </c>
      <c r="I9928" s="2" t="s">
        <v>30</v>
      </c>
      <c r="J9928" s="2" t="str">
        <f t="array" ref="J9928">XLOOKUP('Transaction Data'!$G9928,Product_Code,Biscuit_Brand)</f>
        <v>Ginger Snaps</v>
      </c>
      <c r="K9928" s="2">
        <f t="array" ref="K9928">XLOOKUP('Transaction Data'!$G9928,Product_Code,Cost)</f>
        <v>14</v>
      </c>
      <c r="L9928" s="2">
        <f t="array" ref="L9928">XLOOKUP('Transaction Data'!$G9928,Product_Code,Unit_Price)</f>
        <v>28</v>
      </c>
      <c r="M9928" s="3">
        <f>'Transaction Data'!$F9928*'Transaction Data'!$K9928</f>
        <v>4018</v>
      </c>
      <c r="N9928" s="3">
        <f>'Transaction Data'!$F9928*'Transaction Data'!$L9928</f>
        <v>8036</v>
      </c>
      <c r="O9928" s="3">
        <f>'Transaction Data'!$N9928-'Transaction Data'!$M9928</f>
        <v>4018</v>
      </c>
      <c r="P9928" s="2">
        <f>DATEDIF('Transaction Data'!$D9928,'Transaction Data'!$A9928,"y")</f>
        <v>55</v>
      </c>
      <c r="Q9928" s="2" t="str">
        <f>FLOOR('Transaction Data'!$P9928,15)&amp;"-"&amp;FLOOR('Transaction Data'!$P9928,15)+14</f>
        <v>45-59</v>
      </c>
      <c r="R9928" s="2" t="str">
        <f>IF('Transaction Data'!$L9928&lt;=10,"Less Expensive","Expensive")</f>
        <v>Expensive</v>
      </c>
      <c r="S9928" s="4">
        <f>WEEKDAY('Transaction Data'!$A9928)</f>
        <v>3</v>
      </c>
      <c r="T9928" s="2" t="str">
        <f>IF(WEEKDAY('Transaction Data'!$A9928,2)&lt;6,"Weekday","Weekend")</f>
        <v>Weekday</v>
      </c>
    </row>
    <row r="9929" ht="15.75" customHeight="1">
      <c r="A9929" s="1">
        <v>45402.0</v>
      </c>
      <c r="B9929" s="2" t="s">
        <v>9051</v>
      </c>
      <c r="C9929" s="2" t="s">
        <v>32</v>
      </c>
      <c r="D9929" s="1">
        <v>31859.0</v>
      </c>
      <c r="E9929" s="2" t="s">
        <v>63</v>
      </c>
      <c r="F9929" s="2">
        <v>193.0</v>
      </c>
      <c r="G9929" s="2" t="s">
        <v>28</v>
      </c>
      <c r="H9929" s="2" t="s">
        <v>29</v>
      </c>
      <c r="I9929" s="2" t="s">
        <v>25</v>
      </c>
      <c r="J9929" s="2" t="str">
        <f t="array" ref="J9929">XLOOKUP('Transaction Data'!$G9929,Product_Code,Biscuit_Brand)</f>
        <v>Shortbread</v>
      </c>
      <c r="K9929" s="2">
        <f t="array" ref="K9929">XLOOKUP('Transaction Data'!$G9929,Product_Code,Cost)</f>
        <v>10</v>
      </c>
      <c r="L9929" s="2">
        <f t="array" ref="L9929">XLOOKUP('Transaction Data'!$G9929,Product_Code,Unit_Price)</f>
        <v>45</v>
      </c>
      <c r="M9929" s="3">
        <f>'Transaction Data'!$F9929*'Transaction Data'!$K9929</f>
        <v>1930</v>
      </c>
      <c r="N9929" s="3">
        <f>'Transaction Data'!$F9929*'Transaction Data'!$L9929</f>
        <v>8685</v>
      </c>
      <c r="O9929" s="3">
        <f>'Transaction Data'!$N9929-'Transaction Data'!$M9929</f>
        <v>6755</v>
      </c>
      <c r="P9929" s="2">
        <f>DATEDIF('Transaction Data'!$D9929,'Transaction Data'!$A9929,"y")</f>
        <v>37</v>
      </c>
      <c r="Q9929" s="2" t="str">
        <f>FLOOR('Transaction Data'!$P9929,15)&amp;"-"&amp;FLOOR('Transaction Data'!$P9929,15)+14</f>
        <v>30-44</v>
      </c>
      <c r="R9929" s="2" t="str">
        <f>IF('Transaction Data'!$L9929&lt;=10,"Less Expensive","Expensive")</f>
        <v>Expensive</v>
      </c>
      <c r="S9929" s="4">
        <f>WEEKDAY('Transaction Data'!$A9929)</f>
        <v>7</v>
      </c>
      <c r="T9929" s="2" t="str">
        <f>IF(WEEKDAY('Transaction Data'!$A9929,2)&lt;6,"Weekday","Weekend")</f>
        <v>Weekend</v>
      </c>
    </row>
    <row r="9930" ht="15.75" customHeight="1">
      <c r="A9930" s="1">
        <v>45425.0</v>
      </c>
      <c r="B9930" s="2" t="s">
        <v>1047</v>
      </c>
      <c r="C9930" s="2" t="s">
        <v>78</v>
      </c>
      <c r="D9930" s="1">
        <v>17816.0</v>
      </c>
      <c r="E9930" s="2" t="s">
        <v>37</v>
      </c>
      <c r="F9930" s="2">
        <v>52.0</v>
      </c>
      <c r="G9930" s="2" t="s">
        <v>28</v>
      </c>
      <c r="H9930" s="2" t="s">
        <v>34</v>
      </c>
      <c r="I9930" s="2" t="s">
        <v>30</v>
      </c>
      <c r="J9930" s="2" t="str">
        <f t="array" ref="J9930">XLOOKUP('Transaction Data'!$G9930,Product_Code,Biscuit_Brand)</f>
        <v>Shortbread</v>
      </c>
      <c r="K9930" s="2">
        <f t="array" ref="K9930">XLOOKUP('Transaction Data'!$G9930,Product_Code,Cost)</f>
        <v>10</v>
      </c>
      <c r="L9930" s="2">
        <f t="array" ref="L9930">XLOOKUP('Transaction Data'!$G9930,Product_Code,Unit_Price)</f>
        <v>45</v>
      </c>
      <c r="M9930" s="3">
        <f>'Transaction Data'!$F9930*'Transaction Data'!$K9930</f>
        <v>520</v>
      </c>
      <c r="N9930" s="3">
        <f>'Transaction Data'!$F9930*'Transaction Data'!$L9930</f>
        <v>2340</v>
      </c>
      <c r="O9930" s="3">
        <f>'Transaction Data'!$N9930-'Transaction Data'!$M9930</f>
        <v>1820</v>
      </c>
      <c r="P9930" s="2">
        <f>DATEDIF('Transaction Data'!$D9930,'Transaction Data'!$A9930,"y")</f>
        <v>75</v>
      </c>
      <c r="Q9930" s="2" t="str">
        <f>FLOOR('Transaction Data'!$P9930,15)&amp;"-"&amp;FLOOR('Transaction Data'!$P9930,15)+14</f>
        <v>75-89</v>
      </c>
      <c r="R9930" s="2" t="str">
        <f>IF('Transaction Data'!$L9930&lt;=10,"Less Expensive","Expensive")</f>
        <v>Expensive</v>
      </c>
      <c r="S9930" s="4">
        <f>WEEKDAY('Transaction Data'!$A9930)</f>
        <v>2</v>
      </c>
      <c r="T9930" s="2" t="str">
        <f>IF(WEEKDAY('Transaction Data'!$A9930,2)&lt;6,"Weekday","Weekend")</f>
        <v>Weekday</v>
      </c>
    </row>
    <row r="9931" ht="15.75" customHeight="1">
      <c r="A9931" s="1">
        <v>45504.0</v>
      </c>
      <c r="B9931" s="2" t="s">
        <v>3460</v>
      </c>
      <c r="C9931" s="2" t="s">
        <v>65</v>
      </c>
      <c r="D9931" s="1">
        <v>19704.0</v>
      </c>
      <c r="E9931" s="2" t="s">
        <v>27</v>
      </c>
      <c r="F9931" s="2">
        <v>244.0</v>
      </c>
      <c r="G9931" s="2" t="s">
        <v>60</v>
      </c>
      <c r="H9931" s="2" t="s">
        <v>24</v>
      </c>
      <c r="I9931" s="2" t="s">
        <v>30</v>
      </c>
      <c r="J9931" s="2" t="str">
        <f t="array" ref="J9931">XLOOKUP('Transaction Data'!$G9931,Product_Code,Biscuit_Brand)</f>
        <v>Peanut Butter Bites</v>
      </c>
      <c r="K9931" s="2">
        <f t="array" ref="K9931">XLOOKUP('Transaction Data'!$G9931,Product_Code,Cost)</f>
        <v>5</v>
      </c>
      <c r="L9931" s="2">
        <f t="array" ref="L9931">XLOOKUP('Transaction Data'!$G9931,Product_Code,Unit_Price)</f>
        <v>7</v>
      </c>
      <c r="M9931" s="3">
        <f>'Transaction Data'!$F9931*'Transaction Data'!$K9931</f>
        <v>1220</v>
      </c>
      <c r="N9931" s="3">
        <f>'Transaction Data'!$F9931*'Transaction Data'!$L9931</f>
        <v>1708</v>
      </c>
      <c r="O9931" s="3">
        <f>'Transaction Data'!$N9931-'Transaction Data'!$M9931</f>
        <v>488</v>
      </c>
      <c r="P9931" s="2">
        <f>DATEDIF('Transaction Data'!$D9931,'Transaction Data'!$A9931,"y")</f>
        <v>70</v>
      </c>
      <c r="Q9931" s="2" t="str">
        <f>FLOOR('Transaction Data'!$P9931,15)&amp;"-"&amp;FLOOR('Transaction Data'!$P9931,15)+14</f>
        <v>60-74</v>
      </c>
      <c r="R9931" s="2" t="str">
        <f>IF('Transaction Data'!$L9931&lt;=10,"Less Expensive","Expensive")</f>
        <v>Less Expensive</v>
      </c>
      <c r="S9931" s="4">
        <f>WEEKDAY('Transaction Data'!$A9931)</f>
        <v>4</v>
      </c>
      <c r="T9931" s="2" t="str">
        <f>IF(WEEKDAY('Transaction Data'!$A9931,2)&lt;6,"Weekday","Weekend")</f>
        <v>Weekday</v>
      </c>
    </row>
    <row r="9932" ht="15.75" customHeight="1">
      <c r="A9932" s="1">
        <v>45324.0</v>
      </c>
      <c r="B9932" s="2" t="s">
        <v>9052</v>
      </c>
      <c r="C9932" s="2" t="s">
        <v>54</v>
      </c>
      <c r="D9932" s="1">
        <v>28989.0</v>
      </c>
      <c r="E9932" s="2" t="s">
        <v>27</v>
      </c>
      <c r="F9932" s="2">
        <v>246.0</v>
      </c>
      <c r="G9932" s="2" t="s">
        <v>60</v>
      </c>
      <c r="H9932" s="2" t="s">
        <v>42</v>
      </c>
      <c r="I9932" s="2" t="s">
        <v>30</v>
      </c>
      <c r="J9932" s="2" t="str">
        <f t="array" ref="J9932">XLOOKUP('Transaction Data'!$G9932,Product_Code,Biscuit_Brand)</f>
        <v>Peanut Butter Bites</v>
      </c>
      <c r="K9932" s="2">
        <f t="array" ref="K9932">XLOOKUP('Transaction Data'!$G9932,Product_Code,Cost)</f>
        <v>5</v>
      </c>
      <c r="L9932" s="2">
        <f t="array" ref="L9932">XLOOKUP('Transaction Data'!$G9932,Product_Code,Unit_Price)</f>
        <v>7</v>
      </c>
      <c r="M9932" s="3">
        <f>'Transaction Data'!$F9932*'Transaction Data'!$K9932</f>
        <v>1230</v>
      </c>
      <c r="N9932" s="3">
        <f>'Transaction Data'!$F9932*'Transaction Data'!$L9932</f>
        <v>1722</v>
      </c>
      <c r="O9932" s="3">
        <f>'Transaction Data'!$N9932-'Transaction Data'!$M9932</f>
        <v>492</v>
      </c>
      <c r="P9932" s="2">
        <f>DATEDIF('Transaction Data'!$D9932,'Transaction Data'!$A9932,"y")</f>
        <v>44</v>
      </c>
      <c r="Q9932" s="2" t="str">
        <f>FLOOR('Transaction Data'!$P9932,15)&amp;"-"&amp;FLOOR('Transaction Data'!$P9932,15)+14</f>
        <v>30-44</v>
      </c>
      <c r="R9932" s="2" t="str">
        <f>IF('Transaction Data'!$L9932&lt;=10,"Less Expensive","Expensive")</f>
        <v>Less Expensive</v>
      </c>
      <c r="S9932" s="4">
        <f>WEEKDAY('Transaction Data'!$A9932)</f>
        <v>6</v>
      </c>
      <c r="T9932" s="2" t="str">
        <f>IF(WEEKDAY('Transaction Data'!$A9932,2)&lt;6,"Weekday","Weekend")</f>
        <v>Weekday</v>
      </c>
    </row>
    <row r="9933" ht="15.75" customHeight="1">
      <c r="A9933" s="1">
        <v>45443.0</v>
      </c>
      <c r="B9933" s="2" t="s">
        <v>6890</v>
      </c>
      <c r="C9933" s="2" t="s">
        <v>78</v>
      </c>
      <c r="D9933" s="1">
        <v>20571.0</v>
      </c>
      <c r="E9933" s="2" t="s">
        <v>27</v>
      </c>
      <c r="F9933" s="2">
        <v>363.0</v>
      </c>
      <c r="G9933" s="2" t="s">
        <v>38</v>
      </c>
      <c r="H9933" s="2" t="s">
        <v>45</v>
      </c>
      <c r="I9933" s="2" t="s">
        <v>30</v>
      </c>
      <c r="J9933" s="2" t="str">
        <f t="array" ref="J9933">XLOOKUP('Transaction Data'!$G9933,Product_Code,Biscuit_Brand)</f>
        <v>Ginger Snaps</v>
      </c>
      <c r="K9933" s="2">
        <f t="array" ref="K9933">XLOOKUP('Transaction Data'!$G9933,Product_Code,Cost)</f>
        <v>14</v>
      </c>
      <c r="L9933" s="2">
        <f t="array" ref="L9933">XLOOKUP('Transaction Data'!$G9933,Product_Code,Unit_Price)</f>
        <v>28</v>
      </c>
      <c r="M9933" s="3">
        <f>'Transaction Data'!$F9933*'Transaction Data'!$K9933</f>
        <v>5082</v>
      </c>
      <c r="N9933" s="3">
        <f>'Transaction Data'!$F9933*'Transaction Data'!$L9933</f>
        <v>10164</v>
      </c>
      <c r="O9933" s="3">
        <f>'Transaction Data'!$N9933-'Transaction Data'!$M9933</f>
        <v>5082</v>
      </c>
      <c r="P9933" s="2">
        <f>DATEDIF('Transaction Data'!$D9933,'Transaction Data'!$A9933,"y")</f>
        <v>68</v>
      </c>
      <c r="Q9933" s="2" t="str">
        <f>FLOOR('Transaction Data'!$P9933,15)&amp;"-"&amp;FLOOR('Transaction Data'!$P9933,15)+14</f>
        <v>60-74</v>
      </c>
      <c r="R9933" s="2" t="str">
        <f>IF('Transaction Data'!$L9933&lt;=10,"Less Expensive","Expensive")</f>
        <v>Expensive</v>
      </c>
      <c r="S9933" s="4">
        <f>WEEKDAY('Transaction Data'!$A9933)</f>
        <v>6</v>
      </c>
      <c r="T9933" s="2" t="str">
        <f>IF(WEEKDAY('Transaction Data'!$A9933,2)&lt;6,"Weekday","Weekend")</f>
        <v>Weekday</v>
      </c>
    </row>
    <row r="9934" ht="15.75" customHeight="1">
      <c r="A9934" s="1">
        <v>45338.0</v>
      </c>
      <c r="B9934" s="2" t="s">
        <v>9053</v>
      </c>
      <c r="C9934" s="2" t="s">
        <v>21</v>
      </c>
      <c r="D9934" s="1">
        <v>35621.0</v>
      </c>
      <c r="E9934" s="2" t="s">
        <v>37</v>
      </c>
      <c r="F9934" s="2">
        <v>491.0</v>
      </c>
      <c r="G9934" s="2" t="s">
        <v>48</v>
      </c>
      <c r="H9934" s="2" t="s">
        <v>24</v>
      </c>
      <c r="I9934" s="2" t="s">
        <v>30</v>
      </c>
      <c r="J9934" s="2" t="str">
        <f t="array" ref="J9934">XLOOKUP('Transaction Data'!$G9934,Product_Code,Biscuit_Brand)</f>
        <v>Lemon Crisps</v>
      </c>
      <c r="K9934" s="2">
        <f t="array" ref="K9934">XLOOKUP('Transaction Data'!$G9934,Product_Code,Cost)</f>
        <v>7</v>
      </c>
      <c r="L9934" s="2">
        <f t="array" ref="L9934">XLOOKUP('Transaction Data'!$G9934,Product_Code,Unit_Price)</f>
        <v>9</v>
      </c>
      <c r="M9934" s="3">
        <f>'Transaction Data'!$F9934*'Transaction Data'!$K9934</f>
        <v>3437</v>
      </c>
      <c r="N9934" s="3">
        <f>'Transaction Data'!$F9934*'Transaction Data'!$L9934</f>
        <v>4419</v>
      </c>
      <c r="O9934" s="3">
        <f>'Transaction Data'!$N9934-'Transaction Data'!$M9934</f>
        <v>982</v>
      </c>
      <c r="P9934" s="2">
        <f>DATEDIF('Transaction Data'!$D9934,'Transaction Data'!$A9934,"y")</f>
        <v>26</v>
      </c>
      <c r="Q9934" s="2" t="str">
        <f>FLOOR('Transaction Data'!$P9934,15)&amp;"-"&amp;FLOOR('Transaction Data'!$P9934,15)+14</f>
        <v>15-29</v>
      </c>
      <c r="R9934" s="2" t="str">
        <f>IF('Transaction Data'!$L9934&lt;=10,"Less Expensive","Expensive")</f>
        <v>Less Expensive</v>
      </c>
      <c r="S9934" s="4">
        <f>WEEKDAY('Transaction Data'!$A9934)</f>
        <v>6</v>
      </c>
      <c r="T9934" s="2" t="str">
        <f>IF(WEEKDAY('Transaction Data'!$A9934,2)&lt;6,"Weekday","Weekend")</f>
        <v>Weekday</v>
      </c>
    </row>
    <row r="9935" ht="15.75" customHeight="1">
      <c r="A9935" s="1">
        <v>45438.0</v>
      </c>
      <c r="B9935" s="2" t="s">
        <v>9054</v>
      </c>
      <c r="C9935" s="2" t="s">
        <v>47</v>
      </c>
      <c r="D9935" s="1">
        <v>30007.0</v>
      </c>
      <c r="E9935" s="2" t="s">
        <v>27</v>
      </c>
      <c r="F9935" s="2">
        <v>347.0</v>
      </c>
      <c r="G9935" s="2" t="s">
        <v>23</v>
      </c>
      <c r="H9935" s="2" t="s">
        <v>29</v>
      </c>
      <c r="I9935" s="2" t="s">
        <v>30</v>
      </c>
      <c r="J9935" s="2" t="str">
        <f t="array" ref="J9935">XLOOKUP('Transaction Data'!$G9935,Product_Code,Biscuit_Brand)</f>
        <v>Cinnamon Swirls</v>
      </c>
      <c r="K9935" s="2">
        <f t="array" ref="K9935">XLOOKUP('Transaction Data'!$G9935,Product_Code,Cost)</f>
        <v>10</v>
      </c>
      <c r="L9935" s="2">
        <f t="array" ref="L9935">XLOOKUP('Transaction Data'!$G9935,Product_Code,Unit_Price)</f>
        <v>14</v>
      </c>
      <c r="M9935" s="3">
        <f>'Transaction Data'!$F9935*'Transaction Data'!$K9935</f>
        <v>3470</v>
      </c>
      <c r="N9935" s="3">
        <f>'Transaction Data'!$F9935*'Transaction Data'!$L9935</f>
        <v>4858</v>
      </c>
      <c r="O9935" s="3">
        <f>'Transaction Data'!$N9935-'Transaction Data'!$M9935</f>
        <v>1388</v>
      </c>
      <c r="P9935" s="2">
        <f>DATEDIF('Transaction Data'!$D9935,'Transaction Data'!$A9935,"y")</f>
        <v>42</v>
      </c>
      <c r="Q9935" s="2" t="str">
        <f>FLOOR('Transaction Data'!$P9935,15)&amp;"-"&amp;FLOOR('Transaction Data'!$P9935,15)+14</f>
        <v>30-44</v>
      </c>
      <c r="R9935" s="2" t="str">
        <f>IF('Transaction Data'!$L9935&lt;=10,"Less Expensive","Expensive")</f>
        <v>Expensive</v>
      </c>
      <c r="S9935" s="4">
        <f>WEEKDAY('Transaction Data'!$A9935)</f>
        <v>1</v>
      </c>
      <c r="T9935" s="2" t="str">
        <f>IF(WEEKDAY('Transaction Data'!$A9935,2)&lt;6,"Weekday","Weekend")</f>
        <v>Weekend</v>
      </c>
    </row>
    <row r="9936" ht="15.75" customHeight="1">
      <c r="A9936" s="1">
        <v>45429.0</v>
      </c>
      <c r="B9936" s="2" t="s">
        <v>9055</v>
      </c>
      <c r="C9936" s="2" t="s">
        <v>72</v>
      </c>
      <c r="D9936" s="1">
        <v>38796.0</v>
      </c>
      <c r="E9936" s="2" t="s">
        <v>22</v>
      </c>
      <c r="F9936" s="2">
        <v>271.0</v>
      </c>
      <c r="G9936" s="2" t="s">
        <v>48</v>
      </c>
      <c r="H9936" s="2" t="s">
        <v>29</v>
      </c>
      <c r="I9936" s="2" t="s">
        <v>30</v>
      </c>
      <c r="J9936" s="2" t="str">
        <f t="array" ref="J9936">XLOOKUP('Transaction Data'!$G9936,Product_Code,Biscuit_Brand)</f>
        <v>Lemon Crisps</v>
      </c>
      <c r="K9936" s="2">
        <f t="array" ref="K9936">XLOOKUP('Transaction Data'!$G9936,Product_Code,Cost)</f>
        <v>7</v>
      </c>
      <c r="L9936" s="2">
        <f t="array" ref="L9936">XLOOKUP('Transaction Data'!$G9936,Product_Code,Unit_Price)</f>
        <v>9</v>
      </c>
      <c r="M9936" s="3">
        <f>'Transaction Data'!$F9936*'Transaction Data'!$K9936</f>
        <v>1897</v>
      </c>
      <c r="N9936" s="3">
        <f>'Transaction Data'!$F9936*'Transaction Data'!$L9936</f>
        <v>2439</v>
      </c>
      <c r="O9936" s="3">
        <f>'Transaction Data'!$N9936-'Transaction Data'!$M9936</f>
        <v>542</v>
      </c>
      <c r="P9936" s="2">
        <f>DATEDIF('Transaction Data'!$D9936,'Transaction Data'!$A9936,"y")</f>
        <v>18</v>
      </c>
      <c r="Q9936" s="2" t="str">
        <f>FLOOR('Transaction Data'!$P9936,15)&amp;"-"&amp;FLOOR('Transaction Data'!$P9936,15)+14</f>
        <v>15-29</v>
      </c>
      <c r="R9936" s="2" t="str">
        <f>IF('Transaction Data'!$L9936&lt;=10,"Less Expensive","Expensive")</f>
        <v>Less Expensive</v>
      </c>
      <c r="S9936" s="4">
        <f>WEEKDAY('Transaction Data'!$A9936)</f>
        <v>6</v>
      </c>
      <c r="T9936" s="2" t="str">
        <f>IF(WEEKDAY('Transaction Data'!$A9936,2)&lt;6,"Weekday","Weekend")</f>
        <v>Weekday</v>
      </c>
    </row>
    <row r="9937" ht="15.75" customHeight="1">
      <c r="A9937" s="1">
        <v>45454.0</v>
      </c>
      <c r="B9937" s="2" t="s">
        <v>9056</v>
      </c>
      <c r="C9937" s="2" t="s">
        <v>78</v>
      </c>
      <c r="D9937" s="1">
        <v>32328.0</v>
      </c>
      <c r="E9937" s="2" t="s">
        <v>27</v>
      </c>
      <c r="F9937" s="2">
        <v>35.0</v>
      </c>
      <c r="G9937" s="2" t="s">
        <v>38</v>
      </c>
      <c r="H9937" s="2" t="s">
        <v>34</v>
      </c>
      <c r="I9937" s="2" t="s">
        <v>25</v>
      </c>
      <c r="J9937" s="2" t="str">
        <f t="array" ref="J9937">XLOOKUP('Transaction Data'!$G9937,Product_Code,Biscuit_Brand)</f>
        <v>Ginger Snaps</v>
      </c>
      <c r="K9937" s="2">
        <f t="array" ref="K9937">XLOOKUP('Transaction Data'!$G9937,Product_Code,Cost)</f>
        <v>14</v>
      </c>
      <c r="L9937" s="2">
        <f t="array" ref="L9937">XLOOKUP('Transaction Data'!$G9937,Product_Code,Unit_Price)</f>
        <v>28</v>
      </c>
      <c r="M9937" s="3">
        <f>'Transaction Data'!$F9937*'Transaction Data'!$K9937</f>
        <v>490</v>
      </c>
      <c r="N9937" s="3">
        <f>'Transaction Data'!$F9937*'Transaction Data'!$L9937</f>
        <v>980</v>
      </c>
      <c r="O9937" s="3">
        <f>'Transaction Data'!$N9937-'Transaction Data'!$M9937</f>
        <v>490</v>
      </c>
      <c r="P9937" s="2">
        <f>DATEDIF('Transaction Data'!$D9937,'Transaction Data'!$A9937,"y")</f>
        <v>35</v>
      </c>
      <c r="Q9937" s="2" t="str">
        <f>FLOOR('Transaction Data'!$P9937,15)&amp;"-"&amp;FLOOR('Transaction Data'!$P9937,15)+14</f>
        <v>30-44</v>
      </c>
      <c r="R9937" s="2" t="str">
        <f>IF('Transaction Data'!$L9937&lt;=10,"Less Expensive","Expensive")</f>
        <v>Expensive</v>
      </c>
      <c r="S9937" s="4">
        <f>WEEKDAY('Transaction Data'!$A9937)</f>
        <v>3</v>
      </c>
      <c r="T9937" s="2" t="str">
        <f>IF(WEEKDAY('Transaction Data'!$A9937,2)&lt;6,"Weekday","Weekend")</f>
        <v>Weekday</v>
      </c>
    </row>
    <row r="9938" ht="15.75" customHeight="1">
      <c r="A9938" s="1">
        <v>45356.0</v>
      </c>
      <c r="B9938" s="2" t="s">
        <v>9057</v>
      </c>
      <c r="C9938" s="2" t="s">
        <v>47</v>
      </c>
      <c r="D9938" s="1">
        <v>37087.0</v>
      </c>
      <c r="E9938" s="2" t="s">
        <v>22</v>
      </c>
      <c r="F9938" s="2">
        <v>205.0</v>
      </c>
      <c r="G9938" s="2" t="s">
        <v>33</v>
      </c>
      <c r="H9938" s="2" t="s">
        <v>24</v>
      </c>
      <c r="I9938" s="2" t="s">
        <v>30</v>
      </c>
      <c r="J9938" s="2" t="str">
        <f t="array" ref="J9938">XLOOKUP('Transaction Data'!$G9938,Product_Code,Biscuit_Brand)</f>
        <v>Caramel Biscuits</v>
      </c>
      <c r="K9938" s="2">
        <f t="array" ref="K9938">XLOOKUP('Transaction Data'!$G9938,Product_Code,Cost)</f>
        <v>18</v>
      </c>
      <c r="L9938" s="2">
        <f t="array" ref="L9938">XLOOKUP('Transaction Data'!$G9938,Product_Code,Unit_Price)</f>
        <v>22</v>
      </c>
      <c r="M9938" s="3">
        <f>'Transaction Data'!$F9938*'Transaction Data'!$K9938</f>
        <v>3690</v>
      </c>
      <c r="N9938" s="3">
        <f>'Transaction Data'!$F9938*'Transaction Data'!$L9938</f>
        <v>4510</v>
      </c>
      <c r="O9938" s="3">
        <f>'Transaction Data'!$N9938-'Transaction Data'!$M9938</f>
        <v>820</v>
      </c>
      <c r="P9938" s="2">
        <f>DATEDIF('Transaction Data'!$D9938,'Transaction Data'!$A9938,"y")</f>
        <v>22</v>
      </c>
      <c r="Q9938" s="2" t="str">
        <f>FLOOR('Transaction Data'!$P9938,15)&amp;"-"&amp;FLOOR('Transaction Data'!$P9938,15)+14</f>
        <v>15-29</v>
      </c>
      <c r="R9938" s="2" t="str">
        <f>IF('Transaction Data'!$L9938&lt;=10,"Less Expensive","Expensive")</f>
        <v>Expensive</v>
      </c>
      <c r="S9938" s="4">
        <f>WEEKDAY('Transaction Data'!$A9938)</f>
        <v>3</v>
      </c>
      <c r="T9938" s="2" t="str">
        <f>IF(WEEKDAY('Transaction Data'!$A9938,2)&lt;6,"Weekday","Weekend")</f>
        <v>Weekday</v>
      </c>
    </row>
    <row r="9939" ht="15.75" customHeight="1">
      <c r="A9939" s="1">
        <v>45427.0</v>
      </c>
      <c r="B9939" s="2" t="s">
        <v>9058</v>
      </c>
      <c r="C9939" s="2" t="s">
        <v>54</v>
      </c>
      <c r="D9939" s="1">
        <v>21329.0</v>
      </c>
      <c r="E9939" s="2" t="s">
        <v>27</v>
      </c>
      <c r="F9939" s="2">
        <v>225.0</v>
      </c>
      <c r="G9939" s="2" t="s">
        <v>61</v>
      </c>
      <c r="H9939" s="2" t="s">
        <v>42</v>
      </c>
      <c r="I9939" s="2" t="s">
        <v>25</v>
      </c>
      <c r="J9939" s="2" t="str">
        <f t="array" ref="J9939">XLOOKUP('Transaction Data'!$G9939,Product_Code,Biscuit_Brand)</f>
        <v>Choco Delight</v>
      </c>
      <c r="K9939" s="2">
        <f t="array" ref="K9939">XLOOKUP('Transaction Data'!$G9939,Product_Code,Cost)</f>
        <v>3</v>
      </c>
      <c r="L9939" s="2">
        <f t="array" ref="L9939">XLOOKUP('Transaction Data'!$G9939,Product_Code,Unit_Price)</f>
        <v>5</v>
      </c>
      <c r="M9939" s="3">
        <f>'Transaction Data'!$F9939*'Transaction Data'!$K9939</f>
        <v>675</v>
      </c>
      <c r="N9939" s="3">
        <f>'Transaction Data'!$F9939*'Transaction Data'!$L9939</f>
        <v>1125</v>
      </c>
      <c r="O9939" s="3">
        <f>'Transaction Data'!$N9939-'Transaction Data'!$M9939</f>
        <v>450</v>
      </c>
      <c r="P9939" s="2">
        <f>DATEDIF('Transaction Data'!$D9939,'Transaction Data'!$A9939,"y")</f>
        <v>65</v>
      </c>
      <c r="Q9939" s="2" t="str">
        <f>FLOOR('Transaction Data'!$P9939,15)&amp;"-"&amp;FLOOR('Transaction Data'!$P9939,15)+14</f>
        <v>60-74</v>
      </c>
      <c r="R9939" s="2" t="str">
        <f>IF('Transaction Data'!$L9939&lt;=10,"Less Expensive","Expensive")</f>
        <v>Less Expensive</v>
      </c>
      <c r="S9939" s="4">
        <f>WEEKDAY('Transaction Data'!$A9939)</f>
        <v>4</v>
      </c>
      <c r="T9939" s="2" t="str">
        <f>IF(WEEKDAY('Transaction Data'!$A9939,2)&lt;6,"Weekday","Weekend")</f>
        <v>Weekday</v>
      </c>
    </row>
    <row r="9940" ht="15.75" customHeight="1">
      <c r="A9940" s="1">
        <v>45407.0</v>
      </c>
      <c r="B9940" s="2" t="s">
        <v>9059</v>
      </c>
      <c r="C9940" s="2" t="s">
        <v>65</v>
      </c>
      <c r="D9940" s="1">
        <v>28954.0</v>
      </c>
      <c r="E9940" s="2" t="s">
        <v>63</v>
      </c>
      <c r="F9940" s="2">
        <v>209.0</v>
      </c>
      <c r="G9940" s="2" t="s">
        <v>60</v>
      </c>
      <c r="H9940" s="2" t="s">
        <v>45</v>
      </c>
      <c r="I9940" s="2" t="s">
        <v>25</v>
      </c>
      <c r="J9940" s="2" t="str">
        <f t="array" ref="J9940">XLOOKUP('Transaction Data'!$G9940,Product_Code,Biscuit_Brand)</f>
        <v>Peanut Butter Bites</v>
      </c>
      <c r="K9940" s="2">
        <f t="array" ref="K9940">XLOOKUP('Transaction Data'!$G9940,Product_Code,Cost)</f>
        <v>5</v>
      </c>
      <c r="L9940" s="2">
        <f t="array" ref="L9940">XLOOKUP('Transaction Data'!$G9940,Product_Code,Unit_Price)</f>
        <v>7</v>
      </c>
      <c r="M9940" s="3">
        <f>'Transaction Data'!$F9940*'Transaction Data'!$K9940</f>
        <v>1045</v>
      </c>
      <c r="N9940" s="3">
        <f>'Transaction Data'!$F9940*'Transaction Data'!$L9940</f>
        <v>1463</v>
      </c>
      <c r="O9940" s="3">
        <f>'Transaction Data'!$N9940-'Transaction Data'!$M9940</f>
        <v>418</v>
      </c>
      <c r="P9940" s="2">
        <f>DATEDIF('Transaction Data'!$D9940,'Transaction Data'!$A9940,"y")</f>
        <v>45</v>
      </c>
      <c r="Q9940" s="2" t="str">
        <f>FLOOR('Transaction Data'!$P9940,15)&amp;"-"&amp;FLOOR('Transaction Data'!$P9940,15)+14</f>
        <v>45-59</v>
      </c>
      <c r="R9940" s="2" t="str">
        <f>IF('Transaction Data'!$L9940&lt;=10,"Less Expensive","Expensive")</f>
        <v>Less Expensive</v>
      </c>
      <c r="S9940" s="4">
        <f>WEEKDAY('Transaction Data'!$A9940)</f>
        <v>5</v>
      </c>
      <c r="T9940" s="2" t="str">
        <f>IF(WEEKDAY('Transaction Data'!$A9940,2)&lt;6,"Weekday","Weekend")</f>
        <v>Weekday</v>
      </c>
    </row>
    <row r="9941" ht="15.75" customHeight="1">
      <c r="A9941" s="1">
        <v>45442.0</v>
      </c>
      <c r="B9941" s="2" t="s">
        <v>9060</v>
      </c>
      <c r="C9941" s="2" t="s">
        <v>69</v>
      </c>
      <c r="D9941" s="1">
        <v>24119.0</v>
      </c>
      <c r="E9941" s="2" t="s">
        <v>37</v>
      </c>
      <c r="F9941" s="2">
        <v>301.0</v>
      </c>
      <c r="G9941" s="2" t="s">
        <v>33</v>
      </c>
      <c r="H9941" s="2" t="s">
        <v>24</v>
      </c>
      <c r="I9941" s="2" t="s">
        <v>30</v>
      </c>
      <c r="J9941" s="2" t="str">
        <f t="array" ref="J9941">XLOOKUP('Transaction Data'!$G9941,Product_Code,Biscuit_Brand)</f>
        <v>Caramel Biscuits</v>
      </c>
      <c r="K9941" s="2">
        <f t="array" ref="K9941">XLOOKUP('Transaction Data'!$G9941,Product_Code,Cost)</f>
        <v>18</v>
      </c>
      <c r="L9941" s="2">
        <f t="array" ref="L9941">XLOOKUP('Transaction Data'!$G9941,Product_Code,Unit_Price)</f>
        <v>22</v>
      </c>
      <c r="M9941" s="3">
        <f>'Transaction Data'!$F9941*'Transaction Data'!$K9941</f>
        <v>5418</v>
      </c>
      <c r="N9941" s="3">
        <f>'Transaction Data'!$F9941*'Transaction Data'!$L9941</f>
        <v>6622</v>
      </c>
      <c r="O9941" s="3">
        <f>'Transaction Data'!$N9941-'Transaction Data'!$M9941</f>
        <v>1204</v>
      </c>
      <c r="P9941" s="2">
        <f>DATEDIF('Transaction Data'!$D9941,'Transaction Data'!$A9941,"y")</f>
        <v>58</v>
      </c>
      <c r="Q9941" s="2" t="str">
        <f>FLOOR('Transaction Data'!$P9941,15)&amp;"-"&amp;FLOOR('Transaction Data'!$P9941,15)+14</f>
        <v>45-59</v>
      </c>
      <c r="R9941" s="2" t="str">
        <f>IF('Transaction Data'!$L9941&lt;=10,"Less Expensive","Expensive")</f>
        <v>Expensive</v>
      </c>
      <c r="S9941" s="4">
        <f>WEEKDAY('Transaction Data'!$A9941)</f>
        <v>5</v>
      </c>
      <c r="T9941" s="2" t="str">
        <f>IF(WEEKDAY('Transaction Data'!$A9941,2)&lt;6,"Weekday","Weekend")</f>
        <v>Weekday</v>
      </c>
    </row>
    <row r="9942" ht="15.75" customHeight="1">
      <c r="A9942" s="1">
        <v>45389.0</v>
      </c>
      <c r="B9942" s="2" t="s">
        <v>9061</v>
      </c>
      <c r="C9942" s="2" t="s">
        <v>21</v>
      </c>
      <c r="D9942" s="1">
        <v>27516.0</v>
      </c>
      <c r="E9942" s="2" t="s">
        <v>37</v>
      </c>
      <c r="F9942" s="2">
        <v>73.0</v>
      </c>
      <c r="G9942" s="2" t="s">
        <v>28</v>
      </c>
      <c r="H9942" s="2" t="s">
        <v>29</v>
      </c>
      <c r="I9942" s="2" t="s">
        <v>30</v>
      </c>
      <c r="J9942" s="2" t="str">
        <f t="array" ref="J9942">XLOOKUP('Transaction Data'!$G9942,Product_Code,Biscuit_Brand)</f>
        <v>Shortbread</v>
      </c>
      <c r="K9942" s="2">
        <f t="array" ref="K9942">XLOOKUP('Transaction Data'!$G9942,Product_Code,Cost)</f>
        <v>10</v>
      </c>
      <c r="L9942" s="2">
        <f t="array" ref="L9942">XLOOKUP('Transaction Data'!$G9942,Product_Code,Unit_Price)</f>
        <v>45</v>
      </c>
      <c r="M9942" s="3">
        <f>'Transaction Data'!$F9942*'Transaction Data'!$K9942</f>
        <v>730</v>
      </c>
      <c r="N9942" s="3">
        <f>'Transaction Data'!$F9942*'Transaction Data'!$L9942</f>
        <v>3285</v>
      </c>
      <c r="O9942" s="3">
        <f>'Transaction Data'!$N9942-'Transaction Data'!$M9942</f>
        <v>2555</v>
      </c>
      <c r="P9942" s="2">
        <f>DATEDIF('Transaction Data'!$D9942,'Transaction Data'!$A9942,"y")</f>
        <v>48</v>
      </c>
      <c r="Q9942" s="2" t="str">
        <f>FLOOR('Transaction Data'!$P9942,15)&amp;"-"&amp;FLOOR('Transaction Data'!$P9942,15)+14</f>
        <v>45-59</v>
      </c>
      <c r="R9942" s="2" t="str">
        <f>IF('Transaction Data'!$L9942&lt;=10,"Less Expensive","Expensive")</f>
        <v>Expensive</v>
      </c>
      <c r="S9942" s="4">
        <f>WEEKDAY('Transaction Data'!$A9942)</f>
        <v>1</v>
      </c>
      <c r="T9942" s="2" t="str">
        <f>IF(WEEKDAY('Transaction Data'!$A9942,2)&lt;6,"Weekday","Weekend")</f>
        <v>Weekend</v>
      </c>
    </row>
    <row r="9943" ht="15.75" customHeight="1">
      <c r="A9943" s="1">
        <v>45441.0</v>
      </c>
      <c r="B9943" s="2" t="s">
        <v>9062</v>
      </c>
      <c r="C9943" s="2" t="s">
        <v>69</v>
      </c>
      <c r="D9943" s="1">
        <v>30763.0</v>
      </c>
      <c r="E9943" s="2" t="s">
        <v>22</v>
      </c>
      <c r="F9943" s="2">
        <v>285.0</v>
      </c>
      <c r="G9943" s="2" t="s">
        <v>48</v>
      </c>
      <c r="H9943" s="2" t="s">
        <v>29</v>
      </c>
      <c r="I9943" s="2" t="s">
        <v>30</v>
      </c>
      <c r="J9943" s="2" t="str">
        <f t="array" ref="J9943">XLOOKUP('Transaction Data'!$G9943,Product_Code,Biscuit_Brand)</f>
        <v>Lemon Crisps</v>
      </c>
      <c r="K9943" s="2">
        <f t="array" ref="K9943">XLOOKUP('Transaction Data'!$G9943,Product_Code,Cost)</f>
        <v>7</v>
      </c>
      <c r="L9943" s="2">
        <f t="array" ref="L9943">XLOOKUP('Transaction Data'!$G9943,Product_Code,Unit_Price)</f>
        <v>9</v>
      </c>
      <c r="M9943" s="3">
        <f>'Transaction Data'!$F9943*'Transaction Data'!$K9943</f>
        <v>1995</v>
      </c>
      <c r="N9943" s="3">
        <f>'Transaction Data'!$F9943*'Transaction Data'!$L9943</f>
        <v>2565</v>
      </c>
      <c r="O9943" s="3">
        <f>'Transaction Data'!$N9943-'Transaction Data'!$M9943</f>
        <v>570</v>
      </c>
      <c r="P9943" s="2">
        <f>DATEDIF('Transaction Data'!$D9943,'Transaction Data'!$A9943,"y")</f>
        <v>40</v>
      </c>
      <c r="Q9943" s="2" t="str">
        <f>FLOOR('Transaction Data'!$P9943,15)&amp;"-"&amp;FLOOR('Transaction Data'!$P9943,15)+14</f>
        <v>30-44</v>
      </c>
      <c r="R9943" s="2" t="str">
        <f>IF('Transaction Data'!$L9943&lt;=10,"Less Expensive","Expensive")</f>
        <v>Less Expensive</v>
      </c>
      <c r="S9943" s="4">
        <f>WEEKDAY('Transaction Data'!$A9943)</f>
        <v>4</v>
      </c>
      <c r="T9943" s="2" t="str">
        <f>IF(WEEKDAY('Transaction Data'!$A9943,2)&lt;6,"Weekday","Weekend")</f>
        <v>Weekday</v>
      </c>
    </row>
    <row r="9944" ht="15.75" customHeight="1">
      <c r="A9944" s="1">
        <v>45449.0</v>
      </c>
      <c r="B9944" s="2" t="s">
        <v>9063</v>
      </c>
      <c r="C9944" s="2" t="s">
        <v>32</v>
      </c>
      <c r="D9944" s="1">
        <v>32507.0</v>
      </c>
      <c r="E9944" s="2" t="s">
        <v>63</v>
      </c>
      <c r="F9944" s="2">
        <v>77.0</v>
      </c>
      <c r="G9944" s="2" t="s">
        <v>60</v>
      </c>
      <c r="H9944" s="2" t="s">
        <v>34</v>
      </c>
      <c r="I9944" s="2" t="s">
        <v>30</v>
      </c>
      <c r="J9944" s="2" t="str">
        <f t="array" ref="J9944">XLOOKUP('Transaction Data'!$G9944,Product_Code,Biscuit_Brand)</f>
        <v>Peanut Butter Bites</v>
      </c>
      <c r="K9944" s="2">
        <f t="array" ref="K9944">XLOOKUP('Transaction Data'!$G9944,Product_Code,Cost)</f>
        <v>5</v>
      </c>
      <c r="L9944" s="2">
        <f t="array" ref="L9944">XLOOKUP('Transaction Data'!$G9944,Product_Code,Unit_Price)</f>
        <v>7</v>
      </c>
      <c r="M9944" s="3">
        <f>'Transaction Data'!$F9944*'Transaction Data'!$K9944</f>
        <v>385</v>
      </c>
      <c r="N9944" s="3">
        <f>'Transaction Data'!$F9944*'Transaction Data'!$L9944</f>
        <v>539</v>
      </c>
      <c r="O9944" s="3">
        <f>'Transaction Data'!$N9944-'Transaction Data'!$M9944</f>
        <v>154</v>
      </c>
      <c r="P9944" s="2">
        <f>DATEDIF('Transaction Data'!$D9944,'Transaction Data'!$A9944,"y")</f>
        <v>35</v>
      </c>
      <c r="Q9944" s="2" t="str">
        <f>FLOOR('Transaction Data'!$P9944,15)&amp;"-"&amp;FLOOR('Transaction Data'!$P9944,15)+14</f>
        <v>30-44</v>
      </c>
      <c r="R9944" s="2" t="str">
        <f>IF('Transaction Data'!$L9944&lt;=10,"Less Expensive","Expensive")</f>
        <v>Less Expensive</v>
      </c>
      <c r="S9944" s="4">
        <f>WEEKDAY('Transaction Data'!$A9944)</f>
        <v>5</v>
      </c>
      <c r="T9944" s="2" t="str">
        <f>IF(WEEKDAY('Transaction Data'!$A9944,2)&lt;6,"Weekday","Weekend")</f>
        <v>Weekday</v>
      </c>
    </row>
    <row r="9945" ht="15.75" customHeight="1">
      <c r="A9945" s="1">
        <v>45400.0</v>
      </c>
      <c r="B9945" s="2" t="s">
        <v>9064</v>
      </c>
      <c r="C9945" s="2" t="s">
        <v>41</v>
      </c>
      <c r="D9945" s="1">
        <v>32914.0</v>
      </c>
      <c r="E9945" s="2" t="s">
        <v>22</v>
      </c>
      <c r="F9945" s="2">
        <v>241.0</v>
      </c>
      <c r="G9945" s="2" t="s">
        <v>61</v>
      </c>
      <c r="H9945" s="2" t="s">
        <v>24</v>
      </c>
      <c r="I9945" s="2" t="s">
        <v>30</v>
      </c>
      <c r="J9945" s="2" t="str">
        <f t="array" ref="J9945">XLOOKUP('Transaction Data'!$G9945,Product_Code,Biscuit_Brand)</f>
        <v>Choco Delight</v>
      </c>
      <c r="K9945" s="2">
        <f t="array" ref="K9945">XLOOKUP('Transaction Data'!$G9945,Product_Code,Cost)</f>
        <v>3</v>
      </c>
      <c r="L9945" s="2">
        <f t="array" ref="L9945">XLOOKUP('Transaction Data'!$G9945,Product_Code,Unit_Price)</f>
        <v>5</v>
      </c>
      <c r="M9945" s="3">
        <f>'Transaction Data'!$F9945*'Transaction Data'!$K9945</f>
        <v>723</v>
      </c>
      <c r="N9945" s="3">
        <f>'Transaction Data'!$F9945*'Transaction Data'!$L9945</f>
        <v>1205</v>
      </c>
      <c r="O9945" s="3">
        <f>'Transaction Data'!$N9945-'Transaction Data'!$M9945</f>
        <v>482</v>
      </c>
      <c r="P9945" s="2">
        <f>DATEDIF('Transaction Data'!$D9945,'Transaction Data'!$A9945,"y")</f>
        <v>34</v>
      </c>
      <c r="Q9945" s="2" t="str">
        <f>FLOOR('Transaction Data'!$P9945,15)&amp;"-"&amp;FLOOR('Transaction Data'!$P9945,15)+14</f>
        <v>30-44</v>
      </c>
      <c r="R9945" s="2" t="str">
        <f>IF('Transaction Data'!$L9945&lt;=10,"Less Expensive","Expensive")</f>
        <v>Less Expensive</v>
      </c>
      <c r="S9945" s="4">
        <f>WEEKDAY('Transaction Data'!$A9945)</f>
        <v>5</v>
      </c>
      <c r="T9945" s="2" t="str">
        <f>IF(WEEKDAY('Transaction Data'!$A9945,2)&lt;6,"Weekday","Weekend")</f>
        <v>Weekday</v>
      </c>
    </row>
    <row r="9946" ht="15.75" customHeight="1">
      <c r="A9946" s="1">
        <v>45315.0</v>
      </c>
      <c r="B9946" s="2" t="s">
        <v>9065</v>
      </c>
      <c r="C9946" s="2" t="s">
        <v>51</v>
      </c>
      <c r="D9946" s="1">
        <v>37434.0</v>
      </c>
      <c r="E9946" s="2" t="s">
        <v>27</v>
      </c>
      <c r="F9946" s="2">
        <v>317.0</v>
      </c>
      <c r="G9946" s="2" t="s">
        <v>48</v>
      </c>
      <c r="H9946" s="2" t="s">
        <v>42</v>
      </c>
      <c r="I9946" s="2" t="s">
        <v>30</v>
      </c>
      <c r="J9946" s="2" t="str">
        <f t="array" ref="J9946">XLOOKUP('Transaction Data'!$G9946,Product_Code,Biscuit_Brand)</f>
        <v>Lemon Crisps</v>
      </c>
      <c r="K9946" s="2">
        <f t="array" ref="K9946">XLOOKUP('Transaction Data'!$G9946,Product_Code,Cost)</f>
        <v>7</v>
      </c>
      <c r="L9946" s="2">
        <f t="array" ref="L9946">XLOOKUP('Transaction Data'!$G9946,Product_Code,Unit_Price)</f>
        <v>9</v>
      </c>
      <c r="M9946" s="3">
        <f>'Transaction Data'!$F9946*'Transaction Data'!$K9946</f>
        <v>2219</v>
      </c>
      <c r="N9946" s="3">
        <f>'Transaction Data'!$F9946*'Transaction Data'!$L9946</f>
        <v>2853</v>
      </c>
      <c r="O9946" s="3">
        <f>'Transaction Data'!$N9946-'Transaction Data'!$M9946</f>
        <v>634</v>
      </c>
      <c r="P9946" s="2">
        <f>DATEDIF('Transaction Data'!$D9946,'Transaction Data'!$A9946,"y")</f>
        <v>21</v>
      </c>
      <c r="Q9946" s="2" t="str">
        <f>FLOOR('Transaction Data'!$P9946,15)&amp;"-"&amp;FLOOR('Transaction Data'!$P9946,15)+14</f>
        <v>15-29</v>
      </c>
      <c r="R9946" s="2" t="str">
        <f>IF('Transaction Data'!$L9946&lt;=10,"Less Expensive","Expensive")</f>
        <v>Less Expensive</v>
      </c>
      <c r="S9946" s="4">
        <f>WEEKDAY('Transaction Data'!$A9946)</f>
        <v>4</v>
      </c>
      <c r="T9946" s="2" t="str">
        <f>IF(WEEKDAY('Transaction Data'!$A9946,2)&lt;6,"Weekday","Weekend")</f>
        <v>Weekday</v>
      </c>
    </row>
    <row r="9947" ht="15.75" customHeight="1">
      <c r="A9947" s="1">
        <v>45336.0</v>
      </c>
      <c r="B9947" s="2" t="s">
        <v>9066</v>
      </c>
      <c r="C9947" s="2" t="s">
        <v>51</v>
      </c>
      <c r="D9947" s="1">
        <v>27272.0</v>
      </c>
      <c r="E9947" s="2" t="s">
        <v>22</v>
      </c>
      <c r="F9947" s="2">
        <v>284.0</v>
      </c>
      <c r="G9947" s="2" t="s">
        <v>55</v>
      </c>
      <c r="H9947" s="2" t="s">
        <v>45</v>
      </c>
      <c r="I9947" s="2" t="s">
        <v>25</v>
      </c>
      <c r="J9947" s="2" t="str">
        <f t="array" ref="J9947">XLOOKUP('Transaction Data'!$G9947,Product_Code,Biscuit_Brand)</f>
        <v>Vanilla Wafers</v>
      </c>
      <c r="K9947" s="2">
        <f t="array" ref="K9947">XLOOKUP('Transaction Data'!$G9947,Product_Code,Cost)</f>
        <v>18</v>
      </c>
      <c r="L9947" s="2">
        <f t="array" ref="L9947">XLOOKUP('Transaction Data'!$G9947,Product_Code,Unit_Price)</f>
        <v>36</v>
      </c>
      <c r="M9947" s="3">
        <f>'Transaction Data'!$F9947*'Transaction Data'!$K9947</f>
        <v>5112</v>
      </c>
      <c r="N9947" s="3">
        <f>'Transaction Data'!$F9947*'Transaction Data'!$L9947</f>
        <v>10224</v>
      </c>
      <c r="O9947" s="3">
        <f>'Transaction Data'!$N9947-'Transaction Data'!$M9947</f>
        <v>5112</v>
      </c>
      <c r="P9947" s="2">
        <f>DATEDIF('Transaction Data'!$D9947,'Transaction Data'!$A9947,"y")</f>
        <v>49</v>
      </c>
      <c r="Q9947" s="2" t="str">
        <f>FLOOR('Transaction Data'!$P9947,15)&amp;"-"&amp;FLOOR('Transaction Data'!$P9947,15)+14</f>
        <v>45-59</v>
      </c>
      <c r="R9947" s="2" t="str">
        <f>IF('Transaction Data'!$L9947&lt;=10,"Less Expensive","Expensive")</f>
        <v>Expensive</v>
      </c>
      <c r="S9947" s="4">
        <f>WEEKDAY('Transaction Data'!$A9947)</f>
        <v>4</v>
      </c>
      <c r="T9947" s="2" t="str">
        <f>IF(WEEKDAY('Transaction Data'!$A9947,2)&lt;6,"Weekday","Weekend")</f>
        <v>Weekday</v>
      </c>
    </row>
    <row r="9948" ht="15.75" customHeight="1">
      <c r="A9948" s="1">
        <v>45444.0</v>
      </c>
      <c r="B9948" s="2" t="s">
        <v>8876</v>
      </c>
      <c r="C9948" s="2" t="s">
        <v>72</v>
      </c>
      <c r="D9948" s="1">
        <v>25260.0</v>
      </c>
      <c r="E9948" s="2" t="s">
        <v>27</v>
      </c>
      <c r="F9948" s="2">
        <v>421.0</v>
      </c>
      <c r="G9948" s="2" t="s">
        <v>48</v>
      </c>
      <c r="H9948" s="2" t="s">
        <v>24</v>
      </c>
      <c r="I9948" s="2" t="s">
        <v>30</v>
      </c>
      <c r="J9948" s="2" t="str">
        <f t="array" ref="J9948">XLOOKUP('Transaction Data'!$G9948,Product_Code,Biscuit_Brand)</f>
        <v>Lemon Crisps</v>
      </c>
      <c r="K9948" s="2">
        <f t="array" ref="K9948">XLOOKUP('Transaction Data'!$G9948,Product_Code,Cost)</f>
        <v>7</v>
      </c>
      <c r="L9948" s="2">
        <f t="array" ref="L9948">XLOOKUP('Transaction Data'!$G9948,Product_Code,Unit_Price)</f>
        <v>9</v>
      </c>
      <c r="M9948" s="3">
        <f>'Transaction Data'!$F9948*'Transaction Data'!$K9948</f>
        <v>2947</v>
      </c>
      <c r="N9948" s="3">
        <f>'Transaction Data'!$F9948*'Transaction Data'!$L9948</f>
        <v>3789</v>
      </c>
      <c r="O9948" s="3">
        <f>'Transaction Data'!$N9948-'Transaction Data'!$M9948</f>
        <v>842</v>
      </c>
      <c r="P9948" s="2">
        <f>DATEDIF('Transaction Data'!$D9948,'Transaction Data'!$A9948,"y")</f>
        <v>55</v>
      </c>
      <c r="Q9948" s="2" t="str">
        <f>FLOOR('Transaction Data'!$P9948,15)&amp;"-"&amp;FLOOR('Transaction Data'!$P9948,15)+14</f>
        <v>45-59</v>
      </c>
      <c r="R9948" s="2" t="str">
        <f>IF('Transaction Data'!$L9948&lt;=10,"Less Expensive","Expensive")</f>
        <v>Less Expensive</v>
      </c>
      <c r="S9948" s="4">
        <f>WEEKDAY('Transaction Data'!$A9948)</f>
        <v>7</v>
      </c>
      <c r="T9948" s="2" t="str">
        <f>IF(WEEKDAY('Transaction Data'!$A9948,2)&lt;6,"Weekday","Weekend")</f>
        <v>Weekend</v>
      </c>
    </row>
    <row r="9949" ht="15.75" customHeight="1">
      <c r="A9949" s="1">
        <v>45417.0</v>
      </c>
      <c r="B9949" s="2" t="s">
        <v>9067</v>
      </c>
      <c r="C9949" s="2" t="s">
        <v>21</v>
      </c>
      <c r="D9949" s="1">
        <v>26322.0</v>
      </c>
      <c r="E9949" s="2" t="s">
        <v>63</v>
      </c>
      <c r="F9949" s="2">
        <v>97.0</v>
      </c>
      <c r="G9949" s="2" t="s">
        <v>33</v>
      </c>
      <c r="H9949" s="2" t="s">
        <v>29</v>
      </c>
      <c r="I9949" s="2" t="s">
        <v>25</v>
      </c>
      <c r="J9949" s="2" t="str">
        <f t="array" ref="J9949">XLOOKUP('Transaction Data'!$G9949,Product_Code,Biscuit_Brand)</f>
        <v>Caramel Biscuits</v>
      </c>
      <c r="K9949" s="2">
        <f t="array" ref="K9949">XLOOKUP('Transaction Data'!$G9949,Product_Code,Cost)</f>
        <v>18</v>
      </c>
      <c r="L9949" s="2">
        <f t="array" ref="L9949">XLOOKUP('Transaction Data'!$G9949,Product_Code,Unit_Price)</f>
        <v>22</v>
      </c>
      <c r="M9949" s="3">
        <f>'Transaction Data'!$F9949*'Transaction Data'!$K9949</f>
        <v>1746</v>
      </c>
      <c r="N9949" s="3">
        <f>'Transaction Data'!$F9949*'Transaction Data'!$L9949</f>
        <v>2134</v>
      </c>
      <c r="O9949" s="3">
        <f>'Transaction Data'!$N9949-'Transaction Data'!$M9949</f>
        <v>388</v>
      </c>
      <c r="P9949" s="2">
        <f>DATEDIF('Transaction Data'!$D9949,'Transaction Data'!$A9949,"y")</f>
        <v>52</v>
      </c>
      <c r="Q9949" s="2" t="str">
        <f>FLOOR('Transaction Data'!$P9949,15)&amp;"-"&amp;FLOOR('Transaction Data'!$P9949,15)+14</f>
        <v>45-59</v>
      </c>
      <c r="R9949" s="2" t="str">
        <f>IF('Transaction Data'!$L9949&lt;=10,"Less Expensive","Expensive")</f>
        <v>Expensive</v>
      </c>
      <c r="S9949" s="4">
        <f>WEEKDAY('Transaction Data'!$A9949)</f>
        <v>1</v>
      </c>
      <c r="T9949" s="2" t="str">
        <f>IF(WEEKDAY('Transaction Data'!$A9949,2)&lt;6,"Weekday","Weekend")</f>
        <v>Weekend</v>
      </c>
    </row>
    <row r="9950" ht="15.75" customHeight="1">
      <c r="A9950" s="1">
        <v>45358.0</v>
      </c>
      <c r="B9950" s="2" t="s">
        <v>9068</v>
      </c>
      <c r="C9950" s="2" t="s">
        <v>21</v>
      </c>
      <c r="D9950" s="1">
        <v>23646.0</v>
      </c>
      <c r="E9950" s="2" t="s">
        <v>27</v>
      </c>
      <c r="F9950" s="2">
        <v>490.0</v>
      </c>
      <c r="G9950" s="2" t="s">
        <v>38</v>
      </c>
      <c r="H9950" s="2" t="s">
        <v>29</v>
      </c>
      <c r="I9950" s="2" t="s">
        <v>30</v>
      </c>
      <c r="J9950" s="2" t="str">
        <f t="array" ref="J9950">XLOOKUP('Transaction Data'!$G9950,Product_Code,Biscuit_Brand)</f>
        <v>Ginger Snaps</v>
      </c>
      <c r="K9950" s="2">
        <f t="array" ref="K9950">XLOOKUP('Transaction Data'!$G9950,Product_Code,Cost)</f>
        <v>14</v>
      </c>
      <c r="L9950" s="2">
        <f t="array" ref="L9950">XLOOKUP('Transaction Data'!$G9950,Product_Code,Unit_Price)</f>
        <v>28</v>
      </c>
      <c r="M9950" s="3">
        <f>'Transaction Data'!$F9950*'Transaction Data'!$K9950</f>
        <v>6860</v>
      </c>
      <c r="N9950" s="3">
        <f>'Transaction Data'!$F9950*'Transaction Data'!$L9950</f>
        <v>13720</v>
      </c>
      <c r="O9950" s="3">
        <f>'Transaction Data'!$N9950-'Transaction Data'!$M9950</f>
        <v>6860</v>
      </c>
      <c r="P9950" s="2">
        <f>DATEDIF('Transaction Data'!$D9950,'Transaction Data'!$A9950,"y")</f>
        <v>59</v>
      </c>
      <c r="Q9950" s="2" t="str">
        <f>FLOOR('Transaction Data'!$P9950,15)&amp;"-"&amp;FLOOR('Transaction Data'!$P9950,15)+14</f>
        <v>45-59</v>
      </c>
      <c r="R9950" s="2" t="str">
        <f>IF('Transaction Data'!$L9950&lt;=10,"Less Expensive","Expensive")</f>
        <v>Expensive</v>
      </c>
      <c r="S9950" s="4">
        <f>WEEKDAY('Transaction Data'!$A9950)</f>
        <v>5</v>
      </c>
      <c r="T9950" s="2" t="str">
        <f>IF(WEEKDAY('Transaction Data'!$A9950,2)&lt;6,"Weekday","Weekend")</f>
        <v>Weekday</v>
      </c>
    </row>
    <row r="9951" ht="15.75" customHeight="1">
      <c r="A9951" s="1">
        <v>45485.0</v>
      </c>
      <c r="B9951" s="2" t="s">
        <v>9069</v>
      </c>
      <c r="C9951" s="2" t="s">
        <v>32</v>
      </c>
      <c r="D9951" s="1">
        <v>19877.0</v>
      </c>
      <c r="E9951" s="2" t="s">
        <v>22</v>
      </c>
      <c r="F9951" s="2">
        <v>121.0</v>
      </c>
      <c r="G9951" s="2" t="s">
        <v>38</v>
      </c>
      <c r="H9951" s="2" t="s">
        <v>34</v>
      </c>
      <c r="I9951" s="2" t="s">
        <v>30</v>
      </c>
      <c r="J9951" s="2" t="str">
        <f t="array" ref="J9951">XLOOKUP('Transaction Data'!$G9951,Product_Code,Biscuit_Brand)</f>
        <v>Ginger Snaps</v>
      </c>
      <c r="K9951" s="2">
        <f t="array" ref="K9951">XLOOKUP('Transaction Data'!$G9951,Product_Code,Cost)</f>
        <v>14</v>
      </c>
      <c r="L9951" s="2">
        <f t="array" ref="L9951">XLOOKUP('Transaction Data'!$G9951,Product_Code,Unit_Price)</f>
        <v>28</v>
      </c>
      <c r="M9951" s="3">
        <f>'Transaction Data'!$F9951*'Transaction Data'!$K9951</f>
        <v>1694</v>
      </c>
      <c r="N9951" s="3">
        <f>'Transaction Data'!$F9951*'Transaction Data'!$L9951</f>
        <v>3388</v>
      </c>
      <c r="O9951" s="3">
        <f>'Transaction Data'!$N9951-'Transaction Data'!$M9951</f>
        <v>1694</v>
      </c>
      <c r="P9951" s="2">
        <f>DATEDIF('Transaction Data'!$D9951,'Transaction Data'!$A9951,"y")</f>
        <v>70</v>
      </c>
      <c r="Q9951" s="2" t="str">
        <f>FLOOR('Transaction Data'!$P9951,15)&amp;"-"&amp;FLOOR('Transaction Data'!$P9951,15)+14</f>
        <v>60-74</v>
      </c>
      <c r="R9951" s="2" t="str">
        <f>IF('Transaction Data'!$L9951&lt;=10,"Less Expensive","Expensive")</f>
        <v>Expensive</v>
      </c>
      <c r="S9951" s="4">
        <f>WEEKDAY('Transaction Data'!$A9951)</f>
        <v>6</v>
      </c>
      <c r="T9951" s="2" t="str">
        <f>IF(WEEKDAY('Transaction Data'!$A9951,2)&lt;6,"Weekday","Weekend")</f>
        <v>Weekday</v>
      </c>
    </row>
    <row r="9952" ht="15.75" customHeight="1">
      <c r="A9952" s="1">
        <v>45412.0</v>
      </c>
      <c r="B9952" s="2" t="s">
        <v>9070</v>
      </c>
      <c r="C9952" s="2" t="s">
        <v>32</v>
      </c>
      <c r="D9952" s="1">
        <v>27080.0</v>
      </c>
      <c r="E9952" s="2" t="s">
        <v>22</v>
      </c>
      <c r="F9952" s="2">
        <v>128.0</v>
      </c>
      <c r="G9952" s="2" t="s">
        <v>57</v>
      </c>
      <c r="H9952" s="2" t="s">
        <v>24</v>
      </c>
      <c r="I9952" s="2" t="s">
        <v>30</v>
      </c>
      <c r="J9952" s="2" t="str">
        <f t="array" ref="J9952">XLOOKUP('Transaction Data'!$G9952,Product_Code,Biscuit_Brand)</f>
        <v>Oatmeal Cookies</v>
      </c>
      <c r="K9952" s="2">
        <f t="array" ref="K9952">XLOOKUP('Transaction Data'!$G9952,Product_Code,Cost)</f>
        <v>19</v>
      </c>
      <c r="L9952" s="2">
        <f t="array" ref="L9952">XLOOKUP('Transaction Data'!$G9952,Product_Code,Unit_Price)</f>
        <v>23</v>
      </c>
      <c r="M9952" s="3">
        <f>'Transaction Data'!$F9952*'Transaction Data'!$K9952</f>
        <v>2432</v>
      </c>
      <c r="N9952" s="3">
        <f>'Transaction Data'!$F9952*'Transaction Data'!$L9952</f>
        <v>2944</v>
      </c>
      <c r="O9952" s="3">
        <f>'Transaction Data'!$N9952-'Transaction Data'!$M9952</f>
        <v>512</v>
      </c>
      <c r="P9952" s="2">
        <f>DATEDIF('Transaction Data'!$D9952,'Transaction Data'!$A9952,"y")</f>
        <v>50</v>
      </c>
      <c r="Q9952" s="2" t="str">
        <f>FLOOR('Transaction Data'!$P9952,15)&amp;"-"&amp;FLOOR('Transaction Data'!$P9952,15)+14</f>
        <v>45-59</v>
      </c>
      <c r="R9952" s="2" t="str">
        <f>IF('Transaction Data'!$L9952&lt;=10,"Less Expensive","Expensive")</f>
        <v>Expensive</v>
      </c>
      <c r="S9952" s="4">
        <f>WEEKDAY('Transaction Data'!$A9952)</f>
        <v>3</v>
      </c>
      <c r="T9952" s="2" t="str">
        <f>IF(WEEKDAY('Transaction Data'!$A9952,2)&lt;6,"Weekday","Weekend")</f>
        <v>Weekday</v>
      </c>
    </row>
    <row r="9953" ht="15.75" customHeight="1">
      <c r="A9953" s="1">
        <v>45458.0</v>
      </c>
      <c r="B9953" s="2" t="s">
        <v>9071</v>
      </c>
      <c r="C9953" s="2" t="s">
        <v>65</v>
      </c>
      <c r="D9953" s="1">
        <v>16086.0</v>
      </c>
      <c r="E9953" s="2" t="s">
        <v>63</v>
      </c>
      <c r="F9953" s="2">
        <v>57.0</v>
      </c>
      <c r="G9953" s="2" t="s">
        <v>23</v>
      </c>
      <c r="H9953" s="2" t="s">
        <v>42</v>
      </c>
      <c r="I9953" s="2" t="s">
        <v>30</v>
      </c>
      <c r="J9953" s="2" t="str">
        <f t="array" ref="J9953">XLOOKUP('Transaction Data'!$G9953,Product_Code,Biscuit_Brand)</f>
        <v>Cinnamon Swirls</v>
      </c>
      <c r="K9953" s="2">
        <f t="array" ref="K9953">XLOOKUP('Transaction Data'!$G9953,Product_Code,Cost)</f>
        <v>10</v>
      </c>
      <c r="L9953" s="2">
        <f t="array" ref="L9953">XLOOKUP('Transaction Data'!$G9953,Product_Code,Unit_Price)</f>
        <v>14</v>
      </c>
      <c r="M9953" s="3">
        <f>'Transaction Data'!$F9953*'Transaction Data'!$K9953</f>
        <v>570</v>
      </c>
      <c r="N9953" s="3">
        <f>'Transaction Data'!$F9953*'Transaction Data'!$L9953</f>
        <v>798</v>
      </c>
      <c r="O9953" s="3">
        <f>'Transaction Data'!$N9953-'Transaction Data'!$M9953</f>
        <v>228</v>
      </c>
      <c r="P9953" s="2">
        <f>DATEDIF('Transaction Data'!$D9953,'Transaction Data'!$A9953,"y")</f>
        <v>80</v>
      </c>
      <c r="Q9953" s="2" t="str">
        <f>FLOOR('Transaction Data'!$P9953,15)&amp;"-"&amp;FLOOR('Transaction Data'!$P9953,15)+14</f>
        <v>75-89</v>
      </c>
      <c r="R9953" s="2" t="str">
        <f>IF('Transaction Data'!$L9953&lt;=10,"Less Expensive","Expensive")</f>
        <v>Expensive</v>
      </c>
      <c r="S9953" s="4">
        <f>WEEKDAY('Transaction Data'!$A9953)</f>
        <v>7</v>
      </c>
      <c r="T9953" s="2" t="str">
        <f>IF(WEEKDAY('Transaction Data'!$A9953,2)&lt;6,"Weekday","Weekend")</f>
        <v>Weekend</v>
      </c>
    </row>
    <row r="9954" ht="15.75" customHeight="1">
      <c r="A9954" s="1">
        <v>45300.0</v>
      </c>
      <c r="B9954" s="2" t="s">
        <v>9072</v>
      </c>
      <c r="C9954" s="2" t="s">
        <v>32</v>
      </c>
      <c r="D9954" s="1">
        <v>28189.0</v>
      </c>
      <c r="E9954" s="2" t="s">
        <v>37</v>
      </c>
      <c r="F9954" s="2">
        <v>50.0</v>
      </c>
      <c r="G9954" s="2" t="s">
        <v>48</v>
      </c>
      <c r="H9954" s="2" t="s">
        <v>45</v>
      </c>
      <c r="I9954" s="2" t="s">
        <v>30</v>
      </c>
      <c r="J9954" s="2" t="str">
        <f t="array" ref="J9954">XLOOKUP('Transaction Data'!$G9954,Product_Code,Biscuit_Brand)</f>
        <v>Lemon Crisps</v>
      </c>
      <c r="K9954" s="2">
        <f t="array" ref="K9954">XLOOKUP('Transaction Data'!$G9954,Product_Code,Cost)</f>
        <v>7</v>
      </c>
      <c r="L9954" s="2">
        <f t="array" ref="L9954">XLOOKUP('Transaction Data'!$G9954,Product_Code,Unit_Price)</f>
        <v>9</v>
      </c>
      <c r="M9954" s="3">
        <f>'Transaction Data'!$F9954*'Transaction Data'!$K9954</f>
        <v>350</v>
      </c>
      <c r="N9954" s="3">
        <f>'Transaction Data'!$F9954*'Transaction Data'!$L9954</f>
        <v>450</v>
      </c>
      <c r="O9954" s="3">
        <f>'Transaction Data'!$N9954-'Transaction Data'!$M9954</f>
        <v>100</v>
      </c>
      <c r="P9954" s="2">
        <f>DATEDIF('Transaction Data'!$D9954,'Transaction Data'!$A9954,"y")</f>
        <v>46</v>
      </c>
      <c r="Q9954" s="2" t="str">
        <f>FLOOR('Transaction Data'!$P9954,15)&amp;"-"&amp;FLOOR('Transaction Data'!$P9954,15)+14</f>
        <v>45-59</v>
      </c>
      <c r="R9954" s="2" t="str">
        <f>IF('Transaction Data'!$L9954&lt;=10,"Less Expensive","Expensive")</f>
        <v>Less Expensive</v>
      </c>
      <c r="S9954" s="4">
        <f>WEEKDAY('Transaction Data'!$A9954)</f>
        <v>3</v>
      </c>
      <c r="T9954" s="2" t="str">
        <f>IF(WEEKDAY('Transaction Data'!$A9954,2)&lt;6,"Weekday","Weekend")</f>
        <v>Weekday</v>
      </c>
    </row>
    <row r="9955" ht="15.75" customHeight="1">
      <c r="A9955" s="1">
        <v>45490.0</v>
      </c>
      <c r="B9955" s="2" t="s">
        <v>5538</v>
      </c>
      <c r="C9955" s="2" t="s">
        <v>47</v>
      </c>
      <c r="D9955" s="1">
        <v>24446.0</v>
      </c>
      <c r="E9955" s="2" t="s">
        <v>22</v>
      </c>
      <c r="F9955" s="2">
        <v>326.0</v>
      </c>
      <c r="G9955" s="2" t="s">
        <v>55</v>
      </c>
      <c r="H9955" s="2" t="s">
        <v>24</v>
      </c>
      <c r="I9955" s="2" t="s">
        <v>30</v>
      </c>
      <c r="J9955" s="2" t="str">
        <f t="array" ref="J9955">XLOOKUP('Transaction Data'!$G9955,Product_Code,Biscuit_Brand)</f>
        <v>Vanilla Wafers</v>
      </c>
      <c r="K9955" s="2">
        <f t="array" ref="K9955">XLOOKUP('Transaction Data'!$G9955,Product_Code,Cost)</f>
        <v>18</v>
      </c>
      <c r="L9955" s="2">
        <f t="array" ref="L9955">XLOOKUP('Transaction Data'!$G9955,Product_Code,Unit_Price)</f>
        <v>36</v>
      </c>
      <c r="M9955" s="3">
        <f>'Transaction Data'!$F9955*'Transaction Data'!$K9955</f>
        <v>5868</v>
      </c>
      <c r="N9955" s="3">
        <f>'Transaction Data'!$F9955*'Transaction Data'!$L9955</f>
        <v>11736</v>
      </c>
      <c r="O9955" s="3">
        <f>'Transaction Data'!$N9955-'Transaction Data'!$M9955</f>
        <v>5868</v>
      </c>
      <c r="P9955" s="2">
        <f>DATEDIF('Transaction Data'!$D9955,'Transaction Data'!$A9955,"y")</f>
        <v>57</v>
      </c>
      <c r="Q9955" s="2" t="str">
        <f>FLOOR('Transaction Data'!$P9955,15)&amp;"-"&amp;FLOOR('Transaction Data'!$P9955,15)+14</f>
        <v>45-59</v>
      </c>
      <c r="R9955" s="2" t="str">
        <f>IF('Transaction Data'!$L9955&lt;=10,"Less Expensive","Expensive")</f>
        <v>Expensive</v>
      </c>
      <c r="S9955" s="4">
        <f>WEEKDAY('Transaction Data'!$A9955)</f>
        <v>4</v>
      </c>
      <c r="T9955" s="2" t="str">
        <f>IF(WEEKDAY('Transaction Data'!$A9955,2)&lt;6,"Weekday","Weekend")</f>
        <v>Weekday</v>
      </c>
    </row>
    <row r="9956" ht="15.75" customHeight="1">
      <c r="A9956" s="1">
        <v>45500.0</v>
      </c>
      <c r="B9956" s="2" t="s">
        <v>9073</v>
      </c>
      <c r="C9956" s="2" t="s">
        <v>51</v>
      </c>
      <c r="D9956" s="1">
        <v>22510.0</v>
      </c>
      <c r="E9956" s="2" t="s">
        <v>37</v>
      </c>
      <c r="F9956" s="2">
        <v>198.0</v>
      </c>
      <c r="G9956" s="2" t="s">
        <v>57</v>
      </c>
      <c r="H9956" s="2" t="s">
        <v>29</v>
      </c>
      <c r="I9956" s="2" t="s">
        <v>30</v>
      </c>
      <c r="J9956" s="2" t="str">
        <f t="array" ref="J9956">XLOOKUP('Transaction Data'!$G9956,Product_Code,Biscuit_Brand)</f>
        <v>Oatmeal Cookies</v>
      </c>
      <c r="K9956" s="2">
        <f t="array" ref="K9956">XLOOKUP('Transaction Data'!$G9956,Product_Code,Cost)</f>
        <v>19</v>
      </c>
      <c r="L9956" s="2">
        <f t="array" ref="L9956">XLOOKUP('Transaction Data'!$G9956,Product_Code,Unit_Price)</f>
        <v>23</v>
      </c>
      <c r="M9956" s="3">
        <f>'Transaction Data'!$F9956*'Transaction Data'!$K9956</f>
        <v>3762</v>
      </c>
      <c r="N9956" s="3">
        <f>'Transaction Data'!$F9956*'Transaction Data'!$L9956</f>
        <v>4554</v>
      </c>
      <c r="O9956" s="3">
        <f>'Transaction Data'!$N9956-'Transaction Data'!$M9956</f>
        <v>792</v>
      </c>
      <c r="P9956" s="2">
        <f>DATEDIF('Transaction Data'!$D9956,'Transaction Data'!$A9956,"y")</f>
        <v>62</v>
      </c>
      <c r="Q9956" s="2" t="str">
        <f>FLOOR('Transaction Data'!$P9956,15)&amp;"-"&amp;FLOOR('Transaction Data'!$P9956,15)+14</f>
        <v>60-74</v>
      </c>
      <c r="R9956" s="2" t="str">
        <f>IF('Transaction Data'!$L9956&lt;=10,"Less Expensive","Expensive")</f>
        <v>Expensive</v>
      </c>
      <c r="S9956" s="4">
        <f>WEEKDAY('Transaction Data'!$A9956)</f>
        <v>7</v>
      </c>
      <c r="T9956" s="2" t="str">
        <f>IF(WEEKDAY('Transaction Data'!$A9956,2)&lt;6,"Weekday","Weekend")</f>
        <v>Weekend</v>
      </c>
    </row>
    <row r="9957" ht="15.75" customHeight="1">
      <c r="A9957" s="1">
        <v>45491.0</v>
      </c>
      <c r="B9957" s="2" t="s">
        <v>9074</v>
      </c>
      <c r="C9957" s="2" t="s">
        <v>47</v>
      </c>
      <c r="D9957" s="1">
        <v>28353.0</v>
      </c>
      <c r="E9957" s="2" t="s">
        <v>27</v>
      </c>
      <c r="F9957" s="2">
        <v>10.0</v>
      </c>
      <c r="G9957" s="2" t="s">
        <v>61</v>
      </c>
      <c r="H9957" s="2" t="s">
        <v>29</v>
      </c>
      <c r="I9957" s="2" t="s">
        <v>30</v>
      </c>
      <c r="J9957" s="2" t="str">
        <f t="array" ref="J9957">XLOOKUP('Transaction Data'!$G9957,Product_Code,Biscuit_Brand)</f>
        <v>Choco Delight</v>
      </c>
      <c r="K9957" s="2">
        <f t="array" ref="K9957">XLOOKUP('Transaction Data'!$G9957,Product_Code,Cost)</f>
        <v>3</v>
      </c>
      <c r="L9957" s="2">
        <f t="array" ref="L9957">XLOOKUP('Transaction Data'!$G9957,Product_Code,Unit_Price)</f>
        <v>5</v>
      </c>
      <c r="M9957" s="3">
        <f>'Transaction Data'!$F9957*'Transaction Data'!$K9957</f>
        <v>30</v>
      </c>
      <c r="N9957" s="3">
        <f>'Transaction Data'!$F9957*'Transaction Data'!$L9957</f>
        <v>50</v>
      </c>
      <c r="O9957" s="3">
        <f>'Transaction Data'!$N9957-'Transaction Data'!$M9957</f>
        <v>20</v>
      </c>
      <c r="P9957" s="2">
        <f>DATEDIF('Transaction Data'!$D9957,'Transaction Data'!$A9957,"y")</f>
        <v>46</v>
      </c>
      <c r="Q9957" s="2" t="str">
        <f>FLOOR('Transaction Data'!$P9957,15)&amp;"-"&amp;FLOOR('Transaction Data'!$P9957,15)+14</f>
        <v>45-59</v>
      </c>
      <c r="R9957" s="2" t="str">
        <f>IF('Transaction Data'!$L9957&lt;=10,"Less Expensive","Expensive")</f>
        <v>Less Expensive</v>
      </c>
      <c r="S9957" s="4">
        <f>WEEKDAY('Transaction Data'!$A9957)</f>
        <v>5</v>
      </c>
      <c r="T9957" s="2" t="str">
        <f>IF(WEEKDAY('Transaction Data'!$A9957,2)&lt;6,"Weekday","Weekend")</f>
        <v>Weekday</v>
      </c>
    </row>
    <row r="9958" ht="15.75" customHeight="1">
      <c r="A9958" s="1">
        <v>45356.0</v>
      </c>
      <c r="B9958" s="2" t="s">
        <v>973</v>
      </c>
      <c r="C9958" s="2" t="s">
        <v>78</v>
      </c>
      <c r="D9958" s="1">
        <v>37688.0</v>
      </c>
      <c r="E9958" s="2" t="s">
        <v>37</v>
      </c>
      <c r="F9958" s="2">
        <v>390.0</v>
      </c>
      <c r="G9958" s="2" t="s">
        <v>33</v>
      </c>
      <c r="H9958" s="2" t="s">
        <v>34</v>
      </c>
      <c r="I9958" s="2" t="s">
        <v>30</v>
      </c>
      <c r="J9958" s="2" t="str">
        <f t="array" ref="J9958">XLOOKUP('Transaction Data'!$G9958,Product_Code,Biscuit_Brand)</f>
        <v>Caramel Biscuits</v>
      </c>
      <c r="K9958" s="2">
        <f t="array" ref="K9958">XLOOKUP('Transaction Data'!$G9958,Product_Code,Cost)</f>
        <v>18</v>
      </c>
      <c r="L9958" s="2">
        <f t="array" ref="L9958">XLOOKUP('Transaction Data'!$G9958,Product_Code,Unit_Price)</f>
        <v>22</v>
      </c>
      <c r="M9958" s="3">
        <f>'Transaction Data'!$F9958*'Transaction Data'!$K9958</f>
        <v>7020</v>
      </c>
      <c r="N9958" s="3">
        <f>'Transaction Data'!$F9958*'Transaction Data'!$L9958</f>
        <v>8580</v>
      </c>
      <c r="O9958" s="3">
        <f>'Transaction Data'!$N9958-'Transaction Data'!$M9958</f>
        <v>1560</v>
      </c>
      <c r="P9958" s="2">
        <f>DATEDIF('Transaction Data'!$D9958,'Transaction Data'!$A9958,"y")</f>
        <v>20</v>
      </c>
      <c r="Q9958" s="2" t="str">
        <f>FLOOR('Transaction Data'!$P9958,15)&amp;"-"&amp;FLOOR('Transaction Data'!$P9958,15)+14</f>
        <v>15-29</v>
      </c>
      <c r="R9958" s="2" t="str">
        <f>IF('Transaction Data'!$L9958&lt;=10,"Less Expensive","Expensive")</f>
        <v>Expensive</v>
      </c>
      <c r="S9958" s="4">
        <f>WEEKDAY('Transaction Data'!$A9958)</f>
        <v>3</v>
      </c>
      <c r="T9958" s="2" t="str">
        <f>IF(WEEKDAY('Transaction Data'!$A9958,2)&lt;6,"Weekday","Weekend")</f>
        <v>Weekday</v>
      </c>
    </row>
    <row r="9959" ht="15.75" customHeight="1">
      <c r="A9959" s="1">
        <v>45317.0</v>
      </c>
      <c r="B9959" s="2" t="s">
        <v>2607</v>
      </c>
      <c r="C9959" s="2" t="s">
        <v>21</v>
      </c>
      <c r="D9959" s="1">
        <v>21421.0</v>
      </c>
      <c r="E9959" s="2" t="s">
        <v>22</v>
      </c>
      <c r="F9959" s="2">
        <v>131.0</v>
      </c>
      <c r="G9959" s="2" t="s">
        <v>57</v>
      </c>
      <c r="H9959" s="2" t="s">
        <v>24</v>
      </c>
      <c r="I9959" s="2" t="s">
        <v>30</v>
      </c>
      <c r="J9959" s="2" t="str">
        <f t="array" ref="J9959">XLOOKUP('Transaction Data'!$G9959,Product_Code,Biscuit_Brand)</f>
        <v>Oatmeal Cookies</v>
      </c>
      <c r="K9959" s="2">
        <f t="array" ref="K9959">XLOOKUP('Transaction Data'!$G9959,Product_Code,Cost)</f>
        <v>19</v>
      </c>
      <c r="L9959" s="2">
        <f t="array" ref="L9959">XLOOKUP('Transaction Data'!$G9959,Product_Code,Unit_Price)</f>
        <v>23</v>
      </c>
      <c r="M9959" s="3">
        <f>'Transaction Data'!$F9959*'Transaction Data'!$K9959</f>
        <v>2489</v>
      </c>
      <c r="N9959" s="3">
        <f>'Transaction Data'!$F9959*'Transaction Data'!$L9959</f>
        <v>3013</v>
      </c>
      <c r="O9959" s="3">
        <f>'Transaction Data'!$N9959-'Transaction Data'!$M9959</f>
        <v>524</v>
      </c>
      <c r="P9959" s="2">
        <f>DATEDIF('Transaction Data'!$D9959,'Transaction Data'!$A9959,"y")</f>
        <v>65</v>
      </c>
      <c r="Q9959" s="2" t="str">
        <f>FLOOR('Transaction Data'!$P9959,15)&amp;"-"&amp;FLOOR('Transaction Data'!$P9959,15)+14</f>
        <v>60-74</v>
      </c>
      <c r="R9959" s="2" t="str">
        <f>IF('Transaction Data'!$L9959&lt;=10,"Less Expensive","Expensive")</f>
        <v>Expensive</v>
      </c>
      <c r="S9959" s="4">
        <f>WEEKDAY('Transaction Data'!$A9959)</f>
        <v>6</v>
      </c>
      <c r="T9959" s="2" t="str">
        <f>IF(WEEKDAY('Transaction Data'!$A9959,2)&lt;6,"Weekday","Weekend")</f>
        <v>Weekday</v>
      </c>
    </row>
    <row r="9960" ht="15.75" customHeight="1">
      <c r="A9960" s="1">
        <v>45349.0</v>
      </c>
      <c r="B9960" s="2" t="s">
        <v>9075</v>
      </c>
      <c r="C9960" s="2" t="s">
        <v>21</v>
      </c>
      <c r="D9960" s="1">
        <v>35570.0</v>
      </c>
      <c r="E9960" s="2" t="s">
        <v>37</v>
      </c>
      <c r="F9960" s="2">
        <v>472.0</v>
      </c>
      <c r="G9960" s="2" t="s">
        <v>60</v>
      </c>
      <c r="H9960" s="2" t="s">
        <v>42</v>
      </c>
      <c r="I9960" s="2" t="s">
        <v>30</v>
      </c>
      <c r="J9960" s="2" t="str">
        <f t="array" ref="J9960">XLOOKUP('Transaction Data'!$G9960,Product_Code,Biscuit_Brand)</f>
        <v>Peanut Butter Bites</v>
      </c>
      <c r="K9960" s="2">
        <f t="array" ref="K9960">XLOOKUP('Transaction Data'!$G9960,Product_Code,Cost)</f>
        <v>5</v>
      </c>
      <c r="L9960" s="2">
        <f t="array" ref="L9960">XLOOKUP('Transaction Data'!$G9960,Product_Code,Unit_Price)</f>
        <v>7</v>
      </c>
      <c r="M9960" s="3">
        <f>'Transaction Data'!$F9960*'Transaction Data'!$K9960</f>
        <v>2360</v>
      </c>
      <c r="N9960" s="3">
        <f>'Transaction Data'!$F9960*'Transaction Data'!$L9960</f>
        <v>3304</v>
      </c>
      <c r="O9960" s="3">
        <f>'Transaction Data'!$N9960-'Transaction Data'!$M9960</f>
        <v>944</v>
      </c>
      <c r="P9960" s="2">
        <f>DATEDIF('Transaction Data'!$D9960,'Transaction Data'!$A9960,"y")</f>
        <v>26</v>
      </c>
      <c r="Q9960" s="2" t="str">
        <f>FLOOR('Transaction Data'!$P9960,15)&amp;"-"&amp;FLOOR('Transaction Data'!$P9960,15)+14</f>
        <v>15-29</v>
      </c>
      <c r="R9960" s="2" t="str">
        <f>IF('Transaction Data'!$L9960&lt;=10,"Less Expensive","Expensive")</f>
        <v>Less Expensive</v>
      </c>
      <c r="S9960" s="4">
        <f>WEEKDAY('Transaction Data'!$A9960)</f>
        <v>3</v>
      </c>
      <c r="T9960" s="2" t="str">
        <f>IF(WEEKDAY('Transaction Data'!$A9960,2)&lt;6,"Weekday","Weekend")</f>
        <v>Weekday</v>
      </c>
    </row>
    <row r="9961" ht="15.75" customHeight="1">
      <c r="A9961" s="1">
        <v>45451.0</v>
      </c>
      <c r="B9961" s="2" t="s">
        <v>9076</v>
      </c>
      <c r="C9961" s="2" t="s">
        <v>51</v>
      </c>
      <c r="D9961" s="1">
        <v>26787.0</v>
      </c>
      <c r="E9961" s="2" t="s">
        <v>22</v>
      </c>
      <c r="F9961" s="2">
        <v>238.0</v>
      </c>
      <c r="G9961" s="2" t="s">
        <v>57</v>
      </c>
      <c r="H9961" s="2" t="s">
        <v>45</v>
      </c>
      <c r="I9961" s="2" t="s">
        <v>30</v>
      </c>
      <c r="J9961" s="2" t="str">
        <f t="array" ref="J9961">XLOOKUP('Transaction Data'!$G9961,Product_Code,Biscuit_Brand)</f>
        <v>Oatmeal Cookies</v>
      </c>
      <c r="K9961" s="2">
        <f t="array" ref="K9961">XLOOKUP('Transaction Data'!$G9961,Product_Code,Cost)</f>
        <v>19</v>
      </c>
      <c r="L9961" s="2">
        <f t="array" ref="L9961">XLOOKUP('Transaction Data'!$G9961,Product_Code,Unit_Price)</f>
        <v>23</v>
      </c>
      <c r="M9961" s="3">
        <f>'Transaction Data'!$F9961*'Transaction Data'!$K9961</f>
        <v>4522</v>
      </c>
      <c r="N9961" s="3">
        <f>'Transaction Data'!$F9961*'Transaction Data'!$L9961</f>
        <v>5474</v>
      </c>
      <c r="O9961" s="3">
        <f>'Transaction Data'!$N9961-'Transaction Data'!$M9961</f>
        <v>952</v>
      </c>
      <c r="P9961" s="2">
        <f>DATEDIF('Transaction Data'!$D9961,'Transaction Data'!$A9961,"y")</f>
        <v>51</v>
      </c>
      <c r="Q9961" s="2" t="str">
        <f>FLOOR('Transaction Data'!$P9961,15)&amp;"-"&amp;FLOOR('Transaction Data'!$P9961,15)+14</f>
        <v>45-59</v>
      </c>
      <c r="R9961" s="2" t="str">
        <f>IF('Transaction Data'!$L9961&lt;=10,"Less Expensive","Expensive")</f>
        <v>Expensive</v>
      </c>
      <c r="S9961" s="4">
        <f>WEEKDAY('Transaction Data'!$A9961)</f>
        <v>7</v>
      </c>
      <c r="T9961" s="2" t="str">
        <f>IF(WEEKDAY('Transaction Data'!$A9961,2)&lt;6,"Weekday","Weekend")</f>
        <v>Weekend</v>
      </c>
    </row>
    <row r="9962" ht="15.75" customHeight="1">
      <c r="A9962" s="1">
        <v>45300.0</v>
      </c>
      <c r="B9962" s="2" t="s">
        <v>9077</v>
      </c>
      <c r="C9962" s="2" t="s">
        <v>51</v>
      </c>
      <c r="D9962" s="1">
        <v>19752.0</v>
      </c>
      <c r="E9962" s="2" t="s">
        <v>63</v>
      </c>
      <c r="F9962" s="2">
        <v>141.0</v>
      </c>
      <c r="G9962" s="2" t="s">
        <v>23</v>
      </c>
      <c r="H9962" s="2" t="s">
        <v>24</v>
      </c>
      <c r="I9962" s="2" t="s">
        <v>30</v>
      </c>
      <c r="J9962" s="2" t="str">
        <f t="array" ref="J9962">XLOOKUP('Transaction Data'!$G9962,Product_Code,Biscuit_Brand)</f>
        <v>Cinnamon Swirls</v>
      </c>
      <c r="K9962" s="2">
        <f t="array" ref="K9962">XLOOKUP('Transaction Data'!$G9962,Product_Code,Cost)</f>
        <v>10</v>
      </c>
      <c r="L9962" s="2">
        <f t="array" ref="L9962">XLOOKUP('Transaction Data'!$G9962,Product_Code,Unit_Price)</f>
        <v>14</v>
      </c>
      <c r="M9962" s="3">
        <f>'Transaction Data'!$F9962*'Transaction Data'!$K9962</f>
        <v>1410</v>
      </c>
      <c r="N9962" s="3">
        <f>'Transaction Data'!$F9962*'Transaction Data'!$L9962</f>
        <v>1974</v>
      </c>
      <c r="O9962" s="3">
        <f>'Transaction Data'!$N9962-'Transaction Data'!$M9962</f>
        <v>564</v>
      </c>
      <c r="P9962" s="2">
        <f>DATEDIF('Transaction Data'!$D9962,'Transaction Data'!$A9962,"y")</f>
        <v>69</v>
      </c>
      <c r="Q9962" s="2" t="str">
        <f>FLOOR('Transaction Data'!$P9962,15)&amp;"-"&amp;FLOOR('Transaction Data'!$P9962,15)+14</f>
        <v>60-74</v>
      </c>
      <c r="R9962" s="2" t="str">
        <f>IF('Transaction Data'!$L9962&lt;=10,"Less Expensive","Expensive")</f>
        <v>Expensive</v>
      </c>
      <c r="S9962" s="4">
        <f>WEEKDAY('Transaction Data'!$A9962)</f>
        <v>3</v>
      </c>
      <c r="T9962" s="2" t="str">
        <f>IF(WEEKDAY('Transaction Data'!$A9962,2)&lt;6,"Weekday","Weekend")</f>
        <v>Weekday</v>
      </c>
    </row>
    <row r="9963" ht="15.75" customHeight="1">
      <c r="A9963" s="1">
        <v>45461.0</v>
      </c>
      <c r="B9963" s="2" t="s">
        <v>9078</v>
      </c>
      <c r="C9963" s="2" t="s">
        <v>65</v>
      </c>
      <c r="D9963" s="1">
        <v>20866.0</v>
      </c>
      <c r="E9963" s="2" t="s">
        <v>22</v>
      </c>
      <c r="F9963" s="2">
        <v>368.0</v>
      </c>
      <c r="G9963" s="2" t="s">
        <v>23</v>
      </c>
      <c r="H9963" s="2" t="s">
        <v>29</v>
      </c>
      <c r="I9963" s="2" t="s">
        <v>30</v>
      </c>
      <c r="J9963" s="2" t="str">
        <f t="array" ref="J9963">XLOOKUP('Transaction Data'!$G9963,Product_Code,Biscuit_Brand)</f>
        <v>Cinnamon Swirls</v>
      </c>
      <c r="K9963" s="2">
        <f t="array" ref="K9963">XLOOKUP('Transaction Data'!$G9963,Product_Code,Cost)</f>
        <v>10</v>
      </c>
      <c r="L9963" s="2">
        <f t="array" ref="L9963">XLOOKUP('Transaction Data'!$G9963,Product_Code,Unit_Price)</f>
        <v>14</v>
      </c>
      <c r="M9963" s="3">
        <f>'Transaction Data'!$F9963*'Transaction Data'!$K9963</f>
        <v>3680</v>
      </c>
      <c r="N9963" s="3">
        <f>'Transaction Data'!$F9963*'Transaction Data'!$L9963</f>
        <v>5152</v>
      </c>
      <c r="O9963" s="3">
        <f>'Transaction Data'!$N9963-'Transaction Data'!$M9963</f>
        <v>1472</v>
      </c>
      <c r="P9963" s="2">
        <f>DATEDIF('Transaction Data'!$D9963,'Transaction Data'!$A9963,"y")</f>
        <v>67</v>
      </c>
      <c r="Q9963" s="2" t="str">
        <f>FLOOR('Transaction Data'!$P9963,15)&amp;"-"&amp;FLOOR('Transaction Data'!$P9963,15)+14</f>
        <v>60-74</v>
      </c>
      <c r="R9963" s="2" t="str">
        <f>IF('Transaction Data'!$L9963&lt;=10,"Less Expensive","Expensive")</f>
        <v>Expensive</v>
      </c>
      <c r="S9963" s="4">
        <f>WEEKDAY('Transaction Data'!$A9963)</f>
        <v>3</v>
      </c>
      <c r="T9963" s="2" t="str">
        <f>IF(WEEKDAY('Transaction Data'!$A9963,2)&lt;6,"Weekday","Weekend")</f>
        <v>Weekday</v>
      </c>
    </row>
    <row r="9964" ht="15.75" customHeight="1">
      <c r="A9964" s="1">
        <v>45344.0</v>
      </c>
      <c r="B9964" s="2" t="s">
        <v>9079</v>
      </c>
      <c r="C9964" s="2" t="s">
        <v>54</v>
      </c>
      <c r="D9964" s="1">
        <v>22453.0</v>
      </c>
      <c r="E9964" s="2" t="s">
        <v>27</v>
      </c>
      <c r="F9964" s="2">
        <v>338.0</v>
      </c>
      <c r="G9964" s="2" t="s">
        <v>48</v>
      </c>
      <c r="H9964" s="2" t="s">
        <v>29</v>
      </c>
      <c r="I9964" s="2" t="s">
        <v>30</v>
      </c>
      <c r="J9964" s="2" t="str">
        <f t="array" ref="J9964">XLOOKUP('Transaction Data'!$G9964,Product_Code,Biscuit_Brand)</f>
        <v>Lemon Crisps</v>
      </c>
      <c r="K9964" s="2">
        <f t="array" ref="K9964">XLOOKUP('Transaction Data'!$G9964,Product_Code,Cost)</f>
        <v>7</v>
      </c>
      <c r="L9964" s="2">
        <f t="array" ref="L9964">XLOOKUP('Transaction Data'!$G9964,Product_Code,Unit_Price)</f>
        <v>9</v>
      </c>
      <c r="M9964" s="3">
        <f>'Transaction Data'!$F9964*'Transaction Data'!$K9964</f>
        <v>2366</v>
      </c>
      <c r="N9964" s="3">
        <f>'Transaction Data'!$F9964*'Transaction Data'!$L9964</f>
        <v>3042</v>
      </c>
      <c r="O9964" s="3">
        <f>'Transaction Data'!$N9964-'Transaction Data'!$M9964</f>
        <v>676</v>
      </c>
      <c r="P9964" s="2">
        <f>DATEDIF('Transaction Data'!$D9964,'Transaction Data'!$A9964,"y")</f>
        <v>62</v>
      </c>
      <c r="Q9964" s="2" t="str">
        <f>FLOOR('Transaction Data'!$P9964,15)&amp;"-"&amp;FLOOR('Transaction Data'!$P9964,15)+14</f>
        <v>60-74</v>
      </c>
      <c r="R9964" s="2" t="str">
        <f>IF('Transaction Data'!$L9964&lt;=10,"Less Expensive","Expensive")</f>
        <v>Less Expensive</v>
      </c>
      <c r="S9964" s="4">
        <f>WEEKDAY('Transaction Data'!$A9964)</f>
        <v>5</v>
      </c>
      <c r="T9964" s="2" t="str">
        <f>IF(WEEKDAY('Transaction Data'!$A9964,2)&lt;6,"Weekday","Weekend")</f>
        <v>Weekday</v>
      </c>
    </row>
    <row r="9965" ht="15.75" customHeight="1">
      <c r="A9965" s="1">
        <v>45312.0</v>
      </c>
      <c r="B9965" s="2" t="s">
        <v>2406</v>
      </c>
      <c r="C9965" s="2" t="s">
        <v>54</v>
      </c>
      <c r="D9965" s="1">
        <v>16565.0</v>
      </c>
      <c r="E9965" s="2" t="s">
        <v>37</v>
      </c>
      <c r="F9965" s="2">
        <v>427.0</v>
      </c>
      <c r="G9965" s="2" t="s">
        <v>28</v>
      </c>
      <c r="H9965" s="2" t="s">
        <v>34</v>
      </c>
      <c r="I9965" s="2" t="s">
        <v>25</v>
      </c>
      <c r="J9965" s="2" t="str">
        <f t="array" ref="J9965">XLOOKUP('Transaction Data'!$G9965,Product_Code,Biscuit_Brand)</f>
        <v>Shortbread</v>
      </c>
      <c r="K9965" s="2">
        <f t="array" ref="K9965">XLOOKUP('Transaction Data'!$G9965,Product_Code,Cost)</f>
        <v>10</v>
      </c>
      <c r="L9965" s="2">
        <f t="array" ref="L9965">XLOOKUP('Transaction Data'!$G9965,Product_Code,Unit_Price)</f>
        <v>45</v>
      </c>
      <c r="M9965" s="3">
        <f>'Transaction Data'!$F9965*'Transaction Data'!$K9965</f>
        <v>4270</v>
      </c>
      <c r="N9965" s="3">
        <f>'Transaction Data'!$F9965*'Transaction Data'!$L9965</f>
        <v>19215</v>
      </c>
      <c r="O9965" s="3">
        <f>'Transaction Data'!$N9965-'Transaction Data'!$M9965</f>
        <v>14945</v>
      </c>
      <c r="P9965" s="2">
        <f>DATEDIF('Transaction Data'!$D9965,'Transaction Data'!$A9965,"y")</f>
        <v>78</v>
      </c>
      <c r="Q9965" s="2" t="str">
        <f>FLOOR('Transaction Data'!$P9965,15)&amp;"-"&amp;FLOOR('Transaction Data'!$P9965,15)+14</f>
        <v>75-89</v>
      </c>
      <c r="R9965" s="2" t="str">
        <f>IF('Transaction Data'!$L9965&lt;=10,"Less Expensive","Expensive")</f>
        <v>Expensive</v>
      </c>
      <c r="S9965" s="4">
        <f>WEEKDAY('Transaction Data'!$A9965)</f>
        <v>1</v>
      </c>
      <c r="T9965" s="2" t="str">
        <f>IF(WEEKDAY('Transaction Data'!$A9965,2)&lt;6,"Weekday","Weekend")</f>
        <v>Weekend</v>
      </c>
    </row>
    <row r="9966" ht="15.75" customHeight="1">
      <c r="A9966" s="1">
        <v>45493.0</v>
      </c>
      <c r="B9966" s="2" t="s">
        <v>9080</v>
      </c>
      <c r="C9966" s="2" t="s">
        <v>65</v>
      </c>
      <c r="D9966" s="1">
        <v>17127.0</v>
      </c>
      <c r="E9966" s="2" t="s">
        <v>22</v>
      </c>
      <c r="F9966" s="2">
        <v>366.0</v>
      </c>
      <c r="G9966" s="2" t="s">
        <v>55</v>
      </c>
      <c r="H9966" s="2" t="s">
        <v>24</v>
      </c>
      <c r="I9966" s="2" t="s">
        <v>30</v>
      </c>
      <c r="J9966" s="2" t="str">
        <f t="array" ref="J9966">XLOOKUP('Transaction Data'!$G9966,Product_Code,Biscuit_Brand)</f>
        <v>Vanilla Wafers</v>
      </c>
      <c r="K9966" s="2">
        <f t="array" ref="K9966">XLOOKUP('Transaction Data'!$G9966,Product_Code,Cost)</f>
        <v>18</v>
      </c>
      <c r="L9966" s="2">
        <f t="array" ref="L9966">XLOOKUP('Transaction Data'!$G9966,Product_Code,Unit_Price)</f>
        <v>36</v>
      </c>
      <c r="M9966" s="3">
        <f>'Transaction Data'!$F9966*'Transaction Data'!$K9966</f>
        <v>6588</v>
      </c>
      <c r="N9966" s="3">
        <f>'Transaction Data'!$F9966*'Transaction Data'!$L9966</f>
        <v>13176</v>
      </c>
      <c r="O9966" s="3">
        <f>'Transaction Data'!$N9966-'Transaction Data'!$M9966</f>
        <v>6588</v>
      </c>
      <c r="P9966" s="2">
        <f>DATEDIF('Transaction Data'!$D9966,'Transaction Data'!$A9966,"y")</f>
        <v>77</v>
      </c>
      <c r="Q9966" s="2" t="str">
        <f>FLOOR('Transaction Data'!$P9966,15)&amp;"-"&amp;FLOOR('Transaction Data'!$P9966,15)+14</f>
        <v>75-89</v>
      </c>
      <c r="R9966" s="2" t="str">
        <f>IF('Transaction Data'!$L9966&lt;=10,"Less Expensive","Expensive")</f>
        <v>Expensive</v>
      </c>
      <c r="S9966" s="4">
        <f>WEEKDAY('Transaction Data'!$A9966)</f>
        <v>7</v>
      </c>
      <c r="T9966" s="2" t="str">
        <f>IF(WEEKDAY('Transaction Data'!$A9966,2)&lt;6,"Weekday","Weekend")</f>
        <v>Weekend</v>
      </c>
    </row>
    <row r="9967" ht="15.75" customHeight="1">
      <c r="A9967" s="1">
        <v>45385.0</v>
      </c>
      <c r="B9967" s="2" t="s">
        <v>9081</v>
      </c>
      <c r="C9967" s="2" t="s">
        <v>41</v>
      </c>
      <c r="D9967" s="1">
        <v>32432.0</v>
      </c>
      <c r="E9967" s="2" t="s">
        <v>63</v>
      </c>
      <c r="F9967" s="2">
        <v>369.0</v>
      </c>
      <c r="G9967" s="2" t="s">
        <v>57</v>
      </c>
      <c r="H9967" s="2" t="s">
        <v>42</v>
      </c>
      <c r="I9967" s="2" t="s">
        <v>30</v>
      </c>
      <c r="J9967" s="2" t="str">
        <f t="array" ref="J9967">XLOOKUP('Transaction Data'!$G9967,Product_Code,Biscuit_Brand)</f>
        <v>Oatmeal Cookies</v>
      </c>
      <c r="K9967" s="2">
        <f t="array" ref="K9967">XLOOKUP('Transaction Data'!$G9967,Product_Code,Cost)</f>
        <v>19</v>
      </c>
      <c r="L9967" s="2">
        <f t="array" ref="L9967">XLOOKUP('Transaction Data'!$G9967,Product_Code,Unit_Price)</f>
        <v>23</v>
      </c>
      <c r="M9967" s="3">
        <f>'Transaction Data'!$F9967*'Transaction Data'!$K9967</f>
        <v>7011</v>
      </c>
      <c r="N9967" s="3">
        <f>'Transaction Data'!$F9967*'Transaction Data'!$L9967</f>
        <v>8487</v>
      </c>
      <c r="O9967" s="3">
        <f>'Transaction Data'!$N9967-'Transaction Data'!$M9967</f>
        <v>1476</v>
      </c>
      <c r="P9967" s="2">
        <f>DATEDIF('Transaction Data'!$D9967,'Transaction Data'!$A9967,"y")</f>
        <v>35</v>
      </c>
      <c r="Q9967" s="2" t="str">
        <f>FLOOR('Transaction Data'!$P9967,15)&amp;"-"&amp;FLOOR('Transaction Data'!$P9967,15)+14</f>
        <v>30-44</v>
      </c>
      <c r="R9967" s="2" t="str">
        <f>IF('Transaction Data'!$L9967&lt;=10,"Less Expensive","Expensive")</f>
        <v>Expensive</v>
      </c>
      <c r="S9967" s="4">
        <f>WEEKDAY('Transaction Data'!$A9967)</f>
        <v>4</v>
      </c>
      <c r="T9967" s="2" t="str">
        <f>IF(WEEKDAY('Transaction Data'!$A9967,2)&lt;6,"Weekday","Weekend")</f>
        <v>Weekday</v>
      </c>
    </row>
    <row r="9968" ht="15.75" customHeight="1">
      <c r="A9968" s="1">
        <v>45393.0</v>
      </c>
      <c r="B9968" s="2" t="s">
        <v>9082</v>
      </c>
      <c r="C9968" s="2" t="s">
        <v>32</v>
      </c>
      <c r="D9968" s="1">
        <v>20211.0</v>
      </c>
      <c r="E9968" s="2" t="s">
        <v>27</v>
      </c>
      <c r="F9968" s="2">
        <v>225.0</v>
      </c>
      <c r="G9968" s="2" t="s">
        <v>23</v>
      </c>
      <c r="H9968" s="2" t="s">
        <v>45</v>
      </c>
      <c r="I9968" s="2" t="s">
        <v>30</v>
      </c>
      <c r="J9968" s="2" t="str">
        <f t="array" ref="J9968">XLOOKUP('Transaction Data'!$G9968,Product_Code,Biscuit_Brand)</f>
        <v>Cinnamon Swirls</v>
      </c>
      <c r="K9968" s="2">
        <f t="array" ref="K9968">XLOOKUP('Transaction Data'!$G9968,Product_Code,Cost)</f>
        <v>10</v>
      </c>
      <c r="L9968" s="2">
        <f t="array" ref="L9968">XLOOKUP('Transaction Data'!$G9968,Product_Code,Unit_Price)</f>
        <v>14</v>
      </c>
      <c r="M9968" s="3">
        <f>'Transaction Data'!$F9968*'Transaction Data'!$K9968</f>
        <v>2250</v>
      </c>
      <c r="N9968" s="3">
        <f>'Transaction Data'!$F9968*'Transaction Data'!$L9968</f>
        <v>3150</v>
      </c>
      <c r="O9968" s="3">
        <f>'Transaction Data'!$N9968-'Transaction Data'!$M9968</f>
        <v>900</v>
      </c>
      <c r="P9968" s="2">
        <f>DATEDIF('Transaction Data'!$D9968,'Transaction Data'!$A9968,"y")</f>
        <v>68</v>
      </c>
      <c r="Q9968" s="2" t="str">
        <f>FLOOR('Transaction Data'!$P9968,15)&amp;"-"&amp;FLOOR('Transaction Data'!$P9968,15)+14</f>
        <v>60-74</v>
      </c>
      <c r="R9968" s="2" t="str">
        <f>IF('Transaction Data'!$L9968&lt;=10,"Less Expensive","Expensive")</f>
        <v>Expensive</v>
      </c>
      <c r="S9968" s="4">
        <f>WEEKDAY('Transaction Data'!$A9968)</f>
        <v>5</v>
      </c>
      <c r="T9968" s="2" t="str">
        <f>IF(WEEKDAY('Transaction Data'!$A9968,2)&lt;6,"Weekday","Weekend")</f>
        <v>Weekday</v>
      </c>
    </row>
    <row r="9969" ht="15.75" customHeight="1">
      <c r="A9969" s="1">
        <v>45317.0</v>
      </c>
      <c r="B9969" s="2" t="s">
        <v>9083</v>
      </c>
      <c r="C9969" s="2" t="s">
        <v>32</v>
      </c>
      <c r="D9969" s="1">
        <v>31985.0</v>
      </c>
      <c r="E9969" s="2" t="s">
        <v>63</v>
      </c>
      <c r="F9969" s="2">
        <v>450.0</v>
      </c>
      <c r="G9969" s="2" t="s">
        <v>48</v>
      </c>
      <c r="H9969" s="2" t="s">
        <v>24</v>
      </c>
      <c r="I9969" s="2" t="s">
        <v>30</v>
      </c>
      <c r="J9969" s="2" t="str">
        <f t="array" ref="J9969">XLOOKUP('Transaction Data'!$G9969,Product_Code,Biscuit_Brand)</f>
        <v>Lemon Crisps</v>
      </c>
      <c r="K9969" s="2">
        <f t="array" ref="K9969">XLOOKUP('Transaction Data'!$G9969,Product_Code,Cost)</f>
        <v>7</v>
      </c>
      <c r="L9969" s="2">
        <f t="array" ref="L9969">XLOOKUP('Transaction Data'!$G9969,Product_Code,Unit_Price)</f>
        <v>9</v>
      </c>
      <c r="M9969" s="3">
        <f>'Transaction Data'!$F9969*'Transaction Data'!$K9969</f>
        <v>3150</v>
      </c>
      <c r="N9969" s="3">
        <f>'Transaction Data'!$F9969*'Transaction Data'!$L9969</f>
        <v>4050</v>
      </c>
      <c r="O9969" s="3">
        <f>'Transaction Data'!$N9969-'Transaction Data'!$M9969</f>
        <v>900</v>
      </c>
      <c r="P9969" s="2">
        <f>DATEDIF('Transaction Data'!$D9969,'Transaction Data'!$A9969,"y")</f>
        <v>36</v>
      </c>
      <c r="Q9969" s="2" t="str">
        <f>FLOOR('Transaction Data'!$P9969,15)&amp;"-"&amp;FLOOR('Transaction Data'!$P9969,15)+14</f>
        <v>30-44</v>
      </c>
      <c r="R9969" s="2" t="str">
        <f>IF('Transaction Data'!$L9969&lt;=10,"Less Expensive","Expensive")</f>
        <v>Less Expensive</v>
      </c>
      <c r="S9969" s="4">
        <f>WEEKDAY('Transaction Data'!$A9969)</f>
        <v>6</v>
      </c>
      <c r="T9969" s="2" t="str">
        <f>IF(WEEKDAY('Transaction Data'!$A9969,2)&lt;6,"Weekday","Weekend")</f>
        <v>Weekday</v>
      </c>
    </row>
    <row r="9970" ht="15.75" customHeight="1">
      <c r="A9970" s="1">
        <v>45294.0</v>
      </c>
      <c r="B9970" s="2" t="s">
        <v>4375</v>
      </c>
      <c r="C9970" s="2" t="s">
        <v>72</v>
      </c>
      <c r="D9970" s="1">
        <v>36886.0</v>
      </c>
      <c r="E9970" s="2" t="s">
        <v>22</v>
      </c>
      <c r="F9970" s="2">
        <v>161.0</v>
      </c>
      <c r="G9970" s="2" t="s">
        <v>57</v>
      </c>
      <c r="H9970" s="2" t="s">
        <v>29</v>
      </c>
      <c r="I9970" s="2" t="s">
        <v>30</v>
      </c>
      <c r="J9970" s="2" t="str">
        <f t="array" ref="J9970">XLOOKUP('Transaction Data'!$G9970,Product_Code,Biscuit_Brand)</f>
        <v>Oatmeal Cookies</v>
      </c>
      <c r="K9970" s="2">
        <f t="array" ref="K9970">XLOOKUP('Transaction Data'!$G9970,Product_Code,Cost)</f>
        <v>19</v>
      </c>
      <c r="L9970" s="2">
        <f t="array" ref="L9970">XLOOKUP('Transaction Data'!$G9970,Product_Code,Unit_Price)</f>
        <v>23</v>
      </c>
      <c r="M9970" s="3">
        <f>'Transaction Data'!$F9970*'Transaction Data'!$K9970</f>
        <v>3059</v>
      </c>
      <c r="N9970" s="3">
        <f>'Transaction Data'!$F9970*'Transaction Data'!$L9970</f>
        <v>3703</v>
      </c>
      <c r="O9970" s="3">
        <f>'Transaction Data'!$N9970-'Transaction Data'!$M9970</f>
        <v>644</v>
      </c>
      <c r="P9970" s="2">
        <f>DATEDIF('Transaction Data'!$D9970,'Transaction Data'!$A9970,"y")</f>
        <v>23</v>
      </c>
      <c r="Q9970" s="2" t="str">
        <f>FLOOR('Transaction Data'!$P9970,15)&amp;"-"&amp;FLOOR('Transaction Data'!$P9970,15)+14</f>
        <v>15-29</v>
      </c>
      <c r="R9970" s="2" t="str">
        <f>IF('Transaction Data'!$L9970&lt;=10,"Less Expensive","Expensive")</f>
        <v>Expensive</v>
      </c>
      <c r="S9970" s="4">
        <f>WEEKDAY('Transaction Data'!$A9970)</f>
        <v>4</v>
      </c>
      <c r="T9970" s="2" t="str">
        <f>IF(WEEKDAY('Transaction Data'!$A9970,2)&lt;6,"Weekday","Weekend")</f>
        <v>Weekday</v>
      </c>
    </row>
    <row r="9971" ht="15.75" customHeight="1">
      <c r="A9971" s="1">
        <v>45502.0</v>
      </c>
      <c r="B9971" s="2" t="s">
        <v>9084</v>
      </c>
      <c r="C9971" s="2" t="s">
        <v>65</v>
      </c>
      <c r="D9971" s="1">
        <v>20642.0</v>
      </c>
      <c r="E9971" s="2" t="s">
        <v>22</v>
      </c>
      <c r="F9971" s="2">
        <v>189.0</v>
      </c>
      <c r="G9971" s="2" t="s">
        <v>44</v>
      </c>
      <c r="H9971" s="2" t="s">
        <v>29</v>
      </c>
      <c r="I9971" s="2" t="s">
        <v>30</v>
      </c>
      <c r="J9971" s="2" t="str">
        <f t="array" ref="J9971">XLOOKUP('Transaction Data'!$G9971,Product_Code,Biscuit_Brand)</f>
        <v>Butter Crunch</v>
      </c>
      <c r="K9971" s="2">
        <f t="array" ref="K9971">XLOOKUP('Transaction Data'!$G9971,Product_Code,Cost)</f>
        <v>10</v>
      </c>
      <c r="L9971" s="2">
        <f t="array" ref="L9971">XLOOKUP('Transaction Data'!$G9971,Product_Code,Unit_Price)</f>
        <v>11</v>
      </c>
      <c r="M9971" s="3">
        <f>'Transaction Data'!$F9971*'Transaction Data'!$K9971</f>
        <v>1890</v>
      </c>
      <c r="N9971" s="3">
        <f>'Transaction Data'!$F9971*'Transaction Data'!$L9971</f>
        <v>2079</v>
      </c>
      <c r="O9971" s="3">
        <f>'Transaction Data'!$N9971-'Transaction Data'!$M9971</f>
        <v>189</v>
      </c>
      <c r="P9971" s="2">
        <f>DATEDIF('Transaction Data'!$D9971,'Transaction Data'!$A9971,"y")</f>
        <v>68</v>
      </c>
      <c r="Q9971" s="2" t="str">
        <f>FLOOR('Transaction Data'!$P9971,15)&amp;"-"&amp;FLOOR('Transaction Data'!$P9971,15)+14</f>
        <v>60-74</v>
      </c>
      <c r="R9971" s="2" t="str">
        <f>IF('Transaction Data'!$L9971&lt;=10,"Less Expensive","Expensive")</f>
        <v>Expensive</v>
      </c>
      <c r="S9971" s="4">
        <f>WEEKDAY('Transaction Data'!$A9971)</f>
        <v>2</v>
      </c>
      <c r="T9971" s="2" t="str">
        <f>IF(WEEKDAY('Transaction Data'!$A9971,2)&lt;6,"Weekday","Weekend")</f>
        <v>Weekday</v>
      </c>
    </row>
    <row r="9972" ht="15.75" customHeight="1">
      <c r="A9972" s="1">
        <v>45484.0</v>
      </c>
      <c r="B9972" s="2" t="s">
        <v>9085</v>
      </c>
      <c r="C9972" s="2" t="s">
        <v>32</v>
      </c>
      <c r="D9972" s="1">
        <v>36359.0</v>
      </c>
      <c r="E9972" s="2" t="s">
        <v>22</v>
      </c>
      <c r="F9972" s="2">
        <v>255.0</v>
      </c>
      <c r="G9972" s="2" t="s">
        <v>60</v>
      </c>
      <c r="H9972" s="2" t="s">
        <v>34</v>
      </c>
      <c r="I9972" s="2" t="s">
        <v>30</v>
      </c>
      <c r="J9972" s="2" t="str">
        <f t="array" ref="J9972">XLOOKUP('Transaction Data'!$G9972,Product_Code,Biscuit_Brand)</f>
        <v>Peanut Butter Bites</v>
      </c>
      <c r="K9972" s="2">
        <f t="array" ref="K9972">XLOOKUP('Transaction Data'!$G9972,Product_Code,Cost)</f>
        <v>5</v>
      </c>
      <c r="L9972" s="2">
        <f t="array" ref="L9972">XLOOKUP('Transaction Data'!$G9972,Product_Code,Unit_Price)</f>
        <v>7</v>
      </c>
      <c r="M9972" s="3">
        <f>'Transaction Data'!$F9972*'Transaction Data'!$K9972</f>
        <v>1275</v>
      </c>
      <c r="N9972" s="3">
        <f>'Transaction Data'!$F9972*'Transaction Data'!$L9972</f>
        <v>1785</v>
      </c>
      <c r="O9972" s="3">
        <f>'Transaction Data'!$N9972-'Transaction Data'!$M9972</f>
        <v>510</v>
      </c>
      <c r="P9972" s="2">
        <f>DATEDIF('Transaction Data'!$D9972,'Transaction Data'!$A9972,"y")</f>
        <v>24</v>
      </c>
      <c r="Q9972" s="2" t="str">
        <f>FLOOR('Transaction Data'!$P9972,15)&amp;"-"&amp;FLOOR('Transaction Data'!$P9972,15)+14</f>
        <v>15-29</v>
      </c>
      <c r="R9972" s="2" t="str">
        <f>IF('Transaction Data'!$L9972&lt;=10,"Less Expensive","Expensive")</f>
        <v>Less Expensive</v>
      </c>
      <c r="S9972" s="4">
        <f>WEEKDAY('Transaction Data'!$A9972)</f>
        <v>5</v>
      </c>
      <c r="T9972" s="2" t="str">
        <f>IF(WEEKDAY('Transaction Data'!$A9972,2)&lt;6,"Weekday","Weekend")</f>
        <v>Weekday</v>
      </c>
    </row>
    <row r="9973" ht="15.75" customHeight="1">
      <c r="A9973" s="1">
        <v>45496.0</v>
      </c>
      <c r="B9973" s="2" t="s">
        <v>9086</v>
      </c>
      <c r="C9973" s="2" t="s">
        <v>54</v>
      </c>
      <c r="D9973" s="1">
        <v>28705.0</v>
      </c>
      <c r="E9973" s="2" t="s">
        <v>27</v>
      </c>
      <c r="F9973" s="2">
        <v>221.0</v>
      </c>
      <c r="G9973" s="2" t="s">
        <v>33</v>
      </c>
      <c r="H9973" s="2" t="s">
        <v>24</v>
      </c>
      <c r="I9973" s="2" t="s">
        <v>30</v>
      </c>
      <c r="J9973" s="2" t="str">
        <f t="array" ref="J9973">XLOOKUP('Transaction Data'!$G9973,Product_Code,Biscuit_Brand)</f>
        <v>Caramel Biscuits</v>
      </c>
      <c r="K9973" s="2">
        <f t="array" ref="K9973">XLOOKUP('Transaction Data'!$G9973,Product_Code,Cost)</f>
        <v>18</v>
      </c>
      <c r="L9973" s="2">
        <f t="array" ref="L9973">XLOOKUP('Transaction Data'!$G9973,Product_Code,Unit_Price)</f>
        <v>22</v>
      </c>
      <c r="M9973" s="3">
        <f>'Transaction Data'!$F9973*'Transaction Data'!$K9973</f>
        <v>3978</v>
      </c>
      <c r="N9973" s="3">
        <f>'Transaction Data'!$F9973*'Transaction Data'!$L9973</f>
        <v>4862</v>
      </c>
      <c r="O9973" s="3">
        <f>'Transaction Data'!$N9973-'Transaction Data'!$M9973</f>
        <v>884</v>
      </c>
      <c r="P9973" s="2">
        <f>DATEDIF('Transaction Data'!$D9973,'Transaction Data'!$A9973,"y")</f>
        <v>45</v>
      </c>
      <c r="Q9973" s="2" t="str">
        <f>FLOOR('Transaction Data'!$P9973,15)&amp;"-"&amp;FLOOR('Transaction Data'!$P9973,15)+14</f>
        <v>45-59</v>
      </c>
      <c r="R9973" s="2" t="str">
        <f>IF('Transaction Data'!$L9973&lt;=10,"Less Expensive","Expensive")</f>
        <v>Expensive</v>
      </c>
      <c r="S9973" s="4">
        <f>WEEKDAY('Transaction Data'!$A9973)</f>
        <v>3</v>
      </c>
      <c r="T9973" s="2" t="str">
        <f>IF(WEEKDAY('Transaction Data'!$A9973,2)&lt;6,"Weekday","Weekend")</f>
        <v>Weekday</v>
      </c>
    </row>
    <row r="9974" ht="15.75" customHeight="1">
      <c r="A9974" s="1">
        <v>45413.0</v>
      </c>
      <c r="B9974" s="2" t="s">
        <v>9087</v>
      </c>
      <c r="C9974" s="2" t="s">
        <v>32</v>
      </c>
      <c r="D9974" s="1">
        <v>16362.0</v>
      </c>
      <c r="E9974" s="2" t="s">
        <v>27</v>
      </c>
      <c r="F9974" s="2">
        <v>410.0</v>
      </c>
      <c r="G9974" s="2" t="s">
        <v>61</v>
      </c>
      <c r="H9974" s="2" t="s">
        <v>42</v>
      </c>
      <c r="I9974" s="2" t="s">
        <v>25</v>
      </c>
      <c r="J9974" s="2" t="str">
        <f t="array" ref="J9974">XLOOKUP('Transaction Data'!$G9974,Product_Code,Biscuit_Brand)</f>
        <v>Choco Delight</v>
      </c>
      <c r="K9974" s="2">
        <f t="array" ref="K9974">XLOOKUP('Transaction Data'!$G9974,Product_Code,Cost)</f>
        <v>3</v>
      </c>
      <c r="L9974" s="2">
        <f t="array" ref="L9974">XLOOKUP('Transaction Data'!$G9974,Product_Code,Unit_Price)</f>
        <v>5</v>
      </c>
      <c r="M9974" s="3">
        <f>'Transaction Data'!$F9974*'Transaction Data'!$K9974</f>
        <v>1230</v>
      </c>
      <c r="N9974" s="3">
        <f>'Transaction Data'!$F9974*'Transaction Data'!$L9974</f>
        <v>2050</v>
      </c>
      <c r="O9974" s="3">
        <f>'Transaction Data'!$N9974-'Transaction Data'!$M9974</f>
        <v>820</v>
      </c>
      <c r="P9974" s="2">
        <f>DATEDIF('Transaction Data'!$D9974,'Transaction Data'!$A9974,"y")</f>
        <v>79</v>
      </c>
      <c r="Q9974" s="2" t="str">
        <f>FLOOR('Transaction Data'!$P9974,15)&amp;"-"&amp;FLOOR('Transaction Data'!$P9974,15)+14</f>
        <v>75-89</v>
      </c>
      <c r="R9974" s="2" t="str">
        <f>IF('Transaction Data'!$L9974&lt;=10,"Less Expensive","Expensive")</f>
        <v>Less Expensive</v>
      </c>
      <c r="S9974" s="4">
        <f>WEEKDAY('Transaction Data'!$A9974)</f>
        <v>4</v>
      </c>
      <c r="T9974" s="2" t="str">
        <f>IF(WEEKDAY('Transaction Data'!$A9974,2)&lt;6,"Weekday","Weekend")</f>
        <v>Weekday</v>
      </c>
    </row>
    <row r="9975" ht="15.75" customHeight="1">
      <c r="A9975" s="1">
        <v>45460.0</v>
      </c>
      <c r="B9975" s="2" t="s">
        <v>9088</v>
      </c>
      <c r="C9975" s="2" t="s">
        <v>65</v>
      </c>
      <c r="D9975" s="1">
        <v>20233.0</v>
      </c>
      <c r="E9975" s="2" t="s">
        <v>27</v>
      </c>
      <c r="F9975" s="2">
        <v>107.0</v>
      </c>
      <c r="G9975" s="2" t="s">
        <v>61</v>
      </c>
      <c r="H9975" s="2" t="s">
        <v>45</v>
      </c>
      <c r="I9975" s="2" t="s">
        <v>30</v>
      </c>
      <c r="J9975" s="2" t="str">
        <f t="array" ref="J9975">XLOOKUP('Transaction Data'!$G9975,Product_Code,Biscuit_Brand)</f>
        <v>Choco Delight</v>
      </c>
      <c r="K9975" s="2">
        <f t="array" ref="K9975">XLOOKUP('Transaction Data'!$G9975,Product_Code,Cost)</f>
        <v>3</v>
      </c>
      <c r="L9975" s="2">
        <f t="array" ref="L9975">XLOOKUP('Transaction Data'!$G9975,Product_Code,Unit_Price)</f>
        <v>5</v>
      </c>
      <c r="M9975" s="3">
        <f>'Transaction Data'!$F9975*'Transaction Data'!$K9975</f>
        <v>321</v>
      </c>
      <c r="N9975" s="3">
        <f>'Transaction Data'!$F9975*'Transaction Data'!$L9975</f>
        <v>535</v>
      </c>
      <c r="O9975" s="3">
        <f>'Transaction Data'!$N9975-'Transaction Data'!$M9975</f>
        <v>214</v>
      </c>
      <c r="P9975" s="2">
        <f>DATEDIF('Transaction Data'!$D9975,'Transaction Data'!$A9975,"y")</f>
        <v>69</v>
      </c>
      <c r="Q9975" s="2" t="str">
        <f>FLOOR('Transaction Data'!$P9975,15)&amp;"-"&amp;FLOOR('Transaction Data'!$P9975,15)+14</f>
        <v>60-74</v>
      </c>
      <c r="R9975" s="2" t="str">
        <f>IF('Transaction Data'!$L9975&lt;=10,"Less Expensive","Expensive")</f>
        <v>Less Expensive</v>
      </c>
      <c r="S9975" s="4">
        <f>WEEKDAY('Transaction Data'!$A9975)</f>
        <v>2</v>
      </c>
      <c r="T9975" s="2" t="str">
        <f>IF(WEEKDAY('Transaction Data'!$A9975,2)&lt;6,"Weekday","Weekend")</f>
        <v>Weekday</v>
      </c>
    </row>
    <row r="9976" ht="15.75" customHeight="1">
      <c r="A9976" s="1">
        <v>45296.0</v>
      </c>
      <c r="B9976" s="2" t="s">
        <v>9089</v>
      </c>
      <c r="C9976" s="2" t="s">
        <v>32</v>
      </c>
      <c r="D9976" s="1">
        <v>30187.0</v>
      </c>
      <c r="E9976" s="2" t="s">
        <v>63</v>
      </c>
      <c r="F9976" s="2">
        <v>69.0</v>
      </c>
      <c r="G9976" s="2" t="s">
        <v>57</v>
      </c>
      <c r="H9976" s="2" t="s">
        <v>24</v>
      </c>
      <c r="I9976" s="2" t="s">
        <v>25</v>
      </c>
      <c r="J9976" s="2" t="str">
        <f t="array" ref="J9976">XLOOKUP('Transaction Data'!$G9976,Product_Code,Biscuit_Brand)</f>
        <v>Oatmeal Cookies</v>
      </c>
      <c r="K9976" s="2">
        <f t="array" ref="K9976">XLOOKUP('Transaction Data'!$G9976,Product_Code,Cost)</f>
        <v>19</v>
      </c>
      <c r="L9976" s="2">
        <f t="array" ref="L9976">XLOOKUP('Transaction Data'!$G9976,Product_Code,Unit_Price)</f>
        <v>23</v>
      </c>
      <c r="M9976" s="3">
        <f>'Transaction Data'!$F9976*'Transaction Data'!$K9976</f>
        <v>1311</v>
      </c>
      <c r="N9976" s="3">
        <f>'Transaction Data'!$F9976*'Transaction Data'!$L9976</f>
        <v>1587</v>
      </c>
      <c r="O9976" s="3">
        <f>'Transaction Data'!$N9976-'Transaction Data'!$M9976</f>
        <v>276</v>
      </c>
      <c r="P9976" s="2">
        <f>DATEDIF('Transaction Data'!$D9976,'Transaction Data'!$A9976,"y")</f>
        <v>41</v>
      </c>
      <c r="Q9976" s="2" t="str">
        <f>FLOOR('Transaction Data'!$P9976,15)&amp;"-"&amp;FLOOR('Transaction Data'!$P9976,15)+14</f>
        <v>30-44</v>
      </c>
      <c r="R9976" s="2" t="str">
        <f>IF('Transaction Data'!$L9976&lt;=10,"Less Expensive","Expensive")</f>
        <v>Expensive</v>
      </c>
      <c r="S9976" s="4">
        <f>WEEKDAY('Transaction Data'!$A9976)</f>
        <v>6</v>
      </c>
      <c r="T9976" s="2" t="str">
        <f>IF(WEEKDAY('Transaction Data'!$A9976,2)&lt;6,"Weekday","Weekend")</f>
        <v>Weekday</v>
      </c>
    </row>
    <row r="9977" ht="15.75" customHeight="1">
      <c r="A9977" s="1">
        <v>45477.0</v>
      </c>
      <c r="B9977" s="2" t="s">
        <v>9090</v>
      </c>
      <c r="C9977" s="2" t="s">
        <v>72</v>
      </c>
      <c r="D9977" s="1">
        <v>16605.0</v>
      </c>
      <c r="E9977" s="2" t="s">
        <v>37</v>
      </c>
      <c r="F9977" s="2">
        <v>376.0</v>
      </c>
      <c r="G9977" s="2" t="s">
        <v>61</v>
      </c>
      <c r="H9977" s="2" t="s">
        <v>29</v>
      </c>
      <c r="I9977" s="2" t="s">
        <v>25</v>
      </c>
      <c r="J9977" s="2" t="str">
        <f t="array" ref="J9977">XLOOKUP('Transaction Data'!$G9977,Product_Code,Biscuit_Brand)</f>
        <v>Choco Delight</v>
      </c>
      <c r="K9977" s="2">
        <f t="array" ref="K9977">XLOOKUP('Transaction Data'!$G9977,Product_Code,Cost)</f>
        <v>3</v>
      </c>
      <c r="L9977" s="2">
        <f t="array" ref="L9977">XLOOKUP('Transaction Data'!$G9977,Product_Code,Unit_Price)</f>
        <v>5</v>
      </c>
      <c r="M9977" s="3">
        <f>'Transaction Data'!$F9977*'Transaction Data'!$K9977</f>
        <v>1128</v>
      </c>
      <c r="N9977" s="3">
        <f>'Transaction Data'!$F9977*'Transaction Data'!$L9977</f>
        <v>1880</v>
      </c>
      <c r="O9977" s="3">
        <f>'Transaction Data'!$N9977-'Transaction Data'!$M9977</f>
        <v>752</v>
      </c>
      <c r="P9977" s="2">
        <f>DATEDIF('Transaction Data'!$D9977,'Transaction Data'!$A9977,"y")</f>
        <v>79</v>
      </c>
      <c r="Q9977" s="2" t="str">
        <f>FLOOR('Transaction Data'!$P9977,15)&amp;"-"&amp;FLOOR('Transaction Data'!$P9977,15)+14</f>
        <v>75-89</v>
      </c>
      <c r="R9977" s="2" t="str">
        <f>IF('Transaction Data'!$L9977&lt;=10,"Less Expensive","Expensive")</f>
        <v>Less Expensive</v>
      </c>
      <c r="S9977" s="4">
        <f>WEEKDAY('Transaction Data'!$A9977)</f>
        <v>5</v>
      </c>
      <c r="T9977" s="2" t="str">
        <f>IF(WEEKDAY('Transaction Data'!$A9977,2)&lt;6,"Weekday","Weekend")</f>
        <v>Weekday</v>
      </c>
    </row>
    <row r="9978" ht="15.75" customHeight="1">
      <c r="A9978" s="1">
        <v>45314.0</v>
      </c>
      <c r="B9978" s="2" t="s">
        <v>9091</v>
      </c>
      <c r="C9978" s="2" t="s">
        <v>78</v>
      </c>
      <c r="D9978" s="1">
        <v>18651.0</v>
      </c>
      <c r="E9978" s="2" t="s">
        <v>37</v>
      </c>
      <c r="F9978" s="2">
        <v>336.0</v>
      </c>
      <c r="G9978" s="2" t="s">
        <v>38</v>
      </c>
      <c r="H9978" s="2" t="s">
        <v>29</v>
      </c>
      <c r="I9978" s="2" t="s">
        <v>25</v>
      </c>
      <c r="J9978" s="2" t="str">
        <f t="array" ref="J9978">XLOOKUP('Transaction Data'!$G9978,Product_Code,Biscuit_Brand)</f>
        <v>Ginger Snaps</v>
      </c>
      <c r="K9978" s="2">
        <f t="array" ref="K9978">XLOOKUP('Transaction Data'!$G9978,Product_Code,Cost)</f>
        <v>14</v>
      </c>
      <c r="L9978" s="2">
        <f t="array" ref="L9978">XLOOKUP('Transaction Data'!$G9978,Product_Code,Unit_Price)</f>
        <v>28</v>
      </c>
      <c r="M9978" s="3">
        <f>'Transaction Data'!$F9978*'Transaction Data'!$K9978</f>
        <v>4704</v>
      </c>
      <c r="N9978" s="3">
        <f>'Transaction Data'!$F9978*'Transaction Data'!$L9978</f>
        <v>9408</v>
      </c>
      <c r="O9978" s="3">
        <f>'Transaction Data'!$N9978-'Transaction Data'!$M9978</f>
        <v>4704</v>
      </c>
      <c r="P9978" s="2">
        <f>DATEDIF('Transaction Data'!$D9978,'Transaction Data'!$A9978,"y")</f>
        <v>73</v>
      </c>
      <c r="Q9978" s="2" t="str">
        <f>FLOOR('Transaction Data'!$P9978,15)&amp;"-"&amp;FLOOR('Transaction Data'!$P9978,15)+14</f>
        <v>60-74</v>
      </c>
      <c r="R9978" s="2" t="str">
        <f>IF('Transaction Data'!$L9978&lt;=10,"Less Expensive","Expensive")</f>
        <v>Expensive</v>
      </c>
      <c r="S9978" s="4">
        <f>WEEKDAY('Transaction Data'!$A9978)</f>
        <v>3</v>
      </c>
      <c r="T9978" s="2" t="str">
        <f>IF(WEEKDAY('Transaction Data'!$A9978,2)&lt;6,"Weekday","Weekend")</f>
        <v>Weekday</v>
      </c>
    </row>
    <row r="9979" ht="15.75" customHeight="1">
      <c r="A9979" s="1">
        <v>45341.0</v>
      </c>
      <c r="B9979" s="2" t="s">
        <v>9092</v>
      </c>
      <c r="C9979" s="2" t="s">
        <v>47</v>
      </c>
      <c r="D9979" s="1">
        <v>34379.0</v>
      </c>
      <c r="E9979" s="2" t="s">
        <v>63</v>
      </c>
      <c r="F9979" s="2">
        <v>494.0</v>
      </c>
      <c r="G9979" s="2" t="s">
        <v>44</v>
      </c>
      <c r="H9979" s="2" t="s">
        <v>34</v>
      </c>
      <c r="I9979" s="2" t="s">
        <v>25</v>
      </c>
      <c r="J9979" s="2" t="str">
        <f t="array" ref="J9979">XLOOKUP('Transaction Data'!$G9979,Product_Code,Biscuit_Brand)</f>
        <v>Butter Crunch</v>
      </c>
      <c r="K9979" s="2">
        <f t="array" ref="K9979">XLOOKUP('Transaction Data'!$G9979,Product_Code,Cost)</f>
        <v>10</v>
      </c>
      <c r="L9979" s="2">
        <f t="array" ref="L9979">XLOOKUP('Transaction Data'!$G9979,Product_Code,Unit_Price)</f>
        <v>11</v>
      </c>
      <c r="M9979" s="3">
        <f>'Transaction Data'!$F9979*'Transaction Data'!$K9979</f>
        <v>4940</v>
      </c>
      <c r="N9979" s="3">
        <f>'Transaction Data'!$F9979*'Transaction Data'!$L9979</f>
        <v>5434</v>
      </c>
      <c r="O9979" s="3">
        <f>'Transaction Data'!$N9979-'Transaction Data'!$M9979</f>
        <v>494</v>
      </c>
      <c r="P9979" s="2">
        <f>DATEDIF('Transaction Data'!$D9979,'Transaction Data'!$A9979,"y")</f>
        <v>30</v>
      </c>
      <c r="Q9979" s="2" t="str">
        <f>FLOOR('Transaction Data'!$P9979,15)&amp;"-"&amp;FLOOR('Transaction Data'!$P9979,15)+14</f>
        <v>30-44</v>
      </c>
      <c r="R9979" s="2" t="str">
        <f>IF('Transaction Data'!$L9979&lt;=10,"Less Expensive","Expensive")</f>
        <v>Expensive</v>
      </c>
      <c r="S9979" s="4">
        <f>WEEKDAY('Transaction Data'!$A9979)</f>
        <v>2</v>
      </c>
      <c r="T9979" s="2" t="str">
        <f>IF(WEEKDAY('Transaction Data'!$A9979,2)&lt;6,"Weekday","Weekend")</f>
        <v>Weekday</v>
      </c>
    </row>
    <row r="9980" ht="15.75" customHeight="1">
      <c r="A9980" s="1">
        <v>45362.0</v>
      </c>
      <c r="B9980" s="2" t="s">
        <v>9093</v>
      </c>
      <c r="C9980" s="2" t="s">
        <v>78</v>
      </c>
      <c r="D9980" s="1">
        <v>25694.0</v>
      </c>
      <c r="E9980" s="2" t="s">
        <v>63</v>
      </c>
      <c r="F9980" s="2">
        <v>342.0</v>
      </c>
      <c r="G9980" s="2" t="s">
        <v>33</v>
      </c>
      <c r="H9980" s="2" t="s">
        <v>24</v>
      </c>
      <c r="I9980" s="2" t="s">
        <v>30</v>
      </c>
      <c r="J9980" s="2" t="str">
        <f t="array" ref="J9980">XLOOKUP('Transaction Data'!$G9980,Product_Code,Biscuit_Brand)</f>
        <v>Caramel Biscuits</v>
      </c>
      <c r="K9980" s="2">
        <f t="array" ref="K9980">XLOOKUP('Transaction Data'!$G9980,Product_Code,Cost)</f>
        <v>18</v>
      </c>
      <c r="L9980" s="2">
        <f t="array" ref="L9980">XLOOKUP('Transaction Data'!$G9980,Product_Code,Unit_Price)</f>
        <v>22</v>
      </c>
      <c r="M9980" s="3">
        <f>'Transaction Data'!$F9980*'Transaction Data'!$K9980</f>
        <v>6156</v>
      </c>
      <c r="N9980" s="3">
        <f>'Transaction Data'!$F9980*'Transaction Data'!$L9980</f>
        <v>7524</v>
      </c>
      <c r="O9980" s="3">
        <f>'Transaction Data'!$N9980-'Transaction Data'!$M9980</f>
        <v>1368</v>
      </c>
      <c r="P9980" s="2">
        <f>DATEDIF('Transaction Data'!$D9980,'Transaction Data'!$A9980,"y")</f>
        <v>53</v>
      </c>
      <c r="Q9980" s="2" t="str">
        <f>FLOOR('Transaction Data'!$P9980,15)&amp;"-"&amp;FLOOR('Transaction Data'!$P9980,15)+14</f>
        <v>45-59</v>
      </c>
      <c r="R9980" s="2" t="str">
        <f>IF('Transaction Data'!$L9980&lt;=10,"Less Expensive","Expensive")</f>
        <v>Expensive</v>
      </c>
      <c r="S9980" s="4">
        <f>WEEKDAY('Transaction Data'!$A9980)</f>
        <v>2</v>
      </c>
      <c r="T9980" s="2" t="str">
        <f>IF(WEEKDAY('Transaction Data'!$A9980,2)&lt;6,"Weekday","Weekend")</f>
        <v>Weekday</v>
      </c>
    </row>
    <row r="9981" ht="15.75" customHeight="1">
      <c r="A9981" s="1">
        <v>45409.0</v>
      </c>
      <c r="B9981" s="2" t="s">
        <v>9094</v>
      </c>
      <c r="C9981" s="2" t="s">
        <v>72</v>
      </c>
      <c r="D9981" s="1">
        <v>26096.0</v>
      </c>
      <c r="E9981" s="2" t="s">
        <v>27</v>
      </c>
      <c r="F9981" s="2">
        <v>131.0</v>
      </c>
      <c r="G9981" s="2" t="s">
        <v>55</v>
      </c>
      <c r="H9981" s="2" t="s">
        <v>42</v>
      </c>
      <c r="I9981" s="2" t="s">
        <v>25</v>
      </c>
      <c r="J9981" s="2" t="str">
        <f t="array" ref="J9981">XLOOKUP('Transaction Data'!$G9981,Product_Code,Biscuit_Brand)</f>
        <v>Vanilla Wafers</v>
      </c>
      <c r="K9981" s="2">
        <f t="array" ref="K9981">XLOOKUP('Transaction Data'!$G9981,Product_Code,Cost)</f>
        <v>18</v>
      </c>
      <c r="L9981" s="2">
        <f t="array" ref="L9981">XLOOKUP('Transaction Data'!$G9981,Product_Code,Unit_Price)</f>
        <v>36</v>
      </c>
      <c r="M9981" s="3">
        <f>'Transaction Data'!$F9981*'Transaction Data'!$K9981</f>
        <v>2358</v>
      </c>
      <c r="N9981" s="3">
        <f>'Transaction Data'!$F9981*'Transaction Data'!$L9981</f>
        <v>4716</v>
      </c>
      <c r="O9981" s="3">
        <f>'Transaction Data'!$N9981-'Transaction Data'!$M9981</f>
        <v>2358</v>
      </c>
      <c r="P9981" s="2">
        <f>DATEDIF('Transaction Data'!$D9981,'Transaction Data'!$A9981,"y")</f>
        <v>52</v>
      </c>
      <c r="Q9981" s="2" t="str">
        <f>FLOOR('Transaction Data'!$P9981,15)&amp;"-"&amp;FLOOR('Transaction Data'!$P9981,15)+14</f>
        <v>45-59</v>
      </c>
      <c r="R9981" s="2" t="str">
        <f>IF('Transaction Data'!$L9981&lt;=10,"Less Expensive","Expensive")</f>
        <v>Expensive</v>
      </c>
      <c r="S9981" s="4">
        <f>WEEKDAY('Transaction Data'!$A9981)</f>
        <v>7</v>
      </c>
      <c r="T9981" s="2" t="str">
        <f>IF(WEEKDAY('Transaction Data'!$A9981,2)&lt;6,"Weekday","Weekend")</f>
        <v>Weekend</v>
      </c>
    </row>
    <row r="9982" ht="15.75" customHeight="1">
      <c r="A9982" s="1">
        <v>45438.0</v>
      </c>
      <c r="B9982" s="2" t="s">
        <v>9095</v>
      </c>
      <c r="C9982" s="2" t="s">
        <v>69</v>
      </c>
      <c r="D9982" s="1">
        <v>37214.0</v>
      </c>
      <c r="E9982" s="2" t="s">
        <v>22</v>
      </c>
      <c r="F9982" s="2">
        <v>264.0</v>
      </c>
      <c r="G9982" s="2" t="s">
        <v>33</v>
      </c>
      <c r="H9982" s="2" t="s">
        <v>45</v>
      </c>
      <c r="I9982" s="2" t="s">
        <v>25</v>
      </c>
      <c r="J9982" s="2" t="str">
        <f t="array" ref="J9982">XLOOKUP('Transaction Data'!$G9982,Product_Code,Biscuit_Brand)</f>
        <v>Caramel Biscuits</v>
      </c>
      <c r="K9982" s="2">
        <f t="array" ref="K9982">XLOOKUP('Transaction Data'!$G9982,Product_Code,Cost)</f>
        <v>18</v>
      </c>
      <c r="L9982" s="2">
        <f t="array" ref="L9982">XLOOKUP('Transaction Data'!$G9982,Product_Code,Unit_Price)</f>
        <v>22</v>
      </c>
      <c r="M9982" s="3">
        <f>'Transaction Data'!$F9982*'Transaction Data'!$K9982</f>
        <v>4752</v>
      </c>
      <c r="N9982" s="3">
        <f>'Transaction Data'!$F9982*'Transaction Data'!$L9982</f>
        <v>5808</v>
      </c>
      <c r="O9982" s="3">
        <f>'Transaction Data'!$N9982-'Transaction Data'!$M9982</f>
        <v>1056</v>
      </c>
      <c r="P9982" s="2">
        <f>DATEDIF('Transaction Data'!$D9982,'Transaction Data'!$A9982,"y")</f>
        <v>22</v>
      </c>
      <c r="Q9982" s="2" t="str">
        <f>FLOOR('Transaction Data'!$P9982,15)&amp;"-"&amp;FLOOR('Transaction Data'!$P9982,15)+14</f>
        <v>15-29</v>
      </c>
      <c r="R9982" s="2" t="str">
        <f>IF('Transaction Data'!$L9982&lt;=10,"Less Expensive","Expensive")</f>
        <v>Expensive</v>
      </c>
      <c r="S9982" s="4">
        <f>WEEKDAY('Transaction Data'!$A9982)</f>
        <v>1</v>
      </c>
      <c r="T9982" s="2" t="str">
        <f>IF(WEEKDAY('Transaction Data'!$A9982,2)&lt;6,"Weekday","Weekend")</f>
        <v>Weekend</v>
      </c>
    </row>
    <row r="9983" ht="15.75" customHeight="1">
      <c r="A9983" s="1">
        <v>45375.0</v>
      </c>
      <c r="B9983" s="2" t="s">
        <v>9096</v>
      </c>
      <c r="C9983" s="2" t="s">
        <v>54</v>
      </c>
      <c r="D9983" s="1">
        <v>19470.0</v>
      </c>
      <c r="E9983" s="2" t="s">
        <v>63</v>
      </c>
      <c r="F9983" s="2">
        <v>487.0</v>
      </c>
      <c r="G9983" s="2" t="s">
        <v>48</v>
      </c>
      <c r="H9983" s="2" t="s">
        <v>24</v>
      </c>
      <c r="I9983" s="2" t="s">
        <v>25</v>
      </c>
      <c r="J9983" s="2" t="str">
        <f t="array" ref="J9983">XLOOKUP('Transaction Data'!$G9983,Product_Code,Biscuit_Brand)</f>
        <v>Lemon Crisps</v>
      </c>
      <c r="K9983" s="2">
        <f t="array" ref="K9983">XLOOKUP('Transaction Data'!$G9983,Product_Code,Cost)</f>
        <v>7</v>
      </c>
      <c r="L9983" s="2">
        <f t="array" ref="L9983">XLOOKUP('Transaction Data'!$G9983,Product_Code,Unit_Price)</f>
        <v>9</v>
      </c>
      <c r="M9983" s="3">
        <f>'Transaction Data'!$F9983*'Transaction Data'!$K9983</f>
        <v>3409</v>
      </c>
      <c r="N9983" s="3">
        <f>'Transaction Data'!$F9983*'Transaction Data'!$L9983</f>
        <v>4383</v>
      </c>
      <c r="O9983" s="3">
        <f>'Transaction Data'!$N9983-'Transaction Data'!$M9983</f>
        <v>974</v>
      </c>
      <c r="P9983" s="2">
        <f>DATEDIF('Transaction Data'!$D9983,'Transaction Data'!$A9983,"y")</f>
        <v>70</v>
      </c>
      <c r="Q9983" s="2" t="str">
        <f>FLOOR('Transaction Data'!$P9983,15)&amp;"-"&amp;FLOOR('Transaction Data'!$P9983,15)+14</f>
        <v>60-74</v>
      </c>
      <c r="R9983" s="2" t="str">
        <f>IF('Transaction Data'!$L9983&lt;=10,"Less Expensive","Expensive")</f>
        <v>Less Expensive</v>
      </c>
      <c r="S9983" s="4">
        <f>WEEKDAY('Transaction Data'!$A9983)</f>
        <v>1</v>
      </c>
      <c r="T9983" s="2" t="str">
        <f>IF(WEEKDAY('Transaction Data'!$A9983,2)&lt;6,"Weekday","Weekend")</f>
        <v>Weekend</v>
      </c>
    </row>
    <row r="9984" ht="15.75" customHeight="1">
      <c r="A9984" s="1">
        <v>45491.0</v>
      </c>
      <c r="B9984" s="2" t="s">
        <v>9097</v>
      </c>
      <c r="C9984" s="2" t="s">
        <v>65</v>
      </c>
      <c r="D9984" s="1">
        <v>29113.0</v>
      </c>
      <c r="E9984" s="2" t="s">
        <v>37</v>
      </c>
      <c r="F9984" s="2">
        <v>350.0</v>
      </c>
      <c r="G9984" s="2" t="s">
        <v>38</v>
      </c>
      <c r="H9984" s="2" t="s">
        <v>29</v>
      </c>
      <c r="I9984" s="2" t="s">
        <v>25</v>
      </c>
      <c r="J9984" s="2" t="str">
        <f t="array" ref="J9984">XLOOKUP('Transaction Data'!$G9984,Product_Code,Biscuit_Brand)</f>
        <v>Ginger Snaps</v>
      </c>
      <c r="K9984" s="2">
        <f t="array" ref="K9984">XLOOKUP('Transaction Data'!$G9984,Product_Code,Cost)</f>
        <v>14</v>
      </c>
      <c r="L9984" s="2">
        <f t="array" ref="L9984">XLOOKUP('Transaction Data'!$G9984,Product_Code,Unit_Price)</f>
        <v>28</v>
      </c>
      <c r="M9984" s="3">
        <f>'Transaction Data'!$F9984*'Transaction Data'!$K9984</f>
        <v>4900</v>
      </c>
      <c r="N9984" s="3">
        <f>'Transaction Data'!$F9984*'Transaction Data'!$L9984</f>
        <v>9800</v>
      </c>
      <c r="O9984" s="3">
        <f>'Transaction Data'!$N9984-'Transaction Data'!$M9984</f>
        <v>4900</v>
      </c>
      <c r="P9984" s="2">
        <f>DATEDIF('Transaction Data'!$D9984,'Transaction Data'!$A9984,"y")</f>
        <v>44</v>
      </c>
      <c r="Q9984" s="2" t="str">
        <f>FLOOR('Transaction Data'!$P9984,15)&amp;"-"&amp;FLOOR('Transaction Data'!$P9984,15)+14</f>
        <v>30-44</v>
      </c>
      <c r="R9984" s="2" t="str">
        <f>IF('Transaction Data'!$L9984&lt;=10,"Less Expensive","Expensive")</f>
        <v>Expensive</v>
      </c>
      <c r="S9984" s="4">
        <f>WEEKDAY('Transaction Data'!$A9984)</f>
        <v>5</v>
      </c>
      <c r="T9984" s="2" t="str">
        <f>IF(WEEKDAY('Transaction Data'!$A9984,2)&lt;6,"Weekday","Weekend")</f>
        <v>Weekday</v>
      </c>
    </row>
    <row r="9985" ht="15.75" customHeight="1">
      <c r="A9985" s="1">
        <v>45435.0</v>
      </c>
      <c r="B9985" s="2" t="s">
        <v>9098</v>
      </c>
      <c r="C9985" s="2" t="s">
        <v>32</v>
      </c>
      <c r="D9985" s="1">
        <v>36545.0</v>
      </c>
      <c r="E9985" s="2" t="s">
        <v>63</v>
      </c>
      <c r="F9985" s="2">
        <v>152.0</v>
      </c>
      <c r="G9985" s="2" t="s">
        <v>23</v>
      </c>
      <c r="H9985" s="2" t="s">
        <v>29</v>
      </c>
      <c r="I9985" s="2" t="s">
        <v>25</v>
      </c>
      <c r="J9985" s="2" t="str">
        <f t="array" ref="J9985">XLOOKUP('Transaction Data'!$G9985,Product_Code,Biscuit_Brand)</f>
        <v>Cinnamon Swirls</v>
      </c>
      <c r="K9985" s="2">
        <f t="array" ref="K9985">XLOOKUP('Transaction Data'!$G9985,Product_Code,Cost)</f>
        <v>10</v>
      </c>
      <c r="L9985" s="2">
        <f t="array" ref="L9985">XLOOKUP('Transaction Data'!$G9985,Product_Code,Unit_Price)</f>
        <v>14</v>
      </c>
      <c r="M9985" s="3">
        <f>'Transaction Data'!$F9985*'Transaction Data'!$K9985</f>
        <v>1520</v>
      </c>
      <c r="N9985" s="3">
        <f>'Transaction Data'!$F9985*'Transaction Data'!$L9985</f>
        <v>2128</v>
      </c>
      <c r="O9985" s="3">
        <f>'Transaction Data'!$N9985-'Transaction Data'!$M9985</f>
        <v>608</v>
      </c>
      <c r="P9985" s="2">
        <f>DATEDIF('Transaction Data'!$D9985,'Transaction Data'!$A9985,"y")</f>
        <v>24</v>
      </c>
      <c r="Q9985" s="2" t="str">
        <f>FLOOR('Transaction Data'!$P9985,15)&amp;"-"&amp;FLOOR('Transaction Data'!$P9985,15)+14</f>
        <v>15-29</v>
      </c>
      <c r="R9985" s="2" t="str">
        <f>IF('Transaction Data'!$L9985&lt;=10,"Less Expensive","Expensive")</f>
        <v>Expensive</v>
      </c>
      <c r="S9985" s="4">
        <f>WEEKDAY('Transaction Data'!$A9985)</f>
        <v>5</v>
      </c>
      <c r="T9985" s="2" t="str">
        <f>IF(WEEKDAY('Transaction Data'!$A9985,2)&lt;6,"Weekday","Weekend")</f>
        <v>Weekday</v>
      </c>
    </row>
    <row r="9986" ht="15.75" customHeight="1">
      <c r="A9986" s="1">
        <v>45442.0</v>
      </c>
      <c r="B9986" s="2" t="s">
        <v>9099</v>
      </c>
      <c r="C9986" s="2" t="s">
        <v>78</v>
      </c>
      <c r="D9986" s="1">
        <v>22308.0</v>
      </c>
      <c r="E9986" s="2" t="s">
        <v>22</v>
      </c>
      <c r="F9986" s="2">
        <v>355.0</v>
      </c>
      <c r="G9986" s="2" t="s">
        <v>57</v>
      </c>
      <c r="H9986" s="2" t="s">
        <v>34</v>
      </c>
      <c r="I9986" s="2" t="s">
        <v>25</v>
      </c>
      <c r="J9986" s="2" t="str">
        <f t="array" ref="J9986">XLOOKUP('Transaction Data'!$G9986,Product_Code,Biscuit_Brand)</f>
        <v>Oatmeal Cookies</v>
      </c>
      <c r="K9986" s="2">
        <f t="array" ref="K9986">XLOOKUP('Transaction Data'!$G9986,Product_Code,Cost)</f>
        <v>19</v>
      </c>
      <c r="L9986" s="2">
        <f t="array" ref="L9986">XLOOKUP('Transaction Data'!$G9986,Product_Code,Unit_Price)</f>
        <v>23</v>
      </c>
      <c r="M9986" s="3">
        <f>'Transaction Data'!$F9986*'Transaction Data'!$K9986</f>
        <v>6745</v>
      </c>
      <c r="N9986" s="3">
        <f>'Transaction Data'!$F9986*'Transaction Data'!$L9986</f>
        <v>8165</v>
      </c>
      <c r="O9986" s="3">
        <f>'Transaction Data'!$N9986-'Transaction Data'!$M9986</f>
        <v>1420</v>
      </c>
      <c r="P9986" s="2">
        <f>DATEDIF('Transaction Data'!$D9986,'Transaction Data'!$A9986,"y")</f>
        <v>63</v>
      </c>
      <c r="Q9986" s="2" t="str">
        <f>FLOOR('Transaction Data'!$P9986,15)&amp;"-"&amp;FLOOR('Transaction Data'!$P9986,15)+14</f>
        <v>60-74</v>
      </c>
      <c r="R9986" s="2" t="str">
        <f>IF('Transaction Data'!$L9986&lt;=10,"Less Expensive","Expensive")</f>
        <v>Expensive</v>
      </c>
      <c r="S9986" s="4">
        <f>WEEKDAY('Transaction Data'!$A9986)</f>
        <v>5</v>
      </c>
      <c r="T9986" s="2" t="str">
        <f>IF(WEEKDAY('Transaction Data'!$A9986,2)&lt;6,"Weekday","Weekend")</f>
        <v>Weekday</v>
      </c>
    </row>
    <row r="9987" ht="15.75" customHeight="1">
      <c r="A9987" s="1">
        <v>45323.0</v>
      </c>
      <c r="B9987" s="2" t="s">
        <v>9100</v>
      </c>
      <c r="C9987" s="2" t="s">
        <v>69</v>
      </c>
      <c r="D9987" s="1">
        <v>23925.0</v>
      </c>
      <c r="E9987" s="2" t="s">
        <v>63</v>
      </c>
      <c r="F9987" s="2">
        <v>258.0</v>
      </c>
      <c r="G9987" s="2" t="s">
        <v>23</v>
      </c>
      <c r="H9987" s="2" t="s">
        <v>24</v>
      </c>
      <c r="I9987" s="2" t="s">
        <v>25</v>
      </c>
      <c r="J9987" s="2" t="str">
        <f t="array" ref="J9987">XLOOKUP('Transaction Data'!$G9987,Product_Code,Biscuit_Brand)</f>
        <v>Cinnamon Swirls</v>
      </c>
      <c r="K9987" s="2">
        <f t="array" ref="K9987">XLOOKUP('Transaction Data'!$G9987,Product_Code,Cost)</f>
        <v>10</v>
      </c>
      <c r="L9987" s="2">
        <f t="array" ref="L9987">XLOOKUP('Transaction Data'!$G9987,Product_Code,Unit_Price)</f>
        <v>14</v>
      </c>
      <c r="M9987" s="3">
        <f>'Transaction Data'!$F9987*'Transaction Data'!$K9987</f>
        <v>2580</v>
      </c>
      <c r="N9987" s="3">
        <f>'Transaction Data'!$F9987*'Transaction Data'!$L9987</f>
        <v>3612</v>
      </c>
      <c r="O9987" s="3">
        <f>'Transaction Data'!$N9987-'Transaction Data'!$M9987</f>
        <v>1032</v>
      </c>
      <c r="P9987" s="2">
        <f>DATEDIF('Transaction Data'!$D9987,'Transaction Data'!$A9987,"y")</f>
        <v>58</v>
      </c>
      <c r="Q9987" s="2" t="str">
        <f>FLOOR('Transaction Data'!$P9987,15)&amp;"-"&amp;FLOOR('Transaction Data'!$P9987,15)+14</f>
        <v>45-59</v>
      </c>
      <c r="R9987" s="2" t="str">
        <f>IF('Transaction Data'!$L9987&lt;=10,"Less Expensive","Expensive")</f>
        <v>Expensive</v>
      </c>
      <c r="S9987" s="4">
        <f>WEEKDAY('Transaction Data'!$A9987)</f>
        <v>5</v>
      </c>
      <c r="T9987" s="2" t="str">
        <f>IF(WEEKDAY('Transaction Data'!$A9987,2)&lt;6,"Weekday","Weekend")</f>
        <v>Weekday</v>
      </c>
    </row>
    <row r="9988" ht="15.75" customHeight="1">
      <c r="A9988" s="1">
        <v>45430.0</v>
      </c>
      <c r="B9988" s="2" t="s">
        <v>9101</v>
      </c>
      <c r="C9988" s="2" t="s">
        <v>21</v>
      </c>
      <c r="D9988" s="1">
        <v>33587.0</v>
      </c>
      <c r="E9988" s="2" t="s">
        <v>27</v>
      </c>
      <c r="F9988" s="2">
        <v>87.0</v>
      </c>
      <c r="G9988" s="2" t="s">
        <v>38</v>
      </c>
      <c r="H9988" s="2" t="s">
        <v>42</v>
      </c>
      <c r="I9988" s="2" t="s">
        <v>30</v>
      </c>
      <c r="J9988" s="2" t="str">
        <f t="array" ref="J9988">XLOOKUP('Transaction Data'!$G9988,Product_Code,Biscuit_Brand)</f>
        <v>Ginger Snaps</v>
      </c>
      <c r="K9988" s="2">
        <f t="array" ref="K9988">XLOOKUP('Transaction Data'!$G9988,Product_Code,Cost)</f>
        <v>14</v>
      </c>
      <c r="L9988" s="2">
        <f t="array" ref="L9988">XLOOKUP('Transaction Data'!$G9988,Product_Code,Unit_Price)</f>
        <v>28</v>
      </c>
      <c r="M9988" s="3">
        <f>'Transaction Data'!$F9988*'Transaction Data'!$K9988</f>
        <v>1218</v>
      </c>
      <c r="N9988" s="3">
        <f>'Transaction Data'!$F9988*'Transaction Data'!$L9988</f>
        <v>2436</v>
      </c>
      <c r="O9988" s="3">
        <f>'Transaction Data'!$N9988-'Transaction Data'!$M9988</f>
        <v>1218</v>
      </c>
      <c r="P9988" s="2">
        <f>DATEDIF('Transaction Data'!$D9988,'Transaction Data'!$A9988,"y")</f>
        <v>32</v>
      </c>
      <c r="Q9988" s="2" t="str">
        <f>FLOOR('Transaction Data'!$P9988,15)&amp;"-"&amp;FLOOR('Transaction Data'!$P9988,15)+14</f>
        <v>30-44</v>
      </c>
      <c r="R9988" s="2" t="str">
        <f>IF('Transaction Data'!$L9988&lt;=10,"Less Expensive","Expensive")</f>
        <v>Expensive</v>
      </c>
      <c r="S9988" s="4">
        <f>WEEKDAY('Transaction Data'!$A9988)</f>
        <v>7</v>
      </c>
      <c r="T9988" s="2" t="str">
        <f>IF(WEEKDAY('Transaction Data'!$A9988,2)&lt;6,"Weekday","Weekend")</f>
        <v>Weekend</v>
      </c>
    </row>
    <row r="9989" ht="15.75" customHeight="1">
      <c r="A9989" s="1">
        <v>45365.0</v>
      </c>
      <c r="B9989" s="2" t="s">
        <v>9102</v>
      </c>
      <c r="C9989" s="2" t="s">
        <v>47</v>
      </c>
      <c r="D9989" s="1">
        <v>19077.0</v>
      </c>
      <c r="E9989" s="2" t="s">
        <v>27</v>
      </c>
      <c r="F9989" s="2">
        <v>309.0</v>
      </c>
      <c r="G9989" s="2" t="s">
        <v>38</v>
      </c>
      <c r="H9989" s="2" t="s">
        <v>45</v>
      </c>
      <c r="I9989" s="2" t="s">
        <v>25</v>
      </c>
      <c r="J9989" s="2" t="str">
        <f t="array" ref="J9989">XLOOKUP('Transaction Data'!$G9989,Product_Code,Biscuit_Brand)</f>
        <v>Ginger Snaps</v>
      </c>
      <c r="K9989" s="2">
        <f t="array" ref="K9989">XLOOKUP('Transaction Data'!$G9989,Product_Code,Cost)</f>
        <v>14</v>
      </c>
      <c r="L9989" s="2">
        <f t="array" ref="L9989">XLOOKUP('Transaction Data'!$G9989,Product_Code,Unit_Price)</f>
        <v>28</v>
      </c>
      <c r="M9989" s="3">
        <f>'Transaction Data'!$F9989*'Transaction Data'!$K9989</f>
        <v>4326</v>
      </c>
      <c r="N9989" s="3">
        <f>'Transaction Data'!$F9989*'Transaction Data'!$L9989</f>
        <v>8652</v>
      </c>
      <c r="O9989" s="3">
        <f>'Transaction Data'!$N9989-'Transaction Data'!$M9989</f>
        <v>4326</v>
      </c>
      <c r="P9989" s="2">
        <f>DATEDIF('Transaction Data'!$D9989,'Transaction Data'!$A9989,"y")</f>
        <v>71</v>
      </c>
      <c r="Q9989" s="2" t="str">
        <f>FLOOR('Transaction Data'!$P9989,15)&amp;"-"&amp;FLOOR('Transaction Data'!$P9989,15)+14</f>
        <v>60-74</v>
      </c>
      <c r="R9989" s="2" t="str">
        <f>IF('Transaction Data'!$L9989&lt;=10,"Less Expensive","Expensive")</f>
        <v>Expensive</v>
      </c>
      <c r="S9989" s="4">
        <f>WEEKDAY('Transaction Data'!$A9989)</f>
        <v>5</v>
      </c>
      <c r="T9989" s="2" t="str">
        <f>IF(WEEKDAY('Transaction Data'!$A9989,2)&lt;6,"Weekday","Weekend")</f>
        <v>Weekday</v>
      </c>
    </row>
    <row r="9990" ht="15.75" customHeight="1">
      <c r="A9990" s="1">
        <v>45429.0</v>
      </c>
      <c r="B9990" s="2" t="s">
        <v>9103</v>
      </c>
      <c r="C9990" s="2" t="s">
        <v>72</v>
      </c>
      <c r="D9990" s="1">
        <v>29856.0</v>
      </c>
      <c r="E9990" s="2" t="s">
        <v>37</v>
      </c>
      <c r="F9990" s="2">
        <v>123.0</v>
      </c>
      <c r="G9990" s="2" t="s">
        <v>23</v>
      </c>
      <c r="H9990" s="2" t="s">
        <v>24</v>
      </c>
      <c r="I9990" s="2" t="s">
        <v>25</v>
      </c>
      <c r="J9990" s="2" t="str">
        <f t="array" ref="J9990">XLOOKUP('Transaction Data'!$G9990,Product_Code,Biscuit_Brand)</f>
        <v>Cinnamon Swirls</v>
      </c>
      <c r="K9990" s="2">
        <f t="array" ref="K9990">XLOOKUP('Transaction Data'!$G9990,Product_Code,Cost)</f>
        <v>10</v>
      </c>
      <c r="L9990" s="2">
        <f t="array" ref="L9990">XLOOKUP('Transaction Data'!$G9990,Product_Code,Unit_Price)</f>
        <v>14</v>
      </c>
      <c r="M9990" s="3">
        <f>'Transaction Data'!$F9990*'Transaction Data'!$K9990</f>
        <v>1230</v>
      </c>
      <c r="N9990" s="3">
        <f>'Transaction Data'!$F9990*'Transaction Data'!$L9990</f>
        <v>1722</v>
      </c>
      <c r="O9990" s="3">
        <f>'Transaction Data'!$N9990-'Transaction Data'!$M9990</f>
        <v>492</v>
      </c>
      <c r="P9990" s="2">
        <f>DATEDIF('Transaction Data'!$D9990,'Transaction Data'!$A9990,"y")</f>
        <v>42</v>
      </c>
      <c r="Q9990" s="2" t="str">
        <f>FLOOR('Transaction Data'!$P9990,15)&amp;"-"&amp;FLOOR('Transaction Data'!$P9990,15)+14</f>
        <v>30-44</v>
      </c>
      <c r="R9990" s="2" t="str">
        <f>IF('Transaction Data'!$L9990&lt;=10,"Less Expensive","Expensive")</f>
        <v>Expensive</v>
      </c>
      <c r="S9990" s="4">
        <f>WEEKDAY('Transaction Data'!$A9990)</f>
        <v>6</v>
      </c>
      <c r="T9990" s="2" t="str">
        <f>IF(WEEKDAY('Transaction Data'!$A9990,2)&lt;6,"Weekday","Weekend")</f>
        <v>Weekday</v>
      </c>
    </row>
    <row r="9991" ht="15.75" customHeight="1">
      <c r="A9991" s="1">
        <v>45355.0</v>
      </c>
      <c r="B9991" s="2" t="s">
        <v>9104</v>
      </c>
      <c r="C9991" s="2" t="s">
        <v>51</v>
      </c>
      <c r="D9991" s="1">
        <v>18847.0</v>
      </c>
      <c r="E9991" s="2" t="s">
        <v>22</v>
      </c>
      <c r="F9991" s="2">
        <v>199.0</v>
      </c>
      <c r="G9991" s="2" t="s">
        <v>57</v>
      </c>
      <c r="H9991" s="2" t="s">
        <v>29</v>
      </c>
      <c r="I9991" s="2" t="s">
        <v>25</v>
      </c>
      <c r="J9991" s="2" t="str">
        <f t="array" ref="J9991">XLOOKUP('Transaction Data'!$G9991,Product_Code,Biscuit_Brand)</f>
        <v>Oatmeal Cookies</v>
      </c>
      <c r="K9991" s="2">
        <f t="array" ref="K9991">XLOOKUP('Transaction Data'!$G9991,Product_Code,Cost)</f>
        <v>19</v>
      </c>
      <c r="L9991" s="2">
        <f t="array" ref="L9991">XLOOKUP('Transaction Data'!$G9991,Product_Code,Unit_Price)</f>
        <v>23</v>
      </c>
      <c r="M9991" s="3">
        <f>'Transaction Data'!$F9991*'Transaction Data'!$K9991</f>
        <v>3781</v>
      </c>
      <c r="N9991" s="3">
        <f>'Transaction Data'!$F9991*'Transaction Data'!$L9991</f>
        <v>4577</v>
      </c>
      <c r="O9991" s="3">
        <f>'Transaction Data'!$N9991-'Transaction Data'!$M9991</f>
        <v>796</v>
      </c>
      <c r="P9991" s="2">
        <f>DATEDIF('Transaction Data'!$D9991,'Transaction Data'!$A9991,"y")</f>
        <v>72</v>
      </c>
      <c r="Q9991" s="2" t="str">
        <f>FLOOR('Transaction Data'!$P9991,15)&amp;"-"&amp;FLOOR('Transaction Data'!$P9991,15)+14</f>
        <v>60-74</v>
      </c>
      <c r="R9991" s="2" t="str">
        <f>IF('Transaction Data'!$L9991&lt;=10,"Less Expensive","Expensive")</f>
        <v>Expensive</v>
      </c>
      <c r="S9991" s="4">
        <f>WEEKDAY('Transaction Data'!$A9991)</f>
        <v>2</v>
      </c>
      <c r="T9991" s="2" t="str">
        <f>IF(WEEKDAY('Transaction Data'!$A9991,2)&lt;6,"Weekday","Weekend")</f>
        <v>Weekday</v>
      </c>
    </row>
    <row r="9992" ht="15.75" customHeight="1">
      <c r="A9992" s="1">
        <v>45302.0</v>
      </c>
      <c r="B9992" s="2" t="s">
        <v>9105</v>
      </c>
      <c r="C9992" s="2" t="s">
        <v>47</v>
      </c>
      <c r="D9992" s="1">
        <v>36821.0</v>
      </c>
      <c r="E9992" s="2" t="s">
        <v>37</v>
      </c>
      <c r="F9992" s="2">
        <v>327.0</v>
      </c>
      <c r="G9992" s="2" t="s">
        <v>38</v>
      </c>
      <c r="H9992" s="2" t="s">
        <v>29</v>
      </c>
      <c r="I9992" s="2" t="s">
        <v>30</v>
      </c>
      <c r="J9992" s="2" t="str">
        <f t="array" ref="J9992">XLOOKUP('Transaction Data'!$G9992,Product_Code,Biscuit_Brand)</f>
        <v>Ginger Snaps</v>
      </c>
      <c r="K9992" s="2">
        <f t="array" ref="K9992">XLOOKUP('Transaction Data'!$G9992,Product_Code,Cost)</f>
        <v>14</v>
      </c>
      <c r="L9992" s="2">
        <f t="array" ref="L9992">XLOOKUP('Transaction Data'!$G9992,Product_Code,Unit_Price)</f>
        <v>28</v>
      </c>
      <c r="M9992" s="3">
        <f>'Transaction Data'!$F9992*'Transaction Data'!$K9992</f>
        <v>4578</v>
      </c>
      <c r="N9992" s="3">
        <f>'Transaction Data'!$F9992*'Transaction Data'!$L9992</f>
        <v>9156</v>
      </c>
      <c r="O9992" s="3">
        <f>'Transaction Data'!$N9992-'Transaction Data'!$M9992</f>
        <v>4578</v>
      </c>
      <c r="P9992" s="2">
        <f>DATEDIF('Transaction Data'!$D9992,'Transaction Data'!$A9992,"y")</f>
        <v>23</v>
      </c>
      <c r="Q9992" s="2" t="str">
        <f>FLOOR('Transaction Data'!$P9992,15)&amp;"-"&amp;FLOOR('Transaction Data'!$P9992,15)+14</f>
        <v>15-29</v>
      </c>
      <c r="R9992" s="2" t="str">
        <f>IF('Transaction Data'!$L9992&lt;=10,"Less Expensive","Expensive")</f>
        <v>Expensive</v>
      </c>
      <c r="S9992" s="4">
        <f>WEEKDAY('Transaction Data'!$A9992)</f>
        <v>5</v>
      </c>
      <c r="T9992" s="2" t="str">
        <f>IF(WEEKDAY('Transaction Data'!$A9992,2)&lt;6,"Weekday","Weekend")</f>
        <v>Weekday</v>
      </c>
    </row>
    <row r="9993" ht="15.75" customHeight="1">
      <c r="A9993" s="1">
        <v>45365.0</v>
      </c>
      <c r="B9993" s="2" t="s">
        <v>9106</v>
      </c>
      <c r="C9993" s="2" t="s">
        <v>47</v>
      </c>
      <c r="D9993" s="1">
        <v>23149.0</v>
      </c>
      <c r="E9993" s="2" t="s">
        <v>22</v>
      </c>
      <c r="F9993" s="2">
        <v>384.0</v>
      </c>
      <c r="G9993" s="2" t="s">
        <v>61</v>
      </c>
      <c r="H9993" s="2" t="s">
        <v>34</v>
      </c>
      <c r="I9993" s="2" t="s">
        <v>25</v>
      </c>
      <c r="J9993" s="2" t="str">
        <f t="array" ref="J9993">XLOOKUP('Transaction Data'!$G9993,Product_Code,Biscuit_Brand)</f>
        <v>Choco Delight</v>
      </c>
      <c r="K9993" s="2">
        <f t="array" ref="K9993">XLOOKUP('Transaction Data'!$G9993,Product_Code,Cost)</f>
        <v>3</v>
      </c>
      <c r="L9993" s="2">
        <f t="array" ref="L9993">XLOOKUP('Transaction Data'!$G9993,Product_Code,Unit_Price)</f>
        <v>5</v>
      </c>
      <c r="M9993" s="3">
        <f>'Transaction Data'!$F9993*'Transaction Data'!$K9993</f>
        <v>1152</v>
      </c>
      <c r="N9993" s="3">
        <f>'Transaction Data'!$F9993*'Transaction Data'!$L9993</f>
        <v>1920</v>
      </c>
      <c r="O9993" s="3">
        <f>'Transaction Data'!$N9993-'Transaction Data'!$M9993</f>
        <v>768</v>
      </c>
      <c r="P9993" s="2">
        <f>DATEDIF('Transaction Data'!$D9993,'Transaction Data'!$A9993,"y")</f>
        <v>60</v>
      </c>
      <c r="Q9993" s="2" t="str">
        <f>FLOOR('Transaction Data'!$P9993,15)&amp;"-"&amp;FLOOR('Transaction Data'!$P9993,15)+14</f>
        <v>60-74</v>
      </c>
      <c r="R9993" s="2" t="str">
        <f>IF('Transaction Data'!$L9993&lt;=10,"Less Expensive","Expensive")</f>
        <v>Less Expensive</v>
      </c>
      <c r="S9993" s="4">
        <f>WEEKDAY('Transaction Data'!$A9993)</f>
        <v>5</v>
      </c>
      <c r="T9993" s="2" t="str">
        <f>IF(WEEKDAY('Transaction Data'!$A9993,2)&lt;6,"Weekday","Weekend")</f>
        <v>Weekday</v>
      </c>
    </row>
    <row r="9994" ht="15.75" customHeight="1">
      <c r="A9994" s="1">
        <v>45487.0</v>
      </c>
      <c r="B9994" s="2" t="s">
        <v>9107</v>
      </c>
      <c r="C9994" s="2" t="s">
        <v>65</v>
      </c>
      <c r="D9994" s="1">
        <v>36760.0</v>
      </c>
      <c r="E9994" s="2" t="s">
        <v>63</v>
      </c>
      <c r="F9994" s="2">
        <v>296.0</v>
      </c>
      <c r="G9994" s="2" t="s">
        <v>33</v>
      </c>
      <c r="H9994" s="2" t="s">
        <v>24</v>
      </c>
      <c r="I9994" s="2" t="s">
        <v>25</v>
      </c>
      <c r="J9994" s="2" t="str">
        <f t="array" ref="J9994">XLOOKUP('Transaction Data'!$G9994,Product_Code,Biscuit_Brand)</f>
        <v>Caramel Biscuits</v>
      </c>
      <c r="K9994" s="2">
        <f t="array" ref="K9994">XLOOKUP('Transaction Data'!$G9994,Product_Code,Cost)</f>
        <v>18</v>
      </c>
      <c r="L9994" s="2">
        <f t="array" ref="L9994">XLOOKUP('Transaction Data'!$G9994,Product_Code,Unit_Price)</f>
        <v>22</v>
      </c>
      <c r="M9994" s="3">
        <f>'Transaction Data'!$F9994*'Transaction Data'!$K9994</f>
        <v>5328</v>
      </c>
      <c r="N9994" s="3">
        <f>'Transaction Data'!$F9994*'Transaction Data'!$L9994</f>
        <v>6512</v>
      </c>
      <c r="O9994" s="3">
        <f>'Transaction Data'!$N9994-'Transaction Data'!$M9994</f>
        <v>1184</v>
      </c>
      <c r="P9994" s="2">
        <f>DATEDIF('Transaction Data'!$D9994,'Transaction Data'!$A9994,"y")</f>
        <v>23</v>
      </c>
      <c r="Q9994" s="2" t="str">
        <f>FLOOR('Transaction Data'!$P9994,15)&amp;"-"&amp;FLOOR('Transaction Data'!$P9994,15)+14</f>
        <v>15-29</v>
      </c>
      <c r="R9994" s="2" t="str">
        <f>IF('Transaction Data'!$L9994&lt;=10,"Less Expensive","Expensive")</f>
        <v>Expensive</v>
      </c>
      <c r="S9994" s="4">
        <f>WEEKDAY('Transaction Data'!$A9994)</f>
        <v>1</v>
      </c>
      <c r="T9994" s="2" t="str">
        <f>IF(WEEKDAY('Transaction Data'!$A9994,2)&lt;6,"Weekday","Weekend")</f>
        <v>Weekend</v>
      </c>
    </row>
    <row r="9995" ht="15.75" customHeight="1">
      <c r="A9995" s="1">
        <v>45434.0</v>
      </c>
      <c r="B9995" s="2" t="s">
        <v>9108</v>
      </c>
      <c r="C9995" s="2" t="s">
        <v>41</v>
      </c>
      <c r="D9995" s="1">
        <v>29879.0</v>
      </c>
      <c r="E9995" s="2" t="s">
        <v>27</v>
      </c>
      <c r="F9995" s="2">
        <v>282.0</v>
      </c>
      <c r="G9995" s="2" t="s">
        <v>33</v>
      </c>
      <c r="H9995" s="2" t="s">
        <v>42</v>
      </c>
      <c r="I9995" s="2" t="s">
        <v>25</v>
      </c>
      <c r="J9995" s="2" t="str">
        <f t="array" ref="J9995">XLOOKUP('Transaction Data'!$G9995,Product_Code,Biscuit_Brand)</f>
        <v>Caramel Biscuits</v>
      </c>
      <c r="K9995" s="2">
        <f t="array" ref="K9995">XLOOKUP('Transaction Data'!$G9995,Product_Code,Cost)</f>
        <v>18</v>
      </c>
      <c r="L9995" s="2">
        <f t="array" ref="L9995">XLOOKUP('Transaction Data'!$G9995,Product_Code,Unit_Price)</f>
        <v>22</v>
      </c>
      <c r="M9995" s="3">
        <f>'Transaction Data'!$F9995*'Transaction Data'!$K9995</f>
        <v>5076</v>
      </c>
      <c r="N9995" s="3">
        <f>'Transaction Data'!$F9995*'Transaction Data'!$L9995</f>
        <v>6204</v>
      </c>
      <c r="O9995" s="3">
        <f>'Transaction Data'!$N9995-'Transaction Data'!$M9995</f>
        <v>1128</v>
      </c>
      <c r="P9995" s="2">
        <f>DATEDIF('Transaction Data'!$D9995,'Transaction Data'!$A9995,"y")</f>
        <v>42</v>
      </c>
      <c r="Q9995" s="2" t="str">
        <f>FLOOR('Transaction Data'!$P9995,15)&amp;"-"&amp;FLOOR('Transaction Data'!$P9995,15)+14</f>
        <v>30-44</v>
      </c>
      <c r="R9995" s="2" t="str">
        <f>IF('Transaction Data'!$L9995&lt;=10,"Less Expensive","Expensive")</f>
        <v>Expensive</v>
      </c>
      <c r="S9995" s="4">
        <f>WEEKDAY('Transaction Data'!$A9995)</f>
        <v>4</v>
      </c>
      <c r="T9995" s="2" t="str">
        <f>IF(WEEKDAY('Transaction Data'!$A9995,2)&lt;6,"Weekday","Weekend")</f>
        <v>Weekday</v>
      </c>
    </row>
    <row r="9996" ht="15.75" customHeight="1">
      <c r="A9996" s="1">
        <v>45443.0</v>
      </c>
      <c r="B9996" s="2" t="s">
        <v>9109</v>
      </c>
      <c r="C9996" s="2" t="s">
        <v>69</v>
      </c>
      <c r="D9996" s="1">
        <v>32393.0</v>
      </c>
      <c r="E9996" s="2" t="s">
        <v>63</v>
      </c>
      <c r="F9996" s="2">
        <v>284.0</v>
      </c>
      <c r="G9996" s="2" t="s">
        <v>28</v>
      </c>
      <c r="H9996" s="2" t="s">
        <v>45</v>
      </c>
      <c r="I9996" s="2" t="s">
        <v>25</v>
      </c>
      <c r="J9996" s="2" t="str">
        <f t="array" ref="J9996">XLOOKUP('Transaction Data'!$G9996,Product_Code,Biscuit_Brand)</f>
        <v>Shortbread</v>
      </c>
      <c r="K9996" s="2">
        <f t="array" ref="K9996">XLOOKUP('Transaction Data'!$G9996,Product_Code,Cost)</f>
        <v>10</v>
      </c>
      <c r="L9996" s="2">
        <f t="array" ref="L9996">XLOOKUP('Transaction Data'!$G9996,Product_Code,Unit_Price)</f>
        <v>45</v>
      </c>
      <c r="M9996" s="3">
        <f>'Transaction Data'!$F9996*'Transaction Data'!$K9996</f>
        <v>2840</v>
      </c>
      <c r="N9996" s="3">
        <f>'Transaction Data'!$F9996*'Transaction Data'!$L9996</f>
        <v>12780</v>
      </c>
      <c r="O9996" s="3">
        <f>'Transaction Data'!$N9996-'Transaction Data'!$M9996</f>
        <v>9940</v>
      </c>
      <c r="P9996" s="2">
        <f>DATEDIF('Transaction Data'!$D9996,'Transaction Data'!$A9996,"y")</f>
        <v>35</v>
      </c>
      <c r="Q9996" s="2" t="str">
        <f>FLOOR('Transaction Data'!$P9996,15)&amp;"-"&amp;FLOOR('Transaction Data'!$P9996,15)+14</f>
        <v>30-44</v>
      </c>
      <c r="R9996" s="2" t="str">
        <f>IF('Transaction Data'!$L9996&lt;=10,"Less Expensive","Expensive")</f>
        <v>Expensive</v>
      </c>
      <c r="S9996" s="4">
        <f>WEEKDAY('Transaction Data'!$A9996)</f>
        <v>6</v>
      </c>
      <c r="T9996" s="2" t="str">
        <f>IF(WEEKDAY('Transaction Data'!$A9996,2)&lt;6,"Weekday","Weekend")</f>
        <v>Weekday</v>
      </c>
    </row>
    <row r="9997" ht="15.75" customHeight="1">
      <c r="A9997" s="1">
        <v>45368.0</v>
      </c>
      <c r="B9997" s="2" t="s">
        <v>9110</v>
      </c>
      <c r="C9997" s="2" t="s">
        <v>65</v>
      </c>
      <c r="D9997" s="1">
        <v>23663.0</v>
      </c>
      <c r="E9997" s="2" t="s">
        <v>63</v>
      </c>
      <c r="F9997" s="2">
        <v>307.0</v>
      </c>
      <c r="G9997" s="2" t="s">
        <v>38</v>
      </c>
      <c r="H9997" s="2" t="s">
        <v>24</v>
      </c>
      <c r="I9997" s="2" t="s">
        <v>25</v>
      </c>
      <c r="J9997" s="2" t="str">
        <f t="array" ref="J9997">XLOOKUP('Transaction Data'!$G9997,Product_Code,Biscuit_Brand)</f>
        <v>Ginger Snaps</v>
      </c>
      <c r="K9997" s="2">
        <f t="array" ref="K9997">XLOOKUP('Transaction Data'!$G9997,Product_Code,Cost)</f>
        <v>14</v>
      </c>
      <c r="L9997" s="2">
        <f t="array" ref="L9997">XLOOKUP('Transaction Data'!$G9997,Product_Code,Unit_Price)</f>
        <v>28</v>
      </c>
      <c r="M9997" s="3">
        <f>'Transaction Data'!$F9997*'Transaction Data'!$K9997</f>
        <v>4298</v>
      </c>
      <c r="N9997" s="3">
        <f>'Transaction Data'!$F9997*'Transaction Data'!$L9997</f>
        <v>8596</v>
      </c>
      <c r="O9997" s="3">
        <f>'Transaction Data'!$N9997-'Transaction Data'!$M9997</f>
        <v>4298</v>
      </c>
      <c r="P9997" s="2">
        <f>DATEDIF('Transaction Data'!$D9997,'Transaction Data'!$A9997,"y")</f>
        <v>59</v>
      </c>
      <c r="Q9997" s="2" t="str">
        <f>FLOOR('Transaction Data'!$P9997,15)&amp;"-"&amp;FLOOR('Transaction Data'!$P9997,15)+14</f>
        <v>45-59</v>
      </c>
      <c r="R9997" s="2" t="str">
        <f>IF('Transaction Data'!$L9997&lt;=10,"Less Expensive","Expensive")</f>
        <v>Expensive</v>
      </c>
      <c r="S9997" s="4">
        <f>WEEKDAY('Transaction Data'!$A9997)</f>
        <v>1</v>
      </c>
      <c r="T9997" s="2" t="str">
        <f>IF(WEEKDAY('Transaction Data'!$A9997,2)&lt;6,"Weekday","Weekend")</f>
        <v>Weekend</v>
      </c>
    </row>
    <row r="9998" ht="15.75" customHeight="1">
      <c r="A9998" s="1">
        <v>45378.0</v>
      </c>
      <c r="B9998" s="2" t="s">
        <v>9111</v>
      </c>
      <c r="C9998" s="2" t="s">
        <v>54</v>
      </c>
      <c r="D9998" s="1">
        <v>23410.0</v>
      </c>
      <c r="E9998" s="2" t="s">
        <v>63</v>
      </c>
      <c r="F9998" s="2">
        <v>454.0</v>
      </c>
      <c r="G9998" s="2" t="s">
        <v>44</v>
      </c>
      <c r="H9998" s="2" t="s">
        <v>29</v>
      </c>
      <c r="I9998" s="2" t="s">
        <v>25</v>
      </c>
      <c r="J9998" s="2" t="str">
        <f t="array" ref="J9998">XLOOKUP('Transaction Data'!$G9998,Product_Code,Biscuit_Brand)</f>
        <v>Butter Crunch</v>
      </c>
      <c r="K9998" s="2">
        <f t="array" ref="K9998">XLOOKUP('Transaction Data'!$G9998,Product_Code,Cost)</f>
        <v>10</v>
      </c>
      <c r="L9998" s="2">
        <f t="array" ref="L9998">XLOOKUP('Transaction Data'!$G9998,Product_Code,Unit_Price)</f>
        <v>11</v>
      </c>
      <c r="M9998" s="3">
        <f>'Transaction Data'!$F9998*'Transaction Data'!$K9998</f>
        <v>4540</v>
      </c>
      <c r="N9998" s="3">
        <f>'Transaction Data'!$F9998*'Transaction Data'!$L9998</f>
        <v>4994</v>
      </c>
      <c r="O9998" s="3">
        <f>'Transaction Data'!$N9998-'Transaction Data'!$M9998</f>
        <v>454</v>
      </c>
      <c r="P9998" s="2">
        <f>DATEDIF('Transaction Data'!$D9998,'Transaction Data'!$A9998,"y")</f>
        <v>60</v>
      </c>
      <c r="Q9998" s="2" t="str">
        <f>FLOOR('Transaction Data'!$P9998,15)&amp;"-"&amp;FLOOR('Transaction Data'!$P9998,15)+14</f>
        <v>60-74</v>
      </c>
      <c r="R9998" s="2" t="str">
        <f>IF('Transaction Data'!$L9998&lt;=10,"Less Expensive","Expensive")</f>
        <v>Expensive</v>
      </c>
      <c r="S9998" s="4">
        <f>WEEKDAY('Transaction Data'!$A9998)</f>
        <v>4</v>
      </c>
      <c r="T9998" s="2" t="str">
        <f>IF(WEEKDAY('Transaction Data'!$A9998,2)&lt;6,"Weekday","Weekend")</f>
        <v>Weekday</v>
      </c>
    </row>
    <row r="9999" ht="15.75" customHeight="1">
      <c r="A9999" s="1">
        <v>45326.0</v>
      </c>
      <c r="B9999" s="2" t="s">
        <v>9112</v>
      </c>
      <c r="C9999" s="2" t="s">
        <v>41</v>
      </c>
      <c r="D9999" s="1">
        <v>32851.0</v>
      </c>
      <c r="E9999" s="2" t="s">
        <v>63</v>
      </c>
      <c r="F9999" s="2">
        <v>136.0</v>
      </c>
      <c r="G9999" s="2" t="s">
        <v>60</v>
      </c>
      <c r="H9999" s="2" t="s">
        <v>29</v>
      </c>
      <c r="I9999" s="2" t="s">
        <v>25</v>
      </c>
      <c r="J9999" s="2" t="str">
        <f t="array" ref="J9999">XLOOKUP('Transaction Data'!$G9999,Product_Code,Biscuit_Brand)</f>
        <v>Peanut Butter Bites</v>
      </c>
      <c r="K9999" s="2">
        <f t="array" ref="K9999">XLOOKUP('Transaction Data'!$G9999,Product_Code,Cost)</f>
        <v>5</v>
      </c>
      <c r="L9999" s="2">
        <f t="array" ref="L9999">XLOOKUP('Transaction Data'!$G9999,Product_Code,Unit_Price)</f>
        <v>7</v>
      </c>
      <c r="M9999" s="3">
        <f>'Transaction Data'!$F9999*'Transaction Data'!$K9999</f>
        <v>680</v>
      </c>
      <c r="N9999" s="3">
        <f>'Transaction Data'!$F9999*'Transaction Data'!$L9999</f>
        <v>952</v>
      </c>
      <c r="O9999" s="3">
        <f>'Transaction Data'!$N9999-'Transaction Data'!$M9999</f>
        <v>272</v>
      </c>
      <c r="P9999" s="2">
        <f>DATEDIF('Transaction Data'!$D9999,'Transaction Data'!$A9999,"y")</f>
        <v>34</v>
      </c>
      <c r="Q9999" s="2" t="str">
        <f>FLOOR('Transaction Data'!$P9999,15)&amp;"-"&amp;FLOOR('Transaction Data'!$P9999,15)+14</f>
        <v>30-44</v>
      </c>
      <c r="R9999" s="2" t="str">
        <f>IF('Transaction Data'!$L9999&lt;=10,"Less Expensive","Expensive")</f>
        <v>Less Expensive</v>
      </c>
      <c r="S9999" s="4">
        <f>WEEKDAY('Transaction Data'!$A9999)</f>
        <v>1</v>
      </c>
      <c r="T9999" s="2" t="str">
        <f>IF(WEEKDAY('Transaction Data'!$A9999,2)&lt;6,"Weekday","Weekend")</f>
        <v>Weekend</v>
      </c>
    </row>
    <row r="10000" ht="15.75" customHeight="1">
      <c r="A10000" s="1">
        <v>45434.0</v>
      </c>
      <c r="B10000" s="2" t="s">
        <v>9113</v>
      </c>
      <c r="C10000" s="2" t="s">
        <v>41</v>
      </c>
      <c r="D10000" s="1">
        <v>23169.0</v>
      </c>
      <c r="E10000" s="2" t="s">
        <v>22</v>
      </c>
      <c r="F10000" s="2">
        <v>41.0</v>
      </c>
      <c r="G10000" s="2" t="s">
        <v>28</v>
      </c>
      <c r="H10000" s="2" t="s">
        <v>34</v>
      </c>
      <c r="I10000" s="2" t="s">
        <v>25</v>
      </c>
      <c r="J10000" s="2" t="str">
        <f t="array" ref="J10000">XLOOKUP('Transaction Data'!$G10000,Product_Code,Biscuit_Brand)</f>
        <v>Shortbread</v>
      </c>
      <c r="K10000" s="2">
        <f t="array" ref="K10000">XLOOKUP('Transaction Data'!$G10000,Product_Code,Cost)</f>
        <v>10</v>
      </c>
      <c r="L10000" s="2">
        <f t="array" ref="L10000">XLOOKUP('Transaction Data'!$G10000,Product_Code,Unit_Price)</f>
        <v>45</v>
      </c>
      <c r="M10000" s="3">
        <f>'Transaction Data'!$F10000*'Transaction Data'!$K10000</f>
        <v>410</v>
      </c>
      <c r="N10000" s="3">
        <f>'Transaction Data'!$F10000*'Transaction Data'!$L10000</f>
        <v>1845</v>
      </c>
      <c r="O10000" s="3">
        <f>'Transaction Data'!$N10000-'Transaction Data'!$M10000</f>
        <v>1435</v>
      </c>
      <c r="P10000" s="2">
        <f>DATEDIF('Transaction Data'!$D10000,'Transaction Data'!$A10000,"y")</f>
        <v>60</v>
      </c>
      <c r="Q10000" s="2" t="str">
        <f>FLOOR('Transaction Data'!$P10000,15)&amp;"-"&amp;FLOOR('Transaction Data'!$P10000,15)+14</f>
        <v>60-74</v>
      </c>
      <c r="R10000" s="2" t="str">
        <f>IF('Transaction Data'!$L10000&lt;=10,"Less Expensive","Expensive")</f>
        <v>Expensive</v>
      </c>
      <c r="S10000" s="4">
        <f>WEEKDAY('Transaction Data'!$A10000)</f>
        <v>4</v>
      </c>
      <c r="T10000" s="2" t="str">
        <f>IF(WEEKDAY('Transaction Data'!$A10000,2)&lt;6,"Weekday","Weekend")</f>
        <v>Weekday</v>
      </c>
    </row>
    <row r="10001" ht="15.75" customHeight="1">
      <c r="A10001" s="1">
        <v>45414.0</v>
      </c>
      <c r="B10001" s="2" t="s">
        <v>1240</v>
      </c>
      <c r="C10001" s="2" t="s">
        <v>72</v>
      </c>
      <c r="D10001" s="1">
        <v>17464.0</v>
      </c>
      <c r="E10001" s="2" t="s">
        <v>27</v>
      </c>
      <c r="F10001" s="2">
        <v>116.0</v>
      </c>
      <c r="G10001" s="2" t="s">
        <v>48</v>
      </c>
      <c r="H10001" s="2" t="s">
        <v>24</v>
      </c>
      <c r="I10001" s="2" t="s">
        <v>35</v>
      </c>
      <c r="J10001" s="2" t="str">
        <f t="array" ref="J10001">XLOOKUP('Transaction Data'!$G10001,Product_Code,Biscuit_Brand)</f>
        <v>Lemon Crisps</v>
      </c>
      <c r="K10001" s="2">
        <f t="array" ref="K10001">XLOOKUP('Transaction Data'!$G10001,Product_Code,Cost)</f>
        <v>7</v>
      </c>
      <c r="L10001" s="2">
        <f t="array" ref="L10001">XLOOKUP('Transaction Data'!$G10001,Product_Code,Unit_Price)</f>
        <v>9</v>
      </c>
      <c r="M10001" s="3">
        <f>'Transaction Data'!$F10001*'Transaction Data'!$K10001</f>
        <v>812</v>
      </c>
      <c r="N10001" s="3">
        <f>'Transaction Data'!$F10001*'Transaction Data'!$L10001</f>
        <v>1044</v>
      </c>
      <c r="O10001" s="3">
        <f>'Transaction Data'!$N10001-'Transaction Data'!$M10001</f>
        <v>232</v>
      </c>
      <c r="P10001" s="2">
        <f>DATEDIF('Transaction Data'!$D10001,'Transaction Data'!$A10001,"y")</f>
        <v>76</v>
      </c>
      <c r="Q10001" s="2" t="str">
        <f>FLOOR('Transaction Data'!$P10001,15)&amp;"-"&amp;FLOOR('Transaction Data'!$P10001,15)+14</f>
        <v>75-89</v>
      </c>
      <c r="R10001" s="2" t="str">
        <f>IF('Transaction Data'!$L10001&lt;=10,"Less Expensive","Expensive")</f>
        <v>Less Expensive</v>
      </c>
      <c r="S10001" s="4">
        <f>WEEKDAY('Transaction Data'!$A10001)</f>
        <v>5</v>
      </c>
      <c r="T10001" s="2" t="str">
        <f>IF(WEEKDAY('Transaction Data'!$A10001,2)&lt;6,"Weekday","Weekend")</f>
        <v>Weekday</v>
      </c>
    </row>
    <row r="10002" ht="15.75" customHeight="1">
      <c r="A10002" s="1">
        <v>45533.0</v>
      </c>
      <c r="B10002" s="2" t="s">
        <v>4694</v>
      </c>
      <c r="C10002" s="2" t="s">
        <v>65</v>
      </c>
      <c r="D10002" s="1">
        <v>20650.0</v>
      </c>
      <c r="E10002" s="2" t="s">
        <v>22</v>
      </c>
      <c r="F10002" s="2">
        <v>432.0</v>
      </c>
      <c r="G10002" s="2" t="s">
        <v>33</v>
      </c>
      <c r="H10002" s="2" t="s">
        <v>24</v>
      </c>
      <c r="I10002" s="2" t="s">
        <v>30</v>
      </c>
      <c r="J10002" s="2" t="str">
        <f t="array" ref="J10002">XLOOKUP('Transaction Data'!$G10002,Product_Code,Biscuit_Brand)</f>
        <v>Caramel Biscuits</v>
      </c>
      <c r="K10002" s="2">
        <f t="array" ref="K10002">XLOOKUP('Transaction Data'!$G10002,Product_Code,Cost)</f>
        <v>18</v>
      </c>
      <c r="L10002" s="2">
        <f t="array" ref="L10002">XLOOKUP('Transaction Data'!$G10002,Product_Code,Unit_Price)</f>
        <v>22</v>
      </c>
      <c r="M10002" s="3">
        <f>'Transaction Data'!$F10002*'Transaction Data'!$K10002</f>
        <v>7776</v>
      </c>
      <c r="N10002" s="3">
        <f>'Transaction Data'!$F10002*'Transaction Data'!$L10002</f>
        <v>9504</v>
      </c>
      <c r="O10002" s="3">
        <f>'Transaction Data'!$N10002-'Transaction Data'!$M10002</f>
        <v>1728</v>
      </c>
      <c r="P10002" s="2">
        <f>DATEDIF('Transaction Data'!$D10002,'Transaction Data'!$A10002,"y")</f>
        <v>68</v>
      </c>
      <c r="Q10002" s="2" t="str">
        <f>FLOOR('Transaction Data'!$P10002,15)&amp;"-"&amp;FLOOR('Transaction Data'!$P10002,15)+14</f>
        <v>60-74</v>
      </c>
      <c r="R10002" s="2" t="str">
        <f>IF('Transaction Data'!$L10002&lt;=10,"Less Expensive","Expensive")</f>
        <v>Expensive</v>
      </c>
      <c r="S10002" s="4">
        <f>WEEKDAY('Transaction Data'!$A10002)</f>
        <v>5</v>
      </c>
      <c r="T10002" s="2" t="str">
        <f>IF(WEEKDAY('Transaction Data'!$A10002,2)&lt;6,"Weekday","Weekend")</f>
        <v>Weekday</v>
      </c>
    </row>
    <row r="10003" ht="15.75" customHeight="1">
      <c r="A10003" s="1">
        <v>45515.0</v>
      </c>
      <c r="B10003" s="2" t="s">
        <v>7019</v>
      </c>
      <c r="C10003" s="2" t="s">
        <v>32</v>
      </c>
      <c r="D10003" s="1">
        <v>36681.0</v>
      </c>
      <c r="E10003" s="2" t="s">
        <v>63</v>
      </c>
      <c r="F10003" s="2">
        <v>16.0</v>
      </c>
      <c r="G10003" s="2" t="s">
        <v>38</v>
      </c>
      <c r="H10003" s="2" t="s">
        <v>52</v>
      </c>
      <c r="I10003" s="2" t="s">
        <v>30</v>
      </c>
      <c r="J10003" s="2" t="str">
        <f t="array" ref="J10003">XLOOKUP('Transaction Data'!$G10003,Product_Code,Biscuit_Brand)</f>
        <v>Ginger Snaps</v>
      </c>
      <c r="K10003" s="2">
        <f t="array" ref="K10003">XLOOKUP('Transaction Data'!$G10003,Product_Code,Cost)</f>
        <v>14</v>
      </c>
      <c r="L10003" s="2">
        <f t="array" ref="L10003">XLOOKUP('Transaction Data'!$G10003,Product_Code,Unit_Price)</f>
        <v>28</v>
      </c>
      <c r="M10003" s="3">
        <f>'Transaction Data'!$F10003*'Transaction Data'!$K10003</f>
        <v>224</v>
      </c>
      <c r="N10003" s="3">
        <f>'Transaction Data'!$F10003*'Transaction Data'!$L10003</f>
        <v>448</v>
      </c>
      <c r="O10003" s="3">
        <f>'Transaction Data'!$N10003-'Transaction Data'!$M10003</f>
        <v>224</v>
      </c>
      <c r="P10003" s="2">
        <f>DATEDIF('Transaction Data'!$D10003,'Transaction Data'!$A10003,"y")</f>
        <v>24</v>
      </c>
      <c r="Q10003" s="2" t="str">
        <f>FLOOR('Transaction Data'!$P10003,15)&amp;"-"&amp;FLOOR('Transaction Data'!$P10003,15)+14</f>
        <v>15-29</v>
      </c>
      <c r="R10003" s="2" t="str">
        <f>IF('Transaction Data'!$L10003&lt;=10,"Less Expensive","Expensive")</f>
        <v>Expensive</v>
      </c>
      <c r="S10003" s="4">
        <f>WEEKDAY('Transaction Data'!$A10003)</f>
        <v>1</v>
      </c>
      <c r="T10003" s="2" t="str">
        <f>IF(WEEKDAY('Transaction Data'!$A10003,2)&lt;6,"Weekday","Weekend")</f>
        <v>Weekend</v>
      </c>
    </row>
    <row r="10004" ht="15.75" customHeight="1">
      <c r="A10004" s="1">
        <v>45529.0</v>
      </c>
      <c r="B10004" s="2" t="s">
        <v>5081</v>
      </c>
      <c r="C10004" s="2" t="s">
        <v>47</v>
      </c>
      <c r="D10004" s="1">
        <v>22641.0</v>
      </c>
      <c r="E10004" s="2" t="s">
        <v>37</v>
      </c>
      <c r="F10004" s="2">
        <v>112.0</v>
      </c>
      <c r="G10004" s="2" t="s">
        <v>61</v>
      </c>
      <c r="H10004" s="2" t="s">
        <v>45</v>
      </c>
      <c r="I10004" s="2" t="s">
        <v>35</v>
      </c>
      <c r="J10004" s="2" t="str">
        <f t="array" ref="J10004">XLOOKUP('Transaction Data'!$G10004,Product_Code,Biscuit_Brand)</f>
        <v>Choco Delight</v>
      </c>
      <c r="K10004" s="2">
        <f t="array" ref="K10004">XLOOKUP('Transaction Data'!$G10004,Product_Code,Cost)</f>
        <v>3</v>
      </c>
      <c r="L10004" s="2">
        <f t="array" ref="L10004">XLOOKUP('Transaction Data'!$G10004,Product_Code,Unit_Price)</f>
        <v>5</v>
      </c>
      <c r="M10004" s="3">
        <f>'Transaction Data'!$F10004*'Transaction Data'!$K10004</f>
        <v>336</v>
      </c>
      <c r="N10004" s="3">
        <f>'Transaction Data'!$F10004*'Transaction Data'!$L10004</f>
        <v>560</v>
      </c>
      <c r="O10004" s="3">
        <f>'Transaction Data'!$N10004-'Transaction Data'!$M10004</f>
        <v>224</v>
      </c>
      <c r="P10004" s="2">
        <f>DATEDIF('Transaction Data'!$D10004,'Transaction Data'!$A10004,"y")</f>
        <v>62</v>
      </c>
      <c r="Q10004" s="2" t="str">
        <f>FLOOR('Transaction Data'!$P10004,15)&amp;"-"&amp;FLOOR('Transaction Data'!$P10004,15)+14</f>
        <v>60-74</v>
      </c>
      <c r="R10004" s="2" t="str">
        <f>IF('Transaction Data'!$L10004&lt;=10,"Less Expensive","Expensive")</f>
        <v>Less Expensive</v>
      </c>
      <c r="S10004" s="4">
        <f>WEEKDAY('Transaction Data'!$A10004)</f>
        <v>1</v>
      </c>
      <c r="T10004" s="2" t="str">
        <f>IF(WEEKDAY('Transaction Data'!$A10004,2)&lt;6,"Weekday","Weekend")</f>
        <v>Weekend</v>
      </c>
    </row>
    <row r="10005" ht="15.75" customHeight="1">
      <c r="A10005" s="1">
        <v>45530.0</v>
      </c>
      <c r="B10005" s="2" t="s">
        <v>2718</v>
      </c>
      <c r="C10005" s="2" t="s">
        <v>47</v>
      </c>
      <c r="D10005" s="1">
        <v>28187.0</v>
      </c>
      <c r="E10005" s="2" t="s">
        <v>37</v>
      </c>
      <c r="F10005" s="2">
        <v>298.0</v>
      </c>
      <c r="G10005" s="2" t="s">
        <v>44</v>
      </c>
      <c r="H10005" s="2" t="s">
        <v>24</v>
      </c>
      <c r="I10005" s="2" t="s">
        <v>35</v>
      </c>
      <c r="J10005" s="2" t="str">
        <f t="array" ref="J10005">XLOOKUP('Transaction Data'!$G10005,Product_Code,Biscuit_Brand)</f>
        <v>Butter Crunch</v>
      </c>
      <c r="K10005" s="2">
        <f t="array" ref="K10005">XLOOKUP('Transaction Data'!$G10005,Product_Code,Cost)</f>
        <v>10</v>
      </c>
      <c r="L10005" s="2">
        <f t="array" ref="L10005">XLOOKUP('Transaction Data'!$G10005,Product_Code,Unit_Price)</f>
        <v>11</v>
      </c>
      <c r="M10005" s="3">
        <f>'Transaction Data'!$F10005*'Transaction Data'!$K10005</f>
        <v>2980</v>
      </c>
      <c r="N10005" s="3">
        <f>'Transaction Data'!$F10005*'Transaction Data'!$L10005</f>
        <v>3278</v>
      </c>
      <c r="O10005" s="3">
        <f>'Transaction Data'!$N10005-'Transaction Data'!$M10005</f>
        <v>298</v>
      </c>
      <c r="P10005" s="2">
        <f>DATEDIF('Transaction Data'!$D10005,'Transaction Data'!$A10005,"y")</f>
        <v>47</v>
      </c>
      <c r="Q10005" s="2" t="str">
        <f>FLOOR('Transaction Data'!$P10005,15)&amp;"-"&amp;FLOOR('Transaction Data'!$P10005,15)+14</f>
        <v>45-59</v>
      </c>
      <c r="R10005" s="2" t="str">
        <f>IF('Transaction Data'!$L10005&lt;=10,"Less Expensive","Expensive")</f>
        <v>Expensive</v>
      </c>
      <c r="S10005" s="4">
        <f>WEEKDAY('Transaction Data'!$A10005)</f>
        <v>2</v>
      </c>
      <c r="T10005" s="2" t="str">
        <f>IF(WEEKDAY('Transaction Data'!$A10005,2)&lt;6,"Weekday","Weekend")</f>
        <v>Weekday</v>
      </c>
    </row>
    <row r="10006" ht="15.75" customHeight="1">
      <c r="A10006" s="1">
        <v>45524.0</v>
      </c>
      <c r="B10006" s="2" t="s">
        <v>720</v>
      </c>
      <c r="C10006" s="2" t="s">
        <v>32</v>
      </c>
      <c r="D10006" s="1">
        <v>21607.0</v>
      </c>
      <c r="E10006" s="2" t="s">
        <v>63</v>
      </c>
      <c r="F10006" s="2">
        <v>210.0</v>
      </c>
      <c r="G10006" s="2" t="s">
        <v>38</v>
      </c>
      <c r="H10006" s="2" t="s">
        <v>52</v>
      </c>
      <c r="I10006" s="2" t="s">
        <v>25</v>
      </c>
      <c r="J10006" s="2" t="str">
        <f t="array" ref="J10006">XLOOKUP('Transaction Data'!$G10006,Product_Code,Biscuit_Brand)</f>
        <v>Ginger Snaps</v>
      </c>
      <c r="K10006" s="2">
        <f t="array" ref="K10006">XLOOKUP('Transaction Data'!$G10006,Product_Code,Cost)</f>
        <v>14</v>
      </c>
      <c r="L10006" s="2">
        <f t="array" ref="L10006">XLOOKUP('Transaction Data'!$G10006,Product_Code,Unit_Price)</f>
        <v>28</v>
      </c>
      <c r="M10006" s="3">
        <f>'Transaction Data'!$F10006*'Transaction Data'!$K10006</f>
        <v>2940</v>
      </c>
      <c r="N10006" s="3">
        <f>'Transaction Data'!$F10006*'Transaction Data'!$L10006</f>
        <v>5880</v>
      </c>
      <c r="O10006" s="3">
        <f>'Transaction Data'!$N10006-'Transaction Data'!$M10006</f>
        <v>2940</v>
      </c>
      <c r="P10006" s="2">
        <f>DATEDIF('Transaction Data'!$D10006,'Transaction Data'!$A10006,"y")</f>
        <v>65</v>
      </c>
      <c r="Q10006" s="2" t="str">
        <f>FLOOR('Transaction Data'!$P10006,15)&amp;"-"&amp;FLOOR('Transaction Data'!$P10006,15)+14</f>
        <v>60-74</v>
      </c>
      <c r="R10006" s="2" t="str">
        <f>IF('Transaction Data'!$L10006&lt;=10,"Less Expensive","Expensive")</f>
        <v>Expensive</v>
      </c>
      <c r="S10006" s="4">
        <f>WEEKDAY('Transaction Data'!$A10006)</f>
        <v>3</v>
      </c>
      <c r="T10006" s="2" t="str">
        <f>IF(WEEKDAY('Transaction Data'!$A10006,2)&lt;6,"Weekday","Weekend")</f>
        <v>Weekday</v>
      </c>
    </row>
    <row r="10007" ht="15.75" customHeight="1">
      <c r="A10007" s="1">
        <v>45512.0</v>
      </c>
      <c r="B10007" s="2" t="s">
        <v>2908</v>
      </c>
      <c r="C10007" s="2" t="s">
        <v>21</v>
      </c>
      <c r="D10007" s="1">
        <v>20173.0</v>
      </c>
      <c r="E10007" s="2" t="s">
        <v>63</v>
      </c>
      <c r="F10007" s="2">
        <v>409.0</v>
      </c>
      <c r="G10007" s="2" t="s">
        <v>57</v>
      </c>
      <c r="H10007" s="2" t="s">
        <v>29</v>
      </c>
      <c r="I10007" s="2" t="s">
        <v>25</v>
      </c>
      <c r="J10007" s="2" t="str">
        <f t="array" ref="J10007">XLOOKUP('Transaction Data'!$G10007,Product_Code,Biscuit_Brand)</f>
        <v>Oatmeal Cookies</v>
      </c>
      <c r="K10007" s="2">
        <f t="array" ref="K10007">XLOOKUP('Transaction Data'!$G10007,Product_Code,Cost)</f>
        <v>19</v>
      </c>
      <c r="L10007" s="2">
        <f t="array" ref="L10007">XLOOKUP('Transaction Data'!$G10007,Product_Code,Unit_Price)</f>
        <v>23</v>
      </c>
      <c r="M10007" s="3">
        <f>'Transaction Data'!$F10007*'Transaction Data'!$K10007</f>
        <v>7771</v>
      </c>
      <c r="N10007" s="3">
        <f>'Transaction Data'!$F10007*'Transaction Data'!$L10007</f>
        <v>9407</v>
      </c>
      <c r="O10007" s="3">
        <f>'Transaction Data'!$N10007-'Transaction Data'!$M10007</f>
        <v>1636</v>
      </c>
      <c r="P10007" s="2">
        <f>DATEDIF('Transaction Data'!$D10007,'Transaction Data'!$A10007,"y")</f>
        <v>69</v>
      </c>
      <c r="Q10007" s="2" t="str">
        <f>FLOOR('Transaction Data'!$P10007,15)&amp;"-"&amp;FLOOR('Transaction Data'!$P10007,15)+14</f>
        <v>60-74</v>
      </c>
      <c r="R10007" s="2" t="str">
        <f>IF('Transaction Data'!$L10007&lt;=10,"Less Expensive","Expensive")</f>
        <v>Expensive</v>
      </c>
      <c r="S10007" s="4">
        <f>WEEKDAY('Transaction Data'!$A10007)</f>
        <v>5</v>
      </c>
      <c r="T10007" s="2" t="str">
        <f>IF(WEEKDAY('Transaction Data'!$A10007,2)&lt;6,"Weekday","Weekend")</f>
        <v>Weekday</v>
      </c>
    </row>
    <row r="10008" ht="15.75" customHeight="1">
      <c r="A10008" s="1">
        <v>45507.0</v>
      </c>
      <c r="B10008" s="2" t="s">
        <v>1397</v>
      </c>
      <c r="C10008" s="2" t="s">
        <v>54</v>
      </c>
      <c r="D10008" s="1">
        <v>31651.0</v>
      </c>
      <c r="E10008" s="2" t="s">
        <v>22</v>
      </c>
      <c r="F10008" s="2">
        <v>194.0</v>
      </c>
      <c r="G10008" s="2" t="s">
        <v>33</v>
      </c>
      <c r="H10008" s="2" t="s">
        <v>29</v>
      </c>
      <c r="I10008" s="2" t="s">
        <v>30</v>
      </c>
      <c r="J10008" s="2" t="str">
        <f t="array" ref="J10008">XLOOKUP('Transaction Data'!$G10008,Product_Code,Biscuit_Brand)</f>
        <v>Caramel Biscuits</v>
      </c>
      <c r="K10008" s="2">
        <f t="array" ref="K10008">XLOOKUP('Transaction Data'!$G10008,Product_Code,Cost)</f>
        <v>18</v>
      </c>
      <c r="L10008" s="2">
        <f t="array" ref="L10008">XLOOKUP('Transaction Data'!$G10008,Product_Code,Unit_Price)</f>
        <v>22</v>
      </c>
      <c r="M10008" s="3">
        <f>'Transaction Data'!$F10008*'Transaction Data'!$K10008</f>
        <v>3492</v>
      </c>
      <c r="N10008" s="3">
        <f>'Transaction Data'!$F10008*'Transaction Data'!$L10008</f>
        <v>4268</v>
      </c>
      <c r="O10008" s="3">
        <f>'Transaction Data'!$N10008-'Transaction Data'!$M10008</f>
        <v>776</v>
      </c>
      <c r="P10008" s="2">
        <f>DATEDIF('Transaction Data'!$D10008,'Transaction Data'!$A10008,"y")</f>
        <v>37</v>
      </c>
      <c r="Q10008" s="2" t="str">
        <f>FLOOR('Transaction Data'!$P10008,15)&amp;"-"&amp;FLOOR('Transaction Data'!$P10008,15)+14</f>
        <v>30-44</v>
      </c>
      <c r="R10008" s="2" t="str">
        <f>IF('Transaction Data'!$L10008&lt;=10,"Less Expensive","Expensive")</f>
        <v>Expensive</v>
      </c>
      <c r="S10008" s="4">
        <f>WEEKDAY('Transaction Data'!$A10008)</f>
        <v>7</v>
      </c>
      <c r="T10008" s="2" t="str">
        <f>IF(WEEKDAY('Transaction Data'!$A10008,2)&lt;6,"Weekday","Weekend")</f>
        <v>Weekend</v>
      </c>
    </row>
    <row r="10009" ht="15.75" customHeight="1">
      <c r="A10009" s="1">
        <v>45535.0</v>
      </c>
      <c r="B10009" s="2" t="s">
        <v>8927</v>
      </c>
      <c r="C10009" s="2" t="s">
        <v>32</v>
      </c>
      <c r="D10009" s="1">
        <v>33254.0</v>
      </c>
      <c r="E10009" s="2" t="s">
        <v>63</v>
      </c>
      <c r="F10009" s="2">
        <v>206.0</v>
      </c>
      <c r="G10009" s="2" t="s">
        <v>60</v>
      </c>
      <c r="H10009" s="2" t="s">
        <v>42</v>
      </c>
      <c r="I10009" s="2" t="s">
        <v>25</v>
      </c>
      <c r="J10009" s="2" t="str">
        <f t="array" ref="J10009">XLOOKUP('Transaction Data'!$G10009,Product_Code,Biscuit_Brand)</f>
        <v>Peanut Butter Bites</v>
      </c>
      <c r="K10009" s="2">
        <f t="array" ref="K10009">XLOOKUP('Transaction Data'!$G10009,Product_Code,Cost)</f>
        <v>5</v>
      </c>
      <c r="L10009" s="2">
        <f t="array" ref="L10009">XLOOKUP('Transaction Data'!$G10009,Product_Code,Unit_Price)</f>
        <v>7</v>
      </c>
      <c r="M10009" s="3">
        <f>'Transaction Data'!$F10009*'Transaction Data'!$K10009</f>
        <v>1030</v>
      </c>
      <c r="N10009" s="3">
        <f>'Transaction Data'!$F10009*'Transaction Data'!$L10009</f>
        <v>1442</v>
      </c>
      <c r="O10009" s="3">
        <f>'Transaction Data'!$N10009-'Transaction Data'!$M10009</f>
        <v>412</v>
      </c>
      <c r="P10009" s="2">
        <f>DATEDIF('Transaction Data'!$D10009,'Transaction Data'!$A10009,"y")</f>
        <v>33</v>
      </c>
      <c r="Q10009" s="2" t="str">
        <f>FLOOR('Transaction Data'!$P10009,15)&amp;"-"&amp;FLOOR('Transaction Data'!$P10009,15)+14</f>
        <v>30-44</v>
      </c>
      <c r="R10009" s="2" t="str">
        <f>IF('Transaction Data'!$L10009&lt;=10,"Less Expensive","Expensive")</f>
        <v>Less Expensive</v>
      </c>
      <c r="S10009" s="4">
        <f>WEEKDAY('Transaction Data'!$A10009)</f>
        <v>7</v>
      </c>
      <c r="T10009" s="2" t="str">
        <f>IF(WEEKDAY('Transaction Data'!$A10009,2)&lt;6,"Weekday","Weekend")</f>
        <v>Weekend</v>
      </c>
    </row>
    <row r="10010" ht="15.75" customHeight="1">
      <c r="A10010" s="1">
        <v>45514.0</v>
      </c>
      <c r="B10010" s="2" t="s">
        <v>6093</v>
      </c>
      <c r="C10010" s="2" t="s">
        <v>54</v>
      </c>
      <c r="D10010" s="1">
        <v>27282.0</v>
      </c>
      <c r="E10010" s="2" t="s">
        <v>63</v>
      </c>
      <c r="F10010" s="2">
        <v>366.0</v>
      </c>
      <c r="G10010" s="2" t="s">
        <v>38</v>
      </c>
      <c r="H10010" s="2" t="s">
        <v>34</v>
      </c>
      <c r="I10010" s="2" t="s">
        <v>25</v>
      </c>
      <c r="J10010" s="2" t="str">
        <f t="array" ref="J10010">XLOOKUP('Transaction Data'!$G10010,Product_Code,Biscuit_Brand)</f>
        <v>Ginger Snaps</v>
      </c>
      <c r="K10010" s="2">
        <f t="array" ref="K10010">XLOOKUP('Transaction Data'!$G10010,Product_Code,Cost)</f>
        <v>14</v>
      </c>
      <c r="L10010" s="2">
        <f t="array" ref="L10010">XLOOKUP('Transaction Data'!$G10010,Product_Code,Unit_Price)</f>
        <v>28</v>
      </c>
      <c r="M10010" s="3">
        <f>'Transaction Data'!$F10010*'Transaction Data'!$K10010</f>
        <v>5124</v>
      </c>
      <c r="N10010" s="3">
        <f>'Transaction Data'!$F10010*'Transaction Data'!$L10010</f>
        <v>10248</v>
      </c>
      <c r="O10010" s="3">
        <f>'Transaction Data'!$N10010-'Transaction Data'!$M10010</f>
        <v>5124</v>
      </c>
      <c r="P10010" s="2">
        <f>DATEDIF('Transaction Data'!$D10010,'Transaction Data'!$A10010,"y")</f>
        <v>49</v>
      </c>
      <c r="Q10010" s="2" t="str">
        <f>FLOOR('Transaction Data'!$P10010,15)&amp;"-"&amp;FLOOR('Transaction Data'!$P10010,15)+14</f>
        <v>45-59</v>
      </c>
      <c r="R10010" s="2" t="str">
        <f>IF('Transaction Data'!$L10010&lt;=10,"Less Expensive","Expensive")</f>
        <v>Expensive</v>
      </c>
      <c r="S10010" s="4">
        <f>WEEKDAY('Transaction Data'!$A10010)</f>
        <v>7</v>
      </c>
      <c r="T10010" s="2" t="str">
        <f>IF(WEEKDAY('Transaction Data'!$A10010,2)&lt;6,"Weekday","Weekend")</f>
        <v>Weekend</v>
      </c>
    </row>
    <row r="10011" ht="15.75" customHeight="1">
      <c r="A10011" s="1">
        <v>45532.0</v>
      </c>
      <c r="B10011" s="2" t="s">
        <v>4322</v>
      </c>
      <c r="C10011" s="2" t="s">
        <v>51</v>
      </c>
      <c r="D10011" s="1">
        <v>21174.0</v>
      </c>
      <c r="E10011" s="2" t="s">
        <v>27</v>
      </c>
      <c r="F10011" s="2">
        <v>46.0</v>
      </c>
      <c r="G10011" s="2" t="s">
        <v>60</v>
      </c>
      <c r="H10011" s="2" t="s">
        <v>24</v>
      </c>
      <c r="I10011" s="2" t="s">
        <v>35</v>
      </c>
      <c r="J10011" s="2" t="str">
        <f t="array" ref="J10011">XLOOKUP('Transaction Data'!$G10011,Product_Code,Biscuit_Brand)</f>
        <v>Peanut Butter Bites</v>
      </c>
      <c r="K10011" s="2">
        <f t="array" ref="K10011">XLOOKUP('Transaction Data'!$G10011,Product_Code,Cost)</f>
        <v>5</v>
      </c>
      <c r="L10011" s="2">
        <f t="array" ref="L10011">XLOOKUP('Transaction Data'!$G10011,Product_Code,Unit_Price)</f>
        <v>7</v>
      </c>
      <c r="M10011" s="3">
        <f>'Transaction Data'!$F10011*'Transaction Data'!$K10011</f>
        <v>230</v>
      </c>
      <c r="N10011" s="3">
        <f>'Transaction Data'!$F10011*'Transaction Data'!$L10011</f>
        <v>322</v>
      </c>
      <c r="O10011" s="3">
        <f>'Transaction Data'!$N10011-'Transaction Data'!$M10011</f>
        <v>92</v>
      </c>
      <c r="P10011" s="2">
        <f>DATEDIF('Transaction Data'!$D10011,'Transaction Data'!$A10011,"y")</f>
        <v>66</v>
      </c>
      <c r="Q10011" s="2" t="str">
        <f>FLOOR('Transaction Data'!$P10011,15)&amp;"-"&amp;FLOOR('Transaction Data'!$P10011,15)+14</f>
        <v>60-74</v>
      </c>
      <c r="R10011" s="2" t="str">
        <f>IF('Transaction Data'!$L10011&lt;=10,"Less Expensive","Expensive")</f>
        <v>Less Expensive</v>
      </c>
      <c r="S10011" s="4">
        <f>WEEKDAY('Transaction Data'!$A10011)</f>
        <v>4</v>
      </c>
      <c r="T10011" s="2" t="str">
        <f>IF(WEEKDAY('Transaction Data'!$A10011,2)&lt;6,"Weekday","Weekend")</f>
        <v>Weekday</v>
      </c>
    </row>
    <row r="10012" ht="15.75" customHeight="1">
      <c r="A10012" s="1">
        <v>45508.0</v>
      </c>
      <c r="B10012" s="2" t="s">
        <v>3292</v>
      </c>
      <c r="C10012" s="2" t="s">
        <v>65</v>
      </c>
      <c r="D10012" s="1">
        <v>31361.0</v>
      </c>
      <c r="E10012" s="2" t="s">
        <v>37</v>
      </c>
      <c r="F10012" s="2">
        <v>72.0</v>
      </c>
      <c r="G10012" s="2" t="s">
        <v>38</v>
      </c>
      <c r="H10012" s="2" t="s">
        <v>45</v>
      </c>
      <c r="I10012" s="2" t="s">
        <v>25</v>
      </c>
      <c r="J10012" s="2" t="str">
        <f t="array" ref="J10012">XLOOKUP('Transaction Data'!$G10012,Product_Code,Biscuit_Brand)</f>
        <v>Ginger Snaps</v>
      </c>
      <c r="K10012" s="2">
        <f t="array" ref="K10012">XLOOKUP('Transaction Data'!$G10012,Product_Code,Cost)</f>
        <v>14</v>
      </c>
      <c r="L10012" s="2">
        <f t="array" ref="L10012">XLOOKUP('Transaction Data'!$G10012,Product_Code,Unit_Price)</f>
        <v>28</v>
      </c>
      <c r="M10012" s="3">
        <f>'Transaction Data'!$F10012*'Transaction Data'!$K10012</f>
        <v>1008</v>
      </c>
      <c r="N10012" s="3">
        <f>'Transaction Data'!$F10012*'Transaction Data'!$L10012</f>
        <v>2016</v>
      </c>
      <c r="O10012" s="3">
        <f>'Transaction Data'!$N10012-'Transaction Data'!$M10012</f>
        <v>1008</v>
      </c>
      <c r="P10012" s="2">
        <f>DATEDIF('Transaction Data'!$D10012,'Transaction Data'!$A10012,"y")</f>
        <v>38</v>
      </c>
      <c r="Q10012" s="2" t="str">
        <f>FLOOR('Transaction Data'!$P10012,15)&amp;"-"&amp;FLOOR('Transaction Data'!$P10012,15)+14</f>
        <v>30-44</v>
      </c>
      <c r="R10012" s="2" t="str">
        <f>IF('Transaction Data'!$L10012&lt;=10,"Less Expensive","Expensive")</f>
        <v>Expensive</v>
      </c>
      <c r="S10012" s="4">
        <f>WEEKDAY('Transaction Data'!$A10012)</f>
        <v>1</v>
      </c>
      <c r="T10012" s="2" t="str">
        <f>IF(WEEKDAY('Transaction Data'!$A10012,2)&lt;6,"Weekday","Weekend")</f>
        <v>Weekend</v>
      </c>
    </row>
    <row r="10013" ht="15.75" customHeight="1">
      <c r="A10013" s="1">
        <v>45505.0</v>
      </c>
      <c r="B10013" s="2" t="s">
        <v>5738</v>
      </c>
      <c r="C10013" s="2" t="s">
        <v>41</v>
      </c>
      <c r="D10013" s="1">
        <v>32507.0</v>
      </c>
      <c r="E10013" s="2" t="s">
        <v>22</v>
      </c>
      <c r="F10013" s="2">
        <v>484.0</v>
      </c>
      <c r="G10013" s="2" t="s">
        <v>61</v>
      </c>
      <c r="H10013" s="2" t="s">
        <v>45</v>
      </c>
      <c r="I10013" s="2" t="s">
        <v>30</v>
      </c>
      <c r="J10013" s="2" t="str">
        <f t="array" ref="J10013">XLOOKUP('Transaction Data'!$G10013,Product_Code,Biscuit_Brand)</f>
        <v>Choco Delight</v>
      </c>
      <c r="K10013" s="2">
        <f t="array" ref="K10013">XLOOKUP('Transaction Data'!$G10013,Product_Code,Cost)</f>
        <v>3</v>
      </c>
      <c r="L10013" s="2">
        <f t="array" ref="L10013">XLOOKUP('Transaction Data'!$G10013,Product_Code,Unit_Price)</f>
        <v>5</v>
      </c>
      <c r="M10013" s="3">
        <f>'Transaction Data'!$F10013*'Transaction Data'!$K10013</f>
        <v>1452</v>
      </c>
      <c r="N10013" s="3">
        <f>'Transaction Data'!$F10013*'Transaction Data'!$L10013</f>
        <v>2420</v>
      </c>
      <c r="O10013" s="3">
        <f>'Transaction Data'!$N10013-'Transaction Data'!$M10013</f>
        <v>968</v>
      </c>
      <c r="P10013" s="2">
        <f>DATEDIF('Transaction Data'!$D10013,'Transaction Data'!$A10013,"y")</f>
        <v>35</v>
      </c>
      <c r="Q10013" s="2" t="str">
        <f>FLOOR('Transaction Data'!$P10013,15)&amp;"-"&amp;FLOOR('Transaction Data'!$P10013,15)+14</f>
        <v>30-44</v>
      </c>
      <c r="R10013" s="2" t="str">
        <f>IF('Transaction Data'!$L10013&lt;=10,"Less Expensive","Expensive")</f>
        <v>Less Expensive</v>
      </c>
      <c r="S10013" s="4">
        <f>WEEKDAY('Transaction Data'!$A10013)</f>
        <v>5</v>
      </c>
      <c r="T10013" s="2" t="str">
        <f>IF(WEEKDAY('Transaction Data'!$A10013,2)&lt;6,"Weekday","Weekend")</f>
        <v>Weekday</v>
      </c>
    </row>
    <row r="10014" ht="15.75" customHeight="1">
      <c r="A10014" s="1">
        <v>45511.0</v>
      </c>
      <c r="B10014" s="2" t="s">
        <v>1588</v>
      </c>
      <c r="C10014" s="2" t="s">
        <v>54</v>
      </c>
      <c r="D10014" s="1">
        <v>35574.0</v>
      </c>
      <c r="E10014" s="2" t="s">
        <v>63</v>
      </c>
      <c r="F10014" s="2">
        <v>427.0</v>
      </c>
      <c r="G10014" s="2" t="s">
        <v>61</v>
      </c>
      <c r="H10014" s="2" t="s">
        <v>24</v>
      </c>
      <c r="I10014" s="2" t="s">
        <v>25</v>
      </c>
      <c r="J10014" s="2" t="str">
        <f t="array" ref="J10014">XLOOKUP('Transaction Data'!$G10014,Product_Code,Biscuit_Brand)</f>
        <v>Choco Delight</v>
      </c>
      <c r="K10014" s="2">
        <f t="array" ref="K10014">XLOOKUP('Transaction Data'!$G10014,Product_Code,Cost)</f>
        <v>3</v>
      </c>
      <c r="L10014" s="2">
        <f t="array" ref="L10014">XLOOKUP('Transaction Data'!$G10014,Product_Code,Unit_Price)</f>
        <v>5</v>
      </c>
      <c r="M10014" s="3">
        <f>'Transaction Data'!$F10014*'Transaction Data'!$K10014</f>
        <v>1281</v>
      </c>
      <c r="N10014" s="3">
        <f>'Transaction Data'!$F10014*'Transaction Data'!$L10014</f>
        <v>2135</v>
      </c>
      <c r="O10014" s="3">
        <f>'Transaction Data'!$N10014-'Transaction Data'!$M10014</f>
        <v>854</v>
      </c>
      <c r="P10014" s="2">
        <f>DATEDIF('Transaction Data'!$D10014,'Transaction Data'!$A10014,"y")</f>
        <v>27</v>
      </c>
      <c r="Q10014" s="2" t="str">
        <f>FLOOR('Transaction Data'!$P10014,15)&amp;"-"&amp;FLOOR('Transaction Data'!$P10014,15)+14</f>
        <v>15-29</v>
      </c>
      <c r="R10014" s="2" t="str">
        <f>IF('Transaction Data'!$L10014&lt;=10,"Less Expensive","Expensive")</f>
        <v>Less Expensive</v>
      </c>
      <c r="S10014" s="4">
        <f>WEEKDAY('Transaction Data'!$A10014)</f>
        <v>4</v>
      </c>
      <c r="T10014" s="2" t="str">
        <f>IF(WEEKDAY('Transaction Data'!$A10014,2)&lt;6,"Weekday","Weekend")</f>
        <v>Weekday</v>
      </c>
    </row>
    <row r="10015" ht="15.75" customHeight="1">
      <c r="A10015" s="1">
        <v>45510.0</v>
      </c>
      <c r="B10015" s="2" t="s">
        <v>1449</v>
      </c>
      <c r="C10015" s="2" t="s">
        <v>72</v>
      </c>
      <c r="D10015" s="1">
        <v>18397.0</v>
      </c>
      <c r="E10015" s="2" t="s">
        <v>63</v>
      </c>
      <c r="F10015" s="2">
        <v>18.0</v>
      </c>
      <c r="G10015" s="2" t="s">
        <v>44</v>
      </c>
      <c r="H10015" s="2" t="s">
        <v>24</v>
      </c>
      <c r="I10015" s="2" t="s">
        <v>35</v>
      </c>
      <c r="J10015" s="2" t="str">
        <f t="array" ref="J10015">XLOOKUP('Transaction Data'!$G10015,Product_Code,Biscuit_Brand)</f>
        <v>Butter Crunch</v>
      </c>
      <c r="K10015" s="2">
        <f t="array" ref="K10015">XLOOKUP('Transaction Data'!$G10015,Product_Code,Cost)</f>
        <v>10</v>
      </c>
      <c r="L10015" s="2">
        <f t="array" ref="L10015">XLOOKUP('Transaction Data'!$G10015,Product_Code,Unit_Price)</f>
        <v>11</v>
      </c>
      <c r="M10015" s="3">
        <f>'Transaction Data'!$F10015*'Transaction Data'!$K10015</f>
        <v>180</v>
      </c>
      <c r="N10015" s="3">
        <f>'Transaction Data'!$F10015*'Transaction Data'!$L10015</f>
        <v>198</v>
      </c>
      <c r="O10015" s="3">
        <f>'Transaction Data'!$N10015-'Transaction Data'!$M10015</f>
        <v>18</v>
      </c>
      <c r="P10015" s="2">
        <f>DATEDIF('Transaction Data'!$D10015,'Transaction Data'!$A10015,"y")</f>
        <v>74</v>
      </c>
      <c r="Q10015" s="2" t="str">
        <f>FLOOR('Transaction Data'!$P10015,15)&amp;"-"&amp;FLOOR('Transaction Data'!$P10015,15)+14</f>
        <v>60-74</v>
      </c>
      <c r="R10015" s="2" t="str">
        <f>IF('Transaction Data'!$L10015&lt;=10,"Less Expensive","Expensive")</f>
        <v>Expensive</v>
      </c>
      <c r="S10015" s="4">
        <f>WEEKDAY('Transaction Data'!$A10015)</f>
        <v>3</v>
      </c>
      <c r="T10015" s="2" t="str">
        <f>IF(WEEKDAY('Transaction Data'!$A10015,2)&lt;6,"Weekday","Weekend")</f>
        <v>Weekday</v>
      </c>
    </row>
    <row r="10016" ht="15.75" customHeight="1">
      <c r="A10016" s="1">
        <v>45509.0</v>
      </c>
      <c r="B10016" s="2" t="s">
        <v>4008</v>
      </c>
      <c r="C10016" s="2" t="s">
        <v>41</v>
      </c>
      <c r="D10016" s="1">
        <v>19466.0</v>
      </c>
      <c r="E10016" s="2" t="s">
        <v>37</v>
      </c>
      <c r="F10016" s="2">
        <v>257.0</v>
      </c>
      <c r="G10016" s="2" t="s">
        <v>28</v>
      </c>
      <c r="H10016" s="2" t="s">
        <v>45</v>
      </c>
      <c r="I10016" s="2" t="s">
        <v>30</v>
      </c>
      <c r="J10016" s="2" t="str">
        <f t="array" ref="J10016">XLOOKUP('Transaction Data'!$G10016,Product_Code,Biscuit_Brand)</f>
        <v>Shortbread</v>
      </c>
      <c r="K10016" s="2">
        <f t="array" ref="K10016">XLOOKUP('Transaction Data'!$G10016,Product_Code,Cost)</f>
        <v>10</v>
      </c>
      <c r="L10016" s="2">
        <f t="array" ref="L10016">XLOOKUP('Transaction Data'!$G10016,Product_Code,Unit_Price)</f>
        <v>45</v>
      </c>
      <c r="M10016" s="3">
        <f>'Transaction Data'!$F10016*'Transaction Data'!$K10016</f>
        <v>2570</v>
      </c>
      <c r="N10016" s="3">
        <f>'Transaction Data'!$F10016*'Transaction Data'!$L10016</f>
        <v>11565</v>
      </c>
      <c r="O10016" s="3">
        <f>'Transaction Data'!$N10016-'Transaction Data'!$M10016</f>
        <v>8995</v>
      </c>
      <c r="P10016" s="2">
        <f>DATEDIF('Transaction Data'!$D10016,'Transaction Data'!$A10016,"y")</f>
        <v>71</v>
      </c>
      <c r="Q10016" s="2" t="str">
        <f>FLOOR('Transaction Data'!$P10016,15)&amp;"-"&amp;FLOOR('Transaction Data'!$P10016,15)+14</f>
        <v>60-74</v>
      </c>
      <c r="R10016" s="2" t="str">
        <f>IF('Transaction Data'!$L10016&lt;=10,"Less Expensive","Expensive")</f>
        <v>Expensive</v>
      </c>
      <c r="S10016" s="4">
        <f>WEEKDAY('Transaction Data'!$A10016)</f>
        <v>2</v>
      </c>
      <c r="T10016" s="2" t="str">
        <f>IF(WEEKDAY('Transaction Data'!$A10016,2)&lt;6,"Weekday","Weekend")</f>
        <v>Weekday</v>
      </c>
    </row>
    <row r="10017" ht="15.75" customHeight="1">
      <c r="A10017" s="1">
        <v>45532.0</v>
      </c>
      <c r="B10017" s="2" t="s">
        <v>785</v>
      </c>
      <c r="C10017" s="2" t="s">
        <v>32</v>
      </c>
      <c r="D10017" s="1">
        <v>18640.0</v>
      </c>
      <c r="E10017" s="2" t="s">
        <v>37</v>
      </c>
      <c r="F10017" s="2">
        <v>389.0</v>
      </c>
      <c r="G10017" s="2" t="s">
        <v>33</v>
      </c>
      <c r="H10017" s="2" t="s">
        <v>52</v>
      </c>
      <c r="I10017" s="2" t="s">
        <v>30</v>
      </c>
      <c r="J10017" s="2" t="str">
        <f t="array" ref="J10017">XLOOKUP('Transaction Data'!$G10017,Product_Code,Biscuit_Brand)</f>
        <v>Caramel Biscuits</v>
      </c>
      <c r="K10017" s="2">
        <f t="array" ref="K10017">XLOOKUP('Transaction Data'!$G10017,Product_Code,Cost)</f>
        <v>18</v>
      </c>
      <c r="L10017" s="2">
        <f t="array" ref="L10017">XLOOKUP('Transaction Data'!$G10017,Product_Code,Unit_Price)</f>
        <v>22</v>
      </c>
      <c r="M10017" s="3">
        <f>'Transaction Data'!$F10017*'Transaction Data'!$K10017</f>
        <v>7002</v>
      </c>
      <c r="N10017" s="3">
        <f>'Transaction Data'!$F10017*'Transaction Data'!$L10017</f>
        <v>8558</v>
      </c>
      <c r="O10017" s="3">
        <f>'Transaction Data'!$N10017-'Transaction Data'!$M10017</f>
        <v>1556</v>
      </c>
      <c r="P10017" s="2">
        <f>DATEDIF('Transaction Data'!$D10017,'Transaction Data'!$A10017,"y")</f>
        <v>73</v>
      </c>
      <c r="Q10017" s="2" t="str">
        <f>FLOOR('Transaction Data'!$P10017,15)&amp;"-"&amp;FLOOR('Transaction Data'!$P10017,15)+14</f>
        <v>60-74</v>
      </c>
      <c r="R10017" s="2" t="str">
        <f>IF('Transaction Data'!$L10017&lt;=10,"Less Expensive","Expensive")</f>
        <v>Expensive</v>
      </c>
      <c r="S10017" s="4">
        <f>WEEKDAY('Transaction Data'!$A10017)</f>
        <v>4</v>
      </c>
      <c r="T10017" s="2" t="str">
        <f>IF(WEEKDAY('Transaction Data'!$A10017,2)&lt;6,"Weekday","Weekend")</f>
        <v>Weekday</v>
      </c>
    </row>
    <row r="10018" ht="15.75" customHeight="1">
      <c r="A10018" s="1">
        <v>45510.0</v>
      </c>
      <c r="B10018" s="2" t="s">
        <v>7836</v>
      </c>
      <c r="C10018" s="2" t="s">
        <v>54</v>
      </c>
      <c r="D10018" s="1">
        <v>28342.0</v>
      </c>
      <c r="E10018" s="2" t="s">
        <v>37</v>
      </c>
      <c r="F10018" s="2">
        <v>192.0</v>
      </c>
      <c r="G10018" s="2" t="s">
        <v>28</v>
      </c>
      <c r="H10018" s="2" t="s">
        <v>29</v>
      </c>
      <c r="I10018" s="2" t="s">
        <v>35</v>
      </c>
      <c r="J10018" s="2" t="str">
        <f t="array" ref="J10018">XLOOKUP('Transaction Data'!$G10018,Product_Code,Biscuit_Brand)</f>
        <v>Shortbread</v>
      </c>
      <c r="K10018" s="2">
        <f t="array" ref="K10018">XLOOKUP('Transaction Data'!$G10018,Product_Code,Cost)</f>
        <v>10</v>
      </c>
      <c r="L10018" s="2">
        <f t="array" ref="L10018">XLOOKUP('Transaction Data'!$G10018,Product_Code,Unit_Price)</f>
        <v>45</v>
      </c>
      <c r="M10018" s="3">
        <f>'Transaction Data'!$F10018*'Transaction Data'!$K10018</f>
        <v>1920</v>
      </c>
      <c r="N10018" s="3">
        <f>'Transaction Data'!$F10018*'Transaction Data'!$L10018</f>
        <v>8640</v>
      </c>
      <c r="O10018" s="3">
        <f>'Transaction Data'!$N10018-'Transaction Data'!$M10018</f>
        <v>6720</v>
      </c>
      <c r="P10018" s="2">
        <f>DATEDIF('Transaction Data'!$D10018,'Transaction Data'!$A10018,"y")</f>
        <v>47</v>
      </c>
      <c r="Q10018" s="2" t="str">
        <f>FLOOR('Transaction Data'!$P10018,15)&amp;"-"&amp;FLOOR('Transaction Data'!$P10018,15)+14</f>
        <v>45-59</v>
      </c>
      <c r="R10018" s="2" t="str">
        <f>IF('Transaction Data'!$L10018&lt;=10,"Less Expensive","Expensive")</f>
        <v>Expensive</v>
      </c>
      <c r="S10018" s="4">
        <f>WEEKDAY('Transaction Data'!$A10018)</f>
        <v>3</v>
      </c>
      <c r="T10018" s="2" t="str">
        <f>IF(WEEKDAY('Transaction Data'!$A10018,2)&lt;6,"Weekday","Weekend")</f>
        <v>Weekday</v>
      </c>
    </row>
    <row r="10019" ht="15.75" customHeight="1">
      <c r="A10019" s="1">
        <v>45506.0</v>
      </c>
      <c r="B10019" s="2" t="s">
        <v>7006</v>
      </c>
      <c r="C10019" s="2" t="s">
        <v>41</v>
      </c>
      <c r="D10019" s="1">
        <v>19699.0</v>
      </c>
      <c r="E10019" s="2" t="s">
        <v>22</v>
      </c>
      <c r="F10019" s="2">
        <v>370.0</v>
      </c>
      <c r="G10019" s="2" t="s">
        <v>33</v>
      </c>
      <c r="H10019" s="2" t="s">
        <v>49</v>
      </c>
      <c r="I10019" s="2" t="s">
        <v>35</v>
      </c>
      <c r="J10019" s="2" t="str">
        <f t="array" ref="J10019">XLOOKUP('Transaction Data'!$G10019,Product_Code,Biscuit_Brand)</f>
        <v>Caramel Biscuits</v>
      </c>
      <c r="K10019" s="2">
        <f t="array" ref="K10019">XLOOKUP('Transaction Data'!$G10019,Product_Code,Cost)</f>
        <v>18</v>
      </c>
      <c r="L10019" s="2">
        <f t="array" ref="L10019">XLOOKUP('Transaction Data'!$G10019,Product_Code,Unit_Price)</f>
        <v>22</v>
      </c>
      <c r="M10019" s="3">
        <f>'Transaction Data'!$F10019*'Transaction Data'!$K10019</f>
        <v>6660</v>
      </c>
      <c r="N10019" s="3">
        <f>'Transaction Data'!$F10019*'Transaction Data'!$L10019</f>
        <v>8140</v>
      </c>
      <c r="O10019" s="3">
        <f>'Transaction Data'!$N10019-'Transaction Data'!$M10019</f>
        <v>1480</v>
      </c>
      <c r="P10019" s="2">
        <f>DATEDIF('Transaction Data'!$D10019,'Transaction Data'!$A10019,"y")</f>
        <v>70</v>
      </c>
      <c r="Q10019" s="2" t="str">
        <f>FLOOR('Transaction Data'!$P10019,15)&amp;"-"&amp;FLOOR('Transaction Data'!$P10019,15)+14</f>
        <v>60-74</v>
      </c>
      <c r="R10019" s="2" t="str">
        <f>IF('Transaction Data'!$L10019&lt;=10,"Less Expensive","Expensive")</f>
        <v>Expensive</v>
      </c>
      <c r="S10019" s="4">
        <f>WEEKDAY('Transaction Data'!$A10019)</f>
        <v>6</v>
      </c>
      <c r="T10019" s="2" t="str">
        <f>IF(WEEKDAY('Transaction Data'!$A10019,2)&lt;6,"Weekday","Weekend")</f>
        <v>Weekday</v>
      </c>
    </row>
    <row r="10020" ht="15.75" customHeight="1">
      <c r="A10020" s="1">
        <v>45517.0</v>
      </c>
      <c r="B10020" s="2" t="s">
        <v>9073</v>
      </c>
      <c r="C10020" s="2" t="s">
        <v>51</v>
      </c>
      <c r="D10020" s="1">
        <v>22510.0</v>
      </c>
      <c r="E10020" s="2" t="s">
        <v>37</v>
      </c>
      <c r="F10020" s="2">
        <v>198.0</v>
      </c>
      <c r="G10020" s="2" t="s">
        <v>57</v>
      </c>
      <c r="H10020" s="2" t="s">
        <v>29</v>
      </c>
      <c r="I10020" s="2" t="s">
        <v>25</v>
      </c>
      <c r="J10020" s="2" t="str">
        <f t="array" ref="J10020">XLOOKUP('Transaction Data'!$G10020,Product_Code,Biscuit_Brand)</f>
        <v>Oatmeal Cookies</v>
      </c>
      <c r="K10020" s="2">
        <f t="array" ref="K10020">XLOOKUP('Transaction Data'!$G10020,Product_Code,Cost)</f>
        <v>19</v>
      </c>
      <c r="L10020" s="2">
        <f t="array" ref="L10020">XLOOKUP('Transaction Data'!$G10020,Product_Code,Unit_Price)</f>
        <v>23</v>
      </c>
      <c r="M10020" s="3">
        <f>'Transaction Data'!$F10020*'Transaction Data'!$K10020</f>
        <v>3762</v>
      </c>
      <c r="N10020" s="3">
        <f>'Transaction Data'!$F10020*'Transaction Data'!$L10020</f>
        <v>4554</v>
      </c>
      <c r="O10020" s="3">
        <f>'Transaction Data'!$N10020-'Transaction Data'!$M10020</f>
        <v>792</v>
      </c>
      <c r="P10020" s="2">
        <f>DATEDIF('Transaction Data'!$D10020,'Transaction Data'!$A10020,"y")</f>
        <v>62</v>
      </c>
      <c r="Q10020" s="2" t="str">
        <f>FLOOR('Transaction Data'!$P10020,15)&amp;"-"&amp;FLOOR('Transaction Data'!$P10020,15)+14</f>
        <v>60-74</v>
      </c>
      <c r="R10020" s="2" t="str">
        <f>IF('Transaction Data'!$L10020&lt;=10,"Less Expensive","Expensive")</f>
        <v>Expensive</v>
      </c>
      <c r="S10020" s="4">
        <f>WEEKDAY('Transaction Data'!$A10020)</f>
        <v>3</v>
      </c>
      <c r="T10020" s="2" t="str">
        <f>IF(WEEKDAY('Transaction Data'!$A10020,2)&lt;6,"Weekday","Weekend")</f>
        <v>Weekday</v>
      </c>
    </row>
    <row r="10021" ht="15.75" customHeight="1">
      <c r="A10021" s="1">
        <v>45521.0</v>
      </c>
      <c r="B10021" s="2" t="s">
        <v>2742</v>
      </c>
      <c r="C10021" s="2" t="s">
        <v>78</v>
      </c>
      <c r="D10021" s="1">
        <v>19510.0</v>
      </c>
      <c r="E10021" s="2" t="s">
        <v>63</v>
      </c>
      <c r="F10021" s="2">
        <v>417.0</v>
      </c>
      <c r="G10021" s="2" t="s">
        <v>61</v>
      </c>
      <c r="H10021" s="2" t="s">
        <v>42</v>
      </c>
      <c r="I10021" s="2" t="s">
        <v>25</v>
      </c>
      <c r="J10021" s="2" t="str">
        <f t="array" ref="J10021">XLOOKUP('Transaction Data'!$G10021,Product_Code,Biscuit_Brand)</f>
        <v>Choco Delight</v>
      </c>
      <c r="K10021" s="2">
        <f t="array" ref="K10021">XLOOKUP('Transaction Data'!$G10021,Product_Code,Cost)</f>
        <v>3</v>
      </c>
      <c r="L10021" s="2">
        <f t="array" ref="L10021">XLOOKUP('Transaction Data'!$G10021,Product_Code,Unit_Price)</f>
        <v>5</v>
      </c>
      <c r="M10021" s="3">
        <f>'Transaction Data'!$F10021*'Transaction Data'!$K10021</f>
        <v>1251</v>
      </c>
      <c r="N10021" s="3">
        <f>'Transaction Data'!$F10021*'Transaction Data'!$L10021</f>
        <v>2085</v>
      </c>
      <c r="O10021" s="3">
        <f>'Transaction Data'!$N10021-'Transaction Data'!$M10021</f>
        <v>834</v>
      </c>
      <c r="P10021" s="2">
        <f>DATEDIF('Transaction Data'!$D10021,'Transaction Data'!$A10021,"y")</f>
        <v>71</v>
      </c>
      <c r="Q10021" s="2" t="str">
        <f>FLOOR('Transaction Data'!$P10021,15)&amp;"-"&amp;FLOOR('Transaction Data'!$P10021,15)+14</f>
        <v>60-74</v>
      </c>
      <c r="R10021" s="2" t="str">
        <f>IF('Transaction Data'!$L10021&lt;=10,"Less Expensive","Expensive")</f>
        <v>Less Expensive</v>
      </c>
      <c r="S10021" s="4">
        <f>WEEKDAY('Transaction Data'!$A10021)</f>
        <v>7</v>
      </c>
      <c r="T10021" s="2" t="str">
        <f>IF(WEEKDAY('Transaction Data'!$A10021,2)&lt;6,"Weekday","Weekend")</f>
        <v>Weekend</v>
      </c>
    </row>
    <row r="10022" ht="15.75" customHeight="1">
      <c r="A10022" s="1">
        <v>45510.0</v>
      </c>
      <c r="B10022" s="2" t="s">
        <v>5181</v>
      </c>
      <c r="C10022" s="2" t="s">
        <v>65</v>
      </c>
      <c r="D10022" s="1">
        <v>17597.0</v>
      </c>
      <c r="E10022" s="2" t="s">
        <v>22</v>
      </c>
      <c r="F10022" s="2">
        <v>450.0</v>
      </c>
      <c r="G10022" s="2" t="s">
        <v>44</v>
      </c>
      <c r="H10022" s="2" t="s">
        <v>34</v>
      </c>
      <c r="I10022" s="2" t="s">
        <v>30</v>
      </c>
      <c r="J10022" s="2" t="str">
        <f t="array" ref="J10022">XLOOKUP('Transaction Data'!$G10022,Product_Code,Biscuit_Brand)</f>
        <v>Butter Crunch</v>
      </c>
      <c r="K10022" s="2">
        <f t="array" ref="K10022">XLOOKUP('Transaction Data'!$G10022,Product_Code,Cost)</f>
        <v>10</v>
      </c>
      <c r="L10022" s="2">
        <f t="array" ref="L10022">XLOOKUP('Transaction Data'!$G10022,Product_Code,Unit_Price)</f>
        <v>11</v>
      </c>
      <c r="M10022" s="3">
        <f>'Transaction Data'!$F10022*'Transaction Data'!$K10022</f>
        <v>4500</v>
      </c>
      <c r="N10022" s="3">
        <f>'Transaction Data'!$F10022*'Transaction Data'!$L10022</f>
        <v>4950</v>
      </c>
      <c r="O10022" s="3">
        <f>'Transaction Data'!$N10022-'Transaction Data'!$M10022</f>
        <v>450</v>
      </c>
      <c r="P10022" s="2">
        <f>DATEDIF('Transaction Data'!$D10022,'Transaction Data'!$A10022,"y")</f>
        <v>76</v>
      </c>
      <c r="Q10022" s="2" t="str">
        <f>FLOOR('Transaction Data'!$P10022,15)&amp;"-"&amp;FLOOR('Transaction Data'!$P10022,15)+14</f>
        <v>75-89</v>
      </c>
      <c r="R10022" s="2" t="str">
        <f>IF('Transaction Data'!$L10022&lt;=10,"Less Expensive","Expensive")</f>
        <v>Expensive</v>
      </c>
      <c r="S10022" s="4">
        <f>WEEKDAY('Transaction Data'!$A10022)</f>
        <v>3</v>
      </c>
      <c r="T10022" s="2" t="str">
        <f>IF(WEEKDAY('Transaction Data'!$A10022,2)&lt;6,"Weekday","Weekend")</f>
        <v>Weekday</v>
      </c>
    </row>
    <row r="10023" ht="15.75" customHeight="1">
      <c r="A10023" s="1">
        <v>45535.0</v>
      </c>
      <c r="B10023" s="2" t="s">
        <v>7011</v>
      </c>
      <c r="C10023" s="2" t="s">
        <v>54</v>
      </c>
      <c r="D10023" s="1">
        <v>16980.0</v>
      </c>
      <c r="E10023" s="2" t="s">
        <v>63</v>
      </c>
      <c r="F10023" s="2">
        <v>109.0</v>
      </c>
      <c r="G10023" s="2" t="s">
        <v>48</v>
      </c>
      <c r="H10023" s="2" t="s">
        <v>34</v>
      </c>
      <c r="I10023" s="2" t="s">
        <v>25</v>
      </c>
      <c r="J10023" s="2" t="str">
        <f t="array" ref="J10023">XLOOKUP('Transaction Data'!$G10023,Product_Code,Biscuit_Brand)</f>
        <v>Lemon Crisps</v>
      </c>
      <c r="K10023" s="2">
        <f t="array" ref="K10023">XLOOKUP('Transaction Data'!$G10023,Product_Code,Cost)</f>
        <v>7</v>
      </c>
      <c r="L10023" s="2">
        <f t="array" ref="L10023">XLOOKUP('Transaction Data'!$G10023,Product_Code,Unit_Price)</f>
        <v>9</v>
      </c>
      <c r="M10023" s="3">
        <f>'Transaction Data'!$F10023*'Transaction Data'!$K10023</f>
        <v>763</v>
      </c>
      <c r="N10023" s="3">
        <f>'Transaction Data'!$F10023*'Transaction Data'!$L10023</f>
        <v>981</v>
      </c>
      <c r="O10023" s="3">
        <f>'Transaction Data'!$N10023-'Transaction Data'!$M10023</f>
        <v>218</v>
      </c>
      <c r="P10023" s="2">
        <f>DATEDIF('Transaction Data'!$D10023,'Transaction Data'!$A10023,"y")</f>
        <v>78</v>
      </c>
      <c r="Q10023" s="2" t="str">
        <f>FLOOR('Transaction Data'!$P10023,15)&amp;"-"&amp;FLOOR('Transaction Data'!$P10023,15)+14</f>
        <v>75-89</v>
      </c>
      <c r="R10023" s="2" t="str">
        <f>IF('Transaction Data'!$L10023&lt;=10,"Less Expensive","Expensive")</f>
        <v>Less Expensive</v>
      </c>
      <c r="S10023" s="4">
        <f>WEEKDAY('Transaction Data'!$A10023)</f>
        <v>7</v>
      </c>
      <c r="T10023" s="2" t="str">
        <f>IF(WEEKDAY('Transaction Data'!$A10023,2)&lt;6,"Weekday","Weekend")</f>
        <v>Weekend</v>
      </c>
    </row>
    <row r="10024" ht="15.75" customHeight="1">
      <c r="A10024" s="1">
        <v>45512.0</v>
      </c>
      <c r="B10024" s="2" t="s">
        <v>1150</v>
      </c>
      <c r="C10024" s="2" t="s">
        <v>47</v>
      </c>
      <c r="D10024" s="1">
        <v>19416.0</v>
      </c>
      <c r="E10024" s="2" t="s">
        <v>37</v>
      </c>
      <c r="F10024" s="2">
        <v>383.0</v>
      </c>
      <c r="G10024" s="2" t="s">
        <v>23</v>
      </c>
      <c r="H10024" s="2" t="s">
        <v>49</v>
      </c>
      <c r="I10024" s="2" t="s">
        <v>25</v>
      </c>
      <c r="J10024" s="2" t="str">
        <f t="array" ref="J10024">XLOOKUP('Transaction Data'!$G10024,Product_Code,Biscuit_Brand)</f>
        <v>Cinnamon Swirls</v>
      </c>
      <c r="K10024" s="2">
        <f t="array" ref="K10024">XLOOKUP('Transaction Data'!$G10024,Product_Code,Cost)</f>
        <v>10</v>
      </c>
      <c r="L10024" s="2">
        <f t="array" ref="L10024">XLOOKUP('Transaction Data'!$G10024,Product_Code,Unit_Price)</f>
        <v>14</v>
      </c>
      <c r="M10024" s="3">
        <f>'Transaction Data'!$F10024*'Transaction Data'!$K10024</f>
        <v>3830</v>
      </c>
      <c r="N10024" s="3">
        <f>'Transaction Data'!$F10024*'Transaction Data'!$L10024</f>
        <v>5362</v>
      </c>
      <c r="O10024" s="3">
        <f>'Transaction Data'!$N10024-'Transaction Data'!$M10024</f>
        <v>1532</v>
      </c>
      <c r="P10024" s="2">
        <f>DATEDIF('Transaction Data'!$D10024,'Transaction Data'!$A10024,"y")</f>
        <v>71</v>
      </c>
      <c r="Q10024" s="2" t="str">
        <f>FLOOR('Transaction Data'!$P10024,15)&amp;"-"&amp;FLOOR('Transaction Data'!$P10024,15)+14</f>
        <v>60-74</v>
      </c>
      <c r="R10024" s="2" t="str">
        <f>IF('Transaction Data'!$L10024&lt;=10,"Less Expensive","Expensive")</f>
        <v>Expensive</v>
      </c>
      <c r="S10024" s="4">
        <f>WEEKDAY('Transaction Data'!$A10024)</f>
        <v>5</v>
      </c>
      <c r="T10024" s="2" t="str">
        <f>IF(WEEKDAY('Transaction Data'!$A10024,2)&lt;6,"Weekday","Weekend")</f>
        <v>Weekday</v>
      </c>
    </row>
    <row r="10025" ht="15.75" customHeight="1">
      <c r="A10025" s="1">
        <v>45529.0</v>
      </c>
      <c r="B10025" s="2" t="s">
        <v>6344</v>
      </c>
      <c r="C10025" s="2" t="s">
        <v>72</v>
      </c>
      <c r="D10025" s="1">
        <v>35717.0</v>
      </c>
      <c r="E10025" s="2" t="s">
        <v>22</v>
      </c>
      <c r="F10025" s="2">
        <v>458.0</v>
      </c>
      <c r="G10025" s="2" t="s">
        <v>38</v>
      </c>
      <c r="H10025" s="2" t="s">
        <v>52</v>
      </c>
      <c r="I10025" s="2" t="s">
        <v>35</v>
      </c>
      <c r="J10025" s="2" t="str">
        <f t="array" ref="J10025">XLOOKUP('Transaction Data'!$G10025,Product_Code,Biscuit_Brand)</f>
        <v>Ginger Snaps</v>
      </c>
      <c r="K10025" s="2">
        <f t="array" ref="K10025">XLOOKUP('Transaction Data'!$G10025,Product_Code,Cost)</f>
        <v>14</v>
      </c>
      <c r="L10025" s="2">
        <f t="array" ref="L10025">XLOOKUP('Transaction Data'!$G10025,Product_Code,Unit_Price)</f>
        <v>28</v>
      </c>
      <c r="M10025" s="3">
        <f>'Transaction Data'!$F10025*'Transaction Data'!$K10025</f>
        <v>6412</v>
      </c>
      <c r="N10025" s="3">
        <f>'Transaction Data'!$F10025*'Transaction Data'!$L10025</f>
        <v>12824</v>
      </c>
      <c r="O10025" s="3">
        <f>'Transaction Data'!$N10025-'Transaction Data'!$M10025</f>
        <v>6412</v>
      </c>
      <c r="P10025" s="2">
        <f>DATEDIF('Transaction Data'!$D10025,'Transaction Data'!$A10025,"y")</f>
        <v>26</v>
      </c>
      <c r="Q10025" s="2" t="str">
        <f>FLOOR('Transaction Data'!$P10025,15)&amp;"-"&amp;FLOOR('Transaction Data'!$P10025,15)+14</f>
        <v>15-29</v>
      </c>
      <c r="R10025" s="2" t="str">
        <f>IF('Transaction Data'!$L10025&lt;=10,"Less Expensive","Expensive")</f>
        <v>Expensive</v>
      </c>
      <c r="S10025" s="4">
        <f>WEEKDAY('Transaction Data'!$A10025)</f>
        <v>1</v>
      </c>
      <c r="T10025" s="2" t="str">
        <f>IF(WEEKDAY('Transaction Data'!$A10025,2)&lt;6,"Weekday","Weekend")</f>
        <v>Weekend</v>
      </c>
    </row>
    <row r="10026" ht="15.75" customHeight="1">
      <c r="A10026" s="1">
        <v>45533.0</v>
      </c>
      <c r="B10026" s="2" t="s">
        <v>365</v>
      </c>
      <c r="C10026" s="2" t="s">
        <v>69</v>
      </c>
      <c r="D10026" s="1">
        <v>21270.0</v>
      </c>
      <c r="E10026" s="2" t="s">
        <v>37</v>
      </c>
      <c r="F10026" s="2">
        <v>14.0</v>
      </c>
      <c r="G10026" s="2" t="s">
        <v>61</v>
      </c>
      <c r="H10026" s="2" t="s">
        <v>24</v>
      </c>
      <c r="I10026" s="2" t="s">
        <v>25</v>
      </c>
      <c r="J10026" s="2" t="str">
        <f t="array" ref="J10026">XLOOKUP('Transaction Data'!$G10026,Product_Code,Biscuit_Brand)</f>
        <v>Choco Delight</v>
      </c>
      <c r="K10026" s="2">
        <f t="array" ref="K10026">XLOOKUP('Transaction Data'!$G10026,Product_Code,Cost)</f>
        <v>3</v>
      </c>
      <c r="L10026" s="2">
        <f t="array" ref="L10026">XLOOKUP('Transaction Data'!$G10026,Product_Code,Unit_Price)</f>
        <v>5</v>
      </c>
      <c r="M10026" s="3">
        <f>'Transaction Data'!$F10026*'Transaction Data'!$K10026</f>
        <v>42</v>
      </c>
      <c r="N10026" s="3">
        <f>'Transaction Data'!$F10026*'Transaction Data'!$L10026</f>
        <v>70</v>
      </c>
      <c r="O10026" s="3">
        <f>'Transaction Data'!$N10026-'Transaction Data'!$M10026</f>
        <v>28</v>
      </c>
      <c r="P10026" s="2">
        <f>DATEDIF('Transaction Data'!$D10026,'Transaction Data'!$A10026,"y")</f>
        <v>66</v>
      </c>
      <c r="Q10026" s="2" t="str">
        <f>FLOOR('Transaction Data'!$P10026,15)&amp;"-"&amp;FLOOR('Transaction Data'!$P10026,15)+14</f>
        <v>60-74</v>
      </c>
      <c r="R10026" s="2" t="str">
        <f>IF('Transaction Data'!$L10026&lt;=10,"Less Expensive","Expensive")</f>
        <v>Less Expensive</v>
      </c>
      <c r="S10026" s="4">
        <f>WEEKDAY('Transaction Data'!$A10026)</f>
        <v>5</v>
      </c>
      <c r="T10026" s="2" t="str">
        <f>IF(WEEKDAY('Transaction Data'!$A10026,2)&lt;6,"Weekday","Weekend")</f>
        <v>Weekday</v>
      </c>
    </row>
    <row r="10027" ht="15.75" customHeight="1">
      <c r="A10027" s="1">
        <v>45534.0</v>
      </c>
      <c r="B10027" s="2" t="s">
        <v>4324</v>
      </c>
      <c r="C10027" s="2" t="s">
        <v>54</v>
      </c>
      <c r="D10027" s="1">
        <v>26469.0</v>
      </c>
      <c r="E10027" s="2" t="s">
        <v>37</v>
      </c>
      <c r="F10027" s="2">
        <v>154.0</v>
      </c>
      <c r="G10027" s="2" t="s">
        <v>28</v>
      </c>
      <c r="H10027" s="2" t="s">
        <v>34</v>
      </c>
      <c r="I10027" s="2" t="s">
        <v>35</v>
      </c>
      <c r="J10027" s="2" t="str">
        <f t="array" ref="J10027">XLOOKUP('Transaction Data'!$G10027,Product_Code,Biscuit_Brand)</f>
        <v>Shortbread</v>
      </c>
      <c r="K10027" s="2">
        <f t="array" ref="K10027">XLOOKUP('Transaction Data'!$G10027,Product_Code,Cost)</f>
        <v>10</v>
      </c>
      <c r="L10027" s="2">
        <f t="array" ref="L10027">XLOOKUP('Transaction Data'!$G10027,Product_Code,Unit_Price)</f>
        <v>45</v>
      </c>
      <c r="M10027" s="3">
        <f>'Transaction Data'!$F10027*'Transaction Data'!$K10027</f>
        <v>1540</v>
      </c>
      <c r="N10027" s="3">
        <f>'Transaction Data'!$F10027*'Transaction Data'!$L10027</f>
        <v>6930</v>
      </c>
      <c r="O10027" s="3">
        <f>'Transaction Data'!$N10027-'Transaction Data'!$M10027</f>
        <v>5390</v>
      </c>
      <c r="P10027" s="2">
        <f>DATEDIF('Transaction Data'!$D10027,'Transaction Data'!$A10027,"y")</f>
        <v>52</v>
      </c>
      <c r="Q10027" s="2" t="str">
        <f>FLOOR('Transaction Data'!$P10027,15)&amp;"-"&amp;FLOOR('Transaction Data'!$P10027,15)+14</f>
        <v>45-59</v>
      </c>
      <c r="R10027" s="2" t="str">
        <f>IF('Transaction Data'!$L10027&lt;=10,"Less Expensive","Expensive")</f>
        <v>Expensive</v>
      </c>
      <c r="S10027" s="4">
        <f>WEEKDAY('Transaction Data'!$A10027)</f>
        <v>6</v>
      </c>
      <c r="T10027" s="2" t="str">
        <f>IF(WEEKDAY('Transaction Data'!$A10027,2)&lt;6,"Weekday","Weekend")</f>
        <v>Weekday</v>
      </c>
    </row>
    <row r="10028" ht="15.75" customHeight="1">
      <c r="A10028" s="1">
        <v>45515.0</v>
      </c>
      <c r="B10028" s="2" t="s">
        <v>8749</v>
      </c>
      <c r="C10028" s="2" t="s">
        <v>69</v>
      </c>
      <c r="D10028" s="1">
        <v>35531.0</v>
      </c>
      <c r="E10028" s="2" t="s">
        <v>22</v>
      </c>
      <c r="F10028" s="2">
        <v>219.0</v>
      </c>
      <c r="G10028" s="2" t="s">
        <v>44</v>
      </c>
      <c r="H10028" s="2" t="s">
        <v>29</v>
      </c>
      <c r="I10028" s="2" t="s">
        <v>30</v>
      </c>
      <c r="J10028" s="2" t="str">
        <f t="array" ref="J10028">XLOOKUP('Transaction Data'!$G10028,Product_Code,Biscuit_Brand)</f>
        <v>Butter Crunch</v>
      </c>
      <c r="K10028" s="2">
        <f t="array" ref="K10028">XLOOKUP('Transaction Data'!$G10028,Product_Code,Cost)</f>
        <v>10</v>
      </c>
      <c r="L10028" s="2">
        <f t="array" ref="L10028">XLOOKUP('Transaction Data'!$G10028,Product_Code,Unit_Price)</f>
        <v>11</v>
      </c>
      <c r="M10028" s="3">
        <f>'Transaction Data'!$F10028*'Transaction Data'!$K10028</f>
        <v>2190</v>
      </c>
      <c r="N10028" s="3">
        <f>'Transaction Data'!$F10028*'Transaction Data'!$L10028</f>
        <v>2409</v>
      </c>
      <c r="O10028" s="3">
        <f>'Transaction Data'!$N10028-'Transaction Data'!$M10028</f>
        <v>219</v>
      </c>
      <c r="P10028" s="2">
        <f>DATEDIF('Transaction Data'!$D10028,'Transaction Data'!$A10028,"y")</f>
        <v>27</v>
      </c>
      <c r="Q10028" s="2" t="str">
        <f>FLOOR('Transaction Data'!$P10028,15)&amp;"-"&amp;FLOOR('Transaction Data'!$P10028,15)+14</f>
        <v>15-29</v>
      </c>
      <c r="R10028" s="2" t="str">
        <f>IF('Transaction Data'!$L10028&lt;=10,"Less Expensive","Expensive")</f>
        <v>Expensive</v>
      </c>
      <c r="S10028" s="4">
        <f>WEEKDAY('Transaction Data'!$A10028)</f>
        <v>1</v>
      </c>
      <c r="T10028" s="2" t="str">
        <f>IF(WEEKDAY('Transaction Data'!$A10028,2)&lt;6,"Weekday","Weekend")</f>
        <v>Weekend</v>
      </c>
    </row>
    <row r="10029" ht="15.75" customHeight="1">
      <c r="A10029" s="1">
        <v>45520.0</v>
      </c>
      <c r="B10029" s="2" t="s">
        <v>3216</v>
      </c>
      <c r="C10029" s="2" t="s">
        <v>41</v>
      </c>
      <c r="D10029" s="1">
        <v>35379.0</v>
      </c>
      <c r="E10029" s="2" t="s">
        <v>63</v>
      </c>
      <c r="F10029" s="2">
        <v>455.0</v>
      </c>
      <c r="G10029" s="2" t="s">
        <v>61</v>
      </c>
      <c r="H10029" s="2" t="s">
        <v>45</v>
      </c>
      <c r="I10029" s="2" t="s">
        <v>30</v>
      </c>
      <c r="J10029" s="2" t="str">
        <f t="array" ref="J10029">XLOOKUP('Transaction Data'!$G10029,Product_Code,Biscuit_Brand)</f>
        <v>Choco Delight</v>
      </c>
      <c r="K10029" s="2">
        <f t="array" ref="K10029">XLOOKUP('Transaction Data'!$G10029,Product_Code,Cost)</f>
        <v>3</v>
      </c>
      <c r="L10029" s="2">
        <f t="array" ref="L10029">XLOOKUP('Transaction Data'!$G10029,Product_Code,Unit_Price)</f>
        <v>5</v>
      </c>
      <c r="M10029" s="3">
        <f>'Transaction Data'!$F10029*'Transaction Data'!$K10029</f>
        <v>1365</v>
      </c>
      <c r="N10029" s="3">
        <f>'Transaction Data'!$F10029*'Transaction Data'!$L10029</f>
        <v>2275</v>
      </c>
      <c r="O10029" s="3">
        <f>'Transaction Data'!$N10029-'Transaction Data'!$M10029</f>
        <v>910</v>
      </c>
      <c r="P10029" s="2">
        <f>DATEDIF('Transaction Data'!$D10029,'Transaction Data'!$A10029,"y")</f>
        <v>27</v>
      </c>
      <c r="Q10029" s="2" t="str">
        <f>FLOOR('Transaction Data'!$P10029,15)&amp;"-"&amp;FLOOR('Transaction Data'!$P10029,15)+14</f>
        <v>15-29</v>
      </c>
      <c r="R10029" s="2" t="str">
        <f>IF('Transaction Data'!$L10029&lt;=10,"Less Expensive","Expensive")</f>
        <v>Less Expensive</v>
      </c>
      <c r="S10029" s="4">
        <f>WEEKDAY('Transaction Data'!$A10029)</f>
        <v>6</v>
      </c>
      <c r="T10029" s="2" t="str">
        <f>IF(WEEKDAY('Transaction Data'!$A10029,2)&lt;6,"Weekday","Weekend")</f>
        <v>Weekday</v>
      </c>
    </row>
    <row r="10030" ht="15.75" customHeight="1">
      <c r="A10030" s="1">
        <v>45509.0</v>
      </c>
      <c r="B10030" s="2" t="s">
        <v>5296</v>
      </c>
      <c r="C10030" s="2" t="s">
        <v>69</v>
      </c>
      <c r="D10030" s="1">
        <v>28324.0</v>
      </c>
      <c r="E10030" s="2" t="s">
        <v>27</v>
      </c>
      <c r="F10030" s="2">
        <v>138.0</v>
      </c>
      <c r="G10030" s="2" t="s">
        <v>33</v>
      </c>
      <c r="H10030" s="2" t="s">
        <v>24</v>
      </c>
      <c r="I10030" s="2" t="s">
        <v>35</v>
      </c>
      <c r="J10030" s="2" t="str">
        <f t="array" ref="J10030">XLOOKUP('Transaction Data'!$G10030,Product_Code,Biscuit_Brand)</f>
        <v>Caramel Biscuits</v>
      </c>
      <c r="K10030" s="2">
        <f t="array" ref="K10030">XLOOKUP('Transaction Data'!$G10030,Product_Code,Cost)</f>
        <v>18</v>
      </c>
      <c r="L10030" s="2">
        <f t="array" ref="L10030">XLOOKUP('Transaction Data'!$G10030,Product_Code,Unit_Price)</f>
        <v>22</v>
      </c>
      <c r="M10030" s="3">
        <f>'Transaction Data'!$F10030*'Transaction Data'!$K10030</f>
        <v>2484</v>
      </c>
      <c r="N10030" s="3">
        <f>'Transaction Data'!$F10030*'Transaction Data'!$L10030</f>
        <v>3036</v>
      </c>
      <c r="O10030" s="3">
        <f>'Transaction Data'!$N10030-'Transaction Data'!$M10030</f>
        <v>552</v>
      </c>
      <c r="P10030" s="2">
        <f>DATEDIF('Transaction Data'!$D10030,'Transaction Data'!$A10030,"y")</f>
        <v>47</v>
      </c>
      <c r="Q10030" s="2" t="str">
        <f>FLOOR('Transaction Data'!$P10030,15)&amp;"-"&amp;FLOOR('Transaction Data'!$P10030,15)+14</f>
        <v>45-59</v>
      </c>
      <c r="R10030" s="2" t="str">
        <f>IF('Transaction Data'!$L10030&lt;=10,"Less Expensive","Expensive")</f>
        <v>Expensive</v>
      </c>
      <c r="S10030" s="4">
        <f>WEEKDAY('Transaction Data'!$A10030)</f>
        <v>2</v>
      </c>
      <c r="T10030" s="2" t="str">
        <f>IF(WEEKDAY('Transaction Data'!$A10030,2)&lt;6,"Weekday","Weekend")</f>
        <v>Weekday</v>
      </c>
    </row>
    <row r="10031" ht="15.75" customHeight="1">
      <c r="A10031" s="1">
        <v>45507.0</v>
      </c>
      <c r="B10031" s="2" t="s">
        <v>2612</v>
      </c>
      <c r="C10031" s="2" t="s">
        <v>69</v>
      </c>
      <c r="D10031" s="1">
        <v>18991.0</v>
      </c>
      <c r="E10031" s="2" t="s">
        <v>37</v>
      </c>
      <c r="F10031" s="2">
        <v>114.0</v>
      </c>
      <c r="G10031" s="2" t="s">
        <v>38</v>
      </c>
      <c r="H10031" s="2" t="s">
        <v>42</v>
      </c>
      <c r="I10031" s="2" t="s">
        <v>35</v>
      </c>
      <c r="J10031" s="2" t="str">
        <f t="array" ref="J10031">XLOOKUP('Transaction Data'!$G10031,Product_Code,Biscuit_Brand)</f>
        <v>Ginger Snaps</v>
      </c>
      <c r="K10031" s="2">
        <f t="array" ref="K10031">XLOOKUP('Transaction Data'!$G10031,Product_Code,Cost)</f>
        <v>14</v>
      </c>
      <c r="L10031" s="2">
        <f t="array" ref="L10031">XLOOKUP('Transaction Data'!$G10031,Product_Code,Unit_Price)</f>
        <v>28</v>
      </c>
      <c r="M10031" s="3">
        <f>'Transaction Data'!$F10031*'Transaction Data'!$K10031</f>
        <v>1596</v>
      </c>
      <c r="N10031" s="3">
        <f>'Transaction Data'!$F10031*'Transaction Data'!$L10031</f>
        <v>3192</v>
      </c>
      <c r="O10031" s="3">
        <f>'Transaction Data'!$N10031-'Transaction Data'!$M10031</f>
        <v>1596</v>
      </c>
      <c r="P10031" s="2">
        <f>DATEDIF('Transaction Data'!$D10031,'Transaction Data'!$A10031,"y")</f>
        <v>72</v>
      </c>
      <c r="Q10031" s="2" t="str">
        <f>FLOOR('Transaction Data'!$P10031,15)&amp;"-"&amp;FLOOR('Transaction Data'!$P10031,15)+14</f>
        <v>60-74</v>
      </c>
      <c r="R10031" s="2" t="str">
        <f>IF('Transaction Data'!$L10031&lt;=10,"Less Expensive","Expensive")</f>
        <v>Expensive</v>
      </c>
      <c r="S10031" s="4">
        <f>WEEKDAY('Transaction Data'!$A10031)</f>
        <v>7</v>
      </c>
      <c r="T10031" s="2" t="str">
        <f>IF(WEEKDAY('Transaction Data'!$A10031,2)&lt;6,"Weekday","Weekend")</f>
        <v>Weekend</v>
      </c>
    </row>
    <row r="10032" ht="15.75" customHeight="1">
      <c r="A10032" s="1">
        <v>45518.0</v>
      </c>
      <c r="B10032" s="2" t="s">
        <v>7626</v>
      </c>
      <c r="C10032" s="2" t="s">
        <v>65</v>
      </c>
      <c r="D10032" s="1">
        <v>34345.0</v>
      </c>
      <c r="E10032" s="2" t="s">
        <v>27</v>
      </c>
      <c r="F10032" s="2">
        <v>260.0</v>
      </c>
      <c r="G10032" s="2" t="s">
        <v>61</v>
      </c>
      <c r="H10032" s="2" t="s">
        <v>29</v>
      </c>
      <c r="I10032" s="2" t="s">
        <v>25</v>
      </c>
      <c r="J10032" s="2" t="str">
        <f t="array" ref="J10032">XLOOKUP('Transaction Data'!$G10032,Product_Code,Biscuit_Brand)</f>
        <v>Choco Delight</v>
      </c>
      <c r="K10032" s="2">
        <f t="array" ref="K10032">XLOOKUP('Transaction Data'!$G10032,Product_Code,Cost)</f>
        <v>3</v>
      </c>
      <c r="L10032" s="2">
        <f t="array" ref="L10032">XLOOKUP('Transaction Data'!$G10032,Product_Code,Unit_Price)</f>
        <v>5</v>
      </c>
      <c r="M10032" s="3">
        <f>'Transaction Data'!$F10032*'Transaction Data'!$K10032</f>
        <v>780</v>
      </c>
      <c r="N10032" s="3">
        <f>'Transaction Data'!$F10032*'Transaction Data'!$L10032</f>
        <v>1300</v>
      </c>
      <c r="O10032" s="3">
        <f>'Transaction Data'!$N10032-'Transaction Data'!$M10032</f>
        <v>520</v>
      </c>
      <c r="P10032" s="2">
        <f>DATEDIF('Transaction Data'!$D10032,'Transaction Data'!$A10032,"y")</f>
        <v>30</v>
      </c>
      <c r="Q10032" s="2" t="str">
        <f>FLOOR('Transaction Data'!$P10032,15)&amp;"-"&amp;FLOOR('Transaction Data'!$P10032,15)+14</f>
        <v>30-44</v>
      </c>
      <c r="R10032" s="2" t="str">
        <f>IF('Transaction Data'!$L10032&lt;=10,"Less Expensive","Expensive")</f>
        <v>Less Expensive</v>
      </c>
      <c r="S10032" s="4">
        <f>WEEKDAY('Transaction Data'!$A10032)</f>
        <v>4</v>
      </c>
      <c r="T10032" s="2" t="str">
        <f>IF(WEEKDAY('Transaction Data'!$A10032,2)&lt;6,"Weekday","Weekend")</f>
        <v>Weekday</v>
      </c>
    </row>
    <row r="10033" ht="15.75" customHeight="1">
      <c r="A10033" s="1">
        <v>45521.0</v>
      </c>
      <c r="B10033" s="2" t="s">
        <v>8118</v>
      </c>
      <c r="C10033" s="2" t="s">
        <v>54</v>
      </c>
      <c r="D10033" s="1">
        <v>30337.0</v>
      </c>
      <c r="E10033" s="2" t="s">
        <v>22</v>
      </c>
      <c r="F10033" s="2">
        <v>391.0</v>
      </c>
      <c r="G10033" s="2" t="s">
        <v>61</v>
      </c>
      <c r="H10033" s="2" t="s">
        <v>34</v>
      </c>
      <c r="I10033" s="2" t="s">
        <v>25</v>
      </c>
      <c r="J10033" s="2" t="str">
        <f t="array" ref="J10033">XLOOKUP('Transaction Data'!$G10033,Product_Code,Biscuit_Brand)</f>
        <v>Choco Delight</v>
      </c>
      <c r="K10033" s="2">
        <f t="array" ref="K10033">XLOOKUP('Transaction Data'!$G10033,Product_Code,Cost)</f>
        <v>3</v>
      </c>
      <c r="L10033" s="2">
        <f t="array" ref="L10033">XLOOKUP('Transaction Data'!$G10033,Product_Code,Unit_Price)</f>
        <v>5</v>
      </c>
      <c r="M10033" s="3">
        <f>'Transaction Data'!$F10033*'Transaction Data'!$K10033</f>
        <v>1173</v>
      </c>
      <c r="N10033" s="3">
        <f>'Transaction Data'!$F10033*'Transaction Data'!$L10033</f>
        <v>1955</v>
      </c>
      <c r="O10033" s="3">
        <f>'Transaction Data'!$N10033-'Transaction Data'!$M10033</f>
        <v>782</v>
      </c>
      <c r="P10033" s="2">
        <f>DATEDIF('Transaction Data'!$D10033,'Transaction Data'!$A10033,"y")</f>
        <v>41</v>
      </c>
      <c r="Q10033" s="2" t="str">
        <f>FLOOR('Transaction Data'!$P10033,15)&amp;"-"&amp;FLOOR('Transaction Data'!$P10033,15)+14</f>
        <v>30-44</v>
      </c>
      <c r="R10033" s="2" t="str">
        <f>IF('Transaction Data'!$L10033&lt;=10,"Less Expensive","Expensive")</f>
        <v>Less Expensive</v>
      </c>
      <c r="S10033" s="4">
        <f>WEEKDAY('Transaction Data'!$A10033)</f>
        <v>7</v>
      </c>
      <c r="T10033" s="2" t="str">
        <f>IF(WEEKDAY('Transaction Data'!$A10033,2)&lt;6,"Weekday","Weekend")</f>
        <v>Weekend</v>
      </c>
    </row>
    <row r="10034" ht="15.75" customHeight="1">
      <c r="A10034" s="1">
        <v>45533.0</v>
      </c>
      <c r="B10034" s="2" t="s">
        <v>278</v>
      </c>
      <c r="C10034" s="2" t="s">
        <v>54</v>
      </c>
      <c r="D10034" s="1">
        <v>34868.0</v>
      </c>
      <c r="E10034" s="2" t="s">
        <v>27</v>
      </c>
      <c r="F10034" s="2">
        <v>359.0</v>
      </c>
      <c r="G10034" s="2" t="s">
        <v>33</v>
      </c>
      <c r="H10034" s="2" t="s">
        <v>42</v>
      </c>
      <c r="I10034" s="2" t="s">
        <v>30</v>
      </c>
      <c r="J10034" s="2" t="str">
        <f t="array" ref="J10034">XLOOKUP('Transaction Data'!$G10034,Product_Code,Biscuit_Brand)</f>
        <v>Caramel Biscuits</v>
      </c>
      <c r="K10034" s="2">
        <f t="array" ref="K10034">XLOOKUP('Transaction Data'!$G10034,Product_Code,Cost)</f>
        <v>18</v>
      </c>
      <c r="L10034" s="2">
        <f t="array" ref="L10034">XLOOKUP('Transaction Data'!$G10034,Product_Code,Unit_Price)</f>
        <v>22</v>
      </c>
      <c r="M10034" s="3">
        <f>'Transaction Data'!$F10034*'Transaction Data'!$K10034</f>
        <v>6462</v>
      </c>
      <c r="N10034" s="3">
        <f>'Transaction Data'!$F10034*'Transaction Data'!$L10034</f>
        <v>7898</v>
      </c>
      <c r="O10034" s="3">
        <f>'Transaction Data'!$N10034-'Transaction Data'!$M10034</f>
        <v>1436</v>
      </c>
      <c r="P10034" s="2">
        <f>DATEDIF('Transaction Data'!$D10034,'Transaction Data'!$A10034,"y")</f>
        <v>29</v>
      </c>
      <c r="Q10034" s="2" t="str">
        <f>FLOOR('Transaction Data'!$P10034,15)&amp;"-"&amp;FLOOR('Transaction Data'!$P10034,15)+14</f>
        <v>15-29</v>
      </c>
      <c r="R10034" s="2" t="str">
        <f>IF('Transaction Data'!$L10034&lt;=10,"Less Expensive","Expensive")</f>
        <v>Expensive</v>
      </c>
      <c r="S10034" s="4">
        <f>WEEKDAY('Transaction Data'!$A10034)</f>
        <v>5</v>
      </c>
      <c r="T10034" s="2" t="str">
        <f>IF(WEEKDAY('Transaction Data'!$A10034,2)&lt;6,"Weekday","Weekend")</f>
        <v>Weekday</v>
      </c>
    </row>
    <row r="10035" ht="15.75" customHeight="1">
      <c r="A10035" s="1">
        <v>45511.0</v>
      </c>
      <c r="B10035" s="2" t="s">
        <v>7126</v>
      </c>
      <c r="C10035" s="2" t="s">
        <v>51</v>
      </c>
      <c r="D10035" s="1">
        <v>25016.0</v>
      </c>
      <c r="E10035" s="2" t="s">
        <v>37</v>
      </c>
      <c r="F10035" s="2">
        <v>125.0</v>
      </c>
      <c r="G10035" s="2" t="s">
        <v>33</v>
      </c>
      <c r="H10035" s="2" t="s">
        <v>34</v>
      </c>
      <c r="I10035" s="2" t="s">
        <v>25</v>
      </c>
      <c r="J10035" s="2" t="str">
        <f t="array" ref="J10035">XLOOKUP('Transaction Data'!$G10035,Product_Code,Biscuit_Brand)</f>
        <v>Caramel Biscuits</v>
      </c>
      <c r="K10035" s="2">
        <f t="array" ref="K10035">XLOOKUP('Transaction Data'!$G10035,Product_Code,Cost)</f>
        <v>18</v>
      </c>
      <c r="L10035" s="2">
        <f t="array" ref="L10035">XLOOKUP('Transaction Data'!$G10035,Product_Code,Unit_Price)</f>
        <v>22</v>
      </c>
      <c r="M10035" s="3">
        <f>'Transaction Data'!$F10035*'Transaction Data'!$K10035</f>
        <v>2250</v>
      </c>
      <c r="N10035" s="3">
        <f>'Transaction Data'!$F10035*'Transaction Data'!$L10035</f>
        <v>2750</v>
      </c>
      <c r="O10035" s="3">
        <f>'Transaction Data'!$N10035-'Transaction Data'!$M10035</f>
        <v>500</v>
      </c>
      <c r="P10035" s="2">
        <f>DATEDIF('Transaction Data'!$D10035,'Transaction Data'!$A10035,"y")</f>
        <v>56</v>
      </c>
      <c r="Q10035" s="2" t="str">
        <f>FLOOR('Transaction Data'!$P10035,15)&amp;"-"&amp;FLOOR('Transaction Data'!$P10035,15)+14</f>
        <v>45-59</v>
      </c>
      <c r="R10035" s="2" t="str">
        <f>IF('Transaction Data'!$L10035&lt;=10,"Less Expensive","Expensive")</f>
        <v>Expensive</v>
      </c>
      <c r="S10035" s="4">
        <f>WEEKDAY('Transaction Data'!$A10035)</f>
        <v>4</v>
      </c>
      <c r="T10035" s="2" t="str">
        <f>IF(WEEKDAY('Transaction Data'!$A10035,2)&lt;6,"Weekday","Weekend")</f>
        <v>Weekday</v>
      </c>
    </row>
    <row r="10036" ht="15.75" customHeight="1">
      <c r="A10036" s="1">
        <v>45505.0</v>
      </c>
      <c r="B10036" s="2" t="s">
        <v>1971</v>
      </c>
      <c r="C10036" s="2" t="s">
        <v>47</v>
      </c>
      <c r="D10036" s="1">
        <v>25747.0</v>
      </c>
      <c r="E10036" s="2" t="s">
        <v>27</v>
      </c>
      <c r="F10036" s="2">
        <v>267.0</v>
      </c>
      <c r="G10036" s="2" t="s">
        <v>44</v>
      </c>
      <c r="H10036" s="2" t="s">
        <v>24</v>
      </c>
      <c r="I10036" s="2" t="s">
        <v>25</v>
      </c>
      <c r="J10036" s="2" t="str">
        <f t="array" ref="J10036">XLOOKUP('Transaction Data'!$G10036,Product_Code,Biscuit_Brand)</f>
        <v>Butter Crunch</v>
      </c>
      <c r="K10036" s="2">
        <f t="array" ref="K10036">XLOOKUP('Transaction Data'!$G10036,Product_Code,Cost)</f>
        <v>10</v>
      </c>
      <c r="L10036" s="2">
        <f t="array" ref="L10036">XLOOKUP('Transaction Data'!$G10036,Product_Code,Unit_Price)</f>
        <v>11</v>
      </c>
      <c r="M10036" s="3">
        <f>'Transaction Data'!$F10036*'Transaction Data'!$K10036</f>
        <v>2670</v>
      </c>
      <c r="N10036" s="3">
        <f>'Transaction Data'!$F10036*'Transaction Data'!$L10036</f>
        <v>2937</v>
      </c>
      <c r="O10036" s="3">
        <f>'Transaction Data'!$N10036-'Transaction Data'!$M10036</f>
        <v>267</v>
      </c>
      <c r="P10036" s="2">
        <f>DATEDIF('Transaction Data'!$D10036,'Transaction Data'!$A10036,"y")</f>
        <v>54</v>
      </c>
      <c r="Q10036" s="2" t="str">
        <f>FLOOR('Transaction Data'!$P10036,15)&amp;"-"&amp;FLOOR('Transaction Data'!$P10036,15)+14</f>
        <v>45-59</v>
      </c>
      <c r="R10036" s="2" t="str">
        <f>IF('Transaction Data'!$L10036&lt;=10,"Less Expensive","Expensive")</f>
        <v>Expensive</v>
      </c>
      <c r="S10036" s="4">
        <f>WEEKDAY('Transaction Data'!$A10036)</f>
        <v>5</v>
      </c>
      <c r="T10036" s="2" t="str">
        <f>IF(WEEKDAY('Transaction Data'!$A10036,2)&lt;6,"Weekday","Weekend")</f>
        <v>Weekday</v>
      </c>
    </row>
    <row r="10037" ht="15.75" customHeight="1">
      <c r="A10037" s="1">
        <v>45512.0</v>
      </c>
      <c r="B10037" s="2" t="s">
        <v>2362</v>
      </c>
      <c r="C10037" s="2" t="s">
        <v>78</v>
      </c>
      <c r="D10037" s="1">
        <v>16891.0</v>
      </c>
      <c r="E10037" s="2" t="s">
        <v>22</v>
      </c>
      <c r="F10037" s="2">
        <v>29.0</v>
      </c>
      <c r="G10037" s="2" t="s">
        <v>61</v>
      </c>
      <c r="H10037" s="2" t="s">
        <v>39</v>
      </c>
      <c r="I10037" s="2" t="s">
        <v>35</v>
      </c>
      <c r="J10037" s="2" t="str">
        <f t="array" ref="J10037">XLOOKUP('Transaction Data'!$G10037,Product_Code,Biscuit_Brand)</f>
        <v>Choco Delight</v>
      </c>
      <c r="K10037" s="2">
        <f t="array" ref="K10037">XLOOKUP('Transaction Data'!$G10037,Product_Code,Cost)</f>
        <v>3</v>
      </c>
      <c r="L10037" s="2">
        <f t="array" ref="L10037">XLOOKUP('Transaction Data'!$G10037,Product_Code,Unit_Price)</f>
        <v>5</v>
      </c>
      <c r="M10037" s="3">
        <f>'Transaction Data'!$F10037*'Transaction Data'!$K10037</f>
        <v>87</v>
      </c>
      <c r="N10037" s="3">
        <f>'Transaction Data'!$F10037*'Transaction Data'!$L10037</f>
        <v>145</v>
      </c>
      <c r="O10037" s="3">
        <f>'Transaction Data'!$N10037-'Transaction Data'!$M10037</f>
        <v>58</v>
      </c>
      <c r="P10037" s="2">
        <f>DATEDIF('Transaction Data'!$D10037,'Transaction Data'!$A10037,"y")</f>
        <v>78</v>
      </c>
      <c r="Q10037" s="2" t="str">
        <f>FLOOR('Transaction Data'!$P10037,15)&amp;"-"&amp;FLOOR('Transaction Data'!$P10037,15)+14</f>
        <v>75-89</v>
      </c>
      <c r="R10037" s="2" t="str">
        <f>IF('Transaction Data'!$L10037&lt;=10,"Less Expensive","Expensive")</f>
        <v>Less Expensive</v>
      </c>
      <c r="S10037" s="4">
        <f>WEEKDAY('Transaction Data'!$A10037)</f>
        <v>5</v>
      </c>
      <c r="T10037" s="2" t="str">
        <f>IF(WEEKDAY('Transaction Data'!$A10037,2)&lt;6,"Weekday","Weekend")</f>
        <v>Weekday</v>
      </c>
    </row>
    <row r="10038" ht="15.75" customHeight="1">
      <c r="A10038" s="1">
        <v>45508.0</v>
      </c>
      <c r="B10038" s="2" t="s">
        <v>8715</v>
      </c>
      <c r="C10038" s="2" t="s">
        <v>69</v>
      </c>
      <c r="D10038" s="1">
        <v>33257.0</v>
      </c>
      <c r="E10038" s="2" t="s">
        <v>37</v>
      </c>
      <c r="F10038" s="2">
        <v>220.0</v>
      </c>
      <c r="G10038" s="2" t="s">
        <v>57</v>
      </c>
      <c r="H10038" s="2" t="s">
        <v>34</v>
      </c>
      <c r="I10038" s="2" t="s">
        <v>25</v>
      </c>
      <c r="J10038" s="2" t="str">
        <f t="array" ref="J10038">XLOOKUP('Transaction Data'!$G10038,Product_Code,Biscuit_Brand)</f>
        <v>Oatmeal Cookies</v>
      </c>
      <c r="K10038" s="2">
        <f t="array" ref="K10038">XLOOKUP('Transaction Data'!$G10038,Product_Code,Cost)</f>
        <v>19</v>
      </c>
      <c r="L10038" s="2">
        <f t="array" ref="L10038">XLOOKUP('Transaction Data'!$G10038,Product_Code,Unit_Price)</f>
        <v>23</v>
      </c>
      <c r="M10038" s="3">
        <f>'Transaction Data'!$F10038*'Transaction Data'!$K10038</f>
        <v>4180</v>
      </c>
      <c r="N10038" s="3">
        <f>'Transaction Data'!$F10038*'Transaction Data'!$L10038</f>
        <v>5060</v>
      </c>
      <c r="O10038" s="3">
        <f>'Transaction Data'!$N10038-'Transaction Data'!$M10038</f>
        <v>880</v>
      </c>
      <c r="P10038" s="2">
        <f>DATEDIF('Transaction Data'!$D10038,'Transaction Data'!$A10038,"y")</f>
        <v>33</v>
      </c>
      <c r="Q10038" s="2" t="str">
        <f>FLOOR('Transaction Data'!$P10038,15)&amp;"-"&amp;FLOOR('Transaction Data'!$P10038,15)+14</f>
        <v>30-44</v>
      </c>
      <c r="R10038" s="2" t="str">
        <f>IF('Transaction Data'!$L10038&lt;=10,"Less Expensive","Expensive")</f>
        <v>Expensive</v>
      </c>
      <c r="S10038" s="4">
        <f>WEEKDAY('Transaction Data'!$A10038)</f>
        <v>1</v>
      </c>
      <c r="T10038" s="2" t="str">
        <f>IF(WEEKDAY('Transaction Data'!$A10038,2)&lt;6,"Weekday","Weekend")</f>
        <v>Weekend</v>
      </c>
    </row>
    <row r="10039" ht="15.75" customHeight="1">
      <c r="A10039" s="1">
        <v>45513.0</v>
      </c>
      <c r="B10039" s="2" t="s">
        <v>7656</v>
      </c>
      <c r="C10039" s="2" t="s">
        <v>65</v>
      </c>
      <c r="D10039" s="1">
        <v>18828.0</v>
      </c>
      <c r="E10039" s="2" t="s">
        <v>63</v>
      </c>
      <c r="F10039" s="2">
        <v>435.0</v>
      </c>
      <c r="G10039" s="2" t="s">
        <v>60</v>
      </c>
      <c r="H10039" s="2" t="s">
        <v>34</v>
      </c>
      <c r="I10039" s="2" t="s">
        <v>30</v>
      </c>
      <c r="J10039" s="2" t="str">
        <f t="array" ref="J10039">XLOOKUP('Transaction Data'!$G10039,Product_Code,Biscuit_Brand)</f>
        <v>Peanut Butter Bites</v>
      </c>
      <c r="K10039" s="2">
        <f t="array" ref="K10039">XLOOKUP('Transaction Data'!$G10039,Product_Code,Cost)</f>
        <v>5</v>
      </c>
      <c r="L10039" s="2">
        <f t="array" ref="L10039">XLOOKUP('Transaction Data'!$G10039,Product_Code,Unit_Price)</f>
        <v>7</v>
      </c>
      <c r="M10039" s="3">
        <f>'Transaction Data'!$F10039*'Transaction Data'!$K10039</f>
        <v>2175</v>
      </c>
      <c r="N10039" s="3">
        <f>'Transaction Data'!$F10039*'Transaction Data'!$L10039</f>
        <v>3045</v>
      </c>
      <c r="O10039" s="3">
        <f>'Transaction Data'!$N10039-'Transaction Data'!$M10039</f>
        <v>870</v>
      </c>
      <c r="P10039" s="2">
        <f>DATEDIF('Transaction Data'!$D10039,'Transaction Data'!$A10039,"y")</f>
        <v>73</v>
      </c>
      <c r="Q10039" s="2" t="str">
        <f>FLOOR('Transaction Data'!$P10039,15)&amp;"-"&amp;FLOOR('Transaction Data'!$P10039,15)+14</f>
        <v>60-74</v>
      </c>
      <c r="R10039" s="2" t="str">
        <f>IF('Transaction Data'!$L10039&lt;=10,"Less Expensive","Expensive")</f>
        <v>Less Expensive</v>
      </c>
      <c r="S10039" s="4">
        <f>WEEKDAY('Transaction Data'!$A10039)</f>
        <v>6</v>
      </c>
      <c r="T10039" s="2" t="str">
        <f>IF(WEEKDAY('Transaction Data'!$A10039,2)&lt;6,"Weekday","Weekend")</f>
        <v>Weekday</v>
      </c>
    </row>
    <row r="10040" ht="15.75" customHeight="1">
      <c r="A10040" s="1">
        <v>45521.0</v>
      </c>
      <c r="B10040" s="2" t="s">
        <v>7512</v>
      </c>
      <c r="C10040" s="2" t="s">
        <v>51</v>
      </c>
      <c r="D10040" s="1">
        <v>18165.0</v>
      </c>
      <c r="E10040" s="2" t="s">
        <v>63</v>
      </c>
      <c r="F10040" s="2">
        <v>110.0</v>
      </c>
      <c r="G10040" s="2" t="s">
        <v>60</v>
      </c>
      <c r="H10040" s="2" t="s">
        <v>29</v>
      </c>
      <c r="I10040" s="2" t="s">
        <v>25</v>
      </c>
      <c r="J10040" s="2" t="str">
        <f t="array" ref="J10040">XLOOKUP('Transaction Data'!$G10040,Product_Code,Biscuit_Brand)</f>
        <v>Peanut Butter Bites</v>
      </c>
      <c r="K10040" s="2">
        <f t="array" ref="K10040">XLOOKUP('Transaction Data'!$G10040,Product_Code,Cost)</f>
        <v>5</v>
      </c>
      <c r="L10040" s="2">
        <f t="array" ref="L10040">XLOOKUP('Transaction Data'!$G10040,Product_Code,Unit_Price)</f>
        <v>7</v>
      </c>
      <c r="M10040" s="3">
        <f>'Transaction Data'!$F10040*'Transaction Data'!$K10040</f>
        <v>550</v>
      </c>
      <c r="N10040" s="3">
        <f>'Transaction Data'!$F10040*'Transaction Data'!$L10040</f>
        <v>770</v>
      </c>
      <c r="O10040" s="3">
        <f>'Transaction Data'!$N10040-'Transaction Data'!$M10040</f>
        <v>220</v>
      </c>
      <c r="P10040" s="2">
        <f>DATEDIF('Transaction Data'!$D10040,'Transaction Data'!$A10040,"y")</f>
        <v>74</v>
      </c>
      <c r="Q10040" s="2" t="str">
        <f>FLOOR('Transaction Data'!$P10040,15)&amp;"-"&amp;FLOOR('Transaction Data'!$P10040,15)+14</f>
        <v>60-74</v>
      </c>
      <c r="R10040" s="2" t="str">
        <f>IF('Transaction Data'!$L10040&lt;=10,"Less Expensive","Expensive")</f>
        <v>Less Expensive</v>
      </c>
      <c r="S10040" s="4">
        <f>WEEKDAY('Transaction Data'!$A10040)</f>
        <v>7</v>
      </c>
      <c r="T10040" s="2" t="str">
        <f>IF(WEEKDAY('Transaction Data'!$A10040,2)&lt;6,"Weekday","Weekend")</f>
        <v>Weekend</v>
      </c>
    </row>
    <row r="10041" ht="15.75" customHeight="1">
      <c r="A10041" s="1">
        <v>45519.0</v>
      </c>
      <c r="B10041" s="2" t="s">
        <v>8151</v>
      </c>
      <c r="C10041" s="2" t="s">
        <v>32</v>
      </c>
      <c r="D10041" s="1">
        <v>35627.0</v>
      </c>
      <c r="E10041" s="2" t="s">
        <v>22</v>
      </c>
      <c r="F10041" s="2">
        <v>397.0</v>
      </c>
      <c r="G10041" s="2" t="s">
        <v>28</v>
      </c>
      <c r="H10041" s="2" t="s">
        <v>42</v>
      </c>
      <c r="I10041" s="2" t="s">
        <v>35</v>
      </c>
      <c r="J10041" s="2" t="str">
        <f t="array" ref="J10041">XLOOKUP('Transaction Data'!$G10041,Product_Code,Biscuit_Brand)</f>
        <v>Shortbread</v>
      </c>
      <c r="K10041" s="2">
        <f t="array" ref="K10041">XLOOKUP('Transaction Data'!$G10041,Product_Code,Cost)</f>
        <v>10</v>
      </c>
      <c r="L10041" s="2">
        <f t="array" ref="L10041">XLOOKUP('Transaction Data'!$G10041,Product_Code,Unit_Price)</f>
        <v>45</v>
      </c>
      <c r="M10041" s="3">
        <f>'Transaction Data'!$F10041*'Transaction Data'!$K10041</f>
        <v>3970</v>
      </c>
      <c r="N10041" s="3">
        <f>'Transaction Data'!$F10041*'Transaction Data'!$L10041</f>
        <v>17865</v>
      </c>
      <c r="O10041" s="3">
        <f>'Transaction Data'!$N10041-'Transaction Data'!$M10041</f>
        <v>13895</v>
      </c>
      <c r="P10041" s="2">
        <f>DATEDIF('Transaction Data'!$D10041,'Transaction Data'!$A10041,"y")</f>
        <v>27</v>
      </c>
      <c r="Q10041" s="2" t="str">
        <f>FLOOR('Transaction Data'!$P10041,15)&amp;"-"&amp;FLOOR('Transaction Data'!$P10041,15)+14</f>
        <v>15-29</v>
      </c>
      <c r="R10041" s="2" t="str">
        <f>IF('Transaction Data'!$L10041&lt;=10,"Less Expensive","Expensive")</f>
        <v>Expensive</v>
      </c>
      <c r="S10041" s="4">
        <f>WEEKDAY('Transaction Data'!$A10041)</f>
        <v>5</v>
      </c>
      <c r="T10041" s="2" t="str">
        <f>IF(WEEKDAY('Transaction Data'!$A10041,2)&lt;6,"Weekday","Weekend")</f>
        <v>Weekday</v>
      </c>
    </row>
    <row r="10042" ht="15.75" customHeight="1">
      <c r="A10042" s="1">
        <v>45518.0</v>
      </c>
      <c r="B10042" s="2" t="s">
        <v>8922</v>
      </c>
      <c r="C10042" s="2" t="s">
        <v>47</v>
      </c>
      <c r="D10042" s="1">
        <v>27699.0</v>
      </c>
      <c r="E10042" s="2" t="s">
        <v>63</v>
      </c>
      <c r="F10042" s="2">
        <v>103.0</v>
      </c>
      <c r="G10042" s="2" t="s">
        <v>28</v>
      </c>
      <c r="H10042" s="2" t="s">
        <v>45</v>
      </c>
      <c r="I10042" s="2" t="s">
        <v>30</v>
      </c>
      <c r="J10042" s="2" t="str">
        <f t="array" ref="J10042">XLOOKUP('Transaction Data'!$G10042,Product_Code,Biscuit_Brand)</f>
        <v>Shortbread</v>
      </c>
      <c r="K10042" s="2">
        <f t="array" ref="K10042">XLOOKUP('Transaction Data'!$G10042,Product_Code,Cost)</f>
        <v>10</v>
      </c>
      <c r="L10042" s="2">
        <f t="array" ref="L10042">XLOOKUP('Transaction Data'!$G10042,Product_Code,Unit_Price)</f>
        <v>45</v>
      </c>
      <c r="M10042" s="3">
        <f>'Transaction Data'!$F10042*'Transaction Data'!$K10042</f>
        <v>1030</v>
      </c>
      <c r="N10042" s="3">
        <f>'Transaction Data'!$F10042*'Transaction Data'!$L10042</f>
        <v>4635</v>
      </c>
      <c r="O10042" s="3">
        <f>'Transaction Data'!$N10042-'Transaction Data'!$M10042</f>
        <v>3605</v>
      </c>
      <c r="P10042" s="2">
        <f>DATEDIF('Transaction Data'!$D10042,'Transaction Data'!$A10042,"y")</f>
        <v>48</v>
      </c>
      <c r="Q10042" s="2" t="str">
        <f>FLOOR('Transaction Data'!$P10042,15)&amp;"-"&amp;FLOOR('Transaction Data'!$P10042,15)+14</f>
        <v>45-59</v>
      </c>
      <c r="R10042" s="2" t="str">
        <f>IF('Transaction Data'!$L10042&lt;=10,"Less Expensive","Expensive")</f>
        <v>Expensive</v>
      </c>
      <c r="S10042" s="4">
        <f>WEEKDAY('Transaction Data'!$A10042)</f>
        <v>4</v>
      </c>
      <c r="T10042" s="2" t="str">
        <f>IF(WEEKDAY('Transaction Data'!$A10042,2)&lt;6,"Weekday","Weekend")</f>
        <v>Weekday</v>
      </c>
    </row>
    <row r="10043" ht="15.75" customHeight="1">
      <c r="A10043" s="1">
        <v>45531.0</v>
      </c>
      <c r="B10043" s="2" t="s">
        <v>2636</v>
      </c>
      <c r="C10043" s="2" t="s">
        <v>72</v>
      </c>
      <c r="D10043" s="1">
        <v>35666.0</v>
      </c>
      <c r="E10043" s="2" t="s">
        <v>37</v>
      </c>
      <c r="F10043" s="2">
        <v>484.0</v>
      </c>
      <c r="G10043" s="2" t="s">
        <v>33</v>
      </c>
      <c r="H10043" s="2" t="s">
        <v>42</v>
      </c>
      <c r="I10043" s="2" t="s">
        <v>30</v>
      </c>
      <c r="J10043" s="2" t="str">
        <f t="array" ref="J10043">XLOOKUP('Transaction Data'!$G10043,Product_Code,Biscuit_Brand)</f>
        <v>Caramel Biscuits</v>
      </c>
      <c r="K10043" s="2">
        <f t="array" ref="K10043">XLOOKUP('Transaction Data'!$G10043,Product_Code,Cost)</f>
        <v>18</v>
      </c>
      <c r="L10043" s="2">
        <f t="array" ref="L10043">XLOOKUP('Transaction Data'!$G10043,Product_Code,Unit_Price)</f>
        <v>22</v>
      </c>
      <c r="M10043" s="3">
        <f>'Transaction Data'!$F10043*'Transaction Data'!$K10043</f>
        <v>8712</v>
      </c>
      <c r="N10043" s="3">
        <f>'Transaction Data'!$F10043*'Transaction Data'!$L10043</f>
        <v>10648</v>
      </c>
      <c r="O10043" s="3">
        <f>'Transaction Data'!$N10043-'Transaction Data'!$M10043</f>
        <v>1936</v>
      </c>
      <c r="P10043" s="2">
        <f>DATEDIF('Transaction Data'!$D10043,'Transaction Data'!$A10043,"y")</f>
        <v>27</v>
      </c>
      <c r="Q10043" s="2" t="str">
        <f>FLOOR('Transaction Data'!$P10043,15)&amp;"-"&amp;FLOOR('Transaction Data'!$P10043,15)+14</f>
        <v>15-29</v>
      </c>
      <c r="R10043" s="2" t="str">
        <f>IF('Transaction Data'!$L10043&lt;=10,"Less Expensive","Expensive")</f>
        <v>Expensive</v>
      </c>
      <c r="S10043" s="4">
        <f>WEEKDAY('Transaction Data'!$A10043)</f>
        <v>3</v>
      </c>
      <c r="T10043" s="2" t="str">
        <f>IF(WEEKDAY('Transaction Data'!$A10043,2)&lt;6,"Weekday","Weekend")</f>
        <v>Weekday</v>
      </c>
    </row>
    <row r="10044" ht="15.75" customHeight="1">
      <c r="A10044" s="1">
        <v>45510.0</v>
      </c>
      <c r="B10044" s="2" t="s">
        <v>3803</v>
      </c>
      <c r="C10044" s="2" t="s">
        <v>41</v>
      </c>
      <c r="D10044" s="1">
        <v>37455.0</v>
      </c>
      <c r="E10044" s="2" t="s">
        <v>27</v>
      </c>
      <c r="F10044" s="2">
        <v>420.0</v>
      </c>
      <c r="G10044" s="2" t="s">
        <v>48</v>
      </c>
      <c r="H10044" s="2" t="s">
        <v>52</v>
      </c>
      <c r="I10044" s="2" t="s">
        <v>35</v>
      </c>
      <c r="J10044" s="2" t="str">
        <f t="array" ref="J10044">XLOOKUP('Transaction Data'!$G10044,Product_Code,Biscuit_Brand)</f>
        <v>Lemon Crisps</v>
      </c>
      <c r="K10044" s="2">
        <f t="array" ref="K10044">XLOOKUP('Transaction Data'!$G10044,Product_Code,Cost)</f>
        <v>7</v>
      </c>
      <c r="L10044" s="2">
        <f t="array" ref="L10044">XLOOKUP('Transaction Data'!$G10044,Product_Code,Unit_Price)</f>
        <v>9</v>
      </c>
      <c r="M10044" s="3">
        <f>'Transaction Data'!$F10044*'Transaction Data'!$K10044</f>
        <v>2940</v>
      </c>
      <c r="N10044" s="3">
        <f>'Transaction Data'!$F10044*'Transaction Data'!$L10044</f>
        <v>3780</v>
      </c>
      <c r="O10044" s="3">
        <f>'Transaction Data'!$N10044-'Transaction Data'!$M10044</f>
        <v>840</v>
      </c>
      <c r="P10044" s="2">
        <f>DATEDIF('Transaction Data'!$D10044,'Transaction Data'!$A10044,"y")</f>
        <v>22</v>
      </c>
      <c r="Q10044" s="2" t="str">
        <f>FLOOR('Transaction Data'!$P10044,15)&amp;"-"&amp;FLOOR('Transaction Data'!$P10044,15)+14</f>
        <v>15-29</v>
      </c>
      <c r="R10044" s="2" t="str">
        <f>IF('Transaction Data'!$L10044&lt;=10,"Less Expensive","Expensive")</f>
        <v>Less Expensive</v>
      </c>
      <c r="S10044" s="4">
        <f>WEEKDAY('Transaction Data'!$A10044)</f>
        <v>3</v>
      </c>
      <c r="T10044" s="2" t="str">
        <f>IF(WEEKDAY('Transaction Data'!$A10044,2)&lt;6,"Weekday","Weekend")</f>
        <v>Weekday</v>
      </c>
    </row>
    <row r="10045" ht="15.75" customHeight="1">
      <c r="A10045" s="1">
        <v>45517.0</v>
      </c>
      <c r="B10045" s="2" t="s">
        <v>3506</v>
      </c>
      <c r="C10045" s="2" t="s">
        <v>47</v>
      </c>
      <c r="D10045" s="1">
        <v>31050.0</v>
      </c>
      <c r="E10045" s="2" t="s">
        <v>27</v>
      </c>
      <c r="F10045" s="2">
        <v>106.0</v>
      </c>
      <c r="G10045" s="2" t="s">
        <v>38</v>
      </c>
      <c r="H10045" s="2" t="s">
        <v>52</v>
      </c>
      <c r="I10045" s="2" t="s">
        <v>35</v>
      </c>
      <c r="J10045" s="2" t="str">
        <f t="array" ref="J10045">XLOOKUP('Transaction Data'!$G10045,Product_Code,Biscuit_Brand)</f>
        <v>Ginger Snaps</v>
      </c>
      <c r="K10045" s="2">
        <f t="array" ref="K10045">XLOOKUP('Transaction Data'!$G10045,Product_Code,Cost)</f>
        <v>14</v>
      </c>
      <c r="L10045" s="2">
        <f t="array" ref="L10045">XLOOKUP('Transaction Data'!$G10045,Product_Code,Unit_Price)</f>
        <v>28</v>
      </c>
      <c r="M10045" s="3">
        <f>'Transaction Data'!$F10045*'Transaction Data'!$K10045</f>
        <v>1484</v>
      </c>
      <c r="N10045" s="3">
        <f>'Transaction Data'!$F10045*'Transaction Data'!$L10045</f>
        <v>2968</v>
      </c>
      <c r="O10045" s="3">
        <f>'Transaction Data'!$N10045-'Transaction Data'!$M10045</f>
        <v>1484</v>
      </c>
      <c r="P10045" s="2">
        <f>DATEDIF('Transaction Data'!$D10045,'Transaction Data'!$A10045,"y")</f>
        <v>39</v>
      </c>
      <c r="Q10045" s="2" t="str">
        <f>FLOOR('Transaction Data'!$P10045,15)&amp;"-"&amp;FLOOR('Transaction Data'!$P10045,15)+14</f>
        <v>30-44</v>
      </c>
      <c r="R10045" s="2" t="str">
        <f>IF('Transaction Data'!$L10045&lt;=10,"Less Expensive","Expensive")</f>
        <v>Expensive</v>
      </c>
      <c r="S10045" s="4">
        <f>WEEKDAY('Transaction Data'!$A10045)</f>
        <v>3</v>
      </c>
      <c r="T10045" s="2" t="str">
        <f>IF(WEEKDAY('Transaction Data'!$A10045,2)&lt;6,"Weekday","Weekend")</f>
        <v>Weekday</v>
      </c>
    </row>
    <row r="10046" ht="15.75" customHeight="1">
      <c r="A10046" s="1">
        <v>45523.0</v>
      </c>
      <c r="B10046" s="2" t="s">
        <v>1588</v>
      </c>
      <c r="C10046" s="2" t="s">
        <v>54</v>
      </c>
      <c r="D10046" s="1">
        <v>35574.0</v>
      </c>
      <c r="E10046" s="2" t="s">
        <v>63</v>
      </c>
      <c r="F10046" s="2">
        <v>427.0</v>
      </c>
      <c r="G10046" s="2" t="s">
        <v>61</v>
      </c>
      <c r="H10046" s="2" t="s">
        <v>24</v>
      </c>
      <c r="I10046" s="2" t="s">
        <v>25</v>
      </c>
      <c r="J10046" s="2" t="str">
        <f t="array" ref="J10046">XLOOKUP('Transaction Data'!$G10046,Product_Code,Biscuit_Brand)</f>
        <v>Choco Delight</v>
      </c>
      <c r="K10046" s="2">
        <f t="array" ref="K10046">XLOOKUP('Transaction Data'!$G10046,Product_Code,Cost)</f>
        <v>3</v>
      </c>
      <c r="L10046" s="2">
        <f t="array" ref="L10046">XLOOKUP('Transaction Data'!$G10046,Product_Code,Unit_Price)</f>
        <v>5</v>
      </c>
      <c r="M10046" s="3">
        <f>'Transaction Data'!$F10046*'Transaction Data'!$K10046</f>
        <v>1281</v>
      </c>
      <c r="N10046" s="3">
        <f>'Transaction Data'!$F10046*'Transaction Data'!$L10046</f>
        <v>2135</v>
      </c>
      <c r="O10046" s="3">
        <f>'Transaction Data'!$N10046-'Transaction Data'!$M10046</f>
        <v>854</v>
      </c>
      <c r="P10046" s="2">
        <f>DATEDIF('Transaction Data'!$D10046,'Transaction Data'!$A10046,"y")</f>
        <v>27</v>
      </c>
      <c r="Q10046" s="2" t="str">
        <f>FLOOR('Transaction Data'!$P10046,15)&amp;"-"&amp;FLOOR('Transaction Data'!$P10046,15)+14</f>
        <v>15-29</v>
      </c>
      <c r="R10046" s="2" t="str">
        <f>IF('Transaction Data'!$L10046&lt;=10,"Less Expensive","Expensive")</f>
        <v>Less Expensive</v>
      </c>
      <c r="S10046" s="4">
        <f>WEEKDAY('Transaction Data'!$A10046)</f>
        <v>2</v>
      </c>
      <c r="T10046" s="2" t="str">
        <f>IF(WEEKDAY('Transaction Data'!$A10046,2)&lt;6,"Weekday","Weekend")</f>
        <v>Weekday</v>
      </c>
    </row>
    <row r="10047" ht="15.75" customHeight="1">
      <c r="A10047" s="1">
        <v>45535.0</v>
      </c>
      <c r="B10047" s="2" t="s">
        <v>5410</v>
      </c>
      <c r="C10047" s="2" t="s">
        <v>47</v>
      </c>
      <c r="D10047" s="1">
        <v>30706.0</v>
      </c>
      <c r="E10047" s="2" t="s">
        <v>37</v>
      </c>
      <c r="F10047" s="2">
        <v>169.0</v>
      </c>
      <c r="G10047" s="2" t="s">
        <v>44</v>
      </c>
      <c r="H10047" s="2" t="s">
        <v>42</v>
      </c>
      <c r="I10047" s="2" t="s">
        <v>25</v>
      </c>
      <c r="J10047" s="2" t="str">
        <f t="array" ref="J10047">XLOOKUP('Transaction Data'!$G10047,Product_Code,Biscuit_Brand)</f>
        <v>Butter Crunch</v>
      </c>
      <c r="K10047" s="2">
        <f t="array" ref="K10047">XLOOKUP('Transaction Data'!$G10047,Product_Code,Cost)</f>
        <v>10</v>
      </c>
      <c r="L10047" s="2">
        <f t="array" ref="L10047">XLOOKUP('Transaction Data'!$G10047,Product_Code,Unit_Price)</f>
        <v>11</v>
      </c>
      <c r="M10047" s="3">
        <f>'Transaction Data'!$F10047*'Transaction Data'!$K10047</f>
        <v>1690</v>
      </c>
      <c r="N10047" s="3">
        <f>'Transaction Data'!$F10047*'Transaction Data'!$L10047</f>
        <v>1859</v>
      </c>
      <c r="O10047" s="3">
        <f>'Transaction Data'!$N10047-'Transaction Data'!$M10047</f>
        <v>169</v>
      </c>
      <c r="P10047" s="2">
        <f>DATEDIF('Transaction Data'!$D10047,'Transaction Data'!$A10047,"y")</f>
        <v>40</v>
      </c>
      <c r="Q10047" s="2" t="str">
        <f>FLOOR('Transaction Data'!$P10047,15)&amp;"-"&amp;FLOOR('Transaction Data'!$P10047,15)+14</f>
        <v>30-44</v>
      </c>
      <c r="R10047" s="2" t="str">
        <f>IF('Transaction Data'!$L10047&lt;=10,"Less Expensive","Expensive")</f>
        <v>Expensive</v>
      </c>
      <c r="S10047" s="4">
        <f>WEEKDAY('Transaction Data'!$A10047)</f>
        <v>7</v>
      </c>
      <c r="T10047" s="2" t="str">
        <f>IF(WEEKDAY('Transaction Data'!$A10047,2)&lt;6,"Weekday","Weekend")</f>
        <v>Weekend</v>
      </c>
    </row>
    <row r="10048" ht="15.75" customHeight="1">
      <c r="A10048" s="1">
        <v>45527.0</v>
      </c>
      <c r="B10048" s="2" t="s">
        <v>8928</v>
      </c>
      <c r="C10048" s="2" t="s">
        <v>32</v>
      </c>
      <c r="D10048" s="1">
        <v>26895.0</v>
      </c>
      <c r="E10048" s="2" t="s">
        <v>27</v>
      </c>
      <c r="F10048" s="2">
        <v>103.0</v>
      </c>
      <c r="G10048" s="2" t="s">
        <v>38</v>
      </c>
      <c r="H10048" s="2" t="s">
        <v>45</v>
      </c>
      <c r="I10048" s="2" t="s">
        <v>30</v>
      </c>
      <c r="J10048" s="2" t="str">
        <f t="array" ref="J10048">XLOOKUP('Transaction Data'!$G10048,Product_Code,Biscuit_Brand)</f>
        <v>Ginger Snaps</v>
      </c>
      <c r="K10048" s="2">
        <f t="array" ref="K10048">XLOOKUP('Transaction Data'!$G10048,Product_Code,Cost)</f>
        <v>14</v>
      </c>
      <c r="L10048" s="2">
        <f t="array" ref="L10048">XLOOKUP('Transaction Data'!$G10048,Product_Code,Unit_Price)</f>
        <v>28</v>
      </c>
      <c r="M10048" s="3">
        <f>'Transaction Data'!$F10048*'Transaction Data'!$K10048</f>
        <v>1442</v>
      </c>
      <c r="N10048" s="3">
        <f>'Transaction Data'!$F10048*'Transaction Data'!$L10048</f>
        <v>2884</v>
      </c>
      <c r="O10048" s="3">
        <f>'Transaction Data'!$N10048-'Transaction Data'!$M10048</f>
        <v>1442</v>
      </c>
      <c r="P10048" s="2">
        <f>DATEDIF('Transaction Data'!$D10048,'Transaction Data'!$A10048,"y")</f>
        <v>51</v>
      </c>
      <c r="Q10048" s="2" t="str">
        <f>FLOOR('Transaction Data'!$P10048,15)&amp;"-"&amp;FLOOR('Transaction Data'!$P10048,15)+14</f>
        <v>45-59</v>
      </c>
      <c r="R10048" s="2" t="str">
        <f>IF('Transaction Data'!$L10048&lt;=10,"Less Expensive","Expensive")</f>
        <v>Expensive</v>
      </c>
      <c r="S10048" s="4">
        <f>WEEKDAY('Transaction Data'!$A10048)</f>
        <v>6</v>
      </c>
      <c r="T10048" s="2" t="str">
        <f>IF(WEEKDAY('Transaction Data'!$A10048,2)&lt;6,"Weekday","Weekend")</f>
        <v>Weekday</v>
      </c>
    </row>
    <row r="10049" ht="15.75" customHeight="1">
      <c r="A10049" s="1">
        <v>45521.0</v>
      </c>
      <c r="B10049" s="2" t="s">
        <v>3445</v>
      </c>
      <c r="C10049" s="2" t="s">
        <v>54</v>
      </c>
      <c r="D10049" s="1">
        <v>16687.0</v>
      </c>
      <c r="E10049" s="2" t="s">
        <v>27</v>
      </c>
      <c r="F10049" s="2">
        <v>53.0</v>
      </c>
      <c r="G10049" s="2" t="s">
        <v>44</v>
      </c>
      <c r="H10049" s="2" t="s">
        <v>52</v>
      </c>
      <c r="I10049" s="2" t="s">
        <v>25</v>
      </c>
      <c r="J10049" s="2" t="str">
        <f t="array" ref="J10049">XLOOKUP('Transaction Data'!$G10049,Product_Code,Biscuit_Brand)</f>
        <v>Butter Crunch</v>
      </c>
      <c r="K10049" s="2">
        <f t="array" ref="K10049">XLOOKUP('Transaction Data'!$G10049,Product_Code,Cost)</f>
        <v>10</v>
      </c>
      <c r="L10049" s="2">
        <f t="array" ref="L10049">XLOOKUP('Transaction Data'!$G10049,Product_Code,Unit_Price)</f>
        <v>11</v>
      </c>
      <c r="M10049" s="3">
        <f>'Transaction Data'!$F10049*'Transaction Data'!$K10049</f>
        <v>530</v>
      </c>
      <c r="N10049" s="3">
        <f>'Transaction Data'!$F10049*'Transaction Data'!$L10049</f>
        <v>583</v>
      </c>
      <c r="O10049" s="3">
        <f>'Transaction Data'!$N10049-'Transaction Data'!$M10049</f>
        <v>53</v>
      </c>
      <c r="P10049" s="2">
        <f>DATEDIF('Transaction Data'!$D10049,'Transaction Data'!$A10049,"y")</f>
        <v>78</v>
      </c>
      <c r="Q10049" s="2" t="str">
        <f>FLOOR('Transaction Data'!$P10049,15)&amp;"-"&amp;FLOOR('Transaction Data'!$P10049,15)+14</f>
        <v>75-89</v>
      </c>
      <c r="R10049" s="2" t="str">
        <f>IF('Transaction Data'!$L10049&lt;=10,"Less Expensive","Expensive")</f>
        <v>Expensive</v>
      </c>
      <c r="S10049" s="4">
        <f>WEEKDAY('Transaction Data'!$A10049)</f>
        <v>7</v>
      </c>
      <c r="T10049" s="2" t="str">
        <f>IF(WEEKDAY('Transaction Data'!$A10049,2)&lt;6,"Weekday","Weekend")</f>
        <v>Weekend</v>
      </c>
    </row>
    <row r="10050" ht="15.75" customHeight="1">
      <c r="A10050" s="1">
        <v>45525.0</v>
      </c>
      <c r="B10050" s="2" t="s">
        <v>4812</v>
      </c>
      <c r="C10050" s="2" t="s">
        <v>65</v>
      </c>
      <c r="D10050" s="1">
        <v>22968.0</v>
      </c>
      <c r="E10050" s="2" t="s">
        <v>27</v>
      </c>
      <c r="F10050" s="2">
        <v>28.0</v>
      </c>
      <c r="G10050" s="2" t="s">
        <v>44</v>
      </c>
      <c r="H10050" s="2" t="s">
        <v>29</v>
      </c>
      <c r="I10050" s="2" t="s">
        <v>25</v>
      </c>
      <c r="J10050" s="2" t="str">
        <f t="array" ref="J10050">XLOOKUP('Transaction Data'!$G10050,Product_Code,Biscuit_Brand)</f>
        <v>Butter Crunch</v>
      </c>
      <c r="K10050" s="2">
        <f t="array" ref="K10050">XLOOKUP('Transaction Data'!$G10050,Product_Code,Cost)</f>
        <v>10</v>
      </c>
      <c r="L10050" s="2">
        <f t="array" ref="L10050">XLOOKUP('Transaction Data'!$G10050,Product_Code,Unit_Price)</f>
        <v>11</v>
      </c>
      <c r="M10050" s="3">
        <f>'Transaction Data'!$F10050*'Transaction Data'!$K10050</f>
        <v>280</v>
      </c>
      <c r="N10050" s="3">
        <f>'Transaction Data'!$F10050*'Transaction Data'!$L10050</f>
        <v>308</v>
      </c>
      <c r="O10050" s="3">
        <f>'Transaction Data'!$N10050-'Transaction Data'!$M10050</f>
        <v>28</v>
      </c>
      <c r="P10050" s="2">
        <f>DATEDIF('Transaction Data'!$D10050,'Transaction Data'!$A10050,"y")</f>
        <v>61</v>
      </c>
      <c r="Q10050" s="2" t="str">
        <f>FLOOR('Transaction Data'!$P10050,15)&amp;"-"&amp;FLOOR('Transaction Data'!$P10050,15)+14</f>
        <v>60-74</v>
      </c>
      <c r="R10050" s="2" t="str">
        <f>IF('Transaction Data'!$L10050&lt;=10,"Less Expensive","Expensive")</f>
        <v>Expensive</v>
      </c>
      <c r="S10050" s="4">
        <f>WEEKDAY('Transaction Data'!$A10050)</f>
        <v>4</v>
      </c>
      <c r="T10050" s="2" t="str">
        <f>IF(WEEKDAY('Transaction Data'!$A10050,2)&lt;6,"Weekday","Weekend")</f>
        <v>Weekday</v>
      </c>
    </row>
    <row r="10051" ht="15.75" customHeight="1">
      <c r="A10051" s="1">
        <v>45512.0</v>
      </c>
      <c r="B10051" s="2" t="s">
        <v>2449</v>
      </c>
      <c r="C10051" s="2" t="s">
        <v>69</v>
      </c>
      <c r="D10051" s="1">
        <v>37634.0</v>
      </c>
      <c r="E10051" s="2" t="s">
        <v>37</v>
      </c>
      <c r="F10051" s="2">
        <v>196.0</v>
      </c>
      <c r="G10051" s="2" t="s">
        <v>61</v>
      </c>
      <c r="H10051" s="2" t="s">
        <v>42</v>
      </c>
      <c r="I10051" s="2" t="s">
        <v>35</v>
      </c>
      <c r="J10051" s="2" t="str">
        <f t="array" ref="J10051">XLOOKUP('Transaction Data'!$G10051,Product_Code,Biscuit_Brand)</f>
        <v>Choco Delight</v>
      </c>
      <c r="K10051" s="2">
        <f t="array" ref="K10051">XLOOKUP('Transaction Data'!$G10051,Product_Code,Cost)</f>
        <v>3</v>
      </c>
      <c r="L10051" s="2">
        <f t="array" ref="L10051">XLOOKUP('Transaction Data'!$G10051,Product_Code,Unit_Price)</f>
        <v>5</v>
      </c>
      <c r="M10051" s="3">
        <f>'Transaction Data'!$F10051*'Transaction Data'!$K10051</f>
        <v>588</v>
      </c>
      <c r="N10051" s="3">
        <f>'Transaction Data'!$F10051*'Transaction Data'!$L10051</f>
        <v>980</v>
      </c>
      <c r="O10051" s="3">
        <f>'Transaction Data'!$N10051-'Transaction Data'!$M10051</f>
        <v>392</v>
      </c>
      <c r="P10051" s="2">
        <f>DATEDIF('Transaction Data'!$D10051,'Transaction Data'!$A10051,"y")</f>
        <v>21</v>
      </c>
      <c r="Q10051" s="2" t="str">
        <f>FLOOR('Transaction Data'!$P10051,15)&amp;"-"&amp;FLOOR('Transaction Data'!$P10051,15)+14</f>
        <v>15-29</v>
      </c>
      <c r="R10051" s="2" t="str">
        <f>IF('Transaction Data'!$L10051&lt;=10,"Less Expensive","Expensive")</f>
        <v>Less Expensive</v>
      </c>
      <c r="S10051" s="4">
        <f>WEEKDAY('Transaction Data'!$A10051)</f>
        <v>5</v>
      </c>
      <c r="T10051" s="2" t="str">
        <f>IF(WEEKDAY('Transaction Data'!$A10051,2)&lt;6,"Weekday","Weekend")</f>
        <v>Weekday</v>
      </c>
    </row>
    <row r="10052" ht="15.75" customHeight="1">
      <c r="A10052" s="1">
        <v>45526.0</v>
      </c>
      <c r="B10052" s="2" t="s">
        <v>1724</v>
      </c>
      <c r="C10052" s="2" t="s">
        <v>54</v>
      </c>
      <c r="D10052" s="1">
        <v>38135.0</v>
      </c>
      <c r="E10052" s="2" t="s">
        <v>22</v>
      </c>
      <c r="F10052" s="2">
        <v>126.0</v>
      </c>
      <c r="G10052" s="2" t="s">
        <v>61</v>
      </c>
      <c r="H10052" s="2" t="s">
        <v>24</v>
      </c>
      <c r="I10052" s="2" t="s">
        <v>25</v>
      </c>
      <c r="J10052" s="2" t="str">
        <f t="array" ref="J10052">XLOOKUP('Transaction Data'!$G10052,Product_Code,Biscuit_Brand)</f>
        <v>Choco Delight</v>
      </c>
      <c r="K10052" s="2">
        <f t="array" ref="K10052">XLOOKUP('Transaction Data'!$G10052,Product_Code,Cost)</f>
        <v>3</v>
      </c>
      <c r="L10052" s="2">
        <f t="array" ref="L10052">XLOOKUP('Transaction Data'!$G10052,Product_Code,Unit_Price)</f>
        <v>5</v>
      </c>
      <c r="M10052" s="3">
        <f>'Transaction Data'!$F10052*'Transaction Data'!$K10052</f>
        <v>378</v>
      </c>
      <c r="N10052" s="3">
        <f>'Transaction Data'!$F10052*'Transaction Data'!$L10052</f>
        <v>630</v>
      </c>
      <c r="O10052" s="3">
        <f>'Transaction Data'!$N10052-'Transaction Data'!$M10052</f>
        <v>252</v>
      </c>
      <c r="P10052" s="2">
        <f>DATEDIF('Transaction Data'!$D10052,'Transaction Data'!$A10052,"y")</f>
        <v>20</v>
      </c>
      <c r="Q10052" s="2" t="str">
        <f>FLOOR('Transaction Data'!$P10052,15)&amp;"-"&amp;FLOOR('Transaction Data'!$P10052,15)+14</f>
        <v>15-29</v>
      </c>
      <c r="R10052" s="2" t="str">
        <f>IF('Transaction Data'!$L10052&lt;=10,"Less Expensive","Expensive")</f>
        <v>Less Expensive</v>
      </c>
      <c r="S10052" s="4">
        <f>WEEKDAY('Transaction Data'!$A10052)</f>
        <v>5</v>
      </c>
      <c r="T10052" s="2" t="str">
        <f>IF(WEEKDAY('Transaction Data'!$A10052,2)&lt;6,"Weekday","Weekend")</f>
        <v>Weekday</v>
      </c>
    </row>
    <row r="10053" ht="15.75" customHeight="1">
      <c r="A10053" s="1">
        <v>45527.0</v>
      </c>
      <c r="B10053" s="2" t="s">
        <v>8032</v>
      </c>
      <c r="C10053" s="2" t="s">
        <v>51</v>
      </c>
      <c r="D10053" s="1">
        <v>28395.0</v>
      </c>
      <c r="E10053" s="2" t="s">
        <v>63</v>
      </c>
      <c r="F10053" s="2">
        <v>489.0</v>
      </c>
      <c r="G10053" s="2" t="s">
        <v>57</v>
      </c>
      <c r="H10053" s="2" t="s">
        <v>29</v>
      </c>
      <c r="I10053" s="2" t="s">
        <v>35</v>
      </c>
      <c r="J10053" s="2" t="str">
        <f t="array" ref="J10053">XLOOKUP('Transaction Data'!$G10053,Product_Code,Biscuit_Brand)</f>
        <v>Oatmeal Cookies</v>
      </c>
      <c r="K10053" s="2">
        <f t="array" ref="K10053">XLOOKUP('Transaction Data'!$G10053,Product_Code,Cost)</f>
        <v>19</v>
      </c>
      <c r="L10053" s="2">
        <f t="array" ref="L10053">XLOOKUP('Transaction Data'!$G10053,Product_Code,Unit_Price)</f>
        <v>23</v>
      </c>
      <c r="M10053" s="3">
        <f>'Transaction Data'!$F10053*'Transaction Data'!$K10053</f>
        <v>9291</v>
      </c>
      <c r="N10053" s="3">
        <f>'Transaction Data'!$F10053*'Transaction Data'!$L10053</f>
        <v>11247</v>
      </c>
      <c r="O10053" s="3">
        <f>'Transaction Data'!$N10053-'Transaction Data'!$M10053</f>
        <v>1956</v>
      </c>
      <c r="P10053" s="2">
        <f>DATEDIF('Transaction Data'!$D10053,'Transaction Data'!$A10053,"y")</f>
        <v>46</v>
      </c>
      <c r="Q10053" s="2" t="str">
        <f>FLOOR('Transaction Data'!$P10053,15)&amp;"-"&amp;FLOOR('Transaction Data'!$P10053,15)+14</f>
        <v>45-59</v>
      </c>
      <c r="R10053" s="2" t="str">
        <f>IF('Transaction Data'!$L10053&lt;=10,"Less Expensive","Expensive")</f>
        <v>Expensive</v>
      </c>
      <c r="S10053" s="4">
        <f>WEEKDAY('Transaction Data'!$A10053)</f>
        <v>6</v>
      </c>
      <c r="T10053" s="2" t="str">
        <f>IF(WEEKDAY('Transaction Data'!$A10053,2)&lt;6,"Weekday","Weekend")</f>
        <v>Weekday</v>
      </c>
    </row>
    <row r="10054" ht="15.75" customHeight="1">
      <c r="A10054" s="1">
        <v>45525.0</v>
      </c>
      <c r="B10054" s="2" t="s">
        <v>5768</v>
      </c>
      <c r="C10054" s="2" t="s">
        <v>69</v>
      </c>
      <c r="D10054" s="1">
        <v>19715.0</v>
      </c>
      <c r="E10054" s="2" t="s">
        <v>22</v>
      </c>
      <c r="F10054" s="2">
        <v>107.0</v>
      </c>
      <c r="G10054" s="2" t="s">
        <v>44</v>
      </c>
      <c r="H10054" s="2" t="s">
        <v>45</v>
      </c>
      <c r="I10054" s="2" t="s">
        <v>30</v>
      </c>
      <c r="J10054" s="2" t="str">
        <f t="array" ref="J10054">XLOOKUP('Transaction Data'!$G10054,Product_Code,Biscuit_Brand)</f>
        <v>Butter Crunch</v>
      </c>
      <c r="K10054" s="2">
        <f t="array" ref="K10054">XLOOKUP('Transaction Data'!$G10054,Product_Code,Cost)</f>
        <v>10</v>
      </c>
      <c r="L10054" s="2">
        <f t="array" ref="L10054">XLOOKUP('Transaction Data'!$G10054,Product_Code,Unit_Price)</f>
        <v>11</v>
      </c>
      <c r="M10054" s="3">
        <f>'Transaction Data'!$F10054*'Transaction Data'!$K10054</f>
        <v>1070</v>
      </c>
      <c r="N10054" s="3">
        <f>'Transaction Data'!$F10054*'Transaction Data'!$L10054</f>
        <v>1177</v>
      </c>
      <c r="O10054" s="3">
        <f>'Transaction Data'!$N10054-'Transaction Data'!$M10054</f>
        <v>107</v>
      </c>
      <c r="P10054" s="2">
        <f>DATEDIF('Transaction Data'!$D10054,'Transaction Data'!$A10054,"y")</f>
        <v>70</v>
      </c>
      <c r="Q10054" s="2" t="str">
        <f>FLOOR('Transaction Data'!$P10054,15)&amp;"-"&amp;FLOOR('Transaction Data'!$P10054,15)+14</f>
        <v>60-74</v>
      </c>
      <c r="R10054" s="2" t="str">
        <f>IF('Transaction Data'!$L10054&lt;=10,"Less Expensive","Expensive")</f>
        <v>Expensive</v>
      </c>
      <c r="S10054" s="4">
        <f>WEEKDAY('Transaction Data'!$A10054)</f>
        <v>4</v>
      </c>
      <c r="T10054" s="2" t="str">
        <f>IF(WEEKDAY('Transaction Data'!$A10054,2)&lt;6,"Weekday","Weekend")</f>
        <v>Weekday</v>
      </c>
    </row>
    <row r="10055" ht="15.75" customHeight="1">
      <c r="A10055" s="1">
        <v>45517.0</v>
      </c>
      <c r="B10055" s="2" t="s">
        <v>755</v>
      </c>
      <c r="C10055" s="2" t="s">
        <v>72</v>
      </c>
      <c r="D10055" s="1">
        <v>31599.0</v>
      </c>
      <c r="E10055" s="2" t="s">
        <v>27</v>
      </c>
      <c r="F10055" s="2">
        <v>262.0</v>
      </c>
      <c r="G10055" s="2" t="s">
        <v>44</v>
      </c>
      <c r="H10055" s="2" t="s">
        <v>42</v>
      </c>
      <c r="I10055" s="2" t="s">
        <v>30</v>
      </c>
      <c r="J10055" s="2" t="str">
        <f t="array" ref="J10055">XLOOKUP('Transaction Data'!$G10055,Product_Code,Biscuit_Brand)</f>
        <v>Butter Crunch</v>
      </c>
      <c r="K10055" s="2">
        <f t="array" ref="K10055">XLOOKUP('Transaction Data'!$G10055,Product_Code,Cost)</f>
        <v>10</v>
      </c>
      <c r="L10055" s="2">
        <f t="array" ref="L10055">XLOOKUP('Transaction Data'!$G10055,Product_Code,Unit_Price)</f>
        <v>11</v>
      </c>
      <c r="M10055" s="3">
        <f>'Transaction Data'!$F10055*'Transaction Data'!$K10055</f>
        <v>2620</v>
      </c>
      <c r="N10055" s="3">
        <f>'Transaction Data'!$F10055*'Transaction Data'!$L10055</f>
        <v>2882</v>
      </c>
      <c r="O10055" s="3">
        <f>'Transaction Data'!$N10055-'Transaction Data'!$M10055</f>
        <v>262</v>
      </c>
      <c r="P10055" s="2">
        <f>DATEDIF('Transaction Data'!$D10055,'Transaction Data'!$A10055,"y")</f>
        <v>38</v>
      </c>
      <c r="Q10055" s="2" t="str">
        <f>FLOOR('Transaction Data'!$P10055,15)&amp;"-"&amp;FLOOR('Transaction Data'!$P10055,15)+14</f>
        <v>30-44</v>
      </c>
      <c r="R10055" s="2" t="str">
        <f>IF('Transaction Data'!$L10055&lt;=10,"Less Expensive","Expensive")</f>
        <v>Expensive</v>
      </c>
      <c r="S10055" s="4">
        <f>WEEKDAY('Transaction Data'!$A10055)</f>
        <v>3</v>
      </c>
      <c r="T10055" s="2" t="str">
        <f>IF(WEEKDAY('Transaction Data'!$A10055,2)&lt;6,"Weekday","Weekend")</f>
        <v>Weekday</v>
      </c>
    </row>
    <row r="10056" ht="15.75" customHeight="1">
      <c r="A10056" s="1">
        <v>45507.0</v>
      </c>
      <c r="B10056" s="2" t="s">
        <v>296</v>
      </c>
      <c r="C10056" s="2" t="s">
        <v>65</v>
      </c>
      <c r="D10056" s="1">
        <v>21296.0</v>
      </c>
      <c r="E10056" s="2" t="s">
        <v>37</v>
      </c>
      <c r="F10056" s="2">
        <v>447.0</v>
      </c>
      <c r="G10056" s="2" t="s">
        <v>38</v>
      </c>
      <c r="H10056" s="2" t="s">
        <v>52</v>
      </c>
      <c r="I10056" s="2" t="s">
        <v>35</v>
      </c>
      <c r="J10056" s="2" t="str">
        <f t="array" ref="J10056">XLOOKUP('Transaction Data'!$G10056,Product_Code,Biscuit_Brand)</f>
        <v>Ginger Snaps</v>
      </c>
      <c r="K10056" s="2">
        <f t="array" ref="K10056">XLOOKUP('Transaction Data'!$G10056,Product_Code,Cost)</f>
        <v>14</v>
      </c>
      <c r="L10056" s="2">
        <f t="array" ref="L10056">XLOOKUP('Transaction Data'!$G10056,Product_Code,Unit_Price)</f>
        <v>28</v>
      </c>
      <c r="M10056" s="3">
        <f>'Transaction Data'!$F10056*'Transaction Data'!$K10056</f>
        <v>6258</v>
      </c>
      <c r="N10056" s="3">
        <f>'Transaction Data'!$F10056*'Transaction Data'!$L10056</f>
        <v>12516</v>
      </c>
      <c r="O10056" s="3">
        <f>'Transaction Data'!$N10056-'Transaction Data'!$M10056</f>
        <v>6258</v>
      </c>
      <c r="P10056" s="2">
        <f>DATEDIF('Transaction Data'!$D10056,'Transaction Data'!$A10056,"y")</f>
        <v>66</v>
      </c>
      <c r="Q10056" s="2" t="str">
        <f>FLOOR('Transaction Data'!$P10056,15)&amp;"-"&amp;FLOOR('Transaction Data'!$P10056,15)+14</f>
        <v>60-74</v>
      </c>
      <c r="R10056" s="2" t="str">
        <f>IF('Transaction Data'!$L10056&lt;=10,"Less Expensive","Expensive")</f>
        <v>Expensive</v>
      </c>
      <c r="S10056" s="4">
        <f>WEEKDAY('Transaction Data'!$A10056)</f>
        <v>7</v>
      </c>
      <c r="T10056" s="2" t="str">
        <f>IF(WEEKDAY('Transaction Data'!$A10056,2)&lt;6,"Weekday","Weekend")</f>
        <v>Weekend</v>
      </c>
    </row>
    <row r="10057" ht="15.75" customHeight="1">
      <c r="A10057" s="1">
        <v>45520.0</v>
      </c>
      <c r="B10057" s="2" t="s">
        <v>1630</v>
      </c>
      <c r="C10057" s="2" t="s">
        <v>65</v>
      </c>
      <c r="D10057" s="1">
        <v>27701.0</v>
      </c>
      <c r="E10057" s="2" t="s">
        <v>37</v>
      </c>
      <c r="F10057" s="2">
        <v>396.0</v>
      </c>
      <c r="G10057" s="2" t="s">
        <v>57</v>
      </c>
      <c r="H10057" s="2" t="s">
        <v>24</v>
      </c>
      <c r="I10057" s="2" t="s">
        <v>35</v>
      </c>
      <c r="J10057" s="2" t="str">
        <f t="array" ref="J10057">XLOOKUP('Transaction Data'!$G10057,Product_Code,Biscuit_Brand)</f>
        <v>Oatmeal Cookies</v>
      </c>
      <c r="K10057" s="2">
        <f t="array" ref="K10057">XLOOKUP('Transaction Data'!$G10057,Product_Code,Cost)</f>
        <v>19</v>
      </c>
      <c r="L10057" s="2">
        <f t="array" ref="L10057">XLOOKUP('Transaction Data'!$G10057,Product_Code,Unit_Price)</f>
        <v>23</v>
      </c>
      <c r="M10057" s="3">
        <f>'Transaction Data'!$F10057*'Transaction Data'!$K10057</f>
        <v>7524</v>
      </c>
      <c r="N10057" s="3">
        <f>'Transaction Data'!$F10057*'Transaction Data'!$L10057</f>
        <v>9108</v>
      </c>
      <c r="O10057" s="3">
        <f>'Transaction Data'!$N10057-'Transaction Data'!$M10057</f>
        <v>1584</v>
      </c>
      <c r="P10057" s="2">
        <f>DATEDIF('Transaction Data'!$D10057,'Transaction Data'!$A10057,"y")</f>
        <v>48</v>
      </c>
      <c r="Q10057" s="2" t="str">
        <f>FLOOR('Transaction Data'!$P10057,15)&amp;"-"&amp;FLOOR('Transaction Data'!$P10057,15)+14</f>
        <v>45-59</v>
      </c>
      <c r="R10057" s="2" t="str">
        <f>IF('Transaction Data'!$L10057&lt;=10,"Less Expensive","Expensive")</f>
        <v>Expensive</v>
      </c>
      <c r="S10057" s="4">
        <f>WEEKDAY('Transaction Data'!$A10057)</f>
        <v>6</v>
      </c>
      <c r="T10057" s="2" t="str">
        <f>IF(WEEKDAY('Transaction Data'!$A10057,2)&lt;6,"Weekday","Weekend")</f>
        <v>Weekday</v>
      </c>
    </row>
    <row r="10058" ht="15.75" customHeight="1">
      <c r="A10058" s="1">
        <v>45513.0</v>
      </c>
      <c r="B10058" s="2" t="s">
        <v>2714</v>
      </c>
      <c r="C10058" s="2" t="s">
        <v>21</v>
      </c>
      <c r="D10058" s="1">
        <v>18649.0</v>
      </c>
      <c r="E10058" s="2" t="s">
        <v>63</v>
      </c>
      <c r="F10058" s="2">
        <v>393.0</v>
      </c>
      <c r="G10058" s="2" t="s">
        <v>60</v>
      </c>
      <c r="H10058" s="2" t="s">
        <v>34</v>
      </c>
      <c r="I10058" s="2" t="s">
        <v>25</v>
      </c>
      <c r="J10058" s="2" t="str">
        <f t="array" ref="J10058">XLOOKUP('Transaction Data'!$G10058,Product_Code,Biscuit_Brand)</f>
        <v>Peanut Butter Bites</v>
      </c>
      <c r="K10058" s="2">
        <f t="array" ref="K10058">XLOOKUP('Transaction Data'!$G10058,Product_Code,Cost)</f>
        <v>5</v>
      </c>
      <c r="L10058" s="2">
        <f t="array" ref="L10058">XLOOKUP('Transaction Data'!$G10058,Product_Code,Unit_Price)</f>
        <v>7</v>
      </c>
      <c r="M10058" s="3">
        <f>'Transaction Data'!$F10058*'Transaction Data'!$K10058</f>
        <v>1965</v>
      </c>
      <c r="N10058" s="3">
        <f>'Transaction Data'!$F10058*'Transaction Data'!$L10058</f>
        <v>2751</v>
      </c>
      <c r="O10058" s="3">
        <f>'Transaction Data'!$N10058-'Transaction Data'!$M10058</f>
        <v>786</v>
      </c>
      <c r="P10058" s="2">
        <f>DATEDIF('Transaction Data'!$D10058,'Transaction Data'!$A10058,"y")</f>
        <v>73</v>
      </c>
      <c r="Q10058" s="2" t="str">
        <f>FLOOR('Transaction Data'!$P10058,15)&amp;"-"&amp;FLOOR('Transaction Data'!$P10058,15)+14</f>
        <v>60-74</v>
      </c>
      <c r="R10058" s="2" t="str">
        <f>IF('Transaction Data'!$L10058&lt;=10,"Less Expensive","Expensive")</f>
        <v>Less Expensive</v>
      </c>
      <c r="S10058" s="4">
        <f>WEEKDAY('Transaction Data'!$A10058)</f>
        <v>6</v>
      </c>
      <c r="T10058" s="2" t="str">
        <f>IF(WEEKDAY('Transaction Data'!$A10058,2)&lt;6,"Weekday","Weekend")</f>
        <v>Weekday</v>
      </c>
    </row>
    <row r="10059" ht="15.75" customHeight="1">
      <c r="A10059" s="1">
        <v>45528.0</v>
      </c>
      <c r="B10059" s="2" t="s">
        <v>5992</v>
      </c>
      <c r="C10059" s="2" t="s">
        <v>54</v>
      </c>
      <c r="D10059" s="1">
        <v>19734.0</v>
      </c>
      <c r="E10059" s="2" t="s">
        <v>27</v>
      </c>
      <c r="F10059" s="2">
        <v>389.0</v>
      </c>
      <c r="G10059" s="2" t="s">
        <v>44</v>
      </c>
      <c r="H10059" s="2" t="s">
        <v>49</v>
      </c>
      <c r="I10059" s="2" t="s">
        <v>25</v>
      </c>
      <c r="J10059" s="2" t="str">
        <f t="array" ref="J10059">XLOOKUP('Transaction Data'!$G10059,Product_Code,Biscuit_Brand)</f>
        <v>Butter Crunch</v>
      </c>
      <c r="K10059" s="2">
        <f t="array" ref="K10059">XLOOKUP('Transaction Data'!$G10059,Product_Code,Cost)</f>
        <v>10</v>
      </c>
      <c r="L10059" s="2">
        <f t="array" ref="L10059">XLOOKUP('Transaction Data'!$G10059,Product_Code,Unit_Price)</f>
        <v>11</v>
      </c>
      <c r="M10059" s="3">
        <f>'Transaction Data'!$F10059*'Transaction Data'!$K10059</f>
        <v>3890</v>
      </c>
      <c r="N10059" s="3">
        <f>'Transaction Data'!$F10059*'Transaction Data'!$L10059</f>
        <v>4279</v>
      </c>
      <c r="O10059" s="3">
        <f>'Transaction Data'!$N10059-'Transaction Data'!$M10059</f>
        <v>389</v>
      </c>
      <c r="P10059" s="2">
        <f>DATEDIF('Transaction Data'!$D10059,'Transaction Data'!$A10059,"y")</f>
        <v>70</v>
      </c>
      <c r="Q10059" s="2" t="str">
        <f>FLOOR('Transaction Data'!$P10059,15)&amp;"-"&amp;FLOOR('Transaction Data'!$P10059,15)+14</f>
        <v>60-74</v>
      </c>
      <c r="R10059" s="2" t="str">
        <f>IF('Transaction Data'!$L10059&lt;=10,"Less Expensive","Expensive")</f>
        <v>Expensive</v>
      </c>
      <c r="S10059" s="4">
        <f>WEEKDAY('Transaction Data'!$A10059)</f>
        <v>7</v>
      </c>
      <c r="T10059" s="2" t="str">
        <f>IF(WEEKDAY('Transaction Data'!$A10059,2)&lt;6,"Weekday","Weekend")</f>
        <v>Weekend</v>
      </c>
    </row>
    <row r="10060" ht="15.75" customHeight="1">
      <c r="A10060" s="1">
        <v>45513.0</v>
      </c>
      <c r="B10060" s="2" t="s">
        <v>5617</v>
      </c>
      <c r="C10060" s="2" t="s">
        <v>54</v>
      </c>
      <c r="D10060" s="1">
        <v>28299.0</v>
      </c>
      <c r="E10060" s="2" t="s">
        <v>37</v>
      </c>
      <c r="F10060" s="2">
        <v>193.0</v>
      </c>
      <c r="G10060" s="2" t="s">
        <v>33</v>
      </c>
      <c r="H10060" s="2" t="s">
        <v>29</v>
      </c>
      <c r="I10060" s="2" t="s">
        <v>30</v>
      </c>
      <c r="J10060" s="2" t="str">
        <f t="array" ref="J10060">XLOOKUP('Transaction Data'!$G10060,Product_Code,Biscuit_Brand)</f>
        <v>Caramel Biscuits</v>
      </c>
      <c r="K10060" s="2">
        <f t="array" ref="K10060">XLOOKUP('Transaction Data'!$G10060,Product_Code,Cost)</f>
        <v>18</v>
      </c>
      <c r="L10060" s="2">
        <f t="array" ref="L10060">XLOOKUP('Transaction Data'!$G10060,Product_Code,Unit_Price)</f>
        <v>22</v>
      </c>
      <c r="M10060" s="3">
        <f>'Transaction Data'!$F10060*'Transaction Data'!$K10060</f>
        <v>3474</v>
      </c>
      <c r="N10060" s="3">
        <f>'Transaction Data'!$F10060*'Transaction Data'!$L10060</f>
        <v>4246</v>
      </c>
      <c r="O10060" s="3">
        <f>'Transaction Data'!$N10060-'Transaction Data'!$M10060</f>
        <v>772</v>
      </c>
      <c r="P10060" s="2">
        <f>DATEDIF('Transaction Data'!$D10060,'Transaction Data'!$A10060,"y")</f>
        <v>47</v>
      </c>
      <c r="Q10060" s="2" t="str">
        <f>FLOOR('Transaction Data'!$P10060,15)&amp;"-"&amp;FLOOR('Transaction Data'!$P10060,15)+14</f>
        <v>45-59</v>
      </c>
      <c r="R10060" s="2" t="str">
        <f>IF('Transaction Data'!$L10060&lt;=10,"Less Expensive","Expensive")</f>
        <v>Expensive</v>
      </c>
      <c r="S10060" s="4">
        <f>WEEKDAY('Transaction Data'!$A10060)</f>
        <v>6</v>
      </c>
      <c r="T10060" s="2" t="str">
        <f>IF(WEEKDAY('Transaction Data'!$A10060,2)&lt;6,"Weekday","Weekend")</f>
        <v>Weekday</v>
      </c>
    </row>
    <row r="10061" ht="15.75" customHeight="1">
      <c r="A10061" s="1">
        <v>45524.0</v>
      </c>
      <c r="B10061" s="2" t="s">
        <v>7962</v>
      </c>
      <c r="C10061" s="2" t="s">
        <v>72</v>
      </c>
      <c r="D10061" s="1">
        <v>29135.0</v>
      </c>
      <c r="E10061" s="2" t="s">
        <v>63</v>
      </c>
      <c r="F10061" s="2">
        <v>118.0</v>
      </c>
      <c r="G10061" s="2" t="s">
        <v>38</v>
      </c>
      <c r="H10061" s="2" t="s">
        <v>34</v>
      </c>
      <c r="I10061" s="2" t="s">
        <v>25</v>
      </c>
      <c r="J10061" s="2" t="str">
        <f t="array" ref="J10061">XLOOKUP('Transaction Data'!$G10061,Product_Code,Biscuit_Brand)</f>
        <v>Ginger Snaps</v>
      </c>
      <c r="K10061" s="2">
        <f t="array" ref="K10061">XLOOKUP('Transaction Data'!$G10061,Product_Code,Cost)</f>
        <v>14</v>
      </c>
      <c r="L10061" s="2">
        <f t="array" ref="L10061">XLOOKUP('Transaction Data'!$G10061,Product_Code,Unit_Price)</f>
        <v>28</v>
      </c>
      <c r="M10061" s="3">
        <f>'Transaction Data'!$F10061*'Transaction Data'!$K10061</f>
        <v>1652</v>
      </c>
      <c r="N10061" s="3">
        <f>'Transaction Data'!$F10061*'Transaction Data'!$L10061</f>
        <v>3304</v>
      </c>
      <c r="O10061" s="3">
        <f>'Transaction Data'!$N10061-'Transaction Data'!$M10061</f>
        <v>1652</v>
      </c>
      <c r="P10061" s="2">
        <f>DATEDIF('Transaction Data'!$D10061,'Transaction Data'!$A10061,"y")</f>
        <v>44</v>
      </c>
      <c r="Q10061" s="2" t="str">
        <f>FLOOR('Transaction Data'!$P10061,15)&amp;"-"&amp;FLOOR('Transaction Data'!$P10061,15)+14</f>
        <v>30-44</v>
      </c>
      <c r="R10061" s="2" t="str">
        <f>IF('Transaction Data'!$L10061&lt;=10,"Less Expensive","Expensive")</f>
        <v>Expensive</v>
      </c>
      <c r="S10061" s="4">
        <f>WEEKDAY('Transaction Data'!$A10061)</f>
        <v>3</v>
      </c>
      <c r="T10061" s="2" t="str">
        <f>IF(WEEKDAY('Transaction Data'!$A10061,2)&lt;6,"Weekday","Weekend")</f>
        <v>Weekday</v>
      </c>
    </row>
    <row r="10062" ht="15.75" customHeight="1">
      <c r="A10062" s="1">
        <v>45528.0</v>
      </c>
      <c r="B10062" s="2" t="s">
        <v>7200</v>
      </c>
      <c r="C10062" s="2" t="s">
        <v>65</v>
      </c>
      <c r="D10062" s="1">
        <v>20876.0</v>
      </c>
      <c r="E10062" s="2" t="s">
        <v>22</v>
      </c>
      <c r="F10062" s="2">
        <v>443.0</v>
      </c>
      <c r="G10062" s="2" t="s">
        <v>38</v>
      </c>
      <c r="H10062" s="2" t="s">
        <v>45</v>
      </c>
      <c r="I10062" s="2" t="s">
        <v>25</v>
      </c>
      <c r="J10062" s="2" t="str">
        <f t="array" ref="J10062">XLOOKUP('Transaction Data'!$G10062,Product_Code,Biscuit_Brand)</f>
        <v>Ginger Snaps</v>
      </c>
      <c r="K10062" s="2">
        <f t="array" ref="K10062">XLOOKUP('Transaction Data'!$G10062,Product_Code,Cost)</f>
        <v>14</v>
      </c>
      <c r="L10062" s="2">
        <f t="array" ref="L10062">XLOOKUP('Transaction Data'!$G10062,Product_Code,Unit_Price)</f>
        <v>28</v>
      </c>
      <c r="M10062" s="3">
        <f>'Transaction Data'!$F10062*'Transaction Data'!$K10062</f>
        <v>6202</v>
      </c>
      <c r="N10062" s="3">
        <f>'Transaction Data'!$F10062*'Transaction Data'!$L10062</f>
        <v>12404</v>
      </c>
      <c r="O10062" s="3">
        <f>'Transaction Data'!$N10062-'Transaction Data'!$M10062</f>
        <v>6202</v>
      </c>
      <c r="P10062" s="2">
        <f>DATEDIF('Transaction Data'!$D10062,'Transaction Data'!$A10062,"y")</f>
        <v>67</v>
      </c>
      <c r="Q10062" s="2" t="str">
        <f>FLOOR('Transaction Data'!$P10062,15)&amp;"-"&amp;FLOOR('Transaction Data'!$P10062,15)+14</f>
        <v>60-74</v>
      </c>
      <c r="R10062" s="2" t="str">
        <f>IF('Transaction Data'!$L10062&lt;=10,"Less Expensive","Expensive")</f>
        <v>Expensive</v>
      </c>
      <c r="S10062" s="4">
        <f>WEEKDAY('Transaction Data'!$A10062)</f>
        <v>7</v>
      </c>
      <c r="T10062" s="2" t="str">
        <f>IF(WEEKDAY('Transaction Data'!$A10062,2)&lt;6,"Weekday","Weekend")</f>
        <v>Weekend</v>
      </c>
    </row>
    <row r="10063" ht="15.75" customHeight="1">
      <c r="A10063" s="1">
        <v>45528.0</v>
      </c>
      <c r="B10063" s="2" t="s">
        <v>895</v>
      </c>
      <c r="C10063" s="2" t="s">
        <v>32</v>
      </c>
      <c r="D10063" s="1">
        <v>26189.0</v>
      </c>
      <c r="E10063" s="2" t="s">
        <v>63</v>
      </c>
      <c r="F10063" s="2">
        <v>86.0</v>
      </c>
      <c r="G10063" s="2" t="s">
        <v>38</v>
      </c>
      <c r="H10063" s="2" t="s">
        <v>45</v>
      </c>
      <c r="I10063" s="2" t="s">
        <v>35</v>
      </c>
      <c r="J10063" s="2" t="str">
        <f t="array" ref="J10063">XLOOKUP('Transaction Data'!$G10063,Product_Code,Biscuit_Brand)</f>
        <v>Ginger Snaps</v>
      </c>
      <c r="K10063" s="2">
        <f t="array" ref="K10063">XLOOKUP('Transaction Data'!$G10063,Product_Code,Cost)</f>
        <v>14</v>
      </c>
      <c r="L10063" s="2">
        <f t="array" ref="L10063">XLOOKUP('Transaction Data'!$G10063,Product_Code,Unit_Price)</f>
        <v>28</v>
      </c>
      <c r="M10063" s="3">
        <f>'Transaction Data'!$F10063*'Transaction Data'!$K10063</f>
        <v>1204</v>
      </c>
      <c r="N10063" s="3">
        <f>'Transaction Data'!$F10063*'Transaction Data'!$L10063</f>
        <v>2408</v>
      </c>
      <c r="O10063" s="3">
        <f>'Transaction Data'!$N10063-'Transaction Data'!$M10063</f>
        <v>1204</v>
      </c>
      <c r="P10063" s="2">
        <f>DATEDIF('Transaction Data'!$D10063,'Transaction Data'!$A10063,"y")</f>
        <v>52</v>
      </c>
      <c r="Q10063" s="2" t="str">
        <f>FLOOR('Transaction Data'!$P10063,15)&amp;"-"&amp;FLOOR('Transaction Data'!$P10063,15)+14</f>
        <v>45-59</v>
      </c>
      <c r="R10063" s="2" t="str">
        <f>IF('Transaction Data'!$L10063&lt;=10,"Less Expensive","Expensive")</f>
        <v>Expensive</v>
      </c>
      <c r="S10063" s="4">
        <f>WEEKDAY('Transaction Data'!$A10063)</f>
        <v>7</v>
      </c>
      <c r="T10063" s="2" t="str">
        <f>IF(WEEKDAY('Transaction Data'!$A10063,2)&lt;6,"Weekday","Weekend")</f>
        <v>Weekend</v>
      </c>
    </row>
    <row r="10064" ht="15.75" customHeight="1">
      <c r="A10064" s="1">
        <v>45514.0</v>
      </c>
      <c r="B10064" s="2" t="s">
        <v>5655</v>
      </c>
      <c r="C10064" s="2" t="s">
        <v>72</v>
      </c>
      <c r="D10064" s="1">
        <v>32368.0</v>
      </c>
      <c r="E10064" s="2" t="s">
        <v>63</v>
      </c>
      <c r="F10064" s="2">
        <v>246.0</v>
      </c>
      <c r="G10064" s="2" t="s">
        <v>28</v>
      </c>
      <c r="H10064" s="2" t="s">
        <v>29</v>
      </c>
      <c r="I10064" s="2" t="s">
        <v>25</v>
      </c>
      <c r="J10064" s="2" t="str">
        <f t="array" ref="J10064">XLOOKUP('Transaction Data'!$G10064,Product_Code,Biscuit_Brand)</f>
        <v>Shortbread</v>
      </c>
      <c r="K10064" s="2">
        <f t="array" ref="K10064">XLOOKUP('Transaction Data'!$G10064,Product_Code,Cost)</f>
        <v>10</v>
      </c>
      <c r="L10064" s="2">
        <f t="array" ref="L10064">XLOOKUP('Transaction Data'!$G10064,Product_Code,Unit_Price)</f>
        <v>45</v>
      </c>
      <c r="M10064" s="3">
        <f>'Transaction Data'!$F10064*'Transaction Data'!$K10064</f>
        <v>2460</v>
      </c>
      <c r="N10064" s="3">
        <f>'Transaction Data'!$F10064*'Transaction Data'!$L10064</f>
        <v>11070</v>
      </c>
      <c r="O10064" s="3">
        <f>'Transaction Data'!$N10064-'Transaction Data'!$M10064</f>
        <v>8610</v>
      </c>
      <c r="P10064" s="2">
        <f>DATEDIF('Transaction Data'!$D10064,'Transaction Data'!$A10064,"y")</f>
        <v>35</v>
      </c>
      <c r="Q10064" s="2" t="str">
        <f>FLOOR('Transaction Data'!$P10064,15)&amp;"-"&amp;FLOOR('Transaction Data'!$P10064,15)+14</f>
        <v>30-44</v>
      </c>
      <c r="R10064" s="2" t="str">
        <f>IF('Transaction Data'!$L10064&lt;=10,"Less Expensive","Expensive")</f>
        <v>Expensive</v>
      </c>
      <c r="S10064" s="4">
        <f>WEEKDAY('Transaction Data'!$A10064)</f>
        <v>7</v>
      </c>
      <c r="T10064" s="2" t="str">
        <f>IF(WEEKDAY('Transaction Data'!$A10064,2)&lt;6,"Weekday","Weekend")</f>
        <v>Weekend</v>
      </c>
    </row>
    <row r="10065" ht="15.75" customHeight="1">
      <c r="A10065" s="1">
        <v>45507.0</v>
      </c>
      <c r="B10065" s="2" t="s">
        <v>8414</v>
      </c>
      <c r="C10065" s="2" t="s">
        <v>51</v>
      </c>
      <c r="D10065" s="1">
        <v>22898.0</v>
      </c>
      <c r="E10065" s="2" t="s">
        <v>63</v>
      </c>
      <c r="F10065" s="2">
        <v>237.0</v>
      </c>
      <c r="G10065" s="2" t="s">
        <v>44</v>
      </c>
      <c r="H10065" s="2" t="s">
        <v>45</v>
      </c>
      <c r="I10065" s="2" t="s">
        <v>30</v>
      </c>
      <c r="J10065" s="2" t="str">
        <f t="array" ref="J10065">XLOOKUP('Transaction Data'!$G10065,Product_Code,Biscuit_Brand)</f>
        <v>Butter Crunch</v>
      </c>
      <c r="K10065" s="2">
        <f t="array" ref="K10065">XLOOKUP('Transaction Data'!$G10065,Product_Code,Cost)</f>
        <v>10</v>
      </c>
      <c r="L10065" s="2">
        <f t="array" ref="L10065">XLOOKUP('Transaction Data'!$G10065,Product_Code,Unit_Price)</f>
        <v>11</v>
      </c>
      <c r="M10065" s="3">
        <f>'Transaction Data'!$F10065*'Transaction Data'!$K10065</f>
        <v>2370</v>
      </c>
      <c r="N10065" s="3">
        <f>'Transaction Data'!$F10065*'Transaction Data'!$L10065</f>
        <v>2607</v>
      </c>
      <c r="O10065" s="3">
        <f>'Transaction Data'!$N10065-'Transaction Data'!$M10065</f>
        <v>237</v>
      </c>
      <c r="P10065" s="2">
        <f>DATEDIF('Transaction Data'!$D10065,'Transaction Data'!$A10065,"y")</f>
        <v>61</v>
      </c>
      <c r="Q10065" s="2" t="str">
        <f>FLOOR('Transaction Data'!$P10065,15)&amp;"-"&amp;FLOOR('Transaction Data'!$P10065,15)+14</f>
        <v>60-74</v>
      </c>
      <c r="R10065" s="2" t="str">
        <f>IF('Transaction Data'!$L10065&lt;=10,"Less Expensive","Expensive")</f>
        <v>Expensive</v>
      </c>
      <c r="S10065" s="4">
        <f>WEEKDAY('Transaction Data'!$A10065)</f>
        <v>7</v>
      </c>
      <c r="T10065" s="2" t="str">
        <f>IF(WEEKDAY('Transaction Data'!$A10065,2)&lt;6,"Weekday","Weekend")</f>
        <v>Weekend</v>
      </c>
    </row>
    <row r="10066" ht="15.75" customHeight="1">
      <c r="A10066" s="1">
        <v>45517.0</v>
      </c>
      <c r="B10066" s="2" t="s">
        <v>3128</v>
      </c>
      <c r="C10066" s="2" t="s">
        <v>72</v>
      </c>
      <c r="D10066" s="1">
        <v>31077.0</v>
      </c>
      <c r="E10066" s="2" t="s">
        <v>63</v>
      </c>
      <c r="F10066" s="2">
        <v>39.0</v>
      </c>
      <c r="G10066" s="2" t="s">
        <v>57</v>
      </c>
      <c r="H10066" s="2" t="s">
        <v>52</v>
      </c>
      <c r="I10066" s="2" t="s">
        <v>25</v>
      </c>
      <c r="J10066" s="2" t="str">
        <f t="array" ref="J10066">XLOOKUP('Transaction Data'!$G10066,Product_Code,Biscuit_Brand)</f>
        <v>Oatmeal Cookies</v>
      </c>
      <c r="K10066" s="2">
        <f t="array" ref="K10066">XLOOKUP('Transaction Data'!$G10066,Product_Code,Cost)</f>
        <v>19</v>
      </c>
      <c r="L10066" s="2">
        <f t="array" ref="L10066">XLOOKUP('Transaction Data'!$G10066,Product_Code,Unit_Price)</f>
        <v>23</v>
      </c>
      <c r="M10066" s="3">
        <f>'Transaction Data'!$F10066*'Transaction Data'!$K10066</f>
        <v>741</v>
      </c>
      <c r="N10066" s="3">
        <f>'Transaction Data'!$F10066*'Transaction Data'!$L10066</f>
        <v>897</v>
      </c>
      <c r="O10066" s="3">
        <f>'Transaction Data'!$N10066-'Transaction Data'!$M10066</f>
        <v>156</v>
      </c>
      <c r="P10066" s="2">
        <f>DATEDIF('Transaction Data'!$D10066,'Transaction Data'!$A10066,"y")</f>
        <v>39</v>
      </c>
      <c r="Q10066" s="2" t="str">
        <f>FLOOR('Transaction Data'!$P10066,15)&amp;"-"&amp;FLOOR('Transaction Data'!$P10066,15)+14</f>
        <v>30-44</v>
      </c>
      <c r="R10066" s="2" t="str">
        <f>IF('Transaction Data'!$L10066&lt;=10,"Less Expensive","Expensive")</f>
        <v>Expensive</v>
      </c>
      <c r="S10066" s="4">
        <f>WEEKDAY('Transaction Data'!$A10066)</f>
        <v>3</v>
      </c>
      <c r="T10066" s="2" t="str">
        <f>IF(WEEKDAY('Transaction Data'!$A10066,2)&lt;6,"Weekday","Weekend")</f>
        <v>Weekday</v>
      </c>
    </row>
    <row r="10067" ht="15.75" customHeight="1">
      <c r="A10067" s="1">
        <v>45520.0</v>
      </c>
      <c r="B10067" s="2" t="s">
        <v>2759</v>
      </c>
      <c r="C10067" s="2" t="s">
        <v>65</v>
      </c>
      <c r="D10067" s="1">
        <v>32843.0</v>
      </c>
      <c r="E10067" s="2" t="s">
        <v>37</v>
      </c>
      <c r="F10067" s="2">
        <v>180.0</v>
      </c>
      <c r="G10067" s="2" t="s">
        <v>44</v>
      </c>
      <c r="H10067" s="2" t="s">
        <v>24</v>
      </c>
      <c r="I10067" s="2" t="s">
        <v>35</v>
      </c>
      <c r="J10067" s="2" t="str">
        <f t="array" ref="J10067">XLOOKUP('Transaction Data'!$G10067,Product_Code,Biscuit_Brand)</f>
        <v>Butter Crunch</v>
      </c>
      <c r="K10067" s="2">
        <f t="array" ref="K10067">XLOOKUP('Transaction Data'!$G10067,Product_Code,Cost)</f>
        <v>10</v>
      </c>
      <c r="L10067" s="2">
        <f t="array" ref="L10067">XLOOKUP('Transaction Data'!$G10067,Product_Code,Unit_Price)</f>
        <v>11</v>
      </c>
      <c r="M10067" s="3">
        <f>'Transaction Data'!$F10067*'Transaction Data'!$K10067</f>
        <v>1800</v>
      </c>
      <c r="N10067" s="3">
        <f>'Transaction Data'!$F10067*'Transaction Data'!$L10067</f>
        <v>1980</v>
      </c>
      <c r="O10067" s="3">
        <f>'Transaction Data'!$N10067-'Transaction Data'!$M10067</f>
        <v>180</v>
      </c>
      <c r="P10067" s="2">
        <f>DATEDIF('Transaction Data'!$D10067,'Transaction Data'!$A10067,"y")</f>
        <v>34</v>
      </c>
      <c r="Q10067" s="2" t="str">
        <f>FLOOR('Transaction Data'!$P10067,15)&amp;"-"&amp;FLOOR('Transaction Data'!$P10067,15)+14</f>
        <v>30-44</v>
      </c>
      <c r="R10067" s="2" t="str">
        <f>IF('Transaction Data'!$L10067&lt;=10,"Less Expensive","Expensive")</f>
        <v>Expensive</v>
      </c>
      <c r="S10067" s="4">
        <f>WEEKDAY('Transaction Data'!$A10067)</f>
        <v>6</v>
      </c>
      <c r="T10067" s="2" t="str">
        <f>IF(WEEKDAY('Transaction Data'!$A10067,2)&lt;6,"Weekday","Weekend")</f>
        <v>Weekday</v>
      </c>
    </row>
    <row r="10068" ht="15.75" customHeight="1">
      <c r="A10068" s="1">
        <v>45515.0</v>
      </c>
      <c r="B10068" s="2" t="s">
        <v>9041</v>
      </c>
      <c r="C10068" s="2" t="s">
        <v>69</v>
      </c>
      <c r="D10068" s="1">
        <v>19728.0</v>
      </c>
      <c r="E10068" s="2" t="s">
        <v>22</v>
      </c>
      <c r="F10068" s="2">
        <v>225.0</v>
      </c>
      <c r="G10068" s="2" t="s">
        <v>28</v>
      </c>
      <c r="H10068" s="2" t="s">
        <v>24</v>
      </c>
      <c r="I10068" s="2" t="s">
        <v>30</v>
      </c>
      <c r="J10068" s="2" t="str">
        <f t="array" ref="J10068">XLOOKUP('Transaction Data'!$G10068,Product_Code,Biscuit_Brand)</f>
        <v>Shortbread</v>
      </c>
      <c r="K10068" s="2">
        <f t="array" ref="K10068">XLOOKUP('Transaction Data'!$G10068,Product_Code,Cost)</f>
        <v>10</v>
      </c>
      <c r="L10068" s="2">
        <f t="array" ref="L10068">XLOOKUP('Transaction Data'!$G10068,Product_Code,Unit_Price)</f>
        <v>45</v>
      </c>
      <c r="M10068" s="3">
        <f>'Transaction Data'!$F10068*'Transaction Data'!$K10068</f>
        <v>2250</v>
      </c>
      <c r="N10068" s="3">
        <f>'Transaction Data'!$F10068*'Transaction Data'!$L10068</f>
        <v>10125</v>
      </c>
      <c r="O10068" s="3">
        <f>'Transaction Data'!$N10068-'Transaction Data'!$M10068</f>
        <v>7875</v>
      </c>
      <c r="P10068" s="2">
        <f>DATEDIF('Transaction Data'!$D10068,'Transaction Data'!$A10068,"y")</f>
        <v>70</v>
      </c>
      <c r="Q10068" s="2" t="str">
        <f>FLOOR('Transaction Data'!$P10068,15)&amp;"-"&amp;FLOOR('Transaction Data'!$P10068,15)+14</f>
        <v>60-74</v>
      </c>
      <c r="R10068" s="2" t="str">
        <f>IF('Transaction Data'!$L10068&lt;=10,"Less Expensive","Expensive")</f>
        <v>Expensive</v>
      </c>
      <c r="S10068" s="4">
        <f>WEEKDAY('Transaction Data'!$A10068)</f>
        <v>1</v>
      </c>
      <c r="T10068" s="2" t="str">
        <f>IF(WEEKDAY('Transaction Data'!$A10068,2)&lt;6,"Weekday","Weekend")</f>
        <v>Weekend</v>
      </c>
    </row>
    <row r="10069" ht="15.75" customHeight="1">
      <c r="A10069" s="1">
        <v>45521.0</v>
      </c>
      <c r="B10069" s="2" t="s">
        <v>8983</v>
      </c>
      <c r="C10069" s="2" t="s">
        <v>54</v>
      </c>
      <c r="D10069" s="1">
        <v>27357.0</v>
      </c>
      <c r="E10069" s="2" t="s">
        <v>22</v>
      </c>
      <c r="F10069" s="2">
        <v>439.0</v>
      </c>
      <c r="G10069" s="2" t="s">
        <v>33</v>
      </c>
      <c r="H10069" s="2" t="s">
        <v>42</v>
      </c>
      <c r="I10069" s="2" t="s">
        <v>30</v>
      </c>
      <c r="J10069" s="2" t="str">
        <f t="array" ref="J10069">XLOOKUP('Transaction Data'!$G10069,Product_Code,Biscuit_Brand)</f>
        <v>Caramel Biscuits</v>
      </c>
      <c r="K10069" s="2">
        <f t="array" ref="K10069">XLOOKUP('Transaction Data'!$G10069,Product_Code,Cost)</f>
        <v>18</v>
      </c>
      <c r="L10069" s="2">
        <f t="array" ref="L10069">XLOOKUP('Transaction Data'!$G10069,Product_Code,Unit_Price)</f>
        <v>22</v>
      </c>
      <c r="M10069" s="3">
        <f>'Transaction Data'!$F10069*'Transaction Data'!$K10069</f>
        <v>7902</v>
      </c>
      <c r="N10069" s="3">
        <f>'Transaction Data'!$F10069*'Transaction Data'!$L10069</f>
        <v>9658</v>
      </c>
      <c r="O10069" s="3">
        <f>'Transaction Data'!$N10069-'Transaction Data'!$M10069</f>
        <v>1756</v>
      </c>
      <c r="P10069" s="2">
        <f>DATEDIF('Transaction Data'!$D10069,'Transaction Data'!$A10069,"y")</f>
        <v>49</v>
      </c>
      <c r="Q10069" s="2" t="str">
        <f>FLOOR('Transaction Data'!$P10069,15)&amp;"-"&amp;FLOOR('Transaction Data'!$P10069,15)+14</f>
        <v>45-59</v>
      </c>
      <c r="R10069" s="2" t="str">
        <f>IF('Transaction Data'!$L10069&lt;=10,"Less Expensive","Expensive")</f>
        <v>Expensive</v>
      </c>
      <c r="S10069" s="4">
        <f>WEEKDAY('Transaction Data'!$A10069)</f>
        <v>7</v>
      </c>
      <c r="T10069" s="2" t="str">
        <f>IF(WEEKDAY('Transaction Data'!$A10069,2)&lt;6,"Weekday","Weekend")</f>
        <v>Weekend</v>
      </c>
    </row>
    <row r="10070" ht="15.75" customHeight="1">
      <c r="A10070" s="1">
        <v>45520.0</v>
      </c>
      <c r="B10070" s="2" t="s">
        <v>5401</v>
      </c>
      <c r="C10070" s="2" t="s">
        <v>41</v>
      </c>
      <c r="D10070" s="1">
        <v>17512.0</v>
      </c>
      <c r="E10070" s="2" t="s">
        <v>63</v>
      </c>
      <c r="F10070" s="2">
        <v>497.0</v>
      </c>
      <c r="G10070" s="2" t="s">
        <v>60</v>
      </c>
      <c r="H10070" s="2" t="s">
        <v>45</v>
      </c>
      <c r="I10070" s="2" t="s">
        <v>35</v>
      </c>
      <c r="J10070" s="2" t="str">
        <f t="array" ref="J10070">XLOOKUP('Transaction Data'!$G10070,Product_Code,Biscuit_Brand)</f>
        <v>Peanut Butter Bites</v>
      </c>
      <c r="K10070" s="2">
        <f t="array" ref="K10070">XLOOKUP('Transaction Data'!$G10070,Product_Code,Cost)</f>
        <v>5</v>
      </c>
      <c r="L10070" s="2">
        <f t="array" ref="L10070">XLOOKUP('Transaction Data'!$G10070,Product_Code,Unit_Price)</f>
        <v>7</v>
      </c>
      <c r="M10070" s="3">
        <f>'Transaction Data'!$F10070*'Transaction Data'!$K10070</f>
        <v>2485</v>
      </c>
      <c r="N10070" s="3">
        <f>'Transaction Data'!$F10070*'Transaction Data'!$L10070</f>
        <v>3479</v>
      </c>
      <c r="O10070" s="3">
        <f>'Transaction Data'!$N10070-'Transaction Data'!$M10070</f>
        <v>994</v>
      </c>
      <c r="P10070" s="2">
        <f>DATEDIF('Transaction Data'!$D10070,'Transaction Data'!$A10070,"y")</f>
        <v>76</v>
      </c>
      <c r="Q10070" s="2" t="str">
        <f>FLOOR('Transaction Data'!$P10070,15)&amp;"-"&amp;FLOOR('Transaction Data'!$P10070,15)+14</f>
        <v>75-89</v>
      </c>
      <c r="R10070" s="2" t="str">
        <f>IF('Transaction Data'!$L10070&lt;=10,"Less Expensive","Expensive")</f>
        <v>Less Expensive</v>
      </c>
      <c r="S10070" s="4">
        <f>WEEKDAY('Transaction Data'!$A10070)</f>
        <v>6</v>
      </c>
      <c r="T10070" s="2" t="str">
        <f>IF(WEEKDAY('Transaction Data'!$A10070,2)&lt;6,"Weekday","Weekend")</f>
        <v>Weekday</v>
      </c>
    </row>
    <row r="10071" ht="15.75" customHeight="1">
      <c r="A10071" s="1">
        <v>45528.0</v>
      </c>
      <c r="B10071" s="2" t="s">
        <v>8447</v>
      </c>
      <c r="C10071" s="2" t="s">
        <v>69</v>
      </c>
      <c r="D10071" s="1">
        <v>23631.0</v>
      </c>
      <c r="E10071" s="2" t="s">
        <v>27</v>
      </c>
      <c r="F10071" s="2">
        <v>10.0</v>
      </c>
      <c r="G10071" s="2" t="s">
        <v>38</v>
      </c>
      <c r="H10071" s="2" t="s">
        <v>29</v>
      </c>
      <c r="I10071" s="2" t="s">
        <v>35</v>
      </c>
      <c r="J10071" s="2" t="str">
        <f t="array" ref="J10071">XLOOKUP('Transaction Data'!$G10071,Product_Code,Biscuit_Brand)</f>
        <v>Ginger Snaps</v>
      </c>
      <c r="K10071" s="2">
        <f t="array" ref="K10071">XLOOKUP('Transaction Data'!$G10071,Product_Code,Cost)</f>
        <v>14</v>
      </c>
      <c r="L10071" s="2">
        <f t="array" ref="L10071">XLOOKUP('Transaction Data'!$G10071,Product_Code,Unit_Price)</f>
        <v>28</v>
      </c>
      <c r="M10071" s="3">
        <f>'Transaction Data'!$F10071*'Transaction Data'!$K10071</f>
        <v>140</v>
      </c>
      <c r="N10071" s="3">
        <f>'Transaction Data'!$F10071*'Transaction Data'!$L10071</f>
        <v>280</v>
      </c>
      <c r="O10071" s="3">
        <f>'Transaction Data'!$N10071-'Transaction Data'!$M10071</f>
        <v>140</v>
      </c>
      <c r="P10071" s="2">
        <f>DATEDIF('Transaction Data'!$D10071,'Transaction Data'!$A10071,"y")</f>
        <v>59</v>
      </c>
      <c r="Q10071" s="2" t="str">
        <f>FLOOR('Transaction Data'!$P10071,15)&amp;"-"&amp;FLOOR('Transaction Data'!$P10071,15)+14</f>
        <v>45-59</v>
      </c>
      <c r="R10071" s="2" t="str">
        <f>IF('Transaction Data'!$L10071&lt;=10,"Less Expensive","Expensive")</f>
        <v>Expensive</v>
      </c>
      <c r="S10071" s="4">
        <f>WEEKDAY('Transaction Data'!$A10071)</f>
        <v>7</v>
      </c>
      <c r="T10071" s="2" t="str">
        <f>IF(WEEKDAY('Transaction Data'!$A10071,2)&lt;6,"Weekday","Weekend")</f>
        <v>Weekend</v>
      </c>
    </row>
    <row r="10072" ht="15.75" customHeight="1">
      <c r="A10072" s="1">
        <v>45524.0</v>
      </c>
      <c r="B10072" s="2" t="s">
        <v>2474</v>
      </c>
      <c r="C10072" s="2" t="s">
        <v>65</v>
      </c>
      <c r="D10072" s="1">
        <v>16900.0</v>
      </c>
      <c r="E10072" s="2" t="s">
        <v>37</v>
      </c>
      <c r="F10072" s="2">
        <v>211.0</v>
      </c>
      <c r="G10072" s="2" t="s">
        <v>60</v>
      </c>
      <c r="H10072" s="2" t="s">
        <v>29</v>
      </c>
      <c r="I10072" s="2" t="s">
        <v>25</v>
      </c>
      <c r="J10072" s="2" t="str">
        <f t="array" ref="J10072">XLOOKUP('Transaction Data'!$G10072,Product_Code,Biscuit_Brand)</f>
        <v>Peanut Butter Bites</v>
      </c>
      <c r="K10072" s="2">
        <f t="array" ref="K10072">XLOOKUP('Transaction Data'!$G10072,Product_Code,Cost)</f>
        <v>5</v>
      </c>
      <c r="L10072" s="2">
        <f t="array" ref="L10072">XLOOKUP('Transaction Data'!$G10072,Product_Code,Unit_Price)</f>
        <v>7</v>
      </c>
      <c r="M10072" s="3">
        <f>'Transaction Data'!$F10072*'Transaction Data'!$K10072</f>
        <v>1055</v>
      </c>
      <c r="N10072" s="3">
        <f>'Transaction Data'!$F10072*'Transaction Data'!$L10072</f>
        <v>1477</v>
      </c>
      <c r="O10072" s="3">
        <f>'Transaction Data'!$N10072-'Transaction Data'!$M10072</f>
        <v>422</v>
      </c>
      <c r="P10072" s="2">
        <f>DATEDIF('Transaction Data'!$D10072,'Transaction Data'!$A10072,"y")</f>
        <v>78</v>
      </c>
      <c r="Q10072" s="2" t="str">
        <f>FLOOR('Transaction Data'!$P10072,15)&amp;"-"&amp;FLOOR('Transaction Data'!$P10072,15)+14</f>
        <v>75-89</v>
      </c>
      <c r="R10072" s="2" t="str">
        <f>IF('Transaction Data'!$L10072&lt;=10,"Less Expensive","Expensive")</f>
        <v>Less Expensive</v>
      </c>
      <c r="S10072" s="4">
        <f>WEEKDAY('Transaction Data'!$A10072)</f>
        <v>3</v>
      </c>
      <c r="T10072" s="2" t="str">
        <f>IF(WEEKDAY('Transaction Data'!$A10072,2)&lt;6,"Weekday","Weekend")</f>
        <v>Weekday</v>
      </c>
    </row>
    <row r="10073" ht="15.75" customHeight="1">
      <c r="A10073" s="1">
        <v>45521.0</v>
      </c>
      <c r="B10073" s="2" t="s">
        <v>7109</v>
      </c>
      <c r="C10073" s="2" t="s">
        <v>51</v>
      </c>
      <c r="D10073" s="1">
        <v>38265.0</v>
      </c>
      <c r="E10073" s="2" t="s">
        <v>22</v>
      </c>
      <c r="F10073" s="2">
        <v>16.0</v>
      </c>
      <c r="G10073" s="2" t="s">
        <v>60</v>
      </c>
      <c r="H10073" s="2" t="s">
        <v>42</v>
      </c>
      <c r="I10073" s="2" t="s">
        <v>25</v>
      </c>
      <c r="J10073" s="2" t="str">
        <f t="array" ref="J10073">XLOOKUP('Transaction Data'!$G10073,Product_Code,Biscuit_Brand)</f>
        <v>Peanut Butter Bites</v>
      </c>
      <c r="K10073" s="2">
        <f t="array" ref="K10073">XLOOKUP('Transaction Data'!$G10073,Product_Code,Cost)</f>
        <v>5</v>
      </c>
      <c r="L10073" s="2">
        <f t="array" ref="L10073">XLOOKUP('Transaction Data'!$G10073,Product_Code,Unit_Price)</f>
        <v>7</v>
      </c>
      <c r="M10073" s="3">
        <f>'Transaction Data'!$F10073*'Transaction Data'!$K10073</f>
        <v>80</v>
      </c>
      <c r="N10073" s="3">
        <f>'Transaction Data'!$F10073*'Transaction Data'!$L10073</f>
        <v>112</v>
      </c>
      <c r="O10073" s="3">
        <f>'Transaction Data'!$N10073-'Transaction Data'!$M10073</f>
        <v>32</v>
      </c>
      <c r="P10073" s="2">
        <f>DATEDIF('Transaction Data'!$D10073,'Transaction Data'!$A10073,"y")</f>
        <v>19</v>
      </c>
      <c r="Q10073" s="2" t="str">
        <f>FLOOR('Transaction Data'!$P10073,15)&amp;"-"&amp;FLOOR('Transaction Data'!$P10073,15)+14</f>
        <v>15-29</v>
      </c>
      <c r="R10073" s="2" t="str">
        <f>IF('Transaction Data'!$L10073&lt;=10,"Less Expensive","Expensive")</f>
        <v>Less Expensive</v>
      </c>
      <c r="S10073" s="4">
        <f>WEEKDAY('Transaction Data'!$A10073)</f>
        <v>7</v>
      </c>
      <c r="T10073" s="2" t="str">
        <f>IF(WEEKDAY('Transaction Data'!$A10073,2)&lt;6,"Weekday","Weekend")</f>
        <v>Weekend</v>
      </c>
    </row>
    <row r="10074" ht="15.75" customHeight="1">
      <c r="A10074" s="1">
        <v>45524.0</v>
      </c>
      <c r="B10074" s="2" t="s">
        <v>40</v>
      </c>
      <c r="C10074" s="2" t="s">
        <v>41</v>
      </c>
      <c r="D10074" s="1">
        <v>21976.0</v>
      </c>
      <c r="E10074" s="2" t="s">
        <v>27</v>
      </c>
      <c r="F10074" s="2">
        <v>170.0</v>
      </c>
      <c r="G10074" s="2" t="s">
        <v>61</v>
      </c>
      <c r="H10074" s="2" t="s">
        <v>49</v>
      </c>
      <c r="I10074" s="2" t="s">
        <v>30</v>
      </c>
      <c r="J10074" s="2" t="str">
        <f t="array" ref="J10074">XLOOKUP('Transaction Data'!$G10074,Product_Code,Biscuit_Brand)</f>
        <v>Choco Delight</v>
      </c>
      <c r="K10074" s="2">
        <f t="array" ref="K10074">XLOOKUP('Transaction Data'!$G10074,Product_Code,Cost)</f>
        <v>3</v>
      </c>
      <c r="L10074" s="2">
        <f t="array" ref="L10074">XLOOKUP('Transaction Data'!$G10074,Product_Code,Unit_Price)</f>
        <v>5</v>
      </c>
      <c r="M10074" s="3">
        <f>'Transaction Data'!$F10074*'Transaction Data'!$K10074</f>
        <v>510</v>
      </c>
      <c r="N10074" s="3">
        <f>'Transaction Data'!$F10074*'Transaction Data'!$L10074</f>
        <v>850</v>
      </c>
      <c r="O10074" s="3">
        <f>'Transaction Data'!$N10074-'Transaction Data'!$M10074</f>
        <v>340</v>
      </c>
      <c r="P10074" s="2">
        <f>DATEDIF('Transaction Data'!$D10074,'Transaction Data'!$A10074,"y")</f>
        <v>64</v>
      </c>
      <c r="Q10074" s="2" t="str">
        <f>FLOOR('Transaction Data'!$P10074,15)&amp;"-"&amp;FLOOR('Transaction Data'!$P10074,15)+14</f>
        <v>60-74</v>
      </c>
      <c r="R10074" s="2" t="str">
        <f>IF('Transaction Data'!$L10074&lt;=10,"Less Expensive","Expensive")</f>
        <v>Less Expensive</v>
      </c>
      <c r="S10074" s="4">
        <f>WEEKDAY('Transaction Data'!$A10074)</f>
        <v>3</v>
      </c>
      <c r="T10074" s="2" t="str">
        <f>IF(WEEKDAY('Transaction Data'!$A10074,2)&lt;6,"Weekday","Weekend")</f>
        <v>Weekday</v>
      </c>
    </row>
    <row r="10075" ht="15.75" customHeight="1">
      <c r="A10075" s="1">
        <v>45520.0</v>
      </c>
      <c r="B10075" s="2" t="s">
        <v>2514</v>
      </c>
      <c r="C10075" s="2" t="s">
        <v>21</v>
      </c>
      <c r="D10075" s="1">
        <v>23303.0</v>
      </c>
      <c r="E10075" s="2" t="s">
        <v>27</v>
      </c>
      <c r="F10075" s="2">
        <v>179.0</v>
      </c>
      <c r="G10075" s="2" t="s">
        <v>48</v>
      </c>
      <c r="H10075" s="2" t="s">
        <v>29</v>
      </c>
      <c r="I10075" s="2" t="s">
        <v>25</v>
      </c>
      <c r="J10075" s="2" t="str">
        <f t="array" ref="J10075">XLOOKUP('Transaction Data'!$G10075,Product_Code,Biscuit_Brand)</f>
        <v>Lemon Crisps</v>
      </c>
      <c r="K10075" s="2">
        <f t="array" ref="K10075">XLOOKUP('Transaction Data'!$G10075,Product_Code,Cost)</f>
        <v>7</v>
      </c>
      <c r="L10075" s="2">
        <f t="array" ref="L10075">XLOOKUP('Transaction Data'!$G10075,Product_Code,Unit_Price)</f>
        <v>9</v>
      </c>
      <c r="M10075" s="3">
        <f>'Transaction Data'!$F10075*'Transaction Data'!$K10075</f>
        <v>1253</v>
      </c>
      <c r="N10075" s="3">
        <f>'Transaction Data'!$F10075*'Transaction Data'!$L10075</f>
        <v>1611</v>
      </c>
      <c r="O10075" s="3">
        <f>'Transaction Data'!$N10075-'Transaction Data'!$M10075</f>
        <v>358</v>
      </c>
      <c r="P10075" s="2">
        <f>DATEDIF('Transaction Data'!$D10075,'Transaction Data'!$A10075,"y")</f>
        <v>60</v>
      </c>
      <c r="Q10075" s="2" t="str">
        <f>FLOOR('Transaction Data'!$P10075,15)&amp;"-"&amp;FLOOR('Transaction Data'!$P10075,15)+14</f>
        <v>60-74</v>
      </c>
      <c r="R10075" s="2" t="str">
        <f>IF('Transaction Data'!$L10075&lt;=10,"Less Expensive","Expensive")</f>
        <v>Less Expensive</v>
      </c>
      <c r="S10075" s="4">
        <f>WEEKDAY('Transaction Data'!$A10075)</f>
        <v>6</v>
      </c>
      <c r="T10075" s="2" t="str">
        <f>IF(WEEKDAY('Transaction Data'!$A10075,2)&lt;6,"Weekday","Weekend")</f>
        <v>Weekday</v>
      </c>
    </row>
    <row r="10076" ht="15.75" customHeight="1">
      <c r="A10076" s="1">
        <v>45516.0</v>
      </c>
      <c r="B10076" s="2" t="s">
        <v>8684</v>
      </c>
      <c r="C10076" s="2" t="s">
        <v>21</v>
      </c>
      <c r="D10076" s="1">
        <v>26973.0</v>
      </c>
      <c r="E10076" s="2" t="s">
        <v>37</v>
      </c>
      <c r="F10076" s="2">
        <v>350.0</v>
      </c>
      <c r="G10076" s="2" t="s">
        <v>44</v>
      </c>
      <c r="H10076" s="2" t="s">
        <v>42</v>
      </c>
      <c r="I10076" s="2" t="s">
        <v>25</v>
      </c>
      <c r="J10076" s="2" t="str">
        <f t="array" ref="J10076">XLOOKUP('Transaction Data'!$G10076,Product_Code,Biscuit_Brand)</f>
        <v>Butter Crunch</v>
      </c>
      <c r="K10076" s="2">
        <f t="array" ref="K10076">XLOOKUP('Transaction Data'!$G10076,Product_Code,Cost)</f>
        <v>10</v>
      </c>
      <c r="L10076" s="2">
        <f t="array" ref="L10076">XLOOKUP('Transaction Data'!$G10076,Product_Code,Unit_Price)</f>
        <v>11</v>
      </c>
      <c r="M10076" s="3">
        <f>'Transaction Data'!$F10076*'Transaction Data'!$K10076</f>
        <v>3500</v>
      </c>
      <c r="N10076" s="3">
        <f>'Transaction Data'!$F10076*'Transaction Data'!$L10076</f>
        <v>3850</v>
      </c>
      <c r="O10076" s="3">
        <f>'Transaction Data'!$N10076-'Transaction Data'!$M10076</f>
        <v>350</v>
      </c>
      <c r="P10076" s="2">
        <f>DATEDIF('Transaction Data'!$D10076,'Transaction Data'!$A10076,"y")</f>
        <v>50</v>
      </c>
      <c r="Q10076" s="2" t="str">
        <f>FLOOR('Transaction Data'!$P10076,15)&amp;"-"&amp;FLOOR('Transaction Data'!$P10076,15)+14</f>
        <v>45-59</v>
      </c>
      <c r="R10076" s="2" t="str">
        <f>IF('Transaction Data'!$L10076&lt;=10,"Less Expensive","Expensive")</f>
        <v>Expensive</v>
      </c>
      <c r="S10076" s="4">
        <f>WEEKDAY('Transaction Data'!$A10076)</f>
        <v>2</v>
      </c>
      <c r="T10076" s="2" t="str">
        <f>IF(WEEKDAY('Transaction Data'!$A10076,2)&lt;6,"Weekday","Weekend")</f>
        <v>Weekday</v>
      </c>
    </row>
    <row r="10077" ht="15.75" customHeight="1">
      <c r="A10077" s="1">
        <v>45518.0</v>
      </c>
      <c r="B10077" s="2" t="s">
        <v>2477</v>
      </c>
      <c r="C10077" s="2" t="s">
        <v>72</v>
      </c>
      <c r="D10077" s="1">
        <v>29994.0</v>
      </c>
      <c r="E10077" s="2" t="s">
        <v>37</v>
      </c>
      <c r="F10077" s="2">
        <v>33.0</v>
      </c>
      <c r="G10077" s="2" t="s">
        <v>61</v>
      </c>
      <c r="H10077" s="2" t="s">
        <v>42</v>
      </c>
      <c r="I10077" s="2" t="s">
        <v>35</v>
      </c>
      <c r="J10077" s="2" t="str">
        <f t="array" ref="J10077">XLOOKUP('Transaction Data'!$G10077,Product_Code,Biscuit_Brand)</f>
        <v>Choco Delight</v>
      </c>
      <c r="K10077" s="2">
        <f t="array" ref="K10077">XLOOKUP('Transaction Data'!$G10077,Product_Code,Cost)</f>
        <v>3</v>
      </c>
      <c r="L10077" s="2">
        <f t="array" ref="L10077">XLOOKUP('Transaction Data'!$G10077,Product_Code,Unit_Price)</f>
        <v>5</v>
      </c>
      <c r="M10077" s="3">
        <f>'Transaction Data'!$F10077*'Transaction Data'!$K10077</f>
        <v>99</v>
      </c>
      <c r="N10077" s="3">
        <f>'Transaction Data'!$F10077*'Transaction Data'!$L10077</f>
        <v>165</v>
      </c>
      <c r="O10077" s="3">
        <f>'Transaction Data'!$N10077-'Transaction Data'!$M10077</f>
        <v>66</v>
      </c>
      <c r="P10077" s="2">
        <f>DATEDIF('Transaction Data'!$D10077,'Transaction Data'!$A10077,"y")</f>
        <v>42</v>
      </c>
      <c r="Q10077" s="2" t="str">
        <f>FLOOR('Transaction Data'!$P10077,15)&amp;"-"&amp;FLOOR('Transaction Data'!$P10077,15)+14</f>
        <v>30-44</v>
      </c>
      <c r="R10077" s="2" t="str">
        <f>IF('Transaction Data'!$L10077&lt;=10,"Less Expensive","Expensive")</f>
        <v>Less Expensive</v>
      </c>
      <c r="S10077" s="4">
        <f>WEEKDAY('Transaction Data'!$A10077)</f>
        <v>4</v>
      </c>
      <c r="T10077" s="2" t="str">
        <f>IF(WEEKDAY('Transaction Data'!$A10077,2)&lt;6,"Weekday","Weekend")</f>
        <v>Weekday</v>
      </c>
    </row>
    <row r="10078" ht="15.75" customHeight="1">
      <c r="A10078" s="1">
        <v>45524.0</v>
      </c>
      <c r="B10078" s="2" t="s">
        <v>3611</v>
      </c>
      <c r="C10078" s="2" t="s">
        <v>69</v>
      </c>
      <c r="D10078" s="1">
        <v>21599.0</v>
      </c>
      <c r="E10078" s="2" t="s">
        <v>27</v>
      </c>
      <c r="F10078" s="2">
        <v>112.0</v>
      </c>
      <c r="G10078" s="2" t="s">
        <v>28</v>
      </c>
      <c r="H10078" s="2" t="s">
        <v>34</v>
      </c>
      <c r="I10078" s="2" t="s">
        <v>25</v>
      </c>
      <c r="J10078" s="2" t="str">
        <f t="array" ref="J10078">XLOOKUP('Transaction Data'!$G10078,Product_Code,Biscuit_Brand)</f>
        <v>Shortbread</v>
      </c>
      <c r="K10078" s="2">
        <f t="array" ref="K10078">XLOOKUP('Transaction Data'!$G10078,Product_Code,Cost)</f>
        <v>10</v>
      </c>
      <c r="L10078" s="2">
        <f t="array" ref="L10078">XLOOKUP('Transaction Data'!$G10078,Product_Code,Unit_Price)</f>
        <v>45</v>
      </c>
      <c r="M10078" s="3">
        <f>'Transaction Data'!$F10078*'Transaction Data'!$K10078</f>
        <v>1120</v>
      </c>
      <c r="N10078" s="3">
        <f>'Transaction Data'!$F10078*'Transaction Data'!$L10078</f>
        <v>5040</v>
      </c>
      <c r="O10078" s="3">
        <f>'Transaction Data'!$N10078-'Transaction Data'!$M10078</f>
        <v>3920</v>
      </c>
      <c r="P10078" s="2">
        <f>DATEDIF('Transaction Data'!$D10078,'Transaction Data'!$A10078,"y")</f>
        <v>65</v>
      </c>
      <c r="Q10078" s="2" t="str">
        <f>FLOOR('Transaction Data'!$P10078,15)&amp;"-"&amp;FLOOR('Transaction Data'!$P10078,15)+14</f>
        <v>60-74</v>
      </c>
      <c r="R10078" s="2" t="str">
        <f>IF('Transaction Data'!$L10078&lt;=10,"Less Expensive","Expensive")</f>
        <v>Expensive</v>
      </c>
      <c r="S10078" s="4">
        <f>WEEKDAY('Transaction Data'!$A10078)</f>
        <v>3</v>
      </c>
      <c r="T10078" s="2" t="str">
        <f>IF(WEEKDAY('Transaction Data'!$A10078,2)&lt;6,"Weekday","Weekend")</f>
        <v>Weekday</v>
      </c>
    </row>
    <row r="10079" ht="15.75" customHeight="1">
      <c r="A10079" s="1">
        <v>45510.0</v>
      </c>
      <c r="B10079" s="2" t="s">
        <v>5929</v>
      </c>
      <c r="C10079" s="2" t="s">
        <v>65</v>
      </c>
      <c r="D10079" s="1">
        <v>33740.0</v>
      </c>
      <c r="E10079" s="2" t="s">
        <v>63</v>
      </c>
      <c r="F10079" s="2">
        <v>83.0</v>
      </c>
      <c r="G10079" s="2" t="s">
        <v>23</v>
      </c>
      <c r="H10079" s="2" t="s">
        <v>29</v>
      </c>
      <c r="I10079" s="2" t="s">
        <v>35</v>
      </c>
      <c r="J10079" s="2" t="str">
        <f t="array" ref="J10079">XLOOKUP('Transaction Data'!$G10079,Product_Code,Biscuit_Brand)</f>
        <v>Cinnamon Swirls</v>
      </c>
      <c r="K10079" s="2">
        <f t="array" ref="K10079">XLOOKUP('Transaction Data'!$G10079,Product_Code,Cost)</f>
        <v>10</v>
      </c>
      <c r="L10079" s="2">
        <f t="array" ref="L10079">XLOOKUP('Transaction Data'!$G10079,Product_Code,Unit_Price)</f>
        <v>14</v>
      </c>
      <c r="M10079" s="3">
        <f>'Transaction Data'!$F10079*'Transaction Data'!$K10079</f>
        <v>830</v>
      </c>
      <c r="N10079" s="3">
        <f>'Transaction Data'!$F10079*'Transaction Data'!$L10079</f>
        <v>1162</v>
      </c>
      <c r="O10079" s="3">
        <f>'Transaction Data'!$N10079-'Transaction Data'!$M10079</f>
        <v>332</v>
      </c>
      <c r="P10079" s="2">
        <f>DATEDIF('Transaction Data'!$D10079,'Transaction Data'!$A10079,"y")</f>
        <v>32</v>
      </c>
      <c r="Q10079" s="2" t="str">
        <f>FLOOR('Transaction Data'!$P10079,15)&amp;"-"&amp;FLOOR('Transaction Data'!$P10079,15)+14</f>
        <v>30-44</v>
      </c>
      <c r="R10079" s="2" t="str">
        <f>IF('Transaction Data'!$L10079&lt;=10,"Less Expensive","Expensive")</f>
        <v>Expensive</v>
      </c>
      <c r="S10079" s="4">
        <f>WEEKDAY('Transaction Data'!$A10079)</f>
        <v>3</v>
      </c>
      <c r="T10079" s="2" t="str">
        <f>IF(WEEKDAY('Transaction Data'!$A10079,2)&lt;6,"Weekday","Weekend")</f>
        <v>Weekday</v>
      </c>
    </row>
    <row r="10080" ht="15.75" customHeight="1">
      <c r="A10080" s="1">
        <v>45515.0</v>
      </c>
      <c r="B10080" s="2" t="s">
        <v>967</v>
      </c>
      <c r="C10080" s="2" t="s">
        <v>65</v>
      </c>
      <c r="D10080" s="1">
        <v>17523.0</v>
      </c>
      <c r="E10080" s="2" t="s">
        <v>27</v>
      </c>
      <c r="F10080" s="2">
        <v>303.0</v>
      </c>
      <c r="G10080" s="2" t="s">
        <v>28</v>
      </c>
      <c r="H10080" s="2" t="s">
        <v>42</v>
      </c>
      <c r="I10080" s="2" t="s">
        <v>30</v>
      </c>
      <c r="J10080" s="2" t="str">
        <f t="array" ref="J10080">XLOOKUP('Transaction Data'!$G10080,Product_Code,Biscuit_Brand)</f>
        <v>Shortbread</v>
      </c>
      <c r="K10080" s="2">
        <f t="array" ref="K10080">XLOOKUP('Transaction Data'!$G10080,Product_Code,Cost)</f>
        <v>10</v>
      </c>
      <c r="L10080" s="2">
        <f t="array" ref="L10080">XLOOKUP('Transaction Data'!$G10080,Product_Code,Unit_Price)</f>
        <v>45</v>
      </c>
      <c r="M10080" s="3">
        <f>'Transaction Data'!$F10080*'Transaction Data'!$K10080</f>
        <v>3030</v>
      </c>
      <c r="N10080" s="3">
        <f>'Transaction Data'!$F10080*'Transaction Data'!$L10080</f>
        <v>13635</v>
      </c>
      <c r="O10080" s="3">
        <f>'Transaction Data'!$N10080-'Transaction Data'!$M10080</f>
        <v>10605</v>
      </c>
      <c r="P10080" s="2">
        <f>DATEDIF('Transaction Data'!$D10080,'Transaction Data'!$A10080,"y")</f>
        <v>76</v>
      </c>
      <c r="Q10080" s="2" t="str">
        <f>FLOOR('Transaction Data'!$P10080,15)&amp;"-"&amp;FLOOR('Transaction Data'!$P10080,15)+14</f>
        <v>75-89</v>
      </c>
      <c r="R10080" s="2" t="str">
        <f>IF('Transaction Data'!$L10080&lt;=10,"Less Expensive","Expensive")</f>
        <v>Expensive</v>
      </c>
      <c r="S10080" s="4">
        <f>WEEKDAY('Transaction Data'!$A10080)</f>
        <v>1</v>
      </c>
      <c r="T10080" s="2" t="str">
        <f>IF(WEEKDAY('Transaction Data'!$A10080,2)&lt;6,"Weekday","Weekend")</f>
        <v>Weekend</v>
      </c>
    </row>
    <row r="10081" ht="15.75" customHeight="1">
      <c r="A10081" s="1">
        <v>45531.0</v>
      </c>
      <c r="B10081" s="2" t="s">
        <v>6766</v>
      </c>
      <c r="C10081" s="2" t="s">
        <v>54</v>
      </c>
      <c r="D10081" s="1">
        <v>36545.0</v>
      </c>
      <c r="E10081" s="2" t="s">
        <v>27</v>
      </c>
      <c r="F10081" s="2">
        <v>432.0</v>
      </c>
      <c r="G10081" s="2" t="s">
        <v>55</v>
      </c>
      <c r="H10081" s="2" t="s">
        <v>45</v>
      </c>
      <c r="I10081" s="2" t="s">
        <v>30</v>
      </c>
      <c r="J10081" s="2" t="str">
        <f t="array" ref="J10081">XLOOKUP('Transaction Data'!$G10081,Product_Code,Biscuit_Brand)</f>
        <v>Vanilla Wafers</v>
      </c>
      <c r="K10081" s="2">
        <f t="array" ref="K10081">XLOOKUP('Transaction Data'!$G10081,Product_Code,Cost)</f>
        <v>18</v>
      </c>
      <c r="L10081" s="2">
        <f t="array" ref="L10081">XLOOKUP('Transaction Data'!$G10081,Product_Code,Unit_Price)</f>
        <v>36</v>
      </c>
      <c r="M10081" s="3">
        <f>'Transaction Data'!$F10081*'Transaction Data'!$K10081</f>
        <v>7776</v>
      </c>
      <c r="N10081" s="3">
        <f>'Transaction Data'!$F10081*'Transaction Data'!$L10081</f>
        <v>15552</v>
      </c>
      <c r="O10081" s="3">
        <f>'Transaction Data'!$N10081-'Transaction Data'!$M10081</f>
        <v>7776</v>
      </c>
      <c r="P10081" s="2">
        <f>DATEDIF('Transaction Data'!$D10081,'Transaction Data'!$A10081,"y")</f>
        <v>24</v>
      </c>
      <c r="Q10081" s="2" t="str">
        <f>FLOOR('Transaction Data'!$P10081,15)&amp;"-"&amp;FLOOR('Transaction Data'!$P10081,15)+14</f>
        <v>15-29</v>
      </c>
      <c r="R10081" s="2" t="str">
        <f>IF('Transaction Data'!$L10081&lt;=10,"Less Expensive","Expensive")</f>
        <v>Expensive</v>
      </c>
      <c r="S10081" s="4">
        <f>WEEKDAY('Transaction Data'!$A10081)</f>
        <v>3</v>
      </c>
      <c r="T10081" s="2" t="str">
        <f>IF(WEEKDAY('Transaction Data'!$A10081,2)&lt;6,"Weekday","Weekend")</f>
        <v>Weekday</v>
      </c>
    </row>
    <row r="10082" ht="15.75" customHeight="1">
      <c r="A10082" s="1">
        <v>45508.0</v>
      </c>
      <c r="B10082" s="2" t="s">
        <v>7470</v>
      </c>
      <c r="C10082" s="2" t="s">
        <v>32</v>
      </c>
      <c r="D10082" s="1">
        <v>15987.0</v>
      </c>
      <c r="E10082" s="2" t="s">
        <v>37</v>
      </c>
      <c r="F10082" s="2">
        <v>92.0</v>
      </c>
      <c r="G10082" s="2" t="s">
        <v>61</v>
      </c>
      <c r="H10082" s="2" t="s">
        <v>24</v>
      </c>
      <c r="I10082" s="2" t="s">
        <v>35</v>
      </c>
      <c r="J10082" s="2" t="str">
        <f t="array" ref="J10082">XLOOKUP('Transaction Data'!$G10082,Product_Code,Biscuit_Brand)</f>
        <v>Choco Delight</v>
      </c>
      <c r="K10082" s="2">
        <f t="array" ref="K10082">XLOOKUP('Transaction Data'!$G10082,Product_Code,Cost)</f>
        <v>3</v>
      </c>
      <c r="L10082" s="2">
        <f t="array" ref="L10082">XLOOKUP('Transaction Data'!$G10082,Product_Code,Unit_Price)</f>
        <v>5</v>
      </c>
      <c r="M10082" s="3">
        <f>'Transaction Data'!$F10082*'Transaction Data'!$K10082</f>
        <v>276</v>
      </c>
      <c r="N10082" s="3">
        <f>'Transaction Data'!$F10082*'Transaction Data'!$L10082</f>
        <v>460</v>
      </c>
      <c r="O10082" s="3">
        <f>'Transaction Data'!$N10082-'Transaction Data'!$M10082</f>
        <v>184</v>
      </c>
      <c r="P10082" s="2">
        <f>DATEDIF('Transaction Data'!$D10082,'Transaction Data'!$A10082,"y")</f>
        <v>80</v>
      </c>
      <c r="Q10082" s="2" t="str">
        <f>FLOOR('Transaction Data'!$P10082,15)&amp;"-"&amp;FLOOR('Transaction Data'!$P10082,15)+14</f>
        <v>75-89</v>
      </c>
      <c r="R10082" s="2" t="str">
        <f>IF('Transaction Data'!$L10082&lt;=10,"Less Expensive","Expensive")</f>
        <v>Less Expensive</v>
      </c>
      <c r="S10082" s="4">
        <f>WEEKDAY('Transaction Data'!$A10082)</f>
        <v>1</v>
      </c>
      <c r="T10082" s="2" t="str">
        <f>IF(WEEKDAY('Transaction Data'!$A10082,2)&lt;6,"Weekday","Weekend")</f>
        <v>Weekend</v>
      </c>
    </row>
    <row r="10083" ht="15.75" customHeight="1">
      <c r="A10083" s="1">
        <v>45535.0</v>
      </c>
      <c r="B10083" s="2" t="s">
        <v>3729</v>
      </c>
      <c r="C10083" s="2" t="s">
        <v>69</v>
      </c>
      <c r="D10083" s="1">
        <v>32000.0</v>
      </c>
      <c r="E10083" s="2" t="s">
        <v>63</v>
      </c>
      <c r="F10083" s="2">
        <v>37.0</v>
      </c>
      <c r="G10083" s="2" t="s">
        <v>44</v>
      </c>
      <c r="H10083" s="2" t="s">
        <v>39</v>
      </c>
      <c r="I10083" s="2" t="s">
        <v>35</v>
      </c>
      <c r="J10083" s="2" t="str">
        <f t="array" ref="J10083">XLOOKUP('Transaction Data'!$G10083,Product_Code,Biscuit_Brand)</f>
        <v>Butter Crunch</v>
      </c>
      <c r="K10083" s="2">
        <f t="array" ref="K10083">XLOOKUP('Transaction Data'!$G10083,Product_Code,Cost)</f>
        <v>10</v>
      </c>
      <c r="L10083" s="2">
        <f t="array" ref="L10083">XLOOKUP('Transaction Data'!$G10083,Product_Code,Unit_Price)</f>
        <v>11</v>
      </c>
      <c r="M10083" s="3">
        <f>'Transaction Data'!$F10083*'Transaction Data'!$K10083</f>
        <v>370</v>
      </c>
      <c r="N10083" s="3">
        <f>'Transaction Data'!$F10083*'Transaction Data'!$L10083</f>
        <v>407</v>
      </c>
      <c r="O10083" s="3">
        <f>'Transaction Data'!$N10083-'Transaction Data'!$M10083</f>
        <v>37</v>
      </c>
      <c r="P10083" s="2">
        <f>DATEDIF('Transaction Data'!$D10083,'Transaction Data'!$A10083,"y")</f>
        <v>37</v>
      </c>
      <c r="Q10083" s="2" t="str">
        <f>FLOOR('Transaction Data'!$P10083,15)&amp;"-"&amp;FLOOR('Transaction Data'!$P10083,15)+14</f>
        <v>30-44</v>
      </c>
      <c r="R10083" s="2" t="str">
        <f>IF('Transaction Data'!$L10083&lt;=10,"Less Expensive","Expensive")</f>
        <v>Expensive</v>
      </c>
      <c r="S10083" s="4">
        <f>WEEKDAY('Transaction Data'!$A10083)</f>
        <v>7</v>
      </c>
      <c r="T10083" s="2" t="str">
        <f>IF(WEEKDAY('Transaction Data'!$A10083,2)&lt;6,"Weekday","Weekend")</f>
        <v>Weekend</v>
      </c>
    </row>
    <row r="10084" ht="15.75" customHeight="1">
      <c r="A10084" s="1">
        <v>45530.0</v>
      </c>
      <c r="B10084" s="2" t="s">
        <v>3322</v>
      </c>
      <c r="C10084" s="2" t="s">
        <v>78</v>
      </c>
      <c r="D10084" s="1">
        <v>20441.0</v>
      </c>
      <c r="E10084" s="2" t="s">
        <v>37</v>
      </c>
      <c r="F10084" s="2">
        <v>446.0</v>
      </c>
      <c r="G10084" s="2" t="s">
        <v>60</v>
      </c>
      <c r="H10084" s="2" t="s">
        <v>52</v>
      </c>
      <c r="I10084" s="2" t="s">
        <v>25</v>
      </c>
      <c r="J10084" s="2" t="str">
        <f t="array" ref="J10084">XLOOKUP('Transaction Data'!$G10084,Product_Code,Biscuit_Brand)</f>
        <v>Peanut Butter Bites</v>
      </c>
      <c r="K10084" s="2">
        <f t="array" ref="K10084">XLOOKUP('Transaction Data'!$G10084,Product_Code,Cost)</f>
        <v>5</v>
      </c>
      <c r="L10084" s="2">
        <f t="array" ref="L10084">XLOOKUP('Transaction Data'!$G10084,Product_Code,Unit_Price)</f>
        <v>7</v>
      </c>
      <c r="M10084" s="3">
        <f>'Transaction Data'!$F10084*'Transaction Data'!$K10084</f>
        <v>2230</v>
      </c>
      <c r="N10084" s="3">
        <f>'Transaction Data'!$F10084*'Transaction Data'!$L10084</f>
        <v>3122</v>
      </c>
      <c r="O10084" s="3">
        <f>'Transaction Data'!$N10084-'Transaction Data'!$M10084</f>
        <v>892</v>
      </c>
      <c r="P10084" s="2">
        <f>DATEDIF('Transaction Data'!$D10084,'Transaction Data'!$A10084,"y")</f>
        <v>68</v>
      </c>
      <c r="Q10084" s="2" t="str">
        <f>FLOOR('Transaction Data'!$P10084,15)&amp;"-"&amp;FLOOR('Transaction Data'!$P10084,15)+14</f>
        <v>60-74</v>
      </c>
      <c r="R10084" s="2" t="str">
        <f>IF('Transaction Data'!$L10084&lt;=10,"Less Expensive","Expensive")</f>
        <v>Less Expensive</v>
      </c>
      <c r="S10084" s="4">
        <f>WEEKDAY('Transaction Data'!$A10084)</f>
        <v>2</v>
      </c>
      <c r="T10084" s="2" t="str">
        <f>IF(WEEKDAY('Transaction Data'!$A10084,2)&lt;6,"Weekday","Weekend")</f>
        <v>Weekday</v>
      </c>
    </row>
    <row r="10085" ht="15.75" customHeight="1">
      <c r="A10085" s="1">
        <v>45535.0</v>
      </c>
      <c r="B10085" s="2" t="s">
        <v>4432</v>
      </c>
      <c r="C10085" s="2" t="s">
        <v>41</v>
      </c>
      <c r="D10085" s="1">
        <v>20375.0</v>
      </c>
      <c r="E10085" s="2" t="s">
        <v>22</v>
      </c>
      <c r="F10085" s="2">
        <v>208.0</v>
      </c>
      <c r="G10085" s="2" t="s">
        <v>44</v>
      </c>
      <c r="H10085" s="2" t="s">
        <v>29</v>
      </c>
      <c r="I10085" s="2" t="s">
        <v>25</v>
      </c>
      <c r="J10085" s="2" t="str">
        <f t="array" ref="J10085">XLOOKUP('Transaction Data'!$G10085,Product_Code,Biscuit_Brand)</f>
        <v>Butter Crunch</v>
      </c>
      <c r="K10085" s="2">
        <f t="array" ref="K10085">XLOOKUP('Transaction Data'!$G10085,Product_Code,Cost)</f>
        <v>10</v>
      </c>
      <c r="L10085" s="2">
        <f t="array" ref="L10085">XLOOKUP('Transaction Data'!$G10085,Product_Code,Unit_Price)</f>
        <v>11</v>
      </c>
      <c r="M10085" s="3">
        <f>'Transaction Data'!$F10085*'Transaction Data'!$K10085</f>
        <v>2080</v>
      </c>
      <c r="N10085" s="3">
        <f>'Transaction Data'!$F10085*'Transaction Data'!$L10085</f>
        <v>2288</v>
      </c>
      <c r="O10085" s="3">
        <f>'Transaction Data'!$N10085-'Transaction Data'!$M10085</f>
        <v>208</v>
      </c>
      <c r="P10085" s="2">
        <f>DATEDIF('Transaction Data'!$D10085,'Transaction Data'!$A10085,"y")</f>
        <v>68</v>
      </c>
      <c r="Q10085" s="2" t="str">
        <f>FLOOR('Transaction Data'!$P10085,15)&amp;"-"&amp;FLOOR('Transaction Data'!$P10085,15)+14</f>
        <v>60-74</v>
      </c>
      <c r="R10085" s="2" t="str">
        <f>IF('Transaction Data'!$L10085&lt;=10,"Less Expensive","Expensive")</f>
        <v>Expensive</v>
      </c>
      <c r="S10085" s="4">
        <f>WEEKDAY('Transaction Data'!$A10085)</f>
        <v>7</v>
      </c>
      <c r="T10085" s="2" t="str">
        <f>IF(WEEKDAY('Transaction Data'!$A10085,2)&lt;6,"Weekday","Weekend")</f>
        <v>Weekend</v>
      </c>
    </row>
    <row r="10086" ht="15.75" customHeight="1">
      <c r="A10086" s="1">
        <v>45522.0</v>
      </c>
      <c r="B10086" s="2" t="s">
        <v>8162</v>
      </c>
      <c r="C10086" s="2" t="s">
        <v>69</v>
      </c>
      <c r="D10086" s="1">
        <v>37560.0</v>
      </c>
      <c r="E10086" s="2" t="s">
        <v>27</v>
      </c>
      <c r="F10086" s="2">
        <v>332.0</v>
      </c>
      <c r="G10086" s="2" t="s">
        <v>23</v>
      </c>
      <c r="H10086" s="2" t="s">
        <v>29</v>
      </c>
      <c r="I10086" s="2" t="s">
        <v>30</v>
      </c>
      <c r="J10086" s="2" t="str">
        <f t="array" ref="J10086">XLOOKUP('Transaction Data'!$G10086,Product_Code,Biscuit_Brand)</f>
        <v>Cinnamon Swirls</v>
      </c>
      <c r="K10086" s="2">
        <f t="array" ref="K10086">XLOOKUP('Transaction Data'!$G10086,Product_Code,Cost)</f>
        <v>10</v>
      </c>
      <c r="L10086" s="2">
        <f t="array" ref="L10086">XLOOKUP('Transaction Data'!$G10086,Product_Code,Unit_Price)</f>
        <v>14</v>
      </c>
      <c r="M10086" s="3">
        <f>'Transaction Data'!$F10086*'Transaction Data'!$K10086</f>
        <v>3320</v>
      </c>
      <c r="N10086" s="3">
        <f>'Transaction Data'!$F10086*'Transaction Data'!$L10086</f>
        <v>4648</v>
      </c>
      <c r="O10086" s="3">
        <f>'Transaction Data'!$N10086-'Transaction Data'!$M10086</f>
        <v>1328</v>
      </c>
      <c r="P10086" s="2">
        <f>DATEDIF('Transaction Data'!$D10086,'Transaction Data'!$A10086,"y")</f>
        <v>21</v>
      </c>
      <c r="Q10086" s="2" t="str">
        <f>FLOOR('Transaction Data'!$P10086,15)&amp;"-"&amp;FLOOR('Transaction Data'!$P10086,15)+14</f>
        <v>15-29</v>
      </c>
      <c r="R10086" s="2" t="str">
        <f>IF('Transaction Data'!$L10086&lt;=10,"Less Expensive","Expensive")</f>
        <v>Expensive</v>
      </c>
      <c r="S10086" s="4">
        <f>WEEKDAY('Transaction Data'!$A10086)</f>
        <v>1</v>
      </c>
      <c r="T10086" s="2" t="str">
        <f>IF(WEEKDAY('Transaction Data'!$A10086,2)&lt;6,"Weekday","Weekend")</f>
        <v>Weekend</v>
      </c>
    </row>
    <row r="10087" ht="15.75" customHeight="1">
      <c r="A10087" s="1">
        <v>45531.0</v>
      </c>
      <c r="B10087" s="2" t="s">
        <v>4194</v>
      </c>
      <c r="C10087" s="2" t="s">
        <v>54</v>
      </c>
      <c r="D10087" s="1">
        <v>23468.0</v>
      </c>
      <c r="E10087" s="2" t="s">
        <v>22</v>
      </c>
      <c r="F10087" s="2">
        <v>58.0</v>
      </c>
      <c r="G10087" s="2" t="s">
        <v>48</v>
      </c>
      <c r="H10087" s="2" t="s">
        <v>52</v>
      </c>
      <c r="I10087" s="2" t="s">
        <v>25</v>
      </c>
      <c r="J10087" s="2" t="str">
        <f t="array" ref="J10087">XLOOKUP('Transaction Data'!$G10087,Product_Code,Biscuit_Brand)</f>
        <v>Lemon Crisps</v>
      </c>
      <c r="K10087" s="2">
        <f t="array" ref="K10087">XLOOKUP('Transaction Data'!$G10087,Product_Code,Cost)</f>
        <v>7</v>
      </c>
      <c r="L10087" s="2">
        <f t="array" ref="L10087">XLOOKUP('Transaction Data'!$G10087,Product_Code,Unit_Price)</f>
        <v>9</v>
      </c>
      <c r="M10087" s="3">
        <f>'Transaction Data'!$F10087*'Transaction Data'!$K10087</f>
        <v>406</v>
      </c>
      <c r="N10087" s="3">
        <f>'Transaction Data'!$F10087*'Transaction Data'!$L10087</f>
        <v>522</v>
      </c>
      <c r="O10087" s="3">
        <f>'Transaction Data'!$N10087-'Transaction Data'!$M10087</f>
        <v>116</v>
      </c>
      <c r="P10087" s="2">
        <f>DATEDIF('Transaction Data'!$D10087,'Transaction Data'!$A10087,"y")</f>
        <v>60</v>
      </c>
      <c r="Q10087" s="2" t="str">
        <f>FLOOR('Transaction Data'!$P10087,15)&amp;"-"&amp;FLOOR('Transaction Data'!$P10087,15)+14</f>
        <v>60-74</v>
      </c>
      <c r="R10087" s="2" t="str">
        <f>IF('Transaction Data'!$L10087&lt;=10,"Less Expensive","Expensive")</f>
        <v>Less Expensive</v>
      </c>
      <c r="S10087" s="4">
        <f>WEEKDAY('Transaction Data'!$A10087)</f>
        <v>3</v>
      </c>
      <c r="T10087" s="2" t="str">
        <f>IF(WEEKDAY('Transaction Data'!$A10087,2)&lt;6,"Weekday","Weekend")</f>
        <v>Weekday</v>
      </c>
    </row>
    <row r="10088" ht="15.75" customHeight="1">
      <c r="A10088" s="1">
        <v>45522.0</v>
      </c>
      <c r="B10088" s="2" t="s">
        <v>6708</v>
      </c>
      <c r="C10088" s="2" t="s">
        <v>47</v>
      </c>
      <c r="D10088" s="1">
        <v>33068.0</v>
      </c>
      <c r="E10088" s="2" t="s">
        <v>63</v>
      </c>
      <c r="F10088" s="2">
        <v>146.0</v>
      </c>
      <c r="G10088" s="2" t="s">
        <v>61</v>
      </c>
      <c r="H10088" s="2" t="s">
        <v>52</v>
      </c>
      <c r="I10088" s="2" t="s">
        <v>25</v>
      </c>
      <c r="J10088" s="2" t="str">
        <f t="array" ref="J10088">XLOOKUP('Transaction Data'!$G10088,Product_Code,Biscuit_Brand)</f>
        <v>Choco Delight</v>
      </c>
      <c r="K10088" s="2">
        <f t="array" ref="K10088">XLOOKUP('Transaction Data'!$G10088,Product_Code,Cost)</f>
        <v>3</v>
      </c>
      <c r="L10088" s="2">
        <f t="array" ref="L10088">XLOOKUP('Transaction Data'!$G10088,Product_Code,Unit_Price)</f>
        <v>5</v>
      </c>
      <c r="M10088" s="3">
        <f>'Transaction Data'!$F10088*'Transaction Data'!$K10088</f>
        <v>438</v>
      </c>
      <c r="N10088" s="3">
        <f>'Transaction Data'!$F10088*'Transaction Data'!$L10088</f>
        <v>730</v>
      </c>
      <c r="O10088" s="3">
        <f>'Transaction Data'!$N10088-'Transaction Data'!$M10088</f>
        <v>292</v>
      </c>
      <c r="P10088" s="2">
        <f>DATEDIF('Transaction Data'!$D10088,'Transaction Data'!$A10088,"y")</f>
        <v>34</v>
      </c>
      <c r="Q10088" s="2" t="str">
        <f>FLOOR('Transaction Data'!$P10088,15)&amp;"-"&amp;FLOOR('Transaction Data'!$P10088,15)+14</f>
        <v>30-44</v>
      </c>
      <c r="R10088" s="2" t="str">
        <f>IF('Transaction Data'!$L10088&lt;=10,"Less Expensive","Expensive")</f>
        <v>Less Expensive</v>
      </c>
      <c r="S10088" s="4">
        <f>WEEKDAY('Transaction Data'!$A10088)</f>
        <v>1</v>
      </c>
      <c r="T10088" s="2" t="str">
        <f>IF(WEEKDAY('Transaction Data'!$A10088,2)&lt;6,"Weekday","Weekend")</f>
        <v>Weekend</v>
      </c>
    </row>
    <row r="10089" ht="15.75" customHeight="1">
      <c r="A10089" s="1">
        <v>45511.0</v>
      </c>
      <c r="B10089" s="2" t="s">
        <v>4866</v>
      </c>
      <c r="C10089" s="2" t="s">
        <v>69</v>
      </c>
      <c r="D10089" s="1">
        <v>18259.0</v>
      </c>
      <c r="E10089" s="2" t="s">
        <v>22</v>
      </c>
      <c r="F10089" s="2">
        <v>53.0</v>
      </c>
      <c r="G10089" s="2" t="s">
        <v>28</v>
      </c>
      <c r="H10089" s="2" t="s">
        <v>42</v>
      </c>
      <c r="I10089" s="2" t="s">
        <v>35</v>
      </c>
      <c r="J10089" s="2" t="str">
        <f t="array" ref="J10089">XLOOKUP('Transaction Data'!$G10089,Product_Code,Biscuit_Brand)</f>
        <v>Shortbread</v>
      </c>
      <c r="K10089" s="2">
        <f t="array" ref="K10089">XLOOKUP('Transaction Data'!$G10089,Product_Code,Cost)</f>
        <v>10</v>
      </c>
      <c r="L10089" s="2">
        <f t="array" ref="L10089">XLOOKUP('Transaction Data'!$G10089,Product_Code,Unit_Price)</f>
        <v>45</v>
      </c>
      <c r="M10089" s="3">
        <f>'Transaction Data'!$F10089*'Transaction Data'!$K10089</f>
        <v>530</v>
      </c>
      <c r="N10089" s="3">
        <f>'Transaction Data'!$F10089*'Transaction Data'!$L10089</f>
        <v>2385</v>
      </c>
      <c r="O10089" s="3">
        <f>'Transaction Data'!$N10089-'Transaction Data'!$M10089</f>
        <v>1855</v>
      </c>
      <c r="P10089" s="2">
        <f>DATEDIF('Transaction Data'!$D10089,'Transaction Data'!$A10089,"y")</f>
        <v>74</v>
      </c>
      <c r="Q10089" s="2" t="str">
        <f>FLOOR('Transaction Data'!$P10089,15)&amp;"-"&amp;FLOOR('Transaction Data'!$P10089,15)+14</f>
        <v>60-74</v>
      </c>
      <c r="R10089" s="2" t="str">
        <f>IF('Transaction Data'!$L10089&lt;=10,"Less Expensive","Expensive")</f>
        <v>Expensive</v>
      </c>
      <c r="S10089" s="4">
        <f>WEEKDAY('Transaction Data'!$A10089)</f>
        <v>4</v>
      </c>
      <c r="T10089" s="2" t="str">
        <f>IF(WEEKDAY('Transaction Data'!$A10089,2)&lt;6,"Weekday","Weekend")</f>
        <v>Weekday</v>
      </c>
    </row>
    <row r="10090" ht="15.75" customHeight="1">
      <c r="A10090" s="1">
        <v>45535.0</v>
      </c>
      <c r="B10090" s="2" t="s">
        <v>1299</v>
      </c>
      <c r="C10090" s="2" t="s">
        <v>54</v>
      </c>
      <c r="D10090" s="1">
        <v>27103.0</v>
      </c>
      <c r="E10090" s="2" t="s">
        <v>22</v>
      </c>
      <c r="F10090" s="2">
        <v>77.0</v>
      </c>
      <c r="G10090" s="2" t="s">
        <v>23</v>
      </c>
      <c r="H10090" s="2" t="s">
        <v>34</v>
      </c>
      <c r="I10090" s="2" t="s">
        <v>25</v>
      </c>
      <c r="J10090" s="2" t="str">
        <f t="array" ref="J10090">XLOOKUP('Transaction Data'!$G10090,Product_Code,Biscuit_Brand)</f>
        <v>Cinnamon Swirls</v>
      </c>
      <c r="K10090" s="2">
        <f t="array" ref="K10090">XLOOKUP('Transaction Data'!$G10090,Product_Code,Cost)</f>
        <v>10</v>
      </c>
      <c r="L10090" s="2">
        <f t="array" ref="L10090">XLOOKUP('Transaction Data'!$G10090,Product_Code,Unit_Price)</f>
        <v>14</v>
      </c>
      <c r="M10090" s="3">
        <f>'Transaction Data'!$F10090*'Transaction Data'!$K10090</f>
        <v>770</v>
      </c>
      <c r="N10090" s="3">
        <f>'Transaction Data'!$F10090*'Transaction Data'!$L10090</f>
        <v>1078</v>
      </c>
      <c r="O10090" s="3">
        <f>'Transaction Data'!$N10090-'Transaction Data'!$M10090</f>
        <v>308</v>
      </c>
      <c r="P10090" s="2">
        <f>DATEDIF('Transaction Data'!$D10090,'Transaction Data'!$A10090,"y")</f>
        <v>50</v>
      </c>
      <c r="Q10090" s="2" t="str">
        <f>FLOOR('Transaction Data'!$P10090,15)&amp;"-"&amp;FLOOR('Transaction Data'!$P10090,15)+14</f>
        <v>45-59</v>
      </c>
      <c r="R10090" s="2" t="str">
        <f>IF('Transaction Data'!$L10090&lt;=10,"Less Expensive","Expensive")</f>
        <v>Expensive</v>
      </c>
      <c r="S10090" s="4">
        <f>WEEKDAY('Transaction Data'!$A10090)</f>
        <v>7</v>
      </c>
      <c r="T10090" s="2" t="str">
        <f>IF(WEEKDAY('Transaction Data'!$A10090,2)&lt;6,"Weekday","Weekend")</f>
        <v>Weekend</v>
      </c>
    </row>
    <row r="10091" ht="15.75" customHeight="1">
      <c r="A10091" s="1">
        <v>45527.0</v>
      </c>
      <c r="B10091" s="2" t="s">
        <v>6714</v>
      </c>
      <c r="C10091" s="2" t="s">
        <v>51</v>
      </c>
      <c r="D10091" s="1">
        <v>19820.0</v>
      </c>
      <c r="E10091" s="2" t="s">
        <v>63</v>
      </c>
      <c r="F10091" s="2">
        <v>192.0</v>
      </c>
      <c r="G10091" s="2" t="s">
        <v>57</v>
      </c>
      <c r="H10091" s="2" t="s">
        <v>34</v>
      </c>
      <c r="I10091" s="2" t="s">
        <v>30</v>
      </c>
      <c r="J10091" s="2" t="str">
        <f t="array" ref="J10091">XLOOKUP('Transaction Data'!$G10091,Product_Code,Biscuit_Brand)</f>
        <v>Oatmeal Cookies</v>
      </c>
      <c r="K10091" s="2">
        <f t="array" ref="K10091">XLOOKUP('Transaction Data'!$G10091,Product_Code,Cost)</f>
        <v>19</v>
      </c>
      <c r="L10091" s="2">
        <f t="array" ref="L10091">XLOOKUP('Transaction Data'!$G10091,Product_Code,Unit_Price)</f>
        <v>23</v>
      </c>
      <c r="M10091" s="3">
        <f>'Transaction Data'!$F10091*'Transaction Data'!$K10091</f>
        <v>3648</v>
      </c>
      <c r="N10091" s="3">
        <f>'Transaction Data'!$F10091*'Transaction Data'!$L10091</f>
        <v>4416</v>
      </c>
      <c r="O10091" s="3">
        <f>'Transaction Data'!$N10091-'Transaction Data'!$M10091</f>
        <v>768</v>
      </c>
      <c r="P10091" s="2">
        <f>DATEDIF('Transaction Data'!$D10091,'Transaction Data'!$A10091,"y")</f>
        <v>70</v>
      </c>
      <c r="Q10091" s="2" t="str">
        <f>FLOOR('Transaction Data'!$P10091,15)&amp;"-"&amp;FLOOR('Transaction Data'!$P10091,15)+14</f>
        <v>60-74</v>
      </c>
      <c r="R10091" s="2" t="str">
        <f>IF('Transaction Data'!$L10091&lt;=10,"Less Expensive","Expensive")</f>
        <v>Expensive</v>
      </c>
      <c r="S10091" s="4">
        <f>WEEKDAY('Transaction Data'!$A10091)</f>
        <v>6</v>
      </c>
      <c r="T10091" s="2" t="str">
        <f>IF(WEEKDAY('Transaction Data'!$A10091,2)&lt;6,"Weekday","Weekend")</f>
        <v>Weekday</v>
      </c>
    </row>
    <row r="10092" ht="15.75" customHeight="1">
      <c r="A10092" s="1">
        <v>45515.0</v>
      </c>
      <c r="B10092" s="2" t="s">
        <v>3433</v>
      </c>
      <c r="C10092" s="2" t="s">
        <v>78</v>
      </c>
      <c r="D10092" s="1">
        <v>32239.0</v>
      </c>
      <c r="E10092" s="2" t="s">
        <v>22</v>
      </c>
      <c r="F10092" s="2">
        <v>378.0</v>
      </c>
      <c r="G10092" s="2" t="s">
        <v>61</v>
      </c>
      <c r="H10092" s="2" t="s">
        <v>52</v>
      </c>
      <c r="I10092" s="2" t="s">
        <v>25</v>
      </c>
      <c r="J10092" s="2" t="str">
        <f t="array" ref="J10092">XLOOKUP('Transaction Data'!$G10092,Product_Code,Biscuit_Brand)</f>
        <v>Choco Delight</v>
      </c>
      <c r="K10092" s="2">
        <f t="array" ref="K10092">XLOOKUP('Transaction Data'!$G10092,Product_Code,Cost)</f>
        <v>3</v>
      </c>
      <c r="L10092" s="2">
        <f t="array" ref="L10092">XLOOKUP('Transaction Data'!$G10092,Product_Code,Unit_Price)</f>
        <v>5</v>
      </c>
      <c r="M10092" s="3">
        <f>'Transaction Data'!$F10092*'Transaction Data'!$K10092</f>
        <v>1134</v>
      </c>
      <c r="N10092" s="3">
        <f>'Transaction Data'!$F10092*'Transaction Data'!$L10092</f>
        <v>1890</v>
      </c>
      <c r="O10092" s="3">
        <f>'Transaction Data'!$N10092-'Transaction Data'!$M10092</f>
        <v>756</v>
      </c>
      <c r="P10092" s="2">
        <f>DATEDIF('Transaction Data'!$D10092,'Transaction Data'!$A10092,"y")</f>
        <v>36</v>
      </c>
      <c r="Q10092" s="2" t="str">
        <f>FLOOR('Transaction Data'!$P10092,15)&amp;"-"&amp;FLOOR('Transaction Data'!$P10092,15)+14</f>
        <v>30-44</v>
      </c>
      <c r="R10092" s="2" t="str">
        <f>IF('Transaction Data'!$L10092&lt;=10,"Less Expensive","Expensive")</f>
        <v>Less Expensive</v>
      </c>
      <c r="S10092" s="4">
        <f>WEEKDAY('Transaction Data'!$A10092)</f>
        <v>1</v>
      </c>
      <c r="T10092" s="2" t="str">
        <f>IF(WEEKDAY('Transaction Data'!$A10092,2)&lt;6,"Weekday","Weekend")</f>
        <v>Weekend</v>
      </c>
    </row>
    <row r="10093" ht="15.75" customHeight="1">
      <c r="A10093" s="1">
        <v>45516.0</v>
      </c>
      <c r="B10093" s="2" t="s">
        <v>31</v>
      </c>
      <c r="C10093" s="2" t="s">
        <v>32</v>
      </c>
      <c r="D10093" s="1">
        <v>38350.0</v>
      </c>
      <c r="E10093" s="2" t="s">
        <v>27</v>
      </c>
      <c r="F10093" s="2">
        <v>224.0</v>
      </c>
      <c r="G10093" s="2" t="s">
        <v>48</v>
      </c>
      <c r="H10093" s="2" t="s">
        <v>34</v>
      </c>
      <c r="I10093" s="2" t="s">
        <v>35</v>
      </c>
      <c r="J10093" s="2" t="str">
        <f t="array" ref="J10093">XLOOKUP('Transaction Data'!$G10093,Product_Code,Biscuit_Brand)</f>
        <v>Lemon Crisps</v>
      </c>
      <c r="K10093" s="2">
        <f t="array" ref="K10093">XLOOKUP('Transaction Data'!$G10093,Product_Code,Cost)</f>
        <v>7</v>
      </c>
      <c r="L10093" s="2">
        <f t="array" ref="L10093">XLOOKUP('Transaction Data'!$G10093,Product_Code,Unit_Price)</f>
        <v>9</v>
      </c>
      <c r="M10093" s="3">
        <f>'Transaction Data'!$F10093*'Transaction Data'!$K10093</f>
        <v>1568</v>
      </c>
      <c r="N10093" s="3">
        <f>'Transaction Data'!$F10093*'Transaction Data'!$L10093</f>
        <v>2016</v>
      </c>
      <c r="O10093" s="3">
        <f>'Transaction Data'!$N10093-'Transaction Data'!$M10093</f>
        <v>448</v>
      </c>
      <c r="P10093" s="2">
        <f>DATEDIF('Transaction Data'!$D10093,'Transaction Data'!$A10093,"y")</f>
        <v>19</v>
      </c>
      <c r="Q10093" s="2" t="str">
        <f>FLOOR('Transaction Data'!$P10093,15)&amp;"-"&amp;FLOOR('Transaction Data'!$P10093,15)+14</f>
        <v>15-29</v>
      </c>
      <c r="R10093" s="2" t="str">
        <f>IF('Transaction Data'!$L10093&lt;=10,"Less Expensive","Expensive")</f>
        <v>Less Expensive</v>
      </c>
      <c r="S10093" s="4">
        <f>WEEKDAY('Transaction Data'!$A10093)</f>
        <v>2</v>
      </c>
      <c r="T10093" s="2" t="str">
        <f>IF(WEEKDAY('Transaction Data'!$A10093,2)&lt;6,"Weekday","Weekend")</f>
        <v>Weekday</v>
      </c>
    </row>
    <row r="10094" ht="15.75" customHeight="1">
      <c r="A10094" s="1">
        <v>45527.0</v>
      </c>
      <c r="B10094" s="2" t="s">
        <v>3754</v>
      </c>
      <c r="C10094" s="2" t="s">
        <v>51</v>
      </c>
      <c r="D10094" s="1">
        <v>16085.0</v>
      </c>
      <c r="E10094" s="2" t="s">
        <v>27</v>
      </c>
      <c r="F10094" s="2">
        <v>158.0</v>
      </c>
      <c r="G10094" s="2" t="s">
        <v>60</v>
      </c>
      <c r="H10094" s="2" t="s">
        <v>34</v>
      </c>
      <c r="I10094" s="2" t="s">
        <v>30</v>
      </c>
      <c r="J10094" s="2" t="str">
        <f t="array" ref="J10094">XLOOKUP('Transaction Data'!$G10094,Product_Code,Biscuit_Brand)</f>
        <v>Peanut Butter Bites</v>
      </c>
      <c r="K10094" s="2">
        <f t="array" ref="K10094">XLOOKUP('Transaction Data'!$G10094,Product_Code,Cost)</f>
        <v>5</v>
      </c>
      <c r="L10094" s="2">
        <f t="array" ref="L10094">XLOOKUP('Transaction Data'!$G10094,Product_Code,Unit_Price)</f>
        <v>7</v>
      </c>
      <c r="M10094" s="3">
        <f>'Transaction Data'!$F10094*'Transaction Data'!$K10094</f>
        <v>790</v>
      </c>
      <c r="N10094" s="3">
        <f>'Transaction Data'!$F10094*'Transaction Data'!$L10094</f>
        <v>1106</v>
      </c>
      <c r="O10094" s="3">
        <f>'Transaction Data'!$N10094-'Transaction Data'!$M10094</f>
        <v>316</v>
      </c>
      <c r="P10094" s="2">
        <f>DATEDIF('Transaction Data'!$D10094,'Transaction Data'!$A10094,"y")</f>
        <v>80</v>
      </c>
      <c r="Q10094" s="2" t="str">
        <f>FLOOR('Transaction Data'!$P10094,15)&amp;"-"&amp;FLOOR('Transaction Data'!$P10094,15)+14</f>
        <v>75-89</v>
      </c>
      <c r="R10094" s="2" t="str">
        <f>IF('Transaction Data'!$L10094&lt;=10,"Less Expensive","Expensive")</f>
        <v>Less Expensive</v>
      </c>
      <c r="S10094" s="4">
        <f>WEEKDAY('Transaction Data'!$A10094)</f>
        <v>6</v>
      </c>
      <c r="T10094" s="2" t="str">
        <f>IF(WEEKDAY('Transaction Data'!$A10094,2)&lt;6,"Weekday","Weekend")</f>
        <v>Weekday</v>
      </c>
    </row>
    <row r="10095" ht="15.75" customHeight="1">
      <c r="A10095" s="1">
        <v>45526.0</v>
      </c>
      <c r="B10095" s="2" t="s">
        <v>547</v>
      </c>
      <c r="C10095" s="2" t="s">
        <v>72</v>
      </c>
      <c r="D10095" s="1">
        <v>28459.0</v>
      </c>
      <c r="E10095" s="2" t="s">
        <v>63</v>
      </c>
      <c r="F10095" s="2">
        <v>300.0</v>
      </c>
      <c r="G10095" s="2" t="s">
        <v>38</v>
      </c>
      <c r="H10095" s="2" t="s">
        <v>45</v>
      </c>
      <c r="I10095" s="2" t="s">
        <v>30</v>
      </c>
      <c r="J10095" s="2" t="str">
        <f t="array" ref="J10095">XLOOKUP('Transaction Data'!$G10095,Product_Code,Biscuit_Brand)</f>
        <v>Ginger Snaps</v>
      </c>
      <c r="K10095" s="2">
        <f t="array" ref="K10095">XLOOKUP('Transaction Data'!$G10095,Product_Code,Cost)</f>
        <v>14</v>
      </c>
      <c r="L10095" s="2">
        <f t="array" ref="L10095">XLOOKUP('Transaction Data'!$G10095,Product_Code,Unit_Price)</f>
        <v>28</v>
      </c>
      <c r="M10095" s="3">
        <f>'Transaction Data'!$F10095*'Transaction Data'!$K10095</f>
        <v>4200</v>
      </c>
      <c r="N10095" s="3">
        <f>'Transaction Data'!$F10095*'Transaction Data'!$L10095</f>
        <v>8400</v>
      </c>
      <c r="O10095" s="3">
        <f>'Transaction Data'!$N10095-'Transaction Data'!$M10095</f>
        <v>4200</v>
      </c>
      <c r="P10095" s="2">
        <f>DATEDIF('Transaction Data'!$D10095,'Transaction Data'!$A10095,"y")</f>
        <v>46</v>
      </c>
      <c r="Q10095" s="2" t="str">
        <f>FLOOR('Transaction Data'!$P10095,15)&amp;"-"&amp;FLOOR('Transaction Data'!$P10095,15)+14</f>
        <v>45-59</v>
      </c>
      <c r="R10095" s="2" t="str">
        <f>IF('Transaction Data'!$L10095&lt;=10,"Less Expensive","Expensive")</f>
        <v>Expensive</v>
      </c>
      <c r="S10095" s="4">
        <f>WEEKDAY('Transaction Data'!$A10095)</f>
        <v>5</v>
      </c>
      <c r="T10095" s="2" t="str">
        <f>IF(WEEKDAY('Transaction Data'!$A10095,2)&lt;6,"Weekday","Weekend")</f>
        <v>Weekday</v>
      </c>
    </row>
    <row r="10096" ht="15.75" customHeight="1">
      <c r="A10096" s="1">
        <v>45528.0</v>
      </c>
      <c r="B10096" s="2" t="s">
        <v>2248</v>
      </c>
      <c r="C10096" s="2" t="s">
        <v>41</v>
      </c>
      <c r="D10096" s="1">
        <v>30356.0</v>
      </c>
      <c r="E10096" s="2" t="s">
        <v>27</v>
      </c>
      <c r="F10096" s="2">
        <v>253.0</v>
      </c>
      <c r="G10096" s="2" t="s">
        <v>38</v>
      </c>
      <c r="H10096" s="2" t="s">
        <v>24</v>
      </c>
      <c r="I10096" s="2" t="s">
        <v>35</v>
      </c>
      <c r="J10096" s="2" t="str">
        <f t="array" ref="J10096">XLOOKUP('Transaction Data'!$G10096,Product_Code,Biscuit_Brand)</f>
        <v>Ginger Snaps</v>
      </c>
      <c r="K10096" s="2">
        <f t="array" ref="K10096">XLOOKUP('Transaction Data'!$G10096,Product_Code,Cost)</f>
        <v>14</v>
      </c>
      <c r="L10096" s="2">
        <f t="array" ref="L10096">XLOOKUP('Transaction Data'!$G10096,Product_Code,Unit_Price)</f>
        <v>28</v>
      </c>
      <c r="M10096" s="3">
        <f>'Transaction Data'!$F10096*'Transaction Data'!$K10096</f>
        <v>3542</v>
      </c>
      <c r="N10096" s="3">
        <f>'Transaction Data'!$F10096*'Transaction Data'!$L10096</f>
        <v>7084</v>
      </c>
      <c r="O10096" s="3">
        <f>'Transaction Data'!$N10096-'Transaction Data'!$M10096</f>
        <v>3542</v>
      </c>
      <c r="P10096" s="2">
        <f>DATEDIF('Transaction Data'!$D10096,'Transaction Data'!$A10096,"y")</f>
        <v>41</v>
      </c>
      <c r="Q10096" s="2" t="str">
        <f>FLOOR('Transaction Data'!$P10096,15)&amp;"-"&amp;FLOOR('Transaction Data'!$P10096,15)+14</f>
        <v>30-44</v>
      </c>
      <c r="R10096" s="2" t="str">
        <f>IF('Transaction Data'!$L10096&lt;=10,"Less Expensive","Expensive")</f>
        <v>Expensive</v>
      </c>
      <c r="S10096" s="4">
        <f>WEEKDAY('Transaction Data'!$A10096)</f>
        <v>7</v>
      </c>
      <c r="T10096" s="2" t="str">
        <f>IF(WEEKDAY('Transaction Data'!$A10096,2)&lt;6,"Weekday","Weekend")</f>
        <v>Weekend</v>
      </c>
    </row>
    <row r="10097" ht="15.75" customHeight="1">
      <c r="A10097" s="1">
        <v>45517.0</v>
      </c>
      <c r="B10097" s="2" t="s">
        <v>3069</v>
      </c>
      <c r="C10097" s="2" t="s">
        <v>54</v>
      </c>
      <c r="D10097" s="1">
        <v>31119.0</v>
      </c>
      <c r="E10097" s="2" t="s">
        <v>37</v>
      </c>
      <c r="F10097" s="2">
        <v>194.0</v>
      </c>
      <c r="G10097" s="2" t="s">
        <v>33</v>
      </c>
      <c r="H10097" s="2" t="s">
        <v>52</v>
      </c>
      <c r="I10097" s="2" t="s">
        <v>35</v>
      </c>
      <c r="J10097" s="2" t="str">
        <f t="array" ref="J10097">XLOOKUP('Transaction Data'!$G10097,Product_Code,Biscuit_Brand)</f>
        <v>Caramel Biscuits</v>
      </c>
      <c r="K10097" s="2">
        <f t="array" ref="K10097">XLOOKUP('Transaction Data'!$G10097,Product_Code,Cost)</f>
        <v>18</v>
      </c>
      <c r="L10097" s="2">
        <f t="array" ref="L10097">XLOOKUP('Transaction Data'!$G10097,Product_Code,Unit_Price)</f>
        <v>22</v>
      </c>
      <c r="M10097" s="3">
        <f>'Transaction Data'!$F10097*'Transaction Data'!$K10097</f>
        <v>3492</v>
      </c>
      <c r="N10097" s="3">
        <f>'Transaction Data'!$F10097*'Transaction Data'!$L10097</f>
        <v>4268</v>
      </c>
      <c r="O10097" s="3">
        <f>'Transaction Data'!$N10097-'Transaction Data'!$M10097</f>
        <v>776</v>
      </c>
      <c r="P10097" s="2">
        <f>DATEDIF('Transaction Data'!$D10097,'Transaction Data'!$A10097,"y")</f>
        <v>39</v>
      </c>
      <c r="Q10097" s="2" t="str">
        <f>FLOOR('Transaction Data'!$P10097,15)&amp;"-"&amp;FLOOR('Transaction Data'!$P10097,15)+14</f>
        <v>30-44</v>
      </c>
      <c r="R10097" s="2" t="str">
        <f>IF('Transaction Data'!$L10097&lt;=10,"Less Expensive","Expensive")</f>
        <v>Expensive</v>
      </c>
      <c r="S10097" s="4">
        <f>WEEKDAY('Transaction Data'!$A10097)</f>
        <v>3</v>
      </c>
      <c r="T10097" s="2" t="str">
        <f>IF(WEEKDAY('Transaction Data'!$A10097,2)&lt;6,"Weekday","Weekend")</f>
        <v>Weekday</v>
      </c>
    </row>
    <row r="10098" ht="15.75" customHeight="1">
      <c r="A10098" s="1">
        <v>45533.0</v>
      </c>
      <c r="B10098" s="2" t="s">
        <v>3315</v>
      </c>
      <c r="C10098" s="2" t="s">
        <v>78</v>
      </c>
      <c r="D10098" s="1">
        <v>30408.0</v>
      </c>
      <c r="E10098" s="2" t="s">
        <v>22</v>
      </c>
      <c r="F10098" s="2">
        <v>285.0</v>
      </c>
      <c r="G10098" s="2" t="s">
        <v>38</v>
      </c>
      <c r="H10098" s="2" t="s">
        <v>52</v>
      </c>
      <c r="I10098" s="2" t="s">
        <v>25</v>
      </c>
      <c r="J10098" s="2" t="str">
        <f t="array" ref="J10098">XLOOKUP('Transaction Data'!$G10098,Product_Code,Biscuit_Brand)</f>
        <v>Ginger Snaps</v>
      </c>
      <c r="K10098" s="2">
        <f t="array" ref="K10098">XLOOKUP('Transaction Data'!$G10098,Product_Code,Cost)</f>
        <v>14</v>
      </c>
      <c r="L10098" s="2">
        <f t="array" ref="L10098">XLOOKUP('Transaction Data'!$G10098,Product_Code,Unit_Price)</f>
        <v>28</v>
      </c>
      <c r="M10098" s="3">
        <f>'Transaction Data'!$F10098*'Transaction Data'!$K10098</f>
        <v>3990</v>
      </c>
      <c r="N10098" s="3">
        <f>'Transaction Data'!$F10098*'Transaction Data'!$L10098</f>
        <v>7980</v>
      </c>
      <c r="O10098" s="3">
        <f>'Transaction Data'!$N10098-'Transaction Data'!$M10098</f>
        <v>3990</v>
      </c>
      <c r="P10098" s="2">
        <f>DATEDIF('Transaction Data'!$D10098,'Transaction Data'!$A10098,"y")</f>
        <v>41</v>
      </c>
      <c r="Q10098" s="2" t="str">
        <f>FLOOR('Transaction Data'!$P10098,15)&amp;"-"&amp;FLOOR('Transaction Data'!$P10098,15)+14</f>
        <v>30-44</v>
      </c>
      <c r="R10098" s="2" t="str">
        <f>IF('Transaction Data'!$L10098&lt;=10,"Less Expensive","Expensive")</f>
        <v>Expensive</v>
      </c>
      <c r="S10098" s="4">
        <f>WEEKDAY('Transaction Data'!$A10098)</f>
        <v>5</v>
      </c>
      <c r="T10098" s="2" t="str">
        <f>IF(WEEKDAY('Transaction Data'!$A10098,2)&lt;6,"Weekday","Weekend")</f>
        <v>Weekday</v>
      </c>
    </row>
    <row r="10099" ht="15.75" customHeight="1">
      <c r="A10099" s="1">
        <v>45518.0</v>
      </c>
      <c r="B10099" s="2" t="s">
        <v>3515</v>
      </c>
      <c r="C10099" s="2" t="s">
        <v>21</v>
      </c>
      <c r="D10099" s="1">
        <v>32128.0</v>
      </c>
      <c r="E10099" s="2" t="s">
        <v>37</v>
      </c>
      <c r="F10099" s="2">
        <v>474.0</v>
      </c>
      <c r="G10099" s="2" t="s">
        <v>61</v>
      </c>
      <c r="H10099" s="2" t="s">
        <v>52</v>
      </c>
      <c r="I10099" s="2" t="s">
        <v>25</v>
      </c>
      <c r="J10099" s="2" t="str">
        <f t="array" ref="J10099">XLOOKUP('Transaction Data'!$G10099,Product_Code,Biscuit_Brand)</f>
        <v>Choco Delight</v>
      </c>
      <c r="K10099" s="2">
        <f t="array" ref="K10099">XLOOKUP('Transaction Data'!$G10099,Product_Code,Cost)</f>
        <v>3</v>
      </c>
      <c r="L10099" s="2">
        <f t="array" ref="L10099">XLOOKUP('Transaction Data'!$G10099,Product_Code,Unit_Price)</f>
        <v>5</v>
      </c>
      <c r="M10099" s="3">
        <f>'Transaction Data'!$F10099*'Transaction Data'!$K10099</f>
        <v>1422</v>
      </c>
      <c r="N10099" s="3">
        <f>'Transaction Data'!$F10099*'Transaction Data'!$L10099</f>
        <v>2370</v>
      </c>
      <c r="O10099" s="3">
        <f>'Transaction Data'!$N10099-'Transaction Data'!$M10099</f>
        <v>948</v>
      </c>
      <c r="P10099" s="2">
        <f>DATEDIF('Transaction Data'!$D10099,'Transaction Data'!$A10099,"y")</f>
        <v>36</v>
      </c>
      <c r="Q10099" s="2" t="str">
        <f>FLOOR('Transaction Data'!$P10099,15)&amp;"-"&amp;FLOOR('Transaction Data'!$P10099,15)+14</f>
        <v>30-44</v>
      </c>
      <c r="R10099" s="2" t="str">
        <f>IF('Transaction Data'!$L10099&lt;=10,"Less Expensive","Expensive")</f>
        <v>Less Expensive</v>
      </c>
      <c r="S10099" s="4">
        <f>WEEKDAY('Transaction Data'!$A10099)</f>
        <v>4</v>
      </c>
      <c r="T10099" s="2" t="str">
        <f>IF(WEEKDAY('Transaction Data'!$A10099,2)&lt;6,"Weekday","Weekend")</f>
        <v>Weekday</v>
      </c>
    </row>
    <row r="10100" ht="15.75" customHeight="1">
      <c r="A10100" s="1">
        <v>45516.0</v>
      </c>
      <c r="B10100" s="2" t="s">
        <v>5757</v>
      </c>
      <c r="C10100" s="2" t="s">
        <v>32</v>
      </c>
      <c r="D10100" s="1">
        <v>20896.0</v>
      </c>
      <c r="E10100" s="2" t="s">
        <v>37</v>
      </c>
      <c r="F10100" s="2">
        <v>228.0</v>
      </c>
      <c r="G10100" s="2" t="s">
        <v>60</v>
      </c>
      <c r="H10100" s="2" t="s">
        <v>45</v>
      </c>
      <c r="I10100" s="2" t="s">
        <v>30</v>
      </c>
      <c r="J10100" s="2" t="str">
        <f t="array" ref="J10100">XLOOKUP('Transaction Data'!$G10100,Product_Code,Biscuit_Brand)</f>
        <v>Peanut Butter Bites</v>
      </c>
      <c r="K10100" s="2">
        <f t="array" ref="K10100">XLOOKUP('Transaction Data'!$G10100,Product_Code,Cost)</f>
        <v>5</v>
      </c>
      <c r="L10100" s="2">
        <f t="array" ref="L10100">XLOOKUP('Transaction Data'!$G10100,Product_Code,Unit_Price)</f>
        <v>7</v>
      </c>
      <c r="M10100" s="3">
        <f>'Transaction Data'!$F10100*'Transaction Data'!$K10100</f>
        <v>1140</v>
      </c>
      <c r="N10100" s="3">
        <f>'Transaction Data'!$F10100*'Transaction Data'!$L10100</f>
        <v>1596</v>
      </c>
      <c r="O10100" s="3">
        <f>'Transaction Data'!$N10100-'Transaction Data'!$M10100</f>
        <v>456</v>
      </c>
      <c r="P10100" s="2">
        <f>DATEDIF('Transaction Data'!$D10100,'Transaction Data'!$A10100,"y")</f>
        <v>67</v>
      </c>
      <c r="Q10100" s="2" t="str">
        <f>FLOOR('Transaction Data'!$P10100,15)&amp;"-"&amp;FLOOR('Transaction Data'!$P10100,15)+14</f>
        <v>60-74</v>
      </c>
      <c r="R10100" s="2" t="str">
        <f>IF('Transaction Data'!$L10100&lt;=10,"Less Expensive","Expensive")</f>
        <v>Less Expensive</v>
      </c>
      <c r="S10100" s="4">
        <f>WEEKDAY('Transaction Data'!$A10100)</f>
        <v>2</v>
      </c>
      <c r="T10100" s="2" t="str">
        <f>IF(WEEKDAY('Transaction Data'!$A10100,2)&lt;6,"Weekday","Weekend")</f>
        <v>Weekday</v>
      </c>
    </row>
    <row r="10101" ht="15.75" customHeight="1">
      <c r="A10101" s="1">
        <v>45506.0</v>
      </c>
      <c r="B10101" s="2" t="s">
        <v>5571</v>
      </c>
      <c r="C10101" s="2" t="s">
        <v>54</v>
      </c>
      <c r="D10101" s="1">
        <v>23463.0</v>
      </c>
      <c r="E10101" s="2" t="s">
        <v>63</v>
      </c>
      <c r="F10101" s="2">
        <v>73.0</v>
      </c>
      <c r="G10101" s="2" t="s">
        <v>61</v>
      </c>
      <c r="H10101" s="2" t="s">
        <v>45</v>
      </c>
      <c r="I10101" s="2" t="s">
        <v>25</v>
      </c>
      <c r="J10101" s="2" t="str">
        <f t="array" ref="J10101">XLOOKUP('Transaction Data'!$G10101,Product_Code,Biscuit_Brand)</f>
        <v>Choco Delight</v>
      </c>
      <c r="K10101" s="2">
        <f t="array" ref="K10101">XLOOKUP('Transaction Data'!$G10101,Product_Code,Cost)</f>
        <v>3</v>
      </c>
      <c r="L10101" s="2">
        <f t="array" ref="L10101">XLOOKUP('Transaction Data'!$G10101,Product_Code,Unit_Price)</f>
        <v>5</v>
      </c>
      <c r="M10101" s="3">
        <f>'Transaction Data'!$F10101*'Transaction Data'!$K10101</f>
        <v>219</v>
      </c>
      <c r="N10101" s="3">
        <f>'Transaction Data'!$F10101*'Transaction Data'!$L10101</f>
        <v>365</v>
      </c>
      <c r="O10101" s="3">
        <f>'Transaction Data'!$N10101-'Transaction Data'!$M10101</f>
        <v>146</v>
      </c>
      <c r="P10101" s="2">
        <f>DATEDIF('Transaction Data'!$D10101,'Transaction Data'!$A10101,"y")</f>
        <v>60</v>
      </c>
      <c r="Q10101" s="2" t="str">
        <f>FLOOR('Transaction Data'!$P10101,15)&amp;"-"&amp;FLOOR('Transaction Data'!$P10101,15)+14</f>
        <v>60-74</v>
      </c>
      <c r="R10101" s="2" t="str">
        <f>IF('Transaction Data'!$L10101&lt;=10,"Less Expensive","Expensive")</f>
        <v>Less Expensive</v>
      </c>
      <c r="S10101" s="4">
        <f>WEEKDAY('Transaction Data'!$A10101)</f>
        <v>6</v>
      </c>
      <c r="T10101" s="2" t="str">
        <f>IF(WEEKDAY('Transaction Data'!$A10101,2)&lt;6,"Weekday","Weekend")</f>
        <v>Weekday</v>
      </c>
    </row>
    <row r="10102" ht="15.75" customHeight="1">
      <c r="A10102" s="1">
        <v>45530.0</v>
      </c>
      <c r="B10102" s="2" t="s">
        <v>9010</v>
      </c>
      <c r="C10102" s="2" t="s">
        <v>69</v>
      </c>
      <c r="D10102" s="1">
        <v>32234.0</v>
      </c>
      <c r="E10102" s="2" t="s">
        <v>37</v>
      </c>
      <c r="F10102" s="2">
        <v>318.0</v>
      </c>
      <c r="G10102" s="2" t="s">
        <v>57</v>
      </c>
      <c r="H10102" s="2" t="s">
        <v>24</v>
      </c>
      <c r="I10102" s="2" t="s">
        <v>25</v>
      </c>
      <c r="J10102" s="2" t="str">
        <f t="array" ref="J10102">XLOOKUP('Transaction Data'!$G10102,Product_Code,Biscuit_Brand)</f>
        <v>Oatmeal Cookies</v>
      </c>
      <c r="K10102" s="2">
        <f t="array" ref="K10102">XLOOKUP('Transaction Data'!$G10102,Product_Code,Cost)</f>
        <v>19</v>
      </c>
      <c r="L10102" s="2">
        <f t="array" ref="L10102">XLOOKUP('Transaction Data'!$G10102,Product_Code,Unit_Price)</f>
        <v>23</v>
      </c>
      <c r="M10102" s="3">
        <f>'Transaction Data'!$F10102*'Transaction Data'!$K10102</f>
        <v>6042</v>
      </c>
      <c r="N10102" s="3">
        <f>'Transaction Data'!$F10102*'Transaction Data'!$L10102</f>
        <v>7314</v>
      </c>
      <c r="O10102" s="3">
        <f>'Transaction Data'!$N10102-'Transaction Data'!$M10102</f>
        <v>1272</v>
      </c>
      <c r="P10102" s="2">
        <f>DATEDIF('Transaction Data'!$D10102,'Transaction Data'!$A10102,"y")</f>
        <v>36</v>
      </c>
      <c r="Q10102" s="2" t="str">
        <f>FLOOR('Transaction Data'!$P10102,15)&amp;"-"&amp;FLOOR('Transaction Data'!$P10102,15)+14</f>
        <v>30-44</v>
      </c>
      <c r="R10102" s="2" t="str">
        <f>IF('Transaction Data'!$L10102&lt;=10,"Less Expensive","Expensive")</f>
        <v>Expensive</v>
      </c>
      <c r="S10102" s="4">
        <f>WEEKDAY('Transaction Data'!$A10102)</f>
        <v>2</v>
      </c>
      <c r="T10102" s="2" t="str">
        <f>IF(WEEKDAY('Transaction Data'!$A10102,2)&lt;6,"Weekday","Weekend")</f>
        <v>Weekday</v>
      </c>
    </row>
    <row r="10103" ht="15.75" customHeight="1">
      <c r="A10103" s="1">
        <v>45517.0</v>
      </c>
      <c r="B10103" s="2" t="s">
        <v>6528</v>
      </c>
      <c r="C10103" s="2" t="s">
        <v>78</v>
      </c>
      <c r="D10103" s="1">
        <v>21754.0</v>
      </c>
      <c r="E10103" s="2" t="s">
        <v>63</v>
      </c>
      <c r="F10103" s="2">
        <v>240.0</v>
      </c>
      <c r="G10103" s="2" t="s">
        <v>48</v>
      </c>
      <c r="H10103" s="2" t="s">
        <v>42</v>
      </c>
      <c r="I10103" s="2" t="s">
        <v>35</v>
      </c>
      <c r="J10103" s="2" t="str">
        <f t="array" ref="J10103">XLOOKUP('Transaction Data'!$G10103,Product_Code,Biscuit_Brand)</f>
        <v>Lemon Crisps</v>
      </c>
      <c r="K10103" s="2">
        <f t="array" ref="K10103">XLOOKUP('Transaction Data'!$G10103,Product_Code,Cost)</f>
        <v>7</v>
      </c>
      <c r="L10103" s="2">
        <f t="array" ref="L10103">XLOOKUP('Transaction Data'!$G10103,Product_Code,Unit_Price)</f>
        <v>9</v>
      </c>
      <c r="M10103" s="3">
        <f>'Transaction Data'!$F10103*'Transaction Data'!$K10103</f>
        <v>1680</v>
      </c>
      <c r="N10103" s="3">
        <f>'Transaction Data'!$F10103*'Transaction Data'!$L10103</f>
        <v>2160</v>
      </c>
      <c r="O10103" s="3">
        <f>'Transaction Data'!$N10103-'Transaction Data'!$M10103</f>
        <v>480</v>
      </c>
      <c r="P10103" s="2">
        <f>DATEDIF('Transaction Data'!$D10103,'Transaction Data'!$A10103,"y")</f>
        <v>65</v>
      </c>
      <c r="Q10103" s="2" t="str">
        <f>FLOOR('Transaction Data'!$P10103,15)&amp;"-"&amp;FLOOR('Transaction Data'!$P10103,15)+14</f>
        <v>60-74</v>
      </c>
      <c r="R10103" s="2" t="str">
        <f>IF('Transaction Data'!$L10103&lt;=10,"Less Expensive","Expensive")</f>
        <v>Less Expensive</v>
      </c>
      <c r="S10103" s="4">
        <f>WEEKDAY('Transaction Data'!$A10103)</f>
        <v>3</v>
      </c>
      <c r="T10103" s="2" t="str">
        <f>IF(WEEKDAY('Transaction Data'!$A10103,2)&lt;6,"Weekday","Weekend")</f>
        <v>Weekday</v>
      </c>
    </row>
    <row r="10104" ht="15.75" customHeight="1">
      <c r="A10104" s="1">
        <v>45511.0</v>
      </c>
      <c r="B10104" s="2" t="s">
        <v>769</v>
      </c>
      <c r="C10104" s="2" t="s">
        <v>32</v>
      </c>
      <c r="D10104" s="1">
        <v>35149.0</v>
      </c>
      <c r="E10104" s="2" t="s">
        <v>22</v>
      </c>
      <c r="F10104" s="2">
        <v>429.0</v>
      </c>
      <c r="G10104" s="2" t="s">
        <v>55</v>
      </c>
      <c r="H10104" s="2" t="s">
        <v>49</v>
      </c>
      <c r="I10104" s="2" t="s">
        <v>25</v>
      </c>
      <c r="J10104" s="2" t="str">
        <f t="array" ref="J10104">XLOOKUP('Transaction Data'!$G10104,Product_Code,Biscuit_Brand)</f>
        <v>Vanilla Wafers</v>
      </c>
      <c r="K10104" s="2">
        <f t="array" ref="K10104">XLOOKUP('Transaction Data'!$G10104,Product_Code,Cost)</f>
        <v>18</v>
      </c>
      <c r="L10104" s="2">
        <f t="array" ref="L10104">XLOOKUP('Transaction Data'!$G10104,Product_Code,Unit_Price)</f>
        <v>36</v>
      </c>
      <c r="M10104" s="3">
        <f>'Transaction Data'!$F10104*'Transaction Data'!$K10104</f>
        <v>7722</v>
      </c>
      <c r="N10104" s="3">
        <f>'Transaction Data'!$F10104*'Transaction Data'!$L10104</f>
        <v>15444</v>
      </c>
      <c r="O10104" s="3">
        <f>'Transaction Data'!$N10104-'Transaction Data'!$M10104</f>
        <v>7722</v>
      </c>
      <c r="P10104" s="2">
        <f>DATEDIF('Transaction Data'!$D10104,'Transaction Data'!$A10104,"y")</f>
        <v>28</v>
      </c>
      <c r="Q10104" s="2" t="str">
        <f>FLOOR('Transaction Data'!$P10104,15)&amp;"-"&amp;FLOOR('Transaction Data'!$P10104,15)+14</f>
        <v>15-29</v>
      </c>
      <c r="R10104" s="2" t="str">
        <f>IF('Transaction Data'!$L10104&lt;=10,"Less Expensive","Expensive")</f>
        <v>Expensive</v>
      </c>
      <c r="S10104" s="4">
        <f>WEEKDAY('Transaction Data'!$A10104)</f>
        <v>4</v>
      </c>
      <c r="T10104" s="2" t="str">
        <f>IF(WEEKDAY('Transaction Data'!$A10104,2)&lt;6,"Weekday","Weekend")</f>
        <v>Weekday</v>
      </c>
    </row>
    <row r="10105" ht="15.75" customHeight="1">
      <c r="A10105" s="1">
        <v>45509.0</v>
      </c>
      <c r="B10105" s="2" t="s">
        <v>815</v>
      </c>
      <c r="C10105" s="2" t="s">
        <v>72</v>
      </c>
      <c r="D10105" s="1">
        <v>35112.0</v>
      </c>
      <c r="E10105" s="2" t="s">
        <v>27</v>
      </c>
      <c r="F10105" s="2">
        <v>32.0</v>
      </c>
      <c r="G10105" s="2" t="s">
        <v>38</v>
      </c>
      <c r="H10105" s="2" t="s">
        <v>52</v>
      </c>
      <c r="I10105" s="2" t="s">
        <v>35</v>
      </c>
      <c r="J10105" s="2" t="str">
        <f t="array" ref="J10105">XLOOKUP('Transaction Data'!$G10105,Product_Code,Biscuit_Brand)</f>
        <v>Ginger Snaps</v>
      </c>
      <c r="K10105" s="2">
        <f t="array" ref="K10105">XLOOKUP('Transaction Data'!$G10105,Product_Code,Cost)</f>
        <v>14</v>
      </c>
      <c r="L10105" s="2">
        <f t="array" ref="L10105">XLOOKUP('Transaction Data'!$G10105,Product_Code,Unit_Price)</f>
        <v>28</v>
      </c>
      <c r="M10105" s="3">
        <f>'Transaction Data'!$F10105*'Transaction Data'!$K10105</f>
        <v>448</v>
      </c>
      <c r="N10105" s="3">
        <f>'Transaction Data'!$F10105*'Transaction Data'!$L10105</f>
        <v>896</v>
      </c>
      <c r="O10105" s="3">
        <f>'Transaction Data'!$N10105-'Transaction Data'!$M10105</f>
        <v>448</v>
      </c>
      <c r="P10105" s="2">
        <f>DATEDIF('Transaction Data'!$D10105,'Transaction Data'!$A10105,"y")</f>
        <v>28</v>
      </c>
      <c r="Q10105" s="2" t="str">
        <f>FLOOR('Transaction Data'!$P10105,15)&amp;"-"&amp;FLOOR('Transaction Data'!$P10105,15)+14</f>
        <v>15-29</v>
      </c>
      <c r="R10105" s="2" t="str">
        <f>IF('Transaction Data'!$L10105&lt;=10,"Less Expensive","Expensive")</f>
        <v>Expensive</v>
      </c>
      <c r="S10105" s="4">
        <f>WEEKDAY('Transaction Data'!$A10105)</f>
        <v>2</v>
      </c>
      <c r="T10105" s="2" t="str">
        <f>IF(WEEKDAY('Transaction Data'!$A10105,2)&lt;6,"Weekday","Weekend")</f>
        <v>Weekday</v>
      </c>
    </row>
    <row r="10106" ht="15.75" customHeight="1">
      <c r="A10106" s="1">
        <v>45517.0</v>
      </c>
      <c r="B10106" s="2" t="s">
        <v>3458</v>
      </c>
      <c r="C10106" s="2" t="s">
        <v>21</v>
      </c>
      <c r="D10106" s="1">
        <v>37781.0</v>
      </c>
      <c r="E10106" s="2" t="s">
        <v>63</v>
      </c>
      <c r="F10106" s="2">
        <v>347.0</v>
      </c>
      <c r="G10106" s="2" t="s">
        <v>23</v>
      </c>
      <c r="H10106" s="2" t="s">
        <v>24</v>
      </c>
      <c r="I10106" s="2" t="s">
        <v>30</v>
      </c>
      <c r="J10106" s="2" t="str">
        <f t="array" ref="J10106">XLOOKUP('Transaction Data'!$G10106,Product_Code,Biscuit_Brand)</f>
        <v>Cinnamon Swirls</v>
      </c>
      <c r="K10106" s="2">
        <f t="array" ref="K10106">XLOOKUP('Transaction Data'!$G10106,Product_Code,Cost)</f>
        <v>10</v>
      </c>
      <c r="L10106" s="2">
        <f t="array" ref="L10106">XLOOKUP('Transaction Data'!$G10106,Product_Code,Unit_Price)</f>
        <v>14</v>
      </c>
      <c r="M10106" s="3">
        <f>'Transaction Data'!$F10106*'Transaction Data'!$K10106</f>
        <v>3470</v>
      </c>
      <c r="N10106" s="3">
        <f>'Transaction Data'!$F10106*'Transaction Data'!$L10106</f>
        <v>4858</v>
      </c>
      <c r="O10106" s="3">
        <f>'Transaction Data'!$N10106-'Transaction Data'!$M10106</f>
        <v>1388</v>
      </c>
      <c r="P10106" s="2">
        <f>DATEDIF('Transaction Data'!$D10106,'Transaction Data'!$A10106,"y")</f>
        <v>21</v>
      </c>
      <c r="Q10106" s="2" t="str">
        <f>FLOOR('Transaction Data'!$P10106,15)&amp;"-"&amp;FLOOR('Transaction Data'!$P10106,15)+14</f>
        <v>15-29</v>
      </c>
      <c r="R10106" s="2" t="str">
        <f>IF('Transaction Data'!$L10106&lt;=10,"Less Expensive","Expensive")</f>
        <v>Expensive</v>
      </c>
      <c r="S10106" s="4">
        <f>WEEKDAY('Transaction Data'!$A10106)</f>
        <v>3</v>
      </c>
      <c r="T10106" s="2" t="str">
        <f>IF(WEEKDAY('Transaction Data'!$A10106,2)&lt;6,"Weekday","Weekend")</f>
        <v>Weekday</v>
      </c>
    </row>
    <row r="10107" ht="15.75" customHeight="1">
      <c r="A10107" s="1">
        <v>45534.0</v>
      </c>
      <c r="B10107" s="2" t="s">
        <v>6297</v>
      </c>
      <c r="C10107" s="2" t="s">
        <v>32</v>
      </c>
      <c r="D10107" s="1">
        <v>22759.0</v>
      </c>
      <c r="E10107" s="2" t="s">
        <v>63</v>
      </c>
      <c r="F10107" s="2">
        <v>408.0</v>
      </c>
      <c r="G10107" s="2" t="s">
        <v>28</v>
      </c>
      <c r="H10107" s="2" t="s">
        <v>52</v>
      </c>
      <c r="I10107" s="2" t="s">
        <v>30</v>
      </c>
      <c r="J10107" s="2" t="str">
        <f t="array" ref="J10107">XLOOKUP('Transaction Data'!$G10107,Product_Code,Biscuit_Brand)</f>
        <v>Shortbread</v>
      </c>
      <c r="K10107" s="2">
        <f t="array" ref="K10107">XLOOKUP('Transaction Data'!$G10107,Product_Code,Cost)</f>
        <v>10</v>
      </c>
      <c r="L10107" s="2">
        <f t="array" ref="L10107">XLOOKUP('Transaction Data'!$G10107,Product_Code,Unit_Price)</f>
        <v>45</v>
      </c>
      <c r="M10107" s="3">
        <f>'Transaction Data'!$F10107*'Transaction Data'!$K10107</f>
        <v>4080</v>
      </c>
      <c r="N10107" s="3">
        <f>'Transaction Data'!$F10107*'Transaction Data'!$L10107</f>
        <v>18360</v>
      </c>
      <c r="O10107" s="3">
        <f>'Transaction Data'!$N10107-'Transaction Data'!$M10107</f>
        <v>14280</v>
      </c>
      <c r="P10107" s="2">
        <f>DATEDIF('Transaction Data'!$D10107,'Transaction Data'!$A10107,"y")</f>
        <v>62</v>
      </c>
      <c r="Q10107" s="2" t="str">
        <f>FLOOR('Transaction Data'!$P10107,15)&amp;"-"&amp;FLOOR('Transaction Data'!$P10107,15)+14</f>
        <v>60-74</v>
      </c>
      <c r="R10107" s="2" t="str">
        <f>IF('Transaction Data'!$L10107&lt;=10,"Less Expensive","Expensive")</f>
        <v>Expensive</v>
      </c>
      <c r="S10107" s="4">
        <f>WEEKDAY('Transaction Data'!$A10107)</f>
        <v>6</v>
      </c>
      <c r="T10107" s="2" t="str">
        <f>IF(WEEKDAY('Transaction Data'!$A10107,2)&lt;6,"Weekday","Weekend")</f>
        <v>Weekday</v>
      </c>
    </row>
    <row r="10108" ht="15.75" customHeight="1">
      <c r="A10108" s="1">
        <v>45518.0</v>
      </c>
      <c r="B10108" s="2" t="s">
        <v>6805</v>
      </c>
      <c r="C10108" s="2" t="s">
        <v>41</v>
      </c>
      <c r="D10108" s="1">
        <v>18227.0</v>
      </c>
      <c r="E10108" s="2" t="s">
        <v>22</v>
      </c>
      <c r="F10108" s="2">
        <v>113.0</v>
      </c>
      <c r="G10108" s="2" t="s">
        <v>33</v>
      </c>
      <c r="H10108" s="2" t="s">
        <v>34</v>
      </c>
      <c r="I10108" s="2" t="s">
        <v>35</v>
      </c>
      <c r="J10108" s="2" t="str">
        <f t="array" ref="J10108">XLOOKUP('Transaction Data'!$G10108,Product_Code,Biscuit_Brand)</f>
        <v>Caramel Biscuits</v>
      </c>
      <c r="K10108" s="2">
        <f t="array" ref="K10108">XLOOKUP('Transaction Data'!$G10108,Product_Code,Cost)</f>
        <v>18</v>
      </c>
      <c r="L10108" s="2">
        <f t="array" ref="L10108">XLOOKUP('Transaction Data'!$G10108,Product_Code,Unit_Price)</f>
        <v>22</v>
      </c>
      <c r="M10108" s="3">
        <f>'Transaction Data'!$F10108*'Transaction Data'!$K10108</f>
        <v>2034</v>
      </c>
      <c r="N10108" s="3">
        <f>'Transaction Data'!$F10108*'Transaction Data'!$L10108</f>
        <v>2486</v>
      </c>
      <c r="O10108" s="3">
        <f>'Transaction Data'!$N10108-'Transaction Data'!$M10108</f>
        <v>452</v>
      </c>
      <c r="P10108" s="2">
        <f>DATEDIF('Transaction Data'!$D10108,'Transaction Data'!$A10108,"y")</f>
        <v>74</v>
      </c>
      <c r="Q10108" s="2" t="str">
        <f>FLOOR('Transaction Data'!$P10108,15)&amp;"-"&amp;FLOOR('Transaction Data'!$P10108,15)+14</f>
        <v>60-74</v>
      </c>
      <c r="R10108" s="2" t="str">
        <f>IF('Transaction Data'!$L10108&lt;=10,"Less Expensive","Expensive")</f>
        <v>Expensive</v>
      </c>
      <c r="S10108" s="4">
        <f>WEEKDAY('Transaction Data'!$A10108)</f>
        <v>4</v>
      </c>
      <c r="T10108" s="2" t="str">
        <f>IF(WEEKDAY('Transaction Data'!$A10108,2)&lt;6,"Weekday","Weekend")</f>
        <v>Weekday</v>
      </c>
    </row>
    <row r="10109" ht="15.75" customHeight="1">
      <c r="A10109" s="1">
        <v>45521.0</v>
      </c>
      <c r="B10109" s="2" t="s">
        <v>4670</v>
      </c>
      <c r="C10109" s="2" t="s">
        <v>54</v>
      </c>
      <c r="D10109" s="1">
        <v>37778.0</v>
      </c>
      <c r="E10109" s="2" t="s">
        <v>37</v>
      </c>
      <c r="F10109" s="2">
        <v>35.0</v>
      </c>
      <c r="G10109" s="2" t="s">
        <v>44</v>
      </c>
      <c r="H10109" s="2" t="s">
        <v>29</v>
      </c>
      <c r="I10109" s="2" t="s">
        <v>35</v>
      </c>
      <c r="J10109" s="2" t="str">
        <f t="array" ref="J10109">XLOOKUP('Transaction Data'!$G10109,Product_Code,Biscuit_Brand)</f>
        <v>Butter Crunch</v>
      </c>
      <c r="K10109" s="2">
        <f t="array" ref="K10109">XLOOKUP('Transaction Data'!$G10109,Product_Code,Cost)</f>
        <v>10</v>
      </c>
      <c r="L10109" s="2">
        <f t="array" ref="L10109">XLOOKUP('Transaction Data'!$G10109,Product_Code,Unit_Price)</f>
        <v>11</v>
      </c>
      <c r="M10109" s="3">
        <f>'Transaction Data'!$F10109*'Transaction Data'!$K10109</f>
        <v>350</v>
      </c>
      <c r="N10109" s="3">
        <f>'Transaction Data'!$F10109*'Transaction Data'!$L10109</f>
        <v>385</v>
      </c>
      <c r="O10109" s="3">
        <f>'Transaction Data'!$N10109-'Transaction Data'!$M10109</f>
        <v>35</v>
      </c>
      <c r="P10109" s="2">
        <f>DATEDIF('Transaction Data'!$D10109,'Transaction Data'!$A10109,"y")</f>
        <v>21</v>
      </c>
      <c r="Q10109" s="2" t="str">
        <f>FLOOR('Transaction Data'!$P10109,15)&amp;"-"&amp;FLOOR('Transaction Data'!$P10109,15)+14</f>
        <v>15-29</v>
      </c>
      <c r="R10109" s="2" t="str">
        <f>IF('Transaction Data'!$L10109&lt;=10,"Less Expensive","Expensive")</f>
        <v>Expensive</v>
      </c>
      <c r="S10109" s="4">
        <f>WEEKDAY('Transaction Data'!$A10109)</f>
        <v>7</v>
      </c>
      <c r="T10109" s="2" t="str">
        <f>IF(WEEKDAY('Transaction Data'!$A10109,2)&lt;6,"Weekday","Weekend")</f>
        <v>Weekend</v>
      </c>
    </row>
    <row r="10110" ht="15.75" customHeight="1">
      <c r="A10110" s="1">
        <v>45522.0</v>
      </c>
      <c r="B10110" s="2" t="s">
        <v>8754</v>
      </c>
      <c r="C10110" s="2" t="s">
        <v>21</v>
      </c>
      <c r="D10110" s="1">
        <v>28582.0</v>
      </c>
      <c r="E10110" s="2" t="s">
        <v>27</v>
      </c>
      <c r="F10110" s="2">
        <v>413.0</v>
      </c>
      <c r="G10110" s="2" t="s">
        <v>61</v>
      </c>
      <c r="H10110" s="2" t="s">
        <v>45</v>
      </c>
      <c r="I10110" s="2" t="s">
        <v>25</v>
      </c>
      <c r="J10110" s="2" t="str">
        <f t="array" ref="J10110">XLOOKUP('Transaction Data'!$G10110,Product_Code,Biscuit_Brand)</f>
        <v>Choco Delight</v>
      </c>
      <c r="K10110" s="2">
        <f t="array" ref="K10110">XLOOKUP('Transaction Data'!$G10110,Product_Code,Cost)</f>
        <v>3</v>
      </c>
      <c r="L10110" s="2">
        <f t="array" ref="L10110">XLOOKUP('Transaction Data'!$G10110,Product_Code,Unit_Price)</f>
        <v>5</v>
      </c>
      <c r="M10110" s="3">
        <f>'Transaction Data'!$F10110*'Transaction Data'!$K10110</f>
        <v>1239</v>
      </c>
      <c r="N10110" s="3">
        <f>'Transaction Data'!$F10110*'Transaction Data'!$L10110</f>
        <v>2065</v>
      </c>
      <c r="O10110" s="3">
        <f>'Transaction Data'!$N10110-'Transaction Data'!$M10110</f>
        <v>826</v>
      </c>
      <c r="P10110" s="2">
        <f>DATEDIF('Transaction Data'!$D10110,'Transaction Data'!$A10110,"y")</f>
        <v>46</v>
      </c>
      <c r="Q10110" s="2" t="str">
        <f>FLOOR('Transaction Data'!$P10110,15)&amp;"-"&amp;FLOOR('Transaction Data'!$P10110,15)+14</f>
        <v>45-59</v>
      </c>
      <c r="R10110" s="2" t="str">
        <f>IF('Transaction Data'!$L10110&lt;=10,"Less Expensive","Expensive")</f>
        <v>Less Expensive</v>
      </c>
      <c r="S10110" s="4">
        <f>WEEKDAY('Transaction Data'!$A10110)</f>
        <v>1</v>
      </c>
      <c r="T10110" s="2" t="str">
        <f>IF(WEEKDAY('Transaction Data'!$A10110,2)&lt;6,"Weekday","Weekend")</f>
        <v>Weekend</v>
      </c>
    </row>
    <row r="10111" ht="15.75" customHeight="1">
      <c r="A10111" s="1">
        <v>45507.0</v>
      </c>
      <c r="B10111" s="2" t="s">
        <v>3570</v>
      </c>
      <c r="C10111" s="2" t="s">
        <v>51</v>
      </c>
      <c r="D10111" s="1">
        <v>20572.0</v>
      </c>
      <c r="E10111" s="2" t="s">
        <v>27</v>
      </c>
      <c r="F10111" s="2">
        <v>168.0</v>
      </c>
      <c r="G10111" s="2" t="s">
        <v>44</v>
      </c>
      <c r="H10111" s="2" t="s">
        <v>29</v>
      </c>
      <c r="I10111" s="2" t="s">
        <v>25</v>
      </c>
      <c r="J10111" s="2" t="str">
        <f t="array" ref="J10111">XLOOKUP('Transaction Data'!$G10111,Product_Code,Biscuit_Brand)</f>
        <v>Butter Crunch</v>
      </c>
      <c r="K10111" s="2">
        <f t="array" ref="K10111">XLOOKUP('Transaction Data'!$G10111,Product_Code,Cost)</f>
        <v>10</v>
      </c>
      <c r="L10111" s="2">
        <f t="array" ref="L10111">XLOOKUP('Transaction Data'!$G10111,Product_Code,Unit_Price)</f>
        <v>11</v>
      </c>
      <c r="M10111" s="3">
        <f>'Transaction Data'!$F10111*'Transaction Data'!$K10111</f>
        <v>1680</v>
      </c>
      <c r="N10111" s="3">
        <f>'Transaction Data'!$F10111*'Transaction Data'!$L10111</f>
        <v>1848</v>
      </c>
      <c r="O10111" s="3">
        <f>'Transaction Data'!$N10111-'Transaction Data'!$M10111</f>
        <v>168</v>
      </c>
      <c r="P10111" s="2">
        <f>DATEDIF('Transaction Data'!$D10111,'Transaction Data'!$A10111,"y")</f>
        <v>68</v>
      </c>
      <c r="Q10111" s="2" t="str">
        <f>FLOOR('Transaction Data'!$P10111,15)&amp;"-"&amp;FLOOR('Transaction Data'!$P10111,15)+14</f>
        <v>60-74</v>
      </c>
      <c r="R10111" s="2" t="str">
        <f>IF('Transaction Data'!$L10111&lt;=10,"Less Expensive","Expensive")</f>
        <v>Expensive</v>
      </c>
      <c r="S10111" s="4">
        <f>WEEKDAY('Transaction Data'!$A10111)</f>
        <v>7</v>
      </c>
      <c r="T10111" s="2" t="str">
        <f>IF(WEEKDAY('Transaction Data'!$A10111,2)&lt;6,"Weekday","Weekend")</f>
        <v>Weekend</v>
      </c>
    </row>
    <row r="10112" ht="15.75" customHeight="1">
      <c r="A10112" s="1">
        <v>45530.0</v>
      </c>
      <c r="B10112" s="2" t="s">
        <v>5443</v>
      </c>
      <c r="C10112" s="2" t="s">
        <v>51</v>
      </c>
      <c r="D10112" s="1">
        <v>30192.0</v>
      </c>
      <c r="E10112" s="2" t="s">
        <v>37</v>
      </c>
      <c r="F10112" s="2">
        <v>21.0</v>
      </c>
      <c r="G10112" s="2" t="s">
        <v>38</v>
      </c>
      <c r="H10112" s="2" t="s">
        <v>29</v>
      </c>
      <c r="I10112" s="2" t="s">
        <v>30</v>
      </c>
      <c r="J10112" s="2" t="str">
        <f t="array" ref="J10112">XLOOKUP('Transaction Data'!$G10112,Product_Code,Biscuit_Brand)</f>
        <v>Ginger Snaps</v>
      </c>
      <c r="K10112" s="2">
        <f t="array" ref="K10112">XLOOKUP('Transaction Data'!$G10112,Product_Code,Cost)</f>
        <v>14</v>
      </c>
      <c r="L10112" s="2">
        <f t="array" ref="L10112">XLOOKUP('Transaction Data'!$G10112,Product_Code,Unit_Price)</f>
        <v>28</v>
      </c>
      <c r="M10112" s="3">
        <f>'Transaction Data'!$F10112*'Transaction Data'!$K10112</f>
        <v>294</v>
      </c>
      <c r="N10112" s="3">
        <f>'Transaction Data'!$F10112*'Transaction Data'!$L10112</f>
        <v>588</v>
      </c>
      <c r="O10112" s="3">
        <f>'Transaction Data'!$N10112-'Transaction Data'!$M10112</f>
        <v>294</v>
      </c>
      <c r="P10112" s="2">
        <f>DATEDIF('Transaction Data'!$D10112,'Transaction Data'!$A10112,"y")</f>
        <v>41</v>
      </c>
      <c r="Q10112" s="2" t="str">
        <f>FLOOR('Transaction Data'!$P10112,15)&amp;"-"&amp;FLOOR('Transaction Data'!$P10112,15)+14</f>
        <v>30-44</v>
      </c>
      <c r="R10112" s="2" t="str">
        <f>IF('Transaction Data'!$L10112&lt;=10,"Less Expensive","Expensive")</f>
        <v>Expensive</v>
      </c>
      <c r="S10112" s="4">
        <f>WEEKDAY('Transaction Data'!$A10112)</f>
        <v>2</v>
      </c>
      <c r="T10112" s="2" t="str">
        <f>IF(WEEKDAY('Transaction Data'!$A10112,2)&lt;6,"Weekday","Weekend")</f>
        <v>Weekday</v>
      </c>
    </row>
    <row r="10113" ht="15.75" customHeight="1">
      <c r="A10113" s="1">
        <v>45533.0</v>
      </c>
      <c r="B10113" s="2" t="s">
        <v>5347</v>
      </c>
      <c r="C10113" s="2" t="s">
        <v>54</v>
      </c>
      <c r="D10113" s="1">
        <v>29942.0</v>
      </c>
      <c r="E10113" s="2" t="s">
        <v>37</v>
      </c>
      <c r="F10113" s="2">
        <v>491.0</v>
      </c>
      <c r="G10113" s="2" t="s">
        <v>28</v>
      </c>
      <c r="H10113" s="2" t="s">
        <v>24</v>
      </c>
      <c r="I10113" s="2" t="s">
        <v>25</v>
      </c>
      <c r="J10113" s="2" t="str">
        <f t="array" ref="J10113">XLOOKUP('Transaction Data'!$G10113,Product_Code,Biscuit_Brand)</f>
        <v>Shortbread</v>
      </c>
      <c r="K10113" s="2">
        <f t="array" ref="K10113">XLOOKUP('Transaction Data'!$G10113,Product_Code,Cost)</f>
        <v>10</v>
      </c>
      <c r="L10113" s="2">
        <f t="array" ref="L10113">XLOOKUP('Transaction Data'!$G10113,Product_Code,Unit_Price)</f>
        <v>45</v>
      </c>
      <c r="M10113" s="3">
        <f>'Transaction Data'!$F10113*'Transaction Data'!$K10113</f>
        <v>4910</v>
      </c>
      <c r="N10113" s="3">
        <f>'Transaction Data'!$F10113*'Transaction Data'!$L10113</f>
        <v>22095</v>
      </c>
      <c r="O10113" s="3">
        <f>'Transaction Data'!$N10113-'Transaction Data'!$M10113</f>
        <v>17185</v>
      </c>
      <c r="P10113" s="2">
        <f>DATEDIF('Transaction Data'!$D10113,'Transaction Data'!$A10113,"y")</f>
        <v>42</v>
      </c>
      <c r="Q10113" s="2" t="str">
        <f>FLOOR('Transaction Data'!$P10113,15)&amp;"-"&amp;FLOOR('Transaction Data'!$P10113,15)+14</f>
        <v>30-44</v>
      </c>
      <c r="R10113" s="2" t="str">
        <f>IF('Transaction Data'!$L10113&lt;=10,"Less Expensive","Expensive")</f>
        <v>Expensive</v>
      </c>
      <c r="S10113" s="4">
        <f>WEEKDAY('Transaction Data'!$A10113)</f>
        <v>5</v>
      </c>
      <c r="T10113" s="2" t="str">
        <f>IF(WEEKDAY('Transaction Data'!$A10113,2)&lt;6,"Weekday","Weekend")</f>
        <v>Weekday</v>
      </c>
    </row>
    <row r="10114" ht="15.75" customHeight="1">
      <c r="A10114" s="1">
        <v>45517.0</v>
      </c>
      <c r="B10114" s="2" t="s">
        <v>8922</v>
      </c>
      <c r="C10114" s="2" t="s">
        <v>47</v>
      </c>
      <c r="D10114" s="1">
        <v>27699.0</v>
      </c>
      <c r="E10114" s="2" t="s">
        <v>63</v>
      </c>
      <c r="F10114" s="2">
        <v>103.0</v>
      </c>
      <c r="G10114" s="2" t="s">
        <v>28</v>
      </c>
      <c r="H10114" s="2" t="s">
        <v>45</v>
      </c>
      <c r="I10114" s="2" t="s">
        <v>25</v>
      </c>
      <c r="J10114" s="2" t="str">
        <f t="array" ref="J10114">XLOOKUP('Transaction Data'!$G10114,Product_Code,Biscuit_Brand)</f>
        <v>Shortbread</v>
      </c>
      <c r="K10114" s="2">
        <f t="array" ref="K10114">XLOOKUP('Transaction Data'!$G10114,Product_Code,Cost)</f>
        <v>10</v>
      </c>
      <c r="L10114" s="2">
        <f t="array" ref="L10114">XLOOKUP('Transaction Data'!$G10114,Product_Code,Unit_Price)</f>
        <v>45</v>
      </c>
      <c r="M10114" s="3">
        <f>'Transaction Data'!$F10114*'Transaction Data'!$K10114</f>
        <v>1030</v>
      </c>
      <c r="N10114" s="3">
        <f>'Transaction Data'!$F10114*'Transaction Data'!$L10114</f>
        <v>4635</v>
      </c>
      <c r="O10114" s="3">
        <f>'Transaction Data'!$N10114-'Transaction Data'!$M10114</f>
        <v>3605</v>
      </c>
      <c r="P10114" s="2">
        <f>DATEDIF('Transaction Data'!$D10114,'Transaction Data'!$A10114,"y")</f>
        <v>48</v>
      </c>
      <c r="Q10114" s="2" t="str">
        <f>FLOOR('Transaction Data'!$P10114,15)&amp;"-"&amp;FLOOR('Transaction Data'!$P10114,15)+14</f>
        <v>45-59</v>
      </c>
      <c r="R10114" s="2" t="str">
        <f>IF('Transaction Data'!$L10114&lt;=10,"Less Expensive","Expensive")</f>
        <v>Expensive</v>
      </c>
      <c r="S10114" s="4">
        <f>WEEKDAY('Transaction Data'!$A10114)</f>
        <v>3</v>
      </c>
      <c r="T10114" s="2" t="str">
        <f>IF(WEEKDAY('Transaction Data'!$A10114,2)&lt;6,"Weekday","Weekend")</f>
        <v>Weekday</v>
      </c>
    </row>
    <row r="10115" ht="15.75" customHeight="1">
      <c r="A10115" s="1">
        <v>45533.0</v>
      </c>
      <c r="B10115" s="2" t="s">
        <v>2297</v>
      </c>
      <c r="C10115" s="2" t="s">
        <v>41</v>
      </c>
      <c r="D10115" s="1">
        <v>26791.0</v>
      </c>
      <c r="E10115" s="2" t="s">
        <v>27</v>
      </c>
      <c r="F10115" s="2">
        <v>400.0</v>
      </c>
      <c r="G10115" s="2" t="s">
        <v>33</v>
      </c>
      <c r="H10115" s="2" t="s">
        <v>24</v>
      </c>
      <c r="I10115" s="2" t="s">
        <v>35</v>
      </c>
      <c r="J10115" s="2" t="str">
        <f t="array" ref="J10115">XLOOKUP('Transaction Data'!$G10115,Product_Code,Biscuit_Brand)</f>
        <v>Caramel Biscuits</v>
      </c>
      <c r="K10115" s="2">
        <f t="array" ref="K10115">XLOOKUP('Transaction Data'!$G10115,Product_Code,Cost)</f>
        <v>18</v>
      </c>
      <c r="L10115" s="2">
        <f t="array" ref="L10115">XLOOKUP('Transaction Data'!$G10115,Product_Code,Unit_Price)</f>
        <v>22</v>
      </c>
      <c r="M10115" s="3">
        <f>'Transaction Data'!$F10115*'Transaction Data'!$K10115</f>
        <v>7200</v>
      </c>
      <c r="N10115" s="3">
        <f>'Transaction Data'!$F10115*'Transaction Data'!$L10115</f>
        <v>8800</v>
      </c>
      <c r="O10115" s="3">
        <f>'Transaction Data'!$N10115-'Transaction Data'!$M10115</f>
        <v>1600</v>
      </c>
      <c r="P10115" s="2">
        <f>DATEDIF('Transaction Data'!$D10115,'Transaction Data'!$A10115,"y")</f>
        <v>51</v>
      </c>
      <c r="Q10115" s="2" t="str">
        <f>FLOOR('Transaction Data'!$P10115,15)&amp;"-"&amp;FLOOR('Transaction Data'!$P10115,15)+14</f>
        <v>45-59</v>
      </c>
      <c r="R10115" s="2" t="str">
        <f>IF('Transaction Data'!$L10115&lt;=10,"Less Expensive","Expensive")</f>
        <v>Expensive</v>
      </c>
      <c r="S10115" s="4">
        <f>WEEKDAY('Transaction Data'!$A10115)</f>
        <v>5</v>
      </c>
      <c r="T10115" s="2" t="str">
        <f>IF(WEEKDAY('Transaction Data'!$A10115,2)&lt;6,"Weekday","Weekend")</f>
        <v>Weekday</v>
      </c>
    </row>
    <row r="10116" ht="15.75" customHeight="1">
      <c r="A10116" s="1">
        <v>45518.0</v>
      </c>
      <c r="B10116" s="2" t="s">
        <v>3435</v>
      </c>
      <c r="C10116" s="2" t="s">
        <v>47</v>
      </c>
      <c r="D10116" s="1">
        <v>27685.0</v>
      </c>
      <c r="E10116" s="2" t="s">
        <v>27</v>
      </c>
      <c r="F10116" s="2">
        <v>433.0</v>
      </c>
      <c r="G10116" s="2" t="s">
        <v>38</v>
      </c>
      <c r="H10116" s="2" t="s">
        <v>52</v>
      </c>
      <c r="I10116" s="2" t="s">
        <v>25</v>
      </c>
      <c r="J10116" s="2" t="str">
        <f t="array" ref="J10116">XLOOKUP('Transaction Data'!$G10116,Product_Code,Biscuit_Brand)</f>
        <v>Ginger Snaps</v>
      </c>
      <c r="K10116" s="2">
        <f t="array" ref="K10116">XLOOKUP('Transaction Data'!$G10116,Product_Code,Cost)</f>
        <v>14</v>
      </c>
      <c r="L10116" s="2">
        <f t="array" ref="L10116">XLOOKUP('Transaction Data'!$G10116,Product_Code,Unit_Price)</f>
        <v>28</v>
      </c>
      <c r="M10116" s="3">
        <f>'Transaction Data'!$F10116*'Transaction Data'!$K10116</f>
        <v>6062</v>
      </c>
      <c r="N10116" s="3">
        <f>'Transaction Data'!$F10116*'Transaction Data'!$L10116</f>
        <v>12124</v>
      </c>
      <c r="O10116" s="3">
        <f>'Transaction Data'!$N10116-'Transaction Data'!$M10116</f>
        <v>6062</v>
      </c>
      <c r="P10116" s="2">
        <f>DATEDIF('Transaction Data'!$D10116,'Transaction Data'!$A10116,"y")</f>
        <v>48</v>
      </c>
      <c r="Q10116" s="2" t="str">
        <f>FLOOR('Transaction Data'!$P10116,15)&amp;"-"&amp;FLOOR('Transaction Data'!$P10116,15)+14</f>
        <v>45-59</v>
      </c>
      <c r="R10116" s="2" t="str">
        <f>IF('Transaction Data'!$L10116&lt;=10,"Less Expensive","Expensive")</f>
        <v>Expensive</v>
      </c>
      <c r="S10116" s="4">
        <f>WEEKDAY('Transaction Data'!$A10116)</f>
        <v>4</v>
      </c>
      <c r="T10116" s="2" t="str">
        <f>IF(WEEKDAY('Transaction Data'!$A10116,2)&lt;6,"Weekday","Weekend")</f>
        <v>Weekday</v>
      </c>
    </row>
    <row r="10117" ht="15.75" customHeight="1">
      <c r="A10117" s="1">
        <v>45526.0</v>
      </c>
      <c r="B10117" s="2" t="s">
        <v>8618</v>
      </c>
      <c r="C10117" s="2" t="s">
        <v>21</v>
      </c>
      <c r="D10117" s="1">
        <v>24771.0</v>
      </c>
      <c r="E10117" s="2" t="s">
        <v>22</v>
      </c>
      <c r="F10117" s="2">
        <v>70.0</v>
      </c>
      <c r="G10117" s="2" t="s">
        <v>55</v>
      </c>
      <c r="H10117" s="2" t="s">
        <v>45</v>
      </c>
      <c r="I10117" s="2" t="s">
        <v>30</v>
      </c>
      <c r="J10117" s="2" t="str">
        <f t="array" ref="J10117">XLOOKUP('Transaction Data'!$G10117,Product_Code,Biscuit_Brand)</f>
        <v>Vanilla Wafers</v>
      </c>
      <c r="K10117" s="2">
        <f t="array" ref="K10117">XLOOKUP('Transaction Data'!$G10117,Product_Code,Cost)</f>
        <v>18</v>
      </c>
      <c r="L10117" s="2">
        <f t="array" ref="L10117">XLOOKUP('Transaction Data'!$G10117,Product_Code,Unit_Price)</f>
        <v>36</v>
      </c>
      <c r="M10117" s="3">
        <f>'Transaction Data'!$F10117*'Transaction Data'!$K10117</f>
        <v>1260</v>
      </c>
      <c r="N10117" s="3">
        <f>'Transaction Data'!$F10117*'Transaction Data'!$L10117</f>
        <v>2520</v>
      </c>
      <c r="O10117" s="3">
        <f>'Transaction Data'!$N10117-'Transaction Data'!$M10117</f>
        <v>1260</v>
      </c>
      <c r="P10117" s="2">
        <f>DATEDIF('Transaction Data'!$D10117,'Transaction Data'!$A10117,"y")</f>
        <v>56</v>
      </c>
      <c r="Q10117" s="2" t="str">
        <f>FLOOR('Transaction Data'!$P10117,15)&amp;"-"&amp;FLOOR('Transaction Data'!$P10117,15)+14</f>
        <v>45-59</v>
      </c>
      <c r="R10117" s="2" t="str">
        <f>IF('Transaction Data'!$L10117&lt;=10,"Less Expensive","Expensive")</f>
        <v>Expensive</v>
      </c>
      <c r="S10117" s="4">
        <f>WEEKDAY('Transaction Data'!$A10117)</f>
        <v>5</v>
      </c>
      <c r="T10117" s="2" t="str">
        <f>IF(WEEKDAY('Transaction Data'!$A10117,2)&lt;6,"Weekday","Weekend")</f>
        <v>Weekday</v>
      </c>
    </row>
    <row r="10118" ht="15.75" customHeight="1">
      <c r="A10118" s="1">
        <v>45523.0</v>
      </c>
      <c r="B10118" s="2" t="s">
        <v>5267</v>
      </c>
      <c r="C10118" s="2" t="s">
        <v>51</v>
      </c>
      <c r="D10118" s="1">
        <v>36407.0</v>
      </c>
      <c r="E10118" s="2" t="s">
        <v>27</v>
      </c>
      <c r="F10118" s="2">
        <v>223.0</v>
      </c>
      <c r="G10118" s="2" t="s">
        <v>44</v>
      </c>
      <c r="H10118" s="2" t="s">
        <v>24</v>
      </c>
      <c r="I10118" s="2" t="s">
        <v>25</v>
      </c>
      <c r="J10118" s="2" t="str">
        <f t="array" ref="J10118">XLOOKUP('Transaction Data'!$G10118,Product_Code,Biscuit_Brand)</f>
        <v>Butter Crunch</v>
      </c>
      <c r="K10118" s="2">
        <f t="array" ref="K10118">XLOOKUP('Transaction Data'!$G10118,Product_Code,Cost)</f>
        <v>10</v>
      </c>
      <c r="L10118" s="2">
        <f t="array" ref="L10118">XLOOKUP('Transaction Data'!$G10118,Product_Code,Unit_Price)</f>
        <v>11</v>
      </c>
      <c r="M10118" s="3">
        <f>'Transaction Data'!$F10118*'Transaction Data'!$K10118</f>
        <v>2230</v>
      </c>
      <c r="N10118" s="3">
        <f>'Transaction Data'!$F10118*'Transaction Data'!$L10118</f>
        <v>2453</v>
      </c>
      <c r="O10118" s="3">
        <f>'Transaction Data'!$N10118-'Transaction Data'!$M10118</f>
        <v>223</v>
      </c>
      <c r="P10118" s="2">
        <f>DATEDIF('Transaction Data'!$D10118,'Transaction Data'!$A10118,"y")</f>
        <v>24</v>
      </c>
      <c r="Q10118" s="2" t="str">
        <f>FLOOR('Transaction Data'!$P10118,15)&amp;"-"&amp;FLOOR('Transaction Data'!$P10118,15)+14</f>
        <v>15-29</v>
      </c>
      <c r="R10118" s="2" t="str">
        <f>IF('Transaction Data'!$L10118&lt;=10,"Less Expensive","Expensive")</f>
        <v>Expensive</v>
      </c>
      <c r="S10118" s="4">
        <f>WEEKDAY('Transaction Data'!$A10118)</f>
        <v>2</v>
      </c>
      <c r="T10118" s="2" t="str">
        <f>IF(WEEKDAY('Transaction Data'!$A10118,2)&lt;6,"Weekday","Weekend")</f>
        <v>Weekday</v>
      </c>
    </row>
    <row r="10119" ht="15.75" customHeight="1">
      <c r="A10119" s="1">
        <v>45518.0</v>
      </c>
      <c r="B10119" s="2" t="s">
        <v>4357</v>
      </c>
      <c r="C10119" s="2" t="s">
        <v>78</v>
      </c>
      <c r="D10119" s="1">
        <v>32423.0</v>
      </c>
      <c r="E10119" s="2" t="s">
        <v>63</v>
      </c>
      <c r="F10119" s="2">
        <v>485.0</v>
      </c>
      <c r="G10119" s="2" t="s">
        <v>33</v>
      </c>
      <c r="H10119" s="2" t="s">
        <v>29</v>
      </c>
      <c r="I10119" s="2" t="s">
        <v>35</v>
      </c>
      <c r="J10119" s="2" t="str">
        <f t="array" ref="J10119">XLOOKUP('Transaction Data'!$G10119,Product_Code,Biscuit_Brand)</f>
        <v>Caramel Biscuits</v>
      </c>
      <c r="K10119" s="2">
        <f t="array" ref="K10119">XLOOKUP('Transaction Data'!$G10119,Product_Code,Cost)</f>
        <v>18</v>
      </c>
      <c r="L10119" s="2">
        <f t="array" ref="L10119">XLOOKUP('Transaction Data'!$G10119,Product_Code,Unit_Price)</f>
        <v>22</v>
      </c>
      <c r="M10119" s="3">
        <f>'Transaction Data'!$F10119*'Transaction Data'!$K10119</f>
        <v>8730</v>
      </c>
      <c r="N10119" s="3">
        <f>'Transaction Data'!$F10119*'Transaction Data'!$L10119</f>
        <v>10670</v>
      </c>
      <c r="O10119" s="3">
        <f>'Transaction Data'!$N10119-'Transaction Data'!$M10119</f>
        <v>1940</v>
      </c>
      <c r="P10119" s="2">
        <f>DATEDIF('Transaction Data'!$D10119,'Transaction Data'!$A10119,"y")</f>
        <v>35</v>
      </c>
      <c r="Q10119" s="2" t="str">
        <f>FLOOR('Transaction Data'!$P10119,15)&amp;"-"&amp;FLOOR('Transaction Data'!$P10119,15)+14</f>
        <v>30-44</v>
      </c>
      <c r="R10119" s="2" t="str">
        <f>IF('Transaction Data'!$L10119&lt;=10,"Less Expensive","Expensive")</f>
        <v>Expensive</v>
      </c>
      <c r="S10119" s="4">
        <f>WEEKDAY('Transaction Data'!$A10119)</f>
        <v>4</v>
      </c>
      <c r="T10119" s="2" t="str">
        <f>IF(WEEKDAY('Transaction Data'!$A10119,2)&lt;6,"Weekday","Weekend")</f>
        <v>Weekday</v>
      </c>
    </row>
    <row r="10120" ht="15.75" customHeight="1">
      <c r="A10120" s="1">
        <v>45516.0</v>
      </c>
      <c r="B10120" s="2" t="s">
        <v>4927</v>
      </c>
      <c r="C10120" s="2" t="s">
        <v>72</v>
      </c>
      <c r="D10120" s="1">
        <v>38485.0</v>
      </c>
      <c r="E10120" s="2" t="s">
        <v>27</v>
      </c>
      <c r="F10120" s="2">
        <v>341.0</v>
      </c>
      <c r="G10120" s="2" t="s">
        <v>23</v>
      </c>
      <c r="H10120" s="2" t="s">
        <v>45</v>
      </c>
      <c r="I10120" s="2" t="s">
        <v>30</v>
      </c>
      <c r="J10120" s="2" t="str">
        <f t="array" ref="J10120">XLOOKUP('Transaction Data'!$G10120,Product_Code,Biscuit_Brand)</f>
        <v>Cinnamon Swirls</v>
      </c>
      <c r="K10120" s="2">
        <f t="array" ref="K10120">XLOOKUP('Transaction Data'!$G10120,Product_Code,Cost)</f>
        <v>10</v>
      </c>
      <c r="L10120" s="2">
        <f t="array" ref="L10120">XLOOKUP('Transaction Data'!$G10120,Product_Code,Unit_Price)</f>
        <v>14</v>
      </c>
      <c r="M10120" s="3">
        <f>'Transaction Data'!$F10120*'Transaction Data'!$K10120</f>
        <v>3410</v>
      </c>
      <c r="N10120" s="3">
        <f>'Transaction Data'!$F10120*'Transaction Data'!$L10120</f>
        <v>4774</v>
      </c>
      <c r="O10120" s="3">
        <f>'Transaction Data'!$N10120-'Transaction Data'!$M10120</f>
        <v>1364</v>
      </c>
      <c r="P10120" s="2">
        <f>DATEDIF('Transaction Data'!$D10120,'Transaction Data'!$A10120,"y")</f>
        <v>19</v>
      </c>
      <c r="Q10120" s="2" t="str">
        <f>FLOOR('Transaction Data'!$P10120,15)&amp;"-"&amp;FLOOR('Transaction Data'!$P10120,15)+14</f>
        <v>15-29</v>
      </c>
      <c r="R10120" s="2" t="str">
        <f>IF('Transaction Data'!$L10120&lt;=10,"Less Expensive","Expensive")</f>
        <v>Expensive</v>
      </c>
      <c r="S10120" s="4">
        <f>WEEKDAY('Transaction Data'!$A10120)</f>
        <v>2</v>
      </c>
      <c r="T10120" s="2" t="str">
        <f>IF(WEEKDAY('Transaction Data'!$A10120,2)&lt;6,"Weekday","Weekend")</f>
        <v>Weekday</v>
      </c>
    </row>
    <row r="10121" ht="15.75" customHeight="1">
      <c r="A10121" s="1">
        <v>45508.0</v>
      </c>
      <c r="B10121" s="2" t="s">
        <v>3885</v>
      </c>
      <c r="C10121" s="2" t="s">
        <v>32</v>
      </c>
      <c r="D10121" s="1">
        <v>27496.0</v>
      </c>
      <c r="E10121" s="2" t="s">
        <v>27</v>
      </c>
      <c r="F10121" s="2">
        <v>258.0</v>
      </c>
      <c r="G10121" s="2" t="s">
        <v>23</v>
      </c>
      <c r="H10121" s="2" t="s">
        <v>52</v>
      </c>
      <c r="I10121" s="2" t="s">
        <v>30</v>
      </c>
      <c r="J10121" s="2" t="str">
        <f t="array" ref="J10121">XLOOKUP('Transaction Data'!$G10121,Product_Code,Biscuit_Brand)</f>
        <v>Cinnamon Swirls</v>
      </c>
      <c r="K10121" s="2">
        <f t="array" ref="K10121">XLOOKUP('Transaction Data'!$G10121,Product_Code,Cost)</f>
        <v>10</v>
      </c>
      <c r="L10121" s="2">
        <f t="array" ref="L10121">XLOOKUP('Transaction Data'!$G10121,Product_Code,Unit_Price)</f>
        <v>14</v>
      </c>
      <c r="M10121" s="3">
        <f>'Transaction Data'!$F10121*'Transaction Data'!$K10121</f>
        <v>2580</v>
      </c>
      <c r="N10121" s="3">
        <f>'Transaction Data'!$F10121*'Transaction Data'!$L10121</f>
        <v>3612</v>
      </c>
      <c r="O10121" s="3">
        <f>'Transaction Data'!$N10121-'Transaction Data'!$M10121</f>
        <v>1032</v>
      </c>
      <c r="P10121" s="2">
        <f>DATEDIF('Transaction Data'!$D10121,'Transaction Data'!$A10121,"y")</f>
        <v>49</v>
      </c>
      <c r="Q10121" s="2" t="str">
        <f>FLOOR('Transaction Data'!$P10121,15)&amp;"-"&amp;FLOOR('Transaction Data'!$P10121,15)+14</f>
        <v>45-59</v>
      </c>
      <c r="R10121" s="2" t="str">
        <f>IF('Transaction Data'!$L10121&lt;=10,"Less Expensive","Expensive")</f>
        <v>Expensive</v>
      </c>
      <c r="S10121" s="4">
        <f>WEEKDAY('Transaction Data'!$A10121)</f>
        <v>1</v>
      </c>
      <c r="T10121" s="2" t="str">
        <f>IF(WEEKDAY('Transaction Data'!$A10121,2)&lt;6,"Weekday","Weekend")</f>
        <v>Weekend</v>
      </c>
    </row>
    <row r="10122" ht="15.75" customHeight="1">
      <c r="A10122" s="1">
        <v>45524.0</v>
      </c>
      <c r="B10122" s="2" t="s">
        <v>6453</v>
      </c>
      <c r="C10122" s="2" t="s">
        <v>41</v>
      </c>
      <c r="D10122" s="1">
        <v>31793.0</v>
      </c>
      <c r="E10122" s="2" t="s">
        <v>22</v>
      </c>
      <c r="F10122" s="2">
        <v>10.0</v>
      </c>
      <c r="G10122" s="2" t="s">
        <v>60</v>
      </c>
      <c r="H10122" s="2" t="s">
        <v>49</v>
      </c>
      <c r="I10122" s="2" t="s">
        <v>35</v>
      </c>
      <c r="J10122" s="2" t="str">
        <f t="array" ref="J10122">XLOOKUP('Transaction Data'!$G10122,Product_Code,Biscuit_Brand)</f>
        <v>Peanut Butter Bites</v>
      </c>
      <c r="K10122" s="2">
        <f t="array" ref="K10122">XLOOKUP('Transaction Data'!$G10122,Product_Code,Cost)</f>
        <v>5</v>
      </c>
      <c r="L10122" s="2">
        <f t="array" ref="L10122">XLOOKUP('Transaction Data'!$G10122,Product_Code,Unit_Price)</f>
        <v>7</v>
      </c>
      <c r="M10122" s="3">
        <f>'Transaction Data'!$F10122*'Transaction Data'!$K10122</f>
        <v>50</v>
      </c>
      <c r="N10122" s="3">
        <f>'Transaction Data'!$F10122*'Transaction Data'!$L10122</f>
        <v>70</v>
      </c>
      <c r="O10122" s="3">
        <f>'Transaction Data'!$N10122-'Transaction Data'!$M10122</f>
        <v>20</v>
      </c>
      <c r="P10122" s="2">
        <f>DATEDIF('Transaction Data'!$D10122,'Transaction Data'!$A10122,"y")</f>
        <v>37</v>
      </c>
      <c r="Q10122" s="2" t="str">
        <f>FLOOR('Transaction Data'!$P10122,15)&amp;"-"&amp;FLOOR('Transaction Data'!$P10122,15)+14</f>
        <v>30-44</v>
      </c>
      <c r="R10122" s="2" t="str">
        <f>IF('Transaction Data'!$L10122&lt;=10,"Less Expensive","Expensive")</f>
        <v>Less Expensive</v>
      </c>
      <c r="S10122" s="4">
        <f>WEEKDAY('Transaction Data'!$A10122)</f>
        <v>3</v>
      </c>
      <c r="T10122" s="2" t="str">
        <f>IF(WEEKDAY('Transaction Data'!$A10122,2)&lt;6,"Weekday","Weekend")</f>
        <v>Weekday</v>
      </c>
    </row>
    <row r="10123" ht="15.75" customHeight="1">
      <c r="A10123" s="1">
        <v>45530.0</v>
      </c>
      <c r="B10123" s="2" t="s">
        <v>7581</v>
      </c>
      <c r="C10123" s="2" t="s">
        <v>41</v>
      </c>
      <c r="D10123" s="1">
        <v>29662.0</v>
      </c>
      <c r="E10123" s="2" t="s">
        <v>27</v>
      </c>
      <c r="F10123" s="2">
        <v>355.0</v>
      </c>
      <c r="G10123" s="2" t="s">
        <v>38</v>
      </c>
      <c r="H10123" s="2" t="s">
        <v>34</v>
      </c>
      <c r="I10123" s="2" t="s">
        <v>35</v>
      </c>
      <c r="J10123" s="2" t="str">
        <f t="array" ref="J10123">XLOOKUP('Transaction Data'!$G10123,Product_Code,Biscuit_Brand)</f>
        <v>Ginger Snaps</v>
      </c>
      <c r="K10123" s="2">
        <f t="array" ref="K10123">XLOOKUP('Transaction Data'!$G10123,Product_Code,Cost)</f>
        <v>14</v>
      </c>
      <c r="L10123" s="2">
        <f t="array" ref="L10123">XLOOKUP('Transaction Data'!$G10123,Product_Code,Unit_Price)</f>
        <v>28</v>
      </c>
      <c r="M10123" s="3">
        <f>'Transaction Data'!$F10123*'Transaction Data'!$K10123</f>
        <v>4970</v>
      </c>
      <c r="N10123" s="3">
        <f>'Transaction Data'!$F10123*'Transaction Data'!$L10123</f>
        <v>9940</v>
      </c>
      <c r="O10123" s="3">
        <f>'Transaction Data'!$N10123-'Transaction Data'!$M10123</f>
        <v>4970</v>
      </c>
      <c r="P10123" s="2">
        <f>DATEDIF('Transaction Data'!$D10123,'Transaction Data'!$A10123,"y")</f>
        <v>43</v>
      </c>
      <c r="Q10123" s="2" t="str">
        <f>FLOOR('Transaction Data'!$P10123,15)&amp;"-"&amp;FLOOR('Transaction Data'!$P10123,15)+14</f>
        <v>30-44</v>
      </c>
      <c r="R10123" s="2" t="str">
        <f>IF('Transaction Data'!$L10123&lt;=10,"Less Expensive","Expensive")</f>
        <v>Expensive</v>
      </c>
      <c r="S10123" s="4">
        <f>WEEKDAY('Transaction Data'!$A10123)</f>
        <v>2</v>
      </c>
      <c r="T10123" s="2" t="str">
        <f>IF(WEEKDAY('Transaction Data'!$A10123,2)&lt;6,"Weekday","Weekend")</f>
        <v>Weekday</v>
      </c>
    </row>
    <row r="10124" ht="15.75" customHeight="1">
      <c r="A10124" s="1">
        <v>45517.0</v>
      </c>
      <c r="B10124" s="2" t="s">
        <v>5007</v>
      </c>
      <c r="C10124" s="2" t="s">
        <v>65</v>
      </c>
      <c r="D10124" s="1">
        <v>29221.0</v>
      </c>
      <c r="E10124" s="2" t="s">
        <v>63</v>
      </c>
      <c r="F10124" s="2">
        <v>262.0</v>
      </c>
      <c r="G10124" s="2" t="s">
        <v>33</v>
      </c>
      <c r="H10124" s="2" t="s">
        <v>24</v>
      </c>
      <c r="I10124" s="2" t="s">
        <v>25</v>
      </c>
      <c r="J10124" s="2" t="str">
        <f t="array" ref="J10124">XLOOKUP('Transaction Data'!$G10124,Product_Code,Biscuit_Brand)</f>
        <v>Caramel Biscuits</v>
      </c>
      <c r="K10124" s="2">
        <f t="array" ref="K10124">XLOOKUP('Transaction Data'!$G10124,Product_Code,Cost)</f>
        <v>18</v>
      </c>
      <c r="L10124" s="2">
        <f t="array" ref="L10124">XLOOKUP('Transaction Data'!$G10124,Product_Code,Unit_Price)</f>
        <v>22</v>
      </c>
      <c r="M10124" s="3">
        <f>'Transaction Data'!$F10124*'Transaction Data'!$K10124</f>
        <v>4716</v>
      </c>
      <c r="N10124" s="3">
        <f>'Transaction Data'!$F10124*'Transaction Data'!$L10124</f>
        <v>5764</v>
      </c>
      <c r="O10124" s="3">
        <f>'Transaction Data'!$N10124-'Transaction Data'!$M10124</f>
        <v>1048</v>
      </c>
      <c r="P10124" s="2">
        <f>DATEDIF('Transaction Data'!$D10124,'Transaction Data'!$A10124,"y")</f>
        <v>44</v>
      </c>
      <c r="Q10124" s="2" t="str">
        <f>FLOOR('Transaction Data'!$P10124,15)&amp;"-"&amp;FLOOR('Transaction Data'!$P10124,15)+14</f>
        <v>30-44</v>
      </c>
      <c r="R10124" s="2" t="str">
        <f>IF('Transaction Data'!$L10124&lt;=10,"Less Expensive","Expensive")</f>
        <v>Expensive</v>
      </c>
      <c r="S10124" s="4">
        <f>WEEKDAY('Transaction Data'!$A10124)</f>
        <v>3</v>
      </c>
      <c r="T10124" s="2" t="str">
        <f>IF(WEEKDAY('Transaction Data'!$A10124,2)&lt;6,"Weekday","Weekend")</f>
        <v>Weekday</v>
      </c>
    </row>
    <row r="10125" ht="15.75" customHeight="1">
      <c r="A10125" s="1">
        <v>45505.0</v>
      </c>
      <c r="B10125" s="2" t="s">
        <v>4415</v>
      </c>
      <c r="C10125" s="2" t="s">
        <v>72</v>
      </c>
      <c r="D10125" s="1">
        <v>36785.0</v>
      </c>
      <c r="E10125" s="2" t="s">
        <v>27</v>
      </c>
      <c r="F10125" s="2">
        <v>79.0</v>
      </c>
      <c r="G10125" s="2" t="s">
        <v>44</v>
      </c>
      <c r="H10125" s="2" t="s">
        <v>34</v>
      </c>
      <c r="I10125" s="2" t="s">
        <v>25</v>
      </c>
      <c r="J10125" s="2" t="str">
        <f t="array" ref="J10125">XLOOKUP('Transaction Data'!$G10125,Product_Code,Biscuit_Brand)</f>
        <v>Butter Crunch</v>
      </c>
      <c r="K10125" s="2">
        <f t="array" ref="K10125">XLOOKUP('Transaction Data'!$G10125,Product_Code,Cost)</f>
        <v>10</v>
      </c>
      <c r="L10125" s="2">
        <f t="array" ref="L10125">XLOOKUP('Transaction Data'!$G10125,Product_Code,Unit_Price)</f>
        <v>11</v>
      </c>
      <c r="M10125" s="3">
        <f>'Transaction Data'!$F10125*'Transaction Data'!$K10125</f>
        <v>790</v>
      </c>
      <c r="N10125" s="3">
        <f>'Transaction Data'!$F10125*'Transaction Data'!$L10125</f>
        <v>869</v>
      </c>
      <c r="O10125" s="3">
        <f>'Transaction Data'!$N10125-'Transaction Data'!$M10125</f>
        <v>79</v>
      </c>
      <c r="P10125" s="2">
        <f>DATEDIF('Transaction Data'!$D10125,'Transaction Data'!$A10125,"y")</f>
        <v>23</v>
      </c>
      <c r="Q10125" s="2" t="str">
        <f>FLOOR('Transaction Data'!$P10125,15)&amp;"-"&amp;FLOOR('Transaction Data'!$P10125,15)+14</f>
        <v>15-29</v>
      </c>
      <c r="R10125" s="2" t="str">
        <f>IF('Transaction Data'!$L10125&lt;=10,"Less Expensive","Expensive")</f>
        <v>Expensive</v>
      </c>
      <c r="S10125" s="4">
        <f>WEEKDAY('Transaction Data'!$A10125)</f>
        <v>5</v>
      </c>
      <c r="T10125" s="2" t="str">
        <f>IF(WEEKDAY('Transaction Data'!$A10125,2)&lt;6,"Weekday","Weekend")</f>
        <v>Weekday</v>
      </c>
    </row>
    <row r="10126" ht="15.75" customHeight="1">
      <c r="A10126" s="1">
        <v>45526.0</v>
      </c>
      <c r="B10126" s="2" t="s">
        <v>8724</v>
      </c>
      <c r="C10126" s="2" t="s">
        <v>41</v>
      </c>
      <c r="D10126" s="1">
        <v>25160.0</v>
      </c>
      <c r="E10126" s="2" t="s">
        <v>22</v>
      </c>
      <c r="F10126" s="2">
        <v>197.0</v>
      </c>
      <c r="G10126" s="2" t="s">
        <v>33</v>
      </c>
      <c r="H10126" s="2" t="s">
        <v>42</v>
      </c>
      <c r="I10126" s="2" t="s">
        <v>30</v>
      </c>
      <c r="J10126" s="2" t="str">
        <f t="array" ref="J10126">XLOOKUP('Transaction Data'!$G10126,Product_Code,Biscuit_Brand)</f>
        <v>Caramel Biscuits</v>
      </c>
      <c r="K10126" s="2">
        <f t="array" ref="K10126">XLOOKUP('Transaction Data'!$G10126,Product_Code,Cost)</f>
        <v>18</v>
      </c>
      <c r="L10126" s="2">
        <f t="array" ref="L10126">XLOOKUP('Transaction Data'!$G10126,Product_Code,Unit_Price)</f>
        <v>22</v>
      </c>
      <c r="M10126" s="3">
        <f>'Transaction Data'!$F10126*'Transaction Data'!$K10126</f>
        <v>3546</v>
      </c>
      <c r="N10126" s="3">
        <f>'Transaction Data'!$F10126*'Transaction Data'!$L10126</f>
        <v>4334</v>
      </c>
      <c r="O10126" s="3">
        <f>'Transaction Data'!$N10126-'Transaction Data'!$M10126</f>
        <v>788</v>
      </c>
      <c r="P10126" s="2">
        <f>DATEDIF('Transaction Data'!$D10126,'Transaction Data'!$A10126,"y")</f>
        <v>55</v>
      </c>
      <c r="Q10126" s="2" t="str">
        <f>FLOOR('Transaction Data'!$P10126,15)&amp;"-"&amp;FLOOR('Transaction Data'!$P10126,15)+14</f>
        <v>45-59</v>
      </c>
      <c r="R10126" s="2" t="str">
        <f>IF('Transaction Data'!$L10126&lt;=10,"Less Expensive","Expensive")</f>
        <v>Expensive</v>
      </c>
      <c r="S10126" s="4">
        <f>WEEKDAY('Transaction Data'!$A10126)</f>
        <v>5</v>
      </c>
      <c r="T10126" s="2" t="str">
        <f>IF(WEEKDAY('Transaction Data'!$A10126,2)&lt;6,"Weekday","Weekend")</f>
        <v>Weekday</v>
      </c>
    </row>
    <row r="10127" ht="15.75" customHeight="1">
      <c r="A10127" s="1">
        <v>45522.0</v>
      </c>
      <c r="B10127" s="2" t="s">
        <v>7337</v>
      </c>
      <c r="C10127" s="2" t="s">
        <v>41</v>
      </c>
      <c r="D10127" s="1">
        <v>21223.0</v>
      </c>
      <c r="E10127" s="2" t="s">
        <v>37</v>
      </c>
      <c r="F10127" s="2">
        <v>374.0</v>
      </c>
      <c r="G10127" s="2" t="s">
        <v>57</v>
      </c>
      <c r="H10127" s="2" t="s">
        <v>34</v>
      </c>
      <c r="I10127" s="2" t="s">
        <v>25</v>
      </c>
      <c r="J10127" s="2" t="str">
        <f t="array" ref="J10127">XLOOKUP('Transaction Data'!$G10127,Product_Code,Biscuit_Brand)</f>
        <v>Oatmeal Cookies</v>
      </c>
      <c r="K10127" s="2">
        <f t="array" ref="K10127">XLOOKUP('Transaction Data'!$G10127,Product_Code,Cost)</f>
        <v>19</v>
      </c>
      <c r="L10127" s="2">
        <f t="array" ref="L10127">XLOOKUP('Transaction Data'!$G10127,Product_Code,Unit_Price)</f>
        <v>23</v>
      </c>
      <c r="M10127" s="3">
        <f>'Transaction Data'!$F10127*'Transaction Data'!$K10127</f>
        <v>7106</v>
      </c>
      <c r="N10127" s="3">
        <f>'Transaction Data'!$F10127*'Transaction Data'!$L10127</f>
        <v>8602</v>
      </c>
      <c r="O10127" s="3">
        <f>'Transaction Data'!$N10127-'Transaction Data'!$M10127</f>
        <v>1496</v>
      </c>
      <c r="P10127" s="2">
        <f>DATEDIF('Transaction Data'!$D10127,'Transaction Data'!$A10127,"y")</f>
        <v>66</v>
      </c>
      <c r="Q10127" s="2" t="str">
        <f>FLOOR('Transaction Data'!$P10127,15)&amp;"-"&amp;FLOOR('Transaction Data'!$P10127,15)+14</f>
        <v>60-74</v>
      </c>
      <c r="R10127" s="2" t="str">
        <f>IF('Transaction Data'!$L10127&lt;=10,"Less Expensive","Expensive")</f>
        <v>Expensive</v>
      </c>
      <c r="S10127" s="4">
        <f>WEEKDAY('Transaction Data'!$A10127)</f>
        <v>1</v>
      </c>
      <c r="T10127" s="2" t="str">
        <f>IF(WEEKDAY('Transaction Data'!$A10127,2)&lt;6,"Weekday","Weekend")</f>
        <v>Weekend</v>
      </c>
    </row>
    <row r="10128" ht="15.75" customHeight="1">
      <c r="A10128" s="1">
        <v>45514.0</v>
      </c>
      <c r="B10128" s="2" t="s">
        <v>6164</v>
      </c>
      <c r="C10128" s="2" t="s">
        <v>21</v>
      </c>
      <c r="D10128" s="1">
        <v>20564.0</v>
      </c>
      <c r="E10128" s="2" t="s">
        <v>27</v>
      </c>
      <c r="F10128" s="2">
        <v>275.0</v>
      </c>
      <c r="G10128" s="2" t="s">
        <v>23</v>
      </c>
      <c r="H10128" s="2" t="s">
        <v>49</v>
      </c>
      <c r="I10128" s="2" t="s">
        <v>25</v>
      </c>
      <c r="J10128" s="2" t="str">
        <f t="array" ref="J10128">XLOOKUP('Transaction Data'!$G10128,Product_Code,Biscuit_Brand)</f>
        <v>Cinnamon Swirls</v>
      </c>
      <c r="K10128" s="2">
        <f t="array" ref="K10128">XLOOKUP('Transaction Data'!$G10128,Product_Code,Cost)</f>
        <v>10</v>
      </c>
      <c r="L10128" s="2">
        <f t="array" ref="L10128">XLOOKUP('Transaction Data'!$G10128,Product_Code,Unit_Price)</f>
        <v>14</v>
      </c>
      <c r="M10128" s="3">
        <f>'Transaction Data'!$F10128*'Transaction Data'!$K10128</f>
        <v>2750</v>
      </c>
      <c r="N10128" s="3">
        <f>'Transaction Data'!$F10128*'Transaction Data'!$L10128</f>
        <v>3850</v>
      </c>
      <c r="O10128" s="3">
        <f>'Transaction Data'!$N10128-'Transaction Data'!$M10128</f>
        <v>1100</v>
      </c>
      <c r="P10128" s="2">
        <f>DATEDIF('Transaction Data'!$D10128,'Transaction Data'!$A10128,"y")</f>
        <v>68</v>
      </c>
      <c r="Q10128" s="2" t="str">
        <f>FLOOR('Transaction Data'!$P10128,15)&amp;"-"&amp;FLOOR('Transaction Data'!$P10128,15)+14</f>
        <v>60-74</v>
      </c>
      <c r="R10128" s="2" t="str">
        <f>IF('Transaction Data'!$L10128&lt;=10,"Less Expensive","Expensive")</f>
        <v>Expensive</v>
      </c>
      <c r="S10128" s="4">
        <f>WEEKDAY('Transaction Data'!$A10128)</f>
        <v>7</v>
      </c>
      <c r="T10128" s="2" t="str">
        <f>IF(WEEKDAY('Transaction Data'!$A10128,2)&lt;6,"Weekday","Weekend")</f>
        <v>Weekend</v>
      </c>
    </row>
    <row r="10129" ht="15.75" customHeight="1">
      <c r="A10129" s="1">
        <v>45510.0</v>
      </c>
      <c r="B10129" s="2" t="s">
        <v>8412</v>
      </c>
      <c r="C10129" s="2" t="s">
        <v>32</v>
      </c>
      <c r="D10129" s="1">
        <v>31441.0</v>
      </c>
      <c r="E10129" s="2" t="s">
        <v>63</v>
      </c>
      <c r="F10129" s="2">
        <v>156.0</v>
      </c>
      <c r="G10129" s="2" t="s">
        <v>23</v>
      </c>
      <c r="H10129" s="2" t="s">
        <v>29</v>
      </c>
      <c r="I10129" s="2" t="s">
        <v>35</v>
      </c>
      <c r="J10129" s="2" t="str">
        <f t="array" ref="J10129">XLOOKUP('Transaction Data'!$G10129,Product_Code,Biscuit_Brand)</f>
        <v>Cinnamon Swirls</v>
      </c>
      <c r="K10129" s="2">
        <f t="array" ref="K10129">XLOOKUP('Transaction Data'!$G10129,Product_Code,Cost)</f>
        <v>10</v>
      </c>
      <c r="L10129" s="2">
        <f t="array" ref="L10129">XLOOKUP('Transaction Data'!$G10129,Product_Code,Unit_Price)</f>
        <v>14</v>
      </c>
      <c r="M10129" s="3">
        <f>'Transaction Data'!$F10129*'Transaction Data'!$K10129</f>
        <v>1560</v>
      </c>
      <c r="N10129" s="3">
        <f>'Transaction Data'!$F10129*'Transaction Data'!$L10129</f>
        <v>2184</v>
      </c>
      <c r="O10129" s="3">
        <f>'Transaction Data'!$N10129-'Transaction Data'!$M10129</f>
        <v>624</v>
      </c>
      <c r="P10129" s="2">
        <f>DATEDIF('Transaction Data'!$D10129,'Transaction Data'!$A10129,"y")</f>
        <v>38</v>
      </c>
      <c r="Q10129" s="2" t="str">
        <f>FLOOR('Transaction Data'!$P10129,15)&amp;"-"&amp;FLOOR('Transaction Data'!$P10129,15)+14</f>
        <v>30-44</v>
      </c>
      <c r="R10129" s="2" t="str">
        <f>IF('Transaction Data'!$L10129&lt;=10,"Less Expensive","Expensive")</f>
        <v>Expensive</v>
      </c>
      <c r="S10129" s="4">
        <f>WEEKDAY('Transaction Data'!$A10129)</f>
        <v>3</v>
      </c>
      <c r="T10129" s="2" t="str">
        <f>IF(WEEKDAY('Transaction Data'!$A10129,2)&lt;6,"Weekday","Weekend")</f>
        <v>Weekday</v>
      </c>
    </row>
    <row r="10130" ht="15.75" customHeight="1">
      <c r="A10130" s="1">
        <v>45513.0</v>
      </c>
      <c r="B10130" s="2" t="s">
        <v>2174</v>
      </c>
      <c r="C10130" s="2" t="s">
        <v>41</v>
      </c>
      <c r="D10130" s="1">
        <v>21473.0</v>
      </c>
      <c r="E10130" s="2" t="s">
        <v>63</v>
      </c>
      <c r="F10130" s="2">
        <v>291.0</v>
      </c>
      <c r="G10130" s="2" t="s">
        <v>23</v>
      </c>
      <c r="H10130" s="2" t="s">
        <v>42</v>
      </c>
      <c r="I10130" s="2" t="s">
        <v>25</v>
      </c>
      <c r="J10130" s="2" t="str">
        <f t="array" ref="J10130">XLOOKUP('Transaction Data'!$G10130,Product_Code,Biscuit_Brand)</f>
        <v>Cinnamon Swirls</v>
      </c>
      <c r="K10130" s="2">
        <f t="array" ref="K10130">XLOOKUP('Transaction Data'!$G10130,Product_Code,Cost)</f>
        <v>10</v>
      </c>
      <c r="L10130" s="2">
        <f t="array" ref="L10130">XLOOKUP('Transaction Data'!$G10130,Product_Code,Unit_Price)</f>
        <v>14</v>
      </c>
      <c r="M10130" s="3">
        <f>'Transaction Data'!$F10130*'Transaction Data'!$K10130</f>
        <v>2910</v>
      </c>
      <c r="N10130" s="3">
        <f>'Transaction Data'!$F10130*'Transaction Data'!$L10130</f>
        <v>4074</v>
      </c>
      <c r="O10130" s="3">
        <f>'Transaction Data'!$N10130-'Transaction Data'!$M10130</f>
        <v>1164</v>
      </c>
      <c r="P10130" s="2">
        <f>DATEDIF('Transaction Data'!$D10130,'Transaction Data'!$A10130,"y")</f>
        <v>65</v>
      </c>
      <c r="Q10130" s="2" t="str">
        <f>FLOOR('Transaction Data'!$P10130,15)&amp;"-"&amp;FLOOR('Transaction Data'!$P10130,15)+14</f>
        <v>60-74</v>
      </c>
      <c r="R10130" s="2" t="str">
        <f>IF('Transaction Data'!$L10130&lt;=10,"Less Expensive","Expensive")</f>
        <v>Expensive</v>
      </c>
      <c r="S10130" s="4">
        <f>WEEKDAY('Transaction Data'!$A10130)</f>
        <v>6</v>
      </c>
      <c r="T10130" s="2" t="str">
        <f>IF(WEEKDAY('Transaction Data'!$A10130,2)&lt;6,"Weekday","Weekend")</f>
        <v>Weekday</v>
      </c>
    </row>
    <row r="10131" ht="15.75" customHeight="1">
      <c r="A10131" s="1">
        <v>45520.0</v>
      </c>
      <c r="B10131" s="2" t="s">
        <v>4333</v>
      </c>
      <c r="C10131" s="2" t="s">
        <v>51</v>
      </c>
      <c r="D10131" s="1">
        <v>29690.0</v>
      </c>
      <c r="E10131" s="2" t="s">
        <v>63</v>
      </c>
      <c r="F10131" s="2">
        <v>139.0</v>
      </c>
      <c r="G10131" s="2" t="s">
        <v>61</v>
      </c>
      <c r="H10131" s="2" t="s">
        <v>24</v>
      </c>
      <c r="I10131" s="2" t="s">
        <v>35</v>
      </c>
      <c r="J10131" s="2" t="str">
        <f t="array" ref="J10131">XLOOKUP('Transaction Data'!$G10131,Product_Code,Biscuit_Brand)</f>
        <v>Choco Delight</v>
      </c>
      <c r="K10131" s="2">
        <f t="array" ref="K10131">XLOOKUP('Transaction Data'!$G10131,Product_Code,Cost)</f>
        <v>3</v>
      </c>
      <c r="L10131" s="2">
        <f t="array" ref="L10131">XLOOKUP('Transaction Data'!$G10131,Product_Code,Unit_Price)</f>
        <v>5</v>
      </c>
      <c r="M10131" s="3">
        <f>'Transaction Data'!$F10131*'Transaction Data'!$K10131</f>
        <v>417</v>
      </c>
      <c r="N10131" s="3">
        <f>'Transaction Data'!$F10131*'Transaction Data'!$L10131</f>
        <v>695</v>
      </c>
      <c r="O10131" s="3">
        <f>'Transaction Data'!$N10131-'Transaction Data'!$M10131</f>
        <v>278</v>
      </c>
      <c r="P10131" s="2">
        <f>DATEDIF('Transaction Data'!$D10131,'Transaction Data'!$A10131,"y")</f>
        <v>43</v>
      </c>
      <c r="Q10131" s="2" t="str">
        <f>FLOOR('Transaction Data'!$P10131,15)&amp;"-"&amp;FLOOR('Transaction Data'!$P10131,15)+14</f>
        <v>30-44</v>
      </c>
      <c r="R10131" s="2" t="str">
        <f>IF('Transaction Data'!$L10131&lt;=10,"Less Expensive","Expensive")</f>
        <v>Less Expensive</v>
      </c>
      <c r="S10131" s="4">
        <f>WEEKDAY('Transaction Data'!$A10131)</f>
        <v>6</v>
      </c>
      <c r="T10131" s="2" t="str">
        <f>IF(WEEKDAY('Transaction Data'!$A10131,2)&lt;6,"Weekday","Weekend")</f>
        <v>Weekday</v>
      </c>
    </row>
    <row r="10132" ht="15.75" customHeight="1">
      <c r="A10132" s="1">
        <v>45526.0</v>
      </c>
      <c r="B10132" s="2" t="s">
        <v>744</v>
      </c>
      <c r="C10132" s="2" t="s">
        <v>69</v>
      </c>
      <c r="D10132" s="1">
        <v>20563.0</v>
      </c>
      <c r="E10132" s="2" t="s">
        <v>37</v>
      </c>
      <c r="F10132" s="2">
        <v>265.0</v>
      </c>
      <c r="G10132" s="2" t="s">
        <v>44</v>
      </c>
      <c r="H10132" s="2" t="s">
        <v>42</v>
      </c>
      <c r="I10132" s="2" t="s">
        <v>30</v>
      </c>
      <c r="J10132" s="2" t="str">
        <f t="array" ref="J10132">XLOOKUP('Transaction Data'!$G10132,Product_Code,Biscuit_Brand)</f>
        <v>Butter Crunch</v>
      </c>
      <c r="K10132" s="2">
        <f t="array" ref="K10132">XLOOKUP('Transaction Data'!$G10132,Product_Code,Cost)</f>
        <v>10</v>
      </c>
      <c r="L10132" s="2">
        <f t="array" ref="L10132">XLOOKUP('Transaction Data'!$G10132,Product_Code,Unit_Price)</f>
        <v>11</v>
      </c>
      <c r="M10132" s="3">
        <f>'Transaction Data'!$F10132*'Transaction Data'!$K10132</f>
        <v>2650</v>
      </c>
      <c r="N10132" s="3">
        <f>'Transaction Data'!$F10132*'Transaction Data'!$L10132</f>
        <v>2915</v>
      </c>
      <c r="O10132" s="3">
        <f>'Transaction Data'!$N10132-'Transaction Data'!$M10132</f>
        <v>265</v>
      </c>
      <c r="P10132" s="2">
        <f>DATEDIF('Transaction Data'!$D10132,'Transaction Data'!$A10132,"y")</f>
        <v>68</v>
      </c>
      <c r="Q10132" s="2" t="str">
        <f>FLOOR('Transaction Data'!$P10132,15)&amp;"-"&amp;FLOOR('Transaction Data'!$P10132,15)+14</f>
        <v>60-74</v>
      </c>
      <c r="R10132" s="2" t="str">
        <f>IF('Transaction Data'!$L10132&lt;=10,"Less Expensive","Expensive")</f>
        <v>Expensive</v>
      </c>
      <c r="S10132" s="4">
        <f>WEEKDAY('Transaction Data'!$A10132)</f>
        <v>5</v>
      </c>
      <c r="T10132" s="2" t="str">
        <f>IF(WEEKDAY('Transaction Data'!$A10132,2)&lt;6,"Weekday","Weekend")</f>
        <v>Weekday</v>
      </c>
    </row>
    <row r="10133" ht="15.75" customHeight="1">
      <c r="A10133" s="1">
        <v>45526.0</v>
      </c>
      <c r="B10133" s="2" t="s">
        <v>8906</v>
      </c>
      <c r="C10133" s="2" t="s">
        <v>51</v>
      </c>
      <c r="D10133" s="1">
        <v>27834.0</v>
      </c>
      <c r="E10133" s="2" t="s">
        <v>22</v>
      </c>
      <c r="F10133" s="2">
        <v>81.0</v>
      </c>
      <c r="G10133" s="2" t="s">
        <v>48</v>
      </c>
      <c r="H10133" s="2" t="s">
        <v>29</v>
      </c>
      <c r="I10133" s="2" t="s">
        <v>30</v>
      </c>
      <c r="J10133" s="2" t="str">
        <f t="array" ref="J10133">XLOOKUP('Transaction Data'!$G10133,Product_Code,Biscuit_Brand)</f>
        <v>Lemon Crisps</v>
      </c>
      <c r="K10133" s="2">
        <f t="array" ref="K10133">XLOOKUP('Transaction Data'!$G10133,Product_Code,Cost)</f>
        <v>7</v>
      </c>
      <c r="L10133" s="2">
        <f t="array" ref="L10133">XLOOKUP('Transaction Data'!$G10133,Product_Code,Unit_Price)</f>
        <v>9</v>
      </c>
      <c r="M10133" s="3">
        <f>'Transaction Data'!$F10133*'Transaction Data'!$K10133</f>
        <v>567</v>
      </c>
      <c r="N10133" s="3">
        <f>'Transaction Data'!$F10133*'Transaction Data'!$L10133</f>
        <v>729</v>
      </c>
      <c r="O10133" s="3">
        <f>'Transaction Data'!$N10133-'Transaction Data'!$M10133</f>
        <v>162</v>
      </c>
      <c r="P10133" s="2">
        <f>DATEDIF('Transaction Data'!$D10133,'Transaction Data'!$A10133,"y")</f>
        <v>48</v>
      </c>
      <c r="Q10133" s="2" t="str">
        <f>FLOOR('Transaction Data'!$P10133,15)&amp;"-"&amp;FLOOR('Transaction Data'!$P10133,15)+14</f>
        <v>45-59</v>
      </c>
      <c r="R10133" s="2" t="str">
        <f>IF('Transaction Data'!$L10133&lt;=10,"Less Expensive","Expensive")</f>
        <v>Less Expensive</v>
      </c>
      <c r="S10133" s="4">
        <f>WEEKDAY('Transaction Data'!$A10133)</f>
        <v>5</v>
      </c>
      <c r="T10133" s="2" t="str">
        <f>IF(WEEKDAY('Transaction Data'!$A10133,2)&lt;6,"Weekday","Weekend")</f>
        <v>Weekday</v>
      </c>
    </row>
    <row r="10134" ht="15.75" customHeight="1">
      <c r="A10134" s="1">
        <v>45527.0</v>
      </c>
      <c r="B10134" s="2" t="s">
        <v>8090</v>
      </c>
      <c r="C10134" s="2" t="s">
        <v>41</v>
      </c>
      <c r="D10134" s="1">
        <v>36614.0</v>
      </c>
      <c r="E10134" s="2" t="s">
        <v>63</v>
      </c>
      <c r="F10134" s="2">
        <v>450.0</v>
      </c>
      <c r="G10134" s="2" t="s">
        <v>44</v>
      </c>
      <c r="H10134" s="2" t="s">
        <v>42</v>
      </c>
      <c r="I10134" s="2" t="s">
        <v>35</v>
      </c>
      <c r="J10134" s="2" t="str">
        <f t="array" ref="J10134">XLOOKUP('Transaction Data'!$G10134,Product_Code,Biscuit_Brand)</f>
        <v>Butter Crunch</v>
      </c>
      <c r="K10134" s="2">
        <f t="array" ref="K10134">XLOOKUP('Transaction Data'!$G10134,Product_Code,Cost)</f>
        <v>10</v>
      </c>
      <c r="L10134" s="2">
        <f t="array" ref="L10134">XLOOKUP('Transaction Data'!$G10134,Product_Code,Unit_Price)</f>
        <v>11</v>
      </c>
      <c r="M10134" s="3">
        <f>'Transaction Data'!$F10134*'Transaction Data'!$K10134</f>
        <v>4500</v>
      </c>
      <c r="N10134" s="3">
        <f>'Transaction Data'!$F10134*'Transaction Data'!$L10134</f>
        <v>4950</v>
      </c>
      <c r="O10134" s="3">
        <f>'Transaction Data'!$N10134-'Transaction Data'!$M10134</f>
        <v>450</v>
      </c>
      <c r="P10134" s="2">
        <f>DATEDIF('Transaction Data'!$D10134,'Transaction Data'!$A10134,"y")</f>
        <v>24</v>
      </c>
      <c r="Q10134" s="2" t="str">
        <f>FLOOR('Transaction Data'!$P10134,15)&amp;"-"&amp;FLOOR('Transaction Data'!$P10134,15)+14</f>
        <v>15-29</v>
      </c>
      <c r="R10134" s="2" t="str">
        <f>IF('Transaction Data'!$L10134&lt;=10,"Less Expensive","Expensive")</f>
        <v>Expensive</v>
      </c>
      <c r="S10134" s="4">
        <f>WEEKDAY('Transaction Data'!$A10134)</f>
        <v>6</v>
      </c>
      <c r="T10134" s="2" t="str">
        <f>IF(WEEKDAY('Transaction Data'!$A10134,2)&lt;6,"Weekday","Weekend")</f>
        <v>Weekday</v>
      </c>
    </row>
    <row r="10135" ht="15.75" customHeight="1">
      <c r="A10135" s="1">
        <v>45527.0</v>
      </c>
      <c r="B10135" s="2" t="s">
        <v>2442</v>
      </c>
      <c r="C10135" s="2" t="s">
        <v>69</v>
      </c>
      <c r="D10135" s="1">
        <v>17996.0</v>
      </c>
      <c r="E10135" s="2" t="s">
        <v>63</v>
      </c>
      <c r="F10135" s="2">
        <v>359.0</v>
      </c>
      <c r="G10135" s="2" t="s">
        <v>55</v>
      </c>
      <c r="H10135" s="2" t="s">
        <v>29</v>
      </c>
      <c r="I10135" s="2" t="s">
        <v>35</v>
      </c>
      <c r="J10135" s="2" t="str">
        <f t="array" ref="J10135">XLOOKUP('Transaction Data'!$G10135,Product_Code,Biscuit_Brand)</f>
        <v>Vanilla Wafers</v>
      </c>
      <c r="K10135" s="2">
        <f t="array" ref="K10135">XLOOKUP('Transaction Data'!$G10135,Product_Code,Cost)</f>
        <v>18</v>
      </c>
      <c r="L10135" s="2">
        <f t="array" ref="L10135">XLOOKUP('Transaction Data'!$G10135,Product_Code,Unit_Price)</f>
        <v>36</v>
      </c>
      <c r="M10135" s="3">
        <f>'Transaction Data'!$F10135*'Transaction Data'!$K10135</f>
        <v>6462</v>
      </c>
      <c r="N10135" s="3">
        <f>'Transaction Data'!$F10135*'Transaction Data'!$L10135</f>
        <v>12924</v>
      </c>
      <c r="O10135" s="3">
        <f>'Transaction Data'!$N10135-'Transaction Data'!$M10135</f>
        <v>6462</v>
      </c>
      <c r="P10135" s="2">
        <f>DATEDIF('Transaction Data'!$D10135,'Transaction Data'!$A10135,"y")</f>
        <v>75</v>
      </c>
      <c r="Q10135" s="2" t="str">
        <f>FLOOR('Transaction Data'!$P10135,15)&amp;"-"&amp;FLOOR('Transaction Data'!$P10135,15)+14</f>
        <v>75-89</v>
      </c>
      <c r="R10135" s="2" t="str">
        <f>IF('Transaction Data'!$L10135&lt;=10,"Less Expensive","Expensive")</f>
        <v>Expensive</v>
      </c>
      <c r="S10135" s="4">
        <f>WEEKDAY('Transaction Data'!$A10135)</f>
        <v>6</v>
      </c>
      <c r="T10135" s="2" t="str">
        <f>IF(WEEKDAY('Transaction Data'!$A10135,2)&lt;6,"Weekday","Weekend")</f>
        <v>Weekday</v>
      </c>
    </row>
    <row r="10136" ht="15.75" customHeight="1">
      <c r="A10136" s="1">
        <v>45528.0</v>
      </c>
      <c r="B10136" s="2" t="s">
        <v>1151</v>
      </c>
      <c r="C10136" s="2" t="s">
        <v>65</v>
      </c>
      <c r="D10136" s="1">
        <v>30912.0</v>
      </c>
      <c r="E10136" s="2" t="s">
        <v>22</v>
      </c>
      <c r="F10136" s="2">
        <v>50.0</v>
      </c>
      <c r="G10136" s="2" t="s">
        <v>28</v>
      </c>
      <c r="H10136" s="2" t="s">
        <v>52</v>
      </c>
      <c r="I10136" s="2" t="s">
        <v>25</v>
      </c>
      <c r="J10136" s="2" t="str">
        <f t="array" ref="J10136">XLOOKUP('Transaction Data'!$G10136,Product_Code,Biscuit_Brand)</f>
        <v>Shortbread</v>
      </c>
      <c r="K10136" s="2">
        <f t="array" ref="K10136">XLOOKUP('Transaction Data'!$G10136,Product_Code,Cost)</f>
        <v>10</v>
      </c>
      <c r="L10136" s="2">
        <f t="array" ref="L10136">XLOOKUP('Transaction Data'!$G10136,Product_Code,Unit_Price)</f>
        <v>45</v>
      </c>
      <c r="M10136" s="3">
        <f>'Transaction Data'!$F10136*'Transaction Data'!$K10136</f>
        <v>500</v>
      </c>
      <c r="N10136" s="3">
        <f>'Transaction Data'!$F10136*'Transaction Data'!$L10136</f>
        <v>2250</v>
      </c>
      <c r="O10136" s="3">
        <f>'Transaction Data'!$N10136-'Transaction Data'!$M10136</f>
        <v>1750</v>
      </c>
      <c r="P10136" s="2">
        <f>DATEDIF('Transaction Data'!$D10136,'Transaction Data'!$A10136,"y")</f>
        <v>40</v>
      </c>
      <c r="Q10136" s="2" t="str">
        <f>FLOOR('Transaction Data'!$P10136,15)&amp;"-"&amp;FLOOR('Transaction Data'!$P10136,15)+14</f>
        <v>30-44</v>
      </c>
      <c r="R10136" s="2" t="str">
        <f>IF('Transaction Data'!$L10136&lt;=10,"Less Expensive","Expensive")</f>
        <v>Expensive</v>
      </c>
      <c r="S10136" s="4">
        <f>WEEKDAY('Transaction Data'!$A10136)</f>
        <v>7</v>
      </c>
      <c r="T10136" s="2" t="str">
        <f>IF(WEEKDAY('Transaction Data'!$A10136,2)&lt;6,"Weekday","Weekend")</f>
        <v>Weekend</v>
      </c>
    </row>
    <row r="10137" ht="15.75" customHeight="1">
      <c r="A10137" s="1">
        <v>45515.0</v>
      </c>
      <c r="B10137" s="2" t="s">
        <v>7323</v>
      </c>
      <c r="C10137" s="2" t="s">
        <v>32</v>
      </c>
      <c r="D10137" s="1">
        <v>38464.0</v>
      </c>
      <c r="E10137" s="2" t="s">
        <v>27</v>
      </c>
      <c r="F10137" s="2">
        <v>106.0</v>
      </c>
      <c r="G10137" s="2" t="s">
        <v>44</v>
      </c>
      <c r="H10137" s="2" t="s">
        <v>24</v>
      </c>
      <c r="I10137" s="2" t="s">
        <v>25</v>
      </c>
      <c r="J10137" s="2" t="str">
        <f t="array" ref="J10137">XLOOKUP('Transaction Data'!$G10137,Product_Code,Biscuit_Brand)</f>
        <v>Butter Crunch</v>
      </c>
      <c r="K10137" s="2">
        <f t="array" ref="K10137">XLOOKUP('Transaction Data'!$G10137,Product_Code,Cost)</f>
        <v>10</v>
      </c>
      <c r="L10137" s="2">
        <f t="array" ref="L10137">XLOOKUP('Transaction Data'!$G10137,Product_Code,Unit_Price)</f>
        <v>11</v>
      </c>
      <c r="M10137" s="3">
        <f>'Transaction Data'!$F10137*'Transaction Data'!$K10137</f>
        <v>1060</v>
      </c>
      <c r="N10137" s="3">
        <f>'Transaction Data'!$F10137*'Transaction Data'!$L10137</f>
        <v>1166</v>
      </c>
      <c r="O10137" s="3">
        <f>'Transaction Data'!$N10137-'Transaction Data'!$M10137</f>
        <v>106</v>
      </c>
      <c r="P10137" s="2">
        <f>DATEDIF('Transaction Data'!$D10137,'Transaction Data'!$A10137,"y")</f>
        <v>19</v>
      </c>
      <c r="Q10137" s="2" t="str">
        <f>FLOOR('Transaction Data'!$P10137,15)&amp;"-"&amp;FLOOR('Transaction Data'!$P10137,15)+14</f>
        <v>15-29</v>
      </c>
      <c r="R10137" s="2" t="str">
        <f>IF('Transaction Data'!$L10137&lt;=10,"Less Expensive","Expensive")</f>
        <v>Expensive</v>
      </c>
      <c r="S10137" s="4">
        <f>WEEKDAY('Transaction Data'!$A10137)</f>
        <v>1</v>
      </c>
      <c r="T10137" s="2" t="str">
        <f>IF(WEEKDAY('Transaction Data'!$A10137,2)&lt;6,"Weekday","Weekend")</f>
        <v>Weekend</v>
      </c>
    </row>
    <row r="10138" ht="15.75" customHeight="1">
      <c r="A10138" s="1">
        <v>45534.0</v>
      </c>
      <c r="B10138" s="2" t="s">
        <v>7283</v>
      </c>
      <c r="C10138" s="2" t="s">
        <v>21</v>
      </c>
      <c r="D10138" s="1">
        <v>23104.0</v>
      </c>
      <c r="E10138" s="2" t="s">
        <v>22</v>
      </c>
      <c r="F10138" s="2">
        <v>72.0</v>
      </c>
      <c r="G10138" s="2" t="s">
        <v>60</v>
      </c>
      <c r="H10138" s="2" t="s">
        <v>29</v>
      </c>
      <c r="I10138" s="2" t="s">
        <v>30</v>
      </c>
      <c r="J10138" s="2" t="str">
        <f t="array" ref="J10138">XLOOKUP('Transaction Data'!$G10138,Product_Code,Biscuit_Brand)</f>
        <v>Peanut Butter Bites</v>
      </c>
      <c r="K10138" s="2">
        <f t="array" ref="K10138">XLOOKUP('Transaction Data'!$G10138,Product_Code,Cost)</f>
        <v>5</v>
      </c>
      <c r="L10138" s="2">
        <f t="array" ref="L10138">XLOOKUP('Transaction Data'!$G10138,Product_Code,Unit_Price)</f>
        <v>7</v>
      </c>
      <c r="M10138" s="3">
        <f>'Transaction Data'!$F10138*'Transaction Data'!$K10138</f>
        <v>360</v>
      </c>
      <c r="N10138" s="3">
        <f>'Transaction Data'!$F10138*'Transaction Data'!$L10138</f>
        <v>504</v>
      </c>
      <c r="O10138" s="3">
        <f>'Transaction Data'!$N10138-'Transaction Data'!$M10138</f>
        <v>144</v>
      </c>
      <c r="P10138" s="2">
        <f>DATEDIF('Transaction Data'!$D10138,'Transaction Data'!$A10138,"y")</f>
        <v>61</v>
      </c>
      <c r="Q10138" s="2" t="str">
        <f>FLOOR('Transaction Data'!$P10138,15)&amp;"-"&amp;FLOOR('Transaction Data'!$P10138,15)+14</f>
        <v>60-74</v>
      </c>
      <c r="R10138" s="2" t="str">
        <f>IF('Transaction Data'!$L10138&lt;=10,"Less Expensive","Expensive")</f>
        <v>Less Expensive</v>
      </c>
      <c r="S10138" s="4">
        <f>WEEKDAY('Transaction Data'!$A10138)</f>
        <v>6</v>
      </c>
      <c r="T10138" s="2" t="str">
        <f>IF(WEEKDAY('Transaction Data'!$A10138,2)&lt;6,"Weekday","Weekend")</f>
        <v>Weekday</v>
      </c>
    </row>
    <row r="10139" ht="15.75" customHeight="1">
      <c r="A10139" s="1">
        <v>45512.0</v>
      </c>
      <c r="B10139" s="2" t="s">
        <v>983</v>
      </c>
      <c r="C10139" s="2" t="s">
        <v>54</v>
      </c>
      <c r="D10139" s="1">
        <v>33812.0</v>
      </c>
      <c r="E10139" s="2" t="s">
        <v>22</v>
      </c>
      <c r="F10139" s="2">
        <v>431.0</v>
      </c>
      <c r="G10139" s="2" t="s">
        <v>38</v>
      </c>
      <c r="H10139" s="2" t="s">
        <v>45</v>
      </c>
      <c r="I10139" s="2" t="s">
        <v>25</v>
      </c>
      <c r="J10139" s="2" t="str">
        <f t="array" ref="J10139">XLOOKUP('Transaction Data'!$G10139,Product_Code,Biscuit_Brand)</f>
        <v>Ginger Snaps</v>
      </c>
      <c r="K10139" s="2">
        <f t="array" ref="K10139">XLOOKUP('Transaction Data'!$G10139,Product_Code,Cost)</f>
        <v>14</v>
      </c>
      <c r="L10139" s="2">
        <f t="array" ref="L10139">XLOOKUP('Transaction Data'!$G10139,Product_Code,Unit_Price)</f>
        <v>28</v>
      </c>
      <c r="M10139" s="3">
        <f>'Transaction Data'!$F10139*'Transaction Data'!$K10139</f>
        <v>6034</v>
      </c>
      <c r="N10139" s="3">
        <f>'Transaction Data'!$F10139*'Transaction Data'!$L10139</f>
        <v>12068</v>
      </c>
      <c r="O10139" s="3">
        <f>'Transaction Data'!$N10139-'Transaction Data'!$M10139</f>
        <v>6034</v>
      </c>
      <c r="P10139" s="2">
        <f>DATEDIF('Transaction Data'!$D10139,'Transaction Data'!$A10139,"y")</f>
        <v>32</v>
      </c>
      <c r="Q10139" s="2" t="str">
        <f>FLOOR('Transaction Data'!$P10139,15)&amp;"-"&amp;FLOOR('Transaction Data'!$P10139,15)+14</f>
        <v>30-44</v>
      </c>
      <c r="R10139" s="2" t="str">
        <f>IF('Transaction Data'!$L10139&lt;=10,"Less Expensive","Expensive")</f>
        <v>Expensive</v>
      </c>
      <c r="S10139" s="4">
        <f>WEEKDAY('Transaction Data'!$A10139)</f>
        <v>5</v>
      </c>
      <c r="T10139" s="2" t="str">
        <f>IF(WEEKDAY('Transaction Data'!$A10139,2)&lt;6,"Weekday","Weekend")</f>
        <v>Weekday</v>
      </c>
    </row>
    <row r="10140" ht="15.75" customHeight="1">
      <c r="A10140" s="1">
        <v>45512.0</v>
      </c>
      <c r="B10140" s="2" t="s">
        <v>2694</v>
      </c>
      <c r="C10140" s="2" t="s">
        <v>41</v>
      </c>
      <c r="D10140" s="1">
        <v>28340.0</v>
      </c>
      <c r="E10140" s="2" t="s">
        <v>27</v>
      </c>
      <c r="F10140" s="2">
        <v>433.0</v>
      </c>
      <c r="G10140" s="2" t="s">
        <v>61</v>
      </c>
      <c r="H10140" s="2" t="s">
        <v>42</v>
      </c>
      <c r="I10140" s="2" t="s">
        <v>25</v>
      </c>
      <c r="J10140" s="2" t="str">
        <f t="array" ref="J10140">XLOOKUP('Transaction Data'!$G10140,Product_Code,Biscuit_Brand)</f>
        <v>Choco Delight</v>
      </c>
      <c r="K10140" s="2">
        <f t="array" ref="K10140">XLOOKUP('Transaction Data'!$G10140,Product_Code,Cost)</f>
        <v>3</v>
      </c>
      <c r="L10140" s="2">
        <f t="array" ref="L10140">XLOOKUP('Transaction Data'!$G10140,Product_Code,Unit_Price)</f>
        <v>5</v>
      </c>
      <c r="M10140" s="3">
        <f>'Transaction Data'!$F10140*'Transaction Data'!$K10140</f>
        <v>1299</v>
      </c>
      <c r="N10140" s="3">
        <f>'Transaction Data'!$F10140*'Transaction Data'!$L10140</f>
        <v>2165</v>
      </c>
      <c r="O10140" s="3">
        <f>'Transaction Data'!$N10140-'Transaction Data'!$M10140</f>
        <v>866</v>
      </c>
      <c r="P10140" s="2">
        <f>DATEDIF('Transaction Data'!$D10140,'Transaction Data'!$A10140,"y")</f>
        <v>47</v>
      </c>
      <c r="Q10140" s="2" t="str">
        <f>FLOOR('Transaction Data'!$P10140,15)&amp;"-"&amp;FLOOR('Transaction Data'!$P10140,15)+14</f>
        <v>45-59</v>
      </c>
      <c r="R10140" s="2" t="str">
        <f>IF('Transaction Data'!$L10140&lt;=10,"Less Expensive","Expensive")</f>
        <v>Less Expensive</v>
      </c>
      <c r="S10140" s="4">
        <f>WEEKDAY('Transaction Data'!$A10140)</f>
        <v>5</v>
      </c>
      <c r="T10140" s="2" t="str">
        <f>IF(WEEKDAY('Transaction Data'!$A10140,2)&lt;6,"Weekday","Weekend")</f>
        <v>Weekday</v>
      </c>
    </row>
    <row r="10141" ht="15.75" customHeight="1">
      <c r="A10141" s="1">
        <v>45520.0</v>
      </c>
      <c r="B10141" s="2" t="s">
        <v>8076</v>
      </c>
      <c r="C10141" s="2" t="s">
        <v>69</v>
      </c>
      <c r="D10141" s="1">
        <v>23319.0</v>
      </c>
      <c r="E10141" s="2" t="s">
        <v>22</v>
      </c>
      <c r="F10141" s="2">
        <v>189.0</v>
      </c>
      <c r="G10141" s="2" t="s">
        <v>28</v>
      </c>
      <c r="H10141" s="2" t="s">
        <v>29</v>
      </c>
      <c r="I10141" s="2" t="s">
        <v>35</v>
      </c>
      <c r="J10141" s="2" t="str">
        <f t="array" ref="J10141">XLOOKUP('Transaction Data'!$G10141,Product_Code,Biscuit_Brand)</f>
        <v>Shortbread</v>
      </c>
      <c r="K10141" s="2">
        <f t="array" ref="K10141">XLOOKUP('Transaction Data'!$G10141,Product_Code,Cost)</f>
        <v>10</v>
      </c>
      <c r="L10141" s="2">
        <f t="array" ref="L10141">XLOOKUP('Transaction Data'!$G10141,Product_Code,Unit_Price)</f>
        <v>45</v>
      </c>
      <c r="M10141" s="3">
        <f>'Transaction Data'!$F10141*'Transaction Data'!$K10141</f>
        <v>1890</v>
      </c>
      <c r="N10141" s="3">
        <f>'Transaction Data'!$F10141*'Transaction Data'!$L10141</f>
        <v>8505</v>
      </c>
      <c r="O10141" s="3">
        <f>'Transaction Data'!$N10141-'Transaction Data'!$M10141</f>
        <v>6615</v>
      </c>
      <c r="P10141" s="2">
        <f>DATEDIF('Transaction Data'!$D10141,'Transaction Data'!$A10141,"y")</f>
        <v>60</v>
      </c>
      <c r="Q10141" s="2" t="str">
        <f>FLOOR('Transaction Data'!$P10141,15)&amp;"-"&amp;FLOOR('Transaction Data'!$P10141,15)+14</f>
        <v>60-74</v>
      </c>
      <c r="R10141" s="2" t="str">
        <f>IF('Transaction Data'!$L10141&lt;=10,"Less Expensive","Expensive")</f>
        <v>Expensive</v>
      </c>
      <c r="S10141" s="4">
        <f>WEEKDAY('Transaction Data'!$A10141)</f>
        <v>6</v>
      </c>
      <c r="T10141" s="2" t="str">
        <f>IF(WEEKDAY('Transaction Data'!$A10141,2)&lt;6,"Weekday","Weekend")</f>
        <v>Weekday</v>
      </c>
    </row>
    <row r="10142" ht="15.75" customHeight="1">
      <c r="A10142" s="1">
        <v>45509.0</v>
      </c>
      <c r="B10142" s="2" t="s">
        <v>685</v>
      </c>
      <c r="C10142" s="2" t="s">
        <v>65</v>
      </c>
      <c r="D10142" s="1">
        <v>18424.0</v>
      </c>
      <c r="E10142" s="2" t="s">
        <v>22</v>
      </c>
      <c r="F10142" s="2">
        <v>415.0</v>
      </c>
      <c r="G10142" s="2" t="s">
        <v>28</v>
      </c>
      <c r="H10142" s="2" t="s">
        <v>49</v>
      </c>
      <c r="I10142" s="2" t="s">
        <v>25</v>
      </c>
      <c r="J10142" s="2" t="str">
        <f t="array" ref="J10142">XLOOKUP('Transaction Data'!$G10142,Product_Code,Biscuit_Brand)</f>
        <v>Shortbread</v>
      </c>
      <c r="K10142" s="2">
        <f t="array" ref="K10142">XLOOKUP('Transaction Data'!$G10142,Product_Code,Cost)</f>
        <v>10</v>
      </c>
      <c r="L10142" s="2">
        <f t="array" ref="L10142">XLOOKUP('Transaction Data'!$G10142,Product_Code,Unit_Price)</f>
        <v>45</v>
      </c>
      <c r="M10142" s="3">
        <f>'Transaction Data'!$F10142*'Transaction Data'!$K10142</f>
        <v>4150</v>
      </c>
      <c r="N10142" s="3">
        <f>'Transaction Data'!$F10142*'Transaction Data'!$L10142</f>
        <v>18675</v>
      </c>
      <c r="O10142" s="3">
        <f>'Transaction Data'!$N10142-'Transaction Data'!$M10142</f>
        <v>14525</v>
      </c>
      <c r="P10142" s="2">
        <f>DATEDIF('Transaction Data'!$D10142,'Transaction Data'!$A10142,"y")</f>
        <v>74</v>
      </c>
      <c r="Q10142" s="2" t="str">
        <f>FLOOR('Transaction Data'!$P10142,15)&amp;"-"&amp;FLOOR('Transaction Data'!$P10142,15)+14</f>
        <v>60-74</v>
      </c>
      <c r="R10142" s="2" t="str">
        <f>IF('Transaction Data'!$L10142&lt;=10,"Less Expensive","Expensive")</f>
        <v>Expensive</v>
      </c>
      <c r="S10142" s="4">
        <f>WEEKDAY('Transaction Data'!$A10142)</f>
        <v>2</v>
      </c>
      <c r="T10142" s="2" t="str">
        <f>IF(WEEKDAY('Transaction Data'!$A10142,2)&lt;6,"Weekday","Weekend")</f>
        <v>Weekday</v>
      </c>
    </row>
    <row r="10143" ht="15.75" customHeight="1">
      <c r="A10143" s="1">
        <v>45521.0</v>
      </c>
      <c r="B10143" s="2" t="s">
        <v>4635</v>
      </c>
      <c r="C10143" s="2" t="s">
        <v>47</v>
      </c>
      <c r="D10143" s="1">
        <v>35144.0</v>
      </c>
      <c r="E10143" s="2" t="s">
        <v>22</v>
      </c>
      <c r="F10143" s="2">
        <v>166.0</v>
      </c>
      <c r="G10143" s="2" t="s">
        <v>61</v>
      </c>
      <c r="H10143" s="2" t="s">
        <v>34</v>
      </c>
      <c r="I10143" s="2" t="s">
        <v>30</v>
      </c>
      <c r="J10143" s="2" t="str">
        <f t="array" ref="J10143">XLOOKUP('Transaction Data'!$G10143,Product_Code,Biscuit_Brand)</f>
        <v>Choco Delight</v>
      </c>
      <c r="K10143" s="2">
        <f t="array" ref="K10143">XLOOKUP('Transaction Data'!$G10143,Product_Code,Cost)</f>
        <v>3</v>
      </c>
      <c r="L10143" s="2">
        <f t="array" ref="L10143">XLOOKUP('Transaction Data'!$G10143,Product_Code,Unit_Price)</f>
        <v>5</v>
      </c>
      <c r="M10143" s="3">
        <f>'Transaction Data'!$F10143*'Transaction Data'!$K10143</f>
        <v>498</v>
      </c>
      <c r="N10143" s="3">
        <f>'Transaction Data'!$F10143*'Transaction Data'!$L10143</f>
        <v>830</v>
      </c>
      <c r="O10143" s="3">
        <f>'Transaction Data'!$N10143-'Transaction Data'!$M10143</f>
        <v>332</v>
      </c>
      <c r="P10143" s="2">
        <f>DATEDIF('Transaction Data'!$D10143,'Transaction Data'!$A10143,"y")</f>
        <v>28</v>
      </c>
      <c r="Q10143" s="2" t="str">
        <f>FLOOR('Transaction Data'!$P10143,15)&amp;"-"&amp;FLOOR('Transaction Data'!$P10143,15)+14</f>
        <v>15-29</v>
      </c>
      <c r="R10143" s="2" t="str">
        <f>IF('Transaction Data'!$L10143&lt;=10,"Less Expensive","Expensive")</f>
        <v>Less Expensive</v>
      </c>
      <c r="S10143" s="4">
        <f>WEEKDAY('Transaction Data'!$A10143)</f>
        <v>7</v>
      </c>
      <c r="T10143" s="2" t="str">
        <f>IF(WEEKDAY('Transaction Data'!$A10143,2)&lt;6,"Weekday","Weekend")</f>
        <v>Weekend</v>
      </c>
    </row>
    <row r="10144" ht="15.75" customHeight="1">
      <c r="A10144" s="1">
        <v>45533.0</v>
      </c>
      <c r="B10144" s="2" t="s">
        <v>3265</v>
      </c>
      <c r="C10144" s="2" t="s">
        <v>78</v>
      </c>
      <c r="D10144" s="1">
        <v>38022.0</v>
      </c>
      <c r="E10144" s="2" t="s">
        <v>63</v>
      </c>
      <c r="F10144" s="2">
        <v>436.0</v>
      </c>
      <c r="G10144" s="2" t="s">
        <v>44</v>
      </c>
      <c r="H10144" s="2" t="s">
        <v>49</v>
      </c>
      <c r="I10144" s="2" t="s">
        <v>25</v>
      </c>
      <c r="J10144" s="2" t="str">
        <f t="array" ref="J10144">XLOOKUP('Transaction Data'!$G10144,Product_Code,Biscuit_Brand)</f>
        <v>Butter Crunch</v>
      </c>
      <c r="K10144" s="2">
        <f t="array" ref="K10144">XLOOKUP('Transaction Data'!$G10144,Product_Code,Cost)</f>
        <v>10</v>
      </c>
      <c r="L10144" s="2">
        <f t="array" ref="L10144">XLOOKUP('Transaction Data'!$G10144,Product_Code,Unit_Price)</f>
        <v>11</v>
      </c>
      <c r="M10144" s="3">
        <f>'Transaction Data'!$F10144*'Transaction Data'!$K10144</f>
        <v>4360</v>
      </c>
      <c r="N10144" s="3">
        <f>'Transaction Data'!$F10144*'Transaction Data'!$L10144</f>
        <v>4796</v>
      </c>
      <c r="O10144" s="3">
        <f>'Transaction Data'!$N10144-'Transaction Data'!$M10144</f>
        <v>436</v>
      </c>
      <c r="P10144" s="2">
        <f>DATEDIF('Transaction Data'!$D10144,'Transaction Data'!$A10144,"y")</f>
        <v>20</v>
      </c>
      <c r="Q10144" s="2" t="str">
        <f>FLOOR('Transaction Data'!$P10144,15)&amp;"-"&amp;FLOOR('Transaction Data'!$P10144,15)+14</f>
        <v>15-29</v>
      </c>
      <c r="R10144" s="2" t="str">
        <f>IF('Transaction Data'!$L10144&lt;=10,"Less Expensive","Expensive")</f>
        <v>Expensive</v>
      </c>
      <c r="S10144" s="4">
        <f>WEEKDAY('Transaction Data'!$A10144)</f>
        <v>5</v>
      </c>
      <c r="T10144" s="2" t="str">
        <f>IF(WEEKDAY('Transaction Data'!$A10144,2)&lt;6,"Weekday","Weekend")</f>
        <v>Weekday</v>
      </c>
    </row>
    <row r="10145" ht="15.75" customHeight="1">
      <c r="A10145" s="1">
        <v>45521.0</v>
      </c>
      <c r="B10145" s="2" t="s">
        <v>496</v>
      </c>
      <c r="C10145" s="2" t="s">
        <v>54</v>
      </c>
      <c r="D10145" s="1">
        <v>26775.0</v>
      </c>
      <c r="E10145" s="2" t="s">
        <v>63</v>
      </c>
      <c r="F10145" s="2">
        <v>370.0</v>
      </c>
      <c r="G10145" s="2" t="s">
        <v>33</v>
      </c>
      <c r="H10145" s="2" t="s">
        <v>52</v>
      </c>
      <c r="I10145" s="2" t="s">
        <v>35</v>
      </c>
      <c r="J10145" s="2" t="str">
        <f t="array" ref="J10145">XLOOKUP('Transaction Data'!$G10145,Product_Code,Biscuit_Brand)</f>
        <v>Caramel Biscuits</v>
      </c>
      <c r="K10145" s="2">
        <f t="array" ref="K10145">XLOOKUP('Transaction Data'!$G10145,Product_Code,Cost)</f>
        <v>18</v>
      </c>
      <c r="L10145" s="2">
        <f t="array" ref="L10145">XLOOKUP('Transaction Data'!$G10145,Product_Code,Unit_Price)</f>
        <v>22</v>
      </c>
      <c r="M10145" s="3">
        <f>'Transaction Data'!$F10145*'Transaction Data'!$K10145</f>
        <v>6660</v>
      </c>
      <c r="N10145" s="3">
        <f>'Transaction Data'!$F10145*'Transaction Data'!$L10145</f>
        <v>8140</v>
      </c>
      <c r="O10145" s="3">
        <f>'Transaction Data'!$N10145-'Transaction Data'!$M10145</f>
        <v>1480</v>
      </c>
      <c r="P10145" s="2">
        <f>DATEDIF('Transaction Data'!$D10145,'Transaction Data'!$A10145,"y")</f>
        <v>51</v>
      </c>
      <c r="Q10145" s="2" t="str">
        <f>FLOOR('Transaction Data'!$P10145,15)&amp;"-"&amp;FLOOR('Transaction Data'!$P10145,15)+14</f>
        <v>45-59</v>
      </c>
      <c r="R10145" s="2" t="str">
        <f>IF('Transaction Data'!$L10145&lt;=10,"Less Expensive","Expensive")</f>
        <v>Expensive</v>
      </c>
      <c r="S10145" s="4">
        <f>WEEKDAY('Transaction Data'!$A10145)</f>
        <v>7</v>
      </c>
      <c r="T10145" s="2" t="str">
        <f>IF(WEEKDAY('Transaction Data'!$A10145,2)&lt;6,"Weekday","Weekend")</f>
        <v>Weekend</v>
      </c>
    </row>
    <row r="10146" ht="15.75" customHeight="1">
      <c r="A10146" s="1">
        <v>45517.0</v>
      </c>
      <c r="B10146" s="2" t="s">
        <v>2664</v>
      </c>
      <c r="C10146" s="2" t="s">
        <v>41</v>
      </c>
      <c r="D10146" s="1">
        <v>24810.0</v>
      </c>
      <c r="E10146" s="2" t="s">
        <v>27</v>
      </c>
      <c r="F10146" s="2">
        <v>447.0</v>
      </c>
      <c r="G10146" s="2" t="s">
        <v>38</v>
      </c>
      <c r="H10146" s="2" t="s">
        <v>45</v>
      </c>
      <c r="I10146" s="2" t="s">
        <v>30</v>
      </c>
      <c r="J10146" s="2" t="str">
        <f t="array" ref="J10146">XLOOKUP('Transaction Data'!$G10146,Product_Code,Biscuit_Brand)</f>
        <v>Ginger Snaps</v>
      </c>
      <c r="K10146" s="2">
        <f t="array" ref="K10146">XLOOKUP('Transaction Data'!$G10146,Product_Code,Cost)</f>
        <v>14</v>
      </c>
      <c r="L10146" s="2">
        <f t="array" ref="L10146">XLOOKUP('Transaction Data'!$G10146,Product_Code,Unit_Price)</f>
        <v>28</v>
      </c>
      <c r="M10146" s="3">
        <f>'Transaction Data'!$F10146*'Transaction Data'!$K10146</f>
        <v>6258</v>
      </c>
      <c r="N10146" s="3">
        <f>'Transaction Data'!$F10146*'Transaction Data'!$L10146</f>
        <v>12516</v>
      </c>
      <c r="O10146" s="3">
        <f>'Transaction Data'!$N10146-'Transaction Data'!$M10146</f>
        <v>6258</v>
      </c>
      <c r="P10146" s="2">
        <f>DATEDIF('Transaction Data'!$D10146,'Transaction Data'!$A10146,"y")</f>
        <v>56</v>
      </c>
      <c r="Q10146" s="2" t="str">
        <f>FLOOR('Transaction Data'!$P10146,15)&amp;"-"&amp;FLOOR('Transaction Data'!$P10146,15)+14</f>
        <v>45-59</v>
      </c>
      <c r="R10146" s="2" t="str">
        <f>IF('Transaction Data'!$L10146&lt;=10,"Less Expensive","Expensive")</f>
        <v>Expensive</v>
      </c>
      <c r="S10146" s="4">
        <f>WEEKDAY('Transaction Data'!$A10146)</f>
        <v>3</v>
      </c>
      <c r="T10146" s="2" t="str">
        <f>IF(WEEKDAY('Transaction Data'!$A10146,2)&lt;6,"Weekday","Weekend")</f>
        <v>Weekday</v>
      </c>
    </row>
    <row r="10147" ht="15.75" customHeight="1">
      <c r="A10147" s="1">
        <v>45512.0</v>
      </c>
      <c r="B10147" s="2" t="s">
        <v>1719</v>
      </c>
      <c r="C10147" s="2" t="s">
        <v>72</v>
      </c>
      <c r="D10147" s="1">
        <v>16516.0</v>
      </c>
      <c r="E10147" s="2" t="s">
        <v>22</v>
      </c>
      <c r="F10147" s="2">
        <v>42.0</v>
      </c>
      <c r="G10147" s="2" t="s">
        <v>61</v>
      </c>
      <c r="H10147" s="2" t="s">
        <v>29</v>
      </c>
      <c r="I10147" s="2" t="s">
        <v>30</v>
      </c>
      <c r="J10147" s="2" t="str">
        <f t="array" ref="J10147">XLOOKUP('Transaction Data'!$G10147,Product_Code,Biscuit_Brand)</f>
        <v>Choco Delight</v>
      </c>
      <c r="K10147" s="2">
        <f t="array" ref="K10147">XLOOKUP('Transaction Data'!$G10147,Product_Code,Cost)</f>
        <v>3</v>
      </c>
      <c r="L10147" s="2">
        <f t="array" ref="L10147">XLOOKUP('Transaction Data'!$G10147,Product_Code,Unit_Price)</f>
        <v>5</v>
      </c>
      <c r="M10147" s="3">
        <f>'Transaction Data'!$F10147*'Transaction Data'!$K10147</f>
        <v>126</v>
      </c>
      <c r="N10147" s="3">
        <f>'Transaction Data'!$F10147*'Transaction Data'!$L10147</f>
        <v>210</v>
      </c>
      <c r="O10147" s="3">
        <f>'Transaction Data'!$N10147-'Transaction Data'!$M10147</f>
        <v>84</v>
      </c>
      <c r="P10147" s="2">
        <f>DATEDIF('Transaction Data'!$D10147,'Transaction Data'!$A10147,"y")</f>
        <v>79</v>
      </c>
      <c r="Q10147" s="2" t="str">
        <f>FLOOR('Transaction Data'!$P10147,15)&amp;"-"&amp;FLOOR('Transaction Data'!$P10147,15)+14</f>
        <v>75-89</v>
      </c>
      <c r="R10147" s="2" t="str">
        <f>IF('Transaction Data'!$L10147&lt;=10,"Less Expensive","Expensive")</f>
        <v>Less Expensive</v>
      </c>
      <c r="S10147" s="4">
        <f>WEEKDAY('Transaction Data'!$A10147)</f>
        <v>5</v>
      </c>
      <c r="T10147" s="2" t="str">
        <f>IF(WEEKDAY('Transaction Data'!$A10147,2)&lt;6,"Weekday","Weekend")</f>
        <v>Weekday</v>
      </c>
    </row>
    <row r="10148" ht="15.75" customHeight="1">
      <c r="A10148" s="1">
        <v>45521.0</v>
      </c>
      <c r="B10148" s="2" t="s">
        <v>7346</v>
      </c>
      <c r="C10148" s="2" t="s">
        <v>47</v>
      </c>
      <c r="D10148" s="1">
        <v>35684.0</v>
      </c>
      <c r="E10148" s="2" t="s">
        <v>27</v>
      </c>
      <c r="F10148" s="2">
        <v>488.0</v>
      </c>
      <c r="G10148" s="2" t="s">
        <v>33</v>
      </c>
      <c r="H10148" s="2" t="s">
        <v>34</v>
      </c>
      <c r="I10148" s="2" t="s">
        <v>35</v>
      </c>
      <c r="J10148" s="2" t="str">
        <f t="array" ref="J10148">XLOOKUP('Transaction Data'!$G10148,Product_Code,Biscuit_Brand)</f>
        <v>Caramel Biscuits</v>
      </c>
      <c r="K10148" s="2">
        <f t="array" ref="K10148">XLOOKUP('Transaction Data'!$G10148,Product_Code,Cost)</f>
        <v>18</v>
      </c>
      <c r="L10148" s="2">
        <f t="array" ref="L10148">XLOOKUP('Transaction Data'!$G10148,Product_Code,Unit_Price)</f>
        <v>22</v>
      </c>
      <c r="M10148" s="3">
        <f>'Transaction Data'!$F10148*'Transaction Data'!$K10148</f>
        <v>8784</v>
      </c>
      <c r="N10148" s="3">
        <f>'Transaction Data'!$F10148*'Transaction Data'!$L10148</f>
        <v>10736</v>
      </c>
      <c r="O10148" s="3">
        <f>'Transaction Data'!$N10148-'Transaction Data'!$M10148</f>
        <v>1952</v>
      </c>
      <c r="P10148" s="2">
        <f>DATEDIF('Transaction Data'!$D10148,'Transaction Data'!$A10148,"y")</f>
        <v>26</v>
      </c>
      <c r="Q10148" s="2" t="str">
        <f>FLOOR('Transaction Data'!$P10148,15)&amp;"-"&amp;FLOOR('Transaction Data'!$P10148,15)+14</f>
        <v>15-29</v>
      </c>
      <c r="R10148" s="2" t="str">
        <f>IF('Transaction Data'!$L10148&lt;=10,"Less Expensive","Expensive")</f>
        <v>Expensive</v>
      </c>
      <c r="S10148" s="4">
        <f>WEEKDAY('Transaction Data'!$A10148)</f>
        <v>7</v>
      </c>
      <c r="T10148" s="2" t="str">
        <f>IF(WEEKDAY('Transaction Data'!$A10148,2)&lt;6,"Weekday","Weekend")</f>
        <v>Weekend</v>
      </c>
    </row>
    <row r="10149" ht="15.75" customHeight="1">
      <c r="A10149" s="1">
        <v>45505.0</v>
      </c>
      <c r="B10149" s="2" t="s">
        <v>607</v>
      </c>
      <c r="C10149" s="2" t="s">
        <v>21</v>
      </c>
      <c r="D10149" s="1">
        <v>33789.0</v>
      </c>
      <c r="E10149" s="2" t="s">
        <v>22</v>
      </c>
      <c r="F10149" s="2">
        <v>414.0</v>
      </c>
      <c r="G10149" s="2" t="s">
        <v>33</v>
      </c>
      <c r="H10149" s="2" t="s">
        <v>45</v>
      </c>
      <c r="I10149" s="2" t="s">
        <v>35</v>
      </c>
      <c r="J10149" s="2" t="str">
        <f t="array" ref="J10149">XLOOKUP('Transaction Data'!$G10149,Product_Code,Biscuit_Brand)</f>
        <v>Caramel Biscuits</v>
      </c>
      <c r="K10149" s="2">
        <f t="array" ref="K10149">XLOOKUP('Transaction Data'!$G10149,Product_Code,Cost)</f>
        <v>18</v>
      </c>
      <c r="L10149" s="2">
        <f t="array" ref="L10149">XLOOKUP('Transaction Data'!$G10149,Product_Code,Unit_Price)</f>
        <v>22</v>
      </c>
      <c r="M10149" s="3">
        <f>'Transaction Data'!$F10149*'Transaction Data'!$K10149</f>
        <v>7452</v>
      </c>
      <c r="N10149" s="3">
        <f>'Transaction Data'!$F10149*'Transaction Data'!$L10149</f>
        <v>9108</v>
      </c>
      <c r="O10149" s="3">
        <f>'Transaction Data'!$N10149-'Transaction Data'!$M10149</f>
        <v>1656</v>
      </c>
      <c r="P10149" s="2">
        <f>DATEDIF('Transaction Data'!$D10149,'Transaction Data'!$A10149,"y")</f>
        <v>32</v>
      </c>
      <c r="Q10149" s="2" t="str">
        <f>FLOOR('Transaction Data'!$P10149,15)&amp;"-"&amp;FLOOR('Transaction Data'!$P10149,15)+14</f>
        <v>30-44</v>
      </c>
      <c r="R10149" s="2" t="str">
        <f>IF('Transaction Data'!$L10149&lt;=10,"Less Expensive","Expensive")</f>
        <v>Expensive</v>
      </c>
      <c r="S10149" s="4">
        <f>WEEKDAY('Transaction Data'!$A10149)</f>
        <v>5</v>
      </c>
      <c r="T10149" s="2" t="str">
        <f>IF(WEEKDAY('Transaction Data'!$A10149,2)&lt;6,"Weekday","Weekend")</f>
        <v>Weekday</v>
      </c>
    </row>
    <row r="10150" ht="15.75" customHeight="1">
      <c r="A10150" s="1">
        <v>45528.0</v>
      </c>
      <c r="B10150" s="2" t="s">
        <v>7577</v>
      </c>
      <c r="C10150" s="2" t="s">
        <v>78</v>
      </c>
      <c r="D10150" s="1">
        <v>30408.0</v>
      </c>
      <c r="E10150" s="2" t="s">
        <v>63</v>
      </c>
      <c r="F10150" s="2">
        <v>469.0</v>
      </c>
      <c r="G10150" s="2" t="s">
        <v>23</v>
      </c>
      <c r="H10150" s="2" t="s">
        <v>24</v>
      </c>
      <c r="I10150" s="2" t="s">
        <v>25</v>
      </c>
      <c r="J10150" s="2" t="str">
        <f t="array" ref="J10150">XLOOKUP('Transaction Data'!$G10150,Product_Code,Biscuit_Brand)</f>
        <v>Cinnamon Swirls</v>
      </c>
      <c r="K10150" s="2">
        <f t="array" ref="K10150">XLOOKUP('Transaction Data'!$G10150,Product_Code,Cost)</f>
        <v>10</v>
      </c>
      <c r="L10150" s="2">
        <f t="array" ref="L10150">XLOOKUP('Transaction Data'!$G10150,Product_Code,Unit_Price)</f>
        <v>14</v>
      </c>
      <c r="M10150" s="3">
        <f>'Transaction Data'!$F10150*'Transaction Data'!$K10150</f>
        <v>4690</v>
      </c>
      <c r="N10150" s="3">
        <f>'Transaction Data'!$F10150*'Transaction Data'!$L10150</f>
        <v>6566</v>
      </c>
      <c r="O10150" s="3">
        <f>'Transaction Data'!$N10150-'Transaction Data'!$M10150</f>
        <v>1876</v>
      </c>
      <c r="P10150" s="2">
        <f>DATEDIF('Transaction Data'!$D10150,'Transaction Data'!$A10150,"y")</f>
        <v>41</v>
      </c>
      <c r="Q10150" s="2" t="str">
        <f>FLOOR('Transaction Data'!$P10150,15)&amp;"-"&amp;FLOOR('Transaction Data'!$P10150,15)+14</f>
        <v>30-44</v>
      </c>
      <c r="R10150" s="2" t="str">
        <f>IF('Transaction Data'!$L10150&lt;=10,"Less Expensive","Expensive")</f>
        <v>Expensive</v>
      </c>
      <c r="S10150" s="4">
        <f>WEEKDAY('Transaction Data'!$A10150)</f>
        <v>7</v>
      </c>
      <c r="T10150" s="2" t="str">
        <f>IF(WEEKDAY('Transaction Data'!$A10150,2)&lt;6,"Weekday","Weekend")</f>
        <v>Weekend</v>
      </c>
    </row>
    <row r="10151" ht="15.75" customHeight="1">
      <c r="A10151" s="1">
        <v>45508.0</v>
      </c>
      <c r="B10151" s="2" t="s">
        <v>471</v>
      </c>
      <c r="C10151" s="2" t="s">
        <v>21</v>
      </c>
      <c r="D10151" s="1">
        <v>25506.0</v>
      </c>
      <c r="E10151" s="2" t="s">
        <v>22</v>
      </c>
      <c r="F10151" s="2">
        <v>204.0</v>
      </c>
      <c r="G10151" s="2" t="s">
        <v>55</v>
      </c>
      <c r="H10151" s="2" t="s">
        <v>34</v>
      </c>
      <c r="I10151" s="2" t="s">
        <v>25</v>
      </c>
      <c r="J10151" s="2" t="str">
        <f t="array" ref="J10151">XLOOKUP('Transaction Data'!$G10151,Product_Code,Biscuit_Brand)</f>
        <v>Vanilla Wafers</v>
      </c>
      <c r="K10151" s="2">
        <f t="array" ref="K10151">XLOOKUP('Transaction Data'!$G10151,Product_Code,Cost)</f>
        <v>18</v>
      </c>
      <c r="L10151" s="2">
        <f t="array" ref="L10151">XLOOKUP('Transaction Data'!$G10151,Product_Code,Unit_Price)</f>
        <v>36</v>
      </c>
      <c r="M10151" s="3">
        <f>'Transaction Data'!$F10151*'Transaction Data'!$K10151</f>
        <v>3672</v>
      </c>
      <c r="N10151" s="3">
        <f>'Transaction Data'!$F10151*'Transaction Data'!$L10151</f>
        <v>7344</v>
      </c>
      <c r="O10151" s="3">
        <f>'Transaction Data'!$N10151-'Transaction Data'!$M10151</f>
        <v>3672</v>
      </c>
      <c r="P10151" s="2">
        <f>DATEDIF('Transaction Data'!$D10151,'Transaction Data'!$A10151,"y")</f>
        <v>54</v>
      </c>
      <c r="Q10151" s="2" t="str">
        <f>FLOOR('Transaction Data'!$P10151,15)&amp;"-"&amp;FLOOR('Transaction Data'!$P10151,15)+14</f>
        <v>45-59</v>
      </c>
      <c r="R10151" s="2" t="str">
        <f>IF('Transaction Data'!$L10151&lt;=10,"Less Expensive","Expensive")</f>
        <v>Expensive</v>
      </c>
      <c r="S10151" s="4">
        <f>WEEKDAY('Transaction Data'!$A10151)</f>
        <v>1</v>
      </c>
      <c r="T10151" s="2" t="str">
        <f>IF(WEEKDAY('Transaction Data'!$A10151,2)&lt;6,"Weekday","Weekend")</f>
        <v>Weekend</v>
      </c>
    </row>
    <row r="10152" ht="15.75" customHeight="1">
      <c r="A10152" s="1">
        <v>45519.0</v>
      </c>
      <c r="B10152" s="2" t="s">
        <v>6141</v>
      </c>
      <c r="C10152" s="2" t="s">
        <v>54</v>
      </c>
      <c r="D10152" s="1">
        <v>16466.0</v>
      </c>
      <c r="E10152" s="2" t="s">
        <v>22</v>
      </c>
      <c r="F10152" s="2">
        <v>93.0</v>
      </c>
      <c r="G10152" s="2" t="s">
        <v>55</v>
      </c>
      <c r="H10152" s="2" t="s">
        <v>49</v>
      </c>
      <c r="I10152" s="2" t="s">
        <v>30</v>
      </c>
      <c r="J10152" s="2" t="str">
        <f t="array" ref="J10152">XLOOKUP('Transaction Data'!$G10152,Product_Code,Biscuit_Brand)</f>
        <v>Vanilla Wafers</v>
      </c>
      <c r="K10152" s="2">
        <f t="array" ref="K10152">XLOOKUP('Transaction Data'!$G10152,Product_Code,Cost)</f>
        <v>18</v>
      </c>
      <c r="L10152" s="2">
        <f t="array" ref="L10152">XLOOKUP('Transaction Data'!$G10152,Product_Code,Unit_Price)</f>
        <v>36</v>
      </c>
      <c r="M10152" s="3">
        <f>'Transaction Data'!$F10152*'Transaction Data'!$K10152</f>
        <v>1674</v>
      </c>
      <c r="N10152" s="3">
        <f>'Transaction Data'!$F10152*'Transaction Data'!$L10152</f>
        <v>3348</v>
      </c>
      <c r="O10152" s="3">
        <f>'Transaction Data'!$N10152-'Transaction Data'!$M10152</f>
        <v>1674</v>
      </c>
      <c r="P10152" s="2">
        <f>DATEDIF('Transaction Data'!$D10152,'Transaction Data'!$A10152,"y")</f>
        <v>79</v>
      </c>
      <c r="Q10152" s="2" t="str">
        <f>FLOOR('Transaction Data'!$P10152,15)&amp;"-"&amp;FLOOR('Transaction Data'!$P10152,15)+14</f>
        <v>75-89</v>
      </c>
      <c r="R10152" s="2" t="str">
        <f>IF('Transaction Data'!$L10152&lt;=10,"Less Expensive","Expensive")</f>
        <v>Expensive</v>
      </c>
      <c r="S10152" s="4">
        <f>WEEKDAY('Transaction Data'!$A10152)</f>
        <v>5</v>
      </c>
      <c r="T10152" s="2" t="str">
        <f>IF(WEEKDAY('Transaction Data'!$A10152,2)&lt;6,"Weekday","Weekend")</f>
        <v>Weekday</v>
      </c>
    </row>
    <row r="10153" ht="15.75" customHeight="1">
      <c r="A10153" s="1">
        <v>45529.0</v>
      </c>
      <c r="B10153" s="2" t="s">
        <v>3860</v>
      </c>
      <c r="C10153" s="2" t="s">
        <v>72</v>
      </c>
      <c r="D10153" s="1">
        <v>17097.0</v>
      </c>
      <c r="E10153" s="2" t="s">
        <v>27</v>
      </c>
      <c r="F10153" s="2">
        <v>67.0</v>
      </c>
      <c r="G10153" s="2" t="s">
        <v>57</v>
      </c>
      <c r="H10153" s="2" t="s">
        <v>45</v>
      </c>
      <c r="I10153" s="2" t="s">
        <v>25</v>
      </c>
      <c r="J10153" s="2" t="str">
        <f t="array" ref="J10153">XLOOKUP('Transaction Data'!$G10153,Product_Code,Biscuit_Brand)</f>
        <v>Oatmeal Cookies</v>
      </c>
      <c r="K10153" s="2">
        <f t="array" ref="K10153">XLOOKUP('Transaction Data'!$G10153,Product_Code,Cost)</f>
        <v>19</v>
      </c>
      <c r="L10153" s="2">
        <f t="array" ref="L10153">XLOOKUP('Transaction Data'!$G10153,Product_Code,Unit_Price)</f>
        <v>23</v>
      </c>
      <c r="M10153" s="3">
        <f>'Transaction Data'!$F10153*'Transaction Data'!$K10153</f>
        <v>1273</v>
      </c>
      <c r="N10153" s="3">
        <f>'Transaction Data'!$F10153*'Transaction Data'!$L10153</f>
        <v>1541</v>
      </c>
      <c r="O10153" s="3">
        <f>'Transaction Data'!$N10153-'Transaction Data'!$M10153</f>
        <v>268</v>
      </c>
      <c r="P10153" s="2">
        <f>DATEDIF('Transaction Data'!$D10153,'Transaction Data'!$A10153,"y")</f>
        <v>77</v>
      </c>
      <c r="Q10153" s="2" t="str">
        <f>FLOOR('Transaction Data'!$P10153,15)&amp;"-"&amp;FLOOR('Transaction Data'!$P10153,15)+14</f>
        <v>75-89</v>
      </c>
      <c r="R10153" s="2" t="str">
        <f>IF('Transaction Data'!$L10153&lt;=10,"Less Expensive","Expensive")</f>
        <v>Expensive</v>
      </c>
      <c r="S10153" s="4">
        <f>WEEKDAY('Transaction Data'!$A10153)</f>
        <v>1</v>
      </c>
      <c r="T10153" s="2" t="str">
        <f>IF(WEEKDAY('Transaction Data'!$A10153,2)&lt;6,"Weekday","Weekend")</f>
        <v>Weekend</v>
      </c>
    </row>
    <row r="10154" ht="15.75" customHeight="1">
      <c r="A10154" s="1">
        <v>45530.0</v>
      </c>
      <c r="B10154" s="2" t="s">
        <v>5888</v>
      </c>
      <c r="C10154" s="2" t="s">
        <v>51</v>
      </c>
      <c r="D10154" s="1">
        <v>29659.0</v>
      </c>
      <c r="E10154" s="2" t="s">
        <v>37</v>
      </c>
      <c r="F10154" s="2">
        <v>385.0</v>
      </c>
      <c r="G10154" s="2" t="s">
        <v>38</v>
      </c>
      <c r="H10154" s="2" t="s">
        <v>24</v>
      </c>
      <c r="I10154" s="2" t="s">
        <v>25</v>
      </c>
      <c r="J10154" s="2" t="str">
        <f t="array" ref="J10154">XLOOKUP('Transaction Data'!$G10154,Product_Code,Biscuit_Brand)</f>
        <v>Ginger Snaps</v>
      </c>
      <c r="K10154" s="2">
        <f t="array" ref="K10154">XLOOKUP('Transaction Data'!$G10154,Product_Code,Cost)</f>
        <v>14</v>
      </c>
      <c r="L10154" s="2">
        <f t="array" ref="L10154">XLOOKUP('Transaction Data'!$G10154,Product_Code,Unit_Price)</f>
        <v>28</v>
      </c>
      <c r="M10154" s="3">
        <f>'Transaction Data'!$F10154*'Transaction Data'!$K10154</f>
        <v>5390</v>
      </c>
      <c r="N10154" s="3">
        <f>'Transaction Data'!$F10154*'Transaction Data'!$L10154</f>
        <v>10780</v>
      </c>
      <c r="O10154" s="3">
        <f>'Transaction Data'!$N10154-'Transaction Data'!$M10154</f>
        <v>5390</v>
      </c>
      <c r="P10154" s="2">
        <f>DATEDIF('Transaction Data'!$D10154,'Transaction Data'!$A10154,"y")</f>
        <v>43</v>
      </c>
      <c r="Q10154" s="2" t="str">
        <f>FLOOR('Transaction Data'!$P10154,15)&amp;"-"&amp;FLOOR('Transaction Data'!$P10154,15)+14</f>
        <v>30-44</v>
      </c>
      <c r="R10154" s="2" t="str">
        <f>IF('Transaction Data'!$L10154&lt;=10,"Less Expensive","Expensive")</f>
        <v>Expensive</v>
      </c>
      <c r="S10154" s="4">
        <f>WEEKDAY('Transaction Data'!$A10154)</f>
        <v>2</v>
      </c>
      <c r="T10154" s="2" t="str">
        <f>IF(WEEKDAY('Transaction Data'!$A10154,2)&lt;6,"Weekday","Weekend")</f>
        <v>Weekday</v>
      </c>
    </row>
    <row r="10155" ht="15.75" customHeight="1">
      <c r="A10155" s="1">
        <v>45528.0</v>
      </c>
      <c r="B10155" s="2" t="s">
        <v>8941</v>
      </c>
      <c r="C10155" s="2" t="s">
        <v>32</v>
      </c>
      <c r="D10155" s="1">
        <v>23343.0</v>
      </c>
      <c r="E10155" s="2" t="s">
        <v>22</v>
      </c>
      <c r="F10155" s="2">
        <v>50.0</v>
      </c>
      <c r="G10155" s="2" t="s">
        <v>44</v>
      </c>
      <c r="H10155" s="2" t="s">
        <v>42</v>
      </c>
      <c r="I10155" s="2" t="s">
        <v>35</v>
      </c>
      <c r="J10155" s="2" t="str">
        <f t="array" ref="J10155">XLOOKUP('Transaction Data'!$G10155,Product_Code,Biscuit_Brand)</f>
        <v>Butter Crunch</v>
      </c>
      <c r="K10155" s="2">
        <f t="array" ref="K10155">XLOOKUP('Transaction Data'!$G10155,Product_Code,Cost)</f>
        <v>10</v>
      </c>
      <c r="L10155" s="2">
        <f t="array" ref="L10155">XLOOKUP('Transaction Data'!$G10155,Product_Code,Unit_Price)</f>
        <v>11</v>
      </c>
      <c r="M10155" s="3">
        <f>'Transaction Data'!$F10155*'Transaction Data'!$K10155</f>
        <v>500</v>
      </c>
      <c r="N10155" s="3">
        <f>'Transaction Data'!$F10155*'Transaction Data'!$L10155</f>
        <v>550</v>
      </c>
      <c r="O10155" s="3">
        <f>'Transaction Data'!$N10155-'Transaction Data'!$M10155</f>
        <v>50</v>
      </c>
      <c r="P10155" s="2">
        <f>DATEDIF('Transaction Data'!$D10155,'Transaction Data'!$A10155,"y")</f>
        <v>60</v>
      </c>
      <c r="Q10155" s="2" t="str">
        <f>FLOOR('Transaction Data'!$P10155,15)&amp;"-"&amp;FLOOR('Transaction Data'!$P10155,15)+14</f>
        <v>60-74</v>
      </c>
      <c r="R10155" s="2" t="str">
        <f>IF('Transaction Data'!$L10155&lt;=10,"Less Expensive","Expensive")</f>
        <v>Expensive</v>
      </c>
      <c r="S10155" s="4">
        <f>WEEKDAY('Transaction Data'!$A10155)</f>
        <v>7</v>
      </c>
      <c r="T10155" s="2" t="str">
        <f>IF(WEEKDAY('Transaction Data'!$A10155,2)&lt;6,"Weekday","Weekend")</f>
        <v>Weekend</v>
      </c>
    </row>
    <row r="10156" ht="15.75" customHeight="1">
      <c r="A10156" s="1">
        <v>45521.0</v>
      </c>
      <c r="B10156" s="2" t="s">
        <v>672</v>
      </c>
      <c r="C10156" s="2" t="s">
        <v>54</v>
      </c>
      <c r="D10156" s="1">
        <v>30258.0</v>
      </c>
      <c r="E10156" s="2" t="s">
        <v>22</v>
      </c>
      <c r="F10156" s="2">
        <v>180.0</v>
      </c>
      <c r="G10156" s="2" t="s">
        <v>55</v>
      </c>
      <c r="H10156" s="2" t="s">
        <v>52</v>
      </c>
      <c r="I10156" s="2" t="s">
        <v>25</v>
      </c>
      <c r="J10156" s="2" t="str">
        <f t="array" ref="J10156">XLOOKUP('Transaction Data'!$G10156,Product_Code,Biscuit_Brand)</f>
        <v>Vanilla Wafers</v>
      </c>
      <c r="K10156" s="2">
        <f t="array" ref="K10156">XLOOKUP('Transaction Data'!$G10156,Product_Code,Cost)</f>
        <v>18</v>
      </c>
      <c r="L10156" s="2">
        <f t="array" ref="L10156">XLOOKUP('Transaction Data'!$G10156,Product_Code,Unit_Price)</f>
        <v>36</v>
      </c>
      <c r="M10156" s="3">
        <f>'Transaction Data'!$F10156*'Transaction Data'!$K10156</f>
        <v>3240</v>
      </c>
      <c r="N10156" s="3">
        <f>'Transaction Data'!$F10156*'Transaction Data'!$L10156</f>
        <v>6480</v>
      </c>
      <c r="O10156" s="3">
        <f>'Transaction Data'!$N10156-'Transaction Data'!$M10156</f>
        <v>3240</v>
      </c>
      <c r="P10156" s="2">
        <f>DATEDIF('Transaction Data'!$D10156,'Transaction Data'!$A10156,"y")</f>
        <v>41</v>
      </c>
      <c r="Q10156" s="2" t="str">
        <f>FLOOR('Transaction Data'!$P10156,15)&amp;"-"&amp;FLOOR('Transaction Data'!$P10156,15)+14</f>
        <v>30-44</v>
      </c>
      <c r="R10156" s="2" t="str">
        <f>IF('Transaction Data'!$L10156&lt;=10,"Less Expensive","Expensive")</f>
        <v>Expensive</v>
      </c>
      <c r="S10156" s="4">
        <f>WEEKDAY('Transaction Data'!$A10156)</f>
        <v>7</v>
      </c>
      <c r="T10156" s="2" t="str">
        <f>IF(WEEKDAY('Transaction Data'!$A10156,2)&lt;6,"Weekday","Weekend")</f>
        <v>Weekend</v>
      </c>
    </row>
    <row r="10157" ht="15.75" customHeight="1">
      <c r="A10157" s="1">
        <v>45512.0</v>
      </c>
      <c r="B10157" s="2" t="s">
        <v>2987</v>
      </c>
      <c r="C10157" s="2" t="s">
        <v>69</v>
      </c>
      <c r="D10157" s="1">
        <v>24936.0</v>
      </c>
      <c r="E10157" s="2" t="s">
        <v>37</v>
      </c>
      <c r="F10157" s="2">
        <v>263.0</v>
      </c>
      <c r="G10157" s="2" t="s">
        <v>44</v>
      </c>
      <c r="H10157" s="2" t="s">
        <v>52</v>
      </c>
      <c r="I10157" s="2" t="s">
        <v>35</v>
      </c>
      <c r="J10157" s="2" t="str">
        <f t="array" ref="J10157">XLOOKUP('Transaction Data'!$G10157,Product_Code,Biscuit_Brand)</f>
        <v>Butter Crunch</v>
      </c>
      <c r="K10157" s="2">
        <f t="array" ref="K10157">XLOOKUP('Transaction Data'!$G10157,Product_Code,Cost)</f>
        <v>10</v>
      </c>
      <c r="L10157" s="2">
        <f t="array" ref="L10157">XLOOKUP('Transaction Data'!$G10157,Product_Code,Unit_Price)</f>
        <v>11</v>
      </c>
      <c r="M10157" s="3">
        <f>'Transaction Data'!$F10157*'Transaction Data'!$K10157</f>
        <v>2630</v>
      </c>
      <c r="N10157" s="3">
        <f>'Transaction Data'!$F10157*'Transaction Data'!$L10157</f>
        <v>2893</v>
      </c>
      <c r="O10157" s="3">
        <f>'Transaction Data'!$N10157-'Transaction Data'!$M10157</f>
        <v>263</v>
      </c>
      <c r="P10157" s="2">
        <f>DATEDIF('Transaction Data'!$D10157,'Transaction Data'!$A10157,"y")</f>
        <v>56</v>
      </c>
      <c r="Q10157" s="2" t="str">
        <f>FLOOR('Transaction Data'!$P10157,15)&amp;"-"&amp;FLOOR('Transaction Data'!$P10157,15)+14</f>
        <v>45-59</v>
      </c>
      <c r="R10157" s="2" t="str">
        <f>IF('Transaction Data'!$L10157&lt;=10,"Less Expensive","Expensive")</f>
        <v>Expensive</v>
      </c>
      <c r="S10157" s="4">
        <f>WEEKDAY('Transaction Data'!$A10157)</f>
        <v>5</v>
      </c>
      <c r="T10157" s="2" t="str">
        <f>IF(WEEKDAY('Transaction Data'!$A10157,2)&lt;6,"Weekday","Weekend")</f>
        <v>Weekday</v>
      </c>
    </row>
    <row r="10158" ht="15.75" customHeight="1">
      <c r="A10158" s="1">
        <v>45530.0</v>
      </c>
      <c r="B10158" s="2" t="s">
        <v>2892</v>
      </c>
      <c r="C10158" s="2" t="s">
        <v>47</v>
      </c>
      <c r="D10158" s="1">
        <v>17344.0</v>
      </c>
      <c r="E10158" s="2" t="s">
        <v>63</v>
      </c>
      <c r="F10158" s="2">
        <v>270.0</v>
      </c>
      <c r="G10158" s="2" t="s">
        <v>28</v>
      </c>
      <c r="H10158" s="2" t="s">
        <v>29</v>
      </c>
      <c r="I10158" s="2" t="s">
        <v>30</v>
      </c>
      <c r="J10158" s="2" t="str">
        <f t="array" ref="J10158">XLOOKUP('Transaction Data'!$G10158,Product_Code,Biscuit_Brand)</f>
        <v>Shortbread</v>
      </c>
      <c r="K10158" s="2">
        <f t="array" ref="K10158">XLOOKUP('Transaction Data'!$G10158,Product_Code,Cost)</f>
        <v>10</v>
      </c>
      <c r="L10158" s="2">
        <f t="array" ref="L10158">XLOOKUP('Transaction Data'!$G10158,Product_Code,Unit_Price)</f>
        <v>45</v>
      </c>
      <c r="M10158" s="3">
        <f>'Transaction Data'!$F10158*'Transaction Data'!$K10158</f>
        <v>2700</v>
      </c>
      <c r="N10158" s="3">
        <f>'Transaction Data'!$F10158*'Transaction Data'!$L10158</f>
        <v>12150</v>
      </c>
      <c r="O10158" s="3">
        <f>'Transaction Data'!$N10158-'Transaction Data'!$M10158</f>
        <v>9450</v>
      </c>
      <c r="P10158" s="2">
        <f>DATEDIF('Transaction Data'!$D10158,'Transaction Data'!$A10158,"y")</f>
        <v>77</v>
      </c>
      <c r="Q10158" s="2" t="str">
        <f>FLOOR('Transaction Data'!$P10158,15)&amp;"-"&amp;FLOOR('Transaction Data'!$P10158,15)+14</f>
        <v>75-89</v>
      </c>
      <c r="R10158" s="2" t="str">
        <f>IF('Transaction Data'!$L10158&lt;=10,"Less Expensive","Expensive")</f>
        <v>Expensive</v>
      </c>
      <c r="S10158" s="4">
        <f>WEEKDAY('Transaction Data'!$A10158)</f>
        <v>2</v>
      </c>
      <c r="T10158" s="2" t="str">
        <f>IF(WEEKDAY('Transaction Data'!$A10158,2)&lt;6,"Weekday","Weekend")</f>
        <v>Weekday</v>
      </c>
    </row>
    <row r="10159" ht="15.75" customHeight="1">
      <c r="A10159" s="1">
        <v>45523.0</v>
      </c>
      <c r="B10159" s="2" t="s">
        <v>2350</v>
      </c>
      <c r="C10159" s="2" t="s">
        <v>78</v>
      </c>
      <c r="D10159" s="1">
        <v>31524.0</v>
      </c>
      <c r="E10159" s="2" t="s">
        <v>27</v>
      </c>
      <c r="F10159" s="2">
        <v>211.0</v>
      </c>
      <c r="G10159" s="2" t="s">
        <v>38</v>
      </c>
      <c r="H10159" s="2" t="s">
        <v>42</v>
      </c>
      <c r="I10159" s="2" t="s">
        <v>30</v>
      </c>
      <c r="J10159" s="2" t="str">
        <f t="array" ref="J10159">XLOOKUP('Transaction Data'!$G10159,Product_Code,Biscuit_Brand)</f>
        <v>Ginger Snaps</v>
      </c>
      <c r="K10159" s="2">
        <f t="array" ref="K10159">XLOOKUP('Transaction Data'!$G10159,Product_Code,Cost)</f>
        <v>14</v>
      </c>
      <c r="L10159" s="2">
        <f t="array" ref="L10159">XLOOKUP('Transaction Data'!$G10159,Product_Code,Unit_Price)</f>
        <v>28</v>
      </c>
      <c r="M10159" s="3">
        <f>'Transaction Data'!$F10159*'Transaction Data'!$K10159</f>
        <v>2954</v>
      </c>
      <c r="N10159" s="3">
        <f>'Transaction Data'!$F10159*'Transaction Data'!$L10159</f>
        <v>5908</v>
      </c>
      <c r="O10159" s="3">
        <f>'Transaction Data'!$N10159-'Transaction Data'!$M10159</f>
        <v>2954</v>
      </c>
      <c r="P10159" s="2">
        <f>DATEDIF('Transaction Data'!$D10159,'Transaction Data'!$A10159,"y")</f>
        <v>38</v>
      </c>
      <c r="Q10159" s="2" t="str">
        <f>FLOOR('Transaction Data'!$P10159,15)&amp;"-"&amp;FLOOR('Transaction Data'!$P10159,15)+14</f>
        <v>30-44</v>
      </c>
      <c r="R10159" s="2" t="str">
        <f>IF('Transaction Data'!$L10159&lt;=10,"Less Expensive","Expensive")</f>
        <v>Expensive</v>
      </c>
      <c r="S10159" s="4">
        <f>WEEKDAY('Transaction Data'!$A10159)</f>
        <v>2</v>
      </c>
      <c r="T10159" s="2" t="str">
        <f>IF(WEEKDAY('Transaction Data'!$A10159,2)&lt;6,"Weekday","Weekend")</f>
        <v>Weekday</v>
      </c>
    </row>
    <row r="10160" ht="15.75" customHeight="1">
      <c r="A10160" s="1">
        <v>45507.0</v>
      </c>
      <c r="B10160" s="2" t="s">
        <v>519</v>
      </c>
      <c r="C10160" s="2" t="s">
        <v>41</v>
      </c>
      <c r="D10160" s="1">
        <v>24047.0</v>
      </c>
      <c r="E10160" s="2" t="s">
        <v>22</v>
      </c>
      <c r="F10160" s="2">
        <v>334.0</v>
      </c>
      <c r="G10160" s="2" t="s">
        <v>28</v>
      </c>
      <c r="H10160" s="2" t="s">
        <v>49</v>
      </c>
      <c r="I10160" s="2" t="s">
        <v>35</v>
      </c>
      <c r="J10160" s="2" t="str">
        <f t="array" ref="J10160">XLOOKUP('Transaction Data'!$G10160,Product_Code,Biscuit_Brand)</f>
        <v>Shortbread</v>
      </c>
      <c r="K10160" s="2">
        <f t="array" ref="K10160">XLOOKUP('Transaction Data'!$G10160,Product_Code,Cost)</f>
        <v>10</v>
      </c>
      <c r="L10160" s="2">
        <f t="array" ref="L10160">XLOOKUP('Transaction Data'!$G10160,Product_Code,Unit_Price)</f>
        <v>45</v>
      </c>
      <c r="M10160" s="3">
        <f>'Transaction Data'!$F10160*'Transaction Data'!$K10160</f>
        <v>3340</v>
      </c>
      <c r="N10160" s="3">
        <f>'Transaction Data'!$F10160*'Transaction Data'!$L10160</f>
        <v>15030</v>
      </c>
      <c r="O10160" s="3">
        <f>'Transaction Data'!$N10160-'Transaction Data'!$M10160</f>
        <v>11690</v>
      </c>
      <c r="P10160" s="2">
        <f>DATEDIF('Transaction Data'!$D10160,'Transaction Data'!$A10160,"y")</f>
        <v>58</v>
      </c>
      <c r="Q10160" s="2" t="str">
        <f>FLOOR('Transaction Data'!$P10160,15)&amp;"-"&amp;FLOOR('Transaction Data'!$P10160,15)+14</f>
        <v>45-59</v>
      </c>
      <c r="R10160" s="2" t="str">
        <f>IF('Transaction Data'!$L10160&lt;=10,"Less Expensive","Expensive")</f>
        <v>Expensive</v>
      </c>
      <c r="S10160" s="4">
        <f>WEEKDAY('Transaction Data'!$A10160)</f>
        <v>7</v>
      </c>
      <c r="T10160" s="2" t="str">
        <f>IF(WEEKDAY('Transaction Data'!$A10160,2)&lt;6,"Weekday","Weekend")</f>
        <v>Weekend</v>
      </c>
    </row>
    <row r="10161" ht="15.75" customHeight="1">
      <c r="A10161" s="1">
        <v>45523.0</v>
      </c>
      <c r="B10161" s="2" t="s">
        <v>7687</v>
      </c>
      <c r="C10161" s="2" t="s">
        <v>78</v>
      </c>
      <c r="D10161" s="1">
        <v>38390.0</v>
      </c>
      <c r="E10161" s="2" t="s">
        <v>27</v>
      </c>
      <c r="F10161" s="2">
        <v>498.0</v>
      </c>
      <c r="G10161" s="2" t="s">
        <v>48</v>
      </c>
      <c r="H10161" s="2" t="s">
        <v>42</v>
      </c>
      <c r="I10161" s="2" t="s">
        <v>35</v>
      </c>
      <c r="J10161" s="2" t="str">
        <f t="array" ref="J10161">XLOOKUP('Transaction Data'!$G10161,Product_Code,Biscuit_Brand)</f>
        <v>Lemon Crisps</v>
      </c>
      <c r="K10161" s="2">
        <f t="array" ref="K10161">XLOOKUP('Transaction Data'!$G10161,Product_Code,Cost)</f>
        <v>7</v>
      </c>
      <c r="L10161" s="2">
        <f t="array" ref="L10161">XLOOKUP('Transaction Data'!$G10161,Product_Code,Unit_Price)</f>
        <v>9</v>
      </c>
      <c r="M10161" s="3">
        <f>'Transaction Data'!$F10161*'Transaction Data'!$K10161</f>
        <v>3486</v>
      </c>
      <c r="N10161" s="3">
        <f>'Transaction Data'!$F10161*'Transaction Data'!$L10161</f>
        <v>4482</v>
      </c>
      <c r="O10161" s="3">
        <f>'Transaction Data'!$N10161-'Transaction Data'!$M10161</f>
        <v>996</v>
      </c>
      <c r="P10161" s="2">
        <f>DATEDIF('Transaction Data'!$D10161,'Transaction Data'!$A10161,"y")</f>
        <v>19</v>
      </c>
      <c r="Q10161" s="2" t="str">
        <f>FLOOR('Transaction Data'!$P10161,15)&amp;"-"&amp;FLOOR('Transaction Data'!$P10161,15)+14</f>
        <v>15-29</v>
      </c>
      <c r="R10161" s="2" t="str">
        <f>IF('Transaction Data'!$L10161&lt;=10,"Less Expensive","Expensive")</f>
        <v>Less Expensive</v>
      </c>
      <c r="S10161" s="4">
        <f>WEEKDAY('Transaction Data'!$A10161)</f>
        <v>2</v>
      </c>
      <c r="T10161" s="2" t="str">
        <f>IF(WEEKDAY('Transaction Data'!$A10161,2)&lt;6,"Weekday","Weekend")</f>
        <v>Weekday</v>
      </c>
    </row>
    <row r="10162" ht="15.75" customHeight="1">
      <c r="A10162" s="1">
        <v>45526.0</v>
      </c>
      <c r="B10162" s="2" t="s">
        <v>1302</v>
      </c>
      <c r="C10162" s="2" t="s">
        <v>41</v>
      </c>
      <c r="D10162" s="1">
        <v>22247.0</v>
      </c>
      <c r="E10162" s="2" t="s">
        <v>22</v>
      </c>
      <c r="F10162" s="2">
        <v>96.0</v>
      </c>
      <c r="G10162" s="2" t="s">
        <v>60</v>
      </c>
      <c r="H10162" s="2" t="s">
        <v>49</v>
      </c>
      <c r="I10162" s="2" t="s">
        <v>25</v>
      </c>
      <c r="J10162" s="2" t="str">
        <f t="array" ref="J10162">XLOOKUP('Transaction Data'!$G10162,Product_Code,Biscuit_Brand)</f>
        <v>Peanut Butter Bites</v>
      </c>
      <c r="K10162" s="2">
        <f t="array" ref="K10162">XLOOKUP('Transaction Data'!$G10162,Product_Code,Cost)</f>
        <v>5</v>
      </c>
      <c r="L10162" s="2">
        <f t="array" ref="L10162">XLOOKUP('Transaction Data'!$G10162,Product_Code,Unit_Price)</f>
        <v>7</v>
      </c>
      <c r="M10162" s="3">
        <f>'Transaction Data'!$F10162*'Transaction Data'!$K10162</f>
        <v>480</v>
      </c>
      <c r="N10162" s="3">
        <f>'Transaction Data'!$F10162*'Transaction Data'!$L10162</f>
        <v>672</v>
      </c>
      <c r="O10162" s="3">
        <f>'Transaction Data'!$N10162-'Transaction Data'!$M10162</f>
        <v>192</v>
      </c>
      <c r="P10162" s="2">
        <f>DATEDIF('Transaction Data'!$D10162,'Transaction Data'!$A10162,"y")</f>
        <v>63</v>
      </c>
      <c r="Q10162" s="2" t="str">
        <f>FLOOR('Transaction Data'!$P10162,15)&amp;"-"&amp;FLOOR('Transaction Data'!$P10162,15)+14</f>
        <v>60-74</v>
      </c>
      <c r="R10162" s="2" t="str">
        <f>IF('Transaction Data'!$L10162&lt;=10,"Less Expensive","Expensive")</f>
        <v>Less Expensive</v>
      </c>
      <c r="S10162" s="4">
        <f>WEEKDAY('Transaction Data'!$A10162)</f>
        <v>5</v>
      </c>
      <c r="T10162" s="2" t="str">
        <f>IF(WEEKDAY('Transaction Data'!$A10162,2)&lt;6,"Weekday","Weekend")</f>
        <v>Weekday</v>
      </c>
    </row>
    <row r="10163" ht="15.75" customHeight="1">
      <c r="A10163" s="1">
        <v>45529.0</v>
      </c>
      <c r="B10163" s="2" t="s">
        <v>1902</v>
      </c>
      <c r="C10163" s="2" t="s">
        <v>65</v>
      </c>
      <c r="D10163" s="1">
        <v>32333.0</v>
      </c>
      <c r="E10163" s="2" t="s">
        <v>37</v>
      </c>
      <c r="F10163" s="2">
        <v>429.0</v>
      </c>
      <c r="G10163" s="2" t="s">
        <v>61</v>
      </c>
      <c r="H10163" s="2" t="s">
        <v>24</v>
      </c>
      <c r="I10163" s="2" t="s">
        <v>25</v>
      </c>
      <c r="J10163" s="2" t="str">
        <f t="array" ref="J10163">XLOOKUP('Transaction Data'!$G10163,Product_Code,Biscuit_Brand)</f>
        <v>Choco Delight</v>
      </c>
      <c r="K10163" s="2">
        <f t="array" ref="K10163">XLOOKUP('Transaction Data'!$G10163,Product_Code,Cost)</f>
        <v>3</v>
      </c>
      <c r="L10163" s="2">
        <f t="array" ref="L10163">XLOOKUP('Transaction Data'!$G10163,Product_Code,Unit_Price)</f>
        <v>5</v>
      </c>
      <c r="M10163" s="3">
        <f>'Transaction Data'!$F10163*'Transaction Data'!$K10163</f>
        <v>1287</v>
      </c>
      <c r="N10163" s="3">
        <f>'Transaction Data'!$F10163*'Transaction Data'!$L10163</f>
        <v>2145</v>
      </c>
      <c r="O10163" s="3">
        <f>'Transaction Data'!$N10163-'Transaction Data'!$M10163</f>
        <v>858</v>
      </c>
      <c r="P10163" s="2">
        <f>DATEDIF('Transaction Data'!$D10163,'Transaction Data'!$A10163,"y")</f>
        <v>36</v>
      </c>
      <c r="Q10163" s="2" t="str">
        <f>FLOOR('Transaction Data'!$P10163,15)&amp;"-"&amp;FLOOR('Transaction Data'!$P10163,15)+14</f>
        <v>30-44</v>
      </c>
      <c r="R10163" s="2" t="str">
        <f>IF('Transaction Data'!$L10163&lt;=10,"Less Expensive","Expensive")</f>
        <v>Less Expensive</v>
      </c>
      <c r="S10163" s="4">
        <f>WEEKDAY('Transaction Data'!$A10163)</f>
        <v>1</v>
      </c>
      <c r="T10163" s="2" t="str">
        <f>IF(WEEKDAY('Transaction Data'!$A10163,2)&lt;6,"Weekday","Weekend")</f>
        <v>Weekend</v>
      </c>
    </row>
    <row r="10164" ht="15.75" customHeight="1">
      <c r="A10164" s="1">
        <v>45524.0</v>
      </c>
      <c r="B10164" s="2" t="s">
        <v>4995</v>
      </c>
      <c r="C10164" s="2" t="s">
        <v>51</v>
      </c>
      <c r="D10164" s="1">
        <v>31081.0</v>
      </c>
      <c r="E10164" s="2" t="s">
        <v>27</v>
      </c>
      <c r="F10164" s="2">
        <v>336.0</v>
      </c>
      <c r="G10164" s="2" t="s">
        <v>28</v>
      </c>
      <c r="H10164" s="2" t="s">
        <v>34</v>
      </c>
      <c r="I10164" s="2" t="s">
        <v>30</v>
      </c>
      <c r="J10164" s="2" t="str">
        <f t="array" ref="J10164">XLOOKUP('Transaction Data'!$G10164,Product_Code,Biscuit_Brand)</f>
        <v>Shortbread</v>
      </c>
      <c r="K10164" s="2">
        <f t="array" ref="K10164">XLOOKUP('Transaction Data'!$G10164,Product_Code,Cost)</f>
        <v>10</v>
      </c>
      <c r="L10164" s="2">
        <f t="array" ref="L10164">XLOOKUP('Transaction Data'!$G10164,Product_Code,Unit_Price)</f>
        <v>45</v>
      </c>
      <c r="M10164" s="3">
        <f>'Transaction Data'!$F10164*'Transaction Data'!$K10164</f>
        <v>3360</v>
      </c>
      <c r="N10164" s="3">
        <f>'Transaction Data'!$F10164*'Transaction Data'!$L10164</f>
        <v>15120</v>
      </c>
      <c r="O10164" s="3">
        <f>'Transaction Data'!$N10164-'Transaction Data'!$M10164</f>
        <v>11760</v>
      </c>
      <c r="P10164" s="2">
        <f>DATEDIF('Transaction Data'!$D10164,'Transaction Data'!$A10164,"y")</f>
        <v>39</v>
      </c>
      <c r="Q10164" s="2" t="str">
        <f>FLOOR('Transaction Data'!$P10164,15)&amp;"-"&amp;FLOOR('Transaction Data'!$P10164,15)+14</f>
        <v>30-44</v>
      </c>
      <c r="R10164" s="2" t="str">
        <f>IF('Transaction Data'!$L10164&lt;=10,"Less Expensive","Expensive")</f>
        <v>Expensive</v>
      </c>
      <c r="S10164" s="4">
        <f>WEEKDAY('Transaction Data'!$A10164)</f>
        <v>3</v>
      </c>
      <c r="T10164" s="2" t="str">
        <f>IF(WEEKDAY('Transaction Data'!$A10164,2)&lt;6,"Weekday","Weekend")</f>
        <v>Weekday</v>
      </c>
    </row>
    <row r="10165" ht="15.75" customHeight="1">
      <c r="A10165" s="1">
        <v>45519.0</v>
      </c>
      <c r="B10165" s="2" t="s">
        <v>3555</v>
      </c>
      <c r="C10165" s="2" t="s">
        <v>51</v>
      </c>
      <c r="D10165" s="1">
        <v>38019.0</v>
      </c>
      <c r="E10165" s="2" t="s">
        <v>63</v>
      </c>
      <c r="F10165" s="2">
        <v>438.0</v>
      </c>
      <c r="G10165" s="2" t="s">
        <v>38</v>
      </c>
      <c r="H10165" s="2" t="s">
        <v>39</v>
      </c>
      <c r="I10165" s="2" t="s">
        <v>25</v>
      </c>
      <c r="J10165" s="2" t="str">
        <f t="array" ref="J10165">XLOOKUP('Transaction Data'!$G10165,Product_Code,Biscuit_Brand)</f>
        <v>Ginger Snaps</v>
      </c>
      <c r="K10165" s="2">
        <f t="array" ref="K10165">XLOOKUP('Transaction Data'!$G10165,Product_Code,Cost)</f>
        <v>14</v>
      </c>
      <c r="L10165" s="2">
        <f t="array" ref="L10165">XLOOKUP('Transaction Data'!$G10165,Product_Code,Unit_Price)</f>
        <v>28</v>
      </c>
      <c r="M10165" s="3">
        <f>'Transaction Data'!$F10165*'Transaction Data'!$K10165</f>
        <v>6132</v>
      </c>
      <c r="N10165" s="3">
        <f>'Transaction Data'!$F10165*'Transaction Data'!$L10165</f>
        <v>12264</v>
      </c>
      <c r="O10165" s="3">
        <f>'Transaction Data'!$N10165-'Transaction Data'!$M10165</f>
        <v>6132</v>
      </c>
      <c r="P10165" s="2">
        <f>DATEDIF('Transaction Data'!$D10165,'Transaction Data'!$A10165,"y")</f>
        <v>20</v>
      </c>
      <c r="Q10165" s="2" t="str">
        <f>FLOOR('Transaction Data'!$P10165,15)&amp;"-"&amp;FLOOR('Transaction Data'!$P10165,15)+14</f>
        <v>15-29</v>
      </c>
      <c r="R10165" s="2" t="str">
        <f>IF('Transaction Data'!$L10165&lt;=10,"Less Expensive","Expensive")</f>
        <v>Expensive</v>
      </c>
      <c r="S10165" s="4">
        <f>WEEKDAY('Transaction Data'!$A10165)</f>
        <v>5</v>
      </c>
      <c r="T10165" s="2" t="str">
        <f>IF(WEEKDAY('Transaction Data'!$A10165,2)&lt;6,"Weekday","Weekend")</f>
        <v>Weekday</v>
      </c>
    </row>
    <row r="10166" ht="15.75" customHeight="1">
      <c r="A10166" s="1">
        <v>45520.0</v>
      </c>
      <c r="B10166" s="2" t="s">
        <v>1631</v>
      </c>
      <c r="C10166" s="2" t="s">
        <v>21</v>
      </c>
      <c r="D10166" s="1">
        <v>20295.0</v>
      </c>
      <c r="E10166" s="2" t="s">
        <v>22</v>
      </c>
      <c r="F10166" s="2">
        <v>465.0</v>
      </c>
      <c r="G10166" s="2" t="s">
        <v>57</v>
      </c>
      <c r="H10166" s="2" t="s">
        <v>34</v>
      </c>
      <c r="I10166" s="2" t="s">
        <v>25</v>
      </c>
      <c r="J10166" s="2" t="str">
        <f t="array" ref="J10166">XLOOKUP('Transaction Data'!$G10166,Product_Code,Biscuit_Brand)</f>
        <v>Oatmeal Cookies</v>
      </c>
      <c r="K10166" s="2">
        <f t="array" ref="K10166">XLOOKUP('Transaction Data'!$G10166,Product_Code,Cost)</f>
        <v>19</v>
      </c>
      <c r="L10166" s="2">
        <f t="array" ref="L10166">XLOOKUP('Transaction Data'!$G10166,Product_Code,Unit_Price)</f>
        <v>23</v>
      </c>
      <c r="M10166" s="3">
        <f>'Transaction Data'!$F10166*'Transaction Data'!$K10166</f>
        <v>8835</v>
      </c>
      <c r="N10166" s="3">
        <f>'Transaction Data'!$F10166*'Transaction Data'!$L10166</f>
        <v>10695</v>
      </c>
      <c r="O10166" s="3">
        <f>'Transaction Data'!$N10166-'Transaction Data'!$M10166</f>
        <v>1860</v>
      </c>
      <c r="P10166" s="2">
        <f>DATEDIF('Transaction Data'!$D10166,'Transaction Data'!$A10166,"y")</f>
        <v>69</v>
      </c>
      <c r="Q10166" s="2" t="str">
        <f>FLOOR('Transaction Data'!$P10166,15)&amp;"-"&amp;FLOOR('Transaction Data'!$P10166,15)+14</f>
        <v>60-74</v>
      </c>
      <c r="R10166" s="2" t="str">
        <f>IF('Transaction Data'!$L10166&lt;=10,"Less Expensive","Expensive")</f>
        <v>Expensive</v>
      </c>
      <c r="S10166" s="4">
        <f>WEEKDAY('Transaction Data'!$A10166)</f>
        <v>6</v>
      </c>
      <c r="T10166" s="2" t="str">
        <f>IF(WEEKDAY('Transaction Data'!$A10166,2)&lt;6,"Weekday","Weekend")</f>
        <v>Weekday</v>
      </c>
    </row>
    <row r="10167" ht="15.75" customHeight="1">
      <c r="A10167" s="1">
        <v>45534.0</v>
      </c>
      <c r="B10167" s="2" t="s">
        <v>799</v>
      </c>
      <c r="C10167" s="2" t="s">
        <v>69</v>
      </c>
      <c r="D10167" s="1">
        <v>28411.0</v>
      </c>
      <c r="E10167" s="2" t="s">
        <v>22</v>
      </c>
      <c r="F10167" s="2">
        <v>266.0</v>
      </c>
      <c r="G10167" s="2" t="s">
        <v>48</v>
      </c>
      <c r="H10167" s="2" t="s">
        <v>49</v>
      </c>
      <c r="I10167" s="2" t="s">
        <v>35</v>
      </c>
      <c r="J10167" s="2" t="str">
        <f t="array" ref="J10167">XLOOKUP('Transaction Data'!$G10167,Product_Code,Biscuit_Brand)</f>
        <v>Lemon Crisps</v>
      </c>
      <c r="K10167" s="2">
        <f t="array" ref="K10167">XLOOKUP('Transaction Data'!$G10167,Product_Code,Cost)</f>
        <v>7</v>
      </c>
      <c r="L10167" s="2">
        <f t="array" ref="L10167">XLOOKUP('Transaction Data'!$G10167,Product_Code,Unit_Price)</f>
        <v>9</v>
      </c>
      <c r="M10167" s="3">
        <f>'Transaction Data'!$F10167*'Transaction Data'!$K10167</f>
        <v>1862</v>
      </c>
      <c r="N10167" s="3">
        <f>'Transaction Data'!$F10167*'Transaction Data'!$L10167</f>
        <v>2394</v>
      </c>
      <c r="O10167" s="3">
        <f>'Transaction Data'!$N10167-'Transaction Data'!$M10167</f>
        <v>532</v>
      </c>
      <c r="P10167" s="2">
        <f>DATEDIF('Transaction Data'!$D10167,'Transaction Data'!$A10167,"y")</f>
        <v>46</v>
      </c>
      <c r="Q10167" s="2" t="str">
        <f>FLOOR('Transaction Data'!$P10167,15)&amp;"-"&amp;FLOOR('Transaction Data'!$P10167,15)+14</f>
        <v>45-59</v>
      </c>
      <c r="R10167" s="2" t="str">
        <f>IF('Transaction Data'!$L10167&lt;=10,"Less Expensive","Expensive")</f>
        <v>Less Expensive</v>
      </c>
      <c r="S10167" s="4">
        <f>WEEKDAY('Transaction Data'!$A10167)</f>
        <v>6</v>
      </c>
      <c r="T10167" s="2" t="str">
        <f>IF(WEEKDAY('Transaction Data'!$A10167,2)&lt;6,"Weekday","Weekend")</f>
        <v>Weekday</v>
      </c>
    </row>
    <row r="10168" ht="15.75" customHeight="1">
      <c r="A10168" s="1">
        <v>45509.0</v>
      </c>
      <c r="B10168" s="2" t="s">
        <v>4503</v>
      </c>
      <c r="C10168" s="2" t="s">
        <v>72</v>
      </c>
      <c r="D10168" s="1">
        <v>36483.0</v>
      </c>
      <c r="E10168" s="2" t="s">
        <v>27</v>
      </c>
      <c r="F10168" s="2">
        <v>408.0</v>
      </c>
      <c r="G10168" s="2" t="s">
        <v>55</v>
      </c>
      <c r="H10168" s="2" t="s">
        <v>24</v>
      </c>
      <c r="I10168" s="2" t="s">
        <v>25</v>
      </c>
      <c r="J10168" s="2" t="str">
        <f t="array" ref="J10168">XLOOKUP('Transaction Data'!$G10168,Product_Code,Biscuit_Brand)</f>
        <v>Vanilla Wafers</v>
      </c>
      <c r="K10168" s="2">
        <f t="array" ref="K10168">XLOOKUP('Transaction Data'!$G10168,Product_Code,Cost)</f>
        <v>18</v>
      </c>
      <c r="L10168" s="2">
        <f t="array" ref="L10168">XLOOKUP('Transaction Data'!$G10168,Product_Code,Unit_Price)</f>
        <v>36</v>
      </c>
      <c r="M10168" s="3">
        <f>'Transaction Data'!$F10168*'Transaction Data'!$K10168</f>
        <v>7344</v>
      </c>
      <c r="N10168" s="3">
        <f>'Transaction Data'!$F10168*'Transaction Data'!$L10168</f>
        <v>14688</v>
      </c>
      <c r="O10168" s="3">
        <f>'Transaction Data'!$N10168-'Transaction Data'!$M10168</f>
        <v>7344</v>
      </c>
      <c r="P10168" s="2">
        <f>DATEDIF('Transaction Data'!$D10168,'Transaction Data'!$A10168,"y")</f>
        <v>24</v>
      </c>
      <c r="Q10168" s="2" t="str">
        <f>FLOOR('Transaction Data'!$P10168,15)&amp;"-"&amp;FLOOR('Transaction Data'!$P10168,15)+14</f>
        <v>15-29</v>
      </c>
      <c r="R10168" s="2" t="str">
        <f>IF('Transaction Data'!$L10168&lt;=10,"Less Expensive","Expensive")</f>
        <v>Expensive</v>
      </c>
      <c r="S10168" s="4">
        <f>WEEKDAY('Transaction Data'!$A10168)</f>
        <v>2</v>
      </c>
      <c r="T10168" s="2" t="str">
        <f>IF(WEEKDAY('Transaction Data'!$A10168,2)&lt;6,"Weekday","Weekend")</f>
        <v>Weekday</v>
      </c>
    </row>
    <row r="10169" ht="15.75" customHeight="1">
      <c r="A10169" s="1">
        <v>45522.0</v>
      </c>
      <c r="B10169" s="2" t="s">
        <v>7719</v>
      </c>
      <c r="C10169" s="2" t="s">
        <v>69</v>
      </c>
      <c r="D10169" s="1">
        <v>19327.0</v>
      </c>
      <c r="E10169" s="2" t="s">
        <v>27</v>
      </c>
      <c r="F10169" s="2">
        <v>449.0</v>
      </c>
      <c r="G10169" s="2" t="s">
        <v>48</v>
      </c>
      <c r="H10169" s="2" t="s">
        <v>34</v>
      </c>
      <c r="I10169" s="2" t="s">
        <v>30</v>
      </c>
      <c r="J10169" s="2" t="str">
        <f t="array" ref="J10169">XLOOKUP('Transaction Data'!$G10169,Product_Code,Biscuit_Brand)</f>
        <v>Lemon Crisps</v>
      </c>
      <c r="K10169" s="2">
        <f t="array" ref="K10169">XLOOKUP('Transaction Data'!$G10169,Product_Code,Cost)</f>
        <v>7</v>
      </c>
      <c r="L10169" s="2">
        <f t="array" ref="L10169">XLOOKUP('Transaction Data'!$G10169,Product_Code,Unit_Price)</f>
        <v>9</v>
      </c>
      <c r="M10169" s="3">
        <f>'Transaction Data'!$F10169*'Transaction Data'!$K10169</f>
        <v>3143</v>
      </c>
      <c r="N10169" s="3">
        <f>'Transaction Data'!$F10169*'Transaction Data'!$L10169</f>
        <v>4041</v>
      </c>
      <c r="O10169" s="3">
        <f>'Transaction Data'!$N10169-'Transaction Data'!$M10169</f>
        <v>898</v>
      </c>
      <c r="P10169" s="2">
        <f>DATEDIF('Transaction Data'!$D10169,'Transaction Data'!$A10169,"y")</f>
        <v>71</v>
      </c>
      <c r="Q10169" s="2" t="str">
        <f>FLOOR('Transaction Data'!$P10169,15)&amp;"-"&amp;FLOOR('Transaction Data'!$P10169,15)+14</f>
        <v>60-74</v>
      </c>
      <c r="R10169" s="2" t="str">
        <f>IF('Transaction Data'!$L10169&lt;=10,"Less Expensive","Expensive")</f>
        <v>Less Expensive</v>
      </c>
      <c r="S10169" s="4">
        <f>WEEKDAY('Transaction Data'!$A10169)</f>
        <v>1</v>
      </c>
      <c r="T10169" s="2" t="str">
        <f>IF(WEEKDAY('Transaction Data'!$A10169,2)&lt;6,"Weekday","Weekend")</f>
        <v>Weekend</v>
      </c>
    </row>
    <row r="10170" ht="15.75" customHeight="1">
      <c r="A10170" s="1">
        <v>45522.0</v>
      </c>
      <c r="B10170" s="2" t="s">
        <v>7381</v>
      </c>
      <c r="C10170" s="2" t="s">
        <v>65</v>
      </c>
      <c r="D10170" s="1">
        <v>38324.0</v>
      </c>
      <c r="E10170" s="2" t="s">
        <v>63</v>
      </c>
      <c r="F10170" s="2">
        <v>367.0</v>
      </c>
      <c r="G10170" s="2" t="s">
        <v>57</v>
      </c>
      <c r="H10170" s="2" t="s">
        <v>29</v>
      </c>
      <c r="I10170" s="2" t="s">
        <v>25</v>
      </c>
      <c r="J10170" s="2" t="str">
        <f t="array" ref="J10170">XLOOKUP('Transaction Data'!$G10170,Product_Code,Biscuit_Brand)</f>
        <v>Oatmeal Cookies</v>
      </c>
      <c r="K10170" s="2">
        <f t="array" ref="K10170">XLOOKUP('Transaction Data'!$G10170,Product_Code,Cost)</f>
        <v>19</v>
      </c>
      <c r="L10170" s="2">
        <f t="array" ref="L10170">XLOOKUP('Transaction Data'!$G10170,Product_Code,Unit_Price)</f>
        <v>23</v>
      </c>
      <c r="M10170" s="3">
        <f>'Transaction Data'!$F10170*'Transaction Data'!$K10170</f>
        <v>6973</v>
      </c>
      <c r="N10170" s="3">
        <f>'Transaction Data'!$F10170*'Transaction Data'!$L10170</f>
        <v>8441</v>
      </c>
      <c r="O10170" s="3">
        <f>'Transaction Data'!$N10170-'Transaction Data'!$M10170</f>
        <v>1468</v>
      </c>
      <c r="P10170" s="2">
        <f>DATEDIF('Transaction Data'!$D10170,'Transaction Data'!$A10170,"y")</f>
        <v>19</v>
      </c>
      <c r="Q10170" s="2" t="str">
        <f>FLOOR('Transaction Data'!$P10170,15)&amp;"-"&amp;FLOOR('Transaction Data'!$P10170,15)+14</f>
        <v>15-29</v>
      </c>
      <c r="R10170" s="2" t="str">
        <f>IF('Transaction Data'!$L10170&lt;=10,"Less Expensive","Expensive")</f>
        <v>Expensive</v>
      </c>
      <c r="S10170" s="4">
        <f>WEEKDAY('Transaction Data'!$A10170)</f>
        <v>1</v>
      </c>
      <c r="T10170" s="2" t="str">
        <f>IF(WEEKDAY('Transaction Data'!$A10170,2)&lt;6,"Weekday","Weekend")</f>
        <v>Weekend</v>
      </c>
    </row>
    <row r="10171" ht="15.75" customHeight="1">
      <c r="A10171" s="1">
        <v>45509.0</v>
      </c>
      <c r="B10171" s="2" t="s">
        <v>8245</v>
      </c>
      <c r="C10171" s="2" t="s">
        <v>47</v>
      </c>
      <c r="D10171" s="1">
        <v>17071.0</v>
      </c>
      <c r="E10171" s="2" t="s">
        <v>63</v>
      </c>
      <c r="F10171" s="2">
        <v>313.0</v>
      </c>
      <c r="G10171" s="2" t="s">
        <v>48</v>
      </c>
      <c r="H10171" s="2" t="s">
        <v>29</v>
      </c>
      <c r="I10171" s="2" t="s">
        <v>35</v>
      </c>
      <c r="J10171" s="2" t="str">
        <f t="array" ref="J10171">XLOOKUP('Transaction Data'!$G10171,Product_Code,Biscuit_Brand)</f>
        <v>Lemon Crisps</v>
      </c>
      <c r="K10171" s="2">
        <f t="array" ref="K10171">XLOOKUP('Transaction Data'!$G10171,Product_Code,Cost)</f>
        <v>7</v>
      </c>
      <c r="L10171" s="2">
        <f t="array" ref="L10171">XLOOKUP('Transaction Data'!$G10171,Product_Code,Unit_Price)</f>
        <v>9</v>
      </c>
      <c r="M10171" s="3">
        <f>'Transaction Data'!$F10171*'Transaction Data'!$K10171</f>
        <v>2191</v>
      </c>
      <c r="N10171" s="3">
        <f>'Transaction Data'!$F10171*'Transaction Data'!$L10171</f>
        <v>2817</v>
      </c>
      <c r="O10171" s="3">
        <f>'Transaction Data'!$N10171-'Transaction Data'!$M10171</f>
        <v>626</v>
      </c>
      <c r="P10171" s="2">
        <f>DATEDIF('Transaction Data'!$D10171,'Transaction Data'!$A10171,"y")</f>
        <v>77</v>
      </c>
      <c r="Q10171" s="2" t="str">
        <f>FLOOR('Transaction Data'!$P10171,15)&amp;"-"&amp;FLOOR('Transaction Data'!$P10171,15)+14</f>
        <v>75-89</v>
      </c>
      <c r="R10171" s="2" t="str">
        <f>IF('Transaction Data'!$L10171&lt;=10,"Less Expensive","Expensive")</f>
        <v>Less Expensive</v>
      </c>
      <c r="S10171" s="4">
        <f>WEEKDAY('Transaction Data'!$A10171)</f>
        <v>2</v>
      </c>
      <c r="T10171" s="2" t="str">
        <f>IF(WEEKDAY('Transaction Data'!$A10171,2)&lt;6,"Weekday","Weekend")</f>
        <v>Weekday</v>
      </c>
    </row>
    <row r="10172" ht="15.75" customHeight="1">
      <c r="A10172" s="1">
        <v>45520.0</v>
      </c>
      <c r="B10172" s="2" t="s">
        <v>1791</v>
      </c>
      <c r="C10172" s="2" t="s">
        <v>72</v>
      </c>
      <c r="D10172" s="1">
        <v>28407.0</v>
      </c>
      <c r="E10172" s="2" t="s">
        <v>27</v>
      </c>
      <c r="F10172" s="2">
        <v>118.0</v>
      </c>
      <c r="G10172" s="2" t="s">
        <v>57</v>
      </c>
      <c r="H10172" s="2" t="s">
        <v>34</v>
      </c>
      <c r="I10172" s="2" t="s">
        <v>30</v>
      </c>
      <c r="J10172" s="2" t="str">
        <f t="array" ref="J10172">XLOOKUP('Transaction Data'!$G10172,Product_Code,Biscuit_Brand)</f>
        <v>Oatmeal Cookies</v>
      </c>
      <c r="K10172" s="2">
        <f t="array" ref="K10172">XLOOKUP('Transaction Data'!$G10172,Product_Code,Cost)</f>
        <v>19</v>
      </c>
      <c r="L10172" s="2">
        <f t="array" ref="L10172">XLOOKUP('Transaction Data'!$G10172,Product_Code,Unit_Price)</f>
        <v>23</v>
      </c>
      <c r="M10172" s="3">
        <f>'Transaction Data'!$F10172*'Transaction Data'!$K10172</f>
        <v>2242</v>
      </c>
      <c r="N10172" s="3">
        <f>'Transaction Data'!$F10172*'Transaction Data'!$L10172</f>
        <v>2714</v>
      </c>
      <c r="O10172" s="3">
        <f>'Transaction Data'!$N10172-'Transaction Data'!$M10172</f>
        <v>472</v>
      </c>
      <c r="P10172" s="2">
        <f>DATEDIF('Transaction Data'!$D10172,'Transaction Data'!$A10172,"y")</f>
        <v>46</v>
      </c>
      <c r="Q10172" s="2" t="str">
        <f>FLOOR('Transaction Data'!$P10172,15)&amp;"-"&amp;FLOOR('Transaction Data'!$P10172,15)+14</f>
        <v>45-59</v>
      </c>
      <c r="R10172" s="2" t="str">
        <f>IF('Transaction Data'!$L10172&lt;=10,"Less Expensive","Expensive")</f>
        <v>Expensive</v>
      </c>
      <c r="S10172" s="4">
        <f>WEEKDAY('Transaction Data'!$A10172)</f>
        <v>6</v>
      </c>
      <c r="T10172" s="2" t="str">
        <f>IF(WEEKDAY('Transaction Data'!$A10172,2)&lt;6,"Weekday","Weekend")</f>
        <v>Weekday</v>
      </c>
    </row>
    <row r="10173" ht="15.75" customHeight="1">
      <c r="A10173" s="1">
        <v>45505.0</v>
      </c>
      <c r="B10173" s="2" t="s">
        <v>1506</v>
      </c>
      <c r="C10173" s="2" t="s">
        <v>21</v>
      </c>
      <c r="D10173" s="1">
        <v>27762.0</v>
      </c>
      <c r="E10173" s="2" t="s">
        <v>63</v>
      </c>
      <c r="F10173" s="2">
        <v>188.0</v>
      </c>
      <c r="G10173" s="2" t="s">
        <v>60</v>
      </c>
      <c r="H10173" s="2" t="s">
        <v>45</v>
      </c>
      <c r="I10173" s="2" t="s">
        <v>30</v>
      </c>
      <c r="J10173" s="2" t="str">
        <f t="array" ref="J10173">XLOOKUP('Transaction Data'!$G10173,Product_Code,Biscuit_Brand)</f>
        <v>Peanut Butter Bites</v>
      </c>
      <c r="K10173" s="2">
        <f t="array" ref="K10173">XLOOKUP('Transaction Data'!$G10173,Product_Code,Cost)</f>
        <v>5</v>
      </c>
      <c r="L10173" s="2">
        <f t="array" ref="L10173">XLOOKUP('Transaction Data'!$G10173,Product_Code,Unit_Price)</f>
        <v>7</v>
      </c>
      <c r="M10173" s="3">
        <f>'Transaction Data'!$F10173*'Transaction Data'!$K10173</f>
        <v>940</v>
      </c>
      <c r="N10173" s="3">
        <f>'Transaction Data'!$F10173*'Transaction Data'!$L10173</f>
        <v>1316</v>
      </c>
      <c r="O10173" s="3">
        <f>'Transaction Data'!$N10173-'Transaction Data'!$M10173</f>
        <v>376</v>
      </c>
      <c r="P10173" s="2">
        <f>DATEDIF('Transaction Data'!$D10173,'Transaction Data'!$A10173,"y")</f>
        <v>48</v>
      </c>
      <c r="Q10173" s="2" t="str">
        <f>FLOOR('Transaction Data'!$P10173,15)&amp;"-"&amp;FLOOR('Transaction Data'!$P10173,15)+14</f>
        <v>45-59</v>
      </c>
      <c r="R10173" s="2" t="str">
        <f>IF('Transaction Data'!$L10173&lt;=10,"Less Expensive","Expensive")</f>
        <v>Less Expensive</v>
      </c>
      <c r="S10173" s="4">
        <f>WEEKDAY('Transaction Data'!$A10173)</f>
        <v>5</v>
      </c>
      <c r="T10173" s="2" t="str">
        <f>IF(WEEKDAY('Transaction Data'!$A10173,2)&lt;6,"Weekday","Weekend")</f>
        <v>Weekday</v>
      </c>
    </row>
    <row r="10174" ht="15.75" customHeight="1">
      <c r="A10174" s="1">
        <v>45518.0</v>
      </c>
      <c r="B10174" s="2" t="s">
        <v>9075</v>
      </c>
      <c r="C10174" s="2" t="s">
        <v>21</v>
      </c>
      <c r="D10174" s="1">
        <v>35570.0</v>
      </c>
      <c r="E10174" s="2" t="s">
        <v>37</v>
      </c>
      <c r="F10174" s="2">
        <v>472.0</v>
      </c>
      <c r="G10174" s="2" t="s">
        <v>60</v>
      </c>
      <c r="H10174" s="2" t="s">
        <v>42</v>
      </c>
      <c r="I10174" s="2" t="s">
        <v>35</v>
      </c>
      <c r="J10174" s="2" t="str">
        <f t="array" ref="J10174">XLOOKUP('Transaction Data'!$G10174,Product_Code,Biscuit_Brand)</f>
        <v>Peanut Butter Bites</v>
      </c>
      <c r="K10174" s="2">
        <f t="array" ref="K10174">XLOOKUP('Transaction Data'!$G10174,Product_Code,Cost)</f>
        <v>5</v>
      </c>
      <c r="L10174" s="2">
        <f t="array" ref="L10174">XLOOKUP('Transaction Data'!$G10174,Product_Code,Unit_Price)</f>
        <v>7</v>
      </c>
      <c r="M10174" s="3">
        <f>'Transaction Data'!$F10174*'Transaction Data'!$K10174</f>
        <v>2360</v>
      </c>
      <c r="N10174" s="3">
        <f>'Transaction Data'!$F10174*'Transaction Data'!$L10174</f>
        <v>3304</v>
      </c>
      <c r="O10174" s="3">
        <f>'Transaction Data'!$N10174-'Transaction Data'!$M10174</f>
        <v>944</v>
      </c>
      <c r="P10174" s="2">
        <f>DATEDIF('Transaction Data'!$D10174,'Transaction Data'!$A10174,"y")</f>
        <v>27</v>
      </c>
      <c r="Q10174" s="2" t="str">
        <f>FLOOR('Transaction Data'!$P10174,15)&amp;"-"&amp;FLOOR('Transaction Data'!$P10174,15)+14</f>
        <v>15-29</v>
      </c>
      <c r="R10174" s="2" t="str">
        <f>IF('Transaction Data'!$L10174&lt;=10,"Less Expensive","Expensive")</f>
        <v>Less Expensive</v>
      </c>
      <c r="S10174" s="4">
        <f>WEEKDAY('Transaction Data'!$A10174)</f>
        <v>4</v>
      </c>
      <c r="T10174" s="2" t="str">
        <f>IF(WEEKDAY('Transaction Data'!$A10174,2)&lt;6,"Weekday","Weekend")</f>
        <v>Weekday</v>
      </c>
    </row>
    <row r="10175" ht="15.75" customHeight="1">
      <c r="A10175" s="1">
        <v>45513.0</v>
      </c>
      <c r="B10175" s="2" t="s">
        <v>1428</v>
      </c>
      <c r="C10175" s="2" t="s">
        <v>78</v>
      </c>
      <c r="D10175" s="1">
        <v>34329.0</v>
      </c>
      <c r="E10175" s="2" t="s">
        <v>63</v>
      </c>
      <c r="F10175" s="2">
        <v>280.0</v>
      </c>
      <c r="G10175" s="2" t="s">
        <v>33</v>
      </c>
      <c r="H10175" s="2" t="s">
        <v>34</v>
      </c>
      <c r="I10175" s="2" t="s">
        <v>35</v>
      </c>
      <c r="J10175" s="2" t="str">
        <f t="array" ref="J10175">XLOOKUP('Transaction Data'!$G10175,Product_Code,Biscuit_Brand)</f>
        <v>Caramel Biscuits</v>
      </c>
      <c r="K10175" s="2">
        <f t="array" ref="K10175">XLOOKUP('Transaction Data'!$G10175,Product_Code,Cost)</f>
        <v>18</v>
      </c>
      <c r="L10175" s="2">
        <f t="array" ref="L10175">XLOOKUP('Transaction Data'!$G10175,Product_Code,Unit_Price)</f>
        <v>22</v>
      </c>
      <c r="M10175" s="3">
        <f>'Transaction Data'!$F10175*'Transaction Data'!$K10175</f>
        <v>5040</v>
      </c>
      <c r="N10175" s="3">
        <f>'Transaction Data'!$F10175*'Transaction Data'!$L10175</f>
        <v>6160</v>
      </c>
      <c r="O10175" s="3">
        <f>'Transaction Data'!$N10175-'Transaction Data'!$M10175</f>
        <v>1120</v>
      </c>
      <c r="P10175" s="2">
        <f>DATEDIF('Transaction Data'!$D10175,'Transaction Data'!$A10175,"y")</f>
        <v>30</v>
      </c>
      <c r="Q10175" s="2" t="str">
        <f>FLOOR('Transaction Data'!$P10175,15)&amp;"-"&amp;FLOOR('Transaction Data'!$P10175,15)+14</f>
        <v>30-44</v>
      </c>
      <c r="R10175" s="2" t="str">
        <f>IF('Transaction Data'!$L10175&lt;=10,"Less Expensive","Expensive")</f>
        <v>Expensive</v>
      </c>
      <c r="S10175" s="4">
        <f>WEEKDAY('Transaction Data'!$A10175)</f>
        <v>6</v>
      </c>
      <c r="T10175" s="2" t="str">
        <f>IF(WEEKDAY('Transaction Data'!$A10175,2)&lt;6,"Weekday","Weekend")</f>
        <v>Weekday</v>
      </c>
    </row>
    <row r="10176" ht="15.75" customHeight="1">
      <c r="A10176" s="1">
        <v>45515.0</v>
      </c>
      <c r="B10176" s="2" t="s">
        <v>8676</v>
      </c>
      <c r="C10176" s="2" t="s">
        <v>72</v>
      </c>
      <c r="D10176" s="1">
        <v>18370.0</v>
      </c>
      <c r="E10176" s="2" t="s">
        <v>63</v>
      </c>
      <c r="F10176" s="2">
        <v>222.0</v>
      </c>
      <c r="G10176" s="2" t="s">
        <v>60</v>
      </c>
      <c r="H10176" s="2" t="s">
        <v>45</v>
      </c>
      <c r="I10176" s="2" t="s">
        <v>25</v>
      </c>
      <c r="J10176" s="2" t="str">
        <f t="array" ref="J10176">XLOOKUP('Transaction Data'!$G10176,Product_Code,Biscuit_Brand)</f>
        <v>Peanut Butter Bites</v>
      </c>
      <c r="K10176" s="2">
        <f t="array" ref="K10176">XLOOKUP('Transaction Data'!$G10176,Product_Code,Cost)</f>
        <v>5</v>
      </c>
      <c r="L10176" s="2">
        <f t="array" ref="L10176">XLOOKUP('Transaction Data'!$G10176,Product_Code,Unit_Price)</f>
        <v>7</v>
      </c>
      <c r="M10176" s="3">
        <f>'Transaction Data'!$F10176*'Transaction Data'!$K10176</f>
        <v>1110</v>
      </c>
      <c r="N10176" s="3">
        <f>'Transaction Data'!$F10176*'Transaction Data'!$L10176</f>
        <v>1554</v>
      </c>
      <c r="O10176" s="3">
        <f>'Transaction Data'!$N10176-'Transaction Data'!$M10176</f>
        <v>444</v>
      </c>
      <c r="P10176" s="2">
        <f>DATEDIF('Transaction Data'!$D10176,'Transaction Data'!$A10176,"y")</f>
        <v>74</v>
      </c>
      <c r="Q10176" s="2" t="str">
        <f>FLOOR('Transaction Data'!$P10176,15)&amp;"-"&amp;FLOOR('Transaction Data'!$P10176,15)+14</f>
        <v>60-74</v>
      </c>
      <c r="R10176" s="2" t="str">
        <f>IF('Transaction Data'!$L10176&lt;=10,"Less Expensive","Expensive")</f>
        <v>Less Expensive</v>
      </c>
      <c r="S10176" s="4">
        <f>WEEKDAY('Transaction Data'!$A10176)</f>
        <v>1</v>
      </c>
      <c r="T10176" s="2" t="str">
        <f>IF(WEEKDAY('Transaction Data'!$A10176,2)&lt;6,"Weekday","Weekend")</f>
        <v>Weekend</v>
      </c>
    </row>
    <row r="10177" ht="15.75" customHeight="1">
      <c r="A10177" s="1">
        <v>45513.0</v>
      </c>
      <c r="B10177" s="2" t="s">
        <v>2139</v>
      </c>
      <c r="C10177" s="2" t="s">
        <v>54</v>
      </c>
      <c r="D10177" s="1">
        <v>30054.0</v>
      </c>
      <c r="E10177" s="2" t="s">
        <v>22</v>
      </c>
      <c r="F10177" s="2">
        <v>378.0</v>
      </c>
      <c r="G10177" s="2" t="s">
        <v>38</v>
      </c>
      <c r="H10177" s="2" t="s">
        <v>29</v>
      </c>
      <c r="I10177" s="2" t="s">
        <v>25</v>
      </c>
      <c r="J10177" s="2" t="str">
        <f t="array" ref="J10177">XLOOKUP('Transaction Data'!$G10177,Product_Code,Biscuit_Brand)</f>
        <v>Ginger Snaps</v>
      </c>
      <c r="K10177" s="2">
        <f t="array" ref="K10177">XLOOKUP('Transaction Data'!$G10177,Product_Code,Cost)</f>
        <v>14</v>
      </c>
      <c r="L10177" s="2">
        <f t="array" ref="L10177">XLOOKUP('Transaction Data'!$G10177,Product_Code,Unit_Price)</f>
        <v>28</v>
      </c>
      <c r="M10177" s="3">
        <f>'Transaction Data'!$F10177*'Transaction Data'!$K10177</f>
        <v>5292</v>
      </c>
      <c r="N10177" s="3">
        <f>'Transaction Data'!$F10177*'Transaction Data'!$L10177</f>
        <v>10584</v>
      </c>
      <c r="O10177" s="3">
        <f>'Transaction Data'!$N10177-'Transaction Data'!$M10177</f>
        <v>5292</v>
      </c>
      <c r="P10177" s="2">
        <f>DATEDIF('Transaction Data'!$D10177,'Transaction Data'!$A10177,"y")</f>
        <v>42</v>
      </c>
      <c r="Q10177" s="2" t="str">
        <f>FLOOR('Transaction Data'!$P10177,15)&amp;"-"&amp;FLOOR('Transaction Data'!$P10177,15)+14</f>
        <v>30-44</v>
      </c>
      <c r="R10177" s="2" t="str">
        <f>IF('Transaction Data'!$L10177&lt;=10,"Less Expensive","Expensive")</f>
        <v>Expensive</v>
      </c>
      <c r="S10177" s="4">
        <f>WEEKDAY('Transaction Data'!$A10177)</f>
        <v>6</v>
      </c>
      <c r="T10177" s="2" t="str">
        <f>IF(WEEKDAY('Transaction Data'!$A10177,2)&lt;6,"Weekday","Weekend")</f>
        <v>Weekday</v>
      </c>
    </row>
    <row r="10178" ht="15.75" customHeight="1">
      <c r="A10178" s="1">
        <v>45530.0</v>
      </c>
      <c r="B10178" s="2" t="s">
        <v>3852</v>
      </c>
      <c r="C10178" s="2" t="s">
        <v>69</v>
      </c>
      <c r="D10178" s="1">
        <v>26627.0</v>
      </c>
      <c r="E10178" s="2" t="s">
        <v>63</v>
      </c>
      <c r="F10178" s="2">
        <v>437.0</v>
      </c>
      <c r="G10178" s="2" t="s">
        <v>48</v>
      </c>
      <c r="H10178" s="2" t="s">
        <v>39</v>
      </c>
      <c r="I10178" s="2" t="s">
        <v>30</v>
      </c>
      <c r="J10178" s="2" t="str">
        <f t="array" ref="J10178">XLOOKUP('Transaction Data'!$G10178,Product_Code,Biscuit_Brand)</f>
        <v>Lemon Crisps</v>
      </c>
      <c r="K10178" s="2">
        <f t="array" ref="K10178">XLOOKUP('Transaction Data'!$G10178,Product_Code,Cost)</f>
        <v>7</v>
      </c>
      <c r="L10178" s="2">
        <f t="array" ref="L10178">XLOOKUP('Transaction Data'!$G10178,Product_Code,Unit_Price)</f>
        <v>9</v>
      </c>
      <c r="M10178" s="3">
        <f>'Transaction Data'!$F10178*'Transaction Data'!$K10178</f>
        <v>3059</v>
      </c>
      <c r="N10178" s="3">
        <f>'Transaction Data'!$F10178*'Transaction Data'!$L10178</f>
        <v>3933</v>
      </c>
      <c r="O10178" s="3">
        <f>'Transaction Data'!$N10178-'Transaction Data'!$M10178</f>
        <v>874</v>
      </c>
      <c r="P10178" s="2">
        <f>DATEDIF('Transaction Data'!$D10178,'Transaction Data'!$A10178,"y")</f>
        <v>51</v>
      </c>
      <c r="Q10178" s="2" t="str">
        <f>FLOOR('Transaction Data'!$P10178,15)&amp;"-"&amp;FLOOR('Transaction Data'!$P10178,15)+14</f>
        <v>45-59</v>
      </c>
      <c r="R10178" s="2" t="str">
        <f>IF('Transaction Data'!$L10178&lt;=10,"Less Expensive","Expensive")</f>
        <v>Less Expensive</v>
      </c>
      <c r="S10178" s="4">
        <f>WEEKDAY('Transaction Data'!$A10178)</f>
        <v>2</v>
      </c>
      <c r="T10178" s="2" t="str">
        <f>IF(WEEKDAY('Transaction Data'!$A10178,2)&lt;6,"Weekday","Weekend")</f>
        <v>Weekday</v>
      </c>
    </row>
    <row r="10179" ht="15.75" customHeight="1">
      <c r="A10179" s="1">
        <v>45523.0</v>
      </c>
      <c r="B10179" s="2" t="s">
        <v>8455</v>
      </c>
      <c r="C10179" s="2" t="s">
        <v>21</v>
      </c>
      <c r="D10179" s="1">
        <v>23632.0</v>
      </c>
      <c r="E10179" s="2" t="s">
        <v>63</v>
      </c>
      <c r="F10179" s="2">
        <v>179.0</v>
      </c>
      <c r="G10179" s="2" t="s">
        <v>33</v>
      </c>
      <c r="H10179" s="2" t="s">
        <v>29</v>
      </c>
      <c r="I10179" s="2" t="s">
        <v>25</v>
      </c>
      <c r="J10179" s="2" t="str">
        <f t="array" ref="J10179">XLOOKUP('Transaction Data'!$G10179,Product_Code,Biscuit_Brand)</f>
        <v>Caramel Biscuits</v>
      </c>
      <c r="K10179" s="2">
        <f t="array" ref="K10179">XLOOKUP('Transaction Data'!$G10179,Product_Code,Cost)</f>
        <v>18</v>
      </c>
      <c r="L10179" s="2">
        <f t="array" ref="L10179">XLOOKUP('Transaction Data'!$G10179,Product_Code,Unit_Price)</f>
        <v>22</v>
      </c>
      <c r="M10179" s="3">
        <f>'Transaction Data'!$F10179*'Transaction Data'!$K10179</f>
        <v>3222</v>
      </c>
      <c r="N10179" s="3">
        <f>'Transaction Data'!$F10179*'Transaction Data'!$L10179</f>
        <v>3938</v>
      </c>
      <c r="O10179" s="3">
        <f>'Transaction Data'!$N10179-'Transaction Data'!$M10179</f>
        <v>716</v>
      </c>
      <c r="P10179" s="2">
        <f>DATEDIF('Transaction Data'!$D10179,'Transaction Data'!$A10179,"y")</f>
        <v>59</v>
      </c>
      <c r="Q10179" s="2" t="str">
        <f>FLOOR('Transaction Data'!$P10179,15)&amp;"-"&amp;FLOOR('Transaction Data'!$P10179,15)+14</f>
        <v>45-59</v>
      </c>
      <c r="R10179" s="2" t="str">
        <f>IF('Transaction Data'!$L10179&lt;=10,"Less Expensive","Expensive")</f>
        <v>Expensive</v>
      </c>
      <c r="S10179" s="4">
        <f>WEEKDAY('Transaction Data'!$A10179)</f>
        <v>2</v>
      </c>
      <c r="T10179" s="2" t="str">
        <f>IF(WEEKDAY('Transaction Data'!$A10179,2)&lt;6,"Weekday","Weekend")</f>
        <v>Weekday</v>
      </c>
    </row>
    <row r="10180" ht="15.75" customHeight="1">
      <c r="A10180" s="1">
        <v>45533.0</v>
      </c>
      <c r="B10180" s="2" t="s">
        <v>755</v>
      </c>
      <c r="C10180" s="2" t="s">
        <v>47</v>
      </c>
      <c r="D10180" s="1">
        <v>16612.0</v>
      </c>
      <c r="E10180" s="2" t="s">
        <v>22</v>
      </c>
      <c r="F10180" s="2">
        <v>191.0</v>
      </c>
      <c r="G10180" s="2" t="s">
        <v>57</v>
      </c>
      <c r="H10180" s="2" t="s">
        <v>34</v>
      </c>
      <c r="I10180" s="2" t="s">
        <v>25</v>
      </c>
      <c r="J10180" s="2" t="str">
        <f t="array" ref="J10180">XLOOKUP('Transaction Data'!$G10180,Product_Code,Biscuit_Brand)</f>
        <v>Oatmeal Cookies</v>
      </c>
      <c r="K10180" s="2">
        <f t="array" ref="K10180">XLOOKUP('Transaction Data'!$G10180,Product_Code,Cost)</f>
        <v>19</v>
      </c>
      <c r="L10180" s="2">
        <f t="array" ref="L10180">XLOOKUP('Transaction Data'!$G10180,Product_Code,Unit_Price)</f>
        <v>23</v>
      </c>
      <c r="M10180" s="3">
        <f>'Transaction Data'!$F10180*'Transaction Data'!$K10180</f>
        <v>3629</v>
      </c>
      <c r="N10180" s="3">
        <f>'Transaction Data'!$F10180*'Transaction Data'!$L10180</f>
        <v>4393</v>
      </c>
      <c r="O10180" s="3">
        <f>'Transaction Data'!$N10180-'Transaction Data'!$M10180</f>
        <v>764</v>
      </c>
      <c r="P10180" s="2">
        <f>DATEDIF('Transaction Data'!$D10180,'Transaction Data'!$A10180,"y")</f>
        <v>79</v>
      </c>
      <c r="Q10180" s="2" t="str">
        <f>FLOOR('Transaction Data'!$P10180,15)&amp;"-"&amp;FLOOR('Transaction Data'!$P10180,15)+14</f>
        <v>75-89</v>
      </c>
      <c r="R10180" s="2" t="str">
        <f>IF('Transaction Data'!$L10180&lt;=10,"Less Expensive","Expensive")</f>
        <v>Expensive</v>
      </c>
      <c r="S10180" s="4">
        <f>WEEKDAY('Transaction Data'!$A10180)</f>
        <v>5</v>
      </c>
      <c r="T10180" s="2" t="str">
        <f>IF(WEEKDAY('Transaction Data'!$A10180,2)&lt;6,"Weekday","Weekend")</f>
        <v>Weekday</v>
      </c>
    </row>
    <row r="10181" ht="15.75" customHeight="1">
      <c r="A10181" s="1">
        <v>45534.0</v>
      </c>
      <c r="B10181" s="2" t="s">
        <v>8968</v>
      </c>
      <c r="C10181" s="2" t="s">
        <v>78</v>
      </c>
      <c r="D10181" s="1">
        <v>23253.0</v>
      </c>
      <c r="E10181" s="2" t="s">
        <v>27</v>
      </c>
      <c r="F10181" s="2">
        <v>231.0</v>
      </c>
      <c r="G10181" s="2" t="s">
        <v>28</v>
      </c>
      <c r="H10181" s="2" t="s">
        <v>29</v>
      </c>
      <c r="I10181" s="2" t="s">
        <v>35</v>
      </c>
      <c r="J10181" s="2" t="str">
        <f t="array" ref="J10181">XLOOKUP('Transaction Data'!$G10181,Product_Code,Biscuit_Brand)</f>
        <v>Shortbread</v>
      </c>
      <c r="K10181" s="2">
        <f t="array" ref="K10181">XLOOKUP('Transaction Data'!$G10181,Product_Code,Cost)</f>
        <v>10</v>
      </c>
      <c r="L10181" s="2">
        <f t="array" ref="L10181">XLOOKUP('Transaction Data'!$G10181,Product_Code,Unit_Price)</f>
        <v>45</v>
      </c>
      <c r="M10181" s="3">
        <f>'Transaction Data'!$F10181*'Transaction Data'!$K10181</f>
        <v>2310</v>
      </c>
      <c r="N10181" s="3">
        <f>'Transaction Data'!$F10181*'Transaction Data'!$L10181</f>
        <v>10395</v>
      </c>
      <c r="O10181" s="3">
        <f>'Transaction Data'!$N10181-'Transaction Data'!$M10181</f>
        <v>8085</v>
      </c>
      <c r="P10181" s="2">
        <f>DATEDIF('Transaction Data'!$D10181,'Transaction Data'!$A10181,"y")</f>
        <v>61</v>
      </c>
      <c r="Q10181" s="2" t="str">
        <f>FLOOR('Transaction Data'!$P10181,15)&amp;"-"&amp;FLOOR('Transaction Data'!$P10181,15)+14</f>
        <v>60-74</v>
      </c>
      <c r="R10181" s="2" t="str">
        <f>IF('Transaction Data'!$L10181&lt;=10,"Less Expensive","Expensive")</f>
        <v>Expensive</v>
      </c>
      <c r="S10181" s="4">
        <f>WEEKDAY('Transaction Data'!$A10181)</f>
        <v>6</v>
      </c>
      <c r="T10181" s="2" t="str">
        <f>IF(WEEKDAY('Transaction Data'!$A10181,2)&lt;6,"Weekday","Weekend")</f>
        <v>Weekday</v>
      </c>
    </row>
    <row r="10182" ht="15.75" customHeight="1">
      <c r="A10182" s="1">
        <v>45512.0</v>
      </c>
      <c r="B10182" s="2" t="s">
        <v>4943</v>
      </c>
      <c r="C10182" s="2" t="s">
        <v>47</v>
      </c>
      <c r="D10182" s="1">
        <v>16967.0</v>
      </c>
      <c r="E10182" s="2" t="s">
        <v>37</v>
      </c>
      <c r="F10182" s="2">
        <v>489.0</v>
      </c>
      <c r="G10182" s="2" t="s">
        <v>61</v>
      </c>
      <c r="H10182" s="2" t="s">
        <v>29</v>
      </c>
      <c r="I10182" s="2" t="s">
        <v>25</v>
      </c>
      <c r="J10182" s="2" t="str">
        <f t="array" ref="J10182">XLOOKUP('Transaction Data'!$G10182,Product_Code,Biscuit_Brand)</f>
        <v>Choco Delight</v>
      </c>
      <c r="K10182" s="2">
        <f t="array" ref="K10182">XLOOKUP('Transaction Data'!$G10182,Product_Code,Cost)</f>
        <v>3</v>
      </c>
      <c r="L10182" s="2">
        <f t="array" ref="L10182">XLOOKUP('Transaction Data'!$G10182,Product_Code,Unit_Price)</f>
        <v>5</v>
      </c>
      <c r="M10182" s="3">
        <f>'Transaction Data'!$F10182*'Transaction Data'!$K10182</f>
        <v>1467</v>
      </c>
      <c r="N10182" s="3">
        <f>'Transaction Data'!$F10182*'Transaction Data'!$L10182</f>
        <v>2445</v>
      </c>
      <c r="O10182" s="3">
        <f>'Transaction Data'!$N10182-'Transaction Data'!$M10182</f>
        <v>978</v>
      </c>
      <c r="P10182" s="2">
        <f>DATEDIF('Transaction Data'!$D10182,'Transaction Data'!$A10182,"y")</f>
        <v>78</v>
      </c>
      <c r="Q10182" s="2" t="str">
        <f>FLOOR('Transaction Data'!$P10182,15)&amp;"-"&amp;FLOOR('Transaction Data'!$P10182,15)+14</f>
        <v>75-89</v>
      </c>
      <c r="R10182" s="2" t="str">
        <f>IF('Transaction Data'!$L10182&lt;=10,"Less Expensive","Expensive")</f>
        <v>Less Expensive</v>
      </c>
      <c r="S10182" s="4">
        <f>WEEKDAY('Transaction Data'!$A10182)</f>
        <v>5</v>
      </c>
      <c r="T10182" s="2" t="str">
        <f>IF(WEEKDAY('Transaction Data'!$A10182,2)&lt;6,"Weekday","Weekend")</f>
        <v>Weekday</v>
      </c>
    </row>
    <row r="10183" ht="15.75" customHeight="1">
      <c r="A10183" s="1">
        <v>45514.0</v>
      </c>
      <c r="B10183" s="2" t="s">
        <v>7777</v>
      </c>
      <c r="C10183" s="2" t="s">
        <v>51</v>
      </c>
      <c r="D10183" s="1">
        <v>22742.0</v>
      </c>
      <c r="E10183" s="2" t="s">
        <v>37</v>
      </c>
      <c r="F10183" s="2">
        <v>398.0</v>
      </c>
      <c r="G10183" s="2" t="s">
        <v>48</v>
      </c>
      <c r="H10183" s="2" t="s">
        <v>24</v>
      </c>
      <c r="I10183" s="2" t="s">
        <v>35</v>
      </c>
      <c r="J10183" s="2" t="str">
        <f t="array" ref="J10183">XLOOKUP('Transaction Data'!$G10183,Product_Code,Biscuit_Brand)</f>
        <v>Lemon Crisps</v>
      </c>
      <c r="K10183" s="2">
        <f t="array" ref="K10183">XLOOKUP('Transaction Data'!$G10183,Product_Code,Cost)</f>
        <v>7</v>
      </c>
      <c r="L10183" s="2">
        <f t="array" ref="L10183">XLOOKUP('Transaction Data'!$G10183,Product_Code,Unit_Price)</f>
        <v>9</v>
      </c>
      <c r="M10183" s="3">
        <f>'Transaction Data'!$F10183*'Transaction Data'!$K10183</f>
        <v>2786</v>
      </c>
      <c r="N10183" s="3">
        <f>'Transaction Data'!$F10183*'Transaction Data'!$L10183</f>
        <v>3582</v>
      </c>
      <c r="O10183" s="3">
        <f>'Transaction Data'!$N10183-'Transaction Data'!$M10183</f>
        <v>796</v>
      </c>
      <c r="P10183" s="2">
        <f>DATEDIF('Transaction Data'!$D10183,'Transaction Data'!$A10183,"y")</f>
        <v>62</v>
      </c>
      <c r="Q10183" s="2" t="str">
        <f>FLOOR('Transaction Data'!$P10183,15)&amp;"-"&amp;FLOOR('Transaction Data'!$P10183,15)+14</f>
        <v>60-74</v>
      </c>
      <c r="R10183" s="2" t="str">
        <f>IF('Transaction Data'!$L10183&lt;=10,"Less Expensive","Expensive")</f>
        <v>Less Expensive</v>
      </c>
      <c r="S10183" s="4">
        <f>WEEKDAY('Transaction Data'!$A10183)</f>
        <v>7</v>
      </c>
      <c r="T10183" s="2" t="str">
        <f>IF(WEEKDAY('Transaction Data'!$A10183,2)&lt;6,"Weekday","Weekend")</f>
        <v>Weekend</v>
      </c>
    </row>
    <row r="10184" ht="15.75" customHeight="1">
      <c r="A10184" s="1">
        <v>45529.0</v>
      </c>
      <c r="B10184" s="2" t="s">
        <v>396</v>
      </c>
      <c r="C10184" s="2" t="s">
        <v>51</v>
      </c>
      <c r="D10184" s="1">
        <v>18353.0</v>
      </c>
      <c r="E10184" s="2" t="s">
        <v>27</v>
      </c>
      <c r="F10184" s="2">
        <v>195.0</v>
      </c>
      <c r="G10184" s="2" t="s">
        <v>55</v>
      </c>
      <c r="H10184" s="2" t="s">
        <v>34</v>
      </c>
      <c r="I10184" s="2" t="s">
        <v>30</v>
      </c>
      <c r="J10184" s="2" t="str">
        <f t="array" ref="J10184">XLOOKUP('Transaction Data'!$G10184,Product_Code,Biscuit_Brand)</f>
        <v>Vanilla Wafers</v>
      </c>
      <c r="K10184" s="2">
        <f t="array" ref="K10184">XLOOKUP('Transaction Data'!$G10184,Product_Code,Cost)</f>
        <v>18</v>
      </c>
      <c r="L10184" s="2">
        <f t="array" ref="L10184">XLOOKUP('Transaction Data'!$G10184,Product_Code,Unit_Price)</f>
        <v>36</v>
      </c>
      <c r="M10184" s="3">
        <f>'Transaction Data'!$F10184*'Transaction Data'!$K10184</f>
        <v>3510</v>
      </c>
      <c r="N10184" s="3">
        <f>'Transaction Data'!$F10184*'Transaction Data'!$L10184</f>
        <v>7020</v>
      </c>
      <c r="O10184" s="3">
        <f>'Transaction Data'!$N10184-'Transaction Data'!$M10184</f>
        <v>3510</v>
      </c>
      <c r="P10184" s="2">
        <f>DATEDIF('Transaction Data'!$D10184,'Transaction Data'!$A10184,"y")</f>
        <v>74</v>
      </c>
      <c r="Q10184" s="2" t="str">
        <f>FLOOR('Transaction Data'!$P10184,15)&amp;"-"&amp;FLOOR('Transaction Data'!$P10184,15)+14</f>
        <v>60-74</v>
      </c>
      <c r="R10184" s="2" t="str">
        <f>IF('Transaction Data'!$L10184&lt;=10,"Less Expensive","Expensive")</f>
        <v>Expensive</v>
      </c>
      <c r="S10184" s="4">
        <f>WEEKDAY('Transaction Data'!$A10184)</f>
        <v>1</v>
      </c>
      <c r="T10184" s="2" t="str">
        <f>IF(WEEKDAY('Transaction Data'!$A10184,2)&lt;6,"Weekday","Weekend")</f>
        <v>Weekend</v>
      </c>
    </row>
    <row r="10185" ht="15.75" customHeight="1">
      <c r="A10185" s="1">
        <v>45520.0</v>
      </c>
      <c r="B10185" s="2" t="s">
        <v>1143</v>
      </c>
      <c r="C10185" s="2" t="s">
        <v>51</v>
      </c>
      <c r="D10185" s="1">
        <v>17920.0</v>
      </c>
      <c r="E10185" s="2" t="s">
        <v>63</v>
      </c>
      <c r="F10185" s="2">
        <v>255.0</v>
      </c>
      <c r="G10185" s="2" t="s">
        <v>60</v>
      </c>
      <c r="H10185" s="2" t="s">
        <v>39</v>
      </c>
      <c r="I10185" s="2" t="s">
        <v>30</v>
      </c>
      <c r="J10185" s="2" t="str">
        <f t="array" ref="J10185">XLOOKUP('Transaction Data'!$G10185,Product_Code,Biscuit_Brand)</f>
        <v>Peanut Butter Bites</v>
      </c>
      <c r="K10185" s="2">
        <f t="array" ref="K10185">XLOOKUP('Transaction Data'!$G10185,Product_Code,Cost)</f>
        <v>5</v>
      </c>
      <c r="L10185" s="2">
        <f t="array" ref="L10185">XLOOKUP('Transaction Data'!$G10185,Product_Code,Unit_Price)</f>
        <v>7</v>
      </c>
      <c r="M10185" s="3">
        <f>'Transaction Data'!$F10185*'Transaction Data'!$K10185</f>
        <v>1275</v>
      </c>
      <c r="N10185" s="3">
        <f>'Transaction Data'!$F10185*'Transaction Data'!$L10185</f>
        <v>1785</v>
      </c>
      <c r="O10185" s="3">
        <f>'Transaction Data'!$N10185-'Transaction Data'!$M10185</f>
        <v>510</v>
      </c>
      <c r="P10185" s="2">
        <f>DATEDIF('Transaction Data'!$D10185,'Transaction Data'!$A10185,"y")</f>
        <v>75</v>
      </c>
      <c r="Q10185" s="2" t="str">
        <f>FLOOR('Transaction Data'!$P10185,15)&amp;"-"&amp;FLOOR('Transaction Data'!$P10185,15)+14</f>
        <v>75-89</v>
      </c>
      <c r="R10185" s="2" t="str">
        <f>IF('Transaction Data'!$L10185&lt;=10,"Less Expensive","Expensive")</f>
        <v>Less Expensive</v>
      </c>
      <c r="S10185" s="4">
        <f>WEEKDAY('Transaction Data'!$A10185)</f>
        <v>6</v>
      </c>
      <c r="T10185" s="2" t="str">
        <f>IF(WEEKDAY('Transaction Data'!$A10185,2)&lt;6,"Weekday","Weekend")</f>
        <v>Weekday</v>
      </c>
    </row>
    <row r="10186" ht="15.75" customHeight="1">
      <c r="A10186" s="1">
        <v>45531.0</v>
      </c>
      <c r="B10186" s="2" t="s">
        <v>8623</v>
      </c>
      <c r="C10186" s="2" t="s">
        <v>65</v>
      </c>
      <c r="D10186" s="1">
        <v>21055.0</v>
      </c>
      <c r="E10186" s="2" t="s">
        <v>22</v>
      </c>
      <c r="F10186" s="2">
        <v>266.0</v>
      </c>
      <c r="G10186" s="2" t="s">
        <v>23</v>
      </c>
      <c r="H10186" s="2" t="s">
        <v>24</v>
      </c>
      <c r="I10186" s="2" t="s">
        <v>35</v>
      </c>
      <c r="J10186" s="2" t="str">
        <f t="array" ref="J10186">XLOOKUP('Transaction Data'!$G10186,Product_Code,Biscuit_Brand)</f>
        <v>Cinnamon Swirls</v>
      </c>
      <c r="K10186" s="2">
        <f t="array" ref="K10186">XLOOKUP('Transaction Data'!$G10186,Product_Code,Cost)</f>
        <v>10</v>
      </c>
      <c r="L10186" s="2">
        <f t="array" ref="L10186">XLOOKUP('Transaction Data'!$G10186,Product_Code,Unit_Price)</f>
        <v>14</v>
      </c>
      <c r="M10186" s="3">
        <f>'Transaction Data'!$F10186*'Transaction Data'!$K10186</f>
        <v>2660</v>
      </c>
      <c r="N10186" s="3">
        <f>'Transaction Data'!$F10186*'Transaction Data'!$L10186</f>
        <v>3724</v>
      </c>
      <c r="O10186" s="3">
        <f>'Transaction Data'!$N10186-'Transaction Data'!$M10186</f>
        <v>1064</v>
      </c>
      <c r="P10186" s="2">
        <f>DATEDIF('Transaction Data'!$D10186,'Transaction Data'!$A10186,"y")</f>
        <v>67</v>
      </c>
      <c r="Q10186" s="2" t="str">
        <f>FLOOR('Transaction Data'!$P10186,15)&amp;"-"&amp;FLOOR('Transaction Data'!$P10186,15)+14</f>
        <v>60-74</v>
      </c>
      <c r="R10186" s="2" t="str">
        <f>IF('Transaction Data'!$L10186&lt;=10,"Less Expensive","Expensive")</f>
        <v>Expensive</v>
      </c>
      <c r="S10186" s="4">
        <f>WEEKDAY('Transaction Data'!$A10186)</f>
        <v>3</v>
      </c>
      <c r="T10186" s="2" t="str">
        <f>IF(WEEKDAY('Transaction Data'!$A10186,2)&lt;6,"Weekday","Weekend")</f>
        <v>Weekday</v>
      </c>
    </row>
    <row r="10187" ht="15.75" customHeight="1">
      <c r="A10187" s="1">
        <v>45514.0</v>
      </c>
      <c r="B10187" s="2" t="s">
        <v>40</v>
      </c>
      <c r="C10187" s="2" t="s">
        <v>41</v>
      </c>
      <c r="D10187" s="1">
        <v>26081.0</v>
      </c>
      <c r="E10187" s="2" t="s">
        <v>27</v>
      </c>
      <c r="F10187" s="2">
        <v>85.0</v>
      </c>
      <c r="G10187" s="2" t="s">
        <v>23</v>
      </c>
      <c r="H10187" s="2" t="s">
        <v>45</v>
      </c>
      <c r="I10187" s="2" t="s">
        <v>35</v>
      </c>
      <c r="J10187" s="2" t="str">
        <f t="array" ref="J10187">XLOOKUP('Transaction Data'!$G10187,Product_Code,Biscuit_Brand)</f>
        <v>Cinnamon Swirls</v>
      </c>
      <c r="K10187" s="2">
        <f t="array" ref="K10187">XLOOKUP('Transaction Data'!$G10187,Product_Code,Cost)</f>
        <v>10</v>
      </c>
      <c r="L10187" s="2">
        <f t="array" ref="L10187">XLOOKUP('Transaction Data'!$G10187,Product_Code,Unit_Price)</f>
        <v>14</v>
      </c>
      <c r="M10187" s="3">
        <f>'Transaction Data'!$F10187*'Transaction Data'!$K10187</f>
        <v>850</v>
      </c>
      <c r="N10187" s="3">
        <f>'Transaction Data'!$F10187*'Transaction Data'!$L10187</f>
        <v>1190</v>
      </c>
      <c r="O10187" s="3">
        <f>'Transaction Data'!$N10187-'Transaction Data'!$M10187</f>
        <v>340</v>
      </c>
      <c r="P10187" s="2">
        <f>DATEDIF('Transaction Data'!$D10187,'Transaction Data'!$A10187,"y")</f>
        <v>53</v>
      </c>
      <c r="Q10187" s="2" t="str">
        <f>FLOOR('Transaction Data'!$P10187,15)&amp;"-"&amp;FLOOR('Transaction Data'!$P10187,15)+14</f>
        <v>45-59</v>
      </c>
      <c r="R10187" s="2" t="str">
        <f>IF('Transaction Data'!$L10187&lt;=10,"Less Expensive","Expensive")</f>
        <v>Expensive</v>
      </c>
      <c r="S10187" s="4">
        <f>WEEKDAY('Transaction Data'!$A10187)</f>
        <v>7</v>
      </c>
      <c r="T10187" s="2" t="str">
        <f>IF(WEEKDAY('Transaction Data'!$A10187,2)&lt;6,"Weekday","Weekend")</f>
        <v>Weekend</v>
      </c>
    </row>
    <row r="10188" ht="15.75" customHeight="1">
      <c r="A10188" s="1">
        <v>45530.0</v>
      </c>
      <c r="B10188" s="2" t="s">
        <v>1844</v>
      </c>
      <c r="C10188" s="2" t="s">
        <v>69</v>
      </c>
      <c r="D10188" s="1">
        <v>33437.0</v>
      </c>
      <c r="E10188" s="2" t="s">
        <v>37</v>
      </c>
      <c r="F10188" s="2">
        <v>390.0</v>
      </c>
      <c r="G10188" s="2" t="s">
        <v>61</v>
      </c>
      <c r="H10188" s="2" t="s">
        <v>29</v>
      </c>
      <c r="I10188" s="2" t="s">
        <v>25</v>
      </c>
      <c r="J10188" s="2" t="str">
        <f t="array" ref="J10188">XLOOKUP('Transaction Data'!$G10188,Product_Code,Biscuit_Brand)</f>
        <v>Choco Delight</v>
      </c>
      <c r="K10188" s="2">
        <f t="array" ref="K10188">XLOOKUP('Transaction Data'!$G10188,Product_Code,Cost)</f>
        <v>3</v>
      </c>
      <c r="L10188" s="2">
        <f t="array" ref="L10188">XLOOKUP('Transaction Data'!$G10188,Product_Code,Unit_Price)</f>
        <v>5</v>
      </c>
      <c r="M10188" s="3">
        <f>'Transaction Data'!$F10188*'Transaction Data'!$K10188</f>
        <v>1170</v>
      </c>
      <c r="N10188" s="3">
        <f>'Transaction Data'!$F10188*'Transaction Data'!$L10188</f>
        <v>1950</v>
      </c>
      <c r="O10188" s="3">
        <f>'Transaction Data'!$N10188-'Transaction Data'!$M10188</f>
        <v>780</v>
      </c>
      <c r="P10188" s="2">
        <f>DATEDIF('Transaction Data'!$D10188,'Transaction Data'!$A10188,"y")</f>
        <v>33</v>
      </c>
      <c r="Q10188" s="2" t="str">
        <f>FLOOR('Transaction Data'!$P10188,15)&amp;"-"&amp;FLOOR('Transaction Data'!$P10188,15)+14</f>
        <v>30-44</v>
      </c>
      <c r="R10188" s="2" t="str">
        <f>IF('Transaction Data'!$L10188&lt;=10,"Less Expensive","Expensive")</f>
        <v>Less Expensive</v>
      </c>
      <c r="S10188" s="4">
        <f>WEEKDAY('Transaction Data'!$A10188)</f>
        <v>2</v>
      </c>
      <c r="T10188" s="2" t="str">
        <f>IF(WEEKDAY('Transaction Data'!$A10188,2)&lt;6,"Weekday","Weekend")</f>
        <v>Weekday</v>
      </c>
    </row>
    <row r="10189" ht="15.75" customHeight="1">
      <c r="A10189" s="1">
        <v>45530.0</v>
      </c>
      <c r="B10189" s="2" t="s">
        <v>36</v>
      </c>
      <c r="C10189" s="2" t="s">
        <v>21</v>
      </c>
      <c r="D10189" s="1">
        <v>16696.0</v>
      </c>
      <c r="E10189" s="2" t="s">
        <v>37</v>
      </c>
      <c r="F10189" s="2">
        <v>90.0</v>
      </c>
      <c r="G10189" s="2" t="s">
        <v>38</v>
      </c>
      <c r="H10189" s="2" t="s">
        <v>39</v>
      </c>
      <c r="I10189" s="2" t="s">
        <v>25</v>
      </c>
      <c r="J10189" s="2" t="str">
        <f t="array" ref="J10189">XLOOKUP('Transaction Data'!$G10189,Product_Code,Biscuit_Brand)</f>
        <v>Ginger Snaps</v>
      </c>
      <c r="K10189" s="2">
        <f t="array" ref="K10189">XLOOKUP('Transaction Data'!$G10189,Product_Code,Cost)</f>
        <v>14</v>
      </c>
      <c r="L10189" s="2">
        <f t="array" ref="L10189">XLOOKUP('Transaction Data'!$G10189,Product_Code,Unit_Price)</f>
        <v>28</v>
      </c>
      <c r="M10189" s="3">
        <f>'Transaction Data'!$F10189*'Transaction Data'!$K10189</f>
        <v>1260</v>
      </c>
      <c r="N10189" s="3">
        <f>'Transaction Data'!$F10189*'Transaction Data'!$L10189</f>
        <v>2520</v>
      </c>
      <c r="O10189" s="3">
        <f>'Transaction Data'!$N10189-'Transaction Data'!$M10189</f>
        <v>1260</v>
      </c>
      <c r="P10189" s="2">
        <f>DATEDIF('Transaction Data'!$D10189,'Transaction Data'!$A10189,"y")</f>
        <v>78</v>
      </c>
      <c r="Q10189" s="2" t="str">
        <f>FLOOR('Transaction Data'!$P10189,15)&amp;"-"&amp;FLOOR('Transaction Data'!$P10189,15)+14</f>
        <v>75-89</v>
      </c>
      <c r="R10189" s="2" t="str">
        <f>IF('Transaction Data'!$L10189&lt;=10,"Less Expensive","Expensive")</f>
        <v>Expensive</v>
      </c>
      <c r="S10189" s="4">
        <f>WEEKDAY('Transaction Data'!$A10189)</f>
        <v>2</v>
      </c>
      <c r="T10189" s="2" t="str">
        <f>IF(WEEKDAY('Transaction Data'!$A10189,2)&lt;6,"Weekday","Weekend")</f>
        <v>Weekday</v>
      </c>
    </row>
    <row r="10190" ht="15.75" customHeight="1">
      <c r="A10190" s="1">
        <v>45506.0</v>
      </c>
      <c r="B10190" s="2" t="s">
        <v>5830</v>
      </c>
      <c r="C10190" s="2" t="s">
        <v>78</v>
      </c>
      <c r="D10190" s="1">
        <v>26233.0</v>
      </c>
      <c r="E10190" s="2" t="s">
        <v>22</v>
      </c>
      <c r="F10190" s="2">
        <v>71.0</v>
      </c>
      <c r="G10190" s="2" t="s">
        <v>28</v>
      </c>
      <c r="H10190" s="2" t="s">
        <v>24</v>
      </c>
      <c r="I10190" s="2" t="s">
        <v>30</v>
      </c>
      <c r="J10190" s="2" t="str">
        <f t="array" ref="J10190">XLOOKUP('Transaction Data'!$G10190,Product_Code,Biscuit_Brand)</f>
        <v>Shortbread</v>
      </c>
      <c r="K10190" s="2">
        <f t="array" ref="K10190">XLOOKUP('Transaction Data'!$G10190,Product_Code,Cost)</f>
        <v>10</v>
      </c>
      <c r="L10190" s="2">
        <f t="array" ref="L10190">XLOOKUP('Transaction Data'!$G10190,Product_Code,Unit_Price)</f>
        <v>45</v>
      </c>
      <c r="M10190" s="3">
        <f>'Transaction Data'!$F10190*'Transaction Data'!$K10190</f>
        <v>710</v>
      </c>
      <c r="N10190" s="3">
        <f>'Transaction Data'!$F10190*'Transaction Data'!$L10190</f>
        <v>3195</v>
      </c>
      <c r="O10190" s="3">
        <f>'Transaction Data'!$N10190-'Transaction Data'!$M10190</f>
        <v>2485</v>
      </c>
      <c r="P10190" s="2">
        <f>DATEDIF('Transaction Data'!$D10190,'Transaction Data'!$A10190,"y")</f>
        <v>52</v>
      </c>
      <c r="Q10190" s="2" t="str">
        <f>FLOOR('Transaction Data'!$P10190,15)&amp;"-"&amp;FLOOR('Transaction Data'!$P10190,15)+14</f>
        <v>45-59</v>
      </c>
      <c r="R10190" s="2" t="str">
        <f>IF('Transaction Data'!$L10190&lt;=10,"Less Expensive","Expensive")</f>
        <v>Expensive</v>
      </c>
      <c r="S10190" s="4">
        <f>WEEKDAY('Transaction Data'!$A10190)</f>
        <v>6</v>
      </c>
      <c r="T10190" s="2" t="str">
        <f>IF(WEEKDAY('Transaction Data'!$A10190,2)&lt;6,"Weekday","Weekend")</f>
        <v>Weekday</v>
      </c>
    </row>
    <row r="10191" ht="15.75" customHeight="1">
      <c r="A10191" s="1">
        <v>45512.0</v>
      </c>
      <c r="B10191" s="2" t="s">
        <v>4204</v>
      </c>
      <c r="C10191" s="2" t="s">
        <v>78</v>
      </c>
      <c r="D10191" s="1">
        <v>37048.0</v>
      </c>
      <c r="E10191" s="2" t="s">
        <v>27</v>
      </c>
      <c r="F10191" s="2">
        <v>490.0</v>
      </c>
      <c r="G10191" s="2" t="s">
        <v>55</v>
      </c>
      <c r="H10191" s="2" t="s">
        <v>49</v>
      </c>
      <c r="I10191" s="2" t="s">
        <v>25</v>
      </c>
      <c r="J10191" s="2" t="str">
        <f t="array" ref="J10191">XLOOKUP('Transaction Data'!$G10191,Product_Code,Biscuit_Brand)</f>
        <v>Vanilla Wafers</v>
      </c>
      <c r="K10191" s="2">
        <f t="array" ref="K10191">XLOOKUP('Transaction Data'!$G10191,Product_Code,Cost)</f>
        <v>18</v>
      </c>
      <c r="L10191" s="2">
        <f t="array" ref="L10191">XLOOKUP('Transaction Data'!$G10191,Product_Code,Unit_Price)</f>
        <v>36</v>
      </c>
      <c r="M10191" s="3">
        <f>'Transaction Data'!$F10191*'Transaction Data'!$K10191</f>
        <v>8820</v>
      </c>
      <c r="N10191" s="3">
        <f>'Transaction Data'!$F10191*'Transaction Data'!$L10191</f>
        <v>17640</v>
      </c>
      <c r="O10191" s="3">
        <f>'Transaction Data'!$N10191-'Transaction Data'!$M10191</f>
        <v>8820</v>
      </c>
      <c r="P10191" s="2">
        <f>DATEDIF('Transaction Data'!$D10191,'Transaction Data'!$A10191,"y")</f>
        <v>23</v>
      </c>
      <c r="Q10191" s="2" t="str">
        <f>FLOOR('Transaction Data'!$P10191,15)&amp;"-"&amp;FLOOR('Transaction Data'!$P10191,15)+14</f>
        <v>15-29</v>
      </c>
      <c r="R10191" s="2" t="str">
        <f>IF('Transaction Data'!$L10191&lt;=10,"Less Expensive","Expensive")</f>
        <v>Expensive</v>
      </c>
      <c r="S10191" s="4">
        <f>WEEKDAY('Transaction Data'!$A10191)</f>
        <v>5</v>
      </c>
      <c r="T10191" s="2" t="str">
        <f>IF(WEEKDAY('Transaction Data'!$A10191,2)&lt;6,"Weekday","Weekend")</f>
        <v>Weekday</v>
      </c>
    </row>
    <row r="10192" ht="15.75" customHeight="1">
      <c r="A10192" s="1">
        <v>45505.0</v>
      </c>
      <c r="B10192" s="2" t="s">
        <v>8012</v>
      </c>
      <c r="C10192" s="2" t="s">
        <v>78</v>
      </c>
      <c r="D10192" s="1">
        <v>20900.0</v>
      </c>
      <c r="E10192" s="2" t="s">
        <v>63</v>
      </c>
      <c r="F10192" s="2">
        <v>288.0</v>
      </c>
      <c r="G10192" s="2" t="s">
        <v>28</v>
      </c>
      <c r="H10192" s="2" t="s">
        <v>24</v>
      </c>
      <c r="I10192" s="2" t="s">
        <v>25</v>
      </c>
      <c r="J10192" s="2" t="str">
        <f t="array" ref="J10192">XLOOKUP('Transaction Data'!$G10192,Product_Code,Biscuit_Brand)</f>
        <v>Shortbread</v>
      </c>
      <c r="K10192" s="2">
        <f t="array" ref="K10192">XLOOKUP('Transaction Data'!$G10192,Product_Code,Cost)</f>
        <v>10</v>
      </c>
      <c r="L10192" s="2">
        <f t="array" ref="L10192">XLOOKUP('Transaction Data'!$G10192,Product_Code,Unit_Price)</f>
        <v>45</v>
      </c>
      <c r="M10192" s="3">
        <f>'Transaction Data'!$F10192*'Transaction Data'!$K10192</f>
        <v>2880</v>
      </c>
      <c r="N10192" s="3">
        <f>'Transaction Data'!$F10192*'Transaction Data'!$L10192</f>
        <v>12960</v>
      </c>
      <c r="O10192" s="3">
        <f>'Transaction Data'!$N10192-'Transaction Data'!$M10192</f>
        <v>10080</v>
      </c>
      <c r="P10192" s="2">
        <f>DATEDIF('Transaction Data'!$D10192,'Transaction Data'!$A10192,"y")</f>
        <v>67</v>
      </c>
      <c r="Q10192" s="2" t="str">
        <f>FLOOR('Transaction Data'!$P10192,15)&amp;"-"&amp;FLOOR('Transaction Data'!$P10192,15)+14</f>
        <v>60-74</v>
      </c>
      <c r="R10192" s="2" t="str">
        <f>IF('Transaction Data'!$L10192&lt;=10,"Less Expensive","Expensive")</f>
        <v>Expensive</v>
      </c>
      <c r="S10192" s="4">
        <f>WEEKDAY('Transaction Data'!$A10192)</f>
        <v>5</v>
      </c>
      <c r="T10192" s="2" t="str">
        <f>IF(WEEKDAY('Transaction Data'!$A10192,2)&lt;6,"Weekday","Weekend")</f>
        <v>Weekday</v>
      </c>
    </row>
    <row r="10193" ht="15.75" customHeight="1">
      <c r="A10193" s="1">
        <v>45514.0</v>
      </c>
      <c r="B10193" s="2" t="s">
        <v>5776</v>
      </c>
      <c r="C10193" s="2" t="s">
        <v>32</v>
      </c>
      <c r="D10193" s="1">
        <v>38052.0</v>
      </c>
      <c r="E10193" s="2" t="s">
        <v>37</v>
      </c>
      <c r="F10193" s="2">
        <v>346.0</v>
      </c>
      <c r="G10193" s="2" t="s">
        <v>61</v>
      </c>
      <c r="H10193" s="2" t="s">
        <v>45</v>
      </c>
      <c r="I10193" s="2" t="s">
        <v>35</v>
      </c>
      <c r="J10193" s="2" t="str">
        <f t="array" ref="J10193">XLOOKUP('Transaction Data'!$G10193,Product_Code,Biscuit_Brand)</f>
        <v>Choco Delight</v>
      </c>
      <c r="K10193" s="2">
        <f t="array" ref="K10193">XLOOKUP('Transaction Data'!$G10193,Product_Code,Cost)</f>
        <v>3</v>
      </c>
      <c r="L10193" s="2">
        <f t="array" ref="L10193">XLOOKUP('Transaction Data'!$G10193,Product_Code,Unit_Price)</f>
        <v>5</v>
      </c>
      <c r="M10193" s="3">
        <f>'Transaction Data'!$F10193*'Transaction Data'!$K10193</f>
        <v>1038</v>
      </c>
      <c r="N10193" s="3">
        <f>'Transaction Data'!$F10193*'Transaction Data'!$L10193</f>
        <v>1730</v>
      </c>
      <c r="O10193" s="3">
        <f>'Transaction Data'!$N10193-'Transaction Data'!$M10193</f>
        <v>692</v>
      </c>
      <c r="P10193" s="2">
        <f>DATEDIF('Transaction Data'!$D10193,'Transaction Data'!$A10193,"y")</f>
        <v>20</v>
      </c>
      <c r="Q10193" s="2" t="str">
        <f>FLOOR('Transaction Data'!$P10193,15)&amp;"-"&amp;FLOOR('Transaction Data'!$P10193,15)+14</f>
        <v>15-29</v>
      </c>
      <c r="R10193" s="2" t="str">
        <f>IF('Transaction Data'!$L10193&lt;=10,"Less Expensive","Expensive")</f>
        <v>Less Expensive</v>
      </c>
      <c r="S10193" s="4">
        <f>WEEKDAY('Transaction Data'!$A10193)</f>
        <v>7</v>
      </c>
      <c r="T10193" s="2" t="str">
        <f>IF(WEEKDAY('Transaction Data'!$A10193,2)&lt;6,"Weekday","Weekend")</f>
        <v>Weekend</v>
      </c>
    </row>
    <row r="10194" ht="15.75" customHeight="1">
      <c r="A10194" s="1">
        <v>45515.0</v>
      </c>
      <c r="B10194" s="2" t="s">
        <v>3881</v>
      </c>
      <c r="C10194" s="2" t="s">
        <v>69</v>
      </c>
      <c r="D10194" s="1">
        <v>23471.0</v>
      </c>
      <c r="E10194" s="2" t="s">
        <v>27</v>
      </c>
      <c r="F10194" s="2">
        <v>142.0</v>
      </c>
      <c r="G10194" s="2" t="s">
        <v>48</v>
      </c>
      <c r="H10194" s="2" t="s">
        <v>39</v>
      </c>
      <c r="I10194" s="2" t="s">
        <v>25</v>
      </c>
      <c r="J10194" s="2" t="str">
        <f t="array" ref="J10194">XLOOKUP('Transaction Data'!$G10194,Product_Code,Biscuit_Brand)</f>
        <v>Lemon Crisps</v>
      </c>
      <c r="K10194" s="2">
        <f t="array" ref="K10194">XLOOKUP('Transaction Data'!$G10194,Product_Code,Cost)</f>
        <v>7</v>
      </c>
      <c r="L10194" s="2">
        <f t="array" ref="L10194">XLOOKUP('Transaction Data'!$G10194,Product_Code,Unit_Price)</f>
        <v>9</v>
      </c>
      <c r="M10194" s="3">
        <f>'Transaction Data'!$F10194*'Transaction Data'!$K10194</f>
        <v>994</v>
      </c>
      <c r="N10194" s="3">
        <f>'Transaction Data'!$F10194*'Transaction Data'!$L10194</f>
        <v>1278</v>
      </c>
      <c r="O10194" s="3">
        <f>'Transaction Data'!$N10194-'Transaction Data'!$M10194</f>
        <v>284</v>
      </c>
      <c r="P10194" s="2">
        <f>DATEDIF('Transaction Data'!$D10194,'Transaction Data'!$A10194,"y")</f>
        <v>60</v>
      </c>
      <c r="Q10194" s="2" t="str">
        <f>FLOOR('Transaction Data'!$P10194,15)&amp;"-"&amp;FLOOR('Transaction Data'!$P10194,15)+14</f>
        <v>60-74</v>
      </c>
      <c r="R10194" s="2" t="str">
        <f>IF('Transaction Data'!$L10194&lt;=10,"Less Expensive","Expensive")</f>
        <v>Less Expensive</v>
      </c>
      <c r="S10194" s="4">
        <f>WEEKDAY('Transaction Data'!$A10194)</f>
        <v>1</v>
      </c>
      <c r="T10194" s="2" t="str">
        <f>IF(WEEKDAY('Transaction Data'!$A10194,2)&lt;6,"Weekday","Weekend")</f>
        <v>Weekend</v>
      </c>
    </row>
    <row r="10195" ht="15.75" customHeight="1">
      <c r="A10195" s="1">
        <v>45531.0</v>
      </c>
      <c r="B10195" s="2" t="s">
        <v>7810</v>
      </c>
      <c r="C10195" s="2" t="s">
        <v>54</v>
      </c>
      <c r="D10195" s="1">
        <v>25865.0</v>
      </c>
      <c r="E10195" s="2" t="s">
        <v>27</v>
      </c>
      <c r="F10195" s="2">
        <v>206.0</v>
      </c>
      <c r="G10195" s="2" t="s">
        <v>33</v>
      </c>
      <c r="H10195" s="2" t="s">
        <v>24</v>
      </c>
      <c r="I10195" s="2" t="s">
        <v>30</v>
      </c>
      <c r="J10195" s="2" t="str">
        <f t="array" ref="J10195">XLOOKUP('Transaction Data'!$G10195,Product_Code,Biscuit_Brand)</f>
        <v>Caramel Biscuits</v>
      </c>
      <c r="K10195" s="2">
        <f t="array" ref="K10195">XLOOKUP('Transaction Data'!$G10195,Product_Code,Cost)</f>
        <v>18</v>
      </c>
      <c r="L10195" s="2">
        <f t="array" ref="L10195">XLOOKUP('Transaction Data'!$G10195,Product_Code,Unit_Price)</f>
        <v>22</v>
      </c>
      <c r="M10195" s="3">
        <f>'Transaction Data'!$F10195*'Transaction Data'!$K10195</f>
        <v>3708</v>
      </c>
      <c r="N10195" s="3">
        <f>'Transaction Data'!$F10195*'Transaction Data'!$L10195</f>
        <v>4532</v>
      </c>
      <c r="O10195" s="3">
        <f>'Transaction Data'!$N10195-'Transaction Data'!$M10195</f>
        <v>824</v>
      </c>
      <c r="P10195" s="2">
        <f>DATEDIF('Transaction Data'!$D10195,'Transaction Data'!$A10195,"y")</f>
        <v>53</v>
      </c>
      <c r="Q10195" s="2" t="str">
        <f>FLOOR('Transaction Data'!$P10195,15)&amp;"-"&amp;FLOOR('Transaction Data'!$P10195,15)+14</f>
        <v>45-59</v>
      </c>
      <c r="R10195" s="2" t="str">
        <f>IF('Transaction Data'!$L10195&lt;=10,"Less Expensive","Expensive")</f>
        <v>Expensive</v>
      </c>
      <c r="S10195" s="4">
        <f>WEEKDAY('Transaction Data'!$A10195)</f>
        <v>3</v>
      </c>
      <c r="T10195" s="2" t="str">
        <f>IF(WEEKDAY('Transaction Data'!$A10195,2)&lt;6,"Weekday","Weekend")</f>
        <v>Weekday</v>
      </c>
    </row>
    <row r="10196" ht="15.75" customHeight="1">
      <c r="A10196" s="1">
        <v>45524.0</v>
      </c>
      <c r="B10196" s="2" t="s">
        <v>565</v>
      </c>
      <c r="C10196" s="2" t="s">
        <v>69</v>
      </c>
      <c r="D10196" s="1">
        <v>32829.0</v>
      </c>
      <c r="E10196" s="2" t="s">
        <v>63</v>
      </c>
      <c r="F10196" s="2">
        <v>453.0</v>
      </c>
      <c r="G10196" s="2" t="s">
        <v>38</v>
      </c>
      <c r="H10196" s="2" t="s">
        <v>49</v>
      </c>
      <c r="I10196" s="2" t="s">
        <v>25</v>
      </c>
      <c r="J10196" s="2" t="str">
        <f t="array" ref="J10196">XLOOKUP('Transaction Data'!$G10196,Product_Code,Biscuit_Brand)</f>
        <v>Ginger Snaps</v>
      </c>
      <c r="K10196" s="2">
        <f t="array" ref="K10196">XLOOKUP('Transaction Data'!$G10196,Product_Code,Cost)</f>
        <v>14</v>
      </c>
      <c r="L10196" s="2">
        <f t="array" ref="L10196">XLOOKUP('Transaction Data'!$G10196,Product_Code,Unit_Price)</f>
        <v>28</v>
      </c>
      <c r="M10196" s="3">
        <f>'Transaction Data'!$F10196*'Transaction Data'!$K10196</f>
        <v>6342</v>
      </c>
      <c r="N10196" s="3">
        <f>'Transaction Data'!$F10196*'Transaction Data'!$L10196</f>
        <v>12684</v>
      </c>
      <c r="O10196" s="3">
        <f>'Transaction Data'!$N10196-'Transaction Data'!$M10196</f>
        <v>6342</v>
      </c>
      <c r="P10196" s="2">
        <f>DATEDIF('Transaction Data'!$D10196,'Transaction Data'!$A10196,"y")</f>
        <v>34</v>
      </c>
      <c r="Q10196" s="2" t="str">
        <f>FLOOR('Transaction Data'!$P10196,15)&amp;"-"&amp;FLOOR('Transaction Data'!$P10196,15)+14</f>
        <v>30-44</v>
      </c>
      <c r="R10196" s="2" t="str">
        <f>IF('Transaction Data'!$L10196&lt;=10,"Less Expensive","Expensive")</f>
        <v>Expensive</v>
      </c>
      <c r="S10196" s="4">
        <f>WEEKDAY('Transaction Data'!$A10196)</f>
        <v>3</v>
      </c>
      <c r="T10196" s="2" t="str">
        <f>IF(WEEKDAY('Transaction Data'!$A10196,2)&lt;6,"Weekday","Weekend")</f>
        <v>Weekday</v>
      </c>
    </row>
    <row r="10197" ht="15.75" customHeight="1">
      <c r="A10197" s="1">
        <v>45513.0</v>
      </c>
      <c r="B10197" s="2" t="s">
        <v>4455</v>
      </c>
      <c r="C10197" s="2" t="s">
        <v>32</v>
      </c>
      <c r="D10197" s="1">
        <v>28080.0</v>
      </c>
      <c r="E10197" s="2" t="s">
        <v>37</v>
      </c>
      <c r="F10197" s="2">
        <v>87.0</v>
      </c>
      <c r="G10197" s="2" t="s">
        <v>60</v>
      </c>
      <c r="H10197" s="2" t="s">
        <v>29</v>
      </c>
      <c r="I10197" s="2" t="s">
        <v>35</v>
      </c>
      <c r="J10197" s="2" t="str">
        <f t="array" ref="J10197">XLOOKUP('Transaction Data'!$G10197,Product_Code,Biscuit_Brand)</f>
        <v>Peanut Butter Bites</v>
      </c>
      <c r="K10197" s="2">
        <f t="array" ref="K10197">XLOOKUP('Transaction Data'!$G10197,Product_Code,Cost)</f>
        <v>5</v>
      </c>
      <c r="L10197" s="2">
        <f t="array" ref="L10197">XLOOKUP('Transaction Data'!$G10197,Product_Code,Unit_Price)</f>
        <v>7</v>
      </c>
      <c r="M10197" s="3">
        <f>'Transaction Data'!$F10197*'Transaction Data'!$K10197</f>
        <v>435</v>
      </c>
      <c r="N10197" s="3">
        <f>'Transaction Data'!$F10197*'Transaction Data'!$L10197</f>
        <v>609</v>
      </c>
      <c r="O10197" s="3">
        <f>'Transaction Data'!$N10197-'Transaction Data'!$M10197</f>
        <v>174</v>
      </c>
      <c r="P10197" s="2">
        <f>DATEDIF('Transaction Data'!$D10197,'Transaction Data'!$A10197,"y")</f>
        <v>47</v>
      </c>
      <c r="Q10197" s="2" t="str">
        <f>FLOOR('Transaction Data'!$P10197,15)&amp;"-"&amp;FLOOR('Transaction Data'!$P10197,15)+14</f>
        <v>45-59</v>
      </c>
      <c r="R10197" s="2" t="str">
        <f>IF('Transaction Data'!$L10197&lt;=10,"Less Expensive","Expensive")</f>
        <v>Less Expensive</v>
      </c>
      <c r="S10197" s="4">
        <f>WEEKDAY('Transaction Data'!$A10197)</f>
        <v>6</v>
      </c>
      <c r="T10197" s="2" t="str">
        <f>IF(WEEKDAY('Transaction Data'!$A10197,2)&lt;6,"Weekday","Weekend")</f>
        <v>Weekday</v>
      </c>
    </row>
    <row r="10198" ht="15.75" customHeight="1">
      <c r="A10198" s="1">
        <v>45512.0</v>
      </c>
      <c r="B10198" s="2" t="s">
        <v>725</v>
      </c>
      <c r="C10198" s="2" t="s">
        <v>65</v>
      </c>
      <c r="D10198" s="1">
        <v>37869.0</v>
      </c>
      <c r="E10198" s="2" t="s">
        <v>63</v>
      </c>
      <c r="F10198" s="2">
        <v>251.0</v>
      </c>
      <c r="G10198" s="2" t="s">
        <v>57</v>
      </c>
      <c r="H10198" s="2" t="s">
        <v>52</v>
      </c>
      <c r="I10198" s="2" t="s">
        <v>30</v>
      </c>
      <c r="J10198" s="2" t="str">
        <f t="array" ref="J10198">XLOOKUP('Transaction Data'!$G10198,Product_Code,Biscuit_Brand)</f>
        <v>Oatmeal Cookies</v>
      </c>
      <c r="K10198" s="2">
        <f t="array" ref="K10198">XLOOKUP('Transaction Data'!$G10198,Product_Code,Cost)</f>
        <v>19</v>
      </c>
      <c r="L10198" s="2">
        <f t="array" ref="L10198">XLOOKUP('Transaction Data'!$G10198,Product_Code,Unit_Price)</f>
        <v>23</v>
      </c>
      <c r="M10198" s="3">
        <f>'Transaction Data'!$F10198*'Transaction Data'!$K10198</f>
        <v>4769</v>
      </c>
      <c r="N10198" s="3">
        <f>'Transaction Data'!$F10198*'Transaction Data'!$L10198</f>
        <v>5773</v>
      </c>
      <c r="O10198" s="3">
        <f>'Transaction Data'!$N10198-'Transaction Data'!$M10198</f>
        <v>1004</v>
      </c>
      <c r="P10198" s="2">
        <f>DATEDIF('Transaction Data'!$D10198,'Transaction Data'!$A10198,"y")</f>
        <v>20</v>
      </c>
      <c r="Q10198" s="2" t="str">
        <f>FLOOR('Transaction Data'!$P10198,15)&amp;"-"&amp;FLOOR('Transaction Data'!$P10198,15)+14</f>
        <v>15-29</v>
      </c>
      <c r="R10198" s="2" t="str">
        <f>IF('Transaction Data'!$L10198&lt;=10,"Less Expensive","Expensive")</f>
        <v>Expensive</v>
      </c>
      <c r="S10198" s="4">
        <f>WEEKDAY('Transaction Data'!$A10198)</f>
        <v>5</v>
      </c>
      <c r="T10198" s="2" t="str">
        <f>IF(WEEKDAY('Transaction Data'!$A10198,2)&lt;6,"Weekday","Weekend")</f>
        <v>Weekday</v>
      </c>
    </row>
    <row r="10199" ht="15.75" customHeight="1">
      <c r="A10199" s="1">
        <v>45515.0</v>
      </c>
      <c r="B10199" s="2" t="s">
        <v>7980</v>
      </c>
      <c r="C10199" s="2" t="s">
        <v>47</v>
      </c>
      <c r="D10199" s="1">
        <v>16189.0</v>
      </c>
      <c r="E10199" s="2" t="s">
        <v>37</v>
      </c>
      <c r="F10199" s="2">
        <v>293.0</v>
      </c>
      <c r="G10199" s="2" t="s">
        <v>55</v>
      </c>
      <c r="H10199" s="2" t="s">
        <v>24</v>
      </c>
      <c r="I10199" s="2" t="s">
        <v>30</v>
      </c>
      <c r="J10199" s="2" t="str">
        <f t="array" ref="J10199">XLOOKUP('Transaction Data'!$G10199,Product_Code,Biscuit_Brand)</f>
        <v>Vanilla Wafers</v>
      </c>
      <c r="K10199" s="2">
        <f t="array" ref="K10199">XLOOKUP('Transaction Data'!$G10199,Product_Code,Cost)</f>
        <v>18</v>
      </c>
      <c r="L10199" s="2">
        <f t="array" ref="L10199">XLOOKUP('Transaction Data'!$G10199,Product_Code,Unit_Price)</f>
        <v>36</v>
      </c>
      <c r="M10199" s="3">
        <f>'Transaction Data'!$F10199*'Transaction Data'!$K10199</f>
        <v>5274</v>
      </c>
      <c r="N10199" s="3">
        <f>'Transaction Data'!$F10199*'Transaction Data'!$L10199</f>
        <v>10548</v>
      </c>
      <c r="O10199" s="3">
        <f>'Transaction Data'!$N10199-'Transaction Data'!$M10199</f>
        <v>5274</v>
      </c>
      <c r="P10199" s="2">
        <f>DATEDIF('Transaction Data'!$D10199,'Transaction Data'!$A10199,"y")</f>
        <v>80</v>
      </c>
      <c r="Q10199" s="2" t="str">
        <f>FLOOR('Transaction Data'!$P10199,15)&amp;"-"&amp;FLOOR('Transaction Data'!$P10199,15)+14</f>
        <v>75-89</v>
      </c>
      <c r="R10199" s="2" t="str">
        <f>IF('Transaction Data'!$L10199&lt;=10,"Less Expensive","Expensive")</f>
        <v>Expensive</v>
      </c>
      <c r="S10199" s="4">
        <f>WEEKDAY('Transaction Data'!$A10199)</f>
        <v>1</v>
      </c>
      <c r="T10199" s="2" t="str">
        <f>IF(WEEKDAY('Transaction Data'!$A10199,2)&lt;6,"Weekday","Weekend")</f>
        <v>Weekend</v>
      </c>
    </row>
    <row r="10200" ht="15.75" customHeight="1">
      <c r="A10200" s="1">
        <v>45515.0</v>
      </c>
      <c r="B10200" s="2" t="s">
        <v>4970</v>
      </c>
      <c r="C10200" s="2" t="s">
        <v>21</v>
      </c>
      <c r="D10200" s="1">
        <v>36216.0</v>
      </c>
      <c r="E10200" s="2" t="s">
        <v>37</v>
      </c>
      <c r="F10200" s="2">
        <v>318.0</v>
      </c>
      <c r="G10200" s="2" t="s">
        <v>28</v>
      </c>
      <c r="H10200" s="2" t="s">
        <v>45</v>
      </c>
      <c r="I10200" s="2" t="s">
        <v>35</v>
      </c>
      <c r="J10200" s="2" t="str">
        <f t="array" ref="J10200">XLOOKUP('Transaction Data'!$G10200,Product_Code,Biscuit_Brand)</f>
        <v>Shortbread</v>
      </c>
      <c r="K10200" s="2">
        <f t="array" ref="K10200">XLOOKUP('Transaction Data'!$G10200,Product_Code,Cost)</f>
        <v>10</v>
      </c>
      <c r="L10200" s="2">
        <f t="array" ref="L10200">XLOOKUP('Transaction Data'!$G10200,Product_Code,Unit_Price)</f>
        <v>45</v>
      </c>
      <c r="M10200" s="3">
        <f>'Transaction Data'!$F10200*'Transaction Data'!$K10200</f>
        <v>3180</v>
      </c>
      <c r="N10200" s="3">
        <f>'Transaction Data'!$F10200*'Transaction Data'!$L10200</f>
        <v>14310</v>
      </c>
      <c r="O10200" s="3">
        <f>'Transaction Data'!$N10200-'Transaction Data'!$M10200</f>
        <v>11130</v>
      </c>
      <c r="P10200" s="2">
        <f>DATEDIF('Transaction Data'!$D10200,'Transaction Data'!$A10200,"y")</f>
        <v>25</v>
      </c>
      <c r="Q10200" s="2" t="str">
        <f>FLOOR('Transaction Data'!$P10200,15)&amp;"-"&amp;FLOOR('Transaction Data'!$P10200,15)+14</f>
        <v>15-29</v>
      </c>
      <c r="R10200" s="2" t="str">
        <f>IF('Transaction Data'!$L10200&lt;=10,"Less Expensive","Expensive")</f>
        <v>Expensive</v>
      </c>
      <c r="S10200" s="4">
        <f>WEEKDAY('Transaction Data'!$A10200)</f>
        <v>1</v>
      </c>
      <c r="T10200" s="2" t="str">
        <f>IF(WEEKDAY('Transaction Data'!$A10200,2)&lt;6,"Weekday","Weekend")</f>
        <v>Weekend</v>
      </c>
    </row>
    <row r="10201" ht="15.75" customHeight="1">
      <c r="A10201" s="1">
        <v>45532.0</v>
      </c>
      <c r="B10201" s="2" t="s">
        <v>201</v>
      </c>
      <c r="C10201" s="2" t="s">
        <v>78</v>
      </c>
      <c r="D10201" s="1">
        <v>32366.0</v>
      </c>
      <c r="E10201" s="2" t="s">
        <v>63</v>
      </c>
      <c r="F10201" s="2">
        <v>166.0</v>
      </c>
      <c r="G10201" s="2" t="s">
        <v>33</v>
      </c>
      <c r="H10201" s="2" t="s">
        <v>34</v>
      </c>
      <c r="I10201" s="2" t="s">
        <v>35</v>
      </c>
      <c r="J10201" s="2" t="str">
        <f t="array" ref="J10201">XLOOKUP('Transaction Data'!$G10201,Product_Code,Biscuit_Brand)</f>
        <v>Caramel Biscuits</v>
      </c>
      <c r="K10201" s="2">
        <f t="array" ref="K10201">XLOOKUP('Transaction Data'!$G10201,Product_Code,Cost)</f>
        <v>18</v>
      </c>
      <c r="L10201" s="2">
        <f t="array" ref="L10201">XLOOKUP('Transaction Data'!$G10201,Product_Code,Unit_Price)</f>
        <v>22</v>
      </c>
      <c r="M10201" s="3">
        <f>'Transaction Data'!$F10201*'Transaction Data'!$K10201</f>
        <v>2988</v>
      </c>
      <c r="N10201" s="3">
        <f>'Transaction Data'!$F10201*'Transaction Data'!$L10201</f>
        <v>3652</v>
      </c>
      <c r="O10201" s="3">
        <f>'Transaction Data'!$N10201-'Transaction Data'!$M10201</f>
        <v>664</v>
      </c>
      <c r="P10201" s="2">
        <f>DATEDIF('Transaction Data'!$D10201,'Transaction Data'!$A10201,"y")</f>
        <v>36</v>
      </c>
      <c r="Q10201" s="2" t="str">
        <f>FLOOR('Transaction Data'!$P10201,15)&amp;"-"&amp;FLOOR('Transaction Data'!$P10201,15)+14</f>
        <v>30-44</v>
      </c>
      <c r="R10201" s="2" t="str">
        <f>IF('Transaction Data'!$L10201&lt;=10,"Less Expensive","Expensive")</f>
        <v>Expensive</v>
      </c>
      <c r="S10201" s="4">
        <f>WEEKDAY('Transaction Data'!$A10201)</f>
        <v>4</v>
      </c>
      <c r="T10201" s="2" t="str">
        <f>IF(WEEKDAY('Transaction Data'!$A10201,2)&lt;6,"Weekday","Weekend")</f>
        <v>Weekday</v>
      </c>
    </row>
    <row r="10202" ht="15.75" customHeight="1">
      <c r="A10202" s="1">
        <v>45510.0</v>
      </c>
      <c r="B10202" s="2" t="s">
        <v>4443</v>
      </c>
      <c r="C10202" s="2" t="s">
        <v>78</v>
      </c>
      <c r="D10202" s="1">
        <v>37663.0</v>
      </c>
      <c r="E10202" s="2" t="s">
        <v>22</v>
      </c>
      <c r="F10202" s="2">
        <v>114.0</v>
      </c>
      <c r="G10202" s="2" t="s">
        <v>28</v>
      </c>
      <c r="H10202" s="2" t="s">
        <v>24</v>
      </c>
      <c r="I10202" s="2" t="s">
        <v>25</v>
      </c>
      <c r="J10202" s="2" t="str">
        <f t="array" ref="J10202">XLOOKUP('Transaction Data'!$G10202,Product_Code,Biscuit_Brand)</f>
        <v>Shortbread</v>
      </c>
      <c r="K10202" s="2">
        <f t="array" ref="K10202">XLOOKUP('Transaction Data'!$G10202,Product_Code,Cost)</f>
        <v>10</v>
      </c>
      <c r="L10202" s="2">
        <f t="array" ref="L10202">XLOOKUP('Transaction Data'!$G10202,Product_Code,Unit_Price)</f>
        <v>45</v>
      </c>
      <c r="M10202" s="3">
        <f>'Transaction Data'!$F10202*'Transaction Data'!$K10202</f>
        <v>1140</v>
      </c>
      <c r="N10202" s="3">
        <f>'Transaction Data'!$F10202*'Transaction Data'!$L10202</f>
        <v>5130</v>
      </c>
      <c r="O10202" s="3">
        <f>'Transaction Data'!$N10202-'Transaction Data'!$M10202</f>
        <v>3990</v>
      </c>
      <c r="P10202" s="2">
        <f>DATEDIF('Transaction Data'!$D10202,'Transaction Data'!$A10202,"y")</f>
        <v>21</v>
      </c>
      <c r="Q10202" s="2" t="str">
        <f>FLOOR('Transaction Data'!$P10202,15)&amp;"-"&amp;FLOOR('Transaction Data'!$P10202,15)+14</f>
        <v>15-29</v>
      </c>
      <c r="R10202" s="2" t="str">
        <f>IF('Transaction Data'!$L10202&lt;=10,"Less Expensive","Expensive")</f>
        <v>Expensive</v>
      </c>
      <c r="S10202" s="4">
        <f>WEEKDAY('Transaction Data'!$A10202)</f>
        <v>3</v>
      </c>
      <c r="T10202" s="2" t="str">
        <f>IF(WEEKDAY('Transaction Data'!$A10202,2)&lt;6,"Weekday","Weekend")</f>
        <v>Weekday</v>
      </c>
    </row>
    <row r="10203" ht="15.75" customHeight="1">
      <c r="A10203" s="1">
        <v>45515.0</v>
      </c>
      <c r="B10203" s="2" t="s">
        <v>4359</v>
      </c>
      <c r="C10203" s="2" t="s">
        <v>72</v>
      </c>
      <c r="D10203" s="1">
        <v>32026.0</v>
      </c>
      <c r="E10203" s="2" t="s">
        <v>22</v>
      </c>
      <c r="F10203" s="2">
        <v>477.0</v>
      </c>
      <c r="G10203" s="2" t="s">
        <v>23</v>
      </c>
      <c r="H10203" s="2" t="s">
        <v>29</v>
      </c>
      <c r="I10203" s="2" t="s">
        <v>25</v>
      </c>
      <c r="J10203" s="2" t="str">
        <f t="array" ref="J10203">XLOOKUP('Transaction Data'!$G10203,Product_Code,Biscuit_Brand)</f>
        <v>Cinnamon Swirls</v>
      </c>
      <c r="K10203" s="2">
        <f t="array" ref="K10203">XLOOKUP('Transaction Data'!$G10203,Product_Code,Cost)</f>
        <v>10</v>
      </c>
      <c r="L10203" s="2">
        <f t="array" ref="L10203">XLOOKUP('Transaction Data'!$G10203,Product_Code,Unit_Price)</f>
        <v>14</v>
      </c>
      <c r="M10203" s="3">
        <f>'Transaction Data'!$F10203*'Transaction Data'!$K10203</f>
        <v>4770</v>
      </c>
      <c r="N10203" s="3">
        <f>'Transaction Data'!$F10203*'Transaction Data'!$L10203</f>
        <v>6678</v>
      </c>
      <c r="O10203" s="3">
        <f>'Transaction Data'!$N10203-'Transaction Data'!$M10203</f>
        <v>1908</v>
      </c>
      <c r="P10203" s="2">
        <f>DATEDIF('Transaction Data'!$D10203,'Transaction Data'!$A10203,"y")</f>
        <v>36</v>
      </c>
      <c r="Q10203" s="2" t="str">
        <f>FLOOR('Transaction Data'!$P10203,15)&amp;"-"&amp;FLOOR('Transaction Data'!$P10203,15)+14</f>
        <v>30-44</v>
      </c>
      <c r="R10203" s="2" t="str">
        <f>IF('Transaction Data'!$L10203&lt;=10,"Less Expensive","Expensive")</f>
        <v>Expensive</v>
      </c>
      <c r="S10203" s="4">
        <f>WEEKDAY('Transaction Data'!$A10203)</f>
        <v>1</v>
      </c>
      <c r="T10203" s="2" t="str">
        <f>IF(WEEKDAY('Transaction Data'!$A10203,2)&lt;6,"Weekday","Weekend")</f>
        <v>Weekend</v>
      </c>
    </row>
    <row r="10204" ht="15.75" customHeight="1">
      <c r="A10204" s="1">
        <v>45534.0</v>
      </c>
      <c r="B10204" s="2" t="s">
        <v>31</v>
      </c>
      <c r="C10204" s="2" t="s">
        <v>32</v>
      </c>
      <c r="D10204" s="1">
        <v>17252.0</v>
      </c>
      <c r="E10204" s="2" t="s">
        <v>22</v>
      </c>
      <c r="F10204" s="2">
        <v>363.0</v>
      </c>
      <c r="G10204" s="2" t="s">
        <v>28</v>
      </c>
      <c r="H10204" s="2" t="s">
        <v>39</v>
      </c>
      <c r="I10204" s="2" t="s">
        <v>30</v>
      </c>
      <c r="J10204" s="2" t="str">
        <f t="array" ref="J10204">XLOOKUP('Transaction Data'!$G10204,Product_Code,Biscuit_Brand)</f>
        <v>Shortbread</v>
      </c>
      <c r="K10204" s="2">
        <f t="array" ref="K10204">XLOOKUP('Transaction Data'!$G10204,Product_Code,Cost)</f>
        <v>10</v>
      </c>
      <c r="L10204" s="2">
        <f t="array" ref="L10204">XLOOKUP('Transaction Data'!$G10204,Product_Code,Unit_Price)</f>
        <v>45</v>
      </c>
      <c r="M10204" s="3">
        <f>'Transaction Data'!$F10204*'Transaction Data'!$K10204</f>
        <v>3630</v>
      </c>
      <c r="N10204" s="3">
        <f>'Transaction Data'!$F10204*'Transaction Data'!$L10204</f>
        <v>16335</v>
      </c>
      <c r="O10204" s="3">
        <f>'Transaction Data'!$N10204-'Transaction Data'!$M10204</f>
        <v>12705</v>
      </c>
      <c r="P10204" s="2">
        <f>DATEDIF('Transaction Data'!$D10204,'Transaction Data'!$A10204,"y")</f>
        <v>77</v>
      </c>
      <c r="Q10204" s="2" t="str">
        <f>FLOOR('Transaction Data'!$P10204,15)&amp;"-"&amp;FLOOR('Transaction Data'!$P10204,15)+14</f>
        <v>75-89</v>
      </c>
      <c r="R10204" s="2" t="str">
        <f>IF('Transaction Data'!$L10204&lt;=10,"Less Expensive","Expensive")</f>
        <v>Expensive</v>
      </c>
      <c r="S10204" s="4">
        <f>WEEKDAY('Transaction Data'!$A10204)</f>
        <v>6</v>
      </c>
      <c r="T10204" s="2" t="str">
        <f>IF(WEEKDAY('Transaction Data'!$A10204,2)&lt;6,"Weekday","Weekend")</f>
        <v>Weekday</v>
      </c>
    </row>
    <row r="10205" ht="15.75" customHeight="1">
      <c r="A10205" s="1">
        <v>45521.0</v>
      </c>
      <c r="B10205" s="2" t="s">
        <v>764</v>
      </c>
      <c r="C10205" s="2" t="s">
        <v>72</v>
      </c>
      <c r="D10205" s="1">
        <v>29025.0</v>
      </c>
      <c r="E10205" s="2" t="s">
        <v>63</v>
      </c>
      <c r="F10205" s="2">
        <v>76.0</v>
      </c>
      <c r="G10205" s="2" t="s">
        <v>60</v>
      </c>
      <c r="H10205" s="2" t="s">
        <v>52</v>
      </c>
      <c r="I10205" s="2" t="s">
        <v>25</v>
      </c>
      <c r="J10205" s="2" t="str">
        <f t="array" ref="J10205">XLOOKUP('Transaction Data'!$G10205,Product_Code,Biscuit_Brand)</f>
        <v>Peanut Butter Bites</v>
      </c>
      <c r="K10205" s="2">
        <f t="array" ref="K10205">XLOOKUP('Transaction Data'!$G10205,Product_Code,Cost)</f>
        <v>5</v>
      </c>
      <c r="L10205" s="2">
        <f t="array" ref="L10205">XLOOKUP('Transaction Data'!$G10205,Product_Code,Unit_Price)</f>
        <v>7</v>
      </c>
      <c r="M10205" s="3">
        <f>'Transaction Data'!$F10205*'Transaction Data'!$K10205</f>
        <v>380</v>
      </c>
      <c r="N10205" s="3">
        <f>'Transaction Data'!$F10205*'Transaction Data'!$L10205</f>
        <v>532</v>
      </c>
      <c r="O10205" s="3">
        <f>'Transaction Data'!$N10205-'Transaction Data'!$M10205</f>
        <v>152</v>
      </c>
      <c r="P10205" s="2">
        <f>DATEDIF('Transaction Data'!$D10205,'Transaction Data'!$A10205,"y")</f>
        <v>45</v>
      </c>
      <c r="Q10205" s="2" t="str">
        <f>FLOOR('Transaction Data'!$P10205,15)&amp;"-"&amp;FLOOR('Transaction Data'!$P10205,15)+14</f>
        <v>45-59</v>
      </c>
      <c r="R10205" s="2" t="str">
        <f>IF('Transaction Data'!$L10205&lt;=10,"Less Expensive","Expensive")</f>
        <v>Less Expensive</v>
      </c>
      <c r="S10205" s="4">
        <f>WEEKDAY('Transaction Data'!$A10205)</f>
        <v>7</v>
      </c>
      <c r="T10205" s="2" t="str">
        <f>IF(WEEKDAY('Transaction Data'!$A10205,2)&lt;6,"Weekday","Weekend")</f>
        <v>Weekend</v>
      </c>
    </row>
    <row r="10206" ht="15.75" customHeight="1">
      <c r="A10206" s="1">
        <v>45527.0</v>
      </c>
      <c r="B10206" s="2" t="s">
        <v>4702</v>
      </c>
      <c r="C10206" s="2" t="s">
        <v>41</v>
      </c>
      <c r="D10206" s="1">
        <v>25720.0</v>
      </c>
      <c r="E10206" s="2" t="s">
        <v>37</v>
      </c>
      <c r="F10206" s="2">
        <v>60.0</v>
      </c>
      <c r="G10206" s="2" t="s">
        <v>44</v>
      </c>
      <c r="H10206" s="2" t="s">
        <v>24</v>
      </c>
      <c r="I10206" s="2" t="s">
        <v>25</v>
      </c>
      <c r="J10206" s="2" t="str">
        <f t="array" ref="J10206">XLOOKUP('Transaction Data'!$G10206,Product_Code,Biscuit_Brand)</f>
        <v>Butter Crunch</v>
      </c>
      <c r="K10206" s="2">
        <f t="array" ref="K10206">XLOOKUP('Transaction Data'!$G10206,Product_Code,Cost)</f>
        <v>10</v>
      </c>
      <c r="L10206" s="2">
        <f t="array" ref="L10206">XLOOKUP('Transaction Data'!$G10206,Product_Code,Unit_Price)</f>
        <v>11</v>
      </c>
      <c r="M10206" s="3">
        <f>'Transaction Data'!$F10206*'Transaction Data'!$K10206</f>
        <v>600</v>
      </c>
      <c r="N10206" s="3">
        <f>'Transaction Data'!$F10206*'Transaction Data'!$L10206</f>
        <v>660</v>
      </c>
      <c r="O10206" s="3">
        <f>'Transaction Data'!$N10206-'Transaction Data'!$M10206</f>
        <v>60</v>
      </c>
      <c r="P10206" s="2">
        <f>DATEDIF('Transaction Data'!$D10206,'Transaction Data'!$A10206,"y")</f>
        <v>54</v>
      </c>
      <c r="Q10206" s="2" t="str">
        <f>FLOOR('Transaction Data'!$P10206,15)&amp;"-"&amp;FLOOR('Transaction Data'!$P10206,15)+14</f>
        <v>45-59</v>
      </c>
      <c r="R10206" s="2" t="str">
        <f>IF('Transaction Data'!$L10206&lt;=10,"Less Expensive","Expensive")</f>
        <v>Expensive</v>
      </c>
      <c r="S10206" s="4">
        <f>WEEKDAY('Transaction Data'!$A10206)</f>
        <v>6</v>
      </c>
      <c r="T10206" s="2" t="str">
        <f>IF(WEEKDAY('Transaction Data'!$A10206,2)&lt;6,"Weekday","Weekend")</f>
        <v>Weekday</v>
      </c>
    </row>
    <row r="10207" ht="15.75" customHeight="1">
      <c r="A10207" s="1">
        <v>45519.0</v>
      </c>
      <c r="B10207" s="2" t="s">
        <v>7804</v>
      </c>
      <c r="C10207" s="2" t="s">
        <v>72</v>
      </c>
      <c r="D10207" s="1">
        <v>16548.0</v>
      </c>
      <c r="E10207" s="2" t="s">
        <v>27</v>
      </c>
      <c r="F10207" s="2">
        <v>152.0</v>
      </c>
      <c r="G10207" s="2" t="s">
        <v>38</v>
      </c>
      <c r="H10207" s="2" t="s">
        <v>24</v>
      </c>
      <c r="I10207" s="2" t="s">
        <v>35</v>
      </c>
      <c r="J10207" s="2" t="str">
        <f t="array" ref="J10207">XLOOKUP('Transaction Data'!$G10207,Product_Code,Biscuit_Brand)</f>
        <v>Ginger Snaps</v>
      </c>
      <c r="K10207" s="2">
        <f t="array" ref="K10207">XLOOKUP('Transaction Data'!$G10207,Product_Code,Cost)</f>
        <v>14</v>
      </c>
      <c r="L10207" s="2">
        <f t="array" ref="L10207">XLOOKUP('Transaction Data'!$G10207,Product_Code,Unit_Price)</f>
        <v>28</v>
      </c>
      <c r="M10207" s="3">
        <f>'Transaction Data'!$F10207*'Transaction Data'!$K10207</f>
        <v>2128</v>
      </c>
      <c r="N10207" s="3">
        <f>'Transaction Data'!$F10207*'Transaction Data'!$L10207</f>
        <v>4256</v>
      </c>
      <c r="O10207" s="3">
        <f>'Transaction Data'!$N10207-'Transaction Data'!$M10207</f>
        <v>2128</v>
      </c>
      <c r="P10207" s="2">
        <f>DATEDIF('Transaction Data'!$D10207,'Transaction Data'!$A10207,"y")</f>
        <v>79</v>
      </c>
      <c r="Q10207" s="2" t="str">
        <f>FLOOR('Transaction Data'!$P10207,15)&amp;"-"&amp;FLOOR('Transaction Data'!$P10207,15)+14</f>
        <v>75-89</v>
      </c>
      <c r="R10207" s="2" t="str">
        <f>IF('Transaction Data'!$L10207&lt;=10,"Less Expensive","Expensive")</f>
        <v>Expensive</v>
      </c>
      <c r="S10207" s="4">
        <f>WEEKDAY('Transaction Data'!$A10207)</f>
        <v>5</v>
      </c>
      <c r="T10207" s="2" t="str">
        <f>IF(WEEKDAY('Transaction Data'!$A10207,2)&lt;6,"Weekday","Weekend")</f>
        <v>Weekday</v>
      </c>
    </row>
    <row r="10208" ht="15.75" customHeight="1">
      <c r="A10208" s="1">
        <v>45534.0</v>
      </c>
      <c r="B10208" s="2" t="s">
        <v>3663</v>
      </c>
      <c r="C10208" s="2" t="s">
        <v>21</v>
      </c>
      <c r="D10208" s="1">
        <v>29348.0</v>
      </c>
      <c r="E10208" s="2" t="s">
        <v>63</v>
      </c>
      <c r="F10208" s="2">
        <v>106.0</v>
      </c>
      <c r="G10208" s="2" t="s">
        <v>61</v>
      </c>
      <c r="H10208" s="2" t="s">
        <v>49</v>
      </c>
      <c r="I10208" s="2" t="s">
        <v>25</v>
      </c>
      <c r="J10208" s="2" t="str">
        <f t="array" ref="J10208">XLOOKUP('Transaction Data'!$G10208,Product_Code,Biscuit_Brand)</f>
        <v>Choco Delight</v>
      </c>
      <c r="K10208" s="2">
        <f t="array" ref="K10208">XLOOKUP('Transaction Data'!$G10208,Product_Code,Cost)</f>
        <v>3</v>
      </c>
      <c r="L10208" s="2">
        <f t="array" ref="L10208">XLOOKUP('Transaction Data'!$G10208,Product_Code,Unit_Price)</f>
        <v>5</v>
      </c>
      <c r="M10208" s="3">
        <f>'Transaction Data'!$F10208*'Transaction Data'!$K10208</f>
        <v>318</v>
      </c>
      <c r="N10208" s="3">
        <f>'Transaction Data'!$F10208*'Transaction Data'!$L10208</f>
        <v>530</v>
      </c>
      <c r="O10208" s="3">
        <f>'Transaction Data'!$N10208-'Transaction Data'!$M10208</f>
        <v>212</v>
      </c>
      <c r="P10208" s="2">
        <f>DATEDIF('Transaction Data'!$D10208,'Transaction Data'!$A10208,"y")</f>
        <v>44</v>
      </c>
      <c r="Q10208" s="2" t="str">
        <f>FLOOR('Transaction Data'!$P10208,15)&amp;"-"&amp;FLOOR('Transaction Data'!$P10208,15)+14</f>
        <v>30-44</v>
      </c>
      <c r="R10208" s="2" t="str">
        <f>IF('Transaction Data'!$L10208&lt;=10,"Less Expensive","Expensive")</f>
        <v>Less Expensive</v>
      </c>
      <c r="S10208" s="4">
        <f>WEEKDAY('Transaction Data'!$A10208)</f>
        <v>6</v>
      </c>
      <c r="T10208" s="2" t="str">
        <f>IF(WEEKDAY('Transaction Data'!$A10208,2)&lt;6,"Weekday","Weekend")</f>
        <v>Weekday</v>
      </c>
    </row>
    <row r="10209" ht="15.75" customHeight="1">
      <c r="A10209" s="1">
        <v>45526.0</v>
      </c>
      <c r="B10209" s="2" t="s">
        <v>8436</v>
      </c>
      <c r="C10209" s="2" t="s">
        <v>47</v>
      </c>
      <c r="D10209" s="1">
        <v>19114.0</v>
      </c>
      <c r="E10209" s="2" t="s">
        <v>22</v>
      </c>
      <c r="F10209" s="2">
        <v>353.0</v>
      </c>
      <c r="G10209" s="2" t="s">
        <v>28</v>
      </c>
      <c r="H10209" s="2" t="s">
        <v>24</v>
      </c>
      <c r="I10209" s="2" t="s">
        <v>35</v>
      </c>
      <c r="J10209" s="2" t="str">
        <f t="array" ref="J10209">XLOOKUP('Transaction Data'!$G10209,Product_Code,Biscuit_Brand)</f>
        <v>Shortbread</v>
      </c>
      <c r="K10209" s="2">
        <f t="array" ref="K10209">XLOOKUP('Transaction Data'!$G10209,Product_Code,Cost)</f>
        <v>10</v>
      </c>
      <c r="L10209" s="2">
        <f t="array" ref="L10209">XLOOKUP('Transaction Data'!$G10209,Product_Code,Unit_Price)</f>
        <v>45</v>
      </c>
      <c r="M10209" s="3">
        <f>'Transaction Data'!$F10209*'Transaction Data'!$K10209</f>
        <v>3530</v>
      </c>
      <c r="N10209" s="3">
        <f>'Transaction Data'!$F10209*'Transaction Data'!$L10209</f>
        <v>15885</v>
      </c>
      <c r="O10209" s="3">
        <f>'Transaction Data'!$N10209-'Transaction Data'!$M10209</f>
        <v>12355</v>
      </c>
      <c r="P10209" s="2">
        <f>DATEDIF('Transaction Data'!$D10209,'Transaction Data'!$A10209,"y")</f>
        <v>72</v>
      </c>
      <c r="Q10209" s="2" t="str">
        <f>FLOOR('Transaction Data'!$P10209,15)&amp;"-"&amp;FLOOR('Transaction Data'!$P10209,15)+14</f>
        <v>60-74</v>
      </c>
      <c r="R10209" s="2" t="str">
        <f>IF('Transaction Data'!$L10209&lt;=10,"Less Expensive","Expensive")</f>
        <v>Expensive</v>
      </c>
      <c r="S10209" s="4">
        <f>WEEKDAY('Transaction Data'!$A10209)</f>
        <v>5</v>
      </c>
      <c r="T10209" s="2" t="str">
        <f>IF(WEEKDAY('Transaction Data'!$A10209,2)&lt;6,"Weekday","Weekend")</f>
        <v>Weekday</v>
      </c>
    </row>
    <row r="10210" ht="15.75" customHeight="1">
      <c r="A10210" s="1">
        <v>45515.0</v>
      </c>
      <c r="B10210" s="2" t="s">
        <v>1151</v>
      </c>
      <c r="C10210" s="2" t="s">
        <v>65</v>
      </c>
      <c r="D10210" s="1">
        <v>31987.0</v>
      </c>
      <c r="E10210" s="2" t="s">
        <v>22</v>
      </c>
      <c r="F10210" s="2">
        <v>43.0</v>
      </c>
      <c r="G10210" s="2" t="s">
        <v>23</v>
      </c>
      <c r="H10210" s="2" t="s">
        <v>45</v>
      </c>
      <c r="I10210" s="2" t="s">
        <v>30</v>
      </c>
      <c r="J10210" s="2" t="str">
        <f t="array" ref="J10210">XLOOKUP('Transaction Data'!$G10210,Product_Code,Biscuit_Brand)</f>
        <v>Cinnamon Swirls</v>
      </c>
      <c r="K10210" s="2">
        <f t="array" ref="K10210">XLOOKUP('Transaction Data'!$G10210,Product_Code,Cost)</f>
        <v>10</v>
      </c>
      <c r="L10210" s="2">
        <f t="array" ref="L10210">XLOOKUP('Transaction Data'!$G10210,Product_Code,Unit_Price)</f>
        <v>14</v>
      </c>
      <c r="M10210" s="3">
        <f>'Transaction Data'!$F10210*'Transaction Data'!$K10210</f>
        <v>430</v>
      </c>
      <c r="N10210" s="3">
        <f>'Transaction Data'!$F10210*'Transaction Data'!$L10210</f>
        <v>602</v>
      </c>
      <c r="O10210" s="3">
        <f>'Transaction Data'!$N10210-'Transaction Data'!$M10210</f>
        <v>172</v>
      </c>
      <c r="P10210" s="2">
        <f>DATEDIF('Transaction Data'!$D10210,'Transaction Data'!$A10210,"y")</f>
        <v>37</v>
      </c>
      <c r="Q10210" s="2" t="str">
        <f>FLOOR('Transaction Data'!$P10210,15)&amp;"-"&amp;FLOOR('Transaction Data'!$P10210,15)+14</f>
        <v>30-44</v>
      </c>
      <c r="R10210" s="2" t="str">
        <f>IF('Transaction Data'!$L10210&lt;=10,"Less Expensive","Expensive")</f>
        <v>Expensive</v>
      </c>
      <c r="S10210" s="4">
        <f>WEEKDAY('Transaction Data'!$A10210)</f>
        <v>1</v>
      </c>
      <c r="T10210" s="2" t="str">
        <f>IF(WEEKDAY('Transaction Data'!$A10210,2)&lt;6,"Weekday","Weekend")</f>
        <v>Weekend</v>
      </c>
    </row>
    <row r="10211" ht="15.75" customHeight="1">
      <c r="A10211" s="1">
        <v>45526.0</v>
      </c>
      <c r="B10211" s="2" t="s">
        <v>6996</v>
      </c>
      <c r="C10211" s="2" t="s">
        <v>65</v>
      </c>
      <c r="D10211" s="1">
        <v>23093.0</v>
      </c>
      <c r="E10211" s="2" t="s">
        <v>37</v>
      </c>
      <c r="F10211" s="2">
        <v>37.0</v>
      </c>
      <c r="G10211" s="2" t="s">
        <v>33</v>
      </c>
      <c r="H10211" s="2" t="s">
        <v>34</v>
      </c>
      <c r="I10211" s="2" t="s">
        <v>30</v>
      </c>
      <c r="J10211" s="2" t="str">
        <f t="array" ref="J10211">XLOOKUP('Transaction Data'!$G10211,Product_Code,Biscuit_Brand)</f>
        <v>Caramel Biscuits</v>
      </c>
      <c r="K10211" s="2">
        <f t="array" ref="K10211">XLOOKUP('Transaction Data'!$G10211,Product_Code,Cost)</f>
        <v>18</v>
      </c>
      <c r="L10211" s="2">
        <f t="array" ref="L10211">XLOOKUP('Transaction Data'!$G10211,Product_Code,Unit_Price)</f>
        <v>22</v>
      </c>
      <c r="M10211" s="3">
        <f>'Transaction Data'!$F10211*'Transaction Data'!$K10211</f>
        <v>666</v>
      </c>
      <c r="N10211" s="3">
        <f>'Transaction Data'!$F10211*'Transaction Data'!$L10211</f>
        <v>814</v>
      </c>
      <c r="O10211" s="3">
        <f>'Transaction Data'!$N10211-'Transaction Data'!$M10211</f>
        <v>148</v>
      </c>
      <c r="P10211" s="2">
        <f>DATEDIF('Transaction Data'!$D10211,'Transaction Data'!$A10211,"y")</f>
        <v>61</v>
      </c>
      <c r="Q10211" s="2" t="str">
        <f>FLOOR('Transaction Data'!$P10211,15)&amp;"-"&amp;FLOOR('Transaction Data'!$P10211,15)+14</f>
        <v>60-74</v>
      </c>
      <c r="R10211" s="2" t="str">
        <f>IF('Transaction Data'!$L10211&lt;=10,"Less Expensive","Expensive")</f>
        <v>Expensive</v>
      </c>
      <c r="S10211" s="4">
        <f>WEEKDAY('Transaction Data'!$A10211)</f>
        <v>5</v>
      </c>
      <c r="T10211" s="2" t="str">
        <f>IF(WEEKDAY('Transaction Data'!$A10211,2)&lt;6,"Weekday","Weekend")</f>
        <v>Weekday</v>
      </c>
    </row>
    <row r="10212" ht="15.75" customHeight="1">
      <c r="A10212" s="1">
        <v>45532.0</v>
      </c>
      <c r="B10212" s="2" t="s">
        <v>7235</v>
      </c>
      <c r="C10212" s="2" t="s">
        <v>72</v>
      </c>
      <c r="D10212" s="1">
        <v>17140.0</v>
      </c>
      <c r="E10212" s="2" t="s">
        <v>22</v>
      </c>
      <c r="F10212" s="2">
        <v>222.0</v>
      </c>
      <c r="G10212" s="2" t="s">
        <v>28</v>
      </c>
      <c r="H10212" s="2" t="s">
        <v>34</v>
      </c>
      <c r="I10212" s="2" t="s">
        <v>35</v>
      </c>
      <c r="J10212" s="2" t="str">
        <f t="array" ref="J10212">XLOOKUP('Transaction Data'!$G10212,Product_Code,Biscuit_Brand)</f>
        <v>Shortbread</v>
      </c>
      <c r="K10212" s="2">
        <f t="array" ref="K10212">XLOOKUP('Transaction Data'!$G10212,Product_Code,Cost)</f>
        <v>10</v>
      </c>
      <c r="L10212" s="2">
        <f t="array" ref="L10212">XLOOKUP('Transaction Data'!$G10212,Product_Code,Unit_Price)</f>
        <v>45</v>
      </c>
      <c r="M10212" s="3">
        <f>'Transaction Data'!$F10212*'Transaction Data'!$K10212</f>
        <v>2220</v>
      </c>
      <c r="N10212" s="3">
        <f>'Transaction Data'!$F10212*'Transaction Data'!$L10212</f>
        <v>9990</v>
      </c>
      <c r="O10212" s="3">
        <f>'Transaction Data'!$N10212-'Transaction Data'!$M10212</f>
        <v>7770</v>
      </c>
      <c r="P10212" s="2">
        <f>DATEDIF('Transaction Data'!$D10212,'Transaction Data'!$A10212,"y")</f>
        <v>77</v>
      </c>
      <c r="Q10212" s="2" t="str">
        <f>FLOOR('Transaction Data'!$P10212,15)&amp;"-"&amp;FLOOR('Transaction Data'!$P10212,15)+14</f>
        <v>75-89</v>
      </c>
      <c r="R10212" s="2" t="str">
        <f>IF('Transaction Data'!$L10212&lt;=10,"Less Expensive","Expensive")</f>
        <v>Expensive</v>
      </c>
      <c r="S10212" s="4">
        <f>WEEKDAY('Transaction Data'!$A10212)</f>
        <v>4</v>
      </c>
      <c r="T10212" s="2" t="str">
        <f>IF(WEEKDAY('Transaction Data'!$A10212,2)&lt;6,"Weekday","Weekend")</f>
        <v>Weekday</v>
      </c>
    </row>
    <row r="10213" ht="15.75" customHeight="1">
      <c r="A10213" s="1">
        <v>45514.0</v>
      </c>
      <c r="B10213" s="2" t="s">
        <v>1676</v>
      </c>
      <c r="C10213" s="2" t="s">
        <v>65</v>
      </c>
      <c r="D10213" s="1">
        <v>34318.0</v>
      </c>
      <c r="E10213" s="2" t="s">
        <v>22</v>
      </c>
      <c r="F10213" s="2">
        <v>164.0</v>
      </c>
      <c r="G10213" s="2" t="s">
        <v>44</v>
      </c>
      <c r="H10213" s="2" t="s">
        <v>34</v>
      </c>
      <c r="I10213" s="2" t="s">
        <v>35</v>
      </c>
      <c r="J10213" s="2" t="str">
        <f t="array" ref="J10213">XLOOKUP('Transaction Data'!$G10213,Product_Code,Biscuit_Brand)</f>
        <v>Butter Crunch</v>
      </c>
      <c r="K10213" s="2">
        <f t="array" ref="K10213">XLOOKUP('Transaction Data'!$G10213,Product_Code,Cost)</f>
        <v>10</v>
      </c>
      <c r="L10213" s="2">
        <f t="array" ref="L10213">XLOOKUP('Transaction Data'!$G10213,Product_Code,Unit_Price)</f>
        <v>11</v>
      </c>
      <c r="M10213" s="3">
        <f>'Transaction Data'!$F10213*'Transaction Data'!$K10213</f>
        <v>1640</v>
      </c>
      <c r="N10213" s="3">
        <f>'Transaction Data'!$F10213*'Transaction Data'!$L10213</f>
        <v>1804</v>
      </c>
      <c r="O10213" s="3">
        <f>'Transaction Data'!$N10213-'Transaction Data'!$M10213</f>
        <v>164</v>
      </c>
      <c r="P10213" s="2">
        <f>DATEDIF('Transaction Data'!$D10213,'Transaction Data'!$A10213,"y")</f>
        <v>30</v>
      </c>
      <c r="Q10213" s="2" t="str">
        <f>FLOOR('Transaction Data'!$P10213,15)&amp;"-"&amp;FLOOR('Transaction Data'!$P10213,15)+14</f>
        <v>30-44</v>
      </c>
      <c r="R10213" s="2" t="str">
        <f>IF('Transaction Data'!$L10213&lt;=10,"Less Expensive","Expensive")</f>
        <v>Expensive</v>
      </c>
      <c r="S10213" s="4">
        <f>WEEKDAY('Transaction Data'!$A10213)</f>
        <v>7</v>
      </c>
      <c r="T10213" s="2" t="str">
        <f>IF(WEEKDAY('Transaction Data'!$A10213,2)&lt;6,"Weekday","Weekend")</f>
        <v>Weekend</v>
      </c>
    </row>
    <row r="10214" ht="15.75" customHeight="1">
      <c r="A10214" s="1">
        <v>45525.0</v>
      </c>
      <c r="B10214" s="2" t="s">
        <v>1239</v>
      </c>
      <c r="C10214" s="2" t="s">
        <v>54</v>
      </c>
      <c r="D10214" s="1">
        <v>30766.0</v>
      </c>
      <c r="E10214" s="2" t="s">
        <v>37</v>
      </c>
      <c r="F10214" s="2">
        <v>150.0</v>
      </c>
      <c r="G10214" s="2" t="s">
        <v>55</v>
      </c>
      <c r="H10214" s="2" t="s">
        <v>24</v>
      </c>
      <c r="I10214" s="2" t="s">
        <v>25</v>
      </c>
      <c r="J10214" s="2" t="str">
        <f t="array" ref="J10214">XLOOKUP('Transaction Data'!$G10214,Product_Code,Biscuit_Brand)</f>
        <v>Vanilla Wafers</v>
      </c>
      <c r="K10214" s="2">
        <f t="array" ref="K10214">XLOOKUP('Transaction Data'!$G10214,Product_Code,Cost)</f>
        <v>18</v>
      </c>
      <c r="L10214" s="2">
        <f t="array" ref="L10214">XLOOKUP('Transaction Data'!$G10214,Product_Code,Unit_Price)</f>
        <v>36</v>
      </c>
      <c r="M10214" s="3">
        <f>'Transaction Data'!$F10214*'Transaction Data'!$K10214</f>
        <v>2700</v>
      </c>
      <c r="N10214" s="3">
        <f>'Transaction Data'!$F10214*'Transaction Data'!$L10214</f>
        <v>5400</v>
      </c>
      <c r="O10214" s="3">
        <f>'Transaction Data'!$N10214-'Transaction Data'!$M10214</f>
        <v>2700</v>
      </c>
      <c r="P10214" s="2">
        <f>DATEDIF('Transaction Data'!$D10214,'Transaction Data'!$A10214,"y")</f>
        <v>40</v>
      </c>
      <c r="Q10214" s="2" t="str">
        <f>FLOOR('Transaction Data'!$P10214,15)&amp;"-"&amp;FLOOR('Transaction Data'!$P10214,15)+14</f>
        <v>30-44</v>
      </c>
      <c r="R10214" s="2" t="str">
        <f>IF('Transaction Data'!$L10214&lt;=10,"Less Expensive","Expensive")</f>
        <v>Expensive</v>
      </c>
      <c r="S10214" s="4">
        <f>WEEKDAY('Transaction Data'!$A10214)</f>
        <v>4</v>
      </c>
      <c r="T10214" s="2" t="str">
        <f>IF(WEEKDAY('Transaction Data'!$A10214,2)&lt;6,"Weekday","Weekend")</f>
        <v>Weekday</v>
      </c>
    </row>
    <row r="10215" ht="15.75" customHeight="1">
      <c r="A10215" s="1">
        <v>45519.0</v>
      </c>
      <c r="B10215" s="2" t="s">
        <v>1373</v>
      </c>
      <c r="C10215" s="2" t="s">
        <v>69</v>
      </c>
      <c r="D10215" s="1">
        <v>23473.0</v>
      </c>
      <c r="E10215" s="2" t="s">
        <v>37</v>
      </c>
      <c r="F10215" s="2">
        <v>500.0</v>
      </c>
      <c r="G10215" s="2" t="s">
        <v>38</v>
      </c>
      <c r="H10215" s="2" t="s">
        <v>24</v>
      </c>
      <c r="I10215" s="2" t="s">
        <v>25</v>
      </c>
      <c r="J10215" s="2" t="str">
        <f t="array" ref="J10215">XLOOKUP('Transaction Data'!$G10215,Product_Code,Biscuit_Brand)</f>
        <v>Ginger Snaps</v>
      </c>
      <c r="K10215" s="2">
        <f t="array" ref="K10215">XLOOKUP('Transaction Data'!$G10215,Product_Code,Cost)</f>
        <v>14</v>
      </c>
      <c r="L10215" s="2">
        <f t="array" ref="L10215">XLOOKUP('Transaction Data'!$G10215,Product_Code,Unit_Price)</f>
        <v>28</v>
      </c>
      <c r="M10215" s="3">
        <f>'Transaction Data'!$F10215*'Transaction Data'!$K10215</f>
        <v>7000</v>
      </c>
      <c r="N10215" s="3">
        <f>'Transaction Data'!$F10215*'Transaction Data'!$L10215</f>
        <v>14000</v>
      </c>
      <c r="O10215" s="3">
        <f>'Transaction Data'!$N10215-'Transaction Data'!$M10215</f>
        <v>7000</v>
      </c>
      <c r="P10215" s="2">
        <f>DATEDIF('Transaction Data'!$D10215,'Transaction Data'!$A10215,"y")</f>
        <v>60</v>
      </c>
      <c r="Q10215" s="2" t="str">
        <f>FLOOR('Transaction Data'!$P10215,15)&amp;"-"&amp;FLOOR('Transaction Data'!$P10215,15)+14</f>
        <v>60-74</v>
      </c>
      <c r="R10215" s="2" t="str">
        <f>IF('Transaction Data'!$L10215&lt;=10,"Less Expensive","Expensive")</f>
        <v>Expensive</v>
      </c>
      <c r="S10215" s="4">
        <f>WEEKDAY('Transaction Data'!$A10215)</f>
        <v>5</v>
      </c>
      <c r="T10215" s="2" t="str">
        <f>IF(WEEKDAY('Transaction Data'!$A10215,2)&lt;6,"Weekday","Weekend")</f>
        <v>Weekday</v>
      </c>
    </row>
    <row r="10216" ht="15.75" customHeight="1">
      <c r="A10216" s="1">
        <v>45534.0</v>
      </c>
      <c r="B10216" s="2" t="s">
        <v>4686</v>
      </c>
      <c r="C10216" s="2" t="s">
        <v>21</v>
      </c>
      <c r="D10216" s="1">
        <v>36136.0</v>
      </c>
      <c r="E10216" s="2" t="s">
        <v>27</v>
      </c>
      <c r="F10216" s="2">
        <v>24.0</v>
      </c>
      <c r="G10216" s="2" t="s">
        <v>33</v>
      </c>
      <c r="H10216" s="2" t="s">
        <v>29</v>
      </c>
      <c r="I10216" s="2" t="s">
        <v>30</v>
      </c>
      <c r="J10216" s="2" t="str">
        <f t="array" ref="J10216">XLOOKUP('Transaction Data'!$G10216,Product_Code,Biscuit_Brand)</f>
        <v>Caramel Biscuits</v>
      </c>
      <c r="K10216" s="2">
        <f t="array" ref="K10216">XLOOKUP('Transaction Data'!$G10216,Product_Code,Cost)</f>
        <v>18</v>
      </c>
      <c r="L10216" s="2">
        <f t="array" ref="L10216">XLOOKUP('Transaction Data'!$G10216,Product_Code,Unit_Price)</f>
        <v>22</v>
      </c>
      <c r="M10216" s="3">
        <f>'Transaction Data'!$F10216*'Transaction Data'!$K10216</f>
        <v>432</v>
      </c>
      <c r="N10216" s="3">
        <f>'Transaction Data'!$F10216*'Transaction Data'!$L10216</f>
        <v>528</v>
      </c>
      <c r="O10216" s="3">
        <f>'Transaction Data'!$N10216-'Transaction Data'!$M10216</f>
        <v>96</v>
      </c>
      <c r="P10216" s="2">
        <f>DATEDIF('Transaction Data'!$D10216,'Transaction Data'!$A10216,"y")</f>
        <v>25</v>
      </c>
      <c r="Q10216" s="2" t="str">
        <f>FLOOR('Transaction Data'!$P10216,15)&amp;"-"&amp;FLOOR('Transaction Data'!$P10216,15)+14</f>
        <v>15-29</v>
      </c>
      <c r="R10216" s="2" t="str">
        <f>IF('Transaction Data'!$L10216&lt;=10,"Less Expensive","Expensive")</f>
        <v>Expensive</v>
      </c>
      <c r="S10216" s="4">
        <f>WEEKDAY('Transaction Data'!$A10216)</f>
        <v>6</v>
      </c>
      <c r="T10216" s="2" t="str">
        <f>IF(WEEKDAY('Transaction Data'!$A10216,2)&lt;6,"Weekday","Weekend")</f>
        <v>Weekday</v>
      </c>
    </row>
    <row r="10217" ht="15.75" customHeight="1">
      <c r="A10217" s="1">
        <v>45530.0</v>
      </c>
      <c r="B10217" s="2" t="s">
        <v>3480</v>
      </c>
      <c r="C10217" s="2" t="s">
        <v>21</v>
      </c>
      <c r="D10217" s="1">
        <v>24047.0</v>
      </c>
      <c r="E10217" s="2" t="s">
        <v>63</v>
      </c>
      <c r="F10217" s="2">
        <v>336.0</v>
      </c>
      <c r="G10217" s="2" t="s">
        <v>61</v>
      </c>
      <c r="H10217" s="2" t="s">
        <v>52</v>
      </c>
      <c r="I10217" s="2" t="s">
        <v>25</v>
      </c>
      <c r="J10217" s="2" t="str">
        <f t="array" ref="J10217">XLOOKUP('Transaction Data'!$G10217,Product_Code,Biscuit_Brand)</f>
        <v>Choco Delight</v>
      </c>
      <c r="K10217" s="2">
        <f t="array" ref="K10217">XLOOKUP('Transaction Data'!$G10217,Product_Code,Cost)</f>
        <v>3</v>
      </c>
      <c r="L10217" s="2">
        <f t="array" ref="L10217">XLOOKUP('Transaction Data'!$G10217,Product_Code,Unit_Price)</f>
        <v>5</v>
      </c>
      <c r="M10217" s="3">
        <f>'Transaction Data'!$F10217*'Transaction Data'!$K10217</f>
        <v>1008</v>
      </c>
      <c r="N10217" s="3">
        <f>'Transaction Data'!$F10217*'Transaction Data'!$L10217</f>
        <v>1680</v>
      </c>
      <c r="O10217" s="3">
        <f>'Transaction Data'!$N10217-'Transaction Data'!$M10217</f>
        <v>672</v>
      </c>
      <c r="P10217" s="2">
        <f>DATEDIF('Transaction Data'!$D10217,'Transaction Data'!$A10217,"y")</f>
        <v>58</v>
      </c>
      <c r="Q10217" s="2" t="str">
        <f>FLOOR('Transaction Data'!$P10217,15)&amp;"-"&amp;FLOOR('Transaction Data'!$P10217,15)+14</f>
        <v>45-59</v>
      </c>
      <c r="R10217" s="2" t="str">
        <f>IF('Transaction Data'!$L10217&lt;=10,"Less Expensive","Expensive")</f>
        <v>Less Expensive</v>
      </c>
      <c r="S10217" s="4">
        <f>WEEKDAY('Transaction Data'!$A10217)</f>
        <v>2</v>
      </c>
      <c r="T10217" s="2" t="str">
        <f>IF(WEEKDAY('Transaction Data'!$A10217,2)&lt;6,"Weekday","Weekend")</f>
        <v>Weekday</v>
      </c>
    </row>
    <row r="10218" ht="15.75" customHeight="1">
      <c r="A10218" s="1">
        <v>45509.0</v>
      </c>
      <c r="B10218" s="2" t="s">
        <v>4033</v>
      </c>
      <c r="C10218" s="2" t="s">
        <v>54</v>
      </c>
      <c r="D10218" s="1">
        <v>17344.0</v>
      </c>
      <c r="E10218" s="2" t="s">
        <v>63</v>
      </c>
      <c r="F10218" s="2">
        <v>94.0</v>
      </c>
      <c r="G10218" s="2" t="s">
        <v>23</v>
      </c>
      <c r="H10218" s="2" t="s">
        <v>45</v>
      </c>
      <c r="I10218" s="2" t="s">
        <v>25</v>
      </c>
      <c r="J10218" s="2" t="str">
        <f t="array" ref="J10218">XLOOKUP('Transaction Data'!$G10218,Product_Code,Biscuit_Brand)</f>
        <v>Cinnamon Swirls</v>
      </c>
      <c r="K10218" s="2">
        <f t="array" ref="K10218">XLOOKUP('Transaction Data'!$G10218,Product_Code,Cost)</f>
        <v>10</v>
      </c>
      <c r="L10218" s="2">
        <f t="array" ref="L10218">XLOOKUP('Transaction Data'!$G10218,Product_Code,Unit_Price)</f>
        <v>14</v>
      </c>
      <c r="M10218" s="3">
        <f>'Transaction Data'!$F10218*'Transaction Data'!$K10218</f>
        <v>940</v>
      </c>
      <c r="N10218" s="3">
        <f>'Transaction Data'!$F10218*'Transaction Data'!$L10218</f>
        <v>1316</v>
      </c>
      <c r="O10218" s="3">
        <f>'Transaction Data'!$N10218-'Transaction Data'!$M10218</f>
        <v>376</v>
      </c>
      <c r="P10218" s="2">
        <f>DATEDIF('Transaction Data'!$D10218,'Transaction Data'!$A10218,"y")</f>
        <v>77</v>
      </c>
      <c r="Q10218" s="2" t="str">
        <f>FLOOR('Transaction Data'!$P10218,15)&amp;"-"&amp;FLOOR('Transaction Data'!$P10218,15)+14</f>
        <v>75-89</v>
      </c>
      <c r="R10218" s="2" t="str">
        <f>IF('Transaction Data'!$L10218&lt;=10,"Less Expensive","Expensive")</f>
        <v>Expensive</v>
      </c>
      <c r="S10218" s="4">
        <f>WEEKDAY('Transaction Data'!$A10218)</f>
        <v>2</v>
      </c>
      <c r="T10218" s="2" t="str">
        <f>IF(WEEKDAY('Transaction Data'!$A10218,2)&lt;6,"Weekday","Weekend")</f>
        <v>Weekday</v>
      </c>
    </row>
    <row r="10219" ht="15.75" customHeight="1">
      <c r="A10219" s="1">
        <v>45515.0</v>
      </c>
      <c r="B10219" s="2" t="s">
        <v>8878</v>
      </c>
      <c r="C10219" s="2" t="s">
        <v>32</v>
      </c>
      <c r="D10219" s="1">
        <v>31547.0</v>
      </c>
      <c r="E10219" s="2" t="s">
        <v>22</v>
      </c>
      <c r="F10219" s="2">
        <v>77.0</v>
      </c>
      <c r="G10219" s="2" t="s">
        <v>44</v>
      </c>
      <c r="H10219" s="2" t="s">
        <v>45</v>
      </c>
      <c r="I10219" s="2" t="s">
        <v>35</v>
      </c>
      <c r="J10219" s="2" t="str">
        <f t="array" ref="J10219">XLOOKUP('Transaction Data'!$G10219,Product_Code,Biscuit_Brand)</f>
        <v>Butter Crunch</v>
      </c>
      <c r="K10219" s="2">
        <f t="array" ref="K10219">XLOOKUP('Transaction Data'!$G10219,Product_Code,Cost)</f>
        <v>10</v>
      </c>
      <c r="L10219" s="2">
        <f t="array" ref="L10219">XLOOKUP('Transaction Data'!$G10219,Product_Code,Unit_Price)</f>
        <v>11</v>
      </c>
      <c r="M10219" s="3">
        <f>'Transaction Data'!$F10219*'Transaction Data'!$K10219</f>
        <v>770</v>
      </c>
      <c r="N10219" s="3">
        <f>'Transaction Data'!$F10219*'Transaction Data'!$L10219</f>
        <v>847</v>
      </c>
      <c r="O10219" s="3">
        <f>'Transaction Data'!$N10219-'Transaction Data'!$M10219</f>
        <v>77</v>
      </c>
      <c r="P10219" s="2">
        <f>DATEDIF('Transaction Data'!$D10219,'Transaction Data'!$A10219,"y")</f>
        <v>38</v>
      </c>
      <c r="Q10219" s="2" t="str">
        <f>FLOOR('Transaction Data'!$P10219,15)&amp;"-"&amp;FLOOR('Transaction Data'!$P10219,15)+14</f>
        <v>30-44</v>
      </c>
      <c r="R10219" s="2" t="str">
        <f>IF('Transaction Data'!$L10219&lt;=10,"Less Expensive","Expensive")</f>
        <v>Expensive</v>
      </c>
      <c r="S10219" s="4">
        <f>WEEKDAY('Transaction Data'!$A10219)</f>
        <v>1</v>
      </c>
      <c r="T10219" s="2" t="str">
        <f>IF(WEEKDAY('Transaction Data'!$A10219,2)&lt;6,"Weekday","Weekend")</f>
        <v>Weekend</v>
      </c>
    </row>
    <row r="10220" ht="15.75" customHeight="1">
      <c r="A10220" s="1">
        <v>45509.0</v>
      </c>
      <c r="B10220" s="2" t="s">
        <v>8759</v>
      </c>
      <c r="C10220" s="2" t="s">
        <v>32</v>
      </c>
      <c r="D10220" s="1">
        <v>23263.0</v>
      </c>
      <c r="E10220" s="2" t="s">
        <v>22</v>
      </c>
      <c r="F10220" s="2">
        <v>276.0</v>
      </c>
      <c r="G10220" s="2" t="s">
        <v>23</v>
      </c>
      <c r="H10220" s="2" t="s">
        <v>42</v>
      </c>
      <c r="I10220" s="2" t="s">
        <v>25</v>
      </c>
      <c r="J10220" s="2" t="str">
        <f t="array" ref="J10220">XLOOKUP('Transaction Data'!$G10220,Product_Code,Biscuit_Brand)</f>
        <v>Cinnamon Swirls</v>
      </c>
      <c r="K10220" s="2">
        <f t="array" ref="K10220">XLOOKUP('Transaction Data'!$G10220,Product_Code,Cost)</f>
        <v>10</v>
      </c>
      <c r="L10220" s="2">
        <f t="array" ref="L10220">XLOOKUP('Transaction Data'!$G10220,Product_Code,Unit_Price)</f>
        <v>14</v>
      </c>
      <c r="M10220" s="3">
        <f>'Transaction Data'!$F10220*'Transaction Data'!$K10220</f>
        <v>2760</v>
      </c>
      <c r="N10220" s="3">
        <f>'Transaction Data'!$F10220*'Transaction Data'!$L10220</f>
        <v>3864</v>
      </c>
      <c r="O10220" s="3">
        <f>'Transaction Data'!$N10220-'Transaction Data'!$M10220</f>
        <v>1104</v>
      </c>
      <c r="P10220" s="2">
        <f>DATEDIF('Transaction Data'!$D10220,'Transaction Data'!$A10220,"y")</f>
        <v>60</v>
      </c>
      <c r="Q10220" s="2" t="str">
        <f>FLOOR('Transaction Data'!$P10220,15)&amp;"-"&amp;FLOOR('Transaction Data'!$P10220,15)+14</f>
        <v>60-74</v>
      </c>
      <c r="R10220" s="2" t="str">
        <f>IF('Transaction Data'!$L10220&lt;=10,"Less Expensive","Expensive")</f>
        <v>Expensive</v>
      </c>
      <c r="S10220" s="4">
        <f>WEEKDAY('Transaction Data'!$A10220)</f>
        <v>2</v>
      </c>
      <c r="T10220" s="2" t="str">
        <f>IF(WEEKDAY('Transaction Data'!$A10220,2)&lt;6,"Weekday","Weekend")</f>
        <v>Weekday</v>
      </c>
    </row>
    <row r="10221" ht="15.75" customHeight="1">
      <c r="A10221" s="1">
        <v>45506.0</v>
      </c>
      <c r="B10221" s="2" t="s">
        <v>7245</v>
      </c>
      <c r="C10221" s="2" t="s">
        <v>47</v>
      </c>
      <c r="D10221" s="1">
        <v>27151.0</v>
      </c>
      <c r="E10221" s="2" t="s">
        <v>27</v>
      </c>
      <c r="F10221" s="2">
        <v>395.0</v>
      </c>
      <c r="G10221" s="2" t="s">
        <v>60</v>
      </c>
      <c r="H10221" s="2" t="s">
        <v>34</v>
      </c>
      <c r="I10221" s="2" t="s">
        <v>30</v>
      </c>
      <c r="J10221" s="2" t="str">
        <f t="array" ref="J10221">XLOOKUP('Transaction Data'!$G10221,Product_Code,Biscuit_Brand)</f>
        <v>Peanut Butter Bites</v>
      </c>
      <c r="K10221" s="2">
        <f t="array" ref="K10221">XLOOKUP('Transaction Data'!$G10221,Product_Code,Cost)</f>
        <v>5</v>
      </c>
      <c r="L10221" s="2">
        <f t="array" ref="L10221">XLOOKUP('Transaction Data'!$G10221,Product_Code,Unit_Price)</f>
        <v>7</v>
      </c>
      <c r="M10221" s="3">
        <f>'Transaction Data'!$F10221*'Transaction Data'!$K10221</f>
        <v>1975</v>
      </c>
      <c r="N10221" s="3">
        <f>'Transaction Data'!$F10221*'Transaction Data'!$L10221</f>
        <v>2765</v>
      </c>
      <c r="O10221" s="3">
        <f>'Transaction Data'!$N10221-'Transaction Data'!$M10221</f>
        <v>790</v>
      </c>
      <c r="P10221" s="2">
        <f>DATEDIF('Transaction Data'!$D10221,'Transaction Data'!$A10221,"y")</f>
        <v>50</v>
      </c>
      <c r="Q10221" s="2" t="str">
        <f>FLOOR('Transaction Data'!$P10221,15)&amp;"-"&amp;FLOOR('Transaction Data'!$P10221,15)+14</f>
        <v>45-59</v>
      </c>
      <c r="R10221" s="2" t="str">
        <f>IF('Transaction Data'!$L10221&lt;=10,"Less Expensive","Expensive")</f>
        <v>Less Expensive</v>
      </c>
      <c r="S10221" s="4">
        <f>WEEKDAY('Transaction Data'!$A10221)</f>
        <v>6</v>
      </c>
      <c r="T10221" s="2" t="str">
        <f>IF(WEEKDAY('Transaction Data'!$A10221,2)&lt;6,"Weekday","Weekend")</f>
        <v>Weekday</v>
      </c>
    </row>
    <row r="10222" ht="15.75" customHeight="1">
      <c r="A10222" s="1">
        <v>45520.0</v>
      </c>
      <c r="B10222" s="2" t="s">
        <v>2989</v>
      </c>
      <c r="C10222" s="2" t="s">
        <v>41</v>
      </c>
      <c r="D10222" s="1">
        <v>21874.0</v>
      </c>
      <c r="E10222" s="2" t="s">
        <v>27</v>
      </c>
      <c r="F10222" s="2">
        <v>177.0</v>
      </c>
      <c r="G10222" s="2" t="s">
        <v>33</v>
      </c>
      <c r="H10222" s="2" t="s">
        <v>29</v>
      </c>
      <c r="I10222" s="2" t="s">
        <v>25</v>
      </c>
      <c r="J10222" s="2" t="str">
        <f t="array" ref="J10222">XLOOKUP('Transaction Data'!$G10222,Product_Code,Biscuit_Brand)</f>
        <v>Caramel Biscuits</v>
      </c>
      <c r="K10222" s="2">
        <f t="array" ref="K10222">XLOOKUP('Transaction Data'!$G10222,Product_Code,Cost)</f>
        <v>18</v>
      </c>
      <c r="L10222" s="2">
        <f t="array" ref="L10222">XLOOKUP('Transaction Data'!$G10222,Product_Code,Unit_Price)</f>
        <v>22</v>
      </c>
      <c r="M10222" s="3">
        <f>'Transaction Data'!$F10222*'Transaction Data'!$K10222</f>
        <v>3186</v>
      </c>
      <c r="N10222" s="3">
        <f>'Transaction Data'!$F10222*'Transaction Data'!$L10222</f>
        <v>3894</v>
      </c>
      <c r="O10222" s="3">
        <f>'Transaction Data'!$N10222-'Transaction Data'!$M10222</f>
        <v>708</v>
      </c>
      <c r="P10222" s="2">
        <f>DATEDIF('Transaction Data'!$D10222,'Transaction Data'!$A10222,"y")</f>
        <v>64</v>
      </c>
      <c r="Q10222" s="2" t="str">
        <f>FLOOR('Transaction Data'!$P10222,15)&amp;"-"&amp;FLOOR('Transaction Data'!$P10222,15)+14</f>
        <v>60-74</v>
      </c>
      <c r="R10222" s="2" t="str">
        <f>IF('Transaction Data'!$L10222&lt;=10,"Less Expensive","Expensive")</f>
        <v>Expensive</v>
      </c>
      <c r="S10222" s="4">
        <f>WEEKDAY('Transaction Data'!$A10222)</f>
        <v>6</v>
      </c>
      <c r="T10222" s="2" t="str">
        <f>IF(WEEKDAY('Transaction Data'!$A10222,2)&lt;6,"Weekday","Weekend")</f>
        <v>Weekday</v>
      </c>
    </row>
    <row r="10223" ht="15.75" customHeight="1">
      <c r="A10223" s="1">
        <v>45521.0</v>
      </c>
      <c r="B10223" s="2" t="s">
        <v>170</v>
      </c>
      <c r="C10223" s="2" t="s">
        <v>41</v>
      </c>
      <c r="D10223" s="1">
        <v>26417.0</v>
      </c>
      <c r="E10223" s="2" t="s">
        <v>22</v>
      </c>
      <c r="F10223" s="2">
        <v>449.0</v>
      </c>
      <c r="G10223" s="2" t="s">
        <v>23</v>
      </c>
      <c r="H10223" s="2" t="s">
        <v>34</v>
      </c>
      <c r="I10223" s="2" t="s">
        <v>35</v>
      </c>
      <c r="J10223" s="2" t="str">
        <f t="array" ref="J10223">XLOOKUP('Transaction Data'!$G10223,Product_Code,Biscuit_Brand)</f>
        <v>Cinnamon Swirls</v>
      </c>
      <c r="K10223" s="2">
        <f t="array" ref="K10223">XLOOKUP('Transaction Data'!$G10223,Product_Code,Cost)</f>
        <v>10</v>
      </c>
      <c r="L10223" s="2">
        <f t="array" ref="L10223">XLOOKUP('Transaction Data'!$G10223,Product_Code,Unit_Price)</f>
        <v>14</v>
      </c>
      <c r="M10223" s="3">
        <f>'Transaction Data'!$F10223*'Transaction Data'!$K10223</f>
        <v>4490</v>
      </c>
      <c r="N10223" s="3">
        <f>'Transaction Data'!$F10223*'Transaction Data'!$L10223</f>
        <v>6286</v>
      </c>
      <c r="O10223" s="3">
        <f>'Transaction Data'!$N10223-'Transaction Data'!$M10223</f>
        <v>1796</v>
      </c>
      <c r="P10223" s="2">
        <f>DATEDIF('Transaction Data'!$D10223,'Transaction Data'!$A10223,"y")</f>
        <v>52</v>
      </c>
      <c r="Q10223" s="2" t="str">
        <f>FLOOR('Transaction Data'!$P10223,15)&amp;"-"&amp;FLOOR('Transaction Data'!$P10223,15)+14</f>
        <v>45-59</v>
      </c>
      <c r="R10223" s="2" t="str">
        <f>IF('Transaction Data'!$L10223&lt;=10,"Less Expensive","Expensive")</f>
        <v>Expensive</v>
      </c>
      <c r="S10223" s="4">
        <f>WEEKDAY('Transaction Data'!$A10223)</f>
        <v>7</v>
      </c>
      <c r="T10223" s="2" t="str">
        <f>IF(WEEKDAY('Transaction Data'!$A10223,2)&lt;6,"Weekday","Weekend")</f>
        <v>Weekend</v>
      </c>
    </row>
    <row r="10224" ht="15.75" customHeight="1">
      <c r="A10224" s="1">
        <v>45511.0</v>
      </c>
      <c r="B10224" s="2" t="s">
        <v>2997</v>
      </c>
      <c r="C10224" s="2" t="s">
        <v>65</v>
      </c>
      <c r="D10224" s="1">
        <v>38274.0</v>
      </c>
      <c r="E10224" s="2" t="s">
        <v>37</v>
      </c>
      <c r="F10224" s="2">
        <v>67.0</v>
      </c>
      <c r="G10224" s="2" t="s">
        <v>38</v>
      </c>
      <c r="H10224" s="2" t="s">
        <v>24</v>
      </c>
      <c r="I10224" s="2" t="s">
        <v>30</v>
      </c>
      <c r="J10224" s="2" t="str">
        <f t="array" ref="J10224">XLOOKUP('Transaction Data'!$G10224,Product_Code,Biscuit_Brand)</f>
        <v>Ginger Snaps</v>
      </c>
      <c r="K10224" s="2">
        <f t="array" ref="K10224">XLOOKUP('Transaction Data'!$G10224,Product_Code,Cost)</f>
        <v>14</v>
      </c>
      <c r="L10224" s="2">
        <f t="array" ref="L10224">XLOOKUP('Transaction Data'!$G10224,Product_Code,Unit_Price)</f>
        <v>28</v>
      </c>
      <c r="M10224" s="3">
        <f>'Transaction Data'!$F10224*'Transaction Data'!$K10224</f>
        <v>938</v>
      </c>
      <c r="N10224" s="3">
        <f>'Transaction Data'!$F10224*'Transaction Data'!$L10224</f>
        <v>1876</v>
      </c>
      <c r="O10224" s="3">
        <f>'Transaction Data'!$N10224-'Transaction Data'!$M10224</f>
        <v>938</v>
      </c>
      <c r="P10224" s="2">
        <f>DATEDIF('Transaction Data'!$D10224,'Transaction Data'!$A10224,"y")</f>
        <v>19</v>
      </c>
      <c r="Q10224" s="2" t="str">
        <f>FLOOR('Transaction Data'!$P10224,15)&amp;"-"&amp;FLOOR('Transaction Data'!$P10224,15)+14</f>
        <v>15-29</v>
      </c>
      <c r="R10224" s="2" t="str">
        <f>IF('Transaction Data'!$L10224&lt;=10,"Less Expensive","Expensive")</f>
        <v>Expensive</v>
      </c>
      <c r="S10224" s="4">
        <f>WEEKDAY('Transaction Data'!$A10224)</f>
        <v>4</v>
      </c>
      <c r="T10224" s="2" t="str">
        <f>IF(WEEKDAY('Transaction Data'!$A10224,2)&lt;6,"Weekday","Weekend")</f>
        <v>Weekday</v>
      </c>
    </row>
    <row r="10225" ht="15.75" customHeight="1">
      <c r="A10225" s="1">
        <v>45518.0</v>
      </c>
      <c r="B10225" s="2" t="s">
        <v>31</v>
      </c>
      <c r="C10225" s="2" t="s">
        <v>32</v>
      </c>
      <c r="D10225" s="1">
        <v>25801.0</v>
      </c>
      <c r="E10225" s="2" t="s">
        <v>63</v>
      </c>
      <c r="F10225" s="2">
        <v>486.0</v>
      </c>
      <c r="G10225" s="2" t="s">
        <v>60</v>
      </c>
      <c r="H10225" s="2" t="s">
        <v>24</v>
      </c>
      <c r="I10225" s="2" t="s">
        <v>30</v>
      </c>
      <c r="J10225" s="2" t="str">
        <f t="array" ref="J10225">XLOOKUP('Transaction Data'!$G10225,Product_Code,Biscuit_Brand)</f>
        <v>Peanut Butter Bites</v>
      </c>
      <c r="K10225" s="2">
        <f t="array" ref="K10225">XLOOKUP('Transaction Data'!$G10225,Product_Code,Cost)</f>
        <v>5</v>
      </c>
      <c r="L10225" s="2">
        <f t="array" ref="L10225">XLOOKUP('Transaction Data'!$G10225,Product_Code,Unit_Price)</f>
        <v>7</v>
      </c>
      <c r="M10225" s="3">
        <f>'Transaction Data'!$F10225*'Transaction Data'!$K10225</f>
        <v>2430</v>
      </c>
      <c r="N10225" s="3">
        <f>'Transaction Data'!$F10225*'Transaction Data'!$L10225</f>
        <v>3402</v>
      </c>
      <c r="O10225" s="3">
        <f>'Transaction Data'!$N10225-'Transaction Data'!$M10225</f>
        <v>972</v>
      </c>
      <c r="P10225" s="2">
        <f>DATEDIF('Transaction Data'!$D10225,'Transaction Data'!$A10225,"y")</f>
        <v>53</v>
      </c>
      <c r="Q10225" s="2" t="str">
        <f>FLOOR('Transaction Data'!$P10225,15)&amp;"-"&amp;FLOOR('Transaction Data'!$P10225,15)+14</f>
        <v>45-59</v>
      </c>
      <c r="R10225" s="2" t="str">
        <f>IF('Transaction Data'!$L10225&lt;=10,"Less Expensive","Expensive")</f>
        <v>Less Expensive</v>
      </c>
      <c r="S10225" s="4">
        <f>WEEKDAY('Transaction Data'!$A10225)</f>
        <v>4</v>
      </c>
      <c r="T10225" s="2" t="str">
        <f>IF(WEEKDAY('Transaction Data'!$A10225,2)&lt;6,"Weekday","Weekend")</f>
        <v>Weekday</v>
      </c>
    </row>
    <row r="10226" ht="15.75" customHeight="1">
      <c r="A10226" s="1">
        <v>45525.0</v>
      </c>
      <c r="B10226" s="2" t="s">
        <v>4042</v>
      </c>
      <c r="C10226" s="2" t="s">
        <v>41</v>
      </c>
      <c r="D10226" s="1">
        <v>37649.0</v>
      </c>
      <c r="E10226" s="2" t="s">
        <v>37</v>
      </c>
      <c r="F10226" s="2">
        <v>363.0</v>
      </c>
      <c r="G10226" s="2" t="s">
        <v>23</v>
      </c>
      <c r="H10226" s="2" t="s">
        <v>34</v>
      </c>
      <c r="I10226" s="2" t="s">
        <v>35</v>
      </c>
      <c r="J10226" s="2" t="str">
        <f t="array" ref="J10226">XLOOKUP('Transaction Data'!$G10226,Product_Code,Biscuit_Brand)</f>
        <v>Cinnamon Swirls</v>
      </c>
      <c r="K10226" s="2">
        <f t="array" ref="K10226">XLOOKUP('Transaction Data'!$G10226,Product_Code,Cost)</f>
        <v>10</v>
      </c>
      <c r="L10226" s="2">
        <f t="array" ref="L10226">XLOOKUP('Transaction Data'!$G10226,Product_Code,Unit_Price)</f>
        <v>14</v>
      </c>
      <c r="M10226" s="3">
        <f>'Transaction Data'!$F10226*'Transaction Data'!$K10226</f>
        <v>3630</v>
      </c>
      <c r="N10226" s="3">
        <f>'Transaction Data'!$F10226*'Transaction Data'!$L10226</f>
        <v>5082</v>
      </c>
      <c r="O10226" s="3">
        <f>'Transaction Data'!$N10226-'Transaction Data'!$M10226</f>
        <v>1452</v>
      </c>
      <c r="P10226" s="2">
        <f>DATEDIF('Transaction Data'!$D10226,'Transaction Data'!$A10226,"y")</f>
        <v>21</v>
      </c>
      <c r="Q10226" s="2" t="str">
        <f>FLOOR('Transaction Data'!$P10226,15)&amp;"-"&amp;FLOOR('Transaction Data'!$P10226,15)+14</f>
        <v>15-29</v>
      </c>
      <c r="R10226" s="2" t="str">
        <f>IF('Transaction Data'!$L10226&lt;=10,"Less Expensive","Expensive")</f>
        <v>Expensive</v>
      </c>
      <c r="S10226" s="4">
        <f>WEEKDAY('Transaction Data'!$A10226)</f>
        <v>4</v>
      </c>
      <c r="T10226" s="2" t="str">
        <f>IF(WEEKDAY('Transaction Data'!$A10226,2)&lt;6,"Weekday","Weekend")</f>
        <v>Weekday</v>
      </c>
    </row>
    <row r="10227" ht="15.75" customHeight="1">
      <c r="A10227" s="1">
        <v>45519.0</v>
      </c>
      <c r="B10227" s="2" t="s">
        <v>2228</v>
      </c>
      <c r="C10227" s="2" t="s">
        <v>72</v>
      </c>
      <c r="D10227" s="1">
        <v>16238.0</v>
      </c>
      <c r="E10227" s="2" t="s">
        <v>22</v>
      </c>
      <c r="F10227" s="2">
        <v>72.0</v>
      </c>
      <c r="G10227" s="2" t="s">
        <v>38</v>
      </c>
      <c r="H10227" s="2" t="s">
        <v>42</v>
      </c>
      <c r="I10227" s="2" t="s">
        <v>35</v>
      </c>
      <c r="J10227" s="2" t="str">
        <f t="array" ref="J10227">XLOOKUP('Transaction Data'!$G10227,Product_Code,Biscuit_Brand)</f>
        <v>Ginger Snaps</v>
      </c>
      <c r="K10227" s="2">
        <f t="array" ref="K10227">XLOOKUP('Transaction Data'!$G10227,Product_Code,Cost)</f>
        <v>14</v>
      </c>
      <c r="L10227" s="2">
        <f t="array" ref="L10227">XLOOKUP('Transaction Data'!$G10227,Product_Code,Unit_Price)</f>
        <v>28</v>
      </c>
      <c r="M10227" s="3">
        <f>'Transaction Data'!$F10227*'Transaction Data'!$K10227</f>
        <v>1008</v>
      </c>
      <c r="N10227" s="3">
        <f>'Transaction Data'!$F10227*'Transaction Data'!$L10227</f>
        <v>2016</v>
      </c>
      <c r="O10227" s="3">
        <f>'Transaction Data'!$N10227-'Transaction Data'!$M10227</f>
        <v>1008</v>
      </c>
      <c r="P10227" s="2">
        <f>DATEDIF('Transaction Data'!$D10227,'Transaction Data'!$A10227,"y")</f>
        <v>80</v>
      </c>
      <c r="Q10227" s="2" t="str">
        <f>FLOOR('Transaction Data'!$P10227,15)&amp;"-"&amp;FLOOR('Transaction Data'!$P10227,15)+14</f>
        <v>75-89</v>
      </c>
      <c r="R10227" s="2" t="str">
        <f>IF('Transaction Data'!$L10227&lt;=10,"Less Expensive","Expensive")</f>
        <v>Expensive</v>
      </c>
      <c r="S10227" s="4">
        <f>WEEKDAY('Transaction Data'!$A10227)</f>
        <v>5</v>
      </c>
      <c r="T10227" s="2" t="str">
        <f>IF(WEEKDAY('Transaction Data'!$A10227,2)&lt;6,"Weekday","Weekend")</f>
        <v>Weekday</v>
      </c>
    </row>
    <row r="10228" ht="15.75" customHeight="1">
      <c r="A10228" s="1">
        <v>45507.0</v>
      </c>
      <c r="B10228" s="2" t="s">
        <v>1597</v>
      </c>
      <c r="C10228" s="2" t="s">
        <v>69</v>
      </c>
      <c r="D10228" s="1">
        <v>33241.0</v>
      </c>
      <c r="E10228" s="2" t="s">
        <v>37</v>
      </c>
      <c r="F10228" s="2">
        <v>202.0</v>
      </c>
      <c r="G10228" s="2" t="s">
        <v>28</v>
      </c>
      <c r="H10228" s="2" t="s">
        <v>24</v>
      </c>
      <c r="I10228" s="2" t="s">
        <v>25</v>
      </c>
      <c r="J10228" s="2" t="str">
        <f t="array" ref="J10228">XLOOKUP('Transaction Data'!$G10228,Product_Code,Biscuit_Brand)</f>
        <v>Shortbread</v>
      </c>
      <c r="K10228" s="2">
        <f t="array" ref="K10228">XLOOKUP('Transaction Data'!$G10228,Product_Code,Cost)</f>
        <v>10</v>
      </c>
      <c r="L10228" s="2">
        <f t="array" ref="L10228">XLOOKUP('Transaction Data'!$G10228,Product_Code,Unit_Price)</f>
        <v>45</v>
      </c>
      <c r="M10228" s="3">
        <f>'Transaction Data'!$F10228*'Transaction Data'!$K10228</f>
        <v>2020</v>
      </c>
      <c r="N10228" s="3">
        <f>'Transaction Data'!$F10228*'Transaction Data'!$L10228</f>
        <v>9090</v>
      </c>
      <c r="O10228" s="3">
        <f>'Transaction Data'!$N10228-'Transaction Data'!$M10228</f>
        <v>7070</v>
      </c>
      <c r="P10228" s="2">
        <f>DATEDIF('Transaction Data'!$D10228,'Transaction Data'!$A10228,"y")</f>
        <v>33</v>
      </c>
      <c r="Q10228" s="2" t="str">
        <f>FLOOR('Transaction Data'!$P10228,15)&amp;"-"&amp;FLOOR('Transaction Data'!$P10228,15)+14</f>
        <v>30-44</v>
      </c>
      <c r="R10228" s="2" t="str">
        <f>IF('Transaction Data'!$L10228&lt;=10,"Less Expensive","Expensive")</f>
        <v>Expensive</v>
      </c>
      <c r="S10228" s="4">
        <f>WEEKDAY('Transaction Data'!$A10228)</f>
        <v>7</v>
      </c>
      <c r="T10228" s="2" t="str">
        <f>IF(WEEKDAY('Transaction Data'!$A10228,2)&lt;6,"Weekday","Weekend")</f>
        <v>Weekend</v>
      </c>
    </row>
    <row r="10229" ht="15.75" customHeight="1">
      <c r="A10229" s="1">
        <v>45532.0</v>
      </c>
      <c r="B10229" s="2" t="s">
        <v>2431</v>
      </c>
      <c r="C10229" s="2" t="s">
        <v>21</v>
      </c>
      <c r="D10229" s="1">
        <v>19880.0</v>
      </c>
      <c r="E10229" s="2" t="s">
        <v>27</v>
      </c>
      <c r="F10229" s="2">
        <v>252.0</v>
      </c>
      <c r="G10229" s="2" t="s">
        <v>55</v>
      </c>
      <c r="H10229" s="2" t="s">
        <v>24</v>
      </c>
      <c r="I10229" s="2" t="s">
        <v>25</v>
      </c>
      <c r="J10229" s="2" t="str">
        <f t="array" ref="J10229">XLOOKUP('Transaction Data'!$G10229,Product_Code,Biscuit_Brand)</f>
        <v>Vanilla Wafers</v>
      </c>
      <c r="K10229" s="2">
        <f t="array" ref="K10229">XLOOKUP('Transaction Data'!$G10229,Product_Code,Cost)</f>
        <v>18</v>
      </c>
      <c r="L10229" s="2">
        <f t="array" ref="L10229">XLOOKUP('Transaction Data'!$G10229,Product_Code,Unit_Price)</f>
        <v>36</v>
      </c>
      <c r="M10229" s="3">
        <f>'Transaction Data'!$F10229*'Transaction Data'!$K10229</f>
        <v>4536</v>
      </c>
      <c r="N10229" s="3">
        <f>'Transaction Data'!$F10229*'Transaction Data'!$L10229</f>
        <v>9072</v>
      </c>
      <c r="O10229" s="3">
        <f>'Transaction Data'!$N10229-'Transaction Data'!$M10229</f>
        <v>4536</v>
      </c>
      <c r="P10229" s="2">
        <f>DATEDIF('Transaction Data'!$D10229,'Transaction Data'!$A10229,"y")</f>
        <v>70</v>
      </c>
      <c r="Q10229" s="2" t="str">
        <f>FLOOR('Transaction Data'!$P10229,15)&amp;"-"&amp;FLOOR('Transaction Data'!$P10229,15)+14</f>
        <v>60-74</v>
      </c>
      <c r="R10229" s="2" t="str">
        <f>IF('Transaction Data'!$L10229&lt;=10,"Less Expensive","Expensive")</f>
        <v>Expensive</v>
      </c>
      <c r="S10229" s="4">
        <f>WEEKDAY('Transaction Data'!$A10229)</f>
        <v>4</v>
      </c>
      <c r="T10229" s="2" t="str">
        <f>IF(WEEKDAY('Transaction Data'!$A10229,2)&lt;6,"Weekday","Weekend")</f>
        <v>Weekday</v>
      </c>
    </row>
    <row r="10230" ht="15.75" customHeight="1">
      <c r="A10230" s="1">
        <v>45518.0</v>
      </c>
      <c r="B10230" s="2" t="s">
        <v>6963</v>
      </c>
      <c r="C10230" s="2" t="s">
        <v>51</v>
      </c>
      <c r="D10230" s="1">
        <v>26081.0</v>
      </c>
      <c r="E10230" s="2" t="s">
        <v>27</v>
      </c>
      <c r="F10230" s="2">
        <v>285.0</v>
      </c>
      <c r="G10230" s="2" t="s">
        <v>44</v>
      </c>
      <c r="H10230" s="2" t="s">
        <v>49</v>
      </c>
      <c r="I10230" s="2" t="s">
        <v>30</v>
      </c>
      <c r="J10230" s="2" t="str">
        <f t="array" ref="J10230">XLOOKUP('Transaction Data'!$G10230,Product_Code,Biscuit_Brand)</f>
        <v>Butter Crunch</v>
      </c>
      <c r="K10230" s="2">
        <f t="array" ref="K10230">XLOOKUP('Transaction Data'!$G10230,Product_Code,Cost)</f>
        <v>10</v>
      </c>
      <c r="L10230" s="2">
        <f t="array" ref="L10230">XLOOKUP('Transaction Data'!$G10230,Product_Code,Unit_Price)</f>
        <v>11</v>
      </c>
      <c r="M10230" s="3">
        <f>'Transaction Data'!$F10230*'Transaction Data'!$K10230</f>
        <v>2850</v>
      </c>
      <c r="N10230" s="3">
        <f>'Transaction Data'!$F10230*'Transaction Data'!$L10230</f>
        <v>3135</v>
      </c>
      <c r="O10230" s="3">
        <f>'Transaction Data'!$N10230-'Transaction Data'!$M10230</f>
        <v>285</v>
      </c>
      <c r="P10230" s="2">
        <f>DATEDIF('Transaction Data'!$D10230,'Transaction Data'!$A10230,"y")</f>
        <v>53</v>
      </c>
      <c r="Q10230" s="2" t="str">
        <f>FLOOR('Transaction Data'!$P10230,15)&amp;"-"&amp;FLOOR('Transaction Data'!$P10230,15)+14</f>
        <v>45-59</v>
      </c>
      <c r="R10230" s="2" t="str">
        <f>IF('Transaction Data'!$L10230&lt;=10,"Less Expensive","Expensive")</f>
        <v>Expensive</v>
      </c>
      <c r="S10230" s="4">
        <f>WEEKDAY('Transaction Data'!$A10230)</f>
        <v>4</v>
      </c>
      <c r="T10230" s="2" t="str">
        <f>IF(WEEKDAY('Transaction Data'!$A10230,2)&lt;6,"Weekday","Weekend")</f>
        <v>Weekday</v>
      </c>
    </row>
    <row r="10231" ht="15.75" customHeight="1">
      <c r="A10231" s="1">
        <v>45520.0</v>
      </c>
      <c r="B10231" s="2" t="s">
        <v>4300</v>
      </c>
      <c r="C10231" s="2" t="s">
        <v>78</v>
      </c>
      <c r="D10231" s="1">
        <v>28465.0</v>
      </c>
      <c r="E10231" s="2" t="s">
        <v>27</v>
      </c>
      <c r="F10231" s="2">
        <v>311.0</v>
      </c>
      <c r="G10231" s="2" t="s">
        <v>23</v>
      </c>
      <c r="H10231" s="2" t="s">
        <v>29</v>
      </c>
      <c r="I10231" s="2" t="s">
        <v>25</v>
      </c>
      <c r="J10231" s="2" t="str">
        <f t="array" ref="J10231">XLOOKUP('Transaction Data'!$G10231,Product_Code,Biscuit_Brand)</f>
        <v>Cinnamon Swirls</v>
      </c>
      <c r="K10231" s="2">
        <f t="array" ref="K10231">XLOOKUP('Transaction Data'!$G10231,Product_Code,Cost)</f>
        <v>10</v>
      </c>
      <c r="L10231" s="2">
        <f t="array" ref="L10231">XLOOKUP('Transaction Data'!$G10231,Product_Code,Unit_Price)</f>
        <v>14</v>
      </c>
      <c r="M10231" s="3">
        <f>'Transaction Data'!$F10231*'Transaction Data'!$K10231</f>
        <v>3110</v>
      </c>
      <c r="N10231" s="3">
        <f>'Transaction Data'!$F10231*'Transaction Data'!$L10231</f>
        <v>4354</v>
      </c>
      <c r="O10231" s="3">
        <f>'Transaction Data'!$N10231-'Transaction Data'!$M10231</f>
        <v>1244</v>
      </c>
      <c r="P10231" s="2">
        <f>DATEDIF('Transaction Data'!$D10231,'Transaction Data'!$A10231,"y")</f>
        <v>46</v>
      </c>
      <c r="Q10231" s="2" t="str">
        <f>FLOOR('Transaction Data'!$P10231,15)&amp;"-"&amp;FLOOR('Transaction Data'!$P10231,15)+14</f>
        <v>45-59</v>
      </c>
      <c r="R10231" s="2" t="str">
        <f>IF('Transaction Data'!$L10231&lt;=10,"Less Expensive","Expensive")</f>
        <v>Expensive</v>
      </c>
      <c r="S10231" s="4">
        <f>WEEKDAY('Transaction Data'!$A10231)</f>
        <v>6</v>
      </c>
      <c r="T10231" s="2" t="str">
        <f>IF(WEEKDAY('Transaction Data'!$A10231,2)&lt;6,"Weekday","Weekend")</f>
        <v>Weekday</v>
      </c>
    </row>
    <row r="10232" ht="15.75" customHeight="1">
      <c r="A10232" s="1">
        <v>45528.0</v>
      </c>
      <c r="B10232" s="2" t="s">
        <v>4812</v>
      </c>
      <c r="C10232" s="2" t="s">
        <v>78</v>
      </c>
      <c r="D10232" s="1">
        <v>21641.0</v>
      </c>
      <c r="E10232" s="2" t="s">
        <v>37</v>
      </c>
      <c r="F10232" s="2">
        <v>180.0</v>
      </c>
      <c r="G10232" s="2" t="s">
        <v>55</v>
      </c>
      <c r="H10232" s="2" t="s">
        <v>45</v>
      </c>
      <c r="I10232" s="2" t="s">
        <v>25</v>
      </c>
      <c r="J10232" s="2" t="str">
        <f t="array" ref="J10232">XLOOKUP('Transaction Data'!$G10232,Product_Code,Biscuit_Brand)</f>
        <v>Vanilla Wafers</v>
      </c>
      <c r="K10232" s="2">
        <f t="array" ref="K10232">XLOOKUP('Transaction Data'!$G10232,Product_Code,Cost)</f>
        <v>18</v>
      </c>
      <c r="L10232" s="2">
        <f t="array" ref="L10232">XLOOKUP('Transaction Data'!$G10232,Product_Code,Unit_Price)</f>
        <v>36</v>
      </c>
      <c r="M10232" s="3">
        <f>'Transaction Data'!$F10232*'Transaction Data'!$K10232</f>
        <v>3240</v>
      </c>
      <c r="N10232" s="3">
        <f>'Transaction Data'!$F10232*'Transaction Data'!$L10232</f>
        <v>6480</v>
      </c>
      <c r="O10232" s="3">
        <f>'Transaction Data'!$N10232-'Transaction Data'!$M10232</f>
        <v>3240</v>
      </c>
      <c r="P10232" s="2">
        <f>DATEDIF('Transaction Data'!$D10232,'Transaction Data'!$A10232,"y")</f>
        <v>65</v>
      </c>
      <c r="Q10232" s="2" t="str">
        <f>FLOOR('Transaction Data'!$P10232,15)&amp;"-"&amp;FLOOR('Transaction Data'!$P10232,15)+14</f>
        <v>60-74</v>
      </c>
      <c r="R10232" s="2" t="str">
        <f>IF('Transaction Data'!$L10232&lt;=10,"Less Expensive","Expensive")</f>
        <v>Expensive</v>
      </c>
      <c r="S10232" s="4">
        <f>WEEKDAY('Transaction Data'!$A10232)</f>
        <v>7</v>
      </c>
      <c r="T10232" s="2" t="str">
        <f>IF(WEEKDAY('Transaction Data'!$A10232,2)&lt;6,"Weekday","Weekend")</f>
        <v>Weekend</v>
      </c>
    </row>
    <row r="10233" ht="15.75" customHeight="1">
      <c r="A10233" s="1">
        <v>45514.0</v>
      </c>
      <c r="B10233" s="2" t="s">
        <v>2234</v>
      </c>
      <c r="C10233" s="2" t="s">
        <v>21</v>
      </c>
      <c r="D10233" s="1">
        <v>35833.0</v>
      </c>
      <c r="E10233" s="2" t="s">
        <v>37</v>
      </c>
      <c r="F10233" s="2">
        <v>470.0</v>
      </c>
      <c r="G10233" s="2" t="s">
        <v>60</v>
      </c>
      <c r="H10233" s="2" t="s">
        <v>24</v>
      </c>
      <c r="I10233" s="2" t="s">
        <v>35</v>
      </c>
      <c r="J10233" s="2" t="str">
        <f t="array" ref="J10233">XLOOKUP('Transaction Data'!$G10233,Product_Code,Biscuit_Brand)</f>
        <v>Peanut Butter Bites</v>
      </c>
      <c r="K10233" s="2">
        <f t="array" ref="K10233">XLOOKUP('Transaction Data'!$G10233,Product_Code,Cost)</f>
        <v>5</v>
      </c>
      <c r="L10233" s="2">
        <f t="array" ref="L10233">XLOOKUP('Transaction Data'!$G10233,Product_Code,Unit_Price)</f>
        <v>7</v>
      </c>
      <c r="M10233" s="3">
        <f>'Transaction Data'!$F10233*'Transaction Data'!$K10233</f>
        <v>2350</v>
      </c>
      <c r="N10233" s="3">
        <f>'Transaction Data'!$F10233*'Transaction Data'!$L10233</f>
        <v>3290</v>
      </c>
      <c r="O10233" s="3">
        <f>'Transaction Data'!$N10233-'Transaction Data'!$M10233</f>
        <v>940</v>
      </c>
      <c r="P10233" s="2">
        <f>DATEDIF('Transaction Data'!$D10233,'Transaction Data'!$A10233,"y")</f>
        <v>26</v>
      </c>
      <c r="Q10233" s="2" t="str">
        <f>FLOOR('Transaction Data'!$P10233,15)&amp;"-"&amp;FLOOR('Transaction Data'!$P10233,15)+14</f>
        <v>15-29</v>
      </c>
      <c r="R10233" s="2" t="str">
        <f>IF('Transaction Data'!$L10233&lt;=10,"Less Expensive","Expensive")</f>
        <v>Less Expensive</v>
      </c>
      <c r="S10233" s="4">
        <f>WEEKDAY('Transaction Data'!$A10233)</f>
        <v>7</v>
      </c>
      <c r="T10233" s="2" t="str">
        <f>IF(WEEKDAY('Transaction Data'!$A10233,2)&lt;6,"Weekday","Weekend")</f>
        <v>Weekend</v>
      </c>
    </row>
    <row r="10234" ht="15.75" customHeight="1">
      <c r="A10234" s="1">
        <v>45534.0</v>
      </c>
      <c r="B10234" s="2" t="s">
        <v>6785</v>
      </c>
      <c r="C10234" s="2" t="s">
        <v>21</v>
      </c>
      <c r="D10234" s="1">
        <v>31016.0</v>
      </c>
      <c r="E10234" s="2" t="s">
        <v>63</v>
      </c>
      <c r="F10234" s="2">
        <v>246.0</v>
      </c>
      <c r="G10234" s="2" t="s">
        <v>61</v>
      </c>
      <c r="H10234" s="2" t="s">
        <v>52</v>
      </c>
      <c r="I10234" s="2" t="s">
        <v>25</v>
      </c>
      <c r="J10234" s="2" t="str">
        <f t="array" ref="J10234">XLOOKUP('Transaction Data'!$G10234,Product_Code,Biscuit_Brand)</f>
        <v>Choco Delight</v>
      </c>
      <c r="K10234" s="2">
        <f t="array" ref="K10234">XLOOKUP('Transaction Data'!$G10234,Product_Code,Cost)</f>
        <v>3</v>
      </c>
      <c r="L10234" s="2">
        <f t="array" ref="L10234">XLOOKUP('Transaction Data'!$G10234,Product_Code,Unit_Price)</f>
        <v>5</v>
      </c>
      <c r="M10234" s="3">
        <f>'Transaction Data'!$F10234*'Transaction Data'!$K10234</f>
        <v>738</v>
      </c>
      <c r="N10234" s="3">
        <f>'Transaction Data'!$F10234*'Transaction Data'!$L10234</f>
        <v>1230</v>
      </c>
      <c r="O10234" s="3">
        <f>'Transaction Data'!$N10234-'Transaction Data'!$M10234</f>
        <v>492</v>
      </c>
      <c r="P10234" s="2">
        <f>DATEDIF('Transaction Data'!$D10234,'Transaction Data'!$A10234,"y")</f>
        <v>39</v>
      </c>
      <c r="Q10234" s="2" t="str">
        <f>FLOOR('Transaction Data'!$P10234,15)&amp;"-"&amp;FLOOR('Transaction Data'!$P10234,15)+14</f>
        <v>30-44</v>
      </c>
      <c r="R10234" s="2" t="str">
        <f>IF('Transaction Data'!$L10234&lt;=10,"Less Expensive","Expensive")</f>
        <v>Less Expensive</v>
      </c>
      <c r="S10234" s="4">
        <f>WEEKDAY('Transaction Data'!$A10234)</f>
        <v>6</v>
      </c>
      <c r="T10234" s="2" t="str">
        <f>IF(WEEKDAY('Transaction Data'!$A10234,2)&lt;6,"Weekday","Weekend")</f>
        <v>Weekday</v>
      </c>
    </row>
    <row r="10235" ht="15.75" customHeight="1">
      <c r="A10235" s="1">
        <v>45516.0</v>
      </c>
      <c r="B10235" s="2" t="s">
        <v>36</v>
      </c>
      <c r="C10235" s="2" t="s">
        <v>21</v>
      </c>
      <c r="D10235" s="1">
        <v>30906.0</v>
      </c>
      <c r="E10235" s="2" t="s">
        <v>63</v>
      </c>
      <c r="F10235" s="2">
        <v>489.0</v>
      </c>
      <c r="G10235" s="2" t="s">
        <v>61</v>
      </c>
      <c r="H10235" s="2" t="s">
        <v>24</v>
      </c>
      <c r="I10235" s="2" t="s">
        <v>35</v>
      </c>
      <c r="J10235" s="2" t="str">
        <f t="array" ref="J10235">XLOOKUP('Transaction Data'!$G10235,Product_Code,Biscuit_Brand)</f>
        <v>Choco Delight</v>
      </c>
      <c r="K10235" s="2">
        <f t="array" ref="K10235">XLOOKUP('Transaction Data'!$G10235,Product_Code,Cost)</f>
        <v>3</v>
      </c>
      <c r="L10235" s="2">
        <f t="array" ref="L10235">XLOOKUP('Transaction Data'!$G10235,Product_Code,Unit_Price)</f>
        <v>5</v>
      </c>
      <c r="M10235" s="3">
        <f>'Transaction Data'!$F10235*'Transaction Data'!$K10235</f>
        <v>1467</v>
      </c>
      <c r="N10235" s="3">
        <f>'Transaction Data'!$F10235*'Transaction Data'!$L10235</f>
        <v>2445</v>
      </c>
      <c r="O10235" s="3">
        <f>'Transaction Data'!$N10235-'Transaction Data'!$M10235</f>
        <v>978</v>
      </c>
      <c r="P10235" s="2">
        <f>DATEDIF('Transaction Data'!$D10235,'Transaction Data'!$A10235,"y")</f>
        <v>40</v>
      </c>
      <c r="Q10235" s="2" t="str">
        <f>FLOOR('Transaction Data'!$P10235,15)&amp;"-"&amp;FLOOR('Transaction Data'!$P10235,15)+14</f>
        <v>30-44</v>
      </c>
      <c r="R10235" s="2" t="str">
        <f>IF('Transaction Data'!$L10235&lt;=10,"Less Expensive","Expensive")</f>
        <v>Less Expensive</v>
      </c>
      <c r="S10235" s="4">
        <f>WEEKDAY('Transaction Data'!$A10235)</f>
        <v>2</v>
      </c>
      <c r="T10235" s="2" t="str">
        <f>IF(WEEKDAY('Transaction Data'!$A10235,2)&lt;6,"Weekday","Weekend")</f>
        <v>Weekday</v>
      </c>
    </row>
    <row r="10236" ht="15.75" customHeight="1">
      <c r="A10236" s="1">
        <v>45513.0</v>
      </c>
      <c r="B10236" s="2" t="s">
        <v>4860</v>
      </c>
      <c r="C10236" s="2" t="s">
        <v>47</v>
      </c>
      <c r="D10236" s="1">
        <v>28697.0</v>
      </c>
      <c r="E10236" s="2" t="s">
        <v>22</v>
      </c>
      <c r="F10236" s="2">
        <v>489.0</v>
      </c>
      <c r="G10236" s="2" t="s">
        <v>23</v>
      </c>
      <c r="H10236" s="2" t="s">
        <v>24</v>
      </c>
      <c r="I10236" s="2" t="s">
        <v>30</v>
      </c>
      <c r="J10236" s="2" t="str">
        <f t="array" ref="J10236">XLOOKUP('Transaction Data'!$G10236,Product_Code,Biscuit_Brand)</f>
        <v>Cinnamon Swirls</v>
      </c>
      <c r="K10236" s="2">
        <f t="array" ref="K10236">XLOOKUP('Transaction Data'!$G10236,Product_Code,Cost)</f>
        <v>10</v>
      </c>
      <c r="L10236" s="2">
        <f t="array" ref="L10236">XLOOKUP('Transaction Data'!$G10236,Product_Code,Unit_Price)</f>
        <v>14</v>
      </c>
      <c r="M10236" s="3">
        <f>'Transaction Data'!$F10236*'Transaction Data'!$K10236</f>
        <v>4890</v>
      </c>
      <c r="N10236" s="3">
        <f>'Transaction Data'!$F10236*'Transaction Data'!$L10236</f>
        <v>6846</v>
      </c>
      <c r="O10236" s="3">
        <f>'Transaction Data'!$N10236-'Transaction Data'!$M10236</f>
        <v>1956</v>
      </c>
      <c r="P10236" s="2">
        <f>DATEDIF('Transaction Data'!$D10236,'Transaction Data'!$A10236,"y")</f>
        <v>46</v>
      </c>
      <c r="Q10236" s="2" t="str">
        <f>FLOOR('Transaction Data'!$P10236,15)&amp;"-"&amp;FLOOR('Transaction Data'!$P10236,15)+14</f>
        <v>45-59</v>
      </c>
      <c r="R10236" s="2" t="str">
        <f>IF('Transaction Data'!$L10236&lt;=10,"Less Expensive","Expensive")</f>
        <v>Expensive</v>
      </c>
      <c r="S10236" s="4">
        <f>WEEKDAY('Transaction Data'!$A10236)</f>
        <v>6</v>
      </c>
      <c r="T10236" s="2" t="str">
        <f>IF(WEEKDAY('Transaction Data'!$A10236,2)&lt;6,"Weekday","Weekend")</f>
        <v>Weekday</v>
      </c>
    </row>
    <row r="10237" ht="15.75" customHeight="1">
      <c r="A10237" s="1">
        <v>45510.0</v>
      </c>
      <c r="B10237" s="2" t="s">
        <v>1492</v>
      </c>
      <c r="C10237" s="2" t="s">
        <v>54</v>
      </c>
      <c r="D10237" s="1">
        <v>33963.0</v>
      </c>
      <c r="E10237" s="2" t="s">
        <v>63</v>
      </c>
      <c r="F10237" s="2">
        <v>342.0</v>
      </c>
      <c r="G10237" s="2" t="s">
        <v>60</v>
      </c>
      <c r="H10237" s="2" t="s">
        <v>34</v>
      </c>
      <c r="I10237" s="2" t="s">
        <v>30</v>
      </c>
      <c r="J10237" s="2" t="str">
        <f t="array" ref="J10237">XLOOKUP('Transaction Data'!$G10237,Product_Code,Biscuit_Brand)</f>
        <v>Peanut Butter Bites</v>
      </c>
      <c r="K10237" s="2">
        <f t="array" ref="K10237">XLOOKUP('Transaction Data'!$G10237,Product_Code,Cost)</f>
        <v>5</v>
      </c>
      <c r="L10237" s="2">
        <f t="array" ref="L10237">XLOOKUP('Transaction Data'!$G10237,Product_Code,Unit_Price)</f>
        <v>7</v>
      </c>
      <c r="M10237" s="3">
        <f>'Transaction Data'!$F10237*'Transaction Data'!$K10237</f>
        <v>1710</v>
      </c>
      <c r="N10237" s="3">
        <f>'Transaction Data'!$F10237*'Transaction Data'!$L10237</f>
        <v>2394</v>
      </c>
      <c r="O10237" s="3">
        <f>'Transaction Data'!$N10237-'Transaction Data'!$M10237</f>
        <v>684</v>
      </c>
      <c r="P10237" s="2">
        <f>DATEDIF('Transaction Data'!$D10237,'Transaction Data'!$A10237,"y")</f>
        <v>31</v>
      </c>
      <c r="Q10237" s="2" t="str">
        <f>FLOOR('Transaction Data'!$P10237,15)&amp;"-"&amp;FLOOR('Transaction Data'!$P10237,15)+14</f>
        <v>30-44</v>
      </c>
      <c r="R10237" s="2" t="str">
        <f>IF('Transaction Data'!$L10237&lt;=10,"Less Expensive","Expensive")</f>
        <v>Less Expensive</v>
      </c>
      <c r="S10237" s="4">
        <f>WEEKDAY('Transaction Data'!$A10237)</f>
        <v>3</v>
      </c>
      <c r="T10237" s="2" t="str">
        <f>IF(WEEKDAY('Transaction Data'!$A10237,2)&lt;6,"Weekday","Weekend")</f>
        <v>Weekday</v>
      </c>
    </row>
    <row r="10238" ht="15.75" customHeight="1">
      <c r="A10238" s="1">
        <v>45524.0</v>
      </c>
      <c r="B10238" s="2" t="s">
        <v>8443</v>
      </c>
      <c r="C10238" s="2" t="s">
        <v>65</v>
      </c>
      <c r="D10238" s="1">
        <v>30616.0</v>
      </c>
      <c r="E10238" s="2" t="s">
        <v>27</v>
      </c>
      <c r="F10238" s="2">
        <v>438.0</v>
      </c>
      <c r="G10238" s="2" t="s">
        <v>23</v>
      </c>
      <c r="H10238" s="2" t="s">
        <v>24</v>
      </c>
      <c r="I10238" s="2" t="s">
        <v>35</v>
      </c>
      <c r="J10238" s="2" t="str">
        <f t="array" ref="J10238">XLOOKUP('Transaction Data'!$G10238,Product_Code,Biscuit_Brand)</f>
        <v>Cinnamon Swirls</v>
      </c>
      <c r="K10238" s="2">
        <f t="array" ref="K10238">XLOOKUP('Transaction Data'!$G10238,Product_Code,Cost)</f>
        <v>10</v>
      </c>
      <c r="L10238" s="2">
        <f t="array" ref="L10238">XLOOKUP('Transaction Data'!$G10238,Product_Code,Unit_Price)</f>
        <v>14</v>
      </c>
      <c r="M10238" s="3">
        <f>'Transaction Data'!$F10238*'Transaction Data'!$K10238</f>
        <v>4380</v>
      </c>
      <c r="N10238" s="3">
        <f>'Transaction Data'!$F10238*'Transaction Data'!$L10238</f>
        <v>6132</v>
      </c>
      <c r="O10238" s="3">
        <f>'Transaction Data'!$N10238-'Transaction Data'!$M10238</f>
        <v>1752</v>
      </c>
      <c r="P10238" s="2">
        <f>DATEDIF('Transaction Data'!$D10238,'Transaction Data'!$A10238,"y")</f>
        <v>40</v>
      </c>
      <c r="Q10238" s="2" t="str">
        <f>FLOOR('Transaction Data'!$P10238,15)&amp;"-"&amp;FLOOR('Transaction Data'!$P10238,15)+14</f>
        <v>30-44</v>
      </c>
      <c r="R10238" s="2" t="str">
        <f>IF('Transaction Data'!$L10238&lt;=10,"Less Expensive","Expensive")</f>
        <v>Expensive</v>
      </c>
      <c r="S10238" s="4">
        <f>WEEKDAY('Transaction Data'!$A10238)</f>
        <v>3</v>
      </c>
      <c r="T10238" s="2" t="str">
        <f>IF(WEEKDAY('Transaction Data'!$A10238,2)&lt;6,"Weekday","Weekend")</f>
        <v>Weekday</v>
      </c>
    </row>
    <row r="10239" ht="15.75" customHeight="1">
      <c r="A10239" s="1">
        <v>45535.0</v>
      </c>
      <c r="B10239" s="2" t="s">
        <v>6663</v>
      </c>
      <c r="C10239" s="2" t="s">
        <v>54</v>
      </c>
      <c r="D10239" s="1">
        <v>21324.0</v>
      </c>
      <c r="E10239" s="2" t="s">
        <v>27</v>
      </c>
      <c r="F10239" s="2">
        <v>146.0</v>
      </c>
      <c r="G10239" s="2" t="s">
        <v>23</v>
      </c>
      <c r="H10239" s="2" t="s">
        <v>52</v>
      </c>
      <c r="I10239" s="2" t="s">
        <v>35</v>
      </c>
      <c r="J10239" s="2" t="str">
        <f t="array" ref="J10239">XLOOKUP('Transaction Data'!$G10239,Product_Code,Biscuit_Brand)</f>
        <v>Cinnamon Swirls</v>
      </c>
      <c r="K10239" s="2">
        <f t="array" ref="K10239">XLOOKUP('Transaction Data'!$G10239,Product_Code,Cost)</f>
        <v>10</v>
      </c>
      <c r="L10239" s="2">
        <f t="array" ref="L10239">XLOOKUP('Transaction Data'!$G10239,Product_Code,Unit_Price)</f>
        <v>14</v>
      </c>
      <c r="M10239" s="3">
        <f>'Transaction Data'!$F10239*'Transaction Data'!$K10239</f>
        <v>1460</v>
      </c>
      <c r="N10239" s="3">
        <f>'Transaction Data'!$F10239*'Transaction Data'!$L10239</f>
        <v>2044</v>
      </c>
      <c r="O10239" s="3">
        <f>'Transaction Data'!$N10239-'Transaction Data'!$M10239</f>
        <v>584</v>
      </c>
      <c r="P10239" s="2">
        <f>DATEDIF('Transaction Data'!$D10239,'Transaction Data'!$A10239,"y")</f>
        <v>66</v>
      </c>
      <c r="Q10239" s="2" t="str">
        <f>FLOOR('Transaction Data'!$P10239,15)&amp;"-"&amp;FLOOR('Transaction Data'!$P10239,15)+14</f>
        <v>60-74</v>
      </c>
      <c r="R10239" s="2" t="str">
        <f>IF('Transaction Data'!$L10239&lt;=10,"Less Expensive","Expensive")</f>
        <v>Expensive</v>
      </c>
      <c r="S10239" s="4">
        <f>WEEKDAY('Transaction Data'!$A10239)</f>
        <v>7</v>
      </c>
      <c r="T10239" s="2" t="str">
        <f>IF(WEEKDAY('Transaction Data'!$A10239,2)&lt;6,"Weekday","Weekend")</f>
        <v>Weekend</v>
      </c>
    </row>
    <row r="10240" ht="15.75" customHeight="1">
      <c r="A10240" s="1">
        <v>45511.0</v>
      </c>
      <c r="B10240" s="2" t="s">
        <v>4768</v>
      </c>
      <c r="C10240" s="2" t="s">
        <v>65</v>
      </c>
      <c r="D10240" s="1">
        <v>28648.0</v>
      </c>
      <c r="E10240" s="2" t="s">
        <v>22</v>
      </c>
      <c r="F10240" s="2">
        <v>478.0</v>
      </c>
      <c r="G10240" s="2" t="s">
        <v>44</v>
      </c>
      <c r="H10240" s="2" t="s">
        <v>34</v>
      </c>
      <c r="I10240" s="2" t="s">
        <v>25</v>
      </c>
      <c r="J10240" s="2" t="str">
        <f t="array" ref="J10240">XLOOKUP('Transaction Data'!$G10240,Product_Code,Biscuit_Brand)</f>
        <v>Butter Crunch</v>
      </c>
      <c r="K10240" s="2">
        <f t="array" ref="K10240">XLOOKUP('Transaction Data'!$G10240,Product_Code,Cost)</f>
        <v>10</v>
      </c>
      <c r="L10240" s="2">
        <f t="array" ref="L10240">XLOOKUP('Transaction Data'!$G10240,Product_Code,Unit_Price)</f>
        <v>11</v>
      </c>
      <c r="M10240" s="3">
        <f>'Transaction Data'!$F10240*'Transaction Data'!$K10240</f>
        <v>4780</v>
      </c>
      <c r="N10240" s="3">
        <f>'Transaction Data'!$F10240*'Transaction Data'!$L10240</f>
        <v>5258</v>
      </c>
      <c r="O10240" s="3">
        <f>'Transaction Data'!$N10240-'Transaction Data'!$M10240</f>
        <v>478</v>
      </c>
      <c r="P10240" s="2">
        <f>DATEDIF('Transaction Data'!$D10240,'Transaction Data'!$A10240,"y")</f>
        <v>46</v>
      </c>
      <c r="Q10240" s="2" t="str">
        <f>FLOOR('Transaction Data'!$P10240,15)&amp;"-"&amp;FLOOR('Transaction Data'!$P10240,15)+14</f>
        <v>45-59</v>
      </c>
      <c r="R10240" s="2" t="str">
        <f>IF('Transaction Data'!$L10240&lt;=10,"Less Expensive","Expensive")</f>
        <v>Expensive</v>
      </c>
      <c r="S10240" s="4">
        <f>WEEKDAY('Transaction Data'!$A10240)</f>
        <v>4</v>
      </c>
      <c r="T10240" s="2" t="str">
        <f>IF(WEEKDAY('Transaction Data'!$A10240,2)&lt;6,"Weekday","Weekend")</f>
        <v>Weekday</v>
      </c>
    </row>
    <row r="10241" ht="15.75" customHeight="1">
      <c r="A10241" s="1">
        <v>45520.0</v>
      </c>
      <c r="B10241" s="2" t="s">
        <v>8024</v>
      </c>
      <c r="C10241" s="2" t="s">
        <v>47</v>
      </c>
      <c r="D10241" s="1">
        <v>28439.0</v>
      </c>
      <c r="E10241" s="2" t="s">
        <v>27</v>
      </c>
      <c r="F10241" s="2">
        <v>463.0</v>
      </c>
      <c r="G10241" s="2" t="s">
        <v>44</v>
      </c>
      <c r="H10241" s="2" t="s">
        <v>45</v>
      </c>
      <c r="I10241" s="2" t="s">
        <v>25</v>
      </c>
      <c r="J10241" s="2" t="str">
        <f t="array" ref="J10241">XLOOKUP('Transaction Data'!$G10241,Product_Code,Biscuit_Brand)</f>
        <v>Butter Crunch</v>
      </c>
      <c r="K10241" s="2">
        <f t="array" ref="K10241">XLOOKUP('Transaction Data'!$G10241,Product_Code,Cost)</f>
        <v>10</v>
      </c>
      <c r="L10241" s="2">
        <f t="array" ref="L10241">XLOOKUP('Transaction Data'!$G10241,Product_Code,Unit_Price)</f>
        <v>11</v>
      </c>
      <c r="M10241" s="3">
        <f>'Transaction Data'!$F10241*'Transaction Data'!$K10241</f>
        <v>4630</v>
      </c>
      <c r="N10241" s="3">
        <f>'Transaction Data'!$F10241*'Transaction Data'!$L10241</f>
        <v>5093</v>
      </c>
      <c r="O10241" s="3">
        <f>'Transaction Data'!$N10241-'Transaction Data'!$M10241</f>
        <v>463</v>
      </c>
      <c r="P10241" s="2">
        <f>DATEDIF('Transaction Data'!$D10241,'Transaction Data'!$A10241,"y")</f>
        <v>46</v>
      </c>
      <c r="Q10241" s="2" t="str">
        <f>FLOOR('Transaction Data'!$P10241,15)&amp;"-"&amp;FLOOR('Transaction Data'!$P10241,15)+14</f>
        <v>45-59</v>
      </c>
      <c r="R10241" s="2" t="str">
        <f>IF('Transaction Data'!$L10241&lt;=10,"Less Expensive","Expensive")</f>
        <v>Expensive</v>
      </c>
      <c r="S10241" s="4">
        <f>WEEKDAY('Transaction Data'!$A10241)</f>
        <v>6</v>
      </c>
      <c r="T10241" s="2" t="str">
        <f>IF(WEEKDAY('Transaction Data'!$A10241,2)&lt;6,"Weekday","Weekend")</f>
        <v>Weekday</v>
      </c>
    </row>
    <row r="10242" ht="15.75" customHeight="1">
      <c r="A10242" s="1">
        <v>45535.0</v>
      </c>
      <c r="B10242" s="2" t="s">
        <v>5543</v>
      </c>
      <c r="C10242" s="2" t="s">
        <v>41</v>
      </c>
      <c r="D10242" s="1">
        <v>19628.0</v>
      </c>
      <c r="E10242" s="2" t="s">
        <v>37</v>
      </c>
      <c r="F10242" s="2">
        <v>49.0</v>
      </c>
      <c r="G10242" s="2" t="s">
        <v>38</v>
      </c>
      <c r="H10242" s="2" t="s">
        <v>29</v>
      </c>
      <c r="I10242" s="2" t="s">
        <v>30</v>
      </c>
      <c r="J10242" s="2" t="str">
        <f t="array" ref="J10242">XLOOKUP('Transaction Data'!$G10242,Product_Code,Biscuit_Brand)</f>
        <v>Ginger Snaps</v>
      </c>
      <c r="K10242" s="2">
        <f t="array" ref="K10242">XLOOKUP('Transaction Data'!$G10242,Product_Code,Cost)</f>
        <v>14</v>
      </c>
      <c r="L10242" s="2">
        <f t="array" ref="L10242">XLOOKUP('Transaction Data'!$G10242,Product_Code,Unit_Price)</f>
        <v>28</v>
      </c>
      <c r="M10242" s="3">
        <f>'Transaction Data'!$F10242*'Transaction Data'!$K10242</f>
        <v>686</v>
      </c>
      <c r="N10242" s="3">
        <f>'Transaction Data'!$F10242*'Transaction Data'!$L10242</f>
        <v>1372</v>
      </c>
      <c r="O10242" s="3">
        <f>'Transaction Data'!$N10242-'Transaction Data'!$M10242</f>
        <v>686</v>
      </c>
      <c r="P10242" s="2">
        <f>DATEDIF('Transaction Data'!$D10242,'Transaction Data'!$A10242,"y")</f>
        <v>70</v>
      </c>
      <c r="Q10242" s="2" t="str">
        <f>FLOOR('Transaction Data'!$P10242,15)&amp;"-"&amp;FLOOR('Transaction Data'!$P10242,15)+14</f>
        <v>60-74</v>
      </c>
      <c r="R10242" s="2" t="str">
        <f>IF('Transaction Data'!$L10242&lt;=10,"Less Expensive","Expensive")</f>
        <v>Expensive</v>
      </c>
      <c r="S10242" s="4">
        <f>WEEKDAY('Transaction Data'!$A10242)</f>
        <v>7</v>
      </c>
      <c r="T10242" s="2" t="str">
        <f>IF(WEEKDAY('Transaction Data'!$A10242,2)&lt;6,"Weekday","Weekend")</f>
        <v>Weekend</v>
      </c>
    </row>
    <row r="10243" ht="15.75" customHeight="1">
      <c r="A10243" s="1">
        <v>45512.0</v>
      </c>
      <c r="B10243" s="2" t="s">
        <v>308</v>
      </c>
      <c r="C10243" s="2" t="s">
        <v>32</v>
      </c>
      <c r="D10243" s="1">
        <v>18839.0</v>
      </c>
      <c r="E10243" s="2" t="s">
        <v>22</v>
      </c>
      <c r="F10243" s="2">
        <v>284.0</v>
      </c>
      <c r="G10243" s="2" t="s">
        <v>57</v>
      </c>
      <c r="H10243" s="2" t="s">
        <v>42</v>
      </c>
      <c r="I10243" s="2" t="s">
        <v>25</v>
      </c>
      <c r="J10243" s="2" t="str">
        <f t="array" ref="J10243">XLOOKUP('Transaction Data'!$G10243,Product_Code,Biscuit_Brand)</f>
        <v>Oatmeal Cookies</v>
      </c>
      <c r="K10243" s="2">
        <f t="array" ref="K10243">XLOOKUP('Transaction Data'!$G10243,Product_Code,Cost)</f>
        <v>19</v>
      </c>
      <c r="L10243" s="2">
        <f t="array" ref="L10243">XLOOKUP('Transaction Data'!$G10243,Product_Code,Unit_Price)</f>
        <v>23</v>
      </c>
      <c r="M10243" s="3">
        <f>'Transaction Data'!$F10243*'Transaction Data'!$K10243</f>
        <v>5396</v>
      </c>
      <c r="N10243" s="3">
        <f>'Transaction Data'!$F10243*'Transaction Data'!$L10243</f>
        <v>6532</v>
      </c>
      <c r="O10243" s="3">
        <f>'Transaction Data'!$N10243-'Transaction Data'!$M10243</f>
        <v>1136</v>
      </c>
      <c r="P10243" s="2">
        <f>DATEDIF('Transaction Data'!$D10243,'Transaction Data'!$A10243,"y")</f>
        <v>73</v>
      </c>
      <c r="Q10243" s="2" t="str">
        <f>FLOOR('Transaction Data'!$P10243,15)&amp;"-"&amp;FLOOR('Transaction Data'!$P10243,15)+14</f>
        <v>60-74</v>
      </c>
      <c r="R10243" s="2" t="str">
        <f>IF('Transaction Data'!$L10243&lt;=10,"Less Expensive","Expensive")</f>
        <v>Expensive</v>
      </c>
      <c r="S10243" s="4">
        <f>WEEKDAY('Transaction Data'!$A10243)</f>
        <v>5</v>
      </c>
      <c r="T10243" s="2" t="str">
        <f>IF(WEEKDAY('Transaction Data'!$A10243,2)&lt;6,"Weekday","Weekend")</f>
        <v>Weekday</v>
      </c>
    </row>
    <row r="10244" ht="15.75" customHeight="1">
      <c r="A10244" s="1">
        <v>45527.0</v>
      </c>
      <c r="B10244" s="2" t="s">
        <v>7905</v>
      </c>
      <c r="C10244" s="2" t="s">
        <v>21</v>
      </c>
      <c r="D10244" s="1">
        <v>28571.0</v>
      </c>
      <c r="E10244" s="2" t="s">
        <v>63</v>
      </c>
      <c r="F10244" s="2">
        <v>207.0</v>
      </c>
      <c r="G10244" s="2" t="s">
        <v>44</v>
      </c>
      <c r="H10244" s="2" t="s">
        <v>34</v>
      </c>
      <c r="I10244" s="2" t="s">
        <v>25</v>
      </c>
      <c r="J10244" s="2" t="str">
        <f t="array" ref="J10244">XLOOKUP('Transaction Data'!$G10244,Product_Code,Biscuit_Brand)</f>
        <v>Butter Crunch</v>
      </c>
      <c r="K10244" s="2">
        <f t="array" ref="K10244">XLOOKUP('Transaction Data'!$G10244,Product_Code,Cost)</f>
        <v>10</v>
      </c>
      <c r="L10244" s="2">
        <f t="array" ref="L10244">XLOOKUP('Transaction Data'!$G10244,Product_Code,Unit_Price)</f>
        <v>11</v>
      </c>
      <c r="M10244" s="3">
        <f>'Transaction Data'!$F10244*'Transaction Data'!$K10244</f>
        <v>2070</v>
      </c>
      <c r="N10244" s="3">
        <f>'Transaction Data'!$F10244*'Transaction Data'!$L10244</f>
        <v>2277</v>
      </c>
      <c r="O10244" s="3">
        <f>'Transaction Data'!$N10244-'Transaction Data'!$M10244</f>
        <v>207</v>
      </c>
      <c r="P10244" s="2">
        <f>DATEDIF('Transaction Data'!$D10244,'Transaction Data'!$A10244,"y")</f>
        <v>46</v>
      </c>
      <c r="Q10244" s="2" t="str">
        <f>FLOOR('Transaction Data'!$P10244,15)&amp;"-"&amp;FLOOR('Transaction Data'!$P10244,15)+14</f>
        <v>45-59</v>
      </c>
      <c r="R10244" s="2" t="str">
        <f>IF('Transaction Data'!$L10244&lt;=10,"Less Expensive","Expensive")</f>
        <v>Expensive</v>
      </c>
      <c r="S10244" s="4">
        <f>WEEKDAY('Transaction Data'!$A10244)</f>
        <v>6</v>
      </c>
      <c r="T10244" s="2" t="str">
        <f>IF(WEEKDAY('Transaction Data'!$A10244,2)&lt;6,"Weekday","Weekend")</f>
        <v>Weekday</v>
      </c>
    </row>
    <row r="10245" ht="15.75" customHeight="1">
      <c r="A10245" s="1">
        <v>45524.0</v>
      </c>
      <c r="B10245" s="2" t="s">
        <v>1579</v>
      </c>
      <c r="C10245" s="2" t="s">
        <v>51</v>
      </c>
      <c r="D10245" s="1">
        <v>27804.0</v>
      </c>
      <c r="E10245" s="2" t="s">
        <v>37</v>
      </c>
      <c r="F10245" s="2">
        <v>326.0</v>
      </c>
      <c r="G10245" s="2" t="s">
        <v>61</v>
      </c>
      <c r="H10245" s="2" t="s">
        <v>34</v>
      </c>
      <c r="I10245" s="2" t="s">
        <v>35</v>
      </c>
      <c r="J10245" s="2" t="str">
        <f t="array" ref="J10245">XLOOKUP('Transaction Data'!$G10245,Product_Code,Biscuit_Brand)</f>
        <v>Choco Delight</v>
      </c>
      <c r="K10245" s="2">
        <f t="array" ref="K10245">XLOOKUP('Transaction Data'!$G10245,Product_Code,Cost)</f>
        <v>3</v>
      </c>
      <c r="L10245" s="2">
        <f t="array" ref="L10245">XLOOKUP('Transaction Data'!$G10245,Product_Code,Unit_Price)</f>
        <v>5</v>
      </c>
      <c r="M10245" s="3">
        <f>'Transaction Data'!$F10245*'Transaction Data'!$K10245</f>
        <v>978</v>
      </c>
      <c r="N10245" s="3">
        <f>'Transaction Data'!$F10245*'Transaction Data'!$L10245</f>
        <v>1630</v>
      </c>
      <c r="O10245" s="3">
        <f>'Transaction Data'!$N10245-'Transaction Data'!$M10245</f>
        <v>652</v>
      </c>
      <c r="P10245" s="2">
        <f>DATEDIF('Transaction Data'!$D10245,'Transaction Data'!$A10245,"y")</f>
        <v>48</v>
      </c>
      <c r="Q10245" s="2" t="str">
        <f>FLOOR('Transaction Data'!$P10245,15)&amp;"-"&amp;FLOOR('Transaction Data'!$P10245,15)+14</f>
        <v>45-59</v>
      </c>
      <c r="R10245" s="2" t="str">
        <f>IF('Transaction Data'!$L10245&lt;=10,"Less Expensive","Expensive")</f>
        <v>Less Expensive</v>
      </c>
      <c r="S10245" s="4">
        <f>WEEKDAY('Transaction Data'!$A10245)</f>
        <v>3</v>
      </c>
      <c r="T10245" s="2" t="str">
        <f>IF(WEEKDAY('Transaction Data'!$A10245,2)&lt;6,"Weekday","Weekend")</f>
        <v>Weekday</v>
      </c>
    </row>
    <row r="10246" ht="15.75" customHeight="1">
      <c r="A10246" s="1">
        <v>45514.0</v>
      </c>
      <c r="B10246" s="2" t="s">
        <v>1414</v>
      </c>
      <c r="C10246" s="2" t="s">
        <v>54</v>
      </c>
      <c r="D10246" s="1">
        <v>32147.0</v>
      </c>
      <c r="E10246" s="2" t="s">
        <v>63</v>
      </c>
      <c r="F10246" s="2">
        <v>126.0</v>
      </c>
      <c r="G10246" s="2" t="s">
        <v>48</v>
      </c>
      <c r="H10246" s="2" t="s">
        <v>29</v>
      </c>
      <c r="I10246" s="2" t="s">
        <v>25</v>
      </c>
      <c r="J10246" s="2" t="str">
        <f t="array" ref="J10246">XLOOKUP('Transaction Data'!$G10246,Product_Code,Biscuit_Brand)</f>
        <v>Lemon Crisps</v>
      </c>
      <c r="K10246" s="2">
        <f t="array" ref="K10246">XLOOKUP('Transaction Data'!$G10246,Product_Code,Cost)</f>
        <v>7</v>
      </c>
      <c r="L10246" s="2">
        <f t="array" ref="L10246">XLOOKUP('Transaction Data'!$G10246,Product_Code,Unit_Price)</f>
        <v>9</v>
      </c>
      <c r="M10246" s="3">
        <f>'Transaction Data'!$F10246*'Transaction Data'!$K10246</f>
        <v>882</v>
      </c>
      <c r="N10246" s="3">
        <f>'Transaction Data'!$F10246*'Transaction Data'!$L10246</f>
        <v>1134</v>
      </c>
      <c r="O10246" s="3">
        <f>'Transaction Data'!$N10246-'Transaction Data'!$M10246</f>
        <v>252</v>
      </c>
      <c r="P10246" s="2">
        <f>DATEDIF('Transaction Data'!$D10246,'Transaction Data'!$A10246,"y")</f>
        <v>36</v>
      </c>
      <c r="Q10246" s="2" t="str">
        <f>FLOOR('Transaction Data'!$P10246,15)&amp;"-"&amp;FLOOR('Transaction Data'!$P10246,15)+14</f>
        <v>30-44</v>
      </c>
      <c r="R10246" s="2" t="str">
        <f>IF('Transaction Data'!$L10246&lt;=10,"Less Expensive","Expensive")</f>
        <v>Less Expensive</v>
      </c>
      <c r="S10246" s="4">
        <f>WEEKDAY('Transaction Data'!$A10246)</f>
        <v>7</v>
      </c>
      <c r="T10246" s="2" t="str">
        <f>IF(WEEKDAY('Transaction Data'!$A10246,2)&lt;6,"Weekday","Weekend")</f>
        <v>Weekend</v>
      </c>
    </row>
    <row r="10247" ht="15.75" customHeight="1">
      <c r="A10247" s="1">
        <v>45528.0</v>
      </c>
      <c r="B10247" s="2" t="s">
        <v>2428</v>
      </c>
      <c r="C10247" s="2" t="s">
        <v>32</v>
      </c>
      <c r="D10247" s="1">
        <v>21446.0</v>
      </c>
      <c r="E10247" s="2" t="s">
        <v>37</v>
      </c>
      <c r="F10247" s="2">
        <v>129.0</v>
      </c>
      <c r="G10247" s="2" t="s">
        <v>44</v>
      </c>
      <c r="H10247" s="2" t="s">
        <v>29</v>
      </c>
      <c r="I10247" s="2" t="s">
        <v>30</v>
      </c>
      <c r="J10247" s="2" t="str">
        <f t="array" ref="J10247">XLOOKUP('Transaction Data'!$G10247,Product_Code,Biscuit_Brand)</f>
        <v>Butter Crunch</v>
      </c>
      <c r="K10247" s="2">
        <f t="array" ref="K10247">XLOOKUP('Transaction Data'!$G10247,Product_Code,Cost)</f>
        <v>10</v>
      </c>
      <c r="L10247" s="2">
        <f t="array" ref="L10247">XLOOKUP('Transaction Data'!$G10247,Product_Code,Unit_Price)</f>
        <v>11</v>
      </c>
      <c r="M10247" s="3">
        <f>'Transaction Data'!$F10247*'Transaction Data'!$K10247</f>
        <v>1290</v>
      </c>
      <c r="N10247" s="3">
        <f>'Transaction Data'!$F10247*'Transaction Data'!$L10247</f>
        <v>1419</v>
      </c>
      <c r="O10247" s="3">
        <f>'Transaction Data'!$N10247-'Transaction Data'!$M10247</f>
        <v>129</v>
      </c>
      <c r="P10247" s="2">
        <f>DATEDIF('Transaction Data'!$D10247,'Transaction Data'!$A10247,"y")</f>
        <v>65</v>
      </c>
      <c r="Q10247" s="2" t="str">
        <f>FLOOR('Transaction Data'!$P10247,15)&amp;"-"&amp;FLOOR('Transaction Data'!$P10247,15)+14</f>
        <v>60-74</v>
      </c>
      <c r="R10247" s="2" t="str">
        <f>IF('Transaction Data'!$L10247&lt;=10,"Less Expensive","Expensive")</f>
        <v>Expensive</v>
      </c>
      <c r="S10247" s="4">
        <f>WEEKDAY('Transaction Data'!$A10247)</f>
        <v>7</v>
      </c>
      <c r="T10247" s="2" t="str">
        <f>IF(WEEKDAY('Transaction Data'!$A10247,2)&lt;6,"Weekday","Weekend")</f>
        <v>Weekend</v>
      </c>
    </row>
    <row r="10248" ht="15.75" customHeight="1">
      <c r="A10248" s="1">
        <v>45508.0</v>
      </c>
      <c r="B10248" s="2" t="s">
        <v>3851</v>
      </c>
      <c r="C10248" s="2" t="s">
        <v>32</v>
      </c>
      <c r="D10248" s="1">
        <v>38416.0</v>
      </c>
      <c r="E10248" s="2" t="s">
        <v>27</v>
      </c>
      <c r="F10248" s="2">
        <v>360.0</v>
      </c>
      <c r="G10248" s="2" t="s">
        <v>33</v>
      </c>
      <c r="H10248" s="2" t="s">
        <v>34</v>
      </c>
      <c r="I10248" s="2" t="s">
        <v>25</v>
      </c>
      <c r="J10248" s="2" t="str">
        <f t="array" ref="J10248">XLOOKUP('Transaction Data'!$G10248,Product_Code,Biscuit_Brand)</f>
        <v>Caramel Biscuits</v>
      </c>
      <c r="K10248" s="2">
        <f t="array" ref="K10248">XLOOKUP('Transaction Data'!$G10248,Product_Code,Cost)</f>
        <v>18</v>
      </c>
      <c r="L10248" s="2">
        <f t="array" ref="L10248">XLOOKUP('Transaction Data'!$G10248,Product_Code,Unit_Price)</f>
        <v>22</v>
      </c>
      <c r="M10248" s="3">
        <f>'Transaction Data'!$F10248*'Transaction Data'!$K10248</f>
        <v>6480</v>
      </c>
      <c r="N10248" s="3">
        <f>'Transaction Data'!$F10248*'Transaction Data'!$L10248</f>
        <v>7920</v>
      </c>
      <c r="O10248" s="3">
        <f>'Transaction Data'!$N10248-'Transaction Data'!$M10248</f>
        <v>1440</v>
      </c>
      <c r="P10248" s="2">
        <f>DATEDIF('Transaction Data'!$D10248,'Transaction Data'!$A10248,"y")</f>
        <v>19</v>
      </c>
      <c r="Q10248" s="2" t="str">
        <f>FLOOR('Transaction Data'!$P10248,15)&amp;"-"&amp;FLOOR('Transaction Data'!$P10248,15)+14</f>
        <v>15-29</v>
      </c>
      <c r="R10248" s="2" t="str">
        <f>IF('Transaction Data'!$L10248&lt;=10,"Less Expensive","Expensive")</f>
        <v>Expensive</v>
      </c>
      <c r="S10248" s="4">
        <f>WEEKDAY('Transaction Data'!$A10248)</f>
        <v>1</v>
      </c>
      <c r="T10248" s="2" t="str">
        <f>IF(WEEKDAY('Transaction Data'!$A10248,2)&lt;6,"Weekday","Weekend")</f>
        <v>Weekend</v>
      </c>
    </row>
    <row r="10249" ht="15.75" customHeight="1">
      <c r="A10249" s="1">
        <v>45508.0</v>
      </c>
      <c r="B10249" s="2" t="s">
        <v>1428</v>
      </c>
      <c r="C10249" s="2" t="s">
        <v>78</v>
      </c>
      <c r="D10249" s="1">
        <v>34329.0</v>
      </c>
      <c r="E10249" s="2" t="s">
        <v>63</v>
      </c>
      <c r="F10249" s="2">
        <v>280.0</v>
      </c>
      <c r="G10249" s="2" t="s">
        <v>33</v>
      </c>
      <c r="H10249" s="2" t="s">
        <v>34</v>
      </c>
      <c r="I10249" s="2" t="s">
        <v>35</v>
      </c>
      <c r="J10249" s="2" t="str">
        <f t="array" ref="J10249">XLOOKUP('Transaction Data'!$G10249,Product_Code,Biscuit_Brand)</f>
        <v>Caramel Biscuits</v>
      </c>
      <c r="K10249" s="2">
        <f t="array" ref="K10249">XLOOKUP('Transaction Data'!$G10249,Product_Code,Cost)</f>
        <v>18</v>
      </c>
      <c r="L10249" s="2">
        <f t="array" ref="L10249">XLOOKUP('Transaction Data'!$G10249,Product_Code,Unit_Price)</f>
        <v>22</v>
      </c>
      <c r="M10249" s="3">
        <f>'Transaction Data'!$F10249*'Transaction Data'!$K10249</f>
        <v>5040</v>
      </c>
      <c r="N10249" s="3">
        <f>'Transaction Data'!$F10249*'Transaction Data'!$L10249</f>
        <v>6160</v>
      </c>
      <c r="O10249" s="3">
        <f>'Transaction Data'!$N10249-'Transaction Data'!$M10249</f>
        <v>1120</v>
      </c>
      <c r="P10249" s="2">
        <f>DATEDIF('Transaction Data'!$D10249,'Transaction Data'!$A10249,"y")</f>
        <v>30</v>
      </c>
      <c r="Q10249" s="2" t="str">
        <f>FLOOR('Transaction Data'!$P10249,15)&amp;"-"&amp;FLOOR('Transaction Data'!$P10249,15)+14</f>
        <v>30-44</v>
      </c>
      <c r="R10249" s="2" t="str">
        <f>IF('Transaction Data'!$L10249&lt;=10,"Less Expensive","Expensive")</f>
        <v>Expensive</v>
      </c>
      <c r="S10249" s="4">
        <f>WEEKDAY('Transaction Data'!$A10249)</f>
        <v>1</v>
      </c>
      <c r="T10249" s="2" t="str">
        <f>IF(WEEKDAY('Transaction Data'!$A10249,2)&lt;6,"Weekday","Weekend")</f>
        <v>Weekend</v>
      </c>
    </row>
    <row r="10250" ht="15.75" customHeight="1">
      <c r="A10250" s="1">
        <v>45509.0</v>
      </c>
      <c r="B10250" s="2" t="s">
        <v>31</v>
      </c>
      <c r="C10250" s="2" t="s">
        <v>32</v>
      </c>
      <c r="D10250" s="1">
        <v>36835.0</v>
      </c>
      <c r="E10250" s="2" t="s">
        <v>37</v>
      </c>
      <c r="F10250" s="2">
        <v>214.0</v>
      </c>
      <c r="G10250" s="2" t="s">
        <v>38</v>
      </c>
      <c r="H10250" s="2" t="s">
        <v>45</v>
      </c>
      <c r="I10250" s="2" t="s">
        <v>30</v>
      </c>
      <c r="J10250" s="2" t="str">
        <f t="array" ref="J10250">XLOOKUP('Transaction Data'!$G10250,Product_Code,Biscuit_Brand)</f>
        <v>Ginger Snaps</v>
      </c>
      <c r="K10250" s="2">
        <f t="array" ref="K10250">XLOOKUP('Transaction Data'!$G10250,Product_Code,Cost)</f>
        <v>14</v>
      </c>
      <c r="L10250" s="2">
        <f t="array" ref="L10250">XLOOKUP('Transaction Data'!$G10250,Product_Code,Unit_Price)</f>
        <v>28</v>
      </c>
      <c r="M10250" s="3">
        <f>'Transaction Data'!$F10250*'Transaction Data'!$K10250</f>
        <v>2996</v>
      </c>
      <c r="N10250" s="3">
        <f>'Transaction Data'!$F10250*'Transaction Data'!$L10250</f>
        <v>5992</v>
      </c>
      <c r="O10250" s="3">
        <f>'Transaction Data'!$N10250-'Transaction Data'!$M10250</f>
        <v>2996</v>
      </c>
      <c r="P10250" s="2">
        <f>DATEDIF('Transaction Data'!$D10250,'Transaction Data'!$A10250,"y")</f>
        <v>23</v>
      </c>
      <c r="Q10250" s="2" t="str">
        <f>FLOOR('Transaction Data'!$P10250,15)&amp;"-"&amp;FLOOR('Transaction Data'!$P10250,15)+14</f>
        <v>15-29</v>
      </c>
      <c r="R10250" s="2" t="str">
        <f>IF('Transaction Data'!$L10250&lt;=10,"Less Expensive","Expensive")</f>
        <v>Expensive</v>
      </c>
      <c r="S10250" s="4">
        <f>WEEKDAY('Transaction Data'!$A10250)</f>
        <v>2</v>
      </c>
      <c r="T10250" s="2" t="str">
        <f>IF(WEEKDAY('Transaction Data'!$A10250,2)&lt;6,"Weekday","Weekend")</f>
        <v>Weekday</v>
      </c>
    </row>
    <row r="10251" ht="15.75" customHeight="1">
      <c r="A10251" s="1">
        <v>45518.0</v>
      </c>
      <c r="B10251" s="2" t="s">
        <v>7809</v>
      </c>
      <c r="C10251" s="2" t="s">
        <v>21</v>
      </c>
      <c r="D10251" s="1">
        <v>26886.0</v>
      </c>
      <c r="E10251" s="2" t="s">
        <v>37</v>
      </c>
      <c r="F10251" s="2">
        <v>161.0</v>
      </c>
      <c r="G10251" s="2" t="s">
        <v>33</v>
      </c>
      <c r="H10251" s="2" t="s">
        <v>34</v>
      </c>
      <c r="I10251" s="2" t="s">
        <v>30</v>
      </c>
      <c r="J10251" s="2" t="str">
        <f t="array" ref="J10251">XLOOKUP('Transaction Data'!$G10251,Product_Code,Biscuit_Brand)</f>
        <v>Caramel Biscuits</v>
      </c>
      <c r="K10251" s="2">
        <f t="array" ref="K10251">XLOOKUP('Transaction Data'!$G10251,Product_Code,Cost)</f>
        <v>18</v>
      </c>
      <c r="L10251" s="2">
        <f t="array" ref="L10251">XLOOKUP('Transaction Data'!$G10251,Product_Code,Unit_Price)</f>
        <v>22</v>
      </c>
      <c r="M10251" s="3">
        <f>'Transaction Data'!$F10251*'Transaction Data'!$K10251</f>
        <v>2898</v>
      </c>
      <c r="N10251" s="3">
        <f>'Transaction Data'!$F10251*'Transaction Data'!$L10251</f>
        <v>3542</v>
      </c>
      <c r="O10251" s="3">
        <f>'Transaction Data'!$N10251-'Transaction Data'!$M10251</f>
        <v>644</v>
      </c>
      <c r="P10251" s="2">
        <f>DATEDIF('Transaction Data'!$D10251,'Transaction Data'!$A10251,"y")</f>
        <v>51</v>
      </c>
      <c r="Q10251" s="2" t="str">
        <f>FLOOR('Transaction Data'!$P10251,15)&amp;"-"&amp;FLOOR('Transaction Data'!$P10251,15)+14</f>
        <v>45-59</v>
      </c>
      <c r="R10251" s="2" t="str">
        <f>IF('Transaction Data'!$L10251&lt;=10,"Less Expensive","Expensive")</f>
        <v>Expensive</v>
      </c>
      <c r="S10251" s="4">
        <f>WEEKDAY('Transaction Data'!$A10251)</f>
        <v>4</v>
      </c>
      <c r="T10251" s="2" t="str">
        <f>IF(WEEKDAY('Transaction Data'!$A10251,2)&lt;6,"Weekday","Weekend")</f>
        <v>Weekday</v>
      </c>
    </row>
    <row r="10252" ht="15.75" customHeight="1">
      <c r="A10252" s="1">
        <v>45512.0</v>
      </c>
      <c r="B10252" s="2" t="s">
        <v>7918</v>
      </c>
      <c r="C10252" s="2" t="s">
        <v>21</v>
      </c>
      <c r="D10252" s="1">
        <v>37952.0</v>
      </c>
      <c r="E10252" s="2" t="s">
        <v>37</v>
      </c>
      <c r="F10252" s="2">
        <v>247.0</v>
      </c>
      <c r="G10252" s="2" t="s">
        <v>55</v>
      </c>
      <c r="H10252" s="2" t="s">
        <v>45</v>
      </c>
      <c r="I10252" s="2" t="s">
        <v>35</v>
      </c>
      <c r="J10252" s="2" t="str">
        <f t="array" ref="J10252">XLOOKUP('Transaction Data'!$G10252,Product_Code,Biscuit_Brand)</f>
        <v>Vanilla Wafers</v>
      </c>
      <c r="K10252" s="2">
        <f t="array" ref="K10252">XLOOKUP('Transaction Data'!$G10252,Product_Code,Cost)</f>
        <v>18</v>
      </c>
      <c r="L10252" s="2">
        <f t="array" ref="L10252">XLOOKUP('Transaction Data'!$G10252,Product_Code,Unit_Price)</f>
        <v>36</v>
      </c>
      <c r="M10252" s="3">
        <f>'Transaction Data'!$F10252*'Transaction Data'!$K10252</f>
        <v>4446</v>
      </c>
      <c r="N10252" s="3">
        <f>'Transaction Data'!$F10252*'Transaction Data'!$L10252</f>
        <v>8892</v>
      </c>
      <c r="O10252" s="3">
        <f>'Transaction Data'!$N10252-'Transaction Data'!$M10252</f>
        <v>4446</v>
      </c>
      <c r="P10252" s="2">
        <f>DATEDIF('Transaction Data'!$D10252,'Transaction Data'!$A10252,"y")</f>
        <v>20</v>
      </c>
      <c r="Q10252" s="2" t="str">
        <f>FLOOR('Transaction Data'!$P10252,15)&amp;"-"&amp;FLOOR('Transaction Data'!$P10252,15)+14</f>
        <v>15-29</v>
      </c>
      <c r="R10252" s="2" t="str">
        <f>IF('Transaction Data'!$L10252&lt;=10,"Less Expensive","Expensive")</f>
        <v>Expensive</v>
      </c>
      <c r="S10252" s="4">
        <f>WEEKDAY('Transaction Data'!$A10252)</f>
        <v>5</v>
      </c>
      <c r="T10252" s="2" t="str">
        <f>IF(WEEKDAY('Transaction Data'!$A10252,2)&lt;6,"Weekday","Weekend")</f>
        <v>Weekday</v>
      </c>
    </row>
    <row r="10253" ht="15.75" customHeight="1">
      <c r="A10253" s="1">
        <v>45529.0</v>
      </c>
      <c r="B10253" s="2" t="s">
        <v>2007</v>
      </c>
      <c r="C10253" s="2" t="s">
        <v>54</v>
      </c>
      <c r="D10253" s="1">
        <v>26105.0</v>
      </c>
      <c r="E10253" s="2" t="s">
        <v>27</v>
      </c>
      <c r="F10253" s="2">
        <v>416.0</v>
      </c>
      <c r="G10253" s="2" t="s">
        <v>48</v>
      </c>
      <c r="H10253" s="2" t="s">
        <v>24</v>
      </c>
      <c r="I10253" s="2" t="s">
        <v>35</v>
      </c>
      <c r="J10253" s="2" t="str">
        <f t="array" ref="J10253">XLOOKUP('Transaction Data'!$G10253,Product_Code,Biscuit_Brand)</f>
        <v>Lemon Crisps</v>
      </c>
      <c r="K10253" s="2">
        <f t="array" ref="K10253">XLOOKUP('Transaction Data'!$G10253,Product_Code,Cost)</f>
        <v>7</v>
      </c>
      <c r="L10253" s="2">
        <f t="array" ref="L10253">XLOOKUP('Transaction Data'!$G10253,Product_Code,Unit_Price)</f>
        <v>9</v>
      </c>
      <c r="M10253" s="3">
        <f>'Transaction Data'!$F10253*'Transaction Data'!$K10253</f>
        <v>2912</v>
      </c>
      <c r="N10253" s="3">
        <f>'Transaction Data'!$F10253*'Transaction Data'!$L10253</f>
        <v>3744</v>
      </c>
      <c r="O10253" s="3">
        <f>'Transaction Data'!$N10253-'Transaction Data'!$M10253</f>
        <v>832</v>
      </c>
      <c r="P10253" s="2">
        <f>DATEDIF('Transaction Data'!$D10253,'Transaction Data'!$A10253,"y")</f>
        <v>53</v>
      </c>
      <c r="Q10253" s="2" t="str">
        <f>FLOOR('Transaction Data'!$P10253,15)&amp;"-"&amp;FLOOR('Transaction Data'!$P10253,15)+14</f>
        <v>45-59</v>
      </c>
      <c r="R10253" s="2" t="str">
        <f>IF('Transaction Data'!$L10253&lt;=10,"Less Expensive","Expensive")</f>
        <v>Less Expensive</v>
      </c>
      <c r="S10253" s="4">
        <f>WEEKDAY('Transaction Data'!$A10253)</f>
        <v>1</v>
      </c>
      <c r="T10253" s="2" t="str">
        <f>IF(WEEKDAY('Transaction Data'!$A10253,2)&lt;6,"Weekday","Weekend")</f>
        <v>Weekend</v>
      </c>
    </row>
    <row r="10254" ht="15.75" customHeight="1">
      <c r="A10254" s="1">
        <v>45507.0</v>
      </c>
      <c r="B10254" s="2" t="s">
        <v>7445</v>
      </c>
      <c r="C10254" s="2" t="s">
        <v>78</v>
      </c>
      <c r="D10254" s="1">
        <v>31817.0</v>
      </c>
      <c r="E10254" s="2" t="s">
        <v>63</v>
      </c>
      <c r="F10254" s="2">
        <v>422.0</v>
      </c>
      <c r="G10254" s="2" t="s">
        <v>48</v>
      </c>
      <c r="H10254" s="2" t="s">
        <v>34</v>
      </c>
      <c r="I10254" s="2" t="s">
        <v>25</v>
      </c>
      <c r="J10254" s="2" t="str">
        <f t="array" ref="J10254">XLOOKUP('Transaction Data'!$G10254,Product_Code,Biscuit_Brand)</f>
        <v>Lemon Crisps</v>
      </c>
      <c r="K10254" s="2">
        <f t="array" ref="K10254">XLOOKUP('Transaction Data'!$G10254,Product_Code,Cost)</f>
        <v>7</v>
      </c>
      <c r="L10254" s="2">
        <f t="array" ref="L10254">XLOOKUP('Transaction Data'!$G10254,Product_Code,Unit_Price)</f>
        <v>9</v>
      </c>
      <c r="M10254" s="3">
        <f>'Transaction Data'!$F10254*'Transaction Data'!$K10254</f>
        <v>2954</v>
      </c>
      <c r="N10254" s="3">
        <f>'Transaction Data'!$F10254*'Transaction Data'!$L10254</f>
        <v>3798</v>
      </c>
      <c r="O10254" s="3">
        <f>'Transaction Data'!$N10254-'Transaction Data'!$M10254</f>
        <v>844</v>
      </c>
      <c r="P10254" s="2">
        <f>DATEDIF('Transaction Data'!$D10254,'Transaction Data'!$A10254,"y")</f>
        <v>37</v>
      </c>
      <c r="Q10254" s="2" t="str">
        <f>FLOOR('Transaction Data'!$P10254,15)&amp;"-"&amp;FLOOR('Transaction Data'!$P10254,15)+14</f>
        <v>30-44</v>
      </c>
      <c r="R10254" s="2" t="str">
        <f>IF('Transaction Data'!$L10254&lt;=10,"Less Expensive","Expensive")</f>
        <v>Less Expensive</v>
      </c>
      <c r="S10254" s="4">
        <f>WEEKDAY('Transaction Data'!$A10254)</f>
        <v>7</v>
      </c>
      <c r="T10254" s="2" t="str">
        <f>IF(WEEKDAY('Transaction Data'!$A10254,2)&lt;6,"Weekday","Weekend")</f>
        <v>Weekend</v>
      </c>
    </row>
    <row r="10255" ht="15.75" customHeight="1">
      <c r="A10255" s="1">
        <v>45535.0</v>
      </c>
      <c r="B10255" s="2" t="s">
        <v>8540</v>
      </c>
      <c r="C10255" s="2" t="s">
        <v>21</v>
      </c>
      <c r="D10255" s="1">
        <v>29029.0</v>
      </c>
      <c r="E10255" s="2" t="s">
        <v>22</v>
      </c>
      <c r="F10255" s="2">
        <v>119.0</v>
      </c>
      <c r="G10255" s="2" t="s">
        <v>33</v>
      </c>
      <c r="H10255" s="2" t="s">
        <v>24</v>
      </c>
      <c r="I10255" s="2" t="s">
        <v>25</v>
      </c>
      <c r="J10255" s="2" t="str">
        <f t="array" ref="J10255">XLOOKUP('Transaction Data'!$G10255,Product_Code,Biscuit_Brand)</f>
        <v>Caramel Biscuits</v>
      </c>
      <c r="K10255" s="2">
        <f t="array" ref="K10255">XLOOKUP('Transaction Data'!$G10255,Product_Code,Cost)</f>
        <v>18</v>
      </c>
      <c r="L10255" s="2">
        <f t="array" ref="L10255">XLOOKUP('Transaction Data'!$G10255,Product_Code,Unit_Price)</f>
        <v>22</v>
      </c>
      <c r="M10255" s="3">
        <f>'Transaction Data'!$F10255*'Transaction Data'!$K10255</f>
        <v>2142</v>
      </c>
      <c r="N10255" s="3">
        <f>'Transaction Data'!$F10255*'Transaction Data'!$L10255</f>
        <v>2618</v>
      </c>
      <c r="O10255" s="3">
        <f>'Transaction Data'!$N10255-'Transaction Data'!$M10255</f>
        <v>476</v>
      </c>
      <c r="P10255" s="2">
        <f>DATEDIF('Transaction Data'!$D10255,'Transaction Data'!$A10255,"y")</f>
        <v>45</v>
      </c>
      <c r="Q10255" s="2" t="str">
        <f>FLOOR('Transaction Data'!$P10255,15)&amp;"-"&amp;FLOOR('Transaction Data'!$P10255,15)+14</f>
        <v>45-59</v>
      </c>
      <c r="R10255" s="2" t="str">
        <f>IF('Transaction Data'!$L10255&lt;=10,"Less Expensive","Expensive")</f>
        <v>Expensive</v>
      </c>
      <c r="S10255" s="4">
        <f>WEEKDAY('Transaction Data'!$A10255)</f>
        <v>7</v>
      </c>
      <c r="T10255" s="2" t="str">
        <f>IF(WEEKDAY('Transaction Data'!$A10255,2)&lt;6,"Weekday","Weekend")</f>
        <v>Weekend</v>
      </c>
    </row>
    <row r="10256" ht="15.75" customHeight="1">
      <c r="A10256" s="1">
        <v>45526.0</v>
      </c>
      <c r="B10256" s="2" t="s">
        <v>986</v>
      </c>
      <c r="C10256" s="2" t="s">
        <v>47</v>
      </c>
      <c r="D10256" s="1">
        <v>28557.0</v>
      </c>
      <c r="E10256" s="2" t="s">
        <v>22</v>
      </c>
      <c r="F10256" s="2">
        <v>294.0</v>
      </c>
      <c r="G10256" s="2" t="s">
        <v>55</v>
      </c>
      <c r="H10256" s="2" t="s">
        <v>49</v>
      </c>
      <c r="I10256" s="2" t="s">
        <v>30</v>
      </c>
      <c r="J10256" s="2" t="str">
        <f t="array" ref="J10256">XLOOKUP('Transaction Data'!$G10256,Product_Code,Biscuit_Brand)</f>
        <v>Vanilla Wafers</v>
      </c>
      <c r="K10256" s="2">
        <f t="array" ref="K10256">XLOOKUP('Transaction Data'!$G10256,Product_Code,Cost)</f>
        <v>18</v>
      </c>
      <c r="L10256" s="2">
        <f t="array" ref="L10256">XLOOKUP('Transaction Data'!$G10256,Product_Code,Unit_Price)</f>
        <v>36</v>
      </c>
      <c r="M10256" s="3">
        <f>'Transaction Data'!$F10256*'Transaction Data'!$K10256</f>
        <v>5292</v>
      </c>
      <c r="N10256" s="3">
        <f>'Transaction Data'!$F10256*'Transaction Data'!$L10256</f>
        <v>10584</v>
      </c>
      <c r="O10256" s="3">
        <f>'Transaction Data'!$N10256-'Transaction Data'!$M10256</f>
        <v>5292</v>
      </c>
      <c r="P10256" s="2">
        <f>DATEDIF('Transaction Data'!$D10256,'Transaction Data'!$A10256,"y")</f>
        <v>46</v>
      </c>
      <c r="Q10256" s="2" t="str">
        <f>FLOOR('Transaction Data'!$P10256,15)&amp;"-"&amp;FLOOR('Transaction Data'!$P10256,15)+14</f>
        <v>45-59</v>
      </c>
      <c r="R10256" s="2" t="str">
        <f>IF('Transaction Data'!$L10256&lt;=10,"Less Expensive","Expensive")</f>
        <v>Expensive</v>
      </c>
      <c r="S10256" s="4">
        <f>WEEKDAY('Transaction Data'!$A10256)</f>
        <v>5</v>
      </c>
      <c r="T10256" s="2" t="str">
        <f>IF(WEEKDAY('Transaction Data'!$A10256,2)&lt;6,"Weekday","Weekend")</f>
        <v>Weekday</v>
      </c>
    </row>
    <row r="10257" ht="15.75" customHeight="1">
      <c r="A10257" s="1">
        <v>45518.0</v>
      </c>
      <c r="B10257" s="2" t="s">
        <v>4355</v>
      </c>
      <c r="C10257" s="2" t="s">
        <v>69</v>
      </c>
      <c r="D10257" s="1">
        <v>19812.0</v>
      </c>
      <c r="E10257" s="2" t="s">
        <v>63</v>
      </c>
      <c r="F10257" s="2">
        <v>207.0</v>
      </c>
      <c r="G10257" s="2" t="s">
        <v>60</v>
      </c>
      <c r="H10257" s="2" t="s">
        <v>34</v>
      </c>
      <c r="I10257" s="2" t="s">
        <v>25</v>
      </c>
      <c r="J10257" s="2" t="str">
        <f t="array" ref="J10257">XLOOKUP('Transaction Data'!$G10257,Product_Code,Biscuit_Brand)</f>
        <v>Peanut Butter Bites</v>
      </c>
      <c r="K10257" s="2">
        <f t="array" ref="K10257">XLOOKUP('Transaction Data'!$G10257,Product_Code,Cost)</f>
        <v>5</v>
      </c>
      <c r="L10257" s="2">
        <f t="array" ref="L10257">XLOOKUP('Transaction Data'!$G10257,Product_Code,Unit_Price)</f>
        <v>7</v>
      </c>
      <c r="M10257" s="3">
        <f>'Transaction Data'!$F10257*'Transaction Data'!$K10257</f>
        <v>1035</v>
      </c>
      <c r="N10257" s="3">
        <f>'Transaction Data'!$F10257*'Transaction Data'!$L10257</f>
        <v>1449</v>
      </c>
      <c r="O10257" s="3">
        <f>'Transaction Data'!$N10257-'Transaction Data'!$M10257</f>
        <v>414</v>
      </c>
      <c r="P10257" s="2">
        <f>DATEDIF('Transaction Data'!$D10257,'Transaction Data'!$A10257,"y")</f>
        <v>70</v>
      </c>
      <c r="Q10257" s="2" t="str">
        <f>FLOOR('Transaction Data'!$P10257,15)&amp;"-"&amp;FLOOR('Transaction Data'!$P10257,15)+14</f>
        <v>60-74</v>
      </c>
      <c r="R10257" s="2" t="str">
        <f>IF('Transaction Data'!$L10257&lt;=10,"Less Expensive","Expensive")</f>
        <v>Less Expensive</v>
      </c>
      <c r="S10257" s="4">
        <f>WEEKDAY('Transaction Data'!$A10257)</f>
        <v>4</v>
      </c>
      <c r="T10257" s="2" t="str">
        <f>IF(WEEKDAY('Transaction Data'!$A10257,2)&lt;6,"Weekday","Weekend")</f>
        <v>Weekday</v>
      </c>
    </row>
    <row r="10258" ht="15.75" customHeight="1">
      <c r="A10258" s="1">
        <v>45533.0</v>
      </c>
      <c r="B10258" s="2" t="s">
        <v>2189</v>
      </c>
      <c r="C10258" s="2" t="s">
        <v>78</v>
      </c>
      <c r="D10258" s="1">
        <v>19660.0</v>
      </c>
      <c r="E10258" s="2" t="s">
        <v>63</v>
      </c>
      <c r="F10258" s="2">
        <v>197.0</v>
      </c>
      <c r="G10258" s="2" t="s">
        <v>48</v>
      </c>
      <c r="H10258" s="2" t="s">
        <v>42</v>
      </c>
      <c r="I10258" s="2" t="s">
        <v>25</v>
      </c>
      <c r="J10258" s="2" t="str">
        <f t="array" ref="J10258">XLOOKUP('Transaction Data'!$G10258,Product_Code,Biscuit_Brand)</f>
        <v>Lemon Crisps</v>
      </c>
      <c r="K10258" s="2">
        <f t="array" ref="K10258">XLOOKUP('Transaction Data'!$G10258,Product_Code,Cost)</f>
        <v>7</v>
      </c>
      <c r="L10258" s="2">
        <f t="array" ref="L10258">XLOOKUP('Transaction Data'!$G10258,Product_Code,Unit_Price)</f>
        <v>9</v>
      </c>
      <c r="M10258" s="3">
        <f>'Transaction Data'!$F10258*'Transaction Data'!$K10258</f>
        <v>1379</v>
      </c>
      <c r="N10258" s="3">
        <f>'Transaction Data'!$F10258*'Transaction Data'!$L10258</f>
        <v>1773</v>
      </c>
      <c r="O10258" s="3">
        <f>'Transaction Data'!$N10258-'Transaction Data'!$M10258</f>
        <v>394</v>
      </c>
      <c r="P10258" s="2">
        <f>DATEDIF('Transaction Data'!$D10258,'Transaction Data'!$A10258,"y")</f>
        <v>70</v>
      </c>
      <c r="Q10258" s="2" t="str">
        <f>FLOOR('Transaction Data'!$P10258,15)&amp;"-"&amp;FLOOR('Transaction Data'!$P10258,15)+14</f>
        <v>60-74</v>
      </c>
      <c r="R10258" s="2" t="str">
        <f>IF('Transaction Data'!$L10258&lt;=10,"Less Expensive","Expensive")</f>
        <v>Less Expensive</v>
      </c>
      <c r="S10258" s="4">
        <f>WEEKDAY('Transaction Data'!$A10258)</f>
        <v>5</v>
      </c>
      <c r="T10258" s="2" t="str">
        <f>IF(WEEKDAY('Transaction Data'!$A10258,2)&lt;6,"Weekday","Weekend")</f>
        <v>Weekday</v>
      </c>
    </row>
    <row r="10259" ht="15.75" customHeight="1">
      <c r="A10259" s="1">
        <v>45519.0</v>
      </c>
      <c r="B10259" s="2" t="s">
        <v>2693</v>
      </c>
      <c r="C10259" s="2" t="s">
        <v>21</v>
      </c>
      <c r="D10259" s="1">
        <v>37814.0</v>
      </c>
      <c r="E10259" s="2" t="s">
        <v>22</v>
      </c>
      <c r="F10259" s="2">
        <v>64.0</v>
      </c>
      <c r="G10259" s="2" t="s">
        <v>33</v>
      </c>
      <c r="H10259" s="2" t="s">
        <v>24</v>
      </c>
      <c r="I10259" s="2" t="s">
        <v>35</v>
      </c>
      <c r="J10259" s="2" t="str">
        <f t="array" ref="J10259">XLOOKUP('Transaction Data'!$G10259,Product_Code,Biscuit_Brand)</f>
        <v>Caramel Biscuits</v>
      </c>
      <c r="K10259" s="2">
        <f t="array" ref="K10259">XLOOKUP('Transaction Data'!$G10259,Product_Code,Cost)</f>
        <v>18</v>
      </c>
      <c r="L10259" s="2">
        <f t="array" ref="L10259">XLOOKUP('Transaction Data'!$G10259,Product_Code,Unit_Price)</f>
        <v>22</v>
      </c>
      <c r="M10259" s="3">
        <f>'Transaction Data'!$F10259*'Transaction Data'!$K10259</f>
        <v>1152</v>
      </c>
      <c r="N10259" s="3">
        <f>'Transaction Data'!$F10259*'Transaction Data'!$L10259</f>
        <v>1408</v>
      </c>
      <c r="O10259" s="3">
        <f>'Transaction Data'!$N10259-'Transaction Data'!$M10259</f>
        <v>256</v>
      </c>
      <c r="P10259" s="2">
        <f>DATEDIF('Transaction Data'!$D10259,'Transaction Data'!$A10259,"y")</f>
        <v>21</v>
      </c>
      <c r="Q10259" s="2" t="str">
        <f>FLOOR('Transaction Data'!$P10259,15)&amp;"-"&amp;FLOOR('Transaction Data'!$P10259,15)+14</f>
        <v>15-29</v>
      </c>
      <c r="R10259" s="2" t="str">
        <f>IF('Transaction Data'!$L10259&lt;=10,"Less Expensive","Expensive")</f>
        <v>Expensive</v>
      </c>
      <c r="S10259" s="4">
        <f>WEEKDAY('Transaction Data'!$A10259)</f>
        <v>5</v>
      </c>
      <c r="T10259" s="2" t="str">
        <f>IF(WEEKDAY('Transaction Data'!$A10259,2)&lt;6,"Weekday","Weekend")</f>
        <v>Weekday</v>
      </c>
    </row>
    <row r="10260" ht="15.75" customHeight="1">
      <c r="A10260" s="1">
        <v>45535.0</v>
      </c>
      <c r="B10260" s="2" t="s">
        <v>1820</v>
      </c>
      <c r="C10260" s="2" t="s">
        <v>69</v>
      </c>
      <c r="D10260" s="1">
        <v>29754.0</v>
      </c>
      <c r="E10260" s="2" t="s">
        <v>27</v>
      </c>
      <c r="F10260" s="2">
        <v>410.0</v>
      </c>
      <c r="G10260" s="2" t="s">
        <v>60</v>
      </c>
      <c r="H10260" s="2" t="s">
        <v>34</v>
      </c>
      <c r="I10260" s="2" t="s">
        <v>25</v>
      </c>
      <c r="J10260" s="2" t="str">
        <f t="array" ref="J10260">XLOOKUP('Transaction Data'!$G10260,Product_Code,Biscuit_Brand)</f>
        <v>Peanut Butter Bites</v>
      </c>
      <c r="K10260" s="2">
        <f t="array" ref="K10260">XLOOKUP('Transaction Data'!$G10260,Product_Code,Cost)</f>
        <v>5</v>
      </c>
      <c r="L10260" s="2">
        <f t="array" ref="L10260">XLOOKUP('Transaction Data'!$G10260,Product_Code,Unit_Price)</f>
        <v>7</v>
      </c>
      <c r="M10260" s="3">
        <f>'Transaction Data'!$F10260*'Transaction Data'!$K10260</f>
        <v>2050</v>
      </c>
      <c r="N10260" s="3">
        <f>'Transaction Data'!$F10260*'Transaction Data'!$L10260</f>
        <v>2870</v>
      </c>
      <c r="O10260" s="3">
        <f>'Transaction Data'!$N10260-'Transaction Data'!$M10260</f>
        <v>820</v>
      </c>
      <c r="P10260" s="2">
        <f>DATEDIF('Transaction Data'!$D10260,'Transaction Data'!$A10260,"y")</f>
        <v>43</v>
      </c>
      <c r="Q10260" s="2" t="str">
        <f>FLOOR('Transaction Data'!$P10260,15)&amp;"-"&amp;FLOOR('Transaction Data'!$P10260,15)+14</f>
        <v>30-44</v>
      </c>
      <c r="R10260" s="2" t="str">
        <f>IF('Transaction Data'!$L10260&lt;=10,"Less Expensive","Expensive")</f>
        <v>Less Expensive</v>
      </c>
      <c r="S10260" s="4">
        <f>WEEKDAY('Transaction Data'!$A10260)</f>
        <v>7</v>
      </c>
      <c r="T10260" s="2" t="str">
        <f>IF(WEEKDAY('Transaction Data'!$A10260,2)&lt;6,"Weekday","Weekend")</f>
        <v>Weekend</v>
      </c>
    </row>
    <row r="10261" ht="15.75" customHeight="1">
      <c r="A10261" s="1">
        <v>45506.0</v>
      </c>
      <c r="B10261" s="2" t="s">
        <v>6552</v>
      </c>
      <c r="C10261" s="2" t="s">
        <v>78</v>
      </c>
      <c r="D10261" s="1">
        <v>25374.0</v>
      </c>
      <c r="E10261" s="2" t="s">
        <v>22</v>
      </c>
      <c r="F10261" s="2">
        <v>90.0</v>
      </c>
      <c r="G10261" s="2" t="s">
        <v>28</v>
      </c>
      <c r="H10261" s="2" t="s">
        <v>49</v>
      </c>
      <c r="I10261" s="2" t="s">
        <v>35</v>
      </c>
      <c r="J10261" s="2" t="str">
        <f t="array" ref="J10261">XLOOKUP('Transaction Data'!$G10261,Product_Code,Biscuit_Brand)</f>
        <v>Shortbread</v>
      </c>
      <c r="K10261" s="2">
        <f t="array" ref="K10261">XLOOKUP('Transaction Data'!$G10261,Product_Code,Cost)</f>
        <v>10</v>
      </c>
      <c r="L10261" s="2">
        <f t="array" ref="L10261">XLOOKUP('Transaction Data'!$G10261,Product_Code,Unit_Price)</f>
        <v>45</v>
      </c>
      <c r="M10261" s="3">
        <f>'Transaction Data'!$F10261*'Transaction Data'!$K10261</f>
        <v>900</v>
      </c>
      <c r="N10261" s="3">
        <f>'Transaction Data'!$F10261*'Transaction Data'!$L10261</f>
        <v>4050</v>
      </c>
      <c r="O10261" s="3">
        <f>'Transaction Data'!$N10261-'Transaction Data'!$M10261</f>
        <v>3150</v>
      </c>
      <c r="P10261" s="2">
        <f>DATEDIF('Transaction Data'!$D10261,'Transaction Data'!$A10261,"y")</f>
        <v>55</v>
      </c>
      <c r="Q10261" s="2" t="str">
        <f>FLOOR('Transaction Data'!$P10261,15)&amp;"-"&amp;FLOOR('Transaction Data'!$P10261,15)+14</f>
        <v>45-59</v>
      </c>
      <c r="R10261" s="2" t="str">
        <f>IF('Transaction Data'!$L10261&lt;=10,"Less Expensive","Expensive")</f>
        <v>Expensive</v>
      </c>
      <c r="S10261" s="4">
        <f>WEEKDAY('Transaction Data'!$A10261)</f>
        <v>6</v>
      </c>
      <c r="T10261" s="2" t="str">
        <f>IF(WEEKDAY('Transaction Data'!$A10261,2)&lt;6,"Weekday","Weekend")</f>
        <v>Weekday</v>
      </c>
    </row>
    <row r="10262" ht="15.75" customHeight="1">
      <c r="A10262" s="1">
        <v>45512.0</v>
      </c>
      <c r="B10262" s="2" t="s">
        <v>6959</v>
      </c>
      <c r="C10262" s="2" t="s">
        <v>69</v>
      </c>
      <c r="D10262" s="1">
        <v>37189.0</v>
      </c>
      <c r="E10262" s="2" t="s">
        <v>63</v>
      </c>
      <c r="F10262" s="2">
        <v>16.0</v>
      </c>
      <c r="G10262" s="2" t="s">
        <v>61</v>
      </c>
      <c r="H10262" s="2" t="s">
        <v>42</v>
      </c>
      <c r="I10262" s="2" t="s">
        <v>30</v>
      </c>
      <c r="J10262" s="2" t="str">
        <f t="array" ref="J10262">XLOOKUP('Transaction Data'!$G10262,Product_Code,Biscuit_Brand)</f>
        <v>Choco Delight</v>
      </c>
      <c r="K10262" s="2">
        <f t="array" ref="K10262">XLOOKUP('Transaction Data'!$G10262,Product_Code,Cost)</f>
        <v>3</v>
      </c>
      <c r="L10262" s="2">
        <f t="array" ref="L10262">XLOOKUP('Transaction Data'!$G10262,Product_Code,Unit_Price)</f>
        <v>5</v>
      </c>
      <c r="M10262" s="3">
        <f>'Transaction Data'!$F10262*'Transaction Data'!$K10262</f>
        <v>48</v>
      </c>
      <c r="N10262" s="3">
        <f>'Transaction Data'!$F10262*'Transaction Data'!$L10262</f>
        <v>80</v>
      </c>
      <c r="O10262" s="3">
        <f>'Transaction Data'!$N10262-'Transaction Data'!$M10262</f>
        <v>32</v>
      </c>
      <c r="P10262" s="2">
        <f>DATEDIF('Transaction Data'!$D10262,'Transaction Data'!$A10262,"y")</f>
        <v>22</v>
      </c>
      <c r="Q10262" s="2" t="str">
        <f>FLOOR('Transaction Data'!$P10262,15)&amp;"-"&amp;FLOOR('Transaction Data'!$P10262,15)+14</f>
        <v>15-29</v>
      </c>
      <c r="R10262" s="2" t="str">
        <f>IF('Transaction Data'!$L10262&lt;=10,"Less Expensive","Expensive")</f>
        <v>Less Expensive</v>
      </c>
      <c r="S10262" s="4">
        <f>WEEKDAY('Transaction Data'!$A10262)</f>
        <v>5</v>
      </c>
      <c r="T10262" s="2" t="str">
        <f>IF(WEEKDAY('Transaction Data'!$A10262,2)&lt;6,"Weekday","Weekend")</f>
        <v>Weekday</v>
      </c>
    </row>
    <row r="10263" ht="15.75" customHeight="1">
      <c r="A10263" s="1">
        <v>45526.0</v>
      </c>
      <c r="B10263" s="2" t="s">
        <v>5751</v>
      </c>
      <c r="C10263" s="2" t="s">
        <v>41</v>
      </c>
      <c r="D10263" s="1">
        <v>24571.0</v>
      </c>
      <c r="E10263" s="2" t="s">
        <v>63</v>
      </c>
      <c r="F10263" s="2">
        <v>10.0</v>
      </c>
      <c r="G10263" s="2" t="s">
        <v>57</v>
      </c>
      <c r="H10263" s="2" t="s">
        <v>34</v>
      </c>
      <c r="I10263" s="2" t="s">
        <v>30</v>
      </c>
      <c r="J10263" s="2" t="str">
        <f t="array" ref="J10263">XLOOKUP('Transaction Data'!$G10263,Product_Code,Biscuit_Brand)</f>
        <v>Oatmeal Cookies</v>
      </c>
      <c r="K10263" s="2">
        <f t="array" ref="K10263">XLOOKUP('Transaction Data'!$G10263,Product_Code,Cost)</f>
        <v>19</v>
      </c>
      <c r="L10263" s="2">
        <f t="array" ref="L10263">XLOOKUP('Transaction Data'!$G10263,Product_Code,Unit_Price)</f>
        <v>23</v>
      </c>
      <c r="M10263" s="3">
        <f>'Transaction Data'!$F10263*'Transaction Data'!$K10263</f>
        <v>190</v>
      </c>
      <c r="N10263" s="3">
        <f>'Transaction Data'!$F10263*'Transaction Data'!$L10263</f>
        <v>230</v>
      </c>
      <c r="O10263" s="3">
        <f>'Transaction Data'!$N10263-'Transaction Data'!$M10263</f>
        <v>40</v>
      </c>
      <c r="P10263" s="2">
        <f>DATEDIF('Transaction Data'!$D10263,'Transaction Data'!$A10263,"y")</f>
        <v>57</v>
      </c>
      <c r="Q10263" s="2" t="str">
        <f>FLOOR('Transaction Data'!$P10263,15)&amp;"-"&amp;FLOOR('Transaction Data'!$P10263,15)+14</f>
        <v>45-59</v>
      </c>
      <c r="R10263" s="2" t="str">
        <f>IF('Transaction Data'!$L10263&lt;=10,"Less Expensive","Expensive")</f>
        <v>Expensive</v>
      </c>
      <c r="S10263" s="4">
        <f>WEEKDAY('Transaction Data'!$A10263)</f>
        <v>5</v>
      </c>
      <c r="T10263" s="2" t="str">
        <f>IF(WEEKDAY('Transaction Data'!$A10263,2)&lt;6,"Weekday","Weekend")</f>
        <v>Weekday</v>
      </c>
    </row>
    <row r="10264" ht="15.75" customHeight="1">
      <c r="A10264" s="1">
        <v>45527.0</v>
      </c>
      <c r="B10264" s="2" t="s">
        <v>8376</v>
      </c>
      <c r="C10264" s="2" t="s">
        <v>65</v>
      </c>
      <c r="D10264" s="1">
        <v>18363.0</v>
      </c>
      <c r="E10264" s="2" t="s">
        <v>63</v>
      </c>
      <c r="F10264" s="2">
        <v>224.0</v>
      </c>
      <c r="G10264" s="2" t="s">
        <v>44</v>
      </c>
      <c r="H10264" s="2" t="s">
        <v>45</v>
      </c>
      <c r="I10264" s="2" t="s">
        <v>35</v>
      </c>
      <c r="J10264" s="2" t="str">
        <f t="array" ref="J10264">XLOOKUP('Transaction Data'!$G10264,Product_Code,Biscuit_Brand)</f>
        <v>Butter Crunch</v>
      </c>
      <c r="K10264" s="2">
        <f t="array" ref="K10264">XLOOKUP('Transaction Data'!$G10264,Product_Code,Cost)</f>
        <v>10</v>
      </c>
      <c r="L10264" s="2">
        <f t="array" ref="L10264">XLOOKUP('Transaction Data'!$G10264,Product_Code,Unit_Price)</f>
        <v>11</v>
      </c>
      <c r="M10264" s="3">
        <f>'Transaction Data'!$F10264*'Transaction Data'!$K10264</f>
        <v>2240</v>
      </c>
      <c r="N10264" s="3">
        <f>'Transaction Data'!$F10264*'Transaction Data'!$L10264</f>
        <v>2464</v>
      </c>
      <c r="O10264" s="3">
        <f>'Transaction Data'!$N10264-'Transaction Data'!$M10264</f>
        <v>224</v>
      </c>
      <c r="P10264" s="2">
        <f>DATEDIF('Transaction Data'!$D10264,'Transaction Data'!$A10264,"y")</f>
        <v>74</v>
      </c>
      <c r="Q10264" s="2" t="str">
        <f>FLOOR('Transaction Data'!$P10264,15)&amp;"-"&amp;FLOOR('Transaction Data'!$P10264,15)+14</f>
        <v>60-74</v>
      </c>
      <c r="R10264" s="2" t="str">
        <f>IF('Transaction Data'!$L10264&lt;=10,"Less Expensive","Expensive")</f>
        <v>Expensive</v>
      </c>
      <c r="S10264" s="4">
        <f>WEEKDAY('Transaction Data'!$A10264)</f>
        <v>6</v>
      </c>
      <c r="T10264" s="2" t="str">
        <f>IF(WEEKDAY('Transaction Data'!$A10264,2)&lt;6,"Weekday","Weekend")</f>
        <v>Weekday</v>
      </c>
    </row>
    <row r="10265" ht="15.75" customHeight="1">
      <c r="A10265" s="1">
        <v>45532.0</v>
      </c>
      <c r="B10265" s="2" t="s">
        <v>4027</v>
      </c>
      <c r="C10265" s="2" t="s">
        <v>41</v>
      </c>
      <c r="D10265" s="1">
        <v>28609.0</v>
      </c>
      <c r="E10265" s="2" t="s">
        <v>63</v>
      </c>
      <c r="F10265" s="2">
        <v>258.0</v>
      </c>
      <c r="G10265" s="2" t="s">
        <v>48</v>
      </c>
      <c r="H10265" s="2" t="s">
        <v>52</v>
      </c>
      <c r="I10265" s="2" t="s">
        <v>35</v>
      </c>
      <c r="J10265" s="2" t="str">
        <f t="array" ref="J10265">XLOOKUP('Transaction Data'!$G10265,Product_Code,Biscuit_Brand)</f>
        <v>Lemon Crisps</v>
      </c>
      <c r="K10265" s="2">
        <f t="array" ref="K10265">XLOOKUP('Transaction Data'!$G10265,Product_Code,Cost)</f>
        <v>7</v>
      </c>
      <c r="L10265" s="2">
        <f t="array" ref="L10265">XLOOKUP('Transaction Data'!$G10265,Product_Code,Unit_Price)</f>
        <v>9</v>
      </c>
      <c r="M10265" s="3">
        <f>'Transaction Data'!$F10265*'Transaction Data'!$K10265</f>
        <v>1806</v>
      </c>
      <c r="N10265" s="3">
        <f>'Transaction Data'!$F10265*'Transaction Data'!$L10265</f>
        <v>2322</v>
      </c>
      <c r="O10265" s="3">
        <f>'Transaction Data'!$N10265-'Transaction Data'!$M10265</f>
        <v>516</v>
      </c>
      <c r="P10265" s="2">
        <f>DATEDIF('Transaction Data'!$D10265,'Transaction Data'!$A10265,"y")</f>
        <v>46</v>
      </c>
      <c r="Q10265" s="2" t="str">
        <f>FLOOR('Transaction Data'!$P10265,15)&amp;"-"&amp;FLOOR('Transaction Data'!$P10265,15)+14</f>
        <v>45-59</v>
      </c>
      <c r="R10265" s="2" t="str">
        <f>IF('Transaction Data'!$L10265&lt;=10,"Less Expensive","Expensive")</f>
        <v>Less Expensive</v>
      </c>
      <c r="S10265" s="4">
        <f>WEEKDAY('Transaction Data'!$A10265)</f>
        <v>4</v>
      </c>
      <c r="T10265" s="2" t="str">
        <f>IF(WEEKDAY('Transaction Data'!$A10265,2)&lt;6,"Weekday","Weekend")</f>
        <v>Weekday</v>
      </c>
    </row>
    <row r="10266" ht="15.75" customHeight="1">
      <c r="A10266" s="1">
        <v>45533.0</v>
      </c>
      <c r="B10266" s="2" t="s">
        <v>1950</v>
      </c>
      <c r="C10266" s="2" t="s">
        <v>21</v>
      </c>
      <c r="D10266" s="1">
        <v>23673.0</v>
      </c>
      <c r="E10266" s="2" t="s">
        <v>27</v>
      </c>
      <c r="F10266" s="2">
        <v>120.0</v>
      </c>
      <c r="G10266" s="2" t="s">
        <v>28</v>
      </c>
      <c r="H10266" s="2" t="s">
        <v>29</v>
      </c>
      <c r="I10266" s="2" t="s">
        <v>25</v>
      </c>
      <c r="J10266" s="2" t="str">
        <f t="array" ref="J10266">XLOOKUP('Transaction Data'!$G10266,Product_Code,Biscuit_Brand)</f>
        <v>Shortbread</v>
      </c>
      <c r="K10266" s="2">
        <f t="array" ref="K10266">XLOOKUP('Transaction Data'!$G10266,Product_Code,Cost)</f>
        <v>10</v>
      </c>
      <c r="L10266" s="2">
        <f t="array" ref="L10266">XLOOKUP('Transaction Data'!$G10266,Product_Code,Unit_Price)</f>
        <v>45</v>
      </c>
      <c r="M10266" s="3">
        <f>'Transaction Data'!$F10266*'Transaction Data'!$K10266</f>
        <v>1200</v>
      </c>
      <c r="N10266" s="3">
        <f>'Transaction Data'!$F10266*'Transaction Data'!$L10266</f>
        <v>5400</v>
      </c>
      <c r="O10266" s="3">
        <f>'Transaction Data'!$N10266-'Transaction Data'!$M10266</f>
        <v>4200</v>
      </c>
      <c r="P10266" s="2">
        <f>DATEDIF('Transaction Data'!$D10266,'Transaction Data'!$A10266,"y")</f>
        <v>59</v>
      </c>
      <c r="Q10266" s="2" t="str">
        <f>FLOOR('Transaction Data'!$P10266,15)&amp;"-"&amp;FLOOR('Transaction Data'!$P10266,15)+14</f>
        <v>45-59</v>
      </c>
      <c r="R10266" s="2" t="str">
        <f>IF('Transaction Data'!$L10266&lt;=10,"Less Expensive","Expensive")</f>
        <v>Expensive</v>
      </c>
      <c r="S10266" s="4">
        <f>WEEKDAY('Transaction Data'!$A10266)</f>
        <v>5</v>
      </c>
      <c r="T10266" s="2" t="str">
        <f>IF(WEEKDAY('Transaction Data'!$A10266,2)&lt;6,"Weekday","Weekend")</f>
        <v>Weekday</v>
      </c>
    </row>
    <row r="10267" ht="15.75" customHeight="1">
      <c r="A10267" s="1">
        <v>45514.0</v>
      </c>
      <c r="B10267" s="2" t="s">
        <v>4395</v>
      </c>
      <c r="C10267" s="2" t="s">
        <v>72</v>
      </c>
      <c r="D10267" s="1">
        <v>25599.0</v>
      </c>
      <c r="E10267" s="2" t="s">
        <v>37</v>
      </c>
      <c r="F10267" s="2">
        <v>175.0</v>
      </c>
      <c r="G10267" s="2" t="s">
        <v>44</v>
      </c>
      <c r="H10267" s="2" t="s">
        <v>29</v>
      </c>
      <c r="I10267" s="2" t="s">
        <v>25</v>
      </c>
      <c r="J10267" s="2" t="str">
        <f t="array" ref="J10267">XLOOKUP('Transaction Data'!$G10267,Product_Code,Biscuit_Brand)</f>
        <v>Butter Crunch</v>
      </c>
      <c r="K10267" s="2">
        <f t="array" ref="K10267">XLOOKUP('Transaction Data'!$G10267,Product_Code,Cost)</f>
        <v>10</v>
      </c>
      <c r="L10267" s="2">
        <f t="array" ref="L10267">XLOOKUP('Transaction Data'!$G10267,Product_Code,Unit_Price)</f>
        <v>11</v>
      </c>
      <c r="M10267" s="3">
        <f>'Transaction Data'!$F10267*'Transaction Data'!$K10267</f>
        <v>1750</v>
      </c>
      <c r="N10267" s="3">
        <f>'Transaction Data'!$F10267*'Transaction Data'!$L10267</f>
        <v>1925</v>
      </c>
      <c r="O10267" s="3">
        <f>'Transaction Data'!$N10267-'Transaction Data'!$M10267</f>
        <v>175</v>
      </c>
      <c r="P10267" s="2">
        <f>DATEDIF('Transaction Data'!$D10267,'Transaction Data'!$A10267,"y")</f>
        <v>54</v>
      </c>
      <c r="Q10267" s="2" t="str">
        <f>FLOOR('Transaction Data'!$P10267,15)&amp;"-"&amp;FLOOR('Transaction Data'!$P10267,15)+14</f>
        <v>45-59</v>
      </c>
      <c r="R10267" s="2" t="str">
        <f>IF('Transaction Data'!$L10267&lt;=10,"Less Expensive","Expensive")</f>
        <v>Expensive</v>
      </c>
      <c r="S10267" s="4">
        <f>WEEKDAY('Transaction Data'!$A10267)</f>
        <v>7</v>
      </c>
      <c r="T10267" s="2" t="str">
        <f>IF(WEEKDAY('Transaction Data'!$A10267,2)&lt;6,"Weekday","Weekend")</f>
        <v>Weekend</v>
      </c>
    </row>
    <row r="10268" ht="15.75" customHeight="1">
      <c r="A10268" s="1">
        <v>45532.0</v>
      </c>
      <c r="B10268" s="2" t="s">
        <v>8422</v>
      </c>
      <c r="C10268" s="2" t="s">
        <v>65</v>
      </c>
      <c r="D10268" s="1">
        <v>26867.0</v>
      </c>
      <c r="E10268" s="2" t="s">
        <v>27</v>
      </c>
      <c r="F10268" s="2">
        <v>489.0</v>
      </c>
      <c r="G10268" s="2" t="s">
        <v>28</v>
      </c>
      <c r="H10268" s="2" t="s">
        <v>24</v>
      </c>
      <c r="I10268" s="2" t="s">
        <v>30</v>
      </c>
      <c r="J10268" s="2" t="str">
        <f t="array" ref="J10268">XLOOKUP('Transaction Data'!$G10268,Product_Code,Biscuit_Brand)</f>
        <v>Shortbread</v>
      </c>
      <c r="K10268" s="2">
        <f t="array" ref="K10268">XLOOKUP('Transaction Data'!$G10268,Product_Code,Cost)</f>
        <v>10</v>
      </c>
      <c r="L10268" s="2">
        <f t="array" ref="L10268">XLOOKUP('Transaction Data'!$G10268,Product_Code,Unit_Price)</f>
        <v>45</v>
      </c>
      <c r="M10268" s="3">
        <f>'Transaction Data'!$F10268*'Transaction Data'!$K10268</f>
        <v>4890</v>
      </c>
      <c r="N10268" s="3">
        <f>'Transaction Data'!$F10268*'Transaction Data'!$L10268</f>
        <v>22005</v>
      </c>
      <c r="O10268" s="3">
        <f>'Transaction Data'!$N10268-'Transaction Data'!$M10268</f>
        <v>17115</v>
      </c>
      <c r="P10268" s="2">
        <f>DATEDIF('Transaction Data'!$D10268,'Transaction Data'!$A10268,"y")</f>
        <v>51</v>
      </c>
      <c r="Q10268" s="2" t="str">
        <f>FLOOR('Transaction Data'!$P10268,15)&amp;"-"&amp;FLOOR('Transaction Data'!$P10268,15)+14</f>
        <v>45-59</v>
      </c>
      <c r="R10268" s="2" t="str">
        <f>IF('Transaction Data'!$L10268&lt;=10,"Less Expensive","Expensive")</f>
        <v>Expensive</v>
      </c>
      <c r="S10268" s="4">
        <f>WEEKDAY('Transaction Data'!$A10268)</f>
        <v>4</v>
      </c>
      <c r="T10268" s="2" t="str">
        <f>IF(WEEKDAY('Transaction Data'!$A10268,2)&lt;6,"Weekday","Weekend")</f>
        <v>Weekday</v>
      </c>
    </row>
    <row r="10269" ht="15.75" customHeight="1">
      <c r="A10269" s="1">
        <v>45507.0</v>
      </c>
      <c r="B10269" s="2" t="s">
        <v>966</v>
      </c>
      <c r="C10269" s="2" t="s">
        <v>32</v>
      </c>
      <c r="D10269" s="1">
        <v>28096.0</v>
      </c>
      <c r="E10269" s="2" t="s">
        <v>37</v>
      </c>
      <c r="F10269" s="2">
        <v>16.0</v>
      </c>
      <c r="G10269" s="2" t="s">
        <v>44</v>
      </c>
      <c r="H10269" s="2" t="s">
        <v>39</v>
      </c>
      <c r="I10269" s="2" t="s">
        <v>25</v>
      </c>
      <c r="J10269" s="2" t="str">
        <f t="array" ref="J10269">XLOOKUP('Transaction Data'!$G10269,Product_Code,Biscuit_Brand)</f>
        <v>Butter Crunch</v>
      </c>
      <c r="K10269" s="2">
        <f t="array" ref="K10269">XLOOKUP('Transaction Data'!$G10269,Product_Code,Cost)</f>
        <v>10</v>
      </c>
      <c r="L10269" s="2">
        <f t="array" ref="L10269">XLOOKUP('Transaction Data'!$G10269,Product_Code,Unit_Price)</f>
        <v>11</v>
      </c>
      <c r="M10269" s="3">
        <f>'Transaction Data'!$F10269*'Transaction Data'!$K10269</f>
        <v>160</v>
      </c>
      <c r="N10269" s="3">
        <f>'Transaction Data'!$F10269*'Transaction Data'!$L10269</f>
        <v>176</v>
      </c>
      <c r="O10269" s="3">
        <f>'Transaction Data'!$N10269-'Transaction Data'!$M10269</f>
        <v>16</v>
      </c>
      <c r="P10269" s="2">
        <f>DATEDIF('Transaction Data'!$D10269,'Transaction Data'!$A10269,"y")</f>
        <v>47</v>
      </c>
      <c r="Q10269" s="2" t="str">
        <f>FLOOR('Transaction Data'!$P10269,15)&amp;"-"&amp;FLOOR('Transaction Data'!$P10269,15)+14</f>
        <v>45-59</v>
      </c>
      <c r="R10269" s="2" t="str">
        <f>IF('Transaction Data'!$L10269&lt;=10,"Less Expensive","Expensive")</f>
        <v>Expensive</v>
      </c>
      <c r="S10269" s="4">
        <f>WEEKDAY('Transaction Data'!$A10269)</f>
        <v>7</v>
      </c>
      <c r="T10269" s="2" t="str">
        <f>IF(WEEKDAY('Transaction Data'!$A10269,2)&lt;6,"Weekday","Weekend")</f>
        <v>Weekend</v>
      </c>
    </row>
    <row r="10270" ht="15.75" customHeight="1">
      <c r="A10270" s="1">
        <v>45513.0</v>
      </c>
      <c r="B10270" s="2" t="s">
        <v>6716</v>
      </c>
      <c r="C10270" s="2" t="s">
        <v>54</v>
      </c>
      <c r="D10270" s="1">
        <v>33725.0</v>
      </c>
      <c r="E10270" s="2" t="s">
        <v>22</v>
      </c>
      <c r="F10270" s="2">
        <v>204.0</v>
      </c>
      <c r="G10270" s="2" t="s">
        <v>28</v>
      </c>
      <c r="H10270" s="2" t="s">
        <v>39</v>
      </c>
      <c r="I10270" s="2" t="s">
        <v>25</v>
      </c>
      <c r="J10270" s="2" t="str">
        <f t="array" ref="J10270">XLOOKUP('Transaction Data'!$G10270,Product_Code,Biscuit_Brand)</f>
        <v>Shortbread</v>
      </c>
      <c r="K10270" s="2">
        <f t="array" ref="K10270">XLOOKUP('Transaction Data'!$G10270,Product_Code,Cost)</f>
        <v>10</v>
      </c>
      <c r="L10270" s="2">
        <f t="array" ref="L10270">XLOOKUP('Transaction Data'!$G10270,Product_Code,Unit_Price)</f>
        <v>45</v>
      </c>
      <c r="M10270" s="3">
        <f>'Transaction Data'!$F10270*'Transaction Data'!$K10270</f>
        <v>2040</v>
      </c>
      <c r="N10270" s="3">
        <f>'Transaction Data'!$F10270*'Transaction Data'!$L10270</f>
        <v>9180</v>
      </c>
      <c r="O10270" s="3">
        <f>'Transaction Data'!$N10270-'Transaction Data'!$M10270</f>
        <v>7140</v>
      </c>
      <c r="P10270" s="2">
        <f>DATEDIF('Transaction Data'!$D10270,'Transaction Data'!$A10270,"y")</f>
        <v>32</v>
      </c>
      <c r="Q10270" s="2" t="str">
        <f>FLOOR('Transaction Data'!$P10270,15)&amp;"-"&amp;FLOOR('Transaction Data'!$P10270,15)+14</f>
        <v>30-44</v>
      </c>
      <c r="R10270" s="2" t="str">
        <f>IF('Transaction Data'!$L10270&lt;=10,"Less Expensive","Expensive")</f>
        <v>Expensive</v>
      </c>
      <c r="S10270" s="4">
        <f>WEEKDAY('Transaction Data'!$A10270)</f>
        <v>6</v>
      </c>
      <c r="T10270" s="2" t="str">
        <f>IF(WEEKDAY('Transaction Data'!$A10270,2)&lt;6,"Weekday","Weekend")</f>
        <v>Weekday</v>
      </c>
    </row>
    <row r="10271" ht="15.75" customHeight="1">
      <c r="A10271" s="1">
        <v>45524.0</v>
      </c>
      <c r="B10271" s="2" t="s">
        <v>665</v>
      </c>
      <c r="C10271" s="2" t="s">
        <v>65</v>
      </c>
      <c r="D10271" s="1">
        <v>24294.0</v>
      </c>
      <c r="E10271" s="2" t="s">
        <v>37</v>
      </c>
      <c r="F10271" s="2">
        <v>419.0</v>
      </c>
      <c r="G10271" s="2" t="s">
        <v>48</v>
      </c>
      <c r="H10271" s="2" t="s">
        <v>39</v>
      </c>
      <c r="I10271" s="2" t="s">
        <v>35</v>
      </c>
      <c r="J10271" s="2" t="str">
        <f t="array" ref="J10271">XLOOKUP('Transaction Data'!$G10271,Product_Code,Biscuit_Brand)</f>
        <v>Lemon Crisps</v>
      </c>
      <c r="K10271" s="2">
        <f t="array" ref="K10271">XLOOKUP('Transaction Data'!$G10271,Product_Code,Cost)</f>
        <v>7</v>
      </c>
      <c r="L10271" s="2">
        <f t="array" ref="L10271">XLOOKUP('Transaction Data'!$G10271,Product_Code,Unit_Price)</f>
        <v>9</v>
      </c>
      <c r="M10271" s="3">
        <f>'Transaction Data'!$F10271*'Transaction Data'!$K10271</f>
        <v>2933</v>
      </c>
      <c r="N10271" s="3">
        <f>'Transaction Data'!$F10271*'Transaction Data'!$L10271</f>
        <v>3771</v>
      </c>
      <c r="O10271" s="3">
        <f>'Transaction Data'!$N10271-'Transaction Data'!$M10271</f>
        <v>838</v>
      </c>
      <c r="P10271" s="2">
        <f>DATEDIF('Transaction Data'!$D10271,'Transaction Data'!$A10271,"y")</f>
        <v>58</v>
      </c>
      <c r="Q10271" s="2" t="str">
        <f>FLOOR('Transaction Data'!$P10271,15)&amp;"-"&amp;FLOOR('Transaction Data'!$P10271,15)+14</f>
        <v>45-59</v>
      </c>
      <c r="R10271" s="2" t="str">
        <f>IF('Transaction Data'!$L10271&lt;=10,"Less Expensive","Expensive")</f>
        <v>Less Expensive</v>
      </c>
      <c r="S10271" s="4">
        <f>WEEKDAY('Transaction Data'!$A10271)</f>
        <v>3</v>
      </c>
      <c r="T10271" s="2" t="str">
        <f>IF(WEEKDAY('Transaction Data'!$A10271,2)&lt;6,"Weekday","Weekend")</f>
        <v>Weekday</v>
      </c>
    </row>
    <row r="10272" ht="15.75" customHeight="1">
      <c r="A10272" s="1">
        <v>45525.0</v>
      </c>
      <c r="B10272" s="2" t="s">
        <v>5962</v>
      </c>
      <c r="C10272" s="2" t="s">
        <v>54</v>
      </c>
      <c r="D10272" s="1">
        <v>34243.0</v>
      </c>
      <c r="E10272" s="2" t="s">
        <v>37</v>
      </c>
      <c r="F10272" s="2">
        <v>186.0</v>
      </c>
      <c r="G10272" s="2" t="s">
        <v>61</v>
      </c>
      <c r="H10272" s="2" t="s">
        <v>45</v>
      </c>
      <c r="I10272" s="2" t="s">
        <v>25</v>
      </c>
      <c r="J10272" s="2" t="str">
        <f t="array" ref="J10272">XLOOKUP('Transaction Data'!$G10272,Product_Code,Biscuit_Brand)</f>
        <v>Choco Delight</v>
      </c>
      <c r="K10272" s="2">
        <f t="array" ref="K10272">XLOOKUP('Transaction Data'!$G10272,Product_Code,Cost)</f>
        <v>3</v>
      </c>
      <c r="L10272" s="2">
        <f t="array" ref="L10272">XLOOKUP('Transaction Data'!$G10272,Product_Code,Unit_Price)</f>
        <v>5</v>
      </c>
      <c r="M10272" s="3">
        <f>'Transaction Data'!$F10272*'Transaction Data'!$K10272</f>
        <v>558</v>
      </c>
      <c r="N10272" s="3">
        <f>'Transaction Data'!$F10272*'Transaction Data'!$L10272</f>
        <v>930</v>
      </c>
      <c r="O10272" s="3">
        <f>'Transaction Data'!$N10272-'Transaction Data'!$M10272</f>
        <v>372</v>
      </c>
      <c r="P10272" s="2">
        <f>DATEDIF('Transaction Data'!$D10272,'Transaction Data'!$A10272,"y")</f>
        <v>30</v>
      </c>
      <c r="Q10272" s="2" t="str">
        <f>FLOOR('Transaction Data'!$P10272,15)&amp;"-"&amp;FLOOR('Transaction Data'!$P10272,15)+14</f>
        <v>30-44</v>
      </c>
      <c r="R10272" s="2" t="str">
        <f>IF('Transaction Data'!$L10272&lt;=10,"Less Expensive","Expensive")</f>
        <v>Less Expensive</v>
      </c>
      <c r="S10272" s="4">
        <f>WEEKDAY('Transaction Data'!$A10272)</f>
        <v>4</v>
      </c>
      <c r="T10272" s="2" t="str">
        <f>IF(WEEKDAY('Transaction Data'!$A10272,2)&lt;6,"Weekday","Weekend")</f>
        <v>Weekday</v>
      </c>
    </row>
    <row r="10273" ht="15.75" customHeight="1">
      <c r="A10273" s="1">
        <v>45523.0</v>
      </c>
      <c r="B10273" s="2" t="s">
        <v>2816</v>
      </c>
      <c r="C10273" s="2" t="s">
        <v>72</v>
      </c>
      <c r="D10273" s="1">
        <v>29861.0</v>
      </c>
      <c r="E10273" s="2" t="s">
        <v>22</v>
      </c>
      <c r="F10273" s="2">
        <v>491.0</v>
      </c>
      <c r="G10273" s="2" t="s">
        <v>61</v>
      </c>
      <c r="H10273" s="2" t="s">
        <v>42</v>
      </c>
      <c r="I10273" s="2" t="s">
        <v>30</v>
      </c>
      <c r="J10273" s="2" t="str">
        <f t="array" ref="J10273">XLOOKUP('Transaction Data'!$G10273,Product_Code,Biscuit_Brand)</f>
        <v>Choco Delight</v>
      </c>
      <c r="K10273" s="2">
        <f t="array" ref="K10273">XLOOKUP('Transaction Data'!$G10273,Product_Code,Cost)</f>
        <v>3</v>
      </c>
      <c r="L10273" s="2">
        <f t="array" ref="L10273">XLOOKUP('Transaction Data'!$G10273,Product_Code,Unit_Price)</f>
        <v>5</v>
      </c>
      <c r="M10273" s="3">
        <f>'Transaction Data'!$F10273*'Transaction Data'!$K10273</f>
        <v>1473</v>
      </c>
      <c r="N10273" s="3">
        <f>'Transaction Data'!$F10273*'Transaction Data'!$L10273</f>
        <v>2455</v>
      </c>
      <c r="O10273" s="3">
        <f>'Transaction Data'!$N10273-'Transaction Data'!$M10273</f>
        <v>982</v>
      </c>
      <c r="P10273" s="2">
        <f>DATEDIF('Transaction Data'!$D10273,'Transaction Data'!$A10273,"y")</f>
        <v>42</v>
      </c>
      <c r="Q10273" s="2" t="str">
        <f>FLOOR('Transaction Data'!$P10273,15)&amp;"-"&amp;FLOOR('Transaction Data'!$P10273,15)+14</f>
        <v>30-44</v>
      </c>
      <c r="R10273" s="2" t="str">
        <f>IF('Transaction Data'!$L10273&lt;=10,"Less Expensive","Expensive")</f>
        <v>Less Expensive</v>
      </c>
      <c r="S10273" s="4">
        <f>WEEKDAY('Transaction Data'!$A10273)</f>
        <v>2</v>
      </c>
      <c r="T10273" s="2" t="str">
        <f>IF(WEEKDAY('Transaction Data'!$A10273,2)&lt;6,"Weekday","Weekend")</f>
        <v>Weekday</v>
      </c>
    </row>
    <row r="10274" ht="15.75" customHeight="1">
      <c r="A10274" s="1">
        <v>45518.0</v>
      </c>
      <c r="B10274" s="2" t="s">
        <v>6963</v>
      </c>
      <c r="C10274" s="2" t="s">
        <v>51</v>
      </c>
      <c r="D10274" s="1">
        <v>26081.0</v>
      </c>
      <c r="E10274" s="2" t="s">
        <v>27</v>
      </c>
      <c r="F10274" s="2">
        <v>285.0</v>
      </c>
      <c r="G10274" s="2" t="s">
        <v>44</v>
      </c>
      <c r="H10274" s="2" t="s">
        <v>49</v>
      </c>
      <c r="I10274" s="2" t="s">
        <v>25</v>
      </c>
      <c r="J10274" s="2" t="str">
        <f t="array" ref="J10274">XLOOKUP('Transaction Data'!$G10274,Product_Code,Biscuit_Brand)</f>
        <v>Butter Crunch</v>
      </c>
      <c r="K10274" s="2">
        <f t="array" ref="K10274">XLOOKUP('Transaction Data'!$G10274,Product_Code,Cost)</f>
        <v>10</v>
      </c>
      <c r="L10274" s="2">
        <f t="array" ref="L10274">XLOOKUP('Transaction Data'!$G10274,Product_Code,Unit_Price)</f>
        <v>11</v>
      </c>
      <c r="M10274" s="3">
        <f>'Transaction Data'!$F10274*'Transaction Data'!$K10274</f>
        <v>2850</v>
      </c>
      <c r="N10274" s="3">
        <f>'Transaction Data'!$F10274*'Transaction Data'!$L10274</f>
        <v>3135</v>
      </c>
      <c r="O10274" s="3">
        <f>'Transaction Data'!$N10274-'Transaction Data'!$M10274</f>
        <v>285</v>
      </c>
      <c r="P10274" s="2">
        <f>DATEDIF('Transaction Data'!$D10274,'Transaction Data'!$A10274,"y")</f>
        <v>53</v>
      </c>
      <c r="Q10274" s="2" t="str">
        <f>FLOOR('Transaction Data'!$P10274,15)&amp;"-"&amp;FLOOR('Transaction Data'!$P10274,15)+14</f>
        <v>45-59</v>
      </c>
      <c r="R10274" s="2" t="str">
        <f>IF('Transaction Data'!$L10274&lt;=10,"Less Expensive","Expensive")</f>
        <v>Expensive</v>
      </c>
      <c r="S10274" s="4">
        <f>WEEKDAY('Transaction Data'!$A10274)</f>
        <v>4</v>
      </c>
      <c r="T10274" s="2" t="str">
        <f>IF(WEEKDAY('Transaction Data'!$A10274,2)&lt;6,"Weekday","Weekend")</f>
        <v>Weekday</v>
      </c>
    </row>
    <row r="10275" ht="15.75" customHeight="1">
      <c r="A10275" s="1">
        <v>45516.0</v>
      </c>
      <c r="B10275" s="2" t="s">
        <v>2513</v>
      </c>
      <c r="C10275" s="2" t="s">
        <v>32</v>
      </c>
      <c r="D10275" s="1">
        <v>24351.0</v>
      </c>
      <c r="E10275" s="2" t="s">
        <v>37</v>
      </c>
      <c r="F10275" s="2">
        <v>14.0</v>
      </c>
      <c r="G10275" s="2" t="s">
        <v>33</v>
      </c>
      <c r="H10275" s="2" t="s">
        <v>24</v>
      </c>
      <c r="I10275" s="2" t="s">
        <v>35</v>
      </c>
      <c r="J10275" s="2" t="str">
        <f t="array" ref="J10275">XLOOKUP('Transaction Data'!$G10275,Product_Code,Biscuit_Brand)</f>
        <v>Caramel Biscuits</v>
      </c>
      <c r="K10275" s="2">
        <f t="array" ref="K10275">XLOOKUP('Transaction Data'!$G10275,Product_Code,Cost)</f>
        <v>18</v>
      </c>
      <c r="L10275" s="2">
        <f t="array" ref="L10275">XLOOKUP('Transaction Data'!$G10275,Product_Code,Unit_Price)</f>
        <v>22</v>
      </c>
      <c r="M10275" s="3">
        <f>'Transaction Data'!$F10275*'Transaction Data'!$K10275</f>
        <v>252</v>
      </c>
      <c r="N10275" s="3">
        <f>'Transaction Data'!$F10275*'Transaction Data'!$L10275</f>
        <v>308</v>
      </c>
      <c r="O10275" s="3">
        <f>'Transaction Data'!$N10275-'Transaction Data'!$M10275</f>
        <v>56</v>
      </c>
      <c r="P10275" s="2">
        <f>DATEDIF('Transaction Data'!$D10275,'Transaction Data'!$A10275,"y")</f>
        <v>57</v>
      </c>
      <c r="Q10275" s="2" t="str">
        <f>FLOOR('Transaction Data'!$P10275,15)&amp;"-"&amp;FLOOR('Transaction Data'!$P10275,15)+14</f>
        <v>45-59</v>
      </c>
      <c r="R10275" s="2" t="str">
        <f>IF('Transaction Data'!$L10275&lt;=10,"Less Expensive","Expensive")</f>
        <v>Expensive</v>
      </c>
      <c r="S10275" s="4">
        <f>WEEKDAY('Transaction Data'!$A10275)</f>
        <v>2</v>
      </c>
      <c r="T10275" s="2" t="str">
        <f>IF(WEEKDAY('Transaction Data'!$A10275,2)&lt;6,"Weekday","Weekend")</f>
        <v>Weekday</v>
      </c>
    </row>
    <row r="10276" ht="15.75" customHeight="1">
      <c r="A10276" s="1">
        <v>45531.0</v>
      </c>
      <c r="B10276" s="2" t="s">
        <v>145</v>
      </c>
      <c r="C10276" s="2" t="s">
        <v>41</v>
      </c>
      <c r="D10276" s="1">
        <v>15967.0</v>
      </c>
      <c r="E10276" s="2" t="s">
        <v>27</v>
      </c>
      <c r="F10276" s="2">
        <v>464.0</v>
      </c>
      <c r="G10276" s="2" t="s">
        <v>55</v>
      </c>
      <c r="H10276" s="2" t="s">
        <v>49</v>
      </c>
      <c r="I10276" s="2" t="s">
        <v>30</v>
      </c>
      <c r="J10276" s="2" t="str">
        <f t="array" ref="J10276">XLOOKUP('Transaction Data'!$G10276,Product_Code,Biscuit_Brand)</f>
        <v>Vanilla Wafers</v>
      </c>
      <c r="K10276" s="2">
        <f t="array" ref="K10276">XLOOKUP('Transaction Data'!$G10276,Product_Code,Cost)</f>
        <v>18</v>
      </c>
      <c r="L10276" s="2">
        <f t="array" ref="L10276">XLOOKUP('Transaction Data'!$G10276,Product_Code,Unit_Price)</f>
        <v>36</v>
      </c>
      <c r="M10276" s="3">
        <f>'Transaction Data'!$F10276*'Transaction Data'!$K10276</f>
        <v>8352</v>
      </c>
      <c r="N10276" s="3">
        <f>'Transaction Data'!$F10276*'Transaction Data'!$L10276</f>
        <v>16704</v>
      </c>
      <c r="O10276" s="3">
        <f>'Transaction Data'!$N10276-'Transaction Data'!$M10276</f>
        <v>8352</v>
      </c>
      <c r="P10276" s="2">
        <f>DATEDIF('Transaction Data'!$D10276,'Transaction Data'!$A10276,"y")</f>
        <v>80</v>
      </c>
      <c r="Q10276" s="2" t="str">
        <f>FLOOR('Transaction Data'!$P10276,15)&amp;"-"&amp;FLOOR('Transaction Data'!$P10276,15)+14</f>
        <v>75-89</v>
      </c>
      <c r="R10276" s="2" t="str">
        <f>IF('Transaction Data'!$L10276&lt;=10,"Less Expensive","Expensive")</f>
        <v>Expensive</v>
      </c>
      <c r="S10276" s="4">
        <f>WEEKDAY('Transaction Data'!$A10276)</f>
        <v>3</v>
      </c>
      <c r="T10276" s="2" t="str">
        <f>IF(WEEKDAY('Transaction Data'!$A10276,2)&lt;6,"Weekday","Weekend")</f>
        <v>Weekday</v>
      </c>
    </row>
    <row r="10277" ht="15.75" customHeight="1">
      <c r="A10277" s="1">
        <v>45529.0</v>
      </c>
      <c r="B10277" s="2" t="s">
        <v>2638</v>
      </c>
      <c r="C10277" s="2" t="s">
        <v>65</v>
      </c>
      <c r="D10277" s="1">
        <v>26432.0</v>
      </c>
      <c r="E10277" s="2" t="s">
        <v>27</v>
      </c>
      <c r="F10277" s="2">
        <v>100.0</v>
      </c>
      <c r="G10277" s="2" t="s">
        <v>55</v>
      </c>
      <c r="H10277" s="2" t="s">
        <v>24</v>
      </c>
      <c r="I10277" s="2" t="s">
        <v>30</v>
      </c>
      <c r="J10277" s="2" t="str">
        <f t="array" ref="J10277">XLOOKUP('Transaction Data'!$G10277,Product_Code,Biscuit_Brand)</f>
        <v>Vanilla Wafers</v>
      </c>
      <c r="K10277" s="2">
        <f t="array" ref="K10277">XLOOKUP('Transaction Data'!$G10277,Product_Code,Cost)</f>
        <v>18</v>
      </c>
      <c r="L10277" s="2">
        <f t="array" ref="L10277">XLOOKUP('Transaction Data'!$G10277,Product_Code,Unit_Price)</f>
        <v>36</v>
      </c>
      <c r="M10277" s="3">
        <f>'Transaction Data'!$F10277*'Transaction Data'!$K10277</f>
        <v>1800</v>
      </c>
      <c r="N10277" s="3">
        <f>'Transaction Data'!$F10277*'Transaction Data'!$L10277</f>
        <v>3600</v>
      </c>
      <c r="O10277" s="3">
        <f>'Transaction Data'!$N10277-'Transaction Data'!$M10277</f>
        <v>1800</v>
      </c>
      <c r="P10277" s="2">
        <f>DATEDIF('Transaction Data'!$D10277,'Transaction Data'!$A10277,"y")</f>
        <v>52</v>
      </c>
      <c r="Q10277" s="2" t="str">
        <f>FLOOR('Transaction Data'!$P10277,15)&amp;"-"&amp;FLOOR('Transaction Data'!$P10277,15)+14</f>
        <v>45-59</v>
      </c>
      <c r="R10277" s="2" t="str">
        <f>IF('Transaction Data'!$L10277&lt;=10,"Less Expensive","Expensive")</f>
        <v>Expensive</v>
      </c>
      <c r="S10277" s="4">
        <f>WEEKDAY('Transaction Data'!$A10277)</f>
        <v>1</v>
      </c>
      <c r="T10277" s="2" t="str">
        <f>IF(WEEKDAY('Transaction Data'!$A10277,2)&lt;6,"Weekday","Weekend")</f>
        <v>Weekend</v>
      </c>
    </row>
    <row r="10278" ht="15.75" customHeight="1">
      <c r="A10278" s="1">
        <v>45519.0</v>
      </c>
      <c r="B10278" s="2" t="s">
        <v>1678</v>
      </c>
      <c r="C10278" s="2" t="s">
        <v>21</v>
      </c>
      <c r="D10278" s="1">
        <v>16071.0</v>
      </c>
      <c r="E10278" s="2" t="s">
        <v>63</v>
      </c>
      <c r="F10278" s="2">
        <v>394.0</v>
      </c>
      <c r="G10278" s="2" t="s">
        <v>55</v>
      </c>
      <c r="H10278" s="2" t="s">
        <v>29</v>
      </c>
      <c r="I10278" s="2" t="s">
        <v>35</v>
      </c>
      <c r="J10278" s="2" t="str">
        <f t="array" ref="J10278">XLOOKUP('Transaction Data'!$G10278,Product_Code,Biscuit_Brand)</f>
        <v>Vanilla Wafers</v>
      </c>
      <c r="K10278" s="2">
        <f t="array" ref="K10278">XLOOKUP('Transaction Data'!$G10278,Product_Code,Cost)</f>
        <v>18</v>
      </c>
      <c r="L10278" s="2">
        <f t="array" ref="L10278">XLOOKUP('Transaction Data'!$G10278,Product_Code,Unit_Price)</f>
        <v>36</v>
      </c>
      <c r="M10278" s="3">
        <f>'Transaction Data'!$F10278*'Transaction Data'!$K10278</f>
        <v>7092</v>
      </c>
      <c r="N10278" s="3">
        <f>'Transaction Data'!$F10278*'Transaction Data'!$L10278</f>
        <v>14184</v>
      </c>
      <c r="O10278" s="3">
        <f>'Transaction Data'!$N10278-'Transaction Data'!$M10278</f>
        <v>7092</v>
      </c>
      <c r="P10278" s="2">
        <f>DATEDIF('Transaction Data'!$D10278,'Transaction Data'!$A10278,"y")</f>
        <v>80</v>
      </c>
      <c r="Q10278" s="2" t="str">
        <f>FLOOR('Transaction Data'!$P10278,15)&amp;"-"&amp;FLOOR('Transaction Data'!$P10278,15)+14</f>
        <v>75-89</v>
      </c>
      <c r="R10278" s="2" t="str">
        <f>IF('Transaction Data'!$L10278&lt;=10,"Less Expensive","Expensive")</f>
        <v>Expensive</v>
      </c>
      <c r="S10278" s="4">
        <f>WEEKDAY('Transaction Data'!$A10278)</f>
        <v>5</v>
      </c>
      <c r="T10278" s="2" t="str">
        <f>IF(WEEKDAY('Transaction Data'!$A10278,2)&lt;6,"Weekday","Weekend")</f>
        <v>Weekday</v>
      </c>
    </row>
    <row r="10279" ht="15.75" customHeight="1">
      <c r="A10279" s="1">
        <v>45509.0</v>
      </c>
      <c r="B10279" s="2" t="s">
        <v>2693</v>
      </c>
      <c r="C10279" s="2" t="s">
        <v>21</v>
      </c>
      <c r="D10279" s="1">
        <v>37814.0</v>
      </c>
      <c r="E10279" s="2" t="s">
        <v>22</v>
      </c>
      <c r="F10279" s="2">
        <v>64.0</v>
      </c>
      <c r="G10279" s="2" t="s">
        <v>33</v>
      </c>
      <c r="H10279" s="2" t="s">
        <v>24</v>
      </c>
      <c r="I10279" s="2" t="s">
        <v>35</v>
      </c>
      <c r="J10279" s="2" t="str">
        <f t="array" ref="J10279">XLOOKUP('Transaction Data'!$G10279,Product_Code,Biscuit_Brand)</f>
        <v>Caramel Biscuits</v>
      </c>
      <c r="K10279" s="2">
        <f t="array" ref="K10279">XLOOKUP('Transaction Data'!$G10279,Product_Code,Cost)</f>
        <v>18</v>
      </c>
      <c r="L10279" s="2">
        <f t="array" ref="L10279">XLOOKUP('Transaction Data'!$G10279,Product_Code,Unit_Price)</f>
        <v>22</v>
      </c>
      <c r="M10279" s="3">
        <f>'Transaction Data'!$F10279*'Transaction Data'!$K10279</f>
        <v>1152</v>
      </c>
      <c r="N10279" s="3">
        <f>'Transaction Data'!$F10279*'Transaction Data'!$L10279</f>
        <v>1408</v>
      </c>
      <c r="O10279" s="3">
        <f>'Transaction Data'!$N10279-'Transaction Data'!$M10279</f>
        <v>256</v>
      </c>
      <c r="P10279" s="2">
        <f>DATEDIF('Transaction Data'!$D10279,'Transaction Data'!$A10279,"y")</f>
        <v>21</v>
      </c>
      <c r="Q10279" s="2" t="str">
        <f>FLOOR('Transaction Data'!$P10279,15)&amp;"-"&amp;FLOOR('Transaction Data'!$P10279,15)+14</f>
        <v>15-29</v>
      </c>
      <c r="R10279" s="2" t="str">
        <f>IF('Transaction Data'!$L10279&lt;=10,"Less Expensive","Expensive")</f>
        <v>Expensive</v>
      </c>
      <c r="S10279" s="4">
        <f>WEEKDAY('Transaction Data'!$A10279)</f>
        <v>2</v>
      </c>
      <c r="T10279" s="2" t="str">
        <f>IF(WEEKDAY('Transaction Data'!$A10279,2)&lt;6,"Weekday","Weekend")</f>
        <v>Weekday</v>
      </c>
    </row>
    <row r="10280" ht="15.75" customHeight="1">
      <c r="A10280" s="1">
        <v>45513.0</v>
      </c>
      <c r="B10280" s="2" t="s">
        <v>6399</v>
      </c>
      <c r="C10280" s="2" t="s">
        <v>21</v>
      </c>
      <c r="D10280" s="1">
        <v>16464.0</v>
      </c>
      <c r="E10280" s="2" t="s">
        <v>63</v>
      </c>
      <c r="F10280" s="2">
        <v>322.0</v>
      </c>
      <c r="G10280" s="2" t="s">
        <v>44</v>
      </c>
      <c r="H10280" s="2" t="s">
        <v>49</v>
      </c>
      <c r="I10280" s="2" t="s">
        <v>25</v>
      </c>
      <c r="J10280" s="2" t="str">
        <f t="array" ref="J10280">XLOOKUP('Transaction Data'!$G10280,Product_Code,Biscuit_Brand)</f>
        <v>Butter Crunch</v>
      </c>
      <c r="K10280" s="2">
        <f t="array" ref="K10280">XLOOKUP('Transaction Data'!$G10280,Product_Code,Cost)</f>
        <v>10</v>
      </c>
      <c r="L10280" s="2">
        <f t="array" ref="L10280">XLOOKUP('Transaction Data'!$G10280,Product_Code,Unit_Price)</f>
        <v>11</v>
      </c>
      <c r="M10280" s="3">
        <f>'Transaction Data'!$F10280*'Transaction Data'!$K10280</f>
        <v>3220</v>
      </c>
      <c r="N10280" s="3">
        <f>'Transaction Data'!$F10280*'Transaction Data'!$L10280</f>
        <v>3542</v>
      </c>
      <c r="O10280" s="3">
        <f>'Transaction Data'!$N10280-'Transaction Data'!$M10280</f>
        <v>322</v>
      </c>
      <c r="P10280" s="2">
        <f>DATEDIF('Transaction Data'!$D10280,'Transaction Data'!$A10280,"y")</f>
        <v>79</v>
      </c>
      <c r="Q10280" s="2" t="str">
        <f>FLOOR('Transaction Data'!$P10280,15)&amp;"-"&amp;FLOOR('Transaction Data'!$P10280,15)+14</f>
        <v>75-89</v>
      </c>
      <c r="R10280" s="2" t="str">
        <f>IF('Transaction Data'!$L10280&lt;=10,"Less Expensive","Expensive")</f>
        <v>Expensive</v>
      </c>
      <c r="S10280" s="4">
        <f>WEEKDAY('Transaction Data'!$A10280)</f>
        <v>6</v>
      </c>
      <c r="T10280" s="2" t="str">
        <f>IF(WEEKDAY('Transaction Data'!$A10280,2)&lt;6,"Weekday","Weekend")</f>
        <v>Weekday</v>
      </c>
    </row>
    <row r="10281" ht="15.75" customHeight="1">
      <c r="A10281" s="1">
        <v>45506.0</v>
      </c>
      <c r="B10281" s="2" t="s">
        <v>5494</v>
      </c>
      <c r="C10281" s="2" t="s">
        <v>32</v>
      </c>
      <c r="D10281" s="1">
        <v>31571.0</v>
      </c>
      <c r="E10281" s="2" t="s">
        <v>37</v>
      </c>
      <c r="F10281" s="2">
        <v>305.0</v>
      </c>
      <c r="G10281" s="2" t="s">
        <v>44</v>
      </c>
      <c r="H10281" s="2" t="s">
        <v>29</v>
      </c>
      <c r="I10281" s="2" t="s">
        <v>25</v>
      </c>
      <c r="J10281" s="2" t="str">
        <f t="array" ref="J10281">XLOOKUP('Transaction Data'!$G10281,Product_Code,Biscuit_Brand)</f>
        <v>Butter Crunch</v>
      </c>
      <c r="K10281" s="2">
        <f t="array" ref="K10281">XLOOKUP('Transaction Data'!$G10281,Product_Code,Cost)</f>
        <v>10</v>
      </c>
      <c r="L10281" s="2">
        <f t="array" ref="L10281">XLOOKUP('Transaction Data'!$G10281,Product_Code,Unit_Price)</f>
        <v>11</v>
      </c>
      <c r="M10281" s="3">
        <f>'Transaction Data'!$F10281*'Transaction Data'!$K10281</f>
        <v>3050</v>
      </c>
      <c r="N10281" s="3">
        <f>'Transaction Data'!$F10281*'Transaction Data'!$L10281</f>
        <v>3355</v>
      </c>
      <c r="O10281" s="3">
        <f>'Transaction Data'!$N10281-'Transaction Data'!$M10281</f>
        <v>305</v>
      </c>
      <c r="P10281" s="2">
        <f>DATEDIF('Transaction Data'!$D10281,'Transaction Data'!$A10281,"y")</f>
        <v>38</v>
      </c>
      <c r="Q10281" s="2" t="str">
        <f>FLOOR('Transaction Data'!$P10281,15)&amp;"-"&amp;FLOOR('Transaction Data'!$P10281,15)+14</f>
        <v>30-44</v>
      </c>
      <c r="R10281" s="2" t="str">
        <f>IF('Transaction Data'!$L10281&lt;=10,"Less Expensive","Expensive")</f>
        <v>Expensive</v>
      </c>
      <c r="S10281" s="4">
        <f>WEEKDAY('Transaction Data'!$A10281)</f>
        <v>6</v>
      </c>
      <c r="T10281" s="2" t="str">
        <f>IF(WEEKDAY('Transaction Data'!$A10281,2)&lt;6,"Weekday","Weekend")</f>
        <v>Weekday</v>
      </c>
    </row>
    <row r="10282" ht="15.75" customHeight="1">
      <c r="A10282" s="1">
        <v>45521.0</v>
      </c>
      <c r="B10282" s="2" t="s">
        <v>3845</v>
      </c>
      <c r="C10282" s="2" t="s">
        <v>69</v>
      </c>
      <c r="D10282" s="1">
        <v>35876.0</v>
      </c>
      <c r="E10282" s="2" t="s">
        <v>37</v>
      </c>
      <c r="F10282" s="2">
        <v>391.0</v>
      </c>
      <c r="G10282" s="2" t="s">
        <v>60</v>
      </c>
      <c r="H10282" s="2" t="s">
        <v>52</v>
      </c>
      <c r="I10282" s="2" t="s">
        <v>30</v>
      </c>
      <c r="J10282" s="2" t="str">
        <f t="array" ref="J10282">XLOOKUP('Transaction Data'!$G10282,Product_Code,Biscuit_Brand)</f>
        <v>Peanut Butter Bites</v>
      </c>
      <c r="K10282" s="2">
        <f t="array" ref="K10282">XLOOKUP('Transaction Data'!$G10282,Product_Code,Cost)</f>
        <v>5</v>
      </c>
      <c r="L10282" s="2">
        <f t="array" ref="L10282">XLOOKUP('Transaction Data'!$G10282,Product_Code,Unit_Price)</f>
        <v>7</v>
      </c>
      <c r="M10282" s="3">
        <f>'Transaction Data'!$F10282*'Transaction Data'!$K10282</f>
        <v>1955</v>
      </c>
      <c r="N10282" s="3">
        <f>'Transaction Data'!$F10282*'Transaction Data'!$L10282</f>
        <v>2737</v>
      </c>
      <c r="O10282" s="3">
        <f>'Transaction Data'!$N10282-'Transaction Data'!$M10282</f>
        <v>782</v>
      </c>
      <c r="P10282" s="2">
        <f>DATEDIF('Transaction Data'!$D10282,'Transaction Data'!$A10282,"y")</f>
        <v>26</v>
      </c>
      <c r="Q10282" s="2" t="str">
        <f>FLOOR('Transaction Data'!$P10282,15)&amp;"-"&amp;FLOOR('Transaction Data'!$P10282,15)+14</f>
        <v>15-29</v>
      </c>
      <c r="R10282" s="2" t="str">
        <f>IF('Transaction Data'!$L10282&lt;=10,"Less Expensive","Expensive")</f>
        <v>Less Expensive</v>
      </c>
      <c r="S10282" s="4">
        <f>WEEKDAY('Transaction Data'!$A10282)</f>
        <v>7</v>
      </c>
      <c r="T10282" s="2" t="str">
        <f>IF(WEEKDAY('Transaction Data'!$A10282,2)&lt;6,"Weekday","Weekend")</f>
        <v>Weekend</v>
      </c>
    </row>
    <row r="10283" ht="15.75" customHeight="1">
      <c r="A10283" s="1">
        <v>45528.0</v>
      </c>
      <c r="B10283" s="2" t="s">
        <v>335</v>
      </c>
      <c r="C10283" s="2" t="s">
        <v>51</v>
      </c>
      <c r="D10283" s="1">
        <v>25665.0</v>
      </c>
      <c r="E10283" s="2" t="s">
        <v>27</v>
      </c>
      <c r="F10283" s="2">
        <v>401.0</v>
      </c>
      <c r="G10283" s="2" t="s">
        <v>48</v>
      </c>
      <c r="H10283" s="2" t="s">
        <v>45</v>
      </c>
      <c r="I10283" s="2" t="s">
        <v>25</v>
      </c>
      <c r="J10283" s="2" t="str">
        <f t="array" ref="J10283">XLOOKUP('Transaction Data'!$G10283,Product_Code,Biscuit_Brand)</f>
        <v>Lemon Crisps</v>
      </c>
      <c r="K10283" s="2">
        <f t="array" ref="K10283">XLOOKUP('Transaction Data'!$G10283,Product_Code,Cost)</f>
        <v>7</v>
      </c>
      <c r="L10283" s="2">
        <f t="array" ref="L10283">XLOOKUP('Transaction Data'!$G10283,Product_Code,Unit_Price)</f>
        <v>9</v>
      </c>
      <c r="M10283" s="3">
        <f>'Transaction Data'!$F10283*'Transaction Data'!$K10283</f>
        <v>2807</v>
      </c>
      <c r="N10283" s="3">
        <f>'Transaction Data'!$F10283*'Transaction Data'!$L10283</f>
        <v>3609</v>
      </c>
      <c r="O10283" s="3">
        <f>'Transaction Data'!$N10283-'Transaction Data'!$M10283</f>
        <v>802</v>
      </c>
      <c r="P10283" s="2">
        <f>DATEDIF('Transaction Data'!$D10283,'Transaction Data'!$A10283,"y")</f>
        <v>54</v>
      </c>
      <c r="Q10283" s="2" t="str">
        <f>FLOOR('Transaction Data'!$P10283,15)&amp;"-"&amp;FLOOR('Transaction Data'!$P10283,15)+14</f>
        <v>45-59</v>
      </c>
      <c r="R10283" s="2" t="str">
        <f>IF('Transaction Data'!$L10283&lt;=10,"Less Expensive","Expensive")</f>
        <v>Less Expensive</v>
      </c>
      <c r="S10283" s="4">
        <f>WEEKDAY('Transaction Data'!$A10283)</f>
        <v>7</v>
      </c>
      <c r="T10283" s="2" t="str">
        <f>IF(WEEKDAY('Transaction Data'!$A10283,2)&lt;6,"Weekday","Weekend")</f>
        <v>Weekend</v>
      </c>
    </row>
    <row r="10284" ht="15.75" customHeight="1">
      <c r="A10284" s="1">
        <v>45527.0</v>
      </c>
      <c r="B10284" s="2" t="s">
        <v>5107</v>
      </c>
      <c r="C10284" s="2" t="s">
        <v>54</v>
      </c>
      <c r="D10284" s="1">
        <v>34591.0</v>
      </c>
      <c r="E10284" s="2" t="s">
        <v>63</v>
      </c>
      <c r="F10284" s="2">
        <v>180.0</v>
      </c>
      <c r="G10284" s="2" t="s">
        <v>38</v>
      </c>
      <c r="H10284" s="2" t="s">
        <v>29</v>
      </c>
      <c r="I10284" s="2" t="s">
        <v>25</v>
      </c>
      <c r="J10284" s="2" t="str">
        <f t="array" ref="J10284">XLOOKUP('Transaction Data'!$G10284,Product_Code,Biscuit_Brand)</f>
        <v>Ginger Snaps</v>
      </c>
      <c r="K10284" s="2">
        <f t="array" ref="K10284">XLOOKUP('Transaction Data'!$G10284,Product_Code,Cost)</f>
        <v>14</v>
      </c>
      <c r="L10284" s="2">
        <f t="array" ref="L10284">XLOOKUP('Transaction Data'!$G10284,Product_Code,Unit_Price)</f>
        <v>28</v>
      </c>
      <c r="M10284" s="3">
        <f>'Transaction Data'!$F10284*'Transaction Data'!$K10284</f>
        <v>2520</v>
      </c>
      <c r="N10284" s="3">
        <f>'Transaction Data'!$F10284*'Transaction Data'!$L10284</f>
        <v>5040</v>
      </c>
      <c r="O10284" s="3">
        <f>'Transaction Data'!$N10284-'Transaction Data'!$M10284</f>
        <v>2520</v>
      </c>
      <c r="P10284" s="2">
        <f>DATEDIF('Transaction Data'!$D10284,'Transaction Data'!$A10284,"y")</f>
        <v>29</v>
      </c>
      <c r="Q10284" s="2" t="str">
        <f>FLOOR('Transaction Data'!$P10284,15)&amp;"-"&amp;FLOOR('Transaction Data'!$P10284,15)+14</f>
        <v>15-29</v>
      </c>
      <c r="R10284" s="2" t="str">
        <f>IF('Transaction Data'!$L10284&lt;=10,"Less Expensive","Expensive")</f>
        <v>Expensive</v>
      </c>
      <c r="S10284" s="4">
        <f>WEEKDAY('Transaction Data'!$A10284)</f>
        <v>6</v>
      </c>
      <c r="T10284" s="2" t="str">
        <f>IF(WEEKDAY('Transaction Data'!$A10284,2)&lt;6,"Weekday","Weekend")</f>
        <v>Weekday</v>
      </c>
    </row>
    <row r="10285" ht="15.75" customHeight="1">
      <c r="A10285" s="1">
        <v>45526.0</v>
      </c>
      <c r="B10285" s="2" t="s">
        <v>4806</v>
      </c>
      <c r="C10285" s="2" t="s">
        <v>69</v>
      </c>
      <c r="D10285" s="1">
        <v>38284.0</v>
      </c>
      <c r="E10285" s="2" t="s">
        <v>27</v>
      </c>
      <c r="F10285" s="2">
        <v>170.0</v>
      </c>
      <c r="G10285" s="2" t="s">
        <v>28</v>
      </c>
      <c r="H10285" s="2" t="s">
        <v>29</v>
      </c>
      <c r="I10285" s="2" t="s">
        <v>35</v>
      </c>
      <c r="J10285" s="2" t="str">
        <f t="array" ref="J10285">XLOOKUP('Transaction Data'!$G10285,Product_Code,Biscuit_Brand)</f>
        <v>Shortbread</v>
      </c>
      <c r="K10285" s="2">
        <f t="array" ref="K10285">XLOOKUP('Transaction Data'!$G10285,Product_Code,Cost)</f>
        <v>10</v>
      </c>
      <c r="L10285" s="2">
        <f t="array" ref="L10285">XLOOKUP('Transaction Data'!$G10285,Product_Code,Unit_Price)</f>
        <v>45</v>
      </c>
      <c r="M10285" s="3">
        <f>'Transaction Data'!$F10285*'Transaction Data'!$K10285</f>
        <v>1700</v>
      </c>
      <c r="N10285" s="3">
        <f>'Transaction Data'!$F10285*'Transaction Data'!$L10285</f>
        <v>7650</v>
      </c>
      <c r="O10285" s="3">
        <f>'Transaction Data'!$N10285-'Transaction Data'!$M10285</f>
        <v>5950</v>
      </c>
      <c r="P10285" s="2">
        <f>DATEDIF('Transaction Data'!$D10285,'Transaction Data'!$A10285,"y")</f>
        <v>19</v>
      </c>
      <c r="Q10285" s="2" t="str">
        <f>FLOOR('Transaction Data'!$P10285,15)&amp;"-"&amp;FLOOR('Transaction Data'!$P10285,15)+14</f>
        <v>15-29</v>
      </c>
      <c r="R10285" s="2" t="str">
        <f>IF('Transaction Data'!$L10285&lt;=10,"Less Expensive","Expensive")</f>
        <v>Expensive</v>
      </c>
      <c r="S10285" s="4">
        <f>WEEKDAY('Transaction Data'!$A10285)</f>
        <v>5</v>
      </c>
      <c r="T10285" s="2" t="str">
        <f>IF(WEEKDAY('Transaction Data'!$A10285,2)&lt;6,"Weekday","Weekend")</f>
        <v>Weekday</v>
      </c>
    </row>
    <row r="10286" ht="15.75" customHeight="1">
      <c r="A10286" s="1">
        <v>45510.0</v>
      </c>
      <c r="B10286" s="2" t="s">
        <v>5091</v>
      </c>
      <c r="C10286" s="2" t="s">
        <v>54</v>
      </c>
      <c r="D10286" s="1">
        <v>38751.0</v>
      </c>
      <c r="E10286" s="2" t="s">
        <v>27</v>
      </c>
      <c r="F10286" s="2">
        <v>494.0</v>
      </c>
      <c r="G10286" s="2" t="s">
        <v>60</v>
      </c>
      <c r="H10286" s="2" t="s">
        <v>42</v>
      </c>
      <c r="I10286" s="2" t="s">
        <v>25</v>
      </c>
      <c r="J10286" s="2" t="str">
        <f t="array" ref="J10286">XLOOKUP('Transaction Data'!$G10286,Product_Code,Biscuit_Brand)</f>
        <v>Peanut Butter Bites</v>
      </c>
      <c r="K10286" s="2">
        <f t="array" ref="K10286">XLOOKUP('Transaction Data'!$G10286,Product_Code,Cost)</f>
        <v>5</v>
      </c>
      <c r="L10286" s="2">
        <f t="array" ref="L10286">XLOOKUP('Transaction Data'!$G10286,Product_Code,Unit_Price)</f>
        <v>7</v>
      </c>
      <c r="M10286" s="3">
        <f>'Transaction Data'!$F10286*'Transaction Data'!$K10286</f>
        <v>2470</v>
      </c>
      <c r="N10286" s="3">
        <f>'Transaction Data'!$F10286*'Transaction Data'!$L10286</f>
        <v>3458</v>
      </c>
      <c r="O10286" s="3">
        <f>'Transaction Data'!$N10286-'Transaction Data'!$M10286</f>
        <v>988</v>
      </c>
      <c r="P10286" s="2">
        <f>DATEDIF('Transaction Data'!$D10286,'Transaction Data'!$A10286,"y")</f>
        <v>18</v>
      </c>
      <c r="Q10286" s="2" t="str">
        <f>FLOOR('Transaction Data'!$P10286,15)&amp;"-"&amp;FLOOR('Transaction Data'!$P10286,15)+14</f>
        <v>15-29</v>
      </c>
      <c r="R10286" s="2" t="str">
        <f>IF('Transaction Data'!$L10286&lt;=10,"Less Expensive","Expensive")</f>
        <v>Less Expensive</v>
      </c>
      <c r="S10286" s="4">
        <f>WEEKDAY('Transaction Data'!$A10286)</f>
        <v>3</v>
      </c>
      <c r="T10286" s="2" t="str">
        <f>IF(WEEKDAY('Transaction Data'!$A10286,2)&lt;6,"Weekday","Weekend")</f>
        <v>Weekday</v>
      </c>
    </row>
    <row r="10287" ht="15.75" customHeight="1">
      <c r="A10287" s="1">
        <v>45521.0</v>
      </c>
      <c r="B10287" s="2" t="s">
        <v>7647</v>
      </c>
      <c r="C10287" s="2" t="s">
        <v>51</v>
      </c>
      <c r="D10287" s="1">
        <v>19955.0</v>
      </c>
      <c r="E10287" s="2" t="s">
        <v>63</v>
      </c>
      <c r="F10287" s="2">
        <v>49.0</v>
      </c>
      <c r="G10287" s="2" t="s">
        <v>28</v>
      </c>
      <c r="H10287" s="2" t="s">
        <v>24</v>
      </c>
      <c r="I10287" s="2" t="s">
        <v>35</v>
      </c>
      <c r="J10287" s="2" t="str">
        <f t="array" ref="J10287">XLOOKUP('Transaction Data'!$G10287,Product_Code,Biscuit_Brand)</f>
        <v>Shortbread</v>
      </c>
      <c r="K10287" s="2">
        <f t="array" ref="K10287">XLOOKUP('Transaction Data'!$G10287,Product_Code,Cost)</f>
        <v>10</v>
      </c>
      <c r="L10287" s="2">
        <f t="array" ref="L10287">XLOOKUP('Transaction Data'!$G10287,Product_Code,Unit_Price)</f>
        <v>45</v>
      </c>
      <c r="M10287" s="3">
        <f>'Transaction Data'!$F10287*'Transaction Data'!$K10287</f>
        <v>490</v>
      </c>
      <c r="N10287" s="3">
        <f>'Transaction Data'!$F10287*'Transaction Data'!$L10287</f>
        <v>2205</v>
      </c>
      <c r="O10287" s="3">
        <f>'Transaction Data'!$N10287-'Transaction Data'!$M10287</f>
        <v>1715</v>
      </c>
      <c r="P10287" s="2">
        <f>DATEDIF('Transaction Data'!$D10287,'Transaction Data'!$A10287,"y")</f>
        <v>69</v>
      </c>
      <c r="Q10287" s="2" t="str">
        <f>FLOOR('Transaction Data'!$P10287,15)&amp;"-"&amp;FLOOR('Transaction Data'!$P10287,15)+14</f>
        <v>60-74</v>
      </c>
      <c r="R10287" s="2" t="str">
        <f>IF('Transaction Data'!$L10287&lt;=10,"Less Expensive","Expensive")</f>
        <v>Expensive</v>
      </c>
      <c r="S10287" s="4">
        <f>WEEKDAY('Transaction Data'!$A10287)</f>
        <v>7</v>
      </c>
      <c r="T10287" s="2" t="str">
        <f>IF(WEEKDAY('Transaction Data'!$A10287,2)&lt;6,"Weekday","Weekend")</f>
        <v>Weekend</v>
      </c>
    </row>
    <row r="10288" ht="15.75" customHeight="1">
      <c r="A10288" s="1">
        <v>45528.0</v>
      </c>
      <c r="B10288" s="2" t="s">
        <v>9103</v>
      </c>
      <c r="C10288" s="2" t="s">
        <v>72</v>
      </c>
      <c r="D10288" s="1">
        <v>29856.0</v>
      </c>
      <c r="E10288" s="2" t="s">
        <v>37</v>
      </c>
      <c r="F10288" s="2">
        <v>123.0</v>
      </c>
      <c r="G10288" s="2" t="s">
        <v>23</v>
      </c>
      <c r="H10288" s="2" t="s">
        <v>24</v>
      </c>
      <c r="I10288" s="2" t="s">
        <v>30</v>
      </c>
      <c r="J10288" s="2" t="str">
        <f t="array" ref="J10288">XLOOKUP('Transaction Data'!$G10288,Product_Code,Biscuit_Brand)</f>
        <v>Cinnamon Swirls</v>
      </c>
      <c r="K10288" s="2">
        <f t="array" ref="K10288">XLOOKUP('Transaction Data'!$G10288,Product_Code,Cost)</f>
        <v>10</v>
      </c>
      <c r="L10288" s="2">
        <f t="array" ref="L10288">XLOOKUP('Transaction Data'!$G10288,Product_Code,Unit_Price)</f>
        <v>14</v>
      </c>
      <c r="M10288" s="3">
        <f>'Transaction Data'!$F10288*'Transaction Data'!$K10288</f>
        <v>1230</v>
      </c>
      <c r="N10288" s="3">
        <f>'Transaction Data'!$F10288*'Transaction Data'!$L10288</f>
        <v>1722</v>
      </c>
      <c r="O10288" s="3">
        <f>'Transaction Data'!$N10288-'Transaction Data'!$M10288</f>
        <v>492</v>
      </c>
      <c r="P10288" s="2">
        <f>DATEDIF('Transaction Data'!$D10288,'Transaction Data'!$A10288,"y")</f>
        <v>42</v>
      </c>
      <c r="Q10288" s="2" t="str">
        <f>FLOOR('Transaction Data'!$P10288,15)&amp;"-"&amp;FLOOR('Transaction Data'!$P10288,15)+14</f>
        <v>30-44</v>
      </c>
      <c r="R10288" s="2" t="str">
        <f>IF('Transaction Data'!$L10288&lt;=10,"Less Expensive","Expensive")</f>
        <v>Expensive</v>
      </c>
      <c r="S10288" s="4">
        <f>WEEKDAY('Transaction Data'!$A10288)</f>
        <v>7</v>
      </c>
      <c r="T10288" s="2" t="str">
        <f>IF(WEEKDAY('Transaction Data'!$A10288,2)&lt;6,"Weekday","Weekend")</f>
        <v>Weekend</v>
      </c>
    </row>
    <row r="10289" ht="15.75" customHeight="1">
      <c r="A10289" s="1">
        <v>45525.0</v>
      </c>
      <c r="B10289" s="2" t="s">
        <v>8841</v>
      </c>
      <c r="C10289" s="2" t="s">
        <v>54</v>
      </c>
      <c r="D10289" s="1">
        <v>31402.0</v>
      </c>
      <c r="E10289" s="2" t="s">
        <v>37</v>
      </c>
      <c r="F10289" s="2">
        <v>364.0</v>
      </c>
      <c r="G10289" s="2" t="s">
        <v>61</v>
      </c>
      <c r="H10289" s="2" t="s">
        <v>45</v>
      </c>
      <c r="I10289" s="2" t="s">
        <v>30</v>
      </c>
      <c r="J10289" s="2" t="str">
        <f t="array" ref="J10289">XLOOKUP('Transaction Data'!$G10289,Product_Code,Biscuit_Brand)</f>
        <v>Choco Delight</v>
      </c>
      <c r="K10289" s="2">
        <f t="array" ref="K10289">XLOOKUP('Transaction Data'!$G10289,Product_Code,Cost)</f>
        <v>3</v>
      </c>
      <c r="L10289" s="2">
        <f t="array" ref="L10289">XLOOKUP('Transaction Data'!$G10289,Product_Code,Unit_Price)</f>
        <v>5</v>
      </c>
      <c r="M10289" s="3">
        <f>'Transaction Data'!$F10289*'Transaction Data'!$K10289</f>
        <v>1092</v>
      </c>
      <c r="N10289" s="3">
        <f>'Transaction Data'!$F10289*'Transaction Data'!$L10289</f>
        <v>1820</v>
      </c>
      <c r="O10289" s="3">
        <f>'Transaction Data'!$N10289-'Transaction Data'!$M10289</f>
        <v>728</v>
      </c>
      <c r="P10289" s="2">
        <f>DATEDIF('Transaction Data'!$D10289,'Transaction Data'!$A10289,"y")</f>
        <v>38</v>
      </c>
      <c r="Q10289" s="2" t="str">
        <f>FLOOR('Transaction Data'!$P10289,15)&amp;"-"&amp;FLOOR('Transaction Data'!$P10289,15)+14</f>
        <v>30-44</v>
      </c>
      <c r="R10289" s="2" t="str">
        <f>IF('Transaction Data'!$L10289&lt;=10,"Less Expensive","Expensive")</f>
        <v>Less Expensive</v>
      </c>
      <c r="S10289" s="4">
        <f>WEEKDAY('Transaction Data'!$A10289)</f>
        <v>4</v>
      </c>
      <c r="T10289" s="2" t="str">
        <f>IF(WEEKDAY('Transaction Data'!$A10289,2)&lt;6,"Weekday","Weekend")</f>
        <v>Weekday</v>
      </c>
    </row>
    <row r="10290" ht="15.75" customHeight="1">
      <c r="A10290" s="1">
        <v>45534.0</v>
      </c>
      <c r="B10290" s="2" t="s">
        <v>7467</v>
      </c>
      <c r="C10290" s="2" t="s">
        <v>41</v>
      </c>
      <c r="D10290" s="1">
        <v>18885.0</v>
      </c>
      <c r="E10290" s="2" t="s">
        <v>37</v>
      </c>
      <c r="F10290" s="2">
        <v>388.0</v>
      </c>
      <c r="G10290" s="2" t="s">
        <v>28</v>
      </c>
      <c r="H10290" s="2" t="s">
        <v>34</v>
      </c>
      <c r="I10290" s="2" t="s">
        <v>35</v>
      </c>
      <c r="J10290" s="2" t="str">
        <f t="array" ref="J10290">XLOOKUP('Transaction Data'!$G10290,Product_Code,Biscuit_Brand)</f>
        <v>Shortbread</v>
      </c>
      <c r="K10290" s="2">
        <f t="array" ref="K10290">XLOOKUP('Transaction Data'!$G10290,Product_Code,Cost)</f>
        <v>10</v>
      </c>
      <c r="L10290" s="2">
        <f t="array" ref="L10290">XLOOKUP('Transaction Data'!$G10290,Product_Code,Unit_Price)</f>
        <v>45</v>
      </c>
      <c r="M10290" s="3">
        <f>'Transaction Data'!$F10290*'Transaction Data'!$K10290</f>
        <v>3880</v>
      </c>
      <c r="N10290" s="3">
        <f>'Transaction Data'!$F10290*'Transaction Data'!$L10290</f>
        <v>17460</v>
      </c>
      <c r="O10290" s="3">
        <f>'Transaction Data'!$N10290-'Transaction Data'!$M10290</f>
        <v>13580</v>
      </c>
      <c r="P10290" s="2">
        <f>DATEDIF('Transaction Data'!$D10290,'Transaction Data'!$A10290,"y")</f>
        <v>72</v>
      </c>
      <c r="Q10290" s="2" t="str">
        <f>FLOOR('Transaction Data'!$P10290,15)&amp;"-"&amp;FLOOR('Transaction Data'!$P10290,15)+14</f>
        <v>60-74</v>
      </c>
      <c r="R10290" s="2" t="str">
        <f>IF('Transaction Data'!$L10290&lt;=10,"Less Expensive","Expensive")</f>
        <v>Expensive</v>
      </c>
      <c r="S10290" s="4">
        <f>WEEKDAY('Transaction Data'!$A10290)</f>
        <v>6</v>
      </c>
      <c r="T10290" s="2" t="str">
        <f>IF(WEEKDAY('Transaction Data'!$A10290,2)&lt;6,"Weekday","Weekend")</f>
        <v>Weekday</v>
      </c>
    </row>
    <row r="10291" ht="15.75" customHeight="1">
      <c r="A10291" s="1">
        <v>45523.0</v>
      </c>
      <c r="B10291" s="2" t="s">
        <v>3744</v>
      </c>
      <c r="C10291" s="2" t="s">
        <v>41</v>
      </c>
      <c r="D10291" s="1">
        <v>19466.0</v>
      </c>
      <c r="E10291" s="2" t="s">
        <v>27</v>
      </c>
      <c r="F10291" s="2">
        <v>290.0</v>
      </c>
      <c r="G10291" s="2" t="s">
        <v>48</v>
      </c>
      <c r="H10291" s="2" t="s">
        <v>52</v>
      </c>
      <c r="I10291" s="2" t="s">
        <v>35</v>
      </c>
      <c r="J10291" s="2" t="str">
        <f t="array" ref="J10291">XLOOKUP('Transaction Data'!$G10291,Product_Code,Biscuit_Brand)</f>
        <v>Lemon Crisps</v>
      </c>
      <c r="K10291" s="2">
        <f t="array" ref="K10291">XLOOKUP('Transaction Data'!$G10291,Product_Code,Cost)</f>
        <v>7</v>
      </c>
      <c r="L10291" s="2">
        <f t="array" ref="L10291">XLOOKUP('Transaction Data'!$G10291,Product_Code,Unit_Price)</f>
        <v>9</v>
      </c>
      <c r="M10291" s="3">
        <f>'Transaction Data'!$F10291*'Transaction Data'!$K10291</f>
        <v>2030</v>
      </c>
      <c r="N10291" s="3">
        <f>'Transaction Data'!$F10291*'Transaction Data'!$L10291</f>
        <v>2610</v>
      </c>
      <c r="O10291" s="3">
        <f>'Transaction Data'!$N10291-'Transaction Data'!$M10291</f>
        <v>580</v>
      </c>
      <c r="P10291" s="2">
        <f>DATEDIF('Transaction Data'!$D10291,'Transaction Data'!$A10291,"y")</f>
        <v>71</v>
      </c>
      <c r="Q10291" s="2" t="str">
        <f>FLOOR('Transaction Data'!$P10291,15)&amp;"-"&amp;FLOOR('Transaction Data'!$P10291,15)+14</f>
        <v>60-74</v>
      </c>
      <c r="R10291" s="2" t="str">
        <f>IF('Transaction Data'!$L10291&lt;=10,"Less Expensive","Expensive")</f>
        <v>Less Expensive</v>
      </c>
      <c r="S10291" s="4">
        <f>WEEKDAY('Transaction Data'!$A10291)</f>
        <v>2</v>
      </c>
      <c r="T10291" s="2" t="str">
        <f>IF(WEEKDAY('Transaction Data'!$A10291,2)&lt;6,"Weekday","Weekend")</f>
        <v>Weekday</v>
      </c>
    </row>
    <row r="10292" ht="15.75" customHeight="1">
      <c r="A10292" s="1">
        <v>45513.0</v>
      </c>
      <c r="B10292" s="2" t="s">
        <v>506</v>
      </c>
      <c r="C10292" s="2" t="s">
        <v>41</v>
      </c>
      <c r="D10292" s="1">
        <v>33567.0</v>
      </c>
      <c r="E10292" s="2" t="s">
        <v>22</v>
      </c>
      <c r="F10292" s="2">
        <v>445.0</v>
      </c>
      <c r="G10292" s="2" t="s">
        <v>38</v>
      </c>
      <c r="H10292" s="2" t="s">
        <v>49</v>
      </c>
      <c r="I10292" s="2" t="s">
        <v>25</v>
      </c>
      <c r="J10292" s="2" t="str">
        <f t="array" ref="J10292">XLOOKUP('Transaction Data'!$G10292,Product_Code,Biscuit_Brand)</f>
        <v>Ginger Snaps</v>
      </c>
      <c r="K10292" s="2">
        <f t="array" ref="K10292">XLOOKUP('Transaction Data'!$G10292,Product_Code,Cost)</f>
        <v>14</v>
      </c>
      <c r="L10292" s="2">
        <f t="array" ref="L10292">XLOOKUP('Transaction Data'!$G10292,Product_Code,Unit_Price)</f>
        <v>28</v>
      </c>
      <c r="M10292" s="3">
        <f>'Transaction Data'!$F10292*'Transaction Data'!$K10292</f>
        <v>6230</v>
      </c>
      <c r="N10292" s="3">
        <f>'Transaction Data'!$F10292*'Transaction Data'!$L10292</f>
        <v>12460</v>
      </c>
      <c r="O10292" s="3">
        <f>'Transaction Data'!$N10292-'Transaction Data'!$M10292</f>
        <v>6230</v>
      </c>
      <c r="P10292" s="2">
        <f>DATEDIF('Transaction Data'!$D10292,'Transaction Data'!$A10292,"y")</f>
        <v>32</v>
      </c>
      <c r="Q10292" s="2" t="str">
        <f>FLOOR('Transaction Data'!$P10292,15)&amp;"-"&amp;FLOOR('Transaction Data'!$P10292,15)+14</f>
        <v>30-44</v>
      </c>
      <c r="R10292" s="2" t="str">
        <f>IF('Transaction Data'!$L10292&lt;=10,"Less Expensive","Expensive")</f>
        <v>Expensive</v>
      </c>
      <c r="S10292" s="4">
        <f>WEEKDAY('Transaction Data'!$A10292)</f>
        <v>6</v>
      </c>
      <c r="T10292" s="2" t="str">
        <f>IF(WEEKDAY('Transaction Data'!$A10292,2)&lt;6,"Weekday","Weekend")</f>
        <v>Weekday</v>
      </c>
    </row>
    <row r="10293" ht="15.75" customHeight="1">
      <c r="A10293" s="1">
        <v>45516.0</v>
      </c>
      <c r="B10293" s="2" t="s">
        <v>4675</v>
      </c>
      <c r="C10293" s="2" t="s">
        <v>47</v>
      </c>
      <c r="D10293" s="1">
        <v>24762.0</v>
      </c>
      <c r="E10293" s="2" t="s">
        <v>37</v>
      </c>
      <c r="F10293" s="2">
        <v>133.0</v>
      </c>
      <c r="G10293" s="2" t="s">
        <v>33</v>
      </c>
      <c r="H10293" s="2" t="s">
        <v>24</v>
      </c>
      <c r="I10293" s="2" t="s">
        <v>25</v>
      </c>
      <c r="J10293" s="2" t="str">
        <f t="array" ref="J10293">XLOOKUP('Transaction Data'!$G10293,Product_Code,Biscuit_Brand)</f>
        <v>Caramel Biscuits</v>
      </c>
      <c r="K10293" s="2">
        <f t="array" ref="K10293">XLOOKUP('Transaction Data'!$G10293,Product_Code,Cost)</f>
        <v>18</v>
      </c>
      <c r="L10293" s="2">
        <f t="array" ref="L10293">XLOOKUP('Transaction Data'!$G10293,Product_Code,Unit_Price)</f>
        <v>22</v>
      </c>
      <c r="M10293" s="3">
        <f>'Transaction Data'!$F10293*'Transaction Data'!$K10293</f>
        <v>2394</v>
      </c>
      <c r="N10293" s="3">
        <f>'Transaction Data'!$F10293*'Transaction Data'!$L10293</f>
        <v>2926</v>
      </c>
      <c r="O10293" s="3">
        <f>'Transaction Data'!$N10293-'Transaction Data'!$M10293</f>
        <v>532</v>
      </c>
      <c r="P10293" s="2">
        <f>DATEDIF('Transaction Data'!$D10293,'Transaction Data'!$A10293,"y")</f>
        <v>56</v>
      </c>
      <c r="Q10293" s="2" t="str">
        <f>FLOOR('Transaction Data'!$P10293,15)&amp;"-"&amp;FLOOR('Transaction Data'!$P10293,15)+14</f>
        <v>45-59</v>
      </c>
      <c r="R10293" s="2" t="str">
        <f>IF('Transaction Data'!$L10293&lt;=10,"Less Expensive","Expensive")</f>
        <v>Expensive</v>
      </c>
      <c r="S10293" s="4">
        <f>WEEKDAY('Transaction Data'!$A10293)</f>
        <v>2</v>
      </c>
      <c r="T10293" s="2" t="str">
        <f>IF(WEEKDAY('Transaction Data'!$A10293,2)&lt;6,"Weekday","Weekend")</f>
        <v>Weekday</v>
      </c>
    </row>
    <row r="10294" ht="15.75" customHeight="1">
      <c r="A10294" s="1">
        <v>45505.0</v>
      </c>
      <c r="B10294" s="2" t="s">
        <v>1628</v>
      </c>
      <c r="C10294" s="2" t="s">
        <v>51</v>
      </c>
      <c r="D10294" s="1">
        <v>27741.0</v>
      </c>
      <c r="E10294" s="2" t="s">
        <v>22</v>
      </c>
      <c r="F10294" s="2">
        <v>22.0</v>
      </c>
      <c r="G10294" s="2" t="s">
        <v>48</v>
      </c>
      <c r="H10294" s="2" t="s">
        <v>29</v>
      </c>
      <c r="I10294" s="2" t="s">
        <v>30</v>
      </c>
      <c r="J10294" s="2" t="str">
        <f t="array" ref="J10294">XLOOKUP('Transaction Data'!$G10294,Product_Code,Biscuit_Brand)</f>
        <v>Lemon Crisps</v>
      </c>
      <c r="K10294" s="2">
        <f t="array" ref="K10294">XLOOKUP('Transaction Data'!$G10294,Product_Code,Cost)</f>
        <v>7</v>
      </c>
      <c r="L10294" s="2">
        <f t="array" ref="L10294">XLOOKUP('Transaction Data'!$G10294,Product_Code,Unit_Price)</f>
        <v>9</v>
      </c>
      <c r="M10294" s="3">
        <f>'Transaction Data'!$F10294*'Transaction Data'!$K10294</f>
        <v>154</v>
      </c>
      <c r="N10294" s="3">
        <f>'Transaction Data'!$F10294*'Transaction Data'!$L10294</f>
        <v>198</v>
      </c>
      <c r="O10294" s="3">
        <f>'Transaction Data'!$N10294-'Transaction Data'!$M10294</f>
        <v>44</v>
      </c>
      <c r="P10294" s="2">
        <f>DATEDIF('Transaction Data'!$D10294,'Transaction Data'!$A10294,"y")</f>
        <v>48</v>
      </c>
      <c r="Q10294" s="2" t="str">
        <f>FLOOR('Transaction Data'!$P10294,15)&amp;"-"&amp;FLOOR('Transaction Data'!$P10294,15)+14</f>
        <v>45-59</v>
      </c>
      <c r="R10294" s="2" t="str">
        <f>IF('Transaction Data'!$L10294&lt;=10,"Less Expensive","Expensive")</f>
        <v>Less Expensive</v>
      </c>
      <c r="S10294" s="4">
        <f>WEEKDAY('Transaction Data'!$A10294)</f>
        <v>5</v>
      </c>
      <c r="T10294" s="2" t="str">
        <f>IF(WEEKDAY('Transaction Data'!$A10294,2)&lt;6,"Weekday","Weekend")</f>
        <v>Weekday</v>
      </c>
    </row>
    <row r="10295" ht="15.75" customHeight="1">
      <c r="A10295" s="1">
        <v>45508.0</v>
      </c>
      <c r="B10295" s="2" t="s">
        <v>8958</v>
      </c>
      <c r="C10295" s="2" t="s">
        <v>78</v>
      </c>
      <c r="D10295" s="1">
        <v>28946.0</v>
      </c>
      <c r="E10295" s="2" t="s">
        <v>27</v>
      </c>
      <c r="F10295" s="2">
        <v>212.0</v>
      </c>
      <c r="G10295" s="2" t="s">
        <v>61</v>
      </c>
      <c r="H10295" s="2" t="s">
        <v>24</v>
      </c>
      <c r="I10295" s="2" t="s">
        <v>25</v>
      </c>
      <c r="J10295" s="2" t="str">
        <f t="array" ref="J10295">XLOOKUP('Transaction Data'!$G10295,Product_Code,Biscuit_Brand)</f>
        <v>Choco Delight</v>
      </c>
      <c r="K10295" s="2">
        <f t="array" ref="K10295">XLOOKUP('Transaction Data'!$G10295,Product_Code,Cost)</f>
        <v>3</v>
      </c>
      <c r="L10295" s="2">
        <f t="array" ref="L10295">XLOOKUP('Transaction Data'!$G10295,Product_Code,Unit_Price)</f>
        <v>5</v>
      </c>
      <c r="M10295" s="3">
        <f>'Transaction Data'!$F10295*'Transaction Data'!$K10295</f>
        <v>636</v>
      </c>
      <c r="N10295" s="3">
        <f>'Transaction Data'!$F10295*'Transaction Data'!$L10295</f>
        <v>1060</v>
      </c>
      <c r="O10295" s="3">
        <f>'Transaction Data'!$N10295-'Transaction Data'!$M10295</f>
        <v>424</v>
      </c>
      <c r="P10295" s="2">
        <f>DATEDIF('Transaction Data'!$D10295,'Transaction Data'!$A10295,"y")</f>
        <v>45</v>
      </c>
      <c r="Q10295" s="2" t="str">
        <f>FLOOR('Transaction Data'!$P10295,15)&amp;"-"&amp;FLOOR('Transaction Data'!$P10295,15)+14</f>
        <v>45-59</v>
      </c>
      <c r="R10295" s="2" t="str">
        <f>IF('Transaction Data'!$L10295&lt;=10,"Less Expensive","Expensive")</f>
        <v>Less Expensive</v>
      </c>
      <c r="S10295" s="4">
        <f>WEEKDAY('Transaction Data'!$A10295)</f>
        <v>1</v>
      </c>
      <c r="T10295" s="2" t="str">
        <f>IF(WEEKDAY('Transaction Data'!$A10295,2)&lt;6,"Weekday","Weekend")</f>
        <v>Weekend</v>
      </c>
    </row>
    <row r="10296" ht="15.75" customHeight="1">
      <c r="A10296" s="1">
        <v>45515.0</v>
      </c>
      <c r="B10296" s="2" t="s">
        <v>5362</v>
      </c>
      <c r="C10296" s="2" t="s">
        <v>78</v>
      </c>
      <c r="D10296" s="1">
        <v>28063.0</v>
      </c>
      <c r="E10296" s="2" t="s">
        <v>37</v>
      </c>
      <c r="F10296" s="2">
        <v>58.0</v>
      </c>
      <c r="G10296" s="2" t="s">
        <v>57</v>
      </c>
      <c r="H10296" s="2" t="s">
        <v>29</v>
      </c>
      <c r="I10296" s="2" t="s">
        <v>25</v>
      </c>
      <c r="J10296" s="2" t="str">
        <f t="array" ref="J10296">XLOOKUP('Transaction Data'!$G10296,Product_Code,Biscuit_Brand)</f>
        <v>Oatmeal Cookies</v>
      </c>
      <c r="K10296" s="2">
        <f t="array" ref="K10296">XLOOKUP('Transaction Data'!$G10296,Product_Code,Cost)</f>
        <v>19</v>
      </c>
      <c r="L10296" s="2">
        <f t="array" ref="L10296">XLOOKUP('Transaction Data'!$G10296,Product_Code,Unit_Price)</f>
        <v>23</v>
      </c>
      <c r="M10296" s="3">
        <f>'Transaction Data'!$F10296*'Transaction Data'!$K10296</f>
        <v>1102</v>
      </c>
      <c r="N10296" s="3">
        <f>'Transaction Data'!$F10296*'Transaction Data'!$L10296</f>
        <v>1334</v>
      </c>
      <c r="O10296" s="3">
        <f>'Transaction Data'!$N10296-'Transaction Data'!$M10296</f>
        <v>232</v>
      </c>
      <c r="P10296" s="2">
        <f>DATEDIF('Transaction Data'!$D10296,'Transaction Data'!$A10296,"y")</f>
        <v>47</v>
      </c>
      <c r="Q10296" s="2" t="str">
        <f>FLOOR('Transaction Data'!$P10296,15)&amp;"-"&amp;FLOOR('Transaction Data'!$P10296,15)+14</f>
        <v>45-59</v>
      </c>
      <c r="R10296" s="2" t="str">
        <f>IF('Transaction Data'!$L10296&lt;=10,"Less Expensive","Expensive")</f>
        <v>Expensive</v>
      </c>
      <c r="S10296" s="4">
        <f>WEEKDAY('Transaction Data'!$A10296)</f>
        <v>1</v>
      </c>
      <c r="T10296" s="2" t="str">
        <f>IF(WEEKDAY('Transaction Data'!$A10296,2)&lt;6,"Weekday","Weekend")</f>
        <v>Weekend</v>
      </c>
    </row>
    <row r="10297" ht="15.75" customHeight="1">
      <c r="A10297" s="1">
        <v>45512.0</v>
      </c>
      <c r="B10297" s="2" t="s">
        <v>4612</v>
      </c>
      <c r="C10297" s="2" t="s">
        <v>78</v>
      </c>
      <c r="D10297" s="1">
        <v>24292.0</v>
      </c>
      <c r="E10297" s="2" t="s">
        <v>63</v>
      </c>
      <c r="F10297" s="2">
        <v>394.0</v>
      </c>
      <c r="G10297" s="2" t="s">
        <v>28</v>
      </c>
      <c r="H10297" s="2" t="s">
        <v>34</v>
      </c>
      <c r="I10297" s="2" t="s">
        <v>35</v>
      </c>
      <c r="J10297" s="2" t="str">
        <f t="array" ref="J10297">XLOOKUP('Transaction Data'!$G10297,Product_Code,Biscuit_Brand)</f>
        <v>Shortbread</v>
      </c>
      <c r="K10297" s="2">
        <f t="array" ref="K10297">XLOOKUP('Transaction Data'!$G10297,Product_Code,Cost)</f>
        <v>10</v>
      </c>
      <c r="L10297" s="2">
        <f t="array" ref="L10297">XLOOKUP('Transaction Data'!$G10297,Product_Code,Unit_Price)</f>
        <v>45</v>
      </c>
      <c r="M10297" s="3">
        <f>'Transaction Data'!$F10297*'Transaction Data'!$K10297</f>
        <v>3940</v>
      </c>
      <c r="N10297" s="3">
        <f>'Transaction Data'!$F10297*'Transaction Data'!$L10297</f>
        <v>17730</v>
      </c>
      <c r="O10297" s="3">
        <f>'Transaction Data'!$N10297-'Transaction Data'!$M10297</f>
        <v>13790</v>
      </c>
      <c r="P10297" s="2">
        <f>DATEDIF('Transaction Data'!$D10297,'Transaction Data'!$A10297,"y")</f>
        <v>58</v>
      </c>
      <c r="Q10297" s="2" t="str">
        <f>FLOOR('Transaction Data'!$P10297,15)&amp;"-"&amp;FLOOR('Transaction Data'!$P10297,15)+14</f>
        <v>45-59</v>
      </c>
      <c r="R10297" s="2" t="str">
        <f>IF('Transaction Data'!$L10297&lt;=10,"Less Expensive","Expensive")</f>
        <v>Expensive</v>
      </c>
      <c r="S10297" s="4">
        <f>WEEKDAY('Transaction Data'!$A10297)</f>
        <v>5</v>
      </c>
      <c r="T10297" s="2" t="str">
        <f>IF(WEEKDAY('Transaction Data'!$A10297,2)&lt;6,"Weekday","Weekend")</f>
        <v>Weekday</v>
      </c>
    </row>
    <row r="10298" ht="15.75" customHeight="1">
      <c r="A10298" s="1">
        <v>45522.0</v>
      </c>
      <c r="B10298" s="2" t="s">
        <v>8182</v>
      </c>
      <c r="C10298" s="2" t="s">
        <v>78</v>
      </c>
      <c r="D10298" s="1">
        <v>17896.0</v>
      </c>
      <c r="E10298" s="2" t="s">
        <v>37</v>
      </c>
      <c r="F10298" s="2">
        <v>241.0</v>
      </c>
      <c r="G10298" s="2" t="s">
        <v>57</v>
      </c>
      <c r="H10298" s="2" t="s">
        <v>29</v>
      </c>
      <c r="I10298" s="2" t="s">
        <v>25</v>
      </c>
      <c r="J10298" s="2" t="str">
        <f t="array" ref="J10298">XLOOKUP('Transaction Data'!$G10298,Product_Code,Biscuit_Brand)</f>
        <v>Oatmeal Cookies</v>
      </c>
      <c r="K10298" s="2">
        <f t="array" ref="K10298">XLOOKUP('Transaction Data'!$G10298,Product_Code,Cost)</f>
        <v>19</v>
      </c>
      <c r="L10298" s="2">
        <f t="array" ref="L10298">XLOOKUP('Transaction Data'!$G10298,Product_Code,Unit_Price)</f>
        <v>23</v>
      </c>
      <c r="M10298" s="3">
        <f>'Transaction Data'!$F10298*'Transaction Data'!$K10298</f>
        <v>4579</v>
      </c>
      <c r="N10298" s="3">
        <f>'Transaction Data'!$F10298*'Transaction Data'!$L10298</f>
        <v>5543</v>
      </c>
      <c r="O10298" s="3">
        <f>'Transaction Data'!$N10298-'Transaction Data'!$M10298</f>
        <v>964</v>
      </c>
      <c r="P10298" s="2">
        <f>DATEDIF('Transaction Data'!$D10298,'Transaction Data'!$A10298,"y")</f>
        <v>75</v>
      </c>
      <c r="Q10298" s="2" t="str">
        <f>FLOOR('Transaction Data'!$P10298,15)&amp;"-"&amp;FLOOR('Transaction Data'!$P10298,15)+14</f>
        <v>75-89</v>
      </c>
      <c r="R10298" s="2" t="str">
        <f>IF('Transaction Data'!$L10298&lt;=10,"Less Expensive","Expensive")</f>
        <v>Expensive</v>
      </c>
      <c r="S10298" s="4">
        <f>WEEKDAY('Transaction Data'!$A10298)</f>
        <v>1</v>
      </c>
      <c r="T10298" s="2" t="str">
        <f>IF(WEEKDAY('Transaction Data'!$A10298,2)&lt;6,"Weekday","Weekend")</f>
        <v>Weekend</v>
      </c>
    </row>
    <row r="10299" ht="15.75" customHeight="1">
      <c r="A10299" s="1">
        <v>45528.0</v>
      </c>
      <c r="B10299" s="2" t="s">
        <v>8801</v>
      </c>
      <c r="C10299" s="2" t="s">
        <v>21</v>
      </c>
      <c r="D10299" s="1">
        <v>24206.0</v>
      </c>
      <c r="E10299" s="2" t="s">
        <v>27</v>
      </c>
      <c r="F10299" s="2">
        <v>461.0</v>
      </c>
      <c r="G10299" s="2" t="s">
        <v>60</v>
      </c>
      <c r="H10299" s="2" t="s">
        <v>29</v>
      </c>
      <c r="I10299" s="2" t="s">
        <v>30</v>
      </c>
      <c r="J10299" s="2" t="str">
        <f t="array" ref="J10299">XLOOKUP('Transaction Data'!$G10299,Product_Code,Biscuit_Brand)</f>
        <v>Peanut Butter Bites</v>
      </c>
      <c r="K10299" s="2">
        <f t="array" ref="K10299">XLOOKUP('Transaction Data'!$G10299,Product_Code,Cost)</f>
        <v>5</v>
      </c>
      <c r="L10299" s="2">
        <f t="array" ref="L10299">XLOOKUP('Transaction Data'!$G10299,Product_Code,Unit_Price)</f>
        <v>7</v>
      </c>
      <c r="M10299" s="3">
        <f>'Transaction Data'!$F10299*'Transaction Data'!$K10299</f>
        <v>2305</v>
      </c>
      <c r="N10299" s="3">
        <f>'Transaction Data'!$F10299*'Transaction Data'!$L10299</f>
        <v>3227</v>
      </c>
      <c r="O10299" s="3">
        <f>'Transaction Data'!$N10299-'Transaction Data'!$M10299</f>
        <v>922</v>
      </c>
      <c r="P10299" s="2">
        <f>DATEDIF('Transaction Data'!$D10299,'Transaction Data'!$A10299,"y")</f>
        <v>58</v>
      </c>
      <c r="Q10299" s="2" t="str">
        <f>FLOOR('Transaction Data'!$P10299,15)&amp;"-"&amp;FLOOR('Transaction Data'!$P10299,15)+14</f>
        <v>45-59</v>
      </c>
      <c r="R10299" s="2" t="str">
        <f>IF('Transaction Data'!$L10299&lt;=10,"Less Expensive","Expensive")</f>
        <v>Less Expensive</v>
      </c>
      <c r="S10299" s="4">
        <f>WEEKDAY('Transaction Data'!$A10299)</f>
        <v>7</v>
      </c>
      <c r="T10299" s="2" t="str">
        <f>IF(WEEKDAY('Transaction Data'!$A10299,2)&lt;6,"Weekday","Weekend")</f>
        <v>Weekend</v>
      </c>
    </row>
    <row r="10300" ht="15.75" customHeight="1">
      <c r="A10300" s="1">
        <v>45521.0</v>
      </c>
      <c r="B10300" s="2" t="s">
        <v>8411</v>
      </c>
      <c r="C10300" s="2" t="s">
        <v>51</v>
      </c>
      <c r="D10300" s="1">
        <v>19118.0</v>
      </c>
      <c r="E10300" s="2" t="s">
        <v>27</v>
      </c>
      <c r="F10300" s="2">
        <v>108.0</v>
      </c>
      <c r="G10300" s="2" t="s">
        <v>61</v>
      </c>
      <c r="H10300" s="2" t="s">
        <v>24</v>
      </c>
      <c r="I10300" s="2" t="s">
        <v>25</v>
      </c>
      <c r="J10300" s="2" t="str">
        <f t="array" ref="J10300">XLOOKUP('Transaction Data'!$G10300,Product_Code,Biscuit_Brand)</f>
        <v>Choco Delight</v>
      </c>
      <c r="K10300" s="2">
        <f t="array" ref="K10300">XLOOKUP('Transaction Data'!$G10300,Product_Code,Cost)</f>
        <v>3</v>
      </c>
      <c r="L10300" s="2">
        <f t="array" ref="L10300">XLOOKUP('Transaction Data'!$G10300,Product_Code,Unit_Price)</f>
        <v>5</v>
      </c>
      <c r="M10300" s="3">
        <f>'Transaction Data'!$F10300*'Transaction Data'!$K10300</f>
        <v>324</v>
      </c>
      <c r="N10300" s="3">
        <f>'Transaction Data'!$F10300*'Transaction Data'!$L10300</f>
        <v>540</v>
      </c>
      <c r="O10300" s="3">
        <f>'Transaction Data'!$N10300-'Transaction Data'!$M10300</f>
        <v>216</v>
      </c>
      <c r="P10300" s="2">
        <f>DATEDIF('Transaction Data'!$D10300,'Transaction Data'!$A10300,"y")</f>
        <v>72</v>
      </c>
      <c r="Q10300" s="2" t="str">
        <f>FLOOR('Transaction Data'!$P10300,15)&amp;"-"&amp;FLOOR('Transaction Data'!$P10300,15)+14</f>
        <v>60-74</v>
      </c>
      <c r="R10300" s="2" t="str">
        <f>IF('Transaction Data'!$L10300&lt;=10,"Less Expensive","Expensive")</f>
        <v>Less Expensive</v>
      </c>
      <c r="S10300" s="4">
        <f>WEEKDAY('Transaction Data'!$A10300)</f>
        <v>7</v>
      </c>
      <c r="T10300" s="2" t="str">
        <f>IF(WEEKDAY('Transaction Data'!$A10300,2)&lt;6,"Weekday","Weekend")</f>
        <v>Weekend</v>
      </c>
    </row>
    <row r="10301" ht="15.75" customHeight="1">
      <c r="A10301" s="1">
        <v>45521.0</v>
      </c>
      <c r="B10301" s="2" t="s">
        <v>3009</v>
      </c>
      <c r="C10301" s="2" t="s">
        <v>41</v>
      </c>
      <c r="D10301" s="1">
        <v>36938.0</v>
      </c>
      <c r="E10301" s="2" t="s">
        <v>27</v>
      </c>
      <c r="F10301" s="2">
        <v>280.0</v>
      </c>
      <c r="G10301" s="2" t="s">
        <v>23</v>
      </c>
      <c r="H10301" s="2" t="s">
        <v>29</v>
      </c>
      <c r="I10301" s="2" t="s">
        <v>35</v>
      </c>
      <c r="J10301" s="2" t="str">
        <f t="array" ref="J10301">XLOOKUP('Transaction Data'!$G10301,Product_Code,Biscuit_Brand)</f>
        <v>Cinnamon Swirls</v>
      </c>
      <c r="K10301" s="2">
        <f t="array" ref="K10301">XLOOKUP('Transaction Data'!$G10301,Product_Code,Cost)</f>
        <v>10</v>
      </c>
      <c r="L10301" s="2">
        <f t="array" ref="L10301">XLOOKUP('Transaction Data'!$G10301,Product_Code,Unit_Price)</f>
        <v>14</v>
      </c>
      <c r="M10301" s="3">
        <f>'Transaction Data'!$F10301*'Transaction Data'!$K10301</f>
        <v>2800</v>
      </c>
      <c r="N10301" s="3">
        <f>'Transaction Data'!$F10301*'Transaction Data'!$L10301</f>
        <v>3920</v>
      </c>
      <c r="O10301" s="3">
        <f>'Transaction Data'!$N10301-'Transaction Data'!$M10301</f>
        <v>1120</v>
      </c>
      <c r="P10301" s="2">
        <f>DATEDIF('Transaction Data'!$D10301,'Transaction Data'!$A10301,"y")</f>
        <v>23</v>
      </c>
      <c r="Q10301" s="2" t="str">
        <f>FLOOR('Transaction Data'!$P10301,15)&amp;"-"&amp;FLOOR('Transaction Data'!$P10301,15)+14</f>
        <v>15-29</v>
      </c>
      <c r="R10301" s="2" t="str">
        <f>IF('Transaction Data'!$L10301&lt;=10,"Less Expensive","Expensive")</f>
        <v>Expensive</v>
      </c>
      <c r="S10301" s="4">
        <f>WEEKDAY('Transaction Data'!$A10301)</f>
        <v>7</v>
      </c>
      <c r="T10301" s="2" t="str">
        <f>IF(WEEKDAY('Transaction Data'!$A10301,2)&lt;6,"Weekday","Weekend")</f>
        <v>Weekend</v>
      </c>
    </row>
    <row r="10302" ht="15.75" customHeight="1">
      <c r="A10302" s="1">
        <v>45524.0</v>
      </c>
      <c r="B10302" s="2" t="s">
        <v>1695</v>
      </c>
      <c r="C10302" s="2" t="s">
        <v>65</v>
      </c>
      <c r="D10302" s="1">
        <v>31264.0</v>
      </c>
      <c r="E10302" s="2" t="s">
        <v>63</v>
      </c>
      <c r="F10302" s="2">
        <v>273.0</v>
      </c>
      <c r="G10302" s="2" t="s">
        <v>61</v>
      </c>
      <c r="H10302" s="2" t="s">
        <v>24</v>
      </c>
      <c r="I10302" s="2" t="s">
        <v>30</v>
      </c>
      <c r="J10302" s="2" t="str">
        <f t="array" ref="J10302">XLOOKUP('Transaction Data'!$G10302,Product_Code,Biscuit_Brand)</f>
        <v>Choco Delight</v>
      </c>
      <c r="K10302" s="2">
        <f t="array" ref="K10302">XLOOKUP('Transaction Data'!$G10302,Product_Code,Cost)</f>
        <v>3</v>
      </c>
      <c r="L10302" s="2">
        <f t="array" ref="L10302">XLOOKUP('Transaction Data'!$G10302,Product_Code,Unit_Price)</f>
        <v>5</v>
      </c>
      <c r="M10302" s="3">
        <f>'Transaction Data'!$F10302*'Transaction Data'!$K10302</f>
        <v>819</v>
      </c>
      <c r="N10302" s="3">
        <f>'Transaction Data'!$F10302*'Transaction Data'!$L10302</f>
        <v>1365</v>
      </c>
      <c r="O10302" s="3">
        <f>'Transaction Data'!$N10302-'Transaction Data'!$M10302</f>
        <v>546</v>
      </c>
      <c r="P10302" s="2">
        <f>DATEDIF('Transaction Data'!$D10302,'Transaction Data'!$A10302,"y")</f>
        <v>39</v>
      </c>
      <c r="Q10302" s="2" t="str">
        <f>FLOOR('Transaction Data'!$P10302,15)&amp;"-"&amp;FLOOR('Transaction Data'!$P10302,15)+14</f>
        <v>30-44</v>
      </c>
      <c r="R10302" s="2" t="str">
        <f>IF('Transaction Data'!$L10302&lt;=10,"Less Expensive","Expensive")</f>
        <v>Less Expensive</v>
      </c>
      <c r="S10302" s="4">
        <f>WEEKDAY('Transaction Data'!$A10302)</f>
        <v>3</v>
      </c>
      <c r="T10302" s="2" t="str">
        <f>IF(WEEKDAY('Transaction Data'!$A10302,2)&lt;6,"Weekday","Weekend")</f>
        <v>Weekday</v>
      </c>
    </row>
    <row r="10303" ht="15.75" customHeight="1">
      <c r="A10303" s="1">
        <v>45513.0</v>
      </c>
      <c r="B10303" s="2" t="s">
        <v>7292</v>
      </c>
      <c r="C10303" s="2" t="s">
        <v>78</v>
      </c>
      <c r="D10303" s="1">
        <v>26084.0</v>
      </c>
      <c r="E10303" s="2" t="s">
        <v>63</v>
      </c>
      <c r="F10303" s="2">
        <v>452.0</v>
      </c>
      <c r="G10303" s="2" t="s">
        <v>33</v>
      </c>
      <c r="H10303" s="2" t="s">
        <v>24</v>
      </c>
      <c r="I10303" s="2" t="s">
        <v>30</v>
      </c>
      <c r="J10303" s="2" t="str">
        <f t="array" ref="J10303">XLOOKUP('Transaction Data'!$G10303,Product_Code,Biscuit_Brand)</f>
        <v>Caramel Biscuits</v>
      </c>
      <c r="K10303" s="2">
        <f t="array" ref="K10303">XLOOKUP('Transaction Data'!$G10303,Product_Code,Cost)</f>
        <v>18</v>
      </c>
      <c r="L10303" s="2">
        <f t="array" ref="L10303">XLOOKUP('Transaction Data'!$G10303,Product_Code,Unit_Price)</f>
        <v>22</v>
      </c>
      <c r="M10303" s="3">
        <f>'Transaction Data'!$F10303*'Transaction Data'!$K10303</f>
        <v>8136</v>
      </c>
      <c r="N10303" s="3">
        <f>'Transaction Data'!$F10303*'Transaction Data'!$L10303</f>
        <v>9944</v>
      </c>
      <c r="O10303" s="3">
        <f>'Transaction Data'!$N10303-'Transaction Data'!$M10303</f>
        <v>1808</v>
      </c>
      <c r="P10303" s="2">
        <f>DATEDIF('Transaction Data'!$D10303,'Transaction Data'!$A10303,"y")</f>
        <v>53</v>
      </c>
      <c r="Q10303" s="2" t="str">
        <f>FLOOR('Transaction Data'!$P10303,15)&amp;"-"&amp;FLOOR('Transaction Data'!$P10303,15)+14</f>
        <v>45-59</v>
      </c>
      <c r="R10303" s="2" t="str">
        <f>IF('Transaction Data'!$L10303&lt;=10,"Less Expensive","Expensive")</f>
        <v>Expensive</v>
      </c>
      <c r="S10303" s="4">
        <f>WEEKDAY('Transaction Data'!$A10303)</f>
        <v>6</v>
      </c>
      <c r="T10303" s="2" t="str">
        <f>IF(WEEKDAY('Transaction Data'!$A10303,2)&lt;6,"Weekday","Weekend")</f>
        <v>Weekday</v>
      </c>
    </row>
    <row r="10304" ht="15.75" customHeight="1">
      <c r="A10304" s="1">
        <v>45514.0</v>
      </c>
      <c r="B10304" s="2" t="s">
        <v>6532</v>
      </c>
      <c r="C10304" s="2" t="s">
        <v>41</v>
      </c>
      <c r="D10304" s="1">
        <v>19748.0</v>
      </c>
      <c r="E10304" s="2" t="s">
        <v>63</v>
      </c>
      <c r="F10304" s="2">
        <v>104.0</v>
      </c>
      <c r="G10304" s="2" t="s">
        <v>28</v>
      </c>
      <c r="H10304" s="2" t="s">
        <v>49</v>
      </c>
      <c r="I10304" s="2" t="s">
        <v>35</v>
      </c>
      <c r="J10304" s="2" t="str">
        <f t="array" ref="J10304">XLOOKUP('Transaction Data'!$G10304,Product_Code,Biscuit_Brand)</f>
        <v>Shortbread</v>
      </c>
      <c r="K10304" s="2">
        <f t="array" ref="K10304">XLOOKUP('Transaction Data'!$G10304,Product_Code,Cost)</f>
        <v>10</v>
      </c>
      <c r="L10304" s="2">
        <f t="array" ref="L10304">XLOOKUP('Transaction Data'!$G10304,Product_Code,Unit_Price)</f>
        <v>45</v>
      </c>
      <c r="M10304" s="3">
        <f>'Transaction Data'!$F10304*'Transaction Data'!$K10304</f>
        <v>1040</v>
      </c>
      <c r="N10304" s="3">
        <f>'Transaction Data'!$F10304*'Transaction Data'!$L10304</f>
        <v>4680</v>
      </c>
      <c r="O10304" s="3">
        <f>'Transaction Data'!$N10304-'Transaction Data'!$M10304</f>
        <v>3640</v>
      </c>
      <c r="P10304" s="2">
        <f>DATEDIF('Transaction Data'!$D10304,'Transaction Data'!$A10304,"y")</f>
        <v>70</v>
      </c>
      <c r="Q10304" s="2" t="str">
        <f>FLOOR('Transaction Data'!$P10304,15)&amp;"-"&amp;FLOOR('Transaction Data'!$P10304,15)+14</f>
        <v>60-74</v>
      </c>
      <c r="R10304" s="2" t="str">
        <f>IF('Transaction Data'!$L10304&lt;=10,"Less Expensive","Expensive")</f>
        <v>Expensive</v>
      </c>
      <c r="S10304" s="4">
        <f>WEEKDAY('Transaction Data'!$A10304)</f>
        <v>7</v>
      </c>
      <c r="T10304" s="2" t="str">
        <f>IF(WEEKDAY('Transaction Data'!$A10304,2)&lt;6,"Weekday","Weekend")</f>
        <v>Weekend</v>
      </c>
    </row>
    <row r="10305" ht="15.75" customHeight="1">
      <c r="A10305" s="1">
        <v>45519.0</v>
      </c>
      <c r="B10305" s="2" t="s">
        <v>6411</v>
      </c>
      <c r="C10305" s="2" t="s">
        <v>41</v>
      </c>
      <c r="D10305" s="1">
        <v>37983.0</v>
      </c>
      <c r="E10305" s="2" t="s">
        <v>63</v>
      </c>
      <c r="F10305" s="2">
        <v>91.0</v>
      </c>
      <c r="G10305" s="2" t="s">
        <v>61</v>
      </c>
      <c r="H10305" s="2" t="s">
        <v>45</v>
      </c>
      <c r="I10305" s="2" t="s">
        <v>35</v>
      </c>
      <c r="J10305" s="2" t="str">
        <f t="array" ref="J10305">XLOOKUP('Transaction Data'!$G10305,Product_Code,Biscuit_Brand)</f>
        <v>Choco Delight</v>
      </c>
      <c r="K10305" s="2">
        <f t="array" ref="K10305">XLOOKUP('Transaction Data'!$G10305,Product_Code,Cost)</f>
        <v>3</v>
      </c>
      <c r="L10305" s="2">
        <f t="array" ref="L10305">XLOOKUP('Transaction Data'!$G10305,Product_Code,Unit_Price)</f>
        <v>5</v>
      </c>
      <c r="M10305" s="3">
        <f>'Transaction Data'!$F10305*'Transaction Data'!$K10305</f>
        <v>273</v>
      </c>
      <c r="N10305" s="3">
        <f>'Transaction Data'!$F10305*'Transaction Data'!$L10305</f>
        <v>455</v>
      </c>
      <c r="O10305" s="3">
        <f>'Transaction Data'!$N10305-'Transaction Data'!$M10305</f>
        <v>182</v>
      </c>
      <c r="P10305" s="2">
        <f>DATEDIF('Transaction Data'!$D10305,'Transaction Data'!$A10305,"y")</f>
        <v>20</v>
      </c>
      <c r="Q10305" s="2" t="str">
        <f>FLOOR('Transaction Data'!$P10305,15)&amp;"-"&amp;FLOOR('Transaction Data'!$P10305,15)+14</f>
        <v>15-29</v>
      </c>
      <c r="R10305" s="2" t="str">
        <f>IF('Transaction Data'!$L10305&lt;=10,"Less Expensive","Expensive")</f>
        <v>Less Expensive</v>
      </c>
      <c r="S10305" s="4">
        <f>WEEKDAY('Transaction Data'!$A10305)</f>
        <v>5</v>
      </c>
      <c r="T10305" s="2" t="str">
        <f>IF(WEEKDAY('Transaction Data'!$A10305,2)&lt;6,"Weekday","Weekend")</f>
        <v>Weekday</v>
      </c>
    </row>
    <row r="10306" ht="15.75" customHeight="1">
      <c r="A10306" s="1">
        <v>45525.0</v>
      </c>
      <c r="B10306" s="2" t="s">
        <v>8345</v>
      </c>
      <c r="C10306" s="2" t="s">
        <v>32</v>
      </c>
      <c r="D10306" s="1">
        <v>28725.0</v>
      </c>
      <c r="E10306" s="2" t="s">
        <v>37</v>
      </c>
      <c r="F10306" s="2">
        <v>107.0</v>
      </c>
      <c r="G10306" s="2" t="s">
        <v>55</v>
      </c>
      <c r="H10306" s="2" t="s">
        <v>45</v>
      </c>
      <c r="I10306" s="2" t="s">
        <v>25</v>
      </c>
      <c r="J10306" s="2" t="str">
        <f t="array" ref="J10306">XLOOKUP('Transaction Data'!$G10306,Product_Code,Biscuit_Brand)</f>
        <v>Vanilla Wafers</v>
      </c>
      <c r="K10306" s="2">
        <f t="array" ref="K10306">XLOOKUP('Transaction Data'!$G10306,Product_Code,Cost)</f>
        <v>18</v>
      </c>
      <c r="L10306" s="2">
        <f t="array" ref="L10306">XLOOKUP('Transaction Data'!$G10306,Product_Code,Unit_Price)</f>
        <v>36</v>
      </c>
      <c r="M10306" s="3">
        <f>'Transaction Data'!$F10306*'Transaction Data'!$K10306</f>
        <v>1926</v>
      </c>
      <c r="N10306" s="3">
        <f>'Transaction Data'!$F10306*'Transaction Data'!$L10306</f>
        <v>3852</v>
      </c>
      <c r="O10306" s="3">
        <f>'Transaction Data'!$N10306-'Transaction Data'!$M10306</f>
        <v>1926</v>
      </c>
      <c r="P10306" s="2">
        <f>DATEDIF('Transaction Data'!$D10306,'Transaction Data'!$A10306,"y")</f>
        <v>45</v>
      </c>
      <c r="Q10306" s="2" t="str">
        <f>FLOOR('Transaction Data'!$P10306,15)&amp;"-"&amp;FLOOR('Transaction Data'!$P10306,15)+14</f>
        <v>45-59</v>
      </c>
      <c r="R10306" s="2" t="str">
        <f>IF('Transaction Data'!$L10306&lt;=10,"Less Expensive","Expensive")</f>
        <v>Expensive</v>
      </c>
      <c r="S10306" s="4">
        <f>WEEKDAY('Transaction Data'!$A10306)</f>
        <v>4</v>
      </c>
      <c r="T10306" s="2" t="str">
        <f>IF(WEEKDAY('Transaction Data'!$A10306,2)&lt;6,"Weekday","Weekend")</f>
        <v>Weekday</v>
      </c>
    </row>
    <row r="10307" ht="15.75" customHeight="1">
      <c r="A10307" s="1">
        <v>45513.0</v>
      </c>
      <c r="B10307" s="2" t="s">
        <v>4892</v>
      </c>
      <c r="C10307" s="2" t="s">
        <v>32</v>
      </c>
      <c r="D10307" s="1">
        <v>30297.0</v>
      </c>
      <c r="E10307" s="2" t="s">
        <v>37</v>
      </c>
      <c r="F10307" s="2">
        <v>492.0</v>
      </c>
      <c r="G10307" s="2" t="s">
        <v>38</v>
      </c>
      <c r="H10307" s="2" t="s">
        <v>24</v>
      </c>
      <c r="I10307" s="2" t="s">
        <v>25</v>
      </c>
      <c r="J10307" s="2" t="str">
        <f t="array" ref="J10307">XLOOKUP('Transaction Data'!$G10307,Product_Code,Biscuit_Brand)</f>
        <v>Ginger Snaps</v>
      </c>
      <c r="K10307" s="2">
        <f t="array" ref="K10307">XLOOKUP('Transaction Data'!$G10307,Product_Code,Cost)</f>
        <v>14</v>
      </c>
      <c r="L10307" s="2">
        <f t="array" ref="L10307">XLOOKUP('Transaction Data'!$G10307,Product_Code,Unit_Price)</f>
        <v>28</v>
      </c>
      <c r="M10307" s="3">
        <f>'Transaction Data'!$F10307*'Transaction Data'!$K10307</f>
        <v>6888</v>
      </c>
      <c r="N10307" s="3">
        <f>'Transaction Data'!$F10307*'Transaction Data'!$L10307</f>
        <v>13776</v>
      </c>
      <c r="O10307" s="3">
        <f>'Transaction Data'!$N10307-'Transaction Data'!$M10307</f>
        <v>6888</v>
      </c>
      <c r="P10307" s="2">
        <f>DATEDIF('Transaction Data'!$D10307,'Transaction Data'!$A10307,"y")</f>
        <v>41</v>
      </c>
      <c r="Q10307" s="2" t="str">
        <f>FLOOR('Transaction Data'!$P10307,15)&amp;"-"&amp;FLOOR('Transaction Data'!$P10307,15)+14</f>
        <v>30-44</v>
      </c>
      <c r="R10307" s="2" t="str">
        <f>IF('Transaction Data'!$L10307&lt;=10,"Less Expensive","Expensive")</f>
        <v>Expensive</v>
      </c>
      <c r="S10307" s="4">
        <f>WEEKDAY('Transaction Data'!$A10307)</f>
        <v>6</v>
      </c>
      <c r="T10307" s="2" t="str">
        <f>IF(WEEKDAY('Transaction Data'!$A10307,2)&lt;6,"Weekday","Weekend")</f>
        <v>Weekday</v>
      </c>
    </row>
    <row r="10308" ht="15.75" customHeight="1">
      <c r="A10308" s="1">
        <v>45534.0</v>
      </c>
      <c r="B10308" s="2" t="s">
        <v>3923</v>
      </c>
      <c r="C10308" s="2" t="s">
        <v>72</v>
      </c>
      <c r="D10308" s="1">
        <v>28383.0</v>
      </c>
      <c r="E10308" s="2" t="s">
        <v>22</v>
      </c>
      <c r="F10308" s="2">
        <v>493.0</v>
      </c>
      <c r="G10308" s="2" t="s">
        <v>38</v>
      </c>
      <c r="H10308" s="2" t="s">
        <v>29</v>
      </c>
      <c r="I10308" s="2" t="s">
        <v>30</v>
      </c>
      <c r="J10308" s="2" t="str">
        <f t="array" ref="J10308">XLOOKUP('Transaction Data'!$G10308,Product_Code,Biscuit_Brand)</f>
        <v>Ginger Snaps</v>
      </c>
      <c r="K10308" s="2">
        <f t="array" ref="K10308">XLOOKUP('Transaction Data'!$G10308,Product_Code,Cost)</f>
        <v>14</v>
      </c>
      <c r="L10308" s="2">
        <f t="array" ref="L10308">XLOOKUP('Transaction Data'!$G10308,Product_Code,Unit_Price)</f>
        <v>28</v>
      </c>
      <c r="M10308" s="3">
        <f>'Transaction Data'!$F10308*'Transaction Data'!$K10308</f>
        <v>6902</v>
      </c>
      <c r="N10308" s="3">
        <f>'Transaction Data'!$F10308*'Transaction Data'!$L10308</f>
        <v>13804</v>
      </c>
      <c r="O10308" s="3">
        <f>'Transaction Data'!$N10308-'Transaction Data'!$M10308</f>
        <v>6902</v>
      </c>
      <c r="P10308" s="2">
        <f>DATEDIF('Transaction Data'!$D10308,'Transaction Data'!$A10308,"y")</f>
        <v>46</v>
      </c>
      <c r="Q10308" s="2" t="str">
        <f>FLOOR('Transaction Data'!$P10308,15)&amp;"-"&amp;FLOOR('Transaction Data'!$P10308,15)+14</f>
        <v>45-59</v>
      </c>
      <c r="R10308" s="2" t="str">
        <f>IF('Transaction Data'!$L10308&lt;=10,"Less Expensive","Expensive")</f>
        <v>Expensive</v>
      </c>
      <c r="S10308" s="4">
        <f>WEEKDAY('Transaction Data'!$A10308)</f>
        <v>6</v>
      </c>
      <c r="T10308" s="2" t="str">
        <f>IF(WEEKDAY('Transaction Data'!$A10308,2)&lt;6,"Weekday","Weekend")</f>
        <v>Weekday</v>
      </c>
    </row>
    <row r="10309" ht="15.75" customHeight="1">
      <c r="A10309" s="1">
        <v>45518.0</v>
      </c>
      <c r="B10309" s="2" t="s">
        <v>3424</v>
      </c>
      <c r="C10309" s="2" t="s">
        <v>69</v>
      </c>
      <c r="D10309" s="1">
        <v>33032.0</v>
      </c>
      <c r="E10309" s="2" t="s">
        <v>37</v>
      </c>
      <c r="F10309" s="2">
        <v>180.0</v>
      </c>
      <c r="G10309" s="2" t="s">
        <v>57</v>
      </c>
      <c r="H10309" s="2" t="s">
        <v>42</v>
      </c>
      <c r="I10309" s="2" t="s">
        <v>25</v>
      </c>
      <c r="J10309" s="2" t="str">
        <f t="array" ref="J10309">XLOOKUP('Transaction Data'!$G10309,Product_Code,Biscuit_Brand)</f>
        <v>Oatmeal Cookies</v>
      </c>
      <c r="K10309" s="2">
        <f t="array" ref="K10309">XLOOKUP('Transaction Data'!$G10309,Product_Code,Cost)</f>
        <v>19</v>
      </c>
      <c r="L10309" s="2">
        <f t="array" ref="L10309">XLOOKUP('Transaction Data'!$G10309,Product_Code,Unit_Price)</f>
        <v>23</v>
      </c>
      <c r="M10309" s="3">
        <f>'Transaction Data'!$F10309*'Transaction Data'!$K10309</f>
        <v>3420</v>
      </c>
      <c r="N10309" s="3">
        <f>'Transaction Data'!$F10309*'Transaction Data'!$L10309</f>
        <v>4140</v>
      </c>
      <c r="O10309" s="3">
        <f>'Transaction Data'!$N10309-'Transaction Data'!$M10309</f>
        <v>720</v>
      </c>
      <c r="P10309" s="2">
        <f>DATEDIF('Transaction Data'!$D10309,'Transaction Data'!$A10309,"y")</f>
        <v>34</v>
      </c>
      <c r="Q10309" s="2" t="str">
        <f>FLOOR('Transaction Data'!$P10309,15)&amp;"-"&amp;FLOOR('Transaction Data'!$P10309,15)+14</f>
        <v>30-44</v>
      </c>
      <c r="R10309" s="2" t="str">
        <f>IF('Transaction Data'!$L10309&lt;=10,"Less Expensive","Expensive")</f>
        <v>Expensive</v>
      </c>
      <c r="S10309" s="4">
        <f>WEEKDAY('Transaction Data'!$A10309)</f>
        <v>4</v>
      </c>
      <c r="T10309" s="2" t="str">
        <f>IF(WEEKDAY('Transaction Data'!$A10309,2)&lt;6,"Weekday","Weekend")</f>
        <v>Weekday</v>
      </c>
    </row>
    <row r="10310" ht="15.75" customHeight="1">
      <c r="A10310" s="1">
        <v>45516.0</v>
      </c>
      <c r="B10310" s="2" t="s">
        <v>3835</v>
      </c>
      <c r="C10310" s="2" t="s">
        <v>69</v>
      </c>
      <c r="D10310" s="1">
        <v>24332.0</v>
      </c>
      <c r="E10310" s="2" t="s">
        <v>37</v>
      </c>
      <c r="F10310" s="2">
        <v>398.0</v>
      </c>
      <c r="G10310" s="2" t="s">
        <v>55</v>
      </c>
      <c r="H10310" s="2" t="s">
        <v>49</v>
      </c>
      <c r="I10310" s="2" t="s">
        <v>25</v>
      </c>
      <c r="J10310" s="2" t="str">
        <f t="array" ref="J10310">XLOOKUP('Transaction Data'!$G10310,Product_Code,Biscuit_Brand)</f>
        <v>Vanilla Wafers</v>
      </c>
      <c r="K10310" s="2">
        <f t="array" ref="K10310">XLOOKUP('Transaction Data'!$G10310,Product_Code,Cost)</f>
        <v>18</v>
      </c>
      <c r="L10310" s="2">
        <f t="array" ref="L10310">XLOOKUP('Transaction Data'!$G10310,Product_Code,Unit_Price)</f>
        <v>36</v>
      </c>
      <c r="M10310" s="3">
        <f>'Transaction Data'!$F10310*'Transaction Data'!$K10310</f>
        <v>7164</v>
      </c>
      <c r="N10310" s="3">
        <f>'Transaction Data'!$F10310*'Transaction Data'!$L10310</f>
        <v>14328</v>
      </c>
      <c r="O10310" s="3">
        <f>'Transaction Data'!$N10310-'Transaction Data'!$M10310</f>
        <v>7164</v>
      </c>
      <c r="P10310" s="2">
        <f>DATEDIF('Transaction Data'!$D10310,'Transaction Data'!$A10310,"y")</f>
        <v>57</v>
      </c>
      <c r="Q10310" s="2" t="str">
        <f>FLOOR('Transaction Data'!$P10310,15)&amp;"-"&amp;FLOOR('Transaction Data'!$P10310,15)+14</f>
        <v>45-59</v>
      </c>
      <c r="R10310" s="2" t="str">
        <f>IF('Transaction Data'!$L10310&lt;=10,"Less Expensive","Expensive")</f>
        <v>Expensive</v>
      </c>
      <c r="S10310" s="4">
        <f>WEEKDAY('Transaction Data'!$A10310)</f>
        <v>2</v>
      </c>
      <c r="T10310" s="2" t="str">
        <f>IF(WEEKDAY('Transaction Data'!$A10310,2)&lt;6,"Weekday","Weekend")</f>
        <v>Weekday</v>
      </c>
    </row>
    <row r="10311" ht="15.75" customHeight="1">
      <c r="A10311" s="1">
        <v>45509.0</v>
      </c>
      <c r="B10311" s="2" t="s">
        <v>3491</v>
      </c>
      <c r="C10311" s="2" t="s">
        <v>54</v>
      </c>
      <c r="D10311" s="1">
        <v>18063.0</v>
      </c>
      <c r="E10311" s="2" t="s">
        <v>27</v>
      </c>
      <c r="F10311" s="2">
        <v>67.0</v>
      </c>
      <c r="G10311" s="2" t="s">
        <v>61</v>
      </c>
      <c r="H10311" s="2" t="s">
        <v>49</v>
      </c>
      <c r="I10311" s="2" t="s">
        <v>35</v>
      </c>
      <c r="J10311" s="2" t="str">
        <f t="array" ref="J10311">XLOOKUP('Transaction Data'!$G10311,Product_Code,Biscuit_Brand)</f>
        <v>Choco Delight</v>
      </c>
      <c r="K10311" s="2">
        <f t="array" ref="K10311">XLOOKUP('Transaction Data'!$G10311,Product_Code,Cost)</f>
        <v>3</v>
      </c>
      <c r="L10311" s="2">
        <f t="array" ref="L10311">XLOOKUP('Transaction Data'!$G10311,Product_Code,Unit_Price)</f>
        <v>5</v>
      </c>
      <c r="M10311" s="3">
        <f>'Transaction Data'!$F10311*'Transaction Data'!$K10311</f>
        <v>201</v>
      </c>
      <c r="N10311" s="3">
        <f>'Transaction Data'!$F10311*'Transaction Data'!$L10311</f>
        <v>335</v>
      </c>
      <c r="O10311" s="3">
        <f>'Transaction Data'!$N10311-'Transaction Data'!$M10311</f>
        <v>134</v>
      </c>
      <c r="P10311" s="2">
        <f>DATEDIF('Transaction Data'!$D10311,'Transaction Data'!$A10311,"y")</f>
        <v>75</v>
      </c>
      <c r="Q10311" s="2" t="str">
        <f>FLOOR('Transaction Data'!$P10311,15)&amp;"-"&amp;FLOOR('Transaction Data'!$P10311,15)+14</f>
        <v>75-89</v>
      </c>
      <c r="R10311" s="2" t="str">
        <f>IF('Transaction Data'!$L10311&lt;=10,"Less Expensive","Expensive")</f>
        <v>Less Expensive</v>
      </c>
      <c r="S10311" s="4">
        <f>WEEKDAY('Transaction Data'!$A10311)</f>
        <v>2</v>
      </c>
      <c r="T10311" s="2" t="str">
        <f>IF(WEEKDAY('Transaction Data'!$A10311,2)&lt;6,"Weekday","Weekend")</f>
        <v>Weekday</v>
      </c>
    </row>
    <row r="10312" ht="15.75" customHeight="1">
      <c r="A10312" s="1">
        <v>45508.0</v>
      </c>
      <c r="B10312" s="2" t="s">
        <v>2568</v>
      </c>
      <c r="C10312" s="2" t="s">
        <v>72</v>
      </c>
      <c r="D10312" s="1">
        <v>38882.0</v>
      </c>
      <c r="E10312" s="2" t="s">
        <v>37</v>
      </c>
      <c r="F10312" s="2">
        <v>200.0</v>
      </c>
      <c r="G10312" s="2" t="s">
        <v>48</v>
      </c>
      <c r="H10312" s="2" t="s">
        <v>45</v>
      </c>
      <c r="I10312" s="2" t="s">
        <v>25</v>
      </c>
      <c r="J10312" s="2" t="str">
        <f t="array" ref="J10312">XLOOKUP('Transaction Data'!$G10312,Product_Code,Biscuit_Brand)</f>
        <v>Lemon Crisps</v>
      </c>
      <c r="K10312" s="2">
        <f t="array" ref="K10312">XLOOKUP('Transaction Data'!$G10312,Product_Code,Cost)</f>
        <v>7</v>
      </c>
      <c r="L10312" s="2">
        <f t="array" ref="L10312">XLOOKUP('Transaction Data'!$G10312,Product_Code,Unit_Price)</f>
        <v>9</v>
      </c>
      <c r="M10312" s="3">
        <f>'Transaction Data'!$F10312*'Transaction Data'!$K10312</f>
        <v>1400</v>
      </c>
      <c r="N10312" s="3">
        <f>'Transaction Data'!$F10312*'Transaction Data'!$L10312</f>
        <v>1800</v>
      </c>
      <c r="O10312" s="3">
        <f>'Transaction Data'!$N10312-'Transaction Data'!$M10312</f>
        <v>400</v>
      </c>
      <c r="P10312" s="2">
        <f>DATEDIF('Transaction Data'!$D10312,'Transaction Data'!$A10312,"y")</f>
        <v>18</v>
      </c>
      <c r="Q10312" s="2" t="str">
        <f>FLOOR('Transaction Data'!$P10312,15)&amp;"-"&amp;FLOOR('Transaction Data'!$P10312,15)+14</f>
        <v>15-29</v>
      </c>
      <c r="R10312" s="2" t="str">
        <f>IF('Transaction Data'!$L10312&lt;=10,"Less Expensive","Expensive")</f>
        <v>Less Expensive</v>
      </c>
      <c r="S10312" s="4">
        <f>WEEKDAY('Transaction Data'!$A10312)</f>
        <v>1</v>
      </c>
      <c r="T10312" s="2" t="str">
        <f>IF(WEEKDAY('Transaction Data'!$A10312,2)&lt;6,"Weekday","Weekend")</f>
        <v>Weekend</v>
      </c>
    </row>
    <row r="10313" ht="15.75" customHeight="1">
      <c r="A10313" s="1">
        <v>45528.0</v>
      </c>
      <c r="B10313" s="2" t="s">
        <v>7017</v>
      </c>
      <c r="C10313" s="2" t="s">
        <v>51</v>
      </c>
      <c r="D10313" s="1">
        <v>18156.0</v>
      </c>
      <c r="E10313" s="2" t="s">
        <v>27</v>
      </c>
      <c r="F10313" s="2">
        <v>393.0</v>
      </c>
      <c r="G10313" s="2" t="s">
        <v>23</v>
      </c>
      <c r="H10313" s="2" t="s">
        <v>49</v>
      </c>
      <c r="I10313" s="2" t="s">
        <v>35</v>
      </c>
      <c r="J10313" s="2" t="str">
        <f t="array" ref="J10313">XLOOKUP('Transaction Data'!$G10313,Product_Code,Biscuit_Brand)</f>
        <v>Cinnamon Swirls</v>
      </c>
      <c r="K10313" s="2">
        <f t="array" ref="K10313">XLOOKUP('Transaction Data'!$G10313,Product_Code,Cost)</f>
        <v>10</v>
      </c>
      <c r="L10313" s="2">
        <f t="array" ref="L10313">XLOOKUP('Transaction Data'!$G10313,Product_Code,Unit_Price)</f>
        <v>14</v>
      </c>
      <c r="M10313" s="3">
        <f>'Transaction Data'!$F10313*'Transaction Data'!$K10313</f>
        <v>3930</v>
      </c>
      <c r="N10313" s="3">
        <f>'Transaction Data'!$F10313*'Transaction Data'!$L10313</f>
        <v>5502</v>
      </c>
      <c r="O10313" s="3">
        <f>'Transaction Data'!$N10313-'Transaction Data'!$M10313</f>
        <v>1572</v>
      </c>
      <c r="P10313" s="2">
        <f>DATEDIF('Transaction Data'!$D10313,'Transaction Data'!$A10313,"y")</f>
        <v>74</v>
      </c>
      <c r="Q10313" s="2" t="str">
        <f>FLOOR('Transaction Data'!$P10313,15)&amp;"-"&amp;FLOOR('Transaction Data'!$P10313,15)+14</f>
        <v>60-74</v>
      </c>
      <c r="R10313" s="2" t="str">
        <f>IF('Transaction Data'!$L10313&lt;=10,"Less Expensive","Expensive")</f>
        <v>Expensive</v>
      </c>
      <c r="S10313" s="4">
        <f>WEEKDAY('Transaction Data'!$A10313)</f>
        <v>7</v>
      </c>
      <c r="T10313" s="2" t="str">
        <f>IF(WEEKDAY('Transaction Data'!$A10313,2)&lt;6,"Weekday","Weekend")</f>
        <v>Weekend</v>
      </c>
    </row>
    <row r="10314" ht="15.75" customHeight="1">
      <c r="A10314" s="1">
        <v>45507.0</v>
      </c>
      <c r="B10314" s="2" t="s">
        <v>6459</v>
      </c>
      <c r="C10314" s="2" t="s">
        <v>65</v>
      </c>
      <c r="D10314" s="1">
        <v>34945.0</v>
      </c>
      <c r="E10314" s="2" t="s">
        <v>22</v>
      </c>
      <c r="F10314" s="2">
        <v>165.0</v>
      </c>
      <c r="G10314" s="2" t="s">
        <v>33</v>
      </c>
      <c r="H10314" s="2" t="s">
        <v>34</v>
      </c>
      <c r="I10314" s="2" t="s">
        <v>30</v>
      </c>
      <c r="J10314" s="2" t="str">
        <f t="array" ref="J10314">XLOOKUP('Transaction Data'!$G10314,Product_Code,Biscuit_Brand)</f>
        <v>Caramel Biscuits</v>
      </c>
      <c r="K10314" s="2">
        <f t="array" ref="K10314">XLOOKUP('Transaction Data'!$G10314,Product_Code,Cost)</f>
        <v>18</v>
      </c>
      <c r="L10314" s="2">
        <f t="array" ref="L10314">XLOOKUP('Transaction Data'!$G10314,Product_Code,Unit_Price)</f>
        <v>22</v>
      </c>
      <c r="M10314" s="3">
        <f>'Transaction Data'!$F10314*'Transaction Data'!$K10314</f>
        <v>2970</v>
      </c>
      <c r="N10314" s="3">
        <f>'Transaction Data'!$F10314*'Transaction Data'!$L10314</f>
        <v>3630</v>
      </c>
      <c r="O10314" s="3">
        <f>'Transaction Data'!$N10314-'Transaction Data'!$M10314</f>
        <v>660</v>
      </c>
      <c r="P10314" s="2">
        <f>DATEDIF('Transaction Data'!$D10314,'Transaction Data'!$A10314,"y")</f>
        <v>28</v>
      </c>
      <c r="Q10314" s="2" t="str">
        <f>FLOOR('Transaction Data'!$P10314,15)&amp;"-"&amp;FLOOR('Transaction Data'!$P10314,15)+14</f>
        <v>15-29</v>
      </c>
      <c r="R10314" s="2" t="str">
        <f>IF('Transaction Data'!$L10314&lt;=10,"Less Expensive","Expensive")</f>
        <v>Expensive</v>
      </c>
      <c r="S10314" s="4">
        <f>WEEKDAY('Transaction Data'!$A10314)</f>
        <v>7</v>
      </c>
      <c r="T10314" s="2" t="str">
        <f>IF(WEEKDAY('Transaction Data'!$A10314,2)&lt;6,"Weekday","Weekend")</f>
        <v>Weekend</v>
      </c>
    </row>
    <row r="10315" ht="15.75" customHeight="1">
      <c r="A10315" s="1">
        <v>45532.0</v>
      </c>
      <c r="B10315" s="2" t="s">
        <v>2551</v>
      </c>
      <c r="C10315" s="2" t="s">
        <v>65</v>
      </c>
      <c r="D10315" s="1">
        <v>20748.0</v>
      </c>
      <c r="E10315" s="2" t="s">
        <v>37</v>
      </c>
      <c r="F10315" s="2">
        <v>177.0</v>
      </c>
      <c r="G10315" s="2" t="s">
        <v>57</v>
      </c>
      <c r="H10315" s="2" t="s">
        <v>42</v>
      </c>
      <c r="I10315" s="2" t="s">
        <v>30</v>
      </c>
      <c r="J10315" s="2" t="str">
        <f t="array" ref="J10315">XLOOKUP('Transaction Data'!$G10315,Product_Code,Biscuit_Brand)</f>
        <v>Oatmeal Cookies</v>
      </c>
      <c r="K10315" s="2">
        <f t="array" ref="K10315">XLOOKUP('Transaction Data'!$G10315,Product_Code,Cost)</f>
        <v>19</v>
      </c>
      <c r="L10315" s="2">
        <f t="array" ref="L10315">XLOOKUP('Transaction Data'!$G10315,Product_Code,Unit_Price)</f>
        <v>23</v>
      </c>
      <c r="M10315" s="3">
        <f>'Transaction Data'!$F10315*'Transaction Data'!$K10315</f>
        <v>3363</v>
      </c>
      <c r="N10315" s="3">
        <f>'Transaction Data'!$F10315*'Transaction Data'!$L10315</f>
        <v>4071</v>
      </c>
      <c r="O10315" s="3">
        <f>'Transaction Data'!$N10315-'Transaction Data'!$M10315</f>
        <v>708</v>
      </c>
      <c r="P10315" s="2">
        <f>DATEDIF('Transaction Data'!$D10315,'Transaction Data'!$A10315,"y")</f>
        <v>67</v>
      </c>
      <c r="Q10315" s="2" t="str">
        <f>FLOOR('Transaction Data'!$P10315,15)&amp;"-"&amp;FLOOR('Transaction Data'!$P10315,15)+14</f>
        <v>60-74</v>
      </c>
      <c r="R10315" s="2" t="str">
        <f>IF('Transaction Data'!$L10315&lt;=10,"Less Expensive","Expensive")</f>
        <v>Expensive</v>
      </c>
      <c r="S10315" s="4">
        <f>WEEKDAY('Transaction Data'!$A10315)</f>
        <v>4</v>
      </c>
      <c r="T10315" s="2" t="str">
        <f>IF(WEEKDAY('Transaction Data'!$A10315,2)&lt;6,"Weekday","Weekend")</f>
        <v>Weekday</v>
      </c>
    </row>
    <row r="10316" ht="15.75" customHeight="1">
      <c r="A10316" s="1">
        <v>45525.0</v>
      </c>
      <c r="B10316" s="2" t="s">
        <v>8661</v>
      </c>
      <c r="C10316" s="2" t="s">
        <v>65</v>
      </c>
      <c r="D10316" s="1">
        <v>15966.0</v>
      </c>
      <c r="E10316" s="2" t="s">
        <v>22</v>
      </c>
      <c r="F10316" s="2">
        <v>186.0</v>
      </c>
      <c r="G10316" s="2" t="s">
        <v>48</v>
      </c>
      <c r="H10316" s="2" t="s">
        <v>34</v>
      </c>
      <c r="I10316" s="2" t="s">
        <v>35</v>
      </c>
      <c r="J10316" s="2" t="str">
        <f t="array" ref="J10316">XLOOKUP('Transaction Data'!$G10316,Product_Code,Biscuit_Brand)</f>
        <v>Lemon Crisps</v>
      </c>
      <c r="K10316" s="2">
        <f t="array" ref="K10316">XLOOKUP('Transaction Data'!$G10316,Product_Code,Cost)</f>
        <v>7</v>
      </c>
      <c r="L10316" s="2">
        <f t="array" ref="L10316">XLOOKUP('Transaction Data'!$G10316,Product_Code,Unit_Price)</f>
        <v>9</v>
      </c>
      <c r="M10316" s="3">
        <f>'Transaction Data'!$F10316*'Transaction Data'!$K10316</f>
        <v>1302</v>
      </c>
      <c r="N10316" s="3">
        <f>'Transaction Data'!$F10316*'Transaction Data'!$L10316</f>
        <v>1674</v>
      </c>
      <c r="O10316" s="3">
        <f>'Transaction Data'!$N10316-'Transaction Data'!$M10316</f>
        <v>372</v>
      </c>
      <c r="P10316" s="2">
        <f>DATEDIF('Transaction Data'!$D10316,'Transaction Data'!$A10316,"y")</f>
        <v>80</v>
      </c>
      <c r="Q10316" s="2" t="str">
        <f>FLOOR('Transaction Data'!$P10316,15)&amp;"-"&amp;FLOOR('Transaction Data'!$P10316,15)+14</f>
        <v>75-89</v>
      </c>
      <c r="R10316" s="2" t="str">
        <f>IF('Transaction Data'!$L10316&lt;=10,"Less Expensive","Expensive")</f>
        <v>Less Expensive</v>
      </c>
      <c r="S10316" s="4">
        <f>WEEKDAY('Transaction Data'!$A10316)</f>
        <v>4</v>
      </c>
      <c r="T10316" s="2" t="str">
        <f>IF(WEEKDAY('Transaction Data'!$A10316,2)&lt;6,"Weekday","Weekend")</f>
        <v>Weekday</v>
      </c>
    </row>
    <row r="10317" ht="15.75" customHeight="1">
      <c r="A10317" s="1">
        <v>45530.0</v>
      </c>
      <c r="B10317" s="2" t="s">
        <v>7253</v>
      </c>
      <c r="C10317" s="2" t="s">
        <v>32</v>
      </c>
      <c r="D10317" s="1">
        <v>32517.0</v>
      </c>
      <c r="E10317" s="2" t="s">
        <v>63</v>
      </c>
      <c r="F10317" s="2">
        <v>362.0</v>
      </c>
      <c r="G10317" s="2" t="s">
        <v>28</v>
      </c>
      <c r="H10317" s="2" t="s">
        <v>24</v>
      </c>
      <c r="I10317" s="2" t="s">
        <v>35</v>
      </c>
      <c r="J10317" s="2" t="str">
        <f t="array" ref="J10317">XLOOKUP('Transaction Data'!$G10317,Product_Code,Biscuit_Brand)</f>
        <v>Shortbread</v>
      </c>
      <c r="K10317" s="2">
        <f t="array" ref="K10317">XLOOKUP('Transaction Data'!$G10317,Product_Code,Cost)</f>
        <v>10</v>
      </c>
      <c r="L10317" s="2">
        <f t="array" ref="L10317">XLOOKUP('Transaction Data'!$G10317,Product_Code,Unit_Price)</f>
        <v>45</v>
      </c>
      <c r="M10317" s="3">
        <f>'Transaction Data'!$F10317*'Transaction Data'!$K10317</f>
        <v>3620</v>
      </c>
      <c r="N10317" s="3">
        <f>'Transaction Data'!$F10317*'Transaction Data'!$L10317</f>
        <v>16290</v>
      </c>
      <c r="O10317" s="3">
        <f>'Transaction Data'!$N10317-'Transaction Data'!$M10317</f>
        <v>12670</v>
      </c>
      <c r="P10317" s="2">
        <f>DATEDIF('Transaction Data'!$D10317,'Transaction Data'!$A10317,"y")</f>
        <v>35</v>
      </c>
      <c r="Q10317" s="2" t="str">
        <f>FLOOR('Transaction Data'!$P10317,15)&amp;"-"&amp;FLOOR('Transaction Data'!$P10317,15)+14</f>
        <v>30-44</v>
      </c>
      <c r="R10317" s="2" t="str">
        <f>IF('Transaction Data'!$L10317&lt;=10,"Less Expensive","Expensive")</f>
        <v>Expensive</v>
      </c>
      <c r="S10317" s="4">
        <f>WEEKDAY('Transaction Data'!$A10317)</f>
        <v>2</v>
      </c>
      <c r="T10317" s="2" t="str">
        <f>IF(WEEKDAY('Transaction Data'!$A10317,2)&lt;6,"Weekday","Weekend")</f>
        <v>Weekday</v>
      </c>
    </row>
    <row r="10318" ht="15.75" customHeight="1">
      <c r="A10318" s="1">
        <v>45510.0</v>
      </c>
      <c r="B10318" s="2" t="s">
        <v>7661</v>
      </c>
      <c r="C10318" s="2" t="s">
        <v>32</v>
      </c>
      <c r="D10318" s="1">
        <v>16162.0</v>
      </c>
      <c r="E10318" s="2" t="s">
        <v>22</v>
      </c>
      <c r="F10318" s="2">
        <v>325.0</v>
      </c>
      <c r="G10318" s="2" t="s">
        <v>28</v>
      </c>
      <c r="H10318" s="2" t="s">
        <v>29</v>
      </c>
      <c r="I10318" s="2" t="s">
        <v>25</v>
      </c>
      <c r="J10318" s="2" t="str">
        <f t="array" ref="J10318">XLOOKUP('Transaction Data'!$G10318,Product_Code,Biscuit_Brand)</f>
        <v>Shortbread</v>
      </c>
      <c r="K10318" s="2">
        <f t="array" ref="K10318">XLOOKUP('Transaction Data'!$G10318,Product_Code,Cost)</f>
        <v>10</v>
      </c>
      <c r="L10318" s="2">
        <f t="array" ref="L10318">XLOOKUP('Transaction Data'!$G10318,Product_Code,Unit_Price)</f>
        <v>45</v>
      </c>
      <c r="M10318" s="3">
        <f>'Transaction Data'!$F10318*'Transaction Data'!$K10318</f>
        <v>3250</v>
      </c>
      <c r="N10318" s="3">
        <f>'Transaction Data'!$F10318*'Transaction Data'!$L10318</f>
        <v>14625</v>
      </c>
      <c r="O10318" s="3">
        <f>'Transaction Data'!$N10318-'Transaction Data'!$M10318</f>
        <v>11375</v>
      </c>
      <c r="P10318" s="2">
        <f>DATEDIF('Transaction Data'!$D10318,'Transaction Data'!$A10318,"y")</f>
        <v>80</v>
      </c>
      <c r="Q10318" s="2" t="str">
        <f>FLOOR('Transaction Data'!$P10318,15)&amp;"-"&amp;FLOOR('Transaction Data'!$P10318,15)+14</f>
        <v>75-89</v>
      </c>
      <c r="R10318" s="2" t="str">
        <f>IF('Transaction Data'!$L10318&lt;=10,"Less Expensive","Expensive")</f>
        <v>Expensive</v>
      </c>
      <c r="S10318" s="4">
        <f>WEEKDAY('Transaction Data'!$A10318)</f>
        <v>3</v>
      </c>
      <c r="T10318" s="2" t="str">
        <f>IF(WEEKDAY('Transaction Data'!$A10318,2)&lt;6,"Weekday","Weekend")</f>
        <v>Weekday</v>
      </c>
    </row>
    <row r="10319" ht="15.75" customHeight="1">
      <c r="A10319" s="1">
        <v>45517.0</v>
      </c>
      <c r="B10319" s="2" t="s">
        <v>5624</v>
      </c>
      <c r="C10319" s="2" t="s">
        <v>51</v>
      </c>
      <c r="D10319" s="1">
        <v>28257.0</v>
      </c>
      <c r="E10319" s="2" t="s">
        <v>37</v>
      </c>
      <c r="F10319" s="2">
        <v>362.0</v>
      </c>
      <c r="G10319" s="2" t="s">
        <v>44</v>
      </c>
      <c r="H10319" s="2" t="s">
        <v>29</v>
      </c>
      <c r="I10319" s="2" t="s">
        <v>25</v>
      </c>
      <c r="J10319" s="2" t="str">
        <f t="array" ref="J10319">XLOOKUP('Transaction Data'!$G10319,Product_Code,Biscuit_Brand)</f>
        <v>Butter Crunch</v>
      </c>
      <c r="K10319" s="2">
        <f t="array" ref="K10319">XLOOKUP('Transaction Data'!$G10319,Product_Code,Cost)</f>
        <v>10</v>
      </c>
      <c r="L10319" s="2">
        <f t="array" ref="L10319">XLOOKUP('Transaction Data'!$G10319,Product_Code,Unit_Price)</f>
        <v>11</v>
      </c>
      <c r="M10319" s="3">
        <f>'Transaction Data'!$F10319*'Transaction Data'!$K10319</f>
        <v>3620</v>
      </c>
      <c r="N10319" s="3">
        <f>'Transaction Data'!$F10319*'Transaction Data'!$L10319</f>
        <v>3982</v>
      </c>
      <c r="O10319" s="3">
        <f>'Transaction Data'!$N10319-'Transaction Data'!$M10319</f>
        <v>362</v>
      </c>
      <c r="P10319" s="2">
        <f>DATEDIF('Transaction Data'!$D10319,'Transaction Data'!$A10319,"y")</f>
        <v>47</v>
      </c>
      <c r="Q10319" s="2" t="str">
        <f>FLOOR('Transaction Data'!$P10319,15)&amp;"-"&amp;FLOOR('Transaction Data'!$P10319,15)+14</f>
        <v>45-59</v>
      </c>
      <c r="R10319" s="2" t="str">
        <f>IF('Transaction Data'!$L10319&lt;=10,"Less Expensive","Expensive")</f>
        <v>Expensive</v>
      </c>
      <c r="S10319" s="4">
        <f>WEEKDAY('Transaction Data'!$A10319)</f>
        <v>3</v>
      </c>
      <c r="T10319" s="2" t="str">
        <f>IF(WEEKDAY('Transaction Data'!$A10319,2)&lt;6,"Weekday","Weekend")</f>
        <v>Weekday</v>
      </c>
    </row>
    <row r="10320" ht="15.75" customHeight="1">
      <c r="A10320" s="1">
        <v>45514.0</v>
      </c>
      <c r="B10320" s="2" t="s">
        <v>6798</v>
      </c>
      <c r="C10320" s="2" t="s">
        <v>78</v>
      </c>
      <c r="D10320" s="1">
        <v>27479.0</v>
      </c>
      <c r="E10320" s="2" t="s">
        <v>22</v>
      </c>
      <c r="F10320" s="2">
        <v>418.0</v>
      </c>
      <c r="G10320" s="2" t="s">
        <v>38</v>
      </c>
      <c r="H10320" s="2" t="s">
        <v>52</v>
      </c>
      <c r="I10320" s="2" t="s">
        <v>30</v>
      </c>
      <c r="J10320" s="2" t="str">
        <f t="array" ref="J10320">XLOOKUP('Transaction Data'!$G10320,Product_Code,Biscuit_Brand)</f>
        <v>Ginger Snaps</v>
      </c>
      <c r="K10320" s="2">
        <f t="array" ref="K10320">XLOOKUP('Transaction Data'!$G10320,Product_Code,Cost)</f>
        <v>14</v>
      </c>
      <c r="L10320" s="2">
        <f t="array" ref="L10320">XLOOKUP('Transaction Data'!$G10320,Product_Code,Unit_Price)</f>
        <v>28</v>
      </c>
      <c r="M10320" s="3">
        <f>'Transaction Data'!$F10320*'Transaction Data'!$K10320</f>
        <v>5852</v>
      </c>
      <c r="N10320" s="3">
        <f>'Transaction Data'!$F10320*'Transaction Data'!$L10320</f>
        <v>11704</v>
      </c>
      <c r="O10320" s="3">
        <f>'Transaction Data'!$N10320-'Transaction Data'!$M10320</f>
        <v>5852</v>
      </c>
      <c r="P10320" s="2">
        <f>DATEDIF('Transaction Data'!$D10320,'Transaction Data'!$A10320,"y")</f>
        <v>49</v>
      </c>
      <c r="Q10320" s="2" t="str">
        <f>FLOOR('Transaction Data'!$P10320,15)&amp;"-"&amp;FLOOR('Transaction Data'!$P10320,15)+14</f>
        <v>45-59</v>
      </c>
      <c r="R10320" s="2" t="str">
        <f>IF('Transaction Data'!$L10320&lt;=10,"Less Expensive","Expensive")</f>
        <v>Expensive</v>
      </c>
      <c r="S10320" s="4">
        <f>WEEKDAY('Transaction Data'!$A10320)</f>
        <v>7</v>
      </c>
      <c r="T10320" s="2" t="str">
        <f>IF(WEEKDAY('Transaction Data'!$A10320,2)&lt;6,"Weekday","Weekend")</f>
        <v>Weekend</v>
      </c>
    </row>
    <row r="10321" ht="15.75" customHeight="1">
      <c r="A10321" s="1">
        <v>45505.0</v>
      </c>
      <c r="B10321" s="2" t="s">
        <v>6523</v>
      </c>
      <c r="C10321" s="2" t="s">
        <v>32</v>
      </c>
      <c r="D10321" s="1">
        <v>16143.0</v>
      </c>
      <c r="E10321" s="2" t="s">
        <v>63</v>
      </c>
      <c r="F10321" s="2">
        <v>498.0</v>
      </c>
      <c r="G10321" s="2" t="s">
        <v>57</v>
      </c>
      <c r="H10321" s="2" t="s">
        <v>45</v>
      </c>
      <c r="I10321" s="2" t="s">
        <v>25</v>
      </c>
      <c r="J10321" s="2" t="str">
        <f t="array" ref="J10321">XLOOKUP('Transaction Data'!$G10321,Product_Code,Biscuit_Brand)</f>
        <v>Oatmeal Cookies</v>
      </c>
      <c r="K10321" s="2">
        <f t="array" ref="K10321">XLOOKUP('Transaction Data'!$G10321,Product_Code,Cost)</f>
        <v>19</v>
      </c>
      <c r="L10321" s="2">
        <f t="array" ref="L10321">XLOOKUP('Transaction Data'!$G10321,Product_Code,Unit_Price)</f>
        <v>23</v>
      </c>
      <c r="M10321" s="3">
        <f>'Transaction Data'!$F10321*'Transaction Data'!$K10321</f>
        <v>9462</v>
      </c>
      <c r="N10321" s="3">
        <f>'Transaction Data'!$F10321*'Transaction Data'!$L10321</f>
        <v>11454</v>
      </c>
      <c r="O10321" s="3">
        <f>'Transaction Data'!$N10321-'Transaction Data'!$M10321</f>
        <v>1992</v>
      </c>
      <c r="P10321" s="2">
        <f>DATEDIF('Transaction Data'!$D10321,'Transaction Data'!$A10321,"y")</f>
        <v>80</v>
      </c>
      <c r="Q10321" s="2" t="str">
        <f>FLOOR('Transaction Data'!$P10321,15)&amp;"-"&amp;FLOOR('Transaction Data'!$P10321,15)+14</f>
        <v>75-89</v>
      </c>
      <c r="R10321" s="2" t="str">
        <f>IF('Transaction Data'!$L10321&lt;=10,"Less Expensive","Expensive")</f>
        <v>Expensive</v>
      </c>
      <c r="S10321" s="4">
        <f>WEEKDAY('Transaction Data'!$A10321)</f>
        <v>5</v>
      </c>
      <c r="T10321" s="2" t="str">
        <f>IF(WEEKDAY('Transaction Data'!$A10321,2)&lt;6,"Weekday","Weekend")</f>
        <v>Weekday</v>
      </c>
    </row>
    <row r="10322" ht="15.75" customHeight="1">
      <c r="A10322" s="1">
        <v>45532.0</v>
      </c>
      <c r="B10322" s="2" t="s">
        <v>7015</v>
      </c>
      <c r="C10322" s="2" t="s">
        <v>21</v>
      </c>
      <c r="D10322" s="1">
        <v>27050.0</v>
      </c>
      <c r="E10322" s="2" t="s">
        <v>37</v>
      </c>
      <c r="F10322" s="2">
        <v>433.0</v>
      </c>
      <c r="G10322" s="2" t="s">
        <v>28</v>
      </c>
      <c r="H10322" s="2" t="s">
        <v>49</v>
      </c>
      <c r="I10322" s="2" t="s">
        <v>25</v>
      </c>
      <c r="J10322" s="2" t="str">
        <f t="array" ref="J10322">XLOOKUP('Transaction Data'!$G10322,Product_Code,Biscuit_Brand)</f>
        <v>Shortbread</v>
      </c>
      <c r="K10322" s="2">
        <f t="array" ref="K10322">XLOOKUP('Transaction Data'!$G10322,Product_Code,Cost)</f>
        <v>10</v>
      </c>
      <c r="L10322" s="2">
        <f t="array" ref="L10322">XLOOKUP('Transaction Data'!$G10322,Product_Code,Unit_Price)</f>
        <v>45</v>
      </c>
      <c r="M10322" s="3">
        <f>'Transaction Data'!$F10322*'Transaction Data'!$K10322</f>
        <v>4330</v>
      </c>
      <c r="N10322" s="3">
        <f>'Transaction Data'!$F10322*'Transaction Data'!$L10322</f>
        <v>19485</v>
      </c>
      <c r="O10322" s="3">
        <f>'Transaction Data'!$N10322-'Transaction Data'!$M10322</f>
        <v>15155</v>
      </c>
      <c r="P10322" s="2">
        <f>DATEDIF('Transaction Data'!$D10322,'Transaction Data'!$A10322,"y")</f>
        <v>50</v>
      </c>
      <c r="Q10322" s="2" t="str">
        <f>FLOOR('Transaction Data'!$P10322,15)&amp;"-"&amp;FLOOR('Transaction Data'!$P10322,15)+14</f>
        <v>45-59</v>
      </c>
      <c r="R10322" s="2" t="str">
        <f>IF('Transaction Data'!$L10322&lt;=10,"Less Expensive","Expensive")</f>
        <v>Expensive</v>
      </c>
      <c r="S10322" s="4">
        <f>WEEKDAY('Transaction Data'!$A10322)</f>
        <v>4</v>
      </c>
      <c r="T10322" s="2" t="str">
        <f>IF(WEEKDAY('Transaction Data'!$A10322,2)&lt;6,"Weekday","Weekend")</f>
        <v>Weekday</v>
      </c>
    </row>
    <row r="10323" ht="15.75" customHeight="1">
      <c r="A10323" s="1">
        <v>45505.0</v>
      </c>
      <c r="B10323" s="2" t="s">
        <v>92</v>
      </c>
      <c r="C10323" s="2" t="s">
        <v>47</v>
      </c>
      <c r="D10323" s="1">
        <v>24373.0</v>
      </c>
      <c r="E10323" s="2" t="s">
        <v>22</v>
      </c>
      <c r="F10323" s="2">
        <v>66.0</v>
      </c>
      <c r="G10323" s="2" t="s">
        <v>60</v>
      </c>
      <c r="H10323" s="2" t="s">
        <v>52</v>
      </c>
      <c r="I10323" s="2" t="s">
        <v>35</v>
      </c>
      <c r="J10323" s="2" t="str">
        <f t="array" ref="J10323">XLOOKUP('Transaction Data'!$G10323,Product_Code,Biscuit_Brand)</f>
        <v>Peanut Butter Bites</v>
      </c>
      <c r="K10323" s="2">
        <f t="array" ref="K10323">XLOOKUP('Transaction Data'!$G10323,Product_Code,Cost)</f>
        <v>5</v>
      </c>
      <c r="L10323" s="2">
        <f t="array" ref="L10323">XLOOKUP('Transaction Data'!$G10323,Product_Code,Unit_Price)</f>
        <v>7</v>
      </c>
      <c r="M10323" s="3">
        <f>'Transaction Data'!$F10323*'Transaction Data'!$K10323</f>
        <v>330</v>
      </c>
      <c r="N10323" s="3">
        <f>'Transaction Data'!$F10323*'Transaction Data'!$L10323</f>
        <v>462</v>
      </c>
      <c r="O10323" s="3">
        <f>'Transaction Data'!$N10323-'Transaction Data'!$M10323</f>
        <v>132</v>
      </c>
      <c r="P10323" s="2">
        <f>DATEDIF('Transaction Data'!$D10323,'Transaction Data'!$A10323,"y")</f>
        <v>57</v>
      </c>
      <c r="Q10323" s="2" t="str">
        <f>FLOOR('Transaction Data'!$P10323,15)&amp;"-"&amp;FLOOR('Transaction Data'!$P10323,15)+14</f>
        <v>45-59</v>
      </c>
      <c r="R10323" s="2" t="str">
        <f>IF('Transaction Data'!$L10323&lt;=10,"Less Expensive","Expensive")</f>
        <v>Less Expensive</v>
      </c>
      <c r="S10323" s="4">
        <f>WEEKDAY('Transaction Data'!$A10323)</f>
        <v>5</v>
      </c>
      <c r="T10323" s="2" t="str">
        <f>IF(WEEKDAY('Transaction Data'!$A10323,2)&lt;6,"Weekday","Weekend")</f>
        <v>Weekday</v>
      </c>
    </row>
    <row r="10324" ht="15.75" customHeight="1">
      <c r="A10324" s="1">
        <v>45527.0</v>
      </c>
      <c r="B10324" s="2" t="s">
        <v>5481</v>
      </c>
      <c r="C10324" s="2" t="s">
        <v>21</v>
      </c>
      <c r="D10324" s="1">
        <v>36828.0</v>
      </c>
      <c r="E10324" s="2" t="s">
        <v>63</v>
      </c>
      <c r="F10324" s="2">
        <v>425.0</v>
      </c>
      <c r="G10324" s="2" t="s">
        <v>60</v>
      </c>
      <c r="H10324" s="2" t="s">
        <v>24</v>
      </c>
      <c r="I10324" s="2" t="s">
        <v>25</v>
      </c>
      <c r="J10324" s="2" t="str">
        <f t="array" ref="J10324">XLOOKUP('Transaction Data'!$G10324,Product_Code,Biscuit_Brand)</f>
        <v>Peanut Butter Bites</v>
      </c>
      <c r="K10324" s="2">
        <f t="array" ref="K10324">XLOOKUP('Transaction Data'!$G10324,Product_Code,Cost)</f>
        <v>5</v>
      </c>
      <c r="L10324" s="2">
        <f t="array" ref="L10324">XLOOKUP('Transaction Data'!$G10324,Product_Code,Unit_Price)</f>
        <v>7</v>
      </c>
      <c r="M10324" s="3">
        <f>'Transaction Data'!$F10324*'Transaction Data'!$K10324</f>
        <v>2125</v>
      </c>
      <c r="N10324" s="3">
        <f>'Transaction Data'!$F10324*'Transaction Data'!$L10324</f>
        <v>2975</v>
      </c>
      <c r="O10324" s="3">
        <f>'Transaction Data'!$N10324-'Transaction Data'!$M10324</f>
        <v>850</v>
      </c>
      <c r="P10324" s="2">
        <f>DATEDIF('Transaction Data'!$D10324,'Transaction Data'!$A10324,"y")</f>
        <v>23</v>
      </c>
      <c r="Q10324" s="2" t="str">
        <f>FLOOR('Transaction Data'!$P10324,15)&amp;"-"&amp;FLOOR('Transaction Data'!$P10324,15)+14</f>
        <v>15-29</v>
      </c>
      <c r="R10324" s="2" t="str">
        <f>IF('Transaction Data'!$L10324&lt;=10,"Less Expensive","Expensive")</f>
        <v>Less Expensive</v>
      </c>
      <c r="S10324" s="4">
        <f>WEEKDAY('Transaction Data'!$A10324)</f>
        <v>6</v>
      </c>
      <c r="T10324" s="2" t="str">
        <f>IF(WEEKDAY('Transaction Data'!$A10324,2)&lt;6,"Weekday","Weekend")</f>
        <v>Weekday</v>
      </c>
    </row>
    <row r="10325" ht="15.75" customHeight="1">
      <c r="A10325" s="1">
        <v>45524.0</v>
      </c>
      <c r="B10325" s="2" t="s">
        <v>7306</v>
      </c>
      <c r="C10325" s="2" t="s">
        <v>69</v>
      </c>
      <c r="D10325" s="1">
        <v>24621.0</v>
      </c>
      <c r="E10325" s="2" t="s">
        <v>22</v>
      </c>
      <c r="F10325" s="2">
        <v>235.0</v>
      </c>
      <c r="G10325" s="2" t="s">
        <v>48</v>
      </c>
      <c r="H10325" s="2" t="s">
        <v>29</v>
      </c>
      <c r="I10325" s="2" t="s">
        <v>30</v>
      </c>
      <c r="J10325" s="2" t="str">
        <f t="array" ref="J10325">XLOOKUP('Transaction Data'!$G10325,Product_Code,Biscuit_Brand)</f>
        <v>Lemon Crisps</v>
      </c>
      <c r="K10325" s="2">
        <f t="array" ref="K10325">XLOOKUP('Transaction Data'!$G10325,Product_Code,Cost)</f>
        <v>7</v>
      </c>
      <c r="L10325" s="2">
        <f t="array" ref="L10325">XLOOKUP('Transaction Data'!$G10325,Product_Code,Unit_Price)</f>
        <v>9</v>
      </c>
      <c r="M10325" s="3">
        <f>'Transaction Data'!$F10325*'Transaction Data'!$K10325</f>
        <v>1645</v>
      </c>
      <c r="N10325" s="3">
        <f>'Transaction Data'!$F10325*'Transaction Data'!$L10325</f>
        <v>2115</v>
      </c>
      <c r="O10325" s="3">
        <f>'Transaction Data'!$N10325-'Transaction Data'!$M10325</f>
        <v>470</v>
      </c>
      <c r="P10325" s="2">
        <f>DATEDIF('Transaction Data'!$D10325,'Transaction Data'!$A10325,"y")</f>
        <v>57</v>
      </c>
      <c r="Q10325" s="2" t="str">
        <f>FLOOR('Transaction Data'!$P10325,15)&amp;"-"&amp;FLOOR('Transaction Data'!$P10325,15)+14</f>
        <v>45-59</v>
      </c>
      <c r="R10325" s="2" t="str">
        <f>IF('Transaction Data'!$L10325&lt;=10,"Less Expensive","Expensive")</f>
        <v>Less Expensive</v>
      </c>
      <c r="S10325" s="4">
        <f>WEEKDAY('Transaction Data'!$A10325)</f>
        <v>3</v>
      </c>
      <c r="T10325" s="2" t="str">
        <f>IF(WEEKDAY('Transaction Data'!$A10325,2)&lt;6,"Weekday","Weekend")</f>
        <v>Weekday</v>
      </c>
    </row>
    <row r="10326" ht="15.75" customHeight="1">
      <c r="A10326" s="1">
        <v>45508.0</v>
      </c>
      <c r="B10326" s="2" t="s">
        <v>5152</v>
      </c>
      <c r="C10326" s="2" t="s">
        <v>78</v>
      </c>
      <c r="D10326" s="1">
        <v>26665.0</v>
      </c>
      <c r="E10326" s="2" t="s">
        <v>37</v>
      </c>
      <c r="F10326" s="2">
        <v>118.0</v>
      </c>
      <c r="G10326" s="2" t="s">
        <v>38</v>
      </c>
      <c r="H10326" s="2" t="s">
        <v>24</v>
      </c>
      <c r="I10326" s="2" t="s">
        <v>25</v>
      </c>
      <c r="J10326" s="2" t="str">
        <f t="array" ref="J10326">XLOOKUP('Transaction Data'!$G10326,Product_Code,Biscuit_Brand)</f>
        <v>Ginger Snaps</v>
      </c>
      <c r="K10326" s="2">
        <f t="array" ref="K10326">XLOOKUP('Transaction Data'!$G10326,Product_Code,Cost)</f>
        <v>14</v>
      </c>
      <c r="L10326" s="2">
        <f t="array" ref="L10326">XLOOKUP('Transaction Data'!$G10326,Product_Code,Unit_Price)</f>
        <v>28</v>
      </c>
      <c r="M10326" s="3">
        <f>'Transaction Data'!$F10326*'Transaction Data'!$K10326</f>
        <v>1652</v>
      </c>
      <c r="N10326" s="3">
        <f>'Transaction Data'!$F10326*'Transaction Data'!$L10326</f>
        <v>3304</v>
      </c>
      <c r="O10326" s="3">
        <f>'Transaction Data'!$N10326-'Transaction Data'!$M10326</f>
        <v>1652</v>
      </c>
      <c r="P10326" s="2">
        <f>DATEDIF('Transaction Data'!$D10326,'Transaction Data'!$A10326,"y")</f>
        <v>51</v>
      </c>
      <c r="Q10326" s="2" t="str">
        <f>FLOOR('Transaction Data'!$P10326,15)&amp;"-"&amp;FLOOR('Transaction Data'!$P10326,15)+14</f>
        <v>45-59</v>
      </c>
      <c r="R10326" s="2" t="str">
        <f>IF('Transaction Data'!$L10326&lt;=10,"Less Expensive","Expensive")</f>
        <v>Expensive</v>
      </c>
      <c r="S10326" s="4">
        <f>WEEKDAY('Transaction Data'!$A10326)</f>
        <v>1</v>
      </c>
      <c r="T10326" s="2" t="str">
        <f>IF(WEEKDAY('Transaction Data'!$A10326,2)&lt;6,"Weekday","Weekend")</f>
        <v>Weekend</v>
      </c>
    </row>
    <row r="10327" ht="15.75" customHeight="1">
      <c r="A10327" s="1">
        <v>45509.0</v>
      </c>
      <c r="B10327" s="2" t="s">
        <v>6477</v>
      </c>
      <c r="C10327" s="2" t="s">
        <v>72</v>
      </c>
      <c r="D10327" s="1">
        <v>32915.0</v>
      </c>
      <c r="E10327" s="2" t="s">
        <v>27</v>
      </c>
      <c r="F10327" s="2">
        <v>212.0</v>
      </c>
      <c r="G10327" s="2" t="s">
        <v>23</v>
      </c>
      <c r="H10327" s="2" t="s">
        <v>49</v>
      </c>
      <c r="I10327" s="2" t="s">
        <v>35</v>
      </c>
      <c r="J10327" s="2" t="str">
        <f t="array" ref="J10327">XLOOKUP('Transaction Data'!$G10327,Product_Code,Biscuit_Brand)</f>
        <v>Cinnamon Swirls</v>
      </c>
      <c r="K10327" s="2">
        <f t="array" ref="K10327">XLOOKUP('Transaction Data'!$G10327,Product_Code,Cost)</f>
        <v>10</v>
      </c>
      <c r="L10327" s="2">
        <f t="array" ref="L10327">XLOOKUP('Transaction Data'!$G10327,Product_Code,Unit_Price)</f>
        <v>14</v>
      </c>
      <c r="M10327" s="3">
        <f>'Transaction Data'!$F10327*'Transaction Data'!$K10327</f>
        <v>2120</v>
      </c>
      <c r="N10327" s="3">
        <f>'Transaction Data'!$F10327*'Transaction Data'!$L10327</f>
        <v>2968</v>
      </c>
      <c r="O10327" s="3">
        <f>'Transaction Data'!$N10327-'Transaction Data'!$M10327</f>
        <v>848</v>
      </c>
      <c r="P10327" s="2">
        <f>DATEDIF('Transaction Data'!$D10327,'Transaction Data'!$A10327,"y")</f>
        <v>34</v>
      </c>
      <c r="Q10327" s="2" t="str">
        <f>FLOOR('Transaction Data'!$P10327,15)&amp;"-"&amp;FLOOR('Transaction Data'!$P10327,15)+14</f>
        <v>30-44</v>
      </c>
      <c r="R10327" s="2" t="str">
        <f>IF('Transaction Data'!$L10327&lt;=10,"Less Expensive","Expensive")</f>
        <v>Expensive</v>
      </c>
      <c r="S10327" s="4">
        <f>WEEKDAY('Transaction Data'!$A10327)</f>
        <v>2</v>
      </c>
      <c r="T10327" s="2" t="str">
        <f>IF(WEEKDAY('Transaction Data'!$A10327,2)&lt;6,"Weekday","Weekend")</f>
        <v>Weekday</v>
      </c>
    </row>
    <row r="10328" ht="15.75" customHeight="1">
      <c r="A10328" s="1">
        <v>45505.0</v>
      </c>
      <c r="B10328" s="2" t="s">
        <v>817</v>
      </c>
      <c r="C10328" s="2" t="s">
        <v>65</v>
      </c>
      <c r="D10328" s="1">
        <v>36633.0</v>
      </c>
      <c r="E10328" s="2" t="s">
        <v>63</v>
      </c>
      <c r="F10328" s="2">
        <v>297.0</v>
      </c>
      <c r="G10328" s="2" t="s">
        <v>44</v>
      </c>
      <c r="H10328" s="2" t="s">
        <v>34</v>
      </c>
      <c r="I10328" s="2" t="s">
        <v>30</v>
      </c>
      <c r="J10328" s="2" t="str">
        <f t="array" ref="J10328">XLOOKUP('Transaction Data'!$G10328,Product_Code,Biscuit_Brand)</f>
        <v>Butter Crunch</v>
      </c>
      <c r="K10328" s="2">
        <f t="array" ref="K10328">XLOOKUP('Transaction Data'!$G10328,Product_Code,Cost)</f>
        <v>10</v>
      </c>
      <c r="L10328" s="2">
        <f t="array" ref="L10328">XLOOKUP('Transaction Data'!$G10328,Product_Code,Unit_Price)</f>
        <v>11</v>
      </c>
      <c r="M10328" s="3">
        <f>'Transaction Data'!$F10328*'Transaction Data'!$K10328</f>
        <v>2970</v>
      </c>
      <c r="N10328" s="3">
        <f>'Transaction Data'!$F10328*'Transaction Data'!$L10328</f>
        <v>3267</v>
      </c>
      <c r="O10328" s="3">
        <f>'Transaction Data'!$N10328-'Transaction Data'!$M10328</f>
        <v>297</v>
      </c>
      <c r="P10328" s="2">
        <f>DATEDIF('Transaction Data'!$D10328,'Transaction Data'!$A10328,"y")</f>
        <v>24</v>
      </c>
      <c r="Q10328" s="2" t="str">
        <f>FLOOR('Transaction Data'!$P10328,15)&amp;"-"&amp;FLOOR('Transaction Data'!$P10328,15)+14</f>
        <v>15-29</v>
      </c>
      <c r="R10328" s="2" t="str">
        <f>IF('Transaction Data'!$L10328&lt;=10,"Less Expensive","Expensive")</f>
        <v>Expensive</v>
      </c>
      <c r="S10328" s="4">
        <f>WEEKDAY('Transaction Data'!$A10328)</f>
        <v>5</v>
      </c>
      <c r="T10328" s="2" t="str">
        <f>IF(WEEKDAY('Transaction Data'!$A10328,2)&lt;6,"Weekday","Weekend")</f>
        <v>Weekday</v>
      </c>
    </row>
    <row r="10329" ht="15.75" customHeight="1">
      <c r="A10329" s="1">
        <v>45506.0</v>
      </c>
      <c r="B10329" s="2" t="s">
        <v>544</v>
      </c>
      <c r="C10329" s="2" t="s">
        <v>51</v>
      </c>
      <c r="D10329" s="1">
        <v>32828.0</v>
      </c>
      <c r="E10329" s="2" t="s">
        <v>63</v>
      </c>
      <c r="F10329" s="2">
        <v>417.0</v>
      </c>
      <c r="G10329" s="2" t="s">
        <v>33</v>
      </c>
      <c r="H10329" s="2" t="s">
        <v>34</v>
      </c>
      <c r="I10329" s="2" t="s">
        <v>30</v>
      </c>
      <c r="J10329" s="2" t="str">
        <f t="array" ref="J10329">XLOOKUP('Transaction Data'!$G10329,Product_Code,Biscuit_Brand)</f>
        <v>Caramel Biscuits</v>
      </c>
      <c r="K10329" s="2">
        <f t="array" ref="K10329">XLOOKUP('Transaction Data'!$G10329,Product_Code,Cost)</f>
        <v>18</v>
      </c>
      <c r="L10329" s="2">
        <f t="array" ref="L10329">XLOOKUP('Transaction Data'!$G10329,Product_Code,Unit_Price)</f>
        <v>22</v>
      </c>
      <c r="M10329" s="3">
        <f>'Transaction Data'!$F10329*'Transaction Data'!$K10329</f>
        <v>7506</v>
      </c>
      <c r="N10329" s="3">
        <f>'Transaction Data'!$F10329*'Transaction Data'!$L10329</f>
        <v>9174</v>
      </c>
      <c r="O10329" s="3">
        <f>'Transaction Data'!$N10329-'Transaction Data'!$M10329</f>
        <v>1668</v>
      </c>
      <c r="P10329" s="2">
        <f>DATEDIF('Transaction Data'!$D10329,'Transaction Data'!$A10329,"y")</f>
        <v>34</v>
      </c>
      <c r="Q10329" s="2" t="str">
        <f>FLOOR('Transaction Data'!$P10329,15)&amp;"-"&amp;FLOOR('Transaction Data'!$P10329,15)+14</f>
        <v>30-44</v>
      </c>
      <c r="R10329" s="2" t="str">
        <f>IF('Transaction Data'!$L10329&lt;=10,"Less Expensive","Expensive")</f>
        <v>Expensive</v>
      </c>
      <c r="S10329" s="4">
        <f>WEEKDAY('Transaction Data'!$A10329)</f>
        <v>6</v>
      </c>
      <c r="T10329" s="2" t="str">
        <f>IF(WEEKDAY('Transaction Data'!$A10329,2)&lt;6,"Weekday","Weekend")</f>
        <v>Weekday</v>
      </c>
    </row>
    <row r="10330" ht="15.75" customHeight="1">
      <c r="A10330" s="1">
        <v>45524.0</v>
      </c>
      <c r="B10330" s="2" t="s">
        <v>2614</v>
      </c>
      <c r="C10330" s="2" t="s">
        <v>78</v>
      </c>
      <c r="D10330" s="1">
        <v>21225.0</v>
      </c>
      <c r="E10330" s="2" t="s">
        <v>37</v>
      </c>
      <c r="F10330" s="2">
        <v>40.0</v>
      </c>
      <c r="G10330" s="2" t="s">
        <v>38</v>
      </c>
      <c r="H10330" s="2" t="s">
        <v>24</v>
      </c>
      <c r="I10330" s="2" t="s">
        <v>35</v>
      </c>
      <c r="J10330" s="2" t="str">
        <f t="array" ref="J10330">XLOOKUP('Transaction Data'!$G10330,Product_Code,Biscuit_Brand)</f>
        <v>Ginger Snaps</v>
      </c>
      <c r="K10330" s="2">
        <f t="array" ref="K10330">XLOOKUP('Transaction Data'!$G10330,Product_Code,Cost)</f>
        <v>14</v>
      </c>
      <c r="L10330" s="2">
        <f t="array" ref="L10330">XLOOKUP('Transaction Data'!$G10330,Product_Code,Unit_Price)</f>
        <v>28</v>
      </c>
      <c r="M10330" s="3">
        <f>'Transaction Data'!$F10330*'Transaction Data'!$K10330</f>
        <v>560</v>
      </c>
      <c r="N10330" s="3">
        <f>'Transaction Data'!$F10330*'Transaction Data'!$L10330</f>
        <v>1120</v>
      </c>
      <c r="O10330" s="3">
        <f>'Transaction Data'!$N10330-'Transaction Data'!$M10330</f>
        <v>560</v>
      </c>
      <c r="P10330" s="2">
        <f>DATEDIF('Transaction Data'!$D10330,'Transaction Data'!$A10330,"y")</f>
        <v>66</v>
      </c>
      <c r="Q10330" s="2" t="str">
        <f>FLOOR('Transaction Data'!$P10330,15)&amp;"-"&amp;FLOOR('Transaction Data'!$P10330,15)+14</f>
        <v>60-74</v>
      </c>
      <c r="R10330" s="2" t="str">
        <f>IF('Transaction Data'!$L10330&lt;=10,"Less Expensive","Expensive")</f>
        <v>Expensive</v>
      </c>
      <c r="S10330" s="4">
        <f>WEEKDAY('Transaction Data'!$A10330)</f>
        <v>3</v>
      </c>
      <c r="T10330" s="2" t="str">
        <f>IF(WEEKDAY('Transaction Data'!$A10330,2)&lt;6,"Weekday","Weekend")</f>
        <v>Weekday</v>
      </c>
    </row>
    <row r="10331" ht="15.75" customHeight="1">
      <c r="A10331" s="1">
        <v>45531.0</v>
      </c>
      <c r="B10331" s="2" t="s">
        <v>8815</v>
      </c>
      <c r="C10331" s="2" t="s">
        <v>21</v>
      </c>
      <c r="D10331" s="1">
        <v>31832.0</v>
      </c>
      <c r="E10331" s="2" t="s">
        <v>63</v>
      </c>
      <c r="F10331" s="2">
        <v>176.0</v>
      </c>
      <c r="G10331" s="2" t="s">
        <v>57</v>
      </c>
      <c r="H10331" s="2" t="s">
        <v>29</v>
      </c>
      <c r="I10331" s="2" t="s">
        <v>35</v>
      </c>
      <c r="J10331" s="2" t="str">
        <f t="array" ref="J10331">XLOOKUP('Transaction Data'!$G10331,Product_Code,Biscuit_Brand)</f>
        <v>Oatmeal Cookies</v>
      </c>
      <c r="K10331" s="2">
        <f t="array" ref="K10331">XLOOKUP('Transaction Data'!$G10331,Product_Code,Cost)</f>
        <v>19</v>
      </c>
      <c r="L10331" s="2">
        <f t="array" ref="L10331">XLOOKUP('Transaction Data'!$G10331,Product_Code,Unit_Price)</f>
        <v>23</v>
      </c>
      <c r="M10331" s="3">
        <f>'Transaction Data'!$F10331*'Transaction Data'!$K10331</f>
        <v>3344</v>
      </c>
      <c r="N10331" s="3">
        <f>'Transaction Data'!$F10331*'Transaction Data'!$L10331</f>
        <v>4048</v>
      </c>
      <c r="O10331" s="3">
        <f>'Transaction Data'!$N10331-'Transaction Data'!$M10331</f>
        <v>704</v>
      </c>
      <c r="P10331" s="2">
        <f>DATEDIF('Transaction Data'!$D10331,'Transaction Data'!$A10331,"y")</f>
        <v>37</v>
      </c>
      <c r="Q10331" s="2" t="str">
        <f>FLOOR('Transaction Data'!$P10331,15)&amp;"-"&amp;FLOOR('Transaction Data'!$P10331,15)+14</f>
        <v>30-44</v>
      </c>
      <c r="R10331" s="2" t="str">
        <f>IF('Transaction Data'!$L10331&lt;=10,"Less Expensive","Expensive")</f>
        <v>Expensive</v>
      </c>
      <c r="S10331" s="4">
        <f>WEEKDAY('Transaction Data'!$A10331)</f>
        <v>3</v>
      </c>
      <c r="T10331" s="2" t="str">
        <f>IF(WEEKDAY('Transaction Data'!$A10331,2)&lt;6,"Weekday","Weekend")</f>
        <v>Weekday</v>
      </c>
    </row>
    <row r="10332" ht="15.75" customHeight="1">
      <c r="A10332" s="1">
        <v>45510.0</v>
      </c>
      <c r="B10332" s="2" t="s">
        <v>4433</v>
      </c>
      <c r="C10332" s="2" t="s">
        <v>41</v>
      </c>
      <c r="D10332" s="1">
        <v>26016.0</v>
      </c>
      <c r="E10332" s="2" t="s">
        <v>63</v>
      </c>
      <c r="F10332" s="2">
        <v>396.0</v>
      </c>
      <c r="G10332" s="2" t="s">
        <v>60</v>
      </c>
      <c r="H10332" s="2" t="s">
        <v>34</v>
      </c>
      <c r="I10332" s="2" t="s">
        <v>25</v>
      </c>
      <c r="J10332" s="2" t="str">
        <f t="array" ref="J10332">XLOOKUP('Transaction Data'!$G10332,Product_Code,Biscuit_Brand)</f>
        <v>Peanut Butter Bites</v>
      </c>
      <c r="K10332" s="2">
        <f t="array" ref="K10332">XLOOKUP('Transaction Data'!$G10332,Product_Code,Cost)</f>
        <v>5</v>
      </c>
      <c r="L10332" s="2">
        <f t="array" ref="L10332">XLOOKUP('Transaction Data'!$G10332,Product_Code,Unit_Price)</f>
        <v>7</v>
      </c>
      <c r="M10332" s="3">
        <f>'Transaction Data'!$F10332*'Transaction Data'!$K10332</f>
        <v>1980</v>
      </c>
      <c r="N10332" s="3">
        <f>'Transaction Data'!$F10332*'Transaction Data'!$L10332</f>
        <v>2772</v>
      </c>
      <c r="O10332" s="3">
        <f>'Transaction Data'!$N10332-'Transaction Data'!$M10332</f>
        <v>792</v>
      </c>
      <c r="P10332" s="2">
        <f>DATEDIF('Transaction Data'!$D10332,'Transaction Data'!$A10332,"y")</f>
        <v>53</v>
      </c>
      <c r="Q10332" s="2" t="str">
        <f>FLOOR('Transaction Data'!$P10332,15)&amp;"-"&amp;FLOOR('Transaction Data'!$P10332,15)+14</f>
        <v>45-59</v>
      </c>
      <c r="R10332" s="2" t="str">
        <f>IF('Transaction Data'!$L10332&lt;=10,"Less Expensive","Expensive")</f>
        <v>Less Expensive</v>
      </c>
      <c r="S10332" s="4">
        <f>WEEKDAY('Transaction Data'!$A10332)</f>
        <v>3</v>
      </c>
      <c r="T10332" s="2" t="str">
        <f>IF(WEEKDAY('Transaction Data'!$A10332,2)&lt;6,"Weekday","Weekend")</f>
        <v>Weekday</v>
      </c>
    </row>
    <row r="10333" ht="15.75" customHeight="1">
      <c r="A10333" s="1">
        <v>45520.0</v>
      </c>
      <c r="B10333" s="2" t="s">
        <v>7015</v>
      </c>
      <c r="C10333" s="2" t="s">
        <v>21</v>
      </c>
      <c r="D10333" s="1">
        <v>27050.0</v>
      </c>
      <c r="E10333" s="2" t="s">
        <v>37</v>
      </c>
      <c r="F10333" s="2">
        <v>433.0</v>
      </c>
      <c r="G10333" s="2" t="s">
        <v>28</v>
      </c>
      <c r="H10333" s="2" t="s">
        <v>49</v>
      </c>
      <c r="I10333" s="2" t="s">
        <v>25</v>
      </c>
      <c r="J10333" s="2" t="str">
        <f t="array" ref="J10333">XLOOKUP('Transaction Data'!$G10333,Product_Code,Biscuit_Brand)</f>
        <v>Shortbread</v>
      </c>
      <c r="K10333" s="2">
        <f t="array" ref="K10333">XLOOKUP('Transaction Data'!$G10333,Product_Code,Cost)</f>
        <v>10</v>
      </c>
      <c r="L10333" s="2">
        <f t="array" ref="L10333">XLOOKUP('Transaction Data'!$G10333,Product_Code,Unit_Price)</f>
        <v>45</v>
      </c>
      <c r="M10333" s="3">
        <f>'Transaction Data'!$F10333*'Transaction Data'!$K10333</f>
        <v>4330</v>
      </c>
      <c r="N10333" s="3">
        <f>'Transaction Data'!$F10333*'Transaction Data'!$L10333</f>
        <v>19485</v>
      </c>
      <c r="O10333" s="3">
        <f>'Transaction Data'!$N10333-'Transaction Data'!$M10333</f>
        <v>15155</v>
      </c>
      <c r="P10333" s="2">
        <f>DATEDIF('Transaction Data'!$D10333,'Transaction Data'!$A10333,"y")</f>
        <v>50</v>
      </c>
      <c r="Q10333" s="2" t="str">
        <f>FLOOR('Transaction Data'!$P10333,15)&amp;"-"&amp;FLOOR('Transaction Data'!$P10333,15)+14</f>
        <v>45-59</v>
      </c>
      <c r="R10333" s="2" t="str">
        <f>IF('Transaction Data'!$L10333&lt;=10,"Less Expensive","Expensive")</f>
        <v>Expensive</v>
      </c>
      <c r="S10333" s="4">
        <f>WEEKDAY('Transaction Data'!$A10333)</f>
        <v>6</v>
      </c>
      <c r="T10333" s="2" t="str">
        <f>IF(WEEKDAY('Transaction Data'!$A10333,2)&lt;6,"Weekday","Weekend")</f>
        <v>Weekday</v>
      </c>
    </row>
    <row r="10334" ht="15.75" customHeight="1">
      <c r="A10334" s="1">
        <v>45506.0</v>
      </c>
      <c r="B10334" s="2" t="s">
        <v>1762</v>
      </c>
      <c r="C10334" s="2" t="s">
        <v>32</v>
      </c>
      <c r="D10334" s="1">
        <v>36620.0</v>
      </c>
      <c r="E10334" s="2" t="s">
        <v>37</v>
      </c>
      <c r="F10334" s="2">
        <v>431.0</v>
      </c>
      <c r="G10334" s="2" t="s">
        <v>28</v>
      </c>
      <c r="H10334" s="2" t="s">
        <v>29</v>
      </c>
      <c r="I10334" s="2" t="s">
        <v>30</v>
      </c>
      <c r="J10334" s="2" t="str">
        <f t="array" ref="J10334">XLOOKUP('Transaction Data'!$G10334,Product_Code,Biscuit_Brand)</f>
        <v>Shortbread</v>
      </c>
      <c r="K10334" s="2">
        <f t="array" ref="K10334">XLOOKUP('Transaction Data'!$G10334,Product_Code,Cost)</f>
        <v>10</v>
      </c>
      <c r="L10334" s="2">
        <f t="array" ref="L10334">XLOOKUP('Transaction Data'!$G10334,Product_Code,Unit_Price)</f>
        <v>45</v>
      </c>
      <c r="M10334" s="3">
        <f>'Transaction Data'!$F10334*'Transaction Data'!$K10334</f>
        <v>4310</v>
      </c>
      <c r="N10334" s="3">
        <f>'Transaction Data'!$F10334*'Transaction Data'!$L10334</f>
        <v>19395</v>
      </c>
      <c r="O10334" s="3">
        <f>'Transaction Data'!$N10334-'Transaction Data'!$M10334</f>
        <v>15085</v>
      </c>
      <c r="P10334" s="2">
        <f>DATEDIF('Transaction Data'!$D10334,'Transaction Data'!$A10334,"y")</f>
        <v>24</v>
      </c>
      <c r="Q10334" s="2" t="str">
        <f>FLOOR('Transaction Data'!$P10334,15)&amp;"-"&amp;FLOOR('Transaction Data'!$P10334,15)+14</f>
        <v>15-29</v>
      </c>
      <c r="R10334" s="2" t="str">
        <f>IF('Transaction Data'!$L10334&lt;=10,"Less Expensive","Expensive")</f>
        <v>Expensive</v>
      </c>
      <c r="S10334" s="4">
        <f>WEEKDAY('Transaction Data'!$A10334)</f>
        <v>6</v>
      </c>
      <c r="T10334" s="2" t="str">
        <f>IF(WEEKDAY('Transaction Data'!$A10334,2)&lt;6,"Weekday","Weekend")</f>
        <v>Weekday</v>
      </c>
    </row>
    <row r="10335" ht="15.75" customHeight="1">
      <c r="A10335" s="1">
        <v>45510.0</v>
      </c>
      <c r="B10335" s="2" t="s">
        <v>3330</v>
      </c>
      <c r="C10335" s="2" t="s">
        <v>51</v>
      </c>
      <c r="D10335" s="1">
        <v>29477.0</v>
      </c>
      <c r="E10335" s="2" t="s">
        <v>63</v>
      </c>
      <c r="F10335" s="2">
        <v>84.0</v>
      </c>
      <c r="G10335" s="2" t="s">
        <v>33</v>
      </c>
      <c r="H10335" s="2" t="s">
        <v>49</v>
      </c>
      <c r="I10335" s="2" t="s">
        <v>25</v>
      </c>
      <c r="J10335" s="2" t="str">
        <f t="array" ref="J10335">XLOOKUP('Transaction Data'!$G10335,Product_Code,Biscuit_Brand)</f>
        <v>Caramel Biscuits</v>
      </c>
      <c r="K10335" s="2">
        <f t="array" ref="K10335">XLOOKUP('Transaction Data'!$G10335,Product_Code,Cost)</f>
        <v>18</v>
      </c>
      <c r="L10335" s="2">
        <f t="array" ref="L10335">XLOOKUP('Transaction Data'!$G10335,Product_Code,Unit_Price)</f>
        <v>22</v>
      </c>
      <c r="M10335" s="3">
        <f>'Transaction Data'!$F10335*'Transaction Data'!$K10335</f>
        <v>1512</v>
      </c>
      <c r="N10335" s="3">
        <f>'Transaction Data'!$F10335*'Transaction Data'!$L10335</f>
        <v>1848</v>
      </c>
      <c r="O10335" s="3">
        <f>'Transaction Data'!$N10335-'Transaction Data'!$M10335</f>
        <v>336</v>
      </c>
      <c r="P10335" s="2">
        <f>DATEDIF('Transaction Data'!$D10335,'Transaction Data'!$A10335,"y")</f>
        <v>43</v>
      </c>
      <c r="Q10335" s="2" t="str">
        <f>FLOOR('Transaction Data'!$P10335,15)&amp;"-"&amp;FLOOR('Transaction Data'!$P10335,15)+14</f>
        <v>30-44</v>
      </c>
      <c r="R10335" s="2" t="str">
        <f>IF('Transaction Data'!$L10335&lt;=10,"Less Expensive","Expensive")</f>
        <v>Expensive</v>
      </c>
      <c r="S10335" s="4">
        <f>WEEKDAY('Transaction Data'!$A10335)</f>
        <v>3</v>
      </c>
      <c r="T10335" s="2" t="str">
        <f>IF(WEEKDAY('Transaction Data'!$A10335,2)&lt;6,"Weekday","Weekend")</f>
        <v>Weekday</v>
      </c>
    </row>
    <row r="10336" ht="15.75" customHeight="1">
      <c r="A10336" s="1">
        <v>45522.0</v>
      </c>
      <c r="B10336" s="2" t="s">
        <v>1750</v>
      </c>
      <c r="C10336" s="2" t="s">
        <v>65</v>
      </c>
      <c r="D10336" s="1">
        <v>33850.0</v>
      </c>
      <c r="E10336" s="2" t="s">
        <v>63</v>
      </c>
      <c r="F10336" s="2">
        <v>219.0</v>
      </c>
      <c r="G10336" s="2" t="s">
        <v>33</v>
      </c>
      <c r="H10336" s="2" t="s">
        <v>24</v>
      </c>
      <c r="I10336" s="2" t="s">
        <v>25</v>
      </c>
      <c r="J10336" s="2" t="str">
        <f t="array" ref="J10336">XLOOKUP('Transaction Data'!$G10336,Product_Code,Biscuit_Brand)</f>
        <v>Caramel Biscuits</v>
      </c>
      <c r="K10336" s="2">
        <f t="array" ref="K10336">XLOOKUP('Transaction Data'!$G10336,Product_Code,Cost)</f>
        <v>18</v>
      </c>
      <c r="L10336" s="2">
        <f t="array" ref="L10336">XLOOKUP('Transaction Data'!$G10336,Product_Code,Unit_Price)</f>
        <v>22</v>
      </c>
      <c r="M10336" s="3">
        <f>'Transaction Data'!$F10336*'Transaction Data'!$K10336</f>
        <v>3942</v>
      </c>
      <c r="N10336" s="3">
        <f>'Transaction Data'!$F10336*'Transaction Data'!$L10336</f>
        <v>4818</v>
      </c>
      <c r="O10336" s="3">
        <f>'Transaction Data'!$N10336-'Transaction Data'!$M10336</f>
        <v>876</v>
      </c>
      <c r="P10336" s="2">
        <f>DATEDIF('Transaction Data'!$D10336,'Transaction Data'!$A10336,"y")</f>
        <v>31</v>
      </c>
      <c r="Q10336" s="2" t="str">
        <f>FLOOR('Transaction Data'!$P10336,15)&amp;"-"&amp;FLOOR('Transaction Data'!$P10336,15)+14</f>
        <v>30-44</v>
      </c>
      <c r="R10336" s="2" t="str">
        <f>IF('Transaction Data'!$L10336&lt;=10,"Less Expensive","Expensive")</f>
        <v>Expensive</v>
      </c>
      <c r="S10336" s="4">
        <f>WEEKDAY('Transaction Data'!$A10336)</f>
        <v>1</v>
      </c>
      <c r="T10336" s="2" t="str">
        <f>IF(WEEKDAY('Transaction Data'!$A10336,2)&lt;6,"Weekday","Weekend")</f>
        <v>Weekend</v>
      </c>
    </row>
    <row r="10337" ht="15.75" customHeight="1">
      <c r="A10337" s="1">
        <v>45518.0</v>
      </c>
      <c r="B10337" s="2" t="s">
        <v>3961</v>
      </c>
      <c r="C10337" s="2" t="s">
        <v>41</v>
      </c>
      <c r="D10337" s="1">
        <v>37180.0</v>
      </c>
      <c r="E10337" s="2" t="s">
        <v>22</v>
      </c>
      <c r="F10337" s="2">
        <v>204.0</v>
      </c>
      <c r="G10337" s="2" t="s">
        <v>44</v>
      </c>
      <c r="H10337" s="2" t="s">
        <v>34</v>
      </c>
      <c r="I10337" s="2" t="s">
        <v>35</v>
      </c>
      <c r="J10337" s="2" t="str">
        <f t="array" ref="J10337">XLOOKUP('Transaction Data'!$G10337,Product_Code,Biscuit_Brand)</f>
        <v>Butter Crunch</v>
      </c>
      <c r="K10337" s="2">
        <f t="array" ref="K10337">XLOOKUP('Transaction Data'!$G10337,Product_Code,Cost)</f>
        <v>10</v>
      </c>
      <c r="L10337" s="2">
        <f t="array" ref="L10337">XLOOKUP('Transaction Data'!$G10337,Product_Code,Unit_Price)</f>
        <v>11</v>
      </c>
      <c r="M10337" s="3">
        <f>'Transaction Data'!$F10337*'Transaction Data'!$K10337</f>
        <v>2040</v>
      </c>
      <c r="N10337" s="3">
        <f>'Transaction Data'!$F10337*'Transaction Data'!$L10337</f>
        <v>2244</v>
      </c>
      <c r="O10337" s="3">
        <f>'Transaction Data'!$N10337-'Transaction Data'!$M10337</f>
        <v>204</v>
      </c>
      <c r="P10337" s="2">
        <f>DATEDIF('Transaction Data'!$D10337,'Transaction Data'!$A10337,"y")</f>
        <v>22</v>
      </c>
      <c r="Q10337" s="2" t="str">
        <f>FLOOR('Transaction Data'!$P10337,15)&amp;"-"&amp;FLOOR('Transaction Data'!$P10337,15)+14</f>
        <v>15-29</v>
      </c>
      <c r="R10337" s="2" t="str">
        <f>IF('Transaction Data'!$L10337&lt;=10,"Less Expensive","Expensive")</f>
        <v>Expensive</v>
      </c>
      <c r="S10337" s="4">
        <f>WEEKDAY('Transaction Data'!$A10337)</f>
        <v>4</v>
      </c>
      <c r="T10337" s="2" t="str">
        <f>IF(WEEKDAY('Transaction Data'!$A10337,2)&lt;6,"Weekday","Weekend")</f>
        <v>Weekday</v>
      </c>
    </row>
    <row r="10338" ht="15.75" customHeight="1">
      <c r="A10338" s="1">
        <v>45505.0</v>
      </c>
      <c r="B10338" s="2" t="s">
        <v>7586</v>
      </c>
      <c r="C10338" s="2" t="s">
        <v>21</v>
      </c>
      <c r="D10338" s="1">
        <v>21051.0</v>
      </c>
      <c r="E10338" s="2" t="s">
        <v>27</v>
      </c>
      <c r="F10338" s="2">
        <v>366.0</v>
      </c>
      <c r="G10338" s="2" t="s">
        <v>44</v>
      </c>
      <c r="H10338" s="2" t="s">
        <v>29</v>
      </c>
      <c r="I10338" s="2" t="s">
        <v>25</v>
      </c>
      <c r="J10338" s="2" t="str">
        <f t="array" ref="J10338">XLOOKUP('Transaction Data'!$G10338,Product_Code,Biscuit_Brand)</f>
        <v>Butter Crunch</v>
      </c>
      <c r="K10338" s="2">
        <f t="array" ref="K10338">XLOOKUP('Transaction Data'!$G10338,Product_Code,Cost)</f>
        <v>10</v>
      </c>
      <c r="L10338" s="2">
        <f t="array" ref="L10338">XLOOKUP('Transaction Data'!$G10338,Product_Code,Unit_Price)</f>
        <v>11</v>
      </c>
      <c r="M10338" s="3">
        <f>'Transaction Data'!$F10338*'Transaction Data'!$K10338</f>
        <v>3660</v>
      </c>
      <c r="N10338" s="3">
        <f>'Transaction Data'!$F10338*'Transaction Data'!$L10338</f>
        <v>4026</v>
      </c>
      <c r="O10338" s="3">
        <f>'Transaction Data'!$N10338-'Transaction Data'!$M10338</f>
        <v>366</v>
      </c>
      <c r="P10338" s="2">
        <f>DATEDIF('Transaction Data'!$D10338,'Transaction Data'!$A10338,"y")</f>
        <v>66</v>
      </c>
      <c r="Q10338" s="2" t="str">
        <f>FLOOR('Transaction Data'!$P10338,15)&amp;"-"&amp;FLOOR('Transaction Data'!$P10338,15)+14</f>
        <v>60-74</v>
      </c>
      <c r="R10338" s="2" t="str">
        <f>IF('Transaction Data'!$L10338&lt;=10,"Less Expensive","Expensive")</f>
        <v>Expensive</v>
      </c>
      <c r="S10338" s="4">
        <f>WEEKDAY('Transaction Data'!$A10338)</f>
        <v>5</v>
      </c>
      <c r="T10338" s="2" t="str">
        <f>IF(WEEKDAY('Transaction Data'!$A10338,2)&lt;6,"Weekday","Weekend")</f>
        <v>Weekday</v>
      </c>
    </row>
    <row r="10339" ht="15.75" customHeight="1">
      <c r="A10339" s="1">
        <v>45519.0</v>
      </c>
      <c r="B10339" s="2" t="s">
        <v>3214</v>
      </c>
      <c r="C10339" s="2" t="s">
        <v>78</v>
      </c>
      <c r="D10339" s="1">
        <v>35445.0</v>
      </c>
      <c r="E10339" s="2" t="s">
        <v>63</v>
      </c>
      <c r="F10339" s="2">
        <v>442.0</v>
      </c>
      <c r="G10339" s="2" t="s">
        <v>55</v>
      </c>
      <c r="H10339" s="2" t="s">
        <v>39</v>
      </c>
      <c r="I10339" s="2" t="s">
        <v>35</v>
      </c>
      <c r="J10339" s="2" t="str">
        <f t="array" ref="J10339">XLOOKUP('Transaction Data'!$G10339,Product_Code,Biscuit_Brand)</f>
        <v>Vanilla Wafers</v>
      </c>
      <c r="K10339" s="2">
        <f t="array" ref="K10339">XLOOKUP('Transaction Data'!$G10339,Product_Code,Cost)</f>
        <v>18</v>
      </c>
      <c r="L10339" s="2">
        <f t="array" ref="L10339">XLOOKUP('Transaction Data'!$G10339,Product_Code,Unit_Price)</f>
        <v>36</v>
      </c>
      <c r="M10339" s="3">
        <f>'Transaction Data'!$F10339*'Transaction Data'!$K10339</f>
        <v>7956</v>
      </c>
      <c r="N10339" s="3">
        <f>'Transaction Data'!$F10339*'Transaction Data'!$L10339</f>
        <v>15912</v>
      </c>
      <c r="O10339" s="3">
        <f>'Transaction Data'!$N10339-'Transaction Data'!$M10339</f>
        <v>7956</v>
      </c>
      <c r="P10339" s="2">
        <f>DATEDIF('Transaction Data'!$D10339,'Transaction Data'!$A10339,"y")</f>
        <v>27</v>
      </c>
      <c r="Q10339" s="2" t="str">
        <f>FLOOR('Transaction Data'!$P10339,15)&amp;"-"&amp;FLOOR('Transaction Data'!$P10339,15)+14</f>
        <v>15-29</v>
      </c>
      <c r="R10339" s="2" t="str">
        <f>IF('Transaction Data'!$L10339&lt;=10,"Less Expensive","Expensive")</f>
        <v>Expensive</v>
      </c>
      <c r="S10339" s="4">
        <f>WEEKDAY('Transaction Data'!$A10339)</f>
        <v>5</v>
      </c>
      <c r="T10339" s="2" t="str">
        <f>IF(WEEKDAY('Transaction Data'!$A10339,2)&lt;6,"Weekday","Weekend")</f>
        <v>Weekday</v>
      </c>
    </row>
    <row r="10340" ht="15.75" customHeight="1">
      <c r="A10340" s="1">
        <v>45530.0</v>
      </c>
      <c r="B10340" s="2" t="s">
        <v>4622</v>
      </c>
      <c r="C10340" s="2" t="s">
        <v>65</v>
      </c>
      <c r="D10340" s="1">
        <v>25917.0</v>
      </c>
      <c r="E10340" s="2" t="s">
        <v>22</v>
      </c>
      <c r="F10340" s="2">
        <v>301.0</v>
      </c>
      <c r="G10340" s="2" t="s">
        <v>38</v>
      </c>
      <c r="H10340" s="2" t="s">
        <v>29</v>
      </c>
      <c r="I10340" s="2" t="s">
        <v>30</v>
      </c>
      <c r="J10340" s="2" t="str">
        <f t="array" ref="J10340">XLOOKUP('Transaction Data'!$G10340,Product_Code,Biscuit_Brand)</f>
        <v>Ginger Snaps</v>
      </c>
      <c r="K10340" s="2">
        <f t="array" ref="K10340">XLOOKUP('Transaction Data'!$G10340,Product_Code,Cost)</f>
        <v>14</v>
      </c>
      <c r="L10340" s="2">
        <f t="array" ref="L10340">XLOOKUP('Transaction Data'!$G10340,Product_Code,Unit_Price)</f>
        <v>28</v>
      </c>
      <c r="M10340" s="3">
        <f>'Transaction Data'!$F10340*'Transaction Data'!$K10340</f>
        <v>4214</v>
      </c>
      <c r="N10340" s="3">
        <f>'Transaction Data'!$F10340*'Transaction Data'!$L10340</f>
        <v>8428</v>
      </c>
      <c r="O10340" s="3">
        <f>'Transaction Data'!$N10340-'Transaction Data'!$M10340</f>
        <v>4214</v>
      </c>
      <c r="P10340" s="2">
        <f>DATEDIF('Transaction Data'!$D10340,'Transaction Data'!$A10340,"y")</f>
        <v>53</v>
      </c>
      <c r="Q10340" s="2" t="str">
        <f>FLOOR('Transaction Data'!$P10340,15)&amp;"-"&amp;FLOOR('Transaction Data'!$P10340,15)+14</f>
        <v>45-59</v>
      </c>
      <c r="R10340" s="2" t="str">
        <f>IF('Transaction Data'!$L10340&lt;=10,"Less Expensive","Expensive")</f>
        <v>Expensive</v>
      </c>
      <c r="S10340" s="4">
        <f>WEEKDAY('Transaction Data'!$A10340)</f>
        <v>2</v>
      </c>
      <c r="T10340" s="2" t="str">
        <f>IF(WEEKDAY('Transaction Data'!$A10340,2)&lt;6,"Weekday","Weekend")</f>
        <v>Weekday</v>
      </c>
    </row>
    <row r="10341" ht="15.75" customHeight="1">
      <c r="A10341" s="1">
        <v>45512.0</v>
      </c>
      <c r="B10341" s="2" t="s">
        <v>1308</v>
      </c>
      <c r="C10341" s="2" t="s">
        <v>65</v>
      </c>
      <c r="D10341" s="1">
        <v>37184.0</v>
      </c>
      <c r="E10341" s="2" t="s">
        <v>22</v>
      </c>
      <c r="F10341" s="2">
        <v>228.0</v>
      </c>
      <c r="G10341" s="2" t="s">
        <v>44</v>
      </c>
      <c r="H10341" s="2" t="s">
        <v>49</v>
      </c>
      <c r="I10341" s="2" t="s">
        <v>30</v>
      </c>
      <c r="J10341" s="2" t="str">
        <f t="array" ref="J10341">XLOOKUP('Transaction Data'!$G10341,Product_Code,Biscuit_Brand)</f>
        <v>Butter Crunch</v>
      </c>
      <c r="K10341" s="2">
        <f t="array" ref="K10341">XLOOKUP('Transaction Data'!$G10341,Product_Code,Cost)</f>
        <v>10</v>
      </c>
      <c r="L10341" s="2">
        <f t="array" ref="L10341">XLOOKUP('Transaction Data'!$G10341,Product_Code,Unit_Price)</f>
        <v>11</v>
      </c>
      <c r="M10341" s="3">
        <f>'Transaction Data'!$F10341*'Transaction Data'!$K10341</f>
        <v>2280</v>
      </c>
      <c r="N10341" s="3">
        <f>'Transaction Data'!$F10341*'Transaction Data'!$L10341</f>
        <v>2508</v>
      </c>
      <c r="O10341" s="3">
        <f>'Transaction Data'!$N10341-'Transaction Data'!$M10341</f>
        <v>228</v>
      </c>
      <c r="P10341" s="2">
        <f>DATEDIF('Transaction Data'!$D10341,'Transaction Data'!$A10341,"y")</f>
        <v>22</v>
      </c>
      <c r="Q10341" s="2" t="str">
        <f>FLOOR('Transaction Data'!$P10341,15)&amp;"-"&amp;FLOOR('Transaction Data'!$P10341,15)+14</f>
        <v>15-29</v>
      </c>
      <c r="R10341" s="2" t="str">
        <f>IF('Transaction Data'!$L10341&lt;=10,"Less Expensive","Expensive")</f>
        <v>Expensive</v>
      </c>
      <c r="S10341" s="4">
        <f>WEEKDAY('Transaction Data'!$A10341)</f>
        <v>5</v>
      </c>
      <c r="T10341" s="2" t="str">
        <f>IF(WEEKDAY('Transaction Data'!$A10341,2)&lt;6,"Weekday","Weekend")</f>
        <v>Weekday</v>
      </c>
    </row>
    <row r="10342" ht="15.75" customHeight="1">
      <c r="A10342" s="1">
        <v>45506.0</v>
      </c>
      <c r="B10342" s="2" t="s">
        <v>3623</v>
      </c>
      <c r="C10342" s="2" t="s">
        <v>65</v>
      </c>
      <c r="D10342" s="1">
        <v>28344.0</v>
      </c>
      <c r="E10342" s="2" t="s">
        <v>37</v>
      </c>
      <c r="F10342" s="2">
        <v>204.0</v>
      </c>
      <c r="G10342" s="2" t="s">
        <v>60</v>
      </c>
      <c r="H10342" s="2" t="s">
        <v>49</v>
      </c>
      <c r="I10342" s="2" t="s">
        <v>35</v>
      </c>
      <c r="J10342" s="2" t="str">
        <f t="array" ref="J10342">XLOOKUP('Transaction Data'!$G10342,Product_Code,Biscuit_Brand)</f>
        <v>Peanut Butter Bites</v>
      </c>
      <c r="K10342" s="2">
        <f t="array" ref="K10342">XLOOKUP('Transaction Data'!$G10342,Product_Code,Cost)</f>
        <v>5</v>
      </c>
      <c r="L10342" s="2">
        <f t="array" ref="L10342">XLOOKUP('Transaction Data'!$G10342,Product_Code,Unit_Price)</f>
        <v>7</v>
      </c>
      <c r="M10342" s="3">
        <f>'Transaction Data'!$F10342*'Transaction Data'!$K10342</f>
        <v>1020</v>
      </c>
      <c r="N10342" s="3">
        <f>'Transaction Data'!$F10342*'Transaction Data'!$L10342</f>
        <v>1428</v>
      </c>
      <c r="O10342" s="3">
        <f>'Transaction Data'!$N10342-'Transaction Data'!$M10342</f>
        <v>408</v>
      </c>
      <c r="P10342" s="2">
        <f>DATEDIF('Transaction Data'!$D10342,'Transaction Data'!$A10342,"y")</f>
        <v>46</v>
      </c>
      <c r="Q10342" s="2" t="str">
        <f>FLOOR('Transaction Data'!$P10342,15)&amp;"-"&amp;FLOOR('Transaction Data'!$P10342,15)+14</f>
        <v>45-59</v>
      </c>
      <c r="R10342" s="2" t="str">
        <f>IF('Transaction Data'!$L10342&lt;=10,"Less Expensive","Expensive")</f>
        <v>Less Expensive</v>
      </c>
      <c r="S10342" s="4">
        <f>WEEKDAY('Transaction Data'!$A10342)</f>
        <v>6</v>
      </c>
      <c r="T10342" s="2" t="str">
        <f>IF(WEEKDAY('Transaction Data'!$A10342,2)&lt;6,"Weekday","Weekend")</f>
        <v>Weekday</v>
      </c>
    </row>
    <row r="10343" ht="15.75" customHeight="1">
      <c r="A10343" s="1">
        <v>45524.0</v>
      </c>
      <c r="B10343" s="2" t="s">
        <v>3914</v>
      </c>
      <c r="C10343" s="2" t="s">
        <v>69</v>
      </c>
      <c r="D10343" s="1">
        <v>30073.0</v>
      </c>
      <c r="E10343" s="2" t="s">
        <v>37</v>
      </c>
      <c r="F10343" s="2">
        <v>146.0</v>
      </c>
      <c r="G10343" s="2" t="s">
        <v>44</v>
      </c>
      <c r="H10343" s="2" t="s">
        <v>52</v>
      </c>
      <c r="I10343" s="2" t="s">
        <v>35</v>
      </c>
      <c r="J10343" s="2" t="str">
        <f t="array" ref="J10343">XLOOKUP('Transaction Data'!$G10343,Product_Code,Biscuit_Brand)</f>
        <v>Butter Crunch</v>
      </c>
      <c r="K10343" s="2">
        <f t="array" ref="K10343">XLOOKUP('Transaction Data'!$G10343,Product_Code,Cost)</f>
        <v>10</v>
      </c>
      <c r="L10343" s="2">
        <f t="array" ref="L10343">XLOOKUP('Transaction Data'!$G10343,Product_Code,Unit_Price)</f>
        <v>11</v>
      </c>
      <c r="M10343" s="3">
        <f>'Transaction Data'!$F10343*'Transaction Data'!$K10343</f>
        <v>1460</v>
      </c>
      <c r="N10343" s="3">
        <f>'Transaction Data'!$F10343*'Transaction Data'!$L10343</f>
        <v>1606</v>
      </c>
      <c r="O10343" s="3">
        <f>'Transaction Data'!$N10343-'Transaction Data'!$M10343</f>
        <v>146</v>
      </c>
      <c r="P10343" s="2">
        <f>DATEDIF('Transaction Data'!$D10343,'Transaction Data'!$A10343,"y")</f>
        <v>42</v>
      </c>
      <c r="Q10343" s="2" t="str">
        <f>FLOOR('Transaction Data'!$P10343,15)&amp;"-"&amp;FLOOR('Transaction Data'!$P10343,15)+14</f>
        <v>30-44</v>
      </c>
      <c r="R10343" s="2" t="str">
        <f>IF('Transaction Data'!$L10343&lt;=10,"Less Expensive","Expensive")</f>
        <v>Expensive</v>
      </c>
      <c r="S10343" s="4">
        <f>WEEKDAY('Transaction Data'!$A10343)</f>
        <v>3</v>
      </c>
      <c r="T10343" s="2" t="str">
        <f>IF(WEEKDAY('Transaction Data'!$A10343,2)&lt;6,"Weekday","Weekend")</f>
        <v>Weekday</v>
      </c>
    </row>
    <row r="10344" ht="15.75" customHeight="1">
      <c r="A10344" s="1">
        <v>45517.0</v>
      </c>
      <c r="B10344" s="2" t="s">
        <v>3904</v>
      </c>
      <c r="C10344" s="2" t="s">
        <v>41</v>
      </c>
      <c r="D10344" s="1">
        <v>35142.0</v>
      </c>
      <c r="E10344" s="2" t="s">
        <v>22</v>
      </c>
      <c r="F10344" s="2">
        <v>74.0</v>
      </c>
      <c r="G10344" s="2" t="s">
        <v>23</v>
      </c>
      <c r="H10344" s="2" t="s">
        <v>49</v>
      </c>
      <c r="I10344" s="2" t="s">
        <v>25</v>
      </c>
      <c r="J10344" s="2" t="str">
        <f t="array" ref="J10344">XLOOKUP('Transaction Data'!$G10344,Product_Code,Biscuit_Brand)</f>
        <v>Cinnamon Swirls</v>
      </c>
      <c r="K10344" s="2">
        <f t="array" ref="K10344">XLOOKUP('Transaction Data'!$G10344,Product_Code,Cost)</f>
        <v>10</v>
      </c>
      <c r="L10344" s="2">
        <f t="array" ref="L10344">XLOOKUP('Transaction Data'!$G10344,Product_Code,Unit_Price)</f>
        <v>14</v>
      </c>
      <c r="M10344" s="3">
        <f>'Transaction Data'!$F10344*'Transaction Data'!$K10344</f>
        <v>740</v>
      </c>
      <c r="N10344" s="3">
        <f>'Transaction Data'!$F10344*'Transaction Data'!$L10344</f>
        <v>1036</v>
      </c>
      <c r="O10344" s="3">
        <f>'Transaction Data'!$N10344-'Transaction Data'!$M10344</f>
        <v>296</v>
      </c>
      <c r="P10344" s="2">
        <f>DATEDIF('Transaction Data'!$D10344,'Transaction Data'!$A10344,"y")</f>
        <v>28</v>
      </c>
      <c r="Q10344" s="2" t="str">
        <f>FLOOR('Transaction Data'!$P10344,15)&amp;"-"&amp;FLOOR('Transaction Data'!$P10344,15)+14</f>
        <v>15-29</v>
      </c>
      <c r="R10344" s="2" t="str">
        <f>IF('Transaction Data'!$L10344&lt;=10,"Less Expensive","Expensive")</f>
        <v>Expensive</v>
      </c>
      <c r="S10344" s="4">
        <f>WEEKDAY('Transaction Data'!$A10344)</f>
        <v>3</v>
      </c>
      <c r="T10344" s="2" t="str">
        <f>IF(WEEKDAY('Transaction Data'!$A10344,2)&lt;6,"Weekday","Weekend")</f>
        <v>Weekday</v>
      </c>
    </row>
    <row r="10345" ht="15.75" customHeight="1">
      <c r="A10345" s="1">
        <v>45506.0</v>
      </c>
      <c r="B10345" s="2" t="s">
        <v>1718</v>
      </c>
      <c r="C10345" s="2" t="s">
        <v>32</v>
      </c>
      <c r="D10345" s="1">
        <v>31493.0</v>
      </c>
      <c r="E10345" s="2" t="s">
        <v>37</v>
      </c>
      <c r="F10345" s="2">
        <v>368.0</v>
      </c>
      <c r="G10345" s="2" t="s">
        <v>61</v>
      </c>
      <c r="H10345" s="2" t="s">
        <v>24</v>
      </c>
      <c r="I10345" s="2" t="s">
        <v>25</v>
      </c>
      <c r="J10345" s="2" t="str">
        <f t="array" ref="J10345">XLOOKUP('Transaction Data'!$G10345,Product_Code,Biscuit_Brand)</f>
        <v>Choco Delight</v>
      </c>
      <c r="K10345" s="2">
        <f t="array" ref="K10345">XLOOKUP('Transaction Data'!$G10345,Product_Code,Cost)</f>
        <v>3</v>
      </c>
      <c r="L10345" s="2">
        <f t="array" ref="L10345">XLOOKUP('Transaction Data'!$G10345,Product_Code,Unit_Price)</f>
        <v>5</v>
      </c>
      <c r="M10345" s="3">
        <f>'Transaction Data'!$F10345*'Transaction Data'!$K10345</f>
        <v>1104</v>
      </c>
      <c r="N10345" s="3">
        <f>'Transaction Data'!$F10345*'Transaction Data'!$L10345</f>
        <v>1840</v>
      </c>
      <c r="O10345" s="3">
        <f>'Transaction Data'!$N10345-'Transaction Data'!$M10345</f>
        <v>736</v>
      </c>
      <c r="P10345" s="2">
        <f>DATEDIF('Transaction Data'!$D10345,'Transaction Data'!$A10345,"y")</f>
        <v>38</v>
      </c>
      <c r="Q10345" s="2" t="str">
        <f>FLOOR('Transaction Data'!$P10345,15)&amp;"-"&amp;FLOOR('Transaction Data'!$P10345,15)+14</f>
        <v>30-44</v>
      </c>
      <c r="R10345" s="2" t="str">
        <f>IF('Transaction Data'!$L10345&lt;=10,"Less Expensive","Expensive")</f>
        <v>Less Expensive</v>
      </c>
      <c r="S10345" s="4">
        <f>WEEKDAY('Transaction Data'!$A10345)</f>
        <v>6</v>
      </c>
      <c r="T10345" s="2" t="str">
        <f>IF(WEEKDAY('Transaction Data'!$A10345,2)&lt;6,"Weekday","Weekend")</f>
        <v>Weekday</v>
      </c>
    </row>
    <row r="10346" ht="15.75" customHeight="1">
      <c r="A10346" s="1">
        <v>45510.0</v>
      </c>
      <c r="B10346" s="2" t="s">
        <v>2137</v>
      </c>
      <c r="C10346" s="2" t="s">
        <v>65</v>
      </c>
      <c r="D10346" s="1">
        <v>25580.0</v>
      </c>
      <c r="E10346" s="2" t="s">
        <v>27</v>
      </c>
      <c r="F10346" s="2">
        <v>448.0</v>
      </c>
      <c r="G10346" s="2" t="s">
        <v>44</v>
      </c>
      <c r="H10346" s="2" t="s">
        <v>24</v>
      </c>
      <c r="I10346" s="2" t="s">
        <v>30</v>
      </c>
      <c r="J10346" s="2" t="str">
        <f t="array" ref="J10346">XLOOKUP('Transaction Data'!$G10346,Product_Code,Biscuit_Brand)</f>
        <v>Butter Crunch</v>
      </c>
      <c r="K10346" s="2">
        <f t="array" ref="K10346">XLOOKUP('Transaction Data'!$G10346,Product_Code,Cost)</f>
        <v>10</v>
      </c>
      <c r="L10346" s="2">
        <f t="array" ref="L10346">XLOOKUP('Transaction Data'!$G10346,Product_Code,Unit_Price)</f>
        <v>11</v>
      </c>
      <c r="M10346" s="3">
        <f>'Transaction Data'!$F10346*'Transaction Data'!$K10346</f>
        <v>4480</v>
      </c>
      <c r="N10346" s="3">
        <f>'Transaction Data'!$F10346*'Transaction Data'!$L10346</f>
        <v>4928</v>
      </c>
      <c r="O10346" s="3">
        <f>'Transaction Data'!$N10346-'Transaction Data'!$M10346</f>
        <v>448</v>
      </c>
      <c r="P10346" s="2">
        <f>DATEDIF('Transaction Data'!$D10346,'Transaction Data'!$A10346,"y")</f>
        <v>54</v>
      </c>
      <c r="Q10346" s="2" t="str">
        <f>FLOOR('Transaction Data'!$P10346,15)&amp;"-"&amp;FLOOR('Transaction Data'!$P10346,15)+14</f>
        <v>45-59</v>
      </c>
      <c r="R10346" s="2" t="str">
        <f>IF('Transaction Data'!$L10346&lt;=10,"Less Expensive","Expensive")</f>
        <v>Expensive</v>
      </c>
      <c r="S10346" s="4">
        <f>WEEKDAY('Transaction Data'!$A10346)</f>
        <v>3</v>
      </c>
      <c r="T10346" s="2" t="str">
        <f>IF(WEEKDAY('Transaction Data'!$A10346,2)&lt;6,"Weekday","Weekend")</f>
        <v>Weekday</v>
      </c>
    </row>
    <row r="10347" ht="15.75" customHeight="1">
      <c r="A10347" s="1">
        <v>45531.0</v>
      </c>
      <c r="B10347" s="2" t="s">
        <v>6172</v>
      </c>
      <c r="C10347" s="2" t="s">
        <v>21</v>
      </c>
      <c r="D10347" s="1">
        <v>37966.0</v>
      </c>
      <c r="E10347" s="2" t="s">
        <v>37</v>
      </c>
      <c r="F10347" s="2">
        <v>129.0</v>
      </c>
      <c r="G10347" s="2" t="s">
        <v>48</v>
      </c>
      <c r="H10347" s="2" t="s">
        <v>34</v>
      </c>
      <c r="I10347" s="2" t="s">
        <v>25</v>
      </c>
      <c r="J10347" s="2" t="str">
        <f t="array" ref="J10347">XLOOKUP('Transaction Data'!$G10347,Product_Code,Biscuit_Brand)</f>
        <v>Lemon Crisps</v>
      </c>
      <c r="K10347" s="2">
        <f t="array" ref="K10347">XLOOKUP('Transaction Data'!$G10347,Product_Code,Cost)</f>
        <v>7</v>
      </c>
      <c r="L10347" s="2">
        <f t="array" ref="L10347">XLOOKUP('Transaction Data'!$G10347,Product_Code,Unit_Price)</f>
        <v>9</v>
      </c>
      <c r="M10347" s="3">
        <f>'Transaction Data'!$F10347*'Transaction Data'!$K10347</f>
        <v>903</v>
      </c>
      <c r="N10347" s="3">
        <f>'Transaction Data'!$F10347*'Transaction Data'!$L10347</f>
        <v>1161</v>
      </c>
      <c r="O10347" s="3">
        <f>'Transaction Data'!$N10347-'Transaction Data'!$M10347</f>
        <v>258</v>
      </c>
      <c r="P10347" s="2">
        <f>DATEDIF('Transaction Data'!$D10347,'Transaction Data'!$A10347,"y")</f>
        <v>20</v>
      </c>
      <c r="Q10347" s="2" t="str">
        <f>FLOOR('Transaction Data'!$P10347,15)&amp;"-"&amp;FLOOR('Transaction Data'!$P10347,15)+14</f>
        <v>15-29</v>
      </c>
      <c r="R10347" s="2" t="str">
        <f>IF('Transaction Data'!$L10347&lt;=10,"Less Expensive","Expensive")</f>
        <v>Less Expensive</v>
      </c>
      <c r="S10347" s="4">
        <f>WEEKDAY('Transaction Data'!$A10347)</f>
        <v>3</v>
      </c>
      <c r="T10347" s="2" t="str">
        <f>IF(WEEKDAY('Transaction Data'!$A10347,2)&lt;6,"Weekday","Weekend")</f>
        <v>Weekday</v>
      </c>
    </row>
    <row r="10348" ht="15.75" customHeight="1">
      <c r="A10348" s="1">
        <v>45525.0</v>
      </c>
      <c r="B10348" s="2" t="s">
        <v>2990</v>
      </c>
      <c r="C10348" s="2" t="s">
        <v>78</v>
      </c>
      <c r="D10348" s="1">
        <v>26535.0</v>
      </c>
      <c r="E10348" s="2" t="s">
        <v>27</v>
      </c>
      <c r="F10348" s="2">
        <v>344.0</v>
      </c>
      <c r="G10348" s="2" t="s">
        <v>57</v>
      </c>
      <c r="H10348" s="2" t="s">
        <v>42</v>
      </c>
      <c r="I10348" s="2" t="s">
        <v>25</v>
      </c>
      <c r="J10348" s="2" t="str">
        <f t="array" ref="J10348">XLOOKUP('Transaction Data'!$G10348,Product_Code,Biscuit_Brand)</f>
        <v>Oatmeal Cookies</v>
      </c>
      <c r="K10348" s="2">
        <f t="array" ref="K10348">XLOOKUP('Transaction Data'!$G10348,Product_Code,Cost)</f>
        <v>19</v>
      </c>
      <c r="L10348" s="2">
        <f t="array" ref="L10348">XLOOKUP('Transaction Data'!$G10348,Product_Code,Unit_Price)</f>
        <v>23</v>
      </c>
      <c r="M10348" s="3">
        <f>'Transaction Data'!$F10348*'Transaction Data'!$K10348</f>
        <v>6536</v>
      </c>
      <c r="N10348" s="3">
        <f>'Transaction Data'!$F10348*'Transaction Data'!$L10348</f>
        <v>7912</v>
      </c>
      <c r="O10348" s="3">
        <f>'Transaction Data'!$N10348-'Transaction Data'!$M10348</f>
        <v>1376</v>
      </c>
      <c r="P10348" s="2">
        <f>DATEDIF('Transaction Data'!$D10348,'Transaction Data'!$A10348,"y")</f>
        <v>51</v>
      </c>
      <c r="Q10348" s="2" t="str">
        <f>FLOOR('Transaction Data'!$P10348,15)&amp;"-"&amp;FLOOR('Transaction Data'!$P10348,15)+14</f>
        <v>45-59</v>
      </c>
      <c r="R10348" s="2" t="str">
        <f>IF('Transaction Data'!$L10348&lt;=10,"Less Expensive","Expensive")</f>
        <v>Expensive</v>
      </c>
      <c r="S10348" s="4">
        <f>WEEKDAY('Transaction Data'!$A10348)</f>
        <v>4</v>
      </c>
      <c r="T10348" s="2" t="str">
        <f>IF(WEEKDAY('Transaction Data'!$A10348,2)&lt;6,"Weekday","Weekend")</f>
        <v>Weekday</v>
      </c>
    </row>
    <row r="10349" ht="15.75" customHeight="1">
      <c r="A10349" s="1">
        <v>45520.0</v>
      </c>
      <c r="B10349" s="2" t="s">
        <v>2057</v>
      </c>
      <c r="C10349" s="2" t="s">
        <v>78</v>
      </c>
      <c r="D10349" s="1">
        <v>28128.0</v>
      </c>
      <c r="E10349" s="2" t="s">
        <v>22</v>
      </c>
      <c r="F10349" s="2">
        <v>39.0</v>
      </c>
      <c r="G10349" s="2" t="s">
        <v>60</v>
      </c>
      <c r="H10349" s="2" t="s">
        <v>24</v>
      </c>
      <c r="I10349" s="2" t="s">
        <v>35</v>
      </c>
      <c r="J10349" s="2" t="str">
        <f t="array" ref="J10349">XLOOKUP('Transaction Data'!$G10349,Product_Code,Biscuit_Brand)</f>
        <v>Peanut Butter Bites</v>
      </c>
      <c r="K10349" s="2">
        <f t="array" ref="K10349">XLOOKUP('Transaction Data'!$G10349,Product_Code,Cost)</f>
        <v>5</v>
      </c>
      <c r="L10349" s="2">
        <f t="array" ref="L10349">XLOOKUP('Transaction Data'!$G10349,Product_Code,Unit_Price)</f>
        <v>7</v>
      </c>
      <c r="M10349" s="3">
        <f>'Transaction Data'!$F10349*'Transaction Data'!$K10349</f>
        <v>195</v>
      </c>
      <c r="N10349" s="3">
        <f>'Transaction Data'!$F10349*'Transaction Data'!$L10349</f>
        <v>273</v>
      </c>
      <c r="O10349" s="3">
        <f>'Transaction Data'!$N10349-'Transaction Data'!$M10349</f>
        <v>78</v>
      </c>
      <c r="P10349" s="2">
        <f>DATEDIF('Transaction Data'!$D10349,'Transaction Data'!$A10349,"y")</f>
        <v>47</v>
      </c>
      <c r="Q10349" s="2" t="str">
        <f>FLOOR('Transaction Data'!$P10349,15)&amp;"-"&amp;FLOOR('Transaction Data'!$P10349,15)+14</f>
        <v>45-59</v>
      </c>
      <c r="R10349" s="2" t="str">
        <f>IF('Transaction Data'!$L10349&lt;=10,"Less Expensive","Expensive")</f>
        <v>Less Expensive</v>
      </c>
      <c r="S10349" s="4">
        <f>WEEKDAY('Transaction Data'!$A10349)</f>
        <v>6</v>
      </c>
      <c r="T10349" s="2" t="str">
        <f>IF(WEEKDAY('Transaction Data'!$A10349,2)&lt;6,"Weekday","Weekend")</f>
        <v>Weekday</v>
      </c>
    </row>
    <row r="10350" ht="15.75" customHeight="1">
      <c r="A10350" s="1">
        <v>45518.0</v>
      </c>
      <c r="B10350" s="2" t="s">
        <v>842</v>
      </c>
      <c r="C10350" s="2" t="s">
        <v>51</v>
      </c>
      <c r="D10350" s="1">
        <v>28043.0</v>
      </c>
      <c r="E10350" s="2" t="s">
        <v>63</v>
      </c>
      <c r="F10350" s="2">
        <v>114.0</v>
      </c>
      <c r="G10350" s="2" t="s">
        <v>48</v>
      </c>
      <c r="H10350" s="2" t="s">
        <v>49</v>
      </c>
      <c r="I10350" s="2" t="s">
        <v>25</v>
      </c>
      <c r="J10350" s="2" t="str">
        <f t="array" ref="J10350">XLOOKUP('Transaction Data'!$G10350,Product_Code,Biscuit_Brand)</f>
        <v>Lemon Crisps</v>
      </c>
      <c r="K10350" s="2">
        <f t="array" ref="K10350">XLOOKUP('Transaction Data'!$G10350,Product_Code,Cost)</f>
        <v>7</v>
      </c>
      <c r="L10350" s="2">
        <f t="array" ref="L10350">XLOOKUP('Transaction Data'!$G10350,Product_Code,Unit_Price)</f>
        <v>9</v>
      </c>
      <c r="M10350" s="3">
        <f>'Transaction Data'!$F10350*'Transaction Data'!$K10350</f>
        <v>798</v>
      </c>
      <c r="N10350" s="3">
        <f>'Transaction Data'!$F10350*'Transaction Data'!$L10350</f>
        <v>1026</v>
      </c>
      <c r="O10350" s="3">
        <f>'Transaction Data'!$N10350-'Transaction Data'!$M10350</f>
        <v>228</v>
      </c>
      <c r="P10350" s="2">
        <f>DATEDIF('Transaction Data'!$D10350,'Transaction Data'!$A10350,"y")</f>
        <v>47</v>
      </c>
      <c r="Q10350" s="2" t="str">
        <f>FLOOR('Transaction Data'!$P10350,15)&amp;"-"&amp;FLOOR('Transaction Data'!$P10350,15)+14</f>
        <v>45-59</v>
      </c>
      <c r="R10350" s="2" t="str">
        <f>IF('Transaction Data'!$L10350&lt;=10,"Less Expensive","Expensive")</f>
        <v>Less Expensive</v>
      </c>
      <c r="S10350" s="4">
        <f>WEEKDAY('Transaction Data'!$A10350)</f>
        <v>4</v>
      </c>
      <c r="T10350" s="2" t="str">
        <f>IF(WEEKDAY('Transaction Data'!$A10350,2)&lt;6,"Weekday","Weekend")</f>
        <v>Weekday</v>
      </c>
    </row>
    <row r="10351" ht="15.75" customHeight="1">
      <c r="A10351" s="1">
        <v>45526.0</v>
      </c>
      <c r="B10351" s="2" t="s">
        <v>4656</v>
      </c>
      <c r="C10351" s="2" t="s">
        <v>51</v>
      </c>
      <c r="D10351" s="1">
        <v>19284.0</v>
      </c>
      <c r="E10351" s="2" t="s">
        <v>27</v>
      </c>
      <c r="F10351" s="2">
        <v>250.0</v>
      </c>
      <c r="G10351" s="2" t="s">
        <v>33</v>
      </c>
      <c r="H10351" s="2" t="s">
        <v>34</v>
      </c>
      <c r="I10351" s="2" t="s">
        <v>30</v>
      </c>
      <c r="J10351" s="2" t="str">
        <f t="array" ref="J10351">XLOOKUP('Transaction Data'!$G10351,Product_Code,Biscuit_Brand)</f>
        <v>Caramel Biscuits</v>
      </c>
      <c r="K10351" s="2">
        <f t="array" ref="K10351">XLOOKUP('Transaction Data'!$G10351,Product_Code,Cost)</f>
        <v>18</v>
      </c>
      <c r="L10351" s="2">
        <f t="array" ref="L10351">XLOOKUP('Transaction Data'!$G10351,Product_Code,Unit_Price)</f>
        <v>22</v>
      </c>
      <c r="M10351" s="3">
        <f>'Transaction Data'!$F10351*'Transaction Data'!$K10351</f>
        <v>4500</v>
      </c>
      <c r="N10351" s="3">
        <f>'Transaction Data'!$F10351*'Transaction Data'!$L10351</f>
        <v>5500</v>
      </c>
      <c r="O10351" s="3">
        <f>'Transaction Data'!$N10351-'Transaction Data'!$M10351</f>
        <v>1000</v>
      </c>
      <c r="P10351" s="2">
        <f>DATEDIF('Transaction Data'!$D10351,'Transaction Data'!$A10351,"y")</f>
        <v>71</v>
      </c>
      <c r="Q10351" s="2" t="str">
        <f>FLOOR('Transaction Data'!$P10351,15)&amp;"-"&amp;FLOOR('Transaction Data'!$P10351,15)+14</f>
        <v>60-74</v>
      </c>
      <c r="R10351" s="2" t="str">
        <f>IF('Transaction Data'!$L10351&lt;=10,"Less Expensive","Expensive")</f>
        <v>Expensive</v>
      </c>
      <c r="S10351" s="4">
        <f>WEEKDAY('Transaction Data'!$A10351)</f>
        <v>5</v>
      </c>
      <c r="T10351" s="2" t="str">
        <f>IF(WEEKDAY('Transaction Data'!$A10351,2)&lt;6,"Weekday","Weekend")</f>
        <v>Weekday</v>
      </c>
    </row>
    <row r="10352" ht="15.75" customHeight="1">
      <c r="A10352" s="1">
        <v>45514.0</v>
      </c>
      <c r="B10352" s="2" t="s">
        <v>6084</v>
      </c>
      <c r="C10352" s="2" t="s">
        <v>65</v>
      </c>
      <c r="D10352" s="1">
        <v>27990.0</v>
      </c>
      <c r="E10352" s="2" t="s">
        <v>63</v>
      </c>
      <c r="F10352" s="2">
        <v>339.0</v>
      </c>
      <c r="G10352" s="2" t="s">
        <v>55</v>
      </c>
      <c r="H10352" s="2" t="s">
        <v>49</v>
      </c>
      <c r="I10352" s="2" t="s">
        <v>25</v>
      </c>
      <c r="J10352" s="2" t="str">
        <f t="array" ref="J10352">XLOOKUP('Transaction Data'!$G10352,Product_Code,Biscuit_Brand)</f>
        <v>Vanilla Wafers</v>
      </c>
      <c r="K10352" s="2">
        <f t="array" ref="K10352">XLOOKUP('Transaction Data'!$G10352,Product_Code,Cost)</f>
        <v>18</v>
      </c>
      <c r="L10352" s="2">
        <f t="array" ref="L10352">XLOOKUP('Transaction Data'!$G10352,Product_Code,Unit_Price)</f>
        <v>36</v>
      </c>
      <c r="M10352" s="3">
        <f>'Transaction Data'!$F10352*'Transaction Data'!$K10352</f>
        <v>6102</v>
      </c>
      <c r="N10352" s="3">
        <f>'Transaction Data'!$F10352*'Transaction Data'!$L10352</f>
        <v>12204</v>
      </c>
      <c r="O10352" s="3">
        <f>'Transaction Data'!$N10352-'Transaction Data'!$M10352</f>
        <v>6102</v>
      </c>
      <c r="P10352" s="2">
        <f>DATEDIF('Transaction Data'!$D10352,'Transaction Data'!$A10352,"y")</f>
        <v>47</v>
      </c>
      <c r="Q10352" s="2" t="str">
        <f>FLOOR('Transaction Data'!$P10352,15)&amp;"-"&amp;FLOOR('Transaction Data'!$P10352,15)+14</f>
        <v>45-59</v>
      </c>
      <c r="R10352" s="2" t="str">
        <f>IF('Transaction Data'!$L10352&lt;=10,"Less Expensive","Expensive")</f>
        <v>Expensive</v>
      </c>
      <c r="S10352" s="4">
        <f>WEEKDAY('Transaction Data'!$A10352)</f>
        <v>7</v>
      </c>
      <c r="T10352" s="2" t="str">
        <f>IF(WEEKDAY('Transaction Data'!$A10352,2)&lt;6,"Weekday","Weekend")</f>
        <v>Weekend</v>
      </c>
    </row>
    <row r="10353" ht="15.75" customHeight="1">
      <c r="A10353" s="1">
        <v>45509.0</v>
      </c>
      <c r="B10353" s="2" t="s">
        <v>5728</v>
      </c>
      <c r="C10353" s="2" t="s">
        <v>51</v>
      </c>
      <c r="D10353" s="1">
        <v>35104.0</v>
      </c>
      <c r="E10353" s="2" t="s">
        <v>63</v>
      </c>
      <c r="F10353" s="2">
        <v>498.0</v>
      </c>
      <c r="G10353" s="2" t="s">
        <v>38</v>
      </c>
      <c r="H10353" s="2" t="s">
        <v>24</v>
      </c>
      <c r="I10353" s="2" t="s">
        <v>35</v>
      </c>
      <c r="J10353" s="2" t="str">
        <f t="array" ref="J10353">XLOOKUP('Transaction Data'!$G10353,Product_Code,Biscuit_Brand)</f>
        <v>Ginger Snaps</v>
      </c>
      <c r="K10353" s="2">
        <f t="array" ref="K10353">XLOOKUP('Transaction Data'!$G10353,Product_Code,Cost)</f>
        <v>14</v>
      </c>
      <c r="L10353" s="2">
        <f t="array" ref="L10353">XLOOKUP('Transaction Data'!$G10353,Product_Code,Unit_Price)</f>
        <v>28</v>
      </c>
      <c r="M10353" s="3">
        <f>'Transaction Data'!$F10353*'Transaction Data'!$K10353</f>
        <v>6972</v>
      </c>
      <c r="N10353" s="3">
        <f>'Transaction Data'!$F10353*'Transaction Data'!$L10353</f>
        <v>13944</v>
      </c>
      <c r="O10353" s="3">
        <f>'Transaction Data'!$N10353-'Transaction Data'!$M10353</f>
        <v>6972</v>
      </c>
      <c r="P10353" s="2">
        <f>DATEDIF('Transaction Data'!$D10353,'Transaction Data'!$A10353,"y")</f>
        <v>28</v>
      </c>
      <c r="Q10353" s="2" t="str">
        <f>FLOOR('Transaction Data'!$P10353,15)&amp;"-"&amp;FLOOR('Transaction Data'!$P10353,15)+14</f>
        <v>15-29</v>
      </c>
      <c r="R10353" s="2" t="str">
        <f>IF('Transaction Data'!$L10353&lt;=10,"Less Expensive","Expensive")</f>
        <v>Expensive</v>
      </c>
      <c r="S10353" s="4">
        <f>WEEKDAY('Transaction Data'!$A10353)</f>
        <v>2</v>
      </c>
      <c r="T10353" s="2" t="str">
        <f>IF(WEEKDAY('Transaction Data'!$A10353,2)&lt;6,"Weekday","Weekend")</f>
        <v>Weekday</v>
      </c>
    </row>
    <row r="10354" ht="15.75" customHeight="1">
      <c r="A10354" s="1">
        <v>45528.0</v>
      </c>
      <c r="B10354" s="2" t="s">
        <v>6790</v>
      </c>
      <c r="C10354" s="2" t="s">
        <v>51</v>
      </c>
      <c r="D10354" s="1">
        <v>33783.0</v>
      </c>
      <c r="E10354" s="2" t="s">
        <v>37</v>
      </c>
      <c r="F10354" s="2">
        <v>136.0</v>
      </c>
      <c r="G10354" s="2" t="s">
        <v>23</v>
      </c>
      <c r="H10354" s="2" t="s">
        <v>34</v>
      </c>
      <c r="I10354" s="2" t="s">
        <v>30</v>
      </c>
      <c r="J10354" s="2" t="str">
        <f t="array" ref="J10354">XLOOKUP('Transaction Data'!$G10354,Product_Code,Biscuit_Brand)</f>
        <v>Cinnamon Swirls</v>
      </c>
      <c r="K10354" s="2">
        <f t="array" ref="K10354">XLOOKUP('Transaction Data'!$G10354,Product_Code,Cost)</f>
        <v>10</v>
      </c>
      <c r="L10354" s="2">
        <f t="array" ref="L10354">XLOOKUP('Transaction Data'!$G10354,Product_Code,Unit_Price)</f>
        <v>14</v>
      </c>
      <c r="M10354" s="3">
        <f>'Transaction Data'!$F10354*'Transaction Data'!$K10354</f>
        <v>1360</v>
      </c>
      <c r="N10354" s="3">
        <f>'Transaction Data'!$F10354*'Transaction Data'!$L10354</f>
        <v>1904</v>
      </c>
      <c r="O10354" s="3">
        <f>'Transaction Data'!$N10354-'Transaction Data'!$M10354</f>
        <v>544</v>
      </c>
      <c r="P10354" s="2">
        <f>DATEDIF('Transaction Data'!$D10354,'Transaction Data'!$A10354,"y")</f>
        <v>32</v>
      </c>
      <c r="Q10354" s="2" t="str">
        <f>FLOOR('Transaction Data'!$P10354,15)&amp;"-"&amp;FLOOR('Transaction Data'!$P10354,15)+14</f>
        <v>30-44</v>
      </c>
      <c r="R10354" s="2" t="str">
        <f>IF('Transaction Data'!$L10354&lt;=10,"Less Expensive","Expensive")</f>
        <v>Expensive</v>
      </c>
      <c r="S10354" s="4">
        <f>WEEKDAY('Transaction Data'!$A10354)</f>
        <v>7</v>
      </c>
      <c r="T10354" s="2" t="str">
        <f>IF(WEEKDAY('Transaction Data'!$A10354,2)&lt;6,"Weekday","Weekend")</f>
        <v>Weekend</v>
      </c>
    </row>
    <row r="10355" ht="15.75" customHeight="1">
      <c r="A10355" s="1">
        <v>45505.0</v>
      </c>
      <c r="B10355" s="2" t="s">
        <v>8679</v>
      </c>
      <c r="C10355" s="2" t="s">
        <v>21</v>
      </c>
      <c r="D10355" s="1">
        <v>33103.0</v>
      </c>
      <c r="E10355" s="2" t="s">
        <v>22</v>
      </c>
      <c r="F10355" s="2">
        <v>50.0</v>
      </c>
      <c r="G10355" s="2" t="s">
        <v>60</v>
      </c>
      <c r="H10355" s="2" t="s">
        <v>34</v>
      </c>
      <c r="I10355" s="2" t="s">
        <v>30</v>
      </c>
      <c r="J10355" s="2" t="str">
        <f t="array" ref="J10355">XLOOKUP('Transaction Data'!$G10355,Product_Code,Biscuit_Brand)</f>
        <v>Peanut Butter Bites</v>
      </c>
      <c r="K10355" s="2">
        <f t="array" ref="K10355">XLOOKUP('Transaction Data'!$G10355,Product_Code,Cost)</f>
        <v>5</v>
      </c>
      <c r="L10355" s="2">
        <f t="array" ref="L10355">XLOOKUP('Transaction Data'!$G10355,Product_Code,Unit_Price)</f>
        <v>7</v>
      </c>
      <c r="M10355" s="3">
        <f>'Transaction Data'!$F10355*'Transaction Data'!$K10355</f>
        <v>250</v>
      </c>
      <c r="N10355" s="3">
        <f>'Transaction Data'!$F10355*'Transaction Data'!$L10355</f>
        <v>350</v>
      </c>
      <c r="O10355" s="3">
        <f>'Transaction Data'!$N10355-'Transaction Data'!$M10355</f>
        <v>100</v>
      </c>
      <c r="P10355" s="2">
        <f>DATEDIF('Transaction Data'!$D10355,'Transaction Data'!$A10355,"y")</f>
        <v>33</v>
      </c>
      <c r="Q10355" s="2" t="str">
        <f>FLOOR('Transaction Data'!$P10355,15)&amp;"-"&amp;FLOOR('Transaction Data'!$P10355,15)+14</f>
        <v>30-44</v>
      </c>
      <c r="R10355" s="2" t="str">
        <f>IF('Transaction Data'!$L10355&lt;=10,"Less Expensive","Expensive")</f>
        <v>Less Expensive</v>
      </c>
      <c r="S10355" s="4">
        <f>WEEKDAY('Transaction Data'!$A10355)</f>
        <v>5</v>
      </c>
      <c r="T10355" s="2" t="str">
        <f>IF(WEEKDAY('Transaction Data'!$A10355,2)&lt;6,"Weekday","Weekend")</f>
        <v>Weekday</v>
      </c>
    </row>
    <row r="10356" ht="15.75" customHeight="1">
      <c r="A10356" s="1">
        <v>45515.0</v>
      </c>
      <c r="B10356" s="2" t="s">
        <v>7891</v>
      </c>
      <c r="C10356" s="2" t="s">
        <v>51</v>
      </c>
      <c r="D10356" s="1">
        <v>20346.0</v>
      </c>
      <c r="E10356" s="2" t="s">
        <v>22</v>
      </c>
      <c r="F10356" s="2">
        <v>29.0</v>
      </c>
      <c r="G10356" s="2" t="s">
        <v>61</v>
      </c>
      <c r="H10356" s="2" t="s">
        <v>29</v>
      </c>
      <c r="I10356" s="2" t="s">
        <v>35</v>
      </c>
      <c r="J10356" s="2" t="str">
        <f t="array" ref="J10356">XLOOKUP('Transaction Data'!$G10356,Product_Code,Biscuit_Brand)</f>
        <v>Choco Delight</v>
      </c>
      <c r="K10356" s="2">
        <f t="array" ref="K10356">XLOOKUP('Transaction Data'!$G10356,Product_Code,Cost)</f>
        <v>3</v>
      </c>
      <c r="L10356" s="2">
        <f t="array" ref="L10356">XLOOKUP('Transaction Data'!$G10356,Product_Code,Unit_Price)</f>
        <v>5</v>
      </c>
      <c r="M10356" s="3">
        <f>'Transaction Data'!$F10356*'Transaction Data'!$K10356</f>
        <v>87</v>
      </c>
      <c r="N10356" s="3">
        <f>'Transaction Data'!$F10356*'Transaction Data'!$L10356</f>
        <v>145</v>
      </c>
      <c r="O10356" s="3">
        <f>'Transaction Data'!$N10356-'Transaction Data'!$M10356</f>
        <v>58</v>
      </c>
      <c r="P10356" s="2">
        <f>DATEDIF('Transaction Data'!$D10356,'Transaction Data'!$A10356,"y")</f>
        <v>68</v>
      </c>
      <c r="Q10356" s="2" t="str">
        <f>FLOOR('Transaction Data'!$P10356,15)&amp;"-"&amp;FLOOR('Transaction Data'!$P10356,15)+14</f>
        <v>60-74</v>
      </c>
      <c r="R10356" s="2" t="str">
        <f>IF('Transaction Data'!$L10356&lt;=10,"Less Expensive","Expensive")</f>
        <v>Less Expensive</v>
      </c>
      <c r="S10356" s="4">
        <f>WEEKDAY('Transaction Data'!$A10356)</f>
        <v>1</v>
      </c>
      <c r="T10356" s="2" t="str">
        <f>IF(WEEKDAY('Transaction Data'!$A10356,2)&lt;6,"Weekday","Weekend")</f>
        <v>Weekend</v>
      </c>
    </row>
    <row r="10357" ht="15.75" customHeight="1">
      <c r="A10357" s="1">
        <v>45522.0</v>
      </c>
      <c r="B10357" s="2" t="s">
        <v>2315</v>
      </c>
      <c r="C10357" s="2" t="s">
        <v>47</v>
      </c>
      <c r="D10357" s="1">
        <v>22901.0</v>
      </c>
      <c r="E10357" s="2" t="s">
        <v>27</v>
      </c>
      <c r="F10357" s="2">
        <v>293.0</v>
      </c>
      <c r="G10357" s="2" t="s">
        <v>44</v>
      </c>
      <c r="H10357" s="2" t="s">
        <v>24</v>
      </c>
      <c r="I10357" s="2" t="s">
        <v>35</v>
      </c>
      <c r="J10357" s="2" t="str">
        <f t="array" ref="J10357">XLOOKUP('Transaction Data'!$G10357,Product_Code,Biscuit_Brand)</f>
        <v>Butter Crunch</v>
      </c>
      <c r="K10357" s="2">
        <f t="array" ref="K10357">XLOOKUP('Transaction Data'!$G10357,Product_Code,Cost)</f>
        <v>10</v>
      </c>
      <c r="L10357" s="2">
        <f t="array" ref="L10357">XLOOKUP('Transaction Data'!$G10357,Product_Code,Unit_Price)</f>
        <v>11</v>
      </c>
      <c r="M10357" s="3">
        <f>'Transaction Data'!$F10357*'Transaction Data'!$K10357</f>
        <v>2930</v>
      </c>
      <c r="N10357" s="3">
        <f>'Transaction Data'!$F10357*'Transaction Data'!$L10357</f>
        <v>3223</v>
      </c>
      <c r="O10357" s="3">
        <f>'Transaction Data'!$N10357-'Transaction Data'!$M10357</f>
        <v>293</v>
      </c>
      <c r="P10357" s="2">
        <f>DATEDIF('Transaction Data'!$D10357,'Transaction Data'!$A10357,"y")</f>
        <v>61</v>
      </c>
      <c r="Q10357" s="2" t="str">
        <f>FLOOR('Transaction Data'!$P10357,15)&amp;"-"&amp;FLOOR('Transaction Data'!$P10357,15)+14</f>
        <v>60-74</v>
      </c>
      <c r="R10357" s="2" t="str">
        <f>IF('Transaction Data'!$L10357&lt;=10,"Less Expensive","Expensive")</f>
        <v>Expensive</v>
      </c>
      <c r="S10357" s="4">
        <f>WEEKDAY('Transaction Data'!$A10357)</f>
        <v>1</v>
      </c>
      <c r="T10357" s="2" t="str">
        <f>IF(WEEKDAY('Transaction Data'!$A10357,2)&lt;6,"Weekday","Weekend")</f>
        <v>Weekend</v>
      </c>
    </row>
    <row r="10358" ht="15.75" customHeight="1">
      <c r="A10358" s="1">
        <v>45523.0</v>
      </c>
      <c r="B10358" s="2" t="s">
        <v>4884</v>
      </c>
      <c r="C10358" s="2" t="s">
        <v>32</v>
      </c>
      <c r="D10358" s="1">
        <v>26162.0</v>
      </c>
      <c r="E10358" s="2" t="s">
        <v>63</v>
      </c>
      <c r="F10358" s="2">
        <v>480.0</v>
      </c>
      <c r="G10358" s="2" t="s">
        <v>44</v>
      </c>
      <c r="H10358" s="2" t="s">
        <v>34</v>
      </c>
      <c r="I10358" s="2" t="s">
        <v>25</v>
      </c>
      <c r="J10358" s="2" t="str">
        <f t="array" ref="J10358">XLOOKUP('Transaction Data'!$G10358,Product_Code,Biscuit_Brand)</f>
        <v>Butter Crunch</v>
      </c>
      <c r="K10358" s="2">
        <f t="array" ref="K10358">XLOOKUP('Transaction Data'!$G10358,Product_Code,Cost)</f>
        <v>10</v>
      </c>
      <c r="L10358" s="2">
        <f t="array" ref="L10358">XLOOKUP('Transaction Data'!$G10358,Product_Code,Unit_Price)</f>
        <v>11</v>
      </c>
      <c r="M10358" s="3">
        <f>'Transaction Data'!$F10358*'Transaction Data'!$K10358</f>
        <v>4800</v>
      </c>
      <c r="N10358" s="3">
        <f>'Transaction Data'!$F10358*'Transaction Data'!$L10358</f>
        <v>5280</v>
      </c>
      <c r="O10358" s="3">
        <f>'Transaction Data'!$N10358-'Transaction Data'!$M10358</f>
        <v>480</v>
      </c>
      <c r="P10358" s="2">
        <f>DATEDIF('Transaction Data'!$D10358,'Transaction Data'!$A10358,"y")</f>
        <v>53</v>
      </c>
      <c r="Q10358" s="2" t="str">
        <f>FLOOR('Transaction Data'!$P10358,15)&amp;"-"&amp;FLOOR('Transaction Data'!$P10358,15)+14</f>
        <v>45-59</v>
      </c>
      <c r="R10358" s="2" t="str">
        <f>IF('Transaction Data'!$L10358&lt;=10,"Less Expensive","Expensive")</f>
        <v>Expensive</v>
      </c>
      <c r="S10358" s="4">
        <f>WEEKDAY('Transaction Data'!$A10358)</f>
        <v>2</v>
      </c>
      <c r="T10358" s="2" t="str">
        <f>IF(WEEKDAY('Transaction Data'!$A10358,2)&lt;6,"Weekday","Weekend")</f>
        <v>Weekday</v>
      </c>
    </row>
    <row r="10359" ht="15.75" customHeight="1">
      <c r="A10359" s="1">
        <v>45533.0</v>
      </c>
      <c r="B10359" s="2" t="s">
        <v>3896</v>
      </c>
      <c r="C10359" s="2" t="s">
        <v>41</v>
      </c>
      <c r="D10359" s="1">
        <v>17861.0</v>
      </c>
      <c r="E10359" s="2" t="s">
        <v>63</v>
      </c>
      <c r="F10359" s="2">
        <v>301.0</v>
      </c>
      <c r="G10359" s="2" t="s">
        <v>60</v>
      </c>
      <c r="H10359" s="2" t="s">
        <v>42</v>
      </c>
      <c r="I10359" s="2" t="s">
        <v>25</v>
      </c>
      <c r="J10359" s="2" t="str">
        <f t="array" ref="J10359">XLOOKUP('Transaction Data'!$G10359,Product_Code,Biscuit_Brand)</f>
        <v>Peanut Butter Bites</v>
      </c>
      <c r="K10359" s="2">
        <f t="array" ref="K10359">XLOOKUP('Transaction Data'!$G10359,Product_Code,Cost)</f>
        <v>5</v>
      </c>
      <c r="L10359" s="2">
        <f t="array" ref="L10359">XLOOKUP('Transaction Data'!$G10359,Product_Code,Unit_Price)</f>
        <v>7</v>
      </c>
      <c r="M10359" s="3">
        <f>'Transaction Data'!$F10359*'Transaction Data'!$K10359</f>
        <v>1505</v>
      </c>
      <c r="N10359" s="3">
        <f>'Transaction Data'!$F10359*'Transaction Data'!$L10359</f>
        <v>2107</v>
      </c>
      <c r="O10359" s="3">
        <f>'Transaction Data'!$N10359-'Transaction Data'!$M10359</f>
        <v>602</v>
      </c>
      <c r="P10359" s="2">
        <f>DATEDIF('Transaction Data'!$D10359,'Transaction Data'!$A10359,"y")</f>
        <v>75</v>
      </c>
      <c r="Q10359" s="2" t="str">
        <f>FLOOR('Transaction Data'!$P10359,15)&amp;"-"&amp;FLOOR('Transaction Data'!$P10359,15)+14</f>
        <v>75-89</v>
      </c>
      <c r="R10359" s="2" t="str">
        <f>IF('Transaction Data'!$L10359&lt;=10,"Less Expensive","Expensive")</f>
        <v>Less Expensive</v>
      </c>
      <c r="S10359" s="4">
        <f>WEEKDAY('Transaction Data'!$A10359)</f>
        <v>5</v>
      </c>
      <c r="T10359" s="2" t="str">
        <f>IF(WEEKDAY('Transaction Data'!$A10359,2)&lt;6,"Weekday","Weekend")</f>
        <v>Weekday</v>
      </c>
    </row>
    <row r="10360" ht="15.75" customHeight="1">
      <c r="A10360" s="1">
        <v>45535.0</v>
      </c>
      <c r="B10360" s="2" t="s">
        <v>4324</v>
      </c>
      <c r="C10360" s="2" t="s">
        <v>54</v>
      </c>
      <c r="D10360" s="1">
        <v>26469.0</v>
      </c>
      <c r="E10360" s="2" t="s">
        <v>37</v>
      </c>
      <c r="F10360" s="2">
        <v>154.0</v>
      </c>
      <c r="G10360" s="2" t="s">
        <v>28</v>
      </c>
      <c r="H10360" s="2" t="s">
        <v>34</v>
      </c>
      <c r="I10360" s="2" t="s">
        <v>30</v>
      </c>
      <c r="J10360" s="2" t="str">
        <f t="array" ref="J10360">XLOOKUP('Transaction Data'!$G10360,Product_Code,Biscuit_Brand)</f>
        <v>Shortbread</v>
      </c>
      <c r="K10360" s="2">
        <f t="array" ref="K10360">XLOOKUP('Transaction Data'!$G10360,Product_Code,Cost)</f>
        <v>10</v>
      </c>
      <c r="L10360" s="2">
        <f t="array" ref="L10360">XLOOKUP('Transaction Data'!$G10360,Product_Code,Unit_Price)</f>
        <v>45</v>
      </c>
      <c r="M10360" s="3">
        <f>'Transaction Data'!$F10360*'Transaction Data'!$K10360</f>
        <v>1540</v>
      </c>
      <c r="N10360" s="3">
        <f>'Transaction Data'!$F10360*'Transaction Data'!$L10360</f>
        <v>6930</v>
      </c>
      <c r="O10360" s="3">
        <f>'Transaction Data'!$N10360-'Transaction Data'!$M10360</f>
        <v>5390</v>
      </c>
      <c r="P10360" s="2">
        <f>DATEDIF('Transaction Data'!$D10360,'Transaction Data'!$A10360,"y")</f>
        <v>52</v>
      </c>
      <c r="Q10360" s="2" t="str">
        <f>FLOOR('Transaction Data'!$P10360,15)&amp;"-"&amp;FLOOR('Transaction Data'!$P10360,15)+14</f>
        <v>45-59</v>
      </c>
      <c r="R10360" s="2" t="str">
        <f>IF('Transaction Data'!$L10360&lt;=10,"Less Expensive","Expensive")</f>
        <v>Expensive</v>
      </c>
      <c r="S10360" s="4">
        <f>WEEKDAY('Transaction Data'!$A10360)</f>
        <v>7</v>
      </c>
      <c r="T10360" s="2" t="str">
        <f>IF(WEEKDAY('Transaction Data'!$A10360,2)&lt;6,"Weekday","Weekend")</f>
        <v>Weekend</v>
      </c>
    </row>
    <row r="10361" ht="15.75" customHeight="1">
      <c r="A10361" s="1">
        <v>45506.0</v>
      </c>
      <c r="B10361" s="2" t="s">
        <v>7215</v>
      </c>
      <c r="C10361" s="2" t="s">
        <v>72</v>
      </c>
      <c r="D10361" s="1">
        <v>27289.0</v>
      </c>
      <c r="E10361" s="2" t="s">
        <v>37</v>
      </c>
      <c r="F10361" s="2">
        <v>266.0</v>
      </c>
      <c r="G10361" s="2" t="s">
        <v>57</v>
      </c>
      <c r="H10361" s="2" t="s">
        <v>29</v>
      </c>
      <c r="I10361" s="2" t="s">
        <v>25</v>
      </c>
      <c r="J10361" s="2" t="str">
        <f t="array" ref="J10361">XLOOKUP('Transaction Data'!$G10361,Product_Code,Biscuit_Brand)</f>
        <v>Oatmeal Cookies</v>
      </c>
      <c r="K10361" s="2">
        <f t="array" ref="K10361">XLOOKUP('Transaction Data'!$G10361,Product_Code,Cost)</f>
        <v>19</v>
      </c>
      <c r="L10361" s="2">
        <f t="array" ref="L10361">XLOOKUP('Transaction Data'!$G10361,Product_Code,Unit_Price)</f>
        <v>23</v>
      </c>
      <c r="M10361" s="3">
        <f>'Transaction Data'!$F10361*'Transaction Data'!$K10361</f>
        <v>5054</v>
      </c>
      <c r="N10361" s="3">
        <f>'Transaction Data'!$F10361*'Transaction Data'!$L10361</f>
        <v>6118</v>
      </c>
      <c r="O10361" s="3">
        <f>'Transaction Data'!$N10361-'Transaction Data'!$M10361</f>
        <v>1064</v>
      </c>
      <c r="P10361" s="2">
        <f>DATEDIF('Transaction Data'!$D10361,'Transaction Data'!$A10361,"y")</f>
        <v>49</v>
      </c>
      <c r="Q10361" s="2" t="str">
        <f>FLOOR('Transaction Data'!$P10361,15)&amp;"-"&amp;FLOOR('Transaction Data'!$P10361,15)+14</f>
        <v>45-59</v>
      </c>
      <c r="R10361" s="2" t="str">
        <f>IF('Transaction Data'!$L10361&lt;=10,"Less Expensive","Expensive")</f>
        <v>Expensive</v>
      </c>
      <c r="S10361" s="4">
        <f>WEEKDAY('Transaction Data'!$A10361)</f>
        <v>6</v>
      </c>
      <c r="T10361" s="2" t="str">
        <f>IF(WEEKDAY('Transaction Data'!$A10361,2)&lt;6,"Weekday","Weekend")</f>
        <v>Weekday</v>
      </c>
    </row>
    <row r="10362" ht="15.75" customHeight="1">
      <c r="A10362" s="1">
        <v>45518.0</v>
      </c>
      <c r="B10362" s="2" t="s">
        <v>4892</v>
      </c>
      <c r="C10362" s="2" t="s">
        <v>32</v>
      </c>
      <c r="D10362" s="1">
        <v>30297.0</v>
      </c>
      <c r="E10362" s="2" t="s">
        <v>37</v>
      </c>
      <c r="F10362" s="2">
        <v>492.0</v>
      </c>
      <c r="G10362" s="2" t="s">
        <v>38</v>
      </c>
      <c r="H10362" s="2" t="s">
        <v>24</v>
      </c>
      <c r="I10362" s="2" t="s">
        <v>25</v>
      </c>
      <c r="J10362" s="2" t="str">
        <f t="array" ref="J10362">XLOOKUP('Transaction Data'!$G10362,Product_Code,Biscuit_Brand)</f>
        <v>Ginger Snaps</v>
      </c>
      <c r="K10362" s="2">
        <f t="array" ref="K10362">XLOOKUP('Transaction Data'!$G10362,Product_Code,Cost)</f>
        <v>14</v>
      </c>
      <c r="L10362" s="2">
        <f t="array" ref="L10362">XLOOKUP('Transaction Data'!$G10362,Product_Code,Unit_Price)</f>
        <v>28</v>
      </c>
      <c r="M10362" s="3">
        <f>'Transaction Data'!$F10362*'Transaction Data'!$K10362</f>
        <v>6888</v>
      </c>
      <c r="N10362" s="3">
        <f>'Transaction Data'!$F10362*'Transaction Data'!$L10362</f>
        <v>13776</v>
      </c>
      <c r="O10362" s="3">
        <f>'Transaction Data'!$N10362-'Transaction Data'!$M10362</f>
        <v>6888</v>
      </c>
      <c r="P10362" s="2">
        <f>DATEDIF('Transaction Data'!$D10362,'Transaction Data'!$A10362,"y")</f>
        <v>41</v>
      </c>
      <c r="Q10362" s="2" t="str">
        <f>FLOOR('Transaction Data'!$P10362,15)&amp;"-"&amp;FLOOR('Transaction Data'!$P10362,15)+14</f>
        <v>30-44</v>
      </c>
      <c r="R10362" s="2" t="str">
        <f>IF('Transaction Data'!$L10362&lt;=10,"Less Expensive","Expensive")</f>
        <v>Expensive</v>
      </c>
      <c r="S10362" s="4">
        <f>WEEKDAY('Transaction Data'!$A10362)</f>
        <v>4</v>
      </c>
      <c r="T10362" s="2" t="str">
        <f>IF(WEEKDAY('Transaction Data'!$A10362,2)&lt;6,"Weekday","Weekend")</f>
        <v>Weekday</v>
      </c>
    </row>
    <row r="10363" ht="15.75" customHeight="1">
      <c r="A10363" s="1">
        <v>45535.0</v>
      </c>
      <c r="B10363" s="2" t="s">
        <v>1714</v>
      </c>
      <c r="C10363" s="2" t="s">
        <v>32</v>
      </c>
      <c r="D10363" s="1">
        <v>19933.0</v>
      </c>
      <c r="E10363" s="2" t="s">
        <v>37</v>
      </c>
      <c r="F10363" s="2">
        <v>135.0</v>
      </c>
      <c r="G10363" s="2" t="s">
        <v>55</v>
      </c>
      <c r="H10363" s="2" t="s">
        <v>34</v>
      </c>
      <c r="I10363" s="2" t="s">
        <v>35</v>
      </c>
      <c r="J10363" s="2" t="str">
        <f t="array" ref="J10363">XLOOKUP('Transaction Data'!$G10363,Product_Code,Biscuit_Brand)</f>
        <v>Vanilla Wafers</v>
      </c>
      <c r="K10363" s="2">
        <f t="array" ref="K10363">XLOOKUP('Transaction Data'!$G10363,Product_Code,Cost)</f>
        <v>18</v>
      </c>
      <c r="L10363" s="2">
        <f t="array" ref="L10363">XLOOKUP('Transaction Data'!$G10363,Product_Code,Unit_Price)</f>
        <v>36</v>
      </c>
      <c r="M10363" s="3">
        <f>'Transaction Data'!$F10363*'Transaction Data'!$K10363</f>
        <v>2430</v>
      </c>
      <c r="N10363" s="3">
        <f>'Transaction Data'!$F10363*'Transaction Data'!$L10363</f>
        <v>4860</v>
      </c>
      <c r="O10363" s="3">
        <f>'Transaction Data'!$N10363-'Transaction Data'!$M10363</f>
        <v>2430</v>
      </c>
      <c r="P10363" s="2">
        <f>DATEDIF('Transaction Data'!$D10363,'Transaction Data'!$A10363,"y")</f>
        <v>70</v>
      </c>
      <c r="Q10363" s="2" t="str">
        <f>FLOOR('Transaction Data'!$P10363,15)&amp;"-"&amp;FLOOR('Transaction Data'!$P10363,15)+14</f>
        <v>60-74</v>
      </c>
      <c r="R10363" s="2" t="str">
        <f>IF('Transaction Data'!$L10363&lt;=10,"Less Expensive","Expensive")</f>
        <v>Expensive</v>
      </c>
      <c r="S10363" s="4">
        <f>WEEKDAY('Transaction Data'!$A10363)</f>
        <v>7</v>
      </c>
      <c r="T10363" s="2" t="str">
        <f>IF(WEEKDAY('Transaction Data'!$A10363,2)&lt;6,"Weekday","Weekend")</f>
        <v>Weekend</v>
      </c>
    </row>
    <row r="10364" ht="15.75" customHeight="1">
      <c r="A10364" s="1">
        <v>45510.0</v>
      </c>
      <c r="B10364" s="2" t="s">
        <v>8457</v>
      </c>
      <c r="C10364" s="2" t="s">
        <v>41</v>
      </c>
      <c r="D10364" s="1">
        <v>32884.0</v>
      </c>
      <c r="E10364" s="2" t="s">
        <v>27</v>
      </c>
      <c r="F10364" s="2">
        <v>245.0</v>
      </c>
      <c r="G10364" s="2" t="s">
        <v>61</v>
      </c>
      <c r="H10364" s="2" t="s">
        <v>34</v>
      </c>
      <c r="I10364" s="2" t="s">
        <v>25</v>
      </c>
      <c r="J10364" s="2" t="str">
        <f t="array" ref="J10364">XLOOKUP('Transaction Data'!$G10364,Product_Code,Biscuit_Brand)</f>
        <v>Choco Delight</v>
      </c>
      <c r="K10364" s="2">
        <f t="array" ref="K10364">XLOOKUP('Transaction Data'!$G10364,Product_Code,Cost)</f>
        <v>3</v>
      </c>
      <c r="L10364" s="2">
        <f t="array" ref="L10364">XLOOKUP('Transaction Data'!$G10364,Product_Code,Unit_Price)</f>
        <v>5</v>
      </c>
      <c r="M10364" s="3">
        <f>'Transaction Data'!$F10364*'Transaction Data'!$K10364</f>
        <v>735</v>
      </c>
      <c r="N10364" s="3">
        <f>'Transaction Data'!$F10364*'Transaction Data'!$L10364</f>
        <v>1225</v>
      </c>
      <c r="O10364" s="3">
        <f>'Transaction Data'!$N10364-'Transaction Data'!$M10364</f>
        <v>490</v>
      </c>
      <c r="P10364" s="2">
        <f>DATEDIF('Transaction Data'!$D10364,'Transaction Data'!$A10364,"y")</f>
        <v>34</v>
      </c>
      <c r="Q10364" s="2" t="str">
        <f>FLOOR('Transaction Data'!$P10364,15)&amp;"-"&amp;FLOOR('Transaction Data'!$P10364,15)+14</f>
        <v>30-44</v>
      </c>
      <c r="R10364" s="2" t="str">
        <f>IF('Transaction Data'!$L10364&lt;=10,"Less Expensive","Expensive")</f>
        <v>Less Expensive</v>
      </c>
      <c r="S10364" s="4">
        <f>WEEKDAY('Transaction Data'!$A10364)</f>
        <v>3</v>
      </c>
      <c r="T10364" s="2" t="str">
        <f>IF(WEEKDAY('Transaction Data'!$A10364,2)&lt;6,"Weekday","Weekend")</f>
        <v>Weekday</v>
      </c>
    </row>
    <row r="10365" ht="15.75" customHeight="1">
      <c r="A10365" s="1">
        <v>45526.0</v>
      </c>
      <c r="B10365" s="2" t="s">
        <v>1209</v>
      </c>
      <c r="C10365" s="2" t="s">
        <v>41</v>
      </c>
      <c r="D10365" s="1">
        <v>27618.0</v>
      </c>
      <c r="E10365" s="2" t="s">
        <v>22</v>
      </c>
      <c r="F10365" s="2">
        <v>471.0</v>
      </c>
      <c r="G10365" s="2" t="s">
        <v>57</v>
      </c>
      <c r="H10365" s="2" t="s">
        <v>34</v>
      </c>
      <c r="I10365" s="2" t="s">
        <v>35</v>
      </c>
      <c r="J10365" s="2" t="str">
        <f t="array" ref="J10365">XLOOKUP('Transaction Data'!$G10365,Product_Code,Biscuit_Brand)</f>
        <v>Oatmeal Cookies</v>
      </c>
      <c r="K10365" s="2">
        <f t="array" ref="K10365">XLOOKUP('Transaction Data'!$G10365,Product_Code,Cost)</f>
        <v>19</v>
      </c>
      <c r="L10365" s="2">
        <f t="array" ref="L10365">XLOOKUP('Transaction Data'!$G10365,Product_Code,Unit_Price)</f>
        <v>23</v>
      </c>
      <c r="M10365" s="3">
        <f>'Transaction Data'!$F10365*'Transaction Data'!$K10365</f>
        <v>8949</v>
      </c>
      <c r="N10365" s="3">
        <f>'Transaction Data'!$F10365*'Transaction Data'!$L10365</f>
        <v>10833</v>
      </c>
      <c r="O10365" s="3">
        <f>'Transaction Data'!$N10365-'Transaction Data'!$M10365</f>
        <v>1884</v>
      </c>
      <c r="P10365" s="2">
        <f>DATEDIF('Transaction Data'!$D10365,'Transaction Data'!$A10365,"y")</f>
        <v>49</v>
      </c>
      <c r="Q10365" s="2" t="str">
        <f>FLOOR('Transaction Data'!$P10365,15)&amp;"-"&amp;FLOOR('Transaction Data'!$P10365,15)+14</f>
        <v>45-59</v>
      </c>
      <c r="R10365" s="2" t="str">
        <f>IF('Transaction Data'!$L10365&lt;=10,"Less Expensive","Expensive")</f>
        <v>Expensive</v>
      </c>
      <c r="S10365" s="4">
        <f>WEEKDAY('Transaction Data'!$A10365)</f>
        <v>5</v>
      </c>
      <c r="T10365" s="2" t="str">
        <f>IF(WEEKDAY('Transaction Data'!$A10365,2)&lt;6,"Weekday","Weekend")</f>
        <v>Weekday</v>
      </c>
    </row>
    <row r="10366" ht="15.75" customHeight="1">
      <c r="A10366" s="1">
        <v>45527.0</v>
      </c>
      <c r="B10366" s="2" t="s">
        <v>8612</v>
      </c>
      <c r="C10366" s="2" t="s">
        <v>21</v>
      </c>
      <c r="D10366" s="1">
        <v>16501.0</v>
      </c>
      <c r="E10366" s="2" t="s">
        <v>22</v>
      </c>
      <c r="F10366" s="2">
        <v>62.0</v>
      </c>
      <c r="G10366" s="2" t="s">
        <v>44</v>
      </c>
      <c r="H10366" s="2" t="s">
        <v>24</v>
      </c>
      <c r="I10366" s="2" t="s">
        <v>30</v>
      </c>
      <c r="J10366" s="2" t="str">
        <f t="array" ref="J10366">XLOOKUP('Transaction Data'!$G10366,Product_Code,Biscuit_Brand)</f>
        <v>Butter Crunch</v>
      </c>
      <c r="K10366" s="2">
        <f t="array" ref="K10366">XLOOKUP('Transaction Data'!$G10366,Product_Code,Cost)</f>
        <v>10</v>
      </c>
      <c r="L10366" s="2">
        <f t="array" ref="L10366">XLOOKUP('Transaction Data'!$G10366,Product_Code,Unit_Price)</f>
        <v>11</v>
      </c>
      <c r="M10366" s="3">
        <f>'Transaction Data'!$F10366*'Transaction Data'!$K10366</f>
        <v>620</v>
      </c>
      <c r="N10366" s="3">
        <f>'Transaction Data'!$F10366*'Transaction Data'!$L10366</f>
        <v>682</v>
      </c>
      <c r="O10366" s="3">
        <f>'Transaction Data'!$N10366-'Transaction Data'!$M10366</f>
        <v>62</v>
      </c>
      <c r="P10366" s="2">
        <f>DATEDIF('Transaction Data'!$D10366,'Transaction Data'!$A10366,"y")</f>
        <v>79</v>
      </c>
      <c r="Q10366" s="2" t="str">
        <f>FLOOR('Transaction Data'!$P10366,15)&amp;"-"&amp;FLOOR('Transaction Data'!$P10366,15)+14</f>
        <v>75-89</v>
      </c>
      <c r="R10366" s="2" t="str">
        <f>IF('Transaction Data'!$L10366&lt;=10,"Less Expensive","Expensive")</f>
        <v>Expensive</v>
      </c>
      <c r="S10366" s="4">
        <f>WEEKDAY('Transaction Data'!$A10366)</f>
        <v>6</v>
      </c>
      <c r="T10366" s="2" t="str">
        <f>IF(WEEKDAY('Transaction Data'!$A10366,2)&lt;6,"Weekday","Weekend")</f>
        <v>Weekday</v>
      </c>
    </row>
    <row r="10367" ht="15.75" customHeight="1">
      <c r="A10367" s="1">
        <v>45534.0</v>
      </c>
      <c r="B10367" s="2" t="s">
        <v>3582</v>
      </c>
      <c r="C10367" s="2" t="s">
        <v>65</v>
      </c>
      <c r="D10367" s="1">
        <v>35475.0</v>
      </c>
      <c r="E10367" s="2" t="s">
        <v>37</v>
      </c>
      <c r="F10367" s="2">
        <v>433.0</v>
      </c>
      <c r="G10367" s="2" t="s">
        <v>57</v>
      </c>
      <c r="H10367" s="2" t="s">
        <v>34</v>
      </c>
      <c r="I10367" s="2" t="s">
        <v>30</v>
      </c>
      <c r="J10367" s="2" t="str">
        <f t="array" ref="J10367">XLOOKUP('Transaction Data'!$G10367,Product_Code,Biscuit_Brand)</f>
        <v>Oatmeal Cookies</v>
      </c>
      <c r="K10367" s="2">
        <f t="array" ref="K10367">XLOOKUP('Transaction Data'!$G10367,Product_Code,Cost)</f>
        <v>19</v>
      </c>
      <c r="L10367" s="2">
        <f t="array" ref="L10367">XLOOKUP('Transaction Data'!$G10367,Product_Code,Unit_Price)</f>
        <v>23</v>
      </c>
      <c r="M10367" s="3">
        <f>'Transaction Data'!$F10367*'Transaction Data'!$K10367</f>
        <v>8227</v>
      </c>
      <c r="N10367" s="3">
        <f>'Transaction Data'!$F10367*'Transaction Data'!$L10367</f>
        <v>9959</v>
      </c>
      <c r="O10367" s="3">
        <f>'Transaction Data'!$N10367-'Transaction Data'!$M10367</f>
        <v>1732</v>
      </c>
      <c r="P10367" s="2">
        <f>DATEDIF('Transaction Data'!$D10367,'Transaction Data'!$A10367,"y")</f>
        <v>27</v>
      </c>
      <c r="Q10367" s="2" t="str">
        <f>FLOOR('Transaction Data'!$P10367,15)&amp;"-"&amp;FLOOR('Transaction Data'!$P10367,15)+14</f>
        <v>15-29</v>
      </c>
      <c r="R10367" s="2" t="str">
        <f>IF('Transaction Data'!$L10367&lt;=10,"Less Expensive","Expensive")</f>
        <v>Expensive</v>
      </c>
      <c r="S10367" s="4">
        <f>WEEKDAY('Transaction Data'!$A10367)</f>
        <v>6</v>
      </c>
      <c r="T10367" s="2" t="str">
        <f>IF(WEEKDAY('Transaction Data'!$A10367,2)&lt;6,"Weekday","Weekend")</f>
        <v>Weekday</v>
      </c>
    </row>
    <row r="10368" ht="15.75" customHeight="1">
      <c r="A10368" s="1">
        <v>45510.0</v>
      </c>
      <c r="B10368" s="2" t="s">
        <v>8965</v>
      </c>
      <c r="C10368" s="2" t="s">
        <v>41</v>
      </c>
      <c r="D10368" s="1">
        <v>16896.0</v>
      </c>
      <c r="E10368" s="2" t="s">
        <v>22</v>
      </c>
      <c r="F10368" s="2">
        <v>235.0</v>
      </c>
      <c r="G10368" s="2" t="s">
        <v>55</v>
      </c>
      <c r="H10368" s="2" t="s">
        <v>45</v>
      </c>
      <c r="I10368" s="2" t="s">
        <v>35</v>
      </c>
      <c r="J10368" s="2" t="str">
        <f t="array" ref="J10368">XLOOKUP('Transaction Data'!$G10368,Product_Code,Biscuit_Brand)</f>
        <v>Vanilla Wafers</v>
      </c>
      <c r="K10368" s="2">
        <f t="array" ref="K10368">XLOOKUP('Transaction Data'!$G10368,Product_Code,Cost)</f>
        <v>18</v>
      </c>
      <c r="L10368" s="2">
        <f t="array" ref="L10368">XLOOKUP('Transaction Data'!$G10368,Product_Code,Unit_Price)</f>
        <v>36</v>
      </c>
      <c r="M10368" s="3">
        <f>'Transaction Data'!$F10368*'Transaction Data'!$K10368</f>
        <v>4230</v>
      </c>
      <c r="N10368" s="3">
        <f>'Transaction Data'!$F10368*'Transaction Data'!$L10368</f>
        <v>8460</v>
      </c>
      <c r="O10368" s="3">
        <f>'Transaction Data'!$N10368-'Transaction Data'!$M10368</f>
        <v>4230</v>
      </c>
      <c r="P10368" s="2">
        <f>DATEDIF('Transaction Data'!$D10368,'Transaction Data'!$A10368,"y")</f>
        <v>78</v>
      </c>
      <c r="Q10368" s="2" t="str">
        <f>FLOOR('Transaction Data'!$P10368,15)&amp;"-"&amp;FLOOR('Transaction Data'!$P10368,15)+14</f>
        <v>75-89</v>
      </c>
      <c r="R10368" s="2" t="str">
        <f>IF('Transaction Data'!$L10368&lt;=10,"Less Expensive","Expensive")</f>
        <v>Expensive</v>
      </c>
      <c r="S10368" s="4">
        <f>WEEKDAY('Transaction Data'!$A10368)</f>
        <v>3</v>
      </c>
      <c r="T10368" s="2" t="str">
        <f>IF(WEEKDAY('Transaction Data'!$A10368,2)&lt;6,"Weekday","Weekend")</f>
        <v>Weekday</v>
      </c>
    </row>
    <row r="10369" ht="15.75" customHeight="1">
      <c r="A10369" s="1">
        <v>45506.0</v>
      </c>
      <c r="B10369" s="2" t="s">
        <v>6346</v>
      </c>
      <c r="C10369" s="2" t="s">
        <v>69</v>
      </c>
      <c r="D10369" s="1">
        <v>19082.0</v>
      </c>
      <c r="E10369" s="2" t="s">
        <v>27</v>
      </c>
      <c r="F10369" s="2">
        <v>309.0</v>
      </c>
      <c r="G10369" s="2" t="s">
        <v>23</v>
      </c>
      <c r="H10369" s="2" t="s">
        <v>45</v>
      </c>
      <c r="I10369" s="2" t="s">
        <v>35</v>
      </c>
      <c r="J10369" s="2" t="str">
        <f t="array" ref="J10369">XLOOKUP('Transaction Data'!$G10369,Product_Code,Biscuit_Brand)</f>
        <v>Cinnamon Swirls</v>
      </c>
      <c r="K10369" s="2">
        <f t="array" ref="K10369">XLOOKUP('Transaction Data'!$G10369,Product_Code,Cost)</f>
        <v>10</v>
      </c>
      <c r="L10369" s="2">
        <f t="array" ref="L10369">XLOOKUP('Transaction Data'!$G10369,Product_Code,Unit_Price)</f>
        <v>14</v>
      </c>
      <c r="M10369" s="3">
        <f>'Transaction Data'!$F10369*'Transaction Data'!$K10369</f>
        <v>3090</v>
      </c>
      <c r="N10369" s="3">
        <f>'Transaction Data'!$F10369*'Transaction Data'!$L10369</f>
        <v>4326</v>
      </c>
      <c r="O10369" s="3">
        <f>'Transaction Data'!$N10369-'Transaction Data'!$M10369</f>
        <v>1236</v>
      </c>
      <c r="P10369" s="2">
        <f>DATEDIF('Transaction Data'!$D10369,'Transaction Data'!$A10369,"y")</f>
        <v>72</v>
      </c>
      <c r="Q10369" s="2" t="str">
        <f>FLOOR('Transaction Data'!$P10369,15)&amp;"-"&amp;FLOOR('Transaction Data'!$P10369,15)+14</f>
        <v>60-74</v>
      </c>
      <c r="R10369" s="2" t="str">
        <f>IF('Transaction Data'!$L10369&lt;=10,"Less Expensive","Expensive")</f>
        <v>Expensive</v>
      </c>
      <c r="S10369" s="4">
        <f>WEEKDAY('Transaction Data'!$A10369)</f>
        <v>6</v>
      </c>
      <c r="T10369" s="2" t="str">
        <f>IF(WEEKDAY('Transaction Data'!$A10369,2)&lt;6,"Weekday","Weekend")</f>
        <v>Weekday</v>
      </c>
    </row>
    <row r="10370" ht="15.75" customHeight="1">
      <c r="A10370" s="1">
        <v>45526.0</v>
      </c>
      <c r="B10370" s="2" t="s">
        <v>5875</v>
      </c>
      <c r="C10370" s="2" t="s">
        <v>51</v>
      </c>
      <c r="D10370" s="1">
        <v>17632.0</v>
      </c>
      <c r="E10370" s="2" t="s">
        <v>63</v>
      </c>
      <c r="F10370" s="2">
        <v>76.0</v>
      </c>
      <c r="G10370" s="2" t="s">
        <v>61</v>
      </c>
      <c r="H10370" s="2" t="s">
        <v>34</v>
      </c>
      <c r="I10370" s="2" t="s">
        <v>25</v>
      </c>
      <c r="J10370" s="2" t="str">
        <f t="array" ref="J10370">XLOOKUP('Transaction Data'!$G10370,Product_Code,Biscuit_Brand)</f>
        <v>Choco Delight</v>
      </c>
      <c r="K10370" s="2">
        <f t="array" ref="K10370">XLOOKUP('Transaction Data'!$G10370,Product_Code,Cost)</f>
        <v>3</v>
      </c>
      <c r="L10370" s="2">
        <f t="array" ref="L10370">XLOOKUP('Transaction Data'!$G10370,Product_Code,Unit_Price)</f>
        <v>5</v>
      </c>
      <c r="M10370" s="3">
        <f>'Transaction Data'!$F10370*'Transaction Data'!$K10370</f>
        <v>228</v>
      </c>
      <c r="N10370" s="3">
        <f>'Transaction Data'!$F10370*'Transaction Data'!$L10370</f>
        <v>380</v>
      </c>
      <c r="O10370" s="3">
        <f>'Transaction Data'!$N10370-'Transaction Data'!$M10370</f>
        <v>152</v>
      </c>
      <c r="P10370" s="2">
        <f>DATEDIF('Transaction Data'!$D10370,'Transaction Data'!$A10370,"y")</f>
        <v>76</v>
      </c>
      <c r="Q10370" s="2" t="str">
        <f>FLOOR('Transaction Data'!$P10370,15)&amp;"-"&amp;FLOOR('Transaction Data'!$P10370,15)+14</f>
        <v>75-89</v>
      </c>
      <c r="R10370" s="2" t="str">
        <f>IF('Transaction Data'!$L10370&lt;=10,"Less Expensive","Expensive")</f>
        <v>Less Expensive</v>
      </c>
      <c r="S10370" s="4">
        <f>WEEKDAY('Transaction Data'!$A10370)</f>
        <v>5</v>
      </c>
      <c r="T10370" s="2" t="str">
        <f>IF(WEEKDAY('Transaction Data'!$A10370,2)&lt;6,"Weekday","Weekend")</f>
        <v>Weekday</v>
      </c>
    </row>
    <row r="10371" ht="15.75" customHeight="1">
      <c r="A10371" s="1">
        <v>45524.0</v>
      </c>
      <c r="B10371" s="2" t="s">
        <v>8431</v>
      </c>
      <c r="C10371" s="2" t="s">
        <v>65</v>
      </c>
      <c r="D10371" s="1">
        <v>35116.0</v>
      </c>
      <c r="E10371" s="2" t="s">
        <v>27</v>
      </c>
      <c r="F10371" s="2">
        <v>151.0</v>
      </c>
      <c r="G10371" s="2" t="s">
        <v>60</v>
      </c>
      <c r="H10371" s="2" t="s">
        <v>45</v>
      </c>
      <c r="I10371" s="2" t="s">
        <v>25</v>
      </c>
      <c r="J10371" s="2" t="str">
        <f t="array" ref="J10371">XLOOKUP('Transaction Data'!$G10371,Product_Code,Biscuit_Brand)</f>
        <v>Peanut Butter Bites</v>
      </c>
      <c r="K10371" s="2">
        <f t="array" ref="K10371">XLOOKUP('Transaction Data'!$G10371,Product_Code,Cost)</f>
        <v>5</v>
      </c>
      <c r="L10371" s="2">
        <f t="array" ref="L10371">XLOOKUP('Transaction Data'!$G10371,Product_Code,Unit_Price)</f>
        <v>7</v>
      </c>
      <c r="M10371" s="3">
        <f>'Transaction Data'!$F10371*'Transaction Data'!$K10371</f>
        <v>755</v>
      </c>
      <c r="N10371" s="3">
        <f>'Transaction Data'!$F10371*'Transaction Data'!$L10371</f>
        <v>1057</v>
      </c>
      <c r="O10371" s="3">
        <f>'Transaction Data'!$N10371-'Transaction Data'!$M10371</f>
        <v>302</v>
      </c>
      <c r="P10371" s="2">
        <f>DATEDIF('Transaction Data'!$D10371,'Transaction Data'!$A10371,"y")</f>
        <v>28</v>
      </c>
      <c r="Q10371" s="2" t="str">
        <f>FLOOR('Transaction Data'!$P10371,15)&amp;"-"&amp;FLOOR('Transaction Data'!$P10371,15)+14</f>
        <v>15-29</v>
      </c>
      <c r="R10371" s="2" t="str">
        <f>IF('Transaction Data'!$L10371&lt;=10,"Less Expensive","Expensive")</f>
        <v>Less Expensive</v>
      </c>
      <c r="S10371" s="4">
        <f>WEEKDAY('Transaction Data'!$A10371)</f>
        <v>3</v>
      </c>
      <c r="T10371" s="2" t="str">
        <f>IF(WEEKDAY('Transaction Data'!$A10371,2)&lt;6,"Weekday","Weekend")</f>
        <v>Weekday</v>
      </c>
    </row>
    <row r="10372" ht="15.75" customHeight="1">
      <c r="A10372" s="1">
        <v>45533.0</v>
      </c>
      <c r="B10372" s="2" t="s">
        <v>1761</v>
      </c>
      <c r="C10372" s="2" t="s">
        <v>78</v>
      </c>
      <c r="D10372" s="1">
        <v>16926.0</v>
      </c>
      <c r="E10372" s="2" t="s">
        <v>27</v>
      </c>
      <c r="F10372" s="2">
        <v>433.0</v>
      </c>
      <c r="G10372" s="2" t="s">
        <v>57</v>
      </c>
      <c r="H10372" s="2" t="s">
        <v>34</v>
      </c>
      <c r="I10372" s="2" t="s">
        <v>30</v>
      </c>
      <c r="J10372" s="2" t="str">
        <f t="array" ref="J10372">XLOOKUP('Transaction Data'!$G10372,Product_Code,Biscuit_Brand)</f>
        <v>Oatmeal Cookies</v>
      </c>
      <c r="K10372" s="2">
        <f t="array" ref="K10372">XLOOKUP('Transaction Data'!$G10372,Product_Code,Cost)</f>
        <v>19</v>
      </c>
      <c r="L10372" s="2">
        <f t="array" ref="L10372">XLOOKUP('Transaction Data'!$G10372,Product_Code,Unit_Price)</f>
        <v>23</v>
      </c>
      <c r="M10372" s="3">
        <f>'Transaction Data'!$F10372*'Transaction Data'!$K10372</f>
        <v>8227</v>
      </c>
      <c r="N10372" s="3">
        <f>'Transaction Data'!$F10372*'Transaction Data'!$L10372</f>
        <v>9959</v>
      </c>
      <c r="O10372" s="3">
        <f>'Transaction Data'!$N10372-'Transaction Data'!$M10372</f>
        <v>1732</v>
      </c>
      <c r="P10372" s="2">
        <f>DATEDIF('Transaction Data'!$D10372,'Transaction Data'!$A10372,"y")</f>
        <v>78</v>
      </c>
      <c r="Q10372" s="2" t="str">
        <f>FLOOR('Transaction Data'!$P10372,15)&amp;"-"&amp;FLOOR('Transaction Data'!$P10372,15)+14</f>
        <v>75-89</v>
      </c>
      <c r="R10372" s="2" t="str">
        <f>IF('Transaction Data'!$L10372&lt;=10,"Less Expensive","Expensive")</f>
        <v>Expensive</v>
      </c>
      <c r="S10372" s="4">
        <f>WEEKDAY('Transaction Data'!$A10372)</f>
        <v>5</v>
      </c>
      <c r="T10372" s="2" t="str">
        <f>IF(WEEKDAY('Transaction Data'!$A10372,2)&lt;6,"Weekday","Weekend")</f>
        <v>Weekday</v>
      </c>
    </row>
    <row r="10373" ht="15.75" customHeight="1">
      <c r="A10373" s="1">
        <v>45508.0</v>
      </c>
      <c r="B10373" s="2" t="s">
        <v>968</v>
      </c>
      <c r="C10373" s="2" t="s">
        <v>32</v>
      </c>
      <c r="D10373" s="1">
        <v>35116.0</v>
      </c>
      <c r="E10373" s="2" t="s">
        <v>22</v>
      </c>
      <c r="F10373" s="2">
        <v>31.0</v>
      </c>
      <c r="G10373" s="2" t="s">
        <v>44</v>
      </c>
      <c r="H10373" s="2" t="s">
        <v>45</v>
      </c>
      <c r="I10373" s="2" t="s">
        <v>25</v>
      </c>
      <c r="J10373" s="2" t="str">
        <f t="array" ref="J10373">XLOOKUP('Transaction Data'!$G10373,Product_Code,Biscuit_Brand)</f>
        <v>Butter Crunch</v>
      </c>
      <c r="K10373" s="2">
        <f t="array" ref="K10373">XLOOKUP('Transaction Data'!$G10373,Product_Code,Cost)</f>
        <v>10</v>
      </c>
      <c r="L10373" s="2">
        <f t="array" ref="L10373">XLOOKUP('Transaction Data'!$G10373,Product_Code,Unit_Price)</f>
        <v>11</v>
      </c>
      <c r="M10373" s="3">
        <f>'Transaction Data'!$F10373*'Transaction Data'!$K10373</f>
        <v>310</v>
      </c>
      <c r="N10373" s="3">
        <f>'Transaction Data'!$F10373*'Transaction Data'!$L10373</f>
        <v>341</v>
      </c>
      <c r="O10373" s="3">
        <f>'Transaction Data'!$N10373-'Transaction Data'!$M10373</f>
        <v>31</v>
      </c>
      <c r="P10373" s="2">
        <f>DATEDIF('Transaction Data'!$D10373,'Transaction Data'!$A10373,"y")</f>
        <v>28</v>
      </c>
      <c r="Q10373" s="2" t="str">
        <f>FLOOR('Transaction Data'!$P10373,15)&amp;"-"&amp;FLOOR('Transaction Data'!$P10373,15)+14</f>
        <v>15-29</v>
      </c>
      <c r="R10373" s="2" t="str">
        <f>IF('Transaction Data'!$L10373&lt;=10,"Less Expensive","Expensive")</f>
        <v>Expensive</v>
      </c>
      <c r="S10373" s="4">
        <f>WEEKDAY('Transaction Data'!$A10373)</f>
        <v>1</v>
      </c>
      <c r="T10373" s="2" t="str">
        <f>IF(WEEKDAY('Transaction Data'!$A10373,2)&lt;6,"Weekday","Weekend")</f>
        <v>Weekend</v>
      </c>
    </row>
    <row r="10374" ht="15.75" customHeight="1">
      <c r="A10374" s="1">
        <v>45508.0</v>
      </c>
      <c r="B10374" s="2" t="s">
        <v>4101</v>
      </c>
      <c r="C10374" s="2" t="s">
        <v>21</v>
      </c>
      <c r="D10374" s="1">
        <v>23282.0</v>
      </c>
      <c r="E10374" s="2" t="s">
        <v>22</v>
      </c>
      <c r="F10374" s="2">
        <v>122.0</v>
      </c>
      <c r="G10374" s="2" t="s">
        <v>61</v>
      </c>
      <c r="H10374" s="2" t="s">
        <v>42</v>
      </c>
      <c r="I10374" s="2" t="s">
        <v>25</v>
      </c>
      <c r="J10374" s="2" t="str">
        <f t="array" ref="J10374">XLOOKUP('Transaction Data'!$G10374,Product_Code,Biscuit_Brand)</f>
        <v>Choco Delight</v>
      </c>
      <c r="K10374" s="2">
        <f t="array" ref="K10374">XLOOKUP('Transaction Data'!$G10374,Product_Code,Cost)</f>
        <v>3</v>
      </c>
      <c r="L10374" s="2">
        <f t="array" ref="L10374">XLOOKUP('Transaction Data'!$G10374,Product_Code,Unit_Price)</f>
        <v>5</v>
      </c>
      <c r="M10374" s="3">
        <f>'Transaction Data'!$F10374*'Transaction Data'!$K10374</f>
        <v>366</v>
      </c>
      <c r="N10374" s="3">
        <f>'Transaction Data'!$F10374*'Transaction Data'!$L10374</f>
        <v>610</v>
      </c>
      <c r="O10374" s="3">
        <f>'Transaction Data'!$N10374-'Transaction Data'!$M10374</f>
        <v>244</v>
      </c>
      <c r="P10374" s="2">
        <f>DATEDIF('Transaction Data'!$D10374,'Transaction Data'!$A10374,"y")</f>
        <v>60</v>
      </c>
      <c r="Q10374" s="2" t="str">
        <f>FLOOR('Transaction Data'!$P10374,15)&amp;"-"&amp;FLOOR('Transaction Data'!$P10374,15)+14</f>
        <v>60-74</v>
      </c>
      <c r="R10374" s="2" t="str">
        <f>IF('Transaction Data'!$L10374&lt;=10,"Less Expensive","Expensive")</f>
        <v>Less Expensive</v>
      </c>
      <c r="S10374" s="4">
        <f>WEEKDAY('Transaction Data'!$A10374)</f>
        <v>1</v>
      </c>
      <c r="T10374" s="2" t="str">
        <f>IF(WEEKDAY('Transaction Data'!$A10374,2)&lt;6,"Weekday","Weekend")</f>
        <v>Weekend</v>
      </c>
    </row>
    <row r="10375" ht="15.75" customHeight="1">
      <c r="A10375" s="1">
        <v>45534.0</v>
      </c>
      <c r="B10375" s="2" t="s">
        <v>6901</v>
      </c>
      <c r="C10375" s="2" t="s">
        <v>21</v>
      </c>
      <c r="D10375" s="1">
        <v>19828.0</v>
      </c>
      <c r="E10375" s="2" t="s">
        <v>63</v>
      </c>
      <c r="F10375" s="2">
        <v>50.0</v>
      </c>
      <c r="G10375" s="2" t="s">
        <v>48</v>
      </c>
      <c r="H10375" s="2" t="s">
        <v>34</v>
      </c>
      <c r="I10375" s="2" t="s">
        <v>35</v>
      </c>
      <c r="J10375" s="2" t="str">
        <f t="array" ref="J10375">XLOOKUP('Transaction Data'!$G10375,Product_Code,Biscuit_Brand)</f>
        <v>Lemon Crisps</v>
      </c>
      <c r="K10375" s="2">
        <f t="array" ref="K10375">XLOOKUP('Transaction Data'!$G10375,Product_Code,Cost)</f>
        <v>7</v>
      </c>
      <c r="L10375" s="2">
        <f t="array" ref="L10375">XLOOKUP('Transaction Data'!$G10375,Product_Code,Unit_Price)</f>
        <v>9</v>
      </c>
      <c r="M10375" s="3">
        <f>'Transaction Data'!$F10375*'Transaction Data'!$K10375</f>
        <v>350</v>
      </c>
      <c r="N10375" s="3">
        <f>'Transaction Data'!$F10375*'Transaction Data'!$L10375</f>
        <v>450</v>
      </c>
      <c r="O10375" s="3">
        <f>'Transaction Data'!$N10375-'Transaction Data'!$M10375</f>
        <v>100</v>
      </c>
      <c r="P10375" s="2">
        <f>DATEDIF('Transaction Data'!$D10375,'Transaction Data'!$A10375,"y")</f>
        <v>70</v>
      </c>
      <c r="Q10375" s="2" t="str">
        <f>FLOOR('Transaction Data'!$P10375,15)&amp;"-"&amp;FLOOR('Transaction Data'!$P10375,15)+14</f>
        <v>60-74</v>
      </c>
      <c r="R10375" s="2" t="str">
        <f>IF('Transaction Data'!$L10375&lt;=10,"Less Expensive","Expensive")</f>
        <v>Less Expensive</v>
      </c>
      <c r="S10375" s="4">
        <f>WEEKDAY('Transaction Data'!$A10375)</f>
        <v>6</v>
      </c>
      <c r="T10375" s="2" t="str">
        <f>IF(WEEKDAY('Transaction Data'!$A10375,2)&lt;6,"Weekday","Weekend")</f>
        <v>Weekday</v>
      </c>
    </row>
    <row r="10376" ht="15.75" customHeight="1">
      <c r="A10376" s="1">
        <v>45505.0</v>
      </c>
      <c r="B10376" s="2" t="s">
        <v>7609</v>
      </c>
      <c r="C10376" s="2" t="s">
        <v>21</v>
      </c>
      <c r="D10376" s="1">
        <v>33021.0</v>
      </c>
      <c r="E10376" s="2" t="s">
        <v>22</v>
      </c>
      <c r="F10376" s="2">
        <v>76.0</v>
      </c>
      <c r="G10376" s="2" t="s">
        <v>33</v>
      </c>
      <c r="H10376" s="2" t="s">
        <v>24</v>
      </c>
      <c r="I10376" s="2" t="s">
        <v>25</v>
      </c>
      <c r="J10376" s="2" t="str">
        <f t="array" ref="J10376">XLOOKUP('Transaction Data'!$G10376,Product_Code,Biscuit_Brand)</f>
        <v>Caramel Biscuits</v>
      </c>
      <c r="K10376" s="2">
        <f t="array" ref="K10376">XLOOKUP('Transaction Data'!$G10376,Product_Code,Cost)</f>
        <v>18</v>
      </c>
      <c r="L10376" s="2">
        <f t="array" ref="L10376">XLOOKUP('Transaction Data'!$G10376,Product_Code,Unit_Price)</f>
        <v>22</v>
      </c>
      <c r="M10376" s="3">
        <f>'Transaction Data'!$F10376*'Transaction Data'!$K10376</f>
        <v>1368</v>
      </c>
      <c r="N10376" s="3">
        <f>'Transaction Data'!$F10376*'Transaction Data'!$L10376</f>
        <v>1672</v>
      </c>
      <c r="O10376" s="3">
        <f>'Transaction Data'!$N10376-'Transaction Data'!$M10376</f>
        <v>304</v>
      </c>
      <c r="P10376" s="2">
        <f>DATEDIF('Transaction Data'!$D10376,'Transaction Data'!$A10376,"y")</f>
        <v>34</v>
      </c>
      <c r="Q10376" s="2" t="str">
        <f>FLOOR('Transaction Data'!$P10376,15)&amp;"-"&amp;FLOOR('Transaction Data'!$P10376,15)+14</f>
        <v>30-44</v>
      </c>
      <c r="R10376" s="2" t="str">
        <f>IF('Transaction Data'!$L10376&lt;=10,"Less Expensive","Expensive")</f>
        <v>Expensive</v>
      </c>
      <c r="S10376" s="4">
        <f>WEEKDAY('Transaction Data'!$A10376)</f>
        <v>5</v>
      </c>
      <c r="T10376" s="2" t="str">
        <f>IF(WEEKDAY('Transaction Data'!$A10376,2)&lt;6,"Weekday","Weekend")</f>
        <v>Weekday</v>
      </c>
    </row>
    <row r="10377" ht="15.75" customHeight="1">
      <c r="A10377" s="1">
        <v>45521.0</v>
      </c>
      <c r="B10377" s="2" t="s">
        <v>8123</v>
      </c>
      <c r="C10377" s="2" t="s">
        <v>21</v>
      </c>
      <c r="D10377" s="1">
        <v>16086.0</v>
      </c>
      <c r="E10377" s="2" t="s">
        <v>22</v>
      </c>
      <c r="F10377" s="2">
        <v>33.0</v>
      </c>
      <c r="G10377" s="2" t="s">
        <v>60</v>
      </c>
      <c r="H10377" s="2" t="s">
        <v>29</v>
      </c>
      <c r="I10377" s="2" t="s">
        <v>30</v>
      </c>
      <c r="J10377" s="2" t="str">
        <f t="array" ref="J10377">XLOOKUP('Transaction Data'!$G10377,Product_Code,Biscuit_Brand)</f>
        <v>Peanut Butter Bites</v>
      </c>
      <c r="K10377" s="2">
        <f t="array" ref="K10377">XLOOKUP('Transaction Data'!$G10377,Product_Code,Cost)</f>
        <v>5</v>
      </c>
      <c r="L10377" s="2">
        <f t="array" ref="L10377">XLOOKUP('Transaction Data'!$G10377,Product_Code,Unit_Price)</f>
        <v>7</v>
      </c>
      <c r="M10377" s="3">
        <f>'Transaction Data'!$F10377*'Transaction Data'!$K10377</f>
        <v>165</v>
      </c>
      <c r="N10377" s="3">
        <f>'Transaction Data'!$F10377*'Transaction Data'!$L10377</f>
        <v>231</v>
      </c>
      <c r="O10377" s="3">
        <f>'Transaction Data'!$N10377-'Transaction Data'!$M10377</f>
        <v>66</v>
      </c>
      <c r="P10377" s="2">
        <f>DATEDIF('Transaction Data'!$D10377,'Transaction Data'!$A10377,"y")</f>
        <v>80</v>
      </c>
      <c r="Q10377" s="2" t="str">
        <f>FLOOR('Transaction Data'!$P10377,15)&amp;"-"&amp;FLOOR('Transaction Data'!$P10377,15)+14</f>
        <v>75-89</v>
      </c>
      <c r="R10377" s="2" t="str">
        <f>IF('Transaction Data'!$L10377&lt;=10,"Less Expensive","Expensive")</f>
        <v>Less Expensive</v>
      </c>
      <c r="S10377" s="4">
        <f>WEEKDAY('Transaction Data'!$A10377)</f>
        <v>7</v>
      </c>
      <c r="T10377" s="2" t="str">
        <f>IF(WEEKDAY('Transaction Data'!$A10377,2)&lt;6,"Weekday","Weekend")</f>
        <v>Weekend</v>
      </c>
    </row>
    <row r="10378" ht="15.75" customHeight="1">
      <c r="A10378" s="1">
        <v>45509.0</v>
      </c>
      <c r="B10378" s="2" t="s">
        <v>7510</v>
      </c>
      <c r="C10378" s="2" t="s">
        <v>54</v>
      </c>
      <c r="D10378" s="1">
        <v>20704.0</v>
      </c>
      <c r="E10378" s="2" t="s">
        <v>63</v>
      </c>
      <c r="F10378" s="2">
        <v>178.0</v>
      </c>
      <c r="G10378" s="2" t="s">
        <v>61</v>
      </c>
      <c r="H10378" s="2" t="s">
        <v>34</v>
      </c>
      <c r="I10378" s="2" t="s">
        <v>25</v>
      </c>
      <c r="J10378" s="2" t="str">
        <f t="array" ref="J10378">XLOOKUP('Transaction Data'!$G10378,Product_Code,Biscuit_Brand)</f>
        <v>Choco Delight</v>
      </c>
      <c r="K10378" s="2">
        <f t="array" ref="K10378">XLOOKUP('Transaction Data'!$G10378,Product_Code,Cost)</f>
        <v>3</v>
      </c>
      <c r="L10378" s="2">
        <f t="array" ref="L10378">XLOOKUP('Transaction Data'!$G10378,Product_Code,Unit_Price)</f>
        <v>5</v>
      </c>
      <c r="M10378" s="3">
        <f>'Transaction Data'!$F10378*'Transaction Data'!$K10378</f>
        <v>534</v>
      </c>
      <c r="N10378" s="3">
        <f>'Transaction Data'!$F10378*'Transaction Data'!$L10378</f>
        <v>890</v>
      </c>
      <c r="O10378" s="3">
        <f>'Transaction Data'!$N10378-'Transaction Data'!$M10378</f>
        <v>356</v>
      </c>
      <c r="P10378" s="2">
        <f>DATEDIF('Transaction Data'!$D10378,'Transaction Data'!$A10378,"y")</f>
        <v>67</v>
      </c>
      <c r="Q10378" s="2" t="str">
        <f>FLOOR('Transaction Data'!$P10378,15)&amp;"-"&amp;FLOOR('Transaction Data'!$P10378,15)+14</f>
        <v>60-74</v>
      </c>
      <c r="R10378" s="2" t="str">
        <f>IF('Transaction Data'!$L10378&lt;=10,"Less Expensive","Expensive")</f>
        <v>Less Expensive</v>
      </c>
      <c r="S10378" s="4">
        <f>WEEKDAY('Transaction Data'!$A10378)</f>
        <v>2</v>
      </c>
      <c r="T10378" s="2" t="str">
        <f>IF(WEEKDAY('Transaction Data'!$A10378,2)&lt;6,"Weekday","Weekend")</f>
        <v>Weekday</v>
      </c>
    </row>
    <row r="10379" ht="15.75" customHeight="1">
      <c r="A10379" s="1">
        <v>45521.0</v>
      </c>
      <c r="B10379" s="2" t="s">
        <v>2570</v>
      </c>
      <c r="C10379" s="2" t="s">
        <v>21</v>
      </c>
      <c r="D10379" s="1">
        <v>35501.0</v>
      </c>
      <c r="E10379" s="2" t="s">
        <v>22</v>
      </c>
      <c r="F10379" s="2">
        <v>165.0</v>
      </c>
      <c r="G10379" s="2" t="s">
        <v>55</v>
      </c>
      <c r="H10379" s="2" t="s">
        <v>42</v>
      </c>
      <c r="I10379" s="2" t="s">
        <v>35</v>
      </c>
      <c r="J10379" s="2" t="str">
        <f t="array" ref="J10379">XLOOKUP('Transaction Data'!$G10379,Product_Code,Biscuit_Brand)</f>
        <v>Vanilla Wafers</v>
      </c>
      <c r="K10379" s="2">
        <f t="array" ref="K10379">XLOOKUP('Transaction Data'!$G10379,Product_Code,Cost)</f>
        <v>18</v>
      </c>
      <c r="L10379" s="2">
        <f t="array" ref="L10379">XLOOKUP('Transaction Data'!$G10379,Product_Code,Unit_Price)</f>
        <v>36</v>
      </c>
      <c r="M10379" s="3">
        <f>'Transaction Data'!$F10379*'Transaction Data'!$K10379</f>
        <v>2970</v>
      </c>
      <c r="N10379" s="3">
        <f>'Transaction Data'!$F10379*'Transaction Data'!$L10379</f>
        <v>5940</v>
      </c>
      <c r="O10379" s="3">
        <f>'Transaction Data'!$N10379-'Transaction Data'!$M10379</f>
        <v>2970</v>
      </c>
      <c r="P10379" s="2">
        <f>DATEDIF('Transaction Data'!$D10379,'Transaction Data'!$A10379,"y")</f>
        <v>27</v>
      </c>
      <c r="Q10379" s="2" t="str">
        <f>FLOOR('Transaction Data'!$P10379,15)&amp;"-"&amp;FLOOR('Transaction Data'!$P10379,15)+14</f>
        <v>15-29</v>
      </c>
      <c r="R10379" s="2" t="str">
        <f>IF('Transaction Data'!$L10379&lt;=10,"Less Expensive","Expensive")</f>
        <v>Expensive</v>
      </c>
      <c r="S10379" s="4">
        <f>WEEKDAY('Transaction Data'!$A10379)</f>
        <v>7</v>
      </c>
      <c r="T10379" s="2" t="str">
        <f>IF(WEEKDAY('Transaction Data'!$A10379,2)&lt;6,"Weekday","Weekend")</f>
        <v>Weekend</v>
      </c>
    </row>
    <row r="10380" ht="15.75" customHeight="1">
      <c r="A10380" s="1">
        <v>45522.0</v>
      </c>
      <c r="B10380" s="2" t="s">
        <v>3891</v>
      </c>
      <c r="C10380" s="2" t="s">
        <v>78</v>
      </c>
      <c r="D10380" s="1">
        <v>24991.0</v>
      </c>
      <c r="E10380" s="2" t="s">
        <v>27</v>
      </c>
      <c r="F10380" s="2">
        <v>199.0</v>
      </c>
      <c r="G10380" s="2" t="s">
        <v>57</v>
      </c>
      <c r="H10380" s="2" t="s">
        <v>52</v>
      </c>
      <c r="I10380" s="2" t="s">
        <v>30</v>
      </c>
      <c r="J10380" s="2" t="str">
        <f t="array" ref="J10380">XLOOKUP('Transaction Data'!$G10380,Product_Code,Biscuit_Brand)</f>
        <v>Oatmeal Cookies</v>
      </c>
      <c r="K10380" s="2">
        <f t="array" ref="K10380">XLOOKUP('Transaction Data'!$G10380,Product_Code,Cost)</f>
        <v>19</v>
      </c>
      <c r="L10380" s="2">
        <f t="array" ref="L10380">XLOOKUP('Transaction Data'!$G10380,Product_Code,Unit_Price)</f>
        <v>23</v>
      </c>
      <c r="M10380" s="3">
        <f>'Transaction Data'!$F10380*'Transaction Data'!$K10380</f>
        <v>3781</v>
      </c>
      <c r="N10380" s="3">
        <f>'Transaction Data'!$F10380*'Transaction Data'!$L10380</f>
        <v>4577</v>
      </c>
      <c r="O10380" s="3">
        <f>'Transaction Data'!$N10380-'Transaction Data'!$M10380</f>
        <v>796</v>
      </c>
      <c r="P10380" s="2">
        <f>DATEDIF('Transaction Data'!$D10380,'Transaction Data'!$A10380,"y")</f>
        <v>56</v>
      </c>
      <c r="Q10380" s="2" t="str">
        <f>FLOOR('Transaction Data'!$P10380,15)&amp;"-"&amp;FLOOR('Transaction Data'!$P10380,15)+14</f>
        <v>45-59</v>
      </c>
      <c r="R10380" s="2" t="str">
        <f>IF('Transaction Data'!$L10380&lt;=10,"Less Expensive","Expensive")</f>
        <v>Expensive</v>
      </c>
      <c r="S10380" s="4">
        <f>WEEKDAY('Transaction Data'!$A10380)</f>
        <v>1</v>
      </c>
      <c r="T10380" s="2" t="str">
        <f>IF(WEEKDAY('Transaction Data'!$A10380,2)&lt;6,"Weekday","Weekend")</f>
        <v>Weekend</v>
      </c>
    </row>
    <row r="10381" ht="15.75" customHeight="1">
      <c r="A10381" s="1">
        <v>45526.0</v>
      </c>
      <c r="B10381" s="2" t="s">
        <v>9085</v>
      </c>
      <c r="C10381" s="2" t="s">
        <v>32</v>
      </c>
      <c r="D10381" s="1">
        <v>36359.0</v>
      </c>
      <c r="E10381" s="2" t="s">
        <v>22</v>
      </c>
      <c r="F10381" s="2">
        <v>255.0</v>
      </c>
      <c r="G10381" s="2" t="s">
        <v>60</v>
      </c>
      <c r="H10381" s="2" t="s">
        <v>34</v>
      </c>
      <c r="I10381" s="2" t="s">
        <v>30</v>
      </c>
      <c r="J10381" s="2" t="str">
        <f t="array" ref="J10381">XLOOKUP('Transaction Data'!$G10381,Product_Code,Biscuit_Brand)</f>
        <v>Peanut Butter Bites</v>
      </c>
      <c r="K10381" s="2">
        <f t="array" ref="K10381">XLOOKUP('Transaction Data'!$G10381,Product_Code,Cost)</f>
        <v>5</v>
      </c>
      <c r="L10381" s="2">
        <f t="array" ref="L10381">XLOOKUP('Transaction Data'!$G10381,Product_Code,Unit_Price)</f>
        <v>7</v>
      </c>
      <c r="M10381" s="3">
        <f>'Transaction Data'!$F10381*'Transaction Data'!$K10381</f>
        <v>1275</v>
      </c>
      <c r="N10381" s="3">
        <f>'Transaction Data'!$F10381*'Transaction Data'!$L10381</f>
        <v>1785</v>
      </c>
      <c r="O10381" s="3">
        <f>'Transaction Data'!$N10381-'Transaction Data'!$M10381</f>
        <v>510</v>
      </c>
      <c r="P10381" s="2">
        <f>DATEDIF('Transaction Data'!$D10381,'Transaction Data'!$A10381,"y")</f>
        <v>25</v>
      </c>
      <c r="Q10381" s="2" t="str">
        <f>FLOOR('Transaction Data'!$P10381,15)&amp;"-"&amp;FLOOR('Transaction Data'!$P10381,15)+14</f>
        <v>15-29</v>
      </c>
      <c r="R10381" s="2" t="str">
        <f>IF('Transaction Data'!$L10381&lt;=10,"Less Expensive","Expensive")</f>
        <v>Less Expensive</v>
      </c>
      <c r="S10381" s="4">
        <f>WEEKDAY('Transaction Data'!$A10381)</f>
        <v>5</v>
      </c>
      <c r="T10381" s="2" t="str">
        <f>IF(WEEKDAY('Transaction Data'!$A10381,2)&lt;6,"Weekday","Weekend")</f>
        <v>Weekday</v>
      </c>
    </row>
    <row r="10382" ht="15.75" customHeight="1">
      <c r="A10382" s="1">
        <v>45513.0</v>
      </c>
      <c r="B10382" s="2" t="s">
        <v>7025</v>
      </c>
      <c r="C10382" s="2" t="s">
        <v>41</v>
      </c>
      <c r="D10382" s="1">
        <v>29219.0</v>
      </c>
      <c r="E10382" s="2" t="s">
        <v>63</v>
      </c>
      <c r="F10382" s="2">
        <v>305.0</v>
      </c>
      <c r="G10382" s="2" t="s">
        <v>33</v>
      </c>
      <c r="H10382" s="2" t="s">
        <v>42</v>
      </c>
      <c r="I10382" s="2" t="s">
        <v>35</v>
      </c>
      <c r="J10382" s="2" t="str">
        <f t="array" ref="J10382">XLOOKUP('Transaction Data'!$G10382,Product_Code,Biscuit_Brand)</f>
        <v>Caramel Biscuits</v>
      </c>
      <c r="K10382" s="2">
        <f t="array" ref="K10382">XLOOKUP('Transaction Data'!$G10382,Product_Code,Cost)</f>
        <v>18</v>
      </c>
      <c r="L10382" s="2">
        <f t="array" ref="L10382">XLOOKUP('Transaction Data'!$G10382,Product_Code,Unit_Price)</f>
        <v>22</v>
      </c>
      <c r="M10382" s="3">
        <f>'Transaction Data'!$F10382*'Transaction Data'!$K10382</f>
        <v>5490</v>
      </c>
      <c r="N10382" s="3">
        <f>'Transaction Data'!$F10382*'Transaction Data'!$L10382</f>
        <v>6710</v>
      </c>
      <c r="O10382" s="3">
        <f>'Transaction Data'!$N10382-'Transaction Data'!$M10382</f>
        <v>1220</v>
      </c>
      <c r="P10382" s="2">
        <f>DATEDIF('Transaction Data'!$D10382,'Transaction Data'!$A10382,"y")</f>
        <v>44</v>
      </c>
      <c r="Q10382" s="2" t="str">
        <f>FLOOR('Transaction Data'!$P10382,15)&amp;"-"&amp;FLOOR('Transaction Data'!$P10382,15)+14</f>
        <v>30-44</v>
      </c>
      <c r="R10382" s="2" t="str">
        <f>IF('Transaction Data'!$L10382&lt;=10,"Less Expensive","Expensive")</f>
        <v>Expensive</v>
      </c>
      <c r="S10382" s="4">
        <f>WEEKDAY('Transaction Data'!$A10382)</f>
        <v>6</v>
      </c>
      <c r="T10382" s="2" t="str">
        <f>IF(WEEKDAY('Transaction Data'!$A10382,2)&lt;6,"Weekday","Weekend")</f>
        <v>Weekday</v>
      </c>
    </row>
    <row r="10383" ht="15.75" customHeight="1">
      <c r="A10383" s="1">
        <v>45505.0</v>
      </c>
      <c r="B10383" s="2" t="s">
        <v>3211</v>
      </c>
      <c r="C10383" s="2" t="s">
        <v>21</v>
      </c>
      <c r="D10383" s="1">
        <v>37463.0</v>
      </c>
      <c r="E10383" s="2" t="s">
        <v>63</v>
      </c>
      <c r="F10383" s="2">
        <v>286.0</v>
      </c>
      <c r="G10383" s="2" t="s">
        <v>23</v>
      </c>
      <c r="H10383" s="2" t="s">
        <v>52</v>
      </c>
      <c r="I10383" s="2" t="s">
        <v>35</v>
      </c>
      <c r="J10383" s="2" t="str">
        <f t="array" ref="J10383">XLOOKUP('Transaction Data'!$G10383,Product_Code,Biscuit_Brand)</f>
        <v>Cinnamon Swirls</v>
      </c>
      <c r="K10383" s="2">
        <f t="array" ref="K10383">XLOOKUP('Transaction Data'!$G10383,Product_Code,Cost)</f>
        <v>10</v>
      </c>
      <c r="L10383" s="2">
        <f t="array" ref="L10383">XLOOKUP('Transaction Data'!$G10383,Product_Code,Unit_Price)</f>
        <v>14</v>
      </c>
      <c r="M10383" s="3">
        <f>'Transaction Data'!$F10383*'Transaction Data'!$K10383</f>
        <v>2860</v>
      </c>
      <c r="N10383" s="3">
        <f>'Transaction Data'!$F10383*'Transaction Data'!$L10383</f>
        <v>4004</v>
      </c>
      <c r="O10383" s="3">
        <f>'Transaction Data'!$N10383-'Transaction Data'!$M10383</f>
        <v>1144</v>
      </c>
      <c r="P10383" s="2">
        <f>DATEDIF('Transaction Data'!$D10383,'Transaction Data'!$A10383,"y")</f>
        <v>22</v>
      </c>
      <c r="Q10383" s="2" t="str">
        <f>FLOOR('Transaction Data'!$P10383,15)&amp;"-"&amp;FLOOR('Transaction Data'!$P10383,15)+14</f>
        <v>15-29</v>
      </c>
      <c r="R10383" s="2" t="str">
        <f>IF('Transaction Data'!$L10383&lt;=10,"Less Expensive","Expensive")</f>
        <v>Expensive</v>
      </c>
      <c r="S10383" s="4">
        <f>WEEKDAY('Transaction Data'!$A10383)</f>
        <v>5</v>
      </c>
      <c r="T10383" s="2" t="str">
        <f>IF(WEEKDAY('Transaction Data'!$A10383,2)&lt;6,"Weekday","Weekend")</f>
        <v>Weekday</v>
      </c>
    </row>
    <row r="10384" ht="15.75" customHeight="1">
      <c r="A10384" s="1">
        <v>45532.0</v>
      </c>
      <c r="B10384" s="2" t="s">
        <v>2201</v>
      </c>
      <c r="C10384" s="2" t="s">
        <v>21</v>
      </c>
      <c r="D10384" s="1">
        <v>34220.0</v>
      </c>
      <c r="E10384" s="2" t="s">
        <v>37</v>
      </c>
      <c r="F10384" s="2">
        <v>378.0</v>
      </c>
      <c r="G10384" s="2" t="s">
        <v>38</v>
      </c>
      <c r="H10384" s="2" t="s">
        <v>24</v>
      </c>
      <c r="I10384" s="2" t="s">
        <v>25</v>
      </c>
      <c r="J10384" s="2" t="str">
        <f t="array" ref="J10384">XLOOKUP('Transaction Data'!$G10384,Product_Code,Biscuit_Brand)</f>
        <v>Ginger Snaps</v>
      </c>
      <c r="K10384" s="2">
        <f t="array" ref="K10384">XLOOKUP('Transaction Data'!$G10384,Product_Code,Cost)</f>
        <v>14</v>
      </c>
      <c r="L10384" s="2">
        <f t="array" ref="L10384">XLOOKUP('Transaction Data'!$G10384,Product_Code,Unit_Price)</f>
        <v>28</v>
      </c>
      <c r="M10384" s="3">
        <f>'Transaction Data'!$F10384*'Transaction Data'!$K10384</f>
        <v>5292</v>
      </c>
      <c r="N10384" s="3">
        <f>'Transaction Data'!$F10384*'Transaction Data'!$L10384</f>
        <v>10584</v>
      </c>
      <c r="O10384" s="3">
        <f>'Transaction Data'!$N10384-'Transaction Data'!$M10384</f>
        <v>5292</v>
      </c>
      <c r="P10384" s="2">
        <f>DATEDIF('Transaction Data'!$D10384,'Transaction Data'!$A10384,"y")</f>
        <v>30</v>
      </c>
      <c r="Q10384" s="2" t="str">
        <f>FLOOR('Transaction Data'!$P10384,15)&amp;"-"&amp;FLOOR('Transaction Data'!$P10384,15)+14</f>
        <v>30-44</v>
      </c>
      <c r="R10384" s="2" t="str">
        <f>IF('Transaction Data'!$L10384&lt;=10,"Less Expensive","Expensive")</f>
        <v>Expensive</v>
      </c>
      <c r="S10384" s="4">
        <f>WEEKDAY('Transaction Data'!$A10384)</f>
        <v>4</v>
      </c>
      <c r="T10384" s="2" t="str">
        <f>IF(WEEKDAY('Transaction Data'!$A10384,2)&lt;6,"Weekday","Weekend")</f>
        <v>Weekday</v>
      </c>
    </row>
    <row r="10385" ht="15.75" customHeight="1">
      <c r="A10385" s="1">
        <v>45505.0</v>
      </c>
      <c r="B10385" s="2" t="s">
        <v>476</v>
      </c>
      <c r="C10385" s="2" t="s">
        <v>65</v>
      </c>
      <c r="D10385" s="1">
        <v>24300.0</v>
      </c>
      <c r="E10385" s="2" t="s">
        <v>22</v>
      </c>
      <c r="F10385" s="2">
        <v>85.0</v>
      </c>
      <c r="G10385" s="2" t="s">
        <v>48</v>
      </c>
      <c r="H10385" s="2" t="s">
        <v>52</v>
      </c>
      <c r="I10385" s="2" t="s">
        <v>25</v>
      </c>
      <c r="J10385" s="2" t="str">
        <f t="array" ref="J10385">XLOOKUP('Transaction Data'!$G10385,Product_Code,Biscuit_Brand)</f>
        <v>Lemon Crisps</v>
      </c>
      <c r="K10385" s="2">
        <f t="array" ref="K10385">XLOOKUP('Transaction Data'!$G10385,Product_Code,Cost)</f>
        <v>7</v>
      </c>
      <c r="L10385" s="2">
        <f t="array" ref="L10385">XLOOKUP('Transaction Data'!$G10385,Product_Code,Unit_Price)</f>
        <v>9</v>
      </c>
      <c r="M10385" s="3">
        <f>'Transaction Data'!$F10385*'Transaction Data'!$K10385</f>
        <v>595</v>
      </c>
      <c r="N10385" s="3">
        <f>'Transaction Data'!$F10385*'Transaction Data'!$L10385</f>
        <v>765</v>
      </c>
      <c r="O10385" s="3">
        <f>'Transaction Data'!$N10385-'Transaction Data'!$M10385</f>
        <v>170</v>
      </c>
      <c r="P10385" s="2">
        <f>DATEDIF('Transaction Data'!$D10385,'Transaction Data'!$A10385,"y")</f>
        <v>58</v>
      </c>
      <c r="Q10385" s="2" t="str">
        <f>FLOOR('Transaction Data'!$P10385,15)&amp;"-"&amp;FLOOR('Transaction Data'!$P10385,15)+14</f>
        <v>45-59</v>
      </c>
      <c r="R10385" s="2" t="str">
        <f>IF('Transaction Data'!$L10385&lt;=10,"Less Expensive","Expensive")</f>
        <v>Less Expensive</v>
      </c>
      <c r="S10385" s="4">
        <f>WEEKDAY('Transaction Data'!$A10385)</f>
        <v>5</v>
      </c>
      <c r="T10385" s="2" t="str">
        <f>IF(WEEKDAY('Transaction Data'!$A10385,2)&lt;6,"Weekday","Weekend")</f>
        <v>Weekday</v>
      </c>
    </row>
    <row r="10386" ht="15.75" customHeight="1">
      <c r="A10386" s="1">
        <v>45529.0</v>
      </c>
      <c r="B10386" s="2" t="s">
        <v>3965</v>
      </c>
      <c r="C10386" s="2" t="s">
        <v>65</v>
      </c>
      <c r="D10386" s="1">
        <v>23943.0</v>
      </c>
      <c r="E10386" s="2" t="s">
        <v>27</v>
      </c>
      <c r="F10386" s="2">
        <v>430.0</v>
      </c>
      <c r="G10386" s="2" t="s">
        <v>55</v>
      </c>
      <c r="H10386" s="2" t="s">
        <v>24</v>
      </c>
      <c r="I10386" s="2" t="s">
        <v>30</v>
      </c>
      <c r="J10386" s="2" t="str">
        <f t="array" ref="J10386">XLOOKUP('Transaction Data'!$G10386,Product_Code,Biscuit_Brand)</f>
        <v>Vanilla Wafers</v>
      </c>
      <c r="K10386" s="2">
        <f t="array" ref="K10386">XLOOKUP('Transaction Data'!$G10386,Product_Code,Cost)</f>
        <v>18</v>
      </c>
      <c r="L10386" s="2">
        <f t="array" ref="L10386">XLOOKUP('Transaction Data'!$G10386,Product_Code,Unit_Price)</f>
        <v>36</v>
      </c>
      <c r="M10386" s="3">
        <f>'Transaction Data'!$F10386*'Transaction Data'!$K10386</f>
        <v>7740</v>
      </c>
      <c r="N10386" s="3">
        <f>'Transaction Data'!$F10386*'Transaction Data'!$L10386</f>
        <v>15480</v>
      </c>
      <c r="O10386" s="3">
        <f>'Transaction Data'!$N10386-'Transaction Data'!$M10386</f>
        <v>7740</v>
      </c>
      <c r="P10386" s="2">
        <f>DATEDIF('Transaction Data'!$D10386,'Transaction Data'!$A10386,"y")</f>
        <v>59</v>
      </c>
      <c r="Q10386" s="2" t="str">
        <f>FLOOR('Transaction Data'!$P10386,15)&amp;"-"&amp;FLOOR('Transaction Data'!$P10386,15)+14</f>
        <v>45-59</v>
      </c>
      <c r="R10386" s="2" t="str">
        <f>IF('Transaction Data'!$L10386&lt;=10,"Less Expensive","Expensive")</f>
        <v>Expensive</v>
      </c>
      <c r="S10386" s="4">
        <f>WEEKDAY('Transaction Data'!$A10386)</f>
        <v>1</v>
      </c>
      <c r="T10386" s="2" t="str">
        <f>IF(WEEKDAY('Transaction Data'!$A10386,2)&lt;6,"Weekday","Weekend")</f>
        <v>Weekend</v>
      </c>
    </row>
    <row r="10387" ht="15.75" customHeight="1">
      <c r="A10387" s="1">
        <v>45519.0</v>
      </c>
      <c r="B10387" s="2" t="s">
        <v>5596</v>
      </c>
      <c r="C10387" s="2" t="s">
        <v>21</v>
      </c>
      <c r="D10387" s="1">
        <v>20547.0</v>
      </c>
      <c r="E10387" s="2" t="s">
        <v>63</v>
      </c>
      <c r="F10387" s="2">
        <v>103.0</v>
      </c>
      <c r="G10387" s="2" t="s">
        <v>55</v>
      </c>
      <c r="H10387" s="2" t="s">
        <v>29</v>
      </c>
      <c r="I10387" s="2" t="s">
        <v>25</v>
      </c>
      <c r="J10387" s="2" t="str">
        <f t="array" ref="J10387">XLOOKUP('Transaction Data'!$G10387,Product_Code,Biscuit_Brand)</f>
        <v>Vanilla Wafers</v>
      </c>
      <c r="K10387" s="2">
        <f t="array" ref="K10387">XLOOKUP('Transaction Data'!$G10387,Product_Code,Cost)</f>
        <v>18</v>
      </c>
      <c r="L10387" s="2">
        <f t="array" ref="L10387">XLOOKUP('Transaction Data'!$G10387,Product_Code,Unit_Price)</f>
        <v>36</v>
      </c>
      <c r="M10387" s="3">
        <f>'Transaction Data'!$F10387*'Transaction Data'!$K10387</f>
        <v>1854</v>
      </c>
      <c r="N10387" s="3">
        <f>'Transaction Data'!$F10387*'Transaction Data'!$L10387</f>
        <v>3708</v>
      </c>
      <c r="O10387" s="3">
        <f>'Transaction Data'!$N10387-'Transaction Data'!$M10387</f>
        <v>1854</v>
      </c>
      <c r="P10387" s="2">
        <f>DATEDIF('Transaction Data'!$D10387,'Transaction Data'!$A10387,"y")</f>
        <v>68</v>
      </c>
      <c r="Q10387" s="2" t="str">
        <f>FLOOR('Transaction Data'!$P10387,15)&amp;"-"&amp;FLOOR('Transaction Data'!$P10387,15)+14</f>
        <v>60-74</v>
      </c>
      <c r="R10387" s="2" t="str">
        <f>IF('Transaction Data'!$L10387&lt;=10,"Less Expensive","Expensive")</f>
        <v>Expensive</v>
      </c>
      <c r="S10387" s="4">
        <f>WEEKDAY('Transaction Data'!$A10387)</f>
        <v>5</v>
      </c>
      <c r="T10387" s="2" t="str">
        <f>IF(WEEKDAY('Transaction Data'!$A10387,2)&lt;6,"Weekday","Weekend")</f>
        <v>Weekday</v>
      </c>
    </row>
    <row r="10388" ht="15.75" customHeight="1">
      <c r="A10388" s="1">
        <v>45514.0</v>
      </c>
      <c r="B10388" s="2" t="s">
        <v>5285</v>
      </c>
      <c r="C10388" s="2" t="s">
        <v>32</v>
      </c>
      <c r="D10388" s="1">
        <v>18679.0</v>
      </c>
      <c r="E10388" s="2" t="s">
        <v>37</v>
      </c>
      <c r="F10388" s="2">
        <v>400.0</v>
      </c>
      <c r="G10388" s="2" t="s">
        <v>33</v>
      </c>
      <c r="H10388" s="2" t="s">
        <v>24</v>
      </c>
      <c r="I10388" s="2" t="s">
        <v>25</v>
      </c>
      <c r="J10388" s="2" t="str">
        <f t="array" ref="J10388">XLOOKUP('Transaction Data'!$G10388,Product_Code,Biscuit_Brand)</f>
        <v>Caramel Biscuits</v>
      </c>
      <c r="K10388" s="2">
        <f t="array" ref="K10388">XLOOKUP('Transaction Data'!$G10388,Product_Code,Cost)</f>
        <v>18</v>
      </c>
      <c r="L10388" s="2">
        <f t="array" ref="L10388">XLOOKUP('Transaction Data'!$G10388,Product_Code,Unit_Price)</f>
        <v>22</v>
      </c>
      <c r="M10388" s="3">
        <f>'Transaction Data'!$F10388*'Transaction Data'!$K10388</f>
        <v>7200</v>
      </c>
      <c r="N10388" s="3">
        <f>'Transaction Data'!$F10388*'Transaction Data'!$L10388</f>
        <v>8800</v>
      </c>
      <c r="O10388" s="3">
        <f>'Transaction Data'!$N10388-'Transaction Data'!$M10388</f>
        <v>1600</v>
      </c>
      <c r="P10388" s="2">
        <f>DATEDIF('Transaction Data'!$D10388,'Transaction Data'!$A10388,"y")</f>
        <v>73</v>
      </c>
      <c r="Q10388" s="2" t="str">
        <f>FLOOR('Transaction Data'!$P10388,15)&amp;"-"&amp;FLOOR('Transaction Data'!$P10388,15)+14</f>
        <v>60-74</v>
      </c>
      <c r="R10388" s="2" t="str">
        <f>IF('Transaction Data'!$L10388&lt;=10,"Less Expensive","Expensive")</f>
        <v>Expensive</v>
      </c>
      <c r="S10388" s="4">
        <f>WEEKDAY('Transaction Data'!$A10388)</f>
        <v>7</v>
      </c>
      <c r="T10388" s="2" t="str">
        <f>IF(WEEKDAY('Transaction Data'!$A10388,2)&lt;6,"Weekday","Weekend")</f>
        <v>Weekend</v>
      </c>
    </row>
    <row r="10389" ht="15.75" customHeight="1">
      <c r="A10389" s="1">
        <v>45511.0</v>
      </c>
      <c r="B10389" s="2" t="s">
        <v>5537</v>
      </c>
      <c r="C10389" s="2" t="s">
        <v>47</v>
      </c>
      <c r="D10389" s="1">
        <v>35570.0</v>
      </c>
      <c r="E10389" s="2" t="s">
        <v>22</v>
      </c>
      <c r="F10389" s="2">
        <v>411.0</v>
      </c>
      <c r="G10389" s="2" t="s">
        <v>57</v>
      </c>
      <c r="H10389" s="2" t="s">
        <v>29</v>
      </c>
      <c r="I10389" s="2" t="s">
        <v>35</v>
      </c>
      <c r="J10389" s="2" t="str">
        <f t="array" ref="J10389">XLOOKUP('Transaction Data'!$G10389,Product_Code,Biscuit_Brand)</f>
        <v>Oatmeal Cookies</v>
      </c>
      <c r="K10389" s="2">
        <f t="array" ref="K10389">XLOOKUP('Transaction Data'!$G10389,Product_Code,Cost)</f>
        <v>19</v>
      </c>
      <c r="L10389" s="2">
        <f t="array" ref="L10389">XLOOKUP('Transaction Data'!$G10389,Product_Code,Unit_Price)</f>
        <v>23</v>
      </c>
      <c r="M10389" s="3">
        <f>'Transaction Data'!$F10389*'Transaction Data'!$K10389</f>
        <v>7809</v>
      </c>
      <c r="N10389" s="3">
        <f>'Transaction Data'!$F10389*'Transaction Data'!$L10389</f>
        <v>9453</v>
      </c>
      <c r="O10389" s="3">
        <f>'Transaction Data'!$N10389-'Transaction Data'!$M10389</f>
        <v>1644</v>
      </c>
      <c r="P10389" s="2">
        <f>DATEDIF('Transaction Data'!$D10389,'Transaction Data'!$A10389,"y")</f>
        <v>27</v>
      </c>
      <c r="Q10389" s="2" t="str">
        <f>FLOOR('Transaction Data'!$P10389,15)&amp;"-"&amp;FLOOR('Transaction Data'!$P10389,15)+14</f>
        <v>15-29</v>
      </c>
      <c r="R10389" s="2" t="str">
        <f>IF('Transaction Data'!$L10389&lt;=10,"Less Expensive","Expensive")</f>
        <v>Expensive</v>
      </c>
      <c r="S10389" s="4">
        <f>WEEKDAY('Transaction Data'!$A10389)</f>
        <v>4</v>
      </c>
      <c r="T10389" s="2" t="str">
        <f>IF(WEEKDAY('Transaction Data'!$A10389,2)&lt;6,"Weekday","Weekend")</f>
        <v>Weekday</v>
      </c>
    </row>
    <row r="10390" ht="15.75" customHeight="1">
      <c r="A10390" s="1">
        <v>45529.0</v>
      </c>
      <c r="B10390" s="2" t="s">
        <v>3222</v>
      </c>
      <c r="C10390" s="2" t="s">
        <v>51</v>
      </c>
      <c r="D10390" s="1">
        <v>20470.0</v>
      </c>
      <c r="E10390" s="2" t="s">
        <v>22</v>
      </c>
      <c r="F10390" s="2">
        <v>372.0</v>
      </c>
      <c r="G10390" s="2" t="s">
        <v>57</v>
      </c>
      <c r="H10390" s="2" t="s">
        <v>45</v>
      </c>
      <c r="I10390" s="2" t="s">
        <v>25</v>
      </c>
      <c r="J10390" s="2" t="str">
        <f t="array" ref="J10390">XLOOKUP('Transaction Data'!$G10390,Product_Code,Biscuit_Brand)</f>
        <v>Oatmeal Cookies</v>
      </c>
      <c r="K10390" s="2">
        <f t="array" ref="K10390">XLOOKUP('Transaction Data'!$G10390,Product_Code,Cost)</f>
        <v>19</v>
      </c>
      <c r="L10390" s="2">
        <f t="array" ref="L10390">XLOOKUP('Transaction Data'!$G10390,Product_Code,Unit_Price)</f>
        <v>23</v>
      </c>
      <c r="M10390" s="3">
        <f>'Transaction Data'!$F10390*'Transaction Data'!$K10390</f>
        <v>7068</v>
      </c>
      <c r="N10390" s="3">
        <f>'Transaction Data'!$F10390*'Transaction Data'!$L10390</f>
        <v>8556</v>
      </c>
      <c r="O10390" s="3">
        <f>'Transaction Data'!$N10390-'Transaction Data'!$M10390</f>
        <v>1488</v>
      </c>
      <c r="P10390" s="2">
        <f>DATEDIF('Transaction Data'!$D10390,'Transaction Data'!$A10390,"y")</f>
        <v>68</v>
      </c>
      <c r="Q10390" s="2" t="str">
        <f>FLOOR('Transaction Data'!$P10390,15)&amp;"-"&amp;FLOOR('Transaction Data'!$P10390,15)+14</f>
        <v>60-74</v>
      </c>
      <c r="R10390" s="2" t="str">
        <f>IF('Transaction Data'!$L10390&lt;=10,"Less Expensive","Expensive")</f>
        <v>Expensive</v>
      </c>
      <c r="S10390" s="4">
        <f>WEEKDAY('Transaction Data'!$A10390)</f>
        <v>1</v>
      </c>
      <c r="T10390" s="2" t="str">
        <f>IF(WEEKDAY('Transaction Data'!$A10390,2)&lt;6,"Weekday","Weekend")</f>
        <v>Weekend</v>
      </c>
    </row>
    <row r="10391" ht="15.75" customHeight="1">
      <c r="A10391" s="1">
        <v>45510.0</v>
      </c>
      <c r="B10391" s="2" t="s">
        <v>2411</v>
      </c>
      <c r="C10391" s="2" t="s">
        <v>51</v>
      </c>
      <c r="D10391" s="1">
        <v>34343.0</v>
      </c>
      <c r="E10391" s="2" t="s">
        <v>37</v>
      </c>
      <c r="F10391" s="2">
        <v>271.0</v>
      </c>
      <c r="G10391" s="2" t="s">
        <v>48</v>
      </c>
      <c r="H10391" s="2" t="s">
        <v>29</v>
      </c>
      <c r="I10391" s="2" t="s">
        <v>35</v>
      </c>
      <c r="J10391" s="2" t="str">
        <f t="array" ref="J10391">XLOOKUP('Transaction Data'!$G10391,Product_Code,Biscuit_Brand)</f>
        <v>Lemon Crisps</v>
      </c>
      <c r="K10391" s="2">
        <f t="array" ref="K10391">XLOOKUP('Transaction Data'!$G10391,Product_Code,Cost)</f>
        <v>7</v>
      </c>
      <c r="L10391" s="2">
        <f t="array" ref="L10391">XLOOKUP('Transaction Data'!$G10391,Product_Code,Unit_Price)</f>
        <v>9</v>
      </c>
      <c r="M10391" s="3">
        <f>'Transaction Data'!$F10391*'Transaction Data'!$K10391</f>
        <v>1897</v>
      </c>
      <c r="N10391" s="3">
        <f>'Transaction Data'!$F10391*'Transaction Data'!$L10391</f>
        <v>2439</v>
      </c>
      <c r="O10391" s="3">
        <f>'Transaction Data'!$N10391-'Transaction Data'!$M10391</f>
        <v>542</v>
      </c>
      <c r="P10391" s="2">
        <f>DATEDIF('Transaction Data'!$D10391,'Transaction Data'!$A10391,"y")</f>
        <v>30</v>
      </c>
      <c r="Q10391" s="2" t="str">
        <f>FLOOR('Transaction Data'!$P10391,15)&amp;"-"&amp;FLOOR('Transaction Data'!$P10391,15)+14</f>
        <v>30-44</v>
      </c>
      <c r="R10391" s="2" t="str">
        <f>IF('Transaction Data'!$L10391&lt;=10,"Less Expensive","Expensive")</f>
        <v>Less Expensive</v>
      </c>
      <c r="S10391" s="4">
        <f>WEEKDAY('Transaction Data'!$A10391)</f>
        <v>3</v>
      </c>
      <c r="T10391" s="2" t="str">
        <f>IF(WEEKDAY('Transaction Data'!$A10391,2)&lt;6,"Weekday","Weekend")</f>
        <v>Weekday</v>
      </c>
    </row>
    <row r="10392" ht="15.75" customHeight="1">
      <c r="A10392" s="1">
        <v>45524.0</v>
      </c>
      <c r="B10392" s="2" t="s">
        <v>1393</v>
      </c>
      <c r="C10392" s="2" t="s">
        <v>47</v>
      </c>
      <c r="D10392" s="1">
        <v>38798.0</v>
      </c>
      <c r="E10392" s="2" t="s">
        <v>22</v>
      </c>
      <c r="F10392" s="2">
        <v>431.0</v>
      </c>
      <c r="G10392" s="2" t="s">
        <v>60</v>
      </c>
      <c r="H10392" s="2" t="s">
        <v>24</v>
      </c>
      <c r="I10392" s="2" t="s">
        <v>30</v>
      </c>
      <c r="J10392" s="2" t="str">
        <f t="array" ref="J10392">XLOOKUP('Transaction Data'!$G10392,Product_Code,Biscuit_Brand)</f>
        <v>Peanut Butter Bites</v>
      </c>
      <c r="K10392" s="2">
        <f t="array" ref="K10392">XLOOKUP('Transaction Data'!$G10392,Product_Code,Cost)</f>
        <v>5</v>
      </c>
      <c r="L10392" s="2">
        <f t="array" ref="L10392">XLOOKUP('Transaction Data'!$G10392,Product_Code,Unit_Price)</f>
        <v>7</v>
      </c>
      <c r="M10392" s="3">
        <f>'Transaction Data'!$F10392*'Transaction Data'!$K10392</f>
        <v>2155</v>
      </c>
      <c r="N10392" s="3">
        <f>'Transaction Data'!$F10392*'Transaction Data'!$L10392</f>
        <v>3017</v>
      </c>
      <c r="O10392" s="3">
        <f>'Transaction Data'!$N10392-'Transaction Data'!$M10392</f>
        <v>862</v>
      </c>
      <c r="P10392" s="2">
        <f>DATEDIF('Transaction Data'!$D10392,'Transaction Data'!$A10392,"y")</f>
        <v>18</v>
      </c>
      <c r="Q10392" s="2" t="str">
        <f>FLOOR('Transaction Data'!$P10392,15)&amp;"-"&amp;FLOOR('Transaction Data'!$P10392,15)+14</f>
        <v>15-29</v>
      </c>
      <c r="R10392" s="2" t="str">
        <f>IF('Transaction Data'!$L10392&lt;=10,"Less Expensive","Expensive")</f>
        <v>Less Expensive</v>
      </c>
      <c r="S10392" s="4">
        <f>WEEKDAY('Transaction Data'!$A10392)</f>
        <v>3</v>
      </c>
      <c r="T10392" s="2" t="str">
        <f>IF(WEEKDAY('Transaction Data'!$A10392,2)&lt;6,"Weekday","Weekend")</f>
        <v>Weekday</v>
      </c>
    </row>
    <row r="10393" ht="15.75" customHeight="1">
      <c r="A10393" s="1">
        <v>45529.0</v>
      </c>
      <c r="B10393" s="2" t="s">
        <v>4586</v>
      </c>
      <c r="C10393" s="2" t="s">
        <v>41</v>
      </c>
      <c r="D10393" s="1">
        <v>20430.0</v>
      </c>
      <c r="E10393" s="2" t="s">
        <v>22</v>
      </c>
      <c r="F10393" s="2">
        <v>391.0</v>
      </c>
      <c r="G10393" s="2" t="s">
        <v>61</v>
      </c>
      <c r="H10393" s="2" t="s">
        <v>52</v>
      </c>
      <c r="I10393" s="2" t="s">
        <v>30</v>
      </c>
      <c r="J10393" s="2" t="str">
        <f t="array" ref="J10393">XLOOKUP('Transaction Data'!$G10393,Product_Code,Biscuit_Brand)</f>
        <v>Choco Delight</v>
      </c>
      <c r="K10393" s="2">
        <f t="array" ref="K10393">XLOOKUP('Transaction Data'!$G10393,Product_Code,Cost)</f>
        <v>3</v>
      </c>
      <c r="L10393" s="2">
        <f t="array" ref="L10393">XLOOKUP('Transaction Data'!$G10393,Product_Code,Unit_Price)</f>
        <v>5</v>
      </c>
      <c r="M10393" s="3">
        <f>'Transaction Data'!$F10393*'Transaction Data'!$K10393</f>
        <v>1173</v>
      </c>
      <c r="N10393" s="3">
        <f>'Transaction Data'!$F10393*'Transaction Data'!$L10393</f>
        <v>1955</v>
      </c>
      <c r="O10393" s="3">
        <f>'Transaction Data'!$N10393-'Transaction Data'!$M10393</f>
        <v>782</v>
      </c>
      <c r="P10393" s="2">
        <f>DATEDIF('Transaction Data'!$D10393,'Transaction Data'!$A10393,"y")</f>
        <v>68</v>
      </c>
      <c r="Q10393" s="2" t="str">
        <f>FLOOR('Transaction Data'!$P10393,15)&amp;"-"&amp;FLOOR('Transaction Data'!$P10393,15)+14</f>
        <v>60-74</v>
      </c>
      <c r="R10393" s="2" t="str">
        <f>IF('Transaction Data'!$L10393&lt;=10,"Less Expensive","Expensive")</f>
        <v>Less Expensive</v>
      </c>
      <c r="S10393" s="4">
        <f>WEEKDAY('Transaction Data'!$A10393)</f>
        <v>1</v>
      </c>
      <c r="T10393" s="2" t="str">
        <f>IF(WEEKDAY('Transaction Data'!$A10393,2)&lt;6,"Weekday","Weekend")</f>
        <v>Weekend</v>
      </c>
    </row>
    <row r="10394" ht="15.75" customHeight="1">
      <c r="A10394" s="1">
        <v>45511.0</v>
      </c>
      <c r="B10394" s="2" t="s">
        <v>4562</v>
      </c>
      <c r="C10394" s="2" t="s">
        <v>47</v>
      </c>
      <c r="D10394" s="1">
        <v>21030.0</v>
      </c>
      <c r="E10394" s="2" t="s">
        <v>37</v>
      </c>
      <c r="F10394" s="2">
        <v>42.0</v>
      </c>
      <c r="G10394" s="2" t="s">
        <v>28</v>
      </c>
      <c r="H10394" s="2" t="s">
        <v>34</v>
      </c>
      <c r="I10394" s="2" t="s">
        <v>35</v>
      </c>
      <c r="J10394" s="2" t="str">
        <f t="array" ref="J10394">XLOOKUP('Transaction Data'!$G10394,Product_Code,Biscuit_Brand)</f>
        <v>Shortbread</v>
      </c>
      <c r="K10394" s="2">
        <f t="array" ref="K10394">XLOOKUP('Transaction Data'!$G10394,Product_Code,Cost)</f>
        <v>10</v>
      </c>
      <c r="L10394" s="2">
        <f t="array" ref="L10394">XLOOKUP('Transaction Data'!$G10394,Product_Code,Unit_Price)</f>
        <v>45</v>
      </c>
      <c r="M10394" s="3">
        <f>'Transaction Data'!$F10394*'Transaction Data'!$K10394</f>
        <v>420</v>
      </c>
      <c r="N10394" s="3">
        <f>'Transaction Data'!$F10394*'Transaction Data'!$L10394</f>
        <v>1890</v>
      </c>
      <c r="O10394" s="3">
        <f>'Transaction Data'!$N10394-'Transaction Data'!$M10394</f>
        <v>1470</v>
      </c>
      <c r="P10394" s="2">
        <f>DATEDIF('Transaction Data'!$D10394,'Transaction Data'!$A10394,"y")</f>
        <v>67</v>
      </c>
      <c r="Q10394" s="2" t="str">
        <f>FLOOR('Transaction Data'!$P10394,15)&amp;"-"&amp;FLOOR('Transaction Data'!$P10394,15)+14</f>
        <v>60-74</v>
      </c>
      <c r="R10394" s="2" t="str">
        <f>IF('Transaction Data'!$L10394&lt;=10,"Less Expensive","Expensive")</f>
        <v>Expensive</v>
      </c>
      <c r="S10394" s="4">
        <f>WEEKDAY('Transaction Data'!$A10394)</f>
        <v>4</v>
      </c>
      <c r="T10394" s="2" t="str">
        <f>IF(WEEKDAY('Transaction Data'!$A10394,2)&lt;6,"Weekday","Weekend")</f>
        <v>Weekday</v>
      </c>
    </row>
    <row r="10395" ht="15.75" customHeight="1">
      <c r="A10395" s="1">
        <v>45535.0</v>
      </c>
      <c r="B10395" s="2" t="s">
        <v>5451</v>
      </c>
      <c r="C10395" s="2" t="s">
        <v>65</v>
      </c>
      <c r="D10395" s="1">
        <v>27021.0</v>
      </c>
      <c r="E10395" s="2" t="s">
        <v>22</v>
      </c>
      <c r="F10395" s="2">
        <v>483.0</v>
      </c>
      <c r="G10395" s="2" t="s">
        <v>23</v>
      </c>
      <c r="H10395" s="2" t="s">
        <v>45</v>
      </c>
      <c r="I10395" s="2" t="s">
        <v>35</v>
      </c>
      <c r="J10395" s="2" t="str">
        <f t="array" ref="J10395">XLOOKUP('Transaction Data'!$G10395,Product_Code,Biscuit_Brand)</f>
        <v>Cinnamon Swirls</v>
      </c>
      <c r="K10395" s="2">
        <f t="array" ref="K10395">XLOOKUP('Transaction Data'!$G10395,Product_Code,Cost)</f>
        <v>10</v>
      </c>
      <c r="L10395" s="2">
        <f t="array" ref="L10395">XLOOKUP('Transaction Data'!$G10395,Product_Code,Unit_Price)</f>
        <v>14</v>
      </c>
      <c r="M10395" s="3">
        <f>'Transaction Data'!$F10395*'Transaction Data'!$K10395</f>
        <v>4830</v>
      </c>
      <c r="N10395" s="3">
        <f>'Transaction Data'!$F10395*'Transaction Data'!$L10395</f>
        <v>6762</v>
      </c>
      <c r="O10395" s="3">
        <f>'Transaction Data'!$N10395-'Transaction Data'!$M10395</f>
        <v>1932</v>
      </c>
      <c r="P10395" s="2">
        <f>DATEDIF('Transaction Data'!$D10395,'Transaction Data'!$A10395,"y")</f>
        <v>50</v>
      </c>
      <c r="Q10395" s="2" t="str">
        <f>FLOOR('Transaction Data'!$P10395,15)&amp;"-"&amp;FLOOR('Transaction Data'!$P10395,15)+14</f>
        <v>45-59</v>
      </c>
      <c r="R10395" s="2" t="str">
        <f>IF('Transaction Data'!$L10395&lt;=10,"Less Expensive","Expensive")</f>
        <v>Expensive</v>
      </c>
      <c r="S10395" s="4">
        <f>WEEKDAY('Transaction Data'!$A10395)</f>
        <v>7</v>
      </c>
      <c r="T10395" s="2" t="str">
        <f>IF(WEEKDAY('Transaction Data'!$A10395,2)&lt;6,"Weekday","Weekend")</f>
        <v>Weekend</v>
      </c>
    </row>
    <row r="10396" ht="15.75" customHeight="1">
      <c r="A10396" s="1">
        <v>45525.0</v>
      </c>
      <c r="B10396" s="2" t="s">
        <v>3073</v>
      </c>
      <c r="C10396" s="2" t="s">
        <v>69</v>
      </c>
      <c r="D10396" s="1">
        <v>27013.0</v>
      </c>
      <c r="E10396" s="2" t="s">
        <v>22</v>
      </c>
      <c r="F10396" s="2">
        <v>228.0</v>
      </c>
      <c r="G10396" s="2" t="s">
        <v>57</v>
      </c>
      <c r="H10396" s="2" t="s">
        <v>34</v>
      </c>
      <c r="I10396" s="2" t="s">
        <v>25</v>
      </c>
      <c r="J10396" s="2" t="str">
        <f t="array" ref="J10396">XLOOKUP('Transaction Data'!$G10396,Product_Code,Biscuit_Brand)</f>
        <v>Oatmeal Cookies</v>
      </c>
      <c r="K10396" s="2">
        <f t="array" ref="K10396">XLOOKUP('Transaction Data'!$G10396,Product_Code,Cost)</f>
        <v>19</v>
      </c>
      <c r="L10396" s="2">
        <f t="array" ref="L10396">XLOOKUP('Transaction Data'!$G10396,Product_Code,Unit_Price)</f>
        <v>23</v>
      </c>
      <c r="M10396" s="3">
        <f>'Transaction Data'!$F10396*'Transaction Data'!$K10396</f>
        <v>4332</v>
      </c>
      <c r="N10396" s="3">
        <f>'Transaction Data'!$F10396*'Transaction Data'!$L10396</f>
        <v>5244</v>
      </c>
      <c r="O10396" s="3">
        <f>'Transaction Data'!$N10396-'Transaction Data'!$M10396</f>
        <v>912</v>
      </c>
      <c r="P10396" s="2">
        <f>DATEDIF('Transaction Data'!$D10396,'Transaction Data'!$A10396,"y")</f>
        <v>50</v>
      </c>
      <c r="Q10396" s="2" t="str">
        <f>FLOOR('Transaction Data'!$P10396,15)&amp;"-"&amp;FLOOR('Transaction Data'!$P10396,15)+14</f>
        <v>45-59</v>
      </c>
      <c r="R10396" s="2" t="str">
        <f>IF('Transaction Data'!$L10396&lt;=10,"Less Expensive","Expensive")</f>
        <v>Expensive</v>
      </c>
      <c r="S10396" s="4">
        <f>WEEKDAY('Transaction Data'!$A10396)</f>
        <v>4</v>
      </c>
      <c r="T10396" s="2" t="str">
        <f>IF(WEEKDAY('Transaction Data'!$A10396,2)&lt;6,"Weekday","Weekend")</f>
        <v>Weekday</v>
      </c>
    </row>
    <row r="10397" ht="15.75" customHeight="1">
      <c r="A10397" s="1">
        <v>45514.0</v>
      </c>
      <c r="B10397" s="2" t="s">
        <v>7257</v>
      </c>
      <c r="C10397" s="2" t="s">
        <v>78</v>
      </c>
      <c r="D10397" s="1">
        <v>27207.0</v>
      </c>
      <c r="E10397" s="2" t="s">
        <v>27</v>
      </c>
      <c r="F10397" s="2">
        <v>289.0</v>
      </c>
      <c r="G10397" s="2" t="s">
        <v>48</v>
      </c>
      <c r="H10397" s="2" t="s">
        <v>29</v>
      </c>
      <c r="I10397" s="2" t="s">
        <v>25</v>
      </c>
      <c r="J10397" s="2" t="str">
        <f t="array" ref="J10397">XLOOKUP('Transaction Data'!$G10397,Product_Code,Biscuit_Brand)</f>
        <v>Lemon Crisps</v>
      </c>
      <c r="K10397" s="2">
        <f t="array" ref="K10397">XLOOKUP('Transaction Data'!$G10397,Product_Code,Cost)</f>
        <v>7</v>
      </c>
      <c r="L10397" s="2">
        <f t="array" ref="L10397">XLOOKUP('Transaction Data'!$G10397,Product_Code,Unit_Price)</f>
        <v>9</v>
      </c>
      <c r="M10397" s="3">
        <f>'Transaction Data'!$F10397*'Transaction Data'!$K10397</f>
        <v>2023</v>
      </c>
      <c r="N10397" s="3">
        <f>'Transaction Data'!$F10397*'Transaction Data'!$L10397</f>
        <v>2601</v>
      </c>
      <c r="O10397" s="3">
        <f>'Transaction Data'!$N10397-'Transaction Data'!$M10397</f>
        <v>578</v>
      </c>
      <c r="P10397" s="2">
        <f>DATEDIF('Transaction Data'!$D10397,'Transaction Data'!$A10397,"y")</f>
        <v>50</v>
      </c>
      <c r="Q10397" s="2" t="str">
        <f>FLOOR('Transaction Data'!$P10397,15)&amp;"-"&amp;FLOOR('Transaction Data'!$P10397,15)+14</f>
        <v>45-59</v>
      </c>
      <c r="R10397" s="2" t="str">
        <f>IF('Transaction Data'!$L10397&lt;=10,"Less Expensive","Expensive")</f>
        <v>Less Expensive</v>
      </c>
      <c r="S10397" s="4">
        <f>WEEKDAY('Transaction Data'!$A10397)</f>
        <v>7</v>
      </c>
      <c r="T10397" s="2" t="str">
        <f>IF(WEEKDAY('Transaction Data'!$A10397,2)&lt;6,"Weekday","Weekend")</f>
        <v>Weekend</v>
      </c>
    </row>
    <row r="10398" ht="15.75" customHeight="1">
      <c r="A10398" s="1">
        <v>45510.0</v>
      </c>
      <c r="B10398" s="2" t="s">
        <v>8346</v>
      </c>
      <c r="C10398" s="2" t="s">
        <v>65</v>
      </c>
      <c r="D10398" s="1">
        <v>30817.0</v>
      </c>
      <c r="E10398" s="2" t="s">
        <v>37</v>
      </c>
      <c r="F10398" s="2">
        <v>462.0</v>
      </c>
      <c r="G10398" s="2" t="s">
        <v>38</v>
      </c>
      <c r="H10398" s="2" t="s">
        <v>24</v>
      </c>
      <c r="I10398" s="2" t="s">
        <v>30</v>
      </c>
      <c r="J10398" s="2" t="str">
        <f t="array" ref="J10398">XLOOKUP('Transaction Data'!$G10398,Product_Code,Biscuit_Brand)</f>
        <v>Ginger Snaps</v>
      </c>
      <c r="K10398" s="2">
        <f t="array" ref="K10398">XLOOKUP('Transaction Data'!$G10398,Product_Code,Cost)</f>
        <v>14</v>
      </c>
      <c r="L10398" s="2">
        <f t="array" ref="L10398">XLOOKUP('Transaction Data'!$G10398,Product_Code,Unit_Price)</f>
        <v>28</v>
      </c>
      <c r="M10398" s="3">
        <f>'Transaction Data'!$F10398*'Transaction Data'!$K10398</f>
        <v>6468</v>
      </c>
      <c r="N10398" s="3">
        <f>'Transaction Data'!$F10398*'Transaction Data'!$L10398</f>
        <v>12936</v>
      </c>
      <c r="O10398" s="3">
        <f>'Transaction Data'!$N10398-'Transaction Data'!$M10398</f>
        <v>6468</v>
      </c>
      <c r="P10398" s="2">
        <f>DATEDIF('Transaction Data'!$D10398,'Transaction Data'!$A10398,"y")</f>
        <v>40</v>
      </c>
      <c r="Q10398" s="2" t="str">
        <f>FLOOR('Transaction Data'!$P10398,15)&amp;"-"&amp;FLOOR('Transaction Data'!$P10398,15)+14</f>
        <v>30-44</v>
      </c>
      <c r="R10398" s="2" t="str">
        <f>IF('Transaction Data'!$L10398&lt;=10,"Less Expensive","Expensive")</f>
        <v>Expensive</v>
      </c>
      <c r="S10398" s="4">
        <f>WEEKDAY('Transaction Data'!$A10398)</f>
        <v>3</v>
      </c>
      <c r="T10398" s="2" t="str">
        <f>IF(WEEKDAY('Transaction Data'!$A10398,2)&lt;6,"Weekday","Weekend")</f>
        <v>Weekday</v>
      </c>
    </row>
    <row r="10399" ht="15.75" customHeight="1">
      <c r="A10399" s="1">
        <v>45519.0</v>
      </c>
      <c r="B10399" s="2" t="s">
        <v>1119</v>
      </c>
      <c r="C10399" s="2" t="s">
        <v>41</v>
      </c>
      <c r="D10399" s="1">
        <v>20162.0</v>
      </c>
      <c r="E10399" s="2" t="s">
        <v>27</v>
      </c>
      <c r="F10399" s="2">
        <v>486.0</v>
      </c>
      <c r="G10399" s="2" t="s">
        <v>60</v>
      </c>
      <c r="H10399" s="2" t="s">
        <v>52</v>
      </c>
      <c r="I10399" s="2" t="s">
        <v>25</v>
      </c>
      <c r="J10399" s="2" t="str">
        <f t="array" ref="J10399">XLOOKUP('Transaction Data'!$G10399,Product_Code,Biscuit_Brand)</f>
        <v>Peanut Butter Bites</v>
      </c>
      <c r="K10399" s="2">
        <f t="array" ref="K10399">XLOOKUP('Transaction Data'!$G10399,Product_Code,Cost)</f>
        <v>5</v>
      </c>
      <c r="L10399" s="2">
        <f t="array" ref="L10399">XLOOKUP('Transaction Data'!$G10399,Product_Code,Unit_Price)</f>
        <v>7</v>
      </c>
      <c r="M10399" s="3">
        <f>'Transaction Data'!$F10399*'Transaction Data'!$K10399</f>
        <v>2430</v>
      </c>
      <c r="N10399" s="3">
        <f>'Transaction Data'!$F10399*'Transaction Data'!$L10399</f>
        <v>3402</v>
      </c>
      <c r="O10399" s="3">
        <f>'Transaction Data'!$N10399-'Transaction Data'!$M10399</f>
        <v>972</v>
      </c>
      <c r="P10399" s="2">
        <f>DATEDIF('Transaction Data'!$D10399,'Transaction Data'!$A10399,"y")</f>
        <v>69</v>
      </c>
      <c r="Q10399" s="2" t="str">
        <f>FLOOR('Transaction Data'!$P10399,15)&amp;"-"&amp;FLOOR('Transaction Data'!$P10399,15)+14</f>
        <v>60-74</v>
      </c>
      <c r="R10399" s="2" t="str">
        <f>IF('Transaction Data'!$L10399&lt;=10,"Less Expensive","Expensive")</f>
        <v>Less Expensive</v>
      </c>
      <c r="S10399" s="4">
        <f>WEEKDAY('Transaction Data'!$A10399)</f>
        <v>5</v>
      </c>
      <c r="T10399" s="2" t="str">
        <f>IF(WEEKDAY('Transaction Data'!$A10399,2)&lt;6,"Weekday","Weekend")</f>
        <v>Weekday</v>
      </c>
    </row>
    <row r="10400" ht="15.75" customHeight="1">
      <c r="A10400" s="1">
        <v>45508.0</v>
      </c>
      <c r="B10400" s="2" t="s">
        <v>7986</v>
      </c>
      <c r="C10400" s="2" t="s">
        <v>51</v>
      </c>
      <c r="D10400" s="1">
        <v>34108.0</v>
      </c>
      <c r="E10400" s="2" t="s">
        <v>63</v>
      </c>
      <c r="F10400" s="2">
        <v>192.0</v>
      </c>
      <c r="G10400" s="2" t="s">
        <v>57</v>
      </c>
      <c r="H10400" s="2" t="s">
        <v>24</v>
      </c>
      <c r="I10400" s="2" t="s">
        <v>25</v>
      </c>
      <c r="J10400" s="2" t="str">
        <f t="array" ref="J10400">XLOOKUP('Transaction Data'!$G10400,Product_Code,Biscuit_Brand)</f>
        <v>Oatmeal Cookies</v>
      </c>
      <c r="K10400" s="2">
        <f t="array" ref="K10400">XLOOKUP('Transaction Data'!$G10400,Product_Code,Cost)</f>
        <v>19</v>
      </c>
      <c r="L10400" s="2">
        <f t="array" ref="L10400">XLOOKUP('Transaction Data'!$G10400,Product_Code,Unit_Price)</f>
        <v>23</v>
      </c>
      <c r="M10400" s="3">
        <f>'Transaction Data'!$F10400*'Transaction Data'!$K10400</f>
        <v>3648</v>
      </c>
      <c r="N10400" s="3">
        <f>'Transaction Data'!$F10400*'Transaction Data'!$L10400</f>
        <v>4416</v>
      </c>
      <c r="O10400" s="3">
        <f>'Transaction Data'!$N10400-'Transaction Data'!$M10400</f>
        <v>768</v>
      </c>
      <c r="P10400" s="2">
        <f>DATEDIF('Transaction Data'!$D10400,'Transaction Data'!$A10400,"y")</f>
        <v>31</v>
      </c>
      <c r="Q10400" s="2" t="str">
        <f>FLOOR('Transaction Data'!$P10400,15)&amp;"-"&amp;FLOOR('Transaction Data'!$P10400,15)+14</f>
        <v>30-44</v>
      </c>
      <c r="R10400" s="2" t="str">
        <f>IF('Transaction Data'!$L10400&lt;=10,"Less Expensive","Expensive")</f>
        <v>Expensive</v>
      </c>
      <c r="S10400" s="4">
        <f>WEEKDAY('Transaction Data'!$A10400)</f>
        <v>1</v>
      </c>
      <c r="T10400" s="2" t="str">
        <f>IF(WEEKDAY('Transaction Data'!$A10400,2)&lt;6,"Weekday","Weekend")</f>
        <v>Weekend</v>
      </c>
    </row>
    <row r="10401" ht="15.75" customHeight="1">
      <c r="A10401" s="1">
        <v>45529.0</v>
      </c>
      <c r="B10401" s="2" t="s">
        <v>5683</v>
      </c>
      <c r="C10401" s="2" t="s">
        <v>78</v>
      </c>
      <c r="D10401" s="1">
        <v>28270.0</v>
      </c>
      <c r="E10401" s="2" t="s">
        <v>22</v>
      </c>
      <c r="F10401" s="2">
        <v>230.0</v>
      </c>
      <c r="G10401" s="2" t="s">
        <v>38</v>
      </c>
      <c r="H10401" s="2" t="s">
        <v>42</v>
      </c>
      <c r="I10401" s="2" t="s">
        <v>35</v>
      </c>
      <c r="J10401" s="2" t="str">
        <f t="array" ref="J10401">XLOOKUP('Transaction Data'!$G10401,Product_Code,Biscuit_Brand)</f>
        <v>Ginger Snaps</v>
      </c>
      <c r="K10401" s="2">
        <f t="array" ref="K10401">XLOOKUP('Transaction Data'!$G10401,Product_Code,Cost)</f>
        <v>14</v>
      </c>
      <c r="L10401" s="2">
        <f t="array" ref="L10401">XLOOKUP('Transaction Data'!$G10401,Product_Code,Unit_Price)</f>
        <v>28</v>
      </c>
      <c r="M10401" s="3">
        <f>'Transaction Data'!$F10401*'Transaction Data'!$K10401</f>
        <v>3220</v>
      </c>
      <c r="N10401" s="3">
        <f>'Transaction Data'!$F10401*'Transaction Data'!$L10401</f>
        <v>6440</v>
      </c>
      <c r="O10401" s="3">
        <f>'Transaction Data'!$N10401-'Transaction Data'!$M10401</f>
        <v>3220</v>
      </c>
      <c r="P10401" s="2">
        <f>DATEDIF('Transaction Data'!$D10401,'Transaction Data'!$A10401,"y")</f>
        <v>47</v>
      </c>
      <c r="Q10401" s="2" t="str">
        <f>FLOOR('Transaction Data'!$P10401,15)&amp;"-"&amp;FLOOR('Transaction Data'!$P10401,15)+14</f>
        <v>45-59</v>
      </c>
      <c r="R10401" s="2" t="str">
        <f>IF('Transaction Data'!$L10401&lt;=10,"Less Expensive","Expensive")</f>
        <v>Expensive</v>
      </c>
      <c r="S10401" s="4">
        <f>WEEKDAY('Transaction Data'!$A10401)</f>
        <v>1</v>
      </c>
      <c r="T10401" s="2" t="str">
        <f>IF(WEEKDAY('Transaction Data'!$A10401,2)&lt;6,"Weekday","Weekend")</f>
        <v>Weekend</v>
      </c>
    </row>
    <row r="10402" ht="15.75" customHeight="1">
      <c r="A10402" s="1">
        <v>45544.0</v>
      </c>
      <c r="B10402" s="2" t="s">
        <v>1073</v>
      </c>
      <c r="C10402" s="2" t="s">
        <v>41</v>
      </c>
      <c r="D10402" s="1">
        <v>29862.0</v>
      </c>
      <c r="E10402" s="2" t="s">
        <v>22</v>
      </c>
      <c r="F10402" s="2">
        <v>18.0</v>
      </c>
      <c r="G10402" s="2" t="s">
        <v>44</v>
      </c>
      <c r="H10402" s="2" t="s">
        <v>52</v>
      </c>
      <c r="I10402" s="2" t="s">
        <v>25</v>
      </c>
      <c r="J10402" s="2" t="str">
        <f t="array" ref="J10402">XLOOKUP('Transaction Data'!$G10402,Product_Code,Biscuit_Brand)</f>
        <v>Butter Crunch</v>
      </c>
      <c r="K10402" s="2">
        <f t="array" ref="K10402">XLOOKUP('Transaction Data'!$G10402,Product_Code,Cost)</f>
        <v>10</v>
      </c>
      <c r="L10402" s="2">
        <f t="array" ref="L10402">XLOOKUP('Transaction Data'!$G10402,Product_Code,Unit_Price)</f>
        <v>11</v>
      </c>
      <c r="M10402" s="3">
        <f>'Transaction Data'!$F10402*'Transaction Data'!$K10402</f>
        <v>180</v>
      </c>
      <c r="N10402" s="3">
        <f>'Transaction Data'!$F10402*'Transaction Data'!$L10402</f>
        <v>198</v>
      </c>
      <c r="O10402" s="3">
        <f>'Transaction Data'!$N10402-'Transaction Data'!$M10402</f>
        <v>18</v>
      </c>
      <c r="P10402" s="2">
        <f>DATEDIF('Transaction Data'!$D10402,'Transaction Data'!$A10402,"y")</f>
        <v>42</v>
      </c>
      <c r="Q10402" s="2" t="str">
        <f>FLOOR('Transaction Data'!$P10402,15)&amp;"-"&amp;FLOOR('Transaction Data'!$P10402,15)+14</f>
        <v>30-44</v>
      </c>
      <c r="R10402" s="2" t="str">
        <f>IF('Transaction Data'!$L10402&lt;=10,"Less Expensive","Expensive")</f>
        <v>Expensive</v>
      </c>
      <c r="S10402" s="4">
        <f>WEEKDAY('Transaction Data'!$A10402)</f>
        <v>2</v>
      </c>
      <c r="T10402" s="2" t="str">
        <f>IF(WEEKDAY('Transaction Data'!$A10402,2)&lt;6,"Weekday","Weekend")</f>
        <v>Weekday</v>
      </c>
    </row>
    <row r="10403" ht="15.75" customHeight="1">
      <c r="A10403" s="1">
        <v>45541.0</v>
      </c>
      <c r="B10403" s="2" t="s">
        <v>3195</v>
      </c>
      <c r="C10403" s="2" t="s">
        <v>69</v>
      </c>
      <c r="D10403" s="1">
        <v>36422.0</v>
      </c>
      <c r="E10403" s="2" t="s">
        <v>37</v>
      </c>
      <c r="F10403" s="2">
        <v>443.0</v>
      </c>
      <c r="G10403" s="2" t="s">
        <v>48</v>
      </c>
      <c r="H10403" s="2" t="s">
        <v>52</v>
      </c>
      <c r="I10403" s="2" t="s">
        <v>30</v>
      </c>
      <c r="J10403" s="2" t="str">
        <f t="array" ref="J10403">XLOOKUP('Transaction Data'!$G10403,Product_Code,Biscuit_Brand)</f>
        <v>Lemon Crisps</v>
      </c>
      <c r="K10403" s="2">
        <f t="array" ref="K10403">XLOOKUP('Transaction Data'!$G10403,Product_Code,Cost)</f>
        <v>7</v>
      </c>
      <c r="L10403" s="2">
        <f t="array" ref="L10403">XLOOKUP('Transaction Data'!$G10403,Product_Code,Unit_Price)</f>
        <v>9</v>
      </c>
      <c r="M10403" s="3">
        <f>'Transaction Data'!$F10403*'Transaction Data'!$K10403</f>
        <v>3101</v>
      </c>
      <c r="N10403" s="3">
        <f>'Transaction Data'!$F10403*'Transaction Data'!$L10403</f>
        <v>3987</v>
      </c>
      <c r="O10403" s="3">
        <f>'Transaction Data'!$N10403-'Transaction Data'!$M10403</f>
        <v>886</v>
      </c>
      <c r="P10403" s="2">
        <f>DATEDIF('Transaction Data'!$D10403,'Transaction Data'!$A10403,"y")</f>
        <v>24</v>
      </c>
      <c r="Q10403" s="2" t="str">
        <f>FLOOR('Transaction Data'!$P10403,15)&amp;"-"&amp;FLOOR('Transaction Data'!$P10403,15)+14</f>
        <v>15-29</v>
      </c>
      <c r="R10403" s="2" t="str">
        <f>IF('Transaction Data'!$L10403&lt;=10,"Less Expensive","Expensive")</f>
        <v>Less Expensive</v>
      </c>
      <c r="S10403" s="4">
        <f>WEEKDAY('Transaction Data'!$A10403)</f>
        <v>6</v>
      </c>
      <c r="T10403" s="2" t="str">
        <f>IF(WEEKDAY('Transaction Data'!$A10403,2)&lt;6,"Weekday","Weekend")</f>
        <v>Weekday</v>
      </c>
    </row>
    <row r="10404" ht="15.75" customHeight="1">
      <c r="A10404" s="1">
        <v>45553.0</v>
      </c>
      <c r="B10404" s="2" t="s">
        <v>5759</v>
      </c>
      <c r="C10404" s="2" t="s">
        <v>65</v>
      </c>
      <c r="D10404" s="1">
        <v>28741.0</v>
      </c>
      <c r="E10404" s="2" t="s">
        <v>22</v>
      </c>
      <c r="F10404" s="2">
        <v>291.0</v>
      </c>
      <c r="G10404" s="2" t="s">
        <v>38</v>
      </c>
      <c r="H10404" s="2" t="s">
        <v>29</v>
      </c>
      <c r="I10404" s="2" t="s">
        <v>25</v>
      </c>
      <c r="J10404" s="2" t="str">
        <f t="array" ref="J10404">XLOOKUP('Transaction Data'!$G10404,Product_Code,Biscuit_Brand)</f>
        <v>Ginger Snaps</v>
      </c>
      <c r="K10404" s="2">
        <f t="array" ref="K10404">XLOOKUP('Transaction Data'!$G10404,Product_Code,Cost)</f>
        <v>14</v>
      </c>
      <c r="L10404" s="2">
        <f t="array" ref="L10404">XLOOKUP('Transaction Data'!$G10404,Product_Code,Unit_Price)</f>
        <v>28</v>
      </c>
      <c r="M10404" s="3">
        <f>'Transaction Data'!$F10404*'Transaction Data'!$K10404</f>
        <v>4074</v>
      </c>
      <c r="N10404" s="3">
        <f>'Transaction Data'!$F10404*'Transaction Data'!$L10404</f>
        <v>8148</v>
      </c>
      <c r="O10404" s="3">
        <f>'Transaction Data'!$N10404-'Transaction Data'!$M10404</f>
        <v>4074</v>
      </c>
      <c r="P10404" s="2">
        <f>DATEDIF('Transaction Data'!$D10404,'Transaction Data'!$A10404,"y")</f>
        <v>46</v>
      </c>
      <c r="Q10404" s="2" t="str">
        <f>FLOOR('Transaction Data'!$P10404,15)&amp;"-"&amp;FLOOR('Transaction Data'!$P10404,15)+14</f>
        <v>45-59</v>
      </c>
      <c r="R10404" s="2" t="str">
        <f>IF('Transaction Data'!$L10404&lt;=10,"Less Expensive","Expensive")</f>
        <v>Expensive</v>
      </c>
      <c r="S10404" s="4">
        <f>WEEKDAY('Transaction Data'!$A10404)</f>
        <v>4</v>
      </c>
      <c r="T10404" s="2" t="str">
        <f>IF(WEEKDAY('Transaction Data'!$A10404,2)&lt;6,"Weekday","Weekend")</f>
        <v>Weekday</v>
      </c>
    </row>
    <row r="10405" ht="15.75" customHeight="1">
      <c r="A10405" s="1">
        <v>45538.0</v>
      </c>
      <c r="B10405" s="2" t="s">
        <v>8436</v>
      </c>
      <c r="C10405" s="2" t="s">
        <v>47</v>
      </c>
      <c r="D10405" s="1">
        <v>19114.0</v>
      </c>
      <c r="E10405" s="2" t="s">
        <v>22</v>
      </c>
      <c r="F10405" s="2">
        <v>353.0</v>
      </c>
      <c r="G10405" s="2" t="s">
        <v>28</v>
      </c>
      <c r="H10405" s="2" t="s">
        <v>24</v>
      </c>
      <c r="I10405" s="2" t="s">
        <v>35</v>
      </c>
      <c r="J10405" s="2" t="str">
        <f t="array" ref="J10405">XLOOKUP('Transaction Data'!$G10405,Product_Code,Biscuit_Brand)</f>
        <v>Shortbread</v>
      </c>
      <c r="K10405" s="2">
        <f t="array" ref="K10405">XLOOKUP('Transaction Data'!$G10405,Product_Code,Cost)</f>
        <v>10</v>
      </c>
      <c r="L10405" s="2">
        <f t="array" ref="L10405">XLOOKUP('Transaction Data'!$G10405,Product_Code,Unit_Price)</f>
        <v>45</v>
      </c>
      <c r="M10405" s="3">
        <f>'Transaction Data'!$F10405*'Transaction Data'!$K10405</f>
        <v>3530</v>
      </c>
      <c r="N10405" s="3">
        <f>'Transaction Data'!$F10405*'Transaction Data'!$L10405</f>
        <v>15885</v>
      </c>
      <c r="O10405" s="3">
        <f>'Transaction Data'!$N10405-'Transaction Data'!$M10405</f>
        <v>12355</v>
      </c>
      <c r="P10405" s="2">
        <f>DATEDIF('Transaction Data'!$D10405,'Transaction Data'!$A10405,"y")</f>
        <v>72</v>
      </c>
      <c r="Q10405" s="2" t="str">
        <f>FLOOR('Transaction Data'!$P10405,15)&amp;"-"&amp;FLOOR('Transaction Data'!$P10405,15)+14</f>
        <v>60-74</v>
      </c>
      <c r="R10405" s="2" t="str">
        <f>IF('Transaction Data'!$L10405&lt;=10,"Less Expensive","Expensive")</f>
        <v>Expensive</v>
      </c>
      <c r="S10405" s="4">
        <f>WEEKDAY('Transaction Data'!$A10405)</f>
        <v>3</v>
      </c>
      <c r="T10405" s="2" t="str">
        <f>IF(WEEKDAY('Transaction Data'!$A10405,2)&lt;6,"Weekday","Weekend")</f>
        <v>Weekday</v>
      </c>
    </row>
    <row r="10406" ht="15.75" customHeight="1">
      <c r="A10406" s="1">
        <v>45538.0</v>
      </c>
      <c r="B10406" s="2" t="s">
        <v>1067</v>
      </c>
      <c r="C10406" s="2" t="s">
        <v>54</v>
      </c>
      <c r="D10406" s="1">
        <v>37119.0</v>
      </c>
      <c r="E10406" s="2" t="s">
        <v>63</v>
      </c>
      <c r="F10406" s="2">
        <v>203.0</v>
      </c>
      <c r="G10406" s="2" t="s">
        <v>61</v>
      </c>
      <c r="H10406" s="2" t="s">
        <v>52</v>
      </c>
      <c r="I10406" s="2" t="s">
        <v>30</v>
      </c>
      <c r="J10406" s="2" t="str">
        <f t="array" ref="J10406">XLOOKUP('Transaction Data'!$G10406,Product_Code,Biscuit_Brand)</f>
        <v>Choco Delight</v>
      </c>
      <c r="K10406" s="2">
        <f t="array" ref="K10406">XLOOKUP('Transaction Data'!$G10406,Product_Code,Cost)</f>
        <v>3</v>
      </c>
      <c r="L10406" s="2">
        <f t="array" ref="L10406">XLOOKUP('Transaction Data'!$G10406,Product_Code,Unit_Price)</f>
        <v>5</v>
      </c>
      <c r="M10406" s="3">
        <f>'Transaction Data'!$F10406*'Transaction Data'!$K10406</f>
        <v>609</v>
      </c>
      <c r="N10406" s="3">
        <f>'Transaction Data'!$F10406*'Transaction Data'!$L10406</f>
        <v>1015</v>
      </c>
      <c r="O10406" s="3">
        <f>'Transaction Data'!$N10406-'Transaction Data'!$M10406</f>
        <v>406</v>
      </c>
      <c r="P10406" s="2">
        <f>DATEDIF('Transaction Data'!$D10406,'Transaction Data'!$A10406,"y")</f>
        <v>23</v>
      </c>
      <c r="Q10406" s="2" t="str">
        <f>FLOOR('Transaction Data'!$P10406,15)&amp;"-"&amp;FLOOR('Transaction Data'!$P10406,15)+14</f>
        <v>15-29</v>
      </c>
      <c r="R10406" s="2" t="str">
        <f>IF('Transaction Data'!$L10406&lt;=10,"Less Expensive","Expensive")</f>
        <v>Less Expensive</v>
      </c>
      <c r="S10406" s="4">
        <f>WEEKDAY('Transaction Data'!$A10406)</f>
        <v>3</v>
      </c>
      <c r="T10406" s="2" t="str">
        <f>IF(WEEKDAY('Transaction Data'!$A10406,2)&lt;6,"Weekday","Weekend")</f>
        <v>Weekday</v>
      </c>
    </row>
    <row r="10407" ht="15.75" customHeight="1">
      <c r="A10407" s="1">
        <v>45549.0</v>
      </c>
      <c r="B10407" s="2" t="s">
        <v>1256</v>
      </c>
      <c r="C10407" s="2" t="s">
        <v>41</v>
      </c>
      <c r="D10407" s="1">
        <v>17375.0</v>
      </c>
      <c r="E10407" s="2" t="s">
        <v>22</v>
      </c>
      <c r="F10407" s="2">
        <v>44.0</v>
      </c>
      <c r="G10407" s="2" t="s">
        <v>61</v>
      </c>
      <c r="H10407" s="2" t="s">
        <v>49</v>
      </c>
      <c r="I10407" s="2" t="s">
        <v>30</v>
      </c>
      <c r="J10407" s="2" t="str">
        <f t="array" ref="J10407">XLOOKUP('Transaction Data'!$G10407,Product_Code,Biscuit_Brand)</f>
        <v>Choco Delight</v>
      </c>
      <c r="K10407" s="2">
        <f t="array" ref="K10407">XLOOKUP('Transaction Data'!$G10407,Product_Code,Cost)</f>
        <v>3</v>
      </c>
      <c r="L10407" s="2">
        <f t="array" ref="L10407">XLOOKUP('Transaction Data'!$G10407,Product_Code,Unit_Price)</f>
        <v>5</v>
      </c>
      <c r="M10407" s="3">
        <f>'Transaction Data'!$F10407*'Transaction Data'!$K10407</f>
        <v>132</v>
      </c>
      <c r="N10407" s="3">
        <f>'Transaction Data'!$F10407*'Transaction Data'!$L10407</f>
        <v>220</v>
      </c>
      <c r="O10407" s="3">
        <f>'Transaction Data'!$N10407-'Transaction Data'!$M10407</f>
        <v>88</v>
      </c>
      <c r="P10407" s="2">
        <f>DATEDIF('Transaction Data'!$D10407,'Transaction Data'!$A10407,"y")</f>
        <v>77</v>
      </c>
      <c r="Q10407" s="2" t="str">
        <f>FLOOR('Transaction Data'!$P10407,15)&amp;"-"&amp;FLOOR('Transaction Data'!$P10407,15)+14</f>
        <v>75-89</v>
      </c>
      <c r="R10407" s="2" t="str">
        <f>IF('Transaction Data'!$L10407&lt;=10,"Less Expensive","Expensive")</f>
        <v>Less Expensive</v>
      </c>
      <c r="S10407" s="4">
        <f>WEEKDAY('Transaction Data'!$A10407)</f>
        <v>7</v>
      </c>
      <c r="T10407" s="2" t="str">
        <f>IF(WEEKDAY('Transaction Data'!$A10407,2)&lt;6,"Weekday","Weekend")</f>
        <v>Weekend</v>
      </c>
    </row>
    <row r="10408" ht="15.75" customHeight="1">
      <c r="A10408" s="1">
        <v>45551.0</v>
      </c>
      <c r="B10408" s="2" t="s">
        <v>4710</v>
      </c>
      <c r="C10408" s="2" t="s">
        <v>54</v>
      </c>
      <c r="D10408" s="1">
        <v>33469.0</v>
      </c>
      <c r="E10408" s="2" t="s">
        <v>22</v>
      </c>
      <c r="F10408" s="2">
        <v>272.0</v>
      </c>
      <c r="G10408" s="2" t="s">
        <v>61</v>
      </c>
      <c r="H10408" s="2" t="s">
        <v>24</v>
      </c>
      <c r="I10408" s="2" t="s">
        <v>35</v>
      </c>
      <c r="J10408" s="2" t="str">
        <f t="array" ref="J10408">XLOOKUP('Transaction Data'!$G10408,Product_Code,Biscuit_Brand)</f>
        <v>Choco Delight</v>
      </c>
      <c r="K10408" s="2">
        <f t="array" ref="K10408">XLOOKUP('Transaction Data'!$G10408,Product_Code,Cost)</f>
        <v>3</v>
      </c>
      <c r="L10408" s="2">
        <f t="array" ref="L10408">XLOOKUP('Transaction Data'!$G10408,Product_Code,Unit_Price)</f>
        <v>5</v>
      </c>
      <c r="M10408" s="3">
        <f>'Transaction Data'!$F10408*'Transaction Data'!$K10408</f>
        <v>816</v>
      </c>
      <c r="N10408" s="3">
        <f>'Transaction Data'!$F10408*'Transaction Data'!$L10408</f>
        <v>1360</v>
      </c>
      <c r="O10408" s="3">
        <f>'Transaction Data'!$N10408-'Transaction Data'!$M10408</f>
        <v>544</v>
      </c>
      <c r="P10408" s="2">
        <f>DATEDIF('Transaction Data'!$D10408,'Transaction Data'!$A10408,"y")</f>
        <v>33</v>
      </c>
      <c r="Q10408" s="2" t="str">
        <f>FLOOR('Transaction Data'!$P10408,15)&amp;"-"&amp;FLOOR('Transaction Data'!$P10408,15)+14</f>
        <v>30-44</v>
      </c>
      <c r="R10408" s="2" t="str">
        <f>IF('Transaction Data'!$L10408&lt;=10,"Less Expensive","Expensive")</f>
        <v>Less Expensive</v>
      </c>
      <c r="S10408" s="4">
        <f>WEEKDAY('Transaction Data'!$A10408)</f>
        <v>2</v>
      </c>
      <c r="T10408" s="2" t="str">
        <f>IF(WEEKDAY('Transaction Data'!$A10408,2)&lt;6,"Weekday","Weekend")</f>
        <v>Weekday</v>
      </c>
    </row>
    <row r="10409" ht="15.75" customHeight="1">
      <c r="A10409" s="1">
        <v>45540.0</v>
      </c>
      <c r="B10409" s="2" t="s">
        <v>460</v>
      </c>
      <c r="C10409" s="2" t="s">
        <v>47</v>
      </c>
      <c r="D10409" s="1">
        <v>29689.0</v>
      </c>
      <c r="E10409" s="2" t="s">
        <v>37</v>
      </c>
      <c r="F10409" s="2">
        <v>361.0</v>
      </c>
      <c r="G10409" s="2" t="s">
        <v>48</v>
      </c>
      <c r="H10409" s="2" t="s">
        <v>49</v>
      </c>
      <c r="I10409" s="2" t="s">
        <v>35</v>
      </c>
      <c r="J10409" s="2" t="str">
        <f t="array" ref="J10409">XLOOKUP('Transaction Data'!$G10409,Product_Code,Biscuit_Brand)</f>
        <v>Lemon Crisps</v>
      </c>
      <c r="K10409" s="2">
        <f t="array" ref="K10409">XLOOKUP('Transaction Data'!$G10409,Product_Code,Cost)</f>
        <v>7</v>
      </c>
      <c r="L10409" s="2">
        <f t="array" ref="L10409">XLOOKUP('Transaction Data'!$G10409,Product_Code,Unit_Price)</f>
        <v>9</v>
      </c>
      <c r="M10409" s="3">
        <f>'Transaction Data'!$F10409*'Transaction Data'!$K10409</f>
        <v>2527</v>
      </c>
      <c r="N10409" s="3">
        <f>'Transaction Data'!$F10409*'Transaction Data'!$L10409</f>
        <v>3249</v>
      </c>
      <c r="O10409" s="3">
        <f>'Transaction Data'!$N10409-'Transaction Data'!$M10409</f>
        <v>722</v>
      </c>
      <c r="P10409" s="2">
        <f>DATEDIF('Transaction Data'!$D10409,'Transaction Data'!$A10409,"y")</f>
        <v>43</v>
      </c>
      <c r="Q10409" s="2" t="str">
        <f>FLOOR('Transaction Data'!$P10409,15)&amp;"-"&amp;FLOOR('Transaction Data'!$P10409,15)+14</f>
        <v>30-44</v>
      </c>
      <c r="R10409" s="2" t="str">
        <f>IF('Transaction Data'!$L10409&lt;=10,"Less Expensive","Expensive")</f>
        <v>Less Expensive</v>
      </c>
      <c r="S10409" s="4">
        <f>WEEKDAY('Transaction Data'!$A10409)</f>
        <v>5</v>
      </c>
      <c r="T10409" s="2" t="str">
        <f>IF(WEEKDAY('Transaction Data'!$A10409,2)&lt;6,"Weekday","Weekend")</f>
        <v>Weekday</v>
      </c>
    </row>
    <row r="10410" ht="15.75" customHeight="1">
      <c r="A10410" s="1">
        <v>45558.0</v>
      </c>
      <c r="B10410" s="2" t="s">
        <v>6334</v>
      </c>
      <c r="C10410" s="2" t="s">
        <v>21</v>
      </c>
      <c r="D10410" s="1">
        <v>29112.0</v>
      </c>
      <c r="E10410" s="2" t="s">
        <v>22</v>
      </c>
      <c r="F10410" s="2">
        <v>181.0</v>
      </c>
      <c r="G10410" s="2" t="s">
        <v>57</v>
      </c>
      <c r="H10410" s="2" t="s">
        <v>49</v>
      </c>
      <c r="I10410" s="2" t="s">
        <v>25</v>
      </c>
      <c r="J10410" s="2" t="str">
        <f t="array" ref="J10410">XLOOKUP('Transaction Data'!$G10410,Product_Code,Biscuit_Brand)</f>
        <v>Oatmeal Cookies</v>
      </c>
      <c r="K10410" s="2">
        <f t="array" ref="K10410">XLOOKUP('Transaction Data'!$G10410,Product_Code,Cost)</f>
        <v>19</v>
      </c>
      <c r="L10410" s="2">
        <f t="array" ref="L10410">XLOOKUP('Transaction Data'!$G10410,Product_Code,Unit_Price)</f>
        <v>23</v>
      </c>
      <c r="M10410" s="3">
        <f>'Transaction Data'!$F10410*'Transaction Data'!$K10410</f>
        <v>3439</v>
      </c>
      <c r="N10410" s="3">
        <f>'Transaction Data'!$F10410*'Transaction Data'!$L10410</f>
        <v>4163</v>
      </c>
      <c r="O10410" s="3">
        <f>'Transaction Data'!$N10410-'Transaction Data'!$M10410</f>
        <v>724</v>
      </c>
      <c r="P10410" s="2">
        <f>DATEDIF('Transaction Data'!$D10410,'Transaction Data'!$A10410,"y")</f>
        <v>45</v>
      </c>
      <c r="Q10410" s="2" t="str">
        <f>FLOOR('Transaction Data'!$P10410,15)&amp;"-"&amp;FLOOR('Transaction Data'!$P10410,15)+14</f>
        <v>45-59</v>
      </c>
      <c r="R10410" s="2" t="str">
        <f>IF('Transaction Data'!$L10410&lt;=10,"Less Expensive","Expensive")</f>
        <v>Expensive</v>
      </c>
      <c r="S10410" s="4">
        <f>WEEKDAY('Transaction Data'!$A10410)</f>
        <v>2</v>
      </c>
      <c r="T10410" s="2" t="str">
        <f>IF(WEEKDAY('Transaction Data'!$A10410,2)&lt;6,"Weekday","Weekend")</f>
        <v>Weekday</v>
      </c>
    </row>
    <row r="10411" ht="15.75" customHeight="1">
      <c r="A10411" s="1">
        <v>45552.0</v>
      </c>
      <c r="B10411" s="2" t="s">
        <v>1220</v>
      </c>
      <c r="C10411" s="2" t="s">
        <v>78</v>
      </c>
      <c r="D10411" s="1">
        <v>36777.0</v>
      </c>
      <c r="E10411" s="2" t="s">
        <v>37</v>
      </c>
      <c r="F10411" s="2">
        <v>140.0</v>
      </c>
      <c r="G10411" s="2" t="s">
        <v>55</v>
      </c>
      <c r="H10411" s="2" t="s">
        <v>52</v>
      </c>
      <c r="I10411" s="2" t="s">
        <v>25</v>
      </c>
      <c r="J10411" s="2" t="str">
        <f t="array" ref="J10411">XLOOKUP('Transaction Data'!$G10411,Product_Code,Biscuit_Brand)</f>
        <v>Vanilla Wafers</v>
      </c>
      <c r="K10411" s="2">
        <f t="array" ref="K10411">XLOOKUP('Transaction Data'!$G10411,Product_Code,Cost)</f>
        <v>18</v>
      </c>
      <c r="L10411" s="2">
        <f t="array" ref="L10411">XLOOKUP('Transaction Data'!$G10411,Product_Code,Unit_Price)</f>
        <v>36</v>
      </c>
      <c r="M10411" s="3">
        <f>'Transaction Data'!$F10411*'Transaction Data'!$K10411</f>
        <v>2520</v>
      </c>
      <c r="N10411" s="3">
        <f>'Transaction Data'!$F10411*'Transaction Data'!$L10411</f>
        <v>5040</v>
      </c>
      <c r="O10411" s="3">
        <f>'Transaction Data'!$N10411-'Transaction Data'!$M10411</f>
        <v>2520</v>
      </c>
      <c r="P10411" s="2">
        <f>DATEDIF('Transaction Data'!$D10411,'Transaction Data'!$A10411,"y")</f>
        <v>24</v>
      </c>
      <c r="Q10411" s="2" t="str">
        <f>FLOOR('Transaction Data'!$P10411,15)&amp;"-"&amp;FLOOR('Transaction Data'!$P10411,15)+14</f>
        <v>15-29</v>
      </c>
      <c r="R10411" s="2" t="str">
        <f>IF('Transaction Data'!$L10411&lt;=10,"Less Expensive","Expensive")</f>
        <v>Expensive</v>
      </c>
      <c r="S10411" s="4">
        <f>WEEKDAY('Transaction Data'!$A10411)</f>
        <v>3</v>
      </c>
      <c r="T10411" s="2" t="str">
        <f>IF(WEEKDAY('Transaction Data'!$A10411,2)&lt;6,"Weekday","Weekend")</f>
        <v>Weekday</v>
      </c>
    </row>
    <row r="10412" ht="15.75" customHeight="1">
      <c r="A10412" s="1">
        <v>45558.0</v>
      </c>
      <c r="B10412" s="2" t="s">
        <v>8874</v>
      </c>
      <c r="C10412" s="2" t="s">
        <v>54</v>
      </c>
      <c r="D10412" s="1">
        <v>29042.0</v>
      </c>
      <c r="E10412" s="2" t="s">
        <v>27</v>
      </c>
      <c r="F10412" s="2">
        <v>61.0</v>
      </c>
      <c r="G10412" s="2" t="s">
        <v>28</v>
      </c>
      <c r="H10412" s="2" t="s">
        <v>29</v>
      </c>
      <c r="I10412" s="2" t="s">
        <v>30</v>
      </c>
      <c r="J10412" s="2" t="str">
        <f t="array" ref="J10412">XLOOKUP('Transaction Data'!$G10412,Product_Code,Biscuit_Brand)</f>
        <v>Shortbread</v>
      </c>
      <c r="K10412" s="2">
        <f t="array" ref="K10412">XLOOKUP('Transaction Data'!$G10412,Product_Code,Cost)</f>
        <v>10</v>
      </c>
      <c r="L10412" s="2">
        <f t="array" ref="L10412">XLOOKUP('Transaction Data'!$G10412,Product_Code,Unit_Price)</f>
        <v>45</v>
      </c>
      <c r="M10412" s="3">
        <f>'Transaction Data'!$F10412*'Transaction Data'!$K10412</f>
        <v>610</v>
      </c>
      <c r="N10412" s="3">
        <f>'Transaction Data'!$F10412*'Transaction Data'!$L10412</f>
        <v>2745</v>
      </c>
      <c r="O10412" s="3">
        <f>'Transaction Data'!$N10412-'Transaction Data'!$M10412</f>
        <v>2135</v>
      </c>
      <c r="P10412" s="2">
        <f>DATEDIF('Transaction Data'!$D10412,'Transaction Data'!$A10412,"y")</f>
        <v>45</v>
      </c>
      <c r="Q10412" s="2" t="str">
        <f>FLOOR('Transaction Data'!$P10412,15)&amp;"-"&amp;FLOOR('Transaction Data'!$P10412,15)+14</f>
        <v>45-59</v>
      </c>
      <c r="R10412" s="2" t="str">
        <f>IF('Transaction Data'!$L10412&lt;=10,"Less Expensive","Expensive")</f>
        <v>Expensive</v>
      </c>
      <c r="S10412" s="4">
        <f>WEEKDAY('Transaction Data'!$A10412)</f>
        <v>2</v>
      </c>
      <c r="T10412" s="2" t="str">
        <f>IF(WEEKDAY('Transaction Data'!$A10412,2)&lt;6,"Weekday","Weekend")</f>
        <v>Weekday</v>
      </c>
    </row>
    <row r="10413" ht="15.75" customHeight="1">
      <c r="A10413" s="1">
        <v>45557.0</v>
      </c>
      <c r="B10413" s="2" t="s">
        <v>6665</v>
      </c>
      <c r="C10413" s="2" t="s">
        <v>54</v>
      </c>
      <c r="D10413" s="1">
        <v>19264.0</v>
      </c>
      <c r="E10413" s="2" t="s">
        <v>22</v>
      </c>
      <c r="F10413" s="2">
        <v>56.0</v>
      </c>
      <c r="G10413" s="2" t="s">
        <v>38</v>
      </c>
      <c r="H10413" s="2" t="s">
        <v>52</v>
      </c>
      <c r="I10413" s="2" t="s">
        <v>25</v>
      </c>
      <c r="J10413" s="2" t="str">
        <f t="array" ref="J10413">XLOOKUP('Transaction Data'!$G10413,Product_Code,Biscuit_Brand)</f>
        <v>Ginger Snaps</v>
      </c>
      <c r="K10413" s="2">
        <f t="array" ref="K10413">XLOOKUP('Transaction Data'!$G10413,Product_Code,Cost)</f>
        <v>14</v>
      </c>
      <c r="L10413" s="2">
        <f t="array" ref="L10413">XLOOKUP('Transaction Data'!$G10413,Product_Code,Unit_Price)</f>
        <v>28</v>
      </c>
      <c r="M10413" s="3">
        <f>'Transaction Data'!$F10413*'Transaction Data'!$K10413</f>
        <v>784</v>
      </c>
      <c r="N10413" s="3">
        <f>'Transaction Data'!$F10413*'Transaction Data'!$L10413</f>
        <v>1568</v>
      </c>
      <c r="O10413" s="3">
        <f>'Transaction Data'!$N10413-'Transaction Data'!$M10413</f>
        <v>784</v>
      </c>
      <c r="P10413" s="2">
        <f>DATEDIF('Transaction Data'!$D10413,'Transaction Data'!$A10413,"y")</f>
        <v>71</v>
      </c>
      <c r="Q10413" s="2" t="str">
        <f>FLOOR('Transaction Data'!$P10413,15)&amp;"-"&amp;FLOOR('Transaction Data'!$P10413,15)+14</f>
        <v>60-74</v>
      </c>
      <c r="R10413" s="2" t="str">
        <f>IF('Transaction Data'!$L10413&lt;=10,"Less Expensive","Expensive")</f>
        <v>Expensive</v>
      </c>
      <c r="S10413" s="4">
        <f>WEEKDAY('Transaction Data'!$A10413)</f>
        <v>1</v>
      </c>
      <c r="T10413" s="2" t="str">
        <f>IF(WEEKDAY('Transaction Data'!$A10413,2)&lt;6,"Weekday","Weekend")</f>
        <v>Weekend</v>
      </c>
    </row>
    <row r="10414" ht="15.75" customHeight="1">
      <c r="A10414" s="1">
        <v>45537.0</v>
      </c>
      <c r="B10414" s="2" t="s">
        <v>7535</v>
      </c>
      <c r="C10414" s="2" t="s">
        <v>78</v>
      </c>
      <c r="D10414" s="1">
        <v>24846.0</v>
      </c>
      <c r="E10414" s="2" t="s">
        <v>22</v>
      </c>
      <c r="F10414" s="2">
        <v>143.0</v>
      </c>
      <c r="G10414" s="2" t="s">
        <v>33</v>
      </c>
      <c r="H10414" s="2" t="s">
        <v>29</v>
      </c>
      <c r="I10414" s="2" t="s">
        <v>25</v>
      </c>
      <c r="J10414" s="2" t="str">
        <f t="array" ref="J10414">XLOOKUP('Transaction Data'!$G10414,Product_Code,Biscuit_Brand)</f>
        <v>Caramel Biscuits</v>
      </c>
      <c r="K10414" s="2">
        <f t="array" ref="K10414">XLOOKUP('Transaction Data'!$G10414,Product_Code,Cost)</f>
        <v>18</v>
      </c>
      <c r="L10414" s="2">
        <f t="array" ref="L10414">XLOOKUP('Transaction Data'!$G10414,Product_Code,Unit_Price)</f>
        <v>22</v>
      </c>
      <c r="M10414" s="3">
        <f>'Transaction Data'!$F10414*'Transaction Data'!$K10414</f>
        <v>2574</v>
      </c>
      <c r="N10414" s="3">
        <f>'Transaction Data'!$F10414*'Transaction Data'!$L10414</f>
        <v>3146</v>
      </c>
      <c r="O10414" s="3">
        <f>'Transaction Data'!$N10414-'Transaction Data'!$M10414</f>
        <v>572</v>
      </c>
      <c r="P10414" s="2">
        <f>DATEDIF('Transaction Data'!$D10414,'Transaction Data'!$A10414,"y")</f>
        <v>56</v>
      </c>
      <c r="Q10414" s="2" t="str">
        <f>FLOOR('Transaction Data'!$P10414,15)&amp;"-"&amp;FLOOR('Transaction Data'!$P10414,15)+14</f>
        <v>45-59</v>
      </c>
      <c r="R10414" s="2" t="str">
        <f>IF('Transaction Data'!$L10414&lt;=10,"Less Expensive","Expensive")</f>
        <v>Expensive</v>
      </c>
      <c r="S10414" s="4">
        <f>WEEKDAY('Transaction Data'!$A10414)</f>
        <v>2</v>
      </c>
      <c r="T10414" s="2" t="str">
        <f>IF(WEEKDAY('Transaction Data'!$A10414,2)&lt;6,"Weekday","Weekend")</f>
        <v>Weekday</v>
      </c>
    </row>
    <row r="10415" ht="15.75" customHeight="1">
      <c r="A10415" s="1">
        <v>45553.0</v>
      </c>
      <c r="B10415" s="2" t="s">
        <v>4757</v>
      </c>
      <c r="C10415" s="2" t="s">
        <v>72</v>
      </c>
      <c r="D10415" s="1">
        <v>35424.0</v>
      </c>
      <c r="E10415" s="2" t="s">
        <v>63</v>
      </c>
      <c r="F10415" s="2">
        <v>214.0</v>
      </c>
      <c r="G10415" s="2" t="s">
        <v>28</v>
      </c>
      <c r="H10415" s="2" t="s">
        <v>24</v>
      </c>
      <c r="I10415" s="2" t="s">
        <v>35</v>
      </c>
      <c r="J10415" s="2" t="str">
        <f t="array" ref="J10415">XLOOKUP('Transaction Data'!$G10415,Product_Code,Biscuit_Brand)</f>
        <v>Shortbread</v>
      </c>
      <c r="K10415" s="2">
        <f t="array" ref="K10415">XLOOKUP('Transaction Data'!$G10415,Product_Code,Cost)</f>
        <v>10</v>
      </c>
      <c r="L10415" s="2">
        <f t="array" ref="L10415">XLOOKUP('Transaction Data'!$G10415,Product_Code,Unit_Price)</f>
        <v>45</v>
      </c>
      <c r="M10415" s="3">
        <f>'Transaction Data'!$F10415*'Transaction Data'!$K10415</f>
        <v>2140</v>
      </c>
      <c r="N10415" s="3">
        <f>'Transaction Data'!$F10415*'Transaction Data'!$L10415</f>
        <v>9630</v>
      </c>
      <c r="O10415" s="3">
        <f>'Transaction Data'!$N10415-'Transaction Data'!$M10415</f>
        <v>7490</v>
      </c>
      <c r="P10415" s="2">
        <f>DATEDIF('Transaction Data'!$D10415,'Transaction Data'!$A10415,"y")</f>
        <v>27</v>
      </c>
      <c r="Q10415" s="2" t="str">
        <f>FLOOR('Transaction Data'!$P10415,15)&amp;"-"&amp;FLOOR('Transaction Data'!$P10415,15)+14</f>
        <v>15-29</v>
      </c>
      <c r="R10415" s="2" t="str">
        <f>IF('Transaction Data'!$L10415&lt;=10,"Less Expensive","Expensive")</f>
        <v>Expensive</v>
      </c>
      <c r="S10415" s="4">
        <f>WEEKDAY('Transaction Data'!$A10415)</f>
        <v>4</v>
      </c>
      <c r="T10415" s="2" t="str">
        <f>IF(WEEKDAY('Transaction Data'!$A10415,2)&lt;6,"Weekday","Weekend")</f>
        <v>Weekday</v>
      </c>
    </row>
    <row r="10416" ht="15.75" customHeight="1">
      <c r="A10416" s="1">
        <v>45554.0</v>
      </c>
      <c r="B10416" s="2" t="s">
        <v>7076</v>
      </c>
      <c r="C10416" s="2" t="s">
        <v>65</v>
      </c>
      <c r="D10416" s="1">
        <v>31583.0</v>
      </c>
      <c r="E10416" s="2" t="s">
        <v>63</v>
      </c>
      <c r="F10416" s="2">
        <v>381.0</v>
      </c>
      <c r="G10416" s="2" t="s">
        <v>55</v>
      </c>
      <c r="H10416" s="2" t="s">
        <v>49</v>
      </c>
      <c r="I10416" s="2" t="s">
        <v>25</v>
      </c>
      <c r="J10416" s="2" t="str">
        <f t="array" ref="J10416">XLOOKUP('Transaction Data'!$G10416,Product_Code,Biscuit_Brand)</f>
        <v>Vanilla Wafers</v>
      </c>
      <c r="K10416" s="2">
        <f t="array" ref="K10416">XLOOKUP('Transaction Data'!$G10416,Product_Code,Cost)</f>
        <v>18</v>
      </c>
      <c r="L10416" s="2">
        <f t="array" ref="L10416">XLOOKUP('Transaction Data'!$G10416,Product_Code,Unit_Price)</f>
        <v>36</v>
      </c>
      <c r="M10416" s="3">
        <f>'Transaction Data'!$F10416*'Transaction Data'!$K10416</f>
        <v>6858</v>
      </c>
      <c r="N10416" s="3">
        <f>'Transaction Data'!$F10416*'Transaction Data'!$L10416</f>
        <v>13716</v>
      </c>
      <c r="O10416" s="3">
        <f>'Transaction Data'!$N10416-'Transaction Data'!$M10416</f>
        <v>6858</v>
      </c>
      <c r="P10416" s="2">
        <f>DATEDIF('Transaction Data'!$D10416,'Transaction Data'!$A10416,"y")</f>
        <v>38</v>
      </c>
      <c r="Q10416" s="2" t="str">
        <f>FLOOR('Transaction Data'!$P10416,15)&amp;"-"&amp;FLOOR('Transaction Data'!$P10416,15)+14</f>
        <v>30-44</v>
      </c>
      <c r="R10416" s="2" t="str">
        <f>IF('Transaction Data'!$L10416&lt;=10,"Less Expensive","Expensive")</f>
        <v>Expensive</v>
      </c>
      <c r="S10416" s="4">
        <f>WEEKDAY('Transaction Data'!$A10416)</f>
        <v>5</v>
      </c>
      <c r="T10416" s="2" t="str">
        <f>IF(WEEKDAY('Transaction Data'!$A10416,2)&lt;6,"Weekday","Weekend")</f>
        <v>Weekday</v>
      </c>
    </row>
    <row r="10417" ht="15.75" customHeight="1">
      <c r="A10417" s="1">
        <v>45561.0</v>
      </c>
      <c r="B10417" s="2" t="s">
        <v>8504</v>
      </c>
      <c r="C10417" s="2" t="s">
        <v>41</v>
      </c>
      <c r="D10417" s="1">
        <v>18471.0</v>
      </c>
      <c r="E10417" s="2" t="s">
        <v>37</v>
      </c>
      <c r="F10417" s="2">
        <v>441.0</v>
      </c>
      <c r="G10417" s="2" t="s">
        <v>60</v>
      </c>
      <c r="H10417" s="2" t="s">
        <v>24</v>
      </c>
      <c r="I10417" s="2" t="s">
        <v>35</v>
      </c>
      <c r="J10417" s="2" t="str">
        <f t="array" ref="J10417">XLOOKUP('Transaction Data'!$G10417,Product_Code,Biscuit_Brand)</f>
        <v>Peanut Butter Bites</v>
      </c>
      <c r="K10417" s="2">
        <f t="array" ref="K10417">XLOOKUP('Transaction Data'!$G10417,Product_Code,Cost)</f>
        <v>5</v>
      </c>
      <c r="L10417" s="2">
        <f t="array" ref="L10417">XLOOKUP('Transaction Data'!$G10417,Product_Code,Unit_Price)</f>
        <v>7</v>
      </c>
      <c r="M10417" s="3">
        <f>'Transaction Data'!$F10417*'Transaction Data'!$K10417</f>
        <v>2205</v>
      </c>
      <c r="N10417" s="3">
        <f>'Transaction Data'!$F10417*'Transaction Data'!$L10417</f>
        <v>3087</v>
      </c>
      <c r="O10417" s="3">
        <f>'Transaction Data'!$N10417-'Transaction Data'!$M10417</f>
        <v>882</v>
      </c>
      <c r="P10417" s="2">
        <f>DATEDIF('Transaction Data'!$D10417,'Transaction Data'!$A10417,"y")</f>
        <v>74</v>
      </c>
      <c r="Q10417" s="2" t="str">
        <f>FLOOR('Transaction Data'!$P10417,15)&amp;"-"&amp;FLOOR('Transaction Data'!$P10417,15)+14</f>
        <v>60-74</v>
      </c>
      <c r="R10417" s="2" t="str">
        <f>IF('Transaction Data'!$L10417&lt;=10,"Less Expensive","Expensive")</f>
        <v>Less Expensive</v>
      </c>
      <c r="S10417" s="4">
        <f>WEEKDAY('Transaction Data'!$A10417)</f>
        <v>5</v>
      </c>
      <c r="T10417" s="2" t="str">
        <f>IF(WEEKDAY('Transaction Data'!$A10417,2)&lt;6,"Weekday","Weekend")</f>
        <v>Weekday</v>
      </c>
    </row>
    <row r="10418" ht="15.75" customHeight="1">
      <c r="A10418" s="1">
        <v>45545.0</v>
      </c>
      <c r="B10418" s="2" t="s">
        <v>5270</v>
      </c>
      <c r="C10418" s="2" t="s">
        <v>41</v>
      </c>
      <c r="D10418" s="1">
        <v>17677.0</v>
      </c>
      <c r="E10418" s="2" t="s">
        <v>22</v>
      </c>
      <c r="F10418" s="2">
        <v>99.0</v>
      </c>
      <c r="G10418" s="2" t="s">
        <v>55</v>
      </c>
      <c r="H10418" s="2" t="s">
        <v>24</v>
      </c>
      <c r="I10418" s="2" t="s">
        <v>30</v>
      </c>
      <c r="J10418" s="2" t="str">
        <f t="array" ref="J10418">XLOOKUP('Transaction Data'!$G10418,Product_Code,Biscuit_Brand)</f>
        <v>Vanilla Wafers</v>
      </c>
      <c r="K10418" s="2">
        <f t="array" ref="K10418">XLOOKUP('Transaction Data'!$G10418,Product_Code,Cost)</f>
        <v>18</v>
      </c>
      <c r="L10418" s="2">
        <f t="array" ref="L10418">XLOOKUP('Transaction Data'!$G10418,Product_Code,Unit_Price)</f>
        <v>36</v>
      </c>
      <c r="M10418" s="3">
        <f>'Transaction Data'!$F10418*'Transaction Data'!$K10418</f>
        <v>1782</v>
      </c>
      <c r="N10418" s="3">
        <f>'Transaction Data'!$F10418*'Transaction Data'!$L10418</f>
        <v>3564</v>
      </c>
      <c r="O10418" s="3">
        <f>'Transaction Data'!$N10418-'Transaction Data'!$M10418</f>
        <v>1782</v>
      </c>
      <c r="P10418" s="2">
        <f>DATEDIF('Transaction Data'!$D10418,'Transaction Data'!$A10418,"y")</f>
        <v>76</v>
      </c>
      <c r="Q10418" s="2" t="str">
        <f>FLOOR('Transaction Data'!$P10418,15)&amp;"-"&amp;FLOOR('Transaction Data'!$P10418,15)+14</f>
        <v>75-89</v>
      </c>
      <c r="R10418" s="2" t="str">
        <f>IF('Transaction Data'!$L10418&lt;=10,"Less Expensive","Expensive")</f>
        <v>Expensive</v>
      </c>
      <c r="S10418" s="4">
        <f>WEEKDAY('Transaction Data'!$A10418)</f>
        <v>3</v>
      </c>
      <c r="T10418" s="2" t="str">
        <f>IF(WEEKDAY('Transaction Data'!$A10418,2)&lt;6,"Weekday","Weekend")</f>
        <v>Weekday</v>
      </c>
    </row>
    <row r="10419" ht="15.75" customHeight="1">
      <c r="A10419" s="1">
        <v>45537.0</v>
      </c>
      <c r="B10419" s="2" t="s">
        <v>7448</v>
      </c>
      <c r="C10419" s="2" t="s">
        <v>65</v>
      </c>
      <c r="D10419" s="1">
        <v>17084.0</v>
      </c>
      <c r="E10419" s="2" t="s">
        <v>22</v>
      </c>
      <c r="F10419" s="2">
        <v>328.0</v>
      </c>
      <c r="G10419" s="2" t="s">
        <v>48</v>
      </c>
      <c r="H10419" s="2" t="s">
        <v>34</v>
      </c>
      <c r="I10419" s="2" t="s">
        <v>30</v>
      </c>
      <c r="J10419" s="2" t="str">
        <f t="array" ref="J10419">XLOOKUP('Transaction Data'!$G10419,Product_Code,Biscuit_Brand)</f>
        <v>Lemon Crisps</v>
      </c>
      <c r="K10419" s="2">
        <f t="array" ref="K10419">XLOOKUP('Transaction Data'!$G10419,Product_Code,Cost)</f>
        <v>7</v>
      </c>
      <c r="L10419" s="2">
        <f t="array" ref="L10419">XLOOKUP('Transaction Data'!$G10419,Product_Code,Unit_Price)</f>
        <v>9</v>
      </c>
      <c r="M10419" s="3">
        <f>'Transaction Data'!$F10419*'Transaction Data'!$K10419</f>
        <v>2296</v>
      </c>
      <c r="N10419" s="3">
        <f>'Transaction Data'!$F10419*'Transaction Data'!$L10419</f>
        <v>2952</v>
      </c>
      <c r="O10419" s="3">
        <f>'Transaction Data'!$N10419-'Transaction Data'!$M10419</f>
        <v>656</v>
      </c>
      <c r="P10419" s="2">
        <f>DATEDIF('Transaction Data'!$D10419,'Transaction Data'!$A10419,"y")</f>
        <v>77</v>
      </c>
      <c r="Q10419" s="2" t="str">
        <f>FLOOR('Transaction Data'!$P10419,15)&amp;"-"&amp;FLOOR('Transaction Data'!$P10419,15)+14</f>
        <v>75-89</v>
      </c>
      <c r="R10419" s="2" t="str">
        <f>IF('Transaction Data'!$L10419&lt;=10,"Less Expensive","Expensive")</f>
        <v>Less Expensive</v>
      </c>
      <c r="S10419" s="4">
        <f>WEEKDAY('Transaction Data'!$A10419)</f>
        <v>2</v>
      </c>
      <c r="T10419" s="2" t="str">
        <f>IF(WEEKDAY('Transaction Data'!$A10419,2)&lt;6,"Weekday","Weekend")</f>
        <v>Weekday</v>
      </c>
    </row>
    <row r="10420" ht="15.75" customHeight="1">
      <c r="A10420" s="1">
        <v>45545.0</v>
      </c>
      <c r="B10420" s="2" t="s">
        <v>4878</v>
      </c>
      <c r="C10420" s="2" t="s">
        <v>51</v>
      </c>
      <c r="D10420" s="1">
        <v>24525.0</v>
      </c>
      <c r="E10420" s="2" t="s">
        <v>22</v>
      </c>
      <c r="F10420" s="2">
        <v>393.0</v>
      </c>
      <c r="G10420" s="2" t="s">
        <v>23</v>
      </c>
      <c r="H10420" s="2" t="s">
        <v>24</v>
      </c>
      <c r="I10420" s="2" t="s">
        <v>35</v>
      </c>
      <c r="J10420" s="2" t="str">
        <f t="array" ref="J10420">XLOOKUP('Transaction Data'!$G10420,Product_Code,Biscuit_Brand)</f>
        <v>Cinnamon Swirls</v>
      </c>
      <c r="K10420" s="2">
        <f t="array" ref="K10420">XLOOKUP('Transaction Data'!$G10420,Product_Code,Cost)</f>
        <v>10</v>
      </c>
      <c r="L10420" s="2">
        <f t="array" ref="L10420">XLOOKUP('Transaction Data'!$G10420,Product_Code,Unit_Price)</f>
        <v>14</v>
      </c>
      <c r="M10420" s="3">
        <f>'Transaction Data'!$F10420*'Transaction Data'!$K10420</f>
        <v>3930</v>
      </c>
      <c r="N10420" s="3">
        <f>'Transaction Data'!$F10420*'Transaction Data'!$L10420</f>
        <v>5502</v>
      </c>
      <c r="O10420" s="3">
        <f>'Transaction Data'!$N10420-'Transaction Data'!$M10420</f>
        <v>1572</v>
      </c>
      <c r="P10420" s="2">
        <f>DATEDIF('Transaction Data'!$D10420,'Transaction Data'!$A10420,"y")</f>
        <v>57</v>
      </c>
      <c r="Q10420" s="2" t="str">
        <f>FLOOR('Transaction Data'!$P10420,15)&amp;"-"&amp;FLOOR('Transaction Data'!$P10420,15)+14</f>
        <v>45-59</v>
      </c>
      <c r="R10420" s="2" t="str">
        <f>IF('Transaction Data'!$L10420&lt;=10,"Less Expensive","Expensive")</f>
        <v>Expensive</v>
      </c>
      <c r="S10420" s="4">
        <f>WEEKDAY('Transaction Data'!$A10420)</f>
        <v>3</v>
      </c>
      <c r="T10420" s="2" t="str">
        <f>IF(WEEKDAY('Transaction Data'!$A10420,2)&lt;6,"Weekday","Weekend")</f>
        <v>Weekday</v>
      </c>
    </row>
    <row r="10421" ht="15.75" customHeight="1">
      <c r="A10421" s="1">
        <v>45550.0</v>
      </c>
      <c r="B10421" s="2" t="s">
        <v>6876</v>
      </c>
      <c r="C10421" s="2" t="s">
        <v>72</v>
      </c>
      <c r="D10421" s="1">
        <v>34914.0</v>
      </c>
      <c r="E10421" s="2" t="s">
        <v>22</v>
      </c>
      <c r="F10421" s="2">
        <v>93.0</v>
      </c>
      <c r="G10421" s="2" t="s">
        <v>44</v>
      </c>
      <c r="H10421" s="2" t="s">
        <v>45</v>
      </c>
      <c r="I10421" s="2" t="s">
        <v>35</v>
      </c>
      <c r="J10421" s="2" t="str">
        <f t="array" ref="J10421">XLOOKUP('Transaction Data'!$G10421,Product_Code,Biscuit_Brand)</f>
        <v>Butter Crunch</v>
      </c>
      <c r="K10421" s="2">
        <f t="array" ref="K10421">XLOOKUP('Transaction Data'!$G10421,Product_Code,Cost)</f>
        <v>10</v>
      </c>
      <c r="L10421" s="2">
        <f t="array" ref="L10421">XLOOKUP('Transaction Data'!$G10421,Product_Code,Unit_Price)</f>
        <v>11</v>
      </c>
      <c r="M10421" s="3">
        <f>'Transaction Data'!$F10421*'Transaction Data'!$K10421</f>
        <v>930</v>
      </c>
      <c r="N10421" s="3">
        <f>'Transaction Data'!$F10421*'Transaction Data'!$L10421</f>
        <v>1023</v>
      </c>
      <c r="O10421" s="3">
        <f>'Transaction Data'!$N10421-'Transaction Data'!$M10421</f>
        <v>93</v>
      </c>
      <c r="P10421" s="2">
        <f>DATEDIF('Transaction Data'!$D10421,'Transaction Data'!$A10421,"y")</f>
        <v>29</v>
      </c>
      <c r="Q10421" s="2" t="str">
        <f>FLOOR('Transaction Data'!$P10421,15)&amp;"-"&amp;FLOOR('Transaction Data'!$P10421,15)+14</f>
        <v>15-29</v>
      </c>
      <c r="R10421" s="2" t="str">
        <f>IF('Transaction Data'!$L10421&lt;=10,"Less Expensive","Expensive")</f>
        <v>Expensive</v>
      </c>
      <c r="S10421" s="4">
        <f>WEEKDAY('Transaction Data'!$A10421)</f>
        <v>1</v>
      </c>
      <c r="T10421" s="2" t="str">
        <f>IF(WEEKDAY('Transaction Data'!$A10421,2)&lt;6,"Weekday","Weekend")</f>
        <v>Weekend</v>
      </c>
    </row>
    <row r="10422" ht="15.75" customHeight="1">
      <c r="A10422" s="1">
        <v>45558.0</v>
      </c>
      <c r="B10422" s="2" t="s">
        <v>8512</v>
      </c>
      <c r="C10422" s="2" t="s">
        <v>78</v>
      </c>
      <c r="D10422" s="1">
        <v>30168.0</v>
      </c>
      <c r="E10422" s="2" t="s">
        <v>22</v>
      </c>
      <c r="F10422" s="2">
        <v>169.0</v>
      </c>
      <c r="G10422" s="2" t="s">
        <v>57</v>
      </c>
      <c r="H10422" s="2" t="s">
        <v>34</v>
      </c>
      <c r="I10422" s="2" t="s">
        <v>25</v>
      </c>
      <c r="J10422" s="2" t="str">
        <f t="array" ref="J10422">XLOOKUP('Transaction Data'!$G10422,Product_Code,Biscuit_Brand)</f>
        <v>Oatmeal Cookies</v>
      </c>
      <c r="K10422" s="2">
        <f t="array" ref="K10422">XLOOKUP('Transaction Data'!$G10422,Product_Code,Cost)</f>
        <v>19</v>
      </c>
      <c r="L10422" s="2">
        <f t="array" ref="L10422">XLOOKUP('Transaction Data'!$G10422,Product_Code,Unit_Price)</f>
        <v>23</v>
      </c>
      <c r="M10422" s="3">
        <f>'Transaction Data'!$F10422*'Transaction Data'!$K10422</f>
        <v>3211</v>
      </c>
      <c r="N10422" s="3">
        <f>'Transaction Data'!$F10422*'Transaction Data'!$L10422</f>
        <v>3887</v>
      </c>
      <c r="O10422" s="3">
        <f>'Transaction Data'!$N10422-'Transaction Data'!$M10422</f>
        <v>676</v>
      </c>
      <c r="P10422" s="2">
        <f>DATEDIF('Transaction Data'!$D10422,'Transaction Data'!$A10422,"y")</f>
        <v>42</v>
      </c>
      <c r="Q10422" s="2" t="str">
        <f>FLOOR('Transaction Data'!$P10422,15)&amp;"-"&amp;FLOOR('Transaction Data'!$P10422,15)+14</f>
        <v>30-44</v>
      </c>
      <c r="R10422" s="2" t="str">
        <f>IF('Transaction Data'!$L10422&lt;=10,"Less Expensive","Expensive")</f>
        <v>Expensive</v>
      </c>
      <c r="S10422" s="4">
        <f>WEEKDAY('Transaction Data'!$A10422)</f>
        <v>2</v>
      </c>
      <c r="T10422" s="2" t="str">
        <f>IF(WEEKDAY('Transaction Data'!$A10422,2)&lt;6,"Weekday","Weekend")</f>
        <v>Weekday</v>
      </c>
    </row>
    <row r="10423" ht="15.75" customHeight="1">
      <c r="A10423" s="1">
        <v>45552.0</v>
      </c>
      <c r="B10423" s="2" t="s">
        <v>6382</v>
      </c>
      <c r="C10423" s="2" t="s">
        <v>51</v>
      </c>
      <c r="D10423" s="1">
        <v>22837.0</v>
      </c>
      <c r="E10423" s="2" t="s">
        <v>27</v>
      </c>
      <c r="F10423" s="2">
        <v>377.0</v>
      </c>
      <c r="G10423" s="2" t="s">
        <v>33</v>
      </c>
      <c r="H10423" s="2" t="s">
        <v>49</v>
      </c>
      <c r="I10423" s="2" t="s">
        <v>25</v>
      </c>
      <c r="J10423" s="2" t="str">
        <f t="array" ref="J10423">XLOOKUP('Transaction Data'!$G10423,Product_Code,Biscuit_Brand)</f>
        <v>Caramel Biscuits</v>
      </c>
      <c r="K10423" s="2">
        <f t="array" ref="K10423">XLOOKUP('Transaction Data'!$G10423,Product_Code,Cost)</f>
        <v>18</v>
      </c>
      <c r="L10423" s="2">
        <f t="array" ref="L10423">XLOOKUP('Transaction Data'!$G10423,Product_Code,Unit_Price)</f>
        <v>22</v>
      </c>
      <c r="M10423" s="3">
        <f>'Transaction Data'!$F10423*'Transaction Data'!$K10423</f>
        <v>6786</v>
      </c>
      <c r="N10423" s="3">
        <f>'Transaction Data'!$F10423*'Transaction Data'!$L10423</f>
        <v>8294</v>
      </c>
      <c r="O10423" s="3">
        <f>'Transaction Data'!$N10423-'Transaction Data'!$M10423</f>
        <v>1508</v>
      </c>
      <c r="P10423" s="2">
        <f>DATEDIF('Transaction Data'!$D10423,'Transaction Data'!$A10423,"y")</f>
        <v>62</v>
      </c>
      <c r="Q10423" s="2" t="str">
        <f>FLOOR('Transaction Data'!$P10423,15)&amp;"-"&amp;FLOOR('Transaction Data'!$P10423,15)+14</f>
        <v>60-74</v>
      </c>
      <c r="R10423" s="2" t="str">
        <f>IF('Transaction Data'!$L10423&lt;=10,"Less Expensive","Expensive")</f>
        <v>Expensive</v>
      </c>
      <c r="S10423" s="4">
        <f>WEEKDAY('Transaction Data'!$A10423)</f>
        <v>3</v>
      </c>
      <c r="T10423" s="2" t="str">
        <f>IF(WEEKDAY('Transaction Data'!$A10423,2)&lt;6,"Weekday","Weekend")</f>
        <v>Weekday</v>
      </c>
    </row>
    <row r="10424" ht="15.75" customHeight="1">
      <c r="A10424" s="1">
        <v>45563.0</v>
      </c>
      <c r="B10424" s="2" t="s">
        <v>8111</v>
      </c>
      <c r="C10424" s="2" t="s">
        <v>47</v>
      </c>
      <c r="D10424" s="1">
        <v>32532.0</v>
      </c>
      <c r="E10424" s="2" t="s">
        <v>37</v>
      </c>
      <c r="F10424" s="2">
        <v>41.0</v>
      </c>
      <c r="G10424" s="2" t="s">
        <v>61</v>
      </c>
      <c r="H10424" s="2" t="s">
        <v>24</v>
      </c>
      <c r="I10424" s="2" t="s">
        <v>30</v>
      </c>
      <c r="J10424" s="2" t="str">
        <f t="array" ref="J10424">XLOOKUP('Transaction Data'!$G10424,Product_Code,Biscuit_Brand)</f>
        <v>Choco Delight</v>
      </c>
      <c r="K10424" s="2">
        <f t="array" ref="K10424">XLOOKUP('Transaction Data'!$G10424,Product_Code,Cost)</f>
        <v>3</v>
      </c>
      <c r="L10424" s="2">
        <f t="array" ref="L10424">XLOOKUP('Transaction Data'!$G10424,Product_Code,Unit_Price)</f>
        <v>5</v>
      </c>
      <c r="M10424" s="3">
        <f>'Transaction Data'!$F10424*'Transaction Data'!$K10424</f>
        <v>123</v>
      </c>
      <c r="N10424" s="3">
        <f>'Transaction Data'!$F10424*'Transaction Data'!$L10424</f>
        <v>205</v>
      </c>
      <c r="O10424" s="3">
        <f>'Transaction Data'!$N10424-'Transaction Data'!$M10424</f>
        <v>82</v>
      </c>
      <c r="P10424" s="2">
        <f>DATEDIF('Transaction Data'!$D10424,'Transaction Data'!$A10424,"y")</f>
        <v>35</v>
      </c>
      <c r="Q10424" s="2" t="str">
        <f>FLOOR('Transaction Data'!$P10424,15)&amp;"-"&amp;FLOOR('Transaction Data'!$P10424,15)+14</f>
        <v>30-44</v>
      </c>
      <c r="R10424" s="2" t="str">
        <f>IF('Transaction Data'!$L10424&lt;=10,"Less Expensive","Expensive")</f>
        <v>Less Expensive</v>
      </c>
      <c r="S10424" s="4">
        <f>WEEKDAY('Transaction Data'!$A10424)</f>
        <v>7</v>
      </c>
      <c r="T10424" s="2" t="str">
        <f>IF(WEEKDAY('Transaction Data'!$A10424,2)&lt;6,"Weekday","Weekend")</f>
        <v>Weekend</v>
      </c>
    </row>
    <row r="10425" ht="15.75" customHeight="1">
      <c r="A10425" s="1">
        <v>45549.0</v>
      </c>
      <c r="B10425" s="2" t="s">
        <v>4033</v>
      </c>
      <c r="C10425" s="2" t="s">
        <v>54</v>
      </c>
      <c r="D10425" s="1">
        <v>17344.0</v>
      </c>
      <c r="E10425" s="2" t="s">
        <v>63</v>
      </c>
      <c r="F10425" s="2">
        <v>94.0</v>
      </c>
      <c r="G10425" s="2" t="s">
        <v>23</v>
      </c>
      <c r="H10425" s="2" t="s">
        <v>45</v>
      </c>
      <c r="I10425" s="2" t="s">
        <v>25</v>
      </c>
      <c r="J10425" s="2" t="str">
        <f t="array" ref="J10425">XLOOKUP('Transaction Data'!$G10425,Product_Code,Biscuit_Brand)</f>
        <v>Cinnamon Swirls</v>
      </c>
      <c r="K10425" s="2">
        <f t="array" ref="K10425">XLOOKUP('Transaction Data'!$G10425,Product_Code,Cost)</f>
        <v>10</v>
      </c>
      <c r="L10425" s="2">
        <f t="array" ref="L10425">XLOOKUP('Transaction Data'!$G10425,Product_Code,Unit_Price)</f>
        <v>14</v>
      </c>
      <c r="M10425" s="3">
        <f>'Transaction Data'!$F10425*'Transaction Data'!$K10425</f>
        <v>940</v>
      </c>
      <c r="N10425" s="3">
        <f>'Transaction Data'!$F10425*'Transaction Data'!$L10425</f>
        <v>1316</v>
      </c>
      <c r="O10425" s="3">
        <f>'Transaction Data'!$N10425-'Transaction Data'!$M10425</f>
        <v>376</v>
      </c>
      <c r="P10425" s="2">
        <f>DATEDIF('Transaction Data'!$D10425,'Transaction Data'!$A10425,"y")</f>
        <v>77</v>
      </c>
      <c r="Q10425" s="2" t="str">
        <f>FLOOR('Transaction Data'!$P10425,15)&amp;"-"&amp;FLOOR('Transaction Data'!$P10425,15)+14</f>
        <v>75-89</v>
      </c>
      <c r="R10425" s="2" t="str">
        <f>IF('Transaction Data'!$L10425&lt;=10,"Less Expensive","Expensive")</f>
        <v>Expensive</v>
      </c>
      <c r="S10425" s="4">
        <f>WEEKDAY('Transaction Data'!$A10425)</f>
        <v>7</v>
      </c>
      <c r="T10425" s="2" t="str">
        <f>IF(WEEKDAY('Transaction Data'!$A10425,2)&lt;6,"Weekday","Weekend")</f>
        <v>Weekend</v>
      </c>
    </row>
    <row r="10426" ht="15.75" customHeight="1">
      <c r="A10426" s="1">
        <v>45563.0</v>
      </c>
      <c r="B10426" s="2" t="s">
        <v>7712</v>
      </c>
      <c r="C10426" s="2" t="s">
        <v>69</v>
      </c>
      <c r="D10426" s="1">
        <v>25873.0</v>
      </c>
      <c r="E10426" s="2" t="s">
        <v>37</v>
      </c>
      <c r="F10426" s="2">
        <v>76.0</v>
      </c>
      <c r="G10426" s="2" t="s">
        <v>44</v>
      </c>
      <c r="H10426" s="2" t="s">
        <v>45</v>
      </c>
      <c r="I10426" s="2" t="s">
        <v>25</v>
      </c>
      <c r="J10426" s="2" t="str">
        <f t="array" ref="J10426">XLOOKUP('Transaction Data'!$G10426,Product_Code,Biscuit_Brand)</f>
        <v>Butter Crunch</v>
      </c>
      <c r="K10426" s="2">
        <f t="array" ref="K10426">XLOOKUP('Transaction Data'!$G10426,Product_Code,Cost)</f>
        <v>10</v>
      </c>
      <c r="L10426" s="2">
        <f t="array" ref="L10426">XLOOKUP('Transaction Data'!$G10426,Product_Code,Unit_Price)</f>
        <v>11</v>
      </c>
      <c r="M10426" s="3">
        <f>'Transaction Data'!$F10426*'Transaction Data'!$K10426</f>
        <v>760</v>
      </c>
      <c r="N10426" s="3">
        <f>'Transaction Data'!$F10426*'Transaction Data'!$L10426</f>
        <v>836</v>
      </c>
      <c r="O10426" s="3">
        <f>'Transaction Data'!$N10426-'Transaction Data'!$M10426</f>
        <v>76</v>
      </c>
      <c r="P10426" s="2">
        <f>DATEDIF('Transaction Data'!$D10426,'Transaction Data'!$A10426,"y")</f>
        <v>53</v>
      </c>
      <c r="Q10426" s="2" t="str">
        <f>FLOOR('Transaction Data'!$P10426,15)&amp;"-"&amp;FLOOR('Transaction Data'!$P10426,15)+14</f>
        <v>45-59</v>
      </c>
      <c r="R10426" s="2" t="str">
        <f>IF('Transaction Data'!$L10426&lt;=10,"Less Expensive","Expensive")</f>
        <v>Expensive</v>
      </c>
      <c r="S10426" s="4">
        <f>WEEKDAY('Transaction Data'!$A10426)</f>
        <v>7</v>
      </c>
      <c r="T10426" s="2" t="str">
        <f>IF(WEEKDAY('Transaction Data'!$A10426,2)&lt;6,"Weekday","Weekend")</f>
        <v>Weekend</v>
      </c>
    </row>
    <row r="10427" ht="15.75" customHeight="1">
      <c r="A10427" s="1">
        <v>45545.0</v>
      </c>
      <c r="B10427" s="2" t="s">
        <v>805</v>
      </c>
      <c r="C10427" s="2" t="s">
        <v>47</v>
      </c>
      <c r="D10427" s="1">
        <v>23631.0</v>
      </c>
      <c r="E10427" s="2" t="s">
        <v>27</v>
      </c>
      <c r="F10427" s="2">
        <v>257.0</v>
      </c>
      <c r="G10427" s="2" t="s">
        <v>23</v>
      </c>
      <c r="H10427" s="2" t="s">
        <v>45</v>
      </c>
      <c r="I10427" s="2" t="s">
        <v>35</v>
      </c>
      <c r="J10427" s="2" t="str">
        <f t="array" ref="J10427">XLOOKUP('Transaction Data'!$G10427,Product_Code,Biscuit_Brand)</f>
        <v>Cinnamon Swirls</v>
      </c>
      <c r="K10427" s="2">
        <f t="array" ref="K10427">XLOOKUP('Transaction Data'!$G10427,Product_Code,Cost)</f>
        <v>10</v>
      </c>
      <c r="L10427" s="2">
        <f t="array" ref="L10427">XLOOKUP('Transaction Data'!$G10427,Product_Code,Unit_Price)</f>
        <v>14</v>
      </c>
      <c r="M10427" s="3">
        <f>'Transaction Data'!$F10427*'Transaction Data'!$K10427</f>
        <v>2570</v>
      </c>
      <c r="N10427" s="3">
        <f>'Transaction Data'!$F10427*'Transaction Data'!$L10427</f>
        <v>3598</v>
      </c>
      <c r="O10427" s="3">
        <f>'Transaction Data'!$N10427-'Transaction Data'!$M10427</f>
        <v>1028</v>
      </c>
      <c r="P10427" s="2">
        <f>DATEDIF('Transaction Data'!$D10427,'Transaction Data'!$A10427,"y")</f>
        <v>59</v>
      </c>
      <c r="Q10427" s="2" t="str">
        <f>FLOOR('Transaction Data'!$P10427,15)&amp;"-"&amp;FLOOR('Transaction Data'!$P10427,15)+14</f>
        <v>45-59</v>
      </c>
      <c r="R10427" s="2" t="str">
        <f>IF('Transaction Data'!$L10427&lt;=10,"Less Expensive","Expensive")</f>
        <v>Expensive</v>
      </c>
      <c r="S10427" s="4">
        <f>WEEKDAY('Transaction Data'!$A10427)</f>
        <v>3</v>
      </c>
      <c r="T10427" s="2" t="str">
        <f>IF(WEEKDAY('Transaction Data'!$A10427,2)&lt;6,"Weekday","Weekend")</f>
        <v>Weekday</v>
      </c>
    </row>
    <row r="10428" ht="15.75" customHeight="1">
      <c r="A10428" s="1">
        <v>45547.0</v>
      </c>
      <c r="B10428" s="2" t="s">
        <v>457</v>
      </c>
      <c r="C10428" s="2" t="s">
        <v>47</v>
      </c>
      <c r="D10428" s="1">
        <v>36274.0</v>
      </c>
      <c r="E10428" s="2" t="s">
        <v>22</v>
      </c>
      <c r="F10428" s="2">
        <v>321.0</v>
      </c>
      <c r="G10428" s="2" t="s">
        <v>48</v>
      </c>
      <c r="H10428" s="2" t="s">
        <v>34</v>
      </c>
      <c r="I10428" s="2" t="s">
        <v>25</v>
      </c>
      <c r="J10428" s="2" t="str">
        <f t="array" ref="J10428">XLOOKUP('Transaction Data'!$G10428,Product_Code,Biscuit_Brand)</f>
        <v>Lemon Crisps</v>
      </c>
      <c r="K10428" s="2">
        <f t="array" ref="K10428">XLOOKUP('Transaction Data'!$G10428,Product_Code,Cost)</f>
        <v>7</v>
      </c>
      <c r="L10428" s="2">
        <f t="array" ref="L10428">XLOOKUP('Transaction Data'!$G10428,Product_Code,Unit_Price)</f>
        <v>9</v>
      </c>
      <c r="M10428" s="3">
        <f>'Transaction Data'!$F10428*'Transaction Data'!$K10428</f>
        <v>2247</v>
      </c>
      <c r="N10428" s="3">
        <f>'Transaction Data'!$F10428*'Transaction Data'!$L10428</f>
        <v>2889</v>
      </c>
      <c r="O10428" s="3">
        <f>'Transaction Data'!$N10428-'Transaction Data'!$M10428</f>
        <v>642</v>
      </c>
      <c r="P10428" s="2">
        <f>DATEDIF('Transaction Data'!$D10428,'Transaction Data'!$A10428,"y")</f>
        <v>25</v>
      </c>
      <c r="Q10428" s="2" t="str">
        <f>FLOOR('Transaction Data'!$P10428,15)&amp;"-"&amp;FLOOR('Transaction Data'!$P10428,15)+14</f>
        <v>15-29</v>
      </c>
      <c r="R10428" s="2" t="str">
        <f>IF('Transaction Data'!$L10428&lt;=10,"Less Expensive","Expensive")</f>
        <v>Less Expensive</v>
      </c>
      <c r="S10428" s="4">
        <f>WEEKDAY('Transaction Data'!$A10428)</f>
        <v>5</v>
      </c>
      <c r="T10428" s="2" t="str">
        <f>IF(WEEKDAY('Transaction Data'!$A10428,2)&lt;6,"Weekday","Weekend")</f>
        <v>Weekday</v>
      </c>
    </row>
    <row r="10429" ht="15.75" customHeight="1">
      <c r="A10429" s="1">
        <v>45565.0</v>
      </c>
      <c r="B10429" s="2" t="s">
        <v>755</v>
      </c>
      <c r="C10429" s="2" t="s">
        <v>65</v>
      </c>
      <c r="D10429" s="1">
        <v>32362.0</v>
      </c>
      <c r="E10429" s="2" t="s">
        <v>27</v>
      </c>
      <c r="F10429" s="2">
        <v>178.0</v>
      </c>
      <c r="G10429" s="2" t="s">
        <v>38</v>
      </c>
      <c r="H10429" s="2" t="s">
        <v>52</v>
      </c>
      <c r="I10429" s="2" t="s">
        <v>30</v>
      </c>
      <c r="J10429" s="2" t="str">
        <f t="array" ref="J10429">XLOOKUP('Transaction Data'!$G10429,Product_Code,Biscuit_Brand)</f>
        <v>Ginger Snaps</v>
      </c>
      <c r="K10429" s="2">
        <f t="array" ref="K10429">XLOOKUP('Transaction Data'!$G10429,Product_Code,Cost)</f>
        <v>14</v>
      </c>
      <c r="L10429" s="2">
        <f t="array" ref="L10429">XLOOKUP('Transaction Data'!$G10429,Product_Code,Unit_Price)</f>
        <v>28</v>
      </c>
      <c r="M10429" s="3">
        <f>'Transaction Data'!$F10429*'Transaction Data'!$K10429</f>
        <v>2492</v>
      </c>
      <c r="N10429" s="3">
        <f>'Transaction Data'!$F10429*'Transaction Data'!$L10429</f>
        <v>4984</v>
      </c>
      <c r="O10429" s="3">
        <f>'Transaction Data'!$N10429-'Transaction Data'!$M10429</f>
        <v>2492</v>
      </c>
      <c r="P10429" s="2">
        <f>DATEDIF('Transaction Data'!$D10429,'Transaction Data'!$A10429,"y")</f>
        <v>36</v>
      </c>
      <c r="Q10429" s="2" t="str">
        <f>FLOOR('Transaction Data'!$P10429,15)&amp;"-"&amp;FLOOR('Transaction Data'!$P10429,15)+14</f>
        <v>30-44</v>
      </c>
      <c r="R10429" s="2" t="str">
        <f>IF('Transaction Data'!$L10429&lt;=10,"Less Expensive","Expensive")</f>
        <v>Expensive</v>
      </c>
      <c r="S10429" s="4">
        <f>WEEKDAY('Transaction Data'!$A10429)</f>
        <v>2</v>
      </c>
      <c r="T10429" s="2" t="str">
        <f>IF(WEEKDAY('Transaction Data'!$A10429,2)&lt;6,"Weekday","Weekend")</f>
        <v>Weekday</v>
      </c>
    </row>
    <row r="10430" ht="15.75" customHeight="1">
      <c r="A10430" s="1">
        <v>45559.0</v>
      </c>
      <c r="B10430" s="2" t="s">
        <v>4859</v>
      </c>
      <c r="C10430" s="2" t="s">
        <v>41</v>
      </c>
      <c r="D10430" s="1">
        <v>32531.0</v>
      </c>
      <c r="E10430" s="2" t="s">
        <v>63</v>
      </c>
      <c r="F10430" s="2">
        <v>486.0</v>
      </c>
      <c r="G10430" s="2" t="s">
        <v>48</v>
      </c>
      <c r="H10430" s="2" t="s">
        <v>34</v>
      </c>
      <c r="I10430" s="2" t="s">
        <v>25</v>
      </c>
      <c r="J10430" s="2" t="str">
        <f t="array" ref="J10430">XLOOKUP('Transaction Data'!$G10430,Product_Code,Biscuit_Brand)</f>
        <v>Lemon Crisps</v>
      </c>
      <c r="K10430" s="2">
        <f t="array" ref="K10430">XLOOKUP('Transaction Data'!$G10430,Product_Code,Cost)</f>
        <v>7</v>
      </c>
      <c r="L10430" s="2">
        <f t="array" ref="L10430">XLOOKUP('Transaction Data'!$G10430,Product_Code,Unit_Price)</f>
        <v>9</v>
      </c>
      <c r="M10430" s="3">
        <f>'Transaction Data'!$F10430*'Transaction Data'!$K10430</f>
        <v>3402</v>
      </c>
      <c r="N10430" s="3">
        <f>'Transaction Data'!$F10430*'Transaction Data'!$L10430</f>
        <v>4374</v>
      </c>
      <c r="O10430" s="3">
        <f>'Transaction Data'!$N10430-'Transaction Data'!$M10430</f>
        <v>972</v>
      </c>
      <c r="P10430" s="2">
        <f>DATEDIF('Transaction Data'!$D10430,'Transaction Data'!$A10430,"y")</f>
        <v>35</v>
      </c>
      <c r="Q10430" s="2" t="str">
        <f>FLOOR('Transaction Data'!$P10430,15)&amp;"-"&amp;FLOOR('Transaction Data'!$P10430,15)+14</f>
        <v>30-44</v>
      </c>
      <c r="R10430" s="2" t="str">
        <f>IF('Transaction Data'!$L10430&lt;=10,"Less Expensive","Expensive")</f>
        <v>Less Expensive</v>
      </c>
      <c r="S10430" s="4">
        <f>WEEKDAY('Transaction Data'!$A10430)</f>
        <v>3</v>
      </c>
      <c r="T10430" s="2" t="str">
        <f>IF(WEEKDAY('Transaction Data'!$A10430,2)&lt;6,"Weekday","Weekend")</f>
        <v>Weekday</v>
      </c>
    </row>
    <row r="10431" ht="15.75" customHeight="1">
      <c r="A10431" s="1">
        <v>45539.0</v>
      </c>
      <c r="B10431" s="2" t="s">
        <v>4332</v>
      </c>
      <c r="C10431" s="2" t="s">
        <v>32</v>
      </c>
      <c r="D10431" s="1">
        <v>15986.0</v>
      </c>
      <c r="E10431" s="2" t="s">
        <v>63</v>
      </c>
      <c r="F10431" s="2">
        <v>374.0</v>
      </c>
      <c r="G10431" s="2" t="s">
        <v>23</v>
      </c>
      <c r="H10431" s="2" t="s">
        <v>34</v>
      </c>
      <c r="I10431" s="2" t="s">
        <v>35</v>
      </c>
      <c r="J10431" s="2" t="str">
        <f t="array" ref="J10431">XLOOKUP('Transaction Data'!$G10431,Product_Code,Biscuit_Brand)</f>
        <v>Cinnamon Swirls</v>
      </c>
      <c r="K10431" s="2">
        <f t="array" ref="K10431">XLOOKUP('Transaction Data'!$G10431,Product_Code,Cost)</f>
        <v>10</v>
      </c>
      <c r="L10431" s="2">
        <f t="array" ref="L10431">XLOOKUP('Transaction Data'!$G10431,Product_Code,Unit_Price)</f>
        <v>14</v>
      </c>
      <c r="M10431" s="3">
        <f>'Transaction Data'!$F10431*'Transaction Data'!$K10431</f>
        <v>3740</v>
      </c>
      <c r="N10431" s="3">
        <f>'Transaction Data'!$F10431*'Transaction Data'!$L10431</f>
        <v>5236</v>
      </c>
      <c r="O10431" s="3">
        <f>'Transaction Data'!$N10431-'Transaction Data'!$M10431</f>
        <v>1496</v>
      </c>
      <c r="P10431" s="2">
        <f>DATEDIF('Transaction Data'!$D10431,'Transaction Data'!$A10431,"y")</f>
        <v>80</v>
      </c>
      <c r="Q10431" s="2" t="str">
        <f>FLOOR('Transaction Data'!$P10431,15)&amp;"-"&amp;FLOOR('Transaction Data'!$P10431,15)+14</f>
        <v>75-89</v>
      </c>
      <c r="R10431" s="2" t="str">
        <f>IF('Transaction Data'!$L10431&lt;=10,"Less Expensive","Expensive")</f>
        <v>Expensive</v>
      </c>
      <c r="S10431" s="4">
        <f>WEEKDAY('Transaction Data'!$A10431)</f>
        <v>4</v>
      </c>
      <c r="T10431" s="2" t="str">
        <f>IF(WEEKDAY('Transaction Data'!$A10431,2)&lt;6,"Weekday","Weekend")</f>
        <v>Weekday</v>
      </c>
    </row>
    <row r="10432" ht="15.75" customHeight="1">
      <c r="A10432" s="1">
        <v>45565.0</v>
      </c>
      <c r="B10432" s="2" t="s">
        <v>2690</v>
      </c>
      <c r="C10432" s="2" t="s">
        <v>72</v>
      </c>
      <c r="D10432" s="1">
        <v>34385.0</v>
      </c>
      <c r="E10432" s="2" t="s">
        <v>63</v>
      </c>
      <c r="F10432" s="2">
        <v>305.0</v>
      </c>
      <c r="G10432" s="2" t="s">
        <v>23</v>
      </c>
      <c r="H10432" s="2" t="s">
        <v>24</v>
      </c>
      <c r="I10432" s="2" t="s">
        <v>30</v>
      </c>
      <c r="J10432" s="2" t="str">
        <f t="array" ref="J10432">XLOOKUP('Transaction Data'!$G10432,Product_Code,Biscuit_Brand)</f>
        <v>Cinnamon Swirls</v>
      </c>
      <c r="K10432" s="2">
        <f t="array" ref="K10432">XLOOKUP('Transaction Data'!$G10432,Product_Code,Cost)</f>
        <v>10</v>
      </c>
      <c r="L10432" s="2">
        <f t="array" ref="L10432">XLOOKUP('Transaction Data'!$G10432,Product_Code,Unit_Price)</f>
        <v>14</v>
      </c>
      <c r="M10432" s="3">
        <f>'Transaction Data'!$F10432*'Transaction Data'!$K10432</f>
        <v>3050</v>
      </c>
      <c r="N10432" s="3">
        <f>'Transaction Data'!$F10432*'Transaction Data'!$L10432</f>
        <v>4270</v>
      </c>
      <c r="O10432" s="3">
        <f>'Transaction Data'!$N10432-'Transaction Data'!$M10432</f>
        <v>1220</v>
      </c>
      <c r="P10432" s="2">
        <f>DATEDIF('Transaction Data'!$D10432,'Transaction Data'!$A10432,"y")</f>
        <v>30</v>
      </c>
      <c r="Q10432" s="2" t="str">
        <f>FLOOR('Transaction Data'!$P10432,15)&amp;"-"&amp;FLOOR('Transaction Data'!$P10432,15)+14</f>
        <v>30-44</v>
      </c>
      <c r="R10432" s="2" t="str">
        <f>IF('Transaction Data'!$L10432&lt;=10,"Less Expensive","Expensive")</f>
        <v>Expensive</v>
      </c>
      <c r="S10432" s="4">
        <f>WEEKDAY('Transaction Data'!$A10432)</f>
        <v>2</v>
      </c>
      <c r="T10432" s="2" t="str">
        <f>IF(WEEKDAY('Transaction Data'!$A10432,2)&lt;6,"Weekday","Weekend")</f>
        <v>Weekday</v>
      </c>
    </row>
    <row r="10433" ht="15.75" customHeight="1">
      <c r="A10433" s="1">
        <v>45541.0</v>
      </c>
      <c r="B10433" s="2" t="s">
        <v>5009</v>
      </c>
      <c r="C10433" s="2" t="s">
        <v>54</v>
      </c>
      <c r="D10433" s="1">
        <v>21791.0</v>
      </c>
      <c r="E10433" s="2" t="s">
        <v>27</v>
      </c>
      <c r="F10433" s="2">
        <v>114.0</v>
      </c>
      <c r="G10433" s="2" t="s">
        <v>33</v>
      </c>
      <c r="H10433" s="2" t="s">
        <v>24</v>
      </c>
      <c r="I10433" s="2" t="s">
        <v>30</v>
      </c>
      <c r="J10433" s="2" t="str">
        <f t="array" ref="J10433">XLOOKUP('Transaction Data'!$G10433,Product_Code,Biscuit_Brand)</f>
        <v>Caramel Biscuits</v>
      </c>
      <c r="K10433" s="2">
        <f t="array" ref="K10433">XLOOKUP('Transaction Data'!$G10433,Product_Code,Cost)</f>
        <v>18</v>
      </c>
      <c r="L10433" s="2">
        <f t="array" ref="L10433">XLOOKUP('Transaction Data'!$G10433,Product_Code,Unit_Price)</f>
        <v>22</v>
      </c>
      <c r="M10433" s="3">
        <f>'Transaction Data'!$F10433*'Transaction Data'!$K10433</f>
        <v>2052</v>
      </c>
      <c r="N10433" s="3">
        <f>'Transaction Data'!$F10433*'Transaction Data'!$L10433</f>
        <v>2508</v>
      </c>
      <c r="O10433" s="3">
        <f>'Transaction Data'!$N10433-'Transaction Data'!$M10433</f>
        <v>456</v>
      </c>
      <c r="P10433" s="2">
        <f>DATEDIF('Transaction Data'!$D10433,'Transaction Data'!$A10433,"y")</f>
        <v>65</v>
      </c>
      <c r="Q10433" s="2" t="str">
        <f>FLOOR('Transaction Data'!$P10433,15)&amp;"-"&amp;FLOOR('Transaction Data'!$P10433,15)+14</f>
        <v>60-74</v>
      </c>
      <c r="R10433" s="2" t="str">
        <f>IF('Transaction Data'!$L10433&lt;=10,"Less Expensive","Expensive")</f>
        <v>Expensive</v>
      </c>
      <c r="S10433" s="4">
        <f>WEEKDAY('Transaction Data'!$A10433)</f>
        <v>6</v>
      </c>
      <c r="T10433" s="2" t="str">
        <f>IF(WEEKDAY('Transaction Data'!$A10433,2)&lt;6,"Weekday","Weekend")</f>
        <v>Weekday</v>
      </c>
    </row>
    <row r="10434" ht="15.75" customHeight="1">
      <c r="A10434" s="1">
        <v>45560.0</v>
      </c>
      <c r="B10434" s="2" t="s">
        <v>8960</v>
      </c>
      <c r="C10434" s="2" t="s">
        <v>41</v>
      </c>
      <c r="D10434" s="1">
        <v>19002.0</v>
      </c>
      <c r="E10434" s="2" t="s">
        <v>37</v>
      </c>
      <c r="F10434" s="2">
        <v>475.0</v>
      </c>
      <c r="G10434" s="2" t="s">
        <v>44</v>
      </c>
      <c r="H10434" s="2" t="s">
        <v>45</v>
      </c>
      <c r="I10434" s="2" t="s">
        <v>35</v>
      </c>
      <c r="J10434" s="2" t="str">
        <f t="array" ref="J10434">XLOOKUP('Transaction Data'!$G10434,Product_Code,Biscuit_Brand)</f>
        <v>Butter Crunch</v>
      </c>
      <c r="K10434" s="2">
        <f t="array" ref="K10434">XLOOKUP('Transaction Data'!$G10434,Product_Code,Cost)</f>
        <v>10</v>
      </c>
      <c r="L10434" s="2">
        <f t="array" ref="L10434">XLOOKUP('Transaction Data'!$G10434,Product_Code,Unit_Price)</f>
        <v>11</v>
      </c>
      <c r="M10434" s="3">
        <f>'Transaction Data'!$F10434*'Transaction Data'!$K10434</f>
        <v>4750</v>
      </c>
      <c r="N10434" s="3">
        <f>'Transaction Data'!$F10434*'Transaction Data'!$L10434</f>
        <v>5225</v>
      </c>
      <c r="O10434" s="3">
        <f>'Transaction Data'!$N10434-'Transaction Data'!$M10434</f>
        <v>475</v>
      </c>
      <c r="P10434" s="2">
        <f>DATEDIF('Transaction Data'!$D10434,'Transaction Data'!$A10434,"y")</f>
        <v>72</v>
      </c>
      <c r="Q10434" s="2" t="str">
        <f>FLOOR('Transaction Data'!$P10434,15)&amp;"-"&amp;FLOOR('Transaction Data'!$P10434,15)+14</f>
        <v>60-74</v>
      </c>
      <c r="R10434" s="2" t="str">
        <f>IF('Transaction Data'!$L10434&lt;=10,"Less Expensive","Expensive")</f>
        <v>Expensive</v>
      </c>
      <c r="S10434" s="4">
        <f>WEEKDAY('Transaction Data'!$A10434)</f>
        <v>4</v>
      </c>
      <c r="T10434" s="2" t="str">
        <f>IF(WEEKDAY('Transaction Data'!$A10434,2)&lt;6,"Weekday","Weekend")</f>
        <v>Weekday</v>
      </c>
    </row>
    <row r="10435" ht="15.75" customHeight="1">
      <c r="A10435" s="1">
        <v>45542.0</v>
      </c>
      <c r="B10435" s="2" t="s">
        <v>5682</v>
      </c>
      <c r="C10435" s="2" t="s">
        <v>32</v>
      </c>
      <c r="D10435" s="1">
        <v>21443.0</v>
      </c>
      <c r="E10435" s="2" t="s">
        <v>63</v>
      </c>
      <c r="F10435" s="2">
        <v>238.0</v>
      </c>
      <c r="G10435" s="2" t="s">
        <v>55</v>
      </c>
      <c r="H10435" s="2" t="s">
        <v>24</v>
      </c>
      <c r="I10435" s="2" t="s">
        <v>35</v>
      </c>
      <c r="J10435" s="2" t="str">
        <f t="array" ref="J10435">XLOOKUP('Transaction Data'!$G10435,Product_Code,Biscuit_Brand)</f>
        <v>Vanilla Wafers</v>
      </c>
      <c r="K10435" s="2">
        <f t="array" ref="K10435">XLOOKUP('Transaction Data'!$G10435,Product_Code,Cost)</f>
        <v>18</v>
      </c>
      <c r="L10435" s="2">
        <f t="array" ref="L10435">XLOOKUP('Transaction Data'!$G10435,Product_Code,Unit_Price)</f>
        <v>36</v>
      </c>
      <c r="M10435" s="3">
        <f>'Transaction Data'!$F10435*'Transaction Data'!$K10435</f>
        <v>4284</v>
      </c>
      <c r="N10435" s="3">
        <f>'Transaction Data'!$F10435*'Transaction Data'!$L10435</f>
        <v>8568</v>
      </c>
      <c r="O10435" s="3">
        <f>'Transaction Data'!$N10435-'Transaction Data'!$M10435</f>
        <v>4284</v>
      </c>
      <c r="P10435" s="2">
        <f>DATEDIF('Transaction Data'!$D10435,'Transaction Data'!$A10435,"y")</f>
        <v>65</v>
      </c>
      <c r="Q10435" s="2" t="str">
        <f>FLOOR('Transaction Data'!$P10435,15)&amp;"-"&amp;FLOOR('Transaction Data'!$P10435,15)+14</f>
        <v>60-74</v>
      </c>
      <c r="R10435" s="2" t="str">
        <f>IF('Transaction Data'!$L10435&lt;=10,"Less Expensive","Expensive")</f>
        <v>Expensive</v>
      </c>
      <c r="S10435" s="4">
        <f>WEEKDAY('Transaction Data'!$A10435)</f>
        <v>7</v>
      </c>
      <c r="T10435" s="2" t="str">
        <f>IF(WEEKDAY('Transaction Data'!$A10435,2)&lt;6,"Weekday","Weekend")</f>
        <v>Weekend</v>
      </c>
    </row>
    <row r="10436" ht="15.75" customHeight="1">
      <c r="A10436" s="1">
        <v>45564.0</v>
      </c>
      <c r="B10436" s="2" t="s">
        <v>3756</v>
      </c>
      <c r="C10436" s="2" t="s">
        <v>41</v>
      </c>
      <c r="D10436" s="1">
        <v>29997.0</v>
      </c>
      <c r="E10436" s="2" t="s">
        <v>22</v>
      </c>
      <c r="F10436" s="2">
        <v>314.0</v>
      </c>
      <c r="G10436" s="2" t="s">
        <v>60</v>
      </c>
      <c r="H10436" s="2" t="s">
        <v>45</v>
      </c>
      <c r="I10436" s="2" t="s">
        <v>25</v>
      </c>
      <c r="J10436" s="2" t="str">
        <f t="array" ref="J10436">XLOOKUP('Transaction Data'!$G10436,Product_Code,Biscuit_Brand)</f>
        <v>Peanut Butter Bites</v>
      </c>
      <c r="K10436" s="2">
        <f t="array" ref="K10436">XLOOKUP('Transaction Data'!$G10436,Product_Code,Cost)</f>
        <v>5</v>
      </c>
      <c r="L10436" s="2">
        <f t="array" ref="L10436">XLOOKUP('Transaction Data'!$G10436,Product_Code,Unit_Price)</f>
        <v>7</v>
      </c>
      <c r="M10436" s="3">
        <f>'Transaction Data'!$F10436*'Transaction Data'!$K10436</f>
        <v>1570</v>
      </c>
      <c r="N10436" s="3">
        <f>'Transaction Data'!$F10436*'Transaction Data'!$L10436</f>
        <v>2198</v>
      </c>
      <c r="O10436" s="3">
        <f>'Transaction Data'!$N10436-'Transaction Data'!$M10436</f>
        <v>628</v>
      </c>
      <c r="P10436" s="2">
        <f>DATEDIF('Transaction Data'!$D10436,'Transaction Data'!$A10436,"y")</f>
        <v>42</v>
      </c>
      <c r="Q10436" s="2" t="str">
        <f>FLOOR('Transaction Data'!$P10436,15)&amp;"-"&amp;FLOOR('Transaction Data'!$P10436,15)+14</f>
        <v>30-44</v>
      </c>
      <c r="R10436" s="2" t="str">
        <f>IF('Transaction Data'!$L10436&lt;=10,"Less Expensive","Expensive")</f>
        <v>Less Expensive</v>
      </c>
      <c r="S10436" s="4">
        <f>WEEKDAY('Transaction Data'!$A10436)</f>
        <v>1</v>
      </c>
      <c r="T10436" s="2" t="str">
        <f>IF(WEEKDAY('Transaction Data'!$A10436,2)&lt;6,"Weekday","Weekend")</f>
        <v>Weekend</v>
      </c>
    </row>
    <row r="10437" ht="15.75" customHeight="1">
      <c r="A10437" s="1">
        <v>45536.0</v>
      </c>
      <c r="B10437" s="2" t="s">
        <v>8345</v>
      </c>
      <c r="C10437" s="2" t="s">
        <v>32</v>
      </c>
      <c r="D10437" s="1">
        <v>28725.0</v>
      </c>
      <c r="E10437" s="2" t="s">
        <v>37</v>
      </c>
      <c r="F10437" s="2">
        <v>107.0</v>
      </c>
      <c r="G10437" s="2" t="s">
        <v>55</v>
      </c>
      <c r="H10437" s="2" t="s">
        <v>45</v>
      </c>
      <c r="I10437" s="2" t="s">
        <v>25</v>
      </c>
      <c r="J10437" s="2" t="str">
        <f t="array" ref="J10437">XLOOKUP('Transaction Data'!$G10437,Product_Code,Biscuit_Brand)</f>
        <v>Vanilla Wafers</v>
      </c>
      <c r="K10437" s="2">
        <f t="array" ref="K10437">XLOOKUP('Transaction Data'!$G10437,Product_Code,Cost)</f>
        <v>18</v>
      </c>
      <c r="L10437" s="2">
        <f t="array" ref="L10437">XLOOKUP('Transaction Data'!$G10437,Product_Code,Unit_Price)</f>
        <v>36</v>
      </c>
      <c r="M10437" s="3">
        <f>'Transaction Data'!$F10437*'Transaction Data'!$K10437</f>
        <v>1926</v>
      </c>
      <c r="N10437" s="3">
        <f>'Transaction Data'!$F10437*'Transaction Data'!$L10437</f>
        <v>3852</v>
      </c>
      <c r="O10437" s="3">
        <f>'Transaction Data'!$N10437-'Transaction Data'!$M10437</f>
        <v>1926</v>
      </c>
      <c r="P10437" s="2">
        <f>DATEDIF('Transaction Data'!$D10437,'Transaction Data'!$A10437,"y")</f>
        <v>46</v>
      </c>
      <c r="Q10437" s="2" t="str">
        <f>FLOOR('Transaction Data'!$P10437,15)&amp;"-"&amp;FLOOR('Transaction Data'!$P10437,15)+14</f>
        <v>45-59</v>
      </c>
      <c r="R10437" s="2" t="str">
        <f>IF('Transaction Data'!$L10437&lt;=10,"Less Expensive","Expensive")</f>
        <v>Expensive</v>
      </c>
      <c r="S10437" s="4">
        <f>WEEKDAY('Transaction Data'!$A10437)</f>
        <v>1</v>
      </c>
      <c r="T10437" s="2" t="str">
        <f>IF(WEEKDAY('Transaction Data'!$A10437,2)&lt;6,"Weekday","Weekend")</f>
        <v>Weekend</v>
      </c>
    </row>
    <row r="10438" ht="15.75" customHeight="1">
      <c r="A10438" s="1">
        <v>45564.0</v>
      </c>
      <c r="B10438" s="2" t="s">
        <v>8591</v>
      </c>
      <c r="C10438" s="2" t="s">
        <v>47</v>
      </c>
      <c r="D10438" s="1">
        <v>18017.0</v>
      </c>
      <c r="E10438" s="2" t="s">
        <v>22</v>
      </c>
      <c r="F10438" s="2">
        <v>26.0</v>
      </c>
      <c r="G10438" s="2" t="s">
        <v>28</v>
      </c>
      <c r="H10438" s="2" t="s">
        <v>29</v>
      </c>
      <c r="I10438" s="2" t="s">
        <v>30</v>
      </c>
      <c r="J10438" s="2" t="str">
        <f t="array" ref="J10438">XLOOKUP('Transaction Data'!$G10438,Product_Code,Biscuit_Brand)</f>
        <v>Shortbread</v>
      </c>
      <c r="K10438" s="2">
        <f t="array" ref="K10438">XLOOKUP('Transaction Data'!$G10438,Product_Code,Cost)</f>
        <v>10</v>
      </c>
      <c r="L10438" s="2">
        <f t="array" ref="L10438">XLOOKUP('Transaction Data'!$G10438,Product_Code,Unit_Price)</f>
        <v>45</v>
      </c>
      <c r="M10438" s="3">
        <f>'Transaction Data'!$F10438*'Transaction Data'!$K10438</f>
        <v>260</v>
      </c>
      <c r="N10438" s="3">
        <f>'Transaction Data'!$F10438*'Transaction Data'!$L10438</f>
        <v>1170</v>
      </c>
      <c r="O10438" s="3">
        <f>'Transaction Data'!$N10438-'Transaction Data'!$M10438</f>
        <v>910</v>
      </c>
      <c r="P10438" s="2">
        <f>DATEDIF('Transaction Data'!$D10438,'Transaction Data'!$A10438,"y")</f>
        <v>75</v>
      </c>
      <c r="Q10438" s="2" t="str">
        <f>FLOOR('Transaction Data'!$P10438,15)&amp;"-"&amp;FLOOR('Transaction Data'!$P10438,15)+14</f>
        <v>75-89</v>
      </c>
      <c r="R10438" s="2" t="str">
        <f>IF('Transaction Data'!$L10438&lt;=10,"Less Expensive","Expensive")</f>
        <v>Expensive</v>
      </c>
      <c r="S10438" s="4">
        <f>WEEKDAY('Transaction Data'!$A10438)</f>
        <v>1</v>
      </c>
      <c r="T10438" s="2" t="str">
        <f>IF(WEEKDAY('Transaction Data'!$A10438,2)&lt;6,"Weekday","Weekend")</f>
        <v>Weekend</v>
      </c>
    </row>
    <row r="10439" ht="15.75" customHeight="1">
      <c r="A10439" s="1">
        <v>45563.0</v>
      </c>
      <c r="B10439" s="2" t="s">
        <v>515</v>
      </c>
      <c r="C10439" s="2" t="s">
        <v>21</v>
      </c>
      <c r="D10439" s="1">
        <v>36464.0</v>
      </c>
      <c r="E10439" s="2" t="s">
        <v>63</v>
      </c>
      <c r="F10439" s="2">
        <v>103.0</v>
      </c>
      <c r="G10439" s="2" t="s">
        <v>33</v>
      </c>
      <c r="H10439" s="2" t="s">
        <v>34</v>
      </c>
      <c r="I10439" s="2" t="s">
        <v>25</v>
      </c>
      <c r="J10439" s="2" t="str">
        <f t="array" ref="J10439">XLOOKUP('Transaction Data'!$G10439,Product_Code,Biscuit_Brand)</f>
        <v>Caramel Biscuits</v>
      </c>
      <c r="K10439" s="2">
        <f t="array" ref="K10439">XLOOKUP('Transaction Data'!$G10439,Product_Code,Cost)</f>
        <v>18</v>
      </c>
      <c r="L10439" s="2">
        <f t="array" ref="L10439">XLOOKUP('Transaction Data'!$G10439,Product_Code,Unit_Price)</f>
        <v>22</v>
      </c>
      <c r="M10439" s="3">
        <f>'Transaction Data'!$F10439*'Transaction Data'!$K10439</f>
        <v>1854</v>
      </c>
      <c r="N10439" s="3">
        <f>'Transaction Data'!$F10439*'Transaction Data'!$L10439</f>
        <v>2266</v>
      </c>
      <c r="O10439" s="3">
        <f>'Transaction Data'!$N10439-'Transaction Data'!$M10439</f>
        <v>412</v>
      </c>
      <c r="P10439" s="2">
        <f>DATEDIF('Transaction Data'!$D10439,'Transaction Data'!$A10439,"y")</f>
        <v>24</v>
      </c>
      <c r="Q10439" s="2" t="str">
        <f>FLOOR('Transaction Data'!$P10439,15)&amp;"-"&amp;FLOOR('Transaction Data'!$P10439,15)+14</f>
        <v>15-29</v>
      </c>
      <c r="R10439" s="2" t="str">
        <f>IF('Transaction Data'!$L10439&lt;=10,"Less Expensive","Expensive")</f>
        <v>Expensive</v>
      </c>
      <c r="S10439" s="4">
        <f>WEEKDAY('Transaction Data'!$A10439)</f>
        <v>7</v>
      </c>
      <c r="T10439" s="2" t="str">
        <f>IF(WEEKDAY('Transaction Data'!$A10439,2)&lt;6,"Weekday","Weekend")</f>
        <v>Weekend</v>
      </c>
    </row>
    <row r="10440" ht="15.75" customHeight="1">
      <c r="A10440" s="1">
        <v>45555.0</v>
      </c>
      <c r="B10440" s="2" t="s">
        <v>36</v>
      </c>
      <c r="C10440" s="2" t="s">
        <v>21</v>
      </c>
      <c r="D10440" s="1">
        <v>29362.0</v>
      </c>
      <c r="E10440" s="2" t="s">
        <v>63</v>
      </c>
      <c r="F10440" s="2">
        <v>391.0</v>
      </c>
      <c r="G10440" s="2" t="s">
        <v>44</v>
      </c>
      <c r="H10440" s="2" t="s">
        <v>42</v>
      </c>
      <c r="I10440" s="2" t="s">
        <v>25</v>
      </c>
      <c r="J10440" s="2" t="str">
        <f t="array" ref="J10440">XLOOKUP('Transaction Data'!$G10440,Product_Code,Biscuit_Brand)</f>
        <v>Butter Crunch</v>
      </c>
      <c r="K10440" s="2">
        <f t="array" ref="K10440">XLOOKUP('Transaction Data'!$G10440,Product_Code,Cost)</f>
        <v>10</v>
      </c>
      <c r="L10440" s="2">
        <f t="array" ref="L10440">XLOOKUP('Transaction Data'!$G10440,Product_Code,Unit_Price)</f>
        <v>11</v>
      </c>
      <c r="M10440" s="3">
        <f>'Transaction Data'!$F10440*'Transaction Data'!$K10440</f>
        <v>3910</v>
      </c>
      <c r="N10440" s="3">
        <f>'Transaction Data'!$F10440*'Transaction Data'!$L10440</f>
        <v>4301</v>
      </c>
      <c r="O10440" s="3">
        <f>'Transaction Data'!$N10440-'Transaction Data'!$M10440</f>
        <v>391</v>
      </c>
      <c r="P10440" s="2">
        <f>DATEDIF('Transaction Data'!$D10440,'Transaction Data'!$A10440,"y")</f>
        <v>44</v>
      </c>
      <c r="Q10440" s="2" t="str">
        <f>FLOOR('Transaction Data'!$P10440,15)&amp;"-"&amp;FLOOR('Transaction Data'!$P10440,15)+14</f>
        <v>30-44</v>
      </c>
      <c r="R10440" s="2" t="str">
        <f>IF('Transaction Data'!$L10440&lt;=10,"Less Expensive","Expensive")</f>
        <v>Expensive</v>
      </c>
      <c r="S10440" s="4">
        <f>WEEKDAY('Transaction Data'!$A10440)</f>
        <v>6</v>
      </c>
      <c r="T10440" s="2" t="str">
        <f>IF(WEEKDAY('Transaction Data'!$A10440,2)&lt;6,"Weekday","Weekend")</f>
        <v>Weekday</v>
      </c>
    </row>
    <row r="10441" ht="15.75" customHeight="1">
      <c r="A10441" s="1">
        <v>45554.0</v>
      </c>
      <c r="B10441" s="2" t="s">
        <v>6186</v>
      </c>
      <c r="C10441" s="2" t="s">
        <v>78</v>
      </c>
      <c r="D10441" s="1">
        <v>21400.0</v>
      </c>
      <c r="E10441" s="2" t="s">
        <v>22</v>
      </c>
      <c r="F10441" s="2">
        <v>137.0</v>
      </c>
      <c r="G10441" s="2" t="s">
        <v>48</v>
      </c>
      <c r="H10441" s="2" t="s">
        <v>34</v>
      </c>
      <c r="I10441" s="2" t="s">
        <v>35</v>
      </c>
      <c r="J10441" s="2" t="str">
        <f t="array" ref="J10441">XLOOKUP('Transaction Data'!$G10441,Product_Code,Biscuit_Brand)</f>
        <v>Lemon Crisps</v>
      </c>
      <c r="K10441" s="2">
        <f t="array" ref="K10441">XLOOKUP('Transaction Data'!$G10441,Product_Code,Cost)</f>
        <v>7</v>
      </c>
      <c r="L10441" s="2">
        <f t="array" ref="L10441">XLOOKUP('Transaction Data'!$G10441,Product_Code,Unit_Price)</f>
        <v>9</v>
      </c>
      <c r="M10441" s="3">
        <f>'Transaction Data'!$F10441*'Transaction Data'!$K10441</f>
        <v>959</v>
      </c>
      <c r="N10441" s="3">
        <f>'Transaction Data'!$F10441*'Transaction Data'!$L10441</f>
        <v>1233</v>
      </c>
      <c r="O10441" s="3">
        <f>'Transaction Data'!$N10441-'Transaction Data'!$M10441</f>
        <v>274</v>
      </c>
      <c r="P10441" s="2">
        <f>DATEDIF('Transaction Data'!$D10441,'Transaction Data'!$A10441,"y")</f>
        <v>66</v>
      </c>
      <c r="Q10441" s="2" t="str">
        <f>FLOOR('Transaction Data'!$P10441,15)&amp;"-"&amp;FLOOR('Transaction Data'!$P10441,15)+14</f>
        <v>60-74</v>
      </c>
      <c r="R10441" s="2" t="str">
        <f>IF('Transaction Data'!$L10441&lt;=10,"Less Expensive","Expensive")</f>
        <v>Less Expensive</v>
      </c>
      <c r="S10441" s="4">
        <f>WEEKDAY('Transaction Data'!$A10441)</f>
        <v>5</v>
      </c>
      <c r="T10441" s="2" t="str">
        <f>IF(WEEKDAY('Transaction Data'!$A10441,2)&lt;6,"Weekday","Weekend")</f>
        <v>Weekday</v>
      </c>
    </row>
    <row r="10442" ht="15.75" customHeight="1">
      <c r="A10442" s="1">
        <v>45545.0</v>
      </c>
      <c r="B10442" s="2" t="s">
        <v>7530</v>
      </c>
      <c r="C10442" s="2" t="s">
        <v>69</v>
      </c>
      <c r="D10442" s="1">
        <v>18691.0</v>
      </c>
      <c r="E10442" s="2" t="s">
        <v>27</v>
      </c>
      <c r="F10442" s="2">
        <v>36.0</v>
      </c>
      <c r="G10442" s="2" t="s">
        <v>38</v>
      </c>
      <c r="H10442" s="2" t="s">
        <v>34</v>
      </c>
      <c r="I10442" s="2" t="s">
        <v>25</v>
      </c>
      <c r="J10442" s="2" t="str">
        <f t="array" ref="J10442">XLOOKUP('Transaction Data'!$G10442,Product_Code,Biscuit_Brand)</f>
        <v>Ginger Snaps</v>
      </c>
      <c r="K10442" s="2">
        <f t="array" ref="K10442">XLOOKUP('Transaction Data'!$G10442,Product_Code,Cost)</f>
        <v>14</v>
      </c>
      <c r="L10442" s="2">
        <f t="array" ref="L10442">XLOOKUP('Transaction Data'!$G10442,Product_Code,Unit_Price)</f>
        <v>28</v>
      </c>
      <c r="M10442" s="3">
        <f>'Transaction Data'!$F10442*'Transaction Data'!$K10442</f>
        <v>504</v>
      </c>
      <c r="N10442" s="3">
        <f>'Transaction Data'!$F10442*'Transaction Data'!$L10442</f>
        <v>1008</v>
      </c>
      <c r="O10442" s="3">
        <f>'Transaction Data'!$N10442-'Transaction Data'!$M10442</f>
        <v>504</v>
      </c>
      <c r="P10442" s="2">
        <f>DATEDIF('Transaction Data'!$D10442,'Transaction Data'!$A10442,"y")</f>
        <v>73</v>
      </c>
      <c r="Q10442" s="2" t="str">
        <f>FLOOR('Transaction Data'!$P10442,15)&amp;"-"&amp;FLOOR('Transaction Data'!$P10442,15)+14</f>
        <v>60-74</v>
      </c>
      <c r="R10442" s="2" t="str">
        <f>IF('Transaction Data'!$L10442&lt;=10,"Less Expensive","Expensive")</f>
        <v>Expensive</v>
      </c>
      <c r="S10442" s="4">
        <f>WEEKDAY('Transaction Data'!$A10442)</f>
        <v>3</v>
      </c>
      <c r="T10442" s="2" t="str">
        <f>IF(WEEKDAY('Transaction Data'!$A10442,2)&lt;6,"Weekday","Weekend")</f>
        <v>Weekday</v>
      </c>
    </row>
    <row r="10443" ht="15.75" customHeight="1">
      <c r="A10443" s="1">
        <v>45560.0</v>
      </c>
      <c r="B10443" s="2" t="s">
        <v>6464</v>
      </c>
      <c r="C10443" s="2" t="s">
        <v>51</v>
      </c>
      <c r="D10443" s="1">
        <v>30806.0</v>
      </c>
      <c r="E10443" s="2" t="s">
        <v>27</v>
      </c>
      <c r="F10443" s="2">
        <v>179.0</v>
      </c>
      <c r="G10443" s="2" t="s">
        <v>48</v>
      </c>
      <c r="H10443" s="2" t="s">
        <v>49</v>
      </c>
      <c r="I10443" s="2" t="s">
        <v>35</v>
      </c>
      <c r="J10443" s="2" t="str">
        <f t="array" ref="J10443">XLOOKUP('Transaction Data'!$G10443,Product_Code,Biscuit_Brand)</f>
        <v>Lemon Crisps</v>
      </c>
      <c r="K10443" s="2">
        <f t="array" ref="K10443">XLOOKUP('Transaction Data'!$G10443,Product_Code,Cost)</f>
        <v>7</v>
      </c>
      <c r="L10443" s="2">
        <f t="array" ref="L10443">XLOOKUP('Transaction Data'!$G10443,Product_Code,Unit_Price)</f>
        <v>9</v>
      </c>
      <c r="M10443" s="3">
        <f>'Transaction Data'!$F10443*'Transaction Data'!$K10443</f>
        <v>1253</v>
      </c>
      <c r="N10443" s="3">
        <f>'Transaction Data'!$F10443*'Transaction Data'!$L10443</f>
        <v>1611</v>
      </c>
      <c r="O10443" s="3">
        <f>'Transaction Data'!$N10443-'Transaction Data'!$M10443</f>
        <v>358</v>
      </c>
      <c r="P10443" s="2">
        <f>DATEDIF('Transaction Data'!$D10443,'Transaction Data'!$A10443,"y")</f>
        <v>40</v>
      </c>
      <c r="Q10443" s="2" t="str">
        <f>FLOOR('Transaction Data'!$P10443,15)&amp;"-"&amp;FLOOR('Transaction Data'!$P10443,15)+14</f>
        <v>30-44</v>
      </c>
      <c r="R10443" s="2" t="str">
        <f>IF('Transaction Data'!$L10443&lt;=10,"Less Expensive","Expensive")</f>
        <v>Less Expensive</v>
      </c>
      <c r="S10443" s="4">
        <f>WEEKDAY('Transaction Data'!$A10443)</f>
        <v>4</v>
      </c>
      <c r="T10443" s="2" t="str">
        <f>IF(WEEKDAY('Transaction Data'!$A10443,2)&lt;6,"Weekday","Weekend")</f>
        <v>Weekday</v>
      </c>
    </row>
    <row r="10444" ht="15.75" customHeight="1">
      <c r="A10444" s="1">
        <v>45539.0</v>
      </c>
      <c r="B10444" s="2" t="s">
        <v>4765</v>
      </c>
      <c r="C10444" s="2" t="s">
        <v>41</v>
      </c>
      <c r="D10444" s="1">
        <v>24879.0</v>
      </c>
      <c r="E10444" s="2" t="s">
        <v>63</v>
      </c>
      <c r="F10444" s="2">
        <v>70.0</v>
      </c>
      <c r="G10444" s="2" t="s">
        <v>33</v>
      </c>
      <c r="H10444" s="2" t="s">
        <v>29</v>
      </c>
      <c r="I10444" s="2" t="s">
        <v>30</v>
      </c>
      <c r="J10444" s="2" t="str">
        <f t="array" ref="J10444">XLOOKUP('Transaction Data'!$G10444,Product_Code,Biscuit_Brand)</f>
        <v>Caramel Biscuits</v>
      </c>
      <c r="K10444" s="2">
        <f t="array" ref="K10444">XLOOKUP('Transaction Data'!$G10444,Product_Code,Cost)</f>
        <v>18</v>
      </c>
      <c r="L10444" s="2">
        <f t="array" ref="L10444">XLOOKUP('Transaction Data'!$G10444,Product_Code,Unit_Price)</f>
        <v>22</v>
      </c>
      <c r="M10444" s="3">
        <f>'Transaction Data'!$F10444*'Transaction Data'!$K10444</f>
        <v>1260</v>
      </c>
      <c r="N10444" s="3">
        <f>'Transaction Data'!$F10444*'Transaction Data'!$L10444</f>
        <v>1540</v>
      </c>
      <c r="O10444" s="3">
        <f>'Transaction Data'!$N10444-'Transaction Data'!$M10444</f>
        <v>280</v>
      </c>
      <c r="P10444" s="2">
        <f>DATEDIF('Transaction Data'!$D10444,'Transaction Data'!$A10444,"y")</f>
        <v>56</v>
      </c>
      <c r="Q10444" s="2" t="str">
        <f>FLOOR('Transaction Data'!$P10444,15)&amp;"-"&amp;FLOOR('Transaction Data'!$P10444,15)+14</f>
        <v>45-59</v>
      </c>
      <c r="R10444" s="2" t="str">
        <f>IF('Transaction Data'!$L10444&lt;=10,"Less Expensive","Expensive")</f>
        <v>Expensive</v>
      </c>
      <c r="S10444" s="4">
        <f>WEEKDAY('Transaction Data'!$A10444)</f>
        <v>4</v>
      </c>
      <c r="T10444" s="2" t="str">
        <f>IF(WEEKDAY('Transaction Data'!$A10444,2)&lt;6,"Weekday","Weekend")</f>
        <v>Weekday</v>
      </c>
    </row>
    <row r="10445" ht="15.75" customHeight="1">
      <c r="A10445" s="1">
        <v>45558.0</v>
      </c>
      <c r="B10445" s="2" t="s">
        <v>1775</v>
      </c>
      <c r="C10445" s="2" t="s">
        <v>65</v>
      </c>
      <c r="D10445" s="1">
        <v>27416.0</v>
      </c>
      <c r="E10445" s="2" t="s">
        <v>22</v>
      </c>
      <c r="F10445" s="2">
        <v>425.0</v>
      </c>
      <c r="G10445" s="2" t="s">
        <v>61</v>
      </c>
      <c r="H10445" s="2" t="s">
        <v>29</v>
      </c>
      <c r="I10445" s="2" t="s">
        <v>30</v>
      </c>
      <c r="J10445" s="2" t="str">
        <f t="array" ref="J10445">XLOOKUP('Transaction Data'!$G10445,Product_Code,Biscuit_Brand)</f>
        <v>Choco Delight</v>
      </c>
      <c r="K10445" s="2">
        <f t="array" ref="K10445">XLOOKUP('Transaction Data'!$G10445,Product_Code,Cost)</f>
        <v>3</v>
      </c>
      <c r="L10445" s="2">
        <f t="array" ref="L10445">XLOOKUP('Transaction Data'!$G10445,Product_Code,Unit_Price)</f>
        <v>5</v>
      </c>
      <c r="M10445" s="3">
        <f>'Transaction Data'!$F10445*'Transaction Data'!$K10445</f>
        <v>1275</v>
      </c>
      <c r="N10445" s="3">
        <f>'Transaction Data'!$F10445*'Transaction Data'!$L10445</f>
        <v>2125</v>
      </c>
      <c r="O10445" s="3">
        <f>'Transaction Data'!$N10445-'Transaction Data'!$M10445</f>
        <v>850</v>
      </c>
      <c r="P10445" s="2">
        <f>DATEDIF('Transaction Data'!$D10445,'Transaction Data'!$A10445,"y")</f>
        <v>49</v>
      </c>
      <c r="Q10445" s="2" t="str">
        <f>FLOOR('Transaction Data'!$P10445,15)&amp;"-"&amp;FLOOR('Transaction Data'!$P10445,15)+14</f>
        <v>45-59</v>
      </c>
      <c r="R10445" s="2" t="str">
        <f>IF('Transaction Data'!$L10445&lt;=10,"Less Expensive","Expensive")</f>
        <v>Less Expensive</v>
      </c>
      <c r="S10445" s="4">
        <f>WEEKDAY('Transaction Data'!$A10445)</f>
        <v>2</v>
      </c>
      <c r="T10445" s="2" t="str">
        <f>IF(WEEKDAY('Transaction Data'!$A10445,2)&lt;6,"Weekday","Weekend")</f>
        <v>Weekday</v>
      </c>
    </row>
    <row r="10446" ht="15.75" customHeight="1">
      <c r="A10446" s="1">
        <v>45546.0</v>
      </c>
      <c r="B10446" s="2" t="s">
        <v>1797</v>
      </c>
      <c r="C10446" s="2" t="s">
        <v>21</v>
      </c>
      <c r="D10446" s="1">
        <v>20015.0</v>
      </c>
      <c r="E10446" s="2" t="s">
        <v>63</v>
      </c>
      <c r="F10446" s="2">
        <v>231.0</v>
      </c>
      <c r="G10446" s="2" t="s">
        <v>48</v>
      </c>
      <c r="H10446" s="2" t="s">
        <v>24</v>
      </c>
      <c r="I10446" s="2" t="s">
        <v>35</v>
      </c>
      <c r="J10446" s="2" t="str">
        <f t="array" ref="J10446">XLOOKUP('Transaction Data'!$G10446,Product_Code,Biscuit_Brand)</f>
        <v>Lemon Crisps</v>
      </c>
      <c r="K10446" s="2">
        <f t="array" ref="K10446">XLOOKUP('Transaction Data'!$G10446,Product_Code,Cost)</f>
        <v>7</v>
      </c>
      <c r="L10446" s="2">
        <f t="array" ref="L10446">XLOOKUP('Transaction Data'!$G10446,Product_Code,Unit_Price)</f>
        <v>9</v>
      </c>
      <c r="M10446" s="3">
        <f>'Transaction Data'!$F10446*'Transaction Data'!$K10446</f>
        <v>1617</v>
      </c>
      <c r="N10446" s="3">
        <f>'Transaction Data'!$F10446*'Transaction Data'!$L10446</f>
        <v>2079</v>
      </c>
      <c r="O10446" s="3">
        <f>'Transaction Data'!$N10446-'Transaction Data'!$M10446</f>
        <v>462</v>
      </c>
      <c r="P10446" s="2">
        <f>DATEDIF('Transaction Data'!$D10446,'Transaction Data'!$A10446,"y")</f>
        <v>69</v>
      </c>
      <c r="Q10446" s="2" t="str">
        <f>FLOOR('Transaction Data'!$P10446,15)&amp;"-"&amp;FLOOR('Transaction Data'!$P10446,15)+14</f>
        <v>60-74</v>
      </c>
      <c r="R10446" s="2" t="str">
        <f>IF('Transaction Data'!$L10446&lt;=10,"Less Expensive","Expensive")</f>
        <v>Less Expensive</v>
      </c>
      <c r="S10446" s="4">
        <f>WEEKDAY('Transaction Data'!$A10446)</f>
        <v>4</v>
      </c>
      <c r="T10446" s="2" t="str">
        <f>IF(WEEKDAY('Transaction Data'!$A10446,2)&lt;6,"Weekday","Weekend")</f>
        <v>Weekday</v>
      </c>
    </row>
    <row r="10447" ht="15.75" customHeight="1">
      <c r="A10447" s="1">
        <v>45547.0</v>
      </c>
      <c r="B10447" s="2" t="s">
        <v>1226</v>
      </c>
      <c r="C10447" s="2" t="s">
        <v>51</v>
      </c>
      <c r="D10447" s="1">
        <v>20239.0</v>
      </c>
      <c r="E10447" s="2" t="s">
        <v>37</v>
      </c>
      <c r="F10447" s="2">
        <v>127.0</v>
      </c>
      <c r="G10447" s="2" t="s">
        <v>57</v>
      </c>
      <c r="H10447" s="2" t="s">
        <v>42</v>
      </c>
      <c r="I10447" s="2" t="s">
        <v>35</v>
      </c>
      <c r="J10447" s="2" t="str">
        <f t="array" ref="J10447">XLOOKUP('Transaction Data'!$G10447,Product_Code,Biscuit_Brand)</f>
        <v>Oatmeal Cookies</v>
      </c>
      <c r="K10447" s="2">
        <f t="array" ref="K10447">XLOOKUP('Transaction Data'!$G10447,Product_Code,Cost)</f>
        <v>19</v>
      </c>
      <c r="L10447" s="2">
        <f t="array" ref="L10447">XLOOKUP('Transaction Data'!$G10447,Product_Code,Unit_Price)</f>
        <v>23</v>
      </c>
      <c r="M10447" s="3">
        <f>'Transaction Data'!$F10447*'Transaction Data'!$K10447</f>
        <v>2413</v>
      </c>
      <c r="N10447" s="3">
        <f>'Transaction Data'!$F10447*'Transaction Data'!$L10447</f>
        <v>2921</v>
      </c>
      <c r="O10447" s="3">
        <f>'Transaction Data'!$N10447-'Transaction Data'!$M10447</f>
        <v>508</v>
      </c>
      <c r="P10447" s="2">
        <f>DATEDIF('Transaction Data'!$D10447,'Transaction Data'!$A10447,"y")</f>
        <v>69</v>
      </c>
      <c r="Q10447" s="2" t="str">
        <f>FLOOR('Transaction Data'!$P10447,15)&amp;"-"&amp;FLOOR('Transaction Data'!$P10447,15)+14</f>
        <v>60-74</v>
      </c>
      <c r="R10447" s="2" t="str">
        <f>IF('Transaction Data'!$L10447&lt;=10,"Less Expensive","Expensive")</f>
        <v>Expensive</v>
      </c>
      <c r="S10447" s="4">
        <f>WEEKDAY('Transaction Data'!$A10447)</f>
        <v>5</v>
      </c>
      <c r="T10447" s="2" t="str">
        <f>IF(WEEKDAY('Transaction Data'!$A10447,2)&lt;6,"Weekday","Weekend")</f>
        <v>Weekday</v>
      </c>
    </row>
    <row r="10448" ht="15.75" customHeight="1">
      <c r="A10448" s="1">
        <v>45536.0</v>
      </c>
      <c r="B10448" s="2" t="s">
        <v>7188</v>
      </c>
      <c r="C10448" s="2" t="s">
        <v>69</v>
      </c>
      <c r="D10448" s="1">
        <v>32071.0</v>
      </c>
      <c r="E10448" s="2" t="s">
        <v>37</v>
      </c>
      <c r="F10448" s="2">
        <v>498.0</v>
      </c>
      <c r="G10448" s="2" t="s">
        <v>48</v>
      </c>
      <c r="H10448" s="2" t="s">
        <v>34</v>
      </c>
      <c r="I10448" s="2" t="s">
        <v>25</v>
      </c>
      <c r="J10448" s="2" t="str">
        <f t="array" ref="J10448">XLOOKUP('Transaction Data'!$G10448,Product_Code,Biscuit_Brand)</f>
        <v>Lemon Crisps</v>
      </c>
      <c r="K10448" s="2">
        <f t="array" ref="K10448">XLOOKUP('Transaction Data'!$G10448,Product_Code,Cost)</f>
        <v>7</v>
      </c>
      <c r="L10448" s="2">
        <f t="array" ref="L10448">XLOOKUP('Transaction Data'!$G10448,Product_Code,Unit_Price)</f>
        <v>9</v>
      </c>
      <c r="M10448" s="3">
        <f>'Transaction Data'!$F10448*'Transaction Data'!$K10448</f>
        <v>3486</v>
      </c>
      <c r="N10448" s="3">
        <f>'Transaction Data'!$F10448*'Transaction Data'!$L10448</f>
        <v>4482</v>
      </c>
      <c r="O10448" s="3">
        <f>'Transaction Data'!$N10448-'Transaction Data'!$M10448</f>
        <v>996</v>
      </c>
      <c r="P10448" s="2">
        <f>DATEDIF('Transaction Data'!$D10448,'Transaction Data'!$A10448,"y")</f>
        <v>36</v>
      </c>
      <c r="Q10448" s="2" t="str">
        <f>FLOOR('Transaction Data'!$P10448,15)&amp;"-"&amp;FLOOR('Transaction Data'!$P10448,15)+14</f>
        <v>30-44</v>
      </c>
      <c r="R10448" s="2" t="str">
        <f>IF('Transaction Data'!$L10448&lt;=10,"Less Expensive","Expensive")</f>
        <v>Less Expensive</v>
      </c>
      <c r="S10448" s="4">
        <f>WEEKDAY('Transaction Data'!$A10448)</f>
        <v>1</v>
      </c>
      <c r="T10448" s="2" t="str">
        <f>IF(WEEKDAY('Transaction Data'!$A10448,2)&lt;6,"Weekday","Weekend")</f>
        <v>Weekend</v>
      </c>
    </row>
    <row r="10449" ht="15.75" customHeight="1">
      <c r="A10449" s="1">
        <v>45543.0</v>
      </c>
      <c r="B10449" s="2" t="s">
        <v>5032</v>
      </c>
      <c r="C10449" s="2" t="s">
        <v>69</v>
      </c>
      <c r="D10449" s="1">
        <v>26834.0</v>
      </c>
      <c r="E10449" s="2" t="s">
        <v>27</v>
      </c>
      <c r="F10449" s="2">
        <v>406.0</v>
      </c>
      <c r="G10449" s="2" t="s">
        <v>48</v>
      </c>
      <c r="H10449" s="2" t="s">
        <v>45</v>
      </c>
      <c r="I10449" s="2" t="s">
        <v>25</v>
      </c>
      <c r="J10449" s="2" t="str">
        <f t="array" ref="J10449">XLOOKUP('Transaction Data'!$G10449,Product_Code,Biscuit_Brand)</f>
        <v>Lemon Crisps</v>
      </c>
      <c r="K10449" s="2">
        <f t="array" ref="K10449">XLOOKUP('Transaction Data'!$G10449,Product_Code,Cost)</f>
        <v>7</v>
      </c>
      <c r="L10449" s="2">
        <f t="array" ref="L10449">XLOOKUP('Transaction Data'!$G10449,Product_Code,Unit_Price)</f>
        <v>9</v>
      </c>
      <c r="M10449" s="3">
        <f>'Transaction Data'!$F10449*'Transaction Data'!$K10449</f>
        <v>2842</v>
      </c>
      <c r="N10449" s="3">
        <f>'Transaction Data'!$F10449*'Transaction Data'!$L10449</f>
        <v>3654</v>
      </c>
      <c r="O10449" s="3">
        <f>'Transaction Data'!$N10449-'Transaction Data'!$M10449</f>
        <v>812</v>
      </c>
      <c r="P10449" s="2">
        <f>DATEDIF('Transaction Data'!$D10449,'Transaction Data'!$A10449,"y")</f>
        <v>51</v>
      </c>
      <c r="Q10449" s="2" t="str">
        <f>FLOOR('Transaction Data'!$P10449,15)&amp;"-"&amp;FLOOR('Transaction Data'!$P10449,15)+14</f>
        <v>45-59</v>
      </c>
      <c r="R10449" s="2" t="str">
        <f>IF('Transaction Data'!$L10449&lt;=10,"Less Expensive","Expensive")</f>
        <v>Less Expensive</v>
      </c>
      <c r="S10449" s="4">
        <f>WEEKDAY('Transaction Data'!$A10449)</f>
        <v>1</v>
      </c>
      <c r="T10449" s="2" t="str">
        <f>IF(WEEKDAY('Transaction Data'!$A10449,2)&lt;6,"Weekday","Weekend")</f>
        <v>Weekend</v>
      </c>
    </row>
    <row r="10450" ht="15.75" customHeight="1">
      <c r="A10450" s="1">
        <v>45545.0</v>
      </c>
      <c r="B10450" s="2" t="s">
        <v>7364</v>
      </c>
      <c r="C10450" s="2" t="s">
        <v>54</v>
      </c>
      <c r="D10450" s="1">
        <v>32433.0</v>
      </c>
      <c r="E10450" s="2" t="s">
        <v>63</v>
      </c>
      <c r="F10450" s="2">
        <v>363.0</v>
      </c>
      <c r="G10450" s="2" t="s">
        <v>61</v>
      </c>
      <c r="H10450" s="2" t="s">
        <v>34</v>
      </c>
      <c r="I10450" s="2" t="s">
        <v>30</v>
      </c>
      <c r="J10450" s="2" t="str">
        <f t="array" ref="J10450">XLOOKUP('Transaction Data'!$G10450,Product_Code,Biscuit_Brand)</f>
        <v>Choco Delight</v>
      </c>
      <c r="K10450" s="2">
        <f t="array" ref="K10450">XLOOKUP('Transaction Data'!$G10450,Product_Code,Cost)</f>
        <v>3</v>
      </c>
      <c r="L10450" s="2">
        <f t="array" ref="L10450">XLOOKUP('Transaction Data'!$G10450,Product_Code,Unit_Price)</f>
        <v>5</v>
      </c>
      <c r="M10450" s="3">
        <f>'Transaction Data'!$F10450*'Transaction Data'!$K10450</f>
        <v>1089</v>
      </c>
      <c r="N10450" s="3">
        <f>'Transaction Data'!$F10450*'Transaction Data'!$L10450</f>
        <v>1815</v>
      </c>
      <c r="O10450" s="3">
        <f>'Transaction Data'!$N10450-'Transaction Data'!$M10450</f>
        <v>726</v>
      </c>
      <c r="P10450" s="2">
        <f>DATEDIF('Transaction Data'!$D10450,'Transaction Data'!$A10450,"y")</f>
        <v>35</v>
      </c>
      <c r="Q10450" s="2" t="str">
        <f>FLOOR('Transaction Data'!$P10450,15)&amp;"-"&amp;FLOOR('Transaction Data'!$P10450,15)+14</f>
        <v>30-44</v>
      </c>
      <c r="R10450" s="2" t="str">
        <f>IF('Transaction Data'!$L10450&lt;=10,"Less Expensive","Expensive")</f>
        <v>Less Expensive</v>
      </c>
      <c r="S10450" s="4">
        <f>WEEKDAY('Transaction Data'!$A10450)</f>
        <v>3</v>
      </c>
      <c r="T10450" s="2" t="str">
        <f>IF(WEEKDAY('Transaction Data'!$A10450,2)&lt;6,"Weekday","Weekend")</f>
        <v>Weekday</v>
      </c>
    </row>
    <row r="10451" ht="15.75" customHeight="1">
      <c r="A10451" s="1">
        <v>45538.0</v>
      </c>
      <c r="B10451" s="2" t="s">
        <v>4355</v>
      </c>
      <c r="C10451" s="2" t="s">
        <v>69</v>
      </c>
      <c r="D10451" s="1">
        <v>19812.0</v>
      </c>
      <c r="E10451" s="2" t="s">
        <v>63</v>
      </c>
      <c r="F10451" s="2">
        <v>207.0</v>
      </c>
      <c r="G10451" s="2" t="s">
        <v>60</v>
      </c>
      <c r="H10451" s="2" t="s">
        <v>34</v>
      </c>
      <c r="I10451" s="2" t="s">
        <v>25</v>
      </c>
      <c r="J10451" s="2" t="str">
        <f t="array" ref="J10451">XLOOKUP('Transaction Data'!$G10451,Product_Code,Biscuit_Brand)</f>
        <v>Peanut Butter Bites</v>
      </c>
      <c r="K10451" s="2">
        <f t="array" ref="K10451">XLOOKUP('Transaction Data'!$G10451,Product_Code,Cost)</f>
        <v>5</v>
      </c>
      <c r="L10451" s="2">
        <f t="array" ref="L10451">XLOOKUP('Transaction Data'!$G10451,Product_Code,Unit_Price)</f>
        <v>7</v>
      </c>
      <c r="M10451" s="3">
        <f>'Transaction Data'!$F10451*'Transaction Data'!$K10451</f>
        <v>1035</v>
      </c>
      <c r="N10451" s="3">
        <f>'Transaction Data'!$F10451*'Transaction Data'!$L10451</f>
        <v>1449</v>
      </c>
      <c r="O10451" s="3">
        <f>'Transaction Data'!$N10451-'Transaction Data'!$M10451</f>
        <v>414</v>
      </c>
      <c r="P10451" s="2">
        <f>DATEDIF('Transaction Data'!$D10451,'Transaction Data'!$A10451,"y")</f>
        <v>70</v>
      </c>
      <c r="Q10451" s="2" t="str">
        <f>FLOOR('Transaction Data'!$P10451,15)&amp;"-"&amp;FLOOR('Transaction Data'!$P10451,15)+14</f>
        <v>60-74</v>
      </c>
      <c r="R10451" s="2" t="str">
        <f>IF('Transaction Data'!$L10451&lt;=10,"Less Expensive","Expensive")</f>
        <v>Less Expensive</v>
      </c>
      <c r="S10451" s="4">
        <f>WEEKDAY('Transaction Data'!$A10451)</f>
        <v>3</v>
      </c>
      <c r="T10451" s="2" t="str">
        <f>IF(WEEKDAY('Transaction Data'!$A10451,2)&lt;6,"Weekday","Weekend")</f>
        <v>Weekday</v>
      </c>
    </row>
    <row r="10452" ht="15.75" customHeight="1">
      <c r="A10452" s="1">
        <v>45552.0</v>
      </c>
      <c r="B10452" s="2" t="s">
        <v>2766</v>
      </c>
      <c r="C10452" s="2" t="s">
        <v>72</v>
      </c>
      <c r="D10452" s="1">
        <v>31605.0</v>
      </c>
      <c r="E10452" s="2" t="s">
        <v>22</v>
      </c>
      <c r="F10452" s="2">
        <v>70.0</v>
      </c>
      <c r="G10452" s="2" t="s">
        <v>48</v>
      </c>
      <c r="H10452" s="2" t="s">
        <v>24</v>
      </c>
      <c r="I10452" s="2" t="s">
        <v>25</v>
      </c>
      <c r="J10452" s="2" t="str">
        <f t="array" ref="J10452">XLOOKUP('Transaction Data'!$G10452,Product_Code,Biscuit_Brand)</f>
        <v>Lemon Crisps</v>
      </c>
      <c r="K10452" s="2">
        <f t="array" ref="K10452">XLOOKUP('Transaction Data'!$G10452,Product_Code,Cost)</f>
        <v>7</v>
      </c>
      <c r="L10452" s="2">
        <f t="array" ref="L10452">XLOOKUP('Transaction Data'!$G10452,Product_Code,Unit_Price)</f>
        <v>9</v>
      </c>
      <c r="M10452" s="3">
        <f>'Transaction Data'!$F10452*'Transaction Data'!$K10452</f>
        <v>490</v>
      </c>
      <c r="N10452" s="3">
        <f>'Transaction Data'!$F10452*'Transaction Data'!$L10452</f>
        <v>630</v>
      </c>
      <c r="O10452" s="3">
        <f>'Transaction Data'!$N10452-'Transaction Data'!$M10452</f>
        <v>140</v>
      </c>
      <c r="P10452" s="2">
        <f>DATEDIF('Transaction Data'!$D10452,'Transaction Data'!$A10452,"y")</f>
        <v>38</v>
      </c>
      <c r="Q10452" s="2" t="str">
        <f>FLOOR('Transaction Data'!$P10452,15)&amp;"-"&amp;FLOOR('Transaction Data'!$P10452,15)+14</f>
        <v>30-44</v>
      </c>
      <c r="R10452" s="2" t="str">
        <f>IF('Transaction Data'!$L10452&lt;=10,"Less Expensive","Expensive")</f>
        <v>Less Expensive</v>
      </c>
      <c r="S10452" s="4">
        <f>WEEKDAY('Transaction Data'!$A10452)</f>
        <v>3</v>
      </c>
      <c r="T10452" s="2" t="str">
        <f>IF(WEEKDAY('Transaction Data'!$A10452,2)&lt;6,"Weekday","Weekend")</f>
        <v>Weekday</v>
      </c>
    </row>
    <row r="10453" ht="15.75" customHeight="1">
      <c r="A10453" s="1">
        <v>45553.0</v>
      </c>
      <c r="B10453" s="2" t="s">
        <v>6719</v>
      </c>
      <c r="C10453" s="2" t="s">
        <v>32</v>
      </c>
      <c r="D10453" s="1">
        <v>37258.0</v>
      </c>
      <c r="E10453" s="2" t="s">
        <v>63</v>
      </c>
      <c r="F10453" s="2">
        <v>475.0</v>
      </c>
      <c r="G10453" s="2" t="s">
        <v>28</v>
      </c>
      <c r="H10453" s="2" t="s">
        <v>52</v>
      </c>
      <c r="I10453" s="2" t="s">
        <v>35</v>
      </c>
      <c r="J10453" s="2" t="str">
        <f t="array" ref="J10453">XLOOKUP('Transaction Data'!$G10453,Product_Code,Biscuit_Brand)</f>
        <v>Shortbread</v>
      </c>
      <c r="K10453" s="2">
        <f t="array" ref="K10453">XLOOKUP('Transaction Data'!$G10453,Product_Code,Cost)</f>
        <v>10</v>
      </c>
      <c r="L10453" s="2">
        <f t="array" ref="L10453">XLOOKUP('Transaction Data'!$G10453,Product_Code,Unit_Price)</f>
        <v>45</v>
      </c>
      <c r="M10453" s="3">
        <f>'Transaction Data'!$F10453*'Transaction Data'!$K10453</f>
        <v>4750</v>
      </c>
      <c r="N10453" s="3">
        <f>'Transaction Data'!$F10453*'Transaction Data'!$L10453</f>
        <v>21375</v>
      </c>
      <c r="O10453" s="3">
        <f>'Transaction Data'!$N10453-'Transaction Data'!$M10453</f>
        <v>16625</v>
      </c>
      <c r="P10453" s="2">
        <f>DATEDIF('Transaction Data'!$D10453,'Transaction Data'!$A10453,"y")</f>
        <v>22</v>
      </c>
      <c r="Q10453" s="2" t="str">
        <f>FLOOR('Transaction Data'!$P10453,15)&amp;"-"&amp;FLOOR('Transaction Data'!$P10453,15)+14</f>
        <v>15-29</v>
      </c>
      <c r="R10453" s="2" t="str">
        <f>IF('Transaction Data'!$L10453&lt;=10,"Less Expensive","Expensive")</f>
        <v>Expensive</v>
      </c>
      <c r="S10453" s="4">
        <f>WEEKDAY('Transaction Data'!$A10453)</f>
        <v>4</v>
      </c>
      <c r="T10453" s="2" t="str">
        <f>IF(WEEKDAY('Transaction Data'!$A10453,2)&lt;6,"Weekday","Weekend")</f>
        <v>Weekday</v>
      </c>
    </row>
    <row r="10454" ht="15.75" customHeight="1">
      <c r="A10454" s="1">
        <v>45544.0</v>
      </c>
      <c r="B10454" s="2" t="s">
        <v>9054</v>
      </c>
      <c r="C10454" s="2" t="s">
        <v>47</v>
      </c>
      <c r="D10454" s="1">
        <v>30007.0</v>
      </c>
      <c r="E10454" s="2" t="s">
        <v>27</v>
      </c>
      <c r="F10454" s="2">
        <v>347.0</v>
      </c>
      <c r="G10454" s="2" t="s">
        <v>23</v>
      </c>
      <c r="H10454" s="2" t="s">
        <v>29</v>
      </c>
      <c r="I10454" s="2" t="s">
        <v>25</v>
      </c>
      <c r="J10454" s="2" t="str">
        <f t="array" ref="J10454">XLOOKUP('Transaction Data'!$G10454,Product_Code,Biscuit_Brand)</f>
        <v>Cinnamon Swirls</v>
      </c>
      <c r="K10454" s="2">
        <f t="array" ref="K10454">XLOOKUP('Transaction Data'!$G10454,Product_Code,Cost)</f>
        <v>10</v>
      </c>
      <c r="L10454" s="2">
        <f t="array" ref="L10454">XLOOKUP('Transaction Data'!$G10454,Product_Code,Unit_Price)</f>
        <v>14</v>
      </c>
      <c r="M10454" s="3">
        <f>'Transaction Data'!$F10454*'Transaction Data'!$K10454</f>
        <v>3470</v>
      </c>
      <c r="N10454" s="3">
        <f>'Transaction Data'!$F10454*'Transaction Data'!$L10454</f>
        <v>4858</v>
      </c>
      <c r="O10454" s="3">
        <f>'Transaction Data'!$N10454-'Transaction Data'!$M10454</f>
        <v>1388</v>
      </c>
      <c r="P10454" s="2">
        <f>DATEDIF('Transaction Data'!$D10454,'Transaction Data'!$A10454,"y")</f>
        <v>42</v>
      </c>
      <c r="Q10454" s="2" t="str">
        <f>FLOOR('Transaction Data'!$P10454,15)&amp;"-"&amp;FLOOR('Transaction Data'!$P10454,15)+14</f>
        <v>30-44</v>
      </c>
      <c r="R10454" s="2" t="str">
        <f>IF('Transaction Data'!$L10454&lt;=10,"Less Expensive","Expensive")</f>
        <v>Expensive</v>
      </c>
      <c r="S10454" s="4">
        <f>WEEKDAY('Transaction Data'!$A10454)</f>
        <v>2</v>
      </c>
      <c r="T10454" s="2" t="str">
        <f>IF(WEEKDAY('Transaction Data'!$A10454,2)&lt;6,"Weekday","Weekend")</f>
        <v>Weekday</v>
      </c>
    </row>
    <row r="10455" ht="15.75" customHeight="1">
      <c r="A10455" s="1">
        <v>45546.0</v>
      </c>
      <c r="B10455" s="2" t="s">
        <v>2440</v>
      </c>
      <c r="C10455" s="2" t="s">
        <v>65</v>
      </c>
      <c r="D10455" s="1">
        <v>36023.0</v>
      </c>
      <c r="E10455" s="2" t="s">
        <v>63</v>
      </c>
      <c r="F10455" s="2">
        <v>268.0</v>
      </c>
      <c r="G10455" s="2" t="s">
        <v>44</v>
      </c>
      <c r="H10455" s="2" t="s">
        <v>24</v>
      </c>
      <c r="I10455" s="2" t="s">
        <v>30</v>
      </c>
      <c r="J10455" s="2" t="str">
        <f t="array" ref="J10455">XLOOKUP('Transaction Data'!$G10455,Product_Code,Biscuit_Brand)</f>
        <v>Butter Crunch</v>
      </c>
      <c r="K10455" s="2">
        <f t="array" ref="K10455">XLOOKUP('Transaction Data'!$G10455,Product_Code,Cost)</f>
        <v>10</v>
      </c>
      <c r="L10455" s="2">
        <f t="array" ref="L10455">XLOOKUP('Transaction Data'!$G10455,Product_Code,Unit_Price)</f>
        <v>11</v>
      </c>
      <c r="M10455" s="3">
        <f>'Transaction Data'!$F10455*'Transaction Data'!$K10455</f>
        <v>2680</v>
      </c>
      <c r="N10455" s="3">
        <f>'Transaction Data'!$F10455*'Transaction Data'!$L10455</f>
        <v>2948</v>
      </c>
      <c r="O10455" s="3">
        <f>'Transaction Data'!$N10455-'Transaction Data'!$M10455</f>
        <v>268</v>
      </c>
      <c r="P10455" s="2">
        <f>DATEDIF('Transaction Data'!$D10455,'Transaction Data'!$A10455,"y")</f>
        <v>26</v>
      </c>
      <c r="Q10455" s="2" t="str">
        <f>FLOOR('Transaction Data'!$P10455,15)&amp;"-"&amp;FLOOR('Transaction Data'!$P10455,15)+14</f>
        <v>15-29</v>
      </c>
      <c r="R10455" s="2" t="str">
        <f>IF('Transaction Data'!$L10455&lt;=10,"Less Expensive","Expensive")</f>
        <v>Expensive</v>
      </c>
      <c r="S10455" s="4">
        <f>WEEKDAY('Transaction Data'!$A10455)</f>
        <v>4</v>
      </c>
      <c r="T10455" s="2" t="str">
        <f>IF(WEEKDAY('Transaction Data'!$A10455,2)&lt;6,"Weekday","Weekend")</f>
        <v>Weekday</v>
      </c>
    </row>
    <row r="10456" ht="15.75" customHeight="1">
      <c r="A10456" s="1">
        <v>45552.0</v>
      </c>
      <c r="B10456" s="2" t="s">
        <v>4969</v>
      </c>
      <c r="C10456" s="2" t="s">
        <v>41</v>
      </c>
      <c r="D10456" s="1">
        <v>38557.0</v>
      </c>
      <c r="E10456" s="2" t="s">
        <v>22</v>
      </c>
      <c r="F10456" s="2">
        <v>418.0</v>
      </c>
      <c r="G10456" s="2" t="s">
        <v>55</v>
      </c>
      <c r="H10456" s="2" t="s">
        <v>42</v>
      </c>
      <c r="I10456" s="2" t="s">
        <v>25</v>
      </c>
      <c r="J10456" s="2" t="str">
        <f t="array" ref="J10456">XLOOKUP('Transaction Data'!$G10456,Product_Code,Biscuit_Brand)</f>
        <v>Vanilla Wafers</v>
      </c>
      <c r="K10456" s="2">
        <f t="array" ref="K10456">XLOOKUP('Transaction Data'!$G10456,Product_Code,Cost)</f>
        <v>18</v>
      </c>
      <c r="L10456" s="2">
        <f t="array" ref="L10456">XLOOKUP('Transaction Data'!$G10456,Product_Code,Unit_Price)</f>
        <v>36</v>
      </c>
      <c r="M10456" s="3">
        <f>'Transaction Data'!$F10456*'Transaction Data'!$K10456</f>
        <v>7524</v>
      </c>
      <c r="N10456" s="3">
        <f>'Transaction Data'!$F10456*'Transaction Data'!$L10456</f>
        <v>15048</v>
      </c>
      <c r="O10456" s="3">
        <f>'Transaction Data'!$N10456-'Transaction Data'!$M10456</f>
        <v>7524</v>
      </c>
      <c r="P10456" s="2">
        <f>DATEDIF('Transaction Data'!$D10456,'Transaction Data'!$A10456,"y")</f>
        <v>19</v>
      </c>
      <c r="Q10456" s="2" t="str">
        <f>FLOOR('Transaction Data'!$P10456,15)&amp;"-"&amp;FLOOR('Transaction Data'!$P10456,15)+14</f>
        <v>15-29</v>
      </c>
      <c r="R10456" s="2" t="str">
        <f>IF('Transaction Data'!$L10456&lt;=10,"Less Expensive","Expensive")</f>
        <v>Expensive</v>
      </c>
      <c r="S10456" s="4">
        <f>WEEKDAY('Transaction Data'!$A10456)</f>
        <v>3</v>
      </c>
      <c r="T10456" s="2" t="str">
        <f>IF(WEEKDAY('Transaction Data'!$A10456,2)&lt;6,"Weekday","Weekend")</f>
        <v>Weekday</v>
      </c>
    </row>
    <row r="10457" ht="15.75" customHeight="1">
      <c r="A10457" s="1">
        <v>45539.0</v>
      </c>
      <c r="B10457" s="2" t="s">
        <v>2429</v>
      </c>
      <c r="C10457" s="2" t="s">
        <v>32</v>
      </c>
      <c r="D10457" s="1">
        <v>28746.0</v>
      </c>
      <c r="E10457" s="2" t="s">
        <v>37</v>
      </c>
      <c r="F10457" s="2">
        <v>302.0</v>
      </c>
      <c r="G10457" s="2" t="s">
        <v>23</v>
      </c>
      <c r="H10457" s="2" t="s">
        <v>42</v>
      </c>
      <c r="I10457" s="2" t="s">
        <v>35</v>
      </c>
      <c r="J10457" s="2" t="str">
        <f t="array" ref="J10457">XLOOKUP('Transaction Data'!$G10457,Product_Code,Biscuit_Brand)</f>
        <v>Cinnamon Swirls</v>
      </c>
      <c r="K10457" s="2">
        <f t="array" ref="K10457">XLOOKUP('Transaction Data'!$G10457,Product_Code,Cost)</f>
        <v>10</v>
      </c>
      <c r="L10457" s="2">
        <f t="array" ref="L10457">XLOOKUP('Transaction Data'!$G10457,Product_Code,Unit_Price)</f>
        <v>14</v>
      </c>
      <c r="M10457" s="3">
        <f>'Transaction Data'!$F10457*'Transaction Data'!$K10457</f>
        <v>3020</v>
      </c>
      <c r="N10457" s="3">
        <f>'Transaction Data'!$F10457*'Transaction Data'!$L10457</f>
        <v>4228</v>
      </c>
      <c r="O10457" s="3">
        <f>'Transaction Data'!$N10457-'Transaction Data'!$M10457</f>
        <v>1208</v>
      </c>
      <c r="P10457" s="2">
        <f>DATEDIF('Transaction Data'!$D10457,'Transaction Data'!$A10457,"y")</f>
        <v>45</v>
      </c>
      <c r="Q10457" s="2" t="str">
        <f>FLOOR('Transaction Data'!$P10457,15)&amp;"-"&amp;FLOOR('Transaction Data'!$P10457,15)+14</f>
        <v>45-59</v>
      </c>
      <c r="R10457" s="2" t="str">
        <f>IF('Transaction Data'!$L10457&lt;=10,"Less Expensive","Expensive")</f>
        <v>Expensive</v>
      </c>
      <c r="S10457" s="4">
        <f>WEEKDAY('Transaction Data'!$A10457)</f>
        <v>4</v>
      </c>
      <c r="T10457" s="2" t="str">
        <f>IF(WEEKDAY('Transaction Data'!$A10457,2)&lt;6,"Weekday","Weekend")</f>
        <v>Weekday</v>
      </c>
    </row>
    <row r="10458" ht="15.75" customHeight="1">
      <c r="A10458" s="1">
        <v>45553.0</v>
      </c>
      <c r="B10458" s="2" t="s">
        <v>2283</v>
      </c>
      <c r="C10458" s="2" t="s">
        <v>54</v>
      </c>
      <c r="D10458" s="1">
        <v>24773.0</v>
      </c>
      <c r="E10458" s="2" t="s">
        <v>63</v>
      </c>
      <c r="F10458" s="2">
        <v>364.0</v>
      </c>
      <c r="G10458" s="2" t="s">
        <v>38</v>
      </c>
      <c r="H10458" s="2" t="s">
        <v>29</v>
      </c>
      <c r="I10458" s="2" t="s">
        <v>30</v>
      </c>
      <c r="J10458" s="2" t="str">
        <f t="array" ref="J10458">XLOOKUP('Transaction Data'!$G10458,Product_Code,Biscuit_Brand)</f>
        <v>Ginger Snaps</v>
      </c>
      <c r="K10458" s="2">
        <f t="array" ref="K10458">XLOOKUP('Transaction Data'!$G10458,Product_Code,Cost)</f>
        <v>14</v>
      </c>
      <c r="L10458" s="2">
        <f t="array" ref="L10458">XLOOKUP('Transaction Data'!$G10458,Product_Code,Unit_Price)</f>
        <v>28</v>
      </c>
      <c r="M10458" s="3">
        <f>'Transaction Data'!$F10458*'Transaction Data'!$K10458</f>
        <v>5096</v>
      </c>
      <c r="N10458" s="3">
        <f>'Transaction Data'!$F10458*'Transaction Data'!$L10458</f>
        <v>10192</v>
      </c>
      <c r="O10458" s="3">
        <f>'Transaction Data'!$N10458-'Transaction Data'!$M10458</f>
        <v>5096</v>
      </c>
      <c r="P10458" s="2">
        <f>DATEDIF('Transaction Data'!$D10458,'Transaction Data'!$A10458,"y")</f>
        <v>56</v>
      </c>
      <c r="Q10458" s="2" t="str">
        <f>FLOOR('Transaction Data'!$P10458,15)&amp;"-"&amp;FLOOR('Transaction Data'!$P10458,15)+14</f>
        <v>45-59</v>
      </c>
      <c r="R10458" s="2" t="str">
        <f>IF('Transaction Data'!$L10458&lt;=10,"Less Expensive","Expensive")</f>
        <v>Expensive</v>
      </c>
      <c r="S10458" s="4">
        <f>WEEKDAY('Transaction Data'!$A10458)</f>
        <v>4</v>
      </c>
      <c r="T10458" s="2" t="str">
        <f>IF(WEEKDAY('Transaction Data'!$A10458,2)&lt;6,"Weekday","Weekend")</f>
        <v>Weekday</v>
      </c>
    </row>
    <row r="10459" ht="15.75" customHeight="1">
      <c r="A10459" s="1">
        <v>45562.0</v>
      </c>
      <c r="B10459" s="2" t="s">
        <v>8665</v>
      </c>
      <c r="C10459" s="2" t="s">
        <v>72</v>
      </c>
      <c r="D10459" s="1">
        <v>24803.0</v>
      </c>
      <c r="E10459" s="2" t="s">
        <v>37</v>
      </c>
      <c r="F10459" s="2">
        <v>498.0</v>
      </c>
      <c r="G10459" s="2" t="s">
        <v>38</v>
      </c>
      <c r="H10459" s="2" t="s">
        <v>42</v>
      </c>
      <c r="I10459" s="2" t="s">
        <v>30</v>
      </c>
      <c r="J10459" s="2" t="str">
        <f t="array" ref="J10459">XLOOKUP('Transaction Data'!$G10459,Product_Code,Biscuit_Brand)</f>
        <v>Ginger Snaps</v>
      </c>
      <c r="K10459" s="2">
        <f t="array" ref="K10459">XLOOKUP('Transaction Data'!$G10459,Product_Code,Cost)</f>
        <v>14</v>
      </c>
      <c r="L10459" s="2">
        <f t="array" ref="L10459">XLOOKUP('Transaction Data'!$G10459,Product_Code,Unit_Price)</f>
        <v>28</v>
      </c>
      <c r="M10459" s="3">
        <f>'Transaction Data'!$F10459*'Transaction Data'!$K10459</f>
        <v>6972</v>
      </c>
      <c r="N10459" s="3">
        <f>'Transaction Data'!$F10459*'Transaction Data'!$L10459</f>
        <v>13944</v>
      </c>
      <c r="O10459" s="3">
        <f>'Transaction Data'!$N10459-'Transaction Data'!$M10459</f>
        <v>6972</v>
      </c>
      <c r="P10459" s="2">
        <f>DATEDIF('Transaction Data'!$D10459,'Transaction Data'!$A10459,"y")</f>
        <v>56</v>
      </c>
      <c r="Q10459" s="2" t="str">
        <f>FLOOR('Transaction Data'!$P10459,15)&amp;"-"&amp;FLOOR('Transaction Data'!$P10459,15)+14</f>
        <v>45-59</v>
      </c>
      <c r="R10459" s="2" t="str">
        <f>IF('Transaction Data'!$L10459&lt;=10,"Less Expensive","Expensive")</f>
        <v>Expensive</v>
      </c>
      <c r="S10459" s="4">
        <f>WEEKDAY('Transaction Data'!$A10459)</f>
        <v>6</v>
      </c>
      <c r="T10459" s="2" t="str">
        <f>IF(WEEKDAY('Transaction Data'!$A10459,2)&lt;6,"Weekday","Weekend")</f>
        <v>Weekday</v>
      </c>
    </row>
    <row r="10460" ht="15.75" customHeight="1">
      <c r="A10460" s="1">
        <v>45539.0</v>
      </c>
      <c r="B10460" s="2" t="s">
        <v>2332</v>
      </c>
      <c r="C10460" s="2" t="s">
        <v>65</v>
      </c>
      <c r="D10460" s="1">
        <v>19880.0</v>
      </c>
      <c r="E10460" s="2" t="s">
        <v>37</v>
      </c>
      <c r="F10460" s="2">
        <v>272.0</v>
      </c>
      <c r="G10460" s="2" t="s">
        <v>38</v>
      </c>
      <c r="H10460" s="2" t="s">
        <v>42</v>
      </c>
      <c r="I10460" s="2" t="s">
        <v>35</v>
      </c>
      <c r="J10460" s="2" t="str">
        <f t="array" ref="J10460">XLOOKUP('Transaction Data'!$G10460,Product_Code,Biscuit_Brand)</f>
        <v>Ginger Snaps</v>
      </c>
      <c r="K10460" s="2">
        <f t="array" ref="K10460">XLOOKUP('Transaction Data'!$G10460,Product_Code,Cost)</f>
        <v>14</v>
      </c>
      <c r="L10460" s="2">
        <f t="array" ref="L10460">XLOOKUP('Transaction Data'!$G10460,Product_Code,Unit_Price)</f>
        <v>28</v>
      </c>
      <c r="M10460" s="3">
        <f>'Transaction Data'!$F10460*'Transaction Data'!$K10460</f>
        <v>3808</v>
      </c>
      <c r="N10460" s="3">
        <f>'Transaction Data'!$F10460*'Transaction Data'!$L10460</f>
        <v>7616</v>
      </c>
      <c r="O10460" s="3">
        <f>'Transaction Data'!$N10460-'Transaction Data'!$M10460</f>
        <v>3808</v>
      </c>
      <c r="P10460" s="2">
        <f>DATEDIF('Transaction Data'!$D10460,'Transaction Data'!$A10460,"y")</f>
        <v>70</v>
      </c>
      <c r="Q10460" s="2" t="str">
        <f>FLOOR('Transaction Data'!$P10460,15)&amp;"-"&amp;FLOOR('Transaction Data'!$P10460,15)+14</f>
        <v>60-74</v>
      </c>
      <c r="R10460" s="2" t="str">
        <f>IF('Transaction Data'!$L10460&lt;=10,"Less Expensive","Expensive")</f>
        <v>Expensive</v>
      </c>
      <c r="S10460" s="4">
        <f>WEEKDAY('Transaction Data'!$A10460)</f>
        <v>4</v>
      </c>
      <c r="T10460" s="2" t="str">
        <f>IF(WEEKDAY('Transaction Data'!$A10460,2)&lt;6,"Weekday","Weekend")</f>
        <v>Weekday</v>
      </c>
    </row>
    <row r="10461" ht="15.75" customHeight="1">
      <c r="A10461" s="1">
        <v>45538.0</v>
      </c>
      <c r="B10461" s="2" t="s">
        <v>2850</v>
      </c>
      <c r="C10461" s="2" t="s">
        <v>47</v>
      </c>
      <c r="D10461" s="1">
        <v>17659.0</v>
      </c>
      <c r="E10461" s="2" t="s">
        <v>22</v>
      </c>
      <c r="F10461" s="2">
        <v>449.0</v>
      </c>
      <c r="G10461" s="2" t="s">
        <v>44</v>
      </c>
      <c r="H10461" s="2" t="s">
        <v>29</v>
      </c>
      <c r="I10461" s="2" t="s">
        <v>35</v>
      </c>
      <c r="J10461" s="2" t="str">
        <f t="array" ref="J10461">XLOOKUP('Transaction Data'!$G10461,Product_Code,Biscuit_Brand)</f>
        <v>Butter Crunch</v>
      </c>
      <c r="K10461" s="2">
        <f t="array" ref="K10461">XLOOKUP('Transaction Data'!$G10461,Product_Code,Cost)</f>
        <v>10</v>
      </c>
      <c r="L10461" s="2">
        <f t="array" ref="L10461">XLOOKUP('Transaction Data'!$G10461,Product_Code,Unit_Price)</f>
        <v>11</v>
      </c>
      <c r="M10461" s="3">
        <f>'Transaction Data'!$F10461*'Transaction Data'!$K10461</f>
        <v>4490</v>
      </c>
      <c r="N10461" s="3">
        <f>'Transaction Data'!$F10461*'Transaction Data'!$L10461</f>
        <v>4939</v>
      </c>
      <c r="O10461" s="3">
        <f>'Transaction Data'!$N10461-'Transaction Data'!$M10461</f>
        <v>449</v>
      </c>
      <c r="P10461" s="2">
        <f>DATEDIF('Transaction Data'!$D10461,'Transaction Data'!$A10461,"y")</f>
        <v>76</v>
      </c>
      <c r="Q10461" s="2" t="str">
        <f>FLOOR('Transaction Data'!$P10461,15)&amp;"-"&amp;FLOOR('Transaction Data'!$P10461,15)+14</f>
        <v>75-89</v>
      </c>
      <c r="R10461" s="2" t="str">
        <f>IF('Transaction Data'!$L10461&lt;=10,"Less Expensive","Expensive")</f>
        <v>Expensive</v>
      </c>
      <c r="S10461" s="4">
        <f>WEEKDAY('Transaction Data'!$A10461)</f>
        <v>3</v>
      </c>
      <c r="T10461" s="2" t="str">
        <f>IF(WEEKDAY('Transaction Data'!$A10461,2)&lt;6,"Weekday","Weekend")</f>
        <v>Weekday</v>
      </c>
    </row>
    <row r="10462" ht="15.75" customHeight="1">
      <c r="A10462" s="1">
        <v>45546.0</v>
      </c>
      <c r="B10462" s="2" t="s">
        <v>3705</v>
      </c>
      <c r="C10462" s="2" t="s">
        <v>32</v>
      </c>
      <c r="D10462" s="1">
        <v>32796.0</v>
      </c>
      <c r="E10462" s="2" t="s">
        <v>22</v>
      </c>
      <c r="F10462" s="2">
        <v>340.0</v>
      </c>
      <c r="G10462" s="2" t="s">
        <v>28</v>
      </c>
      <c r="H10462" s="2" t="s">
        <v>49</v>
      </c>
      <c r="I10462" s="2" t="s">
        <v>25</v>
      </c>
      <c r="J10462" s="2" t="str">
        <f t="array" ref="J10462">XLOOKUP('Transaction Data'!$G10462,Product_Code,Biscuit_Brand)</f>
        <v>Shortbread</v>
      </c>
      <c r="K10462" s="2">
        <f t="array" ref="K10462">XLOOKUP('Transaction Data'!$G10462,Product_Code,Cost)</f>
        <v>10</v>
      </c>
      <c r="L10462" s="2">
        <f t="array" ref="L10462">XLOOKUP('Transaction Data'!$G10462,Product_Code,Unit_Price)</f>
        <v>45</v>
      </c>
      <c r="M10462" s="3">
        <f>'Transaction Data'!$F10462*'Transaction Data'!$K10462</f>
        <v>3400</v>
      </c>
      <c r="N10462" s="3">
        <f>'Transaction Data'!$F10462*'Transaction Data'!$L10462</f>
        <v>15300</v>
      </c>
      <c r="O10462" s="3">
        <f>'Transaction Data'!$N10462-'Transaction Data'!$M10462</f>
        <v>11900</v>
      </c>
      <c r="P10462" s="2">
        <f>DATEDIF('Transaction Data'!$D10462,'Transaction Data'!$A10462,"y")</f>
        <v>34</v>
      </c>
      <c r="Q10462" s="2" t="str">
        <f>FLOOR('Transaction Data'!$P10462,15)&amp;"-"&amp;FLOOR('Transaction Data'!$P10462,15)+14</f>
        <v>30-44</v>
      </c>
      <c r="R10462" s="2" t="str">
        <f>IF('Transaction Data'!$L10462&lt;=10,"Less Expensive","Expensive")</f>
        <v>Expensive</v>
      </c>
      <c r="S10462" s="4">
        <f>WEEKDAY('Transaction Data'!$A10462)</f>
        <v>4</v>
      </c>
      <c r="T10462" s="2" t="str">
        <f>IF(WEEKDAY('Transaction Data'!$A10462,2)&lt;6,"Weekday","Weekend")</f>
        <v>Weekday</v>
      </c>
    </row>
    <row r="10463" ht="15.75" customHeight="1">
      <c r="A10463" s="1">
        <v>45554.0</v>
      </c>
      <c r="B10463" s="2" t="s">
        <v>36</v>
      </c>
      <c r="C10463" s="2" t="s">
        <v>21</v>
      </c>
      <c r="D10463" s="1">
        <v>25377.0</v>
      </c>
      <c r="E10463" s="2" t="s">
        <v>22</v>
      </c>
      <c r="F10463" s="2">
        <v>135.0</v>
      </c>
      <c r="G10463" s="2" t="s">
        <v>57</v>
      </c>
      <c r="H10463" s="2" t="s">
        <v>24</v>
      </c>
      <c r="I10463" s="2" t="s">
        <v>25</v>
      </c>
      <c r="J10463" s="2" t="str">
        <f t="array" ref="J10463">XLOOKUP('Transaction Data'!$G10463,Product_Code,Biscuit_Brand)</f>
        <v>Oatmeal Cookies</v>
      </c>
      <c r="K10463" s="2">
        <f t="array" ref="K10463">XLOOKUP('Transaction Data'!$G10463,Product_Code,Cost)</f>
        <v>19</v>
      </c>
      <c r="L10463" s="2">
        <f t="array" ref="L10463">XLOOKUP('Transaction Data'!$G10463,Product_Code,Unit_Price)</f>
        <v>23</v>
      </c>
      <c r="M10463" s="3">
        <f>'Transaction Data'!$F10463*'Transaction Data'!$K10463</f>
        <v>2565</v>
      </c>
      <c r="N10463" s="3">
        <f>'Transaction Data'!$F10463*'Transaction Data'!$L10463</f>
        <v>3105</v>
      </c>
      <c r="O10463" s="3">
        <f>'Transaction Data'!$N10463-'Transaction Data'!$M10463</f>
        <v>540</v>
      </c>
      <c r="P10463" s="2">
        <f>DATEDIF('Transaction Data'!$D10463,'Transaction Data'!$A10463,"y")</f>
        <v>55</v>
      </c>
      <c r="Q10463" s="2" t="str">
        <f>FLOOR('Transaction Data'!$P10463,15)&amp;"-"&amp;FLOOR('Transaction Data'!$P10463,15)+14</f>
        <v>45-59</v>
      </c>
      <c r="R10463" s="2" t="str">
        <f>IF('Transaction Data'!$L10463&lt;=10,"Less Expensive","Expensive")</f>
        <v>Expensive</v>
      </c>
      <c r="S10463" s="4">
        <f>WEEKDAY('Transaction Data'!$A10463)</f>
        <v>5</v>
      </c>
      <c r="T10463" s="2" t="str">
        <f>IF(WEEKDAY('Transaction Data'!$A10463,2)&lt;6,"Weekday","Weekend")</f>
        <v>Weekday</v>
      </c>
    </row>
    <row r="10464" ht="15.75" customHeight="1">
      <c r="A10464" s="1">
        <v>45552.0</v>
      </c>
      <c r="B10464" s="2" t="s">
        <v>5313</v>
      </c>
      <c r="C10464" s="2" t="s">
        <v>72</v>
      </c>
      <c r="D10464" s="1">
        <v>18207.0</v>
      </c>
      <c r="E10464" s="2" t="s">
        <v>27</v>
      </c>
      <c r="F10464" s="2">
        <v>97.0</v>
      </c>
      <c r="G10464" s="2" t="s">
        <v>61</v>
      </c>
      <c r="H10464" s="2" t="s">
        <v>24</v>
      </c>
      <c r="I10464" s="2" t="s">
        <v>30</v>
      </c>
      <c r="J10464" s="2" t="str">
        <f t="array" ref="J10464">XLOOKUP('Transaction Data'!$G10464,Product_Code,Biscuit_Brand)</f>
        <v>Choco Delight</v>
      </c>
      <c r="K10464" s="2">
        <f t="array" ref="K10464">XLOOKUP('Transaction Data'!$G10464,Product_Code,Cost)</f>
        <v>3</v>
      </c>
      <c r="L10464" s="2">
        <f t="array" ref="L10464">XLOOKUP('Transaction Data'!$G10464,Product_Code,Unit_Price)</f>
        <v>5</v>
      </c>
      <c r="M10464" s="3">
        <f>'Transaction Data'!$F10464*'Transaction Data'!$K10464</f>
        <v>291</v>
      </c>
      <c r="N10464" s="3">
        <f>'Transaction Data'!$F10464*'Transaction Data'!$L10464</f>
        <v>485</v>
      </c>
      <c r="O10464" s="3">
        <f>'Transaction Data'!$N10464-'Transaction Data'!$M10464</f>
        <v>194</v>
      </c>
      <c r="P10464" s="2">
        <f>DATEDIF('Transaction Data'!$D10464,'Transaction Data'!$A10464,"y")</f>
        <v>74</v>
      </c>
      <c r="Q10464" s="2" t="str">
        <f>FLOOR('Transaction Data'!$P10464,15)&amp;"-"&amp;FLOOR('Transaction Data'!$P10464,15)+14</f>
        <v>60-74</v>
      </c>
      <c r="R10464" s="2" t="str">
        <f>IF('Transaction Data'!$L10464&lt;=10,"Less Expensive","Expensive")</f>
        <v>Less Expensive</v>
      </c>
      <c r="S10464" s="4">
        <f>WEEKDAY('Transaction Data'!$A10464)</f>
        <v>3</v>
      </c>
      <c r="T10464" s="2" t="str">
        <f>IF(WEEKDAY('Transaction Data'!$A10464,2)&lt;6,"Weekday","Weekend")</f>
        <v>Weekday</v>
      </c>
    </row>
    <row r="10465" ht="15.75" customHeight="1">
      <c r="A10465" s="1">
        <v>45539.0</v>
      </c>
      <c r="B10465" s="2" t="s">
        <v>1741</v>
      </c>
      <c r="C10465" s="2" t="s">
        <v>78</v>
      </c>
      <c r="D10465" s="1">
        <v>27518.0</v>
      </c>
      <c r="E10465" s="2" t="s">
        <v>22</v>
      </c>
      <c r="F10465" s="2">
        <v>362.0</v>
      </c>
      <c r="G10465" s="2" t="s">
        <v>23</v>
      </c>
      <c r="H10465" s="2" t="s">
        <v>24</v>
      </c>
      <c r="I10465" s="2" t="s">
        <v>25</v>
      </c>
      <c r="J10465" s="2" t="str">
        <f t="array" ref="J10465">XLOOKUP('Transaction Data'!$G10465,Product_Code,Biscuit_Brand)</f>
        <v>Cinnamon Swirls</v>
      </c>
      <c r="K10465" s="2">
        <f t="array" ref="K10465">XLOOKUP('Transaction Data'!$G10465,Product_Code,Cost)</f>
        <v>10</v>
      </c>
      <c r="L10465" s="2">
        <f t="array" ref="L10465">XLOOKUP('Transaction Data'!$G10465,Product_Code,Unit_Price)</f>
        <v>14</v>
      </c>
      <c r="M10465" s="3">
        <f>'Transaction Data'!$F10465*'Transaction Data'!$K10465</f>
        <v>3620</v>
      </c>
      <c r="N10465" s="3">
        <f>'Transaction Data'!$F10465*'Transaction Data'!$L10465</f>
        <v>5068</v>
      </c>
      <c r="O10465" s="3">
        <f>'Transaction Data'!$N10465-'Transaction Data'!$M10465</f>
        <v>1448</v>
      </c>
      <c r="P10465" s="2">
        <f>DATEDIF('Transaction Data'!$D10465,'Transaction Data'!$A10465,"y")</f>
        <v>49</v>
      </c>
      <c r="Q10465" s="2" t="str">
        <f>FLOOR('Transaction Data'!$P10465,15)&amp;"-"&amp;FLOOR('Transaction Data'!$P10465,15)+14</f>
        <v>45-59</v>
      </c>
      <c r="R10465" s="2" t="str">
        <f>IF('Transaction Data'!$L10465&lt;=10,"Less Expensive","Expensive")</f>
        <v>Expensive</v>
      </c>
      <c r="S10465" s="4">
        <f>WEEKDAY('Transaction Data'!$A10465)</f>
        <v>4</v>
      </c>
      <c r="T10465" s="2" t="str">
        <f>IF(WEEKDAY('Transaction Data'!$A10465,2)&lt;6,"Weekday","Weekend")</f>
        <v>Weekday</v>
      </c>
    </row>
    <row r="10466" ht="15.75" customHeight="1">
      <c r="A10466" s="1">
        <v>45561.0</v>
      </c>
      <c r="B10466" s="2" t="s">
        <v>7098</v>
      </c>
      <c r="C10466" s="2" t="s">
        <v>21</v>
      </c>
      <c r="D10466" s="1">
        <v>22489.0</v>
      </c>
      <c r="E10466" s="2" t="s">
        <v>22</v>
      </c>
      <c r="F10466" s="2">
        <v>398.0</v>
      </c>
      <c r="G10466" s="2" t="s">
        <v>57</v>
      </c>
      <c r="H10466" s="2" t="s">
        <v>52</v>
      </c>
      <c r="I10466" s="2" t="s">
        <v>25</v>
      </c>
      <c r="J10466" s="2" t="str">
        <f t="array" ref="J10466">XLOOKUP('Transaction Data'!$G10466,Product_Code,Biscuit_Brand)</f>
        <v>Oatmeal Cookies</v>
      </c>
      <c r="K10466" s="2">
        <f t="array" ref="K10466">XLOOKUP('Transaction Data'!$G10466,Product_Code,Cost)</f>
        <v>19</v>
      </c>
      <c r="L10466" s="2">
        <f t="array" ref="L10466">XLOOKUP('Transaction Data'!$G10466,Product_Code,Unit_Price)</f>
        <v>23</v>
      </c>
      <c r="M10466" s="3">
        <f>'Transaction Data'!$F10466*'Transaction Data'!$K10466</f>
        <v>7562</v>
      </c>
      <c r="N10466" s="3">
        <f>'Transaction Data'!$F10466*'Transaction Data'!$L10466</f>
        <v>9154</v>
      </c>
      <c r="O10466" s="3">
        <f>'Transaction Data'!$N10466-'Transaction Data'!$M10466</f>
        <v>1592</v>
      </c>
      <c r="P10466" s="2">
        <f>DATEDIF('Transaction Data'!$D10466,'Transaction Data'!$A10466,"y")</f>
        <v>63</v>
      </c>
      <c r="Q10466" s="2" t="str">
        <f>FLOOR('Transaction Data'!$P10466,15)&amp;"-"&amp;FLOOR('Transaction Data'!$P10466,15)+14</f>
        <v>60-74</v>
      </c>
      <c r="R10466" s="2" t="str">
        <f>IF('Transaction Data'!$L10466&lt;=10,"Less Expensive","Expensive")</f>
        <v>Expensive</v>
      </c>
      <c r="S10466" s="4">
        <f>WEEKDAY('Transaction Data'!$A10466)</f>
        <v>5</v>
      </c>
      <c r="T10466" s="2" t="str">
        <f>IF(WEEKDAY('Transaction Data'!$A10466,2)&lt;6,"Weekday","Weekend")</f>
        <v>Weekday</v>
      </c>
    </row>
    <row r="10467" ht="15.75" customHeight="1">
      <c r="A10467" s="1">
        <v>45563.0</v>
      </c>
      <c r="B10467" s="2" t="s">
        <v>712</v>
      </c>
      <c r="C10467" s="2" t="s">
        <v>32</v>
      </c>
      <c r="D10467" s="1">
        <v>38580.0</v>
      </c>
      <c r="E10467" s="2" t="s">
        <v>22</v>
      </c>
      <c r="F10467" s="2">
        <v>493.0</v>
      </c>
      <c r="G10467" s="2" t="s">
        <v>44</v>
      </c>
      <c r="H10467" s="2" t="s">
        <v>34</v>
      </c>
      <c r="I10467" s="2" t="s">
        <v>35</v>
      </c>
      <c r="J10467" s="2" t="str">
        <f t="array" ref="J10467">XLOOKUP('Transaction Data'!$G10467,Product_Code,Biscuit_Brand)</f>
        <v>Butter Crunch</v>
      </c>
      <c r="K10467" s="2">
        <f t="array" ref="K10467">XLOOKUP('Transaction Data'!$G10467,Product_Code,Cost)</f>
        <v>10</v>
      </c>
      <c r="L10467" s="2">
        <f t="array" ref="L10467">XLOOKUP('Transaction Data'!$G10467,Product_Code,Unit_Price)</f>
        <v>11</v>
      </c>
      <c r="M10467" s="3">
        <f>'Transaction Data'!$F10467*'Transaction Data'!$K10467</f>
        <v>4930</v>
      </c>
      <c r="N10467" s="3">
        <f>'Transaction Data'!$F10467*'Transaction Data'!$L10467</f>
        <v>5423</v>
      </c>
      <c r="O10467" s="3">
        <f>'Transaction Data'!$N10467-'Transaction Data'!$M10467</f>
        <v>493</v>
      </c>
      <c r="P10467" s="2">
        <f>DATEDIF('Transaction Data'!$D10467,'Transaction Data'!$A10467,"y")</f>
        <v>19</v>
      </c>
      <c r="Q10467" s="2" t="str">
        <f>FLOOR('Transaction Data'!$P10467,15)&amp;"-"&amp;FLOOR('Transaction Data'!$P10467,15)+14</f>
        <v>15-29</v>
      </c>
      <c r="R10467" s="2" t="str">
        <f>IF('Transaction Data'!$L10467&lt;=10,"Less Expensive","Expensive")</f>
        <v>Expensive</v>
      </c>
      <c r="S10467" s="4">
        <f>WEEKDAY('Transaction Data'!$A10467)</f>
        <v>7</v>
      </c>
      <c r="T10467" s="2" t="str">
        <f>IF(WEEKDAY('Transaction Data'!$A10467,2)&lt;6,"Weekday","Weekend")</f>
        <v>Weekend</v>
      </c>
    </row>
    <row r="10468" ht="15.75" customHeight="1">
      <c r="A10468" s="1">
        <v>45558.0</v>
      </c>
      <c r="B10468" s="2" t="s">
        <v>31</v>
      </c>
      <c r="C10468" s="2" t="s">
        <v>32</v>
      </c>
      <c r="D10468" s="1">
        <v>18611.0</v>
      </c>
      <c r="E10468" s="2" t="s">
        <v>27</v>
      </c>
      <c r="F10468" s="2">
        <v>481.0</v>
      </c>
      <c r="G10468" s="2" t="s">
        <v>33</v>
      </c>
      <c r="H10468" s="2" t="s">
        <v>45</v>
      </c>
      <c r="I10468" s="2" t="s">
        <v>25</v>
      </c>
      <c r="J10468" s="2" t="str">
        <f t="array" ref="J10468">XLOOKUP('Transaction Data'!$G10468,Product_Code,Biscuit_Brand)</f>
        <v>Caramel Biscuits</v>
      </c>
      <c r="K10468" s="2">
        <f t="array" ref="K10468">XLOOKUP('Transaction Data'!$G10468,Product_Code,Cost)</f>
        <v>18</v>
      </c>
      <c r="L10468" s="2">
        <f t="array" ref="L10468">XLOOKUP('Transaction Data'!$G10468,Product_Code,Unit_Price)</f>
        <v>22</v>
      </c>
      <c r="M10468" s="3">
        <f>'Transaction Data'!$F10468*'Transaction Data'!$K10468</f>
        <v>8658</v>
      </c>
      <c r="N10468" s="3">
        <f>'Transaction Data'!$F10468*'Transaction Data'!$L10468</f>
        <v>10582</v>
      </c>
      <c r="O10468" s="3">
        <f>'Transaction Data'!$N10468-'Transaction Data'!$M10468</f>
        <v>1924</v>
      </c>
      <c r="P10468" s="2">
        <f>DATEDIF('Transaction Data'!$D10468,'Transaction Data'!$A10468,"y")</f>
        <v>73</v>
      </c>
      <c r="Q10468" s="2" t="str">
        <f>FLOOR('Transaction Data'!$P10468,15)&amp;"-"&amp;FLOOR('Transaction Data'!$P10468,15)+14</f>
        <v>60-74</v>
      </c>
      <c r="R10468" s="2" t="str">
        <f>IF('Transaction Data'!$L10468&lt;=10,"Less Expensive","Expensive")</f>
        <v>Expensive</v>
      </c>
      <c r="S10468" s="4">
        <f>WEEKDAY('Transaction Data'!$A10468)</f>
        <v>2</v>
      </c>
      <c r="T10468" s="2" t="str">
        <f>IF(WEEKDAY('Transaction Data'!$A10468,2)&lt;6,"Weekday","Weekend")</f>
        <v>Weekday</v>
      </c>
    </row>
    <row r="10469" ht="15.75" customHeight="1">
      <c r="A10469" s="1">
        <v>45543.0</v>
      </c>
      <c r="B10469" s="2" t="s">
        <v>4527</v>
      </c>
      <c r="C10469" s="2" t="s">
        <v>78</v>
      </c>
      <c r="D10469" s="1">
        <v>37562.0</v>
      </c>
      <c r="E10469" s="2" t="s">
        <v>27</v>
      </c>
      <c r="F10469" s="2">
        <v>283.0</v>
      </c>
      <c r="G10469" s="2" t="s">
        <v>60</v>
      </c>
      <c r="H10469" s="2" t="s">
        <v>29</v>
      </c>
      <c r="I10469" s="2" t="s">
        <v>35</v>
      </c>
      <c r="J10469" s="2" t="str">
        <f t="array" ref="J10469">XLOOKUP('Transaction Data'!$G10469,Product_Code,Biscuit_Brand)</f>
        <v>Peanut Butter Bites</v>
      </c>
      <c r="K10469" s="2">
        <f t="array" ref="K10469">XLOOKUP('Transaction Data'!$G10469,Product_Code,Cost)</f>
        <v>5</v>
      </c>
      <c r="L10469" s="2">
        <f t="array" ref="L10469">XLOOKUP('Transaction Data'!$G10469,Product_Code,Unit_Price)</f>
        <v>7</v>
      </c>
      <c r="M10469" s="3">
        <f>'Transaction Data'!$F10469*'Transaction Data'!$K10469</f>
        <v>1415</v>
      </c>
      <c r="N10469" s="3">
        <f>'Transaction Data'!$F10469*'Transaction Data'!$L10469</f>
        <v>1981</v>
      </c>
      <c r="O10469" s="3">
        <f>'Transaction Data'!$N10469-'Transaction Data'!$M10469</f>
        <v>566</v>
      </c>
      <c r="P10469" s="2">
        <f>DATEDIF('Transaction Data'!$D10469,'Transaction Data'!$A10469,"y")</f>
        <v>21</v>
      </c>
      <c r="Q10469" s="2" t="str">
        <f>FLOOR('Transaction Data'!$P10469,15)&amp;"-"&amp;FLOOR('Transaction Data'!$P10469,15)+14</f>
        <v>15-29</v>
      </c>
      <c r="R10469" s="2" t="str">
        <f>IF('Transaction Data'!$L10469&lt;=10,"Less Expensive","Expensive")</f>
        <v>Less Expensive</v>
      </c>
      <c r="S10469" s="4">
        <f>WEEKDAY('Transaction Data'!$A10469)</f>
        <v>1</v>
      </c>
      <c r="T10469" s="2" t="str">
        <f>IF(WEEKDAY('Transaction Data'!$A10469,2)&lt;6,"Weekday","Weekend")</f>
        <v>Weekend</v>
      </c>
    </row>
    <row r="10470" ht="15.75" customHeight="1">
      <c r="A10470" s="1">
        <v>45549.0</v>
      </c>
      <c r="B10470" s="2" t="s">
        <v>5108</v>
      </c>
      <c r="C10470" s="2" t="s">
        <v>51</v>
      </c>
      <c r="D10470" s="1">
        <v>21456.0</v>
      </c>
      <c r="E10470" s="2" t="s">
        <v>27</v>
      </c>
      <c r="F10470" s="2">
        <v>188.0</v>
      </c>
      <c r="G10470" s="2" t="s">
        <v>38</v>
      </c>
      <c r="H10470" s="2" t="s">
        <v>34</v>
      </c>
      <c r="I10470" s="2" t="s">
        <v>30</v>
      </c>
      <c r="J10470" s="2" t="str">
        <f t="array" ref="J10470">XLOOKUP('Transaction Data'!$G10470,Product_Code,Biscuit_Brand)</f>
        <v>Ginger Snaps</v>
      </c>
      <c r="K10470" s="2">
        <f t="array" ref="K10470">XLOOKUP('Transaction Data'!$G10470,Product_Code,Cost)</f>
        <v>14</v>
      </c>
      <c r="L10470" s="2">
        <f t="array" ref="L10470">XLOOKUP('Transaction Data'!$G10470,Product_Code,Unit_Price)</f>
        <v>28</v>
      </c>
      <c r="M10470" s="3">
        <f>'Transaction Data'!$F10470*'Transaction Data'!$K10470</f>
        <v>2632</v>
      </c>
      <c r="N10470" s="3">
        <f>'Transaction Data'!$F10470*'Transaction Data'!$L10470</f>
        <v>5264</v>
      </c>
      <c r="O10470" s="3">
        <f>'Transaction Data'!$N10470-'Transaction Data'!$M10470</f>
        <v>2632</v>
      </c>
      <c r="P10470" s="2">
        <f>DATEDIF('Transaction Data'!$D10470,'Transaction Data'!$A10470,"y")</f>
        <v>65</v>
      </c>
      <c r="Q10470" s="2" t="str">
        <f>FLOOR('Transaction Data'!$P10470,15)&amp;"-"&amp;FLOOR('Transaction Data'!$P10470,15)+14</f>
        <v>60-74</v>
      </c>
      <c r="R10470" s="2" t="str">
        <f>IF('Transaction Data'!$L10470&lt;=10,"Less Expensive","Expensive")</f>
        <v>Expensive</v>
      </c>
      <c r="S10470" s="4">
        <f>WEEKDAY('Transaction Data'!$A10470)</f>
        <v>7</v>
      </c>
      <c r="T10470" s="2" t="str">
        <f>IF(WEEKDAY('Transaction Data'!$A10470,2)&lt;6,"Weekday","Weekend")</f>
        <v>Weekend</v>
      </c>
    </row>
    <row r="10471" ht="15.75" customHeight="1">
      <c r="A10471" s="1">
        <v>45537.0</v>
      </c>
      <c r="B10471" s="2" t="s">
        <v>3265</v>
      </c>
      <c r="C10471" s="2" t="s">
        <v>78</v>
      </c>
      <c r="D10471" s="1">
        <v>38022.0</v>
      </c>
      <c r="E10471" s="2" t="s">
        <v>63</v>
      </c>
      <c r="F10471" s="2">
        <v>436.0</v>
      </c>
      <c r="G10471" s="2" t="s">
        <v>44</v>
      </c>
      <c r="H10471" s="2" t="s">
        <v>49</v>
      </c>
      <c r="I10471" s="2" t="s">
        <v>30</v>
      </c>
      <c r="J10471" s="2" t="str">
        <f t="array" ref="J10471">XLOOKUP('Transaction Data'!$G10471,Product_Code,Biscuit_Brand)</f>
        <v>Butter Crunch</v>
      </c>
      <c r="K10471" s="2">
        <f t="array" ref="K10471">XLOOKUP('Transaction Data'!$G10471,Product_Code,Cost)</f>
        <v>10</v>
      </c>
      <c r="L10471" s="2">
        <f t="array" ref="L10471">XLOOKUP('Transaction Data'!$G10471,Product_Code,Unit_Price)</f>
        <v>11</v>
      </c>
      <c r="M10471" s="3">
        <f>'Transaction Data'!$F10471*'Transaction Data'!$K10471</f>
        <v>4360</v>
      </c>
      <c r="N10471" s="3">
        <f>'Transaction Data'!$F10471*'Transaction Data'!$L10471</f>
        <v>4796</v>
      </c>
      <c r="O10471" s="3">
        <f>'Transaction Data'!$N10471-'Transaction Data'!$M10471</f>
        <v>436</v>
      </c>
      <c r="P10471" s="2">
        <f>DATEDIF('Transaction Data'!$D10471,'Transaction Data'!$A10471,"y")</f>
        <v>20</v>
      </c>
      <c r="Q10471" s="2" t="str">
        <f>FLOOR('Transaction Data'!$P10471,15)&amp;"-"&amp;FLOOR('Transaction Data'!$P10471,15)+14</f>
        <v>15-29</v>
      </c>
      <c r="R10471" s="2" t="str">
        <f>IF('Transaction Data'!$L10471&lt;=10,"Less Expensive","Expensive")</f>
        <v>Expensive</v>
      </c>
      <c r="S10471" s="4">
        <f>WEEKDAY('Transaction Data'!$A10471)</f>
        <v>2</v>
      </c>
      <c r="T10471" s="2" t="str">
        <f>IF(WEEKDAY('Transaction Data'!$A10471,2)&lt;6,"Weekday","Weekend")</f>
        <v>Weekday</v>
      </c>
    </row>
    <row r="10472" ht="15.75" customHeight="1">
      <c r="A10472" s="1">
        <v>45548.0</v>
      </c>
      <c r="B10472" s="2" t="s">
        <v>3132</v>
      </c>
      <c r="C10472" s="2" t="s">
        <v>51</v>
      </c>
      <c r="D10472" s="1">
        <v>37883.0</v>
      </c>
      <c r="E10472" s="2" t="s">
        <v>27</v>
      </c>
      <c r="F10472" s="2">
        <v>380.0</v>
      </c>
      <c r="G10472" s="2" t="s">
        <v>33</v>
      </c>
      <c r="H10472" s="2" t="s">
        <v>34</v>
      </c>
      <c r="I10472" s="2" t="s">
        <v>35</v>
      </c>
      <c r="J10472" s="2" t="str">
        <f t="array" ref="J10472">XLOOKUP('Transaction Data'!$G10472,Product_Code,Biscuit_Brand)</f>
        <v>Caramel Biscuits</v>
      </c>
      <c r="K10472" s="2">
        <f t="array" ref="K10472">XLOOKUP('Transaction Data'!$G10472,Product_Code,Cost)</f>
        <v>18</v>
      </c>
      <c r="L10472" s="2">
        <f t="array" ref="L10472">XLOOKUP('Transaction Data'!$G10472,Product_Code,Unit_Price)</f>
        <v>22</v>
      </c>
      <c r="M10472" s="3">
        <f>'Transaction Data'!$F10472*'Transaction Data'!$K10472</f>
        <v>6840</v>
      </c>
      <c r="N10472" s="3">
        <f>'Transaction Data'!$F10472*'Transaction Data'!$L10472</f>
        <v>8360</v>
      </c>
      <c r="O10472" s="3">
        <f>'Transaction Data'!$N10472-'Transaction Data'!$M10472</f>
        <v>1520</v>
      </c>
      <c r="P10472" s="2">
        <f>DATEDIF('Transaction Data'!$D10472,'Transaction Data'!$A10472,"y")</f>
        <v>20</v>
      </c>
      <c r="Q10472" s="2" t="str">
        <f>FLOOR('Transaction Data'!$P10472,15)&amp;"-"&amp;FLOOR('Transaction Data'!$P10472,15)+14</f>
        <v>15-29</v>
      </c>
      <c r="R10472" s="2" t="str">
        <f>IF('Transaction Data'!$L10472&lt;=10,"Less Expensive","Expensive")</f>
        <v>Expensive</v>
      </c>
      <c r="S10472" s="4">
        <f>WEEKDAY('Transaction Data'!$A10472)</f>
        <v>6</v>
      </c>
      <c r="T10472" s="2" t="str">
        <f>IF(WEEKDAY('Transaction Data'!$A10472,2)&lt;6,"Weekday","Weekend")</f>
        <v>Weekday</v>
      </c>
    </row>
    <row r="10473" ht="15.75" customHeight="1">
      <c r="A10473" s="1">
        <v>45557.0</v>
      </c>
      <c r="B10473" s="2" t="s">
        <v>4131</v>
      </c>
      <c r="C10473" s="2" t="s">
        <v>21</v>
      </c>
      <c r="D10473" s="1">
        <v>17646.0</v>
      </c>
      <c r="E10473" s="2" t="s">
        <v>63</v>
      </c>
      <c r="F10473" s="2">
        <v>412.0</v>
      </c>
      <c r="G10473" s="2" t="s">
        <v>28</v>
      </c>
      <c r="H10473" s="2" t="s">
        <v>52</v>
      </c>
      <c r="I10473" s="2" t="s">
        <v>35</v>
      </c>
      <c r="J10473" s="2" t="str">
        <f t="array" ref="J10473">XLOOKUP('Transaction Data'!$G10473,Product_Code,Biscuit_Brand)</f>
        <v>Shortbread</v>
      </c>
      <c r="K10473" s="2">
        <f t="array" ref="K10473">XLOOKUP('Transaction Data'!$G10473,Product_Code,Cost)</f>
        <v>10</v>
      </c>
      <c r="L10473" s="2">
        <f t="array" ref="L10473">XLOOKUP('Transaction Data'!$G10473,Product_Code,Unit_Price)</f>
        <v>45</v>
      </c>
      <c r="M10473" s="3">
        <f>'Transaction Data'!$F10473*'Transaction Data'!$K10473</f>
        <v>4120</v>
      </c>
      <c r="N10473" s="3">
        <f>'Transaction Data'!$F10473*'Transaction Data'!$L10473</f>
        <v>18540</v>
      </c>
      <c r="O10473" s="3">
        <f>'Transaction Data'!$N10473-'Transaction Data'!$M10473</f>
        <v>14420</v>
      </c>
      <c r="P10473" s="2">
        <f>DATEDIF('Transaction Data'!$D10473,'Transaction Data'!$A10473,"y")</f>
        <v>76</v>
      </c>
      <c r="Q10473" s="2" t="str">
        <f>FLOOR('Transaction Data'!$P10473,15)&amp;"-"&amp;FLOOR('Transaction Data'!$P10473,15)+14</f>
        <v>75-89</v>
      </c>
      <c r="R10473" s="2" t="str">
        <f>IF('Transaction Data'!$L10473&lt;=10,"Less Expensive","Expensive")</f>
        <v>Expensive</v>
      </c>
      <c r="S10473" s="4">
        <f>WEEKDAY('Transaction Data'!$A10473)</f>
        <v>1</v>
      </c>
      <c r="T10473" s="2" t="str">
        <f>IF(WEEKDAY('Transaction Data'!$A10473,2)&lt;6,"Weekday","Weekend")</f>
        <v>Weekend</v>
      </c>
    </row>
    <row r="10474" ht="15.75" customHeight="1">
      <c r="A10474" s="1">
        <v>45544.0</v>
      </c>
      <c r="B10474" s="2" t="s">
        <v>688</v>
      </c>
      <c r="C10474" s="2" t="s">
        <v>65</v>
      </c>
      <c r="D10474" s="1">
        <v>29404.0</v>
      </c>
      <c r="E10474" s="2" t="s">
        <v>22</v>
      </c>
      <c r="F10474" s="2">
        <v>27.0</v>
      </c>
      <c r="G10474" s="2" t="s">
        <v>48</v>
      </c>
      <c r="H10474" s="2" t="s">
        <v>34</v>
      </c>
      <c r="I10474" s="2" t="s">
        <v>25</v>
      </c>
      <c r="J10474" s="2" t="str">
        <f t="array" ref="J10474">XLOOKUP('Transaction Data'!$G10474,Product_Code,Biscuit_Brand)</f>
        <v>Lemon Crisps</v>
      </c>
      <c r="K10474" s="2">
        <f t="array" ref="K10474">XLOOKUP('Transaction Data'!$G10474,Product_Code,Cost)</f>
        <v>7</v>
      </c>
      <c r="L10474" s="2">
        <f t="array" ref="L10474">XLOOKUP('Transaction Data'!$G10474,Product_Code,Unit_Price)</f>
        <v>9</v>
      </c>
      <c r="M10474" s="3">
        <f>'Transaction Data'!$F10474*'Transaction Data'!$K10474</f>
        <v>189</v>
      </c>
      <c r="N10474" s="3">
        <f>'Transaction Data'!$F10474*'Transaction Data'!$L10474</f>
        <v>243</v>
      </c>
      <c r="O10474" s="3">
        <f>'Transaction Data'!$N10474-'Transaction Data'!$M10474</f>
        <v>54</v>
      </c>
      <c r="P10474" s="2">
        <f>DATEDIF('Transaction Data'!$D10474,'Transaction Data'!$A10474,"y")</f>
        <v>44</v>
      </c>
      <c r="Q10474" s="2" t="str">
        <f>FLOOR('Transaction Data'!$P10474,15)&amp;"-"&amp;FLOOR('Transaction Data'!$P10474,15)+14</f>
        <v>30-44</v>
      </c>
      <c r="R10474" s="2" t="str">
        <f>IF('Transaction Data'!$L10474&lt;=10,"Less Expensive","Expensive")</f>
        <v>Less Expensive</v>
      </c>
      <c r="S10474" s="4">
        <f>WEEKDAY('Transaction Data'!$A10474)</f>
        <v>2</v>
      </c>
      <c r="T10474" s="2" t="str">
        <f>IF(WEEKDAY('Transaction Data'!$A10474,2)&lt;6,"Weekday","Weekend")</f>
        <v>Weekday</v>
      </c>
    </row>
    <row r="10475" ht="15.75" customHeight="1">
      <c r="A10475" s="1">
        <v>45539.0</v>
      </c>
      <c r="B10475" s="2" t="s">
        <v>2103</v>
      </c>
      <c r="C10475" s="2" t="s">
        <v>41</v>
      </c>
      <c r="D10475" s="1">
        <v>33039.0</v>
      </c>
      <c r="E10475" s="2" t="s">
        <v>27</v>
      </c>
      <c r="F10475" s="2">
        <v>387.0</v>
      </c>
      <c r="G10475" s="2" t="s">
        <v>28</v>
      </c>
      <c r="H10475" s="2" t="s">
        <v>45</v>
      </c>
      <c r="I10475" s="2" t="s">
        <v>25</v>
      </c>
      <c r="J10475" s="2" t="str">
        <f t="array" ref="J10475">XLOOKUP('Transaction Data'!$G10475,Product_Code,Biscuit_Brand)</f>
        <v>Shortbread</v>
      </c>
      <c r="K10475" s="2">
        <f t="array" ref="K10475">XLOOKUP('Transaction Data'!$G10475,Product_Code,Cost)</f>
        <v>10</v>
      </c>
      <c r="L10475" s="2">
        <f t="array" ref="L10475">XLOOKUP('Transaction Data'!$G10475,Product_Code,Unit_Price)</f>
        <v>45</v>
      </c>
      <c r="M10475" s="3">
        <f>'Transaction Data'!$F10475*'Transaction Data'!$K10475</f>
        <v>3870</v>
      </c>
      <c r="N10475" s="3">
        <f>'Transaction Data'!$F10475*'Transaction Data'!$L10475</f>
        <v>17415</v>
      </c>
      <c r="O10475" s="3">
        <f>'Transaction Data'!$N10475-'Transaction Data'!$M10475</f>
        <v>13545</v>
      </c>
      <c r="P10475" s="2">
        <f>DATEDIF('Transaction Data'!$D10475,'Transaction Data'!$A10475,"y")</f>
        <v>34</v>
      </c>
      <c r="Q10475" s="2" t="str">
        <f>FLOOR('Transaction Data'!$P10475,15)&amp;"-"&amp;FLOOR('Transaction Data'!$P10475,15)+14</f>
        <v>30-44</v>
      </c>
      <c r="R10475" s="2" t="str">
        <f>IF('Transaction Data'!$L10475&lt;=10,"Less Expensive","Expensive")</f>
        <v>Expensive</v>
      </c>
      <c r="S10475" s="4">
        <f>WEEKDAY('Transaction Data'!$A10475)</f>
        <v>4</v>
      </c>
      <c r="T10475" s="2" t="str">
        <f>IF(WEEKDAY('Transaction Data'!$A10475,2)&lt;6,"Weekday","Weekend")</f>
        <v>Weekday</v>
      </c>
    </row>
    <row r="10476" ht="15.75" customHeight="1">
      <c r="A10476" s="1">
        <v>45551.0</v>
      </c>
      <c r="B10476" s="2" t="s">
        <v>3700</v>
      </c>
      <c r="C10476" s="2" t="s">
        <v>41</v>
      </c>
      <c r="D10476" s="1">
        <v>21503.0</v>
      </c>
      <c r="E10476" s="2" t="s">
        <v>27</v>
      </c>
      <c r="F10476" s="2">
        <v>210.0</v>
      </c>
      <c r="G10476" s="2" t="s">
        <v>44</v>
      </c>
      <c r="H10476" s="2" t="s">
        <v>52</v>
      </c>
      <c r="I10476" s="2" t="s">
        <v>30</v>
      </c>
      <c r="J10476" s="2" t="str">
        <f t="array" ref="J10476">XLOOKUP('Transaction Data'!$G10476,Product_Code,Biscuit_Brand)</f>
        <v>Butter Crunch</v>
      </c>
      <c r="K10476" s="2">
        <f t="array" ref="K10476">XLOOKUP('Transaction Data'!$G10476,Product_Code,Cost)</f>
        <v>10</v>
      </c>
      <c r="L10476" s="2">
        <f t="array" ref="L10476">XLOOKUP('Transaction Data'!$G10476,Product_Code,Unit_Price)</f>
        <v>11</v>
      </c>
      <c r="M10476" s="3">
        <f>'Transaction Data'!$F10476*'Transaction Data'!$K10476</f>
        <v>2100</v>
      </c>
      <c r="N10476" s="3">
        <f>'Transaction Data'!$F10476*'Transaction Data'!$L10476</f>
        <v>2310</v>
      </c>
      <c r="O10476" s="3">
        <f>'Transaction Data'!$N10476-'Transaction Data'!$M10476</f>
        <v>210</v>
      </c>
      <c r="P10476" s="2">
        <f>DATEDIF('Transaction Data'!$D10476,'Transaction Data'!$A10476,"y")</f>
        <v>65</v>
      </c>
      <c r="Q10476" s="2" t="str">
        <f>FLOOR('Transaction Data'!$P10476,15)&amp;"-"&amp;FLOOR('Transaction Data'!$P10476,15)+14</f>
        <v>60-74</v>
      </c>
      <c r="R10476" s="2" t="str">
        <f>IF('Transaction Data'!$L10476&lt;=10,"Less Expensive","Expensive")</f>
        <v>Expensive</v>
      </c>
      <c r="S10476" s="4">
        <f>WEEKDAY('Transaction Data'!$A10476)</f>
        <v>2</v>
      </c>
      <c r="T10476" s="2" t="str">
        <f>IF(WEEKDAY('Transaction Data'!$A10476,2)&lt;6,"Weekday","Weekend")</f>
        <v>Weekday</v>
      </c>
    </row>
    <row r="10477" ht="15.75" customHeight="1">
      <c r="A10477" s="1">
        <v>45536.0</v>
      </c>
      <c r="B10477" s="2" t="s">
        <v>916</v>
      </c>
      <c r="C10477" s="2" t="s">
        <v>72</v>
      </c>
      <c r="D10477" s="1">
        <v>31658.0</v>
      </c>
      <c r="E10477" s="2" t="s">
        <v>27</v>
      </c>
      <c r="F10477" s="2">
        <v>412.0</v>
      </c>
      <c r="G10477" s="2" t="s">
        <v>55</v>
      </c>
      <c r="H10477" s="2" t="s">
        <v>49</v>
      </c>
      <c r="I10477" s="2" t="s">
        <v>25</v>
      </c>
      <c r="J10477" s="2" t="str">
        <f t="array" ref="J10477">XLOOKUP('Transaction Data'!$G10477,Product_Code,Biscuit_Brand)</f>
        <v>Vanilla Wafers</v>
      </c>
      <c r="K10477" s="2">
        <f t="array" ref="K10477">XLOOKUP('Transaction Data'!$G10477,Product_Code,Cost)</f>
        <v>18</v>
      </c>
      <c r="L10477" s="2">
        <f t="array" ref="L10477">XLOOKUP('Transaction Data'!$G10477,Product_Code,Unit_Price)</f>
        <v>36</v>
      </c>
      <c r="M10477" s="3">
        <f>'Transaction Data'!$F10477*'Transaction Data'!$K10477</f>
        <v>7416</v>
      </c>
      <c r="N10477" s="3">
        <f>'Transaction Data'!$F10477*'Transaction Data'!$L10477</f>
        <v>14832</v>
      </c>
      <c r="O10477" s="3">
        <f>'Transaction Data'!$N10477-'Transaction Data'!$M10477</f>
        <v>7416</v>
      </c>
      <c r="P10477" s="2">
        <f>DATEDIF('Transaction Data'!$D10477,'Transaction Data'!$A10477,"y")</f>
        <v>37</v>
      </c>
      <c r="Q10477" s="2" t="str">
        <f>FLOOR('Transaction Data'!$P10477,15)&amp;"-"&amp;FLOOR('Transaction Data'!$P10477,15)+14</f>
        <v>30-44</v>
      </c>
      <c r="R10477" s="2" t="str">
        <f>IF('Transaction Data'!$L10477&lt;=10,"Less Expensive","Expensive")</f>
        <v>Expensive</v>
      </c>
      <c r="S10477" s="4">
        <f>WEEKDAY('Transaction Data'!$A10477)</f>
        <v>1</v>
      </c>
      <c r="T10477" s="2" t="str">
        <f>IF(WEEKDAY('Transaction Data'!$A10477,2)&lt;6,"Weekday","Weekend")</f>
        <v>Weekend</v>
      </c>
    </row>
    <row r="10478" ht="15.75" customHeight="1">
      <c r="A10478" s="1">
        <v>45548.0</v>
      </c>
      <c r="B10478" s="2" t="s">
        <v>8875</v>
      </c>
      <c r="C10478" s="2" t="s">
        <v>41</v>
      </c>
      <c r="D10478" s="1">
        <v>36089.0</v>
      </c>
      <c r="E10478" s="2" t="s">
        <v>63</v>
      </c>
      <c r="F10478" s="2">
        <v>445.0</v>
      </c>
      <c r="G10478" s="2" t="s">
        <v>61</v>
      </c>
      <c r="H10478" s="2" t="s">
        <v>29</v>
      </c>
      <c r="I10478" s="2" t="s">
        <v>25</v>
      </c>
      <c r="J10478" s="2" t="str">
        <f t="array" ref="J10478">XLOOKUP('Transaction Data'!$G10478,Product_Code,Biscuit_Brand)</f>
        <v>Choco Delight</v>
      </c>
      <c r="K10478" s="2">
        <f t="array" ref="K10478">XLOOKUP('Transaction Data'!$G10478,Product_Code,Cost)</f>
        <v>3</v>
      </c>
      <c r="L10478" s="2">
        <f t="array" ref="L10478">XLOOKUP('Transaction Data'!$G10478,Product_Code,Unit_Price)</f>
        <v>5</v>
      </c>
      <c r="M10478" s="3">
        <f>'Transaction Data'!$F10478*'Transaction Data'!$K10478</f>
        <v>1335</v>
      </c>
      <c r="N10478" s="3">
        <f>'Transaction Data'!$F10478*'Transaction Data'!$L10478</f>
        <v>2225</v>
      </c>
      <c r="O10478" s="3">
        <f>'Transaction Data'!$N10478-'Transaction Data'!$M10478</f>
        <v>890</v>
      </c>
      <c r="P10478" s="2">
        <f>DATEDIF('Transaction Data'!$D10478,'Transaction Data'!$A10478,"y")</f>
        <v>25</v>
      </c>
      <c r="Q10478" s="2" t="str">
        <f>FLOOR('Transaction Data'!$P10478,15)&amp;"-"&amp;FLOOR('Transaction Data'!$P10478,15)+14</f>
        <v>15-29</v>
      </c>
      <c r="R10478" s="2" t="str">
        <f>IF('Transaction Data'!$L10478&lt;=10,"Less Expensive","Expensive")</f>
        <v>Less Expensive</v>
      </c>
      <c r="S10478" s="4">
        <f>WEEKDAY('Transaction Data'!$A10478)</f>
        <v>6</v>
      </c>
      <c r="T10478" s="2" t="str">
        <f>IF(WEEKDAY('Transaction Data'!$A10478,2)&lt;6,"Weekday","Weekend")</f>
        <v>Weekday</v>
      </c>
    </row>
    <row r="10479" ht="15.75" customHeight="1">
      <c r="A10479" s="1">
        <v>45545.0</v>
      </c>
      <c r="B10479" s="2" t="s">
        <v>2357</v>
      </c>
      <c r="C10479" s="2" t="s">
        <v>41</v>
      </c>
      <c r="D10479" s="1">
        <v>21207.0</v>
      </c>
      <c r="E10479" s="2" t="s">
        <v>63</v>
      </c>
      <c r="F10479" s="2">
        <v>450.0</v>
      </c>
      <c r="G10479" s="2" t="s">
        <v>61</v>
      </c>
      <c r="H10479" s="2" t="s">
        <v>29</v>
      </c>
      <c r="I10479" s="2" t="s">
        <v>35</v>
      </c>
      <c r="J10479" s="2" t="str">
        <f t="array" ref="J10479">XLOOKUP('Transaction Data'!$G10479,Product_Code,Biscuit_Brand)</f>
        <v>Choco Delight</v>
      </c>
      <c r="K10479" s="2">
        <f t="array" ref="K10479">XLOOKUP('Transaction Data'!$G10479,Product_Code,Cost)</f>
        <v>3</v>
      </c>
      <c r="L10479" s="2">
        <f t="array" ref="L10479">XLOOKUP('Transaction Data'!$G10479,Product_Code,Unit_Price)</f>
        <v>5</v>
      </c>
      <c r="M10479" s="3">
        <f>'Transaction Data'!$F10479*'Transaction Data'!$K10479</f>
        <v>1350</v>
      </c>
      <c r="N10479" s="3">
        <f>'Transaction Data'!$F10479*'Transaction Data'!$L10479</f>
        <v>2250</v>
      </c>
      <c r="O10479" s="3">
        <f>'Transaction Data'!$N10479-'Transaction Data'!$M10479</f>
        <v>900</v>
      </c>
      <c r="P10479" s="2">
        <f>DATEDIF('Transaction Data'!$D10479,'Transaction Data'!$A10479,"y")</f>
        <v>66</v>
      </c>
      <c r="Q10479" s="2" t="str">
        <f>FLOOR('Transaction Data'!$P10479,15)&amp;"-"&amp;FLOOR('Transaction Data'!$P10479,15)+14</f>
        <v>60-74</v>
      </c>
      <c r="R10479" s="2" t="str">
        <f>IF('Transaction Data'!$L10479&lt;=10,"Less Expensive","Expensive")</f>
        <v>Less Expensive</v>
      </c>
      <c r="S10479" s="4">
        <f>WEEKDAY('Transaction Data'!$A10479)</f>
        <v>3</v>
      </c>
      <c r="T10479" s="2" t="str">
        <f>IF(WEEKDAY('Transaction Data'!$A10479,2)&lt;6,"Weekday","Weekend")</f>
        <v>Weekday</v>
      </c>
    </row>
    <row r="10480" ht="15.75" customHeight="1">
      <c r="A10480" s="1">
        <v>45558.0</v>
      </c>
      <c r="B10480" s="2" t="s">
        <v>1623</v>
      </c>
      <c r="C10480" s="2" t="s">
        <v>69</v>
      </c>
      <c r="D10480" s="1">
        <v>36604.0</v>
      </c>
      <c r="E10480" s="2" t="s">
        <v>37</v>
      </c>
      <c r="F10480" s="2">
        <v>48.0</v>
      </c>
      <c r="G10480" s="2" t="s">
        <v>55</v>
      </c>
      <c r="H10480" s="2" t="s">
        <v>34</v>
      </c>
      <c r="I10480" s="2" t="s">
        <v>25</v>
      </c>
      <c r="J10480" s="2" t="str">
        <f t="array" ref="J10480">XLOOKUP('Transaction Data'!$G10480,Product_Code,Biscuit_Brand)</f>
        <v>Vanilla Wafers</v>
      </c>
      <c r="K10480" s="2">
        <f t="array" ref="K10480">XLOOKUP('Transaction Data'!$G10480,Product_Code,Cost)</f>
        <v>18</v>
      </c>
      <c r="L10480" s="2">
        <f t="array" ref="L10480">XLOOKUP('Transaction Data'!$G10480,Product_Code,Unit_Price)</f>
        <v>36</v>
      </c>
      <c r="M10480" s="3">
        <f>'Transaction Data'!$F10480*'Transaction Data'!$K10480</f>
        <v>864</v>
      </c>
      <c r="N10480" s="3">
        <f>'Transaction Data'!$F10480*'Transaction Data'!$L10480</f>
        <v>1728</v>
      </c>
      <c r="O10480" s="3">
        <f>'Transaction Data'!$N10480-'Transaction Data'!$M10480</f>
        <v>864</v>
      </c>
      <c r="P10480" s="2">
        <f>DATEDIF('Transaction Data'!$D10480,'Transaction Data'!$A10480,"y")</f>
        <v>24</v>
      </c>
      <c r="Q10480" s="2" t="str">
        <f>FLOOR('Transaction Data'!$P10480,15)&amp;"-"&amp;FLOOR('Transaction Data'!$P10480,15)+14</f>
        <v>15-29</v>
      </c>
      <c r="R10480" s="2" t="str">
        <f>IF('Transaction Data'!$L10480&lt;=10,"Less Expensive","Expensive")</f>
        <v>Expensive</v>
      </c>
      <c r="S10480" s="4">
        <f>WEEKDAY('Transaction Data'!$A10480)</f>
        <v>2</v>
      </c>
      <c r="T10480" s="2" t="str">
        <f>IF(WEEKDAY('Transaction Data'!$A10480,2)&lt;6,"Weekday","Weekend")</f>
        <v>Weekday</v>
      </c>
    </row>
    <row r="10481" ht="15.75" customHeight="1">
      <c r="A10481" s="1">
        <v>45558.0</v>
      </c>
      <c r="B10481" s="2" t="s">
        <v>4365</v>
      </c>
      <c r="C10481" s="2" t="s">
        <v>32</v>
      </c>
      <c r="D10481" s="1">
        <v>31282.0</v>
      </c>
      <c r="E10481" s="2" t="s">
        <v>63</v>
      </c>
      <c r="F10481" s="2">
        <v>34.0</v>
      </c>
      <c r="G10481" s="2" t="s">
        <v>48</v>
      </c>
      <c r="H10481" s="2" t="s">
        <v>29</v>
      </c>
      <c r="I10481" s="2" t="s">
        <v>30</v>
      </c>
      <c r="J10481" s="2" t="str">
        <f t="array" ref="J10481">XLOOKUP('Transaction Data'!$G10481,Product_Code,Biscuit_Brand)</f>
        <v>Lemon Crisps</v>
      </c>
      <c r="K10481" s="2">
        <f t="array" ref="K10481">XLOOKUP('Transaction Data'!$G10481,Product_Code,Cost)</f>
        <v>7</v>
      </c>
      <c r="L10481" s="2">
        <f t="array" ref="L10481">XLOOKUP('Transaction Data'!$G10481,Product_Code,Unit_Price)</f>
        <v>9</v>
      </c>
      <c r="M10481" s="3">
        <f>'Transaction Data'!$F10481*'Transaction Data'!$K10481</f>
        <v>238</v>
      </c>
      <c r="N10481" s="3">
        <f>'Transaction Data'!$F10481*'Transaction Data'!$L10481</f>
        <v>306</v>
      </c>
      <c r="O10481" s="3">
        <f>'Transaction Data'!$N10481-'Transaction Data'!$M10481</f>
        <v>68</v>
      </c>
      <c r="P10481" s="2">
        <f>DATEDIF('Transaction Data'!$D10481,'Transaction Data'!$A10481,"y")</f>
        <v>39</v>
      </c>
      <c r="Q10481" s="2" t="str">
        <f>FLOOR('Transaction Data'!$P10481,15)&amp;"-"&amp;FLOOR('Transaction Data'!$P10481,15)+14</f>
        <v>30-44</v>
      </c>
      <c r="R10481" s="2" t="str">
        <f>IF('Transaction Data'!$L10481&lt;=10,"Less Expensive","Expensive")</f>
        <v>Less Expensive</v>
      </c>
      <c r="S10481" s="4">
        <f>WEEKDAY('Transaction Data'!$A10481)</f>
        <v>2</v>
      </c>
      <c r="T10481" s="2" t="str">
        <f>IF(WEEKDAY('Transaction Data'!$A10481,2)&lt;6,"Weekday","Weekend")</f>
        <v>Weekday</v>
      </c>
    </row>
    <row r="10482" ht="15.75" customHeight="1">
      <c r="A10482" s="1">
        <v>45557.0</v>
      </c>
      <c r="B10482" s="2" t="s">
        <v>7926</v>
      </c>
      <c r="C10482" s="2" t="s">
        <v>51</v>
      </c>
      <c r="D10482" s="1">
        <v>24687.0</v>
      </c>
      <c r="E10482" s="2" t="s">
        <v>27</v>
      </c>
      <c r="F10482" s="2">
        <v>19.0</v>
      </c>
      <c r="G10482" s="2" t="s">
        <v>38</v>
      </c>
      <c r="H10482" s="2" t="s">
        <v>24</v>
      </c>
      <c r="I10482" s="2" t="s">
        <v>25</v>
      </c>
      <c r="J10482" s="2" t="str">
        <f t="array" ref="J10482">XLOOKUP('Transaction Data'!$G10482,Product_Code,Biscuit_Brand)</f>
        <v>Ginger Snaps</v>
      </c>
      <c r="K10482" s="2">
        <f t="array" ref="K10482">XLOOKUP('Transaction Data'!$G10482,Product_Code,Cost)</f>
        <v>14</v>
      </c>
      <c r="L10482" s="2">
        <f t="array" ref="L10482">XLOOKUP('Transaction Data'!$G10482,Product_Code,Unit_Price)</f>
        <v>28</v>
      </c>
      <c r="M10482" s="3">
        <f>'Transaction Data'!$F10482*'Transaction Data'!$K10482</f>
        <v>266</v>
      </c>
      <c r="N10482" s="3">
        <f>'Transaction Data'!$F10482*'Transaction Data'!$L10482</f>
        <v>532</v>
      </c>
      <c r="O10482" s="3">
        <f>'Transaction Data'!$N10482-'Transaction Data'!$M10482</f>
        <v>266</v>
      </c>
      <c r="P10482" s="2">
        <f>DATEDIF('Transaction Data'!$D10482,'Transaction Data'!$A10482,"y")</f>
        <v>57</v>
      </c>
      <c r="Q10482" s="2" t="str">
        <f>FLOOR('Transaction Data'!$P10482,15)&amp;"-"&amp;FLOOR('Transaction Data'!$P10482,15)+14</f>
        <v>45-59</v>
      </c>
      <c r="R10482" s="2" t="str">
        <f>IF('Transaction Data'!$L10482&lt;=10,"Less Expensive","Expensive")</f>
        <v>Expensive</v>
      </c>
      <c r="S10482" s="4">
        <f>WEEKDAY('Transaction Data'!$A10482)</f>
        <v>1</v>
      </c>
      <c r="T10482" s="2" t="str">
        <f>IF(WEEKDAY('Transaction Data'!$A10482,2)&lt;6,"Weekday","Weekend")</f>
        <v>Weekend</v>
      </c>
    </row>
    <row r="10483" ht="15.75" customHeight="1">
      <c r="A10483" s="1">
        <v>45554.0</v>
      </c>
      <c r="B10483" s="2" t="s">
        <v>7975</v>
      </c>
      <c r="C10483" s="2" t="s">
        <v>78</v>
      </c>
      <c r="D10483" s="1">
        <v>19478.0</v>
      </c>
      <c r="E10483" s="2" t="s">
        <v>22</v>
      </c>
      <c r="F10483" s="2">
        <v>376.0</v>
      </c>
      <c r="G10483" s="2" t="s">
        <v>33</v>
      </c>
      <c r="H10483" s="2" t="s">
        <v>45</v>
      </c>
      <c r="I10483" s="2" t="s">
        <v>35</v>
      </c>
      <c r="J10483" s="2" t="str">
        <f t="array" ref="J10483">XLOOKUP('Transaction Data'!$G10483,Product_Code,Biscuit_Brand)</f>
        <v>Caramel Biscuits</v>
      </c>
      <c r="K10483" s="2">
        <f t="array" ref="K10483">XLOOKUP('Transaction Data'!$G10483,Product_Code,Cost)</f>
        <v>18</v>
      </c>
      <c r="L10483" s="2">
        <f t="array" ref="L10483">XLOOKUP('Transaction Data'!$G10483,Product_Code,Unit_Price)</f>
        <v>22</v>
      </c>
      <c r="M10483" s="3">
        <f>'Transaction Data'!$F10483*'Transaction Data'!$K10483</f>
        <v>6768</v>
      </c>
      <c r="N10483" s="3">
        <f>'Transaction Data'!$F10483*'Transaction Data'!$L10483</f>
        <v>8272</v>
      </c>
      <c r="O10483" s="3">
        <f>'Transaction Data'!$N10483-'Transaction Data'!$M10483</f>
        <v>1504</v>
      </c>
      <c r="P10483" s="2">
        <f>DATEDIF('Transaction Data'!$D10483,'Transaction Data'!$A10483,"y")</f>
        <v>71</v>
      </c>
      <c r="Q10483" s="2" t="str">
        <f>FLOOR('Transaction Data'!$P10483,15)&amp;"-"&amp;FLOOR('Transaction Data'!$P10483,15)+14</f>
        <v>60-74</v>
      </c>
      <c r="R10483" s="2" t="str">
        <f>IF('Transaction Data'!$L10483&lt;=10,"Less Expensive","Expensive")</f>
        <v>Expensive</v>
      </c>
      <c r="S10483" s="4">
        <f>WEEKDAY('Transaction Data'!$A10483)</f>
        <v>5</v>
      </c>
      <c r="T10483" s="2" t="str">
        <f>IF(WEEKDAY('Transaction Data'!$A10483,2)&lt;6,"Weekday","Weekend")</f>
        <v>Weekday</v>
      </c>
    </row>
    <row r="10484" ht="15.75" customHeight="1">
      <c r="A10484" s="1">
        <v>45540.0</v>
      </c>
      <c r="B10484" s="2" t="s">
        <v>7671</v>
      </c>
      <c r="C10484" s="2" t="s">
        <v>51</v>
      </c>
      <c r="D10484" s="1">
        <v>17507.0</v>
      </c>
      <c r="E10484" s="2" t="s">
        <v>37</v>
      </c>
      <c r="F10484" s="2">
        <v>226.0</v>
      </c>
      <c r="G10484" s="2" t="s">
        <v>28</v>
      </c>
      <c r="H10484" s="2" t="s">
        <v>24</v>
      </c>
      <c r="I10484" s="2" t="s">
        <v>30</v>
      </c>
      <c r="J10484" s="2" t="str">
        <f t="array" ref="J10484">XLOOKUP('Transaction Data'!$G10484,Product_Code,Biscuit_Brand)</f>
        <v>Shortbread</v>
      </c>
      <c r="K10484" s="2">
        <f t="array" ref="K10484">XLOOKUP('Transaction Data'!$G10484,Product_Code,Cost)</f>
        <v>10</v>
      </c>
      <c r="L10484" s="2">
        <f t="array" ref="L10484">XLOOKUP('Transaction Data'!$G10484,Product_Code,Unit_Price)</f>
        <v>45</v>
      </c>
      <c r="M10484" s="3">
        <f>'Transaction Data'!$F10484*'Transaction Data'!$K10484</f>
        <v>2260</v>
      </c>
      <c r="N10484" s="3">
        <f>'Transaction Data'!$F10484*'Transaction Data'!$L10484</f>
        <v>10170</v>
      </c>
      <c r="O10484" s="3">
        <f>'Transaction Data'!$N10484-'Transaction Data'!$M10484</f>
        <v>7910</v>
      </c>
      <c r="P10484" s="2">
        <f>DATEDIF('Transaction Data'!$D10484,'Transaction Data'!$A10484,"y")</f>
        <v>76</v>
      </c>
      <c r="Q10484" s="2" t="str">
        <f>FLOOR('Transaction Data'!$P10484,15)&amp;"-"&amp;FLOOR('Transaction Data'!$P10484,15)+14</f>
        <v>75-89</v>
      </c>
      <c r="R10484" s="2" t="str">
        <f>IF('Transaction Data'!$L10484&lt;=10,"Less Expensive","Expensive")</f>
        <v>Expensive</v>
      </c>
      <c r="S10484" s="4">
        <f>WEEKDAY('Transaction Data'!$A10484)</f>
        <v>5</v>
      </c>
      <c r="T10484" s="2" t="str">
        <f>IF(WEEKDAY('Transaction Data'!$A10484,2)&lt;6,"Weekday","Weekend")</f>
        <v>Weekday</v>
      </c>
    </row>
    <row r="10485" ht="15.75" customHeight="1">
      <c r="A10485" s="1">
        <v>45555.0</v>
      </c>
      <c r="B10485" s="2" t="s">
        <v>4300</v>
      </c>
      <c r="C10485" s="2" t="s">
        <v>78</v>
      </c>
      <c r="D10485" s="1">
        <v>28465.0</v>
      </c>
      <c r="E10485" s="2" t="s">
        <v>27</v>
      </c>
      <c r="F10485" s="2">
        <v>311.0</v>
      </c>
      <c r="G10485" s="2" t="s">
        <v>23</v>
      </c>
      <c r="H10485" s="2" t="s">
        <v>29</v>
      </c>
      <c r="I10485" s="2" t="s">
        <v>30</v>
      </c>
      <c r="J10485" s="2" t="str">
        <f t="array" ref="J10485">XLOOKUP('Transaction Data'!$G10485,Product_Code,Biscuit_Brand)</f>
        <v>Cinnamon Swirls</v>
      </c>
      <c r="K10485" s="2">
        <f t="array" ref="K10485">XLOOKUP('Transaction Data'!$G10485,Product_Code,Cost)</f>
        <v>10</v>
      </c>
      <c r="L10485" s="2">
        <f t="array" ref="L10485">XLOOKUP('Transaction Data'!$G10485,Product_Code,Unit_Price)</f>
        <v>14</v>
      </c>
      <c r="M10485" s="3">
        <f>'Transaction Data'!$F10485*'Transaction Data'!$K10485</f>
        <v>3110</v>
      </c>
      <c r="N10485" s="3">
        <f>'Transaction Data'!$F10485*'Transaction Data'!$L10485</f>
        <v>4354</v>
      </c>
      <c r="O10485" s="3">
        <f>'Transaction Data'!$N10485-'Transaction Data'!$M10485</f>
        <v>1244</v>
      </c>
      <c r="P10485" s="2">
        <f>DATEDIF('Transaction Data'!$D10485,'Transaction Data'!$A10485,"y")</f>
        <v>46</v>
      </c>
      <c r="Q10485" s="2" t="str">
        <f>FLOOR('Transaction Data'!$P10485,15)&amp;"-"&amp;FLOOR('Transaction Data'!$P10485,15)+14</f>
        <v>45-59</v>
      </c>
      <c r="R10485" s="2" t="str">
        <f>IF('Transaction Data'!$L10485&lt;=10,"Less Expensive","Expensive")</f>
        <v>Expensive</v>
      </c>
      <c r="S10485" s="4">
        <f>WEEKDAY('Transaction Data'!$A10485)</f>
        <v>6</v>
      </c>
      <c r="T10485" s="2" t="str">
        <f>IF(WEEKDAY('Transaction Data'!$A10485,2)&lt;6,"Weekday","Weekend")</f>
        <v>Weekday</v>
      </c>
    </row>
    <row r="10486" ht="15.75" customHeight="1">
      <c r="A10486" s="1">
        <v>45538.0</v>
      </c>
      <c r="B10486" s="2" t="s">
        <v>1710</v>
      </c>
      <c r="C10486" s="2" t="s">
        <v>32</v>
      </c>
      <c r="D10486" s="1">
        <v>20267.0</v>
      </c>
      <c r="E10486" s="2" t="s">
        <v>22</v>
      </c>
      <c r="F10486" s="2">
        <v>305.0</v>
      </c>
      <c r="G10486" s="2" t="s">
        <v>48</v>
      </c>
      <c r="H10486" s="2" t="s">
        <v>24</v>
      </c>
      <c r="I10486" s="2" t="s">
        <v>35</v>
      </c>
      <c r="J10486" s="2" t="str">
        <f t="array" ref="J10486">XLOOKUP('Transaction Data'!$G10486,Product_Code,Biscuit_Brand)</f>
        <v>Lemon Crisps</v>
      </c>
      <c r="K10486" s="2">
        <f t="array" ref="K10486">XLOOKUP('Transaction Data'!$G10486,Product_Code,Cost)</f>
        <v>7</v>
      </c>
      <c r="L10486" s="2">
        <f t="array" ref="L10486">XLOOKUP('Transaction Data'!$G10486,Product_Code,Unit_Price)</f>
        <v>9</v>
      </c>
      <c r="M10486" s="3">
        <f>'Transaction Data'!$F10486*'Transaction Data'!$K10486</f>
        <v>2135</v>
      </c>
      <c r="N10486" s="3">
        <f>'Transaction Data'!$F10486*'Transaction Data'!$L10486</f>
        <v>2745</v>
      </c>
      <c r="O10486" s="3">
        <f>'Transaction Data'!$N10486-'Transaction Data'!$M10486</f>
        <v>610</v>
      </c>
      <c r="P10486" s="2">
        <f>DATEDIF('Transaction Data'!$D10486,'Transaction Data'!$A10486,"y")</f>
        <v>69</v>
      </c>
      <c r="Q10486" s="2" t="str">
        <f>FLOOR('Transaction Data'!$P10486,15)&amp;"-"&amp;FLOOR('Transaction Data'!$P10486,15)+14</f>
        <v>60-74</v>
      </c>
      <c r="R10486" s="2" t="str">
        <f>IF('Transaction Data'!$L10486&lt;=10,"Less Expensive","Expensive")</f>
        <v>Less Expensive</v>
      </c>
      <c r="S10486" s="4">
        <f>WEEKDAY('Transaction Data'!$A10486)</f>
        <v>3</v>
      </c>
      <c r="T10486" s="2" t="str">
        <f>IF(WEEKDAY('Transaction Data'!$A10486,2)&lt;6,"Weekday","Weekend")</f>
        <v>Weekday</v>
      </c>
    </row>
    <row r="10487" ht="15.75" customHeight="1">
      <c r="A10487" s="1">
        <v>45553.0</v>
      </c>
      <c r="B10487" s="2" t="s">
        <v>3169</v>
      </c>
      <c r="C10487" s="2" t="s">
        <v>32</v>
      </c>
      <c r="D10487" s="1">
        <v>25450.0</v>
      </c>
      <c r="E10487" s="2" t="s">
        <v>37</v>
      </c>
      <c r="F10487" s="2">
        <v>442.0</v>
      </c>
      <c r="G10487" s="2" t="s">
        <v>33</v>
      </c>
      <c r="H10487" s="2" t="s">
        <v>52</v>
      </c>
      <c r="I10487" s="2" t="s">
        <v>35</v>
      </c>
      <c r="J10487" s="2" t="str">
        <f t="array" ref="J10487">XLOOKUP('Transaction Data'!$G10487,Product_Code,Biscuit_Brand)</f>
        <v>Caramel Biscuits</v>
      </c>
      <c r="K10487" s="2">
        <f t="array" ref="K10487">XLOOKUP('Transaction Data'!$G10487,Product_Code,Cost)</f>
        <v>18</v>
      </c>
      <c r="L10487" s="2">
        <f t="array" ref="L10487">XLOOKUP('Transaction Data'!$G10487,Product_Code,Unit_Price)</f>
        <v>22</v>
      </c>
      <c r="M10487" s="3">
        <f>'Transaction Data'!$F10487*'Transaction Data'!$K10487</f>
        <v>7956</v>
      </c>
      <c r="N10487" s="3">
        <f>'Transaction Data'!$F10487*'Transaction Data'!$L10487</f>
        <v>9724</v>
      </c>
      <c r="O10487" s="3">
        <f>'Transaction Data'!$N10487-'Transaction Data'!$M10487</f>
        <v>1768</v>
      </c>
      <c r="P10487" s="2">
        <f>DATEDIF('Transaction Data'!$D10487,'Transaction Data'!$A10487,"y")</f>
        <v>55</v>
      </c>
      <c r="Q10487" s="2" t="str">
        <f>FLOOR('Transaction Data'!$P10487,15)&amp;"-"&amp;FLOOR('Transaction Data'!$P10487,15)+14</f>
        <v>45-59</v>
      </c>
      <c r="R10487" s="2" t="str">
        <f>IF('Transaction Data'!$L10487&lt;=10,"Less Expensive","Expensive")</f>
        <v>Expensive</v>
      </c>
      <c r="S10487" s="4">
        <f>WEEKDAY('Transaction Data'!$A10487)</f>
        <v>4</v>
      </c>
      <c r="T10487" s="2" t="str">
        <f>IF(WEEKDAY('Transaction Data'!$A10487,2)&lt;6,"Weekday","Weekend")</f>
        <v>Weekday</v>
      </c>
    </row>
    <row r="10488" ht="15.75" customHeight="1">
      <c r="A10488" s="1">
        <v>45556.0</v>
      </c>
      <c r="B10488" s="2" t="s">
        <v>2769</v>
      </c>
      <c r="C10488" s="2" t="s">
        <v>47</v>
      </c>
      <c r="D10488" s="1">
        <v>23271.0</v>
      </c>
      <c r="E10488" s="2" t="s">
        <v>27</v>
      </c>
      <c r="F10488" s="2">
        <v>153.0</v>
      </c>
      <c r="G10488" s="2" t="s">
        <v>60</v>
      </c>
      <c r="H10488" s="2" t="s">
        <v>34</v>
      </c>
      <c r="I10488" s="2" t="s">
        <v>25</v>
      </c>
      <c r="J10488" s="2" t="str">
        <f t="array" ref="J10488">XLOOKUP('Transaction Data'!$G10488,Product_Code,Biscuit_Brand)</f>
        <v>Peanut Butter Bites</v>
      </c>
      <c r="K10488" s="2">
        <f t="array" ref="K10488">XLOOKUP('Transaction Data'!$G10488,Product_Code,Cost)</f>
        <v>5</v>
      </c>
      <c r="L10488" s="2">
        <f t="array" ref="L10488">XLOOKUP('Transaction Data'!$G10488,Product_Code,Unit_Price)</f>
        <v>7</v>
      </c>
      <c r="M10488" s="3">
        <f>'Transaction Data'!$F10488*'Transaction Data'!$K10488</f>
        <v>765</v>
      </c>
      <c r="N10488" s="3">
        <f>'Transaction Data'!$F10488*'Transaction Data'!$L10488</f>
        <v>1071</v>
      </c>
      <c r="O10488" s="3">
        <f>'Transaction Data'!$N10488-'Transaction Data'!$M10488</f>
        <v>306</v>
      </c>
      <c r="P10488" s="2">
        <f>DATEDIF('Transaction Data'!$D10488,'Transaction Data'!$A10488,"y")</f>
        <v>61</v>
      </c>
      <c r="Q10488" s="2" t="str">
        <f>FLOOR('Transaction Data'!$P10488,15)&amp;"-"&amp;FLOOR('Transaction Data'!$P10488,15)+14</f>
        <v>60-74</v>
      </c>
      <c r="R10488" s="2" t="str">
        <f>IF('Transaction Data'!$L10488&lt;=10,"Less Expensive","Expensive")</f>
        <v>Less Expensive</v>
      </c>
      <c r="S10488" s="4">
        <f>WEEKDAY('Transaction Data'!$A10488)</f>
        <v>7</v>
      </c>
      <c r="T10488" s="2" t="str">
        <f>IF(WEEKDAY('Transaction Data'!$A10488,2)&lt;6,"Weekday","Weekend")</f>
        <v>Weekend</v>
      </c>
    </row>
    <row r="10489" ht="15.75" customHeight="1">
      <c r="A10489" s="1">
        <v>45536.0</v>
      </c>
      <c r="B10489" s="2" t="s">
        <v>6973</v>
      </c>
      <c r="C10489" s="2" t="s">
        <v>65</v>
      </c>
      <c r="D10489" s="1">
        <v>35550.0</v>
      </c>
      <c r="E10489" s="2" t="s">
        <v>37</v>
      </c>
      <c r="F10489" s="2">
        <v>28.0</v>
      </c>
      <c r="G10489" s="2" t="s">
        <v>28</v>
      </c>
      <c r="H10489" s="2" t="s">
        <v>45</v>
      </c>
      <c r="I10489" s="2" t="s">
        <v>25</v>
      </c>
      <c r="J10489" s="2" t="str">
        <f t="array" ref="J10489">XLOOKUP('Transaction Data'!$G10489,Product_Code,Biscuit_Brand)</f>
        <v>Shortbread</v>
      </c>
      <c r="K10489" s="2">
        <f t="array" ref="K10489">XLOOKUP('Transaction Data'!$G10489,Product_Code,Cost)</f>
        <v>10</v>
      </c>
      <c r="L10489" s="2">
        <f t="array" ref="L10489">XLOOKUP('Transaction Data'!$G10489,Product_Code,Unit_Price)</f>
        <v>45</v>
      </c>
      <c r="M10489" s="3">
        <f>'Transaction Data'!$F10489*'Transaction Data'!$K10489</f>
        <v>280</v>
      </c>
      <c r="N10489" s="3">
        <f>'Transaction Data'!$F10489*'Transaction Data'!$L10489</f>
        <v>1260</v>
      </c>
      <c r="O10489" s="3">
        <f>'Transaction Data'!$N10489-'Transaction Data'!$M10489</f>
        <v>980</v>
      </c>
      <c r="P10489" s="2">
        <f>DATEDIF('Transaction Data'!$D10489,'Transaction Data'!$A10489,"y")</f>
        <v>27</v>
      </c>
      <c r="Q10489" s="2" t="str">
        <f>FLOOR('Transaction Data'!$P10489,15)&amp;"-"&amp;FLOOR('Transaction Data'!$P10489,15)+14</f>
        <v>15-29</v>
      </c>
      <c r="R10489" s="2" t="str">
        <f>IF('Transaction Data'!$L10489&lt;=10,"Less Expensive","Expensive")</f>
        <v>Expensive</v>
      </c>
      <c r="S10489" s="4">
        <f>WEEKDAY('Transaction Data'!$A10489)</f>
        <v>1</v>
      </c>
      <c r="T10489" s="2" t="str">
        <f>IF(WEEKDAY('Transaction Data'!$A10489,2)&lt;6,"Weekday","Weekend")</f>
        <v>Weekend</v>
      </c>
    </row>
    <row r="10490" ht="15.75" customHeight="1">
      <c r="A10490" s="1">
        <v>45562.0</v>
      </c>
      <c r="B10490" s="2" t="s">
        <v>4135</v>
      </c>
      <c r="C10490" s="2" t="s">
        <v>65</v>
      </c>
      <c r="D10490" s="1">
        <v>26464.0</v>
      </c>
      <c r="E10490" s="2" t="s">
        <v>37</v>
      </c>
      <c r="F10490" s="2">
        <v>454.0</v>
      </c>
      <c r="G10490" s="2" t="s">
        <v>44</v>
      </c>
      <c r="H10490" s="2" t="s">
        <v>45</v>
      </c>
      <c r="I10490" s="2" t="s">
        <v>30</v>
      </c>
      <c r="J10490" s="2" t="str">
        <f t="array" ref="J10490">XLOOKUP('Transaction Data'!$G10490,Product_Code,Biscuit_Brand)</f>
        <v>Butter Crunch</v>
      </c>
      <c r="K10490" s="2">
        <f t="array" ref="K10490">XLOOKUP('Transaction Data'!$G10490,Product_Code,Cost)</f>
        <v>10</v>
      </c>
      <c r="L10490" s="2">
        <f t="array" ref="L10490">XLOOKUP('Transaction Data'!$G10490,Product_Code,Unit_Price)</f>
        <v>11</v>
      </c>
      <c r="M10490" s="3">
        <f>'Transaction Data'!$F10490*'Transaction Data'!$K10490</f>
        <v>4540</v>
      </c>
      <c r="N10490" s="3">
        <f>'Transaction Data'!$F10490*'Transaction Data'!$L10490</f>
        <v>4994</v>
      </c>
      <c r="O10490" s="3">
        <f>'Transaction Data'!$N10490-'Transaction Data'!$M10490</f>
        <v>454</v>
      </c>
      <c r="P10490" s="2">
        <f>DATEDIF('Transaction Data'!$D10490,'Transaction Data'!$A10490,"y")</f>
        <v>52</v>
      </c>
      <c r="Q10490" s="2" t="str">
        <f>FLOOR('Transaction Data'!$P10490,15)&amp;"-"&amp;FLOOR('Transaction Data'!$P10490,15)+14</f>
        <v>45-59</v>
      </c>
      <c r="R10490" s="2" t="str">
        <f>IF('Transaction Data'!$L10490&lt;=10,"Less Expensive","Expensive")</f>
        <v>Expensive</v>
      </c>
      <c r="S10490" s="4">
        <f>WEEKDAY('Transaction Data'!$A10490)</f>
        <v>6</v>
      </c>
      <c r="T10490" s="2" t="str">
        <f>IF(WEEKDAY('Transaction Data'!$A10490,2)&lt;6,"Weekday","Weekend")</f>
        <v>Weekday</v>
      </c>
    </row>
    <row r="10491" ht="15.75" customHeight="1">
      <c r="A10491" s="1">
        <v>45545.0</v>
      </c>
      <c r="B10491" s="2" t="s">
        <v>7096</v>
      </c>
      <c r="C10491" s="2" t="s">
        <v>78</v>
      </c>
      <c r="D10491" s="1">
        <v>34097.0</v>
      </c>
      <c r="E10491" s="2" t="s">
        <v>63</v>
      </c>
      <c r="F10491" s="2">
        <v>99.0</v>
      </c>
      <c r="G10491" s="2" t="s">
        <v>60</v>
      </c>
      <c r="H10491" s="2" t="s">
        <v>42</v>
      </c>
      <c r="I10491" s="2" t="s">
        <v>25</v>
      </c>
      <c r="J10491" s="2" t="str">
        <f t="array" ref="J10491">XLOOKUP('Transaction Data'!$G10491,Product_Code,Biscuit_Brand)</f>
        <v>Peanut Butter Bites</v>
      </c>
      <c r="K10491" s="2">
        <f t="array" ref="K10491">XLOOKUP('Transaction Data'!$G10491,Product_Code,Cost)</f>
        <v>5</v>
      </c>
      <c r="L10491" s="2">
        <f t="array" ref="L10491">XLOOKUP('Transaction Data'!$G10491,Product_Code,Unit_Price)</f>
        <v>7</v>
      </c>
      <c r="M10491" s="3">
        <f>'Transaction Data'!$F10491*'Transaction Data'!$K10491</f>
        <v>495</v>
      </c>
      <c r="N10491" s="3">
        <f>'Transaction Data'!$F10491*'Transaction Data'!$L10491</f>
        <v>693</v>
      </c>
      <c r="O10491" s="3">
        <f>'Transaction Data'!$N10491-'Transaction Data'!$M10491</f>
        <v>198</v>
      </c>
      <c r="P10491" s="2">
        <f>DATEDIF('Transaction Data'!$D10491,'Transaction Data'!$A10491,"y")</f>
        <v>31</v>
      </c>
      <c r="Q10491" s="2" t="str">
        <f>FLOOR('Transaction Data'!$P10491,15)&amp;"-"&amp;FLOOR('Transaction Data'!$P10491,15)+14</f>
        <v>30-44</v>
      </c>
      <c r="R10491" s="2" t="str">
        <f>IF('Transaction Data'!$L10491&lt;=10,"Less Expensive","Expensive")</f>
        <v>Less Expensive</v>
      </c>
      <c r="S10491" s="4">
        <f>WEEKDAY('Transaction Data'!$A10491)</f>
        <v>3</v>
      </c>
      <c r="T10491" s="2" t="str">
        <f>IF(WEEKDAY('Transaction Data'!$A10491,2)&lt;6,"Weekday","Weekend")</f>
        <v>Weekday</v>
      </c>
    </row>
    <row r="10492" ht="15.75" customHeight="1">
      <c r="A10492" s="1">
        <v>45558.0</v>
      </c>
      <c r="B10492" s="2" t="s">
        <v>5978</v>
      </c>
      <c r="C10492" s="2" t="s">
        <v>32</v>
      </c>
      <c r="D10492" s="1">
        <v>31790.0</v>
      </c>
      <c r="E10492" s="2" t="s">
        <v>37</v>
      </c>
      <c r="F10492" s="2">
        <v>422.0</v>
      </c>
      <c r="G10492" s="2" t="s">
        <v>60</v>
      </c>
      <c r="H10492" s="2" t="s">
        <v>49</v>
      </c>
      <c r="I10492" s="2" t="s">
        <v>25</v>
      </c>
      <c r="J10492" s="2" t="str">
        <f t="array" ref="J10492">XLOOKUP('Transaction Data'!$G10492,Product_Code,Biscuit_Brand)</f>
        <v>Peanut Butter Bites</v>
      </c>
      <c r="K10492" s="2">
        <f t="array" ref="K10492">XLOOKUP('Transaction Data'!$G10492,Product_Code,Cost)</f>
        <v>5</v>
      </c>
      <c r="L10492" s="2">
        <f t="array" ref="L10492">XLOOKUP('Transaction Data'!$G10492,Product_Code,Unit_Price)</f>
        <v>7</v>
      </c>
      <c r="M10492" s="3">
        <f>'Transaction Data'!$F10492*'Transaction Data'!$K10492</f>
        <v>2110</v>
      </c>
      <c r="N10492" s="3">
        <f>'Transaction Data'!$F10492*'Transaction Data'!$L10492</f>
        <v>2954</v>
      </c>
      <c r="O10492" s="3">
        <f>'Transaction Data'!$N10492-'Transaction Data'!$M10492</f>
        <v>844</v>
      </c>
      <c r="P10492" s="2">
        <f>DATEDIF('Transaction Data'!$D10492,'Transaction Data'!$A10492,"y")</f>
        <v>37</v>
      </c>
      <c r="Q10492" s="2" t="str">
        <f>FLOOR('Transaction Data'!$P10492,15)&amp;"-"&amp;FLOOR('Transaction Data'!$P10492,15)+14</f>
        <v>30-44</v>
      </c>
      <c r="R10492" s="2" t="str">
        <f>IF('Transaction Data'!$L10492&lt;=10,"Less Expensive","Expensive")</f>
        <v>Less Expensive</v>
      </c>
      <c r="S10492" s="4">
        <f>WEEKDAY('Transaction Data'!$A10492)</f>
        <v>2</v>
      </c>
      <c r="T10492" s="2" t="str">
        <f>IF(WEEKDAY('Transaction Data'!$A10492,2)&lt;6,"Weekday","Weekend")</f>
        <v>Weekday</v>
      </c>
    </row>
    <row r="10493" ht="15.75" customHeight="1">
      <c r="A10493" s="1">
        <v>45556.0</v>
      </c>
      <c r="B10493" s="2" t="s">
        <v>7834</v>
      </c>
      <c r="C10493" s="2" t="s">
        <v>65</v>
      </c>
      <c r="D10493" s="1">
        <v>38012.0</v>
      </c>
      <c r="E10493" s="2" t="s">
        <v>22</v>
      </c>
      <c r="F10493" s="2">
        <v>164.0</v>
      </c>
      <c r="G10493" s="2" t="s">
        <v>38</v>
      </c>
      <c r="H10493" s="2" t="s">
        <v>42</v>
      </c>
      <c r="I10493" s="2" t="s">
        <v>35</v>
      </c>
      <c r="J10493" s="2" t="str">
        <f t="array" ref="J10493">XLOOKUP('Transaction Data'!$G10493,Product_Code,Biscuit_Brand)</f>
        <v>Ginger Snaps</v>
      </c>
      <c r="K10493" s="2">
        <f t="array" ref="K10493">XLOOKUP('Transaction Data'!$G10493,Product_Code,Cost)</f>
        <v>14</v>
      </c>
      <c r="L10493" s="2">
        <f t="array" ref="L10493">XLOOKUP('Transaction Data'!$G10493,Product_Code,Unit_Price)</f>
        <v>28</v>
      </c>
      <c r="M10493" s="3">
        <f>'Transaction Data'!$F10493*'Transaction Data'!$K10493</f>
        <v>2296</v>
      </c>
      <c r="N10493" s="3">
        <f>'Transaction Data'!$F10493*'Transaction Data'!$L10493</f>
        <v>4592</v>
      </c>
      <c r="O10493" s="3">
        <f>'Transaction Data'!$N10493-'Transaction Data'!$M10493</f>
        <v>2296</v>
      </c>
      <c r="P10493" s="2">
        <f>DATEDIF('Transaction Data'!$D10493,'Transaction Data'!$A10493,"y")</f>
        <v>20</v>
      </c>
      <c r="Q10493" s="2" t="str">
        <f>FLOOR('Transaction Data'!$P10493,15)&amp;"-"&amp;FLOOR('Transaction Data'!$P10493,15)+14</f>
        <v>15-29</v>
      </c>
      <c r="R10493" s="2" t="str">
        <f>IF('Transaction Data'!$L10493&lt;=10,"Less Expensive","Expensive")</f>
        <v>Expensive</v>
      </c>
      <c r="S10493" s="4">
        <f>WEEKDAY('Transaction Data'!$A10493)</f>
        <v>7</v>
      </c>
      <c r="T10493" s="2" t="str">
        <f>IF(WEEKDAY('Transaction Data'!$A10493,2)&lt;6,"Weekday","Weekend")</f>
        <v>Weekend</v>
      </c>
    </row>
    <row r="10494" ht="15.75" customHeight="1">
      <c r="A10494" s="1">
        <v>45549.0</v>
      </c>
      <c r="B10494" s="2" t="s">
        <v>5116</v>
      </c>
      <c r="C10494" s="2" t="s">
        <v>32</v>
      </c>
      <c r="D10494" s="1">
        <v>28720.0</v>
      </c>
      <c r="E10494" s="2" t="s">
        <v>27</v>
      </c>
      <c r="F10494" s="2">
        <v>50.0</v>
      </c>
      <c r="G10494" s="2" t="s">
        <v>23</v>
      </c>
      <c r="H10494" s="2" t="s">
        <v>24</v>
      </c>
      <c r="I10494" s="2" t="s">
        <v>25</v>
      </c>
      <c r="J10494" s="2" t="str">
        <f t="array" ref="J10494">XLOOKUP('Transaction Data'!$G10494,Product_Code,Biscuit_Brand)</f>
        <v>Cinnamon Swirls</v>
      </c>
      <c r="K10494" s="2">
        <f t="array" ref="K10494">XLOOKUP('Transaction Data'!$G10494,Product_Code,Cost)</f>
        <v>10</v>
      </c>
      <c r="L10494" s="2">
        <f t="array" ref="L10494">XLOOKUP('Transaction Data'!$G10494,Product_Code,Unit_Price)</f>
        <v>14</v>
      </c>
      <c r="M10494" s="3">
        <f>'Transaction Data'!$F10494*'Transaction Data'!$K10494</f>
        <v>500</v>
      </c>
      <c r="N10494" s="3">
        <f>'Transaction Data'!$F10494*'Transaction Data'!$L10494</f>
        <v>700</v>
      </c>
      <c r="O10494" s="3">
        <f>'Transaction Data'!$N10494-'Transaction Data'!$M10494</f>
        <v>200</v>
      </c>
      <c r="P10494" s="2">
        <f>DATEDIF('Transaction Data'!$D10494,'Transaction Data'!$A10494,"y")</f>
        <v>46</v>
      </c>
      <c r="Q10494" s="2" t="str">
        <f>FLOOR('Transaction Data'!$P10494,15)&amp;"-"&amp;FLOOR('Transaction Data'!$P10494,15)+14</f>
        <v>45-59</v>
      </c>
      <c r="R10494" s="2" t="str">
        <f>IF('Transaction Data'!$L10494&lt;=10,"Less Expensive","Expensive")</f>
        <v>Expensive</v>
      </c>
      <c r="S10494" s="4">
        <f>WEEKDAY('Transaction Data'!$A10494)</f>
        <v>7</v>
      </c>
      <c r="T10494" s="2" t="str">
        <f>IF(WEEKDAY('Transaction Data'!$A10494,2)&lt;6,"Weekday","Weekend")</f>
        <v>Weekend</v>
      </c>
    </row>
    <row r="10495" ht="15.75" customHeight="1">
      <c r="A10495" s="1">
        <v>45550.0</v>
      </c>
      <c r="B10495" s="2" t="s">
        <v>6057</v>
      </c>
      <c r="C10495" s="2" t="s">
        <v>41</v>
      </c>
      <c r="D10495" s="1">
        <v>26918.0</v>
      </c>
      <c r="E10495" s="2" t="s">
        <v>37</v>
      </c>
      <c r="F10495" s="2">
        <v>72.0</v>
      </c>
      <c r="G10495" s="2" t="s">
        <v>61</v>
      </c>
      <c r="H10495" s="2" t="s">
        <v>52</v>
      </c>
      <c r="I10495" s="2" t="s">
        <v>35</v>
      </c>
      <c r="J10495" s="2" t="str">
        <f t="array" ref="J10495">XLOOKUP('Transaction Data'!$G10495,Product_Code,Biscuit_Brand)</f>
        <v>Choco Delight</v>
      </c>
      <c r="K10495" s="2">
        <f t="array" ref="K10495">XLOOKUP('Transaction Data'!$G10495,Product_Code,Cost)</f>
        <v>3</v>
      </c>
      <c r="L10495" s="2">
        <f t="array" ref="L10495">XLOOKUP('Transaction Data'!$G10495,Product_Code,Unit_Price)</f>
        <v>5</v>
      </c>
      <c r="M10495" s="3">
        <f>'Transaction Data'!$F10495*'Transaction Data'!$K10495</f>
        <v>216</v>
      </c>
      <c r="N10495" s="3">
        <f>'Transaction Data'!$F10495*'Transaction Data'!$L10495</f>
        <v>360</v>
      </c>
      <c r="O10495" s="3">
        <f>'Transaction Data'!$N10495-'Transaction Data'!$M10495</f>
        <v>144</v>
      </c>
      <c r="P10495" s="2">
        <f>DATEDIF('Transaction Data'!$D10495,'Transaction Data'!$A10495,"y")</f>
        <v>51</v>
      </c>
      <c r="Q10495" s="2" t="str">
        <f>FLOOR('Transaction Data'!$P10495,15)&amp;"-"&amp;FLOOR('Transaction Data'!$P10495,15)+14</f>
        <v>45-59</v>
      </c>
      <c r="R10495" s="2" t="str">
        <f>IF('Transaction Data'!$L10495&lt;=10,"Less Expensive","Expensive")</f>
        <v>Less Expensive</v>
      </c>
      <c r="S10495" s="4">
        <f>WEEKDAY('Transaction Data'!$A10495)</f>
        <v>1</v>
      </c>
      <c r="T10495" s="2" t="str">
        <f>IF(WEEKDAY('Transaction Data'!$A10495,2)&lt;6,"Weekday","Weekend")</f>
        <v>Weekend</v>
      </c>
    </row>
    <row r="10496" ht="15.75" customHeight="1">
      <c r="A10496" s="1">
        <v>45562.0</v>
      </c>
      <c r="B10496" s="2" t="s">
        <v>8824</v>
      </c>
      <c r="C10496" s="2" t="s">
        <v>65</v>
      </c>
      <c r="D10496" s="1">
        <v>37798.0</v>
      </c>
      <c r="E10496" s="2" t="s">
        <v>22</v>
      </c>
      <c r="F10496" s="2">
        <v>167.0</v>
      </c>
      <c r="G10496" s="2" t="s">
        <v>55</v>
      </c>
      <c r="H10496" s="2" t="s">
        <v>34</v>
      </c>
      <c r="I10496" s="2" t="s">
        <v>30</v>
      </c>
      <c r="J10496" s="2" t="str">
        <f t="array" ref="J10496">XLOOKUP('Transaction Data'!$G10496,Product_Code,Biscuit_Brand)</f>
        <v>Vanilla Wafers</v>
      </c>
      <c r="K10496" s="2">
        <f t="array" ref="K10496">XLOOKUP('Transaction Data'!$G10496,Product_Code,Cost)</f>
        <v>18</v>
      </c>
      <c r="L10496" s="2">
        <f t="array" ref="L10496">XLOOKUP('Transaction Data'!$G10496,Product_Code,Unit_Price)</f>
        <v>36</v>
      </c>
      <c r="M10496" s="3">
        <f>'Transaction Data'!$F10496*'Transaction Data'!$K10496</f>
        <v>3006</v>
      </c>
      <c r="N10496" s="3">
        <f>'Transaction Data'!$F10496*'Transaction Data'!$L10496</f>
        <v>6012</v>
      </c>
      <c r="O10496" s="3">
        <f>'Transaction Data'!$N10496-'Transaction Data'!$M10496</f>
        <v>3006</v>
      </c>
      <c r="P10496" s="2">
        <f>DATEDIF('Transaction Data'!$D10496,'Transaction Data'!$A10496,"y")</f>
        <v>21</v>
      </c>
      <c r="Q10496" s="2" t="str">
        <f>FLOOR('Transaction Data'!$P10496,15)&amp;"-"&amp;FLOOR('Transaction Data'!$P10496,15)+14</f>
        <v>15-29</v>
      </c>
      <c r="R10496" s="2" t="str">
        <f>IF('Transaction Data'!$L10496&lt;=10,"Less Expensive","Expensive")</f>
        <v>Expensive</v>
      </c>
      <c r="S10496" s="4">
        <f>WEEKDAY('Transaction Data'!$A10496)</f>
        <v>6</v>
      </c>
      <c r="T10496" s="2" t="str">
        <f>IF(WEEKDAY('Transaction Data'!$A10496,2)&lt;6,"Weekday","Weekend")</f>
        <v>Weekday</v>
      </c>
    </row>
    <row r="10497" ht="15.75" customHeight="1">
      <c r="A10497" s="1">
        <v>45549.0</v>
      </c>
      <c r="B10497" s="2" t="s">
        <v>6540</v>
      </c>
      <c r="C10497" s="2" t="s">
        <v>78</v>
      </c>
      <c r="D10497" s="1">
        <v>16060.0</v>
      </c>
      <c r="E10497" s="2" t="s">
        <v>37</v>
      </c>
      <c r="F10497" s="2">
        <v>296.0</v>
      </c>
      <c r="G10497" s="2" t="s">
        <v>23</v>
      </c>
      <c r="H10497" s="2" t="s">
        <v>34</v>
      </c>
      <c r="I10497" s="2" t="s">
        <v>30</v>
      </c>
      <c r="J10497" s="2" t="str">
        <f t="array" ref="J10497">XLOOKUP('Transaction Data'!$G10497,Product_Code,Biscuit_Brand)</f>
        <v>Cinnamon Swirls</v>
      </c>
      <c r="K10497" s="2">
        <f t="array" ref="K10497">XLOOKUP('Transaction Data'!$G10497,Product_Code,Cost)</f>
        <v>10</v>
      </c>
      <c r="L10497" s="2">
        <f t="array" ref="L10497">XLOOKUP('Transaction Data'!$G10497,Product_Code,Unit_Price)</f>
        <v>14</v>
      </c>
      <c r="M10497" s="3">
        <f>'Transaction Data'!$F10497*'Transaction Data'!$K10497</f>
        <v>2960</v>
      </c>
      <c r="N10497" s="3">
        <f>'Transaction Data'!$F10497*'Transaction Data'!$L10497</f>
        <v>4144</v>
      </c>
      <c r="O10497" s="3">
        <f>'Transaction Data'!$N10497-'Transaction Data'!$M10497</f>
        <v>1184</v>
      </c>
      <c r="P10497" s="2">
        <f>DATEDIF('Transaction Data'!$D10497,'Transaction Data'!$A10497,"y")</f>
        <v>80</v>
      </c>
      <c r="Q10497" s="2" t="str">
        <f>FLOOR('Transaction Data'!$P10497,15)&amp;"-"&amp;FLOOR('Transaction Data'!$P10497,15)+14</f>
        <v>75-89</v>
      </c>
      <c r="R10497" s="2" t="str">
        <f>IF('Transaction Data'!$L10497&lt;=10,"Less Expensive","Expensive")</f>
        <v>Expensive</v>
      </c>
      <c r="S10497" s="4">
        <f>WEEKDAY('Transaction Data'!$A10497)</f>
        <v>7</v>
      </c>
      <c r="T10497" s="2" t="str">
        <f>IF(WEEKDAY('Transaction Data'!$A10497,2)&lt;6,"Weekday","Weekend")</f>
        <v>Weekend</v>
      </c>
    </row>
    <row r="10498" ht="15.75" customHeight="1">
      <c r="A10498" s="1">
        <v>45554.0</v>
      </c>
      <c r="B10498" s="2" t="s">
        <v>4000</v>
      </c>
      <c r="C10498" s="2" t="s">
        <v>65</v>
      </c>
      <c r="D10498" s="1">
        <v>19734.0</v>
      </c>
      <c r="E10498" s="2" t="s">
        <v>27</v>
      </c>
      <c r="F10498" s="2">
        <v>177.0</v>
      </c>
      <c r="G10498" s="2" t="s">
        <v>60</v>
      </c>
      <c r="H10498" s="2" t="s">
        <v>52</v>
      </c>
      <c r="I10498" s="2" t="s">
        <v>35</v>
      </c>
      <c r="J10498" s="2" t="str">
        <f t="array" ref="J10498">XLOOKUP('Transaction Data'!$G10498,Product_Code,Biscuit_Brand)</f>
        <v>Peanut Butter Bites</v>
      </c>
      <c r="K10498" s="2">
        <f t="array" ref="K10498">XLOOKUP('Transaction Data'!$G10498,Product_Code,Cost)</f>
        <v>5</v>
      </c>
      <c r="L10498" s="2">
        <f t="array" ref="L10498">XLOOKUP('Transaction Data'!$G10498,Product_Code,Unit_Price)</f>
        <v>7</v>
      </c>
      <c r="M10498" s="3">
        <f>'Transaction Data'!$F10498*'Transaction Data'!$K10498</f>
        <v>885</v>
      </c>
      <c r="N10498" s="3">
        <f>'Transaction Data'!$F10498*'Transaction Data'!$L10498</f>
        <v>1239</v>
      </c>
      <c r="O10498" s="3">
        <f>'Transaction Data'!$N10498-'Transaction Data'!$M10498</f>
        <v>354</v>
      </c>
      <c r="P10498" s="2">
        <f>DATEDIF('Transaction Data'!$D10498,'Transaction Data'!$A10498,"y")</f>
        <v>70</v>
      </c>
      <c r="Q10498" s="2" t="str">
        <f>FLOOR('Transaction Data'!$P10498,15)&amp;"-"&amp;FLOOR('Transaction Data'!$P10498,15)+14</f>
        <v>60-74</v>
      </c>
      <c r="R10498" s="2" t="str">
        <f>IF('Transaction Data'!$L10498&lt;=10,"Less Expensive","Expensive")</f>
        <v>Less Expensive</v>
      </c>
      <c r="S10498" s="4">
        <f>WEEKDAY('Transaction Data'!$A10498)</f>
        <v>5</v>
      </c>
      <c r="T10498" s="2" t="str">
        <f>IF(WEEKDAY('Transaction Data'!$A10498,2)&lt;6,"Weekday","Weekend")</f>
        <v>Weekday</v>
      </c>
    </row>
    <row r="10499" ht="15.75" customHeight="1">
      <c r="A10499" s="1">
        <v>45548.0</v>
      </c>
      <c r="B10499" s="2" t="s">
        <v>5047</v>
      </c>
      <c r="C10499" s="2" t="s">
        <v>32</v>
      </c>
      <c r="D10499" s="1">
        <v>28887.0</v>
      </c>
      <c r="E10499" s="2" t="s">
        <v>63</v>
      </c>
      <c r="F10499" s="2">
        <v>226.0</v>
      </c>
      <c r="G10499" s="2" t="s">
        <v>44</v>
      </c>
      <c r="H10499" s="2" t="s">
        <v>24</v>
      </c>
      <c r="I10499" s="2" t="s">
        <v>35</v>
      </c>
      <c r="J10499" s="2" t="str">
        <f t="array" ref="J10499">XLOOKUP('Transaction Data'!$G10499,Product_Code,Biscuit_Brand)</f>
        <v>Butter Crunch</v>
      </c>
      <c r="K10499" s="2">
        <f t="array" ref="K10499">XLOOKUP('Transaction Data'!$G10499,Product_Code,Cost)</f>
        <v>10</v>
      </c>
      <c r="L10499" s="2">
        <f t="array" ref="L10499">XLOOKUP('Transaction Data'!$G10499,Product_Code,Unit_Price)</f>
        <v>11</v>
      </c>
      <c r="M10499" s="3">
        <f>'Transaction Data'!$F10499*'Transaction Data'!$K10499</f>
        <v>2260</v>
      </c>
      <c r="N10499" s="3">
        <f>'Transaction Data'!$F10499*'Transaction Data'!$L10499</f>
        <v>2486</v>
      </c>
      <c r="O10499" s="3">
        <f>'Transaction Data'!$N10499-'Transaction Data'!$M10499</f>
        <v>226</v>
      </c>
      <c r="P10499" s="2">
        <f>DATEDIF('Transaction Data'!$D10499,'Transaction Data'!$A10499,"y")</f>
        <v>45</v>
      </c>
      <c r="Q10499" s="2" t="str">
        <f>FLOOR('Transaction Data'!$P10499,15)&amp;"-"&amp;FLOOR('Transaction Data'!$P10499,15)+14</f>
        <v>45-59</v>
      </c>
      <c r="R10499" s="2" t="str">
        <f>IF('Transaction Data'!$L10499&lt;=10,"Less Expensive","Expensive")</f>
        <v>Expensive</v>
      </c>
      <c r="S10499" s="4">
        <f>WEEKDAY('Transaction Data'!$A10499)</f>
        <v>6</v>
      </c>
      <c r="T10499" s="2" t="str">
        <f>IF(WEEKDAY('Transaction Data'!$A10499,2)&lt;6,"Weekday","Weekend")</f>
        <v>Weekday</v>
      </c>
    </row>
    <row r="10500" ht="15.75" customHeight="1">
      <c r="A10500" s="1">
        <v>45546.0</v>
      </c>
      <c r="B10500" s="2" t="s">
        <v>1430</v>
      </c>
      <c r="C10500" s="2" t="s">
        <v>72</v>
      </c>
      <c r="D10500" s="1">
        <v>24839.0</v>
      </c>
      <c r="E10500" s="2" t="s">
        <v>63</v>
      </c>
      <c r="F10500" s="2">
        <v>322.0</v>
      </c>
      <c r="G10500" s="2" t="s">
        <v>33</v>
      </c>
      <c r="H10500" s="2" t="s">
        <v>29</v>
      </c>
      <c r="I10500" s="2" t="s">
        <v>25</v>
      </c>
      <c r="J10500" s="2" t="str">
        <f t="array" ref="J10500">XLOOKUP('Transaction Data'!$G10500,Product_Code,Biscuit_Brand)</f>
        <v>Caramel Biscuits</v>
      </c>
      <c r="K10500" s="2">
        <f t="array" ref="K10500">XLOOKUP('Transaction Data'!$G10500,Product_Code,Cost)</f>
        <v>18</v>
      </c>
      <c r="L10500" s="2">
        <f t="array" ref="L10500">XLOOKUP('Transaction Data'!$G10500,Product_Code,Unit_Price)</f>
        <v>22</v>
      </c>
      <c r="M10500" s="3">
        <f>'Transaction Data'!$F10500*'Transaction Data'!$K10500</f>
        <v>5796</v>
      </c>
      <c r="N10500" s="3">
        <f>'Transaction Data'!$F10500*'Transaction Data'!$L10500</f>
        <v>7084</v>
      </c>
      <c r="O10500" s="3">
        <f>'Transaction Data'!$N10500-'Transaction Data'!$M10500</f>
        <v>1288</v>
      </c>
      <c r="P10500" s="2">
        <f>DATEDIF('Transaction Data'!$D10500,'Transaction Data'!$A10500,"y")</f>
        <v>56</v>
      </c>
      <c r="Q10500" s="2" t="str">
        <f>FLOOR('Transaction Data'!$P10500,15)&amp;"-"&amp;FLOOR('Transaction Data'!$P10500,15)+14</f>
        <v>45-59</v>
      </c>
      <c r="R10500" s="2" t="str">
        <f>IF('Transaction Data'!$L10500&lt;=10,"Less Expensive","Expensive")</f>
        <v>Expensive</v>
      </c>
      <c r="S10500" s="4">
        <f>WEEKDAY('Transaction Data'!$A10500)</f>
        <v>4</v>
      </c>
      <c r="T10500" s="2" t="str">
        <f>IF(WEEKDAY('Transaction Data'!$A10500,2)&lt;6,"Weekday","Weekend")</f>
        <v>Weekday</v>
      </c>
    </row>
    <row r="10501" ht="15.75" customHeight="1">
      <c r="A10501" s="1">
        <v>45545.0</v>
      </c>
      <c r="B10501" s="2" t="s">
        <v>2166</v>
      </c>
      <c r="C10501" s="2" t="s">
        <v>41</v>
      </c>
      <c r="D10501" s="1">
        <v>19421.0</v>
      </c>
      <c r="E10501" s="2" t="s">
        <v>37</v>
      </c>
      <c r="F10501" s="2">
        <v>430.0</v>
      </c>
      <c r="G10501" s="2" t="s">
        <v>33</v>
      </c>
      <c r="H10501" s="2" t="s">
        <v>24</v>
      </c>
      <c r="I10501" s="2" t="s">
        <v>25</v>
      </c>
      <c r="J10501" s="2" t="str">
        <f t="array" ref="J10501">XLOOKUP('Transaction Data'!$G10501,Product_Code,Biscuit_Brand)</f>
        <v>Caramel Biscuits</v>
      </c>
      <c r="K10501" s="2">
        <f t="array" ref="K10501">XLOOKUP('Transaction Data'!$G10501,Product_Code,Cost)</f>
        <v>18</v>
      </c>
      <c r="L10501" s="2">
        <f t="array" ref="L10501">XLOOKUP('Transaction Data'!$G10501,Product_Code,Unit_Price)</f>
        <v>22</v>
      </c>
      <c r="M10501" s="3">
        <f>'Transaction Data'!$F10501*'Transaction Data'!$K10501</f>
        <v>7740</v>
      </c>
      <c r="N10501" s="3">
        <f>'Transaction Data'!$F10501*'Transaction Data'!$L10501</f>
        <v>9460</v>
      </c>
      <c r="O10501" s="3">
        <f>'Transaction Data'!$N10501-'Transaction Data'!$M10501</f>
        <v>1720</v>
      </c>
      <c r="P10501" s="2">
        <f>DATEDIF('Transaction Data'!$D10501,'Transaction Data'!$A10501,"y")</f>
        <v>71</v>
      </c>
      <c r="Q10501" s="2" t="str">
        <f>FLOOR('Transaction Data'!$P10501,15)&amp;"-"&amp;FLOOR('Transaction Data'!$P10501,15)+14</f>
        <v>60-74</v>
      </c>
      <c r="R10501" s="2" t="str">
        <f>IF('Transaction Data'!$L10501&lt;=10,"Less Expensive","Expensive")</f>
        <v>Expensive</v>
      </c>
      <c r="S10501" s="4">
        <f>WEEKDAY('Transaction Data'!$A10501)</f>
        <v>3</v>
      </c>
      <c r="T10501" s="2" t="str">
        <f>IF(WEEKDAY('Transaction Data'!$A10501,2)&lt;6,"Weekday","Weekend")</f>
        <v>Weekday</v>
      </c>
    </row>
    <row r="10502" ht="15.75" customHeight="1">
      <c r="A10502" s="1">
        <v>45541.0</v>
      </c>
      <c r="B10502" s="2" t="s">
        <v>8634</v>
      </c>
      <c r="C10502" s="2" t="s">
        <v>51</v>
      </c>
      <c r="D10502" s="1">
        <v>28701.0</v>
      </c>
      <c r="E10502" s="2" t="s">
        <v>22</v>
      </c>
      <c r="F10502" s="2">
        <v>38.0</v>
      </c>
      <c r="G10502" s="2" t="s">
        <v>38</v>
      </c>
      <c r="H10502" s="2" t="s">
        <v>45</v>
      </c>
      <c r="I10502" s="2" t="s">
        <v>30</v>
      </c>
      <c r="J10502" s="2" t="str">
        <f t="array" ref="J10502">XLOOKUP('Transaction Data'!$G10502,Product_Code,Biscuit_Brand)</f>
        <v>Ginger Snaps</v>
      </c>
      <c r="K10502" s="2">
        <f t="array" ref="K10502">XLOOKUP('Transaction Data'!$G10502,Product_Code,Cost)</f>
        <v>14</v>
      </c>
      <c r="L10502" s="2">
        <f t="array" ref="L10502">XLOOKUP('Transaction Data'!$G10502,Product_Code,Unit_Price)</f>
        <v>28</v>
      </c>
      <c r="M10502" s="3">
        <f>'Transaction Data'!$F10502*'Transaction Data'!$K10502</f>
        <v>532</v>
      </c>
      <c r="N10502" s="3">
        <f>'Transaction Data'!$F10502*'Transaction Data'!$L10502</f>
        <v>1064</v>
      </c>
      <c r="O10502" s="3">
        <f>'Transaction Data'!$N10502-'Transaction Data'!$M10502</f>
        <v>532</v>
      </c>
      <c r="P10502" s="2">
        <f>DATEDIF('Transaction Data'!$D10502,'Transaction Data'!$A10502,"y")</f>
        <v>46</v>
      </c>
      <c r="Q10502" s="2" t="str">
        <f>FLOOR('Transaction Data'!$P10502,15)&amp;"-"&amp;FLOOR('Transaction Data'!$P10502,15)+14</f>
        <v>45-59</v>
      </c>
      <c r="R10502" s="2" t="str">
        <f>IF('Transaction Data'!$L10502&lt;=10,"Less Expensive","Expensive")</f>
        <v>Expensive</v>
      </c>
      <c r="S10502" s="4">
        <f>WEEKDAY('Transaction Data'!$A10502)</f>
        <v>6</v>
      </c>
      <c r="T10502" s="2" t="str">
        <f>IF(WEEKDAY('Transaction Data'!$A10502,2)&lt;6,"Weekday","Weekend")</f>
        <v>Weekday</v>
      </c>
    </row>
    <row r="10503" ht="15.75" customHeight="1">
      <c r="A10503" s="1">
        <v>45562.0</v>
      </c>
      <c r="B10503" s="2" t="s">
        <v>2690</v>
      </c>
      <c r="C10503" s="2" t="s">
        <v>72</v>
      </c>
      <c r="D10503" s="1">
        <v>34385.0</v>
      </c>
      <c r="E10503" s="2" t="s">
        <v>63</v>
      </c>
      <c r="F10503" s="2">
        <v>305.0</v>
      </c>
      <c r="G10503" s="2" t="s">
        <v>23</v>
      </c>
      <c r="H10503" s="2" t="s">
        <v>24</v>
      </c>
      <c r="I10503" s="2" t="s">
        <v>25</v>
      </c>
      <c r="J10503" s="2" t="str">
        <f t="array" ref="J10503">XLOOKUP('Transaction Data'!$G10503,Product_Code,Biscuit_Brand)</f>
        <v>Cinnamon Swirls</v>
      </c>
      <c r="K10503" s="2">
        <f t="array" ref="K10503">XLOOKUP('Transaction Data'!$G10503,Product_Code,Cost)</f>
        <v>10</v>
      </c>
      <c r="L10503" s="2">
        <f t="array" ref="L10503">XLOOKUP('Transaction Data'!$G10503,Product_Code,Unit_Price)</f>
        <v>14</v>
      </c>
      <c r="M10503" s="3">
        <f>'Transaction Data'!$F10503*'Transaction Data'!$K10503</f>
        <v>3050</v>
      </c>
      <c r="N10503" s="3">
        <f>'Transaction Data'!$F10503*'Transaction Data'!$L10503</f>
        <v>4270</v>
      </c>
      <c r="O10503" s="3">
        <f>'Transaction Data'!$N10503-'Transaction Data'!$M10503</f>
        <v>1220</v>
      </c>
      <c r="P10503" s="2">
        <f>DATEDIF('Transaction Data'!$D10503,'Transaction Data'!$A10503,"y")</f>
        <v>30</v>
      </c>
      <c r="Q10503" s="2" t="str">
        <f>FLOOR('Transaction Data'!$P10503,15)&amp;"-"&amp;FLOOR('Transaction Data'!$P10503,15)+14</f>
        <v>30-44</v>
      </c>
      <c r="R10503" s="2" t="str">
        <f>IF('Transaction Data'!$L10503&lt;=10,"Less Expensive","Expensive")</f>
        <v>Expensive</v>
      </c>
      <c r="S10503" s="4">
        <f>WEEKDAY('Transaction Data'!$A10503)</f>
        <v>6</v>
      </c>
      <c r="T10503" s="2" t="str">
        <f>IF(WEEKDAY('Transaction Data'!$A10503,2)&lt;6,"Weekday","Weekend")</f>
        <v>Weekday</v>
      </c>
    </row>
    <row r="10504" ht="15.75" customHeight="1">
      <c r="A10504" s="1">
        <v>45554.0</v>
      </c>
      <c r="B10504" s="2" t="s">
        <v>2521</v>
      </c>
      <c r="C10504" s="2" t="s">
        <v>65</v>
      </c>
      <c r="D10504" s="1">
        <v>32350.0</v>
      </c>
      <c r="E10504" s="2" t="s">
        <v>37</v>
      </c>
      <c r="F10504" s="2">
        <v>111.0</v>
      </c>
      <c r="G10504" s="2" t="s">
        <v>55</v>
      </c>
      <c r="H10504" s="2" t="s">
        <v>29</v>
      </c>
      <c r="I10504" s="2" t="s">
        <v>25</v>
      </c>
      <c r="J10504" s="2" t="str">
        <f t="array" ref="J10504">XLOOKUP('Transaction Data'!$G10504,Product_Code,Biscuit_Brand)</f>
        <v>Vanilla Wafers</v>
      </c>
      <c r="K10504" s="2">
        <f t="array" ref="K10504">XLOOKUP('Transaction Data'!$G10504,Product_Code,Cost)</f>
        <v>18</v>
      </c>
      <c r="L10504" s="2">
        <f t="array" ref="L10504">XLOOKUP('Transaction Data'!$G10504,Product_Code,Unit_Price)</f>
        <v>36</v>
      </c>
      <c r="M10504" s="3">
        <f>'Transaction Data'!$F10504*'Transaction Data'!$K10504</f>
        <v>1998</v>
      </c>
      <c r="N10504" s="3">
        <f>'Transaction Data'!$F10504*'Transaction Data'!$L10504</f>
        <v>3996</v>
      </c>
      <c r="O10504" s="3">
        <f>'Transaction Data'!$N10504-'Transaction Data'!$M10504</f>
        <v>1998</v>
      </c>
      <c r="P10504" s="2">
        <f>DATEDIF('Transaction Data'!$D10504,'Transaction Data'!$A10504,"y")</f>
        <v>36</v>
      </c>
      <c r="Q10504" s="2" t="str">
        <f>FLOOR('Transaction Data'!$P10504,15)&amp;"-"&amp;FLOOR('Transaction Data'!$P10504,15)+14</f>
        <v>30-44</v>
      </c>
      <c r="R10504" s="2" t="str">
        <f>IF('Transaction Data'!$L10504&lt;=10,"Less Expensive","Expensive")</f>
        <v>Expensive</v>
      </c>
      <c r="S10504" s="4">
        <f>WEEKDAY('Transaction Data'!$A10504)</f>
        <v>5</v>
      </c>
      <c r="T10504" s="2" t="str">
        <f>IF(WEEKDAY('Transaction Data'!$A10504,2)&lt;6,"Weekday","Weekend")</f>
        <v>Weekday</v>
      </c>
    </row>
    <row r="10505" ht="15.75" customHeight="1">
      <c r="A10505" s="1">
        <v>45543.0</v>
      </c>
      <c r="B10505" s="2" t="s">
        <v>4698</v>
      </c>
      <c r="C10505" s="2" t="s">
        <v>69</v>
      </c>
      <c r="D10505" s="1">
        <v>33320.0</v>
      </c>
      <c r="E10505" s="2" t="s">
        <v>27</v>
      </c>
      <c r="F10505" s="2">
        <v>436.0</v>
      </c>
      <c r="G10505" s="2" t="s">
        <v>38</v>
      </c>
      <c r="H10505" s="2" t="s">
        <v>29</v>
      </c>
      <c r="I10505" s="2" t="s">
        <v>35</v>
      </c>
      <c r="J10505" s="2" t="str">
        <f t="array" ref="J10505">XLOOKUP('Transaction Data'!$G10505,Product_Code,Biscuit_Brand)</f>
        <v>Ginger Snaps</v>
      </c>
      <c r="K10505" s="2">
        <f t="array" ref="K10505">XLOOKUP('Transaction Data'!$G10505,Product_Code,Cost)</f>
        <v>14</v>
      </c>
      <c r="L10505" s="2">
        <f t="array" ref="L10505">XLOOKUP('Transaction Data'!$G10505,Product_Code,Unit_Price)</f>
        <v>28</v>
      </c>
      <c r="M10505" s="3">
        <f>'Transaction Data'!$F10505*'Transaction Data'!$K10505</f>
        <v>6104</v>
      </c>
      <c r="N10505" s="3">
        <f>'Transaction Data'!$F10505*'Transaction Data'!$L10505</f>
        <v>12208</v>
      </c>
      <c r="O10505" s="3">
        <f>'Transaction Data'!$N10505-'Transaction Data'!$M10505</f>
        <v>6104</v>
      </c>
      <c r="P10505" s="2">
        <f>DATEDIF('Transaction Data'!$D10505,'Transaction Data'!$A10505,"y")</f>
        <v>33</v>
      </c>
      <c r="Q10505" s="2" t="str">
        <f>FLOOR('Transaction Data'!$P10505,15)&amp;"-"&amp;FLOOR('Transaction Data'!$P10505,15)+14</f>
        <v>30-44</v>
      </c>
      <c r="R10505" s="2" t="str">
        <f>IF('Transaction Data'!$L10505&lt;=10,"Less Expensive","Expensive")</f>
        <v>Expensive</v>
      </c>
      <c r="S10505" s="4">
        <f>WEEKDAY('Transaction Data'!$A10505)</f>
        <v>1</v>
      </c>
      <c r="T10505" s="2" t="str">
        <f>IF(WEEKDAY('Transaction Data'!$A10505,2)&lt;6,"Weekday","Weekend")</f>
        <v>Weekend</v>
      </c>
    </row>
    <row r="10506" ht="15.75" customHeight="1">
      <c r="A10506" s="1">
        <v>45550.0</v>
      </c>
      <c r="B10506" s="2" t="s">
        <v>6556</v>
      </c>
      <c r="C10506" s="2" t="s">
        <v>69</v>
      </c>
      <c r="D10506" s="1">
        <v>21236.0</v>
      </c>
      <c r="E10506" s="2" t="s">
        <v>22</v>
      </c>
      <c r="F10506" s="2">
        <v>500.0</v>
      </c>
      <c r="G10506" s="2" t="s">
        <v>28</v>
      </c>
      <c r="H10506" s="2" t="s">
        <v>39</v>
      </c>
      <c r="I10506" s="2" t="s">
        <v>25</v>
      </c>
      <c r="J10506" s="2" t="str">
        <f t="array" ref="J10506">XLOOKUP('Transaction Data'!$G10506,Product_Code,Biscuit_Brand)</f>
        <v>Shortbread</v>
      </c>
      <c r="K10506" s="2">
        <f t="array" ref="K10506">XLOOKUP('Transaction Data'!$G10506,Product_Code,Cost)</f>
        <v>10</v>
      </c>
      <c r="L10506" s="2">
        <f t="array" ref="L10506">XLOOKUP('Transaction Data'!$G10506,Product_Code,Unit_Price)</f>
        <v>45</v>
      </c>
      <c r="M10506" s="3">
        <f>'Transaction Data'!$F10506*'Transaction Data'!$K10506</f>
        <v>5000</v>
      </c>
      <c r="N10506" s="3">
        <f>'Transaction Data'!$F10506*'Transaction Data'!$L10506</f>
        <v>22500</v>
      </c>
      <c r="O10506" s="3">
        <f>'Transaction Data'!$N10506-'Transaction Data'!$M10506</f>
        <v>17500</v>
      </c>
      <c r="P10506" s="2">
        <f>DATEDIF('Transaction Data'!$D10506,'Transaction Data'!$A10506,"y")</f>
        <v>66</v>
      </c>
      <c r="Q10506" s="2" t="str">
        <f>FLOOR('Transaction Data'!$P10506,15)&amp;"-"&amp;FLOOR('Transaction Data'!$P10506,15)+14</f>
        <v>60-74</v>
      </c>
      <c r="R10506" s="2" t="str">
        <f>IF('Transaction Data'!$L10506&lt;=10,"Less Expensive","Expensive")</f>
        <v>Expensive</v>
      </c>
      <c r="S10506" s="4">
        <f>WEEKDAY('Transaction Data'!$A10506)</f>
        <v>1</v>
      </c>
      <c r="T10506" s="2" t="str">
        <f>IF(WEEKDAY('Transaction Data'!$A10506,2)&lt;6,"Weekday","Weekend")</f>
        <v>Weekend</v>
      </c>
    </row>
    <row r="10507" ht="15.75" customHeight="1">
      <c r="A10507" s="1">
        <v>45552.0</v>
      </c>
      <c r="B10507" s="2" t="s">
        <v>929</v>
      </c>
      <c r="C10507" s="2" t="s">
        <v>72</v>
      </c>
      <c r="D10507" s="1">
        <v>25051.0</v>
      </c>
      <c r="E10507" s="2" t="s">
        <v>37</v>
      </c>
      <c r="F10507" s="2">
        <v>409.0</v>
      </c>
      <c r="G10507" s="2" t="s">
        <v>57</v>
      </c>
      <c r="H10507" s="2" t="s">
        <v>52</v>
      </c>
      <c r="I10507" s="2" t="s">
        <v>30</v>
      </c>
      <c r="J10507" s="2" t="str">
        <f t="array" ref="J10507">XLOOKUP('Transaction Data'!$G10507,Product_Code,Biscuit_Brand)</f>
        <v>Oatmeal Cookies</v>
      </c>
      <c r="K10507" s="2">
        <f t="array" ref="K10507">XLOOKUP('Transaction Data'!$G10507,Product_Code,Cost)</f>
        <v>19</v>
      </c>
      <c r="L10507" s="2">
        <f t="array" ref="L10507">XLOOKUP('Transaction Data'!$G10507,Product_Code,Unit_Price)</f>
        <v>23</v>
      </c>
      <c r="M10507" s="3">
        <f>'Transaction Data'!$F10507*'Transaction Data'!$K10507</f>
        <v>7771</v>
      </c>
      <c r="N10507" s="3">
        <f>'Transaction Data'!$F10507*'Transaction Data'!$L10507</f>
        <v>9407</v>
      </c>
      <c r="O10507" s="3">
        <f>'Transaction Data'!$N10507-'Transaction Data'!$M10507</f>
        <v>1636</v>
      </c>
      <c r="P10507" s="2">
        <f>DATEDIF('Transaction Data'!$D10507,'Transaction Data'!$A10507,"y")</f>
        <v>56</v>
      </c>
      <c r="Q10507" s="2" t="str">
        <f>FLOOR('Transaction Data'!$P10507,15)&amp;"-"&amp;FLOOR('Transaction Data'!$P10507,15)+14</f>
        <v>45-59</v>
      </c>
      <c r="R10507" s="2" t="str">
        <f>IF('Transaction Data'!$L10507&lt;=10,"Less Expensive","Expensive")</f>
        <v>Expensive</v>
      </c>
      <c r="S10507" s="4">
        <f>WEEKDAY('Transaction Data'!$A10507)</f>
        <v>3</v>
      </c>
      <c r="T10507" s="2" t="str">
        <f>IF(WEEKDAY('Transaction Data'!$A10507,2)&lt;6,"Weekday","Weekend")</f>
        <v>Weekday</v>
      </c>
    </row>
    <row r="10508" ht="15.75" customHeight="1">
      <c r="A10508" s="1">
        <v>45559.0</v>
      </c>
      <c r="B10508" s="2" t="s">
        <v>544</v>
      </c>
      <c r="C10508" s="2" t="s">
        <v>51</v>
      </c>
      <c r="D10508" s="1">
        <v>32828.0</v>
      </c>
      <c r="E10508" s="2" t="s">
        <v>63</v>
      </c>
      <c r="F10508" s="2">
        <v>417.0</v>
      </c>
      <c r="G10508" s="2" t="s">
        <v>33</v>
      </c>
      <c r="H10508" s="2" t="s">
        <v>34</v>
      </c>
      <c r="I10508" s="2" t="s">
        <v>25</v>
      </c>
      <c r="J10508" s="2" t="str">
        <f t="array" ref="J10508">XLOOKUP('Transaction Data'!$G10508,Product_Code,Biscuit_Brand)</f>
        <v>Caramel Biscuits</v>
      </c>
      <c r="K10508" s="2">
        <f t="array" ref="K10508">XLOOKUP('Transaction Data'!$G10508,Product_Code,Cost)</f>
        <v>18</v>
      </c>
      <c r="L10508" s="2">
        <f t="array" ref="L10508">XLOOKUP('Transaction Data'!$G10508,Product_Code,Unit_Price)</f>
        <v>22</v>
      </c>
      <c r="M10508" s="3">
        <f>'Transaction Data'!$F10508*'Transaction Data'!$K10508</f>
        <v>7506</v>
      </c>
      <c r="N10508" s="3">
        <f>'Transaction Data'!$F10508*'Transaction Data'!$L10508</f>
        <v>9174</v>
      </c>
      <c r="O10508" s="3">
        <f>'Transaction Data'!$N10508-'Transaction Data'!$M10508</f>
        <v>1668</v>
      </c>
      <c r="P10508" s="2">
        <f>DATEDIF('Transaction Data'!$D10508,'Transaction Data'!$A10508,"y")</f>
        <v>34</v>
      </c>
      <c r="Q10508" s="2" t="str">
        <f>FLOOR('Transaction Data'!$P10508,15)&amp;"-"&amp;FLOOR('Transaction Data'!$P10508,15)+14</f>
        <v>30-44</v>
      </c>
      <c r="R10508" s="2" t="str">
        <f>IF('Transaction Data'!$L10508&lt;=10,"Less Expensive","Expensive")</f>
        <v>Expensive</v>
      </c>
      <c r="S10508" s="4">
        <f>WEEKDAY('Transaction Data'!$A10508)</f>
        <v>3</v>
      </c>
      <c r="T10508" s="2" t="str">
        <f>IF(WEEKDAY('Transaction Data'!$A10508,2)&lt;6,"Weekday","Weekend")</f>
        <v>Weekday</v>
      </c>
    </row>
    <row r="10509" ht="15.75" customHeight="1">
      <c r="A10509" s="1">
        <v>45553.0</v>
      </c>
      <c r="B10509" s="2" t="s">
        <v>3195</v>
      </c>
      <c r="C10509" s="2" t="s">
        <v>69</v>
      </c>
      <c r="D10509" s="1">
        <v>36422.0</v>
      </c>
      <c r="E10509" s="2" t="s">
        <v>37</v>
      </c>
      <c r="F10509" s="2">
        <v>443.0</v>
      </c>
      <c r="G10509" s="2" t="s">
        <v>48</v>
      </c>
      <c r="H10509" s="2" t="s">
        <v>52</v>
      </c>
      <c r="I10509" s="2" t="s">
        <v>35</v>
      </c>
      <c r="J10509" s="2" t="str">
        <f t="array" ref="J10509">XLOOKUP('Transaction Data'!$G10509,Product_Code,Biscuit_Brand)</f>
        <v>Lemon Crisps</v>
      </c>
      <c r="K10509" s="2">
        <f t="array" ref="K10509">XLOOKUP('Transaction Data'!$G10509,Product_Code,Cost)</f>
        <v>7</v>
      </c>
      <c r="L10509" s="2">
        <f t="array" ref="L10509">XLOOKUP('Transaction Data'!$G10509,Product_Code,Unit_Price)</f>
        <v>9</v>
      </c>
      <c r="M10509" s="3">
        <f>'Transaction Data'!$F10509*'Transaction Data'!$K10509</f>
        <v>3101</v>
      </c>
      <c r="N10509" s="3">
        <f>'Transaction Data'!$F10509*'Transaction Data'!$L10509</f>
        <v>3987</v>
      </c>
      <c r="O10509" s="3">
        <f>'Transaction Data'!$N10509-'Transaction Data'!$M10509</f>
        <v>886</v>
      </c>
      <c r="P10509" s="2">
        <f>DATEDIF('Transaction Data'!$D10509,'Transaction Data'!$A10509,"y")</f>
        <v>24</v>
      </c>
      <c r="Q10509" s="2" t="str">
        <f>FLOOR('Transaction Data'!$P10509,15)&amp;"-"&amp;FLOOR('Transaction Data'!$P10509,15)+14</f>
        <v>15-29</v>
      </c>
      <c r="R10509" s="2" t="str">
        <f>IF('Transaction Data'!$L10509&lt;=10,"Less Expensive","Expensive")</f>
        <v>Less Expensive</v>
      </c>
      <c r="S10509" s="4">
        <f>WEEKDAY('Transaction Data'!$A10509)</f>
        <v>4</v>
      </c>
      <c r="T10509" s="2" t="str">
        <f>IF(WEEKDAY('Transaction Data'!$A10509,2)&lt;6,"Weekday","Weekend")</f>
        <v>Weekday</v>
      </c>
    </row>
    <row r="10510" ht="15.75" customHeight="1">
      <c r="A10510" s="1">
        <v>45563.0</v>
      </c>
      <c r="B10510" s="2" t="s">
        <v>2381</v>
      </c>
      <c r="C10510" s="2" t="s">
        <v>72</v>
      </c>
      <c r="D10510" s="1">
        <v>28094.0</v>
      </c>
      <c r="E10510" s="2" t="s">
        <v>37</v>
      </c>
      <c r="F10510" s="2">
        <v>243.0</v>
      </c>
      <c r="G10510" s="2" t="s">
        <v>28</v>
      </c>
      <c r="H10510" s="2" t="s">
        <v>24</v>
      </c>
      <c r="I10510" s="2" t="s">
        <v>30</v>
      </c>
      <c r="J10510" s="2" t="str">
        <f t="array" ref="J10510">XLOOKUP('Transaction Data'!$G10510,Product_Code,Biscuit_Brand)</f>
        <v>Shortbread</v>
      </c>
      <c r="K10510" s="2">
        <f t="array" ref="K10510">XLOOKUP('Transaction Data'!$G10510,Product_Code,Cost)</f>
        <v>10</v>
      </c>
      <c r="L10510" s="2">
        <f t="array" ref="L10510">XLOOKUP('Transaction Data'!$G10510,Product_Code,Unit_Price)</f>
        <v>45</v>
      </c>
      <c r="M10510" s="3">
        <f>'Transaction Data'!$F10510*'Transaction Data'!$K10510</f>
        <v>2430</v>
      </c>
      <c r="N10510" s="3">
        <f>'Transaction Data'!$F10510*'Transaction Data'!$L10510</f>
        <v>10935</v>
      </c>
      <c r="O10510" s="3">
        <f>'Transaction Data'!$N10510-'Transaction Data'!$M10510</f>
        <v>8505</v>
      </c>
      <c r="P10510" s="2">
        <f>DATEDIF('Transaction Data'!$D10510,'Transaction Data'!$A10510,"y")</f>
        <v>47</v>
      </c>
      <c r="Q10510" s="2" t="str">
        <f>FLOOR('Transaction Data'!$P10510,15)&amp;"-"&amp;FLOOR('Transaction Data'!$P10510,15)+14</f>
        <v>45-59</v>
      </c>
      <c r="R10510" s="2" t="str">
        <f>IF('Transaction Data'!$L10510&lt;=10,"Less Expensive","Expensive")</f>
        <v>Expensive</v>
      </c>
      <c r="S10510" s="4">
        <f>WEEKDAY('Transaction Data'!$A10510)</f>
        <v>7</v>
      </c>
      <c r="T10510" s="2" t="str">
        <f>IF(WEEKDAY('Transaction Data'!$A10510,2)&lt;6,"Weekday","Weekend")</f>
        <v>Weekend</v>
      </c>
    </row>
    <row r="10511" ht="15.75" customHeight="1">
      <c r="A10511" s="1">
        <v>45565.0</v>
      </c>
      <c r="B10511" s="2" t="s">
        <v>6796</v>
      </c>
      <c r="C10511" s="2" t="s">
        <v>54</v>
      </c>
      <c r="D10511" s="1">
        <v>24968.0</v>
      </c>
      <c r="E10511" s="2" t="s">
        <v>63</v>
      </c>
      <c r="F10511" s="2">
        <v>271.0</v>
      </c>
      <c r="G10511" s="2" t="s">
        <v>61</v>
      </c>
      <c r="H10511" s="2" t="s">
        <v>52</v>
      </c>
      <c r="I10511" s="2" t="s">
        <v>30</v>
      </c>
      <c r="J10511" s="2" t="str">
        <f t="array" ref="J10511">XLOOKUP('Transaction Data'!$G10511,Product_Code,Biscuit_Brand)</f>
        <v>Choco Delight</v>
      </c>
      <c r="K10511" s="2">
        <f t="array" ref="K10511">XLOOKUP('Transaction Data'!$G10511,Product_Code,Cost)</f>
        <v>3</v>
      </c>
      <c r="L10511" s="2">
        <f t="array" ref="L10511">XLOOKUP('Transaction Data'!$G10511,Product_Code,Unit_Price)</f>
        <v>5</v>
      </c>
      <c r="M10511" s="3">
        <f>'Transaction Data'!$F10511*'Transaction Data'!$K10511</f>
        <v>813</v>
      </c>
      <c r="N10511" s="3">
        <f>'Transaction Data'!$F10511*'Transaction Data'!$L10511</f>
        <v>1355</v>
      </c>
      <c r="O10511" s="3">
        <f>'Transaction Data'!$N10511-'Transaction Data'!$M10511</f>
        <v>542</v>
      </c>
      <c r="P10511" s="2">
        <f>DATEDIF('Transaction Data'!$D10511,'Transaction Data'!$A10511,"y")</f>
        <v>56</v>
      </c>
      <c r="Q10511" s="2" t="str">
        <f>FLOOR('Transaction Data'!$P10511,15)&amp;"-"&amp;FLOOR('Transaction Data'!$P10511,15)+14</f>
        <v>45-59</v>
      </c>
      <c r="R10511" s="2" t="str">
        <f>IF('Transaction Data'!$L10511&lt;=10,"Less Expensive","Expensive")</f>
        <v>Less Expensive</v>
      </c>
      <c r="S10511" s="4">
        <f>WEEKDAY('Transaction Data'!$A10511)</f>
        <v>2</v>
      </c>
      <c r="T10511" s="2" t="str">
        <f>IF(WEEKDAY('Transaction Data'!$A10511,2)&lt;6,"Weekday","Weekend")</f>
        <v>Weekday</v>
      </c>
    </row>
    <row r="10512" ht="15.75" customHeight="1">
      <c r="A10512" s="1">
        <v>45564.0</v>
      </c>
      <c r="B10512" s="2" t="s">
        <v>7891</v>
      </c>
      <c r="C10512" s="2" t="s">
        <v>51</v>
      </c>
      <c r="D10512" s="1">
        <v>20346.0</v>
      </c>
      <c r="E10512" s="2" t="s">
        <v>22</v>
      </c>
      <c r="F10512" s="2">
        <v>29.0</v>
      </c>
      <c r="G10512" s="2" t="s">
        <v>61</v>
      </c>
      <c r="H10512" s="2" t="s">
        <v>29</v>
      </c>
      <c r="I10512" s="2" t="s">
        <v>35</v>
      </c>
      <c r="J10512" s="2" t="str">
        <f t="array" ref="J10512">XLOOKUP('Transaction Data'!$G10512,Product_Code,Biscuit_Brand)</f>
        <v>Choco Delight</v>
      </c>
      <c r="K10512" s="2">
        <f t="array" ref="K10512">XLOOKUP('Transaction Data'!$G10512,Product_Code,Cost)</f>
        <v>3</v>
      </c>
      <c r="L10512" s="2">
        <f t="array" ref="L10512">XLOOKUP('Transaction Data'!$G10512,Product_Code,Unit_Price)</f>
        <v>5</v>
      </c>
      <c r="M10512" s="3">
        <f>'Transaction Data'!$F10512*'Transaction Data'!$K10512</f>
        <v>87</v>
      </c>
      <c r="N10512" s="3">
        <f>'Transaction Data'!$F10512*'Transaction Data'!$L10512</f>
        <v>145</v>
      </c>
      <c r="O10512" s="3">
        <f>'Transaction Data'!$N10512-'Transaction Data'!$M10512</f>
        <v>58</v>
      </c>
      <c r="P10512" s="2">
        <f>DATEDIF('Transaction Data'!$D10512,'Transaction Data'!$A10512,"y")</f>
        <v>69</v>
      </c>
      <c r="Q10512" s="2" t="str">
        <f>FLOOR('Transaction Data'!$P10512,15)&amp;"-"&amp;FLOOR('Transaction Data'!$P10512,15)+14</f>
        <v>60-74</v>
      </c>
      <c r="R10512" s="2" t="str">
        <f>IF('Transaction Data'!$L10512&lt;=10,"Less Expensive","Expensive")</f>
        <v>Less Expensive</v>
      </c>
      <c r="S10512" s="4">
        <f>WEEKDAY('Transaction Data'!$A10512)</f>
        <v>1</v>
      </c>
      <c r="T10512" s="2" t="str">
        <f>IF(WEEKDAY('Transaction Data'!$A10512,2)&lt;6,"Weekday","Weekend")</f>
        <v>Weekend</v>
      </c>
    </row>
    <row r="10513" ht="15.75" customHeight="1">
      <c r="A10513" s="1">
        <v>45551.0</v>
      </c>
      <c r="B10513" s="2" t="s">
        <v>1782</v>
      </c>
      <c r="C10513" s="2" t="s">
        <v>32</v>
      </c>
      <c r="D10513" s="1">
        <v>23598.0</v>
      </c>
      <c r="E10513" s="2" t="s">
        <v>22</v>
      </c>
      <c r="F10513" s="2">
        <v>430.0</v>
      </c>
      <c r="G10513" s="2" t="s">
        <v>60</v>
      </c>
      <c r="H10513" s="2" t="s">
        <v>34</v>
      </c>
      <c r="I10513" s="2" t="s">
        <v>35</v>
      </c>
      <c r="J10513" s="2" t="str">
        <f t="array" ref="J10513">XLOOKUP('Transaction Data'!$G10513,Product_Code,Biscuit_Brand)</f>
        <v>Peanut Butter Bites</v>
      </c>
      <c r="K10513" s="2">
        <f t="array" ref="K10513">XLOOKUP('Transaction Data'!$G10513,Product_Code,Cost)</f>
        <v>5</v>
      </c>
      <c r="L10513" s="2">
        <f t="array" ref="L10513">XLOOKUP('Transaction Data'!$G10513,Product_Code,Unit_Price)</f>
        <v>7</v>
      </c>
      <c r="M10513" s="3">
        <f>'Transaction Data'!$F10513*'Transaction Data'!$K10513</f>
        <v>2150</v>
      </c>
      <c r="N10513" s="3">
        <f>'Transaction Data'!$F10513*'Transaction Data'!$L10513</f>
        <v>3010</v>
      </c>
      <c r="O10513" s="3">
        <f>'Transaction Data'!$N10513-'Transaction Data'!$M10513</f>
        <v>860</v>
      </c>
      <c r="P10513" s="2">
        <f>DATEDIF('Transaction Data'!$D10513,'Transaction Data'!$A10513,"y")</f>
        <v>60</v>
      </c>
      <c r="Q10513" s="2" t="str">
        <f>FLOOR('Transaction Data'!$P10513,15)&amp;"-"&amp;FLOOR('Transaction Data'!$P10513,15)+14</f>
        <v>60-74</v>
      </c>
      <c r="R10513" s="2" t="str">
        <f>IF('Transaction Data'!$L10513&lt;=10,"Less Expensive","Expensive")</f>
        <v>Less Expensive</v>
      </c>
      <c r="S10513" s="4">
        <f>WEEKDAY('Transaction Data'!$A10513)</f>
        <v>2</v>
      </c>
      <c r="T10513" s="2" t="str">
        <f>IF(WEEKDAY('Transaction Data'!$A10513,2)&lt;6,"Weekday","Weekend")</f>
        <v>Weekday</v>
      </c>
    </row>
    <row r="10514" ht="15.75" customHeight="1">
      <c r="A10514" s="1">
        <v>45542.0</v>
      </c>
      <c r="B10514" s="2" t="s">
        <v>2537</v>
      </c>
      <c r="C10514" s="2" t="s">
        <v>65</v>
      </c>
      <c r="D10514" s="1">
        <v>26795.0</v>
      </c>
      <c r="E10514" s="2" t="s">
        <v>22</v>
      </c>
      <c r="F10514" s="2">
        <v>63.0</v>
      </c>
      <c r="G10514" s="2" t="s">
        <v>61</v>
      </c>
      <c r="H10514" s="2" t="s">
        <v>29</v>
      </c>
      <c r="I10514" s="2" t="s">
        <v>25</v>
      </c>
      <c r="J10514" s="2" t="str">
        <f t="array" ref="J10514">XLOOKUP('Transaction Data'!$G10514,Product_Code,Biscuit_Brand)</f>
        <v>Choco Delight</v>
      </c>
      <c r="K10514" s="2">
        <f t="array" ref="K10514">XLOOKUP('Transaction Data'!$G10514,Product_Code,Cost)</f>
        <v>3</v>
      </c>
      <c r="L10514" s="2">
        <f t="array" ref="L10514">XLOOKUP('Transaction Data'!$G10514,Product_Code,Unit_Price)</f>
        <v>5</v>
      </c>
      <c r="M10514" s="3">
        <f>'Transaction Data'!$F10514*'Transaction Data'!$K10514</f>
        <v>189</v>
      </c>
      <c r="N10514" s="3">
        <f>'Transaction Data'!$F10514*'Transaction Data'!$L10514</f>
        <v>315</v>
      </c>
      <c r="O10514" s="3">
        <f>'Transaction Data'!$N10514-'Transaction Data'!$M10514</f>
        <v>126</v>
      </c>
      <c r="P10514" s="2">
        <f>DATEDIF('Transaction Data'!$D10514,'Transaction Data'!$A10514,"y")</f>
        <v>51</v>
      </c>
      <c r="Q10514" s="2" t="str">
        <f>FLOOR('Transaction Data'!$P10514,15)&amp;"-"&amp;FLOOR('Transaction Data'!$P10514,15)+14</f>
        <v>45-59</v>
      </c>
      <c r="R10514" s="2" t="str">
        <f>IF('Transaction Data'!$L10514&lt;=10,"Less Expensive","Expensive")</f>
        <v>Less Expensive</v>
      </c>
      <c r="S10514" s="4">
        <f>WEEKDAY('Transaction Data'!$A10514)</f>
        <v>7</v>
      </c>
      <c r="T10514" s="2" t="str">
        <f>IF(WEEKDAY('Transaction Data'!$A10514,2)&lt;6,"Weekday","Weekend")</f>
        <v>Weekend</v>
      </c>
    </row>
    <row r="10515" ht="15.75" customHeight="1">
      <c r="A10515" s="1">
        <v>45536.0</v>
      </c>
      <c r="B10515" s="2" t="s">
        <v>1088</v>
      </c>
      <c r="C10515" s="2" t="s">
        <v>65</v>
      </c>
      <c r="D10515" s="1">
        <v>32910.0</v>
      </c>
      <c r="E10515" s="2" t="s">
        <v>37</v>
      </c>
      <c r="F10515" s="2">
        <v>199.0</v>
      </c>
      <c r="G10515" s="2" t="s">
        <v>33</v>
      </c>
      <c r="H10515" s="2" t="s">
        <v>52</v>
      </c>
      <c r="I10515" s="2" t="s">
        <v>25</v>
      </c>
      <c r="J10515" s="2" t="str">
        <f t="array" ref="J10515">XLOOKUP('Transaction Data'!$G10515,Product_Code,Biscuit_Brand)</f>
        <v>Caramel Biscuits</v>
      </c>
      <c r="K10515" s="2">
        <f t="array" ref="K10515">XLOOKUP('Transaction Data'!$G10515,Product_Code,Cost)</f>
        <v>18</v>
      </c>
      <c r="L10515" s="2">
        <f t="array" ref="L10515">XLOOKUP('Transaction Data'!$G10515,Product_Code,Unit_Price)</f>
        <v>22</v>
      </c>
      <c r="M10515" s="3">
        <f>'Transaction Data'!$F10515*'Transaction Data'!$K10515</f>
        <v>3582</v>
      </c>
      <c r="N10515" s="3">
        <f>'Transaction Data'!$F10515*'Transaction Data'!$L10515</f>
        <v>4378</v>
      </c>
      <c r="O10515" s="3">
        <f>'Transaction Data'!$N10515-'Transaction Data'!$M10515</f>
        <v>796</v>
      </c>
      <c r="P10515" s="2">
        <f>DATEDIF('Transaction Data'!$D10515,'Transaction Data'!$A10515,"y")</f>
        <v>34</v>
      </c>
      <c r="Q10515" s="2" t="str">
        <f>FLOOR('Transaction Data'!$P10515,15)&amp;"-"&amp;FLOOR('Transaction Data'!$P10515,15)+14</f>
        <v>30-44</v>
      </c>
      <c r="R10515" s="2" t="str">
        <f>IF('Transaction Data'!$L10515&lt;=10,"Less Expensive","Expensive")</f>
        <v>Expensive</v>
      </c>
      <c r="S10515" s="4">
        <f>WEEKDAY('Transaction Data'!$A10515)</f>
        <v>1</v>
      </c>
      <c r="T10515" s="2" t="str">
        <f>IF(WEEKDAY('Transaction Data'!$A10515,2)&lt;6,"Weekday","Weekend")</f>
        <v>Weekend</v>
      </c>
    </row>
    <row r="10516" ht="15.75" customHeight="1">
      <c r="A10516" s="1">
        <v>45541.0</v>
      </c>
      <c r="B10516" s="2" t="s">
        <v>842</v>
      </c>
      <c r="C10516" s="2" t="s">
        <v>51</v>
      </c>
      <c r="D10516" s="1">
        <v>28043.0</v>
      </c>
      <c r="E10516" s="2" t="s">
        <v>63</v>
      </c>
      <c r="F10516" s="2">
        <v>114.0</v>
      </c>
      <c r="G10516" s="2" t="s">
        <v>48</v>
      </c>
      <c r="H10516" s="2" t="s">
        <v>49</v>
      </c>
      <c r="I10516" s="2" t="s">
        <v>30</v>
      </c>
      <c r="J10516" s="2" t="str">
        <f t="array" ref="J10516">XLOOKUP('Transaction Data'!$G10516,Product_Code,Biscuit_Brand)</f>
        <v>Lemon Crisps</v>
      </c>
      <c r="K10516" s="2">
        <f t="array" ref="K10516">XLOOKUP('Transaction Data'!$G10516,Product_Code,Cost)</f>
        <v>7</v>
      </c>
      <c r="L10516" s="2">
        <f t="array" ref="L10516">XLOOKUP('Transaction Data'!$G10516,Product_Code,Unit_Price)</f>
        <v>9</v>
      </c>
      <c r="M10516" s="3">
        <f>'Transaction Data'!$F10516*'Transaction Data'!$K10516</f>
        <v>798</v>
      </c>
      <c r="N10516" s="3">
        <f>'Transaction Data'!$F10516*'Transaction Data'!$L10516</f>
        <v>1026</v>
      </c>
      <c r="O10516" s="3">
        <f>'Transaction Data'!$N10516-'Transaction Data'!$M10516</f>
        <v>228</v>
      </c>
      <c r="P10516" s="2">
        <f>DATEDIF('Transaction Data'!$D10516,'Transaction Data'!$A10516,"y")</f>
        <v>47</v>
      </c>
      <c r="Q10516" s="2" t="str">
        <f>FLOOR('Transaction Data'!$P10516,15)&amp;"-"&amp;FLOOR('Transaction Data'!$P10516,15)+14</f>
        <v>45-59</v>
      </c>
      <c r="R10516" s="2" t="str">
        <f>IF('Transaction Data'!$L10516&lt;=10,"Less Expensive","Expensive")</f>
        <v>Less Expensive</v>
      </c>
      <c r="S10516" s="4">
        <f>WEEKDAY('Transaction Data'!$A10516)</f>
        <v>6</v>
      </c>
      <c r="T10516" s="2" t="str">
        <f>IF(WEEKDAY('Transaction Data'!$A10516,2)&lt;6,"Weekday","Weekend")</f>
        <v>Weekday</v>
      </c>
    </row>
    <row r="10517" ht="15.75" customHeight="1">
      <c r="A10517" s="1">
        <v>45539.0</v>
      </c>
      <c r="B10517" s="2" t="s">
        <v>5510</v>
      </c>
      <c r="C10517" s="2" t="s">
        <v>69</v>
      </c>
      <c r="D10517" s="1">
        <v>27050.0</v>
      </c>
      <c r="E10517" s="2" t="s">
        <v>22</v>
      </c>
      <c r="F10517" s="2">
        <v>159.0</v>
      </c>
      <c r="G10517" s="2" t="s">
        <v>33</v>
      </c>
      <c r="H10517" s="2" t="s">
        <v>24</v>
      </c>
      <c r="I10517" s="2" t="s">
        <v>25</v>
      </c>
      <c r="J10517" s="2" t="str">
        <f t="array" ref="J10517">XLOOKUP('Transaction Data'!$G10517,Product_Code,Biscuit_Brand)</f>
        <v>Caramel Biscuits</v>
      </c>
      <c r="K10517" s="2">
        <f t="array" ref="K10517">XLOOKUP('Transaction Data'!$G10517,Product_Code,Cost)</f>
        <v>18</v>
      </c>
      <c r="L10517" s="2">
        <f t="array" ref="L10517">XLOOKUP('Transaction Data'!$G10517,Product_Code,Unit_Price)</f>
        <v>22</v>
      </c>
      <c r="M10517" s="3">
        <f>'Transaction Data'!$F10517*'Transaction Data'!$K10517</f>
        <v>2862</v>
      </c>
      <c r="N10517" s="3">
        <f>'Transaction Data'!$F10517*'Transaction Data'!$L10517</f>
        <v>3498</v>
      </c>
      <c r="O10517" s="3">
        <f>'Transaction Data'!$N10517-'Transaction Data'!$M10517</f>
        <v>636</v>
      </c>
      <c r="P10517" s="2">
        <f>DATEDIF('Transaction Data'!$D10517,'Transaction Data'!$A10517,"y")</f>
        <v>50</v>
      </c>
      <c r="Q10517" s="2" t="str">
        <f>FLOOR('Transaction Data'!$P10517,15)&amp;"-"&amp;FLOOR('Transaction Data'!$P10517,15)+14</f>
        <v>45-59</v>
      </c>
      <c r="R10517" s="2" t="str">
        <f>IF('Transaction Data'!$L10517&lt;=10,"Less Expensive","Expensive")</f>
        <v>Expensive</v>
      </c>
      <c r="S10517" s="4">
        <f>WEEKDAY('Transaction Data'!$A10517)</f>
        <v>4</v>
      </c>
      <c r="T10517" s="2" t="str">
        <f>IF(WEEKDAY('Transaction Data'!$A10517,2)&lt;6,"Weekday","Weekend")</f>
        <v>Weekday</v>
      </c>
    </row>
    <row r="10518" ht="15.75" customHeight="1">
      <c r="A10518" s="1">
        <v>45541.0</v>
      </c>
      <c r="B10518" s="2" t="s">
        <v>1760</v>
      </c>
      <c r="C10518" s="2" t="s">
        <v>54</v>
      </c>
      <c r="D10518" s="1">
        <v>30322.0</v>
      </c>
      <c r="E10518" s="2" t="s">
        <v>27</v>
      </c>
      <c r="F10518" s="2">
        <v>38.0</v>
      </c>
      <c r="G10518" s="2" t="s">
        <v>28</v>
      </c>
      <c r="H10518" s="2" t="s">
        <v>29</v>
      </c>
      <c r="I10518" s="2" t="s">
        <v>25</v>
      </c>
      <c r="J10518" s="2" t="str">
        <f t="array" ref="J10518">XLOOKUP('Transaction Data'!$G10518,Product_Code,Biscuit_Brand)</f>
        <v>Shortbread</v>
      </c>
      <c r="K10518" s="2">
        <f t="array" ref="K10518">XLOOKUP('Transaction Data'!$G10518,Product_Code,Cost)</f>
        <v>10</v>
      </c>
      <c r="L10518" s="2">
        <f t="array" ref="L10518">XLOOKUP('Transaction Data'!$G10518,Product_Code,Unit_Price)</f>
        <v>45</v>
      </c>
      <c r="M10518" s="3">
        <f>'Transaction Data'!$F10518*'Transaction Data'!$K10518</f>
        <v>380</v>
      </c>
      <c r="N10518" s="3">
        <f>'Transaction Data'!$F10518*'Transaction Data'!$L10518</f>
        <v>1710</v>
      </c>
      <c r="O10518" s="3">
        <f>'Transaction Data'!$N10518-'Transaction Data'!$M10518</f>
        <v>1330</v>
      </c>
      <c r="P10518" s="2">
        <f>DATEDIF('Transaction Data'!$D10518,'Transaction Data'!$A10518,"y")</f>
        <v>41</v>
      </c>
      <c r="Q10518" s="2" t="str">
        <f>FLOOR('Transaction Data'!$P10518,15)&amp;"-"&amp;FLOOR('Transaction Data'!$P10518,15)+14</f>
        <v>30-44</v>
      </c>
      <c r="R10518" s="2" t="str">
        <f>IF('Transaction Data'!$L10518&lt;=10,"Less Expensive","Expensive")</f>
        <v>Expensive</v>
      </c>
      <c r="S10518" s="4">
        <f>WEEKDAY('Transaction Data'!$A10518)</f>
        <v>6</v>
      </c>
      <c r="T10518" s="2" t="str">
        <f>IF(WEEKDAY('Transaction Data'!$A10518,2)&lt;6,"Weekday","Weekend")</f>
        <v>Weekday</v>
      </c>
    </row>
    <row r="10519" ht="15.75" customHeight="1">
      <c r="A10519" s="1">
        <v>45562.0</v>
      </c>
      <c r="B10519" s="2" t="s">
        <v>4087</v>
      </c>
      <c r="C10519" s="2" t="s">
        <v>41</v>
      </c>
      <c r="D10519" s="1">
        <v>17790.0</v>
      </c>
      <c r="E10519" s="2" t="s">
        <v>27</v>
      </c>
      <c r="F10519" s="2">
        <v>397.0</v>
      </c>
      <c r="G10519" s="2" t="s">
        <v>55</v>
      </c>
      <c r="H10519" s="2" t="s">
        <v>45</v>
      </c>
      <c r="I10519" s="2" t="s">
        <v>35</v>
      </c>
      <c r="J10519" s="2" t="str">
        <f t="array" ref="J10519">XLOOKUP('Transaction Data'!$G10519,Product_Code,Biscuit_Brand)</f>
        <v>Vanilla Wafers</v>
      </c>
      <c r="K10519" s="2">
        <f t="array" ref="K10519">XLOOKUP('Transaction Data'!$G10519,Product_Code,Cost)</f>
        <v>18</v>
      </c>
      <c r="L10519" s="2">
        <f t="array" ref="L10519">XLOOKUP('Transaction Data'!$G10519,Product_Code,Unit_Price)</f>
        <v>36</v>
      </c>
      <c r="M10519" s="3">
        <f>'Transaction Data'!$F10519*'Transaction Data'!$K10519</f>
        <v>7146</v>
      </c>
      <c r="N10519" s="3">
        <f>'Transaction Data'!$F10519*'Transaction Data'!$L10519</f>
        <v>14292</v>
      </c>
      <c r="O10519" s="3">
        <f>'Transaction Data'!$N10519-'Transaction Data'!$M10519</f>
        <v>7146</v>
      </c>
      <c r="P10519" s="2">
        <f>DATEDIF('Transaction Data'!$D10519,'Transaction Data'!$A10519,"y")</f>
        <v>76</v>
      </c>
      <c r="Q10519" s="2" t="str">
        <f>FLOOR('Transaction Data'!$P10519,15)&amp;"-"&amp;FLOOR('Transaction Data'!$P10519,15)+14</f>
        <v>75-89</v>
      </c>
      <c r="R10519" s="2" t="str">
        <f>IF('Transaction Data'!$L10519&lt;=10,"Less Expensive","Expensive")</f>
        <v>Expensive</v>
      </c>
      <c r="S10519" s="4">
        <f>WEEKDAY('Transaction Data'!$A10519)</f>
        <v>6</v>
      </c>
      <c r="T10519" s="2" t="str">
        <f>IF(WEEKDAY('Transaction Data'!$A10519,2)&lt;6,"Weekday","Weekend")</f>
        <v>Weekday</v>
      </c>
    </row>
    <row r="10520" ht="15.75" customHeight="1">
      <c r="A10520" s="1">
        <v>45557.0</v>
      </c>
      <c r="B10520" s="2" t="s">
        <v>4420</v>
      </c>
      <c r="C10520" s="2" t="s">
        <v>47</v>
      </c>
      <c r="D10520" s="1">
        <v>38725.0</v>
      </c>
      <c r="E10520" s="2" t="s">
        <v>22</v>
      </c>
      <c r="F10520" s="2">
        <v>397.0</v>
      </c>
      <c r="G10520" s="2" t="s">
        <v>28</v>
      </c>
      <c r="H10520" s="2" t="s">
        <v>29</v>
      </c>
      <c r="I10520" s="2" t="s">
        <v>25</v>
      </c>
      <c r="J10520" s="2" t="str">
        <f t="array" ref="J10520">XLOOKUP('Transaction Data'!$G10520,Product_Code,Biscuit_Brand)</f>
        <v>Shortbread</v>
      </c>
      <c r="K10520" s="2">
        <f t="array" ref="K10520">XLOOKUP('Transaction Data'!$G10520,Product_Code,Cost)</f>
        <v>10</v>
      </c>
      <c r="L10520" s="2">
        <f t="array" ref="L10520">XLOOKUP('Transaction Data'!$G10520,Product_Code,Unit_Price)</f>
        <v>45</v>
      </c>
      <c r="M10520" s="3">
        <f>'Transaction Data'!$F10520*'Transaction Data'!$K10520</f>
        <v>3970</v>
      </c>
      <c r="N10520" s="3">
        <f>'Transaction Data'!$F10520*'Transaction Data'!$L10520</f>
        <v>17865</v>
      </c>
      <c r="O10520" s="3">
        <f>'Transaction Data'!$N10520-'Transaction Data'!$M10520</f>
        <v>13895</v>
      </c>
      <c r="P10520" s="2">
        <f>DATEDIF('Transaction Data'!$D10520,'Transaction Data'!$A10520,"y")</f>
        <v>18</v>
      </c>
      <c r="Q10520" s="2" t="str">
        <f>FLOOR('Transaction Data'!$P10520,15)&amp;"-"&amp;FLOOR('Transaction Data'!$P10520,15)+14</f>
        <v>15-29</v>
      </c>
      <c r="R10520" s="2" t="str">
        <f>IF('Transaction Data'!$L10520&lt;=10,"Less Expensive","Expensive")</f>
        <v>Expensive</v>
      </c>
      <c r="S10520" s="4">
        <f>WEEKDAY('Transaction Data'!$A10520)</f>
        <v>1</v>
      </c>
      <c r="T10520" s="2" t="str">
        <f>IF(WEEKDAY('Transaction Data'!$A10520,2)&lt;6,"Weekday","Weekend")</f>
        <v>Weekend</v>
      </c>
    </row>
    <row r="10521" ht="15.75" customHeight="1">
      <c r="A10521" s="1">
        <v>45553.0</v>
      </c>
      <c r="B10521" s="2" t="s">
        <v>1993</v>
      </c>
      <c r="C10521" s="2" t="s">
        <v>32</v>
      </c>
      <c r="D10521" s="1">
        <v>36944.0</v>
      </c>
      <c r="E10521" s="2" t="s">
        <v>37</v>
      </c>
      <c r="F10521" s="2">
        <v>188.0</v>
      </c>
      <c r="G10521" s="2" t="s">
        <v>44</v>
      </c>
      <c r="H10521" s="2" t="s">
        <v>29</v>
      </c>
      <c r="I10521" s="2" t="s">
        <v>35</v>
      </c>
      <c r="J10521" s="2" t="str">
        <f t="array" ref="J10521">XLOOKUP('Transaction Data'!$G10521,Product_Code,Biscuit_Brand)</f>
        <v>Butter Crunch</v>
      </c>
      <c r="K10521" s="2">
        <f t="array" ref="K10521">XLOOKUP('Transaction Data'!$G10521,Product_Code,Cost)</f>
        <v>10</v>
      </c>
      <c r="L10521" s="2">
        <f t="array" ref="L10521">XLOOKUP('Transaction Data'!$G10521,Product_Code,Unit_Price)</f>
        <v>11</v>
      </c>
      <c r="M10521" s="3">
        <f>'Transaction Data'!$F10521*'Transaction Data'!$K10521</f>
        <v>1880</v>
      </c>
      <c r="N10521" s="3">
        <f>'Transaction Data'!$F10521*'Transaction Data'!$L10521</f>
        <v>2068</v>
      </c>
      <c r="O10521" s="3">
        <f>'Transaction Data'!$N10521-'Transaction Data'!$M10521</f>
        <v>188</v>
      </c>
      <c r="P10521" s="2">
        <f>DATEDIF('Transaction Data'!$D10521,'Transaction Data'!$A10521,"y")</f>
        <v>23</v>
      </c>
      <c r="Q10521" s="2" t="str">
        <f>FLOOR('Transaction Data'!$P10521,15)&amp;"-"&amp;FLOOR('Transaction Data'!$P10521,15)+14</f>
        <v>15-29</v>
      </c>
      <c r="R10521" s="2" t="str">
        <f>IF('Transaction Data'!$L10521&lt;=10,"Less Expensive","Expensive")</f>
        <v>Expensive</v>
      </c>
      <c r="S10521" s="4">
        <f>WEEKDAY('Transaction Data'!$A10521)</f>
        <v>4</v>
      </c>
      <c r="T10521" s="2" t="str">
        <f>IF(WEEKDAY('Transaction Data'!$A10521,2)&lt;6,"Weekday","Weekend")</f>
        <v>Weekday</v>
      </c>
    </row>
    <row r="10522" ht="15.75" customHeight="1">
      <c r="A10522" s="1">
        <v>45550.0</v>
      </c>
      <c r="B10522" s="2" t="s">
        <v>6462</v>
      </c>
      <c r="C10522" s="2" t="s">
        <v>47</v>
      </c>
      <c r="D10522" s="1">
        <v>19785.0</v>
      </c>
      <c r="E10522" s="2" t="s">
        <v>27</v>
      </c>
      <c r="F10522" s="2">
        <v>237.0</v>
      </c>
      <c r="G10522" s="2" t="s">
        <v>23</v>
      </c>
      <c r="H10522" s="2" t="s">
        <v>42</v>
      </c>
      <c r="I10522" s="2" t="s">
        <v>30</v>
      </c>
      <c r="J10522" s="2" t="str">
        <f t="array" ref="J10522">XLOOKUP('Transaction Data'!$G10522,Product_Code,Biscuit_Brand)</f>
        <v>Cinnamon Swirls</v>
      </c>
      <c r="K10522" s="2">
        <f t="array" ref="K10522">XLOOKUP('Transaction Data'!$G10522,Product_Code,Cost)</f>
        <v>10</v>
      </c>
      <c r="L10522" s="2">
        <f t="array" ref="L10522">XLOOKUP('Transaction Data'!$G10522,Product_Code,Unit_Price)</f>
        <v>14</v>
      </c>
      <c r="M10522" s="3">
        <f>'Transaction Data'!$F10522*'Transaction Data'!$K10522</f>
        <v>2370</v>
      </c>
      <c r="N10522" s="3">
        <f>'Transaction Data'!$F10522*'Transaction Data'!$L10522</f>
        <v>3318</v>
      </c>
      <c r="O10522" s="3">
        <f>'Transaction Data'!$N10522-'Transaction Data'!$M10522</f>
        <v>948</v>
      </c>
      <c r="P10522" s="2">
        <f>DATEDIF('Transaction Data'!$D10522,'Transaction Data'!$A10522,"y")</f>
        <v>70</v>
      </c>
      <c r="Q10522" s="2" t="str">
        <f>FLOOR('Transaction Data'!$P10522,15)&amp;"-"&amp;FLOOR('Transaction Data'!$P10522,15)+14</f>
        <v>60-74</v>
      </c>
      <c r="R10522" s="2" t="str">
        <f>IF('Transaction Data'!$L10522&lt;=10,"Less Expensive","Expensive")</f>
        <v>Expensive</v>
      </c>
      <c r="S10522" s="4">
        <f>WEEKDAY('Transaction Data'!$A10522)</f>
        <v>1</v>
      </c>
      <c r="T10522" s="2" t="str">
        <f>IF(WEEKDAY('Transaction Data'!$A10522,2)&lt;6,"Weekday","Weekend")</f>
        <v>Weekend</v>
      </c>
    </row>
    <row r="10523" ht="15.75" customHeight="1">
      <c r="A10523" s="1">
        <v>45544.0</v>
      </c>
      <c r="B10523" s="2" t="s">
        <v>8884</v>
      </c>
      <c r="C10523" s="2" t="s">
        <v>54</v>
      </c>
      <c r="D10523" s="1">
        <v>31208.0</v>
      </c>
      <c r="E10523" s="2" t="s">
        <v>37</v>
      </c>
      <c r="F10523" s="2">
        <v>406.0</v>
      </c>
      <c r="G10523" s="2" t="s">
        <v>55</v>
      </c>
      <c r="H10523" s="2" t="s">
        <v>42</v>
      </c>
      <c r="I10523" s="2" t="s">
        <v>30</v>
      </c>
      <c r="J10523" s="2" t="str">
        <f t="array" ref="J10523">XLOOKUP('Transaction Data'!$G10523,Product_Code,Biscuit_Brand)</f>
        <v>Vanilla Wafers</v>
      </c>
      <c r="K10523" s="2">
        <f t="array" ref="K10523">XLOOKUP('Transaction Data'!$G10523,Product_Code,Cost)</f>
        <v>18</v>
      </c>
      <c r="L10523" s="2">
        <f t="array" ref="L10523">XLOOKUP('Transaction Data'!$G10523,Product_Code,Unit_Price)</f>
        <v>36</v>
      </c>
      <c r="M10523" s="3">
        <f>'Transaction Data'!$F10523*'Transaction Data'!$K10523</f>
        <v>7308</v>
      </c>
      <c r="N10523" s="3">
        <f>'Transaction Data'!$F10523*'Transaction Data'!$L10523</f>
        <v>14616</v>
      </c>
      <c r="O10523" s="3">
        <f>'Transaction Data'!$N10523-'Transaction Data'!$M10523</f>
        <v>7308</v>
      </c>
      <c r="P10523" s="2">
        <f>DATEDIF('Transaction Data'!$D10523,'Transaction Data'!$A10523,"y")</f>
        <v>39</v>
      </c>
      <c r="Q10523" s="2" t="str">
        <f>FLOOR('Transaction Data'!$P10523,15)&amp;"-"&amp;FLOOR('Transaction Data'!$P10523,15)+14</f>
        <v>30-44</v>
      </c>
      <c r="R10523" s="2" t="str">
        <f>IF('Transaction Data'!$L10523&lt;=10,"Less Expensive","Expensive")</f>
        <v>Expensive</v>
      </c>
      <c r="S10523" s="4">
        <f>WEEKDAY('Transaction Data'!$A10523)</f>
        <v>2</v>
      </c>
      <c r="T10523" s="2" t="str">
        <f>IF(WEEKDAY('Transaction Data'!$A10523,2)&lt;6,"Weekday","Weekend")</f>
        <v>Weekday</v>
      </c>
    </row>
    <row r="10524" ht="15.75" customHeight="1">
      <c r="A10524" s="1">
        <v>45547.0</v>
      </c>
      <c r="B10524" s="2" t="s">
        <v>6567</v>
      </c>
      <c r="C10524" s="2" t="s">
        <v>41</v>
      </c>
      <c r="D10524" s="1">
        <v>23400.0</v>
      </c>
      <c r="E10524" s="2" t="s">
        <v>22</v>
      </c>
      <c r="F10524" s="2">
        <v>431.0</v>
      </c>
      <c r="G10524" s="2" t="s">
        <v>48</v>
      </c>
      <c r="H10524" s="2" t="s">
        <v>49</v>
      </c>
      <c r="I10524" s="2" t="s">
        <v>35</v>
      </c>
      <c r="J10524" s="2" t="str">
        <f t="array" ref="J10524">XLOOKUP('Transaction Data'!$G10524,Product_Code,Biscuit_Brand)</f>
        <v>Lemon Crisps</v>
      </c>
      <c r="K10524" s="2">
        <f t="array" ref="K10524">XLOOKUP('Transaction Data'!$G10524,Product_Code,Cost)</f>
        <v>7</v>
      </c>
      <c r="L10524" s="2">
        <f t="array" ref="L10524">XLOOKUP('Transaction Data'!$G10524,Product_Code,Unit_Price)</f>
        <v>9</v>
      </c>
      <c r="M10524" s="3">
        <f>'Transaction Data'!$F10524*'Transaction Data'!$K10524</f>
        <v>3017</v>
      </c>
      <c r="N10524" s="3">
        <f>'Transaction Data'!$F10524*'Transaction Data'!$L10524</f>
        <v>3879</v>
      </c>
      <c r="O10524" s="3">
        <f>'Transaction Data'!$N10524-'Transaction Data'!$M10524</f>
        <v>862</v>
      </c>
      <c r="P10524" s="2">
        <f>DATEDIF('Transaction Data'!$D10524,'Transaction Data'!$A10524,"y")</f>
        <v>60</v>
      </c>
      <c r="Q10524" s="2" t="str">
        <f>FLOOR('Transaction Data'!$P10524,15)&amp;"-"&amp;FLOOR('Transaction Data'!$P10524,15)+14</f>
        <v>60-74</v>
      </c>
      <c r="R10524" s="2" t="str">
        <f>IF('Transaction Data'!$L10524&lt;=10,"Less Expensive","Expensive")</f>
        <v>Less Expensive</v>
      </c>
      <c r="S10524" s="4">
        <f>WEEKDAY('Transaction Data'!$A10524)</f>
        <v>5</v>
      </c>
      <c r="T10524" s="2" t="str">
        <f>IF(WEEKDAY('Transaction Data'!$A10524,2)&lt;6,"Weekday","Weekend")</f>
        <v>Weekday</v>
      </c>
    </row>
    <row r="10525" ht="15.75" customHeight="1">
      <c r="A10525" s="1">
        <v>45539.0</v>
      </c>
      <c r="B10525" s="2" t="s">
        <v>2307</v>
      </c>
      <c r="C10525" s="2" t="s">
        <v>69</v>
      </c>
      <c r="D10525" s="1">
        <v>25042.0</v>
      </c>
      <c r="E10525" s="2" t="s">
        <v>37</v>
      </c>
      <c r="F10525" s="2">
        <v>159.0</v>
      </c>
      <c r="G10525" s="2" t="s">
        <v>61</v>
      </c>
      <c r="H10525" s="2" t="s">
        <v>34</v>
      </c>
      <c r="I10525" s="2" t="s">
        <v>35</v>
      </c>
      <c r="J10525" s="2" t="str">
        <f t="array" ref="J10525">XLOOKUP('Transaction Data'!$G10525,Product_Code,Biscuit_Brand)</f>
        <v>Choco Delight</v>
      </c>
      <c r="K10525" s="2">
        <f t="array" ref="K10525">XLOOKUP('Transaction Data'!$G10525,Product_Code,Cost)</f>
        <v>3</v>
      </c>
      <c r="L10525" s="2">
        <f t="array" ref="L10525">XLOOKUP('Transaction Data'!$G10525,Product_Code,Unit_Price)</f>
        <v>5</v>
      </c>
      <c r="M10525" s="3">
        <f>'Transaction Data'!$F10525*'Transaction Data'!$K10525</f>
        <v>477</v>
      </c>
      <c r="N10525" s="3">
        <f>'Transaction Data'!$F10525*'Transaction Data'!$L10525</f>
        <v>795</v>
      </c>
      <c r="O10525" s="3">
        <f>'Transaction Data'!$N10525-'Transaction Data'!$M10525</f>
        <v>318</v>
      </c>
      <c r="P10525" s="2">
        <f>DATEDIF('Transaction Data'!$D10525,'Transaction Data'!$A10525,"y")</f>
        <v>56</v>
      </c>
      <c r="Q10525" s="2" t="str">
        <f>FLOOR('Transaction Data'!$P10525,15)&amp;"-"&amp;FLOOR('Transaction Data'!$P10525,15)+14</f>
        <v>45-59</v>
      </c>
      <c r="R10525" s="2" t="str">
        <f>IF('Transaction Data'!$L10525&lt;=10,"Less Expensive","Expensive")</f>
        <v>Less Expensive</v>
      </c>
      <c r="S10525" s="4">
        <f>WEEKDAY('Transaction Data'!$A10525)</f>
        <v>4</v>
      </c>
      <c r="T10525" s="2" t="str">
        <f>IF(WEEKDAY('Transaction Data'!$A10525,2)&lt;6,"Weekday","Weekend")</f>
        <v>Weekday</v>
      </c>
    </row>
    <row r="10526" ht="15.75" customHeight="1">
      <c r="A10526" s="1">
        <v>45559.0</v>
      </c>
      <c r="B10526" s="2" t="s">
        <v>1543</v>
      </c>
      <c r="C10526" s="2" t="s">
        <v>65</v>
      </c>
      <c r="D10526" s="1">
        <v>27255.0</v>
      </c>
      <c r="E10526" s="2" t="s">
        <v>27</v>
      </c>
      <c r="F10526" s="2">
        <v>289.0</v>
      </c>
      <c r="G10526" s="2" t="s">
        <v>60</v>
      </c>
      <c r="H10526" s="2" t="s">
        <v>24</v>
      </c>
      <c r="I10526" s="2" t="s">
        <v>25</v>
      </c>
      <c r="J10526" s="2" t="str">
        <f t="array" ref="J10526">XLOOKUP('Transaction Data'!$G10526,Product_Code,Biscuit_Brand)</f>
        <v>Peanut Butter Bites</v>
      </c>
      <c r="K10526" s="2">
        <f t="array" ref="K10526">XLOOKUP('Transaction Data'!$G10526,Product_Code,Cost)</f>
        <v>5</v>
      </c>
      <c r="L10526" s="2">
        <f t="array" ref="L10526">XLOOKUP('Transaction Data'!$G10526,Product_Code,Unit_Price)</f>
        <v>7</v>
      </c>
      <c r="M10526" s="3">
        <f>'Transaction Data'!$F10526*'Transaction Data'!$K10526</f>
        <v>1445</v>
      </c>
      <c r="N10526" s="3">
        <f>'Transaction Data'!$F10526*'Transaction Data'!$L10526</f>
        <v>2023</v>
      </c>
      <c r="O10526" s="3">
        <f>'Transaction Data'!$N10526-'Transaction Data'!$M10526</f>
        <v>578</v>
      </c>
      <c r="P10526" s="2">
        <f>DATEDIF('Transaction Data'!$D10526,'Transaction Data'!$A10526,"y")</f>
        <v>50</v>
      </c>
      <c r="Q10526" s="2" t="str">
        <f>FLOOR('Transaction Data'!$P10526,15)&amp;"-"&amp;FLOOR('Transaction Data'!$P10526,15)+14</f>
        <v>45-59</v>
      </c>
      <c r="R10526" s="2" t="str">
        <f>IF('Transaction Data'!$L10526&lt;=10,"Less Expensive","Expensive")</f>
        <v>Less Expensive</v>
      </c>
      <c r="S10526" s="4">
        <f>WEEKDAY('Transaction Data'!$A10526)</f>
        <v>3</v>
      </c>
      <c r="T10526" s="2" t="str">
        <f>IF(WEEKDAY('Transaction Data'!$A10526,2)&lt;6,"Weekday","Weekend")</f>
        <v>Weekday</v>
      </c>
    </row>
    <row r="10527" ht="15.75" customHeight="1">
      <c r="A10527" s="1">
        <v>45545.0</v>
      </c>
      <c r="B10527" s="2" t="s">
        <v>4245</v>
      </c>
      <c r="C10527" s="2" t="s">
        <v>54</v>
      </c>
      <c r="D10527" s="1">
        <v>28575.0</v>
      </c>
      <c r="E10527" s="2" t="s">
        <v>37</v>
      </c>
      <c r="F10527" s="2">
        <v>240.0</v>
      </c>
      <c r="G10527" s="2" t="s">
        <v>23</v>
      </c>
      <c r="H10527" s="2" t="s">
        <v>45</v>
      </c>
      <c r="I10527" s="2" t="s">
        <v>25</v>
      </c>
      <c r="J10527" s="2" t="str">
        <f t="array" ref="J10527">XLOOKUP('Transaction Data'!$G10527,Product_Code,Biscuit_Brand)</f>
        <v>Cinnamon Swirls</v>
      </c>
      <c r="K10527" s="2">
        <f t="array" ref="K10527">XLOOKUP('Transaction Data'!$G10527,Product_Code,Cost)</f>
        <v>10</v>
      </c>
      <c r="L10527" s="2">
        <f t="array" ref="L10527">XLOOKUP('Transaction Data'!$G10527,Product_Code,Unit_Price)</f>
        <v>14</v>
      </c>
      <c r="M10527" s="3">
        <f>'Transaction Data'!$F10527*'Transaction Data'!$K10527</f>
        <v>2400</v>
      </c>
      <c r="N10527" s="3">
        <f>'Transaction Data'!$F10527*'Transaction Data'!$L10527</f>
        <v>3360</v>
      </c>
      <c r="O10527" s="3">
        <f>'Transaction Data'!$N10527-'Transaction Data'!$M10527</f>
        <v>960</v>
      </c>
      <c r="P10527" s="2">
        <f>DATEDIF('Transaction Data'!$D10527,'Transaction Data'!$A10527,"y")</f>
        <v>46</v>
      </c>
      <c r="Q10527" s="2" t="str">
        <f>FLOOR('Transaction Data'!$P10527,15)&amp;"-"&amp;FLOOR('Transaction Data'!$P10527,15)+14</f>
        <v>45-59</v>
      </c>
      <c r="R10527" s="2" t="str">
        <f>IF('Transaction Data'!$L10527&lt;=10,"Less Expensive","Expensive")</f>
        <v>Expensive</v>
      </c>
      <c r="S10527" s="4">
        <f>WEEKDAY('Transaction Data'!$A10527)</f>
        <v>3</v>
      </c>
      <c r="T10527" s="2" t="str">
        <f>IF(WEEKDAY('Transaction Data'!$A10527,2)&lt;6,"Weekday","Weekend")</f>
        <v>Weekday</v>
      </c>
    </row>
    <row r="10528" ht="15.75" customHeight="1">
      <c r="A10528" s="1">
        <v>45565.0</v>
      </c>
      <c r="B10528" s="2" t="s">
        <v>3492</v>
      </c>
      <c r="C10528" s="2" t="s">
        <v>69</v>
      </c>
      <c r="D10528" s="1">
        <v>17731.0</v>
      </c>
      <c r="E10528" s="2" t="s">
        <v>37</v>
      </c>
      <c r="F10528" s="2">
        <v>113.0</v>
      </c>
      <c r="G10528" s="2" t="s">
        <v>38</v>
      </c>
      <c r="H10528" s="2" t="s">
        <v>49</v>
      </c>
      <c r="I10528" s="2" t="s">
        <v>30</v>
      </c>
      <c r="J10528" s="2" t="str">
        <f t="array" ref="J10528">XLOOKUP('Transaction Data'!$G10528,Product_Code,Biscuit_Brand)</f>
        <v>Ginger Snaps</v>
      </c>
      <c r="K10528" s="2">
        <f t="array" ref="K10528">XLOOKUP('Transaction Data'!$G10528,Product_Code,Cost)</f>
        <v>14</v>
      </c>
      <c r="L10528" s="2">
        <f t="array" ref="L10528">XLOOKUP('Transaction Data'!$G10528,Product_Code,Unit_Price)</f>
        <v>28</v>
      </c>
      <c r="M10528" s="3">
        <f>'Transaction Data'!$F10528*'Transaction Data'!$K10528</f>
        <v>1582</v>
      </c>
      <c r="N10528" s="3">
        <f>'Transaction Data'!$F10528*'Transaction Data'!$L10528</f>
        <v>3164</v>
      </c>
      <c r="O10528" s="3">
        <f>'Transaction Data'!$N10528-'Transaction Data'!$M10528</f>
        <v>1582</v>
      </c>
      <c r="P10528" s="2">
        <f>DATEDIF('Transaction Data'!$D10528,'Transaction Data'!$A10528,"y")</f>
        <v>76</v>
      </c>
      <c r="Q10528" s="2" t="str">
        <f>FLOOR('Transaction Data'!$P10528,15)&amp;"-"&amp;FLOOR('Transaction Data'!$P10528,15)+14</f>
        <v>75-89</v>
      </c>
      <c r="R10528" s="2" t="str">
        <f>IF('Transaction Data'!$L10528&lt;=10,"Less Expensive","Expensive")</f>
        <v>Expensive</v>
      </c>
      <c r="S10528" s="4">
        <f>WEEKDAY('Transaction Data'!$A10528)</f>
        <v>2</v>
      </c>
      <c r="T10528" s="2" t="str">
        <f>IF(WEEKDAY('Transaction Data'!$A10528,2)&lt;6,"Weekday","Weekend")</f>
        <v>Weekday</v>
      </c>
    </row>
    <row r="10529" ht="15.75" customHeight="1">
      <c r="A10529" s="1">
        <v>45536.0</v>
      </c>
      <c r="B10529" s="2" t="s">
        <v>177</v>
      </c>
      <c r="C10529" s="2" t="s">
        <v>21</v>
      </c>
      <c r="D10529" s="1">
        <v>30073.0</v>
      </c>
      <c r="E10529" s="2" t="s">
        <v>22</v>
      </c>
      <c r="F10529" s="2">
        <v>306.0</v>
      </c>
      <c r="G10529" s="2" t="s">
        <v>48</v>
      </c>
      <c r="H10529" s="2" t="s">
        <v>49</v>
      </c>
      <c r="I10529" s="2" t="s">
        <v>25</v>
      </c>
      <c r="J10529" s="2" t="str">
        <f t="array" ref="J10529">XLOOKUP('Transaction Data'!$G10529,Product_Code,Biscuit_Brand)</f>
        <v>Lemon Crisps</v>
      </c>
      <c r="K10529" s="2">
        <f t="array" ref="K10529">XLOOKUP('Transaction Data'!$G10529,Product_Code,Cost)</f>
        <v>7</v>
      </c>
      <c r="L10529" s="2">
        <f t="array" ref="L10529">XLOOKUP('Transaction Data'!$G10529,Product_Code,Unit_Price)</f>
        <v>9</v>
      </c>
      <c r="M10529" s="3">
        <f>'Transaction Data'!$F10529*'Transaction Data'!$K10529</f>
        <v>2142</v>
      </c>
      <c r="N10529" s="3">
        <f>'Transaction Data'!$F10529*'Transaction Data'!$L10529</f>
        <v>2754</v>
      </c>
      <c r="O10529" s="3">
        <f>'Transaction Data'!$N10529-'Transaction Data'!$M10529</f>
        <v>612</v>
      </c>
      <c r="P10529" s="2">
        <f>DATEDIF('Transaction Data'!$D10529,'Transaction Data'!$A10529,"y")</f>
        <v>42</v>
      </c>
      <c r="Q10529" s="2" t="str">
        <f>FLOOR('Transaction Data'!$P10529,15)&amp;"-"&amp;FLOOR('Transaction Data'!$P10529,15)+14</f>
        <v>30-44</v>
      </c>
      <c r="R10529" s="2" t="str">
        <f>IF('Transaction Data'!$L10529&lt;=10,"Less Expensive","Expensive")</f>
        <v>Less Expensive</v>
      </c>
      <c r="S10529" s="4">
        <f>WEEKDAY('Transaction Data'!$A10529)</f>
        <v>1</v>
      </c>
      <c r="T10529" s="2" t="str">
        <f>IF(WEEKDAY('Transaction Data'!$A10529,2)&lt;6,"Weekday","Weekend")</f>
        <v>Weekend</v>
      </c>
    </row>
    <row r="10530" ht="15.75" customHeight="1">
      <c r="A10530" s="1">
        <v>45542.0</v>
      </c>
      <c r="B10530" s="2" t="s">
        <v>2940</v>
      </c>
      <c r="C10530" s="2" t="s">
        <v>32</v>
      </c>
      <c r="D10530" s="1">
        <v>37267.0</v>
      </c>
      <c r="E10530" s="2" t="s">
        <v>22</v>
      </c>
      <c r="F10530" s="2">
        <v>498.0</v>
      </c>
      <c r="G10530" s="2" t="s">
        <v>48</v>
      </c>
      <c r="H10530" s="2" t="s">
        <v>45</v>
      </c>
      <c r="I10530" s="2" t="s">
        <v>25</v>
      </c>
      <c r="J10530" s="2" t="str">
        <f t="array" ref="J10530">XLOOKUP('Transaction Data'!$G10530,Product_Code,Biscuit_Brand)</f>
        <v>Lemon Crisps</v>
      </c>
      <c r="K10530" s="2">
        <f t="array" ref="K10530">XLOOKUP('Transaction Data'!$G10530,Product_Code,Cost)</f>
        <v>7</v>
      </c>
      <c r="L10530" s="2">
        <f t="array" ref="L10530">XLOOKUP('Transaction Data'!$G10530,Product_Code,Unit_Price)</f>
        <v>9</v>
      </c>
      <c r="M10530" s="3">
        <f>'Transaction Data'!$F10530*'Transaction Data'!$K10530</f>
        <v>3486</v>
      </c>
      <c r="N10530" s="3">
        <f>'Transaction Data'!$F10530*'Transaction Data'!$L10530</f>
        <v>4482</v>
      </c>
      <c r="O10530" s="3">
        <f>'Transaction Data'!$N10530-'Transaction Data'!$M10530</f>
        <v>996</v>
      </c>
      <c r="P10530" s="2">
        <f>DATEDIF('Transaction Data'!$D10530,'Transaction Data'!$A10530,"y")</f>
        <v>22</v>
      </c>
      <c r="Q10530" s="2" t="str">
        <f>FLOOR('Transaction Data'!$P10530,15)&amp;"-"&amp;FLOOR('Transaction Data'!$P10530,15)+14</f>
        <v>15-29</v>
      </c>
      <c r="R10530" s="2" t="str">
        <f>IF('Transaction Data'!$L10530&lt;=10,"Less Expensive","Expensive")</f>
        <v>Less Expensive</v>
      </c>
      <c r="S10530" s="4">
        <f>WEEKDAY('Transaction Data'!$A10530)</f>
        <v>7</v>
      </c>
      <c r="T10530" s="2" t="str">
        <f>IF(WEEKDAY('Transaction Data'!$A10530,2)&lt;6,"Weekday","Weekend")</f>
        <v>Weekend</v>
      </c>
    </row>
    <row r="10531" ht="15.75" customHeight="1">
      <c r="A10531" s="1">
        <v>45538.0</v>
      </c>
      <c r="B10531" s="2" t="s">
        <v>2481</v>
      </c>
      <c r="C10531" s="2" t="s">
        <v>41</v>
      </c>
      <c r="D10531" s="1">
        <v>32429.0</v>
      </c>
      <c r="E10531" s="2" t="s">
        <v>63</v>
      </c>
      <c r="F10531" s="2">
        <v>362.0</v>
      </c>
      <c r="G10531" s="2" t="s">
        <v>61</v>
      </c>
      <c r="H10531" s="2" t="s">
        <v>42</v>
      </c>
      <c r="I10531" s="2" t="s">
        <v>35</v>
      </c>
      <c r="J10531" s="2" t="str">
        <f t="array" ref="J10531">XLOOKUP('Transaction Data'!$G10531,Product_Code,Biscuit_Brand)</f>
        <v>Choco Delight</v>
      </c>
      <c r="K10531" s="2">
        <f t="array" ref="K10531">XLOOKUP('Transaction Data'!$G10531,Product_Code,Cost)</f>
        <v>3</v>
      </c>
      <c r="L10531" s="2">
        <f t="array" ref="L10531">XLOOKUP('Transaction Data'!$G10531,Product_Code,Unit_Price)</f>
        <v>5</v>
      </c>
      <c r="M10531" s="3">
        <f>'Transaction Data'!$F10531*'Transaction Data'!$K10531</f>
        <v>1086</v>
      </c>
      <c r="N10531" s="3">
        <f>'Transaction Data'!$F10531*'Transaction Data'!$L10531</f>
        <v>1810</v>
      </c>
      <c r="O10531" s="3">
        <f>'Transaction Data'!$N10531-'Transaction Data'!$M10531</f>
        <v>724</v>
      </c>
      <c r="P10531" s="2">
        <f>DATEDIF('Transaction Data'!$D10531,'Transaction Data'!$A10531,"y")</f>
        <v>35</v>
      </c>
      <c r="Q10531" s="2" t="str">
        <f>FLOOR('Transaction Data'!$P10531,15)&amp;"-"&amp;FLOOR('Transaction Data'!$P10531,15)+14</f>
        <v>30-44</v>
      </c>
      <c r="R10531" s="2" t="str">
        <f>IF('Transaction Data'!$L10531&lt;=10,"Less Expensive","Expensive")</f>
        <v>Less Expensive</v>
      </c>
      <c r="S10531" s="4">
        <f>WEEKDAY('Transaction Data'!$A10531)</f>
        <v>3</v>
      </c>
      <c r="T10531" s="2" t="str">
        <f>IF(WEEKDAY('Transaction Data'!$A10531,2)&lt;6,"Weekday","Weekend")</f>
        <v>Weekday</v>
      </c>
    </row>
    <row r="10532" ht="15.75" customHeight="1">
      <c r="A10532" s="1">
        <v>45564.0</v>
      </c>
      <c r="B10532" s="2" t="s">
        <v>757</v>
      </c>
      <c r="C10532" s="2" t="s">
        <v>47</v>
      </c>
      <c r="D10532" s="1">
        <v>26823.0</v>
      </c>
      <c r="E10532" s="2" t="s">
        <v>27</v>
      </c>
      <c r="F10532" s="2">
        <v>200.0</v>
      </c>
      <c r="G10532" s="2" t="s">
        <v>48</v>
      </c>
      <c r="H10532" s="2" t="s">
        <v>34</v>
      </c>
      <c r="I10532" s="2" t="s">
        <v>25</v>
      </c>
      <c r="J10532" s="2" t="str">
        <f t="array" ref="J10532">XLOOKUP('Transaction Data'!$G10532,Product_Code,Biscuit_Brand)</f>
        <v>Lemon Crisps</v>
      </c>
      <c r="K10532" s="2">
        <f t="array" ref="K10532">XLOOKUP('Transaction Data'!$G10532,Product_Code,Cost)</f>
        <v>7</v>
      </c>
      <c r="L10532" s="2">
        <f t="array" ref="L10532">XLOOKUP('Transaction Data'!$G10532,Product_Code,Unit_Price)</f>
        <v>9</v>
      </c>
      <c r="M10532" s="3">
        <f>'Transaction Data'!$F10532*'Transaction Data'!$K10532</f>
        <v>1400</v>
      </c>
      <c r="N10532" s="3">
        <f>'Transaction Data'!$F10532*'Transaction Data'!$L10532</f>
        <v>1800</v>
      </c>
      <c r="O10532" s="3">
        <f>'Transaction Data'!$N10532-'Transaction Data'!$M10532</f>
        <v>400</v>
      </c>
      <c r="P10532" s="2">
        <f>DATEDIF('Transaction Data'!$D10532,'Transaction Data'!$A10532,"y")</f>
        <v>51</v>
      </c>
      <c r="Q10532" s="2" t="str">
        <f>FLOOR('Transaction Data'!$P10532,15)&amp;"-"&amp;FLOOR('Transaction Data'!$P10532,15)+14</f>
        <v>45-59</v>
      </c>
      <c r="R10532" s="2" t="str">
        <f>IF('Transaction Data'!$L10532&lt;=10,"Less Expensive","Expensive")</f>
        <v>Less Expensive</v>
      </c>
      <c r="S10532" s="4">
        <f>WEEKDAY('Transaction Data'!$A10532)</f>
        <v>1</v>
      </c>
      <c r="T10532" s="2" t="str">
        <f>IF(WEEKDAY('Transaction Data'!$A10532,2)&lt;6,"Weekday","Weekend")</f>
        <v>Weekend</v>
      </c>
    </row>
    <row r="10533" ht="15.75" customHeight="1">
      <c r="A10533" s="1">
        <v>45552.0</v>
      </c>
      <c r="B10533" s="2" t="s">
        <v>414</v>
      </c>
      <c r="C10533" s="2" t="s">
        <v>69</v>
      </c>
      <c r="D10533" s="1">
        <v>22734.0</v>
      </c>
      <c r="E10533" s="2" t="s">
        <v>63</v>
      </c>
      <c r="F10533" s="2">
        <v>238.0</v>
      </c>
      <c r="G10533" s="2" t="s">
        <v>28</v>
      </c>
      <c r="H10533" s="2" t="s">
        <v>45</v>
      </c>
      <c r="I10533" s="2" t="s">
        <v>30</v>
      </c>
      <c r="J10533" s="2" t="str">
        <f t="array" ref="J10533">XLOOKUP('Transaction Data'!$G10533,Product_Code,Biscuit_Brand)</f>
        <v>Shortbread</v>
      </c>
      <c r="K10533" s="2">
        <f t="array" ref="K10533">XLOOKUP('Transaction Data'!$G10533,Product_Code,Cost)</f>
        <v>10</v>
      </c>
      <c r="L10533" s="2">
        <f t="array" ref="L10533">XLOOKUP('Transaction Data'!$G10533,Product_Code,Unit_Price)</f>
        <v>45</v>
      </c>
      <c r="M10533" s="3">
        <f>'Transaction Data'!$F10533*'Transaction Data'!$K10533</f>
        <v>2380</v>
      </c>
      <c r="N10533" s="3">
        <f>'Transaction Data'!$F10533*'Transaction Data'!$L10533</f>
        <v>10710</v>
      </c>
      <c r="O10533" s="3">
        <f>'Transaction Data'!$N10533-'Transaction Data'!$M10533</f>
        <v>8330</v>
      </c>
      <c r="P10533" s="2">
        <f>DATEDIF('Transaction Data'!$D10533,'Transaction Data'!$A10533,"y")</f>
        <v>62</v>
      </c>
      <c r="Q10533" s="2" t="str">
        <f>FLOOR('Transaction Data'!$P10533,15)&amp;"-"&amp;FLOOR('Transaction Data'!$P10533,15)+14</f>
        <v>60-74</v>
      </c>
      <c r="R10533" s="2" t="str">
        <f>IF('Transaction Data'!$L10533&lt;=10,"Less Expensive","Expensive")</f>
        <v>Expensive</v>
      </c>
      <c r="S10533" s="4">
        <f>WEEKDAY('Transaction Data'!$A10533)</f>
        <v>3</v>
      </c>
      <c r="T10533" s="2" t="str">
        <f>IF(WEEKDAY('Transaction Data'!$A10533,2)&lt;6,"Weekday","Weekend")</f>
        <v>Weekday</v>
      </c>
    </row>
    <row r="10534" ht="15.75" customHeight="1">
      <c r="A10534" s="1">
        <v>45540.0</v>
      </c>
      <c r="B10534" s="2" t="s">
        <v>1775</v>
      </c>
      <c r="C10534" s="2" t="s">
        <v>65</v>
      </c>
      <c r="D10534" s="1">
        <v>27416.0</v>
      </c>
      <c r="E10534" s="2" t="s">
        <v>22</v>
      </c>
      <c r="F10534" s="2">
        <v>425.0</v>
      </c>
      <c r="G10534" s="2" t="s">
        <v>61</v>
      </c>
      <c r="H10534" s="2" t="s">
        <v>29</v>
      </c>
      <c r="I10534" s="2" t="s">
        <v>25</v>
      </c>
      <c r="J10534" s="2" t="str">
        <f t="array" ref="J10534">XLOOKUP('Transaction Data'!$G10534,Product_Code,Biscuit_Brand)</f>
        <v>Choco Delight</v>
      </c>
      <c r="K10534" s="2">
        <f t="array" ref="K10534">XLOOKUP('Transaction Data'!$G10534,Product_Code,Cost)</f>
        <v>3</v>
      </c>
      <c r="L10534" s="2">
        <f t="array" ref="L10534">XLOOKUP('Transaction Data'!$G10534,Product_Code,Unit_Price)</f>
        <v>5</v>
      </c>
      <c r="M10534" s="3">
        <f>'Transaction Data'!$F10534*'Transaction Data'!$K10534</f>
        <v>1275</v>
      </c>
      <c r="N10534" s="3">
        <f>'Transaction Data'!$F10534*'Transaction Data'!$L10534</f>
        <v>2125</v>
      </c>
      <c r="O10534" s="3">
        <f>'Transaction Data'!$N10534-'Transaction Data'!$M10534</f>
        <v>850</v>
      </c>
      <c r="P10534" s="2">
        <f>DATEDIF('Transaction Data'!$D10534,'Transaction Data'!$A10534,"y")</f>
        <v>49</v>
      </c>
      <c r="Q10534" s="2" t="str">
        <f>FLOOR('Transaction Data'!$P10534,15)&amp;"-"&amp;FLOOR('Transaction Data'!$P10534,15)+14</f>
        <v>45-59</v>
      </c>
      <c r="R10534" s="2" t="str">
        <f>IF('Transaction Data'!$L10534&lt;=10,"Less Expensive","Expensive")</f>
        <v>Less Expensive</v>
      </c>
      <c r="S10534" s="4">
        <f>WEEKDAY('Transaction Data'!$A10534)</f>
        <v>5</v>
      </c>
      <c r="T10534" s="2" t="str">
        <f>IF(WEEKDAY('Transaction Data'!$A10534,2)&lt;6,"Weekday","Weekend")</f>
        <v>Weekday</v>
      </c>
    </row>
    <row r="10535" ht="15.75" customHeight="1">
      <c r="A10535" s="1">
        <v>45558.0</v>
      </c>
      <c r="B10535" s="2" t="s">
        <v>1831</v>
      </c>
      <c r="C10535" s="2" t="s">
        <v>54</v>
      </c>
      <c r="D10535" s="1">
        <v>30418.0</v>
      </c>
      <c r="E10535" s="2" t="s">
        <v>63</v>
      </c>
      <c r="F10535" s="2">
        <v>238.0</v>
      </c>
      <c r="G10535" s="2" t="s">
        <v>44</v>
      </c>
      <c r="H10535" s="2" t="s">
        <v>24</v>
      </c>
      <c r="I10535" s="2" t="s">
        <v>35</v>
      </c>
      <c r="J10535" s="2" t="str">
        <f t="array" ref="J10535">XLOOKUP('Transaction Data'!$G10535,Product_Code,Biscuit_Brand)</f>
        <v>Butter Crunch</v>
      </c>
      <c r="K10535" s="2">
        <f t="array" ref="K10535">XLOOKUP('Transaction Data'!$G10535,Product_Code,Cost)</f>
        <v>10</v>
      </c>
      <c r="L10535" s="2">
        <f t="array" ref="L10535">XLOOKUP('Transaction Data'!$G10535,Product_Code,Unit_Price)</f>
        <v>11</v>
      </c>
      <c r="M10535" s="3">
        <f>'Transaction Data'!$F10535*'Transaction Data'!$K10535</f>
        <v>2380</v>
      </c>
      <c r="N10535" s="3">
        <f>'Transaction Data'!$F10535*'Transaction Data'!$L10535</f>
        <v>2618</v>
      </c>
      <c r="O10535" s="3">
        <f>'Transaction Data'!$N10535-'Transaction Data'!$M10535</f>
        <v>238</v>
      </c>
      <c r="P10535" s="2">
        <f>DATEDIF('Transaction Data'!$D10535,'Transaction Data'!$A10535,"y")</f>
        <v>41</v>
      </c>
      <c r="Q10535" s="2" t="str">
        <f>FLOOR('Transaction Data'!$P10535,15)&amp;"-"&amp;FLOOR('Transaction Data'!$P10535,15)+14</f>
        <v>30-44</v>
      </c>
      <c r="R10535" s="2" t="str">
        <f>IF('Transaction Data'!$L10535&lt;=10,"Less Expensive","Expensive")</f>
        <v>Expensive</v>
      </c>
      <c r="S10535" s="4">
        <f>WEEKDAY('Transaction Data'!$A10535)</f>
        <v>2</v>
      </c>
      <c r="T10535" s="2" t="str">
        <f>IF(WEEKDAY('Transaction Data'!$A10535,2)&lt;6,"Weekday","Weekend")</f>
        <v>Weekday</v>
      </c>
    </row>
    <row r="10536" ht="15.75" customHeight="1">
      <c r="A10536" s="1">
        <v>45558.0</v>
      </c>
      <c r="B10536" s="2" t="s">
        <v>1806</v>
      </c>
      <c r="C10536" s="2" t="s">
        <v>32</v>
      </c>
      <c r="D10536" s="1">
        <v>28797.0</v>
      </c>
      <c r="E10536" s="2" t="s">
        <v>37</v>
      </c>
      <c r="F10536" s="2">
        <v>226.0</v>
      </c>
      <c r="G10536" s="2" t="s">
        <v>57</v>
      </c>
      <c r="H10536" s="2" t="s">
        <v>24</v>
      </c>
      <c r="I10536" s="2" t="s">
        <v>30</v>
      </c>
      <c r="J10536" s="2" t="str">
        <f t="array" ref="J10536">XLOOKUP('Transaction Data'!$G10536,Product_Code,Biscuit_Brand)</f>
        <v>Oatmeal Cookies</v>
      </c>
      <c r="K10536" s="2">
        <f t="array" ref="K10536">XLOOKUP('Transaction Data'!$G10536,Product_Code,Cost)</f>
        <v>19</v>
      </c>
      <c r="L10536" s="2">
        <f t="array" ref="L10536">XLOOKUP('Transaction Data'!$G10536,Product_Code,Unit_Price)</f>
        <v>23</v>
      </c>
      <c r="M10536" s="3">
        <f>'Transaction Data'!$F10536*'Transaction Data'!$K10536</f>
        <v>4294</v>
      </c>
      <c r="N10536" s="3">
        <f>'Transaction Data'!$F10536*'Transaction Data'!$L10536</f>
        <v>5198</v>
      </c>
      <c r="O10536" s="3">
        <f>'Transaction Data'!$N10536-'Transaction Data'!$M10536</f>
        <v>904</v>
      </c>
      <c r="P10536" s="2">
        <f>DATEDIF('Transaction Data'!$D10536,'Transaction Data'!$A10536,"y")</f>
        <v>45</v>
      </c>
      <c r="Q10536" s="2" t="str">
        <f>FLOOR('Transaction Data'!$P10536,15)&amp;"-"&amp;FLOOR('Transaction Data'!$P10536,15)+14</f>
        <v>45-59</v>
      </c>
      <c r="R10536" s="2" t="str">
        <f>IF('Transaction Data'!$L10536&lt;=10,"Less Expensive","Expensive")</f>
        <v>Expensive</v>
      </c>
      <c r="S10536" s="4">
        <f>WEEKDAY('Transaction Data'!$A10536)</f>
        <v>2</v>
      </c>
      <c r="T10536" s="2" t="str">
        <f>IF(WEEKDAY('Transaction Data'!$A10536,2)&lt;6,"Weekday","Weekend")</f>
        <v>Weekday</v>
      </c>
    </row>
    <row r="10537" ht="15.75" customHeight="1">
      <c r="A10537" s="1">
        <v>45537.0</v>
      </c>
      <c r="B10537" s="2" t="s">
        <v>3715</v>
      </c>
      <c r="C10537" s="2" t="s">
        <v>41</v>
      </c>
      <c r="D10537" s="1">
        <v>18377.0</v>
      </c>
      <c r="E10537" s="2" t="s">
        <v>37</v>
      </c>
      <c r="F10537" s="2">
        <v>227.0</v>
      </c>
      <c r="G10537" s="2" t="s">
        <v>60</v>
      </c>
      <c r="H10537" s="2" t="s">
        <v>52</v>
      </c>
      <c r="I10537" s="2" t="s">
        <v>30</v>
      </c>
      <c r="J10537" s="2" t="str">
        <f t="array" ref="J10537">XLOOKUP('Transaction Data'!$G10537,Product_Code,Biscuit_Brand)</f>
        <v>Peanut Butter Bites</v>
      </c>
      <c r="K10537" s="2">
        <f t="array" ref="K10537">XLOOKUP('Transaction Data'!$G10537,Product_Code,Cost)</f>
        <v>5</v>
      </c>
      <c r="L10537" s="2">
        <f t="array" ref="L10537">XLOOKUP('Transaction Data'!$G10537,Product_Code,Unit_Price)</f>
        <v>7</v>
      </c>
      <c r="M10537" s="3">
        <f>'Transaction Data'!$F10537*'Transaction Data'!$K10537</f>
        <v>1135</v>
      </c>
      <c r="N10537" s="3">
        <f>'Transaction Data'!$F10537*'Transaction Data'!$L10537</f>
        <v>1589</v>
      </c>
      <c r="O10537" s="3">
        <f>'Transaction Data'!$N10537-'Transaction Data'!$M10537</f>
        <v>454</v>
      </c>
      <c r="P10537" s="2">
        <f>DATEDIF('Transaction Data'!$D10537,'Transaction Data'!$A10537,"y")</f>
        <v>74</v>
      </c>
      <c r="Q10537" s="2" t="str">
        <f>FLOOR('Transaction Data'!$P10537,15)&amp;"-"&amp;FLOOR('Transaction Data'!$P10537,15)+14</f>
        <v>60-74</v>
      </c>
      <c r="R10537" s="2" t="str">
        <f>IF('Transaction Data'!$L10537&lt;=10,"Less Expensive","Expensive")</f>
        <v>Less Expensive</v>
      </c>
      <c r="S10537" s="4">
        <f>WEEKDAY('Transaction Data'!$A10537)</f>
        <v>2</v>
      </c>
      <c r="T10537" s="2" t="str">
        <f>IF(WEEKDAY('Transaction Data'!$A10537,2)&lt;6,"Weekday","Weekend")</f>
        <v>Weekday</v>
      </c>
    </row>
    <row r="10538" ht="15.75" customHeight="1">
      <c r="A10538" s="1">
        <v>45563.0</v>
      </c>
      <c r="B10538" s="2" t="s">
        <v>7795</v>
      </c>
      <c r="C10538" s="2" t="s">
        <v>78</v>
      </c>
      <c r="D10538" s="1">
        <v>16092.0</v>
      </c>
      <c r="E10538" s="2" t="s">
        <v>37</v>
      </c>
      <c r="F10538" s="2">
        <v>115.0</v>
      </c>
      <c r="G10538" s="2" t="s">
        <v>61</v>
      </c>
      <c r="H10538" s="2" t="s">
        <v>29</v>
      </c>
      <c r="I10538" s="2" t="s">
        <v>35</v>
      </c>
      <c r="J10538" s="2" t="str">
        <f t="array" ref="J10538">XLOOKUP('Transaction Data'!$G10538,Product_Code,Biscuit_Brand)</f>
        <v>Choco Delight</v>
      </c>
      <c r="K10538" s="2">
        <f t="array" ref="K10538">XLOOKUP('Transaction Data'!$G10538,Product_Code,Cost)</f>
        <v>3</v>
      </c>
      <c r="L10538" s="2">
        <f t="array" ref="L10538">XLOOKUP('Transaction Data'!$G10538,Product_Code,Unit_Price)</f>
        <v>5</v>
      </c>
      <c r="M10538" s="3">
        <f>'Transaction Data'!$F10538*'Transaction Data'!$K10538</f>
        <v>345</v>
      </c>
      <c r="N10538" s="3">
        <f>'Transaction Data'!$F10538*'Transaction Data'!$L10538</f>
        <v>575</v>
      </c>
      <c r="O10538" s="3">
        <f>'Transaction Data'!$N10538-'Transaction Data'!$M10538</f>
        <v>230</v>
      </c>
      <c r="P10538" s="2">
        <f>DATEDIF('Transaction Data'!$D10538,'Transaction Data'!$A10538,"y")</f>
        <v>80</v>
      </c>
      <c r="Q10538" s="2" t="str">
        <f>FLOOR('Transaction Data'!$P10538,15)&amp;"-"&amp;FLOOR('Transaction Data'!$P10538,15)+14</f>
        <v>75-89</v>
      </c>
      <c r="R10538" s="2" t="str">
        <f>IF('Transaction Data'!$L10538&lt;=10,"Less Expensive","Expensive")</f>
        <v>Less Expensive</v>
      </c>
      <c r="S10538" s="4">
        <f>WEEKDAY('Transaction Data'!$A10538)</f>
        <v>7</v>
      </c>
      <c r="T10538" s="2" t="str">
        <f>IF(WEEKDAY('Transaction Data'!$A10538,2)&lt;6,"Weekday","Weekend")</f>
        <v>Weekend</v>
      </c>
    </row>
    <row r="10539" ht="15.75" customHeight="1">
      <c r="A10539" s="1">
        <v>45553.0</v>
      </c>
      <c r="B10539" s="2" t="s">
        <v>5411</v>
      </c>
      <c r="C10539" s="2" t="s">
        <v>65</v>
      </c>
      <c r="D10539" s="1">
        <v>23385.0</v>
      </c>
      <c r="E10539" s="2" t="s">
        <v>27</v>
      </c>
      <c r="F10539" s="2">
        <v>289.0</v>
      </c>
      <c r="G10539" s="2" t="s">
        <v>38</v>
      </c>
      <c r="H10539" s="2" t="s">
        <v>45</v>
      </c>
      <c r="I10539" s="2" t="s">
        <v>35</v>
      </c>
      <c r="J10539" s="2" t="str">
        <f t="array" ref="J10539">XLOOKUP('Transaction Data'!$G10539,Product_Code,Biscuit_Brand)</f>
        <v>Ginger Snaps</v>
      </c>
      <c r="K10539" s="2">
        <f t="array" ref="K10539">XLOOKUP('Transaction Data'!$G10539,Product_Code,Cost)</f>
        <v>14</v>
      </c>
      <c r="L10539" s="2">
        <f t="array" ref="L10539">XLOOKUP('Transaction Data'!$G10539,Product_Code,Unit_Price)</f>
        <v>28</v>
      </c>
      <c r="M10539" s="3">
        <f>'Transaction Data'!$F10539*'Transaction Data'!$K10539</f>
        <v>4046</v>
      </c>
      <c r="N10539" s="3">
        <f>'Transaction Data'!$F10539*'Transaction Data'!$L10539</f>
        <v>8092</v>
      </c>
      <c r="O10539" s="3">
        <f>'Transaction Data'!$N10539-'Transaction Data'!$M10539</f>
        <v>4046</v>
      </c>
      <c r="P10539" s="2">
        <f>DATEDIF('Transaction Data'!$D10539,'Transaction Data'!$A10539,"y")</f>
        <v>60</v>
      </c>
      <c r="Q10539" s="2" t="str">
        <f>FLOOR('Transaction Data'!$P10539,15)&amp;"-"&amp;FLOOR('Transaction Data'!$P10539,15)+14</f>
        <v>60-74</v>
      </c>
      <c r="R10539" s="2" t="str">
        <f>IF('Transaction Data'!$L10539&lt;=10,"Less Expensive","Expensive")</f>
        <v>Expensive</v>
      </c>
      <c r="S10539" s="4">
        <f>WEEKDAY('Transaction Data'!$A10539)</f>
        <v>4</v>
      </c>
      <c r="T10539" s="2" t="str">
        <f>IF(WEEKDAY('Transaction Data'!$A10539,2)&lt;6,"Weekday","Weekend")</f>
        <v>Weekday</v>
      </c>
    </row>
    <row r="10540" ht="15.75" customHeight="1">
      <c r="A10540" s="1">
        <v>45561.0</v>
      </c>
      <c r="B10540" s="2" t="s">
        <v>4945</v>
      </c>
      <c r="C10540" s="2" t="s">
        <v>41</v>
      </c>
      <c r="D10540" s="1">
        <v>30126.0</v>
      </c>
      <c r="E10540" s="2" t="s">
        <v>27</v>
      </c>
      <c r="F10540" s="2">
        <v>103.0</v>
      </c>
      <c r="G10540" s="2" t="s">
        <v>61</v>
      </c>
      <c r="H10540" s="2" t="s">
        <v>34</v>
      </c>
      <c r="I10540" s="2" t="s">
        <v>25</v>
      </c>
      <c r="J10540" s="2" t="str">
        <f t="array" ref="J10540">XLOOKUP('Transaction Data'!$G10540,Product_Code,Biscuit_Brand)</f>
        <v>Choco Delight</v>
      </c>
      <c r="K10540" s="2">
        <f t="array" ref="K10540">XLOOKUP('Transaction Data'!$G10540,Product_Code,Cost)</f>
        <v>3</v>
      </c>
      <c r="L10540" s="2">
        <f t="array" ref="L10540">XLOOKUP('Transaction Data'!$G10540,Product_Code,Unit_Price)</f>
        <v>5</v>
      </c>
      <c r="M10540" s="3">
        <f>'Transaction Data'!$F10540*'Transaction Data'!$K10540</f>
        <v>309</v>
      </c>
      <c r="N10540" s="3">
        <f>'Transaction Data'!$F10540*'Transaction Data'!$L10540</f>
        <v>515</v>
      </c>
      <c r="O10540" s="3">
        <f>'Transaction Data'!$N10540-'Transaction Data'!$M10540</f>
        <v>206</v>
      </c>
      <c r="P10540" s="2">
        <f>DATEDIF('Transaction Data'!$D10540,'Transaction Data'!$A10540,"y")</f>
        <v>42</v>
      </c>
      <c r="Q10540" s="2" t="str">
        <f>FLOOR('Transaction Data'!$P10540,15)&amp;"-"&amp;FLOOR('Transaction Data'!$P10540,15)+14</f>
        <v>30-44</v>
      </c>
      <c r="R10540" s="2" t="str">
        <f>IF('Transaction Data'!$L10540&lt;=10,"Less Expensive","Expensive")</f>
        <v>Less Expensive</v>
      </c>
      <c r="S10540" s="4">
        <f>WEEKDAY('Transaction Data'!$A10540)</f>
        <v>5</v>
      </c>
      <c r="T10540" s="2" t="str">
        <f>IF(WEEKDAY('Transaction Data'!$A10540,2)&lt;6,"Weekday","Weekend")</f>
        <v>Weekday</v>
      </c>
    </row>
    <row r="10541" ht="15.75" customHeight="1">
      <c r="A10541" s="1">
        <v>45552.0</v>
      </c>
      <c r="B10541" s="2" t="s">
        <v>4814</v>
      </c>
      <c r="C10541" s="2" t="s">
        <v>54</v>
      </c>
      <c r="D10541" s="1">
        <v>22208.0</v>
      </c>
      <c r="E10541" s="2" t="s">
        <v>27</v>
      </c>
      <c r="F10541" s="2">
        <v>392.0</v>
      </c>
      <c r="G10541" s="2" t="s">
        <v>44</v>
      </c>
      <c r="H10541" s="2" t="s">
        <v>24</v>
      </c>
      <c r="I10541" s="2" t="s">
        <v>25</v>
      </c>
      <c r="J10541" s="2" t="str">
        <f t="array" ref="J10541">XLOOKUP('Transaction Data'!$G10541,Product_Code,Biscuit_Brand)</f>
        <v>Butter Crunch</v>
      </c>
      <c r="K10541" s="2">
        <f t="array" ref="K10541">XLOOKUP('Transaction Data'!$G10541,Product_Code,Cost)</f>
        <v>10</v>
      </c>
      <c r="L10541" s="2">
        <f t="array" ref="L10541">XLOOKUP('Transaction Data'!$G10541,Product_Code,Unit_Price)</f>
        <v>11</v>
      </c>
      <c r="M10541" s="3">
        <f>'Transaction Data'!$F10541*'Transaction Data'!$K10541</f>
        <v>3920</v>
      </c>
      <c r="N10541" s="3">
        <f>'Transaction Data'!$F10541*'Transaction Data'!$L10541</f>
        <v>4312</v>
      </c>
      <c r="O10541" s="3">
        <f>'Transaction Data'!$N10541-'Transaction Data'!$M10541</f>
        <v>392</v>
      </c>
      <c r="P10541" s="2">
        <f>DATEDIF('Transaction Data'!$D10541,'Transaction Data'!$A10541,"y")</f>
        <v>63</v>
      </c>
      <c r="Q10541" s="2" t="str">
        <f>FLOOR('Transaction Data'!$P10541,15)&amp;"-"&amp;FLOOR('Transaction Data'!$P10541,15)+14</f>
        <v>60-74</v>
      </c>
      <c r="R10541" s="2" t="str">
        <f>IF('Transaction Data'!$L10541&lt;=10,"Less Expensive","Expensive")</f>
        <v>Expensive</v>
      </c>
      <c r="S10541" s="4">
        <f>WEEKDAY('Transaction Data'!$A10541)</f>
        <v>3</v>
      </c>
      <c r="T10541" s="2" t="str">
        <f>IF(WEEKDAY('Transaction Data'!$A10541,2)&lt;6,"Weekday","Weekend")</f>
        <v>Weekday</v>
      </c>
    </row>
    <row r="10542" ht="15.75" customHeight="1">
      <c r="A10542" s="1">
        <v>45540.0</v>
      </c>
      <c r="B10542" s="2" t="s">
        <v>3032</v>
      </c>
      <c r="C10542" s="2" t="s">
        <v>65</v>
      </c>
      <c r="D10542" s="1">
        <v>22746.0</v>
      </c>
      <c r="E10542" s="2" t="s">
        <v>37</v>
      </c>
      <c r="F10542" s="2">
        <v>68.0</v>
      </c>
      <c r="G10542" s="2" t="s">
        <v>57</v>
      </c>
      <c r="H10542" s="2" t="s">
        <v>42</v>
      </c>
      <c r="I10542" s="2" t="s">
        <v>30</v>
      </c>
      <c r="J10542" s="2" t="str">
        <f t="array" ref="J10542">XLOOKUP('Transaction Data'!$G10542,Product_Code,Biscuit_Brand)</f>
        <v>Oatmeal Cookies</v>
      </c>
      <c r="K10542" s="2">
        <f t="array" ref="K10542">XLOOKUP('Transaction Data'!$G10542,Product_Code,Cost)</f>
        <v>19</v>
      </c>
      <c r="L10542" s="2">
        <f t="array" ref="L10542">XLOOKUP('Transaction Data'!$G10542,Product_Code,Unit_Price)</f>
        <v>23</v>
      </c>
      <c r="M10542" s="3">
        <f>'Transaction Data'!$F10542*'Transaction Data'!$K10542</f>
        <v>1292</v>
      </c>
      <c r="N10542" s="3">
        <f>'Transaction Data'!$F10542*'Transaction Data'!$L10542</f>
        <v>1564</v>
      </c>
      <c r="O10542" s="3">
        <f>'Transaction Data'!$N10542-'Transaction Data'!$M10542</f>
        <v>272</v>
      </c>
      <c r="P10542" s="2">
        <f>DATEDIF('Transaction Data'!$D10542,'Transaction Data'!$A10542,"y")</f>
        <v>62</v>
      </c>
      <c r="Q10542" s="2" t="str">
        <f>FLOOR('Transaction Data'!$P10542,15)&amp;"-"&amp;FLOOR('Transaction Data'!$P10542,15)+14</f>
        <v>60-74</v>
      </c>
      <c r="R10542" s="2" t="str">
        <f>IF('Transaction Data'!$L10542&lt;=10,"Less Expensive","Expensive")</f>
        <v>Expensive</v>
      </c>
      <c r="S10542" s="4">
        <f>WEEKDAY('Transaction Data'!$A10542)</f>
        <v>5</v>
      </c>
      <c r="T10542" s="2" t="str">
        <f>IF(WEEKDAY('Transaction Data'!$A10542,2)&lt;6,"Weekday","Weekend")</f>
        <v>Weekday</v>
      </c>
    </row>
    <row r="10543" ht="15.75" customHeight="1">
      <c r="A10543" s="1">
        <v>45564.0</v>
      </c>
      <c r="B10543" s="2" t="s">
        <v>5323</v>
      </c>
      <c r="C10543" s="2" t="s">
        <v>51</v>
      </c>
      <c r="D10543" s="1">
        <v>35300.0</v>
      </c>
      <c r="E10543" s="2" t="s">
        <v>27</v>
      </c>
      <c r="F10543" s="2">
        <v>152.0</v>
      </c>
      <c r="G10543" s="2" t="s">
        <v>61</v>
      </c>
      <c r="H10543" s="2" t="s">
        <v>45</v>
      </c>
      <c r="I10543" s="2" t="s">
        <v>25</v>
      </c>
      <c r="J10543" s="2" t="str">
        <f t="array" ref="J10543">XLOOKUP('Transaction Data'!$G10543,Product_Code,Biscuit_Brand)</f>
        <v>Choco Delight</v>
      </c>
      <c r="K10543" s="2">
        <f t="array" ref="K10543">XLOOKUP('Transaction Data'!$G10543,Product_Code,Cost)</f>
        <v>3</v>
      </c>
      <c r="L10543" s="2">
        <f t="array" ref="L10543">XLOOKUP('Transaction Data'!$G10543,Product_Code,Unit_Price)</f>
        <v>5</v>
      </c>
      <c r="M10543" s="3">
        <f>'Transaction Data'!$F10543*'Transaction Data'!$K10543</f>
        <v>456</v>
      </c>
      <c r="N10543" s="3">
        <f>'Transaction Data'!$F10543*'Transaction Data'!$L10543</f>
        <v>760</v>
      </c>
      <c r="O10543" s="3">
        <f>'Transaction Data'!$N10543-'Transaction Data'!$M10543</f>
        <v>304</v>
      </c>
      <c r="P10543" s="2">
        <f>DATEDIF('Transaction Data'!$D10543,'Transaction Data'!$A10543,"y")</f>
        <v>28</v>
      </c>
      <c r="Q10543" s="2" t="str">
        <f>FLOOR('Transaction Data'!$P10543,15)&amp;"-"&amp;FLOOR('Transaction Data'!$P10543,15)+14</f>
        <v>15-29</v>
      </c>
      <c r="R10543" s="2" t="str">
        <f>IF('Transaction Data'!$L10543&lt;=10,"Less Expensive","Expensive")</f>
        <v>Less Expensive</v>
      </c>
      <c r="S10543" s="4">
        <f>WEEKDAY('Transaction Data'!$A10543)</f>
        <v>1</v>
      </c>
      <c r="T10543" s="2" t="str">
        <f>IF(WEEKDAY('Transaction Data'!$A10543,2)&lt;6,"Weekday","Weekend")</f>
        <v>Weekend</v>
      </c>
    </row>
    <row r="10544" ht="15.75" customHeight="1">
      <c r="A10544" s="1">
        <v>45561.0</v>
      </c>
      <c r="B10544" s="2" t="s">
        <v>8301</v>
      </c>
      <c r="C10544" s="2" t="s">
        <v>72</v>
      </c>
      <c r="D10544" s="1">
        <v>15992.0</v>
      </c>
      <c r="E10544" s="2" t="s">
        <v>37</v>
      </c>
      <c r="F10544" s="2">
        <v>81.0</v>
      </c>
      <c r="G10544" s="2" t="s">
        <v>33</v>
      </c>
      <c r="H10544" s="2" t="s">
        <v>24</v>
      </c>
      <c r="I10544" s="2" t="s">
        <v>25</v>
      </c>
      <c r="J10544" s="2" t="str">
        <f t="array" ref="J10544">XLOOKUP('Transaction Data'!$G10544,Product_Code,Biscuit_Brand)</f>
        <v>Caramel Biscuits</v>
      </c>
      <c r="K10544" s="2">
        <f t="array" ref="K10544">XLOOKUP('Transaction Data'!$G10544,Product_Code,Cost)</f>
        <v>18</v>
      </c>
      <c r="L10544" s="2">
        <f t="array" ref="L10544">XLOOKUP('Transaction Data'!$G10544,Product_Code,Unit_Price)</f>
        <v>22</v>
      </c>
      <c r="M10544" s="3">
        <f>'Transaction Data'!$F10544*'Transaction Data'!$K10544</f>
        <v>1458</v>
      </c>
      <c r="N10544" s="3">
        <f>'Transaction Data'!$F10544*'Transaction Data'!$L10544</f>
        <v>1782</v>
      </c>
      <c r="O10544" s="3">
        <f>'Transaction Data'!$N10544-'Transaction Data'!$M10544</f>
        <v>324</v>
      </c>
      <c r="P10544" s="2">
        <f>DATEDIF('Transaction Data'!$D10544,'Transaction Data'!$A10544,"y")</f>
        <v>80</v>
      </c>
      <c r="Q10544" s="2" t="str">
        <f>FLOOR('Transaction Data'!$P10544,15)&amp;"-"&amp;FLOOR('Transaction Data'!$P10544,15)+14</f>
        <v>75-89</v>
      </c>
      <c r="R10544" s="2" t="str">
        <f>IF('Transaction Data'!$L10544&lt;=10,"Less Expensive","Expensive")</f>
        <v>Expensive</v>
      </c>
      <c r="S10544" s="4">
        <f>WEEKDAY('Transaction Data'!$A10544)</f>
        <v>5</v>
      </c>
      <c r="T10544" s="2" t="str">
        <f>IF(WEEKDAY('Transaction Data'!$A10544,2)&lt;6,"Weekday","Weekend")</f>
        <v>Weekday</v>
      </c>
    </row>
    <row r="10545" ht="15.75" customHeight="1">
      <c r="A10545" s="1">
        <v>45546.0</v>
      </c>
      <c r="B10545" s="2" t="s">
        <v>6600</v>
      </c>
      <c r="C10545" s="2" t="s">
        <v>69</v>
      </c>
      <c r="D10545" s="1">
        <v>23918.0</v>
      </c>
      <c r="E10545" s="2" t="s">
        <v>27</v>
      </c>
      <c r="F10545" s="2">
        <v>421.0</v>
      </c>
      <c r="G10545" s="2" t="s">
        <v>38</v>
      </c>
      <c r="H10545" s="2" t="s">
        <v>39</v>
      </c>
      <c r="I10545" s="2" t="s">
        <v>35</v>
      </c>
      <c r="J10545" s="2" t="str">
        <f t="array" ref="J10545">XLOOKUP('Transaction Data'!$G10545,Product_Code,Biscuit_Brand)</f>
        <v>Ginger Snaps</v>
      </c>
      <c r="K10545" s="2">
        <f t="array" ref="K10545">XLOOKUP('Transaction Data'!$G10545,Product_Code,Cost)</f>
        <v>14</v>
      </c>
      <c r="L10545" s="2">
        <f t="array" ref="L10545">XLOOKUP('Transaction Data'!$G10545,Product_Code,Unit_Price)</f>
        <v>28</v>
      </c>
      <c r="M10545" s="3">
        <f>'Transaction Data'!$F10545*'Transaction Data'!$K10545</f>
        <v>5894</v>
      </c>
      <c r="N10545" s="3">
        <f>'Transaction Data'!$F10545*'Transaction Data'!$L10545</f>
        <v>11788</v>
      </c>
      <c r="O10545" s="3">
        <f>'Transaction Data'!$N10545-'Transaction Data'!$M10545</f>
        <v>5894</v>
      </c>
      <c r="P10545" s="2">
        <f>DATEDIF('Transaction Data'!$D10545,'Transaction Data'!$A10545,"y")</f>
        <v>59</v>
      </c>
      <c r="Q10545" s="2" t="str">
        <f>FLOOR('Transaction Data'!$P10545,15)&amp;"-"&amp;FLOOR('Transaction Data'!$P10545,15)+14</f>
        <v>45-59</v>
      </c>
      <c r="R10545" s="2" t="str">
        <f>IF('Transaction Data'!$L10545&lt;=10,"Less Expensive","Expensive")</f>
        <v>Expensive</v>
      </c>
      <c r="S10545" s="4">
        <f>WEEKDAY('Transaction Data'!$A10545)</f>
        <v>4</v>
      </c>
      <c r="T10545" s="2" t="str">
        <f>IF(WEEKDAY('Transaction Data'!$A10545,2)&lt;6,"Weekday","Weekend")</f>
        <v>Weekday</v>
      </c>
    </row>
    <row r="10546" ht="15.75" customHeight="1">
      <c r="A10546" s="1">
        <v>45552.0</v>
      </c>
      <c r="B10546" s="2" t="s">
        <v>2797</v>
      </c>
      <c r="C10546" s="2" t="s">
        <v>54</v>
      </c>
      <c r="D10546" s="1">
        <v>24026.0</v>
      </c>
      <c r="E10546" s="2" t="s">
        <v>63</v>
      </c>
      <c r="F10546" s="2">
        <v>35.0</v>
      </c>
      <c r="G10546" s="2" t="s">
        <v>38</v>
      </c>
      <c r="H10546" s="2" t="s">
        <v>42</v>
      </c>
      <c r="I10546" s="2" t="s">
        <v>25</v>
      </c>
      <c r="J10546" s="2" t="str">
        <f t="array" ref="J10546">XLOOKUP('Transaction Data'!$G10546,Product_Code,Biscuit_Brand)</f>
        <v>Ginger Snaps</v>
      </c>
      <c r="K10546" s="2">
        <f t="array" ref="K10546">XLOOKUP('Transaction Data'!$G10546,Product_Code,Cost)</f>
        <v>14</v>
      </c>
      <c r="L10546" s="2">
        <f t="array" ref="L10546">XLOOKUP('Transaction Data'!$G10546,Product_Code,Unit_Price)</f>
        <v>28</v>
      </c>
      <c r="M10546" s="3">
        <f>'Transaction Data'!$F10546*'Transaction Data'!$K10546</f>
        <v>490</v>
      </c>
      <c r="N10546" s="3">
        <f>'Transaction Data'!$F10546*'Transaction Data'!$L10546</f>
        <v>980</v>
      </c>
      <c r="O10546" s="3">
        <f>'Transaction Data'!$N10546-'Transaction Data'!$M10546</f>
        <v>490</v>
      </c>
      <c r="P10546" s="2">
        <f>DATEDIF('Transaction Data'!$D10546,'Transaction Data'!$A10546,"y")</f>
        <v>58</v>
      </c>
      <c r="Q10546" s="2" t="str">
        <f>FLOOR('Transaction Data'!$P10546,15)&amp;"-"&amp;FLOOR('Transaction Data'!$P10546,15)+14</f>
        <v>45-59</v>
      </c>
      <c r="R10546" s="2" t="str">
        <f>IF('Transaction Data'!$L10546&lt;=10,"Less Expensive","Expensive")</f>
        <v>Expensive</v>
      </c>
      <c r="S10546" s="4">
        <f>WEEKDAY('Transaction Data'!$A10546)</f>
        <v>3</v>
      </c>
      <c r="T10546" s="2" t="str">
        <f>IF(WEEKDAY('Transaction Data'!$A10546,2)&lt;6,"Weekday","Weekend")</f>
        <v>Weekday</v>
      </c>
    </row>
    <row r="10547" ht="15.75" customHeight="1">
      <c r="A10547" s="1">
        <v>45552.0</v>
      </c>
      <c r="B10547" s="2" t="s">
        <v>4541</v>
      </c>
      <c r="C10547" s="2" t="s">
        <v>54</v>
      </c>
      <c r="D10547" s="1">
        <v>24587.0</v>
      </c>
      <c r="E10547" s="2" t="s">
        <v>27</v>
      </c>
      <c r="F10547" s="2">
        <v>482.0</v>
      </c>
      <c r="G10547" s="2" t="s">
        <v>60</v>
      </c>
      <c r="H10547" s="2" t="s">
        <v>29</v>
      </c>
      <c r="I10547" s="2" t="s">
        <v>35</v>
      </c>
      <c r="J10547" s="2" t="str">
        <f t="array" ref="J10547">XLOOKUP('Transaction Data'!$G10547,Product_Code,Biscuit_Brand)</f>
        <v>Peanut Butter Bites</v>
      </c>
      <c r="K10547" s="2">
        <f t="array" ref="K10547">XLOOKUP('Transaction Data'!$G10547,Product_Code,Cost)</f>
        <v>5</v>
      </c>
      <c r="L10547" s="2">
        <f t="array" ref="L10547">XLOOKUP('Transaction Data'!$G10547,Product_Code,Unit_Price)</f>
        <v>7</v>
      </c>
      <c r="M10547" s="3">
        <f>'Transaction Data'!$F10547*'Transaction Data'!$K10547</f>
        <v>2410</v>
      </c>
      <c r="N10547" s="3">
        <f>'Transaction Data'!$F10547*'Transaction Data'!$L10547</f>
        <v>3374</v>
      </c>
      <c r="O10547" s="3">
        <f>'Transaction Data'!$N10547-'Transaction Data'!$M10547</f>
        <v>964</v>
      </c>
      <c r="P10547" s="2">
        <f>DATEDIF('Transaction Data'!$D10547,'Transaction Data'!$A10547,"y")</f>
        <v>57</v>
      </c>
      <c r="Q10547" s="2" t="str">
        <f>FLOOR('Transaction Data'!$P10547,15)&amp;"-"&amp;FLOOR('Transaction Data'!$P10547,15)+14</f>
        <v>45-59</v>
      </c>
      <c r="R10547" s="2" t="str">
        <f>IF('Transaction Data'!$L10547&lt;=10,"Less Expensive","Expensive")</f>
        <v>Less Expensive</v>
      </c>
      <c r="S10547" s="4">
        <f>WEEKDAY('Transaction Data'!$A10547)</f>
        <v>3</v>
      </c>
      <c r="T10547" s="2" t="str">
        <f>IF(WEEKDAY('Transaction Data'!$A10547,2)&lt;6,"Weekday","Weekend")</f>
        <v>Weekday</v>
      </c>
    </row>
    <row r="10548" ht="15.75" customHeight="1">
      <c r="A10548" s="1">
        <v>45550.0</v>
      </c>
      <c r="B10548" s="2" t="s">
        <v>1773</v>
      </c>
      <c r="C10548" s="2" t="s">
        <v>65</v>
      </c>
      <c r="D10548" s="1">
        <v>27906.0</v>
      </c>
      <c r="E10548" s="2" t="s">
        <v>37</v>
      </c>
      <c r="F10548" s="2">
        <v>83.0</v>
      </c>
      <c r="G10548" s="2" t="s">
        <v>33</v>
      </c>
      <c r="H10548" s="2" t="s">
        <v>34</v>
      </c>
      <c r="I10548" s="2" t="s">
        <v>30</v>
      </c>
      <c r="J10548" s="2" t="str">
        <f t="array" ref="J10548">XLOOKUP('Transaction Data'!$G10548,Product_Code,Biscuit_Brand)</f>
        <v>Caramel Biscuits</v>
      </c>
      <c r="K10548" s="2">
        <f t="array" ref="K10548">XLOOKUP('Transaction Data'!$G10548,Product_Code,Cost)</f>
        <v>18</v>
      </c>
      <c r="L10548" s="2">
        <f t="array" ref="L10548">XLOOKUP('Transaction Data'!$G10548,Product_Code,Unit_Price)</f>
        <v>22</v>
      </c>
      <c r="M10548" s="3">
        <f>'Transaction Data'!$F10548*'Transaction Data'!$K10548</f>
        <v>1494</v>
      </c>
      <c r="N10548" s="3">
        <f>'Transaction Data'!$F10548*'Transaction Data'!$L10548</f>
        <v>1826</v>
      </c>
      <c r="O10548" s="3">
        <f>'Transaction Data'!$N10548-'Transaction Data'!$M10548</f>
        <v>332</v>
      </c>
      <c r="P10548" s="2">
        <f>DATEDIF('Transaction Data'!$D10548,'Transaction Data'!$A10548,"y")</f>
        <v>48</v>
      </c>
      <c r="Q10548" s="2" t="str">
        <f>FLOOR('Transaction Data'!$P10548,15)&amp;"-"&amp;FLOOR('Transaction Data'!$P10548,15)+14</f>
        <v>45-59</v>
      </c>
      <c r="R10548" s="2" t="str">
        <f>IF('Transaction Data'!$L10548&lt;=10,"Less Expensive","Expensive")</f>
        <v>Expensive</v>
      </c>
      <c r="S10548" s="4">
        <f>WEEKDAY('Transaction Data'!$A10548)</f>
        <v>1</v>
      </c>
      <c r="T10548" s="2" t="str">
        <f>IF(WEEKDAY('Transaction Data'!$A10548,2)&lt;6,"Weekday","Weekend")</f>
        <v>Weekend</v>
      </c>
    </row>
    <row r="10549" ht="15.75" customHeight="1">
      <c r="A10549" s="1">
        <v>45560.0</v>
      </c>
      <c r="B10549" s="2" t="s">
        <v>7610</v>
      </c>
      <c r="C10549" s="2" t="s">
        <v>21</v>
      </c>
      <c r="D10549" s="1">
        <v>31034.0</v>
      </c>
      <c r="E10549" s="2" t="s">
        <v>37</v>
      </c>
      <c r="F10549" s="2">
        <v>180.0</v>
      </c>
      <c r="G10549" s="2" t="s">
        <v>23</v>
      </c>
      <c r="H10549" s="2" t="s">
        <v>29</v>
      </c>
      <c r="I10549" s="2" t="s">
        <v>30</v>
      </c>
      <c r="J10549" s="2" t="str">
        <f t="array" ref="J10549">XLOOKUP('Transaction Data'!$G10549,Product_Code,Biscuit_Brand)</f>
        <v>Cinnamon Swirls</v>
      </c>
      <c r="K10549" s="2">
        <f t="array" ref="K10549">XLOOKUP('Transaction Data'!$G10549,Product_Code,Cost)</f>
        <v>10</v>
      </c>
      <c r="L10549" s="2">
        <f t="array" ref="L10549">XLOOKUP('Transaction Data'!$G10549,Product_Code,Unit_Price)</f>
        <v>14</v>
      </c>
      <c r="M10549" s="3">
        <f>'Transaction Data'!$F10549*'Transaction Data'!$K10549</f>
        <v>1800</v>
      </c>
      <c r="N10549" s="3">
        <f>'Transaction Data'!$F10549*'Transaction Data'!$L10549</f>
        <v>2520</v>
      </c>
      <c r="O10549" s="3">
        <f>'Transaction Data'!$N10549-'Transaction Data'!$M10549</f>
        <v>720</v>
      </c>
      <c r="P10549" s="2">
        <f>DATEDIF('Transaction Data'!$D10549,'Transaction Data'!$A10549,"y")</f>
        <v>39</v>
      </c>
      <c r="Q10549" s="2" t="str">
        <f>FLOOR('Transaction Data'!$P10549,15)&amp;"-"&amp;FLOOR('Transaction Data'!$P10549,15)+14</f>
        <v>30-44</v>
      </c>
      <c r="R10549" s="2" t="str">
        <f>IF('Transaction Data'!$L10549&lt;=10,"Less Expensive","Expensive")</f>
        <v>Expensive</v>
      </c>
      <c r="S10549" s="4">
        <f>WEEKDAY('Transaction Data'!$A10549)</f>
        <v>4</v>
      </c>
      <c r="T10549" s="2" t="str">
        <f>IF(WEEKDAY('Transaction Data'!$A10549,2)&lt;6,"Weekday","Weekend")</f>
        <v>Weekday</v>
      </c>
    </row>
    <row r="10550" ht="15.75" customHeight="1">
      <c r="A10550" s="1">
        <v>45538.0</v>
      </c>
      <c r="B10550" s="2" t="s">
        <v>4929</v>
      </c>
      <c r="C10550" s="2" t="s">
        <v>72</v>
      </c>
      <c r="D10550" s="1">
        <v>28780.0</v>
      </c>
      <c r="E10550" s="2" t="s">
        <v>22</v>
      </c>
      <c r="F10550" s="2">
        <v>59.0</v>
      </c>
      <c r="G10550" s="2" t="s">
        <v>57</v>
      </c>
      <c r="H10550" s="2" t="s">
        <v>29</v>
      </c>
      <c r="I10550" s="2" t="s">
        <v>35</v>
      </c>
      <c r="J10550" s="2" t="str">
        <f t="array" ref="J10550">XLOOKUP('Transaction Data'!$G10550,Product_Code,Biscuit_Brand)</f>
        <v>Oatmeal Cookies</v>
      </c>
      <c r="K10550" s="2">
        <f t="array" ref="K10550">XLOOKUP('Transaction Data'!$G10550,Product_Code,Cost)</f>
        <v>19</v>
      </c>
      <c r="L10550" s="2">
        <f t="array" ref="L10550">XLOOKUP('Transaction Data'!$G10550,Product_Code,Unit_Price)</f>
        <v>23</v>
      </c>
      <c r="M10550" s="3">
        <f>'Transaction Data'!$F10550*'Transaction Data'!$K10550</f>
        <v>1121</v>
      </c>
      <c r="N10550" s="3">
        <f>'Transaction Data'!$F10550*'Transaction Data'!$L10550</f>
        <v>1357</v>
      </c>
      <c r="O10550" s="3">
        <f>'Transaction Data'!$N10550-'Transaction Data'!$M10550</f>
        <v>236</v>
      </c>
      <c r="P10550" s="2">
        <f>DATEDIF('Transaction Data'!$D10550,'Transaction Data'!$A10550,"y")</f>
        <v>45</v>
      </c>
      <c r="Q10550" s="2" t="str">
        <f>FLOOR('Transaction Data'!$P10550,15)&amp;"-"&amp;FLOOR('Transaction Data'!$P10550,15)+14</f>
        <v>45-59</v>
      </c>
      <c r="R10550" s="2" t="str">
        <f>IF('Transaction Data'!$L10550&lt;=10,"Less Expensive","Expensive")</f>
        <v>Expensive</v>
      </c>
      <c r="S10550" s="4">
        <f>WEEKDAY('Transaction Data'!$A10550)</f>
        <v>3</v>
      </c>
      <c r="T10550" s="2" t="str">
        <f>IF(WEEKDAY('Transaction Data'!$A10550,2)&lt;6,"Weekday","Weekend")</f>
        <v>Weekday</v>
      </c>
    </row>
    <row r="10551" ht="15.75" customHeight="1">
      <c r="A10551" s="1">
        <v>45541.0</v>
      </c>
      <c r="B10551" s="2" t="s">
        <v>2430</v>
      </c>
      <c r="C10551" s="2" t="s">
        <v>51</v>
      </c>
      <c r="D10551" s="1">
        <v>33143.0</v>
      </c>
      <c r="E10551" s="2" t="s">
        <v>63</v>
      </c>
      <c r="F10551" s="2">
        <v>460.0</v>
      </c>
      <c r="G10551" s="2" t="s">
        <v>60</v>
      </c>
      <c r="H10551" s="2" t="s">
        <v>45</v>
      </c>
      <c r="I10551" s="2" t="s">
        <v>35</v>
      </c>
      <c r="J10551" s="2" t="str">
        <f t="array" ref="J10551">XLOOKUP('Transaction Data'!$G10551,Product_Code,Biscuit_Brand)</f>
        <v>Peanut Butter Bites</v>
      </c>
      <c r="K10551" s="2">
        <f t="array" ref="K10551">XLOOKUP('Transaction Data'!$G10551,Product_Code,Cost)</f>
        <v>5</v>
      </c>
      <c r="L10551" s="2">
        <f t="array" ref="L10551">XLOOKUP('Transaction Data'!$G10551,Product_Code,Unit_Price)</f>
        <v>7</v>
      </c>
      <c r="M10551" s="3">
        <f>'Transaction Data'!$F10551*'Transaction Data'!$K10551</f>
        <v>2300</v>
      </c>
      <c r="N10551" s="3">
        <f>'Transaction Data'!$F10551*'Transaction Data'!$L10551</f>
        <v>3220</v>
      </c>
      <c r="O10551" s="3">
        <f>'Transaction Data'!$N10551-'Transaction Data'!$M10551</f>
        <v>920</v>
      </c>
      <c r="P10551" s="2">
        <f>DATEDIF('Transaction Data'!$D10551,'Transaction Data'!$A10551,"y")</f>
        <v>33</v>
      </c>
      <c r="Q10551" s="2" t="str">
        <f>FLOOR('Transaction Data'!$P10551,15)&amp;"-"&amp;FLOOR('Transaction Data'!$P10551,15)+14</f>
        <v>30-44</v>
      </c>
      <c r="R10551" s="2" t="str">
        <f>IF('Transaction Data'!$L10551&lt;=10,"Less Expensive","Expensive")</f>
        <v>Less Expensive</v>
      </c>
      <c r="S10551" s="4">
        <f>WEEKDAY('Transaction Data'!$A10551)</f>
        <v>6</v>
      </c>
      <c r="T10551" s="2" t="str">
        <f>IF(WEEKDAY('Transaction Data'!$A10551,2)&lt;6,"Weekday","Weekend")</f>
        <v>Weekday</v>
      </c>
    </row>
    <row r="10552" ht="15.75" customHeight="1">
      <c r="A10552" s="1">
        <v>45548.0</v>
      </c>
      <c r="B10552" s="2" t="s">
        <v>774</v>
      </c>
      <c r="C10552" s="2" t="s">
        <v>21</v>
      </c>
      <c r="D10552" s="1">
        <v>26428.0</v>
      </c>
      <c r="E10552" s="2" t="s">
        <v>63</v>
      </c>
      <c r="F10552" s="2">
        <v>233.0</v>
      </c>
      <c r="G10552" s="2" t="s">
        <v>48</v>
      </c>
      <c r="H10552" s="2" t="s">
        <v>42</v>
      </c>
      <c r="I10552" s="2" t="s">
        <v>25</v>
      </c>
      <c r="J10552" s="2" t="str">
        <f t="array" ref="J10552">XLOOKUP('Transaction Data'!$G10552,Product_Code,Biscuit_Brand)</f>
        <v>Lemon Crisps</v>
      </c>
      <c r="K10552" s="2">
        <f t="array" ref="K10552">XLOOKUP('Transaction Data'!$G10552,Product_Code,Cost)</f>
        <v>7</v>
      </c>
      <c r="L10552" s="2">
        <f t="array" ref="L10552">XLOOKUP('Transaction Data'!$G10552,Product_Code,Unit_Price)</f>
        <v>9</v>
      </c>
      <c r="M10552" s="3">
        <f>'Transaction Data'!$F10552*'Transaction Data'!$K10552</f>
        <v>1631</v>
      </c>
      <c r="N10552" s="3">
        <f>'Transaction Data'!$F10552*'Transaction Data'!$L10552</f>
        <v>2097</v>
      </c>
      <c r="O10552" s="3">
        <f>'Transaction Data'!$N10552-'Transaction Data'!$M10552</f>
        <v>466</v>
      </c>
      <c r="P10552" s="2">
        <f>DATEDIF('Transaction Data'!$D10552,'Transaction Data'!$A10552,"y")</f>
        <v>52</v>
      </c>
      <c r="Q10552" s="2" t="str">
        <f>FLOOR('Transaction Data'!$P10552,15)&amp;"-"&amp;FLOOR('Transaction Data'!$P10552,15)+14</f>
        <v>45-59</v>
      </c>
      <c r="R10552" s="2" t="str">
        <f>IF('Transaction Data'!$L10552&lt;=10,"Less Expensive","Expensive")</f>
        <v>Less Expensive</v>
      </c>
      <c r="S10552" s="4">
        <f>WEEKDAY('Transaction Data'!$A10552)</f>
        <v>6</v>
      </c>
      <c r="T10552" s="2" t="str">
        <f>IF(WEEKDAY('Transaction Data'!$A10552,2)&lt;6,"Weekday","Weekend")</f>
        <v>Weekday</v>
      </c>
    </row>
    <row r="10553" ht="15.75" customHeight="1">
      <c r="A10553" s="1">
        <v>45538.0</v>
      </c>
      <c r="B10553" s="2" t="s">
        <v>696</v>
      </c>
      <c r="C10553" s="2" t="s">
        <v>32</v>
      </c>
      <c r="D10553" s="1">
        <v>15928.0</v>
      </c>
      <c r="E10553" s="2" t="s">
        <v>63</v>
      </c>
      <c r="F10553" s="2">
        <v>380.0</v>
      </c>
      <c r="G10553" s="2" t="s">
        <v>28</v>
      </c>
      <c r="H10553" s="2" t="s">
        <v>52</v>
      </c>
      <c r="I10553" s="2" t="s">
        <v>25</v>
      </c>
      <c r="J10553" s="2" t="str">
        <f t="array" ref="J10553">XLOOKUP('Transaction Data'!$G10553,Product_Code,Biscuit_Brand)</f>
        <v>Shortbread</v>
      </c>
      <c r="K10553" s="2">
        <f t="array" ref="K10553">XLOOKUP('Transaction Data'!$G10553,Product_Code,Cost)</f>
        <v>10</v>
      </c>
      <c r="L10553" s="2">
        <f t="array" ref="L10553">XLOOKUP('Transaction Data'!$G10553,Product_Code,Unit_Price)</f>
        <v>45</v>
      </c>
      <c r="M10553" s="3">
        <f>'Transaction Data'!$F10553*'Transaction Data'!$K10553</f>
        <v>3800</v>
      </c>
      <c r="N10553" s="3">
        <f>'Transaction Data'!$F10553*'Transaction Data'!$L10553</f>
        <v>17100</v>
      </c>
      <c r="O10553" s="3">
        <f>'Transaction Data'!$N10553-'Transaction Data'!$M10553</f>
        <v>13300</v>
      </c>
      <c r="P10553" s="2">
        <f>DATEDIF('Transaction Data'!$D10553,'Transaction Data'!$A10553,"y")</f>
        <v>81</v>
      </c>
      <c r="Q10553" s="2" t="str">
        <f>FLOOR('Transaction Data'!$P10553,15)&amp;"-"&amp;FLOOR('Transaction Data'!$P10553,15)+14</f>
        <v>75-89</v>
      </c>
      <c r="R10553" s="2" t="str">
        <f>IF('Transaction Data'!$L10553&lt;=10,"Less Expensive","Expensive")</f>
        <v>Expensive</v>
      </c>
      <c r="S10553" s="4">
        <f>WEEKDAY('Transaction Data'!$A10553)</f>
        <v>3</v>
      </c>
      <c r="T10553" s="2" t="str">
        <f>IF(WEEKDAY('Transaction Data'!$A10553,2)&lt;6,"Weekday","Weekend")</f>
        <v>Weekday</v>
      </c>
    </row>
    <row r="10554" ht="15.75" customHeight="1">
      <c r="A10554" s="1">
        <v>45565.0</v>
      </c>
      <c r="B10554" s="2" t="s">
        <v>4755</v>
      </c>
      <c r="C10554" s="2" t="s">
        <v>32</v>
      </c>
      <c r="D10554" s="1">
        <v>38847.0</v>
      </c>
      <c r="E10554" s="2" t="s">
        <v>27</v>
      </c>
      <c r="F10554" s="2">
        <v>75.0</v>
      </c>
      <c r="G10554" s="2" t="s">
        <v>55</v>
      </c>
      <c r="H10554" s="2" t="s">
        <v>29</v>
      </c>
      <c r="I10554" s="2" t="s">
        <v>30</v>
      </c>
      <c r="J10554" s="2" t="str">
        <f t="array" ref="J10554">XLOOKUP('Transaction Data'!$G10554,Product_Code,Biscuit_Brand)</f>
        <v>Vanilla Wafers</v>
      </c>
      <c r="K10554" s="2">
        <f t="array" ref="K10554">XLOOKUP('Transaction Data'!$G10554,Product_Code,Cost)</f>
        <v>18</v>
      </c>
      <c r="L10554" s="2">
        <f t="array" ref="L10554">XLOOKUP('Transaction Data'!$G10554,Product_Code,Unit_Price)</f>
        <v>36</v>
      </c>
      <c r="M10554" s="3">
        <f>'Transaction Data'!$F10554*'Transaction Data'!$K10554</f>
        <v>1350</v>
      </c>
      <c r="N10554" s="3">
        <f>'Transaction Data'!$F10554*'Transaction Data'!$L10554</f>
        <v>2700</v>
      </c>
      <c r="O10554" s="3">
        <f>'Transaction Data'!$N10554-'Transaction Data'!$M10554</f>
        <v>1350</v>
      </c>
      <c r="P10554" s="2">
        <f>DATEDIF('Transaction Data'!$D10554,'Transaction Data'!$A10554,"y")</f>
        <v>18</v>
      </c>
      <c r="Q10554" s="2" t="str">
        <f>FLOOR('Transaction Data'!$P10554,15)&amp;"-"&amp;FLOOR('Transaction Data'!$P10554,15)+14</f>
        <v>15-29</v>
      </c>
      <c r="R10554" s="2" t="str">
        <f>IF('Transaction Data'!$L10554&lt;=10,"Less Expensive","Expensive")</f>
        <v>Expensive</v>
      </c>
      <c r="S10554" s="4">
        <f>WEEKDAY('Transaction Data'!$A10554)</f>
        <v>2</v>
      </c>
      <c r="T10554" s="2" t="str">
        <f>IF(WEEKDAY('Transaction Data'!$A10554,2)&lt;6,"Weekday","Weekend")</f>
        <v>Weekday</v>
      </c>
    </row>
    <row r="10555" ht="15.75" customHeight="1">
      <c r="A10555" s="1">
        <v>45538.0</v>
      </c>
      <c r="B10555" s="2" t="s">
        <v>533</v>
      </c>
      <c r="C10555" s="2" t="s">
        <v>32</v>
      </c>
      <c r="D10555" s="1">
        <v>17952.0</v>
      </c>
      <c r="E10555" s="2" t="s">
        <v>37</v>
      </c>
      <c r="F10555" s="2">
        <v>181.0</v>
      </c>
      <c r="G10555" s="2" t="s">
        <v>33</v>
      </c>
      <c r="H10555" s="2" t="s">
        <v>49</v>
      </c>
      <c r="I10555" s="2" t="s">
        <v>25</v>
      </c>
      <c r="J10555" s="2" t="str">
        <f t="array" ref="J10555">XLOOKUP('Transaction Data'!$G10555,Product_Code,Biscuit_Brand)</f>
        <v>Caramel Biscuits</v>
      </c>
      <c r="K10555" s="2">
        <f t="array" ref="K10555">XLOOKUP('Transaction Data'!$G10555,Product_Code,Cost)</f>
        <v>18</v>
      </c>
      <c r="L10555" s="2">
        <f t="array" ref="L10555">XLOOKUP('Transaction Data'!$G10555,Product_Code,Unit_Price)</f>
        <v>22</v>
      </c>
      <c r="M10555" s="3">
        <f>'Transaction Data'!$F10555*'Transaction Data'!$K10555</f>
        <v>3258</v>
      </c>
      <c r="N10555" s="3">
        <f>'Transaction Data'!$F10555*'Transaction Data'!$L10555</f>
        <v>3982</v>
      </c>
      <c r="O10555" s="3">
        <f>'Transaction Data'!$N10555-'Transaction Data'!$M10555</f>
        <v>724</v>
      </c>
      <c r="P10555" s="2">
        <f>DATEDIF('Transaction Data'!$D10555,'Transaction Data'!$A10555,"y")</f>
        <v>75</v>
      </c>
      <c r="Q10555" s="2" t="str">
        <f>FLOOR('Transaction Data'!$P10555,15)&amp;"-"&amp;FLOOR('Transaction Data'!$P10555,15)+14</f>
        <v>75-89</v>
      </c>
      <c r="R10555" s="2" t="str">
        <f>IF('Transaction Data'!$L10555&lt;=10,"Less Expensive","Expensive")</f>
        <v>Expensive</v>
      </c>
      <c r="S10555" s="4">
        <f>WEEKDAY('Transaction Data'!$A10555)</f>
        <v>3</v>
      </c>
      <c r="T10555" s="2" t="str">
        <f>IF(WEEKDAY('Transaction Data'!$A10555,2)&lt;6,"Weekday","Weekend")</f>
        <v>Weekday</v>
      </c>
    </row>
    <row r="10556" ht="15.75" customHeight="1">
      <c r="A10556" s="1">
        <v>45564.0</v>
      </c>
      <c r="B10556" s="2" t="s">
        <v>7829</v>
      </c>
      <c r="C10556" s="2" t="s">
        <v>47</v>
      </c>
      <c r="D10556" s="1">
        <v>32227.0</v>
      </c>
      <c r="E10556" s="2" t="s">
        <v>27</v>
      </c>
      <c r="F10556" s="2">
        <v>48.0</v>
      </c>
      <c r="G10556" s="2" t="s">
        <v>60</v>
      </c>
      <c r="H10556" s="2" t="s">
        <v>34</v>
      </c>
      <c r="I10556" s="2" t="s">
        <v>25</v>
      </c>
      <c r="J10556" s="2" t="str">
        <f t="array" ref="J10556">XLOOKUP('Transaction Data'!$G10556,Product_Code,Biscuit_Brand)</f>
        <v>Peanut Butter Bites</v>
      </c>
      <c r="K10556" s="2">
        <f t="array" ref="K10556">XLOOKUP('Transaction Data'!$G10556,Product_Code,Cost)</f>
        <v>5</v>
      </c>
      <c r="L10556" s="2">
        <f t="array" ref="L10556">XLOOKUP('Transaction Data'!$G10556,Product_Code,Unit_Price)</f>
        <v>7</v>
      </c>
      <c r="M10556" s="3">
        <f>'Transaction Data'!$F10556*'Transaction Data'!$K10556</f>
        <v>240</v>
      </c>
      <c r="N10556" s="3">
        <f>'Transaction Data'!$F10556*'Transaction Data'!$L10556</f>
        <v>336</v>
      </c>
      <c r="O10556" s="3">
        <f>'Transaction Data'!$N10556-'Transaction Data'!$M10556</f>
        <v>96</v>
      </c>
      <c r="P10556" s="2">
        <f>DATEDIF('Transaction Data'!$D10556,'Transaction Data'!$A10556,"y")</f>
        <v>36</v>
      </c>
      <c r="Q10556" s="2" t="str">
        <f>FLOOR('Transaction Data'!$P10556,15)&amp;"-"&amp;FLOOR('Transaction Data'!$P10556,15)+14</f>
        <v>30-44</v>
      </c>
      <c r="R10556" s="2" t="str">
        <f>IF('Transaction Data'!$L10556&lt;=10,"Less Expensive","Expensive")</f>
        <v>Less Expensive</v>
      </c>
      <c r="S10556" s="4">
        <f>WEEKDAY('Transaction Data'!$A10556)</f>
        <v>1</v>
      </c>
      <c r="T10556" s="2" t="str">
        <f>IF(WEEKDAY('Transaction Data'!$A10556,2)&lt;6,"Weekday","Weekend")</f>
        <v>Weekend</v>
      </c>
    </row>
    <row r="10557" ht="15.75" customHeight="1">
      <c r="A10557" s="1">
        <v>45555.0</v>
      </c>
      <c r="B10557" s="2" t="s">
        <v>5617</v>
      </c>
      <c r="C10557" s="2" t="s">
        <v>54</v>
      </c>
      <c r="D10557" s="1">
        <v>28299.0</v>
      </c>
      <c r="E10557" s="2" t="s">
        <v>37</v>
      </c>
      <c r="F10557" s="2">
        <v>193.0</v>
      </c>
      <c r="G10557" s="2" t="s">
        <v>33</v>
      </c>
      <c r="H10557" s="2" t="s">
        <v>29</v>
      </c>
      <c r="I10557" s="2" t="s">
        <v>35</v>
      </c>
      <c r="J10557" s="2" t="str">
        <f t="array" ref="J10557">XLOOKUP('Transaction Data'!$G10557,Product_Code,Biscuit_Brand)</f>
        <v>Caramel Biscuits</v>
      </c>
      <c r="K10557" s="2">
        <f t="array" ref="K10557">XLOOKUP('Transaction Data'!$G10557,Product_Code,Cost)</f>
        <v>18</v>
      </c>
      <c r="L10557" s="2">
        <f t="array" ref="L10557">XLOOKUP('Transaction Data'!$G10557,Product_Code,Unit_Price)</f>
        <v>22</v>
      </c>
      <c r="M10557" s="3">
        <f>'Transaction Data'!$F10557*'Transaction Data'!$K10557</f>
        <v>3474</v>
      </c>
      <c r="N10557" s="3">
        <f>'Transaction Data'!$F10557*'Transaction Data'!$L10557</f>
        <v>4246</v>
      </c>
      <c r="O10557" s="3">
        <f>'Transaction Data'!$N10557-'Transaction Data'!$M10557</f>
        <v>772</v>
      </c>
      <c r="P10557" s="2">
        <f>DATEDIF('Transaction Data'!$D10557,'Transaction Data'!$A10557,"y")</f>
        <v>47</v>
      </c>
      <c r="Q10557" s="2" t="str">
        <f>FLOOR('Transaction Data'!$P10557,15)&amp;"-"&amp;FLOOR('Transaction Data'!$P10557,15)+14</f>
        <v>45-59</v>
      </c>
      <c r="R10557" s="2" t="str">
        <f>IF('Transaction Data'!$L10557&lt;=10,"Less Expensive","Expensive")</f>
        <v>Expensive</v>
      </c>
      <c r="S10557" s="4">
        <f>WEEKDAY('Transaction Data'!$A10557)</f>
        <v>6</v>
      </c>
      <c r="T10557" s="2" t="str">
        <f>IF(WEEKDAY('Transaction Data'!$A10557,2)&lt;6,"Weekday","Weekend")</f>
        <v>Weekday</v>
      </c>
    </row>
    <row r="10558" ht="15.75" customHeight="1">
      <c r="A10558" s="1">
        <v>45545.0</v>
      </c>
      <c r="B10558" s="2" t="s">
        <v>7105</v>
      </c>
      <c r="C10558" s="2" t="s">
        <v>47</v>
      </c>
      <c r="D10558" s="1">
        <v>22952.0</v>
      </c>
      <c r="E10558" s="2" t="s">
        <v>22</v>
      </c>
      <c r="F10558" s="2">
        <v>413.0</v>
      </c>
      <c r="G10558" s="2" t="s">
        <v>38</v>
      </c>
      <c r="H10558" s="2" t="s">
        <v>49</v>
      </c>
      <c r="I10558" s="2" t="s">
        <v>25</v>
      </c>
      <c r="J10558" s="2" t="str">
        <f t="array" ref="J10558">XLOOKUP('Transaction Data'!$G10558,Product_Code,Biscuit_Brand)</f>
        <v>Ginger Snaps</v>
      </c>
      <c r="K10558" s="2">
        <f t="array" ref="K10558">XLOOKUP('Transaction Data'!$G10558,Product_Code,Cost)</f>
        <v>14</v>
      </c>
      <c r="L10558" s="2">
        <f t="array" ref="L10558">XLOOKUP('Transaction Data'!$G10558,Product_Code,Unit_Price)</f>
        <v>28</v>
      </c>
      <c r="M10558" s="3">
        <f>'Transaction Data'!$F10558*'Transaction Data'!$K10558</f>
        <v>5782</v>
      </c>
      <c r="N10558" s="3">
        <f>'Transaction Data'!$F10558*'Transaction Data'!$L10558</f>
        <v>11564</v>
      </c>
      <c r="O10558" s="3">
        <f>'Transaction Data'!$N10558-'Transaction Data'!$M10558</f>
        <v>5782</v>
      </c>
      <c r="P10558" s="2">
        <f>DATEDIF('Transaction Data'!$D10558,'Transaction Data'!$A10558,"y")</f>
        <v>61</v>
      </c>
      <c r="Q10558" s="2" t="str">
        <f>FLOOR('Transaction Data'!$P10558,15)&amp;"-"&amp;FLOOR('Transaction Data'!$P10558,15)+14</f>
        <v>60-74</v>
      </c>
      <c r="R10558" s="2" t="str">
        <f>IF('Transaction Data'!$L10558&lt;=10,"Less Expensive","Expensive")</f>
        <v>Expensive</v>
      </c>
      <c r="S10558" s="4">
        <f>WEEKDAY('Transaction Data'!$A10558)</f>
        <v>3</v>
      </c>
      <c r="T10558" s="2" t="str">
        <f>IF(WEEKDAY('Transaction Data'!$A10558,2)&lt;6,"Weekday","Weekend")</f>
        <v>Weekday</v>
      </c>
    </row>
    <row r="10559" ht="15.75" customHeight="1">
      <c r="A10559" s="1">
        <v>45542.0</v>
      </c>
      <c r="B10559" s="2" t="s">
        <v>4812</v>
      </c>
      <c r="C10559" s="2" t="s">
        <v>65</v>
      </c>
      <c r="D10559" s="1">
        <v>22968.0</v>
      </c>
      <c r="E10559" s="2" t="s">
        <v>27</v>
      </c>
      <c r="F10559" s="2">
        <v>28.0</v>
      </c>
      <c r="G10559" s="2" t="s">
        <v>44</v>
      </c>
      <c r="H10559" s="2" t="s">
        <v>29</v>
      </c>
      <c r="I10559" s="2" t="s">
        <v>30</v>
      </c>
      <c r="J10559" s="2" t="str">
        <f t="array" ref="J10559">XLOOKUP('Transaction Data'!$G10559,Product_Code,Biscuit_Brand)</f>
        <v>Butter Crunch</v>
      </c>
      <c r="K10559" s="2">
        <f t="array" ref="K10559">XLOOKUP('Transaction Data'!$G10559,Product_Code,Cost)</f>
        <v>10</v>
      </c>
      <c r="L10559" s="2">
        <f t="array" ref="L10559">XLOOKUP('Transaction Data'!$G10559,Product_Code,Unit_Price)</f>
        <v>11</v>
      </c>
      <c r="M10559" s="3">
        <f>'Transaction Data'!$F10559*'Transaction Data'!$K10559</f>
        <v>280</v>
      </c>
      <c r="N10559" s="3">
        <f>'Transaction Data'!$F10559*'Transaction Data'!$L10559</f>
        <v>308</v>
      </c>
      <c r="O10559" s="3">
        <f>'Transaction Data'!$N10559-'Transaction Data'!$M10559</f>
        <v>28</v>
      </c>
      <c r="P10559" s="2">
        <f>DATEDIF('Transaction Data'!$D10559,'Transaction Data'!$A10559,"y")</f>
        <v>61</v>
      </c>
      <c r="Q10559" s="2" t="str">
        <f>FLOOR('Transaction Data'!$P10559,15)&amp;"-"&amp;FLOOR('Transaction Data'!$P10559,15)+14</f>
        <v>60-74</v>
      </c>
      <c r="R10559" s="2" t="str">
        <f>IF('Transaction Data'!$L10559&lt;=10,"Less Expensive","Expensive")</f>
        <v>Expensive</v>
      </c>
      <c r="S10559" s="4">
        <f>WEEKDAY('Transaction Data'!$A10559)</f>
        <v>7</v>
      </c>
      <c r="T10559" s="2" t="str">
        <f>IF(WEEKDAY('Transaction Data'!$A10559,2)&lt;6,"Weekday","Weekend")</f>
        <v>Weekend</v>
      </c>
    </row>
    <row r="10560" ht="15.75" customHeight="1">
      <c r="A10560" s="1">
        <v>45543.0</v>
      </c>
      <c r="B10560" s="2" t="s">
        <v>7183</v>
      </c>
      <c r="C10560" s="2" t="s">
        <v>72</v>
      </c>
      <c r="D10560" s="1">
        <v>17033.0</v>
      </c>
      <c r="E10560" s="2" t="s">
        <v>63</v>
      </c>
      <c r="F10560" s="2">
        <v>176.0</v>
      </c>
      <c r="G10560" s="2" t="s">
        <v>61</v>
      </c>
      <c r="H10560" s="2" t="s">
        <v>24</v>
      </c>
      <c r="I10560" s="2" t="s">
        <v>25</v>
      </c>
      <c r="J10560" s="2" t="str">
        <f t="array" ref="J10560">XLOOKUP('Transaction Data'!$G10560,Product_Code,Biscuit_Brand)</f>
        <v>Choco Delight</v>
      </c>
      <c r="K10560" s="2">
        <f t="array" ref="K10560">XLOOKUP('Transaction Data'!$G10560,Product_Code,Cost)</f>
        <v>3</v>
      </c>
      <c r="L10560" s="2">
        <f t="array" ref="L10560">XLOOKUP('Transaction Data'!$G10560,Product_Code,Unit_Price)</f>
        <v>5</v>
      </c>
      <c r="M10560" s="3">
        <f>'Transaction Data'!$F10560*'Transaction Data'!$K10560</f>
        <v>528</v>
      </c>
      <c r="N10560" s="3">
        <f>'Transaction Data'!$F10560*'Transaction Data'!$L10560</f>
        <v>880</v>
      </c>
      <c r="O10560" s="3">
        <f>'Transaction Data'!$N10560-'Transaction Data'!$M10560</f>
        <v>352</v>
      </c>
      <c r="P10560" s="2">
        <f>DATEDIF('Transaction Data'!$D10560,'Transaction Data'!$A10560,"y")</f>
        <v>78</v>
      </c>
      <c r="Q10560" s="2" t="str">
        <f>FLOOR('Transaction Data'!$P10560,15)&amp;"-"&amp;FLOOR('Transaction Data'!$P10560,15)+14</f>
        <v>75-89</v>
      </c>
      <c r="R10560" s="2" t="str">
        <f>IF('Transaction Data'!$L10560&lt;=10,"Less Expensive","Expensive")</f>
        <v>Less Expensive</v>
      </c>
      <c r="S10560" s="4">
        <f>WEEKDAY('Transaction Data'!$A10560)</f>
        <v>1</v>
      </c>
      <c r="T10560" s="2" t="str">
        <f>IF(WEEKDAY('Transaction Data'!$A10560,2)&lt;6,"Weekday","Weekend")</f>
        <v>Weekend</v>
      </c>
    </row>
    <row r="10561" ht="15.75" customHeight="1">
      <c r="A10561" s="1">
        <v>45548.0</v>
      </c>
      <c r="B10561" s="2" t="s">
        <v>97</v>
      </c>
      <c r="C10561" s="2" t="s">
        <v>41</v>
      </c>
      <c r="D10561" s="1">
        <v>22557.0</v>
      </c>
      <c r="E10561" s="2" t="s">
        <v>27</v>
      </c>
      <c r="F10561" s="2">
        <v>428.0</v>
      </c>
      <c r="G10561" s="2" t="s">
        <v>60</v>
      </c>
      <c r="H10561" s="2" t="s">
        <v>39</v>
      </c>
      <c r="I10561" s="2" t="s">
        <v>35</v>
      </c>
      <c r="J10561" s="2" t="str">
        <f t="array" ref="J10561">XLOOKUP('Transaction Data'!$G10561,Product_Code,Biscuit_Brand)</f>
        <v>Peanut Butter Bites</v>
      </c>
      <c r="K10561" s="2">
        <f t="array" ref="K10561">XLOOKUP('Transaction Data'!$G10561,Product_Code,Cost)</f>
        <v>5</v>
      </c>
      <c r="L10561" s="2">
        <f t="array" ref="L10561">XLOOKUP('Transaction Data'!$G10561,Product_Code,Unit_Price)</f>
        <v>7</v>
      </c>
      <c r="M10561" s="3">
        <f>'Transaction Data'!$F10561*'Transaction Data'!$K10561</f>
        <v>2140</v>
      </c>
      <c r="N10561" s="3">
        <f>'Transaction Data'!$F10561*'Transaction Data'!$L10561</f>
        <v>2996</v>
      </c>
      <c r="O10561" s="3">
        <f>'Transaction Data'!$N10561-'Transaction Data'!$M10561</f>
        <v>856</v>
      </c>
      <c r="P10561" s="2">
        <f>DATEDIF('Transaction Data'!$D10561,'Transaction Data'!$A10561,"y")</f>
        <v>62</v>
      </c>
      <c r="Q10561" s="2" t="str">
        <f>FLOOR('Transaction Data'!$P10561,15)&amp;"-"&amp;FLOOR('Transaction Data'!$P10561,15)+14</f>
        <v>60-74</v>
      </c>
      <c r="R10561" s="2" t="str">
        <f>IF('Transaction Data'!$L10561&lt;=10,"Less Expensive","Expensive")</f>
        <v>Less Expensive</v>
      </c>
      <c r="S10561" s="4">
        <f>WEEKDAY('Transaction Data'!$A10561)</f>
        <v>6</v>
      </c>
      <c r="T10561" s="2" t="str">
        <f>IF(WEEKDAY('Transaction Data'!$A10561,2)&lt;6,"Weekday","Weekend")</f>
        <v>Weekday</v>
      </c>
    </row>
    <row r="10562" ht="15.75" customHeight="1">
      <c r="A10562" s="1">
        <v>45562.0</v>
      </c>
      <c r="B10562" s="2" t="s">
        <v>370</v>
      </c>
      <c r="C10562" s="2" t="s">
        <v>41</v>
      </c>
      <c r="D10562" s="1">
        <v>35593.0</v>
      </c>
      <c r="E10562" s="2" t="s">
        <v>63</v>
      </c>
      <c r="F10562" s="2">
        <v>200.0</v>
      </c>
      <c r="G10562" s="2" t="s">
        <v>55</v>
      </c>
      <c r="H10562" s="2" t="s">
        <v>49</v>
      </c>
      <c r="I10562" s="2" t="s">
        <v>30</v>
      </c>
      <c r="J10562" s="2" t="str">
        <f t="array" ref="J10562">XLOOKUP('Transaction Data'!$G10562,Product_Code,Biscuit_Brand)</f>
        <v>Vanilla Wafers</v>
      </c>
      <c r="K10562" s="2">
        <f t="array" ref="K10562">XLOOKUP('Transaction Data'!$G10562,Product_Code,Cost)</f>
        <v>18</v>
      </c>
      <c r="L10562" s="2">
        <f t="array" ref="L10562">XLOOKUP('Transaction Data'!$G10562,Product_Code,Unit_Price)</f>
        <v>36</v>
      </c>
      <c r="M10562" s="3">
        <f>'Transaction Data'!$F10562*'Transaction Data'!$K10562</f>
        <v>3600</v>
      </c>
      <c r="N10562" s="3">
        <f>'Transaction Data'!$F10562*'Transaction Data'!$L10562</f>
        <v>7200</v>
      </c>
      <c r="O10562" s="3">
        <f>'Transaction Data'!$N10562-'Transaction Data'!$M10562</f>
        <v>3600</v>
      </c>
      <c r="P10562" s="2">
        <f>DATEDIF('Transaction Data'!$D10562,'Transaction Data'!$A10562,"y")</f>
        <v>27</v>
      </c>
      <c r="Q10562" s="2" t="str">
        <f>FLOOR('Transaction Data'!$P10562,15)&amp;"-"&amp;FLOOR('Transaction Data'!$P10562,15)+14</f>
        <v>15-29</v>
      </c>
      <c r="R10562" s="2" t="str">
        <f>IF('Transaction Data'!$L10562&lt;=10,"Less Expensive","Expensive")</f>
        <v>Expensive</v>
      </c>
      <c r="S10562" s="4">
        <f>WEEKDAY('Transaction Data'!$A10562)</f>
        <v>6</v>
      </c>
      <c r="T10562" s="2" t="str">
        <f>IF(WEEKDAY('Transaction Data'!$A10562,2)&lt;6,"Weekday","Weekend")</f>
        <v>Weekday</v>
      </c>
    </row>
    <row r="10563" ht="15.75" customHeight="1">
      <c r="A10563" s="1">
        <v>45548.0</v>
      </c>
      <c r="B10563" s="2" t="s">
        <v>646</v>
      </c>
      <c r="C10563" s="2" t="s">
        <v>47</v>
      </c>
      <c r="D10563" s="1">
        <v>18724.0</v>
      </c>
      <c r="E10563" s="2" t="s">
        <v>63</v>
      </c>
      <c r="F10563" s="2">
        <v>233.0</v>
      </c>
      <c r="G10563" s="2" t="s">
        <v>61</v>
      </c>
      <c r="H10563" s="2" t="s">
        <v>49</v>
      </c>
      <c r="I10563" s="2" t="s">
        <v>30</v>
      </c>
      <c r="J10563" s="2" t="str">
        <f t="array" ref="J10563">XLOOKUP('Transaction Data'!$G10563,Product_Code,Biscuit_Brand)</f>
        <v>Choco Delight</v>
      </c>
      <c r="K10563" s="2">
        <f t="array" ref="K10563">XLOOKUP('Transaction Data'!$G10563,Product_Code,Cost)</f>
        <v>3</v>
      </c>
      <c r="L10563" s="2">
        <f t="array" ref="L10563">XLOOKUP('Transaction Data'!$G10563,Product_Code,Unit_Price)</f>
        <v>5</v>
      </c>
      <c r="M10563" s="3">
        <f>'Transaction Data'!$F10563*'Transaction Data'!$K10563</f>
        <v>699</v>
      </c>
      <c r="N10563" s="3">
        <f>'Transaction Data'!$F10563*'Transaction Data'!$L10563</f>
        <v>1165</v>
      </c>
      <c r="O10563" s="3">
        <f>'Transaction Data'!$N10563-'Transaction Data'!$M10563</f>
        <v>466</v>
      </c>
      <c r="P10563" s="2">
        <f>DATEDIF('Transaction Data'!$D10563,'Transaction Data'!$A10563,"y")</f>
        <v>73</v>
      </c>
      <c r="Q10563" s="2" t="str">
        <f>FLOOR('Transaction Data'!$P10563,15)&amp;"-"&amp;FLOOR('Transaction Data'!$P10563,15)+14</f>
        <v>60-74</v>
      </c>
      <c r="R10563" s="2" t="str">
        <f>IF('Transaction Data'!$L10563&lt;=10,"Less Expensive","Expensive")</f>
        <v>Less Expensive</v>
      </c>
      <c r="S10563" s="4">
        <f>WEEKDAY('Transaction Data'!$A10563)</f>
        <v>6</v>
      </c>
      <c r="T10563" s="2" t="str">
        <f>IF(WEEKDAY('Transaction Data'!$A10563,2)&lt;6,"Weekday","Weekend")</f>
        <v>Weekday</v>
      </c>
    </row>
    <row r="10564" ht="15.75" customHeight="1">
      <c r="A10564" s="1">
        <v>45559.0</v>
      </c>
      <c r="B10564" s="2" t="s">
        <v>2091</v>
      </c>
      <c r="C10564" s="2" t="s">
        <v>54</v>
      </c>
      <c r="D10564" s="1">
        <v>36576.0</v>
      </c>
      <c r="E10564" s="2" t="s">
        <v>37</v>
      </c>
      <c r="F10564" s="2">
        <v>362.0</v>
      </c>
      <c r="G10564" s="2" t="s">
        <v>60</v>
      </c>
      <c r="H10564" s="2" t="s">
        <v>29</v>
      </c>
      <c r="I10564" s="2" t="s">
        <v>35</v>
      </c>
      <c r="J10564" s="2" t="str">
        <f t="array" ref="J10564">XLOOKUP('Transaction Data'!$G10564,Product_Code,Biscuit_Brand)</f>
        <v>Peanut Butter Bites</v>
      </c>
      <c r="K10564" s="2">
        <f t="array" ref="K10564">XLOOKUP('Transaction Data'!$G10564,Product_Code,Cost)</f>
        <v>5</v>
      </c>
      <c r="L10564" s="2">
        <f t="array" ref="L10564">XLOOKUP('Transaction Data'!$G10564,Product_Code,Unit_Price)</f>
        <v>7</v>
      </c>
      <c r="M10564" s="3">
        <f>'Transaction Data'!$F10564*'Transaction Data'!$K10564</f>
        <v>1810</v>
      </c>
      <c r="N10564" s="3">
        <f>'Transaction Data'!$F10564*'Transaction Data'!$L10564</f>
        <v>2534</v>
      </c>
      <c r="O10564" s="3">
        <f>'Transaction Data'!$N10564-'Transaction Data'!$M10564</f>
        <v>724</v>
      </c>
      <c r="P10564" s="2">
        <f>DATEDIF('Transaction Data'!$D10564,'Transaction Data'!$A10564,"y")</f>
        <v>24</v>
      </c>
      <c r="Q10564" s="2" t="str">
        <f>FLOOR('Transaction Data'!$P10564,15)&amp;"-"&amp;FLOOR('Transaction Data'!$P10564,15)+14</f>
        <v>15-29</v>
      </c>
      <c r="R10564" s="2" t="str">
        <f>IF('Transaction Data'!$L10564&lt;=10,"Less Expensive","Expensive")</f>
        <v>Less Expensive</v>
      </c>
      <c r="S10564" s="4">
        <f>WEEKDAY('Transaction Data'!$A10564)</f>
        <v>3</v>
      </c>
      <c r="T10564" s="2" t="str">
        <f>IF(WEEKDAY('Transaction Data'!$A10564,2)&lt;6,"Weekday","Weekend")</f>
        <v>Weekday</v>
      </c>
    </row>
    <row r="10565" ht="15.75" customHeight="1">
      <c r="A10565" s="1">
        <v>45564.0</v>
      </c>
      <c r="B10565" s="2" t="s">
        <v>6626</v>
      </c>
      <c r="C10565" s="2" t="s">
        <v>54</v>
      </c>
      <c r="D10565" s="1">
        <v>29665.0</v>
      </c>
      <c r="E10565" s="2" t="s">
        <v>37</v>
      </c>
      <c r="F10565" s="2">
        <v>64.0</v>
      </c>
      <c r="G10565" s="2" t="s">
        <v>28</v>
      </c>
      <c r="H10565" s="2" t="s">
        <v>39</v>
      </c>
      <c r="I10565" s="2" t="s">
        <v>35</v>
      </c>
      <c r="J10565" s="2" t="str">
        <f t="array" ref="J10565">XLOOKUP('Transaction Data'!$G10565,Product_Code,Biscuit_Brand)</f>
        <v>Shortbread</v>
      </c>
      <c r="K10565" s="2">
        <f t="array" ref="K10565">XLOOKUP('Transaction Data'!$G10565,Product_Code,Cost)</f>
        <v>10</v>
      </c>
      <c r="L10565" s="2">
        <f t="array" ref="L10565">XLOOKUP('Transaction Data'!$G10565,Product_Code,Unit_Price)</f>
        <v>45</v>
      </c>
      <c r="M10565" s="3">
        <f>'Transaction Data'!$F10565*'Transaction Data'!$K10565</f>
        <v>640</v>
      </c>
      <c r="N10565" s="3">
        <f>'Transaction Data'!$F10565*'Transaction Data'!$L10565</f>
        <v>2880</v>
      </c>
      <c r="O10565" s="3">
        <f>'Transaction Data'!$N10565-'Transaction Data'!$M10565</f>
        <v>2240</v>
      </c>
      <c r="P10565" s="2">
        <f>DATEDIF('Transaction Data'!$D10565,'Transaction Data'!$A10565,"y")</f>
        <v>43</v>
      </c>
      <c r="Q10565" s="2" t="str">
        <f>FLOOR('Transaction Data'!$P10565,15)&amp;"-"&amp;FLOOR('Transaction Data'!$P10565,15)+14</f>
        <v>30-44</v>
      </c>
      <c r="R10565" s="2" t="str">
        <f>IF('Transaction Data'!$L10565&lt;=10,"Less Expensive","Expensive")</f>
        <v>Expensive</v>
      </c>
      <c r="S10565" s="4">
        <f>WEEKDAY('Transaction Data'!$A10565)</f>
        <v>1</v>
      </c>
      <c r="T10565" s="2" t="str">
        <f>IF(WEEKDAY('Transaction Data'!$A10565,2)&lt;6,"Weekday","Weekend")</f>
        <v>Weekend</v>
      </c>
    </row>
    <row r="10566" ht="15.75" customHeight="1">
      <c r="A10566" s="1">
        <v>45555.0</v>
      </c>
      <c r="B10566" s="2" t="s">
        <v>4408</v>
      </c>
      <c r="C10566" s="2" t="s">
        <v>51</v>
      </c>
      <c r="D10566" s="1">
        <v>38022.0</v>
      </c>
      <c r="E10566" s="2" t="s">
        <v>37</v>
      </c>
      <c r="F10566" s="2">
        <v>362.0</v>
      </c>
      <c r="G10566" s="2" t="s">
        <v>55</v>
      </c>
      <c r="H10566" s="2" t="s">
        <v>29</v>
      </c>
      <c r="I10566" s="2" t="s">
        <v>25</v>
      </c>
      <c r="J10566" s="2" t="str">
        <f t="array" ref="J10566">XLOOKUP('Transaction Data'!$G10566,Product_Code,Biscuit_Brand)</f>
        <v>Vanilla Wafers</v>
      </c>
      <c r="K10566" s="2">
        <f t="array" ref="K10566">XLOOKUP('Transaction Data'!$G10566,Product_Code,Cost)</f>
        <v>18</v>
      </c>
      <c r="L10566" s="2">
        <f t="array" ref="L10566">XLOOKUP('Transaction Data'!$G10566,Product_Code,Unit_Price)</f>
        <v>36</v>
      </c>
      <c r="M10566" s="3">
        <f>'Transaction Data'!$F10566*'Transaction Data'!$K10566</f>
        <v>6516</v>
      </c>
      <c r="N10566" s="3">
        <f>'Transaction Data'!$F10566*'Transaction Data'!$L10566</f>
        <v>13032</v>
      </c>
      <c r="O10566" s="3">
        <f>'Transaction Data'!$N10566-'Transaction Data'!$M10566</f>
        <v>6516</v>
      </c>
      <c r="P10566" s="2">
        <f>DATEDIF('Transaction Data'!$D10566,'Transaction Data'!$A10566,"y")</f>
        <v>20</v>
      </c>
      <c r="Q10566" s="2" t="str">
        <f>FLOOR('Transaction Data'!$P10566,15)&amp;"-"&amp;FLOOR('Transaction Data'!$P10566,15)+14</f>
        <v>15-29</v>
      </c>
      <c r="R10566" s="2" t="str">
        <f>IF('Transaction Data'!$L10566&lt;=10,"Less Expensive","Expensive")</f>
        <v>Expensive</v>
      </c>
      <c r="S10566" s="4">
        <f>WEEKDAY('Transaction Data'!$A10566)</f>
        <v>6</v>
      </c>
      <c r="T10566" s="2" t="str">
        <f>IF(WEEKDAY('Transaction Data'!$A10566,2)&lt;6,"Weekday","Weekend")</f>
        <v>Weekday</v>
      </c>
    </row>
    <row r="10567" ht="15.75" customHeight="1">
      <c r="A10567" s="1">
        <v>45565.0</v>
      </c>
      <c r="B10567" s="2" t="s">
        <v>1722</v>
      </c>
      <c r="C10567" s="2" t="s">
        <v>21</v>
      </c>
      <c r="D10567" s="1">
        <v>35968.0</v>
      </c>
      <c r="E10567" s="2" t="s">
        <v>22</v>
      </c>
      <c r="F10567" s="2">
        <v>465.0</v>
      </c>
      <c r="G10567" s="2" t="s">
        <v>44</v>
      </c>
      <c r="H10567" s="2" t="s">
        <v>34</v>
      </c>
      <c r="I10567" s="2" t="s">
        <v>25</v>
      </c>
      <c r="J10567" s="2" t="str">
        <f t="array" ref="J10567">XLOOKUP('Transaction Data'!$G10567,Product_Code,Biscuit_Brand)</f>
        <v>Butter Crunch</v>
      </c>
      <c r="K10567" s="2">
        <f t="array" ref="K10567">XLOOKUP('Transaction Data'!$G10567,Product_Code,Cost)</f>
        <v>10</v>
      </c>
      <c r="L10567" s="2">
        <f t="array" ref="L10567">XLOOKUP('Transaction Data'!$G10567,Product_Code,Unit_Price)</f>
        <v>11</v>
      </c>
      <c r="M10567" s="3">
        <f>'Transaction Data'!$F10567*'Transaction Data'!$K10567</f>
        <v>4650</v>
      </c>
      <c r="N10567" s="3">
        <f>'Transaction Data'!$F10567*'Transaction Data'!$L10567</f>
        <v>5115</v>
      </c>
      <c r="O10567" s="3">
        <f>'Transaction Data'!$N10567-'Transaction Data'!$M10567</f>
        <v>465</v>
      </c>
      <c r="P10567" s="2">
        <f>DATEDIF('Transaction Data'!$D10567,'Transaction Data'!$A10567,"y")</f>
        <v>26</v>
      </c>
      <c r="Q10567" s="2" t="str">
        <f>FLOOR('Transaction Data'!$P10567,15)&amp;"-"&amp;FLOOR('Transaction Data'!$P10567,15)+14</f>
        <v>15-29</v>
      </c>
      <c r="R10567" s="2" t="str">
        <f>IF('Transaction Data'!$L10567&lt;=10,"Less Expensive","Expensive")</f>
        <v>Expensive</v>
      </c>
      <c r="S10567" s="4">
        <f>WEEKDAY('Transaction Data'!$A10567)</f>
        <v>2</v>
      </c>
      <c r="T10567" s="2" t="str">
        <f>IF(WEEKDAY('Transaction Data'!$A10567,2)&lt;6,"Weekday","Weekend")</f>
        <v>Weekday</v>
      </c>
    </row>
    <row r="10568" ht="15.75" customHeight="1">
      <c r="A10568" s="1">
        <v>45541.0</v>
      </c>
      <c r="B10568" s="2" t="s">
        <v>598</v>
      </c>
      <c r="C10568" s="2" t="s">
        <v>51</v>
      </c>
      <c r="D10568" s="1">
        <v>35963.0</v>
      </c>
      <c r="E10568" s="2" t="s">
        <v>27</v>
      </c>
      <c r="F10568" s="2">
        <v>282.0</v>
      </c>
      <c r="G10568" s="2" t="s">
        <v>23</v>
      </c>
      <c r="H10568" s="2" t="s">
        <v>45</v>
      </c>
      <c r="I10568" s="2" t="s">
        <v>30</v>
      </c>
      <c r="J10568" s="2" t="str">
        <f t="array" ref="J10568">XLOOKUP('Transaction Data'!$G10568,Product_Code,Biscuit_Brand)</f>
        <v>Cinnamon Swirls</v>
      </c>
      <c r="K10568" s="2">
        <f t="array" ref="K10568">XLOOKUP('Transaction Data'!$G10568,Product_Code,Cost)</f>
        <v>10</v>
      </c>
      <c r="L10568" s="2">
        <f t="array" ref="L10568">XLOOKUP('Transaction Data'!$G10568,Product_Code,Unit_Price)</f>
        <v>14</v>
      </c>
      <c r="M10568" s="3">
        <f>'Transaction Data'!$F10568*'Transaction Data'!$K10568</f>
        <v>2820</v>
      </c>
      <c r="N10568" s="3">
        <f>'Transaction Data'!$F10568*'Transaction Data'!$L10568</f>
        <v>3948</v>
      </c>
      <c r="O10568" s="3">
        <f>'Transaction Data'!$N10568-'Transaction Data'!$M10568</f>
        <v>1128</v>
      </c>
      <c r="P10568" s="2">
        <f>DATEDIF('Transaction Data'!$D10568,'Transaction Data'!$A10568,"y")</f>
        <v>26</v>
      </c>
      <c r="Q10568" s="2" t="str">
        <f>FLOOR('Transaction Data'!$P10568,15)&amp;"-"&amp;FLOOR('Transaction Data'!$P10568,15)+14</f>
        <v>15-29</v>
      </c>
      <c r="R10568" s="2" t="str">
        <f>IF('Transaction Data'!$L10568&lt;=10,"Less Expensive","Expensive")</f>
        <v>Expensive</v>
      </c>
      <c r="S10568" s="4">
        <f>WEEKDAY('Transaction Data'!$A10568)</f>
        <v>6</v>
      </c>
      <c r="T10568" s="2" t="str">
        <f>IF(WEEKDAY('Transaction Data'!$A10568,2)&lt;6,"Weekday","Weekend")</f>
        <v>Weekday</v>
      </c>
    </row>
    <row r="10569" ht="15.75" customHeight="1">
      <c r="A10569" s="1">
        <v>45545.0</v>
      </c>
      <c r="B10569" s="2" t="s">
        <v>7084</v>
      </c>
      <c r="C10569" s="2" t="s">
        <v>51</v>
      </c>
      <c r="D10569" s="1">
        <v>28296.0</v>
      </c>
      <c r="E10569" s="2" t="s">
        <v>22</v>
      </c>
      <c r="F10569" s="2">
        <v>421.0</v>
      </c>
      <c r="G10569" s="2" t="s">
        <v>28</v>
      </c>
      <c r="H10569" s="2" t="s">
        <v>49</v>
      </c>
      <c r="I10569" s="2" t="s">
        <v>25</v>
      </c>
      <c r="J10569" s="2" t="str">
        <f t="array" ref="J10569">XLOOKUP('Transaction Data'!$G10569,Product_Code,Biscuit_Brand)</f>
        <v>Shortbread</v>
      </c>
      <c r="K10569" s="2">
        <f t="array" ref="K10569">XLOOKUP('Transaction Data'!$G10569,Product_Code,Cost)</f>
        <v>10</v>
      </c>
      <c r="L10569" s="2">
        <f t="array" ref="L10569">XLOOKUP('Transaction Data'!$G10569,Product_Code,Unit_Price)</f>
        <v>45</v>
      </c>
      <c r="M10569" s="3">
        <f>'Transaction Data'!$F10569*'Transaction Data'!$K10569</f>
        <v>4210</v>
      </c>
      <c r="N10569" s="3">
        <f>'Transaction Data'!$F10569*'Transaction Data'!$L10569</f>
        <v>18945</v>
      </c>
      <c r="O10569" s="3">
        <f>'Transaction Data'!$N10569-'Transaction Data'!$M10569</f>
        <v>14735</v>
      </c>
      <c r="P10569" s="2">
        <f>DATEDIF('Transaction Data'!$D10569,'Transaction Data'!$A10569,"y")</f>
        <v>47</v>
      </c>
      <c r="Q10569" s="2" t="str">
        <f>FLOOR('Transaction Data'!$P10569,15)&amp;"-"&amp;FLOOR('Transaction Data'!$P10569,15)+14</f>
        <v>45-59</v>
      </c>
      <c r="R10569" s="2" t="str">
        <f>IF('Transaction Data'!$L10569&lt;=10,"Less Expensive","Expensive")</f>
        <v>Expensive</v>
      </c>
      <c r="S10569" s="4">
        <f>WEEKDAY('Transaction Data'!$A10569)</f>
        <v>3</v>
      </c>
      <c r="T10569" s="2" t="str">
        <f>IF(WEEKDAY('Transaction Data'!$A10569,2)&lt;6,"Weekday","Weekend")</f>
        <v>Weekday</v>
      </c>
    </row>
    <row r="10570" ht="15.75" customHeight="1">
      <c r="A10570" s="1">
        <v>45541.0</v>
      </c>
      <c r="B10570" s="2" t="s">
        <v>5405</v>
      </c>
      <c r="C10570" s="2" t="s">
        <v>47</v>
      </c>
      <c r="D10570" s="1">
        <v>17195.0</v>
      </c>
      <c r="E10570" s="2" t="s">
        <v>37</v>
      </c>
      <c r="F10570" s="2">
        <v>201.0</v>
      </c>
      <c r="G10570" s="2" t="s">
        <v>23</v>
      </c>
      <c r="H10570" s="2" t="s">
        <v>34</v>
      </c>
      <c r="I10570" s="2" t="s">
        <v>25</v>
      </c>
      <c r="J10570" s="2" t="str">
        <f t="array" ref="J10570">XLOOKUP('Transaction Data'!$G10570,Product_Code,Biscuit_Brand)</f>
        <v>Cinnamon Swirls</v>
      </c>
      <c r="K10570" s="2">
        <f t="array" ref="K10570">XLOOKUP('Transaction Data'!$G10570,Product_Code,Cost)</f>
        <v>10</v>
      </c>
      <c r="L10570" s="2">
        <f t="array" ref="L10570">XLOOKUP('Transaction Data'!$G10570,Product_Code,Unit_Price)</f>
        <v>14</v>
      </c>
      <c r="M10570" s="3">
        <f>'Transaction Data'!$F10570*'Transaction Data'!$K10570</f>
        <v>2010</v>
      </c>
      <c r="N10570" s="3">
        <f>'Transaction Data'!$F10570*'Transaction Data'!$L10570</f>
        <v>2814</v>
      </c>
      <c r="O10570" s="3">
        <f>'Transaction Data'!$N10570-'Transaction Data'!$M10570</f>
        <v>804</v>
      </c>
      <c r="P10570" s="2">
        <f>DATEDIF('Transaction Data'!$D10570,'Transaction Data'!$A10570,"y")</f>
        <v>77</v>
      </c>
      <c r="Q10570" s="2" t="str">
        <f>FLOOR('Transaction Data'!$P10570,15)&amp;"-"&amp;FLOOR('Transaction Data'!$P10570,15)+14</f>
        <v>75-89</v>
      </c>
      <c r="R10570" s="2" t="str">
        <f>IF('Transaction Data'!$L10570&lt;=10,"Less Expensive","Expensive")</f>
        <v>Expensive</v>
      </c>
      <c r="S10570" s="4">
        <f>WEEKDAY('Transaction Data'!$A10570)</f>
        <v>6</v>
      </c>
      <c r="T10570" s="2" t="str">
        <f>IF(WEEKDAY('Transaction Data'!$A10570,2)&lt;6,"Weekday","Weekend")</f>
        <v>Weekday</v>
      </c>
    </row>
    <row r="10571" ht="15.75" customHeight="1">
      <c r="A10571" s="1">
        <v>45554.0</v>
      </c>
      <c r="B10571" s="2" t="s">
        <v>7375</v>
      </c>
      <c r="C10571" s="2" t="s">
        <v>21</v>
      </c>
      <c r="D10571" s="1">
        <v>32017.0</v>
      </c>
      <c r="E10571" s="2" t="s">
        <v>63</v>
      </c>
      <c r="F10571" s="2">
        <v>174.0</v>
      </c>
      <c r="G10571" s="2" t="s">
        <v>60</v>
      </c>
      <c r="H10571" s="2" t="s">
        <v>24</v>
      </c>
      <c r="I10571" s="2" t="s">
        <v>35</v>
      </c>
      <c r="J10571" s="2" t="str">
        <f t="array" ref="J10571">XLOOKUP('Transaction Data'!$G10571,Product_Code,Biscuit_Brand)</f>
        <v>Peanut Butter Bites</v>
      </c>
      <c r="K10571" s="2">
        <f t="array" ref="K10571">XLOOKUP('Transaction Data'!$G10571,Product_Code,Cost)</f>
        <v>5</v>
      </c>
      <c r="L10571" s="2">
        <f t="array" ref="L10571">XLOOKUP('Transaction Data'!$G10571,Product_Code,Unit_Price)</f>
        <v>7</v>
      </c>
      <c r="M10571" s="3">
        <f>'Transaction Data'!$F10571*'Transaction Data'!$K10571</f>
        <v>870</v>
      </c>
      <c r="N10571" s="3">
        <f>'Transaction Data'!$F10571*'Transaction Data'!$L10571</f>
        <v>1218</v>
      </c>
      <c r="O10571" s="3">
        <f>'Transaction Data'!$N10571-'Transaction Data'!$M10571</f>
        <v>348</v>
      </c>
      <c r="P10571" s="2">
        <f>DATEDIF('Transaction Data'!$D10571,'Transaction Data'!$A10571,"y")</f>
        <v>37</v>
      </c>
      <c r="Q10571" s="2" t="str">
        <f>FLOOR('Transaction Data'!$P10571,15)&amp;"-"&amp;FLOOR('Transaction Data'!$P10571,15)+14</f>
        <v>30-44</v>
      </c>
      <c r="R10571" s="2" t="str">
        <f>IF('Transaction Data'!$L10571&lt;=10,"Less Expensive","Expensive")</f>
        <v>Less Expensive</v>
      </c>
      <c r="S10571" s="4">
        <f>WEEKDAY('Transaction Data'!$A10571)</f>
        <v>5</v>
      </c>
      <c r="T10571" s="2" t="str">
        <f>IF(WEEKDAY('Transaction Data'!$A10571,2)&lt;6,"Weekday","Weekend")</f>
        <v>Weekday</v>
      </c>
    </row>
    <row r="10572" ht="15.75" customHeight="1">
      <c r="A10572" s="1">
        <v>45548.0</v>
      </c>
      <c r="B10572" s="2" t="s">
        <v>2626</v>
      </c>
      <c r="C10572" s="2" t="s">
        <v>51</v>
      </c>
      <c r="D10572" s="1">
        <v>21790.0</v>
      </c>
      <c r="E10572" s="2" t="s">
        <v>37</v>
      </c>
      <c r="F10572" s="2">
        <v>106.0</v>
      </c>
      <c r="G10572" s="2" t="s">
        <v>28</v>
      </c>
      <c r="H10572" s="2" t="s">
        <v>45</v>
      </c>
      <c r="I10572" s="2" t="s">
        <v>25</v>
      </c>
      <c r="J10572" s="2" t="str">
        <f t="array" ref="J10572">XLOOKUP('Transaction Data'!$G10572,Product_Code,Biscuit_Brand)</f>
        <v>Shortbread</v>
      </c>
      <c r="K10572" s="2">
        <f t="array" ref="K10572">XLOOKUP('Transaction Data'!$G10572,Product_Code,Cost)</f>
        <v>10</v>
      </c>
      <c r="L10572" s="2">
        <f t="array" ref="L10572">XLOOKUP('Transaction Data'!$G10572,Product_Code,Unit_Price)</f>
        <v>45</v>
      </c>
      <c r="M10572" s="3">
        <f>'Transaction Data'!$F10572*'Transaction Data'!$K10572</f>
        <v>1060</v>
      </c>
      <c r="N10572" s="3">
        <f>'Transaction Data'!$F10572*'Transaction Data'!$L10572</f>
        <v>4770</v>
      </c>
      <c r="O10572" s="3">
        <f>'Transaction Data'!$N10572-'Transaction Data'!$M10572</f>
        <v>3710</v>
      </c>
      <c r="P10572" s="2">
        <f>DATEDIF('Transaction Data'!$D10572,'Transaction Data'!$A10572,"y")</f>
        <v>65</v>
      </c>
      <c r="Q10572" s="2" t="str">
        <f>FLOOR('Transaction Data'!$P10572,15)&amp;"-"&amp;FLOOR('Transaction Data'!$P10572,15)+14</f>
        <v>60-74</v>
      </c>
      <c r="R10572" s="2" t="str">
        <f>IF('Transaction Data'!$L10572&lt;=10,"Less Expensive","Expensive")</f>
        <v>Expensive</v>
      </c>
      <c r="S10572" s="4">
        <f>WEEKDAY('Transaction Data'!$A10572)</f>
        <v>6</v>
      </c>
      <c r="T10572" s="2" t="str">
        <f>IF(WEEKDAY('Transaction Data'!$A10572,2)&lt;6,"Weekday","Weekend")</f>
        <v>Weekday</v>
      </c>
    </row>
    <row r="10573" ht="15.75" customHeight="1">
      <c r="A10573" s="1">
        <v>45539.0</v>
      </c>
      <c r="B10573" s="2" t="s">
        <v>8527</v>
      </c>
      <c r="C10573" s="2" t="s">
        <v>32</v>
      </c>
      <c r="D10573" s="1">
        <v>23152.0</v>
      </c>
      <c r="E10573" s="2" t="s">
        <v>63</v>
      </c>
      <c r="F10573" s="2">
        <v>39.0</v>
      </c>
      <c r="G10573" s="2" t="s">
        <v>28</v>
      </c>
      <c r="H10573" s="2" t="s">
        <v>29</v>
      </c>
      <c r="I10573" s="2" t="s">
        <v>35</v>
      </c>
      <c r="J10573" s="2" t="str">
        <f t="array" ref="J10573">XLOOKUP('Transaction Data'!$G10573,Product_Code,Biscuit_Brand)</f>
        <v>Shortbread</v>
      </c>
      <c r="K10573" s="2">
        <f t="array" ref="K10573">XLOOKUP('Transaction Data'!$G10573,Product_Code,Cost)</f>
        <v>10</v>
      </c>
      <c r="L10573" s="2">
        <f t="array" ref="L10573">XLOOKUP('Transaction Data'!$G10573,Product_Code,Unit_Price)</f>
        <v>45</v>
      </c>
      <c r="M10573" s="3">
        <f>'Transaction Data'!$F10573*'Transaction Data'!$K10573</f>
        <v>390</v>
      </c>
      <c r="N10573" s="3">
        <f>'Transaction Data'!$F10573*'Transaction Data'!$L10573</f>
        <v>1755</v>
      </c>
      <c r="O10573" s="3">
        <f>'Transaction Data'!$N10573-'Transaction Data'!$M10573</f>
        <v>1365</v>
      </c>
      <c r="P10573" s="2">
        <f>DATEDIF('Transaction Data'!$D10573,'Transaction Data'!$A10573,"y")</f>
        <v>61</v>
      </c>
      <c r="Q10573" s="2" t="str">
        <f>FLOOR('Transaction Data'!$P10573,15)&amp;"-"&amp;FLOOR('Transaction Data'!$P10573,15)+14</f>
        <v>60-74</v>
      </c>
      <c r="R10573" s="2" t="str">
        <f>IF('Transaction Data'!$L10573&lt;=10,"Less Expensive","Expensive")</f>
        <v>Expensive</v>
      </c>
      <c r="S10573" s="4">
        <f>WEEKDAY('Transaction Data'!$A10573)</f>
        <v>4</v>
      </c>
      <c r="T10573" s="2" t="str">
        <f>IF(WEEKDAY('Transaction Data'!$A10573,2)&lt;6,"Weekday","Weekend")</f>
        <v>Weekday</v>
      </c>
    </row>
    <row r="10574" ht="15.75" customHeight="1">
      <c r="A10574" s="1">
        <v>45562.0</v>
      </c>
      <c r="B10574" s="2" t="s">
        <v>3216</v>
      </c>
      <c r="C10574" s="2" t="s">
        <v>41</v>
      </c>
      <c r="D10574" s="1">
        <v>35379.0</v>
      </c>
      <c r="E10574" s="2" t="s">
        <v>63</v>
      </c>
      <c r="F10574" s="2">
        <v>455.0</v>
      </c>
      <c r="G10574" s="2" t="s">
        <v>61</v>
      </c>
      <c r="H10574" s="2" t="s">
        <v>45</v>
      </c>
      <c r="I10574" s="2" t="s">
        <v>30</v>
      </c>
      <c r="J10574" s="2" t="str">
        <f t="array" ref="J10574">XLOOKUP('Transaction Data'!$G10574,Product_Code,Biscuit_Brand)</f>
        <v>Choco Delight</v>
      </c>
      <c r="K10574" s="2">
        <f t="array" ref="K10574">XLOOKUP('Transaction Data'!$G10574,Product_Code,Cost)</f>
        <v>3</v>
      </c>
      <c r="L10574" s="2">
        <f t="array" ref="L10574">XLOOKUP('Transaction Data'!$G10574,Product_Code,Unit_Price)</f>
        <v>5</v>
      </c>
      <c r="M10574" s="3">
        <f>'Transaction Data'!$F10574*'Transaction Data'!$K10574</f>
        <v>1365</v>
      </c>
      <c r="N10574" s="3">
        <f>'Transaction Data'!$F10574*'Transaction Data'!$L10574</f>
        <v>2275</v>
      </c>
      <c r="O10574" s="3">
        <f>'Transaction Data'!$N10574-'Transaction Data'!$M10574</f>
        <v>910</v>
      </c>
      <c r="P10574" s="2">
        <f>DATEDIF('Transaction Data'!$D10574,'Transaction Data'!$A10574,"y")</f>
        <v>27</v>
      </c>
      <c r="Q10574" s="2" t="str">
        <f>FLOOR('Transaction Data'!$P10574,15)&amp;"-"&amp;FLOOR('Transaction Data'!$P10574,15)+14</f>
        <v>15-29</v>
      </c>
      <c r="R10574" s="2" t="str">
        <f>IF('Transaction Data'!$L10574&lt;=10,"Less Expensive","Expensive")</f>
        <v>Less Expensive</v>
      </c>
      <c r="S10574" s="4">
        <f>WEEKDAY('Transaction Data'!$A10574)</f>
        <v>6</v>
      </c>
      <c r="T10574" s="2" t="str">
        <f>IF(WEEKDAY('Transaction Data'!$A10574,2)&lt;6,"Weekday","Weekend")</f>
        <v>Weekday</v>
      </c>
    </row>
    <row r="10575" ht="15.75" customHeight="1">
      <c r="A10575" s="1">
        <v>45562.0</v>
      </c>
      <c r="B10575" s="2" t="s">
        <v>1166</v>
      </c>
      <c r="C10575" s="2" t="s">
        <v>41</v>
      </c>
      <c r="D10575" s="1">
        <v>36749.0</v>
      </c>
      <c r="E10575" s="2" t="s">
        <v>27</v>
      </c>
      <c r="F10575" s="2">
        <v>144.0</v>
      </c>
      <c r="G10575" s="2" t="s">
        <v>55</v>
      </c>
      <c r="H10575" s="2" t="s">
        <v>42</v>
      </c>
      <c r="I10575" s="2" t="s">
        <v>30</v>
      </c>
      <c r="J10575" s="2" t="str">
        <f t="array" ref="J10575">XLOOKUP('Transaction Data'!$G10575,Product_Code,Biscuit_Brand)</f>
        <v>Vanilla Wafers</v>
      </c>
      <c r="K10575" s="2">
        <f t="array" ref="K10575">XLOOKUP('Transaction Data'!$G10575,Product_Code,Cost)</f>
        <v>18</v>
      </c>
      <c r="L10575" s="2">
        <f t="array" ref="L10575">XLOOKUP('Transaction Data'!$G10575,Product_Code,Unit_Price)</f>
        <v>36</v>
      </c>
      <c r="M10575" s="3">
        <f>'Transaction Data'!$F10575*'Transaction Data'!$K10575</f>
        <v>2592</v>
      </c>
      <c r="N10575" s="3">
        <f>'Transaction Data'!$F10575*'Transaction Data'!$L10575</f>
        <v>5184</v>
      </c>
      <c r="O10575" s="3">
        <f>'Transaction Data'!$N10575-'Transaction Data'!$M10575</f>
        <v>2592</v>
      </c>
      <c r="P10575" s="2">
        <f>DATEDIF('Transaction Data'!$D10575,'Transaction Data'!$A10575,"y")</f>
        <v>24</v>
      </c>
      <c r="Q10575" s="2" t="str">
        <f>FLOOR('Transaction Data'!$P10575,15)&amp;"-"&amp;FLOOR('Transaction Data'!$P10575,15)+14</f>
        <v>15-29</v>
      </c>
      <c r="R10575" s="2" t="str">
        <f>IF('Transaction Data'!$L10575&lt;=10,"Less Expensive","Expensive")</f>
        <v>Expensive</v>
      </c>
      <c r="S10575" s="4">
        <f>WEEKDAY('Transaction Data'!$A10575)</f>
        <v>6</v>
      </c>
      <c r="T10575" s="2" t="str">
        <f>IF(WEEKDAY('Transaction Data'!$A10575,2)&lt;6,"Weekday","Weekend")</f>
        <v>Weekday</v>
      </c>
    </row>
    <row r="10576" ht="15.75" customHeight="1">
      <c r="A10576" s="1">
        <v>45554.0</v>
      </c>
      <c r="B10576" s="2" t="s">
        <v>5073</v>
      </c>
      <c r="C10576" s="2" t="s">
        <v>54</v>
      </c>
      <c r="D10576" s="1">
        <v>20484.0</v>
      </c>
      <c r="E10576" s="2" t="s">
        <v>22</v>
      </c>
      <c r="F10576" s="2">
        <v>491.0</v>
      </c>
      <c r="G10576" s="2" t="s">
        <v>44</v>
      </c>
      <c r="H10576" s="2" t="s">
        <v>29</v>
      </c>
      <c r="I10576" s="2" t="s">
        <v>35</v>
      </c>
      <c r="J10576" s="2" t="str">
        <f t="array" ref="J10576">XLOOKUP('Transaction Data'!$G10576,Product_Code,Biscuit_Brand)</f>
        <v>Butter Crunch</v>
      </c>
      <c r="K10576" s="2">
        <f t="array" ref="K10576">XLOOKUP('Transaction Data'!$G10576,Product_Code,Cost)</f>
        <v>10</v>
      </c>
      <c r="L10576" s="2">
        <f t="array" ref="L10576">XLOOKUP('Transaction Data'!$G10576,Product_Code,Unit_Price)</f>
        <v>11</v>
      </c>
      <c r="M10576" s="3">
        <f>'Transaction Data'!$F10576*'Transaction Data'!$K10576</f>
        <v>4910</v>
      </c>
      <c r="N10576" s="3">
        <f>'Transaction Data'!$F10576*'Transaction Data'!$L10576</f>
        <v>5401</v>
      </c>
      <c r="O10576" s="3">
        <f>'Transaction Data'!$N10576-'Transaction Data'!$M10576</f>
        <v>491</v>
      </c>
      <c r="P10576" s="2">
        <f>DATEDIF('Transaction Data'!$D10576,'Transaction Data'!$A10576,"y")</f>
        <v>68</v>
      </c>
      <c r="Q10576" s="2" t="str">
        <f>FLOOR('Transaction Data'!$P10576,15)&amp;"-"&amp;FLOOR('Transaction Data'!$P10576,15)+14</f>
        <v>60-74</v>
      </c>
      <c r="R10576" s="2" t="str">
        <f>IF('Transaction Data'!$L10576&lt;=10,"Less Expensive","Expensive")</f>
        <v>Expensive</v>
      </c>
      <c r="S10576" s="4">
        <f>WEEKDAY('Transaction Data'!$A10576)</f>
        <v>5</v>
      </c>
      <c r="T10576" s="2" t="str">
        <f>IF(WEEKDAY('Transaction Data'!$A10576,2)&lt;6,"Weekday","Weekend")</f>
        <v>Weekday</v>
      </c>
    </row>
    <row r="10577" ht="15.75" customHeight="1">
      <c r="A10577" s="1">
        <v>45544.0</v>
      </c>
      <c r="B10577" s="2" t="s">
        <v>4852</v>
      </c>
      <c r="C10577" s="2" t="s">
        <v>41</v>
      </c>
      <c r="D10577" s="1">
        <v>27063.0</v>
      </c>
      <c r="E10577" s="2" t="s">
        <v>63</v>
      </c>
      <c r="F10577" s="2">
        <v>366.0</v>
      </c>
      <c r="G10577" s="2" t="s">
        <v>48</v>
      </c>
      <c r="H10577" s="2" t="s">
        <v>24</v>
      </c>
      <c r="I10577" s="2" t="s">
        <v>35</v>
      </c>
      <c r="J10577" s="2" t="str">
        <f t="array" ref="J10577">XLOOKUP('Transaction Data'!$G10577,Product_Code,Biscuit_Brand)</f>
        <v>Lemon Crisps</v>
      </c>
      <c r="K10577" s="2">
        <f t="array" ref="K10577">XLOOKUP('Transaction Data'!$G10577,Product_Code,Cost)</f>
        <v>7</v>
      </c>
      <c r="L10577" s="2">
        <f t="array" ref="L10577">XLOOKUP('Transaction Data'!$G10577,Product_Code,Unit_Price)</f>
        <v>9</v>
      </c>
      <c r="M10577" s="3">
        <f>'Transaction Data'!$F10577*'Transaction Data'!$K10577</f>
        <v>2562</v>
      </c>
      <c r="N10577" s="3">
        <f>'Transaction Data'!$F10577*'Transaction Data'!$L10577</f>
        <v>3294</v>
      </c>
      <c r="O10577" s="3">
        <f>'Transaction Data'!$N10577-'Transaction Data'!$M10577</f>
        <v>732</v>
      </c>
      <c r="P10577" s="2">
        <f>DATEDIF('Transaction Data'!$D10577,'Transaction Data'!$A10577,"y")</f>
        <v>50</v>
      </c>
      <c r="Q10577" s="2" t="str">
        <f>FLOOR('Transaction Data'!$P10577,15)&amp;"-"&amp;FLOOR('Transaction Data'!$P10577,15)+14</f>
        <v>45-59</v>
      </c>
      <c r="R10577" s="2" t="str">
        <f>IF('Transaction Data'!$L10577&lt;=10,"Less Expensive","Expensive")</f>
        <v>Less Expensive</v>
      </c>
      <c r="S10577" s="4">
        <f>WEEKDAY('Transaction Data'!$A10577)</f>
        <v>2</v>
      </c>
      <c r="T10577" s="2" t="str">
        <f>IF(WEEKDAY('Transaction Data'!$A10577,2)&lt;6,"Weekday","Weekend")</f>
        <v>Weekday</v>
      </c>
    </row>
    <row r="10578" ht="15.75" customHeight="1">
      <c r="A10578" s="1">
        <v>45537.0</v>
      </c>
      <c r="B10578" s="2" t="s">
        <v>740</v>
      </c>
      <c r="C10578" s="2" t="s">
        <v>51</v>
      </c>
      <c r="D10578" s="1">
        <v>31378.0</v>
      </c>
      <c r="E10578" s="2" t="s">
        <v>37</v>
      </c>
      <c r="F10578" s="2">
        <v>348.0</v>
      </c>
      <c r="G10578" s="2" t="s">
        <v>38</v>
      </c>
      <c r="H10578" s="2" t="s">
        <v>52</v>
      </c>
      <c r="I10578" s="2" t="s">
        <v>25</v>
      </c>
      <c r="J10578" s="2" t="str">
        <f t="array" ref="J10578">XLOOKUP('Transaction Data'!$G10578,Product_Code,Biscuit_Brand)</f>
        <v>Ginger Snaps</v>
      </c>
      <c r="K10578" s="2">
        <f t="array" ref="K10578">XLOOKUP('Transaction Data'!$G10578,Product_Code,Cost)</f>
        <v>14</v>
      </c>
      <c r="L10578" s="2">
        <f t="array" ref="L10578">XLOOKUP('Transaction Data'!$G10578,Product_Code,Unit_Price)</f>
        <v>28</v>
      </c>
      <c r="M10578" s="3">
        <f>'Transaction Data'!$F10578*'Transaction Data'!$K10578</f>
        <v>4872</v>
      </c>
      <c r="N10578" s="3">
        <f>'Transaction Data'!$F10578*'Transaction Data'!$L10578</f>
        <v>9744</v>
      </c>
      <c r="O10578" s="3">
        <f>'Transaction Data'!$N10578-'Transaction Data'!$M10578</f>
        <v>4872</v>
      </c>
      <c r="P10578" s="2">
        <f>DATEDIF('Transaction Data'!$D10578,'Transaction Data'!$A10578,"y")</f>
        <v>38</v>
      </c>
      <c r="Q10578" s="2" t="str">
        <f>FLOOR('Transaction Data'!$P10578,15)&amp;"-"&amp;FLOOR('Transaction Data'!$P10578,15)+14</f>
        <v>30-44</v>
      </c>
      <c r="R10578" s="2" t="str">
        <f>IF('Transaction Data'!$L10578&lt;=10,"Less Expensive","Expensive")</f>
        <v>Expensive</v>
      </c>
      <c r="S10578" s="4">
        <f>WEEKDAY('Transaction Data'!$A10578)</f>
        <v>2</v>
      </c>
      <c r="T10578" s="2" t="str">
        <f>IF(WEEKDAY('Transaction Data'!$A10578,2)&lt;6,"Weekday","Weekend")</f>
        <v>Weekday</v>
      </c>
    </row>
    <row r="10579" ht="15.75" customHeight="1">
      <c r="A10579" s="1">
        <v>45562.0</v>
      </c>
      <c r="B10579" s="2" t="s">
        <v>6185</v>
      </c>
      <c r="C10579" s="2" t="s">
        <v>65</v>
      </c>
      <c r="D10579" s="1">
        <v>24416.0</v>
      </c>
      <c r="E10579" s="2" t="s">
        <v>22</v>
      </c>
      <c r="F10579" s="2">
        <v>14.0</v>
      </c>
      <c r="G10579" s="2" t="s">
        <v>38</v>
      </c>
      <c r="H10579" s="2" t="s">
        <v>52</v>
      </c>
      <c r="I10579" s="2" t="s">
        <v>25</v>
      </c>
      <c r="J10579" s="2" t="str">
        <f t="array" ref="J10579">XLOOKUP('Transaction Data'!$G10579,Product_Code,Biscuit_Brand)</f>
        <v>Ginger Snaps</v>
      </c>
      <c r="K10579" s="2">
        <f t="array" ref="K10579">XLOOKUP('Transaction Data'!$G10579,Product_Code,Cost)</f>
        <v>14</v>
      </c>
      <c r="L10579" s="2">
        <f t="array" ref="L10579">XLOOKUP('Transaction Data'!$G10579,Product_Code,Unit_Price)</f>
        <v>28</v>
      </c>
      <c r="M10579" s="3">
        <f>'Transaction Data'!$F10579*'Transaction Data'!$K10579</f>
        <v>196</v>
      </c>
      <c r="N10579" s="3">
        <f>'Transaction Data'!$F10579*'Transaction Data'!$L10579</f>
        <v>392</v>
      </c>
      <c r="O10579" s="3">
        <f>'Transaction Data'!$N10579-'Transaction Data'!$M10579</f>
        <v>196</v>
      </c>
      <c r="P10579" s="2">
        <f>DATEDIF('Transaction Data'!$D10579,'Transaction Data'!$A10579,"y")</f>
        <v>57</v>
      </c>
      <c r="Q10579" s="2" t="str">
        <f>FLOOR('Transaction Data'!$P10579,15)&amp;"-"&amp;FLOOR('Transaction Data'!$P10579,15)+14</f>
        <v>45-59</v>
      </c>
      <c r="R10579" s="2" t="str">
        <f>IF('Transaction Data'!$L10579&lt;=10,"Less Expensive","Expensive")</f>
        <v>Expensive</v>
      </c>
      <c r="S10579" s="4">
        <f>WEEKDAY('Transaction Data'!$A10579)</f>
        <v>6</v>
      </c>
      <c r="T10579" s="2" t="str">
        <f>IF(WEEKDAY('Transaction Data'!$A10579,2)&lt;6,"Weekday","Weekend")</f>
        <v>Weekday</v>
      </c>
    </row>
    <row r="10580" ht="15.75" customHeight="1">
      <c r="A10580" s="1">
        <v>45542.0</v>
      </c>
      <c r="B10580" s="2" t="s">
        <v>2908</v>
      </c>
      <c r="C10580" s="2" t="s">
        <v>72</v>
      </c>
      <c r="D10580" s="1">
        <v>20213.0</v>
      </c>
      <c r="E10580" s="2" t="s">
        <v>63</v>
      </c>
      <c r="F10580" s="2">
        <v>357.0</v>
      </c>
      <c r="G10580" s="2" t="s">
        <v>38</v>
      </c>
      <c r="H10580" s="2" t="s">
        <v>29</v>
      </c>
      <c r="I10580" s="2" t="s">
        <v>30</v>
      </c>
      <c r="J10580" s="2" t="str">
        <f t="array" ref="J10580">XLOOKUP('Transaction Data'!$G10580,Product_Code,Biscuit_Brand)</f>
        <v>Ginger Snaps</v>
      </c>
      <c r="K10580" s="2">
        <f t="array" ref="K10580">XLOOKUP('Transaction Data'!$G10580,Product_Code,Cost)</f>
        <v>14</v>
      </c>
      <c r="L10580" s="2">
        <f t="array" ref="L10580">XLOOKUP('Transaction Data'!$G10580,Product_Code,Unit_Price)</f>
        <v>28</v>
      </c>
      <c r="M10580" s="3">
        <f>'Transaction Data'!$F10580*'Transaction Data'!$K10580</f>
        <v>4998</v>
      </c>
      <c r="N10580" s="3">
        <f>'Transaction Data'!$F10580*'Transaction Data'!$L10580</f>
        <v>9996</v>
      </c>
      <c r="O10580" s="3">
        <f>'Transaction Data'!$N10580-'Transaction Data'!$M10580</f>
        <v>4998</v>
      </c>
      <c r="P10580" s="2">
        <f>DATEDIF('Transaction Data'!$D10580,'Transaction Data'!$A10580,"y")</f>
        <v>69</v>
      </c>
      <c r="Q10580" s="2" t="str">
        <f>FLOOR('Transaction Data'!$P10580,15)&amp;"-"&amp;FLOOR('Transaction Data'!$P10580,15)+14</f>
        <v>60-74</v>
      </c>
      <c r="R10580" s="2" t="str">
        <f>IF('Transaction Data'!$L10580&lt;=10,"Less Expensive","Expensive")</f>
        <v>Expensive</v>
      </c>
      <c r="S10580" s="4">
        <f>WEEKDAY('Transaction Data'!$A10580)</f>
        <v>7</v>
      </c>
      <c r="T10580" s="2" t="str">
        <f>IF(WEEKDAY('Transaction Data'!$A10580,2)&lt;6,"Weekday","Weekend")</f>
        <v>Weekend</v>
      </c>
    </row>
    <row r="10581" ht="15.75" customHeight="1">
      <c r="A10581" s="1">
        <v>45560.0</v>
      </c>
      <c r="B10581" s="2" t="s">
        <v>94</v>
      </c>
      <c r="C10581" s="2" t="s">
        <v>69</v>
      </c>
      <c r="D10581" s="1">
        <v>20207.0</v>
      </c>
      <c r="E10581" s="2" t="s">
        <v>37</v>
      </c>
      <c r="F10581" s="2">
        <v>373.0</v>
      </c>
      <c r="G10581" s="2" t="s">
        <v>28</v>
      </c>
      <c r="H10581" s="2" t="s">
        <v>52</v>
      </c>
      <c r="I10581" s="2" t="s">
        <v>25</v>
      </c>
      <c r="J10581" s="2" t="str">
        <f t="array" ref="J10581">XLOOKUP('Transaction Data'!$G10581,Product_Code,Biscuit_Brand)</f>
        <v>Shortbread</v>
      </c>
      <c r="K10581" s="2">
        <f t="array" ref="K10581">XLOOKUP('Transaction Data'!$G10581,Product_Code,Cost)</f>
        <v>10</v>
      </c>
      <c r="L10581" s="2">
        <f t="array" ref="L10581">XLOOKUP('Transaction Data'!$G10581,Product_Code,Unit_Price)</f>
        <v>45</v>
      </c>
      <c r="M10581" s="3">
        <f>'Transaction Data'!$F10581*'Transaction Data'!$K10581</f>
        <v>3730</v>
      </c>
      <c r="N10581" s="3">
        <f>'Transaction Data'!$F10581*'Transaction Data'!$L10581</f>
        <v>16785</v>
      </c>
      <c r="O10581" s="3">
        <f>'Transaction Data'!$N10581-'Transaction Data'!$M10581</f>
        <v>13055</v>
      </c>
      <c r="P10581" s="2">
        <f>DATEDIF('Transaction Data'!$D10581,'Transaction Data'!$A10581,"y")</f>
        <v>69</v>
      </c>
      <c r="Q10581" s="2" t="str">
        <f>FLOOR('Transaction Data'!$P10581,15)&amp;"-"&amp;FLOOR('Transaction Data'!$P10581,15)+14</f>
        <v>60-74</v>
      </c>
      <c r="R10581" s="2" t="str">
        <f>IF('Transaction Data'!$L10581&lt;=10,"Less Expensive","Expensive")</f>
        <v>Expensive</v>
      </c>
      <c r="S10581" s="4">
        <f>WEEKDAY('Transaction Data'!$A10581)</f>
        <v>4</v>
      </c>
      <c r="T10581" s="2" t="str">
        <f>IF(WEEKDAY('Transaction Data'!$A10581,2)&lt;6,"Weekday","Weekend")</f>
        <v>Weekday</v>
      </c>
    </row>
    <row r="10582" ht="15.75" customHeight="1">
      <c r="A10582" s="1">
        <v>45552.0</v>
      </c>
      <c r="B10582" s="2" t="s">
        <v>1842</v>
      </c>
      <c r="C10582" s="2" t="s">
        <v>51</v>
      </c>
      <c r="D10582" s="1">
        <v>21978.0</v>
      </c>
      <c r="E10582" s="2" t="s">
        <v>37</v>
      </c>
      <c r="F10582" s="2">
        <v>309.0</v>
      </c>
      <c r="G10582" s="2" t="s">
        <v>38</v>
      </c>
      <c r="H10582" s="2" t="s">
        <v>34</v>
      </c>
      <c r="I10582" s="2" t="s">
        <v>25</v>
      </c>
      <c r="J10582" s="2" t="str">
        <f t="array" ref="J10582">XLOOKUP('Transaction Data'!$G10582,Product_Code,Biscuit_Brand)</f>
        <v>Ginger Snaps</v>
      </c>
      <c r="K10582" s="2">
        <f t="array" ref="K10582">XLOOKUP('Transaction Data'!$G10582,Product_Code,Cost)</f>
        <v>14</v>
      </c>
      <c r="L10582" s="2">
        <f t="array" ref="L10582">XLOOKUP('Transaction Data'!$G10582,Product_Code,Unit_Price)</f>
        <v>28</v>
      </c>
      <c r="M10582" s="3">
        <f>'Transaction Data'!$F10582*'Transaction Data'!$K10582</f>
        <v>4326</v>
      </c>
      <c r="N10582" s="3">
        <f>'Transaction Data'!$F10582*'Transaction Data'!$L10582</f>
        <v>8652</v>
      </c>
      <c r="O10582" s="3">
        <f>'Transaction Data'!$N10582-'Transaction Data'!$M10582</f>
        <v>4326</v>
      </c>
      <c r="P10582" s="2">
        <f>DATEDIF('Transaction Data'!$D10582,'Transaction Data'!$A10582,"y")</f>
        <v>64</v>
      </c>
      <c r="Q10582" s="2" t="str">
        <f>FLOOR('Transaction Data'!$P10582,15)&amp;"-"&amp;FLOOR('Transaction Data'!$P10582,15)+14</f>
        <v>60-74</v>
      </c>
      <c r="R10582" s="2" t="str">
        <f>IF('Transaction Data'!$L10582&lt;=10,"Less Expensive","Expensive")</f>
        <v>Expensive</v>
      </c>
      <c r="S10582" s="4">
        <f>WEEKDAY('Transaction Data'!$A10582)</f>
        <v>3</v>
      </c>
      <c r="T10582" s="2" t="str">
        <f>IF(WEEKDAY('Transaction Data'!$A10582,2)&lt;6,"Weekday","Weekend")</f>
        <v>Weekday</v>
      </c>
    </row>
    <row r="10583" ht="15.75" customHeight="1">
      <c r="A10583" s="1">
        <v>45538.0</v>
      </c>
      <c r="B10583" s="2" t="s">
        <v>4079</v>
      </c>
      <c r="C10583" s="2" t="s">
        <v>72</v>
      </c>
      <c r="D10583" s="1">
        <v>26033.0</v>
      </c>
      <c r="E10583" s="2" t="s">
        <v>63</v>
      </c>
      <c r="F10583" s="2">
        <v>398.0</v>
      </c>
      <c r="G10583" s="2" t="s">
        <v>61</v>
      </c>
      <c r="H10583" s="2" t="s">
        <v>52</v>
      </c>
      <c r="I10583" s="2" t="s">
        <v>35</v>
      </c>
      <c r="J10583" s="2" t="str">
        <f t="array" ref="J10583">XLOOKUP('Transaction Data'!$G10583,Product_Code,Biscuit_Brand)</f>
        <v>Choco Delight</v>
      </c>
      <c r="K10583" s="2">
        <f t="array" ref="K10583">XLOOKUP('Transaction Data'!$G10583,Product_Code,Cost)</f>
        <v>3</v>
      </c>
      <c r="L10583" s="2">
        <f t="array" ref="L10583">XLOOKUP('Transaction Data'!$G10583,Product_Code,Unit_Price)</f>
        <v>5</v>
      </c>
      <c r="M10583" s="3">
        <f>'Transaction Data'!$F10583*'Transaction Data'!$K10583</f>
        <v>1194</v>
      </c>
      <c r="N10583" s="3">
        <f>'Transaction Data'!$F10583*'Transaction Data'!$L10583</f>
        <v>1990</v>
      </c>
      <c r="O10583" s="3">
        <f>'Transaction Data'!$N10583-'Transaction Data'!$M10583</f>
        <v>796</v>
      </c>
      <c r="P10583" s="2">
        <f>DATEDIF('Transaction Data'!$D10583,'Transaction Data'!$A10583,"y")</f>
        <v>53</v>
      </c>
      <c r="Q10583" s="2" t="str">
        <f>FLOOR('Transaction Data'!$P10583,15)&amp;"-"&amp;FLOOR('Transaction Data'!$P10583,15)+14</f>
        <v>45-59</v>
      </c>
      <c r="R10583" s="2" t="str">
        <f>IF('Transaction Data'!$L10583&lt;=10,"Less Expensive","Expensive")</f>
        <v>Less Expensive</v>
      </c>
      <c r="S10583" s="4">
        <f>WEEKDAY('Transaction Data'!$A10583)</f>
        <v>3</v>
      </c>
      <c r="T10583" s="2" t="str">
        <f>IF(WEEKDAY('Transaction Data'!$A10583,2)&lt;6,"Weekday","Weekend")</f>
        <v>Weekday</v>
      </c>
    </row>
    <row r="10584" ht="15.75" customHeight="1">
      <c r="A10584" s="1">
        <v>45558.0</v>
      </c>
      <c r="B10584" s="2" t="s">
        <v>4430</v>
      </c>
      <c r="C10584" s="2" t="s">
        <v>41</v>
      </c>
      <c r="D10584" s="1">
        <v>35621.0</v>
      </c>
      <c r="E10584" s="2" t="s">
        <v>37</v>
      </c>
      <c r="F10584" s="2">
        <v>191.0</v>
      </c>
      <c r="G10584" s="2" t="s">
        <v>44</v>
      </c>
      <c r="H10584" s="2" t="s">
        <v>34</v>
      </c>
      <c r="I10584" s="2" t="s">
        <v>25</v>
      </c>
      <c r="J10584" s="2" t="str">
        <f t="array" ref="J10584">XLOOKUP('Transaction Data'!$G10584,Product_Code,Biscuit_Brand)</f>
        <v>Butter Crunch</v>
      </c>
      <c r="K10584" s="2">
        <f t="array" ref="K10584">XLOOKUP('Transaction Data'!$G10584,Product_Code,Cost)</f>
        <v>10</v>
      </c>
      <c r="L10584" s="2">
        <f t="array" ref="L10584">XLOOKUP('Transaction Data'!$G10584,Product_Code,Unit_Price)</f>
        <v>11</v>
      </c>
      <c r="M10584" s="3">
        <f>'Transaction Data'!$F10584*'Transaction Data'!$K10584</f>
        <v>1910</v>
      </c>
      <c r="N10584" s="3">
        <f>'Transaction Data'!$F10584*'Transaction Data'!$L10584</f>
        <v>2101</v>
      </c>
      <c r="O10584" s="3">
        <f>'Transaction Data'!$N10584-'Transaction Data'!$M10584</f>
        <v>191</v>
      </c>
      <c r="P10584" s="2">
        <f>DATEDIF('Transaction Data'!$D10584,'Transaction Data'!$A10584,"y")</f>
        <v>27</v>
      </c>
      <c r="Q10584" s="2" t="str">
        <f>FLOOR('Transaction Data'!$P10584,15)&amp;"-"&amp;FLOOR('Transaction Data'!$P10584,15)+14</f>
        <v>15-29</v>
      </c>
      <c r="R10584" s="2" t="str">
        <f>IF('Transaction Data'!$L10584&lt;=10,"Less Expensive","Expensive")</f>
        <v>Expensive</v>
      </c>
      <c r="S10584" s="4">
        <f>WEEKDAY('Transaction Data'!$A10584)</f>
        <v>2</v>
      </c>
      <c r="T10584" s="2" t="str">
        <f>IF(WEEKDAY('Transaction Data'!$A10584,2)&lt;6,"Weekday","Weekend")</f>
        <v>Weekday</v>
      </c>
    </row>
    <row r="10585" ht="15.75" customHeight="1">
      <c r="A10585" s="1">
        <v>45537.0</v>
      </c>
      <c r="B10585" s="2" t="s">
        <v>8045</v>
      </c>
      <c r="C10585" s="2" t="s">
        <v>32</v>
      </c>
      <c r="D10585" s="1">
        <v>36298.0</v>
      </c>
      <c r="E10585" s="2" t="s">
        <v>27</v>
      </c>
      <c r="F10585" s="2">
        <v>220.0</v>
      </c>
      <c r="G10585" s="2" t="s">
        <v>57</v>
      </c>
      <c r="H10585" s="2" t="s">
        <v>29</v>
      </c>
      <c r="I10585" s="2" t="s">
        <v>30</v>
      </c>
      <c r="J10585" s="2" t="str">
        <f t="array" ref="J10585">XLOOKUP('Transaction Data'!$G10585,Product_Code,Biscuit_Brand)</f>
        <v>Oatmeal Cookies</v>
      </c>
      <c r="K10585" s="2">
        <f t="array" ref="K10585">XLOOKUP('Transaction Data'!$G10585,Product_Code,Cost)</f>
        <v>19</v>
      </c>
      <c r="L10585" s="2">
        <f t="array" ref="L10585">XLOOKUP('Transaction Data'!$G10585,Product_Code,Unit_Price)</f>
        <v>23</v>
      </c>
      <c r="M10585" s="3">
        <f>'Transaction Data'!$F10585*'Transaction Data'!$K10585</f>
        <v>4180</v>
      </c>
      <c r="N10585" s="3">
        <f>'Transaction Data'!$F10585*'Transaction Data'!$L10585</f>
        <v>5060</v>
      </c>
      <c r="O10585" s="3">
        <f>'Transaction Data'!$N10585-'Transaction Data'!$M10585</f>
        <v>880</v>
      </c>
      <c r="P10585" s="2">
        <f>DATEDIF('Transaction Data'!$D10585,'Transaction Data'!$A10585,"y")</f>
        <v>25</v>
      </c>
      <c r="Q10585" s="2" t="str">
        <f>FLOOR('Transaction Data'!$P10585,15)&amp;"-"&amp;FLOOR('Transaction Data'!$P10585,15)+14</f>
        <v>15-29</v>
      </c>
      <c r="R10585" s="2" t="str">
        <f>IF('Transaction Data'!$L10585&lt;=10,"Less Expensive","Expensive")</f>
        <v>Expensive</v>
      </c>
      <c r="S10585" s="4">
        <f>WEEKDAY('Transaction Data'!$A10585)</f>
        <v>2</v>
      </c>
      <c r="T10585" s="2" t="str">
        <f>IF(WEEKDAY('Transaction Data'!$A10585,2)&lt;6,"Weekday","Weekend")</f>
        <v>Weekday</v>
      </c>
    </row>
    <row r="10586" ht="15.75" customHeight="1">
      <c r="A10586" s="1">
        <v>45548.0</v>
      </c>
      <c r="B10586" s="2" t="s">
        <v>2550</v>
      </c>
      <c r="C10586" s="2" t="s">
        <v>41</v>
      </c>
      <c r="D10586" s="1">
        <v>38719.0</v>
      </c>
      <c r="E10586" s="2" t="s">
        <v>22</v>
      </c>
      <c r="F10586" s="2">
        <v>461.0</v>
      </c>
      <c r="G10586" s="2" t="s">
        <v>48</v>
      </c>
      <c r="H10586" s="2" t="s">
        <v>24</v>
      </c>
      <c r="I10586" s="2" t="s">
        <v>25</v>
      </c>
      <c r="J10586" s="2" t="str">
        <f t="array" ref="J10586">XLOOKUP('Transaction Data'!$G10586,Product_Code,Biscuit_Brand)</f>
        <v>Lemon Crisps</v>
      </c>
      <c r="K10586" s="2">
        <f t="array" ref="K10586">XLOOKUP('Transaction Data'!$G10586,Product_Code,Cost)</f>
        <v>7</v>
      </c>
      <c r="L10586" s="2">
        <f t="array" ref="L10586">XLOOKUP('Transaction Data'!$G10586,Product_Code,Unit_Price)</f>
        <v>9</v>
      </c>
      <c r="M10586" s="3">
        <f>'Transaction Data'!$F10586*'Transaction Data'!$K10586</f>
        <v>3227</v>
      </c>
      <c r="N10586" s="3">
        <f>'Transaction Data'!$F10586*'Transaction Data'!$L10586</f>
        <v>4149</v>
      </c>
      <c r="O10586" s="3">
        <f>'Transaction Data'!$N10586-'Transaction Data'!$M10586</f>
        <v>922</v>
      </c>
      <c r="P10586" s="2">
        <f>DATEDIF('Transaction Data'!$D10586,'Transaction Data'!$A10586,"y")</f>
        <v>18</v>
      </c>
      <c r="Q10586" s="2" t="str">
        <f>FLOOR('Transaction Data'!$P10586,15)&amp;"-"&amp;FLOOR('Transaction Data'!$P10586,15)+14</f>
        <v>15-29</v>
      </c>
      <c r="R10586" s="2" t="str">
        <f>IF('Transaction Data'!$L10586&lt;=10,"Less Expensive","Expensive")</f>
        <v>Less Expensive</v>
      </c>
      <c r="S10586" s="4">
        <f>WEEKDAY('Transaction Data'!$A10586)</f>
        <v>6</v>
      </c>
      <c r="T10586" s="2" t="str">
        <f>IF(WEEKDAY('Transaction Data'!$A10586,2)&lt;6,"Weekday","Weekend")</f>
        <v>Weekday</v>
      </c>
    </row>
    <row r="10587" ht="15.75" customHeight="1">
      <c r="A10587" s="1">
        <v>45551.0</v>
      </c>
      <c r="B10587" s="2" t="s">
        <v>4560</v>
      </c>
      <c r="C10587" s="2" t="s">
        <v>65</v>
      </c>
      <c r="D10587" s="1">
        <v>37520.0</v>
      </c>
      <c r="E10587" s="2" t="s">
        <v>22</v>
      </c>
      <c r="F10587" s="2">
        <v>124.0</v>
      </c>
      <c r="G10587" s="2" t="s">
        <v>60</v>
      </c>
      <c r="H10587" s="2" t="s">
        <v>34</v>
      </c>
      <c r="I10587" s="2" t="s">
        <v>35</v>
      </c>
      <c r="J10587" s="2" t="str">
        <f t="array" ref="J10587">XLOOKUP('Transaction Data'!$G10587,Product_Code,Biscuit_Brand)</f>
        <v>Peanut Butter Bites</v>
      </c>
      <c r="K10587" s="2">
        <f t="array" ref="K10587">XLOOKUP('Transaction Data'!$G10587,Product_Code,Cost)</f>
        <v>5</v>
      </c>
      <c r="L10587" s="2">
        <f t="array" ref="L10587">XLOOKUP('Transaction Data'!$G10587,Product_Code,Unit_Price)</f>
        <v>7</v>
      </c>
      <c r="M10587" s="3">
        <f>'Transaction Data'!$F10587*'Transaction Data'!$K10587</f>
        <v>620</v>
      </c>
      <c r="N10587" s="3">
        <f>'Transaction Data'!$F10587*'Transaction Data'!$L10587</f>
        <v>868</v>
      </c>
      <c r="O10587" s="3">
        <f>'Transaction Data'!$N10587-'Transaction Data'!$M10587</f>
        <v>248</v>
      </c>
      <c r="P10587" s="2">
        <f>DATEDIF('Transaction Data'!$D10587,'Transaction Data'!$A10587,"y")</f>
        <v>21</v>
      </c>
      <c r="Q10587" s="2" t="str">
        <f>FLOOR('Transaction Data'!$P10587,15)&amp;"-"&amp;FLOOR('Transaction Data'!$P10587,15)+14</f>
        <v>15-29</v>
      </c>
      <c r="R10587" s="2" t="str">
        <f>IF('Transaction Data'!$L10587&lt;=10,"Less Expensive","Expensive")</f>
        <v>Less Expensive</v>
      </c>
      <c r="S10587" s="4">
        <f>WEEKDAY('Transaction Data'!$A10587)</f>
        <v>2</v>
      </c>
      <c r="T10587" s="2" t="str">
        <f>IF(WEEKDAY('Transaction Data'!$A10587,2)&lt;6,"Weekday","Weekend")</f>
        <v>Weekday</v>
      </c>
    </row>
    <row r="10588" ht="15.75" customHeight="1">
      <c r="A10588" s="1">
        <v>45558.0</v>
      </c>
      <c r="B10588" s="2" t="s">
        <v>2074</v>
      </c>
      <c r="C10588" s="2" t="s">
        <v>41</v>
      </c>
      <c r="D10588" s="1">
        <v>33218.0</v>
      </c>
      <c r="E10588" s="2" t="s">
        <v>27</v>
      </c>
      <c r="F10588" s="2">
        <v>438.0</v>
      </c>
      <c r="G10588" s="2" t="s">
        <v>33</v>
      </c>
      <c r="H10588" s="2" t="s">
        <v>29</v>
      </c>
      <c r="I10588" s="2" t="s">
        <v>30</v>
      </c>
      <c r="J10588" s="2" t="str">
        <f t="array" ref="J10588">XLOOKUP('Transaction Data'!$G10588,Product_Code,Biscuit_Brand)</f>
        <v>Caramel Biscuits</v>
      </c>
      <c r="K10588" s="2">
        <f t="array" ref="K10588">XLOOKUP('Transaction Data'!$G10588,Product_Code,Cost)</f>
        <v>18</v>
      </c>
      <c r="L10588" s="2">
        <f t="array" ref="L10588">XLOOKUP('Transaction Data'!$G10588,Product_Code,Unit_Price)</f>
        <v>22</v>
      </c>
      <c r="M10588" s="3">
        <f>'Transaction Data'!$F10588*'Transaction Data'!$K10588</f>
        <v>7884</v>
      </c>
      <c r="N10588" s="3">
        <f>'Transaction Data'!$F10588*'Transaction Data'!$L10588</f>
        <v>9636</v>
      </c>
      <c r="O10588" s="3">
        <f>'Transaction Data'!$N10588-'Transaction Data'!$M10588</f>
        <v>1752</v>
      </c>
      <c r="P10588" s="2">
        <f>DATEDIF('Transaction Data'!$D10588,'Transaction Data'!$A10588,"y")</f>
        <v>33</v>
      </c>
      <c r="Q10588" s="2" t="str">
        <f>FLOOR('Transaction Data'!$P10588,15)&amp;"-"&amp;FLOOR('Transaction Data'!$P10588,15)+14</f>
        <v>30-44</v>
      </c>
      <c r="R10588" s="2" t="str">
        <f>IF('Transaction Data'!$L10588&lt;=10,"Less Expensive","Expensive")</f>
        <v>Expensive</v>
      </c>
      <c r="S10588" s="4">
        <f>WEEKDAY('Transaction Data'!$A10588)</f>
        <v>2</v>
      </c>
      <c r="T10588" s="2" t="str">
        <f>IF(WEEKDAY('Transaction Data'!$A10588,2)&lt;6,"Weekday","Weekend")</f>
        <v>Weekday</v>
      </c>
    </row>
    <row r="10589" ht="15.75" customHeight="1">
      <c r="A10589" s="1">
        <v>45541.0</v>
      </c>
      <c r="B10589" s="2" t="s">
        <v>7389</v>
      </c>
      <c r="C10589" s="2" t="s">
        <v>78</v>
      </c>
      <c r="D10589" s="1">
        <v>37770.0</v>
      </c>
      <c r="E10589" s="2" t="s">
        <v>63</v>
      </c>
      <c r="F10589" s="2">
        <v>403.0</v>
      </c>
      <c r="G10589" s="2" t="s">
        <v>38</v>
      </c>
      <c r="H10589" s="2" t="s">
        <v>24</v>
      </c>
      <c r="I10589" s="2" t="s">
        <v>30</v>
      </c>
      <c r="J10589" s="2" t="str">
        <f t="array" ref="J10589">XLOOKUP('Transaction Data'!$G10589,Product_Code,Biscuit_Brand)</f>
        <v>Ginger Snaps</v>
      </c>
      <c r="K10589" s="2">
        <f t="array" ref="K10589">XLOOKUP('Transaction Data'!$G10589,Product_Code,Cost)</f>
        <v>14</v>
      </c>
      <c r="L10589" s="2">
        <f t="array" ref="L10589">XLOOKUP('Transaction Data'!$G10589,Product_Code,Unit_Price)</f>
        <v>28</v>
      </c>
      <c r="M10589" s="3">
        <f>'Transaction Data'!$F10589*'Transaction Data'!$K10589</f>
        <v>5642</v>
      </c>
      <c r="N10589" s="3">
        <f>'Transaction Data'!$F10589*'Transaction Data'!$L10589</f>
        <v>11284</v>
      </c>
      <c r="O10589" s="3">
        <f>'Transaction Data'!$N10589-'Transaction Data'!$M10589</f>
        <v>5642</v>
      </c>
      <c r="P10589" s="2">
        <f>DATEDIF('Transaction Data'!$D10589,'Transaction Data'!$A10589,"y")</f>
        <v>21</v>
      </c>
      <c r="Q10589" s="2" t="str">
        <f>FLOOR('Transaction Data'!$P10589,15)&amp;"-"&amp;FLOOR('Transaction Data'!$P10589,15)+14</f>
        <v>15-29</v>
      </c>
      <c r="R10589" s="2" t="str">
        <f>IF('Transaction Data'!$L10589&lt;=10,"Less Expensive","Expensive")</f>
        <v>Expensive</v>
      </c>
      <c r="S10589" s="4">
        <f>WEEKDAY('Transaction Data'!$A10589)</f>
        <v>6</v>
      </c>
      <c r="T10589" s="2" t="str">
        <f>IF(WEEKDAY('Transaction Data'!$A10589,2)&lt;6,"Weekday","Weekend")</f>
        <v>Weekday</v>
      </c>
    </row>
    <row r="10590" ht="15.75" customHeight="1">
      <c r="A10590" s="1">
        <v>45558.0</v>
      </c>
      <c r="B10590" s="2" t="s">
        <v>4740</v>
      </c>
      <c r="C10590" s="2" t="s">
        <v>65</v>
      </c>
      <c r="D10590" s="1">
        <v>23646.0</v>
      </c>
      <c r="E10590" s="2" t="s">
        <v>63</v>
      </c>
      <c r="F10590" s="2">
        <v>148.0</v>
      </c>
      <c r="G10590" s="2" t="s">
        <v>60</v>
      </c>
      <c r="H10590" s="2" t="s">
        <v>29</v>
      </c>
      <c r="I10590" s="2" t="s">
        <v>35</v>
      </c>
      <c r="J10590" s="2" t="str">
        <f t="array" ref="J10590">XLOOKUP('Transaction Data'!$G10590,Product_Code,Biscuit_Brand)</f>
        <v>Peanut Butter Bites</v>
      </c>
      <c r="K10590" s="2">
        <f t="array" ref="K10590">XLOOKUP('Transaction Data'!$G10590,Product_Code,Cost)</f>
        <v>5</v>
      </c>
      <c r="L10590" s="2">
        <f t="array" ref="L10590">XLOOKUP('Transaction Data'!$G10590,Product_Code,Unit_Price)</f>
        <v>7</v>
      </c>
      <c r="M10590" s="3">
        <f>'Transaction Data'!$F10590*'Transaction Data'!$K10590</f>
        <v>740</v>
      </c>
      <c r="N10590" s="3">
        <f>'Transaction Data'!$F10590*'Transaction Data'!$L10590</f>
        <v>1036</v>
      </c>
      <c r="O10590" s="3">
        <f>'Transaction Data'!$N10590-'Transaction Data'!$M10590</f>
        <v>296</v>
      </c>
      <c r="P10590" s="2">
        <f>DATEDIF('Transaction Data'!$D10590,'Transaction Data'!$A10590,"y")</f>
        <v>59</v>
      </c>
      <c r="Q10590" s="2" t="str">
        <f>FLOOR('Transaction Data'!$P10590,15)&amp;"-"&amp;FLOOR('Transaction Data'!$P10590,15)+14</f>
        <v>45-59</v>
      </c>
      <c r="R10590" s="2" t="str">
        <f>IF('Transaction Data'!$L10590&lt;=10,"Less Expensive","Expensive")</f>
        <v>Less Expensive</v>
      </c>
      <c r="S10590" s="4">
        <f>WEEKDAY('Transaction Data'!$A10590)</f>
        <v>2</v>
      </c>
      <c r="T10590" s="2" t="str">
        <f>IF(WEEKDAY('Transaction Data'!$A10590,2)&lt;6,"Weekday","Weekend")</f>
        <v>Weekday</v>
      </c>
    </row>
    <row r="10591" ht="15.75" customHeight="1">
      <c r="A10591" s="1">
        <v>45555.0</v>
      </c>
      <c r="B10591" s="2" t="s">
        <v>8615</v>
      </c>
      <c r="C10591" s="2" t="s">
        <v>65</v>
      </c>
      <c r="D10591" s="1">
        <v>25197.0</v>
      </c>
      <c r="E10591" s="2" t="s">
        <v>27</v>
      </c>
      <c r="F10591" s="2">
        <v>175.0</v>
      </c>
      <c r="G10591" s="2" t="s">
        <v>60</v>
      </c>
      <c r="H10591" s="2" t="s">
        <v>24</v>
      </c>
      <c r="I10591" s="2" t="s">
        <v>35</v>
      </c>
      <c r="J10591" s="2" t="str">
        <f t="array" ref="J10591">XLOOKUP('Transaction Data'!$G10591,Product_Code,Biscuit_Brand)</f>
        <v>Peanut Butter Bites</v>
      </c>
      <c r="K10591" s="2">
        <f t="array" ref="K10591">XLOOKUP('Transaction Data'!$G10591,Product_Code,Cost)</f>
        <v>5</v>
      </c>
      <c r="L10591" s="2">
        <f t="array" ref="L10591">XLOOKUP('Transaction Data'!$G10591,Product_Code,Unit_Price)</f>
        <v>7</v>
      </c>
      <c r="M10591" s="3">
        <f>'Transaction Data'!$F10591*'Transaction Data'!$K10591</f>
        <v>875</v>
      </c>
      <c r="N10591" s="3">
        <f>'Transaction Data'!$F10591*'Transaction Data'!$L10591</f>
        <v>1225</v>
      </c>
      <c r="O10591" s="3">
        <f>'Transaction Data'!$N10591-'Transaction Data'!$M10591</f>
        <v>350</v>
      </c>
      <c r="P10591" s="2">
        <f>DATEDIF('Transaction Data'!$D10591,'Transaction Data'!$A10591,"y")</f>
        <v>55</v>
      </c>
      <c r="Q10591" s="2" t="str">
        <f>FLOOR('Transaction Data'!$P10591,15)&amp;"-"&amp;FLOOR('Transaction Data'!$P10591,15)+14</f>
        <v>45-59</v>
      </c>
      <c r="R10591" s="2" t="str">
        <f>IF('Transaction Data'!$L10591&lt;=10,"Less Expensive","Expensive")</f>
        <v>Less Expensive</v>
      </c>
      <c r="S10591" s="4">
        <f>WEEKDAY('Transaction Data'!$A10591)</f>
        <v>6</v>
      </c>
      <c r="T10591" s="2" t="str">
        <f>IF(WEEKDAY('Transaction Data'!$A10591,2)&lt;6,"Weekday","Weekend")</f>
        <v>Weekday</v>
      </c>
    </row>
    <row r="10592" ht="15.75" customHeight="1">
      <c r="A10592" s="1">
        <v>45542.0</v>
      </c>
      <c r="B10592" s="2" t="s">
        <v>3329</v>
      </c>
      <c r="C10592" s="2" t="s">
        <v>21</v>
      </c>
      <c r="D10592" s="1">
        <v>36922.0</v>
      </c>
      <c r="E10592" s="2" t="s">
        <v>22</v>
      </c>
      <c r="F10592" s="2">
        <v>438.0</v>
      </c>
      <c r="G10592" s="2" t="s">
        <v>44</v>
      </c>
      <c r="H10592" s="2" t="s">
        <v>52</v>
      </c>
      <c r="I10592" s="2" t="s">
        <v>25</v>
      </c>
      <c r="J10592" s="2" t="str">
        <f t="array" ref="J10592">XLOOKUP('Transaction Data'!$G10592,Product_Code,Biscuit_Brand)</f>
        <v>Butter Crunch</v>
      </c>
      <c r="K10592" s="2">
        <f t="array" ref="K10592">XLOOKUP('Transaction Data'!$G10592,Product_Code,Cost)</f>
        <v>10</v>
      </c>
      <c r="L10592" s="2">
        <f t="array" ref="L10592">XLOOKUP('Transaction Data'!$G10592,Product_Code,Unit_Price)</f>
        <v>11</v>
      </c>
      <c r="M10592" s="3">
        <f>'Transaction Data'!$F10592*'Transaction Data'!$K10592</f>
        <v>4380</v>
      </c>
      <c r="N10592" s="3">
        <f>'Transaction Data'!$F10592*'Transaction Data'!$L10592</f>
        <v>4818</v>
      </c>
      <c r="O10592" s="3">
        <f>'Transaction Data'!$N10592-'Transaction Data'!$M10592</f>
        <v>438</v>
      </c>
      <c r="P10592" s="2">
        <f>DATEDIF('Transaction Data'!$D10592,'Transaction Data'!$A10592,"y")</f>
        <v>23</v>
      </c>
      <c r="Q10592" s="2" t="str">
        <f>FLOOR('Transaction Data'!$P10592,15)&amp;"-"&amp;FLOOR('Transaction Data'!$P10592,15)+14</f>
        <v>15-29</v>
      </c>
      <c r="R10592" s="2" t="str">
        <f>IF('Transaction Data'!$L10592&lt;=10,"Less Expensive","Expensive")</f>
        <v>Expensive</v>
      </c>
      <c r="S10592" s="4">
        <f>WEEKDAY('Transaction Data'!$A10592)</f>
        <v>7</v>
      </c>
      <c r="T10592" s="2" t="str">
        <f>IF(WEEKDAY('Transaction Data'!$A10592,2)&lt;6,"Weekday","Weekend")</f>
        <v>Weekend</v>
      </c>
    </row>
    <row r="10593" ht="15.75" customHeight="1">
      <c r="A10593" s="1">
        <v>45558.0</v>
      </c>
      <c r="B10593" s="2" t="s">
        <v>2589</v>
      </c>
      <c r="C10593" s="2" t="s">
        <v>54</v>
      </c>
      <c r="D10593" s="1">
        <v>23146.0</v>
      </c>
      <c r="E10593" s="2" t="s">
        <v>63</v>
      </c>
      <c r="F10593" s="2">
        <v>498.0</v>
      </c>
      <c r="G10593" s="2" t="s">
        <v>33</v>
      </c>
      <c r="H10593" s="2" t="s">
        <v>34</v>
      </c>
      <c r="I10593" s="2" t="s">
        <v>25</v>
      </c>
      <c r="J10593" s="2" t="str">
        <f t="array" ref="J10593">XLOOKUP('Transaction Data'!$G10593,Product_Code,Biscuit_Brand)</f>
        <v>Caramel Biscuits</v>
      </c>
      <c r="K10593" s="2">
        <f t="array" ref="K10593">XLOOKUP('Transaction Data'!$G10593,Product_Code,Cost)</f>
        <v>18</v>
      </c>
      <c r="L10593" s="2">
        <f t="array" ref="L10593">XLOOKUP('Transaction Data'!$G10593,Product_Code,Unit_Price)</f>
        <v>22</v>
      </c>
      <c r="M10593" s="3">
        <f>'Transaction Data'!$F10593*'Transaction Data'!$K10593</f>
        <v>8964</v>
      </c>
      <c r="N10593" s="3">
        <f>'Transaction Data'!$F10593*'Transaction Data'!$L10593</f>
        <v>10956</v>
      </c>
      <c r="O10593" s="3">
        <f>'Transaction Data'!$N10593-'Transaction Data'!$M10593</f>
        <v>1992</v>
      </c>
      <c r="P10593" s="2">
        <f>DATEDIF('Transaction Data'!$D10593,'Transaction Data'!$A10593,"y")</f>
        <v>61</v>
      </c>
      <c r="Q10593" s="2" t="str">
        <f>FLOOR('Transaction Data'!$P10593,15)&amp;"-"&amp;FLOOR('Transaction Data'!$P10593,15)+14</f>
        <v>60-74</v>
      </c>
      <c r="R10593" s="2" t="str">
        <f>IF('Transaction Data'!$L10593&lt;=10,"Less Expensive","Expensive")</f>
        <v>Expensive</v>
      </c>
      <c r="S10593" s="4">
        <f>WEEKDAY('Transaction Data'!$A10593)</f>
        <v>2</v>
      </c>
      <c r="T10593" s="2" t="str">
        <f>IF(WEEKDAY('Transaction Data'!$A10593,2)&lt;6,"Weekday","Weekend")</f>
        <v>Weekday</v>
      </c>
    </row>
    <row r="10594" ht="15.75" customHeight="1">
      <c r="A10594" s="1">
        <v>45559.0</v>
      </c>
      <c r="B10594" s="2" t="s">
        <v>557</v>
      </c>
      <c r="C10594" s="2" t="s">
        <v>54</v>
      </c>
      <c r="D10594" s="1">
        <v>22098.0</v>
      </c>
      <c r="E10594" s="2" t="s">
        <v>63</v>
      </c>
      <c r="F10594" s="2">
        <v>313.0</v>
      </c>
      <c r="G10594" s="2" t="s">
        <v>55</v>
      </c>
      <c r="H10594" s="2" t="s">
        <v>52</v>
      </c>
      <c r="I10594" s="2" t="s">
        <v>30</v>
      </c>
      <c r="J10594" s="2" t="str">
        <f t="array" ref="J10594">XLOOKUP('Transaction Data'!$G10594,Product_Code,Biscuit_Brand)</f>
        <v>Vanilla Wafers</v>
      </c>
      <c r="K10594" s="2">
        <f t="array" ref="K10594">XLOOKUP('Transaction Data'!$G10594,Product_Code,Cost)</f>
        <v>18</v>
      </c>
      <c r="L10594" s="2">
        <f t="array" ref="L10594">XLOOKUP('Transaction Data'!$G10594,Product_Code,Unit_Price)</f>
        <v>36</v>
      </c>
      <c r="M10594" s="3">
        <f>'Transaction Data'!$F10594*'Transaction Data'!$K10594</f>
        <v>5634</v>
      </c>
      <c r="N10594" s="3">
        <f>'Transaction Data'!$F10594*'Transaction Data'!$L10594</f>
        <v>11268</v>
      </c>
      <c r="O10594" s="3">
        <f>'Transaction Data'!$N10594-'Transaction Data'!$M10594</f>
        <v>5634</v>
      </c>
      <c r="P10594" s="2">
        <f>DATEDIF('Transaction Data'!$D10594,'Transaction Data'!$A10594,"y")</f>
        <v>64</v>
      </c>
      <c r="Q10594" s="2" t="str">
        <f>FLOOR('Transaction Data'!$P10594,15)&amp;"-"&amp;FLOOR('Transaction Data'!$P10594,15)+14</f>
        <v>60-74</v>
      </c>
      <c r="R10594" s="2" t="str">
        <f>IF('Transaction Data'!$L10594&lt;=10,"Less Expensive","Expensive")</f>
        <v>Expensive</v>
      </c>
      <c r="S10594" s="4">
        <f>WEEKDAY('Transaction Data'!$A10594)</f>
        <v>3</v>
      </c>
      <c r="T10594" s="2" t="str">
        <f>IF(WEEKDAY('Transaction Data'!$A10594,2)&lt;6,"Weekday","Weekend")</f>
        <v>Weekday</v>
      </c>
    </row>
    <row r="10595" ht="15.75" customHeight="1">
      <c r="A10595" s="1">
        <v>45540.0</v>
      </c>
      <c r="B10595" s="2" t="s">
        <v>2602</v>
      </c>
      <c r="C10595" s="2" t="s">
        <v>54</v>
      </c>
      <c r="D10595" s="1">
        <v>31853.0</v>
      </c>
      <c r="E10595" s="2" t="s">
        <v>37</v>
      </c>
      <c r="F10595" s="2">
        <v>174.0</v>
      </c>
      <c r="G10595" s="2" t="s">
        <v>44</v>
      </c>
      <c r="H10595" s="2" t="s">
        <v>42</v>
      </c>
      <c r="I10595" s="2" t="s">
        <v>25</v>
      </c>
      <c r="J10595" s="2" t="str">
        <f t="array" ref="J10595">XLOOKUP('Transaction Data'!$G10595,Product_Code,Biscuit_Brand)</f>
        <v>Butter Crunch</v>
      </c>
      <c r="K10595" s="2">
        <f t="array" ref="K10595">XLOOKUP('Transaction Data'!$G10595,Product_Code,Cost)</f>
        <v>10</v>
      </c>
      <c r="L10595" s="2">
        <f t="array" ref="L10595">XLOOKUP('Transaction Data'!$G10595,Product_Code,Unit_Price)</f>
        <v>11</v>
      </c>
      <c r="M10595" s="3">
        <f>'Transaction Data'!$F10595*'Transaction Data'!$K10595</f>
        <v>1740</v>
      </c>
      <c r="N10595" s="3">
        <f>'Transaction Data'!$F10595*'Transaction Data'!$L10595</f>
        <v>1914</v>
      </c>
      <c r="O10595" s="3">
        <f>'Transaction Data'!$N10595-'Transaction Data'!$M10595</f>
        <v>174</v>
      </c>
      <c r="P10595" s="2">
        <f>DATEDIF('Transaction Data'!$D10595,'Transaction Data'!$A10595,"y")</f>
        <v>37</v>
      </c>
      <c r="Q10595" s="2" t="str">
        <f>FLOOR('Transaction Data'!$P10595,15)&amp;"-"&amp;FLOOR('Transaction Data'!$P10595,15)+14</f>
        <v>30-44</v>
      </c>
      <c r="R10595" s="2" t="str">
        <f>IF('Transaction Data'!$L10595&lt;=10,"Less Expensive","Expensive")</f>
        <v>Expensive</v>
      </c>
      <c r="S10595" s="4">
        <f>WEEKDAY('Transaction Data'!$A10595)</f>
        <v>5</v>
      </c>
      <c r="T10595" s="2" t="str">
        <f>IF(WEEKDAY('Transaction Data'!$A10595,2)&lt;6,"Weekday","Weekend")</f>
        <v>Weekday</v>
      </c>
    </row>
    <row r="10596" ht="15.75" customHeight="1">
      <c r="A10596" s="1">
        <v>45538.0</v>
      </c>
      <c r="B10596" s="2" t="s">
        <v>884</v>
      </c>
      <c r="C10596" s="2" t="s">
        <v>54</v>
      </c>
      <c r="D10596" s="1">
        <v>19364.0</v>
      </c>
      <c r="E10596" s="2" t="s">
        <v>37</v>
      </c>
      <c r="F10596" s="2">
        <v>223.0</v>
      </c>
      <c r="G10596" s="2" t="s">
        <v>44</v>
      </c>
      <c r="H10596" s="2" t="s">
        <v>52</v>
      </c>
      <c r="I10596" s="2" t="s">
        <v>25</v>
      </c>
      <c r="J10596" s="2" t="str">
        <f t="array" ref="J10596">XLOOKUP('Transaction Data'!$G10596,Product_Code,Biscuit_Brand)</f>
        <v>Butter Crunch</v>
      </c>
      <c r="K10596" s="2">
        <f t="array" ref="K10596">XLOOKUP('Transaction Data'!$G10596,Product_Code,Cost)</f>
        <v>10</v>
      </c>
      <c r="L10596" s="2">
        <f t="array" ref="L10596">XLOOKUP('Transaction Data'!$G10596,Product_Code,Unit_Price)</f>
        <v>11</v>
      </c>
      <c r="M10596" s="3">
        <f>'Transaction Data'!$F10596*'Transaction Data'!$K10596</f>
        <v>2230</v>
      </c>
      <c r="N10596" s="3">
        <f>'Transaction Data'!$F10596*'Transaction Data'!$L10596</f>
        <v>2453</v>
      </c>
      <c r="O10596" s="3">
        <f>'Transaction Data'!$N10596-'Transaction Data'!$M10596</f>
        <v>223</v>
      </c>
      <c r="P10596" s="2">
        <f>DATEDIF('Transaction Data'!$D10596,'Transaction Data'!$A10596,"y")</f>
        <v>71</v>
      </c>
      <c r="Q10596" s="2" t="str">
        <f>FLOOR('Transaction Data'!$P10596,15)&amp;"-"&amp;FLOOR('Transaction Data'!$P10596,15)+14</f>
        <v>60-74</v>
      </c>
      <c r="R10596" s="2" t="str">
        <f>IF('Transaction Data'!$L10596&lt;=10,"Less Expensive","Expensive")</f>
        <v>Expensive</v>
      </c>
      <c r="S10596" s="4">
        <f>WEEKDAY('Transaction Data'!$A10596)</f>
        <v>3</v>
      </c>
      <c r="T10596" s="2" t="str">
        <f>IF(WEEKDAY('Transaction Data'!$A10596,2)&lt;6,"Weekday","Weekend")</f>
        <v>Weekday</v>
      </c>
    </row>
    <row r="10597" ht="15.75" customHeight="1">
      <c r="A10597" s="1">
        <v>45543.0</v>
      </c>
      <c r="B10597" s="2" t="s">
        <v>7847</v>
      </c>
      <c r="C10597" s="2" t="s">
        <v>21</v>
      </c>
      <c r="D10597" s="1">
        <v>31359.0</v>
      </c>
      <c r="E10597" s="2" t="s">
        <v>63</v>
      </c>
      <c r="F10597" s="2">
        <v>54.0</v>
      </c>
      <c r="G10597" s="2" t="s">
        <v>28</v>
      </c>
      <c r="H10597" s="2" t="s">
        <v>34</v>
      </c>
      <c r="I10597" s="2" t="s">
        <v>35</v>
      </c>
      <c r="J10597" s="2" t="str">
        <f t="array" ref="J10597">XLOOKUP('Transaction Data'!$G10597,Product_Code,Biscuit_Brand)</f>
        <v>Shortbread</v>
      </c>
      <c r="K10597" s="2">
        <f t="array" ref="K10597">XLOOKUP('Transaction Data'!$G10597,Product_Code,Cost)</f>
        <v>10</v>
      </c>
      <c r="L10597" s="2">
        <f t="array" ref="L10597">XLOOKUP('Transaction Data'!$G10597,Product_Code,Unit_Price)</f>
        <v>45</v>
      </c>
      <c r="M10597" s="3">
        <f>'Transaction Data'!$F10597*'Transaction Data'!$K10597</f>
        <v>540</v>
      </c>
      <c r="N10597" s="3">
        <f>'Transaction Data'!$F10597*'Transaction Data'!$L10597</f>
        <v>2430</v>
      </c>
      <c r="O10597" s="3">
        <f>'Transaction Data'!$N10597-'Transaction Data'!$M10597</f>
        <v>1890</v>
      </c>
      <c r="P10597" s="2">
        <f>DATEDIF('Transaction Data'!$D10597,'Transaction Data'!$A10597,"y")</f>
        <v>38</v>
      </c>
      <c r="Q10597" s="2" t="str">
        <f>FLOOR('Transaction Data'!$P10597,15)&amp;"-"&amp;FLOOR('Transaction Data'!$P10597,15)+14</f>
        <v>30-44</v>
      </c>
      <c r="R10597" s="2" t="str">
        <f>IF('Transaction Data'!$L10597&lt;=10,"Less Expensive","Expensive")</f>
        <v>Expensive</v>
      </c>
      <c r="S10597" s="4">
        <f>WEEKDAY('Transaction Data'!$A10597)</f>
        <v>1</v>
      </c>
      <c r="T10597" s="2" t="str">
        <f>IF(WEEKDAY('Transaction Data'!$A10597,2)&lt;6,"Weekday","Weekend")</f>
        <v>Weekend</v>
      </c>
    </row>
    <row r="10598" ht="15.75" customHeight="1">
      <c r="A10598" s="1">
        <v>45565.0</v>
      </c>
      <c r="B10598" s="2" t="s">
        <v>1884</v>
      </c>
      <c r="C10598" s="2" t="s">
        <v>41</v>
      </c>
      <c r="D10598" s="1">
        <v>20237.0</v>
      </c>
      <c r="E10598" s="2" t="s">
        <v>27</v>
      </c>
      <c r="F10598" s="2">
        <v>166.0</v>
      </c>
      <c r="G10598" s="2" t="s">
        <v>23</v>
      </c>
      <c r="H10598" s="2" t="s">
        <v>24</v>
      </c>
      <c r="I10598" s="2" t="s">
        <v>25</v>
      </c>
      <c r="J10598" s="2" t="str">
        <f t="array" ref="J10598">XLOOKUP('Transaction Data'!$G10598,Product_Code,Biscuit_Brand)</f>
        <v>Cinnamon Swirls</v>
      </c>
      <c r="K10598" s="2">
        <f t="array" ref="K10598">XLOOKUP('Transaction Data'!$G10598,Product_Code,Cost)</f>
        <v>10</v>
      </c>
      <c r="L10598" s="2">
        <f t="array" ref="L10598">XLOOKUP('Transaction Data'!$G10598,Product_Code,Unit_Price)</f>
        <v>14</v>
      </c>
      <c r="M10598" s="3">
        <f>'Transaction Data'!$F10598*'Transaction Data'!$K10598</f>
        <v>1660</v>
      </c>
      <c r="N10598" s="3">
        <f>'Transaction Data'!$F10598*'Transaction Data'!$L10598</f>
        <v>2324</v>
      </c>
      <c r="O10598" s="3">
        <f>'Transaction Data'!$N10598-'Transaction Data'!$M10598</f>
        <v>664</v>
      </c>
      <c r="P10598" s="2">
        <f>DATEDIF('Transaction Data'!$D10598,'Transaction Data'!$A10598,"y")</f>
        <v>69</v>
      </c>
      <c r="Q10598" s="2" t="str">
        <f>FLOOR('Transaction Data'!$P10598,15)&amp;"-"&amp;FLOOR('Transaction Data'!$P10598,15)+14</f>
        <v>60-74</v>
      </c>
      <c r="R10598" s="2" t="str">
        <f>IF('Transaction Data'!$L10598&lt;=10,"Less Expensive","Expensive")</f>
        <v>Expensive</v>
      </c>
      <c r="S10598" s="4">
        <f>WEEKDAY('Transaction Data'!$A10598)</f>
        <v>2</v>
      </c>
      <c r="T10598" s="2" t="str">
        <f>IF(WEEKDAY('Transaction Data'!$A10598,2)&lt;6,"Weekday","Weekend")</f>
        <v>Weekday</v>
      </c>
    </row>
    <row r="10599" ht="15.75" customHeight="1">
      <c r="A10599" s="1">
        <v>45556.0</v>
      </c>
      <c r="B10599" s="2" t="s">
        <v>2493</v>
      </c>
      <c r="C10599" s="2" t="s">
        <v>65</v>
      </c>
      <c r="D10599" s="1">
        <v>27128.0</v>
      </c>
      <c r="E10599" s="2" t="s">
        <v>22</v>
      </c>
      <c r="F10599" s="2">
        <v>18.0</v>
      </c>
      <c r="G10599" s="2" t="s">
        <v>44</v>
      </c>
      <c r="H10599" s="2" t="s">
        <v>29</v>
      </c>
      <c r="I10599" s="2" t="s">
        <v>35</v>
      </c>
      <c r="J10599" s="2" t="str">
        <f t="array" ref="J10599">XLOOKUP('Transaction Data'!$G10599,Product_Code,Biscuit_Brand)</f>
        <v>Butter Crunch</v>
      </c>
      <c r="K10599" s="2">
        <f t="array" ref="K10599">XLOOKUP('Transaction Data'!$G10599,Product_Code,Cost)</f>
        <v>10</v>
      </c>
      <c r="L10599" s="2">
        <f t="array" ref="L10599">XLOOKUP('Transaction Data'!$G10599,Product_Code,Unit_Price)</f>
        <v>11</v>
      </c>
      <c r="M10599" s="3">
        <f>'Transaction Data'!$F10599*'Transaction Data'!$K10599</f>
        <v>180</v>
      </c>
      <c r="N10599" s="3">
        <f>'Transaction Data'!$F10599*'Transaction Data'!$L10599</f>
        <v>198</v>
      </c>
      <c r="O10599" s="3">
        <f>'Transaction Data'!$N10599-'Transaction Data'!$M10599</f>
        <v>18</v>
      </c>
      <c r="P10599" s="2">
        <f>DATEDIF('Transaction Data'!$D10599,'Transaction Data'!$A10599,"y")</f>
        <v>50</v>
      </c>
      <c r="Q10599" s="2" t="str">
        <f>FLOOR('Transaction Data'!$P10599,15)&amp;"-"&amp;FLOOR('Transaction Data'!$P10599,15)+14</f>
        <v>45-59</v>
      </c>
      <c r="R10599" s="2" t="str">
        <f>IF('Transaction Data'!$L10599&lt;=10,"Less Expensive","Expensive")</f>
        <v>Expensive</v>
      </c>
      <c r="S10599" s="4">
        <f>WEEKDAY('Transaction Data'!$A10599)</f>
        <v>7</v>
      </c>
      <c r="T10599" s="2" t="str">
        <f>IF(WEEKDAY('Transaction Data'!$A10599,2)&lt;6,"Weekday","Weekend")</f>
        <v>Weekend</v>
      </c>
    </row>
    <row r="10600" ht="15.75" customHeight="1">
      <c r="A10600" s="1">
        <v>45537.0</v>
      </c>
      <c r="B10600" s="2" t="s">
        <v>4724</v>
      </c>
      <c r="C10600" s="2" t="s">
        <v>78</v>
      </c>
      <c r="D10600" s="1">
        <v>20922.0</v>
      </c>
      <c r="E10600" s="2" t="s">
        <v>22</v>
      </c>
      <c r="F10600" s="2">
        <v>468.0</v>
      </c>
      <c r="G10600" s="2" t="s">
        <v>44</v>
      </c>
      <c r="H10600" s="2" t="s">
        <v>29</v>
      </c>
      <c r="I10600" s="2" t="s">
        <v>30</v>
      </c>
      <c r="J10600" s="2" t="str">
        <f t="array" ref="J10600">XLOOKUP('Transaction Data'!$G10600,Product_Code,Biscuit_Brand)</f>
        <v>Butter Crunch</v>
      </c>
      <c r="K10600" s="2">
        <f t="array" ref="K10600">XLOOKUP('Transaction Data'!$G10600,Product_Code,Cost)</f>
        <v>10</v>
      </c>
      <c r="L10600" s="2">
        <f t="array" ref="L10600">XLOOKUP('Transaction Data'!$G10600,Product_Code,Unit_Price)</f>
        <v>11</v>
      </c>
      <c r="M10600" s="3">
        <f>'Transaction Data'!$F10600*'Transaction Data'!$K10600</f>
        <v>4680</v>
      </c>
      <c r="N10600" s="3">
        <f>'Transaction Data'!$F10600*'Transaction Data'!$L10600</f>
        <v>5148</v>
      </c>
      <c r="O10600" s="3">
        <f>'Transaction Data'!$N10600-'Transaction Data'!$M10600</f>
        <v>468</v>
      </c>
      <c r="P10600" s="2">
        <f>DATEDIF('Transaction Data'!$D10600,'Transaction Data'!$A10600,"y")</f>
        <v>67</v>
      </c>
      <c r="Q10600" s="2" t="str">
        <f>FLOOR('Transaction Data'!$P10600,15)&amp;"-"&amp;FLOOR('Transaction Data'!$P10600,15)+14</f>
        <v>60-74</v>
      </c>
      <c r="R10600" s="2" t="str">
        <f>IF('Transaction Data'!$L10600&lt;=10,"Less Expensive","Expensive")</f>
        <v>Expensive</v>
      </c>
      <c r="S10600" s="4">
        <f>WEEKDAY('Transaction Data'!$A10600)</f>
        <v>2</v>
      </c>
      <c r="T10600" s="2" t="str">
        <f>IF(WEEKDAY('Transaction Data'!$A10600,2)&lt;6,"Weekday","Weekend")</f>
        <v>Weekday</v>
      </c>
    </row>
    <row r="10601" ht="15.75" customHeight="1">
      <c r="A10601" s="1">
        <v>45559.0</v>
      </c>
      <c r="B10601" s="2" t="s">
        <v>8801</v>
      </c>
      <c r="C10601" s="2" t="s">
        <v>21</v>
      </c>
      <c r="D10601" s="1">
        <v>24206.0</v>
      </c>
      <c r="E10601" s="2" t="s">
        <v>27</v>
      </c>
      <c r="F10601" s="2">
        <v>461.0</v>
      </c>
      <c r="G10601" s="2" t="s">
        <v>60</v>
      </c>
      <c r="H10601" s="2" t="s">
        <v>29</v>
      </c>
      <c r="I10601" s="2" t="s">
        <v>30</v>
      </c>
      <c r="J10601" s="2" t="str">
        <f t="array" ref="J10601">XLOOKUP('Transaction Data'!$G10601,Product_Code,Biscuit_Brand)</f>
        <v>Peanut Butter Bites</v>
      </c>
      <c r="K10601" s="2">
        <f t="array" ref="K10601">XLOOKUP('Transaction Data'!$G10601,Product_Code,Cost)</f>
        <v>5</v>
      </c>
      <c r="L10601" s="2">
        <f t="array" ref="L10601">XLOOKUP('Transaction Data'!$G10601,Product_Code,Unit_Price)</f>
        <v>7</v>
      </c>
      <c r="M10601" s="3">
        <f>'Transaction Data'!$F10601*'Transaction Data'!$K10601</f>
        <v>2305</v>
      </c>
      <c r="N10601" s="3">
        <f>'Transaction Data'!$F10601*'Transaction Data'!$L10601</f>
        <v>3227</v>
      </c>
      <c r="O10601" s="3">
        <f>'Transaction Data'!$N10601-'Transaction Data'!$M10601</f>
        <v>922</v>
      </c>
      <c r="P10601" s="2">
        <f>DATEDIF('Transaction Data'!$D10601,'Transaction Data'!$A10601,"y")</f>
        <v>58</v>
      </c>
      <c r="Q10601" s="2" t="str">
        <f>FLOOR('Transaction Data'!$P10601,15)&amp;"-"&amp;FLOOR('Transaction Data'!$P10601,15)+14</f>
        <v>45-59</v>
      </c>
      <c r="R10601" s="2" t="str">
        <f>IF('Transaction Data'!$L10601&lt;=10,"Less Expensive","Expensive")</f>
        <v>Less Expensive</v>
      </c>
      <c r="S10601" s="4">
        <f>WEEKDAY('Transaction Data'!$A10601)</f>
        <v>3</v>
      </c>
      <c r="T10601" s="2" t="str">
        <f>IF(WEEKDAY('Transaction Data'!$A10601,2)&lt;6,"Weekday","Weekend")</f>
        <v>Weekday</v>
      </c>
    </row>
    <row r="10602" ht="15.75" customHeight="1">
      <c r="A10602" s="1">
        <v>45560.0</v>
      </c>
      <c r="B10602" s="2" t="s">
        <v>1461</v>
      </c>
      <c r="C10602" s="2" t="s">
        <v>32</v>
      </c>
      <c r="D10602" s="1">
        <v>36576.0</v>
      </c>
      <c r="E10602" s="2" t="s">
        <v>27</v>
      </c>
      <c r="F10602" s="2">
        <v>18.0</v>
      </c>
      <c r="G10602" s="2" t="s">
        <v>33</v>
      </c>
      <c r="H10602" s="2" t="s">
        <v>24</v>
      </c>
      <c r="I10602" s="2" t="s">
        <v>35</v>
      </c>
      <c r="J10602" s="2" t="str">
        <f t="array" ref="J10602">XLOOKUP('Transaction Data'!$G10602,Product_Code,Biscuit_Brand)</f>
        <v>Caramel Biscuits</v>
      </c>
      <c r="K10602" s="2">
        <f t="array" ref="K10602">XLOOKUP('Transaction Data'!$G10602,Product_Code,Cost)</f>
        <v>18</v>
      </c>
      <c r="L10602" s="2">
        <f t="array" ref="L10602">XLOOKUP('Transaction Data'!$G10602,Product_Code,Unit_Price)</f>
        <v>22</v>
      </c>
      <c r="M10602" s="3">
        <f>'Transaction Data'!$F10602*'Transaction Data'!$K10602</f>
        <v>324</v>
      </c>
      <c r="N10602" s="3">
        <f>'Transaction Data'!$F10602*'Transaction Data'!$L10602</f>
        <v>396</v>
      </c>
      <c r="O10602" s="3">
        <f>'Transaction Data'!$N10602-'Transaction Data'!$M10602</f>
        <v>72</v>
      </c>
      <c r="P10602" s="2">
        <f>DATEDIF('Transaction Data'!$D10602,'Transaction Data'!$A10602,"y")</f>
        <v>24</v>
      </c>
      <c r="Q10602" s="2" t="str">
        <f>FLOOR('Transaction Data'!$P10602,15)&amp;"-"&amp;FLOOR('Transaction Data'!$P10602,15)+14</f>
        <v>15-29</v>
      </c>
      <c r="R10602" s="2" t="str">
        <f>IF('Transaction Data'!$L10602&lt;=10,"Less Expensive","Expensive")</f>
        <v>Expensive</v>
      </c>
      <c r="S10602" s="4">
        <f>WEEKDAY('Transaction Data'!$A10602)</f>
        <v>4</v>
      </c>
      <c r="T10602" s="2" t="str">
        <f>IF(WEEKDAY('Transaction Data'!$A10602,2)&lt;6,"Weekday","Weekend")</f>
        <v>Weekday</v>
      </c>
    </row>
    <row r="10603" ht="15.75" customHeight="1">
      <c r="A10603" s="1">
        <v>45554.0</v>
      </c>
      <c r="B10603" s="2" t="s">
        <v>5678</v>
      </c>
      <c r="C10603" s="2" t="s">
        <v>69</v>
      </c>
      <c r="D10603" s="1">
        <v>35111.0</v>
      </c>
      <c r="E10603" s="2" t="s">
        <v>63</v>
      </c>
      <c r="F10603" s="2">
        <v>244.0</v>
      </c>
      <c r="G10603" s="2" t="s">
        <v>55</v>
      </c>
      <c r="H10603" s="2" t="s">
        <v>24</v>
      </c>
      <c r="I10603" s="2" t="s">
        <v>35</v>
      </c>
      <c r="J10603" s="2" t="str">
        <f t="array" ref="J10603">XLOOKUP('Transaction Data'!$G10603,Product_Code,Biscuit_Brand)</f>
        <v>Vanilla Wafers</v>
      </c>
      <c r="K10603" s="2">
        <f t="array" ref="K10603">XLOOKUP('Transaction Data'!$G10603,Product_Code,Cost)</f>
        <v>18</v>
      </c>
      <c r="L10603" s="2">
        <f t="array" ref="L10603">XLOOKUP('Transaction Data'!$G10603,Product_Code,Unit_Price)</f>
        <v>36</v>
      </c>
      <c r="M10603" s="3">
        <f>'Transaction Data'!$F10603*'Transaction Data'!$K10603</f>
        <v>4392</v>
      </c>
      <c r="N10603" s="3">
        <f>'Transaction Data'!$F10603*'Transaction Data'!$L10603</f>
        <v>8784</v>
      </c>
      <c r="O10603" s="3">
        <f>'Transaction Data'!$N10603-'Transaction Data'!$M10603</f>
        <v>4392</v>
      </c>
      <c r="P10603" s="2">
        <f>DATEDIF('Transaction Data'!$D10603,'Transaction Data'!$A10603,"y")</f>
        <v>28</v>
      </c>
      <c r="Q10603" s="2" t="str">
        <f>FLOOR('Transaction Data'!$P10603,15)&amp;"-"&amp;FLOOR('Transaction Data'!$P10603,15)+14</f>
        <v>15-29</v>
      </c>
      <c r="R10603" s="2" t="str">
        <f>IF('Transaction Data'!$L10603&lt;=10,"Less Expensive","Expensive")</f>
        <v>Expensive</v>
      </c>
      <c r="S10603" s="4">
        <f>WEEKDAY('Transaction Data'!$A10603)</f>
        <v>5</v>
      </c>
      <c r="T10603" s="2" t="str">
        <f>IF(WEEKDAY('Transaction Data'!$A10603,2)&lt;6,"Weekday","Weekend")</f>
        <v>Weekday</v>
      </c>
    </row>
    <row r="10604" ht="15.75" customHeight="1">
      <c r="A10604" s="1">
        <v>45555.0</v>
      </c>
      <c r="B10604" s="2" t="s">
        <v>368</v>
      </c>
      <c r="C10604" s="2" t="s">
        <v>78</v>
      </c>
      <c r="D10604" s="1">
        <v>30294.0</v>
      </c>
      <c r="E10604" s="2" t="s">
        <v>63</v>
      </c>
      <c r="F10604" s="2">
        <v>394.0</v>
      </c>
      <c r="G10604" s="2" t="s">
        <v>55</v>
      </c>
      <c r="H10604" s="2" t="s">
        <v>42</v>
      </c>
      <c r="I10604" s="2" t="s">
        <v>25</v>
      </c>
      <c r="J10604" s="2" t="str">
        <f t="array" ref="J10604">XLOOKUP('Transaction Data'!$G10604,Product_Code,Biscuit_Brand)</f>
        <v>Vanilla Wafers</v>
      </c>
      <c r="K10604" s="2">
        <f t="array" ref="K10604">XLOOKUP('Transaction Data'!$G10604,Product_Code,Cost)</f>
        <v>18</v>
      </c>
      <c r="L10604" s="2">
        <f t="array" ref="L10604">XLOOKUP('Transaction Data'!$G10604,Product_Code,Unit_Price)</f>
        <v>36</v>
      </c>
      <c r="M10604" s="3">
        <f>'Transaction Data'!$F10604*'Transaction Data'!$K10604</f>
        <v>7092</v>
      </c>
      <c r="N10604" s="3">
        <f>'Transaction Data'!$F10604*'Transaction Data'!$L10604</f>
        <v>14184</v>
      </c>
      <c r="O10604" s="3">
        <f>'Transaction Data'!$N10604-'Transaction Data'!$M10604</f>
        <v>7092</v>
      </c>
      <c r="P10604" s="2">
        <f>DATEDIF('Transaction Data'!$D10604,'Transaction Data'!$A10604,"y")</f>
        <v>41</v>
      </c>
      <c r="Q10604" s="2" t="str">
        <f>FLOOR('Transaction Data'!$P10604,15)&amp;"-"&amp;FLOOR('Transaction Data'!$P10604,15)+14</f>
        <v>30-44</v>
      </c>
      <c r="R10604" s="2" t="str">
        <f>IF('Transaction Data'!$L10604&lt;=10,"Less Expensive","Expensive")</f>
        <v>Expensive</v>
      </c>
      <c r="S10604" s="4">
        <f>WEEKDAY('Transaction Data'!$A10604)</f>
        <v>6</v>
      </c>
      <c r="T10604" s="2" t="str">
        <f>IF(WEEKDAY('Transaction Data'!$A10604,2)&lt;6,"Weekday","Weekend")</f>
        <v>Weekday</v>
      </c>
    </row>
    <row r="10605" ht="15.75" customHeight="1">
      <c r="A10605" s="1">
        <v>45553.0</v>
      </c>
      <c r="B10605" s="2" t="s">
        <v>2213</v>
      </c>
      <c r="C10605" s="2" t="s">
        <v>72</v>
      </c>
      <c r="D10605" s="1">
        <v>16229.0</v>
      </c>
      <c r="E10605" s="2" t="s">
        <v>22</v>
      </c>
      <c r="F10605" s="2">
        <v>209.0</v>
      </c>
      <c r="G10605" s="2" t="s">
        <v>28</v>
      </c>
      <c r="H10605" s="2" t="s">
        <v>29</v>
      </c>
      <c r="I10605" s="2" t="s">
        <v>25</v>
      </c>
      <c r="J10605" s="2" t="str">
        <f t="array" ref="J10605">XLOOKUP('Transaction Data'!$G10605,Product_Code,Biscuit_Brand)</f>
        <v>Shortbread</v>
      </c>
      <c r="K10605" s="2">
        <f t="array" ref="K10605">XLOOKUP('Transaction Data'!$G10605,Product_Code,Cost)</f>
        <v>10</v>
      </c>
      <c r="L10605" s="2">
        <f t="array" ref="L10605">XLOOKUP('Transaction Data'!$G10605,Product_Code,Unit_Price)</f>
        <v>45</v>
      </c>
      <c r="M10605" s="3">
        <f>'Transaction Data'!$F10605*'Transaction Data'!$K10605</f>
        <v>2090</v>
      </c>
      <c r="N10605" s="3">
        <f>'Transaction Data'!$F10605*'Transaction Data'!$L10605</f>
        <v>9405</v>
      </c>
      <c r="O10605" s="3">
        <f>'Transaction Data'!$N10605-'Transaction Data'!$M10605</f>
        <v>7315</v>
      </c>
      <c r="P10605" s="2">
        <f>DATEDIF('Transaction Data'!$D10605,'Transaction Data'!$A10605,"y")</f>
        <v>80</v>
      </c>
      <c r="Q10605" s="2" t="str">
        <f>FLOOR('Transaction Data'!$P10605,15)&amp;"-"&amp;FLOOR('Transaction Data'!$P10605,15)+14</f>
        <v>75-89</v>
      </c>
      <c r="R10605" s="2" t="str">
        <f>IF('Transaction Data'!$L10605&lt;=10,"Less Expensive","Expensive")</f>
        <v>Expensive</v>
      </c>
      <c r="S10605" s="4">
        <f>WEEKDAY('Transaction Data'!$A10605)</f>
        <v>4</v>
      </c>
      <c r="T10605" s="2" t="str">
        <f>IF(WEEKDAY('Transaction Data'!$A10605,2)&lt;6,"Weekday","Weekend")</f>
        <v>Weekday</v>
      </c>
    </row>
    <row r="10606" ht="15.75" customHeight="1">
      <c r="A10606" s="1">
        <v>45536.0</v>
      </c>
      <c r="B10606" s="2" t="s">
        <v>3616</v>
      </c>
      <c r="C10606" s="2" t="s">
        <v>21</v>
      </c>
      <c r="D10606" s="1">
        <v>21605.0</v>
      </c>
      <c r="E10606" s="2" t="s">
        <v>63</v>
      </c>
      <c r="F10606" s="2">
        <v>225.0</v>
      </c>
      <c r="G10606" s="2" t="s">
        <v>60</v>
      </c>
      <c r="H10606" s="2" t="s">
        <v>49</v>
      </c>
      <c r="I10606" s="2" t="s">
        <v>30</v>
      </c>
      <c r="J10606" s="2" t="str">
        <f t="array" ref="J10606">XLOOKUP('Transaction Data'!$G10606,Product_Code,Biscuit_Brand)</f>
        <v>Peanut Butter Bites</v>
      </c>
      <c r="K10606" s="2">
        <f t="array" ref="K10606">XLOOKUP('Transaction Data'!$G10606,Product_Code,Cost)</f>
        <v>5</v>
      </c>
      <c r="L10606" s="2">
        <f t="array" ref="L10606">XLOOKUP('Transaction Data'!$G10606,Product_Code,Unit_Price)</f>
        <v>7</v>
      </c>
      <c r="M10606" s="3">
        <f>'Transaction Data'!$F10606*'Transaction Data'!$K10606</f>
        <v>1125</v>
      </c>
      <c r="N10606" s="3">
        <f>'Transaction Data'!$F10606*'Transaction Data'!$L10606</f>
        <v>1575</v>
      </c>
      <c r="O10606" s="3">
        <f>'Transaction Data'!$N10606-'Transaction Data'!$M10606</f>
        <v>450</v>
      </c>
      <c r="P10606" s="2">
        <f>DATEDIF('Transaction Data'!$D10606,'Transaction Data'!$A10606,"y")</f>
        <v>65</v>
      </c>
      <c r="Q10606" s="2" t="str">
        <f>FLOOR('Transaction Data'!$P10606,15)&amp;"-"&amp;FLOOR('Transaction Data'!$P10606,15)+14</f>
        <v>60-74</v>
      </c>
      <c r="R10606" s="2" t="str">
        <f>IF('Transaction Data'!$L10606&lt;=10,"Less Expensive","Expensive")</f>
        <v>Less Expensive</v>
      </c>
      <c r="S10606" s="4">
        <f>WEEKDAY('Transaction Data'!$A10606)</f>
        <v>1</v>
      </c>
      <c r="T10606" s="2" t="str">
        <f>IF(WEEKDAY('Transaction Data'!$A10606,2)&lt;6,"Weekday","Weekend")</f>
        <v>Weekend</v>
      </c>
    </row>
    <row r="10607" ht="15.75" customHeight="1">
      <c r="A10607" s="1">
        <v>45550.0</v>
      </c>
      <c r="B10607" s="2" t="s">
        <v>4663</v>
      </c>
      <c r="C10607" s="2" t="s">
        <v>69</v>
      </c>
      <c r="D10607" s="1">
        <v>26639.0</v>
      </c>
      <c r="E10607" s="2" t="s">
        <v>27</v>
      </c>
      <c r="F10607" s="2">
        <v>186.0</v>
      </c>
      <c r="G10607" s="2" t="s">
        <v>55</v>
      </c>
      <c r="H10607" s="2" t="s">
        <v>34</v>
      </c>
      <c r="I10607" s="2" t="s">
        <v>25</v>
      </c>
      <c r="J10607" s="2" t="str">
        <f t="array" ref="J10607">XLOOKUP('Transaction Data'!$G10607,Product_Code,Biscuit_Brand)</f>
        <v>Vanilla Wafers</v>
      </c>
      <c r="K10607" s="2">
        <f t="array" ref="K10607">XLOOKUP('Transaction Data'!$G10607,Product_Code,Cost)</f>
        <v>18</v>
      </c>
      <c r="L10607" s="2">
        <f t="array" ref="L10607">XLOOKUP('Transaction Data'!$G10607,Product_Code,Unit_Price)</f>
        <v>36</v>
      </c>
      <c r="M10607" s="3">
        <f>'Transaction Data'!$F10607*'Transaction Data'!$K10607</f>
        <v>3348</v>
      </c>
      <c r="N10607" s="3">
        <f>'Transaction Data'!$F10607*'Transaction Data'!$L10607</f>
        <v>6696</v>
      </c>
      <c r="O10607" s="3">
        <f>'Transaction Data'!$N10607-'Transaction Data'!$M10607</f>
        <v>3348</v>
      </c>
      <c r="P10607" s="2">
        <f>DATEDIF('Transaction Data'!$D10607,'Transaction Data'!$A10607,"y")</f>
        <v>51</v>
      </c>
      <c r="Q10607" s="2" t="str">
        <f>FLOOR('Transaction Data'!$P10607,15)&amp;"-"&amp;FLOOR('Transaction Data'!$P10607,15)+14</f>
        <v>45-59</v>
      </c>
      <c r="R10607" s="2" t="str">
        <f>IF('Transaction Data'!$L10607&lt;=10,"Less Expensive","Expensive")</f>
        <v>Expensive</v>
      </c>
      <c r="S10607" s="4">
        <f>WEEKDAY('Transaction Data'!$A10607)</f>
        <v>1</v>
      </c>
      <c r="T10607" s="2" t="str">
        <f>IF(WEEKDAY('Transaction Data'!$A10607,2)&lt;6,"Weekday","Weekend")</f>
        <v>Weekend</v>
      </c>
    </row>
    <row r="10608" ht="15.75" customHeight="1">
      <c r="A10608" s="1">
        <v>45549.0</v>
      </c>
      <c r="B10608" s="2" t="s">
        <v>8467</v>
      </c>
      <c r="C10608" s="2" t="s">
        <v>78</v>
      </c>
      <c r="D10608" s="1">
        <v>31345.0</v>
      </c>
      <c r="E10608" s="2" t="s">
        <v>27</v>
      </c>
      <c r="F10608" s="2">
        <v>123.0</v>
      </c>
      <c r="G10608" s="2" t="s">
        <v>57</v>
      </c>
      <c r="H10608" s="2" t="s">
        <v>34</v>
      </c>
      <c r="I10608" s="2" t="s">
        <v>25</v>
      </c>
      <c r="J10608" s="2" t="str">
        <f t="array" ref="J10608">XLOOKUP('Transaction Data'!$G10608,Product_Code,Biscuit_Brand)</f>
        <v>Oatmeal Cookies</v>
      </c>
      <c r="K10608" s="2">
        <f t="array" ref="K10608">XLOOKUP('Transaction Data'!$G10608,Product_Code,Cost)</f>
        <v>19</v>
      </c>
      <c r="L10608" s="2">
        <f t="array" ref="L10608">XLOOKUP('Transaction Data'!$G10608,Product_Code,Unit_Price)</f>
        <v>23</v>
      </c>
      <c r="M10608" s="3">
        <f>'Transaction Data'!$F10608*'Transaction Data'!$K10608</f>
        <v>2337</v>
      </c>
      <c r="N10608" s="3">
        <f>'Transaction Data'!$F10608*'Transaction Data'!$L10608</f>
        <v>2829</v>
      </c>
      <c r="O10608" s="3">
        <f>'Transaction Data'!$N10608-'Transaction Data'!$M10608</f>
        <v>492</v>
      </c>
      <c r="P10608" s="2">
        <f>DATEDIF('Transaction Data'!$D10608,'Transaction Data'!$A10608,"y")</f>
        <v>38</v>
      </c>
      <c r="Q10608" s="2" t="str">
        <f>FLOOR('Transaction Data'!$P10608,15)&amp;"-"&amp;FLOOR('Transaction Data'!$P10608,15)+14</f>
        <v>30-44</v>
      </c>
      <c r="R10608" s="2" t="str">
        <f>IF('Transaction Data'!$L10608&lt;=10,"Less Expensive","Expensive")</f>
        <v>Expensive</v>
      </c>
      <c r="S10608" s="4">
        <f>WEEKDAY('Transaction Data'!$A10608)</f>
        <v>7</v>
      </c>
      <c r="T10608" s="2" t="str">
        <f>IF(WEEKDAY('Transaction Data'!$A10608,2)&lt;6,"Weekday","Weekend")</f>
        <v>Weekend</v>
      </c>
    </row>
    <row r="10609" ht="15.75" customHeight="1">
      <c r="A10609" s="1">
        <v>45563.0</v>
      </c>
      <c r="B10609" s="2" t="s">
        <v>1205</v>
      </c>
      <c r="C10609" s="2" t="s">
        <v>51</v>
      </c>
      <c r="D10609" s="1">
        <v>26608.0</v>
      </c>
      <c r="E10609" s="2" t="s">
        <v>63</v>
      </c>
      <c r="F10609" s="2">
        <v>76.0</v>
      </c>
      <c r="G10609" s="2" t="s">
        <v>33</v>
      </c>
      <c r="H10609" s="2" t="s">
        <v>42</v>
      </c>
      <c r="I10609" s="2" t="s">
        <v>35</v>
      </c>
      <c r="J10609" s="2" t="str">
        <f t="array" ref="J10609">XLOOKUP('Transaction Data'!$G10609,Product_Code,Biscuit_Brand)</f>
        <v>Caramel Biscuits</v>
      </c>
      <c r="K10609" s="2">
        <f t="array" ref="K10609">XLOOKUP('Transaction Data'!$G10609,Product_Code,Cost)</f>
        <v>18</v>
      </c>
      <c r="L10609" s="2">
        <f t="array" ref="L10609">XLOOKUP('Transaction Data'!$G10609,Product_Code,Unit_Price)</f>
        <v>22</v>
      </c>
      <c r="M10609" s="3">
        <f>'Transaction Data'!$F10609*'Transaction Data'!$K10609</f>
        <v>1368</v>
      </c>
      <c r="N10609" s="3">
        <f>'Transaction Data'!$F10609*'Transaction Data'!$L10609</f>
        <v>1672</v>
      </c>
      <c r="O10609" s="3">
        <f>'Transaction Data'!$N10609-'Transaction Data'!$M10609</f>
        <v>304</v>
      </c>
      <c r="P10609" s="2">
        <f>DATEDIF('Transaction Data'!$D10609,'Transaction Data'!$A10609,"y")</f>
        <v>51</v>
      </c>
      <c r="Q10609" s="2" t="str">
        <f>FLOOR('Transaction Data'!$P10609,15)&amp;"-"&amp;FLOOR('Transaction Data'!$P10609,15)+14</f>
        <v>45-59</v>
      </c>
      <c r="R10609" s="2" t="str">
        <f>IF('Transaction Data'!$L10609&lt;=10,"Less Expensive","Expensive")</f>
        <v>Expensive</v>
      </c>
      <c r="S10609" s="4">
        <f>WEEKDAY('Transaction Data'!$A10609)</f>
        <v>7</v>
      </c>
      <c r="T10609" s="2" t="str">
        <f>IF(WEEKDAY('Transaction Data'!$A10609,2)&lt;6,"Weekday","Weekend")</f>
        <v>Weekend</v>
      </c>
    </row>
    <row r="10610" ht="15.75" customHeight="1">
      <c r="A10610" s="1">
        <v>45547.0</v>
      </c>
      <c r="B10610" s="2" t="s">
        <v>8086</v>
      </c>
      <c r="C10610" s="2" t="s">
        <v>21</v>
      </c>
      <c r="D10610" s="1">
        <v>28247.0</v>
      </c>
      <c r="E10610" s="2" t="s">
        <v>27</v>
      </c>
      <c r="F10610" s="2">
        <v>222.0</v>
      </c>
      <c r="G10610" s="2" t="s">
        <v>23</v>
      </c>
      <c r="H10610" s="2" t="s">
        <v>29</v>
      </c>
      <c r="I10610" s="2" t="s">
        <v>25</v>
      </c>
      <c r="J10610" s="2" t="str">
        <f t="array" ref="J10610">XLOOKUP('Transaction Data'!$G10610,Product_Code,Biscuit_Brand)</f>
        <v>Cinnamon Swirls</v>
      </c>
      <c r="K10610" s="2">
        <f t="array" ref="K10610">XLOOKUP('Transaction Data'!$G10610,Product_Code,Cost)</f>
        <v>10</v>
      </c>
      <c r="L10610" s="2">
        <f t="array" ref="L10610">XLOOKUP('Transaction Data'!$G10610,Product_Code,Unit_Price)</f>
        <v>14</v>
      </c>
      <c r="M10610" s="3">
        <f>'Transaction Data'!$F10610*'Transaction Data'!$K10610</f>
        <v>2220</v>
      </c>
      <c r="N10610" s="3">
        <f>'Transaction Data'!$F10610*'Transaction Data'!$L10610</f>
        <v>3108</v>
      </c>
      <c r="O10610" s="3">
        <f>'Transaction Data'!$N10610-'Transaction Data'!$M10610</f>
        <v>888</v>
      </c>
      <c r="P10610" s="2">
        <f>DATEDIF('Transaction Data'!$D10610,'Transaction Data'!$A10610,"y")</f>
        <v>47</v>
      </c>
      <c r="Q10610" s="2" t="str">
        <f>FLOOR('Transaction Data'!$P10610,15)&amp;"-"&amp;FLOOR('Transaction Data'!$P10610,15)+14</f>
        <v>45-59</v>
      </c>
      <c r="R10610" s="2" t="str">
        <f>IF('Transaction Data'!$L10610&lt;=10,"Less Expensive","Expensive")</f>
        <v>Expensive</v>
      </c>
      <c r="S10610" s="4">
        <f>WEEKDAY('Transaction Data'!$A10610)</f>
        <v>5</v>
      </c>
      <c r="T10610" s="2" t="str">
        <f>IF(WEEKDAY('Transaction Data'!$A10610,2)&lt;6,"Weekday","Weekend")</f>
        <v>Weekday</v>
      </c>
    </row>
    <row r="10611" ht="15.75" customHeight="1">
      <c r="A10611" s="1">
        <v>45558.0</v>
      </c>
      <c r="B10611" s="2" t="s">
        <v>584</v>
      </c>
      <c r="C10611" s="2" t="s">
        <v>21</v>
      </c>
      <c r="D10611" s="1">
        <v>20942.0</v>
      </c>
      <c r="E10611" s="2" t="s">
        <v>63</v>
      </c>
      <c r="F10611" s="2">
        <v>167.0</v>
      </c>
      <c r="G10611" s="2" t="s">
        <v>55</v>
      </c>
      <c r="H10611" s="2" t="s">
        <v>49</v>
      </c>
      <c r="I10611" s="2" t="s">
        <v>30</v>
      </c>
      <c r="J10611" s="2" t="str">
        <f t="array" ref="J10611">XLOOKUP('Transaction Data'!$G10611,Product_Code,Biscuit_Brand)</f>
        <v>Vanilla Wafers</v>
      </c>
      <c r="K10611" s="2">
        <f t="array" ref="K10611">XLOOKUP('Transaction Data'!$G10611,Product_Code,Cost)</f>
        <v>18</v>
      </c>
      <c r="L10611" s="2">
        <f t="array" ref="L10611">XLOOKUP('Transaction Data'!$G10611,Product_Code,Unit_Price)</f>
        <v>36</v>
      </c>
      <c r="M10611" s="3">
        <f>'Transaction Data'!$F10611*'Transaction Data'!$K10611</f>
        <v>3006</v>
      </c>
      <c r="N10611" s="3">
        <f>'Transaction Data'!$F10611*'Transaction Data'!$L10611</f>
        <v>6012</v>
      </c>
      <c r="O10611" s="3">
        <f>'Transaction Data'!$N10611-'Transaction Data'!$M10611</f>
        <v>3006</v>
      </c>
      <c r="P10611" s="2">
        <f>DATEDIF('Transaction Data'!$D10611,'Transaction Data'!$A10611,"y")</f>
        <v>67</v>
      </c>
      <c r="Q10611" s="2" t="str">
        <f>FLOOR('Transaction Data'!$P10611,15)&amp;"-"&amp;FLOOR('Transaction Data'!$P10611,15)+14</f>
        <v>60-74</v>
      </c>
      <c r="R10611" s="2" t="str">
        <f>IF('Transaction Data'!$L10611&lt;=10,"Less Expensive","Expensive")</f>
        <v>Expensive</v>
      </c>
      <c r="S10611" s="4">
        <f>WEEKDAY('Transaction Data'!$A10611)</f>
        <v>2</v>
      </c>
      <c r="T10611" s="2" t="str">
        <f>IF(WEEKDAY('Transaction Data'!$A10611,2)&lt;6,"Weekday","Weekend")</f>
        <v>Weekday</v>
      </c>
    </row>
    <row r="10612" ht="15.75" customHeight="1">
      <c r="A10612" s="1">
        <v>45561.0</v>
      </c>
      <c r="B10612" s="2" t="s">
        <v>6946</v>
      </c>
      <c r="C10612" s="2" t="s">
        <v>54</v>
      </c>
      <c r="D10612" s="1">
        <v>15956.0</v>
      </c>
      <c r="E10612" s="2" t="s">
        <v>63</v>
      </c>
      <c r="F10612" s="2">
        <v>400.0</v>
      </c>
      <c r="G10612" s="2" t="s">
        <v>57</v>
      </c>
      <c r="H10612" s="2" t="s">
        <v>45</v>
      </c>
      <c r="I10612" s="2" t="s">
        <v>25</v>
      </c>
      <c r="J10612" s="2" t="str">
        <f t="array" ref="J10612">XLOOKUP('Transaction Data'!$G10612,Product_Code,Biscuit_Brand)</f>
        <v>Oatmeal Cookies</v>
      </c>
      <c r="K10612" s="2">
        <f t="array" ref="K10612">XLOOKUP('Transaction Data'!$G10612,Product_Code,Cost)</f>
        <v>19</v>
      </c>
      <c r="L10612" s="2">
        <f t="array" ref="L10612">XLOOKUP('Transaction Data'!$G10612,Product_Code,Unit_Price)</f>
        <v>23</v>
      </c>
      <c r="M10612" s="3">
        <f>'Transaction Data'!$F10612*'Transaction Data'!$K10612</f>
        <v>7600</v>
      </c>
      <c r="N10612" s="3">
        <f>'Transaction Data'!$F10612*'Transaction Data'!$L10612</f>
        <v>9200</v>
      </c>
      <c r="O10612" s="3">
        <f>'Transaction Data'!$N10612-'Transaction Data'!$M10612</f>
        <v>1600</v>
      </c>
      <c r="P10612" s="2">
        <f>DATEDIF('Transaction Data'!$D10612,'Transaction Data'!$A10612,"y")</f>
        <v>81</v>
      </c>
      <c r="Q10612" s="2" t="str">
        <f>FLOOR('Transaction Data'!$P10612,15)&amp;"-"&amp;FLOOR('Transaction Data'!$P10612,15)+14</f>
        <v>75-89</v>
      </c>
      <c r="R10612" s="2" t="str">
        <f>IF('Transaction Data'!$L10612&lt;=10,"Less Expensive","Expensive")</f>
        <v>Expensive</v>
      </c>
      <c r="S10612" s="4">
        <f>WEEKDAY('Transaction Data'!$A10612)</f>
        <v>5</v>
      </c>
      <c r="T10612" s="2" t="str">
        <f>IF(WEEKDAY('Transaction Data'!$A10612,2)&lt;6,"Weekday","Weekend")</f>
        <v>Weekday</v>
      </c>
    </row>
    <row r="10613" ht="15.75" customHeight="1">
      <c r="A10613" s="1">
        <v>45554.0</v>
      </c>
      <c r="B10613" s="2" t="s">
        <v>8357</v>
      </c>
      <c r="C10613" s="2" t="s">
        <v>78</v>
      </c>
      <c r="D10613" s="1">
        <v>22626.0</v>
      </c>
      <c r="E10613" s="2" t="s">
        <v>27</v>
      </c>
      <c r="F10613" s="2">
        <v>107.0</v>
      </c>
      <c r="G10613" s="2" t="s">
        <v>60</v>
      </c>
      <c r="H10613" s="2" t="s">
        <v>29</v>
      </c>
      <c r="I10613" s="2" t="s">
        <v>35</v>
      </c>
      <c r="J10613" s="2" t="str">
        <f t="array" ref="J10613">XLOOKUP('Transaction Data'!$G10613,Product_Code,Biscuit_Brand)</f>
        <v>Peanut Butter Bites</v>
      </c>
      <c r="K10613" s="2">
        <f t="array" ref="K10613">XLOOKUP('Transaction Data'!$G10613,Product_Code,Cost)</f>
        <v>5</v>
      </c>
      <c r="L10613" s="2">
        <f t="array" ref="L10613">XLOOKUP('Transaction Data'!$G10613,Product_Code,Unit_Price)</f>
        <v>7</v>
      </c>
      <c r="M10613" s="3">
        <f>'Transaction Data'!$F10613*'Transaction Data'!$K10613</f>
        <v>535</v>
      </c>
      <c r="N10613" s="3">
        <f>'Transaction Data'!$F10613*'Transaction Data'!$L10613</f>
        <v>749</v>
      </c>
      <c r="O10613" s="3">
        <f>'Transaction Data'!$N10613-'Transaction Data'!$M10613</f>
        <v>214</v>
      </c>
      <c r="P10613" s="2">
        <f>DATEDIF('Transaction Data'!$D10613,'Transaction Data'!$A10613,"y")</f>
        <v>62</v>
      </c>
      <c r="Q10613" s="2" t="str">
        <f>FLOOR('Transaction Data'!$P10613,15)&amp;"-"&amp;FLOOR('Transaction Data'!$P10613,15)+14</f>
        <v>60-74</v>
      </c>
      <c r="R10613" s="2" t="str">
        <f>IF('Transaction Data'!$L10613&lt;=10,"Less Expensive","Expensive")</f>
        <v>Less Expensive</v>
      </c>
      <c r="S10613" s="4">
        <f>WEEKDAY('Transaction Data'!$A10613)</f>
        <v>5</v>
      </c>
      <c r="T10613" s="2" t="str">
        <f>IF(WEEKDAY('Transaction Data'!$A10613,2)&lt;6,"Weekday","Weekend")</f>
        <v>Weekday</v>
      </c>
    </row>
    <row r="10614" ht="15.75" customHeight="1">
      <c r="A10614" s="1">
        <v>45549.0</v>
      </c>
      <c r="B10614" s="2" t="s">
        <v>3694</v>
      </c>
      <c r="C10614" s="2" t="s">
        <v>47</v>
      </c>
      <c r="D10614" s="1">
        <v>18466.0</v>
      </c>
      <c r="E10614" s="2" t="s">
        <v>22</v>
      </c>
      <c r="F10614" s="2">
        <v>456.0</v>
      </c>
      <c r="G10614" s="2" t="s">
        <v>38</v>
      </c>
      <c r="H10614" s="2" t="s">
        <v>34</v>
      </c>
      <c r="I10614" s="2" t="s">
        <v>30</v>
      </c>
      <c r="J10614" s="2" t="str">
        <f t="array" ref="J10614">XLOOKUP('Transaction Data'!$G10614,Product_Code,Biscuit_Brand)</f>
        <v>Ginger Snaps</v>
      </c>
      <c r="K10614" s="2">
        <f t="array" ref="K10614">XLOOKUP('Transaction Data'!$G10614,Product_Code,Cost)</f>
        <v>14</v>
      </c>
      <c r="L10614" s="2">
        <f t="array" ref="L10614">XLOOKUP('Transaction Data'!$G10614,Product_Code,Unit_Price)</f>
        <v>28</v>
      </c>
      <c r="M10614" s="3">
        <f>'Transaction Data'!$F10614*'Transaction Data'!$K10614</f>
        <v>6384</v>
      </c>
      <c r="N10614" s="3">
        <f>'Transaction Data'!$F10614*'Transaction Data'!$L10614</f>
        <v>12768</v>
      </c>
      <c r="O10614" s="3">
        <f>'Transaction Data'!$N10614-'Transaction Data'!$M10614</f>
        <v>6384</v>
      </c>
      <c r="P10614" s="2">
        <f>DATEDIF('Transaction Data'!$D10614,'Transaction Data'!$A10614,"y")</f>
        <v>74</v>
      </c>
      <c r="Q10614" s="2" t="str">
        <f>FLOOR('Transaction Data'!$P10614,15)&amp;"-"&amp;FLOOR('Transaction Data'!$P10614,15)+14</f>
        <v>60-74</v>
      </c>
      <c r="R10614" s="2" t="str">
        <f>IF('Transaction Data'!$L10614&lt;=10,"Less Expensive","Expensive")</f>
        <v>Expensive</v>
      </c>
      <c r="S10614" s="4">
        <f>WEEKDAY('Transaction Data'!$A10614)</f>
        <v>7</v>
      </c>
      <c r="T10614" s="2" t="str">
        <f>IF(WEEKDAY('Transaction Data'!$A10614,2)&lt;6,"Weekday","Weekend")</f>
        <v>Weekend</v>
      </c>
    </row>
    <row r="10615" ht="15.75" customHeight="1">
      <c r="A10615" s="1">
        <v>45544.0</v>
      </c>
      <c r="B10615" s="2" t="s">
        <v>36</v>
      </c>
      <c r="C10615" s="2" t="s">
        <v>21</v>
      </c>
      <c r="D10615" s="1">
        <v>18597.0</v>
      </c>
      <c r="E10615" s="2" t="s">
        <v>63</v>
      </c>
      <c r="F10615" s="2">
        <v>14.0</v>
      </c>
      <c r="G10615" s="2" t="s">
        <v>48</v>
      </c>
      <c r="H10615" s="2" t="s">
        <v>34</v>
      </c>
      <c r="I10615" s="2" t="s">
        <v>30</v>
      </c>
      <c r="J10615" s="2" t="str">
        <f t="array" ref="J10615">XLOOKUP('Transaction Data'!$G10615,Product_Code,Biscuit_Brand)</f>
        <v>Lemon Crisps</v>
      </c>
      <c r="K10615" s="2">
        <f t="array" ref="K10615">XLOOKUP('Transaction Data'!$G10615,Product_Code,Cost)</f>
        <v>7</v>
      </c>
      <c r="L10615" s="2">
        <f t="array" ref="L10615">XLOOKUP('Transaction Data'!$G10615,Product_Code,Unit_Price)</f>
        <v>9</v>
      </c>
      <c r="M10615" s="3">
        <f>'Transaction Data'!$F10615*'Transaction Data'!$K10615</f>
        <v>98</v>
      </c>
      <c r="N10615" s="3">
        <f>'Transaction Data'!$F10615*'Transaction Data'!$L10615</f>
        <v>126</v>
      </c>
      <c r="O10615" s="3">
        <f>'Transaction Data'!$N10615-'Transaction Data'!$M10615</f>
        <v>28</v>
      </c>
      <c r="P10615" s="2">
        <f>DATEDIF('Transaction Data'!$D10615,'Transaction Data'!$A10615,"y")</f>
        <v>73</v>
      </c>
      <c r="Q10615" s="2" t="str">
        <f>FLOOR('Transaction Data'!$P10615,15)&amp;"-"&amp;FLOOR('Transaction Data'!$P10615,15)+14</f>
        <v>60-74</v>
      </c>
      <c r="R10615" s="2" t="str">
        <f>IF('Transaction Data'!$L10615&lt;=10,"Less Expensive","Expensive")</f>
        <v>Less Expensive</v>
      </c>
      <c r="S10615" s="4">
        <f>WEEKDAY('Transaction Data'!$A10615)</f>
        <v>2</v>
      </c>
      <c r="T10615" s="2" t="str">
        <f>IF(WEEKDAY('Transaction Data'!$A10615,2)&lt;6,"Weekday","Weekend")</f>
        <v>Weekday</v>
      </c>
    </row>
    <row r="10616" ht="15.75" customHeight="1">
      <c r="A10616" s="1">
        <v>45547.0</v>
      </c>
      <c r="B10616" s="2" t="s">
        <v>1865</v>
      </c>
      <c r="C10616" s="2" t="s">
        <v>51</v>
      </c>
      <c r="D10616" s="1">
        <v>25970.0</v>
      </c>
      <c r="E10616" s="2" t="s">
        <v>63</v>
      </c>
      <c r="F10616" s="2">
        <v>315.0</v>
      </c>
      <c r="G10616" s="2" t="s">
        <v>60</v>
      </c>
      <c r="H10616" s="2" t="s">
        <v>29</v>
      </c>
      <c r="I10616" s="2" t="s">
        <v>35</v>
      </c>
      <c r="J10616" s="2" t="str">
        <f t="array" ref="J10616">XLOOKUP('Transaction Data'!$G10616,Product_Code,Biscuit_Brand)</f>
        <v>Peanut Butter Bites</v>
      </c>
      <c r="K10616" s="2">
        <f t="array" ref="K10616">XLOOKUP('Transaction Data'!$G10616,Product_Code,Cost)</f>
        <v>5</v>
      </c>
      <c r="L10616" s="2">
        <f t="array" ref="L10616">XLOOKUP('Transaction Data'!$G10616,Product_Code,Unit_Price)</f>
        <v>7</v>
      </c>
      <c r="M10616" s="3">
        <f>'Transaction Data'!$F10616*'Transaction Data'!$K10616</f>
        <v>1575</v>
      </c>
      <c r="N10616" s="3">
        <f>'Transaction Data'!$F10616*'Transaction Data'!$L10616</f>
        <v>2205</v>
      </c>
      <c r="O10616" s="3">
        <f>'Transaction Data'!$N10616-'Transaction Data'!$M10616</f>
        <v>630</v>
      </c>
      <c r="P10616" s="2">
        <f>DATEDIF('Transaction Data'!$D10616,'Transaction Data'!$A10616,"y")</f>
        <v>53</v>
      </c>
      <c r="Q10616" s="2" t="str">
        <f>FLOOR('Transaction Data'!$P10616,15)&amp;"-"&amp;FLOOR('Transaction Data'!$P10616,15)+14</f>
        <v>45-59</v>
      </c>
      <c r="R10616" s="2" t="str">
        <f>IF('Transaction Data'!$L10616&lt;=10,"Less Expensive","Expensive")</f>
        <v>Less Expensive</v>
      </c>
      <c r="S10616" s="4">
        <f>WEEKDAY('Transaction Data'!$A10616)</f>
        <v>5</v>
      </c>
      <c r="T10616" s="2" t="str">
        <f>IF(WEEKDAY('Transaction Data'!$A10616,2)&lt;6,"Weekday","Weekend")</f>
        <v>Weekday</v>
      </c>
    </row>
    <row r="10617" ht="15.75" customHeight="1">
      <c r="A10617" s="1">
        <v>45565.0</v>
      </c>
      <c r="B10617" s="2" t="s">
        <v>8053</v>
      </c>
      <c r="C10617" s="2" t="s">
        <v>41</v>
      </c>
      <c r="D10617" s="1">
        <v>26018.0</v>
      </c>
      <c r="E10617" s="2" t="s">
        <v>37</v>
      </c>
      <c r="F10617" s="2">
        <v>134.0</v>
      </c>
      <c r="G10617" s="2" t="s">
        <v>61</v>
      </c>
      <c r="H10617" s="2" t="s">
        <v>29</v>
      </c>
      <c r="I10617" s="2" t="s">
        <v>35</v>
      </c>
      <c r="J10617" s="2" t="str">
        <f t="array" ref="J10617">XLOOKUP('Transaction Data'!$G10617,Product_Code,Biscuit_Brand)</f>
        <v>Choco Delight</v>
      </c>
      <c r="K10617" s="2">
        <f t="array" ref="K10617">XLOOKUP('Transaction Data'!$G10617,Product_Code,Cost)</f>
        <v>3</v>
      </c>
      <c r="L10617" s="2">
        <f t="array" ref="L10617">XLOOKUP('Transaction Data'!$G10617,Product_Code,Unit_Price)</f>
        <v>5</v>
      </c>
      <c r="M10617" s="3">
        <f>'Transaction Data'!$F10617*'Transaction Data'!$K10617</f>
        <v>402</v>
      </c>
      <c r="N10617" s="3">
        <f>'Transaction Data'!$F10617*'Transaction Data'!$L10617</f>
        <v>670</v>
      </c>
      <c r="O10617" s="3">
        <f>'Transaction Data'!$N10617-'Transaction Data'!$M10617</f>
        <v>268</v>
      </c>
      <c r="P10617" s="2">
        <f>DATEDIF('Transaction Data'!$D10617,'Transaction Data'!$A10617,"y")</f>
        <v>53</v>
      </c>
      <c r="Q10617" s="2" t="str">
        <f>FLOOR('Transaction Data'!$P10617,15)&amp;"-"&amp;FLOOR('Transaction Data'!$P10617,15)+14</f>
        <v>45-59</v>
      </c>
      <c r="R10617" s="2" t="str">
        <f>IF('Transaction Data'!$L10617&lt;=10,"Less Expensive","Expensive")</f>
        <v>Less Expensive</v>
      </c>
      <c r="S10617" s="4">
        <f>WEEKDAY('Transaction Data'!$A10617)</f>
        <v>2</v>
      </c>
      <c r="T10617" s="2" t="str">
        <f>IF(WEEKDAY('Transaction Data'!$A10617,2)&lt;6,"Weekday","Weekend")</f>
        <v>Weekday</v>
      </c>
    </row>
    <row r="10618" ht="15.75" customHeight="1">
      <c r="A10618" s="1">
        <v>45550.0</v>
      </c>
      <c r="B10618" s="2" t="s">
        <v>5313</v>
      </c>
      <c r="C10618" s="2" t="s">
        <v>72</v>
      </c>
      <c r="D10618" s="1">
        <v>18207.0</v>
      </c>
      <c r="E10618" s="2" t="s">
        <v>27</v>
      </c>
      <c r="F10618" s="2">
        <v>97.0</v>
      </c>
      <c r="G10618" s="2" t="s">
        <v>61</v>
      </c>
      <c r="H10618" s="2" t="s">
        <v>24</v>
      </c>
      <c r="I10618" s="2" t="s">
        <v>25</v>
      </c>
      <c r="J10618" s="2" t="str">
        <f t="array" ref="J10618">XLOOKUP('Transaction Data'!$G10618,Product_Code,Biscuit_Brand)</f>
        <v>Choco Delight</v>
      </c>
      <c r="K10618" s="2">
        <f t="array" ref="K10618">XLOOKUP('Transaction Data'!$G10618,Product_Code,Cost)</f>
        <v>3</v>
      </c>
      <c r="L10618" s="2">
        <f t="array" ref="L10618">XLOOKUP('Transaction Data'!$G10618,Product_Code,Unit_Price)</f>
        <v>5</v>
      </c>
      <c r="M10618" s="3">
        <f>'Transaction Data'!$F10618*'Transaction Data'!$K10618</f>
        <v>291</v>
      </c>
      <c r="N10618" s="3">
        <f>'Transaction Data'!$F10618*'Transaction Data'!$L10618</f>
        <v>485</v>
      </c>
      <c r="O10618" s="3">
        <f>'Transaction Data'!$N10618-'Transaction Data'!$M10618</f>
        <v>194</v>
      </c>
      <c r="P10618" s="2">
        <f>DATEDIF('Transaction Data'!$D10618,'Transaction Data'!$A10618,"y")</f>
        <v>74</v>
      </c>
      <c r="Q10618" s="2" t="str">
        <f>FLOOR('Transaction Data'!$P10618,15)&amp;"-"&amp;FLOOR('Transaction Data'!$P10618,15)+14</f>
        <v>60-74</v>
      </c>
      <c r="R10618" s="2" t="str">
        <f>IF('Transaction Data'!$L10618&lt;=10,"Less Expensive","Expensive")</f>
        <v>Less Expensive</v>
      </c>
      <c r="S10618" s="4">
        <f>WEEKDAY('Transaction Data'!$A10618)</f>
        <v>1</v>
      </c>
      <c r="T10618" s="2" t="str">
        <f>IF(WEEKDAY('Transaction Data'!$A10618,2)&lt;6,"Weekday","Weekend")</f>
        <v>Weekend</v>
      </c>
    </row>
    <row r="10619" ht="15.75" customHeight="1">
      <c r="A10619" s="1">
        <v>45539.0</v>
      </c>
      <c r="B10619" s="2" t="s">
        <v>646</v>
      </c>
      <c r="C10619" s="2" t="s">
        <v>72</v>
      </c>
      <c r="D10619" s="1">
        <v>37699.0</v>
      </c>
      <c r="E10619" s="2" t="s">
        <v>27</v>
      </c>
      <c r="F10619" s="2">
        <v>448.0</v>
      </c>
      <c r="G10619" s="2" t="s">
        <v>60</v>
      </c>
      <c r="H10619" s="2" t="s">
        <v>45</v>
      </c>
      <c r="I10619" s="2" t="s">
        <v>25</v>
      </c>
      <c r="J10619" s="2" t="str">
        <f t="array" ref="J10619">XLOOKUP('Transaction Data'!$G10619,Product_Code,Biscuit_Brand)</f>
        <v>Peanut Butter Bites</v>
      </c>
      <c r="K10619" s="2">
        <f t="array" ref="K10619">XLOOKUP('Transaction Data'!$G10619,Product_Code,Cost)</f>
        <v>5</v>
      </c>
      <c r="L10619" s="2">
        <f t="array" ref="L10619">XLOOKUP('Transaction Data'!$G10619,Product_Code,Unit_Price)</f>
        <v>7</v>
      </c>
      <c r="M10619" s="3">
        <f>'Transaction Data'!$F10619*'Transaction Data'!$K10619</f>
        <v>2240</v>
      </c>
      <c r="N10619" s="3">
        <f>'Transaction Data'!$F10619*'Transaction Data'!$L10619</f>
        <v>3136</v>
      </c>
      <c r="O10619" s="3">
        <f>'Transaction Data'!$N10619-'Transaction Data'!$M10619</f>
        <v>896</v>
      </c>
      <c r="P10619" s="2">
        <f>DATEDIF('Transaction Data'!$D10619,'Transaction Data'!$A10619,"y")</f>
        <v>21</v>
      </c>
      <c r="Q10619" s="2" t="str">
        <f>FLOOR('Transaction Data'!$P10619,15)&amp;"-"&amp;FLOOR('Transaction Data'!$P10619,15)+14</f>
        <v>15-29</v>
      </c>
      <c r="R10619" s="2" t="str">
        <f>IF('Transaction Data'!$L10619&lt;=10,"Less Expensive","Expensive")</f>
        <v>Less Expensive</v>
      </c>
      <c r="S10619" s="4">
        <f>WEEKDAY('Transaction Data'!$A10619)</f>
        <v>4</v>
      </c>
      <c r="T10619" s="2" t="str">
        <f>IF(WEEKDAY('Transaction Data'!$A10619,2)&lt;6,"Weekday","Weekend")</f>
        <v>Weekday</v>
      </c>
    </row>
    <row r="10620" ht="15.75" customHeight="1">
      <c r="A10620" s="1">
        <v>45555.0</v>
      </c>
      <c r="B10620" s="2" t="s">
        <v>7396</v>
      </c>
      <c r="C10620" s="2" t="s">
        <v>32</v>
      </c>
      <c r="D10620" s="1">
        <v>20396.0</v>
      </c>
      <c r="E10620" s="2" t="s">
        <v>22</v>
      </c>
      <c r="F10620" s="2">
        <v>410.0</v>
      </c>
      <c r="G10620" s="2" t="s">
        <v>60</v>
      </c>
      <c r="H10620" s="2" t="s">
        <v>34</v>
      </c>
      <c r="I10620" s="2" t="s">
        <v>30</v>
      </c>
      <c r="J10620" s="2" t="str">
        <f t="array" ref="J10620">XLOOKUP('Transaction Data'!$G10620,Product_Code,Biscuit_Brand)</f>
        <v>Peanut Butter Bites</v>
      </c>
      <c r="K10620" s="2">
        <f t="array" ref="K10620">XLOOKUP('Transaction Data'!$G10620,Product_Code,Cost)</f>
        <v>5</v>
      </c>
      <c r="L10620" s="2">
        <f t="array" ref="L10620">XLOOKUP('Transaction Data'!$G10620,Product_Code,Unit_Price)</f>
        <v>7</v>
      </c>
      <c r="M10620" s="3">
        <f>'Transaction Data'!$F10620*'Transaction Data'!$K10620</f>
        <v>2050</v>
      </c>
      <c r="N10620" s="3">
        <f>'Transaction Data'!$F10620*'Transaction Data'!$L10620</f>
        <v>2870</v>
      </c>
      <c r="O10620" s="3">
        <f>'Transaction Data'!$N10620-'Transaction Data'!$M10620</f>
        <v>820</v>
      </c>
      <c r="P10620" s="2">
        <f>DATEDIF('Transaction Data'!$D10620,'Transaction Data'!$A10620,"y")</f>
        <v>68</v>
      </c>
      <c r="Q10620" s="2" t="str">
        <f>FLOOR('Transaction Data'!$P10620,15)&amp;"-"&amp;FLOOR('Transaction Data'!$P10620,15)+14</f>
        <v>60-74</v>
      </c>
      <c r="R10620" s="2" t="str">
        <f>IF('Transaction Data'!$L10620&lt;=10,"Less Expensive","Expensive")</f>
        <v>Less Expensive</v>
      </c>
      <c r="S10620" s="4">
        <f>WEEKDAY('Transaction Data'!$A10620)</f>
        <v>6</v>
      </c>
      <c r="T10620" s="2" t="str">
        <f>IF(WEEKDAY('Transaction Data'!$A10620,2)&lt;6,"Weekday","Weekend")</f>
        <v>Weekday</v>
      </c>
    </row>
    <row r="10621" ht="15.75" customHeight="1">
      <c r="A10621" s="1">
        <v>45548.0</v>
      </c>
      <c r="B10621" s="2" t="s">
        <v>6789</v>
      </c>
      <c r="C10621" s="2" t="s">
        <v>32</v>
      </c>
      <c r="D10621" s="1">
        <v>29751.0</v>
      </c>
      <c r="E10621" s="2" t="s">
        <v>37</v>
      </c>
      <c r="F10621" s="2">
        <v>356.0</v>
      </c>
      <c r="G10621" s="2" t="s">
        <v>60</v>
      </c>
      <c r="H10621" s="2" t="s">
        <v>52</v>
      </c>
      <c r="I10621" s="2" t="s">
        <v>25</v>
      </c>
      <c r="J10621" s="2" t="str">
        <f t="array" ref="J10621">XLOOKUP('Transaction Data'!$G10621,Product_Code,Biscuit_Brand)</f>
        <v>Peanut Butter Bites</v>
      </c>
      <c r="K10621" s="2">
        <f t="array" ref="K10621">XLOOKUP('Transaction Data'!$G10621,Product_Code,Cost)</f>
        <v>5</v>
      </c>
      <c r="L10621" s="2">
        <f t="array" ref="L10621">XLOOKUP('Transaction Data'!$G10621,Product_Code,Unit_Price)</f>
        <v>7</v>
      </c>
      <c r="M10621" s="3">
        <f>'Transaction Data'!$F10621*'Transaction Data'!$K10621</f>
        <v>1780</v>
      </c>
      <c r="N10621" s="3">
        <f>'Transaction Data'!$F10621*'Transaction Data'!$L10621</f>
        <v>2492</v>
      </c>
      <c r="O10621" s="3">
        <f>'Transaction Data'!$N10621-'Transaction Data'!$M10621</f>
        <v>712</v>
      </c>
      <c r="P10621" s="2">
        <f>DATEDIF('Transaction Data'!$D10621,'Transaction Data'!$A10621,"y")</f>
        <v>43</v>
      </c>
      <c r="Q10621" s="2" t="str">
        <f>FLOOR('Transaction Data'!$P10621,15)&amp;"-"&amp;FLOOR('Transaction Data'!$P10621,15)+14</f>
        <v>30-44</v>
      </c>
      <c r="R10621" s="2" t="str">
        <f>IF('Transaction Data'!$L10621&lt;=10,"Less Expensive","Expensive")</f>
        <v>Less Expensive</v>
      </c>
      <c r="S10621" s="4">
        <f>WEEKDAY('Transaction Data'!$A10621)</f>
        <v>6</v>
      </c>
      <c r="T10621" s="2" t="str">
        <f>IF(WEEKDAY('Transaction Data'!$A10621,2)&lt;6,"Weekday","Weekend")</f>
        <v>Weekday</v>
      </c>
    </row>
    <row r="10622" ht="15.75" customHeight="1">
      <c r="A10622" s="1">
        <v>45539.0</v>
      </c>
      <c r="B10622" s="2" t="s">
        <v>5015</v>
      </c>
      <c r="C10622" s="2" t="s">
        <v>41</v>
      </c>
      <c r="D10622" s="1">
        <v>17594.0</v>
      </c>
      <c r="E10622" s="2" t="s">
        <v>63</v>
      </c>
      <c r="F10622" s="2">
        <v>207.0</v>
      </c>
      <c r="G10622" s="2" t="s">
        <v>61</v>
      </c>
      <c r="H10622" s="2" t="s">
        <v>34</v>
      </c>
      <c r="I10622" s="2" t="s">
        <v>25</v>
      </c>
      <c r="J10622" s="2" t="str">
        <f t="array" ref="J10622">XLOOKUP('Transaction Data'!$G10622,Product_Code,Biscuit_Brand)</f>
        <v>Choco Delight</v>
      </c>
      <c r="K10622" s="2">
        <f t="array" ref="K10622">XLOOKUP('Transaction Data'!$G10622,Product_Code,Cost)</f>
        <v>3</v>
      </c>
      <c r="L10622" s="2">
        <f t="array" ref="L10622">XLOOKUP('Transaction Data'!$G10622,Product_Code,Unit_Price)</f>
        <v>5</v>
      </c>
      <c r="M10622" s="3">
        <f>'Transaction Data'!$F10622*'Transaction Data'!$K10622</f>
        <v>621</v>
      </c>
      <c r="N10622" s="3">
        <f>'Transaction Data'!$F10622*'Transaction Data'!$L10622</f>
        <v>1035</v>
      </c>
      <c r="O10622" s="3">
        <f>'Transaction Data'!$N10622-'Transaction Data'!$M10622</f>
        <v>414</v>
      </c>
      <c r="P10622" s="2">
        <f>DATEDIF('Transaction Data'!$D10622,'Transaction Data'!$A10622,"y")</f>
        <v>76</v>
      </c>
      <c r="Q10622" s="2" t="str">
        <f>FLOOR('Transaction Data'!$P10622,15)&amp;"-"&amp;FLOOR('Transaction Data'!$P10622,15)+14</f>
        <v>75-89</v>
      </c>
      <c r="R10622" s="2" t="str">
        <f>IF('Transaction Data'!$L10622&lt;=10,"Less Expensive","Expensive")</f>
        <v>Less Expensive</v>
      </c>
      <c r="S10622" s="4">
        <f>WEEKDAY('Transaction Data'!$A10622)</f>
        <v>4</v>
      </c>
      <c r="T10622" s="2" t="str">
        <f>IF(WEEKDAY('Transaction Data'!$A10622,2)&lt;6,"Weekday","Weekend")</f>
        <v>Weekday</v>
      </c>
    </row>
    <row r="10623" ht="15.75" customHeight="1">
      <c r="A10623" s="1">
        <v>45548.0</v>
      </c>
      <c r="B10623" s="2" t="s">
        <v>1153</v>
      </c>
      <c r="C10623" s="2" t="s">
        <v>78</v>
      </c>
      <c r="D10623" s="1">
        <v>33159.0</v>
      </c>
      <c r="E10623" s="2" t="s">
        <v>63</v>
      </c>
      <c r="F10623" s="2">
        <v>84.0</v>
      </c>
      <c r="G10623" s="2" t="s">
        <v>28</v>
      </c>
      <c r="H10623" s="2" t="s">
        <v>29</v>
      </c>
      <c r="I10623" s="2" t="s">
        <v>35</v>
      </c>
      <c r="J10623" s="2" t="str">
        <f t="array" ref="J10623">XLOOKUP('Transaction Data'!$G10623,Product_Code,Biscuit_Brand)</f>
        <v>Shortbread</v>
      </c>
      <c r="K10623" s="2">
        <f t="array" ref="K10623">XLOOKUP('Transaction Data'!$G10623,Product_Code,Cost)</f>
        <v>10</v>
      </c>
      <c r="L10623" s="2">
        <f t="array" ref="L10623">XLOOKUP('Transaction Data'!$G10623,Product_Code,Unit_Price)</f>
        <v>45</v>
      </c>
      <c r="M10623" s="3">
        <f>'Transaction Data'!$F10623*'Transaction Data'!$K10623</f>
        <v>840</v>
      </c>
      <c r="N10623" s="3">
        <f>'Transaction Data'!$F10623*'Transaction Data'!$L10623</f>
        <v>3780</v>
      </c>
      <c r="O10623" s="3">
        <f>'Transaction Data'!$N10623-'Transaction Data'!$M10623</f>
        <v>2940</v>
      </c>
      <c r="P10623" s="2">
        <f>DATEDIF('Transaction Data'!$D10623,'Transaction Data'!$A10623,"y")</f>
        <v>33</v>
      </c>
      <c r="Q10623" s="2" t="str">
        <f>FLOOR('Transaction Data'!$P10623,15)&amp;"-"&amp;FLOOR('Transaction Data'!$P10623,15)+14</f>
        <v>30-44</v>
      </c>
      <c r="R10623" s="2" t="str">
        <f>IF('Transaction Data'!$L10623&lt;=10,"Less Expensive","Expensive")</f>
        <v>Expensive</v>
      </c>
      <c r="S10623" s="4">
        <f>WEEKDAY('Transaction Data'!$A10623)</f>
        <v>6</v>
      </c>
      <c r="T10623" s="2" t="str">
        <f>IF(WEEKDAY('Transaction Data'!$A10623,2)&lt;6,"Weekday","Weekend")</f>
        <v>Weekday</v>
      </c>
    </row>
    <row r="10624" ht="15.75" customHeight="1">
      <c r="A10624" s="1">
        <v>45560.0</v>
      </c>
      <c r="B10624" s="2" t="s">
        <v>2660</v>
      </c>
      <c r="C10624" s="2" t="s">
        <v>21</v>
      </c>
      <c r="D10624" s="1">
        <v>36918.0</v>
      </c>
      <c r="E10624" s="2" t="s">
        <v>63</v>
      </c>
      <c r="F10624" s="2">
        <v>217.0</v>
      </c>
      <c r="G10624" s="2" t="s">
        <v>55</v>
      </c>
      <c r="H10624" s="2" t="s">
        <v>29</v>
      </c>
      <c r="I10624" s="2" t="s">
        <v>25</v>
      </c>
      <c r="J10624" s="2" t="str">
        <f t="array" ref="J10624">XLOOKUP('Transaction Data'!$G10624,Product_Code,Biscuit_Brand)</f>
        <v>Vanilla Wafers</v>
      </c>
      <c r="K10624" s="2">
        <f t="array" ref="K10624">XLOOKUP('Transaction Data'!$G10624,Product_Code,Cost)</f>
        <v>18</v>
      </c>
      <c r="L10624" s="2">
        <f t="array" ref="L10624">XLOOKUP('Transaction Data'!$G10624,Product_Code,Unit_Price)</f>
        <v>36</v>
      </c>
      <c r="M10624" s="3">
        <f>'Transaction Data'!$F10624*'Transaction Data'!$K10624</f>
        <v>3906</v>
      </c>
      <c r="N10624" s="3">
        <f>'Transaction Data'!$F10624*'Transaction Data'!$L10624</f>
        <v>7812</v>
      </c>
      <c r="O10624" s="3">
        <f>'Transaction Data'!$N10624-'Transaction Data'!$M10624</f>
        <v>3906</v>
      </c>
      <c r="P10624" s="2">
        <f>DATEDIF('Transaction Data'!$D10624,'Transaction Data'!$A10624,"y")</f>
        <v>23</v>
      </c>
      <c r="Q10624" s="2" t="str">
        <f>FLOOR('Transaction Data'!$P10624,15)&amp;"-"&amp;FLOOR('Transaction Data'!$P10624,15)+14</f>
        <v>15-29</v>
      </c>
      <c r="R10624" s="2" t="str">
        <f>IF('Transaction Data'!$L10624&lt;=10,"Less Expensive","Expensive")</f>
        <v>Expensive</v>
      </c>
      <c r="S10624" s="4">
        <f>WEEKDAY('Transaction Data'!$A10624)</f>
        <v>4</v>
      </c>
      <c r="T10624" s="2" t="str">
        <f>IF(WEEKDAY('Transaction Data'!$A10624,2)&lt;6,"Weekday","Weekend")</f>
        <v>Weekday</v>
      </c>
    </row>
    <row r="10625" ht="15.75" customHeight="1">
      <c r="A10625" s="1">
        <v>45536.0</v>
      </c>
      <c r="B10625" s="2" t="s">
        <v>8178</v>
      </c>
      <c r="C10625" s="2" t="s">
        <v>51</v>
      </c>
      <c r="D10625" s="1">
        <v>17490.0</v>
      </c>
      <c r="E10625" s="2" t="s">
        <v>22</v>
      </c>
      <c r="F10625" s="2">
        <v>195.0</v>
      </c>
      <c r="G10625" s="2" t="s">
        <v>48</v>
      </c>
      <c r="H10625" s="2" t="s">
        <v>42</v>
      </c>
      <c r="I10625" s="2" t="s">
        <v>35</v>
      </c>
      <c r="J10625" s="2" t="str">
        <f t="array" ref="J10625">XLOOKUP('Transaction Data'!$G10625,Product_Code,Biscuit_Brand)</f>
        <v>Lemon Crisps</v>
      </c>
      <c r="K10625" s="2">
        <f t="array" ref="K10625">XLOOKUP('Transaction Data'!$G10625,Product_Code,Cost)</f>
        <v>7</v>
      </c>
      <c r="L10625" s="2">
        <f t="array" ref="L10625">XLOOKUP('Transaction Data'!$G10625,Product_Code,Unit_Price)</f>
        <v>9</v>
      </c>
      <c r="M10625" s="3">
        <f>'Transaction Data'!$F10625*'Transaction Data'!$K10625</f>
        <v>1365</v>
      </c>
      <c r="N10625" s="3">
        <f>'Transaction Data'!$F10625*'Transaction Data'!$L10625</f>
        <v>1755</v>
      </c>
      <c r="O10625" s="3">
        <f>'Transaction Data'!$N10625-'Transaction Data'!$M10625</f>
        <v>390</v>
      </c>
      <c r="P10625" s="2">
        <f>DATEDIF('Transaction Data'!$D10625,'Transaction Data'!$A10625,"y")</f>
        <v>76</v>
      </c>
      <c r="Q10625" s="2" t="str">
        <f>FLOOR('Transaction Data'!$P10625,15)&amp;"-"&amp;FLOOR('Transaction Data'!$P10625,15)+14</f>
        <v>75-89</v>
      </c>
      <c r="R10625" s="2" t="str">
        <f>IF('Transaction Data'!$L10625&lt;=10,"Less Expensive","Expensive")</f>
        <v>Less Expensive</v>
      </c>
      <c r="S10625" s="4">
        <f>WEEKDAY('Transaction Data'!$A10625)</f>
        <v>1</v>
      </c>
      <c r="T10625" s="2" t="str">
        <f>IF(WEEKDAY('Transaction Data'!$A10625,2)&lt;6,"Weekday","Weekend")</f>
        <v>Weekend</v>
      </c>
    </row>
    <row r="10626" ht="15.75" customHeight="1">
      <c r="A10626" s="1">
        <v>45564.0</v>
      </c>
      <c r="B10626" s="2" t="s">
        <v>9103</v>
      </c>
      <c r="C10626" s="2" t="s">
        <v>72</v>
      </c>
      <c r="D10626" s="1">
        <v>29856.0</v>
      </c>
      <c r="E10626" s="2" t="s">
        <v>37</v>
      </c>
      <c r="F10626" s="2">
        <v>123.0</v>
      </c>
      <c r="G10626" s="2" t="s">
        <v>23</v>
      </c>
      <c r="H10626" s="2" t="s">
        <v>24</v>
      </c>
      <c r="I10626" s="2" t="s">
        <v>30</v>
      </c>
      <c r="J10626" s="2" t="str">
        <f t="array" ref="J10626">XLOOKUP('Transaction Data'!$G10626,Product_Code,Biscuit_Brand)</f>
        <v>Cinnamon Swirls</v>
      </c>
      <c r="K10626" s="2">
        <f t="array" ref="K10626">XLOOKUP('Transaction Data'!$G10626,Product_Code,Cost)</f>
        <v>10</v>
      </c>
      <c r="L10626" s="2">
        <f t="array" ref="L10626">XLOOKUP('Transaction Data'!$G10626,Product_Code,Unit_Price)</f>
        <v>14</v>
      </c>
      <c r="M10626" s="3">
        <f>'Transaction Data'!$F10626*'Transaction Data'!$K10626</f>
        <v>1230</v>
      </c>
      <c r="N10626" s="3">
        <f>'Transaction Data'!$F10626*'Transaction Data'!$L10626</f>
        <v>1722</v>
      </c>
      <c r="O10626" s="3">
        <f>'Transaction Data'!$N10626-'Transaction Data'!$M10626</f>
        <v>492</v>
      </c>
      <c r="P10626" s="2">
        <f>DATEDIF('Transaction Data'!$D10626,'Transaction Data'!$A10626,"y")</f>
        <v>43</v>
      </c>
      <c r="Q10626" s="2" t="str">
        <f>FLOOR('Transaction Data'!$P10626,15)&amp;"-"&amp;FLOOR('Transaction Data'!$P10626,15)+14</f>
        <v>30-44</v>
      </c>
      <c r="R10626" s="2" t="str">
        <f>IF('Transaction Data'!$L10626&lt;=10,"Less Expensive","Expensive")</f>
        <v>Expensive</v>
      </c>
      <c r="S10626" s="4">
        <f>WEEKDAY('Transaction Data'!$A10626)</f>
        <v>1</v>
      </c>
      <c r="T10626" s="2" t="str">
        <f>IF(WEEKDAY('Transaction Data'!$A10626,2)&lt;6,"Weekday","Weekend")</f>
        <v>Weekend</v>
      </c>
    </row>
    <row r="10627" ht="15.75" customHeight="1">
      <c r="A10627" s="1">
        <v>45542.0</v>
      </c>
      <c r="B10627" s="2" t="s">
        <v>5293</v>
      </c>
      <c r="C10627" s="2" t="s">
        <v>21</v>
      </c>
      <c r="D10627" s="1">
        <v>21595.0</v>
      </c>
      <c r="E10627" s="2" t="s">
        <v>63</v>
      </c>
      <c r="F10627" s="2">
        <v>455.0</v>
      </c>
      <c r="G10627" s="2" t="s">
        <v>44</v>
      </c>
      <c r="H10627" s="2" t="s">
        <v>29</v>
      </c>
      <c r="I10627" s="2" t="s">
        <v>30</v>
      </c>
      <c r="J10627" s="2" t="str">
        <f t="array" ref="J10627">XLOOKUP('Transaction Data'!$G10627,Product_Code,Biscuit_Brand)</f>
        <v>Butter Crunch</v>
      </c>
      <c r="K10627" s="2">
        <f t="array" ref="K10627">XLOOKUP('Transaction Data'!$G10627,Product_Code,Cost)</f>
        <v>10</v>
      </c>
      <c r="L10627" s="2">
        <f t="array" ref="L10627">XLOOKUP('Transaction Data'!$G10627,Product_Code,Unit_Price)</f>
        <v>11</v>
      </c>
      <c r="M10627" s="3">
        <f>'Transaction Data'!$F10627*'Transaction Data'!$K10627</f>
        <v>4550</v>
      </c>
      <c r="N10627" s="3">
        <f>'Transaction Data'!$F10627*'Transaction Data'!$L10627</f>
        <v>5005</v>
      </c>
      <c r="O10627" s="3">
        <f>'Transaction Data'!$N10627-'Transaction Data'!$M10627</f>
        <v>455</v>
      </c>
      <c r="P10627" s="2">
        <f>DATEDIF('Transaction Data'!$D10627,'Transaction Data'!$A10627,"y")</f>
        <v>65</v>
      </c>
      <c r="Q10627" s="2" t="str">
        <f>FLOOR('Transaction Data'!$P10627,15)&amp;"-"&amp;FLOOR('Transaction Data'!$P10627,15)+14</f>
        <v>60-74</v>
      </c>
      <c r="R10627" s="2" t="str">
        <f>IF('Transaction Data'!$L10627&lt;=10,"Less Expensive","Expensive")</f>
        <v>Expensive</v>
      </c>
      <c r="S10627" s="4">
        <f>WEEKDAY('Transaction Data'!$A10627)</f>
        <v>7</v>
      </c>
      <c r="T10627" s="2" t="str">
        <f>IF(WEEKDAY('Transaction Data'!$A10627,2)&lt;6,"Weekday","Weekend")</f>
        <v>Weekend</v>
      </c>
    </row>
    <row r="10628" ht="15.75" customHeight="1">
      <c r="A10628" s="1">
        <v>45555.0</v>
      </c>
      <c r="B10628" s="2" t="s">
        <v>5729</v>
      </c>
      <c r="C10628" s="2" t="s">
        <v>21</v>
      </c>
      <c r="D10628" s="1">
        <v>26626.0</v>
      </c>
      <c r="E10628" s="2" t="s">
        <v>63</v>
      </c>
      <c r="F10628" s="2">
        <v>432.0</v>
      </c>
      <c r="G10628" s="2" t="s">
        <v>61</v>
      </c>
      <c r="H10628" s="2" t="s">
        <v>29</v>
      </c>
      <c r="I10628" s="2" t="s">
        <v>35</v>
      </c>
      <c r="J10628" s="2" t="str">
        <f t="array" ref="J10628">XLOOKUP('Transaction Data'!$G10628,Product_Code,Biscuit_Brand)</f>
        <v>Choco Delight</v>
      </c>
      <c r="K10628" s="2">
        <f t="array" ref="K10628">XLOOKUP('Transaction Data'!$G10628,Product_Code,Cost)</f>
        <v>3</v>
      </c>
      <c r="L10628" s="2">
        <f t="array" ref="L10628">XLOOKUP('Transaction Data'!$G10628,Product_Code,Unit_Price)</f>
        <v>5</v>
      </c>
      <c r="M10628" s="3">
        <f>'Transaction Data'!$F10628*'Transaction Data'!$K10628</f>
        <v>1296</v>
      </c>
      <c r="N10628" s="3">
        <f>'Transaction Data'!$F10628*'Transaction Data'!$L10628</f>
        <v>2160</v>
      </c>
      <c r="O10628" s="3">
        <f>'Transaction Data'!$N10628-'Transaction Data'!$M10628</f>
        <v>864</v>
      </c>
      <c r="P10628" s="2">
        <f>DATEDIF('Transaction Data'!$D10628,'Transaction Data'!$A10628,"y")</f>
        <v>51</v>
      </c>
      <c r="Q10628" s="2" t="str">
        <f>FLOOR('Transaction Data'!$P10628,15)&amp;"-"&amp;FLOOR('Transaction Data'!$P10628,15)+14</f>
        <v>45-59</v>
      </c>
      <c r="R10628" s="2" t="str">
        <f>IF('Transaction Data'!$L10628&lt;=10,"Less Expensive","Expensive")</f>
        <v>Less Expensive</v>
      </c>
      <c r="S10628" s="4">
        <f>WEEKDAY('Transaction Data'!$A10628)</f>
        <v>6</v>
      </c>
      <c r="T10628" s="2" t="str">
        <f>IF(WEEKDAY('Transaction Data'!$A10628,2)&lt;6,"Weekday","Weekend")</f>
        <v>Weekday</v>
      </c>
    </row>
    <row r="10629" ht="15.75" customHeight="1">
      <c r="A10629" s="1">
        <v>45556.0</v>
      </c>
      <c r="B10629" s="2" t="s">
        <v>2568</v>
      </c>
      <c r="C10629" s="2" t="s">
        <v>54</v>
      </c>
      <c r="D10629" s="1">
        <v>22157.0</v>
      </c>
      <c r="E10629" s="2" t="s">
        <v>22</v>
      </c>
      <c r="F10629" s="2">
        <v>279.0</v>
      </c>
      <c r="G10629" s="2" t="s">
        <v>33</v>
      </c>
      <c r="H10629" s="2" t="s">
        <v>34</v>
      </c>
      <c r="I10629" s="2" t="s">
        <v>35</v>
      </c>
      <c r="J10629" s="2" t="str">
        <f t="array" ref="J10629">XLOOKUP('Transaction Data'!$G10629,Product_Code,Biscuit_Brand)</f>
        <v>Caramel Biscuits</v>
      </c>
      <c r="K10629" s="2">
        <f t="array" ref="K10629">XLOOKUP('Transaction Data'!$G10629,Product_Code,Cost)</f>
        <v>18</v>
      </c>
      <c r="L10629" s="2">
        <f t="array" ref="L10629">XLOOKUP('Transaction Data'!$G10629,Product_Code,Unit_Price)</f>
        <v>22</v>
      </c>
      <c r="M10629" s="3">
        <f>'Transaction Data'!$F10629*'Transaction Data'!$K10629</f>
        <v>5022</v>
      </c>
      <c r="N10629" s="3">
        <f>'Transaction Data'!$F10629*'Transaction Data'!$L10629</f>
        <v>6138</v>
      </c>
      <c r="O10629" s="3">
        <f>'Transaction Data'!$N10629-'Transaction Data'!$M10629</f>
        <v>1116</v>
      </c>
      <c r="P10629" s="2">
        <f>DATEDIF('Transaction Data'!$D10629,'Transaction Data'!$A10629,"y")</f>
        <v>64</v>
      </c>
      <c r="Q10629" s="2" t="str">
        <f>FLOOR('Transaction Data'!$P10629,15)&amp;"-"&amp;FLOOR('Transaction Data'!$P10629,15)+14</f>
        <v>60-74</v>
      </c>
      <c r="R10629" s="2" t="str">
        <f>IF('Transaction Data'!$L10629&lt;=10,"Less Expensive","Expensive")</f>
        <v>Expensive</v>
      </c>
      <c r="S10629" s="4">
        <f>WEEKDAY('Transaction Data'!$A10629)</f>
        <v>7</v>
      </c>
      <c r="T10629" s="2" t="str">
        <f>IF(WEEKDAY('Transaction Data'!$A10629,2)&lt;6,"Weekday","Weekend")</f>
        <v>Weekend</v>
      </c>
    </row>
    <row r="10630" ht="15.75" customHeight="1">
      <c r="A10630" s="1">
        <v>45538.0</v>
      </c>
      <c r="B10630" s="2" t="s">
        <v>7007</v>
      </c>
      <c r="C10630" s="2" t="s">
        <v>72</v>
      </c>
      <c r="D10630" s="1">
        <v>25116.0</v>
      </c>
      <c r="E10630" s="2" t="s">
        <v>37</v>
      </c>
      <c r="F10630" s="2">
        <v>326.0</v>
      </c>
      <c r="G10630" s="2" t="s">
        <v>61</v>
      </c>
      <c r="H10630" s="2" t="s">
        <v>52</v>
      </c>
      <c r="I10630" s="2" t="s">
        <v>25</v>
      </c>
      <c r="J10630" s="2" t="str">
        <f t="array" ref="J10630">XLOOKUP('Transaction Data'!$G10630,Product_Code,Biscuit_Brand)</f>
        <v>Choco Delight</v>
      </c>
      <c r="K10630" s="2">
        <f t="array" ref="K10630">XLOOKUP('Transaction Data'!$G10630,Product_Code,Cost)</f>
        <v>3</v>
      </c>
      <c r="L10630" s="2">
        <f t="array" ref="L10630">XLOOKUP('Transaction Data'!$G10630,Product_Code,Unit_Price)</f>
        <v>5</v>
      </c>
      <c r="M10630" s="3">
        <f>'Transaction Data'!$F10630*'Transaction Data'!$K10630</f>
        <v>978</v>
      </c>
      <c r="N10630" s="3">
        <f>'Transaction Data'!$F10630*'Transaction Data'!$L10630</f>
        <v>1630</v>
      </c>
      <c r="O10630" s="3">
        <f>'Transaction Data'!$N10630-'Transaction Data'!$M10630</f>
        <v>652</v>
      </c>
      <c r="P10630" s="2">
        <f>DATEDIF('Transaction Data'!$D10630,'Transaction Data'!$A10630,"y")</f>
        <v>55</v>
      </c>
      <c r="Q10630" s="2" t="str">
        <f>FLOOR('Transaction Data'!$P10630,15)&amp;"-"&amp;FLOOR('Transaction Data'!$P10630,15)+14</f>
        <v>45-59</v>
      </c>
      <c r="R10630" s="2" t="str">
        <f>IF('Transaction Data'!$L10630&lt;=10,"Less Expensive","Expensive")</f>
        <v>Less Expensive</v>
      </c>
      <c r="S10630" s="4">
        <f>WEEKDAY('Transaction Data'!$A10630)</f>
        <v>3</v>
      </c>
      <c r="T10630" s="2" t="str">
        <f>IF(WEEKDAY('Transaction Data'!$A10630,2)&lt;6,"Weekday","Weekend")</f>
        <v>Weekday</v>
      </c>
    </row>
    <row r="10631" ht="15.75" customHeight="1">
      <c r="A10631" s="1">
        <v>45551.0</v>
      </c>
      <c r="B10631" s="2" t="s">
        <v>5243</v>
      </c>
      <c r="C10631" s="2" t="s">
        <v>47</v>
      </c>
      <c r="D10631" s="1">
        <v>16495.0</v>
      </c>
      <c r="E10631" s="2" t="s">
        <v>37</v>
      </c>
      <c r="F10631" s="2">
        <v>163.0</v>
      </c>
      <c r="G10631" s="2" t="s">
        <v>55</v>
      </c>
      <c r="H10631" s="2" t="s">
        <v>29</v>
      </c>
      <c r="I10631" s="2" t="s">
        <v>25</v>
      </c>
      <c r="J10631" s="2" t="str">
        <f t="array" ref="J10631">XLOOKUP('Transaction Data'!$G10631,Product_Code,Biscuit_Brand)</f>
        <v>Vanilla Wafers</v>
      </c>
      <c r="K10631" s="2">
        <f t="array" ref="K10631">XLOOKUP('Transaction Data'!$G10631,Product_Code,Cost)</f>
        <v>18</v>
      </c>
      <c r="L10631" s="2">
        <f t="array" ref="L10631">XLOOKUP('Transaction Data'!$G10631,Product_Code,Unit_Price)</f>
        <v>36</v>
      </c>
      <c r="M10631" s="3">
        <f>'Transaction Data'!$F10631*'Transaction Data'!$K10631</f>
        <v>2934</v>
      </c>
      <c r="N10631" s="3">
        <f>'Transaction Data'!$F10631*'Transaction Data'!$L10631</f>
        <v>5868</v>
      </c>
      <c r="O10631" s="3">
        <f>'Transaction Data'!$N10631-'Transaction Data'!$M10631</f>
        <v>2934</v>
      </c>
      <c r="P10631" s="2">
        <f>DATEDIF('Transaction Data'!$D10631,'Transaction Data'!$A10631,"y")</f>
        <v>79</v>
      </c>
      <c r="Q10631" s="2" t="str">
        <f>FLOOR('Transaction Data'!$P10631,15)&amp;"-"&amp;FLOOR('Transaction Data'!$P10631,15)+14</f>
        <v>75-89</v>
      </c>
      <c r="R10631" s="2" t="str">
        <f>IF('Transaction Data'!$L10631&lt;=10,"Less Expensive","Expensive")</f>
        <v>Expensive</v>
      </c>
      <c r="S10631" s="4">
        <f>WEEKDAY('Transaction Data'!$A10631)</f>
        <v>2</v>
      </c>
      <c r="T10631" s="2" t="str">
        <f>IF(WEEKDAY('Transaction Data'!$A10631,2)&lt;6,"Weekday","Weekend")</f>
        <v>Weekday</v>
      </c>
    </row>
    <row r="10632" ht="15.75" customHeight="1">
      <c r="A10632" s="1">
        <v>45547.0</v>
      </c>
      <c r="B10632" s="2" t="s">
        <v>2105</v>
      </c>
      <c r="C10632" s="2" t="s">
        <v>69</v>
      </c>
      <c r="D10632" s="1">
        <v>24369.0</v>
      </c>
      <c r="E10632" s="2" t="s">
        <v>37</v>
      </c>
      <c r="F10632" s="2">
        <v>108.0</v>
      </c>
      <c r="G10632" s="2" t="s">
        <v>55</v>
      </c>
      <c r="H10632" s="2" t="s">
        <v>29</v>
      </c>
      <c r="I10632" s="2" t="s">
        <v>30</v>
      </c>
      <c r="J10632" s="2" t="str">
        <f t="array" ref="J10632">XLOOKUP('Transaction Data'!$G10632,Product_Code,Biscuit_Brand)</f>
        <v>Vanilla Wafers</v>
      </c>
      <c r="K10632" s="2">
        <f t="array" ref="K10632">XLOOKUP('Transaction Data'!$G10632,Product_Code,Cost)</f>
        <v>18</v>
      </c>
      <c r="L10632" s="2">
        <f t="array" ref="L10632">XLOOKUP('Transaction Data'!$G10632,Product_Code,Unit_Price)</f>
        <v>36</v>
      </c>
      <c r="M10632" s="3">
        <f>'Transaction Data'!$F10632*'Transaction Data'!$K10632</f>
        <v>1944</v>
      </c>
      <c r="N10632" s="3">
        <f>'Transaction Data'!$F10632*'Transaction Data'!$L10632</f>
        <v>3888</v>
      </c>
      <c r="O10632" s="3">
        <f>'Transaction Data'!$N10632-'Transaction Data'!$M10632</f>
        <v>1944</v>
      </c>
      <c r="P10632" s="2">
        <f>DATEDIF('Transaction Data'!$D10632,'Transaction Data'!$A10632,"y")</f>
        <v>57</v>
      </c>
      <c r="Q10632" s="2" t="str">
        <f>FLOOR('Transaction Data'!$P10632,15)&amp;"-"&amp;FLOOR('Transaction Data'!$P10632,15)+14</f>
        <v>45-59</v>
      </c>
      <c r="R10632" s="2" t="str">
        <f>IF('Transaction Data'!$L10632&lt;=10,"Less Expensive","Expensive")</f>
        <v>Expensive</v>
      </c>
      <c r="S10632" s="4">
        <f>WEEKDAY('Transaction Data'!$A10632)</f>
        <v>5</v>
      </c>
      <c r="T10632" s="2" t="str">
        <f>IF(WEEKDAY('Transaction Data'!$A10632,2)&lt;6,"Weekday","Weekend")</f>
        <v>Weekday</v>
      </c>
    </row>
    <row r="10633" ht="15.75" customHeight="1">
      <c r="A10633" s="1">
        <v>45553.0</v>
      </c>
      <c r="B10633" s="2" t="s">
        <v>673</v>
      </c>
      <c r="C10633" s="2" t="s">
        <v>47</v>
      </c>
      <c r="D10633" s="1">
        <v>33786.0</v>
      </c>
      <c r="E10633" s="2" t="s">
        <v>22</v>
      </c>
      <c r="F10633" s="2">
        <v>222.0</v>
      </c>
      <c r="G10633" s="2" t="s">
        <v>61</v>
      </c>
      <c r="H10633" s="2" t="s">
        <v>45</v>
      </c>
      <c r="I10633" s="2" t="s">
        <v>25</v>
      </c>
      <c r="J10633" s="2" t="str">
        <f t="array" ref="J10633">XLOOKUP('Transaction Data'!$G10633,Product_Code,Biscuit_Brand)</f>
        <v>Choco Delight</v>
      </c>
      <c r="K10633" s="2">
        <f t="array" ref="K10633">XLOOKUP('Transaction Data'!$G10633,Product_Code,Cost)</f>
        <v>3</v>
      </c>
      <c r="L10633" s="2">
        <f t="array" ref="L10633">XLOOKUP('Transaction Data'!$G10633,Product_Code,Unit_Price)</f>
        <v>5</v>
      </c>
      <c r="M10633" s="3">
        <f>'Transaction Data'!$F10633*'Transaction Data'!$K10633</f>
        <v>666</v>
      </c>
      <c r="N10633" s="3">
        <f>'Transaction Data'!$F10633*'Transaction Data'!$L10633</f>
        <v>1110</v>
      </c>
      <c r="O10633" s="3">
        <f>'Transaction Data'!$N10633-'Transaction Data'!$M10633</f>
        <v>444</v>
      </c>
      <c r="P10633" s="2">
        <f>DATEDIF('Transaction Data'!$D10633,'Transaction Data'!$A10633,"y")</f>
        <v>32</v>
      </c>
      <c r="Q10633" s="2" t="str">
        <f>FLOOR('Transaction Data'!$P10633,15)&amp;"-"&amp;FLOOR('Transaction Data'!$P10633,15)+14</f>
        <v>30-44</v>
      </c>
      <c r="R10633" s="2" t="str">
        <f>IF('Transaction Data'!$L10633&lt;=10,"Less Expensive","Expensive")</f>
        <v>Less Expensive</v>
      </c>
      <c r="S10633" s="4">
        <f>WEEKDAY('Transaction Data'!$A10633)</f>
        <v>4</v>
      </c>
      <c r="T10633" s="2" t="str">
        <f>IF(WEEKDAY('Transaction Data'!$A10633,2)&lt;6,"Weekday","Weekend")</f>
        <v>Weekday</v>
      </c>
    </row>
    <row r="10634" ht="15.75" customHeight="1">
      <c r="A10634" s="1">
        <v>45557.0</v>
      </c>
      <c r="B10634" s="2" t="s">
        <v>7463</v>
      </c>
      <c r="C10634" s="2" t="s">
        <v>69</v>
      </c>
      <c r="D10634" s="1">
        <v>34772.0</v>
      </c>
      <c r="E10634" s="2" t="s">
        <v>22</v>
      </c>
      <c r="F10634" s="2">
        <v>459.0</v>
      </c>
      <c r="G10634" s="2" t="s">
        <v>23</v>
      </c>
      <c r="H10634" s="2" t="s">
        <v>24</v>
      </c>
      <c r="I10634" s="2" t="s">
        <v>25</v>
      </c>
      <c r="J10634" s="2" t="str">
        <f t="array" ref="J10634">XLOOKUP('Transaction Data'!$G10634,Product_Code,Biscuit_Brand)</f>
        <v>Cinnamon Swirls</v>
      </c>
      <c r="K10634" s="2">
        <f t="array" ref="K10634">XLOOKUP('Transaction Data'!$G10634,Product_Code,Cost)</f>
        <v>10</v>
      </c>
      <c r="L10634" s="2">
        <f t="array" ref="L10634">XLOOKUP('Transaction Data'!$G10634,Product_Code,Unit_Price)</f>
        <v>14</v>
      </c>
      <c r="M10634" s="3">
        <f>'Transaction Data'!$F10634*'Transaction Data'!$K10634</f>
        <v>4590</v>
      </c>
      <c r="N10634" s="3">
        <f>'Transaction Data'!$F10634*'Transaction Data'!$L10634</f>
        <v>6426</v>
      </c>
      <c r="O10634" s="3">
        <f>'Transaction Data'!$N10634-'Transaction Data'!$M10634</f>
        <v>1836</v>
      </c>
      <c r="P10634" s="2">
        <f>DATEDIF('Transaction Data'!$D10634,'Transaction Data'!$A10634,"y")</f>
        <v>29</v>
      </c>
      <c r="Q10634" s="2" t="str">
        <f>FLOOR('Transaction Data'!$P10634,15)&amp;"-"&amp;FLOOR('Transaction Data'!$P10634,15)+14</f>
        <v>15-29</v>
      </c>
      <c r="R10634" s="2" t="str">
        <f>IF('Transaction Data'!$L10634&lt;=10,"Less Expensive","Expensive")</f>
        <v>Expensive</v>
      </c>
      <c r="S10634" s="4">
        <f>WEEKDAY('Transaction Data'!$A10634)</f>
        <v>1</v>
      </c>
      <c r="T10634" s="2" t="str">
        <f>IF(WEEKDAY('Transaction Data'!$A10634,2)&lt;6,"Weekday","Weekend")</f>
        <v>Weekend</v>
      </c>
    </row>
    <row r="10635" ht="15.75" customHeight="1">
      <c r="A10635" s="1">
        <v>45536.0</v>
      </c>
      <c r="B10635" s="2" t="s">
        <v>36</v>
      </c>
      <c r="C10635" s="2" t="s">
        <v>21</v>
      </c>
      <c r="D10635" s="1">
        <v>28665.0</v>
      </c>
      <c r="E10635" s="2" t="s">
        <v>63</v>
      </c>
      <c r="F10635" s="2">
        <v>365.0</v>
      </c>
      <c r="G10635" s="2" t="s">
        <v>57</v>
      </c>
      <c r="H10635" s="2" t="s">
        <v>52</v>
      </c>
      <c r="I10635" s="2" t="s">
        <v>35</v>
      </c>
      <c r="J10635" s="2" t="str">
        <f t="array" ref="J10635">XLOOKUP('Transaction Data'!$G10635,Product_Code,Biscuit_Brand)</f>
        <v>Oatmeal Cookies</v>
      </c>
      <c r="K10635" s="2">
        <f t="array" ref="K10635">XLOOKUP('Transaction Data'!$G10635,Product_Code,Cost)</f>
        <v>19</v>
      </c>
      <c r="L10635" s="2">
        <f t="array" ref="L10635">XLOOKUP('Transaction Data'!$G10635,Product_Code,Unit_Price)</f>
        <v>23</v>
      </c>
      <c r="M10635" s="3">
        <f>'Transaction Data'!$F10635*'Transaction Data'!$K10635</f>
        <v>6935</v>
      </c>
      <c r="N10635" s="3">
        <f>'Transaction Data'!$F10635*'Transaction Data'!$L10635</f>
        <v>8395</v>
      </c>
      <c r="O10635" s="3">
        <f>'Transaction Data'!$N10635-'Transaction Data'!$M10635</f>
        <v>1460</v>
      </c>
      <c r="P10635" s="2">
        <f>DATEDIF('Transaction Data'!$D10635,'Transaction Data'!$A10635,"y")</f>
        <v>46</v>
      </c>
      <c r="Q10635" s="2" t="str">
        <f>FLOOR('Transaction Data'!$P10635,15)&amp;"-"&amp;FLOOR('Transaction Data'!$P10635,15)+14</f>
        <v>45-59</v>
      </c>
      <c r="R10635" s="2" t="str">
        <f>IF('Transaction Data'!$L10635&lt;=10,"Less Expensive","Expensive")</f>
        <v>Expensive</v>
      </c>
      <c r="S10635" s="4">
        <f>WEEKDAY('Transaction Data'!$A10635)</f>
        <v>1</v>
      </c>
      <c r="T10635" s="2" t="str">
        <f>IF(WEEKDAY('Transaction Data'!$A10635,2)&lt;6,"Weekday","Weekend")</f>
        <v>Weekend</v>
      </c>
    </row>
    <row r="10636" ht="15.75" customHeight="1">
      <c r="A10636" s="1">
        <v>45545.0</v>
      </c>
      <c r="B10636" s="2" t="s">
        <v>985</v>
      </c>
      <c r="C10636" s="2" t="s">
        <v>69</v>
      </c>
      <c r="D10636" s="1">
        <v>34567.0</v>
      </c>
      <c r="E10636" s="2" t="s">
        <v>27</v>
      </c>
      <c r="F10636" s="2">
        <v>494.0</v>
      </c>
      <c r="G10636" s="2" t="s">
        <v>38</v>
      </c>
      <c r="H10636" s="2" t="s">
        <v>52</v>
      </c>
      <c r="I10636" s="2" t="s">
        <v>25</v>
      </c>
      <c r="J10636" s="2" t="str">
        <f t="array" ref="J10636">XLOOKUP('Transaction Data'!$G10636,Product_Code,Biscuit_Brand)</f>
        <v>Ginger Snaps</v>
      </c>
      <c r="K10636" s="2">
        <f t="array" ref="K10636">XLOOKUP('Transaction Data'!$G10636,Product_Code,Cost)</f>
        <v>14</v>
      </c>
      <c r="L10636" s="2">
        <f t="array" ref="L10636">XLOOKUP('Transaction Data'!$G10636,Product_Code,Unit_Price)</f>
        <v>28</v>
      </c>
      <c r="M10636" s="3">
        <f>'Transaction Data'!$F10636*'Transaction Data'!$K10636</f>
        <v>6916</v>
      </c>
      <c r="N10636" s="3">
        <f>'Transaction Data'!$F10636*'Transaction Data'!$L10636</f>
        <v>13832</v>
      </c>
      <c r="O10636" s="3">
        <f>'Transaction Data'!$N10636-'Transaction Data'!$M10636</f>
        <v>6916</v>
      </c>
      <c r="P10636" s="2">
        <f>DATEDIF('Transaction Data'!$D10636,'Transaction Data'!$A10636,"y")</f>
        <v>30</v>
      </c>
      <c r="Q10636" s="2" t="str">
        <f>FLOOR('Transaction Data'!$P10636,15)&amp;"-"&amp;FLOOR('Transaction Data'!$P10636,15)+14</f>
        <v>30-44</v>
      </c>
      <c r="R10636" s="2" t="str">
        <f>IF('Transaction Data'!$L10636&lt;=10,"Less Expensive","Expensive")</f>
        <v>Expensive</v>
      </c>
      <c r="S10636" s="4">
        <f>WEEKDAY('Transaction Data'!$A10636)</f>
        <v>3</v>
      </c>
      <c r="T10636" s="2" t="str">
        <f>IF(WEEKDAY('Transaction Data'!$A10636,2)&lt;6,"Weekday","Weekend")</f>
        <v>Weekday</v>
      </c>
    </row>
    <row r="10637" ht="15.75" customHeight="1">
      <c r="A10637" s="1">
        <v>45544.0</v>
      </c>
      <c r="B10637" s="2" t="s">
        <v>1185</v>
      </c>
      <c r="C10637" s="2" t="s">
        <v>54</v>
      </c>
      <c r="D10637" s="1">
        <v>31498.0</v>
      </c>
      <c r="E10637" s="2" t="s">
        <v>27</v>
      </c>
      <c r="F10637" s="2">
        <v>68.0</v>
      </c>
      <c r="G10637" s="2" t="s">
        <v>55</v>
      </c>
      <c r="H10637" s="2" t="s">
        <v>49</v>
      </c>
      <c r="I10637" s="2" t="s">
        <v>30</v>
      </c>
      <c r="J10637" s="2" t="str">
        <f t="array" ref="J10637">XLOOKUP('Transaction Data'!$G10637,Product_Code,Biscuit_Brand)</f>
        <v>Vanilla Wafers</v>
      </c>
      <c r="K10637" s="2">
        <f t="array" ref="K10637">XLOOKUP('Transaction Data'!$G10637,Product_Code,Cost)</f>
        <v>18</v>
      </c>
      <c r="L10637" s="2">
        <f t="array" ref="L10637">XLOOKUP('Transaction Data'!$G10637,Product_Code,Unit_Price)</f>
        <v>36</v>
      </c>
      <c r="M10637" s="3">
        <f>'Transaction Data'!$F10637*'Transaction Data'!$K10637</f>
        <v>1224</v>
      </c>
      <c r="N10637" s="3">
        <f>'Transaction Data'!$F10637*'Transaction Data'!$L10637</f>
        <v>2448</v>
      </c>
      <c r="O10637" s="3">
        <f>'Transaction Data'!$N10637-'Transaction Data'!$M10637</f>
        <v>1224</v>
      </c>
      <c r="P10637" s="2">
        <f>DATEDIF('Transaction Data'!$D10637,'Transaction Data'!$A10637,"y")</f>
        <v>38</v>
      </c>
      <c r="Q10637" s="2" t="str">
        <f>FLOOR('Transaction Data'!$P10637,15)&amp;"-"&amp;FLOOR('Transaction Data'!$P10637,15)+14</f>
        <v>30-44</v>
      </c>
      <c r="R10637" s="2" t="str">
        <f>IF('Transaction Data'!$L10637&lt;=10,"Less Expensive","Expensive")</f>
        <v>Expensive</v>
      </c>
      <c r="S10637" s="4">
        <f>WEEKDAY('Transaction Data'!$A10637)</f>
        <v>2</v>
      </c>
      <c r="T10637" s="2" t="str">
        <f>IF(WEEKDAY('Transaction Data'!$A10637,2)&lt;6,"Weekday","Weekend")</f>
        <v>Weekday</v>
      </c>
    </row>
    <row r="10638" ht="15.75" customHeight="1">
      <c r="A10638" s="1">
        <v>45537.0</v>
      </c>
      <c r="B10638" s="2" t="s">
        <v>1806</v>
      </c>
      <c r="C10638" s="2" t="s">
        <v>32</v>
      </c>
      <c r="D10638" s="1">
        <v>28797.0</v>
      </c>
      <c r="E10638" s="2" t="s">
        <v>37</v>
      </c>
      <c r="F10638" s="2">
        <v>226.0</v>
      </c>
      <c r="G10638" s="2" t="s">
        <v>57</v>
      </c>
      <c r="H10638" s="2" t="s">
        <v>24</v>
      </c>
      <c r="I10638" s="2" t="s">
        <v>25</v>
      </c>
      <c r="J10638" s="2" t="str">
        <f t="array" ref="J10638">XLOOKUP('Transaction Data'!$G10638,Product_Code,Biscuit_Brand)</f>
        <v>Oatmeal Cookies</v>
      </c>
      <c r="K10638" s="2">
        <f t="array" ref="K10638">XLOOKUP('Transaction Data'!$G10638,Product_Code,Cost)</f>
        <v>19</v>
      </c>
      <c r="L10638" s="2">
        <f t="array" ref="L10638">XLOOKUP('Transaction Data'!$G10638,Product_Code,Unit_Price)</f>
        <v>23</v>
      </c>
      <c r="M10638" s="3">
        <f>'Transaction Data'!$F10638*'Transaction Data'!$K10638</f>
        <v>4294</v>
      </c>
      <c r="N10638" s="3">
        <f>'Transaction Data'!$F10638*'Transaction Data'!$L10638</f>
        <v>5198</v>
      </c>
      <c r="O10638" s="3">
        <f>'Transaction Data'!$N10638-'Transaction Data'!$M10638</f>
        <v>904</v>
      </c>
      <c r="P10638" s="2">
        <f>DATEDIF('Transaction Data'!$D10638,'Transaction Data'!$A10638,"y")</f>
        <v>45</v>
      </c>
      <c r="Q10638" s="2" t="str">
        <f>FLOOR('Transaction Data'!$P10638,15)&amp;"-"&amp;FLOOR('Transaction Data'!$P10638,15)+14</f>
        <v>45-59</v>
      </c>
      <c r="R10638" s="2" t="str">
        <f>IF('Transaction Data'!$L10638&lt;=10,"Less Expensive","Expensive")</f>
        <v>Expensive</v>
      </c>
      <c r="S10638" s="4">
        <f>WEEKDAY('Transaction Data'!$A10638)</f>
        <v>2</v>
      </c>
      <c r="T10638" s="2" t="str">
        <f>IF(WEEKDAY('Transaction Data'!$A10638,2)&lt;6,"Weekday","Weekend")</f>
        <v>Weekday</v>
      </c>
    </row>
    <row r="10639" ht="15.75" customHeight="1">
      <c r="A10639" s="1">
        <v>45556.0</v>
      </c>
      <c r="B10639" s="2" t="s">
        <v>40</v>
      </c>
      <c r="C10639" s="2" t="s">
        <v>41</v>
      </c>
      <c r="D10639" s="1">
        <v>24448.0</v>
      </c>
      <c r="E10639" s="2" t="s">
        <v>22</v>
      </c>
      <c r="F10639" s="2">
        <v>201.0</v>
      </c>
      <c r="G10639" s="2" t="s">
        <v>48</v>
      </c>
      <c r="H10639" s="2" t="s">
        <v>49</v>
      </c>
      <c r="I10639" s="2" t="s">
        <v>35</v>
      </c>
      <c r="J10639" s="2" t="str">
        <f t="array" ref="J10639">XLOOKUP('Transaction Data'!$G10639,Product_Code,Biscuit_Brand)</f>
        <v>Lemon Crisps</v>
      </c>
      <c r="K10639" s="2">
        <f t="array" ref="K10639">XLOOKUP('Transaction Data'!$G10639,Product_Code,Cost)</f>
        <v>7</v>
      </c>
      <c r="L10639" s="2">
        <f t="array" ref="L10639">XLOOKUP('Transaction Data'!$G10639,Product_Code,Unit_Price)</f>
        <v>9</v>
      </c>
      <c r="M10639" s="3">
        <f>'Transaction Data'!$F10639*'Transaction Data'!$K10639</f>
        <v>1407</v>
      </c>
      <c r="N10639" s="3">
        <f>'Transaction Data'!$F10639*'Transaction Data'!$L10639</f>
        <v>1809</v>
      </c>
      <c r="O10639" s="3">
        <f>'Transaction Data'!$N10639-'Transaction Data'!$M10639</f>
        <v>402</v>
      </c>
      <c r="P10639" s="2">
        <f>DATEDIF('Transaction Data'!$D10639,'Transaction Data'!$A10639,"y")</f>
        <v>57</v>
      </c>
      <c r="Q10639" s="2" t="str">
        <f>FLOOR('Transaction Data'!$P10639,15)&amp;"-"&amp;FLOOR('Transaction Data'!$P10639,15)+14</f>
        <v>45-59</v>
      </c>
      <c r="R10639" s="2" t="str">
        <f>IF('Transaction Data'!$L10639&lt;=10,"Less Expensive","Expensive")</f>
        <v>Less Expensive</v>
      </c>
      <c r="S10639" s="4">
        <f>WEEKDAY('Transaction Data'!$A10639)</f>
        <v>7</v>
      </c>
      <c r="T10639" s="2" t="str">
        <f>IF(WEEKDAY('Transaction Data'!$A10639,2)&lt;6,"Weekday","Weekend")</f>
        <v>Weekend</v>
      </c>
    </row>
    <row r="10640" ht="15.75" customHeight="1">
      <c r="A10640" s="1">
        <v>45536.0</v>
      </c>
      <c r="B10640" s="2" t="s">
        <v>7243</v>
      </c>
      <c r="C10640" s="2" t="s">
        <v>78</v>
      </c>
      <c r="D10640" s="1">
        <v>20578.0</v>
      </c>
      <c r="E10640" s="2" t="s">
        <v>27</v>
      </c>
      <c r="F10640" s="2">
        <v>182.0</v>
      </c>
      <c r="G10640" s="2" t="s">
        <v>28</v>
      </c>
      <c r="H10640" s="2" t="s">
        <v>34</v>
      </c>
      <c r="I10640" s="2" t="s">
        <v>30</v>
      </c>
      <c r="J10640" s="2" t="str">
        <f t="array" ref="J10640">XLOOKUP('Transaction Data'!$G10640,Product_Code,Biscuit_Brand)</f>
        <v>Shortbread</v>
      </c>
      <c r="K10640" s="2">
        <f t="array" ref="K10640">XLOOKUP('Transaction Data'!$G10640,Product_Code,Cost)</f>
        <v>10</v>
      </c>
      <c r="L10640" s="2">
        <f t="array" ref="L10640">XLOOKUP('Transaction Data'!$G10640,Product_Code,Unit_Price)</f>
        <v>45</v>
      </c>
      <c r="M10640" s="3">
        <f>'Transaction Data'!$F10640*'Transaction Data'!$K10640</f>
        <v>1820</v>
      </c>
      <c r="N10640" s="3">
        <f>'Transaction Data'!$F10640*'Transaction Data'!$L10640</f>
        <v>8190</v>
      </c>
      <c r="O10640" s="3">
        <f>'Transaction Data'!$N10640-'Transaction Data'!$M10640</f>
        <v>6370</v>
      </c>
      <c r="P10640" s="2">
        <f>DATEDIF('Transaction Data'!$D10640,'Transaction Data'!$A10640,"y")</f>
        <v>68</v>
      </c>
      <c r="Q10640" s="2" t="str">
        <f>FLOOR('Transaction Data'!$P10640,15)&amp;"-"&amp;FLOOR('Transaction Data'!$P10640,15)+14</f>
        <v>60-74</v>
      </c>
      <c r="R10640" s="2" t="str">
        <f>IF('Transaction Data'!$L10640&lt;=10,"Less Expensive","Expensive")</f>
        <v>Expensive</v>
      </c>
      <c r="S10640" s="4">
        <f>WEEKDAY('Transaction Data'!$A10640)</f>
        <v>1</v>
      </c>
      <c r="T10640" s="2" t="str">
        <f>IF(WEEKDAY('Transaction Data'!$A10640,2)&lt;6,"Weekday","Weekend")</f>
        <v>Weekend</v>
      </c>
    </row>
    <row r="10641" ht="15.75" customHeight="1">
      <c r="A10641" s="1">
        <v>45547.0</v>
      </c>
      <c r="B10641" s="2" t="s">
        <v>1078</v>
      </c>
      <c r="C10641" s="2" t="s">
        <v>69</v>
      </c>
      <c r="D10641" s="1">
        <v>34875.0</v>
      </c>
      <c r="E10641" s="2" t="s">
        <v>63</v>
      </c>
      <c r="F10641" s="2">
        <v>226.0</v>
      </c>
      <c r="G10641" s="2" t="s">
        <v>28</v>
      </c>
      <c r="H10641" s="2" t="s">
        <v>49</v>
      </c>
      <c r="I10641" s="2" t="s">
        <v>30</v>
      </c>
      <c r="J10641" s="2" t="str">
        <f t="array" ref="J10641">XLOOKUP('Transaction Data'!$G10641,Product_Code,Biscuit_Brand)</f>
        <v>Shortbread</v>
      </c>
      <c r="K10641" s="2">
        <f t="array" ref="K10641">XLOOKUP('Transaction Data'!$G10641,Product_Code,Cost)</f>
        <v>10</v>
      </c>
      <c r="L10641" s="2">
        <f t="array" ref="L10641">XLOOKUP('Transaction Data'!$G10641,Product_Code,Unit_Price)</f>
        <v>45</v>
      </c>
      <c r="M10641" s="3">
        <f>'Transaction Data'!$F10641*'Transaction Data'!$K10641</f>
        <v>2260</v>
      </c>
      <c r="N10641" s="3">
        <f>'Transaction Data'!$F10641*'Transaction Data'!$L10641</f>
        <v>10170</v>
      </c>
      <c r="O10641" s="3">
        <f>'Transaction Data'!$N10641-'Transaction Data'!$M10641</f>
        <v>7910</v>
      </c>
      <c r="P10641" s="2">
        <f>DATEDIF('Transaction Data'!$D10641,'Transaction Data'!$A10641,"y")</f>
        <v>29</v>
      </c>
      <c r="Q10641" s="2" t="str">
        <f>FLOOR('Transaction Data'!$P10641,15)&amp;"-"&amp;FLOOR('Transaction Data'!$P10641,15)+14</f>
        <v>15-29</v>
      </c>
      <c r="R10641" s="2" t="str">
        <f>IF('Transaction Data'!$L10641&lt;=10,"Less Expensive","Expensive")</f>
        <v>Expensive</v>
      </c>
      <c r="S10641" s="4">
        <f>WEEKDAY('Transaction Data'!$A10641)</f>
        <v>5</v>
      </c>
      <c r="T10641" s="2" t="str">
        <f>IF(WEEKDAY('Transaction Data'!$A10641,2)&lt;6,"Weekday","Weekend")</f>
        <v>Weekday</v>
      </c>
    </row>
    <row r="10642" ht="15.75" customHeight="1">
      <c r="A10642" s="1">
        <v>45550.0</v>
      </c>
      <c r="B10642" s="2" t="s">
        <v>3780</v>
      </c>
      <c r="C10642" s="2" t="s">
        <v>65</v>
      </c>
      <c r="D10642" s="1">
        <v>17099.0</v>
      </c>
      <c r="E10642" s="2" t="s">
        <v>63</v>
      </c>
      <c r="F10642" s="2">
        <v>298.0</v>
      </c>
      <c r="G10642" s="2" t="s">
        <v>48</v>
      </c>
      <c r="H10642" s="2" t="s">
        <v>49</v>
      </c>
      <c r="I10642" s="2" t="s">
        <v>35</v>
      </c>
      <c r="J10642" s="2" t="str">
        <f t="array" ref="J10642">XLOOKUP('Transaction Data'!$G10642,Product_Code,Biscuit_Brand)</f>
        <v>Lemon Crisps</v>
      </c>
      <c r="K10642" s="2">
        <f t="array" ref="K10642">XLOOKUP('Transaction Data'!$G10642,Product_Code,Cost)</f>
        <v>7</v>
      </c>
      <c r="L10642" s="2">
        <f t="array" ref="L10642">XLOOKUP('Transaction Data'!$G10642,Product_Code,Unit_Price)</f>
        <v>9</v>
      </c>
      <c r="M10642" s="3">
        <f>'Transaction Data'!$F10642*'Transaction Data'!$K10642</f>
        <v>2086</v>
      </c>
      <c r="N10642" s="3">
        <f>'Transaction Data'!$F10642*'Transaction Data'!$L10642</f>
        <v>2682</v>
      </c>
      <c r="O10642" s="3">
        <f>'Transaction Data'!$N10642-'Transaction Data'!$M10642</f>
        <v>596</v>
      </c>
      <c r="P10642" s="2">
        <f>DATEDIF('Transaction Data'!$D10642,'Transaction Data'!$A10642,"y")</f>
        <v>77</v>
      </c>
      <c r="Q10642" s="2" t="str">
        <f>FLOOR('Transaction Data'!$P10642,15)&amp;"-"&amp;FLOOR('Transaction Data'!$P10642,15)+14</f>
        <v>75-89</v>
      </c>
      <c r="R10642" s="2" t="str">
        <f>IF('Transaction Data'!$L10642&lt;=10,"Less Expensive","Expensive")</f>
        <v>Less Expensive</v>
      </c>
      <c r="S10642" s="4">
        <f>WEEKDAY('Transaction Data'!$A10642)</f>
        <v>1</v>
      </c>
      <c r="T10642" s="2" t="str">
        <f>IF(WEEKDAY('Transaction Data'!$A10642,2)&lt;6,"Weekday","Weekend")</f>
        <v>Weekend</v>
      </c>
    </row>
    <row r="10643" ht="15.75" customHeight="1">
      <c r="A10643" s="1">
        <v>45549.0</v>
      </c>
      <c r="B10643" s="2" t="s">
        <v>755</v>
      </c>
      <c r="C10643" s="2" t="s">
        <v>72</v>
      </c>
      <c r="D10643" s="1">
        <v>31599.0</v>
      </c>
      <c r="E10643" s="2" t="s">
        <v>27</v>
      </c>
      <c r="F10643" s="2">
        <v>262.0</v>
      </c>
      <c r="G10643" s="2" t="s">
        <v>44</v>
      </c>
      <c r="H10643" s="2" t="s">
        <v>42</v>
      </c>
      <c r="I10643" s="2" t="s">
        <v>35</v>
      </c>
      <c r="J10643" s="2" t="str">
        <f t="array" ref="J10643">XLOOKUP('Transaction Data'!$G10643,Product_Code,Biscuit_Brand)</f>
        <v>Butter Crunch</v>
      </c>
      <c r="K10643" s="2">
        <f t="array" ref="K10643">XLOOKUP('Transaction Data'!$G10643,Product_Code,Cost)</f>
        <v>10</v>
      </c>
      <c r="L10643" s="2">
        <f t="array" ref="L10643">XLOOKUP('Transaction Data'!$G10643,Product_Code,Unit_Price)</f>
        <v>11</v>
      </c>
      <c r="M10643" s="3">
        <f>'Transaction Data'!$F10643*'Transaction Data'!$K10643</f>
        <v>2620</v>
      </c>
      <c r="N10643" s="3">
        <f>'Transaction Data'!$F10643*'Transaction Data'!$L10643</f>
        <v>2882</v>
      </c>
      <c r="O10643" s="3">
        <f>'Transaction Data'!$N10643-'Transaction Data'!$M10643</f>
        <v>262</v>
      </c>
      <c r="P10643" s="2">
        <f>DATEDIF('Transaction Data'!$D10643,'Transaction Data'!$A10643,"y")</f>
        <v>38</v>
      </c>
      <c r="Q10643" s="2" t="str">
        <f>FLOOR('Transaction Data'!$P10643,15)&amp;"-"&amp;FLOOR('Transaction Data'!$P10643,15)+14</f>
        <v>30-44</v>
      </c>
      <c r="R10643" s="2" t="str">
        <f>IF('Transaction Data'!$L10643&lt;=10,"Less Expensive","Expensive")</f>
        <v>Expensive</v>
      </c>
      <c r="S10643" s="4">
        <f>WEEKDAY('Transaction Data'!$A10643)</f>
        <v>7</v>
      </c>
      <c r="T10643" s="2" t="str">
        <f>IF(WEEKDAY('Transaction Data'!$A10643,2)&lt;6,"Weekday","Weekend")</f>
        <v>Weekend</v>
      </c>
    </row>
    <row r="10644" ht="15.75" customHeight="1">
      <c r="A10644" s="1">
        <v>45563.0</v>
      </c>
      <c r="B10644" s="2" t="s">
        <v>395</v>
      </c>
      <c r="C10644" s="2" t="s">
        <v>32</v>
      </c>
      <c r="D10644" s="1">
        <v>32156.0</v>
      </c>
      <c r="E10644" s="2" t="s">
        <v>27</v>
      </c>
      <c r="F10644" s="2">
        <v>247.0</v>
      </c>
      <c r="G10644" s="2" t="s">
        <v>55</v>
      </c>
      <c r="H10644" s="2" t="s">
        <v>34</v>
      </c>
      <c r="I10644" s="2" t="s">
        <v>25</v>
      </c>
      <c r="J10644" s="2" t="str">
        <f t="array" ref="J10644">XLOOKUP('Transaction Data'!$G10644,Product_Code,Biscuit_Brand)</f>
        <v>Vanilla Wafers</v>
      </c>
      <c r="K10644" s="2">
        <f t="array" ref="K10644">XLOOKUP('Transaction Data'!$G10644,Product_Code,Cost)</f>
        <v>18</v>
      </c>
      <c r="L10644" s="2">
        <f t="array" ref="L10644">XLOOKUP('Transaction Data'!$G10644,Product_Code,Unit_Price)</f>
        <v>36</v>
      </c>
      <c r="M10644" s="3">
        <f>'Transaction Data'!$F10644*'Transaction Data'!$K10644</f>
        <v>4446</v>
      </c>
      <c r="N10644" s="3">
        <f>'Transaction Data'!$F10644*'Transaction Data'!$L10644</f>
        <v>8892</v>
      </c>
      <c r="O10644" s="3">
        <f>'Transaction Data'!$N10644-'Transaction Data'!$M10644</f>
        <v>4446</v>
      </c>
      <c r="P10644" s="2">
        <f>DATEDIF('Transaction Data'!$D10644,'Transaction Data'!$A10644,"y")</f>
        <v>36</v>
      </c>
      <c r="Q10644" s="2" t="str">
        <f>FLOOR('Transaction Data'!$P10644,15)&amp;"-"&amp;FLOOR('Transaction Data'!$P10644,15)+14</f>
        <v>30-44</v>
      </c>
      <c r="R10644" s="2" t="str">
        <f>IF('Transaction Data'!$L10644&lt;=10,"Less Expensive","Expensive")</f>
        <v>Expensive</v>
      </c>
      <c r="S10644" s="4">
        <f>WEEKDAY('Transaction Data'!$A10644)</f>
        <v>7</v>
      </c>
      <c r="T10644" s="2" t="str">
        <f>IF(WEEKDAY('Transaction Data'!$A10644,2)&lt;6,"Weekday","Weekend")</f>
        <v>Weekend</v>
      </c>
    </row>
    <row r="10645" ht="15.75" customHeight="1">
      <c r="A10645" s="1">
        <v>45559.0</v>
      </c>
      <c r="B10645" s="2" t="s">
        <v>7848</v>
      </c>
      <c r="C10645" s="2" t="s">
        <v>51</v>
      </c>
      <c r="D10645" s="1">
        <v>20244.0</v>
      </c>
      <c r="E10645" s="2" t="s">
        <v>37</v>
      </c>
      <c r="F10645" s="2">
        <v>417.0</v>
      </c>
      <c r="G10645" s="2" t="s">
        <v>28</v>
      </c>
      <c r="H10645" s="2" t="s">
        <v>24</v>
      </c>
      <c r="I10645" s="2" t="s">
        <v>25</v>
      </c>
      <c r="J10645" s="2" t="str">
        <f t="array" ref="J10645">XLOOKUP('Transaction Data'!$G10645,Product_Code,Biscuit_Brand)</f>
        <v>Shortbread</v>
      </c>
      <c r="K10645" s="2">
        <f t="array" ref="K10645">XLOOKUP('Transaction Data'!$G10645,Product_Code,Cost)</f>
        <v>10</v>
      </c>
      <c r="L10645" s="2">
        <f t="array" ref="L10645">XLOOKUP('Transaction Data'!$G10645,Product_Code,Unit_Price)</f>
        <v>45</v>
      </c>
      <c r="M10645" s="3">
        <f>'Transaction Data'!$F10645*'Transaction Data'!$K10645</f>
        <v>4170</v>
      </c>
      <c r="N10645" s="3">
        <f>'Transaction Data'!$F10645*'Transaction Data'!$L10645</f>
        <v>18765</v>
      </c>
      <c r="O10645" s="3">
        <f>'Transaction Data'!$N10645-'Transaction Data'!$M10645</f>
        <v>14595</v>
      </c>
      <c r="P10645" s="2">
        <f>DATEDIF('Transaction Data'!$D10645,'Transaction Data'!$A10645,"y")</f>
        <v>69</v>
      </c>
      <c r="Q10645" s="2" t="str">
        <f>FLOOR('Transaction Data'!$P10645,15)&amp;"-"&amp;FLOOR('Transaction Data'!$P10645,15)+14</f>
        <v>60-74</v>
      </c>
      <c r="R10645" s="2" t="str">
        <f>IF('Transaction Data'!$L10645&lt;=10,"Less Expensive","Expensive")</f>
        <v>Expensive</v>
      </c>
      <c r="S10645" s="4">
        <f>WEEKDAY('Transaction Data'!$A10645)</f>
        <v>3</v>
      </c>
      <c r="T10645" s="2" t="str">
        <f>IF(WEEKDAY('Transaction Data'!$A10645,2)&lt;6,"Weekday","Weekend")</f>
        <v>Weekday</v>
      </c>
    </row>
    <row r="10646" ht="15.75" customHeight="1">
      <c r="A10646" s="1">
        <v>45540.0</v>
      </c>
      <c r="B10646" s="2" t="s">
        <v>8417</v>
      </c>
      <c r="C10646" s="2" t="s">
        <v>21</v>
      </c>
      <c r="D10646" s="1">
        <v>26581.0</v>
      </c>
      <c r="E10646" s="2" t="s">
        <v>63</v>
      </c>
      <c r="F10646" s="2">
        <v>480.0</v>
      </c>
      <c r="G10646" s="2" t="s">
        <v>23</v>
      </c>
      <c r="H10646" s="2" t="s">
        <v>29</v>
      </c>
      <c r="I10646" s="2" t="s">
        <v>30</v>
      </c>
      <c r="J10646" s="2" t="str">
        <f t="array" ref="J10646">XLOOKUP('Transaction Data'!$G10646,Product_Code,Biscuit_Brand)</f>
        <v>Cinnamon Swirls</v>
      </c>
      <c r="K10646" s="2">
        <f t="array" ref="K10646">XLOOKUP('Transaction Data'!$G10646,Product_Code,Cost)</f>
        <v>10</v>
      </c>
      <c r="L10646" s="2">
        <f t="array" ref="L10646">XLOOKUP('Transaction Data'!$G10646,Product_Code,Unit_Price)</f>
        <v>14</v>
      </c>
      <c r="M10646" s="3">
        <f>'Transaction Data'!$F10646*'Transaction Data'!$K10646</f>
        <v>4800</v>
      </c>
      <c r="N10646" s="3">
        <f>'Transaction Data'!$F10646*'Transaction Data'!$L10646</f>
        <v>6720</v>
      </c>
      <c r="O10646" s="3">
        <f>'Transaction Data'!$N10646-'Transaction Data'!$M10646</f>
        <v>1920</v>
      </c>
      <c r="P10646" s="2">
        <f>DATEDIF('Transaction Data'!$D10646,'Transaction Data'!$A10646,"y")</f>
        <v>51</v>
      </c>
      <c r="Q10646" s="2" t="str">
        <f>FLOOR('Transaction Data'!$P10646,15)&amp;"-"&amp;FLOOR('Transaction Data'!$P10646,15)+14</f>
        <v>45-59</v>
      </c>
      <c r="R10646" s="2" t="str">
        <f>IF('Transaction Data'!$L10646&lt;=10,"Less Expensive","Expensive")</f>
        <v>Expensive</v>
      </c>
      <c r="S10646" s="4">
        <f>WEEKDAY('Transaction Data'!$A10646)</f>
        <v>5</v>
      </c>
      <c r="T10646" s="2" t="str">
        <f>IF(WEEKDAY('Transaction Data'!$A10646,2)&lt;6,"Weekday","Weekend")</f>
        <v>Weekday</v>
      </c>
    </row>
    <row r="10647" ht="15.75" customHeight="1">
      <c r="A10647" s="1">
        <v>45537.0</v>
      </c>
      <c r="B10647" s="2" t="s">
        <v>4877</v>
      </c>
      <c r="C10647" s="2" t="s">
        <v>47</v>
      </c>
      <c r="D10647" s="1">
        <v>18442.0</v>
      </c>
      <c r="E10647" s="2" t="s">
        <v>22</v>
      </c>
      <c r="F10647" s="2">
        <v>376.0</v>
      </c>
      <c r="G10647" s="2" t="s">
        <v>23</v>
      </c>
      <c r="H10647" s="2" t="s">
        <v>45</v>
      </c>
      <c r="I10647" s="2" t="s">
        <v>25</v>
      </c>
      <c r="J10647" s="2" t="str">
        <f t="array" ref="J10647">XLOOKUP('Transaction Data'!$G10647,Product_Code,Biscuit_Brand)</f>
        <v>Cinnamon Swirls</v>
      </c>
      <c r="K10647" s="2">
        <f t="array" ref="K10647">XLOOKUP('Transaction Data'!$G10647,Product_Code,Cost)</f>
        <v>10</v>
      </c>
      <c r="L10647" s="2">
        <f t="array" ref="L10647">XLOOKUP('Transaction Data'!$G10647,Product_Code,Unit_Price)</f>
        <v>14</v>
      </c>
      <c r="M10647" s="3">
        <f>'Transaction Data'!$F10647*'Transaction Data'!$K10647</f>
        <v>3760</v>
      </c>
      <c r="N10647" s="3">
        <f>'Transaction Data'!$F10647*'Transaction Data'!$L10647</f>
        <v>5264</v>
      </c>
      <c r="O10647" s="3">
        <f>'Transaction Data'!$N10647-'Transaction Data'!$M10647</f>
        <v>1504</v>
      </c>
      <c r="P10647" s="2">
        <f>DATEDIF('Transaction Data'!$D10647,'Transaction Data'!$A10647,"y")</f>
        <v>74</v>
      </c>
      <c r="Q10647" s="2" t="str">
        <f>FLOOR('Transaction Data'!$P10647,15)&amp;"-"&amp;FLOOR('Transaction Data'!$P10647,15)+14</f>
        <v>60-74</v>
      </c>
      <c r="R10647" s="2" t="str">
        <f>IF('Transaction Data'!$L10647&lt;=10,"Less Expensive","Expensive")</f>
        <v>Expensive</v>
      </c>
      <c r="S10647" s="4">
        <f>WEEKDAY('Transaction Data'!$A10647)</f>
        <v>2</v>
      </c>
      <c r="T10647" s="2" t="str">
        <f>IF(WEEKDAY('Transaction Data'!$A10647,2)&lt;6,"Weekday","Weekend")</f>
        <v>Weekday</v>
      </c>
    </row>
    <row r="10648" ht="15.75" customHeight="1">
      <c r="A10648" s="1">
        <v>45550.0</v>
      </c>
      <c r="B10648" s="2" t="s">
        <v>3945</v>
      </c>
      <c r="C10648" s="2" t="s">
        <v>47</v>
      </c>
      <c r="D10648" s="1">
        <v>32352.0</v>
      </c>
      <c r="E10648" s="2" t="s">
        <v>27</v>
      </c>
      <c r="F10648" s="2">
        <v>343.0</v>
      </c>
      <c r="G10648" s="2" t="s">
        <v>44</v>
      </c>
      <c r="H10648" s="2" t="s">
        <v>49</v>
      </c>
      <c r="I10648" s="2" t="s">
        <v>25</v>
      </c>
      <c r="J10648" s="2" t="str">
        <f t="array" ref="J10648">XLOOKUP('Transaction Data'!$G10648,Product_Code,Biscuit_Brand)</f>
        <v>Butter Crunch</v>
      </c>
      <c r="K10648" s="2">
        <f t="array" ref="K10648">XLOOKUP('Transaction Data'!$G10648,Product_Code,Cost)</f>
        <v>10</v>
      </c>
      <c r="L10648" s="2">
        <f t="array" ref="L10648">XLOOKUP('Transaction Data'!$G10648,Product_Code,Unit_Price)</f>
        <v>11</v>
      </c>
      <c r="M10648" s="3">
        <f>'Transaction Data'!$F10648*'Transaction Data'!$K10648</f>
        <v>3430</v>
      </c>
      <c r="N10648" s="3">
        <f>'Transaction Data'!$F10648*'Transaction Data'!$L10648</f>
        <v>3773</v>
      </c>
      <c r="O10648" s="3">
        <f>'Transaction Data'!$N10648-'Transaction Data'!$M10648</f>
        <v>343</v>
      </c>
      <c r="P10648" s="2">
        <f>DATEDIF('Transaction Data'!$D10648,'Transaction Data'!$A10648,"y")</f>
        <v>36</v>
      </c>
      <c r="Q10648" s="2" t="str">
        <f>FLOOR('Transaction Data'!$P10648,15)&amp;"-"&amp;FLOOR('Transaction Data'!$P10648,15)+14</f>
        <v>30-44</v>
      </c>
      <c r="R10648" s="2" t="str">
        <f>IF('Transaction Data'!$L10648&lt;=10,"Less Expensive","Expensive")</f>
        <v>Expensive</v>
      </c>
      <c r="S10648" s="4">
        <f>WEEKDAY('Transaction Data'!$A10648)</f>
        <v>1</v>
      </c>
      <c r="T10648" s="2" t="str">
        <f>IF(WEEKDAY('Transaction Data'!$A10648,2)&lt;6,"Weekday","Weekend")</f>
        <v>Weekend</v>
      </c>
    </row>
    <row r="10649" ht="15.75" customHeight="1">
      <c r="A10649" s="1">
        <v>45554.0</v>
      </c>
      <c r="B10649" s="2" t="s">
        <v>632</v>
      </c>
      <c r="C10649" s="2" t="s">
        <v>47</v>
      </c>
      <c r="D10649" s="1">
        <v>37469.0</v>
      </c>
      <c r="E10649" s="2" t="s">
        <v>22</v>
      </c>
      <c r="F10649" s="2">
        <v>164.0</v>
      </c>
      <c r="G10649" s="2" t="s">
        <v>23</v>
      </c>
      <c r="H10649" s="2" t="s">
        <v>52</v>
      </c>
      <c r="I10649" s="2" t="s">
        <v>35</v>
      </c>
      <c r="J10649" s="2" t="str">
        <f t="array" ref="J10649">XLOOKUP('Transaction Data'!$G10649,Product_Code,Biscuit_Brand)</f>
        <v>Cinnamon Swirls</v>
      </c>
      <c r="K10649" s="2">
        <f t="array" ref="K10649">XLOOKUP('Transaction Data'!$G10649,Product_Code,Cost)</f>
        <v>10</v>
      </c>
      <c r="L10649" s="2">
        <f t="array" ref="L10649">XLOOKUP('Transaction Data'!$G10649,Product_Code,Unit_Price)</f>
        <v>14</v>
      </c>
      <c r="M10649" s="3">
        <f>'Transaction Data'!$F10649*'Transaction Data'!$K10649</f>
        <v>1640</v>
      </c>
      <c r="N10649" s="3">
        <f>'Transaction Data'!$F10649*'Transaction Data'!$L10649</f>
        <v>2296</v>
      </c>
      <c r="O10649" s="3">
        <f>'Transaction Data'!$N10649-'Transaction Data'!$M10649</f>
        <v>656</v>
      </c>
      <c r="P10649" s="2">
        <f>DATEDIF('Transaction Data'!$D10649,'Transaction Data'!$A10649,"y")</f>
        <v>22</v>
      </c>
      <c r="Q10649" s="2" t="str">
        <f>FLOOR('Transaction Data'!$P10649,15)&amp;"-"&amp;FLOOR('Transaction Data'!$P10649,15)+14</f>
        <v>15-29</v>
      </c>
      <c r="R10649" s="2" t="str">
        <f>IF('Transaction Data'!$L10649&lt;=10,"Less Expensive","Expensive")</f>
        <v>Expensive</v>
      </c>
      <c r="S10649" s="4">
        <f>WEEKDAY('Transaction Data'!$A10649)</f>
        <v>5</v>
      </c>
      <c r="T10649" s="2" t="str">
        <f>IF(WEEKDAY('Transaction Data'!$A10649,2)&lt;6,"Weekday","Weekend")</f>
        <v>Weekday</v>
      </c>
    </row>
    <row r="10650" ht="15.75" customHeight="1">
      <c r="A10650" s="1">
        <v>45542.0</v>
      </c>
      <c r="B10650" s="2" t="s">
        <v>2601</v>
      </c>
      <c r="C10650" s="2" t="s">
        <v>51</v>
      </c>
      <c r="D10650" s="1">
        <v>23425.0</v>
      </c>
      <c r="E10650" s="2" t="s">
        <v>27</v>
      </c>
      <c r="F10650" s="2">
        <v>16.0</v>
      </c>
      <c r="G10650" s="2" t="s">
        <v>55</v>
      </c>
      <c r="H10650" s="2" t="s">
        <v>24</v>
      </c>
      <c r="I10650" s="2" t="s">
        <v>25</v>
      </c>
      <c r="J10650" s="2" t="str">
        <f t="array" ref="J10650">XLOOKUP('Transaction Data'!$G10650,Product_Code,Biscuit_Brand)</f>
        <v>Vanilla Wafers</v>
      </c>
      <c r="K10650" s="2">
        <f t="array" ref="K10650">XLOOKUP('Transaction Data'!$G10650,Product_Code,Cost)</f>
        <v>18</v>
      </c>
      <c r="L10650" s="2">
        <f t="array" ref="L10650">XLOOKUP('Transaction Data'!$G10650,Product_Code,Unit_Price)</f>
        <v>36</v>
      </c>
      <c r="M10650" s="3">
        <f>'Transaction Data'!$F10650*'Transaction Data'!$K10650</f>
        <v>288</v>
      </c>
      <c r="N10650" s="3">
        <f>'Transaction Data'!$F10650*'Transaction Data'!$L10650</f>
        <v>576</v>
      </c>
      <c r="O10650" s="3">
        <f>'Transaction Data'!$N10650-'Transaction Data'!$M10650</f>
        <v>288</v>
      </c>
      <c r="P10650" s="2">
        <f>DATEDIF('Transaction Data'!$D10650,'Transaction Data'!$A10650,"y")</f>
        <v>60</v>
      </c>
      <c r="Q10650" s="2" t="str">
        <f>FLOOR('Transaction Data'!$P10650,15)&amp;"-"&amp;FLOOR('Transaction Data'!$P10650,15)+14</f>
        <v>60-74</v>
      </c>
      <c r="R10650" s="2" t="str">
        <f>IF('Transaction Data'!$L10650&lt;=10,"Less Expensive","Expensive")</f>
        <v>Expensive</v>
      </c>
      <c r="S10650" s="4">
        <f>WEEKDAY('Transaction Data'!$A10650)</f>
        <v>7</v>
      </c>
      <c r="T10650" s="2" t="str">
        <f>IF(WEEKDAY('Transaction Data'!$A10650,2)&lt;6,"Weekday","Weekend")</f>
        <v>Weekend</v>
      </c>
    </row>
    <row r="10651" ht="15.75" customHeight="1">
      <c r="A10651" s="1">
        <v>45541.0</v>
      </c>
      <c r="B10651" s="2" t="s">
        <v>103</v>
      </c>
      <c r="C10651" s="2" t="s">
        <v>72</v>
      </c>
      <c r="D10651" s="1">
        <v>33896.0</v>
      </c>
      <c r="E10651" s="2" t="s">
        <v>27</v>
      </c>
      <c r="F10651" s="2">
        <v>271.0</v>
      </c>
      <c r="G10651" s="2" t="s">
        <v>60</v>
      </c>
      <c r="H10651" s="2" t="s">
        <v>52</v>
      </c>
      <c r="I10651" s="2" t="s">
        <v>35</v>
      </c>
      <c r="J10651" s="2" t="str">
        <f t="array" ref="J10651">XLOOKUP('Transaction Data'!$G10651,Product_Code,Biscuit_Brand)</f>
        <v>Peanut Butter Bites</v>
      </c>
      <c r="K10651" s="2">
        <f t="array" ref="K10651">XLOOKUP('Transaction Data'!$G10651,Product_Code,Cost)</f>
        <v>5</v>
      </c>
      <c r="L10651" s="2">
        <f t="array" ref="L10651">XLOOKUP('Transaction Data'!$G10651,Product_Code,Unit_Price)</f>
        <v>7</v>
      </c>
      <c r="M10651" s="3">
        <f>'Transaction Data'!$F10651*'Transaction Data'!$K10651</f>
        <v>1355</v>
      </c>
      <c r="N10651" s="3">
        <f>'Transaction Data'!$F10651*'Transaction Data'!$L10651</f>
        <v>1897</v>
      </c>
      <c r="O10651" s="3">
        <f>'Transaction Data'!$N10651-'Transaction Data'!$M10651</f>
        <v>542</v>
      </c>
      <c r="P10651" s="2">
        <f>DATEDIF('Transaction Data'!$D10651,'Transaction Data'!$A10651,"y")</f>
        <v>31</v>
      </c>
      <c r="Q10651" s="2" t="str">
        <f>FLOOR('Transaction Data'!$P10651,15)&amp;"-"&amp;FLOOR('Transaction Data'!$P10651,15)+14</f>
        <v>30-44</v>
      </c>
      <c r="R10651" s="2" t="str">
        <f>IF('Transaction Data'!$L10651&lt;=10,"Less Expensive","Expensive")</f>
        <v>Less Expensive</v>
      </c>
      <c r="S10651" s="4">
        <f>WEEKDAY('Transaction Data'!$A10651)</f>
        <v>6</v>
      </c>
      <c r="T10651" s="2" t="str">
        <f>IF(WEEKDAY('Transaction Data'!$A10651,2)&lt;6,"Weekday","Weekend")</f>
        <v>Weekday</v>
      </c>
    </row>
    <row r="10652" ht="15.75" customHeight="1">
      <c r="A10652" s="1">
        <v>45565.0</v>
      </c>
      <c r="B10652" s="2" t="s">
        <v>5664</v>
      </c>
      <c r="C10652" s="2" t="s">
        <v>54</v>
      </c>
      <c r="D10652" s="1">
        <v>35630.0</v>
      </c>
      <c r="E10652" s="2" t="s">
        <v>63</v>
      </c>
      <c r="F10652" s="2">
        <v>19.0</v>
      </c>
      <c r="G10652" s="2" t="s">
        <v>60</v>
      </c>
      <c r="H10652" s="2" t="s">
        <v>45</v>
      </c>
      <c r="I10652" s="2" t="s">
        <v>30</v>
      </c>
      <c r="J10652" s="2" t="str">
        <f t="array" ref="J10652">XLOOKUP('Transaction Data'!$G10652,Product_Code,Biscuit_Brand)</f>
        <v>Peanut Butter Bites</v>
      </c>
      <c r="K10652" s="2">
        <f t="array" ref="K10652">XLOOKUP('Transaction Data'!$G10652,Product_Code,Cost)</f>
        <v>5</v>
      </c>
      <c r="L10652" s="2">
        <f t="array" ref="L10652">XLOOKUP('Transaction Data'!$G10652,Product_Code,Unit_Price)</f>
        <v>7</v>
      </c>
      <c r="M10652" s="3">
        <f>'Transaction Data'!$F10652*'Transaction Data'!$K10652</f>
        <v>95</v>
      </c>
      <c r="N10652" s="3">
        <f>'Transaction Data'!$F10652*'Transaction Data'!$L10652</f>
        <v>133</v>
      </c>
      <c r="O10652" s="3">
        <f>'Transaction Data'!$N10652-'Transaction Data'!$M10652</f>
        <v>38</v>
      </c>
      <c r="P10652" s="2">
        <f>DATEDIF('Transaction Data'!$D10652,'Transaction Data'!$A10652,"y")</f>
        <v>27</v>
      </c>
      <c r="Q10652" s="2" t="str">
        <f>FLOOR('Transaction Data'!$P10652,15)&amp;"-"&amp;FLOOR('Transaction Data'!$P10652,15)+14</f>
        <v>15-29</v>
      </c>
      <c r="R10652" s="2" t="str">
        <f>IF('Transaction Data'!$L10652&lt;=10,"Less Expensive","Expensive")</f>
        <v>Less Expensive</v>
      </c>
      <c r="S10652" s="4">
        <f>WEEKDAY('Transaction Data'!$A10652)</f>
        <v>2</v>
      </c>
      <c r="T10652" s="2" t="str">
        <f>IF(WEEKDAY('Transaction Data'!$A10652,2)&lt;6,"Weekday","Weekend")</f>
        <v>Weekday</v>
      </c>
    </row>
    <row r="10653" ht="15.75" customHeight="1">
      <c r="A10653" s="1">
        <v>45546.0</v>
      </c>
      <c r="B10653" s="2" t="s">
        <v>1837</v>
      </c>
      <c r="C10653" s="2" t="s">
        <v>47</v>
      </c>
      <c r="D10653" s="1">
        <v>30924.0</v>
      </c>
      <c r="E10653" s="2" t="s">
        <v>22</v>
      </c>
      <c r="F10653" s="2">
        <v>106.0</v>
      </c>
      <c r="G10653" s="2" t="s">
        <v>48</v>
      </c>
      <c r="H10653" s="2" t="s">
        <v>29</v>
      </c>
      <c r="I10653" s="2" t="s">
        <v>30</v>
      </c>
      <c r="J10653" s="2" t="str">
        <f t="array" ref="J10653">XLOOKUP('Transaction Data'!$G10653,Product_Code,Biscuit_Brand)</f>
        <v>Lemon Crisps</v>
      </c>
      <c r="K10653" s="2">
        <f t="array" ref="K10653">XLOOKUP('Transaction Data'!$G10653,Product_Code,Cost)</f>
        <v>7</v>
      </c>
      <c r="L10653" s="2">
        <f t="array" ref="L10653">XLOOKUP('Transaction Data'!$G10653,Product_Code,Unit_Price)</f>
        <v>9</v>
      </c>
      <c r="M10653" s="3">
        <f>'Transaction Data'!$F10653*'Transaction Data'!$K10653</f>
        <v>742</v>
      </c>
      <c r="N10653" s="3">
        <f>'Transaction Data'!$F10653*'Transaction Data'!$L10653</f>
        <v>954</v>
      </c>
      <c r="O10653" s="3">
        <f>'Transaction Data'!$N10653-'Transaction Data'!$M10653</f>
        <v>212</v>
      </c>
      <c r="P10653" s="2">
        <f>DATEDIF('Transaction Data'!$D10653,'Transaction Data'!$A10653,"y")</f>
        <v>40</v>
      </c>
      <c r="Q10653" s="2" t="str">
        <f>FLOOR('Transaction Data'!$P10653,15)&amp;"-"&amp;FLOOR('Transaction Data'!$P10653,15)+14</f>
        <v>30-44</v>
      </c>
      <c r="R10653" s="2" t="str">
        <f>IF('Transaction Data'!$L10653&lt;=10,"Less Expensive","Expensive")</f>
        <v>Less Expensive</v>
      </c>
      <c r="S10653" s="4">
        <f>WEEKDAY('Transaction Data'!$A10653)</f>
        <v>4</v>
      </c>
      <c r="T10653" s="2" t="str">
        <f>IF(WEEKDAY('Transaction Data'!$A10653,2)&lt;6,"Weekday","Weekend")</f>
        <v>Weekday</v>
      </c>
    </row>
    <row r="10654" ht="15.75" customHeight="1">
      <c r="A10654" s="1">
        <v>45554.0</v>
      </c>
      <c r="B10654" s="2" t="s">
        <v>3215</v>
      </c>
      <c r="C10654" s="2" t="s">
        <v>54</v>
      </c>
      <c r="D10654" s="1">
        <v>28460.0</v>
      </c>
      <c r="E10654" s="2" t="s">
        <v>37</v>
      </c>
      <c r="F10654" s="2">
        <v>219.0</v>
      </c>
      <c r="G10654" s="2" t="s">
        <v>61</v>
      </c>
      <c r="H10654" s="2" t="s">
        <v>45</v>
      </c>
      <c r="I10654" s="2" t="s">
        <v>35</v>
      </c>
      <c r="J10654" s="2" t="str">
        <f t="array" ref="J10654">XLOOKUP('Transaction Data'!$G10654,Product_Code,Biscuit_Brand)</f>
        <v>Choco Delight</v>
      </c>
      <c r="K10654" s="2">
        <f t="array" ref="K10654">XLOOKUP('Transaction Data'!$G10654,Product_Code,Cost)</f>
        <v>3</v>
      </c>
      <c r="L10654" s="2">
        <f t="array" ref="L10654">XLOOKUP('Transaction Data'!$G10654,Product_Code,Unit_Price)</f>
        <v>5</v>
      </c>
      <c r="M10654" s="3">
        <f>'Transaction Data'!$F10654*'Transaction Data'!$K10654</f>
        <v>657</v>
      </c>
      <c r="N10654" s="3">
        <f>'Transaction Data'!$F10654*'Transaction Data'!$L10654</f>
        <v>1095</v>
      </c>
      <c r="O10654" s="3">
        <f>'Transaction Data'!$N10654-'Transaction Data'!$M10654</f>
        <v>438</v>
      </c>
      <c r="P10654" s="2">
        <f>DATEDIF('Transaction Data'!$D10654,'Transaction Data'!$A10654,"y")</f>
        <v>46</v>
      </c>
      <c r="Q10654" s="2" t="str">
        <f>FLOOR('Transaction Data'!$P10654,15)&amp;"-"&amp;FLOOR('Transaction Data'!$P10654,15)+14</f>
        <v>45-59</v>
      </c>
      <c r="R10654" s="2" t="str">
        <f>IF('Transaction Data'!$L10654&lt;=10,"Less Expensive","Expensive")</f>
        <v>Less Expensive</v>
      </c>
      <c r="S10654" s="4">
        <f>WEEKDAY('Transaction Data'!$A10654)</f>
        <v>5</v>
      </c>
      <c r="T10654" s="2" t="str">
        <f>IF(WEEKDAY('Transaction Data'!$A10654,2)&lt;6,"Weekday","Weekend")</f>
        <v>Weekday</v>
      </c>
    </row>
    <row r="10655" ht="15.75" customHeight="1">
      <c r="A10655" s="1">
        <v>45551.0</v>
      </c>
      <c r="B10655" s="2" t="s">
        <v>825</v>
      </c>
      <c r="C10655" s="2" t="s">
        <v>65</v>
      </c>
      <c r="D10655" s="1">
        <v>27643.0</v>
      </c>
      <c r="E10655" s="2" t="s">
        <v>22</v>
      </c>
      <c r="F10655" s="2">
        <v>360.0</v>
      </c>
      <c r="G10655" s="2" t="s">
        <v>61</v>
      </c>
      <c r="H10655" s="2" t="s">
        <v>52</v>
      </c>
      <c r="I10655" s="2" t="s">
        <v>35</v>
      </c>
      <c r="J10655" s="2" t="str">
        <f t="array" ref="J10655">XLOOKUP('Transaction Data'!$G10655,Product_Code,Biscuit_Brand)</f>
        <v>Choco Delight</v>
      </c>
      <c r="K10655" s="2">
        <f t="array" ref="K10655">XLOOKUP('Transaction Data'!$G10655,Product_Code,Cost)</f>
        <v>3</v>
      </c>
      <c r="L10655" s="2">
        <f t="array" ref="L10655">XLOOKUP('Transaction Data'!$G10655,Product_Code,Unit_Price)</f>
        <v>5</v>
      </c>
      <c r="M10655" s="3">
        <f>'Transaction Data'!$F10655*'Transaction Data'!$K10655</f>
        <v>1080</v>
      </c>
      <c r="N10655" s="3">
        <f>'Transaction Data'!$F10655*'Transaction Data'!$L10655</f>
        <v>1800</v>
      </c>
      <c r="O10655" s="3">
        <f>'Transaction Data'!$N10655-'Transaction Data'!$M10655</f>
        <v>720</v>
      </c>
      <c r="P10655" s="2">
        <f>DATEDIF('Transaction Data'!$D10655,'Transaction Data'!$A10655,"y")</f>
        <v>49</v>
      </c>
      <c r="Q10655" s="2" t="str">
        <f>FLOOR('Transaction Data'!$P10655,15)&amp;"-"&amp;FLOOR('Transaction Data'!$P10655,15)+14</f>
        <v>45-59</v>
      </c>
      <c r="R10655" s="2" t="str">
        <f>IF('Transaction Data'!$L10655&lt;=10,"Less Expensive","Expensive")</f>
        <v>Less Expensive</v>
      </c>
      <c r="S10655" s="4">
        <f>WEEKDAY('Transaction Data'!$A10655)</f>
        <v>2</v>
      </c>
      <c r="T10655" s="2" t="str">
        <f>IF(WEEKDAY('Transaction Data'!$A10655,2)&lt;6,"Weekday","Weekend")</f>
        <v>Weekday</v>
      </c>
    </row>
    <row r="10656" ht="15.75" customHeight="1">
      <c r="A10656" s="1">
        <v>45558.0</v>
      </c>
      <c r="B10656" s="2" t="s">
        <v>4897</v>
      </c>
      <c r="C10656" s="2" t="s">
        <v>65</v>
      </c>
      <c r="D10656" s="1">
        <v>37155.0</v>
      </c>
      <c r="E10656" s="2" t="s">
        <v>37</v>
      </c>
      <c r="F10656" s="2">
        <v>431.0</v>
      </c>
      <c r="G10656" s="2" t="s">
        <v>61</v>
      </c>
      <c r="H10656" s="2" t="s">
        <v>45</v>
      </c>
      <c r="I10656" s="2" t="s">
        <v>25</v>
      </c>
      <c r="J10656" s="2" t="str">
        <f t="array" ref="J10656">XLOOKUP('Transaction Data'!$G10656,Product_Code,Biscuit_Brand)</f>
        <v>Choco Delight</v>
      </c>
      <c r="K10656" s="2">
        <f t="array" ref="K10656">XLOOKUP('Transaction Data'!$G10656,Product_Code,Cost)</f>
        <v>3</v>
      </c>
      <c r="L10656" s="2">
        <f t="array" ref="L10656">XLOOKUP('Transaction Data'!$G10656,Product_Code,Unit_Price)</f>
        <v>5</v>
      </c>
      <c r="M10656" s="3">
        <f>'Transaction Data'!$F10656*'Transaction Data'!$K10656</f>
        <v>1293</v>
      </c>
      <c r="N10656" s="3">
        <f>'Transaction Data'!$F10656*'Transaction Data'!$L10656</f>
        <v>2155</v>
      </c>
      <c r="O10656" s="3">
        <f>'Transaction Data'!$N10656-'Transaction Data'!$M10656</f>
        <v>862</v>
      </c>
      <c r="P10656" s="2">
        <f>DATEDIF('Transaction Data'!$D10656,'Transaction Data'!$A10656,"y")</f>
        <v>23</v>
      </c>
      <c r="Q10656" s="2" t="str">
        <f>FLOOR('Transaction Data'!$P10656,15)&amp;"-"&amp;FLOOR('Transaction Data'!$P10656,15)+14</f>
        <v>15-29</v>
      </c>
      <c r="R10656" s="2" t="str">
        <f>IF('Transaction Data'!$L10656&lt;=10,"Less Expensive","Expensive")</f>
        <v>Less Expensive</v>
      </c>
      <c r="S10656" s="4">
        <f>WEEKDAY('Transaction Data'!$A10656)</f>
        <v>2</v>
      </c>
      <c r="T10656" s="2" t="str">
        <f>IF(WEEKDAY('Transaction Data'!$A10656,2)&lt;6,"Weekday","Weekend")</f>
        <v>Weekday</v>
      </c>
    </row>
    <row r="10657" ht="15.75" customHeight="1">
      <c r="A10657" s="1">
        <v>45565.0</v>
      </c>
      <c r="B10657" s="2" t="s">
        <v>2106</v>
      </c>
      <c r="C10657" s="2" t="s">
        <v>51</v>
      </c>
      <c r="D10657" s="1">
        <v>23633.0</v>
      </c>
      <c r="E10657" s="2" t="s">
        <v>22</v>
      </c>
      <c r="F10657" s="2">
        <v>216.0</v>
      </c>
      <c r="G10657" s="2" t="s">
        <v>28</v>
      </c>
      <c r="H10657" s="2" t="s">
        <v>24</v>
      </c>
      <c r="I10657" s="2" t="s">
        <v>25</v>
      </c>
      <c r="J10657" s="2" t="str">
        <f t="array" ref="J10657">XLOOKUP('Transaction Data'!$G10657,Product_Code,Biscuit_Brand)</f>
        <v>Shortbread</v>
      </c>
      <c r="K10657" s="2">
        <f t="array" ref="K10657">XLOOKUP('Transaction Data'!$G10657,Product_Code,Cost)</f>
        <v>10</v>
      </c>
      <c r="L10657" s="2">
        <f t="array" ref="L10657">XLOOKUP('Transaction Data'!$G10657,Product_Code,Unit_Price)</f>
        <v>45</v>
      </c>
      <c r="M10657" s="3">
        <f>'Transaction Data'!$F10657*'Transaction Data'!$K10657</f>
        <v>2160</v>
      </c>
      <c r="N10657" s="3">
        <f>'Transaction Data'!$F10657*'Transaction Data'!$L10657</f>
        <v>9720</v>
      </c>
      <c r="O10657" s="3">
        <f>'Transaction Data'!$N10657-'Transaction Data'!$M10657</f>
        <v>7560</v>
      </c>
      <c r="P10657" s="2">
        <f>DATEDIF('Transaction Data'!$D10657,'Transaction Data'!$A10657,"y")</f>
        <v>60</v>
      </c>
      <c r="Q10657" s="2" t="str">
        <f>FLOOR('Transaction Data'!$P10657,15)&amp;"-"&amp;FLOOR('Transaction Data'!$P10657,15)+14</f>
        <v>60-74</v>
      </c>
      <c r="R10657" s="2" t="str">
        <f>IF('Transaction Data'!$L10657&lt;=10,"Less Expensive","Expensive")</f>
        <v>Expensive</v>
      </c>
      <c r="S10657" s="4">
        <f>WEEKDAY('Transaction Data'!$A10657)</f>
        <v>2</v>
      </c>
      <c r="T10657" s="2" t="str">
        <f>IF(WEEKDAY('Transaction Data'!$A10657,2)&lt;6,"Weekday","Weekend")</f>
        <v>Weekday</v>
      </c>
    </row>
    <row r="10658" ht="15.75" customHeight="1">
      <c r="A10658" s="1">
        <v>45546.0</v>
      </c>
      <c r="B10658" s="2" t="s">
        <v>2758</v>
      </c>
      <c r="C10658" s="2" t="s">
        <v>32</v>
      </c>
      <c r="D10658" s="1">
        <v>36598.0</v>
      </c>
      <c r="E10658" s="2" t="s">
        <v>37</v>
      </c>
      <c r="F10658" s="2">
        <v>303.0</v>
      </c>
      <c r="G10658" s="2" t="s">
        <v>48</v>
      </c>
      <c r="H10658" s="2" t="s">
        <v>34</v>
      </c>
      <c r="I10658" s="2" t="s">
        <v>30</v>
      </c>
      <c r="J10658" s="2" t="str">
        <f t="array" ref="J10658">XLOOKUP('Transaction Data'!$G10658,Product_Code,Biscuit_Brand)</f>
        <v>Lemon Crisps</v>
      </c>
      <c r="K10658" s="2">
        <f t="array" ref="K10658">XLOOKUP('Transaction Data'!$G10658,Product_Code,Cost)</f>
        <v>7</v>
      </c>
      <c r="L10658" s="2">
        <f t="array" ref="L10658">XLOOKUP('Transaction Data'!$G10658,Product_Code,Unit_Price)</f>
        <v>9</v>
      </c>
      <c r="M10658" s="3">
        <f>'Transaction Data'!$F10658*'Transaction Data'!$K10658</f>
        <v>2121</v>
      </c>
      <c r="N10658" s="3">
        <f>'Transaction Data'!$F10658*'Transaction Data'!$L10658</f>
        <v>2727</v>
      </c>
      <c r="O10658" s="3">
        <f>'Transaction Data'!$N10658-'Transaction Data'!$M10658</f>
        <v>606</v>
      </c>
      <c r="P10658" s="2">
        <f>DATEDIF('Transaction Data'!$D10658,'Transaction Data'!$A10658,"y")</f>
        <v>24</v>
      </c>
      <c r="Q10658" s="2" t="str">
        <f>FLOOR('Transaction Data'!$P10658,15)&amp;"-"&amp;FLOOR('Transaction Data'!$P10658,15)+14</f>
        <v>15-29</v>
      </c>
      <c r="R10658" s="2" t="str">
        <f>IF('Transaction Data'!$L10658&lt;=10,"Less Expensive","Expensive")</f>
        <v>Less Expensive</v>
      </c>
      <c r="S10658" s="4">
        <f>WEEKDAY('Transaction Data'!$A10658)</f>
        <v>4</v>
      </c>
      <c r="T10658" s="2" t="str">
        <f>IF(WEEKDAY('Transaction Data'!$A10658,2)&lt;6,"Weekday","Weekend")</f>
        <v>Weekday</v>
      </c>
    </row>
    <row r="10659" ht="15.75" customHeight="1">
      <c r="A10659" s="1">
        <v>45553.0</v>
      </c>
      <c r="B10659" s="2" t="s">
        <v>7668</v>
      </c>
      <c r="C10659" s="2" t="s">
        <v>51</v>
      </c>
      <c r="D10659" s="1">
        <v>15984.0</v>
      </c>
      <c r="E10659" s="2" t="s">
        <v>37</v>
      </c>
      <c r="F10659" s="2">
        <v>233.0</v>
      </c>
      <c r="G10659" s="2" t="s">
        <v>61</v>
      </c>
      <c r="H10659" s="2" t="s">
        <v>45</v>
      </c>
      <c r="I10659" s="2" t="s">
        <v>25</v>
      </c>
      <c r="J10659" s="2" t="str">
        <f t="array" ref="J10659">XLOOKUP('Transaction Data'!$G10659,Product_Code,Biscuit_Brand)</f>
        <v>Choco Delight</v>
      </c>
      <c r="K10659" s="2">
        <f t="array" ref="K10659">XLOOKUP('Transaction Data'!$G10659,Product_Code,Cost)</f>
        <v>3</v>
      </c>
      <c r="L10659" s="2">
        <f t="array" ref="L10659">XLOOKUP('Transaction Data'!$G10659,Product_Code,Unit_Price)</f>
        <v>5</v>
      </c>
      <c r="M10659" s="3">
        <f>'Transaction Data'!$F10659*'Transaction Data'!$K10659</f>
        <v>699</v>
      </c>
      <c r="N10659" s="3">
        <f>'Transaction Data'!$F10659*'Transaction Data'!$L10659</f>
        <v>1165</v>
      </c>
      <c r="O10659" s="3">
        <f>'Transaction Data'!$N10659-'Transaction Data'!$M10659</f>
        <v>466</v>
      </c>
      <c r="P10659" s="2">
        <f>DATEDIF('Transaction Data'!$D10659,'Transaction Data'!$A10659,"y")</f>
        <v>80</v>
      </c>
      <c r="Q10659" s="2" t="str">
        <f>FLOOR('Transaction Data'!$P10659,15)&amp;"-"&amp;FLOOR('Transaction Data'!$P10659,15)+14</f>
        <v>75-89</v>
      </c>
      <c r="R10659" s="2" t="str">
        <f>IF('Transaction Data'!$L10659&lt;=10,"Less Expensive","Expensive")</f>
        <v>Less Expensive</v>
      </c>
      <c r="S10659" s="4">
        <f>WEEKDAY('Transaction Data'!$A10659)</f>
        <v>4</v>
      </c>
      <c r="T10659" s="2" t="str">
        <f>IF(WEEKDAY('Transaction Data'!$A10659,2)&lt;6,"Weekday","Weekend")</f>
        <v>Weekday</v>
      </c>
    </row>
    <row r="10660" ht="15.75" customHeight="1">
      <c r="A10660" s="1">
        <v>45555.0</v>
      </c>
      <c r="B10660" s="2" t="s">
        <v>8726</v>
      </c>
      <c r="C10660" s="2" t="s">
        <v>41</v>
      </c>
      <c r="D10660" s="1">
        <v>25644.0</v>
      </c>
      <c r="E10660" s="2" t="s">
        <v>63</v>
      </c>
      <c r="F10660" s="2">
        <v>453.0</v>
      </c>
      <c r="G10660" s="2" t="s">
        <v>28</v>
      </c>
      <c r="H10660" s="2" t="s">
        <v>29</v>
      </c>
      <c r="I10660" s="2" t="s">
        <v>25</v>
      </c>
      <c r="J10660" s="2" t="str">
        <f t="array" ref="J10660">XLOOKUP('Transaction Data'!$G10660,Product_Code,Biscuit_Brand)</f>
        <v>Shortbread</v>
      </c>
      <c r="K10660" s="2">
        <f t="array" ref="K10660">XLOOKUP('Transaction Data'!$G10660,Product_Code,Cost)</f>
        <v>10</v>
      </c>
      <c r="L10660" s="2">
        <f t="array" ref="L10660">XLOOKUP('Transaction Data'!$G10660,Product_Code,Unit_Price)</f>
        <v>45</v>
      </c>
      <c r="M10660" s="3">
        <f>'Transaction Data'!$F10660*'Transaction Data'!$K10660</f>
        <v>4530</v>
      </c>
      <c r="N10660" s="3">
        <f>'Transaction Data'!$F10660*'Transaction Data'!$L10660</f>
        <v>20385</v>
      </c>
      <c r="O10660" s="3">
        <f>'Transaction Data'!$N10660-'Transaction Data'!$M10660</f>
        <v>15855</v>
      </c>
      <c r="P10660" s="2">
        <f>DATEDIF('Transaction Data'!$D10660,'Transaction Data'!$A10660,"y")</f>
        <v>54</v>
      </c>
      <c r="Q10660" s="2" t="str">
        <f>FLOOR('Transaction Data'!$P10660,15)&amp;"-"&amp;FLOOR('Transaction Data'!$P10660,15)+14</f>
        <v>45-59</v>
      </c>
      <c r="R10660" s="2" t="str">
        <f>IF('Transaction Data'!$L10660&lt;=10,"Less Expensive","Expensive")</f>
        <v>Expensive</v>
      </c>
      <c r="S10660" s="4">
        <f>WEEKDAY('Transaction Data'!$A10660)</f>
        <v>6</v>
      </c>
      <c r="T10660" s="2" t="str">
        <f>IF(WEEKDAY('Transaction Data'!$A10660,2)&lt;6,"Weekday","Weekend")</f>
        <v>Weekday</v>
      </c>
    </row>
    <row r="10661" ht="15.75" customHeight="1">
      <c r="A10661" s="1">
        <v>45563.0</v>
      </c>
      <c r="B10661" s="2" t="s">
        <v>4195</v>
      </c>
      <c r="C10661" s="2" t="s">
        <v>69</v>
      </c>
      <c r="D10661" s="1">
        <v>20977.0</v>
      </c>
      <c r="E10661" s="2" t="s">
        <v>22</v>
      </c>
      <c r="F10661" s="2">
        <v>297.0</v>
      </c>
      <c r="G10661" s="2" t="s">
        <v>48</v>
      </c>
      <c r="H10661" s="2" t="s">
        <v>34</v>
      </c>
      <c r="I10661" s="2" t="s">
        <v>35</v>
      </c>
      <c r="J10661" s="2" t="str">
        <f t="array" ref="J10661">XLOOKUP('Transaction Data'!$G10661,Product_Code,Biscuit_Brand)</f>
        <v>Lemon Crisps</v>
      </c>
      <c r="K10661" s="2">
        <f t="array" ref="K10661">XLOOKUP('Transaction Data'!$G10661,Product_Code,Cost)</f>
        <v>7</v>
      </c>
      <c r="L10661" s="2">
        <f t="array" ref="L10661">XLOOKUP('Transaction Data'!$G10661,Product_Code,Unit_Price)</f>
        <v>9</v>
      </c>
      <c r="M10661" s="3">
        <f>'Transaction Data'!$F10661*'Transaction Data'!$K10661</f>
        <v>2079</v>
      </c>
      <c r="N10661" s="3">
        <f>'Transaction Data'!$F10661*'Transaction Data'!$L10661</f>
        <v>2673</v>
      </c>
      <c r="O10661" s="3">
        <f>'Transaction Data'!$N10661-'Transaction Data'!$M10661</f>
        <v>594</v>
      </c>
      <c r="P10661" s="2">
        <f>DATEDIF('Transaction Data'!$D10661,'Transaction Data'!$A10661,"y")</f>
        <v>67</v>
      </c>
      <c r="Q10661" s="2" t="str">
        <f>FLOOR('Transaction Data'!$P10661,15)&amp;"-"&amp;FLOOR('Transaction Data'!$P10661,15)+14</f>
        <v>60-74</v>
      </c>
      <c r="R10661" s="2" t="str">
        <f>IF('Transaction Data'!$L10661&lt;=10,"Less Expensive","Expensive")</f>
        <v>Less Expensive</v>
      </c>
      <c r="S10661" s="4">
        <f>WEEKDAY('Transaction Data'!$A10661)</f>
        <v>7</v>
      </c>
      <c r="T10661" s="2" t="str">
        <f>IF(WEEKDAY('Transaction Data'!$A10661,2)&lt;6,"Weekday","Weekend")</f>
        <v>Weekend</v>
      </c>
    </row>
    <row r="10662" ht="15.75" customHeight="1">
      <c r="A10662" s="1">
        <v>45556.0</v>
      </c>
      <c r="B10662" s="2" t="s">
        <v>2496</v>
      </c>
      <c r="C10662" s="2" t="s">
        <v>32</v>
      </c>
      <c r="D10662" s="1">
        <v>29720.0</v>
      </c>
      <c r="E10662" s="2" t="s">
        <v>22</v>
      </c>
      <c r="F10662" s="2">
        <v>222.0</v>
      </c>
      <c r="G10662" s="2" t="s">
        <v>28</v>
      </c>
      <c r="H10662" s="2" t="s">
        <v>24</v>
      </c>
      <c r="I10662" s="2" t="s">
        <v>25</v>
      </c>
      <c r="J10662" s="2" t="str">
        <f t="array" ref="J10662">XLOOKUP('Transaction Data'!$G10662,Product_Code,Biscuit_Brand)</f>
        <v>Shortbread</v>
      </c>
      <c r="K10662" s="2">
        <f t="array" ref="K10662">XLOOKUP('Transaction Data'!$G10662,Product_Code,Cost)</f>
        <v>10</v>
      </c>
      <c r="L10662" s="2">
        <f t="array" ref="L10662">XLOOKUP('Transaction Data'!$G10662,Product_Code,Unit_Price)</f>
        <v>45</v>
      </c>
      <c r="M10662" s="3">
        <f>'Transaction Data'!$F10662*'Transaction Data'!$K10662</f>
        <v>2220</v>
      </c>
      <c r="N10662" s="3">
        <f>'Transaction Data'!$F10662*'Transaction Data'!$L10662</f>
        <v>9990</v>
      </c>
      <c r="O10662" s="3">
        <f>'Transaction Data'!$N10662-'Transaction Data'!$M10662</f>
        <v>7770</v>
      </c>
      <c r="P10662" s="2">
        <f>DATEDIF('Transaction Data'!$D10662,'Transaction Data'!$A10662,"y")</f>
        <v>43</v>
      </c>
      <c r="Q10662" s="2" t="str">
        <f>FLOOR('Transaction Data'!$P10662,15)&amp;"-"&amp;FLOOR('Transaction Data'!$P10662,15)+14</f>
        <v>30-44</v>
      </c>
      <c r="R10662" s="2" t="str">
        <f>IF('Transaction Data'!$L10662&lt;=10,"Less Expensive","Expensive")</f>
        <v>Expensive</v>
      </c>
      <c r="S10662" s="4">
        <f>WEEKDAY('Transaction Data'!$A10662)</f>
        <v>7</v>
      </c>
      <c r="T10662" s="2" t="str">
        <f>IF(WEEKDAY('Transaction Data'!$A10662,2)&lt;6,"Weekday","Weekend")</f>
        <v>Weekend</v>
      </c>
    </row>
    <row r="10663" ht="15.75" customHeight="1">
      <c r="A10663" s="1">
        <v>45543.0</v>
      </c>
      <c r="B10663" s="2" t="s">
        <v>5228</v>
      </c>
      <c r="C10663" s="2" t="s">
        <v>21</v>
      </c>
      <c r="D10663" s="1">
        <v>38117.0</v>
      </c>
      <c r="E10663" s="2" t="s">
        <v>22</v>
      </c>
      <c r="F10663" s="2">
        <v>379.0</v>
      </c>
      <c r="G10663" s="2" t="s">
        <v>48</v>
      </c>
      <c r="H10663" s="2" t="s">
        <v>29</v>
      </c>
      <c r="I10663" s="2" t="s">
        <v>30</v>
      </c>
      <c r="J10663" s="2" t="str">
        <f t="array" ref="J10663">XLOOKUP('Transaction Data'!$G10663,Product_Code,Biscuit_Brand)</f>
        <v>Lemon Crisps</v>
      </c>
      <c r="K10663" s="2">
        <f t="array" ref="K10663">XLOOKUP('Transaction Data'!$G10663,Product_Code,Cost)</f>
        <v>7</v>
      </c>
      <c r="L10663" s="2">
        <f t="array" ref="L10663">XLOOKUP('Transaction Data'!$G10663,Product_Code,Unit_Price)</f>
        <v>9</v>
      </c>
      <c r="M10663" s="3">
        <f>'Transaction Data'!$F10663*'Transaction Data'!$K10663</f>
        <v>2653</v>
      </c>
      <c r="N10663" s="3">
        <f>'Transaction Data'!$F10663*'Transaction Data'!$L10663</f>
        <v>3411</v>
      </c>
      <c r="O10663" s="3">
        <f>'Transaction Data'!$N10663-'Transaction Data'!$M10663</f>
        <v>758</v>
      </c>
      <c r="P10663" s="2">
        <f>DATEDIF('Transaction Data'!$D10663,'Transaction Data'!$A10663,"y")</f>
        <v>20</v>
      </c>
      <c r="Q10663" s="2" t="str">
        <f>FLOOR('Transaction Data'!$P10663,15)&amp;"-"&amp;FLOOR('Transaction Data'!$P10663,15)+14</f>
        <v>15-29</v>
      </c>
      <c r="R10663" s="2" t="str">
        <f>IF('Transaction Data'!$L10663&lt;=10,"Less Expensive","Expensive")</f>
        <v>Less Expensive</v>
      </c>
      <c r="S10663" s="4">
        <f>WEEKDAY('Transaction Data'!$A10663)</f>
        <v>1</v>
      </c>
      <c r="T10663" s="2" t="str">
        <f>IF(WEEKDAY('Transaction Data'!$A10663,2)&lt;6,"Weekday","Weekend")</f>
        <v>Weekend</v>
      </c>
    </row>
    <row r="10664" ht="15.75" customHeight="1">
      <c r="A10664" s="1">
        <v>45546.0</v>
      </c>
      <c r="B10664" s="2" t="s">
        <v>649</v>
      </c>
      <c r="C10664" s="2" t="s">
        <v>72</v>
      </c>
      <c r="D10664" s="1">
        <v>23839.0</v>
      </c>
      <c r="E10664" s="2" t="s">
        <v>27</v>
      </c>
      <c r="F10664" s="2">
        <v>12.0</v>
      </c>
      <c r="G10664" s="2" t="s">
        <v>28</v>
      </c>
      <c r="H10664" s="2" t="s">
        <v>29</v>
      </c>
      <c r="I10664" s="2" t="s">
        <v>25</v>
      </c>
      <c r="J10664" s="2" t="str">
        <f t="array" ref="J10664">XLOOKUP('Transaction Data'!$G10664,Product_Code,Biscuit_Brand)</f>
        <v>Shortbread</v>
      </c>
      <c r="K10664" s="2">
        <f t="array" ref="K10664">XLOOKUP('Transaction Data'!$G10664,Product_Code,Cost)</f>
        <v>10</v>
      </c>
      <c r="L10664" s="2">
        <f t="array" ref="L10664">XLOOKUP('Transaction Data'!$G10664,Product_Code,Unit_Price)</f>
        <v>45</v>
      </c>
      <c r="M10664" s="3">
        <f>'Transaction Data'!$F10664*'Transaction Data'!$K10664</f>
        <v>120</v>
      </c>
      <c r="N10664" s="3">
        <f>'Transaction Data'!$F10664*'Transaction Data'!$L10664</f>
        <v>540</v>
      </c>
      <c r="O10664" s="3">
        <f>'Transaction Data'!$N10664-'Transaction Data'!$M10664</f>
        <v>420</v>
      </c>
      <c r="P10664" s="2">
        <f>DATEDIF('Transaction Data'!$D10664,'Transaction Data'!$A10664,"y")</f>
        <v>59</v>
      </c>
      <c r="Q10664" s="2" t="str">
        <f>FLOOR('Transaction Data'!$P10664,15)&amp;"-"&amp;FLOOR('Transaction Data'!$P10664,15)+14</f>
        <v>45-59</v>
      </c>
      <c r="R10664" s="2" t="str">
        <f>IF('Transaction Data'!$L10664&lt;=10,"Less Expensive","Expensive")</f>
        <v>Expensive</v>
      </c>
      <c r="S10664" s="4">
        <f>WEEKDAY('Transaction Data'!$A10664)</f>
        <v>4</v>
      </c>
      <c r="T10664" s="2" t="str">
        <f>IF(WEEKDAY('Transaction Data'!$A10664,2)&lt;6,"Weekday","Weekend")</f>
        <v>Weekday</v>
      </c>
    </row>
    <row r="10665" ht="15.75" customHeight="1">
      <c r="A10665" s="1">
        <v>45552.0</v>
      </c>
      <c r="B10665" s="2" t="s">
        <v>1036</v>
      </c>
      <c r="C10665" s="2" t="s">
        <v>69</v>
      </c>
      <c r="D10665" s="1">
        <v>34089.0</v>
      </c>
      <c r="E10665" s="2" t="s">
        <v>63</v>
      </c>
      <c r="F10665" s="2">
        <v>430.0</v>
      </c>
      <c r="G10665" s="2" t="s">
        <v>48</v>
      </c>
      <c r="H10665" s="2" t="s">
        <v>49</v>
      </c>
      <c r="I10665" s="2" t="s">
        <v>35</v>
      </c>
      <c r="J10665" s="2" t="str">
        <f t="array" ref="J10665">XLOOKUP('Transaction Data'!$G10665,Product_Code,Biscuit_Brand)</f>
        <v>Lemon Crisps</v>
      </c>
      <c r="K10665" s="2">
        <f t="array" ref="K10665">XLOOKUP('Transaction Data'!$G10665,Product_Code,Cost)</f>
        <v>7</v>
      </c>
      <c r="L10665" s="2">
        <f t="array" ref="L10665">XLOOKUP('Transaction Data'!$G10665,Product_Code,Unit_Price)</f>
        <v>9</v>
      </c>
      <c r="M10665" s="3">
        <f>'Transaction Data'!$F10665*'Transaction Data'!$K10665</f>
        <v>3010</v>
      </c>
      <c r="N10665" s="3">
        <f>'Transaction Data'!$F10665*'Transaction Data'!$L10665</f>
        <v>3870</v>
      </c>
      <c r="O10665" s="3">
        <f>'Transaction Data'!$N10665-'Transaction Data'!$M10665</f>
        <v>860</v>
      </c>
      <c r="P10665" s="2">
        <f>DATEDIF('Transaction Data'!$D10665,'Transaction Data'!$A10665,"y")</f>
        <v>31</v>
      </c>
      <c r="Q10665" s="2" t="str">
        <f>FLOOR('Transaction Data'!$P10665,15)&amp;"-"&amp;FLOOR('Transaction Data'!$P10665,15)+14</f>
        <v>30-44</v>
      </c>
      <c r="R10665" s="2" t="str">
        <f>IF('Transaction Data'!$L10665&lt;=10,"Less Expensive","Expensive")</f>
        <v>Less Expensive</v>
      </c>
      <c r="S10665" s="4">
        <f>WEEKDAY('Transaction Data'!$A10665)</f>
        <v>3</v>
      </c>
      <c r="T10665" s="2" t="str">
        <f>IF(WEEKDAY('Transaction Data'!$A10665,2)&lt;6,"Weekday","Weekend")</f>
        <v>Weekday</v>
      </c>
    </row>
    <row r="10666" ht="15.75" customHeight="1">
      <c r="A10666" s="1">
        <v>45558.0</v>
      </c>
      <c r="B10666" s="2" t="s">
        <v>4424</v>
      </c>
      <c r="C10666" s="2" t="s">
        <v>65</v>
      </c>
      <c r="D10666" s="1">
        <v>25467.0</v>
      </c>
      <c r="E10666" s="2" t="s">
        <v>63</v>
      </c>
      <c r="F10666" s="2">
        <v>61.0</v>
      </c>
      <c r="G10666" s="2" t="s">
        <v>23</v>
      </c>
      <c r="H10666" s="2" t="s">
        <v>34</v>
      </c>
      <c r="I10666" s="2" t="s">
        <v>30</v>
      </c>
      <c r="J10666" s="2" t="str">
        <f t="array" ref="J10666">XLOOKUP('Transaction Data'!$G10666,Product_Code,Biscuit_Brand)</f>
        <v>Cinnamon Swirls</v>
      </c>
      <c r="K10666" s="2">
        <f t="array" ref="K10666">XLOOKUP('Transaction Data'!$G10666,Product_Code,Cost)</f>
        <v>10</v>
      </c>
      <c r="L10666" s="2">
        <f t="array" ref="L10666">XLOOKUP('Transaction Data'!$G10666,Product_Code,Unit_Price)</f>
        <v>14</v>
      </c>
      <c r="M10666" s="3">
        <f>'Transaction Data'!$F10666*'Transaction Data'!$K10666</f>
        <v>610</v>
      </c>
      <c r="N10666" s="3">
        <f>'Transaction Data'!$F10666*'Transaction Data'!$L10666</f>
        <v>854</v>
      </c>
      <c r="O10666" s="3">
        <f>'Transaction Data'!$N10666-'Transaction Data'!$M10666</f>
        <v>244</v>
      </c>
      <c r="P10666" s="2">
        <f>DATEDIF('Transaction Data'!$D10666,'Transaction Data'!$A10666,"y")</f>
        <v>55</v>
      </c>
      <c r="Q10666" s="2" t="str">
        <f>FLOOR('Transaction Data'!$P10666,15)&amp;"-"&amp;FLOOR('Transaction Data'!$P10666,15)+14</f>
        <v>45-59</v>
      </c>
      <c r="R10666" s="2" t="str">
        <f>IF('Transaction Data'!$L10666&lt;=10,"Less Expensive","Expensive")</f>
        <v>Expensive</v>
      </c>
      <c r="S10666" s="4">
        <f>WEEKDAY('Transaction Data'!$A10666)</f>
        <v>2</v>
      </c>
      <c r="T10666" s="2" t="str">
        <f>IF(WEEKDAY('Transaction Data'!$A10666,2)&lt;6,"Weekday","Weekend")</f>
        <v>Weekday</v>
      </c>
    </row>
    <row r="10667" ht="15.75" customHeight="1">
      <c r="A10667" s="1">
        <v>45559.0</v>
      </c>
      <c r="B10667" s="2" t="s">
        <v>108</v>
      </c>
      <c r="C10667" s="2" t="s">
        <v>21</v>
      </c>
      <c r="D10667" s="1">
        <v>36821.0</v>
      </c>
      <c r="E10667" s="2" t="s">
        <v>22</v>
      </c>
      <c r="F10667" s="2">
        <v>437.0</v>
      </c>
      <c r="G10667" s="2" t="s">
        <v>57</v>
      </c>
      <c r="H10667" s="2" t="s">
        <v>49</v>
      </c>
      <c r="I10667" s="2" t="s">
        <v>30</v>
      </c>
      <c r="J10667" s="2" t="str">
        <f t="array" ref="J10667">XLOOKUP('Transaction Data'!$G10667,Product_Code,Biscuit_Brand)</f>
        <v>Oatmeal Cookies</v>
      </c>
      <c r="K10667" s="2">
        <f t="array" ref="K10667">XLOOKUP('Transaction Data'!$G10667,Product_Code,Cost)</f>
        <v>19</v>
      </c>
      <c r="L10667" s="2">
        <f t="array" ref="L10667">XLOOKUP('Transaction Data'!$G10667,Product_Code,Unit_Price)</f>
        <v>23</v>
      </c>
      <c r="M10667" s="3">
        <f>'Transaction Data'!$F10667*'Transaction Data'!$K10667</f>
        <v>8303</v>
      </c>
      <c r="N10667" s="3">
        <f>'Transaction Data'!$F10667*'Transaction Data'!$L10667</f>
        <v>10051</v>
      </c>
      <c r="O10667" s="3">
        <f>'Transaction Data'!$N10667-'Transaction Data'!$M10667</f>
        <v>1748</v>
      </c>
      <c r="P10667" s="2">
        <f>DATEDIF('Transaction Data'!$D10667,'Transaction Data'!$A10667,"y")</f>
        <v>23</v>
      </c>
      <c r="Q10667" s="2" t="str">
        <f>FLOOR('Transaction Data'!$P10667,15)&amp;"-"&amp;FLOOR('Transaction Data'!$P10667,15)+14</f>
        <v>15-29</v>
      </c>
      <c r="R10667" s="2" t="str">
        <f>IF('Transaction Data'!$L10667&lt;=10,"Less Expensive","Expensive")</f>
        <v>Expensive</v>
      </c>
      <c r="S10667" s="4">
        <f>WEEKDAY('Transaction Data'!$A10667)</f>
        <v>3</v>
      </c>
      <c r="T10667" s="2" t="str">
        <f>IF(WEEKDAY('Transaction Data'!$A10667,2)&lt;6,"Weekday","Weekend")</f>
        <v>Weekday</v>
      </c>
    </row>
    <row r="10668" ht="15.75" customHeight="1">
      <c r="A10668" s="1">
        <v>45543.0</v>
      </c>
      <c r="B10668" s="2" t="s">
        <v>3168</v>
      </c>
      <c r="C10668" s="2" t="s">
        <v>65</v>
      </c>
      <c r="D10668" s="1">
        <v>29696.0</v>
      </c>
      <c r="E10668" s="2" t="s">
        <v>27</v>
      </c>
      <c r="F10668" s="2">
        <v>306.0</v>
      </c>
      <c r="G10668" s="2" t="s">
        <v>33</v>
      </c>
      <c r="H10668" s="2" t="s">
        <v>49</v>
      </c>
      <c r="I10668" s="2" t="s">
        <v>35</v>
      </c>
      <c r="J10668" s="2" t="str">
        <f t="array" ref="J10668">XLOOKUP('Transaction Data'!$G10668,Product_Code,Biscuit_Brand)</f>
        <v>Caramel Biscuits</v>
      </c>
      <c r="K10668" s="2">
        <f t="array" ref="K10668">XLOOKUP('Transaction Data'!$G10668,Product_Code,Cost)</f>
        <v>18</v>
      </c>
      <c r="L10668" s="2">
        <f t="array" ref="L10668">XLOOKUP('Transaction Data'!$G10668,Product_Code,Unit_Price)</f>
        <v>22</v>
      </c>
      <c r="M10668" s="3">
        <f>'Transaction Data'!$F10668*'Transaction Data'!$K10668</f>
        <v>5508</v>
      </c>
      <c r="N10668" s="3">
        <f>'Transaction Data'!$F10668*'Transaction Data'!$L10668</f>
        <v>6732</v>
      </c>
      <c r="O10668" s="3">
        <f>'Transaction Data'!$N10668-'Transaction Data'!$M10668</f>
        <v>1224</v>
      </c>
      <c r="P10668" s="2">
        <f>DATEDIF('Transaction Data'!$D10668,'Transaction Data'!$A10668,"y")</f>
        <v>43</v>
      </c>
      <c r="Q10668" s="2" t="str">
        <f>FLOOR('Transaction Data'!$P10668,15)&amp;"-"&amp;FLOOR('Transaction Data'!$P10668,15)+14</f>
        <v>30-44</v>
      </c>
      <c r="R10668" s="2" t="str">
        <f>IF('Transaction Data'!$L10668&lt;=10,"Less Expensive","Expensive")</f>
        <v>Expensive</v>
      </c>
      <c r="S10668" s="4">
        <f>WEEKDAY('Transaction Data'!$A10668)</f>
        <v>1</v>
      </c>
      <c r="T10668" s="2" t="str">
        <f>IF(WEEKDAY('Transaction Data'!$A10668,2)&lt;6,"Weekday","Weekend")</f>
        <v>Weekend</v>
      </c>
    </row>
    <row r="10669" ht="15.75" customHeight="1">
      <c r="A10669" s="1">
        <v>45550.0</v>
      </c>
      <c r="B10669" s="2" t="s">
        <v>8526</v>
      </c>
      <c r="C10669" s="2" t="s">
        <v>65</v>
      </c>
      <c r="D10669" s="1">
        <v>16023.0</v>
      </c>
      <c r="E10669" s="2" t="s">
        <v>63</v>
      </c>
      <c r="F10669" s="2">
        <v>349.0</v>
      </c>
      <c r="G10669" s="2" t="s">
        <v>60</v>
      </c>
      <c r="H10669" s="2" t="s">
        <v>24</v>
      </c>
      <c r="I10669" s="2" t="s">
        <v>35</v>
      </c>
      <c r="J10669" s="2" t="str">
        <f t="array" ref="J10669">XLOOKUP('Transaction Data'!$G10669,Product_Code,Biscuit_Brand)</f>
        <v>Peanut Butter Bites</v>
      </c>
      <c r="K10669" s="2">
        <f t="array" ref="K10669">XLOOKUP('Transaction Data'!$G10669,Product_Code,Cost)</f>
        <v>5</v>
      </c>
      <c r="L10669" s="2">
        <f t="array" ref="L10669">XLOOKUP('Transaction Data'!$G10669,Product_Code,Unit_Price)</f>
        <v>7</v>
      </c>
      <c r="M10669" s="3">
        <f>'Transaction Data'!$F10669*'Transaction Data'!$K10669</f>
        <v>1745</v>
      </c>
      <c r="N10669" s="3">
        <f>'Transaction Data'!$F10669*'Transaction Data'!$L10669</f>
        <v>2443</v>
      </c>
      <c r="O10669" s="3">
        <f>'Transaction Data'!$N10669-'Transaction Data'!$M10669</f>
        <v>698</v>
      </c>
      <c r="P10669" s="2">
        <f>DATEDIF('Transaction Data'!$D10669,'Transaction Data'!$A10669,"y")</f>
        <v>80</v>
      </c>
      <c r="Q10669" s="2" t="str">
        <f>FLOOR('Transaction Data'!$P10669,15)&amp;"-"&amp;FLOOR('Transaction Data'!$P10669,15)+14</f>
        <v>75-89</v>
      </c>
      <c r="R10669" s="2" t="str">
        <f>IF('Transaction Data'!$L10669&lt;=10,"Less Expensive","Expensive")</f>
        <v>Less Expensive</v>
      </c>
      <c r="S10669" s="4">
        <f>WEEKDAY('Transaction Data'!$A10669)</f>
        <v>1</v>
      </c>
      <c r="T10669" s="2" t="str">
        <f>IF(WEEKDAY('Transaction Data'!$A10669,2)&lt;6,"Weekday","Weekend")</f>
        <v>Weekend</v>
      </c>
    </row>
    <row r="10670" ht="15.75" customHeight="1">
      <c r="A10670" s="1">
        <v>45560.0</v>
      </c>
      <c r="B10670" s="2" t="s">
        <v>5752</v>
      </c>
      <c r="C10670" s="2" t="s">
        <v>47</v>
      </c>
      <c r="D10670" s="1">
        <v>19879.0</v>
      </c>
      <c r="E10670" s="2" t="s">
        <v>63</v>
      </c>
      <c r="F10670" s="2">
        <v>320.0</v>
      </c>
      <c r="G10670" s="2" t="s">
        <v>60</v>
      </c>
      <c r="H10670" s="2" t="s">
        <v>24</v>
      </c>
      <c r="I10670" s="2" t="s">
        <v>25</v>
      </c>
      <c r="J10670" s="2" t="str">
        <f t="array" ref="J10670">XLOOKUP('Transaction Data'!$G10670,Product_Code,Biscuit_Brand)</f>
        <v>Peanut Butter Bites</v>
      </c>
      <c r="K10670" s="2">
        <f t="array" ref="K10670">XLOOKUP('Transaction Data'!$G10670,Product_Code,Cost)</f>
        <v>5</v>
      </c>
      <c r="L10670" s="2">
        <f t="array" ref="L10670">XLOOKUP('Transaction Data'!$G10670,Product_Code,Unit_Price)</f>
        <v>7</v>
      </c>
      <c r="M10670" s="3">
        <f>'Transaction Data'!$F10670*'Transaction Data'!$K10670</f>
        <v>1600</v>
      </c>
      <c r="N10670" s="3">
        <f>'Transaction Data'!$F10670*'Transaction Data'!$L10670</f>
        <v>2240</v>
      </c>
      <c r="O10670" s="3">
        <f>'Transaction Data'!$N10670-'Transaction Data'!$M10670</f>
        <v>640</v>
      </c>
      <c r="P10670" s="2">
        <f>DATEDIF('Transaction Data'!$D10670,'Transaction Data'!$A10670,"y")</f>
        <v>70</v>
      </c>
      <c r="Q10670" s="2" t="str">
        <f>FLOOR('Transaction Data'!$P10670,15)&amp;"-"&amp;FLOOR('Transaction Data'!$P10670,15)+14</f>
        <v>60-74</v>
      </c>
      <c r="R10670" s="2" t="str">
        <f>IF('Transaction Data'!$L10670&lt;=10,"Less Expensive","Expensive")</f>
        <v>Less Expensive</v>
      </c>
      <c r="S10670" s="4">
        <f>WEEKDAY('Transaction Data'!$A10670)</f>
        <v>4</v>
      </c>
      <c r="T10670" s="2" t="str">
        <f>IF(WEEKDAY('Transaction Data'!$A10670,2)&lt;6,"Weekday","Weekend")</f>
        <v>Weekday</v>
      </c>
    </row>
    <row r="10671" ht="15.75" customHeight="1">
      <c r="A10671" s="1">
        <v>45537.0</v>
      </c>
      <c r="B10671" s="2" t="s">
        <v>173</v>
      </c>
      <c r="C10671" s="2" t="s">
        <v>54</v>
      </c>
      <c r="D10671" s="1">
        <v>23883.0</v>
      </c>
      <c r="E10671" s="2" t="s">
        <v>27</v>
      </c>
      <c r="F10671" s="2">
        <v>468.0</v>
      </c>
      <c r="G10671" s="2" t="s">
        <v>61</v>
      </c>
      <c r="H10671" s="2" t="s">
        <v>24</v>
      </c>
      <c r="I10671" s="2" t="s">
        <v>25</v>
      </c>
      <c r="J10671" s="2" t="str">
        <f t="array" ref="J10671">XLOOKUP('Transaction Data'!$G10671,Product_Code,Biscuit_Brand)</f>
        <v>Choco Delight</v>
      </c>
      <c r="K10671" s="2">
        <f t="array" ref="K10671">XLOOKUP('Transaction Data'!$G10671,Product_Code,Cost)</f>
        <v>3</v>
      </c>
      <c r="L10671" s="2">
        <f t="array" ref="L10671">XLOOKUP('Transaction Data'!$G10671,Product_Code,Unit_Price)</f>
        <v>5</v>
      </c>
      <c r="M10671" s="3">
        <f>'Transaction Data'!$F10671*'Transaction Data'!$K10671</f>
        <v>1404</v>
      </c>
      <c r="N10671" s="3">
        <f>'Transaction Data'!$F10671*'Transaction Data'!$L10671</f>
        <v>2340</v>
      </c>
      <c r="O10671" s="3">
        <f>'Transaction Data'!$N10671-'Transaction Data'!$M10671</f>
        <v>936</v>
      </c>
      <c r="P10671" s="2">
        <f>DATEDIF('Transaction Data'!$D10671,'Transaction Data'!$A10671,"y")</f>
        <v>59</v>
      </c>
      <c r="Q10671" s="2" t="str">
        <f>FLOOR('Transaction Data'!$P10671,15)&amp;"-"&amp;FLOOR('Transaction Data'!$P10671,15)+14</f>
        <v>45-59</v>
      </c>
      <c r="R10671" s="2" t="str">
        <f>IF('Transaction Data'!$L10671&lt;=10,"Less Expensive","Expensive")</f>
        <v>Less Expensive</v>
      </c>
      <c r="S10671" s="4">
        <f>WEEKDAY('Transaction Data'!$A10671)</f>
        <v>2</v>
      </c>
      <c r="T10671" s="2" t="str">
        <f>IF(WEEKDAY('Transaction Data'!$A10671,2)&lt;6,"Weekday","Weekend")</f>
        <v>Weekday</v>
      </c>
    </row>
    <row r="10672" ht="15.75" customHeight="1">
      <c r="A10672" s="1">
        <v>45560.0</v>
      </c>
      <c r="B10672" s="2" t="s">
        <v>6340</v>
      </c>
      <c r="C10672" s="2" t="s">
        <v>78</v>
      </c>
      <c r="D10672" s="1">
        <v>20471.0</v>
      </c>
      <c r="E10672" s="2" t="s">
        <v>22</v>
      </c>
      <c r="F10672" s="2">
        <v>467.0</v>
      </c>
      <c r="G10672" s="2" t="s">
        <v>38</v>
      </c>
      <c r="H10672" s="2" t="s">
        <v>34</v>
      </c>
      <c r="I10672" s="2" t="s">
        <v>30</v>
      </c>
      <c r="J10672" s="2" t="str">
        <f t="array" ref="J10672">XLOOKUP('Transaction Data'!$G10672,Product_Code,Biscuit_Brand)</f>
        <v>Ginger Snaps</v>
      </c>
      <c r="K10672" s="2">
        <f t="array" ref="K10672">XLOOKUP('Transaction Data'!$G10672,Product_Code,Cost)</f>
        <v>14</v>
      </c>
      <c r="L10672" s="2">
        <f t="array" ref="L10672">XLOOKUP('Transaction Data'!$G10672,Product_Code,Unit_Price)</f>
        <v>28</v>
      </c>
      <c r="M10672" s="3">
        <f>'Transaction Data'!$F10672*'Transaction Data'!$K10672</f>
        <v>6538</v>
      </c>
      <c r="N10672" s="3">
        <f>'Transaction Data'!$F10672*'Transaction Data'!$L10672</f>
        <v>13076</v>
      </c>
      <c r="O10672" s="3">
        <f>'Transaction Data'!$N10672-'Transaction Data'!$M10672</f>
        <v>6538</v>
      </c>
      <c r="P10672" s="2">
        <f>DATEDIF('Transaction Data'!$D10672,'Transaction Data'!$A10672,"y")</f>
        <v>68</v>
      </c>
      <c r="Q10672" s="2" t="str">
        <f>FLOOR('Transaction Data'!$P10672,15)&amp;"-"&amp;FLOOR('Transaction Data'!$P10672,15)+14</f>
        <v>60-74</v>
      </c>
      <c r="R10672" s="2" t="str">
        <f>IF('Transaction Data'!$L10672&lt;=10,"Less Expensive","Expensive")</f>
        <v>Expensive</v>
      </c>
      <c r="S10672" s="4">
        <f>WEEKDAY('Transaction Data'!$A10672)</f>
        <v>4</v>
      </c>
      <c r="T10672" s="2" t="str">
        <f>IF(WEEKDAY('Transaction Data'!$A10672,2)&lt;6,"Weekday","Weekend")</f>
        <v>Weekday</v>
      </c>
    </row>
    <row r="10673" ht="15.75" customHeight="1">
      <c r="A10673" s="1">
        <v>45544.0</v>
      </c>
      <c r="B10673" s="2" t="s">
        <v>2026</v>
      </c>
      <c r="C10673" s="2" t="s">
        <v>65</v>
      </c>
      <c r="D10673" s="1">
        <v>29768.0</v>
      </c>
      <c r="E10673" s="2" t="s">
        <v>37</v>
      </c>
      <c r="F10673" s="2">
        <v>105.0</v>
      </c>
      <c r="G10673" s="2" t="s">
        <v>28</v>
      </c>
      <c r="H10673" s="2" t="s">
        <v>42</v>
      </c>
      <c r="I10673" s="2" t="s">
        <v>25</v>
      </c>
      <c r="J10673" s="2" t="str">
        <f t="array" ref="J10673">XLOOKUP('Transaction Data'!$G10673,Product_Code,Biscuit_Brand)</f>
        <v>Shortbread</v>
      </c>
      <c r="K10673" s="2">
        <f t="array" ref="K10673">XLOOKUP('Transaction Data'!$G10673,Product_Code,Cost)</f>
        <v>10</v>
      </c>
      <c r="L10673" s="2">
        <f t="array" ref="L10673">XLOOKUP('Transaction Data'!$G10673,Product_Code,Unit_Price)</f>
        <v>45</v>
      </c>
      <c r="M10673" s="3">
        <f>'Transaction Data'!$F10673*'Transaction Data'!$K10673</f>
        <v>1050</v>
      </c>
      <c r="N10673" s="3">
        <f>'Transaction Data'!$F10673*'Transaction Data'!$L10673</f>
        <v>4725</v>
      </c>
      <c r="O10673" s="3">
        <f>'Transaction Data'!$N10673-'Transaction Data'!$M10673</f>
        <v>3675</v>
      </c>
      <c r="P10673" s="2">
        <f>DATEDIF('Transaction Data'!$D10673,'Transaction Data'!$A10673,"y")</f>
        <v>43</v>
      </c>
      <c r="Q10673" s="2" t="str">
        <f>FLOOR('Transaction Data'!$P10673,15)&amp;"-"&amp;FLOOR('Transaction Data'!$P10673,15)+14</f>
        <v>30-44</v>
      </c>
      <c r="R10673" s="2" t="str">
        <f>IF('Transaction Data'!$L10673&lt;=10,"Less Expensive","Expensive")</f>
        <v>Expensive</v>
      </c>
      <c r="S10673" s="4">
        <f>WEEKDAY('Transaction Data'!$A10673)</f>
        <v>2</v>
      </c>
      <c r="T10673" s="2" t="str">
        <f>IF(WEEKDAY('Transaction Data'!$A10673,2)&lt;6,"Weekday","Weekend")</f>
        <v>Weekday</v>
      </c>
    </row>
    <row r="10674" ht="15.75" customHeight="1">
      <c r="A10674" s="1">
        <v>45552.0</v>
      </c>
      <c r="B10674" s="2" t="s">
        <v>1706</v>
      </c>
      <c r="C10674" s="2" t="s">
        <v>78</v>
      </c>
      <c r="D10674" s="1">
        <v>33328.0</v>
      </c>
      <c r="E10674" s="2" t="s">
        <v>27</v>
      </c>
      <c r="F10674" s="2">
        <v>263.0</v>
      </c>
      <c r="G10674" s="2" t="s">
        <v>33</v>
      </c>
      <c r="H10674" s="2" t="s">
        <v>34</v>
      </c>
      <c r="I10674" s="2" t="s">
        <v>25</v>
      </c>
      <c r="J10674" s="2" t="str">
        <f t="array" ref="J10674">XLOOKUP('Transaction Data'!$G10674,Product_Code,Biscuit_Brand)</f>
        <v>Caramel Biscuits</v>
      </c>
      <c r="K10674" s="2">
        <f t="array" ref="K10674">XLOOKUP('Transaction Data'!$G10674,Product_Code,Cost)</f>
        <v>18</v>
      </c>
      <c r="L10674" s="2">
        <f t="array" ref="L10674">XLOOKUP('Transaction Data'!$G10674,Product_Code,Unit_Price)</f>
        <v>22</v>
      </c>
      <c r="M10674" s="3">
        <f>'Transaction Data'!$F10674*'Transaction Data'!$K10674</f>
        <v>4734</v>
      </c>
      <c r="N10674" s="3">
        <f>'Transaction Data'!$F10674*'Transaction Data'!$L10674</f>
        <v>5786</v>
      </c>
      <c r="O10674" s="3">
        <f>'Transaction Data'!$N10674-'Transaction Data'!$M10674</f>
        <v>1052</v>
      </c>
      <c r="P10674" s="2">
        <f>DATEDIF('Transaction Data'!$D10674,'Transaction Data'!$A10674,"y")</f>
        <v>33</v>
      </c>
      <c r="Q10674" s="2" t="str">
        <f>FLOOR('Transaction Data'!$P10674,15)&amp;"-"&amp;FLOOR('Transaction Data'!$P10674,15)+14</f>
        <v>30-44</v>
      </c>
      <c r="R10674" s="2" t="str">
        <f>IF('Transaction Data'!$L10674&lt;=10,"Less Expensive","Expensive")</f>
        <v>Expensive</v>
      </c>
      <c r="S10674" s="4">
        <f>WEEKDAY('Transaction Data'!$A10674)</f>
        <v>3</v>
      </c>
      <c r="T10674" s="2" t="str">
        <f>IF(WEEKDAY('Transaction Data'!$A10674,2)&lt;6,"Weekday","Weekend")</f>
        <v>Weekday</v>
      </c>
    </row>
    <row r="10675" ht="15.75" customHeight="1">
      <c r="A10675" s="1">
        <v>45537.0</v>
      </c>
      <c r="B10675" s="2" t="s">
        <v>5035</v>
      </c>
      <c r="C10675" s="2" t="s">
        <v>78</v>
      </c>
      <c r="D10675" s="1">
        <v>24396.0</v>
      </c>
      <c r="E10675" s="2" t="s">
        <v>22</v>
      </c>
      <c r="F10675" s="2">
        <v>254.0</v>
      </c>
      <c r="G10675" s="2" t="s">
        <v>38</v>
      </c>
      <c r="H10675" s="2" t="s">
        <v>34</v>
      </c>
      <c r="I10675" s="2" t="s">
        <v>35</v>
      </c>
      <c r="J10675" s="2" t="str">
        <f t="array" ref="J10675">XLOOKUP('Transaction Data'!$G10675,Product_Code,Biscuit_Brand)</f>
        <v>Ginger Snaps</v>
      </c>
      <c r="K10675" s="2">
        <f t="array" ref="K10675">XLOOKUP('Transaction Data'!$G10675,Product_Code,Cost)</f>
        <v>14</v>
      </c>
      <c r="L10675" s="2">
        <f t="array" ref="L10675">XLOOKUP('Transaction Data'!$G10675,Product_Code,Unit_Price)</f>
        <v>28</v>
      </c>
      <c r="M10675" s="3">
        <f>'Transaction Data'!$F10675*'Transaction Data'!$K10675</f>
        <v>3556</v>
      </c>
      <c r="N10675" s="3">
        <f>'Transaction Data'!$F10675*'Transaction Data'!$L10675</f>
        <v>7112</v>
      </c>
      <c r="O10675" s="3">
        <f>'Transaction Data'!$N10675-'Transaction Data'!$M10675</f>
        <v>3556</v>
      </c>
      <c r="P10675" s="2">
        <f>DATEDIF('Transaction Data'!$D10675,'Transaction Data'!$A10675,"y")</f>
        <v>57</v>
      </c>
      <c r="Q10675" s="2" t="str">
        <f>FLOOR('Transaction Data'!$P10675,15)&amp;"-"&amp;FLOOR('Transaction Data'!$P10675,15)+14</f>
        <v>45-59</v>
      </c>
      <c r="R10675" s="2" t="str">
        <f>IF('Transaction Data'!$L10675&lt;=10,"Less Expensive","Expensive")</f>
        <v>Expensive</v>
      </c>
      <c r="S10675" s="4">
        <f>WEEKDAY('Transaction Data'!$A10675)</f>
        <v>2</v>
      </c>
      <c r="T10675" s="2" t="str">
        <f>IF(WEEKDAY('Transaction Data'!$A10675,2)&lt;6,"Weekday","Weekend")</f>
        <v>Weekday</v>
      </c>
    </row>
    <row r="10676" ht="15.75" customHeight="1">
      <c r="A10676" s="1">
        <v>45557.0</v>
      </c>
      <c r="B10676" s="2" t="s">
        <v>6170</v>
      </c>
      <c r="C10676" s="2" t="s">
        <v>65</v>
      </c>
      <c r="D10676" s="1">
        <v>26742.0</v>
      </c>
      <c r="E10676" s="2" t="s">
        <v>22</v>
      </c>
      <c r="F10676" s="2">
        <v>345.0</v>
      </c>
      <c r="G10676" s="2" t="s">
        <v>44</v>
      </c>
      <c r="H10676" s="2" t="s">
        <v>52</v>
      </c>
      <c r="I10676" s="2" t="s">
        <v>25</v>
      </c>
      <c r="J10676" s="2" t="str">
        <f t="array" ref="J10676">XLOOKUP('Transaction Data'!$G10676,Product_Code,Biscuit_Brand)</f>
        <v>Butter Crunch</v>
      </c>
      <c r="K10676" s="2">
        <f t="array" ref="K10676">XLOOKUP('Transaction Data'!$G10676,Product_Code,Cost)</f>
        <v>10</v>
      </c>
      <c r="L10676" s="2">
        <f t="array" ref="L10676">XLOOKUP('Transaction Data'!$G10676,Product_Code,Unit_Price)</f>
        <v>11</v>
      </c>
      <c r="M10676" s="3">
        <f>'Transaction Data'!$F10676*'Transaction Data'!$K10676</f>
        <v>3450</v>
      </c>
      <c r="N10676" s="3">
        <f>'Transaction Data'!$F10676*'Transaction Data'!$L10676</f>
        <v>3795</v>
      </c>
      <c r="O10676" s="3">
        <f>'Transaction Data'!$N10676-'Transaction Data'!$M10676</f>
        <v>345</v>
      </c>
      <c r="P10676" s="2">
        <f>DATEDIF('Transaction Data'!$D10676,'Transaction Data'!$A10676,"y")</f>
        <v>51</v>
      </c>
      <c r="Q10676" s="2" t="str">
        <f>FLOOR('Transaction Data'!$P10676,15)&amp;"-"&amp;FLOOR('Transaction Data'!$P10676,15)+14</f>
        <v>45-59</v>
      </c>
      <c r="R10676" s="2" t="str">
        <f>IF('Transaction Data'!$L10676&lt;=10,"Less Expensive","Expensive")</f>
        <v>Expensive</v>
      </c>
      <c r="S10676" s="4">
        <f>WEEKDAY('Transaction Data'!$A10676)</f>
        <v>1</v>
      </c>
      <c r="T10676" s="2" t="str">
        <f>IF(WEEKDAY('Transaction Data'!$A10676,2)&lt;6,"Weekday","Weekend")</f>
        <v>Weekend</v>
      </c>
    </row>
    <row r="10677" ht="15.75" customHeight="1">
      <c r="A10677" s="1">
        <v>45550.0</v>
      </c>
      <c r="B10677" s="2" t="s">
        <v>6081</v>
      </c>
      <c r="C10677" s="2" t="s">
        <v>51</v>
      </c>
      <c r="D10677" s="1">
        <v>34896.0</v>
      </c>
      <c r="E10677" s="2" t="s">
        <v>22</v>
      </c>
      <c r="F10677" s="2">
        <v>374.0</v>
      </c>
      <c r="G10677" s="2" t="s">
        <v>48</v>
      </c>
      <c r="H10677" s="2" t="s">
        <v>45</v>
      </c>
      <c r="I10677" s="2" t="s">
        <v>35</v>
      </c>
      <c r="J10677" s="2" t="str">
        <f t="array" ref="J10677">XLOOKUP('Transaction Data'!$G10677,Product_Code,Biscuit_Brand)</f>
        <v>Lemon Crisps</v>
      </c>
      <c r="K10677" s="2">
        <f t="array" ref="K10677">XLOOKUP('Transaction Data'!$G10677,Product_Code,Cost)</f>
        <v>7</v>
      </c>
      <c r="L10677" s="2">
        <f t="array" ref="L10677">XLOOKUP('Transaction Data'!$G10677,Product_Code,Unit_Price)</f>
        <v>9</v>
      </c>
      <c r="M10677" s="3">
        <f>'Transaction Data'!$F10677*'Transaction Data'!$K10677</f>
        <v>2618</v>
      </c>
      <c r="N10677" s="3">
        <f>'Transaction Data'!$F10677*'Transaction Data'!$L10677</f>
        <v>3366</v>
      </c>
      <c r="O10677" s="3">
        <f>'Transaction Data'!$N10677-'Transaction Data'!$M10677</f>
        <v>748</v>
      </c>
      <c r="P10677" s="2">
        <f>DATEDIF('Transaction Data'!$D10677,'Transaction Data'!$A10677,"y")</f>
        <v>29</v>
      </c>
      <c r="Q10677" s="2" t="str">
        <f>FLOOR('Transaction Data'!$P10677,15)&amp;"-"&amp;FLOOR('Transaction Data'!$P10677,15)+14</f>
        <v>15-29</v>
      </c>
      <c r="R10677" s="2" t="str">
        <f>IF('Transaction Data'!$L10677&lt;=10,"Less Expensive","Expensive")</f>
        <v>Less Expensive</v>
      </c>
      <c r="S10677" s="4">
        <f>WEEKDAY('Transaction Data'!$A10677)</f>
        <v>1</v>
      </c>
      <c r="T10677" s="2" t="str">
        <f>IF(WEEKDAY('Transaction Data'!$A10677,2)&lt;6,"Weekday","Weekend")</f>
        <v>Weekend</v>
      </c>
    </row>
    <row r="10678" ht="15.75" customHeight="1">
      <c r="A10678" s="1">
        <v>45558.0</v>
      </c>
      <c r="B10678" s="2" t="s">
        <v>9018</v>
      </c>
      <c r="C10678" s="2" t="s">
        <v>54</v>
      </c>
      <c r="D10678" s="1">
        <v>21605.0</v>
      </c>
      <c r="E10678" s="2" t="s">
        <v>27</v>
      </c>
      <c r="F10678" s="2">
        <v>298.0</v>
      </c>
      <c r="G10678" s="2" t="s">
        <v>28</v>
      </c>
      <c r="H10678" s="2" t="s">
        <v>29</v>
      </c>
      <c r="I10678" s="2" t="s">
        <v>30</v>
      </c>
      <c r="J10678" s="2" t="str">
        <f t="array" ref="J10678">XLOOKUP('Transaction Data'!$G10678,Product_Code,Biscuit_Brand)</f>
        <v>Shortbread</v>
      </c>
      <c r="K10678" s="2">
        <f t="array" ref="K10678">XLOOKUP('Transaction Data'!$G10678,Product_Code,Cost)</f>
        <v>10</v>
      </c>
      <c r="L10678" s="2">
        <f t="array" ref="L10678">XLOOKUP('Transaction Data'!$G10678,Product_Code,Unit_Price)</f>
        <v>45</v>
      </c>
      <c r="M10678" s="3">
        <f>'Transaction Data'!$F10678*'Transaction Data'!$K10678</f>
        <v>2980</v>
      </c>
      <c r="N10678" s="3">
        <f>'Transaction Data'!$F10678*'Transaction Data'!$L10678</f>
        <v>13410</v>
      </c>
      <c r="O10678" s="3">
        <f>'Transaction Data'!$N10678-'Transaction Data'!$M10678</f>
        <v>10430</v>
      </c>
      <c r="P10678" s="2">
        <f>DATEDIF('Transaction Data'!$D10678,'Transaction Data'!$A10678,"y")</f>
        <v>65</v>
      </c>
      <c r="Q10678" s="2" t="str">
        <f>FLOOR('Transaction Data'!$P10678,15)&amp;"-"&amp;FLOOR('Transaction Data'!$P10678,15)+14</f>
        <v>60-74</v>
      </c>
      <c r="R10678" s="2" t="str">
        <f>IF('Transaction Data'!$L10678&lt;=10,"Less Expensive","Expensive")</f>
        <v>Expensive</v>
      </c>
      <c r="S10678" s="4">
        <f>WEEKDAY('Transaction Data'!$A10678)</f>
        <v>2</v>
      </c>
      <c r="T10678" s="2" t="str">
        <f>IF(WEEKDAY('Transaction Data'!$A10678,2)&lt;6,"Weekday","Weekend")</f>
        <v>Weekday</v>
      </c>
    </row>
    <row r="10679" ht="15.75" customHeight="1">
      <c r="A10679" s="1">
        <v>45547.0</v>
      </c>
      <c r="B10679" s="2" t="s">
        <v>5520</v>
      </c>
      <c r="C10679" s="2" t="s">
        <v>21</v>
      </c>
      <c r="D10679" s="1">
        <v>22391.0</v>
      </c>
      <c r="E10679" s="2" t="s">
        <v>63</v>
      </c>
      <c r="F10679" s="2">
        <v>288.0</v>
      </c>
      <c r="G10679" s="2" t="s">
        <v>38</v>
      </c>
      <c r="H10679" s="2" t="s">
        <v>24</v>
      </c>
      <c r="I10679" s="2" t="s">
        <v>30</v>
      </c>
      <c r="J10679" s="2" t="str">
        <f t="array" ref="J10679">XLOOKUP('Transaction Data'!$G10679,Product_Code,Biscuit_Brand)</f>
        <v>Ginger Snaps</v>
      </c>
      <c r="K10679" s="2">
        <f t="array" ref="K10679">XLOOKUP('Transaction Data'!$G10679,Product_Code,Cost)</f>
        <v>14</v>
      </c>
      <c r="L10679" s="2">
        <f t="array" ref="L10679">XLOOKUP('Transaction Data'!$G10679,Product_Code,Unit_Price)</f>
        <v>28</v>
      </c>
      <c r="M10679" s="3">
        <f>'Transaction Data'!$F10679*'Transaction Data'!$K10679</f>
        <v>4032</v>
      </c>
      <c r="N10679" s="3">
        <f>'Transaction Data'!$F10679*'Transaction Data'!$L10679</f>
        <v>8064</v>
      </c>
      <c r="O10679" s="3">
        <f>'Transaction Data'!$N10679-'Transaction Data'!$M10679</f>
        <v>4032</v>
      </c>
      <c r="P10679" s="2">
        <f>DATEDIF('Transaction Data'!$D10679,'Transaction Data'!$A10679,"y")</f>
        <v>63</v>
      </c>
      <c r="Q10679" s="2" t="str">
        <f>FLOOR('Transaction Data'!$P10679,15)&amp;"-"&amp;FLOOR('Transaction Data'!$P10679,15)+14</f>
        <v>60-74</v>
      </c>
      <c r="R10679" s="2" t="str">
        <f>IF('Transaction Data'!$L10679&lt;=10,"Less Expensive","Expensive")</f>
        <v>Expensive</v>
      </c>
      <c r="S10679" s="4">
        <f>WEEKDAY('Transaction Data'!$A10679)</f>
        <v>5</v>
      </c>
      <c r="T10679" s="2" t="str">
        <f>IF(WEEKDAY('Transaction Data'!$A10679,2)&lt;6,"Weekday","Weekend")</f>
        <v>Weekday</v>
      </c>
    </row>
    <row r="10680" ht="15.75" customHeight="1">
      <c r="A10680" s="1">
        <v>45561.0</v>
      </c>
      <c r="B10680" s="2" t="s">
        <v>4777</v>
      </c>
      <c r="C10680" s="2" t="s">
        <v>32</v>
      </c>
      <c r="D10680" s="1">
        <v>16362.0</v>
      </c>
      <c r="E10680" s="2" t="s">
        <v>27</v>
      </c>
      <c r="F10680" s="2">
        <v>235.0</v>
      </c>
      <c r="G10680" s="2" t="s">
        <v>44</v>
      </c>
      <c r="H10680" s="2" t="s">
        <v>24</v>
      </c>
      <c r="I10680" s="2" t="s">
        <v>35</v>
      </c>
      <c r="J10680" s="2" t="str">
        <f t="array" ref="J10680">XLOOKUP('Transaction Data'!$G10680,Product_Code,Biscuit_Brand)</f>
        <v>Butter Crunch</v>
      </c>
      <c r="K10680" s="2">
        <f t="array" ref="K10680">XLOOKUP('Transaction Data'!$G10680,Product_Code,Cost)</f>
        <v>10</v>
      </c>
      <c r="L10680" s="2">
        <f t="array" ref="L10680">XLOOKUP('Transaction Data'!$G10680,Product_Code,Unit_Price)</f>
        <v>11</v>
      </c>
      <c r="M10680" s="3">
        <f>'Transaction Data'!$F10680*'Transaction Data'!$K10680</f>
        <v>2350</v>
      </c>
      <c r="N10680" s="3">
        <f>'Transaction Data'!$F10680*'Transaction Data'!$L10680</f>
        <v>2585</v>
      </c>
      <c r="O10680" s="3">
        <f>'Transaction Data'!$N10680-'Transaction Data'!$M10680</f>
        <v>235</v>
      </c>
      <c r="P10680" s="2">
        <f>DATEDIF('Transaction Data'!$D10680,'Transaction Data'!$A10680,"y")</f>
        <v>79</v>
      </c>
      <c r="Q10680" s="2" t="str">
        <f>FLOOR('Transaction Data'!$P10680,15)&amp;"-"&amp;FLOOR('Transaction Data'!$P10680,15)+14</f>
        <v>75-89</v>
      </c>
      <c r="R10680" s="2" t="str">
        <f>IF('Transaction Data'!$L10680&lt;=10,"Less Expensive","Expensive")</f>
        <v>Expensive</v>
      </c>
      <c r="S10680" s="4">
        <f>WEEKDAY('Transaction Data'!$A10680)</f>
        <v>5</v>
      </c>
      <c r="T10680" s="2" t="str">
        <f>IF(WEEKDAY('Transaction Data'!$A10680,2)&lt;6,"Weekday","Weekend")</f>
        <v>Weekday</v>
      </c>
    </row>
    <row r="10681" ht="15.75" customHeight="1">
      <c r="A10681" s="1">
        <v>45549.0</v>
      </c>
      <c r="B10681" s="2" t="s">
        <v>6458</v>
      </c>
      <c r="C10681" s="2" t="s">
        <v>72</v>
      </c>
      <c r="D10681" s="1">
        <v>19005.0</v>
      </c>
      <c r="E10681" s="2" t="s">
        <v>63</v>
      </c>
      <c r="F10681" s="2">
        <v>233.0</v>
      </c>
      <c r="G10681" s="2" t="s">
        <v>60</v>
      </c>
      <c r="H10681" s="2" t="s">
        <v>52</v>
      </c>
      <c r="I10681" s="2" t="s">
        <v>35</v>
      </c>
      <c r="J10681" s="2" t="str">
        <f t="array" ref="J10681">XLOOKUP('Transaction Data'!$G10681,Product_Code,Biscuit_Brand)</f>
        <v>Peanut Butter Bites</v>
      </c>
      <c r="K10681" s="2">
        <f t="array" ref="K10681">XLOOKUP('Transaction Data'!$G10681,Product_Code,Cost)</f>
        <v>5</v>
      </c>
      <c r="L10681" s="2">
        <f t="array" ref="L10681">XLOOKUP('Transaction Data'!$G10681,Product_Code,Unit_Price)</f>
        <v>7</v>
      </c>
      <c r="M10681" s="3">
        <f>'Transaction Data'!$F10681*'Transaction Data'!$K10681</f>
        <v>1165</v>
      </c>
      <c r="N10681" s="3">
        <f>'Transaction Data'!$F10681*'Transaction Data'!$L10681</f>
        <v>1631</v>
      </c>
      <c r="O10681" s="3">
        <f>'Transaction Data'!$N10681-'Transaction Data'!$M10681</f>
        <v>466</v>
      </c>
      <c r="P10681" s="2">
        <f>DATEDIF('Transaction Data'!$D10681,'Transaction Data'!$A10681,"y")</f>
        <v>72</v>
      </c>
      <c r="Q10681" s="2" t="str">
        <f>FLOOR('Transaction Data'!$P10681,15)&amp;"-"&amp;FLOOR('Transaction Data'!$P10681,15)+14</f>
        <v>60-74</v>
      </c>
      <c r="R10681" s="2" t="str">
        <f>IF('Transaction Data'!$L10681&lt;=10,"Less Expensive","Expensive")</f>
        <v>Less Expensive</v>
      </c>
      <c r="S10681" s="4">
        <f>WEEKDAY('Transaction Data'!$A10681)</f>
        <v>7</v>
      </c>
      <c r="T10681" s="2" t="str">
        <f>IF(WEEKDAY('Transaction Data'!$A10681,2)&lt;6,"Weekday","Weekend")</f>
        <v>Weekend</v>
      </c>
    </row>
    <row r="10682" ht="15.75" customHeight="1">
      <c r="A10682" s="1">
        <v>45552.0</v>
      </c>
      <c r="B10682" s="2" t="s">
        <v>8679</v>
      </c>
      <c r="C10682" s="2" t="s">
        <v>21</v>
      </c>
      <c r="D10682" s="1">
        <v>33103.0</v>
      </c>
      <c r="E10682" s="2" t="s">
        <v>22</v>
      </c>
      <c r="F10682" s="2">
        <v>50.0</v>
      </c>
      <c r="G10682" s="2" t="s">
        <v>60</v>
      </c>
      <c r="H10682" s="2" t="s">
        <v>34</v>
      </c>
      <c r="I10682" s="2" t="s">
        <v>25</v>
      </c>
      <c r="J10682" s="2" t="str">
        <f t="array" ref="J10682">XLOOKUP('Transaction Data'!$G10682,Product_Code,Biscuit_Brand)</f>
        <v>Peanut Butter Bites</v>
      </c>
      <c r="K10682" s="2">
        <f t="array" ref="K10682">XLOOKUP('Transaction Data'!$G10682,Product_Code,Cost)</f>
        <v>5</v>
      </c>
      <c r="L10682" s="2">
        <f t="array" ref="L10682">XLOOKUP('Transaction Data'!$G10682,Product_Code,Unit_Price)</f>
        <v>7</v>
      </c>
      <c r="M10682" s="3">
        <f>'Transaction Data'!$F10682*'Transaction Data'!$K10682</f>
        <v>250</v>
      </c>
      <c r="N10682" s="3">
        <f>'Transaction Data'!$F10682*'Transaction Data'!$L10682</f>
        <v>350</v>
      </c>
      <c r="O10682" s="3">
        <f>'Transaction Data'!$N10682-'Transaction Data'!$M10682</f>
        <v>100</v>
      </c>
      <c r="P10682" s="2">
        <f>DATEDIF('Transaction Data'!$D10682,'Transaction Data'!$A10682,"y")</f>
        <v>34</v>
      </c>
      <c r="Q10682" s="2" t="str">
        <f>FLOOR('Transaction Data'!$P10682,15)&amp;"-"&amp;FLOOR('Transaction Data'!$P10682,15)+14</f>
        <v>30-44</v>
      </c>
      <c r="R10682" s="2" t="str">
        <f>IF('Transaction Data'!$L10682&lt;=10,"Less Expensive","Expensive")</f>
        <v>Less Expensive</v>
      </c>
      <c r="S10682" s="4">
        <f>WEEKDAY('Transaction Data'!$A10682)</f>
        <v>3</v>
      </c>
      <c r="T10682" s="2" t="str">
        <f>IF(WEEKDAY('Transaction Data'!$A10682,2)&lt;6,"Weekday","Weekend")</f>
        <v>Weekday</v>
      </c>
    </row>
    <row r="10683" ht="15.75" customHeight="1">
      <c r="A10683" s="1">
        <v>45565.0</v>
      </c>
      <c r="B10683" s="2" t="s">
        <v>4328</v>
      </c>
      <c r="C10683" s="2" t="s">
        <v>21</v>
      </c>
      <c r="D10683" s="1">
        <v>37939.0</v>
      </c>
      <c r="E10683" s="2" t="s">
        <v>22</v>
      </c>
      <c r="F10683" s="2">
        <v>170.0</v>
      </c>
      <c r="G10683" s="2" t="s">
        <v>38</v>
      </c>
      <c r="H10683" s="2" t="s">
        <v>29</v>
      </c>
      <c r="I10683" s="2" t="s">
        <v>25</v>
      </c>
      <c r="J10683" s="2" t="str">
        <f t="array" ref="J10683">XLOOKUP('Transaction Data'!$G10683,Product_Code,Biscuit_Brand)</f>
        <v>Ginger Snaps</v>
      </c>
      <c r="K10683" s="2">
        <f t="array" ref="K10683">XLOOKUP('Transaction Data'!$G10683,Product_Code,Cost)</f>
        <v>14</v>
      </c>
      <c r="L10683" s="2">
        <f t="array" ref="L10683">XLOOKUP('Transaction Data'!$G10683,Product_Code,Unit_Price)</f>
        <v>28</v>
      </c>
      <c r="M10683" s="3">
        <f>'Transaction Data'!$F10683*'Transaction Data'!$K10683</f>
        <v>2380</v>
      </c>
      <c r="N10683" s="3">
        <f>'Transaction Data'!$F10683*'Transaction Data'!$L10683</f>
        <v>4760</v>
      </c>
      <c r="O10683" s="3">
        <f>'Transaction Data'!$N10683-'Transaction Data'!$M10683</f>
        <v>2380</v>
      </c>
      <c r="P10683" s="2">
        <f>DATEDIF('Transaction Data'!$D10683,'Transaction Data'!$A10683,"y")</f>
        <v>20</v>
      </c>
      <c r="Q10683" s="2" t="str">
        <f>FLOOR('Transaction Data'!$P10683,15)&amp;"-"&amp;FLOOR('Transaction Data'!$P10683,15)+14</f>
        <v>15-29</v>
      </c>
      <c r="R10683" s="2" t="str">
        <f>IF('Transaction Data'!$L10683&lt;=10,"Less Expensive","Expensive")</f>
        <v>Expensive</v>
      </c>
      <c r="S10683" s="4">
        <f>WEEKDAY('Transaction Data'!$A10683)</f>
        <v>2</v>
      </c>
      <c r="T10683" s="2" t="str">
        <f>IF(WEEKDAY('Transaction Data'!$A10683,2)&lt;6,"Weekday","Weekend")</f>
        <v>Weekday</v>
      </c>
    </row>
    <row r="10684" ht="15.75" customHeight="1">
      <c r="A10684" s="1">
        <v>45552.0</v>
      </c>
      <c r="B10684" s="2" t="s">
        <v>170</v>
      </c>
      <c r="C10684" s="2" t="s">
        <v>41</v>
      </c>
      <c r="D10684" s="1">
        <v>26417.0</v>
      </c>
      <c r="E10684" s="2" t="s">
        <v>22</v>
      </c>
      <c r="F10684" s="2">
        <v>449.0</v>
      </c>
      <c r="G10684" s="2" t="s">
        <v>23</v>
      </c>
      <c r="H10684" s="2" t="s">
        <v>34</v>
      </c>
      <c r="I10684" s="2" t="s">
        <v>30</v>
      </c>
      <c r="J10684" s="2" t="str">
        <f t="array" ref="J10684">XLOOKUP('Transaction Data'!$G10684,Product_Code,Biscuit_Brand)</f>
        <v>Cinnamon Swirls</v>
      </c>
      <c r="K10684" s="2">
        <f t="array" ref="K10684">XLOOKUP('Transaction Data'!$G10684,Product_Code,Cost)</f>
        <v>10</v>
      </c>
      <c r="L10684" s="2">
        <f t="array" ref="L10684">XLOOKUP('Transaction Data'!$G10684,Product_Code,Unit_Price)</f>
        <v>14</v>
      </c>
      <c r="M10684" s="3">
        <f>'Transaction Data'!$F10684*'Transaction Data'!$K10684</f>
        <v>4490</v>
      </c>
      <c r="N10684" s="3">
        <f>'Transaction Data'!$F10684*'Transaction Data'!$L10684</f>
        <v>6286</v>
      </c>
      <c r="O10684" s="3">
        <f>'Transaction Data'!$N10684-'Transaction Data'!$M10684</f>
        <v>1796</v>
      </c>
      <c r="P10684" s="2">
        <f>DATEDIF('Transaction Data'!$D10684,'Transaction Data'!$A10684,"y")</f>
        <v>52</v>
      </c>
      <c r="Q10684" s="2" t="str">
        <f>FLOOR('Transaction Data'!$P10684,15)&amp;"-"&amp;FLOOR('Transaction Data'!$P10684,15)+14</f>
        <v>45-59</v>
      </c>
      <c r="R10684" s="2" t="str">
        <f>IF('Transaction Data'!$L10684&lt;=10,"Less Expensive","Expensive")</f>
        <v>Expensive</v>
      </c>
      <c r="S10684" s="4">
        <f>WEEKDAY('Transaction Data'!$A10684)</f>
        <v>3</v>
      </c>
      <c r="T10684" s="2" t="str">
        <f>IF(WEEKDAY('Transaction Data'!$A10684,2)&lt;6,"Weekday","Weekend")</f>
        <v>Weekday</v>
      </c>
    </row>
    <row r="10685" ht="15.75" customHeight="1">
      <c r="A10685" s="1">
        <v>45545.0</v>
      </c>
      <c r="B10685" s="2" t="s">
        <v>1153</v>
      </c>
      <c r="C10685" s="2" t="s">
        <v>78</v>
      </c>
      <c r="D10685" s="1">
        <v>33159.0</v>
      </c>
      <c r="E10685" s="2" t="s">
        <v>63</v>
      </c>
      <c r="F10685" s="2">
        <v>84.0</v>
      </c>
      <c r="G10685" s="2" t="s">
        <v>28</v>
      </c>
      <c r="H10685" s="2" t="s">
        <v>29</v>
      </c>
      <c r="I10685" s="2" t="s">
        <v>25</v>
      </c>
      <c r="J10685" s="2" t="str">
        <f t="array" ref="J10685">XLOOKUP('Transaction Data'!$G10685,Product_Code,Biscuit_Brand)</f>
        <v>Shortbread</v>
      </c>
      <c r="K10685" s="2">
        <f t="array" ref="K10685">XLOOKUP('Transaction Data'!$G10685,Product_Code,Cost)</f>
        <v>10</v>
      </c>
      <c r="L10685" s="2">
        <f t="array" ref="L10685">XLOOKUP('Transaction Data'!$G10685,Product_Code,Unit_Price)</f>
        <v>45</v>
      </c>
      <c r="M10685" s="3">
        <f>'Transaction Data'!$F10685*'Transaction Data'!$K10685</f>
        <v>840</v>
      </c>
      <c r="N10685" s="3">
        <f>'Transaction Data'!$F10685*'Transaction Data'!$L10685</f>
        <v>3780</v>
      </c>
      <c r="O10685" s="3">
        <f>'Transaction Data'!$N10685-'Transaction Data'!$M10685</f>
        <v>2940</v>
      </c>
      <c r="P10685" s="2">
        <f>DATEDIF('Transaction Data'!$D10685,'Transaction Data'!$A10685,"y")</f>
        <v>33</v>
      </c>
      <c r="Q10685" s="2" t="str">
        <f>FLOOR('Transaction Data'!$P10685,15)&amp;"-"&amp;FLOOR('Transaction Data'!$P10685,15)+14</f>
        <v>30-44</v>
      </c>
      <c r="R10685" s="2" t="str">
        <f>IF('Transaction Data'!$L10685&lt;=10,"Less Expensive","Expensive")</f>
        <v>Expensive</v>
      </c>
      <c r="S10685" s="4">
        <f>WEEKDAY('Transaction Data'!$A10685)</f>
        <v>3</v>
      </c>
      <c r="T10685" s="2" t="str">
        <f>IF(WEEKDAY('Transaction Data'!$A10685,2)&lt;6,"Weekday","Weekend")</f>
        <v>Weekday</v>
      </c>
    </row>
    <row r="10686" ht="15.75" customHeight="1">
      <c r="A10686" s="1">
        <v>45536.0</v>
      </c>
      <c r="B10686" s="2" t="s">
        <v>2597</v>
      </c>
      <c r="C10686" s="2" t="s">
        <v>72</v>
      </c>
      <c r="D10686" s="1">
        <v>31783.0</v>
      </c>
      <c r="E10686" s="2" t="s">
        <v>37</v>
      </c>
      <c r="F10686" s="2">
        <v>395.0</v>
      </c>
      <c r="G10686" s="2" t="s">
        <v>48</v>
      </c>
      <c r="H10686" s="2" t="s">
        <v>24</v>
      </c>
      <c r="I10686" s="2" t="s">
        <v>25</v>
      </c>
      <c r="J10686" s="2" t="str">
        <f t="array" ref="J10686">XLOOKUP('Transaction Data'!$G10686,Product_Code,Biscuit_Brand)</f>
        <v>Lemon Crisps</v>
      </c>
      <c r="K10686" s="2">
        <f t="array" ref="K10686">XLOOKUP('Transaction Data'!$G10686,Product_Code,Cost)</f>
        <v>7</v>
      </c>
      <c r="L10686" s="2">
        <f t="array" ref="L10686">XLOOKUP('Transaction Data'!$G10686,Product_Code,Unit_Price)</f>
        <v>9</v>
      </c>
      <c r="M10686" s="3">
        <f>'Transaction Data'!$F10686*'Transaction Data'!$K10686</f>
        <v>2765</v>
      </c>
      <c r="N10686" s="3">
        <f>'Transaction Data'!$F10686*'Transaction Data'!$L10686</f>
        <v>3555</v>
      </c>
      <c r="O10686" s="3">
        <f>'Transaction Data'!$N10686-'Transaction Data'!$M10686</f>
        <v>790</v>
      </c>
      <c r="P10686" s="2">
        <f>DATEDIF('Transaction Data'!$D10686,'Transaction Data'!$A10686,"y")</f>
        <v>37</v>
      </c>
      <c r="Q10686" s="2" t="str">
        <f>FLOOR('Transaction Data'!$P10686,15)&amp;"-"&amp;FLOOR('Transaction Data'!$P10686,15)+14</f>
        <v>30-44</v>
      </c>
      <c r="R10686" s="2" t="str">
        <f>IF('Transaction Data'!$L10686&lt;=10,"Less Expensive","Expensive")</f>
        <v>Less Expensive</v>
      </c>
      <c r="S10686" s="4">
        <f>WEEKDAY('Transaction Data'!$A10686)</f>
        <v>1</v>
      </c>
      <c r="T10686" s="2" t="str">
        <f>IF(WEEKDAY('Transaction Data'!$A10686,2)&lt;6,"Weekday","Weekend")</f>
        <v>Weekend</v>
      </c>
    </row>
    <row r="10687" ht="15.75" customHeight="1">
      <c r="A10687" s="1">
        <v>45564.0</v>
      </c>
      <c r="B10687" s="2" t="s">
        <v>4349</v>
      </c>
      <c r="C10687" s="2" t="s">
        <v>69</v>
      </c>
      <c r="D10687" s="1">
        <v>33001.0</v>
      </c>
      <c r="E10687" s="2" t="s">
        <v>22</v>
      </c>
      <c r="F10687" s="2">
        <v>308.0</v>
      </c>
      <c r="G10687" s="2" t="s">
        <v>60</v>
      </c>
      <c r="H10687" s="2" t="s">
        <v>34</v>
      </c>
      <c r="I10687" s="2" t="s">
        <v>35</v>
      </c>
      <c r="J10687" s="2" t="str">
        <f t="array" ref="J10687">XLOOKUP('Transaction Data'!$G10687,Product_Code,Biscuit_Brand)</f>
        <v>Peanut Butter Bites</v>
      </c>
      <c r="K10687" s="2">
        <f t="array" ref="K10687">XLOOKUP('Transaction Data'!$G10687,Product_Code,Cost)</f>
        <v>5</v>
      </c>
      <c r="L10687" s="2">
        <f t="array" ref="L10687">XLOOKUP('Transaction Data'!$G10687,Product_Code,Unit_Price)</f>
        <v>7</v>
      </c>
      <c r="M10687" s="3">
        <f>'Transaction Data'!$F10687*'Transaction Data'!$K10687</f>
        <v>1540</v>
      </c>
      <c r="N10687" s="3">
        <f>'Transaction Data'!$F10687*'Transaction Data'!$L10687</f>
        <v>2156</v>
      </c>
      <c r="O10687" s="3">
        <f>'Transaction Data'!$N10687-'Transaction Data'!$M10687</f>
        <v>616</v>
      </c>
      <c r="P10687" s="2">
        <f>DATEDIF('Transaction Data'!$D10687,'Transaction Data'!$A10687,"y")</f>
        <v>34</v>
      </c>
      <c r="Q10687" s="2" t="str">
        <f>FLOOR('Transaction Data'!$P10687,15)&amp;"-"&amp;FLOOR('Transaction Data'!$P10687,15)+14</f>
        <v>30-44</v>
      </c>
      <c r="R10687" s="2" t="str">
        <f>IF('Transaction Data'!$L10687&lt;=10,"Less Expensive","Expensive")</f>
        <v>Less Expensive</v>
      </c>
      <c r="S10687" s="4">
        <f>WEEKDAY('Transaction Data'!$A10687)</f>
        <v>1</v>
      </c>
      <c r="T10687" s="2" t="str">
        <f>IF(WEEKDAY('Transaction Data'!$A10687,2)&lt;6,"Weekday","Weekend")</f>
        <v>Weekend</v>
      </c>
    </row>
    <row r="10688" ht="15.75" customHeight="1">
      <c r="A10688" s="1">
        <v>45542.0</v>
      </c>
      <c r="B10688" s="2" t="s">
        <v>6209</v>
      </c>
      <c r="C10688" s="2" t="s">
        <v>47</v>
      </c>
      <c r="D10688" s="1">
        <v>20354.0</v>
      </c>
      <c r="E10688" s="2" t="s">
        <v>37</v>
      </c>
      <c r="F10688" s="2">
        <v>177.0</v>
      </c>
      <c r="G10688" s="2" t="s">
        <v>55</v>
      </c>
      <c r="H10688" s="2" t="s">
        <v>34</v>
      </c>
      <c r="I10688" s="2" t="s">
        <v>25</v>
      </c>
      <c r="J10688" s="2" t="str">
        <f t="array" ref="J10688">XLOOKUP('Transaction Data'!$G10688,Product_Code,Biscuit_Brand)</f>
        <v>Vanilla Wafers</v>
      </c>
      <c r="K10688" s="2">
        <f t="array" ref="K10688">XLOOKUP('Transaction Data'!$G10688,Product_Code,Cost)</f>
        <v>18</v>
      </c>
      <c r="L10688" s="2">
        <f t="array" ref="L10688">XLOOKUP('Transaction Data'!$G10688,Product_Code,Unit_Price)</f>
        <v>36</v>
      </c>
      <c r="M10688" s="3">
        <f>'Transaction Data'!$F10688*'Transaction Data'!$K10688</f>
        <v>3186</v>
      </c>
      <c r="N10688" s="3">
        <f>'Transaction Data'!$F10688*'Transaction Data'!$L10688</f>
        <v>6372</v>
      </c>
      <c r="O10688" s="3">
        <f>'Transaction Data'!$N10688-'Transaction Data'!$M10688</f>
        <v>3186</v>
      </c>
      <c r="P10688" s="2">
        <f>DATEDIF('Transaction Data'!$D10688,'Transaction Data'!$A10688,"y")</f>
        <v>68</v>
      </c>
      <c r="Q10688" s="2" t="str">
        <f>FLOOR('Transaction Data'!$P10688,15)&amp;"-"&amp;FLOOR('Transaction Data'!$P10688,15)+14</f>
        <v>60-74</v>
      </c>
      <c r="R10688" s="2" t="str">
        <f>IF('Transaction Data'!$L10688&lt;=10,"Less Expensive","Expensive")</f>
        <v>Expensive</v>
      </c>
      <c r="S10688" s="4">
        <f>WEEKDAY('Transaction Data'!$A10688)</f>
        <v>7</v>
      </c>
      <c r="T10688" s="2" t="str">
        <f>IF(WEEKDAY('Transaction Data'!$A10688,2)&lt;6,"Weekday","Weekend")</f>
        <v>Weekend</v>
      </c>
    </row>
    <row r="10689" ht="15.75" customHeight="1">
      <c r="A10689" s="1">
        <v>45545.0</v>
      </c>
      <c r="B10689" s="2" t="s">
        <v>6452</v>
      </c>
      <c r="C10689" s="2" t="s">
        <v>72</v>
      </c>
      <c r="D10689" s="1">
        <v>26465.0</v>
      </c>
      <c r="E10689" s="2" t="s">
        <v>63</v>
      </c>
      <c r="F10689" s="2">
        <v>31.0</v>
      </c>
      <c r="G10689" s="2" t="s">
        <v>23</v>
      </c>
      <c r="H10689" s="2" t="s">
        <v>45</v>
      </c>
      <c r="I10689" s="2" t="s">
        <v>30</v>
      </c>
      <c r="J10689" s="2" t="str">
        <f t="array" ref="J10689">XLOOKUP('Transaction Data'!$G10689,Product_Code,Biscuit_Brand)</f>
        <v>Cinnamon Swirls</v>
      </c>
      <c r="K10689" s="2">
        <f t="array" ref="K10689">XLOOKUP('Transaction Data'!$G10689,Product_Code,Cost)</f>
        <v>10</v>
      </c>
      <c r="L10689" s="2">
        <f t="array" ref="L10689">XLOOKUP('Transaction Data'!$G10689,Product_Code,Unit_Price)</f>
        <v>14</v>
      </c>
      <c r="M10689" s="3">
        <f>'Transaction Data'!$F10689*'Transaction Data'!$K10689</f>
        <v>310</v>
      </c>
      <c r="N10689" s="3">
        <f>'Transaction Data'!$F10689*'Transaction Data'!$L10689</f>
        <v>434</v>
      </c>
      <c r="O10689" s="3">
        <f>'Transaction Data'!$N10689-'Transaction Data'!$M10689</f>
        <v>124</v>
      </c>
      <c r="P10689" s="2">
        <f>DATEDIF('Transaction Data'!$D10689,'Transaction Data'!$A10689,"y")</f>
        <v>52</v>
      </c>
      <c r="Q10689" s="2" t="str">
        <f>FLOOR('Transaction Data'!$P10689,15)&amp;"-"&amp;FLOOR('Transaction Data'!$P10689,15)+14</f>
        <v>45-59</v>
      </c>
      <c r="R10689" s="2" t="str">
        <f>IF('Transaction Data'!$L10689&lt;=10,"Less Expensive","Expensive")</f>
        <v>Expensive</v>
      </c>
      <c r="S10689" s="4">
        <f>WEEKDAY('Transaction Data'!$A10689)</f>
        <v>3</v>
      </c>
      <c r="T10689" s="2" t="str">
        <f>IF(WEEKDAY('Transaction Data'!$A10689,2)&lt;6,"Weekday","Weekend")</f>
        <v>Weekday</v>
      </c>
    </row>
    <row r="10690" ht="15.75" customHeight="1">
      <c r="A10690" s="1">
        <v>45555.0</v>
      </c>
      <c r="B10690" s="2" t="s">
        <v>1770</v>
      </c>
      <c r="C10690" s="2" t="s">
        <v>54</v>
      </c>
      <c r="D10690" s="1">
        <v>17307.0</v>
      </c>
      <c r="E10690" s="2" t="s">
        <v>22</v>
      </c>
      <c r="F10690" s="2">
        <v>340.0</v>
      </c>
      <c r="G10690" s="2" t="s">
        <v>61</v>
      </c>
      <c r="H10690" s="2" t="s">
        <v>34</v>
      </c>
      <c r="I10690" s="2" t="s">
        <v>25</v>
      </c>
      <c r="J10690" s="2" t="str">
        <f t="array" ref="J10690">XLOOKUP('Transaction Data'!$G10690,Product_Code,Biscuit_Brand)</f>
        <v>Choco Delight</v>
      </c>
      <c r="K10690" s="2">
        <f t="array" ref="K10690">XLOOKUP('Transaction Data'!$G10690,Product_Code,Cost)</f>
        <v>3</v>
      </c>
      <c r="L10690" s="2">
        <f t="array" ref="L10690">XLOOKUP('Transaction Data'!$G10690,Product_Code,Unit_Price)</f>
        <v>5</v>
      </c>
      <c r="M10690" s="3">
        <f>'Transaction Data'!$F10690*'Transaction Data'!$K10690</f>
        <v>1020</v>
      </c>
      <c r="N10690" s="3">
        <f>'Transaction Data'!$F10690*'Transaction Data'!$L10690</f>
        <v>1700</v>
      </c>
      <c r="O10690" s="3">
        <f>'Transaction Data'!$N10690-'Transaction Data'!$M10690</f>
        <v>680</v>
      </c>
      <c r="P10690" s="2">
        <f>DATEDIF('Transaction Data'!$D10690,'Transaction Data'!$A10690,"y")</f>
        <v>77</v>
      </c>
      <c r="Q10690" s="2" t="str">
        <f>FLOOR('Transaction Data'!$P10690,15)&amp;"-"&amp;FLOOR('Transaction Data'!$P10690,15)+14</f>
        <v>75-89</v>
      </c>
      <c r="R10690" s="2" t="str">
        <f>IF('Transaction Data'!$L10690&lt;=10,"Less Expensive","Expensive")</f>
        <v>Less Expensive</v>
      </c>
      <c r="S10690" s="4">
        <f>WEEKDAY('Transaction Data'!$A10690)</f>
        <v>6</v>
      </c>
      <c r="T10690" s="2" t="str">
        <f>IF(WEEKDAY('Transaction Data'!$A10690,2)&lt;6,"Weekday","Weekend")</f>
        <v>Weekday</v>
      </c>
    </row>
    <row r="10691" ht="15.75" customHeight="1">
      <c r="A10691" s="1">
        <v>45545.0</v>
      </c>
      <c r="B10691" s="2" t="s">
        <v>4374</v>
      </c>
      <c r="C10691" s="2" t="s">
        <v>41</v>
      </c>
      <c r="D10691" s="1">
        <v>36420.0</v>
      </c>
      <c r="E10691" s="2" t="s">
        <v>63</v>
      </c>
      <c r="F10691" s="2">
        <v>210.0</v>
      </c>
      <c r="G10691" s="2" t="s">
        <v>44</v>
      </c>
      <c r="H10691" s="2" t="s">
        <v>29</v>
      </c>
      <c r="I10691" s="2" t="s">
        <v>35</v>
      </c>
      <c r="J10691" s="2" t="str">
        <f t="array" ref="J10691">XLOOKUP('Transaction Data'!$G10691,Product_Code,Biscuit_Brand)</f>
        <v>Butter Crunch</v>
      </c>
      <c r="K10691" s="2">
        <f t="array" ref="K10691">XLOOKUP('Transaction Data'!$G10691,Product_Code,Cost)</f>
        <v>10</v>
      </c>
      <c r="L10691" s="2">
        <f t="array" ref="L10691">XLOOKUP('Transaction Data'!$G10691,Product_Code,Unit_Price)</f>
        <v>11</v>
      </c>
      <c r="M10691" s="3">
        <f>'Transaction Data'!$F10691*'Transaction Data'!$K10691</f>
        <v>2100</v>
      </c>
      <c r="N10691" s="3">
        <f>'Transaction Data'!$F10691*'Transaction Data'!$L10691</f>
        <v>2310</v>
      </c>
      <c r="O10691" s="3">
        <f>'Transaction Data'!$N10691-'Transaction Data'!$M10691</f>
        <v>210</v>
      </c>
      <c r="P10691" s="2">
        <f>DATEDIF('Transaction Data'!$D10691,'Transaction Data'!$A10691,"y")</f>
        <v>24</v>
      </c>
      <c r="Q10691" s="2" t="str">
        <f>FLOOR('Transaction Data'!$P10691,15)&amp;"-"&amp;FLOOR('Transaction Data'!$P10691,15)+14</f>
        <v>15-29</v>
      </c>
      <c r="R10691" s="2" t="str">
        <f>IF('Transaction Data'!$L10691&lt;=10,"Less Expensive","Expensive")</f>
        <v>Expensive</v>
      </c>
      <c r="S10691" s="4">
        <f>WEEKDAY('Transaction Data'!$A10691)</f>
        <v>3</v>
      </c>
      <c r="T10691" s="2" t="str">
        <f>IF(WEEKDAY('Transaction Data'!$A10691,2)&lt;6,"Weekday","Weekend")</f>
        <v>Weekday</v>
      </c>
    </row>
    <row r="10692" ht="15.75" customHeight="1">
      <c r="A10692" s="1">
        <v>45553.0</v>
      </c>
      <c r="B10692" s="2" t="s">
        <v>6722</v>
      </c>
      <c r="C10692" s="2" t="s">
        <v>47</v>
      </c>
      <c r="D10692" s="1">
        <v>24654.0</v>
      </c>
      <c r="E10692" s="2" t="s">
        <v>37</v>
      </c>
      <c r="F10692" s="2">
        <v>57.0</v>
      </c>
      <c r="G10692" s="2" t="s">
        <v>44</v>
      </c>
      <c r="H10692" s="2" t="s">
        <v>45</v>
      </c>
      <c r="I10692" s="2" t="s">
        <v>30</v>
      </c>
      <c r="J10692" s="2" t="str">
        <f t="array" ref="J10692">XLOOKUP('Transaction Data'!$G10692,Product_Code,Biscuit_Brand)</f>
        <v>Butter Crunch</v>
      </c>
      <c r="K10692" s="2">
        <f t="array" ref="K10692">XLOOKUP('Transaction Data'!$G10692,Product_Code,Cost)</f>
        <v>10</v>
      </c>
      <c r="L10692" s="2">
        <f t="array" ref="L10692">XLOOKUP('Transaction Data'!$G10692,Product_Code,Unit_Price)</f>
        <v>11</v>
      </c>
      <c r="M10692" s="3">
        <f>'Transaction Data'!$F10692*'Transaction Data'!$K10692</f>
        <v>570</v>
      </c>
      <c r="N10692" s="3">
        <f>'Transaction Data'!$F10692*'Transaction Data'!$L10692</f>
        <v>627</v>
      </c>
      <c r="O10692" s="3">
        <f>'Transaction Data'!$N10692-'Transaction Data'!$M10692</f>
        <v>57</v>
      </c>
      <c r="P10692" s="2">
        <f>DATEDIF('Transaction Data'!$D10692,'Transaction Data'!$A10692,"y")</f>
        <v>57</v>
      </c>
      <c r="Q10692" s="2" t="str">
        <f>FLOOR('Transaction Data'!$P10692,15)&amp;"-"&amp;FLOOR('Transaction Data'!$P10692,15)+14</f>
        <v>45-59</v>
      </c>
      <c r="R10692" s="2" t="str">
        <f>IF('Transaction Data'!$L10692&lt;=10,"Less Expensive","Expensive")</f>
        <v>Expensive</v>
      </c>
      <c r="S10692" s="4">
        <f>WEEKDAY('Transaction Data'!$A10692)</f>
        <v>4</v>
      </c>
      <c r="T10692" s="2" t="str">
        <f>IF(WEEKDAY('Transaction Data'!$A10692,2)&lt;6,"Weekday","Weekend")</f>
        <v>Weekday</v>
      </c>
    </row>
    <row r="10693" ht="15.75" customHeight="1">
      <c r="A10693" s="1">
        <v>45558.0</v>
      </c>
      <c r="B10693" s="2" t="s">
        <v>5762</v>
      </c>
      <c r="C10693" s="2" t="s">
        <v>78</v>
      </c>
      <c r="D10693" s="1">
        <v>27416.0</v>
      </c>
      <c r="E10693" s="2" t="s">
        <v>37</v>
      </c>
      <c r="F10693" s="2">
        <v>485.0</v>
      </c>
      <c r="G10693" s="2" t="s">
        <v>48</v>
      </c>
      <c r="H10693" s="2" t="s">
        <v>24</v>
      </c>
      <c r="I10693" s="2" t="s">
        <v>30</v>
      </c>
      <c r="J10693" s="2" t="str">
        <f t="array" ref="J10693">XLOOKUP('Transaction Data'!$G10693,Product_Code,Biscuit_Brand)</f>
        <v>Lemon Crisps</v>
      </c>
      <c r="K10693" s="2">
        <f t="array" ref="K10693">XLOOKUP('Transaction Data'!$G10693,Product_Code,Cost)</f>
        <v>7</v>
      </c>
      <c r="L10693" s="2">
        <f t="array" ref="L10693">XLOOKUP('Transaction Data'!$G10693,Product_Code,Unit_Price)</f>
        <v>9</v>
      </c>
      <c r="M10693" s="3">
        <f>'Transaction Data'!$F10693*'Transaction Data'!$K10693</f>
        <v>3395</v>
      </c>
      <c r="N10693" s="3">
        <f>'Transaction Data'!$F10693*'Transaction Data'!$L10693</f>
        <v>4365</v>
      </c>
      <c r="O10693" s="3">
        <f>'Transaction Data'!$N10693-'Transaction Data'!$M10693</f>
        <v>970</v>
      </c>
      <c r="P10693" s="2">
        <f>DATEDIF('Transaction Data'!$D10693,'Transaction Data'!$A10693,"y")</f>
        <v>49</v>
      </c>
      <c r="Q10693" s="2" t="str">
        <f>FLOOR('Transaction Data'!$P10693,15)&amp;"-"&amp;FLOOR('Transaction Data'!$P10693,15)+14</f>
        <v>45-59</v>
      </c>
      <c r="R10693" s="2" t="str">
        <f>IF('Transaction Data'!$L10693&lt;=10,"Less Expensive","Expensive")</f>
        <v>Less Expensive</v>
      </c>
      <c r="S10693" s="4">
        <f>WEEKDAY('Transaction Data'!$A10693)</f>
        <v>2</v>
      </c>
      <c r="T10693" s="2" t="str">
        <f>IF(WEEKDAY('Transaction Data'!$A10693,2)&lt;6,"Weekday","Weekend")</f>
        <v>Weekday</v>
      </c>
    </row>
    <row r="10694" ht="15.75" customHeight="1">
      <c r="A10694" s="1">
        <v>45555.0</v>
      </c>
      <c r="B10694" s="2" t="s">
        <v>5798</v>
      </c>
      <c r="C10694" s="2" t="s">
        <v>54</v>
      </c>
      <c r="D10694" s="1">
        <v>37888.0</v>
      </c>
      <c r="E10694" s="2" t="s">
        <v>22</v>
      </c>
      <c r="F10694" s="2">
        <v>125.0</v>
      </c>
      <c r="G10694" s="2" t="s">
        <v>60</v>
      </c>
      <c r="H10694" s="2" t="s">
        <v>24</v>
      </c>
      <c r="I10694" s="2" t="s">
        <v>35</v>
      </c>
      <c r="J10694" s="2" t="str">
        <f t="array" ref="J10694">XLOOKUP('Transaction Data'!$G10694,Product_Code,Biscuit_Brand)</f>
        <v>Peanut Butter Bites</v>
      </c>
      <c r="K10694" s="2">
        <f t="array" ref="K10694">XLOOKUP('Transaction Data'!$G10694,Product_Code,Cost)</f>
        <v>5</v>
      </c>
      <c r="L10694" s="2">
        <f t="array" ref="L10694">XLOOKUP('Transaction Data'!$G10694,Product_Code,Unit_Price)</f>
        <v>7</v>
      </c>
      <c r="M10694" s="3">
        <f>'Transaction Data'!$F10694*'Transaction Data'!$K10694</f>
        <v>625</v>
      </c>
      <c r="N10694" s="3">
        <f>'Transaction Data'!$F10694*'Transaction Data'!$L10694</f>
        <v>875</v>
      </c>
      <c r="O10694" s="3">
        <f>'Transaction Data'!$N10694-'Transaction Data'!$M10694</f>
        <v>250</v>
      </c>
      <c r="P10694" s="2">
        <f>DATEDIF('Transaction Data'!$D10694,'Transaction Data'!$A10694,"y")</f>
        <v>20</v>
      </c>
      <c r="Q10694" s="2" t="str">
        <f>FLOOR('Transaction Data'!$P10694,15)&amp;"-"&amp;FLOOR('Transaction Data'!$P10694,15)+14</f>
        <v>15-29</v>
      </c>
      <c r="R10694" s="2" t="str">
        <f>IF('Transaction Data'!$L10694&lt;=10,"Less Expensive","Expensive")</f>
        <v>Less Expensive</v>
      </c>
      <c r="S10694" s="4">
        <f>WEEKDAY('Transaction Data'!$A10694)</f>
        <v>6</v>
      </c>
      <c r="T10694" s="2" t="str">
        <f>IF(WEEKDAY('Transaction Data'!$A10694,2)&lt;6,"Weekday","Weekend")</f>
        <v>Weekday</v>
      </c>
    </row>
    <row r="10695" ht="15.75" customHeight="1">
      <c r="A10695" s="1">
        <v>45541.0</v>
      </c>
      <c r="B10695" s="2" t="s">
        <v>8225</v>
      </c>
      <c r="C10695" s="2" t="s">
        <v>21</v>
      </c>
      <c r="D10695" s="1">
        <v>20366.0</v>
      </c>
      <c r="E10695" s="2" t="s">
        <v>22</v>
      </c>
      <c r="F10695" s="2">
        <v>135.0</v>
      </c>
      <c r="G10695" s="2" t="s">
        <v>28</v>
      </c>
      <c r="H10695" s="2" t="s">
        <v>24</v>
      </c>
      <c r="I10695" s="2" t="s">
        <v>35</v>
      </c>
      <c r="J10695" s="2" t="str">
        <f t="array" ref="J10695">XLOOKUP('Transaction Data'!$G10695,Product_Code,Biscuit_Brand)</f>
        <v>Shortbread</v>
      </c>
      <c r="K10695" s="2">
        <f t="array" ref="K10695">XLOOKUP('Transaction Data'!$G10695,Product_Code,Cost)</f>
        <v>10</v>
      </c>
      <c r="L10695" s="2">
        <f t="array" ref="L10695">XLOOKUP('Transaction Data'!$G10695,Product_Code,Unit_Price)</f>
        <v>45</v>
      </c>
      <c r="M10695" s="3">
        <f>'Transaction Data'!$F10695*'Transaction Data'!$K10695</f>
        <v>1350</v>
      </c>
      <c r="N10695" s="3">
        <f>'Transaction Data'!$F10695*'Transaction Data'!$L10695</f>
        <v>6075</v>
      </c>
      <c r="O10695" s="3">
        <f>'Transaction Data'!$N10695-'Transaction Data'!$M10695</f>
        <v>4725</v>
      </c>
      <c r="P10695" s="2">
        <f>DATEDIF('Transaction Data'!$D10695,'Transaction Data'!$A10695,"y")</f>
        <v>68</v>
      </c>
      <c r="Q10695" s="2" t="str">
        <f>FLOOR('Transaction Data'!$P10695,15)&amp;"-"&amp;FLOOR('Transaction Data'!$P10695,15)+14</f>
        <v>60-74</v>
      </c>
      <c r="R10695" s="2" t="str">
        <f>IF('Transaction Data'!$L10695&lt;=10,"Less Expensive","Expensive")</f>
        <v>Expensive</v>
      </c>
      <c r="S10695" s="4">
        <f>WEEKDAY('Transaction Data'!$A10695)</f>
        <v>6</v>
      </c>
      <c r="T10695" s="2" t="str">
        <f>IF(WEEKDAY('Transaction Data'!$A10695,2)&lt;6,"Weekday","Weekend")</f>
        <v>Weekday</v>
      </c>
    </row>
    <row r="10696" ht="15.75" customHeight="1">
      <c r="A10696" s="1">
        <v>45543.0</v>
      </c>
      <c r="B10696" s="2" t="s">
        <v>9072</v>
      </c>
      <c r="C10696" s="2" t="s">
        <v>32</v>
      </c>
      <c r="D10696" s="1">
        <v>28189.0</v>
      </c>
      <c r="E10696" s="2" t="s">
        <v>37</v>
      </c>
      <c r="F10696" s="2">
        <v>50.0</v>
      </c>
      <c r="G10696" s="2" t="s">
        <v>48</v>
      </c>
      <c r="H10696" s="2" t="s">
        <v>45</v>
      </c>
      <c r="I10696" s="2" t="s">
        <v>25</v>
      </c>
      <c r="J10696" s="2" t="str">
        <f t="array" ref="J10696">XLOOKUP('Transaction Data'!$G10696,Product_Code,Biscuit_Brand)</f>
        <v>Lemon Crisps</v>
      </c>
      <c r="K10696" s="2">
        <f t="array" ref="K10696">XLOOKUP('Transaction Data'!$G10696,Product_Code,Cost)</f>
        <v>7</v>
      </c>
      <c r="L10696" s="2">
        <f t="array" ref="L10696">XLOOKUP('Transaction Data'!$G10696,Product_Code,Unit_Price)</f>
        <v>9</v>
      </c>
      <c r="M10696" s="3">
        <f>'Transaction Data'!$F10696*'Transaction Data'!$K10696</f>
        <v>350</v>
      </c>
      <c r="N10696" s="3">
        <f>'Transaction Data'!$F10696*'Transaction Data'!$L10696</f>
        <v>450</v>
      </c>
      <c r="O10696" s="3">
        <f>'Transaction Data'!$N10696-'Transaction Data'!$M10696</f>
        <v>100</v>
      </c>
      <c r="P10696" s="2">
        <f>DATEDIF('Transaction Data'!$D10696,'Transaction Data'!$A10696,"y")</f>
        <v>47</v>
      </c>
      <c r="Q10696" s="2" t="str">
        <f>FLOOR('Transaction Data'!$P10696,15)&amp;"-"&amp;FLOOR('Transaction Data'!$P10696,15)+14</f>
        <v>45-59</v>
      </c>
      <c r="R10696" s="2" t="str">
        <f>IF('Transaction Data'!$L10696&lt;=10,"Less Expensive","Expensive")</f>
        <v>Less Expensive</v>
      </c>
      <c r="S10696" s="4">
        <f>WEEKDAY('Transaction Data'!$A10696)</f>
        <v>1</v>
      </c>
      <c r="T10696" s="2" t="str">
        <f>IF(WEEKDAY('Transaction Data'!$A10696,2)&lt;6,"Weekday","Weekend")</f>
        <v>Weekend</v>
      </c>
    </row>
    <row r="10697" ht="15.75" customHeight="1">
      <c r="A10697" s="1">
        <v>45538.0</v>
      </c>
      <c r="B10697" s="2" t="s">
        <v>2041</v>
      </c>
      <c r="C10697" s="2" t="s">
        <v>65</v>
      </c>
      <c r="D10697" s="1">
        <v>34669.0</v>
      </c>
      <c r="E10697" s="2" t="s">
        <v>27</v>
      </c>
      <c r="F10697" s="2">
        <v>284.0</v>
      </c>
      <c r="G10697" s="2" t="s">
        <v>55</v>
      </c>
      <c r="H10697" s="2" t="s">
        <v>29</v>
      </c>
      <c r="I10697" s="2" t="s">
        <v>25</v>
      </c>
      <c r="J10697" s="2" t="str">
        <f t="array" ref="J10697">XLOOKUP('Transaction Data'!$G10697,Product_Code,Biscuit_Brand)</f>
        <v>Vanilla Wafers</v>
      </c>
      <c r="K10697" s="2">
        <f t="array" ref="K10697">XLOOKUP('Transaction Data'!$G10697,Product_Code,Cost)</f>
        <v>18</v>
      </c>
      <c r="L10697" s="2">
        <f t="array" ref="L10697">XLOOKUP('Transaction Data'!$G10697,Product_Code,Unit_Price)</f>
        <v>36</v>
      </c>
      <c r="M10697" s="3">
        <f>'Transaction Data'!$F10697*'Transaction Data'!$K10697</f>
        <v>5112</v>
      </c>
      <c r="N10697" s="3">
        <f>'Transaction Data'!$F10697*'Transaction Data'!$L10697</f>
        <v>10224</v>
      </c>
      <c r="O10697" s="3">
        <f>'Transaction Data'!$N10697-'Transaction Data'!$M10697</f>
        <v>5112</v>
      </c>
      <c r="P10697" s="2">
        <f>DATEDIF('Transaction Data'!$D10697,'Transaction Data'!$A10697,"y")</f>
        <v>29</v>
      </c>
      <c r="Q10697" s="2" t="str">
        <f>FLOOR('Transaction Data'!$P10697,15)&amp;"-"&amp;FLOOR('Transaction Data'!$P10697,15)+14</f>
        <v>15-29</v>
      </c>
      <c r="R10697" s="2" t="str">
        <f>IF('Transaction Data'!$L10697&lt;=10,"Less Expensive","Expensive")</f>
        <v>Expensive</v>
      </c>
      <c r="S10697" s="4">
        <f>WEEKDAY('Transaction Data'!$A10697)</f>
        <v>3</v>
      </c>
      <c r="T10697" s="2" t="str">
        <f>IF(WEEKDAY('Transaction Data'!$A10697,2)&lt;6,"Weekday","Weekend")</f>
        <v>Weekday</v>
      </c>
    </row>
    <row r="10698" ht="15.75" customHeight="1">
      <c r="A10698" s="1">
        <v>45551.0</v>
      </c>
      <c r="B10698" s="2" t="s">
        <v>3836</v>
      </c>
      <c r="C10698" s="2" t="s">
        <v>47</v>
      </c>
      <c r="D10698" s="1">
        <v>35249.0</v>
      </c>
      <c r="E10698" s="2" t="s">
        <v>27</v>
      </c>
      <c r="F10698" s="2">
        <v>161.0</v>
      </c>
      <c r="G10698" s="2" t="s">
        <v>23</v>
      </c>
      <c r="H10698" s="2" t="s">
        <v>52</v>
      </c>
      <c r="I10698" s="2" t="s">
        <v>30</v>
      </c>
      <c r="J10698" s="2" t="str">
        <f t="array" ref="J10698">XLOOKUP('Transaction Data'!$G10698,Product_Code,Biscuit_Brand)</f>
        <v>Cinnamon Swirls</v>
      </c>
      <c r="K10698" s="2">
        <f t="array" ref="K10698">XLOOKUP('Transaction Data'!$G10698,Product_Code,Cost)</f>
        <v>10</v>
      </c>
      <c r="L10698" s="2">
        <f t="array" ref="L10698">XLOOKUP('Transaction Data'!$G10698,Product_Code,Unit_Price)</f>
        <v>14</v>
      </c>
      <c r="M10698" s="3">
        <f>'Transaction Data'!$F10698*'Transaction Data'!$K10698</f>
        <v>1610</v>
      </c>
      <c r="N10698" s="3">
        <f>'Transaction Data'!$F10698*'Transaction Data'!$L10698</f>
        <v>2254</v>
      </c>
      <c r="O10698" s="3">
        <f>'Transaction Data'!$N10698-'Transaction Data'!$M10698</f>
        <v>644</v>
      </c>
      <c r="P10698" s="2">
        <f>DATEDIF('Transaction Data'!$D10698,'Transaction Data'!$A10698,"y")</f>
        <v>28</v>
      </c>
      <c r="Q10698" s="2" t="str">
        <f>FLOOR('Transaction Data'!$P10698,15)&amp;"-"&amp;FLOOR('Transaction Data'!$P10698,15)+14</f>
        <v>15-29</v>
      </c>
      <c r="R10698" s="2" t="str">
        <f>IF('Transaction Data'!$L10698&lt;=10,"Less Expensive","Expensive")</f>
        <v>Expensive</v>
      </c>
      <c r="S10698" s="4">
        <f>WEEKDAY('Transaction Data'!$A10698)</f>
        <v>2</v>
      </c>
      <c r="T10698" s="2" t="str">
        <f>IF(WEEKDAY('Transaction Data'!$A10698,2)&lt;6,"Weekday","Weekend")</f>
        <v>Weekday</v>
      </c>
    </row>
    <row r="10699" ht="15.75" customHeight="1">
      <c r="A10699" s="1">
        <v>45555.0</v>
      </c>
      <c r="B10699" s="2" t="s">
        <v>6626</v>
      </c>
      <c r="C10699" s="2" t="s">
        <v>54</v>
      </c>
      <c r="D10699" s="1">
        <v>29665.0</v>
      </c>
      <c r="E10699" s="2" t="s">
        <v>37</v>
      </c>
      <c r="F10699" s="2">
        <v>64.0</v>
      </c>
      <c r="G10699" s="2" t="s">
        <v>28</v>
      </c>
      <c r="H10699" s="2" t="s">
        <v>39</v>
      </c>
      <c r="I10699" s="2" t="s">
        <v>25</v>
      </c>
      <c r="J10699" s="2" t="str">
        <f t="array" ref="J10699">XLOOKUP('Transaction Data'!$G10699,Product_Code,Biscuit_Brand)</f>
        <v>Shortbread</v>
      </c>
      <c r="K10699" s="2">
        <f t="array" ref="K10699">XLOOKUP('Transaction Data'!$G10699,Product_Code,Cost)</f>
        <v>10</v>
      </c>
      <c r="L10699" s="2">
        <f t="array" ref="L10699">XLOOKUP('Transaction Data'!$G10699,Product_Code,Unit_Price)</f>
        <v>45</v>
      </c>
      <c r="M10699" s="3">
        <f>'Transaction Data'!$F10699*'Transaction Data'!$K10699</f>
        <v>640</v>
      </c>
      <c r="N10699" s="3">
        <f>'Transaction Data'!$F10699*'Transaction Data'!$L10699</f>
        <v>2880</v>
      </c>
      <c r="O10699" s="3">
        <f>'Transaction Data'!$N10699-'Transaction Data'!$M10699</f>
        <v>2240</v>
      </c>
      <c r="P10699" s="2">
        <f>DATEDIF('Transaction Data'!$D10699,'Transaction Data'!$A10699,"y")</f>
        <v>43</v>
      </c>
      <c r="Q10699" s="2" t="str">
        <f>FLOOR('Transaction Data'!$P10699,15)&amp;"-"&amp;FLOOR('Transaction Data'!$P10699,15)+14</f>
        <v>30-44</v>
      </c>
      <c r="R10699" s="2" t="str">
        <f>IF('Transaction Data'!$L10699&lt;=10,"Less Expensive","Expensive")</f>
        <v>Expensive</v>
      </c>
      <c r="S10699" s="4">
        <f>WEEKDAY('Transaction Data'!$A10699)</f>
        <v>6</v>
      </c>
      <c r="T10699" s="2" t="str">
        <f>IF(WEEKDAY('Transaction Data'!$A10699,2)&lt;6,"Weekday","Weekend")</f>
        <v>Weekday</v>
      </c>
    </row>
    <row r="10700" ht="15.75" customHeight="1">
      <c r="A10700" s="1">
        <v>45560.0</v>
      </c>
      <c r="B10700" s="2" t="s">
        <v>7022</v>
      </c>
      <c r="C10700" s="2" t="s">
        <v>54</v>
      </c>
      <c r="D10700" s="1">
        <v>31510.0</v>
      </c>
      <c r="E10700" s="2" t="s">
        <v>27</v>
      </c>
      <c r="F10700" s="2">
        <v>395.0</v>
      </c>
      <c r="G10700" s="2" t="s">
        <v>48</v>
      </c>
      <c r="H10700" s="2" t="s">
        <v>52</v>
      </c>
      <c r="I10700" s="2" t="s">
        <v>25</v>
      </c>
      <c r="J10700" s="2" t="str">
        <f t="array" ref="J10700">XLOOKUP('Transaction Data'!$G10700,Product_Code,Biscuit_Brand)</f>
        <v>Lemon Crisps</v>
      </c>
      <c r="K10700" s="2">
        <f t="array" ref="K10700">XLOOKUP('Transaction Data'!$G10700,Product_Code,Cost)</f>
        <v>7</v>
      </c>
      <c r="L10700" s="2">
        <f t="array" ref="L10700">XLOOKUP('Transaction Data'!$G10700,Product_Code,Unit_Price)</f>
        <v>9</v>
      </c>
      <c r="M10700" s="3">
        <f>'Transaction Data'!$F10700*'Transaction Data'!$K10700</f>
        <v>2765</v>
      </c>
      <c r="N10700" s="3">
        <f>'Transaction Data'!$F10700*'Transaction Data'!$L10700</f>
        <v>3555</v>
      </c>
      <c r="O10700" s="3">
        <f>'Transaction Data'!$N10700-'Transaction Data'!$M10700</f>
        <v>790</v>
      </c>
      <c r="P10700" s="2">
        <f>DATEDIF('Transaction Data'!$D10700,'Transaction Data'!$A10700,"y")</f>
        <v>38</v>
      </c>
      <c r="Q10700" s="2" t="str">
        <f>FLOOR('Transaction Data'!$P10700,15)&amp;"-"&amp;FLOOR('Transaction Data'!$P10700,15)+14</f>
        <v>30-44</v>
      </c>
      <c r="R10700" s="2" t="str">
        <f>IF('Transaction Data'!$L10700&lt;=10,"Less Expensive","Expensive")</f>
        <v>Less Expensive</v>
      </c>
      <c r="S10700" s="4">
        <f>WEEKDAY('Transaction Data'!$A10700)</f>
        <v>4</v>
      </c>
      <c r="T10700" s="2" t="str">
        <f>IF(WEEKDAY('Transaction Data'!$A10700,2)&lt;6,"Weekday","Weekend")</f>
        <v>Weekday</v>
      </c>
    </row>
    <row r="10701" ht="15.75" customHeight="1">
      <c r="A10701" s="1">
        <v>45559.0</v>
      </c>
      <c r="B10701" s="2" t="s">
        <v>4677</v>
      </c>
      <c r="C10701" s="2" t="s">
        <v>54</v>
      </c>
      <c r="D10701" s="1">
        <v>21643.0</v>
      </c>
      <c r="E10701" s="2" t="s">
        <v>27</v>
      </c>
      <c r="F10701" s="2">
        <v>184.0</v>
      </c>
      <c r="G10701" s="2" t="s">
        <v>57</v>
      </c>
      <c r="H10701" s="2" t="s">
        <v>34</v>
      </c>
      <c r="I10701" s="2" t="s">
        <v>35</v>
      </c>
      <c r="J10701" s="2" t="str">
        <f t="array" ref="J10701">XLOOKUP('Transaction Data'!$G10701,Product_Code,Biscuit_Brand)</f>
        <v>Oatmeal Cookies</v>
      </c>
      <c r="K10701" s="2">
        <f t="array" ref="K10701">XLOOKUP('Transaction Data'!$G10701,Product_Code,Cost)</f>
        <v>19</v>
      </c>
      <c r="L10701" s="2">
        <f t="array" ref="L10701">XLOOKUP('Transaction Data'!$G10701,Product_Code,Unit_Price)</f>
        <v>23</v>
      </c>
      <c r="M10701" s="3">
        <f>'Transaction Data'!$F10701*'Transaction Data'!$K10701</f>
        <v>3496</v>
      </c>
      <c r="N10701" s="3">
        <f>'Transaction Data'!$F10701*'Transaction Data'!$L10701</f>
        <v>4232</v>
      </c>
      <c r="O10701" s="3">
        <f>'Transaction Data'!$N10701-'Transaction Data'!$M10701</f>
        <v>736</v>
      </c>
      <c r="P10701" s="2">
        <f>DATEDIF('Transaction Data'!$D10701,'Transaction Data'!$A10701,"y")</f>
        <v>65</v>
      </c>
      <c r="Q10701" s="2" t="str">
        <f>FLOOR('Transaction Data'!$P10701,15)&amp;"-"&amp;FLOOR('Transaction Data'!$P10701,15)+14</f>
        <v>60-74</v>
      </c>
      <c r="R10701" s="2" t="str">
        <f>IF('Transaction Data'!$L10701&lt;=10,"Less Expensive","Expensive")</f>
        <v>Expensive</v>
      </c>
      <c r="S10701" s="4">
        <f>WEEKDAY('Transaction Data'!$A10701)</f>
        <v>3</v>
      </c>
      <c r="T10701" s="2" t="str">
        <f>IF(WEEKDAY('Transaction Data'!$A10701,2)&lt;6,"Weekday","Weekend")</f>
        <v>Weekday</v>
      </c>
    </row>
    <row r="10702" ht="15.75" customHeight="1">
      <c r="A10702" s="1">
        <v>45554.0</v>
      </c>
      <c r="B10702" s="2" t="s">
        <v>6604</v>
      </c>
      <c r="C10702" s="2" t="s">
        <v>78</v>
      </c>
      <c r="D10702" s="1">
        <v>22206.0</v>
      </c>
      <c r="E10702" s="2" t="s">
        <v>27</v>
      </c>
      <c r="F10702" s="2">
        <v>134.0</v>
      </c>
      <c r="G10702" s="2" t="s">
        <v>44</v>
      </c>
      <c r="H10702" s="2" t="s">
        <v>52</v>
      </c>
      <c r="I10702" s="2" t="s">
        <v>25</v>
      </c>
      <c r="J10702" s="2" t="str">
        <f t="array" ref="J10702">XLOOKUP('Transaction Data'!$G10702,Product_Code,Biscuit_Brand)</f>
        <v>Butter Crunch</v>
      </c>
      <c r="K10702" s="2">
        <f t="array" ref="K10702">XLOOKUP('Transaction Data'!$G10702,Product_Code,Cost)</f>
        <v>10</v>
      </c>
      <c r="L10702" s="2">
        <f t="array" ref="L10702">XLOOKUP('Transaction Data'!$G10702,Product_Code,Unit_Price)</f>
        <v>11</v>
      </c>
      <c r="M10702" s="3">
        <f>'Transaction Data'!$F10702*'Transaction Data'!$K10702</f>
        <v>1340</v>
      </c>
      <c r="N10702" s="3">
        <f>'Transaction Data'!$F10702*'Transaction Data'!$L10702</f>
        <v>1474</v>
      </c>
      <c r="O10702" s="3">
        <f>'Transaction Data'!$N10702-'Transaction Data'!$M10702</f>
        <v>134</v>
      </c>
      <c r="P10702" s="2">
        <f>DATEDIF('Transaction Data'!$D10702,'Transaction Data'!$A10702,"y")</f>
        <v>63</v>
      </c>
      <c r="Q10702" s="2" t="str">
        <f>FLOOR('Transaction Data'!$P10702,15)&amp;"-"&amp;FLOOR('Transaction Data'!$P10702,15)+14</f>
        <v>60-74</v>
      </c>
      <c r="R10702" s="2" t="str">
        <f>IF('Transaction Data'!$L10702&lt;=10,"Less Expensive","Expensive")</f>
        <v>Expensive</v>
      </c>
      <c r="S10702" s="4">
        <f>WEEKDAY('Transaction Data'!$A10702)</f>
        <v>5</v>
      </c>
      <c r="T10702" s="2" t="str">
        <f>IF(WEEKDAY('Transaction Data'!$A10702,2)&lt;6,"Weekday","Weekend")</f>
        <v>Weekday</v>
      </c>
    </row>
    <row r="10703" ht="15.75" customHeight="1">
      <c r="A10703" s="1">
        <v>45565.0</v>
      </c>
      <c r="B10703" s="2" t="s">
        <v>1492</v>
      </c>
      <c r="C10703" s="2" t="s">
        <v>54</v>
      </c>
      <c r="D10703" s="1">
        <v>33963.0</v>
      </c>
      <c r="E10703" s="2" t="s">
        <v>63</v>
      </c>
      <c r="F10703" s="2">
        <v>342.0</v>
      </c>
      <c r="G10703" s="2" t="s">
        <v>60</v>
      </c>
      <c r="H10703" s="2" t="s">
        <v>34</v>
      </c>
      <c r="I10703" s="2" t="s">
        <v>35</v>
      </c>
      <c r="J10703" s="2" t="str">
        <f t="array" ref="J10703">XLOOKUP('Transaction Data'!$G10703,Product_Code,Biscuit_Brand)</f>
        <v>Peanut Butter Bites</v>
      </c>
      <c r="K10703" s="2">
        <f t="array" ref="K10703">XLOOKUP('Transaction Data'!$G10703,Product_Code,Cost)</f>
        <v>5</v>
      </c>
      <c r="L10703" s="2">
        <f t="array" ref="L10703">XLOOKUP('Transaction Data'!$G10703,Product_Code,Unit_Price)</f>
        <v>7</v>
      </c>
      <c r="M10703" s="3">
        <f>'Transaction Data'!$F10703*'Transaction Data'!$K10703</f>
        <v>1710</v>
      </c>
      <c r="N10703" s="3">
        <f>'Transaction Data'!$F10703*'Transaction Data'!$L10703</f>
        <v>2394</v>
      </c>
      <c r="O10703" s="3">
        <f>'Transaction Data'!$N10703-'Transaction Data'!$M10703</f>
        <v>684</v>
      </c>
      <c r="P10703" s="2">
        <f>DATEDIF('Transaction Data'!$D10703,'Transaction Data'!$A10703,"y")</f>
        <v>31</v>
      </c>
      <c r="Q10703" s="2" t="str">
        <f>FLOOR('Transaction Data'!$P10703,15)&amp;"-"&amp;FLOOR('Transaction Data'!$P10703,15)+14</f>
        <v>30-44</v>
      </c>
      <c r="R10703" s="2" t="str">
        <f>IF('Transaction Data'!$L10703&lt;=10,"Less Expensive","Expensive")</f>
        <v>Less Expensive</v>
      </c>
      <c r="S10703" s="4">
        <f>WEEKDAY('Transaction Data'!$A10703)</f>
        <v>2</v>
      </c>
      <c r="T10703" s="2" t="str">
        <f>IF(WEEKDAY('Transaction Data'!$A10703,2)&lt;6,"Weekday","Weekend")</f>
        <v>Weekday</v>
      </c>
    </row>
    <row r="10704" ht="15.75" customHeight="1">
      <c r="A10704" s="1">
        <v>45552.0</v>
      </c>
      <c r="B10704" s="2" t="s">
        <v>5038</v>
      </c>
      <c r="C10704" s="2" t="s">
        <v>78</v>
      </c>
      <c r="D10704" s="1">
        <v>26335.0</v>
      </c>
      <c r="E10704" s="2" t="s">
        <v>22</v>
      </c>
      <c r="F10704" s="2">
        <v>330.0</v>
      </c>
      <c r="G10704" s="2" t="s">
        <v>38</v>
      </c>
      <c r="H10704" s="2" t="s">
        <v>45</v>
      </c>
      <c r="I10704" s="2" t="s">
        <v>30</v>
      </c>
      <c r="J10704" s="2" t="str">
        <f t="array" ref="J10704">XLOOKUP('Transaction Data'!$G10704,Product_Code,Biscuit_Brand)</f>
        <v>Ginger Snaps</v>
      </c>
      <c r="K10704" s="2">
        <f t="array" ref="K10704">XLOOKUP('Transaction Data'!$G10704,Product_Code,Cost)</f>
        <v>14</v>
      </c>
      <c r="L10704" s="2">
        <f t="array" ref="L10704">XLOOKUP('Transaction Data'!$G10704,Product_Code,Unit_Price)</f>
        <v>28</v>
      </c>
      <c r="M10704" s="3">
        <f>'Transaction Data'!$F10704*'Transaction Data'!$K10704</f>
        <v>4620</v>
      </c>
      <c r="N10704" s="3">
        <f>'Transaction Data'!$F10704*'Transaction Data'!$L10704</f>
        <v>9240</v>
      </c>
      <c r="O10704" s="3">
        <f>'Transaction Data'!$N10704-'Transaction Data'!$M10704</f>
        <v>4620</v>
      </c>
      <c r="P10704" s="2">
        <f>DATEDIF('Transaction Data'!$D10704,'Transaction Data'!$A10704,"y")</f>
        <v>52</v>
      </c>
      <c r="Q10704" s="2" t="str">
        <f>FLOOR('Transaction Data'!$P10704,15)&amp;"-"&amp;FLOOR('Transaction Data'!$P10704,15)+14</f>
        <v>45-59</v>
      </c>
      <c r="R10704" s="2" t="str">
        <f>IF('Transaction Data'!$L10704&lt;=10,"Less Expensive","Expensive")</f>
        <v>Expensive</v>
      </c>
      <c r="S10704" s="4">
        <f>WEEKDAY('Transaction Data'!$A10704)</f>
        <v>3</v>
      </c>
      <c r="T10704" s="2" t="str">
        <f>IF(WEEKDAY('Transaction Data'!$A10704,2)&lt;6,"Weekday","Weekend")</f>
        <v>Weekday</v>
      </c>
    </row>
    <row r="10705" ht="15.75" customHeight="1">
      <c r="A10705" s="1">
        <v>45539.0</v>
      </c>
      <c r="B10705" s="2" t="s">
        <v>3331</v>
      </c>
      <c r="C10705" s="2" t="s">
        <v>51</v>
      </c>
      <c r="D10705" s="1">
        <v>24126.0</v>
      </c>
      <c r="E10705" s="2" t="s">
        <v>27</v>
      </c>
      <c r="F10705" s="2">
        <v>428.0</v>
      </c>
      <c r="G10705" s="2" t="s">
        <v>44</v>
      </c>
      <c r="H10705" s="2" t="s">
        <v>52</v>
      </c>
      <c r="I10705" s="2" t="s">
        <v>30</v>
      </c>
      <c r="J10705" s="2" t="str">
        <f t="array" ref="J10705">XLOOKUP('Transaction Data'!$G10705,Product_Code,Biscuit_Brand)</f>
        <v>Butter Crunch</v>
      </c>
      <c r="K10705" s="2">
        <f t="array" ref="K10705">XLOOKUP('Transaction Data'!$G10705,Product_Code,Cost)</f>
        <v>10</v>
      </c>
      <c r="L10705" s="2">
        <f t="array" ref="L10705">XLOOKUP('Transaction Data'!$G10705,Product_Code,Unit_Price)</f>
        <v>11</v>
      </c>
      <c r="M10705" s="3">
        <f>'Transaction Data'!$F10705*'Transaction Data'!$K10705</f>
        <v>4280</v>
      </c>
      <c r="N10705" s="3">
        <f>'Transaction Data'!$F10705*'Transaction Data'!$L10705</f>
        <v>4708</v>
      </c>
      <c r="O10705" s="3">
        <f>'Transaction Data'!$N10705-'Transaction Data'!$M10705</f>
        <v>428</v>
      </c>
      <c r="P10705" s="2">
        <f>DATEDIF('Transaction Data'!$D10705,'Transaction Data'!$A10705,"y")</f>
        <v>58</v>
      </c>
      <c r="Q10705" s="2" t="str">
        <f>FLOOR('Transaction Data'!$P10705,15)&amp;"-"&amp;FLOOR('Transaction Data'!$P10705,15)+14</f>
        <v>45-59</v>
      </c>
      <c r="R10705" s="2" t="str">
        <f>IF('Transaction Data'!$L10705&lt;=10,"Less Expensive","Expensive")</f>
        <v>Expensive</v>
      </c>
      <c r="S10705" s="4">
        <f>WEEKDAY('Transaction Data'!$A10705)</f>
        <v>4</v>
      </c>
      <c r="T10705" s="2" t="str">
        <f>IF(WEEKDAY('Transaction Data'!$A10705,2)&lt;6,"Weekday","Weekend")</f>
        <v>Weekday</v>
      </c>
    </row>
    <row r="10706" ht="15.75" customHeight="1">
      <c r="A10706" s="1">
        <v>45561.0</v>
      </c>
      <c r="B10706" s="2" t="s">
        <v>5222</v>
      </c>
      <c r="C10706" s="2" t="s">
        <v>32</v>
      </c>
      <c r="D10706" s="1">
        <v>26829.0</v>
      </c>
      <c r="E10706" s="2" t="s">
        <v>22</v>
      </c>
      <c r="F10706" s="2">
        <v>284.0</v>
      </c>
      <c r="G10706" s="2" t="s">
        <v>44</v>
      </c>
      <c r="H10706" s="2" t="s">
        <v>29</v>
      </c>
      <c r="I10706" s="2" t="s">
        <v>35</v>
      </c>
      <c r="J10706" s="2" t="str">
        <f t="array" ref="J10706">XLOOKUP('Transaction Data'!$G10706,Product_Code,Biscuit_Brand)</f>
        <v>Butter Crunch</v>
      </c>
      <c r="K10706" s="2">
        <f t="array" ref="K10706">XLOOKUP('Transaction Data'!$G10706,Product_Code,Cost)</f>
        <v>10</v>
      </c>
      <c r="L10706" s="2">
        <f t="array" ref="L10706">XLOOKUP('Transaction Data'!$G10706,Product_Code,Unit_Price)</f>
        <v>11</v>
      </c>
      <c r="M10706" s="3">
        <f>'Transaction Data'!$F10706*'Transaction Data'!$K10706</f>
        <v>2840</v>
      </c>
      <c r="N10706" s="3">
        <f>'Transaction Data'!$F10706*'Transaction Data'!$L10706</f>
        <v>3124</v>
      </c>
      <c r="O10706" s="3">
        <f>'Transaction Data'!$N10706-'Transaction Data'!$M10706</f>
        <v>284</v>
      </c>
      <c r="P10706" s="2">
        <f>DATEDIF('Transaction Data'!$D10706,'Transaction Data'!$A10706,"y")</f>
        <v>51</v>
      </c>
      <c r="Q10706" s="2" t="str">
        <f>FLOOR('Transaction Data'!$P10706,15)&amp;"-"&amp;FLOOR('Transaction Data'!$P10706,15)+14</f>
        <v>45-59</v>
      </c>
      <c r="R10706" s="2" t="str">
        <f>IF('Transaction Data'!$L10706&lt;=10,"Less Expensive","Expensive")</f>
        <v>Expensive</v>
      </c>
      <c r="S10706" s="4">
        <f>WEEKDAY('Transaction Data'!$A10706)</f>
        <v>5</v>
      </c>
      <c r="T10706" s="2" t="str">
        <f>IF(WEEKDAY('Transaction Data'!$A10706,2)&lt;6,"Weekday","Weekend")</f>
        <v>Weekday</v>
      </c>
    </row>
    <row r="10707" ht="15.75" customHeight="1">
      <c r="A10707" s="1">
        <v>45544.0</v>
      </c>
      <c r="B10707" s="2" t="s">
        <v>6671</v>
      </c>
      <c r="C10707" s="2" t="s">
        <v>54</v>
      </c>
      <c r="D10707" s="1">
        <v>19964.0</v>
      </c>
      <c r="E10707" s="2" t="s">
        <v>22</v>
      </c>
      <c r="F10707" s="2">
        <v>22.0</v>
      </c>
      <c r="G10707" s="2" t="s">
        <v>23</v>
      </c>
      <c r="H10707" s="2" t="s">
        <v>49</v>
      </c>
      <c r="I10707" s="2" t="s">
        <v>35</v>
      </c>
      <c r="J10707" s="2" t="str">
        <f t="array" ref="J10707">XLOOKUP('Transaction Data'!$G10707,Product_Code,Biscuit_Brand)</f>
        <v>Cinnamon Swirls</v>
      </c>
      <c r="K10707" s="2">
        <f t="array" ref="K10707">XLOOKUP('Transaction Data'!$G10707,Product_Code,Cost)</f>
        <v>10</v>
      </c>
      <c r="L10707" s="2">
        <f t="array" ref="L10707">XLOOKUP('Transaction Data'!$G10707,Product_Code,Unit_Price)</f>
        <v>14</v>
      </c>
      <c r="M10707" s="3">
        <f>'Transaction Data'!$F10707*'Transaction Data'!$K10707</f>
        <v>220</v>
      </c>
      <c r="N10707" s="3">
        <f>'Transaction Data'!$F10707*'Transaction Data'!$L10707</f>
        <v>308</v>
      </c>
      <c r="O10707" s="3">
        <f>'Transaction Data'!$N10707-'Transaction Data'!$M10707</f>
        <v>88</v>
      </c>
      <c r="P10707" s="2">
        <f>DATEDIF('Transaction Data'!$D10707,'Transaction Data'!$A10707,"y")</f>
        <v>70</v>
      </c>
      <c r="Q10707" s="2" t="str">
        <f>FLOOR('Transaction Data'!$P10707,15)&amp;"-"&amp;FLOOR('Transaction Data'!$P10707,15)+14</f>
        <v>60-74</v>
      </c>
      <c r="R10707" s="2" t="str">
        <f>IF('Transaction Data'!$L10707&lt;=10,"Less Expensive","Expensive")</f>
        <v>Expensive</v>
      </c>
      <c r="S10707" s="4">
        <f>WEEKDAY('Transaction Data'!$A10707)</f>
        <v>2</v>
      </c>
      <c r="T10707" s="2" t="str">
        <f>IF(WEEKDAY('Transaction Data'!$A10707,2)&lt;6,"Weekday","Weekend")</f>
        <v>Weekday</v>
      </c>
    </row>
    <row r="10708" ht="15.75" customHeight="1">
      <c r="A10708" s="1">
        <v>45548.0</v>
      </c>
      <c r="B10708" s="2" t="s">
        <v>5495</v>
      </c>
      <c r="C10708" s="2" t="s">
        <v>69</v>
      </c>
      <c r="D10708" s="1">
        <v>37067.0</v>
      </c>
      <c r="E10708" s="2" t="s">
        <v>63</v>
      </c>
      <c r="F10708" s="2">
        <v>126.0</v>
      </c>
      <c r="G10708" s="2" t="s">
        <v>57</v>
      </c>
      <c r="H10708" s="2" t="s">
        <v>34</v>
      </c>
      <c r="I10708" s="2" t="s">
        <v>25</v>
      </c>
      <c r="J10708" s="2" t="str">
        <f t="array" ref="J10708">XLOOKUP('Transaction Data'!$G10708,Product_Code,Biscuit_Brand)</f>
        <v>Oatmeal Cookies</v>
      </c>
      <c r="K10708" s="2">
        <f t="array" ref="K10708">XLOOKUP('Transaction Data'!$G10708,Product_Code,Cost)</f>
        <v>19</v>
      </c>
      <c r="L10708" s="2">
        <f t="array" ref="L10708">XLOOKUP('Transaction Data'!$G10708,Product_Code,Unit_Price)</f>
        <v>23</v>
      </c>
      <c r="M10708" s="3">
        <f>'Transaction Data'!$F10708*'Transaction Data'!$K10708</f>
        <v>2394</v>
      </c>
      <c r="N10708" s="3">
        <f>'Transaction Data'!$F10708*'Transaction Data'!$L10708</f>
        <v>2898</v>
      </c>
      <c r="O10708" s="3">
        <f>'Transaction Data'!$N10708-'Transaction Data'!$M10708</f>
        <v>504</v>
      </c>
      <c r="P10708" s="2">
        <f>DATEDIF('Transaction Data'!$D10708,'Transaction Data'!$A10708,"y")</f>
        <v>23</v>
      </c>
      <c r="Q10708" s="2" t="str">
        <f>FLOOR('Transaction Data'!$P10708,15)&amp;"-"&amp;FLOOR('Transaction Data'!$P10708,15)+14</f>
        <v>15-29</v>
      </c>
      <c r="R10708" s="2" t="str">
        <f>IF('Transaction Data'!$L10708&lt;=10,"Less Expensive","Expensive")</f>
        <v>Expensive</v>
      </c>
      <c r="S10708" s="4">
        <f>WEEKDAY('Transaction Data'!$A10708)</f>
        <v>6</v>
      </c>
      <c r="T10708" s="2" t="str">
        <f>IF(WEEKDAY('Transaction Data'!$A10708,2)&lt;6,"Weekday","Weekend")</f>
        <v>Weekday</v>
      </c>
    </row>
    <row r="10709" ht="15.75" customHeight="1">
      <c r="A10709" s="1">
        <v>45546.0</v>
      </c>
      <c r="B10709" s="2" t="s">
        <v>4820</v>
      </c>
      <c r="C10709" s="2" t="s">
        <v>21</v>
      </c>
      <c r="D10709" s="1">
        <v>19523.0</v>
      </c>
      <c r="E10709" s="2" t="s">
        <v>63</v>
      </c>
      <c r="F10709" s="2">
        <v>384.0</v>
      </c>
      <c r="G10709" s="2" t="s">
        <v>38</v>
      </c>
      <c r="H10709" s="2" t="s">
        <v>24</v>
      </c>
      <c r="I10709" s="2" t="s">
        <v>25</v>
      </c>
      <c r="J10709" s="2" t="str">
        <f t="array" ref="J10709">XLOOKUP('Transaction Data'!$G10709,Product_Code,Biscuit_Brand)</f>
        <v>Ginger Snaps</v>
      </c>
      <c r="K10709" s="2">
        <f t="array" ref="K10709">XLOOKUP('Transaction Data'!$G10709,Product_Code,Cost)</f>
        <v>14</v>
      </c>
      <c r="L10709" s="2">
        <f t="array" ref="L10709">XLOOKUP('Transaction Data'!$G10709,Product_Code,Unit_Price)</f>
        <v>28</v>
      </c>
      <c r="M10709" s="3">
        <f>'Transaction Data'!$F10709*'Transaction Data'!$K10709</f>
        <v>5376</v>
      </c>
      <c r="N10709" s="3">
        <f>'Transaction Data'!$F10709*'Transaction Data'!$L10709</f>
        <v>10752</v>
      </c>
      <c r="O10709" s="3">
        <f>'Transaction Data'!$N10709-'Transaction Data'!$M10709</f>
        <v>5376</v>
      </c>
      <c r="P10709" s="2">
        <f>DATEDIF('Transaction Data'!$D10709,'Transaction Data'!$A10709,"y")</f>
        <v>71</v>
      </c>
      <c r="Q10709" s="2" t="str">
        <f>FLOOR('Transaction Data'!$P10709,15)&amp;"-"&amp;FLOOR('Transaction Data'!$P10709,15)+14</f>
        <v>60-74</v>
      </c>
      <c r="R10709" s="2" t="str">
        <f>IF('Transaction Data'!$L10709&lt;=10,"Less Expensive","Expensive")</f>
        <v>Expensive</v>
      </c>
      <c r="S10709" s="4">
        <f>WEEKDAY('Transaction Data'!$A10709)</f>
        <v>4</v>
      </c>
      <c r="T10709" s="2" t="str">
        <f>IF(WEEKDAY('Transaction Data'!$A10709,2)&lt;6,"Weekday","Weekend")</f>
        <v>Weekday</v>
      </c>
    </row>
    <row r="10710" ht="15.75" customHeight="1">
      <c r="A10710" s="1">
        <v>45556.0</v>
      </c>
      <c r="B10710" s="2" t="s">
        <v>4546</v>
      </c>
      <c r="C10710" s="2" t="s">
        <v>47</v>
      </c>
      <c r="D10710" s="1">
        <v>38238.0</v>
      </c>
      <c r="E10710" s="2" t="s">
        <v>37</v>
      </c>
      <c r="F10710" s="2">
        <v>291.0</v>
      </c>
      <c r="G10710" s="2" t="s">
        <v>60</v>
      </c>
      <c r="H10710" s="2" t="s">
        <v>29</v>
      </c>
      <c r="I10710" s="2" t="s">
        <v>30</v>
      </c>
      <c r="J10710" s="2" t="str">
        <f t="array" ref="J10710">XLOOKUP('Transaction Data'!$G10710,Product_Code,Biscuit_Brand)</f>
        <v>Peanut Butter Bites</v>
      </c>
      <c r="K10710" s="2">
        <f t="array" ref="K10710">XLOOKUP('Transaction Data'!$G10710,Product_Code,Cost)</f>
        <v>5</v>
      </c>
      <c r="L10710" s="2">
        <f t="array" ref="L10710">XLOOKUP('Transaction Data'!$G10710,Product_Code,Unit_Price)</f>
        <v>7</v>
      </c>
      <c r="M10710" s="3">
        <f>'Transaction Data'!$F10710*'Transaction Data'!$K10710</f>
        <v>1455</v>
      </c>
      <c r="N10710" s="3">
        <f>'Transaction Data'!$F10710*'Transaction Data'!$L10710</f>
        <v>2037</v>
      </c>
      <c r="O10710" s="3">
        <f>'Transaction Data'!$N10710-'Transaction Data'!$M10710</f>
        <v>582</v>
      </c>
      <c r="P10710" s="2">
        <f>DATEDIF('Transaction Data'!$D10710,'Transaction Data'!$A10710,"y")</f>
        <v>20</v>
      </c>
      <c r="Q10710" s="2" t="str">
        <f>FLOOR('Transaction Data'!$P10710,15)&amp;"-"&amp;FLOOR('Transaction Data'!$P10710,15)+14</f>
        <v>15-29</v>
      </c>
      <c r="R10710" s="2" t="str">
        <f>IF('Transaction Data'!$L10710&lt;=10,"Less Expensive","Expensive")</f>
        <v>Less Expensive</v>
      </c>
      <c r="S10710" s="4">
        <f>WEEKDAY('Transaction Data'!$A10710)</f>
        <v>7</v>
      </c>
      <c r="T10710" s="2" t="str">
        <f>IF(WEEKDAY('Transaction Data'!$A10710,2)&lt;6,"Weekday","Weekend")</f>
        <v>Weekend</v>
      </c>
    </row>
    <row r="10711" ht="15.75" customHeight="1">
      <c r="A10711" s="1">
        <v>45562.0</v>
      </c>
      <c r="B10711" s="2" t="s">
        <v>4145</v>
      </c>
      <c r="C10711" s="2" t="s">
        <v>21</v>
      </c>
      <c r="D10711" s="1">
        <v>36389.0</v>
      </c>
      <c r="E10711" s="2" t="s">
        <v>63</v>
      </c>
      <c r="F10711" s="2">
        <v>183.0</v>
      </c>
      <c r="G10711" s="2" t="s">
        <v>23</v>
      </c>
      <c r="H10711" s="2" t="s">
        <v>49</v>
      </c>
      <c r="I10711" s="2" t="s">
        <v>25</v>
      </c>
      <c r="J10711" s="2" t="str">
        <f t="array" ref="J10711">XLOOKUP('Transaction Data'!$G10711,Product_Code,Biscuit_Brand)</f>
        <v>Cinnamon Swirls</v>
      </c>
      <c r="K10711" s="2">
        <f t="array" ref="K10711">XLOOKUP('Transaction Data'!$G10711,Product_Code,Cost)</f>
        <v>10</v>
      </c>
      <c r="L10711" s="2">
        <f t="array" ref="L10711">XLOOKUP('Transaction Data'!$G10711,Product_Code,Unit_Price)</f>
        <v>14</v>
      </c>
      <c r="M10711" s="3">
        <f>'Transaction Data'!$F10711*'Transaction Data'!$K10711</f>
        <v>1830</v>
      </c>
      <c r="N10711" s="3">
        <f>'Transaction Data'!$F10711*'Transaction Data'!$L10711</f>
        <v>2562</v>
      </c>
      <c r="O10711" s="3">
        <f>'Transaction Data'!$N10711-'Transaction Data'!$M10711</f>
        <v>732</v>
      </c>
      <c r="P10711" s="2">
        <f>DATEDIF('Transaction Data'!$D10711,'Transaction Data'!$A10711,"y")</f>
        <v>25</v>
      </c>
      <c r="Q10711" s="2" t="str">
        <f>FLOOR('Transaction Data'!$P10711,15)&amp;"-"&amp;FLOOR('Transaction Data'!$P10711,15)+14</f>
        <v>15-29</v>
      </c>
      <c r="R10711" s="2" t="str">
        <f>IF('Transaction Data'!$L10711&lt;=10,"Less Expensive","Expensive")</f>
        <v>Expensive</v>
      </c>
      <c r="S10711" s="4">
        <f>WEEKDAY('Transaction Data'!$A10711)</f>
        <v>6</v>
      </c>
      <c r="T10711" s="2" t="str">
        <f>IF(WEEKDAY('Transaction Data'!$A10711,2)&lt;6,"Weekday","Weekend")</f>
        <v>Weekday</v>
      </c>
    </row>
    <row r="10712" ht="15.75" customHeight="1">
      <c r="A10712" s="1">
        <v>45546.0</v>
      </c>
      <c r="B10712" s="2" t="s">
        <v>242</v>
      </c>
      <c r="C10712" s="2" t="s">
        <v>32</v>
      </c>
      <c r="D10712" s="1">
        <v>28558.0</v>
      </c>
      <c r="E10712" s="2" t="s">
        <v>22</v>
      </c>
      <c r="F10712" s="2">
        <v>440.0</v>
      </c>
      <c r="G10712" s="2" t="s">
        <v>55</v>
      </c>
      <c r="H10712" s="2" t="s">
        <v>52</v>
      </c>
      <c r="I10712" s="2" t="s">
        <v>25</v>
      </c>
      <c r="J10712" s="2" t="str">
        <f t="array" ref="J10712">XLOOKUP('Transaction Data'!$G10712,Product_Code,Biscuit_Brand)</f>
        <v>Vanilla Wafers</v>
      </c>
      <c r="K10712" s="2">
        <f t="array" ref="K10712">XLOOKUP('Transaction Data'!$G10712,Product_Code,Cost)</f>
        <v>18</v>
      </c>
      <c r="L10712" s="2">
        <f t="array" ref="L10712">XLOOKUP('Transaction Data'!$G10712,Product_Code,Unit_Price)</f>
        <v>36</v>
      </c>
      <c r="M10712" s="3">
        <f>'Transaction Data'!$F10712*'Transaction Data'!$K10712</f>
        <v>7920</v>
      </c>
      <c r="N10712" s="3">
        <f>'Transaction Data'!$F10712*'Transaction Data'!$L10712</f>
        <v>15840</v>
      </c>
      <c r="O10712" s="3">
        <f>'Transaction Data'!$N10712-'Transaction Data'!$M10712</f>
        <v>7920</v>
      </c>
      <c r="P10712" s="2">
        <f>DATEDIF('Transaction Data'!$D10712,'Transaction Data'!$A10712,"y")</f>
        <v>46</v>
      </c>
      <c r="Q10712" s="2" t="str">
        <f>FLOOR('Transaction Data'!$P10712,15)&amp;"-"&amp;FLOOR('Transaction Data'!$P10712,15)+14</f>
        <v>45-59</v>
      </c>
      <c r="R10712" s="2" t="str">
        <f>IF('Transaction Data'!$L10712&lt;=10,"Less Expensive","Expensive")</f>
        <v>Expensive</v>
      </c>
      <c r="S10712" s="4">
        <f>WEEKDAY('Transaction Data'!$A10712)</f>
        <v>4</v>
      </c>
      <c r="T10712" s="2" t="str">
        <f>IF(WEEKDAY('Transaction Data'!$A10712,2)&lt;6,"Weekday","Weekend")</f>
        <v>Weekday</v>
      </c>
    </row>
    <row r="10713" ht="15.75" customHeight="1">
      <c r="A10713" s="1">
        <v>45550.0</v>
      </c>
      <c r="B10713" s="2" t="s">
        <v>6452</v>
      </c>
      <c r="C10713" s="2" t="s">
        <v>72</v>
      </c>
      <c r="D10713" s="1">
        <v>26465.0</v>
      </c>
      <c r="E10713" s="2" t="s">
        <v>63</v>
      </c>
      <c r="F10713" s="2">
        <v>31.0</v>
      </c>
      <c r="G10713" s="2" t="s">
        <v>23</v>
      </c>
      <c r="H10713" s="2" t="s">
        <v>45</v>
      </c>
      <c r="I10713" s="2" t="s">
        <v>35</v>
      </c>
      <c r="J10713" s="2" t="str">
        <f t="array" ref="J10713">XLOOKUP('Transaction Data'!$G10713,Product_Code,Biscuit_Brand)</f>
        <v>Cinnamon Swirls</v>
      </c>
      <c r="K10713" s="2">
        <f t="array" ref="K10713">XLOOKUP('Transaction Data'!$G10713,Product_Code,Cost)</f>
        <v>10</v>
      </c>
      <c r="L10713" s="2">
        <f t="array" ref="L10713">XLOOKUP('Transaction Data'!$G10713,Product_Code,Unit_Price)</f>
        <v>14</v>
      </c>
      <c r="M10713" s="3">
        <f>'Transaction Data'!$F10713*'Transaction Data'!$K10713</f>
        <v>310</v>
      </c>
      <c r="N10713" s="3">
        <f>'Transaction Data'!$F10713*'Transaction Data'!$L10713</f>
        <v>434</v>
      </c>
      <c r="O10713" s="3">
        <f>'Transaction Data'!$N10713-'Transaction Data'!$M10713</f>
        <v>124</v>
      </c>
      <c r="P10713" s="2">
        <f>DATEDIF('Transaction Data'!$D10713,'Transaction Data'!$A10713,"y")</f>
        <v>52</v>
      </c>
      <c r="Q10713" s="2" t="str">
        <f>FLOOR('Transaction Data'!$P10713,15)&amp;"-"&amp;FLOOR('Transaction Data'!$P10713,15)+14</f>
        <v>45-59</v>
      </c>
      <c r="R10713" s="2" t="str">
        <f>IF('Transaction Data'!$L10713&lt;=10,"Less Expensive","Expensive")</f>
        <v>Expensive</v>
      </c>
      <c r="S10713" s="4">
        <f>WEEKDAY('Transaction Data'!$A10713)</f>
        <v>1</v>
      </c>
      <c r="T10713" s="2" t="str">
        <f>IF(WEEKDAY('Transaction Data'!$A10713,2)&lt;6,"Weekday","Weekend")</f>
        <v>Weekend</v>
      </c>
    </row>
    <row r="10714" ht="15.75" customHeight="1">
      <c r="A10714" s="1">
        <v>45543.0</v>
      </c>
      <c r="B10714" s="2" t="s">
        <v>4163</v>
      </c>
      <c r="C10714" s="2" t="s">
        <v>41</v>
      </c>
      <c r="D10714" s="1">
        <v>36419.0</v>
      </c>
      <c r="E10714" s="2" t="s">
        <v>27</v>
      </c>
      <c r="F10714" s="2">
        <v>342.0</v>
      </c>
      <c r="G10714" s="2" t="s">
        <v>28</v>
      </c>
      <c r="H10714" s="2" t="s">
        <v>45</v>
      </c>
      <c r="I10714" s="2" t="s">
        <v>25</v>
      </c>
      <c r="J10714" s="2" t="str">
        <f t="array" ref="J10714">XLOOKUP('Transaction Data'!$G10714,Product_Code,Biscuit_Brand)</f>
        <v>Shortbread</v>
      </c>
      <c r="K10714" s="2">
        <f t="array" ref="K10714">XLOOKUP('Transaction Data'!$G10714,Product_Code,Cost)</f>
        <v>10</v>
      </c>
      <c r="L10714" s="2">
        <f t="array" ref="L10714">XLOOKUP('Transaction Data'!$G10714,Product_Code,Unit_Price)</f>
        <v>45</v>
      </c>
      <c r="M10714" s="3">
        <f>'Transaction Data'!$F10714*'Transaction Data'!$K10714</f>
        <v>3420</v>
      </c>
      <c r="N10714" s="3">
        <f>'Transaction Data'!$F10714*'Transaction Data'!$L10714</f>
        <v>15390</v>
      </c>
      <c r="O10714" s="3">
        <f>'Transaction Data'!$N10714-'Transaction Data'!$M10714</f>
        <v>11970</v>
      </c>
      <c r="P10714" s="2">
        <f>DATEDIF('Transaction Data'!$D10714,'Transaction Data'!$A10714,"y")</f>
        <v>24</v>
      </c>
      <c r="Q10714" s="2" t="str">
        <f>FLOOR('Transaction Data'!$P10714,15)&amp;"-"&amp;FLOOR('Transaction Data'!$P10714,15)+14</f>
        <v>15-29</v>
      </c>
      <c r="R10714" s="2" t="str">
        <f>IF('Transaction Data'!$L10714&lt;=10,"Less Expensive","Expensive")</f>
        <v>Expensive</v>
      </c>
      <c r="S10714" s="4">
        <f>WEEKDAY('Transaction Data'!$A10714)</f>
        <v>1</v>
      </c>
      <c r="T10714" s="2" t="str">
        <f>IF(WEEKDAY('Transaction Data'!$A10714,2)&lt;6,"Weekday","Weekend")</f>
        <v>Weekend</v>
      </c>
    </row>
    <row r="10715" ht="15.75" customHeight="1">
      <c r="A10715" s="1">
        <v>45555.0</v>
      </c>
      <c r="B10715" s="2" t="s">
        <v>4856</v>
      </c>
      <c r="C10715" s="2" t="s">
        <v>21</v>
      </c>
      <c r="D10715" s="1">
        <v>24521.0</v>
      </c>
      <c r="E10715" s="2" t="s">
        <v>27</v>
      </c>
      <c r="F10715" s="2">
        <v>218.0</v>
      </c>
      <c r="G10715" s="2" t="s">
        <v>28</v>
      </c>
      <c r="H10715" s="2" t="s">
        <v>29</v>
      </c>
      <c r="I10715" s="2" t="s">
        <v>30</v>
      </c>
      <c r="J10715" s="2" t="str">
        <f t="array" ref="J10715">XLOOKUP('Transaction Data'!$G10715,Product_Code,Biscuit_Brand)</f>
        <v>Shortbread</v>
      </c>
      <c r="K10715" s="2">
        <f t="array" ref="K10715">XLOOKUP('Transaction Data'!$G10715,Product_Code,Cost)</f>
        <v>10</v>
      </c>
      <c r="L10715" s="2">
        <f t="array" ref="L10715">XLOOKUP('Transaction Data'!$G10715,Product_Code,Unit_Price)</f>
        <v>45</v>
      </c>
      <c r="M10715" s="3">
        <f>'Transaction Data'!$F10715*'Transaction Data'!$K10715</f>
        <v>2180</v>
      </c>
      <c r="N10715" s="3">
        <f>'Transaction Data'!$F10715*'Transaction Data'!$L10715</f>
        <v>9810</v>
      </c>
      <c r="O10715" s="3">
        <f>'Transaction Data'!$N10715-'Transaction Data'!$M10715</f>
        <v>7630</v>
      </c>
      <c r="P10715" s="2">
        <f>DATEDIF('Transaction Data'!$D10715,'Transaction Data'!$A10715,"y")</f>
        <v>57</v>
      </c>
      <c r="Q10715" s="2" t="str">
        <f>FLOOR('Transaction Data'!$P10715,15)&amp;"-"&amp;FLOOR('Transaction Data'!$P10715,15)+14</f>
        <v>45-59</v>
      </c>
      <c r="R10715" s="2" t="str">
        <f>IF('Transaction Data'!$L10715&lt;=10,"Less Expensive","Expensive")</f>
        <v>Expensive</v>
      </c>
      <c r="S10715" s="4">
        <f>WEEKDAY('Transaction Data'!$A10715)</f>
        <v>6</v>
      </c>
      <c r="T10715" s="2" t="str">
        <f>IF(WEEKDAY('Transaction Data'!$A10715,2)&lt;6,"Weekday","Weekend")</f>
        <v>Weekday</v>
      </c>
    </row>
    <row r="10716" ht="15.75" customHeight="1">
      <c r="A10716" s="1">
        <v>45565.0</v>
      </c>
      <c r="B10716" s="2" t="s">
        <v>1222</v>
      </c>
      <c r="C10716" s="2" t="s">
        <v>41</v>
      </c>
      <c r="D10716" s="1">
        <v>25918.0</v>
      </c>
      <c r="E10716" s="2" t="s">
        <v>37</v>
      </c>
      <c r="F10716" s="2">
        <v>238.0</v>
      </c>
      <c r="G10716" s="2" t="s">
        <v>28</v>
      </c>
      <c r="H10716" s="2" t="s">
        <v>45</v>
      </c>
      <c r="I10716" s="2" t="s">
        <v>25</v>
      </c>
      <c r="J10716" s="2" t="str">
        <f t="array" ref="J10716">XLOOKUP('Transaction Data'!$G10716,Product_Code,Biscuit_Brand)</f>
        <v>Shortbread</v>
      </c>
      <c r="K10716" s="2">
        <f t="array" ref="K10716">XLOOKUP('Transaction Data'!$G10716,Product_Code,Cost)</f>
        <v>10</v>
      </c>
      <c r="L10716" s="2">
        <f t="array" ref="L10716">XLOOKUP('Transaction Data'!$G10716,Product_Code,Unit_Price)</f>
        <v>45</v>
      </c>
      <c r="M10716" s="3">
        <f>'Transaction Data'!$F10716*'Transaction Data'!$K10716</f>
        <v>2380</v>
      </c>
      <c r="N10716" s="3">
        <f>'Transaction Data'!$F10716*'Transaction Data'!$L10716</f>
        <v>10710</v>
      </c>
      <c r="O10716" s="3">
        <f>'Transaction Data'!$N10716-'Transaction Data'!$M10716</f>
        <v>8330</v>
      </c>
      <c r="P10716" s="2">
        <f>DATEDIF('Transaction Data'!$D10716,'Transaction Data'!$A10716,"y")</f>
        <v>53</v>
      </c>
      <c r="Q10716" s="2" t="str">
        <f>FLOOR('Transaction Data'!$P10716,15)&amp;"-"&amp;FLOOR('Transaction Data'!$P10716,15)+14</f>
        <v>45-59</v>
      </c>
      <c r="R10716" s="2" t="str">
        <f>IF('Transaction Data'!$L10716&lt;=10,"Less Expensive","Expensive")</f>
        <v>Expensive</v>
      </c>
      <c r="S10716" s="4">
        <f>WEEKDAY('Transaction Data'!$A10716)</f>
        <v>2</v>
      </c>
      <c r="T10716" s="2" t="str">
        <f>IF(WEEKDAY('Transaction Data'!$A10716,2)&lt;6,"Weekday","Weekend")</f>
        <v>Weekday</v>
      </c>
    </row>
    <row r="10717" ht="15.75" customHeight="1">
      <c r="A10717" s="1">
        <v>45552.0</v>
      </c>
      <c r="B10717" s="2" t="s">
        <v>6648</v>
      </c>
      <c r="C10717" s="2" t="s">
        <v>72</v>
      </c>
      <c r="D10717" s="1">
        <v>31184.0</v>
      </c>
      <c r="E10717" s="2" t="s">
        <v>37</v>
      </c>
      <c r="F10717" s="2">
        <v>251.0</v>
      </c>
      <c r="G10717" s="2" t="s">
        <v>48</v>
      </c>
      <c r="H10717" s="2" t="s">
        <v>49</v>
      </c>
      <c r="I10717" s="2" t="s">
        <v>35</v>
      </c>
      <c r="J10717" s="2" t="str">
        <f t="array" ref="J10717">XLOOKUP('Transaction Data'!$G10717,Product_Code,Biscuit_Brand)</f>
        <v>Lemon Crisps</v>
      </c>
      <c r="K10717" s="2">
        <f t="array" ref="K10717">XLOOKUP('Transaction Data'!$G10717,Product_Code,Cost)</f>
        <v>7</v>
      </c>
      <c r="L10717" s="2">
        <f t="array" ref="L10717">XLOOKUP('Transaction Data'!$G10717,Product_Code,Unit_Price)</f>
        <v>9</v>
      </c>
      <c r="M10717" s="3">
        <f>'Transaction Data'!$F10717*'Transaction Data'!$K10717</f>
        <v>1757</v>
      </c>
      <c r="N10717" s="3">
        <f>'Transaction Data'!$F10717*'Transaction Data'!$L10717</f>
        <v>2259</v>
      </c>
      <c r="O10717" s="3">
        <f>'Transaction Data'!$N10717-'Transaction Data'!$M10717</f>
        <v>502</v>
      </c>
      <c r="P10717" s="2">
        <f>DATEDIF('Transaction Data'!$D10717,'Transaction Data'!$A10717,"y")</f>
        <v>39</v>
      </c>
      <c r="Q10717" s="2" t="str">
        <f>FLOOR('Transaction Data'!$P10717,15)&amp;"-"&amp;FLOOR('Transaction Data'!$P10717,15)+14</f>
        <v>30-44</v>
      </c>
      <c r="R10717" s="2" t="str">
        <f>IF('Transaction Data'!$L10717&lt;=10,"Less Expensive","Expensive")</f>
        <v>Less Expensive</v>
      </c>
      <c r="S10717" s="4">
        <f>WEEKDAY('Transaction Data'!$A10717)</f>
        <v>3</v>
      </c>
      <c r="T10717" s="2" t="str">
        <f>IF(WEEKDAY('Transaction Data'!$A10717,2)&lt;6,"Weekday","Weekend")</f>
        <v>Weekday</v>
      </c>
    </row>
    <row r="10718" ht="15.75" customHeight="1">
      <c r="A10718" s="1">
        <v>45549.0</v>
      </c>
      <c r="B10718" s="2" t="s">
        <v>3497</v>
      </c>
      <c r="C10718" s="2" t="s">
        <v>51</v>
      </c>
      <c r="D10718" s="1">
        <v>31134.0</v>
      </c>
      <c r="E10718" s="2" t="s">
        <v>27</v>
      </c>
      <c r="F10718" s="2">
        <v>131.0</v>
      </c>
      <c r="G10718" s="2" t="s">
        <v>44</v>
      </c>
      <c r="H10718" s="2" t="s">
        <v>42</v>
      </c>
      <c r="I10718" s="2" t="s">
        <v>30</v>
      </c>
      <c r="J10718" s="2" t="str">
        <f t="array" ref="J10718">XLOOKUP('Transaction Data'!$G10718,Product_Code,Biscuit_Brand)</f>
        <v>Butter Crunch</v>
      </c>
      <c r="K10718" s="2">
        <f t="array" ref="K10718">XLOOKUP('Transaction Data'!$G10718,Product_Code,Cost)</f>
        <v>10</v>
      </c>
      <c r="L10718" s="2">
        <f t="array" ref="L10718">XLOOKUP('Transaction Data'!$G10718,Product_Code,Unit_Price)</f>
        <v>11</v>
      </c>
      <c r="M10718" s="3">
        <f>'Transaction Data'!$F10718*'Transaction Data'!$K10718</f>
        <v>1310</v>
      </c>
      <c r="N10718" s="3">
        <f>'Transaction Data'!$F10718*'Transaction Data'!$L10718</f>
        <v>1441</v>
      </c>
      <c r="O10718" s="3">
        <f>'Transaction Data'!$N10718-'Transaction Data'!$M10718</f>
        <v>131</v>
      </c>
      <c r="P10718" s="2">
        <f>DATEDIF('Transaction Data'!$D10718,'Transaction Data'!$A10718,"y")</f>
        <v>39</v>
      </c>
      <c r="Q10718" s="2" t="str">
        <f>FLOOR('Transaction Data'!$P10718,15)&amp;"-"&amp;FLOOR('Transaction Data'!$P10718,15)+14</f>
        <v>30-44</v>
      </c>
      <c r="R10718" s="2" t="str">
        <f>IF('Transaction Data'!$L10718&lt;=10,"Less Expensive","Expensive")</f>
        <v>Expensive</v>
      </c>
      <c r="S10718" s="4">
        <f>WEEKDAY('Transaction Data'!$A10718)</f>
        <v>7</v>
      </c>
      <c r="T10718" s="2" t="str">
        <f>IF(WEEKDAY('Transaction Data'!$A10718,2)&lt;6,"Weekday","Weekend")</f>
        <v>Weekend</v>
      </c>
    </row>
    <row r="10719" ht="15.75" customHeight="1">
      <c r="A10719" s="1">
        <v>45550.0</v>
      </c>
      <c r="B10719" s="2" t="s">
        <v>31</v>
      </c>
      <c r="C10719" s="2" t="s">
        <v>32</v>
      </c>
      <c r="D10719" s="1">
        <v>22573.0</v>
      </c>
      <c r="E10719" s="2" t="s">
        <v>63</v>
      </c>
      <c r="F10719" s="2">
        <v>350.0</v>
      </c>
      <c r="G10719" s="2" t="s">
        <v>60</v>
      </c>
      <c r="H10719" s="2" t="s">
        <v>45</v>
      </c>
      <c r="I10719" s="2" t="s">
        <v>30</v>
      </c>
      <c r="J10719" s="2" t="str">
        <f t="array" ref="J10719">XLOOKUP('Transaction Data'!$G10719,Product_Code,Biscuit_Brand)</f>
        <v>Peanut Butter Bites</v>
      </c>
      <c r="K10719" s="2">
        <f t="array" ref="K10719">XLOOKUP('Transaction Data'!$G10719,Product_Code,Cost)</f>
        <v>5</v>
      </c>
      <c r="L10719" s="2">
        <f t="array" ref="L10719">XLOOKUP('Transaction Data'!$G10719,Product_Code,Unit_Price)</f>
        <v>7</v>
      </c>
      <c r="M10719" s="3">
        <f>'Transaction Data'!$F10719*'Transaction Data'!$K10719</f>
        <v>1750</v>
      </c>
      <c r="N10719" s="3">
        <f>'Transaction Data'!$F10719*'Transaction Data'!$L10719</f>
        <v>2450</v>
      </c>
      <c r="O10719" s="3">
        <f>'Transaction Data'!$N10719-'Transaction Data'!$M10719</f>
        <v>700</v>
      </c>
      <c r="P10719" s="2">
        <f>DATEDIF('Transaction Data'!$D10719,'Transaction Data'!$A10719,"y")</f>
        <v>62</v>
      </c>
      <c r="Q10719" s="2" t="str">
        <f>FLOOR('Transaction Data'!$P10719,15)&amp;"-"&amp;FLOOR('Transaction Data'!$P10719,15)+14</f>
        <v>60-74</v>
      </c>
      <c r="R10719" s="2" t="str">
        <f>IF('Transaction Data'!$L10719&lt;=10,"Less Expensive","Expensive")</f>
        <v>Less Expensive</v>
      </c>
      <c r="S10719" s="4">
        <f>WEEKDAY('Transaction Data'!$A10719)</f>
        <v>1</v>
      </c>
      <c r="T10719" s="2" t="str">
        <f>IF(WEEKDAY('Transaction Data'!$A10719,2)&lt;6,"Weekday","Weekend")</f>
        <v>Weekend</v>
      </c>
    </row>
    <row r="10720" ht="15.75" customHeight="1">
      <c r="A10720" s="1">
        <v>45540.0</v>
      </c>
      <c r="B10720" s="2" t="s">
        <v>446</v>
      </c>
      <c r="C10720" s="2" t="s">
        <v>78</v>
      </c>
      <c r="D10720" s="1">
        <v>30191.0</v>
      </c>
      <c r="E10720" s="2" t="s">
        <v>63</v>
      </c>
      <c r="F10720" s="2">
        <v>440.0</v>
      </c>
      <c r="G10720" s="2" t="s">
        <v>33</v>
      </c>
      <c r="H10720" s="2" t="s">
        <v>24</v>
      </c>
      <c r="I10720" s="2" t="s">
        <v>35</v>
      </c>
      <c r="J10720" s="2" t="str">
        <f t="array" ref="J10720">XLOOKUP('Transaction Data'!$G10720,Product_Code,Biscuit_Brand)</f>
        <v>Caramel Biscuits</v>
      </c>
      <c r="K10720" s="2">
        <f t="array" ref="K10720">XLOOKUP('Transaction Data'!$G10720,Product_Code,Cost)</f>
        <v>18</v>
      </c>
      <c r="L10720" s="2">
        <f t="array" ref="L10720">XLOOKUP('Transaction Data'!$G10720,Product_Code,Unit_Price)</f>
        <v>22</v>
      </c>
      <c r="M10720" s="3">
        <f>'Transaction Data'!$F10720*'Transaction Data'!$K10720</f>
        <v>7920</v>
      </c>
      <c r="N10720" s="3">
        <f>'Transaction Data'!$F10720*'Transaction Data'!$L10720</f>
        <v>9680</v>
      </c>
      <c r="O10720" s="3">
        <f>'Transaction Data'!$N10720-'Transaction Data'!$M10720</f>
        <v>1760</v>
      </c>
      <c r="P10720" s="2">
        <f>DATEDIF('Transaction Data'!$D10720,'Transaction Data'!$A10720,"y")</f>
        <v>42</v>
      </c>
      <c r="Q10720" s="2" t="str">
        <f>FLOOR('Transaction Data'!$P10720,15)&amp;"-"&amp;FLOOR('Transaction Data'!$P10720,15)+14</f>
        <v>30-44</v>
      </c>
      <c r="R10720" s="2" t="str">
        <f>IF('Transaction Data'!$L10720&lt;=10,"Less Expensive","Expensive")</f>
        <v>Expensive</v>
      </c>
      <c r="S10720" s="4">
        <f>WEEKDAY('Transaction Data'!$A10720)</f>
        <v>5</v>
      </c>
      <c r="T10720" s="2" t="str">
        <f>IF(WEEKDAY('Transaction Data'!$A10720,2)&lt;6,"Weekday","Weekend")</f>
        <v>Weekday</v>
      </c>
    </row>
    <row r="10721" ht="15.75" customHeight="1">
      <c r="A10721" s="1">
        <v>45553.0</v>
      </c>
      <c r="B10721" s="2" t="s">
        <v>4051</v>
      </c>
      <c r="C10721" s="2" t="s">
        <v>69</v>
      </c>
      <c r="D10721" s="1">
        <v>20943.0</v>
      </c>
      <c r="E10721" s="2" t="s">
        <v>63</v>
      </c>
      <c r="F10721" s="2">
        <v>433.0</v>
      </c>
      <c r="G10721" s="2" t="s">
        <v>28</v>
      </c>
      <c r="H10721" s="2" t="s">
        <v>45</v>
      </c>
      <c r="I10721" s="2" t="s">
        <v>35</v>
      </c>
      <c r="J10721" s="2" t="str">
        <f t="array" ref="J10721">XLOOKUP('Transaction Data'!$G10721,Product_Code,Biscuit_Brand)</f>
        <v>Shortbread</v>
      </c>
      <c r="K10721" s="2">
        <f t="array" ref="K10721">XLOOKUP('Transaction Data'!$G10721,Product_Code,Cost)</f>
        <v>10</v>
      </c>
      <c r="L10721" s="2">
        <f t="array" ref="L10721">XLOOKUP('Transaction Data'!$G10721,Product_Code,Unit_Price)</f>
        <v>45</v>
      </c>
      <c r="M10721" s="3">
        <f>'Transaction Data'!$F10721*'Transaction Data'!$K10721</f>
        <v>4330</v>
      </c>
      <c r="N10721" s="3">
        <f>'Transaction Data'!$F10721*'Transaction Data'!$L10721</f>
        <v>19485</v>
      </c>
      <c r="O10721" s="3">
        <f>'Transaction Data'!$N10721-'Transaction Data'!$M10721</f>
        <v>15155</v>
      </c>
      <c r="P10721" s="2">
        <f>DATEDIF('Transaction Data'!$D10721,'Transaction Data'!$A10721,"y")</f>
        <v>67</v>
      </c>
      <c r="Q10721" s="2" t="str">
        <f>FLOOR('Transaction Data'!$P10721,15)&amp;"-"&amp;FLOOR('Transaction Data'!$P10721,15)+14</f>
        <v>60-74</v>
      </c>
      <c r="R10721" s="2" t="str">
        <f>IF('Transaction Data'!$L10721&lt;=10,"Less Expensive","Expensive")</f>
        <v>Expensive</v>
      </c>
      <c r="S10721" s="4">
        <f>WEEKDAY('Transaction Data'!$A10721)</f>
        <v>4</v>
      </c>
      <c r="T10721" s="2" t="str">
        <f>IF(WEEKDAY('Transaction Data'!$A10721,2)&lt;6,"Weekday","Weekend")</f>
        <v>Weekday</v>
      </c>
    </row>
    <row r="10722" ht="15.75" customHeight="1">
      <c r="A10722" s="1">
        <v>45550.0</v>
      </c>
      <c r="B10722" s="2" t="s">
        <v>7983</v>
      </c>
      <c r="C10722" s="2" t="s">
        <v>78</v>
      </c>
      <c r="D10722" s="1">
        <v>16506.0</v>
      </c>
      <c r="E10722" s="2" t="s">
        <v>27</v>
      </c>
      <c r="F10722" s="2">
        <v>463.0</v>
      </c>
      <c r="G10722" s="2" t="s">
        <v>48</v>
      </c>
      <c r="H10722" s="2" t="s">
        <v>34</v>
      </c>
      <c r="I10722" s="2" t="s">
        <v>25</v>
      </c>
      <c r="J10722" s="2" t="str">
        <f t="array" ref="J10722">XLOOKUP('Transaction Data'!$G10722,Product_Code,Biscuit_Brand)</f>
        <v>Lemon Crisps</v>
      </c>
      <c r="K10722" s="2">
        <f t="array" ref="K10722">XLOOKUP('Transaction Data'!$G10722,Product_Code,Cost)</f>
        <v>7</v>
      </c>
      <c r="L10722" s="2">
        <f t="array" ref="L10722">XLOOKUP('Transaction Data'!$G10722,Product_Code,Unit_Price)</f>
        <v>9</v>
      </c>
      <c r="M10722" s="3">
        <f>'Transaction Data'!$F10722*'Transaction Data'!$K10722</f>
        <v>3241</v>
      </c>
      <c r="N10722" s="3">
        <f>'Transaction Data'!$F10722*'Transaction Data'!$L10722</f>
        <v>4167</v>
      </c>
      <c r="O10722" s="3">
        <f>'Transaction Data'!$N10722-'Transaction Data'!$M10722</f>
        <v>926</v>
      </c>
      <c r="P10722" s="2">
        <f>DATEDIF('Transaction Data'!$D10722,'Transaction Data'!$A10722,"y")</f>
        <v>79</v>
      </c>
      <c r="Q10722" s="2" t="str">
        <f>FLOOR('Transaction Data'!$P10722,15)&amp;"-"&amp;FLOOR('Transaction Data'!$P10722,15)+14</f>
        <v>75-89</v>
      </c>
      <c r="R10722" s="2" t="str">
        <f>IF('Transaction Data'!$L10722&lt;=10,"Less Expensive","Expensive")</f>
        <v>Less Expensive</v>
      </c>
      <c r="S10722" s="4">
        <f>WEEKDAY('Transaction Data'!$A10722)</f>
        <v>1</v>
      </c>
      <c r="T10722" s="2" t="str">
        <f>IF(WEEKDAY('Transaction Data'!$A10722,2)&lt;6,"Weekday","Weekend")</f>
        <v>Weekend</v>
      </c>
    </row>
    <row r="10723" ht="15.75" customHeight="1">
      <c r="A10723" s="1">
        <v>45555.0</v>
      </c>
      <c r="B10723" s="2" t="s">
        <v>1924</v>
      </c>
      <c r="C10723" s="2" t="s">
        <v>65</v>
      </c>
      <c r="D10723" s="1">
        <v>37119.0</v>
      </c>
      <c r="E10723" s="2" t="s">
        <v>37</v>
      </c>
      <c r="F10723" s="2">
        <v>134.0</v>
      </c>
      <c r="G10723" s="2" t="s">
        <v>60</v>
      </c>
      <c r="H10723" s="2" t="s">
        <v>29</v>
      </c>
      <c r="I10723" s="2" t="s">
        <v>25</v>
      </c>
      <c r="J10723" s="2" t="str">
        <f t="array" ref="J10723">XLOOKUP('Transaction Data'!$G10723,Product_Code,Biscuit_Brand)</f>
        <v>Peanut Butter Bites</v>
      </c>
      <c r="K10723" s="2">
        <f t="array" ref="K10723">XLOOKUP('Transaction Data'!$G10723,Product_Code,Cost)</f>
        <v>5</v>
      </c>
      <c r="L10723" s="2">
        <f t="array" ref="L10723">XLOOKUP('Transaction Data'!$G10723,Product_Code,Unit_Price)</f>
        <v>7</v>
      </c>
      <c r="M10723" s="3">
        <f>'Transaction Data'!$F10723*'Transaction Data'!$K10723</f>
        <v>670</v>
      </c>
      <c r="N10723" s="3">
        <f>'Transaction Data'!$F10723*'Transaction Data'!$L10723</f>
        <v>938</v>
      </c>
      <c r="O10723" s="3">
        <f>'Transaction Data'!$N10723-'Transaction Data'!$M10723</f>
        <v>268</v>
      </c>
      <c r="P10723" s="2">
        <f>DATEDIF('Transaction Data'!$D10723,'Transaction Data'!$A10723,"y")</f>
        <v>23</v>
      </c>
      <c r="Q10723" s="2" t="str">
        <f>FLOOR('Transaction Data'!$P10723,15)&amp;"-"&amp;FLOOR('Transaction Data'!$P10723,15)+14</f>
        <v>15-29</v>
      </c>
      <c r="R10723" s="2" t="str">
        <f>IF('Transaction Data'!$L10723&lt;=10,"Less Expensive","Expensive")</f>
        <v>Less Expensive</v>
      </c>
      <c r="S10723" s="4">
        <f>WEEKDAY('Transaction Data'!$A10723)</f>
        <v>6</v>
      </c>
      <c r="T10723" s="2" t="str">
        <f>IF(WEEKDAY('Transaction Data'!$A10723,2)&lt;6,"Weekday","Weekend")</f>
        <v>Weekday</v>
      </c>
    </row>
    <row r="10724" ht="15.75" customHeight="1">
      <c r="A10724" s="1">
        <v>45542.0</v>
      </c>
      <c r="B10724" s="2" t="s">
        <v>1824</v>
      </c>
      <c r="C10724" s="2" t="s">
        <v>51</v>
      </c>
      <c r="D10724" s="1">
        <v>20862.0</v>
      </c>
      <c r="E10724" s="2" t="s">
        <v>37</v>
      </c>
      <c r="F10724" s="2">
        <v>470.0</v>
      </c>
      <c r="G10724" s="2" t="s">
        <v>33</v>
      </c>
      <c r="H10724" s="2" t="s">
        <v>34</v>
      </c>
      <c r="I10724" s="2" t="s">
        <v>30</v>
      </c>
      <c r="J10724" s="2" t="str">
        <f t="array" ref="J10724">XLOOKUP('Transaction Data'!$G10724,Product_Code,Biscuit_Brand)</f>
        <v>Caramel Biscuits</v>
      </c>
      <c r="K10724" s="2">
        <f t="array" ref="K10724">XLOOKUP('Transaction Data'!$G10724,Product_Code,Cost)</f>
        <v>18</v>
      </c>
      <c r="L10724" s="2">
        <f t="array" ref="L10724">XLOOKUP('Transaction Data'!$G10724,Product_Code,Unit_Price)</f>
        <v>22</v>
      </c>
      <c r="M10724" s="3">
        <f>'Transaction Data'!$F10724*'Transaction Data'!$K10724</f>
        <v>8460</v>
      </c>
      <c r="N10724" s="3">
        <f>'Transaction Data'!$F10724*'Transaction Data'!$L10724</f>
        <v>10340</v>
      </c>
      <c r="O10724" s="3">
        <f>'Transaction Data'!$N10724-'Transaction Data'!$M10724</f>
        <v>1880</v>
      </c>
      <c r="P10724" s="2">
        <f>DATEDIF('Transaction Data'!$D10724,'Transaction Data'!$A10724,"y")</f>
        <v>67</v>
      </c>
      <c r="Q10724" s="2" t="str">
        <f>FLOOR('Transaction Data'!$P10724,15)&amp;"-"&amp;FLOOR('Transaction Data'!$P10724,15)+14</f>
        <v>60-74</v>
      </c>
      <c r="R10724" s="2" t="str">
        <f>IF('Transaction Data'!$L10724&lt;=10,"Less Expensive","Expensive")</f>
        <v>Expensive</v>
      </c>
      <c r="S10724" s="4">
        <f>WEEKDAY('Transaction Data'!$A10724)</f>
        <v>7</v>
      </c>
      <c r="T10724" s="2" t="str">
        <f>IF(WEEKDAY('Transaction Data'!$A10724,2)&lt;6,"Weekday","Weekend")</f>
        <v>Weekend</v>
      </c>
    </row>
    <row r="10725" ht="15.75" customHeight="1">
      <c r="A10725" s="1">
        <v>45560.0</v>
      </c>
      <c r="B10725" s="2" t="s">
        <v>7525</v>
      </c>
      <c r="C10725" s="2" t="s">
        <v>78</v>
      </c>
      <c r="D10725" s="1">
        <v>31662.0</v>
      </c>
      <c r="E10725" s="2" t="s">
        <v>63</v>
      </c>
      <c r="F10725" s="2">
        <v>124.0</v>
      </c>
      <c r="G10725" s="2" t="s">
        <v>60</v>
      </c>
      <c r="H10725" s="2" t="s">
        <v>24</v>
      </c>
      <c r="I10725" s="2" t="s">
        <v>25</v>
      </c>
      <c r="J10725" s="2" t="str">
        <f t="array" ref="J10725">XLOOKUP('Transaction Data'!$G10725,Product_Code,Biscuit_Brand)</f>
        <v>Peanut Butter Bites</v>
      </c>
      <c r="K10725" s="2">
        <f t="array" ref="K10725">XLOOKUP('Transaction Data'!$G10725,Product_Code,Cost)</f>
        <v>5</v>
      </c>
      <c r="L10725" s="2">
        <f t="array" ref="L10725">XLOOKUP('Transaction Data'!$G10725,Product_Code,Unit_Price)</f>
        <v>7</v>
      </c>
      <c r="M10725" s="3">
        <f>'Transaction Data'!$F10725*'Transaction Data'!$K10725</f>
        <v>620</v>
      </c>
      <c r="N10725" s="3">
        <f>'Transaction Data'!$F10725*'Transaction Data'!$L10725</f>
        <v>868</v>
      </c>
      <c r="O10725" s="3">
        <f>'Transaction Data'!$N10725-'Transaction Data'!$M10725</f>
        <v>248</v>
      </c>
      <c r="P10725" s="2">
        <f>DATEDIF('Transaction Data'!$D10725,'Transaction Data'!$A10725,"y")</f>
        <v>38</v>
      </c>
      <c r="Q10725" s="2" t="str">
        <f>FLOOR('Transaction Data'!$P10725,15)&amp;"-"&amp;FLOOR('Transaction Data'!$P10725,15)+14</f>
        <v>30-44</v>
      </c>
      <c r="R10725" s="2" t="str">
        <f>IF('Transaction Data'!$L10725&lt;=10,"Less Expensive","Expensive")</f>
        <v>Less Expensive</v>
      </c>
      <c r="S10725" s="4">
        <f>WEEKDAY('Transaction Data'!$A10725)</f>
        <v>4</v>
      </c>
      <c r="T10725" s="2" t="str">
        <f>IF(WEEKDAY('Transaction Data'!$A10725,2)&lt;6,"Weekday","Weekend")</f>
        <v>Weekday</v>
      </c>
    </row>
    <row r="10726" ht="15.75" customHeight="1">
      <c r="A10726" s="1">
        <v>45537.0</v>
      </c>
      <c r="B10726" s="2" t="s">
        <v>2437</v>
      </c>
      <c r="C10726" s="2" t="s">
        <v>47</v>
      </c>
      <c r="D10726" s="1">
        <v>15955.0</v>
      </c>
      <c r="E10726" s="2" t="s">
        <v>22</v>
      </c>
      <c r="F10726" s="2">
        <v>326.0</v>
      </c>
      <c r="G10726" s="2" t="s">
        <v>55</v>
      </c>
      <c r="H10726" s="2" t="s">
        <v>24</v>
      </c>
      <c r="I10726" s="2" t="s">
        <v>25</v>
      </c>
      <c r="J10726" s="2" t="str">
        <f t="array" ref="J10726">XLOOKUP('Transaction Data'!$G10726,Product_Code,Biscuit_Brand)</f>
        <v>Vanilla Wafers</v>
      </c>
      <c r="K10726" s="2">
        <f t="array" ref="K10726">XLOOKUP('Transaction Data'!$G10726,Product_Code,Cost)</f>
        <v>18</v>
      </c>
      <c r="L10726" s="2">
        <f t="array" ref="L10726">XLOOKUP('Transaction Data'!$G10726,Product_Code,Unit_Price)</f>
        <v>36</v>
      </c>
      <c r="M10726" s="3">
        <f>'Transaction Data'!$F10726*'Transaction Data'!$K10726</f>
        <v>5868</v>
      </c>
      <c r="N10726" s="3">
        <f>'Transaction Data'!$F10726*'Transaction Data'!$L10726</f>
        <v>11736</v>
      </c>
      <c r="O10726" s="3">
        <f>'Transaction Data'!$N10726-'Transaction Data'!$M10726</f>
        <v>5868</v>
      </c>
      <c r="P10726" s="2">
        <f>DATEDIF('Transaction Data'!$D10726,'Transaction Data'!$A10726,"y")</f>
        <v>80</v>
      </c>
      <c r="Q10726" s="2" t="str">
        <f>FLOOR('Transaction Data'!$P10726,15)&amp;"-"&amp;FLOOR('Transaction Data'!$P10726,15)+14</f>
        <v>75-89</v>
      </c>
      <c r="R10726" s="2" t="str">
        <f>IF('Transaction Data'!$L10726&lt;=10,"Less Expensive","Expensive")</f>
        <v>Expensive</v>
      </c>
      <c r="S10726" s="4">
        <f>WEEKDAY('Transaction Data'!$A10726)</f>
        <v>2</v>
      </c>
      <c r="T10726" s="2" t="str">
        <f>IF(WEEKDAY('Transaction Data'!$A10726,2)&lt;6,"Weekday","Weekend")</f>
        <v>Weekday</v>
      </c>
    </row>
    <row r="10727" ht="15.75" customHeight="1">
      <c r="A10727" s="1">
        <v>45556.0</v>
      </c>
      <c r="B10727" s="2" t="s">
        <v>2688</v>
      </c>
      <c r="C10727" s="2" t="s">
        <v>21</v>
      </c>
      <c r="D10727" s="1">
        <v>20402.0</v>
      </c>
      <c r="E10727" s="2" t="s">
        <v>22</v>
      </c>
      <c r="F10727" s="2">
        <v>295.0</v>
      </c>
      <c r="G10727" s="2" t="s">
        <v>57</v>
      </c>
      <c r="H10727" s="2" t="s">
        <v>42</v>
      </c>
      <c r="I10727" s="2" t="s">
        <v>35</v>
      </c>
      <c r="J10727" s="2" t="str">
        <f t="array" ref="J10727">XLOOKUP('Transaction Data'!$G10727,Product_Code,Biscuit_Brand)</f>
        <v>Oatmeal Cookies</v>
      </c>
      <c r="K10727" s="2">
        <f t="array" ref="K10727">XLOOKUP('Transaction Data'!$G10727,Product_Code,Cost)</f>
        <v>19</v>
      </c>
      <c r="L10727" s="2">
        <f t="array" ref="L10727">XLOOKUP('Transaction Data'!$G10727,Product_Code,Unit_Price)</f>
        <v>23</v>
      </c>
      <c r="M10727" s="3">
        <f>'Transaction Data'!$F10727*'Transaction Data'!$K10727</f>
        <v>5605</v>
      </c>
      <c r="N10727" s="3">
        <f>'Transaction Data'!$F10727*'Transaction Data'!$L10727</f>
        <v>6785</v>
      </c>
      <c r="O10727" s="3">
        <f>'Transaction Data'!$N10727-'Transaction Data'!$M10727</f>
        <v>1180</v>
      </c>
      <c r="P10727" s="2">
        <f>DATEDIF('Transaction Data'!$D10727,'Transaction Data'!$A10727,"y")</f>
        <v>68</v>
      </c>
      <c r="Q10727" s="2" t="str">
        <f>FLOOR('Transaction Data'!$P10727,15)&amp;"-"&amp;FLOOR('Transaction Data'!$P10727,15)+14</f>
        <v>60-74</v>
      </c>
      <c r="R10727" s="2" t="str">
        <f>IF('Transaction Data'!$L10727&lt;=10,"Less Expensive","Expensive")</f>
        <v>Expensive</v>
      </c>
      <c r="S10727" s="4">
        <f>WEEKDAY('Transaction Data'!$A10727)</f>
        <v>7</v>
      </c>
      <c r="T10727" s="2" t="str">
        <f>IF(WEEKDAY('Transaction Data'!$A10727,2)&lt;6,"Weekday","Weekend")</f>
        <v>Weekend</v>
      </c>
    </row>
    <row r="10728" ht="15.75" customHeight="1">
      <c r="A10728" s="1">
        <v>45541.0</v>
      </c>
      <c r="B10728" s="2" t="s">
        <v>3056</v>
      </c>
      <c r="C10728" s="2" t="s">
        <v>32</v>
      </c>
      <c r="D10728" s="1">
        <v>32034.0</v>
      </c>
      <c r="E10728" s="2" t="s">
        <v>22</v>
      </c>
      <c r="F10728" s="2">
        <v>471.0</v>
      </c>
      <c r="G10728" s="2" t="s">
        <v>55</v>
      </c>
      <c r="H10728" s="2" t="s">
        <v>24</v>
      </c>
      <c r="I10728" s="2" t="s">
        <v>25</v>
      </c>
      <c r="J10728" s="2" t="str">
        <f t="array" ref="J10728">XLOOKUP('Transaction Data'!$G10728,Product_Code,Biscuit_Brand)</f>
        <v>Vanilla Wafers</v>
      </c>
      <c r="K10728" s="2">
        <f t="array" ref="K10728">XLOOKUP('Transaction Data'!$G10728,Product_Code,Cost)</f>
        <v>18</v>
      </c>
      <c r="L10728" s="2">
        <f t="array" ref="L10728">XLOOKUP('Transaction Data'!$G10728,Product_Code,Unit_Price)</f>
        <v>36</v>
      </c>
      <c r="M10728" s="3">
        <f>'Transaction Data'!$F10728*'Transaction Data'!$K10728</f>
        <v>8478</v>
      </c>
      <c r="N10728" s="3">
        <f>'Transaction Data'!$F10728*'Transaction Data'!$L10728</f>
        <v>16956</v>
      </c>
      <c r="O10728" s="3">
        <f>'Transaction Data'!$N10728-'Transaction Data'!$M10728</f>
        <v>8478</v>
      </c>
      <c r="P10728" s="2">
        <f>DATEDIF('Transaction Data'!$D10728,'Transaction Data'!$A10728,"y")</f>
        <v>36</v>
      </c>
      <c r="Q10728" s="2" t="str">
        <f>FLOOR('Transaction Data'!$P10728,15)&amp;"-"&amp;FLOOR('Transaction Data'!$P10728,15)+14</f>
        <v>30-44</v>
      </c>
      <c r="R10728" s="2" t="str">
        <f>IF('Transaction Data'!$L10728&lt;=10,"Less Expensive","Expensive")</f>
        <v>Expensive</v>
      </c>
      <c r="S10728" s="4">
        <f>WEEKDAY('Transaction Data'!$A10728)</f>
        <v>6</v>
      </c>
      <c r="T10728" s="2" t="str">
        <f>IF(WEEKDAY('Transaction Data'!$A10728,2)&lt;6,"Weekday","Weekend")</f>
        <v>Weekday</v>
      </c>
    </row>
    <row r="10729" ht="15.75" customHeight="1">
      <c r="A10729" s="1">
        <v>45539.0</v>
      </c>
      <c r="B10729" s="2" t="s">
        <v>1389</v>
      </c>
      <c r="C10729" s="2" t="s">
        <v>78</v>
      </c>
      <c r="D10729" s="1">
        <v>29169.0</v>
      </c>
      <c r="E10729" s="2" t="s">
        <v>27</v>
      </c>
      <c r="F10729" s="2">
        <v>177.0</v>
      </c>
      <c r="G10729" s="2" t="s">
        <v>28</v>
      </c>
      <c r="H10729" s="2" t="s">
        <v>29</v>
      </c>
      <c r="I10729" s="2" t="s">
        <v>35</v>
      </c>
      <c r="J10729" s="2" t="str">
        <f t="array" ref="J10729">XLOOKUP('Transaction Data'!$G10729,Product_Code,Biscuit_Brand)</f>
        <v>Shortbread</v>
      </c>
      <c r="K10729" s="2">
        <f t="array" ref="K10729">XLOOKUP('Transaction Data'!$G10729,Product_Code,Cost)</f>
        <v>10</v>
      </c>
      <c r="L10729" s="2">
        <f t="array" ref="L10729">XLOOKUP('Transaction Data'!$G10729,Product_Code,Unit_Price)</f>
        <v>45</v>
      </c>
      <c r="M10729" s="3">
        <f>'Transaction Data'!$F10729*'Transaction Data'!$K10729</f>
        <v>1770</v>
      </c>
      <c r="N10729" s="3">
        <f>'Transaction Data'!$F10729*'Transaction Data'!$L10729</f>
        <v>7965</v>
      </c>
      <c r="O10729" s="3">
        <f>'Transaction Data'!$N10729-'Transaction Data'!$M10729</f>
        <v>6195</v>
      </c>
      <c r="P10729" s="2">
        <f>DATEDIF('Transaction Data'!$D10729,'Transaction Data'!$A10729,"y")</f>
        <v>44</v>
      </c>
      <c r="Q10729" s="2" t="str">
        <f>FLOOR('Transaction Data'!$P10729,15)&amp;"-"&amp;FLOOR('Transaction Data'!$P10729,15)+14</f>
        <v>30-44</v>
      </c>
      <c r="R10729" s="2" t="str">
        <f>IF('Transaction Data'!$L10729&lt;=10,"Less Expensive","Expensive")</f>
        <v>Expensive</v>
      </c>
      <c r="S10729" s="4">
        <f>WEEKDAY('Transaction Data'!$A10729)</f>
        <v>4</v>
      </c>
      <c r="T10729" s="2" t="str">
        <f>IF(WEEKDAY('Transaction Data'!$A10729,2)&lt;6,"Weekday","Weekend")</f>
        <v>Weekday</v>
      </c>
    </row>
    <row r="10730" ht="15.75" customHeight="1">
      <c r="A10730" s="1">
        <v>45542.0</v>
      </c>
      <c r="B10730" s="2" t="s">
        <v>1859</v>
      </c>
      <c r="C10730" s="2" t="s">
        <v>72</v>
      </c>
      <c r="D10730" s="1">
        <v>28724.0</v>
      </c>
      <c r="E10730" s="2" t="s">
        <v>27</v>
      </c>
      <c r="F10730" s="2">
        <v>223.0</v>
      </c>
      <c r="G10730" s="2" t="s">
        <v>23</v>
      </c>
      <c r="H10730" s="2" t="s">
        <v>29</v>
      </c>
      <c r="I10730" s="2" t="s">
        <v>30</v>
      </c>
      <c r="J10730" s="2" t="str">
        <f t="array" ref="J10730">XLOOKUP('Transaction Data'!$G10730,Product_Code,Biscuit_Brand)</f>
        <v>Cinnamon Swirls</v>
      </c>
      <c r="K10730" s="2">
        <f t="array" ref="K10730">XLOOKUP('Transaction Data'!$G10730,Product_Code,Cost)</f>
        <v>10</v>
      </c>
      <c r="L10730" s="2">
        <f t="array" ref="L10730">XLOOKUP('Transaction Data'!$G10730,Product_Code,Unit_Price)</f>
        <v>14</v>
      </c>
      <c r="M10730" s="3">
        <f>'Transaction Data'!$F10730*'Transaction Data'!$K10730</f>
        <v>2230</v>
      </c>
      <c r="N10730" s="3">
        <f>'Transaction Data'!$F10730*'Transaction Data'!$L10730</f>
        <v>3122</v>
      </c>
      <c r="O10730" s="3">
        <f>'Transaction Data'!$N10730-'Transaction Data'!$M10730</f>
        <v>892</v>
      </c>
      <c r="P10730" s="2">
        <f>DATEDIF('Transaction Data'!$D10730,'Transaction Data'!$A10730,"y")</f>
        <v>46</v>
      </c>
      <c r="Q10730" s="2" t="str">
        <f>FLOOR('Transaction Data'!$P10730,15)&amp;"-"&amp;FLOOR('Transaction Data'!$P10730,15)+14</f>
        <v>45-59</v>
      </c>
      <c r="R10730" s="2" t="str">
        <f>IF('Transaction Data'!$L10730&lt;=10,"Less Expensive","Expensive")</f>
        <v>Expensive</v>
      </c>
      <c r="S10730" s="4">
        <f>WEEKDAY('Transaction Data'!$A10730)</f>
        <v>7</v>
      </c>
      <c r="T10730" s="2" t="str">
        <f>IF(WEEKDAY('Transaction Data'!$A10730,2)&lt;6,"Weekday","Weekend")</f>
        <v>Weekend</v>
      </c>
    </row>
    <row r="10731" ht="15.75" customHeight="1">
      <c r="A10731" s="1">
        <v>45565.0</v>
      </c>
      <c r="B10731" s="2" t="s">
        <v>76</v>
      </c>
      <c r="C10731" s="2" t="s">
        <v>72</v>
      </c>
      <c r="D10731" s="1">
        <v>21451.0</v>
      </c>
      <c r="E10731" s="2" t="s">
        <v>27</v>
      </c>
      <c r="F10731" s="2">
        <v>276.0</v>
      </c>
      <c r="G10731" s="2" t="s">
        <v>61</v>
      </c>
      <c r="H10731" s="2" t="s">
        <v>52</v>
      </c>
      <c r="I10731" s="2" t="s">
        <v>30</v>
      </c>
      <c r="J10731" s="2" t="str">
        <f t="array" ref="J10731">XLOOKUP('Transaction Data'!$G10731,Product_Code,Biscuit_Brand)</f>
        <v>Choco Delight</v>
      </c>
      <c r="K10731" s="2">
        <f t="array" ref="K10731">XLOOKUP('Transaction Data'!$G10731,Product_Code,Cost)</f>
        <v>3</v>
      </c>
      <c r="L10731" s="2">
        <f t="array" ref="L10731">XLOOKUP('Transaction Data'!$G10731,Product_Code,Unit_Price)</f>
        <v>5</v>
      </c>
      <c r="M10731" s="3">
        <f>'Transaction Data'!$F10731*'Transaction Data'!$K10731</f>
        <v>828</v>
      </c>
      <c r="N10731" s="3">
        <f>'Transaction Data'!$F10731*'Transaction Data'!$L10731</f>
        <v>1380</v>
      </c>
      <c r="O10731" s="3">
        <f>'Transaction Data'!$N10731-'Transaction Data'!$M10731</f>
        <v>552</v>
      </c>
      <c r="P10731" s="2">
        <f>DATEDIF('Transaction Data'!$D10731,'Transaction Data'!$A10731,"y")</f>
        <v>66</v>
      </c>
      <c r="Q10731" s="2" t="str">
        <f>FLOOR('Transaction Data'!$P10731,15)&amp;"-"&amp;FLOOR('Transaction Data'!$P10731,15)+14</f>
        <v>60-74</v>
      </c>
      <c r="R10731" s="2" t="str">
        <f>IF('Transaction Data'!$L10731&lt;=10,"Less Expensive","Expensive")</f>
        <v>Less Expensive</v>
      </c>
      <c r="S10731" s="4">
        <f>WEEKDAY('Transaction Data'!$A10731)</f>
        <v>2</v>
      </c>
      <c r="T10731" s="2" t="str">
        <f>IF(WEEKDAY('Transaction Data'!$A10731,2)&lt;6,"Weekday","Weekend")</f>
        <v>Weekday</v>
      </c>
    </row>
    <row r="10732" ht="15.75" customHeight="1">
      <c r="A10732" s="1">
        <v>45549.0</v>
      </c>
      <c r="B10732" s="2" t="s">
        <v>5571</v>
      </c>
      <c r="C10732" s="2" t="s">
        <v>54</v>
      </c>
      <c r="D10732" s="1">
        <v>23463.0</v>
      </c>
      <c r="E10732" s="2" t="s">
        <v>63</v>
      </c>
      <c r="F10732" s="2">
        <v>73.0</v>
      </c>
      <c r="G10732" s="2" t="s">
        <v>61</v>
      </c>
      <c r="H10732" s="2" t="s">
        <v>45</v>
      </c>
      <c r="I10732" s="2" t="s">
        <v>35</v>
      </c>
      <c r="J10732" s="2" t="str">
        <f t="array" ref="J10732">XLOOKUP('Transaction Data'!$G10732,Product_Code,Biscuit_Brand)</f>
        <v>Choco Delight</v>
      </c>
      <c r="K10732" s="2">
        <f t="array" ref="K10732">XLOOKUP('Transaction Data'!$G10732,Product_Code,Cost)</f>
        <v>3</v>
      </c>
      <c r="L10732" s="2">
        <f t="array" ref="L10732">XLOOKUP('Transaction Data'!$G10732,Product_Code,Unit_Price)</f>
        <v>5</v>
      </c>
      <c r="M10732" s="3">
        <f>'Transaction Data'!$F10732*'Transaction Data'!$K10732</f>
        <v>219</v>
      </c>
      <c r="N10732" s="3">
        <f>'Transaction Data'!$F10732*'Transaction Data'!$L10732</f>
        <v>365</v>
      </c>
      <c r="O10732" s="3">
        <f>'Transaction Data'!$N10732-'Transaction Data'!$M10732</f>
        <v>146</v>
      </c>
      <c r="P10732" s="2">
        <f>DATEDIF('Transaction Data'!$D10732,'Transaction Data'!$A10732,"y")</f>
        <v>60</v>
      </c>
      <c r="Q10732" s="2" t="str">
        <f>FLOOR('Transaction Data'!$P10732,15)&amp;"-"&amp;FLOOR('Transaction Data'!$P10732,15)+14</f>
        <v>60-74</v>
      </c>
      <c r="R10732" s="2" t="str">
        <f>IF('Transaction Data'!$L10732&lt;=10,"Less Expensive","Expensive")</f>
        <v>Less Expensive</v>
      </c>
      <c r="S10732" s="4">
        <f>WEEKDAY('Transaction Data'!$A10732)</f>
        <v>7</v>
      </c>
      <c r="T10732" s="2" t="str">
        <f>IF(WEEKDAY('Transaction Data'!$A10732,2)&lt;6,"Weekday","Weekend")</f>
        <v>Weekend</v>
      </c>
    </row>
    <row r="10733" ht="15.75" customHeight="1">
      <c r="A10733" s="1">
        <v>45544.0</v>
      </c>
      <c r="B10733" s="2" t="s">
        <v>2795</v>
      </c>
      <c r="C10733" s="2" t="s">
        <v>54</v>
      </c>
      <c r="D10733" s="1">
        <v>22581.0</v>
      </c>
      <c r="E10733" s="2" t="s">
        <v>27</v>
      </c>
      <c r="F10733" s="2">
        <v>395.0</v>
      </c>
      <c r="G10733" s="2" t="s">
        <v>44</v>
      </c>
      <c r="H10733" s="2" t="s">
        <v>24</v>
      </c>
      <c r="I10733" s="2" t="s">
        <v>35</v>
      </c>
      <c r="J10733" s="2" t="str">
        <f t="array" ref="J10733">XLOOKUP('Transaction Data'!$G10733,Product_Code,Biscuit_Brand)</f>
        <v>Butter Crunch</v>
      </c>
      <c r="K10733" s="2">
        <f t="array" ref="K10733">XLOOKUP('Transaction Data'!$G10733,Product_Code,Cost)</f>
        <v>10</v>
      </c>
      <c r="L10733" s="2">
        <f t="array" ref="L10733">XLOOKUP('Transaction Data'!$G10733,Product_Code,Unit_Price)</f>
        <v>11</v>
      </c>
      <c r="M10733" s="3">
        <f>'Transaction Data'!$F10733*'Transaction Data'!$K10733</f>
        <v>3950</v>
      </c>
      <c r="N10733" s="3">
        <f>'Transaction Data'!$F10733*'Transaction Data'!$L10733</f>
        <v>4345</v>
      </c>
      <c r="O10733" s="3">
        <f>'Transaction Data'!$N10733-'Transaction Data'!$M10733</f>
        <v>395</v>
      </c>
      <c r="P10733" s="2">
        <f>DATEDIF('Transaction Data'!$D10733,'Transaction Data'!$A10733,"y")</f>
        <v>62</v>
      </c>
      <c r="Q10733" s="2" t="str">
        <f>FLOOR('Transaction Data'!$P10733,15)&amp;"-"&amp;FLOOR('Transaction Data'!$P10733,15)+14</f>
        <v>60-74</v>
      </c>
      <c r="R10733" s="2" t="str">
        <f>IF('Transaction Data'!$L10733&lt;=10,"Less Expensive","Expensive")</f>
        <v>Expensive</v>
      </c>
      <c r="S10733" s="4">
        <f>WEEKDAY('Transaction Data'!$A10733)</f>
        <v>2</v>
      </c>
      <c r="T10733" s="2" t="str">
        <f>IF(WEEKDAY('Transaction Data'!$A10733,2)&lt;6,"Weekday","Weekend")</f>
        <v>Weekday</v>
      </c>
    </row>
    <row r="10734" ht="15.75" customHeight="1">
      <c r="A10734" s="1">
        <v>45536.0</v>
      </c>
      <c r="B10734" s="2" t="s">
        <v>6110</v>
      </c>
      <c r="C10734" s="2" t="s">
        <v>72</v>
      </c>
      <c r="D10734" s="1">
        <v>30554.0</v>
      </c>
      <c r="E10734" s="2" t="s">
        <v>63</v>
      </c>
      <c r="F10734" s="2">
        <v>357.0</v>
      </c>
      <c r="G10734" s="2" t="s">
        <v>23</v>
      </c>
      <c r="H10734" s="2" t="s">
        <v>52</v>
      </c>
      <c r="I10734" s="2" t="s">
        <v>25</v>
      </c>
      <c r="J10734" s="2" t="str">
        <f t="array" ref="J10734">XLOOKUP('Transaction Data'!$G10734,Product_Code,Biscuit_Brand)</f>
        <v>Cinnamon Swirls</v>
      </c>
      <c r="K10734" s="2">
        <f t="array" ref="K10734">XLOOKUP('Transaction Data'!$G10734,Product_Code,Cost)</f>
        <v>10</v>
      </c>
      <c r="L10734" s="2">
        <f t="array" ref="L10734">XLOOKUP('Transaction Data'!$G10734,Product_Code,Unit_Price)</f>
        <v>14</v>
      </c>
      <c r="M10734" s="3">
        <f>'Transaction Data'!$F10734*'Transaction Data'!$K10734</f>
        <v>3570</v>
      </c>
      <c r="N10734" s="3">
        <f>'Transaction Data'!$F10734*'Transaction Data'!$L10734</f>
        <v>4998</v>
      </c>
      <c r="O10734" s="3">
        <f>'Transaction Data'!$N10734-'Transaction Data'!$M10734</f>
        <v>1428</v>
      </c>
      <c r="P10734" s="2">
        <f>DATEDIF('Transaction Data'!$D10734,'Transaction Data'!$A10734,"y")</f>
        <v>41</v>
      </c>
      <c r="Q10734" s="2" t="str">
        <f>FLOOR('Transaction Data'!$P10734,15)&amp;"-"&amp;FLOOR('Transaction Data'!$P10734,15)+14</f>
        <v>30-44</v>
      </c>
      <c r="R10734" s="2" t="str">
        <f>IF('Transaction Data'!$L10734&lt;=10,"Less Expensive","Expensive")</f>
        <v>Expensive</v>
      </c>
      <c r="S10734" s="4">
        <f>WEEKDAY('Transaction Data'!$A10734)</f>
        <v>1</v>
      </c>
      <c r="T10734" s="2" t="str">
        <f>IF(WEEKDAY('Transaction Data'!$A10734,2)&lt;6,"Weekday","Weekend")</f>
        <v>Weekend</v>
      </c>
    </row>
    <row r="10735" ht="15.75" customHeight="1">
      <c r="A10735" s="1">
        <v>45548.0</v>
      </c>
      <c r="B10735" s="2" t="s">
        <v>3950</v>
      </c>
      <c r="C10735" s="2" t="s">
        <v>41</v>
      </c>
      <c r="D10735" s="1">
        <v>30037.0</v>
      </c>
      <c r="E10735" s="2" t="s">
        <v>37</v>
      </c>
      <c r="F10735" s="2">
        <v>381.0</v>
      </c>
      <c r="G10735" s="2" t="s">
        <v>61</v>
      </c>
      <c r="H10735" s="2" t="s">
        <v>45</v>
      </c>
      <c r="I10735" s="2" t="s">
        <v>25</v>
      </c>
      <c r="J10735" s="2" t="str">
        <f t="array" ref="J10735">XLOOKUP('Transaction Data'!$G10735,Product_Code,Biscuit_Brand)</f>
        <v>Choco Delight</v>
      </c>
      <c r="K10735" s="2">
        <f t="array" ref="K10735">XLOOKUP('Transaction Data'!$G10735,Product_Code,Cost)</f>
        <v>3</v>
      </c>
      <c r="L10735" s="2">
        <f t="array" ref="L10735">XLOOKUP('Transaction Data'!$G10735,Product_Code,Unit_Price)</f>
        <v>5</v>
      </c>
      <c r="M10735" s="3">
        <f>'Transaction Data'!$F10735*'Transaction Data'!$K10735</f>
        <v>1143</v>
      </c>
      <c r="N10735" s="3">
        <f>'Transaction Data'!$F10735*'Transaction Data'!$L10735</f>
        <v>1905</v>
      </c>
      <c r="O10735" s="3">
        <f>'Transaction Data'!$N10735-'Transaction Data'!$M10735</f>
        <v>762</v>
      </c>
      <c r="P10735" s="2">
        <f>DATEDIF('Transaction Data'!$D10735,'Transaction Data'!$A10735,"y")</f>
        <v>42</v>
      </c>
      <c r="Q10735" s="2" t="str">
        <f>FLOOR('Transaction Data'!$P10735,15)&amp;"-"&amp;FLOOR('Transaction Data'!$P10735,15)+14</f>
        <v>30-44</v>
      </c>
      <c r="R10735" s="2" t="str">
        <f>IF('Transaction Data'!$L10735&lt;=10,"Less Expensive","Expensive")</f>
        <v>Less Expensive</v>
      </c>
      <c r="S10735" s="4">
        <f>WEEKDAY('Transaction Data'!$A10735)</f>
        <v>6</v>
      </c>
      <c r="T10735" s="2" t="str">
        <f>IF(WEEKDAY('Transaction Data'!$A10735,2)&lt;6,"Weekday","Weekend")</f>
        <v>Weekday</v>
      </c>
    </row>
    <row r="10736" ht="15.75" customHeight="1">
      <c r="A10736" s="1">
        <v>45559.0</v>
      </c>
      <c r="B10736" s="2" t="s">
        <v>7367</v>
      </c>
      <c r="C10736" s="2" t="s">
        <v>78</v>
      </c>
      <c r="D10736" s="1">
        <v>25176.0</v>
      </c>
      <c r="E10736" s="2" t="s">
        <v>63</v>
      </c>
      <c r="F10736" s="2">
        <v>459.0</v>
      </c>
      <c r="G10736" s="2" t="s">
        <v>28</v>
      </c>
      <c r="H10736" s="2" t="s">
        <v>24</v>
      </c>
      <c r="I10736" s="2" t="s">
        <v>30</v>
      </c>
      <c r="J10736" s="2" t="str">
        <f t="array" ref="J10736">XLOOKUP('Transaction Data'!$G10736,Product_Code,Biscuit_Brand)</f>
        <v>Shortbread</v>
      </c>
      <c r="K10736" s="2">
        <f t="array" ref="K10736">XLOOKUP('Transaction Data'!$G10736,Product_Code,Cost)</f>
        <v>10</v>
      </c>
      <c r="L10736" s="2">
        <f t="array" ref="L10736">XLOOKUP('Transaction Data'!$G10736,Product_Code,Unit_Price)</f>
        <v>45</v>
      </c>
      <c r="M10736" s="3">
        <f>'Transaction Data'!$F10736*'Transaction Data'!$K10736</f>
        <v>4590</v>
      </c>
      <c r="N10736" s="3">
        <f>'Transaction Data'!$F10736*'Transaction Data'!$L10736</f>
        <v>20655</v>
      </c>
      <c r="O10736" s="3">
        <f>'Transaction Data'!$N10736-'Transaction Data'!$M10736</f>
        <v>16065</v>
      </c>
      <c r="P10736" s="2">
        <f>DATEDIF('Transaction Data'!$D10736,'Transaction Data'!$A10736,"y")</f>
        <v>55</v>
      </c>
      <c r="Q10736" s="2" t="str">
        <f>FLOOR('Transaction Data'!$P10736,15)&amp;"-"&amp;FLOOR('Transaction Data'!$P10736,15)+14</f>
        <v>45-59</v>
      </c>
      <c r="R10736" s="2" t="str">
        <f>IF('Transaction Data'!$L10736&lt;=10,"Less Expensive","Expensive")</f>
        <v>Expensive</v>
      </c>
      <c r="S10736" s="4">
        <f>WEEKDAY('Transaction Data'!$A10736)</f>
        <v>3</v>
      </c>
      <c r="T10736" s="2" t="str">
        <f>IF(WEEKDAY('Transaction Data'!$A10736,2)&lt;6,"Weekday","Weekend")</f>
        <v>Weekday</v>
      </c>
    </row>
    <row r="10737" ht="15.75" customHeight="1">
      <c r="A10737" s="1">
        <v>45555.0</v>
      </c>
      <c r="B10737" s="2" t="s">
        <v>7118</v>
      </c>
      <c r="C10737" s="2" t="s">
        <v>65</v>
      </c>
      <c r="D10737" s="1">
        <v>38536.0</v>
      </c>
      <c r="E10737" s="2" t="s">
        <v>37</v>
      </c>
      <c r="F10737" s="2">
        <v>222.0</v>
      </c>
      <c r="G10737" s="2" t="s">
        <v>55</v>
      </c>
      <c r="H10737" s="2" t="s">
        <v>34</v>
      </c>
      <c r="I10737" s="2" t="s">
        <v>25</v>
      </c>
      <c r="J10737" s="2" t="str">
        <f t="array" ref="J10737">XLOOKUP('Transaction Data'!$G10737,Product_Code,Biscuit_Brand)</f>
        <v>Vanilla Wafers</v>
      </c>
      <c r="K10737" s="2">
        <f t="array" ref="K10737">XLOOKUP('Transaction Data'!$G10737,Product_Code,Cost)</f>
        <v>18</v>
      </c>
      <c r="L10737" s="2">
        <f t="array" ref="L10737">XLOOKUP('Transaction Data'!$G10737,Product_Code,Unit_Price)</f>
        <v>36</v>
      </c>
      <c r="M10737" s="3">
        <f>'Transaction Data'!$F10737*'Transaction Data'!$K10737</f>
        <v>3996</v>
      </c>
      <c r="N10737" s="3">
        <f>'Transaction Data'!$F10737*'Transaction Data'!$L10737</f>
        <v>7992</v>
      </c>
      <c r="O10737" s="3">
        <f>'Transaction Data'!$N10737-'Transaction Data'!$M10737</f>
        <v>3996</v>
      </c>
      <c r="P10737" s="2">
        <f>DATEDIF('Transaction Data'!$D10737,'Transaction Data'!$A10737,"y")</f>
        <v>19</v>
      </c>
      <c r="Q10737" s="2" t="str">
        <f>FLOOR('Transaction Data'!$P10737,15)&amp;"-"&amp;FLOOR('Transaction Data'!$P10737,15)+14</f>
        <v>15-29</v>
      </c>
      <c r="R10737" s="2" t="str">
        <f>IF('Transaction Data'!$L10737&lt;=10,"Less Expensive","Expensive")</f>
        <v>Expensive</v>
      </c>
      <c r="S10737" s="4">
        <f>WEEKDAY('Transaction Data'!$A10737)</f>
        <v>6</v>
      </c>
      <c r="T10737" s="2" t="str">
        <f>IF(WEEKDAY('Transaction Data'!$A10737,2)&lt;6,"Weekday","Weekend")</f>
        <v>Weekday</v>
      </c>
    </row>
    <row r="10738" ht="15.75" customHeight="1">
      <c r="A10738" s="1">
        <v>45550.0</v>
      </c>
      <c r="B10738" s="2" t="s">
        <v>7407</v>
      </c>
      <c r="C10738" s="2" t="s">
        <v>32</v>
      </c>
      <c r="D10738" s="1">
        <v>17070.0</v>
      </c>
      <c r="E10738" s="2" t="s">
        <v>37</v>
      </c>
      <c r="F10738" s="2">
        <v>182.0</v>
      </c>
      <c r="G10738" s="2" t="s">
        <v>28</v>
      </c>
      <c r="H10738" s="2" t="s">
        <v>29</v>
      </c>
      <c r="I10738" s="2" t="s">
        <v>25</v>
      </c>
      <c r="J10738" s="2" t="str">
        <f t="array" ref="J10738">XLOOKUP('Transaction Data'!$G10738,Product_Code,Biscuit_Brand)</f>
        <v>Shortbread</v>
      </c>
      <c r="K10738" s="2">
        <f t="array" ref="K10738">XLOOKUP('Transaction Data'!$G10738,Product_Code,Cost)</f>
        <v>10</v>
      </c>
      <c r="L10738" s="2">
        <f t="array" ref="L10738">XLOOKUP('Transaction Data'!$G10738,Product_Code,Unit_Price)</f>
        <v>45</v>
      </c>
      <c r="M10738" s="3">
        <f>'Transaction Data'!$F10738*'Transaction Data'!$K10738</f>
        <v>1820</v>
      </c>
      <c r="N10738" s="3">
        <f>'Transaction Data'!$F10738*'Transaction Data'!$L10738</f>
        <v>8190</v>
      </c>
      <c r="O10738" s="3">
        <f>'Transaction Data'!$N10738-'Transaction Data'!$M10738</f>
        <v>6370</v>
      </c>
      <c r="P10738" s="2">
        <f>DATEDIF('Transaction Data'!$D10738,'Transaction Data'!$A10738,"y")</f>
        <v>77</v>
      </c>
      <c r="Q10738" s="2" t="str">
        <f>FLOOR('Transaction Data'!$P10738,15)&amp;"-"&amp;FLOOR('Transaction Data'!$P10738,15)+14</f>
        <v>75-89</v>
      </c>
      <c r="R10738" s="2" t="str">
        <f>IF('Transaction Data'!$L10738&lt;=10,"Less Expensive","Expensive")</f>
        <v>Expensive</v>
      </c>
      <c r="S10738" s="4">
        <f>WEEKDAY('Transaction Data'!$A10738)</f>
        <v>1</v>
      </c>
      <c r="T10738" s="2" t="str">
        <f>IF(WEEKDAY('Transaction Data'!$A10738,2)&lt;6,"Weekday","Weekend")</f>
        <v>Weekend</v>
      </c>
    </row>
    <row r="10739" ht="15.75" customHeight="1">
      <c r="A10739" s="1">
        <v>45555.0</v>
      </c>
      <c r="B10739" s="2" t="s">
        <v>4978</v>
      </c>
      <c r="C10739" s="2" t="s">
        <v>51</v>
      </c>
      <c r="D10739" s="1">
        <v>30387.0</v>
      </c>
      <c r="E10739" s="2" t="s">
        <v>63</v>
      </c>
      <c r="F10739" s="2">
        <v>99.0</v>
      </c>
      <c r="G10739" s="2" t="s">
        <v>33</v>
      </c>
      <c r="H10739" s="2" t="s">
        <v>24</v>
      </c>
      <c r="I10739" s="2" t="s">
        <v>35</v>
      </c>
      <c r="J10739" s="2" t="str">
        <f t="array" ref="J10739">XLOOKUP('Transaction Data'!$G10739,Product_Code,Biscuit_Brand)</f>
        <v>Caramel Biscuits</v>
      </c>
      <c r="K10739" s="2">
        <f t="array" ref="K10739">XLOOKUP('Transaction Data'!$G10739,Product_Code,Cost)</f>
        <v>18</v>
      </c>
      <c r="L10739" s="2">
        <f t="array" ref="L10739">XLOOKUP('Transaction Data'!$G10739,Product_Code,Unit_Price)</f>
        <v>22</v>
      </c>
      <c r="M10739" s="3">
        <f>'Transaction Data'!$F10739*'Transaction Data'!$K10739</f>
        <v>1782</v>
      </c>
      <c r="N10739" s="3">
        <f>'Transaction Data'!$F10739*'Transaction Data'!$L10739</f>
        <v>2178</v>
      </c>
      <c r="O10739" s="3">
        <f>'Transaction Data'!$N10739-'Transaction Data'!$M10739</f>
        <v>396</v>
      </c>
      <c r="P10739" s="2">
        <f>DATEDIF('Transaction Data'!$D10739,'Transaction Data'!$A10739,"y")</f>
        <v>41</v>
      </c>
      <c r="Q10739" s="2" t="str">
        <f>FLOOR('Transaction Data'!$P10739,15)&amp;"-"&amp;FLOOR('Transaction Data'!$P10739,15)+14</f>
        <v>30-44</v>
      </c>
      <c r="R10739" s="2" t="str">
        <f>IF('Transaction Data'!$L10739&lt;=10,"Less Expensive","Expensive")</f>
        <v>Expensive</v>
      </c>
      <c r="S10739" s="4">
        <f>WEEKDAY('Transaction Data'!$A10739)</f>
        <v>6</v>
      </c>
      <c r="T10739" s="2" t="str">
        <f>IF(WEEKDAY('Transaction Data'!$A10739,2)&lt;6,"Weekday","Weekend")</f>
        <v>Weekday</v>
      </c>
    </row>
    <row r="10740" ht="15.75" customHeight="1">
      <c r="A10740" s="1">
        <v>45539.0</v>
      </c>
      <c r="B10740" s="2" t="s">
        <v>3085</v>
      </c>
      <c r="C10740" s="2" t="s">
        <v>65</v>
      </c>
      <c r="D10740" s="1">
        <v>37601.0</v>
      </c>
      <c r="E10740" s="2" t="s">
        <v>27</v>
      </c>
      <c r="F10740" s="2">
        <v>356.0</v>
      </c>
      <c r="G10740" s="2" t="s">
        <v>60</v>
      </c>
      <c r="H10740" s="2" t="s">
        <v>52</v>
      </c>
      <c r="I10740" s="2" t="s">
        <v>25</v>
      </c>
      <c r="J10740" s="2" t="str">
        <f t="array" ref="J10740">XLOOKUP('Transaction Data'!$G10740,Product_Code,Biscuit_Brand)</f>
        <v>Peanut Butter Bites</v>
      </c>
      <c r="K10740" s="2">
        <f t="array" ref="K10740">XLOOKUP('Transaction Data'!$G10740,Product_Code,Cost)</f>
        <v>5</v>
      </c>
      <c r="L10740" s="2">
        <f t="array" ref="L10740">XLOOKUP('Transaction Data'!$G10740,Product_Code,Unit_Price)</f>
        <v>7</v>
      </c>
      <c r="M10740" s="3">
        <f>'Transaction Data'!$F10740*'Transaction Data'!$K10740</f>
        <v>1780</v>
      </c>
      <c r="N10740" s="3">
        <f>'Transaction Data'!$F10740*'Transaction Data'!$L10740</f>
        <v>2492</v>
      </c>
      <c r="O10740" s="3">
        <f>'Transaction Data'!$N10740-'Transaction Data'!$M10740</f>
        <v>712</v>
      </c>
      <c r="P10740" s="2">
        <f>DATEDIF('Transaction Data'!$D10740,'Transaction Data'!$A10740,"y")</f>
        <v>21</v>
      </c>
      <c r="Q10740" s="2" t="str">
        <f>FLOOR('Transaction Data'!$P10740,15)&amp;"-"&amp;FLOOR('Transaction Data'!$P10740,15)+14</f>
        <v>15-29</v>
      </c>
      <c r="R10740" s="2" t="str">
        <f>IF('Transaction Data'!$L10740&lt;=10,"Less Expensive","Expensive")</f>
        <v>Less Expensive</v>
      </c>
      <c r="S10740" s="4">
        <f>WEEKDAY('Transaction Data'!$A10740)</f>
        <v>4</v>
      </c>
      <c r="T10740" s="2" t="str">
        <f>IF(WEEKDAY('Transaction Data'!$A10740,2)&lt;6,"Weekday","Weekend")</f>
        <v>Weekday</v>
      </c>
    </row>
    <row r="10741" ht="15.75" customHeight="1">
      <c r="A10741" s="1">
        <v>45540.0</v>
      </c>
      <c r="B10741" s="2" t="s">
        <v>7242</v>
      </c>
      <c r="C10741" s="2" t="s">
        <v>78</v>
      </c>
      <c r="D10741" s="1">
        <v>22436.0</v>
      </c>
      <c r="E10741" s="2" t="s">
        <v>27</v>
      </c>
      <c r="F10741" s="2">
        <v>423.0</v>
      </c>
      <c r="G10741" s="2" t="s">
        <v>23</v>
      </c>
      <c r="H10741" s="2" t="s">
        <v>29</v>
      </c>
      <c r="I10741" s="2" t="s">
        <v>30</v>
      </c>
      <c r="J10741" s="2" t="str">
        <f t="array" ref="J10741">XLOOKUP('Transaction Data'!$G10741,Product_Code,Biscuit_Brand)</f>
        <v>Cinnamon Swirls</v>
      </c>
      <c r="K10741" s="2">
        <f t="array" ref="K10741">XLOOKUP('Transaction Data'!$G10741,Product_Code,Cost)</f>
        <v>10</v>
      </c>
      <c r="L10741" s="2">
        <f t="array" ref="L10741">XLOOKUP('Transaction Data'!$G10741,Product_Code,Unit_Price)</f>
        <v>14</v>
      </c>
      <c r="M10741" s="3">
        <f>'Transaction Data'!$F10741*'Transaction Data'!$K10741</f>
        <v>4230</v>
      </c>
      <c r="N10741" s="3">
        <f>'Transaction Data'!$F10741*'Transaction Data'!$L10741</f>
        <v>5922</v>
      </c>
      <c r="O10741" s="3">
        <f>'Transaction Data'!$N10741-'Transaction Data'!$M10741</f>
        <v>1692</v>
      </c>
      <c r="P10741" s="2">
        <f>DATEDIF('Transaction Data'!$D10741,'Transaction Data'!$A10741,"y")</f>
        <v>63</v>
      </c>
      <c r="Q10741" s="2" t="str">
        <f>FLOOR('Transaction Data'!$P10741,15)&amp;"-"&amp;FLOOR('Transaction Data'!$P10741,15)+14</f>
        <v>60-74</v>
      </c>
      <c r="R10741" s="2" t="str">
        <f>IF('Transaction Data'!$L10741&lt;=10,"Less Expensive","Expensive")</f>
        <v>Expensive</v>
      </c>
      <c r="S10741" s="4">
        <f>WEEKDAY('Transaction Data'!$A10741)</f>
        <v>5</v>
      </c>
      <c r="T10741" s="2" t="str">
        <f>IF(WEEKDAY('Transaction Data'!$A10741,2)&lt;6,"Weekday","Weekend")</f>
        <v>Weekday</v>
      </c>
    </row>
    <row r="10742" ht="15.75" customHeight="1">
      <c r="A10742" s="1">
        <v>45552.0</v>
      </c>
      <c r="B10742" s="2" t="s">
        <v>3195</v>
      </c>
      <c r="C10742" s="2" t="s">
        <v>69</v>
      </c>
      <c r="D10742" s="1">
        <v>36422.0</v>
      </c>
      <c r="E10742" s="2" t="s">
        <v>37</v>
      </c>
      <c r="F10742" s="2">
        <v>443.0</v>
      </c>
      <c r="G10742" s="2" t="s">
        <v>48</v>
      </c>
      <c r="H10742" s="2" t="s">
        <v>52</v>
      </c>
      <c r="I10742" s="2" t="s">
        <v>25</v>
      </c>
      <c r="J10742" s="2" t="str">
        <f t="array" ref="J10742">XLOOKUP('Transaction Data'!$G10742,Product_Code,Biscuit_Brand)</f>
        <v>Lemon Crisps</v>
      </c>
      <c r="K10742" s="2">
        <f t="array" ref="K10742">XLOOKUP('Transaction Data'!$G10742,Product_Code,Cost)</f>
        <v>7</v>
      </c>
      <c r="L10742" s="2">
        <f t="array" ref="L10742">XLOOKUP('Transaction Data'!$G10742,Product_Code,Unit_Price)</f>
        <v>9</v>
      </c>
      <c r="M10742" s="3">
        <f>'Transaction Data'!$F10742*'Transaction Data'!$K10742</f>
        <v>3101</v>
      </c>
      <c r="N10742" s="3">
        <f>'Transaction Data'!$F10742*'Transaction Data'!$L10742</f>
        <v>3987</v>
      </c>
      <c r="O10742" s="3">
        <f>'Transaction Data'!$N10742-'Transaction Data'!$M10742</f>
        <v>886</v>
      </c>
      <c r="P10742" s="2">
        <f>DATEDIF('Transaction Data'!$D10742,'Transaction Data'!$A10742,"y")</f>
        <v>24</v>
      </c>
      <c r="Q10742" s="2" t="str">
        <f>FLOOR('Transaction Data'!$P10742,15)&amp;"-"&amp;FLOOR('Transaction Data'!$P10742,15)+14</f>
        <v>15-29</v>
      </c>
      <c r="R10742" s="2" t="str">
        <f>IF('Transaction Data'!$L10742&lt;=10,"Less Expensive","Expensive")</f>
        <v>Less Expensive</v>
      </c>
      <c r="S10742" s="4">
        <f>WEEKDAY('Transaction Data'!$A10742)</f>
        <v>3</v>
      </c>
      <c r="T10742" s="2" t="str">
        <f>IF(WEEKDAY('Transaction Data'!$A10742,2)&lt;6,"Weekday","Weekend")</f>
        <v>Weekday</v>
      </c>
    </row>
    <row r="10743" ht="15.75" customHeight="1">
      <c r="A10743" s="1">
        <v>45545.0</v>
      </c>
      <c r="B10743" s="2" t="s">
        <v>2406</v>
      </c>
      <c r="C10743" s="2" t="s">
        <v>54</v>
      </c>
      <c r="D10743" s="1">
        <v>16565.0</v>
      </c>
      <c r="E10743" s="2" t="s">
        <v>37</v>
      </c>
      <c r="F10743" s="2">
        <v>427.0</v>
      </c>
      <c r="G10743" s="2" t="s">
        <v>28</v>
      </c>
      <c r="H10743" s="2" t="s">
        <v>34</v>
      </c>
      <c r="I10743" s="2" t="s">
        <v>35</v>
      </c>
      <c r="J10743" s="2" t="str">
        <f t="array" ref="J10743">XLOOKUP('Transaction Data'!$G10743,Product_Code,Biscuit_Brand)</f>
        <v>Shortbread</v>
      </c>
      <c r="K10743" s="2">
        <f t="array" ref="K10743">XLOOKUP('Transaction Data'!$G10743,Product_Code,Cost)</f>
        <v>10</v>
      </c>
      <c r="L10743" s="2">
        <f t="array" ref="L10743">XLOOKUP('Transaction Data'!$G10743,Product_Code,Unit_Price)</f>
        <v>45</v>
      </c>
      <c r="M10743" s="3">
        <f>'Transaction Data'!$F10743*'Transaction Data'!$K10743</f>
        <v>4270</v>
      </c>
      <c r="N10743" s="3">
        <f>'Transaction Data'!$F10743*'Transaction Data'!$L10743</f>
        <v>19215</v>
      </c>
      <c r="O10743" s="3">
        <f>'Transaction Data'!$N10743-'Transaction Data'!$M10743</f>
        <v>14945</v>
      </c>
      <c r="P10743" s="2">
        <f>DATEDIF('Transaction Data'!$D10743,'Transaction Data'!$A10743,"y")</f>
        <v>79</v>
      </c>
      <c r="Q10743" s="2" t="str">
        <f>FLOOR('Transaction Data'!$P10743,15)&amp;"-"&amp;FLOOR('Transaction Data'!$P10743,15)+14</f>
        <v>75-89</v>
      </c>
      <c r="R10743" s="2" t="str">
        <f>IF('Transaction Data'!$L10743&lt;=10,"Less Expensive","Expensive")</f>
        <v>Expensive</v>
      </c>
      <c r="S10743" s="4">
        <f>WEEKDAY('Transaction Data'!$A10743)</f>
        <v>3</v>
      </c>
      <c r="T10743" s="2" t="str">
        <f>IF(WEEKDAY('Transaction Data'!$A10743,2)&lt;6,"Weekday","Weekend")</f>
        <v>Weekday</v>
      </c>
    </row>
    <row r="10744" ht="15.75" customHeight="1">
      <c r="A10744" s="1">
        <v>45563.0</v>
      </c>
      <c r="B10744" s="2" t="s">
        <v>7461</v>
      </c>
      <c r="C10744" s="2" t="s">
        <v>78</v>
      </c>
      <c r="D10744" s="1">
        <v>23171.0</v>
      </c>
      <c r="E10744" s="2" t="s">
        <v>27</v>
      </c>
      <c r="F10744" s="2">
        <v>149.0</v>
      </c>
      <c r="G10744" s="2" t="s">
        <v>48</v>
      </c>
      <c r="H10744" s="2" t="s">
        <v>29</v>
      </c>
      <c r="I10744" s="2" t="s">
        <v>30</v>
      </c>
      <c r="J10744" s="2" t="str">
        <f t="array" ref="J10744">XLOOKUP('Transaction Data'!$G10744,Product_Code,Biscuit_Brand)</f>
        <v>Lemon Crisps</v>
      </c>
      <c r="K10744" s="2">
        <f t="array" ref="K10744">XLOOKUP('Transaction Data'!$G10744,Product_Code,Cost)</f>
        <v>7</v>
      </c>
      <c r="L10744" s="2">
        <f t="array" ref="L10744">XLOOKUP('Transaction Data'!$G10744,Product_Code,Unit_Price)</f>
        <v>9</v>
      </c>
      <c r="M10744" s="3">
        <f>'Transaction Data'!$F10744*'Transaction Data'!$K10744</f>
        <v>1043</v>
      </c>
      <c r="N10744" s="3">
        <f>'Transaction Data'!$F10744*'Transaction Data'!$L10744</f>
        <v>1341</v>
      </c>
      <c r="O10744" s="3">
        <f>'Transaction Data'!$N10744-'Transaction Data'!$M10744</f>
        <v>298</v>
      </c>
      <c r="P10744" s="2">
        <f>DATEDIF('Transaction Data'!$D10744,'Transaction Data'!$A10744,"y")</f>
        <v>61</v>
      </c>
      <c r="Q10744" s="2" t="str">
        <f>FLOOR('Transaction Data'!$P10744,15)&amp;"-"&amp;FLOOR('Transaction Data'!$P10744,15)+14</f>
        <v>60-74</v>
      </c>
      <c r="R10744" s="2" t="str">
        <f>IF('Transaction Data'!$L10744&lt;=10,"Less Expensive","Expensive")</f>
        <v>Less Expensive</v>
      </c>
      <c r="S10744" s="4">
        <f>WEEKDAY('Transaction Data'!$A10744)</f>
        <v>7</v>
      </c>
      <c r="T10744" s="2" t="str">
        <f>IF(WEEKDAY('Transaction Data'!$A10744,2)&lt;6,"Weekday","Weekend")</f>
        <v>Weekend</v>
      </c>
    </row>
    <row r="10745" ht="15.75" customHeight="1">
      <c r="A10745" s="1">
        <v>45553.0</v>
      </c>
      <c r="B10745" s="2" t="s">
        <v>7900</v>
      </c>
      <c r="C10745" s="2" t="s">
        <v>41</v>
      </c>
      <c r="D10745" s="1">
        <v>17436.0</v>
      </c>
      <c r="E10745" s="2" t="s">
        <v>27</v>
      </c>
      <c r="F10745" s="2">
        <v>184.0</v>
      </c>
      <c r="G10745" s="2" t="s">
        <v>55</v>
      </c>
      <c r="H10745" s="2" t="s">
        <v>42</v>
      </c>
      <c r="I10745" s="2" t="s">
        <v>30</v>
      </c>
      <c r="J10745" s="2" t="str">
        <f t="array" ref="J10745">XLOOKUP('Transaction Data'!$G10745,Product_Code,Biscuit_Brand)</f>
        <v>Vanilla Wafers</v>
      </c>
      <c r="K10745" s="2">
        <f t="array" ref="K10745">XLOOKUP('Transaction Data'!$G10745,Product_Code,Cost)</f>
        <v>18</v>
      </c>
      <c r="L10745" s="2">
        <f t="array" ref="L10745">XLOOKUP('Transaction Data'!$G10745,Product_Code,Unit_Price)</f>
        <v>36</v>
      </c>
      <c r="M10745" s="3">
        <f>'Transaction Data'!$F10745*'Transaction Data'!$K10745</f>
        <v>3312</v>
      </c>
      <c r="N10745" s="3">
        <f>'Transaction Data'!$F10745*'Transaction Data'!$L10745</f>
        <v>6624</v>
      </c>
      <c r="O10745" s="3">
        <f>'Transaction Data'!$N10745-'Transaction Data'!$M10745</f>
        <v>3312</v>
      </c>
      <c r="P10745" s="2">
        <f>DATEDIF('Transaction Data'!$D10745,'Transaction Data'!$A10745,"y")</f>
        <v>76</v>
      </c>
      <c r="Q10745" s="2" t="str">
        <f>FLOOR('Transaction Data'!$P10745,15)&amp;"-"&amp;FLOOR('Transaction Data'!$P10745,15)+14</f>
        <v>75-89</v>
      </c>
      <c r="R10745" s="2" t="str">
        <f>IF('Transaction Data'!$L10745&lt;=10,"Less Expensive","Expensive")</f>
        <v>Expensive</v>
      </c>
      <c r="S10745" s="4">
        <f>WEEKDAY('Transaction Data'!$A10745)</f>
        <v>4</v>
      </c>
      <c r="T10745" s="2" t="str">
        <f>IF(WEEKDAY('Transaction Data'!$A10745,2)&lt;6,"Weekday","Weekend")</f>
        <v>Weekday</v>
      </c>
    </row>
    <row r="10746" ht="15.75" customHeight="1">
      <c r="A10746" s="1">
        <v>45554.0</v>
      </c>
      <c r="B10746" s="2" t="s">
        <v>4133</v>
      </c>
      <c r="C10746" s="2" t="s">
        <v>41</v>
      </c>
      <c r="D10746" s="1">
        <v>31400.0</v>
      </c>
      <c r="E10746" s="2" t="s">
        <v>37</v>
      </c>
      <c r="F10746" s="2">
        <v>293.0</v>
      </c>
      <c r="G10746" s="2" t="s">
        <v>23</v>
      </c>
      <c r="H10746" s="2" t="s">
        <v>29</v>
      </c>
      <c r="I10746" s="2" t="s">
        <v>35</v>
      </c>
      <c r="J10746" s="2" t="str">
        <f t="array" ref="J10746">XLOOKUP('Transaction Data'!$G10746,Product_Code,Biscuit_Brand)</f>
        <v>Cinnamon Swirls</v>
      </c>
      <c r="K10746" s="2">
        <f t="array" ref="K10746">XLOOKUP('Transaction Data'!$G10746,Product_Code,Cost)</f>
        <v>10</v>
      </c>
      <c r="L10746" s="2">
        <f t="array" ref="L10746">XLOOKUP('Transaction Data'!$G10746,Product_Code,Unit_Price)</f>
        <v>14</v>
      </c>
      <c r="M10746" s="3">
        <f>'Transaction Data'!$F10746*'Transaction Data'!$K10746</f>
        <v>2930</v>
      </c>
      <c r="N10746" s="3">
        <f>'Transaction Data'!$F10746*'Transaction Data'!$L10746</f>
        <v>4102</v>
      </c>
      <c r="O10746" s="3">
        <f>'Transaction Data'!$N10746-'Transaction Data'!$M10746</f>
        <v>1172</v>
      </c>
      <c r="P10746" s="2">
        <f>DATEDIF('Transaction Data'!$D10746,'Transaction Data'!$A10746,"y")</f>
        <v>38</v>
      </c>
      <c r="Q10746" s="2" t="str">
        <f>FLOOR('Transaction Data'!$P10746,15)&amp;"-"&amp;FLOOR('Transaction Data'!$P10746,15)+14</f>
        <v>30-44</v>
      </c>
      <c r="R10746" s="2" t="str">
        <f>IF('Transaction Data'!$L10746&lt;=10,"Less Expensive","Expensive")</f>
        <v>Expensive</v>
      </c>
      <c r="S10746" s="4">
        <f>WEEKDAY('Transaction Data'!$A10746)</f>
        <v>5</v>
      </c>
      <c r="T10746" s="2" t="str">
        <f>IF(WEEKDAY('Transaction Data'!$A10746,2)&lt;6,"Weekday","Weekend")</f>
        <v>Weekday</v>
      </c>
    </row>
    <row r="10747" ht="15.75" customHeight="1">
      <c r="A10747" s="1">
        <v>45560.0</v>
      </c>
      <c r="B10747" s="2" t="s">
        <v>2981</v>
      </c>
      <c r="C10747" s="2" t="s">
        <v>72</v>
      </c>
      <c r="D10747" s="1">
        <v>28663.0</v>
      </c>
      <c r="E10747" s="2" t="s">
        <v>63</v>
      </c>
      <c r="F10747" s="2">
        <v>404.0</v>
      </c>
      <c r="G10747" s="2" t="s">
        <v>44</v>
      </c>
      <c r="H10747" s="2" t="s">
        <v>45</v>
      </c>
      <c r="I10747" s="2" t="s">
        <v>35</v>
      </c>
      <c r="J10747" s="2" t="str">
        <f t="array" ref="J10747">XLOOKUP('Transaction Data'!$G10747,Product_Code,Biscuit_Brand)</f>
        <v>Butter Crunch</v>
      </c>
      <c r="K10747" s="2">
        <f t="array" ref="K10747">XLOOKUP('Transaction Data'!$G10747,Product_Code,Cost)</f>
        <v>10</v>
      </c>
      <c r="L10747" s="2">
        <f t="array" ref="L10747">XLOOKUP('Transaction Data'!$G10747,Product_Code,Unit_Price)</f>
        <v>11</v>
      </c>
      <c r="M10747" s="3">
        <f>'Transaction Data'!$F10747*'Transaction Data'!$K10747</f>
        <v>4040</v>
      </c>
      <c r="N10747" s="3">
        <f>'Transaction Data'!$F10747*'Transaction Data'!$L10747</f>
        <v>4444</v>
      </c>
      <c r="O10747" s="3">
        <f>'Transaction Data'!$N10747-'Transaction Data'!$M10747</f>
        <v>404</v>
      </c>
      <c r="P10747" s="2">
        <f>DATEDIF('Transaction Data'!$D10747,'Transaction Data'!$A10747,"y")</f>
        <v>46</v>
      </c>
      <c r="Q10747" s="2" t="str">
        <f>FLOOR('Transaction Data'!$P10747,15)&amp;"-"&amp;FLOOR('Transaction Data'!$P10747,15)+14</f>
        <v>45-59</v>
      </c>
      <c r="R10747" s="2" t="str">
        <f>IF('Transaction Data'!$L10747&lt;=10,"Less Expensive","Expensive")</f>
        <v>Expensive</v>
      </c>
      <c r="S10747" s="4">
        <f>WEEKDAY('Transaction Data'!$A10747)</f>
        <v>4</v>
      </c>
      <c r="T10747" s="2" t="str">
        <f>IF(WEEKDAY('Transaction Data'!$A10747,2)&lt;6,"Weekday","Weekend")</f>
        <v>Weekday</v>
      </c>
    </row>
    <row r="10748" ht="15.75" customHeight="1">
      <c r="A10748" s="1">
        <v>45556.0</v>
      </c>
      <c r="B10748" s="2" t="s">
        <v>7845</v>
      </c>
      <c r="C10748" s="2" t="s">
        <v>54</v>
      </c>
      <c r="D10748" s="1">
        <v>24105.0</v>
      </c>
      <c r="E10748" s="2" t="s">
        <v>63</v>
      </c>
      <c r="F10748" s="2">
        <v>212.0</v>
      </c>
      <c r="G10748" s="2" t="s">
        <v>44</v>
      </c>
      <c r="H10748" s="2" t="s">
        <v>29</v>
      </c>
      <c r="I10748" s="2" t="s">
        <v>25</v>
      </c>
      <c r="J10748" s="2" t="str">
        <f t="array" ref="J10748">XLOOKUP('Transaction Data'!$G10748,Product_Code,Biscuit_Brand)</f>
        <v>Butter Crunch</v>
      </c>
      <c r="K10748" s="2">
        <f t="array" ref="K10748">XLOOKUP('Transaction Data'!$G10748,Product_Code,Cost)</f>
        <v>10</v>
      </c>
      <c r="L10748" s="2">
        <f t="array" ref="L10748">XLOOKUP('Transaction Data'!$G10748,Product_Code,Unit_Price)</f>
        <v>11</v>
      </c>
      <c r="M10748" s="3">
        <f>'Transaction Data'!$F10748*'Transaction Data'!$K10748</f>
        <v>2120</v>
      </c>
      <c r="N10748" s="3">
        <f>'Transaction Data'!$F10748*'Transaction Data'!$L10748</f>
        <v>2332</v>
      </c>
      <c r="O10748" s="3">
        <f>'Transaction Data'!$N10748-'Transaction Data'!$M10748</f>
        <v>212</v>
      </c>
      <c r="P10748" s="2">
        <f>DATEDIF('Transaction Data'!$D10748,'Transaction Data'!$A10748,"y")</f>
        <v>58</v>
      </c>
      <c r="Q10748" s="2" t="str">
        <f>FLOOR('Transaction Data'!$P10748,15)&amp;"-"&amp;FLOOR('Transaction Data'!$P10748,15)+14</f>
        <v>45-59</v>
      </c>
      <c r="R10748" s="2" t="str">
        <f>IF('Transaction Data'!$L10748&lt;=10,"Less Expensive","Expensive")</f>
        <v>Expensive</v>
      </c>
      <c r="S10748" s="4">
        <f>WEEKDAY('Transaction Data'!$A10748)</f>
        <v>7</v>
      </c>
      <c r="T10748" s="2" t="str">
        <f>IF(WEEKDAY('Transaction Data'!$A10748,2)&lt;6,"Weekday","Weekend")</f>
        <v>Weekend</v>
      </c>
    </row>
    <row r="10749" ht="15.75" customHeight="1">
      <c r="A10749" s="1">
        <v>45560.0</v>
      </c>
      <c r="B10749" s="2" t="s">
        <v>829</v>
      </c>
      <c r="C10749" s="2" t="s">
        <v>32</v>
      </c>
      <c r="D10749" s="1">
        <v>19367.0</v>
      </c>
      <c r="E10749" s="2" t="s">
        <v>27</v>
      </c>
      <c r="F10749" s="2">
        <v>316.0</v>
      </c>
      <c r="G10749" s="2" t="s">
        <v>57</v>
      </c>
      <c r="H10749" s="2" t="s">
        <v>49</v>
      </c>
      <c r="I10749" s="2" t="s">
        <v>25</v>
      </c>
      <c r="J10749" s="2" t="str">
        <f t="array" ref="J10749">XLOOKUP('Transaction Data'!$G10749,Product_Code,Biscuit_Brand)</f>
        <v>Oatmeal Cookies</v>
      </c>
      <c r="K10749" s="2">
        <f t="array" ref="K10749">XLOOKUP('Transaction Data'!$G10749,Product_Code,Cost)</f>
        <v>19</v>
      </c>
      <c r="L10749" s="2">
        <f t="array" ref="L10749">XLOOKUP('Transaction Data'!$G10749,Product_Code,Unit_Price)</f>
        <v>23</v>
      </c>
      <c r="M10749" s="3">
        <f>'Transaction Data'!$F10749*'Transaction Data'!$K10749</f>
        <v>6004</v>
      </c>
      <c r="N10749" s="3">
        <f>'Transaction Data'!$F10749*'Transaction Data'!$L10749</f>
        <v>7268</v>
      </c>
      <c r="O10749" s="3">
        <f>'Transaction Data'!$N10749-'Transaction Data'!$M10749</f>
        <v>1264</v>
      </c>
      <c r="P10749" s="2">
        <f>DATEDIF('Transaction Data'!$D10749,'Transaction Data'!$A10749,"y")</f>
        <v>71</v>
      </c>
      <c r="Q10749" s="2" t="str">
        <f>FLOOR('Transaction Data'!$P10749,15)&amp;"-"&amp;FLOOR('Transaction Data'!$P10749,15)+14</f>
        <v>60-74</v>
      </c>
      <c r="R10749" s="2" t="str">
        <f>IF('Transaction Data'!$L10749&lt;=10,"Less Expensive","Expensive")</f>
        <v>Expensive</v>
      </c>
      <c r="S10749" s="4">
        <f>WEEKDAY('Transaction Data'!$A10749)</f>
        <v>4</v>
      </c>
      <c r="T10749" s="2" t="str">
        <f>IF(WEEKDAY('Transaction Data'!$A10749,2)&lt;6,"Weekday","Weekend")</f>
        <v>Weekday</v>
      </c>
    </row>
    <row r="10750" ht="15.75" customHeight="1">
      <c r="A10750" s="1">
        <v>45538.0</v>
      </c>
      <c r="B10750" s="2" t="s">
        <v>8472</v>
      </c>
      <c r="C10750" s="2" t="s">
        <v>51</v>
      </c>
      <c r="D10750" s="1">
        <v>18645.0</v>
      </c>
      <c r="E10750" s="2" t="s">
        <v>63</v>
      </c>
      <c r="F10750" s="2">
        <v>396.0</v>
      </c>
      <c r="G10750" s="2" t="s">
        <v>48</v>
      </c>
      <c r="H10750" s="2" t="s">
        <v>29</v>
      </c>
      <c r="I10750" s="2" t="s">
        <v>30</v>
      </c>
      <c r="J10750" s="2" t="str">
        <f t="array" ref="J10750">XLOOKUP('Transaction Data'!$G10750,Product_Code,Biscuit_Brand)</f>
        <v>Lemon Crisps</v>
      </c>
      <c r="K10750" s="2">
        <f t="array" ref="K10750">XLOOKUP('Transaction Data'!$G10750,Product_Code,Cost)</f>
        <v>7</v>
      </c>
      <c r="L10750" s="2">
        <f t="array" ref="L10750">XLOOKUP('Transaction Data'!$G10750,Product_Code,Unit_Price)</f>
        <v>9</v>
      </c>
      <c r="M10750" s="3">
        <f>'Transaction Data'!$F10750*'Transaction Data'!$K10750</f>
        <v>2772</v>
      </c>
      <c r="N10750" s="3">
        <f>'Transaction Data'!$F10750*'Transaction Data'!$L10750</f>
        <v>3564</v>
      </c>
      <c r="O10750" s="3">
        <f>'Transaction Data'!$N10750-'Transaction Data'!$M10750</f>
        <v>792</v>
      </c>
      <c r="P10750" s="2">
        <f>DATEDIF('Transaction Data'!$D10750,'Transaction Data'!$A10750,"y")</f>
        <v>73</v>
      </c>
      <c r="Q10750" s="2" t="str">
        <f>FLOOR('Transaction Data'!$P10750,15)&amp;"-"&amp;FLOOR('Transaction Data'!$P10750,15)+14</f>
        <v>60-74</v>
      </c>
      <c r="R10750" s="2" t="str">
        <f>IF('Transaction Data'!$L10750&lt;=10,"Less Expensive","Expensive")</f>
        <v>Less Expensive</v>
      </c>
      <c r="S10750" s="4">
        <f>WEEKDAY('Transaction Data'!$A10750)</f>
        <v>3</v>
      </c>
      <c r="T10750" s="2" t="str">
        <f>IF(WEEKDAY('Transaction Data'!$A10750,2)&lt;6,"Weekday","Weekend")</f>
        <v>Weekday</v>
      </c>
    </row>
    <row r="10751" ht="15.75" customHeight="1">
      <c r="A10751" s="1">
        <v>45545.0</v>
      </c>
      <c r="B10751" s="2" t="s">
        <v>8411</v>
      </c>
      <c r="C10751" s="2" t="s">
        <v>51</v>
      </c>
      <c r="D10751" s="1">
        <v>19118.0</v>
      </c>
      <c r="E10751" s="2" t="s">
        <v>27</v>
      </c>
      <c r="F10751" s="2">
        <v>108.0</v>
      </c>
      <c r="G10751" s="2" t="s">
        <v>61</v>
      </c>
      <c r="H10751" s="2" t="s">
        <v>24</v>
      </c>
      <c r="I10751" s="2" t="s">
        <v>25</v>
      </c>
      <c r="J10751" s="2" t="str">
        <f t="array" ref="J10751">XLOOKUP('Transaction Data'!$G10751,Product_Code,Biscuit_Brand)</f>
        <v>Choco Delight</v>
      </c>
      <c r="K10751" s="2">
        <f t="array" ref="K10751">XLOOKUP('Transaction Data'!$G10751,Product_Code,Cost)</f>
        <v>3</v>
      </c>
      <c r="L10751" s="2">
        <f t="array" ref="L10751">XLOOKUP('Transaction Data'!$G10751,Product_Code,Unit_Price)</f>
        <v>5</v>
      </c>
      <c r="M10751" s="3">
        <f>'Transaction Data'!$F10751*'Transaction Data'!$K10751</f>
        <v>324</v>
      </c>
      <c r="N10751" s="3">
        <f>'Transaction Data'!$F10751*'Transaction Data'!$L10751</f>
        <v>540</v>
      </c>
      <c r="O10751" s="3">
        <f>'Transaction Data'!$N10751-'Transaction Data'!$M10751</f>
        <v>216</v>
      </c>
      <c r="P10751" s="2">
        <f>DATEDIF('Transaction Data'!$D10751,'Transaction Data'!$A10751,"y")</f>
        <v>72</v>
      </c>
      <c r="Q10751" s="2" t="str">
        <f>FLOOR('Transaction Data'!$P10751,15)&amp;"-"&amp;FLOOR('Transaction Data'!$P10751,15)+14</f>
        <v>60-74</v>
      </c>
      <c r="R10751" s="2" t="str">
        <f>IF('Transaction Data'!$L10751&lt;=10,"Less Expensive","Expensive")</f>
        <v>Less Expensive</v>
      </c>
      <c r="S10751" s="4">
        <f>WEEKDAY('Transaction Data'!$A10751)</f>
        <v>3</v>
      </c>
      <c r="T10751" s="2" t="str">
        <f>IF(WEEKDAY('Transaction Data'!$A10751,2)&lt;6,"Weekday","Weekend")</f>
        <v>Weekday</v>
      </c>
    </row>
    <row r="10752" ht="15.75" customHeight="1">
      <c r="A10752" s="1">
        <v>45544.0</v>
      </c>
      <c r="B10752" s="2" t="s">
        <v>3646</v>
      </c>
      <c r="C10752" s="2" t="s">
        <v>78</v>
      </c>
      <c r="D10752" s="1">
        <v>31476.0</v>
      </c>
      <c r="E10752" s="2" t="s">
        <v>22</v>
      </c>
      <c r="F10752" s="2">
        <v>14.0</v>
      </c>
      <c r="G10752" s="2" t="s">
        <v>33</v>
      </c>
      <c r="H10752" s="2" t="s">
        <v>52</v>
      </c>
      <c r="I10752" s="2" t="s">
        <v>25</v>
      </c>
      <c r="J10752" s="2" t="str">
        <f t="array" ref="J10752">XLOOKUP('Transaction Data'!$G10752,Product_Code,Biscuit_Brand)</f>
        <v>Caramel Biscuits</v>
      </c>
      <c r="K10752" s="2">
        <f t="array" ref="K10752">XLOOKUP('Transaction Data'!$G10752,Product_Code,Cost)</f>
        <v>18</v>
      </c>
      <c r="L10752" s="2">
        <f t="array" ref="L10752">XLOOKUP('Transaction Data'!$G10752,Product_Code,Unit_Price)</f>
        <v>22</v>
      </c>
      <c r="M10752" s="3">
        <f>'Transaction Data'!$F10752*'Transaction Data'!$K10752</f>
        <v>252</v>
      </c>
      <c r="N10752" s="3">
        <f>'Transaction Data'!$F10752*'Transaction Data'!$L10752</f>
        <v>308</v>
      </c>
      <c r="O10752" s="3">
        <f>'Transaction Data'!$N10752-'Transaction Data'!$M10752</f>
        <v>56</v>
      </c>
      <c r="P10752" s="2">
        <f>DATEDIF('Transaction Data'!$D10752,'Transaction Data'!$A10752,"y")</f>
        <v>38</v>
      </c>
      <c r="Q10752" s="2" t="str">
        <f>FLOOR('Transaction Data'!$P10752,15)&amp;"-"&amp;FLOOR('Transaction Data'!$P10752,15)+14</f>
        <v>30-44</v>
      </c>
      <c r="R10752" s="2" t="str">
        <f>IF('Transaction Data'!$L10752&lt;=10,"Less Expensive","Expensive")</f>
        <v>Expensive</v>
      </c>
      <c r="S10752" s="4">
        <f>WEEKDAY('Transaction Data'!$A10752)</f>
        <v>2</v>
      </c>
      <c r="T10752" s="2" t="str">
        <f>IF(WEEKDAY('Transaction Data'!$A10752,2)&lt;6,"Weekday","Weekend")</f>
        <v>Weekday</v>
      </c>
    </row>
    <row r="10753" ht="15.75" customHeight="1">
      <c r="A10753" s="1">
        <v>45561.0</v>
      </c>
      <c r="B10753" s="2" t="s">
        <v>6825</v>
      </c>
      <c r="C10753" s="2" t="s">
        <v>69</v>
      </c>
      <c r="D10753" s="1">
        <v>37299.0</v>
      </c>
      <c r="E10753" s="2" t="s">
        <v>37</v>
      </c>
      <c r="F10753" s="2">
        <v>269.0</v>
      </c>
      <c r="G10753" s="2" t="s">
        <v>57</v>
      </c>
      <c r="H10753" s="2" t="s">
        <v>52</v>
      </c>
      <c r="I10753" s="2" t="s">
        <v>35</v>
      </c>
      <c r="J10753" s="2" t="str">
        <f t="array" ref="J10753">XLOOKUP('Transaction Data'!$G10753,Product_Code,Biscuit_Brand)</f>
        <v>Oatmeal Cookies</v>
      </c>
      <c r="K10753" s="2">
        <f t="array" ref="K10753">XLOOKUP('Transaction Data'!$G10753,Product_Code,Cost)</f>
        <v>19</v>
      </c>
      <c r="L10753" s="2">
        <f t="array" ref="L10753">XLOOKUP('Transaction Data'!$G10753,Product_Code,Unit_Price)</f>
        <v>23</v>
      </c>
      <c r="M10753" s="3">
        <f>'Transaction Data'!$F10753*'Transaction Data'!$K10753</f>
        <v>5111</v>
      </c>
      <c r="N10753" s="3">
        <f>'Transaction Data'!$F10753*'Transaction Data'!$L10753</f>
        <v>6187</v>
      </c>
      <c r="O10753" s="3">
        <f>'Transaction Data'!$N10753-'Transaction Data'!$M10753</f>
        <v>1076</v>
      </c>
      <c r="P10753" s="2">
        <f>DATEDIF('Transaction Data'!$D10753,'Transaction Data'!$A10753,"y")</f>
        <v>22</v>
      </c>
      <c r="Q10753" s="2" t="str">
        <f>FLOOR('Transaction Data'!$P10753,15)&amp;"-"&amp;FLOOR('Transaction Data'!$P10753,15)+14</f>
        <v>15-29</v>
      </c>
      <c r="R10753" s="2" t="str">
        <f>IF('Transaction Data'!$L10753&lt;=10,"Less Expensive","Expensive")</f>
        <v>Expensive</v>
      </c>
      <c r="S10753" s="4">
        <f>WEEKDAY('Transaction Data'!$A10753)</f>
        <v>5</v>
      </c>
      <c r="T10753" s="2" t="str">
        <f>IF(WEEKDAY('Transaction Data'!$A10753,2)&lt;6,"Weekday","Weekend")</f>
        <v>Weekday</v>
      </c>
    </row>
    <row r="10754" ht="15.75" customHeight="1">
      <c r="A10754" s="1">
        <v>45558.0</v>
      </c>
      <c r="B10754" s="2" t="s">
        <v>213</v>
      </c>
      <c r="C10754" s="2" t="s">
        <v>65</v>
      </c>
      <c r="D10754" s="1">
        <v>32017.0</v>
      </c>
      <c r="E10754" s="2" t="s">
        <v>63</v>
      </c>
      <c r="F10754" s="2">
        <v>165.0</v>
      </c>
      <c r="G10754" s="2" t="s">
        <v>44</v>
      </c>
      <c r="H10754" s="2" t="s">
        <v>49</v>
      </c>
      <c r="I10754" s="2" t="s">
        <v>25</v>
      </c>
      <c r="J10754" s="2" t="str">
        <f t="array" ref="J10754">XLOOKUP('Transaction Data'!$G10754,Product_Code,Biscuit_Brand)</f>
        <v>Butter Crunch</v>
      </c>
      <c r="K10754" s="2">
        <f t="array" ref="K10754">XLOOKUP('Transaction Data'!$G10754,Product_Code,Cost)</f>
        <v>10</v>
      </c>
      <c r="L10754" s="2">
        <f t="array" ref="L10754">XLOOKUP('Transaction Data'!$G10754,Product_Code,Unit_Price)</f>
        <v>11</v>
      </c>
      <c r="M10754" s="3">
        <f>'Transaction Data'!$F10754*'Transaction Data'!$K10754</f>
        <v>1650</v>
      </c>
      <c r="N10754" s="3">
        <f>'Transaction Data'!$F10754*'Transaction Data'!$L10754</f>
        <v>1815</v>
      </c>
      <c r="O10754" s="3">
        <f>'Transaction Data'!$N10754-'Transaction Data'!$M10754</f>
        <v>165</v>
      </c>
      <c r="P10754" s="2">
        <f>DATEDIF('Transaction Data'!$D10754,'Transaction Data'!$A10754,"y")</f>
        <v>37</v>
      </c>
      <c r="Q10754" s="2" t="str">
        <f>FLOOR('Transaction Data'!$P10754,15)&amp;"-"&amp;FLOOR('Transaction Data'!$P10754,15)+14</f>
        <v>30-44</v>
      </c>
      <c r="R10754" s="2" t="str">
        <f>IF('Transaction Data'!$L10754&lt;=10,"Less Expensive","Expensive")</f>
        <v>Expensive</v>
      </c>
      <c r="S10754" s="4">
        <f>WEEKDAY('Transaction Data'!$A10754)</f>
        <v>2</v>
      </c>
      <c r="T10754" s="2" t="str">
        <f>IF(WEEKDAY('Transaction Data'!$A10754,2)&lt;6,"Weekday","Weekend")</f>
        <v>Weekday</v>
      </c>
    </row>
    <row r="10755" ht="15.75" customHeight="1">
      <c r="A10755" s="1">
        <v>45559.0</v>
      </c>
      <c r="B10755" s="2" t="s">
        <v>6867</v>
      </c>
      <c r="C10755" s="2" t="s">
        <v>54</v>
      </c>
      <c r="D10755" s="1">
        <v>24990.0</v>
      </c>
      <c r="E10755" s="2" t="s">
        <v>63</v>
      </c>
      <c r="F10755" s="2">
        <v>20.0</v>
      </c>
      <c r="G10755" s="2" t="s">
        <v>48</v>
      </c>
      <c r="H10755" s="2" t="s">
        <v>45</v>
      </c>
      <c r="I10755" s="2" t="s">
        <v>35</v>
      </c>
      <c r="J10755" s="2" t="str">
        <f t="array" ref="J10755">XLOOKUP('Transaction Data'!$G10755,Product_Code,Biscuit_Brand)</f>
        <v>Lemon Crisps</v>
      </c>
      <c r="K10755" s="2">
        <f t="array" ref="K10755">XLOOKUP('Transaction Data'!$G10755,Product_Code,Cost)</f>
        <v>7</v>
      </c>
      <c r="L10755" s="2">
        <f t="array" ref="L10755">XLOOKUP('Transaction Data'!$G10755,Product_Code,Unit_Price)</f>
        <v>9</v>
      </c>
      <c r="M10755" s="3">
        <f>'Transaction Data'!$F10755*'Transaction Data'!$K10755</f>
        <v>140</v>
      </c>
      <c r="N10755" s="3">
        <f>'Transaction Data'!$F10755*'Transaction Data'!$L10755</f>
        <v>180</v>
      </c>
      <c r="O10755" s="3">
        <f>'Transaction Data'!$N10755-'Transaction Data'!$M10755</f>
        <v>40</v>
      </c>
      <c r="P10755" s="2">
        <f>DATEDIF('Transaction Data'!$D10755,'Transaction Data'!$A10755,"y")</f>
        <v>56</v>
      </c>
      <c r="Q10755" s="2" t="str">
        <f>FLOOR('Transaction Data'!$P10755,15)&amp;"-"&amp;FLOOR('Transaction Data'!$P10755,15)+14</f>
        <v>45-59</v>
      </c>
      <c r="R10755" s="2" t="str">
        <f>IF('Transaction Data'!$L10755&lt;=10,"Less Expensive","Expensive")</f>
        <v>Less Expensive</v>
      </c>
      <c r="S10755" s="4">
        <f>WEEKDAY('Transaction Data'!$A10755)</f>
        <v>3</v>
      </c>
      <c r="T10755" s="2" t="str">
        <f>IF(WEEKDAY('Transaction Data'!$A10755,2)&lt;6,"Weekday","Weekend")</f>
        <v>Weekday</v>
      </c>
    </row>
    <row r="10756" ht="15.75" customHeight="1">
      <c r="A10756" s="1">
        <v>45553.0</v>
      </c>
      <c r="B10756" s="2" t="s">
        <v>1151</v>
      </c>
      <c r="C10756" s="2" t="s">
        <v>65</v>
      </c>
      <c r="D10756" s="1">
        <v>18857.0</v>
      </c>
      <c r="E10756" s="2" t="s">
        <v>63</v>
      </c>
      <c r="F10756" s="2">
        <v>267.0</v>
      </c>
      <c r="G10756" s="2" t="s">
        <v>55</v>
      </c>
      <c r="H10756" s="2" t="s">
        <v>49</v>
      </c>
      <c r="I10756" s="2" t="s">
        <v>30</v>
      </c>
      <c r="J10756" s="2" t="str">
        <f t="array" ref="J10756">XLOOKUP('Transaction Data'!$G10756,Product_Code,Biscuit_Brand)</f>
        <v>Vanilla Wafers</v>
      </c>
      <c r="K10756" s="2">
        <f t="array" ref="K10756">XLOOKUP('Transaction Data'!$G10756,Product_Code,Cost)</f>
        <v>18</v>
      </c>
      <c r="L10756" s="2">
        <f t="array" ref="L10756">XLOOKUP('Transaction Data'!$G10756,Product_Code,Unit_Price)</f>
        <v>36</v>
      </c>
      <c r="M10756" s="3">
        <f>'Transaction Data'!$F10756*'Transaction Data'!$K10756</f>
        <v>4806</v>
      </c>
      <c r="N10756" s="3">
        <f>'Transaction Data'!$F10756*'Transaction Data'!$L10756</f>
        <v>9612</v>
      </c>
      <c r="O10756" s="3">
        <f>'Transaction Data'!$N10756-'Transaction Data'!$M10756</f>
        <v>4806</v>
      </c>
      <c r="P10756" s="2">
        <f>DATEDIF('Transaction Data'!$D10756,'Transaction Data'!$A10756,"y")</f>
        <v>73</v>
      </c>
      <c r="Q10756" s="2" t="str">
        <f>FLOOR('Transaction Data'!$P10756,15)&amp;"-"&amp;FLOOR('Transaction Data'!$P10756,15)+14</f>
        <v>60-74</v>
      </c>
      <c r="R10756" s="2" t="str">
        <f>IF('Transaction Data'!$L10756&lt;=10,"Less Expensive","Expensive")</f>
        <v>Expensive</v>
      </c>
      <c r="S10756" s="4">
        <f>WEEKDAY('Transaction Data'!$A10756)</f>
        <v>4</v>
      </c>
      <c r="T10756" s="2" t="str">
        <f>IF(WEEKDAY('Transaction Data'!$A10756,2)&lt;6,"Weekday","Weekend")</f>
        <v>Weekday</v>
      </c>
    </row>
    <row r="10757" ht="15.75" customHeight="1">
      <c r="A10757" s="1">
        <v>45546.0</v>
      </c>
      <c r="B10757" s="2" t="s">
        <v>3983</v>
      </c>
      <c r="C10757" s="2" t="s">
        <v>65</v>
      </c>
      <c r="D10757" s="1">
        <v>24558.0</v>
      </c>
      <c r="E10757" s="2" t="s">
        <v>63</v>
      </c>
      <c r="F10757" s="2">
        <v>127.0</v>
      </c>
      <c r="G10757" s="2" t="s">
        <v>33</v>
      </c>
      <c r="H10757" s="2" t="s">
        <v>52</v>
      </c>
      <c r="I10757" s="2" t="s">
        <v>30</v>
      </c>
      <c r="J10757" s="2" t="str">
        <f t="array" ref="J10757">XLOOKUP('Transaction Data'!$G10757,Product_Code,Biscuit_Brand)</f>
        <v>Caramel Biscuits</v>
      </c>
      <c r="K10757" s="2">
        <f t="array" ref="K10757">XLOOKUP('Transaction Data'!$G10757,Product_Code,Cost)</f>
        <v>18</v>
      </c>
      <c r="L10757" s="2">
        <f t="array" ref="L10757">XLOOKUP('Transaction Data'!$G10757,Product_Code,Unit_Price)</f>
        <v>22</v>
      </c>
      <c r="M10757" s="3">
        <f>'Transaction Data'!$F10757*'Transaction Data'!$K10757</f>
        <v>2286</v>
      </c>
      <c r="N10757" s="3">
        <f>'Transaction Data'!$F10757*'Transaction Data'!$L10757</f>
        <v>2794</v>
      </c>
      <c r="O10757" s="3">
        <f>'Transaction Data'!$N10757-'Transaction Data'!$M10757</f>
        <v>508</v>
      </c>
      <c r="P10757" s="2">
        <f>DATEDIF('Transaction Data'!$D10757,'Transaction Data'!$A10757,"y")</f>
        <v>57</v>
      </c>
      <c r="Q10757" s="2" t="str">
        <f>FLOOR('Transaction Data'!$P10757,15)&amp;"-"&amp;FLOOR('Transaction Data'!$P10757,15)+14</f>
        <v>45-59</v>
      </c>
      <c r="R10757" s="2" t="str">
        <f>IF('Transaction Data'!$L10757&lt;=10,"Less Expensive","Expensive")</f>
        <v>Expensive</v>
      </c>
      <c r="S10757" s="4">
        <f>WEEKDAY('Transaction Data'!$A10757)</f>
        <v>4</v>
      </c>
      <c r="T10757" s="2" t="str">
        <f>IF(WEEKDAY('Transaction Data'!$A10757,2)&lt;6,"Weekday","Weekend")</f>
        <v>Weekday</v>
      </c>
    </row>
    <row r="10758" ht="15.75" customHeight="1">
      <c r="A10758" s="1">
        <v>45555.0</v>
      </c>
      <c r="B10758" s="2" t="s">
        <v>7170</v>
      </c>
      <c r="C10758" s="2" t="s">
        <v>72</v>
      </c>
      <c r="D10758" s="1">
        <v>38886.0</v>
      </c>
      <c r="E10758" s="2" t="s">
        <v>37</v>
      </c>
      <c r="F10758" s="2">
        <v>199.0</v>
      </c>
      <c r="G10758" s="2" t="s">
        <v>61</v>
      </c>
      <c r="H10758" s="2" t="s">
        <v>34</v>
      </c>
      <c r="I10758" s="2" t="s">
        <v>35</v>
      </c>
      <c r="J10758" s="2" t="str">
        <f t="array" ref="J10758">XLOOKUP('Transaction Data'!$G10758,Product_Code,Biscuit_Brand)</f>
        <v>Choco Delight</v>
      </c>
      <c r="K10758" s="2">
        <f t="array" ref="K10758">XLOOKUP('Transaction Data'!$G10758,Product_Code,Cost)</f>
        <v>3</v>
      </c>
      <c r="L10758" s="2">
        <f t="array" ref="L10758">XLOOKUP('Transaction Data'!$G10758,Product_Code,Unit_Price)</f>
        <v>5</v>
      </c>
      <c r="M10758" s="3">
        <f>'Transaction Data'!$F10758*'Transaction Data'!$K10758</f>
        <v>597</v>
      </c>
      <c r="N10758" s="3">
        <f>'Transaction Data'!$F10758*'Transaction Data'!$L10758</f>
        <v>995</v>
      </c>
      <c r="O10758" s="3">
        <f>'Transaction Data'!$N10758-'Transaction Data'!$M10758</f>
        <v>398</v>
      </c>
      <c r="P10758" s="2">
        <f>DATEDIF('Transaction Data'!$D10758,'Transaction Data'!$A10758,"y")</f>
        <v>18</v>
      </c>
      <c r="Q10758" s="2" t="str">
        <f>FLOOR('Transaction Data'!$P10758,15)&amp;"-"&amp;FLOOR('Transaction Data'!$P10758,15)+14</f>
        <v>15-29</v>
      </c>
      <c r="R10758" s="2" t="str">
        <f>IF('Transaction Data'!$L10758&lt;=10,"Less Expensive","Expensive")</f>
        <v>Less Expensive</v>
      </c>
      <c r="S10758" s="4">
        <f>WEEKDAY('Transaction Data'!$A10758)</f>
        <v>6</v>
      </c>
      <c r="T10758" s="2" t="str">
        <f>IF(WEEKDAY('Transaction Data'!$A10758,2)&lt;6,"Weekday","Weekend")</f>
        <v>Weekday</v>
      </c>
    </row>
    <row r="10759" ht="15.75" customHeight="1">
      <c r="A10759" s="1">
        <v>45546.0</v>
      </c>
      <c r="B10759" s="2" t="s">
        <v>4527</v>
      </c>
      <c r="C10759" s="2" t="s">
        <v>78</v>
      </c>
      <c r="D10759" s="1">
        <v>37562.0</v>
      </c>
      <c r="E10759" s="2" t="s">
        <v>27</v>
      </c>
      <c r="F10759" s="2">
        <v>283.0</v>
      </c>
      <c r="G10759" s="2" t="s">
        <v>60</v>
      </c>
      <c r="H10759" s="2" t="s">
        <v>29</v>
      </c>
      <c r="I10759" s="2" t="s">
        <v>35</v>
      </c>
      <c r="J10759" s="2" t="str">
        <f t="array" ref="J10759">XLOOKUP('Transaction Data'!$G10759,Product_Code,Biscuit_Brand)</f>
        <v>Peanut Butter Bites</v>
      </c>
      <c r="K10759" s="2">
        <f t="array" ref="K10759">XLOOKUP('Transaction Data'!$G10759,Product_Code,Cost)</f>
        <v>5</v>
      </c>
      <c r="L10759" s="2">
        <f t="array" ref="L10759">XLOOKUP('Transaction Data'!$G10759,Product_Code,Unit_Price)</f>
        <v>7</v>
      </c>
      <c r="M10759" s="3">
        <f>'Transaction Data'!$F10759*'Transaction Data'!$K10759</f>
        <v>1415</v>
      </c>
      <c r="N10759" s="3">
        <f>'Transaction Data'!$F10759*'Transaction Data'!$L10759</f>
        <v>1981</v>
      </c>
      <c r="O10759" s="3">
        <f>'Transaction Data'!$N10759-'Transaction Data'!$M10759</f>
        <v>566</v>
      </c>
      <c r="P10759" s="2">
        <f>DATEDIF('Transaction Data'!$D10759,'Transaction Data'!$A10759,"y")</f>
        <v>21</v>
      </c>
      <c r="Q10759" s="2" t="str">
        <f>FLOOR('Transaction Data'!$P10759,15)&amp;"-"&amp;FLOOR('Transaction Data'!$P10759,15)+14</f>
        <v>15-29</v>
      </c>
      <c r="R10759" s="2" t="str">
        <f>IF('Transaction Data'!$L10759&lt;=10,"Less Expensive","Expensive")</f>
        <v>Less Expensive</v>
      </c>
      <c r="S10759" s="4">
        <f>WEEKDAY('Transaction Data'!$A10759)</f>
        <v>4</v>
      </c>
      <c r="T10759" s="2" t="str">
        <f>IF(WEEKDAY('Transaction Data'!$A10759,2)&lt;6,"Weekday","Weekend")</f>
        <v>Weekday</v>
      </c>
    </row>
    <row r="10760" ht="15.75" customHeight="1">
      <c r="A10760" s="1">
        <v>45555.0</v>
      </c>
      <c r="B10760" s="2" t="s">
        <v>208</v>
      </c>
      <c r="C10760" s="2" t="s">
        <v>54</v>
      </c>
      <c r="D10760" s="1">
        <v>18397.0</v>
      </c>
      <c r="E10760" s="2" t="s">
        <v>63</v>
      </c>
      <c r="F10760" s="2">
        <v>118.0</v>
      </c>
      <c r="G10760" s="2" t="s">
        <v>33</v>
      </c>
      <c r="H10760" s="2" t="s">
        <v>29</v>
      </c>
      <c r="I10760" s="2" t="s">
        <v>25</v>
      </c>
      <c r="J10760" s="2" t="str">
        <f t="array" ref="J10760">XLOOKUP('Transaction Data'!$G10760,Product_Code,Biscuit_Brand)</f>
        <v>Caramel Biscuits</v>
      </c>
      <c r="K10760" s="2">
        <f t="array" ref="K10760">XLOOKUP('Transaction Data'!$G10760,Product_Code,Cost)</f>
        <v>18</v>
      </c>
      <c r="L10760" s="2">
        <f t="array" ref="L10760">XLOOKUP('Transaction Data'!$G10760,Product_Code,Unit_Price)</f>
        <v>22</v>
      </c>
      <c r="M10760" s="3">
        <f>'Transaction Data'!$F10760*'Transaction Data'!$K10760</f>
        <v>2124</v>
      </c>
      <c r="N10760" s="3">
        <f>'Transaction Data'!$F10760*'Transaction Data'!$L10760</f>
        <v>2596</v>
      </c>
      <c r="O10760" s="3">
        <f>'Transaction Data'!$N10760-'Transaction Data'!$M10760</f>
        <v>472</v>
      </c>
      <c r="P10760" s="2">
        <f>DATEDIF('Transaction Data'!$D10760,'Transaction Data'!$A10760,"y")</f>
        <v>74</v>
      </c>
      <c r="Q10760" s="2" t="str">
        <f>FLOOR('Transaction Data'!$P10760,15)&amp;"-"&amp;FLOOR('Transaction Data'!$P10760,15)+14</f>
        <v>60-74</v>
      </c>
      <c r="R10760" s="2" t="str">
        <f>IF('Transaction Data'!$L10760&lt;=10,"Less Expensive","Expensive")</f>
        <v>Expensive</v>
      </c>
      <c r="S10760" s="4">
        <f>WEEKDAY('Transaction Data'!$A10760)</f>
        <v>6</v>
      </c>
      <c r="T10760" s="2" t="str">
        <f>IF(WEEKDAY('Transaction Data'!$A10760,2)&lt;6,"Weekday","Weekend")</f>
        <v>Weekday</v>
      </c>
    </row>
    <row r="10761" ht="15.75" customHeight="1">
      <c r="A10761" s="1">
        <v>45541.0</v>
      </c>
      <c r="B10761" s="2" t="s">
        <v>5645</v>
      </c>
      <c r="C10761" s="2" t="s">
        <v>54</v>
      </c>
      <c r="D10761" s="1">
        <v>30870.0</v>
      </c>
      <c r="E10761" s="2" t="s">
        <v>63</v>
      </c>
      <c r="F10761" s="2">
        <v>140.0</v>
      </c>
      <c r="G10761" s="2" t="s">
        <v>48</v>
      </c>
      <c r="H10761" s="2" t="s">
        <v>42</v>
      </c>
      <c r="I10761" s="2" t="s">
        <v>25</v>
      </c>
      <c r="J10761" s="2" t="str">
        <f t="array" ref="J10761">XLOOKUP('Transaction Data'!$G10761,Product_Code,Biscuit_Brand)</f>
        <v>Lemon Crisps</v>
      </c>
      <c r="K10761" s="2">
        <f t="array" ref="K10761">XLOOKUP('Transaction Data'!$G10761,Product_Code,Cost)</f>
        <v>7</v>
      </c>
      <c r="L10761" s="2">
        <f t="array" ref="L10761">XLOOKUP('Transaction Data'!$G10761,Product_Code,Unit_Price)</f>
        <v>9</v>
      </c>
      <c r="M10761" s="3">
        <f>'Transaction Data'!$F10761*'Transaction Data'!$K10761</f>
        <v>980</v>
      </c>
      <c r="N10761" s="3">
        <f>'Transaction Data'!$F10761*'Transaction Data'!$L10761</f>
        <v>1260</v>
      </c>
      <c r="O10761" s="3">
        <f>'Transaction Data'!$N10761-'Transaction Data'!$M10761</f>
        <v>280</v>
      </c>
      <c r="P10761" s="2">
        <f>DATEDIF('Transaction Data'!$D10761,'Transaction Data'!$A10761,"y")</f>
        <v>40</v>
      </c>
      <c r="Q10761" s="2" t="str">
        <f>FLOOR('Transaction Data'!$P10761,15)&amp;"-"&amp;FLOOR('Transaction Data'!$P10761,15)+14</f>
        <v>30-44</v>
      </c>
      <c r="R10761" s="2" t="str">
        <f>IF('Transaction Data'!$L10761&lt;=10,"Less Expensive","Expensive")</f>
        <v>Less Expensive</v>
      </c>
      <c r="S10761" s="4">
        <f>WEEKDAY('Transaction Data'!$A10761)</f>
        <v>6</v>
      </c>
      <c r="T10761" s="2" t="str">
        <f>IF(WEEKDAY('Transaction Data'!$A10761,2)&lt;6,"Weekday","Weekend")</f>
        <v>Weekday</v>
      </c>
    </row>
    <row r="10762" ht="15.75" customHeight="1">
      <c r="A10762" s="1">
        <v>45542.0</v>
      </c>
      <c r="B10762" s="2" t="s">
        <v>4916</v>
      </c>
      <c r="C10762" s="2" t="s">
        <v>32</v>
      </c>
      <c r="D10762" s="1">
        <v>19774.0</v>
      </c>
      <c r="E10762" s="2" t="s">
        <v>63</v>
      </c>
      <c r="F10762" s="2">
        <v>367.0</v>
      </c>
      <c r="G10762" s="2" t="s">
        <v>60</v>
      </c>
      <c r="H10762" s="2" t="s">
        <v>45</v>
      </c>
      <c r="I10762" s="2" t="s">
        <v>30</v>
      </c>
      <c r="J10762" s="2" t="str">
        <f t="array" ref="J10762">XLOOKUP('Transaction Data'!$G10762,Product_Code,Biscuit_Brand)</f>
        <v>Peanut Butter Bites</v>
      </c>
      <c r="K10762" s="2">
        <f t="array" ref="K10762">XLOOKUP('Transaction Data'!$G10762,Product_Code,Cost)</f>
        <v>5</v>
      </c>
      <c r="L10762" s="2">
        <f t="array" ref="L10762">XLOOKUP('Transaction Data'!$G10762,Product_Code,Unit_Price)</f>
        <v>7</v>
      </c>
      <c r="M10762" s="3">
        <f>'Transaction Data'!$F10762*'Transaction Data'!$K10762</f>
        <v>1835</v>
      </c>
      <c r="N10762" s="3">
        <f>'Transaction Data'!$F10762*'Transaction Data'!$L10762</f>
        <v>2569</v>
      </c>
      <c r="O10762" s="3">
        <f>'Transaction Data'!$N10762-'Transaction Data'!$M10762</f>
        <v>734</v>
      </c>
      <c r="P10762" s="2">
        <f>DATEDIF('Transaction Data'!$D10762,'Transaction Data'!$A10762,"y")</f>
        <v>70</v>
      </c>
      <c r="Q10762" s="2" t="str">
        <f>FLOOR('Transaction Data'!$P10762,15)&amp;"-"&amp;FLOOR('Transaction Data'!$P10762,15)+14</f>
        <v>60-74</v>
      </c>
      <c r="R10762" s="2" t="str">
        <f>IF('Transaction Data'!$L10762&lt;=10,"Less Expensive","Expensive")</f>
        <v>Less Expensive</v>
      </c>
      <c r="S10762" s="4">
        <f>WEEKDAY('Transaction Data'!$A10762)</f>
        <v>7</v>
      </c>
      <c r="T10762" s="2" t="str">
        <f>IF(WEEKDAY('Transaction Data'!$A10762,2)&lt;6,"Weekday","Weekend")</f>
        <v>Weekend</v>
      </c>
    </row>
    <row r="10763" ht="15.75" customHeight="1">
      <c r="A10763" s="1">
        <v>45552.0</v>
      </c>
      <c r="B10763" s="2" t="s">
        <v>6034</v>
      </c>
      <c r="C10763" s="2" t="s">
        <v>54</v>
      </c>
      <c r="D10763" s="1">
        <v>18275.0</v>
      </c>
      <c r="E10763" s="2" t="s">
        <v>63</v>
      </c>
      <c r="F10763" s="2">
        <v>54.0</v>
      </c>
      <c r="G10763" s="2" t="s">
        <v>48</v>
      </c>
      <c r="H10763" s="2" t="s">
        <v>49</v>
      </c>
      <c r="I10763" s="2" t="s">
        <v>25</v>
      </c>
      <c r="J10763" s="2" t="str">
        <f t="array" ref="J10763">XLOOKUP('Transaction Data'!$G10763,Product_Code,Biscuit_Brand)</f>
        <v>Lemon Crisps</v>
      </c>
      <c r="K10763" s="2">
        <f t="array" ref="K10763">XLOOKUP('Transaction Data'!$G10763,Product_Code,Cost)</f>
        <v>7</v>
      </c>
      <c r="L10763" s="2">
        <f t="array" ref="L10763">XLOOKUP('Transaction Data'!$G10763,Product_Code,Unit_Price)</f>
        <v>9</v>
      </c>
      <c r="M10763" s="3">
        <f>'Transaction Data'!$F10763*'Transaction Data'!$K10763</f>
        <v>378</v>
      </c>
      <c r="N10763" s="3">
        <f>'Transaction Data'!$F10763*'Transaction Data'!$L10763</f>
        <v>486</v>
      </c>
      <c r="O10763" s="3">
        <f>'Transaction Data'!$N10763-'Transaction Data'!$M10763</f>
        <v>108</v>
      </c>
      <c r="P10763" s="2">
        <f>DATEDIF('Transaction Data'!$D10763,'Transaction Data'!$A10763,"y")</f>
        <v>74</v>
      </c>
      <c r="Q10763" s="2" t="str">
        <f>FLOOR('Transaction Data'!$P10763,15)&amp;"-"&amp;FLOOR('Transaction Data'!$P10763,15)+14</f>
        <v>60-74</v>
      </c>
      <c r="R10763" s="2" t="str">
        <f>IF('Transaction Data'!$L10763&lt;=10,"Less Expensive","Expensive")</f>
        <v>Less Expensive</v>
      </c>
      <c r="S10763" s="4">
        <f>WEEKDAY('Transaction Data'!$A10763)</f>
        <v>3</v>
      </c>
      <c r="T10763" s="2" t="str">
        <f>IF(WEEKDAY('Transaction Data'!$A10763,2)&lt;6,"Weekday","Weekend")</f>
        <v>Weekday</v>
      </c>
    </row>
    <row r="10764" ht="15.75" customHeight="1">
      <c r="A10764" s="1">
        <v>45563.0</v>
      </c>
      <c r="B10764" s="2" t="s">
        <v>7735</v>
      </c>
      <c r="C10764" s="2" t="s">
        <v>32</v>
      </c>
      <c r="D10764" s="1">
        <v>36789.0</v>
      </c>
      <c r="E10764" s="2" t="s">
        <v>63</v>
      </c>
      <c r="F10764" s="2">
        <v>156.0</v>
      </c>
      <c r="G10764" s="2" t="s">
        <v>38</v>
      </c>
      <c r="H10764" s="2" t="s">
        <v>24</v>
      </c>
      <c r="I10764" s="2" t="s">
        <v>25</v>
      </c>
      <c r="J10764" s="2" t="str">
        <f t="array" ref="J10764">XLOOKUP('Transaction Data'!$G10764,Product_Code,Biscuit_Brand)</f>
        <v>Ginger Snaps</v>
      </c>
      <c r="K10764" s="2">
        <f t="array" ref="K10764">XLOOKUP('Transaction Data'!$G10764,Product_Code,Cost)</f>
        <v>14</v>
      </c>
      <c r="L10764" s="2">
        <f t="array" ref="L10764">XLOOKUP('Transaction Data'!$G10764,Product_Code,Unit_Price)</f>
        <v>28</v>
      </c>
      <c r="M10764" s="3">
        <f>'Transaction Data'!$F10764*'Transaction Data'!$K10764</f>
        <v>2184</v>
      </c>
      <c r="N10764" s="3">
        <f>'Transaction Data'!$F10764*'Transaction Data'!$L10764</f>
        <v>4368</v>
      </c>
      <c r="O10764" s="3">
        <f>'Transaction Data'!$N10764-'Transaction Data'!$M10764</f>
        <v>2184</v>
      </c>
      <c r="P10764" s="2">
        <f>DATEDIF('Transaction Data'!$D10764,'Transaction Data'!$A10764,"y")</f>
        <v>24</v>
      </c>
      <c r="Q10764" s="2" t="str">
        <f>FLOOR('Transaction Data'!$P10764,15)&amp;"-"&amp;FLOOR('Transaction Data'!$P10764,15)+14</f>
        <v>15-29</v>
      </c>
      <c r="R10764" s="2" t="str">
        <f>IF('Transaction Data'!$L10764&lt;=10,"Less Expensive","Expensive")</f>
        <v>Expensive</v>
      </c>
      <c r="S10764" s="4">
        <f>WEEKDAY('Transaction Data'!$A10764)</f>
        <v>7</v>
      </c>
      <c r="T10764" s="2" t="str">
        <f>IF(WEEKDAY('Transaction Data'!$A10764,2)&lt;6,"Weekday","Weekend")</f>
        <v>Weekend</v>
      </c>
    </row>
    <row r="10765" ht="15.75" customHeight="1">
      <c r="A10765" s="1">
        <v>45558.0</v>
      </c>
      <c r="B10765" s="2" t="s">
        <v>822</v>
      </c>
      <c r="C10765" s="2" t="s">
        <v>51</v>
      </c>
      <c r="D10765" s="1">
        <v>23624.0</v>
      </c>
      <c r="E10765" s="2" t="s">
        <v>27</v>
      </c>
      <c r="F10765" s="2">
        <v>413.0</v>
      </c>
      <c r="G10765" s="2" t="s">
        <v>55</v>
      </c>
      <c r="H10765" s="2" t="s">
        <v>52</v>
      </c>
      <c r="I10765" s="2" t="s">
        <v>35</v>
      </c>
      <c r="J10765" s="2" t="str">
        <f t="array" ref="J10765">XLOOKUP('Transaction Data'!$G10765,Product_Code,Biscuit_Brand)</f>
        <v>Vanilla Wafers</v>
      </c>
      <c r="K10765" s="2">
        <f t="array" ref="K10765">XLOOKUP('Transaction Data'!$G10765,Product_Code,Cost)</f>
        <v>18</v>
      </c>
      <c r="L10765" s="2">
        <f t="array" ref="L10765">XLOOKUP('Transaction Data'!$G10765,Product_Code,Unit_Price)</f>
        <v>36</v>
      </c>
      <c r="M10765" s="3">
        <f>'Transaction Data'!$F10765*'Transaction Data'!$K10765</f>
        <v>7434</v>
      </c>
      <c r="N10765" s="3">
        <f>'Transaction Data'!$F10765*'Transaction Data'!$L10765</f>
        <v>14868</v>
      </c>
      <c r="O10765" s="3">
        <f>'Transaction Data'!$N10765-'Transaction Data'!$M10765</f>
        <v>7434</v>
      </c>
      <c r="P10765" s="2">
        <f>DATEDIF('Transaction Data'!$D10765,'Transaction Data'!$A10765,"y")</f>
        <v>60</v>
      </c>
      <c r="Q10765" s="2" t="str">
        <f>FLOOR('Transaction Data'!$P10765,15)&amp;"-"&amp;FLOOR('Transaction Data'!$P10765,15)+14</f>
        <v>60-74</v>
      </c>
      <c r="R10765" s="2" t="str">
        <f>IF('Transaction Data'!$L10765&lt;=10,"Less Expensive","Expensive")</f>
        <v>Expensive</v>
      </c>
      <c r="S10765" s="4">
        <f>WEEKDAY('Transaction Data'!$A10765)</f>
        <v>2</v>
      </c>
      <c r="T10765" s="2" t="str">
        <f>IF(WEEKDAY('Transaction Data'!$A10765,2)&lt;6,"Weekday","Weekend")</f>
        <v>Weekday</v>
      </c>
    </row>
    <row r="10766" ht="15.75" customHeight="1">
      <c r="A10766" s="1">
        <v>45557.0</v>
      </c>
      <c r="B10766" s="2" t="s">
        <v>3777</v>
      </c>
      <c r="C10766" s="2" t="s">
        <v>41</v>
      </c>
      <c r="D10766" s="1">
        <v>35838.0</v>
      </c>
      <c r="E10766" s="2" t="s">
        <v>22</v>
      </c>
      <c r="F10766" s="2">
        <v>468.0</v>
      </c>
      <c r="G10766" s="2" t="s">
        <v>23</v>
      </c>
      <c r="H10766" s="2" t="s">
        <v>45</v>
      </c>
      <c r="I10766" s="2" t="s">
        <v>25</v>
      </c>
      <c r="J10766" s="2" t="str">
        <f t="array" ref="J10766">XLOOKUP('Transaction Data'!$G10766,Product_Code,Biscuit_Brand)</f>
        <v>Cinnamon Swirls</v>
      </c>
      <c r="K10766" s="2">
        <f t="array" ref="K10766">XLOOKUP('Transaction Data'!$G10766,Product_Code,Cost)</f>
        <v>10</v>
      </c>
      <c r="L10766" s="2">
        <f t="array" ref="L10766">XLOOKUP('Transaction Data'!$G10766,Product_Code,Unit_Price)</f>
        <v>14</v>
      </c>
      <c r="M10766" s="3">
        <f>'Transaction Data'!$F10766*'Transaction Data'!$K10766</f>
        <v>4680</v>
      </c>
      <c r="N10766" s="3">
        <f>'Transaction Data'!$F10766*'Transaction Data'!$L10766</f>
        <v>6552</v>
      </c>
      <c r="O10766" s="3">
        <f>'Transaction Data'!$N10766-'Transaction Data'!$M10766</f>
        <v>1872</v>
      </c>
      <c r="P10766" s="2">
        <f>DATEDIF('Transaction Data'!$D10766,'Transaction Data'!$A10766,"y")</f>
        <v>26</v>
      </c>
      <c r="Q10766" s="2" t="str">
        <f>FLOOR('Transaction Data'!$P10766,15)&amp;"-"&amp;FLOOR('Transaction Data'!$P10766,15)+14</f>
        <v>15-29</v>
      </c>
      <c r="R10766" s="2" t="str">
        <f>IF('Transaction Data'!$L10766&lt;=10,"Less Expensive","Expensive")</f>
        <v>Expensive</v>
      </c>
      <c r="S10766" s="4">
        <f>WEEKDAY('Transaction Data'!$A10766)</f>
        <v>1</v>
      </c>
      <c r="T10766" s="2" t="str">
        <f>IF(WEEKDAY('Transaction Data'!$A10766,2)&lt;6,"Weekday","Weekend")</f>
        <v>Weekend</v>
      </c>
    </row>
    <row r="10767" ht="15.75" customHeight="1">
      <c r="A10767" s="1">
        <v>45547.0</v>
      </c>
      <c r="B10767" s="2" t="s">
        <v>8262</v>
      </c>
      <c r="C10767" s="2" t="s">
        <v>72</v>
      </c>
      <c r="D10767" s="1">
        <v>31755.0</v>
      </c>
      <c r="E10767" s="2" t="s">
        <v>22</v>
      </c>
      <c r="F10767" s="2">
        <v>186.0</v>
      </c>
      <c r="G10767" s="2" t="s">
        <v>57</v>
      </c>
      <c r="H10767" s="2" t="s">
        <v>42</v>
      </c>
      <c r="I10767" s="2" t="s">
        <v>30</v>
      </c>
      <c r="J10767" s="2" t="str">
        <f t="array" ref="J10767">XLOOKUP('Transaction Data'!$G10767,Product_Code,Biscuit_Brand)</f>
        <v>Oatmeal Cookies</v>
      </c>
      <c r="K10767" s="2">
        <f t="array" ref="K10767">XLOOKUP('Transaction Data'!$G10767,Product_Code,Cost)</f>
        <v>19</v>
      </c>
      <c r="L10767" s="2">
        <f t="array" ref="L10767">XLOOKUP('Transaction Data'!$G10767,Product_Code,Unit_Price)</f>
        <v>23</v>
      </c>
      <c r="M10767" s="3">
        <f>'Transaction Data'!$F10767*'Transaction Data'!$K10767</f>
        <v>3534</v>
      </c>
      <c r="N10767" s="3">
        <f>'Transaction Data'!$F10767*'Transaction Data'!$L10767</f>
        <v>4278</v>
      </c>
      <c r="O10767" s="3">
        <f>'Transaction Data'!$N10767-'Transaction Data'!$M10767</f>
        <v>744</v>
      </c>
      <c r="P10767" s="2">
        <f>DATEDIF('Transaction Data'!$D10767,'Transaction Data'!$A10767,"y")</f>
        <v>37</v>
      </c>
      <c r="Q10767" s="2" t="str">
        <f>FLOOR('Transaction Data'!$P10767,15)&amp;"-"&amp;FLOOR('Transaction Data'!$P10767,15)+14</f>
        <v>30-44</v>
      </c>
      <c r="R10767" s="2" t="str">
        <f>IF('Transaction Data'!$L10767&lt;=10,"Less Expensive","Expensive")</f>
        <v>Expensive</v>
      </c>
      <c r="S10767" s="4">
        <f>WEEKDAY('Transaction Data'!$A10767)</f>
        <v>5</v>
      </c>
      <c r="T10767" s="2" t="str">
        <f>IF(WEEKDAY('Transaction Data'!$A10767,2)&lt;6,"Weekday","Weekend")</f>
        <v>Weekday</v>
      </c>
    </row>
    <row r="10768" ht="15.75" customHeight="1">
      <c r="A10768" s="1">
        <v>45557.0</v>
      </c>
      <c r="B10768" s="2" t="s">
        <v>2564</v>
      </c>
      <c r="C10768" s="2" t="s">
        <v>69</v>
      </c>
      <c r="D10768" s="1">
        <v>38595.0</v>
      </c>
      <c r="E10768" s="2" t="s">
        <v>22</v>
      </c>
      <c r="F10768" s="2">
        <v>118.0</v>
      </c>
      <c r="G10768" s="2" t="s">
        <v>61</v>
      </c>
      <c r="H10768" s="2" t="s">
        <v>45</v>
      </c>
      <c r="I10768" s="2" t="s">
        <v>25</v>
      </c>
      <c r="J10768" s="2" t="str">
        <f t="array" ref="J10768">XLOOKUP('Transaction Data'!$G10768,Product_Code,Biscuit_Brand)</f>
        <v>Choco Delight</v>
      </c>
      <c r="K10768" s="2">
        <f t="array" ref="K10768">XLOOKUP('Transaction Data'!$G10768,Product_Code,Cost)</f>
        <v>3</v>
      </c>
      <c r="L10768" s="2">
        <f t="array" ref="L10768">XLOOKUP('Transaction Data'!$G10768,Product_Code,Unit_Price)</f>
        <v>5</v>
      </c>
      <c r="M10768" s="3">
        <f>'Transaction Data'!$F10768*'Transaction Data'!$K10768</f>
        <v>354</v>
      </c>
      <c r="N10768" s="3">
        <f>'Transaction Data'!$F10768*'Transaction Data'!$L10768</f>
        <v>590</v>
      </c>
      <c r="O10768" s="3">
        <f>'Transaction Data'!$N10768-'Transaction Data'!$M10768</f>
        <v>236</v>
      </c>
      <c r="P10768" s="2">
        <f>DATEDIF('Transaction Data'!$D10768,'Transaction Data'!$A10768,"y")</f>
        <v>19</v>
      </c>
      <c r="Q10768" s="2" t="str">
        <f>FLOOR('Transaction Data'!$P10768,15)&amp;"-"&amp;FLOOR('Transaction Data'!$P10768,15)+14</f>
        <v>15-29</v>
      </c>
      <c r="R10768" s="2" t="str">
        <f>IF('Transaction Data'!$L10768&lt;=10,"Less Expensive","Expensive")</f>
        <v>Less Expensive</v>
      </c>
      <c r="S10768" s="4">
        <f>WEEKDAY('Transaction Data'!$A10768)</f>
        <v>1</v>
      </c>
      <c r="T10768" s="2" t="str">
        <f>IF(WEEKDAY('Transaction Data'!$A10768,2)&lt;6,"Weekday","Weekend")</f>
        <v>Weekend</v>
      </c>
    </row>
    <row r="10769" ht="15.75" customHeight="1">
      <c r="A10769" s="1">
        <v>45559.0</v>
      </c>
      <c r="B10769" s="2" t="s">
        <v>3616</v>
      </c>
      <c r="C10769" s="2" t="s">
        <v>21</v>
      </c>
      <c r="D10769" s="1">
        <v>21605.0</v>
      </c>
      <c r="E10769" s="2" t="s">
        <v>63</v>
      </c>
      <c r="F10769" s="2">
        <v>225.0</v>
      </c>
      <c r="G10769" s="2" t="s">
        <v>60</v>
      </c>
      <c r="H10769" s="2" t="s">
        <v>49</v>
      </c>
      <c r="I10769" s="2" t="s">
        <v>35</v>
      </c>
      <c r="J10769" s="2" t="str">
        <f t="array" ref="J10769">XLOOKUP('Transaction Data'!$G10769,Product_Code,Biscuit_Brand)</f>
        <v>Peanut Butter Bites</v>
      </c>
      <c r="K10769" s="2">
        <f t="array" ref="K10769">XLOOKUP('Transaction Data'!$G10769,Product_Code,Cost)</f>
        <v>5</v>
      </c>
      <c r="L10769" s="2">
        <f t="array" ref="L10769">XLOOKUP('Transaction Data'!$G10769,Product_Code,Unit_Price)</f>
        <v>7</v>
      </c>
      <c r="M10769" s="3">
        <f>'Transaction Data'!$F10769*'Transaction Data'!$K10769</f>
        <v>1125</v>
      </c>
      <c r="N10769" s="3">
        <f>'Transaction Data'!$F10769*'Transaction Data'!$L10769</f>
        <v>1575</v>
      </c>
      <c r="O10769" s="3">
        <f>'Transaction Data'!$N10769-'Transaction Data'!$M10769</f>
        <v>450</v>
      </c>
      <c r="P10769" s="2">
        <f>DATEDIF('Transaction Data'!$D10769,'Transaction Data'!$A10769,"y")</f>
        <v>65</v>
      </c>
      <c r="Q10769" s="2" t="str">
        <f>FLOOR('Transaction Data'!$P10769,15)&amp;"-"&amp;FLOOR('Transaction Data'!$P10769,15)+14</f>
        <v>60-74</v>
      </c>
      <c r="R10769" s="2" t="str">
        <f>IF('Transaction Data'!$L10769&lt;=10,"Less Expensive","Expensive")</f>
        <v>Less Expensive</v>
      </c>
      <c r="S10769" s="4">
        <f>WEEKDAY('Transaction Data'!$A10769)</f>
        <v>3</v>
      </c>
      <c r="T10769" s="2" t="str">
        <f>IF(WEEKDAY('Transaction Data'!$A10769,2)&lt;6,"Weekday","Weekend")</f>
        <v>Weekday</v>
      </c>
    </row>
    <row r="10770" ht="15.75" customHeight="1">
      <c r="A10770" s="1">
        <v>45554.0</v>
      </c>
      <c r="B10770" s="2" t="s">
        <v>6281</v>
      </c>
      <c r="C10770" s="2" t="s">
        <v>54</v>
      </c>
      <c r="D10770" s="1">
        <v>37567.0</v>
      </c>
      <c r="E10770" s="2" t="s">
        <v>27</v>
      </c>
      <c r="F10770" s="2">
        <v>90.0</v>
      </c>
      <c r="G10770" s="2" t="s">
        <v>60</v>
      </c>
      <c r="H10770" s="2" t="s">
        <v>49</v>
      </c>
      <c r="I10770" s="2" t="s">
        <v>30</v>
      </c>
      <c r="J10770" s="2" t="str">
        <f t="array" ref="J10770">XLOOKUP('Transaction Data'!$G10770,Product_Code,Biscuit_Brand)</f>
        <v>Peanut Butter Bites</v>
      </c>
      <c r="K10770" s="2">
        <f t="array" ref="K10770">XLOOKUP('Transaction Data'!$G10770,Product_Code,Cost)</f>
        <v>5</v>
      </c>
      <c r="L10770" s="2">
        <f t="array" ref="L10770">XLOOKUP('Transaction Data'!$G10770,Product_Code,Unit_Price)</f>
        <v>7</v>
      </c>
      <c r="M10770" s="3">
        <f>'Transaction Data'!$F10770*'Transaction Data'!$K10770</f>
        <v>450</v>
      </c>
      <c r="N10770" s="3">
        <f>'Transaction Data'!$F10770*'Transaction Data'!$L10770</f>
        <v>630</v>
      </c>
      <c r="O10770" s="3">
        <f>'Transaction Data'!$N10770-'Transaction Data'!$M10770</f>
        <v>180</v>
      </c>
      <c r="P10770" s="2">
        <f>DATEDIF('Transaction Data'!$D10770,'Transaction Data'!$A10770,"y")</f>
        <v>21</v>
      </c>
      <c r="Q10770" s="2" t="str">
        <f>FLOOR('Transaction Data'!$P10770,15)&amp;"-"&amp;FLOOR('Transaction Data'!$P10770,15)+14</f>
        <v>15-29</v>
      </c>
      <c r="R10770" s="2" t="str">
        <f>IF('Transaction Data'!$L10770&lt;=10,"Less Expensive","Expensive")</f>
        <v>Less Expensive</v>
      </c>
      <c r="S10770" s="4">
        <f>WEEKDAY('Transaction Data'!$A10770)</f>
        <v>5</v>
      </c>
      <c r="T10770" s="2" t="str">
        <f>IF(WEEKDAY('Transaction Data'!$A10770,2)&lt;6,"Weekday","Weekend")</f>
        <v>Weekday</v>
      </c>
    </row>
    <row r="10771" ht="15.75" customHeight="1">
      <c r="A10771" s="1">
        <v>45543.0</v>
      </c>
      <c r="B10771" s="2" t="s">
        <v>1150</v>
      </c>
      <c r="C10771" s="2" t="s">
        <v>47</v>
      </c>
      <c r="D10771" s="1">
        <v>23745.0</v>
      </c>
      <c r="E10771" s="2" t="s">
        <v>22</v>
      </c>
      <c r="F10771" s="2">
        <v>411.0</v>
      </c>
      <c r="G10771" s="2" t="s">
        <v>48</v>
      </c>
      <c r="H10771" s="2" t="s">
        <v>39</v>
      </c>
      <c r="I10771" s="2" t="s">
        <v>30</v>
      </c>
      <c r="J10771" s="2" t="str">
        <f t="array" ref="J10771">XLOOKUP('Transaction Data'!$G10771,Product_Code,Biscuit_Brand)</f>
        <v>Lemon Crisps</v>
      </c>
      <c r="K10771" s="2">
        <f t="array" ref="K10771">XLOOKUP('Transaction Data'!$G10771,Product_Code,Cost)</f>
        <v>7</v>
      </c>
      <c r="L10771" s="2">
        <f t="array" ref="L10771">XLOOKUP('Transaction Data'!$G10771,Product_Code,Unit_Price)</f>
        <v>9</v>
      </c>
      <c r="M10771" s="3">
        <f>'Transaction Data'!$F10771*'Transaction Data'!$K10771</f>
        <v>2877</v>
      </c>
      <c r="N10771" s="3">
        <f>'Transaction Data'!$F10771*'Transaction Data'!$L10771</f>
        <v>3699</v>
      </c>
      <c r="O10771" s="3">
        <f>'Transaction Data'!$N10771-'Transaction Data'!$M10771</f>
        <v>822</v>
      </c>
      <c r="P10771" s="2">
        <f>DATEDIF('Transaction Data'!$D10771,'Transaction Data'!$A10771,"y")</f>
        <v>59</v>
      </c>
      <c r="Q10771" s="2" t="str">
        <f>FLOOR('Transaction Data'!$P10771,15)&amp;"-"&amp;FLOOR('Transaction Data'!$P10771,15)+14</f>
        <v>45-59</v>
      </c>
      <c r="R10771" s="2" t="str">
        <f>IF('Transaction Data'!$L10771&lt;=10,"Less Expensive","Expensive")</f>
        <v>Less Expensive</v>
      </c>
      <c r="S10771" s="4">
        <f>WEEKDAY('Transaction Data'!$A10771)</f>
        <v>1</v>
      </c>
      <c r="T10771" s="2" t="str">
        <f>IF(WEEKDAY('Transaction Data'!$A10771,2)&lt;6,"Weekday","Weekend")</f>
        <v>Weekend</v>
      </c>
    </row>
    <row r="10772" ht="15.75" customHeight="1">
      <c r="A10772" s="1">
        <v>45556.0</v>
      </c>
      <c r="B10772" s="2" t="s">
        <v>6788</v>
      </c>
      <c r="C10772" s="2" t="s">
        <v>72</v>
      </c>
      <c r="D10772" s="1">
        <v>30898.0</v>
      </c>
      <c r="E10772" s="2" t="s">
        <v>37</v>
      </c>
      <c r="F10772" s="2">
        <v>341.0</v>
      </c>
      <c r="G10772" s="2" t="s">
        <v>28</v>
      </c>
      <c r="H10772" s="2" t="s">
        <v>49</v>
      </c>
      <c r="I10772" s="2" t="s">
        <v>35</v>
      </c>
      <c r="J10772" s="2" t="str">
        <f t="array" ref="J10772">XLOOKUP('Transaction Data'!$G10772,Product_Code,Biscuit_Brand)</f>
        <v>Shortbread</v>
      </c>
      <c r="K10772" s="2">
        <f t="array" ref="K10772">XLOOKUP('Transaction Data'!$G10772,Product_Code,Cost)</f>
        <v>10</v>
      </c>
      <c r="L10772" s="2">
        <f t="array" ref="L10772">XLOOKUP('Transaction Data'!$G10772,Product_Code,Unit_Price)</f>
        <v>45</v>
      </c>
      <c r="M10772" s="3">
        <f>'Transaction Data'!$F10772*'Transaction Data'!$K10772</f>
        <v>3410</v>
      </c>
      <c r="N10772" s="3">
        <f>'Transaction Data'!$F10772*'Transaction Data'!$L10772</f>
        <v>15345</v>
      </c>
      <c r="O10772" s="3">
        <f>'Transaction Data'!$N10772-'Transaction Data'!$M10772</f>
        <v>11935</v>
      </c>
      <c r="P10772" s="2">
        <f>DATEDIF('Transaction Data'!$D10772,'Transaction Data'!$A10772,"y")</f>
        <v>40</v>
      </c>
      <c r="Q10772" s="2" t="str">
        <f>FLOOR('Transaction Data'!$P10772,15)&amp;"-"&amp;FLOOR('Transaction Data'!$P10772,15)+14</f>
        <v>30-44</v>
      </c>
      <c r="R10772" s="2" t="str">
        <f>IF('Transaction Data'!$L10772&lt;=10,"Less Expensive","Expensive")</f>
        <v>Expensive</v>
      </c>
      <c r="S10772" s="4">
        <f>WEEKDAY('Transaction Data'!$A10772)</f>
        <v>7</v>
      </c>
      <c r="T10772" s="2" t="str">
        <f>IF(WEEKDAY('Transaction Data'!$A10772,2)&lt;6,"Weekday","Weekend")</f>
        <v>Weekend</v>
      </c>
    </row>
    <row r="10773" ht="15.75" customHeight="1">
      <c r="A10773" s="1">
        <v>45550.0</v>
      </c>
      <c r="B10773" s="2" t="s">
        <v>8937</v>
      </c>
      <c r="C10773" s="2" t="s">
        <v>78</v>
      </c>
      <c r="D10773" s="1">
        <v>33499.0</v>
      </c>
      <c r="E10773" s="2" t="s">
        <v>27</v>
      </c>
      <c r="F10773" s="2">
        <v>499.0</v>
      </c>
      <c r="G10773" s="2" t="s">
        <v>57</v>
      </c>
      <c r="H10773" s="2" t="s">
        <v>29</v>
      </c>
      <c r="I10773" s="2" t="s">
        <v>35</v>
      </c>
      <c r="J10773" s="2" t="str">
        <f t="array" ref="J10773">XLOOKUP('Transaction Data'!$G10773,Product_Code,Biscuit_Brand)</f>
        <v>Oatmeal Cookies</v>
      </c>
      <c r="K10773" s="2">
        <f t="array" ref="K10773">XLOOKUP('Transaction Data'!$G10773,Product_Code,Cost)</f>
        <v>19</v>
      </c>
      <c r="L10773" s="2">
        <f t="array" ref="L10773">XLOOKUP('Transaction Data'!$G10773,Product_Code,Unit_Price)</f>
        <v>23</v>
      </c>
      <c r="M10773" s="3">
        <f>'Transaction Data'!$F10773*'Transaction Data'!$K10773</f>
        <v>9481</v>
      </c>
      <c r="N10773" s="3">
        <f>'Transaction Data'!$F10773*'Transaction Data'!$L10773</f>
        <v>11477</v>
      </c>
      <c r="O10773" s="3">
        <f>'Transaction Data'!$N10773-'Transaction Data'!$M10773</f>
        <v>1996</v>
      </c>
      <c r="P10773" s="2">
        <f>DATEDIF('Transaction Data'!$D10773,'Transaction Data'!$A10773,"y")</f>
        <v>32</v>
      </c>
      <c r="Q10773" s="2" t="str">
        <f>FLOOR('Transaction Data'!$P10773,15)&amp;"-"&amp;FLOOR('Transaction Data'!$P10773,15)+14</f>
        <v>30-44</v>
      </c>
      <c r="R10773" s="2" t="str">
        <f>IF('Transaction Data'!$L10773&lt;=10,"Less Expensive","Expensive")</f>
        <v>Expensive</v>
      </c>
      <c r="S10773" s="4">
        <f>WEEKDAY('Transaction Data'!$A10773)</f>
        <v>1</v>
      </c>
      <c r="T10773" s="2" t="str">
        <f>IF(WEEKDAY('Transaction Data'!$A10773,2)&lt;6,"Weekday","Weekend")</f>
        <v>Weekend</v>
      </c>
    </row>
    <row r="10774" ht="15.75" customHeight="1">
      <c r="A10774" s="1">
        <v>45565.0</v>
      </c>
      <c r="B10774" s="2" t="s">
        <v>7025</v>
      </c>
      <c r="C10774" s="2" t="s">
        <v>69</v>
      </c>
      <c r="D10774" s="1">
        <v>19439.0</v>
      </c>
      <c r="E10774" s="2" t="s">
        <v>27</v>
      </c>
      <c r="F10774" s="2">
        <v>47.0</v>
      </c>
      <c r="G10774" s="2" t="s">
        <v>38</v>
      </c>
      <c r="H10774" s="2" t="s">
        <v>34</v>
      </c>
      <c r="I10774" s="2" t="s">
        <v>25</v>
      </c>
      <c r="J10774" s="2" t="str">
        <f t="array" ref="J10774">XLOOKUP('Transaction Data'!$G10774,Product_Code,Biscuit_Brand)</f>
        <v>Ginger Snaps</v>
      </c>
      <c r="K10774" s="2">
        <f t="array" ref="K10774">XLOOKUP('Transaction Data'!$G10774,Product_Code,Cost)</f>
        <v>14</v>
      </c>
      <c r="L10774" s="2">
        <f t="array" ref="L10774">XLOOKUP('Transaction Data'!$G10774,Product_Code,Unit_Price)</f>
        <v>28</v>
      </c>
      <c r="M10774" s="3">
        <f>'Transaction Data'!$F10774*'Transaction Data'!$K10774</f>
        <v>658</v>
      </c>
      <c r="N10774" s="3">
        <f>'Transaction Data'!$F10774*'Transaction Data'!$L10774</f>
        <v>1316</v>
      </c>
      <c r="O10774" s="3">
        <f>'Transaction Data'!$N10774-'Transaction Data'!$M10774</f>
        <v>658</v>
      </c>
      <c r="P10774" s="2">
        <f>DATEDIF('Transaction Data'!$D10774,'Transaction Data'!$A10774,"y")</f>
        <v>71</v>
      </c>
      <c r="Q10774" s="2" t="str">
        <f>FLOOR('Transaction Data'!$P10774,15)&amp;"-"&amp;FLOOR('Transaction Data'!$P10774,15)+14</f>
        <v>60-74</v>
      </c>
      <c r="R10774" s="2" t="str">
        <f>IF('Transaction Data'!$L10774&lt;=10,"Less Expensive","Expensive")</f>
        <v>Expensive</v>
      </c>
      <c r="S10774" s="4">
        <f>WEEKDAY('Transaction Data'!$A10774)</f>
        <v>2</v>
      </c>
      <c r="T10774" s="2" t="str">
        <f>IF(WEEKDAY('Transaction Data'!$A10774,2)&lt;6,"Weekday","Weekend")</f>
        <v>Weekday</v>
      </c>
    </row>
    <row r="10775" ht="15.75" customHeight="1">
      <c r="A10775" s="1">
        <v>45564.0</v>
      </c>
      <c r="B10775" s="2" t="s">
        <v>4715</v>
      </c>
      <c r="C10775" s="2" t="s">
        <v>21</v>
      </c>
      <c r="D10775" s="1">
        <v>19956.0</v>
      </c>
      <c r="E10775" s="2" t="s">
        <v>27</v>
      </c>
      <c r="F10775" s="2">
        <v>301.0</v>
      </c>
      <c r="G10775" s="2" t="s">
        <v>55</v>
      </c>
      <c r="H10775" s="2" t="s">
        <v>29</v>
      </c>
      <c r="I10775" s="2" t="s">
        <v>25</v>
      </c>
      <c r="J10775" s="2" t="str">
        <f t="array" ref="J10775">XLOOKUP('Transaction Data'!$G10775,Product_Code,Biscuit_Brand)</f>
        <v>Vanilla Wafers</v>
      </c>
      <c r="K10775" s="2">
        <f t="array" ref="K10775">XLOOKUP('Transaction Data'!$G10775,Product_Code,Cost)</f>
        <v>18</v>
      </c>
      <c r="L10775" s="2">
        <f t="array" ref="L10775">XLOOKUP('Transaction Data'!$G10775,Product_Code,Unit_Price)</f>
        <v>36</v>
      </c>
      <c r="M10775" s="3">
        <f>'Transaction Data'!$F10775*'Transaction Data'!$K10775</f>
        <v>5418</v>
      </c>
      <c r="N10775" s="3">
        <f>'Transaction Data'!$F10775*'Transaction Data'!$L10775</f>
        <v>10836</v>
      </c>
      <c r="O10775" s="3">
        <f>'Transaction Data'!$N10775-'Transaction Data'!$M10775</f>
        <v>5418</v>
      </c>
      <c r="P10775" s="2">
        <f>DATEDIF('Transaction Data'!$D10775,'Transaction Data'!$A10775,"y")</f>
        <v>70</v>
      </c>
      <c r="Q10775" s="2" t="str">
        <f>FLOOR('Transaction Data'!$P10775,15)&amp;"-"&amp;FLOOR('Transaction Data'!$P10775,15)+14</f>
        <v>60-74</v>
      </c>
      <c r="R10775" s="2" t="str">
        <f>IF('Transaction Data'!$L10775&lt;=10,"Less Expensive","Expensive")</f>
        <v>Expensive</v>
      </c>
      <c r="S10775" s="4">
        <f>WEEKDAY('Transaction Data'!$A10775)</f>
        <v>1</v>
      </c>
      <c r="T10775" s="2" t="str">
        <f>IF(WEEKDAY('Transaction Data'!$A10775,2)&lt;6,"Weekday","Weekend")</f>
        <v>Weekend</v>
      </c>
    </row>
    <row r="10776" ht="15.75" customHeight="1">
      <c r="A10776" s="1">
        <v>45559.0</v>
      </c>
      <c r="B10776" s="2" t="s">
        <v>7953</v>
      </c>
      <c r="C10776" s="2" t="s">
        <v>65</v>
      </c>
      <c r="D10776" s="1">
        <v>16851.0</v>
      </c>
      <c r="E10776" s="2" t="s">
        <v>27</v>
      </c>
      <c r="F10776" s="2">
        <v>285.0</v>
      </c>
      <c r="G10776" s="2" t="s">
        <v>38</v>
      </c>
      <c r="H10776" s="2" t="s">
        <v>42</v>
      </c>
      <c r="I10776" s="2" t="s">
        <v>30</v>
      </c>
      <c r="J10776" s="2" t="str">
        <f t="array" ref="J10776">XLOOKUP('Transaction Data'!$G10776,Product_Code,Biscuit_Brand)</f>
        <v>Ginger Snaps</v>
      </c>
      <c r="K10776" s="2">
        <f t="array" ref="K10776">XLOOKUP('Transaction Data'!$G10776,Product_Code,Cost)</f>
        <v>14</v>
      </c>
      <c r="L10776" s="2">
        <f t="array" ref="L10776">XLOOKUP('Transaction Data'!$G10776,Product_Code,Unit_Price)</f>
        <v>28</v>
      </c>
      <c r="M10776" s="3">
        <f>'Transaction Data'!$F10776*'Transaction Data'!$K10776</f>
        <v>3990</v>
      </c>
      <c r="N10776" s="3">
        <f>'Transaction Data'!$F10776*'Transaction Data'!$L10776</f>
        <v>7980</v>
      </c>
      <c r="O10776" s="3">
        <f>'Transaction Data'!$N10776-'Transaction Data'!$M10776</f>
        <v>3990</v>
      </c>
      <c r="P10776" s="2">
        <f>DATEDIF('Transaction Data'!$D10776,'Transaction Data'!$A10776,"y")</f>
        <v>78</v>
      </c>
      <c r="Q10776" s="2" t="str">
        <f>FLOOR('Transaction Data'!$P10776,15)&amp;"-"&amp;FLOOR('Transaction Data'!$P10776,15)+14</f>
        <v>75-89</v>
      </c>
      <c r="R10776" s="2" t="str">
        <f>IF('Transaction Data'!$L10776&lt;=10,"Less Expensive","Expensive")</f>
        <v>Expensive</v>
      </c>
      <c r="S10776" s="4">
        <f>WEEKDAY('Transaction Data'!$A10776)</f>
        <v>3</v>
      </c>
      <c r="T10776" s="2" t="str">
        <f>IF(WEEKDAY('Transaction Data'!$A10776,2)&lt;6,"Weekday","Weekend")</f>
        <v>Weekday</v>
      </c>
    </row>
    <row r="10777" ht="15.75" customHeight="1">
      <c r="A10777" s="1">
        <v>45563.0</v>
      </c>
      <c r="B10777" s="2" t="s">
        <v>4903</v>
      </c>
      <c r="C10777" s="2" t="s">
        <v>69</v>
      </c>
      <c r="D10777" s="1">
        <v>18244.0</v>
      </c>
      <c r="E10777" s="2" t="s">
        <v>63</v>
      </c>
      <c r="F10777" s="2">
        <v>102.0</v>
      </c>
      <c r="G10777" s="2" t="s">
        <v>44</v>
      </c>
      <c r="H10777" s="2" t="s">
        <v>29</v>
      </c>
      <c r="I10777" s="2" t="s">
        <v>25</v>
      </c>
      <c r="J10777" s="2" t="str">
        <f t="array" ref="J10777">XLOOKUP('Transaction Data'!$G10777,Product_Code,Biscuit_Brand)</f>
        <v>Butter Crunch</v>
      </c>
      <c r="K10777" s="2">
        <f t="array" ref="K10777">XLOOKUP('Transaction Data'!$G10777,Product_Code,Cost)</f>
        <v>10</v>
      </c>
      <c r="L10777" s="2">
        <f t="array" ref="L10777">XLOOKUP('Transaction Data'!$G10777,Product_Code,Unit_Price)</f>
        <v>11</v>
      </c>
      <c r="M10777" s="3">
        <f>'Transaction Data'!$F10777*'Transaction Data'!$K10777</f>
        <v>1020</v>
      </c>
      <c r="N10777" s="3">
        <f>'Transaction Data'!$F10777*'Transaction Data'!$L10777</f>
        <v>1122</v>
      </c>
      <c r="O10777" s="3">
        <f>'Transaction Data'!$N10777-'Transaction Data'!$M10777</f>
        <v>102</v>
      </c>
      <c r="P10777" s="2">
        <f>DATEDIF('Transaction Data'!$D10777,'Transaction Data'!$A10777,"y")</f>
        <v>74</v>
      </c>
      <c r="Q10777" s="2" t="str">
        <f>FLOOR('Transaction Data'!$P10777,15)&amp;"-"&amp;FLOOR('Transaction Data'!$P10777,15)+14</f>
        <v>60-74</v>
      </c>
      <c r="R10777" s="2" t="str">
        <f>IF('Transaction Data'!$L10777&lt;=10,"Less Expensive","Expensive")</f>
        <v>Expensive</v>
      </c>
      <c r="S10777" s="4">
        <f>WEEKDAY('Transaction Data'!$A10777)</f>
        <v>7</v>
      </c>
      <c r="T10777" s="2" t="str">
        <f>IF(WEEKDAY('Transaction Data'!$A10777,2)&lt;6,"Weekday","Weekend")</f>
        <v>Weekend</v>
      </c>
    </row>
    <row r="10778" ht="15.75" customHeight="1">
      <c r="A10778" s="1">
        <v>45559.0</v>
      </c>
      <c r="B10778" s="2" t="s">
        <v>4743</v>
      </c>
      <c r="C10778" s="2" t="s">
        <v>65</v>
      </c>
      <c r="D10778" s="1">
        <v>19861.0</v>
      </c>
      <c r="E10778" s="2" t="s">
        <v>22</v>
      </c>
      <c r="F10778" s="2">
        <v>72.0</v>
      </c>
      <c r="G10778" s="2" t="s">
        <v>48</v>
      </c>
      <c r="H10778" s="2" t="s">
        <v>29</v>
      </c>
      <c r="I10778" s="2" t="s">
        <v>25</v>
      </c>
      <c r="J10778" s="2" t="str">
        <f t="array" ref="J10778">XLOOKUP('Transaction Data'!$G10778,Product_Code,Biscuit_Brand)</f>
        <v>Lemon Crisps</v>
      </c>
      <c r="K10778" s="2">
        <f t="array" ref="K10778">XLOOKUP('Transaction Data'!$G10778,Product_Code,Cost)</f>
        <v>7</v>
      </c>
      <c r="L10778" s="2">
        <f t="array" ref="L10778">XLOOKUP('Transaction Data'!$G10778,Product_Code,Unit_Price)</f>
        <v>9</v>
      </c>
      <c r="M10778" s="3">
        <f>'Transaction Data'!$F10778*'Transaction Data'!$K10778</f>
        <v>504</v>
      </c>
      <c r="N10778" s="3">
        <f>'Transaction Data'!$F10778*'Transaction Data'!$L10778</f>
        <v>648</v>
      </c>
      <c r="O10778" s="3">
        <f>'Transaction Data'!$N10778-'Transaction Data'!$M10778</f>
        <v>144</v>
      </c>
      <c r="P10778" s="2">
        <f>DATEDIF('Transaction Data'!$D10778,'Transaction Data'!$A10778,"y")</f>
        <v>70</v>
      </c>
      <c r="Q10778" s="2" t="str">
        <f>FLOOR('Transaction Data'!$P10778,15)&amp;"-"&amp;FLOOR('Transaction Data'!$P10778,15)+14</f>
        <v>60-74</v>
      </c>
      <c r="R10778" s="2" t="str">
        <f>IF('Transaction Data'!$L10778&lt;=10,"Less Expensive","Expensive")</f>
        <v>Less Expensive</v>
      </c>
      <c r="S10778" s="4">
        <f>WEEKDAY('Transaction Data'!$A10778)</f>
        <v>3</v>
      </c>
      <c r="T10778" s="2" t="str">
        <f>IF(WEEKDAY('Transaction Data'!$A10778,2)&lt;6,"Weekday","Weekend")</f>
        <v>Weekday</v>
      </c>
    </row>
    <row r="10779" ht="15.75" customHeight="1">
      <c r="A10779" s="1">
        <v>45564.0</v>
      </c>
      <c r="B10779" s="2" t="s">
        <v>135</v>
      </c>
      <c r="C10779" s="2" t="s">
        <v>54</v>
      </c>
      <c r="D10779" s="1">
        <v>33412.0</v>
      </c>
      <c r="E10779" s="2" t="s">
        <v>63</v>
      </c>
      <c r="F10779" s="2">
        <v>313.0</v>
      </c>
      <c r="G10779" s="2" t="s">
        <v>60</v>
      </c>
      <c r="H10779" s="2" t="s">
        <v>45</v>
      </c>
      <c r="I10779" s="2" t="s">
        <v>35</v>
      </c>
      <c r="J10779" s="2" t="str">
        <f t="array" ref="J10779">XLOOKUP('Transaction Data'!$G10779,Product_Code,Biscuit_Brand)</f>
        <v>Peanut Butter Bites</v>
      </c>
      <c r="K10779" s="2">
        <f t="array" ref="K10779">XLOOKUP('Transaction Data'!$G10779,Product_Code,Cost)</f>
        <v>5</v>
      </c>
      <c r="L10779" s="2">
        <f t="array" ref="L10779">XLOOKUP('Transaction Data'!$G10779,Product_Code,Unit_Price)</f>
        <v>7</v>
      </c>
      <c r="M10779" s="3">
        <f>'Transaction Data'!$F10779*'Transaction Data'!$K10779</f>
        <v>1565</v>
      </c>
      <c r="N10779" s="3">
        <f>'Transaction Data'!$F10779*'Transaction Data'!$L10779</f>
        <v>2191</v>
      </c>
      <c r="O10779" s="3">
        <f>'Transaction Data'!$N10779-'Transaction Data'!$M10779</f>
        <v>626</v>
      </c>
      <c r="P10779" s="2">
        <f>DATEDIF('Transaction Data'!$D10779,'Transaction Data'!$A10779,"y")</f>
        <v>33</v>
      </c>
      <c r="Q10779" s="2" t="str">
        <f>FLOOR('Transaction Data'!$P10779,15)&amp;"-"&amp;FLOOR('Transaction Data'!$P10779,15)+14</f>
        <v>30-44</v>
      </c>
      <c r="R10779" s="2" t="str">
        <f>IF('Transaction Data'!$L10779&lt;=10,"Less Expensive","Expensive")</f>
        <v>Less Expensive</v>
      </c>
      <c r="S10779" s="4">
        <f>WEEKDAY('Transaction Data'!$A10779)</f>
        <v>1</v>
      </c>
      <c r="T10779" s="2" t="str">
        <f>IF(WEEKDAY('Transaction Data'!$A10779,2)&lt;6,"Weekday","Weekend")</f>
        <v>Weekend</v>
      </c>
    </row>
    <row r="10780" ht="15.75" customHeight="1">
      <c r="A10780" s="1">
        <v>45543.0</v>
      </c>
      <c r="B10780" s="2" t="s">
        <v>5717</v>
      </c>
      <c r="C10780" s="2" t="s">
        <v>54</v>
      </c>
      <c r="D10780" s="1">
        <v>31715.0</v>
      </c>
      <c r="E10780" s="2" t="s">
        <v>27</v>
      </c>
      <c r="F10780" s="2">
        <v>105.0</v>
      </c>
      <c r="G10780" s="2" t="s">
        <v>44</v>
      </c>
      <c r="H10780" s="2" t="s">
        <v>45</v>
      </c>
      <c r="I10780" s="2" t="s">
        <v>25</v>
      </c>
      <c r="J10780" s="2" t="str">
        <f t="array" ref="J10780">XLOOKUP('Transaction Data'!$G10780,Product_Code,Biscuit_Brand)</f>
        <v>Butter Crunch</v>
      </c>
      <c r="K10780" s="2">
        <f t="array" ref="K10780">XLOOKUP('Transaction Data'!$G10780,Product_Code,Cost)</f>
        <v>10</v>
      </c>
      <c r="L10780" s="2">
        <f t="array" ref="L10780">XLOOKUP('Transaction Data'!$G10780,Product_Code,Unit_Price)</f>
        <v>11</v>
      </c>
      <c r="M10780" s="3">
        <f>'Transaction Data'!$F10780*'Transaction Data'!$K10780</f>
        <v>1050</v>
      </c>
      <c r="N10780" s="3">
        <f>'Transaction Data'!$F10780*'Transaction Data'!$L10780</f>
        <v>1155</v>
      </c>
      <c r="O10780" s="3">
        <f>'Transaction Data'!$N10780-'Transaction Data'!$M10780</f>
        <v>105</v>
      </c>
      <c r="P10780" s="2">
        <f>DATEDIF('Transaction Data'!$D10780,'Transaction Data'!$A10780,"y")</f>
        <v>37</v>
      </c>
      <c r="Q10780" s="2" t="str">
        <f>FLOOR('Transaction Data'!$P10780,15)&amp;"-"&amp;FLOOR('Transaction Data'!$P10780,15)+14</f>
        <v>30-44</v>
      </c>
      <c r="R10780" s="2" t="str">
        <f>IF('Transaction Data'!$L10780&lt;=10,"Less Expensive","Expensive")</f>
        <v>Expensive</v>
      </c>
      <c r="S10780" s="4">
        <f>WEEKDAY('Transaction Data'!$A10780)</f>
        <v>1</v>
      </c>
      <c r="T10780" s="2" t="str">
        <f>IF(WEEKDAY('Transaction Data'!$A10780,2)&lt;6,"Weekday","Weekend")</f>
        <v>Weekend</v>
      </c>
    </row>
    <row r="10781" ht="15.75" customHeight="1">
      <c r="A10781" s="1">
        <v>45545.0</v>
      </c>
      <c r="B10781" s="2" t="s">
        <v>8878</v>
      </c>
      <c r="C10781" s="2" t="s">
        <v>32</v>
      </c>
      <c r="D10781" s="1">
        <v>31547.0</v>
      </c>
      <c r="E10781" s="2" t="s">
        <v>22</v>
      </c>
      <c r="F10781" s="2">
        <v>77.0</v>
      </c>
      <c r="G10781" s="2" t="s">
        <v>44</v>
      </c>
      <c r="H10781" s="2" t="s">
        <v>45</v>
      </c>
      <c r="I10781" s="2" t="s">
        <v>35</v>
      </c>
      <c r="J10781" s="2" t="str">
        <f t="array" ref="J10781">XLOOKUP('Transaction Data'!$G10781,Product_Code,Biscuit_Brand)</f>
        <v>Butter Crunch</v>
      </c>
      <c r="K10781" s="2">
        <f t="array" ref="K10781">XLOOKUP('Transaction Data'!$G10781,Product_Code,Cost)</f>
        <v>10</v>
      </c>
      <c r="L10781" s="2">
        <f t="array" ref="L10781">XLOOKUP('Transaction Data'!$G10781,Product_Code,Unit_Price)</f>
        <v>11</v>
      </c>
      <c r="M10781" s="3">
        <f>'Transaction Data'!$F10781*'Transaction Data'!$K10781</f>
        <v>770</v>
      </c>
      <c r="N10781" s="3">
        <f>'Transaction Data'!$F10781*'Transaction Data'!$L10781</f>
        <v>847</v>
      </c>
      <c r="O10781" s="3">
        <f>'Transaction Data'!$N10781-'Transaction Data'!$M10781</f>
        <v>77</v>
      </c>
      <c r="P10781" s="2">
        <f>DATEDIF('Transaction Data'!$D10781,'Transaction Data'!$A10781,"y")</f>
        <v>38</v>
      </c>
      <c r="Q10781" s="2" t="str">
        <f>FLOOR('Transaction Data'!$P10781,15)&amp;"-"&amp;FLOOR('Transaction Data'!$P10781,15)+14</f>
        <v>30-44</v>
      </c>
      <c r="R10781" s="2" t="str">
        <f>IF('Transaction Data'!$L10781&lt;=10,"Less Expensive","Expensive")</f>
        <v>Expensive</v>
      </c>
      <c r="S10781" s="4">
        <f>WEEKDAY('Transaction Data'!$A10781)</f>
        <v>3</v>
      </c>
      <c r="T10781" s="2" t="str">
        <f>IF(WEEKDAY('Transaction Data'!$A10781,2)&lt;6,"Weekday","Weekend")</f>
        <v>Weekday</v>
      </c>
    </row>
    <row r="10782" ht="15.75" customHeight="1">
      <c r="A10782" s="1">
        <v>45545.0</v>
      </c>
      <c r="B10782" s="2" t="s">
        <v>5200</v>
      </c>
      <c r="C10782" s="2" t="s">
        <v>51</v>
      </c>
      <c r="D10782" s="1">
        <v>33668.0</v>
      </c>
      <c r="E10782" s="2" t="s">
        <v>63</v>
      </c>
      <c r="F10782" s="2">
        <v>60.0</v>
      </c>
      <c r="G10782" s="2" t="s">
        <v>48</v>
      </c>
      <c r="H10782" s="2" t="s">
        <v>24</v>
      </c>
      <c r="I10782" s="2" t="s">
        <v>30</v>
      </c>
      <c r="J10782" s="2" t="str">
        <f t="array" ref="J10782">XLOOKUP('Transaction Data'!$G10782,Product_Code,Biscuit_Brand)</f>
        <v>Lemon Crisps</v>
      </c>
      <c r="K10782" s="2">
        <f t="array" ref="K10782">XLOOKUP('Transaction Data'!$G10782,Product_Code,Cost)</f>
        <v>7</v>
      </c>
      <c r="L10782" s="2">
        <f t="array" ref="L10782">XLOOKUP('Transaction Data'!$G10782,Product_Code,Unit_Price)</f>
        <v>9</v>
      </c>
      <c r="M10782" s="3">
        <f>'Transaction Data'!$F10782*'Transaction Data'!$K10782</f>
        <v>420</v>
      </c>
      <c r="N10782" s="3">
        <f>'Transaction Data'!$F10782*'Transaction Data'!$L10782</f>
        <v>540</v>
      </c>
      <c r="O10782" s="3">
        <f>'Transaction Data'!$N10782-'Transaction Data'!$M10782</f>
        <v>120</v>
      </c>
      <c r="P10782" s="2">
        <f>DATEDIF('Transaction Data'!$D10782,'Transaction Data'!$A10782,"y")</f>
        <v>32</v>
      </c>
      <c r="Q10782" s="2" t="str">
        <f>FLOOR('Transaction Data'!$P10782,15)&amp;"-"&amp;FLOOR('Transaction Data'!$P10782,15)+14</f>
        <v>30-44</v>
      </c>
      <c r="R10782" s="2" t="str">
        <f>IF('Transaction Data'!$L10782&lt;=10,"Less Expensive","Expensive")</f>
        <v>Less Expensive</v>
      </c>
      <c r="S10782" s="4">
        <f>WEEKDAY('Transaction Data'!$A10782)</f>
        <v>3</v>
      </c>
      <c r="T10782" s="2" t="str">
        <f>IF(WEEKDAY('Transaction Data'!$A10782,2)&lt;6,"Weekday","Weekend")</f>
        <v>Weekday</v>
      </c>
    </row>
    <row r="10783" ht="15.75" customHeight="1">
      <c r="A10783" s="1">
        <v>45556.0</v>
      </c>
      <c r="B10783" s="2" t="s">
        <v>6647</v>
      </c>
      <c r="C10783" s="2" t="s">
        <v>32</v>
      </c>
      <c r="D10783" s="1">
        <v>33191.0</v>
      </c>
      <c r="E10783" s="2" t="s">
        <v>27</v>
      </c>
      <c r="F10783" s="2">
        <v>264.0</v>
      </c>
      <c r="G10783" s="2" t="s">
        <v>55</v>
      </c>
      <c r="H10783" s="2" t="s">
        <v>45</v>
      </c>
      <c r="I10783" s="2" t="s">
        <v>30</v>
      </c>
      <c r="J10783" s="2" t="str">
        <f t="array" ref="J10783">XLOOKUP('Transaction Data'!$G10783,Product_Code,Biscuit_Brand)</f>
        <v>Vanilla Wafers</v>
      </c>
      <c r="K10783" s="2">
        <f t="array" ref="K10783">XLOOKUP('Transaction Data'!$G10783,Product_Code,Cost)</f>
        <v>18</v>
      </c>
      <c r="L10783" s="2">
        <f t="array" ref="L10783">XLOOKUP('Transaction Data'!$G10783,Product_Code,Unit_Price)</f>
        <v>36</v>
      </c>
      <c r="M10783" s="3">
        <f>'Transaction Data'!$F10783*'Transaction Data'!$K10783</f>
        <v>4752</v>
      </c>
      <c r="N10783" s="3">
        <f>'Transaction Data'!$F10783*'Transaction Data'!$L10783</f>
        <v>9504</v>
      </c>
      <c r="O10783" s="3">
        <f>'Transaction Data'!$N10783-'Transaction Data'!$M10783</f>
        <v>4752</v>
      </c>
      <c r="P10783" s="2">
        <f>DATEDIF('Transaction Data'!$D10783,'Transaction Data'!$A10783,"y")</f>
        <v>33</v>
      </c>
      <c r="Q10783" s="2" t="str">
        <f>FLOOR('Transaction Data'!$P10783,15)&amp;"-"&amp;FLOOR('Transaction Data'!$P10783,15)+14</f>
        <v>30-44</v>
      </c>
      <c r="R10783" s="2" t="str">
        <f>IF('Transaction Data'!$L10783&lt;=10,"Less Expensive","Expensive")</f>
        <v>Expensive</v>
      </c>
      <c r="S10783" s="4">
        <f>WEEKDAY('Transaction Data'!$A10783)</f>
        <v>7</v>
      </c>
      <c r="T10783" s="2" t="str">
        <f>IF(WEEKDAY('Transaction Data'!$A10783,2)&lt;6,"Weekday","Weekend")</f>
        <v>Weekend</v>
      </c>
    </row>
    <row r="10784" ht="15.75" customHeight="1">
      <c r="A10784" s="1">
        <v>45549.0</v>
      </c>
      <c r="B10784" s="2" t="s">
        <v>1503</v>
      </c>
      <c r="C10784" s="2" t="s">
        <v>47</v>
      </c>
      <c r="D10784" s="1">
        <v>32395.0</v>
      </c>
      <c r="E10784" s="2" t="s">
        <v>27</v>
      </c>
      <c r="F10784" s="2">
        <v>409.0</v>
      </c>
      <c r="G10784" s="2" t="s">
        <v>38</v>
      </c>
      <c r="H10784" s="2" t="s">
        <v>24</v>
      </c>
      <c r="I10784" s="2" t="s">
        <v>35</v>
      </c>
      <c r="J10784" s="2" t="str">
        <f t="array" ref="J10784">XLOOKUP('Transaction Data'!$G10784,Product_Code,Biscuit_Brand)</f>
        <v>Ginger Snaps</v>
      </c>
      <c r="K10784" s="2">
        <f t="array" ref="K10784">XLOOKUP('Transaction Data'!$G10784,Product_Code,Cost)</f>
        <v>14</v>
      </c>
      <c r="L10784" s="2">
        <f t="array" ref="L10784">XLOOKUP('Transaction Data'!$G10784,Product_Code,Unit_Price)</f>
        <v>28</v>
      </c>
      <c r="M10784" s="3">
        <f>'Transaction Data'!$F10784*'Transaction Data'!$K10784</f>
        <v>5726</v>
      </c>
      <c r="N10784" s="3">
        <f>'Transaction Data'!$F10784*'Transaction Data'!$L10784</f>
        <v>11452</v>
      </c>
      <c r="O10784" s="3">
        <f>'Transaction Data'!$N10784-'Transaction Data'!$M10784</f>
        <v>5726</v>
      </c>
      <c r="P10784" s="2">
        <f>DATEDIF('Transaction Data'!$D10784,'Transaction Data'!$A10784,"y")</f>
        <v>36</v>
      </c>
      <c r="Q10784" s="2" t="str">
        <f>FLOOR('Transaction Data'!$P10784,15)&amp;"-"&amp;FLOOR('Transaction Data'!$P10784,15)+14</f>
        <v>30-44</v>
      </c>
      <c r="R10784" s="2" t="str">
        <f>IF('Transaction Data'!$L10784&lt;=10,"Less Expensive","Expensive")</f>
        <v>Expensive</v>
      </c>
      <c r="S10784" s="4">
        <f>WEEKDAY('Transaction Data'!$A10784)</f>
        <v>7</v>
      </c>
      <c r="T10784" s="2" t="str">
        <f>IF(WEEKDAY('Transaction Data'!$A10784,2)&lt;6,"Weekday","Weekend")</f>
        <v>Weekend</v>
      </c>
    </row>
    <row r="10785" ht="15.75" customHeight="1">
      <c r="A10785" s="1">
        <v>45558.0</v>
      </c>
      <c r="B10785" s="2" t="s">
        <v>2351</v>
      </c>
      <c r="C10785" s="2" t="s">
        <v>65</v>
      </c>
      <c r="D10785" s="1">
        <v>33500.0</v>
      </c>
      <c r="E10785" s="2" t="s">
        <v>27</v>
      </c>
      <c r="F10785" s="2">
        <v>300.0</v>
      </c>
      <c r="G10785" s="2" t="s">
        <v>28</v>
      </c>
      <c r="H10785" s="2" t="s">
        <v>45</v>
      </c>
      <c r="I10785" s="2" t="s">
        <v>35</v>
      </c>
      <c r="J10785" s="2" t="str">
        <f t="array" ref="J10785">XLOOKUP('Transaction Data'!$G10785,Product_Code,Biscuit_Brand)</f>
        <v>Shortbread</v>
      </c>
      <c r="K10785" s="2">
        <f t="array" ref="K10785">XLOOKUP('Transaction Data'!$G10785,Product_Code,Cost)</f>
        <v>10</v>
      </c>
      <c r="L10785" s="2">
        <f t="array" ref="L10785">XLOOKUP('Transaction Data'!$G10785,Product_Code,Unit_Price)</f>
        <v>45</v>
      </c>
      <c r="M10785" s="3">
        <f>'Transaction Data'!$F10785*'Transaction Data'!$K10785</f>
        <v>3000</v>
      </c>
      <c r="N10785" s="3">
        <f>'Transaction Data'!$F10785*'Transaction Data'!$L10785</f>
        <v>13500</v>
      </c>
      <c r="O10785" s="3">
        <f>'Transaction Data'!$N10785-'Transaction Data'!$M10785</f>
        <v>10500</v>
      </c>
      <c r="P10785" s="2">
        <f>DATEDIF('Transaction Data'!$D10785,'Transaction Data'!$A10785,"y")</f>
        <v>33</v>
      </c>
      <c r="Q10785" s="2" t="str">
        <f>FLOOR('Transaction Data'!$P10785,15)&amp;"-"&amp;FLOOR('Transaction Data'!$P10785,15)+14</f>
        <v>30-44</v>
      </c>
      <c r="R10785" s="2" t="str">
        <f>IF('Transaction Data'!$L10785&lt;=10,"Less Expensive","Expensive")</f>
        <v>Expensive</v>
      </c>
      <c r="S10785" s="4">
        <f>WEEKDAY('Transaction Data'!$A10785)</f>
        <v>2</v>
      </c>
      <c r="T10785" s="2" t="str">
        <f>IF(WEEKDAY('Transaction Data'!$A10785,2)&lt;6,"Weekday","Weekend")</f>
        <v>Weekday</v>
      </c>
    </row>
    <row r="10786" ht="15.75" customHeight="1">
      <c r="A10786" s="1">
        <v>45552.0</v>
      </c>
      <c r="B10786" s="2" t="s">
        <v>6827</v>
      </c>
      <c r="C10786" s="2" t="s">
        <v>41</v>
      </c>
      <c r="D10786" s="1">
        <v>32376.0</v>
      </c>
      <c r="E10786" s="2" t="s">
        <v>22</v>
      </c>
      <c r="F10786" s="2">
        <v>136.0</v>
      </c>
      <c r="G10786" s="2" t="s">
        <v>44</v>
      </c>
      <c r="H10786" s="2" t="s">
        <v>49</v>
      </c>
      <c r="I10786" s="2" t="s">
        <v>25</v>
      </c>
      <c r="J10786" s="2" t="str">
        <f t="array" ref="J10786">XLOOKUP('Transaction Data'!$G10786,Product_Code,Biscuit_Brand)</f>
        <v>Butter Crunch</v>
      </c>
      <c r="K10786" s="2">
        <f t="array" ref="K10786">XLOOKUP('Transaction Data'!$G10786,Product_Code,Cost)</f>
        <v>10</v>
      </c>
      <c r="L10786" s="2">
        <f t="array" ref="L10786">XLOOKUP('Transaction Data'!$G10786,Product_Code,Unit_Price)</f>
        <v>11</v>
      </c>
      <c r="M10786" s="3">
        <f>'Transaction Data'!$F10786*'Transaction Data'!$K10786</f>
        <v>1360</v>
      </c>
      <c r="N10786" s="3">
        <f>'Transaction Data'!$F10786*'Transaction Data'!$L10786</f>
        <v>1496</v>
      </c>
      <c r="O10786" s="3">
        <f>'Transaction Data'!$N10786-'Transaction Data'!$M10786</f>
        <v>136</v>
      </c>
      <c r="P10786" s="2">
        <f>DATEDIF('Transaction Data'!$D10786,'Transaction Data'!$A10786,"y")</f>
        <v>36</v>
      </c>
      <c r="Q10786" s="2" t="str">
        <f>FLOOR('Transaction Data'!$P10786,15)&amp;"-"&amp;FLOOR('Transaction Data'!$P10786,15)+14</f>
        <v>30-44</v>
      </c>
      <c r="R10786" s="2" t="str">
        <f>IF('Transaction Data'!$L10786&lt;=10,"Less Expensive","Expensive")</f>
        <v>Expensive</v>
      </c>
      <c r="S10786" s="4">
        <f>WEEKDAY('Transaction Data'!$A10786)</f>
        <v>3</v>
      </c>
      <c r="T10786" s="2" t="str">
        <f>IF(WEEKDAY('Transaction Data'!$A10786,2)&lt;6,"Weekday","Weekend")</f>
        <v>Weekday</v>
      </c>
    </row>
    <row r="10787" ht="15.75" customHeight="1">
      <c r="A10787" s="1">
        <v>45558.0</v>
      </c>
      <c r="B10787" s="2" t="s">
        <v>31</v>
      </c>
      <c r="C10787" s="2" t="s">
        <v>32</v>
      </c>
      <c r="D10787" s="1">
        <v>20796.0</v>
      </c>
      <c r="E10787" s="2" t="s">
        <v>63</v>
      </c>
      <c r="F10787" s="2">
        <v>146.0</v>
      </c>
      <c r="G10787" s="2" t="s">
        <v>57</v>
      </c>
      <c r="H10787" s="2" t="s">
        <v>34</v>
      </c>
      <c r="I10787" s="2" t="s">
        <v>25</v>
      </c>
      <c r="J10787" s="2" t="str">
        <f t="array" ref="J10787">XLOOKUP('Transaction Data'!$G10787,Product_Code,Biscuit_Brand)</f>
        <v>Oatmeal Cookies</v>
      </c>
      <c r="K10787" s="2">
        <f t="array" ref="K10787">XLOOKUP('Transaction Data'!$G10787,Product_Code,Cost)</f>
        <v>19</v>
      </c>
      <c r="L10787" s="2">
        <f t="array" ref="L10787">XLOOKUP('Transaction Data'!$G10787,Product_Code,Unit_Price)</f>
        <v>23</v>
      </c>
      <c r="M10787" s="3">
        <f>'Transaction Data'!$F10787*'Transaction Data'!$K10787</f>
        <v>2774</v>
      </c>
      <c r="N10787" s="3">
        <f>'Transaction Data'!$F10787*'Transaction Data'!$L10787</f>
        <v>3358</v>
      </c>
      <c r="O10787" s="3">
        <f>'Transaction Data'!$N10787-'Transaction Data'!$M10787</f>
        <v>584</v>
      </c>
      <c r="P10787" s="2">
        <f>DATEDIF('Transaction Data'!$D10787,'Transaction Data'!$A10787,"y")</f>
        <v>67</v>
      </c>
      <c r="Q10787" s="2" t="str">
        <f>FLOOR('Transaction Data'!$P10787,15)&amp;"-"&amp;FLOOR('Transaction Data'!$P10787,15)+14</f>
        <v>60-74</v>
      </c>
      <c r="R10787" s="2" t="str">
        <f>IF('Transaction Data'!$L10787&lt;=10,"Less Expensive","Expensive")</f>
        <v>Expensive</v>
      </c>
      <c r="S10787" s="4">
        <f>WEEKDAY('Transaction Data'!$A10787)</f>
        <v>2</v>
      </c>
      <c r="T10787" s="2" t="str">
        <f>IF(WEEKDAY('Transaction Data'!$A10787,2)&lt;6,"Weekday","Weekend")</f>
        <v>Weekday</v>
      </c>
    </row>
    <row r="10788" ht="15.75" customHeight="1">
      <c r="A10788" s="1">
        <v>45544.0</v>
      </c>
      <c r="B10788" s="2" t="s">
        <v>1477</v>
      </c>
      <c r="C10788" s="2" t="s">
        <v>69</v>
      </c>
      <c r="D10788" s="1">
        <v>35552.0</v>
      </c>
      <c r="E10788" s="2" t="s">
        <v>27</v>
      </c>
      <c r="F10788" s="2">
        <v>89.0</v>
      </c>
      <c r="G10788" s="2" t="s">
        <v>57</v>
      </c>
      <c r="H10788" s="2" t="s">
        <v>29</v>
      </c>
      <c r="I10788" s="2" t="s">
        <v>30</v>
      </c>
      <c r="J10788" s="2" t="str">
        <f t="array" ref="J10788">XLOOKUP('Transaction Data'!$G10788,Product_Code,Biscuit_Brand)</f>
        <v>Oatmeal Cookies</v>
      </c>
      <c r="K10788" s="2">
        <f t="array" ref="K10788">XLOOKUP('Transaction Data'!$G10788,Product_Code,Cost)</f>
        <v>19</v>
      </c>
      <c r="L10788" s="2">
        <f t="array" ref="L10788">XLOOKUP('Transaction Data'!$G10788,Product_Code,Unit_Price)</f>
        <v>23</v>
      </c>
      <c r="M10788" s="3">
        <f>'Transaction Data'!$F10788*'Transaction Data'!$K10788</f>
        <v>1691</v>
      </c>
      <c r="N10788" s="3">
        <f>'Transaction Data'!$F10788*'Transaction Data'!$L10788</f>
        <v>2047</v>
      </c>
      <c r="O10788" s="3">
        <f>'Transaction Data'!$N10788-'Transaction Data'!$M10788</f>
        <v>356</v>
      </c>
      <c r="P10788" s="2">
        <f>DATEDIF('Transaction Data'!$D10788,'Transaction Data'!$A10788,"y")</f>
        <v>27</v>
      </c>
      <c r="Q10788" s="2" t="str">
        <f>FLOOR('Transaction Data'!$P10788,15)&amp;"-"&amp;FLOOR('Transaction Data'!$P10788,15)+14</f>
        <v>15-29</v>
      </c>
      <c r="R10788" s="2" t="str">
        <f>IF('Transaction Data'!$L10788&lt;=10,"Less Expensive","Expensive")</f>
        <v>Expensive</v>
      </c>
      <c r="S10788" s="4">
        <f>WEEKDAY('Transaction Data'!$A10788)</f>
        <v>2</v>
      </c>
      <c r="T10788" s="2" t="str">
        <f>IF(WEEKDAY('Transaction Data'!$A10788,2)&lt;6,"Weekday","Weekend")</f>
        <v>Weekday</v>
      </c>
    </row>
    <row r="10789" ht="15.75" customHeight="1">
      <c r="A10789" s="1">
        <v>45561.0</v>
      </c>
      <c r="B10789" s="2" t="s">
        <v>6611</v>
      </c>
      <c r="C10789" s="2" t="s">
        <v>41</v>
      </c>
      <c r="D10789" s="1">
        <v>23758.0</v>
      </c>
      <c r="E10789" s="2" t="s">
        <v>22</v>
      </c>
      <c r="F10789" s="2">
        <v>486.0</v>
      </c>
      <c r="G10789" s="2" t="s">
        <v>33</v>
      </c>
      <c r="H10789" s="2" t="s">
        <v>52</v>
      </c>
      <c r="I10789" s="2" t="s">
        <v>25</v>
      </c>
      <c r="J10789" s="2" t="str">
        <f t="array" ref="J10789">XLOOKUP('Transaction Data'!$G10789,Product_Code,Biscuit_Brand)</f>
        <v>Caramel Biscuits</v>
      </c>
      <c r="K10789" s="2">
        <f t="array" ref="K10789">XLOOKUP('Transaction Data'!$G10789,Product_Code,Cost)</f>
        <v>18</v>
      </c>
      <c r="L10789" s="2">
        <f t="array" ref="L10789">XLOOKUP('Transaction Data'!$G10789,Product_Code,Unit_Price)</f>
        <v>22</v>
      </c>
      <c r="M10789" s="3">
        <f>'Transaction Data'!$F10789*'Transaction Data'!$K10789</f>
        <v>8748</v>
      </c>
      <c r="N10789" s="3">
        <f>'Transaction Data'!$F10789*'Transaction Data'!$L10789</f>
        <v>10692</v>
      </c>
      <c r="O10789" s="3">
        <f>'Transaction Data'!$N10789-'Transaction Data'!$M10789</f>
        <v>1944</v>
      </c>
      <c r="P10789" s="2">
        <f>DATEDIF('Transaction Data'!$D10789,'Transaction Data'!$A10789,"y")</f>
        <v>59</v>
      </c>
      <c r="Q10789" s="2" t="str">
        <f>FLOOR('Transaction Data'!$P10789,15)&amp;"-"&amp;FLOOR('Transaction Data'!$P10789,15)+14</f>
        <v>45-59</v>
      </c>
      <c r="R10789" s="2" t="str">
        <f>IF('Transaction Data'!$L10789&lt;=10,"Less Expensive","Expensive")</f>
        <v>Expensive</v>
      </c>
      <c r="S10789" s="4">
        <f>WEEKDAY('Transaction Data'!$A10789)</f>
        <v>5</v>
      </c>
      <c r="T10789" s="2" t="str">
        <f>IF(WEEKDAY('Transaction Data'!$A10789,2)&lt;6,"Weekday","Weekend")</f>
        <v>Weekday</v>
      </c>
    </row>
    <row r="10790" ht="15.75" customHeight="1">
      <c r="A10790" s="1">
        <v>45553.0</v>
      </c>
      <c r="B10790" s="2" t="s">
        <v>4341</v>
      </c>
      <c r="C10790" s="2" t="s">
        <v>69</v>
      </c>
      <c r="D10790" s="1">
        <v>21317.0</v>
      </c>
      <c r="E10790" s="2" t="s">
        <v>37</v>
      </c>
      <c r="F10790" s="2">
        <v>420.0</v>
      </c>
      <c r="G10790" s="2" t="s">
        <v>44</v>
      </c>
      <c r="H10790" s="2" t="s">
        <v>34</v>
      </c>
      <c r="I10790" s="2" t="s">
        <v>25</v>
      </c>
      <c r="J10790" s="2" t="str">
        <f t="array" ref="J10790">XLOOKUP('Transaction Data'!$G10790,Product_Code,Biscuit_Brand)</f>
        <v>Butter Crunch</v>
      </c>
      <c r="K10790" s="2">
        <f t="array" ref="K10790">XLOOKUP('Transaction Data'!$G10790,Product_Code,Cost)</f>
        <v>10</v>
      </c>
      <c r="L10790" s="2">
        <f t="array" ref="L10790">XLOOKUP('Transaction Data'!$G10790,Product_Code,Unit_Price)</f>
        <v>11</v>
      </c>
      <c r="M10790" s="3">
        <f>'Transaction Data'!$F10790*'Transaction Data'!$K10790</f>
        <v>4200</v>
      </c>
      <c r="N10790" s="3">
        <f>'Transaction Data'!$F10790*'Transaction Data'!$L10790</f>
        <v>4620</v>
      </c>
      <c r="O10790" s="3">
        <f>'Transaction Data'!$N10790-'Transaction Data'!$M10790</f>
        <v>420</v>
      </c>
      <c r="P10790" s="2">
        <f>DATEDIF('Transaction Data'!$D10790,'Transaction Data'!$A10790,"y")</f>
        <v>66</v>
      </c>
      <c r="Q10790" s="2" t="str">
        <f>FLOOR('Transaction Data'!$P10790,15)&amp;"-"&amp;FLOOR('Transaction Data'!$P10790,15)+14</f>
        <v>60-74</v>
      </c>
      <c r="R10790" s="2" t="str">
        <f>IF('Transaction Data'!$L10790&lt;=10,"Less Expensive","Expensive")</f>
        <v>Expensive</v>
      </c>
      <c r="S10790" s="4">
        <f>WEEKDAY('Transaction Data'!$A10790)</f>
        <v>4</v>
      </c>
      <c r="T10790" s="2" t="str">
        <f>IF(WEEKDAY('Transaction Data'!$A10790,2)&lt;6,"Weekday","Weekend")</f>
        <v>Weekday</v>
      </c>
    </row>
    <row r="10791" ht="15.75" customHeight="1">
      <c r="A10791" s="1">
        <v>45536.0</v>
      </c>
      <c r="B10791" s="2" t="s">
        <v>8926</v>
      </c>
      <c r="C10791" s="2" t="s">
        <v>21</v>
      </c>
      <c r="D10791" s="1">
        <v>38731.0</v>
      </c>
      <c r="E10791" s="2" t="s">
        <v>27</v>
      </c>
      <c r="F10791" s="2">
        <v>290.0</v>
      </c>
      <c r="G10791" s="2" t="s">
        <v>44</v>
      </c>
      <c r="H10791" s="2" t="s">
        <v>24</v>
      </c>
      <c r="I10791" s="2" t="s">
        <v>35</v>
      </c>
      <c r="J10791" s="2" t="str">
        <f t="array" ref="J10791">XLOOKUP('Transaction Data'!$G10791,Product_Code,Biscuit_Brand)</f>
        <v>Butter Crunch</v>
      </c>
      <c r="K10791" s="2">
        <f t="array" ref="K10791">XLOOKUP('Transaction Data'!$G10791,Product_Code,Cost)</f>
        <v>10</v>
      </c>
      <c r="L10791" s="2">
        <f t="array" ref="L10791">XLOOKUP('Transaction Data'!$G10791,Product_Code,Unit_Price)</f>
        <v>11</v>
      </c>
      <c r="M10791" s="3">
        <f>'Transaction Data'!$F10791*'Transaction Data'!$K10791</f>
        <v>2900</v>
      </c>
      <c r="N10791" s="3">
        <f>'Transaction Data'!$F10791*'Transaction Data'!$L10791</f>
        <v>3190</v>
      </c>
      <c r="O10791" s="3">
        <f>'Transaction Data'!$N10791-'Transaction Data'!$M10791</f>
        <v>290</v>
      </c>
      <c r="P10791" s="2">
        <f>DATEDIF('Transaction Data'!$D10791,'Transaction Data'!$A10791,"y")</f>
        <v>18</v>
      </c>
      <c r="Q10791" s="2" t="str">
        <f>FLOOR('Transaction Data'!$P10791,15)&amp;"-"&amp;FLOOR('Transaction Data'!$P10791,15)+14</f>
        <v>15-29</v>
      </c>
      <c r="R10791" s="2" t="str">
        <f>IF('Transaction Data'!$L10791&lt;=10,"Less Expensive","Expensive")</f>
        <v>Expensive</v>
      </c>
      <c r="S10791" s="4">
        <f>WEEKDAY('Transaction Data'!$A10791)</f>
        <v>1</v>
      </c>
      <c r="T10791" s="2" t="str">
        <f>IF(WEEKDAY('Transaction Data'!$A10791,2)&lt;6,"Weekday","Weekend")</f>
        <v>Weekend</v>
      </c>
    </row>
    <row r="10792" ht="15.75" customHeight="1">
      <c r="A10792" s="1">
        <v>45542.0</v>
      </c>
      <c r="B10792" s="2" t="s">
        <v>3130</v>
      </c>
      <c r="C10792" s="2" t="s">
        <v>32</v>
      </c>
      <c r="D10792" s="1">
        <v>23524.0</v>
      </c>
      <c r="E10792" s="2" t="s">
        <v>22</v>
      </c>
      <c r="F10792" s="2">
        <v>253.0</v>
      </c>
      <c r="G10792" s="2" t="s">
        <v>28</v>
      </c>
      <c r="H10792" s="2" t="s">
        <v>52</v>
      </c>
      <c r="I10792" s="2" t="s">
        <v>25</v>
      </c>
      <c r="J10792" s="2" t="str">
        <f t="array" ref="J10792">XLOOKUP('Transaction Data'!$G10792,Product_Code,Biscuit_Brand)</f>
        <v>Shortbread</v>
      </c>
      <c r="K10792" s="2">
        <f t="array" ref="K10792">XLOOKUP('Transaction Data'!$G10792,Product_Code,Cost)</f>
        <v>10</v>
      </c>
      <c r="L10792" s="2">
        <f t="array" ref="L10792">XLOOKUP('Transaction Data'!$G10792,Product_Code,Unit_Price)</f>
        <v>45</v>
      </c>
      <c r="M10792" s="3">
        <f>'Transaction Data'!$F10792*'Transaction Data'!$K10792</f>
        <v>2530</v>
      </c>
      <c r="N10792" s="3">
        <f>'Transaction Data'!$F10792*'Transaction Data'!$L10792</f>
        <v>11385</v>
      </c>
      <c r="O10792" s="3">
        <f>'Transaction Data'!$N10792-'Transaction Data'!$M10792</f>
        <v>8855</v>
      </c>
      <c r="P10792" s="2">
        <f>DATEDIF('Transaction Data'!$D10792,'Transaction Data'!$A10792,"y")</f>
        <v>60</v>
      </c>
      <c r="Q10792" s="2" t="str">
        <f>FLOOR('Transaction Data'!$P10792,15)&amp;"-"&amp;FLOOR('Transaction Data'!$P10792,15)+14</f>
        <v>60-74</v>
      </c>
      <c r="R10792" s="2" t="str">
        <f>IF('Transaction Data'!$L10792&lt;=10,"Less Expensive","Expensive")</f>
        <v>Expensive</v>
      </c>
      <c r="S10792" s="4">
        <f>WEEKDAY('Transaction Data'!$A10792)</f>
        <v>7</v>
      </c>
      <c r="T10792" s="2" t="str">
        <f>IF(WEEKDAY('Transaction Data'!$A10792,2)&lt;6,"Weekday","Weekend")</f>
        <v>Weekend</v>
      </c>
    </row>
    <row r="10793" ht="15.75" customHeight="1">
      <c r="A10793" s="1">
        <v>45536.0</v>
      </c>
      <c r="B10793" s="2" t="s">
        <v>8215</v>
      </c>
      <c r="C10793" s="2" t="s">
        <v>78</v>
      </c>
      <c r="D10793" s="1">
        <v>20865.0</v>
      </c>
      <c r="E10793" s="2" t="s">
        <v>22</v>
      </c>
      <c r="F10793" s="2">
        <v>82.0</v>
      </c>
      <c r="G10793" s="2" t="s">
        <v>38</v>
      </c>
      <c r="H10793" s="2" t="s">
        <v>45</v>
      </c>
      <c r="I10793" s="2" t="s">
        <v>30</v>
      </c>
      <c r="J10793" s="2" t="str">
        <f t="array" ref="J10793">XLOOKUP('Transaction Data'!$G10793,Product_Code,Biscuit_Brand)</f>
        <v>Ginger Snaps</v>
      </c>
      <c r="K10793" s="2">
        <f t="array" ref="K10793">XLOOKUP('Transaction Data'!$G10793,Product_Code,Cost)</f>
        <v>14</v>
      </c>
      <c r="L10793" s="2">
        <f t="array" ref="L10793">XLOOKUP('Transaction Data'!$G10793,Product_Code,Unit_Price)</f>
        <v>28</v>
      </c>
      <c r="M10793" s="3">
        <f>'Transaction Data'!$F10793*'Transaction Data'!$K10793</f>
        <v>1148</v>
      </c>
      <c r="N10793" s="3">
        <f>'Transaction Data'!$F10793*'Transaction Data'!$L10793</f>
        <v>2296</v>
      </c>
      <c r="O10793" s="3">
        <f>'Transaction Data'!$N10793-'Transaction Data'!$M10793</f>
        <v>1148</v>
      </c>
      <c r="P10793" s="2">
        <f>DATEDIF('Transaction Data'!$D10793,'Transaction Data'!$A10793,"y")</f>
        <v>67</v>
      </c>
      <c r="Q10793" s="2" t="str">
        <f>FLOOR('Transaction Data'!$P10793,15)&amp;"-"&amp;FLOOR('Transaction Data'!$P10793,15)+14</f>
        <v>60-74</v>
      </c>
      <c r="R10793" s="2" t="str">
        <f>IF('Transaction Data'!$L10793&lt;=10,"Less Expensive","Expensive")</f>
        <v>Expensive</v>
      </c>
      <c r="S10793" s="4">
        <f>WEEKDAY('Transaction Data'!$A10793)</f>
        <v>1</v>
      </c>
      <c r="T10793" s="2" t="str">
        <f>IF(WEEKDAY('Transaction Data'!$A10793,2)&lt;6,"Weekday","Weekend")</f>
        <v>Weekend</v>
      </c>
    </row>
    <row r="10794" ht="15.75" customHeight="1">
      <c r="A10794" s="1">
        <v>45562.0</v>
      </c>
      <c r="B10794" s="2" t="s">
        <v>7788</v>
      </c>
      <c r="C10794" s="2" t="s">
        <v>69</v>
      </c>
      <c r="D10794" s="1">
        <v>34711.0</v>
      </c>
      <c r="E10794" s="2" t="s">
        <v>37</v>
      </c>
      <c r="F10794" s="2">
        <v>373.0</v>
      </c>
      <c r="G10794" s="2" t="s">
        <v>38</v>
      </c>
      <c r="H10794" s="2" t="s">
        <v>29</v>
      </c>
      <c r="I10794" s="2" t="s">
        <v>25</v>
      </c>
      <c r="J10794" s="2" t="str">
        <f t="array" ref="J10794">XLOOKUP('Transaction Data'!$G10794,Product_Code,Biscuit_Brand)</f>
        <v>Ginger Snaps</v>
      </c>
      <c r="K10794" s="2">
        <f t="array" ref="K10794">XLOOKUP('Transaction Data'!$G10794,Product_Code,Cost)</f>
        <v>14</v>
      </c>
      <c r="L10794" s="2">
        <f t="array" ref="L10794">XLOOKUP('Transaction Data'!$G10794,Product_Code,Unit_Price)</f>
        <v>28</v>
      </c>
      <c r="M10794" s="3">
        <f>'Transaction Data'!$F10794*'Transaction Data'!$K10794</f>
        <v>5222</v>
      </c>
      <c r="N10794" s="3">
        <f>'Transaction Data'!$F10794*'Transaction Data'!$L10794</f>
        <v>10444</v>
      </c>
      <c r="O10794" s="3">
        <f>'Transaction Data'!$N10794-'Transaction Data'!$M10794</f>
        <v>5222</v>
      </c>
      <c r="P10794" s="2">
        <f>DATEDIF('Transaction Data'!$D10794,'Transaction Data'!$A10794,"y")</f>
        <v>29</v>
      </c>
      <c r="Q10794" s="2" t="str">
        <f>FLOOR('Transaction Data'!$P10794,15)&amp;"-"&amp;FLOOR('Transaction Data'!$P10794,15)+14</f>
        <v>15-29</v>
      </c>
      <c r="R10794" s="2" t="str">
        <f>IF('Transaction Data'!$L10794&lt;=10,"Less Expensive","Expensive")</f>
        <v>Expensive</v>
      </c>
      <c r="S10794" s="4">
        <f>WEEKDAY('Transaction Data'!$A10794)</f>
        <v>6</v>
      </c>
      <c r="T10794" s="2" t="str">
        <f>IF(WEEKDAY('Transaction Data'!$A10794,2)&lt;6,"Weekday","Weekend")</f>
        <v>Weekday</v>
      </c>
    </row>
    <row r="10795" ht="15.75" customHeight="1">
      <c r="A10795" s="1">
        <v>45564.0</v>
      </c>
      <c r="B10795" s="2" t="s">
        <v>711</v>
      </c>
      <c r="C10795" s="2" t="s">
        <v>78</v>
      </c>
      <c r="D10795" s="1">
        <v>20251.0</v>
      </c>
      <c r="E10795" s="2" t="s">
        <v>37</v>
      </c>
      <c r="F10795" s="2">
        <v>333.0</v>
      </c>
      <c r="G10795" s="2" t="s">
        <v>44</v>
      </c>
      <c r="H10795" s="2" t="s">
        <v>34</v>
      </c>
      <c r="I10795" s="2" t="s">
        <v>35</v>
      </c>
      <c r="J10795" s="2" t="str">
        <f t="array" ref="J10795">XLOOKUP('Transaction Data'!$G10795,Product_Code,Biscuit_Brand)</f>
        <v>Butter Crunch</v>
      </c>
      <c r="K10795" s="2">
        <f t="array" ref="K10795">XLOOKUP('Transaction Data'!$G10795,Product_Code,Cost)</f>
        <v>10</v>
      </c>
      <c r="L10795" s="2">
        <f t="array" ref="L10795">XLOOKUP('Transaction Data'!$G10795,Product_Code,Unit_Price)</f>
        <v>11</v>
      </c>
      <c r="M10795" s="3">
        <f>'Transaction Data'!$F10795*'Transaction Data'!$K10795</f>
        <v>3330</v>
      </c>
      <c r="N10795" s="3">
        <f>'Transaction Data'!$F10795*'Transaction Data'!$L10795</f>
        <v>3663</v>
      </c>
      <c r="O10795" s="3">
        <f>'Transaction Data'!$N10795-'Transaction Data'!$M10795</f>
        <v>333</v>
      </c>
      <c r="P10795" s="2">
        <f>DATEDIF('Transaction Data'!$D10795,'Transaction Data'!$A10795,"y")</f>
        <v>69</v>
      </c>
      <c r="Q10795" s="2" t="str">
        <f>FLOOR('Transaction Data'!$P10795,15)&amp;"-"&amp;FLOOR('Transaction Data'!$P10795,15)+14</f>
        <v>60-74</v>
      </c>
      <c r="R10795" s="2" t="str">
        <f>IF('Transaction Data'!$L10795&lt;=10,"Less Expensive","Expensive")</f>
        <v>Expensive</v>
      </c>
      <c r="S10795" s="4">
        <f>WEEKDAY('Transaction Data'!$A10795)</f>
        <v>1</v>
      </c>
      <c r="T10795" s="2" t="str">
        <f>IF(WEEKDAY('Transaction Data'!$A10795,2)&lt;6,"Weekday","Weekend")</f>
        <v>Weekend</v>
      </c>
    </row>
    <row r="10796" ht="15.75" customHeight="1">
      <c r="A10796" s="1">
        <v>45544.0</v>
      </c>
      <c r="B10796" s="2" t="s">
        <v>4302</v>
      </c>
      <c r="C10796" s="2" t="s">
        <v>32</v>
      </c>
      <c r="D10796" s="1">
        <v>24787.0</v>
      </c>
      <c r="E10796" s="2" t="s">
        <v>37</v>
      </c>
      <c r="F10796" s="2">
        <v>70.0</v>
      </c>
      <c r="G10796" s="2" t="s">
        <v>23</v>
      </c>
      <c r="H10796" s="2" t="s">
        <v>24</v>
      </c>
      <c r="I10796" s="2" t="s">
        <v>30</v>
      </c>
      <c r="J10796" s="2" t="str">
        <f t="array" ref="J10796">XLOOKUP('Transaction Data'!$G10796,Product_Code,Biscuit_Brand)</f>
        <v>Cinnamon Swirls</v>
      </c>
      <c r="K10796" s="2">
        <f t="array" ref="K10796">XLOOKUP('Transaction Data'!$G10796,Product_Code,Cost)</f>
        <v>10</v>
      </c>
      <c r="L10796" s="2">
        <f t="array" ref="L10796">XLOOKUP('Transaction Data'!$G10796,Product_Code,Unit_Price)</f>
        <v>14</v>
      </c>
      <c r="M10796" s="3">
        <f>'Transaction Data'!$F10796*'Transaction Data'!$K10796</f>
        <v>700</v>
      </c>
      <c r="N10796" s="3">
        <f>'Transaction Data'!$F10796*'Transaction Data'!$L10796</f>
        <v>980</v>
      </c>
      <c r="O10796" s="3">
        <f>'Transaction Data'!$N10796-'Transaction Data'!$M10796</f>
        <v>280</v>
      </c>
      <c r="P10796" s="2">
        <f>DATEDIF('Transaction Data'!$D10796,'Transaction Data'!$A10796,"y")</f>
        <v>56</v>
      </c>
      <c r="Q10796" s="2" t="str">
        <f>FLOOR('Transaction Data'!$P10796,15)&amp;"-"&amp;FLOOR('Transaction Data'!$P10796,15)+14</f>
        <v>45-59</v>
      </c>
      <c r="R10796" s="2" t="str">
        <f>IF('Transaction Data'!$L10796&lt;=10,"Less Expensive","Expensive")</f>
        <v>Expensive</v>
      </c>
      <c r="S10796" s="4">
        <f>WEEKDAY('Transaction Data'!$A10796)</f>
        <v>2</v>
      </c>
      <c r="T10796" s="2" t="str">
        <f>IF(WEEKDAY('Transaction Data'!$A10796,2)&lt;6,"Weekday","Weekend")</f>
        <v>Weekday</v>
      </c>
    </row>
    <row r="10797" ht="15.75" customHeight="1">
      <c r="A10797" s="1">
        <v>45565.0</v>
      </c>
      <c r="B10797" s="2" t="s">
        <v>3897</v>
      </c>
      <c r="C10797" s="2" t="s">
        <v>51</v>
      </c>
      <c r="D10797" s="1">
        <v>38058.0</v>
      </c>
      <c r="E10797" s="2" t="s">
        <v>27</v>
      </c>
      <c r="F10797" s="2">
        <v>253.0</v>
      </c>
      <c r="G10797" s="2" t="s">
        <v>55</v>
      </c>
      <c r="H10797" s="2" t="s">
        <v>45</v>
      </c>
      <c r="I10797" s="2" t="s">
        <v>30</v>
      </c>
      <c r="J10797" s="2" t="str">
        <f t="array" ref="J10797">XLOOKUP('Transaction Data'!$G10797,Product_Code,Biscuit_Brand)</f>
        <v>Vanilla Wafers</v>
      </c>
      <c r="K10797" s="2">
        <f t="array" ref="K10797">XLOOKUP('Transaction Data'!$G10797,Product_Code,Cost)</f>
        <v>18</v>
      </c>
      <c r="L10797" s="2">
        <f t="array" ref="L10797">XLOOKUP('Transaction Data'!$G10797,Product_Code,Unit_Price)</f>
        <v>36</v>
      </c>
      <c r="M10797" s="3">
        <f>'Transaction Data'!$F10797*'Transaction Data'!$K10797</f>
        <v>4554</v>
      </c>
      <c r="N10797" s="3">
        <f>'Transaction Data'!$F10797*'Transaction Data'!$L10797</f>
        <v>9108</v>
      </c>
      <c r="O10797" s="3">
        <f>'Transaction Data'!$N10797-'Transaction Data'!$M10797</f>
        <v>4554</v>
      </c>
      <c r="P10797" s="2">
        <f>DATEDIF('Transaction Data'!$D10797,'Transaction Data'!$A10797,"y")</f>
        <v>20</v>
      </c>
      <c r="Q10797" s="2" t="str">
        <f>FLOOR('Transaction Data'!$P10797,15)&amp;"-"&amp;FLOOR('Transaction Data'!$P10797,15)+14</f>
        <v>15-29</v>
      </c>
      <c r="R10797" s="2" t="str">
        <f>IF('Transaction Data'!$L10797&lt;=10,"Less Expensive","Expensive")</f>
        <v>Expensive</v>
      </c>
      <c r="S10797" s="4">
        <f>WEEKDAY('Transaction Data'!$A10797)</f>
        <v>2</v>
      </c>
      <c r="T10797" s="2" t="str">
        <f>IF(WEEKDAY('Transaction Data'!$A10797,2)&lt;6,"Weekday","Weekend")</f>
        <v>Weekday</v>
      </c>
    </row>
    <row r="10798" ht="15.75" customHeight="1">
      <c r="A10798" s="1">
        <v>45562.0</v>
      </c>
      <c r="B10798" s="2" t="s">
        <v>1554</v>
      </c>
      <c r="C10798" s="2" t="s">
        <v>47</v>
      </c>
      <c r="D10798" s="1">
        <v>27642.0</v>
      </c>
      <c r="E10798" s="2" t="s">
        <v>37</v>
      </c>
      <c r="F10798" s="2">
        <v>440.0</v>
      </c>
      <c r="G10798" s="2" t="s">
        <v>61</v>
      </c>
      <c r="H10798" s="2" t="s">
        <v>34</v>
      </c>
      <c r="I10798" s="2" t="s">
        <v>35</v>
      </c>
      <c r="J10798" s="2" t="str">
        <f t="array" ref="J10798">XLOOKUP('Transaction Data'!$G10798,Product_Code,Biscuit_Brand)</f>
        <v>Choco Delight</v>
      </c>
      <c r="K10798" s="2">
        <f t="array" ref="K10798">XLOOKUP('Transaction Data'!$G10798,Product_Code,Cost)</f>
        <v>3</v>
      </c>
      <c r="L10798" s="2">
        <f t="array" ref="L10798">XLOOKUP('Transaction Data'!$G10798,Product_Code,Unit_Price)</f>
        <v>5</v>
      </c>
      <c r="M10798" s="3">
        <f>'Transaction Data'!$F10798*'Transaction Data'!$K10798</f>
        <v>1320</v>
      </c>
      <c r="N10798" s="3">
        <f>'Transaction Data'!$F10798*'Transaction Data'!$L10798</f>
        <v>2200</v>
      </c>
      <c r="O10798" s="3">
        <f>'Transaction Data'!$N10798-'Transaction Data'!$M10798</f>
        <v>880</v>
      </c>
      <c r="P10798" s="2">
        <f>DATEDIF('Transaction Data'!$D10798,'Transaction Data'!$A10798,"y")</f>
        <v>49</v>
      </c>
      <c r="Q10798" s="2" t="str">
        <f>FLOOR('Transaction Data'!$P10798,15)&amp;"-"&amp;FLOOR('Transaction Data'!$P10798,15)+14</f>
        <v>45-59</v>
      </c>
      <c r="R10798" s="2" t="str">
        <f>IF('Transaction Data'!$L10798&lt;=10,"Less Expensive","Expensive")</f>
        <v>Less Expensive</v>
      </c>
      <c r="S10798" s="4">
        <f>WEEKDAY('Transaction Data'!$A10798)</f>
        <v>6</v>
      </c>
      <c r="T10798" s="2" t="str">
        <f>IF(WEEKDAY('Transaction Data'!$A10798,2)&lt;6,"Weekday","Weekend")</f>
        <v>Weekday</v>
      </c>
    </row>
    <row r="10799" ht="15.75" customHeight="1">
      <c r="A10799" s="1">
        <v>45542.0</v>
      </c>
      <c r="B10799" s="2" t="s">
        <v>1872</v>
      </c>
      <c r="C10799" s="2" t="s">
        <v>32</v>
      </c>
      <c r="D10799" s="1">
        <v>28865.0</v>
      </c>
      <c r="E10799" s="2" t="s">
        <v>22</v>
      </c>
      <c r="F10799" s="2">
        <v>248.0</v>
      </c>
      <c r="G10799" s="2" t="s">
        <v>57</v>
      </c>
      <c r="H10799" s="2" t="s">
        <v>24</v>
      </c>
      <c r="I10799" s="2" t="s">
        <v>35</v>
      </c>
      <c r="J10799" s="2" t="str">
        <f t="array" ref="J10799">XLOOKUP('Transaction Data'!$G10799,Product_Code,Biscuit_Brand)</f>
        <v>Oatmeal Cookies</v>
      </c>
      <c r="K10799" s="2">
        <f t="array" ref="K10799">XLOOKUP('Transaction Data'!$G10799,Product_Code,Cost)</f>
        <v>19</v>
      </c>
      <c r="L10799" s="2">
        <f t="array" ref="L10799">XLOOKUP('Transaction Data'!$G10799,Product_Code,Unit_Price)</f>
        <v>23</v>
      </c>
      <c r="M10799" s="3">
        <f>'Transaction Data'!$F10799*'Transaction Data'!$K10799</f>
        <v>4712</v>
      </c>
      <c r="N10799" s="3">
        <f>'Transaction Data'!$F10799*'Transaction Data'!$L10799</f>
        <v>5704</v>
      </c>
      <c r="O10799" s="3">
        <f>'Transaction Data'!$N10799-'Transaction Data'!$M10799</f>
        <v>992</v>
      </c>
      <c r="P10799" s="2">
        <f>DATEDIF('Transaction Data'!$D10799,'Transaction Data'!$A10799,"y")</f>
        <v>45</v>
      </c>
      <c r="Q10799" s="2" t="str">
        <f>FLOOR('Transaction Data'!$P10799,15)&amp;"-"&amp;FLOOR('Transaction Data'!$P10799,15)+14</f>
        <v>45-59</v>
      </c>
      <c r="R10799" s="2" t="str">
        <f>IF('Transaction Data'!$L10799&lt;=10,"Less Expensive","Expensive")</f>
        <v>Expensive</v>
      </c>
      <c r="S10799" s="4">
        <f>WEEKDAY('Transaction Data'!$A10799)</f>
        <v>7</v>
      </c>
      <c r="T10799" s="2" t="str">
        <f>IF(WEEKDAY('Transaction Data'!$A10799,2)&lt;6,"Weekday","Weekend")</f>
        <v>Weekend</v>
      </c>
    </row>
    <row r="10800" ht="15.75" customHeight="1">
      <c r="A10800" s="1">
        <v>45539.0</v>
      </c>
      <c r="B10800" s="2" t="s">
        <v>471</v>
      </c>
      <c r="C10800" s="2" t="s">
        <v>21</v>
      </c>
      <c r="D10800" s="1">
        <v>25506.0</v>
      </c>
      <c r="E10800" s="2" t="s">
        <v>22</v>
      </c>
      <c r="F10800" s="2">
        <v>204.0</v>
      </c>
      <c r="G10800" s="2" t="s">
        <v>55</v>
      </c>
      <c r="H10800" s="2" t="s">
        <v>34</v>
      </c>
      <c r="I10800" s="2" t="s">
        <v>25</v>
      </c>
      <c r="J10800" s="2" t="str">
        <f t="array" ref="J10800">XLOOKUP('Transaction Data'!$G10800,Product_Code,Biscuit_Brand)</f>
        <v>Vanilla Wafers</v>
      </c>
      <c r="K10800" s="2">
        <f t="array" ref="K10800">XLOOKUP('Transaction Data'!$G10800,Product_Code,Cost)</f>
        <v>18</v>
      </c>
      <c r="L10800" s="2">
        <f t="array" ref="L10800">XLOOKUP('Transaction Data'!$G10800,Product_Code,Unit_Price)</f>
        <v>36</v>
      </c>
      <c r="M10800" s="3">
        <f>'Transaction Data'!$F10800*'Transaction Data'!$K10800</f>
        <v>3672</v>
      </c>
      <c r="N10800" s="3">
        <f>'Transaction Data'!$F10800*'Transaction Data'!$L10800</f>
        <v>7344</v>
      </c>
      <c r="O10800" s="3">
        <f>'Transaction Data'!$N10800-'Transaction Data'!$M10800</f>
        <v>3672</v>
      </c>
      <c r="P10800" s="2">
        <f>DATEDIF('Transaction Data'!$D10800,'Transaction Data'!$A10800,"y")</f>
        <v>54</v>
      </c>
      <c r="Q10800" s="2" t="str">
        <f>FLOOR('Transaction Data'!$P10800,15)&amp;"-"&amp;FLOOR('Transaction Data'!$P10800,15)+14</f>
        <v>45-59</v>
      </c>
      <c r="R10800" s="2" t="str">
        <f>IF('Transaction Data'!$L10800&lt;=10,"Less Expensive","Expensive")</f>
        <v>Expensive</v>
      </c>
      <c r="S10800" s="4">
        <f>WEEKDAY('Transaction Data'!$A10800)</f>
        <v>4</v>
      </c>
      <c r="T10800" s="2" t="str">
        <f>IF(WEEKDAY('Transaction Data'!$A10800,2)&lt;6,"Weekday","Weekend")</f>
        <v>Weekday</v>
      </c>
    </row>
    <row r="10801" ht="15.75" customHeight="1">
      <c r="A10801" s="1">
        <v>45546.0</v>
      </c>
      <c r="B10801" s="2" t="s">
        <v>5079</v>
      </c>
      <c r="C10801" s="2" t="s">
        <v>32</v>
      </c>
      <c r="D10801" s="1">
        <v>33594.0</v>
      </c>
      <c r="E10801" s="2" t="s">
        <v>27</v>
      </c>
      <c r="F10801" s="2">
        <v>168.0</v>
      </c>
      <c r="G10801" s="2" t="s">
        <v>60</v>
      </c>
      <c r="H10801" s="2" t="s">
        <v>42</v>
      </c>
      <c r="I10801" s="2" t="s">
        <v>25</v>
      </c>
      <c r="J10801" s="2" t="str">
        <f t="array" ref="J10801">XLOOKUP('Transaction Data'!$G10801,Product_Code,Biscuit_Brand)</f>
        <v>Peanut Butter Bites</v>
      </c>
      <c r="K10801" s="2">
        <f t="array" ref="K10801">XLOOKUP('Transaction Data'!$G10801,Product_Code,Cost)</f>
        <v>5</v>
      </c>
      <c r="L10801" s="2">
        <f t="array" ref="L10801">XLOOKUP('Transaction Data'!$G10801,Product_Code,Unit_Price)</f>
        <v>7</v>
      </c>
      <c r="M10801" s="3">
        <f>'Transaction Data'!$F10801*'Transaction Data'!$K10801</f>
        <v>840</v>
      </c>
      <c r="N10801" s="3">
        <f>'Transaction Data'!$F10801*'Transaction Data'!$L10801</f>
        <v>1176</v>
      </c>
      <c r="O10801" s="3">
        <f>'Transaction Data'!$N10801-'Transaction Data'!$M10801</f>
        <v>336</v>
      </c>
      <c r="P10801" s="2">
        <f>DATEDIF('Transaction Data'!$D10801,'Transaction Data'!$A10801,"y")</f>
        <v>32</v>
      </c>
      <c r="Q10801" s="2" t="str">
        <f>FLOOR('Transaction Data'!$P10801,15)&amp;"-"&amp;FLOOR('Transaction Data'!$P10801,15)+14</f>
        <v>30-44</v>
      </c>
      <c r="R10801" s="2" t="str">
        <f>IF('Transaction Data'!$L10801&lt;=10,"Less Expensive","Expensive")</f>
        <v>Less Expensive</v>
      </c>
      <c r="S10801" s="4">
        <f>WEEKDAY('Transaction Data'!$A10801)</f>
        <v>4</v>
      </c>
      <c r="T10801" s="2" t="str">
        <f>IF(WEEKDAY('Transaction Data'!$A10801,2)&lt;6,"Weekday","Weekend")</f>
        <v>Weekday</v>
      </c>
    </row>
    <row r="10802" ht="15.75" customHeight="1">
      <c r="A10802" s="1">
        <v>45583.0</v>
      </c>
      <c r="B10802" s="2" t="s">
        <v>959</v>
      </c>
      <c r="C10802" s="2" t="s">
        <v>72</v>
      </c>
      <c r="D10802" s="1">
        <v>27669.0</v>
      </c>
      <c r="E10802" s="2" t="s">
        <v>37</v>
      </c>
      <c r="F10802" s="2">
        <v>209.0</v>
      </c>
      <c r="G10802" s="2" t="s">
        <v>48</v>
      </c>
      <c r="H10802" s="2" t="s">
        <v>52</v>
      </c>
      <c r="I10802" s="2" t="s">
        <v>30</v>
      </c>
      <c r="J10802" s="2" t="str">
        <f t="array" ref="J10802">XLOOKUP('Transaction Data'!$G10802,Product_Code,Biscuit_Brand)</f>
        <v>Lemon Crisps</v>
      </c>
      <c r="K10802" s="2">
        <f t="array" ref="K10802">XLOOKUP('Transaction Data'!$G10802,Product_Code,Cost)</f>
        <v>7</v>
      </c>
      <c r="L10802" s="2">
        <f t="array" ref="L10802">XLOOKUP('Transaction Data'!$G10802,Product_Code,Unit_Price)</f>
        <v>9</v>
      </c>
      <c r="M10802" s="3">
        <f>'Transaction Data'!$F10802*'Transaction Data'!$K10802</f>
        <v>1463</v>
      </c>
      <c r="N10802" s="3">
        <f>'Transaction Data'!$F10802*'Transaction Data'!$L10802</f>
        <v>1881</v>
      </c>
      <c r="O10802" s="3">
        <f>'Transaction Data'!$N10802-'Transaction Data'!$M10802</f>
        <v>418</v>
      </c>
      <c r="P10802" s="2">
        <f>DATEDIF('Transaction Data'!$D10802,'Transaction Data'!$A10802,"y")</f>
        <v>49</v>
      </c>
      <c r="Q10802" s="2" t="str">
        <f>FLOOR('Transaction Data'!$P10802,15)&amp;"-"&amp;FLOOR('Transaction Data'!$P10802,15)+14</f>
        <v>45-59</v>
      </c>
      <c r="R10802" s="2" t="str">
        <f>IF('Transaction Data'!$L10802&lt;=10,"Less Expensive","Expensive")</f>
        <v>Less Expensive</v>
      </c>
      <c r="S10802" s="4">
        <f>WEEKDAY('Transaction Data'!$A10802)</f>
        <v>6</v>
      </c>
      <c r="T10802" s="2" t="str">
        <f>IF(WEEKDAY('Transaction Data'!$A10802,2)&lt;6,"Weekday","Weekend")</f>
        <v>Weekday</v>
      </c>
    </row>
    <row r="10803" ht="15.75" customHeight="1">
      <c r="A10803" s="1">
        <v>45590.0</v>
      </c>
      <c r="B10803" s="2" t="s">
        <v>1306</v>
      </c>
      <c r="C10803" s="2" t="s">
        <v>47</v>
      </c>
      <c r="D10803" s="1">
        <v>28253.0</v>
      </c>
      <c r="E10803" s="2" t="s">
        <v>27</v>
      </c>
      <c r="F10803" s="2">
        <v>34.0</v>
      </c>
      <c r="G10803" s="2" t="s">
        <v>28</v>
      </c>
      <c r="H10803" s="2" t="s">
        <v>52</v>
      </c>
      <c r="I10803" s="2" t="s">
        <v>25</v>
      </c>
      <c r="J10803" s="2" t="str">
        <f t="array" ref="J10803">XLOOKUP('Transaction Data'!$G10803,Product_Code,Biscuit_Brand)</f>
        <v>Shortbread</v>
      </c>
      <c r="K10803" s="2">
        <f t="array" ref="K10803">XLOOKUP('Transaction Data'!$G10803,Product_Code,Cost)</f>
        <v>10</v>
      </c>
      <c r="L10803" s="2">
        <f t="array" ref="L10803">XLOOKUP('Transaction Data'!$G10803,Product_Code,Unit_Price)</f>
        <v>45</v>
      </c>
      <c r="M10803" s="3">
        <f>'Transaction Data'!$F10803*'Transaction Data'!$K10803</f>
        <v>340</v>
      </c>
      <c r="N10803" s="3">
        <f>'Transaction Data'!$F10803*'Transaction Data'!$L10803</f>
        <v>1530</v>
      </c>
      <c r="O10803" s="3">
        <f>'Transaction Data'!$N10803-'Transaction Data'!$M10803</f>
        <v>1190</v>
      </c>
      <c r="P10803" s="2">
        <f>DATEDIF('Transaction Data'!$D10803,'Transaction Data'!$A10803,"y")</f>
        <v>47</v>
      </c>
      <c r="Q10803" s="2" t="str">
        <f>FLOOR('Transaction Data'!$P10803,15)&amp;"-"&amp;FLOOR('Transaction Data'!$P10803,15)+14</f>
        <v>45-59</v>
      </c>
      <c r="R10803" s="2" t="str">
        <f>IF('Transaction Data'!$L10803&lt;=10,"Less Expensive","Expensive")</f>
        <v>Expensive</v>
      </c>
      <c r="S10803" s="4">
        <f>WEEKDAY('Transaction Data'!$A10803)</f>
        <v>6</v>
      </c>
      <c r="T10803" s="2" t="str">
        <f>IF(WEEKDAY('Transaction Data'!$A10803,2)&lt;6,"Weekday","Weekend")</f>
        <v>Weekday</v>
      </c>
    </row>
    <row r="10804" ht="15.75" customHeight="1">
      <c r="A10804" s="1">
        <v>45569.0</v>
      </c>
      <c r="B10804" s="2" t="s">
        <v>3394</v>
      </c>
      <c r="C10804" s="2" t="s">
        <v>65</v>
      </c>
      <c r="D10804" s="1">
        <v>22850.0</v>
      </c>
      <c r="E10804" s="2" t="s">
        <v>27</v>
      </c>
      <c r="F10804" s="2">
        <v>442.0</v>
      </c>
      <c r="G10804" s="2" t="s">
        <v>38</v>
      </c>
      <c r="H10804" s="2" t="s">
        <v>34</v>
      </c>
      <c r="I10804" s="2" t="s">
        <v>25</v>
      </c>
      <c r="J10804" s="2" t="str">
        <f t="array" ref="J10804">XLOOKUP('Transaction Data'!$G10804,Product_Code,Biscuit_Brand)</f>
        <v>Ginger Snaps</v>
      </c>
      <c r="K10804" s="2">
        <f t="array" ref="K10804">XLOOKUP('Transaction Data'!$G10804,Product_Code,Cost)</f>
        <v>14</v>
      </c>
      <c r="L10804" s="2">
        <f t="array" ref="L10804">XLOOKUP('Transaction Data'!$G10804,Product_Code,Unit_Price)</f>
        <v>28</v>
      </c>
      <c r="M10804" s="3">
        <f>'Transaction Data'!$F10804*'Transaction Data'!$K10804</f>
        <v>6188</v>
      </c>
      <c r="N10804" s="3">
        <f>'Transaction Data'!$F10804*'Transaction Data'!$L10804</f>
        <v>12376</v>
      </c>
      <c r="O10804" s="3">
        <f>'Transaction Data'!$N10804-'Transaction Data'!$M10804</f>
        <v>6188</v>
      </c>
      <c r="P10804" s="2">
        <f>DATEDIF('Transaction Data'!$D10804,'Transaction Data'!$A10804,"y")</f>
        <v>62</v>
      </c>
      <c r="Q10804" s="2" t="str">
        <f>FLOOR('Transaction Data'!$P10804,15)&amp;"-"&amp;FLOOR('Transaction Data'!$P10804,15)+14</f>
        <v>60-74</v>
      </c>
      <c r="R10804" s="2" t="str">
        <f>IF('Transaction Data'!$L10804&lt;=10,"Less Expensive","Expensive")</f>
        <v>Expensive</v>
      </c>
      <c r="S10804" s="4">
        <f>WEEKDAY('Transaction Data'!$A10804)</f>
        <v>6</v>
      </c>
      <c r="T10804" s="2" t="str">
        <f>IF(WEEKDAY('Transaction Data'!$A10804,2)&lt;6,"Weekday","Weekend")</f>
        <v>Weekday</v>
      </c>
    </row>
    <row r="10805" ht="15.75" customHeight="1">
      <c r="A10805" s="1">
        <v>45568.0</v>
      </c>
      <c r="B10805" s="2" t="s">
        <v>31</v>
      </c>
      <c r="C10805" s="2" t="s">
        <v>32</v>
      </c>
      <c r="D10805" s="1">
        <v>28099.0</v>
      </c>
      <c r="E10805" s="2" t="s">
        <v>22</v>
      </c>
      <c r="F10805" s="2">
        <v>476.0</v>
      </c>
      <c r="G10805" s="2" t="s">
        <v>23</v>
      </c>
      <c r="H10805" s="2" t="s">
        <v>45</v>
      </c>
      <c r="I10805" s="2" t="s">
        <v>35</v>
      </c>
      <c r="J10805" s="2" t="str">
        <f t="array" ref="J10805">XLOOKUP('Transaction Data'!$G10805,Product_Code,Biscuit_Brand)</f>
        <v>Cinnamon Swirls</v>
      </c>
      <c r="K10805" s="2">
        <f t="array" ref="K10805">XLOOKUP('Transaction Data'!$G10805,Product_Code,Cost)</f>
        <v>10</v>
      </c>
      <c r="L10805" s="2">
        <f t="array" ref="L10805">XLOOKUP('Transaction Data'!$G10805,Product_Code,Unit_Price)</f>
        <v>14</v>
      </c>
      <c r="M10805" s="3">
        <f>'Transaction Data'!$F10805*'Transaction Data'!$K10805</f>
        <v>4760</v>
      </c>
      <c r="N10805" s="3">
        <f>'Transaction Data'!$F10805*'Transaction Data'!$L10805</f>
        <v>6664</v>
      </c>
      <c r="O10805" s="3">
        <f>'Transaction Data'!$N10805-'Transaction Data'!$M10805</f>
        <v>1904</v>
      </c>
      <c r="P10805" s="2">
        <f>DATEDIF('Transaction Data'!$D10805,'Transaction Data'!$A10805,"y")</f>
        <v>47</v>
      </c>
      <c r="Q10805" s="2" t="str">
        <f>FLOOR('Transaction Data'!$P10805,15)&amp;"-"&amp;FLOOR('Transaction Data'!$P10805,15)+14</f>
        <v>45-59</v>
      </c>
      <c r="R10805" s="2" t="str">
        <f>IF('Transaction Data'!$L10805&lt;=10,"Less Expensive","Expensive")</f>
        <v>Expensive</v>
      </c>
      <c r="S10805" s="4">
        <f>WEEKDAY('Transaction Data'!$A10805)</f>
        <v>5</v>
      </c>
      <c r="T10805" s="2" t="str">
        <f>IF(WEEKDAY('Transaction Data'!$A10805,2)&lt;6,"Weekday","Weekend")</f>
        <v>Weekday</v>
      </c>
    </row>
    <row r="10806" ht="15.75" customHeight="1">
      <c r="A10806" s="1">
        <v>45586.0</v>
      </c>
      <c r="B10806" s="2" t="s">
        <v>1919</v>
      </c>
      <c r="C10806" s="2" t="s">
        <v>47</v>
      </c>
      <c r="D10806" s="1">
        <v>27499.0</v>
      </c>
      <c r="E10806" s="2" t="s">
        <v>37</v>
      </c>
      <c r="F10806" s="2">
        <v>104.0</v>
      </c>
      <c r="G10806" s="2" t="s">
        <v>38</v>
      </c>
      <c r="H10806" s="2" t="s">
        <v>34</v>
      </c>
      <c r="I10806" s="2" t="s">
        <v>25</v>
      </c>
      <c r="J10806" s="2" t="str">
        <f t="array" ref="J10806">XLOOKUP('Transaction Data'!$G10806,Product_Code,Biscuit_Brand)</f>
        <v>Ginger Snaps</v>
      </c>
      <c r="K10806" s="2">
        <f t="array" ref="K10806">XLOOKUP('Transaction Data'!$G10806,Product_Code,Cost)</f>
        <v>14</v>
      </c>
      <c r="L10806" s="2">
        <f t="array" ref="L10806">XLOOKUP('Transaction Data'!$G10806,Product_Code,Unit_Price)</f>
        <v>28</v>
      </c>
      <c r="M10806" s="3">
        <f>'Transaction Data'!$F10806*'Transaction Data'!$K10806</f>
        <v>1456</v>
      </c>
      <c r="N10806" s="3">
        <f>'Transaction Data'!$F10806*'Transaction Data'!$L10806</f>
        <v>2912</v>
      </c>
      <c r="O10806" s="3">
        <f>'Transaction Data'!$N10806-'Transaction Data'!$M10806</f>
        <v>1456</v>
      </c>
      <c r="P10806" s="2">
        <f>DATEDIF('Transaction Data'!$D10806,'Transaction Data'!$A10806,"y")</f>
        <v>49</v>
      </c>
      <c r="Q10806" s="2" t="str">
        <f>FLOOR('Transaction Data'!$P10806,15)&amp;"-"&amp;FLOOR('Transaction Data'!$P10806,15)+14</f>
        <v>45-59</v>
      </c>
      <c r="R10806" s="2" t="str">
        <f>IF('Transaction Data'!$L10806&lt;=10,"Less Expensive","Expensive")</f>
        <v>Expensive</v>
      </c>
      <c r="S10806" s="4">
        <f>WEEKDAY('Transaction Data'!$A10806)</f>
        <v>2</v>
      </c>
      <c r="T10806" s="2" t="str">
        <f>IF(WEEKDAY('Transaction Data'!$A10806,2)&lt;6,"Weekday","Weekend")</f>
        <v>Weekday</v>
      </c>
    </row>
    <row r="10807" ht="15.75" customHeight="1">
      <c r="A10807" s="1">
        <v>45568.0</v>
      </c>
      <c r="B10807" s="2" t="s">
        <v>4394</v>
      </c>
      <c r="C10807" s="2" t="s">
        <v>47</v>
      </c>
      <c r="D10807" s="1">
        <v>23995.0</v>
      </c>
      <c r="E10807" s="2" t="s">
        <v>22</v>
      </c>
      <c r="F10807" s="2">
        <v>203.0</v>
      </c>
      <c r="G10807" s="2" t="s">
        <v>57</v>
      </c>
      <c r="H10807" s="2" t="s">
        <v>24</v>
      </c>
      <c r="I10807" s="2" t="s">
        <v>35</v>
      </c>
      <c r="J10807" s="2" t="str">
        <f t="array" ref="J10807">XLOOKUP('Transaction Data'!$G10807,Product_Code,Biscuit_Brand)</f>
        <v>Oatmeal Cookies</v>
      </c>
      <c r="K10807" s="2">
        <f t="array" ref="K10807">XLOOKUP('Transaction Data'!$G10807,Product_Code,Cost)</f>
        <v>19</v>
      </c>
      <c r="L10807" s="2">
        <f t="array" ref="L10807">XLOOKUP('Transaction Data'!$G10807,Product_Code,Unit_Price)</f>
        <v>23</v>
      </c>
      <c r="M10807" s="3">
        <f>'Transaction Data'!$F10807*'Transaction Data'!$K10807</f>
        <v>3857</v>
      </c>
      <c r="N10807" s="3">
        <f>'Transaction Data'!$F10807*'Transaction Data'!$L10807</f>
        <v>4669</v>
      </c>
      <c r="O10807" s="3">
        <f>'Transaction Data'!$N10807-'Transaction Data'!$M10807</f>
        <v>812</v>
      </c>
      <c r="P10807" s="2">
        <f>DATEDIF('Transaction Data'!$D10807,'Transaction Data'!$A10807,"y")</f>
        <v>59</v>
      </c>
      <c r="Q10807" s="2" t="str">
        <f>FLOOR('Transaction Data'!$P10807,15)&amp;"-"&amp;FLOOR('Transaction Data'!$P10807,15)+14</f>
        <v>45-59</v>
      </c>
      <c r="R10807" s="2" t="str">
        <f>IF('Transaction Data'!$L10807&lt;=10,"Less Expensive","Expensive")</f>
        <v>Expensive</v>
      </c>
      <c r="S10807" s="4">
        <f>WEEKDAY('Transaction Data'!$A10807)</f>
        <v>5</v>
      </c>
      <c r="T10807" s="2" t="str">
        <f>IF(WEEKDAY('Transaction Data'!$A10807,2)&lt;6,"Weekday","Weekend")</f>
        <v>Weekday</v>
      </c>
    </row>
    <row r="10808" ht="15.75" customHeight="1">
      <c r="A10808" s="1">
        <v>45567.0</v>
      </c>
      <c r="B10808" s="2" t="s">
        <v>6754</v>
      </c>
      <c r="C10808" s="2" t="s">
        <v>78</v>
      </c>
      <c r="D10808" s="1">
        <v>31423.0</v>
      </c>
      <c r="E10808" s="2" t="s">
        <v>22</v>
      </c>
      <c r="F10808" s="2">
        <v>328.0</v>
      </c>
      <c r="G10808" s="2" t="s">
        <v>33</v>
      </c>
      <c r="H10808" s="2" t="s">
        <v>52</v>
      </c>
      <c r="I10808" s="2" t="s">
        <v>30</v>
      </c>
      <c r="J10808" s="2" t="str">
        <f t="array" ref="J10808">XLOOKUP('Transaction Data'!$G10808,Product_Code,Biscuit_Brand)</f>
        <v>Caramel Biscuits</v>
      </c>
      <c r="K10808" s="2">
        <f t="array" ref="K10808">XLOOKUP('Transaction Data'!$G10808,Product_Code,Cost)</f>
        <v>18</v>
      </c>
      <c r="L10808" s="2">
        <f t="array" ref="L10808">XLOOKUP('Transaction Data'!$G10808,Product_Code,Unit_Price)</f>
        <v>22</v>
      </c>
      <c r="M10808" s="3">
        <f>'Transaction Data'!$F10808*'Transaction Data'!$K10808</f>
        <v>5904</v>
      </c>
      <c r="N10808" s="3">
        <f>'Transaction Data'!$F10808*'Transaction Data'!$L10808</f>
        <v>7216</v>
      </c>
      <c r="O10808" s="3">
        <f>'Transaction Data'!$N10808-'Transaction Data'!$M10808</f>
        <v>1312</v>
      </c>
      <c r="P10808" s="2">
        <f>DATEDIF('Transaction Data'!$D10808,'Transaction Data'!$A10808,"y")</f>
        <v>38</v>
      </c>
      <c r="Q10808" s="2" t="str">
        <f>FLOOR('Transaction Data'!$P10808,15)&amp;"-"&amp;FLOOR('Transaction Data'!$P10808,15)+14</f>
        <v>30-44</v>
      </c>
      <c r="R10808" s="2" t="str">
        <f>IF('Transaction Data'!$L10808&lt;=10,"Less Expensive","Expensive")</f>
        <v>Expensive</v>
      </c>
      <c r="S10808" s="4">
        <f>WEEKDAY('Transaction Data'!$A10808)</f>
        <v>4</v>
      </c>
      <c r="T10808" s="2" t="str">
        <f>IF(WEEKDAY('Transaction Data'!$A10808,2)&lt;6,"Weekday","Weekend")</f>
        <v>Weekday</v>
      </c>
    </row>
    <row r="10809" ht="15.75" customHeight="1">
      <c r="A10809" s="1">
        <v>45581.0</v>
      </c>
      <c r="B10809" s="2" t="s">
        <v>440</v>
      </c>
      <c r="C10809" s="2" t="s">
        <v>78</v>
      </c>
      <c r="D10809" s="1">
        <v>21187.0</v>
      </c>
      <c r="E10809" s="2" t="s">
        <v>37</v>
      </c>
      <c r="F10809" s="2">
        <v>312.0</v>
      </c>
      <c r="G10809" s="2" t="s">
        <v>60</v>
      </c>
      <c r="H10809" s="2" t="s">
        <v>34</v>
      </c>
      <c r="I10809" s="2" t="s">
        <v>30</v>
      </c>
      <c r="J10809" s="2" t="str">
        <f t="array" ref="J10809">XLOOKUP('Transaction Data'!$G10809,Product_Code,Biscuit_Brand)</f>
        <v>Peanut Butter Bites</v>
      </c>
      <c r="K10809" s="2">
        <f t="array" ref="K10809">XLOOKUP('Transaction Data'!$G10809,Product_Code,Cost)</f>
        <v>5</v>
      </c>
      <c r="L10809" s="2">
        <f t="array" ref="L10809">XLOOKUP('Transaction Data'!$G10809,Product_Code,Unit_Price)</f>
        <v>7</v>
      </c>
      <c r="M10809" s="3">
        <f>'Transaction Data'!$F10809*'Transaction Data'!$K10809</f>
        <v>1560</v>
      </c>
      <c r="N10809" s="3">
        <f>'Transaction Data'!$F10809*'Transaction Data'!$L10809</f>
        <v>2184</v>
      </c>
      <c r="O10809" s="3">
        <f>'Transaction Data'!$N10809-'Transaction Data'!$M10809</f>
        <v>624</v>
      </c>
      <c r="P10809" s="2">
        <f>DATEDIF('Transaction Data'!$D10809,'Transaction Data'!$A10809,"y")</f>
        <v>66</v>
      </c>
      <c r="Q10809" s="2" t="str">
        <f>FLOOR('Transaction Data'!$P10809,15)&amp;"-"&amp;FLOOR('Transaction Data'!$P10809,15)+14</f>
        <v>60-74</v>
      </c>
      <c r="R10809" s="2" t="str">
        <f>IF('Transaction Data'!$L10809&lt;=10,"Less Expensive","Expensive")</f>
        <v>Less Expensive</v>
      </c>
      <c r="S10809" s="4">
        <f>WEEKDAY('Transaction Data'!$A10809)</f>
        <v>4</v>
      </c>
      <c r="T10809" s="2" t="str">
        <f>IF(WEEKDAY('Transaction Data'!$A10809,2)&lt;6,"Weekday","Weekend")</f>
        <v>Weekday</v>
      </c>
    </row>
    <row r="10810" ht="15.75" customHeight="1">
      <c r="A10810" s="1">
        <v>45592.0</v>
      </c>
      <c r="B10810" s="2" t="s">
        <v>4091</v>
      </c>
      <c r="C10810" s="2" t="s">
        <v>65</v>
      </c>
      <c r="D10810" s="1">
        <v>29461.0</v>
      </c>
      <c r="E10810" s="2" t="s">
        <v>63</v>
      </c>
      <c r="F10810" s="2">
        <v>315.0</v>
      </c>
      <c r="G10810" s="2" t="s">
        <v>48</v>
      </c>
      <c r="H10810" s="2" t="s">
        <v>52</v>
      </c>
      <c r="I10810" s="2" t="s">
        <v>35</v>
      </c>
      <c r="J10810" s="2" t="str">
        <f t="array" ref="J10810">XLOOKUP('Transaction Data'!$G10810,Product_Code,Biscuit_Brand)</f>
        <v>Lemon Crisps</v>
      </c>
      <c r="K10810" s="2">
        <f t="array" ref="K10810">XLOOKUP('Transaction Data'!$G10810,Product_Code,Cost)</f>
        <v>7</v>
      </c>
      <c r="L10810" s="2">
        <f t="array" ref="L10810">XLOOKUP('Transaction Data'!$G10810,Product_Code,Unit_Price)</f>
        <v>9</v>
      </c>
      <c r="M10810" s="3">
        <f>'Transaction Data'!$F10810*'Transaction Data'!$K10810</f>
        <v>2205</v>
      </c>
      <c r="N10810" s="3">
        <f>'Transaction Data'!$F10810*'Transaction Data'!$L10810</f>
        <v>2835</v>
      </c>
      <c r="O10810" s="3">
        <f>'Transaction Data'!$N10810-'Transaction Data'!$M10810</f>
        <v>630</v>
      </c>
      <c r="P10810" s="2">
        <f>DATEDIF('Transaction Data'!$D10810,'Transaction Data'!$A10810,"y")</f>
        <v>44</v>
      </c>
      <c r="Q10810" s="2" t="str">
        <f>FLOOR('Transaction Data'!$P10810,15)&amp;"-"&amp;FLOOR('Transaction Data'!$P10810,15)+14</f>
        <v>30-44</v>
      </c>
      <c r="R10810" s="2" t="str">
        <f>IF('Transaction Data'!$L10810&lt;=10,"Less Expensive","Expensive")</f>
        <v>Less Expensive</v>
      </c>
      <c r="S10810" s="4">
        <f>WEEKDAY('Transaction Data'!$A10810)</f>
        <v>1</v>
      </c>
      <c r="T10810" s="2" t="str">
        <f>IF(WEEKDAY('Transaction Data'!$A10810,2)&lt;6,"Weekday","Weekend")</f>
        <v>Weekend</v>
      </c>
    </row>
    <row r="10811" ht="15.75" customHeight="1">
      <c r="A10811" s="1">
        <v>45585.0</v>
      </c>
      <c r="B10811" s="2" t="s">
        <v>3462</v>
      </c>
      <c r="C10811" s="2" t="s">
        <v>47</v>
      </c>
      <c r="D10811" s="1">
        <v>19865.0</v>
      </c>
      <c r="E10811" s="2" t="s">
        <v>37</v>
      </c>
      <c r="F10811" s="2">
        <v>238.0</v>
      </c>
      <c r="G10811" s="2" t="s">
        <v>28</v>
      </c>
      <c r="H10811" s="2" t="s">
        <v>49</v>
      </c>
      <c r="I10811" s="2" t="s">
        <v>35</v>
      </c>
      <c r="J10811" s="2" t="str">
        <f t="array" ref="J10811">XLOOKUP('Transaction Data'!$G10811,Product_Code,Biscuit_Brand)</f>
        <v>Shortbread</v>
      </c>
      <c r="K10811" s="2">
        <f t="array" ref="K10811">XLOOKUP('Transaction Data'!$G10811,Product_Code,Cost)</f>
        <v>10</v>
      </c>
      <c r="L10811" s="2">
        <f t="array" ref="L10811">XLOOKUP('Transaction Data'!$G10811,Product_Code,Unit_Price)</f>
        <v>45</v>
      </c>
      <c r="M10811" s="3">
        <f>'Transaction Data'!$F10811*'Transaction Data'!$K10811</f>
        <v>2380</v>
      </c>
      <c r="N10811" s="3">
        <f>'Transaction Data'!$F10811*'Transaction Data'!$L10811</f>
        <v>10710</v>
      </c>
      <c r="O10811" s="3">
        <f>'Transaction Data'!$N10811-'Transaction Data'!$M10811</f>
        <v>8330</v>
      </c>
      <c r="P10811" s="2">
        <f>DATEDIF('Transaction Data'!$D10811,'Transaction Data'!$A10811,"y")</f>
        <v>70</v>
      </c>
      <c r="Q10811" s="2" t="str">
        <f>FLOOR('Transaction Data'!$P10811,15)&amp;"-"&amp;FLOOR('Transaction Data'!$P10811,15)+14</f>
        <v>60-74</v>
      </c>
      <c r="R10811" s="2" t="str">
        <f>IF('Transaction Data'!$L10811&lt;=10,"Less Expensive","Expensive")</f>
        <v>Expensive</v>
      </c>
      <c r="S10811" s="4">
        <f>WEEKDAY('Transaction Data'!$A10811)</f>
        <v>1</v>
      </c>
      <c r="T10811" s="2" t="str">
        <f>IF(WEEKDAY('Transaction Data'!$A10811,2)&lt;6,"Weekday","Weekend")</f>
        <v>Weekend</v>
      </c>
    </row>
    <row r="10812" ht="15.75" customHeight="1">
      <c r="A10812" s="1">
        <v>45582.0</v>
      </c>
      <c r="B10812" s="2" t="s">
        <v>373</v>
      </c>
      <c r="C10812" s="2" t="s">
        <v>78</v>
      </c>
      <c r="D10812" s="1">
        <v>17663.0</v>
      </c>
      <c r="E10812" s="2" t="s">
        <v>37</v>
      </c>
      <c r="F10812" s="2">
        <v>492.0</v>
      </c>
      <c r="G10812" s="2" t="s">
        <v>48</v>
      </c>
      <c r="H10812" s="2" t="s">
        <v>52</v>
      </c>
      <c r="I10812" s="2" t="s">
        <v>25</v>
      </c>
      <c r="J10812" s="2" t="str">
        <f t="array" ref="J10812">XLOOKUP('Transaction Data'!$G10812,Product_Code,Biscuit_Brand)</f>
        <v>Lemon Crisps</v>
      </c>
      <c r="K10812" s="2">
        <f t="array" ref="K10812">XLOOKUP('Transaction Data'!$G10812,Product_Code,Cost)</f>
        <v>7</v>
      </c>
      <c r="L10812" s="2">
        <f t="array" ref="L10812">XLOOKUP('Transaction Data'!$G10812,Product_Code,Unit_Price)</f>
        <v>9</v>
      </c>
      <c r="M10812" s="3">
        <f>'Transaction Data'!$F10812*'Transaction Data'!$K10812</f>
        <v>3444</v>
      </c>
      <c r="N10812" s="3">
        <f>'Transaction Data'!$F10812*'Transaction Data'!$L10812</f>
        <v>4428</v>
      </c>
      <c r="O10812" s="3">
        <f>'Transaction Data'!$N10812-'Transaction Data'!$M10812</f>
        <v>984</v>
      </c>
      <c r="P10812" s="2">
        <f>DATEDIF('Transaction Data'!$D10812,'Transaction Data'!$A10812,"y")</f>
        <v>76</v>
      </c>
      <c r="Q10812" s="2" t="str">
        <f>FLOOR('Transaction Data'!$P10812,15)&amp;"-"&amp;FLOOR('Transaction Data'!$P10812,15)+14</f>
        <v>75-89</v>
      </c>
      <c r="R10812" s="2" t="str">
        <f>IF('Transaction Data'!$L10812&lt;=10,"Less Expensive","Expensive")</f>
        <v>Less Expensive</v>
      </c>
      <c r="S10812" s="4">
        <f>WEEKDAY('Transaction Data'!$A10812)</f>
        <v>5</v>
      </c>
      <c r="T10812" s="2" t="str">
        <f>IF(WEEKDAY('Transaction Data'!$A10812,2)&lt;6,"Weekday","Weekend")</f>
        <v>Weekday</v>
      </c>
    </row>
    <row r="10813" ht="15.75" customHeight="1">
      <c r="A10813" s="1">
        <v>45577.0</v>
      </c>
      <c r="B10813" s="2" t="s">
        <v>7870</v>
      </c>
      <c r="C10813" s="2" t="s">
        <v>78</v>
      </c>
      <c r="D10813" s="1">
        <v>21729.0</v>
      </c>
      <c r="E10813" s="2" t="s">
        <v>37</v>
      </c>
      <c r="F10813" s="2">
        <v>424.0</v>
      </c>
      <c r="G10813" s="2" t="s">
        <v>48</v>
      </c>
      <c r="H10813" s="2" t="s">
        <v>45</v>
      </c>
      <c r="I10813" s="2" t="s">
        <v>25</v>
      </c>
      <c r="J10813" s="2" t="str">
        <f t="array" ref="J10813">XLOOKUP('Transaction Data'!$G10813,Product_Code,Biscuit_Brand)</f>
        <v>Lemon Crisps</v>
      </c>
      <c r="K10813" s="2">
        <f t="array" ref="K10813">XLOOKUP('Transaction Data'!$G10813,Product_Code,Cost)</f>
        <v>7</v>
      </c>
      <c r="L10813" s="2">
        <f t="array" ref="L10813">XLOOKUP('Transaction Data'!$G10813,Product_Code,Unit_Price)</f>
        <v>9</v>
      </c>
      <c r="M10813" s="3">
        <f>'Transaction Data'!$F10813*'Transaction Data'!$K10813</f>
        <v>2968</v>
      </c>
      <c r="N10813" s="3">
        <f>'Transaction Data'!$F10813*'Transaction Data'!$L10813</f>
        <v>3816</v>
      </c>
      <c r="O10813" s="3">
        <f>'Transaction Data'!$N10813-'Transaction Data'!$M10813</f>
        <v>848</v>
      </c>
      <c r="P10813" s="2">
        <f>DATEDIF('Transaction Data'!$D10813,'Transaction Data'!$A10813,"y")</f>
        <v>65</v>
      </c>
      <c r="Q10813" s="2" t="str">
        <f>FLOOR('Transaction Data'!$P10813,15)&amp;"-"&amp;FLOOR('Transaction Data'!$P10813,15)+14</f>
        <v>60-74</v>
      </c>
      <c r="R10813" s="2" t="str">
        <f>IF('Transaction Data'!$L10813&lt;=10,"Less Expensive","Expensive")</f>
        <v>Less Expensive</v>
      </c>
      <c r="S10813" s="4">
        <f>WEEKDAY('Transaction Data'!$A10813)</f>
        <v>7</v>
      </c>
      <c r="T10813" s="2" t="str">
        <f>IF(WEEKDAY('Transaction Data'!$A10813,2)&lt;6,"Weekday","Weekend")</f>
        <v>Weekend</v>
      </c>
    </row>
    <row r="10814" ht="15.75" customHeight="1">
      <c r="A10814" s="1">
        <v>45595.0</v>
      </c>
      <c r="B10814" s="2" t="s">
        <v>588</v>
      </c>
      <c r="C10814" s="2" t="s">
        <v>41</v>
      </c>
      <c r="D10814" s="1">
        <v>16740.0</v>
      </c>
      <c r="E10814" s="2" t="s">
        <v>37</v>
      </c>
      <c r="F10814" s="2">
        <v>277.0</v>
      </c>
      <c r="G10814" s="2" t="s">
        <v>23</v>
      </c>
      <c r="H10814" s="2" t="s">
        <v>34</v>
      </c>
      <c r="I10814" s="2" t="s">
        <v>30</v>
      </c>
      <c r="J10814" s="2" t="str">
        <f t="array" ref="J10814">XLOOKUP('Transaction Data'!$G10814,Product_Code,Biscuit_Brand)</f>
        <v>Cinnamon Swirls</v>
      </c>
      <c r="K10814" s="2">
        <f t="array" ref="K10814">XLOOKUP('Transaction Data'!$G10814,Product_Code,Cost)</f>
        <v>10</v>
      </c>
      <c r="L10814" s="2">
        <f t="array" ref="L10814">XLOOKUP('Transaction Data'!$G10814,Product_Code,Unit_Price)</f>
        <v>14</v>
      </c>
      <c r="M10814" s="3">
        <f>'Transaction Data'!$F10814*'Transaction Data'!$K10814</f>
        <v>2770</v>
      </c>
      <c r="N10814" s="3">
        <f>'Transaction Data'!$F10814*'Transaction Data'!$L10814</f>
        <v>3878</v>
      </c>
      <c r="O10814" s="3">
        <f>'Transaction Data'!$N10814-'Transaction Data'!$M10814</f>
        <v>1108</v>
      </c>
      <c r="P10814" s="2">
        <f>DATEDIF('Transaction Data'!$D10814,'Transaction Data'!$A10814,"y")</f>
        <v>79</v>
      </c>
      <c r="Q10814" s="2" t="str">
        <f>FLOOR('Transaction Data'!$P10814,15)&amp;"-"&amp;FLOOR('Transaction Data'!$P10814,15)+14</f>
        <v>75-89</v>
      </c>
      <c r="R10814" s="2" t="str">
        <f>IF('Transaction Data'!$L10814&lt;=10,"Less Expensive","Expensive")</f>
        <v>Expensive</v>
      </c>
      <c r="S10814" s="4">
        <f>WEEKDAY('Transaction Data'!$A10814)</f>
        <v>4</v>
      </c>
      <c r="T10814" s="2" t="str">
        <f>IF(WEEKDAY('Transaction Data'!$A10814,2)&lt;6,"Weekday","Weekend")</f>
        <v>Weekday</v>
      </c>
    </row>
    <row r="10815" ht="15.75" customHeight="1">
      <c r="A10815" s="1">
        <v>45586.0</v>
      </c>
      <c r="B10815" s="2" t="s">
        <v>111</v>
      </c>
      <c r="C10815" s="2" t="s">
        <v>69</v>
      </c>
      <c r="D10815" s="1">
        <v>27518.0</v>
      </c>
      <c r="E10815" s="2" t="s">
        <v>37</v>
      </c>
      <c r="F10815" s="2">
        <v>47.0</v>
      </c>
      <c r="G10815" s="2" t="s">
        <v>28</v>
      </c>
      <c r="H10815" s="2" t="s">
        <v>34</v>
      </c>
      <c r="I10815" s="2" t="s">
        <v>25</v>
      </c>
      <c r="J10815" s="2" t="str">
        <f t="array" ref="J10815">XLOOKUP('Transaction Data'!$G10815,Product_Code,Biscuit_Brand)</f>
        <v>Shortbread</v>
      </c>
      <c r="K10815" s="2">
        <f t="array" ref="K10815">XLOOKUP('Transaction Data'!$G10815,Product_Code,Cost)</f>
        <v>10</v>
      </c>
      <c r="L10815" s="2">
        <f t="array" ref="L10815">XLOOKUP('Transaction Data'!$G10815,Product_Code,Unit_Price)</f>
        <v>45</v>
      </c>
      <c r="M10815" s="3">
        <f>'Transaction Data'!$F10815*'Transaction Data'!$K10815</f>
        <v>470</v>
      </c>
      <c r="N10815" s="3">
        <f>'Transaction Data'!$F10815*'Transaction Data'!$L10815</f>
        <v>2115</v>
      </c>
      <c r="O10815" s="3">
        <f>'Transaction Data'!$N10815-'Transaction Data'!$M10815</f>
        <v>1645</v>
      </c>
      <c r="P10815" s="2">
        <f>DATEDIF('Transaction Data'!$D10815,'Transaction Data'!$A10815,"y")</f>
        <v>49</v>
      </c>
      <c r="Q10815" s="2" t="str">
        <f>FLOOR('Transaction Data'!$P10815,15)&amp;"-"&amp;FLOOR('Transaction Data'!$P10815,15)+14</f>
        <v>45-59</v>
      </c>
      <c r="R10815" s="2" t="str">
        <f>IF('Transaction Data'!$L10815&lt;=10,"Less Expensive","Expensive")</f>
        <v>Expensive</v>
      </c>
      <c r="S10815" s="4">
        <f>WEEKDAY('Transaction Data'!$A10815)</f>
        <v>2</v>
      </c>
      <c r="T10815" s="2" t="str">
        <f>IF(WEEKDAY('Transaction Data'!$A10815,2)&lt;6,"Weekday","Weekend")</f>
        <v>Weekday</v>
      </c>
    </row>
    <row r="10816" ht="15.75" customHeight="1">
      <c r="A10816" s="1">
        <v>45570.0</v>
      </c>
      <c r="B10816" s="2" t="s">
        <v>1150</v>
      </c>
      <c r="C10816" s="2" t="s">
        <v>47</v>
      </c>
      <c r="D10816" s="1">
        <v>34144.0</v>
      </c>
      <c r="E10816" s="2" t="s">
        <v>27</v>
      </c>
      <c r="F10816" s="2">
        <v>299.0</v>
      </c>
      <c r="G10816" s="2" t="s">
        <v>33</v>
      </c>
      <c r="H10816" s="2" t="s">
        <v>45</v>
      </c>
      <c r="I10816" s="2" t="s">
        <v>25</v>
      </c>
      <c r="J10816" s="2" t="str">
        <f t="array" ref="J10816">XLOOKUP('Transaction Data'!$G10816,Product_Code,Biscuit_Brand)</f>
        <v>Caramel Biscuits</v>
      </c>
      <c r="K10816" s="2">
        <f t="array" ref="K10816">XLOOKUP('Transaction Data'!$G10816,Product_Code,Cost)</f>
        <v>18</v>
      </c>
      <c r="L10816" s="2">
        <f t="array" ref="L10816">XLOOKUP('Transaction Data'!$G10816,Product_Code,Unit_Price)</f>
        <v>22</v>
      </c>
      <c r="M10816" s="3">
        <f>'Transaction Data'!$F10816*'Transaction Data'!$K10816</f>
        <v>5382</v>
      </c>
      <c r="N10816" s="3">
        <f>'Transaction Data'!$F10816*'Transaction Data'!$L10816</f>
        <v>6578</v>
      </c>
      <c r="O10816" s="3">
        <f>'Transaction Data'!$N10816-'Transaction Data'!$M10816</f>
        <v>1196</v>
      </c>
      <c r="P10816" s="2">
        <f>DATEDIF('Transaction Data'!$D10816,'Transaction Data'!$A10816,"y")</f>
        <v>31</v>
      </c>
      <c r="Q10816" s="2" t="str">
        <f>FLOOR('Transaction Data'!$P10816,15)&amp;"-"&amp;FLOOR('Transaction Data'!$P10816,15)+14</f>
        <v>30-44</v>
      </c>
      <c r="R10816" s="2" t="str">
        <f>IF('Transaction Data'!$L10816&lt;=10,"Less Expensive","Expensive")</f>
        <v>Expensive</v>
      </c>
      <c r="S10816" s="4">
        <f>WEEKDAY('Transaction Data'!$A10816)</f>
        <v>7</v>
      </c>
      <c r="T10816" s="2" t="str">
        <f>IF(WEEKDAY('Transaction Data'!$A10816,2)&lt;6,"Weekday","Weekend")</f>
        <v>Weekend</v>
      </c>
    </row>
    <row r="10817" ht="15.75" customHeight="1">
      <c r="A10817" s="1">
        <v>45567.0</v>
      </c>
      <c r="B10817" s="2" t="s">
        <v>4766</v>
      </c>
      <c r="C10817" s="2" t="s">
        <v>51</v>
      </c>
      <c r="D10817" s="1">
        <v>36923.0</v>
      </c>
      <c r="E10817" s="2" t="s">
        <v>37</v>
      </c>
      <c r="F10817" s="2">
        <v>83.0</v>
      </c>
      <c r="G10817" s="2" t="s">
        <v>57</v>
      </c>
      <c r="H10817" s="2" t="s">
        <v>34</v>
      </c>
      <c r="I10817" s="2" t="s">
        <v>35</v>
      </c>
      <c r="J10817" s="2" t="str">
        <f t="array" ref="J10817">XLOOKUP('Transaction Data'!$G10817,Product_Code,Biscuit_Brand)</f>
        <v>Oatmeal Cookies</v>
      </c>
      <c r="K10817" s="2">
        <f t="array" ref="K10817">XLOOKUP('Transaction Data'!$G10817,Product_Code,Cost)</f>
        <v>19</v>
      </c>
      <c r="L10817" s="2">
        <f t="array" ref="L10817">XLOOKUP('Transaction Data'!$G10817,Product_Code,Unit_Price)</f>
        <v>23</v>
      </c>
      <c r="M10817" s="3">
        <f>'Transaction Data'!$F10817*'Transaction Data'!$K10817</f>
        <v>1577</v>
      </c>
      <c r="N10817" s="3">
        <f>'Transaction Data'!$F10817*'Transaction Data'!$L10817</f>
        <v>1909</v>
      </c>
      <c r="O10817" s="3">
        <f>'Transaction Data'!$N10817-'Transaction Data'!$M10817</f>
        <v>332</v>
      </c>
      <c r="P10817" s="2">
        <f>DATEDIF('Transaction Data'!$D10817,'Transaction Data'!$A10817,"y")</f>
        <v>23</v>
      </c>
      <c r="Q10817" s="2" t="str">
        <f>FLOOR('Transaction Data'!$P10817,15)&amp;"-"&amp;FLOOR('Transaction Data'!$P10817,15)+14</f>
        <v>15-29</v>
      </c>
      <c r="R10817" s="2" t="str">
        <f>IF('Transaction Data'!$L10817&lt;=10,"Less Expensive","Expensive")</f>
        <v>Expensive</v>
      </c>
      <c r="S10817" s="4">
        <f>WEEKDAY('Transaction Data'!$A10817)</f>
        <v>4</v>
      </c>
      <c r="T10817" s="2" t="str">
        <f>IF(WEEKDAY('Transaction Data'!$A10817,2)&lt;6,"Weekday","Weekend")</f>
        <v>Weekday</v>
      </c>
    </row>
    <row r="10818" ht="15.75" customHeight="1">
      <c r="A10818" s="1">
        <v>45569.0</v>
      </c>
      <c r="B10818" s="2" t="s">
        <v>3007</v>
      </c>
      <c r="C10818" s="2" t="s">
        <v>78</v>
      </c>
      <c r="D10818" s="1">
        <v>20577.0</v>
      </c>
      <c r="E10818" s="2" t="s">
        <v>22</v>
      </c>
      <c r="F10818" s="2">
        <v>374.0</v>
      </c>
      <c r="G10818" s="2" t="s">
        <v>57</v>
      </c>
      <c r="H10818" s="2" t="s">
        <v>45</v>
      </c>
      <c r="I10818" s="2" t="s">
        <v>25</v>
      </c>
      <c r="J10818" s="2" t="str">
        <f t="array" ref="J10818">XLOOKUP('Transaction Data'!$G10818,Product_Code,Biscuit_Brand)</f>
        <v>Oatmeal Cookies</v>
      </c>
      <c r="K10818" s="2">
        <f t="array" ref="K10818">XLOOKUP('Transaction Data'!$G10818,Product_Code,Cost)</f>
        <v>19</v>
      </c>
      <c r="L10818" s="2">
        <f t="array" ref="L10818">XLOOKUP('Transaction Data'!$G10818,Product_Code,Unit_Price)</f>
        <v>23</v>
      </c>
      <c r="M10818" s="3">
        <f>'Transaction Data'!$F10818*'Transaction Data'!$K10818</f>
        <v>7106</v>
      </c>
      <c r="N10818" s="3">
        <f>'Transaction Data'!$F10818*'Transaction Data'!$L10818</f>
        <v>8602</v>
      </c>
      <c r="O10818" s="3">
        <f>'Transaction Data'!$N10818-'Transaction Data'!$M10818</f>
        <v>1496</v>
      </c>
      <c r="P10818" s="2">
        <f>DATEDIF('Transaction Data'!$D10818,'Transaction Data'!$A10818,"y")</f>
        <v>68</v>
      </c>
      <c r="Q10818" s="2" t="str">
        <f>FLOOR('Transaction Data'!$P10818,15)&amp;"-"&amp;FLOOR('Transaction Data'!$P10818,15)+14</f>
        <v>60-74</v>
      </c>
      <c r="R10818" s="2" t="str">
        <f>IF('Transaction Data'!$L10818&lt;=10,"Less Expensive","Expensive")</f>
        <v>Expensive</v>
      </c>
      <c r="S10818" s="4">
        <f>WEEKDAY('Transaction Data'!$A10818)</f>
        <v>6</v>
      </c>
      <c r="T10818" s="2" t="str">
        <f>IF(WEEKDAY('Transaction Data'!$A10818,2)&lt;6,"Weekday","Weekend")</f>
        <v>Weekday</v>
      </c>
    </row>
    <row r="10819" ht="15.75" customHeight="1">
      <c r="A10819" s="1">
        <v>45581.0</v>
      </c>
      <c r="B10819" s="2" t="s">
        <v>8992</v>
      </c>
      <c r="C10819" s="2" t="s">
        <v>69</v>
      </c>
      <c r="D10819" s="1">
        <v>31305.0</v>
      </c>
      <c r="E10819" s="2" t="s">
        <v>37</v>
      </c>
      <c r="F10819" s="2">
        <v>299.0</v>
      </c>
      <c r="G10819" s="2" t="s">
        <v>44</v>
      </c>
      <c r="H10819" s="2" t="s">
        <v>29</v>
      </c>
      <c r="I10819" s="2" t="s">
        <v>30</v>
      </c>
      <c r="J10819" s="2" t="str">
        <f t="array" ref="J10819">XLOOKUP('Transaction Data'!$G10819,Product_Code,Biscuit_Brand)</f>
        <v>Butter Crunch</v>
      </c>
      <c r="K10819" s="2">
        <f t="array" ref="K10819">XLOOKUP('Transaction Data'!$G10819,Product_Code,Cost)</f>
        <v>10</v>
      </c>
      <c r="L10819" s="2">
        <f t="array" ref="L10819">XLOOKUP('Transaction Data'!$G10819,Product_Code,Unit_Price)</f>
        <v>11</v>
      </c>
      <c r="M10819" s="3">
        <f>'Transaction Data'!$F10819*'Transaction Data'!$K10819</f>
        <v>2990</v>
      </c>
      <c r="N10819" s="3">
        <f>'Transaction Data'!$F10819*'Transaction Data'!$L10819</f>
        <v>3289</v>
      </c>
      <c r="O10819" s="3">
        <f>'Transaction Data'!$N10819-'Transaction Data'!$M10819</f>
        <v>299</v>
      </c>
      <c r="P10819" s="2">
        <f>DATEDIF('Transaction Data'!$D10819,'Transaction Data'!$A10819,"y")</f>
        <v>39</v>
      </c>
      <c r="Q10819" s="2" t="str">
        <f>FLOOR('Transaction Data'!$P10819,15)&amp;"-"&amp;FLOOR('Transaction Data'!$P10819,15)+14</f>
        <v>30-44</v>
      </c>
      <c r="R10819" s="2" t="str">
        <f>IF('Transaction Data'!$L10819&lt;=10,"Less Expensive","Expensive")</f>
        <v>Expensive</v>
      </c>
      <c r="S10819" s="4">
        <f>WEEKDAY('Transaction Data'!$A10819)</f>
        <v>4</v>
      </c>
      <c r="T10819" s="2" t="str">
        <f>IF(WEEKDAY('Transaction Data'!$A10819,2)&lt;6,"Weekday","Weekend")</f>
        <v>Weekday</v>
      </c>
    </row>
    <row r="10820" ht="15.75" customHeight="1">
      <c r="A10820" s="1">
        <v>45567.0</v>
      </c>
      <c r="B10820" s="2" t="s">
        <v>4424</v>
      </c>
      <c r="C10820" s="2" t="s">
        <v>65</v>
      </c>
      <c r="D10820" s="1">
        <v>25467.0</v>
      </c>
      <c r="E10820" s="2" t="s">
        <v>63</v>
      </c>
      <c r="F10820" s="2">
        <v>61.0</v>
      </c>
      <c r="G10820" s="2" t="s">
        <v>23</v>
      </c>
      <c r="H10820" s="2" t="s">
        <v>34</v>
      </c>
      <c r="I10820" s="2" t="s">
        <v>25</v>
      </c>
      <c r="J10820" s="2" t="str">
        <f t="array" ref="J10820">XLOOKUP('Transaction Data'!$G10820,Product_Code,Biscuit_Brand)</f>
        <v>Cinnamon Swirls</v>
      </c>
      <c r="K10820" s="2">
        <f t="array" ref="K10820">XLOOKUP('Transaction Data'!$G10820,Product_Code,Cost)</f>
        <v>10</v>
      </c>
      <c r="L10820" s="2">
        <f t="array" ref="L10820">XLOOKUP('Transaction Data'!$G10820,Product_Code,Unit_Price)</f>
        <v>14</v>
      </c>
      <c r="M10820" s="3">
        <f>'Transaction Data'!$F10820*'Transaction Data'!$K10820</f>
        <v>610</v>
      </c>
      <c r="N10820" s="3">
        <f>'Transaction Data'!$F10820*'Transaction Data'!$L10820</f>
        <v>854</v>
      </c>
      <c r="O10820" s="3">
        <f>'Transaction Data'!$N10820-'Transaction Data'!$M10820</f>
        <v>244</v>
      </c>
      <c r="P10820" s="2">
        <f>DATEDIF('Transaction Data'!$D10820,'Transaction Data'!$A10820,"y")</f>
        <v>55</v>
      </c>
      <c r="Q10820" s="2" t="str">
        <f>FLOOR('Transaction Data'!$P10820,15)&amp;"-"&amp;FLOOR('Transaction Data'!$P10820,15)+14</f>
        <v>45-59</v>
      </c>
      <c r="R10820" s="2" t="str">
        <f>IF('Transaction Data'!$L10820&lt;=10,"Less Expensive","Expensive")</f>
        <v>Expensive</v>
      </c>
      <c r="S10820" s="4">
        <f>WEEKDAY('Transaction Data'!$A10820)</f>
        <v>4</v>
      </c>
      <c r="T10820" s="2" t="str">
        <f>IF(WEEKDAY('Transaction Data'!$A10820,2)&lt;6,"Weekday","Weekend")</f>
        <v>Weekday</v>
      </c>
    </row>
    <row r="10821" ht="15.75" customHeight="1">
      <c r="A10821" s="1">
        <v>45583.0</v>
      </c>
      <c r="B10821" s="2" t="s">
        <v>7919</v>
      </c>
      <c r="C10821" s="2" t="s">
        <v>78</v>
      </c>
      <c r="D10821" s="1">
        <v>16459.0</v>
      </c>
      <c r="E10821" s="2" t="s">
        <v>22</v>
      </c>
      <c r="F10821" s="2">
        <v>262.0</v>
      </c>
      <c r="G10821" s="2" t="s">
        <v>57</v>
      </c>
      <c r="H10821" s="2" t="s">
        <v>24</v>
      </c>
      <c r="I10821" s="2" t="s">
        <v>35</v>
      </c>
      <c r="J10821" s="2" t="str">
        <f t="array" ref="J10821">XLOOKUP('Transaction Data'!$G10821,Product_Code,Biscuit_Brand)</f>
        <v>Oatmeal Cookies</v>
      </c>
      <c r="K10821" s="2">
        <f t="array" ref="K10821">XLOOKUP('Transaction Data'!$G10821,Product_Code,Cost)</f>
        <v>19</v>
      </c>
      <c r="L10821" s="2">
        <f t="array" ref="L10821">XLOOKUP('Transaction Data'!$G10821,Product_Code,Unit_Price)</f>
        <v>23</v>
      </c>
      <c r="M10821" s="3">
        <f>'Transaction Data'!$F10821*'Transaction Data'!$K10821</f>
        <v>4978</v>
      </c>
      <c r="N10821" s="3">
        <f>'Transaction Data'!$F10821*'Transaction Data'!$L10821</f>
        <v>6026</v>
      </c>
      <c r="O10821" s="3">
        <f>'Transaction Data'!$N10821-'Transaction Data'!$M10821</f>
        <v>1048</v>
      </c>
      <c r="P10821" s="2">
        <f>DATEDIF('Transaction Data'!$D10821,'Transaction Data'!$A10821,"y")</f>
        <v>79</v>
      </c>
      <c r="Q10821" s="2" t="str">
        <f>FLOOR('Transaction Data'!$P10821,15)&amp;"-"&amp;FLOOR('Transaction Data'!$P10821,15)+14</f>
        <v>75-89</v>
      </c>
      <c r="R10821" s="2" t="str">
        <f>IF('Transaction Data'!$L10821&lt;=10,"Less Expensive","Expensive")</f>
        <v>Expensive</v>
      </c>
      <c r="S10821" s="4">
        <f>WEEKDAY('Transaction Data'!$A10821)</f>
        <v>6</v>
      </c>
      <c r="T10821" s="2" t="str">
        <f>IF(WEEKDAY('Transaction Data'!$A10821,2)&lt;6,"Weekday","Weekend")</f>
        <v>Weekday</v>
      </c>
    </row>
    <row r="10822" ht="15.75" customHeight="1">
      <c r="A10822" s="1">
        <v>45571.0</v>
      </c>
      <c r="B10822" s="2" t="s">
        <v>7056</v>
      </c>
      <c r="C10822" s="2" t="s">
        <v>69</v>
      </c>
      <c r="D10822" s="1">
        <v>31301.0</v>
      </c>
      <c r="E10822" s="2" t="s">
        <v>22</v>
      </c>
      <c r="F10822" s="2">
        <v>412.0</v>
      </c>
      <c r="G10822" s="2" t="s">
        <v>44</v>
      </c>
      <c r="H10822" s="2" t="s">
        <v>45</v>
      </c>
      <c r="I10822" s="2" t="s">
        <v>30</v>
      </c>
      <c r="J10822" s="2" t="str">
        <f t="array" ref="J10822">XLOOKUP('Transaction Data'!$G10822,Product_Code,Biscuit_Brand)</f>
        <v>Butter Crunch</v>
      </c>
      <c r="K10822" s="2">
        <f t="array" ref="K10822">XLOOKUP('Transaction Data'!$G10822,Product_Code,Cost)</f>
        <v>10</v>
      </c>
      <c r="L10822" s="2">
        <f t="array" ref="L10822">XLOOKUP('Transaction Data'!$G10822,Product_Code,Unit_Price)</f>
        <v>11</v>
      </c>
      <c r="M10822" s="3">
        <f>'Transaction Data'!$F10822*'Transaction Data'!$K10822</f>
        <v>4120</v>
      </c>
      <c r="N10822" s="3">
        <f>'Transaction Data'!$F10822*'Transaction Data'!$L10822</f>
        <v>4532</v>
      </c>
      <c r="O10822" s="3">
        <f>'Transaction Data'!$N10822-'Transaction Data'!$M10822</f>
        <v>412</v>
      </c>
      <c r="P10822" s="2">
        <f>DATEDIF('Transaction Data'!$D10822,'Transaction Data'!$A10822,"y")</f>
        <v>39</v>
      </c>
      <c r="Q10822" s="2" t="str">
        <f>FLOOR('Transaction Data'!$P10822,15)&amp;"-"&amp;FLOOR('Transaction Data'!$P10822,15)+14</f>
        <v>30-44</v>
      </c>
      <c r="R10822" s="2" t="str">
        <f>IF('Transaction Data'!$L10822&lt;=10,"Less Expensive","Expensive")</f>
        <v>Expensive</v>
      </c>
      <c r="S10822" s="4">
        <f>WEEKDAY('Transaction Data'!$A10822)</f>
        <v>1</v>
      </c>
      <c r="T10822" s="2" t="str">
        <f>IF(WEEKDAY('Transaction Data'!$A10822,2)&lt;6,"Weekday","Weekend")</f>
        <v>Weekend</v>
      </c>
    </row>
    <row r="10823" ht="15.75" customHeight="1">
      <c r="A10823" s="1">
        <v>45582.0</v>
      </c>
      <c r="B10823" s="2" t="s">
        <v>7801</v>
      </c>
      <c r="C10823" s="2" t="s">
        <v>21</v>
      </c>
      <c r="D10823" s="1">
        <v>18708.0</v>
      </c>
      <c r="E10823" s="2" t="s">
        <v>22</v>
      </c>
      <c r="F10823" s="2">
        <v>126.0</v>
      </c>
      <c r="G10823" s="2" t="s">
        <v>28</v>
      </c>
      <c r="H10823" s="2" t="s">
        <v>24</v>
      </c>
      <c r="I10823" s="2" t="s">
        <v>30</v>
      </c>
      <c r="J10823" s="2" t="str">
        <f t="array" ref="J10823">XLOOKUP('Transaction Data'!$G10823,Product_Code,Biscuit_Brand)</f>
        <v>Shortbread</v>
      </c>
      <c r="K10823" s="2">
        <f t="array" ref="K10823">XLOOKUP('Transaction Data'!$G10823,Product_Code,Cost)</f>
        <v>10</v>
      </c>
      <c r="L10823" s="2">
        <f t="array" ref="L10823">XLOOKUP('Transaction Data'!$G10823,Product_Code,Unit_Price)</f>
        <v>45</v>
      </c>
      <c r="M10823" s="3">
        <f>'Transaction Data'!$F10823*'Transaction Data'!$K10823</f>
        <v>1260</v>
      </c>
      <c r="N10823" s="3">
        <f>'Transaction Data'!$F10823*'Transaction Data'!$L10823</f>
        <v>5670</v>
      </c>
      <c r="O10823" s="3">
        <f>'Transaction Data'!$N10823-'Transaction Data'!$M10823</f>
        <v>4410</v>
      </c>
      <c r="P10823" s="2">
        <f>DATEDIF('Transaction Data'!$D10823,'Transaction Data'!$A10823,"y")</f>
        <v>73</v>
      </c>
      <c r="Q10823" s="2" t="str">
        <f>FLOOR('Transaction Data'!$P10823,15)&amp;"-"&amp;FLOOR('Transaction Data'!$P10823,15)+14</f>
        <v>60-74</v>
      </c>
      <c r="R10823" s="2" t="str">
        <f>IF('Transaction Data'!$L10823&lt;=10,"Less Expensive","Expensive")</f>
        <v>Expensive</v>
      </c>
      <c r="S10823" s="4">
        <f>WEEKDAY('Transaction Data'!$A10823)</f>
        <v>5</v>
      </c>
      <c r="T10823" s="2" t="str">
        <f>IF(WEEKDAY('Transaction Data'!$A10823,2)&lt;6,"Weekday","Weekend")</f>
        <v>Weekday</v>
      </c>
    </row>
    <row r="10824" ht="15.75" customHeight="1">
      <c r="A10824" s="1">
        <v>45586.0</v>
      </c>
      <c r="B10824" s="2" t="s">
        <v>7704</v>
      </c>
      <c r="C10824" s="2" t="s">
        <v>32</v>
      </c>
      <c r="D10824" s="1">
        <v>36062.0</v>
      </c>
      <c r="E10824" s="2" t="s">
        <v>37</v>
      </c>
      <c r="F10824" s="2">
        <v>201.0</v>
      </c>
      <c r="G10824" s="2" t="s">
        <v>60</v>
      </c>
      <c r="H10824" s="2" t="s">
        <v>42</v>
      </c>
      <c r="I10824" s="2" t="s">
        <v>35</v>
      </c>
      <c r="J10824" s="2" t="str">
        <f t="array" ref="J10824">XLOOKUP('Transaction Data'!$G10824,Product_Code,Biscuit_Brand)</f>
        <v>Peanut Butter Bites</v>
      </c>
      <c r="K10824" s="2">
        <f t="array" ref="K10824">XLOOKUP('Transaction Data'!$G10824,Product_Code,Cost)</f>
        <v>5</v>
      </c>
      <c r="L10824" s="2">
        <f t="array" ref="L10824">XLOOKUP('Transaction Data'!$G10824,Product_Code,Unit_Price)</f>
        <v>7</v>
      </c>
      <c r="M10824" s="3">
        <f>'Transaction Data'!$F10824*'Transaction Data'!$K10824</f>
        <v>1005</v>
      </c>
      <c r="N10824" s="3">
        <f>'Transaction Data'!$F10824*'Transaction Data'!$L10824</f>
        <v>1407</v>
      </c>
      <c r="O10824" s="3">
        <f>'Transaction Data'!$N10824-'Transaction Data'!$M10824</f>
        <v>402</v>
      </c>
      <c r="P10824" s="2">
        <f>DATEDIF('Transaction Data'!$D10824,'Transaction Data'!$A10824,"y")</f>
        <v>26</v>
      </c>
      <c r="Q10824" s="2" t="str">
        <f>FLOOR('Transaction Data'!$P10824,15)&amp;"-"&amp;FLOOR('Transaction Data'!$P10824,15)+14</f>
        <v>15-29</v>
      </c>
      <c r="R10824" s="2" t="str">
        <f>IF('Transaction Data'!$L10824&lt;=10,"Less Expensive","Expensive")</f>
        <v>Less Expensive</v>
      </c>
      <c r="S10824" s="4">
        <f>WEEKDAY('Transaction Data'!$A10824)</f>
        <v>2</v>
      </c>
      <c r="T10824" s="2" t="str">
        <f>IF(WEEKDAY('Transaction Data'!$A10824,2)&lt;6,"Weekday","Weekend")</f>
        <v>Weekday</v>
      </c>
    </row>
    <row r="10825" ht="15.75" customHeight="1">
      <c r="A10825" s="1">
        <v>45572.0</v>
      </c>
      <c r="B10825" s="2" t="s">
        <v>6687</v>
      </c>
      <c r="C10825" s="2" t="s">
        <v>41</v>
      </c>
      <c r="D10825" s="1">
        <v>31231.0</v>
      </c>
      <c r="E10825" s="2" t="s">
        <v>22</v>
      </c>
      <c r="F10825" s="2">
        <v>399.0</v>
      </c>
      <c r="G10825" s="2" t="s">
        <v>55</v>
      </c>
      <c r="H10825" s="2" t="s">
        <v>49</v>
      </c>
      <c r="I10825" s="2" t="s">
        <v>35</v>
      </c>
      <c r="J10825" s="2" t="str">
        <f t="array" ref="J10825">XLOOKUP('Transaction Data'!$G10825,Product_Code,Biscuit_Brand)</f>
        <v>Vanilla Wafers</v>
      </c>
      <c r="K10825" s="2">
        <f t="array" ref="K10825">XLOOKUP('Transaction Data'!$G10825,Product_Code,Cost)</f>
        <v>18</v>
      </c>
      <c r="L10825" s="2">
        <f t="array" ref="L10825">XLOOKUP('Transaction Data'!$G10825,Product_Code,Unit_Price)</f>
        <v>36</v>
      </c>
      <c r="M10825" s="3">
        <f>'Transaction Data'!$F10825*'Transaction Data'!$K10825</f>
        <v>7182</v>
      </c>
      <c r="N10825" s="3">
        <f>'Transaction Data'!$F10825*'Transaction Data'!$L10825</f>
        <v>14364</v>
      </c>
      <c r="O10825" s="3">
        <f>'Transaction Data'!$N10825-'Transaction Data'!$M10825</f>
        <v>7182</v>
      </c>
      <c r="P10825" s="2">
        <f>DATEDIF('Transaction Data'!$D10825,'Transaction Data'!$A10825,"y")</f>
        <v>39</v>
      </c>
      <c r="Q10825" s="2" t="str">
        <f>FLOOR('Transaction Data'!$P10825,15)&amp;"-"&amp;FLOOR('Transaction Data'!$P10825,15)+14</f>
        <v>30-44</v>
      </c>
      <c r="R10825" s="2" t="str">
        <f>IF('Transaction Data'!$L10825&lt;=10,"Less Expensive","Expensive")</f>
        <v>Expensive</v>
      </c>
      <c r="S10825" s="4">
        <f>WEEKDAY('Transaction Data'!$A10825)</f>
        <v>2</v>
      </c>
      <c r="T10825" s="2" t="str">
        <f>IF(WEEKDAY('Transaction Data'!$A10825,2)&lt;6,"Weekday","Weekend")</f>
        <v>Weekday</v>
      </c>
    </row>
    <row r="10826" ht="15.75" customHeight="1">
      <c r="A10826" s="1">
        <v>45566.0</v>
      </c>
      <c r="B10826" s="2" t="s">
        <v>8624</v>
      </c>
      <c r="C10826" s="2" t="s">
        <v>47</v>
      </c>
      <c r="D10826" s="1">
        <v>33087.0</v>
      </c>
      <c r="E10826" s="2" t="s">
        <v>22</v>
      </c>
      <c r="F10826" s="2">
        <v>96.0</v>
      </c>
      <c r="G10826" s="2" t="s">
        <v>44</v>
      </c>
      <c r="H10826" s="2" t="s">
        <v>42</v>
      </c>
      <c r="I10826" s="2" t="s">
        <v>25</v>
      </c>
      <c r="J10826" s="2" t="str">
        <f t="array" ref="J10826">XLOOKUP('Transaction Data'!$G10826,Product_Code,Biscuit_Brand)</f>
        <v>Butter Crunch</v>
      </c>
      <c r="K10826" s="2">
        <f t="array" ref="K10826">XLOOKUP('Transaction Data'!$G10826,Product_Code,Cost)</f>
        <v>10</v>
      </c>
      <c r="L10826" s="2">
        <f t="array" ref="L10826">XLOOKUP('Transaction Data'!$G10826,Product_Code,Unit_Price)</f>
        <v>11</v>
      </c>
      <c r="M10826" s="3">
        <f>'Transaction Data'!$F10826*'Transaction Data'!$K10826</f>
        <v>960</v>
      </c>
      <c r="N10826" s="3">
        <f>'Transaction Data'!$F10826*'Transaction Data'!$L10826</f>
        <v>1056</v>
      </c>
      <c r="O10826" s="3">
        <f>'Transaction Data'!$N10826-'Transaction Data'!$M10826</f>
        <v>96</v>
      </c>
      <c r="P10826" s="2">
        <f>DATEDIF('Transaction Data'!$D10826,'Transaction Data'!$A10826,"y")</f>
        <v>34</v>
      </c>
      <c r="Q10826" s="2" t="str">
        <f>FLOOR('Transaction Data'!$P10826,15)&amp;"-"&amp;FLOOR('Transaction Data'!$P10826,15)+14</f>
        <v>30-44</v>
      </c>
      <c r="R10826" s="2" t="str">
        <f>IF('Transaction Data'!$L10826&lt;=10,"Less Expensive","Expensive")</f>
        <v>Expensive</v>
      </c>
      <c r="S10826" s="4">
        <f>WEEKDAY('Transaction Data'!$A10826)</f>
        <v>3</v>
      </c>
      <c r="T10826" s="2" t="str">
        <f>IF(WEEKDAY('Transaction Data'!$A10826,2)&lt;6,"Weekday","Weekend")</f>
        <v>Weekday</v>
      </c>
    </row>
    <row r="10827" ht="15.75" customHeight="1">
      <c r="A10827" s="1">
        <v>45587.0</v>
      </c>
      <c r="B10827" s="2" t="s">
        <v>40</v>
      </c>
      <c r="C10827" s="2" t="s">
        <v>41</v>
      </c>
      <c r="D10827" s="1">
        <v>32634.0</v>
      </c>
      <c r="E10827" s="2" t="s">
        <v>37</v>
      </c>
      <c r="F10827" s="2">
        <v>309.0</v>
      </c>
      <c r="G10827" s="2" t="s">
        <v>61</v>
      </c>
      <c r="H10827" s="2" t="s">
        <v>29</v>
      </c>
      <c r="I10827" s="2" t="s">
        <v>25</v>
      </c>
      <c r="J10827" s="2" t="str">
        <f t="array" ref="J10827">XLOOKUP('Transaction Data'!$G10827,Product_Code,Biscuit_Brand)</f>
        <v>Choco Delight</v>
      </c>
      <c r="K10827" s="2">
        <f t="array" ref="K10827">XLOOKUP('Transaction Data'!$G10827,Product_Code,Cost)</f>
        <v>3</v>
      </c>
      <c r="L10827" s="2">
        <f t="array" ref="L10827">XLOOKUP('Transaction Data'!$G10827,Product_Code,Unit_Price)</f>
        <v>5</v>
      </c>
      <c r="M10827" s="3">
        <f>'Transaction Data'!$F10827*'Transaction Data'!$K10827</f>
        <v>927</v>
      </c>
      <c r="N10827" s="3">
        <f>'Transaction Data'!$F10827*'Transaction Data'!$L10827</f>
        <v>1545</v>
      </c>
      <c r="O10827" s="3">
        <f>'Transaction Data'!$N10827-'Transaction Data'!$M10827</f>
        <v>618</v>
      </c>
      <c r="P10827" s="2">
        <f>DATEDIF('Transaction Data'!$D10827,'Transaction Data'!$A10827,"y")</f>
        <v>35</v>
      </c>
      <c r="Q10827" s="2" t="str">
        <f>FLOOR('Transaction Data'!$P10827,15)&amp;"-"&amp;FLOOR('Transaction Data'!$P10827,15)+14</f>
        <v>30-44</v>
      </c>
      <c r="R10827" s="2" t="str">
        <f>IF('Transaction Data'!$L10827&lt;=10,"Less Expensive","Expensive")</f>
        <v>Less Expensive</v>
      </c>
      <c r="S10827" s="4">
        <f>WEEKDAY('Transaction Data'!$A10827)</f>
        <v>3</v>
      </c>
      <c r="T10827" s="2" t="str">
        <f>IF(WEEKDAY('Transaction Data'!$A10827,2)&lt;6,"Weekday","Weekend")</f>
        <v>Weekday</v>
      </c>
    </row>
    <row r="10828" ht="15.75" customHeight="1">
      <c r="A10828" s="1">
        <v>45583.0</v>
      </c>
      <c r="B10828" s="2" t="s">
        <v>1151</v>
      </c>
      <c r="C10828" s="2" t="s">
        <v>65</v>
      </c>
      <c r="D10828" s="1">
        <v>21708.0</v>
      </c>
      <c r="E10828" s="2" t="s">
        <v>22</v>
      </c>
      <c r="F10828" s="2">
        <v>480.0</v>
      </c>
      <c r="G10828" s="2" t="s">
        <v>33</v>
      </c>
      <c r="H10828" s="2" t="s">
        <v>52</v>
      </c>
      <c r="I10828" s="2" t="s">
        <v>30</v>
      </c>
      <c r="J10828" s="2" t="str">
        <f t="array" ref="J10828">XLOOKUP('Transaction Data'!$G10828,Product_Code,Biscuit_Brand)</f>
        <v>Caramel Biscuits</v>
      </c>
      <c r="K10828" s="2">
        <f t="array" ref="K10828">XLOOKUP('Transaction Data'!$G10828,Product_Code,Cost)</f>
        <v>18</v>
      </c>
      <c r="L10828" s="2">
        <f t="array" ref="L10828">XLOOKUP('Transaction Data'!$G10828,Product_Code,Unit_Price)</f>
        <v>22</v>
      </c>
      <c r="M10828" s="3">
        <f>'Transaction Data'!$F10828*'Transaction Data'!$K10828</f>
        <v>8640</v>
      </c>
      <c r="N10828" s="3">
        <f>'Transaction Data'!$F10828*'Transaction Data'!$L10828</f>
        <v>10560</v>
      </c>
      <c r="O10828" s="3">
        <f>'Transaction Data'!$N10828-'Transaction Data'!$M10828</f>
        <v>1920</v>
      </c>
      <c r="P10828" s="2">
        <f>DATEDIF('Transaction Data'!$D10828,'Transaction Data'!$A10828,"y")</f>
        <v>65</v>
      </c>
      <c r="Q10828" s="2" t="str">
        <f>FLOOR('Transaction Data'!$P10828,15)&amp;"-"&amp;FLOOR('Transaction Data'!$P10828,15)+14</f>
        <v>60-74</v>
      </c>
      <c r="R10828" s="2" t="str">
        <f>IF('Transaction Data'!$L10828&lt;=10,"Less Expensive","Expensive")</f>
        <v>Expensive</v>
      </c>
      <c r="S10828" s="4">
        <f>WEEKDAY('Transaction Data'!$A10828)</f>
        <v>6</v>
      </c>
      <c r="T10828" s="2" t="str">
        <f>IF(WEEKDAY('Transaction Data'!$A10828,2)&lt;6,"Weekday","Weekend")</f>
        <v>Weekday</v>
      </c>
    </row>
    <row r="10829" ht="15.75" customHeight="1">
      <c r="A10829" s="1">
        <v>45586.0</v>
      </c>
      <c r="B10829" s="2" t="s">
        <v>4642</v>
      </c>
      <c r="C10829" s="2" t="s">
        <v>32</v>
      </c>
      <c r="D10829" s="1">
        <v>19478.0</v>
      </c>
      <c r="E10829" s="2" t="s">
        <v>63</v>
      </c>
      <c r="F10829" s="2">
        <v>298.0</v>
      </c>
      <c r="G10829" s="2" t="s">
        <v>57</v>
      </c>
      <c r="H10829" s="2" t="s">
        <v>29</v>
      </c>
      <c r="I10829" s="2" t="s">
        <v>25</v>
      </c>
      <c r="J10829" s="2" t="str">
        <f t="array" ref="J10829">XLOOKUP('Transaction Data'!$G10829,Product_Code,Biscuit_Brand)</f>
        <v>Oatmeal Cookies</v>
      </c>
      <c r="K10829" s="2">
        <f t="array" ref="K10829">XLOOKUP('Transaction Data'!$G10829,Product_Code,Cost)</f>
        <v>19</v>
      </c>
      <c r="L10829" s="2">
        <f t="array" ref="L10829">XLOOKUP('Transaction Data'!$G10829,Product_Code,Unit_Price)</f>
        <v>23</v>
      </c>
      <c r="M10829" s="3">
        <f>'Transaction Data'!$F10829*'Transaction Data'!$K10829</f>
        <v>5662</v>
      </c>
      <c r="N10829" s="3">
        <f>'Transaction Data'!$F10829*'Transaction Data'!$L10829</f>
        <v>6854</v>
      </c>
      <c r="O10829" s="3">
        <f>'Transaction Data'!$N10829-'Transaction Data'!$M10829</f>
        <v>1192</v>
      </c>
      <c r="P10829" s="2">
        <f>DATEDIF('Transaction Data'!$D10829,'Transaction Data'!$A10829,"y")</f>
        <v>71</v>
      </c>
      <c r="Q10829" s="2" t="str">
        <f>FLOOR('Transaction Data'!$P10829,15)&amp;"-"&amp;FLOOR('Transaction Data'!$P10829,15)+14</f>
        <v>60-74</v>
      </c>
      <c r="R10829" s="2" t="str">
        <f>IF('Transaction Data'!$L10829&lt;=10,"Less Expensive","Expensive")</f>
        <v>Expensive</v>
      </c>
      <c r="S10829" s="4">
        <f>WEEKDAY('Transaction Data'!$A10829)</f>
        <v>2</v>
      </c>
      <c r="T10829" s="2" t="str">
        <f>IF(WEEKDAY('Transaction Data'!$A10829,2)&lt;6,"Weekday","Weekend")</f>
        <v>Weekday</v>
      </c>
    </row>
    <row r="10830" ht="15.75" customHeight="1">
      <c r="A10830" s="1">
        <v>45590.0</v>
      </c>
      <c r="B10830" s="2" t="s">
        <v>7410</v>
      </c>
      <c r="C10830" s="2" t="s">
        <v>69</v>
      </c>
      <c r="D10830" s="1">
        <v>38448.0</v>
      </c>
      <c r="E10830" s="2" t="s">
        <v>27</v>
      </c>
      <c r="F10830" s="2">
        <v>44.0</v>
      </c>
      <c r="G10830" s="2" t="s">
        <v>61</v>
      </c>
      <c r="H10830" s="2" t="s">
        <v>29</v>
      </c>
      <c r="I10830" s="2" t="s">
        <v>25</v>
      </c>
      <c r="J10830" s="2" t="str">
        <f t="array" ref="J10830">XLOOKUP('Transaction Data'!$G10830,Product_Code,Biscuit_Brand)</f>
        <v>Choco Delight</v>
      </c>
      <c r="K10830" s="2">
        <f t="array" ref="K10830">XLOOKUP('Transaction Data'!$G10830,Product_Code,Cost)</f>
        <v>3</v>
      </c>
      <c r="L10830" s="2">
        <f t="array" ref="L10830">XLOOKUP('Transaction Data'!$G10830,Product_Code,Unit_Price)</f>
        <v>5</v>
      </c>
      <c r="M10830" s="3">
        <f>'Transaction Data'!$F10830*'Transaction Data'!$K10830</f>
        <v>132</v>
      </c>
      <c r="N10830" s="3">
        <f>'Transaction Data'!$F10830*'Transaction Data'!$L10830</f>
        <v>220</v>
      </c>
      <c r="O10830" s="3">
        <f>'Transaction Data'!$N10830-'Transaction Data'!$M10830</f>
        <v>88</v>
      </c>
      <c r="P10830" s="2">
        <f>DATEDIF('Transaction Data'!$D10830,'Transaction Data'!$A10830,"y")</f>
        <v>19</v>
      </c>
      <c r="Q10830" s="2" t="str">
        <f>FLOOR('Transaction Data'!$P10830,15)&amp;"-"&amp;FLOOR('Transaction Data'!$P10830,15)+14</f>
        <v>15-29</v>
      </c>
      <c r="R10830" s="2" t="str">
        <f>IF('Transaction Data'!$L10830&lt;=10,"Less Expensive","Expensive")</f>
        <v>Less Expensive</v>
      </c>
      <c r="S10830" s="4">
        <f>WEEKDAY('Transaction Data'!$A10830)</f>
        <v>6</v>
      </c>
      <c r="T10830" s="2" t="str">
        <f>IF(WEEKDAY('Transaction Data'!$A10830,2)&lt;6,"Weekday","Weekend")</f>
        <v>Weekday</v>
      </c>
    </row>
    <row r="10831" ht="15.75" customHeight="1">
      <c r="A10831" s="1">
        <v>45581.0</v>
      </c>
      <c r="B10831" s="2" t="s">
        <v>1355</v>
      </c>
      <c r="C10831" s="2" t="s">
        <v>41</v>
      </c>
      <c r="D10831" s="1">
        <v>32562.0</v>
      </c>
      <c r="E10831" s="2" t="s">
        <v>22</v>
      </c>
      <c r="F10831" s="2">
        <v>203.0</v>
      </c>
      <c r="G10831" s="2" t="s">
        <v>38</v>
      </c>
      <c r="H10831" s="2" t="s">
        <v>24</v>
      </c>
      <c r="I10831" s="2" t="s">
        <v>35</v>
      </c>
      <c r="J10831" s="2" t="str">
        <f t="array" ref="J10831">XLOOKUP('Transaction Data'!$G10831,Product_Code,Biscuit_Brand)</f>
        <v>Ginger Snaps</v>
      </c>
      <c r="K10831" s="2">
        <f t="array" ref="K10831">XLOOKUP('Transaction Data'!$G10831,Product_Code,Cost)</f>
        <v>14</v>
      </c>
      <c r="L10831" s="2">
        <f t="array" ref="L10831">XLOOKUP('Transaction Data'!$G10831,Product_Code,Unit_Price)</f>
        <v>28</v>
      </c>
      <c r="M10831" s="3">
        <f>'Transaction Data'!$F10831*'Transaction Data'!$K10831</f>
        <v>2842</v>
      </c>
      <c r="N10831" s="3">
        <f>'Transaction Data'!$F10831*'Transaction Data'!$L10831</f>
        <v>5684</v>
      </c>
      <c r="O10831" s="3">
        <f>'Transaction Data'!$N10831-'Transaction Data'!$M10831</f>
        <v>2842</v>
      </c>
      <c r="P10831" s="2">
        <f>DATEDIF('Transaction Data'!$D10831,'Transaction Data'!$A10831,"y")</f>
        <v>35</v>
      </c>
      <c r="Q10831" s="2" t="str">
        <f>FLOOR('Transaction Data'!$P10831,15)&amp;"-"&amp;FLOOR('Transaction Data'!$P10831,15)+14</f>
        <v>30-44</v>
      </c>
      <c r="R10831" s="2" t="str">
        <f>IF('Transaction Data'!$L10831&lt;=10,"Less Expensive","Expensive")</f>
        <v>Expensive</v>
      </c>
      <c r="S10831" s="4">
        <f>WEEKDAY('Transaction Data'!$A10831)</f>
        <v>4</v>
      </c>
      <c r="T10831" s="2" t="str">
        <f>IF(WEEKDAY('Transaction Data'!$A10831,2)&lt;6,"Weekday","Weekend")</f>
        <v>Weekday</v>
      </c>
    </row>
    <row r="10832" ht="15.75" customHeight="1">
      <c r="A10832" s="1">
        <v>45580.0</v>
      </c>
      <c r="B10832" s="2" t="s">
        <v>2786</v>
      </c>
      <c r="C10832" s="2" t="s">
        <v>69</v>
      </c>
      <c r="D10832" s="1">
        <v>37066.0</v>
      </c>
      <c r="E10832" s="2" t="s">
        <v>63</v>
      </c>
      <c r="F10832" s="2">
        <v>281.0</v>
      </c>
      <c r="G10832" s="2" t="s">
        <v>55</v>
      </c>
      <c r="H10832" s="2" t="s">
        <v>42</v>
      </c>
      <c r="I10832" s="2" t="s">
        <v>25</v>
      </c>
      <c r="J10832" s="2" t="str">
        <f t="array" ref="J10832">XLOOKUP('Transaction Data'!$G10832,Product_Code,Biscuit_Brand)</f>
        <v>Vanilla Wafers</v>
      </c>
      <c r="K10832" s="2">
        <f t="array" ref="K10832">XLOOKUP('Transaction Data'!$G10832,Product_Code,Cost)</f>
        <v>18</v>
      </c>
      <c r="L10832" s="2">
        <f t="array" ref="L10832">XLOOKUP('Transaction Data'!$G10832,Product_Code,Unit_Price)</f>
        <v>36</v>
      </c>
      <c r="M10832" s="3">
        <f>'Transaction Data'!$F10832*'Transaction Data'!$K10832</f>
        <v>5058</v>
      </c>
      <c r="N10832" s="3">
        <f>'Transaction Data'!$F10832*'Transaction Data'!$L10832</f>
        <v>10116</v>
      </c>
      <c r="O10832" s="3">
        <f>'Transaction Data'!$N10832-'Transaction Data'!$M10832</f>
        <v>5058</v>
      </c>
      <c r="P10832" s="2">
        <f>DATEDIF('Transaction Data'!$D10832,'Transaction Data'!$A10832,"y")</f>
        <v>23</v>
      </c>
      <c r="Q10832" s="2" t="str">
        <f>FLOOR('Transaction Data'!$P10832,15)&amp;"-"&amp;FLOOR('Transaction Data'!$P10832,15)+14</f>
        <v>15-29</v>
      </c>
      <c r="R10832" s="2" t="str">
        <f>IF('Transaction Data'!$L10832&lt;=10,"Less Expensive","Expensive")</f>
        <v>Expensive</v>
      </c>
      <c r="S10832" s="4">
        <f>WEEKDAY('Transaction Data'!$A10832)</f>
        <v>3</v>
      </c>
      <c r="T10832" s="2" t="str">
        <f>IF(WEEKDAY('Transaction Data'!$A10832,2)&lt;6,"Weekday","Weekend")</f>
        <v>Weekday</v>
      </c>
    </row>
    <row r="10833" ht="15.75" customHeight="1">
      <c r="A10833" s="1">
        <v>45569.0</v>
      </c>
      <c r="B10833" s="2" t="s">
        <v>4158</v>
      </c>
      <c r="C10833" s="2" t="s">
        <v>41</v>
      </c>
      <c r="D10833" s="1">
        <v>19501.0</v>
      </c>
      <c r="E10833" s="2" t="s">
        <v>63</v>
      </c>
      <c r="F10833" s="2">
        <v>450.0</v>
      </c>
      <c r="G10833" s="2" t="s">
        <v>60</v>
      </c>
      <c r="H10833" s="2" t="s">
        <v>45</v>
      </c>
      <c r="I10833" s="2" t="s">
        <v>35</v>
      </c>
      <c r="J10833" s="2" t="str">
        <f t="array" ref="J10833">XLOOKUP('Transaction Data'!$G10833,Product_Code,Biscuit_Brand)</f>
        <v>Peanut Butter Bites</v>
      </c>
      <c r="K10833" s="2">
        <f t="array" ref="K10833">XLOOKUP('Transaction Data'!$G10833,Product_Code,Cost)</f>
        <v>5</v>
      </c>
      <c r="L10833" s="2">
        <f t="array" ref="L10833">XLOOKUP('Transaction Data'!$G10833,Product_Code,Unit_Price)</f>
        <v>7</v>
      </c>
      <c r="M10833" s="3">
        <f>'Transaction Data'!$F10833*'Transaction Data'!$K10833</f>
        <v>2250</v>
      </c>
      <c r="N10833" s="3">
        <f>'Transaction Data'!$F10833*'Transaction Data'!$L10833</f>
        <v>3150</v>
      </c>
      <c r="O10833" s="3">
        <f>'Transaction Data'!$N10833-'Transaction Data'!$M10833</f>
        <v>900</v>
      </c>
      <c r="P10833" s="2">
        <f>DATEDIF('Transaction Data'!$D10833,'Transaction Data'!$A10833,"y")</f>
        <v>71</v>
      </c>
      <c r="Q10833" s="2" t="str">
        <f>FLOOR('Transaction Data'!$P10833,15)&amp;"-"&amp;FLOOR('Transaction Data'!$P10833,15)+14</f>
        <v>60-74</v>
      </c>
      <c r="R10833" s="2" t="str">
        <f>IF('Transaction Data'!$L10833&lt;=10,"Less Expensive","Expensive")</f>
        <v>Less Expensive</v>
      </c>
      <c r="S10833" s="4">
        <f>WEEKDAY('Transaction Data'!$A10833)</f>
        <v>6</v>
      </c>
      <c r="T10833" s="2" t="str">
        <f>IF(WEEKDAY('Transaction Data'!$A10833,2)&lt;6,"Weekday","Weekend")</f>
        <v>Weekday</v>
      </c>
    </row>
    <row r="10834" ht="15.75" customHeight="1">
      <c r="A10834" s="1">
        <v>45592.0</v>
      </c>
      <c r="B10834" s="2" t="s">
        <v>1806</v>
      </c>
      <c r="C10834" s="2" t="s">
        <v>32</v>
      </c>
      <c r="D10834" s="1">
        <v>28797.0</v>
      </c>
      <c r="E10834" s="2" t="s">
        <v>37</v>
      </c>
      <c r="F10834" s="2">
        <v>226.0</v>
      </c>
      <c r="G10834" s="2" t="s">
        <v>57</v>
      </c>
      <c r="H10834" s="2" t="s">
        <v>24</v>
      </c>
      <c r="I10834" s="2" t="s">
        <v>30</v>
      </c>
      <c r="J10834" s="2" t="str">
        <f t="array" ref="J10834">XLOOKUP('Transaction Data'!$G10834,Product_Code,Biscuit_Brand)</f>
        <v>Oatmeal Cookies</v>
      </c>
      <c r="K10834" s="2">
        <f t="array" ref="K10834">XLOOKUP('Transaction Data'!$G10834,Product_Code,Cost)</f>
        <v>19</v>
      </c>
      <c r="L10834" s="2">
        <f t="array" ref="L10834">XLOOKUP('Transaction Data'!$G10834,Product_Code,Unit_Price)</f>
        <v>23</v>
      </c>
      <c r="M10834" s="3">
        <f>'Transaction Data'!$F10834*'Transaction Data'!$K10834</f>
        <v>4294</v>
      </c>
      <c r="N10834" s="3">
        <f>'Transaction Data'!$F10834*'Transaction Data'!$L10834</f>
        <v>5198</v>
      </c>
      <c r="O10834" s="3">
        <f>'Transaction Data'!$N10834-'Transaction Data'!$M10834</f>
        <v>904</v>
      </c>
      <c r="P10834" s="2">
        <f>DATEDIF('Transaction Data'!$D10834,'Transaction Data'!$A10834,"y")</f>
        <v>45</v>
      </c>
      <c r="Q10834" s="2" t="str">
        <f>FLOOR('Transaction Data'!$P10834,15)&amp;"-"&amp;FLOOR('Transaction Data'!$P10834,15)+14</f>
        <v>45-59</v>
      </c>
      <c r="R10834" s="2" t="str">
        <f>IF('Transaction Data'!$L10834&lt;=10,"Less Expensive","Expensive")</f>
        <v>Expensive</v>
      </c>
      <c r="S10834" s="4">
        <f>WEEKDAY('Transaction Data'!$A10834)</f>
        <v>1</v>
      </c>
      <c r="T10834" s="2" t="str">
        <f>IF(WEEKDAY('Transaction Data'!$A10834,2)&lt;6,"Weekday","Weekend")</f>
        <v>Weekend</v>
      </c>
    </row>
    <row r="10835" ht="15.75" customHeight="1">
      <c r="A10835" s="1">
        <v>45566.0</v>
      </c>
      <c r="B10835" s="2" t="s">
        <v>2801</v>
      </c>
      <c r="C10835" s="2" t="s">
        <v>69</v>
      </c>
      <c r="D10835" s="1">
        <v>32053.0</v>
      </c>
      <c r="E10835" s="2" t="s">
        <v>27</v>
      </c>
      <c r="F10835" s="2">
        <v>11.0</v>
      </c>
      <c r="G10835" s="2" t="s">
        <v>61</v>
      </c>
      <c r="H10835" s="2" t="s">
        <v>34</v>
      </c>
      <c r="I10835" s="2" t="s">
        <v>30</v>
      </c>
      <c r="J10835" s="2" t="str">
        <f t="array" ref="J10835">XLOOKUP('Transaction Data'!$G10835,Product_Code,Biscuit_Brand)</f>
        <v>Choco Delight</v>
      </c>
      <c r="K10835" s="2">
        <f t="array" ref="K10835">XLOOKUP('Transaction Data'!$G10835,Product_Code,Cost)</f>
        <v>3</v>
      </c>
      <c r="L10835" s="2">
        <f t="array" ref="L10835">XLOOKUP('Transaction Data'!$G10835,Product_Code,Unit_Price)</f>
        <v>5</v>
      </c>
      <c r="M10835" s="3">
        <f>'Transaction Data'!$F10835*'Transaction Data'!$K10835</f>
        <v>33</v>
      </c>
      <c r="N10835" s="3">
        <f>'Transaction Data'!$F10835*'Transaction Data'!$L10835</f>
        <v>55</v>
      </c>
      <c r="O10835" s="3">
        <f>'Transaction Data'!$N10835-'Transaction Data'!$M10835</f>
        <v>22</v>
      </c>
      <c r="P10835" s="2">
        <f>DATEDIF('Transaction Data'!$D10835,'Transaction Data'!$A10835,"y")</f>
        <v>36</v>
      </c>
      <c r="Q10835" s="2" t="str">
        <f>FLOOR('Transaction Data'!$P10835,15)&amp;"-"&amp;FLOOR('Transaction Data'!$P10835,15)+14</f>
        <v>30-44</v>
      </c>
      <c r="R10835" s="2" t="str">
        <f>IF('Transaction Data'!$L10835&lt;=10,"Less Expensive","Expensive")</f>
        <v>Less Expensive</v>
      </c>
      <c r="S10835" s="4">
        <f>WEEKDAY('Transaction Data'!$A10835)</f>
        <v>3</v>
      </c>
      <c r="T10835" s="2" t="str">
        <f>IF(WEEKDAY('Transaction Data'!$A10835,2)&lt;6,"Weekday","Weekend")</f>
        <v>Weekday</v>
      </c>
    </row>
    <row r="10836" ht="15.75" customHeight="1">
      <c r="A10836" s="1">
        <v>45577.0</v>
      </c>
      <c r="B10836" s="2" t="s">
        <v>7457</v>
      </c>
      <c r="C10836" s="2" t="s">
        <v>51</v>
      </c>
      <c r="D10836" s="1">
        <v>17413.0</v>
      </c>
      <c r="E10836" s="2" t="s">
        <v>37</v>
      </c>
      <c r="F10836" s="2">
        <v>91.0</v>
      </c>
      <c r="G10836" s="2" t="s">
        <v>57</v>
      </c>
      <c r="H10836" s="2" t="s">
        <v>24</v>
      </c>
      <c r="I10836" s="2" t="s">
        <v>35</v>
      </c>
      <c r="J10836" s="2" t="str">
        <f t="array" ref="J10836">XLOOKUP('Transaction Data'!$G10836,Product_Code,Biscuit_Brand)</f>
        <v>Oatmeal Cookies</v>
      </c>
      <c r="K10836" s="2">
        <f t="array" ref="K10836">XLOOKUP('Transaction Data'!$G10836,Product_Code,Cost)</f>
        <v>19</v>
      </c>
      <c r="L10836" s="2">
        <f t="array" ref="L10836">XLOOKUP('Transaction Data'!$G10836,Product_Code,Unit_Price)</f>
        <v>23</v>
      </c>
      <c r="M10836" s="3">
        <f>'Transaction Data'!$F10836*'Transaction Data'!$K10836</f>
        <v>1729</v>
      </c>
      <c r="N10836" s="3">
        <f>'Transaction Data'!$F10836*'Transaction Data'!$L10836</f>
        <v>2093</v>
      </c>
      <c r="O10836" s="3">
        <f>'Transaction Data'!$N10836-'Transaction Data'!$M10836</f>
        <v>364</v>
      </c>
      <c r="P10836" s="2">
        <f>DATEDIF('Transaction Data'!$D10836,'Transaction Data'!$A10836,"y")</f>
        <v>77</v>
      </c>
      <c r="Q10836" s="2" t="str">
        <f>FLOOR('Transaction Data'!$P10836,15)&amp;"-"&amp;FLOOR('Transaction Data'!$P10836,15)+14</f>
        <v>75-89</v>
      </c>
      <c r="R10836" s="2" t="str">
        <f>IF('Transaction Data'!$L10836&lt;=10,"Less Expensive","Expensive")</f>
        <v>Expensive</v>
      </c>
      <c r="S10836" s="4">
        <f>WEEKDAY('Transaction Data'!$A10836)</f>
        <v>7</v>
      </c>
      <c r="T10836" s="2" t="str">
        <f>IF(WEEKDAY('Transaction Data'!$A10836,2)&lt;6,"Weekday","Weekend")</f>
        <v>Weekend</v>
      </c>
    </row>
    <row r="10837" ht="15.75" customHeight="1">
      <c r="A10837" s="1">
        <v>45586.0</v>
      </c>
      <c r="B10837" s="2" t="s">
        <v>2992</v>
      </c>
      <c r="C10837" s="2" t="s">
        <v>47</v>
      </c>
      <c r="D10837" s="1">
        <v>27392.0</v>
      </c>
      <c r="E10837" s="2" t="s">
        <v>37</v>
      </c>
      <c r="F10837" s="2">
        <v>51.0</v>
      </c>
      <c r="G10837" s="2" t="s">
        <v>38</v>
      </c>
      <c r="H10837" s="2" t="s">
        <v>29</v>
      </c>
      <c r="I10837" s="2" t="s">
        <v>35</v>
      </c>
      <c r="J10837" s="2" t="str">
        <f t="array" ref="J10837">XLOOKUP('Transaction Data'!$G10837,Product_Code,Biscuit_Brand)</f>
        <v>Ginger Snaps</v>
      </c>
      <c r="K10837" s="2">
        <f t="array" ref="K10837">XLOOKUP('Transaction Data'!$G10837,Product_Code,Cost)</f>
        <v>14</v>
      </c>
      <c r="L10837" s="2">
        <f t="array" ref="L10837">XLOOKUP('Transaction Data'!$G10837,Product_Code,Unit_Price)</f>
        <v>28</v>
      </c>
      <c r="M10837" s="3">
        <f>'Transaction Data'!$F10837*'Transaction Data'!$K10837</f>
        <v>714</v>
      </c>
      <c r="N10837" s="3">
        <f>'Transaction Data'!$F10837*'Transaction Data'!$L10837</f>
        <v>1428</v>
      </c>
      <c r="O10837" s="3">
        <f>'Transaction Data'!$N10837-'Transaction Data'!$M10837</f>
        <v>714</v>
      </c>
      <c r="P10837" s="2">
        <f>DATEDIF('Transaction Data'!$D10837,'Transaction Data'!$A10837,"y")</f>
        <v>49</v>
      </c>
      <c r="Q10837" s="2" t="str">
        <f>FLOOR('Transaction Data'!$P10837,15)&amp;"-"&amp;FLOOR('Transaction Data'!$P10837,15)+14</f>
        <v>45-59</v>
      </c>
      <c r="R10837" s="2" t="str">
        <f>IF('Transaction Data'!$L10837&lt;=10,"Less Expensive","Expensive")</f>
        <v>Expensive</v>
      </c>
      <c r="S10837" s="4">
        <f>WEEKDAY('Transaction Data'!$A10837)</f>
        <v>2</v>
      </c>
      <c r="T10837" s="2" t="str">
        <f>IF(WEEKDAY('Transaction Data'!$A10837,2)&lt;6,"Weekday","Weekend")</f>
        <v>Weekday</v>
      </c>
    </row>
    <row r="10838" ht="15.75" customHeight="1">
      <c r="A10838" s="1">
        <v>45574.0</v>
      </c>
      <c r="B10838" s="2" t="s">
        <v>6146</v>
      </c>
      <c r="C10838" s="2" t="s">
        <v>41</v>
      </c>
      <c r="D10838" s="1">
        <v>19859.0</v>
      </c>
      <c r="E10838" s="2" t="s">
        <v>63</v>
      </c>
      <c r="F10838" s="2">
        <v>448.0</v>
      </c>
      <c r="G10838" s="2" t="s">
        <v>38</v>
      </c>
      <c r="H10838" s="2" t="s">
        <v>42</v>
      </c>
      <c r="I10838" s="2" t="s">
        <v>25</v>
      </c>
      <c r="J10838" s="2" t="str">
        <f t="array" ref="J10838">XLOOKUP('Transaction Data'!$G10838,Product_Code,Biscuit_Brand)</f>
        <v>Ginger Snaps</v>
      </c>
      <c r="K10838" s="2">
        <f t="array" ref="K10838">XLOOKUP('Transaction Data'!$G10838,Product_Code,Cost)</f>
        <v>14</v>
      </c>
      <c r="L10838" s="2">
        <f t="array" ref="L10838">XLOOKUP('Transaction Data'!$G10838,Product_Code,Unit_Price)</f>
        <v>28</v>
      </c>
      <c r="M10838" s="3">
        <f>'Transaction Data'!$F10838*'Transaction Data'!$K10838</f>
        <v>6272</v>
      </c>
      <c r="N10838" s="3">
        <f>'Transaction Data'!$F10838*'Transaction Data'!$L10838</f>
        <v>12544</v>
      </c>
      <c r="O10838" s="3">
        <f>'Transaction Data'!$N10838-'Transaction Data'!$M10838</f>
        <v>6272</v>
      </c>
      <c r="P10838" s="2">
        <f>DATEDIF('Transaction Data'!$D10838,'Transaction Data'!$A10838,"y")</f>
        <v>70</v>
      </c>
      <c r="Q10838" s="2" t="str">
        <f>FLOOR('Transaction Data'!$P10838,15)&amp;"-"&amp;FLOOR('Transaction Data'!$P10838,15)+14</f>
        <v>60-74</v>
      </c>
      <c r="R10838" s="2" t="str">
        <f>IF('Transaction Data'!$L10838&lt;=10,"Less Expensive","Expensive")</f>
        <v>Expensive</v>
      </c>
      <c r="S10838" s="4">
        <f>WEEKDAY('Transaction Data'!$A10838)</f>
        <v>4</v>
      </c>
      <c r="T10838" s="2" t="str">
        <f>IF(WEEKDAY('Transaction Data'!$A10838,2)&lt;6,"Weekday","Weekend")</f>
        <v>Weekday</v>
      </c>
    </row>
    <row r="10839" ht="15.75" customHeight="1">
      <c r="A10839" s="1">
        <v>45568.0</v>
      </c>
      <c r="B10839" s="2" t="s">
        <v>3046</v>
      </c>
      <c r="C10839" s="2" t="s">
        <v>51</v>
      </c>
      <c r="D10839" s="1">
        <v>17179.0</v>
      </c>
      <c r="E10839" s="2" t="s">
        <v>63</v>
      </c>
      <c r="F10839" s="2">
        <v>331.0</v>
      </c>
      <c r="G10839" s="2" t="s">
        <v>60</v>
      </c>
      <c r="H10839" s="2" t="s">
        <v>34</v>
      </c>
      <c r="I10839" s="2" t="s">
        <v>25</v>
      </c>
      <c r="J10839" s="2" t="str">
        <f t="array" ref="J10839">XLOOKUP('Transaction Data'!$G10839,Product_Code,Biscuit_Brand)</f>
        <v>Peanut Butter Bites</v>
      </c>
      <c r="K10839" s="2">
        <f t="array" ref="K10839">XLOOKUP('Transaction Data'!$G10839,Product_Code,Cost)</f>
        <v>5</v>
      </c>
      <c r="L10839" s="2">
        <f t="array" ref="L10839">XLOOKUP('Transaction Data'!$G10839,Product_Code,Unit_Price)</f>
        <v>7</v>
      </c>
      <c r="M10839" s="3">
        <f>'Transaction Data'!$F10839*'Transaction Data'!$K10839</f>
        <v>1655</v>
      </c>
      <c r="N10839" s="3">
        <f>'Transaction Data'!$F10839*'Transaction Data'!$L10839</f>
        <v>2317</v>
      </c>
      <c r="O10839" s="3">
        <f>'Transaction Data'!$N10839-'Transaction Data'!$M10839</f>
        <v>662</v>
      </c>
      <c r="P10839" s="2">
        <f>DATEDIF('Transaction Data'!$D10839,'Transaction Data'!$A10839,"y")</f>
        <v>77</v>
      </c>
      <c r="Q10839" s="2" t="str">
        <f>FLOOR('Transaction Data'!$P10839,15)&amp;"-"&amp;FLOOR('Transaction Data'!$P10839,15)+14</f>
        <v>75-89</v>
      </c>
      <c r="R10839" s="2" t="str">
        <f>IF('Transaction Data'!$L10839&lt;=10,"Less Expensive","Expensive")</f>
        <v>Less Expensive</v>
      </c>
      <c r="S10839" s="4">
        <f>WEEKDAY('Transaction Data'!$A10839)</f>
        <v>5</v>
      </c>
      <c r="T10839" s="2" t="str">
        <f>IF(WEEKDAY('Transaction Data'!$A10839,2)&lt;6,"Weekday","Weekend")</f>
        <v>Weekday</v>
      </c>
    </row>
    <row r="10840" ht="15.75" customHeight="1">
      <c r="A10840" s="1">
        <v>45584.0</v>
      </c>
      <c r="B10840" s="2" t="s">
        <v>523</v>
      </c>
      <c r="C10840" s="2" t="s">
        <v>65</v>
      </c>
      <c r="D10840" s="1">
        <v>38438.0</v>
      </c>
      <c r="E10840" s="2" t="s">
        <v>27</v>
      </c>
      <c r="F10840" s="2">
        <v>248.0</v>
      </c>
      <c r="G10840" s="2" t="s">
        <v>57</v>
      </c>
      <c r="H10840" s="2" t="s">
        <v>52</v>
      </c>
      <c r="I10840" s="2" t="s">
        <v>30</v>
      </c>
      <c r="J10840" s="2" t="str">
        <f t="array" ref="J10840">XLOOKUP('Transaction Data'!$G10840,Product_Code,Biscuit_Brand)</f>
        <v>Oatmeal Cookies</v>
      </c>
      <c r="K10840" s="2">
        <f t="array" ref="K10840">XLOOKUP('Transaction Data'!$G10840,Product_Code,Cost)</f>
        <v>19</v>
      </c>
      <c r="L10840" s="2">
        <f t="array" ref="L10840">XLOOKUP('Transaction Data'!$G10840,Product_Code,Unit_Price)</f>
        <v>23</v>
      </c>
      <c r="M10840" s="3">
        <f>'Transaction Data'!$F10840*'Transaction Data'!$K10840</f>
        <v>4712</v>
      </c>
      <c r="N10840" s="3">
        <f>'Transaction Data'!$F10840*'Transaction Data'!$L10840</f>
        <v>5704</v>
      </c>
      <c r="O10840" s="3">
        <f>'Transaction Data'!$N10840-'Transaction Data'!$M10840</f>
        <v>992</v>
      </c>
      <c r="P10840" s="2">
        <f>DATEDIF('Transaction Data'!$D10840,'Transaction Data'!$A10840,"y")</f>
        <v>19</v>
      </c>
      <c r="Q10840" s="2" t="str">
        <f>FLOOR('Transaction Data'!$P10840,15)&amp;"-"&amp;FLOOR('Transaction Data'!$P10840,15)+14</f>
        <v>15-29</v>
      </c>
      <c r="R10840" s="2" t="str">
        <f>IF('Transaction Data'!$L10840&lt;=10,"Less Expensive","Expensive")</f>
        <v>Expensive</v>
      </c>
      <c r="S10840" s="4">
        <f>WEEKDAY('Transaction Data'!$A10840)</f>
        <v>7</v>
      </c>
      <c r="T10840" s="2" t="str">
        <f>IF(WEEKDAY('Transaction Data'!$A10840,2)&lt;6,"Weekday","Weekend")</f>
        <v>Weekend</v>
      </c>
    </row>
    <row r="10841" ht="15.75" customHeight="1">
      <c r="A10841" s="1">
        <v>45585.0</v>
      </c>
      <c r="B10841" s="2" t="s">
        <v>1734</v>
      </c>
      <c r="C10841" s="2" t="s">
        <v>65</v>
      </c>
      <c r="D10841" s="1">
        <v>20016.0</v>
      </c>
      <c r="E10841" s="2" t="s">
        <v>22</v>
      </c>
      <c r="F10841" s="2">
        <v>155.0</v>
      </c>
      <c r="G10841" s="2" t="s">
        <v>60</v>
      </c>
      <c r="H10841" s="2" t="s">
        <v>34</v>
      </c>
      <c r="I10841" s="2" t="s">
        <v>25</v>
      </c>
      <c r="J10841" s="2" t="str">
        <f t="array" ref="J10841">XLOOKUP('Transaction Data'!$G10841,Product_Code,Biscuit_Brand)</f>
        <v>Peanut Butter Bites</v>
      </c>
      <c r="K10841" s="2">
        <f t="array" ref="K10841">XLOOKUP('Transaction Data'!$G10841,Product_Code,Cost)</f>
        <v>5</v>
      </c>
      <c r="L10841" s="2">
        <f t="array" ref="L10841">XLOOKUP('Transaction Data'!$G10841,Product_Code,Unit_Price)</f>
        <v>7</v>
      </c>
      <c r="M10841" s="3">
        <f>'Transaction Data'!$F10841*'Transaction Data'!$K10841</f>
        <v>775</v>
      </c>
      <c r="N10841" s="3">
        <f>'Transaction Data'!$F10841*'Transaction Data'!$L10841</f>
        <v>1085</v>
      </c>
      <c r="O10841" s="3">
        <f>'Transaction Data'!$N10841-'Transaction Data'!$M10841</f>
        <v>310</v>
      </c>
      <c r="P10841" s="2">
        <f>DATEDIF('Transaction Data'!$D10841,'Transaction Data'!$A10841,"y")</f>
        <v>70</v>
      </c>
      <c r="Q10841" s="2" t="str">
        <f>FLOOR('Transaction Data'!$P10841,15)&amp;"-"&amp;FLOOR('Transaction Data'!$P10841,15)+14</f>
        <v>60-74</v>
      </c>
      <c r="R10841" s="2" t="str">
        <f>IF('Transaction Data'!$L10841&lt;=10,"Less Expensive","Expensive")</f>
        <v>Less Expensive</v>
      </c>
      <c r="S10841" s="4">
        <f>WEEKDAY('Transaction Data'!$A10841)</f>
        <v>1</v>
      </c>
      <c r="T10841" s="2" t="str">
        <f>IF(WEEKDAY('Transaction Data'!$A10841,2)&lt;6,"Weekday","Weekend")</f>
        <v>Weekend</v>
      </c>
    </row>
    <row r="10842" ht="15.75" customHeight="1">
      <c r="A10842" s="1">
        <v>45584.0</v>
      </c>
      <c r="B10842" s="2" t="s">
        <v>2540</v>
      </c>
      <c r="C10842" s="2" t="s">
        <v>69</v>
      </c>
      <c r="D10842" s="1">
        <v>28119.0</v>
      </c>
      <c r="E10842" s="2" t="s">
        <v>37</v>
      </c>
      <c r="F10842" s="2">
        <v>62.0</v>
      </c>
      <c r="G10842" s="2" t="s">
        <v>55</v>
      </c>
      <c r="H10842" s="2" t="s">
        <v>42</v>
      </c>
      <c r="I10842" s="2" t="s">
        <v>25</v>
      </c>
      <c r="J10842" s="2" t="str">
        <f t="array" ref="J10842">XLOOKUP('Transaction Data'!$G10842,Product_Code,Biscuit_Brand)</f>
        <v>Vanilla Wafers</v>
      </c>
      <c r="K10842" s="2">
        <f t="array" ref="K10842">XLOOKUP('Transaction Data'!$G10842,Product_Code,Cost)</f>
        <v>18</v>
      </c>
      <c r="L10842" s="2">
        <f t="array" ref="L10842">XLOOKUP('Transaction Data'!$G10842,Product_Code,Unit_Price)</f>
        <v>36</v>
      </c>
      <c r="M10842" s="3">
        <f>'Transaction Data'!$F10842*'Transaction Data'!$K10842</f>
        <v>1116</v>
      </c>
      <c r="N10842" s="3">
        <f>'Transaction Data'!$F10842*'Transaction Data'!$L10842</f>
        <v>2232</v>
      </c>
      <c r="O10842" s="3">
        <f>'Transaction Data'!$N10842-'Transaction Data'!$M10842</f>
        <v>1116</v>
      </c>
      <c r="P10842" s="2">
        <f>DATEDIF('Transaction Data'!$D10842,'Transaction Data'!$A10842,"y")</f>
        <v>47</v>
      </c>
      <c r="Q10842" s="2" t="str">
        <f>FLOOR('Transaction Data'!$P10842,15)&amp;"-"&amp;FLOOR('Transaction Data'!$P10842,15)+14</f>
        <v>45-59</v>
      </c>
      <c r="R10842" s="2" t="str">
        <f>IF('Transaction Data'!$L10842&lt;=10,"Less Expensive","Expensive")</f>
        <v>Expensive</v>
      </c>
      <c r="S10842" s="4">
        <f>WEEKDAY('Transaction Data'!$A10842)</f>
        <v>7</v>
      </c>
      <c r="T10842" s="2" t="str">
        <f>IF(WEEKDAY('Transaction Data'!$A10842,2)&lt;6,"Weekday","Weekend")</f>
        <v>Weekend</v>
      </c>
    </row>
    <row r="10843" ht="15.75" customHeight="1">
      <c r="A10843" s="1">
        <v>45577.0</v>
      </c>
      <c r="B10843" s="2" t="s">
        <v>2463</v>
      </c>
      <c r="C10843" s="2" t="s">
        <v>47</v>
      </c>
      <c r="D10843" s="1">
        <v>21499.0</v>
      </c>
      <c r="E10843" s="2" t="s">
        <v>37</v>
      </c>
      <c r="F10843" s="2">
        <v>476.0</v>
      </c>
      <c r="G10843" s="2" t="s">
        <v>60</v>
      </c>
      <c r="H10843" s="2" t="s">
        <v>52</v>
      </c>
      <c r="I10843" s="2" t="s">
        <v>35</v>
      </c>
      <c r="J10843" s="2" t="str">
        <f t="array" ref="J10843">XLOOKUP('Transaction Data'!$G10843,Product_Code,Biscuit_Brand)</f>
        <v>Peanut Butter Bites</v>
      </c>
      <c r="K10843" s="2">
        <f t="array" ref="K10843">XLOOKUP('Transaction Data'!$G10843,Product_Code,Cost)</f>
        <v>5</v>
      </c>
      <c r="L10843" s="2">
        <f t="array" ref="L10843">XLOOKUP('Transaction Data'!$G10843,Product_Code,Unit_Price)</f>
        <v>7</v>
      </c>
      <c r="M10843" s="3">
        <f>'Transaction Data'!$F10843*'Transaction Data'!$K10843</f>
        <v>2380</v>
      </c>
      <c r="N10843" s="3">
        <f>'Transaction Data'!$F10843*'Transaction Data'!$L10843</f>
        <v>3332</v>
      </c>
      <c r="O10843" s="3">
        <f>'Transaction Data'!$N10843-'Transaction Data'!$M10843</f>
        <v>952</v>
      </c>
      <c r="P10843" s="2">
        <f>DATEDIF('Transaction Data'!$D10843,'Transaction Data'!$A10843,"y")</f>
        <v>65</v>
      </c>
      <c r="Q10843" s="2" t="str">
        <f>FLOOR('Transaction Data'!$P10843,15)&amp;"-"&amp;FLOOR('Transaction Data'!$P10843,15)+14</f>
        <v>60-74</v>
      </c>
      <c r="R10843" s="2" t="str">
        <f>IF('Transaction Data'!$L10843&lt;=10,"Less Expensive","Expensive")</f>
        <v>Less Expensive</v>
      </c>
      <c r="S10843" s="4">
        <f>WEEKDAY('Transaction Data'!$A10843)</f>
        <v>7</v>
      </c>
      <c r="T10843" s="2" t="str">
        <f>IF(WEEKDAY('Transaction Data'!$A10843,2)&lt;6,"Weekday","Weekend")</f>
        <v>Weekend</v>
      </c>
    </row>
    <row r="10844" ht="15.75" customHeight="1">
      <c r="A10844" s="1">
        <v>45585.0</v>
      </c>
      <c r="B10844" s="2" t="s">
        <v>2949</v>
      </c>
      <c r="C10844" s="2" t="s">
        <v>65</v>
      </c>
      <c r="D10844" s="1">
        <v>20268.0</v>
      </c>
      <c r="E10844" s="2" t="s">
        <v>27</v>
      </c>
      <c r="F10844" s="2">
        <v>349.0</v>
      </c>
      <c r="G10844" s="2" t="s">
        <v>44</v>
      </c>
      <c r="H10844" s="2" t="s">
        <v>45</v>
      </c>
      <c r="I10844" s="2" t="s">
        <v>25</v>
      </c>
      <c r="J10844" s="2" t="str">
        <f t="array" ref="J10844">XLOOKUP('Transaction Data'!$G10844,Product_Code,Biscuit_Brand)</f>
        <v>Butter Crunch</v>
      </c>
      <c r="K10844" s="2">
        <f t="array" ref="K10844">XLOOKUP('Transaction Data'!$G10844,Product_Code,Cost)</f>
        <v>10</v>
      </c>
      <c r="L10844" s="2">
        <f t="array" ref="L10844">XLOOKUP('Transaction Data'!$G10844,Product_Code,Unit_Price)</f>
        <v>11</v>
      </c>
      <c r="M10844" s="3">
        <f>'Transaction Data'!$F10844*'Transaction Data'!$K10844</f>
        <v>3490</v>
      </c>
      <c r="N10844" s="3">
        <f>'Transaction Data'!$F10844*'Transaction Data'!$L10844</f>
        <v>3839</v>
      </c>
      <c r="O10844" s="3">
        <f>'Transaction Data'!$N10844-'Transaction Data'!$M10844</f>
        <v>349</v>
      </c>
      <c r="P10844" s="2">
        <f>DATEDIF('Transaction Data'!$D10844,'Transaction Data'!$A10844,"y")</f>
        <v>69</v>
      </c>
      <c r="Q10844" s="2" t="str">
        <f>FLOOR('Transaction Data'!$P10844,15)&amp;"-"&amp;FLOOR('Transaction Data'!$P10844,15)+14</f>
        <v>60-74</v>
      </c>
      <c r="R10844" s="2" t="str">
        <f>IF('Transaction Data'!$L10844&lt;=10,"Less Expensive","Expensive")</f>
        <v>Expensive</v>
      </c>
      <c r="S10844" s="4">
        <f>WEEKDAY('Transaction Data'!$A10844)</f>
        <v>1</v>
      </c>
      <c r="T10844" s="2" t="str">
        <f>IF(WEEKDAY('Transaction Data'!$A10844,2)&lt;6,"Weekday","Weekend")</f>
        <v>Weekend</v>
      </c>
    </row>
    <row r="10845" ht="15.75" customHeight="1">
      <c r="A10845" s="1">
        <v>45573.0</v>
      </c>
      <c r="B10845" s="2" t="s">
        <v>1890</v>
      </c>
      <c r="C10845" s="2" t="s">
        <v>21</v>
      </c>
      <c r="D10845" s="1">
        <v>29596.0</v>
      </c>
      <c r="E10845" s="2" t="s">
        <v>27</v>
      </c>
      <c r="F10845" s="2">
        <v>30.0</v>
      </c>
      <c r="G10845" s="2" t="s">
        <v>44</v>
      </c>
      <c r="H10845" s="2" t="s">
        <v>24</v>
      </c>
      <c r="I10845" s="2" t="s">
        <v>30</v>
      </c>
      <c r="J10845" s="2" t="str">
        <f t="array" ref="J10845">XLOOKUP('Transaction Data'!$G10845,Product_Code,Biscuit_Brand)</f>
        <v>Butter Crunch</v>
      </c>
      <c r="K10845" s="2">
        <f t="array" ref="K10845">XLOOKUP('Transaction Data'!$G10845,Product_Code,Cost)</f>
        <v>10</v>
      </c>
      <c r="L10845" s="2">
        <f t="array" ref="L10845">XLOOKUP('Transaction Data'!$G10845,Product_Code,Unit_Price)</f>
        <v>11</v>
      </c>
      <c r="M10845" s="3">
        <f>'Transaction Data'!$F10845*'Transaction Data'!$K10845</f>
        <v>300</v>
      </c>
      <c r="N10845" s="3">
        <f>'Transaction Data'!$F10845*'Transaction Data'!$L10845</f>
        <v>330</v>
      </c>
      <c r="O10845" s="3">
        <f>'Transaction Data'!$N10845-'Transaction Data'!$M10845</f>
        <v>30</v>
      </c>
      <c r="P10845" s="2">
        <f>DATEDIF('Transaction Data'!$D10845,'Transaction Data'!$A10845,"y")</f>
        <v>43</v>
      </c>
      <c r="Q10845" s="2" t="str">
        <f>FLOOR('Transaction Data'!$P10845,15)&amp;"-"&amp;FLOOR('Transaction Data'!$P10845,15)+14</f>
        <v>30-44</v>
      </c>
      <c r="R10845" s="2" t="str">
        <f>IF('Transaction Data'!$L10845&lt;=10,"Less Expensive","Expensive")</f>
        <v>Expensive</v>
      </c>
      <c r="S10845" s="4">
        <f>WEEKDAY('Transaction Data'!$A10845)</f>
        <v>3</v>
      </c>
      <c r="T10845" s="2" t="str">
        <f>IF(WEEKDAY('Transaction Data'!$A10845,2)&lt;6,"Weekday","Weekend")</f>
        <v>Weekday</v>
      </c>
    </row>
    <row r="10846" ht="15.75" customHeight="1">
      <c r="A10846" s="1">
        <v>45582.0</v>
      </c>
      <c r="B10846" s="2" t="s">
        <v>6798</v>
      </c>
      <c r="C10846" s="2" t="s">
        <v>78</v>
      </c>
      <c r="D10846" s="1">
        <v>27479.0</v>
      </c>
      <c r="E10846" s="2" t="s">
        <v>22</v>
      </c>
      <c r="F10846" s="2">
        <v>418.0</v>
      </c>
      <c r="G10846" s="2" t="s">
        <v>38</v>
      </c>
      <c r="H10846" s="2" t="s">
        <v>52</v>
      </c>
      <c r="I10846" s="2" t="s">
        <v>25</v>
      </c>
      <c r="J10846" s="2" t="str">
        <f t="array" ref="J10846">XLOOKUP('Transaction Data'!$G10846,Product_Code,Biscuit_Brand)</f>
        <v>Ginger Snaps</v>
      </c>
      <c r="K10846" s="2">
        <f t="array" ref="K10846">XLOOKUP('Transaction Data'!$G10846,Product_Code,Cost)</f>
        <v>14</v>
      </c>
      <c r="L10846" s="2">
        <f t="array" ref="L10846">XLOOKUP('Transaction Data'!$G10846,Product_Code,Unit_Price)</f>
        <v>28</v>
      </c>
      <c r="M10846" s="3">
        <f>'Transaction Data'!$F10846*'Transaction Data'!$K10846</f>
        <v>5852</v>
      </c>
      <c r="N10846" s="3">
        <f>'Transaction Data'!$F10846*'Transaction Data'!$L10846</f>
        <v>11704</v>
      </c>
      <c r="O10846" s="3">
        <f>'Transaction Data'!$N10846-'Transaction Data'!$M10846</f>
        <v>5852</v>
      </c>
      <c r="P10846" s="2">
        <f>DATEDIF('Transaction Data'!$D10846,'Transaction Data'!$A10846,"y")</f>
        <v>49</v>
      </c>
      <c r="Q10846" s="2" t="str">
        <f>FLOOR('Transaction Data'!$P10846,15)&amp;"-"&amp;FLOOR('Transaction Data'!$P10846,15)+14</f>
        <v>45-59</v>
      </c>
      <c r="R10846" s="2" t="str">
        <f>IF('Transaction Data'!$L10846&lt;=10,"Less Expensive","Expensive")</f>
        <v>Expensive</v>
      </c>
      <c r="S10846" s="4">
        <f>WEEKDAY('Transaction Data'!$A10846)</f>
        <v>5</v>
      </c>
      <c r="T10846" s="2" t="str">
        <f>IF(WEEKDAY('Transaction Data'!$A10846,2)&lt;6,"Weekday","Weekend")</f>
        <v>Weekday</v>
      </c>
    </row>
    <row r="10847" ht="15.75" customHeight="1">
      <c r="A10847" s="1">
        <v>45596.0</v>
      </c>
      <c r="B10847" s="2" t="s">
        <v>797</v>
      </c>
      <c r="C10847" s="2" t="s">
        <v>21</v>
      </c>
      <c r="D10847" s="1">
        <v>35455.0</v>
      </c>
      <c r="E10847" s="2" t="s">
        <v>37</v>
      </c>
      <c r="F10847" s="2">
        <v>276.0</v>
      </c>
      <c r="G10847" s="2" t="s">
        <v>23</v>
      </c>
      <c r="H10847" s="2" t="s">
        <v>49</v>
      </c>
      <c r="I10847" s="2" t="s">
        <v>35</v>
      </c>
      <c r="J10847" s="2" t="str">
        <f t="array" ref="J10847">XLOOKUP('Transaction Data'!$G10847,Product_Code,Biscuit_Brand)</f>
        <v>Cinnamon Swirls</v>
      </c>
      <c r="K10847" s="2">
        <f t="array" ref="K10847">XLOOKUP('Transaction Data'!$G10847,Product_Code,Cost)</f>
        <v>10</v>
      </c>
      <c r="L10847" s="2">
        <f t="array" ref="L10847">XLOOKUP('Transaction Data'!$G10847,Product_Code,Unit_Price)</f>
        <v>14</v>
      </c>
      <c r="M10847" s="3">
        <f>'Transaction Data'!$F10847*'Transaction Data'!$K10847</f>
        <v>2760</v>
      </c>
      <c r="N10847" s="3">
        <f>'Transaction Data'!$F10847*'Transaction Data'!$L10847</f>
        <v>3864</v>
      </c>
      <c r="O10847" s="3">
        <f>'Transaction Data'!$N10847-'Transaction Data'!$M10847</f>
        <v>1104</v>
      </c>
      <c r="P10847" s="2">
        <f>DATEDIF('Transaction Data'!$D10847,'Transaction Data'!$A10847,"y")</f>
        <v>27</v>
      </c>
      <c r="Q10847" s="2" t="str">
        <f>FLOOR('Transaction Data'!$P10847,15)&amp;"-"&amp;FLOOR('Transaction Data'!$P10847,15)+14</f>
        <v>15-29</v>
      </c>
      <c r="R10847" s="2" t="str">
        <f>IF('Transaction Data'!$L10847&lt;=10,"Less Expensive","Expensive")</f>
        <v>Expensive</v>
      </c>
      <c r="S10847" s="4">
        <f>WEEKDAY('Transaction Data'!$A10847)</f>
        <v>5</v>
      </c>
      <c r="T10847" s="2" t="str">
        <f>IF(WEEKDAY('Transaction Data'!$A10847,2)&lt;6,"Weekday","Weekend")</f>
        <v>Weekday</v>
      </c>
    </row>
    <row r="10848" ht="15.75" customHeight="1">
      <c r="A10848" s="1">
        <v>45568.0</v>
      </c>
      <c r="B10848" s="2" t="s">
        <v>40</v>
      </c>
      <c r="C10848" s="2" t="s">
        <v>41</v>
      </c>
      <c r="D10848" s="1">
        <v>26081.0</v>
      </c>
      <c r="E10848" s="2" t="s">
        <v>27</v>
      </c>
      <c r="F10848" s="2">
        <v>85.0</v>
      </c>
      <c r="G10848" s="2" t="s">
        <v>23</v>
      </c>
      <c r="H10848" s="2" t="s">
        <v>45</v>
      </c>
      <c r="I10848" s="2" t="s">
        <v>30</v>
      </c>
      <c r="J10848" s="2" t="str">
        <f t="array" ref="J10848">XLOOKUP('Transaction Data'!$G10848,Product_Code,Biscuit_Brand)</f>
        <v>Cinnamon Swirls</v>
      </c>
      <c r="K10848" s="2">
        <f t="array" ref="K10848">XLOOKUP('Transaction Data'!$G10848,Product_Code,Cost)</f>
        <v>10</v>
      </c>
      <c r="L10848" s="2">
        <f t="array" ref="L10848">XLOOKUP('Transaction Data'!$G10848,Product_Code,Unit_Price)</f>
        <v>14</v>
      </c>
      <c r="M10848" s="3">
        <f>'Transaction Data'!$F10848*'Transaction Data'!$K10848</f>
        <v>850</v>
      </c>
      <c r="N10848" s="3">
        <f>'Transaction Data'!$F10848*'Transaction Data'!$L10848</f>
        <v>1190</v>
      </c>
      <c r="O10848" s="3">
        <f>'Transaction Data'!$N10848-'Transaction Data'!$M10848</f>
        <v>340</v>
      </c>
      <c r="P10848" s="2">
        <f>DATEDIF('Transaction Data'!$D10848,'Transaction Data'!$A10848,"y")</f>
        <v>53</v>
      </c>
      <c r="Q10848" s="2" t="str">
        <f>FLOOR('Transaction Data'!$P10848,15)&amp;"-"&amp;FLOOR('Transaction Data'!$P10848,15)+14</f>
        <v>45-59</v>
      </c>
      <c r="R10848" s="2" t="str">
        <f>IF('Transaction Data'!$L10848&lt;=10,"Less Expensive","Expensive")</f>
        <v>Expensive</v>
      </c>
      <c r="S10848" s="4">
        <f>WEEKDAY('Transaction Data'!$A10848)</f>
        <v>5</v>
      </c>
      <c r="T10848" s="2" t="str">
        <f>IF(WEEKDAY('Transaction Data'!$A10848,2)&lt;6,"Weekday","Weekend")</f>
        <v>Weekday</v>
      </c>
    </row>
    <row r="10849" ht="15.75" customHeight="1">
      <c r="A10849" s="1">
        <v>45593.0</v>
      </c>
      <c r="B10849" s="2" t="s">
        <v>536</v>
      </c>
      <c r="C10849" s="2" t="s">
        <v>72</v>
      </c>
      <c r="D10849" s="1">
        <v>25996.0</v>
      </c>
      <c r="E10849" s="2" t="s">
        <v>22</v>
      </c>
      <c r="F10849" s="2">
        <v>99.0</v>
      </c>
      <c r="G10849" s="2" t="s">
        <v>48</v>
      </c>
      <c r="H10849" s="2" t="s">
        <v>52</v>
      </c>
      <c r="I10849" s="2" t="s">
        <v>30</v>
      </c>
      <c r="J10849" s="2" t="str">
        <f t="array" ref="J10849">XLOOKUP('Transaction Data'!$G10849,Product_Code,Biscuit_Brand)</f>
        <v>Lemon Crisps</v>
      </c>
      <c r="K10849" s="2">
        <f t="array" ref="K10849">XLOOKUP('Transaction Data'!$G10849,Product_Code,Cost)</f>
        <v>7</v>
      </c>
      <c r="L10849" s="2">
        <f t="array" ref="L10849">XLOOKUP('Transaction Data'!$G10849,Product_Code,Unit_Price)</f>
        <v>9</v>
      </c>
      <c r="M10849" s="3">
        <f>'Transaction Data'!$F10849*'Transaction Data'!$K10849</f>
        <v>693</v>
      </c>
      <c r="N10849" s="3">
        <f>'Transaction Data'!$F10849*'Transaction Data'!$L10849</f>
        <v>891</v>
      </c>
      <c r="O10849" s="3">
        <f>'Transaction Data'!$N10849-'Transaction Data'!$M10849</f>
        <v>198</v>
      </c>
      <c r="P10849" s="2">
        <f>DATEDIF('Transaction Data'!$D10849,'Transaction Data'!$A10849,"y")</f>
        <v>53</v>
      </c>
      <c r="Q10849" s="2" t="str">
        <f>FLOOR('Transaction Data'!$P10849,15)&amp;"-"&amp;FLOOR('Transaction Data'!$P10849,15)+14</f>
        <v>45-59</v>
      </c>
      <c r="R10849" s="2" t="str">
        <f>IF('Transaction Data'!$L10849&lt;=10,"Less Expensive","Expensive")</f>
        <v>Less Expensive</v>
      </c>
      <c r="S10849" s="4">
        <f>WEEKDAY('Transaction Data'!$A10849)</f>
        <v>2</v>
      </c>
      <c r="T10849" s="2" t="str">
        <f>IF(WEEKDAY('Transaction Data'!$A10849,2)&lt;6,"Weekday","Weekend")</f>
        <v>Weekday</v>
      </c>
    </row>
    <row r="10850" ht="15.75" customHeight="1">
      <c r="A10850" s="1">
        <v>45588.0</v>
      </c>
      <c r="B10850" s="2" t="s">
        <v>8821</v>
      </c>
      <c r="C10850" s="2" t="s">
        <v>72</v>
      </c>
      <c r="D10850" s="1">
        <v>22358.0</v>
      </c>
      <c r="E10850" s="2" t="s">
        <v>37</v>
      </c>
      <c r="F10850" s="2">
        <v>316.0</v>
      </c>
      <c r="G10850" s="2" t="s">
        <v>28</v>
      </c>
      <c r="H10850" s="2" t="s">
        <v>24</v>
      </c>
      <c r="I10850" s="2" t="s">
        <v>35</v>
      </c>
      <c r="J10850" s="2" t="str">
        <f t="array" ref="J10850">XLOOKUP('Transaction Data'!$G10850,Product_Code,Biscuit_Brand)</f>
        <v>Shortbread</v>
      </c>
      <c r="K10850" s="2">
        <f t="array" ref="K10850">XLOOKUP('Transaction Data'!$G10850,Product_Code,Cost)</f>
        <v>10</v>
      </c>
      <c r="L10850" s="2">
        <f t="array" ref="L10850">XLOOKUP('Transaction Data'!$G10850,Product_Code,Unit_Price)</f>
        <v>45</v>
      </c>
      <c r="M10850" s="3">
        <f>'Transaction Data'!$F10850*'Transaction Data'!$K10850</f>
        <v>3160</v>
      </c>
      <c r="N10850" s="3">
        <f>'Transaction Data'!$F10850*'Transaction Data'!$L10850</f>
        <v>14220</v>
      </c>
      <c r="O10850" s="3">
        <f>'Transaction Data'!$N10850-'Transaction Data'!$M10850</f>
        <v>11060</v>
      </c>
      <c r="P10850" s="2">
        <f>DATEDIF('Transaction Data'!$D10850,'Transaction Data'!$A10850,"y")</f>
        <v>63</v>
      </c>
      <c r="Q10850" s="2" t="str">
        <f>FLOOR('Transaction Data'!$P10850,15)&amp;"-"&amp;FLOOR('Transaction Data'!$P10850,15)+14</f>
        <v>60-74</v>
      </c>
      <c r="R10850" s="2" t="str">
        <f>IF('Transaction Data'!$L10850&lt;=10,"Less Expensive","Expensive")</f>
        <v>Expensive</v>
      </c>
      <c r="S10850" s="4">
        <f>WEEKDAY('Transaction Data'!$A10850)</f>
        <v>4</v>
      </c>
      <c r="T10850" s="2" t="str">
        <f>IF(WEEKDAY('Transaction Data'!$A10850,2)&lt;6,"Weekday","Weekend")</f>
        <v>Weekday</v>
      </c>
    </row>
    <row r="10851" ht="15.75" customHeight="1">
      <c r="A10851" s="1">
        <v>45578.0</v>
      </c>
      <c r="B10851" s="2" t="s">
        <v>4524</v>
      </c>
      <c r="C10851" s="2" t="s">
        <v>32</v>
      </c>
      <c r="D10851" s="1">
        <v>32655.0</v>
      </c>
      <c r="E10851" s="2" t="s">
        <v>63</v>
      </c>
      <c r="F10851" s="2">
        <v>27.0</v>
      </c>
      <c r="G10851" s="2" t="s">
        <v>61</v>
      </c>
      <c r="H10851" s="2" t="s">
        <v>24</v>
      </c>
      <c r="I10851" s="2" t="s">
        <v>35</v>
      </c>
      <c r="J10851" s="2" t="str">
        <f t="array" ref="J10851">XLOOKUP('Transaction Data'!$G10851,Product_Code,Biscuit_Brand)</f>
        <v>Choco Delight</v>
      </c>
      <c r="K10851" s="2">
        <f t="array" ref="K10851">XLOOKUP('Transaction Data'!$G10851,Product_Code,Cost)</f>
        <v>3</v>
      </c>
      <c r="L10851" s="2">
        <f t="array" ref="L10851">XLOOKUP('Transaction Data'!$G10851,Product_Code,Unit_Price)</f>
        <v>5</v>
      </c>
      <c r="M10851" s="3">
        <f>'Transaction Data'!$F10851*'Transaction Data'!$K10851</f>
        <v>81</v>
      </c>
      <c r="N10851" s="3">
        <f>'Transaction Data'!$F10851*'Transaction Data'!$L10851</f>
        <v>135</v>
      </c>
      <c r="O10851" s="3">
        <f>'Transaction Data'!$N10851-'Transaction Data'!$M10851</f>
        <v>54</v>
      </c>
      <c r="P10851" s="2">
        <f>DATEDIF('Transaction Data'!$D10851,'Transaction Data'!$A10851,"y")</f>
        <v>35</v>
      </c>
      <c r="Q10851" s="2" t="str">
        <f>FLOOR('Transaction Data'!$P10851,15)&amp;"-"&amp;FLOOR('Transaction Data'!$P10851,15)+14</f>
        <v>30-44</v>
      </c>
      <c r="R10851" s="2" t="str">
        <f>IF('Transaction Data'!$L10851&lt;=10,"Less Expensive","Expensive")</f>
        <v>Less Expensive</v>
      </c>
      <c r="S10851" s="4">
        <f>WEEKDAY('Transaction Data'!$A10851)</f>
        <v>1</v>
      </c>
      <c r="T10851" s="2" t="str">
        <f>IF(WEEKDAY('Transaction Data'!$A10851,2)&lt;6,"Weekday","Weekend")</f>
        <v>Weekend</v>
      </c>
    </row>
    <row r="10852" ht="15.75" customHeight="1">
      <c r="A10852" s="1">
        <v>45568.0</v>
      </c>
      <c r="B10852" s="2" t="s">
        <v>4049</v>
      </c>
      <c r="C10852" s="2" t="s">
        <v>65</v>
      </c>
      <c r="D10852" s="1">
        <v>36992.0</v>
      </c>
      <c r="E10852" s="2" t="s">
        <v>22</v>
      </c>
      <c r="F10852" s="2">
        <v>34.0</v>
      </c>
      <c r="G10852" s="2" t="s">
        <v>38</v>
      </c>
      <c r="H10852" s="2" t="s">
        <v>52</v>
      </c>
      <c r="I10852" s="2" t="s">
        <v>25</v>
      </c>
      <c r="J10852" s="2" t="str">
        <f t="array" ref="J10852">XLOOKUP('Transaction Data'!$G10852,Product_Code,Biscuit_Brand)</f>
        <v>Ginger Snaps</v>
      </c>
      <c r="K10852" s="2">
        <f t="array" ref="K10852">XLOOKUP('Transaction Data'!$G10852,Product_Code,Cost)</f>
        <v>14</v>
      </c>
      <c r="L10852" s="2">
        <f t="array" ref="L10852">XLOOKUP('Transaction Data'!$G10852,Product_Code,Unit_Price)</f>
        <v>28</v>
      </c>
      <c r="M10852" s="3">
        <f>'Transaction Data'!$F10852*'Transaction Data'!$K10852</f>
        <v>476</v>
      </c>
      <c r="N10852" s="3">
        <f>'Transaction Data'!$F10852*'Transaction Data'!$L10852</f>
        <v>952</v>
      </c>
      <c r="O10852" s="3">
        <f>'Transaction Data'!$N10852-'Transaction Data'!$M10852</f>
        <v>476</v>
      </c>
      <c r="P10852" s="2">
        <f>DATEDIF('Transaction Data'!$D10852,'Transaction Data'!$A10852,"y")</f>
        <v>23</v>
      </c>
      <c r="Q10852" s="2" t="str">
        <f>FLOOR('Transaction Data'!$P10852,15)&amp;"-"&amp;FLOOR('Transaction Data'!$P10852,15)+14</f>
        <v>15-29</v>
      </c>
      <c r="R10852" s="2" t="str">
        <f>IF('Transaction Data'!$L10852&lt;=10,"Less Expensive","Expensive")</f>
        <v>Expensive</v>
      </c>
      <c r="S10852" s="4">
        <f>WEEKDAY('Transaction Data'!$A10852)</f>
        <v>5</v>
      </c>
      <c r="T10852" s="2" t="str">
        <f>IF(WEEKDAY('Transaction Data'!$A10852,2)&lt;6,"Weekday","Weekend")</f>
        <v>Weekday</v>
      </c>
    </row>
    <row r="10853" ht="15.75" customHeight="1">
      <c r="A10853" s="1">
        <v>45590.0</v>
      </c>
      <c r="B10853" s="2" t="s">
        <v>7075</v>
      </c>
      <c r="C10853" s="2" t="s">
        <v>69</v>
      </c>
      <c r="D10853" s="1">
        <v>34071.0</v>
      </c>
      <c r="E10853" s="2" t="s">
        <v>27</v>
      </c>
      <c r="F10853" s="2">
        <v>158.0</v>
      </c>
      <c r="G10853" s="2" t="s">
        <v>33</v>
      </c>
      <c r="H10853" s="2" t="s">
        <v>45</v>
      </c>
      <c r="I10853" s="2" t="s">
        <v>25</v>
      </c>
      <c r="J10853" s="2" t="str">
        <f t="array" ref="J10853">XLOOKUP('Transaction Data'!$G10853,Product_Code,Biscuit_Brand)</f>
        <v>Caramel Biscuits</v>
      </c>
      <c r="K10853" s="2">
        <f t="array" ref="K10853">XLOOKUP('Transaction Data'!$G10853,Product_Code,Cost)</f>
        <v>18</v>
      </c>
      <c r="L10853" s="2">
        <f t="array" ref="L10853">XLOOKUP('Transaction Data'!$G10853,Product_Code,Unit_Price)</f>
        <v>22</v>
      </c>
      <c r="M10853" s="3">
        <f>'Transaction Data'!$F10853*'Transaction Data'!$K10853</f>
        <v>2844</v>
      </c>
      <c r="N10853" s="3">
        <f>'Transaction Data'!$F10853*'Transaction Data'!$L10853</f>
        <v>3476</v>
      </c>
      <c r="O10853" s="3">
        <f>'Transaction Data'!$N10853-'Transaction Data'!$M10853</f>
        <v>632</v>
      </c>
      <c r="P10853" s="2">
        <f>DATEDIF('Transaction Data'!$D10853,'Transaction Data'!$A10853,"y")</f>
        <v>31</v>
      </c>
      <c r="Q10853" s="2" t="str">
        <f>FLOOR('Transaction Data'!$P10853,15)&amp;"-"&amp;FLOOR('Transaction Data'!$P10853,15)+14</f>
        <v>30-44</v>
      </c>
      <c r="R10853" s="2" t="str">
        <f>IF('Transaction Data'!$L10853&lt;=10,"Less Expensive","Expensive")</f>
        <v>Expensive</v>
      </c>
      <c r="S10853" s="4">
        <f>WEEKDAY('Transaction Data'!$A10853)</f>
        <v>6</v>
      </c>
      <c r="T10853" s="2" t="str">
        <f>IF(WEEKDAY('Transaction Data'!$A10853,2)&lt;6,"Weekday","Weekend")</f>
        <v>Weekday</v>
      </c>
    </row>
    <row r="10854" ht="15.75" customHeight="1">
      <c r="A10854" s="1">
        <v>45580.0</v>
      </c>
      <c r="B10854" s="2" t="s">
        <v>4965</v>
      </c>
      <c r="C10854" s="2" t="s">
        <v>21</v>
      </c>
      <c r="D10854" s="1">
        <v>27002.0</v>
      </c>
      <c r="E10854" s="2" t="s">
        <v>22</v>
      </c>
      <c r="F10854" s="2">
        <v>59.0</v>
      </c>
      <c r="G10854" s="2" t="s">
        <v>55</v>
      </c>
      <c r="H10854" s="2" t="s">
        <v>42</v>
      </c>
      <c r="I10854" s="2" t="s">
        <v>30</v>
      </c>
      <c r="J10854" s="2" t="str">
        <f t="array" ref="J10854">XLOOKUP('Transaction Data'!$G10854,Product_Code,Biscuit_Brand)</f>
        <v>Vanilla Wafers</v>
      </c>
      <c r="K10854" s="2">
        <f t="array" ref="K10854">XLOOKUP('Transaction Data'!$G10854,Product_Code,Cost)</f>
        <v>18</v>
      </c>
      <c r="L10854" s="2">
        <f t="array" ref="L10854">XLOOKUP('Transaction Data'!$G10854,Product_Code,Unit_Price)</f>
        <v>36</v>
      </c>
      <c r="M10854" s="3">
        <f>'Transaction Data'!$F10854*'Transaction Data'!$K10854</f>
        <v>1062</v>
      </c>
      <c r="N10854" s="3">
        <f>'Transaction Data'!$F10854*'Transaction Data'!$L10854</f>
        <v>2124</v>
      </c>
      <c r="O10854" s="3">
        <f>'Transaction Data'!$N10854-'Transaction Data'!$M10854</f>
        <v>1062</v>
      </c>
      <c r="P10854" s="2">
        <f>DATEDIF('Transaction Data'!$D10854,'Transaction Data'!$A10854,"y")</f>
        <v>50</v>
      </c>
      <c r="Q10854" s="2" t="str">
        <f>FLOOR('Transaction Data'!$P10854,15)&amp;"-"&amp;FLOOR('Transaction Data'!$P10854,15)+14</f>
        <v>45-59</v>
      </c>
      <c r="R10854" s="2" t="str">
        <f>IF('Transaction Data'!$L10854&lt;=10,"Less Expensive","Expensive")</f>
        <v>Expensive</v>
      </c>
      <c r="S10854" s="4">
        <f>WEEKDAY('Transaction Data'!$A10854)</f>
        <v>3</v>
      </c>
      <c r="T10854" s="2" t="str">
        <f>IF(WEEKDAY('Transaction Data'!$A10854,2)&lt;6,"Weekday","Weekend")</f>
        <v>Weekday</v>
      </c>
    </row>
    <row r="10855" ht="15.75" customHeight="1">
      <c r="A10855" s="1">
        <v>45587.0</v>
      </c>
      <c r="B10855" s="2" t="s">
        <v>6066</v>
      </c>
      <c r="C10855" s="2" t="s">
        <v>21</v>
      </c>
      <c r="D10855" s="1">
        <v>26640.0</v>
      </c>
      <c r="E10855" s="2" t="s">
        <v>37</v>
      </c>
      <c r="F10855" s="2">
        <v>421.0</v>
      </c>
      <c r="G10855" s="2" t="s">
        <v>48</v>
      </c>
      <c r="H10855" s="2" t="s">
        <v>42</v>
      </c>
      <c r="I10855" s="2" t="s">
        <v>25</v>
      </c>
      <c r="J10855" s="2" t="str">
        <f t="array" ref="J10855">XLOOKUP('Transaction Data'!$G10855,Product_Code,Biscuit_Brand)</f>
        <v>Lemon Crisps</v>
      </c>
      <c r="K10855" s="2">
        <f t="array" ref="K10855">XLOOKUP('Transaction Data'!$G10855,Product_Code,Cost)</f>
        <v>7</v>
      </c>
      <c r="L10855" s="2">
        <f t="array" ref="L10855">XLOOKUP('Transaction Data'!$G10855,Product_Code,Unit_Price)</f>
        <v>9</v>
      </c>
      <c r="M10855" s="3">
        <f>'Transaction Data'!$F10855*'Transaction Data'!$K10855</f>
        <v>2947</v>
      </c>
      <c r="N10855" s="3">
        <f>'Transaction Data'!$F10855*'Transaction Data'!$L10855</f>
        <v>3789</v>
      </c>
      <c r="O10855" s="3">
        <f>'Transaction Data'!$N10855-'Transaction Data'!$M10855</f>
        <v>842</v>
      </c>
      <c r="P10855" s="2">
        <f>DATEDIF('Transaction Data'!$D10855,'Transaction Data'!$A10855,"y")</f>
        <v>51</v>
      </c>
      <c r="Q10855" s="2" t="str">
        <f>FLOOR('Transaction Data'!$P10855,15)&amp;"-"&amp;FLOOR('Transaction Data'!$P10855,15)+14</f>
        <v>45-59</v>
      </c>
      <c r="R10855" s="2" t="str">
        <f>IF('Transaction Data'!$L10855&lt;=10,"Less Expensive","Expensive")</f>
        <v>Less Expensive</v>
      </c>
      <c r="S10855" s="4">
        <f>WEEKDAY('Transaction Data'!$A10855)</f>
        <v>3</v>
      </c>
      <c r="T10855" s="2" t="str">
        <f>IF(WEEKDAY('Transaction Data'!$A10855,2)&lt;6,"Weekday","Weekend")</f>
        <v>Weekday</v>
      </c>
    </row>
    <row r="10856" ht="15.75" customHeight="1">
      <c r="A10856" s="1">
        <v>45584.0</v>
      </c>
      <c r="B10856" s="2" t="s">
        <v>153</v>
      </c>
      <c r="C10856" s="2" t="s">
        <v>72</v>
      </c>
      <c r="D10856" s="1">
        <v>21086.0</v>
      </c>
      <c r="E10856" s="2" t="s">
        <v>63</v>
      </c>
      <c r="F10856" s="2">
        <v>443.0</v>
      </c>
      <c r="G10856" s="2" t="s">
        <v>57</v>
      </c>
      <c r="H10856" s="2" t="s">
        <v>49</v>
      </c>
      <c r="I10856" s="2" t="s">
        <v>25</v>
      </c>
      <c r="J10856" s="2" t="str">
        <f t="array" ref="J10856">XLOOKUP('Transaction Data'!$G10856,Product_Code,Biscuit_Brand)</f>
        <v>Oatmeal Cookies</v>
      </c>
      <c r="K10856" s="2">
        <f t="array" ref="K10856">XLOOKUP('Transaction Data'!$G10856,Product_Code,Cost)</f>
        <v>19</v>
      </c>
      <c r="L10856" s="2">
        <f t="array" ref="L10856">XLOOKUP('Transaction Data'!$G10856,Product_Code,Unit_Price)</f>
        <v>23</v>
      </c>
      <c r="M10856" s="3">
        <f>'Transaction Data'!$F10856*'Transaction Data'!$K10856</f>
        <v>8417</v>
      </c>
      <c r="N10856" s="3">
        <f>'Transaction Data'!$F10856*'Transaction Data'!$L10856</f>
        <v>10189</v>
      </c>
      <c r="O10856" s="3">
        <f>'Transaction Data'!$N10856-'Transaction Data'!$M10856</f>
        <v>1772</v>
      </c>
      <c r="P10856" s="2">
        <f>DATEDIF('Transaction Data'!$D10856,'Transaction Data'!$A10856,"y")</f>
        <v>67</v>
      </c>
      <c r="Q10856" s="2" t="str">
        <f>FLOOR('Transaction Data'!$P10856,15)&amp;"-"&amp;FLOOR('Transaction Data'!$P10856,15)+14</f>
        <v>60-74</v>
      </c>
      <c r="R10856" s="2" t="str">
        <f>IF('Transaction Data'!$L10856&lt;=10,"Less Expensive","Expensive")</f>
        <v>Expensive</v>
      </c>
      <c r="S10856" s="4">
        <f>WEEKDAY('Transaction Data'!$A10856)</f>
        <v>7</v>
      </c>
      <c r="T10856" s="2" t="str">
        <f>IF(WEEKDAY('Transaction Data'!$A10856,2)&lt;6,"Weekday","Weekend")</f>
        <v>Weekend</v>
      </c>
    </row>
    <row r="10857" ht="15.75" customHeight="1">
      <c r="A10857" s="1">
        <v>45586.0</v>
      </c>
      <c r="B10857" s="2" t="s">
        <v>4913</v>
      </c>
      <c r="C10857" s="2" t="s">
        <v>21</v>
      </c>
      <c r="D10857" s="1">
        <v>23842.0</v>
      </c>
      <c r="E10857" s="2" t="s">
        <v>37</v>
      </c>
      <c r="F10857" s="2">
        <v>453.0</v>
      </c>
      <c r="G10857" s="2" t="s">
        <v>55</v>
      </c>
      <c r="H10857" s="2" t="s">
        <v>29</v>
      </c>
      <c r="I10857" s="2" t="s">
        <v>35</v>
      </c>
      <c r="J10857" s="2" t="str">
        <f t="array" ref="J10857">XLOOKUP('Transaction Data'!$G10857,Product_Code,Biscuit_Brand)</f>
        <v>Vanilla Wafers</v>
      </c>
      <c r="K10857" s="2">
        <f t="array" ref="K10857">XLOOKUP('Transaction Data'!$G10857,Product_Code,Cost)</f>
        <v>18</v>
      </c>
      <c r="L10857" s="2">
        <f t="array" ref="L10857">XLOOKUP('Transaction Data'!$G10857,Product_Code,Unit_Price)</f>
        <v>36</v>
      </c>
      <c r="M10857" s="3">
        <f>'Transaction Data'!$F10857*'Transaction Data'!$K10857</f>
        <v>8154</v>
      </c>
      <c r="N10857" s="3">
        <f>'Transaction Data'!$F10857*'Transaction Data'!$L10857</f>
        <v>16308</v>
      </c>
      <c r="O10857" s="3">
        <f>'Transaction Data'!$N10857-'Transaction Data'!$M10857</f>
        <v>8154</v>
      </c>
      <c r="P10857" s="2">
        <f>DATEDIF('Transaction Data'!$D10857,'Transaction Data'!$A10857,"y")</f>
        <v>59</v>
      </c>
      <c r="Q10857" s="2" t="str">
        <f>FLOOR('Transaction Data'!$P10857,15)&amp;"-"&amp;FLOOR('Transaction Data'!$P10857,15)+14</f>
        <v>45-59</v>
      </c>
      <c r="R10857" s="2" t="str">
        <f>IF('Transaction Data'!$L10857&lt;=10,"Less Expensive","Expensive")</f>
        <v>Expensive</v>
      </c>
      <c r="S10857" s="4">
        <f>WEEKDAY('Transaction Data'!$A10857)</f>
        <v>2</v>
      </c>
      <c r="T10857" s="2" t="str">
        <f>IF(WEEKDAY('Transaction Data'!$A10857,2)&lt;6,"Weekday","Weekend")</f>
        <v>Weekday</v>
      </c>
    </row>
    <row r="10858" ht="15.75" customHeight="1">
      <c r="A10858" s="1">
        <v>45582.0</v>
      </c>
      <c r="B10858" s="2" t="s">
        <v>8705</v>
      </c>
      <c r="C10858" s="2" t="s">
        <v>51</v>
      </c>
      <c r="D10858" s="1">
        <v>33022.0</v>
      </c>
      <c r="E10858" s="2" t="s">
        <v>27</v>
      </c>
      <c r="F10858" s="2">
        <v>293.0</v>
      </c>
      <c r="G10858" s="2" t="s">
        <v>48</v>
      </c>
      <c r="H10858" s="2" t="s">
        <v>45</v>
      </c>
      <c r="I10858" s="2" t="s">
        <v>25</v>
      </c>
      <c r="J10858" s="2" t="str">
        <f t="array" ref="J10858">XLOOKUP('Transaction Data'!$G10858,Product_Code,Biscuit_Brand)</f>
        <v>Lemon Crisps</v>
      </c>
      <c r="K10858" s="2">
        <f t="array" ref="K10858">XLOOKUP('Transaction Data'!$G10858,Product_Code,Cost)</f>
        <v>7</v>
      </c>
      <c r="L10858" s="2">
        <f t="array" ref="L10858">XLOOKUP('Transaction Data'!$G10858,Product_Code,Unit_Price)</f>
        <v>9</v>
      </c>
      <c r="M10858" s="3">
        <f>'Transaction Data'!$F10858*'Transaction Data'!$K10858</f>
        <v>2051</v>
      </c>
      <c r="N10858" s="3">
        <f>'Transaction Data'!$F10858*'Transaction Data'!$L10858</f>
        <v>2637</v>
      </c>
      <c r="O10858" s="3">
        <f>'Transaction Data'!$N10858-'Transaction Data'!$M10858</f>
        <v>586</v>
      </c>
      <c r="P10858" s="2">
        <f>DATEDIF('Transaction Data'!$D10858,'Transaction Data'!$A10858,"y")</f>
        <v>34</v>
      </c>
      <c r="Q10858" s="2" t="str">
        <f>FLOOR('Transaction Data'!$P10858,15)&amp;"-"&amp;FLOOR('Transaction Data'!$P10858,15)+14</f>
        <v>30-44</v>
      </c>
      <c r="R10858" s="2" t="str">
        <f>IF('Transaction Data'!$L10858&lt;=10,"Less Expensive","Expensive")</f>
        <v>Less Expensive</v>
      </c>
      <c r="S10858" s="4">
        <f>WEEKDAY('Transaction Data'!$A10858)</f>
        <v>5</v>
      </c>
      <c r="T10858" s="2" t="str">
        <f>IF(WEEKDAY('Transaction Data'!$A10858,2)&lt;6,"Weekday","Weekend")</f>
        <v>Weekday</v>
      </c>
    </row>
    <row r="10859" ht="15.75" customHeight="1">
      <c r="A10859" s="1">
        <v>45594.0</v>
      </c>
      <c r="B10859" s="2" t="s">
        <v>7934</v>
      </c>
      <c r="C10859" s="2" t="s">
        <v>69</v>
      </c>
      <c r="D10859" s="1">
        <v>34207.0</v>
      </c>
      <c r="E10859" s="2" t="s">
        <v>63</v>
      </c>
      <c r="F10859" s="2">
        <v>75.0</v>
      </c>
      <c r="G10859" s="2" t="s">
        <v>38</v>
      </c>
      <c r="H10859" s="2" t="s">
        <v>42</v>
      </c>
      <c r="I10859" s="2" t="s">
        <v>35</v>
      </c>
      <c r="J10859" s="2" t="str">
        <f t="array" ref="J10859">XLOOKUP('Transaction Data'!$G10859,Product_Code,Biscuit_Brand)</f>
        <v>Ginger Snaps</v>
      </c>
      <c r="K10859" s="2">
        <f t="array" ref="K10859">XLOOKUP('Transaction Data'!$G10859,Product_Code,Cost)</f>
        <v>14</v>
      </c>
      <c r="L10859" s="2">
        <f t="array" ref="L10859">XLOOKUP('Transaction Data'!$G10859,Product_Code,Unit_Price)</f>
        <v>28</v>
      </c>
      <c r="M10859" s="3">
        <f>'Transaction Data'!$F10859*'Transaction Data'!$K10859</f>
        <v>1050</v>
      </c>
      <c r="N10859" s="3">
        <f>'Transaction Data'!$F10859*'Transaction Data'!$L10859</f>
        <v>2100</v>
      </c>
      <c r="O10859" s="3">
        <f>'Transaction Data'!$N10859-'Transaction Data'!$M10859</f>
        <v>1050</v>
      </c>
      <c r="P10859" s="2">
        <f>DATEDIF('Transaction Data'!$D10859,'Transaction Data'!$A10859,"y")</f>
        <v>31</v>
      </c>
      <c r="Q10859" s="2" t="str">
        <f>FLOOR('Transaction Data'!$P10859,15)&amp;"-"&amp;FLOOR('Transaction Data'!$P10859,15)+14</f>
        <v>30-44</v>
      </c>
      <c r="R10859" s="2" t="str">
        <f>IF('Transaction Data'!$L10859&lt;=10,"Less Expensive","Expensive")</f>
        <v>Expensive</v>
      </c>
      <c r="S10859" s="4">
        <f>WEEKDAY('Transaction Data'!$A10859)</f>
        <v>3</v>
      </c>
      <c r="T10859" s="2" t="str">
        <f>IF(WEEKDAY('Transaction Data'!$A10859,2)&lt;6,"Weekday","Weekend")</f>
        <v>Weekday</v>
      </c>
    </row>
    <row r="10860" ht="15.75" customHeight="1">
      <c r="A10860" s="1">
        <v>45593.0</v>
      </c>
      <c r="B10860" s="2" t="s">
        <v>4591</v>
      </c>
      <c r="C10860" s="2" t="s">
        <v>54</v>
      </c>
      <c r="D10860" s="1">
        <v>20350.0</v>
      </c>
      <c r="E10860" s="2" t="s">
        <v>63</v>
      </c>
      <c r="F10860" s="2">
        <v>448.0</v>
      </c>
      <c r="G10860" s="2" t="s">
        <v>55</v>
      </c>
      <c r="H10860" s="2" t="s">
        <v>24</v>
      </c>
      <c r="I10860" s="2" t="s">
        <v>30</v>
      </c>
      <c r="J10860" s="2" t="str">
        <f t="array" ref="J10860">XLOOKUP('Transaction Data'!$G10860,Product_Code,Biscuit_Brand)</f>
        <v>Vanilla Wafers</v>
      </c>
      <c r="K10860" s="2">
        <f t="array" ref="K10860">XLOOKUP('Transaction Data'!$G10860,Product_Code,Cost)</f>
        <v>18</v>
      </c>
      <c r="L10860" s="2">
        <f t="array" ref="L10860">XLOOKUP('Transaction Data'!$G10860,Product_Code,Unit_Price)</f>
        <v>36</v>
      </c>
      <c r="M10860" s="3">
        <f>'Transaction Data'!$F10860*'Transaction Data'!$K10860</f>
        <v>8064</v>
      </c>
      <c r="N10860" s="3">
        <f>'Transaction Data'!$F10860*'Transaction Data'!$L10860</f>
        <v>16128</v>
      </c>
      <c r="O10860" s="3">
        <f>'Transaction Data'!$N10860-'Transaction Data'!$M10860</f>
        <v>8064</v>
      </c>
      <c r="P10860" s="2">
        <f>DATEDIF('Transaction Data'!$D10860,'Transaction Data'!$A10860,"y")</f>
        <v>69</v>
      </c>
      <c r="Q10860" s="2" t="str">
        <f>FLOOR('Transaction Data'!$P10860,15)&amp;"-"&amp;FLOOR('Transaction Data'!$P10860,15)+14</f>
        <v>60-74</v>
      </c>
      <c r="R10860" s="2" t="str">
        <f>IF('Transaction Data'!$L10860&lt;=10,"Less Expensive","Expensive")</f>
        <v>Expensive</v>
      </c>
      <c r="S10860" s="4">
        <f>WEEKDAY('Transaction Data'!$A10860)</f>
        <v>2</v>
      </c>
      <c r="T10860" s="2" t="str">
        <f>IF(WEEKDAY('Transaction Data'!$A10860,2)&lt;6,"Weekday","Weekend")</f>
        <v>Weekday</v>
      </c>
    </row>
    <row r="10861" ht="15.75" customHeight="1">
      <c r="A10861" s="1">
        <v>45572.0</v>
      </c>
      <c r="B10861" s="2" t="s">
        <v>3106</v>
      </c>
      <c r="C10861" s="2" t="s">
        <v>51</v>
      </c>
      <c r="D10861" s="1">
        <v>30305.0</v>
      </c>
      <c r="E10861" s="2" t="s">
        <v>27</v>
      </c>
      <c r="F10861" s="2">
        <v>457.0</v>
      </c>
      <c r="G10861" s="2" t="s">
        <v>55</v>
      </c>
      <c r="H10861" s="2" t="s">
        <v>49</v>
      </c>
      <c r="I10861" s="2" t="s">
        <v>30</v>
      </c>
      <c r="J10861" s="2" t="str">
        <f t="array" ref="J10861">XLOOKUP('Transaction Data'!$G10861,Product_Code,Biscuit_Brand)</f>
        <v>Vanilla Wafers</v>
      </c>
      <c r="K10861" s="2">
        <f t="array" ref="K10861">XLOOKUP('Transaction Data'!$G10861,Product_Code,Cost)</f>
        <v>18</v>
      </c>
      <c r="L10861" s="2">
        <f t="array" ref="L10861">XLOOKUP('Transaction Data'!$G10861,Product_Code,Unit_Price)</f>
        <v>36</v>
      </c>
      <c r="M10861" s="3">
        <f>'Transaction Data'!$F10861*'Transaction Data'!$K10861</f>
        <v>8226</v>
      </c>
      <c r="N10861" s="3">
        <f>'Transaction Data'!$F10861*'Transaction Data'!$L10861</f>
        <v>16452</v>
      </c>
      <c r="O10861" s="3">
        <f>'Transaction Data'!$N10861-'Transaction Data'!$M10861</f>
        <v>8226</v>
      </c>
      <c r="P10861" s="2">
        <f>DATEDIF('Transaction Data'!$D10861,'Transaction Data'!$A10861,"y")</f>
        <v>41</v>
      </c>
      <c r="Q10861" s="2" t="str">
        <f>FLOOR('Transaction Data'!$P10861,15)&amp;"-"&amp;FLOOR('Transaction Data'!$P10861,15)+14</f>
        <v>30-44</v>
      </c>
      <c r="R10861" s="2" t="str">
        <f>IF('Transaction Data'!$L10861&lt;=10,"Less Expensive","Expensive")</f>
        <v>Expensive</v>
      </c>
      <c r="S10861" s="4">
        <f>WEEKDAY('Transaction Data'!$A10861)</f>
        <v>2</v>
      </c>
      <c r="T10861" s="2" t="str">
        <f>IF(WEEKDAY('Transaction Data'!$A10861,2)&lt;6,"Weekday","Weekend")</f>
        <v>Weekday</v>
      </c>
    </row>
    <row r="10862" ht="15.75" customHeight="1">
      <c r="A10862" s="1">
        <v>45567.0</v>
      </c>
      <c r="B10862" s="2" t="s">
        <v>7843</v>
      </c>
      <c r="C10862" s="2" t="s">
        <v>54</v>
      </c>
      <c r="D10862" s="1">
        <v>28522.0</v>
      </c>
      <c r="E10862" s="2" t="s">
        <v>37</v>
      </c>
      <c r="F10862" s="2">
        <v>275.0</v>
      </c>
      <c r="G10862" s="2" t="s">
        <v>38</v>
      </c>
      <c r="H10862" s="2" t="s">
        <v>42</v>
      </c>
      <c r="I10862" s="2" t="s">
        <v>35</v>
      </c>
      <c r="J10862" s="2" t="str">
        <f t="array" ref="J10862">XLOOKUP('Transaction Data'!$G10862,Product_Code,Biscuit_Brand)</f>
        <v>Ginger Snaps</v>
      </c>
      <c r="K10862" s="2">
        <f t="array" ref="K10862">XLOOKUP('Transaction Data'!$G10862,Product_Code,Cost)</f>
        <v>14</v>
      </c>
      <c r="L10862" s="2">
        <f t="array" ref="L10862">XLOOKUP('Transaction Data'!$G10862,Product_Code,Unit_Price)</f>
        <v>28</v>
      </c>
      <c r="M10862" s="3">
        <f>'Transaction Data'!$F10862*'Transaction Data'!$K10862</f>
        <v>3850</v>
      </c>
      <c r="N10862" s="3">
        <f>'Transaction Data'!$F10862*'Transaction Data'!$L10862</f>
        <v>7700</v>
      </c>
      <c r="O10862" s="3">
        <f>'Transaction Data'!$N10862-'Transaction Data'!$M10862</f>
        <v>3850</v>
      </c>
      <c r="P10862" s="2">
        <f>DATEDIF('Transaction Data'!$D10862,'Transaction Data'!$A10862,"y")</f>
        <v>46</v>
      </c>
      <c r="Q10862" s="2" t="str">
        <f>FLOOR('Transaction Data'!$P10862,15)&amp;"-"&amp;FLOOR('Transaction Data'!$P10862,15)+14</f>
        <v>45-59</v>
      </c>
      <c r="R10862" s="2" t="str">
        <f>IF('Transaction Data'!$L10862&lt;=10,"Less Expensive","Expensive")</f>
        <v>Expensive</v>
      </c>
      <c r="S10862" s="4">
        <f>WEEKDAY('Transaction Data'!$A10862)</f>
        <v>4</v>
      </c>
      <c r="T10862" s="2" t="str">
        <f>IF(WEEKDAY('Transaction Data'!$A10862,2)&lt;6,"Weekday","Weekend")</f>
        <v>Weekday</v>
      </c>
    </row>
    <row r="10863" ht="15.75" customHeight="1">
      <c r="A10863" s="1">
        <v>45580.0</v>
      </c>
      <c r="B10863" s="2" t="s">
        <v>8162</v>
      </c>
      <c r="C10863" s="2" t="s">
        <v>69</v>
      </c>
      <c r="D10863" s="1">
        <v>37560.0</v>
      </c>
      <c r="E10863" s="2" t="s">
        <v>27</v>
      </c>
      <c r="F10863" s="2">
        <v>332.0</v>
      </c>
      <c r="G10863" s="2" t="s">
        <v>23</v>
      </c>
      <c r="H10863" s="2" t="s">
        <v>29</v>
      </c>
      <c r="I10863" s="2" t="s">
        <v>35</v>
      </c>
      <c r="J10863" s="2" t="str">
        <f t="array" ref="J10863">XLOOKUP('Transaction Data'!$G10863,Product_Code,Biscuit_Brand)</f>
        <v>Cinnamon Swirls</v>
      </c>
      <c r="K10863" s="2">
        <f t="array" ref="K10863">XLOOKUP('Transaction Data'!$G10863,Product_Code,Cost)</f>
        <v>10</v>
      </c>
      <c r="L10863" s="2">
        <f t="array" ref="L10863">XLOOKUP('Transaction Data'!$G10863,Product_Code,Unit_Price)</f>
        <v>14</v>
      </c>
      <c r="M10863" s="3">
        <f>'Transaction Data'!$F10863*'Transaction Data'!$K10863</f>
        <v>3320</v>
      </c>
      <c r="N10863" s="3">
        <f>'Transaction Data'!$F10863*'Transaction Data'!$L10863</f>
        <v>4648</v>
      </c>
      <c r="O10863" s="3">
        <f>'Transaction Data'!$N10863-'Transaction Data'!$M10863</f>
        <v>1328</v>
      </c>
      <c r="P10863" s="2">
        <f>DATEDIF('Transaction Data'!$D10863,'Transaction Data'!$A10863,"y")</f>
        <v>21</v>
      </c>
      <c r="Q10863" s="2" t="str">
        <f>FLOOR('Transaction Data'!$P10863,15)&amp;"-"&amp;FLOOR('Transaction Data'!$P10863,15)+14</f>
        <v>15-29</v>
      </c>
      <c r="R10863" s="2" t="str">
        <f>IF('Transaction Data'!$L10863&lt;=10,"Less Expensive","Expensive")</f>
        <v>Expensive</v>
      </c>
      <c r="S10863" s="4">
        <f>WEEKDAY('Transaction Data'!$A10863)</f>
        <v>3</v>
      </c>
      <c r="T10863" s="2" t="str">
        <f>IF(WEEKDAY('Transaction Data'!$A10863,2)&lt;6,"Weekday","Weekend")</f>
        <v>Weekday</v>
      </c>
    </row>
    <row r="10864" ht="15.75" customHeight="1">
      <c r="A10864" s="1">
        <v>45581.0</v>
      </c>
      <c r="B10864" s="2" t="s">
        <v>270</v>
      </c>
      <c r="C10864" s="2" t="s">
        <v>54</v>
      </c>
      <c r="D10864" s="1">
        <v>23336.0</v>
      </c>
      <c r="E10864" s="2" t="s">
        <v>63</v>
      </c>
      <c r="F10864" s="2">
        <v>263.0</v>
      </c>
      <c r="G10864" s="2" t="s">
        <v>57</v>
      </c>
      <c r="H10864" s="2" t="s">
        <v>45</v>
      </c>
      <c r="I10864" s="2" t="s">
        <v>25</v>
      </c>
      <c r="J10864" s="2" t="str">
        <f t="array" ref="J10864">XLOOKUP('Transaction Data'!$G10864,Product_Code,Biscuit_Brand)</f>
        <v>Oatmeal Cookies</v>
      </c>
      <c r="K10864" s="2">
        <f t="array" ref="K10864">XLOOKUP('Transaction Data'!$G10864,Product_Code,Cost)</f>
        <v>19</v>
      </c>
      <c r="L10864" s="2">
        <f t="array" ref="L10864">XLOOKUP('Transaction Data'!$G10864,Product_Code,Unit_Price)</f>
        <v>23</v>
      </c>
      <c r="M10864" s="3">
        <f>'Transaction Data'!$F10864*'Transaction Data'!$K10864</f>
        <v>4997</v>
      </c>
      <c r="N10864" s="3">
        <f>'Transaction Data'!$F10864*'Transaction Data'!$L10864</f>
        <v>6049</v>
      </c>
      <c r="O10864" s="3">
        <f>'Transaction Data'!$N10864-'Transaction Data'!$M10864</f>
        <v>1052</v>
      </c>
      <c r="P10864" s="2">
        <f>DATEDIF('Transaction Data'!$D10864,'Transaction Data'!$A10864,"y")</f>
        <v>60</v>
      </c>
      <c r="Q10864" s="2" t="str">
        <f>FLOOR('Transaction Data'!$P10864,15)&amp;"-"&amp;FLOOR('Transaction Data'!$P10864,15)+14</f>
        <v>60-74</v>
      </c>
      <c r="R10864" s="2" t="str">
        <f>IF('Transaction Data'!$L10864&lt;=10,"Less Expensive","Expensive")</f>
        <v>Expensive</v>
      </c>
      <c r="S10864" s="4">
        <f>WEEKDAY('Transaction Data'!$A10864)</f>
        <v>4</v>
      </c>
      <c r="T10864" s="2" t="str">
        <f>IF(WEEKDAY('Transaction Data'!$A10864,2)&lt;6,"Weekday","Weekend")</f>
        <v>Weekday</v>
      </c>
    </row>
    <row r="10865" ht="15.75" customHeight="1">
      <c r="A10865" s="1">
        <v>45573.0</v>
      </c>
      <c r="B10865" s="2" t="s">
        <v>4079</v>
      </c>
      <c r="C10865" s="2" t="s">
        <v>72</v>
      </c>
      <c r="D10865" s="1">
        <v>26033.0</v>
      </c>
      <c r="E10865" s="2" t="s">
        <v>63</v>
      </c>
      <c r="F10865" s="2">
        <v>398.0</v>
      </c>
      <c r="G10865" s="2" t="s">
        <v>61</v>
      </c>
      <c r="H10865" s="2" t="s">
        <v>52</v>
      </c>
      <c r="I10865" s="2" t="s">
        <v>25</v>
      </c>
      <c r="J10865" s="2" t="str">
        <f t="array" ref="J10865">XLOOKUP('Transaction Data'!$G10865,Product_Code,Biscuit_Brand)</f>
        <v>Choco Delight</v>
      </c>
      <c r="K10865" s="2">
        <f t="array" ref="K10865">XLOOKUP('Transaction Data'!$G10865,Product_Code,Cost)</f>
        <v>3</v>
      </c>
      <c r="L10865" s="2">
        <f t="array" ref="L10865">XLOOKUP('Transaction Data'!$G10865,Product_Code,Unit_Price)</f>
        <v>5</v>
      </c>
      <c r="M10865" s="3">
        <f>'Transaction Data'!$F10865*'Transaction Data'!$K10865</f>
        <v>1194</v>
      </c>
      <c r="N10865" s="3">
        <f>'Transaction Data'!$F10865*'Transaction Data'!$L10865</f>
        <v>1990</v>
      </c>
      <c r="O10865" s="3">
        <f>'Transaction Data'!$N10865-'Transaction Data'!$M10865</f>
        <v>796</v>
      </c>
      <c r="P10865" s="2">
        <f>DATEDIF('Transaction Data'!$D10865,'Transaction Data'!$A10865,"y")</f>
        <v>53</v>
      </c>
      <c r="Q10865" s="2" t="str">
        <f>FLOOR('Transaction Data'!$P10865,15)&amp;"-"&amp;FLOOR('Transaction Data'!$P10865,15)+14</f>
        <v>45-59</v>
      </c>
      <c r="R10865" s="2" t="str">
        <f>IF('Transaction Data'!$L10865&lt;=10,"Less Expensive","Expensive")</f>
        <v>Less Expensive</v>
      </c>
      <c r="S10865" s="4">
        <f>WEEKDAY('Transaction Data'!$A10865)</f>
        <v>3</v>
      </c>
      <c r="T10865" s="2" t="str">
        <f>IF(WEEKDAY('Transaction Data'!$A10865,2)&lt;6,"Weekday","Weekend")</f>
        <v>Weekday</v>
      </c>
    </row>
    <row r="10866" ht="15.75" customHeight="1">
      <c r="A10866" s="1">
        <v>45566.0</v>
      </c>
      <c r="B10866" s="2" t="s">
        <v>5196</v>
      </c>
      <c r="C10866" s="2" t="s">
        <v>47</v>
      </c>
      <c r="D10866" s="1">
        <v>16446.0</v>
      </c>
      <c r="E10866" s="2" t="s">
        <v>37</v>
      </c>
      <c r="F10866" s="2">
        <v>187.0</v>
      </c>
      <c r="G10866" s="2" t="s">
        <v>55</v>
      </c>
      <c r="H10866" s="2" t="s">
        <v>24</v>
      </c>
      <c r="I10866" s="2" t="s">
        <v>30</v>
      </c>
      <c r="J10866" s="2" t="str">
        <f t="array" ref="J10866">XLOOKUP('Transaction Data'!$G10866,Product_Code,Biscuit_Brand)</f>
        <v>Vanilla Wafers</v>
      </c>
      <c r="K10866" s="2">
        <f t="array" ref="K10866">XLOOKUP('Transaction Data'!$G10866,Product_Code,Cost)</f>
        <v>18</v>
      </c>
      <c r="L10866" s="2">
        <f t="array" ref="L10866">XLOOKUP('Transaction Data'!$G10866,Product_Code,Unit_Price)</f>
        <v>36</v>
      </c>
      <c r="M10866" s="3">
        <f>'Transaction Data'!$F10866*'Transaction Data'!$K10866</f>
        <v>3366</v>
      </c>
      <c r="N10866" s="3">
        <f>'Transaction Data'!$F10866*'Transaction Data'!$L10866</f>
        <v>6732</v>
      </c>
      <c r="O10866" s="3">
        <f>'Transaction Data'!$N10866-'Transaction Data'!$M10866</f>
        <v>3366</v>
      </c>
      <c r="P10866" s="2">
        <f>DATEDIF('Transaction Data'!$D10866,'Transaction Data'!$A10866,"y")</f>
        <v>79</v>
      </c>
      <c r="Q10866" s="2" t="str">
        <f>FLOOR('Transaction Data'!$P10866,15)&amp;"-"&amp;FLOOR('Transaction Data'!$P10866,15)+14</f>
        <v>75-89</v>
      </c>
      <c r="R10866" s="2" t="str">
        <f>IF('Transaction Data'!$L10866&lt;=10,"Less Expensive","Expensive")</f>
        <v>Expensive</v>
      </c>
      <c r="S10866" s="4">
        <f>WEEKDAY('Transaction Data'!$A10866)</f>
        <v>3</v>
      </c>
      <c r="T10866" s="2" t="str">
        <f>IF(WEEKDAY('Transaction Data'!$A10866,2)&lt;6,"Weekday","Weekend")</f>
        <v>Weekday</v>
      </c>
    </row>
    <row r="10867" ht="15.75" customHeight="1">
      <c r="A10867" s="1">
        <v>45587.0</v>
      </c>
      <c r="B10867" s="2" t="s">
        <v>2413</v>
      </c>
      <c r="C10867" s="2" t="s">
        <v>47</v>
      </c>
      <c r="D10867" s="1">
        <v>23823.0</v>
      </c>
      <c r="E10867" s="2" t="s">
        <v>37</v>
      </c>
      <c r="F10867" s="2">
        <v>426.0</v>
      </c>
      <c r="G10867" s="2" t="s">
        <v>38</v>
      </c>
      <c r="H10867" s="2" t="s">
        <v>24</v>
      </c>
      <c r="I10867" s="2" t="s">
        <v>25</v>
      </c>
      <c r="J10867" s="2" t="str">
        <f t="array" ref="J10867">XLOOKUP('Transaction Data'!$G10867,Product_Code,Biscuit_Brand)</f>
        <v>Ginger Snaps</v>
      </c>
      <c r="K10867" s="2">
        <f t="array" ref="K10867">XLOOKUP('Transaction Data'!$G10867,Product_Code,Cost)</f>
        <v>14</v>
      </c>
      <c r="L10867" s="2">
        <f t="array" ref="L10867">XLOOKUP('Transaction Data'!$G10867,Product_Code,Unit_Price)</f>
        <v>28</v>
      </c>
      <c r="M10867" s="3">
        <f>'Transaction Data'!$F10867*'Transaction Data'!$K10867</f>
        <v>5964</v>
      </c>
      <c r="N10867" s="3">
        <f>'Transaction Data'!$F10867*'Transaction Data'!$L10867</f>
        <v>11928</v>
      </c>
      <c r="O10867" s="3">
        <f>'Transaction Data'!$N10867-'Transaction Data'!$M10867</f>
        <v>5964</v>
      </c>
      <c r="P10867" s="2">
        <f>DATEDIF('Transaction Data'!$D10867,'Transaction Data'!$A10867,"y")</f>
        <v>59</v>
      </c>
      <c r="Q10867" s="2" t="str">
        <f>FLOOR('Transaction Data'!$P10867,15)&amp;"-"&amp;FLOOR('Transaction Data'!$P10867,15)+14</f>
        <v>45-59</v>
      </c>
      <c r="R10867" s="2" t="str">
        <f>IF('Transaction Data'!$L10867&lt;=10,"Less Expensive","Expensive")</f>
        <v>Expensive</v>
      </c>
      <c r="S10867" s="4">
        <f>WEEKDAY('Transaction Data'!$A10867)</f>
        <v>3</v>
      </c>
      <c r="T10867" s="2" t="str">
        <f>IF(WEEKDAY('Transaction Data'!$A10867,2)&lt;6,"Weekday","Weekend")</f>
        <v>Weekday</v>
      </c>
    </row>
    <row r="10868" ht="15.75" customHeight="1">
      <c r="A10868" s="1">
        <v>45570.0</v>
      </c>
      <c r="B10868" s="2" t="s">
        <v>2409</v>
      </c>
      <c r="C10868" s="2" t="s">
        <v>65</v>
      </c>
      <c r="D10868" s="1">
        <v>24802.0</v>
      </c>
      <c r="E10868" s="2" t="s">
        <v>22</v>
      </c>
      <c r="F10868" s="2">
        <v>257.0</v>
      </c>
      <c r="G10868" s="2" t="s">
        <v>61</v>
      </c>
      <c r="H10868" s="2" t="s">
        <v>24</v>
      </c>
      <c r="I10868" s="2" t="s">
        <v>25</v>
      </c>
      <c r="J10868" s="2" t="str">
        <f t="array" ref="J10868">XLOOKUP('Transaction Data'!$G10868,Product_Code,Biscuit_Brand)</f>
        <v>Choco Delight</v>
      </c>
      <c r="K10868" s="2">
        <f t="array" ref="K10868">XLOOKUP('Transaction Data'!$G10868,Product_Code,Cost)</f>
        <v>3</v>
      </c>
      <c r="L10868" s="2">
        <f t="array" ref="L10868">XLOOKUP('Transaction Data'!$G10868,Product_Code,Unit_Price)</f>
        <v>5</v>
      </c>
      <c r="M10868" s="3">
        <f>'Transaction Data'!$F10868*'Transaction Data'!$K10868</f>
        <v>771</v>
      </c>
      <c r="N10868" s="3">
        <f>'Transaction Data'!$F10868*'Transaction Data'!$L10868</f>
        <v>1285</v>
      </c>
      <c r="O10868" s="3">
        <f>'Transaction Data'!$N10868-'Transaction Data'!$M10868</f>
        <v>514</v>
      </c>
      <c r="P10868" s="2">
        <f>DATEDIF('Transaction Data'!$D10868,'Transaction Data'!$A10868,"y")</f>
        <v>56</v>
      </c>
      <c r="Q10868" s="2" t="str">
        <f>FLOOR('Transaction Data'!$P10868,15)&amp;"-"&amp;FLOOR('Transaction Data'!$P10868,15)+14</f>
        <v>45-59</v>
      </c>
      <c r="R10868" s="2" t="str">
        <f>IF('Transaction Data'!$L10868&lt;=10,"Less Expensive","Expensive")</f>
        <v>Less Expensive</v>
      </c>
      <c r="S10868" s="4">
        <f>WEEKDAY('Transaction Data'!$A10868)</f>
        <v>7</v>
      </c>
      <c r="T10868" s="2" t="str">
        <f>IF(WEEKDAY('Transaction Data'!$A10868,2)&lt;6,"Weekday","Weekend")</f>
        <v>Weekend</v>
      </c>
    </row>
    <row r="10869" ht="15.75" customHeight="1">
      <c r="A10869" s="1">
        <v>45586.0</v>
      </c>
      <c r="B10869" s="2" t="s">
        <v>133</v>
      </c>
      <c r="C10869" s="2" t="s">
        <v>41</v>
      </c>
      <c r="D10869" s="1">
        <v>32105.0</v>
      </c>
      <c r="E10869" s="2" t="s">
        <v>22</v>
      </c>
      <c r="F10869" s="2">
        <v>486.0</v>
      </c>
      <c r="G10869" s="2" t="s">
        <v>55</v>
      </c>
      <c r="H10869" s="2" t="s">
        <v>52</v>
      </c>
      <c r="I10869" s="2" t="s">
        <v>35</v>
      </c>
      <c r="J10869" s="2" t="str">
        <f t="array" ref="J10869">XLOOKUP('Transaction Data'!$G10869,Product_Code,Biscuit_Brand)</f>
        <v>Vanilla Wafers</v>
      </c>
      <c r="K10869" s="2">
        <f t="array" ref="K10869">XLOOKUP('Transaction Data'!$G10869,Product_Code,Cost)</f>
        <v>18</v>
      </c>
      <c r="L10869" s="2">
        <f t="array" ref="L10869">XLOOKUP('Transaction Data'!$G10869,Product_Code,Unit_Price)</f>
        <v>36</v>
      </c>
      <c r="M10869" s="3">
        <f>'Transaction Data'!$F10869*'Transaction Data'!$K10869</f>
        <v>8748</v>
      </c>
      <c r="N10869" s="3">
        <f>'Transaction Data'!$F10869*'Transaction Data'!$L10869</f>
        <v>17496</v>
      </c>
      <c r="O10869" s="3">
        <f>'Transaction Data'!$N10869-'Transaction Data'!$M10869</f>
        <v>8748</v>
      </c>
      <c r="P10869" s="2">
        <f>DATEDIF('Transaction Data'!$D10869,'Transaction Data'!$A10869,"y")</f>
        <v>36</v>
      </c>
      <c r="Q10869" s="2" t="str">
        <f>FLOOR('Transaction Data'!$P10869,15)&amp;"-"&amp;FLOOR('Transaction Data'!$P10869,15)+14</f>
        <v>30-44</v>
      </c>
      <c r="R10869" s="2" t="str">
        <f>IF('Transaction Data'!$L10869&lt;=10,"Less Expensive","Expensive")</f>
        <v>Expensive</v>
      </c>
      <c r="S10869" s="4">
        <f>WEEKDAY('Transaction Data'!$A10869)</f>
        <v>2</v>
      </c>
      <c r="T10869" s="2" t="str">
        <f>IF(WEEKDAY('Transaction Data'!$A10869,2)&lt;6,"Weekday","Weekend")</f>
        <v>Weekday</v>
      </c>
    </row>
    <row r="10870" ht="15.75" customHeight="1">
      <c r="A10870" s="1">
        <v>45578.0</v>
      </c>
      <c r="B10870" s="2" t="s">
        <v>352</v>
      </c>
      <c r="C10870" s="2" t="s">
        <v>54</v>
      </c>
      <c r="D10870" s="1">
        <v>23786.0</v>
      </c>
      <c r="E10870" s="2" t="s">
        <v>37</v>
      </c>
      <c r="F10870" s="2">
        <v>81.0</v>
      </c>
      <c r="G10870" s="2" t="s">
        <v>38</v>
      </c>
      <c r="H10870" s="2" t="s">
        <v>39</v>
      </c>
      <c r="I10870" s="2" t="s">
        <v>25</v>
      </c>
      <c r="J10870" s="2" t="str">
        <f t="array" ref="J10870">XLOOKUP('Transaction Data'!$G10870,Product_Code,Biscuit_Brand)</f>
        <v>Ginger Snaps</v>
      </c>
      <c r="K10870" s="2">
        <f t="array" ref="K10870">XLOOKUP('Transaction Data'!$G10870,Product_Code,Cost)</f>
        <v>14</v>
      </c>
      <c r="L10870" s="2">
        <f t="array" ref="L10870">XLOOKUP('Transaction Data'!$G10870,Product_Code,Unit_Price)</f>
        <v>28</v>
      </c>
      <c r="M10870" s="3">
        <f>'Transaction Data'!$F10870*'Transaction Data'!$K10870</f>
        <v>1134</v>
      </c>
      <c r="N10870" s="3">
        <f>'Transaction Data'!$F10870*'Transaction Data'!$L10870</f>
        <v>2268</v>
      </c>
      <c r="O10870" s="3">
        <f>'Transaction Data'!$N10870-'Transaction Data'!$M10870</f>
        <v>1134</v>
      </c>
      <c r="P10870" s="2">
        <f>DATEDIF('Transaction Data'!$D10870,'Transaction Data'!$A10870,"y")</f>
        <v>59</v>
      </c>
      <c r="Q10870" s="2" t="str">
        <f>FLOOR('Transaction Data'!$P10870,15)&amp;"-"&amp;FLOOR('Transaction Data'!$P10870,15)+14</f>
        <v>45-59</v>
      </c>
      <c r="R10870" s="2" t="str">
        <f>IF('Transaction Data'!$L10870&lt;=10,"Less Expensive","Expensive")</f>
        <v>Expensive</v>
      </c>
      <c r="S10870" s="4">
        <f>WEEKDAY('Transaction Data'!$A10870)</f>
        <v>1</v>
      </c>
      <c r="T10870" s="2" t="str">
        <f>IF(WEEKDAY('Transaction Data'!$A10870,2)&lt;6,"Weekday","Weekend")</f>
        <v>Weekend</v>
      </c>
    </row>
    <row r="10871" ht="15.75" customHeight="1">
      <c r="A10871" s="1">
        <v>45592.0</v>
      </c>
      <c r="B10871" s="2" t="s">
        <v>8180</v>
      </c>
      <c r="C10871" s="2" t="s">
        <v>72</v>
      </c>
      <c r="D10871" s="1">
        <v>21765.0</v>
      </c>
      <c r="E10871" s="2" t="s">
        <v>63</v>
      </c>
      <c r="F10871" s="2">
        <v>350.0</v>
      </c>
      <c r="G10871" s="2" t="s">
        <v>55</v>
      </c>
      <c r="H10871" s="2" t="s">
        <v>24</v>
      </c>
      <c r="I10871" s="2" t="s">
        <v>30</v>
      </c>
      <c r="J10871" s="2" t="str">
        <f t="array" ref="J10871">XLOOKUP('Transaction Data'!$G10871,Product_Code,Biscuit_Brand)</f>
        <v>Vanilla Wafers</v>
      </c>
      <c r="K10871" s="2">
        <f t="array" ref="K10871">XLOOKUP('Transaction Data'!$G10871,Product_Code,Cost)</f>
        <v>18</v>
      </c>
      <c r="L10871" s="2">
        <f t="array" ref="L10871">XLOOKUP('Transaction Data'!$G10871,Product_Code,Unit_Price)</f>
        <v>36</v>
      </c>
      <c r="M10871" s="3">
        <f>'Transaction Data'!$F10871*'Transaction Data'!$K10871</f>
        <v>6300</v>
      </c>
      <c r="N10871" s="3">
        <f>'Transaction Data'!$F10871*'Transaction Data'!$L10871</f>
        <v>12600</v>
      </c>
      <c r="O10871" s="3">
        <f>'Transaction Data'!$N10871-'Transaction Data'!$M10871</f>
        <v>6300</v>
      </c>
      <c r="P10871" s="2">
        <f>DATEDIF('Transaction Data'!$D10871,'Transaction Data'!$A10871,"y")</f>
        <v>65</v>
      </c>
      <c r="Q10871" s="2" t="str">
        <f>FLOOR('Transaction Data'!$P10871,15)&amp;"-"&amp;FLOOR('Transaction Data'!$P10871,15)+14</f>
        <v>60-74</v>
      </c>
      <c r="R10871" s="2" t="str">
        <f>IF('Transaction Data'!$L10871&lt;=10,"Less Expensive","Expensive")</f>
        <v>Expensive</v>
      </c>
      <c r="S10871" s="4">
        <f>WEEKDAY('Transaction Data'!$A10871)</f>
        <v>1</v>
      </c>
      <c r="T10871" s="2" t="str">
        <f>IF(WEEKDAY('Transaction Data'!$A10871,2)&lt;6,"Weekday","Weekend")</f>
        <v>Weekend</v>
      </c>
    </row>
    <row r="10872" ht="15.75" customHeight="1">
      <c r="A10872" s="1">
        <v>45588.0</v>
      </c>
      <c r="B10872" s="2" t="s">
        <v>5717</v>
      </c>
      <c r="C10872" s="2" t="s">
        <v>65</v>
      </c>
      <c r="D10872" s="1">
        <v>37886.0</v>
      </c>
      <c r="E10872" s="2" t="s">
        <v>27</v>
      </c>
      <c r="F10872" s="2">
        <v>477.0</v>
      </c>
      <c r="G10872" s="2" t="s">
        <v>48</v>
      </c>
      <c r="H10872" s="2" t="s">
        <v>24</v>
      </c>
      <c r="I10872" s="2" t="s">
        <v>25</v>
      </c>
      <c r="J10872" s="2" t="str">
        <f t="array" ref="J10872">XLOOKUP('Transaction Data'!$G10872,Product_Code,Biscuit_Brand)</f>
        <v>Lemon Crisps</v>
      </c>
      <c r="K10872" s="2">
        <f t="array" ref="K10872">XLOOKUP('Transaction Data'!$G10872,Product_Code,Cost)</f>
        <v>7</v>
      </c>
      <c r="L10872" s="2">
        <f t="array" ref="L10872">XLOOKUP('Transaction Data'!$G10872,Product_Code,Unit_Price)</f>
        <v>9</v>
      </c>
      <c r="M10872" s="3">
        <f>'Transaction Data'!$F10872*'Transaction Data'!$K10872</f>
        <v>3339</v>
      </c>
      <c r="N10872" s="3">
        <f>'Transaction Data'!$F10872*'Transaction Data'!$L10872</f>
        <v>4293</v>
      </c>
      <c r="O10872" s="3">
        <f>'Transaction Data'!$N10872-'Transaction Data'!$M10872</f>
        <v>954</v>
      </c>
      <c r="P10872" s="2">
        <f>DATEDIF('Transaction Data'!$D10872,'Transaction Data'!$A10872,"y")</f>
        <v>21</v>
      </c>
      <c r="Q10872" s="2" t="str">
        <f>FLOOR('Transaction Data'!$P10872,15)&amp;"-"&amp;FLOOR('Transaction Data'!$P10872,15)+14</f>
        <v>15-29</v>
      </c>
      <c r="R10872" s="2" t="str">
        <f>IF('Transaction Data'!$L10872&lt;=10,"Less Expensive","Expensive")</f>
        <v>Less Expensive</v>
      </c>
      <c r="S10872" s="4">
        <f>WEEKDAY('Transaction Data'!$A10872)</f>
        <v>4</v>
      </c>
      <c r="T10872" s="2" t="str">
        <f>IF(WEEKDAY('Transaction Data'!$A10872,2)&lt;6,"Weekday","Weekend")</f>
        <v>Weekday</v>
      </c>
    </row>
    <row r="10873" ht="15.75" customHeight="1">
      <c r="A10873" s="1">
        <v>45568.0</v>
      </c>
      <c r="B10873" s="2" t="s">
        <v>5459</v>
      </c>
      <c r="C10873" s="2" t="s">
        <v>78</v>
      </c>
      <c r="D10873" s="1">
        <v>22590.0</v>
      </c>
      <c r="E10873" s="2" t="s">
        <v>37</v>
      </c>
      <c r="F10873" s="2">
        <v>354.0</v>
      </c>
      <c r="G10873" s="2" t="s">
        <v>57</v>
      </c>
      <c r="H10873" s="2" t="s">
        <v>29</v>
      </c>
      <c r="I10873" s="2" t="s">
        <v>35</v>
      </c>
      <c r="J10873" s="2" t="str">
        <f t="array" ref="J10873">XLOOKUP('Transaction Data'!$G10873,Product_Code,Biscuit_Brand)</f>
        <v>Oatmeal Cookies</v>
      </c>
      <c r="K10873" s="2">
        <f t="array" ref="K10873">XLOOKUP('Transaction Data'!$G10873,Product_Code,Cost)</f>
        <v>19</v>
      </c>
      <c r="L10873" s="2">
        <f t="array" ref="L10873">XLOOKUP('Transaction Data'!$G10873,Product_Code,Unit_Price)</f>
        <v>23</v>
      </c>
      <c r="M10873" s="3">
        <f>'Transaction Data'!$F10873*'Transaction Data'!$K10873</f>
        <v>6726</v>
      </c>
      <c r="N10873" s="3">
        <f>'Transaction Data'!$F10873*'Transaction Data'!$L10873</f>
        <v>8142</v>
      </c>
      <c r="O10873" s="3">
        <f>'Transaction Data'!$N10873-'Transaction Data'!$M10873</f>
        <v>1416</v>
      </c>
      <c r="P10873" s="2">
        <f>DATEDIF('Transaction Data'!$D10873,'Transaction Data'!$A10873,"y")</f>
        <v>62</v>
      </c>
      <c r="Q10873" s="2" t="str">
        <f>FLOOR('Transaction Data'!$P10873,15)&amp;"-"&amp;FLOOR('Transaction Data'!$P10873,15)+14</f>
        <v>60-74</v>
      </c>
      <c r="R10873" s="2" t="str">
        <f>IF('Transaction Data'!$L10873&lt;=10,"Less Expensive","Expensive")</f>
        <v>Expensive</v>
      </c>
      <c r="S10873" s="4">
        <f>WEEKDAY('Transaction Data'!$A10873)</f>
        <v>5</v>
      </c>
      <c r="T10873" s="2" t="str">
        <f>IF(WEEKDAY('Transaction Data'!$A10873,2)&lt;6,"Weekday","Weekend")</f>
        <v>Weekday</v>
      </c>
    </row>
    <row r="10874" ht="15.75" customHeight="1">
      <c r="A10874" s="1">
        <v>45566.0</v>
      </c>
      <c r="B10874" s="2" t="s">
        <v>2586</v>
      </c>
      <c r="C10874" s="2" t="s">
        <v>65</v>
      </c>
      <c r="D10874" s="1">
        <v>29207.0</v>
      </c>
      <c r="E10874" s="2" t="s">
        <v>63</v>
      </c>
      <c r="F10874" s="2">
        <v>424.0</v>
      </c>
      <c r="G10874" s="2" t="s">
        <v>57</v>
      </c>
      <c r="H10874" s="2" t="s">
        <v>24</v>
      </c>
      <c r="I10874" s="2" t="s">
        <v>30</v>
      </c>
      <c r="J10874" s="2" t="str">
        <f t="array" ref="J10874">XLOOKUP('Transaction Data'!$G10874,Product_Code,Biscuit_Brand)</f>
        <v>Oatmeal Cookies</v>
      </c>
      <c r="K10874" s="2">
        <f t="array" ref="K10874">XLOOKUP('Transaction Data'!$G10874,Product_Code,Cost)</f>
        <v>19</v>
      </c>
      <c r="L10874" s="2">
        <f t="array" ref="L10874">XLOOKUP('Transaction Data'!$G10874,Product_Code,Unit_Price)</f>
        <v>23</v>
      </c>
      <c r="M10874" s="3">
        <f>'Transaction Data'!$F10874*'Transaction Data'!$K10874</f>
        <v>8056</v>
      </c>
      <c r="N10874" s="3">
        <f>'Transaction Data'!$F10874*'Transaction Data'!$L10874</f>
        <v>9752</v>
      </c>
      <c r="O10874" s="3">
        <f>'Transaction Data'!$N10874-'Transaction Data'!$M10874</f>
        <v>1696</v>
      </c>
      <c r="P10874" s="2">
        <f>DATEDIF('Transaction Data'!$D10874,'Transaction Data'!$A10874,"y")</f>
        <v>44</v>
      </c>
      <c r="Q10874" s="2" t="str">
        <f>FLOOR('Transaction Data'!$P10874,15)&amp;"-"&amp;FLOOR('Transaction Data'!$P10874,15)+14</f>
        <v>30-44</v>
      </c>
      <c r="R10874" s="2" t="str">
        <f>IF('Transaction Data'!$L10874&lt;=10,"Less Expensive","Expensive")</f>
        <v>Expensive</v>
      </c>
      <c r="S10874" s="4">
        <f>WEEKDAY('Transaction Data'!$A10874)</f>
        <v>3</v>
      </c>
      <c r="T10874" s="2" t="str">
        <f>IF(WEEKDAY('Transaction Data'!$A10874,2)&lt;6,"Weekday","Weekend")</f>
        <v>Weekday</v>
      </c>
    </row>
    <row r="10875" ht="15.75" customHeight="1">
      <c r="A10875" s="1">
        <v>45580.0</v>
      </c>
      <c r="B10875" s="2" t="s">
        <v>4825</v>
      </c>
      <c r="C10875" s="2" t="s">
        <v>72</v>
      </c>
      <c r="D10875" s="1">
        <v>36215.0</v>
      </c>
      <c r="E10875" s="2" t="s">
        <v>37</v>
      </c>
      <c r="F10875" s="2">
        <v>52.0</v>
      </c>
      <c r="G10875" s="2" t="s">
        <v>33</v>
      </c>
      <c r="H10875" s="2" t="s">
        <v>34</v>
      </c>
      <c r="I10875" s="2" t="s">
        <v>30</v>
      </c>
      <c r="J10875" s="2" t="str">
        <f t="array" ref="J10875">XLOOKUP('Transaction Data'!$G10875,Product_Code,Biscuit_Brand)</f>
        <v>Caramel Biscuits</v>
      </c>
      <c r="K10875" s="2">
        <f t="array" ref="K10875">XLOOKUP('Transaction Data'!$G10875,Product_Code,Cost)</f>
        <v>18</v>
      </c>
      <c r="L10875" s="2">
        <f t="array" ref="L10875">XLOOKUP('Transaction Data'!$G10875,Product_Code,Unit_Price)</f>
        <v>22</v>
      </c>
      <c r="M10875" s="3">
        <f>'Transaction Data'!$F10875*'Transaction Data'!$K10875</f>
        <v>936</v>
      </c>
      <c r="N10875" s="3">
        <f>'Transaction Data'!$F10875*'Transaction Data'!$L10875</f>
        <v>1144</v>
      </c>
      <c r="O10875" s="3">
        <f>'Transaction Data'!$N10875-'Transaction Data'!$M10875</f>
        <v>208</v>
      </c>
      <c r="P10875" s="2">
        <f>DATEDIF('Transaction Data'!$D10875,'Transaction Data'!$A10875,"y")</f>
        <v>25</v>
      </c>
      <c r="Q10875" s="2" t="str">
        <f>FLOOR('Transaction Data'!$P10875,15)&amp;"-"&amp;FLOOR('Transaction Data'!$P10875,15)+14</f>
        <v>15-29</v>
      </c>
      <c r="R10875" s="2" t="str">
        <f>IF('Transaction Data'!$L10875&lt;=10,"Less Expensive","Expensive")</f>
        <v>Expensive</v>
      </c>
      <c r="S10875" s="4">
        <f>WEEKDAY('Transaction Data'!$A10875)</f>
        <v>3</v>
      </c>
      <c r="T10875" s="2" t="str">
        <f>IF(WEEKDAY('Transaction Data'!$A10875,2)&lt;6,"Weekday","Weekend")</f>
        <v>Weekday</v>
      </c>
    </row>
    <row r="10876" ht="15.75" customHeight="1">
      <c r="A10876" s="1">
        <v>45577.0</v>
      </c>
      <c r="B10876" s="2" t="s">
        <v>2559</v>
      </c>
      <c r="C10876" s="2" t="s">
        <v>72</v>
      </c>
      <c r="D10876" s="1">
        <v>31743.0</v>
      </c>
      <c r="E10876" s="2" t="s">
        <v>63</v>
      </c>
      <c r="F10876" s="2">
        <v>151.0</v>
      </c>
      <c r="G10876" s="2" t="s">
        <v>60</v>
      </c>
      <c r="H10876" s="2" t="s">
        <v>42</v>
      </c>
      <c r="I10876" s="2" t="s">
        <v>35</v>
      </c>
      <c r="J10876" s="2" t="str">
        <f t="array" ref="J10876">XLOOKUP('Transaction Data'!$G10876,Product_Code,Biscuit_Brand)</f>
        <v>Peanut Butter Bites</v>
      </c>
      <c r="K10876" s="2">
        <f t="array" ref="K10876">XLOOKUP('Transaction Data'!$G10876,Product_Code,Cost)</f>
        <v>5</v>
      </c>
      <c r="L10876" s="2">
        <f t="array" ref="L10876">XLOOKUP('Transaction Data'!$G10876,Product_Code,Unit_Price)</f>
        <v>7</v>
      </c>
      <c r="M10876" s="3">
        <f>'Transaction Data'!$F10876*'Transaction Data'!$K10876</f>
        <v>755</v>
      </c>
      <c r="N10876" s="3">
        <f>'Transaction Data'!$F10876*'Transaction Data'!$L10876</f>
        <v>1057</v>
      </c>
      <c r="O10876" s="3">
        <f>'Transaction Data'!$N10876-'Transaction Data'!$M10876</f>
        <v>302</v>
      </c>
      <c r="P10876" s="2">
        <f>DATEDIF('Transaction Data'!$D10876,'Transaction Data'!$A10876,"y")</f>
        <v>37</v>
      </c>
      <c r="Q10876" s="2" t="str">
        <f>FLOOR('Transaction Data'!$P10876,15)&amp;"-"&amp;FLOOR('Transaction Data'!$P10876,15)+14</f>
        <v>30-44</v>
      </c>
      <c r="R10876" s="2" t="str">
        <f>IF('Transaction Data'!$L10876&lt;=10,"Less Expensive","Expensive")</f>
        <v>Less Expensive</v>
      </c>
      <c r="S10876" s="4">
        <f>WEEKDAY('Transaction Data'!$A10876)</f>
        <v>7</v>
      </c>
      <c r="T10876" s="2" t="str">
        <f>IF(WEEKDAY('Transaction Data'!$A10876,2)&lt;6,"Weekday","Weekend")</f>
        <v>Weekend</v>
      </c>
    </row>
    <row r="10877" ht="15.75" customHeight="1">
      <c r="A10877" s="1">
        <v>45577.0</v>
      </c>
      <c r="B10877" s="2" t="s">
        <v>4709</v>
      </c>
      <c r="C10877" s="2" t="s">
        <v>69</v>
      </c>
      <c r="D10877" s="1">
        <v>38805.0</v>
      </c>
      <c r="E10877" s="2" t="s">
        <v>63</v>
      </c>
      <c r="F10877" s="2">
        <v>482.0</v>
      </c>
      <c r="G10877" s="2" t="s">
        <v>44</v>
      </c>
      <c r="H10877" s="2" t="s">
        <v>29</v>
      </c>
      <c r="I10877" s="2" t="s">
        <v>35</v>
      </c>
      <c r="J10877" s="2" t="str">
        <f t="array" ref="J10877">XLOOKUP('Transaction Data'!$G10877,Product_Code,Biscuit_Brand)</f>
        <v>Butter Crunch</v>
      </c>
      <c r="K10877" s="2">
        <f t="array" ref="K10877">XLOOKUP('Transaction Data'!$G10877,Product_Code,Cost)</f>
        <v>10</v>
      </c>
      <c r="L10877" s="2">
        <f t="array" ref="L10877">XLOOKUP('Transaction Data'!$G10877,Product_Code,Unit_Price)</f>
        <v>11</v>
      </c>
      <c r="M10877" s="3">
        <f>'Transaction Data'!$F10877*'Transaction Data'!$K10877</f>
        <v>4820</v>
      </c>
      <c r="N10877" s="3">
        <f>'Transaction Data'!$F10877*'Transaction Data'!$L10877</f>
        <v>5302</v>
      </c>
      <c r="O10877" s="3">
        <f>'Transaction Data'!$N10877-'Transaction Data'!$M10877</f>
        <v>482</v>
      </c>
      <c r="P10877" s="2">
        <f>DATEDIF('Transaction Data'!$D10877,'Transaction Data'!$A10877,"y")</f>
        <v>18</v>
      </c>
      <c r="Q10877" s="2" t="str">
        <f>FLOOR('Transaction Data'!$P10877,15)&amp;"-"&amp;FLOOR('Transaction Data'!$P10877,15)+14</f>
        <v>15-29</v>
      </c>
      <c r="R10877" s="2" t="str">
        <f>IF('Transaction Data'!$L10877&lt;=10,"Less Expensive","Expensive")</f>
        <v>Expensive</v>
      </c>
      <c r="S10877" s="4">
        <f>WEEKDAY('Transaction Data'!$A10877)</f>
        <v>7</v>
      </c>
      <c r="T10877" s="2" t="str">
        <f>IF(WEEKDAY('Transaction Data'!$A10877,2)&lt;6,"Weekday","Weekend")</f>
        <v>Weekend</v>
      </c>
    </row>
    <row r="10878" ht="15.75" customHeight="1">
      <c r="A10878" s="1">
        <v>45580.0</v>
      </c>
      <c r="B10878" s="2" t="s">
        <v>5775</v>
      </c>
      <c r="C10878" s="2" t="s">
        <v>51</v>
      </c>
      <c r="D10878" s="1">
        <v>17150.0</v>
      </c>
      <c r="E10878" s="2" t="s">
        <v>63</v>
      </c>
      <c r="F10878" s="2">
        <v>78.0</v>
      </c>
      <c r="G10878" s="2" t="s">
        <v>28</v>
      </c>
      <c r="H10878" s="2" t="s">
        <v>42</v>
      </c>
      <c r="I10878" s="2" t="s">
        <v>25</v>
      </c>
      <c r="J10878" s="2" t="str">
        <f t="array" ref="J10878">XLOOKUP('Transaction Data'!$G10878,Product_Code,Biscuit_Brand)</f>
        <v>Shortbread</v>
      </c>
      <c r="K10878" s="2">
        <f t="array" ref="K10878">XLOOKUP('Transaction Data'!$G10878,Product_Code,Cost)</f>
        <v>10</v>
      </c>
      <c r="L10878" s="2">
        <f t="array" ref="L10878">XLOOKUP('Transaction Data'!$G10878,Product_Code,Unit_Price)</f>
        <v>45</v>
      </c>
      <c r="M10878" s="3">
        <f>'Transaction Data'!$F10878*'Transaction Data'!$K10878</f>
        <v>780</v>
      </c>
      <c r="N10878" s="3">
        <f>'Transaction Data'!$F10878*'Transaction Data'!$L10878</f>
        <v>3510</v>
      </c>
      <c r="O10878" s="3">
        <f>'Transaction Data'!$N10878-'Transaction Data'!$M10878</f>
        <v>2730</v>
      </c>
      <c r="P10878" s="2">
        <f>DATEDIF('Transaction Data'!$D10878,'Transaction Data'!$A10878,"y")</f>
        <v>77</v>
      </c>
      <c r="Q10878" s="2" t="str">
        <f>FLOOR('Transaction Data'!$P10878,15)&amp;"-"&amp;FLOOR('Transaction Data'!$P10878,15)+14</f>
        <v>75-89</v>
      </c>
      <c r="R10878" s="2" t="str">
        <f>IF('Transaction Data'!$L10878&lt;=10,"Less Expensive","Expensive")</f>
        <v>Expensive</v>
      </c>
      <c r="S10878" s="4">
        <f>WEEKDAY('Transaction Data'!$A10878)</f>
        <v>3</v>
      </c>
      <c r="T10878" s="2" t="str">
        <f>IF(WEEKDAY('Transaction Data'!$A10878,2)&lt;6,"Weekday","Weekend")</f>
        <v>Weekday</v>
      </c>
    </row>
    <row r="10879" ht="15.75" customHeight="1">
      <c r="A10879" s="1">
        <v>45566.0</v>
      </c>
      <c r="B10879" s="2" t="s">
        <v>790</v>
      </c>
      <c r="C10879" s="2" t="s">
        <v>78</v>
      </c>
      <c r="D10879" s="1">
        <v>28131.0</v>
      </c>
      <c r="E10879" s="2" t="s">
        <v>37</v>
      </c>
      <c r="F10879" s="2">
        <v>408.0</v>
      </c>
      <c r="G10879" s="2" t="s">
        <v>61</v>
      </c>
      <c r="H10879" s="2" t="s">
        <v>45</v>
      </c>
      <c r="I10879" s="2" t="s">
        <v>25</v>
      </c>
      <c r="J10879" s="2" t="str">
        <f t="array" ref="J10879">XLOOKUP('Transaction Data'!$G10879,Product_Code,Biscuit_Brand)</f>
        <v>Choco Delight</v>
      </c>
      <c r="K10879" s="2">
        <f t="array" ref="K10879">XLOOKUP('Transaction Data'!$G10879,Product_Code,Cost)</f>
        <v>3</v>
      </c>
      <c r="L10879" s="2">
        <f t="array" ref="L10879">XLOOKUP('Transaction Data'!$G10879,Product_Code,Unit_Price)</f>
        <v>5</v>
      </c>
      <c r="M10879" s="3">
        <f>'Transaction Data'!$F10879*'Transaction Data'!$K10879</f>
        <v>1224</v>
      </c>
      <c r="N10879" s="3">
        <f>'Transaction Data'!$F10879*'Transaction Data'!$L10879</f>
        <v>2040</v>
      </c>
      <c r="O10879" s="3">
        <f>'Transaction Data'!$N10879-'Transaction Data'!$M10879</f>
        <v>816</v>
      </c>
      <c r="P10879" s="2">
        <f>DATEDIF('Transaction Data'!$D10879,'Transaction Data'!$A10879,"y")</f>
        <v>47</v>
      </c>
      <c r="Q10879" s="2" t="str">
        <f>FLOOR('Transaction Data'!$P10879,15)&amp;"-"&amp;FLOOR('Transaction Data'!$P10879,15)+14</f>
        <v>45-59</v>
      </c>
      <c r="R10879" s="2" t="str">
        <f>IF('Transaction Data'!$L10879&lt;=10,"Less Expensive","Expensive")</f>
        <v>Less Expensive</v>
      </c>
      <c r="S10879" s="4">
        <f>WEEKDAY('Transaction Data'!$A10879)</f>
        <v>3</v>
      </c>
      <c r="T10879" s="2" t="str">
        <f>IF(WEEKDAY('Transaction Data'!$A10879,2)&lt;6,"Weekday","Weekend")</f>
        <v>Weekday</v>
      </c>
    </row>
    <row r="10880" ht="15.75" customHeight="1">
      <c r="A10880" s="1">
        <v>45576.0</v>
      </c>
      <c r="B10880" s="2" t="s">
        <v>8200</v>
      </c>
      <c r="C10880" s="2" t="s">
        <v>72</v>
      </c>
      <c r="D10880" s="1">
        <v>21893.0</v>
      </c>
      <c r="E10880" s="2" t="s">
        <v>22</v>
      </c>
      <c r="F10880" s="2">
        <v>10.0</v>
      </c>
      <c r="G10880" s="2" t="s">
        <v>33</v>
      </c>
      <c r="H10880" s="2" t="s">
        <v>29</v>
      </c>
      <c r="I10880" s="2" t="s">
        <v>30</v>
      </c>
      <c r="J10880" s="2" t="str">
        <f t="array" ref="J10880">XLOOKUP('Transaction Data'!$G10880,Product_Code,Biscuit_Brand)</f>
        <v>Caramel Biscuits</v>
      </c>
      <c r="K10880" s="2">
        <f t="array" ref="K10880">XLOOKUP('Transaction Data'!$G10880,Product_Code,Cost)</f>
        <v>18</v>
      </c>
      <c r="L10880" s="2">
        <f t="array" ref="L10880">XLOOKUP('Transaction Data'!$G10880,Product_Code,Unit_Price)</f>
        <v>22</v>
      </c>
      <c r="M10880" s="3">
        <f>'Transaction Data'!$F10880*'Transaction Data'!$K10880</f>
        <v>180</v>
      </c>
      <c r="N10880" s="3">
        <f>'Transaction Data'!$F10880*'Transaction Data'!$L10880</f>
        <v>220</v>
      </c>
      <c r="O10880" s="3">
        <f>'Transaction Data'!$N10880-'Transaction Data'!$M10880</f>
        <v>40</v>
      </c>
      <c r="P10880" s="2">
        <f>DATEDIF('Transaction Data'!$D10880,'Transaction Data'!$A10880,"y")</f>
        <v>64</v>
      </c>
      <c r="Q10880" s="2" t="str">
        <f>FLOOR('Transaction Data'!$P10880,15)&amp;"-"&amp;FLOOR('Transaction Data'!$P10880,15)+14</f>
        <v>60-74</v>
      </c>
      <c r="R10880" s="2" t="str">
        <f>IF('Transaction Data'!$L10880&lt;=10,"Less Expensive","Expensive")</f>
        <v>Expensive</v>
      </c>
      <c r="S10880" s="4">
        <f>WEEKDAY('Transaction Data'!$A10880)</f>
        <v>6</v>
      </c>
      <c r="T10880" s="2" t="str">
        <f>IF(WEEKDAY('Transaction Data'!$A10880,2)&lt;6,"Weekday","Weekend")</f>
        <v>Weekday</v>
      </c>
    </row>
    <row r="10881" ht="15.75" customHeight="1">
      <c r="A10881" s="1">
        <v>45594.0</v>
      </c>
      <c r="B10881" s="2" t="s">
        <v>3271</v>
      </c>
      <c r="C10881" s="2" t="s">
        <v>78</v>
      </c>
      <c r="D10881" s="1">
        <v>17587.0</v>
      </c>
      <c r="E10881" s="2" t="s">
        <v>37</v>
      </c>
      <c r="F10881" s="2">
        <v>199.0</v>
      </c>
      <c r="G10881" s="2" t="s">
        <v>38</v>
      </c>
      <c r="H10881" s="2" t="s">
        <v>39</v>
      </c>
      <c r="I10881" s="2" t="s">
        <v>25</v>
      </c>
      <c r="J10881" s="2" t="str">
        <f t="array" ref="J10881">XLOOKUP('Transaction Data'!$G10881,Product_Code,Biscuit_Brand)</f>
        <v>Ginger Snaps</v>
      </c>
      <c r="K10881" s="2">
        <f t="array" ref="K10881">XLOOKUP('Transaction Data'!$G10881,Product_Code,Cost)</f>
        <v>14</v>
      </c>
      <c r="L10881" s="2">
        <f t="array" ref="L10881">XLOOKUP('Transaction Data'!$G10881,Product_Code,Unit_Price)</f>
        <v>28</v>
      </c>
      <c r="M10881" s="3">
        <f>'Transaction Data'!$F10881*'Transaction Data'!$K10881</f>
        <v>2786</v>
      </c>
      <c r="N10881" s="3">
        <f>'Transaction Data'!$F10881*'Transaction Data'!$L10881</f>
        <v>5572</v>
      </c>
      <c r="O10881" s="3">
        <f>'Transaction Data'!$N10881-'Transaction Data'!$M10881</f>
        <v>2786</v>
      </c>
      <c r="P10881" s="2">
        <f>DATEDIF('Transaction Data'!$D10881,'Transaction Data'!$A10881,"y")</f>
        <v>76</v>
      </c>
      <c r="Q10881" s="2" t="str">
        <f>FLOOR('Transaction Data'!$P10881,15)&amp;"-"&amp;FLOOR('Transaction Data'!$P10881,15)+14</f>
        <v>75-89</v>
      </c>
      <c r="R10881" s="2" t="str">
        <f>IF('Transaction Data'!$L10881&lt;=10,"Less Expensive","Expensive")</f>
        <v>Expensive</v>
      </c>
      <c r="S10881" s="4">
        <f>WEEKDAY('Transaction Data'!$A10881)</f>
        <v>3</v>
      </c>
      <c r="T10881" s="2" t="str">
        <f>IF(WEEKDAY('Transaction Data'!$A10881,2)&lt;6,"Weekday","Weekend")</f>
        <v>Weekday</v>
      </c>
    </row>
    <row r="10882" ht="15.75" customHeight="1">
      <c r="A10882" s="1">
        <v>45579.0</v>
      </c>
      <c r="B10882" s="2" t="s">
        <v>2641</v>
      </c>
      <c r="C10882" s="2" t="s">
        <v>51</v>
      </c>
      <c r="D10882" s="1">
        <v>22281.0</v>
      </c>
      <c r="E10882" s="2" t="s">
        <v>37</v>
      </c>
      <c r="F10882" s="2">
        <v>463.0</v>
      </c>
      <c r="G10882" s="2" t="s">
        <v>55</v>
      </c>
      <c r="H10882" s="2" t="s">
        <v>34</v>
      </c>
      <c r="I10882" s="2" t="s">
        <v>25</v>
      </c>
      <c r="J10882" s="2" t="str">
        <f t="array" ref="J10882">XLOOKUP('Transaction Data'!$G10882,Product_Code,Biscuit_Brand)</f>
        <v>Vanilla Wafers</v>
      </c>
      <c r="K10882" s="2">
        <f t="array" ref="K10882">XLOOKUP('Transaction Data'!$G10882,Product_Code,Cost)</f>
        <v>18</v>
      </c>
      <c r="L10882" s="2">
        <f t="array" ref="L10882">XLOOKUP('Transaction Data'!$G10882,Product_Code,Unit_Price)</f>
        <v>36</v>
      </c>
      <c r="M10882" s="3">
        <f>'Transaction Data'!$F10882*'Transaction Data'!$K10882</f>
        <v>8334</v>
      </c>
      <c r="N10882" s="3">
        <f>'Transaction Data'!$F10882*'Transaction Data'!$L10882</f>
        <v>16668</v>
      </c>
      <c r="O10882" s="3">
        <f>'Transaction Data'!$N10882-'Transaction Data'!$M10882</f>
        <v>8334</v>
      </c>
      <c r="P10882" s="2">
        <f>DATEDIF('Transaction Data'!$D10882,'Transaction Data'!$A10882,"y")</f>
        <v>63</v>
      </c>
      <c r="Q10882" s="2" t="str">
        <f>FLOOR('Transaction Data'!$P10882,15)&amp;"-"&amp;FLOOR('Transaction Data'!$P10882,15)+14</f>
        <v>60-74</v>
      </c>
      <c r="R10882" s="2" t="str">
        <f>IF('Transaction Data'!$L10882&lt;=10,"Less Expensive","Expensive")</f>
        <v>Expensive</v>
      </c>
      <c r="S10882" s="4">
        <f>WEEKDAY('Transaction Data'!$A10882)</f>
        <v>2</v>
      </c>
      <c r="T10882" s="2" t="str">
        <f>IF(WEEKDAY('Transaction Data'!$A10882,2)&lt;6,"Weekday","Weekend")</f>
        <v>Weekday</v>
      </c>
    </row>
    <row r="10883" ht="15.75" customHeight="1">
      <c r="A10883" s="1">
        <v>45588.0</v>
      </c>
      <c r="B10883" s="2" t="s">
        <v>3282</v>
      </c>
      <c r="C10883" s="2" t="s">
        <v>47</v>
      </c>
      <c r="D10883" s="1">
        <v>33083.0</v>
      </c>
      <c r="E10883" s="2" t="s">
        <v>37</v>
      </c>
      <c r="F10883" s="2">
        <v>139.0</v>
      </c>
      <c r="G10883" s="2" t="s">
        <v>23</v>
      </c>
      <c r="H10883" s="2" t="s">
        <v>49</v>
      </c>
      <c r="I10883" s="2" t="s">
        <v>35</v>
      </c>
      <c r="J10883" s="2" t="str">
        <f t="array" ref="J10883">XLOOKUP('Transaction Data'!$G10883,Product_Code,Biscuit_Brand)</f>
        <v>Cinnamon Swirls</v>
      </c>
      <c r="K10883" s="2">
        <f t="array" ref="K10883">XLOOKUP('Transaction Data'!$G10883,Product_Code,Cost)</f>
        <v>10</v>
      </c>
      <c r="L10883" s="2">
        <f t="array" ref="L10883">XLOOKUP('Transaction Data'!$G10883,Product_Code,Unit_Price)</f>
        <v>14</v>
      </c>
      <c r="M10883" s="3">
        <f>'Transaction Data'!$F10883*'Transaction Data'!$K10883</f>
        <v>1390</v>
      </c>
      <c r="N10883" s="3">
        <f>'Transaction Data'!$F10883*'Transaction Data'!$L10883</f>
        <v>1946</v>
      </c>
      <c r="O10883" s="3">
        <f>'Transaction Data'!$N10883-'Transaction Data'!$M10883</f>
        <v>556</v>
      </c>
      <c r="P10883" s="2">
        <f>DATEDIF('Transaction Data'!$D10883,'Transaction Data'!$A10883,"y")</f>
        <v>34</v>
      </c>
      <c r="Q10883" s="2" t="str">
        <f>FLOOR('Transaction Data'!$P10883,15)&amp;"-"&amp;FLOOR('Transaction Data'!$P10883,15)+14</f>
        <v>30-44</v>
      </c>
      <c r="R10883" s="2" t="str">
        <f>IF('Transaction Data'!$L10883&lt;=10,"Less Expensive","Expensive")</f>
        <v>Expensive</v>
      </c>
      <c r="S10883" s="4">
        <f>WEEKDAY('Transaction Data'!$A10883)</f>
        <v>4</v>
      </c>
      <c r="T10883" s="2" t="str">
        <f>IF(WEEKDAY('Transaction Data'!$A10883,2)&lt;6,"Weekday","Weekend")</f>
        <v>Weekday</v>
      </c>
    </row>
    <row r="10884" ht="15.75" customHeight="1">
      <c r="A10884" s="1">
        <v>45574.0</v>
      </c>
      <c r="B10884" s="2" t="s">
        <v>2162</v>
      </c>
      <c r="C10884" s="2" t="s">
        <v>47</v>
      </c>
      <c r="D10884" s="1">
        <v>23515.0</v>
      </c>
      <c r="E10884" s="2" t="s">
        <v>37</v>
      </c>
      <c r="F10884" s="2">
        <v>239.0</v>
      </c>
      <c r="G10884" s="2" t="s">
        <v>61</v>
      </c>
      <c r="H10884" s="2" t="s">
        <v>34</v>
      </c>
      <c r="I10884" s="2" t="s">
        <v>25</v>
      </c>
      <c r="J10884" s="2" t="str">
        <f t="array" ref="J10884">XLOOKUP('Transaction Data'!$G10884,Product_Code,Biscuit_Brand)</f>
        <v>Choco Delight</v>
      </c>
      <c r="K10884" s="2">
        <f t="array" ref="K10884">XLOOKUP('Transaction Data'!$G10884,Product_Code,Cost)</f>
        <v>3</v>
      </c>
      <c r="L10884" s="2">
        <f t="array" ref="L10884">XLOOKUP('Transaction Data'!$G10884,Product_Code,Unit_Price)</f>
        <v>5</v>
      </c>
      <c r="M10884" s="3">
        <f>'Transaction Data'!$F10884*'Transaction Data'!$K10884</f>
        <v>717</v>
      </c>
      <c r="N10884" s="3">
        <f>'Transaction Data'!$F10884*'Transaction Data'!$L10884</f>
        <v>1195</v>
      </c>
      <c r="O10884" s="3">
        <f>'Transaction Data'!$N10884-'Transaction Data'!$M10884</f>
        <v>478</v>
      </c>
      <c r="P10884" s="2">
        <f>DATEDIF('Transaction Data'!$D10884,'Transaction Data'!$A10884,"y")</f>
        <v>60</v>
      </c>
      <c r="Q10884" s="2" t="str">
        <f>FLOOR('Transaction Data'!$P10884,15)&amp;"-"&amp;FLOOR('Transaction Data'!$P10884,15)+14</f>
        <v>60-74</v>
      </c>
      <c r="R10884" s="2" t="str">
        <f>IF('Transaction Data'!$L10884&lt;=10,"Less Expensive","Expensive")</f>
        <v>Less Expensive</v>
      </c>
      <c r="S10884" s="4">
        <f>WEEKDAY('Transaction Data'!$A10884)</f>
        <v>4</v>
      </c>
      <c r="T10884" s="2" t="str">
        <f>IF(WEEKDAY('Transaction Data'!$A10884,2)&lt;6,"Weekday","Weekend")</f>
        <v>Weekday</v>
      </c>
    </row>
    <row r="10885" ht="15.75" customHeight="1">
      <c r="A10885" s="1">
        <v>45571.0</v>
      </c>
      <c r="B10885" s="2" t="s">
        <v>1850</v>
      </c>
      <c r="C10885" s="2" t="s">
        <v>51</v>
      </c>
      <c r="D10885" s="1">
        <v>38569.0</v>
      </c>
      <c r="E10885" s="2" t="s">
        <v>22</v>
      </c>
      <c r="F10885" s="2">
        <v>252.0</v>
      </c>
      <c r="G10885" s="2" t="s">
        <v>60</v>
      </c>
      <c r="H10885" s="2" t="s">
        <v>29</v>
      </c>
      <c r="I10885" s="2" t="s">
        <v>35</v>
      </c>
      <c r="J10885" s="2" t="str">
        <f t="array" ref="J10885">XLOOKUP('Transaction Data'!$G10885,Product_Code,Biscuit_Brand)</f>
        <v>Peanut Butter Bites</v>
      </c>
      <c r="K10885" s="2">
        <f t="array" ref="K10885">XLOOKUP('Transaction Data'!$G10885,Product_Code,Cost)</f>
        <v>5</v>
      </c>
      <c r="L10885" s="2">
        <f t="array" ref="L10885">XLOOKUP('Transaction Data'!$G10885,Product_Code,Unit_Price)</f>
        <v>7</v>
      </c>
      <c r="M10885" s="3">
        <f>'Transaction Data'!$F10885*'Transaction Data'!$K10885</f>
        <v>1260</v>
      </c>
      <c r="N10885" s="3">
        <f>'Transaction Data'!$F10885*'Transaction Data'!$L10885</f>
        <v>1764</v>
      </c>
      <c r="O10885" s="3">
        <f>'Transaction Data'!$N10885-'Transaction Data'!$M10885</f>
        <v>504</v>
      </c>
      <c r="P10885" s="2">
        <f>DATEDIF('Transaction Data'!$D10885,'Transaction Data'!$A10885,"y")</f>
        <v>19</v>
      </c>
      <c r="Q10885" s="2" t="str">
        <f>FLOOR('Transaction Data'!$P10885,15)&amp;"-"&amp;FLOOR('Transaction Data'!$P10885,15)+14</f>
        <v>15-29</v>
      </c>
      <c r="R10885" s="2" t="str">
        <f>IF('Transaction Data'!$L10885&lt;=10,"Less Expensive","Expensive")</f>
        <v>Less Expensive</v>
      </c>
      <c r="S10885" s="4">
        <f>WEEKDAY('Transaction Data'!$A10885)</f>
        <v>1</v>
      </c>
      <c r="T10885" s="2" t="str">
        <f>IF(WEEKDAY('Transaction Data'!$A10885,2)&lt;6,"Weekday","Weekend")</f>
        <v>Weekend</v>
      </c>
    </row>
    <row r="10886" ht="15.75" customHeight="1">
      <c r="A10886" s="1">
        <v>45566.0</v>
      </c>
      <c r="B10886" s="2" t="s">
        <v>351</v>
      </c>
      <c r="C10886" s="2" t="s">
        <v>72</v>
      </c>
      <c r="D10886" s="1">
        <v>18737.0</v>
      </c>
      <c r="E10886" s="2" t="s">
        <v>22</v>
      </c>
      <c r="F10886" s="2">
        <v>127.0</v>
      </c>
      <c r="G10886" s="2" t="s">
        <v>28</v>
      </c>
      <c r="H10886" s="2" t="s">
        <v>34</v>
      </c>
      <c r="I10886" s="2" t="s">
        <v>30</v>
      </c>
      <c r="J10886" s="2" t="str">
        <f t="array" ref="J10886">XLOOKUP('Transaction Data'!$G10886,Product_Code,Biscuit_Brand)</f>
        <v>Shortbread</v>
      </c>
      <c r="K10886" s="2">
        <f t="array" ref="K10886">XLOOKUP('Transaction Data'!$G10886,Product_Code,Cost)</f>
        <v>10</v>
      </c>
      <c r="L10886" s="2">
        <f t="array" ref="L10886">XLOOKUP('Transaction Data'!$G10886,Product_Code,Unit_Price)</f>
        <v>45</v>
      </c>
      <c r="M10886" s="3">
        <f>'Transaction Data'!$F10886*'Transaction Data'!$K10886</f>
        <v>1270</v>
      </c>
      <c r="N10886" s="3">
        <f>'Transaction Data'!$F10886*'Transaction Data'!$L10886</f>
        <v>5715</v>
      </c>
      <c r="O10886" s="3">
        <f>'Transaction Data'!$N10886-'Transaction Data'!$M10886</f>
        <v>4445</v>
      </c>
      <c r="P10886" s="2">
        <f>DATEDIF('Transaction Data'!$D10886,'Transaction Data'!$A10886,"y")</f>
        <v>73</v>
      </c>
      <c r="Q10886" s="2" t="str">
        <f>FLOOR('Transaction Data'!$P10886,15)&amp;"-"&amp;FLOOR('Transaction Data'!$P10886,15)+14</f>
        <v>60-74</v>
      </c>
      <c r="R10886" s="2" t="str">
        <f>IF('Transaction Data'!$L10886&lt;=10,"Less Expensive","Expensive")</f>
        <v>Expensive</v>
      </c>
      <c r="S10886" s="4">
        <f>WEEKDAY('Transaction Data'!$A10886)</f>
        <v>3</v>
      </c>
      <c r="T10886" s="2" t="str">
        <f>IF(WEEKDAY('Transaction Data'!$A10886,2)&lt;6,"Weekday","Weekend")</f>
        <v>Weekday</v>
      </c>
    </row>
    <row r="10887" ht="15.75" customHeight="1">
      <c r="A10887" s="1">
        <v>45595.0</v>
      </c>
      <c r="B10887" s="2" t="s">
        <v>6967</v>
      </c>
      <c r="C10887" s="2" t="s">
        <v>65</v>
      </c>
      <c r="D10887" s="1">
        <v>24016.0</v>
      </c>
      <c r="E10887" s="2" t="s">
        <v>27</v>
      </c>
      <c r="F10887" s="2">
        <v>352.0</v>
      </c>
      <c r="G10887" s="2" t="s">
        <v>55</v>
      </c>
      <c r="H10887" s="2" t="s">
        <v>52</v>
      </c>
      <c r="I10887" s="2" t="s">
        <v>30</v>
      </c>
      <c r="J10887" s="2" t="str">
        <f t="array" ref="J10887">XLOOKUP('Transaction Data'!$G10887,Product_Code,Biscuit_Brand)</f>
        <v>Vanilla Wafers</v>
      </c>
      <c r="K10887" s="2">
        <f t="array" ref="K10887">XLOOKUP('Transaction Data'!$G10887,Product_Code,Cost)</f>
        <v>18</v>
      </c>
      <c r="L10887" s="2">
        <f t="array" ref="L10887">XLOOKUP('Transaction Data'!$G10887,Product_Code,Unit_Price)</f>
        <v>36</v>
      </c>
      <c r="M10887" s="3">
        <f>'Transaction Data'!$F10887*'Transaction Data'!$K10887</f>
        <v>6336</v>
      </c>
      <c r="N10887" s="3">
        <f>'Transaction Data'!$F10887*'Transaction Data'!$L10887</f>
        <v>12672</v>
      </c>
      <c r="O10887" s="3">
        <f>'Transaction Data'!$N10887-'Transaction Data'!$M10887</f>
        <v>6336</v>
      </c>
      <c r="P10887" s="2">
        <f>DATEDIF('Transaction Data'!$D10887,'Transaction Data'!$A10887,"y")</f>
        <v>59</v>
      </c>
      <c r="Q10887" s="2" t="str">
        <f>FLOOR('Transaction Data'!$P10887,15)&amp;"-"&amp;FLOOR('Transaction Data'!$P10887,15)+14</f>
        <v>45-59</v>
      </c>
      <c r="R10887" s="2" t="str">
        <f>IF('Transaction Data'!$L10887&lt;=10,"Less Expensive","Expensive")</f>
        <v>Expensive</v>
      </c>
      <c r="S10887" s="4">
        <f>WEEKDAY('Transaction Data'!$A10887)</f>
        <v>4</v>
      </c>
      <c r="T10887" s="2" t="str">
        <f>IF(WEEKDAY('Transaction Data'!$A10887,2)&lt;6,"Weekday","Weekend")</f>
        <v>Weekday</v>
      </c>
    </row>
    <row r="10888" ht="15.75" customHeight="1">
      <c r="A10888" s="1">
        <v>45581.0</v>
      </c>
      <c r="B10888" s="2" t="s">
        <v>2943</v>
      </c>
      <c r="C10888" s="2" t="s">
        <v>69</v>
      </c>
      <c r="D10888" s="1">
        <v>17142.0</v>
      </c>
      <c r="E10888" s="2" t="s">
        <v>22</v>
      </c>
      <c r="F10888" s="2">
        <v>81.0</v>
      </c>
      <c r="G10888" s="2" t="s">
        <v>44</v>
      </c>
      <c r="H10888" s="2" t="s">
        <v>24</v>
      </c>
      <c r="I10888" s="2" t="s">
        <v>35</v>
      </c>
      <c r="J10888" s="2" t="str">
        <f t="array" ref="J10888">XLOOKUP('Transaction Data'!$G10888,Product_Code,Biscuit_Brand)</f>
        <v>Butter Crunch</v>
      </c>
      <c r="K10888" s="2">
        <f t="array" ref="K10888">XLOOKUP('Transaction Data'!$G10888,Product_Code,Cost)</f>
        <v>10</v>
      </c>
      <c r="L10888" s="2">
        <f t="array" ref="L10888">XLOOKUP('Transaction Data'!$G10888,Product_Code,Unit_Price)</f>
        <v>11</v>
      </c>
      <c r="M10888" s="3">
        <f>'Transaction Data'!$F10888*'Transaction Data'!$K10888</f>
        <v>810</v>
      </c>
      <c r="N10888" s="3">
        <f>'Transaction Data'!$F10888*'Transaction Data'!$L10888</f>
        <v>891</v>
      </c>
      <c r="O10888" s="3">
        <f>'Transaction Data'!$N10888-'Transaction Data'!$M10888</f>
        <v>81</v>
      </c>
      <c r="P10888" s="2">
        <f>DATEDIF('Transaction Data'!$D10888,'Transaction Data'!$A10888,"y")</f>
        <v>77</v>
      </c>
      <c r="Q10888" s="2" t="str">
        <f>FLOOR('Transaction Data'!$P10888,15)&amp;"-"&amp;FLOOR('Transaction Data'!$P10888,15)+14</f>
        <v>75-89</v>
      </c>
      <c r="R10888" s="2" t="str">
        <f>IF('Transaction Data'!$L10888&lt;=10,"Less Expensive","Expensive")</f>
        <v>Expensive</v>
      </c>
      <c r="S10888" s="4">
        <f>WEEKDAY('Transaction Data'!$A10888)</f>
        <v>4</v>
      </c>
      <c r="T10888" s="2" t="str">
        <f>IF(WEEKDAY('Transaction Data'!$A10888,2)&lt;6,"Weekday","Weekend")</f>
        <v>Weekday</v>
      </c>
    </row>
    <row r="10889" ht="15.75" customHeight="1">
      <c r="A10889" s="1">
        <v>45569.0</v>
      </c>
      <c r="B10889" s="2" t="s">
        <v>2667</v>
      </c>
      <c r="C10889" s="2" t="s">
        <v>47</v>
      </c>
      <c r="D10889" s="1">
        <v>30442.0</v>
      </c>
      <c r="E10889" s="2" t="s">
        <v>27</v>
      </c>
      <c r="F10889" s="2">
        <v>135.0</v>
      </c>
      <c r="G10889" s="2" t="s">
        <v>48</v>
      </c>
      <c r="H10889" s="2" t="s">
        <v>29</v>
      </c>
      <c r="I10889" s="2" t="s">
        <v>35</v>
      </c>
      <c r="J10889" s="2" t="str">
        <f t="array" ref="J10889">XLOOKUP('Transaction Data'!$G10889,Product_Code,Biscuit_Brand)</f>
        <v>Lemon Crisps</v>
      </c>
      <c r="K10889" s="2">
        <f t="array" ref="K10889">XLOOKUP('Transaction Data'!$G10889,Product_Code,Cost)</f>
        <v>7</v>
      </c>
      <c r="L10889" s="2">
        <f t="array" ref="L10889">XLOOKUP('Transaction Data'!$G10889,Product_Code,Unit_Price)</f>
        <v>9</v>
      </c>
      <c r="M10889" s="3">
        <f>'Transaction Data'!$F10889*'Transaction Data'!$K10889</f>
        <v>945</v>
      </c>
      <c r="N10889" s="3">
        <f>'Transaction Data'!$F10889*'Transaction Data'!$L10889</f>
        <v>1215</v>
      </c>
      <c r="O10889" s="3">
        <f>'Transaction Data'!$N10889-'Transaction Data'!$M10889</f>
        <v>270</v>
      </c>
      <c r="P10889" s="2">
        <f>DATEDIF('Transaction Data'!$D10889,'Transaction Data'!$A10889,"y")</f>
        <v>41</v>
      </c>
      <c r="Q10889" s="2" t="str">
        <f>FLOOR('Transaction Data'!$P10889,15)&amp;"-"&amp;FLOOR('Transaction Data'!$P10889,15)+14</f>
        <v>30-44</v>
      </c>
      <c r="R10889" s="2" t="str">
        <f>IF('Transaction Data'!$L10889&lt;=10,"Less Expensive","Expensive")</f>
        <v>Less Expensive</v>
      </c>
      <c r="S10889" s="4">
        <f>WEEKDAY('Transaction Data'!$A10889)</f>
        <v>6</v>
      </c>
      <c r="T10889" s="2" t="str">
        <f>IF(WEEKDAY('Transaction Data'!$A10889,2)&lt;6,"Weekday","Weekend")</f>
        <v>Weekday</v>
      </c>
    </row>
    <row r="10890" ht="15.75" customHeight="1">
      <c r="A10890" s="1">
        <v>45595.0</v>
      </c>
      <c r="B10890" s="2" t="s">
        <v>1329</v>
      </c>
      <c r="C10890" s="2" t="s">
        <v>32</v>
      </c>
      <c r="D10890" s="1">
        <v>23054.0</v>
      </c>
      <c r="E10890" s="2" t="s">
        <v>27</v>
      </c>
      <c r="F10890" s="2">
        <v>97.0</v>
      </c>
      <c r="G10890" s="2" t="s">
        <v>28</v>
      </c>
      <c r="H10890" s="2" t="s">
        <v>39</v>
      </c>
      <c r="I10890" s="2" t="s">
        <v>25</v>
      </c>
      <c r="J10890" s="2" t="str">
        <f t="array" ref="J10890">XLOOKUP('Transaction Data'!$G10890,Product_Code,Biscuit_Brand)</f>
        <v>Shortbread</v>
      </c>
      <c r="K10890" s="2">
        <f t="array" ref="K10890">XLOOKUP('Transaction Data'!$G10890,Product_Code,Cost)</f>
        <v>10</v>
      </c>
      <c r="L10890" s="2">
        <f t="array" ref="L10890">XLOOKUP('Transaction Data'!$G10890,Product_Code,Unit_Price)</f>
        <v>45</v>
      </c>
      <c r="M10890" s="3">
        <f>'Transaction Data'!$F10890*'Transaction Data'!$K10890</f>
        <v>970</v>
      </c>
      <c r="N10890" s="3">
        <f>'Transaction Data'!$F10890*'Transaction Data'!$L10890</f>
        <v>4365</v>
      </c>
      <c r="O10890" s="3">
        <f>'Transaction Data'!$N10890-'Transaction Data'!$M10890</f>
        <v>3395</v>
      </c>
      <c r="P10890" s="2">
        <f>DATEDIF('Transaction Data'!$D10890,'Transaction Data'!$A10890,"y")</f>
        <v>61</v>
      </c>
      <c r="Q10890" s="2" t="str">
        <f>FLOOR('Transaction Data'!$P10890,15)&amp;"-"&amp;FLOOR('Transaction Data'!$P10890,15)+14</f>
        <v>60-74</v>
      </c>
      <c r="R10890" s="2" t="str">
        <f>IF('Transaction Data'!$L10890&lt;=10,"Less Expensive","Expensive")</f>
        <v>Expensive</v>
      </c>
      <c r="S10890" s="4">
        <f>WEEKDAY('Transaction Data'!$A10890)</f>
        <v>4</v>
      </c>
      <c r="T10890" s="2" t="str">
        <f>IF(WEEKDAY('Transaction Data'!$A10890,2)&lt;6,"Weekday","Weekend")</f>
        <v>Weekday</v>
      </c>
    </row>
    <row r="10891" ht="15.75" customHeight="1">
      <c r="A10891" s="1">
        <v>45571.0</v>
      </c>
      <c r="B10891" s="2" t="s">
        <v>4483</v>
      </c>
      <c r="C10891" s="2" t="s">
        <v>78</v>
      </c>
      <c r="D10891" s="1">
        <v>20929.0</v>
      </c>
      <c r="E10891" s="2" t="s">
        <v>37</v>
      </c>
      <c r="F10891" s="2">
        <v>498.0</v>
      </c>
      <c r="G10891" s="2" t="s">
        <v>61</v>
      </c>
      <c r="H10891" s="2" t="s">
        <v>24</v>
      </c>
      <c r="I10891" s="2" t="s">
        <v>25</v>
      </c>
      <c r="J10891" s="2" t="str">
        <f t="array" ref="J10891">XLOOKUP('Transaction Data'!$G10891,Product_Code,Biscuit_Brand)</f>
        <v>Choco Delight</v>
      </c>
      <c r="K10891" s="2">
        <f t="array" ref="K10891">XLOOKUP('Transaction Data'!$G10891,Product_Code,Cost)</f>
        <v>3</v>
      </c>
      <c r="L10891" s="2">
        <f t="array" ref="L10891">XLOOKUP('Transaction Data'!$G10891,Product_Code,Unit_Price)</f>
        <v>5</v>
      </c>
      <c r="M10891" s="3">
        <f>'Transaction Data'!$F10891*'Transaction Data'!$K10891</f>
        <v>1494</v>
      </c>
      <c r="N10891" s="3">
        <f>'Transaction Data'!$F10891*'Transaction Data'!$L10891</f>
        <v>2490</v>
      </c>
      <c r="O10891" s="3">
        <f>'Transaction Data'!$N10891-'Transaction Data'!$M10891</f>
        <v>996</v>
      </c>
      <c r="P10891" s="2">
        <f>DATEDIF('Transaction Data'!$D10891,'Transaction Data'!$A10891,"y")</f>
        <v>67</v>
      </c>
      <c r="Q10891" s="2" t="str">
        <f>FLOOR('Transaction Data'!$P10891,15)&amp;"-"&amp;FLOOR('Transaction Data'!$P10891,15)+14</f>
        <v>60-74</v>
      </c>
      <c r="R10891" s="2" t="str">
        <f>IF('Transaction Data'!$L10891&lt;=10,"Less Expensive","Expensive")</f>
        <v>Less Expensive</v>
      </c>
      <c r="S10891" s="4">
        <f>WEEKDAY('Transaction Data'!$A10891)</f>
        <v>1</v>
      </c>
      <c r="T10891" s="2" t="str">
        <f>IF(WEEKDAY('Transaction Data'!$A10891,2)&lt;6,"Weekday","Weekend")</f>
        <v>Weekend</v>
      </c>
    </row>
    <row r="10892" ht="15.75" customHeight="1">
      <c r="A10892" s="1">
        <v>45567.0</v>
      </c>
      <c r="B10892" s="2" t="s">
        <v>5165</v>
      </c>
      <c r="C10892" s="2" t="s">
        <v>78</v>
      </c>
      <c r="D10892" s="1">
        <v>15920.0</v>
      </c>
      <c r="E10892" s="2" t="s">
        <v>37</v>
      </c>
      <c r="F10892" s="2">
        <v>478.0</v>
      </c>
      <c r="G10892" s="2" t="s">
        <v>60</v>
      </c>
      <c r="H10892" s="2" t="s">
        <v>42</v>
      </c>
      <c r="I10892" s="2" t="s">
        <v>30</v>
      </c>
      <c r="J10892" s="2" t="str">
        <f t="array" ref="J10892">XLOOKUP('Transaction Data'!$G10892,Product_Code,Biscuit_Brand)</f>
        <v>Peanut Butter Bites</v>
      </c>
      <c r="K10892" s="2">
        <f t="array" ref="K10892">XLOOKUP('Transaction Data'!$G10892,Product_Code,Cost)</f>
        <v>5</v>
      </c>
      <c r="L10892" s="2">
        <f t="array" ref="L10892">XLOOKUP('Transaction Data'!$G10892,Product_Code,Unit_Price)</f>
        <v>7</v>
      </c>
      <c r="M10892" s="3">
        <f>'Transaction Data'!$F10892*'Transaction Data'!$K10892</f>
        <v>2390</v>
      </c>
      <c r="N10892" s="3">
        <f>'Transaction Data'!$F10892*'Transaction Data'!$L10892</f>
        <v>3346</v>
      </c>
      <c r="O10892" s="3">
        <f>'Transaction Data'!$N10892-'Transaction Data'!$M10892</f>
        <v>956</v>
      </c>
      <c r="P10892" s="2">
        <f>DATEDIF('Transaction Data'!$D10892,'Transaction Data'!$A10892,"y")</f>
        <v>81</v>
      </c>
      <c r="Q10892" s="2" t="str">
        <f>FLOOR('Transaction Data'!$P10892,15)&amp;"-"&amp;FLOOR('Transaction Data'!$P10892,15)+14</f>
        <v>75-89</v>
      </c>
      <c r="R10892" s="2" t="str">
        <f>IF('Transaction Data'!$L10892&lt;=10,"Less Expensive","Expensive")</f>
        <v>Less Expensive</v>
      </c>
      <c r="S10892" s="4">
        <f>WEEKDAY('Transaction Data'!$A10892)</f>
        <v>4</v>
      </c>
      <c r="T10892" s="2" t="str">
        <f>IF(WEEKDAY('Transaction Data'!$A10892,2)&lt;6,"Weekday","Weekend")</f>
        <v>Weekday</v>
      </c>
    </row>
    <row r="10893" ht="15.75" customHeight="1">
      <c r="A10893" s="1">
        <v>45576.0</v>
      </c>
      <c r="B10893" s="2" t="s">
        <v>8266</v>
      </c>
      <c r="C10893" s="2" t="s">
        <v>32</v>
      </c>
      <c r="D10893" s="1">
        <v>37287.0</v>
      </c>
      <c r="E10893" s="2" t="s">
        <v>37</v>
      </c>
      <c r="F10893" s="2">
        <v>198.0</v>
      </c>
      <c r="G10893" s="2" t="s">
        <v>48</v>
      </c>
      <c r="H10893" s="2" t="s">
        <v>34</v>
      </c>
      <c r="I10893" s="2" t="s">
        <v>25</v>
      </c>
      <c r="J10893" s="2" t="str">
        <f t="array" ref="J10893">XLOOKUP('Transaction Data'!$G10893,Product_Code,Biscuit_Brand)</f>
        <v>Lemon Crisps</v>
      </c>
      <c r="K10893" s="2">
        <f t="array" ref="K10893">XLOOKUP('Transaction Data'!$G10893,Product_Code,Cost)</f>
        <v>7</v>
      </c>
      <c r="L10893" s="2">
        <f t="array" ref="L10893">XLOOKUP('Transaction Data'!$G10893,Product_Code,Unit_Price)</f>
        <v>9</v>
      </c>
      <c r="M10893" s="3">
        <f>'Transaction Data'!$F10893*'Transaction Data'!$K10893</f>
        <v>1386</v>
      </c>
      <c r="N10893" s="3">
        <f>'Transaction Data'!$F10893*'Transaction Data'!$L10893</f>
        <v>1782</v>
      </c>
      <c r="O10893" s="3">
        <f>'Transaction Data'!$N10893-'Transaction Data'!$M10893</f>
        <v>396</v>
      </c>
      <c r="P10893" s="2">
        <f>DATEDIF('Transaction Data'!$D10893,'Transaction Data'!$A10893,"y")</f>
        <v>22</v>
      </c>
      <c r="Q10893" s="2" t="str">
        <f>FLOOR('Transaction Data'!$P10893,15)&amp;"-"&amp;FLOOR('Transaction Data'!$P10893,15)+14</f>
        <v>15-29</v>
      </c>
      <c r="R10893" s="2" t="str">
        <f>IF('Transaction Data'!$L10893&lt;=10,"Less Expensive","Expensive")</f>
        <v>Less Expensive</v>
      </c>
      <c r="S10893" s="4">
        <f>WEEKDAY('Transaction Data'!$A10893)</f>
        <v>6</v>
      </c>
      <c r="T10893" s="2" t="str">
        <f>IF(WEEKDAY('Transaction Data'!$A10893,2)&lt;6,"Weekday","Weekend")</f>
        <v>Weekday</v>
      </c>
    </row>
    <row r="10894" ht="15.75" customHeight="1">
      <c r="A10894" s="1">
        <v>45578.0</v>
      </c>
      <c r="B10894" s="2" t="s">
        <v>9046</v>
      </c>
      <c r="C10894" s="2" t="s">
        <v>69</v>
      </c>
      <c r="D10894" s="1">
        <v>34175.0</v>
      </c>
      <c r="E10894" s="2" t="s">
        <v>27</v>
      </c>
      <c r="F10894" s="2">
        <v>224.0</v>
      </c>
      <c r="G10894" s="2" t="s">
        <v>38</v>
      </c>
      <c r="H10894" s="2" t="s">
        <v>29</v>
      </c>
      <c r="I10894" s="2" t="s">
        <v>25</v>
      </c>
      <c r="J10894" s="2" t="str">
        <f t="array" ref="J10894">XLOOKUP('Transaction Data'!$G10894,Product_Code,Biscuit_Brand)</f>
        <v>Ginger Snaps</v>
      </c>
      <c r="K10894" s="2">
        <f t="array" ref="K10894">XLOOKUP('Transaction Data'!$G10894,Product_Code,Cost)</f>
        <v>14</v>
      </c>
      <c r="L10894" s="2">
        <f t="array" ref="L10894">XLOOKUP('Transaction Data'!$G10894,Product_Code,Unit_Price)</f>
        <v>28</v>
      </c>
      <c r="M10894" s="3">
        <f>'Transaction Data'!$F10894*'Transaction Data'!$K10894</f>
        <v>3136</v>
      </c>
      <c r="N10894" s="3">
        <f>'Transaction Data'!$F10894*'Transaction Data'!$L10894</f>
        <v>6272</v>
      </c>
      <c r="O10894" s="3">
        <f>'Transaction Data'!$N10894-'Transaction Data'!$M10894</f>
        <v>3136</v>
      </c>
      <c r="P10894" s="2">
        <f>DATEDIF('Transaction Data'!$D10894,'Transaction Data'!$A10894,"y")</f>
        <v>31</v>
      </c>
      <c r="Q10894" s="2" t="str">
        <f>FLOOR('Transaction Data'!$P10894,15)&amp;"-"&amp;FLOOR('Transaction Data'!$P10894,15)+14</f>
        <v>30-44</v>
      </c>
      <c r="R10894" s="2" t="str">
        <f>IF('Transaction Data'!$L10894&lt;=10,"Less Expensive","Expensive")</f>
        <v>Expensive</v>
      </c>
      <c r="S10894" s="4">
        <f>WEEKDAY('Transaction Data'!$A10894)</f>
        <v>1</v>
      </c>
      <c r="T10894" s="2" t="str">
        <f>IF(WEEKDAY('Transaction Data'!$A10894,2)&lt;6,"Weekday","Weekend")</f>
        <v>Weekend</v>
      </c>
    </row>
    <row r="10895" ht="15.75" customHeight="1">
      <c r="A10895" s="1">
        <v>45588.0</v>
      </c>
      <c r="B10895" s="2" t="s">
        <v>4935</v>
      </c>
      <c r="C10895" s="2" t="s">
        <v>65</v>
      </c>
      <c r="D10895" s="1">
        <v>22456.0</v>
      </c>
      <c r="E10895" s="2" t="s">
        <v>37</v>
      </c>
      <c r="F10895" s="2">
        <v>123.0</v>
      </c>
      <c r="G10895" s="2" t="s">
        <v>28</v>
      </c>
      <c r="H10895" s="2" t="s">
        <v>24</v>
      </c>
      <c r="I10895" s="2" t="s">
        <v>35</v>
      </c>
      <c r="J10895" s="2" t="str">
        <f t="array" ref="J10895">XLOOKUP('Transaction Data'!$G10895,Product_Code,Biscuit_Brand)</f>
        <v>Shortbread</v>
      </c>
      <c r="K10895" s="2">
        <f t="array" ref="K10895">XLOOKUP('Transaction Data'!$G10895,Product_Code,Cost)</f>
        <v>10</v>
      </c>
      <c r="L10895" s="2">
        <f t="array" ref="L10895">XLOOKUP('Transaction Data'!$G10895,Product_Code,Unit_Price)</f>
        <v>45</v>
      </c>
      <c r="M10895" s="3">
        <f>'Transaction Data'!$F10895*'Transaction Data'!$K10895</f>
        <v>1230</v>
      </c>
      <c r="N10895" s="3">
        <f>'Transaction Data'!$F10895*'Transaction Data'!$L10895</f>
        <v>5535</v>
      </c>
      <c r="O10895" s="3">
        <f>'Transaction Data'!$N10895-'Transaction Data'!$M10895</f>
        <v>4305</v>
      </c>
      <c r="P10895" s="2">
        <f>DATEDIF('Transaction Data'!$D10895,'Transaction Data'!$A10895,"y")</f>
        <v>63</v>
      </c>
      <c r="Q10895" s="2" t="str">
        <f>FLOOR('Transaction Data'!$P10895,15)&amp;"-"&amp;FLOOR('Transaction Data'!$P10895,15)+14</f>
        <v>60-74</v>
      </c>
      <c r="R10895" s="2" t="str">
        <f>IF('Transaction Data'!$L10895&lt;=10,"Less Expensive","Expensive")</f>
        <v>Expensive</v>
      </c>
      <c r="S10895" s="4">
        <f>WEEKDAY('Transaction Data'!$A10895)</f>
        <v>4</v>
      </c>
      <c r="T10895" s="2" t="str">
        <f>IF(WEEKDAY('Transaction Data'!$A10895,2)&lt;6,"Weekday","Weekend")</f>
        <v>Weekday</v>
      </c>
    </row>
    <row r="10896" ht="15.75" customHeight="1">
      <c r="A10896" s="1">
        <v>45576.0</v>
      </c>
      <c r="B10896" s="2" t="s">
        <v>3535</v>
      </c>
      <c r="C10896" s="2" t="s">
        <v>32</v>
      </c>
      <c r="D10896" s="1">
        <v>38484.0</v>
      </c>
      <c r="E10896" s="2" t="s">
        <v>37</v>
      </c>
      <c r="F10896" s="2">
        <v>440.0</v>
      </c>
      <c r="G10896" s="2" t="s">
        <v>57</v>
      </c>
      <c r="H10896" s="2" t="s">
        <v>49</v>
      </c>
      <c r="I10896" s="2" t="s">
        <v>25</v>
      </c>
      <c r="J10896" s="2" t="str">
        <f t="array" ref="J10896">XLOOKUP('Transaction Data'!$G10896,Product_Code,Biscuit_Brand)</f>
        <v>Oatmeal Cookies</v>
      </c>
      <c r="K10896" s="2">
        <f t="array" ref="K10896">XLOOKUP('Transaction Data'!$G10896,Product_Code,Cost)</f>
        <v>19</v>
      </c>
      <c r="L10896" s="2">
        <f t="array" ref="L10896">XLOOKUP('Transaction Data'!$G10896,Product_Code,Unit_Price)</f>
        <v>23</v>
      </c>
      <c r="M10896" s="3">
        <f>'Transaction Data'!$F10896*'Transaction Data'!$K10896</f>
        <v>8360</v>
      </c>
      <c r="N10896" s="3">
        <f>'Transaction Data'!$F10896*'Transaction Data'!$L10896</f>
        <v>10120</v>
      </c>
      <c r="O10896" s="3">
        <f>'Transaction Data'!$N10896-'Transaction Data'!$M10896</f>
        <v>1760</v>
      </c>
      <c r="P10896" s="2">
        <f>DATEDIF('Transaction Data'!$D10896,'Transaction Data'!$A10896,"y")</f>
        <v>19</v>
      </c>
      <c r="Q10896" s="2" t="str">
        <f>FLOOR('Transaction Data'!$P10896,15)&amp;"-"&amp;FLOOR('Transaction Data'!$P10896,15)+14</f>
        <v>15-29</v>
      </c>
      <c r="R10896" s="2" t="str">
        <f>IF('Transaction Data'!$L10896&lt;=10,"Less Expensive","Expensive")</f>
        <v>Expensive</v>
      </c>
      <c r="S10896" s="4">
        <f>WEEKDAY('Transaction Data'!$A10896)</f>
        <v>6</v>
      </c>
      <c r="T10896" s="2" t="str">
        <f>IF(WEEKDAY('Transaction Data'!$A10896,2)&lt;6,"Weekday","Weekend")</f>
        <v>Weekday</v>
      </c>
    </row>
    <row r="10897" ht="15.75" customHeight="1">
      <c r="A10897" s="1">
        <v>45576.0</v>
      </c>
      <c r="B10897" s="2" t="s">
        <v>3119</v>
      </c>
      <c r="C10897" s="2" t="s">
        <v>69</v>
      </c>
      <c r="D10897" s="1">
        <v>28426.0</v>
      </c>
      <c r="E10897" s="2" t="s">
        <v>22</v>
      </c>
      <c r="F10897" s="2">
        <v>56.0</v>
      </c>
      <c r="G10897" s="2" t="s">
        <v>38</v>
      </c>
      <c r="H10897" s="2" t="s">
        <v>42</v>
      </c>
      <c r="I10897" s="2" t="s">
        <v>30</v>
      </c>
      <c r="J10897" s="2" t="str">
        <f t="array" ref="J10897">XLOOKUP('Transaction Data'!$G10897,Product_Code,Biscuit_Brand)</f>
        <v>Ginger Snaps</v>
      </c>
      <c r="K10897" s="2">
        <f t="array" ref="K10897">XLOOKUP('Transaction Data'!$G10897,Product_Code,Cost)</f>
        <v>14</v>
      </c>
      <c r="L10897" s="2">
        <f t="array" ref="L10897">XLOOKUP('Transaction Data'!$G10897,Product_Code,Unit_Price)</f>
        <v>28</v>
      </c>
      <c r="M10897" s="3">
        <f>'Transaction Data'!$F10897*'Transaction Data'!$K10897</f>
        <v>784</v>
      </c>
      <c r="N10897" s="3">
        <f>'Transaction Data'!$F10897*'Transaction Data'!$L10897</f>
        <v>1568</v>
      </c>
      <c r="O10897" s="3">
        <f>'Transaction Data'!$N10897-'Transaction Data'!$M10897</f>
        <v>784</v>
      </c>
      <c r="P10897" s="2">
        <f>DATEDIF('Transaction Data'!$D10897,'Transaction Data'!$A10897,"y")</f>
        <v>46</v>
      </c>
      <c r="Q10897" s="2" t="str">
        <f>FLOOR('Transaction Data'!$P10897,15)&amp;"-"&amp;FLOOR('Transaction Data'!$P10897,15)+14</f>
        <v>45-59</v>
      </c>
      <c r="R10897" s="2" t="str">
        <f>IF('Transaction Data'!$L10897&lt;=10,"Less Expensive","Expensive")</f>
        <v>Expensive</v>
      </c>
      <c r="S10897" s="4">
        <f>WEEKDAY('Transaction Data'!$A10897)</f>
        <v>6</v>
      </c>
      <c r="T10897" s="2" t="str">
        <f>IF(WEEKDAY('Transaction Data'!$A10897,2)&lt;6,"Weekday","Weekend")</f>
        <v>Weekday</v>
      </c>
    </row>
    <row r="10898" ht="15.75" customHeight="1">
      <c r="A10898" s="1">
        <v>45568.0</v>
      </c>
      <c r="B10898" s="2" t="s">
        <v>6834</v>
      </c>
      <c r="C10898" s="2" t="s">
        <v>47</v>
      </c>
      <c r="D10898" s="1">
        <v>30283.0</v>
      </c>
      <c r="E10898" s="2" t="s">
        <v>37</v>
      </c>
      <c r="F10898" s="2">
        <v>329.0</v>
      </c>
      <c r="G10898" s="2" t="s">
        <v>33</v>
      </c>
      <c r="H10898" s="2" t="s">
        <v>42</v>
      </c>
      <c r="I10898" s="2" t="s">
        <v>25</v>
      </c>
      <c r="J10898" s="2" t="str">
        <f t="array" ref="J10898">XLOOKUP('Transaction Data'!$G10898,Product_Code,Biscuit_Brand)</f>
        <v>Caramel Biscuits</v>
      </c>
      <c r="K10898" s="2">
        <f t="array" ref="K10898">XLOOKUP('Transaction Data'!$G10898,Product_Code,Cost)</f>
        <v>18</v>
      </c>
      <c r="L10898" s="2">
        <f t="array" ref="L10898">XLOOKUP('Transaction Data'!$G10898,Product_Code,Unit_Price)</f>
        <v>22</v>
      </c>
      <c r="M10898" s="3">
        <f>'Transaction Data'!$F10898*'Transaction Data'!$K10898</f>
        <v>5922</v>
      </c>
      <c r="N10898" s="3">
        <f>'Transaction Data'!$F10898*'Transaction Data'!$L10898</f>
        <v>7238</v>
      </c>
      <c r="O10898" s="3">
        <f>'Transaction Data'!$N10898-'Transaction Data'!$M10898</f>
        <v>1316</v>
      </c>
      <c r="P10898" s="2">
        <f>DATEDIF('Transaction Data'!$D10898,'Transaction Data'!$A10898,"y")</f>
        <v>41</v>
      </c>
      <c r="Q10898" s="2" t="str">
        <f>FLOOR('Transaction Data'!$P10898,15)&amp;"-"&amp;FLOOR('Transaction Data'!$P10898,15)+14</f>
        <v>30-44</v>
      </c>
      <c r="R10898" s="2" t="str">
        <f>IF('Transaction Data'!$L10898&lt;=10,"Less Expensive","Expensive")</f>
        <v>Expensive</v>
      </c>
      <c r="S10898" s="4">
        <f>WEEKDAY('Transaction Data'!$A10898)</f>
        <v>5</v>
      </c>
      <c r="T10898" s="2" t="str">
        <f>IF(WEEKDAY('Transaction Data'!$A10898,2)&lt;6,"Weekday","Weekend")</f>
        <v>Weekday</v>
      </c>
    </row>
    <row r="10899" ht="15.75" customHeight="1">
      <c r="A10899" s="1">
        <v>45589.0</v>
      </c>
      <c r="B10899" s="2" t="s">
        <v>639</v>
      </c>
      <c r="C10899" s="2" t="s">
        <v>41</v>
      </c>
      <c r="D10899" s="1">
        <v>27373.0</v>
      </c>
      <c r="E10899" s="2" t="s">
        <v>63</v>
      </c>
      <c r="F10899" s="2">
        <v>10.0</v>
      </c>
      <c r="G10899" s="2" t="s">
        <v>61</v>
      </c>
      <c r="H10899" s="2" t="s">
        <v>52</v>
      </c>
      <c r="I10899" s="2" t="s">
        <v>35</v>
      </c>
      <c r="J10899" s="2" t="str">
        <f t="array" ref="J10899">XLOOKUP('Transaction Data'!$G10899,Product_Code,Biscuit_Brand)</f>
        <v>Choco Delight</v>
      </c>
      <c r="K10899" s="2">
        <f t="array" ref="K10899">XLOOKUP('Transaction Data'!$G10899,Product_Code,Cost)</f>
        <v>3</v>
      </c>
      <c r="L10899" s="2">
        <f t="array" ref="L10899">XLOOKUP('Transaction Data'!$G10899,Product_Code,Unit_Price)</f>
        <v>5</v>
      </c>
      <c r="M10899" s="3">
        <f>'Transaction Data'!$F10899*'Transaction Data'!$K10899</f>
        <v>30</v>
      </c>
      <c r="N10899" s="3">
        <f>'Transaction Data'!$F10899*'Transaction Data'!$L10899</f>
        <v>50</v>
      </c>
      <c r="O10899" s="3">
        <f>'Transaction Data'!$N10899-'Transaction Data'!$M10899</f>
        <v>20</v>
      </c>
      <c r="P10899" s="2">
        <f>DATEDIF('Transaction Data'!$D10899,'Transaction Data'!$A10899,"y")</f>
        <v>49</v>
      </c>
      <c r="Q10899" s="2" t="str">
        <f>FLOOR('Transaction Data'!$P10899,15)&amp;"-"&amp;FLOOR('Transaction Data'!$P10899,15)+14</f>
        <v>45-59</v>
      </c>
      <c r="R10899" s="2" t="str">
        <f>IF('Transaction Data'!$L10899&lt;=10,"Less Expensive","Expensive")</f>
        <v>Less Expensive</v>
      </c>
      <c r="S10899" s="4">
        <f>WEEKDAY('Transaction Data'!$A10899)</f>
        <v>5</v>
      </c>
      <c r="T10899" s="2" t="str">
        <f>IF(WEEKDAY('Transaction Data'!$A10899,2)&lt;6,"Weekday","Weekend")</f>
        <v>Weekday</v>
      </c>
    </row>
    <row r="10900" ht="15.75" customHeight="1">
      <c r="A10900" s="1">
        <v>45566.0</v>
      </c>
      <c r="B10900" s="2" t="s">
        <v>2839</v>
      </c>
      <c r="C10900" s="2" t="s">
        <v>69</v>
      </c>
      <c r="D10900" s="1">
        <v>23982.0</v>
      </c>
      <c r="E10900" s="2" t="s">
        <v>37</v>
      </c>
      <c r="F10900" s="2">
        <v>233.0</v>
      </c>
      <c r="G10900" s="2" t="s">
        <v>33</v>
      </c>
      <c r="H10900" s="2" t="s">
        <v>45</v>
      </c>
      <c r="I10900" s="2" t="s">
        <v>30</v>
      </c>
      <c r="J10900" s="2" t="str">
        <f t="array" ref="J10900">XLOOKUP('Transaction Data'!$G10900,Product_Code,Biscuit_Brand)</f>
        <v>Caramel Biscuits</v>
      </c>
      <c r="K10900" s="2">
        <f t="array" ref="K10900">XLOOKUP('Transaction Data'!$G10900,Product_Code,Cost)</f>
        <v>18</v>
      </c>
      <c r="L10900" s="2">
        <f t="array" ref="L10900">XLOOKUP('Transaction Data'!$G10900,Product_Code,Unit_Price)</f>
        <v>22</v>
      </c>
      <c r="M10900" s="3">
        <f>'Transaction Data'!$F10900*'Transaction Data'!$K10900</f>
        <v>4194</v>
      </c>
      <c r="N10900" s="3">
        <f>'Transaction Data'!$F10900*'Transaction Data'!$L10900</f>
        <v>5126</v>
      </c>
      <c r="O10900" s="3">
        <f>'Transaction Data'!$N10900-'Transaction Data'!$M10900</f>
        <v>932</v>
      </c>
      <c r="P10900" s="2">
        <f>DATEDIF('Transaction Data'!$D10900,'Transaction Data'!$A10900,"y")</f>
        <v>59</v>
      </c>
      <c r="Q10900" s="2" t="str">
        <f>FLOOR('Transaction Data'!$P10900,15)&amp;"-"&amp;FLOOR('Transaction Data'!$P10900,15)+14</f>
        <v>45-59</v>
      </c>
      <c r="R10900" s="2" t="str">
        <f>IF('Transaction Data'!$L10900&lt;=10,"Less Expensive","Expensive")</f>
        <v>Expensive</v>
      </c>
      <c r="S10900" s="4">
        <f>WEEKDAY('Transaction Data'!$A10900)</f>
        <v>3</v>
      </c>
      <c r="T10900" s="2" t="str">
        <f>IF(WEEKDAY('Transaction Data'!$A10900,2)&lt;6,"Weekday","Weekend")</f>
        <v>Weekday</v>
      </c>
    </row>
    <row r="10901" ht="15.75" customHeight="1">
      <c r="A10901" s="1">
        <v>45584.0</v>
      </c>
      <c r="B10901" s="2" t="s">
        <v>3307</v>
      </c>
      <c r="C10901" s="2" t="s">
        <v>72</v>
      </c>
      <c r="D10901" s="1">
        <v>21405.0</v>
      </c>
      <c r="E10901" s="2" t="s">
        <v>63</v>
      </c>
      <c r="F10901" s="2">
        <v>21.0</v>
      </c>
      <c r="G10901" s="2" t="s">
        <v>60</v>
      </c>
      <c r="H10901" s="2" t="s">
        <v>52</v>
      </c>
      <c r="I10901" s="2" t="s">
        <v>30</v>
      </c>
      <c r="J10901" s="2" t="str">
        <f t="array" ref="J10901">XLOOKUP('Transaction Data'!$G10901,Product_Code,Biscuit_Brand)</f>
        <v>Peanut Butter Bites</v>
      </c>
      <c r="K10901" s="2">
        <f t="array" ref="K10901">XLOOKUP('Transaction Data'!$G10901,Product_Code,Cost)</f>
        <v>5</v>
      </c>
      <c r="L10901" s="2">
        <f t="array" ref="L10901">XLOOKUP('Transaction Data'!$G10901,Product_Code,Unit_Price)</f>
        <v>7</v>
      </c>
      <c r="M10901" s="3">
        <f>'Transaction Data'!$F10901*'Transaction Data'!$K10901</f>
        <v>105</v>
      </c>
      <c r="N10901" s="3">
        <f>'Transaction Data'!$F10901*'Transaction Data'!$L10901</f>
        <v>147</v>
      </c>
      <c r="O10901" s="3">
        <f>'Transaction Data'!$N10901-'Transaction Data'!$M10901</f>
        <v>42</v>
      </c>
      <c r="P10901" s="2">
        <f>DATEDIF('Transaction Data'!$D10901,'Transaction Data'!$A10901,"y")</f>
        <v>66</v>
      </c>
      <c r="Q10901" s="2" t="str">
        <f>FLOOR('Transaction Data'!$P10901,15)&amp;"-"&amp;FLOOR('Transaction Data'!$P10901,15)+14</f>
        <v>60-74</v>
      </c>
      <c r="R10901" s="2" t="str">
        <f>IF('Transaction Data'!$L10901&lt;=10,"Less Expensive","Expensive")</f>
        <v>Less Expensive</v>
      </c>
      <c r="S10901" s="4">
        <f>WEEKDAY('Transaction Data'!$A10901)</f>
        <v>7</v>
      </c>
      <c r="T10901" s="2" t="str">
        <f>IF(WEEKDAY('Transaction Data'!$A10901,2)&lt;6,"Weekday","Weekend")</f>
        <v>Weekend</v>
      </c>
    </row>
    <row r="10902" ht="15.75" customHeight="1">
      <c r="A10902" s="1">
        <v>45568.0</v>
      </c>
      <c r="B10902" s="2" t="s">
        <v>3171</v>
      </c>
      <c r="C10902" s="2" t="s">
        <v>72</v>
      </c>
      <c r="D10902" s="1">
        <v>24969.0</v>
      </c>
      <c r="E10902" s="2" t="s">
        <v>37</v>
      </c>
      <c r="F10902" s="2">
        <v>457.0</v>
      </c>
      <c r="G10902" s="2" t="s">
        <v>55</v>
      </c>
      <c r="H10902" s="2" t="s">
        <v>34</v>
      </c>
      <c r="I10902" s="2" t="s">
        <v>35</v>
      </c>
      <c r="J10902" s="2" t="str">
        <f t="array" ref="J10902">XLOOKUP('Transaction Data'!$G10902,Product_Code,Biscuit_Brand)</f>
        <v>Vanilla Wafers</v>
      </c>
      <c r="K10902" s="2">
        <f t="array" ref="K10902">XLOOKUP('Transaction Data'!$G10902,Product_Code,Cost)</f>
        <v>18</v>
      </c>
      <c r="L10902" s="2">
        <f t="array" ref="L10902">XLOOKUP('Transaction Data'!$G10902,Product_Code,Unit_Price)</f>
        <v>36</v>
      </c>
      <c r="M10902" s="3">
        <f>'Transaction Data'!$F10902*'Transaction Data'!$K10902</f>
        <v>8226</v>
      </c>
      <c r="N10902" s="3">
        <f>'Transaction Data'!$F10902*'Transaction Data'!$L10902</f>
        <v>16452</v>
      </c>
      <c r="O10902" s="3">
        <f>'Transaction Data'!$N10902-'Transaction Data'!$M10902</f>
        <v>8226</v>
      </c>
      <c r="P10902" s="2">
        <f>DATEDIF('Transaction Data'!$D10902,'Transaction Data'!$A10902,"y")</f>
        <v>56</v>
      </c>
      <c r="Q10902" s="2" t="str">
        <f>FLOOR('Transaction Data'!$P10902,15)&amp;"-"&amp;FLOOR('Transaction Data'!$P10902,15)+14</f>
        <v>45-59</v>
      </c>
      <c r="R10902" s="2" t="str">
        <f>IF('Transaction Data'!$L10902&lt;=10,"Less Expensive","Expensive")</f>
        <v>Expensive</v>
      </c>
      <c r="S10902" s="4">
        <f>WEEKDAY('Transaction Data'!$A10902)</f>
        <v>5</v>
      </c>
      <c r="T10902" s="2" t="str">
        <f>IF(WEEKDAY('Transaction Data'!$A10902,2)&lt;6,"Weekday","Weekend")</f>
        <v>Weekday</v>
      </c>
    </row>
    <row r="10903" ht="15.75" customHeight="1">
      <c r="A10903" s="1">
        <v>45595.0</v>
      </c>
      <c r="B10903" s="2" t="s">
        <v>3255</v>
      </c>
      <c r="C10903" s="2" t="s">
        <v>32</v>
      </c>
      <c r="D10903" s="1">
        <v>34508.0</v>
      </c>
      <c r="E10903" s="2" t="s">
        <v>27</v>
      </c>
      <c r="F10903" s="2">
        <v>340.0</v>
      </c>
      <c r="G10903" s="2" t="s">
        <v>55</v>
      </c>
      <c r="H10903" s="2" t="s">
        <v>34</v>
      </c>
      <c r="I10903" s="2" t="s">
        <v>35</v>
      </c>
      <c r="J10903" s="2" t="str">
        <f t="array" ref="J10903">XLOOKUP('Transaction Data'!$G10903,Product_Code,Biscuit_Brand)</f>
        <v>Vanilla Wafers</v>
      </c>
      <c r="K10903" s="2">
        <f t="array" ref="K10903">XLOOKUP('Transaction Data'!$G10903,Product_Code,Cost)</f>
        <v>18</v>
      </c>
      <c r="L10903" s="2">
        <f t="array" ref="L10903">XLOOKUP('Transaction Data'!$G10903,Product_Code,Unit_Price)</f>
        <v>36</v>
      </c>
      <c r="M10903" s="3">
        <f>'Transaction Data'!$F10903*'Transaction Data'!$K10903</f>
        <v>6120</v>
      </c>
      <c r="N10903" s="3">
        <f>'Transaction Data'!$F10903*'Transaction Data'!$L10903</f>
        <v>12240</v>
      </c>
      <c r="O10903" s="3">
        <f>'Transaction Data'!$N10903-'Transaction Data'!$M10903</f>
        <v>6120</v>
      </c>
      <c r="P10903" s="2">
        <f>DATEDIF('Transaction Data'!$D10903,'Transaction Data'!$A10903,"y")</f>
        <v>30</v>
      </c>
      <c r="Q10903" s="2" t="str">
        <f>FLOOR('Transaction Data'!$P10903,15)&amp;"-"&amp;FLOOR('Transaction Data'!$P10903,15)+14</f>
        <v>30-44</v>
      </c>
      <c r="R10903" s="2" t="str">
        <f>IF('Transaction Data'!$L10903&lt;=10,"Less Expensive","Expensive")</f>
        <v>Expensive</v>
      </c>
      <c r="S10903" s="4">
        <f>WEEKDAY('Transaction Data'!$A10903)</f>
        <v>4</v>
      </c>
      <c r="T10903" s="2" t="str">
        <f>IF(WEEKDAY('Transaction Data'!$A10903,2)&lt;6,"Weekday","Weekend")</f>
        <v>Weekday</v>
      </c>
    </row>
    <row r="10904" ht="15.75" customHeight="1">
      <c r="A10904" s="1">
        <v>45581.0</v>
      </c>
      <c r="B10904" s="2" t="s">
        <v>6906</v>
      </c>
      <c r="C10904" s="2" t="s">
        <v>32</v>
      </c>
      <c r="D10904" s="1">
        <v>32296.0</v>
      </c>
      <c r="E10904" s="2" t="s">
        <v>37</v>
      </c>
      <c r="F10904" s="2">
        <v>467.0</v>
      </c>
      <c r="G10904" s="2" t="s">
        <v>23</v>
      </c>
      <c r="H10904" s="2" t="s">
        <v>52</v>
      </c>
      <c r="I10904" s="2" t="s">
        <v>25</v>
      </c>
      <c r="J10904" s="2" t="str">
        <f t="array" ref="J10904">XLOOKUP('Transaction Data'!$G10904,Product_Code,Biscuit_Brand)</f>
        <v>Cinnamon Swirls</v>
      </c>
      <c r="K10904" s="2">
        <f t="array" ref="K10904">XLOOKUP('Transaction Data'!$G10904,Product_Code,Cost)</f>
        <v>10</v>
      </c>
      <c r="L10904" s="2">
        <f t="array" ref="L10904">XLOOKUP('Transaction Data'!$G10904,Product_Code,Unit_Price)</f>
        <v>14</v>
      </c>
      <c r="M10904" s="3">
        <f>'Transaction Data'!$F10904*'Transaction Data'!$K10904</f>
        <v>4670</v>
      </c>
      <c r="N10904" s="3">
        <f>'Transaction Data'!$F10904*'Transaction Data'!$L10904</f>
        <v>6538</v>
      </c>
      <c r="O10904" s="3">
        <f>'Transaction Data'!$N10904-'Transaction Data'!$M10904</f>
        <v>1868</v>
      </c>
      <c r="P10904" s="2">
        <f>DATEDIF('Transaction Data'!$D10904,'Transaction Data'!$A10904,"y")</f>
        <v>36</v>
      </c>
      <c r="Q10904" s="2" t="str">
        <f>FLOOR('Transaction Data'!$P10904,15)&amp;"-"&amp;FLOOR('Transaction Data'!$P10904,15)+14</f>
        <v>30-44</v>
      </c>
      <c r="R10904" s="2" t="str">
        <f>IF('Transaction Data'!$L10904&lt;=10,"Less Expensive","Expensive")</f>
        <v>Expensive</v>
      </c>
      <c r="S10904" s="4">
        <f>WEEKDAY('Transaction Data'!$A10904)</f>
        <v>4</v>
      </c>
      <c r="T10904" s="2" t="str">
        <f>IF(WEEKDAY('Transaction Data'!$A10904,2)&lt;6,"Weekday","Weekend")</f>
        <v>Weekday</v>
      </c>
    </row>
    <row r="10905" ht="15.75" customHeight="1">
      <c r="A10905" s="1">
        <v>45569.0</v>
      </c>
      <c r="B10905" s="2" t="s">
        <v>1588</v>
      </c>
      <c r="C10905" s="2" t="s">
        <v>54</v>
      </c>
      <c r="D10905" s="1">
        <v>35574.0</v>
      </c>
      <c r="E10905" s="2" t="s">
        <v>63</v>
      </c>
      <c r="F10905" s="2">
        <v>427.0</v>
      </c>
      <c r="G10905" s="2" t="s">
        <v>61</v>
      </c>
      <c r="H10905" s="2" t="s">
        <v>24</v>
      </c>
      <c r="I10905" s="2" t="s">
        <v>25</v>
      </c>
      <c r="J10905" s="2" t="str">
        <f t="array" ref="J10905">XLOOKUP('Transaction Data'!$G10905,Product_Code,Biscuit_Brand)</f>
        <v>Choco Delight</v>
      </c>
      <c r="K10905" s="2">
        <f t="array" ref="K10905">XLOOKUP('Transaction Data'!$G10905,Product_Code,Cost)</f>
        <v>3</v>
      </c>
      <c r="L10905" s="2">
        <f t="array" ref="L10905">XLOOKUP('Transaction Data'!$G10905,Product_Code,Unit_Price)</f>
        <v>5</v>
      </c>
      <c r="M10905" s="3">
        <f>'Transaction Data'!$F10905*'Transaction Data'!$K10905</f>
        <v>1281</v>
      </c>
      <c r="N10905" s="3">
        <f>'Transaction Data'!$F10905*'Transaction Data'!$L10905</f>
        <v>2135</v>
      </c>
      <c r="O10905" s="3">
        <f>'Transaction Data'!$N10905-'Transaction Data'!$M10905</f>
        <v>854</v>
      </c>
      <c r="P10905" s="2">
        <f>DATEDIF('Transaction Data'!$D10905,'Transaction Data'!$A10905,"y")</f>
        <v>27</v>
      </c>
      <c r="Q10905" s="2" t="str">
        <f>FLOOR('Transaction Data'!$P10905,15)&amp;"-"&amp;FLOOR('Transaction Data'!$P10905,15)+14</f>
        <v>15-29</v>
      </c>
      <c r="R10905" s="2" t="str">
        <f>IF('Transaction Data'!$L10905&lt;=10,"Less Expensive","Expensive")</f>
        <v>Less Expensive</v>
      </c>
      <c r="S10905" s="4">
        <f>WEEKDAY('Transaction Data'!$A10905)</f>
        <v>6</v>
      </c>
      <c r="T10905" s="2" t="str">
        <f>IF(WEEKDAY('Transaction Data'!$A10905,2)&lt;6,"Weekday","Weekend")</f>
        <v>Weekday</v>
      </c>
    </row>
    <row r="10906" ht="15.75" customHeight="1">
      <c r="A10906" s="1">
        <v>45578.0</v>
      </c>
      <c r="B10906" s="2" t="s">
        <v>6121</v>
      </c>
      <c r="C10906" s="2" t="s">
        <v>72</v>
      </c>
      <c r="D10906" s="1">
        <v>28595.0</v>
      </c>
      <c r="E10906" s="2" t="s">
        <v>63</v>
      </c>
      <c r="F10906" s="2">
        <v>331.0</v>
      </c>
      <c r="G10906" s="2" t="s">
        <v>33</v>
      </c>
      <c r="H10906" s="2" t="s">
        <v>49</v>
      </c>
      <c r="I10906" s="2" t="s">
        <v>30</v>
      </c>
      <c r="J10906" s="2" t="str">
        <f t="array" ref="J10906">XLOOKUP('Transaction Data'!$G10906,Product_Code,Biscuit_Brand)</f>
        <v>Caramel Biscuits</v>
      </c>
      <c r="K10906" s="2">
        <f t="array" ref="K10906">XLOOKUP('Transaction Data'!$G10906,Product_Code,Cost)</f>
        <v>18</v>
      </c>
      <c r="L10906" s="2">
        <f t="array" ref="L10906">XLOOKUP('Transaction Data'!$G10906,Product_Code,Unit_Price)</f>
        <v>22</v>
      </c>
      <c r="M10906" s="3">
        <f>'Transaction Data'!$F10906*'Transaction Data'!$K10906</f>
        <v>5958</v>
      </c>
      <c r="N10906" s="3">
        <f>'Transaction Data'!$F10906*'Transaction Data'!$L10906</f>
        <v>7282</v>
      </c>
      <c r="O10906" s="3">
        <f>'Transaction Data'!$N10906-'Transaction Data'!$M10906</f>
        <v>1324</v>
      </c>
      <c r="P10906" s="2">
        <f>DATEDIF('Transaction Data'!$D10906,'Transaction Data'!$A10906,"y")</f>
        <v>46</v>
      </c>
      <c r="Q10906" s="2" t="str">
        <f>FLOOR('Transaction Data'!$P10906,15)&amp;"-"&amp;FLOOR('Transaction Data'!$P10906,15)+14</f>
        <v>45-59</v>
      </c>
      <c r="R10906" s="2" t="str">
        <f>IF('Transaction Data'!$L10906&lt;=10,"Less Expensive","Expensive")</f>
        <v>Expensive</v>
      </c>
      <c r="S10906" s="4">
        <f>WEEKDAY('Transaction Data'!$A10906)</f>
        <v>1</v>
      </c>
      <c r="T10906" s="2" t="str">
        <f>IF(WEEKDAY('Transaction Data'!$A10906,2)&lt;6,"Weekday","Weekend")</f>
        <v>Weekend</v>
      </c>
    </row>
    <row r="10907" ht="15.75" customHeight="1">
      <c r="A10907" s="1">
        <v>45568.0</v>
      </c>
      <c r="B10907" s="2" t="s">
        <v>4213</v>
      </c>
      <c r="C10907" s="2" t="s">
        <v>41</v>
      </c>
      <c r="D10907" s="1">
        <v>31628.0</v>
      </c>
      <c r="E10907" s="2" t="s">
        <v>22</v>
      </c>
      <c r="F10907" s="2">
        <v>294.0</v>
      </c>
      <c r="G10907" s="2" t="s">
        <v>48</v>
      </c>
      <c r="H10907" s="2" t="s">
        <v>49</v>
      </c>
      <c r="I10907" s="2" t="s">
        <v>25</v>
      </c>
      <c r="J10907" s="2" t="str">
        <f t="array" ref="J10907">XLOOKUP('Transaction Data'!$G10907,Product_Code,Biscuit_Brand)</f>
        <v>Lemon Crisps</v>
      </c>
      <c r="K10907" s="2">
        <f t="array" ref="K10907">XLOOKUP('Transaction Data'!$G10907,Product_Code,Cost)</f>
        <v>7</v>
      </c>
      <c r="L10907" s="2">
        <f t="array" ref="L10907">XLOOKUP('Transaction Data'!$G10907,Product_Code,Unit_Price)</f>
        <v>9</v>
      </c>
      <c r="M10907" s="3">
        <f>'Transaction Data'!$F10907*'Transaction Data'!$K10907</f>
        <v>2058</v>
      </c>
      <c r="N10907" s="3">
        <f>'Transaction Data'!$F10907*'Transaction Data'!$L10907</f>
        <v>2646</v>
      </c>
      <c r="O10907" s="3">
        <f>'Transaction Data'!$N10907-'Transaction Data'!$M10907</f>
        <v>588</v>
      </c>
      <c r="P10907" s="2">
        <f>DATEDIF('Transaction Data'!$D10907,'Transaction Data'!$A10907,"y")</f>
        <v>38</v>
      </c>
      <c r="Q10907" s="2" t="str">
        <f>FLOOR('Transaction Data'!$P10907,15)&amp;"-"&amp;FLOOR('Transaction Data'!$P10907,15)+14</f>
        <v>30-44</v>
      </c>
      <c r="R10907" s="2" t="str">
        <f>IF('Transaction Data'!$L10907&lt;=10,"Less Expensive","Expensive")</f>
        <v>Less Expensive</v>
      </c>
      <c r="S10907" s="4">
        <f>WEEKDAY('Transaction Data'!$A10907)</f>
        <v>5</v>
      </c>
      <c r="T10907" s="2" t="str">
        <f>IF(WEEKDAY('Transaction Data'!$A10907,2)&lt;6,"Weekday","Weekend")</f>
        <v>Weekday</v>
      </c>
    </row>
    <row r="10908" ht="15.75" customHeight="1">
      <c r="A10908" s="1">
        <v>45588.0</v>
      </c>
      <c r="B10908" s="2" t="s">
        <v>5164</v>
      </c>
      <c r="C10908" s="2" t="s">
        <v>69</v>
      </c>
      <c r="D10908" s="1">
        <v>34091.0</v>
      </c>
      <c r="E10908" s="2" t="s">
        <v>37</v>
      </c>
      <c r="F10908" s="2">
        <v>347.0</v>
      </c>
      <c r="G10908" s="2" t="s">
        <v>55</v>
      </c>
      <c r="H10908" s="2" t="s">
        <v>29</v>
      </c>
      <c r="I10908" s="2" t="s">
        <v>25</v>
      </c>
      <c r="J10908" s="2" t="str">
        <f t="array" ref="J10908">XLOOKUP('Transaction Data'!$G10908,Product_Code,Biscuit_Brand)</f>
        <v>Vanilla Wafers</v>
      </c>
      <c r="K10908" s="2">
        <f t="array" ref="K10908">XLOOKUP('Transaction Data'!$G10908,Product_Code,Cost)</f>
        <v>18</v>
      </c>
      <c r="L10908" s="2">
        <f t="array" ref="L10908">XLOOKUP('Transaction Data'!$G10908,Product_Code,Unit_Price)</f>
        <v>36</v>
      </c>
      <c r="M10908" s="3">
        <f>'Transaction Data'!$F10908*'Transaction Data'!$K10908</f>
        <v>6246</v>
      </c>
      <c r="N10908" s="3">
        <f>'Transaction Data'!$F10908*'Transaction Data'!$L10908</f>
        <v>12492</v>
      </c>
      <c r="O10908" s="3">
        <f>'Transaction Data'!$N10908-'Transaction Data'!$M10908</f>
        <v>6246</v>
      </c>
      <c r="P10908" s="2">
        <f>DATEDIF('Transaction Data'!$D10908,'Transaction Data'!$A10908,"y")</f>
        <v>31</v>
      </c>
      <c r="Q10908" s="2" t="str">
        <f>FLOOR('Transaction Data'!$P10908,15)&amp;"-"&amp;FLOOR('Transaction Data'!$P10908,15)+14</f>
        <v>30-44</v>
      </c>
      <c r="R10908" s="2" t="str">
        <f>IF('Transaction Data'!$L10908&lt;=10,"Less Expensive","Expensive")</f>
        <v>Expensive</v>
      </c>
      <c r="S10908" s="4">
        <f>WEEKDAY('Transaction Data'!$A10908)</f>
        <v>4</v>
      </c>
      <c r="T10908" s="2" t="str">
        <f>IF(WEEKDAY('Transaction Data'!$A10908,2)&lt;6,"Weekday","Weekend")</f>
        <v>Weekday</v>
      </c>
    </row>
    <row r="10909" ht="15.75" customHeight="1">
      <c r="A10909" s="1">
        <v>45592.0</v>
      </c>
      <c r="B10909" s="2" t="s">
        <v>3078</v>
      </c>
      <c r="C10909" s="2" t="s">
        <v>41</v>
      </c>
      <c r="D10909" s="1">
        <v>34614.0</v>
      </c>
      <c r="E10909" s="2" t="s">
        <v>37</v>
      </c>
      <c r="F10909" s="2">
        <v>122.0</v>
      </c>
      <c r="G10909" s="2" t="s">
        <v>55</v>
      </c>
      <c r="H10909" s="2" t="s">
        <v>52</v>
      </c>
      <c r="I10909" s="2" t="s">
        <v>35</v>
      </c>
      <c r="J10909" s="2" t="str">
        <f t="array" ref="J10909">XLOOKUP('Transaction Data'!$G10909,Product_Code,Biscuit_Brand)</f>
        <v>Vanilla Wafers</v>
      </c>
      <c r="K10909" s="2">
        <f t="array" ref="K10909">XLOOKUP('Transaction Data'!$G10909,Product_Code,Cost)</f>
        <v>18</v>
      </c>
      <c r="L10909" s="2">
        <f t="array" ref="L10909">XLOOKUP('Transaction Data'!$G10909,Product_Code,Unit_Price)</f>
        <v>36</v>
      </c>
      <c r="M10909" s="3">
        <f>'Transaction Data'!$F10909*'Transaction Data'!$K10909</f>
        <v>2196</v>
      </c>
      <c r="N10909" s="3">
        <f>'Transaction Data'!$F10909*'Transaction Data'!$L10909</f>
        <v>4392</v>
      </c>
      <c r="O10909" s="3">
        <f>'Transaction Data'!$N10909-'Transaction Data'!$M10909</f>
        <v>2196</v>
      </c>
      <c r="P10909" s="2">
        <f>DATEDIF('Transaction Data'!$D10909,'Transaction Data'!$A10909,"y")</f>
        <v>30</v>
      </c>
      <c r="Q10909" s="2" t="str">
        <f>FLOOR('Transaction Data'!$P10909,15)&amp;"-"&amp;FLOOR('Transaction Data'!$P10909,15)+14</f>
        <v>30-44</v>
      </c>
      <c r="R10909" s="2" t="str">
        <f>IF('Transaction Data'!$L10909&lt;=10,"Less Expensive","Expensive")</f>
        <v>Expensive</v>
      </c>
      <c r="S10909" s="4">
        <f>WEEKDAY('Transaction Data'!$A10909)</f>
        <v>1</v>
      </c>
      <c r="T10909" s="2" t="str">
        <f>IF(WEEKDAY('Transaction Data'!$A10909,2)&lt;6,"Weekday","Weekend")</f>
        <v>Weekend</v>
      </c>
    </row>
    <row r="10910" ht="15.75" customHeight="1">
      <c r="A10910" s="1">
        <v>45571.0</v>
      </c>
      <c r="B10910" s="2" t="s">
        <v>2271</v>
      </c>
      <c r="C10910" s="2" t="s">
        <v>69</v>
      </c>
      <c r="D10910" s="1">
        <v>22792.0</v>
      </c>
      <c r="E10910" s="2" t="s">
        <v>22</v>
      </c>
      <c r="F10910" s="2">
        <v>407.0</v>
      </c>
      <c r="G10910" s="2" t="s">
        <v>60</v>
      </c>
      <c r="H10910" s="2" t="s">
        <v>45</v>
      </c>
      <c r="I10910" s="2" t="s">
        <v>25</v>
      </c>
      <c r="J10910" s="2" t="str">
        <f t="array" ref="J10910">XLOOKUP('Transaction Data'!$G10910,Product_Code,Biscuit_Brand)</f>
        <v>Peanut Butter Bites</v>
      </c>
      <c r="K10910" s="2">
        <f t="array" ref="K10910">XLOOKUP('Transaction Data'!$G10910,Product_Code,Cost)</f>
        <v>5</v>
      </c>
      <c r="L10910" s="2">
        <f t="array" ref="L10910">XLOOKUP('Transaction Data'!$G10910,Product_Code,Unit_Price)</f>
        <v>7</v>
      </c>
      <c r="M10910" s="3">
        <f>'Transaction Data'!$F10910*'Transaction Data'!$K10910</f>
        <v>2035</v>
      </c>
      <c r="N10910" s="3">
        <f>'Transaction Data'!$F10910*'Transaction Data'!$L10910</f>
        <v>2849</v>
      </c>
      <c r="O10910" s="3">
        <f>'Transaction Data'!$N10910-'Transaction Data'!$M10910</f>
        <v>814</v>
      </c>
      <c r="P10910" s="2">
        <f>DATEDIF('Transaction Data'!$D10910,'Transaction Data'!$A10910,"y")</f>
        <v>62</v>
      </c>
      <c r="Q10910" s="2" t="str">
        <f>FLOOR('Transaction Data'!$P10910,15)&amp;"-"&amp;FLOOR('Transaction Data'!$P10910,15)+14</f>
        <v>60-74</v>
      </c>
      <c r="R10910" s="2" t="str">
        <f>IF('Transaction Data'!$L10910&lt;=10,"Less Expensive","Expensive")</f>
        <v>Less Expensive</v>
      </c>
      <c r="S10910" s="4">
        <f>WEEKDAY('Transaction Data'!$A10910)</f>
        <v>1</v>
      </c>
      <c r="T10910" s="2" t="str">
        <f>IF(WEEKDAY('Transaction Data'!$A10910,2)&lt;6,"Weekday","Weekend")</f>
        <v>Weekend</v>
      </c>
    </row>
    <row r="10911" ht="15.75" customHeight="1">
      <c r="A10911" s="1">
        <v>45585.0</v>
      </c>
      <c r="B10911" s="2" t="s">
        <v>673</v>
      </c>
      <c r="C10911" s="2" t="s">
        <v>47</v>
      </c>
      <c r="D10911" s="1">
        <v>33786.0</v>
      </c>
      <c r="E10911" s="2" t="s">
        <v>22</v>
      </c>
      <c r="F10911" s="2">
        <v>222.0</v>
      </c>
      <c r="G10911" s="2" t="s">
        <v>61</v>
      </c>
      <c r="H10911" s="2" t="s">
        <v>45</v>
      </c>
      <c r="I10911" s="2" t="s">
        <v>35</v>
      </c>
      <c r="J10911" s="2" t="str">
        <f t="array" ref="J10911">XLOOKUP('Transaction Data'!$G10911,Product_Code,Biscuit_Brand)</f>
        <v>Choco Delight</v>
      </c>
      <c r="K10911" s="2">
        <f t="array" ref="K10911">XLOOKUP('Transaction Data'!$G10911,Product_Code,Cost)</f>
        <v>3</v>
      </c>
      <c r="L10911" s="2">
        <f t="array" ref="L10911">XLOOKUP('Transaction Data'!$G10911,Product_Code,Unit_Price)</f>
        <v>5</v>
      </c>
      <c r="M10911" s="3">
        <f>'Transaction Data'!$F10911*'Transaction Data'!$K10911</f>
        <v>666</v>
      </c>
      <c r="N10911" s="3">
        <f>'Transaction Data'!$F10911*'Transaction Data'!$L10911</f>
        <v>1110</v>
      </c>
      <c r="O10911" s="3">
        <f>'Transaction Data'!$N10911-'Transaction Data'!$M10911</f>
        <v>444</v>
      </c>
      <c r="P10911" s="2">
        <f>DATEDIF('Transaction Data'!$D10911,'Transaction Data'!$A10911,"y")</f>
        <v>32</v>
      </c>
      <c r="Q10911" s="2" t="str">
        <f>FLOOR('Transaction Data'!$P10911,15)&amp;"-"&amp;FLOOR('Transaction Data'!$P10911,15)+14</f>
        <v>30-44</v>
      </c>
      <c r="R10911" s="2" t="str">
        <f>IF('Transaction Data'!$L10911&lt;=10,"Less Expensive","Expensive")</f>
        <v>Less Expensive</v>
      </c>
      <c r="S10911" s="4">
        <f>WEEKDAY('Transaction Data'!$A10911)</f>
        <v>1</v>
      </c>
      <c r="T10911" s="2" t="str">
        <f>IF(WEEKDAY('Transaction Data'!$A10911,2)&lt;6,"Weekday","Weekend")</f>
        <v>Weekend</v>
      </c>
    </row>
    <row r="10912" ht="15.75" customHeight="1">
      <c r="A10912" s="1">
        <v>45580.0</v>
      </c>
      <c r="B10912" s="2" t="s">
        <v>2428</v>
      </c>
      <c r="C10912" s="2" t="s">
        <v>32</v>
      </c>
      <c r="D10912" s="1">
        <v>21446.0</v>
      </c>
      <c r="E10912" s="2" t="s">
        <v>37</v>
      </c>
      <c r="F10912" s="2">
        <v>129.0</v>
      </c>
      <c r="G10912" s="2" t="s">
        <v>44</v>
      </c>
      <c r="H10912" s="2" t="s">
        <v>29</v>
      </c>
      <c r="I10912" s="2" t="s">
        <v>30</v>
      </c>
      <c r="J10912" s="2" t="str">
        <f t="array" ref="J10912">XLOOKUP('Transaction Data'!$G10912,Product_Code,Biscuit_Brand)</f>
        <v>Butter Crunch</v>
      </c>
      <c r="K10912" s="2">
        <f t="array" ref="K10912">XLOOKUP('Transaction Data'!$G10912,Product_Code,Cost)</f>
        <v>10</v>
      </c>
      <c r="L10912" s="2">
        <f t="array" ref="L10912">XLOOKUP('Transaction Data'!$G10912,Product_Code,Unit_Price)</f>
        <v>11</v>
      </c>
      <c r="M10912" s="3">
        <f>'Transaction Data'!$F10912*'Transaction Data'!$K10912</f>
        <v>1290</v>
      </c>
      <c r="N10912" s="3">
        <f>'Transaction Data'!$F10912*'Transaction Data'!$L10912</f>
        <v>1419</v>
      </c>
      <c r="O10912" s="3">
        <f>'Transaction Data'!$N10912-'Transaction Data'!$M10912</f>
        <v>129</v>
      </c>
      <c r="P10912" s="2">
        <f>DATEDIF('Transaction Data'!$D10912,'Transaction Data'!$A10912,"y")</f>
        <v>66</v>
      </c>
      <c r="Q10912" s="2" t="str">
        <f>FLOOR('Transaction Data'!$P10912,15)&amp;"-"&amp;FLOOR('Transaction Data'!$P10912,15)+14</f>
        <v>60-74</v>
      </c>
      <c r="R10912" s="2" t="str">
        <f>IF('Transaction Data'!$L10912&lt;=10,"Less Expensive","Expensive")</f>
        <v>Expensive</v>
      </c>
      <c r="S10912" s="4">
        <f>WEEKDAY('Transaction Data'!$A10912)</f>
        <v>3</v>
      </c>
      <c r="T10912" s="2" t="str">
        <f>IF(WEEKDAY('Transaction Data'!$A10912,2)&lt;6,"Weekday","Weekend")</f>
        <v>Weekday</v>
      </c>
    </row>
    <row r="10913" ht="15.75" customHeight="1">
      <c r="A10913" s="1">
        <v>45587.0</v>
      </c>
      <c r="B10913" s="2" t="s">
        <v>7108</v>
      </c>
      <c r="C10913" s="2" t="s">
        <v>51</v>
      </c>
      <c r="D10913" s="1">
        <v>31611.0</v>
      </c>
      <c r="E10913" s="2" t="s">
        <v>37</v>
      </c>
      <c r="F10913" s="2">
        <v>196.0</v>
      </c>
      <c r="G10913" s="2" t="s">
        <v>60</v>
      </c>
      <c r="H10913" s="2" t="s">
        <v>39</v>
      </c>
      <c r="I10913" s="2" t="s">
        <v>30</v>
      </c>
      <c r="J10913" s="2" t="str">
        <f t="array" ref="J10913">XLOOKUP('Transaction Data'!$G10913,Product_Code,Biscuit_Brand)</f>
        <v>Peanut Butter Bites</v>
      </c>
      <c r="K10913" s="2">
        <f t="array" ref="K10913">XLOOKUP('Transaction Data'!$G10913,Product_Code,Cost)</f>
        <v>5</v>
      </c>
      <c r="L10913" s="2">
        <f t="array" ref="L10913">XLOOKUP('Transaction Data'!$G10913,Product_Code,Unit_Price)</f>
        <v>7</v>
      </c>
      <c r="M10913" s="3">
        <f>'Transaction Data'!$F10913*'Transaction Data'!$K10913</f>
        <v>980</v>
      </c>
      <c r="N10913" s="3">
        <f>'Transaction Data'!$F10913*'Transaction Data'!$L10913</f>
        <v>1372</v>
      </c>
      <c r="O10913" s="3">
        <f>'Transaction Data'!$N10913-'Transaction Data'!$M10913</f>
        <v>392</v>
      </c>
      <c r="P10913" s="2">
        <f>DATEDIF('Transaction Data'!$D10913,'Transaction Data'!$A10913,"y")</f>
        <v>38</v>
      </c>
      <c r="Q10913" s="2" t="str">
        <f>FLOOR('Transaction Data'!$P10913,15)&amp;"-"&amp;FLOOR('Transaction Data'!$P10913,15)+14</f>
        <v>30-44</v>
      </c>
      <c r="R10913" s="2" t="str">
        <f>IF('Transaction Data'!$L10913&lt;=10,"Less Expensive","Expensive")</f>
        <v>Less Expensive</v>
      </c>
      <c r="S10913" s="4">
        <f>WEEKDAY('Transaction Data'!$A10913)</f>
        <v>3</v>
      </c>
      <c r="T10913" s="2" t="str">
        <f>IF(WEEKDAY('Transaction Data'!$A10913,2)&lt;6,"Weekday","Weekend")</f>
        <v>Weekday</v>
      </c>
    </row>
    <row r="10914" ht="15.75" customHeight="1">
      <c r="A10914" s="1">
        <v>45572.0</v>
      </c>
      <c r="B10914" s="2" t="s">
        <v>7647</v>
      </c>
      <c r="C10914" s="2" t="s">
        <v>51</v>
      </c>
      <c r="D10914" s="1">
        <v>19955.0</v>
      </c>
      <c r="E10914" s="2" t="s">
        <v>63</v>
      </c>
      <c r="F10914" s="2">
        <v>49.0</v>
      </c>
      <c r="G10914" s="2" t="s">
        <v>28</v>
      </c>
      <c r="H10914" s="2" t="s">
        <v>24</v>
      </c>
      <c r="I10914" s="2" t="s">
        <v>35</v>
      </c>
      <c r="J10914" s="2" t="str">
        <f t="array" ref="J10914">XLOOKUP('Transaction Data'!$G10914,Product_Code,Biscuit_Brand)</f>
        <v>Shortbread</v>
      </c>
      <c r="K10914" s="2">
        <f t="array" ref="K10914">XLOOKUP('Transaction Data'!$G10914,Product_Code,Cost)</f>
        <v>10</v>
      </c>
      <c r="L10914" s="2">
        <f t="array" ref="L10914">XLOOKUP('Transaction Data'!$G10914,Product_Code,Unit_Price)</f>
        <v>45</v>
      </c>
      <c r="M10914" s="3">
        <f>'Transaction Data'!$F10914*'Transaction Data'!$K10914</f>
        <v>490</v>
      </c>
      <c r="N10914" s="3">
        <f>'Transaction Data'!$F10914*'Transaction Data'!$L10914</f>
        <v>2205</v>
      </c>
      <c r="O10914" s="3">
        <f>'Transaction Data'!$N10914-'Transaction Data'!$M10914</f>
        <v>1715</v>
      </c>
      <c r="P10914" s="2">
        <f>DATEDIF('Transaction Data'!$D10914,'Transaction Data'!$A10914,"y")</f>
        <v>70</v>
      </c>
      <c r="Q10914" s="2" t="str">
        <f>FLOOR('Transaction Data'!$P10914,15)&amp;"-"&amp;FLOOR('Transaction Data'!$P10914,15)+14</f>
        <v>60-74</v>
      </c>
      <c r="R10914" s="2" t="str">
        <f>IF('Transaction Data'!$L10914&lt;=10,"Less Expensive","Expensive")</f>
        <v>Expensive</v>
      </c>
      <c r="S10914" s="4">
        <f>WEEKDAY('Transaction Data'!$A10914)</f>
        <v>2</v>
      </c>
      <c r="T10914" s="2" t="str">
        <f>IF(WEEKDAY('Transaction Data'!$A10914,2)&lt;6,"Weekday","Weekend")</f>
        <v>Weekday</v>
      </c>
    </row>
    <row r="10915" ht="15.75" customHeight="1">
      <c r="A10915" s="1">
        <v>45595.0</v>
      </c>
      <c r="B10915" s="2" t="s">
        <v>2251</v>
      </c>
      <c r="C10915" s="2" t="s">
        <v>32</v>
      </c>
      <c r="D10915" s="1">
        <v>38410.0</v>
      </c>
      <c r="E10915" s="2" t="s">
        <v>27</v>
      </c>
      <c r="F10915" s="2">
        <v>121.0</v>
      </c>
      <c r="G10915" s="2" t="s">
        <v>61</v>
      </c>
      <c r="H10915" s="2" t="s">
        <v>24</v>
      </c>
      <c r="I10915" s="2" t="s">
        <v>35</v>
      </c>
      <c r="J10915" s="2" t="str">
        <f t="array" ref="J10915">XLOOKUP('Transaction Data'!$G10915,Product_Code,Biscuit_Brand)</f>
        <v>Choco Delight</v>
      </c>
      <c r="K10915" s="2">
        <f t="array" ref="K10915">XLOOKUP('Transaction Data'!$G10915,Product_Code,Cost)</f>
        <v>3</v>
      </c>
      <c r="L10915" s="2">
        <f t="array" ref="L10915">XLOOKUP('Transaction Data'!$G10915,Product_Code,Unit_Price)</f>
        <v>5</v>
      </c>
      <c r="M10915" s="3">
        <f>'Transaction Data'!$F10915*'Transaction Data'!$K10915</f>
        <v>363</v>
      </c>
      <c r="N10915" s="3">
        <f>'Transaction Data'!$F10915*'Transaction Data'!$L10915</f>
        <v>605</v>
      </c>
      <c r="O10915" s="3">
        <f>'Transaction Data'!$N10915-'Transaction Data'!$M10915</f>
        <v>242</v>
      </c>
      <c r="P10915" s="2">
        <f>DATEDIF('Transaction Data'!$D10915,'Transaction Data'!$A10915,"y")</f>
        <v>19</v>
      </c>
      <c r="Q10915" s="2" t="str">
        <f>FLOOR('Transaction Data'!$P10915,15)&amp;"-"&amp;FLOOR('Transaction Data'!$P10915,15)+14</f>
        <v>15-29</v>
      </c>
      <c r="R10915" s="2" t="str">
        <f>IF('Transaction Data'!$L10915&lt;=10,"Less Expensive","Expensive")</f>
        <v>Less Expensive</v>
      </c>
      <c r="S10915" s="4">
        <f>WEEKDAY('Transaction Data'!$A10915)</f>
        <v>4</v>
      </c>
      <c r="T10915" s="2" t="str">
        <f>IF(WEEKDAY('Transaction Data'!$A10915,2)&lt;6,"Weekday","Weekend")</f>
        <v>Weekday</v>
      </c>
    </row>
    <row r="10916" ht="15.75" customHeight="1">
      <c r="A10916" s="1">
        <v>45574.0</v>
      </c>
      <c r="B10916" s="2" t="s">
        <v>4651</v>
      </c>
      <c r="C10916" s="2" t="s">
        <v>72</v>
      </c>
      <c r="D10916" s="1">
        <v>37833.0</v>
      </c>
      <c r="E10916" s="2" t="s">
        <v>22</v>
      </c>
      <c r="F10916" s="2">
        <v>133.0</v>
      </c>
      <c r="G10916" s="2" t="s">
        <v>28</v>
      </c>
      <c r="H10916" s="2" t="s">
        <v>45</v>
      </c>
      <c r="I10916" s="2" t="s">
        <v>25</v>
      </c>
      <c r="J10916" s="2" t="str">
        <f t="array" ref="J10916">XLOOKUP('Transaction Data'!$G10916,Product_Code,Biscuit_Brand)</f>
        <v>Shortbread</v>
      </c>
      <c r="K10916" s="2">
        <f t="array" ref="K10916">XLOOKUP('Transaction Data'!$G10916,Product_Code,Cost)</f>
        <v>10</v>
      </c>
      <c r="L10916" s="2">
        <f t="array" ref="L10916">XLOOKUP('Transaction Data'!$G10916,Product_Code,Unit_Price)</f>
        <v>45</v>
      </c>
      <c r="M10916" s="3">
        <f>'Transaction Data'!$F10916*'Transaction Data'!$K10916</f>
        <v>1330</v>
      </c>
      <c r="N10916" s="3">
        <f>'Transaction Data'!$F10916*'Transaction Data'!$L10916</f>
        <v>5985</v>
      </c>
      <c r="O10916" s="3">
        <f>'Transaction Data'!$N10916-'Transaction Data'!$M10916</f>
        <v>4655</v>
      </c>
      <c r="P10916" s="2">
        <f>DATEDIF('Transaction Data'!$D10916,'Transaction Data'!$A10916,"y")</f>
        <v>21</v>
      </c>
      <c r="Q10916" s="2" t="str">
        <f>FLOOR('Transaction Data'!$P10916,15)&amp;"-"&amp;FLOOR('Transaction Data'!$P10916,15)+14</f>
        <v>15-29</v>
      </c>
      <c r="R10916" s="2" t="str">
        <f>IF('Transaction Data'!$L10916&lt;=10,"Less Expensive","Expensive")</f>
        <v>Expensive</v>
      </c>
      <c r="S10916" s="4">
        <f>WEEKDAY('Transaction Data'!$A10916)</f>
        <v>4</v>
      </c>
      <c r="T10916" s="2" t="str">
        <f>IF(WEEKDAY('Transaction Data'!$A10916,2)&lt;6,"Weekday","Weekend")</f>
        <v>Weekday</v>
      </c>
    </row>
    <row r="10917" ht="15.75" customHeight="1">
      <c r="A10917" s="1">
        <v>45582.0</v>
      </c>
      <c r="B10917" s="2" t="s">
        <v>4943</v>
      </c>
      <c r="C10917" s="2" t="s">
        <v>47</v>
      </c>
      <c r="D10917" s="1">
        <v>16967.0</v>
      </c>
      <c r="E10917" s="2" t="s">
        <v>37</v>
      </c>
      <c r="F10917" s="2">
        <v>489.0</v>
      </c>
      <c r="G10917" s="2" t="s">
        <v>61</v>
      </c>
      <c r="H10917" s="2" t="s">
        <v>29</v>
      </c>
      <c r="I10917" s="2" t="s">
        <v>25</v>
      </c>
      <c r="J10917" s="2" t="str">
        <f t="array" ref="J10917">XLOOKUP('Transaction Data'!$G10917,Product_Code,Biscuit_Brand)</f>
        <v>Choco Delight</v>
      </c>
      <c r="K10917" s="2">
        <f t="array" ref="K10917">XLOOKUP('Transaction Data'!$G10917,Product_Code,Cost)</f>
        <v>3</v>
      </c>
      <c r="L10917" s="2">
        <f t="array" ref="L10917">XLOOKUP('Transaction Data'!$G10917,Product_Code,Unit_Price)</f>
        <v>5</v>
      </c>
      <c r="M10917" s="3">
        <f>'Transaction Data'!$F10917*'Transaction Data'!$K10917</f>
        <v>1467</v>
      </c>
      <c r="N10917" s="3">
        <f>'Transaction Data'!$F10917*'Transaction Data'!$L10917</f>
        <v>2445</v>
      </c>
      <c r="O10917" s="3">
        <f>'Transaction Data'!$N10917-'Transaction Data'!$M10917</f>
        <v>978</v>
      </c>
      <c r="P10917" s="2">
        <f>DATEDIF('Transaction Data'!$D10917,'Transaction Data'!$A10917,"y")</f>
        <v>78</v>
      </c>
      <c r="Q10917" s="2" t="str">
        <f>FLOOR('Transaction Data'!$P10917,15)&amp;"-"&amp;FLOOR('Transaction Data'!$P10917,15)+14</f>
        <v>75-89</v>
      </c>
      <c r="R10917" s="2" t="str">
        <f>IF('Transaction Data'!$L10917&lt;=10,"Less Expensive","Expensive")</f>
        <v>Less Expensive</v>
      </c>
      <c r="S10917" s="4">
        <f>WEEKDAY('Transaction Data'!$A10917)</f>
        <v>5</v>
      </c>
      <c r="T10917" s="2" t="str">
        <f>IF(WEEKDAY('Transaction Data'!$A10917,2)&lt;6,"Weekday","Weekend")</f>
        <v>Weekday</v>
      </c>
    </row>
    <row r="10918" ht="15.75" customHeight="1">
      <c r="A10918" s="1">
        <v>45580.0</v>
      </c>
      <c r="B10918" s="2" t="s">
        <v>4575</v>
      </c>
      <c r="C10918" s="2" t="s">
        <v>21</v>
      </c>
      <c r="D10918" s="1">
        <v>30641.0</v>
      </c>
      <c r="E10918" s="2" t="s">
        <v>27</v>
      </c>
      <c r="F10918" s="2">
        <v>447.0</v>
      </c>
      <c r="G10918" s="2" t="s">
        <v>44</v>
      </c>
      <c r="H10918" s="2" t="s">
        <v>29</v>
      </c>
      <c r="I10918" s="2" t="s">
        <v>30</v>
      </c>
      <c r="J10918" s="2" t="str">
        <f t="array" ref="J10918">XLOOKUP('Transaction Data'!$G10918,Product_Code,Biscuit_Brand)</f>
        <v>Butter Crunch</v>
      </c>
      <c r="K10918" s="2">
        <f t="array" ref="K10918">XLOOKUP('Transaction Data'!$G10918,Product_Code,Cost)</f>
        <v>10</v>
      </c>
      <c r="L10918" s="2">
        <f t="array" ref="L10918">XLOOKUP('Transaction Data'!$G10918,Product_Code,Unit_Price)</f>
        <v>11</v>
      </c>
      <c r="M10918" s="3">
        <f>'Transaction Data'!$F10918*'Transaction Data'!$K10918</f>
        <v>4470</v>
      </c>
      <c r="N10918" s="3">
        <f>'Transaction Data'!$F10918*'Transaction Data'!$L10918</f>
        <v>4917</v>
      </c>
      <c r="O10918" s="3">
        <f>'Transaction Data'!$N10918-'Transaction Data'!$M10918</f>
        <v>447</v>
      </c>
      <c r="P10918" s="2">
        <f>DATEDIF('Transaction Data'!$D10918,'Transaction Data'!$A10918,"y")</f>
        <v>40</v>
      </c>
      <c r="Q10918" s="2" t="str">
        <f>FLOOR('Transaction Data'!$P10918,15)&amp;"-"&amp;FLOOR('Transaction Data'!$P10918,15)+14</f>
        <v>30-44</v>
      </c>
      <c r="R10918" s="2" t="str">
        <f>IF('Transaction Data'!$L10918&lt;=10,"Less Expensive","Expensive")</f>
        <v>Expensive</v>
      </c>
      <c r="S10918" s="4">
        <f>WEEKDAY('Transaction Data'!$A10918)</f>
        <v>3</v>
      </c>
      <c r="T10918" s="2" t="str">
        <f>IF(WEEKDAY('Transaction Data'!$A10918,2)&lt;6,"Weekday","Weekend")</f>
        <v>Weekday</v>
      </c>
    </row>
    <row r="10919" ht="15.75" customHeight="1">
      <c r="A10919" s="1">
        <v>45595.0</v>
      </c>
      <c r="B10919" s="2" t="s">
        <v>5302</v>
      </c>
      <c r="C10919" s="2" t="s">
        <v>47</v>
      </c>
      <c r="D10919" s="1">
        <v>20259.0</v>
      </c>
      <c r="E10919" s="2" t="s">
        <v>22</v>
      </c>
      <c r="F10919" s="2">
        <v>76.0</v>
      </c>
      <c r="G10919" s="2" t="s">
        <v>48</v>
      </c>
      <c r="H10919" s="2" t="s">
        <v>45</v>
      </c>
      <c r="I10919" s="2" t="s">
        <v>25</v>
      </c>
      <c r="J10919" s="2" t="str">
        <f t="array" ref="J10919">XLOOKUP('Transaction Data'!$G10919,Product_Code,Biscuit_Brand)</f>
        <v>Lemon Crisps</v>
      </c>
      <c r="K10919" s="2">
        <f t="array" ref="K10919">XLOOKUP('Transaction Data'!$G10919,Product_Code,Cost)</f>
        <v>7</v>
      </c>
      <c r="L10919" s="2">
        <f t="array" ref="L10919">XLOOKUP('Transaction Data'!$G10919,Product_Code,Unit_Price)</f>
        <v>9</v>
      </c>
      <c r="M10919" s="3">
        <f>'Transaction Data'!$F10919*'Transaction Data'!$K10919</f>
        <v>532</v>
      </c>
      <c r="N10919" s="3">
        <f>'Transaction Data'!$F10919*'Transaction Data'!$L10919</f>
        <v>684</v>
      </c>
      <c r="O10919" s="3">
        <f>'Transaction Data'!$N10919-'Transaction Data'!$M10919</f>
        <v>152</v>
      </c>
      <c r="P10919" s="2">
        <f>DATEDIF('Transaction Data'!$D10919,'Transaction Data'!$A10919,"y")</f>
        <v>69</v>
      </c>
      <c r="Q10919" s="2" t="str">
        <f>FLOOR('Transaction Data'!$P10919,15)&amp;"-"&amp;FLOOR('Transaction Data'!$P10919,15)+14</f>
        <v>60-74</v>
      </c>
      <c r="R10919" s="2" t="str">
        <f>IF('Transaction Data'!$L10919&lt;=10,"Less Expensive","Expensive")</f>
        <v>Less Expensive</v>
      </c>
      <c r="S10919" s="4">
        <f>WEEKDAY('Transaction Data'!$A10919)</f>
        <v>4</v>
      </c>
      <c r="T10919" s="2" t="str">
        <f>IF(WEEKDAY('Transaction Data'!$A10919,2)&lt;6,"Weekday","Weekend")</f>
        <v>Weekday</v>
      </c>
    </row>
    <row r="10920" ht="15.75" customHeight="1">
      <c r="A10920" s="1">
        <v>45587.0</v>
      </c>
      <c r="B10920" s="2" t="s">
        <v>7895</v>
      </c>
      <c r="C10920" s="2" t="s">
        <v>65</v>
      </c>
      <c r="D10920" s="1">
        <v>38427.0</v>
      </c>
      <c r="E10920" s="2" t="s">
        <v>22</v>
      </c>
      <c r="F10920" s="2">
        <v>236.0</v>
      </c>
      <c r="G10920" s="2" t="s">
        <v>57</v>
      </c>
      <c r="H10920" s="2" t="s">
        <v>34</v>
      </c>
      <c r="I10920" s="2" t="s">
        <v>25</v>
      </c>
      <c r="J10920" s="2" t="str">
        <f t="array" ref="J10920">XLOOKUP('Transaction Data'!$G10920,Product_Code,Biscuit_Brand)</f>
        <v>Oatmeal Cookies</v>
      </c>
      <c r="K10920" s="2">
        <f t="array" ref="K10920">XLOOKUP('Transaction Data'!$G10920,Product_Code,Cost)</f>
        <v>19</v>
      </c>
      <c r="L10920" s="2">
        <f t="array" ref="L10920">XLOOKUP('Transaction Data'!$G10920,Product_Code,Unit_Price)</f>
        <v>23</v>
      </c>
      <c r="M10920" s="3">
        <f>'Transaction Data'!$F10920*'Transaction Data'!$K10920</f>
        <v>4484</v>
      </c>
      <c r="N10920" s="3">
        <f>'Transaction Data'!$F10920*'Transaction Data'!$L10920</f>
        <v>5428</v>
      </c>
      <c r="O10920" s="3">
        <f>'Transaction Data'!$N10920-'Transaction Data'!$M10920</f>
        <v>944</v>
      </c>
      <c r="P10920" s="2">
        <f>DATEDIF('Transaction Data'!$D10920,'Transaction Data'!$A10920,"y")</f>
        <v>19</v>
      </c>
      <c r="Q10920" s="2" t="str">
        <f>FLOOR('Transaction Data'!$P10920,15)&amp;"-"&amp;FLOOR('Transaction Data'!$P10920,15)+14</f>
        <v>15-29</v>
      </c>
      <c r="R10920" s="2" t="str">
        <f>IF('Transaction Data'!$L10920&lt;=10,"Less Expensive","Expensive")</f>
        <v>Expensive</v>
      </c>
      <c r="S10920" s="4">
        <f>WEEKDAY('Transaction Data'!$A10920)</f>
        <v>3</v>
      </c>
      <c r="T10920" s="2" t="str">
        <f>IF(WEEKDAY('Transaction Data'!$A10920,2)&lt;6,"Weekday","Weekend")</f>
        <v>Weekday</v>
      </c>
    </row>
    <row r="10921" ht="15.75" customHeight="1">
      <c r="A10921" s="1">
        <v>45592.0</v>
      </c>
      <c r="B10921" s="2" t="s">
        <v>673</v>
      </c>
      <c r="C10921" s="2" t="s">
        <v>47</v>
      </c>
      <c r="D10921" s="1">
        <v>33786.0</v>
      </c>
      <c r="E10921" s="2" t="s">
        <v>22</v>
      </c>
      <c r="F10921" s="2">
        <v>222.0</v>
      </c>
      <c r="G10921" s="2" t="s">
        <v>61</v>
      </c>
      <c r="H10921" s="2" t="s">
        <v>45</v>
      </c>
      <c r="I10921" s="2" t="s">
        <v>35</v>
      </c>
      <c r="J10921" s="2" t="str">
        <f t="array" ref="J10921">XLOOKUP('Transaction Data'!$G10921,Product_Code,Biscuit_Brand)</f>
        <v>Choco Delight</v>
      </c>
      <c r="K10921" s="2">
        <f t="array" ref="K10921">XLOOKUP('Transaction Data'!$G10921,Product_Code,Cost)</f>
        <v>3</v>
      </c>
      <c r="L10921" s="2">
        <f t="array" ref="L10921">XLOOKUP('Transaction Data'!$G10921,Product_Code,Unit_Price)</f>
        <v>5</v>
      </c>
      <c r="M10921" s="3">
        <f>'Transaction Data'!$F10921*'Transaction Data'!$K10921</f>
        <v>666</v>
      </c>
      <c r="N10921" s="3">
        <f>'Transaction Data'!$F10921*'Transaction Data'!$L10921</f>
        <v>1110</v>
      </c>
      <c r="O10921" s="3">
        <f>'Transaction Data'!$N10921-'Transaction Data'!$M10921</f>
        <v>444</v>
      </c>
      <c r="P10921" s="2">
        <f>DATEDIF('Transaction Data'!$D10921,'Transaction Data'!$A10921,"y")</f>
        <v>32</v>
      </c>
      <c r="Q10921" s="2" t="str">
        <f>FLOOR('Transaction Data'!$P10921,15)&amp;"-"&amp;FLOOR('Transaction Data'!$P10921,15)+14</f>
        <v>30-44</v>
      </c>
      <c r="R10921" s="2" t="str">
        <f>IF('Transaction Data'!$L10921&lt;=10,"Less Expensive","Expensive")</f>
        <v>Less Expensive</v>
      </c>
      <c r="S10921" s="4">
        <f>WEEKDAY('Transaction Data'!$A10921)</f>
        <v>1</v>
      </c>
      <c r="T10921" s="2" t="str">
        <f>IF(WEEKDAY('Transaction Data'!$A10921,2)&lt;6,"Weekday","Weekend")</f>
        <v>Weekend</v>
      </c>
    </row>
    <row r="10922" ht="15.75" customHeight="1">
      <c r="A10922" s="1">
        <v>45568.0</v>
      </c>
      <c r="B10922" s="2" t="s">
        <v>208</v>
      </c>
      <c r="C10922" s="2" t="s">
        <v>54</v>
      </c>
      <c r="D10922" s="1">
        <v>18397.0</v>
      </c>
      <c r="E10922" s="2" t="s">
        <v>63</v>
      </c>
      <c r="F10922" s="2">
        <v>118.0</v>
      </c>
      <c r="G10922" s="2" t="s">
        <v>33</v>
      </c>
      <c r="H10922" s="2" t="s">
        <v>29</v>
      </c>
      <c r="I10922" s="2" t="s">
        <v>25</v>
      </c>
      <c r="J10922" s="2" t="str">
        <f t="array" ref="J10922">XLOOKUP('Transaction Data'!$G10922,Product_Code,Biscuit_Brand)</f>
        <v>Caramel Biscuits</v>
      </c>
      <c r="K10922" s="2">
        <f t="array" ref="K10922">XLOOKUP('Transaction Data'!$G10922,Product_Code,Cost)</f>
        <v>18</v>
      </c>
      <c r="L10922" s="2">
        <f t="array" ref="L10922">XLOOKUP('Transaction Data'!$G10922,Product_Code,Unit_Price)</f>
        <v>22</v>
      </c>
      <c r="M10922" s="3">
        <f>'Transaction Data'!$F10922*'Transaction Data'!$K10922</f>
        <v>2124</v>
      </c>
      <c r="N10922" s="3">
        <f>'Transaction Data'!$F10922*'Transaction Data'!$L10922</f>
        <v>2596</v>
      </c>
      <c r="O10922" s="3">
        <f>'Transaction Data'!$N10922-'Transaction Data'!$M10922</f>
        <v>472</v>
      </c>
      <c r="P10922" s="2">
        <f>DATEDIF('Transaction Data'!$D10922,'Transaction Data'!$A10922,"y")</f>
        <v>74</v>
      </c>
      <c r="Q10922" s="2" t="str">
        <f>FLOOR('Transaction Data'!$P10922,15)&amp;"-"&amp;FLOOR('Transaction Data'!$P10922,15)+14</f>
        <v>60-74</v>
      </c>
      <c r="R10922" s="2" t="str">
        <f>IF('Transaction Data'!$L10922&lt;=10,"Less Expensive","Expensive")</f>
        <v>Expensive</v>
      </c>
      <c r="S10922" s="4">
        <f>WEEKDAY('Transaction Data'!$A10922)</f>
        <v>5</v>
      </c>
      <c r="T10922" s="2" t="str">
        <f>IF(WEEKDAY('Transaction Data'!$A10922,2)&lt;6,"Weekday","Weekend")</f>
        <v>Weekday</v>
      </c>
    </row>
    <row r="10923" ht="15.75" customHeight="1">
      <c r="A10923" s="1">
        <v>45569.0</v>
      </c>
      <c r="B10923" s="2" t="s">
        <v>6450</v>
      </c>
      <c r="C10923" s="2" t="s">
        <v>41</v>
      </c>
      <c r="D10923" s="1">
        <v>22260.0</v>
      </c>
      <c r="E10923" s="2" t="s">
        <v>27</v>
      </c>
      <c r="F10923" s="2">
        <v>214.0</v>
      </c>
      <c r="G10923" s="2" t="s">
        <v>33</v>
      </c>
      <c r="H10923" s="2" t="s">
        <v>34</v>
      </c>
      <c r="I10923" s="2" t="s">
        <v>30</v>
      </c>
      <c r="J10923" s="2" t="str">
        <f t="array" ref="J10923">XLOOKUP('Transaction Data'!$G10923,Product_Code,Biscuit_Brand)</f>
        <v>Caramel Biscuits</v>
      </c>
      <c r="K10923" s="2">
        <f t="array" ref="K10923">XLOOKUP('Transaction Data'!$G10923,Product_Code,Cost)</f>
        <v>18</v>
      </c>
      <c r="L10923" s="2">
        <f t="array" ref="L10923">XLOOKUP('Transaction Data'!$G10923,Product_Code,Unit_Price)</f>
        <v>22</v>
      </c>
      <c r="M10923" s="3">
        <f>'Transaction Data'!$F10923*'Transaction Data'!$K10923</f>
        <v>3852</v>
      </c>
      <c r="N10923" s="3">
        <f>'Transaction Data'!$F10923*'Transaction Data'!$L10923</f>
        <v>4708</v>
      </c>
      <c r="O10923" s="3">
        <f>'Transaction Data'!$N10923-'Transaction Data'!$M10923</f>
        <v>856</v>
      </c>
      <c r="P10923" s="2">
        <f>DATEDIF('Transaction Data'!$D10923,'Transaction Data'!$A10923,"y")</f>
        <v>63</v>
      </c>
      <c r="Q10923" s="2" t="str">
        <f>FLOOR('Transaction Data'!$P10923,15)&amp;"-"&amp;FLOOR('Transaction Data'!$P10923,15)+14</f>
        <v>60-74</v>
      </c>
      <c r="R10923" s="2" t="str">
        <f>IF('Transaction Data'!$L10923&lt;=10,"Less Expensive","Expensive")</f>
        <v>Expensive</v>
      </c>
      <c r="S10923" s="4">
        <f>WEEKDAY('Transaction Data'!$A10923)</f>
        <v>6</v>
      </c>
      <c r="T10923" s="2" t="str">
        <f>IF(WEEKDAY('Transaction Data'!$A10923,2)&lt;6,"Weekday","Weekend")</f>
        <v>Weekday</v>
      </c>
    </row>
    <row r="10924" ht="15.75" customHeight="1">
      <c r="A10924" s="1">
        <v>45575.0</v>
      </c>
      <c r="B10924" s="2" t="s">
        <v>9048</v>
      </c>
      <c r="C10924" s="2" t="s">
        <v>32</v>
      </c>
      <c r="D10924" s="1">
        <v>25228.0</v>
      </c>
      <c r="E10924" s="2" t="s">
        <v>37</v>
      </c>
      <c r="F10924" s="2">
        <v>272.0</v>
      </c>
      <c r="G10924" s="2" t="s">
        <v>48</v>
      </c>
      <c r="H10924" s="2" t="s">
        <v>24</v>
      </c>
      <c r="I10924" s="2" t="s">
        <v>25</v>
      </c>
      <c r="J10924" s="2" t="str">
        <f t="array" ref="J10924">XLOOKUP('Transaction Data'!$G10924,Product_Code,Biscuit_Brand)</f>
        <v>Lemon Crisps</v>
      </c>
      <c r="K10924" s="2">
        <f t="array" ref="K10924">XLOOKUP('Transaction Data'!$G10924,Product_Code,Cost)</f>
        <v>7</v>
      </c>
      <c r="L10924" s="2">
        <f t="array" ref="L10924">XLOOKUP('Transaction Data'!$G10924,Product_Code,Unit_Price)</f>
        <v>9</v>
      </c>
      <c r="M10924" s="3">
        <f>'Transaction Data'!$F10924*'Transaction Data'!$K10924</f>
        <v>1904</v>
      </c>
      <c r="N10924" s="3">
        <f>'Transaction Data'!$F10924*'Transaction Data'!$L10924</f>
        <v>2448</v>
      </c>
      <c r="O10924" s="3">
        <f>'Transaction Data'!$N10924-'Transaction Data'!$M10924</f>
        <v>544</v>
      </c>
      <c r="P10924" s="2">
        <f>DATEDIF('Transaction Data'!$D10924,'Transaction Data'!$A10924,"y")</f>
        <v>55</v>
      </c>
      <c r="Q10924" s="2" t="str">
        <f>FLOOR('Transaction Data'!$P10924,15)&amp;"-"&amp;FLOOR('Transaction Data'!$P10924,15)+14</f>
        <v>45-59</v>
      </c>
      <c r="R10924" s="2" t="str">
        <f>IF('Transaction Data'!$L10924&lt;=10,"Less Expensive","Expensive")</f>
        <v>Less Expensive</v>
      </c>
      <c r="S10924" s="4">
        <f>WEEKDAY('Transaction Data'!$A10924)</f>
        <v>5</v>
      </c>
      <c r="T10924" s="2" t="str">
        <f>IF(WEEKDAY('Transaction Data'!$A10924,2)&lt;6,"Weekday","Weekend")</f>
        <v>Weekday</v>
      </c>
    </row>
    <row r="10925" ht="15.75" customHeight="1">
      <c r="A10925" s="1">
        <v>45584.0</v>
      </c>
      <c r="B10925" s="2" t="s">
        <v>8860</v>
      </c>
      <c r="C10925" s="2" t="s">
        <v>78</v>
      </c>
      <c r="D10925" s="1">
        <v>34061.0</v>
      </c>
      <c r="E10925" s="2" t="s">
        <v>22</v>
      </c>
      <c r="F10925" s="2">
        <v>285.0</v>
      </c>
      <c r="G10925" s="2" t="s">
        <v>55</v>
      </c>
      <c r="H10925" s="2" t="s">
        <v>24</v>
      </c>
      <c r="I10925" s="2" t="s">
        <v>35</v>
      </c>
      <c r="J10925" s="2" t="str">
        <f t="array" ref="J10925">XLOOKUP('Transaction Data'!$G10925,Product_Code,Biscuit_Brand)</f>
        <v>Vanilla Wafers</v>
      </c>
      <c r="K10925" s="2">
        <f t="array" ref="K10925">XLOOKUP('Transaction Data'!$G10925,Product_Code,Cost)</f>
        <v>18</v>
      </c>
      <c r="L10925" s="2">
        <f t="array" ref="L10925">XLOOKUP('Transaction Data'!$G10925,Product_Code,Unit_Price)</f>
        <v>36</v>
      </c>
      <c r="M10925" s="3">
        <f>'Transaction Data'!$F10925*'Transaction Data'!$K10925</f>
        <v>5130</v>
      </c>
      <c r="N10925" s="3">
        <f>'Transaction Data'!$F10925*'Transaction Data'!$L10925</f>
        <v>10260</v>
      </c>
      <c r="O10925" s="3">
        <f>'Transaction Data'!$N10925-'Transaction Data'!$M10925</f>
        <v>5130</v>
      </c>
      <c r="P10925" s="2">
        <f>DATEDIF('Transaction Data'!$D10925,'Transaction Data'!$A10925,"y")</f>
        <v>31</v>
      </c>
      <c r="Q10925" s="2" t="str">
        <f>FLOOR('Transaction Data'!$P10925,15)&amp;"-"&amp;FLOOR('Transaction Data'!$P10925,15)+14</f>
        <v>30-44</v>
      </c>
      <c r="R10925" s="2" t="str">
        <f>IF('Transaction Data'!$L10925&lt;=10,"Less Expensive","Expensive")</f>
        <v>Expensive</v>
      </c>
      <c r="S10925" s="4">
        <f>WEEKDAY('Transaction Data'!$A10925)</f>
        <v>7</v>
      </c>
      <c r="T10925" s="2" t="str">
        <f>IF(WEEKDAY('Transaction Data'!$A10925,2)&lt;6,"Weekday","Weekend")</f>
        <v>Weekend</v>
      </c>
    </row>
    <row r="10926" ht="15.75" customHeight="1">
      <c r="A10926" s="1">
        <v>45571.0</v>
      </c>
      <c r="B10926" s="2" t="s">
        <v>8934</v>
      </c>
      <c r="C10926" s="2" t="s">
        <v>21</v>
      </c>
      <c r="D10926" s="1">
        <v>21536.0</v>
      </c>
      <c r="E10926" s="2" t="s">
        <v>27</v>
      </c>
      <c r="F10926" s="2">
        <v>83.0</v>
      </c>
      <c r="G10926" s="2" t="s">
        <v>33</v>
      </c>
      <c r="H10926" s="2" t="s">
        <v>42</v>
      </c>
      <c r="I10926" s="2" t="s">
        <v>30</v>
      </c>
      <c r="J10926" s="2" t="str">
        <f t="array" ref="J10926">XLOOKUP('Transaction Data'!$G10926,Product_Code,Biscuit_Brand)</f>
        <v>Caramel Biscuits</v>
      </c>
      <c r="K10926" s="2">
        <f t="array" ref="K10926">XLOOKUP('Transaction Data'!$G10926,Product_Code,Cost)</f>
        <v>18</v>
      </c>
      <c r="L10926" s="2">
        <f t="array" ref="L10926">XLOOKUP('Transaction Data'!$G10926,Product_Code,Unit_Price)</f>
        <v>22</v>
      </c>
      <c r="M10926" s="3">
        <f>'Transaction Data'!$F10926*'Transaction Data'!$K10926</f>
        <v>1494</v>
      </c>
      <c r="N10926" s="3">
        <f>'Transaction Data'!$F10926*'Transaction Data'!$L10926</f>
        <v>1826</v>
      </c>
      <c r="O10926" s="3">
        <f>'Transaction Data'!$N10926-'Transaction Data'!$M10926</f>
        <v>332</v>
      </c>
      <c r="P10926" s="2">
        <f>DATEDIF('Transaction Data'!$D10926,'Transaction Data'!$A10926,"y")</f>
        <v>65</v>
      </c>
      <c r="Q10926" s="2" t="str">
        <f>FLOOR('Transaction Data'!$P10926,15)&amp;"-"&amp;FLOOR('Transaction Data'!$P10926,15)+14</f>
        <v>60-74</v>
      </c>
      <c r="R10926" s="2" t="str">
        <f>IF('Transaction Data'!$L10926&lt;=10,"Less Expensive","Expensive")</f>
        <v>Expensive</v>
      </c>
      <c r="S10926" s="4">
        <f>WEEKDAY('Transaction Data'!$A10926)</f>
        <v>1</v>
      </c>
      <c r="T10926" s="2" t="str">
        <f>IF(WEEKDAY('Transaction Data'!$A10926,2)&lt;6,"Weekday","Weekend")</f>
        <v>Weekend</v>
      </c>
    </row>
    <row r="10927" ht="15.75" customHeight="1">
      <c r="A10927" s="1">
        <v>45596.0</v>
      </c>
      <c r="B10927" s="2" t="s">
        <v>2862</v>
      </c>
      <c r="C10927" s="2" t="s">
        <v>41</v>
      </c>
      <c r="D10927" s="1">
        <v>26081.0</v>
      </c>
      <c r="E10927" s="2" t="s">
        <v>27</v>
      </c>
      <c r="F10927" s="2">
        <v>13.0</v>
      </c>
      <c r="G10927" s="2" t="s">
        <v>57</v>
      </c>
      <c r="H10927" s="2" t="s">
        <v>42</v>
      </c>
      <c r="I10927" s="2" t="s">
        <v>30</v>
      </c>
      <c r="J10927" s="2" t="str">
        <f t="array" ref="J10927">XLOOKUP('Transaction Data'!$G10927,Product_Code,Biscuit_Brand)</f>
        <v>Oatmeal Cookies</v>
      </c>
      <c r="K10927" s="2">
        <f t="array" ref="K10927">XLOOKUP('Transaction Data'!$G10927,Product_Code,Cost)</f>
        <v>19</v>
      </c>
      <c r="L10927" s="2">
        <f t="array" ref="L10927">XLOOKUP('Transaction Data'!$G10927,Product_Code,Unit_Price)</f>
        <v>23</v>
      </c>
      <c r="M10927" s="3">
        <f>'Transaction Data'!$F10927*'Transaction Data'!$K10927</f>
        <v>247</v>
      </c>
      <c r="N10927" s="3">
        <f>'Transaction Data'!$F10927*'Transaction Data'!$L10927</f>
        <v>299</v>
      </c>
      <c r="O10927" s="3">
        <f>'Transaction Data'!$N10927-'Transaction Data'!$M10927</f>
        <v>52</v>
      </c>
      <c r="P10927" s="2">
        <f>DATEDIF('Transaction Data'!$D10927,'Transaction Data'!$A10927,"y")</f>
        <v>53</v>
      </c>
      <c r="Q10927" s="2" t="str">
        <f>FLOOR('Transaction Data'!$P10927,15)&amp;"-"&amp;FLOOR('Transaction Data'!$P10927,15)+14</f>
        <v>45-59</v>
      </c>
      <c r="R10927" s="2" t="str">
        <f>IF('Transaction Data'!$L10927&lt;=10,"Less Expensive","Expensive")</f>
        <v>Expensive</v>
      </c>
      <c r="S10927" s="4">
        <f>WEEKDAY('Transaction Data'!$A10927)</f>
        <v>5</v>
      </c>
      <c r="T10927" s="2" t="str">
        <f>IF(WEEKDAY('Transaction Data'!$A10927,2)&lt;6,"Weekday","Weekend")</f>
        <v>Weekday</v>
      </c>
    </row>
    <row r="10928" ht="15.75" customHeight="1">
      <c r="A10928" s="1">
        <v>45592.0</v>
      </c>
      <c r="B10928" s="2" t="s">
        <v>5593</v>
      </c>
      <c r="C10928" s="2" t="s">
        <v>51</v>
      </c>
      <c r="D10928" s="1">
        <v>35990.0</v>
      </c>
      <c r="E10928" s="2" t="s">
        <v>27</v>
      </c>
      <c r="F10928" s="2">
        <v>135.0</v>
      </c>
      <c r="G10928" s="2" t="s">
        <v>60</v>
      </c>
      <c r="H10928" s="2" t="s">
        <v>42</v>
      </c>
      <c r="I10928" s="2" t="s">
        <v>35</v>
      </c>
      <c r="J10928" s="2" t="str">
        <f t="array" ref="J10928">XLOOKUP('Transaction Data'!$G10928,Product_Code,Biscuit_Brand)</f>
        <v>Peanut Butter Bites</v>
      </c>
      <c r="K10928" s="2">
        <f t="array" ref="K10928">XLOOKUP('Transaction Data'!$G10928,Product_Code,Cost)</f>
        <v>5</v>
      </c>
      <c r="L10928" s="2">
        <f t="array" ref="L10928">XLOOKUP('Transaction Data'!$G10928,Product_Code,Unit_Price)</f>
        <v>7</v>
      </c>
      <c r="M10928" s="3">
        <f>'Transaction Data'!$F10928*'Transaction Data'!$K10928</f>
        <v>675</v>
      </c>
      <c r="N10928" s="3">
        <f>'Transaction Data'!$F10928*'Transaction Data'!$L10928</f>
        <v>945</v>
      </c>
      <c r="O10928" s="3">
        <f>'Transaction Data'!$N10928-'Transaction Data'!$M10928</f>
        <v>270</v>
      </c>
      <c r="P10928" s="2">
        <f>DATEDIF('Transaction Data'!$D10928,'Transaction Data'!$A10928,"y")</f>
        <v>26</v>
      </c>
      <c r="Q10928" s="2" t="str">
        <f>FLOOR('Transaction Data'!$P10928,15)&amp;"-"&amp;FLOOR('Transaction Data'!$P10928,15)+14</f>
        <v>15-29</v>
      </c>
      <c r="R10928" s="2" t="str">
        <f>IF('Transaction Data'!$L10928&lt;=10,"Less Expensive","Expensive")</f>
        <v>Less Expensive</v>
      </c>
      <c r="S10928" s="4">
        <f>WEEKDAY('Transaction Data'!$A10928)</f>
        <v>1</v>
      </c>
      <c r="T10928" s="2" t="str">
        <f>IF(WEEKDAY('Transaction Data'!$A10928,2)&lt;6,"Weekday","Weekend")</f>
        <v>Weekend</v>
      </c>
    </row>
    <row r="10929" ht="15.75" customHeight="1">
      <c r="A10929" s="1">
        <v>45589.0</v>
      </c>
      <c r="B10929" s="2" t="s">
        <v>1120</v>
      </c>
      <c r="C10929" s="2" t="s">
        <v>47</v>
      </c>
      <c r="D10929" s="1">
        <v>28382.0</v>
      </c>
      <c r="E10929" s="2" t="s">
        <v>22</v>
      </c>
      <c r="F10929" s="2">
        <v>486.0</v>
      </c>
      <c r="G10929" s="2" t="s">
        <v>61</v>
      </c>
      <c r="H10929" s="2" t="s">
        <v>52</v>
      </c>
      <c r="I10929" s="2" t="s">
        <v>35</v>
      </c>
      <c r="J10929" s="2" t="str">
        <f t="array" ref="J10929">XLOOKUP('Transaction Data'!$G10929,Product_Code,Biscuit_Brand)</f>
        <v>Choco Delight</v>
      </c>
      <c r="K10929" s="2">
        <f t="array" ref="K10929">XLOOKUP('Transaction Data'!$G10929,Product_Code,Cost)</f>
        <v>3</v>
      </c>
      <c r="L10929" s="2">
        <f t="array" ref="L10929">XLOOKUP('Transaction Data'!$G10929,Product_Code,Unit_Price)</f>
        <v>5</v>
      </c>
      <c r="M10929" s="3">
        <f>'Transaction Data'!$F10929*'Transaction Data'!$K10929</f>
        <v>1458</v>
      </c>
      <c r="N10929" s="3">
        <f>'Transaction Data'!$F10929*'Transaction Data'!$L10929</f>
        <v>2430</v>
      </c>
      <c r="O10929" s="3">
        <f>'Transaction Data'!$N10929-'Transaction Data'!$M10929</f>
        <v>972</v>
      </c>
      <c r="P10929" s="2">
        <f>DATEDIF('Transaction Data'!$D10929,'Transaction Data'!$A10929,"y")</f>
        <v>47</v>
      </c>
      <c r="Q10929" s="2" t="str">
        <f>FLOOR('Transaction Data'!$P10929,15)&amp;"-"&amp;FLOOR('Transaction Data'!$P10929,15)+14</f>
        <v>45-59</v>
      </c>
      <c r="R10929" s="2" t="str">
        <f>IF('Transaction Data'!$L10929&lt;=10,"Less Expensive","Expensive")</f>
        <v>Less Expensive</v>
      </c>
      <c r="S10929" s="4">
        <f>WEEKDAY('Transaction Data'!$A10929)</f>
        <v>5</v>
      </c>
      <c r="T10929" s="2" t="str">
        <f>IF(WEEKDAY('Transaction Data'!$A10929,2)&lt;6,"Weekday","Weekend")</f>
        <v>Weekday</v>
      </c>
    </row>
    <row r="10930" ht="15.75" customHeight="1">
      <c r="A10930" s="1">
        <v>45571.0</v>
      </c>
      <c r="B10930" s="2" t="s">
        <v>2285</v>
      </c>
      <c r="C10930" s="2" t="s">
        <v>32</v>
      </c>
      <c r="D10930" s="1">
        <v>38259.0</v>
      </c>
      <c r="E10930" s="2" t="s">
        <v>27</v>
      </c>
      <c r="F10930" s="2">
        <v>126.0</v>
      </c>
      <c r="G10930" s="2" t="s">
        <v>33</v>
      </c>
      <c r="H10930" s="2" t="s">
        <v>45</v>
      </c>
      <c r="I10930" s="2" t="s">
        <v>25</v>
      </c>
      <c r="J10930" s="2" t="str">
        <f t="array" ref="J10930">XLOOKUP('Transaction Data'!$G10930,Product_Code,Biscuit_Brand)</f>
        <v>Caramel Biscuits</v>
      </c>
      <c r="K10930" s="2">
        <f t="array" ref="K10930">XLOOKUP('Transaction Data'!$G10930,Product_Code,Cost)</f>
        <v>18</v>
      </c>
      <c r="L10930" s="2">
        <f t="array" ref="L10930">XLOOKUP('Transaction Data'!$G10930,Product_Code,Unit_Price)</f>
        <v>22</v>
      </c>
      <c r="M10930" s="3">
        <f>'Transaction Data'!$F10930*'Transaction Data'!$K10930</f>
        <v>2268</v>
      </c>
      <c r="N10930" s="3">
        <f>'Transaction Data'!$F10930*'Transaction Data'!$L10930</f>
        <v>2772</v>
      </c>
      <c r="O10930" s="3">
        <f>'Transaction Data'!$N10930-'Transaction Data'!$M10930</f>
        <v>504</v>
      </c>
      <c r="P10930" s="2">
        <f>DATEDIF('Transaction Data'!$D10930,'Transaction Data'!$A10930,"y")</f>
        <v>20</v>
      </c>
      <c r="Q10930" s="2" t="str">
        <f>FLOOR('Transaction Data'!$P10930,15)&amp;"-"&amp;FLOOR('Transaction Data'!$P10930,15)+14</f>
        <v>15-29</v>
      </c>
      <c r="R10930" s="2" t="str">
        <f>IF('Transaction Data'!$L10930&lt;=10,"Less Expensive","Expensive")</f>
        <v>Expensive</v>
      </c>
      <c r="S10930" s="4">
        <f>WEEKDAY('Transaction Data'!$A10930)</f>
        <v>1</v>
      </c>
      <c r="T10930" s="2" t="str">
        <f>IF(WEEKDAY('Transaction Data'!$A10930,2)&lt;6,"Weekday","Weekend")</f>
        <v>Weekend</v>
      </c>
    </row>
    <row r="10931" ht="15.75" customHeight="1">
      <c r="A10931" s="1">
        <v>45591.0</v>
      </c>
      <c r="B10931" s="2" t="s">
        <v>650</v>
      </c>
      <c r="C10931" s="2" t="s">
        <v>41</v>
      </c>
      <c r="D10931" s="1">
        <v>16817.0</v>
      </c>
      <c r="E10931" s="2" t="s">
        <v>37</v>
      </c>
      <c r="F10931" s="2">
        <v>338.0</v>
      </c>
      <c r="G10931" s="2" t="s">
        <v>55</v>
      </c>
      <c r="H10931" s="2" t="s">
        <v>45</v>
      </c>
      <c r="I10931" s="2" t="s">
        <v>25</v>
      </c>
      <c r="J10931" s="2" t="str">
        <f t="array" ref="J10931">XLOOKUP('Transaction Data'!$G10931,Product_Code,Biscuit_Brand)</f>
        <v>Vanilla Wafers</v>
      </c>
      <c r="K10931" s="2">
        <f t="array" ref="K10931">XLOOKUP('Transaction Data'!$G10931,Product_Code,Cost)</f>
        <v>18</v>
      </c>
      <c r="L10931" s="2">
        <f t="array" ref="L10931">XLOOKUP('Transaction Data'!$G10931,Product_Code,Unit_Price)</f>
        <v>36</v>
      </c>
      <c r="M10931" s="3">
        <f>'Transaction Data'!$F10931*'Transaction Data'!$K10931</f>
        <v>6084</v>
      </c>
      <c r="N10931" s="3">
        <f>'Transaction Data'!$F10931*'Transaction Data'!$L10931</f>
        <v>12168</v>
      </c>
      <c r="O10931" s="3">
        <f>'Transaction Data'!$N10931-'Transaction Data'!$M10931</f>
        <v>6084</v>
      </c>
      <c r="P10931" s="2">
        <f>DATEDIF('Transaction Data'!$D10931,'Transaction Data'!$A10931,"y")</f>
        <v>78</v>
      </c>
      <c r="Q10931" s="2" t="str">
        <f>FLOOR('Transaction Data'!$P10931,15)&amp;"-"&amp;FLOOR('Transaction Data'!$P10931,15)+14</f>
        <v>75-89</v>
      </c>
      <c r="R10931" s="2" t="str">
        <f>IF('Transaction Data'!$L10931&lt;=10,"Less Expensive","Expensive")</f>
        <v>Expensive</v>
      </c>
      <c r="S10931" s="4">
        <f>WEEKDAY('Transaction Data'!$A10931)</f>
        <v>7</v>
      </c>
      <c r="T10931" s="2" t="str">
        <f>IF(WEEKDAY('Transaction Data'!$A10931,2)&lt;6,"Weekday","Weekend")</f>
        <v>Weekend</v>
      </c>
    </row>
    <row r="10932" ht="15.75" customHeight="1">
      <c r="A10932" s="1">
        <v>45595.0</v>
      </c>
      <c r="B10932" s="2" t="s">
        <v>6188</v>
      </c>
      <c r="C10932" s="2" t="s">
        <v>69</v>
      </c>
      <c r="D10932" s="1">
        <v>16460.0</v>
      </c>
      <c r="E10932" s="2" t="s">
        <v>37</v>
      </c>
      <c r="F10932" s="2">
        <v>450.0</v>
      </c>
      <c r="G10932" s="2" t="s">
        <v>55</v>
      </c>
      <c r="H10932" s="2" t="s">
        <v>39</v>
      </c>
      <c r="I10932" s="2" t="s">
        <v>30</v>
      </c>
      <c r="J10932" s="2" t="str">
        <f t="array" ref="J10932">XLOOKUP('Transaction Data'!$G10932,Product_Code,Biscuit_Brand)</f>
        <v>Vanilla Wafers</v>
      </c>
      <c r="K10932" s="2">
        <f t="array" ref="K10932">XLOOKUP('Transaction Data'!$G10932,Product_Code,Cost)</f>
        <v>18</v>
      </c>
      <c r="L10932" s="2">
        <f t="array" ref="L10932">XLOOKUP('Transaction Data'!$G10932,Product_Code,Unit_Price)</f>
        <v>36</v>
      </c>
      <c r="M10932" s="3">
        <f>'Transaction Data'!$F10932*'Transaction Data'!$K10932</f>
        <v>8100</v>
      </c>
      <c r="N10932" s="3">
        <f>'Transaction Data'!$F10932*'Transaction Data'!$L10932</f>
        <v>16200</v>
      </c>
      <c r="O10932" s="3">
        <f>'Transaction Data'!$N10932-'Transaction Data'!$M10932</f>
        <v>8100</v>
      </c>
      <c r="P10932" s="2">
        <f>DATEDIF('Transaction Data'!$D10932,'Transaction Data'!$A10932,"y")</f>
        <v>79</v>
      </c>
      <c r="Q10932" s="2" t="str">
        <f>FLOOR('Transaction Data'!$P10932,15)&amp;"-"&amp;FLOOR('Transaction Data'!$P10932,15)+14</f>
        <v>75-89</v>
      </c>
      <c r="R10932" s="2" t="str">
        <f>IF('Transaction Data'!$L10932&lt;=10,"Less Expensive","Expensive")</f>
        <v>Expensive</v>
      </c>
      <c r="S10932" s="4">
        <f>WEEKDAY('Transaction Data'!$A10932)</f>
        <v>4</v>
      </c>
      <c r="T10932" s="2" t="str">
        <f>IF(WEEKDAY('Transaction Data'!$A10932,2)&lt;6,"Weekday","Weekend")</f>
        <v>Weekday</v>
      </c>
    </row>
    <row r="10933" ht="15.75" customHeight="1">
      <c r="A10933" s="1">
        <v>45585.0</v>
      </c>
      <c r="B10933" s="2" t="s">
        <v>7376</v>
      </c>
      <c r="C10933" s="2" t="s">
        <v>69</v>
      </c>
      <c r="D10933" s="1">
        <v>23388.0</v>
      </c>
      <c r="E10933" s="2" t="s">
        <v>22</v>
      </c>
      <c r="F10933" s="2">
        <v>290.0</v>
      </c>
      <c r="G10933" s="2" t="s">
        <v>28</v>
      </c>
      <c r="H10933" s="2" t="s">
        <v>29</v>
      </c>
      <c r="I10933" s="2" t="s">
        <v>25</v>
      </c>
      <c r="J10933" s="2" t="str">
        <f t="array" ref="J10933">XLOOKUP('Transaction Data'!$G10933,Product_Code,Biscuit_Brand)</f>
        <v>Shortbread</v>
      </c>
      <c r="K10933" s="2">
        <f t="array" ref="K10933">XLOOKUP('Transaction Data'!$G10933,Product_Code,Cost)</f>
        <v>10</v>
      </c>
      <c r="L10933" s="2">
        <f t="array" ref="L10933">XLOOKUP('Transaction Data'!$G10933,Product_Code,Unit_Price)</f>
        <v>45</v>
      </c>
      <c r="M10933" s="3">
        <f>'Transaction Data'!$F10933*'Transaction Data'!$K10933</f>
        <v>2900</v>
      </c>
      <c r="N10933" s="3">
        <f>'Transaction Data'!$F10933*'Transaction Data'!$L10933</f>
        <v>13050</v>
      </c>
      <c r="O10933" s="3">
        <f>'Transaction Data'!$N10933-'Transaction Data'!$M10933</f>
        <v>10150</v>
      </c>
      <c r="P10933" s="2">
        <f>DATEDIF('Transaction Data'!$D10933,'Transaction Data'!$A10933,"y")</f>
        <v>60</v>
      </c>
      <c r="Q10933" s="2" t="str">
        <f>FLOOR('Transaction Data'!$P10933,15)&amp;"-"&amp;FLOOR('Transaction Data'!$P10933,15)+14</f>
        <v>60-74</v>
      </c>
      <c r="R10933" s="2" t="str">
        <f>IF('Transaction Data'!$L10933&lt;=10,"Less Expensive","Expensive")</f>
        <v>Expensive</v>
      </c>
      <c r="S10933" s="4">
        <f>WEEKDAY('Transaction Data'!$A10933)</f>
        <v>1</v>
      </c>
      <c r="T10933" s="2" t="str">
        <f>IF(WEEKDAY('Transaction Data'!$A10933,2)&lt;6,"Weekday","Weekend")</f>
        <v>Weekend</v>
      </c>
    </row>
    <row r="10934" ht="15.75" customHeight="1">
      <c r="A10934" s="1">
        <v>45587.0</v>
      </c>
      <c r="B10934" s="2" t="s">
        <v>3633</v>
      </c>
      <c r="C10934" s="2" t="s">
        <v>72</v>
      </c>
      <c r="D10934" s="1">
        <v>38598.0</v>
      </c>
      <c r="E10934" s="2" t="s">
        <v>27</v>
      </c>
      <c r="F10934" s="2">
        <v>26.0</v>
      </c>
      <c r="G10934" s="2" t="s">
        <v>60</v>
      </c>
      <c r="H10934" s="2" t="s">
        <v>29</v>
      </c>
      <c r="I10934" s="2" t="s">
        <v>25</v>
      </c>
      <c r="J10934" s="2" t="str">
        <f t="array" ref="J10934">XLOOKUP('Transaction Data'!$G10934,Product_Code,Biscuit_Brand)</f>
        <v>Peanut Butter Bites</v>
      </c>
      <c r="K10934" s="2">
        <f t="array" ref="K10934">XLOOKUP('Transaction Data'!$G10934,Product_Code,Cost)</f>
        <v>5</v>
      </c>
      <c r="L10934" s="2">
        <f t="array" ref="L10934">XLOOKUP('Transaction Data'!$G10934,Product_Code,Unit_Price)</f>
        <v>7</v>
      </c>
      <c r="M10934" s="3">
        <f>'Transaction Data'!$F10934*'Transaction Data'!$K10934</f>
        <v>130</v>
      </c>
      <c r="N10934" s="3">
        <f>'Transaction Data'!$F10934*'Transaction Data'!$L10934</f>
        <v>182</v>
      </c>
      <c r="O10934" s="3">
        <f>'Transaction Data'!$N10934-'Transaction Data'!$M10934</f>
        <v>52</v>
      </c>
      <c r="P10934" s="2">
        <f>DATEDIF('Transaction Data'!$D10934,'Transaction Data'!$A10934,"y")</f>
        <v>19</v>
      </c>
      <c r="Q10934" s="2" t="str">
        <f>FLOOR('Transaction Data'!$P10934,15)&amp;"-"&amp;FLOOR('Transaction Data'!$P10934,15)+14</f>
        <v>15-29</v>
      </c>
      <c r="R10934" s="2" t="str">
        <f>IF('Transaction Data'!$L10934&lt;=10,"Less Expensive","Expensive")</f>
        <v>Less Expensive</v>
      </c>
      <c r="S10934" s="4">
        <f>WEEKDAY('Transaction Data'!$A10934)</f>
        <v>3</v>
      </c>
      <c r="T10934" s="2" t="str">
        <f>IF(WEEKDAY('Transaction Data'!$A10934,2)&lt;6,"Weekday","Weekend")</f>
        <v>Weekday</v>
      </c>
    </row>
    <row r="10935" ht="15.75" customHeight="1">
      <c r="A10935" s="1">
        <v>45568.0</v>
      </c>
      <c r="B10935" s="2" t="s">
        <v>1545</v>
      </c>
      <c r="C10935" s="2" t="s">
        <v>21</v>
      </c>
      <c r="D10935" s="1">
        <v>32405.0</v>
      </c>
      <c r="E10935" s="2" t="s">
        <v>22</v>
      </c>
      <c r="F10935" s="2">
        <v>104.0</v>
      </c>
      <c r="G10935" s="2" t="s">
        <v>44</v>
      </c>
      <c r="H10935" s="2" t="s">
        <v>34</v>
      </c>
      <c r="I10935" s="2" t="s">
        <v>35</v>
      </c>
      <c r="J10935" s="2" t="str">
        <f t="array" ref="J10935">XLOOKUP('Transaction Data'!$G10935,Product_Code,Biscuit_Brand)</f>
        <v>Butter Crunch</v>
      </c>
      <c r="K10935" s="2">
        <f t="array" ref="K10935">XLOOKUP('Transaction Data'!$G10935,Product_Code,Cost)</f>
        <v>10</v>
      </c>
      <c r="L10935" s="2">
        <f t="array" ref="L10935">XLOOKUP('Transaction Data'!$G10935,Product_Code,Unit_Price)</f>
        <v>11</v>
      </c>
      <c r="M10935" s="3">
        <f>'Transaction Data'!$F10935*'Transaction Data'!$K10935</f>
        <v>1040</v>
      </c>
      <c r="N10935" s="3">
        <f>'Transaction Data'!$F10935*'Transaction Data'!$L10935</f>
        <v>1144</v>
      </c>
      <c r="O10935" s="3">
        <f>'Transaction Data'!$N10935-'Transaction Data'!$M10935</f>
        <v>104</v>
      </c>
      <c r="P10935" s="2">
        <f>DATEDIF('Transaction Data'!$D10935,'Transaction Data'!$A10935,"y")</f>
        <v>36</v>
      </c>
      <c r="Q10935" s="2" t="str">
        <f>FLOOR('Transaction Data'!$P10935,15)&amp;"-"&amp;FLOOR('Transaction Data'!$P10935,15)+14</f>
        <v>30-44</v>
      </c>
      <c r="R10935" s="2" t="str">
        <f>IF('Transaction Data'!$L10935&lt;=10,"Less Expensive","Expensive")</f>
        <v>Expensive</v>
      </c>
      <c r="S10935" s="4">
        <f>WEEKDAY('Transaction Data'!$A10935)</f>
        <v>5</v>
      </c>
      <c r="T10935" s="2" t="str">
        <f>IF(WEEKDAY('Transaction Data'!$A10935,2)&lt;6,"Weekday","Weekend")</f>
        <v>Weekday</v>
      </c>
    </row>
    <row r="10936" ht="15.75" customHeight="1">
      <c r="A10936" s="1">
        <v>45588.0</v>
      </c>
      <c r="B10936" s="2" t="s">
        <v>716</v>
      </c>
      <c r="C10936" s="2" t="s">
        <v>54</v>
      </c>
      <c r="D10936" s="1">
        <v>37379.0</v>
      </c>
      <c r="E10936" s="2" t="s">
        <v>22</v>
      </c>
      <c r="F10936" s="2">
        <v>149.0</v>
      </c>
      <c r="G10936" s="2" t="s">
        <v>33</v>
      </c>
      <c r="H10936" s="2" t="s">
        <v>49</v>
      </c>
      <c r="I10936" s="2" t="s">
        <v>25</v>
      </c>
      <c r="J10936" s="2" t="str">
        <f t="array" ref="J10936">XLOOKUP('Transaction Data'!$G10936,Product_Code,Biscuit_Brand)</f>
        <v>Caramel Biscuits</v>
      </c>
      <c r="K10936" s="2">
        <f t="array" ref="K10936">XLOOKUP('Transaction Data'!$G10936,Product_Code,Cost)</f>
        <v>18</v>
      </c>
      <c r="L10936" s="2">
        <f t="array" ref="L10936">XLOOKUP('Transaction Data'!$G10936,Product_Code,Unit_Price)</f>
        <v>22</v>
      </c>
      <c r="M10936" s="3">
        <f>'Transaction Data'!$F10936*'Transaction Data'!$K10936</f>
        <v>2682</v>
      </c>
      <c r="N10936" s="3">
        <f>'Transaction Data'!$F10936*'Transaction Data'!$L10936</f>
        <v>3278</v>
      </c>
      <c r="O10936" s="3">
        <f>'Transaction Data'!$N10936-'Transaction Data'!$M10936</f>
        <v>596</v>
      </c>
      <c r="P10936" s="2">
        <f>DATEDIF('Transaction Data'!$D10936,'Transaction Data'!$A10936,"y")</f>
        <v>22</v>
      </c>
      <c r="Q10936" s="2" t="str">
        <f>FLOOR('Transaction Data'!$P10936,15)&amp;"-"&amp;FLOOR('Transaction Data'!$P10936,15)+14</f>
        <v>15-29</v>
      </c>
      <c r="R10936" s="2" t="str">
        <f>IF('Transaction Data'!$L10936&lt;=10,"Less Expensive","Expensive")</f>
        <v>Expensive</v>
      </c>
      <c r="S10936" s="4">
        <f>WEEKDAY('Transaction Data'!$A10936)</f>
        <v>4</v>
      </c>
      <c r="T10936" s="2" t="str">
        <f>IF(WEEKDAY('Transaction Data'!$A10936,2)&lt;6,"Weekday","Weekend")</f>
        <v>Weekday</v>
      </c>
    </row>
    <row r="10937" ht="15.75" customHeight="1">
      <c r="A10937" s="1">
        <v>45585.0</v>
      </c>
      <c r="B10937" s="2" t="s">
        <v>3853</v>
      </c>
      <c r="C10937" s="2" t="s">
        <v>21</v>
      </c>
      <c r="D10937" s="1">
        <v>25815.0</v>
      </c>
      <c r="E10937" s="2" t="s">
        <v>27</v>
      </c>
      <c r="F10937" s="2">
        <v>115.0</v>
      </c>
      <c r="G10937" s="2" t="s">
        <v>55</v>
      </c>
      <c r="H10937" s="2" t="s">
        <v>42</v>
      </c>
      <c r="I10937" s="2" t="s">
        <v>35</v>
      </c>
      <c r="J10937" s="2" t="str">
        <f t="array" ref="J10937">XLOOKUP('Transaction Data'!$G10937,Product_Code,Biscuit_Brand)</f>
        <v>Vanilla Wafers</v>
      </c>
      <c r="K10937" s="2">
        <f t="array" ref="K10937">XLOOKUP('Transaction Data'!$G10937,Product_Code,Cost)</f>
        <v>18</v>
      </c>
      <c r="L10937" s="2">
        <f t="array" ref="L10937">XLOOKUP('Transaction Data'!$G10937,Product_Code,Unit_Price)</f>
        <v>36</v>
      </c>
      <c r="M10937" s="3">
        <f>'Transaction Data'!$F10937*'Transaction Data'!$K10937</f>
        <v>2070</v>
      </c>
      <c r="N10937" s="3">
        <f>'Transaction Data'!$F10937*'Transaction Data'!$L10937</f>
        <v>4140</v>
      </c>
      <c r="O10937" s="3">
        <f>'Transaction Data'!$N10937-'Transaction Data'!$M10937</f>
        <v>2070</v>
      </c>
      <c r="P10937" s="2">
        <f>DATEDIF('Transaction Data'!$D10937,'Transaction Data'!$A10937,"y")</f>
        <v>54</v>
      </c>
      <c r="Q10937" s="2" t="str">
        <f>FLOOR('Transaction Data'!$P10937,15)&amp;"-"&amp;FLOOR('Transaction Data'!$P10937,15)+14</f>
        <v>45-59</v>
      </c>
      <c r="R10937" s="2" t="str">
        <f>IF('Transaction Data'!$L10937&lt;=10,"Less Expensive","Expensive")</f>
        <v>Expensive</v>
      </c>
      <c r="S10937" s="4">
        <f>WEEKDAY('Transaction Data'!$A10937)</f>
        <v>1</v>
      </c>
      <c r="T10937" s="2" t="str">
        <f>IF(WEEKDAY('Transaction Data'!$A10937,2)&lt;6,"Weekday","Weekend")</f>
        <v>Weekend</v>
      </c>
    </row>
    <row r="10938" ht="15.75" customHeight="1">
      <c r="A10938" s="1">
        <v>45575.0</v>
      </c>
      <c r="B10938" s="2" t="s">
        <v>8843</v>
      </c>
      <c r="C10938" s="2" t="s">
        <v>32</v>
      </c>
      <c r="D10938" s="1">
        <v>27515.0</v>
      </c>
      <c r="E10938" s="2" t="s">
        <v>22</v>
      </c>
      <c r="F10938" s="2">
        <v>372.0</v>
      </c>
      <c r="G10938" s="2" t="s">
        <v>33</v>
      </c>
      <c r="H10938" s="2" t="s">
        <v>29</v>
      </c>
      <c r="I10938" s="2" t="s">
        <v>30</v>
      </c>
      <c r="J10938" s="2" t="str">
        <f t="array" ref="J10938">XLOOKUP('Transaction Data'!$G10938,Product_Code,Biscuit_Brand)</f>
        <v>Caramel Biscuits</v>
      </c>
      <c r="K10938" s="2">
        <f t="array" ref="K10938">XLOOKUP('Transaction Data'!$G10938,Product_Code,Cost)</f>
        <v>18</v>
      </c>
      <c r="L10938" s="2">
        <f t="array" ref="L10938">XLOOKUP('Transaction Data'!$G10938,Product_Code,Unit_Price)</f>
        <v>22</v>
      </c>
      <c r="M10938" s="3">
        <f>'Transaction Data'!$F10938*'Transaction Data'!$K10938</f>
        <v>6696</v>
      </c>
      <c r="N10938" s="3">
        <f>'Transaction Data'!$F10938*'Transaction Data'!$L10938</f>
        <v>8184</v>
      </c>
      <c r="O10938" s="3">
        <f>'Transaction Data'!$N10938-'Transaction Data'!$M10938</f>
        <v>1488</v>
      </c>
      <c r="P10938" s="2">
        <f>DATEDIF('Transaction Data'!$D10938,'Transaction Data'!$A10938,"y")</f>
        <v>49</v>
      </c>
      <c r="Q10938" s="2" t="str">
        <f>FLOOR('Transaction Data'!$P10938,15)&amp;"-"&amp;FLOOR('Transaction Data'!$P10938,15)+14</f>
        <v>45-59</v>
      </c>
      <c r="R10938" s="2" t="str">
        <f>IF('Transaction Data'!$L10938&lt;=10,"Less Expensive","Expensive")</f>
        <v>Expensive</v>
      </c>
      <c r="S10938" s="4">
        <f>WEEKDAY('Transaction Data'!$A10938)</f>
        <v>5</v>
      </c>
      <c r="T10938" s="2" t="str">
        <f>IF(WEEKDAY('Transaction Data'!$A10938,2)&lt;6,"Weekday","Weekend")</f>
        <v>Weekday</v>
      </c>
    </row>
    <row r="10939" ht="15.75" customHeight="1">
      <c r="A10939" s="1">
        <v>45596.0</v>
      </c>
      <c r="B10939" s="2" t="s">
        <v>5410</v>
      </c>
      <c r="C10939" s="2" t="s">
        <v>72</v>
      </c>
      <c r="D10939" s="1">
        <v>24429.0</v>
      </c>
      <c r="E10939" s="2" t="s">
        <v>22</v>
      </c>
      <c r="F10939" s="2">
        <v>397.0</v>
      </c>
      <c r="G10939" s="2" t="s">
        <v>44</v>
      </c>
      <c r="H10939" s="2" t="s">
        <v>42</v>
      </c>
      <c r="I10939" s="2" t="s">
        <v>30</v>
      </c>
      <c r="J10939" s="2" t="str">
        <f t="array" ref="J10939">XLOOKUP('Transaction Data'!$G10939,Product_Code,Biscuit_Brand)</f>
        <v>Butter Crunch</v>
      </c>
      <c r="K10939" s="2">
        <f t="array" ref="K10939">XLOOKUP('Transaction Data'!$G10939,Product_Code,Cost)</f>
        <v>10</v>
      </c>
      <c r="L10939" s="2">
        <f t="array" ref="L10939">XLOOKUP('Transaction Data'!$G10939,Product_Code,Unit_Price)</f>
        <v>11</v>
      </c>
      <c r="M10939" s="3">
        <f>'Transaction Data'!$F10939*'Transaction Data'!$K10939</f>
        <v>3970</v>
      </c>
      <c r="N10939" s="3">
        <f>'Transaction Data'!$F10939*'Transaction Data'!$L10939</f>
        <v>4367</v>
      </c>
      <c r="O10939" s="3">
        <f>'Transaction Data'!$N10939-'Transaction Data'!$M10939</f>
        <v>397</v>
      </c>
      <c r="P10939" s="2">
        <f>DATEDIF('Transaction Data'!$D10939,'Transaction Data'!$A10939,"y")</f>
        <v>57</v>
      </c>
      <c r="Q10939" s="2" t="str">
        <f>FLOOR('Transaction Data'!$P10939,15)&amp;"-"&amp;FLOOR('Transaction Data'!$P10939,15)+14</f>
        <v>45-59</v>
      </c>
      <c r="R10939" s="2" t="str">
        <f>IF('Transaction Data'!$L10939&lt;=10,"Less Expensive","Expensive")</f>
        <v>Expensive</v>
      </c>
      <c r="S10939" s="4">
        <f>WEEKDAY('Transaction Data'!$A10939)</f>
        <v>5</v>
      </c>
      <c r="T10939" s="2" t="str">
        <f>IF(WEEKDAY('Transaction Data'!$A10939,2)&lt;6,"Weekday","Weekend")</f>
        <v>Weekday</v>
      </c>
    </row>
    <row r="10940" ht="15.75" customHeight="1">
      <c r="A10940" s="1">
        <v>45588.0</v>
      </c>
      <c r="B10940" s="2" t="s">
        <v>3172</v>
      </c>
      <c r="C10940" s="2" t="s">
        <v>72</v>
      </c>
      <c r="D10940" s="1">
        <v>26194.0</v>
      </c>
      <c r="E10940" s="2" t="s">
        <v>27</v>
      </c>
      <c r="F10940" s="2">
        <v>58.0</v>
      </c>
      <c r="G10940" s="2" t="s">
        <v>38</v>
      </c>
      <c r="H10940" s="2" t="s">
        <v>39</v>
      </c>
      <c r="I10940" s="2" t="s">
        <v>35</v>
      </c>
      <c r="J10940" s="2" t="str">
        <f t="array" ref="J10940">XLOOKUP('Transaction Data'!$G10940,Product_Code,Biscuit_Brand)</f>
        <v>Ginger Snaps</v>
      </c>
      <c r="K10940" s="2">
        <f t="array" ref="K10940">XLOOKUP('Transaction Data'!$G10940,Product_Code,Cost)</f>
        <v>14</v>
      </c>
      <c r="L10940" s="2">
        <f t="array" ref="L10940">XLOOKUP('Transaction Data'!$G10940,Product_Code,Unit_Price)</f>
        <v>28</v>
      </c>
      <c r="M10940" s="3">
        <f>'Transaction Data'!$F10940*'Transaction Data'!$K10940</f>
        <v>812</v>
      </c>
      <c r="N10940" s="3">
        <f>'Transaction Data'!$F10940*'Transaction Data'!$L10940</f>
        <v>1624</v>
      </c>
      <c r="O10940" s="3">
        <f>'Transaction Data'!$N10940-'Transaction Data'!$M10940</f>
        <v>812</v>
      </c>
      <c r="P10940" s="2">
        <f>DATEDIF('Transaction Data'!$D10940,'Transaction Data'!$A10940,"y")</f>
        <v>53</v>
      </c>
      <c r="Q10940" s="2" t="str">
        <f>FLOOR('Transaction Data'!$P10940,15)&amp;"-"&amp;FLOOR('Transaction Data'!$P10940,15)+14</f>
        <v>45-59</v>
      </c>
      <c r="R10940" s="2" t="str">
        <f>IF('Transaction Data'!$L10940&lt;=10,"Less Expensive","Expensive")</f>
        <v>Expensive</v>
      </c>
      <c r="S10940" s="4">
        <f>WEEKDAY('Transaction Data'!$A10940)</f>
        <v>4</v>
      </c>
      <c r="T10940" s="2" t="str">
        <f>IF(WEEKDAY('Transaction Data'!$A10940,2)&lt;6,"Weekday","Weekend")</f>
        <v>Weekday</v>
      </c>
    </row>
    <row r="10941" ht="15.75" customHeight="1">
      <c r="A10941" s="1">
        <v>45595.0</v>
      </c>
      <c r="B10941" s="2" t="s">
        <v>605</v>
      </c>
      <c r="C10941" s="2" t="s">
        <v>47</v>
      </c>
      <c r="D10941" s="1">
        <v>24659.0</v>
      </c>
      <c r="E10941" s="2" t="s">
        <v>37</v>
      </c>
      <c r="F10941" s="2">
        <v>427.0</v>
      </c>
      <c r="G10941" s="2" t="s">
        <v>57</v>
      </c>
      <c r="H10941" s="2" t="s">
        <v>39</v>
      </c>
      <c r="I10941" s="2" t="s">
        <v>35</v>
      </c>
      <c r="J10941" s="2" t="str">
        <f t="array" ref="J10941">XLOOKUP('Transaction Data'!$G10941,Product_Code,Biscuit_Brand)</f>
        <v>Oatmeal Cookies</v>
      </c>
      <c r="K10941" s="2">
        <f t="array" ref="K10941">XLOOKUP('Transaction Data'!$G10941,Product_Code,Cost)</f>
        <v>19</v>
      </c>
      <c r="L10941" s="2">
        <f t="array" ref="L10941">XLOOKUP('Transaction Data'!$G10941,Product_Code,Unit_Price)</f>
        <v>23</v>
      </c>
      <c r="M10941" s="3">
        <f>'Transaction Data'!$F10941*'Transaction Data'!$K10941</f>
        <v>8113</v>
      </c>
      <c r="N10941" s="3">
        <f>'Transaction Data'!$F10941*'Transaction Data'!$L10941</f>
        <v>9821</v>
      </c>
      <c r="O10941" s="3">
        <f>'Transaction Data'!$N10941-'Transaction Data'!$M10941</f>
        <v>1708</v>
      </c>
      <c r="P10941" s="2">
        <f>DATEDIF('Transaction Data'!$D10941,'Transaction Data'!$A10941,"y")</f>
        <v>57</v>
      </c>
      <c r="Q10941" s="2" t="str">
        <f>FLOOR('Transaction Data'!$P10941,15)&amp;"-"&amp;FLOOR('Transaction Data'!$P10941,15)+14</f>
        <v>45-59</v>
      </c>
      <c r="R10941" s="2" t="str">
        <f>IF('Transaction Data'!$L10941&lt;=10,"Less Expensive","Expensive")</f>
        <v>Expensive</v>
      </c>
      <c r="S10941" s="4">
        <f>WEEKDAY('Transaction Data'!$A10941)</f>
        <v>4</v>
      </c>
      <c r="T10941" s="2" t="str">
        <f>IF(WEEKDAY('Transaction Data'!$A10941,2)&lt;6,"Weekday","Weekend")</f>
        <v>Weekday</v>
      </c>
    </row>
    <row r="10942" ht="15.75" customHeight="1">
      <c r="A10942" s="1">
        <v>45592.0</v>
      </c>
      <c r="B10942" s="2" t="s">
        <v>1129</v>
      </c>
      <c r="C10942" s="2" t="s">
        <v>47</v>
      </c>
      <c r="D10942" s="1">
        <v>21857.0</v>
      </c>
      <c r="E10942" s="2" t="s">
        <v>22</v>
      </c>
      <c r="F10942" s="2">
        <v>263.0</v>
      </c>
      <c r="G10942" s="2" t="s">
        <v>44</v>
      </c>
      <c r="H10942" s="2" t="s">
        <v>42</v>
      </c>
      <c r="I10942" s="2" t="s">
        <v>25</v>
      </c>
      <c r="J10942" s="2" t="str">
        <f t="array" ref="J10942">XLOOKUP('Transaction Data'!$G10942,Product_Code,Biscuit_Brand)</f>
        <v>Butter Crunch</v>
      </c>
      <c r="K10942" s="2">
        <f t="array" ref="K10942">XLOOKUP('Transaction Data'!$G10942,Product_Code,Cost)</f>
        <v>10</v>
      </c>
      <c r="L10942" s="2">
        <f t="array" ref="L10942">XLOOKUP('Transaction Data'!$G10942,Product_Code,Unit_Price)</f>
        <v>11</v>
      </c>
      <c r="M10942" s="3">
        <f>'Transaction Data'!$F10942*'Transaction Data'!$K10942</f>
        <v>2630</v>
      </c>
      <c r="N10942" s="3">
        <f>'Transaction Data'!$F10942*'Transaction Data'!$L10942</f>
        <v>2893</v>
      </c>
      <c r="O10942" s="3">
        <f>'Transaction Data'!$N10942-'Transaction Data'!$M10942</f>
        <v>263</v>
      </c>
      <c r="P10942" s="2">
        <f>DATEDIF('Transaction Data'!$D10942,'Transaction Data'!$A10942,"y")</f>
        <v>64</v>
      </c>
      <c r="Q10942" s="2" t="str">
        <f>FLOOR('Transaction Data'!$P10942,15)&amp;"-"&amp;FLOOR('Transaction Data'!$P10942,15)+14</f>
        <v>60-74</v>
      </c>
      <c r="R10942" s="2" t="str">
        <f>IF('Transaction Data'!$L10942&lt;=10,"Less Expensive","Expensive")</f>
        <v>Expensive</v>
      </c>
      <c r="S10942" s="4">
        <f>WEEKDAY('Transaction Data'!$A10942)</f>
        <v>1</v>
      </c>
      <c r="T10942" s="2" t="str">
        <f>IF(WEEKDAY('Transaction Data'!$A10942,2)&lt;6,"Weekday","Weekend")</f>
        <v>Weekend</v>
      </c>
    </row>
    <row r="10943" ht="15.75" customHeight="1">
      <c r="A10943" s="1">
        <v>45595.0</v>
      </c>
      <c r="B10943" s="2" t="s">
        <v>6617</v>
      </c>
      <c r="C10943" s="2" t="s">
        <v>47</v>
      </c>
      <c r="D10943" s="1">
        <v>25556.0</v>
      </c>
      <c r="E10943" s="2" t="s">
        <v>63</v>
      </c>
      <c r="F10943" s="2">
        <v>309.0</v>
      </c>
      <c r="G10943" s="2" t="s">
        <v>57</v>
      </c>
      <c r="H10943" s="2" t="s">
        <v>52</v>
      </c>
      <c r="I10943" s="2" t="s">
        <v>25</v>
      </c>
      <c r="J10943" s="2" t="str">
        <f t="array" ref="J10943">XLOOKUP('Transaction Data'!$G10943,Product_Code,Biscuit_Brand)</f>
        <v>Oatmeal Cookies</v>
      </c>
      <c r="K10943" s="2">
        <f t="array" ref="K10943">XLOOKUP('Transaction Data'!$G10943,Product_Code,Cost)</f>
        <v>19</v>
      </c>
      <c r="L10943" s="2">
        <f t="array" ref="L10943">XLOOKUP('Transaction Data'!$G10943,Product_Code,Unit_Price)</f>
        <v>23</v>
      </c>
      <c r="M10943" s="3">
        <f>'Transaction Data'!$F10943*'Transaction Data'!$K10943</f>
        <v>5871</v>
      </c>
      <c r="N10943" s="3">
        <f>'Transaction Data'!$F10943*'Transaction Data'!$L10943</f>
        <v>7107</v>
      </c>
      <c r="O10943" s="3">
        <f>'Transaction Data'!$N10943-'Transaction Data'!$M10943</f>
        <v>1236</v>
      </c>
      <c r="P10943" s="2">
        <f>DATEDIF('Transaction Data'!$D10943,'Transaction Data'!$A10943,"y")</f>
        <v>54</v>
      </c>
      <c r="Q10943" s="2" t="str">
        <f>FLOOR('Transaction Data'!$P10943,15)&amp;"-"&amp;FLOOR('Transaction Data'!$P10943,15)+14</f>
        <v>45-59</v>
      </c>
      <c r="R10943" s="2" t="str">
        <f>IF('Transaction Data'!$L10943&lt;=10,"Less Expensive","Expensive")</f>
        <v>Expensive</v>
      </c>
      <c r="S10943" s="4">
        <f>WEEKDAY('Transaction Data'!$A10943)</f>
        <v>4</v>
      </c>
      <c r="T10943" s="2" t="str">
        <f>IF(WEEKDAY('Transaction Data'!$A10943,2)&lt;6,"Weekday","Weekend")</f>
        <v>Weekday</v>
      </c>
    </row>
    <row r="10944" ht="15.75" customHeight="1">
      <c r="A10944" s="1">
        <v>45569.0</v>
      </c>
      <c r="B10944" s="2" t="s">
        <v>1744</v>
      </c>
      <c r="C10944" s="2" t="s">
        <v>72</v>
      </c>
      <c r="D10944" s="1">
        <v>26942.0</v>
      </c>
      <c r="E10944" s="2" t="s">
        <v>22</v>
      </c>
      <c r="F10944" s="2">
        <v>249.0</v>
      </c>
      <c r="G10944" s="2" t="s">
        <v>28</v>
      </c>
      <c r="H10944" s="2" t="s">
        <v>34</v>
      </c>
      <c r="I10944" s="2" t="s">
        <v>30</v>
      </c>
      <c r="J10944" s="2" t="str">
        <f t="array" ref="J10944">XLOOKUP('Transaction Data'!$G10944,Product_Code,Biscuit_Brand)</f>
        <v>Shortbread</v>
      </c>
      <c r="K10944" s="2">
        <f t="array" ref="K10944">XLOOKUP('Transaction Data'!$G10944,Product_Code,Cost)</f>
        <v>10</v>
      </c>
      <c r="L10944" s="2">
        <f t="array" ref="L10944">XLOOKUP('Transaction Data'!$G10944,Product_Code,Unit_Price)</f>
        <v>45</v>
      </c>
      <c r="M10944" s="3">
        <f>'Transaction Data'!$F10944*'Transaction Data'!$K10944</f>
        <v>2490</v>
      </c>
      <c r="N10944" s="3">
        <f>'Transaction Data'!$F10944*'Transaction Data'!$L10944</f>
        <v>11205</v>
      </c>
      <c r="O10944" s="3">
        <f>'Transaction Data'!$N10944-'Transaction Data'!$M10944</f>
        <v>8715</v>
      </c>
      <c r="P10944" s="2">
        <f>DATEDIF('Transaction Data'!$D10944,'Transaction Data'!$A10944,"y")</f>
        <v>50</v>
      </c>
      <c r="Q10944" s="2" t="str">
        <f>FLOOR('Transaction Data'!$P10944,15)&amp;"-"&amp;FLOOR('Transaction Data'!$P10944,15)+14</f>
        <v>45-59</v>
      </c>
      <c r="R10944" s="2" t="str">
        <f>IF('Transaction Data'!$L10944&lt;=10,"Less Expensive","Expensive")</f>
        <v>Expensive</v>
      </c>
      <c r="S10944" s="4">
        <f>WEEKDAY('Transaction Data'!$A10944)</f>
        <v>6</v>
      </c>
      <c r="T10944" s="2" t="str">
        <f>IF(WEEKDAY('Transaction Data'!$A10944,2)&lt;6,"Weekday","Weekend")</f>
        <v>Weekday</v>
      </c>
    </row>
    <row r="10945" ht="15.75" customHeight="1">
      <c r="A10945" s="1">
        <v>45588.0</v>
      </c>
      <c r="B10945" s="2" t="s">
        <v>7030</v>
      </c>
      <c r="C10945" s="2" t="s">
        <v>41</v>
      </c>
      <c r="D10945" s="1">
        <v>36620.0</v>
      </c>
      <c r="E10945" s="2" t="s">
        <v>22</v>
      </c>
      <c r="F10945" s="2">
        <v>188.0</v>
      </c>
      <c r="G10945" s="2" t="s">
        <v>48</v>
      </c>
      <c r="H10945" s="2" t="s">
        <v>49</v>
      </c>
      <c r="I10945" s="2" t="s">
        <v>25</v>
      </c>
      <c r="J10945" s="2" t="str">
        <f t="array" ref="J10945">XLOOKUP('Transaction Data'!$G10945,Product_Code,Biscuit_Brand)</f>
        <v>Lemon Crisps</v>
      </c>
      <c r="K10945" s="2">
        <f t="array" ref="K10945">XLOOKUP('Transaction Data'!$G10945,Product_Code,Cost)</f>
        <v>7</v>
      </c>
      <c r="L10945" s="2">
        <f t="array" ref="L10945">XLOOKUP('Transaction Data'!$G10945,Product_Code,Unit_Price)</f>
        <v>9</v>
      </c>
      <c r="M10945" s="3">
        <f>'Transaction Data'!$F10945*'Transaction Data'!$K10945</f>
        <v>1316</v>
      </c>
      <c r="N10945" s="3">
        <f>'Transaction Data'!$F10945*'Transaction Data'!$L10945</f>
        <v>1692</v>
      </c>
      <c r="O10945" s="3">
        <f>'Transaction Data'!$N10945-'Transaction Data'!$M10945</f>
        <v>376</v>
      </c>
      <c r="P10945" s="2">
        <f>DATEDIF('Transaction Data'!$D10945,'Transaction Data'!$A10945,"y")</f>
        <v>24</v>
      </c>
      <c r="Q10945" s="2" t="str">
        <f>FLOOR('Transaction Data'!$P10945,15)&amp;"-"&amp;FLOOR('Transaction Data'!$P10945,15)+14</f>
        <v>15-29</v>
      </c>
      <c r="R10945" s="2" t="str">
        <f>IF('Transaction Data'!$L10945&lt;=10,"Less Expensive","Expensive")</f>
        <v>Less Expensive</v>
      </c>
      <c r="S10945" s="4">
        <f>WEEKDAY('Transaction Data'!$A10945)</f>
        <v>4</v>
      </c>
      <c r="T10945" s="2" t="str">
        <f>IF(WEEKDAY('Transaction Data'!$A10945,2)&lt;6,"Weekday","Weekend")</f>
        <v>Weekday</v>
      </c>
    </row>
    <row r="10946" ht="15.75" customHeight="1">
      <c r="A10946" s="1">
        <v>45581.0</v>
      </c>
      <c r="B10946" s="2" t="s">
        <v>4796</v>
      </c>
      <c r="C10946" s="2" t="s">
        <v>21</v>
      </c>
      <c r="D10946" s="1">
        <v>31735.0</v>
      </c>
      <c r="E10946" s="2" t="s">
        <v>37</v>
      </c>
      <c r="F10946" s="2">
        <v>167.0</v>
      </c>
      <c r="G10946" s="2" t="s">
        <v>61</v>
      </c>
      <c r="H10946" s="2" t="s">
        <v>24</v>
      </c>
      <c r="I10946" s="2" t="s">
        <v>25</v>
      </c>
      <c r="J10946" s="2" t="str">
        <f t="array" ref="J10946">XLOOKUP('Transaction Data'!$G10946,Product_Code,Biscuit_Brand)</f>
        <v>Choco Delight</v>
      </c>
      <c r="K10946" s="2">
        <f t="array" ref="K10946">XLOOKUP('Transaction Data'!$G10946,Product_Code,Cost)</f>
        <v>3</v>
      </c>
      <c r="L10946" s="2">
        <f t="array" ref="L10946">XLOOKUP('Transaction Data'!$G10946,Product_Code,Unit_Price)</f>
        <v>5</v>
      </c>
      <c r="M10946" s="3">
        <f>'Transaction Data'!$F10946*'Transaction Data'!$K10946</f>
        <v>501</v>
      </c>
      <c r="N10946" s="3">
        <f>'Transaction Data'!$F10946*'Transaction Data'!$L10946</f>
        <v>835</v>
      </c>
      <c r="O10946" s="3">
        <f>'Transaction Data'!$N10946-'Transaction Data'!$M10946</f>
        <v>334</v>
      </c>
      <c r="P10946" s="2">
        <f>DATEDIF('Transaction Data'!$D10946,'Transaction Data'!$A10946,"y")</f>
        <v>37</v>
      </c>
      <c r="Q10946" s="2" t="str">
        <f>FLOOR('Transaction Data'!$P10946,15)&amp;"-"&amp;FLOOR('Transaction Data'!$P10946,15)+14</f>
        <v>30-44</v>
      </c>
      <c r="R10946" s="2" t="str">
        <f>IF('Transaction Data'!$L10946&lt;=10,"Less Expensive","Expensive")</f>
        <v>Less Expensive</v>
      </c>
      <c r="S10946" s="4">
        <f>WEEKDAY('Transaction Data'!$A10946)</f>
        <v>4</v>
      </c>
      <c r="T10946" s="2" t="str">
        <f>IF(WEEKDAY('Transaction Data'!$A10946,2)&lt;6,"Weekday","Weekend")</f>
        <v>Weekday</v>
      </c>
    </row>
    <row r="10947" ht="15.75" customHeight="1">
      <c r="A10947" s="1">
        <v>45580.0</v>
      </c>
      <c r="B10947" s="2" t="s">
        <v>3487</v>
      </c>
      <c r="C10947" s="2" t="s">
        <v>65</v>
      </c>
      <c r="D10947" s="1">
        <v>20583.0</v>
      </c>
      <c r="E10947" s="2" t="s">
        <v>27</v>
      </c>
      <c r="F10947" s="2">
        <v>459.0</v>
      </c>
      <c r="G10947" s="2" t="s">
        <v>23</v>
      </c>
      <c r="H10947" s="2" t="s">
        <v>34</v>
      </c>
      <c r="I10947" s="2" t="s">
        <v>35</v>
      </c>
      <c r="J10947" s="2" t="str">
        <f t="array" ref="J10947">XLOOKUP('Transaction Data'!$G10947,Product_Code,Biscuit_Brand)</f>
        <v>Cinnamon Swirls</v>
      </c>
      <c r="K10947" s="2">
        <f t="array" ref="K10947">XLOOKUP('Transaction Data'!$G10947,Product_Code,Cost)</f>
        <v>10</v>
      </c>
      <c r="L10947" s="2">
        <f t="array" ref="L10947">XLOOKUP('Transaction Data'!$G10947,Product_Code,Unit_Price)</f>
        <v>14</v>
      </c>
      <c r="M10947" s="3">
        <f>'Transaction Data'!$F10947*'Transaction Data'!$K10947</f>
        <v>4590</v>
      </c>
      <c r="N10947" s="3">
        <f>'Transaction Data'!$F10947*'Transaction Data'!$L10947</f>
        <v>6426</v>
      </c>
      <c r="O10947" s="3">
        <f>'Transaction Data'!$N10947-'Transaction Data'!$M10947</f>
        <v>1836</v>
      </c>
      <c r="P10947" s="2">
        <f>DATEDIF('Transaction Data'!$D10947,'Transaction Data'!$A10947,"y")</f>
        <v>68</v>
      </c>
      <c r="Q10947" s="2" t="str">
        <f>FLOOR('Transaction Data'!$P10947,15)&amp;"-"&amp;FLOOR('Transaction Data'!$P10947,15)+14</f>
        <v>60-74</v>
      </c>
      <c r="R10947" s="2" t="str">
        <f>IF('Transaction Data'!$L10947&lt;=10,"Less Expensive","Expensive")</f>
        <v>Expensive</v>
      </c>
      <c r="S10947" s="4">
        <f>WEEKDAY('Transaction Data'!$A10947)</f>
        <v>3</v>
      </c>
      <c r="T10947" s="2" t="str">
        <f>IF(WEEKDAY('Transaction Data'!$A10947,2)&lt;6,"Weekday","Weekend")</f>
        <v>Weekday</v>
      </c>
    </row>
    <row r="10948" ht="15.75" customHeight="1">
      <c r="A10948" s="1">
        <v>45567.0</v>
      </c>
      <c r="B10948" s="2" t="s">
        <v>1358</v>
      </c>
      <c r="C10948" s="2" t="s">
        <v>32</v>
      </c>
      <c r="D10948" s="1">
        <v>21139.0</v>
      </c>
      <c r="E10948" s="2" t="s">
        <v>37</v>
      </c>
      <c r="F10948" s="2">
        <v>71.0</v>
      </c>
      <c r="G10948" s="2" t="s">
        <v>28</v>
      </c>
      <c r="H10948" s="2" t="s">
        <v>39</v>
      </c>
      <c r="I10948" s="2" t="s">
        <v>25</v>
      </c>
      <c r="J10948" s="2" t="str">
        <f t="array" ref="J10948">XLOOKUP('Transaction Data'!$G10948,Product_Code,Biscuit_Brand)</f>
        <v>Shortbread</v>
      </c>
      <c r="K10948" s="2">
        <f t="array" ref="K10948">XLOOKUP('Transaction Data'!$G10948,Product_Code,Cost)</f>
        <v>10</v>
      </c>
      <c r="L10948" s="2">
        <f t="array" ref="L10948">XLOOKUP('Transaction Data'!$G10948,Product_Code,Unit_Price)</f>
        <v>45</v>
      </c>
      <c r="M10948" s="3">
        <f>'Transaction Data'!$F10948*'Transaction Data'!$K10948</f>
        <v>710</v>
      </c>
      <c r="N10948" s="3">
        <f>'Transaction Data'!$F10948*'Transaction Data'!$L10948</f>
        <v>3195</v>
      </c>
      <c r="O10948" s="3">
        <f>'Transaction Data'!$N10948-'Transaction Data'!$M10948</f>
        <v>2485</v>
      </c>
      <c r="P10948" s="2">
        <f>DATEDIF('Transaction Data'!$D10948,'Transaction Data'!$A10948,"y")</f>
        <v>66</v>
      </c>
      <c r="Q10948" s="2" t="str">
        <f>FLOOR('Transaction Data'!$P10948,15)&amp;"-"&amp;FLOOR('Transaction Data'!$P10948,15)+14</f>
        <v>60-74</v>
      </c>
      <c r="R10948" s="2" t="str">
        <f>IF('Transaction Data'!$L10948&lt;=10,"Less Expensive","Expensive")</f>
        <v>Expensive</v>
      </c>
      <c r="S10948" s="4">
        <f>WEEKDAY('Transaction Data'!$A10948)</f>
        <v>4</v>
      </c>
      <c r="T10948" s="2" t="str">
        <f>IF(WEEKDAY('Transaction Data'!$A10948,2)&lt;6,"Weekday","Weekend")</f>
        <v>Weekday</v>
      </c>
    </row>
    <row r="10949" ht="15.75" customHeight="1">
      <c r="A10949" s="1">
        <v>45568.0</v>
      </c>
      <c r="B10949" s="2" t="s">
        <v>1996</v>
      </c>
      <c r="C10949" s="2" t="s">
        <v>51</v>
      </c>
      <c r="D10949" s="1">
        <v>30178.0</v>
      </c>
      <c r="E10949" s="2" t="s">
        <v>63</v>
      </c>
      <c r="F10949" s="2">
        <v>244.0</v>
      </c>
      <c r="G10949" s="2" t="s">
        <v>23</v>
      </c>
      <c r="H10949" s="2" t="s">
        <v>24</v>
      </c>
      <c r="I10949" s="2" t="s">
        <v>30</v>
      </c>
      <c r="J10949" s="2" t="str">
        <f t="array" ref="J10949">XLOOKUP('Transaction Data'!$G10949,Product_Code,Biscuit_Brand)</f>
        <v>Cinnamon Swirls</v>
      </c>
      <c r="K10949" s="2">
        <f t="array" ref="K10949">XLOOKUP('Transaction Data'!$G10949,Product_Code,Cost)</f>
        <v>10</v>
      </c>
      <c r="L10949" s="2">
        <f t="array" ref="L10949">XLOOKUP('Transaction Data'!$G10949,Product_Code,Unit_Price)</f>
        <v>14</v>
      </c>
      <c r="M10949" s="3">
        <f>'Transaction Data'!$F10949*'Transaction Data'!$K10949</f>
        <v>2440</v>
      </c>
      <c r="N10949" s="3">
        <f>'Transaction Data'!$F10949*'Transaction Data'!$L10949</f>
        <v>3416</v>
      </c>
      <c r="O10949" s="3">
        <f>'Transaction Data'!$N10949-'Transaction Data'!$M10949</f>
        <v>976</v>
      </c>
      <c r="P10949" s="2">
        <f>DATEDIF('Transaction Data'!$D10949,'Transaction Data'!$A10949,"y")</f>
        <v>42</v>
      </c>
      <c r="Q10949" s="2" t="str">
        <f>FLOOR('Transaction Data'!$P10949,15)&amp;"-"&amp;FLOOR('Transaction Data'!$P10949,15)+14</f>
        <v>30-44</v>
      </c>
      <c r="R10949" s="2" t="str">
        <f>IF('Transaction Data'!$L10949&lt;=10,"Less Expensive","Expensive")</f>
        <v>Expensive</v>
      </c>
      <c r="S10949" s="4">
        <f>WEEKDAY('Transaction Data'!$A10949)</f>
        <v>5</v>
      </c>
      <c r="T10949" s="2" t="str">
        <f>IF(WEEKDAY('Transaction Data'!$A10949,2)&lt;6,"Weekday","Weekend")</f>
        <v>Weekday</v>
      </c>
    </row>
    <row r="10950" ht="15.75" customHeight="1">
      <c r="A10950" s="1">
        <v>45590.0</v>
      </c>
      <c r="B10950" s="2" t="s">
        <v>4082</v>
      </c>
      <c r="C10950" s="2" t="s">
        <v>21</v>
      </c>
      <c r="D10950" s="1">
        <v>31206.0</v>
      </c>
      <c r="E10950" s="2" t="s">
        <v>37</v>
      </c>
      <c r="F10950" s="2">
        <v>56.0</v>
      </c>
      <c r="G10950" s="2" t="s">
        <v>60</v>
      </c>
      <c r="H10950" s="2" t="s">
        <v>52</v>
      </c>
      <c r="I10950" s="2" t="s">
        <v>25</v>
      </c>
      <c r="J10950" s="2" t="str">
        <f t="array" ref="J10950">XLOOKUP('Transaction Data'!$G10950,Product_Code,Biscuit_Brand)</f>
        <v>Peanut Butter Bites</v>
      </c>
      <c r="K10950" s="2">
        <f t="array" ref="K10950">XLOOKUP('Transaction Data'!$G10950,Product_Code,Cost)</f>
        <v>5</v>
      </c>
      <c r="L10950" s="2">
        <f t="array" ref="L10950">XLOOKUP('Transaction Data'!$G10950,Product_Code,Unit_Price)</f>
        <v>7</v>
      </c>
      <c r="M10950" s="3">
        <f>'Transaction Data'!$F10950*'Transaction Data'!$K10950</f>
        <v>280</v>
      </c>
      <c r="N10950" s="3">
        <f>'Transaction Data'!$F10950*'Transaction Data'!$L10950</f>
        <v>392</v>
      </c>
      <c r="O10950" s="3">
        <f>'Transaction Data'!$N10950-'Transaction Data'!$M10950</f>
        <v>112</v>
      </c>
      <c r="P10950" s="2">
        <f>DATEDIF('Transaction Data'!$D10950,'Transaction Data'!$A10950,"y")</f>
        <v>39</v>
      </c>
      <c r="Q10950" s="2" t="str">
        <f>FLOOR('Transaction Data'!$P10950,15)&amp;"-"&amp;FLOOR('Transaction Data'!$P10950,15)+14</f>
        <v>30-44</v>
      </c>
      <c r="R10950" s="2" t="str">
        <f>IF('Transaction Data'!$L10950&lt;=10,"Less Expensive","Expensive")</f>
        <v>Less Expensive</v>
      </c>
      <c r="S10950" s="4">
        <f>WEEKDAY('Transaction Data'!$A10950)</f>
        <v>6</v>
      </c>
      <c r="T10950" s="2" t="str">
        <f>IF(WEEKDAY('Transaction Data'!$A10950,2)&lt;6,"Weekday","Weekend")</f>
        <v>Weekday</v>
      </c>
    </row>
    <row r="10951" ht="15.75" customHeight="1">
      <c r="A10951" s="1">
        <v>45583.0</v>
      </c>
      <c r="B10951" s="2" t="s">
        <v>3911</v>
      </c>
      <c r="C10951" s="2" t="s">
        <v>21</v>
      </c>
      <c r="D10951" s="1">
        <v>29107.0</v>
      </c>
      <c r="E10951" s="2" t="s">
        <v>37</v>
      </c>
      <c r="F10951" s="2">
        <v>208.0</v>
      </c>
      <c r="G10951" s="2" t="s">
        <v>23</v>
      </c>
      <c r="H10951" s="2" t="s">
        <v>49</v>
      </c>
      <c r="I10951" s="2" t="s">
        <v>35</v>
      </c>
      <c r="J10951" s="2" t="str">
        <f t="array" ref="J10951">XLOOKUP('Transaction Data'!$G10951,Product_Code,Biscuit_Brand)</f>
        <v>Cinnamon Swirls</v>
      </c>
      <c r="K10951" s="2">
        <f t="array" ref="K10951">XLOOKUP('Transaction Data'!$G10951,Product_Code,Cost)</f>
        <v>10</v>
      </c>
      <c r="L10951" s="2">
        <f t="array" ref="L10951">XLOOKUP('Transaction Data'!$G10951,Product_Code,Unit_Price)</f>
        <v>14</v>
      </c>
      <c r="M10951" s="3">
        <f>'Transaction Data'!$F10951*'Transaction Data'!$K10951</f>
        <v>2080</v>
      </c>
      <c r="N10951" s="3">
        <f>'Transaction Data'!$F10951*'Transaction Data'!$L10951</f>
        <v>2912</v>
      </c>
      <c r="O10951" s="3">
        <f>'Transaction Data'!$N10951-'Transaction Data'!$M10951</f>
        <v>832</v>
      </c>
      <c r="P10951" s="2">
        <f>DATEDIF('Transaction Data'!$D10951,'Transaction Data'!$A10951,"y")</f>
        <v>45</v>
      </c>
      <c r="Q10951" s="2" t="str">
        <f>FLOOR('Transaction Data'!$P10951,15)&amp;"-"&amp;FLOOR('Transaction Data'!$P10951,15)+14</f>
        <v>45-59</v>
      </c>
      <c r="R10951" s="2" t="str">
        <f>IF('Transaction Data'!$L10951&lt;=10,"Less Expensive","Expensive")</f>
        <v>Expensive</v>
      </c>
      <c r="S10951" s="4">
        <f>WEEKDAY('Transaction Data'!$A10951)</f>
        <v>6</v>
      </c>
      <c r="T10951" s="2" t="str">
        <f>IF(WEEKDAY('Transaction Data'!$A10951,2)&lt;6,"Weekday","Weekend")</f>
        <v>Weekday</v>
      </c>
    </row>
    <row r="10952" ht="15.75" customHeight="1">
      <c r="A10952" s="1">
        <v>45581.0</v>
      </c>
      <c r="B10952" s="2" t="s">
        <v>749</v>
      </c>
      <c r="C10952" s="2" t="s">
        <v>47</v>
      </c>
      <c r="D10952" s="1">
        <v>38520.0</v>
      </c>
      <c r="E10952" s="2" t="s">
        <v>37</v>
      </c>
      <c r="F10952" s="2">
        <v>26.0</v>
      </c>
      <c r="G10952" s="2" t="s">
        <v>28</v>
      </c>
      <c r="H10952" s="2" t="s">
        <v>52</v>
      </c>
      <c r="I10952" s="2" t="s">
        <v>30</v>
      </c>
      <c r="J10952" s="2" t="str">
        <f t="array" ref="J10952">XLOOKUP('Transaction Data'!$G10952,Product_Code,Biscuit_Brand)</f>
        <v>Shortbread</v>
      </c>
      <c r="K10952" s="2">
        <f t="array" ref="K10952">XLOOKUP('Transaction Data'!$G10952,Product_Code,Cost)</f>
        <v>10</v>
      </c>
      <c r="L10952" s="2">
        <f t="array" ref="L10952">XLOOKUP('Transaction Data'!$G10952,Product_Code,Unit_Price)</f>
        <v>45</v>
      </c>
      <c r="M10952" s="3">
        <f>'Transaction Data'!$F10952*'Transaction Data'!$K10952</f>
        <v>260</v>
      </c>
      <c r="N10952" s="3">
        <f>'Transaction Data'!$F10952*'Transaction Data'!$L10952</f>
        <v>1170</v>
      </c>
      <c r="O10952" s="3">
        <f>'Transaction Data'!$N10952-'Transaction Data'!$M10952</f>
        <v>910</v>
      </c>
      <c r="P10952" s="2">
        <f>DATEDIF('Transaction Data'!$D10952,'Transaction Data'!$A10952,"y")</f>
        <v>19</v>
      </c>
      <c r="Q10952" s="2" t="str">
        <f>FLOOR('Transaction Data'!$P10952,15)&amp;"-"&amp;FLOOR('Transaction Data'!$P10952,15)+14</f>
        <v>15-29</v>
      </c>
      <c r="R10952" s="2" t="str">
        <f>IF('Transaction Data'!$L10952&lt;=10,"Less Expensive","Expensive")</f>
        <v>Expensive</v>
      </c>
      <c r="S10952" s="4">
        <f>WEEKDAY('Transaction Data'!$A10952)</f>
        <v>4</v>
      </c>
      <c r="T10952" s="2" t="str">
        <f>IF(WEEKDAY('Transaction Data'!$A10952,2)&lt;6,"Weekday","Weekend")</f>
        <v>Weekday</v>
      </c>
    </row>
    <row r="10953" ht="15.75" customHeight="1">
      <c r="A10953" s="1">
        <v>45590.0</v>
      </c>
      <c r="B10953" s="2" t="s">
        <v>7621</v>
      </c>
      <c r="C10953" s="2" t="s">
        <v>32</v>
      </c>
      <c r="D10953" s="1">
        <v>20030.0</v>
      </c>
      <c r="E10953" s="2" t="s">
        <v>22</v>
      </c>
      <c r="F10953" s="2">
        <v>423.0</v>
      </c>
      <c r="G10953" s="2" t="s">
        <v>28</v>
      </c>
      <c r="H10953" s="2" t="s">
        <v>34</v>
      </c>
      <c r="I10953" s="2" t="s">
        <v>30</v>
      </c>
      <c r="J10953" s="2" t="str">
        <f t="array" ref="J10953">XLOOKUP('Transaction Data'!$G10953,Product_Code,Biscuit_Brand)</f>
        <v>Shortbread</v>
      </c>
      <c r="K10953" s="2">
        <f t="array" ref="K10953">XLOOKUP('Transaction Data'!$G10953,Product_Code,Cost)</f>
        <v>10</v>
      </c>
      <c r="L10953" s="2">
        <f t="array" ref="L10953">XLOOKUP('Transaction Data'!$G10953,Product_Code,Unit_Price)</f>
        <v>45</v>
      </c>
      <c r="M10953" s="3">
        <f>'Transaction Data'!$F10953*'Transaction Data'!$K10953</f>
        <v>4230</v>
      </c>
      <c r="N10953" s="3">
        <f>'Transaction Data'!$F10953*'Transaction Data'!$L10953</f>
        <v>19035</v>
      </c>
      <c r="O10953" s="3">
        <f>'Transaction Data'!$N10953-'Transaction Data'!$M10953</f>
        <v>14805</v>
      </c>
      <c r="P10953" s="2">
        <f>DATEDIF('Transaction Data'!$D10953,'Transaction Data'!$A10953,"y")</f>
        <v>69</v>
      </c>
      <c r="Q10953" s="2" t="str">
        <f>FLOOR('Transaction Data'!$P10953,15)&amp;"-"&amp;FLOOR('Transaction Data'!$P10953,15)+14</f>
        <v>60-74</v>
      </c>
      <c r="R10953" s="2" t="str">
        <f>IF('Transaction Data'!$L10953&lt;=10,"Less Expensive","Expensive")</f>
        <v>Expensive</v>
      </c>
      <c r="S10953" s="4">
        <f>WEEKDAY('Transaction Data'!$A10953)</f>
        <v>6</v>
      </c>
      <c r="T10953" s="2" t="str">
        <f>IF(WEEKDAY('Transaction Data'!$A10953,2)&lt;6,"Weekday","Weekend")</f>
        <v>Weekday</v>
      </c>
    </row>
    <row r="10954" ht="15.75" customHeight="1">
      <c r="A10954" s="1">
        <v>45580.0</v>
      </c>
      <c r="B10954" s="2" t="s">
        <v>557</v>
      </c>
      <c r="C10954" s="2" t="s">
        <v>54</v>
      </c>
      <c r="D10954" s="1">
        <v>22098.0</v>
      </c>
      <c r="E10954" s="2" t="s">
        <v>63</v>
      </c>
      <c r="F10954" s="2">
        <v>313.0</v>
      </c>
      <c r="G10954" s="2" t="s">
        <v>55</v>
      </c>
      <c r="H10954" s="2" t="s">
        <v>52</v>
      </c>
      <c r="I10954" s="2" t="s">
        <v>35</v>
      </c>
      <c r="J10954" s="2" t="str">
        <f t="array" ref="J10954">XLOOKUP('Transaction Data'!$G10954,Product_Code,Biscuit_Brand)</f>
        <v>Vanilla Wafers</v>
      </c>
      <c r="K10954" s="2">
        <f t="array" ref="K10954">XLOOKUP('Transaction Data'!$G10954,Product_Code,Cost)</f>
        <v>18</v>
      </c>
      <c r="L10954" s="2">
        <f t="array" ref="L10954">XLOOKUP('Transaction Data'!$G10954,Product_Code,Unit_Price)</f>
        <v>36</v>
      </c>
      <c r="M10954" s="3">
        <f>'Transaction Data'!$F10954*'Transaction Data'!$K10954</f>
        <v>5634</v>
      </c>
      <c r="N10954" s="3">
        <f>'Transaction Data'!$F10954*'Transaction Data'!$L10954</f>
        <v>11268</v>
      </c>
      <c r="O10954" s="3">
        <f>'Transaction Data'!$N10954-'Transaction Data'!$M10954</f>
        <v>5634</v>
      </c>
      <c r="P10954" s="2">
        <f>DATEDIF('Transaction Data'!$D10954,'Transaction Data'!$A10954,"y")</f>
        <v>64</v>
      </c>
      <c r="Q10954" s="2" t="str">
        <f>FLOOR('Transaction Data'!$P10954,15)&amp;"-"&amp;FLOOR('Transaction Data'!$P10954,15)+14</f>
        <v>60-74</v>
      </c>
      <c r="R10954" s="2" t="str">
        <f>IF('Transaction Data'!$L10954&lt;=10,"Less Expensive","Expensive")</f>
        <v>Expensive</v>
      </c>
      <c r="S10954" s="4">
        <f>WEEKDAY('Transaction Data'!$A10954)</f>
        <v>3</v>
      </c>
      <c r="T10954" s="2" t="str">
        <f>IF(WEEKDAY('Transaction Data'!$A10954,2)&lt;6,"Weekday","Weekend")</f>
        <v>Weekday</v>
      </c>
    </row>
    <row r="10955" ht="15.75" customHeight="1">
      <c r="A10955" s="1">
        <v>45595.0</v>
      </c>
      <c r="B10955" s="2" t="s">
        <v>5288</v>
      </c>
      <c r="C10955" s="2" t="s">
        <v>21</v>
      </c>
      <c r="D10955" s="1">
        <v>21820.0</v>
      </c>
      <c r="E10955" s="2" t="s">
        <v>63</v>
      </c>
      <c r="F10955" s="2">
        <v>305.0</v>
      </c>
      <c r="G10955" s="2" t="s">
        <v>48</v>
      </c>
      <c r="H10955" s="2" t="s">
        <v>42</v>
      </c>
      <c r="I10955" s="2" t="s">
        <v>35</v>
      </c>
      <c r="J10955" s="2" t="str">
        <f t="array" ref="J10955">XLOOKUP('Transaction Data'!$G10955,Product_Code,Biscuit_Brand)</f>
        <v>Lemon Crisps</v>
      </c>
      <c r="K10955" s="2">
        <f t="array" ref="K10955">XLOOKUP('Transaction Data'!$G10955,Product_Code,Cost)</f>
        <v>7</v>
      </c>
      <c r="L10955" s="2">
        <f t="array" ref="L10955">XLOOKUP('Transaction Data'!$G10955,Product_Code,Unit_Price)</f>
        <v>9</v>
      </c>
      <c r="M10955" s="3">
        <f>'Transaction Data'!$F10955*'Transaction Data'!$K10955</f>
        <v>2135</v>
      </c>
      <c r="N10955" s="3">
        <f>'Transaction Data'!$F10955*'Transaction Data'!$L10955</f>
        <v>2745</v>
      </c>
      <c r="O10955" s="3">
        <f>'Transaction Data'!$N10955-'Transaction Data'!$M10955</f>
        <v>610</v>
      </c>
      <c r="P10955" s="2">
        <f>DATEDIF('Transaction Data'!$D10955,'Transaction Data'!$A10955,"y")</f>
        <v>65</v>
      </c>
      <c r="Q10955" s="2" t="str">
        <f>FLOOR('Transaction Data'!$P10955,15)&amp;"-"&amp;FLOOR('Transaction Data'!$P10955,15)+14</f>
        <v>60-74</v>
      </c>
      <c r="R10955" s="2" t="str">
        <f>IF('Transaction Data'!$L10955&lt;=10,"Less Expensive","Expensive")</f>
        <v>Less Expensive</v>
      </c>
      <c r="S10955" s="4">
        <f>WEEKDAY('Transaction Data'!$A10955)</f>
        <v>4</v>
      </c>
      <c r="T10955" s="2" t="str">
        <f>IF(WEEKDAY('Transaction Data'!$A10955,2)&lt;6,"Weekday","Weekend")</f>
        <v>Weekday</v>
      </c>
    </row>
    <row r="10956" ht="15.75" customHeight="1">
      <c r="A10956" s="1">
        <v>45579.0</v>
      </c>
      <c r="B10956" s="2" t="s">
        <v>4299</v>
      </c>
      <c r="C10956" s="2" t="s">
        <v>51</v>
      </c>
      <c r="D10956" s="1">
        <v>16116.0</v>
      </c>
      <c r="E10956" s="2" t="s">
        <v>27</v>
      </c>
      <c r="F10956" s="2">
        <v>367.0</v>
      </c>
      <c r="G10956" s="2" t="s">
        <v>61</v>
      </c>
      <c r="H10956" s="2" t="s">
        <v>24</v>
      </c>
      <c r="I10956" s="2" t="s">
        <v>25</v>
      </c>
      <c r="J10956" s="2" t="str">
        <f t="array" ref="J10956">XLOOKUP('Transaction Data'!$G10956,Product_Code,Biscuit_Brand)</f>
        <v>Choco Delight</v>
      </c>
      <c r="K10956" s="2">
        <f t="array" ref="K10956">XLOOKUP('Transaction Data'!$G10956,Product_Code,Cost)</f>
        <v>3</v>
      </c>
      <c r="L10956" s="2">
        <f t="array" ref="L10956">XLOOKUP('Transaction Data'!$G10956,Product_Code,Unit_Price)</f>
        <v>5</v>
      </c>
      <c r="M10956" s="3">
        <f>'Transaction Data'!$F10956*'Transaction Data'!$K10956</f>
        <v>1101</v>
      </c>
      <c r="N10956" s="3">
        <f>'Transaction Data'!$F10956*'Transaction Data'!$L10956</f>
        <v>1835</v>
      </c>
      <c r="O10956" s="3">
        <f>'Transaction Data'!$N10956-'Transaction Data'!$M10956</f>
        <v>734</v>
      </c>
      <c r="P10956" s="2">
        <f>DATEDIF('Transaction Data'!$D10956,'Transaction Data'!$A10956,"y")</f>
        <v>80</v>
      </c>
      <c r="Q10956" s="2" t="str">
        <f>FLOOR('Transaction Data'!$P10956,15)&amp;"-"&amp;FLOOR('Transaction Data'!$P10956,15)+14</f>
        <v>75-89</v>
      </c>
      <c r="R10956" s="2" t="str">
        <f>IF('Transaction Data'!$L10956&lt;=10,"Less Expensive","Expensive")</f>
        <v>Less Expensive</v>
      </c>
      <c r="S10956" s="4">
        <f>WEEKDAY('Transaction Data'!$A10956)</f>
        <v>2</v>
      </c>
      <c r="T10956" s="2" t="str">
        <f>IF(WEEKDAY('Transaction Data'!$A10956,2)&lt;6,"Weekday","Weekend")</f>
        <v>Weekday</v>
      </c>
    </row>
    <row r="10957" ht="15.75" customHeight="1">
      <c r="A10957" s="1">
        <v>45576.0</v>
      </c>
      <c r="B10957" s="2" t="s">
        <v>8581</v>
      </c>
      <c r="C10957" s="2" t="s">
        <v>21</v>
      </c>
      <c r="D10957" s="1">
        <v>23095.0</v>
      </c>
      <c r="E10957" s="2" t="s">
        <v>27</v>
      </c>
      <c r="F10957" s="2">
        <v>51.0</v>
      </c>
      <c r="G10957" s="2" t="s">
        <v>28</v>
      </c>
      <c r="H10957" s="2" t="s">
        <v>34</v>
      </c>
      <c r="I10957" s="2" t="s">
        <v>25</v>
      </c>
      <c r="J10957" s="2" t="str">
        <f t="array" ref="J10957">XLOOKUP('Transaction Data'!$G10957,Product_Code,Biscuit_Brand)</f>
        <v>Shortbread</v>
      </c>
      <c r="K10957" s="2">
        <f t="array" ref="K10957">XLOOKUP('Transaction Data'!$G10957,Product_Code,Cost)</f>
        <v>10</v>
      </c>
      <c r="L10957" s="2">
        <f t="array" ref="L10957">XLOOKUP('Transaction Data'!$G10957,Product_Code,Unit_Price)</f>
        <v>45</v>
      </c>
      <c r="M10957" s="3">
        <f>'Transaction Data'!$F10957*'Transaction Data'!$K10957</f>
        <v>510</v>
      </c>
      <c r="N10957" s="3">
        <f>'Transaction Data'!$F10957*'Transaction Data'!$L10957</f>
        <v>2295</v>
      </c>
      <c r="O10957" s="3">
        <f>'Transaction Data'!$N10957-'Transaction Data'!$M10957</f>
        <v>1785</v>
      </c>
      <c r="P10957" s="2">
        <f>DATEDIF('Transaction Data'!$D10957,'Transaction Data'!$A10957,"y")</f>
        <v>61</v>
      </c>
      <c r="Q10957" s="2" t="str">
        <f>FLOOR('Transaction Data'!$P10957,15)&amp;"-"&amp;FLOOR('Transaction Data'!$P10957,15)+14</f>
        <v>60-74</v>
      </c>
      <c r="R10957" s="2" t="str">
        <f>IF('Transaction Data'!$L10957&lt;=10,"Less Expensive","Expensive")</f>
        <v>Expensive</v>
      </c>
      <c r="S10957" s="4">
        <f>WEEKDAY('Transaction Data'!$A10957)</f>
        <v>6</v>
      </c>
      <c r="T10957" s="2" t="str">
        <f>IF(WEEKDAY('Transaction Data'!$A10957,2)&lt;6,"Weekday","Weekend")</f>
        <v>Weekday</v>
      </c>
    </row>
    <row r="10958" ht="15.75" customHeight="1">
      <c r="A10958" s="1">
        <v>45591.0</v>
      </c>
      <c r="B10958" s="2" t="s">
        <v>541</v>
      </c>
      <c r="C10958" s="2" t="s">
        <v>21</v>
      </c>
      <c r="D10958" s="1">
        <v>22109.0</v>
      </c>
      <c r="E10958" s="2" t="s">
        <v>63</v>
      </c>
      <c r="F10958" s="2">
        <v>485.0</v>
      </c>
      <c r="G10958" s="2" t="s">
        <v>23</v>
      </c>
      <c r="H10958" s="2" t="s">
        <v>45</v>
      </c>
      <c r="I10958" s="2" t="s">
        <v>30</v>
      </c>
      <c r="J10958" s="2" t="str">
        <f t="array" ref="J10958">XLOOKUP('Transaction Data'!$G10958,Product_Code,Biscuit_Brand)</f>
        <v>Cinnamon Swirls</v>
      </c>
      <c r="K10958" s="2">
        <f t="array" ref="K10958">XLOOKUP('Transaction Data'!$G10958,Product_Code,Cost)</f>
        <v>10</v>
      </c>
      <c r="L10958" s="2">
        <f t="array" ref="L10958">XLOOKUP('Transaction Data'!$G10958,Product_Code,Unit_Price)</f>
        <v>14</v>
      </c>
      <c r="M10958" s="3">
        <f>'Transaction Data'!$F10958*'Transaction Data'!$K10958</f>
        <v>4850</v>
      </c>
      <c r="N10958" s="3">
        <f>'Transaction Data'!$F10958*'Transaction Data'!$L10958</f>
        <v>6790</v>
      </c>
      <c r="O10958" s="3">
        <f>'Transaction Data'!$N10958-'Transaction Data'!$M10958</f>
        <v>1940</v>
      </c>
      <c r="P10958" s="2">
        <f>DATEDIF('Transaction Data'!$D10958,'Transaction Data'!$A10958,"y")</f>
        <v>64</v>
      </c>
      <c r="Q10958" s="2" t="str">
        <f>FLOOR('Transaction Data'!$P10958,15)&amp;"-"&amp;FLOOR('Transaction Data'!$P10958,15)+14</f>
        <v>60-74</v>
      </c>
      <c r="R10958" s="2" t="str">
        <f>IF('Transaction Data'!$L10958&lt;=10,"Less Expensive","Expensive")</f>
        <v>Expensive</v>
      </c>
      <c r="S10958" s="4">
        <f>WEEKDAY('Transaction Data'!$A10958)</f>
        <v>7</v>
      </c>
      <c r="T10958" s="2" t="str">
        <f>IF(WEEKDAY('Transaction Data'!$A10958,2)&lt;6,"Weekday","Weekend")</f>
        <v>Weekend</v>
      </c>
    </row>
    <row r="10959" ht="15.75" customHeight="1">
      <c r="A10959" s="1">
        <v>45594.0</v>
      </c>
      <c r="B10959" s="2" t="s">
        <v>6748</v>
      </c>
      <c r="C10959" s="2" t="s">
        <v>69</v>
      </c>
      <c r="D10959" s="1">
        <v>38894.0</v>
      </c>
      <c r="E10959" s="2" t="s">
        <v>22</v>
      </c>
      <c r="F10959" s="2">
        <v>261.0</v>
      </c>
      <c r="G10959" s="2" t="s">
        <v>55</v>
      </c>
      <c r="H10959" s="2" t="s">
        <v>52</v>
      </c>
      <c r="I10959" s="2" t="s">
        <v>25</v>
      </c>
      <c r="J10959" s="2" t="str">
        <f t="array" ref="J10959">XLOOKUP('Transaction Data'!$G10959,Product_Code,Biscuit_Brand)</f>
        <v>Vanilla Wafers</v>
      </c>
      <c r="K10959" s="2">
        <f t="array" ref="K10959">XLOOKUP('Transaction Data'!$G10959,Product_Code,Cost)</f>
        <v>18</v>
      </c>
      <c r="L10959" s="2">
        <f t="array" ref="L10959">XLOOKUP('Transaction Data'!$G10959,Product_Code,Unit_Price)</f>
        <v>36</v>
      </c>
      <c r="M10959" s="3">
        <f>'Transaction Data'!$F10959*'Transaction Data'!$K10959</f>
        <v>4698</v>
      </c>
      <c r="N10959" s="3">
        <f>'Transaction Data'!$F10959*'Transaction Data'!$L10959</f>
        <v>9396</v>
      </c>
      <c r="O10959" s="3">
        <f>'Transaction Data'!$N10959-'Transaction Data'!$M10959</f>
        <v>4698</v>
      </c>
      <c r="P10959" s="2">
        <f>DATEDIF('Transaction Data'!$D10959,'Transaction Data'!$A10959,"y")</f>
        <v>18</v>
      </c>
      <c r="Q10959" s="2" t="str">
        <f>FLOOR('Transaction Data'!$P10959,15)&amp;"-"&amp;FLOOR('Transaction Data'!$P10959,15)+14</f>
        <v>15-29</v>
      </c>
      <c r="R10959" s="2" t="str">
        <f>IF('Transaction Data'!$L10959&lt;=10,"Less Expensive","Expensive")</f>
        <v>Expensive</v>
      </c>
      <c r="S10959" s="4">
        <f>WEEKDAY('Transaction Data'!$A10959)</f>
        <v>3</v>
      </c>
      <c r="T10959" s="2" t="str">
        <f>IF(WEEKDAY('Transaction Data'!$A10959,2)&lt;6,"Weekday","Weekend")</f>
        <v>Weekday</v>
      </c>
    </row>
    <row r="10960" ht="15.75" customHeight="1">
      <c r="A10960" s="1">
        <v>45574.0</v>
      </c>
      <c r="B10960" s="2" t="s">
        <v>7740</v>
      </c>
      <c r="C10960" s="2" t="s">
        <v>21</v>
      </c>
      <c r="D10960" s="1">
        <v>21200.0</v>
      </c>
      <c r="E10960" s="2" t="s">
        <v>63</v>
      </c>
      <c r="F10960" s="2">
        <v>219.0</v>
      </c>
      <c r="G10960" s="2" t="s">
        <v>23</v>
      </c>
      <c r="H10960" s="2" t="s">
        <v>42</v>
      </c>
      <c r="I10960" s="2" t="s">
        <v>25</v>
      </c>
      <c r="J10960" s="2" t="str">
        <f t="array" ref="J10960">XLOOKUP('Transaction Data'!$G10960,Product_Code,Biscuit_Brand)</f>
        <v>Cinnamon Swirls</v>
      </c>
      <c r="K10960" s="2">
        <f t="array" ref="K10960">XLOOKUP('Transaction Data'!$G10960,Product_Code,Cost)</f>
        <v>10</v>
      </c>
      <c r="L10960" s="2">
        <f t="array" ref="L10960">XLOOKUP('Transaction Data'!$G10960,Product_Code,Unit_Price)</f>
        <v>14</v>
      </c>
      <c r="M10960" s="3">
        <f>'Transaction Data'!$F10960*'Transaction Data'!$K10960</f>
        <v>2190</v>
      </c>
      <c r="N10960" s="3">
        <f>'Transaction Data'!$F10960*'Transaction Data'!$L10960</f>
        <v>3066</v>
      </c>
      <c r="O10960" s="3">
        <f>'Transaction Data'!$N10960-'Transaction Data'!$M10960</f>
        <v>876</v>
      </c>
      <c r="P10960" s="2">
        <f>DATEDIF('Transaction Data'!$D10960,'Transaction Data'!$A10960,"y")</f>
        <v>66</v>
      </c>
      <c r="Q10960" s="2" t="str">
        <f>FLOOR('Transaction Data'!$P10960,15)&amp;"-"&amp;FLOOR('Transaction Data'!$P10960,15)+14</f>
        <v>60-74</v>
      </c>
      <c r="R10960" s="2" t="str">
        <f>IF('Transaction Data'!$L10960&lt;=10,"Less Expensive","Expensive")</f>
        <v>Expensive</v>
      </c>
      <c r="S10960" s="4">
        <f>WEEKDAY('Transaction Data'!$A10960)</f>
        <v>4</v>
      </c>
      <c r="T10960" s="2" t="str">
        <f>IF(WEEKDAY('Transaction Data'!$A10960,2)&lt;6,"Weekday","Weekend")</f>
        <v>Weekday</v>
      </c>
    </row>
    <row r="10961" ht="15.75" customHeight="1">
      <c r="A10961" s="1">
        <v>45572.0</v>
      </c>
      <c r="B10961" s="2" t="s">
        <v>3267</v>
      </c>
      <c r="C10961" s="2" t="s">
        <v>51</v>
      </c>
      <c r="D10961" s="1">
        <v>18602.0</v>
      </c>
      <c r="E10961" s="2" t="s">
        <v>63</v>
      </c>
      <c r="F10961" s="2">
        <v>436.0</v>
      </c>
      <c r="G10961" s="2" t="s">
        <v>33</v>
      </c>
      <c r="H10961" s="2" t="s">
        <v>49</v>
      </c>
      <c r="I10961" s="2" t="s">
        <v>35</v>
      </c>
      <c r="J10961" s="2" t="str">
        <f t="array" ref="J10961">XLOOKUP('Transaction Data'!$G10961,Product_Code,Biscuit_Brand)</f>
        <v>Caramel Biscuits</v>
      </c>
      <c r="K10961" s="2">
        <f t="array" ref="K10961">XLOOKUP('Transaction Data'!$G10961,Product_Code,Cost)</f>
        <v>18</v>
      </c>
      <c r="L10961" s="2">
        <f t="array" ref="L10961">XLOOKUP('Transaction Data'!$G10961,Product_Code,Unit_Price)</f>
        <v>22</v>
      </c>
      <c r="M10961" s="3">
        <f>'Transaction Data'!$F10961*'Transaction Data'!$K10961</f>
        <v>7848</v>
      </c>
      <c r="N10961" s="3">
        <f>'Transaction Data'!$F10961*'Transaction Data'!$L10961</f>
        <v>9592</v>
      </c>
      <c r="O10961" s="3">
        <f>'Transaction Data'!$N10961-'Transaction Data'!$M10961</f>
        <v>1744</v>
      </c>
      <c r="P10961" s="2">
        <f>DATEDIF('Transaction Data'!$D10961,'Transaction Data'!$A10961,"y")</f>
        <v>73</v>
      </c>
      <c r="Q10961" s="2" t="str">
        <f>FLOOR('Transaction Data'!$P10961,15)&amp;"-"&amp;FLOOR('Transaction Data'!$P10961,15)+14</f>
        <v>60-74</v>
      </c>
      <c r="R10961" s="2" t="str">
        <f>IF('Transaction Data'!$L10961&lt;=10,"Less Expensive","Expensive")</f>
        <v>Expensive</v>
      </c>
      <c r="S10961" s="4">
        <f>WEEKDAY('Transaction Data'!$A10961)</f>
        <v>2</v>
      </c>
      <c r="T10961" s="2" t="str">
        <f>IF(WEEKDAY('Transaction Data'!$A10961,2)&lt;6,"Weekday","Weekend")</f>
        <v>Weekday</v>
      </c>
    </row>
    <row r="10962" ht="15.75" customHeight="1">
      <c r="A10962" s="1">
        <v>45573.0</v>
      </c>
      <c r="B10962" s="2" t="s">
        <v>3017</v>
      </c>
      <c r="C10962" s="2" t="s">
        <v>32</v>
      </c>
      <c r="D10962" s="1">
        <v>30954.0</v>
      </c>
      <c r="E10962" s="2" t="s">
        <v>22</v>
      </c>
      <c r="F10962" s="2">
        <v>460.0</v>
      </c>
      <c r="G10962" s="2" t="s">
        <v>44</v>
      </c>
      <c r="H10962" s="2" t="s">
        <v>42</v>
      </c>
      <c r="I10962" s="2" t="s">
        <v>25</v>
      </c>
      <c r="J10962" s="2" t="str">
        <f t="array" ref="J10962">XLOOKUP('Transaction Data'!$G10962,Product_Code,Biscuit_Brand)</f>
        <v>Butter Crunch</v>
      </c>
      <c r="K10962" s="2">
        <f t="array" ref="K10962">XLOOKUP('Transaction Data'!$G10962,Product_Code,Cost)</f>
        <v>10</v>
      </c>
      <c r="L10962" s="2">
        <f t="array" ref="L10962">XLOOKUP('Transaction Data'!$G10962,Product_Code,Unit_Price)</f>
        <v>11</v>
      </c>
      <c r="M10962" s="3">
        <f>'Transaction Data'!$F10962*'Transaction Data'!$K10962</f>
        <v>4600</v>
      </c>
      <c r="N10962" s="3">
        <f>'Transaction Data'!$F10962*'Transaction Data'!$L10962</f>
        <v>5060</v>
      </c>
      <c r="O10962" s="3">
        <f>'Transaction Data'!$N10962-'Transaction Data'!$M10962</f>
        <v>460</v>
      </c>
      <c r="P10962" s="2">
        <f>DATEDIF('Transaction Data'!$D10962,'Transaction Data'!$A10962,"y")</f>
        <v>40</v>
      </c>
      <c r="Q10962" s="2" t="str">
        <f>FLOOR('Transaction Data'!$P10962,15)&amp;"-"&amp;FLOOR('Transaction Data'!$P10962,15)+14</f>
        <v>30-44</v>
      </c>
      <c r="R10962" s="2" t="str">
        <f>IF('Transaction Data'!$L10962&lt;=10,"Less Expensive","Expensive")</f>
        <v>Expensive</v>
      </c>
      <c r="S10962" s="4">
        <f>WEEKDAY('Transaction Data'!$A10962)</f>
        <v>3</v>
      </c>
      <c r="T10962" s="2" t="str">
        <f>IF(WEEKDAY('Transaction Data'!$A10962,2)&lt;6,"Weekday","Weekend")</f>
        <v>Weekday</v>
      </c>
    </row>
    <row r="10963" ht="15.75" customHeight="1">
      <c r="A10963" s="1">
        <v>45570.0</v>
      </c>
      <c r="B10963" s="2" t="s">
        <v>2106</v>
      </c>
      <c r="C10963" s="2" t="s">
        <v>65</v>
      </c>
      <c r="D10963" s="1">
        <v>38442.0</v>
      </c>
      <c r="E10963" s="2" t="s">
        <v>27</v>
      </c>
      <c r="F10963" s="2">
        <v>185.0</v>
      </c>
      <c r="G10963" s="2" t="s">
        <v>60</v>
      </c>
      <c r="H10963" s="2" t="s">
        <v>29</v>
      </c>
      <c r="I10963" s="2" t="s">
        <v>35</v>
      </c>
      <c r="J10963" s="2" t="str">
        <f t="array" ref="J10963">XLOOKUP('Transaction Data'!$G10963,Product_Code,Biscuit_Brand)</f>
        <v>Peanut Butter Bites</v>
      </c>
      <c r="K10963" s="2">
        <f t="array" ref="K10963">XLOOKUP('Transaction Data'!$G10963,Product_Code,Cost)</f>
        <v>5</v>
      </c>
      <c r="L10963" s="2">
        <f t="array" ref="L10963">XLOOKUP('Transaction Data'!$G10963,Product_Code,Unit_Price)</f>
        <v>7</v>
      </c>
      <c r="M10963" s="3">
        <f>'Transaction Data'!$F10963*'Transaction Data'!$K10963</f>
        <v>925</v>
      </c>
      <c r="N10963" s="3">
        <f>'Transaction Data'!$F10963*'Transaction Data'!$L10963</f>
        <v>1295</v>
      </c>
      <c r="O10963" s="3">
        <f>'Transaction Data'!$N10963-'Transaction Data'!$M10963</f>
        <v>370</v>
      </c>
      <c r="P10963" s="2">
        <f>DATEDIF('Transaction Data'!$D10963,'Transaction Data'!$A10963,"y")</f>
        <v>19</v>
      </c>
      <c r="Q10963" s="2" t="str">
        <f>FLOOR('Transaction Data'!$P10963,15)&amp;"-"&amp;FLOOR('Transaction Data'!$P10963,15)+14</f>
        <v>15-29</v>
      </c>
      <c r="R10963" s="2" t="str">
        <f>IF('Transaction Data'!$L10963&lt;=10,"Less Expensive","Expensive")</f>
        <v>Less Expensive</v>
      </c>
      <c r="S10963" s="4">
        <f>WEEKDAY('Transaction Data'!$A10963)</f>
        <v>7</v>
      </c>
      <c r="T10963" s="2" t="str">
        <f>IF(WEEKDAY('Transaction Data'!$A10963,2)&lt;6,"Weekday","Weekend")</f>
        <v>Weekend</v>
      </c>
    </row>
    <row r="10964" ht="15.75" customHeight="1">
      <c r="A10964" s="1">
        <v>45590.0</v>
      </c>
      <c r="B10964" s="2" t="s">
        <v>4158</v>
      </c>
      <c r="C10964" s="2" t="s">
        <v>41</v>
      </c>
      <c r="D10964" s="1">
        <v>19501.0</v>
      </c>
      <c r="E10964" s="2" t="s">
        <v>63</v>
      </c>
      <c r="F10964" s="2">
        <v>450.0</v>
      </c>
      <c r="G10964" s="2" t="s">
        <v>60</v>
      </c>
      <c r="H10964" s="2" t="s">
        <v>45</v>
      </c>
      <c r="I10964" s="2" t="s">
        <v>30</v>
      </c>
      <c r="J10964" s="2" t="str">
        <f t="array" ref="J10964">XLOOKUP('Transaction Data'!$G10964,Product_Code,Biscuit_Brand)</f>
        <v>Peanut Butter Bites</v>
      </c>
      <c r="K10964" s="2">
        <f t="array" ref="K10964">XLOOKUP('Transaction Data'!$G10964,Product_Code,Cost)</f>
        <v>5</v>
      </c>
      <c r="L10964" s="2">
        <f t="array" ref="L10964">XLOOKUP('Transaction Data'!$G10964,Product_Code,Unit_Price)</f>
        <v>7</v>
      </c>
      <c r="M10964" s="3">
        <f>'Transaction Data'!$F10964*'Transaction Data'!$K10964</f>
        <v>2250</v>
      </c>
      <c r="N10964" s="3">
        <f>'Transaction Data'!$F10964*'Transaction Data'!$L10964</f>
        <v>3150</v>
      </c>
      <c r="O10964" s="3">
        <f>'Transaction Data'!$N10964-'Transaction Data'!$M10964</f>
        <v>900</v>
      </c>
      <c r="P10964" s="2">
        <f>DATEDIF('Transaction Data'!$D10964,'Transaction Data'!$A10964,"y")</f>
        <v>71</v>
      </c>
      <c r="Q10964" s="2" t="str">
        <f>FLOOR('Transaction Data'!$P10964,15)&amp;"-"&amp;FLOOR('Transaction Data'!$P10964,15)+14</f>
        <v>60-74</v>
      </c>
      <c r="R10964" s="2" t="str">
        <f>IF('Transaction Data'!$L10964&lt;=10,"Less Expensive","Expensive")</f>
        <v>Less Expensive</v>
      </c>
      <c r="S10964" s="4">
        <f>WEEKDAY('Transaction Data'!$A10964)</f>
        <v>6</v>
      </c>
      <c r="T10964" s="2" t="str">
        <f>IF(WEEKDAY('Transaction Data'!$A10964,2)&lt;6,"Weekday","Weekend")</f>
        <v>Weekday</v>
      </c>
    </row>
    <row r="10965" ht="15.75" customHeight="1">
      <c r="A10965" s="1">
        <v>45579.0</v>
      </c>
      <c r="B10965" s="2" t="s">
        <v>4051</v>
      </c>
      <c r="C10965" s="2" t="s">
        <v>69</v>
      </c>
      <c r="D10965" s="1">
        <v>20943.0</v>
      </c>
      <c r="E10965" s="2" t="s">
        <v>63</v>
      </c>
      <c r="F10965" s="2">
        <v>433.0</v>
      </c>
      <c r="G10965" s="2" t="s">
        <v>28</v>
      </c>
      <c r="H10965" s="2" t="s">
        <v>45</v>
      </c>
      <c r="I10965" s="2" t="s">
        <v>30</v>
      </c>
      <c r="J10965" s="2" t="str">
        <f t="array" ref="J10965">XLOOKUP('Transaction Data'!$G10965,Product_Code,Biscuit_Brand)</f>
        <v>Shortbread</v>
      </c>
      <c r="K10965" s="2">
        <f t="array" ref="K10965">XLOOKUP('Transaction Data'!$G10965,Product_Code,Cost)</f>
        <v>10</v>
      </c>
      <c r="L10965" s="2">
        <f t="array" ref="L10965">XLOOKUP('Transaction Data'!$G10965,Product_Code,Unit_Price)</f>
        <v>45</v>
      </c>
      <c r="M10965" s="3">
        <f>'Transaction Data'!$F10965*'Transaction Data'!$K10965</f>
        <v>4330</v>
      </c>
      <c r="N10965" s="3">
        <f>'Transaction Data'!$F10965*'Transaction Data'!$L10965</f>
        <v>19485</v>
      </c>
      <c r="O10965" s="3">
        <f>'Transaction Data'!$N10965-'Transaction Data'!$M10965</f>
        <v>15155</v>
      </c>
      <c r="P10965" s="2">
        <f>DATEDIF('Transaction Data'!$D10965,'Transaction Data'!$A10965,"y")</f>
        <v>67</v>
      </c>
      <c r="Q10965" s="2" t="str">
        <f>FLOOR('Transaction Data'!$P10965,15)&amp;"-"&amp;FLOOR('Transaction Data'!$P10965,15)+14</f>
        <v>60-74</v>
      </c>
      <c r="R10965" s="2" t="str">
        <f>IF('Transaction Data'!$L10965&lt;=10,"Less Expensive","Expensive")</f>
        <v>Expensive</v>
      </c>
      <c r="S10965" s="4">
        <f>WEEKDAY('Transaction Data'!$A10965)</f>
        <v>2</v>
      </c>
      <c r="T10965" s="2" t="str">
        <f>IF(WEEKDAY('Transaction Data'!$A10965,2)&lt;6,"Weekday","Weekend")</f>
        <v>Weekday</v>
      </c>
    </row>
    <row r="10966" ht="15.75" customHeight="1">
      <c r="A10966" s="1">
        <v>45590.0</v>
      </c>
      <c r="B10966" s="2" t="s">
        <v>1355</v>
      </c>
      <c r="C10966" s="2" t="s">
        <v>69</v>
      </c>
      <c r="D10966" s="1">
        <v>29920.0</v>
      </c>
      <c r="E10966" s="2" t="s">
        <v>27</v>
      </c>
      <c r="F10966" s="2">
        <v>490.0</v>
      </c>
      <c r="G10966" s="2" t="s">
        <v>33</v>
      </c>
      <c r="H10966" s="2" t="s">
        <v>34</v>
      </c>
      <c r="I10966" s="2" t="s">
        <v>35</v>
      </c>
      <c r="J10966" s="2" t="str">
        <f t="array" ref="J10966">XLOOKUP('Transaction Data'!$G10966,Product_Code,Biscuit_Brand)</f>
        <v>Caramel Biscuits</v>
      </c>
      <c r="K10966" s="2">
        <f t="array" ref="K10966">XLOOKUP('Transaction Data'!$G10966,Product_Code,Cost)</f>
        <v>18</v>
      </c>
      <c r="L10966" s="2">
        <f t="array" ref="L10966">XLOOKUP('Transaction Data'!$G10966,Product_Code,Unit_Price)</f>
        <v>22</v>
      </c>
      <c r="M10966" s="3">
        <f>'Transaction Data'!$F10966*'Transaction Data'!$K10966</f>
        <v>8820</v>
      </c>
      <c r="N10966" s="3">
        <f>'Transaction Data'!$F10966*'Transaction Data'!$L10966</f>
        <v>10780</v>
      </c>
      <c r="O10966" s="3">
        <f>'Transaction Data'!$N10966-'Transaction Data'!$M10966</f>
        <v>1960</v>
      </c>
      <c r="P10966" s="2">
        <f>DATEDIF('Transaction Data'!$D10966,'Transaction Data'!$A10966,"y")</f>
        <v>42</v>
      </c>
      <c r="Q10966" s="2" t="str">
        <f>FLOOR('Transaction Data'!$P10966,15)&amp;"-"&amp;FLOOR('Transaction Data'!$P10966,15)+14</f>
        <v>30-44</v>
      </c>
      <c r="R10966" s="2" t="str">
        <f>IF('Transaction Data'!$L10966&lt;=10,"Less Expensive","Expensive")</f>
        <v>Expensive</v>
      </c>
      <c r="S10966" s="4">
        <f>WEEKDAY('Transaction Data'!$A10966)</f>
        <v>6</v>
      </c>
      <c r="T10966" s="2" t="str">
        <f>IF(WEEKDAY('Transaction Data'!$A10966,2)&lt;6,"Weekday","Weekend")</f>
        <v>Weekday</v>
      </c>
    </row>
    <row r="10967" ht="15.75" customHeight="1">
      <c r="A10967" s="1">
        <v>45581.0</v>
      </c>
      <c r="B10967" s="2" t="s">
        <v>6059</v>
      </c>
      <c r="C10967" s="2" t="s">
        <v>47</v>
      </c>
      <c r="D10967" s="1">
        <v>21226.0</v>
      </c>
      <c r="E10967" s="2" t="s">
        <v>27</v>
      </c>
      <c r="F10967" s="2">
        <v>381.0</v>
      </c>
      <c r="G10967" s="2" t="s">
        <v>60</v>
      </c>
      <c r="H10967" s="2" t="s">
        <v>49</v>
      </c>
      <c r="I10967" s="2" t="s">
        <v>35</v>
      </c>
      <c r="J10967" s="2" t="str">
        <f t="array" ref="J10967">XLOOKUP('Transaction Data'!$G10967,Product_Code,Biscuit_Brand)</f>
        <v>Peanut Butter Bites</v>
      </c>
      <c r="K10967" s="2">
        <f t="array" ref="K10967">XLOOKUP('Transaction Data'!$G10967,Product_Code,Cost)</f>
        <v>5</v>
      </c>
      <c r="L10967" s="2">
        <f t="array" ref="L10967">XLOOKUP('Transaction Data'!$G10967,Product_Code,Unit_Price)</f>
        <v>7</v>
      </c>
      <c r="M10967" s="3">
        <f>'Transaction Data'!$F10967*'Transaction Data'!$K10967</f>
        <v>1905</v>
      </c>
      <c r="N10967" s="3">
        <f>'Transaction Data'!$F10967*'Transaction Data'!$L10967</f>
        <v>2667</v>
      </c>
      <c r="O10967" s="3">
        <f>'Transaction Data'!$N10967-'Transaction Data'!$M10967</f>
        <v>762</v>
      </c>
      <c r="P10967" s="2">
        <f>DATEDIF('Transaction Data'!$D10967,'Transaction Data'!$A10967,"y")</f>
        <v>66</v>
      </c>
      <c r="Q10967" s="2" t="str">
        <f>FLOOR('Transaction Data'!$P10967,15)&amp;"-"&amp;FLOOR('Transaction Data'!$P10967,15)+14</f>
        <v>60-74</v>
      </c>
      <c r="R10967" s="2" t="str">
        <f>IF('Transaction Data'!$L10967&lt;=10,"Less Expensive","Expensive")</f>
        <v>Less Expensive</v>
      </c>
      <c r="S10967" s="4">
        <f>WEEKDAY('Transaction Data'!$A10967)</f>
        <v>4</v>
      </c>
      <c r="T10967" s="2" t="str">
        <f>IF(WEEKDAY('Transaction Data'!$A10967,2)&lt;6,"Weekday","Weekend")</f>
        <v>Weekday</v>
      </c>
    </row>
    <row r="10968" ht="15.75" customHeight="1">
      <c r="A10968" s="1">
        <v>45574.0</v>
      </c>
      <c r="B10968" s="2" t="s">
        <v>5345</v>
      </c>
      <c r="C10968" s="2" t="s">
        <v>69</v>
      </c>
      <c r="D10968" s="1">
        <v>37372.0</v>
      </c>
      <c r="E10968" s="2" t="s">
        <v>63</v>
      </c>
      <c r="F10968" s="2">
        <v>218.0</v>
      </c>
      <c r="G10968" s="2" t="s">
        <v>44</v>
      </c>
      <c r="H10968" s="2" t="s">
        <v>42</v>
      </c>
      <c r="I10968" s="2" t="s">
        <v>25</v>
      </c>
      <c r="J10968" s="2" t="str">
        <f t="array" ref="J10968">XLOOKUP('Transaction Data'!$G10968,Product_Code,Biscuit_Brand)</f>
        <v>Butter Crunch</v>
      </c>
      <c r="K10968" s="2">
        <f t="array" ref="K10968">XLOOKUP('Transaction Data'!$G10968,Product_Code,Cost)</f>
        <v>10</v>
      </c>
      <c r="L10968" s="2">
        <f t="array" ref="L10968">XLOOKUP('Transaction Data'!$G10968,Product_Code,Unit_Price)</f>
        <v>11</v>
      </c>
      <c r="M10968" s="3">
        <f>'Transaction Data'!$F10968*'Transaction Data'!$K10968</f>
        <v>2180</v>
      </c>
      <c r="N10968" s="3">
        <f>'Transaction Data'!$F10968*'Transaction Data'!$L10968</f>
        <v>2398</v>
      </c>
      <c r="O10968" s="3">
        <f>'Transaction Data'!$N10968-'Transaction Data'!$M10968</f>
        <v>218</v>
      </c>
      <c r="P10968" s="2">
        <f>DATEDIF('Transaction Data'!$D10968,'Transaction Data'!$A10968,"y")</f>
        <v>22</v>
      </c>
      <c r="Q10968" s="2" t="str">
        <f>FLOOR('Transaction Data'!$P10968,15)&amp;"-"&amp;FLOOR('Transaction Data'!$P10968,15)+14</f>
        <v>15-29</v>
      </c>
      <c r="R10968" s="2" t="str">
        <f>IF('Transaction Data'!$L10968&lt;=10,"Less Expensive","Expensive")</f>
        <v>Expensive</v>
      </c>
      <c r="S10968" s="4">
        <f>WEEKDAY('Transaction Data'!$A10968)</f>
        <v>4</v>
      </c>
      <c r="T10968" s="2" t="str">
        <f>IF(WEEKDAY('Transaction Data'!$A10968,2)&lt;6,"Weekday","Weekend")</f>
        <v>Weekday</v>
      </c>
    </row>
    <row r="10969" ht="15.75" customHeight="1">
      <c r="A10969" s="1">
        <v>45569.0</v>
      </c>
      <c r="B10969" s="2" t="s">
        <v>1050</v>
      </c>
      <c r="C10969" s="2" t="s">
        <v>72</v>
      </c>
      <c r="D10969" s="1">
        <v>19480.0</v>
      </c>
      <c r="E10969" s="2" t="s">
        <v>22</v>
      </c>
      <c r="F10969" s="2">
        <v>68.0</v>
      </c>
      <c r="G10969" s="2" t="s">
        <v>48</v>
      </c>
      <c r="H10969" s="2" t="s">
        <v>52</v>
      </c>
      <c r="I10969" s="2" t="s">
        <v>25</v>
      </c>
      <c r="J10969" s="2" t="str">
        <f t="array" ref="J10969">XLOOKUP('Transaction Data'!$G10969,Product_Code,Biscuit_Brand)</f>
        <v>Lemon Crisps</v>
      </c>
      <c r="K10969" s="2">
        <f t="array" ref="K10969">XLOOKUP('Transaction Data'!$G10969,Product_Code,Cost)</f>
        <v>7</v>
      </c>
      <c r="L10969" s="2">
        <f t="array" ref="L10969">XLOOKUP('Transaction Data'!$G10969,Product_Code,Unit_Price)</f>
        <v>9</v>
      </c>
      <c r="M10969" s="3">
        <f>'Transaction Data'!$F10969*'Transaction Data'!$K10969</f>
        <v>476</v>
      </c>
      <c r="N10969" s="3">
        <f>'Transaction Data'!$F10969*'Transaction Data'!$L10969</f>
        <v>612</v>
      </c>
      <c r="O10969" s="3">
        <f>'Transaction Data'!$N10969-'Transaction Data'!$M10969</f>
        <v>136</v>
      </c>
      <c r="P10969" s="2">
        <f>DATEDIF('Transaction Data'!$D10969,'Transaction Data'!$A10969,"y")</f>
        <v>71</v>
      </c>
      <c r="Q10969" s="2" t="str">
        <f>FLOOR('Transaction Data'!$P10969,15)&amp;"-"&amp;FLOOR('Transaction Data'!$P10969,15)+14</f>
        <v>60-74</v>
      </c>
      <c r="R10969" s="2" t="str">
        <f>IF('Transaction Data'!$L10969&lt;=10,"Less Expensive","Expensive")</f>
        <v>Less Expensive</v>
      </c>
      <c r="S10969" s="4">
        <f>WEEKDAY('Transaction Data'!$A10969)</f>
        <v>6</v>
      </c>
      <c r="T10969" s="2" t="str">
        <f>IF(WEEKDAY('Transaction Data'!$A10969,2)&lt;6,"Weekday","Weekend")</f>
        <v>Weekday</v>
      </c>
    </row>
    <row r="10970" ht="15.75" customHeight="1">
      <c r="A10970" s="1">
        <v>45587.0</v>
      </c>
      <c r="B10970" s="2" t="s">
        <v>3373</v>
      </c>
      <c r="C10970" s="2" t="s">
        <v>21</v>
      </c>
      <c r="D10970" s="1">
        <v>21220.0</v>
      </c>
      <c r="E10970" s="2" t="s">
        <v>22</v>
      </c>
      <c r="F10970" s="2">
        <v>177.0</v>
      </c>
      <c r="G10970" s="2" t="s">
        <v>28</v>
      </c>
      <c r="H10970" s="2" t="s">
        <v>52</v>
      </c>
      <c r="I10970" s="2" t="s">
        <v>30</v>
      </c>
      <c r="J10970" s="2" t="str">
        <f t="array" ref="J10970">XLOOKUP('Transaction Data'!$G10970,Product_Code,Biscuit_Brand)</f>
        <v>Shortbread</v>
      </c>
      <c r="K10970" s="2">
        <f t="array" ref="K10970">XLOOKUP('Transaction Data'!$G10970,Product_Code,Cost)</f>
        <v>10</v>
      </c>
      <c r="L10970" s="2">
        <f t="array" ref="L10970">XLOOKUP('Transaction Data'!$G10970,Product_Code,Unit_Price)</f>
        <v>45</v>
      </c>
      <c r="M10970" s="3">
        <f>'Transaction Data'!$F10970*'Transaction Data'!$K10970</f>
        <v>1770</v>
      </c>
      <c r="N10970" s="3">
        <f>'Transaction Data'!$F10970*'Transaction Data'!$L10970</f>
        <v>7965</v>
      </c>
      <c r="O10970" s="3">
        <f>'Transaction Data'!$N10970-'Transaction Data'!$M10970</f>
        <v>6195</v>
      </c>
      <c r="P10970" s="2">
        <f>DATEDIF('Transaction Data'!$D10970,'Transaction Data'!$A10970,"y")</f>
        <v>66</v>
      </c>
      <c r="Q10970" s="2" t="str">
        <f>FLOOR('Transaction Data'!$P10970,15)&amp;"-"&amp;FLOOR('Transaction Data'!$P10970,15)+14</f>
        <v>60-74</v>
      </c>
      <c r="R10970" s="2" t="str">
        <f>IF('Transaction Data'!$L10970&lt;=10,"Less Expensive","Expensive")</f>
        <v>Expensive</v>
      </c>
      <c r="S10970" s="4">
        <f>WEEKDAY('Transaction Data'!$A10970)</f>
        <v>3</v>
      </c>
      <c r="T10970" s="2" t="str">
        <f>IF(WEEKDAY('Transaction Data'!$A10970,2)&lt;6,"Weekday","Weekend")</f>
        <v>Weekday</v>
      </c>
    </row>
    <row r="10971" ht="15.75" customHeight="1">
      <c r="A10971" s="1">
        <v>45590.0</v>
      </c>
      <c r="B10971" s="2" t="s">
        <v>1291</v>
      </c>
      <c r="C10971" s="2" t="s">
        <v>69</v>
      </c>
      <c r="D10971" s="1">
        <v>30939.0</v>
      </c>
      <c r="E10971" s="2" t="s">
        <v>27</v>
      </c>
      <c r="F10971" s="2">
        <v>379.0</v>
      </c>
      <c r="G10971" s="2" t="s">
        <v>28</v>
      </c>
      <c r="H10971" s="2" t="s">
        <v>52</v>
      </c>
      <c r="I10971" s="2" t="s">
        <v>25</v>
      </c>
      <c r="J10971" s="2" t="str">
        <f t="array" ref="J10971">XLOOKUP('Transaction Data'!$G10971,Product_Code,Biscuit_Brand)</f>
        <v>Shortbread</v>
      </c>
      <c r="K10971" s="2">
        <f t="array" ref="K10971">XLOOKUP('Transaction Data'!$G10971,Product_Code,Cost)</f>
        <v>10</v>
      </c>
      <c r="L10971" s="2">
        <f t="array" ref="L10971">XLOOKUP('Transaction Data'!$G10971,Product_Code,Unit_Price)</f>
        <v>45</v>
      </c>
      <c r="M10971" s="3">
        <f>'Transaction Data'!$F10971*'Transaction Data'!$K10971</f>
        <v>3790</v>
      </c>
      <c r="N10971" s="3">
        <f>'Transaction Data'!$F10971*'Transaction Data'!$L10971</f>
        <v>17055</v>
      </c>
      <c r="O10971" s="3">
        <f>'Transaction Data'!$N10971-'Transaction Data'!$M10971</f>
        <v>13265</v>
      </c>
      <c r="P10971" s="2">
        <f>DATEDIF('Transaction Data'!$D10971,'Transaction Data'!$A10971,"y")</f>
        <v>40</v>
      </c>
      <c r="Q10971" s="2" t="str">
        <f>FLOOR('Transaction Data'!$P10971,15)&amp;"-"&amp;FLOOR('Transaction Data'!$P10971,15)+14</f>
        <v>30-44</v>
      </c>
      <c r="R10971" s="2" t="str">
        <f>IF('Transaction Data'!$L10971&lt;=10,"Less Expensive","Expensive")</f>
        <v>Expensive</v>
      </c>
      <c r="S10971" s="4">
        <f>WEEKDAY('Transaction Data'!$A10971)</f>
        <v>6</v>
      </c>
      <c r="T10971" s="2" t="str">
        <f>IF(WEEKDAY('Transaction Data'!$A10971,2)&lt;6,"Weekday","Weekend")</f>
        <v>Weekday</v>
      </c>
    </row>
    <row r="10972" ht="15.75" customHeight="1">
      <c r="A10972" s="1">
        <v>45575.0</v>
      </c>
      <c r="B10972" s="2" t="s">
        <v>490</v>
      </c>
      <c r="C10972" s="2" t="s">
        <v>51</v>
      </c>
      <c r="D10972" s="1">
        <v>19058.0</v>
      </c>
      <c r="E10972" s="2" t="s">
        <v>37</v>
      </c>
      <c r="F10972" s="2">
        <v>463.0</v>
      </c>
      <c r="G10972" s="2" t="s">
        <v>48</v>
      </c>
      <c r="H10972" s="2" t="s">
        <v>49</v>
      </c>
      <c r="I10972" s="2" t="s">
        <v>25</v>
      </c>
      <c r="J10972" s="2" t="str">
        <f t="array" ref="J10972">XLOOKUP('Transaction Data'!$G10972,Product_Code,Biscuit_Brand)</f>
        <v>Lemon Crisps</v>
      </c>
      <c r="K10972" s="2">
        <f t="array" ref="K10972">XLOOKUP('Transaction Data'!$G10972,Product_Code,Cost)</f>
        <v>7</v>
      </c>
      <c r="L10972" s="2">
        <f t="array" ref="L10972">XLOOKUP('Transaction Data'!$G10972,Product_Code,Unit_Price)</f>
        <v>9</v>
      </c>
      <c r="M10972" s="3">
        <f>'Transaction Data'!$F10972*'Transaction Data'!$K10972</f>
        <v>3241</v>
      </c>
      <c r="N10972" s="3">
        <f>'Transaction Data'!$F10972*'Transaction Data'!$L10972</f>
        <v>4167</v>
      </c>
      <c r="O10972" s="3">
        <f>'Transaction Data'!$N10972-'Transaction Data'!$M10972</f>
        <v>926</v>
      </c>
      <c r="P10972" s="2">
        <f>DATEDIF('Transaction Data'!$D10972,'Transaction Data'!$A10972,"y")</f>
        <v>72</v>
      </c>
      <c r="Q10972" s="2" t="str">
        <f>FLOOR('Transaction Data'!$P10972,15)&amp;"-"&amp;FLOOR('Transaction Data'!$P10972,15)+14</f>
        <v>60-74</v>
      </c>
      <c r="R10972" s="2" t="str">
        <f>IF('Transaction Data'!$L10972&lt;=10,"Less Expensive","Expensive")</f>
        <v>Less Expensive</v>
      </c>
      <c r="S10972" s="4">
        <f>WEEKDAY('Transaction Data'!$A10972)</f>
        <v>5</v>
      </c>
      <c r="T10972" s="2" t="str">
        <f>IF(WEEKDAY('Transaction Data'!$A10972,2)&lt;6,"Weekday","Weekend")</f>
        <v>Weekday</v>
      </c>
    </row>
    <row r="10973" ht="15.75" customHeight="1">
      <c r="A10973" s="1">
        <v>45580.0</v>
      </c>
      <c r="B10973" s="2" t="s">
        <v>2101</v>
      </c>
      <c r="C10973" s="2" t="s">
        <v>65</v>
      </c>
      <c r="D10973" s="1">
        <v>18259.0</v>
      </c>
      <c r="E10973" s="2" t="s">
        <v>63</v>
      </c>
      <c r="F10973" s="2">
        <v>37.0</v>
      </c>
      <c r="G10973" s="2" t="s">
        <v>44</v>
      </c>
      <c r="H10973" s="2" t="s">
        <v>24</v>
      </c>
      <c r="I10973" s="2" t="s">
        <v>35</v>
      </c>
      <c r="J10973" s="2" t="str">
        <f t="array" ref="J10973">XLOOKUP('Transaction Data'!$G10973,Product_Code,Biscuit_Brand)</f>
        <v>Butter Crunch</v>
      </c>
      <c r="K10973" s="2">
        <f t="array" ref="K10973">XLOOKUP('Transaction Data'!$G10973,Product_Code,Cost)</f>
        <v>10</v>
      </c>
      <c r="L10973" s="2">
        <f t="array" ref="L10973">XLOOKUP('Transaction Data'!$G10973,Product_Code,Unit_Price)</f>
        <v>11</v>
      </c>
      <c r="M10973" s="3">
        <f>'Transaction Data'!$F10973*'Transaction Data'!$K10973</f>
        <v>370</v>
      </c>
      <c r="N10973" s="3">
        <f>'Transaction Data'!$F10973*'Transaction Data'!$L10973</f>
        <v>407</v>
      </c>
      <c r="O10973" s="3">
        <f>'Transaction Data'!$N10973-'Transaction Data'!$M10973</f>
        <v>37</v>
      </c>
      <c r="P10973" s="2">
        <f>DATEDIF('Transaction Data'!$D10973,'Transaction Data'!$A10973,"y")</f>
        <v>74</v>
      </c>
      <c r="Q10973" s="2" t="str">
        <f>FLOOR('Transaction Data'!$P10973,15)&amp;"-"&amp;FLOOR('Transaction Data'!$P10973,15)+14</f>
        <v>60-74</v>
      </c>
      <c r="R10973" s="2" t="str">
        <f>IF('Transaction Data'!$L10973&lt;=10,"Less Expensive","Expensive")</f>
        <v>Expensive</v>
      </c>
      <c r="S10973" s="4">
        <f>WEEKDAY('Transaction Data'!$A10973)</f>
        <v>3</v>
      </c>
      <c r="T10973" s="2" t="str">
        <f>IF(WEEKDAY('Transaction Data'!$A10973,2)&lt;6,"Weekday","Weekend")</f>
        <v>Weekday</v>
      </c>
    </row>
    <row r="10974" ht="15.75" customHeight="1">
      <c r="A10974" s="1">
        <v>45584.0</v>
      </c>
      <c r="B10974" s="2" t="s">
        <v>6332</v>
      </c>
      <c r="C10974" s="2" t="s">
        <v>51</v>
      </c>
      <c r="D10974" s="1">
        <v>35485.0</v>
      </c>
      <c r="E10974" s="2" t="s">
        <v>37</v>
      </c>
      <c r="F10974" s="2">
        <v>476.0</v>
      </c>
      <c r="G10974" s="2" t="s">
        <v>61</v>
      </c>
      <c r="H10974" s="2" t="s">
        <v>49</v>
      </c>
      <c r="I10974" s="2" t="s">
        <v>25</v>
      </c>
      <c r="J10974" s="2" t="str">
        <f t="array" ref="J10974">XLOOKUP('Transaction Data'!$G10974,Product_Code,Biscuit_Brand)</f>
        <v>Choco Delight</v>
      </c>
      <c r="K10974" s="2">
        <f t="array" ref="K10974">XLOOKUP('Transaction Data'!$G10974,Product_Code,Cost)</f>
        <v>3</v>
      </c>
      <c r="L10974" s="2">
        <f t="array" ref="L10974">XLOOKUP('Transaction Data'!$G10974,Product_Code,Unit_Price)</f>
        <v>5</v>
      </c>
      <c r="M10974" s="3">
        <f>'Transaction Data'!$F10974*'Transaction Data'!$K10974</f>
        <v>1428</v>
      </c>
      <c r="N10974" s="3">
        <f>'Transaction Data'!$F10974*'Transaction Data'!$L10974</f>
        <v>2380</v>
      </c>
      <c r="O10974" s="3">
        <f>'Transaction Data'!$N10974-'Transaction Data'!$M10974</f>
        <v>952</v>
      </c>
      <c r="P10974" s="2">
        <f>DATEDIF('Transaction Data'!$D10974,'Transaction Data'!$A10974,"y")</f>
        <v>27</v>
      </c>
      <c r="Q10974" s="2" t="str">
        <f>FLOOR('Transaction Data'!$P10974,15)&amp;"-"&amp;FLOOR('Transaction Data'!$P10974,15)+14</f>
        <v>15-29</v>
      </c>
      <c r="R10974" s="2" t="str">
        <f>IF('Transaction Data'!$L10974&lt;=10,"Less Expensive","Expensive")</f>
        <v>Less Expensive</v>
      </c>
      <c r="S10974" s="4">
        <f>WEEKDAY('Transaction Data'!$A10974)</f>
        <v>7</v>
      </c>
      <c r="T10974" s="2" t="str">
        <f>IF(WEEKDAY('Transaction Data'!$A10974,2)&lt;6,"Weekday","Weekend")</f>
        <v>Weekend</v>
      </c>
    </row>
    <row r="10975" ht="15.75" customHeight="1">
      <c r="A10975" s="1">
        <v>45572.0</v>
      </c>
      <c r="B10975" s="2" t="s">
        <v>2615</v>
      </c>
      <c r="C10975" s="2" t="s">
        <v>54</v>
      </c>
      <c r="D10975" s="1">
        <v>31743.0</v>
      </c>
      <c r="E10975" s="2" t="s">
        <v>22</v>
      </c>
      <c r="F10975" s="2">
        <v>369.0</v>
      </c>
      <c r="G10975" s="2" t="s">
        <v>57</v>
      </c>
      <c r="H10975" s="2" t="s">
        <v>29</v>
      </c>
      <c r="I10975" s="2" t="s">
        <v>30</v>
      </c>
      <c r="J10975" s="2" t="str">
        <f t="array" ref="J10975">XLOOKUP('Transaction Data'!$G10975,Product_Code,Biscuit_Brand)</f>
        <v>Oatmeal Cookies</v>
      </c>
      <c r="K10975" s="2">
        <f t="array" ref="K10975">XLOOKUP('Transaction Data'!$G10975,Product_Code,Cost)</f>
        <v>19</v>
      </c>
      <c r="L10975" s="2">
        <f t="array" ref="L10975">XLOOKUP('Transaction Data'!$G10975,Product_Code,Unit_Price)</f>
        <v>23</v>
      </c>
      <c r="M10975" s="3">
        <f>'Transaction Data'!$F10975*'Transaction Data'!$K10975</f>
        <v>7011</v>
      </c>
      <c r="N10975" s="3">
        <f>'Transaction Data'!$F10975*'Transaction Data'!$L10975</f>
        <v>8487</v>
      </c>
      <c r="O10975" s="3">
        <f>'Transaction Data'!$N10975-'Transaction Data'!$M10975</f>
        <v>1476</v>
      </c>
      <c r="P10975" s="2">
        <f>DATEDIF('Transaction Data'!$D10975,'Transaction Data'!$A10975,"y")</f>
        <v>37</v>
      </c>
      <c r="Q10975" s="2" t="str">
        <f>FLOOR('Transaction Data'!$P10975,15)&amp;"-"&amp;FLOOR('Transaction Data'!$P10975,15)+14</f>
        <v>30-44</v>
      </c>
      <c r="R10975" s="2" t="str">
        <f>IF('Transaction Data'!$L10975&lt;=10,"Less Expensive","Expensive")</f>
        <v>Expensive</v>
      </c>
      <c r="S10975" s="4">
        <f>WEEKDAY('Transaction Data'!$A10975)</f>
        <v>2</v>
      </c>
      <c r="T10975" s="2" t="str">
        <f>IF(WEEKDAY('Transaction Data'!$A10975,2)&lt;6,"Weekday","Weekend")</f>
        <v>Weekday</v>
      </c>
    </row>
    <row r="10976" ht="15.75" customHeight="1">
      <c r="A10976" s="1">
        <v>45578.0</v>
      </c>
      <c r="B10976" s="2" t="s">
        <v>2509</v>
      </c>
      <c r="C10976" s="2" t="s">
        <v>32</v>
      </c>
      <c r="D10976" s="1">
        <v>24242.0</v>
      </c>
      <c r="E10976" s="2" t="s">
        <v>63</v>
      </c>
      <c r="F10976" s="2">
        <v>147.0</v>
      </c>
      <c r="G10976" s="2" t="s">
        <v>61</v>
      </c>
      <c r="H10976" s="2" t="s">
        <v>45</v>
      </c>
      <c r="I10976" s="2" t="s">
        <v>25</v>
      </c>
      <c r="J10976" s="2" t="str">
        <f t="array" ref="J10976">XLOOKUP('Transaction Data'!$G10976,Product_Code,Biscuit_Brand)</f>
        <v>Choco Delight</v>
      </c>
      <c r="K10976" s="2">
        <f t="array" ref="K10976">XLOOKUP('Transaction Data'!$G10976,Product_Code,Cost)</f>
        <v>3</v>
      </c>
      <c r="L10976" s="2">
        <f t="array" ref="L10976">XLOOKUP('Transaction Data'!$G10976,Product_Code,Unit_Price)</f>
        <v>5</v>
      </c>
      <c r="M10976" s="3">
        <f>'Transaction Data'!$F10976*'Transaction Data'!$K10976</f>
        <v>441</v>
      </c>
      <c r="N10976" s="3">
        <f>'Transaction Data'!$F10976*'Transaction Data'!$L10976</f>
        <v>735</v>
      </c>
      <c r="O10976" s="3">
        <f>'Transaction Data'!$N10976-'Transaction Data'!$M10976</f>
        <v>294</v>
      </c>
      <c r="P10976" s="2">
        <f>DATEDIF('Transaction Data'!$D10976,'Transaction Data'!$A10976,"y")</f>
        <v>58</v>
      </c>
      <c r="Q10976" s="2" t="str">
        <f>FLOOR('Transaction Data'!$P10976,15)&amp;"-"&amp;FLOOR('Transaction Data'!$P10976,15)+14</f>
        <v>45-59</v>
      </c>
      <c r="R10976" s="2" t="str">
        <f>IF('Transaction Data'!$L10976&lt;=10,"Less Expensive","Expensive")</f>
        <v>Less Expensive</v>
      </c>
      <c r="S10976" s="4">
        <f>WEEKDAY('Transaction Data'!$A10976)</f>
        <v>1</v>
      </c>
      <c r="T10976" s="2" t="str">
        <f>IF(WEEKDAY('Transaction Data'!$A10976,2)&lt;6,"Weekday","Weekend")</f>
        <v>Weekend</v>
      </c>
    </row>
    <row r="10977" ht="15.75" customHeight="1">
      <c r="A10977" s="1">
        <v>45593.0</v>
      </c>
      <c r="B10977" s="2" t="s">
        <v>362</v>
      </c>
      <c r="C10977" s="2" t="s">
        <v>78</v>
      </c>
      <c r="D10977" s="1">
        <v>26289.0</v>
      </c>
      <c r="E10977" s="2" t="s">
        <v>22</v>
      </c>
      <c r="F10977" s="2">
        <v>297.0</v>
      </c>
      <c r="G10977" s="2" t="s">
        <v>28</v>
      </c>
      <c r="H10977" s="2" t="s">
        <v>52</v>
      </c>
      <c r="I10977" s="2" t="s">
        <v>35</v>
      </c>
      <c r="J10977" s="2" t="str">
        <f t="array" ref="J10977">XLOOKUP('Transaction Data'!$G10977,Product_Code,Biscuit_Brand)</f>
        <v>Shortbread</v>
      </c>
      <c r="K10977" s="2">
        <f t="array" ref="K10977">XLOOKUP('Transaction Data'!$G10977,Product_Code,Cost)</f>
        <v>10</v>
      </c>
      <c r="L10977" s="2">
        <f t="array" ref="L10977">XLOOKUP('Transaction Data'!$G10977,Product_Code,Unit_Price)</f>
        <v>45</v>
      </c>
      <c r="M10977" s="3">
        <f>'Transaction Data'!$F10977*'Transaction Data'!$K10977</f>
        <v>2970</v>
      </c>
      <c r="N10977" s="3">
        <f>'Transaction Data'!$F10977*'Transaction Data'!$L10977</f>
        <v>13365</v>
      </c>
      <c r="O10977" s="3">
        <f>'Transaction Data'!$N10977-'Transaction Data'!$M10977</f>
        <v>10395</v>
      </c>
      <c r="P10977" s="2">
        <f>DATEDIF('Transaction Data'!$D10977,'Transaction Data'!$A10977,"y")</f>
        <v>52</v>
      </c>
      <c r="Q10977" s="2" t="str">
        <f>FLOOR('Transaction Data'!$P10977,15)&amp;"-"&amp;FLOOR('Transaction Data'!$P10977,15)+14</f>
        <v>45-59</v>
      </c>
      <c r="R10977" s="2" t="str">
        <f>IF('Transaction Data'!$L10977&lt;=10,"Less Expensive","Expensive")</f>
        <v>Expensive</v>
      </c>
      <c r="S10977" s="4">
        <f>WEEKDAY('Transaction Data'!$A10977)</f>
        <v>2</v>
      </c>
      <c r="T10977" s="2" t="str">
        <f>IF(WEEKDAY('Transaction Data'!$A10977,2)&lt;6,"Weekday","Weekend")</f>
        <v>Weekday</v>
      </c>
    </row>
    <row r="10978" ht="15.75" customHeight="1">
      <c r="A10978" s="1">
        <v>45578.0</v>
      </c>
      <c r="B10978" s="2" t="s">
        <v>7811</v>
      </c>
      <c r="C10978" s="2" t="s">
        <v>41</v>
      </c>
      <c r="D10978" s="1">
        <v>31592.0</v>
      </c>
      <c r="E10978" s="2" t="s">
        <v>27</v>
      </c>
      <c r="F10978" s="2">
        <v>226.0</v>
      </c>
      <c r="G10978" s="2" t="s">
        <v>28</v>
      </c>
      <c r="H10978" s="2" t="s">
        <v>42</v>
      </c>
      <c r="I10978" s="2" t="s">
        <v>30</v>
      </c>
      <c r="J10978" s="2" t="str">
        <f t="array" ref="J10978">XLOOKUP('Transaction Data'!$G10978,Product_Code,Biscuit_Brand)</f>
        <v>Shortbread</v>
      </c>
      <c r="K10978" s="2">
        <f t="array" ref="K10978">XLOOKUP('Transaction Data'!$G10978,Product_Code,Cost)</f>
        <v>10</v>
      </c>
      <c r="L10978" s="2">
        <f t="array" ref="L10978">XLOOKUP('Transaction Data'!$G10978,Product_Code,Unit_Price)</f>
        <v>45</v>
      </c>
      <c r="M10978" s="3">
        <f>'Transaction Data'!$F10978*'Transaction Data'!$K10978</f>
        <v>2260</v>
      </c>
      <c r="N10978" s="3">
        <f>'Transaction Data'!$F10978*'Transaction Data'!$L10978</f>
        <v>10170</v>
      </c>
      <c r="O10978" s="3">
        <f>'Transaction Data'!$N10978-'Transaction Data'!$M10978</f>
        <v>7910</v>
      </c>
      <c r="P10978" s="2">
        <f>DATEDIF('Transaction Data'!$D10978,'Transaction Data'!$A10978,"y")</f>
        <v>38</v>
      </c>
      <c r="Q10978" s="2" t="str">
        <f>FLOOR('Transaction Data'!$P10978,15)&amp;"-"&amp;FLOOR('Transaction Data'!$P10978,15)+14</f>
        <v>30-44</v>
      </c>
      <c r="R10978" s="2" t="str">
        <f>IF('Transaction Data'!$L10978&lt;=10,"Less Expensive","Expensive")</f>
        <v>Expensive</v>
      </c>
      <c r="S10978" s="4">
        <f>WEEKDAY('Transaction Data'!$A10978)</f>
        <v>1</v>
      </c>
      <c r="T10978" s="2" t="str">
        <f>IF(WEEKDAY('Transaction Data'!$A10978,2)&lt;6,"Weekday","Weekend")</f>
        <v>Weekend</v>
      </c>
    </row>
    <row r="10979" ht="15.75" customHeight="1">
      <c r="A10979" s="1">
        <v>45574.0</v>
      </c>
      <c r="B10979" s="2" t="s">
        <v>3775</v>
      </c>
      <c r="C10979" s="2" t="s">
        <v>51</v>
      </c>
      <c r="D10979" s="1">
        <v>37002.0</v>
      </c>
      <c r="E10979" s="2" t="s">
        <v>63</v>
      </c>
      <c r="F10979" s="2">
        <v>409.0</v>
      </c>
      <c r="G10979" s="2" t="s">
        <v>57</v>
      </c>
      <c r="H10979" s="2" t="s">
        <v>52</v>
      </c>
      <c r="I10979" s="2" t="s">
        <v>30</v>
      </c>
      <c r="J10979" s="2" t="str">
        <f t="array" ref="J10979">XLOOKUP('Transaction Data'!$G10979,Product_Code,Biscuit_Brand)</f>
        <v>Oatmeal Cookies</v>
      </c>
      <c r="K10979" s="2">
        <f t="array" ref="K10979">XLOOKUP('Transaction Data'!$G10979,Product_Code,Cost)</f>
        <v>19</v>
      </c>
      <c r="L10979" s="2">
        <f t="array" ref="L10979">XLOOKUP('Transaction Data'!$G10979,Product_Code,Unit_Price)</f>
        <v>23</v>
      </c>
      <c r="M10979" s="3">
        <f>'Transaction Data'!$F10979*'Transaction Data'!$K10979</f>
        <v>7771</v>
      </c>
      <c r="N10979" s="3">
        <f>'Transaction Data'!$F10979*'Transaction Data'!$L10979</f>
        <v>9407</v>
      </c>
      <c r="O10979" s="3">
        <f>'Transaction Data'!$N10979-'Transaction Data'!$M10979</f>
        <v>1636</v>
      </c>
      <c r="P10979" s="2">
        <f>DATEDIF('Transaction Data'!$D10979,'Transaction Data'!$A10979,"y")</f>
        <v>23</v>
      </c>
      <c r="Q10979" s="2" t="str">
        <f>FLOOR('Transaction Data'!$P10979,15)&amp;"-"&amp;FLOOR('Transaction Data'!$P10979,15)+14</f>
        <v>15-29</v>
      </c>
      <c r="R10979" s="2" t="str">
        <f>IF('Transaction Data'!$L10979&lt;=10,"Less Expensive","Expensive")</f>
        <v>Expensive</v>
      </c>
      <c r="S10979" s="4">
        <f>WEEKDAY('Transaction Data'!$A10979)</f>
        <v>4</v>
      </c>
      <c r="T10979" s="2" t="str">
        <f>IF(WEEKDAY('Transaction Data'!$A10979,2)&lt;6,"Weekday","Weekend")</f>
        <v>Weekday</v>
      </c>
    </row>
    <row r="10980" ht="15.75" customHeight="1">
      <c r="A10980" s="1">
        <v>45584.0</v>
      </c>
      <c r="B10980" s="2" t="s">
        <v>6648</v>
      </c>
      <c r="C10980" s="2" t="s">
        <v>72</v>
      </c>
      <c r="D10980" s="1">
        <v>31184.0</v>
      </c>
      <c r="E10980" s="2" t="s">
        <v>37</v>
      </c>
      <c r="F10980" s="2">
        <v>251.0</v>
      </c>
      <c r="G10980" s="2" t="s">
        <v>48</v>
      </c>
      <c r="H10980" s="2" t="s">
        <v>49</v>
      </c>
      <c r="I10980" s="2" t="s">
        <v>35</v>
      </c>
      <c r="J10980" s="2" t="str">
        <f t="array" ref="J10980">XLOOKUP('Transaction Data'!$G10980,Product_Code,Biscuit_Brand)</f>
        <v>Lemon Crisps</v>
      </c>
      <c r="K10980" s="2">
        <f t="array" ref="K10980">XLOOKUP('Transaction Data'!$G10980,Product_Code,Cost)</f>
        <v>7</v>
      </c>
      <c r="L10980" s="2">
        <f t="array" ref="L10980">XLOOKUP('Transaction Data'!$G10980,Product_Code,Unit_Price)</f>
        <v>9</v>
      </c>
      <c r="M10980" s="3">
        <f>'Transaction Data'!$F10980*'Transaction Data'!$K10980</f>
        <v>1757</v>
      </c>
      <c r="N10980" s="3">
        <f>'Transaction Data'!$F10980*'Transaction Data'!$L10980</f>
        <v>2259</v>
      </c>
      <c r="O10980" s="3">
        <f>'Transaction Data'!$N10980-'Transaction Data'!$M10980</f>
        <v>502</v>
      </c>
      <c r="P10980" s="2">
        <f>DATEDIF('Transaction Data'!$D10980,'Transaction Data'!$A10980,"y")</f>
        <v>39</v>
      </c>
      <c r="Q10980" s="2" t="str">
        <f>FLOOR('Transaction Data'!$P10980,15)&amp;"-"&amp;FLOOR('Transaction Data'!$P10980,15)+14</f>
        <v>30-44</v>
      </c>
      <c r="R10980" s="2" t="str">
        <f>IF('Transaction Data'!$L10980&lt;=10,"Less Expensive","Expensive")</f>
        <v>Less Expensive</v>
      </c>
      <c r="S10980" s="4">
        <f>WEEKDAY('Transaction Data'!$A10980)</f>
        <v>7</v>
      </c>
      <c r="T10980" s="2" t="str">
        <f>IF(WEEKDAY('Transaction Data'!$A10980,2)&lt;6,"Weekday","Weekend")</f>
        <v>Weekend</v>
      </c>
    </row>
    <row r="10981" ht="15.75" customHeight="1">
      <c r="A10981" s="1">
        <v>45596.0</v>
      </c>
      <c r="B10981" s="2" t="s">
        <v>4820</v>
      </c>
      <c r="C10981" s="2" t="s">
        <v>21</v>
      </c>
      <c r="D10981" s="1">
        <v>19523.0</v>
      </c>
      <c r="E10981" s="2" t="s">
        <v>63</v>
      </c>
      <c r="F10981" s="2">
        <v>384.0</v>
      </c>
      <c r="G10981" s="2" t="s">
        <v>38</v>
      </c>
      <c r="H10981" s="2" t="s">
        <v>24</v>
      </c>
      <c r="I10981" s="2" t="s">
        <v>35</v>
      </c>
      <c r="J10981" s="2" t="str">
        <f t="array" ref="J10981">XLOOKUP('Transaction Data'!$G10981,Product_Code,Biscuit_Brand)</f>
        <v>Ginger Snaps</v>
      </c>
      <c r="K10981" s="2">
        <f t="array" ref="K10981">XLOOKUP('Transaction Data'!$G10981,Product_Code,Cost)</f>
        <v>14</v>
      </c>
      <c r="L10981" s="2">
        <f t="array" ref="L10981">XLOOKUP('Transaction Data'!$G10981,Product_Code,Unit_Price)</f>
        <v>28</v>
      </c>
      <c r="M10981" s="3">
        <f>'Transaction Data'!$F10981*'Transaction Data'!$K10981</f>
        <v>5376</v>
      </c>
      <c r="N10981" s="3">
        <f>'Transaction Data'!$F10981*'Transaction Data'!$L10981</f>
        <v>10752</v>
      </c>
      <c r="O10981" s="3">
        <f>'Transaction Data'!$N10981-'Transaction Data'!$M10981</f>
        <v>5376</v>
      </c>
      <c r="P10981" s="2">
        <f>DATEDIF('Transaction Data'!$D10981,'Transaction Data'!$A10981,"y")</f>
        <v>71</v>
      </c>
      <c r="Q10981" s="2" t="str">
        <f>FLOOR('Transaction Data'!$P10981,15)&amp;"-"&amp;FLOOR('Transaction Data'!$P10981,15)+14</f>
        <v>60-74</v>
      </c>
      <c r="R10981" s="2" t="str">
        <f>IF('Transaction Data'!$L10981&lt;=10,"Less Expensive","Expensive")</f>
        <v>Expensive</v>
      </c>
      <c r="S10981" s="4">
        <f>WEEKDAY('Transaction Data'!$A10981)</f>
        <v>5</v>
      </c>
      <c r="T10981" s="2" t="str">
        <f>IF(WEEKDAY('Transaction Data'!$A10981,2)&lt;6,"Weekday","Weekend")</f>
        <v>Weekday</v>
      </c>
    </row>
    <row r="10982" ht="15.75" customHeight="1">
      <c r="A10982" s="1">
        <v>45580.0</v>
      </c>
      <c r="B10982" s="2" t="s">
        <v>8862</v>
      </c>
      <c r="C10982" s="2" t="s">
        <v>65</v>
      </c>
      <c r="D10982" s="1">
        <v>21499.0</v>
      </c>
      <c r="E10982" s="2" t="s">
        <v>22</v>
      </c>
      <c r="F10982" s="2">
        <v>263.0</v>
      </c>
      <c r="G10982" s="2" t="s">
        <v>28</v>
      </c>
      <c r="H10982" s="2" t="s">
        <v>29</v>
      </c>
      <c r="I10982" s="2" t="s">
        <v>25</v>
      </c>
      <c r="J10982" s="2" t="str">
        <f t="array" ref="J10982">XLOOKUP('Transaction Data'!$G10982,Product_Code,Biscuit_Brand)</f>
        <v>Shortbread</v>
      </c>
      <c r="K10982" s="2">
        <f t="array" ref="K10982">XLOOKUP('Transaction Data'!$G10982,Product_Code,Cost)</f>
        <v>10</v>
      </c>
      <c r="L10982" s="2">
        <f t="array" ref="L10982">XLOOKUP('Transaction Data'!$G10982,Product_Code,Unit_Price)</f>
        <v>45</v>
      </c>
      <c r="M10982" s="3">
        <f>'Transaction Data'!$F10982*'Transaction Data'!$K10982</f>
        <v>2630</v>
      </c>
      <c r="N10982" s="3">
        <f>'Transaction Data'!$F10982*'Transaction Data'!$L10982</f>
        <v>11835</v>
      </c>
      <c r="O10982" s="3">
        <f>'Transaction Data'!$N10982-'Transaction Data'!$M10982</f>
        <v>9205</v>
      </c>
      <c r="P10982" s="2">
        <f>DATEDIF('Transaction Data'!$D10982,'Transaction Data'!$A10982,"y")</f>
        <v>65</v>
      </c>
      <c r="Q10982" s="2" t="str">
        <f>FLOOR('Transaction Data'!$P10982,15)&amp;"-"&amp;FLOOR('Transaction Data'!$P10982,15)+14</f>
        <v>60-74</v>
      </c>
      <c r="R10982" s="2" t="str">
        <f>IF('Transaction Data'!$L10982&lt;=10,"Less Expensive","Expensive")</f>
        <v>Expensive</v>
      </c>
      <c r="S10982" s="4">
        <f>WEEKDAY('Transaction Data'!$A10982)</f>
        <v>3</v>
      </c>
      <c r="T10982" s="2" t="str">
        <f>IF(WEEKDAY('Transaction Data'!$A10982,2)&lt;6,"Weekday","Weekend")</f>
        <v>Weekday</v>
      </c>
    </row>
    <row r="10983" ht="15.75" customHeight="1">
      <c r="A10983" s="1">
        <v>45594.0</v>
      </c>
      <c r="B10983" s="2" t="s">
        <v>4864</v>
      </c>
      <c r="C10983" s="2" t="s">
        <v>72</v>
      </c>
      <c r="D10983" s="1">
        <v>36664.0</v>
      </c>
      <c r="E10983" s="2" t="s">
        <v>27</v>
      </c>
      <c r="F10983" s="2">
        <v>357.0</v>
      </c>
      <c r="G10983" s="2" t="s">
        <v>48</v>
      </c>
      <c r="H10983" s="2" t="s">
        <v>29</v>
      </c>
      <c r="I10983" s="2" t="s">
        <v>25</v>
      </c>
      <c r="J10983" s="2" t="str">
        <f t="array" ref="J10983">XLOOKUP('Transaction Data'!$G10983,Product_Code,Biscuit_Brand)</f>
        <v>Lemon Crisps</v>
      </c>
      <c r="K10983" s="2">
        <f t="array" ref="K10983">XLOOKUP('Transaction Data'!$G10983,Product_Code,Cost)</f>
        <v>7</v>
      </c>
      <c r="L10983" s="2">
        <f t="array" ref="L10983">XLOOKUP('Transaction Data'!$G10983,Product_Code,Unit_Price)</f>
        <v>9</v>
      </c>
      <c r="M10983" s="3">
        <f>'Transaction Data'!$F10983*'Transaction Data'!$K10983</f>
        <v>2499</v>
      </c>
      <c r="N10983" s="3">
        <f>'Transaction Data'!$F10983*'Transaction Data'!$L10983</f>
        <v>3213</v>
      </c>
      <c r="O10983" s="3">
        <f>'Transaction Data'!$N10983-'Transaction Data'!$M10983</f>
        <v>714</v>
      </c>
      <c r="P10983" s="2">
        <f>DATEDIF('Transaction Data'!$D10983,'Transaction Data'!$A10983,"y")</f>
        <v>24</v>
      </c>
      <c r="Q10983" s="2" t="str">
        <f>FLOOR('Transaction Data'!$P10983,15)&amp;"-"&amp;FLOOR('Transaction Data'!$P10983,15)+14</f>
        <v>15-29</v>
      </c>
      <c r="R10983" s="2" t="str">
        <f>IF('Transaction Data'!$L10983&lt;=10,"Less Expensive","Expensive")</f>
        <v>Less Expensive</v>
      </c>
      <c r="S10983" s="4">
        <f>WEEKDAY('Transaction Data'!$A10983)</f>
        <v>3</v>
      </c>
      <c r="T10983" s="2" t="str">
        <f>IF(WEEKDAY('Transaction Data'!$A10983,2)&lt;6,"Weekday","Weekend")</f>
        <v>Weekday</v>
      </c>
    </row>
    <row r="10984" ht="15.75" customHeight="1">
      <c r="A10984" s="1">
        <v>45569.0</v>
      </c>
      <c r="B10984" s="2" t="s">
        <v>7392</v>
      </c>
      <c r="C10984" s="2" t="s">
        <v>54</v>
      </c>
      <c r="D10984" s="1">
        <v>25781.0</v>
      </c>
      <c r="E10984" s="2" t="s">
        <v>22</v>
      </c>
      <c r="F10984" s="2">
        <v>320.0</v>
      </c>
      <c r="G10984" s="2" t="s">
        <v>33</v>
      </c>
      <c r="H10984" s="2" t="s">
        <v>24</v>
      </c>
      <c r="I10984" s="2" t="s">
        <v>30</v>
      </c>
      <c r="J10984" s="2" t="str">
        <f t="array" ref="J10984">XLOOKUP('Transaction Data'!$G10984,Product_Code,Biscuit_Brand)</f>
        <v>Caramel Biscuits</v>
      </c>
      <c r="K10984" s="2">
        <f t="array" ref="K10984">XLOOKUP('Transaction Data'!$G10984,Product_Code,Cost)</f>
        <v>18</v>
      </c>
      <c r="L10984" s="2">
        <f t="array" ref="L10984">XLOOKUP('Transaction Data'!$G10984,Product_Code,Unit_Price)</f>
        <v>22</v>
      </c>
      <c r="M10984" s="3">
        <f>'Transaction Data'!$F10984*'Transaction Data'!$K10984</f>
        <v>5760</v>
      </c>
      <c r="N10984" s="3">
        <f>'Transaction Data'!$F10984*'Transaction Data'!$L10984</f>
        <v>7040</v>
      </c>
      <c r="O10984" s="3">
        <f>'Transaction Data'!$N10984-'Transaction Data'!$M10984</f>
        <v>1280</v>
      </c>
      <c r="P10984" s="2">
        <f>DATEDIF('Transaction Data'!$D10984,'Transaction Data'!$A10984,"y")</f>
        <v>54</v>
      </c>
      <c r="Q10984" s="2" t="str">
        <f>FLOOR('Transaction Data'!$P10984,15)&amp;"-"&amp;FLOOR('Transaction Data'!$P10984,15)+14</f>
        <v>45-59</v>
      </c>
      <c r="R10984" s="2" t="str">
        <f>IF('Transaction Data'!$L10984&lt;=10,"Less Expensive","Expensive")</f>
        <v>Expensive</v>
      </c>
      <c r="S10984" s="4">
        <f>WEEKDAY('Transaction Data'!$A10984)</f>
        <v>6</v>
      </c>
      <c r="T10984" s="2" t="str">
        <f>IF(WEEKDAY('Transaction Data'!$A10984,2)&lt;6,"Weekday","Weekend")</f>
        <v>Weekday</v>
      </c>
    </row>
    <row r="10985" ht="15.75" customHeight="1">
      <c r="A10985" s="1">
        <v>45574.0</v>
      </c>
      <c r="B10985" s="2" t="s">
        <v>2674</v>
      </c>
      <c r="C10985" s="2" t="s">
        <v>47</v>
      </c>
      <c r="D10985" s="1">
        <v>29246.0</v>
      </c>
      <c r="E10985" s="2" t="s">
        <v>27</v>
      </c>
      <c r="F10985" s="2">
        <v>283.0</v>
      </c>
      <c r="G10985" s="2" t="s">
        <v>28</v>
      </c>
      <c r="H10985" s="2" t="s">
        <v>24</v>
      </c>
      <c r="I10985" s="2" t="s">
        <v>25</v>
      </c>
      <c r="J10985" s="2" t="str">
        <f t="array" ref="J10985">XLOOKUP('Transaction Data'!$G10985,Product_Code,Biscuit_Brand)</f>
        <v>Shortbread</v>
      </c>
      <c r="K10985" s="2">
        <f t="array" ref="K10985">XLOOKUP('Transaction Data'!$G10985,Product_Code,Cost)</f>
        <v>10</v>
      </c>
      <c r="L10985" s="2">
        <f t="array" ref="L10985">XLOOKUP('Transaction Data'!$G10985,Product_Code,Unit_Price)</f>
        <v>45</v>
      </c>
      <c r="M10985" s="3">
        <f>'Transaction Data'!$F10985*'Transaction Data'!$K10985</f>
        <v>2830</v>
      </c>
      <c r="N10985" s="3">
        <f>'Transaction Data'!$F10985*'Transaction Data'!$L10985</f>
        <v>12735</v>
      </c>
      <c r="O10985" s="3">
        <f>'Transaction Data'!$N10985-'Transaction Data'!$M10985</f>
        <v>9905</v>
      </c>
      <c r="P10985" s="2">
        <f>DATEDIF('Transaction Data'!$D10985,'Transaction Data'!$A10985,"y")</f>
        <v>44</v>
      </c>
      <c r="Q10985" s="2" t="str">
        <f>FLOOR('Transaction Data'!$P10985,15)&amp;"-"&amp;FLOOR('Transaction Data'!$P10985,15)+14</f>
        <v>30-44</v>
      </c>
      <c r="R10985" s="2" t="str">
        <f>IF('Transaction Data'!$L10985&lt;=10,"Less Expensive","Expensive")</f>
        <v>Expensive</v>
      </c>
      <c r="S10985" s="4">
        <f>WEEKDAY('Transaction Data'!$A10985)</f>
        <v>4</v>
      </c>
      <c r="T10985" s="2" t="str">
        <f>IF(WEEKDAY('Transaction Data'!$A10985,2)&lt;6,"Weekday","Weekend")</f>
        <v>Weekday</v>
      </c>
    </row>
    <row r="10986" ht="15.75" customHeight="1">
      <c r="A10986" s="1">
        <v>45582.0</v>
      </c>
      <c r="B10986" s="2" t="s">
        <v>6207</v>
      </c>
      <c r="C10986" s="2" t="s">
        <v>72</v>
      </c>
      <c r="D10986" s="1">
        <v>36476.0</v>
      </c>
      <c r="E10986" s="2" t="s">
        <v>37</v>
      </c>
      <c r="F10986" s="2">
        <v>333.0</v>
      </c>
      <c r="G10986" s="2" t="s">
        <v>44</v>
      </c>
      <c r="H10986" s="2" t="s">
        <v>34</v>
      </c>
      <c r="I10986" s="2" t="s">
        <v>25</v>
      </c>
      <c r="J10986" s="2" t="str">
        <f t="array" ref="J10986">XLOOKUP('Transaction Data'!$G10986,Product_Code,Biscuit_Brand)</f>
        <v>Butter Crunch</v>
      </c>
      <c r="K10986" s="2">
        <f t="array" ref="K10986">XLOOKUP('Transaction Data'!$G10986,Product_Code,Cost)</f>
        <v>10</v>
      </c>
      <c r="L10986" s="2">
        <f t="array" ref="L10986">XLOOKUP('Transaction Data'!$G10986,Product_Code,Unit_Price)</f>
        <v>11</v>
      </c>
      <c r="M10986" s="3">
        <f>'Transaction Data'!$F10986*'Transaction Data'!$K10986</f>
        <v>3330</v>
      </c>
      <c r="N10986" s="3">
        <f>'Transaction Data'!$F10986*'Transaction Data'!$L10986</f>
        <v>3663</v>
      </c>
      <c r="O10986" s="3">
        <f>'Transaction Data'!$N10986-'Transaction Data'!$M10986</f>
        <v>333</v>
      </c>
      <c r="P10986" s="2">
        <f>DATEDIF('Transaction Data'!$D10986,'Transaction Data'!$A10986,"y")</f>
        <v>24</v>
      </c>
      <c r="Q10986" s="2" t="str">
        <f>FLOOR('Transaction Data'!$P10986,15)&amp;"-"&amp;FLOOR('Transaction Data'!$P10986,15)+14</f>
        <v>15-29</v>
      </c>
      <c r="R10986" s="2" t="str">
        <f>IF('Transaction Data'!$L10986&lt;=10,"Less Expensive","Expensive")</f>
        <v>Expensive</v>
      </c>
      <c r="S10986" s="4">
        <f>WEEKDAY('Transaction Data'!$A10986)</f>
        <v>5</v>
      </c>
      <c r="T10986" s="2" t="str">
        <f>IF(WEEKDAY('Transaction Data'!$A10986,2)&lt;6,"Weekday","Weekend")</f>
        <v>Weekday</v>
      </c>
    </row>
    <row r="10987" ht="15.75" customHeight="1">
      <c r="A10987" s="1">
        <v>45576.0</v>
      </c>
      <c r="B10987" s="2" t="s">
        <v>5449</v>
      </c>
      <c r="C10987" s="2" t="s">
        <v>78</v>
      </c>
      <c r="D10987" s="1">
        <v>17415.0</v>
      </c>
      <c r="E10987" s="2" t="s">
        <v>37</v>
      </c>
      <c r="F10987" s="2">
        <v>205.0</v>
      </c>
      <c r="G10987" s="2" t="s">
        <v>33</v>
      </c>
      <c r="H10987" s="2" t="s">
        <v>29</v>
      </c>
      <c r="I10987" s="2" t="s">
        <v>35</v>
      </c>
      <c r="J10987" s="2" t="str">
        <f t="array" ref="J10987">XLOOKUP('Transaction Data'!$G10987,Product_Code,Biscuit_Brand)</f>
        <v>Caramel Biscuits</v>
      </c>
      <c r="K10987" s="2">
        <f t="array" ref="K10987">XLOOKUP('Transaction Data'!$G10987,Product_Code,Cost)</f>
        <v>18</v>
      </c>
      <c r="L10987" s="2">
        <f t="array" ref="L10987">XLOOKUP('Transaction Data'!$G10987,Product_Code,Unit_Price)</f>
        <v>22</v>
      </c>
      <c r="M10987" s="3">
        <f>'Transaction Data'!$F10987*'Transaction Data'!$K10987</f>
        <v>3690</v>
      </c>
      <c r="N10987" s="3">
        <f>'Transaction Data'!$F10987*'Transaction Data'!$L10987</f>
        <v>4510</v>
      </c>
      <c r="O10987" s="3">
        <f>'Transaction Data'!$N10987-'Transaction Data'!$M10987</f>
        <v>820</v>
      </c>
      <c r="P10987" s="2">
        <f>DATEDIF('Transaction Data'!$D10987,'Transaction Data'!$A10987,"y")</f>
        <v>77</v>
      </c>
      <c r="Q10987" s="2" t="str">
        <f>FLOOR('Transaction Data'!$P10987,15)&amp;"-"&amp;FLOOR('Transaction Data'!$P10987,15)+14</f>
        <v>75-89</v>
      </c>
      <c r="R10987" s="2" t="str">
        <f>IF('Transaction Data'!$L10987&lt;=10,"Less Expensive","Expensive")</f>
        <v>Expensive</v>
      </c>
      <c r="S10987" s="4">
        <f>WEEKDAY('Transaction Data'!$A10987)</f>
        <v>6</v>
      </c>
      <c r="T10987" s="2" t="str">
        <f>IF(WEEKDAY('Transaction Data'!$A10987,2)&lt;6,"Weekday","Weekend")</f>
        <v>Weekday</v>
      </c>
    </row>
    <row r="10988" ht="15.75" customHeight="1">
      <c r="A10988" s="1">
        <v>45596.0</v>
      </c>
      <c r="B10988" s="2" t="s">
        <v>2993</v>
      </c>
      <c r="C10988" s="2" t="s">
        <v>54</v>
      </c>
      <c r="D10988" s="1">
        <v>32014.0</v>
      </c>
      <c r="E10988" s="2" t="s">
        <v>63</v>
      </c>
      <c r="F10988" s="2">
        <v>450.0</v>
      </c>
      <c r="G10988" s="2" t="s">
        <v>61</v>
      </c>
      <c r="H10988" s="2" t="s">
        <v>29</v>
      </c>
      <c r="I10988" s="2" t="s">
        <v>25</v>
      </c>
      <c r="J10988" s="2" t="str">
        <f t="array" ref="J10988">XLOOKUP('Transaction Data'!$G10988,Product_Code,Biscuit_Brand)</f>
        <v>Choco Delight</v>
      </c>
      <c r="K10988" s="2">
        <f t="array" ref="K10988">XLOOKUP('Transaction Data'!$G10988,Product_Code,Cost)</f>
        <v>3</v>
      </c>
      <c r="L10988" s="2">
        <f t="array" ref="L10988">XLOOKUP('Transaction Data'!$G10988,Product_Code,Unit_Price)</f>
        <v>5</v>
      </c>
      <c r="M10988" s="3">
        <f>'Transaction Data'!$F10988*'Transaction Data'!$K10988</f>
        <v>1350</v>
      </c>
      <c r="N10988" s="3">
        <f>'Transaction Data'!$F10988*'Transaction Data'!$L10988</f>
        <v>2250</v>
      </c>
      <c r="O10988" s="3">
        <f>'Transaction Data'!$N10988-'Transaction Data'!$M10988</f>
        <v>900</v>
      </c>
      <c r="P10988" s="2">
        <f>DATEDIF('Transaction Data'!$D10988,'Transaction Data'!$A10988,"y")</f>
        <v>37</v>
      </c>
      <c r="Q10988" s="2" t="str">
        <f>FLOOR('Transaction Data'!$P10988,15)&amp;"-"&amp;FLOOR('Transaction Data'!$P10988,15)+14</f>
        <v>30-44</v>
      </c>
      <c r="R10988" s="2" t="str">
        <f>IF('Transaction Data'!$L10988&lt;=10,"Less Expensive","Expensive")</f>
        <v>Less Expensive</v>
      </c>
      <c r="S10988" s="4">
        <f>WEEKDAY('Transaction Data'!$A10988)</f>
        <v>5</v>
      </c>
      <c r="T10988" s="2" t="str">
        <f>IF(WEEKDAY('Transaction Data'!$A10988,2)&lt;6,"Weekday","Weekend")</f>
        <v>Weekday</v>
      </c>
    </row>
    <row r="10989" ht="15.75" customHeight="1">
      <c r="A10989" s="1">
        <v>45574.0</v>
      </c>
      <c r="B10989" s="2" t="s">
        <v>3395</v>
      </c>
      <c r="C10989" s="2" t="s">
        <v>41</v>
      </c>
      <c r="D10989" s="1">
        <v>33327.0</v>
      </c>
      <c r="E10989" s="2" t="s">
        <v>27</v>
      </c>
      <c r="F10989" s="2">
        <v>349.0</v>
      </c>
      <c r="G10989" s="2" t="s">
        <v>55</v>
      </c>
      <c r="H10989" s="2" t="s">
        <v>34</v>
      </c>
      <c r="I10989" s="2" t="s">
        <v>35</v>
      </c>
      <c r="J10989" s="2" t="str">
        <f t="array" ref="J10989">XLOOKUP('Transaction Data'!$G10989,Product_Code,Biscuit_Brand)</f>
        <v>Vanilla Wafers</v>
      </c>
      <c r="K10989" s="2">
        <f t="array" ref="K10989">XLOOKUP('Transaction Data'!$G10989,Product_Code,Cost)</f>
        <v>18</v>
      </c>
      <c r="L10989" s="2">
        <f t="array" ref="L10989">XLOOKUP('Transaction Data'!$G10989,Product_Code,Unit_Price)</f>
        <v>36</v>
      </c>
      <c r="M10989" s="3">
        <f>'Transaction Data'!$F10989*'Transaction Data'!$K10989</f>
        <v>6282</v>
      </c>
      <c r="N10989" s="3">
        <f>'Transaction Data'!$F10989*'Transaction Data'!$L10989</f>
        <v>12564</v>
      </c>
      <c r="O10989" s="3">
        <f>'Transaction Data'!$N10989-'Transaction Data'!$M10989</f>
        <v>6282</v>
      </c>
      <c r="P10989" s="2">
        <f>DATEDIF('Transaction Data'!$D10989,'Transaction Data'!$A10989,"y")</f>
        <v>33</v>
      </c>
      <c r="Q10989" s="2" t="str">
        <f>FLOOR('Transaction Data'!$P10989,15)&amp;"-"&amp;FLOOR('Transaction Data'!$P10989,15)+14</f>
        <v>30-44</v>
      </c>
      <c r="R10989" s="2" t="str">
        <f>IF('Transaction Data'!$L10989&lt;=10,"Less Expensive","Expensive")</f>
        <v>Expensive</v>
      </c>
      <c r="S10989" s="4">
        <f>WEEKDAY('Transaction Data'!$A10989)</f>
        <v>4</v>
      </c>
      <c r="T10989" s="2" t="str">
        <f>IF(WEEKDAY('Transaction Data'!$A10989,2)&lt;6,"Weekday","Weekend")</f>
        <v>Weekday</v>
      </c>
    </row>
    <row r="10990" ht="15.75" customHeight="1">
      <c r="A10990" s="1">
        <v>45577.0</v>
      </c>
      <c r="B10990" s="2" t="s">
        <v>6870</v>
      </c>
      <c r="C10990" s="2" t="s">
        <v>32</v>
      </c>
      <c r="D10990" s="1">
        <v>27040.0</v>
      </c>
      <c r="E10990" s="2" t="s">
        <v>22</v>
      </c>
      <c r="F10990" s="2">
        <v>315.0</v>
      </c>
      <c r="G10990" s="2" t="s">
        <v>55</v>
      </c>
      <c r="H10990" s="2" t="s">
        <v>49</v>
      </c>
      <c r="I10990" s="2" t="s">
        <v>30</v>
      </c>
      <c r="J10990" s="2" t="str">
        <f t="array" ref="J10990">XLOOKUP('Transaction Data'!$G10990,Product_Code,Biscuit_Brand)</f>
        <v>Vanilla Wafers</v>
      </c>
      <c r="K10990" s="2">
        <f t="array" ref="K10990">XLOOKUP('Transaction Data'!$G10990,Product_Code,Cost)</f>
        <v>18</v>
      </c>
      <c r="L10990" s="2">
        <f t="array" ref="L10990">XLOOKUP('Transaction Data'!$G10990,Product_Code,Unit_Price)</f>
        <v>36</v>
      </c>
      <c r="M10990" s="3">
        <f>'Transaction Data'!$F10990*'Transaction Data'!$K10990</f>
        <v>5670</v>
      </c>
      <c r="N10990" s="3">
        <f>'Transaction Data'!$F10990*'Transaction Data'!$L10990</f>
        <v>11340</v>
      </c>
      <c r="O10990" s="3">
        <f>'Transaction Data'!$N10990-'Transaction Data'!$M10990</f>
        <v>5670</v>
      </c>
      <c r="P10990" s="2">
        <f>DATEDIF('Transaction Data'!$D10990,'Transaction Data'!$A10990,"y")</f>
        <v>50</v>
      </c>
      <c r="Q10990" s="2" t="str">
        <f>FLOOR('Transaction Data'!$P10990,15)&amp;"-"&amp;FLOOR('Transaction Data'!$P10990,15)+14</f>
        <v>45-59</v>
      </c>
      <c r="R10990" s="2" t="str">
        <f>IF('Transaction Data'!$L10990&lt;=10,"Less Expensive","Expensive")</f>
        <v>Expensive</v>
      </c>
      <c r="S10990" s="4">
        <f>WEEKDAY('Transaction Data'!$A10990)</f>
        <v>7</v>
      </c>
      <c r="T10990" s="2" t="str">
        <f>IF(WEEKDAY('Transaction Data'!$A10990,2)&lt;6,"Weekday","Weekend")</f>
        <v>Weekend</v>
      </c>
    </row>
    <row r="10991" ht="15.75" customHeight="1">
      <c r="A10991" s="1">
        <v>45582.0</v>
      </c>
      <c r="B10991" s="2" t="s">
        <v>5632</v>
      </c>
      <c r="C10991" s="2" t="s">
        <v>47</v>
      </c>
      <c r="D10991" s="1">
        <v>36278.0</v>
      </c>
      <c r="E10991" s="2" t="s">
        <v>63</v>
      </c>
      <c r="F10991" s="2">
        <v>133.0</v>
      </c>
      <c r="G10991" s="2" t="s">
        <v>57</v>
      </c>
      <c r="H10991" s="2" t="s">
        <v>45</v>
      </c>
      <c r="I10991" s="2" t="s">
        <v>30</v>
      </c>
      <c r="J10991" s="2" t="str">
        <f t="array" ref="J10991">XLOOKUP('Transaction Data'!$G10991,Product_Code,Biscuit_Brand)</f>
        <v>Oatmeal Cookies</v>
      </c>
      <c r="K10991" s="2">
        <f t="array" ref="K10991">XLOOKUP('Transaction Data'!$G10991,Product_Code,Cost)</f>
        <v>19</v>
      </c>
      <c r="L10991" s="2">
        <f t="array" ref="L10991">XLOOKUP('Transaction Data'!$G10991,Product_Code,Unit_Price)</f>
        <v>23</v>
      </c>
      <c r="M10991" s="3">
        <f>'Transaction Data'!$F10991*'Transaction Data'!$K10991</f>
        <v>2527</v>
      </c>
      <c r="N10991" s="3">
        <f>'Transaction Data'!$F10991*'Transaction Data'!$L10991</f>
        <v>3059</v>
      </c>
      <c r="O10991" s="3">
        <f>'Transaction Data'!$N10991-'Transaction Data'!$M10991</f>
        <v>532</v>
      </c>
      <c r="P10991" s="2">
        <f>DATEDIF('Transaction Data'!$D10991,'Transaction Data'!$A10991,"y")</f>
        <v>25</v>
      </c>
      <c r="Q10991" s="2" t="str">
        <f>FLOOR('Transaction Data'!$P10991,15)&amp;"-"&amp;FLOOR('Transaction Data'!$P10991,15)+14</f>
        <v>15-29</v>
      </c>
      <c r="R10991" s="2" t="str">
        <f>IF('Transaction Data'!$L10991&lt;=10,"Less Expensive","Expensive")</f>
        <v>Expensive</v>
      </c>
      <c r="S10991" s="4">
        <f>WEEKDAY('Transaction Data'!$A10991)</f>
        <v>5</v>
      </c>
      <c r="T10991" s="2" t="str">
        <f>IF(WEEKDAY('Transaction Data'!$A10991,2)&lt;6,"Weekday","Weekend")</f>
        <v>Weekday</v>
      </c>
    </row>
    <row r="10992" ht="15.75" customHeight="1">
      <c r="A10992" s="1">
        <v>45573.0</v>
      </c>
      <c r="B10992" s="2" t="s">
        <v>3122</v>
      </c>
      <c r="C10992" s="2" t="s">
        <v>51</v>
      </c>
      <c r="D10992" s="1">
        <v>24348.0</v>
      </c>
      <c r="E10992" s="2" t="s">
        <v>22</v>
      </c>
      <c r="F10992" s="2">
        <v>228.0</v>
      </c>
      <c r="G10992" s="2" t="s">
        <v>33</v>
      </c>
      <c r="H10992" s="2" t="s">
        <v>52</v>
      </c>
      <c r="I10992" s="2" t="s">
        <v>35</v>
      </c>
      <c r="J10992" s="2" t="str">
        <f t="array" ref="J10992">XLOOKUP('Transaction Data'!$G10992,Product_Code,Biscuit_Brand)</f>
        <v>Caramel Biscuits</v>
      </c>
      <c r="K10992" s="2">
        <f t="array" ref="K10992">XLOOKUP('Transaction Data'!$G10992,Product_Code,Cost)</f>
        <v>18</v>
      </c>
      <c r="L10992" s="2">
        <f t="array" ref="L10992">XLOOKUP('Transaction Data'!$G10992,Product_Code,Unit_Price)</f>
        <v>22</v>
      </c>
      <c r="M10992" s="3">
        <f>'Transaction Data'!$F10992*'Transaction Data'!$K10992</f>
        <v>4104</v>
      </c>
      <c r="N10992" s="3">
        <f>'Transaction Data'!$F10992*'Transaction Data'!$L10992</f>
        <v>5016</v>
      </c>
      <c r="O10992" s="3">
        <f>'Transaction Data'!$N10992-'Transaction Data'!$M10992</f>
        <v>912</v>
      </c>
      <c r="P10992" s="2">
        <f>DATEDIF('Transaction Data'!$D10992,'Transaction Data'!$A10992,"y")</f>
        <v>58</v>
      </c>
      <c r="Q10992" s="2" t="str">
        <f>FLOOR('Transaction Data'!$P10992,15)&amp;"-"&amp;FLOOR('Transaction Data'!$P10992,15)+14</f>
        <v>45-59</v>
      </c>
      <c r="R10992" s="2" t="str">
        <f>IF('Transaction Data'!$L10992&lt;=10,"Less Expensive","Expensive")</f>
        <v>Expensive</v>
      </c>
      <c r="S10992" s="4">
        <f>WEEKDAY('Transaction Data'!$A10992)</f>
        <v>3</v>
      </c>
      <c r="T10992" s="2" t="str">
        <f>IF(WEEKDAY('Transaction Data'!$A10992,2)&lt;6,"Weekday","Weekend")</f>
        <v>Weekday</v>
      </c>
    </row>
    <row r="10993" ht="15.75" customHeight="1">
      <c r="A10993" s="1">
        <v>45574.0</v>
      </c>
      <c r="B10993" s="2" t="s">
        <v>7827</v>
      </c>
      <c r="C10993" s="2" t="s">
        <v>65</v>
      </c>
      <c r="D10993" s="1">
        <v>23784.0</v>
      </c>
      <c r="E10993" s="2" t="s">
        <v>27</v>
      </c>
      <c r="F10993" s="2">
        <v>155.0</v>
      </c>
      <c r="G10993" s="2" t="s">
        <v>33</v>
      </c>
      <c r="H10993" s="2" t="s">
        <v>29</v>
      </c>
      <c r="I10993" s="2" t="s">
        <v>35</v>
      </c>
      <c r="J10993" s="2" t="str">
        <f t="array" ref="J10993">XLOOKUP('Transaction Data'!$G10993,Product_Code,Biscuit_Brand)</f>
        <v>Caramel Biscuits</v>
      </c>
      <c r="K10993" s="2">
        <f t="array" ref="K10993">XLOOKUP('Transaction Data'!$G10993,Product_Code,Cost)</f>
        <v>18</v>
      </c>
      <c r="L10993" s="2">
        <f t="array" ref="L10993">XLOOKUP('Transaction Data'!$G10993,Product_Code,Unit_Price)</f>
        <v>22</v>
      </c>
      <c r="M10993" s="3">
        <f>'Transaction Data'!$F10993*'Transaction Data'!$K10993</f>
        <v>2790</v>
      </c>
      <c r="N10993" s="3">
        <f>'Transaction Data'!$F10993*'Transaction Data'!$L10993</f>
        <v>3410</v>
      </c>
      <c r="O10993" s="3">
        <f>'Transaction Data'!$N10993-'Transaction Data'!$M10993</f>
        <v>620</v>
      </c>
      <c r="P10993" s="2">
        <f>DATEDIF('Transaction Data'!$D10993,'Transaction Data'!$A10993,"y")</f>
        <v>59</v>
      </c>
      <c r="Q10993" s="2" t="str">
        <f>FLOOR('Transaction Data'!$P10993,15)&amp;"-"&amp;FLOOR('Transaction Data'!$P10993,15)+14</f>
        <v>45-59</v>
      </c>
      <c r="R10993" s="2" t="str">
        <f>IF('Transaction Data'!$L10993&lt;=10,"Less Expensive","Expensive")</f>
        <v>Expensive</v>
      </c>
      <c r="S10993" s="4">
        <f>WEEKDAY('Transaction Data'!$A10993)</f>
        <v>4</v>
      </c>
      <c r="T10993" s="2" t="str">
        <f>IF(WEEKDAY('Transaction Data'!$A10993,2)&lt;6,"Weekday","Weekend")</f>
        <v>Weekday</v>
      </c>
    </row>
    <row r="10994" ht="15.75" customHeight="1">
      <c r="A10994" s="1">
        <v>45576.0</v>
      </c>
      <c r="B10994" s="2" t="s">
        <v>292</v>
      </c>
      <c r="C10994" s="2" t="s">
        <v>65</v>
      </c>
      <c r="D10994" s="1">
        <v>30714.0</v>
      </c>
      <c r="E10994" s="2" t="s">
        <v>27</v>
      </c>
      <c r="F10994" s="2">
        <v>464.0</v>
      </c>
      <c r="G10994" s="2" t="s">
        <v>48</v>
      </c>
      <c r="H10994" s="2" t="s">
        <v>39</v>
      </c>
      <c r="I10994" s="2" t="s">
        <v>25</v>
      </c>
      <c r="J10994" s="2" t="str">
        <f t="array" ref="J10994">XLOOKUP('Transaction Data'!$G10994,Product_Code,Biscuit_Brand)</f>
        <v>Lemon Crisps</v>
      </c>
      <c r="K10994" s="2">
        <f t="array" ref="K10994">XLOOKUP('Transaction Data'!$G10994,Product_Code,Cost)</f>
        <v>7</v>
      </c>
      <c r="L10994" s="2">
        <f t="array" ref="L10994">XLOOKUP('Transaction Data'!$G10994,Product_Code,Unit_Price)</f>
        <v>9</v>
      </c>
      <c r="M10994" s="3">
        <f>'Transaction Data'!$F10994*'Transaction Data'!$K10994</f>
        <v>3248</v>
      </c>
      <c r="N10994" s="3">
        <f>'Transaction Data'!$F10994*'Transaction Data'!$L10994</f>
        <v>4176</v>
      </c>
      <c r="O10994" s="3">
        <f>'Transaction Data'!$N10994-'Transaction Data'!$M10994</f>
        <v>928</v>
      </c>
      <c r="P10994" s="2">
        <f>DATEDIF('Transaction Data'!$D10994,'Transaction Data'!$A10994,"y")</f>
        <v>40</v>
      </c>
      <c r="Q10994" s="2" t="str">
        <f>FLOOR('Transaction Data'!$P10994,15)&amp;"-"&amp;FLOOR('Transaction Data'!$P10994,15)+14</f>
        <v>30-44</v>
      </c>
      <c r="R10994" s="2" t="str">
        <f>IF('Transaction Data'!$L10994&lt;=10,"Less Expensive","Expensive")</f>
        <v>Less Expensive</v>
      </c>
      <c r="S10994" s="4">
        <f>WEEKDAY('Transaction Data'!$A10994)</f>
        <v>6</v>
      </c>
      <c r="T10994" s="2" t="str">
        <f>IF(WEEKDAY('Transaction Data'!$A10994,2)&lt;6,"Weekday","Weekend")</f>
        <v>Weekday</v>
      </c>
    </row>
    <row r="10995" ht="15.75" customHeight="1">
      <c r="A10995" s="1">
        <v>45596.0</v>
      </c>
      <c r="B10995" s="2" t="s">
        <v>1997</v>
      </c>
      <c r="C10995" s="2" t="s">
        <v>54</v>
      </c>
      <c r="D10995" s="1">
        <v>36702.0</v>
      </c>
      <c r="E10995" s="2" t="s">
        <v>27</v>
      </c>
      <c r="F10995" s="2">
        <v>156.0</v>
      </c>
      <c r="G10995" s="2" t="s">
        <v>61</v>
      </c>
      <c r="H10995" s="2" t="s">
        <v>29</v>
      </c>
      <c r="I10995" s="2" t="s">
        <v>25</v>
      </c>
      <c r="J10995" s="2" t="str">
        <f t="array" ref="J10995">XLOOKUP('Transaction Data'!$G10995,Product_Code,Biscuit_Brand)</f>
        <v>Choco Delight</v>
      </c>
      <c r="K10995" s="2">
        <f t="array" ref="K10995">XLOOKUP('Transaction Data'!$G10995,Product_Code,Cost)</f>
        <v>3</v>
      </c>
      <c r="L10995" s="2">
        <f t="array" ref="L10995">XLOOKUP('Transaction Data'!$G10995,Product_Code,Unit_Price)</f>
        <v>5</v>
      </c>
      <c r="M10995" s="3">
        <f>'Transaction Data'!$F10995*'Transaction Data'!$K10995</f>
        <v>468</v>
      </c>
      <c r="N10995" s="3">
        <f>'Transaction Data'!$F10995*'Transaction Data'!$L10995</f>
        <v>780</v>
      </c>
      <c r="O10995" s="3">
        <f>'Transaction Data'!$N10995-'Transaction Data'!$M10995</f>
        <v>312</v>
      </c>
      <c r="P10995" s="2">
        <f>DATEDIF('Transaction Data'!$D10995,'Transaction Data'!$A10995,"y")</f>
        <v>24</v>
      </c>
      <c r="Q10995" s="2" t="str">
        <f>FLOOR('Transaction Data'!$P10995,15)&amp;"-"&amp;FLOOR('Transaction Data'!$P10995,15)+14</f>
        <v>15-29</v>
      </c>
      <c r="R10995" s="2" t="str">
        <f>IF('Transaction Data'!$L10995&lt;=10,"Less Expensive","Expensive")</f>
        <v>Less Expensive</v>
      </c>
      <c r="S10995" s="4">
        <f>WEEKDAY('Transaction Data'!$A10995)</f>
        <v>5</v>
      </c>
      <c r="T10995" s="2" t="str">
        <f>IF(WEEKDAY('Transaction Data'!$A10995,2)&lt;6,"Weekday","Weekend")</f>
        <v>Weekday</v>
      </c>
    </row>
    <row r="10996" ht="15.75" customHeight="1">
      <c r="A10996" s="1">
        <v>45568.0</v>
      </c>
      <c r="B10996" s="2" t="s">
        <v>8984</v>
      </c>
      <c r="C10996" s="2" t="s">
        <v>69</v>
      </c>
      <c r="D10996" s="1">
        <v>33578.0</v>
      </c>
      <c r="E10996" s="2" t="s">
        <v>63</v>
      </c>
      <c r="F10996" s="2">
        <v>412.0</v>
      </c>
      <c r="G10996" s="2" t="s">
        <v>38</v>
      </c>
      <c r="H10996" s="2" t="s">
        <v>45</v>
      </c>
      <c r="I10996" s="2" t="s">
        <v>30</v>
      </c>
      <c r="J10996" s="2" t="str">
        <f t="array" ref="J10996">XLOOKUP('Transaction Data'!$G10996,Product_Code,Biscuit_Brand)</f>
        <v>Ginger Snaps</v>
      </c>
      <c r="K10996" s="2">
        <f t="array" ref="K10996">XLOOKUP('Transaction Data'!$G10996,Product_Code,Cost)</f>
        <v>14</v>
      </c>
      <c r="L10996" s="2">
        <f t="array" ref="L10996">XLOOKUP('Transaction Data'!$G10996,Product_Code,Unit_Price)</f>
        <v>28</v>
      </c>
      <c r="M10996" s="3">
        <f>'Transaction Data'!$F10996*'Transaction Data'!$K10996</f>
        <v>5768</v>
      </c>
      <c r="N10996" s="3">
        <f>'Transaction Data'!$F10996*'Transaction Data'!$L10996</f>
        <v>11536</v>
      </c>
      <c r="O10996" s="3">
        <f>'Transaction Data'!$N10996-'Transaction Data'!$M10996</f>
        <v>5768</v>
      </c>
      <c r="P10996" s="2">
        <f>DATEDIF('Transaction Data'!$D10996,'Transaction Data'!$A10996,"y")</f>
        <v>32</v>
      </c>
      <c r="Q10996" s="2" t="str">
        <f>FLOOR('Transaction Data'!$P10996,15)&amp;"-"&amp;FLOOR('Transaction Data'!$P10996,15)+14</f>
        <v>30-44</v>
      </c>
      <c r="R10996" s="2" t="str">
        <f>IF('Transaction Data'!$L10996&lt;=10,"Less Expensive","Expensive")</f>
        <v>Expensive</v>
      </c>
      <c r="S10996" s="4">
        <f>WEEKDAY('Transaction Data'!$A10996)</f>
        <v>5</v>
      </c>
      <c r="T10996" s="2" t="str">
        <f>IF(WEEKDAY('Transaction Data'!$A10996,2)&lt;6,"Weekday","Weekend")</f>
        <v>Weekday</v>
      </c>
    </row>
    <row r="10997" ht="15.75" customHeight="1">
      <c r="A10997" s="1">
        <v>45571.0</v>
      </c>
      <c r="B10997" s="2" t="s">
        <v>5249</v>
      </c>
      <c r="C10997" s="2" t="s">
        <v>69</v>
      </c>
      <c r="D10997" s="1">
        <v>21130.0</v>
      </c>
      <c r="E10997" s="2" t="s">
        <v>22</v>
      </c>
      <c r="F10997" s="2">
        <v>116.0</v>
      </c>
      <c r="G10997" s="2" t="s">
        <v>28</v>
      </c>
      <c r="H10997" s="2" t="s">
        <v>29</v>
      </c>
      <c r="I10997" s="2" t="s">
        <v>25</v>
      </c>
      <c r="J10997" s="2" t="str">
        <f t="array" ref="J10997">XLOOKUP('Transaction Data'!$G10997,Product_Code,Biscuit_Brand)</f>
        <v>Shortbread</v>
      </c>
      <c r="K10997" s="2">
        <f t="array" ref="K10997">XLOOKUP('Transaction Data'!$G10997,Product_Code,Cost)</f>
        <v>10</v>
      </c>
      <c r="L10997" s="2">
        <f t="array" ref="L10997">XLOOKUP('Transaction Data'!$G10997,Product_Code,Unit_Price)</f>
        <v>45</v>
      </c>
      <c r="M10997" s="3">
        <f>'Transaction Data'!$F10997*'Transaction Data'!$K10997</f>
        <v>1160</v>
      </c>
      <c r="N10997" s="3">
        <f>'Transaction Data'!$F10997*'Transaction Data'!$L10997</f>
        <v>5220</v>
      </c>
      <c r="O10997" s="3">
        <f>'Transaction Data'!$N10997-'Transaction Data'!$M10997</f>
        <v>4060</v>
      </c>
      <c r="P10997" s="2">
        <f>DATEDIF('Transaction Data'!$D10997,'Transaction Data'!$A10997,"y")</f>
        <v>66</v>
      </c>
      <c r="Q10997" s="2" t="str">
        <f>FLOOR('Transaction Data'!$P10997,15)&amp;"-"&amp;FLOOR('Transaction Data'!$P10997,15)+14</f>
        <v>60-74</v>
      </c>
      <c r="R10997" s="2" t="str">
        <f>IF('Transaction Data'!$L10997&lt;=10,"Less Expensive","Expensive")</f>
        <v>Expensive</v>
      </c>
      <c r="S10997" s="4">
        <f>WEEKDAY('Transaction Data'!$A10997)</f>
        <v>1</v>
      </c>
      <c r="T10997" s="2" t="str">
        <f>IF(WEEKDAY('Transaction Data'!$A10997,2)&lt;6,"Weekday","Weekend")</f>
        <v>Weekend</v>
      </c>
    </row>
    <row r="10998" ht="15.75" customHeight="1">
      <c r="A10998" s="1">
        <v>45589.0</v>
      </c>
      <c r="B10998" s="2" t="s">
        <v>4339</v>
      </c>
      <c r="C10998" s="2" t="s">
        <v>21</v>
      </c>
      <c r="D10998" s="1">
        <v>16080.0</v>
      </c>
      <c r="E10998" s="2" t="s">
        <v>22</v>
      </c>
      <c r="F10998" s="2">
        <v>34.0</v>
      </c>
      <c r="G10998" s="2" t="s">
        <v>38</v>
      </c>
      <c r="H10998" s="2" t="s">
        <v>24</v>
      </c>
      <c r="I10998" s="2" t="s">
        <v>25</v>
      </c>
      <c r="J10998" s="2" t="str">
        <f t="array" ref="J10998">XLOOKUP('Transaction Data'!$G10998,Product_Code,Biscuit_Brand)</f>
        <v>Ginger Snaps</v>
      </c>
      <c r="K10998" s="2">
        <f t="array" ref="K10998">XLOOKUP('Transaction Data'!$G10998,Product_Code,Cost)</f>
        <v>14</v>
      </c>
      <c r="L10998" s="2">
        <f t="array" ref="L10998">XLOOKUP('Transaction Data'!$G10998,Product_Code,Unit_Price)</f>
        <v>28</v>
      </c>
      <c r="M10998" s="3">
        <f>'Transaction Data'!$F10998*'Transaction Data'!$K10998</f>
        <v>476</v>
      </c>
      <c r="N10998" s="3">
        <f>'Transaction Data'!$F10998*'Transaction Data'!$L10998</f>
        <v>952</v>
      </c>
      <c r="O10998" s="3">
        <f>'Transaction Data'!$N10998-'Transaction Data'!$M10998</f>
        <v>476</v>
      </c>
      <c r="P10998" s="2">
        <f>DATEDIF('Transaction Data'!$D10998,'Transaction Data'!$A10998,"y")</f>
        <v>80</v>
      </c>
      <c r="Q10998" s="2" t="str">
        <f>FLOOR('Transaction Data'!$P10998,15)&amp;"-"&amp;FLOOR('Transaction Data'!$P10998,15)+14</f>
        <v>75-89</v>
      </c>
      <c r="R10998" s="2" t="str">
        <f>IF('Transaction Data'!$L10998&lt;=10,"Less Expensive","Expensive")</f>
        <v>Expensive</v>
      </c>
      <c r="S10998" s="4">
        <f>WEEKDAY('Transaction Data'!$A10998)</f>
        <v>5</v>
      </c>
      <c r="T10998" s="2" t="str">
        <f>IF(WEEKDAY('Transaction Data'!$A10998,2)&lt;6,"Weekday","Weekend")</f>
        <v>Weekday</v>
      </c>
    </row>
    <row r="10999" ht="15.75" customHeight="1">
      <c r="A10999" s="1">
        <v>45585.0</v>
      </c>
      <c r="B10999" s="2" t="s">
        <v>7406</v>
      </c>
      <c r="C10999" s="2" t="s">
        <v>41</v>
      </c>
      <c r="D10999" s="1">
        <v>31832.0</v>
      </c>
      <c r="E10999" s="2" t="s">
        <v>63</v>
      </c>
      <c r="F10999" s="2">
        <v>358.0</v>
      </c>
      <c r="G10999" s="2" t="s">
        <v>33</v>
      </c>
      <c r="H10999" s="2" t="s">
        <v>34</v>
      </c>
      <c r="I10999" s="2" t="s">
        <v>35</v>
      </c>
      <c r="J10999" s="2" t="str">
        <f t="array" ref="J10999">XLOOKUP('Transaction Data'!$G10999,Product_Code,Biscuit_Brand)</f>
        <v>Caramel Biscuits</v>
      </c>
      <c r="K10999" s="2">
        <f t="array" ref="K10999">XLOOKUP('Transaction Data'!$G10999,Product_Code,Cost)</f>
        <v>18</v>
      </c>
      <c r="L10999" s="2">
        <f t="array" ref="L10999">XLOOKUP('Transaction Data'!$G10999,Product_Code,Unit_Price)</f>
        <v>22</v>
      </c>
      <c r="M10999" s="3">
        <f>'Transaction Data'!$F10999*'Transaction Data'!$K10999</f>
        <v>6444</v>
      </c>
      <c r="N10999" s="3">
        <f>'Transaction Data'!$F10999*'Transaction Data'!$L10999</f>
        <v>7876</v>
      </c>
      <c r="O10999" s="3">
        <f>'Transaction Data'!$N10999-'Transaction Data'!$M10999</f>
        <v>1432</v>
      </c>
      <c r="P10999" s="2">
        <f>DATEDIF('Transaction Data'!$D10999,'Transaction Data'!$A10999,"y")</f>
        <v>37</v>
      </c>
      <c r="Q10999" s="2" t="str">
        <f>FLOOR('Transaction Data'!$P10999,15)&amp;"-"&amp;FLOOR('Transaction Data'!$P10999,15)+14</f>
        <v>30-44</v>
      </c>
      <c r="R10999" s="2" t="str">
        <f>IF('Transaction Data'!$L10999&lt;=10,"Less Expensive","Expensive")</f>
        <v>Expensive</v>
      </c>
      <c r="S10999" s="4">
        <f>WEEKDAY('Transaction Data'!$A10999)</f>
        <v>1</v>
      </c>
      <c r="T10999" s="2" t="str">
        <f>IF(WEEKDAY('Transaction Data'!$A10999,2)&lt;6,"Weekday","Weekend")</f>
        <v>Weekend</v>
      </c>
    </row>
    <row r="11000" ht="15.75" customHeight="1">
      <c r="A11000" s="1">
        <v>45568.0</v>
      </c>
      <c r="B11000" s="2" t="s">
        <v>4540</v>
      </c>
      <c r="C11000" s="2" t="s">
        <v>41</v>
      </c>
      <c r="D11000" s="1">
        <v>21401.0</v>
      </c>
      <c r="E11000" s="2" t="s">
        <v>37</v>
      </c>
      <c r="F11000" s="2">
        <v>407.0</v>
      </c>
      <c r="G11000" s="2" t="s">
        <v>48</v>
      </c>
      <c r="H11000" s="2" t="s">
        <v>24</v>
      </c>
      <c r="I11000" s="2" t="s">
        <v>25</v>
      </c>
      <c r="J11000" s="2" t="str">
        <f t="array" ref="J11000">XLOOKUP('Transaction Data'!$G11000,Product_Code,Biscuit_Brand)</f>
        <v>Lemon Crisps</v>
      </c>
      <c r="K11000" s="2">
        <f t="array" ref="K11000">XLOOKUP('Transaction Data'!$G11000,Product_Code,Cost)</f>
        <v>7</v>
      </c>
      <c r="L11000" s="2">
        <f t="array" ref="L11000">XLOOKUP('Transaction Data'!$G11000,Product_Code,Unit_Price)</f>
        <v>9</v>
      </c>
      <c r="M11000" s="3">
        <f>'Transaction Data'!$F11000*'Transaction Data'!$K11000</f>
        <v>2849</v>
      </c>
      <c r="N11000" s="3">
        <f>'Transaction Data'!$F11000*'Transaction Data'!$L11000</f>
        <v>3663</v>
      </c>
      <c r="O11000" s="3">
        <f>'Transaction Data'!$N11000-'Transaction Data'!$M11000</f>
        <v>814</v>
      </c>
      <c r="P11000" s="2">
        <f>DATEDIF('Transaction Data'!$D11000,'Transaction Data'!$A11000,"y")</f>
        <v>66</v>
      </c>
      <c r="Q11000" s="2" t="str">
        <f>FLOOR('Transaction Data'!$P11000,15)&amp;"-"&amp;FLOOR('Transaction Data'!$P11000,15)+14</f>
        <v>60-74</v>
      </c>
      <c r="R11000" s="2" t="str">
        <f>IF('Transaction Data'!$L11000&lt;=10,"Less Expensive","Expensive")</f>
        <v>Less Expensive</v>
      </c>
      <c r="S11000" s="4">
        <f>WEEKDAY('Transaction Data'!$A11000)</f>
        <v>5</v>
      </c>
      <c r="T11000" s="2" t="str">
        <f>IF(WEEKDAY('Transaction Data'!$A11000,2)&lt;6,"Weekday","Weekend")</f>
        <v>Weekday</v>
      </c>
    </row>
    <row r="11001" ht="15.75" customHeight="1">
      <c r="A11001" s="1">
        <v>45576.0</v>
      </c>
      <c r="B11001" s="2" t="s">
        <v>3079</v>
      </c>
      <c r="C11001" s="2" t="s">
        <v>41</v>
      </c>
      <c r="D11001" s="1">
        <v>18422.0</v>
      </c>
      <c r="E11001" s="2" t="s">
        <v>37</v>
      </c>
      <c r="F11001" s="2">
        <v>489.0</v>
      </c>
      <c r="G11001" s="2" t="s">
        <v>38</v>
      </c>
      <c r="H11001" s="2" t="s">
        <v>49</v>
      </c>
      <c r="I11001" s="2" t="s">
        <v>30</v>
      </c>
      <c r="J11001" s="2" t="str">
        <f t="array" ref="J11001">XLOOKUP('Transaction Data'!$G11001,Product_Code,Biscuit_Brand)</f>
        <v>Ginger Snaps</v>
      </c>
      <c r="K11001" s="2">
        <f t="array" ref="K11001">XLOOKUP('Transaction Data'!$G11001,Product_Code,Cost)</f>
        <v>14</v>
      </c>
      <c r="L11001" s="2">
        <f t="array" ref="L11001">XLOOKUP('Transaction Data'!$G11001,Product_Code,Unit_Price)</f>
        <v>28</v>
      </c>
      <c r="M11001" s="3">
        <f>'Transaction Data'!$F11001*'Transaction Data'!$K11001</f>
        <v>6846</v>
      </c>
      <c r="N11001" s="3">
        <f>'Transaction Data'!$F11001*'Transaction Data'!$L11001</f>
        <v>13692</v>
      </c>
      <c r="O11001" s="3">
        <f>'Transaction Data'!$N11001-'Transaction Data'!$M11001</f>
        <v>6846</v>
      </c>
      <c r="P11001" s="2">
        <f>DATEDIF('Transaction Data'!$D11001,'Transaction Data'!$A11001,"y")</f>
        <v>74</v>
      </c>
      <c r="Q11001" s="2" t="str">
        <f>FLOOR('Transaction Data'!$P11001,15)&amp;"-"&amp;FLOOR('Transaction Data'!$P11001,15)+14</f>
        <v>60-74</v>
      </c>
      <c r="R11001" s="2" t="str">
        <f>IF('Transaction Data'!$L11001&lt;=10,"Less Expensive","Expensive")</f>
        <v>Expensive</v>
      </c>
      <c r="S11001" s="4">
        <f>WEEKDAY('Transaction Data'!$A11001)</f>
        <v>6</v>
      </c>
      <c r="T11001" s="2" t="str">
        <f>IF(WEEKDAY('Transaction Data'!$A11001,2)&lt;6,"Weekday","Weekend")</f>
        <v>Weekday</v>
      </c>
    </row>
    <row r="11002" ht="15.75" customHeight="1">
      <c r="A11002" s="1">
        <v>45588.0</v>
      </c>
      <c r="B11002" s="2" t="s">
        <v>836</v>
      </c>
      <c r="C11002" s="2" t="s">
        <v>32</v>
      </c>
      <c r="D11002" s="1">
        <v>25299.0</v>
      </c>
      <c r="E11002" s="2" t="s">
        <v>22</v>
      </c>
      <c r="F11002" s="2">
        <v>305.0</v>
      </c>
      <c r="G11002" s="2" t="s">
        <v>48</v>
      </c>
      <c r="H11002" s="2" t="s">
        <v>49</v>
      </c>
      <c r="I11002" s="2" t="s">
        <v>25</v>
      </c>
      <c r="J11002" s="2" t="str">
        <f t="array" ref="J11002">XLOOKUP('Transaction Data'!$G11002,Product_Code,Biscuit_Brand)</f>
        <v>Lemon Crisps</v>
      </c>
      <c r="K11002" s="2">
        <f t="array" ref="K11002">XLOOKUP('Transaction Data'!$G11002,Product_Code,Cost)</f>
        <v>7</v>
      </c>
      <c r="L11002" s="2">
        <f t="array" ref="L11002">XLOOKUP('Transaction Data'!$G11002,Product_Code,Unit_Price)</f>
        <v>9</v>
      </c>
      <c r="M11002" s="3">
        <f>'Transaction Data'!$F11002*'Transaction Data'!$K11002</f>
        <v>2135</v>
      </c>
      <c r="N11002" s="3">
        <f>'Transaction Data'!$F11002*'Transaction Data'!$L11002</f>
        <v>2745</v>
      </c>
      <c r="O11002" s="3">
        <f>'Transaction Data'!$N11002-'Transaction Data'!$M11002</f>
        <v>610</v>
      </c>
      <c r="P11002" s="2">
        <f>DATEDIF('Transaction Data'!$D11002,'Transaction Data'!$A11002,"y")</f>
        <v>55</v>
      </c>
      <c r="Q11002" s="2" t="str">
        <f>FLOOR('Transaction Data'!$P11002,15)&amp;"-"&amp;FLOOR('Transaction Data'!$P11002,15)+14</f>
        <v>45-59</v>
      </c>
      <c r="R11002" s="2" t="str">
        <f>IF('Transaction Data'!$L11002&lt;=10,"Less Expensive","Expensive")</f>
        <v>Less Expensive</v>
      </c>
      <c r="S11002" s="4">
        <f>WEEKDAY('Transaction Data'!$A11002)</f>
        <v>4</v>
      </c>
      <c r="T11002" s="2" t="str">
        <f>IF(WEEKDAY('Transaction Data'!$A11002,2)&lt;6,"Weekday","Weekend")</f>
        <v>Weekday</v>
      </c>
    </row>
    <row r="11003" ht="15.75" customHeight="1">
      <c r="A11003" s="1">
        <v>45584.0</v>
      </c>
      <c r="B11003" s="2" t="s">
        <v>5208</v>
      </c>
      <c r="C11003" s="2" t="s">
        <v>54</v>
      </c>
      <c r="D11003" s="1">
        <v>24220.0</v>
      </c>
      <c r="E11003" s="2" t="s">
        <v>22</v>
      </c>
      <c r="F11003" s="2">
        <v>432.0</v>
      </c>
      <c r="G11003" s="2" t="s">
        <v>38</v>
      </c>
      <c r="H11003" s="2" t="s">
        <v>45</v>
      </c>
      <c r="I11003" s="2" t="s">
        <v>35</v>
      </c>
      <c r="J11003" s="2" t="str">
        <f t="array" ref="J11003">XLOOKUP('Transaction Data'!$G11003,Product_Code,Biscuit_Brand)</f>
        <v>Ginger Snaps</v>
      </c>
      <c r="K11003" s="2">
        <f t="array" ref="K11003">XLOOKUP('Transaction Data'!$G11003,Product_Code,Cost)</f>
        <v>14</v>
      </c>
      <c r="L11003" s="2">
        <f t="array" ref="L11003">XLOOKUP('Transaction Data'!$G11003,Product_Code,Unit_Price)</f>
        <v>28</v>
      </c>
      <c r="M11003" s="3">
        <f>'Transaction Data'!$F11003*'Transaction Data'!$K11003</f>
        <v>6048</v>
      </c>
      <c r="N11003" s="3">
        <f>'Transaction Data'!$F11003*'Transaction Data'!$L11003</f>
        <v>12096</v>
      </c>
      <c r="O11003" s="3">
        <f>'Transaction Data'!$N11003-'Transaction Data'!$M11003</f>
        <v>6048</v>
      </c>
      <c r="P11003" s="2">
        <f>DATEDIF('Transaction Data'!$D11003,'Transaction Data'!$A11003,"y")</f>
        <v>58</v>
      </c>
      <c r="Q11003" s="2" t="str">
        <f>FLOOR('Transaction Data'!$P11003,15)&amp;"-"&amp;FLOOR('Transaction Data'!$P11003,15)+14</f>
        <v>45-59</v>
      </c>
      <c r="R11003" s="2" t="str">
        <f>IF('Transaction Data'!$L11003&lt;=10,"Less Expensive","Expensive")</f>
        <v>Expensive</v>
      </c>
      <c r="S11003" s="4">
        <f>WEEKDAY('Transaction Data'!$A11003)</f>
        <v>7</v>
      </c>
      <c r="T11003" s="2" t="str">
        <f>IF(WEEKDAY('Transaction Data'!$A11003,2)&lt;6,"Weekday","Weekend")</f>
        <v>Weekend</v>
      </c>
    </row>
    <row r="11004" ht="15.75" customHeight="1">
      <c r="A11004" s="1">
        <v>45574.0</v>
      </c>
      <c r="B11004" s="2" t="s">
        <v>2997</v>
      </c>
      <c r="C11004" s="2" t="s">
        <v>65</v>
      </c>
      <c r="D11004" s="1">
        <v>38274.0</v>
      </c>
      <c r="E11004" s="2" t="s">
        <v>37</v>
      </c>
      <c r="F11004" s="2">
        <v>67.0</v>
      </c>
      <c r="G11004" s="2" t="s">
        <v>38</v>
      </c>
      <c r="H11004" s="2" t="s">
        <v>24</v>
      </c>
      <c r="I11004" s="2" t="s">
        <v>30</v>
      </c>
      <c r="J11004" s="2" t="str">
        <f t="array" ref="J11004">XLOOKUP('Transaction Data'!$G11004,Product_Code,Biscuit_Brand)</f>
        <v>Ginger Snaps</v>
      </c>
      <c r="K11004" s="2">
        <f t="array" ref="K11004">XLOOKUP('Transaction Data'!$G11004,Product_Code,Cost)</f>
        <v>14</v>
      </c>
      <c r="L11004" s="2">
        <f t="array" ref="L11004">XLOOKUP('Transaction Data'!$G11004,Product_Code,Unit_Price)</f>
        <v>28</v>
      </c>
      <c r="M11004" s="3">
        <f>'Transaction Data'!$F11004*'Transaction Data'!$K11004</f>
        <v>938</v>
      </c>
      <c r="N11004" s="3">
        <f>'Transaction Data'!$F11004*'Transaction Data'!$L11004</f>
        <v>1876</v>
      </c>
      <c r="O11004" s="3">
        <f>'Transaction Data'!$N11004-'Transaction Data'!$M11004</f>
        <v>938</v>
      </c>
      <c r="P11004" s="2">
        <f>DATEDIF('Transaction Data'!$D11004,'Transaction Data'!$A11004,"y")</f>
        <v>19</v>
      </c>
      <c r="Q11004" s="2" t="str">
        <f>FLOOR('Transaction Data'!$P11004,15)&amp;"-"&amp;FLOOR('Transaction Data'!$P11004,15)+14</f>
        <v>15-29</v>
      </c>
      <c r="R11004" s="2" t="str">
        <f>IF('Transaction Data'!$L11004&lt;=10,"Less Expensive","Expensive")</f>
        <v>Expensive</v>
      </c>
      <c r="S11004" s="4">
        <f>WEEKDAY('Transaction Data'!$A11004)</f>
        <v>4</v>
      </c>
      <c r="T11004" s="2" t="str">
        <f>IF(WEEKDAY('Transaction Data'!$A11004,2)&lt;6,"Weekday","Weekend")</f>
        <v>Weekday</v>
      </c>
    </row>
    <row r="11005" ht="15.75" customHeight="1">
      <c r="A11005" s="1">
        <v>45594.0</v>
      </c>
      <c r="B11005" s="2" t="s">
        <v>3303</v>
      </c>
      <c r="C11005" s="2" t="s">
        <v>54</v>
      </c>
      <c r="D11005" s="1">
        <v>20546.0</v>
      </c>
      <c r="E11005" s="2" t="s">
        <v>22</v>
      </c>
      <c r="F11005" s="2">
        <v>306.0</v>
      </c>
      <c r="G11005" s="2" t="s">
        <v>28</v>
      </c>
      <c r="H11005" s="2" t="s">
        <v>52</v>
      </c>
      <c r="I11005" s="2" t="s">
        <v>30</v>
      </c>
      <c r="J11005" s="2" t="str">
        <f t="array" ref="J11005">XLOOKUP('Transaction Data'!$G11005,Product_Code,Biscuit_Brand)</f>
        <v>Shortbread</v>
      </c>
      <c r="K11005" s="2">
        <f t="array" ref="K11005">XLOOKUP('Transaction Data'!$G11005,Product_Code,Cost)</f>
        <v>10</v>
      </c>
      <c r="L11005" s="2">
        <f t="array" ref="L11005">XLOOKUP('Transaction Data'!$G11005,Product_Code,Unit_Price)</f>
        <v>45</v>
      </c>
      <c r="M11005" s="3">
        <f>'Transaction Data'!$F11005*'Transaction Data'!$K11005</f>
        <v>3060</v>
      </c>
      <c r="N11005" s="3">
        <f>'Transaction Data'!$F11005*'Transaction Data'!$L11005</f>
        <v>13770</v>
      </c>
      <c r="O11005" s="3">
        <f>'Transaction Data'!$N11005-'Transaction Data'!$M11005</f>
        <v>10710</v>
      </c>
      <c r="P11005" s="2">
        <f>DATEDIF('Transaction Data'!$D11005,'Transaction Data'!$A11005,"y")</f>
        <v>68</v>
      </c>
      <c r="Q11005" s="2" t="str">
        <f>FLOOR('Transaction Data'!$P11005,15)&amp;"-"&amp;FLOOR('Transaction Data'!$P11005,15)+14</f>
        <v>60-74</v>
      </c>
      <c r="R11005" s="2" t="str">
        <f>IF('Transaction Data'!$L11005&lt;=10,"Less Expensive","Expensive")</f>
        <v>Expensive</v>
      </c>
      <c r="S11005" s="4">
        <f>WEEKDAY('Transaction Data'!$A11005)</f>
        <v>3</v>
      </c>
      <c r="T11005" s="2" t="str">
        <f>IF(WEEKDAY('Transaction Data'!$A11005,2)&lt;6,"Weekday","Weekend")</f>
        <v>Weekday</v>
      </c>
    </row>
    <row r="11006" ht="15.75" customHeight="1">
      <c r="A11006" s="1">
        <v>45594.0</v>
      </c>
      <c r="B11006" s="2" t="s">
        <v>1171</v>
      </c>
      <c r="C11006" s="2" t="s">
        <v>78</v>
      </c>
      <c r="D11006" s="1">
        <v>16655.0</v>
      </c>
      <c r="E11006" s="2" t="s">
        <v>37</v>
      </c>
      <c r="F11006" s="2">
        <v>29.0</v>
      </c>
      <c r="G11006" s="2" t="s">
        <v>57</v>
      </c>
      <c r="H11006" s="2" t="s">
        <v>52</v>
      </c>
      <c r="I11006" s="2" t="s">
        <v>35</v>
      </c>
      <c r="J11006" s="2" t="str">
        <f t="array" ref="J11006">XLOOKUP('Transaction Data'!$G11006,Product_Code,Biscuit_Brand)</f>
        <v>Oatmeal Cookies</v>
      </c>
      <c r="K11006" s="2">
        <f t="array" ref="K11006">XLOOKUP('Transaction Data'!$G11006,Product_Code,Cost)</f>
        <v>19</v>
      </c>
      <c r="L11006" s="2">
        <f t="array" ref="L11006">XLOOKUP('Transaction Data'!$G11006,Product_Code,Unit_Price)</f>
        <v>23</v>
      </c>
      <c r="M11006" s="3">
        <f>'Transaction Data'!$F11006*'Transaction Data'!$K11006</f>
        <v>551</v>
      </c>
      <c r="N11006" s="3">
        <f>'Transaction Data'!$F11006*'Transaction Data'!$L11006</f>
        <v>667</v>
      </c>
      <c r="O11006" s="3">
        <f>'Transaction Data'!$N11006-'Transaction Data'!$M11006</f>
        <v>116</v>
      </c>
      <c r="P11006" s="2">
        <f>DATEDIF('Transaction Data'!$D11006,'Transaction Data'!$A11006,"y")</f>
        <v>79</v>
      </c>
      <c r="Q11006" s="2" t="str">
        <f>FLOOR('Transaction Data'!$P11006,15)&amp;"-"&amp;FLOOR('Transaction Data'!$P11006,15)+14</f>
        <v>75-89</v>
      </c>
      <c r="R11006" s="2" t="str">
        <f>IF('Transaction Data'!$L11006&lt;=10,"Less Expensive","Expensive")</f>
        <v>Expensive</v>
      </c>
      <c r="S11006" s="4">
        <f>WEEKDAY('Transaction Data'!$A11006)</f>
        <v>3</v>
      </c>
      <c r="T11006" s="2" t="str">
        <f>IF(WEEKDAY('Transaction Data'!$A11006,2)&lt;6,"Weekday","Weekend")</f>
        <v>Weekday</v>
      </c>
    </row>
    <row r="11007" ht="15.75" customHeight="1">
      <c r="A11007" s="1">
        <v>45569.0</v>
      </c>
      <c r="B11007" s="2" t="s">
        <v>5620</v>
      </c>
      <c r="C11007" s="2" t="s">
        <v>41</v>
      </c>
      <c r="D11007" s="1">
        <v>31484.0</v>
      </c>
      <c r="E11007" s="2" t="s">
        <v>37</v>
      </c>
      <c r="F11007" s="2">
        <v>210.0</v>
      </c>
      <c r="G11007" s="2" t="s">
        <v>57</v>
      </c>
      <c r="H11007" s="2" t="s">
        <v>24</v>
      </c>
      <c r="I11007" s="2" t="s">
        <v>35</v>
      </c>
      <c r="J11007" s="2" t="str">
        <f t="array" ref="J11007">XLOOKUP('Transaction Data'!$G11007,Product_Code,Biscuit_Brand)</f>
        <v>Oatmeal Cookies</v>
      </c>
      <c r="K11007" s="2">
        <f t="array" ref="K11007">XLOOKUP('Transaction Data'!$G11007,Product_Code,Cost)</f>
        <v>19</v>
      </c>
      <c r="L11007" s="2">
        <f t="array" ref="L11007">XLOOKUP('Transaction Data'!$G11007,Product_Code,Unit_Price)</f>
        <v>23</v>
      </c>
      <c r="M11007" s="3">
        <f>'Transaction Data'!$F11007*'Transaction Data'!$K11007</f>
        <v>3990</v>
      </c>
      <c r="N11007" s="3">
        <f>'Transaction Data'!$F11007*'Transaction Data'!$L11007</f>
        <v>4830</v>
      </c>
      <c r="O11007" s="3">
        <f>'Transaction Data'!$N11007-'Transaction Data'!$M11007</f>
        <v>840</v>
      </c>
      <c r="P11007" s="2">
        <f>DATEDIF('Transaction Data'!$D11007,'Transaction Data'!$A11007,"y")</f>
        <v>38</v>
      </c>
      <c r="Q11007" s="2" t="str">
        <f>FLOOR('Transaction Data'!$P11007,15)&amp;"-"&amp;FLOOR('Transaction Data'!$P11007,15)+14</f>
        <v>30-44</v>
      </c>
      <c r="R11007" s="2" t="str">
        <f>IF('Transaction Data'!$L11007&lt;=10,"Less Expensive","Expensive")</f>
        <v>Expensive</v>
      </c>
      <c r="S11007" s="4">
        <f>WEEKDAY('Transaction Data'!$A11007)</f>
        <v>6</v>
      </c>
      <c r="T11007" s="2" t="str">
        <f>IF(WEEKDAY('Transaction Data'!$A11007,2)&lt;6,"Weekday","Weekend")</f>
        <v>Weekday</v>
      </c>
    </row>
    <row r="11008" ht="15.75" customHeight="1">
      <c r="A11008" s="1">
        <v>45575.0</v>
      </c>
      <c r="B11008" s="2" t="s">
        <v>8882</v>
      </c>
      <c r="C11008" s="2" t="s">
        <v>21</v>
      </c>
      <c r="D11008" s="1">
        <v>38039.0</v>
      </c>
      <c r="E11008" s="2" t="s">
        <v>63</v>
      </c>
      <c r="F11008" s="2">
        <v>314.0</v>
      </c>
      <c r="G11008" s="2" t="s">
        <v>55</v>
      </c>
      <c r="H11008" s="2" t="s">
        <v>34</v>
      </c>
      <c r="I11008" s="2" t="s">
        <v>25</v>
      </c>
      <c r="J11008" s="2" t="str">
        <f t="array" ref="J11008">XLOOKUP('Transaction Data'!$G11008,Product_Code,Biscuit_Brand)</f>
        <v>Vanilla Wafers</v>
      </c>
      <c r="K11008" s="2">
        <f t="array" ref="K11008">XLOOKUP('Transaction Data'!$G11008,Product_Code,Cost)</f>
        <v>18</v>
      </c>
      <c r="L11008" s="2">
        <f t="array" ref="L11008">XLOOKUP('Transaction Data'!$G11008,Product_Code,Unit_Price)</f>
        <v>36</v>
      </c>
      <c r="M11008" s="3">
        <f>'Transaction Data'!$F11008*'Transaction Data'!$K11008</f>
        <v>5652</v>
      </c>
      <c r="N11008" s="3">
        <f>'Transaction Data'!$F11008*'Transaction Data'!$L11008</f>
        <v>11304</v>
      </c>
      <c r="O11008" s="3">
        <f>'Transaction Data'!$N11008-'Transaction Data'!$M11008</f>
        <v>5652</v>
      </c>
      <c r="P11008" s="2">
        <f>DATEDIF('Transaction Data'!$D11008,'Transaction Data'!$A11008,"y")</f>
        <v>20</v>
      </c>
      <c r="Q11008" s="2" t="str">
        <f>FLOOR('Transaction Data'!$P11008,15)&amp;"-"&amp;FLOOR('Transaction Data'!$P11008,15)+14</f>
        <v>15-29</v>
      </c>
      <c r="R11008" s="2" t="str">
        <f>IF('Transaction Data'!$L11008&lt;=10,"Less Expensive","Expensive")</f>
        <v>Expensive</v>
      </c>
      <c r="S11008" s="4">
        <f>WEEKDAY('Transaction Data'!$A11008)</f>
        <v>5</v>
      </c>
      <c r="T11008" s="2" t="str">
        <f>IF(WEEKDAY('Transaction Data'!$A11008,2)&lt;6,"Weekday","Weekend")</f>
        <v>Weekday</v>
      </c>
    </row>
    <row r="11009" ht="15.75" customHeight="1">
      <c r="A11009" s="1">
        <v>45584.0</v>
      </c>
      <c r="B11009" s="2" t="s">
        <v>4896</v>
      </c>
      <c r="C11009" s="2" t="s">
        <v>78</v>
      </c>
      <c r="D11009" s="1">
        <v>23805.0</v>
      </c>
      <c r="E11009" s="2" t="s">
        <v>27</v>
      </c>
      <c r="F11009" s="2">
        <v>260.0</v>
      </c>
      <c r="G11009" s="2" t="s">
        <v>38</v>
      </c>
      <c r="H11009" s="2" t="s">
        <v>42</v>
      </c>
      <c r="I11009" s="2" t="s">
        <v>25</v>
      </c>
      <c r="J11009" s="2" t="str">
        <f t="array" ref="J11009">XLOOKUP('Transaction Data'!$G11009,Product_Code,Biscuit_Brand)</f>
        <v>Ginger Snaps</v>
      </c>
      <c r="K11009" s="2">
        <f t="array" ref="K11009">XLOOKUP('Transaction Data'!$G11009,Product_Code,Cost)</f>
        <v>14</v>
      </c>
      <c r="L11009" s="2">
        <f t="array" ref="L11009">XLOOKUP('Transaction Data'!$G11009,Product_Code,Unit_Price)</f>
        <v>28</v>
      </c>
      <c r="M11009" s="3">
        <f>'Transaction Data'!$F11009*'Transaction Data'!$K11009</f>
        <v>3640</v>
      </c>
      <c r="N11009" s="3">
        <f>'Transaction Data'!$F11009*'Transaction Data'!$L11009</f>
        <v>7280</v>
      </c>
      <c r="O11009" s="3">
        <f>'Transaction Data'!$N11009-'Transaction Data'!$M11009</f>
        <v>3640</v>
      </c>
      <c r="P11009" s="2">
        <f>DATEDIF('Transaction Data'!$D11009,'Transaction Data'!$A11009,"y")</f>
        <v>59</v>
      </c>
      <c r="Q11009" s="2" t="str">
        <f>FLOOR('Transaction Data'!$P11009,15)&amp;"-"&amp;FLOOR('Transaction Data'!$P11009,15)+14</f>
        <v>45-59</v>
      </c>
      <c r="R11009" s="2" t="str">
        <f>IF('Transaction Data'!$L11009&lt;=10,"Less Expensive","Expensive")</f>
        <v>Expensive</v>
      </c>
      <c r="S11009" s="4">
        <f>WEEKDAY('Transaction Data'!$A11009)</f>
        <v>7</v>
      </c>
      <c r="T11009" s="2" t="str">
        <f>IF(WEEKDAY('Transaction Data'!$A11009,2)&lt;6,"Weekday","Weekend")</f>
        <v>Weekend</v>
      </c>
    </row>
    <row r="11010" ht="15.75" customHeight="1">
      <c r="A11010" s="1">
        <v>45595.0</v>
      </c>
      <c r="B11010" s="2" t="s">
        <v>3509</v>
      </c>
      <c r="C11010" s="2" t="s">
        <v>51</v>
      </c>
      <c r="D11010" s="1">
        <v>37217.0</v>
      </c>
      <c r="E11010" s="2" t="s">
        <v>37</v>
      </c>
      <c r="F11010" s="2">
        <v>221.0</v>
      </c>
      <c r="G11010" s="2" t="s">
        <v>28</v>
      </c>
      <c r="H11010" s="2" t="s">
        <v>34</v>
      </c>
      <c r="I11010" s="2" t="s">
        <v>30</v>
      </c>
      <c r="J11010" s="2" t="str">
        <f t="array" ref="J11010">XLOOKUP('Transaction Data'!$G11010,Product_Code,Biscuit_Brand)</f>
        <v>Shortbread</v>
      </c>
      <c r="K11010" s="2">
        <f t="array" ref="K11010">XLOOKUP('Transaction Data'!$G11010,Product_Code,Cost)</f>
        <v>10</v>
      </c>
      <c r="L11010" s="2">
        <f t="array" ref="L11010">XLOOKUP('Transaction Data'!$G11010,Product_Code,Unit_Price)</f>
        <v>45</v>
      </c>
      <c r="M11010" s="3">
        <f>'Transaction Data'!$F11010*'Transaction Data'!$K11010</f>
        <v>2210</v>
      </c>
      <c r="N11010" s="3">
        <f>'Transaction Data'!$F11010*'Transaction Data'!$L11010</f>
        <v>9945</v>
      </c>
      <c r="O11010" s="3">
        <f>'Transaction Data'!$N11010-'Transaction Data'!$M11010</f>
        <v>7735</v>
      </c>
      <c r="P11010" s="2">
        <f>DATEDIF('Transaction Data'!$D11010,'Transaction Data'!$A11010,"y")</f>
        <v>22</v>
      </c>
      <c r="Q11010" s="2" t="str">
        <f>FLOOR('Transaction Data'!$P11010,15)&amp;"-"&amp;FLOOR('Transaction Data'!$P11010,15)+14</f>
        <v>15-29</v>
      </c>
      <c r="R11010" s="2" t="str">
        <f>IF('Transaction Data'!$L11010&lt;=10,"Less Expensive","Expensive")</f>
        <v>Expensive</v>
      </c>
      <c r="S11010" s="4">
        <f>WEEKDAY('Transaction Data'!$A11010)</f>
        <v>4</v>
      </c>
      <c r="T11010" s="2" t="str">
        <f>IF(WEEKDAY('Transaction Data'!$A11010,2)&lt;6,"Weekday","Weekend")</f>
        <v>Weekday</v>
      </c>
    </row>
    <row r="11011" ht="15.75" customHeight="1">
      <c r="A11011" s="1">
        <v>45582.0</v>
      </c>
      <c r="B11011" s="2" t="s">
        <v>6788</v>
      </c>
      <c r="C11011" s="2" t="s">
        <v>72</v>
      </c>
      <c r="D11011" s="1">
        <v>30898.0</v>
      </c>
      <c r="E11011" s="2" t="s">
        <v>37</v>
      </c>
      <c r="F11011" s="2">
        <v>341.0</v>
      </c>
      <c r="G11011" s="2" t="s">
        <v>28</v>
      </c>
      <c r="H11011" s="2" t="s">
        <v>49</v>
      </c>
      <c r="I11011" s="2" t="s">
        <v>25</v>
      </c>
      <c r="J11011" s="2" t="str">
        <f t="array" ref="J11011">XLOOKUP('Transaction Data'!$G11011,Product_Code,Biscuit_Brand)</f>
        <v>Shortbread</v>
      </c>
      <c r="K11011" s="2">
        <f t="array" ref="K11011">XLOOKUP('Transaction Data'!$G11011,Product_Code,Cost)</f>
        <v>10</v>
      </c>
      <c r="L11011" s="2">
        <f t="array" ref="L11011">XLOOKUP('Transaction Data'!$G11011,Product_Code,Unit_Price)</f>
        <v>45</v>
      </c>
      <c r="M11011" s="3">
        <f>'Transaction Data'!$F11011*'Transaction Data'!$K11011</f>
        <v>3410</v>
      </c>
      <c r="N11011" s="3">
        <f>'Transaction Data'!$F11011*'Transaction Data'!$L11011</f>
        <v>15345</v>
      </c>
      <c r="O11011" s="3">
        <f>'Transaction Data'!$N11011-'Transaction Data'!$M11011</f>
        <v>11935</v>
      </c>
      <c r="P11011" s="2">
        <f>DATEDIF('Transaction Data'!$D11011,'Transaction Data'!$A11011,"y")</f>
        <v>40</v>
      </c>
      <c r="Q11011" s="2" t="str">
        <f>FLOOR('Transaction Data'!$P11011,15)&amp;"-"&amp;FLOOR('Transaction Data'!$P11011,15)+14</f>
        <v>30-44</v>
      </c>
      <c r="R11011" s="2" t="str">
        <f>IF('Transaction Data'!$L11011&lt;=10,"Less Expensive","Expensive")</f>
        <v>Expensive</v>
      </c>
      <c r="S11011" s="4">
        <f>WEEKDAY('Transaction Data'!$A11011)</f>
        <v>5</v>
      </c>
      <c r="T11011" s="2" t="str">
        <f>IF(WEEKDAY('Transaction Data'!$A11011,2)&lt;6,"Weekday","Weekend")</f>
        <v>Weekday</v>
      </c>
    </row>
    <row r="11012" ht="15.75" customHeight="1">
      <c r="A11012" s="1">
        <v>45574.0</v>
      </c>
      <c r="B11012" s="2" t="s">
        <v>1622</v>
      </c>
      <c r="C11012" s="2" t="s">
        <v>47</v>
      </c>
      <c r="D11012" s="1">
        <v>28099.0</v>
      </c>
      <c r="E11012" s="2" t="s">
        <v>27</v>
      </c>
      <c r="F11012" s="2">
        <v>239.0</v>
      </c>
      <c r="G11012" s="2" t="s">
        <v>48</v>
      </c>
      <c r="H11012" s="2" t="s">
        <v>29</v>
      </c>
      <c r="I11012" s="2" t="s">
        <v>25</v>
      </c>
      <c r="J11012" s="2" t="str">
        <f t="array" ref="J11012">XLOOKUP('Transaction Data'!$G11012,Product_Code,Biscuit_Brand)</f>
        <v>Lemon Crisps</v>
      </c>
      <c r="K11012" s="2">
        <f t="array" ref="K11012">XLOOKUP('Transaction Data'!$G11012,Product_Code,Cost)</f>
        <v>7</v>
      </c>
      <c r="L11012" s="2">
        <f t="array" ref="L11012">XLOOKUP('Transaction Data'!$G11012,Product_Code,Unit_Price)</f>
        <v>9</v>
      </c>
      <c r="M11012" s="3">
        <f>'Transaction Data'!$F11012*'Transaction Data'!$K11012</f>
        <v>1673</v>
      </c>
      <c r="N11012" s="3">
        <f>'Transaction Data'!$F11012*'Transaction Data'!$L11012</f>
        <v>2151</v>
      </c>
      <c r="O11012" s="3">
        <f>'Transaction Data'!$N11012-'Transaction Data'!$M11012</f>
        <v>478</v>
      </c>
      <c r="P11012" s="2">
        <f>DATEDIF('Transaction Data'!$D11012,'Transaction Data'!$A11012,"y")</f>
        <v>47</v>
      </c>
      <c r="Q11012" s="2" t="str">
        <f>FLOOR('Transaction Data'!$P11012,15)&amp;"-"&amp;FLOOR('Transaction Data'!$P11012,15)+14</f>
        <v>45-59</v>
      </c>
      <c r="R11012" s="2" t="str">
        <f>IF('Transaction Data'!$L11012&lt;=10,"Less Expensive","Expensive")</f>
        <v>Less Expensive</v>
      </c>
      <c r="S11012" s="4">
        <f>WEEKDAY('Transaction Data'!$A11012)</f>
        <v>4</v>
      </c>
      <c r="T11012" s="2" t="str">
        <f>IF(WEEKDAY('Transaction Data'!$A11012,2)&lt;6,"Weekday","Weekend")</f>
        <v>Weekday</v>
      </c>
    </row>
    <row r="11013" ht="15.75" customHeight="1">
      <c r="A11013" s="1">
        <v>45580.0</v>
      </c>
      <c r="B11013" s="2" t="s">
        <v>6859</v>
      </c>
      <c r="C11013" s="2" t="s">
        <v>32</v>
      </c>
      <c r="D11013" s="1">
        <v>34875.0</v>
      </c>
      <c r="E11013" s="2" t="s">
        <v>27</v>
      </c>
      <c r="F11013" s="2">
        <v>444.0</v>
      </c>
      <c r="G11013" s="2" t="s">
        <v>61</v>
      </c>
      <c r="H11013" s="2" t="s">
        <v>34</v>
      </c>
      <c r="I11013" s="2" t="s">
        <v>35</v>
      </c>
      <c r="J11013" s="2" t="str">
        <f t="array" ref="J11013">XLOOKUP('Transaction Data'!$G11013,Product_Code,Biscuit_Brand)</f>
        <v>Choco Delight</v>
      </c>
      <c r="K11013" s="2">
        <f t="array" ref="K11013">XLOOKUP('Transaction Data'!$G11013,Product_Code,Cost)</f>
        <v>3</v>
      </c>
      <c r="L11013" s="2">
        <f t="array" ref="L11013">XLOOKUP('Transaction Data'!$G11013,Product_Code,Unit_Price)</f>
        <v>5</v>
      </c>
      <c r="M11013" s="3">
        <f>'Transaction Data'!$F11013*'Transaction Data'!$K11013</f>
        <v>1332</v>
      </c>
      <c r="N11013" s="3">
        <f>'Transaction Data'!$F11013*'Transaction Data'!$L11013</f>
        <v>2220</v>
      </c>
      <c r="O11013" s="3">
        <f>'Transaction Data'!$N11013-'Transaction Data'!$M11013</f>
        <v>888</v>
      </c>
      <c r="P11013" s="2">
        <f>DATEDIF('Transaction Data'!$D11013,'Transaction Data'!$A11013,"y")</f>
        <v>29</v>
      </c>
      <c r="Q11013" s="2" t="str">
        <f>FLOOR('Transaction Data'!$P11013,15)&amp;"-"&amp;FLOOR('Transaction Data'!$P11013,15)+14</f>
        <v>15-29</v>
      </c>
      <c r="R11013" s="2" t="str">
        <f>IF('Transaction Data'!$L11013&lt;=10,"Less Expensive","Expensive")</f>
        <v>Less Expensive</v>
      </c>
      <c r="S11013" s="4">
        <f>WEEKDAY('Transaction Data'!$A11013)</f>
        <v>3</v>
      </c>
      <c r="T11013" s="2" t="str">
        <f>IF(WEEKDAY('Transaction Data'!$A11013,2)&lt;6,"Weekday","Weekend")</f>
        <v>Weekday</v>
      </c>
    </row>
    <row r="11014" ht="15.75" customHeight="1">
      <c r="A11014" s="1">
        <v>45589.0</v>
      </c>
      <c r="B11014" s="2" t="s">
        <v>436</v>
      </c>
      <c r="C11014" s="2" t="s">
        <v>72</v>
      </c>
      <c r="D11014" s="1">
        <v>23208.0</v>
      </c>
      <c r="E11014" s="2" t="s">
        <v>22</v>
      </c>
      <c r="F11014" s="2">
        <v>265.0</v>
      </c>
      <c r="G11014" s="2" t="s">
        <v>33</v>
      </c>
      <c r="H11014" s="2" t="s">
        <v>49</v>
      </c>
      <c r="I11014" s="2" t="s">
        <v>25</v>
      </c>
      <c r="J11014" s="2" t="str">
        <f t="array" ref="J11014">XLOOKUP('Transaction Data'!$G11014,Product_Code,Biscuit_Brand)</f>
        <v>Caramel Biscuits</v>
      </c>
      <c r="K11014" s="2">
        <f t="array" ref="K11014">XLOOKUP('Transaction Data'!$G11014,Product_Code,Cost)</f>
        <v>18</v>
      </c>
      <c r="L11014" s="2">
        <f t="array" ref="L11014">XLOOKUP('Transaction Data'!$G11014,Product_Code,Unit_Price)</f>
        <v>22</v>
      </c>
      <c r="M11014" s="3">
        <f>'Transaction Data'!$F11014*'Transaction Data'!$K11014</f>
        <v>4770</v>
      </c>
      <c r="N11014" s="3">
        <f>'Transaction Data'!$F11014*'Transaction Data'!$L11014</f>
        <v>5830</v>
      </c>
      <c r="O11014" s="3">
        <f>'Transaction Data'!$N11014-'Transaction Data'!$M11014</f>
        <v>1060</v>
      </c>
      <c r="P11014" s="2">
        <f>DATEDIF('Transaction Data'!$D11014,'Transaction Data'!$A11014,"y")</f>
        <v>61</v>
      </c>
      <c r="Q11014" s="2" t="str">
        <f>FLOOR('Transaction Data'!$P11014,15)&amp;"-"&amp;FLOOR('Transaction Data'!$P11014,15)+14</f>
        <v>60-74</v>
      </c>
      <c r="R11014" s="2" t="str">
        <f>IF('Transaction Data'!$L11014&lt;=10,"Less Expensive","Expensive")</f>
        <v>Expensive</v>
      </c>
      <c r="S11014" s="4">
        <f>WEEKDAY('Transaction Data'!$A11014)</f>
        <v>5</v>
      </c>
      <c r="T11014" s="2" t="str">
        <f>IF(WEEKDAY('Transaction Data'!$A11014,2)&lt;6,"Weekday","Weekend")</f>
        <v>Weekday</v>
      </c>
    </row>
    <row r="11015" ht="15.75" customHeight="1">
      <c r="A11015" s="1">
        <v>45585.0</v>
      </c>
      <c r="B11015" s="2" t="s">
        <v>369</v>
      </c>
      <c r="C11015" s="2" t="s">
        <v>78</v>
      </c>
      <c r="D11015" s="1">
        <v>35144.0</v>
      </c>
      <c r="E11015" s="2" t="s">
        <v>27</v>
      </c>
      <c r="F11015" s="2">
        <v>212.0</v>
      </c>
      <c r="G11015" s="2" t="s">
        <v>23</v>
      </c>
      <c r="H11015" s="2" t="s">
        <v>45</v>
      </c>
      <c r="I11015" s="2" t="s">
        <v>35</v>
      </c>
      <c r="J11015" s="2" t="str">
        <f t="array" ref="J11015">XLOOKUP('Transaction Data'!$G11015,Product_Code,Biscuit_Brand)</f>
        <v>Cinnamon Swirls</v>
      </c>
      <c r="K11015" s="2">
        <f t="array" ref="K11015">XLOOKUP('Transaction Data'!$G11015,Product_Code,Cost)</f>
        <v>10</v>
      </c>
      <c r="L11015" s="2">
        <f t="array" ref="L11015">XLOOKUP('Transaction Data'!$G11015,Product_Code,Unit_Price)</f>
        <v>14</v>
      </c>
      <c r="M11015" s="3">
        <f>'Transaction Data'!$F11015*'Transaction Data'!$K11015</f>
        <v>2120</v>
      </c>
      <c r="N11015" s="3">
        <f>'Transaction Data'!$F11015*'Transaction Data'!$L11015</f>
        <v>2968</v>
      </c>
      <c r="O11015" s="3">
        <f>'Transaction Data'!$N11015-'Transaction Data'!$M11015</f>
        <v>848</v>
      </c>
      <c r="P11015" s="2">
        <f>DATEDIF('Transaction Data'!$D11015,'Transaction Data'!$A11015,"y")</f>
        <v>28</v>
      </c>
      <c r="Q11015" s="2" t="str">
        <f>FLOOR('Transaction Data'!$P11015,15)&amp;"-"&amp;FLOOR('Transaction Data'!$P11015,15)+14</f>
        <v>15-29</v>
      </c>
      <c r="R11015" s="2" t="str">
        <f>IF('Transaction Data'!$L11015&lt;=10,"Less Expensive","Expensive")</f>
        <v>Expensive</v>
      </c>
      <c r="S11015" s="4">
        <f>WEEKDAY('Transaction Data'!$A11015)</f>
        <v>1</v>
      </c>
      <c r="T11015" s="2" t="str">
        <f>IF(WEEKDAY('Transaction Data'!$A11015,2)&lt;6,"Weekday","Weekend")</f>
        <v>Weekend</v>
      </c>
    </row>
    <row r="11016" ht="15.75" customHeight="1">
      <c r="A11016" s="1">
        <v>45596.0</v>
      </c>
      <c r="B11016" s="2" t="s">
        <v>7334</v>
      </c>
      <c r="C11016" s="2" t="s">
        <v>41</v>
      </c>
      <c r="D11016" s="1">
        <v>22438.0</v>
      </c>
      <c r="E11016" s="2" t="s">
        <v>63</v>
      </c>
      <c r="F11016" s="2">
        <v>208.0</v>
      </c>
      <c r="G11016" s="2" t="s">
        <v>23</v>
      </c>
      <c r="H11016" s="2" t="s">
        <v>34</v>
      </c>
      <c r="I11016" s="2" t="s">
        <v>30</v>
      </c>
      <c r="J11016" s="2" t="str">
        <f t="array" ref="J11016">XLOOKUP('Transaction Data'!$G11016,Product_Code,Biscuit_Brand)</f>
        <v>Cinnamon Swirls</v>
      </c>
      <c r="K11016" s="2">
        <f t="array" ref="K11016">XLOOKUP('Transaction Data'!$G11016,Product_Code,Cost)</f>
        <v>10</v>
      </c>
      <c r="L11016" s="2">
        <f t="array" ref="L11016">XLOOKUP('Transaction Data'!$G11016,Product_Code,Unit_Price)</f>
        <v>14</v>
      </c>
      <c r="M11016" s="3">
        <f>'Transaction Data'!$F11016*'Transaction Data'!$K11016</f>
        <v>2080</v>
      </c>
      <c r="N11016" s="3">
        <f>'Transaction Data'!$F11016*'Transaction Data'!$L11016</f>
        <v>2912</v>
      </c>
      <c r="O11016" s="3">
        <f>'Transaction Data'!$N11016-'Transaction Data'!$M11016</f>
        <v>832</v>
      </c>
      <c r="P11016" s="2">
        <f>DATEDIF('Transaction Data'!$D11016,'Transaction Data'!$A11016,"y")</f>
        <v>63</v>
      </c>
      <c r="Q11016" s="2" t="str">
        <f>FLOOR('Transaction Data'!$P11016,15)&amp;"-"&amp;FLOOR('Transaction Data'!$P11016,15)+14</f>
        <v>60-74</v>
      </c>
      <c r="R11016" s="2" t="str">
        <f>IF('Transaction Data'!$L11016&lt;=10,"Less Expensive","Expensive")</f>
        <v>Expensive</v>
      </c>
      <c r="S11016" s="4">
        <f>WEEKDAY('Transaction Data'!$A11016)</f>
        <v>5</v>
      </c>
      <c r="T11016" s="2" t="str">
        <f>IF(WEEKDAY('Transaction Data'!$A11016,2)&lt;6,"Weekday","Weekend")</f>
        <v>Weekday</v>
      </c>
    </row>
    <row r="11017" ht="15.75" customHeight="1">
      <c r="A11017" s="1">
        <v>45595.0</v>
      </c>
      <c r="B11017" s="2" t="s">
        <v>6219</v>
      </c>
      <c r="C11017" s="2" t="s">
        <v>54</v>
      </c>
      <c r="D11017" s="1">
        <v>22735.0</v>
      </c>
      <c r="E11017" s="2" t="s">
        <v>22</v>
      </c>
      <c r="F11017" s="2">
        <v>179.0</v>
      </c>
      <c r="G11017" s="2" t="s">
        <v>33</v>
      </c>
      <c r="H11017" s="2" t="s">
        <v>52</v>
      </c>
      <c r="I11017" s="2" t="s">
        <v>30</v>
      </c>
      <c r="J11017" s="2" t="str">
        <f t="array" ref="J11017">XLOOKUP('Transaction Data'!$G11017,Product_Code,Biscuit_Brand)</f>
        <v>Caramel Biscuits</v>
      </c>
      <c r="K11017" s="2">
        <f t="array" ref="K11017">XLOOKUP('Transaction Data'!$G11017,Product_Code,Cost)</f>
        <v>18</v>
      </c>
      <c r="L11017" s="2">
        <f t="array" ref="L11017">XLOOKUP('Transaction Data'!$G11017,Product_Code,Unit_Price)</f>
        <v>22</v>
      </c>
      <c r="M11017" s="3">
        <f>'Transaction Data'!$F11017*'Transaction Data'!$K11017</f>
        <v>3222</v>
      </c>
      <c r="N11017" s="3">
        <f>'Transaction Data'!$F11017*'Transaction Data'!$L11017</f>
        <v>3938</v>
      </c>
      <c r="O11017" s="3">
        <f>'Transaction Data'!$N11017-'Transaction Data'!$M11017</f>
        <v>716</v>
      </c>
      <c r="P11017" s="2">
        <f>DATEDIF('Transaction Data'!$D11017,'Transaction Data'!$A11017,"y")</f>
        <v>62</v>
      </c>
      <c r="Q11017" s="2" t="str">
        <f>FLOOR('Transaction Data'!$P11017,15)&amp;"-"&amp;FLOOR('Transaction Data'!$P11017,15)+14</f>
        <v>60-74</v>
      </c>
      <c r="R11017" s="2" t="str">
        <f>IF('Transaction Data'!$L11017&lt;=10,"Less Expensive","Expensive")</f>
        <v>Expensive</v>
      </c>
      <c r="S11017" s="4">
        <f>WEEKDAY('Transaction Data'!$A11017)</f>
        <v>4</v>
      </c>
      <c r="T11017" s="2" t="str">
        <f>IF(WEEKDAY('Transaction Data'!$A11017,2)&lt;6,"Weekday","Weekend")</f>
        <v>Weekday</v>
      </c>
    </row>
    <row r="11018" ht="15.75" customHeight="1">
      <c r="A11018" s="1">
        <v>45566.0</v>
      </c>
      <c r="B11018" s="2" t="s">
        <v>1993</v>
      </c>
      <c r="C11018" s="2" t="s">
        <v>32</v>
      </c>
      <c r="D11018" s="1">
        <v>36944.0</v>
      </c>
      <c r="E11018" s="2" t="s">
        <v>37</v>
      </c>
      <c r="F11018" s="2">
        <v>188.0</v>
      </c>
      <c r="G11018" s="2" t="s">
        <v>44</v>
      </c>
      <c r="H11018" s="2" t="s">
        <v>29</v>
      </c>
      <c r="I11018" s="2" t="s">
        <v>35</v>
      </c>
      <c r="J11018" s="2" t="str">
        <f t="array" ref="J11018">XLOOKUP('Transaction Data'!$G11018,Product_Code,Biscuit_Brand)</f>
        <v>Butter Crunch</v>
      </c>
      <c r="K11018" s="2">
        <f t="array" ref="K11018">XLOOKUP('Transaction Data'!$G11018,Product_Code,Cost)</f>
        <v>10</v>
      </c>
      <c r="L11018" s="2">
        <f t="array" ref="L11018">XLOOKUP('Transaction Data'!$G11018,Product_Code,Unit_Price)</f>
        <v>11</v>
      </c>
      <c r="M11018" s="3">
        <f>'Transaction Data'!$F11018*'Transaction Data'!$K11018</f>
        <v>1880</v>
      </c>
      <c r="N11018" s="3">
        <f>'Transaction Data'!$F11018*'Transaction Data'!$L11018</f>
        <v>2068</v>
      </c>
      <c r="O11018" s="3">
        <f>'Transaction Data'!$N11018-'Transaction Data'!$M11018</f>
        <v>188</v>
      </c>
      <c r="P11018" s="2">
        <f>DATEDIF('Transaction Data'!$D11018,'Transaction Data'!$A11018,"y")</f>
        <v>23</v>
      </c>
      <c r="Q11018" s="2" t="str">
        <f>FLOOR('Transaction Data'!$P11018,15)&amp;"-"&amp;FLOOR('Transaction Data'!$P11018,15)+14</f>
        <v>15-29</v>
      </c>
      <c r="R11018" s="2" t="str">
        <f>IF('Transaction Data'!$L11018&lt;=10,"Less Expensive","Expensive")</f>
        <v>Expensive</v>
      </c>
      <c r="S11018" s="4">
        <f>WEEKDAY('Transaction Data'!$A11018)</f>
        <v>3</v>
      </c>
      <c r="T11018" s="2" t="str">
        <f>IF(WEEKDAY('Transaction Data'!$A11018,2)&lt;6,"Weekday","Weekend")</f>
        <v>Weekday</v>
      </c>
    </row>
    <row r="11019" ht="15.75" customHeight="1">
      <c r="A11019" s="1">
        <v>45574.0</v>
      </c>
      <c r="B11019" s="2" t="s">
        <v>1464</v>
      </c>
      <c r="C11019" s="2" t="s">
        <v>65</v>
      </c>
      <c r="D11019" s="1">
        <v>33851.0</v>
      </c>
      <c r="E11019" s="2" t="s">
        <v>37</v>
      </c>
      <c r="F11019" s="2">
        <v>36.0</v>
      </c>
      <c r="G11019" s="2" t="s">
        <v>33</v>
      </c>
      <c r="H11019" s="2" t="s">
        <v>24</v>
      </c>
      <c r="I11019" s="2" t="s">
        <v>35</v>
      </c>
      <c r="J11019" s="2" t="str">
        <f t="array" ref="J11019">XLOOKUP('Transaction Data'!$G11019,Product_Code,Biscuit_Brand)</f>
        <v>Caramel Biscuits</v>
      </c>
      <c r="K11019" s="2">
        <f t="array" ref="K11019">XLOOKUP('Transaction Data'!$G11019,Product_Code,Cost)</f>
        <v>18</v>
      </c>
      <c r="L11019" s="2">
        <f t="array" ref="L11019">XLOOKUP('Transaction Data'!$G11019,Product_Code,Unit_Price)</f>
        <v>22</v>
      </c>
      <c r="M11019" s="3">
        <f>'Transaction Data'!$F11019*'Transaction Data'!$K11019</f>
        <v>648</v>
      </c>
      <c r="N11019" s="3">
        <f>'Transaction Data'!$F11019*'Transaction Data'!$L11019</f>
        <v>792</v>
      </c>
      <c r="O11019" s="3">
        <f>'Transaction Data'!$N11019-'Transaction Data'!$M11019</f>
        <v>144</v>
      </c>
      <c r="P11019" s="2">
        <f>DATEDIF('Transaction Data'!$D11019,'Transaction Data'!$A11019,"y")</f>
        <v>32</v>
      </c>
      <c r="Q11019" s="2" t="str">
        <f>FLOOR('Transaction Data'!$P11019,15)&amp;"-"&amp;FLOOR('Transaction Data'!$P11019,15)+14</f>
        <v>30-44</v>
      </c>
      <c r="R11019" s="2" t="str">
        <f>IF('Transaction Data'!$L11019&lt;=10,"Less Expensive","Expensive")</f>
        <v>Expensive</v>
      </c>
      <c r="S11019" s="4">
        <f>WEEKDAY('Transaction Data'!$A11019)</f>
        <v>4</v>
      </c>
      <c r="T11019" s="2" t="str">
        <f>IF(WEEKDAY('Transaction Data'!$A11019,2)&lt;6,"Weekday","Weekend")</f>
        <v>Weekday</v>
      </c>
    </row>
    <row r="11020" ht="15.75" customHeight="1">
      <c r="A11020" s="1">
        <v>45575.0</v>
      </c>
      <c r="B11020" s="2" t="s">
        <v>3374</v>
      </c>
      <c r="C11020" s="2" t="s">
        <v>32</v>
      </c>
      <c r="D11020" s="1">
        <v>29754.0</v>
      </c>
      <c r="E11020" s="2" t="s">
        <v>22</v>
      </c>
      <c r="F11020" s="2">
        <v>154.0</v>
      </c>
      <c r="G11020" s="2" t="s">
        <v>57</v>
      </c>
      <c r="H11020" s="2" t="s">
        <v>45</v>
      </c>
      <c r="I11020" s="2" t="s">
        <v>25</v>
      </c>
      <c r="J11020" s="2" t="str">
        <f t="array" ref="J11020">XLOOKUP('Transaction Data'!$G11020,Product_Code,Biscuit_Brand)</f>
        <v>Oatmeal Cookies</v>
      </c>
      <c r="K11020" s="2">
        <f t="array" ref="K11020">XLOOKUP('Transaction Data'!$G11020,Product_Code,Cost)</f>
        <v>19</v>
      </c>
      <c r="L11020" s="2">
        <f t="array" ref="L11020">XLOOKUP('Transaction Data'!$G11020,Product_Code,Unit_Price)</f>
        <v>23</v>
      </c>
      <c r="M11020" s="3">
        <f>'Transaction Data'!$F11020*'Transaction Data'!$K11020</f>
        <v>2926</v>
      </c>
      <c r="N11020" s="3">
        <f>'Transaction Data'!$F11020*'Transaction Data'!$L11020</f>
        <v>3542</v>
      </c>
      <c r="O11020" s="3">
        <f>'Transaction Data'!$N11020-'Transaction Data'!$M11020</f>
        <v>616</v>
      </c>
      <c r="P11020" s="2">
        <f>DATEDIF('Transaction Data'!$D11020,'Transaction Data'!$A11020,"y")</f>
        <v>43</v>
      </c>
      <c r="Q11020" s="2" t="str">
        <f>FLOOR('Transaction Data'!$P11020,15)&amp;"-"&amp;FLOOR('Transaction Data'!$P11020,15)+14</f>
        <v>30-44</v>
      </c>
      <c r="R11020" s="2" t="str">
        <f>IF('Transaction Data'!$L11020&lt;=10,"Less Expensive","Expensive")</f>
        <v>Expensive</v>
      </c>
      <c r="S11020" s="4">
        <f>WEEKDAY('Transaction Data'!$A11020)</f>
        <v>5</v>
      </c>
      <c r="T11020" s="2" t="str">
        <f>IF(WEEKDAY('Transaction Data'!$A11020,2)&lt;6,"Weekday","Weekend")</f>
        <v>Weekday</v>
      </c>
    </row>
    <row r="11021" ht="15.75" customHeight="1">
      <c r="A11021" s="1">
        <v>45577.0</v>
      </c>
      <c r="B11021" s="2" t="s">
        <v>6152</v>
      </c>
      <c r="C11021" s="2" t="s">
        <v>54</v>
      </c>
      <c r="D11021" s="1">
        <v>27015.0</v>
      </c>
      <c r="E11021" s="2" t="s">
        <v>22</v>
      </c>
      <c r="F11021" s="2">
        <v>143.0</v>
      </c>
      <c r="G11021" s="2" t="s">
        <v>33</v>
      </c>
      <c r="H11021" s="2" t="s">
        <v>52</v>
      </c>
      <c r="I11021" s="2" t="s">
        <v>25</v>
      </c>
      <c r="J11021" s="2" t="str">
        <f t="array" ref="J11021">XLOOKUP('Transaction Data'!$G11021,Product_Code,Biscuit_Brand)</f>
        <v>Caramel Biscuits</v>
      </c>
      <c r="K11021" s="2">
        <f t="array" ref="K11021">XLOOKUP('Transaction Data'!$G11021,Product_Code,Cost)</f>
        <v>18</v>
      </c>
      <c r="L11021" s="2">
        <f t="array" ref="L11021">XLOOKUP('Transaction Data'!$G11021,Product_Code,Unit_Price)</f>
        <v>22</v>
      </c>
      <c r="M11021" s="3">
        <f>'Transaction Data'!$F11021*'Transaction Data'!$K11021</f>
        <v>2574</v>
      </c>
      <c r="N11021" s="3">
        <f>'Transaction Data'!$F11021*'Transaction Data'!$L11021</f>
        <v>3146</v>
      </c>
      <c r="O11021" s="3">
        <f>'Transaction Data'!$N11021-'Transaction Data'!$M11021</f>
        <v>572</v>
      </c>
      <c r="P11021" s="2">
        <f>DATEDIF('Transaction Data'!$D11021,'Transaction Data'!$A11021,"y")</f>
        <v>50</v>
      </c>
      <c r="Q11021" s="2" t="str">
        <f>FLOOR('Transaction Data'!$P11021,15)&amp;"-"&amp;FLOOR('Transaction Data'!$P11021,15)+14</f>
        <v>45-59</v>
      </c>
      <c r="R11021" s="2" t="str">
        <f>IF('Transaction Data'!$L11021&lt;=10,"Less Expensive","Expensive")</f>
        <v>Expensive</v>
      </c>
      <c r="S11021" s="4">
        <f>WEEKDAY('Transaction Data'!$A11021)</f>
        <v>7</v>
      </c>
      <c r="T11021" s="2" t="str">
        <f>IF(WEEKDAY('Transaction Data'!$A11021,2)&lt;6,"Weekday","Weekend")</f>
        <v>Weekend</v>
      </c>
    </row>
    <row r="11022" ht="15.75" customHeight="1">
      <c r="A11022" s="1">
        <v>45591.0</v>
      </c>
      <c r="B11022" s="2" t="s">
        <v>7643</v>
      </c>
      <c r="C11022" s="2" t="s">
        <v>65</v>
      </c>
      <c r="D11022" s="1">
        <v>22504.0</v>
      </c>
      <c r="E11022" s="2" t="s">
        <v>37</v>
      </c>
      <c r="F11022" s="2">
        <v>478.0</v>
      </c>
      <c r="G11022" s="2" t="s">
        <v>33</v>
      </c>
      <c r="H11022" s="2" t="s">
        <v>34</v>
      </c>
      <c r="I11022" s="2" t="s">
        <v>30</v>
      </c>
      <c r="J11022" s="2" t="str">
        <f t="array" ref="J11022">XLOOKUP('Transaction Data'!$G11022,Product_Code,Biscuit_Brand)</f>
        <v>Caramel Biscuits</v>
      </c>
      <c r="K11022" s="2">
        <f t="array" ref="K11022">XLOOKUP('Transaction Data'!$G11022,Product_Code,Cost)</f>
        <v>18</v>
      </c>
      <c r="L11022" s="2">
        <f t="array" ref="L11022">XLOOKUP('Transaction Data'!$G11022,Product_Code,Unit_Price)</f>
        <v>22</v>
      </c>
      <c r="M11022" s="3">
        <f>'Transaction Data'!$F11022*'Transaction Data'!$K11022</f>
        <v>8604</v>
      </c>
      <c r="N11022" s="3">
        <f>'Transaction Data'!$F11022*'Transaction Data'!$L11022</f>
        <v>10516</v>
      </c>
      <c r="O11022" s="3">
        <f>'Transaction Data'!$N11022-'Transaction Data'!$M11022</f>
        <v>1912</v>
      </c>
      <c r="P11022" s="2">
        <f>DATEDIF('Transaction Data'!$D11022,'Transaction Data'!$A11022,"y")</f>
        <v>63</v>
      </c>
      <c r="Q11022" s="2" t="str">
        <f>FLOOR('Transaction Data'!$P11022,15)&amp;"-"&amp;FLOOR('Transaction Data'!$P11022,15)+14</f>
        <v>60-74</v>
      </c>
      <c r="R11022" s="2" t="str">
        <f>IF('Transaction Data'!$L11022&lt;=10,"Less Expensive","Expensive")</f>
        <v>Expensive</v>
      </c>
      <c r="S11022" s="4">
        <f>WEEKDAY('Transaction Data'!$A11022)</f>
        <v>7</v>
      </c>
      <c r="T11022" s="2" t="str">
        <f>IF(WEEKDAY('Transaction Data'!$A11022,2)&lt;6,"Weekday","Weekend")</f>
        <v>Weekend</v>
      </c>
    </row>
    <row r="11023" ht="15.75" customHeight="1">
      <c r="A11023" s="1">
        <v>45587.0</v>
      </c>
      <c r="B11023" s="2" t="s">
        <v>7301</v>
      </c>
      <c r="C11023" s="2" t="s">
        <v>32</v>
      </c>
      <c r="D11023" s="1">
        <v>29901.0</v>
      </c>
      <c r="E11023" s="2" t="s">
        <v>37</v>
      </c>
      <c r="F11023" s="2">
        <v>304.0</v>
      </c>
      <c r="G11023" s="2" t="s">
        <v>28</v>
      </c>
      <c r="H11023" s="2" t="s">
        <v>29</v>
      </c>
      <c r="I11023" s="2" t="s">
        <v>25</v>
      </c>
      <c r="J11023" s="2" t="str">
        <f t="array" ref="J11023">XLOOKUP('Transaction Data'!$G11023,Product_Code,Biscuit_Brand)</f>
        <v>Shortbread</v>
      </c>
      <c r="K11023" s="2">
        <f t="array" ref="K11023">XLOOKUP('Transaction Data'!$G11023,Product_Code,Cost)</f>
        <v>10</v>
      </c>
      <c r="L11023" s="2">
        <f t="array" ref="L11023">XLOOKUP('Transaction Data'!$G11023,Product_Code,Unit_Price)</f>
        <v>45</v>
      </c>
      <c r="M11023" s="3">
        <f>'Transaction Data'!$F11023*'Transaction Data'!$K11023</f>
        <v>3040</v>
      </c>
      <c r="N11023" s="3">
        <f>'Transaction Data'!$F11023*'Transaction Data'!$L11023</f>
        <v>13680</v>
      </c>
      <c r="O11023" s="3">
        <f>'Transaction Data'!$N11023-'Transaction Data'!$M11023</f>
        <v>10640</v>
      </c>
      <c r="P11023" s="2">
        <f>DATEDIF('Transaction Data'!$D11023,'Transaction Data'!$A11023,"y")</f>
        <v>42</v>
      </c>
      <c r="Q11023" s="2" t="str">
        <f>FLOOR('Transaction Data'!$P11023,15)&amp;"-"&amp;FLOOR('Transaction Data'!$P11023,15)+14</f>
        <v>30-44</v>
      </c>
      <c r="R11023" s="2" t="str">
        <f>IF('Transaction Data'!$L11023&lt;=10,"Less Expensive","Expensive")</f>
        <v>Expensive</v>
      </c>
      <c r="S11023" s="4">
        <f>WEEKDAY('Transaction Data'!$A11023)</f>
        <v>3</v>
      </c>
      <c r="T11023" s="2" t="str">
        <f>IF(WEEKDAY('Transaction Data'!$A11023,2)&lt;6,"Weekday","Weekend")</f>
        <v>Weekday</v>
      </c>
    </row>
    <row r="11024" ht="15.75" customHeight="1">
      <c r="A11024" s="1">
        <v>45578.0</v>
      </c>
      <c r="B11024" s="2" t="s">
        <v>8200</v>
      </c>
      <c r="C11024" s="2" t="s">
        <v>72</v>
      </c>
      <c r="D11024" s="1">
        <v>21893.0</v>
      </c>
      <c r="E11024" s="2" t="s">
        <v>22</v>
      </c>
      <c r="F11024" s="2">
        <v>10.0</v>
      </c>
      <c r="G11024" s="2" t="s">
        <v>33</v>
      </c>
      <c r="H11024" s="2" t="s">
        <v>29</v>
      </c>
      <c r="I11024" s="2" t="s">
        <v>25</v>
      </c>
      <c r="J11024" s="2" t="str">
        <f t="array" ref="J11024">XLOOKUP('Transaction Data'!$G11024,Product_Code,Biscuit_Brand)</f>
        <v>Caramel Biscuits</v>
      </c>
      <c r="K11024" s="2">
        <f t="array" ref="K11024">XLOOKUP('Transaction Data'!$G11024,Product_Code,Cost)</f>
        <v>18</v>
      </c>
      <c r="L11024" s="2">
        <f t="array" ref="L11024">XLOOKUP('Transaction Data'!$G11024,Product_Code,Unit_Price)</f>
        <v>22</v>
      </c>
      <c r="M11024" s="3">
        <f>'Transaction Data'!$F11024*'Transaction Data'!$K11024</f>
        <v>180</v>
      </c>
      <c r="N11024" s="3">
        <f>'Transaction Data'!$F11024*'Transaction Data'!$L11024</f>
        <v>220</v>
      </c>
      <c r="O11024" s="3">
        <f>'Transaction Data'!$N11024-'Transaction Data'!$M11024</f>
        <v>40</v>
      </c>
      <c r="P11024" s="2">
        <f>DATEDIF('Transaction Data'!$D11024,'Transaction Data'!$A11024,"y")</f>
        <v>64</v>
      </c>
      <c r="Q11024" s="2" t="str">
        <f>FLOOR('Transaction Data'!$P11024,15)&amp;"-"&amp;FLOOR('Transaction Data'!$P11024,15)+14</f>
        <v>60-74</v>
      </c>
      <c r="R11024" s="2" t="str">
        <f>IF('Transaction Data'!$L11024&lt;=10,"Less Expensive","Expensive")</f>
        <v>Expensive</v>
      </c>
      <c r="S11024" s="4">
        <f>WEEKDAY('Transaction Data'!$A11024)</f>
        <v>1</v>
      </c>
      <c r="T11024" s="2" t="str">
        <f>IF(WEEKDAY('Transaction Data'!$A11024,2)&lt;6,"Weekday","Weekend")</f>
        <v>Weekend</v>
      </c>
    </row>
    <row r="11025" ht="15.75" customHeight="1">
      <c r="A11025" s="1">
        <v>45578.0</v>
      </c>
      <c r="B11025" s="2" t="s">
        <v>4310</v>
      </c>
      <c r="C11025" s="2" t="s">
        <v>65</v>
      </c>
      <c r="D11025" s="1">
        <v>19625.0</v>
      </c>
      <c r="E11025" s="2" t="s">
        <v>27</v>
      </c>
      <c r="F11025" s="2">
        <v>479.0</v>
      </c>
      <c r="G11025" s="2" t="s">
        <v>33</v>
      </c>
      <c r="H11025" s="2" t="s">
        <v>34</v>
      </c>
      <c r="I11025" s="2" t="s">
        <v>35</v>
      </c>
      <c r="J11025" s="2" t="str">
        <f t="array" ref="J11025">XLOOKUP('Transaction Data'!$G11025,Product_Code,Biscuit_Brand)</f>
        <v>Caramel Biscuits</v>
      </c>
      <c r="K11025" s="2">
        <f t="array" ref="K11025">XLOOKUP('Transaction Data'!$G11025,Product_Code,Cost)</f>
        <v>18</v>
      </c>
      <c r="L11025" s="2">
        <f t="array" ref="L11025">XLOOKUP('Transaction Data'!$G11025,Product_Code,Unit_Price)</f>
        <v>22</v>
      </c>
      <c r="M11025" s="3">
        <f>'Transaction Data'!$F11025*'Transaction Data'!$K11025</f>
        <v>8622</v>
      </c>
      <c r="N11025" s="3">
        <f>'Transaction Data'!$F11025*'Transaction Data'!$L11025</f>
        <v>10538</v>
      </c>
      <c r="O11025" s="3">
        <f>'Transaction Data'!$N11025-'Transaction Data'!$M11025</f>
        <v>1916</v>
      </c>
      <c r="P11025" s="2">
        <f>DATEDIF('Transaction Data'!$D11025,'Transaction Data'!$A11025,"y")</f>
        <v>71</v>
      </c>
      <c r="Q11025" s="2" t="str">
        <f>FLOOR('Transaction Data'!$P11025,15)&amp;"-"&amp;FLOOR('Transaction Data'!$P11025,15)+14</f>
        <v>60-74</v>
      </c>
      <c r="R11025" s="2" t="str">
        <f>IF('Transaction Data'!$L11025&lt;=10,"Less Expensive","Expensive")</f>
        <v>Expensive</v>
      </c>
      <c r="S11025" s="4">
        <f>WEEKDAY('Transaction Data'!$A11025)</f>
        <v>1</v>
      </c>
      <c r="T11025" s="2" t="str">
        <f>IF(WEEKDAY('Transaction Data'!$A11025,2)&lt;6,"Weekday","Weekend")</f>
        <v>Weekend</v>
      </c>
    </row>
    <row r="11026" ht="15.75" customHeight="1">
      <c r="A11026" s="1">
        <v>45581.0</v>
      </c>
      <c r="B11026" s="2" t="s">
        <v>590</v>
      </c>
      <c r="C11026" s="2" t="s">
        <v>51</v>
      </c>
      <c r="D11026" s="1">
        <v>30506.0</v>
      </c>
      <c r="E11026" s="2" t="s">
        <v>27</v>
      </c>
      <c r="F11026" s="2">
        <v>146.0</v>
      </c>
      <c r="G11026" s="2" t="s">
        <v>61</v>
      </c>
      <c r="H11026" s="2" t="s">
        <v>39</v>
      </c>
      <c r="I11026" s="2" t="s">
        <v>25</v>
      </c>
      <c r="J11026" s="2" t="str">
        <f t="array" ref="J11026">XLOOKUP('Transaction Data'!$G11026,Product_Code,Biscuit_Brand)</f>
        <v>Choco Delight</v>
      </c>
      <c r="K11026" s="2">
        <f t="array" ref="K11026">XLOOKUP('Transaction Data'!$G11026,Product_Code,Cost)</f>
        <v>3</v>
      </c>
      <c r="L11026" s="2">
        <f t="array" ref="L11026">XLOOKUP('Transaction Data'!$G11026,Product_Code,Unit_Price)</f>
        <v>5</v>
      </c>
      <c r="M11026" s="3">
        <f>'Transaction Data'!$F11026*'Transaction Data'!$K11026</f>
        <v>438</v>
      </c>
      <c r="N11026" s="3">
        <f>'Transaction Data'!$F11026*'Transaction Data'!$L11026</f>
        <v>730</v>
      </c>
      <c r="O11026" s="3">
        <f>'Transaction Data'!$N11026-'Transaction Data'!$M11026</f>
        <v>292</v>
      </c>
      <c r="P11026" s="2">
        <f>DATEDIF('Transaction Data'!$D11026,'Transaction Data'!$A11026,"y")</f>
        <v>41</v>
      </c>
      <c r="Q11026" s="2" t="str">
        <f>FLOOR('Transaction Data'!$P11026,15)&amp;"-"&amp;FLOOR('Transaction Data'!$P11026,15)+14</f>
        <v>30-44</v>
      </c>
      <c r="R11026" s="2" t="str">
        <f>IF('Transaction Data'!$L11026&lt;=10,"Less Expensive","Expensive")</f>
        <v>Less Expensive</v>
      </c>
      <c r="S11026" s="4">
        <f>WEEKDAY('Transaction Data'!$A11026)</f>
        <v>4</v>
      </c>
      <c r="T11026" s="2" t="str">
        <f>IF(WEEKDAY('Transaction Data'!$A11026,2)&lt;6,"Weekday","Weekend")</f>
        <v>Weekday</v>
      </c>
    </row>
    <row r="11027" ht="15.75" customHeight="1">
      <c r="A11027" s="1">
        <v>45583.0</v>
      </c>
      <c r="B11027" s="2" t="s">
        <v>8244</v>
      </c>
      <c r="C11027" s="2" t="s">
        <v>41</v>
      </c>
      <c r="D11027" s="1">
        <v>31980.0</v>
      </c>
      <c r="E11027" s="2" t="s">
        <v>27</v>
      </c>
      <c r="F11027" s="2">
        <v>116.0</v>
      </c>
      <c r="G11027" s="2" t="s">
        <v>23</v>
      </c>
      <c r="H11027" s="2" t="s">
        <v>29</v>
      </c>
      <c r="I11027" s="2" t="s">
        <v>30</v>
      </c>
      <c r="J11027" s="2" t="str">
        <f t="array" ref="J11027">XLOOKUP('Transaction Data'!$G11027,Product_Code,Biscuit_Brand)</f>
        <v>Cinnamon Swirls</v>
      </c>
      <c r="K11027" s="2">
        <f t="array" ref="K11027">XLOOKUP('Transaction Data'!$G11027,Product_Code,Cost)</f>
        <v>10</v>
      </c>
      <c r="L11027" s="2">
        <f t="array" ref="L11027">XLOOKUP('Transaction Data'!$G11027,Product_Code,Unit_Price)</f>
        <v>14</v>
      </c>
      <c r="M11027" s="3">
        <f>'Transaction Data'!$F11027*'Transaction Data'!$K11027</f>
        <v>1160</v>
      </c>
      <c r="N11027" s="3">
        <f>'Transaction Data'!$F11027*'Transaction Data'!$L11027</f>
        <v>1624</v>
      </c>
      <c r="O11027" s="3">
        <f>'Transaction Data'!$N11027-'Transaction Data'!$M11027</f>
        <v>464</v>
      </c>
      <c r="P11027" s="2">
        <f>DATEDIF('Transaction Data'!$D11027,'Transaction Data'!$A11027,"y")</f>
        <v>37</v>
      </c>
      <c r="Q11027" s="2" t="str">
        <f>FLOOR('Transaction Data'!$P11027,15)&amp;"-"&amp;FLOOR('Transaction Data'!$P11027,15)+14</f>
        <v>30-44</v>
      </c>
      <c r="R11027" s="2" t="str">
        <f>IF('Transaction Data'!$L11027&lt;=10,"Less Expensive","Expensive")</f>
        <v>Expensive</v>
      </c>
      <c r="S11027" s="4">
        <f>WEEKDAY('Transaction Data'!$A11027)</f>
        <v>6</v>
      </c>
      <c r="T11027" s="2" t="str">
        <f>IF(WEEKDAY('Transaction Data'!$A11027,2)&lt;6,"Weekday","Weekend")</f>
        <v>Weekday</v>
      </c>
    </row>
    <row r="11028" ht="15.75" customHeight="1">
      <c r="A11028" s="1">
        <v>45576.0</v>
      </c>
      <c r="B11028" s="2" t="s">
        <v>3284</v>
      </c>
      <c r="C11028" s="2" t="s">
        <v>72</v>
      </c>
      <c r="D11028" s="1">
        <v>26698.0</v>
      </c>
      <c r="E11028" s="2" t="s">
        <v>22</v>
      </c>
      <c r="F11028" s="2">
        <v>244.0</v>
      </c>
      <c r="G11028" s="2" t="s">
        <v>61</v>
      </c>
      <c r="H11028" s="2" t="s">
        <v>34</v>
      </c>
      <c r="I11028" s="2" t="s">
        <v>25</v>
      </c>
      <c r="J11028" s="2" t="str">
        <f t="array" ref="J11028">XLOOKUP('Transaction Data'!$G11028,Product_Code,Biscuit_Brand)</f>
        <v>Choco Delight</v>
      </c>
      <c r="K11028" s="2">
        <f t="array" ref="K11028">XLOOKUP('Transaction Data'!$G11028,Product_Code,Cost)</f>
        <v>3</v>
      </c>
      <c r="L11028" s="2">
        <f t="array" ref="L11028">XLOOKUP('Transaction Data'!$G11028,Product_Code,Unit_Price)</f>
        <v>5</v>
      </c>
      <c r="M11028" s="3">
        <f>'Transaction Data'!$F11028*'Transaction Data'!$K11028</f>
        <v>732</v>
      </c>
      <c r="N11028" s="3">
        <f>'Transaction Data'!$F11028*'Transaction Data'!$L11028</f>
        <v>1220</v>
      </c>
      <c r="O11028" s="3">
        <f>'Transaction Data'!$N11028-'Transaction Data'!$M11028</f>
        <v>488</v>
      </c>
      <c r="P11028" s="2">
        <f>DATEDIF('Transaction Data'!$D11028,'Transaction Data'!$A11028,"y")</f>
        <v>51</v>
      </c>
      <c r="Q11028" s="2" t="str">
        <f>FLOOR('Transaction Data'!$P11028,15)&amp;"-"&amp;FLOOR('Transaction Data'!$P11028,15)+14</f>
        <v>45-59</v>
      </c>
      <c r="R11028" s="2" t="str">
        <f>IF('Transaction Data'!$L11028&lt;=10,"Less Expensive","Expensive")</f>
        <v>Less Expensive</v>
      </c>
      <c r="S11028" s="4">
        <f>WEEKDAY('Transaction Data'!$A11028)</f>
        <v>6</v>
      </c>
      <c r="T11028" s="2" t="str">
        <f>IF(WEEKDAY('Transaction Data'!$A11028,2)&lt;6,"Weekday","Weekend")</f>
        <v>Weekday</v>
      </c>
    </row>
    <row r="11029" ht="15.75" customHeight="1">
      <c r="A11029" s="1">
        <v>45593.0</v>
      </c>
      <c r="B11029" s="2" t="s">
        <v>2895</v>
      </c>
      <c r="C11029" s="2" t="s">
        <v>54</v>
      </c>
      <c r="D11029" s="1">
        <v>27298.0</v>
      </c>
      <c r="E11029" s="2" t="s">
        <v>27</v>
      </c>
      <c r="F11029" s="2">
        <v>482.0</v>
      </c>
      <c r="G11029" s="2" t="s">
        <v>55</v>
      </c>
      <c r="H11029" s="2" t="s">
        <v>42</v>
      </c>
      <c r="I11029" s="2" t="s">
        <v>35</v>
      </c>
      <c r="J11029" s="2" t="str">
        <f t="array" ref="J11029">XLOOKUP('Transaction Data'!$G11029,Product_Code,Biscuit_Brand)</f>
        <v>Vanilla Wafers</v>
      </c>
      <c r="K11029" s="2">
        <f t="array" ref="K11029">XLOOKUP('Transaction Data'!$G11029,Product_Code,Cost)</f>
        <v>18</v>
      </c>
      <c r="L11029" s="2">
        <f t="array" ref="L11029">XLOOKUP('Transaction Data'!$G11029,Product_Code,Unit_Price)</f>
        <v>36</v>
      </c>
      <c r="M11029" s="3">
        <f>'Transaction Data'!$F11029*'Transaction Data'!$K11029</f>
        <v>8676</v>
      </c>
      <c r="N11029" s="3">
        <f>'Transaction Data'!$F11029*'Transaction Data'!$L11029</f>
        <v>17352</v>
      </c>
      <c r="O11029" s="3">
        <f>'Transaction Data'!$N11029-'Transaction Data'!$M11029</f>
        <v>8676</v>
      </c>
      <c r="P11029" s="2">
        <f>DATEDIF('Transaction Data'!$D11029,'Transaction Data'!$A11029,"y")</f>
        <v>50</v>
      </c>
      <c r="Q11029" s="2" t="str">
        <f>FLOOR('Transaction Data'!$P11029,15)&amp;"-"&amp;FLOOR('Transaction Data'!$P11029,15)+14</f>
        <v>45-59</v>
      </c>
      <c r="R11029" s="2" t="str">
        <f>IF('Transaction Data'!$L11029&lt;=10,"Less Expensive","Expensive")</f>
        <v>Expensive</v>
      </c>
      <c r="S11029" s="4">
        <f>WEEKDAY('Transaction Data'!$A11029)</f>
        <v>2</v>
      </c>
      <c r="T11029" s="2" t="str">
        <f>IF(WEEKDAY('Transaction Data'!$A11029,2)&lt;6,"Weekday","Weekend")</f>
        <v>Weekday</v>
      </c>
    </row>
    <row r="11030" ht="15.75" customHeight="1">
      <c r="A11030" s="1">
        <v>45574.0</v>
      </c>
      <c r="B11030" s="2" t="s">
        <v>3303</v>
      </c>
      <c r="C11030" s="2" t="s">
        <v>54</v>
      </c>
      <c r="D11030" s="1">
        <v>20546.0</v>
      </c>
      <c r="E11030" s="2" t="s">
        <v>22</v>
      </c>
      <c r="F11030" s="2">
        <v>306.0</v>
      </c>
      <c r="G11030" s="2" t="s">
        <v>28</v>
      </c>
      <c r="H11030" s="2" t="s">
        <v>52</v>
      </c>
      <c r="I11030" s="2" t="s">
        <v>30</v>
      </c>
      <c r="J11030" s="2" t="str">
        <f t="array" ref="J11030">XLOOKUP('Transaction Data'!$G11030,Product_Code,Biscuit_Brand)</f>
        <v>Shortbread</v>
      </c>
      <c r="K11030" s="2">
        <f t="array" ref="K11030">XLOOKUP('Transaction Data'!$G11030,Product_Code,Cost)</f>
        <v>10</v>
      </c>
      <c r="L11030" s="2">
        <f t="array" ref="L11030">XLOOKUP('Transaction Data'!$G11030,Product_Code,Unit_Price)</f>
        <v>45</v>
      </c>
      <c r="M11030" s="3">
        <f>'Transaction Data'!$F11030*'Transaction Data'!$K11030</f>
        <v>3060</v>
      </c>
      <c r="N11030" s="3">
        <f>'Transaction Data'!$F11030*'Transaction Data'!$L11030</f>
        <v>13770</v>
      </c>
      <c r="O11030" s="3">
        <f>'Transaction Data'!$N11030-'Transaction Data'!$M11030</f>
        <v>10710</v>
      </c>
      <c r="P11030" s="2">
        <f>DATEDIF('Transaction Data'!$D11030,'Transaction Data'!$A11030,"y")</f>
        <v>68</v>
      </c>
      <c r="Q11030" s="2" t="str">
        <f>FLOOR('Transaction Data'!$P11030,15)&amp;"-"&amp;FLOOR('Transaction Data'!$P11030,15)+14</f>
        <v>60-74</v>
      </c>
      <c r="R11030" s="2" t="str">
        <f>IF('Transaction Data'!$L11030&lt;=10,"Less Expensive","Expensive")</f>
        <v>Expensive</v>
      </c>
      <c r="S11030" s="4">
        <f>WEEKDAY('Transaction Data'!$A11030)</f>
        <v>4</v>
      </c>
      <c r="T11030" s="2" t="str">
        <f>IF(WEEKDAY('Transaction Data'!$A11030,2)&lt;6,"Weekday","Weekend")</f>
        <v>Weekday</v>
      </c>
    </row>
    <row r="11031" ht="15.75" customHeight="1">
      <c r="A11031" s="1">
        <v>45571.0</v>
      </c>
      <c r="B11031" s="2" t="s">
        <v>676</v>
      </c>
      <c r="C11031" s="2" t="s">
        <v>72</v>
      </c>
      <c r="D11031" s="1">
        <v>32683.0</v>
      </c>
      <c r="E11031" s="2" t="s">
        <v>27</v>
      </c>
      <c r="F11031" s="2">
        <v>493.0</v>
      </c>
      <c r="G11031" s="2" t="s">
        <v>44</v>
      </c>
      <c r="H11031" s="2" t="s">
        <v>49</v>
      </c>
      <c r="I11031" s="2" t="s">
        <v>30</v>
      </c>
      <c r="J11031" s="2" t="str">
        <f t="array" ref="J11031">XLOOKUP('Transaction Data'!$G11031,Product_Code,Biscuit_Brand)</f>
        <v>Butter Crunch</v>
      </c>
      <c r="K11031" s="2">
        <f t="array" ref="K11031">XLOOKUP('Transaction Data'!$G11031,Product_Code,Cost)</f>
        <v>10</v>
      </c>
      <c r="L11031" s="2">
        <f t="array" ref="L11031">XLOOKUP('Transaction Data'!$G11031,Product_Code,Unit_Price)</f>
        <v>11</v>
      </c>
      <c r="M11031" s="3">
        <f>'Transaction Data'!$F11031*'Transaction Data'!$K11031</f>
        <v>4930</v>
      </c>
      <c r="N11031" s="3">
        <f>'Transaction Data'!$F11031*'Transaction Data'!$L11031</f>
        <v>5423</v>
      </c>
      <c r="O11031" s="3">
        <f>'Transaction Data'!$N11031-'Transaction Data'!$M11031</f>
        <v>493</v>
      </c>
      <c r="P11031" s="2">
        <f>DATEDIF('Transaction Data'!$D11031,'Transaction Data'!$A11031,"y")</f>
        <v>35</v>
      </c>
      <c r="Q11031" s="2" t="str">
        <f>FLOOR('Transaction Data'!$P11031,15)&amp;"-"&amp;FLOOR('Transaction Data'!$P11031,15)+14</f>
        <v>30-44</v>
      </c>
      <c r="R11031" s="2" t="str">
        <f>IF('Transaction Data'!$L11031&lt;=10,"Less Expensive","Expensive")</f>
        <v>Expensive</v>
      </c>
      <c r="S11031" s="4">
        <f>WEEKDAY('Transaction Data'!$A11031)</f>
        <v>1</v>
      </c>
      <c r="T11031" s="2" t="str">
        <f>IF(WEEKDAY('Transaction Data'!$A11031,2)&lt;6,"Weekday","Weekend")</f>
        <v>Weekend</v>
      </c>
    </row>
    <row r="11032" ht="15.75" customHeight="1">
      <c r="A11032" s="1">
        <v>45595.0</v>
      </c>
      <c r="B11032" s="2" t="s">
        <v>2015</v>
      </c>
      <c r="C11032" s="2" t="s">
        <v>47</v>
      </c>
      <c r="D11032" s="1">
        <v>26007.0</v>
      </c>
      <c r="E11032" s="2" t="s">
        <v>27</v>
      </c>
      <c r="F11032" s="2">
        <v>49.0</v>
      </c>
      <c r="G11032" s="2" t="s">
        <v>38</v>
      </c>
      <c r="H11032" s="2" t="s">
        <v>34</v>
      </c>
      <c r="I11032" s="2" t="s">
        <v>35</v>
      </c>
      <c r="J11032" s="2" t="str">
        <f t="array" ref="J11032">XLOOKUP('Transaction Data'!$G11032,Product_Code,Biscuit_Brand)</f>
        <v>Ginger Snaps</v>
      </c>
      <c r="K11032" s="2">
        <f t="array" ref="K11032">XLOOKUP('Transaction Data'!$G11032,Product_Code,Cost)</f>
        <v>14</v>
      </c>
      <c r="L11032" s="2">
        <f t="array" ref="L11032">XLOOKUP('Transaction Data'!$G11032,Product_Code,Unit_Price)</f>
        <v>28</v>
      </c>
      <c r="M11032" s="3">
        <f>'Transaction Data'!$F11032*'Transaction Data'!$K11032</f>
        <v>686</v>
      </c>
      <c r="N11032" s="3">
        <f>'Transaction Data'!$F11032*'Transaction Data'!$L11032</f>
        <v>1372</v>
      </c>
      <c r="O11032" s="3">
        <f>'Transaction Data'!$N11032-'Transaction Data'!$M11032</f>
        <v>686</v>
      </c>
      <c r="P11032" s="2">
        <f>DATEDIF('Transaction Data'!$D11032,'Transaction Data'!$A11032,"y")</f>
        <v>53</v>
      </c>
      <c r="Q11032" s="2" t="str">
        <f>FLOOR('Transaction Data'!$P11032,15)&amp;"-"&amp;FLOOR('Transaction Data'!$P11032,15)+14</f>
        <v>45-59</v>
      </c>
      <c r="R11032" s="2" t="str">
        <f>IF('Transaction Data'!$L11032&lt;=10,"Less Expensive","Expensive")</f>
        <v>Expensive</v>
      </c>
      <c r="S11032" s="4">
        <f>WEEKDAY('Transaction Data'!$A11032)</f>
        <v>4</v>
      </c>
      <c r="T11032" s="2" t="str">
        <f>IF(WEEKDAY('Transaction Data'!$A11032,2)&lt;6,"Weekday","Weekend")</f>
        <v>Weekday</v>
      </c>
    </row>
    <row r="11033" ht="15.75" customHeight="1">
      <c r="A11033" s="1">
        <v>45594.0</v>
      </c>
      <c r="B11033" s="2" t="s">
        <v>3936</v>
      </c>
      <c r="C11033" s="2" t="s">
        <v>69</v>
      </c>
      <c r="D11033" s="1">
        <v>38571.0</v>
      </c>
      <c r="E11033" s="2" t="s">
        <v>27</v>
      </c>
      <c r="F11033" s="2">
        <v>79.0</v>
      </c>
      <c r="G11033" s="2" t="s">
        <v>38</v>
      </c>
      <c r="H11033" s="2" t="s">
        <v>42</v>
      </c>
      <c r="I11033" s="2" t="s">
        <v>35</v>
      </c>
      <c r="J11033" s="2" t="str">
        <f t="array" ref="J11033">XLOOKUP('Transaction Data'!$G11033,Product_Code,Biscuit_Brand)</f>
        <v>Ginger Snaps</v>
      </c>
      <c r="K11033" s="2">
        <f t="array" ref="K11033">XLOOKUP('Transaction Data'!$G11033,Product_Code,Cost)</f>
        <v>14</v>
      </c>
      <c r="L11033" s="2">
        <f t="array" ref="L11033">XLOOKUP('Transaction Data'!$G11033,Product_Code,Unit_Price)</f>
        <v>28</v>
      </c>
      <c r="M11033" s="3">
        <f>'Transaction Data'!$F11033*'Transaction Data'!$K11033</f>
        <v>1106</v>
      </c>
      <c r="N11033" s="3">
        <f>'Transaction Data'!$F11033*'Transaction Data'!$L11033</f>
        <v>2212</v>
      </c>
      <c r="O11033" s="3">
        <f>'Transaction Data'!$N11033-'Transaction Data'!$M11033</f>
        <v>1106</v>
      </c>
      <c r="P11033" s="2">
        <f>DATEDIF('Transaction Data'!$D11033,'Transaction Data'!$A11033,"y")</f>
        <v>19</v>
      </c>
      <c r="Q11033" s="2" t="str">
        <f>FLOOR('Transaction Data'!$P11033,15)&amp;"-"&amp;FLOOR('Transaction Data'!$P11033,15)+14</f>
        <v>15-29</v>
      </c>
      <c r="R11033" s="2" t="str">
        <f>IF('Transaction Data'!$L11033&lt;=10,"Less Expensive","Expensive")</f>
        <v>Expensive</v>
      </c>
      <c r="S11033" s="4">
        <f>WEEKDAY('Transaction Data'!$A11033)</f>
        <v>3</v>
      </c>
      <c r="T11033" s="2" t="str">
        <f>IF(WEEKDAY('Transaction Data'!$A11033,2)&lt;6,"Weekday","Weekend")</f>
        <v>Weekday</v>
      </c>
    </row>
    <row r="11034" ht="15.75" customHeight="1">
      <c r="A11034" s="1">
        <v>45571.0</v>
      </c>
      <c r="B11034" s="2" t="s">
        <v>8781</v>
      </c>
      <c r="C11034" s="2" t="s">
        <v>72</v>
      </c>
      <c r="D11034" s="1">
        <v>19579.0</v>
      </c>
      <c r="E11034" s="2" t="s">
        <v>22</v>
      </c>
      <c r="F11034" s="2">
        <v>422.0</v>
      </c>
      <c r="G11034" s="2" t="s">
        <v>55</v>
      </c>
      <c r="H11034" s="2" t="s">
        <v>29</v>
      </c>
      <c r="I11034" s="2" t="s">
        <v>25</v>
      </c>
      <c r="J11034" s="2" t="str">
        <f t="array" ref="J11034">XLOOKUP('Transaction Data'!$G11034,Product_Code,Biscuit_Brand)</f>
        <v>Vanilla Wafers</v>
      </c>
      <c r="K11034" s="2">
        <f t="array" ref="K11034">XLOOKUP('Transaction Data'!$G11034,Product_Code,Cost)</f>
        <v>18</v>
      </c>
      <c r="L11034" s="2">
        <f t="array" ref="L11034">XLOOKUP('Transaction Data'!$G11034,Product_Code,Unit_Price)</f>
        <v>36</v>
      </c>
      <c r="M11034" s="3">
        <f>'Transaction Data'!$F11034*'Transaction Data'!$K11034</f>
        <v>7596</v>
      </c>
      <c r="N11034" s="3">
        <f>'Transaction Data'!$F11034*'Transaction Data'!$L11034</f>
        <v>15192</v>
      </c>
      <c r="O11034" s="3">
        <f>'Transaction Data'!$N11034-'Transaction Data'!$M11034</f>
        <v>7596</v>
      </c>
      <c r="P11034" s="2">
        <f>DATEDIF('Transaction Data'!$D11034,'Transaction Data'!$A11034,"y")</f>
        <v>71</v>
      </c>
      <c r="Q11034" s="2" t="str">
        <f>FLOOR('Transaction Data'!$P11034,15)&amp;"-"&amp;FLOOR('Transaction Data'!$P11034,15)+14</f>
        <v>60-74</v>
      </c>
      <c r="R11034" s="2" t="str">
        <f>IF('Transaction Data'!$L11034&lt;=10,"Less Expensive","Expensive")</f>
        <v>Expensive</v>
      </c>
      <c r="S11034" s="4">
        <f>WEEKDAY('Transaction Data'!$A11034)</f>
        <v>1</v>
      </c>
      <c r="T11034" s="2" t="str">
        <f>IF(WEEKDAY('Transaction Data'!$A11034,2)&lt;6,"Weekday","Weekend")</f>
        <v>Weekend</v>
      </c>
    </row>
    <row r="11035" ht="15.75" customHeight="1">
      <c r="A11035" s="1">
        <v>45569.0</v>
      </c>
      <c r="B11035" s="2" t="s">
        <v>1647</v>
      </c>
      <c r="C11035" s="2" t="s">
        <v>72</v>
      </c>
      <c r="D11035" s="1">
        <v>29720.0</v>
      </c>
      <c r="E11035" s="2" t="s">
        <v>22</v>
      </c>
      <c r="F11035" s="2">
        <v>500.0</v>
      </c>
      <c r="G11035" s="2" t="s">
        <v>55</v>
      </c>
      <c r="H11035" s="2" t="s">
        <v>24</v>
      </c>
      <c r="I11035" s="2" t="s">
        <v>25</v>
      </c>
      <c r="J11035" s="2" t="str">
        <f t="array" ref="J11035">XLOOKUP('Transaction Data'!$G11035,Product_Code,Biscuit_Brand)</f>
        <v>Vanilla Wafers</v>
      </c>
      <c r="K11035" s="2">
        <f t="array" ref="K11035">XLOOKUP('Transaction Data'!$G11035,Product_Code,Cost)</f>
        <v>18</v>
      </c>
      <c r="L11035" s="2">
        <f t="array" ref="L11035">XLOOKUP('Transaction Data'!$G11035,Product_Code,Unit_Price)</f>
        <v>36</v>
      </c>
      <c r="M11035" s="3">
        <f>'Transaction Data'!$F11035*'Transaction Data'!$K11035</f>
        <v>9000</v>
      </c>
      <c r="N11035" s="3">
        <f>'Transaction Data'!$F11035*'Transaction Data'!$L11035</f>
        <v>18000</v>
      </c>
      <c r="O11035" s="3">
        <f>'Transaction Data'!$N11035-'Transaction Data'!$M11035</f>
        <v>9000</v>
      </c>
      <c r="P11035" s="2">
        <f>DATEDIF('Transaction Data'!$D11035,'Transaction Data'!$A11035,"y")</f>
        <v>43</v>
      </c>
      <c r="Q11035" s="2" t="str">
        <f>FLOOR('Transaction Data'!$P11035,15)&amp;"-"&amp;FLOOR('Transaction Data'!$P11035,15)+14</f>
        <v>30-44</v>
      </c>
      <c r="R11035" s="2" t="str">
        <f>IF('Transaction Data'!$L11035&lt;=10,"Less Expensive","Expensive")</f>
        <v>Expensive</v>
      </c>
      <c r="S11035" s="4">
        <f>WEEKDAY('Transaction Data'!$A11035)</f>
        <v>6</v>
      </c>
      <c r="T11035" s="2" t="str">
        <f>IF(WEEKDAY('Transaction Data'!$A11035,2)&lt;6,"Weekday","Weekend")</f>
        <v>Weekday</v>
      </c>
    </row>
    <row r="11036" ht="15.75" customHeight="1">
      <c r="A11036" s="1">
        <v>45595.0</v>
      </c>
      <c r="B11036" s="2" t="s">
        <v>2716</v>
      </c>
      <c r="C11036" s="2" t="s">
        <v>54</v>
      </c>
      <c r="D11036" s="1">
        <v>21449.0</v>
      </c>
      <c r="E11036" s="2" t="s">
        <v>37</v>
      </c>
      <c r="F11036" s="2">
        <v>418.0</v>
      </c>
      <c r="G11036" s="2" t="s">
        <v>48</v>
      </c>
      <c r="H11036" s="2" t="s">
        <v>42</v>
      </c>
      <c r="I11036" s="2" t="s">
        <v>30</v>
      </c>
      <c r="J11036" s="2" t="str">
        <f t="array" ref="J11036">XLOOKUP('Transaction Data'!$G11036,Product_Code,Biscuit_Brand)</f>
        <v>Lemon Crisps</v>
      </c>
      <c r="K11036" s="2">
        <f t="array" ref="K11036">XLOOKUP('Transaction Data'!$G11036,Product_Code,Cost)</f>
        <v>7</v>
      </c>
      <c r="L11036" s="2">
        <f t="array" ref="L11036">XLOOKUP('Transaction Data'!$G11036,Product_Code,Unit_Price)</f>
        <v>9</v>
      </c>
      <c r="M11036" s="3">
        <f>'Transaction Data'!$F11036*'Transaction Data'!$K11036</f>
        <v>2926</v>
      </c>
      <c r="N11036" s="3">
        <f>'Transaction Data'!$F11036*'Transaction Data'!$L11036</f>
        <v>3762</v>
      </c>
      <c r="O11036" s="3">
        <f>'Transaction Data'!$N11036-'Transaction Data'!$M11036</f>
        <v>836</v>
      </c>
      <c r="P11036" s="2">
        <f>DATEDIF('Transaction Data'!$D11036,'Transaction Data'!$A11036,"y")</f>
        <v>66</v>
      </c>
      <c r="Q11036" s="2" t="str">
        <f>FLOOR('Transaction Data'!$P11036,15)&amp;"-"&amp;FLOOR('Transaction Data'!$P11036,15)+14</f>
        <v>60-74</v>
      </c>
      <c r="R11036" s="2" t="str">
        <f>IF('Transaction Data'!$L11036&lt;=10,"Less Expensive","Expensive")</f>
        <v>Less Expensive</v>
      </c>
      <c r="S11036" s="4">
        <f>WEEKDAY('Transaction Data'!$A11036)</f>
        <v>4</v>
      </c>
      <c r="T11036" s="2" t="str">
        <f>IF(WEEKDAY('Transaction Data'!$A11036,2)&lt;6,"Weekday","Weekend")</f>
        <v>Weekday</v>
      </c>
    </row>
    <row r="11037" ht="15.75" customHeight="1">
      <c r="A11037" s="1">
        <v>45590.0</v>
      </c>
      <c r="B11037" s="2" t="s">
        <v>2271</v>
      </c>
      <c r="C11037" s="2" t="s">
        <v>69</v>
      </c>
      <c r="D11037" s="1">
        <v>22792.0</v>
      </c>
      <c r="E11037" s="2" t="s">
        <v>22</v>
      </c>
      <c r="F11037" s="2">
        <v>407.0</v>
      </c>
      <c r="G11037" s="2" t="s">
        <v>60</v>
      </c>
      <c r="H11037" s="2" t="s">
        <v>45</v>
      </c>
      <c r="I11037" s="2" t="s">
        <v>25</v>
      </c>
      <c r="J11037" s="2" t="str">
        <f t="array" ref="J11037">XLOOKUP('Transaction Data'!$G11037,Product_Code,Biscuit_Brand)</f>
        <v>Peanut Butter Bites</v>
      </c>
      <c r="K11037" s="2">
        <f t="array" ref="K11037">XLOOKUP('Transaction Data'!$G11037,Product_Code,Cost)</f>
        <v>5</v>
      </c>
      <c r="L11037" s="2">
        <f t="array" ref="L11037">XLOOKUP('Transaction Data'!$G11037,Product_Code,Unit_Price)</f>
        <v>7</v>
      </c>
      <c r="M11037" s="3">
        <f>'Transaction Data'!$F11037*'Transaction Data'!$K11037</f>
        <v>2035</v>
      </c>
      <c r="N11037" s="3">
        <f>'Transaction Data'!$F11037*'Transaction Data'!$L11037</f>
        <v>2849</v>
      </c>
      <c r="O11037" s="3">
        <f>'Transaction Data'!$N11037-'Transaction Data'!$M11037</f>
        <v>814</v>
      </c>
      <c r="P11037" s="2">
        <f>DATEDIF('Transaction Data'!$D11037,'Transaction Data'!$A11037,"y")</f>
        <v>62</v>
      </c>
      <c r="Q11037" s="2" t="str">
        <f>FLOOR('Transaction Data'!$P11037,15)&amp;"-"&amp;FLOOR('Transaction Data'!$P11037,15)+14</f>
        <v>60-74</v>
      </c>
      <c r="R11037" s="2" t="str">
        <f>IF('Transaction Data'!$L11037&lt;=10,"Less Expensive","Expensive")</f>
        <v>Less Expensive</v>
      </c>
      <c r="S11037" s="4">
        <f>WEEKDAY('Transaction Data'!$A11037)</f>
        <v>6</v>
      </c>
      <c r="T11037" s="2" t="str">
        <f>IF(WEEKDAY('Transaction Data'!$A11037,2)&lt;6,"Weekday","Weekend")</f>
        <v>Weekday</v>
      </c>
    </row>
    <row r="11038" ht="15.75" customHeight="1">
      <c r="A11038" s="1">
        <v>45578.0</v>
      </c>
      <c r="B11038" s="2" t="s">
        <v>3210</v>
      </c>
      <c r="C11038" s="2" t="s">
        <v>65</v>
      </c>
      <c r="D11038" s="1">
        <v>17919.0</v>
      </c>
      <c r="E11038" s="2" t="s">
        <v>27</v>
      </c>
      <c r="F11038" s="2">
        <v>291.0</v>
      </c>
      <c r="G11038" s="2" t="s">
        <v>55</v>
      </c>
      <c r="H11038" s="2" t="s">
        <v>49</v>
      </c>
      <c r="I11038" s="2" t="s">
        <v>25</v>
      </c>
      <c r="J11038" s="2" t="str">
        <f t="array" ref="J11038">XLOOKUP('Transaction Data'!$G11038,Product_Code,Biscuit_Brand)</f>
        <v>Vanilla Wafers</v>
      </c>
      <c r="K11038" s="2">
        <f t="array" ref="K11038">XLOOKUP('Transaction Data'!$G11038,Product_Code,Cost)</f>
        <v>18</v>
      </c>
      <c r="L11038" s="2">
        <f t="array" ref="L11038">XLOOKUP('Transaction Data'!$G11038,Product_Code,Unit_Price)</f>
        <v>36</v>
      </c>
      <c r="M11038" s="3">
        <f>'Transaction Data'!$F11038*'Transaction Data'!$K11038</f>
        <v>5238</v>
      </c>
      <c r="N11038" s="3">
        <f>'Transaction Data'!$F11038*'Transaction Data'!$L11038</f>
        <v>10476</v>
      </c>
      <c r="O11038" s="3">
        <f>'Transaction Data'!$N11038-'Transaction Data'!$M11038</f>
        <v>5238</v>
      </c>
      <c r="P11038" s="2">
        <f>DATEDIF('Transaction Data'!$D11038,'Transaction Data'!$A11038,"y")</f>
        <v>75</v>
      </c>
      <c r="Q11038" s="2" t="str">
        <f>FLOOR('Transaction Data'!$P11038,15)&amp;"-"&amp;FLOOR('Transaction Data'!$P11038,15)+14</f>
        <v>75-89</v>
      </c>
      <c r="R11038" s="2" t="str">
        <f>IF('Transaction Data'!$L11038&lt;=10,"Less Expensive","Expensive")</f>
        <v>Expensive</v>
      </c>
      <c r="S11038" s="4">
        <f>WEEKDAY('Transaction Data'!$A11038)</f>
        <v>1</v>
      </c>
      <c r="T11038" s="2" t="str">
        <f>IF(WEEKDAY('Transaction Data'!$A11038,2)&lt;6,"Weekday","Weekend")</f>
        <v>Weekend</v>
      </c>
    </row>
    <row r="11039" ht="15.75" customHeight="1">
      <c r="A11039" s="1">
        <v>45577.0</v>
      </c>
      <c r="B11039" s="2" t="s">
        <v>2123</v>
      </c>
      <c r="C11039" s="2" t="s">
        <v>21</v>
      </c>
      <c r="D11039" s="1">
        <v>25988.0</v>
      </c>
      <c r="E11039" s="2" t="s">
        <v>63</v>
      </c>
      <c r="F11039" s="2">
        <v>140.0</v>
      </c>
      <c r="G11039" s="2" t="s">
        <v>33</v>
      </c>
      <c r="H11039" s="2" t="s">
        <v>29</v>
      </c>
      <c r="I11039" s="2" t="s">
        <v>35</v>
      </c>
      <c r="J11039" s="2" t="str">
        <f t="array" ref="J11039">XLOOKUP('Transaction Data'!$G11039,Product_Code,Biscuit_Brand)</f>
        <v>Caramel Biscuits</v>
      </c>
      <c r="K11039" s="2">
        <f t="array" ref="K11039">XLOOKUP('Transaction Data'!$G11039,Product_Code,Cost)</f>
        <v>18</v>
      </c>
      <c r="L11039" s="2">
        <f t="array" ref="L11039">XLOOKUP('Transaction Data'!$G11039,Product_Code,Unit_Price)</f>
        <v>22</v>
      </c>
      <c r="M11039" s="3">
        <f>'Transaction Data'!$F11039*'Transaction Data'!$K11039</f>
        <v>2520</v>
      </c>
      <c r="N11039" s="3">
        <f>'Transaction Data'!$F11039*'Transaction Data'!$L11039</f>
        <v>3080</v>
      </c>
      <c r="O11039" s="3">
        <f>'Transaction Data'!$N11039-'Transaction Data'!$M11039</f>
        <v>560</v>
      </c>
      <c r="P11039" s="2">
        <f>DATEDIF('Transaction Data'!$D11039,'Transaction Data'!$A11039,"y")</f>
        <v>53</v>
      </c>
      <c r="Q11039" s="2" t="str">
        <f>FLOOR('Transaction Data'!$P11039,15)&amp;"-"&amp;FLOOR('Transaction Data'!$P11039,15)+14</f>
        <v>45-59</v>
      </c>
      <c r="R11039" s="2" t="str">
        <f>IF('Transaction Data'!$L11039&lt;=10,"Less Expensive","Expensive")</f>
        <v>Expensive</v>
      </c>
      <c r="S11039" s="4">
        <f>WEEKDAY('Transaction Data'!$A11039)</f>
        <v>7</v>
      </c>
      <c r="T11039" s="2" t="str">
        <f>IF(WEEKDAY('Transaction Data'!$A11039,2)&lt;6,"Weekday","Weekend")</f>
        <v>Weekend</v>
      </c>
    </row>
    <row r="11040" ht="15.75" customHeight="1">
      <c r="A11040" s="1">
        <v>45584.0</v>
      </c>
      <c r="B11040" s="2" t="s">
        <v>62</v>
      </c>
      <c r="C11040" s="2" t="s">
        <v>41</v>
      </c>
      <c r="D11040" s="1">
        <v>26568.0</v>
      </c>
      <c r="E11040" s="2" t="s">
        <v>63</v>
      </c>
      <c r="F11040" s="2">
        <v>350.0</v>
      </c>
      <c r="G11040" s="2" t="s">
        <v>57</v>
      </c>
      <c r="H11040" s="2" t="s">
        <v>49</v>
      </c>
      <c r="I11040" s="2" t="s">
        <v>25</v>
      </c>
      <c r="J11040" s="2" t="str">
        <f t="array" ref="J11040">XLOOKUP('Transaction Data'!$G11040,Product_Code,Biscuit_Brand)</f>
        <v>Oatmeal Cookies</v>
      </c>
      <c r="K11040" s="2">
        <f t="array" ref="K11040">XLOOKUP('Transaction Data'!$G11040,Product_Code,Cost)</f>
        <v>19</v>
      </c>
      <c r="L11040" s="2">
        <f t="array" ref="L11040">XLOOKUP('Transaction Data'!$G11040,Product_Code,Unit_Price)</f>
        <v>23</v>
      </c>
      <c r="M11040" s="3">
        <f>'Transaction Data'!$F11040*'Transaction Data'!$K11040</f>
        <v>6650</v>
      </c>
      <c r="N11040" s="3">
        <f>'Transaction Data'!$F11040*'Transaction Data'!$L11040</f>
        <v>8050</v>
      </c>
      <c r="O11040" s="3">
        <f>'Transaction Data'!$N11040-'Transaction Data'!$M11040</f>
        <v>1400</v>
      </c>
      <c r="P11040" s="2">
        <f>DATEDIF('Transaction Data'!$D11040,'Transaction Data'!$A11040,"y")</f>
        <v>52</v>
      </c>
      <c r="Q11040" s="2" t="str">
        <f>FLOOR('Transaction Data'!$P11040,15)&amp;"-"&amp;FLOOR('Transaction Data'!$P11040,15)+14</f>
        <v>45-59</v>
      </c>
      <c r="R11040" s="2" t="str">
        <f>IF('Transaction Data'!$L11040&lt;=10,"Less Expensive","Expensive")</f>
        <v>Expensive</v>
      </c>
      <c r="S11040" s="4">
        <f>WEEKDAY('Transaction Data'!$A11040)</f>
        <v>7</v>
      </c>
      <c r="T11040" s="2" t="str">
        <f>IF(WEEKDAY('Transaction Data'!$A11040,2)&lt;6,"Weekday","Weekend")</f>
        <v>Weekend</v>
      </c>
    </row>
    <row r="11041" ht="15.75" customHeight="1">
      <c r="A11041" s="1">
        <v>45588.0</v>
      </c>
      <c r="B11041" s="2" t="s">
        <v>7434</v>
      </c>
      <c r="C11041" s="2" t="s">
        <v>72</v>
      </c>
      <c r="D11041" s="1">
        <v>17670.0</v>
      </c>
      <c r="E11041" s="2" t="s">
        <v>22</v>
      </c>
      <c r="F11041" s="2">
        <v>338.0</v>
      </c>
      <c r="G11041" s="2" t="s">
        <v>48</v>
      </c>
      <c r="H11041" s="2" t="s">
        <v>24</v>
      </c>
      <c r="I11041" s="2" t="s">
        <v>35</v>
      </c>
      <c r="J11041" s="2" t="str">
        <f t="array" ref="J11041">XLOOKUP('Transaction Data'!$G11041,Product_Code,Biscuit_Brand)</f>
        <v>Lemon Crisps</v>
      </c>
      <c r="K11041" s="2">
        <f t="array" ref="K11041">XLOOKUP('Transaction Data'!$G11041,Product_Code,Cost)</f>
        <v>7</v>
      </c>
      <c r="L11041" s="2">
        <f t="array" ref="L11041">XLOOKUP('Transaction Data'!$G11041,Product_Code,Unit_Price)</f>
        <v>9</v>
      </c>
      <c r="M11041" s="3">
        <f>'Transaction Data'!$F11041*'Transaction Data'!$K11041</f>
        <v>2366</v>
      </c>
      <c r="N11041" s="3">
        <f>'Transaction Data'!$F11041*'Transaction Data'!$L11041</f>
        <v>3042</v>
      </c>
      <c r="O11041" s="3">
        <f>'Transaction Data'!$N11041-'Transaction Data'!$M11041</f>
        <v>676</v>
      </c>
      <c r="P11041" s="2">
        <f>DATEDIF('Transaction Data'!$D11041,'Transaction Data'!$A11041,"y")</f>
        <v>76</v>
      </c>
      <c r="Q11041" s="2" t="str">
        <f>FLOOR('Transaction Data'!$P11041,15)&amp;"-"&amp;FLOOR('Transaction Data'!$P11041,15)+14</f>
        <v>75-89</v>
      </c>
      <c r="R11041" s="2" t="str">
        <f>IF('Transaction Data'!$L11041&lt;=10,"Less Expensive","Expensive")</f>
        <v>Less Expensive</v>
      </c>
      <c r="S11041" s="4">
        <f>WEEKDAY('Transaction Data'!$A11041)</f>
        <v>4</v>
      </c>
      <c r="T11041" s="2" t="str">
        <f>IF(WEEKDAY('Transaction Data'!$A11041,2)&lt;6,"Weekday","Weekend")</f>
        <v>Weekday</v>
      </c>
    </row>
    <row r="11042" ht="15.75" customHeight="1">
      <c r="A11042" s="1">
        <v>45583.0</v>
      </c>
      <c r="B11042" s="2" t="s">
        <v>7960</v>
      </c>
      <c r="C11042" s="2" t="s">
        <v>65</v>
      </c>
      <c r="D11042" s="1">
        <v>35163.0</v>
      </c>
      <c r="E11042" s="2" t="s">
        <v>63</v>
      </c>
      <c r="F11042" s="2">
        <v>347.0</v>
      </c>
      <c r="G11042" s="2" t="s">
        <v>48</v>
      </c>
      <c r="H11042" s="2" t="s">
        <v>29</v>
      </c>
      <c r="I11042" s="2" t="s">
        <v>30</v>
      </c>
      <c r="J11042" s="2" t="str">
        <f t="array" ref="J11042">XLOOKUP('Transaction Data'!$G11042,Product_Code,Biscuit_Brand)</f>
        <v>Lemon Crisps</v>
      </c>
      <c r="K11042" s="2">
        <f t="array" ref="K11042">XLOOKUP('Transaction Data'!$G11042,Product_Code,Cost)</f>
        <v>7</v>
      </c>
      <c r="L11042" s="2">
        <f t="array" ref="L11042">XLOOKUP('Transaction Data'!$G11042,Product_Code,Unit_Price)</f>
        <v>9</v>
      </c>
      <c r="M11042" s="3">
        <f>'Transaction Data'!$F11042*'Transaction Data'!$K11042</f>
        <v>2429</v>
      </c>
      <c r="N11042" s="3">
        <f>'Transaction Data'!$F11042*'Transaction Data'!$L11042</f>
        <v>3123</v>
      </c>
      <c r="O11042" s="3">
        <f>'Transaction Data'!$N11042-'Transaction Data'!$M11042</f>
        <v>694</v>
      </c>
      <c r="P11042" s="2">
        <f>DATEDIF('Transaction Data'!$D11042,'Transaction Data'!$A11042,"y")</f>
        <v>28</v>
      </c>
      <c r="Q11042" s="2" t="str">
        <f>FLOOR('Transaction Data'!$P11042,15)&amp;"-"&amp;FLOOR('Transaction Data'!$P11042,15)+14</f>
        <v>15-29</v>
      </c>
      <c r="R11042" s="2" t="str">
        <f>IF('Transaction Data'!$L11042&lt;=10,"Less Expensive","Expensive")</f>
        <v>Less Expensive</v>
      </c>
      <c r="S11042" s="4">
        <f>WEEKDAY('Transaction Data'!$A11042)</f>
        <v>6</v>
      </c>
      <c r="T11042" s="2" t="str">
        <f>IF(WEEKDAY('Transaction Data'!$A11042,2)&lt;6,"Weekday","Weekend")</f>
        <v>Weekday</v>
      </c>
    </row>
    <row r="11043" ht="15.75" customHeight="1">
      <c r="A11043" s="1">
        <v>45589.0</v>
      </c>
      <c r="B11043" s="2" t="s">
        <v>2302</v>
      </c>
      <c r="C11043" s="2" t="s">
        <v>21</v>
      </c>
      <c r="D11043" s="1">
        <v>19409.0</v>
      </c>
      <c r="E11043" s="2" t="s">
        <v>37</v>
      </c>
      <c r="F11043" s="2">
        <v>444.0</v>
      </c>
      <c r="G11043" s="2" t="s">
        <v>55</v>
      </c>
      <c r="H11043" s="2" t="s">
        <v>24</v>
      </c>
      <c r="I11043" s="2" t="s">
        <v>30</v>
      </c>
      <c r="J11043" s="2" t="str">
        <f t="array" ref="J11043">XLOOKUP('Transaction Data'!$G11043,Product_Code,Biscuit_Brand)</f>
        <v>Vanilla Wafers</v>
      </c>
      <c r="K11043" s="2">
        <f t="array" ref="K11043">XLOOKUP('Transaction Data'!$G11043,Product_Code,Cost)</f>
        <v>18</v>
      </c>
      <c r="L11043" s="2">
        <f t="array" ref="L11043">XLOOKUP('Transaction Data'!$G11043,Product_Code,Unit_Price)</f>
        <v>36</v>
      </c>
      <c r="M11043" s="3">
        <f>'Transaction Data'!$F11043*'Transaction Data'!$K11043</f>
        <v>7992</v>
      </c>
      <c r="N11043" s="3">
        <f>'Transaction Data'!$F11043*'Transaction Data'!$L11043</f>
        <v>15984</v>
      </c>
      <c r="O11043" s="3">
        <f>'Transaction Data'!$N11043-'Transaction Data'!$M11043</f>
        <v>7992</v>
      </c>
      <c r="P11043" s="2">
        <f>DATEDIF('Transaction Data'!$D11043,'Transaction Data'!$A11043,"y")</f>
        <v>71</v>
      </c>
      <c r="Q11043" s="2" t="str">
        <f>FLOOR('Transaction Data'!$P11043,15)&amp;"-"&amp;FLOOR('Transaction Data'!$P11043,15)+14</f>
        <v>60-74</v>
      </c>
      <c r="R11043" s="2" t="str">
        <f>IF('Transaction Data'!$L11043&lt;=10,"Less Expensive","Expensive")</f>
        <v>Expensive</v>
      </c>
      <c r="S11043" s="4">
        <f>WEEKDAY('Transaction Data'!$A11043)</f>
        <v>5</v>
      </c>
      <c r="T11043" s="2" t="str">
        <f>IF(WEEKDAY('Transaction Data'!$A11043,2)&lt;6,"Weekday","Weekend")</f>
        <v>Weekday</v>
      </c>
    </row>
    <row r="11044" ht="15.75" customHeight="1">
      <c r="A11044" s="1">
        <v>45575.0</v>
      </c>
      <c r="B11044" s="2" t="s">
        <v>3741</v>
      </c>
      <c r="C11044" s="2" t="s">
        <v>54</v>
      </c>
      <c r="D11044" s="1">
        <v>22066.0</v>
      </c>
      <c r="E11044" s="2" t="s">
        <v>27</v>
      </c>
      <c r="F11044" s="2">
        <v>50.0</v>
      </c>
      <c r="G11044" s="2" t="s">
        <v>23</v>
      </c>
      <c r="H11044" s="2" t="s">
        <v>42</v>
      </c>
      <c r="I11044" s="2" t="s">
        <v>35</v>
      </c>
      <c r="J11044" s="2" t="str">
        <f t="array" ref="J11044">XLOOKUP('Transaction Data'!$G11044,Product_Code,Biscuit_Brand)</f>
        <v>Cinnamon Swirls</v>
      </c>
      <c r="K11044" s="2">
        <f t="array" ref="K11044">XLOOKUP('Transaction Data'!$G11044,Product_Code,Cost)</f>
        <v>10</v>
      </c>
      <c r="L11044" s="2">
        <f t="array" ref="L11044">XLOOKUP('Transaction Data'!$G11044,Product_Code,Unit_Price)</f>
        <v>14</v>
      </c>
      <c r="M11044" s="3">
        <f>'Transaction Data'!$F11044*'Transaction Data'!$K11044</f>
        <v>500</v>
      </c>
      <c r="N11044" s="3">
        <f>'Transaction Data'!$F11044*'Transaction Data'!$L11044</f>
        <v>700</v>
      </c>
      <c r="O11044" s="3">
        <f>'Transaction Data'!$N11044-'Transaction Data'!$M11044</f>
        <v>200</v>
      </c>
      <c r="P11044" s="2">
        <f>DATEDIF('Transaction Data'!$D11044,'Transaction Data'!$A11044,"y")</f>
        <v>64</v>
      </c>
      <c r="Q11044" s="2" t="str">
        <f>FLOOR('Transaction Data'!$P11044,15)&amp;"-"&amp;FLOOR('Transaction Data'!$P11044,15)+14</f>
        <v>60-74</v>
      </c>
      <c r="R11044" s="2" t="str">
        <f>IF('Transaction Data'!$L11044&lt;=10,"Less Expensive","Expensive")</f>
        <v>Expensive</v>
      </c>
      <c r="S11044" s="4">
        <f>WEEKDAY('Transaction Data'!$A11044)</f>
        <v>5</v>
      </c>
      <c r="T11044" s="2" t="str">
        <f>IF(WEEKDAY('Transaction Data'!$A11044,2)&lt;6,"Weekday","Weekend")</f>
        <v>Weekday</v>
      </c>
    </row>
    <row r="11045" ht="15.75" customHeight="1">
      <c r="A11045" s="1">
        <v>45577.0</v>
      </c>
      <c r="B11045" s="2" t="s">
        <v>3948</v>
      </c>
      <c r="C11045" s="2" t="s">
        <v>47</v>
      </c>
      <c r="D11045" s="1">
        <v>38115.0</v>
      </c>
      <c r="E11045" s="2" t="s">
        <v>22</v>
      </c>
      <c r="F11045" s="2">
        <v>422.0</v>
      </c>
      <c r="G11045" s="2" t="s">
        <v>60</v>
      </c>
      <c r="H11045" s="2" t="s">
        <v>39</v>
      </c>
      <c r="I11045" s="2" t="s">
        <v>35</v>
      </c>
      <c r="J11045" s="2" t="str">
        <f t="array" ref="J11045">XLOOKUP('Transaction Data'!$G11045,Product_Code,Biscuit_Brand)</f>
        <v>Peanut Butter Bites</v>
      </c>
      <c r="K11045" s="2">
        <f t="array" ref="K11045">XLOOKUP('Transaction Data'!$G11045,Product_Code,Cost)</f>
        <v>5</v>
      </c>
      <c r="L11045" s="2">
        <f t="array" ref="L11045">XLOOKUP('Transaction Data'!$G11045,Product_Code,Unit_Price)</f>
        <v>7</v>
      </c>
      <c r="M11045" s="3">
        <f>'Transaction Data'!$F11045*'Transaction Data'!$K11045</f>
        <v>2110</v>
      </c>
      <c r="N11045" s="3">
        <f>'Transaction Data'!$F11045*'Transaction Data'!$L11045</f>
        <v>2954</v>
      </c>
      <c r="O11045" s="3">
        <f>'Transaction Data'!$N11045-'Transaction Data'!$M11045</f>
        <v>844</v>
      </c>
      <c r="P11045" s="2">
        <f>DATEDIF('Transaction Data'!$D11045,'Transaction Data'!$A11045,"y")</f>
        <v>20</v>
      </c>
      <c r="Q11045" s="2" t="str">
        <f>FLOOR('Transaction Data'!$P11045,15)&amp;"-"&amp;FLOOR('Transaction Data'!$P11045,15)+14</f>
        <v>15-29</v>
      </c>
      <c r="R11045" s="2" t="str">
        <f>IF('Transaction Data'!$L11045&lt;=10,"Less Expensive","Expensive")</f>
        <v>Less Expensive</v>
      </c>
      <c r="S11045" s="4">
        <f>WEEKDAY('Transaction Data'!$A11045)</f>
        <v>7</v>
      </c>
      <c r="T11045" s="2" t="str">
        <f>IF(WEEKDAY('Transaction Data'!$A11045,2)&lt;6,"Weekday","Weekend")</f>
        <v>Weekend</v>
      </c>
    </row>
    <row r="11046" ht="15.75" customHeight="1">
      <c r="A11046" s="1">
        <v>45572.0</v>
      </c>
      <c r="B11046" s="2" t="s">
        <v>31</v>
      </c>
      <c r="C11046" s="2" t="s">
        <v>32</v>
      </c>
      <c r="D11046" s="1">
        <v>33603.0</v>
      </c>
      <c r="E11046" s="2" t="s">
        <v>22</v>
      </c>
      <c r="F11046" s="2">
        <v>481.0</v>
      </c>
      <c r="G11046" s="2" t="s">
        <v>28</v>
      </c>
      <c r="H11046" s="2" t="s">
        <v>52</v>
      </c>
      <c r="I11046" s="2" t="s">
        <v>25</v>
      </c>
      <c r="J11046" s="2" t="str">
        <f t="array" ref="J11046">XLOOKUP('Transaction Data'!$G11046,Product_Code,Biscuit_Brand)</f>
        <v>Shortbread</v>
      </c>
      <c r="K11046" s="2">
        <f t="array" ref="K11046">XLOOKUP('Transaction Data'!$G11046,Product_Code,Cost)</f>
        <v>10</v>
      </c>
      <c r="L11046" s="2">
        <f t="array" ref="L11046">XLOOKUP('Transaction Data'!$G11046,Product_Code,Unit_Price)</f>
        <v>45</v>
      </c>
      <c r="M11046" s="3">
        <f>'Transaction Data'!$F11046*'Transaction Data'!$K11046</f>
        <v>4810</v>
      </c>
      <c r="N11046" s="3">
        <f>'Transaction Data'!$F11046*'Transaction Data'!$L11046</f>
        <v>21645</v>
      </c>
      <c r="O11046" s="3">
        <f>'Transaction Data'!$N11046-'Transaction Data'!$M11046</f>
        <v>16835</v>
      </c>
      <c r="P11046" s="2">
        <f>DATEDIF('Transaction Data'!$D11046,'Transaction Data'!$A11046,"y")</f>
        <v>32</v>
      </c>
      <c r="Q11046" s="2" t="str">
        <f>FLOOR('Transaction Data'!$P11046,15)&amp;"-"&amp;FLOOR('Transaction Data'!$P11046,15)+14</f>
        <v>30-44</v>
      </c>
      <c r="R11046" s="2" t="str">
        <f>IF('Transaction Data'!$L11046&lt;=10,"Less Expensive","Expensive")</f>
        <v>Expensive</v>
      </c>
      <c r="S11046" s="4">
        <f>WEEKDAY('Transaction Data'!$A11046)</f>
        <v>2</v>
      </c>
      <c r="T11046" s="2" t="str">
        <f>IF(WEEKDAY('Transaction Data'!$A11046,2)&lt;6,"Weekday","Weekend")</f>
        <v>Weekday</v>
      </c>
    </row>
    <row r="11047" ht="15.75" customHeight="1">
      <c r="A11047" s="1">
        <v>45595.0</v>
      </c>
      <c r="B11047" s="2" t="s">
        <v>8725</v>
      </c>
      <c r="C11047" s="2" t="s">
        <v>69</v>
      </c>
      <c r="D11047" s="1">
        <v>26533.0</v>
      </c>
      <c r="E11047" s="2" t="s">
        <v>37</v>
      </c>
      <c r="F11047" s="2">
        <v>462.0</v>
      </c>
      <c r="G11047" s="2" t="s">
        <v>44</v>
      </c>
      <c r="H11047" s="2" t="s">
        <v>45</v>
      </c>
      <c r="I11047" s="2" t="s">
        <v>25</v>
      </c>
      <c r="J11047" s="2" t="str">
        <f t="array" ref="J11047">XLOOKUP('Transaction Data'!$G11047,Product_Code,Biscuit_Brand)</f>
        <v>Butter Crunch</v>
      </c>
      <c r="K11047" s="2">
        <f t="array" ref="K11047">XLOOKUP('Transaction Data'!$G11047,Product_Code,Cost)</f>
        <v>10</v>
      </c>
      <c r="L11047" s="2">
        <f t="array" ref="L11047">XLOOKUP('Transaction Data'!$G11047,Product_Code,Unit_Price)</f>
        <v>11</v>
      </c>
      <c r="M11047" s="3">
        <f>'Transaction Data'!$F11047*'Transaction Data'!$K11047</f>
        <v>4620</v>
      </c>
      <c r="N11047" s="3">
        <f>'Transaction Data'!$F11047*'Transaction Data'!$L11047</f>
        <v>5082</v>
      </c>
      <c r="O11047" s="3">
        <f>'Transaction Data'!$N11047-'Transaction Data'!$M11047</f>
        <v>462</v>
      </c>
      <c r="P11047" s="2">
        <f>DATEDIF('Transaction Data'!$D11047,'Transaction Data'!$A11047,"y")</f>
        <v>52</v>
      </c>
      <c r="Q11047" s="2" t="str">
        <f>FLOOR('Transaction Data'!$P11047,15)&amp;"-"&amp;FLOOR('Transaction Data'!$P11047,15)+14</f>
        <v>45-59</v>
      </c>
      <c r="R11047" s="2" t="str">
        <f>IF('Transaction Data'!$L11047&lt;=10,"Less Expensive","Expensive")</f>
        <v>Expensive</v>
      </c>
      <c r="S11047" s="4">
        <f>WEEKDAY('Transaction Data'!$A11047)</f>
        <v>4</v>
      </c>
      <c r="T11047" s="2" t="str">
        <f>IF(WEEKDAY('Transaction Data'!$A11047,2)&lt;6,"Weekday","Weekend")</f>
        <v>Weekday</v>
      </c>
    </row>
    <row r="11048" ht="15.75" customHeight="1">
      <c r="A11048" s="1">
        <v>45594.0</v>
      </c>
      <c r="B11048" s="2" t="s">
        <v>7896</v>
      </c>
      <c r="C11048" s="2" t="s">
        <v>65</v>
      </c>
      <c r="D11048" s="1">
        <v>28116.0</v>
      </c>
      <c r="E11048" s="2" t="s">
        <v>63</v>
      </c>
      <c r="F11048" s="2">
        <v>163.0</v>
      </c>
      <c r="G11048" s="2" t="s">
        <v>61</v>
      </c>
      <c r="H11048" s="2" t="s">
        <v>24</v>
      </c>
      <c r="I11048" s="2" t="s">
        <v>30</v>
      </c>
      <c r="J11048" s="2" t="str">
        <f t="array" ref="J11048">XLOOKUP('Transaction Data'!$G11048,Product_Code,Biscuit_Brand)</f>
        <v>Choco Delight</v>
      </c>
      <c r="K11048" s="2">
        <f t="array" ref="K11048">XLOOKUP('Transaction Data'!$G11048,Product_Code,Cost)</f>
        <v>3</v>
      </c>
      <c r="L11048" s="2">
        <f t="array" ref="L11048">XLOOKUP('Transaction Data'!$G11048,Product_Code,Unit_Price)</f>
        <v>5</v>
      </c>
      <c r="M11048" s="3">
        <f>'Transaction Data'!$F11048*'Transaction Data'!$K11048</f>
        <v>489</v>
      </c>
      <c r="N11048" s="3">
        <f>'Transaction Data'!$F11048*'Transaction Data'!$L11048</f>
        <v>815</v>
      </c>
      <c r="O11048" s="3">
        <f>'Transaction Data'!$N11048-'Transaction Data'!$M11048</f>
        <v>326</v>
      </c>
      <c r="P11048" s="2">
        <f>DATEDIF('Transaction Data'!$D11048,'Transaction Data'!$A11048,"y")</f>
        <v>47</v>
      </c>
      <c r="Q11048" s="2" t="str">
        <f>FLOOR('Transaction Data'!$P11048,15)&amp;"-"&amp;FLOOR('Transaction Data'!$P11048,15)+14</f>
        <v>45-59</v>
      </c>
      <c r="R11048" s="2" t="str">
        <f>IF('Transaction Data'!$L11048&lt;=10,"Less Expensive","Expensive")</f>
        <v>Less Expensive</v>
      </c>
      <c r="S11048" s="4">
        <f>WEEKDAY('Transaction Data'!$A11048)</f>
        <v>3</v>
      </c>
      <c r="T11048" s="2" t="str">
        <f>IF(WEEKDAY('Transaction Data'!$A11048,2)&lt;6,"Weekday","Weekend")</f>
        <v>Weekday</v>
      </c>
    </row>
    <row r="11049" ht="15.75" customHeight="1">
      <c r="A11049" s="1">
        <v>45594.0</v>
      </c>
      <c r="B11049" s="2" t="s">
        <v>7895</v>
      </c>
      <c r="C11049" s="2" t="s">
        <v>65</v>
      </c>
      <c r="D11049" s="1">
        <v>38427.0</v>
      </c>
      <c r="E11049" s="2" t="s">
        <v>22</v>
      </c>
      <c r="F11049" s="2">
        <v>236.0</v>
      </c>
      <c r="G11049" s="2" t="s">
        <v>57</v>
      </c>
      <c r="H11049" s="2" t="s">
        <v>34</v>
      </c>
      <c r="I11049" s="2" t="s">
        <v>25</v>
      </c>
      <c r="J11049" s="2" t="str">
        <f t="array" ref="J11049">XLOOKUP('Transaction Data'!$G11049,Product_Code,Biscuit_Brand)</f>
        <v>Oatmeal Cookies</v>
      </c>
      <c r="K11049" s="2">
        <f t="array" ref="K11049">XLOOKUP('Transaction Data'!$G11049,Product_Code,Cost)</f>
        <v>19</v>
      </c>
      <c r="L11049" s="2">
        <f t="array" ref="L11049">XLOOKUP('Transaction Data'!$G11049,Product_Code,Unit_Price)</f>
        <v>23</v>
      </c>
      <c r="M11049" s="3">
        <f>'Transaction Data'!$F11049*'Transaction Data'!$K11049</f>
        <v>4484</v>
      </c>
      <c r="N11049" s="3">
        <f>'Transaction Data'!$F11049*'Transaction Data'!$L11049</f>
        <v>5428</v>
      </c>
      <c r="O11049" s="3">
        <f>'Transaction Data'!$N11049-'Transaction Data'!$M11049</f>
        <v>944</v>
      </c>
      <c r="P11049" s="2">
        <f>DATEDIF('Transaction Data'!$D11049,'Transaction Data'!$A11049,"y")</f>
        <v>19</v>
      </c>
      <c r="Q11049" s="2" t="str">
        <f>FLOOR('Transaction Data'!$P11049,15)&amp;"-"&amp;FLOOR('Transaction Data'!$P11049,15)+14</f>
        <v>15-29</v>
      </c>
      <c r="R11049" s="2" t="str">
        <f>IF('Transaction Data'!$L11049&lt;=10,"Less Expensive","Expensive")</f>
        <v>Expensive</v>
      </c>
      <c r="S11049" s="4">
        <f>WEEKDAY('Transaction Data'!$A11049)</f>
        <v>3</v>
      </c>
      <c r="T11049" s="2" t="str">
        <f>IF(WEEKDAY('Transaction Data'!$A11049,2)&lt;6,"Weekday","Weekend")</f>
        <v>Weekday</v>
      </c>
    </row>
    <row r="11050" ht="15.75" customHeight="1">
      <c r="A11050" s="1">
        <v>45573.0</v>
      </c>
      <c r="B11050" s="2" t="s">
        <v>6361</v>
      </c>
      <c r="C11050" s="2" t="s">
        <v>21</v>
      </c>
      <c r="D11050" s="1">
        <v>20846.0</v>
      </c>
      <c r="E11050" s="2" t="s">
        <v>22</v>
      </c>
      <c r="F11050" s="2">
        <v>460.0</v>
      </c>
      <c r="G11050" s="2" t="s">
        <v>38</v>
      </c>
      <c r="H11050" s="2" t="s">
        <v>49</v>
      </c>
      <c r="I11050" s="2" t="s">
        <v>25</v>
      </c>
      <c r="J11050" s="2" t="str">
        <f t="array" ref="J11050">XLOOKUP('Transaction Data'!$G11050,Product_Code,Biscuit_Brand)</f>
        <v>Ginger Snaps</v>
      </c>
      <c r="K11050" s="2">
        <f t="array" ref="K11050">XLOOKUP('Transaction Data'!$G11050,Product_Code,Cost)</f>
        <v>14</v>
      </c>
      <c r="L11050" s="2">
        <f t="array" ref="L11050">XLOOKUP('Transaction Data'!$G11050,Product_Code,Unit_Price)</f>
        <v>28</v>
      </c>
      <c r="M11050" s="3">
        <f>'Transaction Data'!$F11050*'Transaction Data'!$K11050</f>
        <v>6440</v>
      </c>
      <c r="N11050" s="3">
        <f>'Transaction Data'!$F11050*'Transaction Data'!$L11050</f>
        <v>12880</v>
      </c>
      <c r="O11050" s="3">
        <f>'Transaction Data'!$N11050-'Transaction Data'!$M11050</f>
        <v>6440</v>
      </c>
      <c r="P11050" s="2">
        <f>DATEDIF('Transaction Data'!$D11050,'Transaction Data'!$A11050,"y")</f>
        <v>67</v>
      </c>
      <c r="Q11050" s="2" t="str">
        <f>FLOOR('Transaction Data'!$P11050,15)&amp;"-"&amp;FLOOR('Transaction Data'!$P11050,15)+14</f>
        <v>60-74</v>
      </c>
      <c r="R11050" s="2" t="str">
        <f>IF('Transaction Data'!$L11050&lt;=10,"Less Expensive","Expensive")</f>
        <v>Expensive</v>
      </c>
      <c r="S11050" s="4">
        <f>WEEKDAY('Transaction Data'!$A11050)</f>
        <v>3</v>
      </c>
      <c r="T11050" s="2" t="str">
        <f>IF(WEEKDAY('Transaction Data'!$A11050,2)&lt;6,"Weekday","Weekend")</f>
        <v>Weekday</v>
      </c>
    </row>
    <row r="11051" ht="15.75" customHeight="1">
      <c r="A11051" s="1">
        <v>45567.0</v>
      </c>
      <c r="B11051" s="2" t="s">
        <v>2076</v>
      </c>
      <c r="C11051" s="2" t="s">
        <v>32</v>
      </c>
      <c r="D11051" s="1">
        <v>25231.0</v>
      </c>
      <c r="E11051" s="2" t="s">
        <v>37</v>
      </c>
      <c r="F11051" s="2">
        <v>422.0</v>
      </c>
      <c r="G11051" s="2" t="s">
        <v>28</v>
      </c>
      <c r="H11051" s="2" t="s">
        <v>24</v>
      </c>
      <c r="I11051" s="2" t="s">
        <v>35</v>
      </c>
      <c r="J11051" s="2" t="str">
        <f t="array" ref="J11051">XLOOKUP('Transaction Data'!$G11051,Product_Code,Biscuit_Brand)</f>
        <v>Shortbread</v>
      </c>
      <c r="K11051" s="2">
        <f t="array" ref="K11051">XLOOKUP('Transaction Data'!$G11051,Product_Code,Cost)</f>
        <v>10</v>
      </c>
      <c r="L11051" s="2">
        <f t="array" ref="L11051">XLOOKUP('Transaction Data'!$G11051,Product_Code,Unit_Price)</f>
        <v>45</v>
      </c>
      <c r="M11051" s="3">
        <f>'Transaction Data'!$F11051*'Transaction Data'!$K11051</f>
        <v>4220</v>
      </c>
      <c r="N11051" s="3">
        <f>'Transaction Data'!$F11051*'Transaction Data'!$L11051</f>
        <v>18990</v>
      </c>
      <c r="O11051" s="3">
        <f>'Transaction Data'!$N11051-'Transaction Data'!$M11051</f>
        <v>14770</v>
      </c>
      <c r="P11051" s="2">
        <f>DATEDIF('Transaction Data'!$D11051,'Transaction Data'!$A11051,"y")</f>
        <v>55</v>
      </c>
      <c r="Q11051" s="2" t="str">
        <f>FLOOR('Transaction Data'!$P11051,15)&amp;"-"&amp;FLOOR('Transaction Data'!$P11051,15)+14</f>
        <v>45-59</v>
      </c>
      <c r="R11051" s="2" t="str">
        <f>IF('Transaction Data'!$L11051&lt;=10,"Less Expensive","Expensive")</f>
        <v>Expensive</v>
      </c>
      <c r="S11051" s="4">
        <f>WEEKDAY('Transaction Data'!$A11051)</f>
        <v>4</v>
      </c>
      <c r="T11051" s="2" t="str">
        <f>IF(WEEKDAY('Transaction Data'!$A11051,2)&lt;6,"Weekday","Weekend")</f>
        <v>Weekday</v>
      </c>
    </row>
    <row r="11052" ht="15.75" customHeight="1">
      <c r="A11052" s="1">
        <v>45596.0</v>
      </c>
      <c r="B11052" s="2" t="s">
        <v>8570</v>
      </c>
      <c r="C11052" s="2" t="s">
        <v>51</v>
      </c>
      <c r="D11052" s="1">
        <v>35686.0</v>
      </c>
      <c r="E11052" s="2" t="s">
        <v>37</v>
      </c>
      <c r="F11052" s="2">
        <v>454.0</v>
      </c>
      <c r="G11052" s="2" t="s">
        <v>61</v>
      </c>
      <c r="H11052" s="2" t="s">
        <v>29</v>
      </c>
      <c r="I11052" s="2" t="s">
        <v>25</v>
      </c>
      <c r="J11052" s="2" t="str">
        <f t="array" ref="J11052">XLOOKUP('Transaction Data'!$G11052,Product_Code,Biscuit_Brand)</f>
        <v>Choco Delight</v>
      </c>
      <c r="K11052" s="2">
        <f t="array" ref="K11052">XLOOKUP('Transaction Data'!$G11052,Product_Code,Cost)</f>
        <v>3</v>
      </c>
      <c r="L11052" s="2">
        <f t="array" ref="L11052">XLOOKUP('Transaction Data'!$G11052,Product_Code,Unit_Price)</f>
        <v>5</v>
      </c>
      <c r="M11052" s="3">
        <f>'Transaction Data'!$F11052*'Transaction Data'!$K11052</f>
        <v>1362</v>
      </c>
      <c r="N11052" s="3">
        <f>'Transaction Data'!$F11052*'Transaction Data'!$L11052</f>
        <v>2270</v>
      </c>
      <c r="O11052" s="3">
        <f>'Transaction Data'!$N11052-'Transaction Data'!$M11052</f>
        <v>908</v>
      </c>
      <c r="P11052" s="2">
        <f>DATEDIF('Transaction Data'!$D11052,'Transaction Data'!$A11052,"y")</f>
        <v>27</v>
      </c>
      <c r="Q11052" s="2" t="str">
        <f>FLOOR('Transaction Data'!$P11052,15)&amp;"-"&amp;FLOOR('Transaction Data'!$P11052,15)+14</f>
        <v>15-29</v>
      </c>
      <c r="R11052" s="2" t="str">
        <f>IF('Transaction Data'!$L11052&lt;=10,"Less Expensive","Expensive")</f>
        <v>Less Expensive</v>
      </c>
      <c r="S11052" s="4">
        <f>WEEKDAY('Transaction Data'!$A11052)</f>
        <v>5</v>
      </c>
      <c r="T11052" s="2" t="str">
        <f>IF(WEEKDAY('Transaction Data'!$A11052,2)&lt;6,"Weekday","Weekend")</f>
        <v>Weekday</v>
      </c>
    </row>
    <row r="11053" ht="15.75" customHeight="1">
      <c r="A11053" s="1">
        <v>45585.0</v>
      </c>
      <c r="B11053" s="2" t="s">
        <v>5342</v>
      </c>
      <c r="C11053" s="2" t="s">
        <v>51</v>
      </c>
      <c r="D11053" s="1">
        <v>22702.0</v>
      </c>
      <c r="E11053" s="2" t="s">
        <v>37</v>
      </c>
      <c r="F11053" s="2">
        <v>150.0</v>
      </c>
      <c r="G11053" s="2" t="s">
        <v>44</v>
      </c>
      <c r="H11053" s="2" t="s">
        <v>29</v>
      </c>
      <c r="I11053" s="2" t="s">
        <v>30</v>
      </c>
      <c r="J11053" s="2" t="str">
        <f t="array" ref="J11053">XLOOKUP('Transaction Data'!$G11053,Product_Code,Biscuit_Brand)</f>
        <v>Butter Crunch</v>
      </c>
      <c r="K11053" s="2">
        <f t="array" ref="K11053">XLOOKUP('Transaction Data'!$G11053,Product_Code,Cost)</f>
        <v>10</v>
      </c>
      <c r="L11053" s="2">
        <f t="array" ref="L11053">XLOOKUP('Transaction Data'!$G11053,Product_Code,Unit_Price)</f>
        <v>11</v>
      </c>
      <c r="M11053" s="3">
        <f>'Transaction Data'!$F11053*'Transaction Data'!$K11053</f>
        <v>1500</v>
      </c>
      <c r="N11053" s="3">
        <f>'Transaction Data'!$F11053*'Transaction Data'!$L11053</f>
        <v>1650</v>
      </c>
      <c r="O11053" s="3">
        <f>'Transaction Data'!$N11053-'Transaction Data'!$M11053</f>
        <v>150</v>
      </c>
      <c r="P11053" s="2">
        <f>DATEDIF('Transaction Data'!$D11053,'Transaction Data'!$A11053,"y")</f>
        <v>62</v>
      </c>
      <c r="Q11053" s="2" t="str">
        <f>FLOOR('Transaction Data'!$P11053,15)&amp;"-"&amp;FLOOR('Transaction Data'!$P11053,15)+14</f>
        <v>60-74</v>
      </c>
      <c r="R11053" s="2" t="str">
        <f>IF('Transaction Data'!$L11053&lt;=10,"Less Expensive","Expensive")</f>
        <v>Expensive</v>
      </c>
      <c r="S11053" s="4">
        <f>WEEKDAY('Transaction Data'!$A11053)</f>
        <v>1</v>
      </c>
      <c r="T11053" s="2" t="str">
        <f>IF(WEEKDAY('Transaction Data'!$A11053,2)&lt;6,"Weekday","Weekend")</f>
        <v>Weekend</v>
      </c>
    </row>
    <row r="11054" ht="15.75" customHeight="1">
      <c r="A11054" s="1">
        <v>45573.0</v>
      </c>
      <c r="B11054" s="2" t="s">
        <v>5365</v>
      </c>
      <c r="C11054" s="2" t="s">
        <v>41</v>
      </c>
      <c r="D11054" s="1">
        <v>23034.0</v>
      </c>
      <c r="E11054" s="2" t="s">
        <v>27</v>
      </c>
      <c r="F11054" s="2">
        <v>458.0</v>
      </c>
      <c r="G11054" s="2" t="s">
        <v>61</v>
      </c>
      <c r="H11054" s="2" t="s">
        <v>24</v>
      </c>
      <c r="I11054" s="2" t="s">
        <v>25</v>
      </c>
      <c r="J11054" s="2" t="str">
        <f t="array" ref="J11054">XLOOKUP('Transaction Data'!$G11054,Product_Code,Biscuit_Brand)</f>
        <v>Choco Delight</v>
      </c>
      <c r="K11054" s="2">
        <f t="array" ref="K11054">XLOOKUP('Transaction Data'!$G11054,Product_Code,Cost)</f>
        <v>3</v>
      </c>
      <c r="L11054" s="2">
        <f t="array" ref="L11054">XLOOKUP('Transaction Data'!$G11054,Product_Code,Unit_Price)</f>
        <v>5</v>
      </c>
      <c r="M11054" s="3">
        <f>'Transaction Data'!$F11054*'Transaction Data'!$K11054</f>
        <v>1374</v>
      </c>
      <c r="N11054" s="3">
        <f>'Transaction Data'!$F11054*'Transaction Data'!$L11054</f>
        <v>2290</v>
      </c>
      <c r="O11054" s="3">
        <f>'Transaction Data'!$N11054-'Transaction Data'!$M11054</f>
        <v>916</v>
      </c>
      <c r="P11054" s="2">
        <f>DATEDIF('Transaction Data'!$D11054,'Transaction Data'!$A11054,"y")</f>
        <v>61</v>
      </c>
      <c r="Q11054" s="2" t="str">
        <f>FLOOR('Transaction Data'!$P11054,15)&amp;"-"&amp;FLOOR('Transaction Data'!$P11054,15)+14</f>
        <v>60-74</v>
      </c>
      <c r="R11054" s="2" t="str">
        <f>IF('Transaction Data'!$L11054&lt;=10,"Less Expensive","Expensive")</f>
        <v>Less Expensive</v>
      </c>
      <c r="S11054" s="4">
        <f>WEEKDAY('Transaction Data'!$A11054)</f>
        <v>3</v>
      </c>
      <c r="T11054" s="2" t="str">
        <f>IF(WEEKDAY('Transaction Data'!$A11054,2)&lt;6,"Weekday","Weekend")</f>
        <v>Weekday</v>
      </c>
    </row>
    <row r="11055" ht="15.75" customHeight="1">
      <c r="A11055" s="1">
        <v>45583.0</v>
      </c>
      <c r="B11055" s="2" t="s">
        <v>7478</v>
      </c>
      <c r="C11055" s="2" t="s">
        <v>78</v>
      </c>
      <c r="D11055" s="1">
        <v>35109.0</v>
      </c>
      <c r="E11055" s="2" t="s">
        <v>37</v>
      </c>
      <c r="F11055" s="2">
        <v>110.0</v>
      </c>
      <c r="G11055" s="2" t="s">
        <v>55</v>
      </c>
      <c r="H11055" s="2" t="s">
        <v>29</v>
      </c>
      <c r="I11055" s="2" t="s">
        <v>35</v>
      </c>
      <c r="J11055" s="2" t="str">
        <f t="array" ref="J11055">XLOOKUP('Transaction Data'!$G11055,Product_Code,Biscuit_Brand)</f>
        <v>Vanilla Wafers</v>
      </c>
      <c r="K11055" s="2">
        <f t="array" ref="K11055">XLOOKUP('Transaction Data'!$G11055,Product_Code,Cost)</f>
        <v>18</v>
      </c>
      <c r="L11055" s="2">
        <f t="array" ref="L11055">XLOOKUP('Transaction Data'!$G11055,Product_Code,Unit_Price)</f>
        <v>36</v>
      </c>
      <c r="M11055" s="3">
        <f>'Transaction Data'!$F11055*'Transaction Data'!$K11055</f>
        <v>1980</v>
      </c>
      <c r="N11055" s="3">
        <f>'Transaction Data'!$F11055*'Transaction Data'!$L11055</f>
        <v>3960</v>
      </c>
      <c r="O11055" s="3">
        <f>'Transaction Data'!$N11055-'Transaction Data'!$M11055</f>
        <v>1980</v>
      </c>
      <c r="P11055" s="2">
        <f>DATEDIF('Transaction Data'!$D11055,'Transaction Data'!$A11055,"y")</f>
        <v>28</v>
      </c>
      <c r="Q11055" s="2" t="str">
        <f>FLOOR('Transaction Data'!$P11055,15)&amp;"-"&amp;FLOOR('Transaction Data'!$P11055,15)+14</f>
        <v>15-29</v>
      </c>
      <c r="R11055" s="2" t="str">
        <f>IF('Transaction Data'!$L11055&lt;=10,"Less Expensive","Expensive")</f>
        <v>Expensive</v>
      </c>
      <c r="S11055" s="4">
        <f>WEEKDAY('Transaction Data'!$A11055)</f>
        <v>6</v>
      </c>
      <c r="T11055" s="2" t="str">
        <f>IF(WEEKDAY('Transaction Data'!$A11055,2)&lt;6,"Weekday","Weekend")</f>
        <v>Weekday</v>
      </c>
    </row>
    <row r="11056" ht="15.75" customHeight="1">
      <c r="A11056" s="1">
        <v>45581.0</v>
      </c>
      <c r="B11056" s="2" t="s">
        <v>7919</v>
      </c>
      <c r="C11056" s="2" t="s">
        <v>78</v>
      </c>
      <c r="D11056" s="1">
        <v>16459.0</v>
      </c>
      <c r="E11056" s="2" t="s">
        <v>22</v>
      </c>
      <c r="F11056" s="2">
        <v>262.0</v>
      </c>
      <c r="G11056" s="2" t="s">
        <v>57</v>
      </c>
      <c r="H11056" s="2" t="s">
        <v>24</v>
      </c>
      <c r="I11056" s="2" t="s">
        <v>30</v>
      </c>
      <c r="J11056" s="2" t="str">
        <f t="array" ref="J11056">XLOOKUP('Transaction Data'!$G11056,Product_Code,Biscuit_Brand)</f>
        <v>Oatmeal Cookies</v>
      </c>
      <c r="K11056" s="2">
        <f t="array" ref="K11056">XLOOKUP('Transaction Data'!$G11056,Product_Code,Cost)</f>
        <v>19</v>
      </c>
      <c r="L11056" s="2">
        <f t="array" ref="L11056">XLOOKUP('Transaction Data'!$G11056,Product_Code,Unit_Price)</f>
        <v>23</v>
      </c>
      <c r="M11056" s="3">
        <f>'Transaction Data'!$F11056*'Transaction Data'!$K11056</f>
        <v>4978</v>
      </c>
      <c r="N11056" s="3">
        <f>'Transaction Data'!$F11056*'Transaction Data'!$L11056</f>
        <v>6026</v>
      </c>
      <c r="O11056" s="3">
        <f>'Transaction Data'!$N11056-'Transaction Data'!$M11056</f>
        <v>1048</v>
      </c>
      <c r="P11056" s="2">
        <f>DATEDIF('Transaction Data'!$D11056,'Transaction Data'!$A11056,"y")</f>
        <v>79</v>
      </c>
      <c r="Q11056" s="2" t="str">
        <f>FLOOR('Transaction Data'!$P11056,15)&amp;"-"&amp;FLOOR('Transaction Data'!$P11056,15)+14</f>
        <v>75-89</v>
      </c>
      <c r="R11056" s="2" t="str">
        <f>IF('Transaction Data'!$L11056&lt;=10,"Less Expensive","Expensive")</f>
        <v>Expensive</v>
      </c>
      <c r="S11056" s="4">
        <f>WEEKDAY('Transaction Data'!$A11056)</f>
        <v>4</v>
      </c>
      <c r="T11056" s="2" t="str">
        <f>IF(WEEKDAY('Transaction Data'!$A11056,2)&lt;6,"Weekday","Weekend")</f>
        <v>Weekday</v>
      </c>
    </row>
    <row r="11057" ht="15.75" customHeight="1">
      <c r="A11057" s="1">
        <v>45577.0</v>
      </c>
      <c r="B11057" s="2" t="s">
        <v>5717</v>
      </c>
      <c r="C11057" s="2" t="s">
        <v>65</v>
      </c>
      <c r="D11057" s="1">
        <v>37886.0</v>
      </c>
      <c r="E11057" s="2" t="s">
        <v>27</v>
      </c>
      <c r="F11057" s="2">
        <v>477.0</v>
      </c>
      <c r="G11057" s="2" t="s">
        <v>48</v>
      </c>
      <c r="H11057" s="2" t="s">
        <v>24</v>
      </c>
      <c r="I11057" s="2" t="s">
        <v>30</v>
      </c>
      <c r="J11057" s="2" t="str">
        <f t="array" ref="J11057">XLOOKUP('Transaction Data'!$G11057,Product_Code,Biscuit_Brand)</f>
        <v>Lemon Crisps</v>
      </c>
      <c r="K11057" s="2">
        <f t="array" ref="K11057">XLOOKUP('Transaction Data'!$G11057,Product_Code,Cost)</f>
        <v>7</v>
      </c>
      <c r="L11057" s="2">
        <f t="array" ref="L11057">XLOOKUP('Transaction Data'!$G11057,Product_Code,Unit_Price)</f>
        <v>9</v>
      </c>
      <c r="M11057" s="3">
        <f>'Transaction Data'!$F11057*'Transaction Data'!$K11057</f>
        <v>3339</v>
      </c>
      <c r="N11057" s="3">
        <f>'Transaction Data'!$F11057*'Transaction Data'!$L11057</f>
        <v>4293</v>
      </c>
      <c r="O11057" s="3">
        <f>'Transaction Data'!$N11057-'Transaction Data'!$M11057</f>
        <v>954</v>
      </c>
      <c r="P11057" s="2">
        <f>DATEDIF('Transaction Data'!$D11057,'Transaction Data'!$A11057,"y")</f>
        <v>21</v>
      </c>
      <c r="Q11057" s="2" t="str">
        <f>FLOOR('Transaction Data'!$P11057,15)&amp;"-"&amp;FLOOR('Transaction Data'!$P11057,15)+14</f>
        <v>15-29</v>
      </c>
      <c r="R11057" s="2" t="str">
        <f>IF('Transaction Data'!$L11057&lt;=10,"Less Expensive","Expensive")</f>
        <v>Less Expensive</v>
      </c>
      <c r="S11057" s="4">
        <f>WEEKDAY('Transaction Data'!$A11057)</f>
        <v>7</v>
      </c>
      <c r="T11057" s="2" t="str">
        <f>IF(WEEKDAY('Transaction Data'!$A11057,2)&lt;6,"Weekday","Weekend")</f>
        <v>Weekend</v>
      </c>
    </row>
    <row r="11058" ht="15.75" customHeight="1">
      <c r="A11058" s="1">
        <v>45589.0</v>
      </c>
      <c r="B11058" s="2" t="s">
        <v>4021</v>
      </c>
      <c r="C11058" s="2" t="s">
        <v>32</v>
      </c>
      <c r="D11058" s="1">
        <v>27462.0</v>
      </c>
      <c r="E11058" s="2" t="s">
        <v>37</v>
      </c>
      <c r="F11058" s="2">
        <v>52.0</v>
      </c>
      <c r="G11058" s="2" t="s">
        <v>38</v>
      </c>
      <c r="H11058" s="2" t="s">
        <v>52</v>
      </c>
      <c r="I11058" s="2" t="s">
        <v>35</v>
      </c>
      <c r="J11058" s="2" t="str">
        <f t="array" ref="J11058">XLOOKUP('Transaction Data'!$G11058,Product_Code,Biscuit_Brand)</f>
        <v>Ginger Snaps</v>
      </c>
      <c r="K11058" s="2">
        <f t="array" ref="K11058">XLOOKUP('Transaction Data'!$G11058,Product_Code,Cost)</f>
        <v>14</v>
      </c>
      <c r="L11058" s="2">
        <f t="array" ref="L11058">XLOOKUP('Transaction Data'!$G11058,Product_Code,Unit_Price)</f>
        <v>28</v>
      </c>
      <c r="M11058" s="3">
        <f>'Transaction Data'!$F11058*'Transaction Data'!$K11058</f>
        <v>728</v>
      </c>
      <c r="N11058" s="3">
        <f>'Transaction Data'!$F11058*'Transaction Data'!$L11058</f>
        <v>1456</v>
      </c>
      <c r="O11058" s="3">
        <f>'Transaction Data'!$N11058-'Transaction Data'!$M11058</f>
        <v>728</v>
      </c>
      <c r="P11058" s="2">
        <f>DATEDIF('Transaction Data'!$D11058,'Transaction Data'!$A11058,"y")</f>
        <v>49</v>
      </c>
      <c r="Q11058" s="2" t="str">
        <f>FLOOR('Transaction Data'!$P11058,15)&amp;"-"&amp;FLOOR('Transaction Data'!$P11058,15)+14</f>
        <v>45-59</v>
      </c>
      <c r="R11058" s="2" t="str">
        <f>IF('Transaction Data'!$L11058&lt;=10,"Less Expensive","Expensive")</f>
        <v>Expensive</v>
      </c>
      <c r="S11058" s="4">
        <f>WEEKDAY('Transaction Data'!$A11058)</f>
        <v>5</v>
      </c>
      <c r="T11058" s="2" t="str">
        <f>IF(WEEKDAY('Transaction Data'!$A11058,2)&lt;6,"Weekday","Weekend")</f>
        <v>Weekday</v>
      </c>
    </row>
    <row r="11059" ht="15.75" customHeight="1">
      <c r="A11059" s="1">
        <v>45584.0</v>
      </c>
      <c r="B11059" s="2" t="s">
        <v>5315</v>
      </c>
      <c r="C11059" s="2" t="s">
        <v>72</v>
      </c>
      <c r="D11059" s="1">
        <v>29633.0</v>
      </c>
      <c r="E11059" s="2" t="s">
        <v>22</v>
      </c>
      <c r="F11059" s="2">
        <v>443.0</v>
      </c>
      <c r="G11059" s="2" t="s">
        <v>38</v>
      </c>
      <c r="H11059" s="2" t="s">
        <v>42</v>
      </c>
      <c r="I11059" s="2" t="s">
        <v>35</v>
      </c>
      <c r="J11059" s="2" t="str">
        <f t="array" ref="J11059">XLOOKUP('Transaction Data'!$G11059,Product_Code,Biscuit_Brand)</f>
        <v>Ginger Snaps</v>
      </c>
      <c r="K11059" s="2">
        <f t="array" ref="K11059">XLOOKUP('Transaction Data'!$G11059,Product_Code,Cost)</f>
        <v>14</v>
      </c>
      <c r="L11059" s="2">
        <f t="array" ref="L11059">XLOOKUP('Transaction Data'!$G11059,Product_Code,Unit_Price)</f>
        <v>28</v>
      </c>
      <c r="M11059" s="3">
        <f>'Transaction Data'!$F11059*'Transaction Data'!$K11059</f>
        <v>6202</v>
      </c>
      <c r="N11059" s="3">
        <f>'Transaction Data'!$F11059*'Transaction Data'!$L11059</f>
        <v>12404</v>
      </c>
      <c r="O11059" s="3">
        <f>'Transaction Data'!$N11059-'Transaction Data'!$M11059</f>
        <v>6202</v>
      </c>
      <c r="P11059" s="2">
        <f>DATEDIF('Transaction Data'!$D11059,'Transaction Data'!$A11059,"y")</f>
        <v>43</v>
      </c>
      <c r="Q11059" s="2" t="str">
        <f>FLOOR('Transaction Data'!$P11059,15)&amp;"-"&amp;FLOOR('Transaction Data'!$P11059,15)+14</f>
        <v>30-44</v>
      </c>
      <c r="R11059" s="2" t="str">
        <f>IF('Transaction Data'!$L11059&lt;=10,"Less Expensive","Expensive")</f>
        <v>Expensive</v>
      </c>
      <c r="S11059" s="4">
        <f>WEEKDAY('Transaction Data'!$A11059)</f>
        <v>7</v>
      </c>
      <c r="T11059" s="2" t="str">
        <f>IF(WEEKDAY('Transaction Data'!$A11059,2)&lt;6,"Weekday","Weekend")</f>
        <v>Weekend</v>
      </c>
    </row>
    <row r="11060" ht="15.75" customHeight="1">
      <c r="A11060" s="1">
        <v>45580.0</v>
      </c>
      <c r="B11060" s="2" t="s">
        <v>5442</v>
      </c>
      <c r="C11060" s="2" t="s">
        <v>69</v>
      </c>
      <c r="D11060" s="1">
        <v>26561.0</v>
      </c>
      <c r="E11060" s="2" t="s">
        <v>63</v>
      </c>
      <c r="F11060" s="2">
        <v>27.0</v>
      </c>
      <c r="G11060" s="2" t="s">
        <v>38</v>
      </c>
      <c r="H11060" s="2" t="s">
        <v>24</v>
      </c>
      <c r="I11060" s="2" t="s">
        <v>25</v>
      </c>
      <c r="J11060" s="2" t="str">
        <f t="array" ref="J11060">XLOOKUP('Transaction Data'!$G11060,Product_Code,Biscuit_Brand)</f>
        <v>Ginger Snaps</v>
      </c>
      <c r="K11060" s="2">
        <f t="array" ref="K11060">XLOOKUP('Transaction Data'!$G11060,Product_Code,Cost)</f>
        <v>14</v>
      </c>
      <c r="L11060" s="2">
        <f t="array" ref="L11060">XLOOKUP('Transaction Data'!$G11060,Product_Code,Unit_Price)</f>
        <v>28</v>
      </c>
      <c r="M11060" s="3">
        <f>'Transaction Data'!$F11060*'Transaction Data'!$K11060</f>
        <v>378</v>
      </c>
      <c r="N11060" s="3">
        <f>'Transaction Data'!$F11060*'Transaction Data'!$L11060</f>
        <v>756</v>
      </c>
      <c r="O11060" s="3">
        <f>'Transaction Data'!$N11060-'Transaction Data'!$M11060</f>
        <v>378</v>
      </c>
      <c r="P11060" s="2">
        <f>DATEDIF('Transaction Data'!$D11060,'Transaction Data'!$A11060,"y")</f>
        <v>52</v>
      </c>
      <c r="Q11060" s="2" t="str">
        <f>FLOOR('Transaction Data'!$P11060,15)&amp;"-"&amp;FLOOR('Transaction Data'!$P11060,15)+14</f>
        <v>45-59</v>
      </c>
      <c r="R11060" s="2" t="str">
        <f>IF('Transaction Data'!$L11060&lt;=10,"Less Expensive","Expensive")</f>
        <v>Expensive</v>
      </c>
      <c r="S11060" s="4">
        <f>WEEKDAY('Transaction Data'!$A11060)</f>
        <v>3</v>
      </c>
      <c r="T11060" s="2" t="str">
        <f>IF(WEEKDAY('Transaction Data'!$A11060,2)&lt;6,"Weekday","Weekend")</f>
        <v>Weekday</v>
      </c>
    </row>
    <row r="11061" ht="15.75" customHeight="1">
      <c r="A11061" s="1">
        <v>45582.0</v>
      </c>
      <c r="B11061" s="2" t="s">
        <v>2877</v>
      </c>
      <c r="C11061" s="2" t="s">
        <v>32</v>
      </c>
      <c r="D11061" s="1">
        <v>26917.0</v>
      </c>
      <c r="E11061" s="2" t="s">
        <v>37</v>
      </c>
      <c r="F11061" s="2">
        <v>292.0</v>
      </c>
      <c r="G11061" s="2" t="s">
        <v>55</v>
      </c>
      <c r="H11061" s="2" t="s">
        <v>42</v>
      </c>
      <c r="I11061" s="2" t="s">
        <v>25</v>
      </c>
      <c r="J11061" s="2" t="str">
        <f t="array" ref="J11061">XLOOKUP('Transaction Data'!$G11061,Product_Code,Biscuit_Brand)</f>
        <v>Vanilla Wafers</v>
      </c>
      <c r="K11061" s="2">
        <f t="array" ref="K11061">XLOOKUP('Transaction Data'!$G11061,Product_Code,Cost)</f>
        <v>18</v>
      </c>
      <c r="L11061" s="2">
        <f t="array" ref="L11061">XLOOKUP('Transaction Data'!$G11061,Product_Code,Unit_Price)</f>
        <v>36</v>
      </c>
      <c r="M11061" s="3">
        <f>'Transaction Data'!$F11061*'Transaction Data'!$K11061</f>
        <v>5256</v>
      </c>
      <c r="N11061" s="3">
        <f>'Transaction Data'!$F11061*'Transaction Data'!$L11061</f>
        <v>10512</v>
      </c>
      <c r="O11061" s="3">
        <f>'Transaction Data'!$N11061-'Transaction Data'!$M11061</f>
        <v>5256</v>
      </c>
      <c r="P11061" s="2">
        <f>DATEDIF('Transaction Data'!$D11061,'Transaction Data'!$A11061,"y")</f>
        <v>51</v>
      </c>
      <c r="Q11061" s="2" t="str">
        <f>FLOOR('Transaction Data'!$P11061,15)&amp;"-"&amp;FLOOR('Transaction Data'!$P11061,15)+14</f>
        <v>45-59</v>
      </c>
      <c r="R11061" s="2" t="str">
        <f>IF('Transaction Data'!$L11061&lt;=10,"Less Expensive","Expensive")</f>
        <v>Expensive</v>
      </c>
      <c r="S11061" s="4">
        <f>WEEKDAY('Transaction Data'!$A11061)</f>
        <v>5</v>
      </c>
      <c r="T11061" s="2" t="str">
        <f>IF(WEEKDAY('Transaction Data'!$A11061,2)&lt;6,"Weekday","Weekend")</f>
        <v>Weekday</v>
      </c>
    </row>
    <row r="11062" ht="15.75" customHeight="1">
      <c r="A11062" s="1">
        <v>45595.0</v>
      </c>
      <c r="B11062" s="2" t="s">
        <v>1219</v>
      </c>
      <c r="C11062" s="2" t="s">
        <v>21</v>
      </c>
      <c r="D11062" s="1">
        <v>18551.0</v>
      </c>
      <c r="E11062" s="2" t="s">
        <v>27</v>
      </c>
      <c r="F11062" s="2">
        <v>19.0</v>
      </c>
      <c r="G11062" s="2" t="s">
        <v>28</v>
      </c>
      <c r="H11062" s="2" t="s">
        <v>49</v>
      </c>
      <c r="I11062" s="2" t="s">
        <v>30</v>
      </c>
      <c r="J11062" s="2" t="str">
        <f t="array" ref="J11062">XLOOKUP('Transaction Data'!$G11062,Product_Code,Biscuit_Brand)</f>
        <v>Shortbread</v>
      </c>
      <c r="K11062" s="2">
        <f t="array" ref="K11062">XLOOKUP('Transaction Data'!$G11062,Product_Code,Cost)</f>
        <v>10</v>
      </c>
      <c r="L11062" s="2">
        <f t="array" ref="L11062">XLOOKUP('Transaction Data'!$G11062,Product_Code,Unit_Price)</f>
        <v>45</v>
      </c>
      <c r="M11062" s="3">
        <f>'Transaction Data'!$F11062*'Transaction Data'!$K11062</f>
        <v>190</v>
      </c>
      <c r="N11062" s="3">
        <f>'Transaction Data'!$F11062*'Transaction Data'!$L11062</f>
        <v>855</v>
      </c>
      <c r="O11062" s="3">
        <f>'Transaction Data'!$N11062-'Transaction Data'!$M11062</f>
        <v>665</v>
      </c>
      <c r="P11062" s="2">
        <f>DATEDIF('Transaction Data'!$D11062,'Transaction Data'!$A11062,"y")</f>
        <v>74</v>
      </c>
      <c r="Q11062" s="2" t="str">
        <f>FLOOR('Transaction Data'!$P11062,15)&amp;"-"&amp;FLOOR('Transaction Data'!$P11062,15)+14</f>
        <v>60-74</v>
      </c>
      <c r="R11062" s="2" t="str">
        <f>IF('Transaction Data'!$L11062&lt;=10,"Less Expensive","Expensive")</f>
        <v>Expensive</v>
      </c>
      <c r="S11062" s="4">
        <f>WEEKDAY('Transaction Data'!$A11062)</f>
        <v>4</v>
      </c>
      <c r="T11062" s="2" t="str">
        <f>IF(WEEKDAY('Transaction Data'!$A11062,2)&lt;6,"Weekday","Weekend")</f>
        <v>Weekday</v>
      </c>
    </row>
    <row r="11063" ht="15.75" customHeight="1">
      <c r="A11063" s="1">
        <v>45591.0</v>
      </c>
      <c r="B11063" s="2" t="s">
        <v>3920</v>
      </c>
      <c r="C11063" s="2" t="s">
        <v>69</v>
      </c>
      <c r="D11063" s="1">
        <v>30059.0</v>
      </c>
      <c r="E11063" s="2" t="s">
        <v>27</v>
      </c>
      <c r="F11063" s="2">
        <v>258.0</v>
      </c>
      <c r="G11063" s="2" t="s">
        <v>48</v>
      </c>
      <c r="H11063" s="2" t="s">
        <v>34</v>
      </c>
      <c r="I11063" s="2" t="s">
        <v>25</v>
      </c>
      <c r="J11063" s="2" t="str">
        <f t="array" ref="J11063">XLOOKUP('Transaction Data'!$G11063,Product_Code,Biscuit_Brand)</f>
        <v>Lemon Crisps</v>
      </c>
      <c r="K11063" s="2">
        <f t="array" ref="K11063">XLOOKUP('Transaction Data'!$G11063,Product_Code,Cost)</f>
        <v>7</v>
      </c>
      <c r="L11063" s="2">
        <f t="array" ref="L11063">XLOOKUP('Transaction Data'!$G11063,Product_Code,Unit_Price)</f>
        <v>9</v>
      </c>
      <c r="M11063" s="3">
        <f>'Transaction Data'!$F11063*'Transaction Data'!$K11063</f>
        <v>1806</v>
      </c>
      <c r="N11063" s="3">
        <f>'Transaction Data'!$F11063*'Transaction Data'!$L11063</f>
        <v>2322</v>
      </c>
      <c r="O11063" s="3">
        <f>'Transaction Data'!$N11063-'Transaction Data'!$M11063</f>
        <v>516</v>
      </c>
      <c r="P11063" s="2">
        <f>DATEDIF('Transaction Data'!$D11063,'Transaction Data'!$A11063,"y")</f>
        <v>42</v>
      </c>
      <c r="Q11063" s="2" t="str">
        <f>FLOOR('Transaction Data'!$P11063,15)&amp;"-"&amp;FLOOR('Transaction Data'!$P11063,15)+14</f>
        <v>30-44</v>
      </c>
      <c r="R11063" s="2" t="str">
        <f>IF('Transaction Data'!$L11063&lt;=10,"Less Expensive","Expensive")</f>
        <v>Less Expensive</v>
      </c>
      <c r="S11063" s="4">
        <f>WEEKDAY('Transaction Data'!$A11063)</f>
        <v>7</v>
      </c>
      <c r="T11063" s="2" t="str">
        <f>IF(WEEKDAY('Transaction Data'!$A11063,2)&lt;6,"Weekday","Weekend")</f>
        <v>Weekend</v>
      </c>
    </row>
    <row r="11064" ht="15.75" customHeight="1">
      <c r="A11064" s="1">
        <v>45591.0</v>
      </c>
      <c r="B11064" s="2" t="s">
        <v>1923</v>
      </c>
      <c r="C11064" s="2" t="s">
        <v>32</v>
      </c>
      <c r="D11064" s="1">
        <v>17680.0</v>
      </c>
      <c r="E11064" s="2" t="s">
        <v>63</v>
      </c>
      <c r="F11064" s="2">
        <v>191.0</v>
      </c>
      <c r="G11064" s="2" t="s">
        <v>55</v>
      </c>
      <c r="H11064" s="2" t="s">
        <v>24</v>
      </c>
      <c r="I11064" s="2" t="s">
        <v>25</v>
      </c>
      <c r="J11064" s="2" t="str">
        <f t="array" ref="J11064">XLOOKUP('Transaction Data'!$G11064,Product_Code,Biscuit_Brand)</f>
        <v>Vanilla Wafers</v>
      </c>
      <c r="K11064" s="2">
        <f t="array" ref="K11064">XLOOKUP('Transaction Data'!$G11064,Product_Code,Cost)</f>
        <v>18</v>
      </c>
      <c r="L11064" s="2">
        <f t="array" ref="L11064">XLOOKUP('Transaction Data'!$G11064,Product_Code,Unit_Price)</f>
        <v>36</v>
      </c>
      <c r="M11064" s="3">
        <f>'Transaction Data'!$F11064*'Transaction Data'!$K11064</f>
        <v>3438</v>
      </c>
      <c r="N11064" s="3">
        <f>'Transaction Data'!$F11064*'Transaction Data'!$L11064</f>
        <v>6876</v>
      </c>
      <c r="O11064" s="3">
        <f>'Transaction Data'!$N11064-'Transaction Data'!$M11064</f>
        <v>3438</v>
      </c>
      <c r="P11064" s="2">
        <f>DATEDIF('Transaction Data'!$D11064,'Transaction Data'!$A11064,"y")</f>
        <v>76</v>
      </c>
      <c r="Q11064" s="2" t="str">
        <f>FLOOR('Transaction Data'!$P11064,15)&amp;"-"&amp;FLOOR('Transaction Data'!$P11064,15)+14</f>
        <v>75-89</v>
      </c>
      <c r="R11064" s="2" t="str">
        <f>IF('Transaction Data'!$L11064&lt;=10,"Less Expensive","Expensive")</f>
        <v>Expensive</v>
      </c>
      <c r="S11064" s="4">
        <f>WEEKDAY('Transaction Data'!$A11064)</f>
        <v>7</v>
      </c>
      <c r="T11064" s="2" t="str">
        <f>IF(WEEKDAY('Transaction Data'!$A11064,2)&lt;6,"Weekday","Weekend")</f>
        <v>Weekend</v>
      </c>
    </row>
    <row r="11065" ht="15.75" customHeight="1">
      <c r="A11065" s="1">
        <v>45579.0</v>
      </c>
      <c r="B11065" s="2" t="s">
        <v>2505</v>
      </c>
      <c r="C11065" s="2" t="s">
        <v>54</v>
      </c>
      <c r="D11065" s="1">
        <v>19978.0</v>
      </c>
      <c r="E11065" s="2" t="s">
        <v>22</v>
      </c>
      <c r="F11065" s="2">
        <v>310.0</v>
      </c>
      <c r="G11065" s="2" t="s">
        <v>38</v>
      </c>
      <c r="H11065" s="2" t="s">
        <v>29</v>
      </c>
      <c r="I11065" s="2" t="s">
        <v>35</v>
      </c>
      <c r="J11065" s="2" t="str">
        <f t="array" ref="J11065">XLOOKUP('Transaction Data'!$G11065,Product_Code,Biscuit_Brand)</f>
        <v>Ginger Snaps</v>
      </c>
      <c r="K11065" s="2">
        <f t="array" ref="K11065">XLOOKUP('Transaction Data'!$G11065,Product_Code,Cost)</f>
        <v>14</v>
      </c>
      <c r="L11065" s="2">
        <f t="array" ref="L11065">XLOOKUP('Transaction Data'!$G11065,Product_Code,Unit_Price)</f>
        <v>28</v>
      </c>
      <c r="M11065" s="3">
        <f>'Transaction Data'!$F11065*'Transaction Data'!$K11065</f>
        <v>4340</v>
      </c>
      <c r="N11065" s="3">
        <f>'Transaction Data'!$F11065*'Transaction Data'!$L11065</f>
        <v>8680</v>
      </c>
      <c r="O11065" s="3">
        <f>'Transaction Data'!$N11065-'Transaction Data'!$M11065</f>
        <v>4340</v>
      </c>
      <c r="P11065" s="2">
        <f>DATEDIF('Transaction Data'!$D11065,'Transaction Data'!$A11065,"y")</f>
        <v>70</v>
      </c>
      <c r="Q11065" s="2" t="str">
        <f>FLOOR('Transaction Data'!$P11065,15)&amp;"-"&amp;FLOOR('Transaction Data'!$P11065,15)+14</f>
        <v>60-74</v>
      </c>
      <c r="R11065" s="2" t="str">
        <f>IF('Transaction Data'!$L11065&lt;=10,"Less Expensive","Expensive")</f>
        <v>Expensive</v>
      </c>
      <c r="S11065" s="4">
        <f>WEEKDAY('Transaction Data'!$A11065)</f>
        <v>2</v>
      </c>
      <c r="T11065" s="2" t="str">
        <f>IF(WEEKDAY('Transaction Data'!$A11065,2)&lt;6,"Weekday","Weekend")</f>
        <v>Weekday</v>
      </c>
    </row>
    <row r="11066" ht="15.75" customHeight="1">
      <c r="A11066" s="1">
        <v>45566.0</v>
      </c>
      <c r="B11066" s="2" t="s">
        <v>2604</v>
      </c>
      <c r="C11066" s="2" t="s">
        <v>47</v>
      </c>
      <c r="D11066" s="1">
        <v>35632.0</v>
      </c>
      <c r="E11066" s="2" t="s">
        <v>27</v>
      </c>
      <c r="F11066" s="2">
        <v>279.0</v>
      </c>
      <c r="G11066" s="2" t="s">
        <v>44</v>
      </c>
      <c r="H11066" s="2" t="s">
        <v>24</v>
      </c>
      <c r="I11066" s="2" t="s">
        <v>25</v>
      </c>
      <c r="J11066" s="2" t="str">
        <f t="array" ref="J11066">XLOOKUP('Transaction Data'!$G11066,Product_Code,Biscuit_Brand)</f>
        <v>Butter Crunch</v>
      </c>
      <c r="K11066" s="2">
        <f t="array" ref="K11066">XLOOKUP('Transaction Data'!$G11066,Product_Code,Cost)</f>
        <v>10</v>
      </c>
      <c r="L11066" s="2">
        <f t="array" ref="L11066">XLOOKUP('Transaction Data'!$G11066,Product_Code,Unit_Price)</f>
        <v>11</v>
      </c>
      <c r="M11066" s="3">
        <f>'Transaction Data'!$F11066*'Transaction Data'!$K11066</f>
        <v>2790</v>
      </c>
      <c r="N11066" s="3">
        <f>'Transaction Data'!$F11066*'Transaction Data'!$L11066</f>
        <v>3069</v>
      </c>
      <c r="O11066" s="3">
        <f>'Transaction Data'!$N11066-'Transaction Data'!$M11066</f>
        <v>279</v>
      </c>
      <c r="P11066" s="2">
        <f>DATEDIF('Transaction Data'!$D11066,'Transaction Data'!$A11066,"y")</f>
        <v>27</v>
      </c>
      <c r="Q11066" s="2" t="str">
        <f>FLOOR('Transaction Data'!$P11066,15)&amp;"-"&amp;FLOOR('Transaction Data'!$P11066,15)+14</f>
        <v>15-29</v>
      </c>
      <c r="R11066" s="2" t="str">
        <f>IF('Transaction Data'!$L11066&lt;=10,"Less Expensive","Expensive")</f>
        <v>Expensive</v>
      </c>
      <c r="S11066" s="4">
        <f>WEEKDAY('Transaction Data'!$A11066)</f>
        <v>3</v>
      </c>
      <c r="T11066" s="2" t="str">
        <f>IF(WEEKDAY('Transaction Data'!$A11066,2)&lt;6,"Weekday","Weekend")</f>
        <v>Weekday</v>
      </c>
    </row>
    <row r="11067" ht="15.75" customHeight="1">
      <c r="A11067" s="1">
        <v>45582.0</v>
      </c>
      <c r="B11067" s="2" t="s">
        <v>209</v>
      </c>
      <c r="C11067" s="2" t="s">
        <v>32</v>
      </c>
      <c r="D11067" s="1">
        <v>29484.0</v>
      </c>
      <c r="E11067" s="2" t="s">
        <v>27</v>
      </c>
      <c r="F11067" s="2">
        <v>456.0</v>
      </c>
      <c r="G11067" s="2" t="s">
        <v>55</v>
      </c>
      <c r="H11067" s="2" t="s">
        <v>52</v>
      </c>
      <c r="I11067" s="2" t="s">
        <v>35</v>
      </c>
      <c r="J11067" s="2" t="str">
        <f t="array" ref="J11067">XLOOKUP('Transaction Data'!$G11067,Product_Code,Biscuit_Brand)</f>
        <v>Vanilla Wafers</v>
      </c>
      <c r="K11067" s="2">
        <f t="array" ref="K11067">XLOOKUP('Transaction Data'!$G11067,Product_Code,Cost)</f>
        <v>18</v>
      </c>
      <c r="L11067" s="2">
        <f t="array" ref="L11067">XLOOKUP('Transaction Data'!$G11067,Product_Code,Unit_Price)</f>
        <v>36</v>
      </c>
      <c r="M11067" s="3">
        <f>'Transaction Data'!$F11067*'Transaction Data'!$K11067</f>
        <v>8208</v>
      </c>
      <c r="N11067" s="3">
        <f>'Transaction Data'!$F11067*'Transaction Data'!$L11067</f>
        <v>16416</v>
      </c>
      <c r="O11067" s="3">
        <f>'Transaction Data'!$N11067-'Transaction Data'!$M11067</f>
        <v>8208</v>
      </c>
      <c r="P11067" s="2">
        <f>DATEDIF('Transaction Data'!$D11067,'Transaction Data'!$A11067,"y")</f>
        <v>44</v>
      </c>
      <c r="Q11067" s="2" t="str">
        <f>FLOOR('Transaction Data'!$P11067,15)&amp;"-"&amp;FLOOR('Transaction Data'!$P11067,15)+14</f>
        <v>30-44</v>
      </c>
      <c r="R11067" s="2" t="str">
        <f>IF('Transaction Data'!$L11067&lt;=10,"Less Expensive","Expensive")</f>
        <v>Expensive</v>
      </c>
      <c r="S11067" s="4">
        <f>WEEKDAY('Transaction Data'!$A11067)</f>
        <v>5</v>
      </c>
      <c r="T11067" s="2" t="str">
        <f>IF(WEEKDAY('Transaction Data'!$A11067,2)&lt;6,"Weekday","Weekend")</f>
        <v>Weekday</v>
      </c>
    </row>
    <row r="11068" ht="15.75" customHeight="1">
      <c r="A11068" s="1">
        <v>45566.0</v>
      </c>
      <c r="B11068" s="2" t="s">
        <v>6067</v>
      </c>
      <c r="C11068" s="2" t="s">
        <v>51</v>
      </c>
      <c r="D11068" s="1">
        <v>32556.0</v>
      </c>
      <c r="E11068" s="2" t="s">
        <v>37</v>
      </c>
      <c r="F11068" s="2">
        <v>228.0</v>
      </c>
      <c r="G11068" s="2" t="s">
        <v>38</v>
      </c>
      <c r="H11068" s="2" t="s">
        <v>45</v>
      </c>
      <c r="I11068" s="2" t="s">
        <v>30</v>
      </c>
      <c r="J11068" s="2" t="str">
        <f t="array" ref="J11068">XLOOKUP('Transaction Data'!$G11068,Product_Code,Biscuit_Brand)</f>
        <v>Ginger Snaps</v>
      </c>
      <c r="K11068" s="2">
        <f t="array" ref="K11068">XLOOKUP('Transaction Data'!$G11068,Product_Code,Cost)</f>
        <v>14</v>
      </c>
      <c r="L11068" s="2">
        <f t="array" ref="L11068">XLOOKUP('Transaction Data'!$G11068,Product_Code,Unit_Price)</f>
        <v>28</v>
      </c>
      <c r="M11068" s="3">
        <f>'Transaction Data'!$F11068*'Transaction Data'!$K11068</f>
        <v>3192</v>
      </c>
      <c r="N11068" s="3">
        <f>'Transaction Data'!$F11068*'Transaction Data'!$L11068</f>
        <v>6384</v>
      </c>
      <c r="O11068" s="3">
        <f>'Transaction Data'!$N11068-'Transaction Data'!$M11068</f>
        <v>3192</v>
      </c>
      <c r="P11068" s="2">
        <f>DATEDIF('Transaction Data'!$D11068,'Transaction Data'!$A11068,"y")</f>
        <v>35</v>
      </c>
      <c r="Q11068" s="2" t="str">
        <f>FLOOR('Transaction Data'!$P11068,15)&amp;"-"&amp;FLOOR('Transaction Data'!$P11068,15)+14</f>
        <v>30-44</v>
      </c>
      <c r="R11068" s="2" t="str">
        <f>IF('Transaction Data'!$L11068&lt;=10,"Less Expensive","Expensive")</f>
        <v>Expensive</v>
      </c>
      <c r="S11068" s="4">
        <f>WEEKDAY('Transaction Data'!$A11068)</f>
        <v>3</v>
      </c>
      <c r="T11068" s="2" t="str">
        <f>IF(WEEKDAY('Transaction Data'!$A11068,2)&lt;6,"Weekday","Weekend")</f>
        <v>Weekday</v>
      </c>
    </row>
    <row r="11069" ht="15.75" customHeight="1">
      <c r="A11069" s="1">
        <v>45579.0</v>
      </c>
      <c r="B11069" s="2" t="s">
        <v>3973</v>
      </c>
      <c r="C11069" s="2" t="s">
        <v>72</v>
      </c>
      <c r="D11069" s="1">
        <v>20828.0</v>
      </c>
      <c r="E11069" s="2" t="s">
        <v>22</v>
      </c>
      <c r="F11069" s="2">
        <v>301.0</v>
      </c>
      <c r="G11069" s="2" t="s">
        <v>60</v>
      </c>
      <c r="H11069" s="2" t="s">
        <v>49</v>
      </c>
      <c r="I11069" s="2" t="s">
        <v>30</v>
      </c>
      <c r="J11069" s="2" t="str">
        <f t="array" ref="J11069">XLOOKUP('Transaction Data'!$G11069,Product_Code,Biscuit_Brand)</f>
        <v>Peanut Butter Bites</v>
      </c>
      <c r="K11069" s="2">
        <f t="array" ref="K11069">XLOOKUP('Transaction Data'!$G11069,Product_Code,Cost)</f>
        <v>5</v>
      </c>
      <c r="L11069" s="2">
        <f t="array" ref="L11069">XLOOKUP('Transaction Data'!$G11069,Product_Code,Unit_Price)</f>
        <v>7</v>
      </c>
      <c r="M11069" s="3">
        <f>'Transaction Data'!$F11069*'Transaction Data'!$K11069</f>
        <v>1505</v>
      </c>
      <c r="N11069" s="3">
        <f>'Transaction Data'!$F11069*'Transaction Data'!$L11069</f>
        <v>2107</v>
      </c>
      <c r="O11069" s="3">
        <f>'Transaction Data'!$N11069-'Transaction Data'!$M11069</f>
        <v>602</v>
      </c>
      <c r="P11069" s="2">
        <f>DATEDIF('Transaction Data'!$D11069,'Transaction Data'!$A11069,"y")</f>
        <v>67</v>
      </c>
      <c r="Q11069" s="2" t="str">
        <f>FLOOR('Transaction Data'!$P11069,15)&amp;"-"&amp;FLOOR('Transaction Data'!$P11069,15)+14</f>
        <v>60-74</v>
      </c>
      <c r="R11069" s="2" t="str">
        <f>IF('Transaction Data'!$L11069&lt;=10,"Less Expensive","Expensive")</f>
        <v>Less Expensive</v>
      </c>
      <c r="S11069" s="4">
        <f>WEEKDAY('Transaction Data'!$A11069)</f>
        <v>2</v>
      </c>
      <c r="T11069" s="2" t="str">
        <f>IF(WEEKDAY('Transaction Data'!$A11069,2)&lt;6,"Weekday","Weekend")</f>
        <v>Weekday</v>
      </c>
    </row>
    <row r="11070" ht="15.75" customHeight="1">
      <c r="A11070" s="1">
        <v>45587.0</v>
      </c>
      <c r="B11070" s="2" t="s">
        <v>6918</v>
      </c>
      <c r="C11070" s="2" t="s">
        <v>41</v>
      </c>
      <c r="D11070" s="1">
        <v>32949.0</v>
      </c>
      <c r="E11070" s="2" t="s">
        <v>63</v>
      </c>
      <c r="F11070" s="2">
        <v>484.0</v>
      </c>
      <c r="G11070" s="2" t="s">
        <v>57</v>
      </c>
      <c r="H11070" s="2" t="s">
        <v>42</v>
      </c>
      <c r="I11070" s="2" t="s">
        <v>35</v>
      </c>
      <c r="J11070" s="2" t="str">
        <f t="array" ref="J11070">XLOOKUP('Transaction Data'!$G11070,Product_Code,Biscuit_Brand)</f>
        <v>Oatmeal Cookies</v>
      </c>
      <c r="K11070" s="2">
        <f t="array" ref="K11070">XLOOKUP('Transaction Data'!$G11070,Product_Code,Cost)</f>
        <v>19</v>
      </c>
      <c r="L11070" s="2">
        <f t="array" ref="L11070">XLOOKUP('Transaction Data'!$G11070,Product_Code,Unit_Price)</f>
        <v>23</v>
      </c>
      <c r="M11070" s="3">
        <f>'Transaction Data'!$F11070*'Transaction Data'!$K11070</f>
        <v>9196</v>
      </c>
      <c r="N11070" s="3">
        <f>'Transaction Data'!$F11070*'Transaction Data'!$L11070</f>
        <v>11132</v>
      </c>
      <c r="O11070" s="3">
        <f>'Transaction Data'!$N11070-'Transaction Data'!$M11070</f>
        <v>1936</v>
      </c>
      <c r="P11070" s="2">
        <f>DATEDIF('Transaction Data'!$D11070,'Transaction Data'!$A11070,"y")</f>
        <v>34</v>
      </c>
      <c r="Q11070" s="2" t="str">
        <f>FLOOR('Transaction Data'!$P11070,15)&amp;"-"&amp;FLOOR('Transaction Data'!$P11070,15)+14</f>
        <v>30-44</v>
      </c>
      <c r="R11070" s="2" t="str">
        <f>IF('Transaction Data'!$L11070&lt;=10,"Less Expensive","Expensive")</f>
        <v>Expensive</v>
      </c>
      <c r="S11070" s="4">
        <f>WEEKDAY('Transaction Data'!$A11070)</f>
        <v>3</v>
      </c>
      <c r="T11070" s="2" t="str">
        <f>IF(WEEKDAY('Transaction Data'!$A11070,2)&lt;6,"Weekday","Weekend")</f>
        <v>Weekday</v>
      </c>
    </row>
    <row r="11071" ht="15.75" customHeight="1">
      <c r="A11071" s="1">
        <v>45588.0</v>
      </c>
      <c r="B11071" s="2" t="s">
        <v>2533</v>
      </c>
      <c r="C11071" s="2" t="s">
        <v>65</v>
      </c>
      <c r="D11071" s="1">
        <v>16105.0</v>
      </c>
      <c r="E11071" s="2" t="s">
        <v>27</v>
      </c>
      <c r="F11071" s="2">
        <v>460.0</v>
      </c>
      <c r="G11071" s="2" t="s">
        <v>28</v>
      </c>
      <c r="H11071" s="2" t="s">
        <v>42</v>
      </c>
      <c r="I11071" s="2" t="s">
        <v>35</v>
      </c>
      <c r="J11071" s="2" t="str">
        <f t="array" ref="J11071">XLOOKUP('Transaction Data'!$G11071,Product_Code,Biscuit_Brand)</f>
        <v>Shortbread</v>
      </c>
      <c r="K11071" s="2">
        <f t="array" ref="K11071">XLOOKUP('Transaction Data'!$G11071,Product_Code,Cost)</f>
        <v>10</v>
      </c>
      <c r="L11071" s="2">
        <f t="array" ref="L11071">XLOOKUP('Transaction Data'!$G11071,Product_Code,Unit_Price)</f>
        <v>45</v>
      </c>
      <c r="M11071" s="3">
        <f>'Transaction Data'!$F11071*'Transaction Data'!$K11071</f>
        <v>4600</v>
      </c>
      <c r="N11071" s="3">
        <f>'Transaction Data'!$F11071*'Transaction Data'!$L11071</f>
        <v>20700</v>
      </c>
      <c r="O11071" s="3">
        <f>'Transaction Data'!$N11071-'Transaction Data'!$M11071</f>
        <v>16100</v>
      </c>
      <c r="P11071" s="2">
        <f>DATEDIF('Transaction Data'!$D11071,'Transaction Data'!$A11071,"y")</f>
        <v>80</v>
      </c>
      <c r="Q11071" s="2" t="str">
        <f>FLOOR('Transaction Data'!$P11071,15)&amp;"-"&amp;FLOOR('Transaction Data'!$P11071,15)+14</f>
        <v>75-89</v>
      </c>
      <c r="R11071" s="2" t="str">
        <f>IF('Transaction Data'!$L11071&lt;=10,"Less Expensive","Expensive")</f>
        <v>Expensive</v>
      </c>
      <c r="S11071" s="4">
        <f>WEEKDAY('Transaction Data'!$A11071)</f>
        <v>4</v>
      </c>
      <c r="T11071" s="2" t="str">
        <f>IF(WEEKDAY('Transaction Data'!$A11071,2)&lt;6,"Weekday","Weekend")</f>
        <v>Weekday</v>
      </c>
    </row>
    <row r="11072" ht="15.75" customHeight="1">
      <c r="A11072" s="1">
        <v>45584.0</v>
      </c>
      <c r="B11072" s="2" t="s">
        <v>664</v>
      </c>
      <c r="C11072" s="2" t="s">
        <v>47</v>
      </c>
      <c r="D11072" s="1">
        <v>38529.0</v>
      </c>
      <c r="E11072" s="2" t="s">
        <v>27</v>
      </c>
      <c r="F11072" s="2">
        <v>18.0</v>
      </c>
      <c r="G11072" s="2" t="s">
        <v>33</v>
      </c>
      <c r="H11072" s="2" t="s">
        <v>34</v>
      </c>
      <c r="I11072" s="2" t="s">
        <v>25</v>
      </c>
      <c r="J11072" s="2" t="str">
        <f t="array" ref="J11072">XLOOKUP('Transaction Data'!$G11072,Product_Code,Biscuit_Brand)</f>
        <v>Caramel Biscuits</v>
      </c>
      <c r="K11072" s="2">
        <f t="array" ref="K11072">XLOOKUP('Transaction Data'!$G11072,Product_Code,Cost)</f>
        <v>18</v>
      </c>
      <c r="L11072" s="2">
        <f t="array" ref="L11072">XLOOKUP('Transaction Data'!$G11072,Product_Code,Unit_Price)</f>
        <v>22</v>
      </c>
      <c r="M11072" s="3">
        <f>'Transaction Data'!$F11072*'Transaction Data'!$K11072</f>
        <v>324</v>
      </c>
      <c r="N11072" s="3">
        <f>'Transaction Data'!$F11072*'Transaction Data'!$L11072</f>
        <v>396</v>
      </c>
      <c r="O11072" s="3">
        <f>'Transaction Data'!$N11072-'Transaction Data'!$M11072</f>
        <v>72</v>
      </c>
      <c r="P11072" s="2">
        <f>DATEDIF('Transaction Data'!$D11072,'Transaction Data'!$A11072,"y")</f>
        <v>19</v>
      </c>
      <c r="Q11072" s="2" t="str">
        <f>FLOOR('Transaction Data'!$P11072,15)&amp;"-"&amp;FLOOR('Transaction Data'!$P11072,15)+14</f>
        <v>15-29</v>
      </c>
      <c r="R11072" s="2" t="str">
        <f>IF('Transaction Data'!$L11072&lt;=10,"Less Expensive","Expensive")</f>
        <v>Expensive</v>
      </c>
      <c r="S11072" s="4">
        <f>WEEKDAY('Transaction Data'!$A11072)</f>
        <v>7</v>
      </c>
      <c r="T11072" s="2" t="str">
        <f>IF(WEEKDAY('Transaction Data'!$A11072,2)&lt;6,"Weekday","Weekend")</f>
        <v>Weekend</v>
      </c>
    </row>
    <row r="11073" ht="15.75" customHeight="1">
      <c r="A11073" s="1">
        <v>45591.0</v>
      </c>
      <c r="B11073" s="2" t="s">
        <v>6029</v>
      </c>
      <c r="C11073" s="2" t="s">
        <v>54</v>
      </c>
      <c r="D11073" s="1">
        <v>29404.0</v>
      </c>
      <c r="E11073" s="2" t="s">
        <v>22</v>
      </c>
      <c r="F11073" s="2">
        <v>167.0</v>
      </c>
      <c r="G11073" s="2" t="s">
        <v>38</v>
      </c>
      <c r="H11073" s="2" t="s">
        <v>52</v>
      </c>
      <c r="I11073" s="2" t="s">
        <v>25</v>
      </c>
      <c r="J11073" s="2" t="str">
        <f t="array" ref="J11073">XLOOKUP('Transaction Data'!$G11073,Product_Code,Biscuit_Brand)</f>
        <v>Ginger Snaps</v>
      </c>
      <c r="K11073" s="2">
        <f t="array" ref="K11073">XLOOKUP('Transaction Data'!$G11073,Product_Code,Cost)</f>
        <v>14</v>
      </c>
      <c r="L11073" s="2">
        <f t="array" ref="L11073">XLOOKUP('Transaction Data'!$G11073,Product_Code,Unit_Price)</f>
        <v>28</v>
      </c>
      <c r="M11073" s="3">
        <f>'Transaction Data'!$F11073*'Transaction Data'!$K11073</f>
        <v>2338</v>
      </c>
      <c r="N11073" s="3">
        <f>'Transaction Data'!$F11073*'Transaction Data'!$L11073</f>
        <v>4676</v>
      </c>
      <c r="O11073" s="3">
        <f>'Transaction Data'!$N11073-'Transaction Data'!$M11073</f>
        <v>2338</v>
      </c>
      <c r="P11073" s="2">
        <f>DATEDIF('Transaction Data'!$D11073,'Transaction Data'!$A11073,"y")</f>
        <v>44</v>
      </c>
      <c r="Q11073" s="2" t="str">
        <f>FLOOR('Transaction Data'!$P11073,15)&amp;"-"&amp;FLOOR('Transaction Data'!$P11073,15)+14</f>
        <v>30-44</v>
      </c>
      <c r="R11073" s="2" t="str">
        <f>IF('Transaction Data'!$L11073&lt;=10,"Less Expensive","Expensive")</f>
        <v>Expensive</v>
      </c>
      <c r="S11073" s="4">
        <f>WEEKDAY('Transaction Data'!$A11073)</f>
        <v>7</v>
      </c>
      <c r="T11073" s="2" t="str">
        <f>IF(WEEKDAY('Transaction Data'!$A11073,2)&lt;6,"Weekday","Weekend")</f>
        <v>Weekend</v>
      </c>
    </row>
    <row r="11074" ht="15.75" customHeight="1">
      <c r="A11074" s="1">
        <v>45569.0</v>
      </c>
      <c r="B11074" s="2" t="s">
        <v>4018</v>
      </c>
      <c r="C11074" s="2" t="s">
        <v>69</v>
      </c>
      <c r="D11074" s="1">
        <v>37973.0</v>
      </c>
      <c r="E11074" s="2" t="s">
        <v>27</v>
      </c>
      <c r="F11074" s="2">
        <v>57.0</v>
      </c>
      <c r="G11074" s="2" t="s">
        <v>33</v>
      </c>
      <c r="H11074" s="2" t="s">
        <v>42</v>
      </c>
      <c r="I11074" s="2" t="s">
        <v>30</v>
      </c>
      <c r="J11074" s="2" t="str">
        <f t="array" ref="J11074">XLOOKUP('Transaction Data'!$G11074,Product_Code,Biscuit_Brand)</f>
        <v>Caramel Biscuits</v>
      </c>
      <c r="K11074" s="2">
        <f t="array" ref="K11074">XLOOKUP('Transaction Data'!$G11074,Product_Code,Cost)</f>
        <v>18</v>
      </c>
      <c r="L11074" s="2">
        <f t="array" ref="L11074">XLOOKUP('Transaction Data'!$G11074,Product_Code,Unit_Price)</f>
        <v>22</v>
      </c>
      <c r="M11074" s="3">
        <f>'Transaction Data'!$F11074*'Transaction Data'!$K11074</f>
        <v>1026</v>
      </c>
      <c r="N11074" s="3">
        <f>'Transaction Data'!$F11074*'Transaction Data'!$L11074</f>
        <v>1254</v>
      </c>
      <c r="O11074" s="3">
        <f>'Transaction Data'!$N11074-'Transaction Data'!$M11074</f>
        <v>228</v>
      </c>
      <c r="P11074" s="2">
        <f>DATEDIF('Transaction Data'!$D11074,'Transaction Data'!$A11074,"y")</f>
        <v>20</v>
      </c>
      <c r="Q11074" s="2" t="str">
        <f>FLOOR('Transaction Data'!$P11074,15)&amp;"-"&amp;FLOOR('Transaction Data'!$P11074,15)+14</f>
        <v>15-29</v>
      </c>
      <c r="R11074" s="2" t="str">
        <f>IF('Transaction Data'!$L11074&lt;=10,"Less Expensive","Expensive")</f>
        <v>Expensive</v>
      </c>
      <c r="S11074" s="4">
        <f>WEEKDAY('Transaction Data'!$A11074)</f>
        <v>6</v>
      </c>
      <c r="T11074" s="2" t="str">
        <f>IF(WEEKDAY('Transaction Data'!$A11074,2)&lt;6,"Weekday","Weekend")</f>
        <v>Weekday</v>
      </c>
    </row>
    <row r="11075" ht="15.75" customHeight="1">
      <c r="A11075" s="1">
        <v>45587.0</v>
      </c>
      <c r="B11075" s="2" t="s">
        <v>4451</v>
      </c>
      <c r="C11075" s="2" t="s">
        <v>41</v>
      </c>
      <c r="D11075" s="1">
        <v>19596.0</v>
      </c>
      <c r="E11075" s="2" t="s">
        <v>63</v>
      </c>
      <c r="F11075" s="2">
        <v>455.0</v>
      </c>
      <c r="G11075" s="2" t="s">
        <v>33</v>
      </c>
      <c r="H11075" s="2" t="s">
        <v>24</v>
      </c>
      <c r="I11075" s="2" t="s">
        <v>25</v>
      </c>
      <c r="J11075" s="2" t="str">
        <f t="array" ref="J11075">XLOOKUP('Transaction Data'!$G11075,Product_Code,Biscuit_Brand)</f>
        <v>Caramel Biscuits</v>
      </c>
      <c r="K11075" s="2">
        <f t="array" ref="K11075">XLOOKUP('Transaction Data'!$G11075,Product_Code,Cost)</f>
        <v>18</v>
      </c>
      <c r="L11075" s="2">
        <f t="array" ref="L11075">XLOOKUP('Transaction Data'!$G11075,Product_Code,Unit_Price)</f>
        <v>22</v>
      </c>
      <c r="M11075" s="3">
        <f>'Transaction Data'!$F11075*'Transaction Data'!$K11075</f>
        <v>8190</v>
      </c>
      <c r="N11075" s="3">
        <f>'Transaction Data'!$F11075*'Transaction Data'!$L11075</f>
        <v>10010</v>
      </c>
      <c r="O11075" s="3">
        <f>'Transaction Data'!$N11075-'Transaction Data'!$M11075</f>
        <v>1820</v>
      </c>
      <c r="P11075" s="2">
        <f>DATEDIF('Transaction Data'!$D11075,'Transaction Data'!$A11075,"y")</f>
        <v>71</v>
      </c>
      <c r="Q11075" s="2" t="str">
        <f>FLOOR('Transaction Data'!$P11075,15)&amp;"-"&amp;FLOOR('Transaction Data'!$P11075,15)+14</f>
        <v>60-74</v>
      </c>
      <c r="R11075" s="2" t="str">
        <f>IF('Transaction Data'!$L11075&lt;=10,"Less Expensive","Expensive")</f>
        <v>Expensive</v>
      </c>
      <c r="S11075" s="4">
        <f>WEEKDAY('Transaction Data'!$A11075)</f>
        <v>3</v>
      </c>
      <c r="T11075" s="2" t="str">
        <f>IF(WEEKDAY('Transaction Data'!$A11075,2)&lt;6,"Weekday","Weekend")</f>
        <v>Weekday</v>
      </c>
    </row>
    <row r="11076" ht="15.75" customHeight="1">
      <c r="A11076" s="1">
        <v>45573.0</v>
      </c>
      <c r="B11076" s="2" t="s">
        <v>7184</v>
      </c>
      <c r="C11076" s="2" t="s">
        <v>47</v>
      </c>
      <c r="D11076" s="1">
        <v>34412.0</v>
      </c>
      <c r="E11076" s="2" t="s">
        <v>63</v>
      </c>
      <c r="F11076" s="2">
        <v>340.0</v>
      </c>
      <c r="G11076" s="2" t="s">
        <v>38</v>
      </c>
      <c r="H11076" s="2" t="s">
        <v>29</v>
      </c>
      <c r="I11076" s="2" t="s">
        <v>25</v>
      </c>
      <c r="J11076" s="2" t="str">
        <f t="array" ref="J11076">XLOOKUP('Transaction Data'!$G11076,Product_Code,Biscuit_Brand)</f>
        <v>Ginger Snaps</v>
      </c>
      <c r="K11076" s="2">
        <f t="array" ref="K11076">XLOOKUP('Transaction Data'!$G11076,Product_Code,Cost)</f>
        <v>14</v>
      </c>
      <c r="L11076" s="2">
        <f t="array" ref="L11076">XLOOKUP('Transaction Data'!$G11076,Product_Code,Unit_Price)</f>
        <v>28</v>
      </c>
      <c r="M11076" s="3">
        <f>'Transaction Data'!$F11076*'Transaction Data'!$K11076</f>
        <v>4760</v>
      </c>
      <c r="N11076" s="3">
        <f>'Transaction Data'!$F11076*'Transaction Data'!$L11076</f>
        <v>9520</v>
      </c>
      <c r="O11076" s="3">
        <f>'Transaction Data'!$N11076-'Transaction Data'!$M11076</f>
        <v>4760</v>
      </c>
      <c r="P11076" s="2">
        <f>DATEDIF('Transaction Data'!$D11076,'Transaction Data'!$A11076,"y")</f>
        <v>30</v>
      </c>
      <c r="Q11076" s="2" t="str">
        <f>FLOOR('Transaction Data'!$P11076,15)&amp;"-"&amp;FLOOR('Transaction Data'!$P11076,15)+14</f>
        <v>30-44</v>
      </c>
      <c r="R11076" s="2" t="str">
        <f>IF('Transaction Data'!$L11076&lt;=10,"Less Expensive","Expensive")</f>
        <v>Expensive</v>
      </c>
      <c r="S11076" s="4">
        <f>WEEKDAY('Transaction Data'!$A11076)</f>
        <v>3</v>
      </c>
      <c r="T11076" s="2" t="str">
        <f>IF(WEEKDAY('Transaction Data'!$A11076,2)&lt;6,"Weekday","Weekend")</f>
        <v>Weekday</v>
      </c>
    </row>
    <row r="11077" ht="15.75" customHeight="1">
      <c r="A11077" s="1">
        <v>45594.0</v>
      </c>
      <c r="B11077" s="2" t="s">
        <v>8315</v>
      </c>
      <c r="C11077" s="2" t="s">
        <v>21</v>
      </c>
      <c r="D11077" s="1">
        <v>19950.0</v>
      </c>
      <c r="E11077" s="2" t="s">
        <v>63</v>
      </c>
      <c r="F11077" s="2">
        <v>113.0</v>
      </c>
      <c r="G11077" s="2" t="s">
        <v>44</v>
      </c>
      <c r="H11077" s="2" t="s">
        <v>24</v>
      </c>
      <c r="I11077" s="2" t="s">
        <v>35</v>
      </c>
      <c r="J11077" s="2" t="str">
        <f t="array" ref="J11077">XLOOKUP('Transaction Data'!$G11077,Product_Code,Biscuit_Brand)</f>
        <v>Butter Crunch</v>
      </c>
      <c r="K11077" s="2">
        <f t="array" ref="K11077">XLOOKUP('Transaction Data'!$G11077,Product_Code,Cost)</f>
        <v>10</v>
      </c>
      <c r="L11077" s="2">
        <f t="array" ref="L11077">XLOOKUP('Transaction Data'!$G11077,Product_Code,Unit_Price)</f>
        <v>11</v>
      </c>
      <c r="M11077" s="3">
        <f>'Transaction Data'!$F11077*'Transaction Data'!$K11077</f>
        <v>1130</v>
      </c>
      <c r="N11077" s="3">
        <f>'Transaction Data'!$F11077*'Transaction Data'!$L11077</f>
        <v>1243</v>
      </c>
      <c r="O11077" s="3">
        <f>'Transaction Data'!$N11077-'Transaction Data'!$M11077</f>
        <v>113</v>
      </c>
      <c r="P11077" s="2">
        <f>DATEDIF('Transaction Data'!$D11077,'Transaction Data'!$A11077,"y")</f>
        <v>70</v>
      </c>
      <c r="Q11077" s="2" t="str">
        <f>FLOOR('Transaction Data'!$P11077,15)&amp;"-"&amp;FLOOR('Transaction Data'!$P11077,15)+14</f>
        <v>60-74</v>
      </c>
      <c r="R11077" s="2" t="str">
        <f>IF('Transaction Data'!$L11077&lt;=10,"Less Expensive","Expensive")</f>
        <v>Expensive</v>
      </c>
      <c r="S11077" s="4">
        <f>WEEKDAY('Transaction Data'!$A11077)</f>
        <v>3</v>
      </c>
      <c r="T11077" s="2" t="str">
        <f>IF(WEEKDAY('Transaction Data'!$A11077,2)&lt;6,"Weekday","Weekend")</f>
        <v>Weekday</v>
      </c>
    </row>
    <row r="11078" ht="15.75" customHeight="1">
      <c r="A11078" s="1">
        <v>45574.0</v>
      </c>
      <c r="B11078" s="2" t="s">
        <v>86</v>
      </c>
      <c r="C11078" s="2" t="s">
        <v>21</v>
      </c>
      <c r="D11078" s="1">
        <v>20918.0</v>
      </c>
      <c r="E11078" s="2" t="s">
        <v>22</v>
      </c>
      <c r="F11078" s="2">
        <v>426.0</v>
      </c>
      <c r="G11078" s="2" t="s">
        <v>33</v>
      </c>
      <c r="H11078" s="2" t="s">
        <v>52</v>
      </c>
      <c r="I11078" s="2" t="s">
        <v>25</v>
      </c>
      <c r="J11078" s="2" t="str">
        <f t="array" ref="J11078">XLOOKUP('Transaction Data'!$G11078,Product_Code,Biscuit_Brand)</f>
        <v>Caramel Biscuits</v>
      </c>
      <c r="K11078" s="2">
        <f t="array" ref="K11078">XLOOKUP('Transaction Data'!$G11078,Product_Code,Cost)</f>
        <v>18</v>
      </c>
      <c r="L11078" s="2">
        <f t="array" ref="L11078">XLOOKUP('Transaction Data'!$G11078,Product_Code,Unit_Price)</f>
        <v>22</v>
      </c>
      <c r="M11078" s="3">
        <f>'Transaction Data'!$F11078*'Transaction Data'!$K11078</f>
        <v>7668</v>
      </c>
      <c r="N11078" s="3">
        <f>'Transaction Data'!$F11078*'Transaction Data'!$L11078</f>
        <v>9372</v>
      </c>
      <c r="O11078" s="3">
        <f>'Transaction Data'!$N11078-'Transaction Data'!$M11078</f>
        <v>1704</v>
      </c>
      <c r="P11078" s="2">
        <f>DATEDIF('Transaction Data'!$D11078,'Transaction Data'!$A11078,"y")</f>
        <v>67</v>
      </c>
      <c r="Q11078" s="2" t="str">
        <f>FLOOR('Transaction Data'!$P11078,15)&amp;"-"&amp;FLOOR('Transaction Data'!$P11078,15)+14</f>
        <v>60-74</v>
      </c>
      <c r="R11078" s="2" t="str">
        <f>IF('Transaction Data'!$L11078&lt;=10,"Less Expensive","Expensive")</f>
        <v>Expensive</v>
      </c>
      <c r="S11078" s="4">
        <f>WEEKDAY('Transaction Data'!$A11078)</f>
        <v>4</v>
      </c>
      <c r="T11078" s="2" t="str">
        <f>IF(WEEKDAY('Transaction Data'!$A11078,2)&lt;6,"Weekday","Weekend")</f>
        <v>Weekday</v>
      </c>
    </row>
    <row r="11079" ht="15.75" customHeight="1">
      <c r="A11079" s="1">
        <v>45569.0</v>
      </c>
      <c r="B11079" s="2" t="s">
        <v>8700</v>
      </c>
      <c r="C11079" s="2" t="s">
        <v>51</v>
      </c>
      <c r="D11079" s="1">
        <v>36019.0</v>
      </c>
      <c r="E11079" s="2" t="s">
        <v>27</v>
      </c>
      <c r="F11079" s="2">
        <v>77.0</v>
      </c>
      <c r="G11079" s="2" t="s">
        <v>28</v>
      </c>
      <c r="H11079" s="2" t="s">
        <v>24</v>
      </c>
      <c r="I11079" s="2" t="s">
        <v>30</v>
      </c>
      <c r="J11079" s="2" t="str">
        <f t="array" ref="J11079">XLOOKUP('Transaction Data'!$G11079,Product_Code,Biscuit_Brand)</f>
        <v>Shortbread</v>
      </c>
      <c r="K11079" s="2">
        <f t="array" ref="K11079">XLOOKUP('Transaction Data'!$G11079,Product_Code,Cost)</f>
        <v>10</v>
      </c>
      <c r="L11079" s="2">
        <f t="array" ref="L11079">XLOOKUP('Transaction Data'!$G11079,Product_Code,Unit_Price)</f>
        <v>45</v>
      </c>
      <c r="M11079" s="3">
        <f>'Transaction Data'!$F11079*'Transaction Data'!$K11079</f>
        <v>770</v>
      </c>
      <c r="N11079" s="3">
        <f>'Transaction Data'!$F11079*'Transaction Data'!$L11079</f>
        <v>3465</v>
      </c>
      <c r="O11079" s="3">
        <f>'Transaction Data'!$N11079-'Transaction Data'!$M11079</f>
        <v>2695</v>
      </c>
      <c r="P11079" s="2">
        <f>DATEDIF('Transaction Data'!$D11079,'Transaction Data'!$A11079,"y")</f>
        <v>26</v>
      </c>
      <c r="Q11079" s="2" t="str">
        <f>FLOOR('Transaction Data'!$P11079,15)&amp;"-"&amp;FLOOR('Transaction Data'!$P11079,15)+14</f>
        <v>15-29</v>
      </c>
      <c r="R11079" s="2" t="str">
        <f>IF('Transaction Data'!$L11079&lt;=10,"Less Expensive","Expensive")</f>
        <v>Expensive</v>
      </c>
      <c r="S11079" s="4">
        <f>WEEKDAY('Transaction Data'!$A11079)</f>
        <v>6</v>
      </c>
      <c r="T11079" s="2" t="str">
        <f>IF(WEEKDAY('Transaction Data'!$A11079,2)&lt;6,"Weekday","Weekend")</f>
        <v>Weekday</v>
      </c>
    </row>
    <row r="11080" ht="15.75" customHeight="1">
      <c r="A11080" s="1">
        <v>45566.0</v>
      </c>
      <c r="B11080" s="2" t="s">
        <v>1730</v>
      </c>
      <c r="C11080" s="2" t="s">
        <v>51</v>
      </c>
      <c r="D11080" s="1">
        <v>35119.0</v>
      </c>
      <c r="E11080" s="2" t="s">
        <v>27</v>
      </c>
      <c r="F11080" s="2">
        <v>297.0</v>
      </c>
      <c r="G11080" s="2" t="s">
        <v>55</v>
      </c>
      <c r="H11080" s="2" t="s">
        <v>29</v>
      </c>
      <c r="I11080" s="2" t="s">
        <v>25</v>
      </c>
      <c r="J11080" s="2" t="str">
        <f t="array" ref="J11080">XLOOKUP('Transaction Data'!$G11080,Product_Code,Biscuit_Brand)</f>
        <v>Vanilla Wafers</v>
      </c>
      <c r="K11080" s="2">
        <f t="array" ref="K11080">XLOOKUP('Transaction Data'!$G11080,Product_Code,Cost)</f>
        <v>18</v>
      </c>
      <c r="L11080" s="2">
        <f t="array" ref="L11080">XLOOKUP('Transaction Data'!$G11080,Product_Code,Unit_Price)</f>
        <v>36</v>
      </c>
      <c r="M11080" s="3">
        <f>'Transaction Data'!$F11080*'Transaction Data'!$K11080</f>
        <v>5346</v>
      </c>
      <c r="N11080" s="3">
        <f>'Transaction Data'!$F11080*'Transaction Data'!$L11080</f>
        <v>10692</v>
      </c>
      <c r="O11080" s="3">
        <f>'Transaction Data'!$N11080-'Transaction Data'!$M11080</f>
        <v>5346</v>
      </c>
      <c r="P11080" s="2">
        <f>DATEDIF('Transaction Data'!$D11080,'Transaction Data'!$A11080,"y")</f>
        <v>28</v>
      </c>
      <c r="Q11080" s="2" t="str">
        <f>FLOOR('Transaction Data'!$P11080,15)&amp;"-"&amp;FLOOR('Transaction Data'!$P11080,15)+14</f>
        <v>15-29</v>
      </c>
      <c r="R11080" s="2" t="str">
        <f>IF('Transaction Data'!$L11080&lt;=10,"Less Expensive","Expensive")</f>
        <v>Expensive</v>
      </c>
      <c r="S11080" s="4">
        <f>WEEKDAY('Transaction Data'!$A11080)</f>
        <v>3</v>
      </c>
      <c r="T11080" s="2" t="str">
        <f>IF(WEEKDAY('Transaction Data'!$A11080,2)&lt;6,"Weekday","Weekend")</f>
        <v>Weekday</v>
      </c>
    </row>
    <row r="11081" ht="15.75" customHeight="1">
      <c r="A11081" s="1">
        <v>45592.0</v>
      </c>
      <c r="B11081" s="2" t="s">
        <v>1695</v>
      </c>
      <c r="C11081" s="2" t="s">
        <v>65</v>
      </c>
      <c r="D11081" s="1">
        <v>31264.0</v>
      </c>
      <c r="E11081" s="2" t="s">
        <v>63</v>
      </c>
      <c r="F11081" s="2">
        <v>273.0</v>
      </c>
      <c r="G11081" s="2" t="s">
        <v>61</v>
      </c>
      <c r="H11081" s="2" t="s">
        <v>24</v>
      </c>
      <c r="I11081" s="2" t="s">
        <v>35</v>
      </c>
      <c r="J11081" s="2" t="str">
        <f t="array" ref="J11081">XLOOKUP('Transaction Data'!$G11081,Product_Code,Biscuit_Brand)</f>
        <v>Choco Delight</v>
      </c>
      <c r="K11081" s="2">
        <f t="array" ref="K11081">XLOOKUP('Transaction Data'!$G11081,Product_Code,Cost)</f>
        <v>3</v>
      </c>
      <c r="L11081" s="2">
        <f t="array" ref="L11081">XLOOKUP('Transaction Data'!$G11081,Product_Code,Unit_Price)</f>
        <v>5</v>
      </c>
      <c r="M11081" s="3">
        <f>'Transaction Data'!$F11081*'Transaction Data'!$K11081</f>
        <v>819</v>
      </c>
      <c r="N11081" s="3">
        <f>'Transaction Data'!$F11081*'Transaction Data'!$L11081</f>
        <v>1365</v>
      </c>
      <c r="O11081" s="3">
        <f>'Transaction Data'!$N11081-'Transaction Data'!$M11081</f>
        <v>546</v>
      </c>
      <c r="P11081" s="2">
        <f>DATEDIF('Transaction Data'!$D11081,'Transaction Data'!$A11081,"y")</f>
        <v>39</v>
      </c>
      <c r="Q11081" s="2" t="str">
        <f>FLOOR('Transaction Data'!$P11081,15)&amp;"-"&amp;FLOOR('Transaction Data'!$P11081,15)+14</f>
        <v>30-44</v>
      </c>
      <c r="R11081" s="2" t="str">
        <f>IF('Transaction Data'!$L11081&lt;=10,"Less Expensive","Expensive")</f>
        <v>Less Expensive</v>
      </c>
      <c r="S11081" s="4">
        <f>WEEKDAY('Transaction Data'!$A11081)</f>
        <v>1</v>
      </c>
      <c r="T11081" s="2" t="str">
        <f>IF(WEEKDAY('Transaction Data'!$A11081,2)&lt;6,"Weekday","Weekend")</f>
        <v>Weekend</v>
      </c>
    </row>
    <row r="11082" ht="15.75" customHeight="1">
      <c r="A11082" s="1">
        <v>45586.0</v>
      </c>
      <c r="B11082" s="2" t="s">
        <v>3514</v>
      </c>
      <c r="C11082" s="2" t="s">
        <v>21</v>
      </c>
      <c r="D11082" s="1">
        <v>17302.0</v>
      </c>
      <c r="E11082" s="2" t="s">
        <v>63</v>
      </c>
      <c r="F11082" s="2">
        <v>102.0</v>
      </c>
      <c r="G11082" s="2" t="s">
        <v>60</v>
      </c>
      <c r="H11082" s="2" t="s">
        <v>49</v>
      </c>
      <c r="I11082" s="2" t="s">
        <v>30</v>
      </c>
      <c r="J11082" s="2" t="str">
        <f t="array" ref="J11082">XLOOKUP('Transaction Data'!$G11082,Product_Code,Biscuit_Brand)</f>
        <v>Peanut Butter Bites</v>
      </c>
      <c r="K11082" s="2">
        <f t="array" ref="K11082">XLOOKUP('Transaction Data'!$G11082,Product_Code,Cost)</f>
        <v>5</v>
      </c>
      <c r="L11082" s="2">
        <f t="array" ref="L11082">XLOOKUP('Transaction Data'!$G11082,Product_Code,Unit_Price)</f>
        <v>7</v>
      </c>
      <c r="M11082" s="3">
        <f>'Transaction Data'!$F11082*'Transaction Data'!$K11082</f>
        <v>510</v>
      </c>
      <c r="N11082" s="3">
        <f>'Transaction Data'!$F11082*'Transaction Data'!$L11082</f>
        <v>714</v>
      </c>
      <c r="O11082" s="3">
        <f>'Transaction Data'!$N11082-'Transaction Data'!$M11082</f>
        <v>204</v>
      </c>
      <c r="P11082" s="2">
        <f>DATEDIF('Transaction Data'!$D11082,'Transaction Data'!$A11082,"y")</f>
        <v>77</v>
      </c>
      <c r="Q11082" s="2" t="str">
        <f>FLOOR('Transaction Data'!$P11082,15)&amp;"-"&amp;FLOOR('Transaction Data'!$P11082,15)+14</f>
        <v>75-89</v>
      </c>
      <c r="R11082" s="2" t="str">
        <f>IF('Transaction Data'!$L11082&lt;=10,"Less Expensive","Expensive")</f>
        <v>Less Expensive</v>
      </c>
      <c r="S11082" s="4">
        <f>WEEKDAY('Transaction Data'!$A11082)</f>
        <v>2</v>
      </c>
      <c r="T11082" s="2" t="str">
        <f>IF(WEEKDAY('Transaction Data'!$A11082,2)&lt;6,"Weekday","Weekend")</f>
        <v>Weekday</v>
      </c>
    </row>
    <row r="11083" ht="15.75" customHeight="1">
      <c r="A11083" s="1">
        <v>45596.0</v>
      </c>
      <c r="B11083" s="2" t="s">
        <v>3553</v>
      </c>
      <c r="C11083" s="2" t="s">
        <v>78</v>
      </c>
      <c r="D11083" s="1">
        <v>30379.0</v>
      </c>
      <c r="E11083" s="2" t="s">
        <v>22</v>
      </c>
      <c r="F11083" s="2">
        <v>432.0</v>
      </c>
      <c r="G11083" s="2" t="s">
        <v>57</v>
      </c>
      <c r="H11083" s="2" t="s">
        <v>34</v>
      </c>
      <c r="I11083" s="2" t="s">
        <v>30</v>
      </c>
      <c r="J11083" s="2" t="str">
        <f t="array" ref="J11083">XLOOKUP('Transaction Data'!$G11083,Product_Code,Biscuit_Brand)</f>
        <v>Oatmeal Cookies</v>
      </c>
      <c r="K11083" s="2">
        <f t="array" ref="K11083">XLOOKUP('Transaction Data'!$G11083,Product_Code,Cost)</f>
        <v>19</v>
      </c>
      <c r="L11083" s="2">
        <f t="array" ref="L11083">XLOOKUP('Transaction Data'!$G11083,Product_Code,Unit_Price)</f>
        <v>23</v>
      </c>
      <c r="M11083" s="3">
        <f>'Transaction Data'!$F11083*'Transaction Data'!$K11083</f>
        <v>8208</v>
      </c>
      <c r="N11083" s="3">
        <f>'Transaction Data'!$F11083*'Transaction Data'!$L11083</f>
        <v>9936</v>
      </c>
      <c r="O11083" s="3">
        <f>'Transaction Data'!$N11083-'Transaction Data'!$M11083</f>
        <v>1728</v>
      </c>
      <c r="P11083" s="2">
        <f>DATEDIF('Transaction Data'!$D11083,'Transaction Data'!$A11083,"y")</f>
        <v>41</v>
      </c>
      <c r="Q11083" s="2" t="str">
        <f>FLOOR('Transaction Data'!$P11083,15)&amp;"-"&amp;FLOOR('Transaction Data'!$P11083,15)+14</f>
        <v>30-44</v>
      </c>
      <c r="R11083" s="2" t="str">
        <f>IF('Transaction Data'!$L11083&lt;=10,"Less Expensive","Expensive")</f>
        <v>Expensive</v>
      </c>
      <c r="S11083" s="4">
        <f>WEEKDAY('Transaction Data'!$A11083)</f>
        <v>5</v>
      </c>
      <c r="T11083" s="2" t="str">
        <f>IF(WEEKDAY('Transaction Data'!$A11083,2)&lt;6,"Weekday","Weekend")</f>
        <v>Weekday</v>
      </c>
    </row>
    <row r="11084" ht="15.75" customHeight="1">
      <c r="A11084" s="1">
        <v>45583.0</v>
      </c>
      <c r="B11084" s="2" t="s">
        <v>7435</v>
      </c>
      <c r="C11084" s="2" t="s">
        <v>69</v>
      </c>
      <c r="D11084" s="1">
        <v>29131.0</v>
      </c>
      <c r="E11084" s="2" t="s">
        <v>37</v>
      </c>
      <c r="F11084" s="2">
        <v>449.0</v>
      </c>
      <c r="G11084" s="2" t="s">
        <v>23</v>
      </c>
      <c r="H11084" s="2" t="s">
        <v>29</v>
      </c>
      <c r="I11084" s="2" t="s">
        <v>35</v>
      </c>
      <c r="J11084" s="2" t="str">
        <f t="array" ref="J11084">XLOOKUP('Transaction Data'!$G11084,Product_Code,Biscuit_Brand)</f>
        <v>Cinnamon Swirls</v>
      </c>
      <c r="K11084" s="2">
        <f t="array" ref="K11084">XLOOKUP('Transaction Data'!$G11084,Product_Code,Cost)</f>
        <v>10</v>
      </c>
      <c r="L11084" s="2">
        <f t="array" ref="L11084">XLOOKUP('Transaction Data'!$G11084,Product_Code,Unit_Price)</f>
        <v>14</v>
      </c>
      <c r="M11084" s="3">
        <f>'Transaction Data'!$F11084*'Transaction Data'!$K11084</f>
        <v>4490</v>
      </c>
      <c r="N11084" s="3">
        <f>'Transaction Data'!$F11084*'Transaction Data'!$L11084</f>
        <v>6286</v>
      </c>
      <c r="O11084" s="3">
        <f>'Transaction Data'!$N11084-'Transaction Data'!$M11084</f>
        <v>1796</v>
      </c>
      <c r="P11084" s="2">
        <f>DATEDIF('Transaction Data'!$D11084,'Transaction Data'!$A11084,"y")</f>
        <v>45</v>
      </c>
      <c r="Q11084" s="2" t="str">
        <f>FLOOR('Transaction Data'!$P11084,15)&amp;"-"&amp;FLOOR('Transaction Data'!$P11084,15)+14</f>
        <v>45-59</v>
      </c>
      <c r="R11084" s="2" t="str">
        <f>IF('Transaction Data'!$L11084&lt;=10,"Less Expensive","Expensive")</f>
        <v>Expensive</v>
      </c>
      <c r="S11084" s="4">
        <f>WEEKDAY('Transaction Data'!$A11084)</f>
        <v>6</v>
      </c>
      <c r="T11084" s="2" t="str">
        <f>IF(WEEKDAY('Transaction Data'!$A11084,2)&lt;6,"Weekday","Weekend")</f>
        <v>Weekday</v>
      </c>
    </row>
    <row r="11085" ht="15.75" customHeight="1">
      <c r="A11085" s="1">
        <v>45581.0</v>
      </c>
      <c r="B11085" s="2" t="s">
        <v>8399</v>
      </c>
      <c r="C11085" s="2" t="s">
        <v>69</v>
      </c>
      <c r="D11085" s="1">
        <v>34372.0</v>
      </c>
      <c r="E11085" s="2" t="s">
        <v>22</v>
      </c>
      <c r="F11085" s="2">
        <v>444.0</v>
      </c>
      <c r="G11085" s="2" t="s">
        <v>44</v>
      </c>
      <c r="H11085" s="2" t="s">
        <v>42</v>
      </c>
      <c r="I11085" s="2" t="s">
        <v>35</v>
      </c>
      <c r="J11085" s="2" t="str">
        <f t="array" ref="J11085">XLOOKUP('Transaction Data'!$G11085,Product_Code,Biscuit_Brand)</f>
        <v>Butter Crunch</v>
      </c>
      <c r="K11085" s="2">
        <f t="array" ref="K11085">XLOOKUP('Transaction Data'!$G11085,Product_Code,Cost)</f>
        <v>10</v>
      </c>
      <c r="L11085" s="2">
        <f t="array" ref="L11085">XLOOKUP('Transaction Data'!$G11085,Product_Code,Unit_Price)</f>
        <v>11</v>
      </c>
      <c r="M11085" s="3">
        <f>'Transaction Data'!$F11085*'Transaction Data'!$K11085</f>
        <v>4440</v>
      </c>
      <c r="N11085" s="3">
        <f>'Transaction Data'!$F11085*'Transaction Data'!$L11085</f>
        <v>4884</v>
      </c>
      <c r="O11085" s="3">
        <f>'Transaction Data'!$N11085-'Transaction Data'!$M11085</f>
        <v>444</v>
      </c>
      <c r="P11085" s="2">
        <f>DATEDIF('Transaction Data'!$D11085,'Transaction Data'!$A11085,"y")</f>
        <v>30</v>
      </c>
      <c r="Q11085" s="2" t="str">
        <f>FLOOR('Transaction Data'!$P11085,15)&amp;"-"&amp;FLOOR('Transaction Data'!$P11085,15)+14</f>
        <v>30-44</v>
      </c>
      <c r="R11085" s="2" t="str">
        <f>IF('Transaction Data'!$L11085&lt;=10,"Less Expensive","Expensive")</f>
        <v>Expensive</v>
      </c>
      <c r="S11085" s="4">
        <f>WEEKDAY('Transaction Data'!$A11085)</f>
        <v>4</v>
      </c>
      <c r="T11085" s="2" t="str">
        <f>IF(WEEKDAY('Transaction Data'!$A11085,2)&lt;6,"Weekday","Weekend")</f>
        <v>Weekday</v>
      </c>
    </row>
    <row r="11086" ht="15.75" customHeight="1">
      <c r="A11086" s="1">
        <v>45594.0</v>
      </c>
      <c r="B11086" s="2" t="s">
        <v>4296</v>
      </c>
      <c r="C11086" s="2" t="s">
        <v>54</v>
      </c>
      <c r="D11086" s="1">
        <v>21339.0</v>
      </c>
      <c r="E11086" s="2" t="s">
        <v>27</v>
      </c>
      <c r="F11086" s="2">
        <v>484.0</v>
      </c>
      <c r="G11086" s="2" t="s">
        <v>38</v>
      </c>
      <c r="H11086" s="2" t="s">
        <v>24</v>
      </c>
      <c r="I11086" s="2" t="s">
        <v>25</v>
      </c>
      <c r="J11086" s="2" t="str">
        <f t="array" ref="J11086">XLOOKUP('Transaction Data'!$G11086,Product_Code,Biscuit_Brand)</f>
        <v>Ginger Snaps</v>
      </c>
      <c r="K11086" s="2">
        <f t="array" ref="K11086">XLOOKUP('Transaction Data'!$G11086,Product_Code,Cost)</f>
        <v>14</v>
      </c>
      <c r="L11086" s="2">
        <f t="array" ref="L11086">XLOOKUP('Transaction Data'!$G11086,Product_Code,Unit_Price)</f>
        <v>28</v>
      </c>
      <c r="M11086" s="3">
        <f>'Transaction Data'!$F11086*'Transaction Data'!$K11086</f>
        <v>6776</v>
      </c>
      <c r="N11086" s="3">
        <f>'Transaction Data'!$F11086*'Transaction Data'!$L11086</f>
        <v>13552</v>
      </c>
      <c r="O11086" s="3">
        <f>'Transaction Data'!$N11086-'Transaction Data'!$M11086</f>
        <v>6776</v>
      </c>
      <c r="P11086" s="2">
        <f>DATEDIF('Transaction Data'!$D11086,'Transaction Data'!$A11086,"y")</f>
        <v>66</v>
      </c>
      <c r="Q11086" s="2" t="str">
        <f>FLOOR('Transaction Data'!$P11086,15)&amp;"-"&amp;FLOOR('Transaction Data'!$P11086,15)+14</f>
        <v>60-74</v>
      </c>
      <c r="R11086" s="2" t="str">
        <f>IF('Transaction Data'!$L11086&lt;=10,"Less Expensive","Expensive")</f>
        <v>Expensive</v>
      </c>
      <c r="S11086" s="4">
        <f>WEEKDAY('Transaction Data'!$A11086)</f>
        <v>3</v>
      </c>
      <c r="T11086" s="2" t="str">
        <f>IF(WEEKDAY('Transaction Data'!$A11086,2)&lt;6,"Weekday","Weekend")</f>
        <v>Weekday</v>
      </c>
    </row>
    <row r="11087" ht="15.75" customHeight="1">
      <c r="A11087" s="1">
        <v>45590.0</v>
      </c>
      <c r="B11087" s="2" t="s">
        <v>647</v>
      </c>
      <c r="C11087" s="2" t="s">
        <v>78</v>
      </c>
      <c r="D11087" s="1">
        <v>19903.0</v>
      </c>
      <c r="E11087" s="2" t="s">
        <v>37</v>
      </c>
      <c r="F11087" s="2">
        <v>124.0</v>
      </c>
      <c r="G11087" s="2" t="s">
        <v>28</v>
      </c>
      <c r="H11087" s="2" t="s">
        <v>52</v>
      </c>
      <c r="I11087" s="2" t="s">
        <v>25</v>
      </c>
      <c r="J11087" s="2" t="str">
        <f t="array" ref="J11087">XLOOKUP('Transaction Data'!$G11087,Product_Code,Biscuit_Brand)</f>
        <v>Shortbread</v>
      </c>
      <c r="K11087" s="2">
        <f t="array" ref="K11087">XLOOKUP('Transaction Data'!$G11087,Product_Code,Cost)</f>
        <v>10</v>
      </c>
      <c r="L11087" s="2">
        <f t="array" ref="L11087">XLOOKUP('Transaction Data'!$G11087,Product_Code,Unit_Price)</f>
        <v>45</v>
      </c>
      <c r="M11087" s="3">
        <f>'Transaction Data'!$F11087*'Transaction Data'!$K11087</f>
        <v>1240</v>
      </c>
      <c r="N11087" s="3">
        <f>'Transaction Data'!$F11087*'Transaction Data'!$L11087</f>
        <v>5580</v>
      </c>
      <c r="O11087" s="3">
        <f>'Transaction Data'!$N11087-'Transaction Data'!$M11087</f>
        <v>4340</v>
      </c>
      <c r="P11087" s="2">
        <f>DATEDIF('Transaction Data'!$D11087,'Transaction Data'!$A11087,"y")</f>
        <v>70</v>
      </c>
      <c r="Q11087" s="2" t="str">
        <f>FLOOR('Transaction Data'!$P11087,15)&amp;"-"&amp;FLOOR('Transaction Data'!$P11087,15)+14</f>
        <v>60-74</v>
      </c>
      <c r="R11087" s="2" t="str">
        <f>IF('Transaction Data'!$L11087&lt;=10,"Less Expensive","Expensive")</f>
        <v>Expensive</v>
      </c>
      <c r="S11087" s="4">
        <f>WEEKDAY('Transaction Data'!$A11087)</f>
        <v>6</v>
      </c>
      <c r="T11087" s="2" t="str">
        <f>IF(WEEKDAY('Transaction Data'!$A11087,2)&lt;6,"Weekday","Weekend")</f>
        <v>Weekday</v>
      </c>
    </row>
    <row r="11088" ht="15.75" customHeight="1">
      <c r="A11088" s="1">
        <v>45572.0</v>
      </c>
      <c r="B11088" s="2" t="s">
        <v>1734</v>
      </c>
      <c r="C11088" s="2" t="s">
        <v>41</v>
      </c>
      <c r="D11088" s="1">
        <v>20492.0</v>
      </c>
      <c r="E11088" s="2" t="s">
        <v>27</v>
      </c>
      <c r="F11088" s="2">
        <v>483.0</v>
      </c>
      <c r="G11088" s="2" t="s">
        <v>33</v>
      </c>
      <c r="H11088" s="2" t="s">
        <v>24</v>
      </c>
      <c r="I11088" s="2" t="s">
        <v>30</v>
      </c>
      <c r="J11088" s="2" t="str">
        <f t="array" ref="J11088">XLOOKUP('Transaction Data'!$G11088,Product_Code,Biscuit_Brand)</f>
        <v>Caramel Biscuits</v>
      </c>
      <c r="K11088" s="2">
        <f t="array" ref="K11088">XLOOKUP('Transaction Data'!$G11088,Product_Code,Cost)</f>
        <v>18</v>
      </c>
      <c r="L11088" s="2">
        <f t="array" ref="L11088">XLOOKUP('Transaction Data'!$G11088,Product_Code,Unit_Price)</f>
        <v>22</v>
      </c>
      <c r="M11088" s="3">
        <f>'Transaction Data'!$F11088*'Transaction Data'!$K11088</f>
        <v>8694</v>
      </c>
      <c r="N11088" s="3">
        <f>'Transaction Data'!$F11088*'Transaction Data'!$L11088</f>
        <v>10626</v>
      </c>
      <c r="O11088" s="3">
        <f>'Transaction Data'!$N11088-'Transaction Data'!$M11088</f>
        <v>1932</v>
      </c>
      <c r="P11088" s="2">
        <f>DATEDIF('Transaction Data'!$D11088,'Transaction Data'!$A11088,"y")</f>
        <v>68</v>
      </c>
      <c r="Q11088" s="2" t="str">
        <f>FLOOR('Transaction Data'!$P11088,15)&amp;"-"&amp;FLOOR('Transaction Data'!$P11088,15)+14</f>
        <v>60-74</v>
      </c>
      <c r="R11088" s="2" t="str">
        <f>IF('Transaction Data'!$L11088&lt;=10,"Less Expensive","Expensive")</f>
        <v>Expensive</v>
      </c>
      <c r="S11088" s="4">
        <f>WEEKDAY('Transaction Data'!$A11088)</f>
        <v>2</v>
      </c>
      <c r="T11088" s="2" t="str">
        <f>IF(WEEKDAY('Transaction Data'!$A11088,2)&lt;6,"Weekday","Weekend")</f>
        <v>Weekday</v>
      </c>
    </row>
    <row r="11089" ht="15.75" customHeight="1">
      <c r="A11089" s="1">
        <v>45589.0</v>
      </c>
      <c r="B11089" s="2" t="s">
        <v>2171</v>
      </c>
      <c r="C11089" s="2" t="s">
        <v>41</v>
      </c>
      <c r="D11089" s="1">
        <v>36883.0</v>
      </c>
      <c r="E11089" s="2" t="s">
        <v>37</v>
      </c>
      <c r="F11089" s="2">
        <v>341.0</v>
      </c>
      <c r="G11089" s="2" t="s">
        <v>33</v>
      </c>
      <c r="H11089" s="2" t="s">
        <v>29</v>
      </c>
      <c r="I11089" s="2" t="s">
        <v>25</v>
      </c>
      <c r="J11089" s="2" t="str">
        <f t="array" ref="J11089">XLOOKUP('Transaction Data'!$G11089,Product_Code,Biscuit_Brand)</f>
        <v>Caramel Biscuits</v>
      </c>
      <c r="K11089" s="2">
        <f t="array" ref="K11089">XLOOKUP('Transaction Data'!$G11089,Product_Code,Cost)</f>
        <v>18</v>
      </c>
      <c r="L11089" s="2">
        <f t="array" ref="L11089">XLOOKUP('Transaction Data'!$G11089,Product_Code,Unit_Price)</f>
        <v>22</v>
      </c>
      <c r="M11089" s="3">
        <f>'Transaction Data'!$F11089*'Transaction Data'!$K11089</f>
        <v>6138</v>
      </c>
      <c r="N11089" s="3">
        <f>'Transaction Data'!$F11089*'Transaction Data'!$L11089</f>
        <v>7502</v>
      </c>
      <c r="O11089" s="3">
        <f>'Transaction Data'!$N11089-'Transaction Data'!$M11089</f>
        <v>1364</v>
      </c>
      <c r="P11089" s="2">
        <f>DATEDIF('Transaction Data'!$D11089,'Transaction Data'!$A11089,"y")</f>
        <v>23</v>
      </c>
      <c r="Q11089" s="2" t="str">
        <f>FLOOR('Transaction Data'!$P11089,15)&amp;"-"&amp;FLOOR('Transaction Data'!$P11089,15)+14</f>
        <v>15-29</v>
      </c>
      <c r="R11089" s="2" t="str">
        <f>IF('Transaction Data'!$L11089&lt;=10,"Less Expensive","Expensive")</f>
        <v>Expensive</v>
      </c>
      <c r="S11089" s="4">
        <f>WEEKDAY('Transaction Data'!$A11089)</f>
        <v>5</v>
      </c>
      <c r="T11089" s="2" t="str">
        <f>IF(WEEKDAY('Transaction Data'!$A11089,2)&lt;6,"Weekday","Weekend")</f>
        <v>Weekday</v>
      </c>
    </row>
    <row r="11090" ht="15.75" customHeight="1">
      <c r="A11090" s="1">
        <v>45586.0</v>
      </c>
      <c r="B11090" s="2" t="s">
        <v>6980</v>
      </c>
      <c r="C11090" s="2" t="s">
        <v>21</v>
      </c>
      <c r="D11090" s="1">
        <v>23698.0</v>
      </c>
      <c r="E11090" s="2" t="s">
        <v>37</v>
      </c>
      <c r="F11090" s="2">
        <v>287.0</v>
      </c>
      <c r="G11090" s="2" t="s">
        <v>60</v>
      </c>
      <c r="H11090" s="2" t="s">
        <v>29</v>
      </c>
      <c r="I11090" s="2" t="s">
        <v>25</v>
      </c>
      <c r="J11090" s="2" t="str">
        <f t="array" ref="J11090">XLOOKUP('Transaction Data'!$G11090,Product_Code,Biscuit_Brand)</f>
        <v>Peanut Butter Bites</v>
      </c>
      <c r="K11090" s="2">
        <f t="array" ref="K11090">XLOOKUP('Transaction Data'!$G11090,Product_Code,Cost)</f>
        <v>5</v>
      </c>
      <c r="L11090" s="2">
        <f t="array" ref="L11090">XLOOKUP('Transaction Data'!$G11090,Product_Code,Unit_Price)</f>
        <v>7</v>
      </c>
      <c r="M11090" s="3">
        <f>'Transaction Data'!$F11090*'Transaction Data'!$K11090</f>
        <v>1435</v>
      </c>
      <c r="N11090" s="3">
        <f>'Transaction Data'!$F11090*'Transaction Data'!$L11090</f>
        <v>2009</v>
      </c>
      <c r="O11090" s="3">
        <f>'Transaction Data'!$N11090-'Transaction Data'!$M11090</f>
        <v>574</v>
      </c>
      <c r="P11090" s="2">
        <f>DATEDIF('Transaction Data'!$D11090,'Transaction Data'!$A11090,"y")</f>
        <v>59</v>
      </c>
      <c r="Q11090" s="2" t="str">
        <f>FLOOR('Transaction Data'!$P11090,15)&amp;"-"&amp;FLOOR('Transaction Data'!$P11090,15)+14</f>
        <v>45-59</v>
      </c>
      <c r="R11090" s="2" t="str">
        <f>IF('Transaction Data'!$L11090&lt;=10,"Less Expensive","Expensive")</f>
        <v>Less Expensive</v>
      </c>
      <c r="S11090" s="4">
        <f>WEEKDAY('Transaction Data'!$A11090)</f>
        <v>2</v>
      </c>
      <c r="T11090" s="2" t="str">
        <f>IF(WEEKDAY('Transaction Data'!$A11090,2)&lt;6,"Weekday","Weekend")</f>
        <v>Weekday</v>
      </c>
    </row>
    <row r="11091" ht="15.75" customHeight="1">
      <c r="A11091" s="1">
        <v>45569.0</v>
      </c>
      <c r="B11091" s="2" t="s">
        <v>1641</v>
      </c>
      <c r="C11091" s="2" t="s">
        <v>51</v>
      </c>
      <c r="D11091" s="1">
        <v>21521.0</v>
      </c>
      <c r="E11091" s="2" t="s">
        <v>27</v>
      </c>
      <c r="F11091" s="2">
        <v>40.0</v>
      </c>
      <c r="G11091" s="2" t="s">
        <v>23</v>
      </c>
      <c r="H11091" s="2" t="s">
        <v>24</v>
      </c>
      <c r="I11091" s="2" t="s">
        <v>35</v>
      </c>
      <c r="J11091" s="2" t="str">
        <f t="array" ref="J11091">XLOOKUP('Transaction Data'!$G11091,Product_Code,Biscuit_Brand)</f>
        <v>Cinnamon Swirls</v>
      </c>
      <c r="K11091" s="2">
        <f t="array" ref="K11091">XLOOKUP('Transaction Data'!$G11091,Product_Code,Cost)</f>
        <v>10</v>
      </c>
      <c r="L11091" s="2">
        <f t="array" ref="L11091">XLOOKUP('Transaction Data'!$G11091,Product_Code,Unit_Price)</f>
        <v>14</v>
      </c>
      <c r="M11091" s="3">
        <f>'Transaction Data'!$F11091*'Transaction Data'!$K11091</f>
        <v>400</v>
      </c>
      <c r="N11091" s="3">
        <f>'Transaction Data'!$F11091*'Transaction Data'!$L11091</f>
        <v>560</v>
      </c>
      <c r="O11091" s="3">
        <f>'Transaction Data'!$N11091-'Transaction Data'!$M11091</f>
        <v>160</v>
      </c>
      <c r="P11091" s="2">
        <f>DATEDIF('Transaction Data'!$D11091,'Transaction Data'!$A11091,"y")</f>
        <v>65</v>
      </c>
      <c r="Q11091" s="2" t="str">
        <f>FLOOR('Transaction Data'!$P11091,15)&amp;"-"&amp;FLOOR('Transaction Data'!$P11091,15)+14</f>
        <v>60-74</v>
      </c>
      <c r="R11091" s="2" t="str">
        <f>IF('Transaction Data'!$L11091&lt;=10,"Less Expensive","Expensive")</f>
        <v>Expensive</v>
      </c>
      <c r="S11091" s="4">
        <f>WEEKDAY('Transaction Data'!$A11091)</f>
        <v>6</v>
      </c>
      <c r="T11091" s="2" t="str">
        <f>IF(WEEKDAY('Transaction Data'!$A11091,2)&lt;6,"Weekday","Weekend")</f>
        <v>Weekday</v>
      </c>
    </row>
    <row r="11092" ht="15.75" customHeight="1">
      <c r="A11092" s="1">
        <v>45595.0</v>
      </c>
      <c r="B11092" s="2" t="s">
        <v>3378</v>
      </c>
      <c r="C11092" s="2" t="s">
        <v>47</v>
      </c>
      <c r="D11092" s="1">
        <v>31251.0</v>
      </c>
      <c r="E11092" s="2" t="s">
        <v>22</v>
      </c>
      <c r="F11092" s="2">
        <v>306.0</v>
      </c>
      <c r="G11092" s="2" t="s">
        <v>38</v>
      </c>
      <c r="H11092" s="2" t="s">
        <v>52</v>
      </c>
      <c r="I11092" s="2" t="s">
        <v>25</v>
      </c>
      <c r="J11092" s="2" t="str">
        <f t="array" ref="J11092">XLOOKUP('Transaction Data'!$G11092,Product_Code,Biscuit_Brand)</f>
        <v>Ginger Snaps</v>
      </c>
      <c r="K11092" s="2">
        <f t="array" ref="K11092">XLOOKUP('Transaction Data'!$G11092,Product_Code,Cost)</f>
        <v>14</v>
      </c>
      <c r="L11092" s="2">
        <f t="array" ref="L11092">XLOOKUP('Transaction Data'!$G11092,Product_Code,Unit_Price)</f>
        <v>28</v>
      </c>
      <c r="M11092" s="3">
        <f>'Transaction Data'!$F11092*'Transaction Data'!$K11092</f>
        <v>4284</v>
      </c>
      <c r="N11092" s="3">
        <f>'Transaction Data'!$F11092*'Transaction Data'!$L11092</f>
        <v>8568</v>
      </c>
      <c r="O11092" s="3">
        <f>'Transaction Data'!$N11092-'Transaction Data'!$M11092</f>
        <v>4284</v>
      </c>
      <c r="P11092" s="2">
        <f>DATEDIF('Transaction Data'!$D11092,'Transaction Data'!$A11092,"y")</f>
        <v>39</v>
      </c>
      <c r="Q11092" s="2" t="str">
        <f>FLOOR('Transaction Data'!$P11092,15)&amp;"-"&amp;FLOOR('Transaction Data'!$P11092,15)+14</f>
        <v>30-44</v>
      </c>
      <c r="R11092" s="2" t="str">
        <f>IF('Transaction Data'!$L11092&lt;=10,"Less Expensive","Expensive")</f>
        <v>Expensive</v>
      </c>
      <c r="S11092" s="4">
        <f>WEEKDAY('Transaction Data'!$A11092)</f>
        <v>4</v>
      </c>
      <c r="T11092" s="2" t="str">
        <f>IF(WEEKDAY('Transaction Data'!$A11092,2)&lt;6,"Weekday","Weekend")</f>
        <v>Weekday</v>
      </c>
    </row>
    <row r="11093" ht="15.75" customHeight="1">
      <c r="A11093" s="1">
        <v>45573.0</v>
      </c>
      <c r="B11093" s="2" t="s">
        <v>8527</v>
      </c>
      <c r="C11093" s="2" t="s">
        <v>32</v>
      </c>
      <c r="D11093" s="1">
        <v>23152.0</v>
      </c>
      <c r="E11093" s="2" t="s">
        <v>63</v>
      </c>
      <c r="F11093" s="2">
        <v>39.0</v>
      </c>
      <c r="G11093" s="2" t="s">
        <v>28</v>
      </c>
      <c r="H11093" s="2" t="s">
        <v>29</v>
      </c>
      <c r="I11093" s="2" t="s">
        <v>35</v>
      </c>
      <c r="J11093" s="2" t="str">
        <f t="array" ref="J11093">XLOOKUP('Transaction Data'!$G11093,Product_Code,Biscuit_Brand)</f>
        <v>Shortbread</v>
      </c>
      <c r="K11093" s="2">
        <f t="array" ref="K11093">XLOOKUP('Transaction Data'!$G11093,Product_Code,Cost)</f>
        <v>10</v>
      </c>
      <c r="L11093" s="2">
        <f t="array" ref="L11093">XLOOKUP('Transaction Data'!$G11093,Product_Code,Unit_Price)</f>
        <v>45</v>
      </c>
      <c r="M11093" s="3">
        <f>'Transaction Data'!$F11093*'Transaction Data'!$K11093</f>
        <v>390</v>
      </c>
      <c r="N11093" s="3">
        <f>'Transaction Data'!$F11093*'Transaction Data'!$L11093</f>
        <v>1755</v>
      </c>
      <c r="O11093" s="3">
        <f>'Transaction Data'!$N11093-'Transaction Data'!$M11093</f>
        <v>1365</v>
      </c>
      <c r="P11093" s="2">
        <f>DATEDIF('Transaction Data'!$D11093,'Transaction Data'!$A11093,"y")</f>
        <v>61</v>
      </c>
      <c r="Q11093" s="2" t="str">
        <f>FLOOR('Transaction Data'!$P11093,15)&amp;"-"&amp;FLOOR('Transaction Data'!$P11093,15)+14</f>
        <v>60-74</v>
      </c>
      <c r="R11093" s="2" t="str">
        <f>IF('Transaction Data'!$L11093&lt;=10,"Less Expensive","Expensive")</f>
        <v>Expensive</v>
      </c>
      <c r="S11093" s="4">
        <f>WEEKDAY('Transaction Data'!$A11093)</f>
        <v>3</v>
      </c>
      <c r="T11093" s="2" t="str">
        <f>IF(WEEKDAY('Transaction Data'!$A11093,2)&lt;6,"Weekday","Weekend")</f>
        <v>Weekday</v>
      </c>
    </row>
    <row r="11094" ht="15.75" customHeight="1">
      <c r="A11094" s="1">
        <v>45571.0</v>
      </c>
      <c r="B11094" s="2" t="s">
        <v>296</v>
      </c>
      <c r="C11094" s="2" t="s">
        <v>65</v>
      </c>
      <c r="D11094" s="1">
        <v>21296.0</v>
      </c>
      <c r="E11094" s="2" t="s">
        <v>37</v>
      </c>
      <c r="F11094" s="2">
        <v>447.0</v>
      </c>
      <c r="G11094" s="2" t="s">
        <v>38</v>
      </c>
      <c r="H11094" s="2" t="s">
        <v>52</v>
      </c>
      <c r="I11094" s="2" t="s">
        <v>30</v>
      </c>
      <c r="J11094" s="2" t="str">
        <f t="array" ref="J11094">XLOOKUP('Transaction Data'!$G11094,Product_Code,Biscuit_Brand)</f>
        <v>Ginger Snaps</v>
      </c>
      <c r="K11094" s="2">
        <f t="array" ref="K11094">XLOOKUP('Transaction Data'!$G11094,Product_Code,Cost)</f>
        <v>14</v>
      </c>
      <c r="L11094" s="2">
        <f t="array" ref="L11094">XLOOKUP('Transaction Data'!$G11094,Product_Code,Unit_Price)</f>
        <v>28</v>
      </c>
      <c r="M11094" s="3">
        <f>'Transaction Data'!$F11094*'Transaction Data'!$K11094</f>
        <v>6258</v>
      </c>
      <c r="N11094" s="3">
        <f>'Transaction Data'!$F11094*'Transaction Data'!$L11094</f>
        <v>12516</v>
      </c>
      <c r="O11094" s="3">
        <f>'Transaction Data'!$N11094-'Transaction Data'!$M11094</f>
        <v>6258</v>
      </c>
      <c r="P11094" s="2">
        <f>DATEDIF('Transaction Data'!$D11094,'Transaction Data'!$A11094,"y")</f>
        <v>66</v>
      </c>
      <c r="Q11094" s="2" t="str">
        <f>FLOOR('Transaction Data'!$P11094,15)&amp;"-"&amp;FLOOR('Transaction Data'!$P11094,15)+14</f>
        <v>60-74</v>
      </c>
      <c r="R11094" s="2" t="str">
        <f>IF('Transaction Data'!$L11094&lt;=10,"Less Expensive","Expensive")</f>
        <v>Expensive</v>
      </c>
      <c r="S11094" s="4">
        <f>WEEKDAY('Transaction Data'!$A11094)</f>
        <v>1</v>
      </c>
      <c r="T11094" s="2" t="str">
        <f>IF(WEEKDAY('Transaction Data'!$A11094,2)&lt;6,"Weekday","Weekend")</f>
        <v>Weekend</v>
      </c>
    </row>
    <row r="11095" ht="15.75" customHeight="1">
      <c r="A11095" s="1">
        <v>45570.0</v>
      </c>
      <c r="B11095" s="2" t="s">
        <v>6243</v>
      </c>
      <c r="C11095" s="2" t="s">
        <v>65</v>
      </c>
      <c r="D11095" s="1">
        <v>25069.0</v>
      </c>
      <c r="E11095" s="2" t="s">
        <v>27</v>
      </c>
      <c r="F11095" s="2">
        <v>220.0</v>
      </c>
      <c r="G11095" s="2" t="s">
        <v>60</v>
      </c>
      <c r="H11095" s="2" t="s">
        <v>49</v>
      </c>
      <c r="I11095" s="2" t="s">
        <v>30</v>
      </c>
      <c r="J11095" s="2" t="str">
        <f t="array" ref="J11095">XLOOKUP('Transaction Data'!$G11095,Product_Code,Biscuit_Brand)</f>
        <v>Peanut Butter Bites</v>
      </c>
      <c r="K11095" s="2">
        <f t="array" ref="K11095">XLOOKUP('Transaction Data'!$G11095,Product_Code,Cost)</f>
        <v>5</v>
      </c>
      <c r="L11095" s="2">
        <f t="array" ref="L11095">XLOOKUP('Transaction Data'!$G11095,Product_Code,Unit_Price)</f>
        <v>7</v>
      </c>
      <c r="M11095" s="3">
        <f>'Transaction Data'!$F11095*'Transaction Data'!$K11095</f>
        <v>1100</v>
      </c>
      <c r="N11095" s="3">
        <f>'Transaction Data'!$F11095*'Transaction Data'!$L11095</f>
        <v>1540</v>
      </c>
      <c r="O11095" s="3">
        <f>'Transaction Data'!$N11095-'Transaction Data'!$M11095</f>
        <v>440</v>
      </c>
      <c r="P11095" s="2">
        <f>DATEDIF('Transaction Data'!$D11095,'Transaction Data'!$A11095,"y")</f>
        <v>56</v>
      </c>
      <c r="Q11095" s="2" t="str">
        <f>FLOOR('Transaction Data'!$P11095,15)&amp;"-"&amp;FLOOR('Transaction Data'!$P11095,15)+14</f>
        <v>45-59</v>
      </c>
      <c r="R11095" s="2" t="str">
        <f>IF('Transaction Data'!$L11095&lt;=10,"Less Expensive","Expensive")</f>
        <v>Less Expensive</v>
      </c>
      <c r="S11095" s="4">
        <f>WEEKDAY('Transaction Data'!$A11095)</f>
        <v>7</v>
      </c>
      <c r="T11095" s="2" t="str">
        <f>IF(WEEKDAY('Transaction Data'!$A11095,2)&lt;6,"Weekday","Weekend")</f>
        <v>Weekend</v>
      </c>
    </row>
    <row r="11096" ht="15.75" customHeight="1">
      <c r="A11096" s="1">
        <v>45573.0</v>
      </c>
      <c r="B11096" s="2" t="s">
        <v>8380</v>
      </c>
      <c r="C11096" s="2" t="s">
        <v>21</v>
      </c>
      <c r="D11096" s="1">
        <v>20873.0</v>
      </c>
      <c r="E11096" s="2" t="s">
        <v>22</v>
      </c>
      <c r="F11096" s="2">
        <v>401.0</v>
      </c>
      <c r="G11096" s="2" t="s">
        <v>55</v>
      </c>
      <c r="H11096" s="2" t="s">
        <v>24</v>
      </c>
      <c r="I11096" s="2" t="s">
        <v>35</v>
      </c>
      <c r="J11096" s="2" t="str">
        <f t="array" ref="J11096">XLOOKUP('Transaction Data'!$G11096,Product_Code,Biscuit_Brand)</f>
        <v>Vanilla Wafers</v>
      </c>
      <c r="K11096" s="2">
        <f t="array" ref="K11096">XLOOKUP('Transaction Data'!$G11096,Product_Code,Cost)</f>
        <v>18</v>
      </c>
      <c r="L11096" s="2">
        <f t="array" ref="L11096">XLOOKUP('Transaction Data'!$G11096,Product_Code,Unit_Price)</f>
        <v>36</v>
      </c>
      <c r="M11096" s="3">
        <f>'Transaction Data'!$F11096*'Transaction Data'!$K11096</f>
        <v>7218</v>
      </c>
      <c r="N11096" s="3">
        <f>'Transaction Data'!$F11096*'Transaction Data'!$L11096</f>
        <v>14436</v>
      </c>
      <c r="O11096" s="3">
        <f>'Transaction Data'!$N11096-'Transaction Data'!$M11096</f>
        <v>7218</v>
      </c>
      <c r="P11096" s="2">
        <f>DATEDIF('Transaction Data'!$D11096,'Transaction Data'!$A11096,"y")</f>
        <v>67</v>
      </c>
      <c r="Q11096" s="2" t="str">
        <f>FLOOR('Transaction Data'!$P11096,15)&amp;"-"&amp;FLOOR('Transaction Data'!$P11096,15)+14</f>
        <v>60-74</v>
      </c>
      <c r="R11096" s="2" t="str">
        <f>IF('Transaction Data'!$L11096&lt;=10,"Less Expensive","Expensive")</f>
        <v>Expensive</v>
      </c>
      <c r="S11096" s="4">
        <f>WEEKDAY('Transaction Data'!$A11096)</f>
        <v>3</v>
      </c>
      <c r="T11096" s="2" t="str">
        <f>IF(WEEKDAY('Transaction Data'!$A11096,2)&lt;6,"Weekday","Weekend")</f>
        <v>Weekday</v>
      </c>
    </row>
    <row r="11097" ht="15.75" customHeight="1">
      <c r="A11097" s="1">
        <v>45569.0</v>
      </c>
      <c r="B11097" s="2" t="s">
        <v>4621</v>
      </c>
      <c r="C11097" s="2" t="s">
        <v>54</v>
      </c>
      <c r="D11097" s="1">
        <v>35670.0</v>
      </c>
      <c r="E11097" s="2" t="s">
        <v>22</v>
      </c>
      <c r="F11097" s="2">
        <v>95.0</v>
      </c>
      <c r="G11097" s="2" t="s">
        <v>57</v>
      </c>
      <c r="H11097" s="2" t="s">
        <v>34</v>
      </c>
      <c r="I11097" s="2" t="s">
        <v>35</v>
      </c>
      <c r="J11097" s="2" t="str">
        <f t="array" ref="J11097">XLOOKUP('Transaction Data'!$G11097,Product_Code,Biscuit_Brand)</f>
        <v>Oatmeal Cookies</v>
      </c>
      <c r="K11097" s="2">
        <f t="array" ref="K11097">XLOOKUP('Transaction Data'!$G11097,Product_Code,Cost)</f>
        <v>19</v>
      </c>
      <c r="L11097" s="2">
        <f t="array" ref="L11097">XLOOKUP('Transaction Data'!$G11097,Product_Code,Unit_Price)</f>
        <v>23</v>
      </c>
      <c r="M11097" s="3">
        <f>'Transaction Data'!$F11097*'Transaction Data'!$K11097</f>
        <v>1805</v>
      </c>
      <c r="N11097" s="3">
        <f>'Transaction Data'!$F11097*'Transaction Data'!$L11097</f>
        <v>2185</v>
      </c>
      <c r="O11097" s="3">
        <f>'Transaction Data'!$N11097-'Transaction Data'!$M11097</f>
        <v>380</v>
      </c>
      <c r="P11097" s="2">
        <f>DATEDIF('Transaction Data'!$D11097,'Transaction Data'!$A11097,"y")</f>
        <v>27</v>
      </c>
      <c r="Q11097" s="2" t="str">
        <f>FLOOR('Transaction Data'!$P11097,15)&amp;"-"&amp;FLOOR('Transaction Data'!$P11097,15)+14</f>
        <v>15-29</v>
      </c>
      <c r="R11097" s="2" t="str">
        <f>IF('Transaction Data'!$L11097&lt;=10,"Less Expensive","Expensive")</f>
        <v>Expensive</v>
      </c>
      <c r="S11097" s="4">
        <f>WEEKDAY('Transaction Data'!$A11097)</f>
        <v>6</v>
      </c>
      <c r="T11097" s="2" t="str">
        <f>IF(WEEKDAY('Transaction Data'!$A11097,2)&lt;6,"Weekday","Weekend")</f>
        <v>Weekday</v>
      </c>
    </row>
    <row r="11098" ht="15.75" customHeight="1">
      <c r="A11098" s="1">
        <v>45589.0</v>
      </c>
      <c r="B11098" s="2" t="s">
        <v>4539</v>
      </c>
      <c r="C11098" s="2" t="s">
        <v>69</v>
      </c>
      <c r="D11098" s="1">
        <v>25181.0</v>
      </c>
      <c r="E11098" s="2" t="s">
        <v>63</v>
      </c>
      <c r="F11098" s="2">
        <v>352.0</v>
      </c>
      <c r="G11098" s="2" t="s">
        <v>44</v>
      </c>
      <c r="H11098" s="2" t="s">
        <v>34</v>
      </c>
      <c r="I11098" s="2" t="s">
        <v>25</v>
      </c>
      <c r="J11098" s="2" t="str">
        <f t="array" ref="J11098">XLOOKUP('Transaction Data'!$G11098,Product_Code,Biscuit_Brand)</f>
        <v>Butter Crunch</v>
      </c>
      <c r="K11098" s="2">
        <f t="array" ref="K11098">XLOOKUP('Transaction Data'!$G11098,Product_Code,Cost)</f>
        <v>10</v>
      </c>
      <c r="L11098" s="2">
        <f t="array" ref="L11098">XLOOKUP('Transaction Data'!$G11098,Product_Code,Unit_Price)</f>
        <v>11</v>
      </c>
      <c r="M11098" s="3">
        <f>'Transaction Data'!$F11098*'Transaction Data'!$K11098</f>
        <v>3520</v>
      </c>
      <c r="N11098" s="3">
        <f>'Transaction Data'!$F11098*'Transaction Data'!$L11098</f>
        <v>3872</v>
      </c>
      <c r="O11098" s="3">
        <f>'Transaction Data'!$N11098-'Transaction Data'!$M11098</f>
        <v>352</v>
      </c>
      <c r="P11098" s="2">
        <f>DATEDIF('Transaction Data'!$D11098,'Transaction Data'!$A11098,"y")</f>
        <v>55</v>
      </c>
      <c r="Q11098" s="2" t="str">
        <f>FLOOR('Transaction Data'!$P11098,15)&amp;"-"&amp;FLOOR('Transaction Data'!$P11098,15)+14</f>
        <v>45-59</v>
      </c>
      <c r="R11098" s="2" t="str">
        <f>IF('Transaction Data'!$L11098&lt;=10,"Less Expensive","Expensive")</f>
        <v>Expensive</v>
      </c>
      <c r="S11098" s="4">
        <f>WEEKDAY('Transaction Data'!$A11098)</f>
        <v>5</v>
      </c>
      <c r="T11098" s="2" t="str">
        <f>IF(WEEKDAY('Transaction Data'!$A11098,2)&lt;6,"Weekday","Weekend")</f>
        <v>Weekday</v>
      </c>
    </row>
    <row r="11099" ht="15.75" customHeight="1">
      <c r="A11099" s="1">
        <v>45568.0</v>
      </c>
      <c r="B11099" s="2" t="s">
        <v>8562</v>
      </c>
      <c r="C11099" s="2" t="s">
        <v>32</v>
      </c>
      <c r="D11099" s="1">
        <v>26018.0</v>
      </c>
      <c r="E11099" s="2" t="s">
        <v>63</v>
      </c>
      <c r="F11099" s="2">
        <v>342.0</v>
      </c>
      <c r="G11099" s="2" t="s">
        <v>33</v>
      </c>
      <c r="H11099" s="2" t="s">
        <v>24</v>
      </c>
      <c r="I11099" s="2" t="s">
        <v>25</v>
      </c>
      <c r="J11099" s="2" t="str">
        <f t="array" ref="J11099">XLOOKUP('Transaction Data'!$G11099,Product_Code,Biscuit_Brand)</f>
        <v>Caramel Biscuits</v>
      </c>
      <c r="K11099" s="2">
        <f t="array" ref="K11099">XLOOKUP('Transaction Data'!$G11099,Product_Code,Cost)</f>
        <v>18</v>
      </c>
      <c r="L11099" s="2">
        <f t="array" ref="L11099">XLOOKUP('Transaction Data'!$G11099,Product_Code,Unit_Price)</f>
        <v>22</v>
      </c>
      <c r="M11099" s="3">
        <f>'Transaction Data'!$F11099*'Transaction Data'!$K11099</f>
        <v>6156</v>
      </c>
      <c r="N11099" s="3">
        <f>'Transaction Data'!$F11099*'Transaction Data'!$L11099</f>
        <v>7524</v>
      </c>
      <c r="O11099" s="3">
        <f>'Transaction Data'!$N11099-'Transaction Data'!$M11099</f>
        <v>1368</v>
      </c>
      <c r="P11099" s="2">
        <f>DATEDIF('Transaction Data'!$D11099,'Transaction Data'!$A11099,"y")</f>
        <v>53</v>
      </c>
      <c r="Q11099" s="2" t="str">
        <f>FLOOR('Transaction Data'!$P11099,15)&amp;"-"&amp;FLOOR('Transaction Data'!$P11099,15)+14</f>
        <v>45-59</v>
      </c>
      <c r="R11099" s="2" t="str">
        <f>IF('Transaction Data'!$L11099&lt;=10,"Less Expensive","Expensive")</f>
        <v>Expensive</v>
      </c>
      <c r="S11099" s="4">
        <f>WEEKDAY('Transaction Data'!$A11099)</f>
        <v>5</v>
      </c>
      <c r="T11099" s="2" t="str">
        <f>IF(WEEKDAY('Transaction Data'!$A11099,2)&lt;6,"Weekday","Weekend")</f>
        <v>Weekday</v>
      </c>
    </row>
    <row r="11100" ht="15.75" customHeight="1">
      <c r="A11100" s="1">
        <v>45566.0</v>
      </c>
      <c r="B11100" s="2" t="s">
        <v>9080</v>
      </c>
      <c r="C11100" s="2" t="s">
        <v>65</v>
      </c>
      <c r="D11100" s="1">
        <v>17127.0</v>
      </c>
      <c r="E11100" s="2" t="s">
        <v>22</v>
      </c>
      <c r="F11100" s="2">
        <v>366.0</v>
      </c>
      <c r="G11100" s="2" t="s">
        <v>55</v>
      </c>
      <c r="H11100" s="2" t="s">
        <v>24</v>
      </c>
      <c r="I11100" s="2" t="s">
        <v>30</v>
      </c>
      <c r="J11100" s="2" t="str">
        <f t="array" ref="J11100">XLOOKUP('Transaction Data'!$G11100,Product_Code,Biscuit_Brand)</f>
        <v>Vanilla Wafers</v>
      </c>
      <c r="K11100" s="2">
        <f t="array" ref="K11100">XLOOKUP('Transaction Data'!$G11100,Product_Code,Cost)</f>
        <v>18</v>
      </c>
      <c r="L11100" s="2">
        <f t="array" ref="L11100">XLOOKUP('Transaction Data'!$G11100,Product_Code,Unit_Price)</f>
        <v>36</v>
      </c>
      <c r="M11100" s="3">
        <f>'Transaction Data'!$F11100*'Transaction Data'!$K11100</f>
        <v>6588</v>
      </c>
      <c r="N11100" s="3">
        <f>'Transaction Data'!$F11100*'Transaction Data'!$L11100</f>
        <v>13176</v>
      </c>
      <c r="O11100" s="3">
        <f>'Transaction Data'!$N11100-'Transaction Data'!$M11100</f>
        <v>6588</v>
      </c>
      <c r="P11100" s="2">
        <f>DATEDIF('Transaction Data'!$D11100,'Transaction Data'!$A11100,"y")</f>
        <v>77</v>
      </c>
      <c r="Q11100" s="2" t="str">
        <f>FLOOR('Transaction Data'!$P11100,15)&amp;"-"&amp;FLOOR('Transaction Data'!$P11100,15)+14</f>
        <v>75-89</v>
      </c>
      <c r="R11100" s="2" t="str">
        <f>IF('Transaction Data'!$L11100&lt;=10,"Less Expensive","Expensive")</f>
        <v>Expensive</v>
      </c>
      <c r="S11100" s="4">
        <f>WEEKDAY('Transaction Data'!$A11100)</f>
        <v>3</v>
      </c>
      <c r="T11100" s="2" t="str">
        <f>IF(WEEKDAY('Transaction Data'!$A11100,2)&lt;6,"Weekday","Weekend")</f>
        <v>Weekday</v>
      </c>
    </row>
    <row r="11101" ht="15.75" customHeight="1">
      <c r="A11101" s="1">
        <v>45590.0</v>
      </c>
      <c r="B11101" s="2" t="s">
        <v>1235</v>
      </c>
      <c r="C11101" s="2" t="s">
        <v>47</v>
      </c>
      <c r="D11101" s="1">
        <v>16121.0</v>
      </c>
      <c r="E11101" s="2" t="s">
        <v>63</v>
      </c>
      <c r="F11101" s="2">
        <v>300.0</v>
      </c>
      <c r="G11101" s="2" t="s">
        <v>28</v>
      </c>
      <c r="H11101" s="2" t="s">
        <v>52</v>
      </c>
      <c r="I11101" s="2" t="s">
        <v>25</v>
      </c>
      <c r="J11101" s="2" t="str">
        <f t="array" ref="J11101">XLOOKUP('Transaction Data'!$G11101,Product_Code,Biscuit_Brand)</f>
        <v>Shortbread</v>
      </c>
      <c r="K11101" s="2">
        <f t="array" ref="K11101">XLOOKUP('Transaction Data'!$G11101,Product_Code,Cost)</f>
        <v>10</v>
      </c>
      <c r="L11101" s="2">
        <f t="array" ref="L11101">XLOOKUP('Transaction Data'!$G11101,Product_Code,Unit_Price)</f>
        <v>45</v>
      </c>
      <c r="M11101" s="3">
        <f>'Transaction Data'!$F11101*'Transaction Data'!$K11101</f>
        <v>3000</v>
      </c>
      <c r="N11101" s="3">
        <f>'Transaction Data'!$F11101*'Transaction Data'!$L11101</f>
        <v>13500</v>
      </c>
      <c r="O11101" s="3">
        <f>'Transaction Data'!$N11101-'Transaction Data'!$M11101</f>
        <v>10500</v>
      </c>
      <c r="P11101" s="2">
        <f>DATEDIF('Transaction Data'!$D11101,'Transaction Data'!$A11101,"y")</f>
        <v>80</v>
      </c>
      <c r="Q11101" s="2" t="str">
        <f>FLOOR('Transaction Data'!$P11101,15)&amp;"-"&amp;FLOOR('Transaction Data'!$P11101,15)+14</f>
        <v>75-89</v>
      </c>
      <c r="R11101" s="2" t="str">
        <f>IF('Transaction Data'!$L11101&lt;=10,"Less Expensive","Expensive")</f>
        <v>Expensive</v>
      </c>
      <c r="S11101" s="4">
        <f>WEEKDAY('Transaction Data'!$A11101)</f>
        <v>6</v>
      </c>
      <c r="T11101" s="2" t="str">
        <f>IF(WEEKDAY('Transaction Data'!$A11101,2)&lt;6,"Weekday","Weekend")</f>
        <v>Weekday</v>
      </c>
    </row>
    <row r="11102" ht="15.75" customHeight="1">
      <c r="A11102" s="1">
        <v>45593.0</v>
      </c>
      <c r="B11102" s="2" t="s">
        <v>4909</v>
      </c>
      <c r="C11102" s="2" t="s">
        <v>72</v>
      </c>
      <c r="D11102" s="1">
        <v>35805.0</v>
      </c>
      <c r="E11102" s="2" t="s">
        <v>27</v>
      </c>
      <c r="F11102" s="2">
        <v>308.0</v>
      </c>
      <c r="G11102" s="2" t="s">
        <v>55</v>
      </c>
      <c r="H11102" s="2" t="s">
        <v>24</v>
      </c>
      <c r="I11102" s="2" t="s">
        <v>25</v>
      </c>
      <c r="J11102" s="2" t="str">
        <f t="array" ref="J11102">XLOOKUP('Transaction Data'!$G11102,Product_Code,Biscuit_Brand)</f>
        <v>Vanilla Wafers</v>
      </c>
      <c r="K11102" s="2">
        <f t="array" ref="K11102">XLOOKUP('Transaction Data'!$G11102,Product_Code,Cost)</f>
        <v>18</v>
      </c>
      <c r="L11102" s="2">
        <f t="array" ref="L11102">XLOOKUP('Transaction Data'!$G11102,Product_Code,Unit_Price)</f>
        <v>36</v>
      </c>
      <c r="M11102" s="3">
        <f>'Transaction Data'!$F11102*'Transaction Data'!$K11102</f>
        <v>5544</v>
      </c>
      <c r="N11102" s="3">
        <f>'Transaction Data'!$F11102*'Transaction Data'!$L11102</f>
        <v>11088</v>
      </c>
      <c r="O11102" s="3">
        <f>'Transaction Data'!$N11102-'Transaction Data'!$M11102</f>
        <v>5544</v>
      </c>
      <c r="P11102" s="2">
        <f>DATEDIF('Transaction Data'!$D11102,'Transaction Data'!$A11102,"y")</f>
        <v>26</v>
      </c>
      <c r="Q11102" s="2" t="str">
        <f>FLOOR('Transaction Data'!$P11102,15)&amp;"-"&amp;FLOOR('Transaction Data'!$P11102,15)+14</f>
        <v>15-29</v>
      </c>
      <c r="R11102" s="2" t="str">
        <f>IF('Transaction Data'!$L11102&lt;=10,"Less Expensive","Expensive")</f>
        <v>Expensive</v>
      </c>
      <c r="S11102" s="4">
        <f>WEEKDAY('Transaction Data'!$A11102)</f>
        <v>2</v>
      </c>
      <c r="T11102" s="2" t="str">
        <f>IF(WEEKDAY('Transaction Data'!$A11102,2)&lt;6,"Weekday","Weekend")</f>
        <v>Weekday</v>
      </c>
    </row>
    <row r="11103" ht="15.75" customHeight="1">
      <c r="A11103" s="1">
        <v>45574.0</v>
      </c>
      <c r="B11103" s="2" t="s">
        <v>2435</v>
      </c>
      <c r="C11103" s="2" t="s">
        <v>47</v>
      </c>
      <c r="D11103" s="1">
        <v>38381.0</v>
      </c>
      <c r="E11103" s="2" t="s">
        <v>27</v>
      </c>
      <c r="F11103" s="2">
        <v>252.0</v>
      </c>
      <c r="G11103" s="2" t="s">
        <v>23</v>
      </c>
      <c r="H11103" s="2" t="s">
        <v>42</v>
      </c>
      <c r="I11103" s="2" t="s">
        <v>35</v>
      </c>
      <c r="J11103" s="2" t="str">
        <f t="array" ref="J11103">XLOOKUP('Transaction Data'!$G11103,Product_Code,Biscuit_Brand)</f>
        <v>Cinnamon Swirls</v>
      </c>
      <c r="K11103" s="2">
        <f t="array" ref="K11103">XLOOKUP('Transaction Data'!$G11103,Product_Code,Cost)</f>
        <v>10</v>
      </c>
      <c r="L11103" s="2">
        <f t="array" ref="L11103">XLOOKUP('Transaction Data'!$G11103,Product_Code,Unit_Price)</f>
        <v>14</v>
      </c>
      <c r="M11103" s="3">
        <f>'Transaction Data'!$F11103*'Transaction Data'!$K11103</f>
        <v>2520</v>
      </c>
      <c r="N11103" s="3">
        <f>'Transaction Data'!$F11103*'Transaction Data'!$L11103</f>
        <v>3528</v>
      </c>
      <c r="O11103" s="3">
        <f>'Transaction Data'!$N11103-'Transaction Data'!$M11103</f>
        <v>1008</v>
      </c>
      <c r="P11103" s="2">
        <f>DATEDIF('Transaction Data'!$D11103,'Transaction Data'!$A11103,"y")</f>
        <v>19</v>
      </c>
      <c r="Q11103" s="2" t="str">
        <f>FLOOR('Transaction Data'!$P11103,15)&amp;"-"&amp;FLOOR('Transaction Data'!$P11103,15)+14</f>
        <v>15-29</v>
      </c>
      <c r="R11103" s="2" t="str">
        <f>IF('Transaction Data'!$L11103&lt;=10,"Less Expensive","Expensive")</f>
        <v>Expensive</v>
      </c>
      <c r="S11103" s="4">
        <f>WEEKDAY('Transaction Data'!$A11103)</f>
        <v>4</v>
      </c>
      <c r="T11103" s="2" t="str">
        <f>IF(WEEKDAY('Transaction Data'!$A11103,2)&lt;6,"Weekday","Weekend")</f>
        <v>Weekday</v>
      </c>
    </row>
    <row r="11104" ht="15.75" customHeight="1">
      <c r="A11104" s="1">
        <v>45595.0</v>
      </c>
      <c r="B11104" s="2" t="s">
        <v>2753</v>
      </c>
      <c r="C11104" s="2" t="s">
        <v>32</v>
      </c>
      <c r="D11104" s="1">
        <v>22762.0</v>
      </c>
      <c r="E11104" s="2" t="s">
        <v>63</v>
      </c>
      <c r="F11104" s="2">
        <v>106.0</v>
      </c>
      <c r="G11104" s="2" t="s">
        <v>48</v>
      </c>
      <c r="H11104" s="2" t="s">
        <v>42</v>
      </c>
      <c r="I11104" s="2" t="s">
        <v>25</v>
      </c>
      <c r="J11104" s="2" t="str">
        <f t="array" ref="J11104">XLOOKUP('Transaction Data'!$G11104,Product_Code,Biscuit_Brand)</f>
        <v>Lemon Crisps</v>
      </c>
      <c r="K11104" s="2">
        <f t="array" ref="K11104">XLOOKUP('Transaction Data'!$G11104,Product_Code,Cost)</f>
        <v>7</v>
      </c>
      <c r="L11104" s="2">
        <f t="array" ref="L11104">XLOOKUP('Transaction Data'!$G11104,Product_Code,Unit_Price)</f>
        <v>9</v>
      </c>
      <c r="M11104" s="3">
        <f>'Transaction Data'!$F11104*'Transaction Data'!$K11104</f>
        <v>742</v>
      </c>
      <c r="N11104" s="3">
        <f>'Transaction Data'!$F11104*'Transaction Data'!$L11104</f>
        <v>954</v>
      </c>
      <c r="O11104" s="3">
        <f>'Transaction Data'!$N11104-'Transaction Data'!$M11104</f>
        <v>212</v>
      </c>
      <c r="P11104" s="2">
        <f>DATEDIF('Transaction Data'!$D11104,'Transaction Data'!$A11104,"y")</f>
        <v>62</v>
      </c>
      <c r="Q11104" s="2" t="str">
        <f>FLOOR('Transaction Data'!$P11104,15)&amp;"-"&amp;FLOOR('Transaction Data'!$P11104,15)+14</f>
        <v>60-74</v>
      </c>
      <c r="R11104" s="2" t="str">
        <f>IF('Transaction Data'!$L11104&lt;=10,"Less Expensive","Expensive")</f>
        <v>Less Expensive</v>
      </c>
      <c r="S11104" s="4">
        <f>WEEKDAY('Transaction Data'!$A11104)</f>
        <v>4</v>
      </c>
      <c r="T11104" s="2" t="str">
        <f>IF(WEEKDAY('Transaction Data'!$A11104,2)&lt;6,"Weekday","Weekend")</f>
        <v>Weekday</v>
      </c>
    </row>
    <row r="11105" ht="15.75" customHeight="1">
      <c r="A11105" s="1">
        <v>45569.0</v>
      </c>
      <c r="B11105" s="2" t="s">
        <v>6172</v>
      </c>
      <c r="C11105" s="2" t="s">
        <v>21</v>
      </c>
      <c r="D11105" s="1">
        <v>37966.0</v>
      </c>
      <c r="E11105" s="2" t="s">
        <v>37</v>
      </c>
      <c r="F11105" s="2">
        <v>129.0</v>
      </c>
      <c r="G11105" s="2" t="s">
        <v>48</v>
      </c>
      <c r="H11105" s="2" t="s">
        <v>34</v>
      </c>
      <c r="I11105" s="2" t="s">
        <v>30</v>
      </c>
      <c r="J11105" s="2" t="str">
        <f t="array" ref="J11105">XLOOKUP('Transaction Data'!$G11105,Product_Code,Biscuit_Brand)</f>
        <v>Lemon Crisps</v>
      </c>
      <c r="K11105" s="2">
        <f t="array" ref="K11105">XLOOKUP('Transaction Data'!$G11105,Product_Code,Cost)</f>
        <v>7</v>
      </c>
      <c r="L11105" s="2">
        <f t="array" ref="L11105">XLOOKUP('Transaction Data'!$G11105,Product_Code,Unit_Price)</f>
        <v>9</v>
      </c>
      <c r="M11105" s="3">
        <f>'Transaction Data'!$F11105*'Transaction Data'!$K11105</f>
        <v>903</v>
      </c>
      <c r="N11105" s="3">
        <f>'Transaction Data'!$F11105*'Transaction Data'!$L11105</f>
        <v>1161</v>
      </c>
      <c r="O11105" s="3">
        <f>'Transaction Data'!$N11105-'Transaction Data'!$M11105</f>
        <v>258</v>
      </c>
      <c r="P11105" s="2">
        <f>DATEDIF('Transaction Data'!$D11105,'Transaction Data'!$A11105,"y")</f>
        <v>20</v>
      </c>
      <c r="Q11105" s="2" t="str">
        <f>FLOOR('Transaction Data'!$P11105,15)&amp;"-"&amp;FLOOR('Transaction Data'!$P11105,15)+14</f>
        <v>15-29</v>
      </c>
      <c r="R11105" s="2" t="str">
        <f>IF('Transaction Data'!$L11105&lt;=10,"Less Expensive","Expensive")</f>
        <v>Less Expensive</v>
      </c>
      <c r="S11105" s="4">
        <f>WEEKDAY('Transaction Data'!$A11105)</f>
        <v>6</v>
      </c>
      <c r="T11105" s="2" t="str">
        <f>IF(WEEKDAY('Transaction Data'!$A11105,2)&lt;6,"Weekday","Weekend")</f>
        <v>Weekday</v>
      </c>
    </row>
    <row r="11106" ht="15.75" customHeight="1">
      <c r="A11106" s="1">
        <v>45566.0</v>
      </c>
      <c r="B11106" s="2" t="s">
        <v>5875</v>
      </c>
      <c r="C11106" s="2" t="s">
        <v>51</v>
      </c>
      <c r="D11106" s="1">
        <v>29226.0</v>
      </c>
      <c r="E11106" s="2" t="s">
        <v>22</v>
      </c>
      <c r="F11106" s="2">
        <v>137.0</v>
      </c>
      <c r="G11106" s="2" t="s">
        <v>38</v>
      </c>
      <c r="H11106" s="2" t="s">
        <v>45</v>
      </c>
      <c r="I11106" s="2" t="s">
        <v>25</v>
      </c>
      <c r="J11106" s="2" t="str">
        <f t="array" ref="J11106">XLOOKUP('Transaction Data'!$G11106,Product_Code,Biscuit_Brand)</f>
        <v>Ginger Snaps</v>
      </c>
      <c r="K11106" s="2">
        <f t="array" ref="K11106">XLOOKUP('Transaction Data'!$G11106,Product_Code,Cost)</f>
        <v>14</v>
      </c>
      <c r="L11106" s="2">
        <f t="array" ref="L11106">XLOOKUP('Transaction Data'!$G11106,Product_Code,Unit_Price)</f>
        <v>28</v>
      </c>
      <c r="M11106" s="3">
        <f>'Transaction Data'!$F11106*'Transaction Data'!$K11106</f>
        <v>1918</v>
      </c>
      <c r="N11106" s="3">
        <f>'Transaction Data'!$F11106*'Transaction Data'!$L11106</f>
        <v>3836</v>
      </c>
      <c r="O11106" s="3">
        <f>'Transaction Data'!$N11106-'Transaction Data'!$M11106</f>
        <v>1918</v>
      </c>
      <c r="P11106" s="2">
        <f>DATEDIF('Transaction Data'!$D11106,'Transaction Data'!$A11106,"y")</f>
        <v>44</v>
      </c>
      <c r="Q11106" s="2" t="str">
        <f>FLOOR('Transaction Data'!$P11106,15)&amp;"-"&amp;FLOOR('Transaction Data'!$P11106,15)+14</f>
        <v>30-44</v>
      </c>
      <c r="R11106" s="2" t="str">
        <f>IF('Transaction Data'!$L11106&lt;=10,"Less Expensive","Expensive")</f>
        <v>Expensive</v>
      </c>
      <c r="S11106" s="4">
        <f>WEEKDAY('Transaction Data'!$A11106)</f>
        <v>3</v>
      </c>
      <c r="T11106" s="2" t="str">
        <f>IF(WEEKDAY('Transaction Data'!$A11106,2)&lt;6,"Weekday","Weekend")</f>
        <v>Weekday</v>
      </c>
    </row>
    <row r="11107" ht="15.75" customHeight="1">
      <c r="A11107" s="1">
        <v>45568.0</v>
      </c>
      <c r="B11107" s="2" t="s">
        <v>762</v>
      </c>
      <c r="C11107" s="2" t="s">
        <v>54</v>
      </c>
      <c r="D11107" s="1">
        <v>17019.0</v>
      </c>
      <c r="E11107" s="2" t="s">
        <v>63</v>
      </c>
      <c r="F11107" s="2">
        <v>453.0</v>
      </c>
      <c r="G11107" s="2" t="s">
        <v>38</v>
      </c>
      <c r="H11107" s="2" t="s">
        <v>52</v>
      </c>
      <c r="I11107" s="2" t="s">
        <v>35</v>
      </c>
      <c r="J11107" s="2" t="str">
        <f t="array" ref="J11107">XLOOKUP('Transaction Data'!$G11107,Product_Code,Biscuit_Brand)</f>
        <v>Ginger Snaps</v>
      </c>
      <c r="K11107" s="2">
        <f t="array" ref="K11107">XLOOKUP('Transaction Data'!$G11107,Product_Code,Cost)</f>
        <v>14</v>
      </c>
      <c r="L11107" s="2">
        <f t="array" ref="L11107">XLOOKUP('Transaction Data'!$G11107,Product_Code,Unit_Price)</f>
        <v>28</v>
      </c>
      <c r="M11107" s="3">
        <f>'Transaction Data'!$F11107*'Transaction Data'!$K11107</f>
        <v>6342</v>
      </c>
      <c r="N11107" s="3">
        <f>'Transaction Data'!$F11107*'Transaction Data'!$L11107</f>
        <v>12684</v>
      </c>
      <c r="O11107" s="3">
        <f>'Transaction Data'!$N11107-'Transaction Data'!$M11107</f>
        <v>6342</v>
      </c>
      <c r="P11107" s="2">
        <f>DATEDIF('Transaction Data'!$D11107,'Transaction Data'!$A11107,"y")</f>
        <v>78</v>
      </c>
      <c r="Q11107" s="2" t="str">
        <f>FLOOR('Transaction Data'!$P11107,15)&amp;"-"&amp;FLOOR('Transaction Data'!$P11107,15)+14</f>
        <v>75-89</v>
      </c>
      <c r="R11107" s="2" t="str">
        <f>IF('Transaction Data'!$L11107&lt;=10,"Less Expensive","Expensive")</f>
        <v>Expensive</v>
      </c>
      <c r="S11107" s="4">
        <f>WEEKDAY('Transaction Data'!$A11107)</f>
        <v>5</v>
      </c>
      <c r="T11107" s="2" t="str">
        <f>IF(WEEKDAY('Transaction Data'!$A11107,2)&lt;6,"Weekday","Weekend")</f>
        <v>Weekday</v>
      </c>
    </row>
    <row r="11108" ht="15.75" customHeight="1">
      <c r="A11108" s="1">
        <v>45578.0</v>
      </c>
      <c r="B11108" s="2" t="s">
        <v>8783</v>
      </c>
      <c r="C11108" s="2" t="s">
        <v>47</v>
      </c>
      <c r="D11108" s="1">
        <v>33820.0</v>
      </c>
      <c r="E11108" s="2" t="s">
        <v>63</v>
      </c>
      <c r="F11108" s="2">
        <v>417.0</v>
      </c>
      <c r="G11108" s="2" t="s">
        <v>60</v>
      </c>
      <c r="H11108" s="2" t="s">
        <v>34</v>
      </c>
      <c r="I11108" s="2" t="s">
        <v>30</v>
      </c>
      <c r="J11108" s="2" t="str">
        <f t="array" ref="J11108">XLOOKUP('Transaction Data'!$G11108,Product_Code,Biscuit_Brand)</f>
        <v>Peanut Butter Bites</v>
      </c>
      <c r="K11108" s="2">
        <f t="array" ref="K11108">XLOOKUP('Transaction Data'!$G11108,Product_Code,Cost)</f>
        <v>5</v>
      </c>
      <c r="L11108" s="2">
        <f t="array" ref="L11108">XLOOKUP('Transaction Data'!$G11108,Product_Code,Unit_Price)</f>
        <v>7</v>
      </c>
      <c r="M11108" s="3">
        <f>'Transaction Data'!$F11108*'Transaction Data'!$K11108</f>
        <v>2085</v>
      </c>
      <c r="N11108" s="3">
        <f>'Transaction Data'!$F11108*'Transaction Data'!$L11108</f>
        <v>2919</v>
      </c>
      <c r="O11108" s="3">
        <f>'Transaction Data'!$N11108-'Transaction Data'!$M11108</f>
        <v>834</v>
      </c>
      <c r="P11108" s="2">
        <f>DATEDIF('Transaction Data'!$D11108,'Transaction Data'!$A11108,"y")</f>
        <v>32</v>
      </c>
      <c r="Q11108" s="2" t="str">
        <f>FLOOR('Transaction Data'!$P11108,15)&amp;"-"&amp;FLOOR('Transaction Data'!$P11108,15)+14</f>
        <v>30-44</v>
      </c>
      <c r="R11108" s="2" t="str">
        <f>IF('Transaction Data'!$L11108&lt;=10,"Less Expensive","Expensive")</f>
        <v>Less Expensive</v>
      </c>
      <c r="S11108" s="4">
        <f>WEEKDAY('Transaction Data'!$A11108)</f>
        <v>1</v>
      </c>
      <c r="T11108" s="2" t="str">
        <f>IF(WEEKDAY('Transaction Data'!$A11108,2)&lt;6,"Weekday","Weekend")</f>
        <v>Weekend</v>
      </c>
    </row>
    <row r="11109" ht="15.75" customHeight="1">
      <c r="A11109" s="1">
        <v>45574.0</v>
      </c>
      <c r="B11109" s="2" t="s">
        <v>3408</v>
      </c>
      <c r="C11109" s="2" t="s">
        <v>21</v>
      </c>
      <c r="D11109" s="1">
        <v>35234.0</v>
      </c>
      <c r="E11109" s="2" t="s">
        <v>27</v>
      </c>
      <c r="F11109" s="2">
        <v>13.0</v>
      </c>
      <c r="G11109" s="2" t="s">
        <v>60</v>
      </c>
      <c r="H11109" s="2" t="s">
        <v>34</v>
      </c>
      <c r="I11109" s="2" t="s">
        <v>30</v>
      </c>
      <c r="J11109" s="2" t="str">
        <f t="array" ref="J11109">XLOOKUP('Transaction Data'!$G11109,Product_Code,Biscuit_Brand)</f>
        <v>Peanut Butter Bites</v>
      </c>
      <c r="K11109" s="2">
        <f t="array" ref="K11109">XLOOKUP('Transaction Data'!$G11109,Product_Code,Cost)</f>
        <v>5</v>
      </c>
      <c r="L11109" s="2">
        <f t="array" ref="L11109">XLOOKUP('Transaction Data'!$G11109,Product_Code,Unit_Price)</f>
        <v>7</v>
      </c>
      <c r="M11109" s="3">
        <f>'Transaction Data'!$F11109*'Transaction Data'!$K11109</f>
        <v>65</v>
      </c>
      <c r="N11109" s="3">
        <f>'Transaction Data'!$F11109*'Transaction Data'!$L11109</f>
        <v>91</v>
      </c>
      <c r="O11109" s="3">
        <f>'Transaction Data'!$N11109-'Transaction Data'!$M11109</f>
        <v>26</v>
      </c>
      <c r="P11109" s="2">
        <f>DATEDIF('Transaction Data'!$D11109,'Transaction Data'!$A11109,"y")</f>
        <v>28</v>
      </c>
      <c r="Q11109" s="2" t="str">
        <f>FLOOR('Transaction Data'!$P11109,15)&amp;"-"&amp;FLOOR('Transaction Data'!$P11109,15)+14</f>
        <v>15-29</v>
      </c>
      <c r="R11109" s="2" t="str">
        <f>IF('Transaction Data'!$L11109&lt;=10,"Less Expensive","Expensive")</f>
        <v>Less Expensive</v>
      </c>
      <c r="S11109" s="4">
        <f>WEEKDAY('Transaction Data'!$A11109)</f>
        <v>4</v>
      </c>
      <c r="T11109" s="2" t="str">
        <f>IF(WEEKDAY('Transaction Data'!$A11109,2)&lt;6,"Weekday","Weekend")</f>
        <v>Weekday</v>
      </c>
    </row>
    <row r="11110" ht="15.75" customHeight="1">
      <c r="A11110" s="1">
        <v>45595.0</v>
      </c>
      <c r="B11110" s="2" t="s">
        <v>478</v>
      </c>
      <c r="C11110" s="2" t="s">
        <v>47</v>
      </c>
      <c r="D11110" s="1">
        <v>29428.0</v>
      </c>
      <c r="E11110" s="2" t="s">
        <v>37</v>
      </c>
      <c r="F11110" s="2">
        <v>289.0</v>
      </c>
      <c r="G11110" s="2" t="s">
        <v>38</v>
      </c>
      <c r="H11110" s="2" t="s">
        <v>52</v>
      </c>
      <c r="I11110" s="2" t="s">
        <v>35</v>
      </c>
      <c r="J11110" s="2" t="str">
        <f t="array" ref="J11110">XLOOKUP('Transaction Data'!$G11110,Product_Code,Biscuit_Brand)</f>
        <v>Ginger Snaps</v>
      </c>
      <c r="K11110" s="2">
        <f t="array" ref="K11110">XLOOKUP('Transaction Data'!$G11110,Product_Code,Cost)</f>
        <v>14</v>
      </c>
      <c r="L11110" s="2">
        <f t="array" ref="L11110">XLOOKUP('Transaction Data'!$G11110,Product_Code,Unit_Price)</f>
        <v>28</v>
      </c>
      <c r="M11110" s="3">
        <f>'Transaction Data'!$F11110*'Transaction Data'!$K11110</f>
        <v>4046</v>
      </c>
      <c r="N11110" s="3">
        <f>'Transaction Data'!$F11110*'Transaction Data'!$L11110</f>
        <v>8092</v>
      </c>
      <c r="O11110" s="3">
        <f>'Transaction Data'!$N11110-'Transaction Data'!$M11110</f>
        <v>4046</v>
      </c>
      <c r="P11110" s="2">
        <f>DATEDIF('Transaction Data'!$D11110,'Transaction Data'!$A11110,"y")</f>
        <v>44</v>
      </c>
      <c r="Q11110" s="2" t="str">
        <f>FLOOR('Transaction Data'!$P11110,15)&amp;"-"&amp;FLOOR('Transaction Data'!$P11110,15)+14</f>
        <v>30-44</v>
      </c>
      <c r="R11110" s="2" t="str">
        <f>IF('Transaction Data'!$L11110&lt;=10,"Less Expensive","Expensive")</f>
        <v>Expensive</v>
      </c>
      <c r="S11110" s="4">
        <f>WEEKDAY('Transaction Data'!$A11110)</f>
        <v>4</v>
      </c>
      <c r="T11110" s="2" t="str">
        <f>IF(WEEKDAY('Transaction Data'!$A11110,2)&lt;6,"Weekday","Weekend")</f>
        <v>Weekday</v>
      </c>
    </row>
    <row r="11111" ht="15.75" customHeight="1">
      <c r="A11111" s="1">
        <v>45577.0</v>
      </c>
      <c r="B11111" s="2" t="s">
        <v>3650</v>
      </c>
      <c r="C11111" s="2" t="s">
        <v>69</v>
      </c>
      <c r="D11111" s="1">
        <v>38499.0</v>
      </c>
      <c r="E11111" s="2" t="s">
        <v>22</v>
      </c>
      <c r="F11111" s="2">
        <v>241.0</v>
      </c>
      <c r="G11111" s="2" t="s">
        <v>55</v>
      </c>
      <c r="H11111" s="2" t="s">
        <v>52</v>
      </c>
      <c r="I11111" s="2" t="s">
        <v>35</v>
      </c>
      <c r="J11111" s="2" t="str">
        <f t="array" ref="J11111">XLOOKUP('Transaction Data'!$G11111,Product_Code,Biscuit_Brand)</f>
        <v>Vanilla Wafers</v>
      </c>
      <c r="K11111" s="2">
        <f t="array" ref="K11111">XLOOKUP('Transaction Data'!$G11111,Product_Code,Cost)</f>
        <v>18</v>
      </c>
      <c r="L11111" s="2">
        <f t="array" ref="L11111">XLOOKUP('Transaction Data'!$G11111,Product_Code,Unit_Price)</f>
        <v>36</v>
      </c>
      <c r="M11111" s="3">
        <f>'Transaction Data'!$F11111*'Transaction Data'!$K11111</f>
        <v>4338</v>
      </c>
      <c r="N11111" s="3">
        <f>'Transaction Data'!$F11111*'Transaction Data'!$L11111</f>
        <v>8676</v>
      </c>
      <c r="O11111" s="3">
        <f>'Transaction Data'!$N11111-'Transaction Data'!$M11111</f>
        <v>4338</v>
      </c>
      <c r="P11111" s="2">
        <f>DATEDIF('Transaction Data'!$D11111,'Transaction Data'!$A11111,"y")</f>
        <v>19</v>
      </c>
      <c r="Q11111" s="2" t="str">
        <f>FLOOR('Transaction Data'!$P11111,15)&amp;"-"&amp;FLOOR('Transaction Data'!$P11111,15)+14</f>
        <v>15-29</v>
      </c>
      <c r="R11111" s="2" t="str">
        <f>IF('Transaction Data'!$L11111&lt;=10,"Less Expensive","Expensive")</f>
        <v>Expensive</v>
      </c>
      <c r="S11111" s="4">
        <f>WEEKDAY('Transaction Data'!$A11111)</f>
        <v>7</v>
      </c>
      <c r="T11111" s="2" t="str">
        <f>IF(WEEKDAY('Transaction Data'!$A11111,2)&lt;6,"Weekday","Weekend")</f>
        <v>Weekend</v>
      </c>
    </row>
    <row r="11112" ht="15.75" customHeight="1">
      <c r="A11112" s="1">
        <v>45584.0</v>
      </c>
      <c r="B11112" s="2" t="s">
        <v>31</v>
      </c>
      <c r="C11112" s="2" t="s">
        <v>32</v>
      </c>
      <c r="D11112" s="1">
        <v>35257.0</v>
      </c>
      <c r="E11112" s="2" t="s">
        <v>37</v>
      </c>
      <c r="F11112" s="2">
        <v>282.0</v>
      </c>
      <c r="G11112" s="2" t="s">
        <v>23</v>
      </c>
      <c r="H11112" s="2" t="s">
        <v>52</v>
      </c>
      <c r="I11112" s="2" t="s">
        <v>25</v>
      </c>
      <c r="J11112" s="2" t="str">
        <f t="array" ref="J11112">XLOOKUP('Transaction Data'!$G11112,Product_Code,Biscuit_Brand)</f>
        <v>Cinnamon Swirls</v>
      </c>
      <c r="K11112" s="2">
        <f t="array" ref="K11112">XLOOKUP('Transaction Data'!$G11112,Product_Code,Cost)</f>
        <v>10</v>
      </c>
      <c r="L11112" s="2">
        <f t="array" ref="L11112">XLOOKUP('Transaction Data'!$G11112,Product_Code,Unit_Price)</f>
        <v>14</v>
      </c>
      <c r="M11112" s="3">
        <f>'Transaction Data'!$F11112*'Transaction Data'!$K11112</f>
        <v>2820</v>
      </c>
      <c r="N11112" s="3">
        <f>'Transaction Data'!$F11112*'Transaction Data'!$L11112</f>
        <v>3948</v>
      </c>
      <c r="O11112" s="3">
        <f>'Transaction Data'!$N11112-'Transaction Data'!$M11112</f>
        <v>1128</v>
      </c>
      <c r="P11112" s="2">
        <f>DATEDIF('Transaction Data'!$D11112,'Transaction Data'!$A11112,"y")</f>
        <v>28</v>
      </c>
      <c r="Q11112" s="2" t="str">
        <f>FLOOR('Transaction Data'!$P11112,15)&amp;"-"&amp;FLOOR('Transaction Data'!$P11112,15)+14</f>
        <v>15-29</v>
      </c>
      <c r="R11112" s="2" t="str">
        <f>IF('Transaction Data'!$L11112&lt;=10,"Less Expensive","Expensive")</f>
        <v>Expensive</v>
      </c>
      <c r="S11112" s="4">
        <f>WEEKDAY('Transaction Data'!$A11112)</f>
        <v>7</v>
      </c>
      <c r="T11112" s="2" t="str">
        <f>IF(WEEKDAY('Transaction Data'!$A11112,2)&lt;6,"Weekday","Weekend")</f>
        <v>Weekend</v>
      </c>
    </row>
    <row r="11113" ht="15.75" customHeight="1">
      <c r="A11113" s="1">
        <v>45581.0</v>
      </c>
      <c r="B11113" s="2" t="s">
        <v>1376</v>
      </c>
      <c r="C11113" s="2" t="s">
        <v>54</v>
      </c>
      <c r="D11113" s="1">
        <v>23967.0</v>
      </c>
      <c r="E11113" s="2" t="s">
        <v>27</v>
      </c>
      <c r="F11113" s="2">
        <v>233.0</v>
      </c>
      <c r="G11113" s="2" t="s">
        <v>55</v>
      </c>
      <c r="H11113" s="2" t="s">
        <v>45</v>
      </c>
      <c r="I11113" s="2" t="s">
        <v>25</v>
      </c>
      <c r="J11113" s="2" t="str">
        <f t="array" ref="J11113">XLOOKUP('Transaction Data'!$G11113,Product_Code,Biscuit_Brand)</f>
        <v>Vanilla Wafers</v>
      </c>
      <c r="K11113" s="2">
        <f t="array" ref="K11113">XLOOKUP('Transaction Data'!$G11113,Product_Code,Cost)</f>
        <v>18</v>
      </c>
      <c r="L11113" s="2">
        <f t="array" ref="L11113">XLOOKUP('Transaction Data'!$G11113,Product_Code,Unit_Price)</f>
        <v>36</v>
      </c>
      <c r="M11113" s="3">
        <f>'Transaction Data'!$F11113*'Transaction Data'!$K11113</f>
        <v>4194</v>
      </c>
      <c r="N11113" s="3">
        <f>'Transaction Data'!$F11113*'Transaction Data'!$L11113</f>
        <v>8388</v>
      </c>
      <c r="O11113" s="3">
        <f>'Transaction Data'!$N11113-'Transaction Data'!$M11113</f>
        <v>4194</v>
      </c>
      <c r="P11113" s="2">
        <f>DATEDIF('Transaction Data'!$D11113,'Transaction Data'!$A11113,"y")</f>
        <v>59</v>
      </c>
      <c r="Q11113" s="2" t="str">
        <f>FLOOR('Transaction Data'!$P11113,15)&amp;"-"&amp;FLOOR('Transaction Data'!$P11113,15)+14</f>
        <v>45-59</v>
      </c>
      <c r="R11113" s="2" t="str">
        <f>IF('Transaction Data'!$L11113&lt;=10,"Less Expensive","Expensive")</f>
        <v>Expensive</v>
      </c>
      <c r="S11113" s="4">
        <f>WEEKDAY('Transaction Data'!$A11113)</f>
        <v>4</v>
      </c>
      <c r="T11113" s="2" t="str">
        <f>IF(WEEKDAY('Transaction Data'!$A11113,2)&lt;6,"Weekday","Weekend")</f>
        <v>Weekday</v>
      </c>
    </row>
    <row r="11114" ht="15.75" customHeight="1">
      <c r="A11114" s="1">
        <v>45567.0</v>
      </c>
      <c r="B11114" s="2" t="s">
        <v>3102</v>
      </c>
      <c r="C11114" s="2" t="s">
        <v>51</v>
      </c>
      <c r="D11114" s="1">
        <v>34247.0</v>
      </c>
      <c r="E11114" s="2" t="s">
        <v>27</v>
      </c>
      <c r="F11114" s="2">
        <v>280.0</v>
      </c>
      <c r="G11114" s="2" t="s">
        <v>28</v>
      </c>
      <c r="H11114" s="2" t="s">
        <v>34</v>
      </c>
      <c r="I11114" s="2" t="s">
        <v>30</v>
      </c>
      <c r="J11114" s="2" t="str">
        <f t="array" ref="J11114">XLOOKUP('Transaction Data'!$G11114,Product_Code,Biscuit_Brand)</f>
        <v>Shortbread</v>
      </c>
      <c r="K11114" s="2">
        <f t="array" ref="K11114">XLOOKUP('Transaction Data'!$G11114,Product_Code,Cost)</f>
        <v>10</v>
      </c>
      <c r="L11114" s="2">
        <f t="array" ref="L11114">XLOOKUP('Transaction Data'!$G11114,Product_Code,Unit_Price)</f>
        <v>45</v>
      </c>
      <c r="M11114" s="3">
        <f>'Transaction Data'!$F11114*'Transaction Data'!$K11114</f>
        <v>2800</v>
      </c>
      <c r="N11114" s="3">
        <f>'Transaction Data'!$F11114*'Transaction Data'!$L11114</f>
        <v>12600</v>
      </c>
      <c r="O11114" s="3">
        <f>'Transaction Data'!$N11114-'Transaction Data'!$M11114</f>
        <v>9800</v>
      </c>
      <c r="P11114" s="2">
        <f>DATEDIF('Transaction Data'!$D11114,'Transaction Data'!$A11114,"y")</f>
        <v>30</v>
      </c>
      <c r="Q11114" s="2" t="str">
        <f>FLOOR('Transaction Data'!$P11114,15)&amp;"-"&amp;FLOOR('Transaction Data'!$P11114,15)+14</f>
        <v>30-44</v>
      </c>
      <c r="R11114" s="2" t="str">
        <f>IF('Transaction Data'!$L11114&lt;=10,"Less Expensive","Expensive")</f>
        <v>Expensive</v>
      </c>
      <c r="S11114" s="4">
        <f>WEEKDAY('Transaction Data'!$A11114)</f>
        <v>4</v>
      </c>
      <c r="T11114" s="2" t="str">
        <f>IF(WEEKDAY('Transaction Data'!$A11114,2)&lt;6,"Weekday","Weekend")</f>
        <v>Weekday</v>
      </c>
    </row>
    <row r="11115" ht="15.75" customHeight="1">
      <c r="A11115" s="1">
        <v>45594.0</v>
      </c>
      <c r="B11115" s="2" t="s">
        <v>5555</v>
      </c>
      <c r="C11115" s="2" t="s">
        <v>47</v>
      </c>
      <c r="D11115" s="1">
        <v>18300.0</v>
      </c>
      <c r="E11115" s="2" t="s">
        <v>63</v>
      </c>
      <c r="F11115" s="2">
        <v>107.0</v>
      </c>
      <c r="G11115" s="2" t="s">
        <v>61</v>
      </c>
      <c r="H11115" s="2" t="s">
        <v>24</v>
      </c>
      <c r="I11115" s="2" t="s">
        <v>25</v>
      </c>
      <c r="J11115" s="2" t="str">
        <f t="array" ref="J11115">XLOOKUP('Transaction Data'!$G11115,Product_Code,Biscuit_Brand)</f>
        <v>Choco Delight</v>
      </c>
      <c r="K11115" s="2">
        <f t="array" ref="K11115">XLOOKUP('Transaction Data'!$G11115,Product_Code,Cost)</f>
        <v>3</v>
      </c>
      <c r="L11115" s="2">
        <f t="array" ref="L11115">XLOOKUP('Transaction Data'!$G11115,Product_Code,Unit_Price)</f>
        <v>5</v>
      </c>
      <c r="M11115" s="3">
        <f>'Transaction Data'!$F11115*'Transaction Data'!$K11115</f>
        <v>321</v>
      </c>
      <c r="N11115" s="3">
        <f>'Transaction Data'!$F11115*'Transaction Data'!$L11115</f>
        <v>535</v>
      </c>
      <c r="O11115" s="3">
        <f>'Transaction Data'!$N11115-'Transaction Data'!$M11115</f>
        <v>214</v>
      </c>
      <c r="P11115" s="2">
        <f>DATEDIF('Transaction Data'!$D11115,'Transaction Data'!$A11115,"y")</f>
        <v>74</v>
      </c>
      <c r="Q11115" s="2" t="str">
        <f>FLOOR('Transaction Data'!$P11115,15)&amp;"-"&amp;FLOOR('Transaction Data'!$P11115,15)+14</f>
        <v>60-74</v>
      </c>
      <c r="R11115" s="2" t="str">
        <f>IF('Transaction Data'!$L11115&lt;=10,"Less Expensive","Expensive")</f>
        <v>Less Expensive</v>
      </c>
      <c r="S11115" s="4">
        <f>WEEKDAY('Transaction Data'!$A11115)</f>
        <v>3</v>
      </c>
      <c r="T11115" s="2" t="str">
        <f>IF(WEEKDAY('Transaction Data'!$A11115,2)&lt;6,"Weekday","Weekend")</f>
        <v>Weekday</v>
      </c>
    </row>
    <row r="11116" ht="15.75" customHeight="1">
      <c r="A11116" s="1">
        <v>45588.0</v>
      </c>
      <c r="B11116" s="2" t="s">
        <v>8914</v>
      </c>
      <c r="C11116" s="2" t="s">
        <v>47</v>
      </c>
      <c r="D11116" s="1">
        <v>28232.0</v>
      </c>
      <c r="E11116" s="2" t="s">
        <v>37</v>
      </c>
      <c r="F11116" s="2">
        <v>347.0</v>
      </c>
      <c r="G11116" s="2" t="s">
        <v>57</v>
      </c>
      <c r="H11116" s="2" t="s">
        <v>24</v>
      </c>
      <c r="I11116" s="2" t="s">
        <v>25</v>
      </c>
      <c r="J11116" s="2" t="str">
        <f t="array" ref="J11116">XLOOKUP('Transaction Data'!$G11116,Product_Code,Biscuit_Brand)</f>
        <v>Oatmeal Cookies</v>
      </c>
      <c r="K11116" s="2">
        <f t="array" ref="K11116">XLOOKUP('Transaction Data'!$G11116,Product_Code,Cost)</f>
        <v>19</v>
      </c>
      <c r="L11116" s="2">
        <f t="array" ref="L11116">XLOOKUP('Transaction Data'!$G11116,Product_Code,Unit_Price)</f>
        <v>23</v>
      </c>
      <c r="M11116" s="3">
        <f>'Transaction Data'!$F11116*'Transaction Data'!$K11116</f>
        <v>6593</v>
      </c>
      <c r="N11116" s="3">
        <f>'Transaction Data'!$F11116*'Transaction Data'!$L11116</f>
        <v>7981</v>
      </c>
      <c r="O11116" s="3">
        <f>'Transaction Data'!$N11116-'Transaction Data'!$M11116</f>
        <v>1388</v>
      </c>
      <c r="P11116" s="2">
        <f>DATEDIF('Transaction Data'!$D11116,'Transaction Data'!$A11116,"y")</f>
        <v>47</v>
      </c>
      <c r="Q11116" s="2" t="str">
        <f>FLOOR('Transaction Data'!$P11116,15)&amp;"-"&amp;FLOOR('Transaction Data'!$P11116,15)+14</f>
        <v>45-59</v>
      </c>
      <c r="R11116" s="2" t="str">
        <f>IF('Transaction Data'!$L11116&lt;=10,"Less Expensive","Expensive")</f>
        <v>Expensive</v>
      </c>
      <c r="S11116" s="4">
        <f>WEEKDAY('Transaction Data'!$A11116)</f>
        <v>4</v>
      </c>
      <c r="T11116" s="2" t="str">
        <f>IF(WEEKDAY('Transaction Data'!$A11116,2)&lt;6,"Weekday","Weekend")</f>
        <v>Weekday</v>
      </c>
    </row>
    <row r="11117" ht="15.75" customHeight="1">
      <c r="A11117" s="1">
        <v>45572.0</v>
      </c>
      <c r="B11117" s="2" t="s">
        <v>8580</v>
      </c>
      <c r="C11117" s="2" t="s">
        <v>78</v>
      </c>
      <c r="D11117" s="1">
        <v>33738.0</v>
      </c>
      <c r="E11117" s="2" t="s">
        <v>22</v>
      </c>
      <c r="F11117" s="2">
        <v>141.0</v>
      </c>
      <c r="G11117" s="2" t="s">
        <v>57</v>
      </c>
      <c r="H11117" s="2" t="s">
        <v>29</v>
      </c>
      <c r="I11117" s="2" t="s">
        <v>35</v>
      </c>
      <c r="J11117" s="2" t="str">
        <f t="array" ref="J11117">XLOOKUP('Transaction Data'!$G11117,Product_Code,Biscuit_Brand)</f>
        <v>Oatmeal Cookies</v>
      </c>
      <c r="K11117" s="2">
        <f t="array" ref="K11117">XLOOKUP('Transaction Data'!$G11117,Product_Code,Cost)</f>
        <v>19</v>
      </c>
      <c r="L11117" s="2">
        <f t="array" ref="L11117">XLOOKUP('Transaction Data'!$G11117,Product_Code,Unit_Price)</f>
        <v>23</v>
      </c>
      <c r="M11117" s="3">
        <f>'Transaction Data'!$F11117*'Transaction Data'!$K11117</f>
        <v>2679</v>
      </c>
      <c r="N11117" s="3">
        <f>'Transaction Data'!$F11117*'Transaction Data'!$L11117</f>
        <v>3243</v>
      </c>
      <c r="O11117" s="3">
        <f>'Transaction Data'!$N11117-'Transaction Data'!$M11117</f>
        <v>564</v>
      </c>
      <c r="P11117" s="2">
        <f>DATEDIF('Transaction Data'!$D11117,'Transaction Data'!$A11117,"y")</f>
        <v>32</v>
      </c>
      <c r="Q11117" s="2" t="str">
        <f>FLOOR('Transaction Data'!$P11117,15)&amp;"-"&amp;FLOOR('Transaction Data'!$P11117,15)+14</f>
        <v>30-44</v>
      </c>
      <c r="R11117" s="2" t="str">
        <f>IF('Transaction Data'!$L11117&lt;=10,"Less Expensive","Expensive")</f>
        <v>Expensive</v>
      </c>
      <c r="S11117" s="4">
        <f>WEEKDAY('Transaction Data'!$A11117)</f>
        <v>2</v>
      </c>
      <c r="T11117" s="2" t="str">
        <f>IF(WEEKDAY('Transaction Data'!$A11117,2)&lt;6,"Weekday","Weekend")</f>
        <v>Weekday</v>
      </c>
    </row>
    <row r="11118" ht="15.75" customHeight="1">
      <c r="A11118" s="1">
        <v>45567.0</v>
      </c>
      <c r="B11118" s="2" t="s">
        <v>3205</v>
      </c>
      <c r="C11118" s="2" t="s">
        <v>54</v>
      </c>
      <c r="D11118" s="1">
        <v>35118.0</v>
      </c>
      <c r="E11118" s="2" t="s">
        <v>37</v>
      </c>
      <c r="F11118" s="2">
        <v>490.0</v>
      </c>
      <c r="G11118" s="2" t="s">
        <v>55</v>
      </c>
      <c r="H11118" s="2" t="s">
        <v>52</v>
      </c>
      <c r="I11118" s="2" t="s">
        <v>25</v>
      </c>
      <c r="J11118" s="2" t="str">
        <f t="array" ref="J11118">XLOOKUP('Transaction Data'!$G11118,Product_Code,Biscuit_Brand)</f>
        <v>Vanilla Wafers</v>
      </c>
      <c r="K11118" s="2">
        <f t="array" ref="K11118">XLOOKUP('Transaction Data'!$G11118,Product_Code,Cost)</f>
        <v>18</v>
      </c>
      <c r="L11118" s="2">
        <f t="array" ref="L11118">XLOOKUP('Transaction Data'!$G11118,Product_Code,Unit_Price)</f>
        <v>36</v>
      </c>
      <c r="M11118" s="3">
        <f>'Transaction Data'!$F11118*'Transaction Data'!$K11118</f>
        <v>8820</v>
      </c>
      <c r="N11118" s="3">
        <f>'Transaction Data'!$F11118*'Transaction Data'!$L11118</f>
        <v>17640</v>
      </c>
      <c r="O11118" s="3">
        <f>'Transaction Data'!$N11118-'Transaction Data'!$M11118</f>
        <v>8820</v>
      </c>
      <c r="P11118" s="2">
        <f>DATEDIF('Transaction Data'!$D11118,'Transaction Data'!$A11118,"y")</f>
        <v>28</v>
      </c>
      <c r="Q11118" s="2" t="str">
        <f>FLOOR('Transaction Data'!$P11118,15)&amp;"-"&amp;FLOOR('Transaction Data'!$P11118,15)+14</f>
        <v>15-29</v>
      </c>
      <c r="R11118" s="2" t="str">
        <f>IF('Transaction Data'!$L11118&lt;=10,"Less Expensive","Expensive")</f>
        <v>Expensive</v>
      </c>
      <c r="S11118" s="4">
        <f>WEEKDAY('Transaction Data'!$A11118)</f>
        <v>4</v>
      </c>
      <c r="T11118" s="2" t="str">
        <f>IF(WEEKDAY('Transaction Data'!$A11118,2)&lt;6,"Weekday","Weekend")</f>
        <v>Weekday</v>
      </c>
    </row>
    <row r="11119" ht="15.75" customHeight="1">
      <c r="A11119" s="1">
        <v>45581.0</v>
      </c>
      <c r="B11119" s="2" t="s">
        <v>6138</v>
      </c>
      <c r="C11119" s="2" t="s">
        <v>78</v>
      </c>
      <c r="D11119" s="1">
        <v>36680.0</v>
      </c>
      <c r="E11119" s="2" t="s">
        <v>37</v>
      </c>
      <c r="F11119" s="2">
        <v>408.0</v>
      </c>
      <c r="G11119" s="2" t="s">
        <v>55</v>
      </c>
      <c r="H11119" s="2" t="s">
        <v>45</v>
      </c>
      <c r="I11119" s="2" t="s">
        <v>35</v>
      </c>
      <c r="J11119" s="2" t="str">
        <f t="array" ref="J11119">XLOOKUP('Transaction Data'!$G11119,Product_Code,Biscuit_Brand)</f>
        <v>Vanilla Wafers</v>
      </c>
      <c r="K11119" s="2">
        <f t="array" ref="K11119">XLOOKUP('Transaction Data'!$G11119,Product_Code,Cost)</f>
        <v>18</v>
      </c>
      <c r="L11119" s="2">
        <f t="array" ref="L11119">XLOOKUP('Transaction Data'!$G11119,Product_Code,Unit_Price)</f>
        <v>36</v>
      </c>
      <c r="M11119" s="3">
        <f>'Transaction Data'!$F11119*'Transaction Data'!$K11119</f>
        <v>7344</v>
      </c>
      <c r="N11119" s="3">
        <f>'Transaction Data'!$F11119*'Transaction Data'!$L11119</f>
        <v>14688</v>
      </c>
      <c r="O11119" s="3">
        <f>'Transaction Data'!$N11119-'Transaction Data'!$M11119</f>
        <v>7344</v>
      </c>
      <c r="P11119" s="2">
        <f>DATEDIF('Transaction Data'!$D11119,'Transaction Data'!$A11119,"y")</f>
        <v>24</v>
      </c>
      <c r="Q11119" s="2" t="str">
        <f>FLOOR('Transaction Data'!$P11119,15)&amp;"-"&amp;FLOOR('Transaction Data'!$P11119,15)+14</f>
        <v>15-29</v>
      </c>
      <c r="R11119" s="2" t="str">
        <f>IF('Transaction Data'!$L11119&lt;=10,"Less Expensive","Expensive")</f>
        <v>Expensive</v>
      </c>
      <c r="S11119" s="4">
        <f>WEEKDAY('Transaction Data'!$A11119)</f>
        <v>4</v>
      </c>
      <c r="T11119" s="2" t="str">
        <f>IF(WEEKDAY('Transaction Data'!$A11119,2)&lt;6,"Weekday","Weekend")</f>
        <v>Weekday</v>
      </c>
    </row>
    <row r="11120" ht="15.75" customHeight="1">
      <c r="A11120" s="1">
        <v>45567.0</v>
      </c>
      <c r="B11120" s="2" t="s">
        <v>733</v>
      </c>
      <c r="C11120" s="2" t="s">
        <v>21</v>
      </c>
      <c r="D11120" s="1">
        <v>31970.0</v>
      </c>
      <c r="E11120" s="2" t="s">
        <v>27</v>
      </c>
      <c r="F11120" s="2">
        <v>424.0</v>
      </c>
      <c r="G11120" s="2" t="s">
        <v>23</v>
      </c>
      <c r="H11120" s="2" t="s">
        <v>49</v>
      </c>
      <c r="I11120" s="2" t="s">
        <v>30</v>
      </c>
      <c r="J11120" s="2" t="str">
        <f t="array" ref="J11120">XLOOKUP('Transaction Data'!$G11120,Product_Code,Biscuit_Brand)</f>
        <v>Cinnamon Swirls</v>
      </c>
      <c r="K11120" s="2">
        <f t="array" ref="K11120">XLOOKUP('Transaction Data'!$G11120,Product_Code,Cost)</f>
        <v>10</v>
      </c>
      <c r="L11120" s="2">
        <f t="array" ref="L11120">XLOOKUP('Transaction Data'!$G11120,Product_Code,Unit_Price)</f>
        <v>14</v>
      </c>
      <c r="M11120" s="3">
        <f>'Transaction Data'!$F11120*'Transaction Data'!$K11120</f>
        <v>4240</v>
      </c>
      <c r="N11120" s="3">
        <f>'Transaction Data'!$F11120*'Transaction Data'!$L11120</f>
        <v>5936</v>
      </c>
      <c r="O11120" s="3">
        <f>'Transaction Data'!$N11120-'Transaction Data'!$M11120</f>
        <v>1696</v>
      </c>
      <c r="P11120" s="2">
        <f>DATEDIF('Transaction Data'!$D11120,'Transaction Data'!$A11120,"y")</f>
        <v>37</v>
      </c>
      <c r="Q11120" s="2" t="str">
        <f>FLOOR('Transaction Data'!$P11120,15)&amp;"-"&amp;FLOOR('Transaction Data'!$P11120,15)+14</f>
        <v>30-44</v>
      </c>
      <c r="R11120" s="2" t="str">
        <f>IF('Transaction Data'!$L11120&lt;=10,"Less Expensive","Expensive")</f>
        <v>Expensive</v>
      </c>
      <c r="S11120" s="4">
        <f>WEEKDAY('Transaction Data'!$A11120)</f>
        <v>4</v>
      </c>
      <c r="T11120" s="2" t="str">
        <f>IF(WEEKDAY('Transaction Data'!$A11120,2)&lt;6,"Weekday","Weekend")</f>
        <v>Weekday</v>
      </c>
    </row>
    <row r="11121" ht="15.75" customHeight="1">
      <c r="A11121" s="1">
        <v>45591.0</v>
      </c>
      <c r="B11121" s="2" t="s">
        <v>7621</v>
      </c>
      <c r="C11121" s="2" t="s">
        <v>32</v>
      </c>
      <c r="D11121" s="1">
        <v>20030.0</v>
      </c>
      <c r="E11121" s="2" t="s">
        <v>22</v>
      </c>
      <c r="F11121" s="2">
        <v>423.0</v>
      </c>
      <c r="G11121" s="2" t="s">
        <v>28</v>
      </c>
      <c r="H11121" s="2" t="s">
        <v>34</v>
      </c>
      <c r="I11121" s="2" t="s">
        <v>30</v>
      </c>
      <c r="J11121" s="2" t="str">
        <f t="array" ref="J11121">XLOOKUP('Transaction Data'!$G11121,Product_Code,Biscuit_Brand)</f>
        <v>Shortbread</v>
      </c>
      <c r="K11121" s="2">
        <f t="array" ref="K11121">XLOOKUP('Transaction Data'!$G11121,Product_Code,Cost)</f>
        <v>10</v>
      </c>
      <c r="L11121" s="2">
        <f t="array" ref="L11121">XLOOKUP('Transaction Data'!$G11121,Product_Code,Unit_Price)</f>
        <v>45</v>
      </c>
      <c r="M11121" s="3">
        <f>'Transaction Data'!$F11121*'Transaction Data'!$K11121</f>
        <v>4230</v>
      </c>
      <c r="N11121" s="3">
        <f>'Transaction Data'!$F11121*'Transaction Data'!$L11121</f>
        <v>19035</v>
      </c>
      <c r="O11121" s="3">
        <f>'Transaction Data'!$N11121-'Transaction Data'!$M11121</f>
        <v>14805</v>
      </c>
      <c r="P11121" s="2">
        <f>DATEDIF('Transaction Data'!$D11121,'Transaction Data'!$A11121,"y")</f>
        <v>69</v>
      </c>
      <c r="Q11121" s="2" t="str">
        <f>FLOOR('Transaction Data'!$P11121,15)&amp;"-"&amp;FLOOR('Transaction Data'!$P11121,15)+14</f>
        <v>60-74</v>
      </c>
      <c r="R11121" s="2" t="str">
        <f>IF('Transaction Data'!$L11121&lt;=10,"Less Expensive","Expensive")</f>
        <v>Expensive</v>
      </c>
      <c r="S11121" s="4">
        <f>WEEKDAY('Transaction Data'!$A11121)</f>
        <v>7</v>
      </c>
      <c r="T11121" s="2" t="str">
        <f>IF(WEEKDAY('Transaction Data'!$A11121,2)&lt;6,"Weekday","Weekend")</f>
        <v>Weekend</v>
      </c>
    </row>
    <row r="11122" ht="15.75" customHeight="1">
      <c r="A11122" s="1">
        <v>45596.0</v>
      </c>
      <c r="B11122" s="2" t="s">
        <v>4728</v>
      </c>
      <c r="C11122" s="2" t="s">
        <v>51</v>
      </c>
      <c r="D11122" s="1">
        <v>22871.0</v>
      </c>
      <c r="E11122" s="2" t="s">
        <v>37</v>
      </c>
      <c r="F11122" s="2">
        <v>103.0</v>
      </c>
      <c r="G11122" s="2" t="s">
        <v>57</v>
      </c>
      <c r="H11122" s="2" t="s">
        <v>34</v>
      </c>
      <c r="I11122" s="2" t="s">
        <v>35</v>
      </c>
      <c r="J11122" s="2" t="str">
        <f t="array" ref="J11122">XLOOKUP('Transaction Data'!$G11122,Product_Code,Biscuit_Brand)</f>
        <v>Oatmeal Cookies</v>
      </c>
      <c r="K11122" s="2">
        <f t="array" ref="K11122">XLOOKUP('Transaction Data'!$G11122,Product_Code,Cost)</f>
        <v>19</v>
      </c>
      <c r="L11122" s="2">
        <f t="array" ref="L11122">XLOOKUP('Transaction Data'!$G11122,Product_Code,Unit_Price)</f>
        <v>23</v>
      </c>
      <c r="M11122" s="3">
        <f>'Transaction Data'!$F11122*'Transaction Data'!$K11122</f>
        <v>1957</v>
      </c>
      <c r="N11122" s="3">
        <f>'Transaction Data'!$F11122*'Transaction Data'!$L11122</f>
        <v>2369</v>
      </c>
      <c r="O11122" s="3">
        <f>'Transaction Data'!$N11122-'Transaction Data'!$M11122</f>
        <v>412</v>
      </c>
      <c r="P11122" s="2">
        <f>DATEDIF('Transaction Data'!$D11122,'Transaction Data'!$A11122,"y")</f>
        <v>62</v>
      </c>
      <c r="Q11122" s="2" t="str">
        <f>FLOOR('Transaction Data'!$P11122,15)&amp;"-"&amp;FLOOR('Transaction Data'!$P11122,15)+14</f>
        <v>60-74</v>
      </c>
      <c r="R11122" s="2" t="str">
        <f>IF('Transaction Data'!$L11122&lt;=10,"Less Expensive","Expensive")</f>
        <v>Expensive</v>
      </c>
      <c r="S11122" s="4">
        <f>WEEKDAY('Transaction Data'!$A11122)</f>
        <v>5</v>
      </c>
      <c r="T11122" s="2" t="str">
        <f>IF(WEEKDAY('Transaction Data'!$A11122,2)&lt;6,"Weekday","Weekend")</f>
        <v>Weekday</v>
      </c>
    </row>
    <row r="11123" ht="15.75" customHeight="1">
      <c r="A11123" s="1">
        <v>45578.0</v>
      </c>
      <c r="B11123" s="2" t="s">
        <v>3930</v>
      </c>
      <c r="C11123" s="2" t="s">
        <v>54</v>
      </c>
      <c r="D11123" s="1">
        <v>32329.0</v>
      </c>
      <c r="E11123" s="2" t="s">
        <v>27</v>
      </c>
      <c r="F11123" s="2">
        <v>344.0</v>
      </c>
      <c r="G11123" s="2" t="s">
        <v>55</v>
      </c>
      <c r="H11123" s="2" t="s">
        <v>42</v>
      </c>
      <c r="I11123" s="2" t="s">
        <v>35</v>
      </c>
      <c r="J11123" s="2" t="str">
        <f t="array" ref="J11123">XLOOKUP('Transaction Data'!$G11123,Product_Code,Biscuit_Brand)</f>
        <v>Vanilla Wafers</v>
      </c>
      <c r="K11123" s="2">
        <f t="array" ref="K11123">XLOOKUP('Transaction Data'!$G11123,Product_Code,Cost)</f>
        <v>18</v>
      </c>
      <c r="L11123" s="2">
        <f t="array" ref="L11123">XLOOKUP('Transaction Data'!$G11123,Product_Code,Unit_Price)</f>
        <v>36</v>
      </c>
      <c r="M11123" s="3">
        <f>'Transaction Data'!$F11123*'Transaction Data'!$K11123</f>
        <v>6192</v>
      </c>
      <c r="N11123" s="3">
        <f>'Transaction Data'!$F11123*'Transaction Data'!$L11123</f>
        <v>12384</v>
      </c>
      <c r="O11123" s="3">
        <f>'Transaction Data'!$N11123-'Transaction Data'!$M11123</f>
        <v>6192</v>
      </c>
      <c r="P11123" s="2">
        <f>DATEDIF('Transaction Data'!$D11123,'Transaction Data'!$A11123,"y")</f>
        <v>36</v>
      </c>
      <c r="Q11123" s="2" t="str">
        <f>FLOOR('Transaction Data'!$P11123,15)&amp;"-"&amp;FLOOR('Transaction Data'!$P11123,15)+14</f>
        <v>30-44</v>
      </c>
      <c r="R11123" s="2" t="str">
        <f>IF('Transaction Data'!$L11123&lt;=10,"Less Expensive","Expensive")</f>
        <v>Expensive</v>
      </c>
      <c r="S11123" s="4">
        <f>WEEKDAY('Transaction Data'!$A11123)</f>
        <v>1</v>
      </c>
      <c r="T11123" s="2" t="str">
        <f>IF(WEEKDAY('Transaction Data'!$A11123,2)&lt;6,"Weekday","Weekend")</f>
        <v>Weekend</v>
      </c>
    </row>
    <row r="11124" ht="15.75" customHeight="1">
      <c r="A11124" s="1">
        <v>45594.0</v>
      </c>
      <c r="B11124" s="2" t="s">
        <v>8415</v>
      </c>
      <c r="C11124" s="2" t="s">
        <v>69</v>
      </c>
      <c r="D11124" s="1">
        <v>18203.0</v>
      </c>
      <c r="E11124" s="2" t="s">
        <v>37</v>
      </c>
      <c r="F11124" s="2">
        <v>95.0</v>
      </c>
      <c r="G11124" s="2" t="s">
        <v>33</v>
      </c>
      <c r="H11124" s="2" t="s">
        <v>24</v>
      </c>
      <c r="I11124" s="2" t="s">
        <v>25</v>
      </c>
      <c r="J11124" s="2" t="str">
        <f t="array" ref="J11124">XLOOKUP('Transaction Data'!$G11124,Product_Code,Biscuit_Brand)</f>
        <v>Caramel Biscuits</v>
      </c>
      <c r="K11124" s="2">
        <f t="array" ref="K11124">XLOOKUP('Transaction Data'!$G11124,Product_Code,Cost)</f>
        <v>18</v>
      </c>
      <c r="L11124" s="2">
        <f t="array" ref="L11124">XLOOKUP('Transaction Data'!$G11124,Product_Code,Unit_Price)</f>
        <v>22</v>
      </c>
      <c r="M11124" s="3">
        <f>'Transaction Data'!$F11124*'Transaction Data'!$K11124</f>
        <v>1710</v>
      </c>
      <c r="N11124" s="3">
        <f>'Transaction Data'!$F11124*'Transaction Data'!$L11124</f>
        <v>2090</v>
      </c>
      <c r="O11124" s="3">
        <f>'Transaction Data'!$N11124-'Transaction Data'!$M11124</f>
        <v>380</v>
      </c>
      <c r="P11124" s="2">
        <f>DATEDIF('Transaction Data'!$D11124,'Transaction Data'!$A11124,"y")</f>
        <v>74</v>
      </c>
      <c r="Q11124" s="2" t="str">
        <f>FLOOR('Transaction Data'!$P11124,15)&amp;"-"&amp;FLOOR('Transaction Data'!$P11124,15)+14</f>
        <v>60-74</v>
      </c>
      <c r="R11124" s="2" t="str">
        <f>IF('Transaction Data'!$L11124&lt;=10,"Less Expensive","Expensive")</f>
        <v>Expensive</v>
      </c>
      <c r="S11124" s="4">
        <f>WEEKDAY('Transaction Data'!$A11124)</f>
        <v>3</v>
      </c>
      <c r="T11124" s="2" t="str">
        <f>IF(WEEKDAY('Transaction Data'!$A11124,2)&lt;6,"Weekday","Weekend")</f>
        <v>Weekday</v>
      </c>
    </row>
    <row r="11125" ht="15.75" customHeight="1">
      <c r="A11125" s="1">
        <v>45582.0</v>
      </c>
      <c r="B11125" s="2" t="s">
        <v>6749</v>
      </c>
      <c r="C11125" s="2" t="s">
        <v>78</v>
      </c>
      <c r="D11125" s="1">
        <v>26438.0</v>
      </c>
      <c r="E11125" s="2" t="s">
        <v>63</v>
      </c>
      <c r="F11125" s="2">
        <v>367.0</v>
      </c>
      <c r="G11125" s="2" t="s">
        <v>61</v>
      </c>
      <c r="H11125" s="2" t="s">
        <v>49</v>
      </c>
      <c r="I11125" s="2" t="s">
        <v>25</v>
      </c>
      <c r="J11125" s="2" t="str">
        <f t="array" ref="J11125">XLOOKUP('Transaction Data'!$G11125,Product_Code,Biscuit_Brand)</f>
        <v>Choco Delight</v>
      </c>
      <c r="K11125" s="2">
        <f t="array" ref="K11125">XLOOKUP('Transaction Data'!$G11125,Product_Code,Cost)</f>
        <v>3</v>
      </c>
      <c r="L11125" s="2">
        <f t="array" ref="L11125">XLOOKUP('Transaction Data'!$G11125,Product_Code,Unit_Price)</f>
        <v>5</v>
      </c>
      <c r="M11125" s="3">
        <f>'Transaction Data'!$F11125*'Transaction Data'!$K11125</f>
        <v>1101</v>
      </c>
      <c r="N11125" s="3">
        <f>'Transaction Data'!$F11125*'Transaction Data'!$L11125</f>
        <v>1835</v>
      </c>
      <c r="O11125" s="3">
        <f>'Transaction Data'!$N11125-'Transaction Data'!$M11125</f>
        <v>734</v>
      </c>
      <c r="P11125" s="2">
        <f>DATEDIF('Transaction Data'!$D11125,'Transaction Data'!$A11125,"y")</f>
        <v>52</v>
      </c>
      <c r="Q11125" s="2" t="str">
        <f>FLOOR('Transaction Data'!$P11125,15)&amp;"-"&amp;FLOOR('Transaction Data'!$P11125,15)+14</f>
        <v>45-59</v>
      </c>
      <c r="R11125" s="2" t="str">
        <f>IF('Transaction Data'!$L11125&lt;=10,"Less Expensive","Expensive")</f>
        <v>Less Expensive</v>
      </c>
      <c r="S11125" s="4">
        <f>WEEKDAY('Transaction Data'!$A11125)</f>
        <v>5</v>
      </c>
      <c r="T11125" s="2" t="str">
        <f>IF(WEEKDAY('Transaction Data'!$A11125,2)&lt;6,"Weekday","Weekend")</f>
        <v>Weekday</v>
      </c>
    </row>
    <row r="11126" ht="15.75" customHeight="1">
      <c r="A11126" s="1">
        <v>45596.0</v>
      </c>
      <c r="B11126" s="2" t="s">
        <v>2164</v>
      </c>
      <c r="C11126" s="2" t="s">
        <v>32</v>
      </c>
      <c r="D11126" s="1">
        <v>26033.0</v>
      </c>
      <c r="E11126" s="2" t="s">
        <v>22</v>
      </c>
      <c r="F11126" s="2">
        <v>310.0</v>
      </c>
      <c r="G11126" s="2" t="s">
        <v>23</v>
      </c>
      <c r="H11126" s="2" t="s">
        <v>42</v>
      </c>
      <c r="I11126" s="2" t="s">
        <v>30</v>
      </c>
      <c r="J11126" s="2" t="str">
        <f t="array" ref="J11126">XLOOKUP('Transaction Data'!$G11126,Product_Code,Biscuit_Brand)</f>
        <v>Cinnamon Swirls</v>
      </c>
      <c r="K11126" s="2">
        <f t="array" ref="K11126">XLOOKUP('Transaction Data'!$G11126,Product_Code,Cost)</f>
        <v>10</v>
      </c>
      <c r="L11126" s="2">
        <f t="array" ref="L11126">XLOOKUP('Transaction Data'!$G11126,Product_Code,Unit_Price)</f>
        <v>14</v>
      </c>
      <c r="M11126" s="3">
        <f>'Transaction Data'!$F11126*'Transaction Data'!$K11126</f>
        <v>3100</v>
      </c>
      <c r="N11126" s="3">
        <f>'Transaction Data'!$F11126*'Transaction Data'!$L11126</f>
        <v>4340</v>
      </c>
      <c r="O11126" s="3">
        <f>'Transaction Data'!$N11126-'Transaction Data'!$M11126</f>
        <v>1240</v>
      </c>
      <c r="P11126" s="2">
        <f>DATEDIF('Transaction Data'!$D11126,'Transaction Data'!$A11126,"y")</f>
        <v>53</v>
      </c>
      <c r="Q11126" s="2" t="str">
        <f>FLOOR('Transaction Data'!$P11126,15)&amp;"-"&amp;FLOOR('Transaction Data'!$P11126,15)+14</f>
        <v>45-59</v>
      </c>
      <c r="R11126" s="2" t="str">
        <f>IF('Transaction Data'!$L11126&lt;=10,"Less Expensive","Expensive")</f>
        <v>Expensive</v>
      </c>
      <c r="S11126" s="4">
        <f>WEEKDAY('Transaction Data'!$A11126)</f>
        <v>5</v>
      </c>
      <c r="T11126" s="2" t="str">
        <f>IF(WEEKDAY('Transaction Data'!$A11126,2)&lt;6,"Weekday","Weekend")</f>
        <v>Weekday</v>
      </c>
    </row>
    <row r="11127" ht="15.75" customHeight="1">
      <c r="A11127" s="1">
        <v>45586.0</v>
      </c>
      <c r="B11127" s="2" t="s">
        <v>4533</v>
      </c>
      <c r="C11127" s="2" t="s">
        <v>51</v>
      </c>
      <c r="D11127" s="1">
        <v>17013.0</v>
      </c>
      <c r="E11127" s="2" t="s">
        <v>22</v>
      </c>
      <c r="F11127" s="2">
        <v>243.0</v>
      </c>
      <c r="G11127" s="2" t="s">
        <v>38</v>
      </c>
      <c r="H11127" s="2" t="s">
        <v>29</v>
      </c>
      <c r="I11127" s="2" t="s">
        <v>25</v>
      </c>
      <c r="J11127" s="2" t="str">
        <f t="array" ref="J11127">XLOOKUP('Transaction Data'!$G11127,Product_Code,Biscuit_Brand)</f>
        <v>Ginger Snaps</v>
      </c>
      <c r="K11127" s="2">
        <f t="array" ref="K11127">XLOOKUP('Transaction Data'!$G11127,Product_Code,Cost)</f>
        <v>14</v>
      </c>
      <c r="L11127" s="2">
        <f t="array" ref="L11127">XLOOKUP('Transaction Data'!$G11127,Product_Code,Unit_Price)</f>
        <v>28</v>
      </c>
      <c r="M11127" s="3">
        <f>'Transaction Data'!$F11127*'Transaction Data'!$K11127</f>
        <v>3402</v>
      </c>
      <c r="N11127" s="3">
        <f>'Transaction Data'!$F11127*'Transaction Data'!$L11127</f>
        <v>6804</v>
      </c>
      <c r="O11127" s="3">
        <f>'Transaction Data'!$N11127-'Transaction Data'!$M11127</f>
        <v>3402</v>
      </c>
      <c r="P11127" s="2">
        <f>DATEDIF('Transaction Data'!$D11127,'Transaction Data'!$A11127,"y")</f>
        <v>78</v>
      </c>
      <c r="Q11127" s="2" t="str">
        <f>FLOOR('Transaction Data'!$P11127,15)&amp;"-"&amp;FLOOR('Transaction Data'!$P11127,15)+14</f>
        <v>75-89</v>
      </c>
      <c r="R11127" s="2" t="str">
        <f>IF('Transaction Data'!$L11127&lt;=10,"Less Expensive","Expensive")</f>
        <v>Expensive</v>
      </c>
      <c r="S11127" s="4">
        <f>WEEKDAY('Transaction Data'!$A11127)</f>
        <v>2</v>
      </c>
      <c r="T11127" s="2" t="str">
        <f>IF(WEEKDAY('Transaction Data'!$A11127,2)&lt;6,"Weekday","Weekend")</f>
        <v>Weekday</v>
      </c>
    </row>
    <row r="11128" ht="15.75" customHeight="1">
      <c r="A11128" s="1">
        <v>45593.0</v>
      </c>
      <c r="B11128" s="2" t="s">
        <v>1762</v>
      </c>
      <c r="C11128" s="2" t="s">
        <v>41</v>
      </c>
      <c r="D11128" s="1">
        <v>23618.0</v>
      </c>
      <c r="E11128" s="2" t="s">
        <v>63</v>
      </c>
      <c r="F11128" s="2">
        <v>150.0</v>
      </c>
      <c r="G11128" s="2" t="s">
        <v>23</v>
      </c>
      <c r="H11128" s="2" t="s">
        <v>34</v>
      </c>
      <c r="I11128" s="2" t="s">
        <v>25</v>
      </c>
      <c r="J11128" s="2" t="str">
        <f t="array" ref="J11128">XLOOKUP('Transaction Data'!$G11128,Product_Code,Biscuit_Brand)</f>
        <v>Cinnamon Swirls</v>
      </c>
      <c r="K11128" s="2">
        <f t="array" ref="K11128">XLOOKUP('Transaction Data'!$G11128,Product_Code,Cost)</f>
        <v>10</v>
      </c>
      <c r="L11128" s="2">
        <f t="array" ref="L11128">XLOOKUP('Transaction Data'!$G11128,Product_Code,Unit_Price)</f>
        <v>14</v>
      </c>
      <c r="M11128" s="3">
        <f>'Transaction Data'!$F11128*'Transaction Data'!$K11128</f>
        <v>1500</v>
      </c>
      <c r="N11128" s="3">
        <f>'Transaction Data'!$F11128*'Transaction Data'!$L11128</f>
        <v>2100</v>
      </c>
      <c r="O11128" s="3">
        <f>'Transaction Data'!$N11128-'Transaction Data'!$M11128</f>
        <v>600</v>
      </c>
      <c r="P11128" s="2">
        <f>DATEDIF('Transaction Data'!$D11128,'Transaction Data'!$A11128,"y")</f>
        <v>60</v>
      </c>
      <c r="Q11128" s="2" t="str">
        <f>FLOOR('Transaction Data'!$P11128,15)&amp;"-"&amp;FLOOR('Transaction Data'!$P11128,15)+14</f>
        <v>60-74</v>
      </c>
      <c r="R11128" s="2" t="str">
        <f>IF('Transaction Data'!$L11128&lt;=10,"Less Expensive","Expensive")</f>
        <v>Expensive</v>
      </c>
      <c r="S11128" s="4">
        <f>WEEKDAY('Transaction Data'!$A11128)</f>
        <v>2</v>
      </c>
      <c r="T11128" s="2" t="str">
        <f>IF(WEEKDAY('Transaction Data'!$A11128,2)&lt;6,"Weekday","Weekend")</f>
        <v>Weekday</v>
      </c>
    </row>
    <row r="11129" ht="15.75" customHeight="1">
      <c r="A11129" s="1">
        <v>45585.0</v>
      </c>
      <c r="B11129" s="2" t="s">
        <v>7707</v>
      </c>
      <c r="C11129" s="2" t="s">
        <v>41</v>
      </c>
      <c r="D11129" s="1">
        <v>26387.0</v>
      </c>
      <c r="E11129" s="2" t="s">
        <v>37</v>
      </c>
      <c r="F11129" s="2">
        <v>153.0</v>
      </c>
      <c r="G11129" s="2" t="s">
        <v>23</v>
      </c>
      <c r="H11129" s="2" t="s">
        <v>29</v>
      </c>
      <c r="I11129" s="2" t="s">
        <v>35</v>
      </c>
      <c r="J11129" s="2" t="str">
        <f t="array" ref="J11129">XLOOKUP('Transaction Data'!$G11129,Product_Code,Biscuit_Brand)</f>
        <v>Cinnamon Swirls</v>
      </c>
      <c r="K11129" s="2">
        <f t="array" ref="K11129">XLOOKUP('Transaction Data'!$G11129,Product_Code,Cost)</f>
        <v>10</v>
      </c>
      <c r="L11129" s="2">
        <f t="array" ref="L11129">XLOOKUP('Transaction Data'!$G11129,Product_Code,Unit_Price)</f>
        <v>14</v>
      </c>
      <c r="M11129" s="3">
        <f>'Transaction Data'!$F11129*'Transaction Data'!$K11129</f>
        <v>1530</v>
      </c>
      <c r="N11129" s="3">
        <f>'Transaction Data'!$F11129*'Transaction Data'!$L11129</f>
        <v>2142</v>
      </c>
      <c r="O11129" s="3">
        <f>'Transaction Data'!$N11129-'Transaction Data'!$M11129</f>
        <v>612</v>
      </c>
      <c r="P11129" s="2">
        <f>DATEDIF('Transaction Data'!$D11129,'Transaction Data'!$A11129,"y")</f>
        <v>52</v>
      </c>
      <c r="Q11129" s="2" t="str">
        <f>FLOOR('Transaction Data'!$P11129,15)&amp;"-"&amp;FLOOR('Transaction Data'!$P11129,15)+14</f>
        <v>45-59</v>
      </c>
      <c r="R11129" s="2" t="str">
        <f>IF('Transaction Data'!$L11129&lt;=10,"Less Expensive","Expensive")</f>
        <v>Expensive</v>
      </c>
      <c r="S11129" s="4">
        <f>WEEKDAY('Transaction Data'!$A11129)</f>
        <v>1</v>
      </c>
      <c r="T11129" s="2" t="str">
        <f>IF(WEEKDAY('Transaction Data'!$A11129,2)&lt;6,"Weekday","Weekend")</f>
        <v>Weekend</v>
      </c>
    </row>
    <row r="11130" ht="15.75" customHeight="1">
      <c r="A11130" s="1">
        <v>45590.0</v>
      </c>
      <c r="B11130" s="2" t="s">
        <v>986</v>
      </c>
      <c r="C11130" s="2" t="s">
        <v>47</v>
      </c>
      <c r="D11130" s="1">
        <v>28557.0</v>
      </c>
      <c r="E11130" s="2" t="s">
        <v>22</v>
      </c>
      <c r="F11130" s="2">
        <v>294.0</v>
      </c>
      <c r="G11130" s="2" t="s">
        <v>55</v>
      </c>
      <c r="H11130" s="2" t="s">
        <v>49</v>
      </c>
      <c r="I11130" s="2" t="s">
        <v>25</v>
      </c>
      <c r="J11130" s="2" t="str">
        <f t="array" ref="J11130">XLOOKUP('Transaction Data'!$G11130,Product_Code,Biscuit_Brand)</f>
        <v>Vanilla Wafers</v>
      </c>
      <c r="K11130" s="2">
        <f t="array" ref="K11130">XLOOKUP('Transaction Data'!$G11130,Product_Code,Cost)</f>
        <v>18</v>
      </c>
      <c r="L11130" s="2">
        <f t="array" ref="L11130">XLOOKUP('Transaction Data'!$G11130,Product_Code,Unit_Price)</f>
        <v>36</v>
      </c>
      <c r="M11130" s="3">
        <f>'Transaction Data'!$F11130*'Transaction Data'!$K11130</f>
        <v>5292</v>
      </c>
      <c r="N11130" s="3">
        <f>'Transaction Data'!$F11130*'Transaction Data'!$L11130</f>
        <v>10584</v>
      </c>
      <c r="O11130" s="3">
        <f>'Transaction Data'!$N11130-'Transaction Data'!$M11130</f>
        <v>5292</v>
      </c>
      <c r="P11130" s="2">
        <f>DATEDIF('Transaction Data'!$D11130,'Transaction Data'!$A11130,"y")</f>
        <v>46</v>
      </c>
      <c r="Q11130" s="2" t="str">
        <f>FLOOR('Transaction Data'!$P11130,15)&amp;"-"&amp;FLOOR('Transaction Data'!$P11130,15)+14</f>
        <v>45-59</v>
      </c>
      <c r="R11130" s="2" t="str">
        <f>IF('Transaction Data'!$L11130&lt;=10,"Less Expensive","Expensive")</f>
        <v>Expensive</v>
      </c>
      <c r="S11130" s="4">
        <f>WEEKDAY('Transaction Data'!$A11130)</f>
        <v>6</v>
      </c>
      <c r="T11130" s="2" t="str">
        <f>IF(WEEKDAY('Transaction Data'!$A11130,2)&lt;6,"Weekday","Weekend")</f>
        <v>Weekday</v>
      </c>
    </row>
    <row r="11131" ht="15.75" customHeight="1">
      <c r="A11131" s="1">
        <v>45582.0</v>
      </c>
      <c r="B11131" s="2" t="s">
        <v>8044</v>
      </c>
      <c r="C11131" s="2" t="s">
        <v>21</v>
      </c>
      <c r="D11131" s="1">
        <v>19278.0</v>
      </c>
      <c r="E11131" s="2" t="s">
        <v>27</v>
      </c>
      <c r="F11131" s="2">
        <v>357.0</v>
      </c>
      <c r="G11131" s="2" t="s">
        <v>38</v>
      </c>
      <c r="H11131" s="2" t="s">
        <v>24</v>
      </c>
      <c r="I11131" s="2" t="s">
        <v>30</v>
      </c>
      <c r="J11131" s="2" t="str">
        <f t="array" ref="J11131">XLOOKUP('Transaction Data'!$G11131,Product_Code,Biscuit_Brand)</f>
        <v>Ginger Snaps</v>
      </c>
      <c r="K11131" s="2">
        <f t="array" ref="K11131">XLOOKUP('Transaction Data'!$G11131,Product_Code,Cost)</f>
        <v>14</v>
      </c>
      <c r="L11131" s="2">
        <f t="array" ref="L11131">XLOOKUP('Transaction Data'!$G11131,Product_Code,Unit_Price)</f>
        <v>28</v>
      </c>
      <c r="M11131" s="3">
        <f>'Transaction Data'!$F11131*'Transaction Data'!$K11131</f>
        <v>4998</v>
      </c>
      <c r="N11131" s="3">
        <f>'Transaction Data'!$F11131*'Transaction Data'!$L11131</f>
        <v>9996</v>
      </c>
      <c r="O11131" s="3">
        <f>'Transaction Data'!$N11131-'Transaction Data'!$M11131</f>
        <v>4998</v>
      </c>
      <c r="P11131" s="2">
        <f>DATEDIF('Transaction Data'!$D11131,'Transaction Data'!$A11131,"y")</f>
        <v>72</v>
      </c>
      <c r="Q11131" s="2" t="str">
        <f>FLOOR('Transaction Data'!$P11131,15)&amp;"-"&amp;FLOOR('Transaction Data'!$P11131,15)+14</f>
        <v>60-74</v>
      </c>
      <c r="R11131" s="2" t="str">
        <f>IF('Transaction Data'!$L11131&lt;=10,"Less Expensive","Expensive")</f>
        <v>Expensive</v>
      </c>
      <c r="S11131" s="4">
        <f>WEEKDAY('Transaction Data'!$A11131)</f>
        <v>5</v>
      </c>
      <c r="T11131" s="2" t="str">
        <f>IF(WEEKDAY('Transaction Data'!$A11131,2)&lt;6,"Weekday","Weekend")</f>
        <v>Weekday</v>
      </c>
    </row>
    <row r="11132" ht="15.75" customHeight="1">
      <c r="A11132" s="1">
        <v>45573.0</v>
      </c>
      <c r="B11132" s="2" t="s">
        <v>4839</v>
      </c>
      <c r="C11132" s="2" t="s">
        <v>51</v>
      </c>
      <c r="D11132" s="1">
        <v>19387.0</v>
      </c>
      <c r="E11132" s="2" t="s">
        <v>27</v>
      </c>
      <c r="F11132" s="2">
        <v>39.0</v>
      </c>
      <c r="G11132" s="2" t="s">
        <v>33</v>
      </c>
      <c r="H11132" s="2" t="s">
        <v>29</v>
      </c>
      <c r="I11132" s="2" t="s">
        <v>25</v>
      </c>
      <c r="J11132" s="2" t="str">
        <f t="array" ref="J11132">XLOOKUP('Transaction Data'!$G11132,Product_Code,Biscuit_Brand)</f>
        <v>Caramel Biscuits</v>
      </c>
      <c r="K11132" s="2">
        <f t="array" ref="K11132">XLOOKUP('Transaction Data'!$G11132,Product_Code,Cost)</f>
        <v>18</v>
      </c>
      <c r="L11132" s="2">
        <f t="array" ref="L11132">XLOOKUP('Transaction Data'!$G11132,Product_Code,Unit_Price)</f>
        <v>22</v>
      </c>
      <c r="M11132" s="3">
        <f>'Transaction Data'!$F11132*'Transaction Data'!$K11132</f>
        <v>702</v>
      </c>
      <c r="N11132" s="3">
        <f>'Transaction Data'!$F11132*'Transaction Data'!$L11132</f>
        <v>858</v>
      </c>
      <c r="O11132" s="3">
        <f>'Transaction Data'!$N11132-'Transaction Data'!$M11132</f>
        <v>156</v>
      </c>
      <c r="P11132" s="2">
        <f>DATEDIF('Transaction Data'!$D11132,'Transaction Data'!$A11132,"y")</f>
        <v>71</v>
      </c>
      <c r="Q11132" s="2" t="str">
        <f>FLOOR('Transaction Data'!$P11132,15)&amp;"-"&amp;FLOOR('Transaction Data'!$P11132,15)+14</f>
        <v>60-74</v>
      </c>
      <c r="R11132" s="2" t="str">
        <f>IF('Transaction Data'!$L11132&lt;=10,"Less Expensive","Expensive")</f>
        <v>Expensive</v>
      </c>
      <c r="S11132" s="4">
        <f>WEEKDAY('Transaction Data'!$A11132)</f>
        <v>3</v>
      </c>
      <c r="T11132" s="2" t="str">
        <f>IF(WEEKDAY('Transaction Data'!$A11132,2)&lt;6,"Weekday","Weekend")</f>
        <v>Weekday</v>
      </c>
    </row>
    <row r="11133" ht="15.75" customHeight="1">
      <c r="A11133" s="1">
        <v>45586.0</v>
      </c>
      <c r="B11133" s="2" t="s">
        <v>5537</v>
      </c>
      <c r="C11133" s="2" t="s">
        <v>47</v>
      </c>
      <c r="D11133" s="1">
        <v>35570.0</v>
      </c>
      <c r="E11133" s="2" t="s">
        <v>22</v>
      </c>
      <c r="F11133" s="2">
        <v>411.0</v>
      </c>
      <c r="G11133" s="2" t="s">
        <v>57</v>
      </c>
      <c r="H11133" s="2" t="s">
        <v>29</v>
      </c>
      <c r="I11133" s="2" t="s">
        <v>35</v>
      </c>
      <c r="J11133" s="2" t="str">
        <f t="array" ref="J11133">XLOOKUP('Transaction Data'!$G11133,Product_Code,Biscuit_Brand)</f>
        <v>Oatmeal Cookies</v>
      </c>
      <c r="K11133" s="2">
        <f t="array" ref="K11133">XLOOKUP('Transaction Data'!$G11133,Product_Code,Cost)</f>
        <v>19</v>
      </c>
      <c r="L11133" s="2">
        <f t="array" ref="L11133">XLOOKUP('Transaction Data'!$G11133,Product_Code,Unit_Price)</f>
        <v>23</v>
      </c>
      <c r="M11133" s="3">
        <f>'Transaction Data'!$F11133*'Transaction Data'!$K11133</f>
        <v>7809</v>
      </c>
      <c r="N11133" s="3">
        <f>'Transaction Data'!$F11133*'Transaction Data'!$L11133</f>
        <v>9453</v>
      </c>
      <c r="O11133" s="3">
        <f>'Transaction Data'!$N11133-'Transaction Data'!$M11133</f>
        <v>1644</v>
      </c>
      <c r="P11133" s="2">
        <f>DATEDIF('Transaction Data'!$D11133,'Transaction Data'!$A11133,"y")</f>
        <v>27</v>
      </c>
      <c r="Q11133" s="2" t="str">
        <f>FLOOR('Transaction Data'!$P11133,15)&amp;"-"&amp;FLOOR('Transaction Data'!$P11133,15)+14</f>
        <v>15-29</v>
      </c>
      <c r="R11133" s="2" t="str">
        <f>IF('Transaction Data'!$L11133&lt;=10,"Less Expensive","Expensive")</f>
        <v>Expensive</v>
      </c>
      <c r="S11133" s="4">
        <f>WEEKDAY('Transaction Data'!$A11133)</f>
        <v>2</v>
      </c>
      <c r="T11133" s="2" t="str">
        <f>IF(WEEKDAY('Transaction Data'!$A11133,2)&lt;6,"Weekday","Weekend")</f>
        <v>Weekday</v>
      </c>
    </row>
    <row r="11134" ht="15.75" customHeight="1">
      <c r="A11134" s="1">
        <v>45583.0</v>
      </c>
      <c r="B11134" s="2" t="s">
        <v>5530</v>
      </c>
      <c r="C11134" s="2" t="s">
        <v>54</v>
      </c>
      <c r="D11134" s="1">
        <v>29523.0</v>
      </c>
      <c r="E11134" s="2" t="s">
        <v>63</v>
      </c>
      <c r="F11134" s="2">
        <v>260.0</v>
      </c>
      <c r="G11134" s="2" t="s">
        <v>61</v>
      </c>
      <c r="H11134" s="2" t="s">
        <v>45</v>
      </c>
      <c r="I11134" s="2" t="s">
        <v>30</v>
      </c>
      <c r="J11134" s="2" t="str">
        <f t="array" ref="J11134">XLOOKUP('Transaction Data'!$G11134,Product_Code,Biscuit_Brand)</f>
        <v>Choco Delight</v>
      </c>
      <c r="K11134" s="2">
        <f t="array" ref="K11134">XLOOKUP('Transaction Data'!$G11134,Product_Code,Cost)</f>
        <v>3</v>
      </c>
      <c r="L11134" s="2">
        <f t="array" ref="L11134">XLOOKUP('Transaction Data'!$G11134,Product_Code,Unit_Price)</f>
        <v>5</v>
      </c>
      <c r="M11134" s="3">
        <f>'Transaction Data'!$F11134*'Transaction Data'!$K11134</f>
        <v>780</v>
      </c>
      <c r="N11134" s="3">
        <f>'Transaction Data'!$F11134*'Transaction Data'!$L11134</f>
        <v>1300</v>
      </c>
      <c r="O11134" s="3">
        <f>'Transaction Data'!$N11134-'Transaction Data'!$M11134</f>
        <v>520</v>
      </c>
      <c r="P11134" s="2">
        <f>DATEDIF('Transaction Data'!$D11134,'Transaction Data'!$A11134,"y")</f>
        <v>43</v>
      </c>
      <c r="Q11134" s="2" t="str">
        <f>FLOOR('Transaction Data'!$P11134,15)&amp;"-"&amp;FLOOR('Transaction Data'!$P11134,15)+14</f>
        <v>30-44</v>
      </c>
      <c r="R11134" s="2" t="str">
        <f>IF('Transaction Data'!$L11134&lt;=10,"Less Expensive","Expensive")</f>
        <v>Less Expensive</v>
      </c>
      <c r="S11134" s="4">
        <f>WEEKDAY('Transaction Data'!$A11134)</f>
        <v>6</v>
      </c>
      <c r="T11134" s="2" t="str">
        <f>IF(WEEKDAY('Transaction Data'!$A11134,2)&lt;6,"Weekday","Weekend")</f>
        <v>Weekday</v>
      </c>
    </row>
    <row r="11135" ht="15.75" customHeight="1">
      <c r="A11135" s="1">
        <v>45567.0</v>
      </c>
      <c r="B11135" s="2" t="s">
        <v>8872</v>
      </c>
      <c r="C11135" s="2" t="s">
        <v>78</v>
      </c>
      <c r="D11135" s="1">
        <v>29509.0</v>
      </c>
      <c r="E11135" s="2" t="s">
        <v>22</v>
      </c>
      <c r="F11135" s="2">
        <v>50.0</v>
      </c>
      <c r="G11135" s="2" t="s">
        <v>60</v>
      </c>
      <c r="H11135" s="2" t="s">
        <v>42</v>
      </c>
      <c r="I11135" s="2" t="s">
        <v>30</v>
      </c>
      <c r="J11135" s="2" t="str">
        <f t="array" ref="J11135">XLOOKUP('Transaction Data'!$G11135,Product_Code,Biscuit_Brand)</f>
        <v>Peanut Butter Bites</v>
      </c>
      <c r="K11135" s="2">
        <f t="array" ref="K11135">XLOOKUP('Transaction Data'!$G11135,Product_Code,Cost)</f>
        <v>5</v>
      </c>
      <c r="L11135" s="2">
        <f t="array" ref="L11135">XLOOKUP('Transaction Data'!$G11135,Product_Code,Unit_Price)</f>
        <v>7</v>
      </c>
      <c r="M11135" s="3">
        <f>'Transaction Data'!$F11135*'Transaction Data'!$K11135</f>
        <v>250</v>
      </c>
      <c r="N11135" s="3">
        <f>'Transaction Data'!$F11135*'Transaction Data'!$L11135</f>
        <v>350</v>
      </c>
      <c r="O11135" s="3">
        <f>'Transaction Data'!$N11135-'Transaction Data'!$M11135</f>
        <v>100</v>
      </c>
      <c r="P11135" s="2">
        <f>DATEDIF('Transaction Data'!$D11135,'Transaction Data'!$A11135,"y")</f>
        <v>43</v>
      </c>
      <c r="Q11135" s="2" t="str">
        <f>FLOOR('Transaction Data'!$P11135,15)&amp;"-"&amp;FLOOR('Transaction Data'!$P11135,15)+14</f>
        <v>30-44</v>
      </c>
      <c r="R11135" s="2" t="str">
        <f>IF('Transaction Data'!$L11135&lt;=10,"Less Expensive","Expensive")</f>
        <v>Less Expensive</v>
      </c>
      <c r="S11135" s="4">
        <f>WEEKDAY('Transaction Data'!$A11135)</f>
        <v>4</v>
      </c>
      <c r="T11135" s="2" t="str">
        <f>IF(WEEKDAY('Transaction Data'!$A11135,2)&lt;6,"Weekday","Weekend")</f>
        <v>Weekday</v>
      </c>
    </row>
    <row r="11136" ht="15.75" customHeight="1">
      <c r="A11136" s="1">
        <v>45578.0</v>
      </c>
      <c r="B11136" s="2" t="s">
        <v>8069</v>
      </c>
      <c r="C11136" s="2" t="s">
        <v>69</v>
      </c>
      <c r="D11136" s="1">
        <v>20656.0</v>
      </c>
      <c r="E11136" s="2" t="s">
        <v>37</v>
      </c>
      <c r="F11136" s="2">
        <v>366.0</v>
      </c>
      <c r="G11136" s="2" t="s">
        <v>60</v>
      </c>
      <c r="H11136" s="2" t="s">
        <v>45</v>
      </c>
      <c r="I11136" s="2" t="s">
        <v>35</v>
      </c>
      <c r="J11136" s="2" t="str">
        <f t="array" ref="J11136">XLOOKUP('Transaction Data'!$G11136,Product_Code,Biscuit_Brand)</f>
        <v>Peanut Butter Bites</v>
      </c>
      <c r="K11136" s="2">
        <f t="array" ref="K11136">XLOOKUP('Transaction Data'!$G11136,Product_Code,Cost)</f>
        <v>5</v>
      </c>
      <c r="L11136" s="2">
        <f t="array" ref="L11136">XLOOKUP('Transaction Data'!$G11136,Product_Code,Unit_Price)</f>
        <v>7</v>
      </c>
      <c r="M11136" s="3">
        <f>'Transaction Data'!$F11136*'Transaction Data'!$K11136</f>
        <v>1830</v>
      </c>
      <c r="N11136" s="3">
        <f>'Transaction Data'!$F11136*'Transaction Data'!$L11136</f>
        <v>2562</v>
      </c>
      <c r="O11136" s="3">
        <f>'Transaction Data'!$N11136-'Transaction Data'!$M11136</f>
        <v>732</v>
      </c>
      <c r="P11136" s="2">
        <f>DATEDIF('Transaction Data'!$D11136,'Transaction Data'!$A11136,"y")</f>
        <v>68</v>
      </c>
      <c r="Q11136" s="2" t="str">
        <f>FLOOR('Transaction Data'!$P11136,15)&amp;"-"&amp;FLOOR('Transaction Data'!$P11136,15)+14</f>
        <v>60-74</v>
      </c>
      <c r="R11136" s="2" t="str">
        <f>IF('Transaction Data'!$L11136&lt;=10,"Less Expensive","Expensive")</f>
        <v>Less Expensive</v>
      </c>
      <c r="S11136" s="4">
        <f>WEEKDAY('Transaction Data'!$A11136)</f>
        <v>1</v>
      </c>
      <c r="T11136" s="2" t="str">
        <f>IF(WEEKDAY('Transaction Data'!$A11136,2)&lt;6,"Weekday","Weekend")</f>
        <v>Weekend</v>
      </c>
    </row>
    <row r="11137" ht="15.75" customHeight="1">
      <c r="A11137" s="1">
        <v>45571.0</v>
      </c>
      <c r="B11137" s="2" t="s">
        <v>8975</v>
      </c>
      <c r="C11137" s="2" t="s">
        <v>21</v>
      </c>
      <c r="D11137" s="1">
        <v>16296.0</v>
      </c>
      <c r="E11137" s="2" t="s">
        <v>27</v>
      </c>
      <c r="F11137" s="2">
        <v>95.0</v>
      </c>
      <c r="G11137" s="2" t="s">
        <v>28</v>
      </c>
      <c r="H11137" s="2" t="s">
        <v>34</v>
      </c>
      <c r="I11137" s="2" t="s">
        <v>35</v>
      </c>
      <c r="J11137" s="2" t="str">
        <f t="array" ref="J11137">XLOOKUP('Transaction Data'!$G11137,Product_Code,Biscuit_Brand)</f>
        <v>Shortbread</v>
      </c>
      <c r="K11137" s="2">
        <f t="array" ref="K11137">XLOOKUP('Transaction Data'!$G11137,Product_Code,Cost)</f>
        <v>10</v>
      </c>
      <c r="L11137" s="2">
        <f t="array" ref="L11137">XLOOKUP('Transaction Data'!$G11137,Product_Code,Unit_Price)</f>
        <v>45</v>
      </c>
      <c r="M11137" s="3">
        <f>'Transaction Data'!$F11137*'Transaction Data'!$K11137</f>
        <v>950</v>
      </c>
      <c r="N11137" s="3">
        <f>'Transaction Data'!$F11137*'Transaction Data'!$L11137</f>
        <v>4275</v>
      </c>
      <c r="O11137" s="3">
        <f>'Transaction Data'!$N11137-'Transaction Data'!$M11137</f>
        <v>3325</v>
      </c>
      <c r="P11137" s="2">
        <f>DATEDIF('Transaction Data'!$D11137,'Transaction Data'!$A11137,"y")</f>
        <v>80</v>
      </c>
      <c r="Q11137" s="2" t="str">
        <f>FLOOR('Transaction Data'!$P11137,15)&amp;"-"&amp;FLOOR('Transaction Data'!$P11137,15)+14</f>
        <v>75-89</v>
      </c>
      <c r="R11137" s="2" t="str">
        <f>IF('Transaction Data'!$L11137&lt;=10,"Less Expensive","Expensive")</f>
        <v>Expensive</v>
      </c>
      <c r="S11137" s="4">
        <f>WEEKDAY('Transaction Data'!$A11137)</f>
        <v>1</v>
      </c>
      <c r="T11137" s="2" t="str">
        <f>IF(WEEKDAY('Transaction Data'!$A11137,2)&lt;6,"Weekday","Weekend")</f>
        <v>Weekend</v>
      </c>
    </row>
    <row r="11138" ht="15.75" customHeight="1">
      <c r="A11138" s="1">
        <v>45589.0</v>
      </c>
      <c r="B11138" s="2" t="s">
        <v>4986</v>
      </c>
      <c r="C11138" s="2" t="s">
        <v>51</v>
      </c>
      <c r="D11138" s="1">
        <v>29200.0</v>
      </c>
      <c r="E11138" s="2" t="s">
        <v>27</v>
      </c>
      <c r="F11138" s="2">
        <v>489.0</v>
      </c>
      <c r="G11138" s="2" t="s">
        <v>28</v>
      </c>
      <c r="H11138" s="2" t="s">
        <v>24</v>
      </c>
      <c r="I11138" s="2" t="s">
        <v>25</v>
      </c>
      <c r="J11138" s="2" t="str">
        <f t="array" ref="J11138">XLOOKUP('Transaction Data'!$G11138,Product_Code,Biscuit_Brand)</f>
        <v>Shortbread</v>
      </c>
      <c r="K11138" s="2">
        <f t="array" ref="K11138">XLOOKUP('Transaction Data'!$G11138,Product_Code,Cost)</f>
        <v>10</v>
      </c>
      <c r="L11138" s="2">
        <f t="array" ref="L11138">XLOOKUP('Transaction Data'!$G11138,Product_Code,Unit_Price)</f>
        <v>45</v>
      </c>
      <c r="M11138" s="3">
        <f>'Transaction Data'!$F11138*'Transaction Data'!$K11138</f>
        <v>4890</v>
      </c>
      <c r="N11138" s="3">
        <f>'Transaction Data'!$F11138*'Transaction Data'!$L11138</f>
        <v>22005</v>
      </c>
      <c r="O11138" s="3">
        <f>'Transaction Data'!$N11138-'Transaction Data'!$M11138</f>
        <v>17115</v>
      </c>
      <c r="P11138" s="2">
        <f>DATEDIF('Transaction Data'!$D11138,'Transaction Data'!$A11138,"y")</f>
        <v>44</v>
      </c>
      <c r="Q11138" s="2" t="str">
        <f>FLOOR('Transaction Data'!$P11138,15)&amp;"-"&amp;FLOOR('Transaction Data'!$P11138,15)+14</f>
        <v>30-44</v>
      </c>
      <c r="R11138" s="2" t="str">
        <f>IF('Transaction Data'!$L11138&lt;=10,"Less Expensive","Expensive")</f>
        <v>Expensive</v>
      </c>
      <c r="S11138" s="4">
        <f>WEEKDAY('Transaction Data'!$A11138)</f>
        <v>5</v>
      </c>
      <c r="T11138" s="2" t="str">
        <f>IF(WEEKDAY('Transaction Data'!$A11138,2)&lt;6,"Weekday","Weekend")</f>
        <v>Weekday</v>
      </c>
    </row>
    <row r="11139" ht="15.75" customHeight="1">
      <c r="A11139" s="1">
        <v>45567.0</v>
      </c>
      <c r="B11139" s="2" t="s">
        <v>5678</v>
      </c>
      <c r="C11139" s="2" t="s">
        <v>69</v>
      </c>
      <c r="D11139" s="1">
        <v>35111.0</v>
      </c>
      <c r="E11139" s="2" t="s">
        <v>63</v>
      </c>
      <c r="F11139" s="2">
        <v>244.0</v>
      </c>
      <c r="G11139" s="2" t="s">
        <v>55</v>
      </c>
      <c r="H11139" s="2" t="s">
        <v>24</v>
      </c>
      <c r="I11139" s="2" t="s">
        <v>25</v>
      </c>
      <c r="J11139" s="2" t="str">
        <f t="array" ref="J11139">XLOOKUP('Transaction Data'!$G11139,Product_Code,Biscuit_Brand)</f>
        <v>Vanilla Wafers</v>
      </c>
      <c r="K11139" s="2">
        <f t="array" ref="K11139">XLOOKUP('Transaction Data'!$G11139,Product_Code,Cost)</f>
        <v>18</v>
      </c>
      <c r="L11139" s="2">
        <f t="array" ref="L11139">XLOOKUP('Transaction Data'!$G11139,Product_Code,Unit_Price)</f>
        <v>36</v>
      </c>
      <c r="M11139" s="3">
        <f>'Transaction Data'!$F11139*'Transaction Data'!$K11139</f>
        <v>4392</v>
      </c>
      <c r="N11139" s="3">
        <f>'Transaction Data'!$F11139*'Transaction Data'!$L11139</f>
        <v>8784</v>
      </c>
      <c r="O11139" s="3">
        <f>'Transaction Data'!$N11139-'Transaction Data'!$M11139</f>
        <v>4392</v>
      </c>
      <c r="P11139" s="2">
        <f>DATEDIF('Transaction Data'!$D11139,'Transaction Data'!$A11139,"y")</f>
        <v>28</v>
      </c>
      <c r="Q11139" s="2" t="str">
        <f>FLOOR('Transaction Data'!$P11139,15)&amp;"-"&amp;FLOOR('Transaction Data'!$P11139,15)+14</f>
        <v>15-29</v>
      </c>
      <c r="R11139" s="2" t="str">
        <f>IF('Transaction Data'!$L11139&lt;=10,"Less Expensive","Expensive")</f>
        <v>Expensive</v>
      </c>
      <c r="S11139" s="4">
        <f>WEEKDAY('Transaction Data'!$A11139)</f>
        <v>4</v>
      </c>
      <c r="T11139" s="2" t="str">
        <f>IF(WEEKDAY('Transaction Data'!$A11139,2)&lt;6,"Weekday","Weekend")</f>
        <v>Weekday</v>
      </c>
    </row>
    <row r="11140" ht="15.75" customHeight="1">
      <c r="A11140" s="1">
        <v>45575.0</v>
      </c>
      <c r="B11140" s="2" t="s">
        <v>7534</v>
      </c>
      <c r="C11140" s="2" t="s">
        <v>69</v>
      </c>
      <c r="D11140" s="1">
        <v>28810.0</v>
      </c>
      <c r="E11140" s="2" t="s">
        <v>27</v>
      </c>
      <c r="F11140" s="2">
        <v>52.0</v>
      </c>
      <c r="G11140" s="2" t="s">
        <v>38</v>
      </c>
      <c r="H11140" s="2" t="s">
        <v>24</v>
      </c>
      <c r="I11140" s="2" t="s">
        <v>30</v>
      </c>
      <c r="J11140" s="2" t="str">
        <f t="array" ref="J11140">XLOOKUP('Transaction Data'!$G11140,Product_Code,Biscuit_Brand)</f>
        <v>Ginger Snaps</v>
      </c>
      <c r="K11140" s="2">
        <f t="array" ref="K11140">XLOOKUP('Transaction Data'!$G11140,Product_Code,Cost)</f>
        <v>14</v>
      </c>
      <c r="L11140" s="2">
        <f t="array" ref="L11140">XLOOKUP('Transaction Data'!$G11140,Product_Code,Unit_Price)</f>
        <v>28</v>
      </c>
      <c r="M11140" s="3">
        <f>'Transaction Data'!$F11140*'Transaction Data'!$K11140</f>
        <v>728</v>
      </c>
      <c r="N11140" s="3">
        <f>'Transaction Data'!$F11140*'Transaction Data'!$L11140</f>
        <v>1456</v>
      </c>
      <c r="O11140" s="3">
        <f>'Transaction Data'!$N11140-'Transaction Data'!$M11140</f>
        <v>728</v>
      </c>
      <c r="P11140" s="2">
        <f>DATEDIF('Transaction Data'!$D11140,'Transaction Data'!$A11140,"y")</f>
        <v>45</v>
      </c>
      <c r="Q11140" s="2" t="str">
        <f>FLOOR('Transaction Data'!$P11140,15)&amp;"-"&amp;FLOOR('Transaction Data'!$P11140,15)+14</f>
        <v>45-59</v>
      </c>
      <c r="R11140" s="2" t="str">
        <f>IF('Transaction Data'!$L11140&lt;=10,"Less Expensive","Expensive")</f>
        <v>Expensive</v>
      </c>
      <c r="S11140" s="4">
        <f>WEEKDAY('Transaction Data'!$A11140)</f>
        <v>5</v>
      </c>
      <c r="T11140" s="2" t="str">
        <f>IF(WEEKDAY('Transaction Data'!$A11140,2)&lt;6,"Weekday","Weekend")</f>
        <v>Weekday</v>
      </c>
    </row>
    <row r="11141" ht="15.75" customHeight="1">
      <c r="A11141" s="1">
        <v>45589.0</v>
      </c>
      <c r="B11141" s="2" t="s">
        <v>5745</v>
      </c>
      <c r="C11141" s="2" t="s">
        <v>69</v>
      </c>
      <c r="D11141" s="1">
        <v>18918.0</v>
      </c>
      <c r="E11141" s="2" t="s">
        <v>63</v>
      </c>
      <c r="F11141" s="2">
        <v>230.0</v>
      </c>
      <c r="G11141" s="2" t="s">
        <v>60</v>
      </c>
      <c r="H11141" s="2" t="s">
        <v>24</v>
      </c>
      <c r="I11141" s="2" t="s">
        <v>25</v>
      </c>
      <c r="J11141" s="2" t="str">
        <f t="array" ref="J11141">XLOOKUP('Transaction Data'!$G11141,Product_Code,Biscuit_Brand)</f>
        <v>Peanut Butter Bites</v>
      </c>
      <c r="K11141" s="2">
        <f t="array" ref="K11141">XLOOKUP('Transaction Data'!$G11141,Product_Code,Cost)</f>
        <v>5</v>
      </c>
      <c r="L11141" s="2">
        <f t="array" ref="L11141">XLOOKUP('Transaction Data'!$G11141,Product_Code,Unit_Price)</f>
        <v>7</v>
      </c>
      <c r="M11141" s="3">
        <f>'Transaction Data'!$F11141*'Transaction Data'!$K11141</f>
        <v>1150</v>
      </c>
      <c r="N11141" s="3">
        <f>'Transaction Data'!$F11141*'Transaction Data'!$L11141</f>
        <v>1610</v>
      </c>
      <c r="O11141" s="3">
        <f>'Transaction Data'!$N11141-'Transaction Data'!$M11141</f>
        <v>460</v>
      </c>
      <c r="P11141" s="2">
        <f>DATEDIF('Transaction Data'!$D11141,'Transaction Data'!$A11141,"y")</f>
        <v>73</v>
      </c>
      <c r="Q11141" s="2" t="str">
        <f>FLOOR('Transaction Data'!$P11141,15)&amp;"-"&amp;FLOOR('Transaction Data'!$P11141,15)+14</f>
        <v>60-74</v>
      </c>
      <c r="R11141" s="2" t="str">
        <f>IF('Transaction Data'!$L11141&lt;=10,"Less Expensive","Expensive")</f>
        <v>Less Expensive</v>
      </c>
      <c r="S11141" s="4">
        <f>WEEKDAY('Transaction Data'!$A11141)</f>
        <v>5</v>
      </c>
      <c r="T11141" s="2" t="str">
        <f>IF(WEEKDAY('Transaction Data'!$A11141,2)&lt;6,"Weekday","Weekend")</f>
        <v>Weekday</v>
      </c>
    </row>
    <row r="11142" ht="15.75" customHeight="1">
      <c r="A11142" s="1">
        <v>45584.0</v>
      </c>
      <c r="B11142" s="2" t="s">
        <v>8498</v>
      </c>
      <c r="C11142" s="2" t="s">
        <v>47</v>
      </c>
      <c r="D11142" s="1">
        <v>23353.0</v>
      </c>
      <c r="E11142" s="2" t="s">
        <v>22</v>
      </c>
      <c r="F11142" s="2">
        <v>13.0</v>
      </c>
      <c r="G11142" s="2" t="s">
        <v>28</v>
      </c>
      <c r="H11142" s="2" t="s">
        <v>29</v>
      </c>
      <c r="I11142" s="2" t="s">
        <v>25</v>
      </c>
      <c r="J11142" s="2" t="str">
        <f t="array" ref="J11142">XLOOKUP('Transaction Data'!$G11142,Product_Code,Biscuit_Brand)</f>
        <v>Shortbread</v>
      </c>
      <c r="K11142" s="2">
        <f t="array" ref="K11142">XLOOKUP('Transaction Data'!$G11142,Product_Code,Cost)</f>
        <v>10</v>
      </c>
      <c r="L11142" s="2">
        <f t="array" ref="L11142">XLOOKUP('Transaction Data'!$G11142,Product_Code,Unit_Price)</f>
        <v>45</v>
      </c>
      <c r="M11142" s="3">
        <f>'Transaction Data'!$F11142*'Transaction Data'!$K11142</f>
        <v>130</v>
      </c>
      <c r="N11142" s="3">
        <f>'Transaction Data'!$F11142*'Transaction Data'!$L11142</f>
        <v>585</v>
      </c>
      <c r="O11142" s="3">
        <f>'Transaction Data'!$N11142-'Transaction Data'!$M11142</f>
        <v>455</v>
      </c>
      <c r="P11142" s="2">
        <f>DATEDIF('Transaction Data'!$D11142,'Transaction Data'!$A11142,"y")</f>
        <v>60</v>
      </c>
      <c r="Q11142" s="2" t="str">
        <f>FLOOR('Transaction Data'!$P11142,15)&amp;"-"&amp;FLOOR('Transaction Data'!$P11142,15)+14</f>
        <v>60-74</v>
      </c>
      <c r="R11142" s="2" t="str">
        <f>IF('Transaction Data'!$L11142&lt;=10,"Less Expensive","Expensive")</f>
        <v>Expensive</v>
      </c>
      <c r="S11142" s="4">
        <f>WEEKDAY('Transaction Data'!$A11142)</f>
        <v>7</v>
      </c>
      <c r="T11142" s="2" t="str">
        <f>IF(WEEKDAY('Transaction Data'!$A11142,2)&lt;6,"Weekday","Weekend")</f>
        <v>Weekend</v>
      </c>
    </row>
    <row r="11143" ht="15.75" customHeight="1">
      <c r="A11143" s="1">
        <v>45567.0</v>
      </c>
      <c r="B11143" s="2" t="s">
        <v>1539</v>
      </c>
      <c r="C11143" s="2" t="s">
        <v>69</v>
      </c>
      <c r="D11143" s="1">
        <v>23126.0</v>
      </c>
      <c r="E11143" s="2" t="s">
        <v>63</v>
      </c>
      <c r="F11143" s="2">
        <v>375.0</v>
      </c>
      <c r="G11143" s="2" t="s">
        <v>57</v>
      </c>
      <c r="H11143" s="2" t="s">
        <v>24</v>
      </c>
      <c r="I11143" s="2" t="s">
        <v>35</v>
      </c>
      <c r="J11143" s="2" t="str">
        <f t="array" ref="J11143">XLOOKUP('Transaction Data'!$G11143,Product_Code,Biscuit_Brand)</f>
        <v>Oatmeal Cookies</v>
      </c>
      <c r="K11143" s="2">
        <f t="array" ref="K11143">XLOOKUP('Transaction Data'!$G11143,Product_Code,Cost)</f>
        <v>19</v>
      </c>
      <c r="L11143" s="2">
        <f t="array" ref="L11143">XLOOKUP('Transaction Data'!$G11143,Product_Code,Unit_Price)</f>
        <v>23</v>
      </c>
      <c r="M11143" s="3">
        <f>'Transaction Data'!$F11143*'Transaction Data'!$K11143</f>
        <v>7125</v>
      </c>
      <c r="N11143" s="3">
        <f>'Transaction Data'!$F11143*'Transaction Data'!$L11143</f>
        <v>8625</v>
      </c>
      <c r="O11143" s="3">
        <f>'Transaction Data'!$N11143-'Transaction Data'!$M11143</f>
        <v>1500</v>
      </c>
      <c r="P11143" s="2">
        <f>DATEDIF('Transaction Data'!$D11143,'Transaction Data'!$A11143,"y")</f>
        <v>61</v>
      </c>
      <c r="Q11143" s="2" t="str">
        <f>FLOOR('Transaction Data'!$P11143,15)&amp;"-"&amp;FLOOR('Transaction Data'!$P11143,15)+14</f>
        <v>60-74</v>
      </c>
      <c r="R11143" s="2" t="str">
        <f>IF('Transaction Data'!$L11143&lt;=10,"Less Expensive","Expensive")</f>
        <v>Expensive</v>
      </c>
      <c r="S11143" s="4">
        <f>WEEKDAY('Transaction Data'!$A11143)</f>
        <v>4</v>
      </c>
      <c r="T11143" s="2" t="str">
        <f>IF(WEEKDAY('Transaction Data'!$A11143,2)&lt;6,"Weekday","Weekend")</f>
        <v>Weekday</v>
      </c>
    </row>
    <row r="11144" ht="15.75" customHeight="1">
      <c r="A11144" s="1">
        <v>45574.0</v>
      </c>
      <c r="B11144" s="2" t="s">
        <v>909</v>
      </c>
      <c r="C11144" s="2" t="s">
        <v>69</v>
      </c>
      <c r="D11144" s="1">
        <v>31905.0</v>
      </c>
      <c r="E11144" s="2" t="s">
        <v>37</v>
      </c>
      <c r="F11144" s="2">
        <v>471.0</v>
      </c>
      <c r="G11144" s="2" t="s">
        <v>55</v>
      </c>
      <c r="H11144" s="2" t="s">
        <v>45</v>
      </c>
      <c r="I11144" s="2" t="s">
        <v>25</v>
      </c>
      <c r="J11144" s="2" t="str">
        <f t="array" ref="J11144">XLOOKUP('Transaction Data'!$G11144,Product_Code,Biscuit_Brand)</f>
        <v>Vanilla Wafers</v>
      </c>
      <c r="K11144" s="2">
        <f t="array" ref="K11144">XLOOKUP('Transaction Data'!$G11144,Product_Code,Cost)</f>
        <v>18</v>
      </c>
      <c r="L11144" s="2">
        <f t="array" ref="L11144">XLOOKUP('Transaction Data'!$G11144,Product_Code,Unit_Price)</f>
        <v>36</v>
      </c>
      <c r="M11144" s="3">
        <f>'Transaction Data'!$F11144*'Transaction Data'!$K11144</f>
        <v>8478</v>
      </c>
      <c r="N11144" s="3">
        <f>'Transaction Data'!$F11144*'Transaction Data'!$L11144</f>
        <v>16956</v>
      </c>
      <c r="O11144" s="3">
        <f>'Transaction Data'!$N11144-'Transaction Data'!$M11144</f>
        <v>8478</v>
      </c>
      <c r="P11144" s="2">
        <f>DATEDIF('Transaction Data'!$D11144,'Transaction Data'!$A11144,"y")</f>
        <v>37</v>
      </c>
      <c r="Q11144" s="2" t="str">
        <f>FLOOR('Transaction Data'!$P11144,15)&amp;"-"&amp;FLOOR('Transaction Data'!$P11144,15)+14</f>
        <v>30-44</v>
      </c>
      <c r="R11144" s="2" t="str">
        <f>IF('Transaction Data'!$L11144&lt;=10,"Less Expensive","Expensive")</f>
        <v>Expensive</v>
      </c>
      <c r="S11144" s="4">
        <f>WEEKDAY('Transaction Data'!$A11144)</f>
        <v>4</v>
      </c>
      <c r="T11144" s="2" t="str">
        <f>IF(WEEKDAY('Transaction Data'!$A11144,2)&lt;6,"Weekday","Weekend")</f>
        <v>Weekday</v>
      </c>
    </row>
    <row r="11145" ht="15.75" customHeight="1">
      <c r="A11145" s="1">
        <v>45595.0</v>
      </c>
      <c r="B11145" s="2" t="s">
        <v>1446</v>
      </c>
      <c r="C11145" s="2" t="s">
        <v>41</v>
      </c>
      <c r="D11145" s="1">
        <v>17199.0</v>
      </c>
      <c r="E11145" s="2" t="s">
        <v>63</v>
      </c>
      <c r="F11145" s="2">
        <v>373.0</v>
      </c>
      <c r="G11145" s="2" t="s">
        <v>60</v>
      </c>
      <c r="H11145" s="2" t="s">
        <v>24</v>
      </c>
      <c r="I11145" s="2" t="s">
        <v>35</v>
      </c>
      <c r="J11145" s="2" t="str">
        <f t="array" ref="J11145">XLOOKUP('Transaction Data'!$G11145,Product_Code,Biscuit_Brand)</f>
        <v>Peanut Butter Bites</v>
      </c>
      <c r="K11145" s="2">
        <f t="array" ref="K11145">XLOOKUP('Transaction Data'!$G11145,Product_Code,Cost)</f>
        <v>5</v>
      </c>
      <c r="L11145" s="2">
        <f t="array" ref="L11145">XLOOKUP('Transaction Data'!$G11145,Product_Code,Unit_Price)</f>
        <v>7</v>
      </c>
      <c r="M11145" s="3">
        <f>'Transaction Data'!$F11145*'Transaction Data'!$K11145</f>
        <v>1865</v>
      </c>
      <c r="N11145" s="3">
        <f>'Transaction Data'!$F11145*'Transaction Data'!$L11145</f>
        <v>2611</v>
      </c>
      <c r="O11145" s="3">
        <f>'Transaction Data'!$N11145-'Transaction Data'!$M11145</f>
        <v>746</v>
      </c>
      <c r="P11145" s="2">
        <f>DATEDIF('Transaction Data'!$D11145,'Transaction Data'!$A11145,"y")</f>
        <v>77</v>
      </c>
      <c r="Q11145" s="2" t="str">
        <f>FLOOR('Transaction Data'!$P11145,15)&amp;"-"&amp;FLOOR('Transaction Data'!$P11145,15)+14</f>
        <v>75-89</v>
      </c>
      <c r="R11145" s="2" t="str">
        <f>IF('Transaction Data'!$L11145&lt;=10,"Less Expensive","Expensive")</f>
        <v>Less Expensive</v>
      </c>
      <c r="S11145" s="4">
        <f>WEEKDAY('Transaction Data'!$A11145)</f>
        <v>4</v>
      </c>
      <c r="T11145" s="2" t="str">
        <f>IF(WEEKDAY('Transaction Data'!$A11145,2)&lt;6,"Weekday","Weekend")</f>
        <v>Weekday</v>
      </c>
    </row>
    <row r="11146" ht="15.75" customHeight="1">
      <c r="A11146" s="1">
        <v>45572.0</v>
      </c>
      <c r="B11146" s="2" t="s">
        <v>8384</v>
      </c>
      <c r="C11146" s="2" t="s">
        <v>69</v>
      </c>
      <c r="D11146" s="1">
        <v>33578.0</v>
      </c>
      <c r="E11146" s="2" t="s">
        <v>27</v>
      </c>
      <c r="F11146" s="2">
        <v>244.0</v>
      </c>
      <c r="G11146" s="2" t="s">
        <v>57</v>
      </c>
      <c r="H11146" s="2" t="s">
        <v>45</v>
      </c>
      <c r="I11146" s="2" t="s">
        <v>30</v>
      </c>
      <c r="J11146" s="2" t="str">
        <f t="array" ref="J11146">XLOOKUP('Transaction Data'!$G11146,Product_Code,Biscuit_Brand)</f>
        <v>Oatmeal Cookies</v>
      </c>
      <c r="K11146" s="2">
        <f t="array" ref="K11146">XLOOKUP('Transaction Data'!$G11146,Product_Code,Cost)</f>
        <v>19</v>
      </c>
      <c r="L11146" s="2">
        <f t="array" ref="L11146">XLOOKUP('Transaction Data'!$G11146,Product_Code,Unit_Price)</f>
        <v>23</v>
      </c>
      <c r="M11146" s="3">
        <f>'Transaction Data'!$F11146*'Transaction Data'!$K11146</f>
        <v>4636</v>
      </c>
      <c r="N11146" s="3">
        <f>'Transaction Data'!$F11146*'Transaction Data'!$L11146</f>
        <v>5612</v>
      </c>
      <c r="O11146" s="3">
        <f>'Transaction Data'!$N11146-'Transaction Data'!$M11146</f>
        <v>976</v>
      </c>
      <c r="P11146" s="2">
        <f>DATEDIF('Transaction Data'!$D11146,'Transaction Data'!$A11146,"y")</f>
        <v>32</v>
      </c>
      <c r="Q11146" s="2" t="str">
        <f>FLOOR('Transaction Data'!$P11146,15)&amp;"-"&amp;FLOOR('Transaction Data'!$P11146,15)+14</f>
        <v>30-44</v>
      </c>
      <c r="R11146" s="2" t="str">
        <f>IF('Transaction Data'!$L11146&lt;=10,"Less Expensive","Expensive")</f>
        <v>Expensive</v>
      </c>
      <c r="S11146" s="4">
        <f>WEEKDAY('Transaction Data'!$A11146)</f>
        <v>2</v>
      </c>
      <c r="T11146" s="2" t="str">
        <f>IF(WEEKDAY('Transaction Data'!$A11146,2)&lt;6,"Weekday","Weekend")</f>
        <v>Weekday</v>
      </c>
    </row>
    <row r="11147" ht="15.75" customHeight="1">
      <c r="A11147" s="1">
        <v>45593.0</v>
      </c>
      <c r="B11147" s="2" t="s">
        <v>7908</v>
      </c>
      <c r="C11147" s="2" t="s">
        <v>41</v>
      </c>
      <c r="D11147" s="1">
        <v>29699.0</v>
      </c>
      <c r="E11147" s="2" t="s">
        <v>37</v>
      </c>
      <c r="F11147" s="2">
        <v>356.0</v>
      </c>
      <c r="G11147" s="2" t="s">
        <v>38</v>
      </c>
      <c r="H11147" s="2" t="s">
        <v>24</v>
      </c>
      <c r="I11147" s="2" t="s">
        <v>30</v>
      </c>
      <c r="J11147" s="2" t="str">
        <f t="array" ref="J11147">XLOOKUP('Transaction Data'!$G11147,Product_Code,Biscuit_Brand)</f>
        <v>Ginger Snaps</v>
      </c>
      <c r="K11147" s="2">
        <f t="array" ref="K11147">XLOOKUP('Transaction Data'!$G11147,Product_Code,Cost)</f>
        <v>14</v>
      </c>
      <c r="L11147" s="2">
        <f t="array" ref="L11147">XLOOKUP('Transaction Data'!$G11147,Product_Code,Unit_Price)</f>
        <v>28</v>
      </c>
      <c r="M11147" s="3">
        <f>'Transaction Data'!$F11147*'Transaction Data'!$K11147</f>
        <v>4984</v>
      </c>
      <c r="N11147" s="3">
        <f>'Transaction Data'!$F11147*'Transaction Data'!$L11147</f>
        <v>9968</v>
      </c>
      <c r="O11147" s="3">
        <f>'Transaction Data'!$N11147-'Transaction Data'!$M11147</f>
        <v>4984</v>
      </c>
      <c r="P11147" s="2">
        <f>DATEDIF('Transaction Data'!$D11147,'Transaction Data'!$A11147,"y")</f>
        <v>43</v>
      </c>
      <c r="Q11147" s="2" t="str">
        <f>FLOOR('Transaction Data'!$P11147,15)&amp;"-"&amp;FLOOR('Transaction Data'!$P11147,15)+14</f>
        <v>30-44</v>
      </c>
      <c r="R11147" s="2" t="str">
        <f>IF('Transaction Data'!$L11147&lt;=10,"Less Expensive","Expensive")</f>
        <v>Expensive</v>
      </c>
      <c r="S11147" s="4">
        <f>WEEKDAY('Transaction Data'!$A11147)</f>
        <v>2</v>
      </c>
      <c r="T11147" s="2" t="str">
        <f>IF(WEEKDAY('Transaction Data'!$A11147,2)&lt;6,"Weekday","Weekend")</f>
        <v>Weekday</v>
      </c>
    </row>
    <row r="11148" ht="15.75" customHeight="1">
      <c r="A11148" s="1">
        <v>45588.0</v>
      </c>
      <c r="B11148" s="2" t="s">
        <v>3391</v>
      </c>
      <c r="C11148" s="2" t="s">
        <v>78</v>
      </c>
      <c r="D11148" s="1">
        <v>22526.0</v>
      </c>
      <c r="E11148" s="2" t="s">
        <v>22</v>
      </c>
      <c r="F11148" s="2">
        <v>198.0</v>
      </c>
      <c r="G11148" s="2" t="s">
        <v>48</v>
      </c>
      <c r="H11148" s="2" t="s">
        <v>52</v>
      </c>
      <c r="I11148" s="2" t="s">
        <v>35</v>
      </c>
      <c r="J11148" s="2" t="str">
        <f t="array" ref="J11148">XLOOKUP('Transaction Data'!$G11148,Product_Code,Biscuit_Brand)</f>
        <v>Lemon Crisps</v>
      </c>
      <c r="K11148" s="2">
        <f t="array" ref="K11148">XLOOKUP('Transaction Data'!$G11148,Product_Code,Cost)</f>
        <v>7</v>
      </c>
      <c r="L11148" s="2">
        <f t="array" ref="L11148">XLOOKUP('Transaction Data'!$G11148,Product_Code,Unit_Price)</f>
        <v>9</v>
      </c>
      <c r="M11148" s="3">
        <f>'Transaction Data'!$F11148*'Transaction Data'!$K11148</f>
        <v>1386</v>
      </c>
      <c r="N11148" s="3">
        <f>'Transaction Data'!$F11148*'Transaction Data'!$L11148</f>
        <v>1782</v>
      </c>
      <c r="O11148" s="3">
        <f>'Transaction Data'!$N11148-'Transaction Data'!$M11148</f>
        <v>396</v>
      </c>
      <c r="P11148" s="2">
        <f>DATEDIF('Transaction Data'!$D11148,'Transaction Data'!$A11148,"y")</f>
        <v>63</v>
      </c>
      <c r="Q11148" s="2" t="str">
        <f>FLOOR('Transaction Data'!$P11148,15)&amp;"-"&amp;FLOOR('Transaction Data'!$P11148,15)+14</f>
        <v>60-74</v>
      </c>
      <c r="R11148" s="2" t="str">
        <f>IF('Transaction Data'!$L11148&lt;=10,"Less Expensive","Expensive")</f>
        <v>Less Expensive</v>
      </c>
      <c r="S11148" s="4">
        <f>WEEKDAY('Transaction Data'!$A11148)</f>
        <v>4</v>
      </c>
      <c r="T11148" s="2" t="str">
        <f>IF(WEEKDAY('Transaction Data'!$A11148,2)&lt;6,"Weekday","Weekend")</f>
        <v>Weekday</v>
      </c>
    </row>
    <row r="11149" ht="15.75" customHeight="1">
      <c r="A11149" s="1">
        <v>45566.0</v>
      </c>
      <c r="B11149" s="2" t="s">
        <v>7184</v>
      </c>
      <c r="C11149" s="2" t="s">
        <v>47</v>
      </c>
      <c r="D11149" s="1">
        <v>34412.0</v>
      </c>
      <c r="E11149" s="2" t="s">
        <v>63</v>
      </c>
      <c r="F11149" s="2">
        <v>340.0</v>
      </c>
      <c r="G11149" s="2" t="s">
        <v>38</v>
      </c>
      <c r="H11149" s="2" t="s">
        <v>29</v>
      </c>
      <c r="I11149" s="2" t="s">
        <v>35</v>
      </c>
      <c r="J11149" s="2" t="str">
        <f t="array" ref="J11149">XLOOKUP('Transaction Data'!$G11149,Product_Code,Biscuit_Brand)</f>
        <v>Ginger Snaps</v>
      </c>
      <c r="K11149" s="2">
        <f t="array" ref="K11149">XLOOKUP('Transaction Data'!$G11149,Product_Code,Cost)</f>
        <v>14</v>
      </c>
      <c r="L11149" s="2">
        <f t="array" ref="L11149">XLOOKUP('Transaction Data'!$G11149,Product_Code,Unit_Price)</f>
        <v>28</v>
      </c>
      <c r="M11149" s="3">
        <f>'Transaction Data'!$F11149*'Transaction Data'!$K11149</f>
        <v>4760</v>
      </c>
      <c r="N11149" s="3">
        <f>'Transaction Data'!$F11149*'Transaction Data'!$L11149</f>
        <v>9520</v>
      </c>
      <c r="O11149" s="3">
        <f>'Transaction Data'!$N11149-'Transaction Data'!$M11149</f>
        <v>4760</v>
      </c>
      <c r="P11149" s="2">
        <f>DATEDIF('Transaction Data'!$D11149,'Transaction Data'!$A11149,"y")</f>
        <v>30</v>
      </c>
      <c r="Q11149" s="2" t="str">
        <f>FLOOR('Transaction Data'!$P11149,15)&amp;"-"&amp;FLOOR('Transaction Data'!$P11149,15)+14</f>
        <v>30-44</v>
      </c>
      <c r="R11149" s="2" t="str">
        <f>IF('Transaction Data'!$L11149&lt;=10,"Less Expensive","Expensive")</f>
        <v>Expensive</v>
      </c>
      <c r="S11149" s="4">
        <f>WEEKDAY('Transaction Data'!$A11149)</f>
        <v>3</v>
      </c>
      <c r="T11149" s="2" t="str">
        <f>IF(WEEKDAY('Transaction Data'!$A11149,2)&lt;6,"Weekday","Weekend")</f>
        <v>Weekday</v>
      </c>
    </row>
    <row r="11150" ht="15.75" customHeight="1">
      <c r="A11150" s="1">
        <v>45569.0</v>
      </c>
      <c r="B11150" s="2" t="s">
        <v>1479</v>
      </c>
      <c r="C11150" s="2" t="s">
        <v>72</v>
      </c>
      <c r="D11150" s="1">
        <v>26810.0</v>
      </c>
      <c r="E11150" s="2" t="s">
        <v>22</v>
      </c>
      <c r="F11150" s="2">
        <v>352.0</v>
      </c>
      <c r="G11150" s="2" t="s">
        <v>33</v>
      </c>
      <c r="H11150" s="2" t="s">
        <v>24</v>
      </c>
      <c r="I11150" s="2" t="s">
        <v>25</v>
      </c>
      <c r="J11150" s="2" t="str">
        <f t="array" ref="J11150">XLOOKUP('Transaction Data'!$G11150,Product_Code,Biscuit_Brand)</f>
        <v>Caramel Biscuits</v>
      </c>
      <c r="K11150" s="2">
        <f t="array" ref="K11150">XLOOKUP('Transaction Data'!$G11150,Product_Code,Cost)</f>
        <v>18</v>
      </c>
      <c r="L11150" s="2">
        <f t="array" ref="L11150">XLOOKUP('Transaction Data'!$G11150,Product_Code,Unit_Price)</f>
        <v>22</v>
      </c>
      <c r="M11150" s="3">
        <f>'Transaction Data'!$F11150*'Transaction Data'!$K11150</f>
        <v>6336</v>
      </c>
      <c r="N11150" s="3">
        <f>'Transaction Data'!$F11150*'Transaction Data'!$L11150</f>
        <v>7744</v>
      </c>
      <c r="O11150" s="3">
        <f>'Transaction Data'!$N11150-'Transaction Data'!$M11150</f>
        <v>1408</v>
      </c>
      <c r="P11150" s="2">
        <f>DATEDIF('Transaction Data'!$D11150,'Transaction Data'!$A11150,"y")</f>
        <v>51</v>
      </c>
      <c r="Q11150" s="2" t="str">
        <f>FLOOR('Transaction Data'!$P11150,15)&amp;"-"&amp;FLOOR('Transaction Data'!$P11150,15)+14</f>
        <v>45-59</v>
      </c>
      <c r="R11150" s="2" t="str">
        <f>IF('Transaction Data'!$L11150&lt;=10,"Less Expensive","Expensive")</f>
        <v>Expensive</v>
      </c>
      <c r="S11150" s="4">
        <f>WEEKDAY('Transaction Data'!$A11150)</f>
        <v>6</v>
      </c>
      <c r="T11150" s="2" t="str">
        <f>IF(WEEKDAY('Transaction Data'!$A11150,2)&lt;6,"Weekday","Weekend")</f>
        <v>Weekday</v>
      </c>
    </row>
    <row r="11151" ht="15.75" customHeight="1">
      <c r="A11151" s="1">
        <v>45596.0</v>
      </c>
      <c r="B11151" s="2" t="s">
        <v>2122</v>
      </c>
      <c r="C11151" s="2" t="s">
        <v>54</v>
      </c>
      <c r="D11151" s="1">
        <v>19386.0</v>
      </c>
      <c r="E11151" s="2" t="s">
        <v>22</v>
      </c>
      <c r="F11151" s="2">
        <v>396.0</v>
      </c>
      <c r="G11151" s="2" t="s">
        <v>33</v>
      </c>
      <c r="H11151" s="2" t="s">
        <v>24</v>
      </c>
      <c r="I11151" s="2" t="s">
        <v>25</v>
      </c>
      <c r="J11151" s="2" t="str">
        <f t="array" ref="J11151">XLOOKUP('Transaction Data'!$G11151,Product_Code,Biscuit_Brand)</f>
        <v>Caramel Biscuits</v>
      </c>
      <c r="K11151" s="2">
        <f t="array" ref="K11151">XLOOKUP('Transaction Data'!$G11151,Product_Code,Cost)</f>
        <v>18</v>
      </c>
      <c r="L11151" s="2">
        <f t="array" ref="L11151">XLOOKUP('Transaction Data'!$G11151,Product_Code,Unit_Price)</f>
        <v>22</v>
      </c>
      <c r="M11151" s="3">
        <f>'Transaction Data'!$F11151*'Transaction Data'!$K11151</f>
        <v>7128</v>
      </c>
      <c r="N11151" s="3">
        <f>'Transaction Data'!$F11151*'Transaction Data'!$L11151</f>
        <v>8712</v>
      </c>
      <c r="O11151" s="3">
        <f>'Transaction Data'!$N11151-'Transaction Data'!$M11151</f>
        <v>1584</v>
      </c>
      <c r="P11151" s="2">
        <f>DATEDIF('Transaction Data'!$D11151,'Transaction Data'!$A11151,"y")</f>
        <v>71</v>
      </c>
      <c r="Q11151" s="2" t="str">
        <f>FLOOR('Transaction Data'!$P11151,15)&amp;"-"&amp;FLOOR('Transaction Data'!$P11151,15)+14</f>
        <v>60-74</v>
      </c>
      <c r="R11151" s="2" t="str">
        <f>IF('Transaction Data'!$L11151&lt;=10,"Less Expensive","Expensive")</f>
        <v>Expensive</v>
      </c>
      <c r="S11151" s="4">
        <f>WEEKDAY('Transaction Data'!$A11151)</f>
        <v>5</v>
      </c>
      <c r="T11151" s="2" t="str">
        <f>IF(WEEKDAY('Transaction Data'!$A11151,2)&lt;6,"Weekday","Weekend")</f>
        <v>Weekday</v>
      </c>
    </row>
    <row r="11152" ht="15.75" customHeight="1">
      <c r="A11152" s="1">
        <v>45592.0</v>
      </c>
      <c r="B11152" s="2" t="s">
        <v>7406</v>
      </c>
      <c r="C11152" s="2" t="s">
        <v>41</v>
      </c>
      <c r="D11152" s="1">
        <v>31832.0</v>
      </c>
      <c r="E11152" s="2" t="s">
        <v>63</v>
      </c>
      <c r="F11152" s="2">
        <v>358.0</v>
      </c>
      <c r="G11152" s="2" t="s">
        <v>33</v>
      </c>
      <c r="H11152" s="2" t="s">
        <v>34</v>
      </c>
      <c r="I11152" s="2" t="s">
        <v>30</v>
      </c>
      <c r="J11152" s="2" t="str">
        <f t="array" ref="J11152">XLOOKUP('Transaction Data'!$G11152,Product_Code,Biscuit_Brand)</f>
        <v>Caramel Biscuits</v>
      </c>
      <c r="K11152" s="2">
        <f t="array" ref="K11152">XLOOKUP('Transaction Data'!$G11152,Product_Code,Cost)</f>
        <v>18</v>
      </c>
      <c r="L11152" s="2">
        <f t="array" ref="L11152">XLOOKUP('Transaction Data'!$G11152,Product_Code,Unit_Price)</f>
        <v>22</v>
      </c>
      <c r="M11152" s="3">
        <f>'Transaction Data'!$F11152*'Transaction Data'!$K11152</f>
        <v>6444</v>
      </c>
      <c r="N11152" s="3">
        <f>'Transaction Data'!$F11152*'Transaction Data'!$L11152</f>
        <v>7876</v>
      </c>
      <c r="O11152" s="3">
        <f>'Transaction Data'!$N11152-'Transaction Data'!$M11152</f>
        <v>1432</v>
      </c>
      <c r="P11152" s="2">
        <f>DATEDIF('Transaction Data'!$D11152,'Transaction Data'!$A11152,"y")</f>
        <v>37</v>
      </c>
      <c r="Q11152" s="2" t="str">
        <f>FLOOR('Transaction Data'!$P11152,15)&amp;"-"&amp;FLOOR('Transaction Data'!$P11152,15)+14</f>
        <v>30-44</v>
      </c>
      <c r="R11152" s="2" t="str">
        <f>IF('Transaction Data'!$L11152&lt;=10,"Less Expensive","Expensive")</f>
        <v>Expensive</v>
      </c>
      <c r="S11152" s="4">
        <f>WEEKDAY('Transaction Data'!$A11152)</f>
        <v>1</v>
      </c>
      <c r="T11152" s="2" t="str">
        <f>IF(WEEKDAY('Transaction Data'!$A11152,2)&lt;6,"Weekday","Weekend")</f>
        <v>Weekend</v>
      </c>
    </row>
    <row r="11153" ht="15.75" customHeight="1">
      <c r="A11153" s="1">
        <v>45572.0</v>
      </c>
      <c r="B11153" s="2" t="s">
        <v>3894</v>
      </c>
      <c r="C11153" s="2" t="s">
        <v>54</v>
      </c>
      <c r="D11153" s="1">
        <v>17336.0</v>
      </c>
      <c r="E11153" s="2" t="s">
        <v>63</v>
      </c>
      <c r="F11153" s="2">
        <v>224.0</v>
      </c>
      <c r="G11153" s="2" t="s">
        <v>23</v>
      </c>
      <c r="H11153" s="2" t="s">
        <v>34</v>
      </c>
      <c r="I11153" s="2" t="s">
        <v>25</v>
      </c>
      <c r="J11153" s="2" t="str">
        <f t="array" ref="J11153">XLOOKUP('Transaction Data'!$G11153,Product_Code,Biscuit_Brand)</f>
        <v>Cinnamon Swirls</v>
      </c>
      <c r="K11153" s="2">
        <f t="array" ref="K11153">XLOOKUP('Transaction Data'!$G11153,Product_Code,Cost)</f>
        <v>10</v>
      </c>
      <c r="L11153" s="2">
        <f t="array" ref="L11153">XLOOKUP('Transaction Data'!$G11153,Product_Code,Unit_Price)</f>
        <v>14</v>
      </c>
      <c r="M11153" s="3">
        <f>'Transaction Data'!$F11153*'Transaction Data'!$K11153</f>
        <v>2240</v>
      </c>
      <c r="N11153" s="3">
        <f>'Transaction Data'!$F11153*'Transaction Data'!$L11153</f>
        <v>3136</v>
      </c>
      <c r="O11153" s="3">
        <f>'Transaction Data'!$N11153-'Transaction Data'!$M11153</f>
        <v>896</v>
      </c>
      <c r="P11153" s="2">
        <f>DATEDIF('Transaction Data'!$D11153,'Transaction Data'!$A11153,"y")</f>
        <v>77</v>
      </c>
      <c r="Q11153" s="2" t="str">
        <f>FLOOR('Transaction Data'!$P11153,15)&amp;"-"&amp;FLOOR('Transaction Data'!$P11153,15)+14</f>
        <v>75-89</v>
      </c>
      <c r="R11153" s="2" t="str">
        <f>IF('Transaction Data'!$L11153&lt;=10,"Less Expensive","Expensive")</f>
        <v>Expensive</v>
      </c>
      <c r="S11153" s="4">
        <f>WEEKDAY('Transaction Data'!$A11153)</f>
        <v>2</v>
      </c>
      <c r="T11153" s="2" t="str">
        <f>IF(WEEKDAY('Transaction Data'!$A11153,2)&lt;6,"Weekday","Weekend")</f>
        <v>Weekday</v>
      </c>
    </row>
    <row r="11154" ht="15.75" customHeight="1">
      <c r="A11154" s="1">
        <v>45584.0</v>
      </c>
      <c r="B11154" s="2" t="s">
        <v>3126</v>
      </c>
      <c r="C11154" s="2" t="s">
        <v>51</v>
      </c>
      <c r="D11154" s="1">
        <v>20047.0</v>
      </c>
      <c r="E11154" s="2" t="s">
        <v>63</v>
      </c>
      <c r="F11154" s="2">
        <v>476.0</v>
      </c>
      <c r="G11154" s="2" t="s">
        <v>33</v>
      </c>
      <c r="H11154" s="2" t="s">
        <v>45</v>
      </c>
      <c r="I11154" s="2" t="s">
        <v>25</v>
      </c>
      <c r="J11154" s="2" t="str">
        <f t="array" ref="J11154">XLOOKUP('Transaction Data'!$G11154,Product_Code,Biscuit_Brand)</f>
        <v>Caramel Biscuits</v>
      </c>
      <c r="K11154" s="2">
        <f t="array" ref="K11154">XLOOKUP('Transaction Data'!$G11154,Product_Code,Cost)</f>
        <v>18</v>
      </c>
      <c r="L11154" s="2">
        <f t="array" ref="L11154">XLOOKUP('Transaction Data'!$G11154,Product_Code,Unit_Price)</f>
        <v>22</v>
      </c>
      <c r="M11154" s="3">
        <f>'Transaction Data'!$F11154*'Transaction Data'!$K11154</f>
        <v>8568</v>
      </c>
      <c r="N11154" s="3">
        <f>'Transaction Data'!$F11154*'Transaction Data'!$L11154</f>
        <v>10472</v>
      </c>
      <c r="O11154" s="3">
        <f>'Transaction Data'!$N11154-'Transaction Data'!$M11154</f>
        <v>1904</v>
      </c>
      <c r="P11154" s="2">
        <f>DATEDIF('Transaction Data'!$D11154,'Transaction Data'!$A11154,"y")</f>
        <v>69</v>
      </c>
      <c r="Q11154" s="2" t="str">
        <f>FLOOR('Transaction Data'!$P11154,15)&amp;"-"&amp;FLOOR('Transaction Data'!$P11154,15)+14</f>
        <v>60-74</v>
      </c>
      <c r="R11154" s="2" t="str">
        <f>IF('Transaction Data'!$L11154&lt;=10,"Less Expensive","Expensive")</f>
        <v>Expensive</v>
      </c>
      <c r="S11154" s="4">
        <f>WEEKDAY('Transaction Data'!$A11154)</f>
        <v>7</v>
      </c>
      <c r="T11154" s="2" t="str">
        <f>IF(WEEKDAY('Transaction Data'!$A11154,2)&lt;6,"Weekday","Weekend")</f>
        <v>Weekend</v>
      </c>
    </row>
    <row r="11155" ht="15.75" customHeight="1">
      <c r="A11155" s="1">
        <v>45578.0</v>
      </c>
      <c r="B11155" s="2" t="s">
        <v>5023</v>
      </c>
      <c r="C11155" s="2" t="s">
        <v>72</v>
      </c>
      <c r="D11155" s="1">
        <v>24900.0</v>
      </c>
      <c r="E11155" s="2" t="s">
        <v>63</v>
      </c>
      <c r="F11155" s="2">
        <v>434.0</v>
      </c>
      <c r="G11155" s="2" t="s">
        <v>60</v>
      </c>
      <c r="H11155" s="2" t="s">
        <v>24</v>
      </c>
      <c r="I11155" s="2" t="s">
        <v>35</v>
      </c>
      <c r="J11155" s="2" t="str">
        <f t="array" ref="J11155">XLOOKUP('Transaction Data'!$G11155,Product_Code,Biscuit_Brand)</f>
        <v>Peanut Butter Bites</v>
      </c>
      <c r="K11155" s="2">
        <f t="array" ref="K11155">XLOOKUP('Transaction Data'!$G11155,Product_Code,Cost)</f>
        <v>5</v>
      </c>
      <c r="L11155" s="2">
        <f t="array" ref="L11155">XLOOKUP('Transaction Data'!$G11155,Product_Code,Unit_Price)</f>
        <v>7</v>
      </c>
      <c r="M11155" s="3">
        <f>'Transaction Data'!$F11155*'Transaction Data'!$K11155</f>
        <v>2170</v>
      </c>
      <c r="N11155" s="3">
        <f>'Transaction Data'!$F11155*'Transaction Data'!$L11155</f>
        <v>3038</v>
      </c>
      <c r="O11155" s="3">
        <f>'Transaction Data'!$N11155-'Transaction Data'!$M11155</f>
        <v>868</v>
      </c>
      <c r="P11155" s="2">
        <f>DATEDIF('Transaction Data'!$D11155,'Transaction Data'!$A11155,"y")</f>
        <v>56</v>
      </c>
      <c r="Q11155" s="2" t="str">
        <f>FLOOR('Transaction Data'!$P11155,15)&amp;"-"&amp;FLOOR('Transaction Data'!$P11155,15)+14</f>
        <v>45-59</v>
      </c>
      <c r="R11155" s="2" t="str">
        <f>IF('Transaction Data'!$L11155&lt;=10,"Less Expensive","Expensive")</f>
        <v>Less Expensive</v>
      </c>
      <c r="S11155" s="4">
        <f>WEEKDAY('Transaction Data'!$A11155)</f>
        <v>1</v>
      </c>
      <c r="T11155" s="2" t="str">
        <f>IF(WEEKDAY('Transaction Data'!$A11155,2)&lt;6,"Weekday","Weekend")</f>
        <v>Weekend</v>
      </c>
    </row>
    <row r="11156" ht="15.75" customHeight="1">
      <c r="A11156" s="1">
        <v>45588.0</v>
      </c>
      <c r="B11156" s="2" t="s">
        <v>4812</v>
      </c>
      <c r="C11156" s="2" t="s">
        <v>65</v>
      </c>
      <c r="D11156" s="1">
        <v>17298.0</v>
      </c>
      <c r="E11156" s="2" t="s">
        <v>37</v>
      </c>
      <c r="F11156" s="2">
        <v>341.0</v>
      </c>
      <c r="G11156" s="2" t="s">
        <v>23</v>
      </c>
      <c r="H11156" s="2" t="s">
        <v>52</v>
      </c>
      <c r="I11156" s="2" t="s">
        <v>25</v>
      </c>
      <c r="J11156" s="2" t="str">
        <f t="array" ref="J11156">XLOOKUP('Transaction Data'!$G11156,Product_Code,Biscuit_Brand)</f>
        <v>Cinnamon Swirls</v>
      </c>
      <c r="K11156" s="2">
        <f t="array" ref="K11156">XLOOKUP('Transaction Data'!$G11156,Product_Code,Cost)</f>
        <v>10</v>
      </c>
      <c r="L11156" s="2">
        <f t="array" ref="L11156">XLOOKUP('Transaction Data'!$G11156,Product_Code,Unit_Price)</f>
        <v>14</v>
      </c>
      <c r="M11156" s="3">
        <f>'Transaction Data'!$F11156*'Transaction Data'!$K11156</f>
        <v>3410</v>
      </c>
      <c r="N11156" s="3">
        <f>'Transaction Data'!$F11156*'Transaction Data'!$L11156</f>
        <v>4774</v>
      </c>
      <c r="O11156" s="3">
        <f>'Transaction Data'!$N11156-'Transaction Data'!$M11156</f>
        <v>1364</v>
      </c>
      <c r="P11156" s="2">
        <f>DATEDIF('Transaction Data'!$D11156,'Transaction Data'!$A11156,"y")</f>
        <v>77</v>
      </c>
      <c r="Q11156" s="2" t="str">
        <f>FLOOR('Transaction Data'!$P11156,15)&amp;"-"&amp;FLOOR('Transaction Data'!$P11156,15)+14</f>
        <v>75-89</v>
      </c>
      <c r="R11156" s="2" t="str">
        <f>IF('Transaction Data'!$L11156&lt;=10,"Less Expensive","Expensive")</f>
        <v>Expensive</v>
      </c>
      <c r="S11156" s="4">
        <f>WEEKDAY('Transaction Data'!$A11156)</f>
        <v>4</v>
      </c>
      <c r="T11156" s="2" t="str">
        <f>IF(WEEKDAY('Transaction Data'!$A11156,2)&lt;6,"Weekday","Weekend")</f>
        <v>Weekday</v>
      </c>
    </row>
    <row r="11157" ht="15.75" customHeight="1">
      <c r="A11157" s="1">
        <v>45587.0</v>
      </c>
      <c r="B11157" s="2" t="s">
        <v>6831</v>
      </c>
      <c r="C11157" s="2" t="s">
        <v>78</v>
      </c>
      <c r="D11157" s="1">
        <v>29201.0</v>
      </c>
      <c r="E11157" s="2" t="s">
        <v>27</v>
      </c>
      <c r="F11157" s="2">
        <v>50.0</v>
      </c>
      <c r="G11157" s="2" t="s">
        <v>38</v>
      </c>
      <c r="H11157" s="2" t="s">
        <v>34</v>
      </c>
      <c r="I11157" s="2" t="s">
        <v>30</v>
      </c>
      <c r="J11157" s="2" t="str">
        <f t="array" ref="J11157">XLOOKUP('Transaction Data'!$G11157,Product_Code,Biscuit_Brand)</f>
        <v>Ginger Snaps</v>
      </c>
      <c r="K11157" s="2">
        <f t="array" ref="K11157">XLOOKUP('Transaction Data'!$G11157,Product_Code,Cost)</f>
        <v>14</v>
      </c>
      <c r="L11157" s="2">
        <f t="array" ref="L11157">XLOOKUP('Transaction Data'!$G11157,Product_Code,Unit_Price)</f>
        <v>28</v>
      </c>
      <c r="M11157" s="3">
        <f>'Transaction Data'!$F11157*'Transaction Data'!$K11157</f>
        <v>700</v>
      </c>
      <c r="N11157" s="3">
        <f>'Transaction Data'!$F11157*'Transaction Data'!$L11157</f>
        <v>1400</v>
      </c>
      <c r="O11157" s="3">
        <f>'Transaction Data'!$N11157-'Transaction Data'!$M11157</f>
        <v>700</v>
      </c>
      <c r="P11157" s="2">
        <f>DATEDIF('Transaction Data'!$D11157,'Transaction Data'!$A11157,"y")</f>
        <v>44</v>
      </c>
      <c r="Q11157" s="2" t="str">
        <f>FLOOR('Transaction Data'!$P11157,15)&amp;"-"&amp;FLOOR('Transaction Data'!$P11157,15)+14</f>
        <v>30-44</v>
      </c>
      <c r="R11157" s="2" t="str">
        <f>IF('Transaction Data'!$L11157&lt;=10,"Less Expensive","Expensive")</f>
        <v>Expensive</v>
      </c>
      <c r="S11157" s="4">
        <f>WEEKDAY('Transaction Data'!$A11157)</f>
        <v>3</v>
      </c>
      <c r="T11157" s="2" t="str">
        <f>IF(WEEKDAY('Transaction Data'!$A11157,2)&lt;6,"Weekday","Weekend")</f>
        <v>Weekday</v>
      </c>
    </row>
    <row r="11158" ht="15.75" customHeight="1">
      <c r="A11158" s="1">
        <v>45580.0</v>
      </c>
      <c r="B11158" s="2" t="s">
        <v>3965</v>
      </c>
      <c r="C11158" s="2" t="s">
        <v>65</v>
      </c>
      <c r="D11158" s="1">
        <v>23943.0</v>
      </c>
      <c r="E11158" s="2" t="s">
        <v>27</v>
      </c>
      <c r="F11158" s="2">
        <v>430.0</v>
      </c>
      <c r="G11158" s="2" t="s">
        <v>55</v>
      </c>
      <c r="H11158" s="2" t="s">
        <v>24</v>
      </c>
      <c r="I11158" s="2" t="s">
        <v>25</v>
      </c>
      <c r="J11158" s="2" t="str">
        <f t="array" ref="J11158">XLOOKUP('Transaction Data'!$G11158,Product_Code,Biscuit_Brand)</f>
        <v>Vanilla Wafers</v>
      </c>
      <c r="K11158" s="2">
        <f t="array" ref="K11158">XLOOKUP('Transaction Data'!$G11158,Product_Code,Cost)</f>
        <v>18</v>
      </c>
      <c r="L11158" s="2">
        <f t="array" ref="L11158">XLOOKUP('Transaction Data'!$G11158,Product_Code,Unit_Price)</f>
        <v>36</v>
      </c>
      <c r="M11158" s="3">
        <f>'Transaction Data'!$F11158*'Transaction Data'!$K11158</f>
        <v>7740</v>
      </c>
      <c r="N11158" s="3">
        <f>'Transaction Data'!$F11158*'Transaction Data'!$L11158</f>
        <v>15480</v>
      </c>
      <c r="O11158" s="3">
        <f>'Transaction Data'!$N11158-'Transaction Data'!$M11158</f>
        <v>7740</v>
      </c>
      <c r="P11158" s="2">
        <f>DATEDIF('Transaction Data'!$D11158,'Transaction Data'!$A11158,"y")</f>
        <v>59</v>
      </c>
      <c r="Q11158" s="2" t="str">
        <f>FLOOR('Transaction Data'!$P11158,15)&amp;"-"&amp;FLOOR('Transaction Data'!$P11158,15)+14</f>
        <v>45-59</v>
      </c>
      <c r="R11158" s="2" t="str">
        <f>IF('Transaction Data'!$L11158&lt;=10,"Less Expensive","Expensive")</f>
        <v>Expensive</v>
      </c>
      <c r="S11158" s="4">
        <f>WEEKDAY('Transaction Data'!$A11158)</f>
        <v>3</v>
      </c>
      <c r="T11158" s="2" t="str">
        <f>IF(WEEKDAY('Transaction Data'!$A11158,2)&lt;6,"Weekday","Weekend")</f>
        <v>Weekday</v>
      </c>
    </row>
    <row r="11159" ht="15.75" customHeight="1">
      <c r="A11159" s="1">
        <v>45569.0</v>
      </c>
      <c r="B11159" s="2" t="s">
        <v>3343</v>
      </c>
      <c r="C11159" s="2" t="s">
        <v>65</v>
      </c>
      <c r="D11159" s="1">
        <v>24018.0</v>
      </c>
      <c r="E11159" s="2" t="s">
        <v>27</v>
      </c>
      <c r="F11159" s="2">
        <v>246.0</v>
      </c>
      <c r="G11159" s="2" t="s">
        <v>44</v>
      </c>
      <c r="H11159" s="2" t="s">
        <v>52</v>
      </c>
      <c r="I11159" s="2" t="s">
        <v>35</v>
      </c>
      <c r="J11159" s="2" t="str">
        <f t="array" ref="J11159">XLOOKUP('Transaction Data'!$G11159,Product_Code,Biscuit_Brand)</f>
        <v>Butter Crunch</v>
      </c>
      <c r="K11159" s="2">
        <f t="array" ref="K11159">XLOOKUP('Transaction Data'!$G11159,Product_Code,Cost)</f>
        <v>10</v>
      </c>
      <c r="L11159" s="2">
        <f t="array" ref="L11159">XLOOKUP('Transaction Data'!$G11159,Product_Code,Unit_Price)</f>
        <v>11</v>
      </c>
      <c r="M11159" s="3">
        <f>'Transaction Data'!$F11159*'Transaction Data'!$K11159</f>
        <v>2460</v>
      </c>
      <c r="N11159" s="3">
        <f>'Transaction Data'!$F11159*'Transaction Data'!$L11159</f>
        <v>2706</v>
      </c>
      <c r="O11159" s="3">
        <f>'Transaction Data'!$N11159-'Transaction Data'!$M11159</f>
        <v>246</v>
      </c>
      <c r="P11159" s="2">
        <f>DATEDIF('Transaction Data'!$D11159,'Transaction Data'!$A11159,"y")</f>
        <v>59</v>
      </c>
      <c r="Q11159" s="2" t="str">
        <f>FLOOR('Transaction Data'!$P11159,15)&amp;"-"&amp;FLOOR('Transaction Data'!$P11159,15)+14</f>
        <v>45-59</v>
      </c>
      <c r="R11159" s="2" t="str">
        <f>IF('Transaction Data'!$L11159&lt;=10,"Less Expensive","Expensive")</f>
        <v>Expensive</v>
      </c>
      <c r="S11159" s="4">
        <f>WEEKDAY('Transaction Data'!$A11159)</f>
        <v>6</v>
      </c>
      <c r="T11159" s="2" t="str">
        <f>IF(WEEKDAY('Transaction Data'!$A11159,2)&lt;6,"Weekday","Weekend")</f>
        <v>Weekday</v>
      </c>
    </row>
    <row r="11160" ht="15.75" customHeight="1">
      <c r="A11160" s="1">
        <v>45596.0</v>
      </c>
      <c r="B11160" s="2" t="s">
        <v>9083</v>
      </c>
      <c r="C11160" s="2" t="s">
        <v>32</v>
      </c>
      <c r="D11160" s="1">
        <v>31985.0</v>
      </c>
      <c r="E11160" s="2" t="s">
        <v>63</v>
      </c>
      <c r="F11160" s="2">
        <v>450.0</v>
      </c>
      <c r="G11160" s="2" t="s">
        <v>48</v>
      </c>
      <c r="H11160" s="2" t="s">
        <v>24</v>
      </c>
      <c r="I11160" s="2" t="s">
        <v>30</v>
      </c>
      <c r="J11160" s="2" t="str">
        <f t="array" ref="J11160">XLOOKUP('Transaction Data'!$G11160,Product_Code,Biscuit_Brand)</f>
        <v>Lemon Crisps</v>
      </c>
      <c r="K11160" s="2">
        <f t="array" ref="K11160">XLOOKUP('Transaction Data'!$G11160,Product_Code,Cost)</f>
        <v>7</v>
      </c>
      <c r="L11160" s="2">
        <f t="array" ref="L11160">XLOOKUP('Transaction Data'!$G11160,Product_Code,Unit_Price)</f>
        <v>9</v>
      </c>
      <c r="M11160" s="3">
        <f>'Transaction Data'!$F11160*'Transaction Data'!$K11160</f>
        <v>3150</v>
      </c>
      <c r="N11160" s="3">
        <f>'Transaction Data'!$F11160*'Transaction Data'!$L11160</f>
        <v>4050</v>
      </c>
      <c r="O11160" s="3">
        <f>'Transaction Data'!$N11160-'Transaction Data'!$M11160</f>
        <v>900</v>
      </c>
      <c r="P11160" s="2">
        <f>DATEDIF('Transaction Data'!$D11160,'Transaction Data'!$A11160,"y")</f>
        <v>37</v>
      </c>
      <c r="Q11160" s="2" t="str">
        <f>FLOOR('Transaction Data'!$P11160,15)&amp;"-"&amp;FLOOR('Transaction Data'!$P11160,15)+14</f>
        <v>30-44</v>
      </c>
      <c r="R11160" s="2" t="str">
        <f>IF('Transaction Data'!$L11160&lt;=10,"Less Expensive","Expensive")</f>
        <v>Less Expensive</v>
      </c>
      <c r="S11160" s="4">
        <f>WEEKDAY('Transaction Data'!$A11160)</f>
        <v>5</v>
      </c>
      <c r="T11160" s="2" t="str">
        <f>IF(WEEKDAY('Transaction Data'!$A11160,2)&lt;6,"Weekday","Weekend")</f>
        <v>Weekday</v>
      </c>
    </row>
    <row r="11161" ht="15.75" customHeight="1">
      <c r="A11161" s="1">
        <v>45593.0</v>
      </c>
      <c r="B11161" s="2" t="s">
        <v>1100</v>
      </c>
      <c r="C11161" s="2" t="s">
        <v>41</v>
      </c>
      <c r="D11161" s="1">
        <v>33028.0</v>
      </c>
      <c r="E11161" s="2" t="s">
        <v>37</v>
      </c>
      <c r="F11161" s="2">
        <v>462.0</v>
      </c>
      <c r="G11161" s="2" t="s">
        <v>38</v>
      </c>
      <c r="H11161" s="2" t="s">
        <v>42</v>
      </c>
      <c r="I11161" s="2" t="s">
        <v>30</v>
      </c>
      <c r="J11161" s="2" t="str">
        <f t="array" ref="J11161">XLOOKUP('Transaction Data'!$G11161,Product_Code,Biscuit_Brand)</f>
        <v>Ginger Snaps</v>
      </c>
      <c r="K11161" s="2">
        <f t="array" ref="K11161">XLOOKUP('Transaction Data'!$G11161,Product_Code,Cost)</f>
        <v>14</v>
      </c>
      <c r="L11161" s="2">
        <f t="array" ref="L11161">XLOOKUP('Transaction Data'!$G11161,Product_Code,Unit_Price)</f>
        <v>28</v>
      </c>
      <c r="M11161" s="3">
        <f>'Transaction Data'!$F11161*'Transaction Data'!$K11161</f>
        <v>6468</v>
      </c>
      <c r="N11161" s="3">
        <f>'Transaction Data'!$F11161*'Transaction Data'!$L11161</f>
        <v>12936</v>
      </c>
      <c r="O11161" s="3">
        <f>'Transaction Data'!$N11161-'Transaction Data'!$M11161</f>
        <v>6468</v>
      </c>
      <c r="P11161" s="2">
        <f>DATEDIF('Transaction Data'!$D11161,'Transaction Data'!$A11161,"y")</f>
        <v>34</v>
      </c>
      <c r="Q11161" s="2" t="str">
        <f>FLOOR('Transaction Data'!$P11161,15)&amp;"-"&amp;FLOOR('Transaction Data'!$P11161,15)+14</f>
        <v>30-44</v>
      </c>
      <c r="R11161" s="2" t="str">
        <f>IF('Transaction Data'!$L11161&lt;=10,"Less Expensive","Expensive")</f>
        <v>Expensive</v>
      </c>
      <c r="S11161" s="4">
        <f>WEEKDAY('Transaction Data'!$A11161)</f>
        <v>2</v>
      </c>
      <c r="T11161" s="2" t="str">
        <f>IF(WEEKDAY('Transaction Data'!$A11161,2)&lt;6,"Weekday","Weekend")</f>
        <v>Weekday</v>
      </c>
    </row>
    <row r="11162" ht="15.75" customHeight="1">
      <c r="A11162" s="1">
        <v>45584.0</v>
      </c>
      <c r="B11162" s="2" t="s">
        <v>8317</v>
      </c>
      <c r="C11162" s="2" t="s">
        <v>69</v>
      </c>
      <c r="D11162" s="1">
        <v>24952.0</v>
      </c>
      <c r="E11162" s="2" t="s">
        <v>37</v>
      </c>
      <c r="F11162" s="2">
        <v>155.0</v>
      </c>
      <c r="G11162" s="2" t="s">
        <v>57</v>
      </c>
      <c r="H11162" s="2" t="s">
        <v>29</v>
      </c>
      <c r="I11162" s="2" t="s">
        <v>35</v>
      </c>
      <c r="J11162" s="2" t="str">
        <f t="array" ref="J11162">XLOOKUP('Transaction Data'!$G11162,Product_Code,Biscuit_Brand)</f>
        <v>Oatmeal Cookies</v>
      </c>
      <c r="K11162" s="2">
        <f t="array" ref="K11162">XLOOKUP('Transaction Data'!$G11162,Product_Code,Cost)</f>
        <v>19</v>
      </c>
      <c r="L11162" s="2">
        <f t="array" ref="L11162">XLOOKUP('Transaction Data'!$G11162,Product_Code,Unit_Price)</f>
        <v>23</v>
      </c>
      <c r="M11162" s="3">
        <f>'Transaction Data'!$F11162*'Transaction Data'!$K11162</f>
        <v>2945</v>
      </c>
      <c r="N11162" s="3">
        <f>'Transaction Data'!$F11162*'Transaction Data'!$L11162</f>
        <v>3565</v>
      </c>
      <c r="O11162" s="3">
        <f>'Transaction Data'!$N11162-'Transaction Data'!$M11162</f>
        <v>620</v>
      </c>
      <c r="P11162" s="2">
        <f>DATEDIF('Transaction Data'!$D11162,'Transaction Data'!$A11162,"y")</f>
        <v>56</v>
      </c>
      <c r="Q11162" s="2" t="str">
        <f>FLOOR('Transaction Data'!$P11162,15)&amp;"-"&amp;FLOOR('Transaction Data'!$P11162,15)+14</f>
        <v>45-59</v>
      </c>
      <c r="R11162" s="2" t="str">
        <f>IF('Transaction Data'!$L11162&lt;=10,"Less Expensive","Expensive")</f>
        <v>Expensive</v>
      </c>
      <c r="S11162" s="4">
        <f>WEEKDAY('Transaction Data'!$A11162)</f>
        <v>7</v>
      </c>
      <c r="T11162" s="2" t="str">
        <f>IF(WEEKDAY('Transaction Data'!$A11162,2)&lt;6,"Weekday","Weekend")</f>
        <v>Weekend</v>
      </c>
    </row>
    <row r="11163" ht="15.75" customHeight="1">
      <c r="A11163" s="1">
        <v>45581.0</v>
      </c>
      <c r="B11163" s="2" t="s">
        <v>7596</v>
      </c>
      <c r="C11163" s="2" t="s">
        <v>78</v>
      </c>
      <c r="D11163" s="1">
        <v>28474.0</v>
      </c>
      <c r="E11163" s="2" t="s">
        <v>22</v>
      </c>
      <c r="F11163" s="2">
        <v>286.0</v>
      </c>
      <c r="G11163" s="2" t="s">
        <v>55</v>
      </c>
      <c r="H11163" s="2" t="s">
        <v>34</v>
      </c>
      <c r="I11163" s="2" t="s">
        <v>35</v>
      </c>
      <c r="J11163" s="2" t="str">
        <f t="array" ref="J11163">XLOOKUP('Transaction Data'!$G11163,Product_Code,Biscuit_Brand)</f>
        <v>Vanilla Wafers</v>
      </c>
      <c r="K11163" s="2">
        <f t="array" ref="K11163">XLOOKUP('Transaction Data'!$G11163,Product_Code,Cost)</f>
        <v>18</v>
      </c>
      <c r="L11163" s="2">
        <f t="array" ref="L11163">XLOOKUP('Transaction Data'!$G11163,Product_Code,Unit_Price)</f>
        <v>36</v>
      </c>
      <c r="M11163" s="3">
        <f>'Transaction Data'!$F11163*'Transaction Data'!$K11163</f>
        <v>5148</v>
      </c>
      <c r="N11163" s="3">
        <f>'Transaction Data'!$F11163*'Transaction Data'!$L11163</f>
        <v>10296</v>
      </c>
      <c r="O11163" s="3">
        <f>'Transaction Data'!$N11163-'Transaction Data'!$M11163</f>
        <v>5148</v>
      </c>
      <c r="P11163" s="2">
        <f>DATEDIF('Transaction Data'!$D11163,'Transaction Data'!$A11163,"y")</f>
        <v>46</v>
      </c>
      <c r="Q11163" s="2" t="str">
        <f>FLOOR('Transaction Data'!$P11163,15)&amp;"-"&amp;FLOOR('Transaction Data'!$P11163,15)+14</f>
        <v>45-59</v>
      </c>
      <c r="R11163" s="2" t="str">
        <f>IF('Transaction Data'!$L11163&lt;=10,"Less Expensive","Expensive")</f>
        <v>Expensive</v>
      </c>
      <c r="S11163" s="4">
        <f>WEEKDAY('Transaction Data'!$A11163)</f>
        <v>4</v>
      </c>
      <c r="T11163" s="2" t="str">
        <f>IF(WEEKDAY('Transaction Data'!$A11163,2)&lt;6,"Weekday","Weekend")</f>
        <v>Weekday</v>
      </c>
    </row>
    <row r="11164" ht="15.75" customHeight="1">
      <c r="A11164" s="1">
        <v>45580.0</v>
      </c>
      <c r="B11164" s="2" t="s">
        <v>8054</v>
      </c>
      <c r="C11164" s="2" t="s">
        <v>78</v>
      </c>
      <c r="D11164" s="1">
        <v>25275.0</v>
      </c>
      <c r="E11164" s="2" t="s">
        <v>63</v>
      </c>
      <c r="F11164" s="2">
        <v>142.0</v>
      </c>
      <c r="G11164" s="2" t="s">
        <v>60</v>
      </c>
      <c r="H11164" s="2" t="s">
        <v>29</v>
      </c>
      <c r="I11164" s="2" t="s">
        <v>25</v>
      </c>
      <c r="J11164" s="2" t="str">
        <f t="array" ref="J11164">XLOOKUP('Transaction Data'!$G11164,Product_Code,Biscuit_Brand)</f>
        <v>Peanut Butter Bites</v>
      </c>
      <c r="K11164" s="2">
        <f t="array" ref="K11164">XLOOKUP('Transaction Data'!$G11164,Product_Code,Cost)</f>
        <v>5</v>
      </c>
      <c r="L11164" s="2">
        <f t="array" ref="L11164">XLOOKUP('Transaction Data'!$G11164,Product_Code,Unit_Price)</f>
        <v>7</v>
      </c>
      <c r="M11164" s="3">
        <f>'Transaction Data'!$F11164*'Transaction Data'!$K11164</f>
        <v>710</v>
      </c>
      <c r="N11164" s="3">
        <f>'Transaction Data'!$F11164*'Transaction Data'!$L11164</f>
        <v>994</v>
      </c>
      <c r="O11164" s="3">
        <f>'Transaction Data'!$N11164-'Transaction Data'!$M11164</f>
        <v>284</v>
      </c>
      <c r="P11164" s="2">
        <f>DATEDIF('Transaction Data'!$D11164,'Transaction Data'!$A11164,"y")</f>
        <v>55</v>
      </c>
      <c r="Q11164" s="2" t="str">
        <f>FLOOR('Transaction Data'!$P11164,15)&amp;"-"&amp;FLOOR('Transaction Data'!$P11164,15)+14</f>
        <v>45-59</v>
      </c>
      <c r="R11164" s="2" t="str">
        <f>IF('Transaction Data'!$L11164&lt;=10,"Less Expensive","Expensive")</f>
        <v>Less Expensive</v>
      </c>
      <c r="S11164" s="4">
        <f>WEEKDAY('Transaction Data'!$A11164)</f>
        <v>3</v>
      </c>
      <c r="T11164" s="2" t="str">
        <f>IF(WEEKDAY('Transaction Data'!$A11164,2)&lt;6,"Weekday","Weekend")</f>
        <v>Weekday</v>
      </c>
    </row>
    <row r="11165" ht="15.75" customHeight="1">
      <c r="A11165" s="1">
        <v>45586.0</v>
      </c>
      <c r="B11165" s="2" t="s">
        <v>1492</v>
      </c>
      <c r="C11165" s="2" t="s">
        <v>54</v>
      </c>
      <c r="D11165" s="1">
        <v>33963.0</v>
      </c>
      <c r="E11165" s="2" t="s">
        <v>63</v>
      </c>
      <c r="F11165" s="2">
        <v>342.0</v>
      </c>
      <c r="G11165" s="2" t="s">
        <v>60</v>
      </c>
      <c r="H11165" s="2" t="s">
        <v>34</v>
      </c>
      <c r="I11165" s="2" t="s">
        <v>25</v>
      </c>
      <c r="J11165" s="2" t="str">
        <f t="array" ref="J11165">XLOOKUP('Transaction Data'!$G11165,Product_Code,Biscuit_Brand)</f>
        <v>Peanut Butter Bites</v>
      </c>
      <c r="K11165" s="2">
        <f t="array" ref="K11165">XLOOKUP('Transaction Data'!$G11165,Product_Code,Cost)</f>
        <v>5</v>
      </c>
      <c r="L11165" s="2">
        <f t="array" ref="L11165">XLOOKUP('Transaction Data'!$G11165,Product_Code,Unit_Price)</f>
        <v>7</v>
      </c>
      <c r="M11165" s="3">
        <f>'Transaction Data'!$F11165*'Transaction Data'!$K11165</f>
        <v>1710</v>
      </c>
      <c r="N11165" s="3">
        <f>'Transaction Data'!$F11165*'Transaction Data'!$L11165</f>
        <v>2394</v>
      </c>
      <c r="O11165" s="3">
        <f>'Transaction Data'!$N11165-'Transaction Data'!$M11165</f>
        <v>684</v>
      </c>
      <c r="P11165" s="2">
        <f>DATEDIF('Transaction Data'!$D11165,'Transaction Data'!$A11165,"y")</f>
        <v>31</v>
      </c>
      <c r="Q11165" s="2" t="str">
        <f>FLOOR('Transaction Data'!$P11165,15)&amp;"-"&amp;FLOOR('Transaction Data'!$P11165,15)+14</f>
        <v>30-44</v>
      </c>
      <c r="R11165" s="2" t="str">
        <f>IF('Transaction Data'!$L11165&lt;=10,"Less Expensive","Expensive")</f>
        <v>Less Expensive</v>
      </c>
      <c r="S11165" s="4">
        <f>WEEKDAY('Transaction Data'!$A11165)</f>
        <v>2</v>
      </c>
      <c r="T11165" s="2" t="str">
        <f>IF(WEEKDAY('Transaction Data'!$A11165,2)&lt;6,"Weekday","Weekend")</f>
        <v>Weekday</v>
      </c>
    </row>
    <row r="11166" ht="15.75" customHeight="1">
      <c r="A11166" s="1">
        <v>45591.0</v>
      </c>
      <c r="B11166" s="2" t="s">
        <v>8954</v>
      </c>
      <c r="C11166" s="2" t="s">
        <v>65</v>
      </c>
      <c r="D11166" s="1">
        <v>24834.0</v>
      </c>
      <c r="E11166" s="2" t="s">
        <v>22</v>
      </c>
      <c r="F11166" s="2">
        <v>270.0</v>
      </c>
      <c r="G11166" s="2" t="s">
        <v>28</v>
      </c>
      <c r="H11166" s="2" t="s">
        <v>45</v>
      </c>
      <c r="I11166" s="2" t="s">
        <v>30</v>
      </c>
      <c r="J11166" s="2" t="str">
        <f t="array" ref="J11166">XLOOKUP('Transaction Data'!$G11166,Product_Code,Biscuit_Brand)</f>
        <v>Shortbread</v>
      </c>
      <c r="K11166" s="2">
        <f t="array" ref="K11166">XLOOKUP('Transaction Data'!$G11166,Product_Code,Cost)</f>
        <v>10</v>
      </c>
      <c r="L11166" s="2">
        <f t="array" ref="L11166">XLOOKUP('Transaction Data'!$G11166,Product_Code,Unit_Price)</f>
        <v>45</v>
      </c>
      <c r="M11166" s="3">
        <f>'Transaction Data'!$F11166*'Transaction Data'!$K11166</f>
        <v>2700</v>
      </c>
      <c r="N11166" s="3">
        <f>'Transaction Data'!$F11166*'Transaction Data'!$L11166</f>
        <v>12150</v>
      </c>
      <c r="O11166" s="3">
        <f>'Transaction Data'!$N11166-'Transaction Data'!$M11166</f>
        <v>9450</v>
      </c>
      <c r="P11166" s="2">
        <f>DATEDIF('Transaction Data'!$D11166,'Transaction Data'!$A11166,"y")</f>
        <v>56</v>
      </c>
      <c r="Q11166" s="2" t="str">
        <f>FLOOR('Transaction Data'!$P11166,15)&amp;"-"&amp;FLOOR('Transaction Data'!$P11166,15)+14</f>
        <v>45-59</v>
      </c>
      <c r="R11166" s="2" t="str">
        <f>IF('Transaction Data'!$L11166&lt;=10,"Less Expensive","Expensive")</f>
        <v>Expensive</v>
      </c>
      <c r="S11166" s="4">
        <f>WEEKDAY('Transaction Data'!$A11166)</f>
        <v>7</v>
      </c>
      <c r="T11166" s="2" t="str">
        <f>IF(WEEKDAY('Transaction Data'!$A11166,2)&lt;6,"Weekday","Weekend")</f>
        <v>Weekend</v>
      </c>
    </row>
    <row r="11167" ht="15.75" customHeight="1">
      <c r="A11167" s="1">
        <v>45575.0</v>
      </c>
      <c r="B11167" s="2" t="s">
        <v>821</v>
      </c>
      <c r="C11167" s="2" t="s">
        <v>47</v>
      </c>
      <c r="D11167" s="1">
        <v>29911.0</v>
      </c>
      <c r="E11167" s="2" t="s">
        <v>37</v>
      </c>
      <c r="F11167" s="2">
        <v>467.0</v>
      </c>
      <c r="G11167" s="2" t="s">
        <v>44</v>
      </c>
      <c r="H11167" s="2" t="s">
        <v>49</v>
      </c>
      <c r="I11167" s="2" t="s">
        <v>25</v>
      </c>
      <c r="J11167" s="2" t="str">
        <f t="array" ref="J11167">XLOOKUP('Transaction Data'!$G11167,Product_Code,Biscuit_Brand)</f>
        <v>Butter Crunch</v>
      </c>
      <c r="K11167" s="2">
        <f t="array" ref="K11167">XLOOKUP('Transaction Data'!$G11167,Product_Code,Cost)</f>
        <v>10</v>
      </c>
      <c r="L11167" s="2">
        <f t="array" ref="L11167">XLOOKUP('Transaction Data'!$G11167,Product_Code,Unit_Price)</f>
        <v>11</v>
      </c>
      <c r="M11167" s="3">
        <f>'Transaction Data'!$F11167*'Transaction Data'!$K11167</f>
        <v>4670</v>
      </c>
      <c r="N11167" s="3">
        <f>'Transaction Data'!$F11167*'Transaction Data'!$L11167</f>
        <v>5137</v>
      </c>
      <c r="O11167" s="3">
        <f>'Transaction Data'!$N11167-'Transaction Data'!$M11167</f>
        <v>467</v>
      </c>
      <c r="P11167" s="2">
        <f>DATEDIF('Transaction Data'!$D11167,'Transaction Data'!$A11167,"y")</f>
        <v>42</v>
      </c>
      <c r="Q11167" s="2" t="str">
        <f>FLOOR('Transaction Data'!$P11167,15)&amp;"-"&amp;FLOOR('Transaction Data'!$P11167,15)+14</f>
        <v>30-44</v>
      </c>
      <c r="R11167" s="2" t="str">
        <f>IF('Transaction Data'!$L11167&lt;=10,"Less Expensive","Expensive")</f>
        <v>Expensive</v>
      </c>
      <c r="S11167" s="4">
        <f>WEEKDAY('Transaction Data'!$A11167)</f>
        <v>5</v>
      </c>
      <c r="T11167" s="2" t="str">
        <f>IF(WEEKDAY('Transaction Data'!$A11167,2)&lt;6,"Weekday","Weekend")</f>
        <v>Weekday</v>
      </c>
    </row>
    <row r="11168" ht="15.75" customHeight="1">
      <c r="A11168" s="1">
        <v>45573.0</v>
      </c>
      <c r="B11168" s="2" t="s">
        <v>6136</v>
      </c>
      <c r="C11168" s="2" t="s">
        <v>69</v>
      </c>
      <c r="D11168" s="1">
        <v>35312.0</v>
      </c>
      <c r="E11168" s="2" t="s">
        <v>37</v>
      </c>
      <c r="F11168" s="2">
        <v>438.0</v>
      </c>
      <c r="G11168" s="2" t="s">
        <v>44</v>
      </c>
      <c r="H11168" s="2" t="s">
        <v>52</v>
      </c>
      <c r="I11168" s="2" t="s">
        <v>25</v>
      </c>
      <c r="J11168" s="2" t="str">
        <f t="array" ref="J11168">XLOOKUP('Transaction Data'!$G11168,Product_Code,Biscuit_Brand)</f>
        <v>Butter Crunch</v>
      </c>
      <c r="K11168" s="2">
        <f t="array" ref="K11168">XLOOKUP('Transaction Data'!$G11168,Product_Code,Cost)</f>
        <v>10</v>
      </c>
      <c r="L11168" s="2">
        <f t="array" ref="L11168">XLOOKUP('Transaction Data'!$G11168,Product_Code,Unit_Price)</f>
        <v>11</v>
      </c>
      <c r="M11168" s="3">
        <f>'Transaction Data'!$F11168*'Transaction Data'!$K11168</f>
        <v>4380</v>
      </c>
      <c r="N11168" s="3">
        <f>'Transaction Data'!$F11168*'Transaction Data'!$L11168</f>
        <v>4818</v>
      </c>
      <c r="O11168" s="3">
        <f>'Transaction Data'!$N11168-'Transaction Data'!$M11168</f>
        <v>438</v>
      </c>
      <c r="P11168" s="2">
        <f>DATEDIF('Transaction Data'!$D11168,'Transaction Data'!$A11168,"y")</f>
        <v>28</v>
      </c>
      <c r="Q11168" s="2" t="str">
        <f>FLOOR('Transaction Data'!$P11168,15)&amp;"-"&amp;FLOOR('Transaction Data'!$P11168,15)+14</f>
        <v>15-29</v>
      </c>
      <c r="R11168" s="2" t="str">
        <f>IF('Transaction Data'!$L11168&lt;=10,"Less Expensive","Expensive")</f>
        <v>Expensive</v>
      </c>
      <c r="S11168" s="4">
        <f>WEEKDAY('Transaction Data'!$A11168)</f>
        <v>3</v>
      </c>
      <c r="T11168" s="2" t="str">
        <f>IF(WEEKDAY('Transaction Data'!$A11168,2)&lt;6,"Weekday","Weekend")</f>
        <v>Weekday</v>
      </c>
    </row>
    <row r="11169" ht="15.75" customHeight="1">
      <c r="A11169" s="1">
        <v>45581.0</v>
      </c>
      <c r="B11169" s="2" t="s">
        <v>31</v>
      </c>
      <c r="C11169" s="2" t="s">
        <v>32</v>
      </c>
      <c r="D11169" s="1">
        <v>20477.0</v>
      </c>
      <c r="E11169" s="2" t="s">
        <v>27</v>
      </c>
      <c r="F11169" s="2">
        <v>405.0</v>
      </c>
      <c r="G11169" s="2" t="s">
        <v>55</v>
      </c>
      <c r="H11169" s="2" t="s">
        <v>34</v>
      </c>
      <c r="I11169" s="2" t="s">
        <v>35</v>
      </c>
      <c r="J11169" s="2" t="str">
        <f t="array" ref="J11169">XLOOKUP('Transaction Data'!$G11169,Product_Code,Biscuit_Brand)</f>
        <v>Vanilla Wafers</v>
      </c>
      <c r="K11169" s="2">
        <f t="array" ref="K11169">XLOOKUP('Transaction Data'!$G11169,Product_Code,Cost)</f>
        <v>18</v>
      </c>
      <c r="L11169" s="2">
        <f t="array" ref="L11169">XLOOKUP('Transaction Data'!$G11169,Product_Code,Unit_Price)</f>
        <v>36</v>
      </c>
      <c r="M11169" s="3">
        <f>'Transaction Data'!$F11169*'Transaction Data'!$K11169</f>
        <v>7290</v>
      </c>
      <c r="N11169" s="3">
        <f>'Transaction Data'!$F11169*'Transaction Data'!$L11169</f>
        <v>14580</v>
      </c>
      <c r="O11169" s="3">
        <f>'Transaction Data'!$N11169-'Transaction Data'!$M11169</f>
        <v>7290</v>
      </c>
      <c r="P11169" s="2">
        <f>DATEDIF('Transaction Data'!$D11169,'Transaction Data'!$A11169,"y")</f>
        <v>68</v>
      </c>
      <c r="Q11169" s="2" t="str">
        <f>FLOOR('Transaction Data'!$P11169,15)&amp;"-"&amp;FLOOR('Transaction Data'!$P11169,15)+14</f>
        <v>60-74</v>
      </c>
      <c r="R11169" s="2" t="str">
        <f>IF('Transaction Data'!$L11169&lt;=10,"Less Expensive","Expensive")</f>
        <v>Expensive</v>
      </c>
      <c r="S11169" s="4">
        <f>WEEKDAY('Transaction Data'!$A11169)</f>
        <v>4</v>
      </c>
      <c r="T11169" s="2" t="str">
        <f>IF(WEEKDAY('Transaction Data'!$A11169,2)&lt;6,"Weekday","Weekend")</f>
        <v>Weekday</v>
      </c>
    </row>
    <row r="11170" ht="15.75" customHeight="1">
      <c r="A11170" s="1">
        <v>45593.0</v>
      </c>
      <c r="B11170" s="2" t="s">
        <v>4604</v>
      </c>
      <c r="C11170" s="2" t="s">
        <v>51</v>
      </c>
      <c r="D11170" s="1">
        <v>38279.0</v>
      </c>
      <c r="E11170" s="2" t="s">
        <v>22</v>
      </c>
      <c r="F11170" s="2">
        <v>473.0</v>
      </c>
      <c r="G11170" s="2" t="s">
        <v>28</v>
      </c>
      <c r="H11170" s="2" t="s">
        <v>24</v>
      </c>
      <c r="I11170" s="2" t="s">
        <v>25</v>
      </c>
      <c r="J11170" s="2" t="str">
        <f t="array" ref="J11170">XLOOKUP('Transaction Data'!$G11170,Product_Code,Biscuit_Brand)</f>
        <v>Shortbread</v>
      </c>
      <c r="K11170" s="2">
        <f t="array" ref="K11170">XLOOKUP('Transaction Data'!$G11170,Product_Code,Cost)</f>
        <v>10</v>
      </c>
      <c r="L11170" s="2">
        <f t="array" ref="L11170">XLOOKUP('Transaction Data'!$G11170,Product_Code,Unit_Price)</f>
        <v>45</v>
      </c>
      <c r="M11170" s="3">
        <f>'Transaction Data'!$F11170*'Transaction Data'!$K11170</f>
        <v>4730</v>
      </c>
      <c r="N11170" s="3">
        <f>'Transaction Data'!$F11170*'Transaction Data'!$L11170</f>
        <v>21285</v>
      </c>
      <c r="O11170" s="3">
        <f>'Transaction Data'!$N11170-'Transaction Data'!$M11170</f>
        <v>16555</v>
      </c>
      <c r="P11170" s="2">
        <f>DATEDIF('Transaction Data'!$D11170,'Transaction Data'!$A11170,"y")</f>
        <v>20</v>
      </c>
      <c r="Q11170" s="2" t="str">
        <f>FLOOR('Transaction Data'!$P11170,15)&amp;"-"&amp;FLOOR('Transaction Data'!$P11170,15)+14</f>
        <v>15-29</v>
      </c>
      <c r="R11170" s="2" t="str">
        <f>IF('Transaction Data'!$L11170&lt;=10,"Less Expensive","Expensive")</f>
        <v>Expensive</v>
      </c>
      <c r="S11170" s="4">
        <f>WEEKDAY('Transaction Data'!$A11170)</f>
        <v>2</v>
      </c>
      <c r="T11170" s="2" t="str">
        <f>IF(WEEKDAY('Transaction Data'!$A11170,2)&lt;6,"Weekday","Weekend")</f>
        <v>Weekday</v>
      </c>
    </row>
    <row r="11171" ht="15.75" customHeight="1">
      <c r="A11171" s="1">
        <v>45575.0</v>
      </c>
      <c r="B11171" s="2" t="s">
        <v>8630</v>
      </c>
      <c r="C11171" s="2" t="s">
        <v>51</v>
      </c>
      <c r="D11171" s="1">
        <v>23956.0</v>
      </c>
      <c r="E11171" s="2" t="s">
        <v>22</v>
      </c>
      <c r="F11171" s="2">
        <v>435.0</v>
      </c>
      <c r="G11171" s="2" t="s">
        <v>23</v>
      </c>
      <c r="H11171" s="2" t="s">
        <v>29</v>
      </c>
      <c r="I11171" s="2" t="s">
        <v>35</v>
      </c>
      <c r="J11171" s="2" t="str">
        <f t="array" ref="J11171">XLOOKUP('Transaction Data'!$G11171,Product_Code,Biscuit_Brand)</f>
        <v>Cinnamon Swirls</v>
      </c>
      <c r="K11171" s="2">
        <f t="array" ref="K11171">XLOOKUP('Transaction Data'!$G11171,Product_Code,Cost)</f>
        <v>10</v>
      </c>
      <c r="L11171" s="2">
        <f t="array" ref="L11171">XLOOKUP('Transaction Data'!$G11171,Product_Code,Unit_Price)</f>
        <v>14</v>
      </c>
      <c r="M11171" s="3">
        <f>'Transaction Data'!$F11171*'Transaction Data'!$K11171</f>
        <v>4350</v>
      </c>
      <c r="N11171" s="3">
        <f>'Transaction Data'!$F11171*'Transaction Data'!$L11171</f>
        <v>6090</v>
      </c>
      <c r="O11171" s="3">
        <f>'Transaction Data'!$N11171-'Transaction Data'!$M11171</f>
        <v>1740</v>
      </c>
      <c r="P11171" s="2">
        <f>DATEDIF('Transaction Data'!$D11171,'Transaction Data'!$A11171,"y")</f>
        <v>59</v>
      </c>
      <c r="Q11171" s="2" t="str">
        <f>FLOOR('Transaction Data'!$P11171,15)&amp;"-"&amp;FLOOR('Transaction Data'!$P11171,15)+14</f>
        <v>45-59</v>
      </c>
      <c r="R11171" s="2" t="str">
        <f>IF('Transaction Data'!$L11171&lt;=10,"Less Expensive","Expensive")</f>
        <v>Expensive</v>
      </c>
      <c r="S11171" s="4">
        <f>WEEKDAY('Transaction Data'!$A11171)</f>
        <v>5</v>
      </c>
      <c r="T11171" s="2" t="str">
        <f>IF(WEEKDAY('Transaction Data'!$A11171,2)&lt;6,"Weekday","Weekend")</f>
        <v>Weekday</v>
      </c>
    </row>
    <row r="11172" ht="15.75" customHeight="1">
      <c r="A11172" s="1">
        <v>45582.0</v>
      </c>
      <c r="B11172" s="2" t="s">
        <v>1511</v>
      </c>
      <c r="C11172" s="2" t="s">
        <v>47</v>
      </c>
      <c r="D11172" s="1">
        <v>35484.0</v>
      </c>
      <c r="E11172" s="2" t="s">
        <v>37</v>
      </c>
      <c r="F11172" s="2">
        <v>44.0</v>
      </c>
      <c r="G11172" s="2" t="s">
        <v>44</v>
      </c>
      <c r="H11172" s="2" t="s">
        <v>29</v>
      </c>
      <c r="I11172" s="2" t="s">
        <v>30</v>
      </c>
      <c r="J11172" s="2" t="str">
        <f t="array" ref="J11172">XLOOKUP('Transaction Data'!$G11172,Product_Code,Biscuit_Brand)</f>
        <v>Butter Crunch</v>
      </c>
      <c r="K11172" s="2">
        <f t="array" ref="K11172">XLOOKUP('Transaction Data'!$G11172,Product_Code,Cost)</f>
        <v>10</v>
      </c>
      <c r="L11172" s="2">
        <f t="array" ref="L11172">XLOOKUP('Transaction Data'!$G11172,Product_Code,Unit_Price)</f>
        <v>11</v>
      </c>
      <c r="M11172" s="3">
        <f>'Transaction Data'!$F11172*'Transaction Data'!$K11172</f>
        <v>440</v>
      </c>
      <c r="N11172" s="3">
        <f>'Transaction Data'!$F11172*'Transaction Data'!$L11172</f>
        <v>484</v>
      </c>
      <c r="O11172" s="3">
        <f>'Transaction Data'!$N11172-'Transaction Data'!$M11172</f>
        <v>44</v>
      </c>
      <c r="P11172" s="2">
        <f>DATEDIF('Transaction Data'!$D11172,'Transaction Data'!$A11172,"y")</f>
        <v>27</v>
      </c>
      <c r="Q11172" s="2" t="str">
        <f>FLOOR('Transaction Data'!$P11172,15)&amp;"-"&amp;FLOOR('Transaction Data'!$P11172,15)+14</f>
        <v>15-29</v>
      </c>
      <c r="R11172" s="2" t="str">
        <f>IF('Transaction Data'!$L11172&lt;=10,"Less Expensive","Expensive")</f>
        <v>Expensive</v>
      </c>
      <c r="S11172" s="4">
        <f>WEEKDAY('Transaction Data'!$A11172)</f>
        <v>5</v>
      </c>
      <c r="T11172" s="2" t="str">
        <f>IF(WEEKDAY('Transaction Data'!$A11172,2)&lt;6,"Weekday","Weekend")</f>
        <v>Weekday</v>
      </c>
    </row>
    <row r="11173" ht="15.75" customHeight="1">
      <c r="A11173" s="1">
        <v>45595.0</v>
      </c>
      <c r="B11173" s="2" t="s">
        <v>40</v>
      </c>
      <c r="C11173" s="2" t="s">
        <v>41</v>
      </c>
      <c r="D11173" s="1">
        <v>32742.0</v>
      </c>
      <c r="E11173" s="2" t="s">
        <v>37</v>
      </c>
      <c r="F11173" s="2">
        <v>383.0</v>
      </c>
      <c r="G11173" s="2" t="s">
        <v>44</v>
      </c>
      <c r="H11173" s="2" t="s">
        <v>34</v>
      </c>
      <c r="I11173" s="2" t="s">
        <v>30</v>
      </c>
      <c r="J11173" s="2" t="str">
        <f t="array" ref="J11173">XLOOKUP('Transaction Data'!$G11173,Product_Code,Biscuit_Brand)</f>
        <v>Butter Crunch</v>
      </c>
      <c r="K11173" s="2">
        <f t="array" ref="K11173">XLOOKUP('Transaction Data'!$G11173,Product_Code,Cost)</f>
        <v>10</v>
      </c>
      <c r="L11173" s="2">
        <f t="array" ref="L11173">XLOOKUP('Transaction Data'!$G11173,Product_Code,Unit_Price)</f>
        <v>11</v>
      </c>
      <c r="M11173" s="3">
        <f>'Transaction Data'!$F11173*'Transaction Data'!$K11173</f>
        <v>3830</v>
      </c>
      <c r="N11173" s="3">
        <f>'Transaction Data'!$F11173*'Transaction Data'!$L11173</f>
        <v>4213</v>
      </c>
      <c r="O11173" s="3">
        <f>'Transaction Data'!$N11173-'Transaction Data'!$M11173</f>
        <v>383</v>
      </c>
      <c r="P11173" s="2">
        <f>DATEDIF('Transaction Data'!$D11173,'Transaction Data'!$A11173,"y")</f>
        <v>35</v>
      </c>
      <c r="Q11173" s="2" t="str">
        <f>FLOOR('Transaction Data'!$P11173,15)&amp;"-"&amp;FLOOR('Transaction Data'!$P11173,15)+14</f>
        <v>30-44</v>
      </c>
      <c r="R11173" s="2" t="str">
        <f>IF('Transaction Data'!$L11173&lt;=10,"Less Expensive","Expensive")</f>
        <v>Expensive</v>
      </c>
      <c r="S11173" s="4">
        <f>WEEKDAY('Transaction Data'!$A11173)</f>
        <v>4</v>
      </c>
      <c r="T11173" s="2" t="str">
        <f>IF(WEEKDAY('Transaction Data'!$A11173,2)&lt;6,"Weekday","Weekend")</f>
        <v>Weekday</v>
      </c>
    </row>
    <row r="11174" ht="15.75" customHeight="1">
      <c r="A11174" s="1">
        <v>45594.0</v>
      </c>
      <c r="B11174" s="2" t="s">
        <v>373</v>
      </c>
      <c r="C11174" s="2" t="s">
        <v>78</v>
      </c>
      <c r="D11174" s="1">
        <v>17663.0</v>
      </c>
      <c r="E11174" s="2" t="s">
        <v>37</v>
      </c>
      <c r="F11174" s="2">
        <v>492.0</v>
      </c>
      <c r="G11174" s="2" t="s">
        <v>48</v>
      </c>
      <c r="H11174" s="2" t="s">
        <v>52</v>
      </c>
      <c r="I11174" s="2" t="s">
        <v>35</v>
      </c>
      <c r="J11174" s="2" t="str">
        <f t="array" ref="J11174">XLOOKUP('Transaction Data'!$G11174,Product_Code,Biscuit_Brand)</f>
        <v>Lemon Crisps</v>
      </c>
      <c r="K11174" s="2">
        <f t="array" ref="K11174">XLOOKUP('Transaction Data'!$G11174,Product_Code,Cost)</f>
        <v>7</v>
      </c>
      <c r="L11174" s="2">
        <f t="array" ref="L11174">XLOOKUP('Transaction Data'!$G11174,Product_Code,Unit_Price)</f>
        <v>9</v>
      </c>
      <c r="M11174" s="3">
        <f>'Transaction Data'!$F11174*'Transaction Data'!$K11174</f>
        <v>3444</v>
      </c>
      <c r="N11174" s="3">
        <f>'Transaction Data'!$F11174*'Transaction Data'!$L11174</f>
        <v>4428</v>
      </c>
      <c r="O11174" s="3">
        <f>'Transaction Data'!$N11174-'Transaction Data'!$M11174</f>
        <v>984</v>
      </c>
      <c r="P11174" s="2">
        <f>DATEDIF('Transaction Data'!$D11174,'Transaction Data'!$A11174,"y")</f>
        <v>76</v>
      </c>
      <c r="Q11174" s="2" t="str">
        <f>FLOOR('Transaction Data'!$P11174,15)&amp;"-"&amp;FLOOR('Transaction Data'!$P11174,15)+14</f>
        <v>75-89</v>
      </c>
      <c r="R11174" s="2" t="str">
        <f>IF('Transaction Data'!$L11174&lt;=10,"Less Expensive","Expensive")</f>
        <v>Less Expensive</v>
      </c>
      <c r="S11174" s="4">
        <f>WEEKDAY('Transaction Data'!$A11174)</f>
        <v>3</v>
      </c>
      <c r="T11174" s="2" t="str">
        <f>IF(WEEKDAY('Transaction Data'!$A11174,2)&lt;6,"Weekday","Weekend")</f>
        <v>Weekday</v>
      </c>
    </row>
    <row r="11175" ht="15.75" customHeight="1">
      <c r="A11175" s="1">
        <v>45572.0</v>
      </c>
      <c r="B11175" s="2" t="s">
        <v>200</v>
      </c>
      <c r="C11175" s="2" t="s">
        <v>21</v>
      </c>
      <c r="D11175" s="1">
        <v>33919.0</v>
      </c>
      <c r="E11175" s="2" t="s">
        <v>37</v>
      </c>
      <c r="F11175" s="2">
        <v>78.0</v>
      </c>
      <c r="G11175" s="2" t="s">
        <v>33</v>
      </c>
      <c r="H11175" s="2" t="s">
        <v>34</v>
      </c>
      <c r="I11175" s="2" t="s">
        <v>35</v>
      </c>
      <c r="J11175" s="2" t="str">
        <f t="array" ref="J11175">XLOOKUP('Transaction Data'!$G11175,Product_Code,Biscuit_Brand)</f>
        <v>Caramel Biscuits</v>
      </c>
      <c r="K11175" s="2">
        <f t="array" ref="K11175">XLOOKUP('Transaction Data'!$G11175,Product_Code,Cost)</f>
        <v>18</v>
      </c>
      <c r="L11175" s="2">
        <f t="array" ref="L11175">XLOOKUP('Transaction Data'!$G11175,Product_Code,Unit_Price)</f>
        <v>22</v>
      </c>
      <c r="M11175" s="3">
        <f>'Transaction Data'!$F11175*'Transaction Data'!$K11175</f>
        <v>1404</v>
      </c>
      <c r="N11175" s="3">
        <f>'Transaction Data'!$F11175*'Transaction Data'!$L11175</f>
        <v>1716</v>
      </c>
      <c r="O11175" s="3">
        <f>'Transaction Data'!$N11175-'Transaction Data'!$M11175</f>
        <v>312</v>
      </c>
      <c r="P11175" s="2">
        <f>DATEDIF('Transaction Data'!$D11175,'Transaction Data'!$A11175,"y")</f>
        <v>31</v>
      </c>
      <c r="Q11175" s="2" t="str">
        <f>FLOOR('Transaction Data'!$P11175,15)&amp;"-"&amp;FLOOR('Transaction Data'!$P11175,15)+14</f>
        <v>30-44</v>
      </c>
      <c r="R11175" s="2" t="str">
        <f>IF('Transaction Data'!$L11175&lt;=10,"Less Expensive","Expensive")</f>
        <v>Expensive</v>
      </c>
      <c r="S11175" s="4">
        <f>WEEKDAY('Transaction Data'!$A11175)</f>
        <v>2</v>
      </c>
      <c r="T11175" s="2" t="str">
        <f>IF(WEEKDAY('Transaction Data'!$A11175,2)&lt;6,"Weekday","Weekend")</f>
        <v>Weekday</v>
      </c>
    </row>
    <row r="11176" ht="15.75" customHeight="1">
      <c r="A11176" s="1">
        <v>45588.0</v>
      </c>
      <c r="B11176" s="2" t="s">
        <v>800</v>
      </c>
      <c r="C11176" s="2" t="s">
        <v>51</v>
      </c>
      <c r="D11176" s="1">
        <v>19953.0</v>
      </c>
      <c r="E11176" s="2" t="s">
        <v>22</v>
      </c>
      <c r="F11176" s="2">
        <v>430.0</v>
      </c>
      <c r="G11176" s="2" t="s">
        <v>23</v>
      </c>
      <c r="H11176" s="2" t="s">
        <v>52</v>
      </c>
      <c r="I11176" s="2" t="s">
        <v>25</v>
      </c>
      <c r="J11176" s="2" t="str">
        <f t="array" ref="J11176">XLOOKUP('Transaction Data'!$G11176,Product_Code,Biscuit_Brand)</f>
        <v>Cinnamon Swirls</v>
      </c>
      <c r="K11176" s="2">
        <f t="array" ref="K11176">XLOOKUP('Transaction Data'!$G11176,Product_Code,Cost)</f>
        <v>10</v>
      </c>
      <c r="L11176" s="2">
        <f t="array" ref="L11176">XLOOKUP('Transaction Data'!$G11176,Product_Code,Unit_Price)</f>
        <v>14</v>
      </c>
      <c r="M11176" s="3">
        <f>'Transaction Data'!$F11176*'Transaction Data'!$K11176</f>
        <v>4300</v>
      </c>
      <c r="N11176" s="3">
        <f>'Transaction Data'!$F11176*'Transaction Data'!$L11176</f>
        <v>6020</v>
      </c>
      <c r="O11176" s="3">
        <f>'Transaction Data'!$N11176-'Transaction Data'!$M11176</f>
        <v>1720</v>
      </c>
      <c r="P11176" s="2">
        <f>DATEDIF('Transaction Data'!$D11176,'Transaction Data'!$A11176,"y")</f>
        <v>70</v>
      </c>
      <c r="Q11176" s="2" t="str">
        <f>FLOOR('Transaction Data'!$P11176,15)&amp;"-"&amp;FLOOR('Transaction Data'!$P11176,15)+14</f>
        <v>60-74</v>
      </c>
      <c r="R11176" s="2" t="str">
        <f>IF('Transaction Data'!$L11176&lt;=10,"Less Expensive","Expensive")</f>
        <v>Expensive</v>
      </c>
      <c r="S11176" s="4">
        <f>WEEKDAY('Transaction Data'!$A11176)</f>
        <v>4</v>
      </c>
      <c r="T11176" s="2" t="str">
        <f>IF(WEEKDAY('Transaction Data'!$A11176,2)&lt;6,"Weekday","Weekend")</f>
        <v>Weekday</v>
      </c>
    </row>
    <row r="11177" ht="15.75" customHeight="1">
      <c r="A11177" s="1">
        <v>45592.0</v>
      </c>
      <c r="B11177" s="2" t="s">
        <v>6544</v>
      </c>
      <c r="C11177" s="2" t="s">
        <v>65</v>
      </c>
      <c r="D11177" s="1">
        <v>36624.0</v>
      </c>
      <c r="E11177" s="2" t="s">
        <v>63</v>
      </c>
      <c r="F11177" s="2">
        <v>236.0</v>
      </c>
      <c r="G11177" s="2" t="s">
        <v>55</v>
      </c>
      <c r="H11177" s="2" t="s">
        <v>24</v>
      </c>
      <c r="I11177" s="2" t="s">
        <v>25</v>
      </c>
      <c r="J11177" s="2" t="str">
        <f t="array" ref="J11177">XLOOKUP('Transaction Data'!$G11177,Product_Code,Biscuit_Brand)</f>
        <v>Vanilla Wafers</v>
      </c>
      <c r="K11177" s="2">
        <f t="array" ref="K11177">XLOOKUP('Transaction Data'!$G11177,Product_Code,Cost)</f>
        <v>18</v>
      </c>
      <c r="L11177" s="2">
        <f t="array" ref="L11177">XLOOKUP('Transaction Data'!$G11177,Product_Code,Unit_Price)</f>
        <v>36</v>
      </c>
      <c r="M11177" s="3">
        <f>'Transaction Data'!$F11177*'Transaction Data'!$K11177</f>
        <v>4248</v>
      </c>
      <c r="N11177" s="3">
        <f>'Transaction Data'!$F11177*'Transaction Data'!$L11177</f>
        <v>8496</v>
      </c>
      <c r="O11177" s="3">
        <f>'Transaction Data'!$N11177-'Transaction Data'!$M11177</f>
        <v>4248</v>
      </c>
      <c r="P11177" s="2">
        <f>DATEDIF('Transaction Data'!$D11177,'Transaction Data'!$A11177,"y")</f>
        <v>24</v>
      </c>
      <c r="Q11177" s="2" t="str">
        <f>FLOOR('Transaction Data'!$P11177,15)&amp;"-"&amp;FLOOR('Transaction Data'!$P11177,15)+14</f>
        <v>15-29</v>
      </c>
      <c r="R11177" s="2" t="str">
        <f>IF('Transaction Data'!$L11177&lt;=10,"Less Expensive","Expensive")</f>
        <v>Expensive</v>
      </c>
      <c r="S11177" s="4">
        <f>WEEKDAY('Transaction Data'!$A11177)</f>
        <v>1</v>
      </c>
      <c r="T11177" s="2" t="str">
        <f>IF(WEEKDAY('Transaction Data'!$A11177,2)&lt;6,"Weekday","Weekend")</f>
        <v>Weekend</v>
      </c>
    </row>
    <row r="11178" ht="15.75" customHeight="1">
      <c r="A11178" s="1">
        <v>45585.0</v>
      </c>
      <c r="B11178" s="2" t="s">
        <v>1824</v>
      </c>
      <c r="C11178" s="2" t="s">
        <v>51</v>
      </c>
      <c r="D11178" s="1">
        <v>20862.0</v>
      </c>
      <c r="E11178" s="2" t="s">
        <v>37</v>
      </c>
      <c r="F11178" s="2">
        <v>470.0</v>
      </c>
      <c r="G11178" s="2" t="s">
        <v>33</v>
      </c>
      <c r="H11178" s="2" t="s">
        <v>34</v>
      </c>
      <c r="I11178" s="2" t="s">
        <v>30</v>
      </c>
      <c r="J11178" s="2" t="str">
        <f t="array" ref="J11178">XLOOKUP('Transaction Data'!$G11178,Product_Code,Biscuit_Brand)</f>
        <v>Caramel Biscuits</v>
      </c>
      <c r="K11178" s="2">
        <f t="array" ref="K11178">XLOOKUP('Transaction Data'!$G11178,Product_Code,Cost)</f>
        <v>18</v>
      </c>
      <c r="L11178" s="2">
        <f t="array" ref="L11178">XLOOKUP('Transaction Data'!$G11178,Product_Code,Unit_Price)</f>
        <v>22</v>
      </c>
      <c r="M11178" s="3">
        <f>'Transaction Data'!$F11178*'Transaction Data'!$K11178</f>
        <v>8460</v>
      </c>
      <c r="N11178" s="3">
        <f>'Transaction Data'!$F11178*'Transaction Data'!$L11178</f>
        <v>10340</v>
      </c>
      <c r="O11178" s="3">
        <f>'Transaction Data'!$N11178-'Transaction Data'!$M11178</f>
        <v>1880</v>
      </c>
      <c r="P11178" s="2">
        <f>DATEDIF('Transaction Data'!$D11178,'Transaction Data'!$A11178,"y")</f>
        <v>67</v>
      </c>
      <c r="Q11178" s="2" t="str">
        <f>FLOOR('Transaction Data'!$P11178,15)&amp;"-"&amp;FLOOR('Transaction Data'!$P11178,15)+14</f>
        <v>60-74</v>
      </c>
      <c r="R11178" s="2" t="str">
        <f>IF('Transaction Data'!$L11178&lt;=10,"Less Expensive","Expensive")</f>
        <v>Expensive</v>
      </c>
      <c r="S11178" s="4">
        <f>WEEKDAY('Transaction Data'!$A11178)</f>
        <v>1</v>
      </c>
      <c r="T11178" s="2" t="str">
        <f>IF(WEEKDAY('Transaction Data'!$A11178,2)&lt;6,"Weekday","Weekend")</f>
        <v>Weekend</v>
      </c>
    </row>
    <row r="11179" ht="15.75" customHeight="1">
      <c r="A11179" s="1">
        <v>45568.0</v>
      </c>
      <c r="B11179" s="2" t="s">
        <v>2521</v>
      </c>
      <c r="C11179" s="2" t="s">
        <v>65</v>
      </c>
      <c r="D11179" s="1">
        <v>32350.0</v>
      </c>
      <c r="E11179" s="2" t="s">
        <v>37</v>
      </c>
      <c r="F11179" s="2">
        <v>111.0</v>
      </c>
      <c r="G11179" s="2" t="s">
        <v>55</v>
      </c>
      <c r="H11179" s="2" t="s">
        <v>29</v>
      </c>
      <c r="I11179" s="2" t="s">
        <v>25</v>
      </c>
      <c r="J11179" s="2" t="str">
        <f t="array" ref="J11179">XLOOKUP('Transaction Data'!$G11179,Product_Code,Biscuit_Brand)</f>
        <v>Vanilla Wafers</v>
      </c>
      <c r="K11179" s="2">
        <f t="array" ref="K11179">XLOOKUP('Transaction Data'!$G11179,Product_Code,Cost)</f>
        <v>18</v>
      </c>
      <c r="L11179" s="2">
        <f t="array" ref="L11179">XLOOKUP('Transaction Data'!$G11179,Product_Code,Unit_Price)</f>
        <v>36</v>
      </c>
      <c r="M11179" s="3">
        <f>'Transaction Data'!$F11179*'Transaction Data'!$K11179</f>
        <v>1998</v>
      </c>
      <c r="N11179" s="3">
        <f>'Transaction Data'!$F11179*'Transaction Data'!$L11179</f>
        <v>3996</v>
      </c>
      <c r="O11179" s="3">
        <f>'Transaction Data'!$N11179-'Transaction Data'!$M11179</f>
        <v>1998</v>
      </c>
      <c r="P11179" s="2">
        <f>DATEDIF('Transaction Data'!$D11179,'Transaction Data'!$A11179,"y")</f>
        <v>36</v>
      </c>
      <c r="Q11179" s="2" t="str">
        <f>FLOOR('Transaction Data'!$P11179,15)&amp;"-"&amp;FLOOR('Transaction Data'!$P11179,15)+14</f>
        <v>30-44</v>
      </c>
      <c r="R11179" s="2" t="str">
        <f>IF('Transaction Data'!$L11179&lt;=10,"Less Expensive","Expensive")</f>
        <v>Expensive</v>
      </c>
      <c r="S11179" s="4">
        <f>WEEKDAY('Transaction Data'!$A11179)</f>
        <v>5</v>
      </c>
      <c r="T11179" s="2" t="str">
        <f>IF(WEEKDAY('Transaction Data'!$A11179,2)&lt;6,"Weekday","Weekend")</f>
        <v>Weekday</v>
      </c>
    </row>
    <row r="11180" ht="15.75" customHeight="1">
      <c r="A11180" s="1">
        <v>45582.0</v>
      </c>
      <c r="B11180" s="2" t="s">
        <v>5715</v>
      </c>
      <c r="C11180" s="2" t="s">
        <v>69</v>
      </c>
      <c r="D11180" s="1">
        <v>24763.0</v>
      </c>
      <c r="E11180" s="2" t="s">
        <v>27</v>
      </c>
      <c r="F11180" s="2">
        <v>94.0</v>
      </c>
      <c r="G11180" s="2" t="s">
        <v>60</v>
      </c>
      <c r="H11180" s="2" t="s">
        <v>24</v>
      </c>
      <c r="I11180" s="2" t="s">
        <v>25</v>
      </c>
      <c r="J11180" s="2" t="str">
        <f t="array" ref="J11180">XLOOKUP('Transaction Data'!$G11180,Product_Code,Biscuit_Brand)</f>
        <v>Peanut Butter Bites</v>
      </c>
      <c r="K11180" s="2">
        <f t="array" ref="K11180">XLOOKUP('Transaction Data'!$G11180,Product_Code,Cost)</f>
        <v>5</v>
      </c>
      <c r="L11180" s="2">
        <f t="array" ref="L11180">XLOOKUP('Transaction Data'!$G11180,Product_Code,Unit_Price)</f>
        <v>7</v>
      </c>
      <c r="M11180" s="3">
        <f>'Transaction Data'!$F11180*'Transaction Data'!$K11180</f>
        <v>470</v>
      </c>
      <c r="N11180" s="3">
        <f>'Transaction Data'!$F11180*'Transaction Data'!$L11180</f>
        <v>658</v>
      </c>
      <c r="O11180" s="3">
        <f>'Transaction Data'!$N11180-'Transaction Data'!$M11180</f>
        <v>188</v>
      </c>
      <c r="P11180" s="2">
        <f>DATEDIF('Transaction Data'!$D11180,'Transaction Data'!$A11180,"y")</f>
        <v>56</v>
      </c>
      <c r="Q11180" s="2" t="str">
        <f>FLOOR('Transaction Data'!$P11180,15)&amp;"-"&amp;FLOOR('Transaction Data'!$P11180,15)+14</f>
        <v>45-59</v>
      </c>
      <c r="R11180" s="2" t="str">
        <f>IF('Transaction Data'!$L11180&lt;=10,"Less Expensive","Expensive")</f>
        <v>Less Expensive</v>
      </c>
      <c r="S11180" s="4">
        <f>WEEKDAY('Transaction Data'!$A11180)</f>
        <v>5</v>
      </c>
      <c r="T11180" s="2" t="str">
        <f>IF(WEEKDAY('Transaction Data'!$A11180,2)&lt;6,"Weekday","Weekend")</f>
        <v>Weekday</v>
      </c>
    </row>
    <row r="11181" ht="15.75" customHeight="1">
      <c r="A11181" s="1">
        <v>45566.0</v>
      </c>
      <c r="B11181" s="2" t="s">
        <v>8083</v>
      </c>
      <c r="C11181" s="2" t="s">
        <v>51</v>
      </c>
      <c r="D11181" s="1">
        <v>18374.0</v>
      </c>
      <c r="E11181" s="2" t="s">
        <v>27</v>
      </c>
      <c r="F11181" s="2">
        <v>83.0</v>
      </c>
      <c r="G11181" s="2" t="s">
        <v>23</v>
      </c>
      <c r="H11181" s="2" t="s">
        <v>42</v>
      </c>
      <c r="I11181" s="2" t="s">
        <v>35</v>
      </c>
      <c r="J11181" s="2" t="str">
        <f t="array" ref="J11181">XLOOKUP('Transaction Data'!$G11181,Product_Code,Biscuit_Brand)</f>
        <v>Cinnamon Swirls</v>
      </c>
      <c r="K11181" s="2">
        <f t="array" ref="K11181">XLOOKUP('Transaction Data'!$G11181,Product_Code,Cost)</f>
        <v>10</v>
      </c>
      <c r="L11181" s="2">
        <f t="array" ref="L11181">XLOOKUP('Transaction Data'!$G11181,Product_Code,Unit_Price)</f>
        <v>14</v>
      </c>
      <c r="M11181" s="3">
        <f>'Transaction Data'!$F11181*'Transaction Data'!$K11181</f>
        <v>830</v>
      </c>
      <c r="N11181" s="3">
        <f>'Transaction Data'!$F11181*'Transaction Data'!$L11181</f>
        <v>1162</v>
      </c>
      <c r="O11181" s="3">
        <f>'Transaction Data'!$N11181-'Transaction Data'!$M11181</f>
        <v>332</v>
      </c>
      <c r="P11181" s="2">
        <f>DATEDIF('Transaction Data'!$D11181,'Transaction Data'!$A11181,"y")</f>
        <v>74</v>
      </c>
      <c r="Q11181" s="2" t="str">
        <f>FLOOR('Transaction Data'!$P11181,15)&amp;"-"&amp;FLOOR('Transaction Data'!$P11181,15)+14</f>
        <v>60-74</v>
      </c>
      <c r="R11181" s="2" t="str">
        <f>IF('Transaction Data'!$L11181&lt;=10,"Less Expensive","Expensive")</f>
        <v>Expensive</v>
      </c>
      <c r="S11181" s="4">
        <f>WEEKDAY('Transaction Data'!$A11181)</f>
        <v>3</v>
      </c>
      <c r="T11181" s="2" t="str">
        <f>IF(WEEKDAY('Transaction Data'!$A11181,2)&lt;6,"Weekday","Weekend")</f>
        <v>Weekday</v>
      </c>
    </row>
    <row r="11182" ht="15.75" customHeight="1">
      <c r="A11182" s="1">
        <v>45596.0</v>
      </c>
      <c r="B11182" s="2" t="s">
        <v>2300</v>
      </c>
      <c r="C11182" s="2" t="s">
        <v>72</v>
      </c>
      <c r="D11182" s="1">
        <v>34426.0</v>
      </c>
      <c r="E11182" s="2" t="s">
        <v>37</v>
      </c>
      <c r="F11182" s="2">
        <v>450.0</v>
      </c>
      <c r="G11182" s="2" t="s">
        <v>57</v>
      </c>
      <c r="H11182" s="2" t="s">
        <v>42</v>
      </c>
      <c r="I11182" s="2" t="s">
        <v>25</v>
      </c>
      <c r="J11182" s="2" t="str">
        <f t="array" ref="J11182">XLOOKUP('Transaction Data'!$G11182,Product_Code,Biscuit_Brand)</f>
        <v>Oatmeal Cookies</v>
      </c>
      <c r="K11182" s="2">
        <f t="array" ref="K11182">XLOOKUP('Transaction Data'!$G11182,Product_Code,Cost)</f>
        <v>19</v>
      </c>
      <c r="L11182" s="2">
        <f t="array" ref="L11182">XLOOKUP('Transaction Data'!$G11182,Product_Code,Unit_Price)</f>
        <v>23</v>
      </c>
      <c r="M11182" s="3">
        <f>'Transaction Data'!$F11182*'Transaction Data'!$K11182</f>
        <v>8550</v>
      </c>
      <c r="N11182" s="3">
        <f>'Transaction Data'!$F11182*'Transaction Data'!$L11182</f>
        <v>10350</v>
      </c>
      <c r="O11182" s="3">
        <f>'Transaction Data'!$N11182-'Transaction Data'!$M11182</f>
        <v>1800</v>
      </c>
      <c r="P11182" s="2">
        <f>DATEDIF('Transaction Data'!$D11182,'Transaction Data'!$A11182,"y")</f>
        <v>30</v>
      </c>
      <c r="Q11182" s="2" t="str">
        <f>FLOOR('Transaction Data'!$P11182,15)&amp;"-"&amp;FLOOR('Transaction Data'!$P11182,15)+14</f>
        <v>30-44</v>
      </c>
      <c r="R11182" s="2" t="str">
        <f>IF('Transaction Data'!$L11182&lt;=10,"Less Expensive","Expensive")</f>
        <v>Expensive</v>
      </c>
      <c r="S11182" s="4">
        <f>WEEKDAY('Transaction Data'!$A11182)</f>
        <v>5</v>
      </c>
      <c r="T11182" s="2" t="str">
        <f>IF(WEEKDAY('Transaction Data'!$A11182,2)&lt;6,"Weekday","Weekend")</f>
        <v>Weekday</v>
      </c>
    </row>
    <row r="11183" ht="15.75" customHeight="1">
      <c r="A11183" s="1">
        <v>45573.0</v>
      </c>
      <c r="B11183" s="2" t="s">
        <v>8599</v>
      </c>
      <c r="C11183" s="2" t="s">
        <v>65</v>
      </c>
      <c r="D11183" s="1">
        <v>36581.0</v>
      </c>
      <c r="E11183" s="2" t="s">
        <v>37</v>
      </c>
      <c r="F11183" s="2">
        <v>311.0</v>
      </c>
      <c r="G11183" s="2" t="s">
        <v>33</v>
      </c>
      <c r="H11183" s="2" t="s">
        <v>29</v>
      </c>
      <c r="I11183" s="2" t="s">
        <v>30</v>
      </c>
      <c r="J11183" s="2" t="str">
        <f t="array" ref="J11183">XLOOKUP('Transaction Data'!$G11183,Product_Code,Biscuit_Brand)</f>
        <v>Caramel Biscuits</v>
      </c>
      <c r="K11183" s="2">
        <f t="array" ref="K11183">XLOOKUP('Transaction Data'!$G11183,Product_Code,Cost)</f>
        <v>18</v>
      </c>
      <c r="L11183" s="2">
        <f t="array" ref="L11183">XLOOKUP('Transaction Data'!$G11183,Product_Code,Unit_Price)</f>
        <v>22</v>
      </c>
      <c r="M11183" s="3">
        <f>'Transaction Data'!$F11183*'Transaction Data'!$K11183</f>
        <v>5598</v>
      </c>
      <c r="N11183" s="3">
        <f>'Transaction Data'!$F11183*'Transaction Data'!$L11183</f>
        <v>6842</v>
      </c>
      <c r="O11183" s="3">
        <f>'Transaction Data'!$N11183-'Transaction Data'!$M11183</f>
        <v>1244</v>
      </c>
      <c r="P11183" s="2">
        <f>DATEDIF('Transaction Data'!$D11183,'Transaction Data'!$A11183,"y")</f>
        <v>24</v>
      </c>
      <c r="Q11183" s="2" t="str">
        <f>FLOOR('Transaction Data'!$P11183,15)&amp;"-"&amp;FLOOR('Transaction Data'!$P11183,15)+14</f>
        <v>15-29</v>
      </c>
      <c r="R11183" s="2" t="str">
        <f>IF('Transaction Data'!$L11183&lt;=10,"Less Expensive","Expensive")</f>
        <v>Expensive</v>
      </c>
      <c r="S11183" s="4">
        <f>WEEKDAY('Transaction Data'!$A11183)</f>
        <v>3</v>
      </c>
      <c r="T11183" s="2" t="str">
        <f>IF(WEEKDAY('Transaction Data'!$A11183,2)&lt;6,"Weekday","Weekend")</f>
        <v>Weekday</v>
      </c>
    </row>
    <row r="11184" ht="15.75" customHeight="1">
      <c r="A11184" s="1">
        <v>45566.0</v>
      </c>
      <c r="B11184" s="2" t="s">
        <v>8661</v>
      </c>
      <c r="C11184" s="2" t="s">
        <v>65</v>
      </c>
      <c r="D11184" s="1">
        <v>15966.0</v>
      </c>
      <c r="E11184" s="2" t="s">
        <v>22</v>
      </c>
      <c r="F11184" s="2">
        <v>186.0</v>
      </c>
      <c r="G11184" s="2" t="s">
        <v>48</v>
      </c>
      <c r="H11184" s="2" t="s">
        <v>34</v>
      </c>
      <c r="I11184" s="2" t="s">
        <v>25</v>
      </c>
      <c r="J11184" s="2" t="str">
        <f t="array" ref="J11184">XLOOKUP('Transaction Data'!$G11184,Product_Code,Biscuit_Brand)</f>
        <v>Lemon Crisps</v>
      </c>
      <c r="K11184" s="2">
        <f t="array" ref="K11184">XLOOKUP('Transaction Data'!$G11184,Product_Code,Cost)</f>
        <v>7</v>
      </c>
      <c r="L11184" s="2">
        <f t="array" ref="L11184">XLOOKUP('Transaction Data'!$G11184,Product_Code,Unit_Price)</f>
        <v>9</v>
      </c>
      <c r="M11184" s="3">
        <f>'Transaction Data'!$F11184*'Transaction Data'!$K11184</f>
        <v>1302</v>
      </c>
      <c r="N11184" s="3">
        <f>'Transaction Data'!$F11184*'Transaction Data'!$L11184</f>
        <v>1674</v>
      </c>
      <c r="O11184" s="3">
        <f>'Transaction Data'!$N11184-'Transaction Data'!$M11184</f>
        <v>372</v>
      </c>
      <c r="P11184" s="2">
        <f>DATEDIF('Transaction Data'!$D11184,'Transaction Data'!$A11184,"y")</f>
        <v>81</v>
      </c>
      <c r="Q11184" s="2" t="str">
        <f>FLOOR('Transaction Data'!$P11184,15)&amp;"-"&amp;FLOOR('Transaction Data'!$P11184,15)+14</f>
        <v>75-89</v>
      </c>
      <c r="R11184" s="2" t="str">
        <f>IF('Transaction Data'!$L11184&lt;=10,"Less Expensive","Expensive")</f>
        <v>Less Expensive</v>
      </c>
      <c r="S11184" s="4">
        <f>WEEKDAY('Transaction Data'!$A11184)</f>
        <v>3</v>
      </c>
      <c r="T11184" s="2" t="str">
        <f>IF(WEEKDAY('Transaction Data'!$A11184,2)&lt;6,"Weekday","Weekend")</f>
        <v>Weekday</v>
      </c>
    </row>
    <row r="11185" ht="15.75" customHeight="1">
      <c r="A11185" s="1">
        <v>45594.0</v>
      </c>
      <c r="B11185" s="2" t="s">
        <v>2383</v>
      </c>
      <c r="C11185" s="2" t="s">
        <v>54</v>
      </c>
      <c r="D11185" s="1">
        <v>31903.0</v>
      </c>
      <c r="E11185" s="2" t="s">
        <v>27</v>
      </c>
      <c r="F11185" s="2">
        <v>382.0</v>
      </c>
      <c r="G11185" s="2" t="s">
        <v>60</v>
      </c>
      <c r="H11185" s="2" t="s">
        <v>45</v>
      </c>
      <c r="I11185" s="2" t="s">
        <v>35</v>
      </c>
      <c r="J11185" s="2" t="str">
        <f t="array" ref="J11185">XLOOKUP('Transaction Data'!$G11185,Product_Code,Biscuit_Brand)</f>
        <v>Peanut Butter Bites</v>
      </c>
      <c r="K11185" s="2">
        <f t="array" ref="K11185">XLOOKUP('Transaction Data'!$G11185,Product_Code,Cost)</f>
        <v>5</v>
      </c>
      <c r="L11185" s="2">
        <f t="array" ref="L11185">XLOOKUP('Transaction Data'!$G11185,Product_Code,Unit_Price)</f>
        <v>7</v>
      </c>
      <c r="M11185" s="3">
        <f>'Transaction Data'!$F11185*'Transaction Data'!$K11185</f>
        <v>1910</v>
      </c>
      <c r="N11185" s="3">
        <f>'Transaction Data'!$F11185*'Transaction Data'!$L11185</f>
        <v>2674</v>
      </c>
      <c r="O11185" s="3">
        <f>'Transaction Data'!$N11185-'Transaction Data'!$M11185</f>
        <v>764</v>
      </c>
      <c r="P11185" s="2">
        <f>DATEDIF('Transaction Data'!$D11185,'Transaction Data'!$A11185,"y")</f>
        <v>37</v>
      </c>
      <c r="Q11185" s="2" t="str">
        <f>FLOOR('Transaction Data'!$P11185,15)&amp;"-"&amp;FLOOR('Transaction Data'!$P11185,15)+14</f>
        <v>30-44</v>
      </c>
      <c r="R11185" s="2" t="str">
        <f>IF('Transaction Data'!$L11185&lt;=10,"Less Expensive","Expensive")</f>
        <v>Less Expensive</v>
      </c>
      <c r="S11185" s="4">
        <f>WEEKDAY('Transaction Data'!$A11185)</f>
        <v>3</v>
      </c>
      <c r="T11185" s="2" t="str">
        <f>IF(WEEKDAY('Transaction Data'!$A11185,2)&lt;6,"Weekday","Weekend")</f>
        <v>Weekday</v>
      </c>
    </row>
    <row r="11186" ht="15.75" customHeight="1">
      <c r="A11186" s="1">
        <v>45593.0</v>
      </c>
      <c r="B11186" s="2" t="s">
        <v>3616</v>
      </c>
      <c r="C11186" s="2" t="s">
        <v>47</v>
      </c>
      <c r="D11186" s="1">
        <v>19117.0</v>
      </c>
      <c r="E11186" s="2" t="s">
        <v>37</v>
      </c>
      <c r="F11186" s="2">
        <v>14.0</v>
      </c>
      <c r="G11186" s="2" t="s">
        <v>61</v>
      </c>
      <c r="H11186" s="2" t="s">
        <v>29</v>
      </c>
      <c r="I11186" s="2" t="s">
        <v>30</v>
      </c>
      <c r="J11186" s="2" t="str">
        <f t="array" ref="J11186">XLOOKUP('Transaction Data'!$G11186,Product_Code,Biscuit_Brand)</f>
        <v>Choco Delight</v>
      </c>
      <c r="K11186" s="2">
        <f t="array" ref="K11186">XLOOKUP('Transaction Data'!$G11186,Product_Code,Cost)</f>
        <v>3</v>
      </c>
      <c r="L11186" s="2">
        <f t="array" ref="L11186">XLOOKUP('Transaction Data'!$G11186,Product_Code,Unit_Price)</f>
        <v>5</v>
      </c>
      <c r="M11186" s="3">
        <f>'Transaction Data'!$F11186*'Transaction Data'!$K11186</f>
        <v>42</v>
      </c>
      <c r="N11186" s="3">
        <f>'Transaction Data'!$F11186*'Transaction Data'!$L11186</f>
        <v>70</v>
      </c>
      <c r="O11186" s="3">
        <f>'Transaction Data'!$N11186-'Transaction Data'!$M11186</f>
        <v>28</v>
      </c>
      <c r="P11186" s="2">
        <f>DATEDIF('Transaction Data'!$D11186,'Transaction Data'!$A11186,"y")</f>
        <v>72</v>
      </c>
      <c r="Q11186" s="2" t="str">
        <f>FLOOR('Transaction Data'!$P11186,15)&amp;"-"&amp;FLOOR('Transaction Data'!$P11186,15)+14</f>
        <v>60-74</v>
      </c>
      <c r="R11186" s="2" t="str">
        <f>IF('Transaction Data'!$L11186&lt;=10,"Less Expensive","Expensive")</f>
        <v>Less Expensive</v>
      </c>
      <c r="S11186" s="4">
        <f>WEEKDAY('Transaction Data'!$A11186)</f>
        <v>2</v>
      </c>
      <c r="T11186" s="2" t="str">
        <f>IF(WEEKDAY('Transaction Data'!$A11186,2)&lt;6,"Weekday","Weekend")</f>
        <v>Weekday</v>
      </c>
    </row>
    <row r="11187" ht="15.75" customHeight="1">
      <c r="A11187" s="1">
        <v>45576.0</v>
      </c>
      <c r="B11187" s="2" t="s">
        <v>1432</v>
      </c>
      <c r="C11187" s="2" t="s">
        <v>41</v>
      </c>
      <c r="D11187" s="1">
        <v>19208.0</v>
      </c>
      <c r="E11187" s="2" t="s">
        <v>63</v>
      </c>
      <c r="F11187" s="2">
        <v>458.0</v>
      </c>
      <c r="G11187" s="2" t="s">
        <v>61</v>
      </c>
      <c r="H11187" s="2" t="s">
        <v>24</v>
      </c>
      <c r="I11187" s="2" t="s">
        <v>30</v>
      </c>
      <c r="J11187" s="2" t="str">
        <f t="array" ref="J11187">XLOOKUP('Transaction Data'!$G11187,Product_Code,Biscuit_Brand)</f>
        <v>Choco Delight</v>
      </c>
      <c r="K11187" s="2">
        <f t="array" ref="K11187">XLOOKUP('Transaction Data'!$G11187,Product_Code,Cost)</f>
        <v>3</v>
      </c>
      <c r="L11187" s="2">
        <f t="array" ref="L11187">XLOOKUP('Transaction Data'!$G11187,Product_Code,Unit_Price)</f>
        <v>5</v>
      </c>
      <c r="M11187" s="3">
        <f>'Transaction Data'!$F11187*'Transaction Data'!$K11187</f>
        <v>1374</v>
      </c>
      <c r="N11187" s="3">
        <f>'Transaction Data'!$F11187*'Transaction Data'!$L11187</f>
        <v>2290</v>
      </c>
      <c r="O11187" s="3">
        <f>'Transaction Data'!$N11187-'Transaction Data'!$M11187</f>
        <v>916</v>
      </c>
      <c r="P11187" s="2">
        <f>DATEDIF('Transaction Data'!$D11187,'Transaction Data'!$A11187,"y")</f>
        <v>72</v>
      </c>
      <c r="Q11187" s="2" t="str">
        <f>FLOOR('Transaction Data'!$P11187,15)&amp;"-"&amp;FLOOR('Transaction Data'!$P11187,15)+14</f>
        <v>60-74</v>
      </c>
      <c r="R11187" s="2" t="str">
        <f>IF('Transaction Data'!$L11187&lt;=10,"Less Expensive","Expensive")</f>
        <v>Less Expensive</v>
      </c>
      <c r="S11187" s="4">
        <f>WEEKDAY('Transaction Data'!$A11187)</f>
        <v>6</v>
      </c>
      <c r="T11187" s="2" t="str">
        <f>IF(WEEKDAY('Transaction Data'!$A11187,2)&lt;6,"Weekday","Weekend")</f>
        <v>Weekday</v>
      </c>
    </row>
    <row r="11188" ht="15.75" customHeight="1">
      <c r="A11188" s="1">
        <v>45579.0</v>
      </c>
      <c r="B11188" s="2" t="s">
        <v>2180</v>
      </c>
      <c r="C11188" s="2" t="s">
        <v>32</v>
      </c>
      <c r="D11188" s="1">
        <v>36456.0</v>
      </c>
      <c r="E11188" s="2" t="s">
        <v>37</v>
      </c>
      <c r="F11188" s="2">
        <v>247.0</v>
      </c>
      <c r="G11188" s="2" t="s">
        <v>38</v>
      </c>
      <c r="H11188" s="2" t="s">
        <v>24</v>
      </c>
      <c r="I11188" s="2" t="s">
        <v>35</v>
      </c>
      <c r="J11188" s="2" t="str">
        <f t="array" ref="J11188">XLOOKUP('Transaction Data'!$G11188,Product_Code,Biscuit_Brand)</f>
        <v>Ginger Snaps</v>
      </c>
      <c r="K11188" s="2">
        <f t="array" ref="K11188">XLOOKUP('Transaction Data'!$G11188,Product_Code,Cost)</f>
        <v>14</v>
      </c>
      <c r="L11188" s="2">
        <f t="array" ref="L11188">XLOOKUP('Transaction Data'!$G11188,Product_Code,Unit_Price)</f>
        <v>28</v>
      </c>
      <c r="M11188" s="3">
        <f>'Transaction Data'!$F11188*'Transaction Data'!$K11188</f>
        <v>3458</v>
      </c>
      <c r="N11188" s="3">
        <f>'Transaction Data'!$F11188*'Transaction Data'!$L11188</f>
        <v>6916</v>
      </c>
      <c r="O11188" s="3">
        <f>'Transaction Data'!$N11188-'Transaction Data'!$M11188</f>
        <v>3458</v>
      </c>
      <c r="P11188" s="2">
        <f>DATEDIF('Transaction Data'!$D11188,'Transaction Data'!$A11188,"y")</f>
        <v>24</v>
      </c>
      <c r="Q11188" s="2" t="str">
        <f>FLOOR('Transaction Data'!$P11188,15)&amp;"-"&amp;FLOOR('Transaction Data'!$P11188,15)+14</f>
        <v>15-29</v>
      </c>
      <c r="R11188" s="2" t="str">
        <f>IF('Transaction Data'!$L11188&lt;=10,"Less Expensive","Expensive")</f>
        <v>Expensive</v>
      </c>
      <c r="S11188" s="4">
        <f>WEEKDAY('Transaction Data'!$A11188)</f>
        <v>2</v>
      </c>
      <c r="T11188" s="2" t="str">
        <f>IF(WEEKDAY('Transaction Data'!$A11188,2)&lt;6,"Weekday","Weekend")</f>
        <v>Weekday</v>
      </c>
    </row>
    <row r="11189" ht="15.75" customHeight="1">
      <c r="A11189" s="1">
        <v>45580.0</v>
      </c>
      <c r="B11189" s="2" t="s">
        <v>7459</v>
      </c>
      <c r="C11189" s="2" t="s">
        <v>72</v>
      </c>
      <c r="D11189" s="1">
        <v>17580.0</v>
      </c>
      <c r="E11189" s="2" t="s">
        <v>22</v>
      </c>
      <c r="F11189" s="2">
        <v>477.0</v>
      </c>
      <c r="G11189" s="2" t="s">
        <v>33</v>
      </c>
      <c r="H11189" s="2" t="s">
        <v>34</v>
      </c>
      <c r="I11189" s="2" t="s">
        <v>35</v>
      </c>
      <c r="J11189" s="2" t="str">
        <f t="array" ref="J11189">XLOOKUP('Transaction Data'!$G11189,Product_Code,Biscuit_Brand)</f>
        <v>Caramel Biscuits</v>
      </c>
      <c r="K11189" s="2">
        <f t="array" ref="K11189">XLOOKUP('Transaction Data'!$G11189,Product_Code,Cost)</f>
        <v>18</v>
      </c>
      <c r="L11189" s="2">
        <f t="array" ref="L11189">XLOOKUP('Transaction Data'!$G11189,Product_Code,Unit_Price)</f>
        <v>22</v>
      </c>
      <c r="M11189" s="3">
        <f>'Transaction Data'!$F11189*'Transaction Data'!$K11189</f>
        <v>8586</v>
      </c>
      <c r="N11189" s="3">
        <f>'Transaction Data'!$F11189*'Transaction Data'!$L11189</f>
        <v>10494</v>
      </c>
      <c r="O11189" s="3">
        <f>'Transaction Data'!$N11189-'Transaction Data'!$M11189</f>
        <v>1908</v>
      </c>
      <c r="P11189" s="2">
        <f>DATEDIF('Transaction Data'!$D11189,'Transaction Data'!$A11189,"y")</f>
        <v>76</v>
      </c>
      <c r="Q11189" s="2" t="str">
        <f>FLOOR('Transaction Data'!$P11189,15)&amp;"-"&amp;FLOOR('Transaction Data'!$P11189,15)+14</f>
        <v>75-89</v>
      </c>
      <c r="R11189" s="2" t="str">
        <f>IF('Transaction Data'!$L11189&lt;=10,"Less Expensive","Expensive")</f>
        <v>Expensive</v>
      </c>
      <c r="S11189" s="4">
        <f>WEEKDAY('Transaction Data'!$A11189)</f>
        <v>3</v>
      </c>
      <c r="T11189" s="2" t="str">
        <f>IF(WEEKDAY('Transaction Data'!$A11189,2)&lt;6,"Weekday","Weekend")</f>
        <v>Weekday</v>
      </c>
    </row>
    <row r="11190" ht="15.75" customHeight="1">
      <c r="A11190" s="1">
        <v>45592.0</v>
      </c>
      <c r="B11190" s="2" t="s">
        <v>1296</v>
      </c>
      <c r="C11190" s="2" t="s">
        <v>65</v>
      </c>
      <c r="D11190" s="1">
        <v>33993.0</v>
      </c>
      <c r="E11190" s="2" t="s">
        <v>63</v>
      </c>
      <c r="F11190" s="2">
        <v>28.0</v>
      </c>
      <c r="G11190" s="2" t="s">
        <v>23</v>
      </c>
      <c r="H11190" s="2" t="s">
        <v>42</v>
      </c>
      <c r="I11190" s="2" t="s">
        <v>25</v>
      </c>
      <c r="J11190" s="2" t="str">
        <f t="array" ref="J11190">XLOOKUP('Transaction Data'!$G11190,Product_Code,Biscuit_Brand)</f>
        <v>Cinnamon Swirls</v>
      </c>
      <c r="K11190" s="2">
        <f t="array" ref="K11190">XLOOKUP('Transaction Data'!$G11190,Product_Code,Cost)</f>
        <v>10</v>
      </c>
      <c r="L11190" s="2">
        <f t="array" ref="L11190">XLOOKUP('Transaction Data'!$G11190,Product_Code,Unit_Price)</f>
        <v>14</v>
      </c>
      <c r="M11190" s="3">
        <f>'Transaction Data'!$F11190*'Transaction Data'!$K11190</f>
        <v>280</v>
      </c>
      <c r="N11190" s="3">
        <f>'Transaction Data'!$F11190*'Transaction Data'!$L11190</f>
        <v>392</v>
      </c>
      <c r="O11190" s="3">
        <f>'Transaction Data'!$N11190-'Transaction Data'!$M11190</f>
        <v>112</v>
      </c>
      <c r="P11190" s="2">
        <f>DATEDIF('Transaction Data'!$D11190,'Transaction Data'!$A11190,"y")</f>
        <v>31</v>
      </c>
      <c r="Q11190" s="2" t="str">
        <f>FLOOR('Transaction Data'!$P11190,15)&amp;"-"&amp;FLOOR('Transaction Data'!$P11190,15)+14</f>
        <v>30-44</v>
      </c>
      <c r="R11190" s="2" t="str">
        <f>IF('Transaction Data'!$L11190&lt;=10,"Less Expensive","Expensive")</f>
        <v>Expensive</v>
      </c>
      <c r="S11190" s="4">
        <f>WEEKDAY('Transaction Data'!$A11190)</f>
        <v>1</v>
      </c>
      <c r="T11190" s="2" t="str">
        <f>IF(WEEKDAY('Transaction Data'!$A11190,2)&lt;6,"Weekday","Weekend")</f>
        <v>Weekend</v>
      </c>
    </row>
    <row r="11191" ht="15.75" customHeight="1">
      <c r="A11191" s="1">
        <v>45578.0</v>
      </c>
      <c r="B11191" s="2" t="s">
        <v>2828</v>
      </c>
      <c r="C11191" s="2" t="s">
        <v>65</v>
      </c>
      <c r="D11191" s="1">
        <v>21552.0</v>
      </c>
      <c r="E11191" s="2" t="s">
        <v>37</v>
      </c>
      <c r="F11191" s="2">
        <v>260.0</v>
      </c>
      <c r="G11191" s="2" t="s">
        <v>33</v>
      </c>
      <c r="H11191" s="2" t="s">
        <v>45</v>
      </c>
      <c r="I11191" s="2" t="s">
        <v>25</v>
      </c>
      <c r="J11191" s="2" t="str">
        <f t="array" ref="J11191">XLOOKUP('Transaction Data'!$G11191,Product_Code,Biscuit_Brand)</f>
        <v>Caramel Biscuits</v>
      </c>
      <c r="K11191" s="2">
        <f t="array" ref="K11191">XLOOKUP('Transaction Data'!$G11191,Product_Code,Cost)</f>
        <v>18</v>
      </c>
      <c r="L11191" s="2">
        <f t="array" ref="L11191">XLOOKUP('Transaction Data'!$G11191,Product_Code,Unit_Price)</f>
        <v>22</v>
      </c>
      <c r="M11191" s="3">
        <f>'Transaction Data'!$F11191*'Transaction Data'!$K11191</f>
        <v>4680</v>
      </c>
      <c r="N11191" s="3">
        <f>'Transaction Data'!$F11191*'Transaction Data'!$L11191</f>
        <v>5720</v>
      </c>
      <c r="O11191" s="3">
        <f>'Transaction Data'!$N11191-'Transaction Data'!$M11191</f>
        <v>1040</v>
      </c>
      <c r="P11191" s="2">
        <f>DATEDIF('Transaction Data'!$D11191,'Transaction Data'!$A11191,"y")</f>
        <v>65</v>
      </c>
      <c r="Q11191" s="2" t="str">
        <f>FLOOR('Transaction Data'!$P11191,15)&amp;"-"&amp;FLOOR('Transaction Data'!$P11191,15)+14</f>
        <v>60-74</v>
      </c>
      <c r="R11191" s="2" t="str">
        <f>IF('Transaction Data'!$L11191&lt;=10,"Less Expensive","Expensive")</f>
        <v>Expensive</v>
      </c>
      <c r="S11191" s="4">
        <f>WEEKDAY('Transaction Data'!$A11191)</f>
        <v>1</v>
      </c>
      <c r="T11191" s="2" t="str">
        <f>IF(WEEKDAY('Transaction Data'!$A11191,2)&lt;6,"Weekday","Weekend")</f>
        <v>Weekend</v>
      </c>
    </row>
    <row r="11192" ht="15.75" customHeight="1">
      <c r="A11192" s="1">
        <v>45593.0</v>
      </c>
      <c r="B11192" s="2" t="s">
        <v>6586</v>
      </c>
      <c r="C11192" s="2" t="s">
        <v>51</v>
      </c>
      <c r="D11192" s="1">
        <v>30314.0</v>
      </c>
      <c r="E11192" s="2" t="s">
        <v>63</v>
      </c>
      <c r="F11192" s="2">
        <v>71.0</v>
      </c>
      <c r="G11192" s="2" t="s">
        <v>60</v>
      </c>
      <c r="H11192" s="2" t="s">
        <v>42</v>
      </c>
      <c r="I11192" s="2" t="s">
        <v>30</v>
      </c>
      <c r="J11192" s="2" t="str">
        <f t="array" ref="J11192">XLOOKUP('Transaction Data'!$G11192,Product_Code,Biscuit_Brand)</f>
        <v>Peanut Butter Bites</v>
      </c>
      <c r="K11192" s="2">
        <f t="array" ref="K11192">XLOOKUP('Transaction Data'!$G11192,Product_Code,Cost)</f>
        <v>5</v>
      </c>
      <c r="L11192" s="2">
        <f t="array" ref="L11192">XLOOKUP('Transaction Data'!$G11192,Product_Code,Unit_Price)</f>
        <v>7</v>
      </c>
      <c r="M11192" s="3">
        <f>'Transaction Data'!$F11192*'Transaction Data'!$K11192</f>
        <v>355</v>
      </c>
      <c r="N11192" s="3">
        <f>'Transaction Data'!$F11192*'Transaction Data'!$L11192</f>
        <v>497</v>
      </c>
      <c r="O11192" s="3">
        <f>'Transaction Data'!$N11192-'Transaction Data'!$M11192</f>
        <v>142</v>
      </c>
      <c r="P11192" s="2">
        <f>DATEDIF('Transaction Data'!$D11192,'Transaction Data'!$A11192,"y")</f>
        <v>41</v>
      </c>
      <c r="Q11192" s="2" t="str">
        <f>FLOOR('Transaction Data'!$P11192,15)&amp;"-"&amp;FLOOR('Transaction Data'!$P11192,15)+14</f>
        <v>30-44</v>
      </c>
      <c r="R11192" s="2" t="str">
        <f>IF('Transaction Data'!$L11192&lt;=10,"Less Expensive","Expensive")</f>
        <v>Less Expensive</v>
      </c>
      <c r="S11192" s="4">
        <f>WEEKDAY('Transaction Data'!$A11192)</f>
        <v>2</v>
      </c>
      <c r="T11192" s="2" t="str">
        <f>IF(WEEKDAY('Transaction Data'!$A11192,2)&lt;6,"Weekday","Weekend")</f>
        <v>Weekday</v>
      </c>
    </row>
    <row r="11193" ht="15.75" customHeight="1">
      <c r="A11193" s="1">
        <v>45583.0</v>
      </c>
      <c r="B11193" s="2" t="s">
        <v>2899</v>
      </c>
      <c r="C11193" s="2" t="s">
        <v>47</v>
      </c>
      <c r="D11193" s="1">
        <v>36177.0</v>
      </c>
      <c r="E11193" s="2" t="s">
        <v>22</v>
      </c>
      <c r="F11193" s="2">
        <v>49.0</v>
      </c>
      <c r="G11193" s="2" t="s">
        <v>48</v>
      </c>
      <c r="H11193" s="2" t="s">
        <v>42</v>
      </c>
      <c r="I11193" s="2" t="s">
        <v>25</v>
      </c>
      <c r="J11193" s="2" t="str">
        <f t="array" ref="J11193">XLOOKUP('Transaction Data'!$G11193,Product_Code,Biscuit_Brand)</f>
        <v>Lemon Crisps</v>
      </c>
      <c r="K11193" s="2">
        <f t="array" ref="K11193">XLOOKUP('Transaction Data'!$G11193,Product_Code,Cost)</f>
        <v>7</v>
      </c>
      <c r="L11193" s="2">
        <f t="array" ref="L11193">XLOOKUP('Transaction Data'!$G11193,Product_Code,Unit_Price)</f>
        <v>9</v>
      </c>
      <c r="M11193" s="3">
        <f>'Transaction Data'!$F11193*'Transaction Data'!$K11193</f>
        <v>343</v>
      </c>
      <c r="N11193" s="3">
        <f>'Transaction Data'!$F11193*'Transaction Data'!$L11193</f>
        <v>441</v>
      </c>
      <c r="O11193" s="3">
        <f>'Transaction Data'!$N11193-'Transaction Data'!$M11193</f>
        <v>98</v>
      </c>
      <c r="P11193" s="2">
        <f>DATEDIF('Transaction Data'!$D11193,'Transaction Data'!$A11193,"y")</f>
        <v>25</v>
      </c>
      <c r="Q11193" s="2" t="str">
        <f>FLOOR('Transaction Data'!$P11193,15)&amp;"-"&amp;FLOOR('Transaction Data'!$P11193,15)+14</f>
        <v>15-29</v>
      </c>
      <c r="R11193" s="2" t="str">
        <f>IF('Transaction Data'!$L11193&lt;=10,"Less Expensive","Expensive")</f>
        <v>Less Expensive</v>
      </c>
      <c r="S11193" s="4">
        <f>WEEKDAY('Transaction Data'!$A11193)</f>
        <v>6</v>
      </c>
      <c r="T11193" s="2" t="str">
        <f>IF(WEEKDAY('Transaction Data'!$A11193,2)&lt;6,"Weekday","Weekend")</f>
        <v>Weekday</v>
      </c>
    </row>
    <row r="11194" ht="15.75" customHeight="1">
      <c r="A11194" s="1">
        <v>45567.0</v>
      </c>
      <c r="B11194" s="2" t="s">
        <v>832</v>
      </c>
      <c r="C11194" s="2" t="s">
        <v>65</v>
      </c>
      <c r="D11194" s="1">
        <v>20478.0</v>
      </c>
      <c r="E11194" s="2" t="s">
        <v>27</v>
      </c>
      <c r="F11194" s="2">
        <v>402.0</v>
      </c>
      <c r="G11194" s="2" t="s">
        <v>38</v>
      </c>
      <c r="H11194" s="2" t="s">
        <v>34</v>
      </c>
      <c r="I11194" s="2" t="s">
        <v>25</v>
      </c>
      <c r="J11194" s="2" t="str">
        <f t="array" ref="J11194">XLOOKUP('Transaction Data'!$G11194,Product_Code,Biscuit_Brand)</f>
        <v>Ginger Snaps</v>
      </c>
      <c r="K11194" s="2">
        <f t="array" ref="K11194">XLOOKUP('Transaction Data'!$G11194,Product_Code,Cost)</f>
        <v>14</v>
      </c>
      <c r="L11194" s="2">
        <f t="array" ref="L11194">XLOOKUP('Transaction Data'!$G11194,Product_Code,Unit_Price)</f>
        <v>28</v>
      </c>
      <c r="M11194" s="3">
        <f>'Transaction Data'!$F11194*'Transaction Data'!$K11194</f>
        <v>5628</v>
      </c>
      <c r="N11194" s="3">
        <f>'Transaction Data'!$F11194*'Transaction Data'!$L11194</f>
        <v>11256</v>
      </c>
      <c r="O11194" s="3">
        <f>'Transaction Data'!$N11194-'Transaction Data'!$M11194</f>
        <v>5628</v>
      </c>
      <c r="P11194" s="2">
        <f>DATEDIF('Transaction Data'!$D11194,'Transaction Data'!$A11194,"y")</f>
        <v>68</v>
      </c>
      <c r="Q11194" s="2" t="str">
        <f>FLOOR('Transaction Data'!$P11194,15)&amp;"-"&amp;FLOOR('Transaction Data'!$P11194,15)+14</f>
        <v>60-74</v>
      </c>
      <c r="R11194" s="2" t="str">
        <f>IF('Transaction Data'!$L11194&lt;=10,"Less Expensive","Expensive")</f>
        <v>Expensive</v>
      </c>
      <c r="S11194" s="4">
        <f>WEEKDAY('Transaction Data'!$A11194)</f>
        <v>4</v>
      </c>
      <c r="T11194" s="2" t="str">
        <f>IF(WEEKDAY('Transaction Data'!$A11194,2)&lt;6,"Weekday","Weekend")</f>
        <v>Weekday</v>
      </c>
    </row>
    <row r="11195" ht="15.75" customHeight="1">
      <c r="A11195" s="1">
        <v>45586.0</v>
      </c>
      <c r="B11195" s="2" t="s">
        <v>5807</v>
      </c>
      <c r="C11195" s="2" t="s">
        <v>78</v>
      </c>
      <c r="D11195" s="1">
        <v>37520.0</v>
      </c>
      <c r="E11195" s="2" t="s">
        <v>27</v>
      </c>
      <c r="F11195" s="2">
        <v>35.0</v>
      </c>
      <c r="G11195" s="2" t="s">
        <v>57</v>
      </c>
      <c r="H11195" s="2" t="s">
        <v>34</v>
      </c>
      <c r="I11195" s="2" t="s">
        <v>35</v>
      </c>
      <c r="J11195" s="2" t="str">
        <f t="array" ref="J11195">XLOOKUP('Transaction Data'!$G11195,Product_Code,Biscuit_Brand)</f>
        <v>Oatmeal Cookies</v>
      </c>
      <c r="K11195" s="2">
        <f t="array" ref="K11195">XLOOKUP('Transaction Data'!$G11195,Product_Code,Cost)</f>
        <v>19</v>
      </c>
      <c r="L11195" s="2">
        <f t="array" ref="L11195">XLOOKUP('Transaction Data'!$G11195,Product_Code,Unit_Price)</f>
        <v>23</v>
      </c>
      <c r="M11195" s="3">
        <f>'Transaction Data'!$F11195*'Transaction Data'!$K11195</f>
        <v>665</v>
      </c>
      <c r="N11195" s="3">
        <f>'Transaction Data'!$F11195*'Transaction Data'!$L11195</f>
        <v>805</v>
      </c>
      <c r="O11195" s="3">
        <f>'Transaction Data'!$N11195-'Transaction Data'!$M11195</f>
        <v>140</v>
      </c>
      <c r="P11195" s="2">
        <f>DATEDIF('Transaction Data'!$D11195,'Transaction Data'!$A11195,"y")</f>
        <v>22</v>
      </c>
      <c r="Q11195" s="2" t="str">
        <f>FLOOR('Transaction Data'!$P11195,15)&amp;"-"&amp;FLOOR('Transaction Data'!$P11195,15)+14</f>
        <v>15-29</v>
      </c>
      <c r="R11195" s="2" t="str">
        <f>IF('Transaction Data'!$L11195&lt;=10,"Less Expensive","Expensive")</f>
        <v>Expensive</v>
      </c>
      <c r="S11195" s="4">
        <f>WEEKDAY('Transaction Data'!$A11195)</f>
        <v>2</v>
      </c>
      <c r="T11195" s="2" t="str">
        <f>IF(WEEKDAY('Transaction Data'!$A11195,2)&lt;6,"Weekday","Weekend")</f>
        <v>Weekday</v>
      </c>
    </row>
    <row r="11196" ht="15.75" customHeight="1">
      <c r="A11196" s="1">
        <v>45574.0</v>
      </c>
      <c r="B11196" s="2" t="s">
        <v>7553</v>
      </c>
      <c r="C11196" s="2" t="s">
        <v>41</v>
      </c>
      <c r="D11196" s="1">
        <v>25517.0</v>
      </c>
      <c r="E11196" s="2" t="s">
        <v>27</v>
      </c>
      <c r="F11196" s="2">
        <v>129.0</v>
      </c>
      <c r="G11196" s="2" t="s">
        <v>28</v>
      </c>
      <c r="H11196" s="2" t="s">
        <v>24</v>
      </c>
      <c r="I11196" s="2" t="s">
        <v>25</v>
      </c>
      <c r="J11196" s="2" t="str">
        <f t="array" ref="J11196">XLOOKUP('Transaction Data'!$G11196,Product_Code,Biscuit_Brand)</f>
        <v>Shortbread</v>
      </c>
      <c r="K11196" s="2">
        <f t="array" ref="K11196">XLOOKUP('Transaction Data'!$G11196,Product_Code,Cost)</f>
        <v>10</v>
      </c>
      <c r="L11196" s="2">
        <f t="array" ref="L11196">XLOOKUP('Transaction Data'!$G11196,Product_Code,Unit_Price)</f>
        <v>45</v>
      </c>
      <c r="M11196" s="3">
        <f>'Transaction Data'!$F11196*'Transaction Data'!$K11196</f>
        <v>1290</v>
      </c>
      <c r="N11196" s="3">
        <f>'Transaction Data'!$F11196*'Transaction Data'!$L11196</f>
        <v>5805</v>
      </c>
      <c r="O11196" s="3">
        <f>'Transaction Data'!$N11196-'Transaction Data'!$M11196</f>
        <v>4515</v>
      </c>
      <c r="P11196" s="2">
        <f>DATEDIF('Transaction Data'!$D11196,'Transaction Data'!$A11196,"y")</f>
        <v>54</v>
      </c>
      <c r="Q11196" s="2" t="str">
        <f>FLOOR('Transaction Data'!$P11196,15)&amp;"-"&amp;FLOOR('Transaction Data'!$P11196,15)+14</f>
        <v>45-59</v>
      </c>
      <c r="R11196" s="2" t="str">
        <f>IF('Transaction Data'!$L11196&lt;=10,"Less Expensive","Expensive")</f>
        <v>Expensive</v>
      </c>
      <c r="S11196" s="4">
        <f>WEEKDAY('Transaction Data'!$A11196)</f>
        <v>4</v>
      </c>
      <c r="T11196" s="2" t="str">
        <f>IF(WEEKDAY('Transaction Data'!$A11196,2)&lt;6,"Weekday","Weekend")</f>
        <v>Weekday</v>
      </c>
    </row>
    <row r="11197" ht="15.75" customHeight="1">
      <c r="A11197" s="1">
        <v>45569.0</v>
      </c>
      <c r="B11197" s="2" t="s">
        <v>3953</v>
      </c>
      <c r="C11197" s="2" t="s">
        <v>41</v>
      </c>
      <c r="D11197" s="1">
        <v>38819.0</v>
      </c>
      <c r="E11197" s="2" t="s">
        <v>22</v>
      </c>
      <c r="F11197" s="2">
        <v>173.0</v>
      </c>
      <c r="G11197" s="2" t="s">
        <v>23</v>
      </c>
      <c r="H11197" s="2" t="s">
        <v>52</v>
      </c>
      <c r="I11197" s="2" t="s">
        <v>35</v>
      </c>
      <c r="J11197" s="2" t="str">
        <f t="array" ref="J11197">XLOOKUP('Transaction Data'!$G11197,Product_Code,Biscuit_Brand)</f>
        <v>Cinnamon Swirls</v>
      </c>
      <c r="K11197" s="2">
        <f t="array" ref="K11197">XLOOKUP('Transaction Data'!$G11197,Product_Code,Cost)</f>
        <v>10</v>
      </c>
      <c r="L11197" s="2">
        <f t="array" ref="L11197">XLOOKUP('Transaction Data'!$G11197,Product_Code,Unit_Price)</f>
        <v>14</v>
      </c>
      <c r="M11197" s="3">
        <f>'Transaction Data'!$F11197*'Transaction Data'!$K11197</f>
        <v>1730</v>
      </c>
      <c r="N11197" s="3">
        <f>'Transaction Data'!$F11197*'Transaction Data'!$L11197</f>
        <v>2422</v>
      </c>
      <c r="O11197" s="3">
        <f>'Transaction Data'!$N11197-'Transaction Data'!$M11197</f>
        <v>692</v>
      </c>
      <c r="P11197" s="2">
        <f>DATEDIF('Transaction Data'!$D11197,'Transaction Data'!$A11197,"y")</f>
        <v>18</v>
      </c>
      <c r="Q11197" s="2" t="str">
        <f>FLOOR('Transaction Data'!$P11197,15)&amp;"-"&amp;FLOOR('Transaction Data'!$P11197,15)+14</f>
        <v>15-29</v>
      </c>
      <c r="R11197" s="2" t="str">
        <f>IF('Transaction Data'!$L11197&lt;=10,"Less Expensive","Expensive")</f>
        <v>Expensive</v>
      </c>
      <c r="S11197" s="4">
        <f>WEEKDAY('Transaction Data'!$A11197)</f>
        <v>6</v>
      </c>
      <c r="T11197" s="2" t="str">
        <f>IF(WEEKDAY('Transaction Data'!$A11197,2)&lt;6,"Weekday","Weekend")</f>
        <v>Weekday</v>
      </c>
    </row>
    <row r="11198" ht="15.75" customHeight="1">
      <c r="A11198" s="1">
        <v>45595.0</v>
      </c>
      <c r="B11198" s="2" t="s">
        <v>3828</v>
      </c>
      <c r="C11198" s="2" t="s">
        <v>51</v>
      </c>
      <c r="D11198" s="1">
        <v>22373.0</v>
      </c>
      <c r="E11198" s="2" t="s">
        <v>22</v>
      </c>
      <c r="F11198" s="2">
        <v>333.0</v>
      </c>
      <c r="G11198" s="2" t="s">
        <v>57</v>
      </c>
      <c r="H11198" s="2" t="s">
        <v>52</v>
      </c>
      <c r="I11198" s="2" t="s">
        <v>30</v>
      </c>
      <c r="J11198" s="2" t="str">
        <f t="array" ref="J11198">XLOOKUP('Transaction Data'!$G11198,Product_Code,Biscuit_Brand)</f>
        <v>Oatmeal Cookies</v>
      </c>
      <c r="K11198" s="2">
        <f t="array" ref="K11198">XLOOKUP('Transaction Data'!$G11198,Product_Code,Cost)</f>
        <v>19</v>
      </c>
      <c r="L11198" s="2">
        <f t="array" ref="L11198">XLOOKUP('Transaction Data'!$G11198,Product_Code,Unit_Price)</f>
        <v>23</v>
      </c>
      <c r="M11198" s="3">
        <f>'Transaction Data'!$F11198*'Transaction Data'!$K11198</f>
        <v>6327</v>
      </c>
      <c r="N11198" s="3">
        <f>'Transaction Data'!$F11198*'Transaction Data'!$L11198</f>
        <v>7659</v>
      </c>
      <c r="O11198" s="3">
        <f>'Transaction Data'!$N11198-'Transaction Data'!$M11198</f>
        <v>1332</v>
      </c>
      <c r="P11198" s="2">
        <f>DATEDIF('Transaction Data'!$D11198,'Transaction Data'!$A11198,"y")</f>
        <v>63</v>
      </c>
      <c r="Q11198" s="2" t="str">
        <f>FLOOR('Transaction Data'!$P11198,15)&amp;"-"&amp;FLOOR('Transaction Data'!$P11198,15)+14</f>
        <v>60-74</v>
      </c>
      <c r="R11198" s="2" t="str">
        <f>IF('Transaction Data'!$L11198&lt;=10,"Less Expensive","Expensive")</f>
        <v>Expensive</v>
      </c>
      <c r="S11198" s="4">
        <f>WEEKDAY('Transaction Data'!$A11198)</f>
        <v>4</v>
      </c>
      <c r="T11198" s="2" t="str">
        <f>IF(WEEKDAY('Transaction Data'!$A11198,2)&lt;6,"Weekday","Weekend")</f>
        <v>Weekday</v>
      </c>
    </row>
    <row r="11199" ht="15.75" customHeight="1">
      <c r="A11199" s="1">
        <v>45567.0</v>
      </c>
      <c r="B11199" s="2" t="s">
        <v>5040</v>
      </c>
      <c r="C11199" s="2" t="s">
        <v>32</v>
      </c>
      <c r="D11199" s="1">
        <v>28133.0</v>
      </c>
      <c r="E11199" s="2" t="s">
        <v>37</v>
      </c>
      <c r="F11199" s="2">
        <v>205.0</v>
      </c>
      <c r="G11199" s="2" t="s">
        <v>61</v>
      </c>
      <c r="H11199" s="2" t="s">
        <v>29</v>
      </c>
      <c r="I11199" s="2" t="s">
        <v>30</v>
      </c>
      <c r="J11199" s="2" t="str">
        <f t="array" ref="J11199">XLOOKUP('Transaction Data'!$G11199,Product_Code,Biscuit_Brand)</f>
        <v>Choco Delight</v>
      </c>
      <c r="K11199" s="2">
        <f t="array" ref="K11199">XLOOKUP('Transaction Data'!$G11199,Product_Code,Cost)</f>
        <v>3</v>
      </c>
      <c r="L11199" s="2">
        <f t="array" ref="L11199">XLOOKUP('Transaction Data'!$G11199,Product_Code,Unit_Price)</f>
        <v>5</v>
      </c>
      <c r="M11199" s="3">
        <f>'Transaction Data'!$F11199*'Transaction Data'!$K11199</f>
        <v>615</v>
      </c>
      <c r="N11199" s="3">
        <f>'Transaction Data'!$F11199*'Transaction Data'!$L11199</f>
        <v>1025</v>
      </c>
      <c r="O11199" s="3">
        <f>'Transaction Data'!$N11199-'Transaction Data'!$M11199</f>
        <v>410</v>
      </c>
      <c r="P11199" s="2">
        <f>DATEDIF('Transaction Data'!$D11199,'Transaction Data'!$A11199,"y")</f>
        <v>47</v>
      </c>
      <c r="Q11199" s="2" t="str">
        <f>FLOOR('Transaction Data'!$P11199,15)&amp;"-"&amp;FLOOR('Transaction Data'!$P11199,15)+14</f>
        <v>45-59</v>
      </c>
      <c r="R11199" s="2" t="str">
        <f>IF('Transaction Data'!$L11199&lt;=10,"Less Expensive","Expensive")</f>
        <v>Less Expensive</v>
      </c>
      <c r="S11199" s="4">
        <f>WEEKDAY('Transaction Data'!$A11199)</f>
        <v>4</v>
      </c>
      <c r="T11199" s="2" t="str">
        <f>IF(WEEKDAY('Transaction Data'!$A11199,2)&lt;6,"Weekday","Weekend")</f>
        <v>Weekday</v>
      </c>
    </row>
    <row r="11200" ht="15.75" customHeight="1">
      <c r="A11200" s="1">
        <v>45568.0</v>
      </c>
      <c r="B11200" s="2" t="s">
        <v>1217</v>
      </c>
      <c r="C11200" s="2" t="s">
        <v>21</v>
      </c>
      <c r="D11200" s="1">
        <v>33799.0</v>
      </c>
      <c r="E11200" s="2" t="s">
        <v>22</v>
      </c>
      <c r="F11200" s="2">
        <v>171.0</v>
      </c>
      <c r="G11200" s="2" t="s">
        <v>61</v>
      </c>
      <c r="H11200" s="2" t="s">
        <v>52</v>
      </c>
      <c r="I11200" s="2" t="s">
        <v>35</v>
      </c>
      <c r="J11200" s="2" t="str">
        <f t="array" ref="J11200">XLOOKUP('Transaction Data'!$G11200,Product_Code,Biscuit_Brand)</f>
        <v>Choco Delight</v>
      </c>
      <c r="K11200" s="2">
        <f t="array" ref="K11200">XLOOKUP('Transaction Data'!$G11200,Product_Code,Cost)</f>
        <v>3</v>
      </c>
      <c r="L11200" s="2">
        <f t="array" ref="L11200">XLOOKUP('Transaction Data'!$G11200,Product_Code,Unit_Price)</f>
        <v>5</v>
      </c>
      <c r="M11200" s="3">
        <f>'Transaction Data'!$F11200*'Transaction Data'!$K11200</f>
        <v>513</v>
      </c>
      <c r="N11200" s="3">
        <f>'Transaction Data'!$F11200*'Transaction Data'!$L11200</f>
        <v>855</v>
      </c>
      <c r="O11200" s="3">
        <f>'Transaction Data'!$N11200-'Transaction Data'!$M11200</f>
        <v>342</v>
      </c>
      <c r="P11200" s="2">
        <f>DATEDIF('Transaction Data'!$D11200,'Transaction Data'!$A11200,"y")</f>
        <v>32</v>
      </c>
      <c r="Q11200" s="2" t="str">
        <f>FLOOR('Transaction Data'!$P11200,15)&amp;"-"&amp;FLOOR('Transaction Data'!$P11200,15)+14</f>
        <v>30-44</v>
      </c>
      <c r="R11200" s="2" t="str">
        <f>IF('Transaction Data'!$L11200&lt;=10,"Less Expensive","Expensive")</f>
        <v>Less Expensive</v>
      </c>
      <c r="S11200" s="4">
        <f>WEEKDAY('Transaction Data'!$A11200)</f>
        <v>5</v>
      </c>
      <c r="T11200" s="2" t="str">
        <f>IF(WEEKDAY('Transaction Data'!$A11200,2)&lt;6,"Weekday","Weekend")</f>
        <v>Weekday</v>
      </c>
    </row>
    <row r="11201" ht="15.75" customHeight="1">
      <c r="A11201" s="1">
        <v>45567.0</v>
      </c>
      <c r="B11201" s="2" t="s">
        <v>4086</v>
      </c>
      <c r="C11201" s="2" t="s">
        <v>21</v>
      </c>
      <c r="D11201" s="1">
        <v>18893.0</v>
      </c>
      <c r="E11201" s="2" t="s">
        <v>63</v>
      </c>
      <c r="F11201" s="2">
        <v>257.0</v>
      </c>
      <c r="G11201" s="2" t="s">
        <v>60</v>
      </c>
      <c r="H11201" s="2" t="s">
        <v>39</v>
      </c>
      <c r="I11201" s="2" t="s">
        <v>35</v>
      </c>
      <c r="J11201" s="2" t="str">
        <f t="array" ref="J11201">XLOOKUP('Transaction Data'!$G11201,Product_Code,Biscuit_Brand)</f>
        <v>Peanut Butter Bites</v>
      </c>
      <c r="K11201" s="2">
        <f t="array" ref="K11201">XLOOKUP('Transaction Data'!$G11201,Product_Code,Cost)</f>
        <v>5</v>
      </c>
      <c r="L11201" s="2">
        <f t="array" ref="L11201">XLOOKUP('Transaction Data'!$G11201,Product_Code,Unit_Price)</f>
        <v>7</v>
      </c>
      <c r="M11201" s="3">
        <f>'Transaction Data'!$F11201*'Transaction Data'!$K11201</f>
        <v>1285</v>
      </c>
      <c r="N11201" s="3">
        <f>'Transaction Data'!$F11201*'Transaction Data'!$L11201</f>
        <v>1799</v>
      </c>
      <c r="O11201" s="3">
        <f>'Transaction Data'!$N11201-'Transaction Data'!$M11201</f>
        <v>514</v>
      </c>
      <c r="P11201" s="2">
        <f>DATEDIF('Transaction Data'!$D11201,'Transaction Data'!$A11201,"y")</f>
        <v>73</v>
      </c>
      <c r="Q11201" s="2" t="str">
        <f>FLOOR('Transaction Data'!$P11201,15)&amp;"-"&amp;FLOOR('Transaction Data'!$P11201,15)+14</f>
        <v>60-74</v>
      </c>
      <c r="R11201" s="2" t="str">
        <f>IF('Transaction Data'!$L11201&lt;=10,"Less Expensive","Expensive")</f>
        <v>Less Expensive</v>
      </c>
      <c r="S11201" s="4">
        <f>WEEKDAY('Transaction Data'!$A11201)</f>
        <v>4</v>
      </c>
      <c r="T11201" s="2" t="str">
        <f>IF(WEEKDAY('Transaction Data'!$A11201,2)&lt;6,"Weekday","Weekend")</f>
        <v>Weekday</v>
      </c>
    </row>
    <row r="11202" ht="15.75" customHeight="1">
      <c r="A11202" s="1">
        <v>45611.0</v>
      </c>
      <c r="B11202" s="2" t="s">
        <v>7406</v>
      </c>
      <c r="C11202" s="2" t="s">
        <v>41</v>
      </c>
      <c r="D11202" s="1">
        <v>31832.0</v>
      </c>
      <c r="E11202" s="2" t="s">
        <v>63</v>
      </c>
      <c r="F11202" s="2">
        <v>358.0</v>
      </c>
      <c r="G11202" s="2" t="s">
        <v>33</v>
      </c>
      <c r="H11202" s="2" t="s">
        <v>34</v>
      </c>
      <c r="I11202" s="2" t="s">
        <v>25</v>
      </c>
      <c r="J11202" s="2" t="str">
        <f t="array" ref="J11202">XLOOKUP('Transaction Data'!$G11202,Product_Code,Biscuit_Brand)</f>
        <v>Caramel Biscuits</v>
      </c>
      <c r="K11202" s="2">
        <f t="array" ref="K11202">XLOOKUP('Transaction Data'!$G11202,Product_Code,Cost)</f>
        <v>18</v>
      </c>
      <c r="L11202" s="2">
        <f t="array" ref="L11202">XLOOKUP('Transaction Data'!$G11202,Product_Code,Unit_Price)</f>
        <v>22</v>
      </c>
      <c r="M11202" s="3">
        <f>'Transaction Data'!$F11202*'Transaction Data'!$K11202</f>
        <v>6444</v>
      </c>
      <c r="N11202" s="3">
        <f>'Transaction Data'!$F11202*'Transaction Data'!$L11202</f>
        <v>7876</v>
      </c>
      <c r="O11202" s="3">
        <f>'Transaction Data'!$N11202-'Transaction Data'!$M11202</f>
        <v>1432</v>
      </c>
      <c r="P11202" s="2">
        <f>DATEDIF('Transaction Data'!$D11202,'Transaction Data'!$A11202,"y")</f>
        <v>37</v>
      </c>
      <c r="Q11202" s="2" t="str">
        <f>FLOOR('Transaction Data'!$P11202,15)&amp;"-"&amp;FLOOR('Transaction Data'!$P11202,15)+14</f>
        <v>30-44</v>
      </c>
      <c r="R11202" s="2" t="str">
        <f>IF('Transaction Data'!$L11202&lt;=10,"Less Expensive","Expensive")</f>
        <v>Expensive</v>
      </c>
      <c r="S11202" s="4">
        <f>WEEKDAY('Transaction Data'!$A11202)</f>
        <v>6</v>
      </c>
      <c r="T11202" s="2" t="str">
        <f>IF(WEEKDAY('Transaction Data'!$A11202,2)&lt;6,"Weekday","Weekend")</f>
        <v>Weekday</v>
      </c>
    </row>
    <row r="11203" ht="15.75" customHeight="1">
      <c r="A11203" s="1">
        <v>45598.0</v>
      </c>
      <c r="B11203" s="2" t="s">
        <v>2611</v>
      </c>
      <c r="C11203" s="2" t="s">
        <v>65</v>
      </c>
      <c r="D11203" s="1">
        <v>32887.0</v>
      </c>
      <c r="E11203" s="2" t="s">
        <v>27</v>
      </c>
      <c r="F11203" s="2">
        <v>114.0</v>
      </c>
      <c r="G11203" s="2" t="s">
        <v>44</v>
      </c>
      <c r="H11203" s="2" t="s">
        <v>24</v>
      </c>
      <c r="I11203" s="2" t="s">
        <v>25</v>
      </c>
      <c r="J11203" s="2" t="str">
        <f t="array" ref="J11203">XLOOKUP('Transaction Data'!$G11203,Product_Code,Biscuit_Brand)</f>
        <v>Butter Crunch</v>
      </c>
      <c r="K11203" s="2">
        <f t="array" ref="K11203">XLOOKUP('Transaction Data'!$G11203,Product_Code,Cost)</f>
        <v>10</v>
      </c>
      <c r="L11203" s="2">
        <f t="array" ref="L11203">XLOOKUP('Transaction Data'!$G11203,Product_Code,Unit_Price)</f>
        <v>11</v>
      </c>
      <c r="M11203" s="3">
        <f>'Transaction Data'!$F11203*'Transaction Data'!$K11203</f>
        <v>1140</v>
      </c>
      <c r="N11203" s="3">
        <f>'Transaction Data'!$F11203*'Transaction Data'!$L11203</f>
        <v>1254</v>
      </c>
      <c r="O11203" s="3">
        <f>'Transaction Data'!$N11203-'Transaction Data'!$M11203</f>
        <v>114</v>
      </c>
      <c r="P11203" s="2">
        <f>DATEDIF('Transaction Data'!$D11203,'Transaction Data'!$A11203,"y")</f>
        <v>34</v>
      </c>
      <c r="Q11203" s="2" t="str">
        <f>FLOOR('Transaction Data'!$P11203,15)&amp;"-"&amp;FLOOR('Transaction Data'!$P11203,15)+14</f>
        <v>30-44</v>
      </c>
      <c r="R11203" s="2" t="str">
        <f>IF('Transaction Data'!$L11203&lt;=10,"Less Expensive","Expensive")</f>
        <v>Expensive</v>
      </c>
      <c r="S11203" s="4">
        <f>WEEKDAY('Transaction Data'!$A11203)</f>
        <v>7</v>
      </c>
      <c r="T11203" s="2" t="str">
        <f>IF(WEEKDAY('Transaction Data'!$A11203,2)&lt;6,"Weekday","Weekend")</f>
        <v>Weekend</v>
      </c>
    </row>
    <row r="11204" ht="15.75" customHeight="1">
      <c r="A11204" s="1">
        <v>45613.0</v>
      </c>
      <c r="B11204" s="2" t="s">
        <v>3266</v>
      </c>
      <c r="C11204" s="2" t="s">
        <v>72</v>
      </c>
      <c r="D11204" s="1">
        <v>26398.0</v>
      </c>
      <c r="E11204" s="2" t="s">
        <v>27</v>
      </c>
      <c r="F11204" s="2">
        <v>112.0</v>
      </c>
      <c r="G11204" s="2" t="s">
        <v>60</v>
      </c>
      <c r="H11204" s="2" t="s">
        <v>52</v>
      </c>
      <c r="I11204" s="2" t="s">
        <v>30</v>
      </c>
      <c r="J11204" s="2" t="str">
        <f t="array" ref="J11204">XLOOKUP('Transaction Data'!$G11204,Product_Code,Biscuit_Brand)</f>
        <v>Peanut Butter Bites</v>
      </c>
      <c r="K11204" s="2">
        <f t="array" ref="K11204">XLOOKUP('Transaction Data'!$G11204,Product_Code,Cost)</f>
        <v>5</v>
      </c>
      <c r="L11204" s="2">
        <f t="array" ref="L11204">XLOOKUP('Transaction Data'!$G11204,Product_Code,Unit_Price)</f>
        <v>7</v>
      </c>
      <c r="M11204" s="3">
        <f>'Transaction Data'!$F11204*'Transaction Data'!$K11204</f>
        <v>560</v>
      </c>
      <c r="N11204" s="3">
        <f>'Transaction Data'!$F11204*'Transaction Data'!$L11204</f>
        <v>784</v>
      </c>
      <c r="O11204" s="3">
        <f>'Transaction Data'!$N11204-'Transaction Data'!$M11204</f>
        <v>224</v>
      </c>
      <c r="P11204" s="2">
        <f>DATEDIF('Transaction Data'!$D11204,'Transaction Data'!$A11204,"y")</f>
        <v>52</v>
      </c>
      <c r="Q11204" s="2" t="str">
        <f>FLOOR('Transaction Data'!$P11204,15)&amp;"-"&amp;FLOOR('Transaction Data'!$P11204,15)+14</f>
        <v>45-59</v>
      </c>
      <c r="R11204" s="2" t="str">
        <f>IF('Transaction Data'!$L11204&lt;=10,"Less Expensive","Expensive")</f>
        <v>Less Expensive</v>
      </c>
      <c r="S11204" s="4">
        <f>WEEKDAY('Transaction Data'!$A11204)</f>
        <v>1</v>
      </c>
      <c r="T11204" s="2" t="str">
        <f>IF(WEEKDAY('Transaction Data'!$A11204,2)&lt;6,"Weekday","Weekend")</f>
        <v>Weekend</v>
      </c>
    </row>
    <row r="11205" ht="15.75" customHeight="1">
      <c r="A11205" s="1">
        <v>45619.0</v>
      </c>
      <c r="B11205" s="2" t="s">
        <v>1792</v>
      </c>
      <c r="C11205" s="2" t="s">
        <v>32</v>
      </c>
      <c r="D11205" s="1">
        <v>35186.0</v>
      </c>
      <c r="E11205" s="2" t="s">
        <v>22</v>
      </c>
      <c r="F11205" s="2">
        <v>379.0</v>
      </c>
      <c r="G11205" s="2" t="s">
        <v>44</v>
      </c>
      <c r="H11205" s="2" t="s">
        <v>24</v>
      </c>
      <c r="I11205" s="2" t="s">
        <v>25</v>
      </c>
      <c r="J11205" s="2" t="str">
        <f t="array" ref="J11205">XLOOKUP('Transaction Data'!$G11205,Product_Code,Biscuit_Brand)</f>
        <v>Butter Crunch</v>
      </c>
      <c r="K11205" s="2">
        <f t="array" ref="K11205">XLOOKUP('Transaction Data'!$G11205,Product_Code,Cost)</f>
        <v>10</v>
      </c>
      <c r="L11205" s="2">
        <f t="array" ref="L11205">XLOOKUP('Transaction Data'!$G11205,Product_Code,Unit_Price)</f>
        <v>11</v>
      </c>
      <c r="M11205" s="3">
        <f>'Transaction Data'!$F11205*'Transaction Data'!$K11205</f>
        <v>3790</v>
      </c>
      <c r="N11205" s="3">
        <f>'Transaction Data'!$F11205*'Transaction Data'!$L11205</f>
        <v>4169</v>
      </c>
      <c r="O11205" s="3">
        <f>'Transaction Data'!$N11205-'Transaction Data'!$M11205</f>
        <v>379</v>
      </c>
      <c r="P11205" s="2">
        <f>DATEDIF('Transaction Data'!$D11205,'Transaction Data'!$A11205,"y")</f>
        <v>28</v>
      </c>
      <c r="Q11205" s="2" t="str">
        <f>FLOOR('Transaction Data'!$P11205,15)&amp;"-"&amp;FLOOR('Transaction Data'!$P11205,15)+14</f>
        <v>15-29</v>
      </c>
      <c r="R11205" s="2" t="str">
        <f>IF('Transaction Data'!$L11205&lt;=10,"Less Expensive","Expensive")</f>
        <v>Expensive</v>
      </c>
      <c r="S11205" s="4">
        <f>WEEKDAY('Transaction Data'!$A11205)</f>
        <v>7</v>
      </c>
      <c r="T11205" s="2" t="str">
        <f>IF(WEEKDAY('Transaction Data'!$A11205,2)&lt;6,"Weekday","Weekend")</f>
        <v>Weekend</v>
      </c>
    </row>
    <row r="11206" ht="15.75" customHeight="1">
      <c r="A11206" s="1">
        <v>45621.0</v>
      </c>
      <c r="B11206" s="2" t="s">
        <v>8984</v>
      </c>
      <c r="C11206" s="2" t="s">
        <v>69</v>
      </c>
      <c r="D11206" s="1">
        <v>33578.0</v>
      </c>
      <c r="E11206" s="2" t="s">
        <v>63</v>
      </c>
      <c r="F11206" s="2">
        <v>412.0</v>
      </c>
      <c r="G11206" s="2" t="s">
        <v>38</v>
      </c>
      <c r="H11206" s="2" t="s">
        <v>45</v>
      </c>
      <c r="I11206" s="2" t="s">
        <v>25</v>
      </c>
      <c r="J11206" s="2" t="str">
        <f t="array" ref="J11206">XLOOKUP('Transaction Data'!$G11206,Product_Code,Biscuit_Brand)</f>
        <v>Ginger Snaps</v>
      </c>
      <c r="K11206" s="2">
        <f t="array" ref="K11206">XLOOKUP('Transaction Data'!$G11206,Product_Code,Cost)</f>
        <v>14</v>
      </c>
      <c r="L11206" s="2">
        <f t="array" ref="L11206">XLOOKUP('Transaction Data'!$G11206,Product_Code,Unit_Price)</f>
        <v>28</v>
      </c>
      <c r="M11206" s="3">
        <f>'Transaction Data'!$F11206*'Transaction Data'!$K11206</f>
        <v>5768</v>
      </c>
      <c r="N11206" s="3">
        <f>'Transaction Data'!$F11206*'Transaction Data'!$L11206</f>
        <v>11536</v>
      </c>
      <c r="O11206" s="3">
        <f>'Transaction Data'!$N11206-'Transaction Data'!$M11206</f>
        <v>5768</v>
      </c>
      <c r="P11206" s="2">
        <f>DATEDIF('Transaction Data'!$D11206,'Transaction Data'!$A11206,"y")</f>
        <v>32</v>
      </c>
      <c r="Q11206" s="2" t="str">
        <f>FLOOR('Transaction Data'!$P11206,15)&amp;"-"&amp;FLOOR('Transaction Data'!$P11206,15)+14</f>
        <v>30-44</v>
      </c>
      <c r="R11206" s="2" t="str">
        <f>IF('Transaction Data'!$L11206&lt;=10,"Less Expensive","Expensive")</f>
        <v>Expensive</v>
      </c>
      <c r="S11206" s="4">
        <f>WEEKDAY('Transaction Data'!$A11206)</f>
        <v>2</v>
      </c>
      <c r="T11206" s="2" t="str">
        <f>IF(WEEKDAY('Transaction Data'!$A11206,2)&lt;6,"Weekday","Weekend")</f>
        <v>Weekday</v>
      </c>
    </row>
    <row r="11207" ht="15.75" customHeight="1">
      <c r="A11207" s="1">
        <v>45615.0</v>
      </c>
      <c r="B11207" s="2" t="s">
        <v>4221</v>
      </c>
      <c r="C11207" s="2" t="s">
        <v>41</v>
      </c>
      <c r="D11207" s="1">
        <v>16062.0</v>
      </c>
      <c r="E11207" s="2" t="s">
        <v>37</v>
      </c>
      <c r="F11207" s="2">
        <v>74.0</v>
      </c>
      <c r="G11207" s="2" t="s">
        <v>60</v>
      </c>
      <c r="H11207" s="2" t="s">
        <v>34</v>
      </c>
      <c r="I11207" s="2" t="s">
        <v>35</v>
      </c>
      <c r="J11207" s="2" t="str">
        <f t="array" ref="J11207">XLOOKUP('Transaction Data'!$G11207,Product_Code,Biscuit_Brand)</f>
        <v>Peanut Butter Bites</v>
      </c>
      <c r="K11207" s="2">
        <f t="array" ref="K11207">XLOOKUP('Transaction Data'!$G11207,Product_Code,Cost)</f>
        <v>5</v>
      </c>
      <c r="L11207" s="2">
        <f t="array" ref="L11207">XLOOKUP('Transaction Data'!$G11207,Product_Code,Unit_Price)</f>
        <v>7</v>
      </c>
      <c r="M11207" s="3">
        <f>'Transaction Data'!$F11207*'Transaction Data'!$K11207</f>
        <v>370</v>
      </c>
      <c r="N11207" s="3">
        <f>'Transaction Data'!$F11207*'Transaction Data'!$L11207</f>
        <v>518</v>
      </c>
      <c r="O11207" s="3">
        <f>'Transaction Data'!$N11207-'Transaction Data'!$M11207</f>
        <v>148</v>
      </c>
      <c r="P11207" s="2">
        <f>DATEDIF('Transaction Data'!$D11207,'Transaction Data'!$A11207,"y")</f>
        <v>80</v>
      </c>
      <c r="Q11207" s="2" t="str">
        <f>FLOOR('Transaction Data'!$P11207,15)&amp;"-"&amp;FLOOR('Transaction Data'!$P11207,15)+14</f>
        <v>75-89</v>
      </c>
      <c r="R11207" s="2" t="str">
        <f>IF('Transaction Data'!$L11207&lt;=10,"Less Expensive","Expensive")</f>
        <v>Less Expensive</v>
      </c>
      <c r="S11207" s="4">
        <f>WEEKDAY('Transaction Data'!$A11207)</f>
        <v>3</v>
      </c>
      <c r="T11207" s="2" t="str">
        <f>IF(WEEKDAY('Transaction Data'!$A11207,2)&lt;6,"Weekday","Weekend")</f>
        <v>Weekday</v>
      </c>
    </row>
    <row r="11208" ht="15.75" customHeight="1">
      <c r="A11208" s="1">
        <v>45601.0</v>
      </c>
      <c r="B11208" s="2" t="s">
        <v>2289</v>
      </c>
      <c r="C11208" s="2" t="s">
        <v>51</v>
      </c>
      <c r="D11208" s="1">
        <v>27440.0</v>
      </c>
      <c r="E11208" s="2" t="s">
        <v>37</v>
      </c>
      <c r="F11208" s="2">
        <v>263.0</v>
      </c>
      <c r="G11208" s="2" t="s">
        <v>38</v>
      </c>
      <c r="H11208" s="2" t="s">
        <v>34</v>
      </c>
      <c r="I11208" s="2" t="s">
        <v>25</v>
      </c>
      <c r="J11208" s="2" t="str">
        <f t="array" ref="J11208">XLOOKUP('Transaction Data'!$G11208,Product_Code,Biscuit_Brand)</f>
        <v>Ginger Snaps</v>
      </c>
      <c r="K11208" s="2">
        <f t="array" ref="K11208">XLOOKUP('Transaction Data'!$G11208,Product_Code,Cost)</f>
        <v>14</v>
      </c>
      <c r="L11208" s="2">
        <f t="array" ref="L11208">XLOOKUP('Transaction Data'!$G11208,Product_Code,Unit_Price)</f>
        <v>28</v>
      </c>
      <c r="M11208" s="3">
        <f>'Transaction Data'!$F11208*'Transaction Data'!$K11208</f>
        <v>3682</v>
      </c>
      <c r="N11208" s="3">
        <f>'Transaction Data'!$F11208*'Transaction Data'!$L11208</f>
        <v>7364</v>
      </c>
      <c r="O11208" s="3">
        <f>'Transaction Data'!$N11208-'Transaction Data'!$M11208</f>
        <v>3682</v>
      </c>
      <c r="P11208" s="2">
        <f>DATEDIF('Transaction Data'!$D11208,'Transaction Data'!$A11208,"y")</f>
        <v>49</v>
      </c>
      <c r="Q11208" s="2" t="str">
        <f>FLOOR('Transaction Data'!$P11208,15)&amp;"-"&amp;FLOOR('Transaction Data'!$P11208,15)+14</f>
        <v>45-59</v>
      </c>
      <c r="R11208" s="2" t="str">
        <f>IF('Transaction Data'!$L11208&lt;=10,"Less Expensive","Expensive")</f>
        <v>Expensive</v>
      </c>
      <c r="S11208" s="4">
        <f>WEEKDAY('Transaction Data'!$A11208)</f>
        <v>3</v>
      </c>
      <c r="T11208" s="2" t="str">
        <f>IF(WEEKDAY('Transaction Data'!$A11208,2)&lt;6,"Weekday","Weekend")</f>
        <v>Weekday</v>
      </c>
    </row>
    <row r="11209" ht="15.75" customHeight="1">
      <c r="A11209" s="1">
        <v>45604.0</v>
      </c>
      <c r="B11209" s="2" t="s">
        <v>3401</v>
      </c>
      <c r="C11209" s="2" t="s">
        <v>32</v>
      </c>
      <c r="D11209" s="1">
        <v>30275.0</v>
      </c>
      <c r="E11209" s="2" t="s">
        <v>37</v>
      </c>
      <c r="F11209" s="2">
        <v>213.0</v>
      </c>
      <c r="G11209" s="2" t="s">
        <v>55</v>
      </c>
      <c r="H11209" s="2" t="s">
        <v>52</v>
      </c>
      <c r="I11209" s="2" t="s">
        <v>30</v>
      </c>
      <c r="J11209" s="2" t="str">
        <f t="array" ref="J11209">XLOOKUP('Transaction Data'!$G11209,Product_Code,Biscuit_Brand)</f>
        <v>Vanilla Wafers</v>
      </c>
      <c r="K11209" s="2">
        <f t="array" ref="K11209">XLOOKUP('Transaction Data'!$G11209,Product_Code,Cost)</f>
        <v>18</v>
      </c>
      <c r="L11209" s="2">
        <f t="array" ref="L11209">XLOOKUP('Transaction Data'!$G11209,Product_Code,Unit_Price)</f>
        <v>36</v>
      </c>
      <c r="M11209" s="3">
        <f>'Transaction Data'!$F11209*'Transaction Data'!$K11209</f>
        <v>3834</v>
      </c>
      <c r="N11209" s="3">
        <f>'Transaction Data'!$F11209*'Transaction Data'!$L11209</f>
        <v>7668</v>
      </c>
      <c r="O11209" s="3">
        <f>'Transaction Data'!$N11209-'Transaction Data'!$M11209</f>
        <v>3834</v>
      </c>
      <c r="P11209" s="2">
        <f>DATEDIF('Transaction Data'!$D11209,'Transaction Data'!$A11209,"y")</f>
        <v>41</v>
      </c>
      <c r="Q11209" s="2" t="str">
        <f>FLOOR('Transaction Data'!$P11209,15)&amp;"-"&amp;FLOOR('Transaction Data'!$P11209,15)+14</f>
        <v>30-44</v>
      </c>
      <c r="R11209" s="2" t="str">
        <f>IF('Transaction Data'!$L11209&lt;=10,"Less Expensive","Expensive")</f>
        <v>Expensive</v>
      </c>
      <c r="S11209" s="4">
        <f>WEEKDAY('Transaction Data'!$A11209)</f>
        <v>6</v>
      </c>
      <c r="T11209" s="2" t="str">
        <f>IF(WEEKDAY('Transaction Data'!$A11209,2)&lt;6,"Weekday","Weekend")</f>
        <v>Weekday</v>
      </c>
    </row>
    <row r="11210" ht="15.75" customHeight="1">
      <c r="A11210" s="1">
        <v>45609.0</v>
      </c>
      <c r="B11210" s="2" t="s">
        <v>1647</v>
      </c>
      <c r="C11210" s="2" t="s">
        <v>41</v>
      </c>
      <c r="D11210" s="1">
        <v>32786.0</v>
      </c>
      <c r="E11210" s="2" t="s">
        <v>37</v>
      </c>
      <c r="F11210" s="2">
        <v>188.0</v>
      </c>
      <c r="G11210" s="2" t="s">
        <v>60</v>
      </c>
      <c r="H11210" s="2" t="s">
        <v>24</v>
      </c>
      <c r="I11210" s="2" t="s">
        <v>25</v>
      </c>
      <c r="J11210" s="2" t="str">
        <f t="array" ref="J11210">XLOOKUP('Transaction Data'!$G11210,Product_Code,Biscuit_Brand)</f>
        <v>Peanut Butter Bites</v>
      </c>
      <c r="K11210" s="2">
        <f t="array" ref="K11210">XLOOKUP('Transaction Data'!$G11210,Product_Code,Cost)</f>
        <v>5</v>
      </c>
      <c r="L11210" s="2">
        <f t="array" ref="L11210">XLOOKUP('Transaction Data'!$G11210,Product_Code,Unit_Price)</f>
        <v>7</v>
      </c>
      <c r="M11210" s="3">
        <f>'Transaction Data'!$F11210*'Transaction Data'!$K11210</f>
        <v>940</v>
      </c>
      <c r="N11210" s="3">
        <f>'Transaction Data'!$F11210*'Transaction Data'!$L11210</f>
        <v>1316</v>
      </c>
      <c r="O11210" s="3">
        <f>'Transaction Data'!$N11210-'Transaction Data'!$M11210</f>
        <v>376</v>
      </c>
      <c r="P11210" s="2">
        <f>DATEDIF('Transaction Data'!$D11210,'Transaction Data'!$A11210,"y")</f>
        <v>35</v>
      </c>
      <c r="Q11210" s="2" t="str">
        <f>FLOOR('Transaction Data'!$P11210,15)&amp;"-"&amp;FLOOR('Transaction Data'!$P11210,15)+14</f>
        <v>30-44</v>
      </c>
      <c r="R11210" s="2" t="str">
        <f>IF('Transaction Data'!$L11210&lt;=10,"Less Expensive","Expensive")</f>
        <v>Less Expensive</v>
      </c>
      <c r="S11210" s="4">
        <f>WEEKDAY('Transaction Data'!$A11210)</f>
        <v>4</v>
      </c>
      <c r="T11210" s="2" t="str">
        <f>IF(WEEKDAY('Transaction Data'!$A11210,2)&lt;6,"Weekday","Weekend")</f>
        <v>Weekday</v>
      </c>
    </row>
    <row r="11211" ht="15.75" customHeight="1">
      <c r="A11211" s="1">
        <v>45610.0</v>
      </c>
      <c r="B11211" s="2" t="s">
        <v>5026</v>
      </c>
      <c r="C11211" s="2" t="s">
        <v>32</v>
      </c>
      <c r="D11211" s="1">
        <v>37412.0</v>
      </c>
      <c r="E11211" s="2" t="s">
        <v>37</v>
      </c>
      <c r="F11211" s="2">
        <v>370.0</v>
      </c>
      <c r="G11211" s="2" t="s">
        <v>55</v>
      </c>
      <c r="H11211" s="2" t="s">
        <v>34</v>
      </c>
      <c r="I11211" s="2" t="s">
        <v>35</v>
      </c>
      <c r="J11211" s="2" t="str">
        <f t="array" ref="J11211">XLOOKUP('Transaction Data'!$G11211,Product_Code,Biscuit_Brand)</f>
        <v>Vanilla Wafers</v>
      </c>
      <c r="K11211" s="2">
        <f t="array" ref="K11211">XLOOKUP('Transaction Data'!$G11211,Product_Code,Cost)</f>
        <v>18</v>
      </c>
      <c r="L11211" s="2">
        <f t="array" ref="L11211">XLOOKUP('Transaction Data'!$G11211,Product_Code,Unit_Price)</f>
        <v>36</v>
      </c>
      <c r="M11211" s="3">
        <f>'Transaction Data'!$F11211*'Transaction Data'!$K11211</f>
        <v>6660</v>
      </c>
      <c r="N11211" s="3">
        <f>'Transaction Data'!$F11211*'Transaction Data'!$L11211</f>
        <v>13320</v>
      </c>
      <c r="O11211" s="3">
        <f>'Transaction Data'!$N11211-'Transaction Data'!$M11211</f>
        <v>6660</v>
      </c>
      <c r="P11211" s="2">
        <f>DATEDIF('Transaction Data'!$D11211,'Transaction Data'!$A11211,"y")</f>
        <v>22</v>
      </c>
      <c r="Q11211" s="2" t="str">
        <f>FLOOR('Transaction Data'!$P11211,15)&amp;"-"&amp;FLOOR('Transaction Data'!$P11211,15)+14</f>
        <v>15-29</v>
      </c>
      <c r="R11211" s="2" t="str">
        <f>IF('Transaction Data'!$L11211&lt;=10,"Less Expensive","Expensive")</f>
        <v>Expensive</v>
      </c>
      <c r="S11211" s="4">
        <f>WEEKDAY('Transaction Data'!$A11211)</f>
        <v>5</v>
      </c>
      <c r="T11211" s="2" t="str">
        <f>IF(WEEKDAY('Transaction Data'!$A11211,2)&lt;6,"Weekday","Weekend")</f>
        <v>Weekday</v>
      </c>
    </row>
    <row r="11212" ht="15.75" customHeight="1">
      <c r="A11212" s="1">
        <v>45621.0</v>
      </c>
      <c r="B11212" s="2" t="s">
        <v>31</v>
      </c>
      <c r="C11212" s="2" t="s">
        <v>32</v>
      </c>
      <c r="D11212" s="1">
        <v>30151.0</v>
      </c>
      <c r="E11212" s="2" t="s">
        <v>22</v>
      </c>
      <c r="F11212" s="2">
        <v>341.0</v>
      </c>
      <c r="G11212" s="2" t="s">
        <v>48</v>
      </c>
      <c r="H11212" s="2" t="s">
        <v>49</v>
      </c>
      <c r="I11212" s="2" t="s">
        <v>30</v>
      </c>
      <c r="J11212" s="2" t="str">
        <f t="array" ref="J11212">XLOOKUP('Transaction Data'!$G11212,Product_Code,Biscuit_Brand)</f>
        <v>Lemon Crisps</v>
      </c>
      <c r="K11212" s="2">
        <f t="array" ref="K11212">XLOOKUP('Transaction Data'!$G11212,Product_Code,Cost)</f>
        <v>7</v>
      </c>
      <c r="L11212" s="2">
        <f t="array" ref="L11212">XLOOKUP('Transaction Data'!$G11212,Product_Code,Unit_Price)</f>
        <v>9</v>
      </c>
      <c r="M11212" s="3">
        <f>'Transaction Data'!$F11212*'Transaction Data'!$K11212</f>
        <v>2387</v>
      </c>
      <c r="N11212" s="3">
        <f>'Transaction Data'!$F11212*'Transaction Data'!$L11212</f>
        <v>3069</v>
      </c>
      <c r="O11212" s="3">
        <f>'Transaction Data'!$N11212-'Transaction Data'!$M11212</f>
        <v>682</v>
      </c>
      <c r="P11212" s="2">
        <f>DATEDIF('Transaction Data'!$D11212,'Transaction Data'!$A11212,"y")</f>
        <v>42</v>
      </c>
      <c r="Q11212" s="2" t="str">
        <f>FLOOR('Transaction Data'!$P11212,15)&amp;"-"&amp;FLOOR('Transaction Data'!$P11212,15)+14</f>
        <v>30-44</v>
      </c>
      <c r="R11212" s="2" t="str">
        <f>IF('Transaction Data'!$L11212&lt;=10,"Less Expensive","Expensive")</f>
        <v>Less Expensive</v>
      </c>
      <c r="S11212" s="4">
        <f>WEEKDAY('Transaction Data'!$A11212)</f>
        <v>2</v>
      </c>
      <c r="T11212" s="2" t="str">
        <f>IF(WEEKDAY('Transaction Data'!$A11212,2)&lt;6,"Weekday","Weekend")</f>
        <v>Weekday</v>
      </c>
    </row>
    <row r="11213" ht="15.75" customHeight="1">
      <c r="A11213" s="1">
        <v>45608.0</v>
      </c>
      <c r="B11213" s="2" t="s">
        <v>3848</v>
      </c>
      <c r="C11213" s="2" t="s">
        <v>41</v>
      </c>
      <c r="D11213" s="1">
        <v>23065.0</v>
      </c>
      <c r="E11213" s="2" t="s">
        <v>63</v>
      </c>
      <c r="F11213" s="2">
        <v>245.0</v>
      </c>
      <c r="G11213" s="2" t="s">
        <v>60</v>
      </c>
      <c r="H11213" s="2" t="s">
        <v>49</v>
      </c>
      <c r="I11213" s="2" t="s">
        <v>30</v>
      </c>
      <c r="J11213" s="2" t="str">
        <f t="array" ref="J11213">XLOOKUP('Transaction Data'!$G11213,Product_Code,Biscuit_Brand)</f>
        <v>Peanut Butter Bites</v>
      </c>
      <c r="K11213" s="2">
        <f t="array" ref="K11213">XLOOKUP('Transaction Data'!$G11213,Product_Code,Cost)</f>
        <v>5</v>
      </c>
      <c r="L11213" s="2">
        <f t="array" ref="L11213">XLOOKUP('Transaction Data'!$G11213,Product_Code,Unit_Price)</f>
        <v>7</v>
      </c>
      <c r="M11213" s="3">
        <f>'Transaction Data'!$F11213*'Transaction Data'!$K11213</f>
        <v>1225</v>
      </c>
      <c r="N11213" s="3">
        <f>'Transaction Data'!$F11213*'Transaction Data'!$L11213</f>
        <v>1715</v>
      </c>
      <c r="O11213" s="3">
        <f>'Transaction Data'!$N11213-'Transaction Data'!$M11213</f>
        <v>490</v>
      </c>
      <c r="P11213" s="2">
        <f>DATEDIF('Transaction Data'!$D11213,'Transaction Data'!$A11213,"y")</f>
        <v>61</v>
      </c>
      <c r="Q11213" s="2" t="str">
        <f>FLOOR('Transaction Data'!$P11213,15)&amp;"-"&amp;FLOOR('Transaction Data'!$P11213,15)+14</f>
        <v>60-74</v>
      </c>
      <c r="R11213" s="2" t="str">
        <f>IF('Transaction Data'!$L11213&lt;=10,"Less Expensive","Expensive")</f>
        <v>Less Expensive</v>
      </c>
      <c r="S11213" s="4">
        <f>WEEKDAY('Transaction Data'!$A11213)</f>
        <v>3</v>
      </c>
      <c r="T11213" s="2" t="str">
        <f>IF(WEEKDAY('Transaction Data'!$A11213,2)&lt;6,"Weekday","Weekend")</f>
        <v>Weekday</v>
      </c>
    </row>
    <row r="11214" ht="15.75" customHeight="1">
      <c r="A11214" s="1">
        <v>45626.0</v>
      </c>
      <c r="B11214" s="2" t="s">
        <v>4325</v>
      </c>
      <c r="C11214" s="2" t="s">
        <v>69</v>
      </c>
      <c r="D11214" s="1">
        <v>36518.0</v>
      </c>
      <c r="E11214" s="2" t="s">
        <v>63</v>
      </c>
      <c r="F11214" s="2">
        <v>256.0</v>
      </c>
      <c r="G11214" s="2" t="s">
        <v>33</v>
      </c>
      <c r="H11214" s="2" t="s">
        <v>24</v>
      </c>
      <c r="I11214" s="2" t="s">
        <v>35</v>
      </c>
      <c r="J11214" s="2" t="str">
        <f t="array" ref="J11214">XLOOKUP('Transaction Data'!$G11214,Product_Code,Biscuit_Brand)</f>
        <v>Caramel Biscuits</v>
      </c>
      <c r="K11214" s="2">
        <f t="array" ref="K11214">XLOOKUP('Transaction Data'!$G11214,Product_Code,Cost)</f>
        <v>18</v>
      </c>
      <c r="L11214" s="2">
        <f t="array" ref="L11214">XLOOKUP('Transaction Data'!$G11214,Product_Code,Unit_Price)</f>
        <v>22</v>
      </c>
      <c r="M11214" s="3">
        <f>'Transaction Data'!$F11214*'Transaction Data'!$K11214</f>
        <v>4608</v>
      </c>
      <c r="N11214" s="3">
        <f>'Transaction Data'!$F11214*'Transaction Data'!$L11214</f>
        <v>5632</v>
      </c>
      <c r="O11214" s="3">
        <f>'Transaction Data'!$N11214-'Transaction Data'!$M11214</f>
        <v>1024</v>
      </c>
      <c r="P11214" s="2">
        <f>DATEDIF('Transaction Data'!$D11214,'Transaction Data'!$A11214,"y")</f>
        <v>24</v>
      </c>
      <c r="Q11214" s="2" t="str">
        <f>FLOOR('Transaction Data'!$P11214,15)&amp;"-"&amp;FLOOR('Transaction Data'!$P11214,15)+14</f>
        <v>15-29</v>
      </c>
      <c r="R11214" s="2" t="str">
        <f>IF('Transaction Data'!$L11214&lt;=10,"Less Expensive","Expensive")</f>
        <v>Expensive</v>
      </c>
      <c r="S11214" s="4">
        <f>WEEKDAY('Transaction Data'!$A11214)</f>
        <v>7</v>
      </c>
      <c r="T11214" s="2" t="str">
        <f>IF(WEEKDAY('Transaction Data'!$A11214,2)&lt;6,"Weekday","Weekend")</f>
        <v>Weekend</v>
      </c>
    </row>
    <row r="11215" ht="15.75" customHeight="1">
      <c r="A11215" s="1">
        <v>45606.0</v>
      </c>
      <c r="B11215" s="2" t="s">
        <v>280</v>
      </c>
      <c r="C11215" s="2" t="s">
        <v>78</v>
      </c>
      <c r="D11215" s="1">
        <v>29391.0</v>
      </c>
      <c r="E11215" s="2" t="s">
        <v>37</v>
      </c>
      <c r="F11215" s="2">
        <v>36.0</v>
      </c>
      <c r="G11215" s="2" t="s">
        <v>28</v>
      </c>
      <c r="H11215" s="2" t="s">
        <v>49</v>
      </c>
      <c r="I11215" s="2" t="s">
        <v>35</v>
      </c>
      <c r="J11215" s="2" t="str">
        <f t="array" ref="J11215">XLOOKUP('Transaction Data'!$G11215,Product_Code,Biscuit_Brand)</f>
        <v>Shortbread</v>
      </c>
      <c r="K11215" s="2">
        <f t="array" ref="K11215">XLOOKUP('Transaction Data'!$G11215,Product_Code,Cost)</f>
        <v>10</v>
      </c>
      <c r="L11215" s="2">
        <f t="array" ref="L11215">XLOOKUP('Transaction Data'!$G11215,Product_Code,Unit_Price)</f>
        <v>45</v>
      </c>
      <c r="M11215" s="3">
        <f>'Transaction Data'!$F11215*'Transaction Data'!$K11215</f>
        <v>360</v>
      </c>
      <c r="N11215" s="3">
        <f>'Transaction Data'!$F11215*'Transaction Data'!$L11215</f>
        <v>1620</v>
      </c>
      <c r="O11215" s="3">
        <f>'Transaction Data'!$N11215-'Transaction Data'!$M11215</f>
        <v>1260</v>
      </c>
      <c r="P11215" s="2">
        <f>DATEDIF('Transaction Data'!$D11215,'Transaction Data'!$A11215,"y")</f>
        <v>44</v>
      </c>
      <c r="Q11215" s="2" t="str">
        <f>FLOOR('Transaction Data'!$P11215,15)&amp;"-"&amp;FLOOR('Transaction Data'!$P11215,15)+14</f>
        <v>30-44</v>
      </c>
      <c r="R11215" s="2" t="str">
        <f>IF('Transaction Data'!$L11215&lt;=10,"Less Expensive","Expensive")</f>
        <v>Expensive</v>
      </c>
      <c r="S11215" s="4">
        <f>WEEKDAY('Transaction Data'!$A11215)</f>
        <v>1</v>
      </c>
      <c r="T11215" s="2" t="str">
        <f>IF(WEEKDAY('Transaction Data'!$A11215,2)&lt;6,"Weekday","Weekend")</f>
        <v>Weekend</v>
      </c>
    </row>
    <row r="11216" ht="15.75" customHeight="1">
      <c r="A11216" s="1">
        <v>45612.0</v>
      </c>
      <c r="B11216" s="2" t="s">
        <v>2677</v>
      </c>
      <c r="C11216" s="2" t="s">
        <v>47</v>
      </c>
      <c r="D11216" s="1">
        <v>36246.0</v>
      </c>
      <c r="E11216" s="2" t="s">
        <v>37</v>
      </c>
      <c r="F11216" s="2">
        <v>415.0</v>
      </c>
      <c r="G11216" s="2" t="s">
        <v>57</v>
      </c>
      <c r="H11216" s="2" t="s">
        <v>24</v>
      </c>
      <c r="I11216" s="2" t="s">
        <v>25</v>
      </c>
      <c r="J11216" s="2" t="str">
        <f t="array" ref="J11216">XLOOKUP('Transaction Data'!$G11216,Product_Code,Biscuit_Brand)</f>
        <v>Oatmeal Cookies</v>
      </c>
      <c r="K11216" s="2">
        <f t="array" ref="K11216">XLOOKUP('Transaction Data'!$G11216,Product_Code,Cost)</f>
        <v>19</v>
      </c>
      <c r="L11216" s="2">
        <f t="array" ref="L11216">XLOOKUP('Transaction Data'!$G11216,Product_Code,Unit_Price)</f>
        <v>23</v>
      </c>
      <c r="M11216" s="3">
        <f>'Transaction Data'!$F11216*'Transaction Data'!$K11216</f>
        <v>7885</v>
      </c>
      <c r="N11216" s="3">
        <f>'Transaction Data'!$F11216*'Transaction Data'!$L11216</f>
        <v>9545</v>
      </c>
      <c r="O11216" s="3">
        <f>'Transaction Data'!$N11216-'Transaction Data'!$M11216</f>
        <v>1660</v>
      </c>
      <c r="P11216" s="2">
        <f>DATEDIF('Transaction Data'!$D11216,'Transaction Data'!$A11216,"y")</f>
        <v>25</v>
      </c>
      <c r="Q11216" s="2" t="str">
        <f>FLOOR('Transaction Data'!$P11216,15)&amp;"-"&amp;FLOOR('Transaction Data'!$P11216,15)+14</f>
        <v>15-29</v>
      </c>
      <c r="R11216" s="2" t="str">
        <f>IF('Transaction Data'!$L11216&lt;=10,"Less Expensive","Expensive")</f>
        <v>Expensive</v>
      </c>
      <c r="S11216" s="4">
        <f>WEEKDAY('Transaction Data'!$A11216)</f>
        <v>7</v>
      </c>
      <c r="T11216" s="2" t="str">
        <f>IF(WEEKDAY('Transaction Data'!$A11216,2)&lt;6,"Weekday","Weekend")</f>
        <v>Weekend</v>
      </c>
    </row>
    <row r="11217" ht="15.75" customHeight="1">
      <c r="A11217" s="1">
        <v>45617.0</v>
      </c>
      <c r="B11217" s="2" t="s">
        <v>3422</v>
      </c>
      <c r="C11217" s="2" t="s">
        <v>72</v>
      </c>
      <c r="D11217" s="1">
        <v>32661.0</v>
      </c>
      <c r="E11217" s="2" t="s">
        <v>63</v>
      </c>
      <c r="F11217" s="2">
        <v>499.0</v>
      </c>
      <c r="G11217" s="2" t="s">
        <v>38</v>
      </c>
      <c r="H11217" s="2" t="s">
        <v>34</v>
      </c>
      <c r="I11217" s="2" t="s">
        <v>25</v>
      </c>
      <c r="J11217" s="2" t="str">
        <f t="array" ref="J11217">XLOOKUP('Transaction Data'!$G11217,Product_Code,Biscuit_Brand)</f>
        <v>Ginger Snaps</v>
      </c>
      <c r="K11217" s="2">
        <f t="array" ref="K11217">XLOOKUP('Transaction Data'!$G11217,Product_Code,Cost)</f>
        <v>14</v>
      </c>
      <c r="L11217" s="2">
        <f t="array" ref="L11217">XLOOKUP('Transaction Data'!$G11217,Product_Code,Unit_Price)</f>
        <v>28</v>
      </c>
      <c r="M11217" s="3">
        <f>'Transaction Data'!$F11217*'Transaction Data'!$K11217</f>
        <v>6986</v>
      </c>
      <c r="N11217" s="3">
        <f>'Transaction Data'!$F11217*'Transaction Data'!$L11217</f>
        <v>13972</v>
      </c>
      <c r="O11217" s="3">
        <f>'Transaction Data'!$N11217-'Transaction Data'!$M11217</f>
        <v>6986</v>
      </c>
      <c r="P11217" s="2">
        <f>DATEDIF('Transaction Data'!$D11217,'Transaction Data'!$A11217,"y")</f>
        <v>35</v>
      </c>
      <c r="Q11217" s="2" t="str">
        <f>FLOOR('Transaction Data'!$P11217,15)&amp;"-"&amp;FLOOR('Transaction Data'!$P11217,15)+14</f>
        <v>30-44</v>
      </c>
      <c r="R11217" s="2" t="str">
        <f>IF('Transaction Data'!$L11217&lt;=10,"Less Expensive","Expensive")</f>
        <v>Expensive</v>
      </c>
      <c r="S11217" s="4">
        <f>WEEKDAY('Transaction Data'!$A11217)</f>
        <v>5</v>
      </c>
      <c r="T11217" s="2" t="str">
        <f>IF(WEEKDAY('Transaction Data'!$A11217,2)&lt;6,"Weekday","Weekend")</f>
        <v>Weekday</v>
      </c>
    </row>
    <row r="11218" ht="15.75" customHeight="1">
      <c r="A11218" s="1">
        <v>45615.0</v>
      </c>
      <c r="B11218" s="2" t="s">
        <v>1787</v>
      </c>
      <c r="C11218" s="2" t="s">
        <v>54</v>
      </c>
      <c r="D11218" s="1">
        <v>28039.0</v>
      </c>
      <c r="E11218" s="2" t="s">
        <v>22</v>
      </c>
      <c r="F11218" s="2">
        <v>210.0</v>
      </c>
      <c r="G11218" s="2" t="s">
        <v>57</v>
      </c>
      <c r="H11218" s="2" t="s">
        <v>29</v>
      </c>
      <c r="I11218" s="2" t="s">
        <v>30</v>
      </c>
      <c r="J11218" s="2" t="str">
        <f t="array" ref="J11218">XLOOKUP('Transaction Data'!$G11218,Product_Code,Biscuit_Brand)</f>
        <v>Oatmeal Cookies</v>
      </c>
      <c r="K11218" s="2">
        <f t="array" ref="K11218">XLOOKUP('Transaction Data'!$G11218,Product_Code,Cost)</f>
        <v>19</v>
      </c>
      <c r="L11218" s="2">
        <f t="array" ref="L11218">XLOOKUP('Transaction Data'!$G11218,Product_Code,Unit_Price)</f>
        <v>23</v>
      </c>
      <c r="M11218" s="3">
        <f>'Transaction Data'!$F11218*'Transaction Data'!$K11218</f>
        <v>3990</v>
      </c>
      <c r="N11218" s="3">
        <f>'Transaction Data'!$F11218*'Transaction Data'!$L11218</f>
        <v>4830</v>
      </c>
      <c r="O11218" s="3">
        <f>'Transaction Data'!$N11218-'Transaction Data'!$M11218</f>
        <v>840</v>
      </c>
      <c r="P11218" s="2">
        <f>DATEDIF('Transaction Data'!$D11218,'Transaction Data'!$A11218,"y")</f>
        <v>48</v>
      </c>
      <c r="Q11218" s="2" t="str">
        <f>FLOOR('Transaction Data'!$P11218,15)&amp;"-"&amp;FLOOR('Transaction Data'!$P11218,15)+14</f>
        <v>45-59</v>
      </c>
      <c r="R11218" s="2" t="str">
        <f>IF('Transaction Data'!$L11218&lt;=10,"Less Expensive","Expensive")</f>
        <v>Expensive</v>
      </c>
      <c r="S11218" s="4">
        <f>WEEKDAY('Transaction Data'!$A11218)</f>
        <v>3</v>
      </c>
      <c r="T11218" s="2" t="str">
        <f>IF(WEEKDAY('Transaction Data'!$A11218,2)&lt;6,"Weekday","Weekend")</f>
        <v>Weekday</v>
      </c>
    </row>
    <row r="11219" ht="15.75" customHeight="1">
      <c r="A11219" s="1">
        <v>45624.0</v>
      </c>
      <c r="B11219" s="2" t="s">
        <v>1150</v>
      </c>
      <c r="C11219" s="2" t="s">
        <v>47</v>
      </c>
      <c r="D11219" s="1">
        <v>20396.0</v>
      </c>
      <c r="E11219" s="2" t="s">
        <v>22</v>
      </c>
      <c r="F11219" s="2">
        <v>162.0</v>
      </c>
      <c r="G11219" s="2" t="s">
        <v>38</v>
      </c>
      <c r="H11219" s="2" t="s">
        <v>39</v>
      </c>
      <c r="I11219" s="2" t="s">
        <v>25</v>
      </c>
      <c r="J11219" s="2" t="str">
        <f t="array" ref="J11219">XLOOKUP('Transaction Data'!$G11219,Product_Code,Biscuit_Brand)</f>
        <v>Ginger Snaps</v>
      </c>
      <c r="K11219" s="2">
        <f t="array" ref="K11219">XLOOKUP('Transaction Data'!$G11219,Product_Code,Cost)</f>
        <v>14</v>
      </c>
      <c r="L11219" s="2">
        <f t="array" ref="L11219">XLOOKUP('Transaction Data'!$G11219,Product_Code,Unit_Price)</f>
        <v>28</v>
      </c>
      <c r="M11219" s="3">
        <f>'Transaction Data'!$F11219*'Transaction Data'!$K11219</f>
        <v>2268</v>
      </c>
      <c r="N11219" s="3">
        <f>'Transaction Data'!$F11219*'Transaction Data'!$L11219</f>
        <v>4536</v>
      </c>
      <c r="O11219" s="3">
        <f>'Transaction Data'!$N11219-'Transaction Data'!$M11219</f>
        <v>2268</v>
      </c>
      <c r="P11219" s="2">
        <f>DATEDIF('Transaction Data'!$D11219,'Transaction Data'!$A11219,"y")</f>
        <v>69</v>
      </c>
      <c r="Q11219" s="2" t="str">
        <f>FLOOR('Transaction Data'!$P11219,15)&amp;"-"&amp;FLOOR('Transaction Data'!$P11219,15)+14</f>
        <v>60-74</v>
      </c>
      <c r="R11219" s="2" t="str">
        <f>IF('Transaction Data'!$L11219&lt;=10,"Less Expensive","Expensive")</f>
        <v>Expensive</v>
      </c>
      <c r="S11219" s="4">
        <f>WEEKDAY('Transaction Data'!$A11219)</f>
        <v>5</v>
      </c>
      <c r="T11219" s="2" t="str">
        <f>IF(WEEKDAY('Transaction Data'!$A11219,2)&lt;6,"Weekday","Weekend")</f>
        <v>Weekday</v>
      </c>
    </row>
    <row r="11220" ht="15.75" customHeight="1">
      <c r="A11220" s="1">
        <v>45608.0</v>
      </c>
      <c r="B11220" s="2" t="s">
        <v>7385</v>
      </c>
      <c r="C11220" s="2" t="s">
        <v>32</v>
      </c>
      <c r="D11220" s="1">
        <v>32066.0</v>
      </c>
      <c r="E11220" s="2" t="s">
        <v>27</v>
      </c>
      <c r="F11220" s="2">
        <v>345.0</v>
      </c>
      <c r="G11220" s="2" t="s">
        <v>28</v>
      </c>
      <c r="H11220" s="2" t="s">
        <v>34</v>
      </c>
      <c r="I11220" s="2" t="s">
        <v>25</v>
      </c>
      <c r="J11220" s="2" t="str">
        <f t="array" ref="J11220">XLOOKUP('Transaction Data'!$G11220,Product_Code,Biscuit_Brand)</f>
        <v>Shortbread</v>
      </c>
      <c r="K11220" s="2">
        <f t="array" ref="K11220">XLOOKUP('Transaction Data'!$G11220,Product_Code,Cost)</f>
        <v>10</v>
      </c>
      <c r="L11220" s="2">
        <f t="array" ref="L11220">XLOOKUP('Transaction Data'!$G11220,Product_Code,Unit_Price)</f>
        <v>45</v>
      </c>
      <c r="M11220" s="3">
        <f>'Transaction Data'!$F11220*'Transaction Data'!$K11220</f>
        <v>3450</v>
      </c>
      <c r="N11220" s="3">
        <f>'Transaction Data'!$F11220*'Transaction Data'!$L11220</f>
        <v>15525</v>
      </c>
      <c r="O11220" s="3">
        <f>'Transaction Data'!$N11220-'Transaction Data'!$M11220</f>
        <v>12075</v>
      </c>
      <c r="P11220" s="2">
        <f>DATEDIF('Transaction Data'!$D11220,'Transaction Data'!$A11220,"y")</f>
        <v>37</v>
      </c>
      <c r="Q11220" s="2" t="str">
        <f>FLOOR('Transaction Data'!$P11220,15)&amp;"-"&amp;FLOOR('Transaction Data'!$P11220,15)+14</f>
        <v>30-44</v>
      </c>
      <c r="R11220" s="2" t="str">
        <f>IF('Transaction Data'!$L11220&lt;=10,"Less Expensive","Expensive")</f>
        <v>Expensive</v>
      </c>
      <c r="S11220" s="4">
        <f>WEEKDAY('Transaction Data'!$A11220)</f>
        <v>3</v>
      </c>
      <c r="T11220" s="2" t="str">
        <f>IF(WEEKDAY('Transaction Data'!$A11220,2)&lt;6,"Weekday","Weekend")</f>
        <v>Weekday</v>
      </c>
    </row>
    <row r="11221" ht="15.75" customHeight="1">
      <c r="A11221" s="1">
        <v>45615.0</v>
      </c>
      <c r="B11221" s="2" t="s">
        <v>5931</v>
      </c>
      <c r="C11221" s="2" t="s">
        <v>69</v>
      </c>
      <c r="D11221" s="1">
        <v>16543.0</v>
      </c>
      <c r="E11221" s="2" t="s">
        <v>22</v>
      </c>
      <c r="F11221" s="2">
        <v>493.0</v>
      </c>
      <c r="G11221" s="2" t="s">
        <v>60</v>
      </c>
      <c r="H11221" s="2" t="s">
        <v>34</v>
      </c>
      <c r="I11221" s="2" t="s">
        <v>35</v>
      </c>
      <c r="J11221" s="2" t="str">
        <f t="array" ref="J11221">XLOOKUP('Transaction Data'!$G11221,Product_Code,Biscuit_Brand)</f>
        <v>Peanut Butter Bites</v>
      </c>
      <c r="K11221" s="2">
        <f t="array" ref="K11221">XLOOKUP('Transaction Data'!$G11221,Product_Code,Cost)</f>
        <v>5</v>
      </c>
      <c r="L11221" s="2">
        <f t="array" ref="L11221">XLOOKUP('Transaction Data'!$G11221,Product_Code,Unit_Price)</f>
        <v>7</v>
      </c>
      <c r="M11221" s="3">
        <f>'Transaction Data'!$F11221*'Transaction Data'!$K11221</f>
        <v>2465</v>
      </c>
      <c r="N11221" s="3">
        <f>'Transaction Data'!$F11221*'Transaction Data'!$L11221</f>
        <v>3451</v>
      </c>
      <c r="O11221" s="3">
        <f>'Transaction Data'!$N11221-'Transaction Data'!$M11221</f>
        <v>986</v>
      </c>
      <c r="P11221" s="2">
        <f>DATEDIF('Transaction Data'!$D11221,'Transaction Data'!$A11221,"y")</f>
        <v>79</v>
      </c>
      <c r="Q11221" s="2" t="str">
        <f>FLOOR('Transaction Data'!$P11221,15)&amp;"-"&amp;FLOOR('Transaction Data'!$P11221,15)+14</f>
        <v>75-89</v>
      </c>
      <c r="R11221" s="2" t="str">
        <f>IF('Transaction Data'!$L11221&lt;=10,"Less Expensive","Expensive")</f>
        <v>Less Expensive</v>
      </c>
      <c r="S11221" s="4">
        <f>WEEKDAY('Transaction Data'!$A11221)</f>
        <v>3</v>
      </c>
      <c r="T11221" s="2" t="str">
        <f>IF(WEEKDAY('Transaction Data'!$A11221,2)&lt;6,"Weekday","Weekend")</f>
        <v>Weekday</v>
      </c>
    </row>
    <row r="11222" ht="15.75" customHeight="1">
      <c r="A11222" s="1">
        <v>45607.0</v>
      </c>
      <c r="B11222" s="2" t="s">
        <v>8603</v>
      </c>
      <c r="C11222" s="2" t="s">
        <v>69</v>
      </c>
      <c r="D11222" s="1">
        <v>35058.0</v>
      </c>
      <c r="E11222" s="2" t="s">
        <v>27</v>
      </c>
      <c r="F11222" s="2">
        <v>378.0</v>
      </c>
      <c r="G11222" s="2" t="s">
        <v>48</v>
      </c>
      <c r="H11222" s="2" t="s">
        <v>45</v>
      </c>
      <c r="I11222" s="2" t="s">
        <v>25</v>
      </c>
      <c r="J11222" s="2" t="str">
        <f t="array" ref="J11222">XLOOKUP('Transaction Data'!$G11222,Product_Code,Biscuit_Brand)</f>
        <v>Lemon Crisps</v>
      </c>
      <c r="K11222" s="2">
        <f t="array" ref="K11222">XLOOKUP('Transaction Data'!$G11222,Product_Code,Cost)</f>
        <v>7</v>
      </c>
      <c r="L11222" s="2">
        <f t="array" ref="L11222">XLOOKUP('Transaction Data'!$G11222,Product_Code,Unit_Price)</f>
        <v>9</v>
      </c>
      <c r="M11222" s="3">
        <f>'Transaction Data'!$F11222*'Transaction Data'!$K11222</f>
        <v>2646</v>
      </c>
      <c r="N11222" s="3">
        <f>'Transaction Data'!$F11222*'Transaction Data'!$L11222</f>
        <v>3402</v>
      </c>
      <c r="O11222" s="3">
        <f>'Transaction Data'!$N11222-'Transaction Data'!$M11222</f>
        <v>756</v>
      </c>
      <c r="P11222" s="2">
        <f>DATEDIF('Transaction Data'!$D11222,'Transaction Data'!$A11222,"y")</f>
        <v>28</v>
      </c>
      <c r="Q11222" s="2" t="str">
        <f>FLOOR('Transaction Data'!$P11222,15)&amp;"-"&amp;FLOOR('Transaction Data'!$P11222,15)+14</f>
        <v>15-29</v>
      </c>
      <c r="R11222" s="2" t="str">
        <f>IF('Transaction Data'!$L11222&lt;=10,"Less Expensive","Expensive")</f>
        <v>Less Expensive</v>
      </c>
      <c r="S11222" s="4">
        <f>WEEKDAY('Transaction Data'!$A11222)</f>
        <v>2</v>
      </c>
      <c r="T11222" s="2" t="str">
        <f>IF(WEEKDAY('Transaction Data'!$A11222,2)&lt;6,"Weekday","Weekend")</f>
        <v>Weekday</v>
      </c>
    </row>
    <row r="11223" ht="15.75" customHeight="1">
      <c r="A11223" s="1">
        <v>45597.0</v>
      </c>
      <c r="B11223" s="2" t="s">
        <v>36</v>
      </c>
      <c r="C11223" s="2" t="s">
        <v>21</v>
      </c>
      <c r="D11223" s="1">
        <v>22475.0</v>
      </c>
      <c r="E11223" s="2" t="s">
        <v>37</v>
      </c>
      <c r="F11223" s="2">
        <v>254.0</v>
      </c>
      <c r="G11223" s="2" t="s">
        <v>38</v>
      </c>
      <c r="H11223" s="2" t="s">
        <v>45</v>
      </c>
      <c r="I11223" s="2" t="s">
        <v>35</v>
      </c>
      <c r="J11223" s="2" t="str">
        <f t="array" ref="J11223">XLOOKUP('Transaction Data'!$G11223,Product_Code,Biscuit_Brand)</f>
        <v>Ginger Snaps</v>
      </c>
      <c r="K11223" s="2">
        <f t="array" ref="K11223">XLOOKUP('Transaction Data'!$G11223,Product_Code,Cost)</f>
        <v>14</v>
      </c>
      <c r="L11223" s="2">
        <f t="array" ref="L11223">XLOOKUP('Transaction Data'!$G11223,Product_Code,Unit_Price)</f>
        <v>28</v>
      </c>
      <c r="M11223" s="3">
        <f>'Transaction Data'!$F11223*'Transaction Data'!$K11223</f>
        <v>3556</v>
      </c>
      <c r="N11223" s="3">
        <f>'Transaction Data'!$F11223*'Transaction Data'!$L11223</f>
        <v>7112</v>
      </c>
      <c r="O11223" s="3">
        <f>'Transaction Data'!$N11223-'Transaction Data'!$M11223</f>
        <v>3556</v>
      </c>
      <c r="P11223" s="2">
        <f>DATEDIF('Transaction Data'!$D11223,'Transaction Data'!$A11223,"y")</f>
        <v>63</v>
      </c>
      <c r="Q11223" s="2" t="str">
        <f>FLOOR('Transaction Data'!$P11223,15)&amp;"-"&amp;FLOOR('Transaction Data'!$P11223,15)+14</f>
        <v>60-74</v>
      </c>
      <c r="R11223" s="2" t="str">
        <f>IF('Transaction Data'!$L11223&lt;=10,"Less Expensive","Expensive")</f>
        <v>Expensive</v>
      </c>
      <c r="S11223" s="4">
        <f>WEEKDAY('Transaction Data'!$A11223)</f>
        <v>6</v>
      </c>
      <c r="T11223" s="2" t="str">
        <f>IF(WEEKDAY('Transaction Data'!$A11223,2)&lt;6,"Weekday","Weekend")</f>
        <v>Weekday</v>
      </c>
    </row>
    <row r="11224" ht="15.75" customHeight="1">
      <c r="A11224" s="1">
        <v>45606.0</v>
      </c>
      <c r="B11224" s="2" t="s">
        <v>5314</v>
      </c>
      <c r="C11224" s="2" t="s">
        <v>65</v>
      </c>
      <c r="D11224" s="1">
        <v>26838.0</v>
      </c>
      <c r="E11224" s="2" t="s">
        <v>37</v>
      </c>
      <c r="F11224" s="2">
        <v>258.0</v>
      </c>
      <c r="G11224" s="2" t="s">
        <v>44</v>
      </c>
      <c r="H11224" s="2" t="s">
        <v>29</v>
      </c>
      <c r="I11224" s="2" t="s">
        <v>30</v>
      </c>
      <c r="J11224" s="2" t="str">
        <f t="array" ref="J11224">XLOOKUP('Transaction Data'!$G11224,Product_Code,Biscuit_Brand)</f>
        <v>Butter Crunch</v>
      </c>
      <c r="K11224" s="2">
        <f t="array" ref="K11224">XLOOKUP('Transaction Data'!$G11224,Product_Code,Cost)</f>
        <v>10</v>
      </c>
      <c r="L11224" s="2">
        <f t="array" ref="L11224">XLOOKUP('Transaction Data'!$G11224,Product_Code,Unit_Price)</f>
        <v>11</v>
      </c>
      <c r="M11224" s="3">
        <f>'Transaction Data'!$F11224*'Transaction Data'!$K11224</f>
        <v>2580</v>
      </c>
      <c r="N11224" s="3">
        <f>'Transaction Data'!$F11224*'Transaction Data'!$L11224</f>
        <v>2838</v>
      </c>
      <c r="O11224" s="3">
        <f>'Transaction Data'!$N11224-'Transaction Data'!$M11224</f>
        <v>258</v>
      </c>
      <c r="P11224" s="2">
        <f>DATEDIF('Transaction Data'!$D11224,'Transaction Data'!$A11224,"y")</f>
        <v>51</v>
      </c>
      <c r="Q11224" s="2" t="str">
        <f>FLOOR('Transaction Data'!$P11224,15)&amp;"-"&amp;FLOOR('Transaction Data'!$P11224,15)+14</f>
        <v>45-59</v>
      </c>
      <c r="R11224" s="2" t="str">
        <f>IF('Transaction Data'!$L11224&lt;=10,"Less Expensive","Expensive")</f>
        <v>Expensive</v>
      </c>
      <c r="S11224" s="4">
        <f>WEEKDAY('Transaction Data'!$A11224)</f>
        <v>1</v>
      </c>
      <c r="T11224" s="2" t="str">
        <f>IF(WEEKDAY('Transaction Data'!$A11224,2)&lt;6,"Weekday","Weekend")</f>
        <v>Weekend</v>
      </c>
    </row>
    <row r="11225" ht="15.75" customHeight="1">
      <c r="A11225" s="1">
        <v>45611.0</v>
      </c>
      <c r="B11225" s="2" t="s">
        <v>1928</v>
      </c>
      <c r="C11225" s="2" t="s">
        <v>41</v>
      </c>
      <c r="D11225" s="1">
        <v>35062.0</v>
      </c>
      <c r="E11225" s="2" t="s">
        <v>27</v>
      </c>
      <c r="F11225" s="2">
        <v>484.0</v>
      </c>
      <c r="G11225" s="2" t="s">
        <v>28</v>
      </c>
      <c r="H11225" s="2" t="s">
        <v>34</v>
      </c>
      <c r="I11225" s="2" t="s">
        <v>30</v>
      </c>
      <c r="J11225" s="2" t="str">
        <f t="array" ref="J11225">XLOOKUP('Transaction Data'!$G11225,Product_Code,Biscuit_Brand)</f>
        <v>Shortbread</v>
      </c>
      <c r="K11225" s="2">
        <f t="array" ref="K11225">XLOOKUP('Transaction Data'!$G11225,Product_Code,Cost)</f>
        <v>10</v>
      </c>
      <c r="L11225" s="2">
        <f t="array" ref="L11225">XLOOKUP('Transaction Data'!$G11225,Product_Code,Unit_Price)</f>
        <v>45</v>
      </c>
      <c r="M11225" s="3">
        <f>'Transaction Data'!$F11225*'Transaction Data'!$K11225</f>
        <v>4840</v>
      </c>
      <c r="N11225" s="3">
        <f>'Transaction Data'!$F11225*'Transaction Data'!$L11225</f>
        <v>21780</v>
      </c>
      <c r="O11225" s="3">
        <f>'Transaction Data'!$N11225-'Transaction Data'!$M11225</f>
        <v>16940</v>
      </c>
      <c r="P11225" s="2">
        <f>DATEDIF('Transaction Data'!$D11225,'Transaction Data'!$A11225,"y")</f>
        <v>28</v>
      </c>
      <c r="Q11225" s="2" t="str">
        <f>FLOOR('Transaction Data'!$P11225,15)&amp;"-"&amp;FLOOR('Transaction Data'!$P11225,15)+14</f>
        <v>15-29</v>
      </c>
      <c r="R11225" s="2" t="str">
        <f>IF('Transaction Data'!$L11225&lt;=10,"Less Expensive","Expensive")</f>
        <v>Expensive</v>
      </c>
      <c r="S11225" s="4">
        <f>WEEKDAY('Transaction Data'!$A11225)</f>
        <v>6</v>
      </c>
      <c r="T11225" s="2" t="str">
        <f>IF(WEEKDAY('Transaction Data'!$A11225,2)&lt;6,"Weekday","Weekend")</f>
        <v>Weekday</v>
      </c>
    </row>
    <row r="11226" ht="15.75" customHeight="1">
      <c r="A11226" s="1">
        <v>45605.0</v>
      </c>
      <c r="B11226" s="2" t="s">
        <v>2165</v>
      </c>
      <c r="C11226" s="2" t="s">
        <v>65</v>
      </c>
      <c r="D11226" s="1">
        <v>18126.0</v>
      </c>
      <c r="E11226" s="2" t="s">
        <v>37</v>
      </c>
      <c r="F11226" s="2">
        <v>483.0</v>
      </c>
      <c r="G11226" s="2" t="s">
        <v>48</v>
      </c>
      <c r="H11226" s="2" t="s">
        <v>45</v>
      </c>
      <c r="I11226" s="2" t="s">
        <v>35</v>
      </c>
      <c r="J11226" s="2" t="str">
        <f t="array" ref="J11226">XLOOKUP('Transaction Data'!$G11226,Product_Code,Biscuit_Brand)</f>
        <v>Lemon Crisps</v>
      </c>
      <c r="K11226" s="2">
        <f t="array" ref="K11226">XLOOKUP('Transaction Data'!$G11226,Product_Code,Cost)</f>
        <v>7</v>
      </c>
      <c r="L11226" s="2">
        <f t="array" ref="L11226">XLOOKUP('Transaction Data'!$G11226,Product_Code,Unit_Price)</f>
        <v>9</v>
      </c>
      <c r="M11226" s="3">
        <f>'Transaction Data'!$F11226*'Transaction Data'!$K11226</f>
        <v>3381</v>
      </c>
      <c r="N11226" s="3">
        <f>'Transaction Data'!$F11226*'Transaction Data'!$L11226</f>
        <v>4347</v>
      </c>
      <c r="O11226" s="3">
        <f>'Transaction Data'!$N11226-'Transaction Data'!$M11226</f>
        <v>966</v>
      </c>
      <c r="P11226" s="2">
        <f>DATEDIF('Transaction Data'!$D11226,'Transaction Data'!$A11226,"y")</f>
        <v>75</v>
      </c>
      <c r="Q11226" s="2" t="str">
        <f>FLOOR('Transaction Data'!$P11226,15)&amp;"-"&amp;FLOOR('Transaction Data'!$P11226,15)+14</f>
        <v>75-89</v>
      </c>
      <c r="R11226" s="2" t="str">
        <f>IF('Transaction Data'!$L11226&lt;=10,"Less Expensive","Expensive")</f>
        <v>Less Expensive</v>
      </c>
      <c r="S11226" s="4">
        <f>WEEKDAY('Transaction Data'!$A11226)</f>
        <v>7</v>
      </c>
      <c r="T11226" s="2" t="str">
        <f>IF(WEEKDAY('Transaction Data'!$A11226,2)&lt;6,"Weekday","Weekend")</f>
        <v>Weekend</v>
      </c>
    </row>
    <row r="11227" ht="15.75" customHeight="1">
      <c r="A11227" s="1">
        <v>45617.0</v>
      </c>
      <c r="B11227" s="2" t="s">
        <v>6179</v>
      </c>
      <c r="C11227" s="2" t="s">
        <v>41</v>
      </c>
      <c r="D11227" s="1">
        <v>29283.0</v>
      </c>
      <c r="E11227" s="2" t="s">
        <v>22</v>
      </c>
      <c r="F11227" s="2">
        <v>178.0</v>
      </c>
      <c r="G11227" s="2" t="s">
        <v>38</v>
      </c>
      <c r="H11227" s="2" t="s">
        <v>52</v>
      </c>
      <c r="I11227" s="2" t="s">
        <v>35</v>
      </c>
      <c r="J11227" s="2" t="str">
        <f t="array" ref="J11227">XLOOKUP('Transaction Data'!$G11227,Product_Code,Biscuit_Brand)</f>
        <v>Ginger Snaps</v>
      </c>
      <c r="K11227" s="2">
        <f t="array" ref="K11227">XLOOKUP('Transaction Data'!$G11227,Product_Code,Cost)</f>
        <v>14</v>
      </c>
      <c r="L11227" s="2">
        <f t="array" ref="L11227">XLOOKUP('Transaction Data'!$G11227,Product_Code,Unit_Price)</f>
        <v>28</v>
      </c>
      <c r="M11227" s="3">
        <f>'Transaction Data'!$F11227*'Transaction Data'!$K11227</f>
        <v>2492</v>
      </c>
      <c r="N11227" s="3">
        <f>'Transaction Data'!$F11227*'Transaction Data'!$L11227</f>
        <v>4984</v>
      </c>
      <c r="O11227" s="3">
        <f>'Transaction Data'!$N11227-'Transaction Data'!$M11227</f>
        <v>2492</v>
      </c>
      <c r="P11227" s="2">
        <f>DATEDIF('Transaction Data'!$D11227,'Transaction Data'!$A11227,"y")</f>
        <v>44</v>
      </c>
      <c r="Q11227" s="2" t="str">
        <f>FLOOR('Transaction Data'!$P11227,15)&amp;"-"&amp;FLOOR('Transaction Data'!$P11227,15)+14</f>
        <v>30-44</v>
      </c>
      <c r="R11227" s="2" t="str">
        <f>IF('Transaction Data'!$L11227&lt;=10,"Less Expensive","Expensive")</f>
        <v>Expensive</v>
      </c>
      <c r="S11227" s="4">
        <f>WEEKDAY('Transaction Data'!$A11227)</f>
        <v>5</v>
      </c>
      <c r="T11227" s="2" t="str">
        <f>IF(WEEKDAY('Transaction Data'!$A11227,2)&lt;6,"Weekday","Weekend")</f>
        <v>Weekday</v>
      </c>
    </row>
    <row r="11228" ht="15.75" customHeight="1">
      <c r="A11228" s="1">
        <v>45599.0</v>
      </c>
      <c r="B11228" s="2" t="s">
        <v>5392</v>
      </c>
      <c r="C11228" s="2" t="s">
        <v>41</v>
      </c>
      <c r="D11228" s="1">
        <v>34743.0</v>
      </c>
      <c r="E11228" s="2" t="s">
        <v>27</v>
      </c>
      <c r="F11228" s="2">
        <v>48.0</v>
      </c>
      <c r="G11228" s="2" t="s">
        <v>23</v>
      </c>
      <c r="H11228" s="2" t="s">
        <v>29</v>
      </c>
      <c r="I11228" s="2" t="s">
        <v>25</v>
      </c>
      <c r="J11228" s="2" t="str">
        <f t="array" ref="J11228">XLOOKUP('Transaction Data'!$G11228,Product_Code,Biscuit_Brand)</f>
        <v>Cinnamon Swirls</v>
      </c>
      <c r="K11228" s="2">
        <f t="array" ref="K11228">XLOOKUP('Transaction Data'!$G11228,Product_Code,Cost)</f>
        <v>10</v>
      </c>
      <c r="L11228" s="2">
        <f t="array" ref="L11228">XLOOKUP('Transaction Data'!$G11228,Product_Code,Unit_Price)</f>
        <v>14</v>
      </c>
      <c r="M11228" s="3">
        <f>'Transaction Data'!$F11228*'Transaction Data'!$K11228</f>
        <v>480</v>
      </c>
      <c r="N11228" s="3">
        <f>'Transaction Data'!$F11228*'Transaction Data'!$L11228</f>
        <v>672</v>
      </c>
      <c r="O11228" s="3">
        <f>'Transaction Data'!$N11228-'Transaction Data'!$M11228</f>
        <v>192</v>
      </c>
      <c r="P11228" s="2">
        <f>DATEDIF('Transaction Data'!$D11228,'Transaction Data'!$A11228,"y")</f>
        <v>29</v>
      </c>
      <c r="Q11228" s="2" t="str">
        <f>FLOOR('Transaction Data'!$P11228,15)&amp;"-"&amp;FLOOR('Transaction Data'!$P11228,15)+14</f>
        <v>15-29</v>
      </c>
      <c r="R11228" s="2" t="str">
        <f>IF('Transaction Data'!$L11228&lt;=10,"Less Expensive","Expensive")</f>
        <v>Expensive</v>
      </c>
      <c r="S11228" s="4">
        <f>WEEKDAY('Transaction Data'!$A11228)</f>
        <v>1</v>
      </c>
      <c r="T11228" s="2" t="str">
        <f>IF(WEEKDAY('Transaction Data'!$A11228,2)&lt;6,"Weekday","Weekend")</f>
        <v>Weekend</v>
      </c>
    </row>
    <row r="11229" ht="15.75" customHeight="1">
      <c r="A11229" s="1">
        <v>45606.0</v>
      </c>
      <c r="B11229" s="2" t="s">
        <v>2401</v>
      </c>
      <c r="C11229" s="2" t="s">
        <v>21</v>
      </c>
      <c r="D11229" s="1">
        <v>25096.0</v>
      </c>
      <c r="E11229" s="2" t="s">
        <v>22</v>
      </c>
      <c r="F11229" s="2">
        <v>273.0</v>
      </c>
      <c r="G11229" s="2" t="s">
        <v>48</v>
      </c>
      <c r="H11229" s="2" t="s">
        <v>29</v>
      </c>
      <c r="I11229" s="2" t="s">
        <v>25</v>
      </c>
      <c r="J11229" s="2" t="str">
        <f t="array" ref="J11229">XLOOKUP('Transaction Data'!$G11229,Product_Code,Biscuit_Brand)</f>
        <v>Lemon Crisps</v>
      </c>
      <c r="K11229" s="2">
        <f t="array" ref="K11229">XLOOKUP('Transaction Data'!$G11229,Product_Code,Cost)</f>
        <v>7</v>
      </c>
      <c r="L11229" s="2">
        <f t="array" ref="L11229">XLOOKUP('Transaction Data'!$G11229,Product_Code,Unit_Price)</f>
        <v>9</v>
      </c>
      <c r="M11229" s="3">
        <f>'Transaction Data'!$F11229*'Transaction Data'!$K11229</f>
        <v>1911</v>
      </c>
      <c r="N11229" s="3">
        <f>'Transaction Data'!$F11229*'Transaction Data'!$L11229</f>
        <v>2457</v>
      </c>
      <c r="O11229" s="3">
        <f>'Transaction Data'!$N11229-'Transaction Data'!$M11229</f>
        <v>546</v>
      </c>
      <c r="P11229" s="2">
        <f>DATEDIF('Transaction Data'!$D11229,'Transaction Data'!$A11229,"y")</f>
        <v>56</v>
      </c>
      <c r="Q11229" s="2" t="str">
        <f>FLOOR('Transaction Data'!$P11229,15)&amp;"-"&amp;FLOOR('Transaction Data'!$P11229,15)+14</f>
        <v>45-59</v>
      </c>
      <c r="R11229" s="2" t="str">
        <f>IF('Transaction Data'!$L11229&lt;=10,"Less Expensive","Expensive")</f>
        <v>Less Expensive</v>
      </c>
      <c r="S11229" s="4">
        <f>WEEKDAY('Transaction Data'!$A11229)</f>
        <v>1</v>
      </c>
      <c r="T11229" s="2" t="str">
        <f>IF(WEEKDAY('Transaction Data'!$A11229,2)&lt;6,"Weekday","Weekend")</f>
        <v>Weekend</v>
      </c>
    </row>
    <row r="11230" ht="15.75" customHeight="1">
      <c r="A11230" s="1">
        <v>45610.0</v>
      </c>
      <c r="B11230" s="2" t="s">
        <v>2615</v>
      </c>
      <c r="C11230" s="2" t="s">
        <v>54</v>
      </c>
      <c r="D11230" s="1">
        <v>31743.0</v>
      </c>
      <c r="E11230" s="2" t="s">
        <v>22</v>
      </c>
      <c r="F11230" s="2">
        <v>369.0</v>
      </c>
      <c r="G11230" s="2" t="s">
        <v>57</v>
      </c>
      <c r="H11230" s="2" t="s">
        <v>29</v>
      </c>
      <c r="I11230" s="2" t="s">
        <v>30</v>
      </c>
      <c r="J11230" s="2" t="str">
        <f t="array" ref="J11230">XLOOKUP('Transaction Data'!$G11230,Product_Code,Biscuit_Brand)</f>
        <v>Oatmeal Cookies</v>
      </c>
      <c r="K11230" s="2">
        <f t="array" ref="K11230">XLOOKUP('Transaction Data'!$G11230,Product_Code,Cost)</f>
        <v>19</v>
      </c>
      <c r="L11230" s="2">
        <f t="array" ref="L11230">XLOOKUP('Transaction Data'!$G11230,Product_Code,Unit_Price)</f>
        <v>23</v>
      </c>
      <c r="M11230" s="3">
        <f>'Transaction Data'!$F11230*'Transaction Data'!$K11230</f>
        <v>7011</v>
      </c>
      <c r="N11230" s="3">
        <f>'Transaction Data'!$F11230*'Transaction Data'!$L11230</f>
        <v>8487</v>
      </c>
      <c r="O11230" s="3">
        <f>'Transaction Data'!$N11230-'Transaction Data'!$M11230</f>
        <v>1476</v>
      </c>
      <c r="P11230" s="2">
        <f>DATEDIF('Transaction Data'!$D11230,'Transaction Data'!$A11230,"y")</f>
        <v>37</v>
      </c>
      <c r="Q11230" s="2" t="str">
        <f>FLOOR('Transaction Data'!$P11230,15)&amp;"-"&amp;FLOOR('Transaction Data'!$P11230,15)+14</f>
        <v>30-44</v>
      </c>
      <c r="R11230" s="2" t="str">
        <f>IF('Transaction Data'!$L11230&lt;=10,"Less Expensive","Expensive")</f>
        <v>Expensive</v>
      </c>
      <c r="S11230" s="4">
        <f>WEEKDAY('Transaction Data'!$A11230)</f>
        <v>5</v>
      </c>
      <c r="T11230" s="2" t="str">
        <f>IF(WEEKDAY('Transaction Data'!$A11230,2)&lt;6,"Weekday","Weekend")</f>
        <v>Weekday</v>
      </c>
    </row>
    <row r="11231" ht="15.75" customHeight="1">
      <c r="A11231" s="1">
        <v>45612.0</v>
      </c>
      <c r="B11231" s="2" t="s">
        <v>2285</v>
      </c>
      <c r="C11231" s="2" t="s">
        <v>32</v>
      </c>
      <c r="D11231" s="1">
        <v>38259.0</v>
      </c>
      <c r="E11231" s="2" t="s">
        <v>27</v>
      </c>
      <c r="F11231" s="2">
        <v>126.0</v>
      </c>
      <c r="G11231" s="2" t="s">
        <v>33</v>
      </c>
      <c r="H11231" s="2" t="s">
        <v>45</v>
      </c>
      <c r="I11231" s="2" t="s">
        <v>25</v>
      </c>
      <c r="J11231" s="2" t="str">
        <f t="array" ref="J11231">XLOOKUP('Transaction Data'!$G11231,Product_Code,Biscuit_Brand)</f>
        <v>Caramel Biscuits</v>
      </c>
      <c r="K11231" s="2">
        <f t="array" ref="K11231">XLOOKUP('Transaction Data'!$G11231,Product_Code,Cost)</f>
        <v>18</v>
      </c>
      <c r="L11231" s="2">
        <f t="array" ref="L11231">XLOOKUP('Transaction Data'!$G11231,Product_Code,Unit_Price)</f>
        <v>22</v>
      </c>
      <c r="M11231" s="3">
        <f>'Transaction Data'!$F11231*'Transaction Data'!$K11231</f>
        <v>2268</v>
      </c>
      <c r="N11231" s="3">
        <f>'Transaction Data'!$F11231*'Transaction Data'!$L11231</f>
        <v>2772</v>
      </c>
      <c r="O11231" s="3">
        <f>'Transaction Data'!$N11231-'Transaction Data'!$M11231</f>
        <v>504</v>
      </c>
      <c r="P11231" s="2">
        <f>DATEDIF('Transaction Data'!$D11231,'Transaction Data'!$A11231,"y")</f>
        <v>20</v>
      </c>
      <c r="Q11231" s="2" t="str">
        <f>FLOOR('Transaction Data'!$P11231,15)&amp;"-"&amp;FLOOR('Transaction Data'!$P11231,15)+14</f>
        <v>15-29</v>
      </c>
      <c r="R11231" s="2" t="str">
        <f>IF('Transaction Data'!$L11231&lt;=10,"Less Expensive","Expensive")</f>
        <v>Expensive</v>
      </c>
      <c r="S11231" s="4">
        <f>WEEKDAY('Transaction Data'!$A11231)</f>
        <v>7</v>
      </c>
      <c r="T11231" s="2" t="str">
        <f>IF(WEEKDAY('Transaction Data'!$A11231,2)&lt;6,"Weekday","Weekend")</f>
        <v>Weekend</v>
      </c>
    </row>
    <row r="11232" ht="15.75" customHeight="1">
      <c r="A11232" s="1">
        <v>45611.0</v>
      </c>
      <c r="B11232" s="2" t="s">
        <v>7324</v>
      </c>
      <c r="C11232" s="2" t="s">
        <v>65</v>
      </c>
      <c r="D11232" s="1">
        <v>28883.0</v>
      </c>
      <c r="E11232" s="2" t="s">
        <v>37</v>
      </c>
      <c r="F11232" s="2">
        <v>396.0</v>
      </c>
      <c r="G11232" s="2" t="s">
        <v>61</v>
      </c>
      <c r="H11232" s="2" t="s">
        <v>29</v>
      </c>
      <c r="I11232" s="2" t="s">
        <v>25</v>
      </c>
      <c r="J11232" s="2" t="str">
        <f t="array" ref="J11232">XLOOKUP('Transaction Data'!$G11232,Product_Code,Biscuit_Brand)</f>
        <v>Choco Delight</v>
      </c>
      <c r="K11232" s="2">
        <f t="array" ref="K11232">XLOOKUP('Transaction Data'!$G11232,Product_Code,Cost)</f>
        <v>3</v>
      </c>
      <c r="L11232" s="2">
        <f t="array" ref="L11232">XLOOKUP('Transaction Data'!$G11232,Product_Code,Unit_Price)</f>
        <v>5</v>
      </c>
      <c r="M11232" s="3">
        <f>'Transaction Data'!$F11232*'Transaction Data'!$K11232</f>
        <v>1188</v>
      </c>
      <c r="N11232" s="3">
        <f>'Transaction Data'!$F11232*'Transaction Data'!$L11232</f>
        <v>1980</v>
      </c>
      <c r="O11232" s="3">
        <f>'Transaction Data'!$N11232-'Transaction Data'!$M11232</f>
        <v>792</v>
      </c>
      <c r="P11232" s="2">
        <f>DATEDIF('Transaction Data'!$D11232,'Transaction Data'!$A11232,"y")</f>
        <v>45</v>
      </c>
      <c r="Q11232" s="2" t="str">
        <f>FLOOR('Transaction Data'!$P11232,15)&amp;"-"&amp;FLOOR('Transaction Data'!$P11232,15)+14</f>
        <v>45-59</v>
      </c>
      <c r="R11232" s="2" t="str">
        <f>IF('Transaction Data'!$L11232&lt;=10,"Less Expensive","Expensive")</f>
        <v>Less Expensive</v>
      </c>
      <c r="S11232" s="4">
        <f>WEEKDAY('Transaction Data'!$A11232)</f>
        <v>6</v>
      </c>
      <c r="T11232" s="2" t="str">
        <f>IF(WEEKDAY('Transaction Data'!$A11232,2)&lt;6,"Weekday","Weekend")</f>
        <v>Weekday</v>
      </c>
    </row>
    <row r="11233" ht="15.75" customHeight="1">
      <c r="A11233" s="1">
        <v>45612.0</v>
      </c>
      <c r="B11233" s="2" t="s">
        <v>1418</v>
      </c>
      <c r="C11233" s="2" t="s">
        <v>51</v>
      </c>
      <c r="D11233" s="1">
        <v>17058.0</v>
      </c>
      <c r="E11233" s="2" t="s">
        <v>63</v>
      </c>
      <c r="F11233" s="2">
        <v>41.0</v>
      </c>
      <c r="G11233" s="2" t="s">
        <v>33</v>
      </c>
      <c r="H11233" s="2" t="s">
        <v>34</v>
      </c>
      <c r="I11233" s="2" t="s">
        <v>35</v>
      </c>
      <c r="J11233" s="2" t="str">
        <f t="array" ref="J11233">XLOOKUP('Transaction Data'!$G11233,Product_Code,Biscuit_Brand)</f>
        <v>Caramel Biscuits</v>
      </c>
      <c r="K11233" s="2">
        <f t="array" ref="K11233">XLOOKUP('Transaction Data'!$G11233,Product_Code,Cost)</f>
        <v>18</v>
      </c>
      <c r="L11233" s="2">
        <f t="array" ref="L11233">XLOOKUP('Transaction Data'!$G11233,Product_Code,Unit_Price)</f>
        <v>22</v>
      </c>
      <c r="M11233" s="3">
        <f>'Transaction Data'!$F11233*'Transaction Data'!$K11233</f>
        <v>738</v>
      </c>
      <c r="N11233" s="3">
        <f>'Transaction Data'!$F11233*'Transaction Data'!$L11233</f>
        <v>902</v>
      </c>
      <c r="O11233" s="3">
        <f>'Transaction Data'!$N11233-'Transaction Data'!$M11233</f>
        <v>164</v>
      </c>
      <c r="P11233" s="2">
        <f>DATEDIF('Transaction Data'!$D11233,'Transaction Data'!$A11233,"y")</f>
        <v>78</v>
      </c>
      <c r="Q11233" s="2" t="str">
        <f>FLOOR('Transaction Data'!$P11233,15)&amp;"-"&amp;FLOOR('Transaction Data'!$P11233,15)+14</f>
        <v>75-89</v>
      </c>
      <c r="R11233" s="2" t="str">
        <f>IF('Transaction Data'!$L11233&lt;=10,"Less Expensive","Expensive")</f>
        <v>Expensive</v>
      </c>
      <c r="S11233" s="4">
        <f>WEEKDAY('Transaction Data'!$A11233)</f>
        <v>7</v>
      </c>
      <c r="T11233" s="2" t="str">
        <f>IF(WEEKDAY('Transaction Data'!$A11233,2)&lt;6,"Weekday","Weekend")</f>
        <v>Weekend</v>
      </c>
    </row>
    <row r="11234" ht="15.75" customHeight="1">
      <c r="A11234" s="1">
        <v>45617.0</v>
      </c>
      <c r="B11234" s="2" t="s">
        <v>3484</v>
      </c>
      <c r="C11234" s="2" t="s">
        <v>41</v>
      </c>
      <c r="D11234" s="1">
        <v>18580.0</v>
      </c>
      <c r="E11234" s="2" t="s">
        <v>22</v>
      </c>
      <c r="F11234" s="2">
        <v>466.0</v>
      </c>
      <c r="G11234" s="2" t="s">
        <v>57</v>
      </c>
      <c r="H11234" s="2" t="s">
        <v>42</v>
      </c>
      <c r="I11234" s="2" t="s">
        <v>25</v>
      </c>
      <c r="J11234" s="2" t="str">
        <f t="array" ref="J11234">XLOOKUP('Transaction Data'!$G11234,Product_Code,Biscuit_Brand)</f>
        <v>Oatmeal Cookies</v>
      </c>
      <c r="K11234" s="2">
        <f t="array" ref="K11234">XLOOKUP('Transaction Data'!$G11234,Product_Code,Cost)</f>
        <v>19</v>
      </c>
      <c r="L11234" s="2">
        <f t="array" ref="L11234">XLOOKUP('Transaction Data'!$G11234,Product_Code,Unit_Price)</f>
        <v>23</v>
      </c>
      <c r="M11234" s="3">
        <f>'Transaction Data'!$F11234*'Transaction Data'!$K11234</f>
        <v>8854</v>
      </c>
      <c r="N11234" s="3">
        <f>'Transaction Data'!$F11234*'Transaction Data'!$L11234</f>
        <v>10718</v>
      </c>
      <c r="O11234" s="3">
        <f>'Transaction Data'!$N11234-'Transaction Data'!$M11234</f>
        <v>1864</v>
      </c>
      <c r="P11234" s="2">
        <f>DATEDIF('Transaction Data'!$D11234,'Transaction Data'!$A11234,"y")</f>
        <v>74</v>
      </c>
      <c r="Q11234" s="2" t="str">
        <f>FLOOR('Transaction Data'!$P11234,15)&amp;"-"&amp;FLOOR('Transaction Data'!$P11234,15)+14</f>
        <v>60-74</v>
      </c>
      <c r="R11234" s="2" t="str">
        <f>IF('Transaction Data'!$L11234&lt;=10,"Less Expensive","Expensive")</f>
        <v>Expensive</v>
      </c>
      <c r="S11234" s="4">
        <f>WEEKDAY('Transaction Data'!$A11234)</f>
        <v>5</v>
      </c>
      <c r="T11234" s="2" t="str">
        <f>IF(WEEKDAY('Transaction Data'!$A11234,2)&lt;6,"Weekday","Weekend")</f>
        <v>Weekday</v>
      </c>
    </row>
    <row r="11235" ht="15.75" customHeight="1">
      <c r="A11235" s="1">
        <v>45624.0</v>
      </c>
      <c r="B11235" s="2" t="s">
        <v>3933</v>
      </c>
      <c r="C11235" s="2" t="s">
        <v>32</v>
      </c>
      <c r="D11235" s="1">
        <v>18284.0</v>
      </c>
      <c r="E11235" s="2" t="s">
        <v>37</v>
      </c>
      <c r="F11235" s="2">
        <v>349.0</v>
      </c>
      <c r="G11235" s="2" t="s">
        <v>38</v>
      </c>
      <c r="H11235" s="2" t="s">
        <v>34</v>
      </c>
      <c r="I11235" s="2" t="s">
        <v>30</v>
      </c>
      <c r="J11235" s="2" t="str">
        <f t="array" ref="J11235">XLOOKUP('Transaction Data'!$G11235,Product_Code,Biscuit_Brand)</f>
        <v>Ginger Snaps</v>
      </c>
      <c r="K11235" s="2">
        <f t="array" ref="K11235">XLOOKUP('Transaction Data'!$G11235,Product_Code,Cost)</f>
        <v>14</v>
      </c>
      <c r="L11235" s="2">
        <f t="array" ref="L11235">XLOOKUP('Transaction Data'!$G11235,Product_Code,Unit_Price)</f>
        <v>28</v>
      </c>
      <c r="M11235" s="3">
        <f>'Transaction Data'!$F11235*'Transaction Data'!$K11235</f>
        <v>4886</v>
      </c>
      <c r="N11235" s="3">
        <f>'Transaction Data'!$F11235*'Transaction Data'!$L11235</f>
        <v>9772</v>
      </c>
      <c r="O11235" s="3">
        <f>'Transaction Data'!$N11235-'Transaction Data'!$M11235</f>
        <v>4886</v>
      </c>
      <c r="P11235" s="2">
        <f>DATEDIF('Transaction Data'!$D11235,'Transaction Data'!$A11235,"y")</f>
        <v>74</v>
      </c>
      <c r="Q11235" s="2" t="str">
        <f>FLOOR('Transaction Data'!$P11235,15)&amp;"-"&amp;FLOOR('Transaction Data'!$P11235,15)+14</f>
        <v>60-74</v>
      </c>
      <c r="R11235" s="2" t="str">
        <f>IF('Transaction Data'!$L11235&lt;=10,"Less Expensive","Expensive")</f>
        <v>Expensive</v>
      </c>
      <c r="S11235" s="4">
        <f>WEEKDAY('Transaction Data'!$A11235)</f>
        <v>5</v>
      </c>
      <c r="T11235" s="2" t="str">
        <f>IF(WEEKDAY('Transaction Data'!$A11235,2)&lt;6,"Weekday","Weekend")</f>
        <v>Weekday</v>
      </c>
    </row>
    <row r="11236" ht="15.75" customHeight="1">
      <c r="A11236" s="1">
        <v>45604.0</v>
      </c>
      <c r="B11236" s="2" t="s">
        <v>6347</v>
      </c>
      <c r="C11236" s="2" t="s">
        <v>21</v>
      </c>
      <c r="D11236" s="1">
        <v>28183.0</v>
      </c>
      <c r="E11236" s="2" t="s">
        <v>37</v>
      </c>
      <c r="F11236" s="2">
        <v>365.0</v>
      </c>
      <c r="G11236" s="2" t="s">
        <v>60</v>
      </c>
      <c r="H11236" s="2" t="s">
        <v>52</v>
      </c>
      <c r="I11236" s="2" t="s">
        <v>25</v>
      </c>
      <c r="J11236" s="2" t="str">
        <f t="array" ref="J11236">XLOOKUP('Transaction Data'!$G11236,Product_Code,Biscuit_Brand)</f>
        <v>Peanut Butter Bites</v>
      </c>
      <c r="K11236" s="2">
        <f t="array" ref="K11236">XLOOKUP('Transaction Data'!$G11236,Product_Code,Cost)</f>
        <v>5</v>
      </c>
      <c r="L11236" s="2">
        <f t="array" ref="L11236">XLOOKUP('Transaction Data'!$G11236,Product_Code,Unit_Price)</f>
        <v>7</v>
      </c>
      <c r="M11236" s="3">
        <f>'Transaction Data'!$F11236*'Transaction Data'!$K11236</f>
        <v>1825</v>
      </c>
      <c r="N11236" s="3">
        <f>'Transaction Data'!$F11236*'Transaction Data'!$L11236</f>
        <v>2555</v>
      </c>
      <c r="O11236" s="3">
        <f>'Transaction Data'!$N11236-'Transaction Data'!$M11236</f>
        <v>730</v>
      </c>
      <c r="P11236" s="2">
        <f>DATEDIF('Transaction Data'!$D11236,'Transaction Data'!$A11236,"y")</f>
        <v>47</v>
      </c>
      <c r="Q11236" s="2" t="str">
        <f>FLOOR('Transaction Data'!$P11236,15)&amp;"-"&amp;FLOOR('Transaction Data'!$P11236,15)+14</f>
        <v>45-59</v>
      </c>
      <c r="R11236" s="2" t="str">
        <f>IF('Transaction Data'!$L11236&lt;=10,"Less Expensive","Expensive")</f>
        <v>Less Expensive</v>
      </c>
      <c r="S11236" s="4">
        <f>WEEKDAY('Transaction Data'!$A11236)</f>
        <v>6</v>
      </c>
      <c r="T11236" s="2" t="str">
        <f>IF(WEEKDAY('Transaction Data'!$A11236,2)&lt;6,"Weekday","Weekend")</f>
        <v>Weekday</v>
      </c>
    </row>
    <row r="11237" ht="15.75" customHeight="1">
      <c r="A11237" s="1">
        <v>45600.0</v>
      </c>
      <c r="B11237" s="2" t="s">
        <v>6757</v>
      </c>
      <c r="C11237" s="2" t="s">
        <v>65</v>
      </c>
      <c r="D11237" s="1">
        <v>20282.0</v>
      </c>
      <c r="E11237" s="2" t="s">
        <v>37</v>
      </c>
      <c r="F11237" s="2">
        <v>238.0</v>
      </c>
      <c r="G11237" s="2" t="s">
        <v>38</v>
      </c>
      <c r="H11237" s="2" t="s">
        <v>52</v>
      </c>
      <c r="I11237" s="2" t="s">
        <v>35</v>
      </c>
      <c r="J11237" s="2" t="str">
        <f t="array" ref="J11237">XLOOKUP('Transaction Data'!$G11237,Product_Code,Biscuit_Brand)</f>
        <v>Ginger Snaps</v>
      </c>
      <c r="K11237" s="2">
        <f t="array" ref="K11237">XLOOKUP('Transaction Data'!$G11237,Product_Code,Cost)</f>
        <v>14</v>
      </c>
      <c r="L11237" s="2">
        <f t="array" ref="L11237">XLOOKUP('Transaction Data'!$G11237,Product_Code,Unit_Price)</f>
        <v>28</v>
      </c>
      <c r="M11237" s="3">
        <f>'Transaction Data'!$F11237*'Transaction Data'!$K11237</f>
        <v>3332</v>
      </c>
      <c r="N11237" s="3">
        <f>'Transaction Data'!$F11237*'Transaction Data'!$L11237</f>
        <v>6664</v>
      </c>
      <c r="O11237" s="3">
        <f>'Transaction Data'!$N11237-'Transaction Data'!$M11237</f>
        <v>3332</v>
      </c>
      <c r="P11237" s="2">
        <f>DATEDIF('Transaction Data'!$D11237,'Transaction Data'!$A11237,"y")</f>
        <v>69</v>
      </c>
      <c r="Q11237" s="2" t="str">
        <f>FLOOR('Transaction Data'!$P11237,15)&amp;"-"&amp;FLOOR('Transaction Data'!$P11237,15)+14</f>
        <v>60-74</v>
      </c>
      <c r="R11237" s="2" t="str">
        <f>IF('Transaction Data'!$L11237&lt;=10,"Less Expensive","Expensive")</f>
        <v>Expensive</v>
      </c>
      <c r="S11237" s="4">
        <f>WEEKDAY('Transaction Data'!$A11237)</f>
        <v>2</v>
      </c>
      <c r="T11237" s="2" t="str">
        <f>IF(WEEKDAY('Transaction Data'!$A11237,2)&lt;6,"Weekday","Weekend")</f>
        <v>Weekday</v>
      </c>
    </row>
    <row r="11238" ht="15.75" customHeight="1">
      <c r="A11238" s="1">
        <v>45608.0</v>
      </c>
      <c r="B11238" s="2" t="s">
        <v>9005</v>
      </c>
      <c r="C11238" s="2" t="s">
        <v>51</v>
      </c>
      <c r="D11238" s="1">
        <v>26820.0</v>
      </c>
      <c r="E11238" s="2" t="s">
        <v>22</v>
      </c>
      <c r="F11238" s="2">
        <v>63.0</v>
      </c>
      <c r="G11238" s="2" t="s">
        <v>48</v>
      </c>
      <c r="H11238" s="2" t="s">
        <v>29</v>
      </c>
      <c r="I11238" s="2" t="s">
        <v>30</v>
      </c>
      <c r="J11238" s="2" t="str">
        <f t="array" ref="J11238">XLOOKUP('Transaction Data'!$G11238,Product_Code,Biscuit_Brand)</f>
        <v>Lemon Crisps</v>
      </c>
      <c r="K11238" s="2">
        <f t="array" ref="K11238">XLOOKUP('Transaction Data'!$G11238,Product_Code,Cost)</f>
        <v>7</v>
      </c>
      <c r="L11238" s="2">
        <f t="array" ref="L11238">XLOOKUP('Transaction Data'!$G11238,Product_Code,Unit_Price)</f>
        <v>9</v>
      </c>
      <c r="M11238" s="3">
        <f>'Transaction Data'!$F11238*'Transaction Data'!$K11238</f>
        <v>441</v>
      </c>
      <c r="N11238" s="3">
        <f>'Transaction Data'!$F11238*'Transaction Data'!$L11238</f>
        <v>567</v>
      </c>
      <c r="O11238" s="3">
        <f>'Transaction Data'!$N11238-'Transaction Data'!$M11238</f>
        <v>126</v>
      </c>
      <c r="P11238" s="2">
        <f>DATEDIF('Transaction Data'!$D11238,'Transaction Data'!$A11238,"y")</f>
        <v>51</v>
      </c>
      <c r="Q11238" s="2" t="str">
        <f>FLOOR('Transaction Data'!$P11238,15)&amp;"-"&amp;FLOOR('Transaction Data'!$P11238,15)+14</f>
        <v>45-59</v>
      </c>
      <c r="R11238" s="2" t="str">
        <f>IF('Transaction Data'!$L11238&lt;=10,"Less Expensive","Expensive")</f>
        <v>Less Expensive</v>
      </c>
      <c r="S11238" s="4">
        <f>WEEKDAY('Transaction Data'!$A11238)</f>
        <v>3</v>
      </c>
      <c r="T11238" s="2" t="str">
        <f>IF(WEEKDAY('Transaction Data'!$A11238,2)&lt;6,"Weekday","Weekend")</f>
        <v>Weekday</v>
      </c>
    </row>
    <row r="11239" ht="15.75" customHeight="1">
      <c r="A11239" s="1">
        <v>45623.0</v>
      </c>
      <c r="B11239" s="2" t="s">
        <v>8923</v>
      </c>
      <c r="C11239" s="2" t="s">
        <v>47</v>
      </c>
      <c r="D11239" s="1">
        <v>21428.0</v>
      </c>
      <c r="E11239" s="2" t="s">
        <v>22</v>
      </c>
      <c r="F11239" s="2">
        <v>61.0</v>
      </c>
      <c r="G11239" s="2" t="s">
        <v>23</v>
      </c>
      <c r="H11239" s="2" t="s">
        <v>24</v>
      </c>
      <c r="I11239" s="2" t="s">
        <v>30</v>
      </c>
      <c r="J11239" s="2" t="str">
        <f t="array" ref="J11239">XLOOKUP('Transaction Data'!$G11239,Product_Code,Biscuit_Brand)</f>
        <v>Cinnamon Swirls</v>
      </c>
      <c r="K11239" s="2">
        <f t="array" ref="K11239">XLOOKUP('Transaction Data'!$G11239,Product_Code,Cost)</f>
        <v>10</v>
      </c>
      <c r="L11239" s="2">
        <f t="array" ref="L11239">XLOOKUP('Transaction Data'!$G11239,Product_Code,Unit_Price)</f>
        <v>14</v>
      </c>
      <c r="M11239" s="3">
        <f>'Transaction Data'!$F11239*'Transaction Data'!$K11239</f>
        <v>610</v>
      </c>
      <c r="N11239" s="3">
        <f>'Transaction Data'!$F11239*'Transaction Data'!$L11239</f>
        <v>854</v>
      </c>
      <c r="O11239" s="3">
        <f>'Transaction Data'!$N11239-'Transaction Data'!$M11239</f>
        <v>244</v>
      </c>
      <c r="P11239" s="2">
        <f>DATEDIF('Transaction Data'!$D11239,'Transaction Data'!$A11239,"y")</f>
        <v>66</v>
      </c>
      <c r="Q11239" s="2" t="str">
        <f>FLOOR('Transaction Data'!$P11239,15)&amp;"-"&amp;FLOOR('Transaction Data'!$P11239,15)+14</f>
        <v>60-74</v>
      </c>
      <c r="R11239" s="2" t="str">
        <f>IF('Transaction Data'!$L11239&lt;=10,"Less Expensive","Expensive")</f>
        <v>Expensive</v>
      </c>
      <c r="S11239" s="4">
        <f>WEEKDAY('Transaction Data'!$A11239)</f>
        <v>4</v>
      </c>
      <c r="T11239" s="2" t="str">
        <f>IF(WEEKDAY('Transaction Data'!$A11239,2)&lt;6,"Weekday","Weekend")</f>
        <v>Weekday</v>
      </c>
    </row>
    <row r="11240" ht="15.75" customHeight="1">
      <c r="A11240" s="1">
        <v>45608.0</v>
      </c>
      <c r="B11240" s="2" t="s">
        <v>736</v>
      </c>
      <c r="C11240" s="2" t="s">
        <v>65</v>
      </c>
      <c r="D11240" s="1">
        <v>28082.0</v>
      </c>
      <c r="E11240" s="2" t="s">
        <v>63</v>
      </c>
      <c r="F11240" s="2">
        <v>300.0</v>
      </c>
      <c r="G11240" s="2" t="s">
        <v>33</v>
      </c>
      <c r="H11240" s="2" t="s">
        <v>34</v>
      </c>
      <c r="I11240" s="2" t="s">
        <v>35</v>
      </c>
      <c r="J11240" s="2" t="str">
        <f t="array" ref="J11240">XLOOKUP('Transaction Data'!$G11240,Product_Code,Biscuit_Brand)</f>
        <v>Caramel Biscuits</v>
      </c>
      <c r="K11240" s="2">
        <f t="array" ref="K11240">XLOOKUP('Transaction Data'!$G11240,Product_Code,Cost)</f>
        <v>18</v>
      </c>
      <c r="L11240" s="2">
        <f t="array" ref="L11240">XLOOKUP('Transaction Data'!$G11240,Product_Code,Unit_Price)</f>
        <v>22</v>
      </c>
      <c r="M11240" s="3">
        <f>'Transaction Data'!$F11240*'Transaction Data'!$K11240</f>
        <v>5400</v>
      </c>
      <c r="N11240" s="3">
        <f>'Transaction Data'!$F11240*'Transaction Data'!$L11240</f>
        <v>6600</v>
      </c>
      <c r="O11240" s="3">
        <f>'Transaction Data'!$N11240-'Transaction Data'!$M11240</f>
        <v>1200</v>
      </c>
      <c r="P11240" s="2">
        <f>DATEDIF('Transaction Data'!$D11240,'Transaction Data'!$A11240,"y")</f>
        <v>47</v>
      </c>
      <c r="Q11240" s="2" t="str">
        <f>FLOOR('Transaction Data'!$P11240,15)&amp;"-"&amp;FLOOR('Transaction Data'!$P11240,15)+14</f>
        <v>45-59</v>
      </c>
      <c r="R11240" s="2" t="str">
        <f>IF('Transaction Data'!$L11240&lt;=10,"Less Expensive","Expensive")</f>
        <v>Expensive</v>
      </c>
      <c r="S11240" s="4">
        <f>WEEKDAY('Transaction Data'!$A11240)</f>
        <v>3</v>
      </c>
      <c r="T11240" s="2" t="str">
        <f>IF(WEEKDAY('Transaction Data'!$A11240,2)&lt;6,"Weekday","Weekend")</f>
        <v>Weekday</v>
      </c>
    </row>
    <row r="11241" ht="15.75" customHeight="1">
      <c r="A11241" s="1">
        <v>45604.0</v>
      </c>
      <c r="B11241" s="2" t="s">
        <v>404</v>
      </c>
      <c r="C11241" s="2" t="s">
        <v>47</v>
      </c>
      <c r="D11241" s="1">
        <v>24221.0</v>
      </c>
      <c r="E11241" s="2" t="s">
        <v>22</v>
      </c>
      <c r="F11241" s="2">
        <v>412.0</v>
      </c>
      <c r="G11241" s="2" t="s">
        <v>57</v>
      </c>
      <c r="H11241" s="2" t="s">
        <v>52</v>
      </c>
      <c r="I11241" s="2" t="s">
        <v>35</v>
      </c>
      <c r="J11241" s="2" t="str">
        <f t="array" ref="J11241">XLOOKUP('Transaction Data'!$G11241,Product_Code,Biscuit_Brand)</f>
        <v>Oatmeal Cookies</v>
      </c>
      <c r="K11241" s="2">
        <f t="array" ref="K11241">XLOOKUP('Transaction Data'!$G11241,Product_Code,Cost)</f>
        <v>19</v>
      </c>
      <c r="L11241" s="2">
        <f t="array" ref="L11241">XLOOKUP('Transaction Data'!$G11241,Product_Code,Unit_Price)</f>
        <v>23</v>
      </c>
      <c r="M11241" s="3">
        <f>'Transaction Data'!$F11241*'Transaction Data'!$K11241</f>
        <v>7828</v>
      </c>
      <c r="N11241" s="3">
        <f>'Transaction Data'!$F11241*'Transaction Data'!$L11241</f>
        <v>9476</v>
      </c>
      <c r="O11241" s="3">
        <f>'Transaction Data'!$N11241-'Transaction Data'!$M11241</f>
        <v>1648</v>
      </c>
      <c r="P11241" s="2">
        <f>DATEDIF('Transaction Data'!$D11241,'Transaction Data'!$A11241,"y")</f>
        <v>58</v>
      </c>
      <c r="Q11241" s="2" t="str">
        <f>FLOOR('Transaction Data'!$P11241,15)&amp;"-"&amp;FLOOR('Transaction Data'!$P11241,15)+14</f>
        <v>45-59</v>
      </c>
      <c r="R11241" s="2" t="str">
        <f>IF('Transaction Data'!$L11241&lt;=10,"Less Expensive","Expensive")</f>
        <v>Expensive</v>
      </c>
      <c r="S11241" s="4">
        <f>WEEKDAY('Transaction Data'!$A11241)</f>
        <v>6</v>
      </c>
      <c r="T11241" s="2" t="str">
        <f>IF(WEEKDAY('Transaction Data'!$A11241,2)&lt;6,"Weekday","Weekend")</f>
        <v>Weekday</v>
      </c>
    </row>
    <row r="11242" ht="15.75" customHeight="1">
      <c r="A11242" s="1">
        <v>45601.0</v>
      </c>
      <c r="B11242" s="2" t="s">
        <v>2725</v>
      </c>
      <c r="C11242" s="2" t="s">
        <v>41</v>
      </c>
      <c r="D11242" s="1">
        <v>20971.0</v>
      </c>
      <c r="E11242" s="2" t="s">
        <v>63</v>
      </c>
      <c r="F11242" s="2">
        <v>290.0</v>
      </c>
      <c r="G11242" s="2" t="s">
        <v>28</v>
      </c>
      <c r="H11242" s="2" t="s">
        <v>34</v>
      </c>
      <c r="I11242" s="2" t="s">
        <v>25</v>
      </c>
      <c r="J11242" s="2" t="str">
        <f t="array" ref="J11242">XLOOKUP('Transaction Data'!$G11242,Product_Code,Biscuit_Brand)</f>
        <v>Shortbread</v>
      </c>
      <c r="K11242" s="2">
        <f t="array" ref="K11242">XLOOKUP('Transaction Data'!$G11242,Product_Code,Cost)</f>
        <v>10</v>
      </c>
      <c r="L11242" s="2">
        <f t="array" ref="L11242">XLOOKUP('Transaction Data'!$G11242,Product_Code,Unit_Price)</f>
        <v>45</v>
      </c>
      <c r="M11242" s="3">
        <f>'Transaction Data'!$F11242*'Transaction Data'!$K11242</f>
        <v>2900</v>
      </c>
      <c r="N11242" s="3">
        <f>'Transaction Data'!$F11242*'Transaction Data'!$L11242</f>
        <v>13050</v>
      </c>
      <c r="O11242" s="3">
        <f>'Transaction Data'!$N11242-'Transaction Data'!$M11242</f>
        <v>10150</v>
      </c>
      <c r="P11242" s="2">
        <f>DATEDIF('Transaction Data'!$D11242,'Transaction Data'!$A11242,"y")</f>
        <v>67</v>
      </c>
      <c r="Q11242" s="2" t="str">
        <f>FLOOR('Transaction Data'!$P11242,15)&amp;"-"&amp;FLOOR('Transaction Data'!$P11242,15)+14</f>
        <v>60-74</v>
      </c>
      <c r="R11242" s="2" t="str">
        <f>IF('Transaction Data'!$L11242&lt;=10,"Less Expensive","Expensive")</f>
        <v>Expensive</v>
      </c>
      <c r="S11242" s="4">
        <f>WEEKDAY('Transaction Data'!$A11242)</f>
        <v>3</v>
      </c>
      <c r="T11242" s="2" t="str">
        <f>IF(WEEKDAY('Transaction Data'!$A11242,2)&lt;6,"Weekday","Weekend")</f>
        <v>Weekday</v>
      </c>
    </row>
    <row r="11243" ht="15.75" customHeight="1">
      <c r="A11243" s="1">
        <v>45608.0</v>
      </c>
      <c r="B11243" s="2" t="s">
        <v>3704</v>
      </c>
      <c r="C11243" s="2" t="s">
        <v>69</v>
      </c>
      <c r="D11243" s="1">
        <v>27827.0</v>
      </c>
      <c r="E11243" s="2" t="s">
        <v>37</v>
      </c>
      <c r="F11243" s="2">
        <v>198.0</v>
      </c>
      <c r="G11243" s="2" t="s">
        <v>33</v>
      </c>
      <c r="H11243" s="2" t="s">
        <v>45</v>
      </c>
      <c r="I11243" s="2" t="s">
        <v>25</v>
      </c>
      <c r="J11243" s="2" t="str">
        <f t="array" ref="J11243">XLOOKUP('Transaction Data'!$G11243,Product_Code,Biscuit_Brand)</f>
        <v>Caramel Biscuits</v>
      </c>
      <c r="K11243" s="2">
        <f t="array" ref="K11243">XLOOKUP('Transaction Data'!$G11243,Product_Code,Cost)</f>
        <v>18</v>
      </c>
      <c r="L11243" s="2">
        <f t="array" ref="L11243">XLOOKUP('Transaction Data'!$G11243,Product_Code,Unit_Price)</f>
        <v>22</v>
      </c>
      <c r="M11243" s="3">
        <f>'Transaction Data'!$F11243*'Transaction Data'!$K11243</f>
        <v>3564</v>
      </c>
      <c r="N11243" s="3">
        <f>'Transaction Data'!$F11243*'Transaction Data'!$L11243</f>
        <v>4356</v>
      </c>
      <c r="O11243" s="3">
        <f>'Transaction Data'!$N11243-'Transaction Data'!$M11243</f>
        <v>792</v>
      </c>
      <c r="P11243" s="2">
        <f>DATEDIF('Transaction Data'!$D11243,'Transaction Data'!$A11243,"y")</f>
        <v>48</v>
      </c>
      <c r="Q11243" s="2" t="str">
        <f>FLOOR('Transaction Data'!$P11243,15)&amp;"-"&amp;FLOOR('Transaction Data'!$P11243,15)+14</f>
        <v>45-59</v>
      </c>
      <c r="R11243" s="2" t="str">
        <f>IF('Transaction Data'!$L11243&lt;=10,"Less Expensive","Expensive")</f>
        <v>Expensive</v>
      </c>
      <c r="S11243" s="4">
        <f>WEEKDAY('Transaction Data'!$A11243)</f>
        <v>3</v>
      </c>
      <c r="T11243" s="2" t="str">
        <f>IF(WEEKDAY('Transaction Data'!$A11243,2)&lt;6,"Weekday","Weekend")</f>
        <v>Weekday</v>
      </c>
    </row>
    <row r="11244" ht="15.75" customHeight="1">
      <c r="A11244" s="1">
        <v>45604.0</v>
      </c>
      <c r="B11244" s="2" t="s">
        <v>6066</v>
      </c>
      <c r="C11244" s="2" t="s">
        <v>21</v>
      </c>
      <c r="D11244" s="1">
        <v>26640.0</v>
      </c>
      <c r="E11244" s="2" t="s">
        <v>37</v>
      </c>
      <c r="F11244" s="2">
        <v>421.0</v>
      </c>
      <c r="G11244" s="2" t="s">
        <v>48</v>
      </c>
      <c r="H11244" s="2" t="s">
        <v>42</v>
      </c>
      <c r="I11244" s="2" t="s">
        <v>30</v>
      </c>
      <c r="J11244" s="2" t="str">
        <f t="array" ref="J11244">XLOOKUP('Transaction Data'!$G11244,Product_Code,Biscuit_Brand)</f>
        <v>Lemon Crisps</v>
      </c>
      <c r="K11244" s="2">
        <f t="array" ref="K11244">XLOOKUP('Transaction Data'!$G11244,Product_Code,Cost)</f>
        <v>7</v>
      </c>
      <c r="L11244" s="2">
        <f t="array" ref="L11244">XLOOKUP('Transaction Data'!$G11244,Product_Code,Unit_Price)</f>
        <v>9</v>
      </c>
      <c r="M11244" s="3">
        <f>'Transaction Data'!$F11244*'Transaction Data'!$K11244</f>
        <v>2947</v>
      </c>
      <c r="N11244" s="3">
        <f>'Transaction Data'!$F11244*'Transaction Data'!$L11244</f>
        <v>3789</v>
      </c>
      <c r="O11244" s="3">
        <f>'Transaction Data'!$N11244-'Transaction Data'!$M11244</f>
        <v>842</v>
      </c>
      <c r="P11244" s="2">
        <f>DATEDIF('Transaction Data'!$D11244,'Transaction Data'!$A11244,"y")</f>
        <v>51</v>
      </c>
      <c r="Q11244" s="2" t="str">
        <f>FLOOR('Transaction Data'!$P11244,15)&amp;"-"&amp;FLOOR('Transaction Data'!$P11244,15)+14</f>
        <v>45-59</v>
      </c>
      <c r="R11244" s="2" t="str">
        <f>IF('Transaction Data'!$L11244&lt;=10,"Less Expensive","Expensive")</f>
        <v>Less Expensive</v>
      </c>
      <c r="S11244" s="4">
        <f>WEEKDAY('Transaction Data'!$A11244)</f>
        <v>6</v>
      </c>
      <c r="T11244" s="2" t="str">
        <f>IF(WEEKDAY('Transaction Data'!$A11244,2)&lt;6,"Weekday","Weekend")</f>
        <v>Weekday</v>
      </c>
    </row>
    <row r="11245" ht="15.75" customHeight="1">
      <c r="A11245" s="1">
        <v>45600.0</v>
      </c>
      <c r="B11245" s="2" t="s">
        <v>825</v>
      </c>
      <c r="C11245" s="2" t="s">
        <v>65</v>
      </c>
      <c r="D11245" s="1">
        <v>27643.0</v>
      </c>
      <c r="E11245" s="2" t="s">
        <v>22</v>
      </c>
      <c r="F11245" s="2">
        <v>360.0</v>
      </c>
      <c r="G11245" s="2" t="s">
        <v>61</v>
      </c>
      <c r="H11245" s="2" t="s">
        <v>52</v>
      </c>
      <c r="I11245" s="2" t="s">
        <v>25</v>
      </c>
      <c r="J11245" s="2" t="str">
        <f t="array" ref="J11245">XLOOKUP('Transaction Data'!$G11245,Product_Code,Biscuit_Brand)</f>
        <v>Choco Delight</v>
      </c>
      <c r="K11245" s="2">
        <f t="array" ref="K11245">XLOOKUP('Transaction Data'!$G11245,Product_Code,Cost)</f>
        <v>3</v>
      </c>
      <c r="L11245" s="2">
        <f t="array" ref="L11245">XLOOKUP('Transaction Data'!$G11245,Product_Code,Unit_Price)</f>
        <v>5</v>
      </c>
      <c r="M11245" s="3">
        <f>'Transaction Data'!$F11245*'Transaction Data'!$K11245</f>
        <v>1080</v>
      </c>
      <c r="N11245" s="3">
        <f>'Transaction Data'!$F11245*'Transaction Data'!$L11245</f>
        <v>1800</v>
      </c>
      <c r="O11245" s="3">
        <f>'Transaction Data'!$N11245-'Transaction Data'!$M11245</f>
        <v>720</v>
      </c>
      <c r="P11245" s="2">
        <f>DATEDIF('Transaction Data'!$D11245,'Transaction Data'!$A11245,"y")</f>
        <v>49</v>
      </c>
      <c r="Q11245" s="2" t="str">
        <f>FLOOR('Transaction Data'!$P11245,15)&amp;"-"&amp;FLOOR('Transaction Data'!$P11245,15)+14</f>
        <v>45-59</v>
      </c>
      <c r="R11245" s="2" t="str">
        <f>IF('Transaction Data'!$L11245&lt;=10,"Less Expensive","Expensive")</f>
        <v>Less Expensive</v>
      </c>
      <c r="S11245" s="4">
        <f>WEEKDAY('Transaction Data'!$A11245)</f>
        <v>2</v>
      </c>
      <c r="T11245" s="2" t="str">
        <f>IF(WEEKDAY('Transaction Data'!$A11245,2)&lt;6,"Weekday","Weekend")</f>
        <v>Weekday</v>
      </c>
    </row>
    <row r="11246" ht="15.75" customHeight="1">
      <c r="A11246" s="1">
        <v>45624.0</v>
      </c>
      <c r="B11246" s="2" t="s">
        <v>2618</v>
      </c>
      <c r="C11246" s="2" t="s">
        <v>54</v>
      </c>
      <c r="D11246" s="1">
        <v>34542.0</v>
      </c>
      <c r="E11246" s="2" t="s">
        <v>63</v>
      </c>
      <c r="F11246" s="2">
        <v>157.0</v>
      </c>
      <c r="G11246" s="2" t="s">
        <v>33</v>
      </c>
      <c r="H11246" s="2" t="s">
        <v>29</v>
      </c>
      <c r="I11246" s="2" t="s">
        <v>25</v>
      </c>
      <c r="J11246" s="2" t="str">
        <f t="array" ref="J11246">XLOOKUP('Transaction Data'!$G11246,Product_Code,Biscuit_Brand)</f>
        <v>Caramel Biscuits</v>
      </c>
      <c r="K11246" s="2">
        <f t="array" ref="K11246">XLOOKUP('Transaction Data'!$G11246,Product_Code,Cost)</f>
        <v>18</v>
      </c>
      <c r="L11246" s="2">
        <f t="array" ref="L11246">XLOOKUP('Transaction Data'!$G11246,Product_Code,Unit_Price)</f>
        <v>22</v>
      </c>
      <c r="M11246" s="3">
        <f>'Transaction Data'!$F11246*'Transaction Data'!$K11246</f>
        <v>2826</v>
      </c>
      <c r="N11246" s="3">
        <f>'Transaction Data'!$F11246*'Transaction Data'!$L11246</f>
        <v>3454</v>
      </c>
      <c r="O11246" s="3">
        <f>'Transaction Data'!$N11246-'Transaction Data'!$M11246</f>
        <v>628</v>
      </c>
      <c r="P11246" s="2">
        <f>DATEDIF('Transaction Data'!$D11246,'Transaction Data'!$A11246,"y")</f>
        <v>30</v>
      </c>
      <c r="Q11246" s="2" t="str">
        <f>FLOOR('Transaction Data'!$P11246,15)&amp;"-"&amp;FLOOR('Transaction Data'!$P11246,15)+14</f>
        <v>30-44</v>
      </c>
      <c r="R11246" s="2" t="str">
        <f>IF('Transaction Data'!$L11246&lt;=10,"Less Expensive","Expensive")</f>
        <v>Expensive</v>
      </c>
      <c r="S11246" s="4">
        <f>WEEKDAY('Transaction Data'!$A11246)</f>
        <v>5</v>
      </c>
      <c r="T11246" s="2" t="str">
        <f>IF(WEEKDAY('Transaction Data'!$A11246,2)&lt;6,"Weekday","Weekend")</f>
        <v>Weekday</v>
      </c>
    </row>
    <row r="11247" ht="15.75" customHeight="1">
      <c r="A11247" s="1">
        <v>45604.0</v>
      </c>
      <c r="B11247" s="2" t="s">
        <v>8205</v>
      </c>
      <c r="C11247" s="2" t="s">
        <v>72</v>
      </c>
      <c r="D11247" s="1">
        <v>30389.0</v>
      </c>
      <c r="E11247" s="2" t="s">
        <v>27</v>
      </c>
      <c r="F11247" s="2">
        <v>163.0</v>
      </c>
      <c r="G11247" s="2" t="s">
        <v>44</v>
      </c>
      <c r="H11247" s="2" t="s">
        <v>45</v>
      </c>
      <c r="I11247" s="2" t="s">
        <v>35</v>
      </c>
      <c r="J11247" s="2" t="str">
        <f t="array" ref="J11247">XLOOKUP('Transaction Data'!$G11247,Product_Code,Biscuit_Brand)</f>
        <v>Butter Crunch</v>
      </c>
      <c r="K11247" s="2">
        <f t="array" ref="K11247">XLOOKUP('Transaction Data'!$G11247,Product_Code,Cost)</f>
        <v>10</v>
      </c>
      <c r="L11247" s="2">
        <f t="array" ref="L11247">XLOOKUP('Transaction Data'!$G11247,Product_Code,Unit_Price)</f>
        <v>11</v>
      </c>
      <c r="M11247" s="3">
        <f>'Transaction Data'!$F11247*'Transaction Data'!$K11247</f>
        <v>1630</v>
      </c>
      <c r="N11247" s="3">
        <f>'Transaction Data'!$F11247*'Transaction Data'!$L11247</f>
        <v>1793</v>
      </c>
      <c r="O11247" s="3">
        <f>'Transaction Data'!$N11247-'Transaction Data'!$M11247</f>
        <v>163</v>
      </c>
      <c r="P11247" s="2">
        <f>DATEDIF('Transaction Data'!$D11247,'Transaction Data'!$A11247,"y")</f>
        <v>41</v>
      </c>
      <c r="Q11247" s="2" t="str">
        <f>FLOOR('Transaction Data'!$P11247,15)&amp;"-"&amp;FLOOR('Transaction Data'!$P11247,15)+14</f>
        <v>30-44</v>
      </c>
      <c r="R11247" s="2" t="str">
        <f>IF('Transaction Data'!$L11247&lt;=10,"Less Expensive","Expensive")</f>
        <v>Expensive</v>
      </c>
      <c r="S11247" s="4">
        <f>WEEKDAY('Transaction Data'!$A11247)</f>
        <v>6</v>
      </c>
      <c r="T11247" s="2" t="str">
        <f>IF(WEEKDAY('Transaction Data'!$A11247,2)&lt;6,"Weekday","Weekend")</f>
        <v>Weekday</v>
      </c>
    </row>
    <row r="11248" ht="15.75" customHeight="1">
      <c r="A11248" s="1">
        <v>45625.0</v>
      </c>
      <c r="B11248" s="2" t="s">
        <v>8241</v>
      </c>
      <c r="C11248" s="2" t="s">
        <v>54</v>
      </c>
      <c r="D11248" s="1">
        <v>36756.0</v>
      </c>
      <c r="E11248" s="2" t="s">
        <v>63</v>
      </c>
      <c r="F11248" s="2">
        <v>85.0</v>
      </c>
      <c r="G11248" s="2" t="s">
        <v>33</v>
      </c>
      <c r="H11248" s="2" t="s">
        <v>45</v>
      </c>
      <c r="I11248" s="2" t="s">
        <v>25</v>
      </c>
      <c r="J11248" s="2" t="str">
        <f t="array" ref="J11248">XLOOKUP('Transaction Data'!$G11248,Product_Code,Biscuit_Brand)</f>
        <v>Caramel Biscuits</v>
      </c>
      <c r="K11248" s="2">
        <f t="array" ref="K11248">XLOOKUP('Transaction Data'!$G11248,Product_Code,Cost)</f>
        <v>18</v>
      </c>
      <c r="L11248" s="2">
        <f t="array" ref="L11248">XLOOKUP('Transaction Data'!$G11248,Product_Code,Unit_Price)</f>
        <v>22</v>
      </c>
      <c r="M11248" s="3">
        <f>'Transaction Data'!$F11248*'Transaction Data'!$K11248</f>
        <v>1530</v>
      </c>
      <c r="N11248" s="3">
        <f>'Transaction Data'!$F11248*'Transaction Data'!$L11248</f>
        <v>1870</v>
      </c>
      <c r="O11248" s="3">
        <f>'Transaction Data'!$N11248-'Transaction Data'!$M11248</f>
        <v>340</v>
      </c>
      <c r="P11248" s="2">
        <f>DATEDIF('Transaction Data'!$D11248,'Transaction Data'!$A11248,"y")</f>
        <v>24</v>
      </c>
      <c r="Q11248" s="2" t="str">
        <f>FLOOR('Transaction Data'!$P11248,15)&amp;"-"&amp;FLOOR('Transaction Data'!$P11248,15)+14</f>
        <v>15-29</v>
      </c>
      <c r="R11248" s="2" t="str">
        <f>IF('Transaction Data'!$L11248&lt;=10,"Less Expensive","Expensive")</f>
        <v>Expensive</v>
      </c>
      <c r="S11248" s="4">
        <f>WEEKDAY('Transaction Data'!$A11248)</f>
        <v>6</v>
      </c>
      <c r="T11248" s="2" t="str">
        <f>IF(WEEKDAY('Transaction Data'!$A11248,2)&lt;6,"Weekday","Weekend")</f>
        <v>Weekday</v>
      </c>
    </row>
    <row r="11249" ht="15.75" customHeight="1">
      <c r="A11249" s="1">
        <v>45626.0</v>
      </c>
      <c r="B11249" s="2" t="s">
        <v>5333</v>
      </c>
      <c r="C11249" s="2" t="s">
        <v>51</v>
      </c>
      <c r="D11249" s="1">
        <v>23826.0</v>
      </c>
      <c r="E11249" s="2" t="s">
        <v>27</v>
      </c>
      <c r="F11249" s="2">
        <v>53.0</v>
      </c>
      <c r="G11249" s="2" t="s">
        <v>33</v>
      </c>
      <c r="H11249" s="2" t="s">
        <v>24</v>
      </c>
      <c r="I11249" s="2" t="s">
        <v>35</v>
      </c>
      <c r="J11249" s="2" t="str">
        <f t="array" ref="J11249">XLOOKUP('Transaction Data'!$G11249,Product_Code,Biscuit_Brand)</f>
        <v>Caramel Biscuits</v>
      </c>
      <c r="K11249" s="2">
        <f t="array" ref="K11249">XLOOKUP('Transaction Data'!$G11249,Product_Code,Cost)</f>
        <v>18</v>
      </c>
      <c r="L11249" s="2">
        <f t="array" ref="L11249">XLOOKUP('Transaction Data'!$G11249,Product_Code,Unit_Price)</f>
        <v>22</v>
      </c>
      <c r="M11249" s="3">
        <f>'Transaction Data'!$F11249*'Transaction Data'!$K11249</f>
        <v>954</v>
      </c>
      <c r="N11249" s="3">
        <f>'Transaction Data'!$F11249*'Transaction Data'!$L11249</f>
        <v>1166</v>
      </c>
      <c r="O11249" s="3">
        <f>'Transaction Data'!$N11249-'Transaction Data'!$M11249</f>
        <v>212</v>
      </c>
      <c r="P11249" s="2">
        <f>DATEDIF('Transaction Data'!$D11249,'Transaction Data'!$A11249,"y")</f>
        <v>59</v>
      </c>
      <c r="Q11249" s="2" t="str">
        <f>FLOOR('Transaction Data'!$P11249,15)&amp;"-"&amp;FLOOR('Transaction Data'!$P11249,15)+14</f>
        <v>45-59</v>
      </c>
      <c r="R11249" s="2" t="str">
        <f>IF('Transaction Data'!$L11249&lt;=10,"Less Expensive","Expensive")</f>
        <v>Expensive</v>
      </c>
      <c r="S11249" s="4">
        <f>WEEKDAY('Transaction Data'!$A11249)</f>
        <v>7</v>
      </c>
      <c r="T11249" s="2" t="str">
        <f>IF(WEEKDAY('Transaction Data'!$A11249,2)&lt;6,"Weekday","Weekend")</f>
        <v>Weekend</v>
      </c>
    </row>
    <row r="11250" ht="15.75" customHeight="1">
      <c r="A11250" s="1">
        <v>45603.0</v>
      </c>
      <c r="B11250" s="2" t="s">
        <v>7246</v>
      </c>
      <c r="C11250" s="2" t="s">
        <v>47</v>
      </c>
      <c r="D11250" s="1">
        <v>33044.0</v>
      </c>
      <c r="E11250" s="2" t="s">
        <v>27</v>
      </c>
      <c r="F11250" s="2">
        <v>247.0</v>
      </c>
      <c r="G11250" s="2" t="s">
        <v>33</v>
      </c>
      <c r="H11250" s="2" t="s">
        <v>24</v>
      </c>
      <c r="I11250" s="2" t="s">
        <v>30</v>
      </c>
      <c r="J11250" s="2" t="str">
        <f t="array" ref="J11250">XLOOKUP('Transaction Data'!$G11250,Product_Code,Biscuit_Brand)</f>
        <v>Caramel Biscuits</v>
      </c>
      <c r="K11250" s="2">
        <f t="array" ref="K11250">XLOOKUP('Transaction Data'!$G11250,Product_Code,Cost)</f>
        <v>18</v>
      </c>
      <c r="L11250" s="2">
        <f t="array" ref="L11250">XLOOKUP('Transaction Data'!$G11250,Product_Code,Unit_Price)</f>
        <v>22</v>
      </c>
      <c r="M11250" s="3">
        <f>'Transaction Data'!$F11250*'Transaction Data'!$K11250</f>
        <v>4446</v>
      </c>
      <c r="N11250" s="3">
        <f>'Transaction Data'!$F11250*'Transaction Data'!$L11250</f>
        <v>5434</v>
      </c>
      <c r="O11250" s="3">
        <f>'Transaction Data'!$N11250-'Transaction Data'!$M11250</f>
        <v>988</v>
      </c>
      <c r="P11250" s="2">
        <f>DATEDIF('Transaction Data'!$D11250,'Transaction Data'!$A11250,"y")</f>
        <v>34</v>
      </c>
      <c r="Q11250" s="2" t="str">
        <f>FLOOR('Transaction Data'!$P11250,15)&amp;"-"&amp;FLOOR('Transaction Data'!$P11250,15)+14</f>
        <v>30-44</v>
      </c>
      <c r="R11250" s="2" t="str">
        <f>IF('Transaction Data'!$L11250&lt;=10,"Less Expensive","Expensive")</f>
        <v>Expensive</v>
      </c>
      <c r="S11250" s="4">
        <f>WEEKDAY('Transaction Data'!$A11250)</f>
        <v>5</v>
      </c>
      <c r="T11250" s="2" t="str">
        <f>IF(WEEKDAY('Transaction Data'!$A11250,2)&lt;6,"Weekday","Weekend")</f>
        <v>Weekday</v>
      </c>
    </row>
    <row r="11251" ht="15.75" customHeight="1">
      <c r="A11251" s="1">
        <v>45597.0</v>
      </c>
      <c r="B11251" s="2" t="s">
        <v>31</v>
      </c>
      <c r="C11251" s="2" t="s">
        <v>32</v>
      </c>
      <c r="D11251" s="1">
        <v>21643.0</v>
      </c>
      <c r="E11251" s="2" t="s">
        <v>22</v>
      </c>
      <c r="F11251" s="2">
        <v>495.0</v>
      </c>
      <c r="G11251" s="2" t="s">
        <v>28</v>
      </c>
      <c r="H11251" s="2" t="s">
        <v>49</v>
      </c>
      <c r="I11251" s="2" t="s">
        <v>30</v>
      </c>
      <c r="J11251" s="2" t="str">
        <f t="array" ref="J11251">XLOOKUP('Transaction Data'!$G11251,Product_Code,Biscuit_Brand)</f>
        <v>Shortbread</v>
      </c>
      <c r="K11251" s="2">
        <f t="array" ref="K11251">XLOOKUP('Transaction Data'!$G11251,Product_Code,Cost)</f>
        <v>10</v>
      </c>
      <c r="L11251" s="2">
        <f t="array" ref="L11251">XLOOKUP('Transaction Data'!$G11251,Product_Code,Unit_Price)</f>
        <v>45</v>
      </c>
      <c r="M11251" s="3">
        <f>'Transaction Data'!$F11251*'Transaction Data'!$K11251</f>
        <v>4950</v>
      </c>
      <c r="N11251" s="3">
        <f>'Transaction Data'!$F11251*'Transaction Data'!$L11251</f>
        <v>22275</v>
      </c>
      <c r="O11251" s="3">
        <f>'Transaction Data'!$N11251-'Transaction Data'!$M11251</f>
        <v>17325</v>
      </c>
      <c r="P11251" s="2">
        <f>DATEDIF('Transaction Data'!$D11251,'Transaction Data'!$A11251,"y")</f>
        <v>65</v>
      </c>
      <c r="Q11251" s="2" t="str">
        <f>FLOOR('Transaction Data'!$P11251,15)&amp;"-"&amp;FLOOR('Transaction Data'!$P11251,15)+14</f>
        <v>60-74</v>
      </c>
      <c r="R11251" s="2" t="str">
        <f>IF('Transaction Data'!$L11251&lt;=10,"Less Expensive","Expensive")</f>
        <v>Expensive</v>
      </c>
      <c r="S11251" s="4">
        <f>WEEKDAY('Transaction Data'!$A11251)</f>
        <v>6</v>
      </c>
      <c r="T11251" s="2" t="str">
        <f>IF(WEEKDAY('Transaction Data'!$A11251,2)&lt;6,"Weekday","Weekend")</f>
        <v>Weekday</v>
      </c>
    </row>
    <row r="11252" ht="15.75" customHeight="1">
      <c r="A11252" s="1">
        <v>45626.0</v>
      </c>
      <c r="B11252" s="2" t="s">
        <v>6195</v>
      </c>
      <c r="C11252" s="2" t="s">
        <v>65</v>
      </c>
      <c r="D11252" s="1">
        <v>18198.0</v>
      </c>
      <c r="E11252" s="2" t="s">
        <v>63</v>
      </c>
      <c r="F11252" s="2">
        <v>404.0</v>
      </c>
      <c r="G11252" s="2" t="s">
        <v>38</v>
      </c>
      <c r="H11252" s="2" t="s">
        <v>49</v>
      </c>
      <c r="I11252" s="2" t="s">
        <v>35</v>
      </c>
      <c r="J11252" s="2" t="str">
        <f t="array" ref="J11252">XLOOKUP('Transaction Data'!$G11252,Product_Code,Biscuit_Brand)</f>
        <v>Ginger Snaps</v>
      </c>
      <c r="K11252" s="2">
        <f t="array" ref="K11252">XLOOKUP('Transaction Data'!$G11252,Product_Code,Cost)</f>
        <v>14</v>
      </c>
      <c r="L11252" s="2">
        <f t="array" ref="L11252">XLOOKUP('Transaction Data'!$G11252,Product_Code,Unit_Price)</f>
        <v>28</v>
      </c>
      <c r="M11252" s="3">
        <f>'Transaction Data'!$F11252*'Transaction Data'!$K11252</f>
        <v>5656</v>
      </c>
      <c r="N11252" s="3">
        <f>'Transaction Data'!$F11252*'Transaction Data'!$L11252</f>
        <v>11312</v>
      </c>
      <c r="O11252" s="3">
        <f>'Transaction Data'!$N11252-'Transaction Data'!$M11252</f>
        <v>5656</v>
      </c>
      <c r="P11252" s="2">
        <f>DATEDIF('Transaction Data'!$D11252,'Transaction Data'!$A11252,"y")</f>
        <v>75</v>
      </c>
      <c r="Q11252" s="2" t="str">
        <f>FLOOR('Transaction Data'!$P11252,15)&amp;"-"&amp;FLOOR('Transaction Data'!$P11252,15)+14</f>
        <v>75-89</v>
      </c>
      <c r="R11252" s="2" t="str">
        <f>IF('Transaction Data'!$L11252&lt;=10,"Less Expensive","Expensive")</f>
        <v>Expensive</v>
      </c>
      <c r="S11252" s="4">
        <f>WEEKDAY('Transaction Data'!$A11252)</f>
        <v>7</v>
      </c>
      <c r="T11252" s="2" t="str">
        <f>IF(WEEKDAY('Transaction Data'!$A11252,2)&lt;6,"Weekday","Weekend")</f>
        <v>Weekend</v>
      </c>
    </row>
    <row r="11253" ht="15.75" customHeight="1">
      <c r="A11253" s="1">
        <v>45601.0</v>
      </c>
      <c r="B11253" s="2" t="s">
        <v>432</v>
      </c>
      <c r="C11253" s="2" t="s">
        <v>51</v>
      </c>
      <c r="D11253" s="1">
        <v>30195.0</v>
      </c>
      <c r="E11253" s="2" t="s">
        <v>27</v>
      </c>
      <c r="F11253" s="2">
        <v>18.0</v>
      </c>
      <c r="G11253" s="2" t="s">
        <v>60</v>
      </c>
      <c r="H11253" s="2" t="s">
        <v>49</v>
      </c>
      <c r="I11253" s="2" t="s">
        <v>35</v>
      </c>
      <c r="J11253" s="2" t="str">
        <f t="array" ref="J11253">XLOOKUP('Transaction Data'!$G11253,Product_Code,Biscuit_Brand)</f>
        <v>Peanut Butter Bites</v>
      </c>
      <c r="K11253" s="2">
        <f t="array" ref="K11253">XLOOKUP('Transaction Data'!$G11253,Product_Code,Cost)</f>
        <v>5</v>
      </c>
      <c r="L11253" s="2">
        <f t="array" ref="L11253">XLOOKUP('Transaction Data'!$G11253,Product_Code,Unit_Price)</f>
        <v>7</v>
      </c>
      <c r="M11253" s="3">
        <f>'Transaction Data'!$F11253*'Transaction Data'!$K11253</f>
        <v>90</v>
      </c>
      <c r="N11253" s="3">
        <f>'Transaction Data'!$F11253*'Transaction Data'!$L11253</f>
        <v>126</v>
      </c>
      <c r="O11253" s="3">
        <f>'Transaction Data'!$N11253-'Transaction Data'!$M11253</f>
        <v>36</v>
      </c>
      <c r="P11253" s="2">
        <f>DATEDIF('Transaction Data'!$D11253,'Transaction Data'!$A11253,"y")</f>
        <v>42</v>
      </c>
      <c r="Q11253" s="2" t="str">
        <f>FLOOR('Transaction Data'!$P11253,15)&amp;"-"&amp;FLOOR('Transaction Data'!$P11253,15)+14</f>
        <v>30-44</v>
      </c>
      <c r="R11253" s="2" t="str">
        <f>IF('Transaction Data'!$L11253&lt;=10,"Less Expensive","Expensive")</f>
        <v>Less Expensive</v>
      </c>
      <c r="S11253" s="4">
        <f>WEEKDAY('Transaction Data'!$A11253)</f>
        <v>3</v>
      </c>
      <c r="T11253" s="2" t="str">
        <f>IF(WEEKDAY('Transaction Data'!$A11253,2)&lt;6,"Weekday","Weekend")</f>
        <v>Weekday</v>
      </c>
    </row>
    <row r="11254" ht="15.75" customHeight="1">
      <c r="A11254" s="1">
        <v>45611.0</v>
      </c>
      <c r="B11254" s="2" t="s">
        <v>6278</v>
      </c>
      <c r="C11254" s="2" t="s">
        <v>54</v>
      </c>
      <c r="D11254" s="1">
        <v>36394.0</v>
      </c>
      <c r="E11254" s="2" t="s">
        <v>37</v>
      </c>
      <c r="F11254" s="2">
        <v>56.0</v>
      </c>
      <c r="G11254" s="2" t="s">
        <v>38</v>
      </c>
      <c r="H11254" s="2" t="s">
        <v>52</v>
      </c>
      <c r="I11254" s="2" t="s">
        <v>25</v>
      </c>
      <c r="J11254" s="2" t="str">
        <f t="array" ref="J11254">XLOOKUP('Transaction Data'!$G11254,Product_Code,Biscuit_Brand)</f>
        <v>Ginger Snaps</v>
      </c>
      <c r="K11254" s="2">
        <f t="array" ref="K11254">XLOOKUP('Transaction Data'!$G11254,Product_Code,Cost)</f>
        <v>14</v>
      </c>
      <c r="L11254" s="2">
        <f t="array" ref="L11254">XLOOKUP('Transaction Data'!$G11254,Product_Code,Unit_Price)</f>
        <v>28</v>
      </c>
      <c r="M11254" s="3">
        <f>'Transaction Data'!$F11254*'Transaction Data'!$K11254</f>
        <v>784</v>
      </c>
      <c r="N11254" s="3">
        <f>'Transaction Data'!$F11254*'Transaction Data'!$L11254</f>
        <v>1568</v>
      </c>
      <c r="O11254" s="3">
        <f>'Transaction Data'!$N11254-'Transaction Data'!$M11254</f>
        <v>784</v>
      </c>
      <c r="P11254" s="2">
        <f>DATEDIF('Transaction Data'!$D11254,'Transaction Data'!$A11254,"y")</f>
        <v>25</v>
      </c>
      <c r="Q11254" s="2" t="str">
        <f>FLOOR('Transaction Data'!$P11254,15)&amp;"-"&amp;FLOOR('Transaction Data'!$P11254,15)+14</f>
        <v>15-29</v>
      </c>
      <c r="R11254" s="2" t="str">
        <f>IF('Transaction Data'!$L11254&lt;=10,"Less Expensive","Expensive")</f>
        <v>Expensive</v>
      </c>
      <c r="S11254" s="4">
        <f>WEEKDAY('Transaction Data'!$A11254)</f>
        <v>6</v>
      </c>
      <c r="T11254" s="2" t="str">
        <f>IF(WEEKDAY('Transaction Data'!$A11254,2)&lt;6,"Weekday","Weekend")</f>
        <v>Weekday</v>
      </c>
    </row>
    <row r="11255" ht="15.75" customHeight="1">
      <c r="A11255" s="1">
        <v>45612.0</v>
      </c>
      <c r="B11255" s="2" t="s">
        <v>1691</v>
      </c>
      <c r="C11255" s="2" t="s">
        <v>65</v>
      </c>
      <c r="D11255" s="1">
        <v>36595.0</v>
      </c>
      <c r="E11255" s="2" t="s">
        <v>27</v>
      </c>
      <c r="F11255" s="2">
        <v>245.0</v>
      </c>
      <c r="G11255" s="2" t="s">
        <v>55</v>
      </c>
      <c r="H11255" s="2" t="s">
        <v>34</v>
      </c>
      <c r="I11255" s="2" t="s">
        <v>25</v>
      </c>
      <c r="J11255" s="2" t="str">
        <f t="array" ref="J11255">XLOOKUP('Transaction Data'!$G11255,Product_Code,Biscuit_Brand)</f>
        <v>Vanilla Wafers</v>
      </c>
      <c r="K11255" s="2">
        <f t="array" ref="K11255">XLOOKUP('Transaction Data'!$G11255,Product_Code,Cost)</f>
        <v>18</v>
      </c>
      <c r="L11255" s="2">
        <f t="array" ref="L11255">XLOOKUP('Transaction Data'!$G11255,Product_Code,Unit_Price)</f>
        <v>36</v>
      </c>
      <c r="M11255" s="3">
        <f>'Transaction Data'!$F11255*'Transaction Data'!$K11255</f>
        <v>4410</v>
      </c>
      <c r="N11255" s="3">
        <f>'Transaction Data'!$F11255*'Transaction Data'!$L11255</f>
        <v>8820</v>
      </c>
      <c r="O11255" s="3">
        <f>'Transaction Data'!$N11255-'Transaction Data'!$M11255</f>
        <v>4410</v>
      </c>
      <c r="P11255" s="2">
        <f>DATEDIF('Transaction Data'!$D11255,'Transaction Data'!$A11255,"y")</f>
        <v>24</v>
      </c>
      <c r="Q11255" s="2" t="str">
        <f>FLOOR('Transaction Data'!$P11255,15)&amp;"-"&amp;FLOOR('Transaction Data'!$P11255,15)+14</f>
        <v>15-29</v>
      </c>
      <c r="R11255" s="2" t="str">
        <f>IF('Transaction Data'!$L11255&lt;=10,"Less Expensive","Expensive")</f>
        <v>Expensive</v>
      </c>
      <c r="S11255" s="4">
        <f>WEEKDAY('Transaction Data'!$A11255)</f>
        <v>7</v>
      </c>
      <c r="T11255" s="2" t="str">
        <f>IF(WEEKDAY('Transaction Data'!$A11255,2)&lt;6,"Weekday","Weekend")</f>
        <v>Weekend</v>
      </c>
    </row>
    <row r="11256" ht="15.75" customHeight="1">
      <c r="A11256" s="1">
        <v>45607.0</v>
      </c>
      <c r="B11256" s="2" t="s">
        <v>2649</v>
      </c>
      <c r="C11256" s="2" t="s">
        <v>72</v>
      </c>
      <c r="D11256" s="1">
        <v>37256.0</v>
      </c>
      <c r="E11256" s="2" t="s">
        <v>27</v>
      </c>
      <c r="F11256" s="2">
        <v>16.0</v>
      </c>
      <c r="G11256" s="2" t="s">
        <v>38</v>
      </c>
      <c r="H11256" s="2" t="s">
        <v>29</v>
      </c>
      <c r="I11256" s="2" t="s">
        <v>30</v>
      </c>
      <c r="J11256" s="2" t="str">
        <f t="array" ref="J11256">XLOOKUP('Transaction Data'!$G11256,Product_Code,Biscuit_Brand)</f>
        <v>Ginger Snaps</v>
      </c>
      <c r="K11256" s="2">
        <f t="array" ref="K11256">XLOOKUP('Transaction Data'!$G11256,Product_Code,Cost)</f>
        <v>14</v>
      </c>
      <c r="L11256" s="2">
        <f t="array" ref="L11256">XLOOKUP('Transaction Data'!$G11256,Product_Code,Unit_Price)</f>
        <v>28</v>
      </c>
      <c r="M11256" s="3">
        <f>'Transaction Data'!$F11256*'Transaction Data'!$K11256</f>
        <v>224</v>
      </c>
      <c r="N11256" s="3">
        <f>'Transaction Data'!$F11256*'Transaction Data'!$L11256</f>
        <v>448</v>
      </c>
      <c r="O11256" s="3">
        <f>'Transaction Data'!$N11256-'Transaction Data'!$M11256</f>
        <v>224</v>
      </c>
      <c r="P11256" s="2">
        <f>DATEDIF('Transaction Data'!$D11256,'Transaction Data'!$A11256,"y")</f>
        <v>22</v>
      </c>
      <c r="Q11256" s="2" t="str">
        <f>FLOOR('Transaction Data'!$P11256,15)&amp;"-"&amp;FLOOR('Transaction Data'!$P11256,15)+14</f>
        <v>15-29</v>
      </c>
      <c r="R11256" s="2" t="str">
        <f>IF('Transaction Data'!$L11256&lt;=10,"Less Expensive","Expensive")</f>
        <v>Expensive</v>
      </c>
      <c r="S11256" s="4">
        <f>WEEKDAY('Transaction Data'!$A11256)</f>
        <v>2</v>
      </c>
      <c r="T11256" s="2" t="str">
        <f>IF(WEEKDAY('Transaction Data'!$A11256,2)&lt;6,"Weekday","Weekend")</f>
        <v>Weekday</v>
      </c>
    </row>
    <row r="11257" ht="15.75" customHeight="1">
      <c r="A11257" s="1">
        <v>45626.0</v>
      </c>
      <c r="B11257" s="2" t="s">
        <v>8547</v>
      </c>
      <c r="C11257" s="2" t="s">
        <v>54</v>
      </c>
      <c r="D11257" s="1">
        <v>21966.0</v>
      </c>
      <c r="E11257" s="2" t="s">
        <v>22</v>
      </c>
      <c r="F11257" s="2">
        <v>197.0</v>
      </c>
      <c r="G11257" s="2" t="s">
        <v>60</v>
      </c>
      <c r="H11257" s="2" t="s">
        <v>42</v>
      </c>
      <c r="I11257" s="2" t="s">
        <v>25</v>
      </c>
      <c r="J11257" s="2" t="str">
        <f t="array" ref="J11257">XLOOKUP('Transaction Data'!$G11257,Product_Code,Biscuit_Brand)</f>
        <v>Peanut Butter Bites</v>
      </c>
      <c r="K11257" s="2">
        <f t="array" ref="K11257">XLOOKUP('Transaction Data'!$G11257,Product_Code,Cost)</f>
        <v>5</v>
      </c>
      <c r="L11257" s="2">
        <f t="array" ref="L11257">XLOOKUP('Transaction Data'!$G11257,Product_Code,Unit_Price)</f>
        <v>7</v>
      </c>
      <c r="M11257" s="3">
        <f>'Transaction Data'!$F11257*'Transaction Data'!$K11257</f>
        <v>985</v>
      </c>
      <c r="N11257" s="3">
        <f>'Transaction Data'!$F11257*'Transaction Data'!$L11257</f>
        <v>1379</v>
      </c>
      <c r="O11257" s="3">
        <f>'Transaction Data'!$N11257-'Transaction Data'!$M11257</f>
        <v>394</v>
      </c>
      <c r="P11257" s="2">
        <f>DATEDIF('Transaction Data'!$D11257,'Transaction Data'!$A11257,"y")</f>
        <v>64</v>
      </c>
      <c r="Q11257" s="2" t="str">
        <f>FLOOR('Transaction Data'!$P11257,15)&amp;"-"&amp;FLOOR('Transaction Data'!$P11257,15)+14</f>
        <v>60-74</v>
      </c>
      <c r="R11257" s="2" t="str">
        <f>IF('Transaction Data'!$L11257&lt;=10,"Less Expensive","Expensive")</f>
        <v>Less Expensive</v>
      </c>
      <c r="S11257" s="4">
        <f>WEEKDAY('Transaction Data'!$A11257)</f>
        <v>7</v>
      </c>
      <c r="T11257" s="2" t="str">
        <f>IF(WEEKDAY('Transaction Data'!$A11257,2)&lt;6,"Weekday","Weekend")</f>
        <v>Weekend</v>
      </c>
    </row>
    <row r="11258" ht="15.75" customHeight="1">
      <c r="A11258" s="1">
        <v>45601.0</v>
      </c>
      <c r="B11258" s="2" t="s">
        <v>4875</v>
      </c>
      <c r="C11258" s="2" t="s">
        <v>72</v>
      </c>
      <c r="D11258" s="1">
        <v>32311.0</v>
      </c>
      <c r="E11258" s="2" t="s">
        <v>63</v>
      </c>
      <c r="F11258" s="2">
        <v>346.0</v>
      </c>
      <c r="G11258" s="2" t="s">
        <v>28</v>
      </c>
      <c r="H11258" s="2" t="s">
        <v>24</v>
      </c>
      <c r="I11258" s="2" t="s">
        <v>25</v>
      </c>
      <c r="J11258" s="2" t="str">
        <f t="array" ref="J11258">XLOOKUP('Transaction Data'!$G11258,Product_Code,Biscuit_Brand)</f>
        <v>Shortbread</v>
      </c>
      <c r="K11258" s="2">
        <f t="array" ref="K11258">XLOOKUP('Transaction Data'!$G11258,Product_Code,Cost)</f>
        <v>10</v>
      </c>
      <c r="L11258" s="2">
        <f t="array" ref="L11258">XLOOKUP('Transaction Data'!$G11258,Product_Code,Unit_Price)</f>
        <v>45</v>
      </c>
      <c r="M11258" s="3">
        <f>'Transaction Data'!$F11258*'Transaction Data'!$K11258</f>
        <v>3460</v>
      </c>
      <c r="N11258" s="3">
        <f>'Transaction Data'!$F11258*'Transaction Data'!$L11258</f>
        <v>15570</v>
      </c>
      <c r="O11258" s="3">
        <f>'Transaction Data'!$N11258-'Transaction Data'!$M11258</f>
        <v>12110</v>
      </c>
      <c r="P11258" s="2">
        <f>DATEDIF('Transaction Data'!$D11258,'Transaction Data'!$A11258,"y")</f>
        <v>36</v>
      </c>
      <c r="Q11258" s="2" t="str">
        <f>FLOOR('Transaction Data'!$P11258,15)&amp;"-"&amp;FLOOR('Transaction Data'!$P11258,15)+14</f>
        <v>30-44</v>
      </c>
      <c r="R11258" s="2" t="str">
        <f>IF('Transaction Data'!$L11258&lt;=10,"Less Expensive","Expensive")</f>
        <v>Expensive</v>
      </c>
      <c r="S11258" s="4">
        <f>WEEKDAY('Transaction Data'!$A11258)</f>
        <v>3</v>
      </c>
      <c r="T11258" s="2" t="str">
        <f>IF(WEEKDAY('Transaction Data'!$A11258,2)&lt;6,"Weekday","Weekend")</f>
        <v>Weekday</v>
      </c>
    </row>
    <row r="11259" ht="15.75" customHeight="1">
      <c r="A11259" s="1">
        <v>45612.0</v>
      </c>
      <c r="B11259" s="2" t="s">
        <v>4464</v>
      </c>
      <c r="C11259" s="2" t="s">
        <v>54</v>
      </c>
      <c r="D11259" s="1">
        <v>36967.0</v>
      </c>
      <c r="E11259" s="2" t="s">
        <v>37</v>
      </c>
      <c r="F11259" s="2">
        <v>50.0</v>
      </c>
      <c r="G11259" s="2" t="s">
        <v>60</v>
      </c>
      <c r="H11259" s="2" t="s">
        <v>29</v>
      </c>
      <c r="I11259" s="2" t="s">
        <v>35</v>
      </c>
      <c r="J11259" s="2" t="str">
        <f t="array" ref="J11259">XLOOKUP('Transaction Data'!$G11259,Product_Code,Biscuit_Brand)</f>
        <v>Peanut Butter Bites</v>
      </c>
      <c r="K11259" s="2">
        <f t="array" ref="K11259">XLOOKUP('Transaction Data'!$G11259,Product_Code,Cost)</f>
        <v>5</v>
      </c>
      <c r="L11259" s="2">
        <f t="array" ref="L11259">XLOOKUP('Transaction Data'!$G11259,Product_Code,Unit_Price)</f>
        <v>7</v>
      </c>
      <c r="M11259" s="3">
        <f>'Transaction Data'!$F11259*'Transaction Data'!$K11259</f>
        <v>250</v>
      </c>
      <c r="N11259" s="3">
        <f>'Transaction Data'!$F11259*'Transaction Data'!$L11259</f>
        <v>350</v>
      </c>
      <c r="O11259" s="3">
        <f>'Transaction Data'!$N11259-'Transaction Data'!$M11259</f>
        <v>100</v>
      </c>
      <c r="P11259" s="2">
        <f>DATEDIF('Transaction Data'!$D11259,'Transaction Data'!$A11259,"y")</f>
        <v>23</v>
      </c>
      <c r="Q11259" s="2" t="str">
        <f>FLOOR('Transaction Data'!$P11259,15)&amp;"-"&amp;FLOOR('Transaction Data'!$P11259,15)+14</f>
        <v>15-29</v>
      </c>
      <c r="R11259" s="2" t="str">
        <f>IF('Transaction Data'!$L11259&lt;=10,"Less Expensive","Expensive")</f>
        <v>Less Expensive</v>
      </c>
      <c r="S11259" s="4">
        <f>WEEKDAY('Transaction Data'!$A11259)</f>
        <v>7</v>
      </c>
      <c r="T11259" s="2" t="str">
        <f>IF(WEEKDAY('Transaction Data'!$A11259,2)&lt;6,"Weekday","Weekend")</f>
        <v>Weekend</v>
      </c>
    </row>
    <row r="11260" ht="15.75" customHeight="1">
      <c r="A11260" s="1">
        <v>45617.0</v>
      </c>
      <c r="B11260" s="2" t="s">
        <v>2520</v>
      </c>
      <c r="C11260" s="2" t="s">
        <v>21</v>
      </c>
      <c r="D11260" s="1">
        <v>34171.0</v>
      </c>
      <c r="E11260" s="2" t="s">
        <v>27</v>
      </c>
      <c r="F11260" s="2">
        <v>64.0</v>
      </c>
      <c r="G11260" s="2" t="s">
        <v>57</v>
      </c>
      <c r="H11260" s="2" t="s">
        <v>24</v>
      </c>
      <c r="I11260" s="2" t="s">
        <v>25</v>
      </c>
      <c r="J11260" s="2" t="str">
        <f t="array" ref="J11260">XLOOKUP('Transaction Data'!$G11260,Product_Code,Biscuit_Brand)</f>
        <v>Oatmeal Cookies</v>
      </c>
      <c r="K11260" s="2">
        <f t="array" ref="K11260">XLOOKUP('Transaction Data'!$G11260,Product_Code,Cost)</f>
        <v>19</v>
      </c>
      <c r="L11260" s="2">
        <f t="array" ref="L11260">XLOOKUP('Transaction Data'!$G11260,Product_Code,Unit_Price)</f>
        <v>23</v>
      </c>
      <c r="M11260" s="3">
        <f>'Transaction Data'!$F11260*'Transaction Data'!$K11260</f>
        <v>1216</v>
      </c>
      <c r="N11260" s="3">
        <f>'Transaction Data'!$F11260*'Transaction Data'!$L11260</f>
        <v>1472</v>
      </c>
      <c r="O11260" s="3">
        <f>'Transaction Data'!$N11260-'Transaction Data'!$M11260</f>
        <v>256</v>
      </c>
      <c r="P11260" s="2">
        <f>DATEDIF('Transaction Data'!$D11260,'Transaction Data'!$A11260,"y")</f>
        <v>31</v>
      </c>
      <c r="Q11260" s="2" t="str">
        <f>FLOOR('Transaction Data'!$P11260,15)&amp;"-"&amp;FLOOR('Transaction Data'!$P11260,15)+14</f>
        <v>30-44</v>
      </c>
      <c r="R11260" s="2" t="str">
        <f>IF('Transaction Data'!$L11260&lt;=10,"Less Expensive","Expensive")</f>
        <v>Expensive</v>
      </c>
      <c r="S11260" s="4">
        <f>WEEKDAY('Transaction Data'!$A11260)</f>
        <v>5</v>
      </c>
      <c r="T11260" s="2" t="str">
        <f>IF(WEEKDAY('Transaction Data'!$A11260,2)&lt;6,"Weekday","Weekend")</f>
        <v>Weekday</v>
      </c>
    </row>
    <row r="11261" ht="15.75" customHeight="1">
      <c r="A11261" s="1">
        <v>45616.0</v>
      </c>
      <c r="B11261" s="2" t="s">
        <v>9088</v>
      </c>
      <c r="C11261" s="2" t="s">
        <v>65</v>
      </c>
      <c r="D11261" s="1">
        <v>20233.0</v>
      </c>
      <c r="E11261" s="2" t="s">
        <v>27</v>
      </c>
      <c r="F11261" s="2">
        <v>107.0</v>
      </c>
      <c r="G11261" s="2" t="s">
        <v>61</v>
      </c>
      <c r="H11261" s="2" t="s">
        <v>45</v>
      </c>
      <c r="I11261" s="2" t="s">
        <v>30</v>
      </c>
      <c r="J11261" s="2" t="str">
        <f t="array" ref="J11261">XLOOKUP('Transaction Data'!$G11261,Product_Code,Biscuit_Brand)</f>
        <v>Choco Delight</v>
      </c>
      <c r="K11261" s="2">
        <f t="array" ref="K11261">XLOOKUP('Transaction Data'!$G11261,Product_Code,Cost)</f>
        <v>3</v>
      </c>
      <c r="L11261" s="2">
        <f t="array" ref="L11261">XLOOKUP('Transaction Data'!$G11261,Product_Code,Unit_Price)</f>
        <v>5</v>
      </c>
      <c r="M11261" s="3">
        <f>'Transaction Data'!$F11261*'Transaction Data'!$K11261</f>
        <v>321</v>
      </c>
      <c r="N11261" s="3">
        <f>'Transaction Data'!$F11261*'Transaction Data'!$L11261</f>
        <v>535</v>
      </c>
      <c r="O11261" s="3">
        <f>'Transaction Data'!$N11261-'Transaction Data'!$M11261</f>
        <v>214</v>
      </c>
      <c r="P11261" s="2">
        <f>DATEDIF('Transaction Data'!$D11261,'Transaction Data'!$A11261,"y")</f>
        <v>69</v>
      </c>
      <c r="Q11261" s="2" t="str">
        <f>FLOOR('Transaction Data'!$P11261,15)&amp;"-"&amp;FLOOR('Transaction Data'!$P11261,15)+14</f>
        <v>60-74</v>
      </c>
      <c r="R11261" s="2" t="str">
        <f>IF('Transaction Data'!$L11261&lt;=10,"Less Expensive","Expensive")</f>
        <v>Less Expensive</v>
      </c>
      <c r="S11261" s="4">
        <f>WEEKDAY('Transaction Data'!$A11261)</f>
        <v>4</v>
      </c>
      <c r="T11261" s="2" t="str">
        <f>IF(WEEKDAY('Transaction Data'!$A11261,2)&lt;6,"Weekday","Weekend")</f>
        <v>Weekday</v>
      </c>
    </row>
    <row r="11262" ht="15.75" customHeight="1">
      <c r="A11262" s="1">
        <v>45611.0</v>
      </c>
      <c r="B11262" s="2" t="s">
        <v>6664</v>
      </c>
      <c r="C11262" s="2" t="s">
        <v>54</v>
      </c>
      <c r="D11262" s="1">
        <v>26588.0</v>
      </c>
      <c r="E11262" s="2" t="s">
        <v>27</v>
      </c>
      <c r="F11262" s="2">
        <v>141.0</v>
      </c>
      <c r="G11262" s="2" t="s">
        <v>48</v>
      </c>
      <c r="H11262" s="2" t="s">
        <v>49</v>
      </c>
      <c r="I11262" s="2" t="s">
        <v>25</v>
      </c>
      <c r="J11262" s="2" t="str">
        <f t="array" ref="J11262">XLOOKUP('Transaction Data'!$G11262,Product_Code,Biscuit_Brand)</f>
        <v>Lemon Crisps</v>
      </c>
      <c r="K11262" s="2">
        <f t="array" ref="K11262">XLOOKUP('Transaction Data'!$G11262,Product_Code,Cost)</f>
        <v>7</v>
      </c>
      <c r="L11262" s="2">
        <f t="array" ref="L11262">XLOOKUP('Transaction Data'!$G11262,Product_Code,Unit_Price)</f>
        <v>9</v>
      </c>
      <c r="M11262" s="3">
        <f>'Transaction Data'!$F11262*'Transaction Data'!$K11262</f>
        <v>987</v>
      </c>
      <c r="N11262" s="3">
        <f>'Transaction Data'!$F11262*'Transaction Data'!$L11262</f>
        <v>1269</v>
      </c>
      <c r="O11262" s="3">
        <f>'Transaction Data'!$N11262-'Transaction Data'!$M11262</f>
        <v>282</v>
      </c>
      <c r="P11262" s="2">
        <f>DATEDIF('Transaction Data'!$D11262,'Transaction Data'!$A11262,"y")</f>
        <v>52</v>
      </c>
      <c r="Q11262" s="2" t="str">
        <f>FLOOR('Transaction Data'!$P11262,15)&amp;"-"&amp;FLOOR('Transaction Data'!$P11262,15)+14</f>
        <v>45-59</v>
      </c>
      <c r="R11262" s="2" t="str">
        <f>IF('Transaction Data'!$L11262&lt;=10,"Less Expensive","Expensive")</f>
        <v>Less Expensive</v>
      </c>
      <c r="S11262" s="4">
        <f>WEEKDAY('Transaction Data'!$A11262)</f>
        <v>6</v>
      </c>
      <c r="T11262" s="2" t="str">
        <f>IF(WEEKDAY('Transaction Data'!$A11262,2)&lt;6,"Weekday","Weekend")</f>
        <v>Weekday</v>
      </c>
    </row>
    <row r="11263" ht="15.75" customHeight="1">
      <c r="A11263" s="1">
        <v>45625.0</v>
      </c>
      <c r="B11263" s="2" t="s">
        <v>4641</v>
      </c>
      <c r="C11263" s="2" t="s">
        <v>21</v>
      </c>
      <c r="D11263" s="1">
        <v>37918.0</v>
      </c>
      <c r="E11263" s="2" t="s">
        <v>27</v>
      </c>
      <c r="F11263" s="2">
        <v>486.0</v>
      </c>
      <c r="G11263" s="2" t="s">
        <v>28</v>
      </c>
      <c r="H11263" s="2" t="s">
        <v>24</v>
      </c>
      <c r="I11263" s="2" t="s">
        <v>35</v>
      </c>
      <c r="J11263" s="2" t="str">
        <f t="array" ref="J11263">XLOOKUP('Transaction Data'!$G11263,Product_Code,Biscuit_Brand)</f>
        <v>Shortbread</v>
      </c>
      <c r="K11263" s="2">
        <f t="array" ref="K11263">XLOOKUP('Transaction Data'!$G11263,Product_Code,Cost)</f>
        <v>10</v>
      </c>
      <c r="L11263" s="2">
        <f t="array" ref="L11263">XLOOKUP('Transaction Data'!$G11263,Product_Code,Unit_Price)</f>
        <v>45</v>
      </c>
      <c r="M11263" s="3">
        <f>'Transaction Data'!$F11263*'Transaction Data'!$K11263</f>
        <v>4860</v>
      </c>
      <c r="N11263" s="3">
        <f>'Transaction Data'!$F11263*'Transaction Data'!$L11263</f>
        <v>21870</v>
      </c>
      <c r="O11263" s="3">
        <f>'Transaction Data'!$N11263-'Transaction Data'!$M11263</f>
        <v>17010</v>
      </c>
      <c r="P11263" s="2">
        <f>DATEDIF('Transaction Data'!$D11263,'Transaction Data'!$A11263,"y")</f>
        <v>21</v>
      </c>
      <c r="Q11263" s="2" t="str">
        <f>FLOOR('Transaction Data'!$P11263,15)&amp;"-"&amp;FLOOR('Transaction Data'!$P11263,15)+14</f>
        <v>15-29</v>
      </c>
      <c r="R11263" s="2" t="str">
        <f>IF('Transaction Data'!$L11263&lt;=10,"Less Expensive","Expensive")</f>
        <v>Expensive</v>
      </c>
      <c r="S11263" s="4">
        <f>WEEKDAY('Transaction Data'!$A11263)</f>
        <v>6</v>
      </c>
      <c r="T11263" s="2" t="str">
        <f>IF(WEEKDAY('Transaction Data'!$A11263,2)&lt;6,"Weekday","Weekend")</f>
        <v>Weekday</v>
      </c>
    </row>
    <row r="11264" ht="15.75" customHeight="1">
      <c r="A11264" s="1">
        <v>45603.0</v>
      </c>
      <c r="B11264" s="2" t="s">
        <v>637</v>
      </c>
      <c r="C11264" s="2" t="s">
        <v>65</v>
      </c>
      <c r="D11264" s="1">
        <v>36317.0</v>
      </c>
      <c r="E11264" s="2" t="s">
        <v>63</v>
      </c>
      <c r="F11264" s="2">
        <v>260.0</v>
      </c>
      <c r="G11264" s="2" t="s">
        <v>55</v>
      </c>
      <c r="H11264" s="2" t="s">
        <v>45</v>
      </c>
      <c r="I11264" s="2" t="s">
        <v>30</v>
      </c>
      <c r="J11264" s="2" t="str">
        <f t="array" ref="J11264">XLOOKUP('Transaction Data'!$G11264,Product_Code,Biscuit_Brand)</f>
        <v>Vanilla Wafers</v>
      </c>
      <c r="K11264" s="2">
        <f t="array" ref="K11264">XLOOKUP('Transaction Data'!$G11264,Product_Code,Cost)</f>
        <v>18</v>
      </c>
      <c r="L11264" s="2">
        <f t="array" ref="L11264">XLOOKUP('Transaction Data'!$G11264,Product_Code,Unit_Price)</f>
        <v>36</v>
      </c>
      <c r="M11264" s="3">
        <f>'Transaction Data'!$F11264*'Transaction Data'!$K11264</f>
        <v>4680</v>
      </c>
      <c r="N11264" s="3">
        <f>'Transaction Data'!$F11264*'Transaction Data'!$L11264</f>
        <v>9360</v>
      </c>
      <c r="O11264" s="3">
        <f>'Transaction Data'!$N11264-'Transaction Data'!$M11264</f>
        <v>4680</v>
      </c>
      <c r="P11264" s="2">
        <f>DATEDIF('Transaction Data'!$D11264,'Transaction Data'!$A11264,"y")</f>
        <v>25</v>
      </c>
      <c r="Q11264" s="2" t="str">
        <f>FLOOR('Transaction Data'!$P11264,15)&amp;"-"&amp;FLOOR('Transaction Data'!$P11264,15)+14</f>
        <v>15-29</v>
      </c>
      <c r="R11264" s="2" t="str">
        <f>IF('Transaction Data'!$L11264&lt;=10,"Less Expensive","Expensive")</f>
        <v>Expensive</v>
      </c>
      <c r="S11264" s="4">
        <f>WEEKDAY('Transaction Data'!$A11264)</f>
        <v>5</v>
      </c>
      <c r="T11264" s="2" t="str">
        <f>IF(WEEKDAY('Transaction Data'!$A11264,2)&lt;6,"Weekday","Weekend")</f>
        <v>Weekday</v>
      </c>
    </row>
    <row r="11265" ht="15.75" customHeight="1">
      <c r="A11265" s="1">
        <v>45617.0</v>
      </c>
      <c r="B11265" s="2" t="s">
        <v>6147</v>
      </c>
      <c r="C11265" s="2" t="s">
        <v>47</v>
      </c>
      <c r="D11265" s="1">
        <v>38038.0</v>
      </c>
      <c r="E11265" s="2" t="s">
        <v>27</v>
      </c>
      <c r="F11265" s="2">
        <v>91.0</v>
      </c>
      <c r="G11265" s="2" t="s">
        <v>57</v>
      </c>
      <c r="H11265" s="2" t="s">
        <v>45</v>
      </c>
      <c r="I11265" s="2" t="s">
        <v>30</v>
      </c>
      <c r="J11265" s="2" t="str">
        <f t="array" ref="J11265">XLOOKUP('Transaction Data'!$G11265,Product_Code,Biscuit_Brand)</f>
        <v>Oatmeal Cookies</v>
      </c>
      <c r="K11265" s="2">
        <f t="array" ref="K11265">XLOOKUP('Transaction Data'!$G11265,Product_Code,Cost)</f>
        <v>19</v>
      </c>
      <c r="L11265" s="2">
        <f t="array" ref="L11265">XLOOKUP('Transaction Data'!$G11265,Product_Code,Unit_Price)</f>
        <v>23</v>
      </c>
      <c r="M11265" s="3">
        <f>'Transaction Data'!$F11265*'Transaction Data'!$K11265</f>
        <v>1729</v>
      </c>
      <c r="N11265" s="3">
        <f>'Transaction Data'!$F11265*'Transaction Data'!$L11265</f>
        <v>2093</v>
      </c>
      <c r="O11265" s="3">
        <f>'Transaction Data'!$N11265-'Transaction Data'!$M11265</f>
        <v>364</v>
      </c>
      <c r="P11265" s="2">
        <f>DATEDIF('Transaction Data'!$D11265,'Transaction Data'!$A11265,"y")</f>
        <v>20</v>
      </c>
      <c r="Q11265" s="2" t="str">
        <f>FLOOR('Transaction Data'!$P11265,15)&amp;"-"&amp;FLOOR('Transaction Data'!$P11265,15)+14</f>
        <v>15-29</v>
      </c>
      <c r="R11265" s="2" t="str">
        <f>IF('Transaction Data'!$L11265&lt;=10,"Less Expensive","Expensive")</f>
        <v>Expensive</v>
      </c>
      <c r="S11265" s="4">
        <f>WEEKDAY('Transaction Data'!$A11265)</f>
        <v>5</v>
      </c>
      <c r="T11265" s="2" t="str">
        <f>IF(WEEKDAY('Transaction Data'!$A11265,2)&lt;6,"Weekday","Weekend")</f>
        <v>Weekday</v>
      </c>
    </row>
    <row r="11266" ht="15.75" customHeight="1">
      <c r="A11266" s="1">
        <v>45620.0</v>
      </c>
      <c r="B11266" s="2" t="s">
        <v>9071</v>
      </c>
      <c r="C11266" s="2" t="s">
        <v>65</v>
      </c>
      <c r="D11266" s="1">
        <v>16086.0</v>
      </c>
      <c r="E11266" s="2" t="s">
        <v>63</v>
      </c>
      <c r="F11266" s="2">
        <v>57.0</v>
      </c>
      <c r="G11266" s="2" t="s">
        <v>23</v>
      </c>
      <c r="H11266" s="2" t="s">
        <v>42</v>
      </c>
      <c r="I11266" s="2" t="s">
        <v>35</v>
      </c>
      <c r="J11266" s="2" t="str">
        <f t="array" ref="J11266">XLOOKUP('Transaction Data'!$G11266,Product_Code,Biscuit_Brand)</f>
        <v>Cinnamon Swirls</v>
      </c>
      <c r="K11266" s="2">
        <f t="array" ref="K11266">XLOOKUP('Transaction Data'!$G11266,Product_Code,Cost)</f>
        <v>10</v>
      </c>
      <c r="L11266" s="2">
        <f t="array" ref="L11266">XLOOKUP('Transaction Data'!$G11266,Product_Code,Unit_Price)</f>
        <v>14</v>
      </c>
      <c r="M11266" s="3">
        <f>'Transaction Data'!$F11266*'Transaction Data'!$K11266</f>
        <v>570</v>
      </c>
      <c r="N11266" s="3">
        <f>'Transaction Data'!$F11266*'Transaction Data'!$L11266</f>
        <v>798</v>
      </c>
      <c r="O11266" s="3">
        <f>'Transaction Data'!$N11266-'Transaction Data'!$M11266</f>
        <v>228</v>
      </c>
      <c r="P11266" s="2">
        <f>DATEDIF('Transaction Data'!$D11266,'Transaction Data'!$A11266,"y")</f>
        <v>80</v>
      </c>
      <c r="Q11266" s="2" t="str">
        <f>FLOOR('Transaction Data'!$P11266,15)&amp;"-"&amp;FLOOR('Transaction Data'!$P11266,15)+14</f>
        <v>75-89</v>
      </c>
      <c r="R11266" s="2" t="str">
        <f>IF('Transaction Data'!$L11266&lt;=10,"Less Expensive","Expensive")</f>
        <v>Expensive</v>
      </c>
      <c r="S11266" s="4">
        <f>WEEKDAY('Transaction Data'!$A11266)</f>
        <v>1</v>
      </c>
      <c r="T11266" s="2" t="str">
        <f>IF(WEEKDAY('Transaction Data'!$A11266,2)&lt;6,"Weekday","Weekend")</f>
        <v>Weekend</v>
      </c>
    </row>
    <row r="11267" ht="15.75" customHeight="1">
      <c r="A11267" s="1">
        <v>45616.0</v>
      </c>
      <c r="B11267" s="2" t="s">
        <v>3054</v>
      </c>
      <c r="C11267" s="2" t="s">
        <v>51</v>
      </c>
      <c r="D11267" s="1">
        <v>18994.0</v>
      </c>
      <c r="E11267" s="2" t="s">
        <v>37</v>
      </c>
      <c r="F11267" s="2">
        <v>142.0</v>
      </c>
      <c r="G11267" s="2" t="s">
        <v>38</v>
      </c>
      <c r="H11267" s="2" t="s">
        <v>52</v>
      </c>
      <c r="I11267" s="2" t="s">
        <v>35</v>
      </c>
      <c r="J11267" s="2" t="str">
        <f t="array" ref="J11267">XLOOKUP('Transaction Data'!$G11267,Product_Code,Biscuit_Brand)</f>
        <v>Ginger Snaps</v>
      </c>
      <c r="K11267" s="2">
        <f t="array" ref="K11267">XLOOKUP('Transaction Data'!$G11267,Product_Code,Cost)</f>
        <v>14</v>
      </c>
      <c r="L11267" s="2">
        <f t="array" ref="L11267">XLOOKUP('Transaction Data'!$G11267,Product_Code,Unit_Price)</f>
        <v>28</v>
      </c>
      <c r="M11267" s="3">
        <f>'Transaction Data'!$F11267*'Transaction Data'!$K11267</f>
        <v>1988</v>
      </c>
      <c r="N11267" s="3">
        <f>'Transaction Data'!$F11267*'Transaction Data'!$L11267</f>
        <v>3976</v>
      </c>
      <c r="O11267" s="3">
        <f>'Transaction Data'!$N11267-'Transaction Data'!$M11267</f>
        <v>1988</v>
      </c>
      <c r="P11267" s="2">
        <f>DATEDIF('Transaction Data'!$D11267,'Transaction Data'!$A11267,"y")</f>
        <v>72</v>
      </c>
      <c r="Q11267" s="2" t="str">
        <f>FLOOR('Transaction Data'!$P11267,15)&amp;"-"&amp;FLOOR('Transaction Data'!$P11267,15)+14</f>
        <v>60-74</v>
      </c>
      <c r="R11267" s="2" t="str">
        <f>IF('Transaction Data'!$L11267&lt;=10,"Less Expensive","Expensive")</f>
        <v>Expensive</v>
      </c>
      <c r="S11267" s="4">
        <f>WEEKDAY('Transaction Data'!$A11267)</f>
        <v>4</v>
      </c>
      <c r="T11267" s="2" t="str">
        <f>IF(WEEKDAY('Transaction Data'!$A11267,2)&lt;6,"Weekday","Weekend")</f>
        <v>Weekday</v>
      </c>
    </row>
    <row r="11268" ht="15.75" customHeight="1">
      <c r="A11268" s="1">
        <v>45614.0</v>
      </c>
      <c r="B11268" s="2" t="s">
        <v>2266</v>
      </c>
      <c r="C11268" s="2" t="s">
        <v>54</v>
      </c>
      <c r="D11268" s="1">
        <v>24549.0</v>
      </c>
      <c r="E11268" s="2" t="s">
        <v>37</v>
      </c>
      <c r="F11268" s="2">
        <v>481.0</v>
      </c>
      <c r="G11268" s="2" t="s">
        <v>57</v>
      </c>
      <c r="H11268" s="2" t="s">
        <v>29</v>
      </c>
      <c r="I11268" s="2" t="s">
        <v>25</v>
      </c>
      <c r="J11268" s="2" t="str">
        <f t="array" ref="J11268">XLOOKUP('Transaction Data'!$G11268,Product_Code,Biscuit_Brand)</f>
        <v>Oatmeal Cookies</v>
      </c>
      <c r="K11268" s="2">
        <f t="array" ref="K11268">XLOOKUP('Transaction Data'!$G11268,Product_Code,Cost)</f>
        <v>19</v>
      </c>
      <c r="L11268" s="2">
        <f t="array" ref="L11268">XLOOKUP('Transaction Data'!$G11268,Product_Code,Unit_Price)</f>
        <v>23</v>
      </c>
      <c r="M11268" s="3">
        <f>'Transaction Data'!$F11268*'Transaction Data'!$K11268</f>
        <v>9139</v>
      </c>
      <c r="N11268" s="3">
        <f>'Transaction Data'!$F11268*'Transaction Data'!$L11268</f>
        <v>11063</v>
      </c>
      <c r="O11268" s="3">
        <f>'Transaction Data'!$N11268-'Transaction Data'!$M11268</f>
        <v>1924</v>
      </c>
      <c r="P11268" s="2">
        <f>DATEDIF('Transaction Data'!$D11268,'Transaction Data'!$A11268,"y")</f>
        <v>57</v>
      </c>
      <c r="Q11268" s="2" t="str">
        <f>FLOOR('Transaction Data'!$P11268,15)&amp;"-"&amp;FLOOR('Transaction Data'!$P11268,15)+14</f>
        <v>45-59</v>
      </c>
      <c r="R11268" s="2" t="str">
        <f>IF('Transaction Data'!$L11268&lt;=10,"Less Expensive","Expensive")</f>
        <v>Expensive</v>
      </c>
      <c r="S11268" s="4">
        <f>WEEKDAY('Transaction Data'!$A11268)</f>
        <v>2</v>
      </c>
      <c r="T11268" s="2" t="str">
        <f>IF(WEEKDAY('Transaction Data'!$A11268,2)&lt;6,"Weekday","Weekend")</f>
        <v>Weekday</v>
      </c>
    </row>
    <row r="11269" ht="15.75" customHeight="1">
      <c r="A11269" s="1">
        <v>45609.0</v>
      </c>
      <c r="B11269" s="2" t="s">
        <v>7503</v>
      </c>
      <c r="C11269" s="2" t="s">
        <v>41</v>
      </c>
      <c r="D11269" s="1">
        <v>35916.0</v>
      </c>
      <c r="E11269" s="2" t="s">
        <v>63</v>
      </c>
      <c r="F11269" s="2">
        <v>392.0</v>
      </c>
      <c r="G11269" s="2" t="s">
        <v>23</v>
      </c>
      <c r="H11269" s="2" t="s">
        <v>24</v>
      </c>
      <c r="I11269" s="2" t="s">
        <v>25</v>
      </c>
      <c r="J11269" s="2" t="str">
        <f t="array" ref="J11269">XLOOKUP('Transaction Data'!$G11269,Product_Code,Biscuit_Brand)</f>
        <v>Cinnamon Swirls</v>
      </c>
      <c r="K11269" s="2">
        <f t="array" ref="K11269">XLOOKUP('Transaction Data'!$G11269,Product_Code,Cost)</f>
        <v>10</v>
      </c>
      <c r="L11269" s="2">
        <f t="array" ref="L11269">XLOOKUP('Transaction Data'!$G11269,Product_Code,Unit_Price)</f>
        <v>14</v>
      </c>
      <c r="M11269" s="3">
        <f>'Transaction Data'!$F11269*'Transaction Data'!$K11269</f>
        <v>3920</v>
      </c>
      <c r="N11269" s="3">
        <f>'Transaction Data'!$F11269*'Transaction Data'!$L11269</f>
        <v>5488</v>
      </c>
      <c r="O11269" s="3">
        <f>'Transaction Data'!$N11269-'Transaction Data'!$M11269</f>
        <v>1568</v>
      </c>
      <c r="P11269" s="2">
        <f>DATEDIF('Transaction Data'!$D11269,'Transaction Data'!$A11269,"y")</f>
        <v>26</v>
      </c>
      <c r="Q11269" s="2" t="str">
        <f>FLOOR('Transaction Data'!$P11269,15)&amp;"-"&amp;FLOOR('Transaction Data'!$P11269,15)+14</f>
        <v>15-29</v>
      </c>
      <c r="R11269" s="2" t="str">
        <f>IF('Transaction Data'!$L11269&lt;=10,"Less Expensive","Expensive")</f>
        <v>Expensive</v>
      </c>
      <c r="S11269" s="4">
        <f>WEEKDAY('Transaction Data'!$A11269)</f>
        <v>4</v>
      </c>
      <c r="T11269" s="2" t="str">
        <f>IF(WEEKDAY('Transaction Data'!$A11269,2)&lt;6,"Weekday","Weekend")</f>
        <v>Weekday</v>
      </c>
    </row>
    <row r="11270" ht="15.75" customHeight="1">
      <c r="A11270" s="1">
        <v>45626.0</v>
      </c>
      <c r="B11270" s="2" t="s">
        <v>5223</v>
      </c>
      <c r="C11270" s="2" t="s">
        <v>47</v>
      </c>
      <c r="D11270" s="1">
        <v>27909.0</v>
      </c>
      <c r="E11270" s="2" t="s">
        <v>37</v>
      </c>
      <c r="F11270" s="2">
        <v>470.0</v>
      </c>
      <c r="G11270" s="2" t="s">
        <v>38</v>
      </c>
      <c r="H11270" s="2" t="s">
        <v>34</v>
      </c>
      <c r="I11270" s="2" t="s">
        <v>30</v>
      </c>
      <c r="J11270" s="2" t="str">
        <f t="array" ref="J11270">XLOOKUP('Transaction Data'!$G11270,Product_Code,Biscuit_Brand)</f>
        <v>Ginger Snaps</v>
      </c>
      <c r="K11270" s="2">
        <f t="array" ref="K11270">XLOOKUP('Transaction Data'!$G11270,Product_Code,Cost)</f>
        <v>14</v>
      </c>
      <c r="L11270" s="2">
        <f t="array" ref="L11270">XLOOKUP('Transaction Data'!$G11270,Product_Code,Unit_Price)</f>
        <v>28</v>
      </c>
      <c r="M11270" s="3">
        <f>'Transaction Data'!$F11270*'Transaction Data'!$K11270</f>
        <v>6580</v>
      </c>
      <c r="N11270" s="3">
        <f>'Transaction Data'!$F11270*'Transaction Data'!$L11270</f>
        <v>13160</v>
      </c>
      <c r="O11270" s="3">
        <f>'Transaction Data'!$N11270-'Transaction Data'!$M11270</f>
        <v>6580</v>
      </c>
      <c r="P11270" s="2">
        <f>DATEDIF('Transaction Data'!$D11270,'Transaction Data'!$A11270,"y")</f>
        <v>48</v>
      </c>
      <c r="Q11270" s="2" t="str">
        <f>FLOOR('Transaction Data'!$P11270,15)&amp;"-"&amp;FLOOR('Transaction Data'!$P11270,15)+14</f>
        <v>45-59</v>
      </c>
      <c r="R11270" s="2" t="str">
        <f>IF('Transaction Data'!$L11270&lt;=10,"Less Expensive","Expensive")</f>
        <v>Expensive</v>
      </c>
      <c r="S11270" s="4">
        <f>WEEKDAY('Transaction Data'!$A11270)</f>
        <v>7</v>
      </c>
      <c r="T11270" s="2" t="str">
        <f>IF(WEEKDAY('Transaction Data'!$A11270,2)&lt;6,"Weekday","Weekend")</f>
        <v>Weekend</v>
      </c>
    </row>
    <row r="11271" ht="15.75" customHeight="1">
      <c r="A11271" s="1">
        <v>45597.0</v>
      </c>
      <c r="B11271" s="2" t="s">
        <v>1347</v>
      </c>
      <c r="C11271" s="2" t="s">
        <v>65</v>
      </c>
      <c r="D11271" s="1">
        <v>22597.0</v>
      </c>
      <c r="E11271" s="2" t="s">
        <v>63</v>
      </c>
      <c r="F11271" s="2">
        <v>165.0</v>
      </c>
      <c r="G11271" s="2" t="s">
        <v>38</v>
      </c>
      <c r="H11271" s="2" t="s">
        <v>52</v>
      </c>
      <c r="I11271" s="2" t="s">
        <v>25</v>
      </c>
      <c r="J11271" s="2" t="str">
        <f t="array" ref="J11271">XLOOKUP('Transaction Data'!$G11271,Product_Code,Biscuit_Brand)</f>
        <v>Ginger Snaps</v>
      </c>
      <c r="K11271" s="2">
        <f t="array" ref="K11271">XLOOKUP('Transaction Data'!$G11271,Product_Code,Cost)</f>
        <v>14</v>
      </c>
      <c r="L11271" s="2">
        <f t="array" ref="L11271">XLOOKUP('Transaction Data'!$G11271,Product_Code,Unit_Price)</f>
        <v>28</v>
      </c>
      <c r="M11271" s="3">
        <f>'Transaction Data'!$F11271*'Transaction Data'!$K11271</f>
        <v>2310</v>
      </c>
      <c r="N11271" s="3">
        <f>'Transaction Data'!$F11271*'Transaction Data'!$L11271</f>
        <v>4620</v>
      </c>
      <c r="O11271" s="3">
        <f>'Transaction Data'!$N11271-'Transaction Data'!$M11271</f>
        <v>2310</v>
      </c>
      <c r="P11271" s="2">
        <f>DATEDIF('Transaction Data'!$D11271,'Transaction Data'!$A11271,"y")</f>
        <v>62</v>
      </c>
      <c r="Q11271" s="2" t="str">
        <f>FLOOR('Transaction Data'!$P11271,15)&amp;"-"&amp;FLOOR('Transaction Data'!$P11271,15)+14</f>
        <v>60-74</v>
      </c>
      <c r="R11271" s="2" t="str">
        <f>IF('Transaction Data'!$L11271&lt;=10,"Less Expensive","Expensive")</f>
        <v>Expensive</v>
      </c>
      <c r="S11271" s="4">
        <f>WEEKDAY('Transaction Data'!$A11271)</f>
        <v>6</v>
      </c>
      <c r="T11271" s="2" t="str">
        <f>IF(WEEKDAY('Transaction Data'!$A11271,2)&lt;6,"Weekday","Weekend")</f>
        <v>Weekday</v>
      </c>
    </row>
    <row r="11272" ht="15.75" customHeight="1">
      <c r="A11272" s="1">
        <v>45617.0</v>
      </c>
      <c r="B11272" s="2" t="s">
        <v>1161</v>
      </c>
      <c r="C11272" s="2" t="s">
        <v>47</v>
      </c>
      <c r="D11272" s="1">
        <v>17120.0</v>
      </c>
      <c r="E11272" s="2" t="s">
        <v>22</v>
      </c>
      <c r="F11272" s="2">
        <v>175.0</v>
      </c>
      <c r="G11272" s="2" t="s">
        <v>23</v>
      </c>
      <c r="H11272" s="2" t="s">
        <v>49</v>
      </c>
      <c r="I11272" s="2" t="s">
        <v>25</v>
      </c>
      <c r="J11272" s="2" t="str">
        <f t="array" ref="J11272">XLOOKUP('Transaction Data'!$G11272,Product_Code,Biscuit_Brand)</f>
        <v>Cinnamon Swirls</v>
      </c>
      <c r="K11272" s="2">
        <f t="array" ref="K11272">XLOOKUP('Transaction Data'!$G11272,Product_Code,Cost)</f>
        <v>10</v>
      </c>
      <c r="L11272" s="2">
        <f t="array" ref="L11272">XLOOKUP('Transaction Data'!$G11272,Product_Code,Unit_Price)</f>
        <v>14</v>
      </c>
      <c r="M11272" s="3">
        <f>'Transaction Data'!$F11272*'Transaction Data'!$K11272</f>
        <v>1750</v>
      </c>
      <c r="N11272" s="3">
        <f>'Transaction Data'!$F11272*'Transaction Data'!$L11272</f>
        <v>2450</v>
      </c>
      <c r="O11272" s="3">
        <f>'Transaction Data'!$N11272-'Transaction Data'!$M11272</f>
        <v>700</v>
      </c>
      <c r="P11272" s="2">
        <f>DATEDIF('Transaction Data'!$D11272,'Transaction Data'!$A11272,"y")</f>
        <v>78</v>
      </c>
      <c r="Q11272" s="2" t="str">
        <f>FLOOR('Transaction Data'!$P11272,15)&amp;"-"&amp;FLOOR('Transaction Data'!$P11272,15)+14</f>
        <v>75-89</v>
      </c>
      <c r="R11272" s="2" t="str">
        <f>IF('Transaction Data'!$L11272&lt;=10,"Less Expensive","Expensive")</f>
        <v>Expensive</v>
      </c>
      <c r="S11272" s="4">
        <f>WEEKDAY('Transaction Data'!$A11272)</f>
        <v>5</v>
      </c>
      <c r="T11272" s="2" t="str">
        <f>IF(WEEKDAY('Transaction Data'!$A11272,2)&lt;6,"Weekday","Weekend")</f>
        <v>Weekday</v>
      </c>
    </row>
    <row r="11273" ht="15.75" customHeight="1">
      <c r="A11273" s="1">
        <v>45608.0</v>
      </c>
      <c r="B11273" s="2" t="s">
        <v>4237</v>
      </c>
      <c r="C11273" s="2" t="s">
        <v>32</v>
      </c>
      <c r="D11273" s="1">
        <v>24534.0</v>
      </c>
      <c r="E11273" s="2" t="s">
        <v>63</v>
      </c>
      <c r="F11273" s="2">
        <v>46.0</v>
      </c>
      <c r="G11273" s="2" t="s">
        <v>38</v>
      </c>
      <c r="H11273" s="2" t="s">
        <v>39</v>
      </c>
      <c r="I11273" s="2" t="s">
        <v>35</v>
      </c>
      <c r="J11273" s="2" t="str">
        <f t="array" ref="J11273">XLOOKUP('Transaction Data'!$G11273,Product_Code,Biscuit_Brand)</f>
        <v>Ginger Snaps</v>
      </c>
      <c r="K11273" s="2">
        <f t="array" ref="K11273">XLOOKUP('Transaction Data'!$G11273,Product_Code,Cost)</f>
        <v>14</v>
      </c>
      <c r="L11273" s="2">
        <f t="array" ref="L11273">XLOOKUP('Transaction Data'!$G11273,Product_Code,Unit_Price)</f>
        <v>28</v>
      </c>
      <c r="M11273" s="3">
        <f>'Transaction Data'!$F11273*'Transaction Data'!$K11273</f>
        <v>644</v>
      </c>
      <c r="N11273" s="3">
        <f>'Transaction Data'!$F11273*'Transaction Data'!$L11273</f>
        <v>1288</v>
      </c>
      <c r="O11273" s="3">
        <f>'Transaction Data'!$N11273-'Transaction Data'!$M11273</f>
        <v>644</v>
      </c>
      <c r="P11273" s="2">
        <f>DATEDIF('Transaction Data'!$D11273,'Transaction Data'!$A11273,"y")</f>
        <v>57</v>
      </c>
      <c r="Q11273" s="2" t="str">
        <f>FLOOR('Transaction Data'!$P11273,15)&amp;"-"&amp;FLOOR('Transaction Data'!$P11273,15)+14</f>
        <v>45-59</v>
      </c>
      <c r="R11273" s="2" t="str">
        <f>IF('Transaction Data'!$L11273&lt;=10,"Less Expensive","Expensive")</f>
        <v>Expensive</v>
      </c>
      <c r="S11273" s="4">
        <f>WEEKDAY('Transaction Data'!$A11273)</f>
        <v>3</v>
      </c>
      <c r="T11273" s="2" t="str">
        <f>IF(WEEKDAY('Transaction Data'!$A11273,2)&lt;6,"Weekday","Weekend")</f>
        <v>Weekday</v>
      </c>
    </row>
    <row r="11274" ht="15.75" customHeight="1">
      <c r="A11274" s="1">
        <v>45618.0</v>
      </c>
      <c r="B11274" s="2" t="s">
        <v>8567</v>
      </c>
      <c r="C11274" s="2" t="s">
        <v>65</v>
      </c>
      <c r="D11274" s="1">
        <v>29192.0</v>
      </c>
      <c r="E11274" s="2" t="s">
        <v>27</v>
      </c>
      <c r="F11274" s="2">
        <v>364.0</v>
      </c>
      <c r="G11274" s="2" t="s">
        <v>44</v>
      </c>
      <c r="H11274" s="2" t="s">
        <v>42</v>
      </c>
      <c r="I11274" s="2" t="s">
        <v>25</v>
      </c>
      <c r="J11274" s="2" t="str">
        <f t="array" ref="J11274">XLOOKUP('Transaction Data'!$G11274,Product_Code,Biscuit_Brand)</f>
        <v>Butter Crunch</v>
      </c>
      <c r="K11274" s="2">
        <f t="array" ref="K11274">XLOOKUP('Transaction Data'!$G11274,Product_Code,Cost)</f>
        <v>10</v>
      </c>
      <c r="L11274" s="2">
        <f t="array" ref="L11274">XLOOKUP('Transaction Data'!$G11274,Product_Code,Unit_Price)</f>
        <v>11</v>
      </c>
      <c r="M11274" s="3">
        <f>'Transaction Data'!$F11274*'Transaction Data'!$K11274</f>
        <v>3640</v>
      </c>
      <c r="N11274" s="3">
        <f>'Transaction Data'!$F11274*'Transaction Data'!$L11274</f>
        <v>4004</v>
      </c>
      <c r="O11274" s="3">
        <f>'Transaction Data'!$N11274-'Transaction Data'!$M11274</f>
        <v>364</v>
      </c>
      <c r="P11274" s="2">
        <f>DATEDIF('Transaction Data'!$D11274,'Transaction Data'!$A11274,"y")</f>
        <v>44</v>
      </c>
      <c r="Q11274" s="2" t="str">
        <f>FLOOR('Transaction Data'!$P11274,15)&amp;"-"&amp;FLOOR('Transaction Data'!$P11274,15)+14</f>
        <v>30-44</v>
      </c>
      <c r="R11274" s="2" t="str">
        <f>IF('Transaction Data'!$L11274&lt;=10,"Less Expensive","Expensive")</f>
        <v>Expensive</v>
      </c>
      <c r="S11274" s="4">
        <f>WEEKDAY('Transaction Data'!$A11274)</f>
        <v>6</v>
      </c>
      <c r="T11274" s="2" t="str">
        <f>IF(WEEKDAY('Transaction Data'!$A11274,2)&lt;6,"Weekday","Weekend")</f>
        <v>Weekday</v>
      </c>
    </row>
    <row r="11275" ht="15.75" customHeight="1">
      <c r="A11275" s="1">
        <v>45600.0</v>
      </c>
      <c r="B11275" s="2" t="s">
        <v>7399</v>
      </c>
      <c r="C11275" s="2" t="s">
        <v>41</v>
      </c>
      <c r="D11275" s="1">
        <v>31879.0</v>
      </c>
      <c r="E11275" s="2" t="s">
        <v>63</v>
      </c>
      <c r="F11275" s="2">
        <v>322.0</v>
      </c>
      <c r="G11275" s="2" t="s">
        <v>55</v>
      </c>
      <c r="H11275" s="2" t="s">
        <v>34</v>
      </c>
      <c r="I11275" s="2" t="s">
        <v>35</v>
      </c>
      <c r="J11275" s="2" t="str">
        <f t="array" ref="J11275">XLOOKUP('Transaction Data'!$G11275,Product_Code,Biscuit_Brand)</f>
        <v>Vanilla Wafers</v>
      </c>
      <c r="K11275" s="2">
        <f t="array" ref="K11275">XLOOKUP('Transaction Data'!$G11275,Product_Code,Cost)</f>
        <v>18</v>
      </c>
      <c r="L11275" s="2">
        <f t="array" ref="L11275">XLOOKUP('Transaction Data'!$G11275,Product_Code,Unit_Price)</f>
        <v>36</v>
      </c>
      <c r="M11275" s="3">
        <f>'Transaction Data'!$F11275*'Transaction Data'!$K11275</f>
        <v>5796</v>
      </c>
      <c r="N11275" s="3">
        <f>'Transaction Data'!$F11275*'Transaction Data'!$L11275</f>
        <v>11592</v>
      </c>
      <c r="O11275" s="3">
        <f>'Transaction Data'!$N11275-'Transaction Data'!$M11275</f>
        <v>5796</v>
      </c>
      <c r="P11275" s="2">
        <f>DATEDIF('Transaction Data'!$D11275,'Transaction Data'!$A11275,"y")</f>
        <v>37</v>
      </c>
      <c r="Q11275" s="2" t="str">
        <f>FLOOR('Transaction Data'!$P11275,15)&amp;"-"&amp;FLOOR('Transaction Data'!$P11275,15)+14</f>
        <v>30-44</v>
      </c>
      <c r="R11275" s="2" t="str">
        <f>IF('Transaction Data'!$L11275&lt;=10,"Less Expensive","Expensive")</f>
        <v>Expensive</v>
      </c>
      <c r="S11275" s="4">
        <f>WEEKDAY('Transaction Data'!$A11275)</f>
        <v>2</v>
      </c>
      <c r="T11275" s="2" t="str">
        <f>IF(WEEKDAY('Transaction Data'!$A11275,2)&lt;6,"Weekday","Weekend")</f>
        <v>Weekday</v>
      </c>
    </row>
    <row r="11276" ht="15.75" customHeight="1">
      <c r="A11276" s="1">
        <v>45614.0</v>
      </c>
      <c r="B11276" s="2" t="s">
        <v>4784</v>
      </c>
      <c r="C11276" s="2" t="s">
        <v>47</v>
      </c>
      <c r="D11276" s="1">
        <v>35658.0</v>
      </c>
      <c r="E11276" s="2" t="s">
        <v>37</v>
      </c>
      <c r="F11276" s="2">
        <v>179.0</v>
      </c>
      <c r="G11276" s="2" t="s">
        <v>38</v>
      </c>
      <c r="H11276" s="2" t="s">
        <v>29</v>
      </c>
      <c r="I11276" s="2" t="s">
        <v>30</v>
      </c>
      <c r="J11276" s="2" t="str">
        <f t="array" ref="J11276">XLOOKUP('Transaction Data'!$G11276,Product_Code,Biscuit_Brand)</f>
        <v>Ginger Snaps</v>
      </c>
      <c r="K11276" s="2">
        <f t="array" ref="K11276">XLOOKUP('Transaction Data'!$G11276,Product_Code,Cost)</f>
        <v>14</v>
      </c>
      <c r="L11276" s="2">
        <f t="array" ref="L11276">XLOOKUP('Transaction Data'!$G11276,Product_Code,Unit_Price)</f>
        <v>28</v>
      </c>
      <c r="M11276" s="3">
        <f>'Transaction Data'!$F11276*'Transaction Data'!$K11276</f>
        <v>2506</v>
      </c>
      <c r="N11276" s="3">
        <f>'Transaction Data'!$F11276*'Transaction Data'!$L11276</f>
        <v>5012</v>
      </c>
      <c r="O11276" s="3">
        <f>'Transaction Data'!$N11276-'Transaction Data'!$M11276</f>
        <v>2506</v>
      </c>
      <c r="P11276" s="2">
        <f>DATEDIF('Transaction Data'!$D11276,'Transaction Data'!$A11276,"y")</f>
        <v>27</v>
      </c>
      <c r="Q11276" s="2" t="str">
        <f>FLOOR('Transaction Data'!$P11276,15)&amp;"-"&amp;FLOOR('Transaction Data'!$P11276,15)+14</f>
        <v>15-29</v>
      </c>
      <c r="R11276" s="2" t="str">
        <f>IF('Transaction Data'!$L11276&lt;=10,"Less Expensive","Expensive")</f>
        <v>Expensive</v>
      </c>
      <c r="S11276" s="4">
        <f>WEEKDAY('Transaction Data'!$A11276)</f>
        <v>2</v>
      </c>
      <c r="T11276" s="2" t="str">
        <f>IF(WEEKDAY('Transaction Data'!$A11276,2)&lt;6,"Weekday","Weekend")</f>
        <v>Weekday</v>
      </c>
    </row>
    <row r="11277" ht="15.75" customHeight="1">
      <c r="A11277" s="1">
        <v>45625.0</v>
      </c>
      <c r="B11277" s="2" t="s">
        <v>3823</v>
      </c>
      <c r="C11277" s="2" t="s">
        <v>65</v>
      </c>
      <c r="D11277" s="1">
        <v>29354.0</v>
      </c>
      <c r="E11277" s="2" t="s">
        <v>22</v>
      </c>
      <c r="F11277" s="2">
        <v>16.0</v>
      </c>
      <c r="G11277" s="2" t="s">
        <v>55</v>
      </c>
      <c r="H11277" s="2" t="s">
        <v>52</v>
      </c>
      <c r="I11277" s="2" t="s">
        <v>30</v>
      </c>
      <c r="J11277" s="2" t="str">
        <f t="array" ref="J11277">XLOOKUP('Transaction Data'!$G11277,Product_Code,Biscuit_Brand)</f>
        <v>Vanilla Wafers</v>
      </c>
      <c r="K11277" s="2">
        <f t="array" ref="K11277">XLOOKUP('Transaction Data'!$G11277,Product_Code,Cost)</f>
        <v>18</v>
      </c>
      <c r="L11277" s="2">
        <f t="array" ref="L11277">XLOOKUP('Transaction Data'!$G11277,Product_Code,Unit_Price)</f>
        <v>36</v>
      </c>
      <c r="M11277" s="3">
        <f>'Transaction Data'!$F11277*'Transaction Data'!$K11277</f>
        <v>288</v>
      </c>
      <c r="N11277" s="3">
        <f>'Transaction Data'!$F11277*'Transaction Data'!$L11277</f>
        <v>576</v>
      </c>
      <c r="O11277" s="3">
        <f>'Transaction Data'!$N11277-'Transaction Data'!$M11277</f>
        <v>288</v>
      </c>
      <c r="P11277" s="2">
        <f>DATEDIF('Transaction Data'!$D11277,'Transaction Data'!$A11277,"y")</f>
        <v>44</v>
      </c>
      <c r="Q11277" s="2" t="str">
        <f>FLOOR('Transaction Data'!$P11277,15)&amp;"-"&amp;FLOOR('Transaction Data'!$P11277,15)+14</f>
        <v>30-44</v>
      </c>
      <c r="R11277" s="2" t="str">
        <f>IF('Transaction Data'!$L11277&lt;=10,"Less Expensive","Expensive")</f>
        <v>Expensive</v>
      </c>
      <c r="S11277" s="4">
        <f>WEEKDAY('Transaction Data'!$A11277)</f>
        <v>6</v>
      </c>
      <c r="T11277" s="2" t="str">
        <f>IF(WEEKDAY('Transaction Data'!$A11277,2)&lt;6,"Weekday","Weekend")</f>
        <v>Weekday</v>
      </c>
    </row>
    <row r="11278" ht="15.75" customHeight="1">
      <c r="A11278" s="1">
        <v>45623.0</v>
      </c>
      <c r="B11278" s="2" t="s">
        <v>4811</v>
      </c>
      <c r="C11278" s="2" t="s">
        <v>51</v>
      </c>
      <c r="D11278" s="1">
        <v>24397.0</v>
      </c>
      <c r="E11278" s="2" t="s">
        <v>27</v>
      </c>
      <c r="F11278" s="2">
        <v>250.0</v>
      </c>
      <c r="G11278" s="2" t="s">
        <v>33</v>
      </c>
      <c r="H11278" s="2" t="s">
        <v>24</v>
      </c>
      <c r="I11278" s="2" t="s">
        <v>35</v>
      </c>
      <c r="J11278" s="2" t="str">
        <f t="array" ref="J11278">XLOOKUP('Transaction Data'!$G11278,Product_Code,Biscuit_Brand)</f>
        <v>Caramel Biscuits</v>
      </c>
      <c r="K11278" s="2">
        <f t="array" ref="K11278">XLOOKUP('Transaction Data'!$G11278,Product_Code,Cost)</f>
        <v>18</v>
      </c>
      <c r="L11278" s="2">
        <f t="array" ref="L11278">XLOOKUP('Transaction Data'!$G11278,Product_Code,Unit_Price)</f>
        <v>22</v>
      </c>
      <c r="M11278" s="3">
        <f>'Transaction Data'!$F11278*'Transaction Data'!$K11278</f>
        <v>4500</v>
      </c>
      <c r="N11278" s="3">
        <f>'Transaction Data'!$F11278*'Transaction Data'!$L11278</f>
        <v>5500</v>
      </c>
      <c r="O11278" s="3">
        <f>'Transaction Data'!$N11278-'Transaction Data'!$M11278</f>
        <v>1000</v>
      </c>
      <c r="P11278" s="2">
        <f>DATEDIF('Transaction Data'!$D11278,'Transaction Data'!$A11278,"y")</f>
        <v>58</v>
      </c>
      <c r="Q11278" s="2" t="str">
        <f>FLOOR('Transaction Data'!$P11278,15)&amp;"-"&amp;FLOOR('Transaction Data'!$P11278,15)+14</f>
        <v>45-59</v>
      </c>
      <c r="R11278" s="2" t="str">
        <f>IF('Transaction Data'!$L11278&lt;=10,"Less Expensive","Expensive")</f>
        <v>Expensive</v>
      </c>
      <c r="S11278" s="4">
        <f>WEEKDAY('Transaction Data'!$A11278)</f>
        <v>4</v>
      </c>
      <c r="T11278" s="2" t="str">
        <f>IF(WEEKDAY('Transaction Data'!$A11278,2)&lt;6,"Weekday","Weekend")</f>
        <v>Weekday</v>
      </c>
    </row>
    <row r="11279" ht="15.75" customHeight="1">
      <c r="A11279" s="1">
        <v>45603.0</v>
      </c>
      <c r="B11279" s="2" t="s">
        <v>2420</v>
      </c>
      <c r="C11279" s="2" t="s">
        <v>78</v>
      </c>
      <c r="D11279" s="1">
        <v>34071.0</v>
      </c>
      <c r="E11279" s="2" t="s">
        <v>22</v>
      </c>
      <c r="F11279" s="2">
        <v>12.0</v>
      </c>
      <c r="G11279" s="2" t="s">
        <v>61</v>
      </c>
      <c r="H11279" s="2" t="s">
        <v>24</v>
      </c>
      <c r="I11279" s="2" t="s">
        <v>35</v>
      </c>
      <c r="J11279" s="2" t="str">
        <f t="array" ref="J11279">XLOOKUP('Transaction Data'!$G11279,Product_Code,Biscuit_Brand)</f>
        <v>Choco Delight</v>
      </c>
      <c r="K11279" s="2">
        <f t="array" ref="K11279">XLOOKUP('Transaction Data'!$G11279,Product_Code,Cost)</f>
        <v>3</v>
      </c>
      <c r="L11279" s="2">
        <f t="array" ref="L11279">XLOOKUP('Transaction Data'!$G11279,Product_Code,Unit_Price)</f>
        <v>5</v>
      </c>
      <c r="M11279" s="3">
        <f>'Transaction Data'!$F11279*'Transaction Data'!$K11279</f>
        <v>36</v>
      </c>
      <c r="N11279" s="3">
        <f>'Transaction Data'!$F11279*'Transaction Data'!$L11279</f>
        <v>60</v>
      </c>
      <c r="O11279" s="3">
        <f>'Transaction Data'!$N11279-'Transaction Data'!$M11279</f>
        <v>24</v>
      </c>
      <c r="P11279" s="2">
        <f>DATEDIF('Transaction Data'!$D11279,'Transaction Data'!$A11279,"y")</f>
        <v>31</v>
      </c>
      <c r="Q11279" s="2" t="str">
        <f>FLOOR('Transaction Data'!$P11279,15)&amp;"-"&amp;FLOOR('Transaction Data'!$P11279,15)+14</f>
        <v>30-44</v>
      </c>
      <c r="R11279" s="2" t="str">
        <f>IF('Transaction Data'!$L11279&lt;=10,"Less Expensive","Expensive")</f>
        <v>Less Expensive</v>
      </c>
      <c r="S11279" s="4">
        <f>WEEKDAY('Transaction Data'!$A11279)</f>
        <v>5</v>
      </c>
      <c r="T11279" s="2" t="str">
        <f>IF(WEEKDAY('Transaction Data'!$A11279,2)&lt;6,"Weekday","Weekend")</f>
        <v>Weekday</v>
      </c>
    </row>
    <row r="11280" ht="15.75" customHeight="1">
      <c r="A11280" s="1">
        <v>45601.0</v>
      </c>
      <c r="B11280" s="2" t="s">
        <v>8753</v>
      </c>
      <c r="C11280" s="2" t="s">
        <v>65</v>
      </c>
      <c r="D11280" s="1">
        <v>33513.0</v>
      </c>
      <c r="E11280" s="2" t="s">
        <v>63</v>
      </c>
      <c r="F11280" s="2">
        <v>49.0</v>
      </c>
      <c r="G11280" s="2" t="s">
        <v>33</v>
      </c>
      <c r="H11280" s="2" t="s">
        <v>42</v>
      </c>
      <c r="I11280" s="2" t="s">
        <v>25</v>
      </c>
      <c r="J11280" s="2" t="str">
        <f t="array" ref="J11280">XLOOKUP('Transaction Data'!$G11280,Product_Code,Biscuit_Brand)</f>
        <v>Caramel Biscuits</v>
      </c>
      <c r="K11280" s="2">
        <f t="array" ref="K11280">XLOOKUP('Transaction Data'!$G11280,Product_Code,Cost)</f>
        <v>18</v>
      </c>
      <c r="L11280" s="2">
        <f t="array" ref="L11280">XLOOKUP('Transaction Data'!$G11280,Product_Code,Unit_Price)</f>
        <v>22</v>
      </c>
      <c r="M11280" s="3">
        <f>'Transaction Data'!$F11280*'Transaction Data'!$K11280</f>
        <v>882</v>
      </c>
      <c r="N11280" s="3">
        <f>'Transaction Data'!$F11280*'Transaction Data'!$L11280</f>
        <v>1078</v>
      </c>
      <c r="O11280" s="3">
        <f>'Transaction Data'!$N11280-'Transaction Data'!$M11280</f>
        <v>196</v>
      </c>
      <c r="P11280" s="2">
        <f>DATEDIF('Transaction Data'!$D11280,'Transaction Data'!$A11280,"y")</f>
        <v>33</v>
      </c>
      <c r="Q11280" s="2" t="str">
        <f>FLOOR('Transaction Data'!$P11280,15)&amp;"-"&amp;FLOOR('Transaction Data'!$P11280,15)+14</f>
        <v>30-44</v>
      </c>
      <c r="R11280" s="2" t="str">
        <f>IF('Transaction Data'!$L11280&lt;=10,"Less Expensive","Expensive")</f>
        <v>Expensive</v>
      </c>
      <c r="S11280" s="4">
        <f>WEEKDAY('Transaction Data'!$A11280)</f>
        <v>3</v>
      </c>
      <c r="T11280" s="2" t="str">
        <f>IF(WEEKDAY('Transaction Data'!$A11280,2)&lt;6,"Weekday","Weekend")</f>
        <v>Weekday</v>
      </c>
    </row>
    <row r="11281" ht="15.75" customHeight="1">
      <c r="A11281" s="1">
        <v>45624.0</v>
      </c>
      <c r="B11281" s="2" t="s">
        <v>5335</v>
      </c>
      <c r="C11281" s="2" t="s">
        <v>32</v>
      </c>
      <c r="D11281" s="1">
        <v>16451.0</v>
      </c>
      <c r="E11281" s="2" t="s">
        <v>22</v>
      </c>
      <c r="F11281" s="2">
        <v>401.0</v>
      </c>
      <c r="G11281" s="2" t="s">
        <v>60</v>
      </c>
      <c r="H11281" s="2" t="s">
        <v>24</v>
      </c>
      <c r="I11281" s="2" t="s">
        <v>25</v>
      </c>
      <c r="J11281" s="2" t="str">
        <f t="array" ref="J11281">XLOOKUP('Transaction Data'!$G11281,Product_Code,Biscuit_Brand)</f>
        <v>Peanut Butter Bites</v>
      </c>
      <c r="K11281" s="2">
        <f t="array" ref="K11281">XLOOKUP('Transaction Data'!$G11281,Product_Code,Cost)</f>
        <v>5</v>
      </c>
      <c r="L11281" s="2">
        <f t="array" ref="L11281">XLOOKUP('Transaction Data'!$G11281,Product_Code,Unit_Price)</f>
        <v>7</v>
      </c>
      <c r="M11281" s="3">
        <f>'Transaction Data'!$F11281*'Transaction Data'!$K11281</f>
        <v>2005</v>
      </c>
      <c r="N11281" s="3">
        <f>'Transaction Data'!$F11281*'Transaction Data'!$L11281</f>
        <v>2807</v>
      </c>
      <c r="O11281" s="3">
        <f>'Transaction Data'!$N11281-'Transaction Data'!$M11281</f>
        <v>802</v>
      </c>
      <c r="P11281" s="2">
        <f>DATEDIF('Transaction Data'!$D11281,'Transaction Data'!$A11281,"y")</f>
        <v>79</v>
      </c>
      <c r="Q11281" s="2" t="str">
        <f>FLOOR('Transaction Data'!$P11281,15)&amp;"-"&amp;FLOOR('Transaction Data'!$P11281,15)+14</f>
        <v>75-89</v>
      </c>
      <c r="R11281" s="2" t="str">
        <f>IF('Transaction Data'!$L11281&lt;=10,"Less Expensive","Expensive")</f>
        <v>Less Expensive</v>
      </c>
      <c r="S11281" s="4">
        <f>WEEKDAY('Transaction Data'!$A11281)</f>
        <v>5</v>
      </c>
      <c r="T11281" s="2" t="str">
        <f>IF(WEEKDAY('Transaction Data'!$A11281,2)&lt;6,"Weekday","Weekend")</f>
        <v>Weekday</v>
      </c>
    </row>
    <row r="11282" ht="15.75" customHeight="1">
      <c r="A11282" s="1">
        <v>45602.0</v>
      </c>
      <c r="B11282" s="2" t="s">
        <v>7825</v>
      </c>
      <c r="C11282" s="2" t="s">
        <v>65</v>
      </c>
      <c r="D11282" s="1">
        <v>22450.0</v>
      </c>
      <c r="E11282" s="2" t="s">
        <v>37</v>
      </c>
      <c r="F11282" s="2">
        <v>493.0</v>
      </c>
      <c r="G11282" s="2" t="s">
        <v>57</v>
      </c>
      <c r="H11282" s="2" t="s">
        <v>45</v>
      </c>
      <c r="I11282" s="2" t="s">
        <v>30</v>
      </c>
      <c r="J11282" s="2" t="str">
        <f t="array" ref="J11282">XLOOKUP('Transaction Data'!$G11282,Product_Code,Biscuit_Brand)</f>
        <v>Oatmeal Cookies</v>
      </c>
      <c r="K11282" s="2">
        <f t="array" ref="K11282">XLOOKUP('Transaction Data'!$G11282,Product_Code,Cost)</f>
        <v>19</v>
      </c>
      <c r="L11282" s="2">
        <f t="array" ref="L11282">XLOOKUP('Transaction Data'!$G11282,Product_Code,Unit_Price)</f>
        <v>23</v>
      </c>
      <c r="M11282" s="3">
        <f>'Transaction Data'!$F11282*'Transaction Data'!$K11282</f>
        <v>9367</v>
      </c>
      <c r="N11282" s="3">
        <f>'Transaction Data'!$F11282*'Transaction Data'!$L11282</f>
        <v>11339</v>
      </c>
      <c r="O11282" s="3">
        <f>'Transaction Data'!$N11282-'Transaction Data'!$M11282</f>
        <v>1972</v>
      </c>
      <c r="P11282" s="2">
        <f>DATEDIF('Transaction Data'!$D11282,'Transaction Data'!$A11282,"y")</f>
        <v>63</v>
      </c>
      <c r="Q11282" s="2" t="str">
        <f>FLOOR('Transaction Data'!$P11282,15)&amp;"-"&amp;FLOOR('Transaction Data'!$P11282,15)+14</f>
        <v>60-74</v>
      </c>
      <c r="R11282" s="2" t="str">
        <f>IF('Transaction Data'!$L11282&lt;=10,"Less Expensive","Expensive")</f>
        <v>Expensive</v>
      </c>
      <c r="S11282" s="4">
        <f>WEEKDAY('Transaction Data'!$A11282)</f>
        <v>4</v>
      </c>
      <c r="T11282" s="2" t="str">
        <f>IF(WEEKDAY('Transaction Data'!$A11282,2)&lt;6,"Weekday","Weekend")</f>
        <v>Weekday</v>
      </c>
    </row>
    <row r="11283" ht="15.75" customHeight="1">
      <c r="A11283" s="1">
        <v>45616.0</v>
      </c>
      <c r="B11283" s="2" t="s">
        <v>2386</v>
      </c>
      <c r="C11283" s="2" t="s">
        <v>51</v>
      </c>
      <c r="D11283" s="1">
        <v>38189.0</v>
      </c>
      <c r="E11283" s="2" t="s">
        <v>22</v>
      </c>
      <c r="F11283" s="2">
        <v>159.0</v>
      </c>
      <c r="G11283" s="2" t="s">
        <v>33</v>
      </c>
      <c r="H11283" s="2" t="s">
        <v>42</v>
      </c>
      <c r="I11283" s="2" t="s">
        <v>25</v>
      </c>
      <c r="J11283" s="2" t="str">
        <f t="array" ref="J11283">XLOOKUP('Transaction Data'!$G11283,Product_Code,Biscuit_Brand)</f>
        <v>Caramel Biscuits</v>
      </c>
      <c r="K11283" s="2">
        <f t="array" ref="K11283">XLOOKUP('Transaction Data'!$G11283,Product_Code,Cost)</f>
        <v>18</v>
      </c>
      <c r="L11283" s="2">
        <f t="array" ref="L11283">XLOOKUP('Transaction Data'!$G11283,Product_Code,Unit_Price)</f>
        <v>22</v>
      </c>
      <c r="M11283" s="3">
        <f>'Transaction Data'!$F11283*'Transaction Data'!$K11283</f>
        <v>2862</v>
      </c>
      <c r="N11283" s="3">
        <f>'Transaction Data'!$F11283*'Transaction Data'!$L11283</f>
        <v>3498</v>
      </c>
      <c r="O11283" s="3">
        <f>'Transaction Data'!$N11283-'Transaction Data'!$M11283</f>
        <v>636</v>
      </c>
      <c r="P11283" s="2">
        <f>DATEDIF('Transaction Data'!$D11283,'Transaction Data'!$A11283,"y")</f>
        <v>20</v>
      </c>
      <c r="Q11283" s="2" t="str">
        <f>FLOOR('Transaction Data'!$P11283,15)&amp;"-"&amp;FLOOR('Transaction Data'!$P11283,15)+14</f>
        <v>15-29</v>
      </c>
      <c r="R11283" s="2" t="str">
        <f>IF('Transaction Data'!$L11283&lt;=10,"Less Expensive","Expensive")</f>
        <v>Expensive</v>
      </c>
      <c r="S11283" s="4">
        <f>WEEKDAY('Transaction Data'!$A11283)</f>
        <v>4</v>
      </c>
      <c r="T11283" s="2" t="str">
        <f>IF(WEEKDAY('Transaction Data'!$A11283,2)&lt;6,"Weekday","Weekend")</f>
        <v>Weekday</v>
      </c>
    </row>
    <row r="11284" ht="15.75" customHeight="1">
      <c r="A11284" s="1">
        <v>45625.0</v>
      </c>
      <c r="B11284" s="2" t="s">
        <v>519</v>
      </c>
      <c r="C11284" s="2" t="s">
        <v>41</v>
      </c>
      <c r="D11284" s="1">
        <v>24047.0</v>
      </c>
      <c r="E11284" s="2" t="s">
        <v>22</v>
      </c>
      <c r="F11284" s="2">
        <v>334.0</v>
      </c>
      <c r="G11284" s="2" t="s">
        <v>28</v>
      </c>
      <c r="H11284" s="2" t="s">
        <v>49</v>
      </c>
      <c r="I11284" s="2" t="s">
        <v>25</v>
      </c>
      <c r="J11284" s="2" t="str">
        <f t="array" ref="J11284">XLOOKUP('Transaction Data'!$G11284,Product_Code,Biscuit_Brand)</f>
        <v>Shortbread</v>
      </c>
      <c r="K11284" s="2">
        <f t="array" ref="K11284">XLOOKUP('Transaction Data'!$G11284,Product_Code,Cost)</f>
        <v>10</v>
      </c>
      <c r="L11284" s="2">
        <f t="array" ref="L11284">XLOOKUP('Transaction Data'!$G11284,Product_Code,Unit_Price)</f>
        <v>45</v>
      </c>
      <c r="M11284" s="3">
        <f>'Transaction Data'!$F11284*'Transaction Data'!$K11284</f>
        <v>3340</v>
      </c>
      <c r="N11284" s="3">
        <f>'Transaction Data'!$F11284*'Transaction Data'!$L11284</f>
        <v>15030</v>
      </c>
      <c r="O11284" s="3">
        <f>'Transaction Data'!$N11284-'Transaction Data'!$M11284</f>
        <v>11690</v>
      </c>
      <c r="P11284" s="2">
        <f>DATEDIF('Transaction Data'!$D11284,'Transaction Data'!$A11284,"y")</f>
        <v>59</v>
      </c>
      <c r="Q11284" s="2" t="str">
        <f>FLOOR('Transaction Data'!$P11284,15)&amp;"-"&amp;FLOOR('Transaction Data'!$P11284,15)+14</f>
        <v>45-59</v>
      </c>
      <c r="R11284" s="2" t="str">
        <f>IF('Transaction Data'!$L11284&lt;=10,"Less Expensive","Expensive")</f>
        <v>Expensive</v>
      </c>
      <c r="S11284" s="4">
        <f>WEEKDAY('Transaction Data'!$A11284)</f>
        <v>6</v>
      </c>
      <c r="T11284" s="2" t="str">
        <f>IF(WEEKDAY('Transaction Data'!$A11284,2)&lt;6,"Weekday","Weekend")</f>
        <v>Weekday</v>
      </c>
    </row>
    <row r="11285" ht="15.75" customHeight="1">
      <c r="A11285" s="1">
        <v>45617.0</v>
      </c>
      <c r="B11285" s="2" t="s">
        <v>2296</v>
      </c>
      <c r="C11285" s="2" t="s">
        <v>32</v>
      </c>
      <c r="D11285" s="1">
        <v>19596.0</v>
      </c>
      <c r="E11285" s="2" t="s">
        <v>37</v>
      </c>
      <c r="F11285" s="2">
        <v>120.0</v>
      </c>
      <c r="G11285" s="2" t="s">
        <v>28</v>
      </c>
      <c r="H11285" s="2" t="s">
        <v>45</v>
      </c>
      <c r="I11285" s="2" t="s">
        <v>35</v>
      </c>
      <c r="J11285" s="2" t="str">
        <f t="array" ref="J11285">XLOOKUP('Transaction Data'!$G11285,Product_Code,Biscuit_Brand)</f>
        <v>Shortbread</v>
      </c>
      <c r="K11285" s="2">
        <f t="array" ref="K11285">XLOOKUP('Transaction Data'!$G11285,Product_Code,Cost)</f>
        <v>10</v>
      </c>
      <c r="L11285" s="2">
        <f t="array" ref="L11285">XLOOKUP('Transaction Data'!$G11285,Product_Code,Unit_Price)</f>
        <v>45</v>
      </c>
      <c r="M11285" s="3">
        <f>'Transaction Data'!$F11285*'Transaction Data'!$K11285</f>
        <v>1200</v>
      </c>
      <c r="N11285" s="3">
        <f>'Transaction Data'!$F11285*'Transaction Data'!$L11285</f>
        <v>5400</v>
      </c>
      <c r="O11285" s="3">
        <f>'Transaction Data'!$N11285-'Transaction Data'!$M11285</f>
        <v>4200</v>
      </c>
      <c r="P11285" s="2">
        <f>DATEDIF('Transaction Data'!$D11285,'Transaction Data'!$A11285,"y")</f>
        <v>71</v>
      </c>
      <c r="Q11285" s="2" t="str">
        <f>FLOOR('Transaction Data'!$P11285,15)&amp;"-"&amp;FLOOR('Transaction Data'!$P11285,15)+14</f>
        <v>60-74</v>
      </c>
      <c r="R11285" s="2" t="str">
        <f>IF('Transaction Data'!$L11285&lt;=10,"Less Expensive","Expensive")</f>
        <v>Expensive</v>
      </c>
      <c r="S11285" s="4">
        <f>WEEKDAY('Transaction Data'!$A11285)</f>
        <v>5</v>
      </c>
      <c r="T11285" s="2" t="str">
        <f>IF(WEEKDAY('Transaction Data'!$A11285,2)&lt;6,"Weekday","Weekend")</f>
        <v>Weekday</v>
      </c>
    </row>
    <row r="11286" ht="15.75" customHeight="1">
      <c r="A11286" s="1">
        <v>45622.0</v>
      </c>
      <c r="B11286" s="2" t="s">
        <v>8958</v>
      </c>
      <c r="C11286" s="2" t="s">
        <v>78</v>
      </c>
      <c r="D11286" s="1">
        <v>28946.0</v>
      </c>
      <c r="E11286" s="2" t="s">
        <v>27</v>
      </c>
      <c r="F11286" s="2">
        <v>212.0</v>
      </c>
      <c r="G11286" s="2" t="s">
        <v>61</v>
      </c>
      <c r="H11286" s="2" t="s">
        <v>24</v>
      </c>
      <c r="I11286" s="2" t="s">
        <v>25</v>
      </c>
      <c r="J11286" s="2" t="str">
        <f t="array" ref="J11286">XLOOKUP('Transaction Data'!$G11286,Product_Code,Biscuit_Brand)</f>
        <v>Choco Delight</v>
      </c>
      <c r="K11286" s="2">
        <f t="array" ref="K11286">XLOOKUP('Transaction Data'!$G11286,Product_Code,Cost)</f>
        <v>3</v>
      </c>
      <c r="L11286" s="2">
        <f t="array" ref="L11286">XLOOKUP('Transaction Data'!$G11286,Product_Code,Unit_Price)</f>
        <v>5</v>
      </c>
      <c r="M11286" s="3">
        <f>'Transaction Data'!$F11286*'Transaction Data'!$K11286</f>
        <v>636</v>
      </c>
      <c r="N11286" s="3">
        <f>'Transaction Data'!$F11286*'Transaction Data'!$L11286</f>
        <v>1060</v>
      </c>
      <c r="O11286" s="3">
        <f>'Transaction Data'!$N11286-'Transaction Data'!$M11286</f>
        <v>424</v>
      </c>
      <c r="P11286" s="2">
        <f>DATEDIF('Transaction Data'!$D11286,'Transaction Data'!$A11286,"y")</f>
        <v>45</v>
      </c>
      <c r="Q11286" s="2" t="str">
        <f>FLOOR('Transaction Data'!$P11286,15)&amp;"-"&amp;FLOOR('Transaction Data'!$P11286,15)+14</f>
        <v>45-59</v>
      </c>
      <c r="R11286" s="2" t="str">
        <f>IF('Transaction Data'!$L11286&lt;=10,"Less Expensive","Expensive")</f>
        <v>Less Expensive</v>
      </c>
      <c r="S11286" s="4">
        <f>WEEKDAY('Transaction Data'!$A11286)</f>
        <v>3</v>
      </c>
      <c r="T11286" s="2" t="str">
        <f>IF(WEEKDAY('Transaction Data'!$A11286,2)&lt;6,"Weekday","Weekend")</f>
        <v>Weekday</v>
      </c>
    </row>
    <row r="11287" ht="15.75" customHeight="1">
      <c r="A11287" s="1">
        <v>45606.0</v>
      </c>
      <c r="B11287" s="2" t="s">
        <v>6199</v>
      </c>
      <c r="C11287" s="2" t="s">
        <v>72</v>
      </c>
      <c r="D11287" s="1">
        <v>20125.0</v>
      </c>
      <c r="E11287" s="2" t="s">
        <v>63</v>
      </c>
      <c r="F11287" s="2">
        <v>385.0</v>
      </c>
      <c r="G11287" s="2" t="s">
        <v>61</v>
      </c>
      <c r="H11287" s="2" t="s">
        <v>42</v>
      </c>
      <c r="I11287" s="2" t="s">
        <v>30</v>
      </c>
      <c r="J11287" s="2" t="str">
        <f t="array" ref="J11287">XLOOKUP('Transaction Data'!$G11287,Product_Code,Biscuit_Brand)</f>
        <v>Choco Delight</v>
      </c>
      <c r="K11287" s="2">
        <f t="array" ref="K11287">XLOOKUP('Transaction Data'!$G11287,Product_Code,Cost)</f>
        <v>3</v>
      </c>
      <c r="L11287" s="2">
        <f t="array" ref="L11287">XLOOKUP('Transaction Data'!$G11287,Product_Code,Unit_Price)</f>
        <v>5</v>
      </c>
      <c r="M11287" s="3">
        <f>'Transaction Data'!$F11287*'Transaction Data'!$K11287</f>
        <v>1155</v>
      </c>
      <c r="N11287" s="3">
        <f>'Transaction Data'!$F11287*'Transaction Data'!$L11287</f>
        <v>1925</v>
      </c>
      <c r="O11287" s="3">
        <f>'Transaction Data'!$N11287-'Transaction Data'!$M11287</f>
        <v>770</v>
      </c>
      <c r="P11287" s="2">
        <f>DATEDIF('Transaction Data'!$D11287,'Transaction Data'!$A11287,"y")</f>
        <v>69</v>
      </c>
      <c r="Q11287" s="2" t="str">
        <f>FLOOR('Transaction Data'!$P11287,15)&amp;"-"&amp;FLOOR('Transaction Data'!$P11287,15)+14</f>
        <v>60-74</v>
      </c>
      <c r="R11287" s="2" t="str">
        <f>IF('Transaction Data'!$L11287&lt;=10,"Less Expensive","Expensive")</f>
        <v>Less Expensive</v>
      </c>
      <c r="S11287" s="4">
        <f>WEEKDAY('Transaction Data'!$A11287)</f>
        <v>1</v>
      </c>
      <c r="T11287" s="2" t="str">
        <f>IF(WEEKDAY('Transaction Data'!$A11287,2)&lt;6,"Weekday","Weekend")</f>
        <v>Weekend</v>
      </c>
    </row>
    <row r="11288" ht="15.75" customHeight="1">
      <c r="A11288" s="1">
        <v>45618.0</v>
      </c>
      <c r="B11288" s="2" t="s">
        <v>7866</v>
      </c>
      <c r="C11288" s="2" t="s">
        <v>21</v>
      </c>
      <c r="D11288" s="1">
        <v>27691.0</v>
      </c>
      <c r="E11288" s="2" t="s">
        <v>63</v>
      </c>
      <c r="F11288" s="2">
        <v>16.0</v>
      </c>
      <c r="G11288" s="2" t="s">
        <v>57</v>
      </c>
      <c r="H11288" s="2" t="s">
        <v>29</v>
      </c>
      <c r="I11288" s="2" t="s">
        <v>25</v>
      </c>
      <c r="J11288" s="2" t="str">
        <f t="array" ref="J11288">XLOOKUP('Transaction Data'!$G11288,Product_Code,Biscuit_Brand)</f>
        <v>Oatmeal Cookies</v>
      </c>
      <c r="K11288" s="2">
        <f t="array" ref="K11288">XLOOKUP('Transaction Data'!$G11288,Product_Code,Cost)</f>
        <v>19</v>
      </c>
      <c r="L11288" s="2">
        <f t="array" ref="L11288">XLOOKUP('Transaction Data'!$G11288,Product_Code,Unit_Price)</f>
        <v>23</v>
      </c>
      <c r="M11288" s="3">
        <f>'Transaction Data'!$F11288*'Transaction Data'!$K11288</f>
        <v>304</v>
      </c>
      <c r="N11288" s="3">
        <f>'Transaction Data'!$F11288*'Transaction Data'!$L11288</f>
        <v>368</v>
      </c>
      <c r="O11288" s="3">
        <f>'Transaction Data'!$N11288-'Transaction Data'!$M11288</f>
        <v>64</v>
      </c>
      <c r="P11288" s="2">
        <f>DATEDIF('Transaction Data'!$D11288,'Transaction Data'!$A11288,"y")</f>
        <v>49</v>
      </c>
      <c r="Q11288" s="2" t="str">
        <f>FLOOR('Transaction Data'!$P11288,15)&amp;"-"&amp;FLOOR('Transaction Data'!$P11288,15)+14</f>
        <v>45-59</v>
      </c>
      <c r="R11288" s="2" t="str">
        <f>IF('Transaction Data'!$L11288&lt;=10,"Less Expensive","Expensive")</f>
        <v>Expensive</v>
      </c>
      <c r="S11288" s="4">
        <f>WEEKDAY('Transaction Data'!$A11288)</f>
        <v>6</v>
      </c>
      <c r="T11288" s="2" t="str">
        <f>IF(WEEKDAY('Transaction Data'!$A11288,2)&lt;6,"Weekday","Weekend")</f>
        <v>Weekday</v>
      </c>
    </row>
    <row r="11289" ht="15.75" customHeight="1">
      <c r="A11289" s="1">
        <v>45604.0</v>
      </c>
      <c r="B11289" s="2" t="s">
        <v>4249</v>
      </c>
      <c r="C11289" s="2" t="s">
        <v>41</v>
      </c>
      <c r="D11289" s="1">
        <v>28795.0</v>
      </c>
      <c r="E11289" s="2" t="s">
        <v>27</v>
      </c>
      <c r="F11289" s="2">
        <v>329.0</v>
      </c>
      <c r="G11289" s="2" t="s">
        <v>55</v>
      </c>
      <c r="H11289" s="2" t="s">
        <v>34</v>
      </c>
      <c r="I11289" s="2" t="s">
        <v>35</v>
      </c>
      <c r="J11289" s="2" t="str">
        <f t="array" ref="J11289">XLOOKUP('Transaction Data'!$G11289,Product_Code,Biscuit_Brand)</f>
        <v>Vanilla Wafers</v>
      </c>
      <c r="K11289" s="2">
        <f t="array" ref="K11289">XLOOKUP('Transaction Data'!$G11289,Product_Code,Cost)</f>
        <v>18</v>
      </c>
      <c r="L11289" s="2">
        <f t="array" ref="L11289">XLOOKUP('Transaction Data'!$G11289,Product_Code,Unit_Price)</f>
        <v>36</v>
      </c>
      <c r="M11289" s="3">
        <f>'Transaction Data'!$F11289*'Transaction Data'!$K11289</f>
        <v>5922</v>
      </c>
      <c r="N11289" s="3">
        <f>'Transaction Data'!$F11289*'Transaction Data'!$L11289</f>
        <v>11844</v>
      </c>
      <c r="O11289" s="3">
        <f>'Transaction Data'!$N11289-'Transaction Data'!$M11289</f>
        <v>5922</v>
      </c>
      <c r="P11289" s="2">
        <f>DATEDIF('Transaction Data'!$D11289,'Transaction Data'!$A11289,"y")</f>
        <v>46</v>
      </c>
      <c r="Q11289" s="2" t="str">
        <f>FLOOR('Transaction Data'!$P11289,15)&amp;"-"&amp;FLOOR('Transaction Data'!$P11289,15)+14</f>
        <v>45-59</v>
      </c>
      <c r="R11289" s="2" t="str">
        <f>IF('Transaction Data'!$L11289&lt;=10,"Less Expensive","Expensive")</f>
        <v>Expensive</v>
      </c>
      <c r="S11289" s="4">
        <f>WEEKDAY('Transaction Data'!$A11289)</f>
        <v>6</v>
      </c>
      <c r="T11289" s="2" t="str">
        <f>IF(WEEKDAY('Transaction Data'!$A11289,2)&lt;6,"Weekday","Weekend")</f>
        <v>Weekday</v>
      </c>
    </row>
    <row r="11290" ht="15.75" customHeight="1">
      <c r="A11290" s="1">
        <v>45620.0</v>
      </c>
      <c r="B11290" s="2" t="s">
        <v>2027</v>
      </c>
      <c r="C11290" s="2" t="s">
        <v>41</v>
      </c>
      <c r="D11290" s="1">
        <v>23282.0</v>
      </c>
      <c r="E11290" s="2" t="s">
        <v>63</v>
      </c>
      <c r="F11290" s="2">
        <v>331.0</v>
      </c>
      <c r="G11290" s="2" t="s">
        <v>23</v>
      </c>
      <c r="H11290" s="2" t="s">
        <v>45</v>
      </c>
      <c r="I11290" s="2" t="s">
        <v>30</v>
      </c>
      <c r="J11290" s="2" t="str">
        <f t="array" ref="J11290">XLOOKUP('Transaction Data'!$G11290,Product_Code,Biscuit_Brand)</f>
        <v>Cinnamon Swirls</v>
      </c>
      <c r="K11290" s="2">
        <f t="array" ref="K11290">XLOOKUP('Transaction Data'!$G11290,Product_Code,Cost)</f>
        <v>10</v>
      </c>
      <c r="L11290" s="2">
        <f t="array" ref="L11290">XLOOKUP('Transaction Data'!$G11290,Product_Code,Unit_Price)</f>
        <v>14</v>
      </c>
      <c r="M11290" s="3">
        <f>'Transaction Data'!$F11290*'Transaction Data'!$K11290</f>
        <v>3310</v>
      </c>
      <c r="N11290" s="3">
        <f>'Transaction Data'!$F11290*'Transaction Data'!$L11290</f>
        <v>4634</v>
      </c>
      <c r="O11290" s="3">
        <f>'Transaction Data'!$N11290-'Transaction Data'!$M11290</f>
        <v>1324</v>
      </c>
      <c r="P11290" s="2">
        <f>DATEDIF('Transaction Data'!$D11290,'Transaction Data'!$A11290,"y")</f>
        <v>61</v>
      </c>
      <c r="Q11290" s="2" t="str">
        <f>FLOOR('Transaction Data'!$P11290,15)&amp;"-"&amp;FLOOR('Transaction Data'!$P11290,15)+14</f>
        <v>60-74</v>
      </c>
      <c r="R11290" s="2" t="str">
        <f>IF('Transaction Data'!$L11290&lt;=10,"Less Expensive","Expensive")</f>
        <v>Expensive</v>
      </c>
      <c r="S11290" s="4">
        <f>WEEKDAY('Transaction Data'!$A11290)</f>
        <v>1</v>
      </c>
      <c r="T11290" s="2" t="str">
        <f>IF(WEEKDAY('Transaction Data'!$A11290,2)&lt;6,"Weekday","Weekend")</f>
        <v>Weekend</v>
      </c>
    </row>
    <row r="11291" ht="15.75" customHeight="1">
      <c r="A11291" s="1">
        <v>45622.0</v>
      </c>
      <c r="B11291" s="2" t="s">
        <v>2011</v>
      </c>
      <c r="C11291" s="2" t="s">
        <v>72</v>
      </c>
      <c r="D11291" s="1">
        <v>26758.0</v>
      </c>
      <c r="E11291" s="2" t="s">
        <v>37</v>
      </c>
      <c r="F11291" s="2">
        <v>160.0</v>
      </c>
      <c r="G11291" s="2" t="s">
        <v>28</v>
      </c>
      <c r="H11291" s="2" t="s">
        <v>42</v>
      </c>
      <c r="I11291" s="2" t="s">
        <v>30</v>
      </c>
      <c r="J11291" s="2" t="str">
        <f t="array" ref="J11291">XLOOKUP('Transaction Data'!$G11291,Product_Code,Biscuit_Brand)</f>
        <v>Shortbread</v>
      </c>
      <c r="K11291" s="2">
        <f t="array" ref="K11291">XLOOKUP('Transaction Data'!$G11291,Product_Code,Cost)</f>
        <v>10</v>
      </c>
      <c r="L11291" s="2">
        <f t="array" ref="L11291">XLOOKUP('Transaction Data'!$G11291,Product_Code,Unit_Price)</f>
        <v>45</v>
      </c>
      <c r="M11291" s="3">
        <f>'Transaction Data'!$F11291*'Transaction Data'!$K11291</f>
        <v>1600</v>
      </c>
      <c r="N11291" s="3">
        <f>'Transaction Data'!$F11291*'Transaction Data'!$L11291</f>
        <v>7200</v>
      </c>
      <c r="O11291" s="3">
        <f>'Transaction Data'!$N11291-'Transaction Data'!$M11291</f>
        <v>5600</v>
      </c>
      <c r="P11291" s="2">
        <f>DATEDIF('Transaction Data'!$D11291,'Transaction Data'!$A11291,"y")</f>
        <v>51</v>
      </c>
      <c r="Q11291" s="2" t="str">
        <f>FLOOR('Transaction Data'!$P11291,15)&amp;"-"&amp;FLOOR('Transaction Data'!$P11291,15)+14</f>
        <v>45-59</v>
      </c>
      <c r="R11291" s="2" t="str">
        <f>IF('Transaction Data'!$L11291&lt;=10,"Less Expensive","Expensive")</f>
        <v>Expensive</v>
      </c>
      <c r="S11291" s="4">
        <f>WEEKDAY('Transaction Data'!$A11291)</f>
        <v>3</v>
      </c>
      <c r="T11291" s="2" t="str">
        <f>IF(WEEKDAY('Transaction Data'!$A11291,2)&lt;6,"Weekday","Weekend")</f>
        <v>Weekday</v>
      </c>
    </row>
    <row r="11292" ht="15.75" customHeight="1">
      <c r="A11292" s="1">
        <v>45604.0</v>
      </c>
      <c r="B11292" s="2" t="s">
        <v>3197</v>
      </c>
      <c r="C11292" s="2" t="s">
        <v>78</v>
      </c>
      <c r="D11292" s="1">
        <v>31958.0</v>
      </c>
      <c r="E11292" s="2" t="s">
        <v>27</v>
      </c>
      <c r="F11292" s="2">
        <v>356.0</v>
      </c>
      <c r="G11292" s="2" t="s">
        <v>57</v>
      </c>
      <c r="H11292" s="2" t="s">
        <v>52</v>
      </c>
      <c r="I11292" s="2" t="s">
        <v>35</v>
      </c>
      <c r="J11292" s="2" t="str">
        <f t="array" ref="J11292">XLOOKUP('Transaction Data'!$G11292,Product_Code,Biscuit_Brand)</f>
        <v>Oatmeal Cookies</v>
      </c>
      <c r="K11292" s="2">
        <f t="array" ref="K11292">XLOOKUP('Transaction Data'!$G11292,Product_Code,Cost)</f>
        <v>19</v>
      </c>
      <c r="L11292" s="2">
        <f t="array" ref="L11292">XLOOKUP('Transaction Data'!$G11292,Product_Code,Unit_Price)</f>
        <v>23</v>
      </c>
      <c r="M11292" s="3">
        <f>'Transaction Data'!$F11292*'Transaction Data'!$K11292</f>
        <v>6764</v>
      </c>
      <c r="N11292" s="3">
        <f>'Transaction Data'!$F11292*'Transaction Data'!$L11292</f>
        <v>8188</v>
      </c>
      <c r="O11292" s="3">
        <f>'Transaction Data'!$N11292-'Transaction Data'!$M11292</f>
        <v>1424</v>
      </c>
      <c r="P11292" s="2">
        <f>DATEDIF('Transaction Data'!$D11292,'Transaction Data'!$A11292,"y")</f>
        <v>37</v>
      </c>
      <c r="Q11292" s="2" t="str">
        <f>FLOOR('Transaction Data'!$P11292,15)&amp;"-"&amp;FLOOR('Transaction Data'!$P11292,15)+14</f>
        <v>30-44</v>
      </c>
      <c r="R11292" s="2" t="str">
        <f>IF('Transaction Data'!$L11292&lt;=10,"Less Expensive","Expensive")</f>
        <v>Expensive</v>
      </c>
      <c r="S11292" s="4">
        <f>WEEKDAY('Transaction Data'!$A11292)</f>
        <v>6</v>
      </c>
      <c r="T11292" s="2" t="str">
        <f>IF(WEEKDAY('Transaction Data'!$A11292,2)&lt;6,"Weekday","Weekend")</f>
        <v>Weekday</v>
      </c>
    </row>
    <row r="11293" ht="15.75" customHeight="1">
      <c r="A11293" s="1">
        <v>45608.0</v>
      </c>
      <c r="B11293" s="2" t="s">
        <v>7922</v>
      </c>
      <c r="C11293" s="2" t="s">
        <v>54</v>
      </c>
      <c r="D11293" s="1">
        <v>25539.0</v>
      </c>
      <c r="E11293" s="2" t="s">
        <v>37</v>
      </c>
      <c r="F11293" s="2">
        <v>41.0</v>
      </c>
      <c r="G11293" s="2" t="s">
        <v>28</v>
      </c>
      <c r="H11293" s="2" t="s">
        <v>34</v>
      </c>
      <c r="I11293" s="2" t="s">
        <v>35</v>
      </c>
      <c r="J11293" s="2" t="str">
        <f t="array" ref="J11293">XLOOKUP('Transaction Data'!$G11293,Product_Code,Biscuit_Brand)</f>
        <v>Shortbread</v>
      </c>
      <c r="K11293" s="2">
        <f t="array" ref="K11293">XLOOKUP('Transaction Data'!$G11293,Product_Code,Cost)</f>
        <v>10</v>
      </c>
      <c r="L11293" s="2">
        <f t="array" ref="L11293">XLOOKUP('Transaction Data'!$G11293,Product_Code,Unit_Price)</f>
        <v>45</v>
      </c>
      <c r="M11293" s="3">
        <f>'Transaction Data'!$F11293*'Transaction Data'!$K11293</f>
        <v>410</v>
      </c>
      <c r="N11293" s="3">
        <f>'Transaction Data'!$F11293*'Transaction Data'!$L11293</f>
        <v>1845</v>
      </c>
      <c r="O11293" s="3">
        <f>'Transaction Data'!$N11293-'Transaction Data'!$M11293</f>
        <v>1435</v>
      </c>
      <c r="P11293" s="2">
        <f>DATEDIF('Transaction Data'!$D11293,'Transaction Data'!$A11293,"y")</f>
        <v>54</v>
      </c>
      <c r="Q11293" s="2" t="str">
        <f>FLOOR('Transaction Data'!$P11293,15)&amp;"-"&amp;FLOOR('Transaction Data'!$P11293,15)+14</f>
        <v>45-59</v>
      </c>
      <c r="R11293" s="2" t="str">
        <f>IF('Transaction Data'!$L11293&lt;=10,"Less Expensive","Expensive")</f>
        <v>Expensive</v>
      </c>
      <c r="S11293" s="4">
        <f>WEEKDAY('Transaction Data'!$A11293)</f>
        <v>3</v>
      </c>
      <c r="T11293" s="2" t="str">
        <f>IF(WEEKDAY('Transaction Data'!$A11293,2)&lt;6,"Weekday","Weekend")</f>
        <v>Weekday</v>
      </c>
    </row>
    <row r="11294" ht="15.75" customHeight="1">
      <c r="A11294" s="1">
        <v>45617.0</v>
      </c>
      <c r="B11294" s="2" t="s">
        <v>8896</v>
      </c>
      <c r="C11294" s="2" t="s">
        <v>69</v>
      </c>
      <c r="D11294" s="1">
        <v>28248.0</v>
      </c>
      <c r="E11294" s="2" t="s">
        <v>63</v>
      </c>
      <c r="F11294" s="2">
        <v>172.0</v>
      </c>
      <c r="G11294" s="2" t="s">
        <v>57</v>
      </c>
      <c r="H11294" s="2" t="s">
        <v>24</v>
      </c>
      <c r="I11294" s="2" t="s">
        <v>25</v>
      </c>
      <c r="J11294" s="2" t="str">
        <f t="array" ref="J11294">XLOOKUP('Transaction Data'!$G11294,Product_Code,Biscuit_Brand)</f>
        <v>Oatmeal Cookies</v>
      </c>
      <c r="K11294" s="2">
        <f t="array" ref="K11294">XLOOKUP('Transaction Data'!$G11294,Product_Code,Cost)</f>
        <v>19</v>
      </c>
      <c r="L11294" s="2">
        <f t="array" ref="L11294">XLOOKUP('Transaction Data'!$G11294,Product_Code,Unit_Price)</f>
        <v>23</v>
      </c>
      <c r="M11294" s="3">
        <f>'Transaction Data'!$F11294*'Transaction Data'!$K11294</f>
        <v>3268</v>
      </c>
      <c r="N11294" s="3">
        <f>'Transaction Data'!$F11294*'Transaction Data'!$L11294</f>
        <v>3956</v>
      </c>
      <c r="O11294" s="3">
        <f>'Transaction Data'!$N11294-'Transaction Data'!$M11294</f>
        <v>688</v>
      </c>
      <c r="P11294" s="2">
        <f>DATEDIF('Transaction Data'!$D11294,'Transaction Data'!$A11294,"y")</f>
        <v>47</v>
      </c>
      <c r="Q11294" s="2" t="str">
        <f>FLOOR('Transaction Data'!$P11294,15)&amp;"-"&amp;FLOOR('Transaction Data'!$P11294,15)+14</f>
        <v>45-59</v>
      </c>
      <c r="R11294" s="2" t="str">
        <f>IF('Transaction Data'!$L11294&lt;=10,"Less Expensive","Expensive")</f>
        <v>Expensive</v>
      </c>
      <c r="S11294" s="4">
        <f>WEEKDAY('Transaction Data'!$A11294)</f>
        <v>5</v>
      </c>
      <c r="T11294" s="2" t="str">
        <f>IF(WEEKDAY('Transaction Data'!$A11294,2)&lt;6,"Weekday","Weekend")</f>
        <v>Weekday</v>
      </c>
    </row>
    <row r="11295" ht="15.75" customHeight="1">
      <c r="A11295" s="1">
        <v>45617.0</v>
      </c>
      <c r="B11295" s="2" t="s">
        <v>5142</v>
      </c>
      <c r="C11295" s="2" t="s">
        <v>21</v>
      </c>
      <c r="D11295" s="1">
        <v>32990.0</v>
      </c>
      <c r="E11295" s="2" t="s">
        <v>63</v>
      </c>
      <c r="F11295" s="2">
        <v>194.0</v>
      </c>
      <c r="G11295" s="2" t="s">
        <v>57</v>
      </c>
      <c r="H11295" s="2" t="s">
        <v>42</v>
      </c>
      <c r="I11295" s="2" t="s">
        <v>25</v>
      </c>
      <c r="J11295" s="2" t="str">
        <f t="array" ref="J11295">XLOOKUP('Transaction Data'!$G11295,Product_Code,Biscuit_Brand)</f>
        <v>Oatmeal Cookies</v>
      </c>
      <c r="K11295" s="2">
        <f t="array" ref="K11295">XLOOKUP('Transaction Data'!$G11295,Product_Code,Cost)</f>
        <v>19</v>
      </c>
      <c r="L11295" s="2">
        <f t="array" ref="L11295">XLOOKUP('Transaction Data'!$G11295,Product_Code,Unit_Price)</f>
        <v>23</v>
      </c>
      <c r="M11295" s="3">
        <f>'Transaction Data'!$F11295*'Transaction Data'!$K11295</f>
        <v>3686</v>
      </c>
      <c r="N11295" s="3">
        <f>'Transaction Data'!$F11295*'Transaction Data'!$L11295</f>
        <v>4462</v>
      </c>
      <c r="O11295" s="3">
        <f>'Transaction Data'!$N11295-'Transaction Data'!$M11295</f>
        <v>776</v>
      </c>
      <c r="P11295" s="2">
        <f>DATEDIF('Transaction Data'!$D11295,'Transaction Data'!$A11295,"y")</f>
        <v>34</v>
      </c>
      <c r="Q11295" s="2" t="str">
        <f>FLOOR('Transaction Data'!$P11295,15)&amp;"-"&amp;FLOOR('Transaction Data'!$P11295,15)+14</f>
        <v>30-44</v>
      </c>
      <c r="R11295" s="2" t="str">
        <f>IF('Transaction Data'!$L11295&lt;=10,"Less Expensive","Expensive")</f>
        <v>Expensive</v>
      </c>
      <c r="S11295" s="4">
        <f>WEEKDAY('Transaction Data'!$A11295)</f>
        <v>5</v>
      </c>
      <c r="T11295" s="2" t="str">
        <f>IF(WEEKDAY('Transaction Data'!$A11295,2)&lt;6,"Weekday","Weekend")</f>
        <v>Weekday</v>
      </c>
    </row>
    <row r="11296" ht="15.75" customHeight="1">
      <c r="A11296" s="1">
        <v>45605.0</v>
      </c>
      <c r="B11296" s="2" t="s">
        <v>3794</v>
      </c>
      <c r="C11296" s="2" t="s">
        <v>41</v>
      </c>
      <c r="D11296" s="1">
        <v>25649.0</v>
      </c>
      <c r="E11296" s="2" t="s">
        <v>63</v>
      </c>
      <c r="F11296" s="2">
        <v>301.0</v>
      </c>
      <c r="G11296" s="2" t="s">
        <v>60</v>
      </c>
      <c r="H11296" s="2" t="s">
        <v>52</v>
      </c>
      <c r="I11296" s="2" t="s">
        <v>30</v>
      </c>
      <c r="J11296" s="2" t="str">
        <f t="array" ref="J11296">XLOOKUP('Transaction Data'!$G11296,Product_Code,Biscuit_Brand)</f>
        <v>Peanut Butter Bites</v>
      </c>
      <c r="K11296" s="2">
        <f t="array" ref="K11296">XLOOKUP('Transaction Data'!$G11296,Product_Code,Cost)</f>
        <v>5</v>
      </c>
      <c r="L11296" s="2">
        <f t="array" ref="L11296">XLOOKUP('Transaction Data'!$G11296,Product_Code,Unit_Price)</f>
        <v>7</v>
      </c>
      <c r="M11296" s="3">
        <f>'Transaction Data'!$F11296*'Transaction Data'!$K11296</f>
        <v>1505</v>
      </c>
      <c r="N11296" s="3">
        <f>'Transaction Data'!$F11296*'Transaction Data'!$L11296</f>
        <v>2107</v>
      </c>
      <c r="O11296" s="3">
        <f>'Transaction Data'!$N11296-'Transaction Data'!$M11296</f>
        <v>602</v>
      </c>
      <c r="P11296" s="2">
        <f>DATEDIF('Transaction Data'!$D11296,'Transaction Data'!$A11296,"y")</f>
        <v>54</v>
      </c>
      <c r="Q11296" s="2" t="str">
        <f>FLOOR('Transaction Data'!$P11296,15)&amp;"-"&amp;FLOOR('Transaction Data'!$P11296,15)+14</f>
        <v>45-59</v>
      </c>
      <c r="R11296" s="2" t="str">
        <f>IF('Transaction Data'!$L11296&lt;=10,"Less Expensive","Expensive")</f>
        <v>Less Expensive</v>
      </c>
      <c r="S11296" s="4">
        <f>WEEKDAY('Transaction Data'!$A11296)</f>
        <v>7</v>
      </c>
      <c r="T11296" s="2" t="str">
        <f>IF(WEEKDAY('Transaction Data'!$A11296,2)&lt;6,"Weekday","Weekend")</f>
        <v>Weekend</v>
      </c>
    </row>
    <row r="11297" ht="15.75" customHeight="1">
      <c r="A11297" s="1">
        <v>45624.0</v>
      </c>
      <c r="B11297" s="2" t="s">
        <v>2154</v>
      </c>
      <c r="C11297" s="2" t="s">
        <v>51</v>
      </c>
      <c r="D11297" s="1">
        <v>17322.0</v>
      </c>
      <c r="E11297" s="2" t="s">
        <v>27</v>
      </c>
      <c r="F11297" s="2">
        <v>117.0</v>
      </c>
      <c r="G11297" s="2" t="s">
        <v>57</v>
      </c>
      <c r="H11297" s="2" t="s">
        <v>45</v>
      </c>
      <c r="I11297" s="2" t="s">
        <v>25</v>
      </c>
      <c r="J11297" s="2" t="str">
        <f t="array" ref="J11297">XLOOKUP('Transaction Data'!$G11297,Product_Code,Biscuit_Brand)</f>
        <v>Oatmeal Cookies</v>
      </c>
      <c r="K11297" s="2">
        <f t="array" ref="K11297">XLOOKUP('Transaction Data'!$G11297,Product_Code,Cost)</f>
        <v>19</v>
      </c>
      <c r="L11297" s="2">
        <f t="array" ref="L11297">XLOOKUP('Transaction Data'!$G11297,Product_Code,Unit_Price)</f>
        <v>23</v>
      </c>
      <c r="M11297" s="3">
        <f>'Transaction Data'!$F11297*'Transaction Data'!$K11297</f>
        <v>2223</v>
      </c>
      <c r="N11297" s="3">
        <f>'Transaction Data'!$F11297*'Transaction Data'!$L11297</f>
        <v>2691</v>
      </c>
      <c r="O11297" s="3">
        <f>'Transaction Data'!$N11297-'Transaction Data'!$M11297</f>
        <v>468</v>
      </c>
      <c r="P11297" s="2">
        <f>DATEDIF('Transaction Data'!$D11297,'Transaction Data'!$A11297,"y")</f>
        <v>77</v>
      </c>
      <c r="Q11297" s="2" t="str">
        <f>FLOOR('Transaction Data'!$P11297,15)&amp;"-"&amp;FLOOR('Transaction Data'!$P11297,15)+14</f>
        <v>75-89</v>
      </c>
      <c r="R11297" s="2" t="str">
        <f>IF('Transaction Data'!$L11297&lt;=10,"Less Expensive","Expensive")</f>
        <v>Expensive</v>
      </c>
      <c r="S11297" s="4">
        <f>WEEKDAY('Transaction Data'!$A11297)</f>
        <v>5</v>
      </c>
      <c r="T11297" s="2" t="str">
        <f>IF(WEEKDAY('Transaction Data'!$A11297,2)&lt;6,"Weekday","Weekend")</f>
        <v>Weekday</v>
      </c>
    </row>
    <row r="11298" ht="15.75" customHeight="1">
      <c r="A11298" s="1">
        <v>45604.0</v>
      </c>
      <c r="B11298" s="2" t="s">
        <v>2482</v>
      </c>
      <c r="C11298" s="2" t="s">
        <v>72</v>
      </c>
      <c r="D11298" s="1">
        <v>32892.0</v>
      </c>
      <c r="E11298" s="2" t="s">
        <v>63</v>
      </c>
      <c r="F11298" s="2">
        <v>120.0</v>
      </c>
      <c r="G11298" s="2" t="s">
        <v>38</v>
      </c>
      <c r="H11298" s="2" t="s">
        <v>45</v>
      </c>
      <c r="I11298" s="2" t="s">
        <v>25</v>
      </c>
      <c r="J11298" s="2" t="str">
        <f t="array" ref="J11298">XLOOKUP('Transaction Data'!$G11298,Product_Code,Biscuit_Brand)</f>
        <v>Ginger Snaps</v>
      </c>
      <c r="K11298" s="2">
        <f t="array" ref="K11298">XLOOKUP('Transaction Data'!$G11298,Product_Code,Cost)</f>
        <v>14</v>
      </c>
      <c r="L11298" s="2">
        <f t="array" ref="L11298">XLOOKUP('Transaction Data'!$G11298,Product_Code,Unit_Price)</f>
        <v>28</v>
      </c>
      <c r="M11298" s="3">
        <f>'Transaction Data'!$F11298*'Transaction Data'!$K11298</f>
        <v>1680</v>
      </c>
      <c r="N11298" s="3">
        <f>'Transaction Data'!$F11298*'Transaction Data'!$L11298</f>
        <v>3360</v>
      </c>
      <c r="O11298" s="3">
        <f>'Transaction Data'!$N11298-'Transaction Data'!$M11298</f>
        <v>1680</v>
      </c>
      <c r="P11298" s="2">
        <f>DATEDIF('Transaction Data'!$D11298,'Transaction Data'!$A11298,"y")</f>
        <v>34</v>
      </c>
      <c r="Q11298" s="2" t="str">
        <f>FLOOR('Transaction Data'!$P11298,15)&amp;"-"&amp;FLOOR('Transaction Data'!$P11298,15)+14</f>
        <v>30-44</v>
      </c>
      <c r="R11298" s="2" t="str">
        <f>IF('Transaction Data'!$L11298&lt;=10,"Less Expensive","Expensive")</f>
        <v>Expensive</v>
      </c>
      <c r="S11298" s="4">
        <f>WEEKDAY('Transaction Data'!$A11298)</f>
        <v>6</v>
      </c>
      <c r="T11298" s="2" t="str">
        <f>IF(WEEKDAY('Transaction Data'!$A11298,2)&lt;6,"Weekday","Weekend")</f>
        <v>Weekday</v>
      </c>
    </row>
    <row r="11299" ht="15.75" customHeight="1">
      <c r="A11299" s="1">
        <v>45601.0</v>
      </c>
      <c r="B11299" s="2" t="s">
        <v>6340</v>
      </c>
      <c r="C11299" s="2" t="s">
        <v>78</v>
      </c>
      <c r="D11299" s="1">
        <v>20471.0</v>
      </c>
      <c r="E11299" s="2" t="s">
        <v>22</v>
      </c>
      <c r="F11299" s="2">
        <v>467.0</v>
      </c>
      <c r="G11299" s="2" t="s">
        <v>38</v>
      </c>
      <c r="H11299" s="2" t="s">
        <v>34</v>
      </c>
      <c r="I11299" s="2" t="s">
        <v>35</v>
      </c>
      <c r="J11299" s="2" t="str">
        <f t="array" ref="J11299">XLOOKUP('Transaction Data'!$G11299,Product_Code,Biscuit_Brand)</f>
        <v>Ginger Snaps</v>
      </c>
      <c r="K11299" s="2">
        <f t="array" ref="K11299">XLOOKUP('Transaction Data'!$G11299,Product_Code,Cost)</f>
        <v>14</v>
      </c>
      <c r="L11299" s="2">
        <f t="array" ref="L11299">XLOOKUP('Transaction Data'!$G11299,Product_Code,Unit_Price)</f>
        <v>28</v>
      </c>
      <c r="M11299" s="3">
        <f>'Transaction Data'!$F11299*'Transaction Data'!$K11299</f>
        <v>6538</v>
      </c>
      <c r="N11299" s="3">
        <f>'Transaction Data'!$F11299*'Transaction Data'!$L11299</f>
        <v>13076</v>
      </c>
      <c r="O11299" s="3">
        <f>'Transaction Data'!$N11299-'Transaction Data'!$M11299</f>
        <v>6538</v>
      </c>
      <c r="P11299" s="2">
        <f>DATEDIF('Transaction Data'!$D11299,'Transaction Data'!$A11299,"y")</f>
        <v>68</v>
      </c>
      <c r="Q11299" s="2" t="str">
        <f>FLOOR('Transaction Data'!$P11299,15)&amp;"-"&amp;FLOOR('Transaction Data'!$P11299,15)+14</f>
        <v>60-74</v>
      </c>
      <c r="R11299" s="2" t="str">
        <f>IF('Transaction Data'!$L11299&lt;=10,"Less Expensive","Expensive")</f>
        <v>Expensive</v>
      </c>
      <c r="S11299" s="4">
        <f>WEEKDAY('Transaction Data'!$A11299)</f>
        <v>3</v>
      </c>
      <c r="T11299" s="2" t="str">
        <f>IF(WEEKDAY('Transaction Data'!$A11299,2)&lt;6,"Weekday","Weekend")</f>
        <v>Weekday</v>
      </c>
    </row>
    <row r="11300" ht="15.75" customHeight="1">
      <c r="A11300" s="1">
        <v>45626.0</v>
      </c>
      <c r="B11300" s="2" t="s">
        <v>6730</v>
      </c>
      <c r="C11300" s="2" t="s">
        <v>21</v>
      </c>
      <c r="D11300" s="1">
        <v>35720.0</v>
      </c>
      <c r="E11300" s="2" t="s">
        <v>22</v>
      </c>
      <c r="F11300" s="2">
        <v>459.0</v>
      </c>
      <c r="G11300" s="2" t="s">
        <v>28</v>
      </c>
      <c r="H11300" s="2" t="s">
        <v>45</v>
      </c>
      <c r="I11300" s="2" t="s">
        <v>25</v>
      </c>
      <c r="J11300" s="2" t="str">
        <f t="array" ref="J11300">XLOOKUP('Transaction Data'!$G11300,Product_Code,Biscuit_Brand)</f>
        <v>Shortbread</v>
      </c>
      <c r="K11300" s="2">
        <f t="array" ref="K11300">XLOOKUP('Transaction Data'!$G11300,Product_Code,Cost)</f>
        <v>10</v>
      </c>
      <c r="L11300" s="2">
        <f t="array" ref="L11300">XLOOKUP('Transaction Data'!$G11300,Product_Code,Unit_Price)</f>
        <v>45</v>
      </c>
      <c r="M11300" s="3">
        <f>'Transaction Data'!$F11300*'Transaction Data'!$K11300</f>
        <v>4590</v>
      </c>
      <c r="N11300" s="3">
        <f>'Transaction Data'!$F11300*'Transaction Data'!$L11300</f>
        <v>20655</v>
      </c>
      <c r="O11300" s="3">
        <f>'Transaction Data'!$N11300-'Transaction Data'!$M11300</f>
        <v>16065</v>
      </c>
      <c r="P11300" s="2">
        <f>DATEDIF('Transaction Data'!$D11300,'Transaction Data'!$A11300,"y")</f>
        <v>27</v>
      </c>
      <c r="Q11300" s="2" t="str">
        <f>FLOOR('Transaction Data'!$P11300,15)&amp;"-"&amp;FLOOR('Transaction Data'!$P11300,15)+14</f>
        <v>15-29</v>
      </c>
      <c r="R11300" s="2" t="str">
        <f>IF('Transaction Data'!$L11300&lt;=10,"Less Expensive","Expensive")</f>
        <v>Expensive</v>
      </c>
      <c r="S11300" s="4">
        <f>WEEKDAY('Transaction Data'!$A11300)</f>
        <v>7</v>
      </c>
      <c r="T11300" s="2" t="str">
        <f>IF(WEEKDAY('Transaction Data'!$A11300,2)&lt;6,"Weekday","Weekend")</f>
        <v>Weekend</v>
      </c>
    </row>
    <row r="11301" ht="15.75" customHeight="1">
      <c r="A11301" s="1">
        <v>45620.0</v>
      </c>
      <c r="B11301" s="2" t="s">
        <v>429</v>
      </c>
      <c r="C11301" s="2" t="s">
        <v>32</v>
      </c>
      <c r="D11301" s="1">
        <v>18238.0</v>
      </c>
      <c r="E11301" s="2" t="s">
        <v>63</v>
      </c>
      <c r="F11301" s="2">
        <v>347.0</v>
      </c>
      <c r="G11301" s="2" t="s">
        <v>38</v>
      </c>
      <c r="H11301" s="2" t="s">
        <v>45</v>
      </c>
      <c r="I11301" s="2" t="s">
        <v>35</v>
      </c>
      <c r="J11301" s="2" t="str">
        <f t="array" ref="J11301">XLOOKUP('Transaction Data'!$G11301,Product_Code,Biscuit_Brand)</f>
        <v>Ginger Snaps</v>
      </c>
      <c r="K11301" s="2">
        <f t="array" ref="K11301">XLOOKUP('Transaction Data'!$G11301,Product_Code,Cost)</f>
        <v>14</v>
      </c>
      <c r="L11301" s="2">
        <f t="array" ref="L11301">XLOOKUP('Transaction Data'!$G11301,Product_Code,Unit_Price)</f>
        <v>28</v>
      </c>
      <c r="M11301" s="3">
        <f>'Transaction Data'!$F11301*'Transaction Data'!$K11301</f>
        <v>4858</v>
      </c>
      <c r="N11301" s="3">
        <f>'Transaction Data'!$F11301*'Transaction Data'!$L11301</f>
        <v>9716</v>
      </c>
      <c r="O11301" s="3">
        <f>'Transaction Data'!$N11301-'Transaction Data'!$M11301</f>
        <v>4858</v>
      </c>
      <c r="P11301" s="2">
        <f>DATEDIF('Transaction Data'!$D11301,'Transaction Data'!$A11301,"y")</f>
        <v>74</v>
      </c>
      <c r="Q11301" s="2" t="str">
        <f>FLOOR('Transaction Data'!$P11301,15)&amp;"-"&amp;FLOOR('Transaction Data'!$P11301,15)+14</f>
        <v>60-74</v>
      </c>
      <c r="R11301" s="2" t="str">
        <f>IF('Transaction Data'!$L11301&lt;=10,"Less Expensive","Expensive")</f>
        <v>Expensive</v>
      </c>
      <c r="S11301" s="4">
        <f>WEEKDAY('Transaction Data'!$A11301)</f>
        <v>1</v>
      </c>
      <c r="T11301" s="2" t="str">
        <f>IF(WEEKDAY('Transaction Data'!$A11301,2)&lt;6,"Weekday","Weekend")</f>
        <v>Weekend</v>
      </c>
    </row>
    <row r="11302" ht="15.75" customHeight="1">
      <c r="A11302" s="1">
        <v>45619.0</v>
      </c>
      <c r="B11302" s="2" t="s">
        <v>7719</v>
      </c>
      <c r="C11302" s="2" t="s">
        <v>69</v>
      </c>
      <c r="D11302" s="1">
        <v>19327.0</v>
      </c>
      <c r="E11302" s="2" t="s">
        <v>27</v>
      </c>
      <c r="F11302" s="2">
        <v>449.0</v>
      </c>
      <c r="G11302" s="2" t="s">
        <v>48</v>
      </c>
      <c r="H11302" s="2" t="s">
        <v>34</v>
      </c>
      <c r="I11302" s="2" t="s">
        <v>30</v>
      </c>
      <c r="J11302" s="2" t="str">
        <f t="array" ref="J11302">XLOOKUP('Transaction Data'!$G11302,Product_Code,Biscuit_Brand)</f>
        <v>Lemon Crisps</v>
      </c>
      <c r="K11302" s="2">
        <f t="array" ref="K11302">XLOOKUP('Transaction Data'!$G11302,Product_Code,Cost)</f>
        <v>7</v>
      </c>
      <c r="L11302" s="2">
        <f t="array" ref="L11302">XLOOKUP('Transaction Data'!$G11302,Product_Code,Unit_Price)</f>
        <v>9</v>
      </c>
      <c r="M11302" s="3">
        <f>'Transaction Data'!$F11302*'Transaction Data'!$K11302</f>
        <v>3143</v>
      </c>
      <c r="N11302" s="3">
        <f>'Transaction Data'!$F11302*'Transaction Data'!$L11302</f>
        <v>4041</v>
      </c>
      <c r="O11302" s="3">
        <f>'Transaction Data'!$N11302-'Transaction Data'!$M11302</f>
        <v>898</v>
      </c>
      <c r="P11302" s="2">
        <f>DATEDIF('Transaction Data'!$D11302,'Transaction Data'!$A11302,"y")</f>
        <v>71</v>
      </c>
      <c r="Q11302" s="2" t="str">
        <f>FLOOR('Transaction Data'!$P11302,15)&amp;"-"&amp;FLOOR('Transaction Data'!$P11302,15)+14</f>
        <v>60-74</v>
      </c>
      <c r="R11302" s="2" t="str">
        <f>IF('Transaction Data'!$L11302&lt;=10,"Less Expensive","Expensive")</f>
        <v>Less Expensive</v>
      </c>
      <c r="S11302" s="4">
        <f>WEEKDAY('Transaction Data'!$A11302)</f>
        <v>7</v>
      </c>
      <c r="T11302" s="2" t="str">
        <f>IF(WEEKDAY('Transaction Data'!$A11302,2)&lt;6,"Weekday","Weekend")</f>
        <v>Weekend</v>
      </c>
    </row>
    <row r="11303" ht="15.75" customHeight="1">
      <c r="A11303" s="1">
        <v>45600.0</v>
      </c>
      <c r="B11303" s="2" t="s">
        <v>2501</v>
      </c>
      <c r="C11303" s="2" t="s">
        <v>65</v>
      </c>
      <c r="D11303" s="1">
        <v>25865.0</v>
      </c>
      <c r="E11303" s="2" t="s">
        <v>22</v>
      </c>
      <c r="F11303" s="2">
        <v>230.0</v>
      </c>
      <c r="G11303" s="2" t="s">
        <v>57</v>
      </c>
      <c r="H11303" s="2" t="s">
        <v>42</v>
      </c>
      <c r="I11303" s="2" t="s">
        <v>30</v>
      </c>
      <c r="J11303" s="2" t="str">
        <f t="array" ref="J11303">XLOOKUP('Transaction Data'!$G11303,Product_Code,Biscuit_Brand)</f>
        <v>Oatmeal Cookies</v>
      </c>
      <c r="K11303" s="2">
        <f t="array" ref="K11303">XLOOKUP('Transaction Data'!$G11303,Product_Code,Cost)</f>
        <v>19</v>
      </c>
      <c r="L11303" s="2">
        <f t="array" ref="L11303">XLOOKUP('Transaction Data'!$G11303,Product_Code,Unit_Price)</f>
        <v>23</v>
      </c>
      <c r="M11303" s="3">
        <f>'Transaction Data'!$F11303*'Transaction Data'!$K11303</f>
        <v>4370</v>
      </c>
      <c r="N11303" s="3">
        <f>'Transaction Data'!$F11303*'Transaction Data'!$L11303</f>
        <v>5290</v>
      </c>
      <c r="O11303" s="3">
        <f>'Transaction Data'!$N11303-'Transaction Data'!$M11303</f>
        <v>920</v>
      </c>
      <c r="P11303" s="2">
        <f>DATEDIF('Transaction Data'!$D11303,'Transaction Data'!$A11303,"y")</f>
        <v>54</v>
      </c>
      <c r="Q11303" s="2" t="str">
        <f>FLOOR('Transaction Data'!$P11303,15)&amp;"-"&amp;FLOOR('Transaction Data'!$P11303,15)+14</f>
        <v>45-59</v>
      </c>
      <c r="R11303" s="2" t="str">
        <f>IF('Transaction Data'!$L11303&lt;=10,"Less Expensive","Expensive")</f>
        <v>Expensive</v>
      </c>
      <c r="S11303" s="4">
        <f>WEEKDAY('Transaction Data'!$A11303)</f>
        <v>2</v>
      </c>
      <c r="T11303" s="2" t="str">
        <f>IF(WEEKDAY('Transaction Data'!$A11303,2)&lt;6,"Weekday","Weekend")</f>
        <v>Weekday</v>
      </c>
    </row>
    <row r="11304" ht="15.75" customHeight="1">
      <c r="A11304" s="1">
        <v>45608.0</v>
      </c>
      <c r="B11304" s="2" t="s">
        <v>6030</v>
      </c>
      <c r="C11304" s="2" t="s">
        <v>65</v>
      </c>
      <c r="D11304" s="1">
        <v>29911.0</v>
      </c>
      <c r="E11304" s="2" t="s">
        <v>63</v>
      </c>
      <c r="F11304" s="2">
        <v>15.0</v>
      </c>
      <c r="G11304" s="2" t="s">
        <v>48</v>
      </c>
      <c r="H11304" s="2" t="s">
        <v>52</v>
      </c>
      <c r="I11304" s="2" t="s">
        <v>35</v>
      </c>
      <c r="J11304" s="2" t="str">
        <f t="array" ref="J11304">XLOOKUP('Transaction Data'!$G11304,Product_Code,Biscuit_Brand)</f>
        <v>Lemon Crisps</v>
      </c>
      <c r="K11304" s="2">
        <f t="array" ref="K11304">XLOOKUP('Transaction Data'!$G11304,Product_Code,Cost)</f>
        <v>7</v>
      </c>
      <c r="L11304" s="2">
        <f t="array" ref="L11304">XLOOKUP('Transaction Data'!$G11304,Product_Code,Unit_Price)</f>
        <v>9</v>
      </c>
      <c r="M11304" s="3">
        <f>'Transaction Data'!$F11304*'Transaction Data'!$K11304</f>
        <v>105</v>
      </c>
      <c r="N11304" s="3">
        <f>'Transaction Data'!$F11304*'Transaction Data'!$L11304</f>
        <v>135</v>
      </c>
      <c r="O11304" s="3">
        <f>'Transaction Data'!$N11304-'Transaction Data'!$M11304</f>
        <v>30</v>
      </c>
      <c r="P11304" s="2">
        <f>DATEDIF('Transaction Data'!$D11304,'Transaction Data'!$A11304,"y")</f>
        <v>42</v>
      </c>
      <c r="Q11304" s="2" t="str">
        <f>FLOOR('Transaction Data'!$P11304,15)&amp;"-"&amp;FLOOR('Transaction Data'!$P11304,15)+14</f>
        <v>30-44</v>
      </c>
      <c r="R11304" s="2" t="str">
        <f>IF('Transaction Data'!$L11304&lt;=10,"Less Expensive","Expensive")</f>
        <v>Less Expensive</v>
      </c>
      <c r="S11304" s="4">
        <f>WEEKDAY('Transaction Data'!$A11304)</f>
        <v>3</v>
      </c>
      <c r="T11304" s="2" t="str">
        <f>IF(WEEKDAY('Transaction Data'!$A11304,2)&lt;6,"Weekday","Weekend")</f>
        <v>Weekday</v>
      </c>
    </row>
    <row r="11305" ht="15.75" customHeight="1">
      <c r="A11305" s="1">
        <v>45599.0</v>
      </c>
      <c r="B11305" s="2" t="s">
        <v>7986</v>
      </c>
      <c r="C11305" s="2" t="s">
        <v>51</v>
      </c>
      <c r="D11305" s="1">
        <v>34108.0</v>
      </c>
      <c r="E11305" s="2" t="s">
        <v>63</v>
      </c>
      <c r="F11305" s="2">
        <v>192.0</v>
      </c>
      <c r="G11305" s="2" t="s">
        <v>57</v>
      </c>
      <c r="H11305" s="2" t="s">
        <v>24</v>
      </c>
      <c r="I11305" s="2" t="s">
        <v>35</v>
      </c>
      <c r="J11305" s="2" t="str">
        <f t="array" ref="J11305">XLOOKUP('Transaction Data'!$G11305,Product_Code,Biscuit_Brand)</f>
        <v>Oatmeal Cookies</v>
      </c>
      <c r="K11305" s="2">
        <f t="array" ref="K11305">XLOOKUP('Transaction Data'!$G11305,Product_Code,Cost)</f>
        <v>19</v>
      </c>
      <c r="L11305" s="2">
        <f t="array" ref="L11305">XLOOKUP('Transaction Data'!$G11305,Product_Code,Unit_Price)</f>
        <v>23</v>
      </c>
      <c r="M11305" s="3">
        <f>'Transaction Data'!$F11305*'Transaction Data'!$K11305</f>
        <v>3648</v>
      </c>
      <c r="N11305" s="3">
        <f>'Transaction Data'!$F11305*'Transaction Data'!$L11305</f>
        <v>4416</v>
      </c>
      <c r="O11305" s="3">
        <f>'Transaction Data'!$N11305-'Transaction Data'!$M11305</f>
        <v>768</v>
      </c>
      <c r="P11305" s="2">
        <f>DATEDIF('Transaction Data'!$D11305,'Transaction Data'!$A11305,"y")</f>
        <v>31</v>
      </c>
      <c r="Q11305" s="2" t="str">
        <f>FLOOR('Transaction Data'!$P11305,15)&amp;"-"&amp;FLOOR('Transaction Data'!$P11305,15)+14</f>
        <v>30-44</v>
      </c>
      <c r="R11305" s="2" t="str">
        <f>IF('Transaction Data'!$L11305&lt;=10,"Less Expensive","Expensive")</f>
        <v>Expensive</v>
      </c>
      <c r="S11305" s="4">
        <f>WEEKDAY('Transaction Data'!$A11305)</f>
        <v>1</v>
      </c>
      <c r="T11305" s="2" t="str">
        <f>IF(WEEKDAY('Transaction Data'!$A11305,2)&lt;6,"Weekday","Weekend")</f>
        <v>Weekend</v>
      </c>
    </row>
    <row r="11306" ht="15.75" customHeight="1">
      <c r="A11306" s="1">
        <v>45625.0</v>
      </c>
      <c r="B11306" s="2" t="s">
        <v>1271</v>
      </c>
      <c r="C11306" s="2" t="s">
        <v>69</v>
      </c>
      <c r="D11306" s="1">
        <v>38056.0</v>
      </c>
      <c r="E11306" s="2" t="s">
        <v>37</v>
      </c>
      <c r="F11306" s="2">
        <v>163.0</v>
      </c>
      <c r="G11306" s="2" t="s">
        <v>38</v>
      </c>
      <c r="H11306" s="2" t="s">
        <v>42</v>
      </c>
      <c r="I11306" s="2" t="s">
        <v>25</v>
      </c>
      <c r="J11306" s="2" t="str">
        <f t="array" ref="J11306">XLOOKUP('Transaction Data'!$G11306,Product_Code,Biscuit_Brand)</f>
        <v>Ginger Snaps</v>
      </c>
      <c r="K11306" s="2">
        <f t="array" ref="K11306">XLOOKUP('Transaction Data'!$G11306,Product_Code,Cost)</f>
        <v>14</v>
      </c>
      <c r="L11306" s="2">
        <f t="array" ref="L11306">XLOOKUP('Transaction Data'!$G11306,Product_Code,Unit_Price)</f>
        <v>28</v>
      </c>
      <c r="M11306" s="3">
        <f>'Transaction Data'!$F11306*'Transaction Data'!$K11306</f>
        <v>2282</v>
      </c>
      <c r="N11306" s="3">
        <f>'Transaction Data'!$F11306*'Transaction Data'!$L11306</f>
        <v>4564</v>
      </c>
      <c r="O11306" s="3">
        <f>'Transaction Data'!$N11306-'Transaction Data'!$M11306</f>
        <v>2282</v>
      </c>
      <c r="P11306" s="2">
        <f>DATEDIF('Transaction Data'!$D11306,'Transaction Data'!$A11306,"y")</f>
        <v>20</v>
      </c>
      <c r="Q11306" s="2" t="str">
        <f>FLOOR('Transaction Data'!$P11306,15)&amp;"-"&amp;FLOOR('Transaction Data'!$P11306,15)+14</f>
        <v>15-29</v>
      </c>
      <c r="R11306" s="2" t="str">
        <f>IF('Transaction Data'!$L11306&lt;=10,"Less Expensive","Expensive")</f>
        <v>Expensive</v>
      </c>
      <c r="S11306" s="4">
        <f>WEEKDAY('Transaction Data'!$A11306)</f>
        <v>6</v>
      </c>
      <c r="T11306" s="2" t="str">
        <f>IF(WEEKDAY('Transaction Data'!$A11306,2)&lt;6,"Weekday","Weekend")</f>
        <v>Weekday</v>
      </c>
    </row>
    <row r="11307" ht="15.75" customHeight="1">
      <c r="A11307" s="1">
        <v>45610.0</v>
      </c>
      <c r="B11307" s="2" t="s">
        <v>4438</v>
      </c>
      <c r="C11307" s="2" t="s">
        <v>54</v>
      </c>
      <c r="D11307" s="1">
        <v>24336.0</v>
      </c>
      <c r="E11307" s="2" t="s">
        <v>37</v>
      </c>
      <c r="F11307" s="2">
        <v>236.0</v>
      </c>
      <c r="G11307" s="2" t="s">
        <v>33</v>
      </c>
      <c r="H11307" s="2" t="s">
        <v>24</v>
      </c>
      <c r="I11307" s="2" t="s">
        <v>25</v>
      </c>
      <c r="J11307" s="2" t="str">
        <f t="array" ref="J11307">XLOOKUP('Transaction Data'!$G11307,Product_Code,Biscuit_Brand)</f>
        <v>Caramel Biscuits</v>
      </c>
      <c r="K11307" s="2">
        <f t="array" ref="K11307">XLOOKUP('Transaction Data'!$G11307,Product_Code,Cost)</f>
        <v>18</v>
      </c>
      <c r="L11307" s="2">
        <f t="array" ref="L11307">XLOOKUP('Transaction Data'!$G11307,Product_Code,Unit_Price)</f>
        <v>22</v>
      </c>
      <c r="M11307" s="3">
        <f>'Transaction Data'!$F11307*'Transaction Data'!$K11307</f>
        <v>4248</v>
      </c>
      <c r="N11307" s="3">
        <f>'Transaction Data'!$F11307*'Transaction Data'!$L11307</f>
        <v>5192</v>
      </c>
      <c r="O11307" s="3">
        <f>'Transaction Data'!$N11307-'Transaction Data'!$M11307</f>
        <v>944</v>
      </c>
      <c r="P11307" s="2">
        <f>DATEDIF('Transaction Data'!$D11307,'Transaction Data'!$A11307,"y")</f>
        <v>58</v>
      </c>
      <c r="Q11307" s="2" t="str">
        <f>FLOOR('Transaction Data'!$P11307,15)&amp;"-"&amp;FLOOR('Transaction Data'!$P11307,15)+14</f>
        <v>45-59</v>
      </c>
      <c r="R11307" s="2" t="str">
        <f>IF('Transaction Data'!$L11307&lt;=10,"Less Expensive","Expensive")</f>
        <v>Expensive</v>
      </c>
      <c r="S11307" s="4">
        <f>WEEKDAY('Transaction Data'!$A11307)</f>
        <v>5</v>
      </c>
      <c r="T11307" s="2" t="str">
        <f>IF(WEEKDAY('Transaction Data'!$A11307,2)&lt;6,"Weekday","Weekend")</f>
        <v>Weekday</v>
      </c>
    </row>
    <row r="11308" ht="15.75" customHeight="1">
      <c r="A11308" s="1">
        <v>45620.0</v>
      </c>
      <c r="B11308" s="2" t="s">
        <v>8758</v>
      </c>
      <c r="C11308" s="2" t="s">
        <v>69</v>
      </c>
      <c r="D11308" s="1">
        <v>25417.0</v>
      </c>
      <c r="E11308" s="2" t="s">
        <v>63</v>
      </c>
      <c r="F11308" s="2">
        <v>68.0</v>
      </c>
      <c r="G11308" s="2" t="s">
        <v>28</v>
      </c>
      <c r="H11308" s="2" t="s">
        <v>34</v>
      </c>
      <c r="I11308" s="2" t="s">
        <v>30</v>
      </c>
      <c r="J11308" s="2" t="str">
        <f t="array" ref="J11308">XLOOKUP('Transaction Data'!$G11308,Product_Code,Biscuit_Brand)</f>
        <v>Shortbread</v>
      </c>
      <c r="K11308" s="2">
        <f t="array" ref="K11308">XLOOKUP('Transaction Data'!$G11308,Product_Code,Cost)</f>
        <v>10</v>
      </c>
      <c r="L11308" s="2">
        <f t="array" ref="L11308">XLOOKUP('Transaction Data'!$G11308,Product_Code,Unit_Price)</f>
        <v>45</v>
      </c>
      <c r="M11308" s="3">
        <f>'Transaction Data'!$F11308*'Transaction Data'!$K11308</f>
        <v>680</v>
      </c>
      <c r="N11308" s="3">
        <f>'Transaction Data'!$F11308*'Transaction Data'!$L11308</f>
        <v>3060</v>
      </c>
      <c r="O11308" s="3">
        <f>'Transaction Data'!$N11308-'Transaction Data'!$M11308</f>
        <v>2380</v>
      </c>
      <c r="P11308" s="2">
        <f>DATEDIF('Transaction Data'!$D11308,'Transaction Data'!$A11308,"y")</f>
        <v>55</v>
      </c>
      <c r="Q11308" s="2" t="str">
        <f>FLOOR('Transaction Data'!$P11308,15)&amp;"-"&amp;FLOOR('Transaction Data'!$P11308,15)+14</f>
        <v>45-59</v>
      </c>
      <c r="R11308" s="2" t="str">
        <f>IF('Transaction Data'!$L11308&lt;=10,"Less Expensive","Expensive")</f>
        <v>Expensive</v>
      </c>
      <c r="S11308" s="4">
        <f>WEEKDAY('Transaction Data'!$A11308)</f>
        <v>1</v>
      </c>
      <c r="T11308" s="2" t="str">
        <f>IF(WEEKDAY('Transaction Data'!$A11308,2)&lt;6,"Weekday","Weekend")</f>
        <v>Weekend</v>
      </c>
    </row>
    <row r="11309" ht="15.75" customHeight="1">
      <c r="A11309" s="1">
        <v>45597.0</v>
      </c>
      <c r="B11309" s="2" t="s">
        <v>3820</v>
      </c>
      <c r="C11309" s="2" t="s">
        <v>41</v>
      </c>
      <c r="D11309" s="1">
        <v>19203.0</v>
      </c>
      <c r="E11309" s="2" t="s">
        <v>63</v>
      </c>
      <c r="F11309" s="2">
        <v>446.0</v>
      </c>
      <c r="G11309" s="2" t="s">
        <v>33</v>
      </c>
      <c r="H11309" s="2" t="s">
        <v>49</v>
      </c>
      <c r="I11309" s="2" t="s">
        <v>25</v>
      </c>
      <c r="J11309" s="2" t="str">
        <f t="array" ref="J11309">XLOOKUP('Transaction Data'!$G11309,Product_Code,Biscuit_Brand)</f>
        <v>Caramel Biscuits</v>
      </c>
      <c r="K11309" s="2">
        <f t="array" ref="K11309">XLOOKUP('Transaction Data'!$G11309,Product_Code,Cost)</f>
        <v>18</v>
      </c>
      <c r="L11309" s="2">
        <f t="array" ref="L11309">XLOOKUP('Transaction Data'!$G11309,Product_Code,Unit_Price)</f>
        <v>22</v>
      </c>
      <c r="M11309" s="3">
        <f>'Transaction Data'!$F11309*'Transaction Data'!$K11309</f>
        <v>8028</v>
      </c>
      <c r="N11309" s="3">
        <f>'Transaction Data'!$F11309*'Transaction Data'!$L11309</f>
        <v>9812</v>
      </c>
      <c r="O11309" s="3">
        <f>'Transaction Data'!$N11309-'Transaction Data'!$M11309</f>
        <v>1784</v>
      </c>
      <c r="P11309" s="2">
        <f>DATEDIF('Transaction Data'!$D11309,'Transaction Data'!$A11309,"y")</f>
        <v>72</v>
      </c>
      <c r="Q11309" s="2" t="str">
        <f>FLOOR('Transaction Data'!$P11309,15)&amp;"-"&amp;FLOOR('Transaction Data'!$P11309,15)+14</f>
        <v>60-74</v>
      </c>
      <c r="R11309" s="2" t="str">
        <f>IF('Transaction Data'!$L11309&lt;=10,"Less Expensive","Expensive")</f>
        <v>Expensive</v>
      </c>
      <c r="S11309" s="4">
        <f>WEEKDAY('Transaction Data'!$A11309)</f>
        <v>6</v>
      </c>
      <c r="T11309" s="2" t="str">
        <f>IF(WEEKDAY('Transaction Data'!$A11309,2)&lt;6,"Weekday","Weekend")</f>
        <v>Weekday</v>
      </c>
    </row>
    <row r="11310" ht="15.75" customHeight="1">
      <c r="A11310" s="1">
        <v>45622.0</v>
      </c>
      <c r="B11310" s="2" t="s">
        <v>6466</v>
      </c>
      <c r="C11310" s="2" t="s">
        <v>72</v>
      </c>
      <c r="D11310" s="1">
        <v>32284.0</v>
      </c>
      <c r="E11310" s="2" t="s">
        <v>22</v>
      </c>
      <c r="F11310" s="2">
        <v>311.0</v>
      </c>
      <c r="G11310" s="2" t="s">
        <v>23</v>
      </c>
      <c r="H11310" s="2" t="s">
        <v>49</v>
      </c>
      <c r="I11310" s="2" t="s">
        <v>25</v>
      </c>
      <c r="J11310" s="2" t="str">
        <f t="array" ref="J11310">XLOOKUP('Transaction Data'!$G11310,Product_Code,Biscuit_Brand)</f>
        <v>Cinnamon Swirls</v>
      </c>
      <c r="K11310" s="2">
        <f t="array" ref="K11310">XLOOKUP('Transaction Data'!$G11310,Product_Code,Cost)</f>
        <v>10</v>
      </c>
      <c r="L11310" s="2">
        <f t="array" ref="L11310">XLOOKUP('Transaction Data'!$G11310,Product_Code,Unit_Price)</f>
        <v>14</v>
      </c>
      <c r="M11310" s="3">
        <f>'Transaction Data'!$F11310*'Transaction Data'!$K11310</f>
        <v>3110</v>
      </c>
      <c r="N11310" s="3">
        <f>'Transaction Data'!$F11310*'Transaction Data'!$L11310</f>
        <v>4354</v>
      </c>
      <c r="O11310" s="3">
        <f>'Transaction Data'!$N11310-'Transaction Data'!$M11310</f>
        <v>1244</v>
      </c>
      <c r="P11310" s="2">
        <f>DATEDIF('Transaction Data'!$D11310,'Transaction Data'!$A11310,"y")</f>
        <v>36</v>
      </c>
      <c r="Q11310" s="2" t="str">
        <f>FLOOR('Transaction Data'!$P11310,15)&amp;"-"&amp;FLOOR('Transaction Data'!$P11310,15)+14</f>
        <v>30-44</v>
      </c>
      <c r="R11310" s="2" t="str">
        <f>IF('Transaction Data'!$L11310&lt;=10,"Less Expensive","Expensive")</f>
        <v>Expensive</v>
      </c>
      <c r="S11310" s="4">
        <f>WEEKDAY('Transaction Data'!$A11310)</f>
        <v>3</v>
      </c>
      <c r="T11310" s="2" t="str">
        <f>IF(WEEKDAY('Transaction Data'!$A11310,2)&lt;6,"Weekday","Weekend")</f>
        <v>Weekday</v>
      </c>
    </row>
    <row r="11311" ht="15.75" customHeight="1">
      <c r="A11311" s="1">
        <v>45612.0</v>
      </c>
      <c r="B11311" s="2" t="s">
        <v>5990</v>
      </c>
      <c r="C11311" s="2" t="s">
        <v>21</v>
      </c>
      <c r="D11311" s="1">
        <v>28627.0</v>
      </c>
      <c r="E11311" s="2" t="s">
        <v>63</v>
      </c>
      <c r="F11311" s="2">
        <v>13.0</v>
      </c>
      <c r="G11311" s="2" t="s">
        <v>55</v>
      </c>
      <c r="H11311" s="2" t="s">
        <v>52</v>
      </c>
      <c r="I11311" s="2" t="s">
        <v>35</v>
      </c>
      <c r="J11311" s="2" t="str">
        <f t="array" ref="J11311">XLOOKUP('Transaction Data'!$G11311,Product_Code,Biscuit_Brand)</f>
        <v>Vanilla Wafers</v>
      </c>
      <c r="K11311" s="2">
        <f t="array" ref="K11311">XLOOKUP('Transaction Data'!$G11311,Product_Code,Cost)</f>
        <v>18</v>
      </c>
      <c r="L11311" s="2">
        <f t="array" ref="L11311">XLOOKUP('Transaction Data'!$G11311,Product_Code,Unit_Price)</f>
        <v>36</v>
      </c>
      <c r="M11311" s="3">
        <f>'Transaction Data'!$F11311*'Transaction Data'!$K11311</f>
        <v>234</v>
      </c>
      <c r="N11311" s="3">
        <f>'Transaction Data'!$F11311*'Transaction Data'!$L11311</f>
        <v>468</v>
      </c>
      <c r="O11311" s="3">
        <f>'Transaction Data'!$N11311-'Transaction Data'!$M11311</f>
        <v>234</v>
      </c>
      <c r="P11311" s="2">
        <f>DATEDIF('Transaction Data'!$D11311,'Transaction Data'!$A11311,"y")</f>
        <v>46</v>
      </c>
      <c r="Q11311" s="2" t="str">
        <f>FLOOR('Transaction Data'!$P11311,15)&amp;"-"&amp;FLOOR('Transaction Data'!$P11311,15)+14</f>
        <v>45-59</v>
      </c>
      <c r="R11311" s="2" t="str">
        <f>IF('Transaction Data'!$L11311&lt;=10,"Less Expensive","Expensive")</f>
        <v>Expensive</v>
      </c>
      <c r="S11311" s="4">
        <f>WEEKDAY('Transaction Data'!$A11311)</f>
        <v>7</v>
      </c>
      <c r="T11311" s="2" t="str">
        <f>IF(WEEKDAY('Transaction Data'!$A11311,2)&lt;6,"Weekday","Weekend")</f>
        <v>Weekend</v>
      </c>
    </row>
    <row r="11312" ht="15.75" customHeight="1">
      <c r="A11312" s="1">
        <v>45605.0</v>
      </c>
      <c r="B11312" s="2" t="s">
        <v>4288</v>
      </c>
      <c r="C11312" s="2" t="s">
        <v>72</v>
      </c>
      <c r="D11312" s="1">
        <v>16003.0</v>
      </c>
      <c r="E11312" s="2" t="s">
        <v>22</v>
      </c>
      <c r="F11312" s="2">
        <v>194.0</v>
      </c>
      <c r="G11312" s="2" t="s">
        <v>61</v>
      </c>
      <c r="H11312" s="2" t="s">
        <v>42</v>
      </c>
      <c r="I11312" s="2" t="s">
        <v>25</v>
      </c>
      <c r="J11312" s="2" t="str">
        <f t="array" ref="J11312">XLOOKUP('Transaction Data'!$G11312,Product_Code,Biscuit_Brand)</f>
        <v>Choco Delight</v>
      </c>
      <c r="K11312" s="2">
        <f t="array" ref="K11312">XLOOKUP('Transaction Data'!$G11312,Product_Code,Cost)</f>
        <v>3</v>
      </c>
      <c r="L11312" s="2">
        <f t="array" ref="L11312">XLOOKUP('Transaction Data'!$G11312,Product_Code,Unit_Price)</f>
        <v>5</v>
      </c>
      <c r="M11312" s="3">
        <f>'Transaction Data'!$F11312*'Transaction Data'!$K11312</f>
        <v>582</v>
      </c>
      <c r="N11312" s="3">
        <f>'Transaction Data'!$F11312*'Transaction Data'!$L11312</f>
        <v>970</v>
      </c>
      <c r="O11312" s="3">
        <f>'Transaction Data'!$N11312-'Transaction Data'!$M11312</f>
        <v>388</v>
      </c>
      <c r="P11312" s="2">
        <f>DATEDIF('Transaction Data'!$D11312,'Transaction Data'!$A11312,"y")</f>
        <v>81</v>
      </c>
      <c r="Q11312" s="2" t="str">
        <f>FLOOR('Transaction Data'!$P11312,15)&amp;"-"&amp;FLOOR('Transaction Data'!$P11312,15)+14</f>
        <v>75-89</v>
      </c>
      <c r="R11312" s="2" t="str">
        <f>IF('Transaction Data'!$L11312&lt;=10,"Less Expensive","Expensive")</f>
        <v>Less Expensive</v>
      </c>
      <c r="S11312" s="4">
        <f>WEEKDAY('Transaction Data'!$A11312)</f>
        <v>7</v>
      </c>
      <c r="T11312" s="2" t="str">
        <f>IF(WEEKDAY('Transaction Data'!$A11312,2)&lt;6,"Weekday","Weekend")</f>
        <v>Weekend</v>
      </c>
    </row>
    <row r="11313" ht="15.75" customHeight="1">
      <c r="A11313" s="1">
        <v>45618.0</v>
      </c>
      <c r="B11313" s="2" t="s">
        <v>8022</v>
      </c>
      <c r="C11313" s="2" t="s">
        <v>21</v>
      </c>
      <c r="D11313" s="1">
        <v>32644.0</v>
      </c>
      <c r="E11313" s="2" t="s">
        <v>37</v>
      </c>
      <c r="F11313" s="2">
        <v>205.0</v>
      </c>
      <c r="G11313" s="2" t="s">
        <v>44</v>
      </c>
      <c r="H11313" s="2" t="s">
        <v>29</v>
      </c>
      <c r="I11313" s="2" t="s">
        <v>30</v>
      </c>
      <c r="J11313" s="2" t="str">
        <f t="array" ref="J11313">XLOOKUP('Transaction Data'!$G11313,Product_Code,Biscuit_Brand)</f>
        <v>Butter Crunch</v>
      </c>
      <c r="K11313" s="2">
        <f t="array" ref="K11313">XLOOKUP('Transaction Data'!$G11313,Product_Code,Cost)</f>
        <v>10</v>
      </c>
      <c r="L11313" s="2">
        <f t="array" ref="L11313">XLOOKUP('Transaction Data'!$G11313,Product_Code,Unit_Price)</f>
        <v>11</v>
      </c>
      <c r="M11313" s="3">
        <f>'Transaction Data'!$F11313*'Transaction Data'!$K11313</f>
        <v>2050</v>
      </c>
      <c r="N11313" s="3">
        <f>'Transaction Data'!$F11313*'Transaction Data'!$L11313</f>
        <v>2255</v>
      </c>
      <c r="O11313" s="3">
        <f>'Transaction Data'!$N11313-'Transaction Data'!$M11313</f>
        <v>205</v>
      </c>
      <c r="P11313" s="2">
        <f>DATEDIF('Transaction Data'!$D11313,'Transaction Data'!$A11313,"y")</f>
        <v>35</v>
      </c>
      <c r="Q11313" s="2" t="str">
        <f>FLOOR('Transaction Data'!$P11313,15)&amp;"-"&amp;FLOOR('Transaction Data'!$P11313,15)+14</f>
        <v>30-44</v>
      </c>
      <c r="R11313" s="2" t="str">
        <f>IF('Transaction Data'!$L11313&lt;=10,"Less Expensive","Expensive")</f>
        <v>Expensive</v>
      </c>
      <c r="S11313" s="4">
        <f>WEEKDAY('Transaction Data'!$A11313)</f>
        <v>6</v>
      </c>
      <c r="T11313" s="2" t="str">
        <f>IF(WEEKDAY('Transaction Data'!$A11313,2)&lt;6,"Weekday","Weekend")</f>
        <v>Weekday</v>
      </c>
    </row>
    <row r="11314" ht="15.75" customHeight="1">
      <c r="A11314" s="1">
        <v>45621.0</v>
      </c>
      <c r="B11314" s="2" t="s">
        <v>6990</v>
      </c>
      <c r="C11314" s="2" t="s">
        <v>69</v>
      </c>
      <c r="D11314" s="1">
        <v>36259.0</v>
      </c>
      <c r="E11314" s="2" t="s">
        <v>22</v>
      </c>
      <c r="F11314" s="2">
        <v>442.0</v>
      </c>
      <c r="G11314" s="2" t="s">
        <v>61</v>
      </c>
      <c r="H11314" s="2" t="s">
        <v>45</v>
      </c>
      <c r="I11314" s="2" t="s">
        <v>25</v>
      </c>
      <c r="J11314" s="2" t="str">
        <f t="array" ref="J11314">XLOOKUP('Transaction Data'!$G11314,Product_Code,Biscuit_Brand)</f>
        <v>Choco Delight</v>
      </c>
      <c r="K11314" s="2">
        <f t="array" ref="K11314">XLOOKUP('Transaction Data'!$G11314,Product_Code,Cost)</f>
        <v>3</v>
      </c>
      <c r="L11314" s="2">
        <f t="array" ref="L11314">XLOOKUP('Transaction Data'!$G11314,Product_Code,Unit_Price)</f>
        <v>5</v>
      </c>
      <c r="M11314" s="3">
        <f>'Transaction Data'!$F11314*'Transaction Data'!$K11314</f>
        <v>1326</v>
      </c>
      <c r="N11314" s="3">
        <f>'Transaction Data'!$F11314*'Transaction Data'!$L11314</f>
        <v>2210</v>
      </c>
      <c r="O11314" s="3">
        <f>'Transaction Data'!$N11314-'Transaction Data'!$M11314</f>
        <v>884</v>
      </c>
      <c r="P11314" s="2">
        <f>DATEDIF('Transaction Data'!$D11314,'Transaction Data'!$A11314,"y")</f>
        <v>25</v>
      </c>
      <c r="Q11314" s="2" t="str">
        <f>FLOOR('Transaction Data'!$P11314,15)&amp;"-"&amp;FLOOR('Transaction Data'!$P11314,15)+14</f>
        <v>15-29</v>
      </c>
      <c r="R11314" s="2" t="str">
        <f>IF('Transaction Data'!$L11314&lt;=10,"Less Expensive","Expensive")</f>
        <v>Less Expensive</v>
      </c>
      <c r="S11314" s="4">
        <f>WEEKDAY('Transaction Data'!$A11314)</f>
        <v>2</v>
      </c>
      <c r="T11314" s="2" t="str">
        <f>IF(WEEKDAY('Transaction Data'!$A11314,2)&lt;6,"Weekday","Weekend")</f>
        <v>Weekday</v>
      </c>
    </row>
    <row r="11315" ht="15.75" customHeight="1">
      <c r="A11315" s="1">
        <v>45617.0</v>
      </c>
      <c r="B11315" s="2" t="s">
        <v>8118</v>
      </c>
      <c r="C11315" s="2" t="s">
        <v>54</v>
      </c>
      <c r="D11315" s="1">
        <v>30337.0</v>
      </c>
      <c r="E11315" s="2" t="s">
        <v>22</v>
      </c>
      <c r="F11315" s="2">
        <v>391.0</v>
      </c>
      <c r="G11315" s="2" t="s">
        <v>61</v>
      </c>
      <c r="H11315" s="2" t="s">
        <v>34</v>
      </c>
      <c r="I11315" s="2" t="s">
        <v>35</v>
      </c>
      <c r="J11315" s="2" t="str">
        <f t="array" ref="J11315">XLOOKUP('Transaction Data'!$G11315,Product_Code,Biscuit_Brand)</f>
        <v>Choco Delight</v>
      </c>
      <c r="K11315" s="2">
        <f t="array" ref="K11315">XLOOKUP('Transaction Data'!$G11315,Product_Code,Cost)</f>
        <v>3</v>
      </c>
      <c r="L11315" s="2">
        <f t="array" ref="L11315">XLOOKUP('Transaction Data'!$G11315,Product_Code,Unit_Price)</f>
        <v>5</v>
      </c>
      <c r="M11315" s="3">
        <f>'Transaction Data'!$F11315*'Transaction Data'!$K11315</f>
        <v>1173</v>
      </c>
      <c r="N11315" s="3">
        <f>'Transaction Data'!$F11315*'Transaction Data'!$L11315</f>
        <v>1955</v>
      </c>
      <c r="O11315" s="3">
        <f>'Transaction Data'!$N11315-'Transaction Data'!$M11315</f>
        <v>782</v>
      </c>
      <c r="P11315" s="2">
        <f>DATEDIF('Transaction Data'!$D11315,'Transaction Data'!$A11315,"y")</f>
        <v>41</v>
      </c>
      <c r="Q11315" s="2" t="str">
        <f>FLOOR('Transaction Data'!$P11315,15)&amp;"-"&amp;FLOOR('Transaction Data'!$P11315,15)+14</f>
        <v>30-44</v>
      </c>
      <c r="R11315" s="2" t="str">
        <f>IF('Transaction Data'!$L11315&lt;=10,"Less Expensive","Expensive")</f>
        <v>Less Expensive</v>
      </c>
      <c r="S11315" s="4">
        <f>WEEKDAY('Transaction Data'!$A11315)</f>
        <v>5</v>
      </c>
      <c r="T11315" s="2" t="str">
        <f>IF(WEEKDAY('Transaction Data'!$A11315,2)&lt;6,"Weekday","Weekend")</f>
        <v>Weekday</v>
      </c>
    </row>
    <row r="11316" ht="15.75" customHeight="1">
      <c r="A11316" s="1">
        <v>45606.0</v>
      </c>
      <c r="B11316" s="2" t="s">
        <v>7929</v>
      </c>
      <c r="C11316" s="2" t="s">
        <v>47</v>
      </c>
      <c r="D11316" s="1">
        <v>25289.0</v>
      </c>
      <c r="E11316" s="2" t="s">
        <v>37</v>
      </c>
      <c r="F11316" s="2">
        <v>233.0</v>
      </c>
      <c r="G11316" s="2" t="s">
        <v>33</v>
      </c>
      <c r="H11316" s="2" t="s">
        <v>45</v>
      </c>
      <c r="I11316" s="2" t="s">
        <v>30</v>
      </c>
      <c r="J11316" s="2" t="str">
        <f t="array" ref="J11316">XLOOKUP('Transaction Data'!$G11316,Product_Code,Biscuit_Brand)</f>
        <v>Caramel Biscuits</v>
      </c>
      <c r="K11316" s="2">
        <f t="array" ref="K11316">XLOOKUP('Transaction Data'!$G11316,Product_Code,Cost)</f>
        <v>18</v>
      </c>
      <c r="L11316" s="2">
        <f t="array" ref="L11316">XLOOKUP('Transaction Data'!$G11316,Product_Code,Unit_Price)</f>
        <v>22</v>
      </c>
      <c r="M11316" s="3">
        <f>'Transaction Data'!$F11316*'Transaction Data'!$K11316</f>
        <v>4194</v>
      </c>
      <c r="N11316" s="3">
        <f>'Transaction Data'!$F11316*'Transaction Data'!$L11316</f>
        <v>5126</v>
      </c>
      <c r="O11316" s="3">
        <f>'Transaction Data'!$N11316-'Transaction Data'!$M11316</f>
        <v>932</v>
      </c>
      <c r="P11316" s="2">
        <f>DATEDIF('Transaction Data'!$D11316,'Transaction Data'!$A11316,"y")</f>
        <v>55</v>
      </c>
      <c r="Q11316" s="2" t="str">
        <f>FLOOR('Transaction Data'!$P11316,15)&amp;"-"&amp;FLOOR('Transaction Data'!$P11316,15)+14</f>
        <v>45-59</v>
      </c>
      <c r="R11316" s="2" t="str">
        <f>IF('Transaction Data'!$L11316&lt;=10,"Less Expensive","Expensive")</f>
        <v>Expensive</v>
      </c>
      <c r="S11316" s="4">
        <f>WEEKDAY('Transaction Data'!$A11316)</f>
        <v>1</v>
      </c>
      <c r="T11316" s="2" t="str">
        <f>IF(WEEKDAY('Transaction Data'!$A11316,2)&lt;6,"Weekday","Weekend")</f>
        <v>Weekend</v>
      </c>
    </row>
    <row r="11317" ht="15.75" customHeight="1">
      <c r="A11317" s="1">
        <v>45621.0</v>
      </c>
      <c r="B11317" s="2" t="s">
        <v>3383</v>
      </c>
      <c r="C11317" s="2" t="s">
        <v>54</v>
      </c>
      <c r="D11317" s="1">
        <v>21326.0</v>
      </c>
      <c r="E11317" s="2" t="s">
        <v>22</v>
      </c>
      <c r="F11317" s="2">
        <v>165.0</v>
      </c>
      <c r="G11317" s="2" t="s">
        <v>23</v>
      </c>
      <c r="H11317" s="2" t="s">
        <v>45</v>
      </c>
      <c r="I11317" s="2" t="s">
        <v>30</v>
      </c>
      <c r="J11317" s="2" t="str">
        <f t="array" ref="J11317">XLOOKUP('Transaction Data'!$G11317,Product_Code,Biscuit_Brand)</f>
        <v>Cinnamon Swirls</v>
      </c>
      <c r="K11317" s="2">
        <f t="array" ref="K11317">XLOOKUP('Transaction Data'!$G11317,Product_Code,Cost)</f>
        <v>10</v>
      </c>
      <c r="L11317" s="2">
        <f t="array" ref="L11317">XLOOKUP('Transaction Data'!$G11317,Product_Code,Unit_Price)</f>
        <v>14</v>
      </c>
      <c r="M11317" s="3">
        <f>'Transaction Data'!$F11317*'Transaction Data'!$K11317</f>
        <v>1650</v>
      </c>
      <c r="N11317" s="3">
        <f>'Transaction Data'!$F11317*'Transaction Data'!$L11317</f>
        <v>2310</v>
      </c>
      <c r="O11317" s="3">
        <f>'Transaction Data'!$N11317-'Transaction Data'!$M11317</f>
        <v>660</v>
      </c>
      <c r="P11317" s="2">
        <f>DATEDIF('Transaction Data'!$D11317,'Transaction Data'!$A11317,"y")</f>
        <v>66</v>
      </c>
      <c r="Q11317" s="2" t="str">
        <f>FLOOR('Transaction Data'!$P11317,15)&amp;"-"&amp;FLOOR('Transaction Data'!$P11317,15)+14</f>
        <v>60-74</v>
      </c>
      <c r="R11317" s="2" t="str">
        <f>IF('Transaction Data'!$L11317&lt;=10,"Less Expensive","Expensive")</f>
        <v>Expensive</v>
      </c>
      <c r="S11317" s="4">
        <f>WEEKDAY('Transaction Data'!$A11317)</f>
        <v>2</v>
      </c>
      <c r="T11317" s="2" t="str">
        <f>IF(WEEKDAY('Transaction Data'!$A11317,2)&lt;6,"Weekday","Weekend")</f>
        <v>Weekday</v>
      </c>
    </row>
    <row r="11318" ht="15.75" customHeight="1">
      <c r="A11318" s="1">
        <v>45606.0</v>
      </c>
      <c r="B11318" s="2" t="s">
        <v>5899</v>
      </c>
      <c r="C11318" s="2" t="s">
        <v>51</v>
      </c>
      <c r="D11318" s="1">
        <v>30161.0</v>
      </c>
      <c r="E11318" s="2" t="s">
        <v>63</v>
      </c>
      <c r="F11318" s="2">
        <v>115.0</v>
      </c>
      <c r="G11318" s="2" t="s">
        <v>57</v>
      </c>
      <c r="H11318" s="2" t="s">
        <v>29</v>
      </c>
      <c r="I11318" s="2" t="s">
        <v>35</v>
      </c>
      <c r="J11318" s="2" t="str">
        <f t="array" ref="J11318">XLOOKUP('Transaction Data'!$G11318,Product_Code,Biscuit_Brand)</f>
        <v>Oatmeal Cookies</v>
      </c>
      <c r="K11318" s="2">
        <f t="array" ref="K11318">XLOOKUP('Transaction Data'!$G11318,Product_Code,Cost)</f>
        <v>19</v>
      </c>
      <c r="L11318" s="2">
        <f t="array" ref="L11318">XLOOKUP('Transaction Data'!$G11318,Product_Code,Unit_Price)</f>
        <v>23</v>
      </c>
      <c r="M11318" s="3">
        <f>'Transaction Data'!$F11318*'Transaction Data'!$K11318</f>
        <v>2185</v>
      </c>
      <c r="N11318" s="3">
        <f>'Transaction Data'!$F11318*'Transaction Data'!$L11318</f>
        <v>2645</v>
      </c>
      <c r="O11318" s="3">
        <f>'Transaction Data'!$N11318-'Transaction Data'!$M11318</f>
        <v>460</v>
      </c>
      <c r="P11318" s="2">
        <f>DATEDIF('Transaction Data'!$D11318,'Transaction Data'!$A11318,"y")</f>
        <v>42</v>
      </c>
      <c r="Q11318" s="2" t="str">
        <f>FLOOR('Transaction Data'!$P11318,15)&amp;"-"&amp;FLOOR('Transaction Data'!$P11318,15)+14</f>
        <v>30-44</v>
      </c>
      <c r="R11318" s="2" t="str">
        <f>IF('Transaction Data'!$L11318&lt;=10,"Less Expensive","Expensive")</f>
        <v>Expensive</v>
      </c>
      <c r="S11318" s="4">
        <f>WEEKDAY('Transaction Data'!$A11318)</f>
        <v>1</v>
      </c>
      <c r="T11318" s="2" t="str">
        <f>IF(WEEKDAY('Transaction Data'!$A11318,2)&lt;6,"Weekday","Weekend")</f>
        <v>Weekend</v>
      </c>
    </row>
    <row r="11319" ht="15.75" customHeight="1">
      <c r="A11319" s="1">
        <v>45602.0</v>
      </c>
      <c r="B11319" s="2" t="s">
        <v>920</v>
      </c>
      <c r="C11319" s="2" t="s">
        <v>72</v>
      </c>
      <c r="D11319" s="1">
        <v>33269.0</v>
      </c>
      <c r="E11319" s="2" t="s">
        <v>63</v>
      </c>
      <c r="F11319" s="2">
        <v>107.0</v>
      </c>
      <c r="G11319" s="2" t="s">
        <v>38</v>
      </c>
      <c r="H11319" s="2" t="s">
        <v>34</v>
      </c>
      <c r="I11319" s="2" t="s">
        <v>35</v>
      </c>
      <c r="J11319" s="2" t="str">
        <f t="array" ref="J11319">XLOOKUP('Transaction Data'!$G11319,Product_Code,Biscuit_Brand)</f>
        <v>Ginger Snaps</v>
      </c>
      <c r="K11319" s="2">
        <f t="array" ref="K11319">XLOOKUP('Transaction Data'!$G11319,Product_Code,Cost)</f>
        <v>14</v>
      </c>
      <c r="L11319" s="2">
        <f t="array" ref="L11319">XLOOKUP('Transaction Data'!$G11319,Product_Code,Unit_Price)</f>
        <v>28</v>
      </c>
      <c r="M11319" s="3">
        <f>'Transaction Data'!$F11319*'Transaction Data'!$K11319</f>
        <v>1498</v>
      </c>
      <c r="N11319" s="3">
        <f>'Transaction Data'!$F11319*'Transaction Data'!$L11319</f>
        <v>2996</v>
      </c>
      <c r="O11319" s="3">
        <f>'Transaction Data'!$N11319-'Transaction Data'!$M11319</f>
        <v>1498</v>
      </c>
      <c r="P11319" s="2">
        <f>DATEDIF('Transaction Data'!$D11319,'Transaction Data'!$A11319,"y")</f>
        <v>33</v>
      </c>
      <c r="Q11319" s="2" t="str">
        <f>FLOOR('Transaction Data'!$P11319,15)&amp;"-"&amp;FLOOR('Transaction Data'!$P11319,15)+14</f>
        <v>30-44</v>
      </c>
      <c r="R11319" s="2" t="str">
        <f>IF('Transaction Data'!$L11319&lt;=10,"Less Expensive","Expensive")</f>
        <v>Expensive</v>
      </c>
      <c r="S11319" s="4">
        <f>WEEKDAY('Transaction Data'!$A11319)</f>
        <v>4</v>
      </c>
      <c r="T11319" s="2" t="str">
        <f>IF(WEEKDAY('Transaction Data'!$A11319,2)&lt;6,"Weekday","Weekend")</f>
        <v>Weekday</v>
      </c>
    </row>
    <row r="11320" ht="15.75" customHeight="1">
      <c r="A11320" s="1">
        <v>45620.0</v>
      </c>
      <c r="B11320" s="2" t="s">
        <v>7207</v>
      </c>
      <c r="C11320" s="2" t="s">
        <v>78</v>
      </c>
      <c r="D11320" s="1">
        <v>21082.0</v>
      </c>
      <c r="E11320" s="2" t="s">
        <v>27</v>
      </c>
      <c r="F11320" s="2">
        <v>266.0</v>
      </c>
      <c r="G11320" s="2" t="s">
        <v>38</v>
      </c>
      <c r="H11320" s="2" t="s">
        <v>34</v>
      </c>
      <c r="I11320" s="2" t="s">
        <v>25</v>
      </c>
      <c r="J11320" s="2" t="str">
        <f t="array" ref="J11320">XLOOKUP('Transaction Data'!$G11320,Product_Code,Biscuit_Brand)</f>
        <v>Ginger Snaps</v>
      </c>
      <c r="K11320" s="2">
        <f t="array" ref="K11320">XLOOKUP('Transaction Data'!$G11320,Product_Code,Cost)</f>
        <v>14</v>
      </c>
      <c r="L11320" s="2">
        <f t="array" ref="L11320">XLOOKUP('Transaction Data'!$G11320,Product_Code,Unit_Price)</f>
        <v>28</v>
      </c>
      <c r="M11320" s="3">
        <f>'Transaction Data'!$F11320*'Transaction Data'!$K11320</f>
        <v>3724</v>
      </c>
      <c r="N11320" s="3">
        <f>'Transaction Data'!$F11320*'Transaction Data'!$L11320</f>
        <v>7448</v>
      </c>
      <c r="O11320" s="3">
        <f>'Transaction Data'!$N11320-'Transaction Data'!$M11320</f>
        <v>3724</v>
      </c>
      <c r="P11320" s="2">
        <f>DATEDIF('Transaction Data'!$D11320,'Transaction Data'!$A11320,"y")</f>
        <v>67</v>
      </c>
      <c r="Q11320" s="2" t="str">
        <f>FLOOR('Transaction Data'!$P11320,15)&amp;"-"&amp;FLOOR('Transaction Data'!$P11320,15)+14</f>
        <v>60-74</v>
      </c>
      <c r="R11320" s="2" t="str">
        <f>IF('Transaction Data'!$L11320&lt;=10,"Less Expensive","Expensive")</f>
        <v>Expensive</v>
      </c>
      <c r="S11320" s="4">
        <f>WEEKDAY('Transaction Data'!$A11320)</f>
        <v>1</v>
      </c>
      <c r="T11320" s="2" t="str">
        <f>IF(WEEKDAY('Transaction Data'!$A11320,2)&lt;6,"Weekday","Weekend")</f>
        <v>Weekend</v>
      </c>
    </row>
    <row r="11321" ht="15.75" customHeight="1">
      <c r="A11321" s="1">
        <v>45597.0</v>
      </c>
      <c r="B11321" s="2" t="s">
        <v>7888</v>
      </c>
      <c r="C11321" s="2" t="s">
        <v>54</v>
      </c>
      <c r="D11321" s="1">
        <v>20031.0</v>
      </c>
      <c r="E11321" s="2" t="s">
        <v>22</v>
      </c>
      <c r="F11321" s="2">
        <v>40.0</v>
      </c>
      <c r="G11321" s="2" t="s">
        <v>48</v>
      </c>
      <c r="H11321" s="2" t="s">
        <v>42</v>
      </c>
      <c r="I11321" s="2" t="s">
        <v>25</v>
      </c>
      <c r="J11321" s="2" t="str">
        <f t="array" ref="J11321">XLOOKUP('Transaction Data'!$G11321,Product_Code,Biscuit_Brand)</f>
        <v>Lemon Crisps</v>
      </c>
      <c r="K11321" s="2">
        <f t="array" ref="K11321">XLOOKUP('Transaction Data'!$G11321,Product_Code,Cost)</f>
        <v>7</v>
      </c>
      <c r="L11321" s="2">
        <f t="array" ref="L11321">XLOOKUP('Transaction Data'!$G11321,Product_Code,Unit_Price)</f>
        <v>9</v>
      </c>
      <c r="M11321" s="3">
        <f>'Transaction Data'!$F11321*'Transaction Data'!$K11321</f>
        <v>280</v>
      </c>
      <c r="N11321" s="3">
        <f>'Transaction Data'!$F11321*'Transaction Data'!$L11321</f>
        <v>360</v>
      </c>
      <c r="O11321" s="3">
        <f>'Transaction Data'!$N11321-'Transaction Data'!$M11321</f>
        <v>80</v>
      </c>
      <c r="P11321" s="2">
        <f>DATEDIF('Transaction Data'!$D11321,'Transaction Data'!$A11321,"y")</f>
        <v>69</v>
      </c>
      <c r="Q11321" s="2" t="str">
        <f>FLOOR('Transaction Data'!$P11321,15)&amp;"-"&amp;FLOOR('Transaction Data'!$P11321,15)+14</f>
        <v>60-74</v>
      </c>
      <c r="R11321" s="2" t="str">
        <f>IF('Transaction Data'!$L11321&lt;=10,"Less Expensive","Expensive")</f>
        <v>Less Expensive</v>
      </c>
      <c r="S11321" s="4">
        <f>WEEKDAY('Transaction Data'!$A11321)</f>
        <v>6</v>
      </c>
      <c r="T11321" s="2" t="str">
        <f>IF(WEEKDAY('Transaction Data'!$A11321,2)&lt;6,"Weekday","Weekend")</f>
        <v>Weekday</v>
      </c>
    </row>
    <row r="11322" ht="15.75" customHeight="1">
      <c r="A11322" s="1">
        <v>45623.0</v>
      </c>
      <c r="B11322" s="2" t="s">
        <v>6523</v>
      </c>
      <c r="C11322" s="2" t="s">
        <v>32</v>
      </c>
      <c r="D11322" s="1">
        <v>16143.0</v>
      </c>
      <c r="E11322" s="2" t="s">
        <v>63</v>
      </c>
      <c r="F11322" s="2">
        <v>498.0</v>
      </c>
      <c r="G11322" s="2" t="s">
        <v>57</v>
      </c>
      <c r="H11322" s="2" t="s">
        <v>45</v>
      </c>
      <c r="I11322" s="2" t="s">
        <v>30</v>
      </c>
      <c r="J11322" s="2" t="str">
        <f t="array" ref="J11322">XLOOKUP('Transaction Data'!$G11322,Product_Code,Biscuit_Brand)</f>
        <v>Oatmeal Cookies</v>
      </c>
      <c r="K11322" s="2">
        <f t="array" ref="K11322">XLOOKUP('Transaction Data'!$G11322,Product_Code,Cost)</f>
        <v>19</v>
      </c>
      <c r="L11322" s="2">
        <f t="array" ref="L11322">XLOOKUP('Transaction Data'!$G11322,Product_Code,Unit_Price)</f>
        <v>23</v>
      </c>
      <c r="M11322" s="3">
        <f>'Transaction Data'!$F11322*'Transaction Data'!$K11322</f>
        <v>9462</v>
      </c>
      <c r="N11322" s="3">
        <f>'Transaction Data'!$F11322*'Transaction Data'!$L11322</f>
        <v>11454</v>
      </c>
      <c r="O11322" s="3">
        <f>'Transaction Data'!$N11322-'Transaction Data'!$M11322</f>
        <v>1992</v>
      </c>
      <c r="P11322" s="2">
        <f>DATEDIF('Transaction Data'!$D11322,'Transaction Data'!$A11322,"y")</f>
        <v>80</v>
      </c>
      <c r="Q11322" s="2" t="str">
        <f>FLOOR('Transaction Data'!$P11322,15)&amp;"-"&amp;FLOOR('Transaction Data'!$P11322,15)+14</f>
        <v>75-89</v>
      </c>
      <c r="R11322" s="2" t="str">
        <f>IF('Transaction Data'!$L11322&lt;=10,"Less Expensive","Expensive")</f>
        <v>Expensive</v>
      </c>
      <c r="S11322" s="4">
        <f>WEEKDAY('Transaction Data'!$A11322)</f>
        <v>4</v>
      </c>
      <c r="T11322" s="2" t="str">
        <f>IF(WEEKDAY('Transaction Data'!$A11322,2)&lt;6,"Weekday","Weekend")</f>
        <v>Weekday</v>
      </c>
    </row>
    <row r="11323" ht="15.75" customHeight="1">
      <c r="A11323" s="1">
        <v>45606.0</v>
      </c>
      <c r="B11323" s="2" t="s">
        <v>1150</v>
      </c>
      <c r="C11323" s="2" t="s">
        <v>47</v>
      </c>
      <c r="D11323" s="1">
        <v>18018.0</v>
      </c>
      <c r="E11323" s="2" t="s">
        <v>27</v>
      </c>
      <c r="F11323" s="2">
        <v>475.0</v>
      </c>
      <c r="G11323" s="2" t="s">
        <v>61</v>
      </c>
      <c r="H11323" s="2" t="s">
        <v>52</v>
      </c>
      <c r="I11323" s="2" t="s">
        <v>25</v>
      </c>
      <c r="J11323" s="2" t="str">
        <f t="array" ref="J11323">XLOOKUP('Transaction Data'!$G11323,Product_Code,Biscuit_Brand)</f>
        <v>Choco Delight</v>
      </c>
      <c r="K11323" s="2">
        <f t="array" ref="K11323">XLOOKUP('Transaction Data'!$G11323,Product_Code,Cost)</f>
        <v>3</v>
      </c>
      <c r="L11323" s="2">
        <f t="array" ref="L11323">XLOOKUP('Transaction Data'!$G11323,Product_Code,Unit_Price)</f>
        <v>5</v>
      </c>
      <c r="M11323" s="3">
        <f>'Transaction Data'!$F11323*'Transaction Data'!$K11323</f>
        <v>1425</v>
      </c>
      <c r="N11323" s="3">
        <f>'Transaction Data'!$F11323*'Transaction Data'!$L11323</f>
        <v>2375</v>
      </c>
      <c r="O11323" s="3">
        <f>'Transaction Data'!$N11323-'Transaction Data'!$M11323</f>
        <v>950</v>
      </c>
      <c r="P11323" s="2">
        <f>DATEDIF('Transaction Data'!$D11323,'Transaction Data'!$A11323,"y")</f>
        <v>75</v>
      </c>
      <c r="Q11323" s="2" t="str">
        <f>FLOOR('Transaction Data'!$P11323,15)&amp;"-"&amp;FLOOR('Transaction Data'!$P11323,15)+14</f>
        <v>75-89</v>
      </c>
      <c r="R11323" s="2" t="str">
        <f>IF('Transaction Data'!$L11323&lt;=10,"Less Expensive","Expensive")</f>
        <v>Less Expensive</v>
      </c>
      <c r="S11323" s="4">
        <f>WEEKDAY('Transaction Data'!$A11323)</f>
        <v>1</v>
      </c>
      <c r="T11323" s="2" t="str">
        <f>IF(WEEKDAY('Transaction Data'!$A11323,2)&lt;6,"Weekday","Weekend")</f>
        <v>Weekend</v>
      </c>
    </row>
    <row r="11324" ht="15.75" customHeight="1">
      <c r="A11324" s="1">
        <v>45599.0</v>
      </c>
      <c r="B11324" s="2" t="s">
        <v>31</v>
      </c>
      <c r="C11324" s="2" t="s">
        <v>32</v>
      </c>
      <c r="D11324" s="1">
        <v>34879.0</v>
      </c>
      <c r="E11324" s="2" t="s">
        <v>63</v>
      </c>
      <c r="F11324" s="2">
        <v>323.0</v>
      </c>
      <c r="G11324" s="2" t="s">
        <v>23</v>
      </c>
      <c r="H11324" s="2" t="s">
        <v>49</v>
      </c>
      <c r="I11324" s="2" t="s">
        <v>25</v>
      </c>
      <c r="J11324" s="2" t="str">
        <f t="array" ref="J11324">XLOOKUP('Transaction Data'!$G11324,Product_Code,Biscuit_Brand)</f>
        <v>Cinnamon Swirls</v>
      </c>
      <c r="K11324" s="2">
        <f t="array" ref="K11324">XLOOKUP('Transaction Data'!$G11324,Product_Code,Cost)</f>
        <v>10</v>
      </c>
      <c r="L11324" s="2">
        <f t="array" ref="L11324">XLOOKUP('Transaction Data'!$G11324,Product_Code,Unit_Price)</f>
        <v>14</v>
      </c>
      <c r="M11324" s="3">
        <f>'Transaction Data'!$F11324*'Transaction Data'!$K11324</f>
        <v>3230</v>
      </c>
      <c r="N11324" s="3">
        <f>'Transaction Data'!$F11324*'Transaction Data'!$L11324</f>
        <v>4522</v>
      </c>
      <c r="O11324" s="3">
        <f>'Transaction Data'!$N11324-'Transaction Data'!$M11324</f>
        <v>1292</v>
      </c>
      <c r="P11324" s="2">
        <f>DATEDIF('Transaction Data'!$D11324,'Transaction Data'!$A11324,"y")</f>
        <v>29</v>
      </c>
      <c r="Q11324" s="2" t="str">
        <f>FLOOR('Transaction Data'!$P11324,15)&amp;"-"&amp;FLOOR('Transaction Data'!$P11324,15)+14</f>
        <v>15-29</v>
      </c>
      <c r="R11324" s="2" t="str">
        <f>IF('Transaction Data'!$L11324&lt;=10,"Less Expensive","Expensive")</f>
        <v>Expensive</v>
      </c>
      <c r="S11324" s="4">
        <f>WEEKDAY('Transaction Data'!$A11324)</f>
        <v>1</v>
      </c>
      <c r="T11324" s="2" t="str">
        <f>IF(WEEKDAY('Transaction Data'!$A11324,2)&lt;6,"Weekday","Weekend")</f>
        <v>Weekend</v>
      </c>
    </row>
    <row r="11325" ht="15.75" customHeight="1">
      <c r="A11325" s="1">
        <v>45625.0</v>
      </c>
      <c r="B11325" s="2" t="s">
        <v>7520</v>
      </c>
      <c r="C11325" s="2" t="s">
        <v>54</v>
      </c>
      <c r="D11325" s="1">
        <v>26892.0</v>
      </c>
      <c r="E11325" s="2" t="s">
        <v>63</v>
      </c>
      <c r="F11325" s="2">
        <v>251.0</v>
      </c>
      <c r="G11325" s="2" t="s">
        <v>28</v>
      </c>
      <c r="H11325" s="2" t="s">
        <v>29</v>
      </c>
      <c r="I11325" s="2" t="s">
        <v>35</v>
      </c>
      <c r="J11325" s="2" t="str">
        <f t="array" ref="J11325">XLOOKUP('Transaction Data'!$G11325,Product_Code,Biscuit_Brand)</f>
        <v>Shortbread</v>
      </c>
      <c r="K11325" s="2">
        <f t="array" ref="K11325">XLOOKUP('Transaction Data'!$G11325,Product_Code,Cost)</f>
        <v>10</v>
      </c>
      <c r="L11325" s="2">
        <f t="array" ref="L11325">XLOOKUP('Transaction Data'!$G11325,Product_Code,Unit_Price)</f>
        <v>45</v>
      </c>
      <c r="M11325" s="3">
        <f>'Transaction Data'!$F11325*'Transaction Data'!$K11325</f>
        <v>2510</v>
      </c>
      <c r="N11325" s="3">
        <f>'Transaction Data'!$F11325*'Transaction Data'!$L11325</f>
        <v>11295</v>
      </c>
      <c r="O11325" s="3">
        <f>'Transaction Data'!$N11325-'Transaction Data'!$M11325</f>
        <v>8785</v>
      </c>
      <c r="P11325" s="2">
        <f>DATEDIF('Transaction Data'!$D11325,'Transaction Data'!$A11325,"y")</f>
        <v>51</v>
      </c>
      <c r="Q11325" s="2" t="str">
        <f>FLOOR('Transaction Data'!$P11325,15)&amp;"-"&amp;FLOOR('Transaction Data'!$P11325,15)+14</f>
        <v>45-59</v>
      </c>
      <c r="R11325" s="2" t="str">
        <f>IF('Transaction Data'!$L11325&lt;=10,"Less Expensive","Expensive")</f>
        <v>Expensive</v>
      </c>
      <c r="S11325" s="4">
        <f>WEEKDAY('Transaction Data'!$A11325)</f>
        <v>6</v>
      </c>
      <c r="T11325" s="2" t="str">
        <f>IF(WEEKDAY('Transaction Data'!$A11325,2)&lt;6,"Weekday","Weekend")</f>
        <v>Weekday</v>
      </c>
    </row>
    <row r="11326" ht="15.75" customHeight="1">
      <c r="A11326" s="1">
        <v>45601.0</v>
      </c>
      <c r="B11326" s="2" t="s">
        <v>3179</v>
      </c>
      <c r="C11326" s="2" t="s">
        <v>21</v>
      </c>
      <c r="D11326" s="1">
        <v>20532.0</v>
      </c>
      <c r="E11326" s="2" t="s">
        <v>63</v>
      </c>
      <c r="F11326" s="2">
        <v>339.0</v>
      </c>
      <c r="G11326" s="2" t="s">
        <v>55</v>
      </c>
      <c r="H11326" s="2" t="s">
        <v>52</v>
      </c>
      <c r="I11326" s="2" t="s">
        <v>25</v>
      </c>
      <c r="J11326" s="2" t="str">
        <f t="array" ref="J11326">XLOOKUP('Transaction Data'!$G11326,Product_Code,Biscuit_Brand)</f>
        <v>Vanilla Wafers</v>
      </c>
      <c r="K11326" s="2">
        <f t="array" ref="K11326">XLOOKUP('Transaction Data'!$G11326,Product_Code,Cost)</f>
        <v>18</v>
      </c>
      <c r="L11326" s="2">
        <f t="array" ref="L11326">XLOOKUP('Transaction Data'!$G11326,Product_Code,Unit_Price)</f>
        <v>36</v>
      </c>
      <c r="M11326" s="3">
        <f>'Transaction Data'!$F11326*'Transaction Data'!$K11326</f>
        <v>6102</v>
      </c>
      <c r="N11326" s="3">
        <f>'Transaction Data'!$F11326*'Transaction Data'!$L11326</f>
        <v>12204</v>
      </c>
      <c r="O11326" s="3">
        <f>'Transaction Data'!$N11326-'Transaction Data'!$M11326</f>
        <v>6102</v>
      </c>
      <c r="P11326" s="2">
        <f>DATEDIF('Transaction Data'!$D11326,'Transaction Data'!$A11326,"y")</f>
        <v>68</v>
      </c>
      <c r="Q11326" s="2" t="str">
        <f>FLOOR('Transaction Data'!$P11326,15)&amp;"-"&amp;FLOOR('Transaction Data'!$P11326,15)+14</f>
        <v>60-74</v>
      </c>
      <c r="R11326" s="2" t="str">
        <f>IF('Transaction Data'!$L11326&lt;=10,"Less Expensive","Expensive")</f>
        <v>Expensive</v>
      </c>
      <c r="S11326" s="4">
        <f>WEEKDAY('Transaction Data'!$A11326)</f>
        <v>3</v>
      </c>
      <c r="T11326" s="2" t="str">
        <f>IF(WEEKDAY('Transaction Data'!$A11326,2)&lt;6,"Weekday","Weekend")</f>
        <v>Weekday</v>
      </c>
    </row>
    <row r="11327" ht="15.75" customHeight="1">
      <c r="A11327" s="1">
        <v>45601.0</v>
      </c>
      <c r="B11327" s="2" t="s">
        <v>5143</v>
      </c>
      <c r="C11327" s="2" t="s">
        <v>72</v>
      </c>
      <c r="D11327" s="1">
        <v>29622.0</v>
      </c>
      <c r="E11327" s="2" t="s">
        <v>27</v>
      </c>
      <c r="F11327" s="2">
        <v>63.0</v>
      </c>
      <c r="G11327" s="2" t="s">
        <v>33</v>
      </c>
      <c r="H11327" s="2" t="s">
        <v>45</v>
      </c>
      <c r="I11327" s="2" t="s">
        <v>35</v>
      </c>
      <c r="J11327" s="2" t="str">
        <f t="array" ref="J11327">XLOOKUP('Transaction Data'!$G11327,Product_Code,Biscuit_Brand)</f>
        <v>Caramel Biscuits</v>
      </c>
      <c r="K11327" s="2">
        <f t="array" ref="K11327">XLOOKUP('Transaction Data'!$G11327,Product_Code,Cost)</f>
        <v>18</v>
      </c>
      <c r="L11327" s="2">
        <f t="array" ref="L11327">XLOOKUP('Transaction Data'!$G11327,Product_Code,Unit_Price)</f>
        <v>22</v>
      </c>
      <c r="M11327" s="3">
        <f>'Transaction Data'!$F11327*'Transaction Data'!$K11327</f>
        <v>1134</v>
      </c>
      <c r="N11327" s="3">
        <f>'Transaction Data'!$F11327*'Transaction Data'!$L11327</f>
        <v>1386</v>
      </c>
      <c r="O11327" s="3">
        <f>'Transaction Data'!$N11327-'Transaction Data'!$M11327</f>
        <v>252</v>
      </c>
      <c r="P11327" s="2">
        <f>DATEDIF('Transaction Data'!$D11327,'Transaction Data'!$A11327,"y")</f>
        <v>43</v>
      </c>
      <c r="Q11327" s="2" t="str">
        <f>FLOOR('Transaction Data'!$P11327,15)&amp;"-"&amp;FLOOR('Transaction Data'!$P11327,15)+14</f>
        <v>30-44</v>
      </c>
      <c r="R11327" s="2" t="str">
        <f>IF('Transaction Data'!$L11327&lt;=10,"Less Expensive","Expensive")</f>
        <v>Expensive</v>
      </c>
      <c r="S11327" s="4">
        <f>WEEKDAY('Transaction Data'!$A11327)</f>
        <v>3</v>
      </c>
      <c r="T11327" s="2" t="str">
        <f>IF(WEEKDAY('Transaction Data'!$A11327,2)&lt;6,"Weekday","Weekend")</f>
        <v>Weekday</v>
      </c>
    </row>
    <row r="11328" ht="15.75" customHeight="1">
      <c r="A11328" s="1">
        <v>45609.0</v>
      </c>
      <c r="B11328" s="2" t="s">
        <v>2398</v>
      </c>
      <c r="C11328" s="2" t="s">
        <v>41</v>
      </c>
      <c r="D11328" s="1">
        <v>23655.0</v>
      </c>
      <c r="E11328" s="2" t="s">
        <v>63</v>
      </c>
      <c r="F11328" s="2">
        <v>349.0</v>
      </c>
      <c r="G11328" s="2" t="s">
        <v>61</v>
      </c>
      <c r="H11328" s="2" t="s">
        <v>45</v>
      </c>
      <c r="I11328" s="2" t="s">
        <v>30</v>
      </c>
      <c r="J11328" s="2" t="str">
        <f t="array" ref="J11328">XLOOKUP('Transaction Data'!$G11328,Product_Code,Biscuit_Brand)</f>
        <v>Choco Delight</v>
      </c>
      <c r="K11328" s="2">
        <f t="array" ref="K11328">XLOOKUP('Transaction Data'!$G11328,Product_Code,Cost)</f>
        <v>3</v>
      </c>
      <c r="L11328" s="2">
        <f t="array" ref="L11328">XLOOKUP('Transaction Data'!$G11328,Product_Code,Unit_Price)</f>
        <v>5</v>
      </c>
      <c r="M11328" s="3">
        <f>'Transaction Data'!$F11328*'Transaction Data'!$K11328</f>
        <v>1047</v>
      </c>
      <c r="N11328" s="3">
        <f>'Transaction Data'!$F11328*'Transaction Data'!$L11328</f>
        <v>1745</v>
      </c>
      <c r="O11328" s="3">
        <f>'Transaction Data'!$N11328-'Transaction Data'!$M11328</f>
        <v>698</v>
      </c>
      <c r="P11328" s="2">
        <f>DATEDIF('Transaction Data'!$D11328,'Transaction Data'!$A11328,"y")</f>
        <v>60</v>
      </c>
      <c r="Q11328" s="2" t="str">
        <f>FLOOR('Transaction Data'!$P11328,15)&amp;"-"&amp;FLOOR('Transaction Data'!$P11328,15)+14</f>
        <v>60-74</v>
      </c>
      <c r="R11328" s="2" t="str">
        <f>IF('Transaction Data'!$L11328&lt;=10,"Less Expensive","Expensive")</f>
        <v>Less Expensive</v>
      </c>
      <c r="S11328" s="4">
        <f>WEEKDAY('Transaction Data'!$A11328)</f>
        <v>4</v>
      </c>
      <c r="T11328" s="2" t="str">
        <f>IF(WEEKDAY('Transaction Data'!$A11328,2)&lt;6,"Weekday","Weekend")</f>
        <v>Weekday</v>
      </c>
    </row>
    <row r="11329" ht="15.75" customHeight="1">
      <c r="A11329" s="1">
        <v>45608.0</v>
      </c>
      <c r="B11329" s="2" t="s">
        <v>62</v>
      </c>
      <c r="C11329" s="2" t="s">
        <v>41</v>
      </c>
      <c r="D11329" s="1">
        <v>26568.0</v>
      </c>
      <c r="E11329" s="2" t="s">
        <v>63</v>
      </c>
      <c r="F11329" s="2">
        <v>350.0</v>
      </c>
      <c r="G11329" s="2" t="s">
        <v>57</v>
      </c>
      <c r="H11329" s="2" t="s">
        <v>49</v>
      </c>
      <c r="I11329" s="2" t="s">
        <v>30</v>
      </c>
      <c r="J11329" s="2" t="str">
        <f t="array" ref="J11329">XLOOKUP('Transaction Data'!$G11329,Product_Code,Biscuit_Brand)</f>
        <v>Oatmeal Cookies</v>
      </c>
      <c r="K11329" s="2">
        <f t="array" ref="K11329">XLOOKUP('Transaction Data'!$G11329,Product_Code,Cost)</f>
        <v>19</v>
      </c>
      <c r="L11329" s="2">
        <f t="array" ref="L11329">XLOOKUP('Transaction Data'!$G11329,Product_Code,Unit_Price)</f>
        <v>23</v>
      </c>
      <c r="M11329" s="3">
        <f>'Transaction Data'!$F11329*'Transaction Data'!$K11329</f>
        <v>6650</v>
      </c>
      <c r="N11329" s="3">
        <f>'Transaction Data'!$F11329*'Transaction Data'!$L11329</f>
        <v>8050</v>
      </c>
      <c r="O11329" s="3">
        <f>'Transaction Data'!$N11329-'Transaction Data'!$M11329</f>
        <v>1400</v>
      </c>
      <c r="P11329" s="2">
        <f>DATEDIF('Transaction Data'!$D11329,'Transaction Data'!$A11329,"y")</f>
        <v>52</v>
      </c>
      <c r="Q11329" s="2" t="str">
        <f>FLOOR('Transaction Data'!$P11329,15)&amp;"-"&amp;FLOOR('Transaction Data'!$P11329,15)+14</f>
        <v>45-59</v>
      </c>
      <c r="R11329" s="2" t="str">
        <f>IF('Transaction Data'!$L11329&lt;=10,"Less Expensive","Expensive")</f>
        <v>Expensive</v>
      </c>
      <c r="S11329" s="4">
        <f>WEEKDAY('Transaction Data'!$A11329)</f>
        <v>3</v>
      </c>
      <c r="T11329" s="2" t="str">
        <f>IF(WEEKDAY('Transaction Data'!$A11329,2)&lt;6,"Weekday","Weekend")</f>
        <v>Weekday</v>
      </c>
    </row>
    <row r="11330" ht="15.75" customHeight="1">
      <c r="A11330" s="1">
        <v>45617.0</v>
      </c>
      <c r="B11330" s="2" t="s">
        <v>7310</v>
      </c>
      <c r="C11330" s="2" t="s">
        <v>32</v>
      </c>
      <c r="D11330" s="1">
        <v>30547.0</v>
      </c>
      <c r="E11330" s="2" t="s">
        <v>37</v>
      </c>
      <c r="F11330" s="2">
        <v>335.0</v>
      </c>
      <c r="G11330" s="2" t="s">
        <v>44</v>
      </c>
      <c r="H11330" s="2" t="s">
        <v>34</v>
      </c>
      <c r="I11330" s="2" t="s">
        <v>35</v>
      </c>
      <c r="J11330" s="2" t="str">
        <f t="array" ref="J11330">XLOOKUP('Transaction Data'!$G11330,Product_Code,Biscuit_Brand)</f>
        <v>Butter Crunch</v>
      </c>
      <c r="K11330" s="2">
        <f t="array" ref="K11330">XLOOKUP('Transaction Data'!$G11330,Product_Code,Cost)</f>
        <v>10</v>
      </c>
      <c r="L11330" s="2">
        <f t="array" ref="L11330">XLOOKUP('Transaction Data'!$G11330,Product_Code,Unit_Price)</f>
        <v>11</v>
      </c>
      <c r="M11330" s="3">
        <f>'Transaction Data'!$F11330*'Transaction Data'!$K11330</f>
        <v>3350</v>
      </c>
      <c r="N11330" s="3">
        <f>'Transaction Data'!$F11330*'Transaction Data'!$L11330</f>
        <v>3685</v>
      </c>
      <c r="O11330" s="3">
        <f>'Transaction Data'!$N11330-'Transaction Data'!$M11330</f>
        <v>335</v>
      </c>
      <c r="P11330" s="2">
        <f>DATEDIF('Transaction Data'!$D11330,'Transaction Data'!$A11330,"y")</f>
        <v>41</v>
      </c>
      <c r="Q11330" s="2" t="str">
        <f>FLOOR('Transaction Data'!$P11330,15)&amp;"-"&amp;FLOOR('Transaction Data'!$P11330,15)+14</f>
        <v>30-44</v>
      </c>
      <c r="R11330" s="2" t="str">
        <f>IF('Transaction Data'!$L11330&lt;=10,"Less Expensive","Expensive")</f>
        <v>Expensive</v>
      </c>
      <c r="S11330" s="4">
        <f>WEEKDAY('Transaction Data'!$A11330)</f>
        <v>5</v>
      </c>
      <c r="T11330" s="2" t="str">
        <f>IF(WEEKDAY('Transaction Data'!$A11330,2)&lt;6,"Weekday","Weekend")</f>
        <v>Weekday</v>
      </c>
    </row>
    <row r="11331" ht="15.75" customHeight="1">
      <c r="A11331" s="1">
        <v>45622.0</v>
      </c>
      <c r="B11331" s="2" t="s">
        <v>3306</v>
      </c>
      <c r="C11331" s="2" t="s">
        <v>69</v>
      </c>
      <c r="D11331" s="1">
        <v>30197.0</v>
      </c>
      <c r="E11331" s="2" t="s">
        <v>27</v>
      </c>
      <c r="F11331" s="2">
        <v>465.0</v>
      </c>
      <c r="G11331" s="2" t="s">
        <v>23</v>
      </c>
      <c r="H11331" s="2" t="s">
        <v>49</v>
      </c>
      <c r="I11331" s="2" t="s">
        <v>35</v>
      </c>
      <c r="J11331" s="2" t="str">
        <f t="array" ref="J11331">XLOOKUP('Transaction Data'!$G11331,Product_Code,Biscuit_Brand)</f>
        <v>Cinnamon Swirls</v>
      </c>
      <c r="K11331" s="2">
        <f t="array" ref="K11331">XLOOKUP('Transaction Data'!$G11331,Product_Code,Cost)</f>
        <v>10</v>
      </c>
      <c r="L11331" s="2">
        <f t="array" ref="L11331">XLOOKUP('Transaction Data'!$G11331,Product_Code,Unit_Price)</f>
        <v>14</v>
      </c>
      <c r="M11331" s="3">
        <f>'Transaction Data'!$F11331*'Transaction Data'!$K11331</f>
        <v>4650</v>
      </c>
      <c r="N11331" s="3">
        <f>'Transaction Data'!$F11331*'Transaction Data'!$L11331</f>
        <v>6510</v>
      </c>
      <c r="O11331" s="3">
        <f>'Transaction Data'!$N11331-'Transaction Data'!$M11331</f>
        <v>1860</v>
      </c>
      <c r="P11331" s="2">
        <f>DATEDIF('Transaction Data'!$D11331,'Transaction Data'!$A11331,"y")</f>
        <v>42</v>
      </c>
      <c r="Q11331" s="2" t="str">
        <f>FLOOR('Transaction Data'!$P11331,15)&amp;"-"&amp;FLOOR('Transaction Data'!$P11331,15)+14</f>
        <v>30-44</v>
      </c>
      <c r="R11331" s="2" t="str">
        <f>IF('Transaction Data'!$L11331&lt;=10,"Less Expensive","Expensive")</f>
        <v>Expensive</v>
      </c>
      <c r="S11331" s="4">
        <f>WEEKDAY('Transaction Data'!$A11331)</f>
        <v>3</v>
      </c>
      <c r="T11331" s="2" t="str">
        <f>IF(WEEKDAY('Transaction Data'!$A11331,2)&lt;6,"Weekday","Weekend")</f>
        <v>Weekday</v>
      </c>
    </row>
    <row r="11332" ht="15.75" customHeight="1">
      <c r="A11332" s="1">
        <v>45598.0</v>
      </c>
      <c r="B11332" s="2" t="s">
        <v>5437</v>
      </c>
      <c r="C11332" s="2" t="s">
        <v>47</v>
      </c>
      <c r="D11332" s="1">
        <v>35118.0</v>
      </c>
      <c r="E11332" s="2" t="s">
        <v>37</v>
      </c>
      <c r="F11332" s="2">
        <v>353.0</v>
      </c>
      <c r="G11332" s="2" t="s">
        <v>23</v>
      </c>
      <c r="H11332" s="2" t="s">
        <v>45</v>
      </c>
      <c r="I11332" s="2" t="s">
        <v>25</v>
      </c>
      <c r="J11332" s="2" t="str">
        <f t="array" ref="J11332">XLOOKUP('Transaction Data'!$G11332,Product_Code,Biscuit_Brand)</f>
        <v>Cinnamon Swirls</v>
      </c>
      <c r="K11332" s="2">
        <f t="array" ref="K11332">XLOOKUP('Transaction Data'!$G11332,Product_Code,Cost)</f>
        <v>10</v>
      </c>
      <c r="L11332" s="2">
        <f t="array" ref="L11332">XLOOKUP('Transaction Data'!$G11332,Product_Code,Unit_Price)</f>
        <v>14</v>
      </c>
      <c r="M11332" s="3">
        <f>'Transaction Data'!$F11332*'Transaction Data'!$K11332</f>
        <v>3530</v>
      </c>
      <c r="N11332" s="3">
        <f>'Transaction Data'!$F11332*'Transaction Data'!$L11332</f>
        <v>4942</v>
      </c>
      <c r="O11332" s="3">
        <f>'Transaction Data'!$N11332-'Transaction Data'!$M11332</f>
        <v>1412</v>
      </c>
      <c r="P11332" s="2">
        <f>DATEDIF('Transaction Data'!$D11332,'Transaction Data'!$A11332,"y")</f>
        <v>28</v>
      </c>
      <c r="Q11332" s="2" t="str">
        <f>FLOOR('Transaction Data'!$P11332,15)&amp;"-"&amp;FLOOR('Transaction Data'!$P11332,15)+14</f>
        <v>15-29</v>
      </c>
      <c r="R11332" s="2" t="str">
        <f>IF('Transaction Data'!$L11332&lt;=10,"Less Expensive","Expensive")</f>
        <v>Expensive</v>
      </c>
      <c r="S11332" s="4">
        <f>WEEKDAY('Transaction Data'!$A11332)</f>
        <v>7</v>
      </c>
      <c r="T11332" s="2" t="str">
        <f>IF(WEEKDAY('Transaction Data'!$A11332,2)&lt;6,"Weekday","Weekend")</f>
        <v>Weekend</v>
      </c>
    </row>
    <row r="11333" ht="15.75" customHeight="1">
      <c r="A11333" s="1">
        <v>45615.0</v>
      </c>
      <c r="B11333" s="2" t="s">
        <v>3601</v>
      </c>
      <c r="C11333" s="2" t="s">
        <v>54</v>
      </c>
      <c r="D11333" s="1">
        <v>37582.0</v>
      </c>
      <c r="E11333" s="2" t="s">
        <v>63</v>
      </c>
      <c r="F11333" s="2">
        <v>212.0</v>
      </c>
      <c r="G11333" s="2" t="s">
        <v>48</v>
      </c>
      <c r="H11333" s="2" t="s">
        <v>49</v>
      </c>
      <c r="I11333" s="2" t="s">
        <v>25</v>
      </c>
      <c r="J11333" s="2" t="str">
        <f t="array" ref="J11333">XLOOKUP('Transaction Data'!$G11333,Product_Code,Biscuit_Brand)</f>
        <v>Lemon Crisps</v>
      </c>
      <c r="K11333" s="2">
        <f t="array" ref="K11333">XLOOKUP('Transaction Data'!$G11333,Product_Code,Cost)</f>
        <v>7</v>
      </c>
      <c r="L11333" s="2">
        <f t="array" ref="L11333">XLOOKUP('Transaction Data'!$G11333,Product_Code,Unit_Price)</f>
        <v>9</v>
      </c>
      <c r="M11333" s="3">
        <f>'Transaction Data'!$F11333*'Transaction Data'!$K11333</f>
        <v>1484</v>
      </c>
      <c r="N11333" s="3">
        <f>'Transaction Data'!$F11333*'Transaction Data'!$L11333</f>
        <v>1908</v>
      </c>
      <c r="O11333" s="3">
        <f>'Transaction Data'!$N11333-'Transaction Data'!$M11333</f>
        <v>424</v>
      </c>
      <c r="P11333" s="2">
        <f>DATEDIF('Transaction Data'!$D11333,'Transaction Data'!$A11333,"y")</f>
        <v>21</v>
      </c>
      <c r="Q11333" s="2" t="str">
        <f>FLOOR('Transaction Data'!$P11333,15)&amp;"-"&amp;FLOOR('Transaction Data'!$P11333,15)+14</f>
        <v>15-29</v>
      </c>
      <c r="R11333" s="2" t="str">
        <f>IF('Transaction Data'!$L11333&lt;=10,"Less Expensive","Expensive")</f>
        <v>Less Expensive</v>
      </c>
      <c r="S11333" s="4">
        <f>WEEKDAY('Transaction Data'!$A11333)</f>
        <v>3</v>
      </c>
      <c r="T11333" s="2" t="str">
        <f>IF(WEEKDAY('Transaction Data'!$A11333,2)&lt;6,"Weekday","Weekend")</f>
        <v>Weekday</v>
      </c>
    </row>
    <row r="11334" ht="15.75" customHeight="1">
      <c r="A11334" s="1">
        <v>45613.0</v>
      </c>
      <c r="B11334" s="2" t="s">
        <v>6566</v>
      </c>
      <c r="C11334" s="2" t="s">
        <v>32</v>
      </c>
      <c r="D11334" s="1">
        <v>35685.0</v>
      </c>
      <c r="E11334" s="2" t="s">
        <v>22</v>
      </c>
      <c r="F11334" s="2">
        <v>90.0</v>
      </c>
      <c r="G11334" s="2" t="s">
        <v>28</v>
      </c>
      <c r="H11334" s="2" t="s">
        <v>52</v>
      </c>
      <c r="I11334" s="2" t="s">
        <v>30</v>
      </c>
      <c r="J11334" s="2" t="str">
        <f t="array" ref="J11334">XLOOKUP('Transaction Data'!$G11334,Product_Code,Biscuit_Brand)</f>
        <v>Shortbread</v>
      </c>
      <c r="K11334" s="2">
        <f t="array" ref="K11334">XLOOKUP('Transaction Data'!$G11334,Product_Code,Cost)</f>
        <v>10</v>
      </c>
      <c r="L11334" s="2">
        <f t="array" ref="L11334">XLOOKUP('Transaction Data'!$G11334,Product_Code,Unit_Price)</f>
        <v>45</v>
      </c>
      <c r="M11334" s="3">
        <f>'Transaction Data'!$F11334*'Transaction Data'!$K11334</f>
        <v>900</v>
      </c>
      <c r="N11334" s="3">
        <f>'Transaction Data'!$F11334*'Transaction Data'!$L11334</f>
        <v>4050</v>
      </c>
      <c r="O11334" s="3">
        <f>'Transaction Data'!$N11334-'Transaction Data'!$M11334</f>
        <v>3150</v>
      </c>
      <c r="P11334" s="2">
        <f>DATEDIF('Transaction Data'!$D11334,'Transaction Data'!$A11334,"y")</f>
        <v>27</v>
      </c>
      <c r="Q11334" s="2" t="str">
        <f>FLOOR('Transaction Data'!$P11334,15)&amp;"-"&amp;FLOOR('Transaction Data'!$P11334,15)+14</f>
        <v>15-29</v>
      </c>
      <c r="R11334" s="2" t="str">
        <f>IF('Transaction Data'!$L11334&lt;=10,"Less Expensive","Expensive")</f>
        <v>Expensive</v>
      </c>
      <c r="S11334" s="4">
        <f>WEEKDAY('Transaction Data'!$A11334)</f>
        <v>1</v>
      </c>
      <c r="T11334" s="2" t="str">
        <f>IF(WEEKDAY('Transaction Data'!$A11334,2)&lt;6,"Weekday","Weekend")</f>
        <v>Weekend</v>
      </c>
    </row>
    <row r="11335" ht="15.75" customHeight="1">
      <c r="A11335" s="1">
        <v>45623.0</v>
      </c>
      <c r="B11335" s="2" t="s">
        <v>8785</v>
      </c>
      <c r="C11335" s="2" t="s">
        <v>65</v>
      </c>
      <c r="D11335" s="1">
        <v>24680.0</v>
      </c>
      <c r="E11335" s="2" t="s">
        <v>63</v>
      </c>
      <c r="F11335" s="2">
        <v>100.0</v>
      </c>
      <c r="G11335" s="2" t="s">
        <v>44</v>
      </c>
      <c r="H11335" s="2" t="s">
        <v>42</v>
      </c>
      <c r="I11335" s="2" t="s">
        <v>25</v>
      </c>
      <c r="J11335" s="2" t="str">
        <f t="array" ref="J11335">XLOOKUP('Transaction Data'!$G11335,Product_Code,Biscuit_Brand)</f>
        <v>Butter Crunch</v>
      </c>
      <c r="K11335" s="2">
        <f t="array" ref="K11335">XLOOKUP('Transaction Data'!$G11335,Product_Code,Cost)</f>
        <v>10</v>
      </c>
      <c r="L11335" s="2">
        <f t="array" ref="L11335">XLOOKUP('Transaction Data'!$G11335,Product_Code,Unit_Price)</f>
        <v>11</v>
      </c>
      <c r="M11335" s="3">
        <f>'Transaction Data'!$F11335*'Transaction Data'!$K11335</f>
        <v>1000</v>
      </c>
      <c r="N11335" s="3">
        <f>'Transaction Data'!$F11335*'Transaction Data'!$L11335</f>
        <v>1100</v>
      </c>
      <c r="O11335" s="3">
        <f>'Transaction Data'!$N11335-'Transaction Data'!$M11335</f>
        <v>100</v>
      </c>
      <c r="P11335" s="2">
        <f>DATEDIF('Transaction Data'!$D11335,'Transaction Data'!$A11335,"y")</f>
        <v>57</v>
      </c>
      <c r="Q11335" s="2" t="str">
        <f>FLOOR('Transaction Data'!$P11335,15)&amp;"-"&amp;FLOOR('Transaction Data'!$P11335,15)+14</f>
        <v>45-59</v>
      </c>
      <c r="R11335" s="2" t="str">
        <f>IF('Transaction Data'!$L11335&lt;=10,"Less Expensive","Expensive")</f>
        <v>Expensive</v>
      </c>
      <c r="S11335" s="4">
        <f>WEEKDAY('Transaction Data'!$A11335)</f>
        <v>4</v>
      </c>
      <c r="T11335" s="2" t="str">
        <f>IF(WEEKDAY('Transaction Data'!$A11335,2)&lt;6,"Weekday","Weekend")</f>
        <v>Weekday</v>
      </c>
    </row>
    <row r="11336" ht="15.75" customHeight="1">
      <c r="A11336" s="1">
        <v>45598.0</v>
      </c>
      <c r="B11336" s="2" t="s">
        <v>815</v>
      </c>
      <c r="C11336" s="2" t="s">
        <v>72</v>
      </c>
      <c r="D11336" s="1">
        <v>35112.0</v>
      </c>
      <c r="E11336" s="2" t="s">
        <v>27</v>
      </c>
      <c r="F11336" s="2">
        <v>32.0</v>
      </c>
      <c r="G11336" s="2" t="s">
        <v>38</v>
      </c>
      <c r="H11336" s="2" t="s">
        <v>52</v>
      </c>
      <c r="I11336" s="2" t="s">
        <v>25</v>
      </c>
      <c r="J11336" s="2" t="str">
        <f t="array" ref="J11336">XLOOKUP('Transaction Data'!$G11336,Product_Code,Biscuit_Brand)</f>
        <v>Ginger Snaps</v>
      </c>
      <c r="K11336" s="2">
        <f t="array" ref="K11336">XLOOKUP('Transaction Data'!$G11336,Product_Code,Cost)</f>
        <v>14</v>
      </c>
      <c r="L11336" s="2">
        <f t="array" ref="L11336">XLOOKUP('Transaction Data'!$G11336,Product_Code,Unit_Price)</f>
        <v>28</v>
      </c>
      <c r="M11336" s="3">
        <f>'Transaction Data'!$F11336*'Transaction Data'!$K11336</f>
        <v>448</v>
      </c>
      <c r="N11336" s="3">
        <f>'Transaction Data'!$F11336*'Transaction Data'!$L11336</f>
        <v>896</v>
      </c>
      <c r="O11336" s="3">
        <f>'Transaction Data'!$N11336-'Transaction Data'!$M11336</f>
        <v>448</v>
      </c>
      <c r="P11336" s="2">
        <f>DATEDIF('Transaction Data'!$D11336,'Transaction Data'!$A11336,"y")</f>
        <v>28</v>
      </c>
      <c r="Q11336" s="2" t="str">
        <f>FLOOR('Transaction Data'!$P11336,15)&amp;"-"&amp;FLOOR('Transaction Data'!$P11336,15)+14</f>
        <v>15-29</v>
      </c>
      <c r="R11336" s="2" t="str">
        <f>IF('Transaction Data'!$L11336&lt;=10,"Less Expensive","Expensive")</f>
        <v>Expensive</v>
      </c>
      <c r="S11336" s="4">
        <f>WEEKDAY('Transaction Data'!$A11336)</f>
        <v>7</v>
      </c>
      <c r="T11336" s="2" t="str">
        <f>IF(WEEKDAY('Transaction Data'!$A11336,2)&lt;6,"Weekday","Weekend")</f>
        <v>Weekend</v>
      </c>
    </row>
    <row r="11337" ht="15.75" customHeight="1">
      <c r="A11337" s="1">
        <v>45599.0</v>
      </c>
      <c r="B11337" s="2" t="s">
        <v>3494</v>
      </c>
      <c r="C11337" s="2" t="s">
        <v>69</v>
      </c>
      <c r="D11337" s="1">
        <v>37060.0</v>
      </c>
      <c r="E11337" s="2" t="s">
        <v>37</v>
      </c>
      <c r="F11337" s="2">
        <v>399.0</v>
      </c>
      <c r="G11337" s="2" t="s">
        <v>61</v>
      </c>
      <c r="H11337" s="2" t="s">
        <v>34</v>
      </c>
      <c r="I11337" s="2" t="s">
        <v>35</v>
      </c>
      <c r="J11337" s="2" t="str">
        <f t="array" ref="J11337">XLOOKUP('Transaction Data'!$G11337,Product_Code,Biscuit_Brand)</f>
        <v>Choco Delight</v>
      </c>
      <c r="K11337" s="2">
        <f t="array" ref="K11337">XLOOKUP('Transaction Data'!$G11337,Product_Code,Cost)</f>
        <v>3</v>
      </c>
      <c r="L11337" s="2">
        <f t="array" ref="L11337">XLOOKUP('Transaction Data'!$G11337,Product_Code,Unit_Price)</f>
        <v>5</v>
      </c>
      <c r="M11337" s="3">
        <f>'Transaction Data'!$F11337*'Transaction Data'!$K11337</f>
        <v>1197</v>
      </c>
      <c r="N11337" s="3">
        <f>'Transaction Data'!$F11337*'Transaction Data'!$L11337</f>
        <v>1995</v>
      </c>
      <c r="O11337" s="3">
        <f>'Transaction Data'!$N11337-'Transaction Data'!$M11337</f>
        <v>798</v>
      </c>
      <c r="P11337" s="2">
        <f>DATEDIF('Transaction Data'!$D11337,'Transaction Data'!$A11337,"y")</f>
        <v>23</v>
      </c>
      <c r="Q11337" s="2" t="str">
        <f>FLOOR('Transaction Data'!$P11337,15)&amp;"-"&amp;FLOOR('Transaction Data'!$P11337,15)+14</f>
        <v>15-29</v>
      </c>
      <c r="R11337" s="2" t="str">
        <f>IF('Transaction Data'!$L11337&lt;=10,"Less Expensive","Expensive")</f>
        <v>Less Expensive</v>
      </c>
      <c r="S11337" s="4">
        <f>WEEKDAY('Transaction Data'!$A11337)</f>
        <v>1</v>
      </c>
      <c r="T11337" s="2" t="str">
        <f>IF(WEEKDAY('Transaction Data'!$A11337,2)&lt;6,"Weekday","Weekend")</f>
        <v>Weekend</v>
      </c>
    </row>
    <row r="11338" ht="15.75" customHeight="1">
      <c r="A11338" s="1">
        <v>45621.0</v>
      </c>
      <c r="B11338" s="2" t="s">
        <v>229</v>
      </c>
      <c r="C11338" s="2" t="s">
        <v>69</v>
      </c>
      <c r="D11338" s="1">
        <v>15974.0</v>
      </c>
      <c r="E11338" s="2" t="s">
        <v>27</v>
      </c>
      <c r="F11338" s="2">
        <v>205.0</v>
      </c>
      <c r="G11338" s="2" t="s">
        <v>28</v>
      </c>
      <c r="H11338" s="2" t="s">
        <v>52</v>
      </c>
      <c r="I11338" s="2" t="s">
        <v>25</v>
      </c>
      <c r="J11338" s="2" t="str">
        <f t="array" ref="J11338">XLOOKUP('Transaction Data'!$G11338,Product_Code,Biscuit_Brand)</f>
        <v>Shortbread</v>
      </c>
      <c r="K11338" s="2">
        <f t="array" ref="K11338">XLOOKUP('Transaction Data'!$G11338,Product_Code,Cost)</f>
        <v>10</v>
      </c>
      <c r="L11338" s="2">
        <f t="array" ref="L11338">XLOOKUP('Transaction Data'!$G11338,Product_Code,Unit_Price)</f>
        <v>45</v>
      </c>
      <c r="M11338" s="3">
        <f>'Transaction Data'!$F11338*'Transaction Data'!$K11338</f>
        <v>2050</v>
      </c>
      <c r="N11338" s="3">
        <f>'Transaction Data'!$F11338*'Transaction Data'!$L11338</f>
        <v>9225</v>
      </c>
      <c r="O11338" s="3">
        <f>'Transaction Data'!$N11338-'Transaction Data'!$M11338</f>
        <v>7175</v>
      </c>
      <c r="P11338" s="2">
        <f>DATEDIF('Transaction Data'!$D11338,'Transaction Data'!$A11338,"y")</f>
        <v>81</v>
      </c>
      <c r="Q11338" s="2" t="str">
        <f>FLOOR('Transaction Data'!$P11338,15)&amp;"-"&amp;FLOOR('Transaction Data'!$P11338,15)+14</f>
        <v>75-89</v>
      </c>
      <c r="R11338" s="2" t="str">
        <f>IF('Transaction Data'!$L11338&lt;=10,"Less Expensive","Expensive")</f>
        <v>Expensive</v>
      </c>
      <c r="S11338" s="4">
        <f>WEEKDAY('Transaction Data'!$A11338)</f>
        <v>2</v>
      </c>
      <c r="T11338" s="2" t="str">
        <f>IF(WEEKDAY('Transaction Data'!$A11338,2)&lt;6,"Weekday","Weekend")</f>
        <v>Weekday</v>
      </c>
    </row>
    <row r="11339" ht="15.75" customHeight="1">
      <c r="A11339" s="1">
        <v>45610.0</v>
      </c>
      <c r="B11339" s="2" t="s">
        <v>2472</v>
      </c>
      <c r="C11339" s="2" t="s">
        <v>47</v>
      </c>
      <c r="D11339" s="1">
        <v>21230.0</v>
      </c>
      <c r="E11339" s="2" t="s">
        <v>37</v>
      </c>
      <c r="F11339" s="2">
        <v>299.0</v>
      </c>
      <c r="G11339" s="2" t="s">
        <v>28</v>
      </c>
      <c r="H11339" s="2" t="s">
        <v>45</v>
      </c>
      <c r="I11339" s="2" t="s">
        <v>30</v>
      </c>
      <c r="J11339" s="2" t="str">
        <f t="array" ref="J11339">XLOOKUP('Transaction Data'!$G11339,Product_Code,Biscuit_Brand)</f>
        <v>Shortbread</v>
      </c>
      <c r="K11339" s="2">
        <f t="array" ref="K11339">XLOOKUP('Transaction Data'!$G11339,Product_Code,Cost)</f>
        <v>10</v>
      </c>
      <c r="L11339" s="2">
        <f t="array" ref="L11339">XLOOKUP('Transaction Data'!$G11339,Product_Code,Unit_Price)</f>
        <v>45</v>
      </c>
      <c r="M11339" s="3">
        <f>'Transaction Data'!$F11339*'Transaction Data'!$K11339</f>
        <v>2990</v>
      </c>
      <c r="N11339" s="3">
        <f>'Transaction Data'!$F11339*'Transaction Data'!$L11339</f>
        <v>13455</v>
      </c>
      <c r="O11339" s="3">
        <f>'Transaction Data'!$N11339-'Transaction Data'!$M11339</f>
        <v>10465</v>
      </c>
      <c r="P11339" s="2">
        <f>DATEDIF('Transaction Data'!$D11339,'Transaction Data'!$A11339,"y")</f>
        <v>66</v>
      </c>
      <c r="Q11339" s="2" t="str">
        <f>FLOOR('Transaction Data'!$P11339,15)&amp;"-"&amp;FLOOR('Transaction Data'!$P11339,15)+14</f>
        <v>60-74</v>
      </c>
      <c r="R11339" s="2" t="str">
        <f>IF('Transaction Data'!$L11339&lt;=10,"Less Expensive","Expensive")</f>
        <v>Expensive</v>
      </c>
      <c r="S11339" s="4">
        <f>WEEKDAY('Transaction Data'!$A11339)</f>
        <v>5</v>
      </c>
      <c r="T11339" s="2" t="str">
        <f>IF(WEEKDAY('Transaction Data'!$A11339,2)&lt;6,"Weekday","Weekend")</f>
        <v>Weekday</v>
      </c>
    </row>
    <row r="11340" ht="15.75" customHeight="1">
      <c r="A11340" s="1">
        <v>45619.0</v>
      </c>
      <c r="B11340" s="2" t="s">
        <v>722</v>
      </c>
      <c r="C11340" s="2" t="s">
        <v>21</v>
      </c>
      <c r="D11340" s="1">
        <v>37652.0</v>
      </c>
      <c r="E11340" s="2" t="s">
        <v>63</v>
      </c>
      <c r="F11340" s="2">
        <v>466.0</v>
      </c>
      <c r="G11340" s="2" t="s">
        <v>44</v>
      </c>
      <c r="H11340" s="2" t="s">
        <v>49</v>
      </c>
      <c r="I11340" s="2" t="s">
        <v>25</v>
      </c>
      <c r="J11340" s="2" t="str">
        <f t="array" ref="J11340">XLOOKUP('Transaction Data'!$G11340,Product_Code,Biscuit_Brand)</f>
        <v>Butter Crunch</v>
      </c>
      <c r="K11340" s="2">
        <f t="array" ref="K11340">XLOOKUP('Transaction Data'!$G11340,Product_Code,Cost)</f>
        <v>10</v>
      </c>
      <c r="L11340" s="2">
        <f t="array" ref="L11340">XLOOKUP('Transaction Data'!$G11340,Product_Code,Unit_Price)</f>
        <v>11</v>
      </c>
      <c r="M11340" s="3">
        <f>'Transaction Data'!$F11340*'Transaction Data'!$K11340</f>
        <v>4660</v>
      </c>
      <c r="N11340" s="3">
        <f>'Transaction Data'!$F11340*'Transaction Data'!$L11340</f>
        <v>5126</v>
      </c>
      <c r="O11340" s="3">
        <f>'Transaction Data'!$N11340-'Transaction Data'!$M11340</f>
        <v>466</v>
      </c>
      <c r="P11340" s="2">
        <f>DATEDIF('Transaction Data'!$D11340,'Transaction Data'!$A11340,"y")</f>
        <v>21</v>
      </c>
      <c r="Q11340" s="2" t="str">
        <f>FLOOR('Transaction Data'!$P11340,15)&amp;"-"&amp;FLOOR('Transaction Data'!$P11340,15)+14</f>
        <v>15-29</v>
      </c>
      <c r="R11340" s="2" t="str">
        <f>IF('Transaction Data'!$L11340&lt;=10,"Less Expensive","Expensive")</f>
        <v>Expensive</v>
      </c>
      <c r="S11340" s="4">
        <f>WEEKDAY('Transaction Data'!$A11340)</f>
        <v>7</v>
      </c>
      <c r="T11340" s="2" t="str">
        <f>IF(WEEKDAY('Transaction Data'!$A11340,2)&lt;6,"Weekday","Weekend")</f>
        <v>Weekend</v>
      </c>
    </row>
    <row r="11341" ht="15.75" customHeight="1">
      <c r="A11341" s="1">
        <v>45603.0</v>
      </c>
      <c r="B11341" s="2" t="s">
        <v>3207</v>
      </c>
      <c r="C11341" s="2" t="s">
        <v>51</v>
      </c>
      <c r="D11341" s="1">
        <v>27564.0</v>
      </c>
      <c r="E11341" s="2" t="s">
        <v>22</v>
      </c>
      <c r="F11341" s="2">
        <v>314.0</v>
      </c>
      <c r="G11341" s="2" t="s">
        <v>60</v>
      </c>
      <c r="H11341" s="2" t="s">
        <v>45</v>
      </c>
      <c r="I11341" s="2" t="s">
        <v>35</v>
      </c>
      <c r="J11341" s="2" t="str">
        <f t="array" ref="J11341">XLOOKUP('Transaction Data'!$G11341,Product_Code,Biscuit_Brand)</f>
        <v>Peanut Butter Bites</v>
      </c>
      <c r="K11341" s="2">
        <f t="array" ref="K11341">XLOOKUP('Transaction Data'!$G11341,Product_Code,Cost)</f>
        <v>5</v>
      </c>
      <c r="L11341" s="2">
        <f t="array" ref="L11341">XLOOKUP('Transaction Data'!$G11341,Product_Code,Unit_Price)</f>
        <v>7</v>
      </c>
      <c r="M11341" s="3">
        <f>'Transaction Data'!$F11341*'Transaction Data'!$K11341</f>
        <v>1570</v>
      </c>
      <c r="N11341" s="3">
        <f>'Transaction Data'!$F11341*'Transaction Data'!$L11341</f>
        <v>2198</v>
      </c>
      <c r="O11341" s="3">
        <f>'Transaction Data'!$N11341-'Transaction Data'!$M11341</f>
        <v>628</v>
      </c>
      <c r="P11341" s="2">
        <f>DATEDIF('Transaction Data'!$D11341,'Transaction Data'!$A11341,"y")</f>
        <v>49</v>
      </c>
      <c r="Q11341" s="2" t="str">
        <f>FLOOR('Transaction Data'!$P11341,15)&amp;"-"&amp;FLOOR('Transaction Data'!$P11341,15)+14</f>
        <v>45-59</v>
      </c>
      <c r="R11341" s="2" t="str">
        <f>IF('Transaction Data'!$L11341&lt;=10,"Less Expensive","Expensive")</f>
        <v>Less Expensive</v>
      </c>
      <c r="S11341" s="4">
        <f>WEEKDAY('Transaction Data'!$A11341)</f>
        <v>5</v>
      </c>
      <c r="T11341" s="2" t="str">
        <f>IF(WEEKDAY('Transaction Data'!$A11341,2)&lt;6,"Weekday","Weekend")</f>
        <v>Weekday</v>
      </c>
    </row>
    <row r="11342" ht="15.75" customHeight="1">
      <c r="A11342" s="1">
        <v>45621.0</v>
      </c>
      <c r="B11342" s="2" t="s">
        <v>3208</v>
      </c>
      <c r="C11342" s="2" t="s">
        <v>69</v>
      </c>
      <c r="D11342" s="1">
        <v>23666.0</v>
      </c>
      <c r="E11342" s="2" t="s">
        <v>37</v>
      </c>
      <c r="F11342" s="2">
        <v>198.0</v>
      </c>
      <c r="G11342" s="2" t="s">
        <v>28</v>
      </c>
      <c r="H11342" s="2" t="s">
        <v>49</v>
      </c>
      <c r="I11342" s="2" t="s">
        <v>30</v>
      </c>
      <c r="J11342" s="2" t="str">
        <f t="array" ref="J11342">XLOOKUP('Transaction Data'!$G11342,Product_Code,Biscuit_Brand)</f>
        <v>Shortbread</v>
      </c>
      <c r="K11342" s="2">
        <f t="array" ref="K11342">XLOOKUP('Transaction Data'!$G11342,Product_Code,Cost)</f>
        <v>10</v>
      </c>
      <c r="L11342" s="2">
        <f t="array" ref="L11342">XLOOKUP('Transaction Data'!$G11342,Product_Code,Unit_Price)</f>
        <v>45</v>
      </c>
      <c r="M11342" s="3">
        <f>'Transaction Data'!$F11342*'Transaction Data'!$K11342</f>
        <v>1980</v>
      </c>
      <c r="N11342" s="3">
        <f>'Transaction Data'!$F11342*'Transaction Data'!$L11342</f>
        <v>8910</v>
      </c>
      <c r="O11342" s="3">
        <f>'Transaction Data'!$N11342-'Transaction Data'!$M11342</f>
        <v>6930</v>
      </c>
      <c r="P11342" s="2">
        <f>DATEDIF('Transaction Data'!$D11342,'Transaction Data'!$A11342,"y")</f>
        <v>60</v>
      </c>
      <c r="Q11342" s="2" t="str">
        <f>FLOOR('Transaction Data'!$P11342,15)&amp;"-"&amp;FLOOR('Transaction Data'!$P11342,15)+14</f>
        <v>60-74</v>
      </c>
      <c r="R11342" s="2" t="str">
        <f>IF('Transaction Data'!$L11342&lt;=10,"Less Expensive","Expensive")</f>
        <v>Expensive</v>
      </c>
      <c r="S11342" s="4">
        <f>WEEKDAY('Transaction Data'!$A11342)</f>
        <v>2</v>
      </c>
      <c r="T11342" s="2" t="str">
        <f>IF(WEEKDAY('Transaction Data'!$A11342,2)&lt;6,"Weekday","Weekend")</f>
        <v>Weekday</v>
      </c>
    </row>
    <row r="11343" ht="15.75" customHeight="1">
      <c r="A11343" s="1">
        <v>45606.0</v>
      </c>
      <c r="B11343" s="2" t="s">
        <v>7988</v>
      </c>
      <c r="C11343" s="2" t="s">
        <v>41</v>
      </c>
      <c r="D11343" s="1">
        <v>38324.0</v>
      </c>
      <c r="E11343" s="2" t="s">
        <v>37</v>
      </c>
      <c r="F11343" s="2">
        <v>266.0</v>
      </c>
      <c r="G11343" s="2" t="s">
        <v>38</v>
      </c>
      <c r="H11343" s="2" t="s">
        <v>45</v>
      </c>
      <c r="I11343" s="2" t="s">
        <v>30</v>
      </c>
      <c r="J11343" s="2" t="str">
        <f t="array" ref="J11343">XLOOKUP('Transaction Data'!$G11343,Product_Code,Biscuit_Brand)</f>
        <v>Ginger Snaps</v>
      </c>
      <c r="K11343" s="2">
        <f t="array" ref="K11343">XLOOKUP('Transaction Data'!$G11343,Product_Code,Cost)</f>
        <v>14</v>
      </c>
      <c r="L11343" s="2">
        <f t="array" ref="L11343">XLOOKUP('Transaction Data'!$G11343,Product_Code,Unit_Price)</f>
        <v>28</v>
      </c>
      <c r="M11343" s="3">
        <f>'Transaction Data'!$F11343*'Transaction Data'!$K11343</f>
        <v>3724</v>
      </c>
      <c r="N11343" s="3">
        <f>'Transaction Data'!$F11343*'Transaction Data'!$L11343</f>
        <v>7448</v>
      </c>
      <c r="O11343" s="3">
        <f>'Transaction Data'!$N11343-'Transaction Data'!$M11343</f>
        <v>3724</v>
      </c>
      <c r="P11343" s="2">
        <f>DATEDIF('Transaction Data'!$D11343,'Transaction Data'!$A11343,"y")</f>
        <v>19</v>
      </c>
      <c r="Q11343" s="2" t="str">
        <f>FLOOR('Transaction Data'!$P11343,15)&amp;"-"&amp;FLOOR('Transaction Data'!$P11343,15)+14</f>
        <v>15-29</v>
      </c>
      <c r="R11343" s="2" t="str">
        <f>IF('Transaction Data'!$L11343&lt;=10,"Less Expensive","Expensive")</f>
        <v>Expensive</v>
      </c>
      <c r="S11343" s="4">
        <f>WEEKDAY('Transaction Data'!$A11343)</f>
        <v>1</v>
      </c>
      <c r="T11343" s="2" t="str">
        <f>IF(WEEKDAY('Transaction Data'!$A11343,2)&lt;6,"Weekday","Weekend")</f>
        <v>Weekend</v>
      </c>
    </row>
    <row r="11344" ht="15.75" customHeight="1">
      <c r="A11344" s="1">
        <v>45620.0</v>
      </c>
      <c r="B11344" s="2" t="s">
        <v>4962</v>
      </c>
      <c r="C11344" s="2" t="s">
        <v>65</v>
      </c>
      <c r="D11344" s="1">
        <v>20826.0</v>
      </c>
      <c r="E11344" s="2" t="s">
        <v>27</v>
      </c>
      <c r="F11344" s="2">
        <v>288.0</v>
      </c>
      <c r="G11344" s="2" t="s">
        <v>57</v>
      </c>
      <c r="H11344" s="2" t="s">
        <v>29</v>
      </c>
      <c r="I11344" s="2" t="s">
        <v>35</v>
      </c>
      <c r="J11344" s="2" t="str">
        <f t="array" ref="J11344">XLOOKUP('Transaction Data'!$G11344,Product_Code,Biscuit_Brand)</f>
        <v>Oatmeal Cookies</v>
      </c>
      <c r="K11344" s="2">
        <f t="array" ref="K11344">XLOOKUP('Transaction Data'!$G11344,Product_Code,Cost)</f>
        <v>19</v>
      </c>
      <c r="L11344" s="2">
        <f t="array" ref="L11344">XLOOKUP('Transaction Data'!$G11344,Product_Code,Unit_Price)</f>
        <v>23</v>
      </c>
      <c r="M11344" s="3">
        <f>'Transaction Data'!$F11344*'Transaction Data'!$K11344</f>
        <v>5472</v>
      </c>
      <c r="N11344" s="3">
        <f>'Transaction Data'!$F11344*'Transaction Data'!$L11344</f>
        <v>6624</v>
      </c>
      <c r="O11344" s="3">
        <f>'Transaction Data'!$N11344-'Transaction Data'!$M11344</f>
        <v>1152</v>
      </c>
      <c r="P11344" s="2">
        <f>DATEDIF('Transaction Data'!$D11344,'Transaction Data'!$A11344,"y")</f>
        <v>67</v>
      </c>
      <c r="Q11344" s="2" t="str">
        <f>FLOOR('Transaction Data'!$P11344,15)&amp;"-"&amp;FLOOR('Transaction Data'!$P11344,15)+14</f>
        <v>60-74</v>
      </c>
      <c r="R11344" s="2" t="str">
        <f>IF('Transaction Data'!$L11344&lt;=10,"Less Expensive","Expensive")</f>
        <v>Expensive</v>
      </c>
      <c r="S11344" s="4">
        <f>WEEKDAY('Transaction Data'!$A11344)</f>
        <v>1</v>
      </c>
      <c r="T11344" s="2" t="str">
        <f>IF(WEEKDAY('Transaction Data'!$A11344,2)&lt;6,"Weekday","Weekend")</f>
        <v>Weekend</v>
      </c>
    </row>
    <row r="11345" ht="15.75" customHeight="1">
      <c r="A11345" s="1">
        <v>45616.0</v>
      </c>
      <c r="B11345" s="2" t="s">
        <v>2689</v>
      </c>
      <c r="C11345" s="2" t="s">
        <v>72</v>
      </c>
      <c r="D11345" s="1">
        <v>23206.0</v>
      </c>
      <c r="E11345" s="2" t="s">
        <v>22</v>
      </c>
      <c r="F11345" s="2">
        <v>115.0</v>
      </c>
      <c r="G11345" s="2" t="s">
        <v>38</v>
      </c>
      <c r="H11345" s="2" t="s">
        <v>45</v>
      </c>
      <c r="I11345" s="2" t="s">
        <v>35</v>
      </c>
      <c r="J11345" s="2" t="str">
        <f t="array" ref="J11345">XLOOKUP('Transaction Data'!$G11345,Product_Code,Biscuit_Brand)</f>
        <v>Ginger Snaps</v>
      </c>
      <c r="K11345" s="2">
        <f t="array" ref="K11345">XLOOKUP('Transaction Data'!$G11345,Product_Code,Cost)</f>
        <v>14</v>
      </c>
      <c r="L11345" s="2">
        <f t="array" ref="L11345">XLOOKUP('Transaction Data'!$G11345,Product_Code,Unit_Price)</f>
        <v>28</v>
      </c>
      <c r="M11345" s="3">
        <f>'Transaction Data'!$F11345*'Transaction Data'!$K11345</f>
        <v>1610</v>
      </c>
      <c r="N11345" s="3">
        <f>'Transaction Data'!$F11345*'Transaction Data'!$L11345</f>
        <v>3220</v>
      </c>
      <c r="O11345" s="3">
        <f>'Transaction Data'!$N11345-'Transaction Data'!$M11345</f>
        <v>1610</v>
      </c>
      <c r="P11345" s="2">
        <f>DATEDIF('Transaction Data'!$D11345,'Transaction Data'!$A11345,"y")</f>
        <v>61</v>
      </c>
      <c r="Q11345" s="2" t="str">
        <f>FLOOR('Transaction Data'!$P11345,15)&amp;"-"&amp;FLOOR('Transaction Data'!$P11345,15)+14</f>
        <v>60-74</v>
      </c>
      <c r="R11345" s="2" t="str">
        <f>IF('Transaction Data'!$L11345&lt;=10,"Less Expensive","Expensive")</f>
        <v>Expensive</v>
      </c>
      <c r="S11345" s="4">
        <f>WEEKDAY('Transaction Data'!$A11345)</f>
        <v>4</v>
      </c>
      <c r="T11345" s="2" t="str">
        <f>IF(WEEKDAY('Transaction Data'!$A11345,2)&lt;6,"Weekday","Weekend")</f>
        <v>Weekday</v>
      </c>
    </row>
    <row r="11346" ht="15.75" customHeight="1">
      <c r="A11346" s="1">
        <v>45612.0</v>
      </c>
      <c r="B11346" s="2" t="s">
        <v>1119</v>
      </c>
      <c r="C11346" s="2" t="s">
        <v>41</v>
      </c>
      <c r="D11346" s="1">
        <v>20162.0</v>
      </c>
      <c r="E11346" s="2" t="s">
        <v>27</v>
      </c>
      <c r="F11346" s="2">
        <v>486.0</v>
      </c>
      <c r="G11346" s="2" t="s">
        <v>60</v>
      </c>
      <c r="H11346" s="2" t="s">
        <v>52</v>
      </c>
      <c r="I11346" s="2" t="s">
        <v>25</v>
      </c>
      <c r="J11346" s="2" t="str">
        <f t="array" ref="J11346">XLOOKUP('Transaction Data'!$G11346,Product_Code,Biscuit_Brand)</f>
        <v>Peanut Butter Bites</v>
      </c>
      <c r="K11346" s="2">
        <f t="array" ref="K11346">XLOOKUP('Transaction Data'!$G11346,Product_Code,Cost)</f>
        <v>5</v>
      </c>
      <c r="L11346" s="2">
        <f t="array" ref="L11346">XLOOKUP('Transaction Data'!$G11346,Product_Code,Unit_Price)</f>
        <v>7</v>
      </c>
      <c r="M11346" s="3">
        <f>'Transaction Data'!$F11346*'Transaction Data'!$K11346</f>
        <v>2430</v>
      </c>
      <c r="N11346" s="3">
        <f>'Transaction Data'!$F11346*'Transaction Data'!$L11346</f>
        <v>3402</v>
      </c>
      <c r="O11346" s="3">
        <f>'Transaction Data'!$N11346-'Transaction Data'!$M11346</f>
        <v>972</v>
      </c>
      <c r="P11346" s="2">
        <f>DATEDIF('Transaction Data'!$D11346,'Transaction Data'!$A11346,"y")</f>
        <v>69</v>
      </c>
      <c r="Q11346" s="2" t="str">
        <f>FLOOR('Transaction Data'!$P11346,15)&amp;"-"&amp;FLOOR('Transaction Data'!$P11346,15)+14</f>
        <v>60-74</v>
      </c>
      <c r="R11346" s="2" t="str">
        <f>IF('Transaction Data'!$L11346&lt;=10,"Less Expensive","Expensive")</f>
        <v>Less Expensive</v>
      </c>
      <c r="S11346" s="4">
        <f>WEEKDAY('Transaction Data'!$A11346)</f>
        <v>7</v>
      </c>
      <c r="T11346" s="2" t="str">
        <f>IF(WEEKDAY('Transaction Data'!$A11346,2)&lt;6,"Weekday","Weekend")</f>
        <v>Weekend</v>
      </c>
    </row>
    <row r="11347" ht="15.75" customHeight="1">
      <c r="A11347" s="1">
        <v>45614.0</v>
      </c>
      <c r="B11347" s="2" t="s">
        <v>5228</v>
      </c>
      <c r="C11347" s="2" t="s">
        <v>21</v>
      </c>
      <c r="D11347" s="1">
        <v>38117.0</v>
      </c>
      <c r="E11347" s="2" t="s">
        <v>22</v>
      </c>
      <c r="F11347" s="2">
        <v>379.0</v>
      </c>
      <c r="G11347" s="2" t="s">
        <v>48</v>
      </c>
      <c r="H11347" s="2" t="s">
        <v>29</v>
      </c>
      <c r="I11347" s="2" t="s">
        <v>25</v>
      </c>
      <c r="J11347" s="2" t="str">
        <f t="array" ref="J11347">XLOOKUP('Transaction Data'!$G11347,Product_Code,Biscuit_Brand)</f>
        <v>Lemon Crisps</v>
      </c>
      <c r="K11347" s="2">
        <f t="array" ref="K11347">XLOOKUP('Transaction Data'!$G11347,Product_Code,Cost)</f>
        <v>7</v>
      </c>
      <c r="L11347" s="2">
        <f t="array" ref="L11347">XLOOKUP('Transaction Data'!$G11347,Product_Code,Unit_Price)</f>
        <v>9</v>
      </c>
      <c r="M11347" s="3">
        <f>'Transaction Data'!$F11347*'Transaction Data'!$K11347</f>
        <v>2653</v>
      </c>
      <c r="N11347" s="3">
        <f>'Transaction Data'!$F11347*'Transaction Data'!$L11347</f>
        <v>3411</v>
      </c>
      <c r="O11347" s="3">
        <f>'Transaction Data'!$N11347-'Transaction Data'!$M11347</f>
        <v>758</v>
      </c>
      <c r="P11347" s="2">
        <f>DATEDIF('Transaction Data'!$D11347,'Transaction Data'!$A11347,"y")</f>
        <v>20</v>
      </c>
      <c r="Q11347" s="2" t="str">
        <f>FLOOR('Transaction Data'!$P11347,15)&amp;"-"&amp;FLOOR('Transaction Data'!$P11347,15)+14</f>
        <v>15-29</v>
      </c>
      <c r="R11347" s="2" t="str">
        <f>IF('Transaction Data'!$L11347&lt;=10,"Less Expensive","Expensive")</f>
        <v>Less Expensive</v>
      </c>
      <c r="S11347" s="4">
        <f>WEEKDAY('Transaction Data'!$A11347)</f>
        <v>2</v>
      </c>
      <c r="T11347" s="2" t="str">
        <f>IF(WEEKDAY('Transaction Data'!$A11347,2)&lt;6,"Weekday","Weekend")</f>
        <v>Weekday</v>
      </c>
    </row>
    <row r="11348" ht="15.75" customHeight="1">
      <c r="A11348" s="1">
        <v>45603.0</v>
      </c>
      <c r="B11348" s="2" t="s">
        <v>5789</v>
      </c>
      <c r="C11348" s="2" t="s">
        <v>69</v>
      </c>
      <c r="D11348" s="1">
        <v>30765.0</v>
      </c>
      <c r="E11348" s="2" t="s">
        <v>63</v>
      </c>
      <c r="F11348" s="2">
        <v>47.0</v>
      </c>
      <c r="G11348" s="2" t="s">
        <v>33</v>
      </c>
      <c r="H11348" s="2" t="s">
        <v>34</v>
      </c>
      <c r="I11348" s="2" t="s">
        <v>30</v>
      </c>
      <c r="J11348" s="2" t="str">
        <f t="array" ref="J11348">XLOOKUP('Transaction Data'!$G11348,Product_Code,Biscuit_Brand)</f>
        <v>Caramel Biscuits</v>
      </c>
      <c r="K11348" s="2">
        <f t="array" ref="K11348">XLOOKUP('Transaction Data'!$G11348,Product_Code,Cost)</f>
        <v>18</v>
      </c>
      <c r="L11348" s="2">
        <f t="array" ref="L11348">XLOOKUP('Transaction Data'!$G11348,Product_Code,Unit_Price)</f>
        <v>22</v>
      </c>
      <c r="M11348" s="3">
        <f>'Transaction Data'!$F11348*'Transaction Data'!$K11348</f>
        <v>846</v>
      </c>
      <c r="N11348" s="3">
        <f>'Transaction Data'!$F11348*'Transaction Data'!$L11348</f>
        <v>1034</v>
      </c>
      <c r="O11348" s="3">
        <f>'Transaction Data'!$N11348-'Transaction Data'!$M11348</f>
        <v>188</v>
      </c>
      <c r="P11348" s="2">
        <f>DATEDIF('Transaction Data'!$D11348,'Transaction Data'!$A11348,"y")</f>
        <v>40</v>
      </c>
      <c r="Q11348" s="2" t="str">
        <f>FLOOR('Transaction Data'!$P11348,15)&amp;"-"&amp;FLOOR('Transaction Data'!$P11348,15)+14</f>
        <v>30-44</v>
      </c>
      <c r="R11348" s="2" t="str">
        <f>IF('Transaction Data'!$L11348&lt;=10,"Less Expensive","Expensive")</f>
        <v>Expensive</v>
      </c>
      <c r="S11348" s="4">
        <f>WEEKDAY('Transaction Data'!$A11348)</f>
        <v>5</v>
      </c>
      <c r="T11348" s="2" t="str">
        <f>IF(WEEKDAY('Transaction Data'!$A11348,2)&lt;6,"Weekday","Weekend")</f>
        <v>Weekday</v>
      </c>
    </row>
    <row r="11349" ht="15.75" customHeight="1">
      <c r="A11349" s="1">
        <v>45624.0</v>
      </c>
      <c r="B11349" s="2" t="s">
        <v>8756</v>
      </c>
      <c r="C11349" s="2" t="s">
        <v>32</v>
      </c>
      <c r="D11349" s="1">
        <v>33424.0</v>
      </c>
      <c r="E11349" s="2" t="s">
        <v>27</v>
      </c>
      <c r="F11349" s="2">
        <v>146.0</v>
      </c>
      <c r="G11349" s="2" t="s">
        <v>55</v>
      </c>
      <c r="H11349" s="2" t="s">
        <v>29</v>
      </c>
      <c r="I11349" s="2" t="s">
        <v>25</v>
      </c>
      <c r="J11349" s="2" t="str">
        <f t="array" ref="J11349">XLOOKUP('Transaction Data'!$G11349,Product_Code,Biscuit_Brand)</f>
        <v>Vanilla Wafers</v>
      </c>
      <c r="K11349" s="2">
        <f t="array" ref="K11349">XLOOKUP('Transaction Data'!$G11349,Product_Code,Cost)</f>
        <v>18</v>
      </c>
      <c r="L11349" s="2">
        <f t="array" ref="L11349">XLOOKUP('Transaction Data'!$G11349,Product_Code,Unit_Price)</f>
        <v>36</v>
      </c>
      <c r="M11349" s="3">
        <f>'Transaction Data'!$F11349*'Transaction Data'!$K11349</f>
        <v>2628</v>
      </c>
      <c r="N11349" s="3">
        <f>'Transaction Data'!$F11349*'Transaction Data'!$L11349</f>
        <v>5256</v>
      </c>
      <c r="O11349" s="3">
        <f>'Transaction Data'!$N11349-'Transaction Data'!$M11349</f>
        <v>2628</v>
      </c>
      <c r="P11349" s="2">
        <f>DATEDIF('Transaction Data'!$D11349,'Transaction Data'!$A11349,"y")</f>
        <v>33</v>
      </c>
      <c r="Q11349" s="2" t="str">
        <f>FLOOR('Transaction Data'!$P11349,15)&amp;"-"&amp;FLOOR('Transaction Data'!$P11349,15)+14</f>
        <v>30-44</v>
      </c>
      <c r="R11349" s="2" t="str">
        <f>IF('Transaction Data'!$L11349&lt;=10,"Less Expensive","Expensive")</f>
        <v>Expensive</v>
      </c>
      <c r="S11349" s="4">
        <f>WEEKDAY('Transaction Data'!$A11349)</f>
        <v>5</v>
      </c>
      <c r="T11349" s="2" t="str">
        <f>IF(WEEKDAY('Transaction Data'!$A11349,2)&lt;6,"Weekday","Weekend")</f>
        <v>Weekday</v>
      </c>
    </row>
    <row r="11350" ht="15.75" customHeight="1">
      <c r="A11350" s="1">
        <v>45597.0</v>
      </c>
      <c r="B11350" s="2" t="s">
        <v>8510</v>
      </c>
      <c r="C11350" s="2" t="s">
        <v>72</v>
      </c>
      <c r="D11350" s="1">
        <v>17267.0</v>
      </c>
      <c r="E11350" s="2" t="s">
        <v>37</v>
      </c>
      <c r="F11350" s="2">
        <v>221.0</v>
      </c>
      <c r="G11350" s="2" t="s">
        <v>28</v>
      </c>
      <c r="H11350" s="2" t="s">
        <v>24</v>
      </c>
      <c r="I11350" s="2" t="s">
        <v>25</v>
      </c>
      <c r="J11350" s="2" t="str">
        <f t="array" ref="J11350">XLOOKUP('Transaction Data'!$G11350,Product_Code,Biscuit_Brand)</f>
        <v>Shortbread</v>
      </c>
      <c r="K11350" s="2">
        <f t="array" ref="K11350">XLOOKUP('Transaction Data'!$G11350,Product_Code,Cost)</f>
        <v>10</v>
      </c>
      <c r="L11350" s="2">
        <f t="array" ref="L11350">XLOOKUP('Transaction Data'!$G11350,Product_Code,Unit_Price)</f>
        <v>45</v>
      </c>
      <c r="M11350" s="3">
        <f>'Transaction Data'!$F11350*'Transaction Data'!$K11350</f>
        <v>2210</v>
      </c>
      <c r="N11350" s="3">
        <f>'Transaction Data'!$F11350*'Transaction Data'!$L11350</f>
        <v>9945</v>
      </c>
      <c r="O11350" s="3">
        <f>'Transaction Data'!$N11350-'Transaction Data'!$M11350</f>
        <v>7735</v>
      </c>
      <c r="P11350" s="2">
        <f>DATEDIF('Transaction Data'!$D11350,'Transaction Data'!$A11350,"y")</f>
        <v>77</v>
      </c>
      <c r="Q11350" s="2" t="str">
        <f>FLOOR('Transaction Data'!$P11350,15)&amp;"-"&amp;FLOOR('Transaction Data'!$P11350,15)+14</f>
        <v>75-89</v>
      </c>
      <c r="R11350" s="2" t="str">
        <f>IF('Transaction Data'!$L11350&lt;=10,"Less Expensive","Expensive")</f>
        <v>Expensive</v>
      </c>
      <c r="S11350" s="4">
        <f>WEEKDAY('Transaction Data'!$A11350)</f>
        <v>6</v>
      </c>
      <c r="T11350" s="2" t="str">
        <f>IF(WEEKDAY('Transaction Data'!$A11350,2)&lt;6,"Weekday","Weekend")</f>
        <v>Weekday</v>
      </c>
    </row>
    <row r="11351" ht="15.75" customHeight="1">
      <c r="A11351" s="1">
        <v>45600.0</v>
      </c>
      <c r="B11351" s="2" t="s">
        <v>2873</v>
      </c>
      <c r="C11351" s="2" t="s">
        <v>72</v>
      </c>
      <c r="D11351" s="1">
        <v>32870.0</v>
      </c>
      <c r="E11351" s="2" t="s">
        <v>63</v>
      </c>
      <c r="F11351" s="2">
        <v>449.0</v>
      </c>
      <c r="G11351" s="2" t="s">
        <v>60</v>
      </c>
      <c r="H11351" s="2" t="s">
        <v>42</v>
      </c>
      <c r="I11351" s="2" t="s">
        <v>35</v>
      </c>
      <c r="J11351" s="2" t="str">
        <f t="array" ref="J11351">XLOOKUP('Transaction Data'!$G11351,Product_Code,Biscuit_Brand)</f>
        <v>Peanut Butter Bites</v>
      </c>
      <c r="K11351" s="2">
        <f t="array" ref="K11351">XLOOKUP('Transaction Data'!$G11351,Product_Code,Cost)</f>
        <v>5</v>
      </c>
      <c r="L11351" s="2">
        <f t="array" ref="L11351">XLOOKUP('Transaction Data'!$G11351,Product_Code,Unit_Price)</f>
        <v>7</v>
      </c>
      <c r="M11351" s="3">
        <f>'Transaction Data'!$F11351*'Transaction Data'!$K11351</f>
        <v>2245</v>
      </c>
      <c r="N11351" s="3">
        <f>'Transaction Data'!$F11351*'Transaction Data'!$L11351</f>
        <v>3143</v>
      </c>
      <c r="O11351" s="3">
        <f>'Transaction Data'!$N11351-'Transaction Data'!$M11351</f>
        <v>898</v>
      </c>
      <c r="P11351" s="2">
        <f>DATEDIF('Transaction Data'!$D11351,'Transaction Data'!$A11351,"y")</f>
        <v>34</v>
      </c>
      <c r="Q11351" s="2" t="str">
        <f>FLOOR('Transaction Data'!$P11351,15)&amp;"-"&amp;FLOOR('Transaction Data'!$P11351,15)+14</f>
        <v>30-44</v>
      </c>
      <c r="R11351" s="2" t="str">
        <f>IF('Transaction Data'!$L11351&lt;=10,"Less Expensive","Expensive")</f>
        <v>Less Expensive</v>
      </c>
      <c r="S11351" s="4">
        <f>WEEKDAY('Transaction Data'!$A11351)</f>
        <v>2</v>
      </c>
      <c r="T11351" s="2" t="str">
        <f>IF(WEEKDAY('Transaction Data'!$A11351,2)&lt;6,"Weekday","Weekend")</f>
        <v>Weekday</v>
      </c>
    </row>
    <row r="11352" ht="15.75" customHeight="1">
      <c r="A11352" s="1">
        <v>45613.0</v>
      </c>
      <c r="B11352" s="2" t="s">
        <v>8922</v>
      </c>
      <c r="C11352" s="2" t="s">
        <v>47</v>
      </c>
      <c r="D11352" s="1">
        <v>27699.0</v>
      </c>
      <c r="E11352" s="2" t="s">
        <v>63</v>
      </c>
      <c r="F11352" s="2">
        <v>103.0</v>
      </c>
      <c r="G11352" s="2" t="s">
        <v>28</v>
      </c>
      <c r="H11352" s="2" t="s">
        <v>45</v>
      </c>
      <c r="I11352" s="2" t="s">
        <v>25</v>
      </c>
      <c r="J11352" s="2" t="str">
        <f t="array" ref="J11352">XLOOKUP('Transaction Data'!$G11352,Product_Code,Biscuit_Brand)</f>
        <v>Shortbread</v>
      </c>
      <c r="K11352" s="2">
        <f t="array" ref="K11352">XLOOKUP('Transaction Data'!$G11352,Product_Code,Cost)</f>
        <v>10</v>
      </c>
      <c r="L11352" s="2">
        <f t="array" ref="L11352">XLOOKUP('Transaction Data'!$G11352,Product_Code,Unit_Price)</f>
        <v>45</v>
      </c>
      <c r="M11352" s="3">
        <f>'Transaction Data'!$F11352*'Transaction Data'!$K11352</f>
        <v>1030</v>
      </c>
      <c r="N11352" s="3">
        <f>'Transaction Data'!$F11352*'Transaction Data'!$L11352</f>
        <v>4635</v>
      </c>
      <c r="O11352" s="3">
        <f>'Transaction Data'!$N11352-'Transaction Data'!$M11352</f>
        <v>3605</v>
      </c>
      <c r="P11352" s="2">
        <f>DATEDIF('Transaction Data'!$D11352,'Transaction Data'!$A11352,"y")</f>
        <v>49</v>
      </c>
      <c r="Q11352" s="2" t="str">
        <f>FLOOR('Transaction Data'!$P11352,15)&amp;"-"&amp;FLOOR('Transaction Data'!$P11352,15)+14</f>
        <v>45-59</v>
      </c>
      <c r="R11352" s="2" t="str">
        <f>IF('Transaction Data'!$L11352&lt;=10,"Less Expensive","Expensive")</f>
        <v>Expensive</v>
      </c>
      <c r="S11352" s="4">
        <f>WEEKDAY('Transaction Data'!$A11352)</f>
        <v>1</v>
      </c>
      <c r="T11352" s="2" t="str">
        <f>IF(WEEKDAY('Transaction Data'!$A11352,2)&lt;6,"Weekday","Weekend")</f>
        <v>Weekend</v>
      </c>
    </row>
    <row r="11353" ht="15.75" customHeight="1">
      <c r="A11353" s="1">
        <v>45602.0</v>
      </c>
      <c r="B11353" s="2" t="s">
        <v>1150</v>
      </c>
      <c r="C11353" s="2" t="s">
        <v>47</v>
      </c>
      <c r="D11353" s="1">
        <v>23638.0</v>
      </c>
      <c r="E11353" s="2" t="s">
        <v>63</v>
      </c>
      <c r="F11353" s="2">
        <v>205.0</v>
      </c>
      <c r="G11353" s="2" t="s">
        <v>44</v>
      </c>
      <c r="H11353" s="2" t="s">
        <v>24</v>
      </c>
      <c r="I11353" s="2" t="s">
        <v>35</v>
      </c>
      <c r="J11353" s="2" t="str">
        <f t="array" ref="J11353">XLOOKUP('Transaction Data'!$G11353,Product_Code,Biscuit_Brand)</f>
        <v>Butter Crunch</v>
      </c>
      <c r="K11353" s="2">
        <f t="array" ref="K11353">XLOOKUP('Transaction Data'!$G11353,Product_Code,Cost)</f>
        <v>10</v>
      </c>
      <c r="L11353" s="2">
        <f t="array" ref="L11353">XLOOKUP('Transaction Data'!$G11353,Product_Code,Unit_Price)</f>
        <v>11</v>
      </c>
      <c r="M11353" s="3">
        <f>'Transaction Data'!$F11353*'Transaction Data'!$K11353</f>
        <v>2050</v>
      </c>
      <c r="N11353" s="3">
        <f>'Transaction Data'!$F11353*'Transaction Data'!$L11353</f>
        <v>2255</v>
      </c>
      <c r="O11353" s="3">
        <f>'Transaction Data'!$N11353-'Transaction Data'!$M11353</f>
        <v>205</v>
      </c>
      <c r="P11353" s="2">
        <f>DATEDIF('Transaction Data'!$D11353,'Transaction Data'!$A11353,"y")</f>
        <v>60</v>
      </c>
      <c r="Q11353" s="2" t="str">
        <f>FLOOR('Transaction Data'!$P11353,15)&amp;"-"&amp;FLOOR('Transaction Data'!$P11353,15)+14</f>
        <v>60-74</v>
      </c>
      <c r="R11353" s="2" t="str">
        <f>IF('Transaction Data'!$L11353&lt;=10,"Less Expensive","Expensive")</f>
        <v>Expensive</v>
      </c>
      <c r="S11353" s="4">
        <f>WEEKDAY('Transaction Data'!$A11353)</f>
        <v>4</v>
      </c>
      <c r="T11353" s="2" t="str">
        <f>IF(WEEKDAY('Transaction Data'!$A11353,2)&lt;6,"Weekday","Weekend")</f>
        <v>Weekday</v>
      </c>
    </row>
    <row r="11354" ht="15.75" customHeight="1">
      <c r="A11354" s="1">
        <v>45611.0</v>
      </c>
      <c r="B11354" s="2" t="s">
        <v>1697</v>
      </c>
      <c r="C11354" s="2" t="s">
        <v>65</v>
      </c>
      <c r="D11354" s="1">
        <v>34473.0</v>
      </c>
      <c r="E11354" s="2" t="s">
        <v>37</v>
      </c>
      <c r="F11354" s="2">
        <v>312.0</v>
      </c>
      <c r="G11354" s="2" t="s">
        <v>44</v>
      </c>
      <c r="H11354" s="2" t="s">
        <v>34</v>
      </c>
      <c r="I11354" s="2" t="s">
        <v>30</v>
      </c>
      <c r="J11354" s="2" t="str">
        <f t="array" ref="J11354">XLOOKUP('Transaction Data'!$G11354,Product_Code,Biscuit_Brand)</f>
        <v>Butter Crunch</v>
      </c>
      <c r="K11354" s="2">
        <f t="array" ref="K11354">XLOOKUP('Transaction Data'!$G11354,Product_Code,Cost)</f>
        <v>10</v>
      </c>
      <c r="L11354" s="2">
        <f t="array" ref="L11354">XLOOKUP('Transaction Data'!$G11354,Product_Code,Unit_Price)</f>
        <v>11</v>
      </c>
      <c r="M11354" s="3">
        <f>'Transaction Data'!$F11354*'Transaction Data'!$K11354</f>
        <v>3120</v>
      </c>
      <c r="N11354" s="3">
        <f>'Transaction Data'!$F11354*'Transaction Data'!$L11354</f>
        <v>3432</v>
      </c>
      <c r="O11354" s="3">
        <f>'Transaction Data'!$N11354-'Transaction Data'!$M11354</f>
        <v>312</v>
      </c>
      <c r="P11354" s="2">
        <f>DATEDIF('Transaction Data'!$D11354,'Transaction Data'!$A11354,"y")</f>
        <v>30</v>
      </c>
      <c r="Q11354" s="2" t="str">
        <f>FLOOR('Transaction Data'!$P11354,15)&amp;"-"&amp;FLOOR('Transaction Data'!$P11354,15)+14</f>
        <v>30-44</v>
      </c>
      <c r="R11354" s="2" t="str">
        <f>IF('Transaction Data'!$L11354&lt;=10,"Less Expensive","Expensive")</f>
        <v>Expensive</v>
      </c>
      <c r="S11354" s="4">
        <f>WEEKDAY('Transaction Data'!$A11354)</f>
        <v>6</v>
      </c>
      <c r="T11354" s="2" t="str">
        <f>IF(WEEKDAY('Transaction Data'!$A11354,2)&lt;6,"Weekday","Weekend")</f>
        <v>Weekday</v>
      </c>
    </row>
    <row r="11355" ht="15.75" customHeight="1">
      <c r="A11355" s="1">
        <v>45609.0</v>
      </c>
      <c r="B11355" s="2" t="s">
        <v>1555</v>
      </c>
      <c r="C11355" s="2" t="s">
        <v>78</v>
      </c>
      <c r="D11355" s="1">
        <v>17735.0</v>
      </c>
      <c r="E11355" s="2" t="s">
        <v>63</v>
      </c>
      <c r="F11355" s="2">
        <v>282.0</v>
      </c>
      <c r="G11355" s="2" t="s">
        <v>57</v>
      </c>
      <c r="H11355" s="2" t="s">
        <v>24</v>
      </c>
      <c r="I11355" s="2" t="s">
        <v>30</v>
      </c>
      <c r="J11355" s="2" t="str">
        <f t="array" ref="J11355">XLOOKUP('Transaction Data'!$G11355,Product_Code,Biscuit_Brand)</f>
        <v>Oatmeal Cookies</v>
      </c>
      <c r="K11355" s="2">
        <f t="array" ref="K11355">XLOOKUP('Transaction Data'!$G11355,Product_Code,Cost)</f>
        <v>19</v>
      </c>
      <c r="L11355" s="2">
        <f t="array" ref="L11355">XLOOKUP('Transaction Data'!$G11355,Product_Code,Unit_Price)</f>
        <v>23</v>
      </c>
      <c r="M11355" s="3">
        <f>'Transaction Data'!$F11355*'Transaction Data'!$K11355</f>
        <v>5358</v>
      </c>
      <c r="N11355" s="3">
        <f>'Transaction Data'!$F11355*'Transaction Data'!$L11355</f>
        <v>6486</v>
      </c>
      <c r="O11355" s="3">
        <f>'Transaction Data'!$N11355-'Transaction Data'!$M11355</f>
        <v>1128</v>
      </c>
      <c r="P11355" s="2">
        <f>DATEDIF('Transaction Data'!$D11355,'Transaction Data'!$A11355,"y")</f>
        <v>76</v>
      </c>
      <c r="Q11355" s="2" t="str">
        <f>FLOOR('Transaction Data'!$P11355,15)&amp;"-"&amp;FLOOR('Transaction Data'!$P11355,15)+14</f>
        <v>75-89</v>
      </c>
      <c r="R11355" s="2" t="str">
        <f>IF('Transaction Data'!$L11355&lt;=10,"Less Expensive","Expensive")</f>
        <v>Expensive</v>
      </c>
      <c r="S11355" s="4">
        <f>WEEKDAY('Transaction Data'!$A11355)</f>
        <v>4</v>
      </c>
      <c r="T11355" s="2" t="str">
        <f>IF(WEEKDAY('Transaction Data'!$A11355,2)&lt;6,"Weekday","Weekend")</f>
        <v>Weekday</v>
      </c>
    </row>
    <row r="11356" ht="15.75" customHeight="1">
      <c r="A11356" s="1">
        <v>45622.0</v>
      </c>
      <c r="B11356" s="2" t="s">
        <v>6162</v>
      </c>
      <c r="C11356" s="2" t="s">
        <v>32</v>
      </c>
      <c r="D11356" s="1">
        <v>31320.0</v>
      </c>
      <c r="E11356" s="2" t="s">
        <v>37</v>
      </c>
      <c r="F11356" s="2">
        <v>136.0</v>
      </c>
      <c r="G11356" s="2" t="s">
        <v>55</v>
      </c>
      <c r="H11356" s="2" t="s">
        <v>45</v>
      </c>
      <c r="I11356" s="2" t="s">
        <v>35</v>
      </c>
      <c r="J11356" s="2" t="str">
        <f t="array" ref="J11356">XLOOKUP('Transaction Data'!$G11356,Product_Code,Biscuit_Brand)</f>
        <v>Vanilla Wafers</v>
      </c>
      <c r="K11356" s="2">
        <f t="array" ref="K11356">XLOOKUP('Transaction Data'!$G11356,Product_Code,Cost)</f>
        <v>18</v>
      </c>
      <c r="L11356" s="2">
        <f t="array" ref="L11356">XLOOKUP('Transaction Data'!$G11356,Product_Code,Unit_Price)</f>
        <v>36</v>
      </c>
      <c r="M11356" s="3">
        <f>'Transaction Data'!$F11356*'Transaction Data'!$K11356</f>
        <v>2448</v>
      </c>
      <c r="N11356" s="3">
        <f>'Transaction Data'!$F11356*'Transaction Data'!$L11356</f>
        <v>4896</v>
      </c>
      <c r="O11356" s="3">
        <f>'Transaction Data'!$N11356-'Transaction Data'!$M11356</f>
        <v>2448</v>
      </c>
      <c r="P11356" s="2">
        <f>DATEDIF('Transaction Data'!$D11356,'Transaction Data'!$A11356,"y")</f>
        <v>39</v>
      </c>
      <c r="Q11356" s="2" t="str">
        <f>FLOOR('Transaction Data'!$P11356,15)&amp;"-"&amp;FLOOR('Transaction Data'!$P11356,15)+14</f>
        <v>30-44</v>
      </c>
      <c r="R11356" s="2" t="str">
        <f>IF('Transaction Data'!$L11356&lt;=10,"Less Expensive","Expensive")</f>
        <v>Expensive</v>
      </c>
      <c r="S11356" s="4">
        <f>WEEKDAY('Transaction Data'!$A11356)</f>
        <v>3</v>
      </c>
      <c r="T11356" s="2" t="str">
        <f>IF(WEEKDAY('Transaction Data'!$A11356,2)&lt;6,"Weekday","Weekend")</f>
        <v>Weekday</v>
      </c>
    </row>
    <row r="11357" ht="15.75" customHeight="1">
      <c r="A11357" s="1">
        <v>45611.0</v>
      </c>
      <c r="B11357" s="2" t="s">
        <v>6894</v>
      </c>
      <c r="C11357" s="2" t="s">
        <v>51</v>
      </c>
      <c r="D11357" s="1">
        <v>28023.0</v>
      </c>
      <c r="E11357" s="2" t="s">
        <v>63</v>
      </c>
      <c r="F11357" s="2">
        <v>237.0</v>
      </c>
      <c r="G11357" s="2" t="s">
        <v>57</v>
      </c>
      <c r="H11357" s="2" t="s">
        <v>52</v>
      </c>
      <c r="I11357" s="2" t="s">
        <v>35</v>
      </c>
      <c r="J11357" s="2" t="str">
        <f t="array" ref="J11357">XLOOKUP('Transaction Data'!$G11357,Product_Code,Biscuit_Brand)</f>
        <v>Oatmeal Cookies</v>
      </c>
      <c r="K11357" s="2">
        <f t="array" ref="K11357">XLOOKUP('Transaction Data'!$G11357,Product_Code,Cost)</f>
        <v>19</v>
      </c>
      <c r="L11357" s="2">
        <f t="array" ref="L11357">XLOOKUP('Transaction Data'!$G11357,Product_Code,Unit_Price)</f>
        <v>23</v>
      </c>
      <c r="M11357" s="3">
        <f>'Transaction Data'!$F11357*'Transaction Data'!$K11357</f>
        <v>4503</v>
      </c>
      <c r="N11357" s="3">
        <f>'Transaction Data'!$F11357*'Transaction Data'!$L11357</f>
        <v>5451</v>
      </c>
      <c r="O11357" s="3">
        <f>'Transaction Data'!$N11357-'Transaction Data'!$M11357</f>
        <v>948</v>
      </c>
      <c r="P11357" s="2">
        <f>DATEDIF('Transaction Data'!$D11357,'Transaction Data'!$A11357,"y")</f>
        <v>48</v>
      </c>
      <c r="Q11357" s="2" t="str">
        <f>FLOOR('Transaction Data'!$P11357,15)&amp;"-"&amp;FLOOR('Transaction Data'!$P11357,15)+14</f>
        <v>45-59</v>
      </c>
      <c r="R11357" s="2" t="str">
        <f>IF('Transaction Data'!$L11357&lt;=10,"Less Expensive","Expensive")</f>
        <v>Expensive</v>
      </c>
      <c r="S11357" s="4">
        <f>WEEKDAY('Transaction Data'!$A11357)</f>
        <v>6</v>
      </c>
      <c r="T11357" s="2" t="str">
        <f>IF(WEEKDAY('Transaction Data'!$A11357,2)&lt;6,"Weekday","Weekend")</f>
        <v>Weekday</v>
      </c>
    </row>
    <row r="11358" ht="15.75" customHeight="1">
      <c r="A11358" s="1">
        <v>45625.0</v>
      </c>
      <c r="B11358" s="2" t="s">
        <v>483</v>
      </c>
      <c r="C11358" s="2" t="s">
        <v>72</v>
      </c>
      <c r="D11358" s="1">
        <v>15936.0</v>
      </c>
      <c r="E11358" s="2" t="s">
        <v>63</v>
      </c>
      <c r="F11358" s="2">
        <v>291.0</v>
      </c>
      <c r="G11358" s="2" t="s">
        <v>57</v>
      </c>
      <c r="H11358" s="2" t="s">
        <v>49</v>
      </c>
      <c r="I11358" s="2" t="s">
        <v>25</v>
      </c>
      <c r="J11358" s="2" t="str">
        <f t="array" ref="J11358">XLOOKUP('Transaction Data'!$G11358,Product_Code,Biscuit_Brand)</f>
        <v>Oatmeal Cookies</v>
      </c>
      <c r="K11358" s="2">
        <f t="array" ref="K11358">XLOOKUP('Transaction Data'!$G11358,Product_Code,Cost)</f>
        <v>19</v>
      </c>
      <c r="L11358" s="2">
        <f t="array" ref="L11358">XLOOKUP('Transaction Data'!$G11358,Product_Code,Unit_Price)</f>
        <v>23</v>
      </c>
      <c r="M11358" s="3">
        <f>'Transaction Data'!$F11358*'Transaction Data'!$K11358</f>
        <v>5529</v>
      </c>
      <c r="N11358" s="3">
        <f>'Transaction Data'!$F11358*'Transaction Data'!$L11358</f>
        <v>6693</v>
      </c>
      <c r="O11358" s="3">
        <f>'Transaction Data'!$N11358-'Transaction Data'!$M11358</f>
        <v>1164</v>
      </c>
      <c r="P11358" s="2">
        <f>DATEDIF('Transaction Data'!$D11358,'Transaction Data'!$A11358,"y")</f>
        <v>81</v>
      </c>
      <c r="Q11358" s="2" t="str">
        <f>FLOOR('Transaction Data'!$P11358,15)&amp;"-"&amp;FLOOR('Transaction Data'!$P11358,15)+14</f>
        <v>75-89</v>
      </c>
      <c r="R11358" s="2" t="str">
        <f>IF('Transaction Data'!$L11358&lt;=10,"Less Expensive","Expensive")</f>
        <v>Expensive</v>
      </c>
      <c r="S11358" s="4">
        <f>WEEKDAY('Transaction Data'!$A11358)</f>
        <v>6</v>
      </c>
      <c r="T11358" s="2" t="str">
        <f>IF(WEEKDAY('Transaction Data'!$A11358,2)&lt;6,"Weekday","Weekend")</f>
        <v>Weekday</v>
      </c>
    </row>
    <row r="11359" ht="15.75" customHeight="1">
      <c r="A11359" s="1">
        <v>45616.0</v>
      </c>
      <c r="B11359" s="2" t="s">
        <v>4226</v>
      </c>
      <c r="C11359" s="2" t="s">
        <v>72</v>
      </c>
      <c r="D11359" s="1">
        <v>35131.0</v>
      </c>
      <c r="E11359" s="2" t="s">
        <v>63</v>
      </c>
      <c r="F11359" s="2">
        <v>104.0</v>
      </c>
      <c r="G11359" s="2" t="s">
        <v>60</v>
      </c>
      <c r="H11359" s="2" t="s">
        <v>49</v>
      </c>
      <c r="I11359" s="2" t="s">
        <v>25</v>
      </c>
      <c r="J11359" s="2" t="str">
        <f t="array" ref="J11359">XLOOKUP('Transaction Data'!$G11359,Product_Code,Biscuit_Brand)</f>
        <v>Peanut Butter Bites</v>
      </c>
      <c r="K11359" s="2">
        <f t="array" ref="K11359">XLOOKUP('Transaction Data'!$G11359,Product_Code,Cost)</f>
        <v>5</v>
      </c>
      <c r="L11359" s="2">
        <f t="array" ref="L11359">XLOOKUP('Transaction Data'!$G11359,Product_Code,Unit_Price)</f>
        <v>7</v>
      </c>
      <c r="M11359" s="3">
        <f>'Transaction Data'!$F11359*'Transaction Data'!$K11359</f>
        <v>520</v>
      </c>
      <c r="N11359" s="3">
        <f>'Transaction Data'!$F11359*'Transaction Data'!$L11359</f>
        <v>728</v>
      </c>
      <c r="O11359" s="3">
        <f>'Transaction Data'!$N11359-'Transaction Data'!$M11359</f>
        <v>208</v>
      </c>
      <c r="P11359" s="2">
        <f>DATEDIF('Transaction Data'!$D11359,'Transaction Data'!$A11359,"y")</f>
        <v>28</v>
      </c>
      <c r="Q11359" s="2" t="str">
        <f>FLOOR('Transaction Data'!$P11359,15)&amp;"-"&amp;FLOOR('Transaction Data'!$P11359,15)+14</f>
        <v>15-29</v>
      </c>
      <c r="R11359" s="2" t="str">
        <f>IF('Transaction Data'!$L11359&lt;=10,"Less Expensive","Expensive")</f>
        <v>Less Expensive</v>
      </c>
      <c r="S11359" s="4">
        <f>WEEKDAY('Transaction Data'!$A11359)</f>
        <v>4</v>
      </c>
      <c r="T11359" s="2" t="str">
        <f>IF(WEEKDAY('Transaction Data'!$A11359,2)&lt;6,"Weekday","Weekend")</f>
        <v>Weekday</v>
      </c>
    </row>
    <row r="11360" ht="15.75" customHeight="1">
      <c r="A11360" s="1">
        <v>45620.0</v>
      </c>
      <c r="B11360" s="2" t="s">
        <v>5909</v>
      </c>
      <c r="C11360" s="2" t="s">
        <v>47</v>
      </c>
      <c r="D11360" s="1">
        <v>22591.0</v>
      </c>
      <c r="E11360" s="2" t="s">
        <v>37</v>
      </c>
      <c r="F11360" s="2">
        <v>159.0</v>
      </c>
      <c r="G11360" s="2" t="s">
        <v>23</v>
      </c>
      <c r="H11360" s="2" t="s">
        <v>29</v>
      </c>
      <c r="I11360" s="2" t="s">
        <v>30</v>
      </c>
      <c r="J11360" s="2" t="str">
        <f t="array" ref="J11360">XLOOKUP('Transaction Data'!$G11360,Product_Code,Biscuit_Brand)</f>
        <v>Cinnamon Swirls</v>
      </c>
      <c r="K11360" s="2">
        <f t="array" ref="K11360">XLOOKUP('Transaction Data'!$G11360,Product_Code,Cost)</f>
        <v>10</v>
      </c>
      <c r="L11360" s="2">
        <f t="array" ref="L11360">XLOOKUP('Transaction Data'!$G11360,Product_Code,Unit_Price)</f>
        <v>14</v>
      </c>
      <c r="M11360" s="3">
        <f>'Transaction Data'!$F11360*'Transaction Data'!$K11360</f>
        <v>1590</v>
      </c>
      <c r="N11360" s="3">
        <f>'Transaction Data'!$F11360*'Transaction Data'!$L11360</f>
        <v>2226</v>
      </c>
      <c r="O11360" s="3">
        <f>'Transaction Data'!$N11360-'Transaction Data'!$M11360</f>
        <v>636</v>
      </c>
      <c r="P11360" s="2">
        <f>DATEDIF('Transaction Data'!$D11360,'Transaction Data'!$A11360,"y")</f>
        <v>63</v>
      </c>
      <c r="Q11360" s="2" t="str">
        <f>FLOOR('Transaction Data'!$P11360,15)&amp;"-"&amp;FLOOR('Transaction Data'!$P11360,15)+14</f>
        <v>60-74</v>
      </c>
      <c r="R11360" s="2" t="str">
        <f>IF('Transaction Data'!$L11360&lt;=10,"Less Expensive","Expensive")</f>
        <v>Expensive</v>
      </c>
      <c r="S11360" s="4">
        <f>WEEKDAY('Transaction Data'!$A11360)</f>
        <v>1</v>
      </c>
      <c r="T11360" s="2" t="str">
        <f>IF(WEEKDAY('Transaction Data'!$A11360,2)&lt;6,"Weekday","Weekend")</f>
        <v>Weekend</v>
      </c>
    </row>
    <row r="11361" ht="15.75" customHeight="1">
      <c r="A11361" s="1">
        <v>45608.0</v>
      </c>
      <c r="B11361" s="2" t="s">
        <v>8128</v>
      </c>
      <c r="C11361" s="2" t="s">
        <v>72</v>
      </c>
      <c r="D11361" s="1">
        <v>31522.0</v>
      </c>
      <c r="E11361" s="2" t="s">
        <v>27</v>
      </c>
      <c r="F11361" s="2">
        <v>388.0</v>
      </c>
      <c r="G11361" s="2" t="s">
        <v>48</v>
      </c>
      <c r="H11361" s="2" t="s">
        <v>29</v>
      </c>
      <c r="I11361" s="2" t="s">
        <v>25</v>
      </c>
      <c r="J11361" s="2" t="str">
        <f t="array" ref="J11361">XLOOKUP('Transaction Data'!$G11361,Product_Code,Biscuit_Brand)</f>
        <v>Lemon Crisps</v>
      </c>
      <c r="K11361" s="2">
        <f t="array" ref="K11361">XLOOKUP('Transaction Data'!$G11361,Product_Code,Cost)</f>
        <v>7</v>
      </c>
      <c r="L11361" s="2">
        <f t="array" ref="L11361">XLOOKUP('Transaction Data'!$G11361,Product_Code,Unit_Price)</f>
        <v>9</v>
      </c>
      <c r="M11361" s="3">
        <f>'Transaction Data'!$F11361*'Transaction Data'!$K11361</f>
        <v>2716</v>
      </c>
      <c r="N11361" s="3">
        <f>'Transaction Data'!$F11361*'Transaction Data'!$L11361</f>
        <v>3492</v>
      </c>
      <c r="O11361" s="3">
        <f>'Transaction Data'!$N11361-'Transaction Data'!$M11361</f>
        <v>776</v>
      </c>
      <c r="P11361" s="2">
        <f>DATEDIF('Transaction Data'!$D11361,'Transaction Data'!$A11361,"y")</f>
        <v>38</v>
      </c>
      <c r="Q11361" s="2" t="str">
        <f>FLOOR('Transaction Data'!$P11361,15)&amp;"-"&amp;FLOOR('Transaction Data'!$P11361,15)+14</f>
        <v>30-44</v>
      </c>
      <c r="R11361" s="2" t="str">
        <f>IF('Transaction Data'!$L11361&lt;=10,"Less Expensive","Expensive")</f>
        <v>Less Expensive</v>
      </c>
      <c r="S11361" s="4">
        <f>WEEKDAY('Transaction Data'!$A11361)</f>
        <v>3</v>
      </c>
      <c r="T11361" s="2" t="str">
        <f>IF(WEEKDAY('Transaction Data'!$A11361,2)&lt;6,"Weekday","Weekend")</f>
        <v>Weekday</v>
      </c>
    </row>
    <row r="11362" ht="15.75" customHeight="1">
      <c r="A11362" s="1">
        <v>45601.0</v>
      </c>
      <c r="B11362" s="2" t="s">
        <v>5648</v>
      </c>
      <c r="C11362" s="2" t="s">
        <v>78</v>
      </c>
      <c r="D11362" s="1">
        <v>19943.0</v>
      </c>
      <c r="E11362" s="2" t="s">
        <v>22</v>
      </c>
      <c r="F11362" s="2">
        <v>82.0</v>
      </c>
      <c r="G11362" s="2" t="s">
        <v>55</v>
      </c>
      <c r="H11362" s="2" t="s">
        <v>29</v>
      </c>
      <c r="I11362" s="2" t="s">
        <v>25</v>
      </c>
      <c r="J11362" s="2" t="str">
        <f t="array" ref="J11362">XLOOKUP('Transaction Data'!$G11362,Product_Code,Biscuit_Brand)</f>
        <v>Vanilla Wafers</v>
      </c>
      <c r="K11362" s="2">
        <f t="array" ref="K11362">XLOOKUP('Transaction Data'!$G11362,Product_Code,Cost)</f>
        <v>18</v>
      </c>
      <c r="L11362" s="2">
        <f t="array" ref="L11362">XLOOKUP('Transaction Data'!$G11362,Product_Code,Unit_Price)</f>
        <v>36</v>
      </c>
      <c r="M11362" s="3">
        <f>'Transaction Data'!$F11362*'Transaction Data'!$K11362</f>
        <v>1476</v>
      </c>
      <c r="N11362" s="3">
        <f>'Transaction Data'!$F11362*'Transaction Data'!$L11362</f>
        <v>2952</v>
      </c>
      <c r="O11362" s="3">
        <f>'Transaction Data'!$N11362-'Transaction Data'!$M11362</f>
        <v>1476</v>
      </c>
      <c r="P11362" s="2">
        <f>DATEDIF('Transaction Data'!$D11362,'Transaction Data'!$A11362,"y")</f>
        <v>70</v>
      </c>
      <c r="Q11362" s="2" t="str">
        <f>FLOOR('Transaction Data'!$P11362,15)&amp;"-"&amp;FLOOR('Transaction Data'!$P11362,15)+14</f>
        <v>60-74</v>
      </c>
      <c r="R11362" s="2" t="str">
        <f>IF('Transaction Data'!$L11362&lt;=10,"Less Expensive","Expensive")</f>
        <v>Expensive</v>
      </c>
      <c r="S11362" s="4">
        <f>WEEKDAY('Transaction Data'!$A11362)</f>
        <v>3</v>
      </c>
      <c r="T11362" s="2" t="str">
        <f>IF(WEEKDAY('Transaction Data'!$A11362,2)&lt;6,"Weekday","Weekend")</f>
        <v>Weekday</v>
      </c>
    </row>
    <row r="11363" ht="15.75" customHeight="1">
      <c r="A11363" s="1">
        <v>45599.0</v>
      </c>
      <c r="B11363" s="2" t="s">
        <v>7736</v>
      </c>
      <c r="C11363" s="2" t="s">
        <v>54</v>
      </c>
      <c r="D11363" s="1">
        <v>32936.0</v>
      </c>
      <c r="E11363" s="2" t="s">
        <v>27</v>
      </c>
      <c r="F11363" s="2">
        <v>16.0</v>
      </c>
      <c r="G11363" s="2" t="s">
        <v>33</v>
      </c>
      <c r="H11363" s="2" t="s">
        <v>29</v>
      </c>
      <c r="I11363" s="2" t="s">
        <v>35</v>
      </c>
      <c r="J11363" s="2" t="str">
        <f t="array" ref="J11363">XLOOKUP('Transaction Data'!$G11363,Product_Code,Biscuit_Brand)</f>
        <v>Caramel Biscuits</v>
      </c>
      <c r="K11363" s="2">
        <f t="array" ref="K11363">XLOOKUP('Transaction Data'!$G11363,Product_Code,Cost)</f>
        <v>18</v>
      </c>
      <c r="L11363" s="2">
        <f t="array" ref="L11363">XLOOKUP('Transaction Data'!$G11363,Product_Code,Unit_Price)</f>
        <v>22</v>
      </c>
      <c r="M11363" s="3">
        <f>'Transaction Data'!$F11363*'Transaction Data'!$K11363</f>
        <v>288</v>
      </c>
      <c r="N11363" s="3">
        <f>'Transaction Data'!$F11363*'Transaction Data'!$L11363</f>
        <v>352</v>
      </c>
      <c r="O11363" s="3">
        <f>'Transaction Data'!$N11363-'Transaction Data'!$M11363</f>
        <v>64</v>
      </c>
      <c r="P11363" s="2">
        <f>DATEDIF('Transaction Data'!$D11363,'Transaction Data'!$A11363,"y")</f>
        <v>34</v>
      </c>
      <c r="Q11363" s="2" t="str">
        <f>FLOOR('Transaction Data'!$P11363,15)&amp;"-"&amp;FLOOR('Transaction Data'!$P11363,15)+14</f>
        <v>30-44</v>
      </c>
      <c r="R11363" s="2" t="str">
        <f>IF('Transaction Data'!$L11363&lt;=10,"Less Expensive","Expensive")</f>
        <v>Expensive</v>
      </c>
      <c r="S11363" s="4">
        <f>WEEKDAY('Transaction Data'!$A11363)</f>
        <v>1</v>
      </c>
      <c r="T11363" s="2" t="str">
        <f>IF(WEEKDAY('Transaction Data'!$A11363,2)&lt;6,"Weekday","Weekend")</f>
        <v>Weekend</v>
      </c>
    </row>
    <row r="11364" ht="15.75" customHeight="1">
      <c r="A11364" s="1">
        <v>45613.0</v>
      </c>
      <c r="B11364" s="2" t="s">
        <v>4273</v>
      </c>
      <c r="C11364" s="2" t="s">
        <v>72</v>
      </c>
      <c r="D11364" s="1">
        <v>19691.0</v>
      </c>
      <c r="E11364" s="2" t="s">
        <v>27</v>
      </c>
      <c r="F11364" s="2">
        <v>133.0</v>
      </c>
      <c r="G11364" s="2" t="s">
        <v>23</v>
      </c>
      <c r="H11364" s="2" t="s">
        <v>42</v>
      </c>
      <c r="I11364" s="2" t="s">
        <v>25</v>
      </c>
      <c r="J11364" s="2" t="str">
        <f t="array" ref="J11364">XLOOKUP('Transaction Data'!$G11364,Product_Code,Biscuit_Brand)</f>
        <v>Cinnamon Swirls</v>
      </c>
      <c r="K11364" s="2">
        <f t="array" ref="K11364">XLOOKUP('Transaction Data'!$G11364,Product_Code,Cost)</f>
        <v>10</v>
      </c>
      <c r="L11364" s="2">
        <f t="array" ref="L11364">XLOOKUP('Transaction Data'!$G11364,Product_Code,Unit_Price)</f>
        <v>14</v>
      </c>
      <c r="M11364" s="3">
        <f>'Transaction Data'!$F11364*'Transaction Data'!$K11364</f>
        <v>1330</v>
      </c>
      <c r="N11364" s="3">
        <f>'Transaction Data'!$F11364*'Transaction Data'!$L11364</f>
        <v>1862</v>
      </c>
      <c r="O11364" s="3">
        <f>'Transaction Data'!$N11364-'Transaction Data'!$M11364</f>
        <v>532</v>
      </c>
      <c r="P11364" s="2">
        <f>DATEDIF('Transaction Data'!$D11364,'Transaction Data'!$A11364,"y")</f>
        <v>70</v>
      </c>
      <c r="Q11364" s="2" t="str">
        <f>FLOOR('Transaction Data'!$P11364,15)&amp;"-"&amp;FLOOR('Transaction Data'!$P11364,15)+14</f>
        <v>60-74</v>
      </c>
      <c r="R11364" s="2" t="str">
        <f>IF('Transaction Data'!$L11364&lt;=10,"Less Expensive","Expensive")</f>
        <v>Expensive</v>
      </c>
      <c r="S11364" s="4">
        <f>WEEKDAY('Transaction Data'!$A11364)</f>
        <v>1</v>
      </c>
      <c r="T11364" s="2" t="str">
        <f>IF(WEEKDAY('Transaction Data'!$A11364,2)&lt;6,"Weekday","Weekend")</f>
        <v>Weekend</v>
      </c>
    </row>
    <row r="11365" ht="15.75" customHeight="1">
      <c r="A11365" s="1">
        <v>45620.0</v>
      </c>
      <c r="B11365" s="2" t="s">
        <v>4671</v>
      </c>
      <c r="C11365" s="2" t="s">
        <v>54</v>
      </c>
      <c r="D11365" s="1">
        <v>35043.0</v>
      </c>
      <c r="E11365" s="2" t="s">
        <v>63</v>
      </c>
      <c r="F11365" s="2">
        <v>400.0</v>
      </c>
      <c r="G11365" s="2" t="s">
        <v>23</v>
      </c>
      <c r="H11365" s="2" t="s">
        <v>34</v>
      </c>
      <c r="I11365" s="2" t="s">
        <v>30</v>
      </c>
      <c r="J11365" s="2" t="str">
        <f t="array" ref="J11365">XLOOKUP('Transaction Data'!$G11365,Product_Code,Biscuit_Brand)</f>
        <v>Cinnamon Swirls</v>
      </c>
      <c r="K11365" s="2">
        <f t="array" ref="K11365">XLOOKUP('Transaction Data'!$G11365,Product_Code,Cost)</f>
        <v>10</v>
      </c>
      <c r="L11365" s="2">
        <f t="array" ref="L11365">XLOOKUP('Transaction Data'!$G11365,Product_Code,Unit_Price)</f>
        <v>14</v>
      </c>
      <c r="M11365" s="3">
        <f>'Transaction Data'!$F11365*'Transaction Data'!$K11365</f>
        <v>4000</v>
      </c>
      <c r="N11365" s="3">
        <f>'Transaction Data'!$F11365*'Transaction Data'!$L11365</f>
        <v>5600</v>
      </c>
      <c r="O11365" s="3">
        <f>'Transaction Data'!$N11365-'Transaction Data'!$M11365</f>
        <v>1600</v>
      </c>
      <c r="P11365" s="2">
        <f>DATEDIF('Transaction Data'!$D11365,'Transaction Data'!$A11365,"y")</f>
        <v>28</v>
      </c>
      <c r="Q11365" s="2" t="str">
        <f>FLOOR('Transaction Data'!$P11365,15)&amp;"-"&amp;FLOOR('Transaction Data'!$P11365,15)+14</f>
        <v>15-29</v>
      </c>
      <c r="R11365" s="2" t="str">
        <f>IF('Transaction Data'!$L11365&lt;=10,"Less Expensive","Expensive")</f>
        <v>Expensive</v>
      </c>
      <c r="S11365" s="4">
        <f>WEEKDAY('Transaction Data'!$A11365)</f>
        <v>1</v>
      </c>
      <c r="T11365" s="2" t="str">
        <f>IF(WEEKDAY('Transaction Data'!$A11365,2)&lt;6,"Weekday","Weekend")</f>
        <v>Weekend</v>
      </c>
    </row>
    <row r="11366" ht="15.75" customHeight="1">
      <c r="A11366" s="1">
        <v>45597.0</v>
      </c>
      <c r="B11366" s="2" t="s">
        <v>6501</v>
      </c>
      <c r="C11366" s="2" t="s">
        <v>78</v>
      </c>
      <c r="D11366" s="1">
        <v>23922.0</v>
      </c>
      <c r="E11366" s="2" t="s">
        <v>63</v>
      </c>
      <c r="F11366" s="2">
        <v>28.0</v>
      </c>
      <c r="G11366" s="2" t="s">
        <v>57</v>
      </c>
      <c r="H11366" s="2" t="s">
        <v>34</v>
      </c>
      <c r="I11366" s="2" t="s">
        <v>25</v>
      </c>
      <c r="J11366" s="2" t="str">
        <f t="array" ref="J11366">XLOOKUP('Transaction Data'!$G11366,Product_Code,Biscuit_Brand)</f>
        <v>Oatmeal Cookies</v>
      </c>
      <c r="K11366" s="2">
        <f t="array" ref="K11366">XLOOKUP('Transaction Data'!$G11366,Product_Code,Cost)</f>
        <v>19</v>
      </c>
      <c r="L11366" s="2">
        <f t="array" ref="L11366">XLOOKUP('Transaction Data'!$G11366,Product_Code,Unit_Price)</f>
        <v>23</v>
      </c>
      <c r="M11366" s="3">
        <f>'Transaction Data'!$F11366*'Transaction Data'!$K11366</f>
        <v>532</v>
      </c>
      <c r="N11366" s="3">
        <f>'Transaction Data'!$F11366*'Transaction Data'!$L11366</f>
        <v>644</v>
      </c>
      <c r="O11366" s="3">
        <f>'Transaction Data'!$N11366-'Transaction Data'!$M11366</f>
        <v>112</v>
      </c>
      <c r="P11366" s="2">
        <f>DATEDIF('Transaction Data'!$D11366,'Transaction Data'!$A11366,"y")</f>
        <v>59</v>
      </c>
      <c r="Q11366" s="2" t="str">
        <f>FLOOR('Transaction Data'!$P11366,15)&amp;"-"&amp;FLOOR('Transaction Data'!$P11366,15)+14</f>
        <v>45-59</v>
      </c>
      <c r="R11366" s="2" t="str">
        <f>IF('Transaction Data'!$L11366&lt;=10,"Less Expensive","Expensive")</f>
        <v>Expensive</v>
      </c>
      <c r="S11366" s="4">
        <f>WEEKDAY('Transaction Data'!$A11366)</f>
        <v>6</v>
      </c>
      <c r="T11366" s="2" t="str">
        <f>IF(WEEKDAY('Transaction Data'!$A11366,2)&lt;6,"Weekday","Weekend")</f>
        <v>Weekday</v>
      </c>
    </row>
    <row r="11367" ht="15.75" customHeight="1">
      <c r="A11367" s="1">
        <v>45626.0</v>
      </c>
      <c r="B11367" s="2" t="s">
        <v>3398</v>
      </c>
      <c r="C11367" s="2" t="s">
        <v>72</v>
      </c>
      <c r="D11367" s="1">
        <v>15960.0</v>
      </c>
      <c r="E11367" s="2" t="s">
        <v>37</v>
      </c>
      <c r="F11367" s="2">
        <v>328.0</v>
      </c>
      <c r="G11367" s="2" t="s">
        <v>60</v>
      </c>
      <c r="H11367" s="2" t="s">
        <v>49</v>
      </c>
      <c r="I11367" s="2" t="s">
        <v>35</v>
      </c>
      <c r="J11367" s="2" t="str">
        <f t="array" ref="J11367">XLOOKUP('Transaction Data'!$G11367,Product_Code,Biscuit_Brand)</f>
        <v>Peanut Butter Bites</v>
      </c>
      <c r="K11367" s="2">
        <f t="array" ref="K11367">XLOOKUP('Transaction Data'!$G11367,Product_Code,Cost)</f>
        <v>5</v>
      </c>
      <c r="L11367" s="2">
        <f t="array" ref="L11367">XLOOKUP('Transaction Data'!$G11367,Product_Code,Unit_Price)</f>
        <v>7</v>
      </c>
      <c r="M11367" s="3">
        <f>'Transaction Data'!$F11367*'Transaction Data'!$K11367</f>
        <v>1640</v>
      </c>
      <c r="N11367" s="3">
        <f>'Transaction Data'!$F11367*'Transaction Data'!$L11367</f>
        <v>2296</v>
      </c>
      <c r="O11367" s="3">
        <f>'Transaction Data'!$N11367-'Transaction Data'!$M11367</f>
        <v>656</v>
      </c>
      <c r="P11367" s="2">
        <f>DATEDIF('Transaction Data'!$D11367,'Transaction Data'!$A11367,"y")</f>
        <v>81</v>
      </c>
      <c r="Q11367" s="2" t="str">
        <f>FLOOR('Transaction Data'!$P11367,15)&amp;"-"&amp;FLOOR('Transaction Data'!$P11367,15)+14</f>
        <v>75-89</v>
      </c>
      <c r="R11367" s="2" t="str">
        <f>IF('Transaction Data'!$L11367&lt;=10,"Less Expensive","Expensive")</f>
        <v>Less Expensive</v>
      </c>
      <c r="S11367" s="4">
        <f>WEEKDAY('Transaction Data'!$A11367)</f>
        <v>7</v>
      </c>
      <c r="T11367" s="2" t="str">
        <f>IF(WEEKDAY('Transaction Data'!$A11367,2)&lt;6,"Weekday","Weekend")</f>
        <v>Weekend</v>
      </c>
    </row>
    <row r="11368" ht="15.75" customHeight="1">
      <c r="A11368" s="1">
        <v>45625.0</v>
      </c>
      <c r="B11368" s="2" t="s">
        <v>6143</v>
      </c>
      <c r="C11368" s="2" t="s">
        <v>65</v>
      </c>
      <c r="D11368" s="1">
        <v>27841.0</v>
      </c>
      <c r="E11368" s="2" t="s">
        <v>37</v>
      </c>
      <c r="F11368" s="2">
        <v>281.0</v>
      </c>
      <c r="G11368" s="2" t="s">
        <v>33</v>
      </c>
      <c r="H11368" s="2" t="s">
        <v>34</v>
      </c>
      <c r="I11368" s="2" t="s">
        <v>30</v>
      </c>
      <c r="J11368" s="2" t="str">
        <f t="array" ref="J11368">XLOOKUP('Transaction Data'!$G11368,Product_Code,Biscuit_Brand)</f>
        <v>Caramel Biscuits</v>
      </c>
      <c r="K11368" s="2">
        <f t="array" ref="K11368">XLOOKUP('Transaction Data'!$G11368,Product_Code,Cost)</f>
        <v>18</v>
      </c>
      <c r="L11368" s="2">
        <f t="array" ref="L11368">XLOOKUP('Transaction Data'!$G11368,Product_Code,Unit_Price)</f>
        <v>22</v>
      </c>
      <c r="M11368" s="3">
        <f>'Transaction Data'!$F11368*'Transaction Data'!$K11368</f>
        <v>5058</v>
      </c>
      <c r="N11368" s="3">
        <f>'Transaction Data'!$F11368*'Transaction Data'!$L11368</f>
        <v>6182</v>
      </c>
      <c r="O11368" s="3">
        <f>'Transaction Data'!$N11368-'Transaction Data'!$M11368</f>
        <v>1124</v>
      </c>
      <c r="P11368" s="2">
        <f>DATEDIF('Transaction Data'!$D11368,'Transaction Data'!$A11368,"y")</f>
        <v>48</v>
      </c>
      <c r="Q11368" s="2" t="str">
        <f>FLOOR('Transaction Data'!$P11368,15)&amp;"-"&amp;FLOOR('Transaction Data'!$P11368,15)+14</f>
        <v>45-59</v>
      </c>
      <c r="R11368" s="2" t="str">
        <f>IF('Transaction Data'!$L11368&lt;=10,"Less Expensive","Expensive")</f>
        <v>Expensive</v>
      </c>
      <c r="S11368" s="4">
        <f>WEEKDAY('Transaction Data'!$A11368)</f>
        <v>6</v>
      </c>
      <c r="T11368" s="2" t="str">
        <f>IF(WEEKDAY('Transaction Data'!$A11368,2)&lt;6,"Weekday","Weekend")</f>
        <v>Weekday</v>
      </c>
    </row>
    <row r="11369" ht="15.75" customHeight="1">
      <c r="A11369" s="1">
        <v>45617.0</v>
      </c>
      <c r="B11369" s="2" t="s">
        <v>6478</v>
      </c>
      <c r="C11369" s="2" t="s">
        <v>69</v>
      </c>
      <c r="D11369" s="1">
        <v>35346.0</v>
      </c>
      <c r="E11369" s="2" t="s">
        <v>63</v>
      </c>
      <c r="F11369" s="2">
        <v>130.0</v>
      </c>
      <c r="G11369" s="2" t="s">
        <v>44</v>
      </c>
      <c r="H11369" s="2" t="s">
        <v>52</v>
      </c>
      <c r="I11369" s="2" t="s">
        <v>30</v>
      </c>
      <c r="J11369" s="2" t="str">
        <f t="array" ref="J11369">XLOOKUP('Transaction Data'!$G11369,Product_Code,Biscuit_Brand)</f>
        <v>Butter Crunch</v>
      </c>
      <c r="K11369" s="2">
        <f t="array" ref="K11369">XLOOKUP('Transaction Data'!$G11369,Product_Code,Cost)</f>
        <v>10</v>
      </c>
      <c r="L11369" s="2">
        <f t="array" ref="L11369">XLOOKUP('Transaction Data'!$G11369,Product_Code,Unit_Price)</f>
        <v>11</v>
      </c>
      <c r="M11369" s="3">
        <f>'Transaction Data'!$F11369*'Transaction Data'!$K11369</f>
        <v>1300</v>
      </c>
      <c r="N11369" s="3">
        <f>'Transaction Data'!$F11369*'Transaction Data'!$L11369</f>
        <v>1430</v>
      </c>
      <c r="O11369" s="3">
        <f>'Transaction Data'!$N11369-'Transaction Data'!$M11369</f>
        <v>130</v>
      </c>
      <c r="P11369" s="2">
        <f>DATEDIF('Transaction Data'!$D11369,'Transaction Data'!$A11369,"y")</f>
        <v>28</v>
      </c>
      <c r="Q11369" s="2" t="str">
        <f>FLOOR('Transaction Data'!$P11369,15)&amp;"-"&amp;FLOOR('Transaction Data'!$P11369,15)+14</f>
        <v>15-29</v>
      </c>
      <c r="R11369" s="2" t="str">
        <f>IF('Transaction Data'!$L11369&lt;=10,"Less Expensive","Expensive")</f>
        <v>Expensive</v>
      </c>
      <c r="S11369" s="4">
        <f>WEEKDAY('Transaction Data'!$A11369)</f>
        <v>5</v>
      </c>
      <c r="T11369" s="2" t="str">
        <f>IF(WEEKDAY('Transaction Data'!$A11369,2)&lt;6,"Weekday","Weekend")</f>
        <v>Weekday</v>
      </c>
    </row>
    <row r="11370" ht="15.75" customHeight="1">
      <c r="A11370" s="1">
        <v>45620.0</v>
      </c>
      <c r="B11370" s="2" t="s">
        <v>2375</v>
      </c>
      <c r="C11370" s="2" t="s">
        <v>65</v>
      </c>
      <c r="D11370" s="1">
        <v>27045.0</v>
      </c>
      <c r="E11370" s="2" t="s">
        <v>27</v>
      </c>
      <c r="F11370" s="2">
        <v>193.0</v>
      </c>
      <c r="G11370" s="2" t="s">
        <v>57</v>
      </c>
      <c r="H11370" s="2" t="s">
        <v>42</v>
      </c>
      <c r="I11370" s="2" t="s">
        <v>35</v>
      </c>
      <c r="J11370" s="2" t="str">
        <f t="array" ref="J11370">XLOOKUP('Transaction Data'!$G11370,Product_Code,Biscuit_Brand)</f>
        <v>Oatmeal Cookies</v>
      </c>
      <c r="K11370" s="2">
        <f t="array" ref="K11370">XLOOKUP('Transaction Data'!$G11370,Product_Code,Cost)</f>
        <v>19</v>
      </c>
      <c r="L11370" s="2">
        <f t="array" ref="L11370">XLOOKUP('Transaction Data'!$G11370,Product_Code,Unit_Price)</f>
        <v>23</v>
      </c>
      <c r="M11370" s="3">
        <f>'Transaction Data'!$F11370*'Transaction Data'!$K11370</f>
        <v>3667</v>
      </c>
      <c r="N11370" s="3">
        <f>'Transaction Data'!$F11370*'Transaction Data'!$L11370</f>
        <v>4439</v>
      </c>
      <c r="O11370" s="3">
        <f>'Transaction Data'!$N11370-'Transaction Data'!$M11370</f>
        <v>772</v>
      </c>
      <c r="P11370" s="2">
        <f>DATEDIF('Transaction Data'!$D11370,'Transaction Data'!$A11370,"y")</f>
        <v>50</v>
      </c>
      <c r="Q11370" s="2" t="str">
        <f>FLOOR('Transaction Data'!$P11370,15)&amp;"-"&amp;FLOOR('Transaction Data'!$P11370,15)+14</f>
        <v>45-59</v>
      </c>
      <c r="R11370" s="2" t="str">
        <f>IF('Transaction Data'!$L11370&lt;=10,"Less Expensive","Expensive")</f>
        <v>Expensive</v>
      </c>
      <c r="S11370" s="4">
        <f>WEEKDAY('Transaction Data'!$A11370)</f>
        <v>1</v>
      </c>
      <c r="T11370" s="2" t="str">
        <f>IF(WEEKDAY('Transaction Data'!$A11370,2)&lt;6,"Weekday","Weekend")</f>
        <v>Weekend</v>
      </c>
    </row>
    <row r="11371" ht="15.75" customHeight="1">
      <c r="A11371" s="1">
        <v>45606.0</v>
      </c>
      <c r="B11371" s="2" t="s">
        <v>7296</v>
      </c>
      <c r="C11371" s="2" t="s">
        <v>65</v>
      </c>
      <c r="D11371" s="1">
        <v>18448.0</v>
      </c>
      <c r="E11371" s="2" t="s">
        <v>63</v>
      </c>
      <c r="F11371" s="2">
        <v>442.0</v>
      </c>
      <c r="G11371" s="2" t="s">
        <v>23</v>
      </c>
      <c r="H11371" s="2" t="s">
        <v>24</v>
      </c>
      <c r="I11371" s="2" t="s">
        <v>35</v>
      </c>
      <c r="J11371" s="2" t="str">
        <f t="array" ref="J11371">XLOOKUP('Transaction Data'!$G11371,Product_Code,Biscuit_Brand)</f>
        <v>Cinnamon Swirls</v>
      </c>
      <c r="K11371" s="2">
        <f t="array" ref="K11371">XLOOKUP('Transaction Data'!$G11371,Product_Code,Cost)</f>
        <v>10</v>
      </c>
      <c r="L11371" s="2">
        <f t="array" ref="L11371">XLOOKUP('Transaction Data'!$G11371,Product_Code,Unit_Price)</f>
        <v>14</v>
      </c>
      <c r="M11371" s="3">
        <f>'Transaction Data'!$F11371*'Transaction Data'!$K11371</f>
        <v>4420</v>
      </c>
      <c r="N11371" s="3">
        <f>'Transaction Data'!$F11371*'Transaction Data'!$L11371</f>
        <v>6188</v>
      </c>
      <c r="O11371" s="3">
        <f>'Transaction Data'!$N11371-'Transaction Data'!$M11371</f>
        <v>1768</v>
      </c>
      <c r="P11371" s="2">
        <f>DATEDIF('Transaction Data'!$D11371,'Transaction Data'!$A11371,"y")</f>
        <v>74</v>
      </c>
      <c r="Q11371" s="2" t="str">
        <f>FLOOR('Transaction Data'!$P11371,15)&amp;"-"&amp;FLOOR('Transaction Data'!$P11371,15)+14</f>
        <v>60-74</v>
      </c>
      <c r="R11371" s="2" t="str">
        <f>IF('Transaction Data'!$L11371&lt;=10,"Less Expensive","Expensive")</f>
        <v>Expensive</v>
      </c>
      <c r="S11371" s="4">
        <f>WEEKDAY('Transaction Data'!$A11371)</f>
        <v>1</v>
      </c>
      <c r="T11371" s="2" t="str">
        <f>IF(WEEKDAY('Transaction Data'!$A11371,2)&lt;6,"Weekday","Weekend")</f>
        <v>Weekend</v>
      </c>
    </row>
    <row r="11372" ht="15.75" customHeight="1">
      <c r="A11372" s="1">
        <v>45611.0</v>
      </c>
      <c r="B11372" s="2" t="s">
        <v>2257</v>
      </c>
      <c r="C11372" s="2" t="s">
        <v>78</v>
      </c>
      <c r="D11372" s="1">
        <v>29192.0</v>
      </c>
      <c r="E11372" s="2" t="s">
        <v>63</v>
      </c>
      <c r="F11372" s="2">
        <v>273.0</v>
      </c>
      <c r="G11372" s="2" t="s">
        <v>55</v>
      </c>
      <c r="H11372" s="2" t="s">
        <v>29</v>
      </c>
      <c r="I11372" s="2" t="s">
        <v>25</v>
      </c>
      <c r="J11372" s="2" t="str">
        <f t="array" ref="J11372">XLOOKUP('Transaction Data'!$G11372,Product_Code,Biscuit_Brand)</f>
        <v>Vanilla Wafers</v>
      </c>
      <c r="K11372" s="2">
        <f t="array" ref="K11372">XLOOKUP('Transaction Data'!$G11372,Product_Code,Cost)</f>
        <v>18</v>
      </c>
      <c r="L11372" s="2">
        <f t="array" ref="L11372">XLOOKUP('Transaction Data'!$G11372,Product_Code,Unit_Price)</f>
        <v>36</v>
      </c>
      <c r="M11372" s="3">
        <f>'Transaction Data'!$F11372*'Transaction Data'!$K11372</f>
        <v>4914</v>
      </c>
      <c r="N11372" s="3">
        <f>'Transaction Data'!$F11372*'Transaction Data'!$L11372</f>
        <v>9828</v>
      </c>
      <c r="O11372" s="3">
        <f>'Transaction Data'!$N11372-'Transaction Data'!$M11372</f>
        <v>4914</v>
      </c>
      <c r="P11372" s="2">
        <f>DATEDIF('Transaction Data'!$D11372,'Transaction Data'!$A11372,"y")</f>
        <v>44</v>
      </c>
      <c r="Q11372" s="2" t="str">
        <f>FLOOR('Transaction Data'!$P11372,15)&amp;"-"&amp;FLOOR('Transaction Data'!$P11372,15)+14</f>
        <v>30-44</v>
      </c>
      <c r="R11372" s="2" t="str">
        <f>IF('Transaction Data'!$L11372&lt;=10,"Less Expensive","Expensive")</f>
        <v>Expensive</v>
      </c>
      <c r="S11372" s="4">
        <f>WEEKDAY('Transaction Data'!$A11372)</f>
        <v>6</v>
      </c>
      <c r="T11372" s="2" t="str">
        <f>IF(WEEKDAY('Transaction Data'!$A11372,2)&lt;6,"Weekday","Weekend")</f>
        <v>Weekday</v>
      </c>
    </row>
    <row r="11373" ht="15.75" customHeight="1">
      <c r="A11373" s="1">
        <v>45624.0</v>
      </c>
      <c r="B11373" s="2" t="s">
        <v>3125</v>
      </c>
      <c r="C11373" s="2" t="s">
        <v>32</v>
      </c>
      <c r="D11373" s="1">
        <v>34447.0</v>
      </c>
      <c r="E11373" s="2" t="s">
        <v>27</v>
      </c>
      <c r="F11373" s="2">
        <v>311.0</v>
      </c>
      <c r="G11373" s="2" t="s">
        <v>28</v>
      </c>
      <c r="H11373" s="2" t="s">
        <v>52</v>
      </c>
      <c r="I11373" s="2" t="s">
        <v>25</v>
      </c>
      <c r="J11373" s="2" t="str">
        <f t="array" ref="J11373">XLOOKUP('Transaction Data'!$G11373,Product_Code,Biscuit_Brand)</f>
        <v>Shortbread</v>
      </c>
      <c r="K11373" s="2">
        <f t="array" ref="K11373">XLOOKUP('Transaction Data'!$G11373,Product_Code,Cost)</f>
        <v>10</v>
      </c>
      <c r="L11373" s="2">
        <f t="array" ref="L11373">XLOOKUP('Transaction Data'!$G11373,Product_Code,Unit_Price)</f>
        <v>45</v>
      </c>
      <c r="M11373" s="3">
        <f>'Transaction Data'!$F11373*'Transaction Data'!$K11373</f>
        <v>3110</v>
      </c>
      <c r="N11373" s="3">
        <f>'Transaction Data'!$F11373*'Transaction Data'!$L11373</f>
        <v>13995</v>
      </c>
      <c r="O11373" s="3">
        <f>'Transaction Data'!$N11373-'Transaction Data'!$M11373</f>
        <v>10885</v>
      </c>
      <c r="P11373" s="2">
        <f>DATEDIF('Transaction Data'!$D11373,'Transaction Data'!$A11373,"y")</f>
        <v>30</v>
      </c>
      <c r="Q11373" s="2" t="str">
        <f>FLOOR('Transaction Data'!$P11373,15)&amp;"-"&amp;FLOOR('Transaction Data'!$P11373,15)+14</f>
        <v>30-44</v>
      </c>
      <c r="R11373" s="2" t="str">
        <f>IF('Transaction Data'!$L11373&lt;=10,"Less Expensive","Expensive")</f>
        <v>Expensive</v>
      </c>
      <c r="S11373" s="4">
        <f>WEEKDAY('Transaction Data'!$A11373)</f>
        <v>5</v>
      </c>
      <c r="T11373" s="2" t="str">
        <f>IF(WEEKDAY('Transaction Data'!$A11373,2)&lt;6,"Weekday","Weekend")</f>
        <v>Weekday</v>
      </c>
    </row>
    <row r="11374" ht="15.75" customHeight="1">
      <c r="A11374" s="1">
        <v>45621.0</v>
      </c>
      <c r="B11374" s="2" t="s">
        <v>3286</v>
      </c>
      <c r="C11374" s="2" t="s">
        <v>51</v>
      </c>
      <c r="D11374" s="1">
        <v>27962.0</v>
      </c>
      <c r="E11374" s="2" t="s">
        <v>63</v>
      </c>
      <c r="F11374" s="2">
        <v>143.0</v>
      </c>
      <c r="G11374" s="2" t="s">
        <v>23</v>
      </c>
      <c r="H11374" s="2" t="s">
        <v>39</v>
      </c>
      <c r="I11374" s="2" t="s">
        <v>30</v>
      </c>
      <c r="J11374" s="2" t="str">
        <f t="array" ref="J11374">XLOOKUP('Transaction Data'!$G11374,Product_Code,Biscuit_Brand)</f>
        <v>Cinnamon Swirls</v>
      </c>
      <c r="K11374" s="2">
        <f t="array" ref="K11374">XLOOKUP('Transaction Data'!$G11374,Product_Code,Cost)</f>
        <v>10</v>
      </c>
      <c r="L11374" s="2">
        <f t="array" ref="L11374">XLOOKUP('Transaction Data'!$G11374,Product_Code,Unit_Price)</f>
        <v>14</v>
      </c>
      <c r="M11374" s="3">
        <f>'Transaction Data'!$F11374*'Transaction Data'!$K11374</f>
        <v>1430</v>
      </c>
      <c r="N11374" s="3">
        <f>'Transaction Data'!$F11374*'Transaction Data'!$L11374</f>
        <v>2002</v>
      </c>
      <c r="O11374" s="3">
        <f>'Transaction Data'!$N11374-'Transaction Data'!$M11374</f>
        <v>572</v>
      </c>
      <c r="P11374" s="2">
        <f>DATEDIF('Transaction Data'!$D11374,'Transaction Data'!$A11374,"y")</f>
        <v>48</v>
      </c>
      <c r="Q11374" s="2" t="str">
        <f>FLOOR('Transaction Data'!$P11374,15)&amp;"-"&amp;FLOOR('Transaction Data'!$P11374,15)+14</f>
        <v>45-59</v>
      </c>
      <c r="R11374" s="2" t="str">
        <f>IF('Transaction Data'!$L11374&lt;=10,"Less Expensive","Expensive")</f>
        <v>Expensive</v>
      </c>
      <c r="S11374" s="4">
        <f>WEEKDAY('Transaction Data'!$A11374)</f>
        <v>2</v>
      </c>
      <c r="T11374" s="2" t="str">
        <f>IF(WEEKDAY('Transaction Data'!$A11374,2)&lt;6,"Weekday","Weekend")</f>
        <v>Weekday</v>
      </c>
    </row>
    <row r="11375" ht="15.75" customHeight="1">
      <c r="A11375" s="1">
        <v>45602.0</v>
      </c>
      <c r="B11375" s="2" t="s">
        <v>7323</v>
      </c>
      <c r="C11375" s="2" t="s">
        <v>32</v>
      </c>
      <c r="D11375" s="1">
        <v>38464.0</v>
      </c>
      <c r="E11375" s="2" t="s">
        <v>27</v>
      </c>
      <c r="F11375" s="2">
        <v>106.0</v>
      </c>
      <c r="G11375" s="2" t="s">
        <v>44</v>
      </c>
      <c r="H11375" s="2" t="s">
        <v>24</v>
      </c>
      <c r="I11375" s="2" t="s">
        <v>25</v>
      </c>
      <c r="J11375" s="2" t="str">
        <f t="array" ref="J11375">XLOOKUP('Transaction Data'!$G11375,Product_Code,Biscuit_Brand)</f>
        <v>Butter Crunch</v>
      </c>
      <c r="K11375" s="2">
        <f t="array" ref="K11375">XLOOKUP('Transaction Data'!$G11375,Product_Code,Cost)</f>
        <v>10</v>
      </c>
      <c r="L11375" s="2">
        <f t="array" ref="L11375">XLOOKUP('Transaction Data'!$G11375,Product_Code,Unit_Price)</f>
        <v>11</v>
      </c>
      <c r="M11375" s="3">
        <f>'Transaction Data'!$F11375*'Transaction Data'!$K11375</f>
        <v>1060</v>
      </c>
      <c r="N11375" s="3">
        <f>'Transaction Data'!$F11375*'Transaction Data'!$L11375</f>
        <v>1166</v>
      </c>
      <c r="O11375" s="3">
        <f>'Transaction Data'!$N11375-'Transaction Data'!$M11375</f>
        <v>106</v>
      </c>
      <c r="P11375" s="2">
        <f>DATEDIF('Transaction Data'!$D11375,'Transaction Data'!$A11375,"y")</f>
        <v>19</v>
      </c>
      <c r="Q11375" s="2" t="str">
        <f>FLOOR('Transaction Data'!$P11375,15)&amp;"-"&amp;FLOOR('Transaction Data'!$P11375,15)+14</f>
        <v>15-29</v>
      </c>
      <c r="R11375" s="2" t="str">
        <f>IF('Transaction Data'!$L11375&lt;=10,"Less Expensive","Expensive")</f>
        <v>Expensive</v>
      </c>
      <c r="S11375" s="4">
        <f>WEEKDAY('Transaction Data'!$A11375)</f>
        <v>4</v>
      </c>
      <c r="T11375" s="2" t="str">
        <f>IF(WEEKDAY('Transaction Data'!$A11375,2)&lt;6,"Weekday","Weekend")</f>
        <v>Weekday</v>
      </c>
    </row>
    <row r="11376" ht="15.75" customHeight="1">
      <c r="A11376" s="1">
        <v>45625.0</v>
      </c>
      <c r="B11376" s="2" t="s">
        <v>541</v>
      </c>
      <c r="C11376" s="2" t="s">
        <v>51</v>
      </c>
      <c r="D11376" s="1">
        <v>20027.0</v>
      </c>
      <c r="E11376" s="2" t="s">
        <v>22</v>
      </c>
      <c r="F11376" s="2">
        <v>123.0</v>
      </c>
      <c r="G11376" s="2" t="s">
        <v>23</v>
      </c>
      <c r="H11376" s="2" t="s">
        <v>45</v>
      </c>
      <c r="I11376" s="2" t="s">
        <v>25</v>
      </c>
      <c r="J11376" s="2" t="str">
        <f t="array" ref="J11376">XLOOKUP('Transaction Data'!$G11376,Product_Code,Biscuit_Brand)</f>
        <v>Cinnamon Swirls</v>
      </c>
      <c r="K11376" s="2">
        <f t="array" ref="K11376">XLOOKUP('Transaction Data'!$G11376,Product_Code,Cost)</f>
        <v>10</v>
      </c>
      <c r="L11376" s="2">
        <f t="array" ref="L11376">XLOOKUP('Transaction Data'!$G11376,Product_Code,Unit_Price)</f>
        <v>14</v>
      </c>
      <c r="M11376" s="3">
        <f>'Transaction Data'!$F11376*'Transaction Data'!$K11376</f>
        <v>1230</v>
      </c>
      <c r="N11376" s="3">
        <f>'Transaction Data'!$F11376*'Transaction Data'!$L11376</f>
        <v>1722</v>
      </c>
      <c r="O11376" s="3">
        <f>'Transaction Data'!$N11376-'Transaction Data'!$M11376</f>
        <v>492</v>
      </c>
      <c r="P11376" s="2">
        <f>DATEDIF('Transaction Data'!$D11376,'Transaction Data'!$A11376,"y")</f>
        <v>70</v>
      </c>
      <c r="Q11376" s="2" t="str">
        <f>FLOOR('Transaction Data'!$P11376,15)&amp;"-"&amp;FLOOR('Transaction Data'!$P11376,15)+14</f>
        <v>60-74</v>
      </c>
      <c r="R11376" s="2" t="str">
        <f>IF('Transaction Data'!$L11376&lt;=10,"Less Expensive","Expensive")</f>
        <v>Expensive</v>
      </c>
      <c r="S11376" s="4">
        <f>WEEKDAY('Transaction Data'!$A11376)</f>
        <v>6</v>
      </c>
      <c r="T11376" s="2" t="str">
        <f>IF(WEEKDAY('Transaction Data'!$A11376,2)&lt;6,"Weekday","Weekend")</f>
        <v>Weekday</v>
      </c>
    </row>
    <row r="11377" ht="15.75" customHeight="1">
      <c r="A11377" s="1">
        <v>45613.0</v>
      </c>
      <c r="B11377" s="2" t="s">
        <v>3824</v>
      </c>
      <c r="C11377" s="2" t="s">
        <v>78</v>
      </c>
      <c r="D11377" s="1">
        <v>33440.0</v>
      </c>
      <c r="E11377" s="2" t="s">
        <v>63</v>
      </c>
      <c r="F11377" s="2">
        <v>466.0</v>
      </c>
      <c r="G11377" s="2" t="s">
        <v>44</v>
      </c>
      <c r="H11377" s="2" t="s">
        <v>49</v>
      </c>
      <c r="I11377" s="2" t="s">
        <v>35</v>
      </c>
      <c r="J11377" s="2" t="str">
        <f t="array" ref="J11377">XLOOKUP('Transaction Data'!$G11377,Product_Code,Biscuit_Brand)</f>
        <v>Butter Crunch</v>
      </c>
      <c r="K11377" s="2">
        <f t="array" ref="K11377">XLOOKUP('Transaction Data'!$G11377,Product_Code,Cost)</f>
        <v>10</v>
      </c>
      <c r="L11377" s="2">
        <f t="array" ref="L11377">XLOOKUP('Transaction Data'!$G11377,Product_Code,Unit_Price)</f>
        <v>11</v>
      </c>
      <c r="M11377" s="3">
        <f>'Transaction Data'!$F11377*'Transaction Data'!$K11377</f>
        <v>4660</v>
      </c>
      <c r="N11377" s="3">
        <f>'Transaction Data'!$F11377*'Transaction Data'!$L11377</f>
        <v>5126</v>
      </c>
      <c r="O11377" s="3">
        <f>'Transaction Data'!$N11377-'Transaction Data'!$M11377</f>
        <v>466</v>
      </c>
      <c r="P11377" s="2">
        <f>DATEDIF('Transaction Data'!$D11377,'Transaction Data'!$A11377,"y")</f>
        <v>33</v>
      </c>
      <c r="Q11377" s="2" t="str">
        <f>FLOOR('Transaction Data'!$P11377,15)&amp;"-"&amp;FLOOR('Transaction Data'!$P11377,15)+14</f>
        <v>30-44</v>
      </c>
      <c r="R11377" s="2" t="str">
        <f>IF('Transaction Data'!$L11377&lt;=10,"Less Expensive","Expensive")</f>
        <v>Expensive</v>
      </c>
      <c r="S11377" s="4">
        <f>WEEKDAY('Transaction Data'!$A11377)</f>
        <v>1</v>
      </c>
      <c r="T11377" s="2" t="str">
        <f>IF(WEEKDAY('Transaction Data'!$A11377,2)&lt;6,"Weekday","Weekend")</f>
        <v>Weekend</v>
      </c>
    </row>
    <row r="11378" ht="15.75" customHeight="1">
      <c r="A11378" s="1">
        <v>45615.0</v>
      </c>
      <c r="B11378" s="2" t="s">
        <v>8952</v>
      </c>
      <c r="C11378" s="2" t="s">
        <v>54</v>
      </c>
      <c r="D11378" s="1">
        <v>25826.0</v>
      </c>
      <c r="E11378" s="2" t="s">
        <v>63</v>
      </c>
      <c r="F11378" s="2">
        <v>66.0</v>
      </c>
      <c r="G11378" s="2" t="s">
        <v>61</v>
      </c>
      <c r="H11378" s="2" t="s">
        <v>24</v>
      </c>
      <c r="I11378" s="2" t="s">
        <v>25</v>
      </c>
      <c r="J11378" s="2" t="str">
        <f t="array" ref="J11378">XLOOKUP('Transaction Data'!$G11378,Product_Code,Biscuit_Brand)</f>
        <v>Choco Delight</v>
      </c>
      <c r="K11378" s="2">
        <f t="array" ref="K11378">XLOOKUP('Transaction Data'!$G11378,Product_Code,Cost)</f>
        <v>3</v>
      </c>
      <c r="L11378" s="2">
        <f t="array" ref="L11378">XLOOKUP('Transaction Data'!$G11378,Product_Code,Unit_Price)</f>
        <v>5</v>
      </c>
      <c r="M11378" s="3">
        <f>'Transaction Data'!$F11378*'Transaction Data'!$K11378</f>
        <v>198</v>
      </c>
      <c r="N11378" s="3">
        <f>'Transaction Data'!$F11378*'Transaction Data'!$L11378</f>
        <v>330</v>
      </c>
      <c r="O11378" s="3">
        <f>'Transaction Data'!$N11378-'Transaction Data'!$M11378</f>
        <v>132</v>
      </c>
      <c r="P11378" s="2">
        <f>DATEDIF('Transaction Data'!$D11378,'Transaction Data'!$A11378,"y")</f>
        <v>54</v>
      </c>
      <c r="Q11378" s="2" t="str">
        <f>FLOOR('Transaction Data'!$P11378,15)&amp;"-"&amp;FLOOR('Transaction Data'!$P11378,15)+14</f>
        <v>45-59</v>
      </c>
      <c r="R11378" s="2" t="str">
        <f>IF('Transaction Data'!$L11378&lt;=10,"Less Expensive","Expensive")</f>
        <v>Less Expensive</v>
      </c>
      <c r="S11378" s="4">
        <f>WEEKDAY('Transaction Data'!$A11378)</f>
        <v>3</v>
      </c>
      <c r="T11378" s="2" t="str">
        <f>IF(WEEKDAY('Transaction Data'!$A11378,2)&lt;6,"Weekday","Weekend")</f>
        <v>Weekday</v>
      </c>
    </row>
    <row r="11379" ht="15.75" customHeight="1">
      <c r="A11379" s="1">
        <v>45606.0</v>
      </c>
      <c r="B11379" s="2" t="s">
        <v>5714</v>
      </c>
      <c r="C11379" s="2" t="s">
        <v>41</v>
      </c>
      <c r="D11379" s="1">
        <v>35437.0</v>
      </c>
      <c r="E11379" s="2" t="s">
        <v>63</v>
      </c>
      <c r="F11379" s="2">
        <v>423.0</v>
      </c>
      <c r="G11379" s="2" t="s">
        <v>57</v>
      </c>
      <c r="H11379" s="2" t="s">
        <v>45</v>
      </c>
      <c r="I11379" s="2" t="s">
        <v>35</v>
      </c>
      <c r="J11379" s="2" t="str">
        <f t="array" ref="J11379">XLOOKUP('Transaction Data'!$G11379,Product_Code,Biscuit_Brand)</f>
        <v>Oatmeal Cookies</v>
      </c>
      <c r="K11379" s="2">
        <f t="array" ref="K11379">XLOOKUP('Transaction Data'!$G11379,Product_Code,Cost)</f>
        <v>19</v>
      </c>
      <c r="L11379" s="2">
        <f t="array" ref="L11379">XLOOKUP('Transaction Data'!$G11379,Product_Code,Unit_Price)</f>
        <v>23</v>
      </c>
      <c r="M11379" s="3">
        <f>'Transaction Data'!$F11379*'Transaction Data'!$K11379</f>
        <v>8037</v>
      </c>
      <c r="N11379" s="3">
        <f>'Transaction Data'!$F11379*'Transaction Data'!$L11379</f>
        <v>9729</v>
      </c>
      <c r="O11379" s="3">
        <f>'Transaction Data'!$N11379-'Transaction Data'!$M11379</f>
        <v>1692</v>
      </c>
      <c r="P11379" s="2">
        <f>DATEDIF('Transaction Data'!$D11379,'Transaction Data'!$A11379,"y")</f>
        <v>27</v>
      </c>
      <c r="Q11379" s="2" t="str">
        <f>FLOOR('Transaction Data'!$P11379,15)&amp;"-"&amp;FLOOR('Transaction Data'!$P11379,15)+14</f>
        <v>15-29</v>
      </c>
      <c r="R11379" s="2" t="str">
        <f>IF('Transaction Data'!$L11379&lt;=10,"Less Expensive","Expensive")</f>
        <v>Expensive</v>
      </c>
      <c r="S11379" s="4">
        <f>WEEKDAY('Transaction Data'!$A11379)</f>
        <v>1</v>
      </c>
      <c r="T11379" s="2" t="str">
        <f>IF(WEEKDAY('Transaction Data'!$A11379,2)&lt;6,"Weekday","Weekend")</f>
        <v>Weekend</v>
      </c>
    </row>
    <row r="11380" ht="15.75" customHeight="1">
      <c r="A11380" s="1">
        <v>45604.0</v>
      </c>
      <c r="B11380" s="2" t="s">
        <v>8623</v>
      </c>
      <c r="C11380" s="2" t="s">
        <v>65</v>
      </c>
      <c r="D11380" s="1">
        <v>21055.0</v>
      </c>
      <c r="E11380" s="2" t="s">
        <v>22</v>
      </c>
      <c r="F11380" s="2">
        <v>266.0</v>
      </c>
      <c r="G11380" s="2" t="s">
        <v>23</v>
      </c>
      <c r="H11380" s="2" t="s">
        <v>24</v>
      </c>
      <c r="I11380" s="2" t="s">
        <v>30</v>
      </c>
      <c r="J11380" s="2" t="str">
        <f t="array" ref="J11380">XLOOKUP('Transaction Data'!$G11380,Product_Code,Biscuit_Brand)</f>
        <v>Cinnamon Swirls</v>
      </c>
      <c r="K11380" s="2">
        <f t="array" ref="K11380">XLOOKUP('Transaction Data'!$G11380,Product_Code,Cost)</f>
        <v>10</v>
      </c>
      <c r="L11380" s="2">
        <f t="array" ref="L11380">XLOOKUP('Transaction Data'!$G11380,Product_Code,Unit_Price)</f>
        <v>14</v>
      </c>
      <c r="M11380" s="3">
        <f>'Transaction Data'!$F11380*'Transaction Data'!$K11380</f>
        <v>2660</v>
      </c>
      <c r="N11380" s="3">
        <f>'Transaction Data'!$F11380*'Transaction Data'!$L11380</f>
        <v>3724</v>
      </c>
      <c r="O11380" s="3">
        <f>'Transaction Data'!$N11380-'Transaction Data'!$M11380</f>
        <v>1064</v>
      </c>
      <c r="P11380" s="2">
        <f>DATEDIF('Transaction Data'!$D11380,'Transaction Data'!$A11380,"y")</f>
        <v>67</v>
      </c>
      <c r="Q11380" s="2" t="str">
        <f>FLOOR('Transaction Data'!$P11380,15)&amp;"-"&amp;FLOOR('Transaction Data'!$P11380,15)+14</f>
        <v>60-74</v>
      </c>
      <c r="R11380" s="2" t="str">
        <f>IF('Transaction Data'!$L11380&lt;=10,"Less Expensive","Expensive")</f>
        <v>Expensive</v>
      </c>
      <c r="S11380" s="4">
        <f>WEEKDAY('Transaction Data'!$A11380)</f>
        <v>6</v>
      </c>
      <c r="T11380" s="2" t="str">
        <f>IF(WEEKDAY('Transaction Data'!$A11380,2)&lt;6,"Weekday","Weekend")</f>
        <v>Weekday</v>
      </c>
    </row>
    <row r="11381" ht="15.75" customHeight="1">
      <c r="A11381" s="1">
        <v>45623.0</v>
      </c>
      <c r="B11381" s="2" t="s">
        <v>5076</v>
      </c>
      <c r="C11381" s="2" t="s">
        <v>69</v>
      </c>
      <c r="D11381" s="1">
        <v>25349.0</v>
      </c>
      <c r="E11381" s="2" t="s">
        <v>63</v>
      </c>
      <c r="F11381" s="2">
        <v>233.0</v>
      </c>
      <c r="G11381" s="2" t="s">
        <v>57</v>
      </c>
      <c r="H11381" s="2" t="s">
        <v>29</v>
      </c>
      <c r="I11381" s="2" t="s">
        <v>30</v>
      </c>
      <c r="J11381" s="2" t="str">
        <f t="array" ref="J11381">XLOOKUP('Transaction Data'!$G11381,Product_Code,Biscuit_Brand)</f>
        <v>Oatmeal Cookies</v>
      </c>
      <c r="K11381" s="2">
        <f t="array" ref="K11381">XLOOKUP('Transaction Data'!$G11381,Product_Code,Cost)</f>
        <v>19</v>
      </c>
      <c r="L11381" s="2">
        <f t="array" ref="L11381">XLOOKUP('Transaction Data'!$G11381,Product_Code,Unit_Price)</f>
        <v>23</v>
      </c>
      <c r="M11381" s="3">
        <f>'Transaction Data'!$F11381*'Transaction Data'!$K11381</f>
        <v>4427</v>
      </c>
      <c r="N11381" s="3">
        <f>'Transaction Data'!$F11381*'Transaction Data'!$L11381</f>
        <v>5359</v>
      </c>
      <c r="O11381" s="3">
        <f>'Transaction Data'!$N11381-'Transaction Data'!$M11381</f>
        <v>932</v>
      </c>
      <c r="P11381" s="2">
        <f>DATEDIF('Transaction Data'!$D11381,'Transaction Data'!$A11381,"y")</f>
        <v>55</v>
      </c>
      <c r="Q11381" s="2" t="str">
        <f>FLOOR('Transaction Data'!$P11381,15)&amp;"-"&amp;FLOOR('Transaction Data'!$P11381,15)+14</f>
        <v>45-59</v>
      </c>
      <c r="R11381" s="2" t="str">
        <f>IF('Transaction Data'!$L11381&lt;=10,"Less Expensive","Expensive")</f>
        <v>Expensive</v>
      </c>
      <c r="S11381" s="4">
        <f>WEEKDAY('Transaction Data'!$A11381)</f>
        <v>4</v>
      </c>
      <c r="T11381" s="2" t="str">
        <f>IF(WEEKDAY('Transaction Data'!$A11381,2)&lt;6,"Weekday","Weekend")</f>
        <v>Weekday</v>
      </c>
    </row>
    <row r="11382" ht="15.75" customHeight="1">
      <c r="A11382" s="1">
        <v>45612.0</v>
      </c>
      <c r="B11382" s="2" t="s">
        <v>7787</v>
      </c>
      <c r="C11382" s="2" t="s">
        <v>72</v>
      </c>
      <c r="D11382" s="1">
        <v>38047.0</v>
      </c>
      <c r="E11382" s="2" t="s">
        <v>22</v>
      </c>
      <c r="F11382" s="2">
        <v>184.0</v>
      </c>
      <c r="G11382" s="2" t="s">
        <v>57</v>
      </c>
      <c r="H11382" s="2" t="s">
        <v>24</v>
      </c>
      <c r="I11382" s="2" t="s">
        <v>35</v>
      </c>
      <c r="J11382" s="2" t="str">
        <f t="array" ref="J11382">XLOOKUP('Transaction Data'!$G11382,Product_Code,Biscuit_Brand)</f>
        <v>Oatmeal Cookies</v>
      </c>
      <c r="K11382" s="2">
        <f t="array" ref="K11382">XLOOKUP('Transaction Data'!$G11382,Product_Code,Cost)</f>
        <v>19</v>
      </c>
      <c r="L11382" s="2">
        <f t="array" ref="L11382">XLOOKUP('Transaction Data'!$G11382,Product_Code,Unit_Price)</f>
        <v>23</v>
      </c>
      <c r="M11382" s="3">
        <f>'Transaction Data'!$F11382*'Transaction Data'!$K11382</f>
        <v>3496</v>
      </c>
      <c r="N11382" s="3">
        <f>'Transaction Data'!$F11382*'Transaction Data'!$L11382</f>
        <v>4232</v>
      </c>
      <c r="O11382" s="3">
        <f>'Transaction Data'!$N11382-'Transaction Data'!$M11382</f>
        <v>736</v>
      </c>
      <c r="P11382" s="2">
        <f>DATEDIF('Transaction Data'!$D11382,'Transaction Data'!$A11382,"y")</f>
        <v>20</v>
      </c>
      <c r="Q11382" s="2" t="str">
        <f>FLOOR('Transaction Data'!$P11382,15)&amp;"-"&amp;FLOOR('Transaction Data'!$P11382,15)+14</f>
        <v>15-29</v>
      </c>
      <c r="R11382" s="2" t="str">
        <f>IF('Transaction Data'!$L11382&lt;=10,"Less Expensive","Expensive")</f>
        <v>Expensive</v>
      </c>
      <c r="S11382" s="4">
        <f>WEEKDAY('Transaction Data'!$A11382)</f>
        <v>7</v>
      </c>
      <c r="T11382" s="2" t="str">
        <f>IF(WEEKDAY('Transaction Data'!$A11382,2)&lt;6,"Weekday","Weekend")</f>
        <v>Weekend</v>
      </c>
    </row>
    <row r="11383" ht="15.75" customHeight="1">
      <c r="A11383" s="1">
        <v>45598.0</v>
      </c>
      <c r="B11383" s="2" t="s">
        <v>1559</v>
      </c>
      <c r="C11383" s="2" t="s">
        <v>32</v>
      </c>
      <c r="D11383" s="1">
        <v>33465.0</v>
      </c>
      <c r="E11383" s="2" t="s">
        <v>22</v>
      </c>
      <c r="F11383" s="2">
        <v>11.0</v>
      </c>
      <c r="G11383" s="2" t="s">
        <v>38</v>
      </c>
      <c r="H11383" s="2" t="s">
        <v>29</v>
      </c>
      <c r="I11383" s="2" t="s">
        <v>35</v>
      </c>
      <c r="J11383" s="2" t="str">
        <f t="array" ref="J11383">XLOOKUP('Transaction Data'!$G11383,Product_Code,Biscuit_Brand)</f>
        <v>Ginger Snaps</v>
      </c>
      <c r="K11383" s="2">
        <f t="array" ref="K11383">XLOOKUP('Transaction Data'!$G11383,Product_Code,Cost)</f>
        <v>14</v>
      </c>
      <c r="L11383" s="2">
        <f t="array" ref="L11383">XLOOKUP('Transaction Data'!$G11383,Product_Code,Unit_Price)</f>
        <v>28</v>
      </c>
      <c r="M11383" s="3">
        <f>'Transaction Data'!$F11383*'Transaction Data'!$K11383</f>
        <v>154</v>
      </c>
      <c r="N11383" s="3">
        <f>'Transaction Data'!$F11383*'Transaction Data'!$L11383</f>
        <v>308</v>
      </c>
      <c r="O11383" s="3">
        <f>'Transaction Data'!$N11383-'Transaction Data'!$M11383</f>
        <v>154</v>
      </c>
      <c r="P11383" s="2">
        <f>DATEDIF('Transaction Data'!$D11383,'Transaction Data'!$A11383,"y")</f>
        <v>33</v>
      </c>
      <c r="Q11383" s="2" t="str">
        <f>FLOOR('Transaction Data'!$P11383,15)&amp;"-"&amp;FLOOR('Transaction Data'!$P11383,15)+14</f>
        <v>30-44</v>
      </c>
      <c r="R11383" s="2" t="str">
        <f>IF('Transaction Data'!$L11383&lt;=10,"Less Expensive","Expensive")</f>
        <v>Expensive</v>
      </c>
      <c r="S11383" s="4">
        <f>WEEKDAY('Transaction Data'!$A11383)</f>
        <v>7</v>
      </c>
      <c r="T11383" s="2" t="str">
        <f>IF(WEEKDAY('Transaction Data'!$A11383,2)&lt;6,"Weekday","Weekend")</f>
        <v>Weekend</v>
      </c>
    </row>
    <row r="11384" ht="15.75" customHeight="1">
      <c r="A11384" s="1">
        <v>45608.0</v>
      </c>
      <c r="B11384" s="2" t="s">
        <v>1332</v>
      </c>
      <c r="C11384" s="2" t="s">
        <v>78</v>
      </c>
      <c r="D11384" s="1">
        <v>27120.0</v>
      </c>
      <c r="E11384" s="2" t="s">
        <v>37</v>
      </c>
      <c r="F11384" s="2">
        <v>334.0</v>
      </c>
      <c r="G11384" s="2" t="s">
        <v>60</v>
      </c>
      <c r="H11384" s="2" t="s">
        <v>49</v>
      </c>
      <c r="I11384" s="2" t="s">
        <v>25</v>
      </c>
      <c r="J11384" s="2" t="str">
        <f t="array" ref="J11384">XLOOKUP('Transaction Data'!$G11384,Product_Code,Biscuit_Brand)</f>
        <v>Peanut Butter Bites</v>
      </c>
      <c r="K11384" s="2">
        <f t="array" ref="K11384">XLOOKUP('Transaction Data'!$G11384,Product_Code,Cost)</f>
        <v>5</v>
      </c>
      <c r="L11384" s="2">
        <f t="array" ref="L11384">XLOOKUP('Transaction Data'!$G11384,Product_Code,Unit_Price)</f>
        <v>7</v>
      </c>
      <c r="M11384" s="3">
        <f>'Transaction Data'!$F11384*'Transaction Data'!$K11384</f>
        <v>1670</v>
      </c>
      <c r="N11384" s="3">
        <f>'Transaction Data'!$F11384*'Transaction Data'!$L11384</f>
        <v>2338</v>
      </c>
      <c r="O11384" s="3">
        <f>'Transaction Data'!$N11384-'Transaction Data'!$M11384</f>
        <v>668</v>
      </c>
      <c r="P11384" s="2">
        <f>DATEDIF('Transaction Data'!$D11384,'Transaction Data'!$A11384,"y")</f>
        <v>50</v>
      </c>
      <c r="Q11384" s="2" t="str">
        <f>FLOOR('Transaction Data'!$P11384,15)&amp;"-"&amp;FLOOR('Transaction Data'!$P11384,15)+14</f>
        <v>45-59</v>
      </c>
      <c r="R11384" s="2" t="str">
        <f>IF('Transaction Data'!$L11384&lt;=10,"Less Expensive","Expensive")</f>
        <v>Less Expensive</v>
      </c>
      <c r="S11384" s="4">
        <f>WEEKDAY('Transaction Data'!$A11384)</f>
        <v>3</v>
      </c>
      <c r="T11384" s="2" t="str">
        <f>IF(WEEKDAY('Transaction Data'!$A11384,2)&lt;6,"Weekday","Weekend")</f>
        <v>Weekday</v>
      </c>
    </row>
    <row r="11385" ht="15.75" customHeight="1">
      <c r="A11385" s="1">
        <v>45610.0</v>
      </c>
      <c r="B11385" s="2" t="s">
        <v>8682</v>
      </c>
      <c r="C11385" s="2" t="s">
        <v>65</v>
      </c>
      <c r="D11385" s="1">
        <v>32090.0</v>
      </c>
      <c r="E11385" s="2" t="s">
        <v>37</v>
      </c>
      <c r="F11385" s="2">
        <v>240.0</v>
      </c>
      <c r="G11385" s="2" t="s">
        <v>48</v>
      </c>
      <c r="H11385" s="2" t="s">
        <v>24</v>
      </c>
      <c r="I11385" s="2" t="s">
        <v>25</v>
      </c>
      <c r="J11385" s="2" t="str">
        <f t="array" ref="J11385">XLOOKUP('Transaction Data'!$G11385,Product_Code,Biscuit_Brand)</f>
        <v>Lemon Crisps</v>
      </c>
      <c r="K11385" s="2">
        <f t="array" ref="K11385">XLOOKUP('Transaction Data'!$G11385,Product_Code,Cost)</f>
        <v>7</v>
      </c>
      <c r="L11385" s="2">
        <f t="array" ref="L11385">XLOOKUP('Transaction Data'!$G11385,Product_Code,Unit_Price)</f>
        <v>9</v>
      </c>
      <c r="M11385" s="3">
        <f>'Transaction Data'!$F11385*'Transaction Data'!$K11385</f>
        <v>1680</v>
      </c>
      <c r="N11385" s="3">
        <f>'Transaction Data'!$F11385*'Transaction Data'!$L11385</f>
        <v>2160</v>
      </c>
      <c r="O11385" s="3">
        <f>'Transaction Data'!$N11385-'Transaction Data'!$M11385</f>
        <v>480</v>
      </c>
      <c r="P11385" s="2">
        <f>DATEDIF('Transaction Data'!$D11385,'Transaction Data'!$A11385,"y")</f>
        <v>37</v>
      </c>
      <c r="Q11385" s="2" t="str">
        <f>FLOOR('Transaction Data'!$P11385,15)&amp;"-"&amp;FLOOR('Transaction Data'!$P11385,15)+14</f>
        <v>30-44</v>
      </c>
      <c r="R11385" s="2" t="str">
        <f>IF('Transaction Data'!$L11385&lt;=10,"Less Expensive","Expensive")</f>
        <v>Less Expensive</v>
      </c>
      <c r="S11385" s="4">
        <f>WEEKDAY('Transaction Data'!$A11385)</f>
        <v>5</v>
      </c>
      <c r="T11385" s="2" t="str">
        <f>IF(WEEKDAY('Transaction Data'!$A11385,2)&lt;6,"Weekday","Weekend")</f>
        <v>Weekday</v>
      </c>
    </row>
    <row r="11386" ht="15.75" customHeight="1">
      <c r="A11386" s="1">
        <v>45597.0</v>
      </c>
      <c r="B11386" s="2" t="s">
        <v>8886</v>
      </c>
      <c r="C11386" s="2" t="s">
        <v>21</v>
      </c>
      <c r="D11386" s="1">
        <v>24587.0</v>
      </c>
      <c r="E11386" s="2" t="s">
        <v>63</v>
      </c>
      <c r="F11386" s="2">
        <v>497.0</v>
      </c>
      <c r="G11386" s="2" t="s">
        <v>61</v>
      </c>
      <c r="H11386" s="2" t="s">
        <v>24</v>
      </c>
      <c r="I11386" s="2" t="s">
        <v>30</v>
      </c>
      <c r="J11386" s="2" t="str">
        <f t="array" ref="J11386">XLOOKUP('Transaction Data'!$G11386,Product_Code,Biscuit_Brand)</f>
        <v>Choco Delight</v>
      </c>
      <c r="K11386" s="2">
        <f t="array" ref="K11386">XLOOKUP('Transaction Data'!$G11386,Product_Code,Cost)</f>
        <v>3</v>
      </c>
      <c r="L11386" s="2">
        <f t="array" ref="L11386">XLOOKUP('Transaction Data'!$G11386,Product_Code,Unit_Price)</f>
        <v>5</v>
      </c>
      <c r="M11386" s="3">
        <f>'Transaction Data'!$F11386*'Transaction Data'!$K11386</f>
        <v>1491</v>
      </c>
      <c r="N11386" s="3">
        <f>'Transaction Data'!$F11386*'Transaction Data'!$L11386</f>
        <v>2485</v>
      </c>
      <c r="O11386" s="3">
        <f>'Transaction Data'!$N11386-'Transaction Data'!$M11386</f>
        <v>994</v>
      </c>
      <c r="P11386" s="2">
        <f>DATEDIF('Transaction Data'!$D11386,'Transaction Data'!$A11386,"y")</f>
        <v>57</v>
      </c>
      <c r="Q11386" s="2" t="str">
        <f>FLOOR('Transaction Data'!$P11386,15)&amp;"-"&amp;FLOOR('Transaction Data'!$P11386,15)+14</f>
        <v>45-59</v>
      </c>
      <c r="R11386" s="2" t="str">
        <f>IF('Transaction Data'!$L11386&lt;=10,"Less Expensive","Expensive")</f>
        <v>Less Expensive</v>
      </c>
      <c r="S11386" s="4">
        <f>WEEKDAY('Transaction Data'!$A11386)</f>
        <v>6</v>
      </c>
      <c r="T11386" s="2" t="str">
        <f>IF(WEEKDAY('Transaction Data'!$A11386,2)&lt;6,"Weekday","Weekend")</f>
        <v>Weekday</v>
      </c>
    </row>
    <row r="11387" ht="15.75" customHeight="1">
      <c r="A11387" s="1">
        <v>45622.0</v>
      </c>
      <c r="B11387" s="2" t="s">
        <v>358</v>
      </c>
      <c r="C11387" s="2" t="s">
        <v>65</v>
      </c>
      <c r="D11387" s="1">
        <v>33125.0</v>
      </c>
      <c r="E11387" s="2" t="s">
        <v>27</v>
      </c>
      <c r="F11387" s="2">
        <v>69.0</v>
      </c>
      <c r="G11387" s="2" t="s">
        <v>38</v>
      </c>
      <c r="H11387" s="2" t="s">
        <v>52</v>
      </c>
      <c r="I11387" s="2" t="s">
        <v>25</v>
      </c>
      <c r="J11387" s="2" t="str">
        <f t="array" ref="J11387">XLOOKUP('Transaction Data'!$G11387,Product_Code,Biscuit_Brand)</f>
        <v>Ginger Snaps</v>
      </c>
      <c r="K11387" s="2">
        <f t="array" ref="K11387">XLOOKUP('Transaction Data'!$G11387,Product_Code,Cost)</f>
        <v>14</v>
      </c>
      <c r="L11387" s="2">
        <f t="array" ref="L11387">XLOOKUP('Transaction Data'!$G11387,Product_Code,Unit_Price)</f>
        <v>28</v>
      </c>
      <c r="M11387" s="3">
        <f>'Transaction Data'!$F11387*'Transaction Data'!$K11387</f>
        <v>966</v>
      </c>
      <c r="N11387" s="3">
        <f>'Transaction Data'!$F11387*'Transaction Data'!$L11387</f>
        <v>1932</v>
      </c>
      <c r="O11387" s="3">
        <f>'Transaction Data'!$N11387-'Transaction Data'!$M11387</f>
        <v>966</v>
      </c>
      <c r="P11387" s="2">
        <f>DATEDIF('Transaction Data'!$D11387,'Transaction Data'!$A11387,"y")</f>
        <v>34</v>
      </c>
      <c r="Q11387" s="2" t="str">
        <f>FLOOR('Transaction Data'!$P11387,15)&amp;"-"&amp;FLOOR('Transaction Data'!$P11387,15)+14</f>
        <v>30-44</v>
      </c>
      <c r="R11387" s="2" t="str">
        <f>IF('Transaction Data'!$L11387&lt;=10,"Less Expensive","Expensive")</f>
        <v>Expensive</v>
      </c>
      <c r="S11387" s="4">
        <f>WEEKDAY('Transaction Data'!$A11387)</f>
        <v>3</v>
      </c>
      <c r="T11387" s="2" t="str">
        <f>IF(WEEKDAY('Transaction Data'!$A11387,2)&lt;6,"Weekday","Weekend")</f>
        <v>Weekday</v>
      </c>
    </row>
    <row r="11388" ht="15.75" customHeight="1">
      <c r="A11388" s="1">
        <v>45604.0</v>
      </c>
      <c r="B11388" s="2" t="s">
        <v>8692</v>
      </c>
      <c r="C11388" s="2" t="s">
        <v>32</v>
      </c>
      <c r="D11388" s="1">
        <v>30978.0</v>
      </c>
      <c r="E11388" s="2" t="s">
        <v>22</v>
      </c>
      <c r="F11388" s="2">
        <v>458.0</v>
      </c>
      <c r="G11388" s="2" t="s">
        <v>28</v>
      </c>
      <c r="H11388" s="2" t="s">
        <v>24</v>
      </c>
      <c r="I11388" s="2" t="s">
        <v>25</v>
      </c>
      <c r="J11388" s="2" t="str">
        <f t="array" ref="J11388">XLOOKUP('Transaction Data'!$G11388,Product_Code,Biscuit_Brand)</f>
        <v>Shortbread</v>
      </c>
      <c r="K11388" s="2">
        <f t="array" ref="K11388">XLOOKUP('Transaction Data'!$G11388,Product_Code,Cost)</f>
        <v>10</v>
      </c>
      <c r="L11388" s="2">
        <f t="array" ref="L11388">XLOOKUP('Transaction Data'!$G11388,Product_Code,Unit_Price)</f>
        <v>45</v>
      </c>
      <c r="M11388" s="3">
        <f>'Transaction Data'!$F11388*'Transaction Data'!$K11388</f>
        <v>4580</v>
      </c>
      <c r="N11388" s="3">
        <f>'Transaction Data'!$F11388*'Transaction Data'!$L11388</f>
        <v>20610</v>
      </c>
      <c r="O11388" s="3">
        <f>'Transaction Data'!$N11388-'Transaction Data'!$M11388</f>
        <v>16030</v>
      </c>
      <c r="P11388" s="2">
        <f>DATEDIF('Transaction Data'!$D11388,'Transaction Data'!$A11388,"y")</f>
        <v>40</v>
      </c>
      <c r="Q11388" s="2" t="str">
        <f>FLOOR('Transaction Data'!$P11388,15)&amp;"-"&amp;FLOOR('Transaction Data'!$P11388,15)+14</f>
        <v>30-44</v>
      </c>
      <c r="R11388" s="2" t="str">
        <f>IF('Transaction Data'!$L11388&lt;=10,"Less Expensive","Expensive")</f>
        <v>Expensive</v>
      </c>
      <c r="S11388" s="4">
        <f>WEEKDAY('Transaction Data'!$A11388)</f>
        <v>6</v>
      </c>
      <c r="T11388" s="2" t="str">
        <f>IF(WEEKDAY('Transaction Data'!$A11388,2)&lt;6,"Weekday","Weekend")</f>
        <v>Weekday</v>
      </c>
    </row>
    <row r="11389" ht="15.75" customHeight="1">
      <c r="A11389" s="1">
        <v>45621.0</v>
      </c>
      <c r="B11389" s="2" t="s">
        <v>2044</v>
      </c>
      <c r="C11389" s="2" t="s">
        <v>32</v>
      </c>
      <c r="D11389" s="1">
        <v>24038.0</v>
      </c>
      <c r="E11389" s="2" t="s">
        <v>37</v>
      </c>
      <c r="F11389" s="2">
        <v>466.0</v>
      </c>
      <c r="G11389" s="2" t="s">
        <v>44</v>
      </c>
      <c r="H11389" s="2" t="s">
        <v>42</v>
      </c>
      <c r="I11389" s="2" t="s">
        <v>35</v>
      </c>
      <c r="J11389" s="2" t="str">
        <f t="array" ref="J11389">XLOOKUP('Transaction Data'!$G11389,Product_Code,Biscuit_Brand)</f>
        <v>Butter Crunch</v>
      </c>
      <c r="K11389" s="2">
        <f t="array" ref="K11389">XLOOKUP('Transaction Data'!$G11389,Product_Code,Cost)</f>
        <v>10</v>
      </c>
      <c r="L11389" s="2">
        <f t="array" ref="L11389">XLOOKUP('Transaction Data'!$G11389,Product_Code,Unit_Price)</f>
        <v>11</v>
      </c>
      <c r="M11389" s="3">
        <f>'Transaction Data'!$F11389*'Transaction Data'!$K11389</f>
        <v>4660</v>
      </c>
      <c r="N11389" s="3">
        <f>'Transaction Data'!$F11389*'Transaction Data'!$L11389</f>
        <v>5126</v>
      </c>
      <c r="O11389" s="3">
        <f>'Transaction Data'!$N11389-'Transaction Data'!$M11389</f>
        <v>466</v>
      </c>
      <c r="P11389" s="2">
        <f>DATEDIF('Transaction Data'!$D11389,'Transaction Data'!$A11389,"y")</f>
        <v>59</v>
      </c>
      <c r="Q11389" s="2" t="str">
        <f>FLOOR('Transaction Data'!$P11389,15)&amp;"-"&amp;FLOOR('Transaction Data'!$P11389,15)+14</f>
        <v>45-59</v>
      </c>
      <c r="R11389" s="2" t="str">
        <f>IF('Transaction Data'!$L11389&lt;=10,"Less Expensive","Expensive")</f>
        <v>Expensive</v>
      </c>
      <c r="S11389" s="4">
        <f>WEEKDAY('Transaction Data'!$A11389)</f>
        <v>2</v>
      </c>
      <c r="T11389" s="2" t="str">
        <f>IF(WEEKDAY('Transaction Data'!$A11389,2)&lt;6,"Weekday","Weekend")</f>
        <v>Weekday</v>
      </c>
    </row>
    <row r="11390" ht="15.75" customHeight="1">
      <c r="A11390" s="1">
        <v>45605.0</v>
      </c>
      <c r="B11390" s="2" t="s">
        <v>8072</v>
      </c>
      <c r="C11390" s="2" t="s">
        <v>72</v>
      </c>
      <c r="D11390" s="1">
        <v>38213.0</v>
      </c>
      <c r="E11390" s="2" t="s">
        <v>63</v>
      </c>
      <c r="F11390" s="2">
        <v>346.0</v>
      </c>
      <c r="G11390" s="2" t="s">
        <v>38</v>
      </c>
      <c r="H11390" s="2" t="s">
        <v>42</v>
      </c>
      <c r="I11390" s="2" t="s">
        <v>25</v>
      </c>
      <c r="J11390" s="2" t="str">
        <f t="array" ref="J11390">XLOOKUP('Transaction Data'!$G11390,Product_Code,Biscuit_Brand)</f>
        <v>Ginger Snaps</v>
      </c>
      <c r="K11390" s="2">
        <f t="array" ref="K11390">XLOOKUP('Transaction Data'!$G11390,Product_Code,Cost)</f>
        <v>14</v>
      </c>
      <c r="L11390" s="2">
        <f t="array" ref="L11390">XLOOKUP('Transaction Data'!$G11390,Product_Code,Unit_Price)</f>
        <v>28</v>
      </c>
      <c r="M11390" s="3">
        <f>'Transaction Data'!$F11390*'Transaction Data'!$K11390</f>
        <v>4844</v>
      </c>
      <c r="N11390" s="3">
        <f>'Transaction Data'!$F11390*'Transaction Data'!$L11390</f>
        <v>9688</v>
      </c>
      <c r="O11390" s="3">
        <f>'Transaction Data'!$N11390-'Transaction Data'!$M11390</f>
        <v>4844</v>
      </c>
      <c r="P11390" s="2">
        <f>DATEDIF('Transaction Data'!$D11390,'Transaction Data'!$A11390,"y")</f>
        <v>20</v>
      </c>
      <c r="Q11390" s="2" t="str">
        <f>FLOOR('Transaction Data'!$P11390,15)&amp;"-"&amp;FLOOR('Transaction Data'!$P11390,15)+14</f>
        <v>15-29</v>
      </c>
      <c r="R11390" s="2" t="str">
        <f>IF('Transaction Data'!$L11390&lt;=10,"Less Expensive","Expensive")</f>
        <v>Expensive</v>
      </c>
      <c r="S11390" s="4">
        <f>WEEKDAY('Transaction Data'!$A11390)</f>
        <v>7</v>
      </c>
      <c r="T11390" s="2" t="str">
        <f>IF(WEEKDAY('Transaction Data'!$A11390,2)&lt;6,"Weekday","Weekend")</f>
        <v>Weekend</v>
      </c>
    </row>
    <row r="11391" ht="15.75" customHeight="1">
      <c r="A11391" s="1">
        <v>45613.0</v>
      </c>
      <c r="B11391" s="2" t="s">
        <v>4698</v>
      </c>
      <c r="C11391" s="2" t="s">
        <v>69</v>
      </c>
      <c r="D11391" s="1">
        <v>33320.0</v>
      </c>
      <c r="E11391" s="2" t="s">
        <v>27</v>
      </c>
      <c r="F11391" s="2">
        <v>436.0</v>
      </c>
      <c r="G11391" s="2" t="s">
        <v>38</v>
      </c>
      <c r="H11391" s="2" t="s">
        <v>29</v>
      </c>
      <c r="I11391" s="2" t="s">
        <v>30</v>
      </c>
      <c r="J11391" s="2" t="str">
        <f t="array" ref="J11391">XLOOKUP('Transaction Data'!$G11391,Product_Code,Biscuit_Brand)</f>
        <v>Ginger Snaps</v>
      </c>
      <c r="K11391" s="2">
        <f t="array" ref="K11391">XLOOKUP('Transaction Data'!$G11391,Product_Code,Cost)</f>
        <v>14</v>
      </c>
      <c r="L11391" s="2">
        <f t="array" ref="L11391">XLOOKUP('Transaction Data'!$G11391,Product_Code,Unit_Price)</f>
        <v>28</v>
      </c>
      <c r="M11391" s="3">
        <f>'Transaction Data'!$F11391*'Transaction Data'!$K11391</f>
        <v>6104</v>
      </c>
      <c r="N11391" s="3">
        <f>'Transaction Data'!$F11391*'Transaction Data'!$L11391</f>
        <v>12208</v>
      </c>
      <c r="O11391" s="3">
        <f>'Transaction Data'!$N11391-'Transaction Data'!$M11391</f>
        <v>6104</v>
      </c>
      <c r="P11391" s="2">
        <f>DATEDIF('Transaction Data'!$D11391,'Transaction Data'!$A11391,"y")</f>
        <v>33</v>
      </c>
      <c r="Q11391" s="2" t="str">
        <f>FLOOR('Transaction Data'!$P11391,15)&amp;"-"&amp;FLOOR('Transaction Data'!$P11391,15)+14</f>
        <v>30-44</v>
      </c>
      <c r="R11391" s="2" t="str">
        <f>IF('Transaction Data'!$L11391&lt;=10,"Less Expensive","Expensive")</f>
        <v>Expensive</v>
      </c>
      <c r="S11391" s="4">
        <f>WEEKDAY('Transaction Data'!$A11391)</f>
        <v>1</v>
      </c>
      <c r="T11391" s="2" t="str">
        <f>IF(WEEKDAY('Transaction Data'!$A11391,2)&lt;6,"Weekday","Weekend")</f>
        <v>Weekend</v>
      </c>
    </row>
    <row r="11392" ht="15.75" customHeight="1">
      <c r="A11392" s="1">
        <v>45608.0</v>
      </c>
      <c r="B11392" s="2" t="s">
        <v>7713</v>
      </c>
      <c r="C11392" s="2" t="s">
        <v>65</v>
      </c>
      <c r="D11392" s="1">
        <v>18191.0</v>
      </c>
      <c r="E11392" s="2" t="s">
        <v>22</v>
      </c>
      <c r="F11392" s="2">
        <v>328.0</v>
      </c>
      <c r="G11392" s="2" t="s">
        <v>60</v>
      </c>
      <c r="H11392" s="2" t="s">
        <v>24</v>
      </c>
      <c r="I11392" s="2" t="s">
        <v>25</v>
      </c>
      <c r="J11392" s="2" t="str">
        <f t="array" ref="J11392">XLOOKUP('Transaction Data'!$G11392,Product_Code,Biscuit_Brand)</f>
        <v>Peanut Butter Bites</v>
      </c>
      <c r="K11392" s="2">
        <f t="array" ref="K11392">XLOOKUP('Transaction Data'!$G11392,Product_Code,Cost)</f>
        <v>5</v>
      </c>
      <c r="L11392" s="2">
        <f t="array" ref="L11392">XLOOKUP('Transaction Data'!$G11392,Product_Code,Unit_Price)</f>
        <v>7</v>
      </c>
      <c r="M11392" s="3">
        <f>'Transaction Data'!$F11392*'Transaction Data'!$K11392</f>
        <v>1640</v>
      </c>
      <c r="N11392" s="3">
        <f>'Transaction Data'!$F11392*'Transaction Data'!$L11392</f>
        <v>2296</v>
      </c>
      <c r="O11392" s="3">
        <f>'Transaction Data'!$N11392-'Transaction Data'!$M11392</f>
        <v>656</v>
      </c>
      <c r="P11392" s="2">
        <f>DATEDIF('Transaction Data'!$D11392,'Transaction Data'!$A11392,"y")</f>
        <v>75</v>
      </c>
      <c r="Q11392" s="2" t="str">
        <f>FLOOR('Transaction Data'!$P11392,15)&amp;"-"&amp;FLOOR('Transaction Data'!$P11392,15)+14</f>
        <v>75-89</v>
      </c>
      <c r="R11392" s="2" t="str">
        <f>IF('Transaction Data'!$L11392&lt;=10,"Less Expensive","Expensive")</f>
        <v>Less Expensive</v>
      </c>
      <c r="S11392" s="4">
        <f>WEEKDAY('Transaction Data'!$A11392)</f>
        <v>3</v>
      </c>
      <c r="T11392" s="2" t="str">
        <f>IF(WEEKDAY('Transaction Data'!$A11392,2)&lt;6,"Weekday","Weekend")</f>
        <v>Weekday</v>
      </c>
    </row>
    <row r="11393" ht="15.75" customHeight="1">
      <c r="A11393" s="1">
        <v>45625.0</v>
      </c>
      <c r="B11393" s="2" t="s">
        <v>5414</v>
      </c>
      <c r="C11393" s="2" t="s">
        <v>65</v>
      </c>
      <c r="D11393" s="1">
        <v>17149.0</v>
      </c>
      <c r="E11393" s="2" t="s">
        <v>63</v>
      </c>
      <c r="F11393" s="2">
        <v>323.0</v>
      </c>
      <c r="G11393" s="2" t="s">
        <v>44</v>
      </c>
      <c r="H11393" s="2" t="s">
        <v>34</v>
      </c>
      <c r="I11393" s="2" t="s">
        <v>35</v>
      </c>
      <c r="J11393" s="2" t="str">
        <f t="array" ref="J11393">XLOOKUP('Transaction Data'!$G11393,Product_Code,Biscuit_Brand)</f>
        <v>Butter Crunch</v>
      </c>
      <c r="K11393" s="2">
        <f t="array" ref="K11393">XLOOKUP('Transaction Data'!$G11393,Product_Code,Cost)</f>
        <v>10</v>
      </c>
      <c r="L11393" s="2">
        <f t="array" ref="L11393">XLOOKUP('Transaction Data'!$G11393,Product_Code,Unit_Price)</f>
        <v>11</v>
      </c>
      <c r="M11393" s="3">
        <f>'Transaction Data'!$F11393*'Transaction Data'!$K11393</f>
        <v>3230</v>
      </c>
      <c r="N11393" s="3">
        <f>'Transaction Data'!$F11393*'Transaction Data'!$L11393</f>
        <v>3553</v>
      </c>
      <c r="O11393" s="3">
        <f>'Transaction Data'!$N11393-'Transaction Data'!$M11393</f>
        <v>323</v>
      </c>
      <c r="P11393" s="2">
        <f>DATEDIF('Transaction Data'!$D11393,'Transaction Data'!$A11393,"y")</f>
        <v>77</v>
      </c>
      <c r="Q11393" s="2" t="str">
        <f>FLOOR('Transaction Data'!$P11393,15)&amp;"-"&amp;FLOOR('Transaction Data'!$P11393,15)+14</f>
        <v>75-89</v>
      </c>
      <c r="R11393" s="2" t="str">
        <f>IF('Transaction Data'!$L11393&lt;=10,"Less Expensive","Expensive")</f>
        <v>Expensive</v>
      </c>
      <c r="S11393" s="4">
        <f>WEEKDAY('Transaction Data'!$A11393)</f>
        <v>6</v>
      </c>
      <c r="T11393" s="2" t="str">
        <f>IF(WEEKDAY('Transaction Data'!$A11393,2)&lt;6,"Weekday","Weekend")</f>
        <v>Weekday</v>
      </c>
    </row>
    <row r="11394" ht="15.75" customHeight="1">
      <c r="A11394" s="1">
        <v>45619.0</v>
      </c>
      <c r="B11394" s="2" t="s">
        <v>1591</v>
      </c>
      <c r="C11394" s="2" t="s">
        <v>51</v>
      </c>
      <c r="D11394" s="1">
        <v>16759.0</v>
      </c>
      <c r="E11394" s="2" t="s">
        <v>27</v>
      </c>
      <c r="F11394" s="2">
        <v>294.0</v>
      </c>
      <c r="G11394" s="2" t="s">
        <v>23</v>
      </c>
      <c r="H11394" s="2" t="s">
        <v>29</v>
      </c>
      <c r="I11394" s="2" t="s">
        <v>30</v>
      </c>
      <c r="J11394" s="2" t="str">
        <f t="array" ref="J11394">XLOOKUP('Transaction Data'!$G11394,Product_Code,Biscuit_Brand)</f>
        <v>Cinnamon Swirls</v>
      </c>
      <c r="K11394" s="2">
        <f t="array" ref="K11394">XLOOKUP('Transaction Data'!$G11394,Product_Code,Cost)</f>
        <v>10</v>
      </c>
      <c r="L11394" s="2">
        <f t="array" ref="L11394">XLOOKUP('Transaction Data'!$G11394,Product_Code,Unit_Price)</f>
        <v>14</v>
      </c>
      <c r="M11394" s="3">
        <f>'Transaction Data'!$F11394*'Transaction Data'!$K11394</f>
        <v>2940</v>
      </c>
      <c r="N11394" s="3">
        <f>'Transaction Data'!$F11394*'Transaction Data'!$L11394</f>
        <v>4116</v>
      </c>
      <c r="O11394" s="3">
        <f>'Transaction Data'!$N11394-'Transaction Data'!$M11394</f>
        <v>1176</v>
      </c>
      <c r="P11394" s="2">
        <f>DATEDIF('Transaction Data'!$D11394,'Transaction Data'!$A11394,"y")</f>
        <v>79</v>
      </c>
      <c r="Q11394" s="2" t="str">
        <f>FLOOR('Transaction Data'!$P11394,15)&amp;"-"&amp;FLOOR('Transaction Data'!$P11394,15)+14</f>
        <v>75-89</v>
      </c>
      <c r="R11394" s="2" t="str">
        <f>IF('Transaction Data'!$L11394&lt;=10,"Less Expensive","Expensive")</f>
        <v>Expensive</v>
      </c>
      <c r="S11394" s="4">
        <f>WEEKDAY('Transaction Data'!$A11394)</f>
        <v>7</v>
      </c>
      <c r="T11394" s="2" t="str">
        <f>IF(WEEKDAY('Transaction Data'!$A11394,2)&lt;6,"Weekday","Weekend")</f>
        <v>Weekend</v>
      </c>
    </row>
    <row r="11395" ht="15.75" customHeight="1">
      <c r="A11395" s="1">
        <v>45611.0</v>
      </c>
      <c r="B11395" s="2" t="s">
        <v>1885</v>
      </c>
      <c r="C11395" s="2" t="s">
        <v>41</v>
      </c>
      <c r="D11395" s="1">
        <v>16470.0</v>
      </c>
      <c r="E11395" s="2" t="s">
        <v>63</v>
      </c>
      <c r="F11395" s="2">
        <v>311.0</v>
      </c>
      <c r="G11395" s="2" t="s">
        <v>48</v>
      </c>
      <c r="H11395" s="2" t="s">
        <v>29</v>
      </c>
      <c r="I11395" s="2" t="s">
        <v>30</v>
      </c>
      <c r="J11395" s="2" t="str">
        <f t="array" ref="J11395">XLOOKUP('Transaction Data'!$G11395,Product_Code,Biscuit_Brand)</f>
        <v>Lemon Crisps</v>
      </c>
      <c r="K11395" s="2">
        <f t="array" ref="K11395">XLOOKUP('Transaction Data'!$G11395,Product_Code,Cost)</f>
        <v>7</v>
      </c>
      <c r="L11395" s="2">
        <f t="array" ref="L11395">XLOOKUP('Transaction Data'!$G11395,Product_Code,Unit_Price)</f>
        <v>9</v>
      </c>
      <c r="M11395" s="3">
        <f>'Transaction Data'!$F11395*'Transaction Data'!$K11395</f>
        <v>2177</v>
      </c>
      <c r="N11395" s="3">
        <f>'Transaction Data'!$F11395*'Transaction Data'!$L11395</f>
        <v>2799</v>
      </c>
      <c r="O11395" s="3">
        <f>'Transaction Data'!$N11395-'Transaction Data'!$M11395</f>
        <v>622</v>
      </c>
      <c r="P11395" s="2">
        <f>DATEDIF('Transaction Data'!$D11395,'Transaction Data'!$A11395,"y")</f>
        <v>79</v>
      </c>
      <c r="Q11395" s="2" t="str">
        <f>FLOOR('Transaction Data'!$P11395,15)&amp;"-"&amp;FLOOR('Transaction Data'!$P11395,15)+14</f>
        <v>75-89</v>
      </c>
      <c r="R11395" s="2" t="str">
        <f>IF('Transaction Data'!$L11395&lt;=10,"Less Expensive","Expensive")</f>
        <v>Less Expensive</v>
      </c>
      <c r="S11395" s="4">
        <f>WEEKDAY('Transaction Data'!$A11395)</f>
        <v>6</v>
      </c>
      <c r="T11395" s="2" t="str">
        <f>IF(WEEKDAY('Transaction Data'!$A11395,2)&lt;6,"Weekday","Weekend")</f>
        <v>Weekday</v>
      </c>
    </row>
    <row r="11396" ht="15.75" customHeight="1">
      <c r="A11396" s="1">
        <v>45610.0</v>
      </c>
      <c r="B11396" s="2" t="s">
        <v>2718</v>
      </c>
      <c r="C11396" s="2" t="s">
        <v>47</v>
      </c>
      <c r="D11396" s="1">
        <v>28187.0</v>
      </c>
      <c r="E11396" s="2" t="s">
        <v>37</v>
      </c>
      <c r="F11396" s="2">
        <v>298.0</v>
      </c>
      <c r="G11396" s="2" t="s">
        <v>44</v>
      </c>
      <c r="H11396" s="2" t="s">
        <v>24</v>
      </c>
      <c r="I11396" s="2" t="s">
        <v>35</v>
      </c>
      <c r="J11396" s="2" t="str">
        <f t="array" ref="J11396">XLOOKUP('Transaction Data'!$G11396,Product_Code,Biscuit_Brand)</f>
        <v>Butter Crunch</v>
      </c>
      <c r="K11396" s="2">
        <f t="array" ref="K11396">XLOOKUP('Transaction Data'!$G11396,Product_Code,Cost)</f>
        <v>10</v>
      </c>
      <c r="L11396" s="2">
        <f t="array" ref="L11396">XLOOKUP('Transaction Data'!$G11396,Product_Code,Unit_Price)</f>
        <v>11</v>
      </c>
      <c r="M11396" s="3">
        <f>'Transaction Data'!$F11396*'Transaction Data'!$K11396</f>
        <v>2980</v>
      </c>
      <c r="N11396" s="3">
        <f>'Transaction Data'!$F11396*'Transaction Data'!$L11396</f>
        <v>3278</v>
      </c>
      <c r="O11396" s="3">
        <f>'Transaction Data'!$N11396-'Transaction Data'!$M11396</f>
        <v>298</v>
      </c>
      <c r="P11396" s="2">
        <f>DATEDIF('Transaction Data'!$D11396,'Transaction Data'!$A11396,"y")</f>
        <v>47</v>
      </c>
      <c r="Q11396" s="2" t="str">
        <f>FLOOR('Transaction Data'!$P11396,15)&amp;"-"&amp;FLOOR('Transaction Data'!$P11396,15)+14</f>
        <v>45-59</v>
      </c>
      <c r="R11396" s="2" t="str">
        <f>IF('Transaction Data'!$L11396&lt;=10,"Less Expensive","Expensive")</f>
        <v>Expensive</v>
      </c>
      <c r="S11396" s="4">
        <f>WEEKDAY('Transaction Data'!$A11396)</f>
        <v>5</v>
      </c>
      <c r="T11396" s="2" t="str">
        <f>IF(WEEKDAY('Transaction Data'!$A11396,2)&lt;6,"Weekday","Weekend")</f>
        <v>Weekday</v>
      </c>
    </row>
    <row r="11397" ht="15.75" customHeight="1">
      <c r="A11397" s="1">
        <v>45617.0</v>
      </c>
      <c r="B11397" s="2" t="s">
        <v>323</v>
      </c>
      <c r="C11397" s="2" t="s">
        <v>72</v>
      </c>
      <c r="D11397" s="1">
        <v>23622.0</v>
      </c>
      <c r="E11397" s="2" t="s">
        <v>22</v>
      </c>
      <c r="F11397" s="2">
        <v>138.0</v>
      </c>
      <c r="G11397" s="2" t="s">
        <v>55</v>
      </c>
      <c r="H11397" s="2" t="s">
        <v>42</v>
      </c>
      <c r="I11397" s="2" t="s">
        <v>35</v>
      </c>
      <c r="J11397" s="2" t="str">
        <f t="array" ref="J11397">XLOOKUP('Transaction Data'!$G11397,Product_Code,Biscuit_Brand)</f>
        <v>Vanilla Wafers</v>
      </c>
      <c r="K11397" s="2">
        <f t="array" ref="K11397">XLOOKUP('Transaction Data'!$G11397,Product_Code,Cost)</f>
        <v>18</v>
      </c>
      <c r="L11397" s="2">
        <f t="array" ref="L11397">XLOOKUP('Transaction Data'!$G11397,Product_Code,Unit_Price)</f>
        <v>36</v>
      </c>
      <c r="M11397" s="3">
        <f>'Transaction Data'!$F11397*'Transaction Data'!$K11397</f>
        <v>2484</v>
      </c>
      <c r="N11397" s="3">
        <f>'Transaction Data'!$F11397*'Transaction Data'!$L11397</f>
        <v>4968</v>
      </c>
      <c r="O11397" s="3">
        <f>'Transaction Data'!$N11397-'Transaction Data'!$M11397</f>
        <v>2484</v>
      </c>
      <c r="P11397" s="2">
        <f>DATEDIF('Transaction Data'!$D11397,'Transaction Data'!$A11397,"y")</f>
        <v>60</v>
      </c>
      <c r="Q11397" s="2" t="str">
        <f>FLOOR('Transaction Data'!$P11397,15)&amp;"-"&amp;FLOOR('Transaction Data'!$P11397,15)+14</f>
        <v>60-74</v>
      </c>
      <c r="R11397" s="2" t="str">
        <f>IF('Transaction Data'!$L11397&lt;=10,"Less Expensive","Expensive")</f>
        <v>Expensive</v>
      </c>
      <c r="S11397" s="4">
        <f>WEEKDAY('Transaction Data'!$A11397)</f>
        <v>5</v>
      </c>
      <c r="T11397" s="2" t="str">
        <f>IF(WEEKDAY('Transaction Data'!$A11397,2)&lt;6,"Weekday","Weekend")</f>
        <v>Weekday</v>
      </c>
    </row>
    <row r="11398" ht="15.75" customHeight="1">
      <c r="A11398" s="1">
        <v>45598.0</v>
      </c>
      <c r="B11398" s="2" t="s">
        <v>2369</v>
      </c>
      <c r="C11398" s="2" t="s">
        <v>78</v>
      </c>
      <c r="D11398" s="1">
        <v>27540.0</v>
      </c>
      <c r="E11398" s="2" t="s">
        <v>22</v>
      </c>
      <c r="F11398" s="2">
        <v>200.0</v>
      </c>
      <c r="G11398" s="2" t="s">
        <v>33</v>
      </c>
      <c r="H11398" s="2" t="s">
        <v>29</v>
      </c>
      <c r="I11398" s="2" t="s">
        <v>25</v>
      </c>
      <c r="J11398" s="2" t="str">
        <f t="array" ref="J11398">XLOOKUP('Transaction Data'!$G11398,Product_Code,Biscuit_Brand)</f>
        <v>Caramel Biscuits</v>
      </c>
      <c r="K11398" s="2">
        <f t="array" ref="K11398">XLOOKUP('Transaction Data'!$G11398,Product_Code,Cost)</f>
        <v>18</v>
      </c>
      <c r="L11398" s="2">
        <f t="array" ref="L11398">XLOOKUP('Transaction Data'!$G11398,Product_Code,Unit_Price)</f>
        <v>22</v>
      </c>
      <c r="M11398" s="3">
        <f>'Transaction Data'!$F11398*'Transaction Data'!$K11398</f>
        <v>3600</v>
      </c>
      <c r="N11398" s="3">
        <f>'Transaction Data'!$F11398*'Transaction Data'!$L11398</f>
        <v>4400</v>
      </c>
      <c r="O11398" s="3">
        <f>'Transaction Data'!$N11398-'Transaction Data'!$M11398</f>
        <v>800</v>
      </c>
      <c r="P11398" s="2">
        <f>DATEDIF('Transaction Data'!$D11398,'Transaction Data'!$A11398,"y")</f>
        <v>49</v>
      </c>
      <c r="Q11398" s="2" t="str">
        <f>FLOOR('Transaction Data'!$P11398,15)&amp;"-"&amp;FLOOR('Transaction Data'!$P11398,15)+14</f>
        <v>45-59</v>
      </c>
      <c r="R11398" s="2" t="str">
        <f>IF('Transaction Data'!$L11398&lt;=10,"Less Expensive","Expensive")</f>
        <v>Expensive</v>
      </c>
      <c r="S11398" s="4">
        <f>WEEKDAY('Transaction Data'!$A11398)</f>
        <v>7</v>
      </c>
      <c r="T11398" s="2" t="str">
        <f>IF(WEEKDAY('Transaction Data'!$A11398,2)&lt;6,"Weekday","Weekend")</f>
        <v>Weekend</v>
      </c>
    </row>
    <row r="11399" ht="15.75" customHeight="1">
      <c r="A11399" s="1">
        <v>45608.0</v>
      </c>
      <c r="B11399" s="2" t="s">
        <v>4116</v>
      </c>
      <c r="C11399" s="2" t="s">
        <v>51</v>
      </c>
      <c r="D11399" s="1">
        <v>20616.0</v>
      </c>
      <c r="E11399" s="2" t="s">
        <v>27</v>
      </c>
      <c r="F11399" s="2">
        <v>435.0</v>
      </c>
      <c r="G11399" s="2" t="s">
        <v>44</v>
      </c>
      <c r="H11399" s="2" t="s">
        <v>49</v>
      </c>
      <c r="I11399" s="2" t="s">
        <v>25</v>
      </c>
      <c r="J11399" s="2" t="str">
        <f t="array" ref="J11399">XLOOKUP('Transaction Data'!$G11399,Product_Code,Biscuit_Brand)</f>
        <v>Butter Crunch</v>
      </c>
      <c r="K11399" s="2">
        <f t="array" ref="K11399">XLOOKUP('Transaction Data'!$G11399,Product_Code,Cost)</f>
        <v>10</v>
      </c>
      <c r="L11399" s="2">
        <f t="array" ref="L11399">XLOOKUP('Transaction Data'!$G11399,Product_Code,Unit_Price)</f>
        <v>11</v>
      </c>
      <c r="M11399" s="3">
        <f>'Transaction Data'!$F11399*'Transaction Data'!$K11399</f>
        <v>4350</v>
      </c>
      <c r="N11399" s="3">
        <f>'Transaction Data'!$F11399*'Transaction Data'!$L11399</f>
        <v>4785</v>
      </c>
      <c r="O11399" s="3">
        <f>'Transaction Data'!$N11399-'Transaction Data'!$M11399</f>
        <v>435</v>
      </c>
      <c r="P11399" s="2">
        <f>DATEDIF('Transaction Data'!$D11399,'Transaction Data'!$A11399,"y")</f>
        <v>68</v>
      </c>
      <c r="Q11399" s="2" t="str">
        <f>FLOOR('Transaction Data'!$P11399,15)&amp;"-"&amp;FLOOR('Transaction Data'!$P11399,15)+14</f>
        <v>60-74</v>
      </c>
      <c r="R11399" s="2" t="str">
        <f>IF('Transaction Data'!$L11399&lt;=10,"Less Expensive","Expensive")</f>
        <v>Expensive</v>
      </c>
      <c r="S11399" s="4">
        <f>WEEKDAY('Transaction Data'!$A11399)</f>
        <v>3</v>
      </c>
      <c r="T11399" s="2" t="str">
        <f>IF(WEEKDAY('Transaction Data'!$A11399,2)&lt;6,"Weekday","Weekend")</f>
        <v>Weekday</v>
      </c>
    </row>
    <row r="11400" ht="15.75" customHeight="1">
      <c r="A11400" s="1">
        <v>45612.0</v>
      </c>
      <c r="B11400" s="2" t="s">
        <v>1966</v>
      </c>
      <c r="C11400" s="2" t="s">
        <v>78</v>
      </c>
      <c r="D11400" s="1">
        <v>22666.0</v>
      </c>
      <c r="E11400" s="2" t="s">
        <v>27</v>
      </c>
      <c r="F11400" s="2">
        <v>271.0</v>
      </c>
      <c r="G11400" s="2" t="s">
        <v>33</v>
      </c>
      <c r="H11400" s="2" t="s">
        <v>29</v>
      </c>
      <c r="I11400" s="2" t="s">
        <v>30</v>
      </c>
      <c r="J11400" s="2" t="str">
        <f t="array" ref="J11400">XLOOKUP('Transaction Data'!$G11400,Product_Code,Biscuit_Brand)</f>
        <v>Caramel Biscuits</v>
      </c>
      <c r="K11400" s="2">
        <f t="array" ref="K11400">XLOOKUP('Transaction Data'!$G11400,Product_Code,Cost)</f>
        <v>18</v>
      </c>
      <c r="L11400" s="2">
        <f t="array" ref="L11400">XLOOKUP('Transaction Data'!$G11400,Product_Code,Unit_Price)</f>
        <v>22</v>
      </c>
      <c r="M11400" s="3">
        <f>'Transaction Data'!$F11400*'Transaction Data'!$K11400</f>
        <v>4878</v>
      </c>
      <c r="N11400" s="3">
        <f>'Transaction Data'!$F11400*'Transaction Data'!$L11400</f>
        <v>5962</v>
      </c>
      <c r="O11400" s="3">
        <f>'Transaction Data'!$N11400-'Transaction Data'!$M11400</f>
        <v>1084</v>
      </c>
      <c r="P11400" s="2">
        <f>DATEDIF('Transaction Data'!$D11400,'Transaction Data'!$A11400,"y")</f>
        <v>62</v>
      </c>
      <c r="Q11400" s="2" t="str">
        <f>FLOOR('Transaction Data'!$P11400,15)&amp;"-"&amp;FLOOR('Transaction Data'!$P11400,15)+14</f>
        <v>60-74</v>
      </c>
      <c r="R11400" s="2" t="str">
        <f>IF('Transaction Data'!$L11400&lt;=10,"Less Expensive","Expensive")</f>
        <v>Expensive</v>
      </c>
      <c r="S11400" s="4">
        <f>WEEKDAY('Transaction Data'!$A11400)</f>
        <v>7</v>
      </c>
      <c r="T11400" s="2" t="str">
        <f>IF(WEEKDAY('Transaction Data'!$A11400,2)&lt;6,"Weekday","Weekend")</f>
        <v>Weekend</v>
      </c>
    </row>
    <row r="11401" ht="15.75" customHeight="1">
      <c r="A11401" s="1">
        <v>45616.0</v>
      </c>
      <c r="B11401" s="2" t="s">
        <v>1539</v>
      </c>
      <c r="C11401" s="2" t="s">
        <v>51</v>
      </c>
      <c r="D11401" s="1">
        <v>16602.0</v>
      </c>
      <c r="E11401" s="2" t="s">
        <v>27</v>
      </c>
      <c r="F11401" s="2">
        <v>101.0</v>
      </c>
      <c r="G11401" s="2" t="s">
        <v>28</v>
      </c>
      <c r="H11401" s="2" t="s">
        <v>34</v>
      </c>
      <c r="I11401" s="2" t="s">
        <v>25</v>
      </c>
      <c r="J11401" s="2" t="str">
        <f t="array" ref="J11401">XLOOKUP('Transaction Data'!$G11401,Product_Code,Biscuit_Brand)</f>
        <v>Shortbread</v>
      </c>
      <c r="K11401" s="2">
        <f t="array" ref="K11401">XLOOKUP('Transaction Data'!$G11401,Product_Code,Cost)</f>
        <v>10</v>
      </c>
      <c r="L11401" s="2">
        <f t="array" ref="L11401">XLOOKUP('Transaction Data'!$G11401,Product_Code,Unit_Price)</f>
        <v>45</v>
      </c>
      <c r="M11401" s="3">
        <f>'Transaction Data'!$F11401*'Transaction Data'!$K11401</f>
        <v>1010</v>
      </c>
      <c r="N11401" s="3">
        <f>'Transaction Data'!$F11401*'Transaction Data'!$L11401</f>
        <v>4545</v>
      </c>
      <c r="O11401" s="3">
        <f>'Transaction Data'!$N11401-'Transaction Data'!$M11401</f>
        <v>3535</v>
      </c>
      <c r="P11401" s="2">
        <f>DATEDIF('Transaction Data'!$D11401,'Transaction Data'!$A11401,"y")</f>
        <v>79</v>
      </c>
      <c r="Q11401" s="2" t="str">
        <f>FLOOR('Transaction Data'!$P11401,15)&amp;"-"&amp;FLOOR('Transaction Data'!$P11401,15)+14</f>
        <v>75-89</v>
      </c>
      <c r="R11401" s="2" t="str">
        <f>IF('Transaction Data'!$L11401&lt;=10,"Less Expensive","Expensive")</f>
        <v>Expensive</v>
      </c>
      <c r="S11401" s="4">
        <f>WEEKDAY('Transaction Data'!$A11401)</f>
        <v>4</v>
      </c>
      <c r="T11401" s="2" t="str">
        <f>IF(WEEKDAY('Transaction Data'!$A11401,2)&lt;6,"Weekday","Weekend")</f>
        <v>Weekday</v>
      </c>
    </row>
    <row r="11402" ht="15.75" customHeight="1">
      <c r="A11402" s="1">
        <v>45617.0</v>
      </c>
      <c r="B11402" s="2" t="s">
        <v>4375</v>
      </c>
      <c r="C11402" s="2" t="s">
        <v>72</v>
      </c>
      <c r="D11402" s="1">
        <v>36532.0</v>
      </c>
      <c r="E11402" s="2" t="s">
        <v>22</v>
      </c>
      <c r="F11402" s="2">
        <v>109.0</v>
      </c>
      <c r="G11402" s="2" t="s">
        <v>60</v>
      </c>
      <c r="H11402" s="2" t="s">
        <v>24</v>
      </c>
      <c r="I11402" s="2" t="s">
        <v>25</v>
      </c>
      <c r="J11402" s="2" t="str">
        <f t="array" ref="J11402">XLOOKUP('Transaction Data'!$G11402,Product_Code,Biscuit_Brand)</f>
        <v>Peanut Butter Bites</v>
      </c>
      <c r="K11402" s="2">
        <f t="array" ref="K11402">XLOOKUP('Transaction Data'!$G11402,Product_Code,Cost)</f>
        <v>5</v>
      </c>
      <c r="L11402" s="2">
        <f t="array" ref="L11402">XLOOKUP('Transaction Data'!$G11402,Product_Code,Unit_Price)</f>
        <v>7</v>
      </c>
      <c r="M11402" s="3">
        <f>'Transaction Data'!$F11402*'Transaction Data'!$K11402</f>
        <v>545</v>
      </c>
      <c r="N11402" s="3">
        <f>'Transaction Data'!$F11402*'Transaction Data'!$L11402</f>
        <v>763</v>
      </c>
      <c r="O11402" s="3">
        <f>'Transaction Data'!$N11402-'Transaction Data'!$M11402</f>
        <v>218</v>
      </c>
      <c r="P11402" s="2">
        <f>DATEDIF('Transaction Data'!$D11402,'Transaction Data'!$A11402,"y")</f>
        <v>24</v>
      </c>
      <c r="Q11402" s="2" t="str">
        <f>FLOOR('Transaction Data'!$P11402,15)&amp;"-"&amp;FLOOR('Transaction Data'!$P11402,15)+14</f>
        <v>15-29</v>
      </c>
      <c r="R11402" s="2" t="str">
        <f>IF('Transaction Data'!$L11402&lt;=10,"Less Expensive","Expensive")</f>
        <v>Less Expensive</v>
      </c>
      <c r="S11402" s="4">
        <f>WEEKDAY('Transaction Data'!$A11402)</f>
        <v>5</v>
      </c>
      <c r="T11402" s="2" t="str">
        <f>IF(WEEKDAY('Transaction Data'!$A11402,2)&lt;6,"Weekday","Weekend")</f>
        <v>Weekday</v>
      </c>
    </row>
    <row r="11403" ht="15.75" customHeight="1">
      <c r="A11403" s="1">
        <v>45610.0</v>
      </c>
      <c r="B11403" s="2" t="s">
        <v>1377</v>
      </c>
      <c r="C11403" s="2" t="s">
        <v>65</v>
      </c>
      <c r="D11403" s="1">
        <v>34877.0</v>
      </c>
      <c r="E11403" s="2" t="s">
        <v>22</v>
      </c>
      <c r="F11403" s="2">
        <v>391.0</v>
      </c>
      <c r="G11403" s="2" t="s">
        <v>23</v>
      </c>
      <c r="H11403" s="2" t="s">
        <v>29</v>
      </c>
      <c r="I11403" s="2" t="s">
        <v>35</v>
      </c>
      <c r="J11403" s="2" t="str">
        <f t="array" ref="J11403">XLOOKUP('Transaction Data'!$G11403,Product_Code,Biscuit_Brand)</f>
        <v>Cinnamon Swirls</v>
      </c>
      <c r="K11403" s="2">
        <f t="array" ref="K11403">XLOOKUP('Transaction Data'!$G11403,Product_Code,Cost)</f>
        <v>10</v>
      </c>
      <c r="L11403" s="2">
        <f t="array" ref="L11403">XLOOKUP('Transaction Data'!$G11403,Product_Code,Unit_Price)</f>
        <v>14</v>
      </c>
      <c r="M11403" s="3">
        <f>'Transaction Data'!$F11403*'Transaction Data'!$K11403</f>
        <v>3910</v>
      </c>
      <c r="N11403" s="3">
        <f>'Transaction Data'!$F11403*'Transaction Data'!$L11403</f>
        <v>5474</v>
      </c>
      <c r="O11403" s="3">
        <f>'Transaction Data'!$N11403-'Transaction Data'!$M11403</f>
        <v>1564</v>
      </c>
      <c r="P11403" s="2">
        <f>DATEDIF('Transaction Data'!$D11403,'Transaction Data'!$A11403,"y")</f>
        <v>29</v>
      </c>
      <c r="Q11403" s="2" t="str">
        <f>FLOOR('Transaction Data'!$P11403,15)&amp;"-"&amp;FLOOR('Transaction Data'!$P11403,15)+14</f>
        <v>15-29</v>
      </c>
      <c r="R11403" s="2" t="str">
        <f>IF('Transaction Data'!$L11403&lt;=10,"Less Expensive","Expensive")</f>
        <v>Expensive</v>
      </c>
      <c r="S11403" s="4">
        <f>WEEKDAY('Transaction Data'!$A11403)</f>
        <v>5</v>
      </c>
      <c r="T11403" s="2" t="str">
        <f>IF(WEEKDAY('Transaction Data'!$A11403,2)&lt;6,"Weekday","Weekend")</f>
        <v>Weekday</v>
      </c>
    </row>
    <row r="11404" ht="15.75" customHeight="1">
      <c r="A11404" s="1">
        <v>45612.0</v>
      </c>
      <c r="B11404" s="2" t="s">
        <v>2814</v>
      </c>
      <c r="C11404" s="2" t="s">
        <v>32</v>
      </c>
      <c r="D11404" s="1">
        <v>35120.0</v>
      </c>
      <c r="E11404" s="2" t="s">
        <v>27</v>
      </c>
      <c r="F11404" s="2">
        <v>300.0</v>
      </c>
      <c r="G11404" s="2" t="s">
        <v>60</v>
      </c>
      <c r="H11404" s="2" t="s">
        <v>24</v>
      </c>
      <c r="I11404" s="2" t="s">
        <v>25</v>
      </c>
      <c r="J11404" s="2" t="str">
        <f t="array" ref="J11404">XLOOKUP('Transaction Data'!$G11404,Product_Code,Biscuit_Brand)</f>
        <v>Peanut Butter Bites</v>
      </c>
      <c r="K11404" s="2">
        <f t="array" ref="K11404">XLOOKUP('Transaction Data'!$G11404,Product_Code,Cost)</f>
        <v>5</v>
      </c>
      <c r="L11404" s="2">
        <f t="array" ref="L11404">XLOOKUP('Transaction Data'!$G11404,Product_Code,Unit_Price)</f>
        <v>7</v>
      </c>
      <c r="M11404" s="3">
        <f>'Transaction Data'!$F11404*'Transaction Data'!$K11404</f>
        <v>1500</v>
      </c>
      <c r="N11404" s="3">
        <f>'Transaction Data'!$F11404*'Transaction Data'!$L11404</f>
        <v>2100</v>
      </c>
      <c r="O11404" s="3">
        <f>'Transaction Data'!$N11404-'Transaction Data'!$M11404</f>
        <v>600</v>
      </c>
      <c r="P11404" s="2">
        <f>DATEDIF('Transaction Data'!$D11404,'Transaction Data'!$A11404,"y")</f>
        <v>28</v>
      </c>
      <c r="Q11404" s="2" t="str">
        <f>FLOOR('Transaction Data'!$P11404,15)&amp;"-"&amp;FLOOR('Transaction Data'!$P11404,15)+14</f>
        <v>15-29</v>
      </c>
      <c r="R11404" s="2" t="str">
        <f>IF('Transaction Data'!$L11404&lt;=10,"Less Expensive","Expensive")</f>
        <v>Less Expensive</v>
      </c>
      <c r="S11404" s="4">
        <f>WEEKDAY('Transaction Data'!$A11404)</f>
        <v>7</v>
      </c>
      <c r="T11404" s="2" t="str">
        <f>IF(WEEKDAY('Transaction Data'!$A11404,2)&lt;6,"Weekday","Weekend")</f>
        <v>Weekend</v>
      </c>
    </row>
    <row r="11405" ht="15.75" customHeight="1">
      <c r="A11405" s="1">
        <v>45597.0</v>
      </c>
      <c r="B11405" s="2" t="s">
        <v>36</v>
      </c>
      <c r="C11405" s="2" t="s">
        <v>21</v>
      </c>
      <c r="D11405" s="1">
        <v>33975.0</v>
      </c>
      <c r="E11405" s="2" t="s">
        <v>37</v>
      </c>
      <c r="F11405" s="2">
        <v>177.0</v>
      </c>
      <c r="G11405" s="2" t="s">
        <v>55</v>
      </c>
      <c r="H11405" s="2" t="s">
        <v>52</v>
      </c>
      <c r="I11405" s="2" t="s">
        <v>35</v>
      </c>
      <c r="J11405" s="2" t="str">
        <f t="array" ref="J11405">XLOOKUP('Transaction Data'!$G11405,Product_Code,Biscuit_Brand)</f>
        <v>Vanilla Wafers</v>
      </c>
      <c r="K11405" s="2">
        <f t="array" ref="K11405">XLOOKUP('Transaction Data'!$G11405,Product_Code,Cost)</f>
        <v>18</v>
      </c>
      <c r="L11405" s="2">
        <f t="array" ref="L11405">XLOOKUP('Transaction Data'!$G11405,Product_Code,Unit_Price)</f>
        <v>36</v>
      </c>
      <c r="M11405" s="3">
        <f>'Transaction Data'!$F11405*'Transaction Data'!$K11405</f>
        <v>3186</v>
      </c>
      <c r="N11405" s="3">
        <f>'Transaction Data'!$F11405*'Transaction Data'!$L11405</f>
        <v>6372</v>
      </c>
      <c r="O11405" s="3">
        <f>'Transaction Data'!$N11405-'Transaction Data'!$M11405</f>
        <v>3186</v>
      </c>
      <c r="P11405" s="2">
        <f>DATEDIF('Transaction Data'!$D11405,'Transaction Data'!$A11405,"y")</f>
        <v>31</v>
      </c>
      <c r="Q11405" s="2" t="str">
        <f>FLOOR('Transaction Data'!$P11405,15)&amp;"-"&amp;FLOOR('Transaction Data'!$P11405,15)+14</f>
        <v>30-44</v>
      </c>
      <c r="R11405" s="2" t="str">
        <f>IF('Transaction Data'!$L11405&lt;=10,"Less Expensive","Expensive")</f>
        <v>Expensive</v>
      </c>
      <c r="S11405" s="4">
        <f>WEEKDAY('Transaction Data'!$A11405)</f>
        <v>6</v>
      </c>
      <c r="T11405" s="2" t="str">
        <f>IF(WEEKDAY('Transaction Data'!$A11405,2)&lt;6,"Weekday","Weekend")</f>
        <v>Weekday</v>
      </c>
    </row>
    <row r="11406" ht="15.75" customHeight="1">
      <c r="A11406" s="1">
        <v>45616.0</v>
      </c>
      <c r="B11406" s="2" t="s">
        <v>9078</v>
      </c>
      <c r="C11406" s="2" t="s">
        <v>65</v>
      </c>
      <c r="D11406" s="1">
        <v>20866.0</v>
      </c>
      <c r="E11406" s="2" t="s">
        <v>22</v>
      </c>
      <c r="F11406" s="2">
        <v>368.0</v>
      </c>
      <c r="G11406" s="2" t="s">
        <v>23</v>
      </c>
      <c r="H11406" s="2" t="s">
        <v>29</v>
      </c>
      <c r="I11406" s="2" t="s">
        <v>30</v>
      </c>
      <c r="J11406" s="2" t="str">
        <f t="array" ref="J11406">XLOOKUP('Transaction Data'!$G11406,Product_Code,Biscuit_Brand)</f>
        <v>Cinnamon Swirls</v>
      </c>
      <c r="K11406" s="2">
        <f t="array" ref="K11406">XLOOKUP('Transaction Data'!$G11406,Product_Code,Cost)</f>
        <v>10</v>
      </c>
      <c r="L11406" s="2">
        <f t="array" ref="L11406">XLOOKUP('Transaction Data'!$G11406,Product_Code,Unit_Price)</f>
        <v>14</v>
      </c>
      <c r="M11406" s="3">
        <f>'Transaction Data'!$F11406*'Transaction Data'!$K11406</f>
        <v>3680</v>
      </c>
      <c r="N11406" s="3">
        <f>'Transaction Data'!$F11406*'Transaction Data'!$L11406</f>
        <v>5152</v>
      </c>
      <c r="O11406" s="3">
        <f>'Transaction Data'!$N11406-'Transaction Data'!$M11406</f>
        <v>1472</v>
      </c>
      <c r="P11406" s="2">
        <f>DATEDIF('Transaction Data'!$D11406,'Transaction Data'!$A11406,"y")</f>
        <v>67</v>
      </c>
      <c r="Q11406" s="2" t="str">
        <f>FLOOR('Transaction Data'!$P11406,15)&amp;"-"&amp;FLOOR('Transaction Data'!$P11406,15)+14</f>
        <v>60-74</v>
      </c>
      <c r="R11406" s="2" t="str">
        <f>IF('Transaction Data'!$L11406&lt;=10,"Less Expensive","Expensive")</f>
        <v>Expensive</v>
      </c>
      <c r="S11406" s="4">
        <f>WEEKDAY('Transaction Data'!$A11406)</f>
        <v>4</v>
      </c>
      <c r="T11406" s="2" t="str">
        <f>IF(WEEKDAY('Transaction Data'!$A11406,2)&lt;6,"Weekday","Weekend")</f>
        <v>Weekday</v>
      </c>
    </row>
    <row r="11407" ht="15.75" customHeight="1">
      <c r="A11407" s="1">
        <v>45610.0</v>
      </c>
      <c r="B11407" s="2" t="s">
        <v>5511</v>
      </c>
      <c r="C11407" s="2" t="s">
        <v>78</v>
      </c>
      <c r="D11407" s="1">
        <v>37856.0</v>
      </c>
      <c r="E11407" s="2" t="s">
        <v>37</v>
      </c>
      <c r="F11407" s="2">
        <v>68.0</v>
      </c>
      <c r="G11407" s="2" t="s">
        <v>61</v>
      </c>
      <c r="H11407" s="2" t="s">
        <v>29</v>
      </c>
      <c r="I11407" s="2" t="s">
        <v>30</v>
      </c>
      <c r="J11407" s="2" t="str">
        <f t="array" ref="J11407">XLOOKUP('Transaction Data'!$G11407,Product_Code,Biscuit_Brand)</f>
        <v>Choco Delight</v>
      </c>
      <c r="K11407" s="2">
        <f t="array" ref="K11407">XLOOKUP('Transaction Data'!$G11407,Product_Code,Cost)</f>
        <v>3</v>
      </c>
      <c r="L11407" s="2">
        <f t="array" ref="L11407">XLOOKUP('Transaction Data'!$G11407,Product_Code,Unit_Price)</f>
        <v>5</v>
      </c>
      <c r="M11407" s="3">
        <f>'Transaction Data'!$F11407*'Transaction Data'!$K11407</f>
        <v>204</v>
      </c>
      <c r="N11407" s="3">
        <f>'Transaction Data'!$F11407*'Transaction Data'!$L11407</f>
        <v>340</v>
      </c>
      <c r="O11407" s="3">
        <f>'Transaction Data'!$N11407-'Transaction Data'!$M11407</f>
        <v>136</v>
      </c>
      <c r="P11407" s="2">
        <f>DATEDIF('Transaction Data'!$D11407,'Transaction Data'!$A11407,"y")</f>
        <v>21</v>
      </c>
      <c r="Q11407" s="2" t="str">
        <f>FLOOR('Transaction Data'!$P11407,15)&amp;"-"&amp;FLOOR('Transaction Data'!$P11407,15)+14</f>
        <v>15-29</v>
      </c>
      <c r="R11407" s="2" t="str">
        <f>IF('Transaction Data'!$L11407&lt;=10,"Less Expensive","Expensive")</f>
        <v>Less Expensive</v>
      </c>
      <c r="S11407" s="4">
        <f>WEEKDAY('Transaction Data'!$A11407)</f>
        <v>5</v>
      </c>
      <c r="T11407" s="2" t="str">
        <f>IF(WEEKDAY('Transaction Data'!$A11407,2)&lt;6,"Weekday","Weekend")</f>
        <v>Weekday</v>
      </c>
    </row>
    <row r="11408" ht="15.75" customHeight="1">
      <c r="A11408" s="1">
        <v>45619.0</v>
      </c>
      <c r="B11408" s="2" t="s">
        <v>8377</v>
      </c>
      <c r="C11408" s="2" t="s">
        <v>32</v>
      </c>
      <c r="D11408" s="1">
        <v>19790.0</v>
      </c>
      <c r="E11408" s="2" t="s">
        <v>22</v>
      </c>
      <c r="F11408" s="2">
        <v>384.0</v>
      </c>
      <c r="G11408" s="2" t="s">
        <v>44</v>
      </c>
      <c r="H11408" s="2" t="s">
        <v>24</v>
      </c>
      <c r="I11408" s="2" t="s">
        <v>35</v>
      </c>
      <c r="J11408" s="2" t="str">
        <f t="array" ref="J11408">XLOOKUP('Transaction Data'!$G11408,Product_Code,Biscuit_Brand)</f>
        <v>Butter Crunch</v>
      </c>
      <c r="K11408" s="2">
        <f t="array" ref="K11408">XLOOKUP('Transaction Data'!$G11408,Product_Code,Cost)</f>
        <v>10</v>
      </c>
      <c r="L11408" s="2">
        <f t="array" ref="L11408">XLOOKUP('Transaction Data'!$G11408,Product_Code,Unit_Price)</f>
        <v>11</v>
      </c>
      <c r="M11408" s="3">
        <f>'Transaction Data'!$F11408*'Transaction Data'!$K11408</f>
        <v>3840</v>
      </c>
      <c r="N11408" s="3">
        <f>'Transaction Data'!$F11408*'Transaction Data'!$L11408</f>
        <v>4224</v>
      </c>
      <c r="O11408" s="3">
        <f>'Transaction Data'!$N11408-'Transaction Data'!$M11408</f>
        <v>384</v>
      </c>
      <c r="P11408" s="2">
        <f>DATEDIF('Transaction Data'!$D11408,'Transaction Data'!$A11408,"y")</f>
        <v>70</v>
      </c>
      <c r="Q11408" s="2" t="str">
        <f>FLOOR('Transaction Data'!$P11408,15)&amp;"-"&amp;FLOOR('Transaction Data'!$P11408,15)+14</f>
        <v>60-74</v>
      </c>
      <c r="R11408" s="2" t="str">
        <f>IF('Transaction Data'!$L11408&lt;=10,"Less Expensive","Expensive")</f>
        <v>Expensive</v>
      </c>
      <c r="S11408" s="4">
        <f>WEEKDAY('Transaction Data'!$A11408)</f>
        <v>7</v>
      </c>
      <c r="T11408" s="2" t="str">
        <f>IF(WEEKDAY('Transaction Data'!$A11408,2)&lt;6,"Weekday","Weekend")</f>
        <v>Weekend</v>
      </c>
    </row>
    <row r="11409" ht="15.75" customHeight="1">
      <c r="A11409" s="1">
        <v>45606.0</v>
      </c>
      <c r="B11409" s="2" t="s">
        <v>36</v>
      </c>
      <c r="C11409" s="2" t="s">
        <v>21</v>
      </c>
      <c r="D11409" s="1">
        <v>22564.0</v>
      </c>
      <c r="E11409" s="2" t="s">
        <v>37</v>
      </c>
      <c r="F11409" s="2">
        <v>19.0</v>
      </c>
      <c r="G11409" s="2" t="s">
        <v>28</v>
      </c>
      <c r="H11409" s="2" t="s">
        <v>52</v>
      </c>
      <c r="I11409" s="2" t="s">
        <v>35</v>
      </c>
      <c r="J11409" s="2" t="str">
        <f t="array" ref="J11409">XLOOKUP('Transaction Data'!$G11409,Product_Code,Biscuit_Brand)</f>
        <v>Shortbread</v>
      </c>
      <c r="K11409" s="2">
        <f t="array" ref="K11409">XLOOKUP('Transaction Data'!$G11409,Product_Code,Cost)</f>
        <v>10</v>
      </c>
      <c r="L11409" s="2">
        <f t="array" ref="L11409">XLOOKUP('Transaction Data'!$G11409,Product_Code,Unit_Price)</f>
        <v>45</v>
      </c>
      <c r="M11409" s="3">
        <f>'Transaction Data'!$F11409*'Transaction Data'!$K11409</f>
        <v>190</v>
      </c>
      <c r="N11409" s="3">
        <f>'Transaction Data'!$F11409*'Transaction Data'!$L11409</f>
        <v>855</v>
      </c>
      <c r="O11409" s="3">
        <f>'Transaction Data'!$N11409-'Transaction Data'!$M11409</f>
        <v>665</v>
      </c>
      <c r="P11409" s="2">
        <f>DATEDIF('Transaction Data'!$D11409,'Transaction Data'!$A11409,"y")</f>
        <v>63</v>
      </c>
      <c r="Q11409" s="2" t="str">
        <f>FLOOR('Transaction Data'!$P11409,15)&amp;"-"&amp;FLOOR('Transaction Data'!$P11409,15)+14</f>
        <v>60-74</v>
      </c>
      <c r="R11409" s="2" t="str">
        <f>IF('Transaction Data'!$L11409&lt;=10,"Less Expensive","Expensive")</f>
        <v>Expensive</v>
      </c>
      <c r="S11409" s="4">
        <f>WEEKDAY('Transaction Data'!$A11409)</f>
        <v>1</v>
      </c>
      <c r="T11409" s="2" t="str">
        <f>IF(WEEKDAY('Transaction Data'!$A11409,2)&lt;6,"Weekday","Weekend")</f>
        <v>Weekend</v>
      </c>
    </row>
    <row r="11410" ht="15.75" customHeight="1">
      <c r="A11410" s="1">
        <v>45606.0</v>
      </c>
      <c r="B11410" s="2" t="s">
        <v>2362</v>
      </c>
      <c r="C11410" s="2" t="s">
        <v>54</v>
      </c>
      <c r="D11410" s="1">
        <v>31453.0</v>
      </c>
      <c r="E11410" s="2" t="s">
        <v>22</v>
      </c>
      <c r="F11410" s="2">
        <v>331.0</v>
      </c>
      <c r="G11410" s="2" t="s">
        <v>23</v>
      </c>
      <c r="H11410" s="2" t="s">
        <v>45</v>
      </c>
      <c r="I11410" s="2" t="s">
        <v>25</v>
      </c>
      <c r="J11410" s="2" t="str">
        <f t="array" ref="J11410">XLOOKUP('Transaction Data'!$G11410,Product_Code,Biscuit_Brand)</f>
        <v>Cinnamon Swirls</v>
      </c>
      <c r="K11410" s="2">
        <f t="array" ref="K11410">XLOOKUP('Transaction Data'!$G11410,Product_Code,Cost)</f>
        <v>10</v>
      </c>
      <c r="L11410" s="2">
        <f t="array" ref="L11410">XLOOKUP('Transaction Data'!$G11410,Product_Code,Unit_Price)</f>
        <v>14</v>
      </c>
      <c r="M11410" s="3">
        <f>'Transaction Data'!$F11410*'Transaction Data'!$K11410</f>
        <v>3310</v>
      </c>
      <c r="N11410" s="3">
        <f>'Transaction Data'!$F11410*'Transaction Data'!$L11410</f>
        <v>4634</v>
      </c>
      <c r="O11410" s="3">
        <f>'Transaction Data'!$N11410-'Transaction Data'!$M11410</f>
        <v>1324</v>
      </c>
      <c r="P11410" s="2">
        <f>DATEDIF('Transaction Data'!$D11410,'Transaction Data'!$A11410,"y")</f>
        <v>38</v>
      </c>
      <c r="Q11410" s="2" t="str">
        <f>FLOOR('Transaction Data'!$P11410,15)&amp;"-"&amp;FLOOR('Transaction Data'!$P11410,15)+14</f>
        <v>30-44</v>
      </c>
      <c r="R11410" s="2" t="str">
        <f>IF('Transaction Data'!$L11410&lt;=10,"Less Expensive","Expensive")</f>
        <v>Expensive</v>
      </c>
      <c r="S11410" s="4">
        <f>WEEKDAY('Transaction Data'!$A11410)</f>
        <v>1</v>
      </c>
      <c r="T11410" s="2" t="str">
        <f>IF(WEEKDAY('Transaction Data'!$A11410,2)&lt;6,"Weekday","Weekend")</f>
        <v>Weekend</v>
      </c>
    </row>
    <row r="11411" ht="15.75" customHeight="1">
      <c r="A11411" s="1">
        <v>45605.0</v>
      </c>
      <c r="B11411" s="2" t="s">
        <v>6883</v>
      </c>
      <c r="C11411" s="2" t="s">
        <v>47</v>
      </c>
      <c r="D11411" s="1">
        <v>34012.0</v>
      </c>
      <c r="E11411" s="2" t="s">
        <v>27</v>
      </c>
      <c r="F11411" s="2">
        <v>435.0</v>
      </c>
      <c r="G11411" s="2" t="s">
        <v>28</v>
      </c>
      <c r="H11411" s="2" t="s">
        <v>52</v>
      </c>
      <c r="I11411" s="2" t="s">
        <v>25</v>
      </c>
      <c r="J11411" s="2" t="str">
        <f t="array" ref="J11411">XLOOKUP('Transaction Data'!$G11411,Product_Code,Biscuit_Brand)</f>
        <v>Shortbread</v>
      </c>
      <c r="K11411" s="2">
        <f t="array" ref="K11411">XLOOKUP('Transaction Data'!$G11411,Product_Code,Cost)</f>
        <v>10</v>
      </c>
      <c r="L11411" s="2">
        <f t="array" ref="L11411">XLOOKUP('Transaction Data'!$G11411,Product_Code,Unit_Price)</f>
        <v>45</v>
      </c>
      <c r="M11411" s="3">
        <f>'Transaction Data'!$F11411*'Transaction Data'!$K11411</f>
        <v>4350</v>
      </c>
      <c r="N11411" s="3">
        <f>'Transaction Data'!$F11411*'Transaction Data'!$L11411</f>
        <v>19575</v>
      </c>
      <c r="O11411" s="3">
        <f>'Transaction Data'!$N11411-'Transaction Data'!$M11411</f>
        <v>15225</v>
      </c>
      <c r="P11411" s="2">
        <f>DATEDIF('Transaction Data'!$D11411,'Transaction Data'!$A11411,"y")</f>
        <v>31</v>
      </c>
      <c r="Q11411" s="2" t="str">
        <f>FLOOR('Transaction Data'!$P11411,15)&amp;"-"&amp;FLOOR('Transaction Data'!$P11411,15)+14</f>
        <v>30-44</v>
      </c>
      <c r="R11411" s="2" t="str">
        <f>IF('Transaction Data'!$L11411&lt;=10,"Less Expensive","Expensive")</f>
        <v>Expensive</v>
      </c>
      <c r="S11411" s="4">
        <f>WEEKDAY('Transaction Data'!$A11411)</f>
        <v>7</v>
      </c>
      <c r="T11411" s="2" t="str">
        <f>IF(WEEKDAY('Transaction Data'!$A11411,2)&lt;6,"Weekday","Weekend")</f>
        <v>Weekend</v>
      </c>
    </row>
    <row r="11412" ht="15.75" customHeight="1">
      <c r="A11412" s="1">
        <v>45602.0</v>
      </c>
      <c r="B11412" s="2" t="s">
        <v>1880</v>
      </c>
      <c r="C11412" s="2" t="s">
        <v>65</v>
      </c>
      <c r="D11412" s="1">
        <v>35908.0</v>
      </c>
      <c r="E11412" s="2" t="s">
        <v>37</v>
      </c>
      <c r="F11412" s="2">
        <v>73.0</v>
      </c>
      <c r="G11412" s="2" t="s">
        <v>23</v>
      </c>
      <c r="H11412" s="2" t="s">
        <v>34</v>
      </c>
      <c r="I11412" s="2" t="s">
        <v>30</v>
      </c>
      <c r="J11412" s="2" t="str">
        <f t="array" ref="J11412">XLOOKUP('Transaction Data'!$G11412,Product_Code,Biscuit_Brand)</f>
        <v>Cinnamon Swirls</v>
      </c>
      <c r="K11412" s="2">
        <f t="array" ref="K11412">XLOOKUP('Transaction Data'!$G11412,Product_Code,Cost)</f>
        <v>10</v>
      </c>
      <c r="L11412" s="2">
        <f t="array" ref="L11412">XLOOKUP('Transaction Data'!$G11412,Product_Code,Unit_Price)</f>
        <v>14</v>
      </c>
      <c r="M11412" s="3">
        <f>'Transaction Data'!$F11412*'Transaction Data'!$K11412</f>
        <v>730</v>
      </c>
      <c r="N11412" s="3">
        <f>'Transaction Data'!$F11412*'Transaction Data'!$L11412</f>
        <v>1022</v>
      </c>
      <c r="O11412" s="3">
        <f>'Transaction Data'!$N11412-'Transaction Data'!$M11412</f>
        <v>292</v>
      </c>
      <c r="P11412" s="2">
        <f>DATEDIF('Transaction Data'!$D11412,'Transaction Data'!$A11412,"y")</f>
        <v>26</v>
      </c>
      <c r="Q11412" s="2" t="str">
        <f>FLOOR('Transaction Data'!$P11412,15)&amp;"-"&amp;FLOOR('Transaction Data'!$P11412,15)+14</f>
        <v>15-29</v>
      </c>
      <c r="R11412" s="2" t="str">
        <f>IF('Transaction Data'!$L11412&lt;=10,"Less Expensive","Expensive")</f>
        <v>Expensive</v>
      </c>
      <c r="S11412" s="4">
        <f>WEEKDAY('Transaction Data'!$A11412)</f>
        <v>4</v>
      </c>
      <c r="T11412" s="2" t="str">
        <f>IF(WEEKDAY('Transaction Data'!$A11412,2)&lt;6,"Weekday","Weekend")</f>
        <v>Weekday</v>
      </c>
    </row>
    <row r="11413" ht="15.75" customHeight="1">
      <c r="A11413" s="1">
        <v>45601.0</v>
      </c>
      <c r="B11413" s="2" t="s">
        <v>4022</v>
      </c>
      <c r="C11413" s="2" t="s">
        <v>69</v>
      </c>
      <c r="D11413" s="1">
        <v>15980.0</v>
      </c>
      <c r="E11413" s="2" t="s">
        <v>27</v>
      </c>
      <c r="F11413" s="2">
        <v>327.0</v>
      </c>
      <c r="G11413" s="2" t="s">
        <v>55</v>
      </c>
      <c r="H11413" s="2" t="s">
        <v>49</v>
      </c>
      <c r="I11413" s="2" t="s">
        <v>25</v>
      </c>
      <c r="J11413" s="2" t="str">
        <f t="array" ref="J11413">XLOOKUP('Transaction Data'!$G11413,Product_Code,Biscuit_Brand)</f>
        <v>Vanilla Wafers</v>
      </c>
      <c r="K11413" s="2">
        <f t="array" ref="K11413">XLOOKUP('Transaction Data'!$G11413,Product_Code,Cost)</f>
        <v>18</v>
      </c>
      <c r="L11413" s="2">
        <f t="array" ref="L11413">XLOOKUP('Transaction Data'!$G11413,Product_Code,Unit_Price)</f>
        <v>36</v>
      </c>
      <c r="M11413" s="3">
        <f>'Transaction Data'!$F11413*'Transaction Data'!$K11413</f>
        <v>5886</v>
      </c>
      <c r="N11413" s="3">
        <f>'Transaction Data'!$F11413*'Transaction Data'!$L11413</f>
        <v>11772</v>
      </c>
      <c r="O11413" s="3">
        <f>'Transaction Data'!$N11413-'Transaction Data'!$M11413</f>
        <v>5886</v>
      </c>
      <c r="P11413" s="2">
        <f>DATEDIF('Transaction Data'!$D11413,'Transaction Data'!$A11413,"y")</f>
        <v>81</v>
      </c>
      <c r="Q11413" s="2" t="str">
        <f>FLOOR('Transaction Data'!$P11413,15)&amp;"-"&amp;FLOOR('Transaction Data'!$P11413,15)+14</f>
        <v>75-89</v>
      </c>
      <c r="R11413" s="2" t="str">
        <f>IF('Transaction Data'!$L11413&lt;=10,"Less Expensive","Expensive")</f>
        <v>Expensive</v>
      </c>
      <c r="S11413" s="4">
        <f>WEEKDAY('Transaction Data'!$A11413)</f>
        <v>3</v>
      </c>
      <c r="T11413" s="2" t="str">
        <f>IF(WEEKDAY('Transaction Data'!$A11413,2)&lt;6,"Weekday","Weekend")</f>
        <v>Weekday</v>
      </c>
    </row>
    <row r="11414" ht="15.75" customHeight="1">
      <c r="A11414" s="1">
        <v>45606.0</v>
      </c>
      <c r="B11414" s="2" t="s">
        <v>4990</v>
      </c>
      <c r="C11414" s="2" t="s">
        <v>72</v>
      </c>
      <c r="D11414" s="1">
        <v>18162.0</v>
      </c>
      <c r="E11414" s="2" t="s">
        <v>37</v>
      </c>
      <c r="F11414" s="2">
        <v>216.0</v>
      </c>
      <c r="G11414" s="2" t="s">
        <v>60</v>
      </c>
      <c r="H11414" s="2" t="s">
        <v>29</v>
      </c>
      <c r="I11414" s="2" t="s">
        <v>25</v>
      </c>
      <c r="J11414" s="2" t="str">
        <f t="array" ref="J11414">XLOOKUP('Transaction Data'!$G11414,Product_Code,Biscuit_Brand)</f>
        <v>Peanut Butter Bites</v>
      </c>
      <c r="K11414" s="2">
        <f t="array" ref="K11414">XLOOKUP('Transaction Data'!$G11414,Product_Code,Cost)</f>
        <v>5</v>
      </c>
      <c r="L11414" s="2">
        <f t="array" ref="L11414">XLOOKUP('Transaction Data'!$G11414,Product_Code,Unit_Price)</f>
        <v>7</v>
      </c>
      <c r="M11414" s="3">
        <f>'Transaction Data'!$F11414*'Transaction Data'!$K11414</f>
        <v>1080</v>
      </c>
      <c r="N11414" s="3">
        <f>'Transaction Data'!$F11414*'Transaction Data'!$L11414</f>
        <v>1512</v>
      </c>
      <c r="O11414" s="3">
        <f>'Transaction Data'!$N11414-'Transaction Data'!$M11414</f>
        <v>432</v>
      </c>
      <c r="P11414" s="2">
        <f>DATEDIF('Transaction Data'!$D11414,'Transaction Data'!$A11414,"y")</f>
        <v>75</v>
      </c>
      <c r="Q11414" s="2" t="str">
        <f>FLOOR('Transaction Data'!$P11414,15)&amp;"-"&amp;FLOOR('Transaction Data'!$P11414,15)+14</f>
        <v>75-89</v>
      </c>
      <c r="R11414" s="2" t="str">
        <f>IF('Transaction Data'!$L11414&lt;=10,"Less Expensive","Expensive")</f>
        <v>Less Expensive</v>
      </c>
      <c r="S11414" s="4">
        <f>WEEKDAY('Transaction Data'!$A11414)</f>
        <v>1</v>
      </c>
      <c r="T11414" s="2" t="str">
        <f>IF(WEEKDAY('Transaction Data'!$A11414,2)&lt;6,"Weekday","Weekend")</f>
        <v>Weekend</v>
      </c>
    </row>
    <row r="11415" ht="15.75" customHeight="1">
      <c r="A11415" s="1">
        <v>45598.0</v>
      </c>
      <c r="B11415" s="2" t="s">
        <v>7876</v>
      </c>
      <c r="C11415" s="2" t="s">
        <v>47</v>
      </c>
      <c r="D11415" s="1">
        <v>25245.0</v>
      </c>
      <c r="E11415" s="2" t="s">
        <v>22</v>
      </c>
      <c r="F11415" s="2">
        <v>293.0</v>
      </c>
      <c r="G11415" s="2" t="s">
        <v>60</v>
      </c>
      <c r="H11415" s="2" t="s">
        <v>29</v>
      </c>
      <c r="I11415" s="2" t="s">
        <v>35</v>
      </c>
      <c r="J11415" s="2" t="str">
        <f t="array" ref="J11415">XLOOKUP('Transaction Data'!$G11415,Product_Code,Biscuit_Brand)</f>
        <v>Peanut Butter Bites</v>
      </c>
      <c r="K11415" s="2">
        <f t="array" ref="K11415">XLOOKUP('Transaction Data'!$G11415,Product_Code,Cost)</f>
        <v>5</v>
      </c>
      <c r="L11415" s="2">
        <f t="array" ref="L11415">XLOOKUP('Transaction Data'!$G11415,Product_Code,Unit_Price)</f>
        <v>7</v>
      </c>
      <c r="M11415" s="3">
        <f>'Transaction Data'!$F11415*'Transaction Data'!$K11415</f>
        <v>1465</v>
      </c>
      <c r="N11415" s="3">
        <f>'Transaction Data'!$F11415*'Transaction Data'!$L11415</f>
        <v>2051</v>
      </c>
      <c r="O11415" s="3">
        <f>'Transaction Data'!$N11415-'Transaction Data'!$M11415</f>
        <v>586</v>
      </c>
      <c r="P11415" s="2">
        <f>DATEDIF('Transaction Data'!$D11415,'Transaction Data'!$A11415,"y")</f>
        <v>55</v>
      </c>
      <c r="Q11415" s="2" t="str">
        <f>FLOOR('Transaction Data'!$P11415,15)&amp;"-"&amp;FLOOR('Transaction Data'!$P11415,15)+14</f>
        <v>45-59</v>
      </c>
      <c r="R11415" s="2" t="str">
        <f>IF('Transaction Data'!$L11415&lt;=10,"Less Expensive","Expensive")</f>
        <v>Less Expensive</v>
      </c>
      <c r="S11415" s="4">
        <f>WEEKDAY('Transaction Data'!$A11415)</f>
        <v>7</v>
      </c>
      <c r="T11415" s="2" t="str">
        <f>IF(WEEKDAY('Transaction Data'!$A11415,2)&lt;6,"Weekday","Weekend")</f>
        <v>Weekend</v>
      </c>
    </row>
    <row r="11416" ht="15.75" customHeight="1">
      <c r="A11416" s="1">
        <v>45607.0</v>
      </c>
      <c r="B11416" s="2" t="s">
        <v>2967</v>
      </c>
      <c r="C11416" s="2" t="s">
        <v>21</v>
      </c>
      <c r="D11416" s="1">
        <v>17996.0</v>
      </c>
      <c r="E11416" s="2" t="s">
        <v>37</v>
      </c>
      <c r="F11416" s="2">
        <v>242.0</v>
      </c>
      <c r="G11416" s="2" t="s">
        <v>61</v>
      </c>
      <c r="H11416" s="2" t="s">
        <v>34</v>
      </c>
      <c r="I11416" s="2" t="s">
        <v>25</v>
      </c>
      <c r="J11416" s="2" t="str">
        <f t="array" ref="J11416">XLOOKUP('Transaction Data'!$G11416,Product_Code,Biscuit_Brand)</f>
        <v>Choco Delight</v>
      </c>
      <c r="K11416" s="2">
        <f t="array" ref="K11416">XLOOKUP('Transaction Data'!$G11416,Product_Code,Cost)</f>
        <v>3</v>
      </c>
      <c r="L11416" s="2">
        <f t="array" ref="L11416">XLOOKUP('Transaction Data'!$G11416,Product_Code,Unit_Price)</f>
        <v>5</v>
      </c>
      <c r="M11416" s="3">
        <f>'Transaction Data'!$F11416*'Transaction Data'!$K11416</f>
        <v>726</v>
      </c>
      <c r="N11416" s="3">
        <f>'Transaction Data'!$F11416*'Transaction Data'!$L11416</f>
        <v>1210</v>
      </c>
      <c r="O11416" s="3">
        <f>'Transaction Data'!$N11416-'Transaction Data'!$M11416</f>
        <v>484</v>
      </c>
      <c r="P11416" s="2">
        <f>DATEDIF('Transaction Data'!$D11416,'Transaction Data'!$A11416,"y")</f>
        <v>75</v>
      </c>
      <c r="Q11416" s="2" t="str">
        <f>FLOOR('Transaction Data'!$P11416,15)&amp;"-"&amp;FLOOR('Transaction Data'!$P11416,15)+14</f>
        <v>75-89</v>
      </c>
      <c r="R11416" s="2" t="str">
        <f>IF('Transaction Data'!$L11416&lt;=10,"Less Expensive","Expensive")</f>
        <v>Less Expensive</v>
      </c>
      <c r="S11416" s="4">
        <f>WEEKDAY('Transaction Data'!$A11416)</f>
        <v>2</v>
      </c>
      <c r="T11416" s="2" t="str">
        <f>IF(WEEKDAY('Transaction Data'!$A11416,2)&lt;6,"Weekday","Weekend")</f>
        <v>Weekday</v>
      </c>
    </row>
    <row r="11417" ht="15.75" customHeight="1">
      <c r="A11417" s="1">
        <v>45598.0</v>
      </c>
      <c r="B11417" s="2" t="s">
        <v>4057</v>
      </c>
      <c r="C11417" s="2" t="s">
        <v>54</v>
      </c>
      <c r="D11417" s="1">
        <v>36606.0</v>
      </c>
      <c r="E11417" s="2" t="s">
        <v>63</v>
      </c>
      <c r="F11417" s="2">
        <v>335.0</v>
      </c>
      <c r="G11417" s="2" t="s">
        <v>33</v>
      </c>
      <c r="H11417" s="2" t="s">
        <v>34</v>
      </c>
      <c r="I11417" s="2" t="s">
        <v>30</v>
      </c>
      <c r="J11417" s="2" t="str">
        <f t="array" ref="J11417">XLOOKUP('Transaction Data'!$G11417,Product_Code,Biscuit_Brand)</f>
        <v>Caramel Biscuits</v>
      </c>
      <c r="K11417" s="2">
        <f t="array" ref="K11417">XLOOKUP('Transaction Data'!$G11417,Product_Code,Cost)</f>
        <v>18</v>
      </c>
      <c r="L11417" s="2">
        <f t="array" ref="L11417">XLOOKUP('Transaction Data'!$G11417,Product_Code,Unit_Price)</f>
        <v>22</v>
      </c>
      <c r="M11417" s="3">
        <f>'Transaction Data'!$F11417*'Transaction Data'!$K11417</f>
        <v>6030</v>
      </c>
      <c r="N11417" s="3">
        <f>'Transaction Data'!$F11417*'Transaction Data'!$L11417</f>
        <v>7370</v>
      </c>
      <c r="O11417" s="3">
        <f>'Transaction Data'!$N11417-'Transaction Data'!$M11417</f>
        <v>1340</v>
      </c>
      <c r="P11417" s="2">
        <f>DATEDIF('Transaction Data'!$D11417,'Transaction Data'!$A11417,"y")</f>
        <v>24</v>
      </c>
      <c r="Q11417" s="2" t="str">
        <f>FLOOR('Transaction Data'!$P11417,15)&amp;"-"&amp;FLOOR('Transaction Data'!$P11417,15)+14</f>
        <v>15-29</v>
      </c>
      <c r="R11417" s="2" t="str">
        <f>IF('Transaction Data'!$L11417&lt;=10,"Less Expensive","Expensive")</f>
        <v>Expensive</v>
      </c>
      <c r="S11417" s="4">
        <f>WEEKDAY('Transaction Data'!$A11417)</f>
        <v>7</v>
      </c>
      <c r="T11417" s="2" t="str">
        <f>IF(WEEKDAY('Transaction Data'!$A11417,2)&lt;6,"Weekday","Weekend")</f>
        <v>Weekend</v>
      </c>
    </row>
    <row r="11418" ht="15.75" customHeight="1">
      <c r="A11418" s="1">
        <v>45619.0</v>
      </c>
      <c r="B11418" s="2" t="s">
        <v>424</v>
      </c>
      <c r="C11418" s="2" t="s">
        <v>21</v>
      </c>
      <c r="D11418" s="1">
        <v>27967.0</v>
      </c>
      <c r="E11418" s="2" t="s">
        <v>22</v>
      </c>
      <c r="F11418" s="2">
        <v>359.0</v>
      </c>
      <c r="G11418" s="2" t="s">
        <v>44</v>
      </c>
      <c r="H11418" s="2" t="s">
        <v>52</v>
      </c>
      <c r="I11418" s="2" t="s">
        <v>25</v>
      </c>
      <c r="J11418" s="2" t="str">
        <f t="array" ref="J11418">XLOOKUP('Transaction Data'!$G11418,Product_Code,Biscuit_Brand)</f>
        <v>Butter Crunch</v>
      </c>
      <c r="K11418" s="2">
        <f t="array" ref="K11418">XLOOKUP('Transaction Data'!$G11418,Product_Code,Cost)</f>
        <v>10</v>
      </c>
      <c r="L11418" s="2">
        <f t="array" ref="L11418">XLOOKUP('Transaction Data'!$G11418,Product_Code,Unit_Price)</f>
        <v>11</v>
      </c>
      <c r="M11418" s="3">
        <f>'Transaction Data'!$F11418*'Transaction Data'!$K11418</f>
        <v>3590</v>
      </c>
      <c r="N11418" s="3">
        <f>'Transaction Data'!$F11418*'Transaction Data'!$L11418</f>
        <v>3949</v>
      </c>
      <c r="O11418" s="3">
        <f>'Transaction Data'!$N11418-'Transaction Data'!$M11418</f>
        <v>359</v>
      </c>
      <c r="P11418" s="2">
        <f>DATEDIF('Transaction Data'!$D11418,'Transaction Data'!$A11418,"y")</f>
        <v>48</v>
      </c>
      <c r="Q11418" s="2" t="str">
        <f>FLOOR('Transaction Data'!$P11418,15)&amp;"-"&amp;FLOOR('Transaction Data'!$P11418,15)+14</f>
        <v>45-59</v>
      </c>
      <c r="R11418" s="2" t="str">
        <f>IF('Transaction Data'!$L11418&lt;=10,"Less Expensive","Expensive")</f>
        <v>Expensive</v>
      </c>
      <c r="S11418" s="4">
        <f>WEEKDAY('Transaction Data'!$A11418)</f>
        <v>7</v>
      </c>
      <c r="T11418" s="2" t="str">
        <f>IF(WEEKDAY('Transaction Data'!$A11418,2)&lt;6,"Weekday","Weekend")</f>
        <v>Weekend</v>
      </c>
    </row>
    <row r="11419" ht="15.75" customHeight="1">
      <c r="A11419" s="1">
        <v>45609.0</v>
      </c>
      <c r="B11419" s="2" t="s">
        <v>6609</v>
      </c>
      <c r="C11419" s="2" t="s">
        <v>69</v>
      </c>
      <c r="D11419" s="1">
        <v>21326.0</v>
      </c>
      <c r="E11419" s="2" t="s">
        <v>63</v>
      </c>
      <c r="F11419" s="2">
        <v>413.0</v>
      </c>
      <c r="G11419" s="2" t="s">
        <v>55</v>
      </c>
      <c r="H11419" s="2" t="s">
        <v>52</v>
      </c>
      <c r="I11419" s="2" t="s">
        <v>35</v>
      </c>
      <c r="J11419" s="2" t="str">
        <f t="array" ref="J11419">XLOOKUP('Transaction Data'!$G11419,Product_Code,Biscuit_Brand)</f>
        <v>Vanilla Wafers</v>
      </c>
      <c r="K11419" s="2">
        <f t="array" ref="K11419">XLOOKUP('Transaction Data'!$G11419,Product_Code,Cost)</f>
        <v>18</v>
      </c>
      <c r="L11419" s="2">
        <f t="array" ref="L11419">XLOOKUP('Transaction Data'!$G11419,Product_Code,Unit_Price)</f>
        <v>36</v>
      </c>
      <c r="M11419" s="3">
        <f>'Transaction Data'!$F11419*'Transaction Data'!$K11419</f>
        <v>7434</v>
      </c>
      <c r="N11419" s="3">
        <f>'Transaction Data'!$F11419*'Transaction Data'!$L11419</f>
        <v>14868</v>
      </c>
      <c r="O11419" s="3">
        <f>'Transaction Data'!$N11419-'Transaction Data'!$M11419</f>
        <v>7434</v>
      </c>
      <c r="P11419" s="2">
        <f>DATEDIF('Transaction Data'!$D11419,'Transaction Data'!$A11419,"y")</f>
        <v>66</v>
      </c>
      <c r="Q11419" s="2" t="str">
        <f>FLOOR('Transaction Data'!$P11419,15)&amp;"-"&amp;FLOOR('Transaction Data'!$P11419,15)+14</f>
        <v>60-74</v>
      </c>
      <c r="R11419" s="2" t="str">
        <f>IF('Transaction Data'!$L11419&lt;=10,"Less Expensive","Expensive")</f>
        <v>Expensive</v>
      </c>
      <c r="S11419" s="4">
        <f>WEEKDAY('Transaction Data'!$A11419)</f>
        <v>4</v>
      </c>
      <c r="T11419" s="2" t="str">
        <f>IF(WEEKDAY('Transaction Data'!$A11419,2)&lt;6,"Weekday","Weekend")</f>
        <v>Weekday</v>
      </c>
    </row>
    <row r="11420" ht="15.75" customHeight="1">
      <c r="A11420" s="1">
        <v>45616.0</v>
      </c>
      <c r="B11420" s="2" t="s">
        <v>5214</v>
      </c>
      <c r="C11420" s="2" t="s">
        <v>21</v>
      </c>
      <c r="D11420" s="1">
        <v>18944.0</v>
      </c>
      <c r="E11420" s="2" t="s">
        <v>27</v>
      </c>
      <c r="F11420" s="2">
        <v>226.0</v>
      </c>
      <c r="G11420" s="2" t="s">
        <v>38</v>
      </c>
      <c r="H11420" s="2" t="s">
        <v>42</v>
      </c>
      <c r="I11420" s="2" t="s">
        <v>30</v>
      </c>
      <c r="J11420" s="2" t="str">
        <f t="array" ref="J11420">XLOOKUP('Transaction Data'!$G11420,Product_Code,Biscuit_Brand)</f>
        <v>Ginger Snaps</v>
      </c>
      <c r="K11420" s="2">
        <f t="array" ref="K11420">XLOOKUP('Transaction Data'!$G11420,Product_Code,Cost)</f>
        <v>14</v>
      </c>
      <c r="L11420" s="2">
        <f t="array" ref="L11420">XLOOKUP('Transaction Data'!$G11420,Product_Code,Unit_Price)</f>
        <v>28</v>
      </c>
      <c r="M11420" s="3">
        <f>'Transaction Data'!$F11420*'Transaction Data'!$K11420</f>
        <v>3164</v>
      </c>
      <c r="N11420" s="3">
        <f>'Transaction Data'!$F11420*'Transaction Data'!$L11420</f>
        <v>6328</v>
      </c>
      <c r="O11420" s="3">
        <f>'Transaction Data'!$N11420-'Transaction Data'!$M11420</f>
        <v>3164</v>
      </c>
      <c r="P11420" s="2">
        <f>DATEDIF('Transaction Data'!$D11420,'Transaction Data'!$A11420,"y")</f>
        <v>73</v>
      </c>
      <c r="Q11420" s="2" t="str">
        <f>FLOOR('Transaction Data'!$P11420,15)&amp;"-"&amp;FLOOR('Transaction Data'!$P11420,15)+14</f>
        <v>60-74</v>
      </c>
      <c r="R11420" s="2" t="str">
        <f>IF('Transaction Data'!$L11420&lt;=10,"Less Expensive","Expensive")</f>
        <v>Expensive</v>
      </c>
      <c r="S11420" s="4">
        <f>WEEKDAY('Transaction Data'!$A11420)</f>
        <v>4</v>
      </c>
      <c r="T11420" s="2" t="str">
        <f>IF(WEEKDAY('Transaction Data'!$A11420,2)&lt;6,"Weekday","Weekend")</f>
        <v>Weekday</v>
      </c>
    </row>
    <row r="11421" ht="15.75" customHeight="1">
      <c r="A11421" s="1">
        <v>45609.0</v>
      </c>
      <c r="B11421" s="2" t="s">
        <v>1117</v>
      </c>
      <c r="C11421" s="2" t="s">
        <v>41</v>
      </c>
      <c r="D11421" s="1">
        <v>37932.0</v>
      </c>
      <c r="E11421" s="2" t="s">
        <v>22</v>
      </c>
      <c r="F11421" s="2">
        <v>252.0</v>
      </c>
      <c r="G11421" s="2" t="s">
        <v>33</v>
      </c>
      <c r="H11421" s="2" t="s">
        <v>52</v>
      </c>
      <c r="I11421" s="2" t="s">
        <v>30</v>
      </c>
      <c r="J11421" s="2" t="str">
        <f t="array" ref="J11421">XLOOKUP('Transaction Data'!$G11421,Product_Code,Biscuit_Brand)</f>
        <v>Caramel Biscuits</v>
      </c>
      <c r="K11421" s="2">
        <f t="array" ref="K11421">XLOOKUP('Transaction Data'!$G11421,Product_Code,Cost)</f>
        <v>18</v>
      </c>
      <c r="L11421" s="2">
        <f t="array" ref="L11421">XLOOKUP('Transaction Data'!$G11421,Product_Code,Unit_Price)</f>
        <v>22</v>
      </c>
      <c r="M11421" s="3">
        <f>'Transaction Data'!$F11421*'Transaction Data'!$K11421</f>
        <v>4536</v>
      </c>
      <c r="N11421" s="3">
        <f>'Transaction Data'!$F11421*'Transaction Data'!$L11421</f>
        <v>5544</v>
      </c>
      <c r="O11421" s="3">
        <f>'Transaction Data'!$N11421-'Transaction Data'!$M11421</f>
        <v>1008</v>
      </c>
      <c r="P11421" s="2">
        <f>DATEDIF('Transaction Data'!$D11421,'Transaction Data'!$A11421,"y")</f>
        <v>21</v>
      </c>
      <c r="Q11421" s="2" t="str">
        <f>FLOOR('Transaction Data'!$P11421,15)&amp;"-"&amp;FLOOR('Transaction Data'!$P11421,15)+14</f>
        <v>15-29</v>
      </c>
      <c r="R11421" s="2" t="str">
        <f>IF('Transaction Data'!$L11421&lt;=10,"Less Expensive","Expensive")</f>
        <v>Expensive</v>
      </c>
      <c r="S11421" s="4">
        <f>WEEKDAY('Transaction Data'!$A11421)</f>
        <v>4</v>
      </c>
      <c r="T11421" s="2" t="str">
        <f>IF(WEEKDAY('Transaction Data'!$A11421,2)&lt;6,"Weekday","Weekend")</f>
        <v>Weekday</v>
      </c>
    </row>
    <row r="11422" ht="15.75" customHeight="1">
      <c r="A11422" s="1">
        <v>45609.0</v>
      </c>
      <c r="B11422" s="2" t="s">
        <v>4066</v>
      </c>
      <c r="C11422" s="2" t="s">
        <v>72</v>
      </c>
      <c r="D11422" s="1">
        <v>19637.0</v>
      </c>
      <c r="E11422" s="2" t="s">
        <v>27</v>
      </c>
      <c r="F11422" s="2">
        <v>158.0</v>
      </c>
      <c r="G11422" s="2" t="s">
        <v>38</v>
      </c>
      <c r="H11422" s="2" t="s">
        <v>45</v>
      </c>
      <c r="I11422" s="2" t="s">
        <v>35</v>
      </c>
      <c r="J11422" s="2" t="str">
        <f t="array" ref="J11422">XLOOKUP('Transaction Data'!$G11422,Product_Code,Biscuit_Brand)</f>
        <v>Ginger Snaps</v>
      </c>
      <c r="K11422" s="2">
        <f t="array" ref="K11422">XLOOKUP('Transaction Data'!$G11422,Product_Code,Cost)</f>
        <v>14</v>
      </c>
      <c r="L11422" s="2">
        <f t="array" ref="L11422">XLOOKUP('Transaction Data'!$G11422,Product_Code,Unit_Price)</f>
        <v>28</v>
      </c>
      <c r="M11422" s="3">
        <f>'Transaction Data'!$F11422*'Transaction Data'!$K11422</f>
        <v>2212</v>
      </c>
      <c r="N11422" s="3">
        <f>'Transaction Data'!$F11422*'Transaction Data'!$L11422</f>
        <v>4424</v>
      </c>
      <c r="O11422" s="3">
        <f>'Transaction Data'!$N11422-'Transaction Data'!$M11422</f>
        <v>2212</v>
      </c>
      <c r="P11422" s="2">
        <f>DATEDIF('Transaction Data'!$D11422,'Transaction Data'!$A11422,"y")</f>
        <v>71</v>
      </c>
      <c r="Q11422" s="2" t="str">
        <f>FLOOR('Transaction Data'!$P11422,15)&amp;"-"&amp;FLOOR('Transaction Data'!$P11422,15)+14</f>
        <v>60-74</v>
      </c>
      <c r="R11422" s="2" t="str">
        <f>IF('Transaction Data'!$L11422&lt;=10,"Less Expensive","Expensive")</f>
        <v>Expensive</v>
      </c>
      <c r="S11422" s="4">
        <f>WEEKDAY('Transaction Data'!$A11422)</f>
        <v>4</v>
      </c>
      <c r="T11422" s="2" t="str">
        <f>IF(WEEKDAY('Transaction Data'!$A11422,2)&lt;6,"Weekday","Weekend")</f>
        <v>Weekday</v>
      </c>
    </row>
    <row r="11423" ht="15.75" customHeight="1">
      <c r="A11423" s="1">
        <v>45618.0</v>
      </c>
      <c r="B11423" s="2" t="s">
        <v>2609</v>
      </c>
      <c r="C11423" s="2" t="s">
        <v>32</v>
      </c>
      <c r="D11423" s="1">
        <v>23412.0</v>
      </c>
      <c r="E11423" s="2" t="s">
        <v>63</v>
      </c>
      <c r="F11423" s="2">
        <v>201.0</v>
      </c>
      <c r="G11423" s="2" t="s">
        <v>38</v>
      </c>
      <c r="H11423" s="2" t="s">
        <v>29</v>
      </c>
      <c r="I11423" s="2" t="s">
        <v>35</v>
      </c>
      <c r="J11423" s="2" t="str">
        <f t="array" ref="J11423">XLOOKUP('Transaction Data'!$G11423,Product_Code,Biscuit_Brand)</f>
        <v>Ginger Snaps</v>
      </c>
      <c r="K11423" s="2">
        <f t="array" ref="K11423">XLOOKUP('Transaction Data'!$G11423,Product_Code,Cost)</f>
        <v>14</v>
      </c>
      <c r="L11423" s="2">
        <f t="array" ref="L11423">XLOOKUP('Transaction Data'!$G11423,Product_Code,Unit_Price)</f>
        <v>28</v>
      </c>
      <c r="M11423" s="3">
        <f>'Transaction Data'!$F11423*'Transaction Data'!$K11423</f>
        <v>2814</v>
      </c>
      <c r="N11423" s="3">
        <f>'Transaction Data'!$F11423*'Transaction Data'!$L11423</f>
        <v>5628</v>
      </c>
      <c r="O11423" s="3">
        <f>'Transaction Data'!$N11423-'Transaction Data'!$M11423</f>
        <v>2814</v>
      </c>
      <c r="P11423" s="2">
        <f>DATEDIF('Transaction Data'!$D11423,'Transaction Data'!$A11423,"y")</f>
        <v>60</v>
      </c>
      <c r="Q11423" s="2" t="str">
        <f>FLOOR('Transaction Data'!$P11423,15)&amp;"-"&amp;FLOOR('Transaction Data'!$P11423,15)+14</f>
        <v>60-74</v>
      </c>
      <c r="R11423" s="2" t="str">
        <f>IF('Transaction Data'!$L11423&lt;=10,"Less Expensive","Expensive")</f>
        <v>Expensive</v>
      </c>
      <c r="S11423" s="4">
        <f>WEEKDAY('Transaction Data'!$A11423)</f>
        <v>6</v>
      </c>
      <c r="T11423" s="2" t="str">
        <f>IF(WEEKDAY('Transaction Data'!$A11423,2)&lt;6,"Weekday","Weekend")</f>
        <v>Weekday</v>
      </c>
    </row>
    <row r="11424" ht="15.75" customHeight="1">
      <c r="A11424" s="1">
        <v>45612.0</v>
      </c>
      <c r="B11424" s="2" t="s">
        <v>1602</v>
      </c>
      <c r="C11424" s="2" t="s">
        <v>47</v>
      </c>
      <c r="D11424" s="1">
        <v>18083.0</v>
      </c>
      <c r="E11424" s="2" t="s">
        <v>63</v>
      </c>
      <c r="F11424" s="2">
        <v>243.0</v>
      </c>
      <c r="G11424" s="2" t="s">
        <v>33</v>
      </c>
      <c r="H11424" s="2" t="s">
        <v>34</v>
      </c>
      <c r="I11424" s="2" t="s">
        <v>25</v>
      </c>
      <c r="J11424" s="2" t="str">
        <f t="array" ref="J11424">XLOOKUP('Transaction Data'!$G11424,Product_Code,Biscuit_Brand)</f>
        <v>Caramel Biscuits</v>
      </c>
      <c r="K11424" s="2">
        <f t="array" ref="K11424">XLOOKUP('Transaction Data'!$G11424,Product_Code,Cost)</f>
        <v>18</v>
      </c>
      <c r="L11424" s="2">
        <f t="array" ref="L11424">XLOOKUP('Transaction Data'!$G11424,Product_Code,Unit_Price)</f>
        <v>22</v>
      </c>
      <c r="M11424" s="3">
        <f>'Transaction Data'!$F11424*'Transaction Data'!$K11424</f>
        <v>4374</v>
      </c>
      <c r="N11424" s="3">
        <f>'Transaction Data'!$F11424*'Transaction Data'!$L11424</f>
        <v>5346</v>
      </c>
      <c r="O11424" s="3">
        <f>'Transaction Data'!$N11424-'Transaction Data'!$M11424</f>
        <v>972</v>
      </c>
      <c r="P11424" s="2">
        <f>DATEDIF('Transaction Data'!$D11424,'Transaction Data'!$A11424,"y")</f>
        <v>75</v>
      </c>
      <c r="Q11424" s="2" t="str">
        <f>FLOOR('Transaction Data'!$P11424,15)&amp;"-"&amp;FLOOR('Transaction Data'!$P11424,15)+14</f>
        <v>75-89</v>
      </c>
      <c r="R11424" s="2" t="str">
        <f>IF('Transaction Data'!$L11424&lt;=10,"Less Expensive","Expensive")</f>
        <v>Expensive</v>
      </c>
      <c r="S11424" s="4">
        <f>WEEKDAY('Transaction Data'!$A11424)</f>
        <v>7</v>
      </c>
      <c r="T11424" s="2" t="str">
        <f>IF(WEEKDAY('Transaction Data'!$A11424,2)&lt;6,"Weekday","Weekend")</f>
        <v>Weekend</v>
      </c>
    </row>
    <row r="11425" ht="15.75" customHeight="1">
      <c r="A11425" s="1">
        <v>45598.0</v>
      </c>
      <c r="B11425" s="2" t="s">
        <v>8648</v>
      </c>
      <c r="C11425" s="2" t="s">
        <v>21</v>
      </c>
      <c r="D11425" s="1">
        <v>17550.0</v>
      </c>
      <c r="E11425" s="2" t="s">
        <v>27</v>
      </c>
      <c r="F11425" s="2">
        <v>28.0</v>
      </c>
      <c r="G11425" s="2" t="s">
        <v>60</v>
      </c>
      <c r="H11425" s="2" t="s">
        <v>24</v>
      </c>
      <c r="I11425" s="2" t="s">
        <v>25</v>
      </c>
      <c r="J11425" s="2" t="str">
        <f t="array" ref="J11425">XLOOKUP('Transaction Data'!$G11425,Product_Code,Biscuit_Brand)</f>
        <v>Peanut Butter Bites</v>
      </c>
      <c r="K11425" s="2">
        <f t="array" ref="K11425">XLOOKUP('Transaction Data'!$G11425,Product_Code,Cost)</f>
        <v>5</v>
      </c>
      <c r="L11425" s="2">
        <f t="array" ref="L11425">XLOOKUP('Transaction Data'!$G11425,Product_Code,Unit_Price)</f>
        <v>7</v>
      </c>
      <c r="M11425" s="3">
        <f>'Transaction Data'!$F11425*'Transaction Data'!$K11425</f>
        <v>140</v>
      </c>
      <c r="N11425" s="3">
        <f>'Transaction Data'!$F11425*'Transaction Data'!$L11425</f>
        <v>196</v>
      </c>
      <c r="O11425" s="3">
        <f>'Transaction Data'!$N11425-'Transaction Data'!$M11425</f>
        <v>56</v>
      </c>
      <c r="P11425" s="2">
        <f>DATEDIF('Transaction Data'!$D11425,'Transaction Data'!$A11425,"y")</f>
        <v>76</v>
      </c>
      <c r="Q11425" s="2" t="str">
        <f>FLOOR('Transaction Data'!$P11425,15)&amp;"-"&amp;FLOOR('Transaction Data'!$P11425,15)+14</f>
        <v>75-89</v>
      </c>
      <c r="R11425" s="2" t="str">
        <f>IF('Transaction Data'!$L11425&lt;=10,"Less Expensive","Expensive")</f>
        <v>Less Expensive</v>
      </c>
      <c r="S11425" s="4">
        <f>WEEKDAY('Transaction Data'!$A11425)</f>
        <v>7</v>
      </c>
      <c r="T11425" s="2" t="str">
        <f>IF(WEEKDAY('Transaction Data'!$A11425,2)&lt;6,"Weekday","Weekend")</f>
        <v>Weekend</v>
      </c>
    </row>
    <row r="11426" ht="15.75" customHeight="1">
      <c r="A11426" s="1">
        <v>45599.0</v>
      </c>
      <c r="B11426" s="2" t="s">
        <v>4346</v>
      </c>
      <c r="C11426" s="2" t="s">
        <v>54</v>
      </c>
      <c r="D11426" s="1">
        <v>26058.0</v>
      </c>
      <c r="E11426" s="2" t="s">
        <v>63</v>
      </c>
      <c r="F11426" s="2">
        <v>232.0</v>
      </c>
      <c r="G11426" s="2" t="s">
        <v>23</v>
      </c>
      <c r="H11426" s="2" t="s">
        <v>29</v>
      </c>
      <c r="I11426" s="2" t="s">
        <v>30</v>
      </c>
      <c r="J11426" s="2" t="str">
        <f t="array" ref="J11426">XLOOKUP('Transaction Data'!$G11426,Product_Code,Biscuit_Brand)</f>
        <v>Cinnamon Swirls</v>
      </c>
      <c r="K11426" s="2">
        <f t="array" ref="K11426">XLOOKUP('Transaction Data'!$G11426,Product_Code,Cost)</f>
        <v>10</v>
      </c>
      <c r="L11426" s="2">
        <f t="array" ref="L11426">XLOOKUP('Transaction Data'!$G11426,Product_Code,Unit_Price)</f>
        <v>14</v>
      </c>
      <c r="M11426" s="3">
        <f>'Transaction Data'!$F11426*'Transaction Data'!$K11426</f>
        <v>2320</v>
      </c>
      <c r="N11426" s="3">
        <f>'Transaction Data'!$F11426*'Transaction Data'!$L11426</f>
        <v>3248</v>
      </c>
      <c r="O11426" s="3">
        <f>'Transaction Data'!$N11426-'Transaction Data'!$M11426</f>
        <v>928</v>
      </c>
      <c r="P11426" s="2">
        <f>DATEDIF('Transaction Data'!$D11426,'Transaction Data'!$A11426,"y")</f>
        <v>53</v>
      </c>
      <c r="Q11426" s="2" t="str">
        <f>FLOOR('Transaction Data'!$P11426,15)&amp;"-"&amp;FLOOR('Transaction Data'!$P11426,15)+14</f>
        <v>45-59</v>
      </c>
      <c r="R11426" s="2" t="str">
        <f>IF('Transaction Data'!$L11426&lt;=10,"Less Expensive","Expensive")</f>
        <v>Expensive</v>
      </c>
      <c r="S11426" s="4">
        <f>WEEKDAY('Transaction Data'!$A11426)</f>
        <v>1</v>
      </c>
      <c r="T11426" s="2" t="str">
        <f>IF(WEEKDAY('Transaction Data'!$A11426,2)&lt;6,"Weekday","Weekend")</f>
        <v>Weekend</v>
      </c>
    </row>
    <row r="11427" ht="15.75" customHeight="1">
      <c r="A11427" s="1">
        <v>45609.0</v>
      </c>
      <c r="B11427" s="2" t="s">
        <v>2085</v>
      </c>
      <c r="C11427" s="2" t="s">
        <v>47</v>
      </c>
      <c r="D11427" s="1">
        <v>36654.0</v>
      </c>
      <c r="E11427" s="2" t="s">
        <v>37</v>
      </c>
      <c r="F11427" s="2">
        <v>209.0</v>
      </c>
      <c r="G11427" s="2" t="s">
        <v>55</v>
      </c>
      <c r="H11427" s="2" t="s">
        <v>29</v>
      </c>
      <c r="I11427" s="2" t="s">
        <v>25</v>
      </c>
      <c r="J11427" s="2" t="str">
        <f t="array" ref="J11427">XLOOKUP('Transaction Data'!$G11427,Product_Code,Biscuit_Brand)</f>
        <v>Vanilla Wafers</v>
      </c>
      <c r="K11427" s="2">
        <f t="array" ref="K11427">XLOOKUP('Transaction Data'!$G11427,Product_Code,Cost)</f>
        <v>18</v>
      </c>
      <c r="L11427" s="2">
        <f t="array" ref="L11427">XLOOKUP('Transaction Data'!$G11427,Product_Code,Unit_Price)</f>
        <v>36</v>
      </c>
      <c r="M11427" s="3">
        <f>'Transaction Data'!$F11427*'Transaction Data'!$K11427</f>
        <v>3762</v>
      </c>
      <c r="N11427" s="3">
        <f>'Transaction Data'!$F11427*'Transaction Data'!$L11427</f>
        <v>7524</v>
      </c>
      <c r="O11427" s="3">
        <f>'Transaction Data'!$N11427-'Transaction Data'!$M11427</f>
        <v>3762</v>
      </c>
      <c r="P11427" s="2">
        <f>DATEDIF('Transaction Data'!$D11427,'Transaction Data'!$A11427,"y")</f>
        <v>24</v>
      </c>
      <c r="Q11427" s="2" t="str">
        <f>FLOOR('Transaction Data'!$P11427,15)&amp;"-"&amp;FLOOR('Transaction Data'!$P11427,15)+14</f>
        <v>15-29</v>
      </c>
      <c r="R11427" s="2" t="str">
        <f>IF('Transaction Data'!$L11427&lt;=10,"Less Expensive","Expensive")</f>
        <v>Expensive</v>
      </c>
      <c r="S11427" s="4">
        <f>WEEKDAY('Transaction Data'!$A11427)</f>
        <v>4</v>
      </c>
      <c r="T11427" s="2" t="str">
        <f>IF(WEEKDAY('Transaction Data'!$A11427,2)&lt;6,"Weekday","Weekend")</f>
        <v>Weekday</v>
      </c>
    </row>
    <row r="11428" ht="15.75" customHeight="1">
      <c r="A11428" s="1">
        <v>45606.0</v>
      </c>
      <c r="B11428" s="2" t="s">
        <v>943</v>
      </c>
      <c r="C11428" s="2" t="s">
        <v>51</v>
      </c>
      <c r="D11428" s="1">
        <v>23954.0</v>
      </c>
      <c r="E11428" s="2" t="s">
        <v>27</v>
      </c>
      <c r="F11428" s="2">
        <v>493.0</v>
      </c>
      <c r="G11428" s="2" t="s">
        <v>61</v>
      </c>
      <c r="H11428" s="2" t="s">
        <v>52</v>
      </c>
      <c r="I11428" s="2" t="s">
        <v>25</v>
      </c>
      <c r="J11428" s="2" t="str">
        <f t="array" ref="J11428">XLOOKUP('Transaction Data'!$G11428,Product_Code,Biscuit_Brand)</f>
        <v>Choco Delight</v>
      </c>
      <c r="K11428" s="2">
        <f t="array" ref="K11428">XLOOKUP('Transaction Data'!$G11428,Product_Code,Cost)</f>
        <v>3</v>
      </c>
      <c r="L11428" s="2">
        <f t="array" ref="L11428">XLOOKUP('Transaction Data'!$G11428,Product_Code,Unit_Price)</f>
        <v>5</v>
      </c>
      <c r="M11428" s="3">
        <f>'Transaction Data'!$F11428*'Transaction Data'!$K11428</f>
        <v>1479</v>
      </c>
      <c r="N11428" s="3">
        <f>'Transaction Data'!$F11428*'Transaction Data'!$L11428</f>
        <v>2465</v>
      </c>
      <c r="O11428" s="3">
        <f>'Transaction Data'!$N11428-'Transaction Data'!$M11428</f>
        <v>986</v>
      </c>
      <c r="P11428" s="2">
        <f>DATEDIF('Transaction Data'!$D11428,'Transaction Data'!$A11428,"y")</f>
        <v>59</v>
      </c>
      <c r="Q11428" s="2" t="str">
        <f>FLOOR('Transaction Data'!$P11428,15)&amp;"-"&amp;FLOOR('Transaction Data'!$P11428,15)+14</f>
        <v>45-59</v>
      </c>
      <c r="R11428" s="2" t="str">
        <f>IF('Transaction Data'!$L11428&lt;=10,"Less Expensive","Expensive")</f>
        <v>Less Expensive</v>
      </c>
      <c r="S11428" s="4">
        <f>WEEKDAY('Transaction Data'!$A11428)</f>
        <v>1</v>
      </c>
      <c r="T11428" s="2" t="str">
        <f>IF(WEEKDAY('Transaction Data'!$A11428,2)&lt;6,"Weekday","Weekend")</f>
        <v>Weekend</v>
      </c>
    </row>
    <row r="11429" ht="15.75" customHeight="1">
      <c r="A11429" s="1">
        <v>45620.0</v>
      </c>
      <c r="B11429" s="2" t="s">
        <v>1133</v>
      </c>
      <c r="C11429" s="2" t="s">
        <v>69</v>
      </c>
      <c r="D11429" s="1">
        <v>27888.0</v>
      </c>
      <c r="E11429" s="2" t="s">
        <v>22</v>
      </c>
      <c r="F11429" s="2">
        <v>258.0</v>
      </c>
      <c r="G11429" s="2" t="s">
        <v>23</v>
      </c>
      <c r="H11429" s="2" t="s">
        <v>49</v>
      </c>
      <c r="I11429" s="2" t="s">
        <v>35</v>
      </c>
      <c r="J11429" s="2" t="str">
        <f t="array" ref="J11429">XLOOKUP('Transaction Data'!$G11429,Product_Code,Biscuit_Brand)</f>
        <v>Cinnamon Swirls</v>
      </c>
      <c r="K11429" s="2">
        <f t="array" ref="K11429">XLOOKUP('Transaction Data'!$G11429,Product_Code,Cost)</f>
        <v>10</v>
      </c>
      <c r="L11429" s="2">
        <f t="array" ref="L11429">XLOOKUP('Transaction Data'!$G11429,Product_Code,Unit_Price)</f>
        <v>14</v>
      </c>
      <c r="M11429" s="3">
        <f>'Transaction Data'!$F11429*'Transaction Data'!$K11429</f>
        <v>2580</v>
      </c>
      <c r="N11429" s="3">
        <f>'Transaction Data'!$F11429*'Transaction Data'!$L11429</f>
        <v>3612</v>
      </c>
      <c r="O11429" s="3">
        <f>'Transaction Data'!$N11429-'Transaction Data'!$M11429</f>
        <v>1032</v>
      </c>
      <c r="P11429" s="2">
        <f>DATEDIF('Transaction Data'!$D11429,'Transaction Data'!$A11429,"y")</f>
        <v>48</v>
      </c>
      <c r="Q11429" s="2" t="str">
        <f>FLOOR('Transaction Data'!$P11429,15)&amp;"-"&amp;FLOOR('Transaction Data'!$P11429,15)+14</f>
        <v>45-59</v>
      </c>
      <c r="R11429" s="2" t="str">
        <f>IF('Transaction Data'!$L11429&lt;=10,"Less Expensive","Expensive")</f>
        <v>Expensive</v>
      </c>
      <c r="S11429" s="4">
        <f>WEEKDAY('Transaction Data'!$A11429)</f>
        <v>1</v>
      </c>
      <c r="T11429" s="2" t="str">
        <f>IF(WEEKDAY('Transaction Data'!$A11429,2)&lt;6,"Weekday","Weekend")</f>
        <v>Weekend</v>
      </c>
    </row>
    <row r="11430" ht="15.75" customHeight="1">
      <c r="A11430" s="1">
        <v>45608.0</v>
      </c>
      <c r="B11430" s="2" t="s">
        <v>6468</v>
      </c>
      <c r="C11430" s="2" t="s">
        <v>78</v>
      </c>
      <c r="D11430" s="1">
        <v>35887.0</v>
      </c>
      <c r="E11430" s="2" t="s">
        <v>37</v>
      </c>
      <c r="F11430" s="2">
        <v>217.0</v>
      </c>
      <c r="G11430" s="2" t="s">
        <v>60</v>
      </c>
      <c r="H11430" s="2" t="s">
        <v>52</v>
      </c>
      <c r="I11430" s="2" t="s">
        <v>25</v>
      </c>
      <c r="J11430" s="2" t="str">
        <f t="array" ref="J11430">XLOOKUP('Transaction Data'!$G11430,Product_Code,Biscuit_Brand)</f>
        <v>Peanut Butter Bites</v>
      </c>
      <c r="K11430" s="2">
        <f t="array" ref="K11430">XLOOKUP('Transaction Data'!$G11430,Product_Code,Cost)</f>
        <v>5</v>
      </c>
      <c r="L11430" s="2">
        <f t="array" ref="L11430">XLOOKUP('Transaction Data'!$G11430,Product_Code,Unit_Price)</f>
        <v>7</v>
      </c>
      <c r="M11430" s="3">
        <f>'Transaction Data'!$F11430*'Transaction Data'!$K11430</f>
        <v>1085</v>
      </c>
      <c r="N11430" s="3">
        <f>'Transaction Data'!$F11430*'Transaction Data'!$L11430</f>
        <v>1519</v>
      </c>
      <c r="O11430" s="3">
        <f>'Transaction Data'!$N11430-'Transaction Data'!$M11430</f>
        <v>434</v>
      </c>
      <c r="P11430" s="2">
        <f>DATEDIF('Transaction Data'!$D11430,'Transaction Data'!$A11430,"y")</f>
        <v>26</v>
      </c>
      <c r="Q11430" s="2" t="str">
        <f>FLOOR('Transaction Data'!$P11430,15)&amp;"-"&amp;FLOOR('Transaction Data'!$P11430,15)+14</f>
        <v>15-29</v>
      </c>
      <c r="R11430" s="2" t="str">
        <f>IF('Transaction Data'!$L11430&lt;=10,"Less Expensive","Expensive")</f>
        <v>Less Expensive</v>
      </c>
      <c r="S11430" s="4">
        <f>WEEKDAY('Transaction Data'!$A11430)</f>
        <v>3</v>
      </c>
      <c r="T11430" s="2" t="str">
        <f>IF(WEEKDAY('Transaction Data'!$A11430,2)&lt;6,"Weekday","Weekend")</f>
        <v>Weekday</v>
      </c>
    </row>
    <row r="11431" ht="15.75" customHeight="1">
      <c r="A11431" s="1">
        <v>45611.0</v>
      </c>
      <c r="B11431" s="2" t="s">
        <v>2336</v>
      </c>
      <c r="C11431" s="2" t="s">
        <v>72</v>
      </c>
      <c r="D11431" s="1">
        <v>36127.0</v>
      </c>
      <c r="E11431" s="2" t="s">
        <v>37</v>
      </c>
      <c r="F11431" s="2">
        <v>328.0</v>
      </c>
      <c r="G11431" s="2" t="s">
        <v>57</v>
      </c>
      <c r="H11431" s="2" t="s">
        <v>29</v>
      </c>
      <c r="I11431" s="2" t="s">
        <v>35</v>
      </c>
      <c r="J11431" s="2" t="str">
        <f t="array" ref="J11431">XLOOKUP('Transaction Data'!$G11431,Product_Code,Biscuit_Brand)</f>
        <v>Oatmeal Cookies</v>
      </c>
      <c r="K11431" s="2">
        <f t="array" ref="K11431">XLOOKUP('Transaction Data'!$G11431,Product_Code,Cost)</f>
        <v>19</v>
      </c>
      <c r="L11431" s="2">
        <f t="array" ref="L11431">XLOOKUP('Transaction Data'!$G11431,Product_Code,Unit_Price)</f>
        <v>23</v>
      </c>
      <c r="M11431" s="3">
        <f>'Transaction Data'!$F11431*'Transaction Data'!$K11431</f>
        <v>6232</v>
      </c>
      <c r="N11431" s="3">
        <f>'Transaction Data'!$F11431*'Transaction Data'!$L11431</f>
        <v>7544</v>
      </c>
      <c r="O11431" s="3">
        <f>'Transaction Data'!$N11431-'Transaction Data'!$M11431</f>
        <v>1312</v>
      </c>
      <c r="P11431" s="2">
        <f>DATEDIF('Transaction Data'!$D11431,'Transaction Data'!$A11431,"y")</f>
        <v>25</v>
      </c>
      <c r="Q11431" s="2" t="str">
        <f>FLOOR('Transaction Data'!$P11431,15)&amp;"-"&amp;FLOOR('Transaction Data'!$P11431,15)+14</f>
        <v>15-29</v>
      </c>
      <c r="R11431" s="2" t="str">
        <f>IF('Transaction Data'!$L11431&lt;=10,"Less Expensive","Expensive")</f>
        <v>Expensive</v>
      </c>
      <c r="S11431" s="4">
        <f>WEEKDAY('Transaction Data'!$A11431)</f>
        <v>6</v>
      </c>
      <c r="T11431" s="2" t="str">
        <f>IF(WEEKDAY('Transaction Data'!$A11431,2)&lt;6,"Weekday","Weekend")</f>
        <v>Weekday</v>
      </c>
    </row>
    <row r="11432" ht="15.75" customHeight="1">
      <c r="A11432" s="1">
        <v>45598.0</v>
      </c>
      <c r="B11432" s="2" t="s">
        <v>3606</v>
      </c>
      <c r="C11432" s="2" t="s">
        <v>21</v>
      </c>
      <c r="D11432" s="1">
        <v>34998.0</v>
      </c>
      <c r="E11432" s="2" t="s">
        <v>22</v>
      </c>
      <c r="F11432" s="2">
        <v>364.0</v>
      </c>
      <c r="G11432" s="2" t="s">
        <v>44</v>
      </c>
      <c r="H11432" s="2" t="s">
        <v>45</v>
      </c>
      <c r="I11432" s="2" t="s">
        <v>30</v>
      </c>
      <c r="J11432" s="2" t="str">
        <f t="array" ref="J11432">XLOOKUP('Transaction Data'!$G11432,Product_Code,Biscuit_Brand)</f>
        <v>Butter Crunch</v>
      </c>
      <c r="K11432" s="2">
        <f t="array" ref="K11432">XLOOKUP('Transaction Data'!$G11432,Product_Code,Cost)</f>
        <v>10</v>
      </c>
      <c r="L11432" s="2">
        <f t="array" ref="L11432">XLOOKUP('Transaction Data'!$G11432,Product_Code,Unit_Price)</f>
        <v>11</v>
      </c>
      <c r="M11432" s="3">
        <f>'Transaction Data'!$F11432*'Transaction Data'!$K11432</f>
        <v>3640</v>
      </c>
      <c r="N11432" s="3">
        <f>'Transaction Data'!$F11432*'Transaction Data'!$L11432</f>
        <v>4004</v>
      </c>
      <c r="O11432" s="3">
        <f>'Transaction Data'!$N11432-'Transaction Data'!$M11432</f>
        <v>364</v>
      </c>
      <c r="P11432" s="2">
        <f>DATEDIF('Transaction Data'!$D11432,'Transaction Data'!$A11432,"y")</f>
        <v>29</v>
      </c>
      <c r="Q11432" s="2" t="str">
        <f>FLOOR('Transaction Data'!$P11432,15)&amp;"-"&amp;FLOOR('Transaction Data'!$P11432,15)+14</f>
        <v>15-29</v>
      </c>
      <c r="R11432" s="2" t="str">
        <f>IF('Transaction Data'!$L11432&lt;=10,"Less Expensive","Expensive")</f>
        <v>Expensive</v>
      </c>
      <c r="S11432" s="4">
        <f>WEEKDAY('Transaction Data'!$A11432)</f>
        <v>7</v>
      </c>
      <c r="T11432" s="2" t="str">
        <f>IF(WEEKDAY('Transaction Data'!$A11432,2)&lt;6,"Weekday","Weekend")</f>
        <v>Weekend</v>
      </c>
    </row>
    <row r="11433" ht="15.75" customHeight="1">
      <c r="A11433" s="1">
        <v>45621.0</v>
      </c>
      <c r="B11433" s="2" t="s">
        <v>4974</v>
      </c>
      <c r="C11433" s="2" t="s">
        <v>78</v>
      </c>
      <c r="D11433" s="1">
        <v>28988.0</v>
      </c>
      <c r="E11433" s="2" t="s">
        <v>27</v>
      </c>
      <c r="F11433" s="2">
        <v>144.0</v>
      </c>
      <c r="G11433" s="2" t="s">
        <v>23</v>
      </c>
      <c r="H11433" s="2" t="s">
        <v>34</v>
      </c>
      <c r="I11433" s="2" t="s">
        <v>30</v>
      </c>
      <c r="J11433" s="2" t="str">
        <f t="array" ref="J11433">XLOOKUP('Transaction Data'!$G11433,Product_Code,Biscuit_Brand)</f>
        <v>Cinnamon Swirls</v>
      </c>
      <c r="K11433" s="2">
        <f t="array" ref="K11433">XLOOKUP('Transaction Data'!$G11433,Product_Code,Cost)</f>
        <v>10</v>
      </c>
      <c r="L11433" s="2">
        <f t="array" ref="L11433">XLOOKUP('Transaction Data'!$G11433,Product_Code,Unit_Price)</f>
        <v>14</v>
      </c>
      <c r="M11433" s="3">
        <f>'Transaction Data'!$F11433*'Transaction Data'!$K11433</f>
        <v>1440</v>
      </c>
      <c r="N11433" s="3">
        <f>'Transaction Data'!$F11433*'Transaction Data'!$L11433</f>
        <v>2016</v>
      </c>
      <c r="O11433" s="3">
        <f>'Transaction Data'!$N11433-'Transaction Data'!$M11433</f>
        <v>576</v>
      </c>
      <c r="P11433" s="2">
        <f>DATEDIF('Transaction Data'!$D11433,'Transaction Data'!$A11433,"y")</f>
        <v>45</v>
      </c>
      <c r="Q11433" s="2" t="str">
        <f>FLOOR('Transaction Data'!$P11433,15)&amp;"-"&amp;FLOOR('Transaction Data'!$P11433,15)+14</f>
        <v>45-59</v>
      </c>
      <c r="R11433" s="2" t="str">
        <f>IF('Transaction Data'!$L11433&lt;=10,"Less Expensive","Expensive")</f>
        <v>Expensive</v>
      </c>
      <c r="S11433" s="4">
        <f>WEEKDAY('Transaction Data'!$A11433)</f>
        <v>2</v>
      </c>
      <c r="T11433" s="2" t="str">
        <f>IF(WEEKDAY('Transaction Data'!$A11433,2)&lt;6,"Weekday","Weekend")</f>
        <v>Weekday</v>
      </c>
    </row>
    <row r="11434" ht="15.75" customHeight="1">
      <c r="A11434" s="1">
        <v>45610.0</v>
      </c>
      <c r="B11434" s="2" t="s">
        <v>1688</v>
      </c>
      <c r="C11434" s="2" t="s">
        <v>21</v>
      </c>
      <c r="D11434" s="1">
        <v>25474.0</v>
      </c>
      <c r="E11434" s="2" t="s">
        <v>22</v>
      </c>
      <c r="F11434" s="2">
        <v>483.0</v>
      </c>
      <c r="G11434" s="2" t="s">
        <v>23</v>
      </c>
      <c r="H11434" s="2" t="s">
        <v>34</v>
      </c>
      <c r="I11434" s="2" t="s">
        <v>35</v>
      </c>
      <c r="J11434" s="2" t="str">
        <f t="array" ref="J11434">XLOOKUP('Transaction Data'!$G11434,Product_Code,Biscuit_Brand)</f>
        <v>Cinnamon Swirls</v>
      </c>
      <c r="K11434" s="2">
        <f t="array" ref="K11434">XLOOKUP('Transaction Data'!$G11434,Product_Code,Cost)</f>
        <v>10</v>
      </c>
      <c r="L11434" s="2">
        <f t="array" ref="L11434">XLOOKUP('Transaction Data'!$G11434,Product_Code,Unit_Price)</f>
        <v>14</v>
      </c>
      <c r="M11434" s="3">
        <f>'Transaction Data'!$F11434*'Transaction Data'!$K11434</f>
        <v>4830</v>
      </c>
      <c r="N11434" s="3">
        <f>'Transaction Data'!$F11434*'Transaction Data'!$L11434</f>
        <v>6762</v>
      </c>
      <c r="O11434" s="3">
        <f>'Transaction Data'!$N11434-'Transaction Data'!$M11434</f>
        <v>1932</v>
      </c>
      <c r="P11434" s="2">
        <f>DATEDIF('Transaction Data'!$D11434,'Transaction Data'!$A11434,"y")</f>
        <v>55</v>
      </c>
      <c r="Q11434" s="2" t="str">
        <f>FLOOR('Transaction Data'!$P11434,15)&amp;"-"&amp;FLOOR('Transaction Data'!$P11434,15)+14</f>
        <v>45-59</v>
      </c>
      <c r="R11434" s="2" t="str">
        <f>IF('Transaction Data'!$L11434&lt;=10,"Less Expensive","Expensive")</f>
        <v>Expensive</v>
      </c>
      <c r="S11434" s="4">
        <f>WEEKDAY('Transaction Data'!$A11434)</f>
        <v>5</v>
      </c>
      <c r="T11434" s="2" t="str">
        <f>IF(WEEKDAY('Transaction Data'!$A11434,2)&lt;6,"Weekday","Weekend")</f>
        <v>Weekday</v>
      </c>
    </row>
    <row r="11435" ht="15.75" customHeight="1">
      <c r="A11435" s="1">
        <v>45626.0</v>
      </c>
      <c r="B11435" s="2" t="s">
        <v>1047</v>
      </c>
      <c r="C11435" s="2" t="s">
        <v>47</v>
      </c>
      <c r="D11435" s="1">
        <v>32593.0</v>
      </c>
      <c r="E11435" s="2" t="s">
        <v>37</v>
      </c>
      <c r="F11435" s="2">
        <v>129.0</v>
      </c>
      <c r="G11435" s="2" t="s">
        <v>48</v>
      </c>
      <c r="H11435" s="2" t="s">
        <v>52</v>
      </c>
      <c r="I11435" s="2" t="s">
        <v>35</v>
      </c>
      <c r="J11435" s="2" t="str">
        <f t="array" ref="J11435">XLOOKUP('Transaction Data'!$G11435,Product_Code,Biscuit_Brand)</f>
        <v>Lemon Crisps</v>
      </c>
      <c r="K11435" s="2">
        <f t="array" ref="K11435">XLOOKUP('Transaction Data'!$G11435,Product_Code,Cost)</f>
        <v>7</v>
      </c>
      <c r="L11435" s="2">
        <f t="array" ref="L11435">XLOOKUP('Transaction Data'!$G11435,Product_Code,Unit_Price)</f>
        <v>9</v>
      </c>
      <c r="M11435" s="3">
        <f>'Transaction Data'!$F11435*'Transaction Data'!$K11435</f>
        <v>903</v>
      </c>
      <c r="N11435" s="3">
        <f>'Transaction Data'!$F11435*'Transaction Data'!$L11435</f>
        <v>1161</v>
      </c>
      <c r="O11435" s="3">
        <f>'Transaction Data'!$N11435-'Transaction Data'!$M11435</f>
        <v>258</v>
      </c>
      <c r="P11435" s="2">
        <f>DATEDIF('Transaction Data'!$D11435,'Transaction Data'!$A11435,"y")</f>
        <v>35</v>
      </c>
      <c r="Q11435" s="2" t="str">
        <f>FLOOR('Transaction Data'!$P11435,15)&amp;"-"&amp;FLOOR('Transaction Data'!$P11435,15)+14</f>
        <v>30-44</v>
      </c>
      <c r="R11435" s="2" t="str">
        <f>IF('Transaction Data'!$L11435&lt;=10,"Less Expensive","Expensive")</f>
        <v>Less Expensive</v>
      </c>
      <c r="S11435" s="4">
        <f>WEEKDAY('Transaction Data'!$A11435)</f>
        <v>7</v>
      </c>
      <c r="T11435" s="2" t="str">
        <f>IF(WEEKDAY('Transaction Data'!$A11435,2)&lt;6,"Weekday","Weekend")</f>
        <v>Weekend</v>
      </c>
    </row>
    <row r="11436" ht="15.75" customHeight="1">
      <c r="A11436" s="1">
        <v>45601.0</v>
      </c>
      <c r="B11436" s="2" t="s">
        <v>1751</v>
      </c>
      <c r="C11436" s="2" t="s">
        <v>41</v>
      </c>
      <c r="D11436" s="1">
        <v>32311.0</v>
      </c>
      <c r="E11436" s="2" t="s">
        <v>27</v>
      </c>
      <c r="F11436" s="2">
        <v>238.0</v>
      </c>
      <c r="G11436" s="2" t="s">
        <v>33</v>
      </c>
      <c r="H11436" s="2" t="s">
        <v>29</v>
      </c>
      <c r="I11436" s="2" t="s">
        <v>25</v>
      </c>
      <c r="J11436" s="2" t="str">
        <f t="array" ref="J11436">XLOOKUP('Transaction Data'!$G11436,Product_Code,Biscuit_Brand)</f>
        <v>Caramel Biscuits</v>
      </c>
      <c r="K11436" s="2">
        <f t="array" ref="K11436">XLOOKUP('Transaction Data'!$G11436,Product_Code,Cost)</f>
        <v>18</v>
      </c>
      <c r="L11436" s="2">
        <f t="array" ref="L11436">XLOOKUP('Transaction Data'!$G11436,Product_Code,Unit_Price)</f>
        <v>22</v>
      </c>
      <c r="M11436" s="3">
        <f>'Transaction Data'!$F11436*'Transaction Data'!$K11436</f>
        <v>4284</v>
      </c>
      <c r="N11436" s="3">
        <f>'Transaction Data'!$F11436*'Transaction Data'!$L11436</f>
        <v>5236</v>
      </c>
      <c r="O11436" s="3">
        <f>'Transaction Data'!$N11436-'Transaction Data'!$M11436</f>
        <v>952</v>
      </c>
      <c r="P11436" s="2">
        <f>DATEDIF('Transaction Data'!$D11436,'Transaction Data'!$A11436,"y")</f>
        <v>36</v>
      </c>
      <c r="Q11436" s="2" t="str">
        <f>FLOOR('Transaction Data'!$P11436,15)&amp;"-"&amp;FLOOR('Transaction Data'!$P11436,15)+14</f>
        <v>30-44</v>
      </c>
      <c r="R11436" s="2" t="str">
        <f>IF('Transaction Data'!$L11436&lt;=10,"Less Expensive","Expensive")</f>
        <v>Expensive</v>
      </c>
      <c r="S11436" s="4">
        <f>WEEKDAY('Transaction Data'!$A11436)</f>
        <v>3</v>
      </c>
      <c r="T11436" s="2" t="str">
        <f>IF(WEEKDAY('Transaction Data'!$A11436,2)&lt;6,"Weekday","Weekend")</f>
        <v>Weekday</v>
      </c>
    </row>
    <row r="11437" ht="15.75" customHeight="1">
      <c r="A11437" s="1">
        <v>45615.0</v>
      </c>
      <c r="B11437" s="2" t="s">
        <v>7365</v>
      </c>
      <c r="C11437" s="2" t="s">
        <v>21</v>
      </c>
      <c r="D11437" s="1">
        <v>26628.0</v>
      </c>
      <c r="E11437" s="2" t="s">
        <v>27</v>
      </c>
      <c r="F11437" s="2">
        <v>285.0</v>
      </c>
      <c r="G11437" s="2" t="s">
        <v>38</v>
      </c>
      <c r="H11437" s="2" t="s">
        <v>29</v>
      </c>
      <c r="I11437" s="2" t="s">
        <v>25</v>
      </c>
      <c r="J11437" s="2" t="str">
        <f t="array" ref="J11437">XLOOKUP('Transaction Data'!$G11437,Product_Code,Biscuit_Brand)</f>
        <v>Ginger Snaps</v>
      </c>
      <c r="K11437" s="2">
        <f t="array" ref="K11437">XLOOKUP('Transaction Data'!$G11437,Product_Code,Cost)</f>
        <v>14</v>
      </c>
      <c r="L11437" s="2">
        <f t="array" ref="L11437">XLOOKUP('Transaction Data'!$G11437,Product_Code,Unit_Price)</f>
        <v>28</v>
      </c>
      <c r="M11437" s="3">
        <f>'Transaction Data'!$F11437*'Transaction Data'!$K11437</f>
        <v>3990</v>
      </c>
      <c r="N11437" s="3">
        <f>'Transaction Data'!$F11437*'Transaction Data'!$L11437</f>
        <v>7980</v>
      </c>
      <c r="O11437" s="3">
        <f>'Transaction Data'!$N11437-'Transaction Data'!$M11437</f>
        <v>3990</v>
      </c>
      <c r="P11437" s="2">
        <f>DATEDIF('Transaction Data'!$D11437,'Transaction Data'!$A11437,"y")</f>
        <v>51</v>
      </c>
      <c r="Q11437" s="2" t="str">
        <f>FLOOR('Transaction Data'!$P11437,15)&amp;"-"&amp;FLOOR('Transaction Data'!$P11437,15)+14</f>
        <v>45-59</v>
      </c>
      <c r="R11437" s="2" t="str">
        <f>IF('Transaction Data'!$L11437&lt;=10,"Less Expensive","Expensive")</f>
        <v>Expensive</v>
      </c>
      <c r="S11437" s="4">
        <f>WEEKDAY('Transaction Data'!$A11437)</f>
        <v>3</v>
      </c>
      <c r="T11437" s="2" t="str">
        <f>IF(WEEKDAY('Transaction Data'!$A11437,2)&lt;6,"Weekday","Weekend")</f>
        <v>Weekday</v>
      </c>
    </row>
    <row r="11438" ht="15.75" customHeight="1">
      <c r="A11438" s="1">
        <v>45616.0</v>
      </c>
      <c r="B11438" s="2" t="s">
        <v>1745</v>
      </c>
      <c r="C11438" s="2" t="s">
        <v>72</v>
      </c>
      <c r="D11438" s="1">
        <v>19376.0</v>
      </c>
      <c r="E11438" s="2" t="s">
        <v>22</v>
      </c>
      <c r="F11438" s="2">
        <v>99.0</v>
      </c>
      <c r="G11438" s="2" t="s">
        <v>48</v>
      </c>
      <c r="H11438" s="2" t="s">
        <v>29</v>
      </c>
      <c r="I11438" s="2" t="s">
        <v>30</v>
      </c>
      <c r="J11438" s="2" t="str">
        <f t="array" ref="J11438">XLOOKUP('Transaction Data'!$G11438,Product_Code,Biscuit_Brand)</f>
        <v>Lemon Crisps</v>
      </c>
      <c r="K11438" s="2">
        <f t="array" ref="K11438">XLOOKUP('Transaction Data'!$G11438,Product_Code,Cost)</f>
        <v>7</v>
      </c>
      <c r="L11438" s="2">
        <f t="array" ref="L11438">XLOOKUP('Transaction Data'!$G11438,Product_Code,Unit_Price)</f>
        <v>9</v>
      </c>
      <c r="M11438" s="3">
        <f>'Transaction Data'!$F11438*'Transaction Data'!$K11438</f>
        <v>693</v>
      </c>
      <c r="N11438" s="3">
        <f>'Transaction Data'!$F11438*'Transaction Data'!$L11438</f>
        <v>891</v>
      </c>
      <c r="O11438" s="3">
        <f>'Transaction Data'!$N11438-'Transaction Data'!$M11438</f>
        <v>198</v>
      </c>
      <c r="P11438" s="2">
        <f>DATEDIF('Transaction Data'!$D11438,'Transaction Data'!$A11438,"y")</f>
        <v>71</v>
      </c>
      <c r="Q11438" s="2" t="str">
        <f>FLOOR('Transaction Data'!$P11438,15)&amp;"-"&amp;FLOOR('Transaction Data'!$P11438,15)+14</f>
        <v>60-74</v>
      </c>
      <c r="R11438" s="2" t="str">
        <f>IF('Transaction Data'!$L11438&lt;=10,"Less Expensive","Expensive")</f>
        <v>Less Expensive</v>
      </c>
      <c r="S11438" s="4">
        <f>WEEKDAY('Transaction Data'!$A11438)</f>
        <v>4</v>
      </c>
      <c r="T11438" s="2" t="str">
        <f>IF(WEEKDAY('Transaction Data'!$A11438,2)&lt;6,"Weekday","Weekend")</f>
        <v>Weekday</v>
      </c>
    </row>
    <row r="11439" ht="15.75" customHeight="1">
      <c r="A11439" s="1">
        <v>45603.0</v>
      </c>
      <c r="B11439" s="2" t="s">
        <v>7284</v>
      </c>
      <c r="C11439" s="2" t="s">
        <v>65</v>
      </c>
      <c r="D11439" s="1">
        <v>25869.0</v>
      </c>
      <c r="E11439" s="2" t="s">
        <v>22</v>
      </c>
      <c r="F11439" s="2">
        <v>416.0</v>
      </c>
      <c r="G11439" s="2" t="s">
        <v>23</v>
      </c>
      <c r="H11439" s="2" t="s">
        <v>24</v>
      </c>
      <c r="I11439" s="2" t="s">
        <v>25</v>
      </c>
      <c r="J11439" s="2" t="str">
        <f t="array" ref="J11439">XLOOKUP('Transaction Data'!$G11439,Product_Code,Biscuit_Brand)</f>
        <v>Cinnamon Swirls</v>
      </c>
      <c r="K11439" s="2">
        <f t="array" ref="K11439">XLOOKUP('Transaction Data'!$G11439,Product_Code,Cost)</f>
        <v>10</v>
      </c>
      <c r="L11439" s="2">
        <f t="array" ref="L11439">XLOOKUP('Transaction Data'!$G11439,Product_Code,Unit_Price)</f>
        <v>14</v>
      </c>
      <c r="M11439" s="3">
        <f>'Transaction Data'!$F11439*'Transaction Data'!$K11439</f>
        <v>4160</v>
      </c>
      <c r="N11439" s="3">
        <f>'Transaction Data'!$F11439*'Transaction Data'!$L11439</f>
        <v>5824</v>
      </c>
      <c r="O11439" s="3">
        <f>'Transaction Data'!$N11439-'Transaction Data'!$M11439</f>
        <v>1664</v>
      </c>
      <c r="P11439" s="2">
        <f>DATEDIF('Transaction Data'!$D11439,'Transaction Data'!$A11439,"y")</f>
        <v>54</v>
      </c>
      <c r="Q11439" s="2" t="str">
        <f>FLOOR('Transaction Data'!$P11439,15)&amp;"-"&amp;FLOOR('Transaction Data'!$P11439,15)+14</f>
        <v>45-59</v>
      </c>
      <c r="R11439" s="2" t="str">
        <f>IF('Transaction Data'!$L11439&lt;=10,"Less Expensive","Expensive")</f>
        <v>Expensive</v>
      </c>
      <c r="S11439" s="4">
        <f>WEEKDAY('Transaction Data'!$A11439)</f>
        <v>5</v>
      </c>
      <c r="T11439" s="2" t="str">
        <f>IF(WEEKDAY('Transaction Data'!$A11439,2)&lt;6,"Weekday","Weekend")</f>
        <v>Weekday</v>
      </c>
    </row>
    <row r="11440" ht="15.75" customHeight="1">
      <c r="A11440" s="1">
        <v>45622.0</v>
      </c>
      <c r="B11440" s="2" t="s">
        <v>8638</v>
      </c>
      <c r="C11440" s="2" t="s">
        <v>47</v>
      </c>
      <c r="D11440" s="1">
        <v>23996.0</v>
      </c>
      <c r="E11440" s="2" t="s">
        <v>27</v>
      </c>
      <c r="F11440" s="2">
        <v>264.0</v>
      </c>
      <c r="G11440" s="2" t="s">
        <v>28</v>
      </c>
      <c r="H11440" s="2" t="s">
        <v>29</v>
      </c>
      <c r="I11440" s="2" t="s">
        <v>25</v>
      </c>
      <c r="J11440" s="2" t="str">
        <f t="array" ref="J11440">XLOOKUP('Transaction Data'!$G11440,Product_Code,Biscuit_Brand)</f>
        <v>Shortbread</v>
      </c>
      <c r="K11440" s="2">
        <f t="array" ref="K11440">XLOOKUP('Transaction Data'!$G11440,Product_Code,Cost)</f>
        <v>10</v>
      </c>
      <c r="L11440" s="2">
        <f t="array" ref="L11440">XLOOKUP('Transaction Data'!$G11440,Product_Code,Unit_Price)</f>
        <v>45</v>
      </c>
      <c r="M11440" s="3">
        <f>'Transaction Data'!$F11440*'Transaction Data'!$K11440</f>
        <v>2640</v>
      </c>
      <c r="N11440" s="3">
        <f>'Transaction Data'!$F11440*'Transaction Data'!$L11440</f>
        <v>11880</v>
      </c>
      <c r="O11440" s="3">
        <f>'Transaction Data'!$N11440-'Transaction Data'!$M11440</f>
        <v>9240</v>
      </c>
      <c r="P11440" s="2">
        <f>DATEDIF('Transaction Data'!$D11440,'Transaction Data'!$A11440,"y")</f>
        <v>59</v>
      </c>
      <c r="Q11440" s="2" t="str">
        <f>FLOOR('Transaction Data'!$P11440,15)&amp;"-"&amp;FLOOR('Transaction Data'!$P11440,15)+14</f>
        <v>45-59</v>
      </c>
      <c r="R11440" s="2" t="str">
        <f>IF('Transaction Data'!$L11440&lt;=10,"Less Expensive","Expensive")</f>
        <v>Expensive</v>
      </c>
      <c r="S11440" s="4">
        <f>WEEKDAY('Transaction Data'!$A11440)</f>
        <v>3</v>
      </c>
      <c r="T11440" s="2" t="str">
        <f>IF(WEEKDAY('Transaction Data'!$A11440,2)&lt;6,"Weekday","Weekend")</f>
        <v>Weekday</v>
      </c>
    </row>
    <row r="11441" ht="15.75" customHeight="1">
      <c r="A11441" s="1">
        <v>45625.0</v>
      </c>
      <c r="B11441" s="2" t="s">
        <v>5355</v>
      </c>
      <c r="C11441" s="2" t="s">
        <v>32</v>
      </c>
      <c r="D11441" s="1">
        <v>17113.0</v>
      </c>
      <c r="E11441" s="2" t="s">
        <v>63</v>
      </c>
      <c r="F11441" s="2">
        <v>175.0</v>
      </c>
      <c r="G11441" s="2" t="s">
        <v>61</v>
      </c>
      <c r="H11441" s="2" t="s">
        <v>24</v>
      </c>
      <c r="I11441" s="2" t="s">
        <v>35</v>
      </c>
      <c r="J11441" s="2" t="str">
        <f t="array" ref="J11441">XLOOKUP('Transaction Data'!$G11441,Product_Code,Biscuit_Brand)</f>
        <v>Choco Delight</v>
      </c>
      <c r="K11441" s="2">
        <f t="array" ref="K11441">XLOOKUP('Transaction Data'!$G11441,Product_Code,Cost)</f>
        <v>3</v>
      </c>
      <c r="L11441" s="2">
        <f t="array" ref="L11441">XLOOKUP('Transaction Data'!$G11441,Product_Code,Unit_Price)</f>
        <v>5</v>
      </c>
      <c r="M11441" s="3">
        <f>'Transaction Data'!$F11441*'Transaction Data'!$K11441</f>
        <v>525</v>
      </c>
      <c r="N11441" s="3">
        <f>'Transaction Data'!$F11441*'Transaction Data'!$L11441</f>
        <v>875</v>
      </c>
      <c r="O11441" s="3">
        <f>'Transaction Data'!$N11441-'Transaction Data'!$M11441</f>
        <v>350</v>
      </c>
      <c r="P11441" s="2">
        <f>DATEDIF('Transaction Data'!$D11441,'Transaction Data'!$A11441,"y")</f>
        <v>78</v>
      </c>
      <c r="Q11441" s="2" t="str">
        <f>FLOOR('Transaction Data'!$P11441,15)&amp;"-"&amp;FLOOR('Transaction Data'!$P11441,15)+14</f>
        <v>75-89</v>
      </c>
      <c r="R11441" s="2" t="str">
        <f>IF('Transaction Data'!$L11441&lt;=10,"Less Expensive","Expensive")</f>
        <v>Less Expensive</v>
      </c>
      <c r="S11441" s="4">
        <f>WEEKDAY('Transaction Data'!$A11441)</f>
        <v>6</v>
      </c>
      <c r="T11441" s="2" t="str">
        <f>IF(WEEKDAY('Transaction Data'!$A11441,2)&lt;6,"Weekday","Weekend")</f>
        <v>Weekday</v>
      </c>
    </row>
    <row r="11442" ht="15.75" customHeight="1">
      <c r="A11442" s="1">
        <v>45606.0</v>
      </c>
      <c r="B11442" s="2" t="s">
        <v>2115</v>
      </c>
      <c r="C11442" s="2" t="s">
        <v>32</v>
      </c>
      <c r="D11442" s="1">
        <v>26076.0</v>
      </c>
      <c r="E11442" s="2" t="s">
        <v>27</v>
      </c>
      <c r="F11442" s="2">
        <v>190.0</v>
      </c>
      <c r="G11442" s="2" t="s">
        <v>33</v>
      </c>
      <c r="H11442" s="2" t="s">
        <v>24</v>
      </c>
      <c r="I11442" s="2" t="s">
        <v>25</v>
      </c>
      <c r="J11442" s="2" t="str">
        <f t="array" ref="J11442">XLOOKUP('Transaction Data'!$G11442,Product_Code,Biscuit_Brand)</f>
        <v>Caramel Biscuits</v>
      </c>
      <c r="K11442" s="2">
        <f t="array" ref="K11442">XLOOKUP('Transaction Data'!$G11442,Product_Code,Cost)</f>
        <v>18</v>
      </c>
      <c r="L11442" s="2">
        <f t="array" ref="L11442">XLOOKUP('Transaction Data'!$G11442,Product_Code,Unit_Price)</f>
        <v>22</v>
      </c>
      <c r="M11442" s="3">
        <f>'Transaction Data'!$F11442*'Transaction Data'!$K11442</f>
        <v>3420</v>
      </c>
      <c r="N11442" s="3">
        <f>'Transaction Data'!$F11442*'Transaction Data'!$L11442</f>
        <v>4180</v>
      </c>
      <c r="O11442" s="3">
        <f>'Transaction Data'!$N11442-'Transaction Data'!$M11442</f>
        <v>760</v>
      </c>
      <c r="P11442" s="2">
        <f>DATEDIF('Transaction Data'!$D11442,'Transaction Data'!$A11442,"y")</f>
        <v>53</v>
      </c>
      <c r="Q11442" s="2" t="str">
        <f>FLOOR('Transaction Data'!$P11442,15)&amp;"-"&amp;FLOOR('Transaction Data'!$P11442,15)+14</f>
        <v>45-59</v>
      </c>
      <c r="R11442" s="2" t="str">
        <f>IF('Transaction Data'!$L11442&lt;=10,"Less Expensive","Expensive")</f>
        <v>Expensive</v>
      </c>
      <c r="S11442" s="4">
        <f>WEEKDAY('Transaction Data'!$A11442)</f>
        <v>1</v>
      </c>
      <c r="T11442" s="2" t="str">
        <f>IF(WEEKDAY('Transaction Data'!$A11442,2)&lt;6,"Weekday","Weekend")</f>
        <v>Weekend</v>
      </c>
    </row>
    <row r="11443" ht="15.75" customHeight="1">
      <c r="A11443" s="1">
        <v>45621.0</v>
      </c>
      <c r="B11443" s="2" t="s">
        <v>4651</v>
      </c>
      <c r="C11443" s="2" t="s">
        <v>72</v>
      </c>
      <c r="D11443" s="1">
        <v>37833.0</v>
      </c>
      <c r="E11443" s="2" t="s">
        <v>22</v>
      </c>
      <c r="F11443" s="2">
        <v>133.0</v>
      </c>
      <c r="G11443" s="2" t="s">
        <v>28</v>
      </c>
      <c r="H11443" s="2" t="s">
        <v>45</v>
      </c>
      <c r="I11443" s="2" t="s">
        <v>30</v>
      </c>
      <c r="J11443" s="2" t="str">
        <f t="array" ref="J11443">XLOOKUP('Transaction Data'!$G11443,Product_Code,Biscuit_Brand)</f>
        <v>Shortbread</v>
      </c>
      <c r="K11443" s="2">
        <f t="array" ref="K11443">XLOOKUP('Transaction Data'!$G11443,Product_Code,Cost)</f>
        <v>10</v>
      </c>
      <c r="L11443" s="2">
        <f t="array" ref="L11443">XLOOKUP('Transaction Data'!$G11443,Product_Code,Unit_Price)</f>
        <v>45</v>
      </c>
      <c r="M11443" s="3">
        <f>'Transaction Data'!$F11443*'Transaction Data'!$K11443</f>
        <v>1330</v>
      </c>
      <c r="N11443" s="3">
        <f>'Transaction Data'!$F11443*'Transaction Data'!$L11443</f>
        <v>5985</v>
      </c>
      <c r="O11443" s="3">
        <f>'Transaction Data'!$N11443-'Transaction Data'!$M11443</f>
        <v>4655</v>
      </c>
      <c r="P11443" s="2">
        <f>DATEDIF('Transaction Data'!$D11443,'Transaction Data'!$A11443,"y")</f>
        <v>21</v>
      </c>
      <c r="Q11443" s="2" t="str">
        <f>FLOOR('Transaction Data'!$P11443,15)&amp;"-"&amp;FLOOR('Transaction Data'!$P11443,15)+14</f>
        <v>15-29</v>
      </c>
      <c r="R11443" s="2" t="str">
        <f>IF('Transaction Data'!$L11443&lt;=10,"Less Expensive","Expensive")</f>
        <v>Expensive</v>
      </c>
      <c r="S11443" s="4">
        <f>WEEKDAY('Transaction Data'!$A11443)</f>
        <v>2</v>
      </c>
      <c r="T11443" s="2" t="str">
        <f>IF(WEEKDAY('Transaction Data'!$A11443,2)&lt;6,"Weekday","Weekend")</f>
        <v>Weekday</v>
      </c>
    </row>
    <row r="11444" ht="15.75" customHeight="1">
      <c r="A11444" s="1">
        <v>45597.0</v>
      </c>
      <c r="B11444" s="2" t="s">
        <v>7918</v>
      </c>
      <c r="C11444" s="2" t="s">
        <v>21</v>
      </c>
      <c r="D11444" s="1">
        <v>37952.0</v>
      </c>
      <c r="E11444" s="2" t="s">
        <v>37</v>
      </c>
      <c r="F11444" s="2">
        <v>247.0</v>
      </c>
      <c r="G11444" s="2" t="s">
        <v>55</v>
      </c>
      <c r="H11444" s="2" t="s">
        <v>45</v>
      </c>
      <c r="I11444" s="2" t="s">
        <v>25</v>
      </c>
      <c r="J11444" s="2" t="str">
        <f t="array" ref="J11444">XLOOKUP('Transaction Data'!$G11444,Product_Code,Biscuit_Brand)</f>
        <v>Vanilla Wafers</v>
      </c>
      <c r="K11444" s="2">
        <f t="array" ref="K11444">XLOOKUP('Transaction Data'!$G11444,Product_Code,Cost)</f>
        <v>18</v>
      </c>
      <c r="L11444" s="2">
        <f t="array" ref="L11444">XLOOKUP('Transaction Data'!$G11444,Product_Code,Unit_Price)</f>
        <v>36</v>
      </c>
      <c r="M11444" s="3">
        <f>'Transaction Data'!$F11444*'Transaction Data'!$K11444</f>
        <v>4446</v>
      </c>
      <c r="N11444" s="3">
        <f>'Transaction Data'!$F11444*'Transaction Data'!$L11444</f>
        <v>8892</v>
      </c>
      <c r="O11444" s="3">
        <f>'Transaction Data'!$N11444-'Transaction Data'!$M11444</f>
        <v>4446</v>
      </c>
      <c r="P11444" s="2">
        <f>DATEDIF('Transaction Data'!$D11444,'Transaction Data'!$A11444,"y")</f>
        <v>20</v>
      </c>
      <c r="Q11444" s="2" t="str">
        <f>FLOOR('Transaction Data'!$P11444,15)&amp;"-"&amp;FLOOR('Transaction Data'!$P11444,15)+14</f>
        <v>15-29</v>
      </c>
      <c r="R11444" s="2" t="str">
        <f>IF('Transaction Data'!$L11444&lt;=10,"Less Expensive","Expensive")</f>
        <v>Expensive</v>
      </c>
      <c r="S11444" s="4">
        <f>WEEKDAY('Transaction Data'!$A11444)</f>
        <v>6</v>
      </c>
      <c r="T11444" s="2" t="str">
        <f>IF(WEEKDAY('Transaction Data'!$A11444,2)&lt;6,"Weekday","Weekend")</f>
        <v>Weekday</v>
      </c>
    </row>
    <row r="11445" ht="15.75" customHeight="1">
      <c r="A11445" s="1">
        <v>45621.0</v>
      </c>
      <c r="B11445" s="2" t="s">
        <v>2827</v>
      </c>
      <c r="C11445" s="2" t="s">
        <v>21</v>
      </c>
      <c r="D11445" s="1">
        <v>33801.0</v>
      </c>
      <c r="E11445" s="2" t="s">
        <v>37</v>
      </c>
      <c r="F11445" s="2">
        <v>202.0</v>
      </c>
      <c r="G11445" s="2" t="s">
        <v>23</v>
      </c>
      <c r="H11445" s="2" t="s">
        <v>42</v>
      </c>
      <c r="I11445" s="2" t="s">
        <v>35</v>
      </c>
      <c r="J11445" s="2" t="str">
        <f t="array" ref="J11445">XLOOKUP('Transaction Data'!$G11445,Product_Code,Biscuit_Brand)</f>
        <v>Cinnamon Swirls</v>
      </c>
      <c r="K11445" s="2">
        <f t="array" ref="K11445">XLOOKUP('Transaction Data'!$G11445,Product_Code,Cost)</f>
        <v>10</v>
      </c>
      <c r="L11445" s="2">
        <f t="array" ref="L11445">XLOOKUP('Transaction Data'!$G11445,Product_Code,Unit_Price)</f>
        <v>14</v>
      </c>
      <c r="M11445" s="3">
        <f>'Transaction Data'!$F11445*'Transaction Data'!$K11445</f>
        <v>2020</v>
      </c>
      <c r="N11445" s="3">
        <f>'Transaction Data'!$F11445*'Transaction Data'!$L11445</f>
        <v>2828</v>
      </c>
      <c r="O11445" s="3">
        <f>'Transaction Data'!$N11445-'Transaction Data'!$M11445</f>
        <v>808</v>
      </c>
      <c r="P11445" s="2">
        <f>DATEDIF('Transaction Data'!$D11445,'Transaction Data'!$A11445,"y")</f>
        <v>32</v>
      </c>
      <c r="Q11445" s="2" t="str">
        <f>FLOOR('Transaction Data'!$P11445,15)&amp;"-"&amp;FLOOR('Transaction Data'!$P11445,15)+14</f>
        <v>30-44</v>
      </c>
      <c r="R11445" s="2" t="str">
        <f>IF('Transaction Data'!$L11445&lt;=10,"Less Expensive","Expensive")</f>
        <v>Expensive</v>
      </c>
      <c r="S11445" s="4">
        <f>WEEKDAY('Transaction Data'!$A11445)</f>
        <v>2</v>
      </c>
      <c r="T11445" s="2" t="str">
        <f>IF(WEEKDAY('Transaction Data'!$A11445,2)&lt;6,"Weekday","Weekend")</f>
        <v>Weekday</v>
      </c>
    </row>
    <row r="11446" ht="15.75" customHeight="1">
      <c r="A11446" s="1">
        <v>45614.0</v>
      </c>
      <c r="B11446" s="2" t="s">
        <v>3764</v>
      </c>
      <c r="C11446" s="2" t="s">
        <v>41</v>
      </c>
      <c r="D11446" s="1">
        <v>35847.0</v>
      </c>
      <c r="E11446" s="2" t="s">
        <v>27</v>
      </c>
      <c r="F11446" s="2">
        <v>256.0</v>
      </c>
      <c r="G11446" s="2" t="s">
        <v>55</v>
      </c>
      <c r="H11446" s="2" t="s">
        <v>52</v>
      </c>
      <c r="I11446" s="2" t="s">
        <v>30</v>
      </c>
      <c r="J11446" s="2" t="str">
        <f t="array" ref="J11446">XLOOKUP('Transaction Data'!$G11446,Product_Code,Biscuit_Brand)</f>
        <v>Vanilla Wafers</v>
      </c>
      <c r="K11446" s="2">
        <f t="array" ref="K11446">XLOOKUP('Transaction Data'!$G11446,Product_Code,Cost)</f>
        <v>18</v>
      </c>
      <c r="L11446" s="2">
        <f t="array" ref="L11446">XLOOKUP('Transaction Data'!$G11446,Product_Code,Unit_Price)</f>
        <v>36</v>
      </c>
      <c r="M11446" s="3">
        <f>'Transaction Data'!$F11446*'Transaction Data'!$K11446</f>
        <v>4608</v>
      </c>
      <c r="N11446" s="3">
        <f>'Transaction Data'!$F11446*'Transaction Data'!$L11446</f>
        <v>9216</v>
      </c>
      <c r="O11446" s="3">
        <f>'Transaction Data'!$N11446-'Transaction Data'!$M11446</f>
        <v>4608</v>
      </c>
      <c r="P11446" s="2">
        <f>DATEDIF('Transaction Data'!$D11446,'Transaction Data'!$A11446,"y")</f>
        <v>26</v>
      </c>
      <c r="Q11446" s="2" t="str">
        <f>FLOOR('Transaction Data'!$P11446,15)&amp;"-"&amp;FLOOR('Transaction Data'!$P11446,15)+14</f>
        <v>15-29</v>
      </c>
      <c r="R11446" s="2" t="str">
        <f>IF('Transaction Data'!$L11446&lt;=10,"Less Expensive","Expensive")</f>
        <v>Expensive</v>
      </c>
      <c r="S11446" s="4">
        <f>WEEKDAY('Transaction Data'!$A11446)</f>
        <v>2</v>
      </c>
      <c r="T11446" s="2" t="str">
        <f>IF(WEEKDAY('Transaction Data'!$A11446,2)&lt;6,"Weekday","Weekend")</f>
        <v>Weekday</v>
      </c>
    </row>
    <row r="11447" ht="15.75" customHeight="1">
      <c r="A11447" s="1">
        <v>45611.0</v>
      </c>
      <c r="B11447" s="2" t="s">
        <v>1777</v>
      </c>
      <c r="C11447" s="2" t="s">
        <v>41</v>
      </c>
      <c r="D11447" s="1">
        <v>35037.0</v>
      </c>
      <c r="E11447" s="2" t="s">
        <v>63</v>
      </c>
      <c r="F11447" s="2">
        <v>153.0</v>
      </c>
      <c r="G11447" s="2" t="s">
        <v>28</v>
      </c>
      <c r="H11447" s="2" t="s">
        <v>24</v>
      </c>
      <c r="I11447" s="2" t="s">
        <v>30</v>
      </c>
      <c r="J11447" s="2" t="str">
        <f t="array" ref="J11447">XLOOKUP('Transaction Data'!$G11447,Product_Code,Biscuit_Brand)</f>
        <v>Shortbread</v>
      </c>
      <c r="K11447" s="2">
        <f t="array" ref="K11447">XLOOKUP('Transaction Data'!$G11447,Product_Code,Cost)</f>
        <v>10</v>
      </c>
      <c r="L11447" s="2">
        <f t="array" ref="L11447">XLOOKUP('Transaction Data'!$G11447,Product_Code,Unit_Price)</f>
        <v>45</v>
      </c>
      <c r="M11447" s="3">
        <f>'Transaction Data'!$F11447*'Transaction Data'!$K11447</f>
        <v>1530</v>
      </c>
      <c r="N11447" s="3">
        <f>'Transaction Data'!$F11447*'Transaction Data'!$L11447</f>
        <v>6885</v>
      </c>
      <c r="O11447" s="3">
        <f>'Transaction Data'!$N11447-'Transaction Data'!$M11447</f>
        <v>5355</v>
      </c>
      <c r="P11447" s="2">
        <f>DATEDIF('Transaction Data'!$D11447,'Transaction Data'!$A11447,"y")</f>
        <v>28</v>
      </c>
      <c r="Q11447" s="2" t="str">
        <f>FLOOR('Transaction Data'!$P11447,15)&amp;"-"&amp;FLOOR('Transaction Data'!$P11447,15)+14</f>
        <v>15-29</v>
      </c>
      <c r="R11447" s="2" t="str">
        <f>IF('Transaction Data'!$L11447&lt;=10,"Less Expensive","Expensive")</f>
        <v>Expensive</v>
      </c>
      <c r="S11447" s="4">
        <f>WEEKDAY('Transaction Data'!$A11447)</f>
        <v>6</v>
      </c>
      <c r="T11447" s="2" t="str">
        <f>IF(WEEKDAY('Transaction Data'!$A11447,2)&lt;6,"Weekday","Weekend")</f>
        <v>Weekday</v>
      </c>
    </row>
    <row r="11448" ht="15.75" customHeight="1">
      <c r="A11448" s="1">
        <v>45624.0</v>
      </c>
      <c r="B11448" s="2" t="s">
        <v>909</v>
      </c>
      <c r="C11448" s="2" t="s">
        <v>69</v>
      </c>
      <c r="D11448" s="1">
        <v>31905.0</v>
      </c>
      <c r="E11448" s="2" t="s">
        <v>37</v>
      </c>
      <c r="F11448" s="2">
        <v>471.0</v>
      </c>
      <c r="G11448" s="2" t="s">
        <v>55</v>
      </c>
      <c r="H11448" s="2" t="s">
        <v>45</v>
      </c>
      <c r="I11448" s="2" t="s">
        <v>35</v>
      </c>
      <c r="J11448" s="2" t="str">
        <f t="array" ref="J11448">XLOOKUP('Transaction Data'!$G11448,Product_Code,Biscuit_Brand)</f>
        <v>Vanilla Wafers</v>
      </c>
      <c r="K11448" s="2">
        <f t="array" ref="K11448">XLOOKUP('Transaction Data'!$G11448,Product_Code,Cost)</f>
        <v>18</v>
      </c>
      <c r="L11448" s="2">
        <f t="array" ref="L11448">XLOOKUP('Transaction Data'!$G11448,Product_Code,Unit_Price)</f>
        <v>36</v>
      </c>
      <c r="M11448" s="3">
        <f>'Transaction Data'!$F11448*'Transaction Data'!$K11448</f>
        <v>8478</v>
      </c>
      <c r="N11448" s="3">
        <f>'Transaction Data'!$F11448*'Transaction Data'!$L11448</f>
        <v>16956</v>
      </c>
      <c r="O11448" s="3">
        <f>'Transaction Data'!$N11448-'Transaction Data'!$M11448</f>
        <v>8478</v>
      </c>
      <c r="P11448" s="2">
        <f>DATEDIF('Transaction Data'!$D11448,'Transaction Data'!$A11448,"y")</f>
        <v>37</v>
      </c>
      <c r="Q11448" s="2" t="str">
        <f>FLOOR('Transaction Data'!$P11448,15)&amp;"-"&amp;FLOOR('Transaction Data'!$P11448,15)+14</f>
        <v>30-44</v>
      </c>
      <c r="R11448" s="2" t="str">
        <f>IF('Transaction Data'!$L11448&lt;=10,"Less Expensive","Expensive")</f>
        <v>Expensive</v>
      </c>
      <c r="S11448" s="4">
        <f>WEEKDAY('Transaction Data'!$A11448)</f>
        <v>5</v>
      </c>
      <c r="T11448" s="2" t="str">
        <f>IF(WEEKDAY('Transaction Data'!$A11448,2)&lt;6,"Weekday","Weekend")</f>
        <v>Weekday</v>
      </c>
    </row>
    <row r="11449" ht="15.75" customHeight="1">
      <c r="A11449" s="1">
        <v>45616.0</v>
      </c>
      <c r="B11449" s="2" t="s">
        <v>5610</v>
      </c>
      <c r="C11449" s="2" t="s">
        <v>72</v>
      </c>
      <c r="D11449" s="1">
        <v>26150.0</v>
      </c>
      <c r="E11449" s="2" t="s">
        <v>37</v>
      </c>
      <c r="F11449" s="2">
        <v>153.0</v>
      </c>
      <c r="G11449" s="2" t="s">
        <v>57</v>
      </c>
      <c r="H11449" s="2" t="s">
        <v>42</v>
      </c>
      <c r="I11449" s="2" t="s">
        <v>35</v>
      </c>
      <c r="J11449" s="2" t="str">
        <f t="array" ref="J11449">XLOOKUP('Transaction Data'!$G11449,Product_Code,Biscuit_Brand)</f>
        <v>Oatmeal Cookies</v>
      </c>
      <c r="K11449" s="2">
        <f t="array" ref="K11449">XLOOKUP('Transaction Data'!$G11449,Product_Code,Cost)</f>
        <v>19</v>
      </c>
      <c r="L11449" s="2">
        <f t="array" ref="L11449">XLOOKUP('Transaction Data'!$G11449,Product_Code,Unit_Price)</f>
        <v>23</v>
      </c>
      <c r="M11449" s="3">
        <f>'Transaction Data'!$F11449*'Transaction Data'!$K11449</f>
        <v>2907</v>
      </c>
      <c r="N11449" s="3">
        <f>'Transaction Data'!$F11449*'Transaction Data'!$L11449</f>
        <v>3519</v>
      </c>
      <c r="O11449" s="3">
        <f>'Transaction Data'!$N11449-'Transaction Data'!$M11449</f>
        <v>612</v>
      </c>
      <c r="P11449" s="2">
        <f>DATEDIF('Transaction Data'!$D11449,'Transaction Data'!$A11449,"y")</f>
        <v>53</v>
      </c>
      <c r="Q11449" s="2" t="str">
        <f>FLOOR('Transaction Data'!$P11449,15)&amp;"-"&amp;FLOOR('Transaction Data'!$P11449,15)+14</f>
        <v>45-59</v>
      </c>
      <c r="R11449" s="2" t="str">
        <f>IF('Transaction Data'!$L11449&lt;=10,"Less Expensive","Expensive")</f>
        <v>Expensive</v>
      </c>
      <c r="S11449" s="4">
        <f>WEEKDAY('Transaction Data'!$A11449)</f>
        <v>4</v>
      </c>
      <c r="T11449" s="2" t="str">
        <f>IF(WEEKDAY('Transaction Data'!$A11449,2)&lt;6,"Weekday","Weekend")</f>
        <v>Weekday</v>
      </c>
    </row>
    <row r="11450" ht="15.75" customHeight="1">
      <c r="A11450" s="1">
        <v>45620.0</v>
      </c>
      <c r="B11450" s="2" t="s">
        <v>5062</v>
      </c>
      <c r="C11450" s="2" t="s">
        <v>54</v>
      </c>
      <c r="D11450" s="1">
        <v>20015.0</v>
      </c>
      <c r="E11450" s="2" t="s">
        <v>37</v>
      </c>
      <c r="F11450" s="2">
        <v>214.0</v>
      </c>
      <c r="G11450" s="2" t="s">
        <v>28</v>
      </c>
      <c r="H11450" s="2" t="s">
        <v>29</v>
      </c>
      <c r="I11450" s="2" t="s">
        <v>25</v>
      </c>
      <c r="J11450" s="2" t="str">
        <f t="array" ref="J11450">XLOOKUP('Transaction Data'!$G11450,Product_Code,Biscuit_Brand)</f>
        <v>Shortbread</v>
      </c>
      <c r="K11450" s="2">
        <f t="array" ref="K11450">XLOOKUP('Transaction Data'!$G11450,Product_Code,Cost)</f>
        <v>10</v>
      </c>
      <c r="L11450" s="2">
        <f t="array" ref="L11450">XLOOKUP('Transaction Data'!$G11450,Product_Code,Unit_Price)</f>
        <v>45</v>
      </c>
      <c r="M11450" s="3">
        <f>'Transaction Data'!$F11450*'Transaction Data'!$K11450</f>
        <v>2140</v>
      </c>
      <c r="N11450" s="3">
        <f>'Transaction Data'!$F11450*'Transaction Data'!$L11450</f>
        <v>9630</v>
      </c>
      <c r="O11450" s="3">
        <f>'Transaction Data'!$N11450-'Transaction Data'!$M11450</f>
        <v>7490</v>
      </c>
      <c r="P11450" s="2">
        <f>DATEDIF('Transaction Data'!$D11450,'Transaction Data'!$A11450,"y")</f>
        <v>70</v>
      </c>
      <c r="Q11450" s="2" t="str">
        <f>FLOOR('Transaction Data'!$P11450,15)&amp;"-"&amp;FLOOR('Transaction Data'!$P11450,15)+14</f>
        <v>60-74</v>
      </c>
      <c r="R11450" s="2" t="str">
        <f>IF('Transaction Data'!$L11450&lt;=10,"Less Expensive","Expensive")</f>
        <v>Expensive</v>
      </c>
      <c r="S11450" s="4">
        <f>WEEKDAY('Transaction Data'!$A11450)</f>
        <v>1</v>
      </c>
      <c r="T11450" s="2" t="str">
        <f>IF(WEEKDAY('Transaction Data'!$A11450,2)&lt;6,"Weekday","Weekend")</f>
        <v>Weekend</v>
      </c>
    </row>
    <row r="11451" ht="15.75" customHeight="1">
      <c r="A11451" s="1">
        <v>45610.0</v>
      </c>
      <c r="B11451" s="2" t="s">
        <v>1338</v>
      </c>
      <c r="C11451" s="2" t="s">
        <v>47</v>
      </c>
      <c r="D11451" s="1">
        <v>26124.0</v>
      </c>
      <c r="E11451" s="2" t="s">
        <v>22</v>
      </c>
      <c r="F11451" s="2">
        <v>375.0</v>
      </c>
      <c r="G11451" s="2" t="s">
        <v>38</v>
      </c>
      <c r="H11451" s="2" t="s">
        <v>49</v>
      </c>
      <c r="I11451" s="2" t="s">
        <v>25</v>
      </c>
      <c r="J11451" s="2" t="str">
        <f t="array" ref="J11451">XLOOKUP('Transaction Data'!$G11451,Product_Code,Biscuit_Brand)</f>
        <v>Ginger Snaps</v>
      </c>
      <c r="K11451" s="2">
        <f t="array" ref="K11451">XLOOKUP('Transaction Data'!$G11451,Product_Code,Cost)</f>
        <v>14</v>
      </c>
      <c r="L11451" s="2">
        <f t="array" ref="L11451">XLOOKUP('Transaction Data'!$G11451,Product_Code,Unit_Price)</f>
        <v>28</v>
      </c>
      <c r="M11451" s="3">
        <f>'Transaction Data'!$F11451*'Transaction Data'!$K11451</f>
        <v>5250</v>
      </c>
      <c r="N11451" s="3">
        <f>'Transaction Data'!$F11451*'Transaction Data'!$L11451</f>
        <v>10500</v>
      </c>
      <c r="O11451" s="3">
        <f>'Transaction Data'!$N11451-'Transaction Data'!$M11451</f>
        <v>5250</v>
      </c>
      <c r="P11451" s="2">
        <f>DATEDIF('Transaction Data'!$D11451,'Transaction Data'!$A11451,"y")</f>
        <v>53</v>
      </c>
      <c r="Q11451" s="2" t="str">
        <f>FLOOR('Transaction Data'!$P11451,15)&amp;"-"&amp;FLOOR('Transaction Data'!$P11451,15)+14</f>
        <v>45-59</v>
      </c>
      <c r="R11451" s="2" t="str">
        <f>IF('Transaction Data'!$L11451&lt;=10,"Less Expensive","Expensive")</f>
        <v>Expensive</v>
      </c>
      <c r="S11451" s="4">
        <f>WEEKDAY('Transaction Data'!$A11451)</f>
        <v>5</v>
      </c>
      <c r="T11451" s="2" t="str">
        <f>IF(WEEKDAY('Transaction Data'!$A11451,2)&lt;6,"Weekday","Weekend")</f>
        <v>Weekday</v>
      </c>
    </row>
    <row r="11452" ht="15.75" customHeight="1">
      <c r="A11452" s="1">
        <v>45617.0</v>
      </c>
      <c r="B11452" s="2" t="s">
        <v>5783</v>
      </c>
      <c r="C11452" s="2" t="s">
        <v>65</v>
      </c>
      <c r="D11452" s="1">
        <v>36023.0</v>
      </c>
      <c r="E11452" s="2" t="s">
        <v>27</v>
      </c>
      <c r="F11452" s="2">
        <v>422.0</v>
      </c>
      <c r="G11452" s="2" t="s">
        <v>60</v>
      </c>
      <c r="H11452" s="2" t="s">
        <v>24</v>
      </c>
      <c r="I11452" s="2" t="s">
        <v>30</v>
      </c>
      <c r="J11452" s="2" t="str">
        <f t="array" ref="J11452">XLOOKUP('Transaction Data'!$G11452,Product_Code,Biscuit_Brand)</f>
        <v>Peanut Butter Bites</v>
      </c>
      <c r="K11452" s="2">
        <f t="array" ref="K11452">XLOOKUP('Transaction Data'!$G11452,Product_Code,Cost)</f>
        <v>5</v>
      </c>
      <c r="L11452" s="2">
        <f t="array" ref="L11452">XLOOKUP('Transaction Data'!$G11452,Product_Code,Unit_Price)</f>
        <v>7</v>
      </c>
      <c r="M11452" s="3">
        <f>'Transaction Data'!$F11452*'Transaction Data'!$K11452</f>
        <v>2110</v>
      </c>
      <c r="N11452" s="3">
        <f>'Transaction Data'!$F11452*'Transaction Data'!$L11452</f>
        <v>2954</v>
      </c>
      <c r="O11452" s="3">
        <f>'Transaction Data'!$N11452-'Transaction Data'!$M11452</f>
        <v>844</v>
      </c>
      <c r="P11452" s="2">
        <f>DATEDIF('Transaction Data'!$D11452,'Transaction Data'!$A11452,"y")</f>
        <v>26</v>
      </c>
      <c r="Q11452" s="2" t="str">
        <f>FLOOR('Transaction Data'!$P11452,15)&amp;"-"&amp;FLOOR('Transaction Data'!$P11452,15)+14</f>
        <v>15-29</v>
      </c>
      <c r="R11452" s="2" t="str">
        <f>IF('Transaction Data'!$L11452&lt;=10,"Less Expensive","Expensive")</f>
        <v>Less Expensive</v>
      </c>
      <c r="S11452" s="4">
        <f>WEEKDAY('Transaction Data'!$A11452)</f>
        <v>5</v>
      </c>
      <c r="T11452" s="2" t="str">
        <f>IF(WEEKDAY('Transaction Data'!$A11452,2)&lt;6,"Weekday","Weekend")</f>
        <v>Weekday</v>
      </c>
    </row>
    <row r="11453" ht="15.75" customHeight="1">
      <c r="A11453" s="1">
        <v>45603.0</v>
      </c>
      <c r="B11453" s="2" t="s">
        <v>4572</v>
      </c>
      <c r="C11453" s="2" t="s">
        <v>41</v>
      </c>
      <c r="D11453" s="1">
        <v>19357.0</v>
      </c>
      <c r="E11453" s="2" t="s">
        <v>63</v>
      </c>
      <c r="F11453" s="2">
        <v>103.0</v>
      </c>
      <c r="G11453" s="2" t="s">
        <v>57</v>
      </c>
      <c r="H11453" s="2" t="s">
        <v>29</v>
      </c>
      <c r="I11453" s="2" t="s">
        <v>25</v>
      </c>
      <c r="J11453" s="2" t="str">
        <f t="array" ref="J11453">XLOOKUP('Transaction Data'!$G11453,Product_Code,Biscuit_Brand)</f>
        <v>Oatmeal Cookies</v>
      </c>
      <c r="K11453" s="2">
        <f t="array" ref="K11453">XLOOKUP('Transaction Data'!$G11453,Product_Code,Cost)</f>
        <v>19</v>
      </c>
      <c r="L11453" s="2">
        <f t="array" ref="L11453">XLOOKUP('Transaction Data'!$G11453,Product_Code,Unit_Price)</f>
        <v>23</v>
      </c>
      <c r="M11453" s="3">
        <f>'Transaction Data'!$F11453*'Transaction Data'!$K11453</f>
        <v>1957</v>
      </c>
      <c r="N11453" s="3">
        <f>'Transaction Data'!$F11453*'Transaction Data'!$L11453</f>
        <v>2369</v>
      </c>
      <c r="O11453" s="3">
        <f>'Transaction Data'!$N11453-'Transaction Data'!$M11453</f>
        <v>412</v>
      </c>
      <c r="P11453" s="2">
        <f>DATEDIF('Transaction Data'!$D11453,'Transaction Data'!$A11453,"y")</f>
        <v>71</v>
      </c>
      <c r="Q11453" s="2" t="str">
        <f>FLOOR('Transaction Data'!$P11453,15)&amp;"-"&amp;FLOOR('Transaction Data'!$P11453,15)+14</f>
        <v>60-74</v>
      </c>
      <c r="R11453" s="2" t="str">
        <f>IF('Transaction Data'!$L11453&lt;=10,"Less Expensive","Expensive")</f>
        <v>Expensive</v>
      </c>
      <c r="S11453" s="4">
        <f>WEEKDAY('Transaction Data'!$A11453)</f>
        <v>5</v>
      </c>
      <c r="T11453" s="2" t="str">
        <f>IF(WEEKDAY('Transaction Data'!$A11453,2)&lt;6,"Weekday","Weekend")</f>
        <v>Weekday</v>
      </c>
    </row>
    <row r="11454" ht="15.75" customHeight="1">
      <c r="A11454" s="1">
        <v>45620.0</v>
      </c>
      <c r="B11454" s="2" t="s">
        <v>5716</v>
      </c>
      <c r="C11454" s="2" t="s">
        <v>32</v>
      </c>
      <c r="D11454" s="1">
        <v>38922.0</v>
      </c>
      <c r="E11454" s="2" t="s">
        <v>27</v>
      </c>
      <c r="F11454" s="2">
        <v>56.0</v>
      </c>
      <c r="G11454" s="2" t="s">
        <v>55</v>
      </c>
      <c r="H11454" s="2" t="s">
        <v>29</v>
      </c>
      <c r="I11454" s="2" t="s">
        <v>25</v>
      </c>
      <c r="J11454" s="2" t="str">
        <f t="array" ref="J11454">XLOOKUP('Transaction Data'!$G11454,Product_Code,Biscuit_Brand)</f>
        <v>Vanilla Wafers</v>
      </c>
      <c r="K11454" s="2">
        <f t="array" ref="K11454">XLOOKUP('Transaction Data'!$G11454,Product_Code,Cost)</f>
        <v>18</v>
      </c>
      <c r="L11454" s="2">
        <f t="array" ref="L11454">XLOOKUP('Transaction Data'!$G11454,Product_Code,Unit_Price)</f>
        <v>36</v>
      </c>
      <c r="M11454" s="3">
        <f>'Transaction Data'!$F11454*'Transaction Data'!$K11454</f>
        <v>1008</v>
      </c>
      <c r="N11454" s="3">
        <f>'Transaction Data'!$F11454*'Transaction Data'!$L11454</f>
        <v>2016</v>
      </c>
      <c r="O11454" s="3">
        <f>'Transaction Data'!$N11454-'Transaction Data'!$M11454</f>
        <v>1008</v>
      </c>
      <c r="P11454" s="2">
        <f>DATEDIF('Transaction Data'!$D11454,'Transaction Data'!$A11454,"y")</f>
        <v>18</v>
      </c>
      <c r="Q11454" s="2" t="str">
        <f>FLOOR('Transaction Data'!$P11454,15)&amp;"-"&amp;FLOOR('Transaction Data'!$P11454,15)+14</f>
        <v>15-29</v>
      </c>
      <c r="R11454" s="2" t="str">
        <f>IF('Transaction Data'!$L11454&lt;=10,"Less Expensive","Expensive")</f>
        <v>Expensive</v>
      </c>
      <c r="S11454" s="4">
        <f>WEEKDAY('Transaction Data'!$A11454)</f>
        <v>1</v>
      </c>
      <c r="T11454" s="2" t="str">
        <f>IF(WEEKDAY('Transaction Data'!$A11454,2)&lt;6,"Weekday","Weekend")</f>
        <v>Weekend</v>
      </c>
    </row>
    <row r="11455" ht="15.75" customHeight="1">
      <c r="A11455" s="1">
        <v>45603.0</v>
      </c>
      <c r="B11455" s="2" t="s">
        <v>3953</v>
      </c>
      <c r="C11455" s="2" t="s">
        <v>41</v>
      </c>
      <c r="D11455" s="1">
        <v>15989.0</v>
      </c>
      <c r="E11455" s="2" t="s">
        <v>63</v>
      </c>
      <c r="F11455" s="2">
        <v>274.0</v>
      </c>
      <c r="G11455" s="2" t="s">
        <v>28</v>
      </c>
      <c r="H11455" s="2" t="s">
        <v>29</v>
      </c>
      <c r="I11455" s="2" t="s">
        <v>35</v>
      </c>
      <c r="J11455" s="2" t="str">
        <f t="array" ref="J11455">XLOOKUP('Transaction Data'!$G11455,Product_Code,Biscuit_Brand)</f>
        <v>Shortbread</v>
      </c>
      <c r="K11455" s="2">
        <f t="array" ref="K11455">XLOOKUP('Transaction Data'!$G11455,Product_Code,Cost)</f>
        <v>10</v>
      </c>
      <c r="L11455" s="2">
        <f t="array" ref="L11455">XLOOKUP('Transaction Data'!$G11455,Product_Code,Unit_Price)</f>
        <v>45</v>
      </c>
      <c r="M11455" s="3">
        <f>'Transaction Data'!$F11455*'Transaction Data'!$K11455</f>
        <v>2740</v>
      </c>
      <c r="N11455" s="3">
        <f>'Transaction Data'!$F11455*'Transaction Data'!$L11455</f>
        <v>12330</v>
      </c>
      <c r="O11455" s="3">
        <f>'Transaction Data'!$N11455-'Transaction Data'!$M11455</f>
        <v>9590</v>
      </c>
      <c r="P11455" s="2">
        <f>DATEDIF('Transaction Data'!$D11455,'Transaction Data'!$A11455,"y")</f>
        <v>81</v>
      </c>
      <c r="Q11455" s="2" t="str">
        <f>FLOOR('Transaction Data'!$P11455,15)&amp;"-"&amp;FLOOR('Transaction Data'!$P11455,15)+14</f>
        <v>75-89</v>
      </c>
      <c r="R11455" s="2" t="str">
        <f>IF('Transaction Data'!$L11455&lt;=10,"Less Expensive","Expensive")</f>
        <v>Expensive</v>
      </c>
      <c r="S11455" s="4">
        <f>WEEKDAY('Transaction Data'!$A11455)</f>
        <v>5</v>
      </c>
      <c r="T11455" s="2" t="str">
        <f>IF(WEEKDAY('Transaction Data'!$A11455,2)&lt;6,"Weekday","Weekend")</f>
        <v>Weekday</v>
      </c>
    </row>
    <row r="11456" ht="15.75" customHeight="1">
      <c r="A11456" s="1">
        <v>45620.0</v>
      </c>
      <c r="B11456" s="2" t="s">
        <v>4768</v>
      </c>
      <c r="C11456" s="2" t="s">
        <v>65</v>
      </c>
      <c r="D11456" s="1">
        <v>28648.0</v>
      </c>
      <c r="E11456" s="2" t="s">
        <v>22</v>
      </c>
      <c r="F11456" s="2">
        <v>478.0</v>
      </c>
      <c r="G11456" s="2" t="s">
        <v>44</v>
      </c>
      <c r="H11456" s="2" t="s">
        <v>34</v>
      </c>
      <c r="I11456" s="2" t="s">
        <v>25</v>
      </c>
      <c r="J11456" s="2" t="str">
        <f t="array" ref="J11456">XLOOKUP('Transaction Data'!$G11456,Product_Code,Biscuit_Brand)</f>
        <v>Butter Crunch</v>
      </c>
      <c r="K11456" s="2">
        <f t="array" ref="K11456">XLOOKUP('Transaction Data'!$G11456,Product_Code,Cost)</f>
        <v>10</v>
      </c>
      <c r="L11456" s="2">
        <f t="array" ref="L11456">XLOOKUP('Transaction Data'!$G11456,Product_Code,Unit_Price)</f>
        <v>11</v>
      </c>
      <c r="M11456" s="3">
        <f>'Transaction Data'!$F11456*'Transaction Data'!$K11456</f>
        <v>4780</v>
      </c>
      <c r="N11456" s="3">
        <f>'Transaction Data'!$F11456*'Transaction Data'!$L11456</f>
        <v>5258</v>
      </c>
      <c r="O11456" s="3">
        <f>'Transaction Data'!$N11456-'Transaction Data'!$M11456</f>
        <v>478</v>
      </c>
      <c r="P11456" s="2">
        <f>DATEDIF('Transaction Data'!$D11456,'Transaction Data'!$A11456,"y")</f>
        <v>46</v>
      </c>
      <c r="Q11456" s="2" t="str">
        <f>FLOOR('Transaction Data'!$P11456,15)&amp;"-"&amp;FLOOR('Transaction Data'!$P11456,15)+14</f>
        <v>45-59</v>
      </c>
      <c r="R11456" s="2" t="str">
        <f>IF('Transaction Data'!$L11456&lt;=10,"Less Expensive","Expensive")</f>
        <v>Expensive</v>
      </c>
      <c r="S11456" s="4">
        <f>WEEKDAY('Transaction Data'!$A11456)</f>
        <v>1</v>
      </c>
      <c r="T11456" s="2" t="str">
        <f>IF(WEEKDAY('Transaction Data'!$A11456,2)&lt;6,"Weekday","Weekend")</f>
        <v>Weekend</v>
      </c>
    </row>
    <row r="11457" ht="15.75" customHeight="1">
      <c r="A11457" s="1">
        <v>45611.0</v>
      </c>
      <c r="B11457" s="2" t="s">
        <v>6015</v>
      </c>
      <c r="C11457" s="2" t="s">
        <v>78</v>
      </c>
      <c r="D11457" s="1">
        <v>37139.0</v>
      </c>
      <c r="E11457" s="2" t="s">
        <v>63</v>
      </c>
      <c r="F11457" s="2">
        <v>480.0</v>
      </c>
      <c r="G11457" s="2" t="s">
        <v>28</v>
      </c>
      <c r="H11457" s="2" t="s">
        <v>52</v>
      </c>
      <c r="I11457" s="2" t="s">
        <v>35</v>
      </c>
      <c r="J11457" s="2" t="str">
        <f t="array" ref="J11457">XLOOKUP('Transaction Data'!$G11457,Product_Code,Biscuit_Brand)</f>
        <v>Shortbread</v>
      </c>
      <c r="K11457" s="2">
        <f t="array" ref="K11457">XLOOKUP('Transaction Data'!$G11457,Product_Code,Cost)</f>
        <v>10</v>
      </c>
      <c r="L11457" s="2">
        <f t="array" ref="L11457">XLOOKUP('Transaction Data'!$G11457,Product_Code,Unit_Price)</f>
        <v>45</v>
      </c>
      <c r="M11457" s="3">
        <f>'Transaction Data'!$F11457*'Transaction Data'!$K11457</f>
        <v>4800</v>
      </c>
      <c r="N11457" s="3">
        <f>'Transaction Data'!$F11457*'Transaction Data'!$L11457</f>
        <v>21600</v>
      </c>
      <c r="O11457" s="3">
        <f>'Transaction Data'!$N11457-'Transaction Data'!$M11457</f>
        <v>16800</v>
      </c>
      <c r="P11457" s="2">
        <f>DATEDIF('Transaction Data'!$D11457,'Transaction Data'!$A11457,"y")</f>
        <v>23</v>
      </c>
      <c r="Q11457" s="2" t="str">
        <f>FLOOR('Transaction Data'!$P11457,15)&amp;"-"&amp;FLOOR('Transaction Data'!$P11457,15)+14</f>
        <v>15-29</v>
      </c>
      <c r="R11457" s="2" t="str">
        <f>IF('Transaction Data'!$L11457&lt;=10,"Less Expensive","Expensive")</f>
        <v>Expensive</v>
      </c>
      <c r="S11457" s="4">
        <f>WEEKDAY('Transaction Data'!$A11457)</f>
        <v>6</v>
      </c>
      <c r="T11457" s="2" t="str">
        <f>IF(WEEKDAY('Transaction Data'!$A11457,2)&lt;6,"Weekday","Weekend")</f>
        <v>Weekday</v>
      </c>
    </row>
    <row r="11458" ht="15.75" customHeight="1">
      <c r="A11458" s="1">
        <v>45622.0</v>
      </c>
      <c r="B11458" s="2" t="s">
        <v>7813</v>
      </c>
      <c r="C11458" s="2" t="s">
        <v>72</v>
      </c>
      <c r="D11458" s="1">
        <v>24546.0</v>
      </c>
      <c r="E11458" s="2" t="s">
        <v>63</v>
      </c>
      <c r="F11458" s="2">
        <v>56.0</v>
      </c>
      <c r="G11458" s="2" t="s">
        <v>28</v>
      </c>
      <c r="H11458" s="2" t="s">
        <v>24</v>
      </c>
      <c r="I11458" s="2" t="s">
        <v>30</v>
      </c>
      <c r="J11458" s="2" t="str">
        <f t="array" ref="J11458">XLOOKUP('Transaction Data'!$G11458,Product_Code,Biscuit_Brand)</f>
        <v>Shortbread</v>
      </c>
      <c r="K11458" s="2">
        <f t="array" ref="K11458">XLOOKUP('Transaction Data'!$G11458,Product_Code,Cost)</f>
        <v>10</v>
      </c>
      <c r="L11458" s="2">
        <f t="array" ref="L11458">XLOOKUP('Transaction Data'!$G11458,Product_Code,Unit_Price)</f>
        <v>45</v>
      </c>
      <c r="M11458" s="3">
        <f>'Transaction Data'!$F11458*'Transaction Data'!$K11458</f>
        <v>560</v>
      </c>
      <c r="N11458" s="3">
        <f>'Transaction Data'!$F11458*'Transaction Data'!$L11458</f>
        <v>2520</v>
      </c>
      <c r="O11458" s="3">
        <f>'Transaction Data'!$N11458-'Transaction Data'!$M11458</f>
        <v>1960</v>
      </c>
      <c r="P11458" s="2">
        <f>DATEDIF('Transaction Data'!$D11458,'Transaction Data'!$A11458,"y")</f>
        <v>57</v>
      </c>
      <c r="Q11458" s="2" t="str">
        <f>FLOOR('Transaction Data'!$P11458,15)&amp;"-"&amp;FLOOR('Transaction Data'!$P11458,15)+14</f>
        <v>45-59</v>
      </c>
      <c r="R11458" s="2" t="str">
        <f>IF('Transaction Data'!$L11458&lt;=10,"Less Expensive","Expensive")</f>
        <v>Expensive</v>
      </c>
      <c r="S11458" s="4">
        <f>WEEKDAY('Transaction Data'!$A11458)</f>
        <v>3</v>
      </c>
      <c r="T11458" s="2" t="str">
        <f>IF(WEEKDAY('Transaction Data'!$A11458,2)&lt;6,"Weekday","Weekend")</f>
        <v>Weekday</v>
      </c>
    </row>
    <row r="11459" ht="15.75" customHeight="1">
      <c r="A11459" s="1">
        <v>45604.0</v>
      </c>
      <c r="B11459" s="2" t="s">
        <v>1030</v>
      </c>
      <c r="C11459" s="2" t="s">
        <v>41</v>
      </c>
      <c r="D11459" s="1">
        <v>33883.0</v>
      </c>
      <c r="E11459" s="2" t="s">
        <v>22</v>
      </c>
      <c r="F11459" s="2">
        <v>478.0</v>
      </c>
      <c r="G11459" s="2" t="s">
        <v>44</v>
      </c>
      <c r="H11459" s="2" t="s">
        <v>49</v>
      </c>
      <c r="I11459" s="2" t="s">
        <v>30</v>
      </c>
      <c r="J11459" s="2" t="str">
        <f t="array" ref="J11459">XLOOKUP('Transaction Data'!$G11459,Product_Code,Biscuit_Brand)</f>
        <v>Butter Crunch</v>
      </c>
      <c r="K11459" s="2">
        <f t="array" ref="K11459">XLOOKUP('Transaction Data'!$G11459,Product_Code,Cost)</f>
        <v>10</v>
      </c>
      <c r="L11459" s="2">
        <f t="array" ref="L11459">XLOOKUP('Transaction Data'!$G11459,Product_Code,Unit_Price)</f>
        <v>11</v>
      </c>
      <c r="M11459" s="3">
        <f>'Transaction Data'!$F11459*'Transaction Data'!$K11459</f>
        <v>4780</v>
      </c>
      <c r="N11459" s="3">
        <f>'Transaction Data'!$F11459*'Transaction Data'!$L11459</f>
        <v>5258</v>
      </c>
      <c r="O11459" s="3">
        <f>'Transaction Data'!$N11459-'Transaction Data'!$M11459</f>
        <v>478</v>
      </c>
      <c r="P11459" s="2">
        <f>DATEDIF('Transaction Data'!$D11459,'Transaction Data'!$A11459,"y")</f>
        <v>32</v>
      </c>
      <c r="Q11459" s="2" t="str">
        <f>FLOOR('Transaction Data'!$P11459,15)&amp;"-"&amp;FLOOR('Transaction Data'!$P11459,15)+14</f>
        <v>30-44</v>
      </c>
      <c r="R11459" s="2" t="str">
        <f>IF('Transaction Data'!$L11459&lt;=10,"Less Expensive","Expensive")</f>
        <v>Expensive</v>
      </c>
      <c r="S11459" s="4">
        <f>WEEKDAY('Transaction Data'!$A11459)</f>
        <v>6</v>
      </c>
      <c r="T11459" s="2" t="str">
        <f>IF(WEEKDAY('Transaction Data'!$A11459,2)&lt;6,"Weekday","Weekend")</f>
        <v>Weekday</v>
      </c>
    </row>
    <row r="11460" ht="15.75" customHeight="1">
      <c r="A11460" s="1">
        <v>45602.0</v>
      </c>
      <c r="B11460" s="2" t="s">
        <v>36</v>
      </c>
      <c r="C11460" s="2" t="s">
        <v>21</v>
      </c>
      <c r="D11460" s="1">
        <v>26875.0</v>
      </c>
      <c r="E11460" s="2" t="s">
        <v>63</v>
      </c>
      <c r="F11460" s="2">
        <v>131.0</v>
      </c>
      <c r="G11460" s="2" t="s">
        <v>61</v>
      </c>
      <c r="H11460" s="2" t="s">
        <v>52</v>
      </c>
      <c r="I11460" s="2" t="s">
        <v>35</v>
      </c>
      <c r="J11460" s="2" t="str">
        <f t="array" ref="J11460">XLOOKUP('Transaction Data'!$G11460,Product_Code,Biscuit_Brand)</f>
        <v>Choco Delight</v>
      </c>
      <c r="K11460" s="2">
        <f t="array" ref="K11460">XLOOKUP('Transaction Data'!$G11460,Product_Code,Cost)</f>
        <v>3</v>
      </c>
      <c r="L11460" s="2">
        <f t="array" ref="L11460">XLOOKUP('Transaction Data'!$G11460,Product_Code,Unit_Price)</f>
        <v>5</v>
      </c>
      <c r="M11460" s="3">
        <f>'Transaction Data'!$F11460*'Transaction Data'!$K11460</f>
        <v>393</v>
      </c>
      <c r="N11460" s="3">
        <f>'Transaction Data'!$F11460*'Transaction Data'!$L11460</f>
        <v>655</v>
      </c>
      <c r="O11460" s="3">
        <f>'Transaction Data'!$N11460-'Transaction Data'!$M11460</f>
        <v>262</v>
      </c>
      <c r="P11460" s="2">
        <f>DATEDIF('Transaction Data'!$D11460,'Transaction Data'!$A11460,"y")</f>
        <v>51</v>
      </c>
      <c r="Q11460" s="2" t="str">
        <f>FLOOR('Transaction Data'!$P11460,15)&amp;"-"&amp;FLOOR('Transaction Data'!$P11460,15)+14</f>
        <v>45-59</v>
      </c>
      <c r="R11460" s="2" t="str">
        <f>IF('Transaction Data'!$L11460&lt;=10,"Less Expensive","Expensive")</f>
        <v>Less Expensive</v>
      </c>
      <c r="S11460" s="4">
        <f>WEEKDAY('Transaction Data'!$A11460)</f>
        <v>4</v>
      </c>
      <c r="T11460" s="2" t="str">
        <f>IF(WEEKDAY('Transaction Data'!$A11460,2)&lt;6,"Weekday","Weekend")</f>
        <v>Weekday</v>
      </c>
    </row>
    <row r="11461" ht="15.75" customHeight="1">
      <c r="A11461" s="1">
        <v>45611.0</v>
      </c>
      <c r="B11461" s="2" t="s">
        <v>732</v>
      </c>
      <c r="C11461" s="2" t="s">
        <v>72</v>
      </c>
      <c r="D11461" s="1">
        <v>17155.0</v>
      </c>
      <c r="E11461" s="2" t="s">
        <v>37</v>
      </c>
      <c r="F11461" s="2">
        <v>411.0</v>
      </c>
      <c r="G11461" s="2" t="s">
        <v>38</v>
      </c>
      <c r="H11461" s="2" t="s">
        <v>52</v>
      </c>
      <c r="I11461" s="2" t="s">
        <v>35</v>
      </c>
      <c r="J11461" s="2" t="str">
        <f t="array" ref="J11461">XLOOKUP('Transaction Data'!$G11461,Product_Code,Biscuit_Brand)</f>
        <v>Ginger Snaps</v>
      </c>
      <c r="K11461" s="2">
        <f t="array" ref="K11461">XLOOKUP('Transaction Data'!$G11461,Product_Code,Cost)</f>
        <v>14</v>
      </c>
      <c r="L11461" s="2">
        <f t="array" ref="L11461">XLOOKUP('Transaction Data'!$G11461,Product_Code,Unit_Price)</f>
        <v>28</v>
      </c>
      <c r="M11461" s="3">
        <f>'Transaction Data'!$F11461*'Transaction Data'!$K11461</f>
        <v>5754</v>
      </c>
      <c r="N11461" s="3">
        <f>'Transaction Data'!$F11461*'Transaction Data'!$L11461</f>
        <v>11508</v>
      </c>
      <c r="O11461" s="3">
        <f>'Transaction Data'!$N11461-'Transaction Data'!$M11461</f>
        <v>5754</v>
      </c>
      <c r="P11461" s="2">
        <f>DATEDIF('Transaction Data'!$D11461,'Transaction Data'!$A11461,"y")</f>
        <v>77</v>
      </c>
      <c r="Q11461" s="2" t="str">
        <f>FLOOR('Transaction Data'!$P11461,15)&amp;"-"&amp;FLOOR('Transaction Data'!$P11461,15)+14</f>
        <v>75-89</v>
      </c>
      <c r="R11461" s="2" t="str">
        <f>IF('Transaction Data'!$L11461&lt;=10,"Less Expensive","Expensive")</f>
        <v>Expensive</v>
      </c>
      <c r="S11461" s="4">
        <f>WEEKDAY('Transaction Data'!$A11461)</f>
        <v>6</v>
      </c>
      <c r="T11461" s="2" t="str">
        <f>IF(WEEKDAY('Transaction Data'!$A11461,2)&lt;6,"Weekday","Weekend")</f>
        <v>Weekday</v>
      </c>
    </row>
    <row r="11462" ht="15.75" customHeight="1">
      <c r="A11462" s="1">
        <v>45600.0</v>
      </c>
      <c r="B11462" s="2" t="s">
        <v>429</v>
      </c>
      <c r="C11462" s="2" t="s">
        <v>32</v>
      </c>
      <c r="D11462" s="1">
        <v>18238.0</v>
      </c>
      <c r="E11462" s="2" t="s">
        <v>63</v>
      </c>
      <c r="F11462" s="2">
        <v>347.0</v>
      </c>
      <c r="G11462" s="2" t="s">
        <v>38</v>
      </c>
      <c r="H11462" s="2" t="s">
        <v>45</v>
      </c>
      <c r="I11462" s="2" t="s">
        <v>25</v>
      </c>
      <c r="J11462" s="2" t="str">
        <f t="array" ref="J11462">XLOOKUP('Transaction Data'!$G11462,Product_Code,Biscuit_Brand)</f>
        <v>Ginger Snaps</v>
      </c>
      <c r="K11462" s="2">
        <f t="array" ref="K11462">XLOOKUP('Transaction Data'!$G11462,Product_Code,Cost)</f>
        <v>14</v>
      </c>
      <c r="L11462" s="2">
        <f t="array" ref="L11462">XLOOKUP('Transaction Data'!$G11462,Product_Code,Unit_Price)</f>
        <v>28</v>
      </c>
      <c r="M11462" s="3">
        <f>'Transaction Data'!$F11462*'Transaction Data'!$K11462</f>
        <v>4858</v>
      </c>
      <c r="N11462" s="3">
        <f>'Transaction Data'!$F11462*'Transaction Data'!$L11462</f>
        <v>9716</v>
      </c>
      <c r="O11462" s="3">
        <f>'Transaction Data'!$N11462-'Transaction Data'!$M11462</f>
        <v>4858</v>
      </c>
      <c r="P11462" s="2">
        <f>DATEDIF('Transaction Data'!$D11462,'Transaction Data'!$A11462,"y")</f>
        <v>74</v>
      </c>
      <c r="Q11462" s="2" t="str">
        <f>FLOOR('Transaction Data'!$P11462,15)&amp;"-"&amp;FLOOR('Transaction Data'!$P11462,15)+14</f>
        <v>60-74</v>
      </c>
      <c r="R11462" s="2" t="str">
        <f>IF('Transaction Data'!$L11462&lt;=10,"Less Expensive","Expensive")</f>
        <v>Expensive</v>
      </c>
      <c r="S11462" s="4">
        <f>WEEKDAY('Transaction Data'!$A11462)</f>
        <v>2</v>
      </c>
      <c r="T11462" s="2" t="str">
        <f>IF(WEEKDAY('Transaction Data'!$A11462,2)&lt;6,"Weekday","Weekend")</f>
        <v>Weekday</v>
      </c>
    </row>
    <row r="11463" ht="15.75" customHeight="1">
      <c r="A11463" s="1">
        <v>45600.0</v>
      </c>
      <c r="B11463" s="2" t="s">
        <v>8597</v>
      </c>
      <c r="C11463" s="2" t="s">
        <v>51</v>
      </c>
      <c r="D11463" s="1">
        <v>25468.0</v>
      </c>
      <c r="E11463" s="2" t="s">
        <v>27</v>
      </c>
      <c r="F11463" s="2">
        <v>277.0</v>
      </c>
      <c r="G11463" s="2" t="s">
        <v>57</v>
      </c>
      <c r="H11463" s="2" t="s">
        <v>45</v>
      </c>
      <c r="I11463" s="2" t="s">
        <v>25</v>
      </c>
      <c r="J11463" s="2" t="str">
        <f t="array" ref="J11463">XLOOKUP('Transaction Data'!$G11463,Product_Code,Biscuit_Brand)</f>
        <v>Oatmeal Cookies</v>
      </c>
      <c r="K11463" s="2">
        <f t="array" ref="K11463">XLOOKUP('Transaction Data'!$G11463,Product_Code,Cost)</f>
        <v>19</v>
      </c>
      <c r="L11463" s="2">
        <f t="array" ref="L11463">XLOOKUP('Transaction Data'!$G11463,Product_Code,Unit_Price)</f>
        <v>23</v>
      </c>
      <c r="M11463" s="3">
        <f>'Transaction Data'!$F11463*'Transaction Data'!$K11463</f>
        <v>5263</v>
      </c>
      <c r="N11463" s="3">
        <f>'Transaction Data'!$F11463*'Transaction Data'!$L11463</f>
        <v>6371</v>
      </c>
      <c r="O11463" s="3">
        <f>'Transaction Data'!$N11463-'Transaction Data'!$M11463</f>
        <v>1108</v>
      </c>
      <c r="P11463" s="2">
        <f>DATEDIF('Transaction Data'!$D11463,'Transaction Data'!$A11463,"y")</f>
        <v>55</v>
      </c>
      <c r="Q11463" s="2" t="str">
        <f>FLOOR('Transaction Data'!$P11463,15)&amp;"-"&amp;FLOOR('Transaction Data'!$P11463,15)+14</f>
        <v>45-59</v>
      </c>
      <c r="R11463" s="2" t="str">
        <f>IF('Transaction Data'!$L11463&lt;=10,"Less Expensive","Expensive")</f>
        <v>Expensive</v>
      </c>
      <c r="S11463" s="4">
        <f>WEEKDAY('Transaction Data'!$A11463)</f>
        <v>2</v>
      </c>
      <c r="T11463" s="2" t="str">
        <f>IF(WEEKDAY('Transaction Data'!$A11463,2)&lt;6,"Weekday","Weekend")</f>
        <v>Weekday</v>
      </c>
    </row>
    <row r="11464" ht="15.75" customHeight="1">
      <c r="A11464" s="1">
        <v>45609.0</v>
      </c>
      <c r="B11464" s="2" t="s">
        <v>8562</v>
      </c>
      <c r="C11464" s="2" t="s">
        <v>32</v>
      </c>
      <c r="D11464" s="1">
        <v>26018.0</v>
      </c>
      <c r="E11464" s="2" t="s">
        <v>63</v>
      </c>
      <c r="F11464" s="2">
        <v>342.0</v>
      </c>
      <c r="G11464" s="2" t="s">
        <v>33</v>
      </c>
      <c r="H11464" s="2" t="s">
        <v>24</v>
      </c>
      <c r="I11464" s="2" t="s">
        <v>30</v>
      </c>
      <c r="J11464" s="2" t="str">
        <f t="array" ref="J11464">XLOOKUP('Transaction Data'!$G11464,Product_Code,Biscuit_Brand)</f>
        <v>Caramel Biscuits</v>
      </c>
      <c r="K11464" s="2">
        <f t="array" ref="K11464">XLOOKUP('Transaction Data'!$G11464,Product_Code,Cost)</f>
        <v>18</v>
      </c>
      <c r="L11464" s="2">
        <f t="array" ref="L11464">XLOOKUP('Transaction Data'!$G11464,Product_Code,Unit_Price)</f>
        <v>22</v>
      </c>
      <c r="M11464" s="3">
        <f>'Transaction Data'!$F11464*'Transaction Data'!$K11464</f>
        <v>6156</v>
      </c>
      <c r="N11464" s="3">
        <f>'Transaction Data'!$F11464*'Transaction Data'!$L11464</f>
        <v>7524</v>
      </c>
      <c r="O11464" s="3">
        <f>'Transaction Data'!$N11464-'Transaction Data'!$M11464</f>
        <v>1368</v>
      </c>
      <c r="P11464" s="2">
        <f>DATEDIF('Transaction Data'!$D11464,'Transaction Data'!$A11464,"y")</f>
        <v>53</v>
      </c>
      <c r="Q11464" s="2" t="str">
        <f>FLOOR('Transaction Data'!$P11464,15)&amp;"-"&amp;FLOOR('Transaction Data'!$P11464,15)+14</f>
        <v>45-59</v>
      </c>
      <c r="R11464" s="2" t="str">
        <f>IF('Transaction Data'!$L11464&lt;=10,"Less Expensive","Expensive")</f>
        <v>Expensive</v>
      </c>
      <c r="S11464" s="4">
        <f>WEEKDAY('Transaction Data'!$A11464)</f>
        <v>4</v>
      </c>
      <c r="T11464" s="2" t="str">
        <f>IF(WEEKDAY('Transaction Data'!$A11464,2)&lt;6,"Weekday","Weekend")</f>
        <v>Weekday</v>
      </c>
    </row>
    <row r="11465" ht="15.75" customHeight="1">
      <c r="A11465" s="1">
        <v>45614.0</v>
      </c>
      <c r="B11465" s="2" t="s">
        <v>4644</v>
      </c>
      <c r="C11465" s="2" t="s">
        <v>21</v>
      </c>
      <c r="D11465" s="1">
        <v>35207.0</v>
      </c>
      <c r="E11465" s="2" t="s">
        <v>37</v>
      </c>
      <c r="F11465" s="2">
        <v>442.0</v>
      </c>
      <c r="G11465" s="2" t="s">
        <v>44</v>
      </c>
      <c r="H11465" s="2" t="s">
        <v>24</v>
      </c>
      <c r="I11465" s="2" t="s">
        <v>25</v>
      </c>
      <c r="J11465" s="2" t="str">
        <f t="array" ref="J11465">XLOOKUP('Transaction Data'!$G11465,Product_Code,Biscuit_Brand)</f>
        <v>Butter Crunch</v>
      </c>
      <c r="K11465" s="2">
        <f t="array" ref="K11465">XLOOKUP('Transaction Data'!$G11465,Product_Code,Cost)</f>
        <v>10</v>
      </c>
      <c r="L11465" s="2">
        <f t="array" ref="L11465">XLOOKUP('Transaction Data'!$G11465,Product_Code,Unit_Price)</f>
        <v>11</v>
      </c>
      <c r="M11465" s="3">
        <f>'Transaction Data'!$F11465*'Transaction Data'!$K11465</f>
        <v>4420</v>
      </c>
      <c r="N11465" s="3">
        <f>'Transaction Data'!$F11465*'Transaction Data'!$L11465</f>
        <v>4862</v>
      </c>
      <c r="O11465" s="3">
        <f>'Transaction Data'!$N11465-'Transaction Data'!$M11465</f>
        <v>442</v>
      </c>
      <c r="P11465" s="2">
        <f>DATEDIF('Transaction Data'!$D11465,'Transaction Data'!$A11465,"y")</f>
        <v>28</v>
      </c>
      <c r="Q11465" s="2" t="str">
        <f>FLOOR('Transaction Data'!$P11465,15)&amp;"-"&amp;FLOOR('Transaction Data'!$P11465,15)+14</f>
        <v>15-29</v>
      </c>
      <c r="R11465" s="2" t="str">
        <f>IF('Transaction Data'!$L11465&lt;=10,"Less Expensive","Expensive")</f>
        <v>Expensive</v>
      </c>
      <c r="S11465" s="4">
        <f>WEEKDAY('Transaction Data'!$A11465)</f>
        <v>2</v>
      </c>
      <c r="T11465" s="2" t="str">
        <f>IF(WEEKDAY('Transaction Data'!$A11465,2)&lt;6,"Weekday","Weekend")</f>
        <v>Weekday</v>
      </c>
    </row>
    <row r="11466" ht="15.75" customHeight="1">
      <c r="A11466" s="1">
        <v>45604.0</v>
      </c>
      <c r="B11466" s="2" t="s">
        <v>1124</v>
      </c>
      <c r="C11466" s="2" t="s">
        <v>32</v>
      </c>
      <c r="D11466" s="1">
        <v>18403.0</v>
      </c>
      <c r="E11466" s="2" t="s">
        <v>27</v>
      </c>
      <c r="F11466" s="2">
        <v>29.0</v>
      </c>
      <c r="G11466" s="2" t="s">
        <v>38</v>
      </c>
      <c r="H11466" s="2" t="s">
        <v>49</v>
      </c>
      <c r="I11466" s="2" t="s">
        <v>25</v>
      </c>
      <c r="J11466" s="2" t="str">
        <f t="array" ref="J11466">XLOOKUP('Transaction Data'!$G11466,Product_Code,Biscuit_Brand)</f>
        <v>Ginger Snaps</v>
      </c>
      <c r="K11466" s="2">
        <f t="array" ref="K11466">XLOOKUP('Transaction Data'!$G11466,Product_Code,Cost)</f>
        <v>14</v>
      </c>
      <c r="L11466" s="2">
        <f t="array" ref="L11466">XLOOKUP('Transaction Data'!$G11466,Product_Code,Unit_Price)</f>
        <v>28</v>
      </c>
      <c r="M11466" s="3">
        <f>'Transaction Data'!$F11466*'Transaction Data'!$K11466</f>
        <v>406</v>
      </c>
      <c r="N11466" s="3">
        <f>'Transaction Data'!$F11466*'Transaction Data'!$L11466</f>
        <v>812</v>
      </c>
      <c r="O11466" s="3">
        <f>'Transaction Data'!$N11466-'Transaction Data'!$M11466</f>
        <v>406</v>
      </c>
      <c r="P11466" s="2">
        <f>DATEDIF('Transaction Data'!$D11466,'Transaction Data'!$A11466,"y")</f>
        <v>74</v>
      </c>
      <c r="Q11466" s="2" t="str">
        <f>FLOOR('Transaction Data'!$P11466,15)&amp;"-"&amp;FLOOR('Transaction Data'!$P11466,15)+14</f>
        <v>60-74</v>
      </c>
      <c r="R11466" s="2" t="str">
        <f>IF('Transaction Data'!$L11466&lt;=10,"Less Expensive","Expensive")</f>
        <v>Expensive</v>
      </c>
      <c r="S11466" s="4">
        <f>WEEKDAY('Transaction Data'!$A11466)</f>
        <v>6</v>
      </c>
      <c r="T11466" s="2" t="str">
        <f>IF(WEEKDAY('Transaction Data'!$A11466,2)&lt;6,"Weekday","Weekend")</f>
        <v>Weekday</v>
      </c>
    </row>
    <row r="11467" ht="15.75" customHeight="1">
      <c r="A11467" s="1">
        <v>45609.0</v>
      </c>
      <c r="B11467" s="2" t="s">
        <v>6947</v>
      </c>
      <c r="C11467" s="2" t="s">
        <v>21</v>
      </c>
      <c r="D11467" s="1">
        <v>35988.0</v>
      </c>
      <c r="E11467" s="2" t="s">
        <v>37</v>
      </c>
      <c r="F11467" s="2">
        <v>198.0</v>
      </c>
      <c r="G11467" s="2" t="s">
        <v>57</v>
      </c>
      <c r="H11467" s="2" t="s">
        <v>49</v>
      </c>
      <c r="I11467" s="2" t="s">
        <v>35</v>
      </c>
      <c r="J11467" s="2" t="str">
        <f t="array" ref="J11467">XLOOKUP('Transaction Data'!$G11467,Product_Code,Biscuit_Brand)</f>
        <v>Oatmeal Cookies</v>
      </c>
      <c r="K11467" s="2">
        <f t="array" ref="K11467">XLOOKUP('Transaction Data'!$G11467,Product_Code,Cost)</f>
        <v>19</v>
      </c>
      <c r="L11467" s="2">
        <f t="array" ref="L11467">XLOOKUP('Transaction Data'!$G11467,Product_Code,Unit_Price)</f>
        <v>23</v>
      </c>
      <c r="M11467" s="3">
        <f>'Transaction Data'!$F11467*'Transaction Data'!$K11467</f>
        <v>3762</v>
      </c>
      <c r="N11467" s="3">
        <f>'Transaction Data'!$F11467*'Transaction Data'!$L11467</f>
        <v>4554</v>
      </c>
      <c r="O11467" s="3">
        <f>'Transaction Data'!$N11467-'Transaction Data'!$M11467</f>
        <v>792</v>
      </c>
      <c r="P11467" s="2">
        <f>DATEDIF('Transaction Data'!$D11467,'Transaction Data'!$A11467,"y")</f>
        <v>26</v>
      </c>
      <c r="Q11467" s="2" t="str">
        <f>FLOOR('Transaction Data'!$P11467,15)&amp;"-"&amp;FLOOR('Transaction Data'!$P11467,15)+14</f>
        <v>15-29</v>
      </c>
      <c r="R11467" s="2" t="str">
        <f>IF('Transaction Data'!$L11467&lt;=10,"Less Expensive","Expensive")</f>
        <v>Expensive</v>
      </c>
      <c r="S11467" s="4">
        <f>WEEKDAY('Transaction Data'!$A11467)</f>
        <v>4</v>
      </c>
      <c r="T11467" s="2" t="str">
        <f>IF(WEEKDAY('Transaction Data'!$A11467,2)&lt;6,"Weekday","Weekend")</f>
        <v>Weekday</v>
      </c>
    </row>
    <row r="11468" ht="15.75" customHeight="1">
      <c r="A11468" s="1">
        <v>45608.0</v>
      </c>
      <c r="B11468" s="2" t="s">
        <v>2789</v>
      </c>
      <c r="C11468" s="2" t="s">
        <v>65</v>
      </c>
      <c r="D11468" s="1">
        <v>28197.0</v>
      </c>
      <c r="E11468" s="2" t="s">
        <v>63</v>
      </c>
      <c r="F11468" s="2">
        <v>112.0</v>
      </c>
      <c r="G11468" s="2" t="s">
        <v>28</v>
      </c>
      <c r="H11468" s="2" t="s">
        <v>29</v>
      </c>
      <c r="I11468" s="2" t="s">
        <v>25</v>
      </c>
      <c r="J11468" s="2" t="str">
        <f t="array" ref="J11468">XLOOKUP('Transaction Data'!$G11468,Product_Code,Biscuit_Brand)</f>
        <v>Shortbread</v>
      </c>
      <c r="K11468" s="2">
        <f t="array" ref="K11468">XLOOKUP('Transaction Data'!$G11468,Product_Code,Cost)</f>
        <v>10</v>
      </c>
      <c r="L11468" s="2">
        <f t="array" ref="L11468">XLOOKUP('Transaction Data'!$G11468,Product_Code,Unit_Price)</f>
        <v>45</v>
      </c>
      <c r="M11468" s="3">
        <f>'Transaction Data'!$F11468*'Transaction Data'!$K11468</f>
        <v>1120</v>
      </c>
      <c r="N11468" s="3">
        <f>'Transaction Data'!$F11468*'Transaction Data'!$L11468</f>
        <v>5040</v>
      </c>
      <c r="O11468" s="3">
        <f>'Transaction Data'!$N11468-'Transaction Data'!$M11468</f>
        <v>3920</v>
      </c>
      <c r="P11468" s="2">
        <f>DATEDIF('Transaction Data'!$D11468,'Transaction Data'!$A11468,"y")</f>
        <v>47</v>
      </c>
      <c r="Q11468" s="2" t="str">
        <f>FLOOR('Transaction Data'!$P11468,15)&amp;"-"&amp;FLOOR('Transaction Data'!$P11468,15)+14</f>
        <v>45-59</v>
      </c>
      <c r="R11468" s="2" t="str">
        <f>IF('Transaction Data'!$L11468&lt;=10,"Less Expensive","Expensive")</f>
        <v>Expensive</v>
      </c>
      <c r="S11468" s="4">
        <f>WEEKDAY('Transaction Data'!$A11468)</f>
        <v>3</v>
      </c>
      <c r="T11468" s="2" t="str">
        <f>IF(WEEKDAY('Transaction Data'!$A11468,2)&lt;6,"Weekday","Weekend")</f>
        <v>Weekday</v>
      </c>
    </row>
    <row r="11469" ht="15.75" customHeight="1">
      <c r="A11469" s="1">
        <v>45598.0</v>
      </c>
      <c r="B11469" s="2" t="s">
        <v>3181</v>
      </c>
      <c r="C11469" s="2" t="s">
        <v>47</v>
      </c>
      <c r="D11469" s="1">
        <v>18515.0</v>
      </c>
      <c r="E11469" s="2" t="s">
        <v>37</v>
      </c>
      <c r="F11469" s="2">
        <v>417.0</v>
      </c>
      <c r="G11469" s="2" t="s">
        <v>48</v>
      </c>
      <c r="H11469" s="2" t="s">
        <v>29</v>
      </c>
      <c r="I11469" s="2" t="s">
        <v>30</v>
      </c>
      <c r="J11469" s="2" t="str">
        <f t="array" ref="J11469">XLOOKUP('Transaction Data'!$G11469,Product_Code,Biscuit_Brand)</f>
        <v>Lemon Crisps</v>
      </c>
      <c r="K11469" s="2">
        <f t="array" ref="K11469">XLOOKUP('Transaction Data'!$G11469,Product_Code,Cost)</f>
        <v>7</v>
      </c>
      <c r="L11469" s="2">
        <f t="array" ref="L11469">XLOOKUP('Transaction Data'!$G11469,Product_Code,Unit_Price)</f>
        <v>9</v>
      </c>
      <c r="M11469" s="3">
        <f>'Transaction Data'!$F11469*'Transaction Data'!$K11469</f>
        <v>2919</v>
      </c>
      <c r="N11469" s="3">
        <f>'Transaction Data'!$F11469*'Transaction Data'!$L11469</f>
        <v>3753</v>
      </c>
      <c r="O11469" s="3">
        <f>'Transaction Data'!$N11469-'Transaction Data'!$M11469</f>
        <v>834</v>
      </c>
      <c r="P11469" s="2">
        <f>DATEDIF('Transaction Data'!$D11469,'Transaction Data'!$A11469,"y")</f>
        <v>74</v>
      </c>
      <c r="Q11469" s="2" t="str">
        <f>FLOOR('Transaction Data'!$P11469,15)&amp;"-"&amp;FLOOR('Transaction Data'!$P11469,15)+14</f>
        <v>60-74</v>
      </c>
      <c r="R11469" s="2" t="str">
        <f>IF('Transaction Data'!$L11469&lt;=10,"Less Expensive","Expensive")</f>
        <v>Less Expensive</v>
      </c>
      <c r="S11469" s="4">
        <f>WEEKDAY('Transaction Data'!$A11469)</f>
        <v>7</v>
      </c>
      <c r="T11469" s="2" t="str">
        <f>IF(WEEKDAY('Transaction Data'!$A11469,2)&lt;6,"Weekday","Weekend")</f>
        <v>Weekend</v>
      </c>
    </row>
    <row r="11470" ht="15.75" customHeight="1">
      <c r="A11470" s="1">
        <v>45626.0</v>
      </c>
      <c r="B11470" s="2" t="s">
        <v>6766</v>
      </c>
      <c r="C11470" s="2" t="s">
        <v>54</v>
      </c>
      <c r="D11470" s="1">
        <v>36545.0</v>
      </c>
      <c r="E11470" s="2" t="s">
        <v>27</v>
      </c>
      <c r="F11470" s="2">
        <v>432.0</v>
      </c>
      <c r="G11470" s="2" t="s">
        <v>55</v>
      </c>
      <c r="H11470" s="2" t="s">
        <v>45</v>
      </c>
      <c r="I11470" s="2" t="s">
        <v>25</v>
      </c>
      <c r="J11470" s="2" t="str">
        <f t="array" ref="J11470">XLOOKUP('Transaction Data'!$G11470,Product_Code,Biscuit_Brand)</f>
        <v>Vanilla Wafers</v>
      </c>
      <c r="K11470" s="2">
        <f t="array" ref="K11470">XLOOKUP('Transaction Data'!$G11470,Product_Code,Cost)</f>
        <v>18</v>
      </c>
      <c r="L11470" s="2">
        <f t="array" ref="L11470">XLOOKUP('Transaction Data'!$G11470,Product_Code,Unit_Price)</f>
        <v>36</v>
      </c>
      <c r="M11470" s="3">
        <f>'Transaction Data'!$F11470*'Transaction Data'!$K11470</f>
        <v>7776</v>
      </c>
      <c r="N11470" s="3">
        <f>'Transaction Data'!$F11470*'Transaction Data'!$L11470</f>
        <v>15552</v>
      </c>
      <c r="O11470" s="3">
        <f>'Transaction Data'!$N11470-'Transaction Data'!$M11470</f>
        <v>7776</v>
      </c>
      <c r="P11470" s="2">
        <f>DATEDIF('Transaction Data'!$D11470,'Transaction Data'!$A11470,"y")</f>
        <v>24</v>
      </c>
      <c r="Q11470" s="2" t="str">
        <f>FLOOR('Transaction Data'!$P11470,15)&amp;"-"&amp;FLOOR('Transaction Data'!$P11470,15)+14</f>
        <v>15-29</v>
      </c>
      <c r="R11470" s="2" t="str">
        <f>IF('Transaction Data'!$L11470&lt;=10,"Less Expensive","Expensive")</f>
        <v>Expensive</v>
      </c>
      <c r="S11470" s="4">
        <f>WEEKDAY('Transaction Data'!$A11470)</f>
        <v>7</v>
      </c>
      <c r="T11470" s="2" t="str">
        <f>IF(WEEKDAY('Transaction Data'!$A11470,2)&lt;6,"Weekday","Weekend")</f>
        <v>Weekend</v>
      </c>
    </row>
    <row r="11471" ht="15.75" customHeight="1">
      <c r="A11471" s="1">
        <v>45620.0</v>
      </c>
      <c r="B11471" s="2" t="s">
        <v>5328</v>
      </c>
      <c r="C11471" s="2" t="s">
        <v>54</v>
      </c>
      <c r="D11471" s="1">
        <v>30693.0</v>
      </c>
      <c r="E11471" s="2" t="s">
        <v>27</v>
      </c>
      <c r="F11471" s="2">
        <v>142.0</v>
      </c>
      <c r="G11471" s="2" t="s">
        <v>38</v>
      </c>
      <c r="H11471" s="2" t="s">
        <v>42</v>
      </c>
      <c r="I11471" s="2" t="s">
        <v>35</v>
      </c>
      <c r="J11471" s="2" t="str">
        <f t="array" ref="J11471">XLOOKUP('Transaction Data'!$G11471,Product_Code,Biscuit_Brand)</f>
        <v>Ginger Snaps</v>
      </c>
      <c r="K11471" s="2">
        <f t="array" ref="K11471">XLOOKUP('Transaction Data'!$G11471,Product_Code,Cost)</f>
        <v>14</v>
      </c>
      <c r="L11471" s="2">
        <f t="array" ref="L11471">XLOOKUP('Transaction Data'!$G11471,Product_Code,Unit_Price)</f>
        <v>28</v>
      </c>
      <c r="M11471" s="3">
        <f>'Transaction Data'!$F11471*'Transaction Data'!$K11471</f>
        <v>1988</v>
      </c>
      <c r="N11471" s="3">
        <f>'Transaction Data'!$F11471*'Transaction Data'!$L11471</f>
        <v>3976</v>
      </c>
      <c r="O11471" s="3">
        <f>'Transaction Data'!$N11471-'Transaction Data'!$M11471</f>
        <v>1988</v>
      </c>
      <c r="P11471" s="2">
        <f>DATEDIF('Transaction Data'!$D11471,'Transaction Data'!$A11471,"y")</f>
        <v>40</v>
      </c>
      <c r="Q11471" s="2" t="str">
        <f>FLOOR('Transaction Data'!$P11471,15)&amp;"-"&amp;FLOOR('Transaction Data'!$P11471,15)+14</f>
        <v>30-44</v>
      </c>
      <c r="R11471" s="2" t="str">
        <f>IF('Transaction Data'!$L11471&lt;=10,"Less Expensive","Expensive")</f>
        <v>Expensive</v>
      </c>
      <c r="S11471" s="4">
        <f>WEEKDAY('Transaction Data'!$A11471)</f>
        <v>1</v>
      </c>
      <c r="T11471" s="2" t="str">
        <f>IF(WEEKDAY('Transaction Data'!$A11471,2)&lt;6,"Weekday","Weekend")</f>
        <v>Weekend</v>
      </c>
    </row>
    <row r="11472" ht="15.75" customHeight="1">
      <c r="A11472" s="1">
        <v>45601.0</v>
      </c>
      <c r="B11472" s="2" t="s">
        <v>5684</v>
      </c>
      <c r="C11472" s="2" t="s">
        <v>65</v>
      </c>
      <c r="D11472" s="1">
        <v>29113.0</v>
      </c>
      <c r="E11472" s="2" t="s">
        <v>27</v>
      </c>
      <c r="F11472" s="2">
        <v>73.0</v>
      </c>
      <c r="G11472" s="2" t="s">
        <v>33</v>
      </c>
      <c r="H11472" s="2" t="s">
        <v>45</v>
      </c>
      <c r="I11472" s="2" t="s">
        <v>30</v>
      </c>
      <c r="J11472" s="2" t="str">
        <f t="array" ref="J11472">XLOOKUP('Transaction Data'!$G11472,Product_Code,Biscuit_Brand)</f>
        <v>Caramel Biscuits</v>
      </c>
      <c r="K11472" s="2">
        <f t="array" ref="K11472">XLOOKUP('Transaction Data'!$G11472,Product_Code,Cost)</f>
        <v>18</v>
      </c>
      <c r="L11472" s="2">
        <f t="array" ref="L11472">XLOOKUP('Transaction Data'!$G11472,Product_Code,Unit_Price)</f>
        <v>22</v>
      </c>
      <c r="M11472" s="3">
        <f>'Transaction Data'!$F11472*'Transaction Data'!$K11472</f>
        <v>1314</v>
      </c>
      <c r="N11472" s="3">
        <f>'Transaction Data'!$F11472*'Transaction Data'!$L11472</f>
        <v>1606</v>
      </c>
      <c r="O11472" s="3">
        <f>'Transaction Data'!$N11472-'Transaction Data'!$M11472</f>
        <v>292</v>
      </c>
      <c r="P11472" s="2">
        <f>DATEDIF('Transaction Data'!$D11472,'Transaction Data'!$A11472,"y")</f>
        <v>45</v>
      </c>
      <c r="Q11472" s="2" t="str">
        <f>FLOOR('Transaction Data'!$P11472,15)&amp;"-"&amp;FLOOR('Transaction Data'!$P11472,15)+14</f>
        <v>45-59</v>
      </c>
      <c r="R11472" s="2" t="str">
        <f>IF('Transaction Data'!$L11472&lt;=10,"Less Expensive","Expensive")</f>
        <v>Expensive</v>
      </c>
      <c r="S11472" s="4">
        <f>WEEKDAY('Transaction Data'!$A11472)</f>
        <v>3</v>
      </c>
      <c r="T11472" s="2" t="str">
        <f>IF(WEEKDAY('Transaction Data'!$A11472,2)&lt;6,"Weekday","Weekend")</f>
        <v>Weekday</v>
      </c>
    </row>
    <row r="11473" ht="15.75" customHeight="1">
      <c r="A11473" s="1">
        <v>45608.0</v>
      </c>
      <c r="B11473" s="2" t="s">
        <v>7896</v>
      </c>
      <c r="C11473" s="2" t="s">
        <v>65</v>
      </c>
      <c r="D11473" s="1">
        <v>28116.0</v>
      </c>
      <c r="E11473" s="2" t="s">
        <v>63</v>
      </c>
      <c r="F11473" s="2">
        <v>163.0</v>
      </c>
      <c r="G11473" s="2" t="s">
        <v>61</v>
      </c>
      <c r="H11473" s="2" t="s">
        <v>24</v>
      </c>
      <c r="I11473" s="2" t="s">
        <v>30</v>
      </c>
      <c r="J11473" s="2" t="str">
        <f t="array" ref="J11473">XLOOKUP('Transaction Data'!$G11473,Product_Code,Biscuit_Brand)</f>
        <v>Choco Delight</v>
      </c>
      <c r="K11473" s="2">
        <f t="array" ref="K11473">XLOOKUP('Transaction Data'!$G11473,Product_Code,Cost)</f>
        <v>3</v>
      </c>
      <c r="L11473" s="2">
        <f t="array" ref="L11473">XLOOKUP('Transaction Data'!$G11473,Product_Code,Unit_Price)</f>
        <v>5</v>
      </c>
      <c r="M11473" s="3">
        <f>'Transaction Data'!$F11473*'Transaction Data'!$K11473</f>
        <v>489</v>
      </c>
      <c r="N11473" s="3">
        <f>'Transaction Data'!$F11473*'Transaction Data'!$L11473</f>
        <v>815</v>
      </c>
      <c r="O11473" s="3">
        <f>'Transaction Data'!$N11473-'Transaction Data'!$M11473</f>
        <v>326</v>
      </c>
      <c r="P11473" s="2">
        <f>DATEDIF('Transaction Data'!$D11473,'Transaction Data'!$A11473,"y")</f>
        <v>47</v>
      </c>
      <c r="Q11473" s="2" t="str">
        <f>FLOOR('Transaction Data'!$P11473,15)&amp;"-"&amp;FLOOR('Transaction Data'!$P11473,15)+14</f>
        <v>45-59</v>
      </c>
      <c r="R11473" s="2" t="str">
        <f>IF('Transaction Data'!$L11473&lt;=10,"Less Expensive","Expensive")</f>
        <v>Less Expensive</v>
      </c>
      <c r="S11473" s="4">
        <f>WEEKDAY('Transaction Data'!$A11473)</f>
        <v>3</v>
      </c>
      <c r="T11473" s="2" t="str">
        <f>IF(WEEKDAY('Transaction Data'!$A11473,2)&lt;6,"Weekday","Weekend")</f>
        <v>Weekday</v>
      </c>
    </row>
    <row r="11474" ht="15.75" customHeight="1">
      <c r="A11474" s="1">
        <v>45618.0</v>
      </c>
      <c r="B11474" s="2" t="s">
        <v>253</v>
      </c>
      <c r="C11474" s="2" t="s">
        <v>21</v>
      </c>
      <c r="D11474" s="1">
        <v>37960.0</v>
      </c>
      <c r="E11474" s="2" t="s">
        <v>63</v>
      </c>
      <c r="F11474" s="2">
        <v>260.0</v>
      </c>
      <c r="G11474" s="2" t="s">
        <v>60</v>
      </c>
      <c r="H11474" s="2" t="s">
        <v>52</v>
      </c>
      <c r="I11474" s="2" t="s">
        <v>35</v>
      </c>
      <c r="J11474" s="2" t="str">
        <f t="array" ref="J11474">XLOOKUP('Transaction Data'!$G11474,Product_Code,Biscuit_Brand)</f>
        <v>Peanut Butter Bites</v>
      </c>
      <c r="K11474" s="2">
        <f t="array" ref="K11474">XLOOKUP('Transaction Data'!$G11474,Product_Code,Cost)</f>
        <v>5</v>
      </c>
      <c r="L11474" s="2">
        <f t="array" ref="L11474">XLOOKUP('Transaction Data'!$G11474,Product_Code,Unit_Price)</f>
        <v>7</v>
      </c>
      <c r="M11474" s="3">
        <f>'Transaction Data'!$F11474*'Transaction Data'!$K11474</f>
        <v>1300</v>
      </c>
      <c r="N11474" s="3">
        <f>'Transaction Data'!$F11474*'Transaction Data'!$L11474</f>
        <v>1820</v>
      </c>
      <c r="O11474" s="3">
        <f>'Transaction Data'!$N11474-'Transaction Data'!$M11474</f>
        <v>520</v>
      </c>
      <c r="P11474" s="2">
        <f>DATEDIF('Transaction Data'!$D11474,'Transaction Data'!$A11474,"y")</f>
        <v>20</v>
      </c>
      <c r="Q11474" s="2" t="str">
        <f>FLOOR('Transaction Data'!$P11474,15)&amp;"-"&amp;FLOOR('Transaction Data'!$P11474,15)+14</f>
        <v>15-29</v>
      </c>
      <c r="R11474" s="2" t="str">
        <f>IF('Transaction Data'!$L11474&lt;=10,"Less Expensive","Expensive")</f>
        <v>Less Expensive</v>
      </c>
      <c r="S11474" s="4">
        <f>WEEKDAY('Transaction Data'!$A11474)</f>
        <v>6</v>
      </c>
      <c r="T11474" s="2" t="str">
        <f>IF(WEEKDAY('Transaction Data'!$A11474,2)&lt;6,"Weekday","Weekend")</f>
        <v>Weekday</v>
      </c>
    </row>
    <row r="11475" ht="15.75" customHeight="1">
      <c r="A11475" s="1">
        <v>45618.0</v>
      </c>
      <c r="B11475" s="2" t="s">
        <v>5255</v>
      </c>
      <c r="C11475" s="2" t="s">
        <v>41</v>
      </c>
      <c r="D11475" s="1">
        <v>31907.0</v>
      </c>
      <c r="E11475" s="2" t="s">
        <v>27</v>
      </c>
      <c r="F11475" s="2">
        <v>399.0</v>
      </c>
      <c r="G11475" s="2" t="s">
        <v>44</v>
      </c>
      <c r="H11475" s="2" t="s">
        <v>34</v>
      </c>
      <c r="I11475" s="2" t="s">
        <v>35</v>
      </c>
      <c r="J11475" s="2" t="str">
        <f t="array" ref="J11475">XLOOKUP('Transaction Data'!$G11475,Product_Code,Biscuit_Brand)</f>
        <v>Butter Crunch</v>
      </c>
      <c r="K11475" s="2">
        <f t="array" ref="K11475">XLOOKUP('Transaction Data'!$G11475,Product_Code,Cost)</f>
        <v>10</v>
      </c>
      <c r="L11475" s="2">
        <f t="array" ref="L11475">XLOOKUP('Transaction Data'!$G11475,Product_Code,Unit_Price)</f>
        <v>11</v>
      </c>
      <c r="M11475" s="3">
        <f>'Transaction Data'!$F11475*'Transaction Data'!$K11475</f>
        <v>3990</v>
      </c>
      <c r="N11475" s="3">
        <f>'Transaction Data'!$F11475*'Transaction Data'!$L11475</f>
        <v>4389</v>
      </c>
      <c r="O11475" s="3">
        <f>'Transaction Data'!$N11475-'Transaction Data'!$M11475</f>
        <v>399</v>
      </c>
      <c r="P11475" s="2">
        <f>DATEDIF('Transaction Data'!$D11475,'Transaction Data'!$A11475,"y")</f>
        <v>37</v>
      </c>
      <c r="Q11475" s="2" t="str">
        <f>FLOOR('Transaction Data'!$P11475,15)&amp;"-"&amp;FLOOR('Transaction Data'!$P11475,15)+14</f>
        <v>30-44</v>
      </c>
      <c r="R11475" s="2" t="str">
        <f>IF('Transaction Data'!$L11475&lt;=10,"Less Expensive","Expensive")</f>
        <v>Expensive</v>
      </c>
      <c r="S11475" s="4">
        <f>WEEKDAY('Transaction Data'!$A11475)</f>
        <v>6</v>
      </c>
      <c r="T11475" s="2" t="str">
        <f>IF(WEEKDAY('Transaction Data'!$A11475,2)&lt;6,"Weekday","Weekend")</f>
        <v>Weekday</v>
      </c>
    </row>
    <row r="11476" ht="15.75" customHeight="1">
      <c r="A11476" s="1">
        <v>45612.0</v>
      </c>
      <c r="B11476" s="2" t="s">
        <v>3708</v>
      </c>
      <c r="C11476" s="2" t="s">
        <v>47</v>
      </c>
      <c r="D11476" s="1">
        <v>17147.0</v>
      </c>
      <c r="E11476" s="2" t="s">
        <v>22</v>
      </c>
      <c r="F11476" s="2">
        <v>102.0</v>
      </c>
      <c r="G11476" s="2" t="s">
        <v>55</v>
      </c>
      <c r="H11476" s="2" t="s">
        <v>52</v>
      </c>
      <c r="I11476" s="2" t="s">
        <v>25</v>
      </c>
      <c r="J11476" s="2" t="str">
        <f t="array" ref="J11476">XLOOKUP('Transaction Data'!$G11476,Product_Code,Biscuit_Brand)</f>
        <v>Vanilla Wafers</v>
      </c>
      <c r="K11476" s="2">
        <f t="array" ref="K11476">XLOOKUP('Transaction Data'!$G11476,Product_Code,Cost)</f>
        <v>18</v>
      </c>
      <c r="L11476" s="2">
        <f t="array" ref="L11476">XLOOKUP('Transaction Data'!$G11476,Product_Code,Unit_Price)</f>
        <v>36</v>
      </c>
      <c r="M11476" s="3">
        <f>'Transaction Data'!$F11476*'Transaction Data'!$K11476</f>
        <v>1836</v>
      </c>
      <c r="N11476" s="3">
        <f>'Transaction Data'!$F11476*'Transaction Data'!$L11476</f>
        <v>3672</v>
      </c>
      <c r="O11476" s="3">
        <f>'Transaction Data'!$N11476-'Transaction Data'!$M11476</f>
        <v>1836</v>
      </c>
      <c r="P11476" s="2">
        <f>DATEDIF('Transaction Data'!$D11476,'Transaction Data'!$A11476,"y")</f>
        <v>77</v>
      </c>
      <c r="Q11476" s="2" t="str">
        <f>FLOOR('Transaction Data'!$P11476,15)&amp;"-"&amp;FLOOR('Transaction Data'!$P11476,15)+14</f>
        <v>75-89</v>
      </c>
      <c r="R11476" s="2" t="str">
        <f>IF('Transaction Data'!$L11476&lt;=10,"Less Expensive","Expensive")</f>
        <v>Expensive</v>
      </c>
      <c r="S11476" s="4">
        <f>WEEKDAY('Transaction Data'!$A11476)</f>
        <v>7</v>
      </c>
      <c r="T11476" s="2" t="str">
        <f>IF(WEEKDAY('Transaction Data'!$A11476,2)&lt;6,"Weekday","Weekend")</f>
        <v>Weekend</v>
      </c>
    </row>
    <row r="11477" ht="15.75" customHeight="1">
      <c r="A11477" s="1">
        <v>45622.0</v>
      </c>
      <c r="B11477" s="2" t="s">
        <v>6652</v>
      </c>
      <c r="C11477" s="2" t="s">
        <v>72</v>
      </c>
      <c r="D11477" s="1">
        <v>27203.0</v>
      </c>
      <c r="E11477" s="2" t="s">
        <v>63</v>
      </c>
      <c r="F11477" s="2">
        <v>371.0</v>
      </c>
      <c r="G11477" s="2" t="s">
        <v>44</v>
      </c>
      <c r="H11477" s="2" t="s">
        <v>34</v>
      </c>
      <c r="I11477" s="2" t="s">
        <v>25</v>
      </c>
      <c r="J11477" s="2" t="str">
        <f t="array" ref="J11477">XLOOKUP('Transaction Data'!$G11477,Product_Code,Biscuit_Brand)</f>
        <v>Butter Crunch</v>
      </c>
      <c r="K11477" s="2">
        <f t="array" ref="K11477">XLOOKUP('Transaction Data'!$G11477,Product_Code,Cost)</f>
        <v>10</v>
      </c>
      <c r="L11477" s="2">
        <f t="array" ref="L11477">XLOOKUP('Transaction Data'!$G11477,Product_Code,Unit_Price)</f>
        <v>11</v>
      </c>
      <c r="M11477" s="3">
        <f>'Transaction Data'!$F11477*'Transaction Data'!$K11477</f>
        <v>3710</v>
      </c>
      <c r="N11477" s="3">
        <f>'Transaction Data'!$F11477*'Transaction Data'!$L11477</f>
        <v>4081</v>
      </c>
      <c r="O11477" s="3">
        <f>'Transaction Data'!$N11477-'Transaction Data'!$M11477</f>
        <v>371</v>
      </c>
      <c r="P11477" s="2">
        <f>DATEDIF('Transaction Data'!$D11477,'Transaction Data'!$A11477,"y")</f>
        <v>50</v>
      </c>
      <c r="Q11477" s="2" t="str">
        <f>FLOOR('Transaction Data'!$P11477,15)&amp;"-"&amp;FLOOR('Transaction Data'!$P11477,15)+14</f>
        <v>45-59</v>
      </c>
      <c r="R11477" s="2" t="str">
        <f>IF('Transaction Data'!$L11477&lt;=10,"Less Expensive","Expensive")</f>
        <v>Expensive</v>
      </c>
      <c r="S11477" s="4">
        <f>WEEKDAY('Transaction Data'!$A11477)</f>
        <v>3</v>
      </c>
      <c r="T11477" s="2" t="str">
        <f>IF(WEEKDAY('Transaction Data'!$A11477,2)&lt;6,"Weekday","Weekend")</f>
        <v>Weekday</v>
      </c>
    </row>
    <row r="11478" ht="15.75" customHeight="1">
      <c r="A11478" s="1">
        <v>45601.0</v>
      </c>
      <c r="B11478" s="2" t="s">
        <v>7030</v>
      </c>
      <c r="C11478" s="2" t="s">
        <v>41</v>
      </c>
      <c r="D11478" s="1">
        <v>36620.0</v>
      </c>
      <c r="E11478" s="2" t="s">
        <v>22</v>
      </c>
      <c r="F11478" s="2">
        <v>188.0</v>
      </c>
      <c r="G11478" s="2" t="s">
        <v>48</v>
      </c>
      <c r="H11478" s="2" t="s">
        <v>49</v>
      </c>
      <c r="I11478" s="2" t="s">
        <v>30</v>
      </c>
      <c r="J11478" s="2" t="str">
        <f t="array" ref="J11478">XLOOKUP('Transaction Data'!$G11478,Product_Code,Biscuit_Brand)</f>
        <v>Lemon Crisps</v>
      </c>
      <c r="K11478" s="2">
        <f t="array" ref="K11478">XLOOKUP('Transaction Data'!$G11478,Product_Code,Cost)</f>
        <v>7</v>
      </c>
      <c r="L11478" s="2">
        <f t="array" ref="L11478">XLOOKUP('Transaction Data'!$G11478,Product_Code,Unit_Price)</f>
        <v>9</v>
      </c>
      <c r="M11478" s="3">
        <f>'Transaction Data'!$F11478*'Transaction Data'!$K11478</f>
        <v>1316</v>
      </c>
      <c r="N11478" s="3">
        <f>'Transaction Data'!$F11478*'Transaction Data'!$L11478</f>
        <v>1692</v>
      </c>
      <c r="O11478" s="3">
        <f>'Transaction Data'!$N11478-'Transaction Data'!$M11478</f>
        <v>376</v>
      </c>
      <c r="P11478" s="2">
        <f>DATEDIF('Transaction Data'!$D11478,'Transaction Data'!$A11478,"y")</f>
        <v>24</v>
      </c>
      <c r="Q11478" s="2" t="str">
        <f>FLOOR('Transaction Data'!$P11478,15)&amp;"-"&amp;FLOOR('Transaction Data'!$P11478,15)+14</f>
        <v>15-29</v>
      </c>
      <c r="R11478" s="2" t="str">
        <f>IF('Transaction Data'!$L11478&lt;=10,"Less Expensive","Expensive")</f>
        <v>Less Expensive</v>
      </c>
      <c r="S11478" s="4">
        <f>WEEKDAY('Transaction Data'!$A11478)</f>
        <v>3</v>
      </c>
      <c r="T11478" s="2" t="str">
        <f>IF(WEEKDAY('Transaction Data'!$A11478,2)&lt;6,"Weekday","Weekend")</f>
        <v>Weekday</v>
      </c>
    </row>
    <row r="11479" ht="15.75" customHeight="1">
      <c r="A11479" s="1">
        <v>45604.0</v>
      </c>
      <c r="B11479" s="2" t="s">
        <v>940</v>
      </c>
      <c r="C11479" s="2" t="s">
        <v>54</v>
      </c>
      <c r="D11479" s="1">
        <v>19876.0</v>
      </c>
      <c r="E11479" s="2" t="s">
        <v>37</v>
      </c>
      <c r="F11479" s="2">
        <v>305.0</v>
      </c>
      <c r="G11479" s="2" t="s">
        <v>28</v>
      </c>
      <c r="H11479" s="2" t="s">
        <v>49</v>
      </c>
      <c r="I11479" s="2" t="s">
        <v>25</v>
      </c>
      <c r="J11479" s="2" t="str">
        <f t="array" ref="J11479">XLOOKUP('Transaction Data'!$G11479,Product_Code,Biscuit_Brand)</f>
        <v>Shortbread</v>
      </c>
      <c r="K11479" s="2">
        <f t="array" ref="K11479">XLOOKUP('Transaction Data'!$G11479,Product_Code,Cost)</f>
        <v>10</v>
      </c>
      <c r="L11479" s="2">
        <f t="array" ref="L11479">XLOOKUP('Transaction Data'!$G11479,Product_Code,Unit_Price)</f>
        <v>45</v>
      </c>
      <c r="M11479" s="3">
        <f>'Transaction Data'!$F11479*'Transaction Data'!$K11479</f>
        <v>3050</v>
      </c>
      <c r="N11479" s="3">
        <f>'Transaction Data'!$F11479*'Transaction Data'!$L11479</f>
        <v>13725</v>
      </c>
      <c r="O11479" s="3">
        <f>'Transaction Data'!$N11479-'Transaction Data'!$M11479</f>
        <v>10675</v>
      </c>
      <c r="P11479" s="2">
        <f>DATEDIF('Transaction Data'!$D11479,'Transaction Data'!$A11479,"y")</f>
        <v>70</v>
      </c>
      <c r="Q11479" s="2" t="str">
        <f>FLOOR('Transaction Data'!$P11479,15)&amp;"-"&amp;FLOOR('Transaction Data'!$P11479,15)+14</f>
        <v>60-74</v>
      </c>
      <c r="R11479" s="2" t="str">
        <f>IF('Transaction Data'!$L11479&lt;=10,"Less Expensive","Expensive")</f>
        <v>Expensive</v>
      </c>
      <c r="S11479" s="4">
        <f>WEEKDAY('Transaction Data'!$A11479)</f>
        <v>6</v>
      </c>
      <c r="T11479" s="2" t="str">
        <f>IF(WEEKDAY('Transaction Data'!$A11479,2)&lt;6,"Weekday","Weekend")</f>
        <v>Weekday</v>
      </c>
    </row>
    <row r="11480" ht="15.75" customHeight="1">
      <c r="A11480" s="1">
        <v>45605.0</v>
      </c>
      <c r="B11480" s="2" t="s">
        <v>6164</v>
      </c>
      <c r="C11480" s="2" t="s">
        <v>21</v>
      </c>
      <c r="D11480" s="1">
        <v>20564.0</v>
      </c>
      <c r="E11480" s="2" t="s">
        <v>27</v>
      </c>
      <c r="F11480" s="2">
        <v>275.0</v>
      </c>
      <c r="G11480" s="2" t="s">
        <v>23</v>
      </c>
      <c r="H11480" s="2" t="s">
        <v>49</v>
      </c>
      <c r="I11480" s="2" t="s">
        <v>25</v>
      </c>
      <c r="J11480" s="2" t="str">
        <f t="array" ref="J11480">XLOOKUP('Transaction Data'!$G11480,Product_Code,Biscuit_Brand)</f>
        <v>Cinnamon Swirls</v>
      </c>
      <c r="K11480" s="2">
        <f t="array" ref="K11480">XLOOKUP('Transaction Data'!$G11480,Product_Code,Cost)</f>
        <v>10</v>
      </c>
      <c r="L11480" s="2">
        <f t="array" ref="L11480">XLOOKUP('Transaction Data'!$G11480,Product_Code,Unit_Price)</f>
        <v>14</v>
      </c>
      <c r="M11480" s="3">
        <f>'Transaction Data'!$F11480*'Transaction Data'!$K11480</f>
        <v>2750</v>
      </c>
      <c r="N11480" s="3">
        <f>'Transaction Data'!$F11480*'Transaction Data'!$L11480</f>
        <v>3850</v>
      </c>
      <c r="O11480" s="3">
        <f>'Transaction Data'!$N11480-'Transaction Data'!$M11480</f>
        <v>1100</v>
      </c>
      <c r="P11480" s="2">
        <f>DATEDIF('Transaction Data'!$D11480,'Transaction Data'!$A11480,"y")</f>
        <v>68</v>
      </c>
      <c r="Q11480" s="2" t="str">
        <f>FLOOR('Transaction Data'!$P11480,15)&amp;"-"&amp;FLOOR('Transaction Data'!$P11480,15)+14</f>
        <v>60-74</v>
      </c>
      <c r="R11480" s="2" t="str">
        <f>IF('Transaction Data'!$L11480&lt;=10,"Less Expensive","Expensive")</f>
        <v>Expensive</v>
      </c>
      <c r="S11480" s="4">
        <f>WEEKDAY('Transaction Data'!$A11480)</f>
        <v>7</v>
      </c>
      <c r="T11480" s="2" t="str">
        <f>IF(WEEKDAY('Transaction Data'!$A11480,2)&lt;6,"Weekday","Weekend")</f>
        <v>Weekend</v>
      </c>
    </row>
    <row r="11481" ht="15.75" customHeight="1">
      <c r="A11481" s="1">
        <v>45599.0</v>
      </c>
      <c r="B11481" s="2" t="s">
        <v>2026</v>
      </c>
      <c r="C11481" s="2" t="s">
        <v>65</v>
      </c>
      <c r="D11481" s="1">
        <v>29768.0</v>
      </c>
      <c r="E11481" s="2" t="s">
        <v>37</v>
      </c>
      <c r="F11481" s="2">
        <v>105.0</v>
      </c>
      <c r="G11481" s="2" t="s">
        <v>28</v>
      </c>
      <c r="H11481" s="2" t="s">
        <v>42</v>
      </c>
      <c r="I11481" s="2" t="s">
        <v>35</v>
      </c>
      <c r="J11481" s="2" t="str">
        <f t="array" ref="J11481">XLOOKUP('Transaction Data'!$G11481,Product_Code,Biscuit_Brand)</f>
        <v>Shortbread</v>
      </c>
      <c r="K11481" s="2">
        <f t="array" ref="K11481">XLOOKUP('Transaction Data'!$G11481,Product_Code,Cost)</f>
        <v>10</v>
      </c>
      <c r="L11481" s="2">
        <f t="array" ref="L11481">XLOOKUP('Transaction Data'!$G11481,Product_Code,Unit_Price)</f>
        <v>45</v>
      </c>
      <c r="M11481" s="3">
        <f>'Transaction Data'!$F11481*'Transaction Data'!$K11481</f>
        <v>1050</v>
      </c>
      <c r="N11481" s="3">
        <f>'Transaction Data'!$F11481*'Transaction Data'!$L11481</f>
        <v>4725</v>
      </c>
      <c r="O11481" s="3">
        <f>'Transaction Data'!$N11481-'Transaction Data'!$M11481</f>
        <v>3675</v>
      </c>
      <c r="P11481" s="2">
        <f>DATEDIF('Transaction Data'!$D11481,'Transaction Data'!$A11481,"y")</f>
        <v>43</v>
      </c>
      <c r="Q11481" s="2" t="str">
        <f>FLOOR('Transaction Data'!$P11481,15)&amp;"-"&amp;FLOOR('Transaction Data'!$P11481,15)+14</f>
        <v>30-44</v>
      </c>
      <c r="R11481" s="2" t="str">
        <f>IF('Transaction Data'!$L11481&lt;=10,"Less Expensive","Expensive")</f>
        <v>Expensive</v>
      </c>
      <c r="S11481" s="4">
        <f>WEEKDAY('Transaction Data'!$A11481)</f>
        <v>1</v>
      </c>
      <c r="T11481" s="2" t="str">
        <f>IF(WEEKDAY('Transaction Data'!$A11481,2)&lt;6,"Weekday","Weekend")</f>
        <v>Weekend</v>
      </c>
    </row>
    <row r="11482" ht="15.75" customHeight="1">
      <c r="A11482" s="1">
        <v>45613.0</v>
      </c>
      <c r="B11482" s="2" t="s">
        <v>8498</v>
      </c>
      <c r="C11482" s="2" t="s">
        <v>47</v>
      </c>
      <c r="D11482" s="1">
        <v>23353.0</v>
      </c>
      <c r="E11482" s="2" t="s">
        <v>22</v>
      </c>
      <c r="F11482" s="2">
        <v>13.0</v>
      </c>
      <c r="G11482" s="2" t="s">
        <v>28</v>
      </c>
      <c r="H11482" s="2" t="s">
        <v>29</v>
      </c>
      <c r="I11482" s="2" t="s">
        <v>25</v>
      </c>
      <c r="J11482" s="2" t="str">
        <f t="array" ref="J11482">XLOOKUP('Transaction Data'!$G11482,Product_Code,Biscuit_Brand)</f>
        <v>Shortbread</v>
      </c>
      <c r="K11482" s="2">
        <f t="array" ref="K11482">XLOOKUP('Transaction Data'!$G11482,Product_Code,Cost)</f>
        <v>10</v>
      </c>
      <c r="L11482" s="2">
        <f t="array" ref="L11482">XLOOKUP('Transaction Data'!$G11482,Product_Code,Unit_Price)</f>
        <v>45</v>
      </c>
      <c r="M11482" s="3">
        <f>'Transaction Data'!$F11482*'Transaction Data'!$K11482</f>
        <v>130</v>
      </c>
      <c r="N11482" s="3">
        <f>'Transaction Data'!$F11482*'Transaction Data'!$L11482</f>
        <v>585</v>
      </c>
      <c r="O11482" s="3">
        <f>'Transaction Data'!$N11482-'Transaction Data'!$M11482</f>
        <v>455</v>
      </c>
      <c r="P11482" s="2">
        <f>DATEDIF('Transaction Data'!$D11482,'Transaction Data'!$A11482,"y")</f>
        <v>60</v>
      </c>
      <c r="Q11482" s="2" t="str">
        <f>FLOOR('Transaction Data'!$P11482,15)&amp;"-"&amp;FLOOR('Transaction Data'!$P11482,15)+14</f>
        <v>60-74</v>
      </c>
      <c r="R11482" s="2" t="str">
        <f>IF('Transaction Data'!$L11482&lt;=10,"Less Expensive","Expensive")</f>
        <v>Expensive</v>
      </c>
      <c r="S11482" s="4">
        <f>WEEKDAY('Transaction Data'!$A11482)</f>
        <v>1</v>
      </c>
      <c r="T11482" s="2" t="str">
        <f>IF(WEEKDAY('Transaction Data'!$A11482,2)&lt;6,"Weekday","Weekend")</f>
        <v>Weekend</v>
      </c>
    </row>
    <row r="11483" ht="15.75" customHeight="1">
      <c r="A11483" s="1">
        <v>45614.0</v>
      </c>
      <c r="B11483" s="2" t="s">
        <v>7305</v>
      </c>
      <c r="C11483" s="2" t="s">
        <v>32</v>
      </c>
      <c r="D11483" s="1">
        <v>21358.0</v>
      </c>
      <c r="E11483" s="2" t="s">
        <v>63</v>
      </c>
      <c r="F11483" s="2">
        <v>484.0</v>
      </c>
      <c r="G11483" s="2" t="s">
        <v>48</v>
      </c>
      <c r="H11483" s="2" t="s">
        <v>34</v>
      </c>
      <c r="I11483" s="2" t="s">
        <v>35</v>
      </c>
      <c r="J11483" s="2" t="str">
        <f t="array" ref="J11483">XLOOKUP('Transaction Data'!$G11483,Product_Code,Biscuit_Brand)</f>
        <v>Lemon Crisps</v>
      </c>
      <c r="K11483" s="2">
        <f t="array" ref="K11483">XLOOKUP('Transaction Data'!$G11483,Product_Code,Cost)</f>
        <v>7</v>
      </c>
      <c r="L11483" s="2">
        <f t="array" ref="L11483">XLOOKUP('Transaction Data'!$G11483,Product_Code,Unit_Price)</f>
        <v>9</v>
      </c>
      <c r="M11483" s="3">
        <f>'Transaction Data'!$F11483*'Transaction Data'!$K11483</f>
        <v>3388</v>
      </c>
      <c r="N11483" s="3">
        <f>'Transaction Data'!$F11483*'Transaction Data'!$L11483</f>
        <v>4356</v>
      </c>
      <c r="O11483" s="3">
        <f>'Transaction Data'!$N11483-'Transaction Data'!$M11483</f>
        <v>968</v>
      </c>
      <c r="P11483" s="2">
        <f>DATEDIF('Transaction Data'!$D11483,'Transaction Data'!$A11483,"y")</f>
        <v>66</v>
      </c>
      <c r="Q11483" s="2" t="str">
        <f>FLOOR('Transaction Data'!$P11483,15)&amp;"-"&amp;FLOOR('Transaction Data'!$P11483,15)+14</f>
        <v>60-74</v>
      </c>
      <c r="R11483" s="2" t="str">
        <f>IF('Transaction Data'!$L11483&lt;=10,"Less Expensive","Expensive")</f>
        <v>Less Expensive</v>
      </c>
      <c r="S11483" s="4">
        <f>WEEKDAY('Transaction Data'!$A11483)</f>
        <v>2</v>
      </c>
      <c r="T11483" s="2" t="str">
        <f>IF(WEEKDAY('Transaction Data'!$A11483,2)&lt;6,"Weekday","Weekend")</f>
        <v>Weekday</v>
      </c>
    </row>
    <row r="11484" ht="15.75" customHeight="1">
      <c r="A11484" s="1">
        <v>45607.0</v>
      </c>
      <c r="B11484" s="2" t="s">
        <v>1871</v>
      </c>
      <c r="C11484" s="2" t="s">
        <v>47</v>
      </c>
      <c r="D11484" s="1">
        <v>26899.0</v>
      </c>
      <c r="E11484" s="2" t="s">
        <v>27</v>
      </c>
      <c r="F11484" s="2">
        <v>280.0</v>
      </c>
      <c r="G11484" s="2" t="s">
        <v>48</v>
      </c>
      <c r="H11484" s="2" t="s">
        <v>34</v>
      </c>
      <c r="I11484" s="2" t="s">
        <v>30</v>
      </c>
      <c r="J11484" s="2" t="str">
        <f t="array" ref="J11484">XLOOKUP('Transaction Data'!$G11484,Product_Code,Biscuit_Brand)</f>
        <v>Lemon Crisps</v>
      </c>
      <c r="K11484" s="2">
        <f t="array" ref="K11484">XLOOKUP('Transaction Data'!$G11484,Product_Code,Cost)</f>
        <v>7</v>
      </c>
      <c r="L11484" s="2">
        <f t="array" ref="L11484">XLOOKUP('Transaction Data'!$G11484,Product_Code,Unit_Price)</f>
        <v>9</v>
      </c>
      <c r="M11484" s="3">
        <f>'Transaction Data'!$F11484*'Transaction Data'!$K11484</f>
        <v>1960</v>
      </c>
      <c r="N11484" s="3">
        <f>'Transaction Data'!$F11484*'Transaction Data'!$L11484</f>
        <v>2520</v>
      </c>
      <c r="O11484" s="3">
        <f>'Transaction Data'!$N11484-'Transaction Data'!$M11484</f>
        <v>560</v>
      </c>
      <c r="P11484" s="2">
        <f>DATEDIF('Transaction Data'!$D11484,'Transaction Data'!$A11484,"y")</f>
        <v>51</v>
      </c>
      <c r="Q11484" s="2" t="str">
        <f>FLOOR('Transaction Data'!$P11484,15)&amp;"-"&amp;FLOOR('Transaction Data'!$P11484,15)+14</f>
        <v>45-59</v>
      </c>
      <c r="R11484" s="2" t="str">
        <f>IF('Transaction Data'!$L11484&lt;=10,"Less Expensive","Expensive")</f>
        <v>Less Expensive</v>
      </c>
      <c r="S11484" s="4">
        <f>WEEKDAY('Transaction Data'!$A11484)</f>
        <v>2</v>
      </c>
      <c r="T11484" s="2" t="str">
        <f>IF(WEEKDAY('Transaction Data'!$A11484,2)&lt;6,"Weekday","Weekend")</f>
        <v>Weekday</v>
      </c>
    </row>
    <row r="11485" ht="15.75" customHeight="1">
      <c r="A11485" s="1">
        <v>45605.0</v>
      </c>
      <c r="B11485" s="2" t="s">
        <v>5088</v>
      </c>
      <c r="C11485" s="2" t="s">
        <v>72</v>
      </c>
      <c r="D11485" s="1">
        <v>16266.0</v>
      </c>
      <c r="E11485" s="2" t="s">
        <v>63</v>
      </c>
      <c r="F11485" s="2">
        <v>252.0</v>
      </c>
      <c r="G11485" s="2" t="s">
        <v>57</v>
      </c>
      <c r="H11485" s="2" t="s">
        <v>29</v>
      </c>
      <c r="I11485" s="2" t="s">
        <v>30</v>
      </c>
      <c r="J11485" s="2" t="str">
        <f t="array" ref="J11485">XLOOKUP('Transaction Data'!$G11485,Product_Code,Biscuit_Brand)</f>
        <v>Oatmeal Cookies</v>
      </c>
      <c r="K11485" s="2">
        <f t="array" ref="K11485">XLOOKUP('Transaction Data'!$G11485,Product_Code,Cost)</f>
        <v>19</v>
      </c>
      <c r="L11485" s="2">
        <f t="array" ref="L11485">XLOOKUP('Transaction Data'!$G11485,Product_Code,Unit_Price)</f>
        <v>23</v>
      </c>
      <c r="M11485" s="3">
        <f>'Transaction Data'!$F11485*'Transaction Data'!$K11485</f>
        <v>4788</v>
      </c>
      <c r="N11485" s="3">
        <f>'Transaction Data'!$F11485*'Transaction Data'!$L11485</f>
        <v>5796</v>
      </c>
      <c r="O11485" s="3">
        <f>'Transaction Data'!$N11485-'Transaction Data'!$M11485</f>
        <v>1008</v>
      </c>
      <c r="P11485" s="2">
        <f>DATEDIF('Transaction Data'!$D11485,'Transaction Data'!$A11485,"y")</f>
        <v>80</v>
      </c>
      <c r="Q11485" s="2" t="str">
        <f>FLOOR('Transaction Data'!$P11485,15)&amp;"-"&amp;FLOOR('Transaction Data'!$P11485,15)+14</f>
        <v>75-89</v>
      </c>
      <c r="R11485" s="2" t="str">
        <f>IF('Transaction Data'!$L11485&lt;=10,"Less Expensive","Expensive")</f>
        <v>Expensive</v>
      </c>
      <c r="S11485" s="4">
        <f>WEEKDAY('Transaction Data'!$A11485)</f>
        <v>7</v>
      </c>
      <c r="T11485" s="2" t="str">
        <f>IF(WEEKDAY('Transaction Data'!$A11485,2)&lt;6,"Weekday","Weekend")</f>
        <v>Weekend</v>
      </c>
    </row>
    <row r="11486" ht="15.75" customHeight="1">
      <c r="A11486" s="1">
        <v>45611.0</v>
      </c>
      <c r="B11486" s="2" t="s">
        <v>1717</v>
      </c>
      <c r="C11486" s="2" t="s">
        <v>69</v>
      </c>
      <c r="D11486" s="1">
        <v>38301.0</v>
      </c>
      <c r="E11486" s="2" t="s">
        <v>27</v>
      </c>
      <c r="F11486" s="2">
        <v>388.0</v>
      </c>
      <c r="G11486" s="2" t="s">
        <v>60</v>
      </c>
      <c r="H11486" s="2" t="s">
        <v>24</v>
      </c>
      <c r="I11486" s="2" t="s">
        <v>35</v>
      </c>
      <c r="J11486" s="2" t="str">
        <f t="array" ref="J11486">XLOOKUP('Transaction Data'!$G11486,Product_Code,Biscuit_Brand)</f>
        <v>Peanut Butter Bites</v>
      </c>
      <c r="K11486" s="2">
        <f t="array" ref="K11486">XLOOKUP('Transaction Data'!$G11486,Product_Code,Cost)</f>
        <v>5</v>
      </c>
      <c r="L11486" s="2">
        <f t="array" ref="L11486">XLOOKUP('Transaction Data'!$G11486,Product_Code,Unit_Price)</f>
        <v>7</v>
      </c>
      <c r="M11486" s="3">
        <f>'Transaction Data'!$F11486*'Transaction Data'!$K11486</f>
        <v>1940</v>
      </c>
      <c r="N11486" s="3">
        <f>'Transaction Data'!$F11486*'Transaction Data'!$L11486</f>
        <v>2716</v>
      </c>
      <c r="O11486" s="3">
        <f>'Transaction Data'!$N11486-'Transaction Data'!$M11486</f>
        <v>776</v>
      </c>
      <c r="P11486" s="2">
        <f>DATEDIF('Transaction Data'!$D11486,'Transaction Data'!$A11486,"y")</f>
        <v>20</v>
      </c>
      <c r="Q11486" s="2" t="str">
        <f>FLOOR('Transaction Data'!$P11486,15)&amp;"-"&amp;FLOOR('Transaction Data'!$P11486,15)+14</f>
        <v>15-29</v>
      </c>
      <c r="R11486" s="2" t="str">
        <f>IF('Transaction Data'!$L11486&lt;=10,"Less Expensive","Expensive")</f>
        <v>Less Expensive</v>
      </c>
      <c r="S11486" s="4">
        <f>WEEKDAY('Transaction Data'!$A11486)</f>
        <v>6</v>
      </c>
      <c r="T11486" s="2" t="str">
        <f>IF(WEEKDAY('Transaction Data'!$A11486,2)&lt;6,"Weekday","Weekend")</f>
        <v>Weekday</v>
      </c>
    </row>
    <row r="11487" ht="15.75" customHeight="1">
      <c r="A11487" s="1">
        <v>45599.0</v>
      </c>
      <c r="B11487" s="2" t="s">
        <v>880</v>
      </c>
      <c r="C11487" s="2" t="s">
        <v>69</v>
      </c>
      <c r="D11487" s="1">
        <v>20671.0</v>
      </c>
      <c r="E11487" s="2" t="s">
        <v>63</v>
      </c>
      <c r="F11487" s="2">
        <v>31.0</v>
      </c>
      <c r="G11487" s="2" t="s">
        <v>33</v>
      </c>
      <c r="H11487" s="2" t="s">
        <v>45</v>
      </c>
      <c r="I11487" s="2" t="s">
        <v>35</v>
      </c>
      <c r="J11487" s="2" t="str">
        <f t="array" ref="J11487">XLOOKUP('Transaction Data'!$G11487,Product_Code,Biscuit_Brand)</f>
        <v>Caramel Biscuits</v>
      </c>
      <c r="K11487" s="2">
        <f t="array" ref="K11487">XLOOKUP('Transaction Data'!$G11487,Product_Code,Cost)</f>
        <v>18</v>
      </c>
      <c r="L11487" s="2">
        <f t="array" ref="L11487">XLOOKUP('Transaction Data'!$G11487,Product_Code,Unit_Price)</f>
        <v>22</v>
      </c>
      <c r="M11487" s="3">
        <f>'Transaction Data'!$F11487*'Transaction Data'!$K11487</f>
        <v>558</v>
      </c>
      <c r="N11487" s="3">
        <f>'Transaction Data'!$F11487*'Transaction Data'!$L11487</f>
        <v>682</v>
      </c>
      <c r="O11487" s="3">
        <f>'Transaction Data'!$N11487-'Transaction Data'!$M11487</f>
        <v>124</v>
      </c>
      <c r="P11487" s="2">
        <f>DATEDIF('Transaction Data'!$D11487,'Transaction Data'!$A11487,"y")</f>
        <v>68</v>
      </c>
      <c r="Q11487" s="2" t="str">
        <f>FLOOR('Transaction Data'!$P11487,15)&amp;"-"&amp;FLOOR('Transaction Data'!$P11487,15)+14</f>
        <v>60-74</v>
      </c>
      <c r="R11487" s="2" t="str">
        <f>IF('Transaction Data'!$L11487&lt;=10,"Less Expensive","Expensive")</f>
        <v>Expensive</v>
      </c>
      <c r="S11487" s="4">
        <f>WEEKDAY('Transaction Data'!$A11487)</f>
        <v>1</v>
      </c>
      <c r="T11487" s="2" t="str">
        <f>IF(WEEKDAY('Transaction Data'!$A11487,2)&lt;6,"Weekday","Weekend")</f>
        <v>Weekend</v>
      </c>
    </row>
    <row r="11488" ht="15.75" customHeight="1">
      <c r="A11488" s="1">
        <v>45599.0</v>
      </c>
      <c r="B11488" s="2" t="s">
        <v>7265</v>
      </c>
      <c r="C11488" s="2" t="s">
        <v>54</v>
      </c>
      <c r="D11488" s="1">
        <v>26062.0</v>
      </c>
      <c r="E11488" s="2" t="s">
        <v>63</v>
      </c>
      <c r="F11488" s="2">
        <v>258.0</v>
      </c>
      <c r="G11488" s="2" t="s">
        <v>38</v>
      </c>
      <c r="H11488" s="2" t="s">
        <v>24</v>
      </c>
      <c r="I11488" s="2" t="s">
        <v>25</v>
      </c>
      <c r="J11488" s="2" t="str">
        <f t="array" ref="J11488">XLOOKUP('Transaction Data'!$G11488,Product_Code,Biscuit_Brand)</f>
        <v>Ginger Snaps</v>
      </c>
      <c r="K11488" s="2">
        <f t="array" ref="K11488">XLOOKUP('Transaction Data'!$G11488,Product_Code,Cost)</f>
        <v>14</v>
      </c>
      <c r="L11488" s="2">
        <f t="array" ref="L11488">XLOOKUP('Transaction Data'!$G11488,Product_Code,Unit_Price)</f>
        <v>28</v>
      </c>
      <c r="M11488" s="3">
        <f>'Transaction Data'!$F11488*'Transaction Data'!$K11488</f>
        <v>3612</v>
      </c>
      <c r="N11488" s="3">
        <f>'Transaction Data'!$F11488*'Transaction Data'!$L11488</f>
        <v>7224</v>
      </c>
      <c r="O11488" s="3">
        <f>'Transaction Data'!$N11488-'Transaction Data'!$M11488</f>
        <v>3612</v>
      </c>
      <c r="P11488" s="2">
        <f>DATEDIF('Transaction Data'!$D11488,'Transaction Data'!$A11488,"y")</f>
        <v>53</v>
      </c>
      <c r="Q11488" s="2" t="str">
        <f>FLOOR('Transaction Data'!$P11488,15)&amp;"-"&amp;FLOOR('Transaction Data'!$P11488,15)+14</f>
        <v>45-59</v>
      </c>
      <c r="R11488" s="2" t="str">
        <f>IF('Transaction Data'!$L11488&lt;=10,"Less Expensive","Expensive")</f>
        <v>Expensive</v>
      </c>
      <c r="S11488" s="4">
        <f>WEEKDAY('Transaction Data'!$A11488)</f>
        <v>1</v>
      </c>
      <c r="T11488" s="2" t="str">
        <f>IF(WEEKDAY('Transaction Data'!$A11488,2)&lt;6,"Weekday","Weekend")</f>
        <v>Weekend</v>
      </c>
    </row>
    <row r="11489" ht="15.75" customHeight="1">
      <c r="A11489" s="1">
        <v>45615.0</v>
      </c>
      <c r="B11489" s="2" t="s">
        <v>7847</v>
      </c>
      <c r="C11489" s="2" t="s">
        <v>21</v>
      </c>
      <c r="D11489" s="1">
        <v>31359.0</v>
      </c>
      <c r="E11489" s="2" t="s">
        <v>63</v>
      </c>
      <c r="F11489" s="2">
        <v>54.0</v>
      </c>
      <c r="G11489" s="2" t="s">
        <v>28</v>
      </c>
      <c r="H11489" s="2" t="s">
        <v>34</v>
      </c>
      <c r="I11489" s="2" t="s">
        <v>25</v>
      </c>
      <c r="J11489" s="2" t="str">
        <f t="array" ref="J11489">XLOOKUP('Transaction Data'!$G11489,Product_Code,Biscuit_Brand)</f>
        <v>Shortbread</v>
      </c>
      <c r="K11489" s="2">
        <f t="array" ref="K11489">XLOOKUP('Transaction Data'!$G11489,Product_Code,Cost)</f>
        <v>10</v>
      </c>
      <c r="L11489" s="2">
        <f t="array" ref="L11489">XLOOKUP('Transaction Data'!$G11489,Product_Code,Unit_Price)</f>
        <v>45</v>
      </c>
      <c r="M11489" s="3">
        <f>'Transaction Data'!$F11489*'Transaction Data'!$K11489</f>
        <v>540</v>
      </c>
      <c r="N11489" s="3">
        <f>'Transaction Data'!$F11489*'Transaction Data'!$L11489</f>
        <v>2430</v>
      </c>
      <c r="O11489" s="3">
        <f>'Transaction Data'!$N11489-'Transaction Data'!$M11489</f>
        <v>1890</v>
      </c>
      <c r="P11489" s="2">
        <f>DATEDIF('Transaction Data'!$D11489,'Transaction Data'!$A11489,"y")</f>
        <v>39</v>
      </c>
      <c r="Q11489" s="2" t="str">
        <f>FLOOR('Transaction Data'!$P11489,15)&amp;"-"&amp;FLOOR('Transaction Data'!$P11489,15)+14</f>
        <v>30-44</v>
      </c>
      <c r="R11489" s="2" t="str">
        <f>IF('Transaction Data'!$L11489&lt;=10,"Less Expensive","Expensive")</f>
        <v>Expensive</v>
      </c>
      <c r="S11489" s="4">
        <f>WEEKDAY('Transaction Data'!$A11489)</f>
        <v>3</v>
      </c>
      <c r="T11489" s="2" t="str">
        <f>IF(WEEKDAY('Transaction Data'!$A11489,2)&lt;6,"Weekday","Weekend")</f>
        <v>Weekday</v>
      </c>
    </row>
    <row r="11490" ht="15.75" customHeight="1">
      <c r="A11490" s="1">
        <v>45615.0</v>
      </c>
      <c r="B11490" s="2" t="s">
        <v>3526</v>
      </c>
      <c r="C11490" s="2" t="s">
        <v>41</v>
      </c>
      <c r="D11490" s="1">
        <v>35950.0</v>
      </c>
      <c r="E11490" s="2" t="s">
        <v>22</v>
      </c>
      <c r="F11490" s="2">
        <v>384.0</v>
      </c>
      <c r="G11490" s="2" t="s">
        <v>60</v>
      </c>
      <c r="H11490" s="2" t="s">
        <v>39</v>
      </c>
      <c r="I11490" s="2" t="s">
        <v>30</v>
      </c>
      <c r="J11490" s="2" t="str">
        <f t="array" ref="J11490">XLOOKUP('Transaction Data'!$G11490,Product_Code,Biscuit_Brand)</f>
        <v>Peanut Butter Bites</v>
      </c>
      <c r="K11490" s="2">
        <f t="array" ref="K11490">XLOOKUP('Transaction Data'!$G11490,Product_Code,Cost)</f>
        <v>5</v>
      </c>
      <c r="L11490" s="2">
        <f t="array" ref="L11490">XLOOKUP('Transaction Data'!$G11490,Product_Code,Unit_Price)</f>
        <v>7</v>
      </c>
      <c r="M11490" s="3">
        <f>'Transaction Data'!$F11490*'Transaction Data'!$K11490</f>
        <v>1920</v>
      </c>
      <c r="N11490" s="3">
        <f>'Transaction Data'!$F11490*'Transaction Data'!$L11490</f>
        <v>2688</v>
      </c>
      <c r="O11490" s="3">
        <f>'Transaction Data'!$N11490-'Transaction Data'!$M11490</f>
        <v>768</v>
      </c>
      <c r="P11490" s="2">
        <f>DATEDIF('Transaction Data'!$D11490,'Transaction Data'!$A11490,"y")</f>
        <v>26</v>
      </c>
      <c r="Q11490" s="2" t="str">
        <f>FLOOR('Transaction Data'!$P11490,15)&amp;"-"&amp;FLOOR('Transaction Data'!$P11490,15)+14</f>
        <v>15-29</v>
      </c>
      <c r="R11490" s="2" t="str">
        <f>IF('Transaction Data'!$L11490&lt;=10,"Less Expensive","Expensive")</f>
        <v>Less Expensive</v>
      </c>
      <c r="S11490" s="4">
        <f>WEEKDAY('Transaction Data'!$A11490)</f>
        <v>3</v>
      </c>
      <c r="T11490" s="2" t="str">
        <f>IF(WEEKDAY('Transaction Data'!$A11490,2)&lt;6,"Weekday","Weekend")</f>
        <v>Weekday</v>
      </c>
    </row>
    <row r="11491" ht="15.75" customHeight="1">
      <c r="A11491" s="1">
        <v>45610.0</v>
      </c>
      <c r="B11491" s="2" t="s">
        <v>4425</v>
      </c>
      <c r="C11491" s="2" t="s">
        <v>21</v>
      </c>
      <c r="D11491" s="1">
        <v>21605.0</v>
      </c>
      <c r="E11491" s="2" t="s">
        <v>27</v>
      </c>
      <c r="F11491" s="2">
        <v>231.0</v>
      </c>
      <c r="G11491" s="2" t="s">
        <v>61</v>
      </c>
      <c r="H11491" s="2" t="s">
        <v>24</v>
      </c>
      <c r="I11491" s="2" t="s">
        <v>25</v>
      </c>
      <c r="J11491" s="2" t="str">
        <f t="array" ref="J11491">XLOOKUP('Transaction Data'!$G11491,Product_Code,Biscuit_Brand)</f>
        <v>Choco Delight</v>
      </c>
      <c r="K11491" s="2">
        <f t="array" ref="K11491">XLOOKUP('Transaction Data'!$G11491,Product_Code,Cost)</f>
        <v>3</v>
      </c>
      <c r="L11491" s="2">
        <f t="array" ref="L11491">XLOOKUP('Transaction Data'!$G11491,Product_Code,Unit_Price)</f>
        <v>5</v>
      </c>
      <c r="M11491" s="3">
        <f>'Transaction Data'!$F11491*'Transaction Data'!$K11491</f>
        <v>693</v>
      </c>
      <c r="N11491" s="3">
        <f>'Transaction Data'!$F11491*'Transaction Data'!$L11491</f>
        <v>1155</v>
      </c>
      <c r="O11491" s="3">
        <f>'Transaction Data'!$N11491-'Transaction Data'!$M11491</f>
        <v>462</v>
      </c>
      <c r="P11491" s="2">
        <f>DATEDIF('Transaction Data'!$D11491,'Transaction Data'!$A11491,"y")</f>
        <v>65</v>
      </c>
      <c r="Q11491" s="2" t="str">
        <f>FLOOR('Transaction Data'!$P11491,15)&amp;"-"&amp;FLOOR('Transaction Data'!$P11491,15)+14</f>
        <v>60-74</v>
      </c>
      <c r="R11491" s="2" t="str">
        <f>IF('Transaction Data'!$L11491&lt;=10,"Less Expensive","Expensive")</f>
        <v>Less Expensive</v>
      </c>
      <c r="S11491" s="4">
        <f>WEEKDAY('Transaction Data'!$A11491)</f>
        <v>5</v>
      </c>
      <c r="T11491" s="2" t="str">
        <f>IF(WEEKDAY('Transaction Data'!$A11491,2)&lt;6,"Weekday","Weekend")</f>
        <v>Weekday</v>
      </c>
    </row>
    <row r="11492" ht="15.75" customHeight="1">
      <c r="A11492" s="1">
        <v>45624.0</v>
      </c>
      <c r="B11492" s="2" t="s">
        <v>2202</v>
      </c>
      <c r="C11492" s="2" t="s">
        <v>47</v>
      </c>
      <c r="D11492" s="1">
        <v>36910.0</v>
      </c>
      <c r="E11492" s="2" t="s">
        <v>37</v>
      </c>
      <c r="F11492" s="2">
        <v>317.0</v>
      </c>
      <c r="G11492" s="2" t="s">
        <v>60</v>
      </c>
      <c r="H11492" s="2" t="s">
        <v>29</v>
      </c>
      <c r="I11492" s="2" t="s">
        <v>25</v>
      </c>
      <c r="J11492" s="2" t="str">
        <f t="array" ref="J11492">XLOOKUP('Transaction Data'!$G11492,Product_Code,Biscuit_Brand)</f>
        <v>Peanut Butter Bites</v>
      </c>
      <c r="K11492" s="2">
        <f t="array" ref="K11492">XLOOKUP('Transaction Data'!$G11492,Product_Code,Cost)</f>
        <v>5</v>
      </c>
      <c r="L11492" s="2">
        <f t="array" ref="L11492">XLOOKUP('Transaction Data'!$G11492,Product_Code,Unit_Price)</f>
        <v>7</v>
      </c>
      <c r="M11492" s="3">
        <f>'Transaction Data'!$F11492*'Transaction Data'!$K11492</f>
        <v>1585</v>
      </c>
      <c r="N11492" s="3">
        <f>'Transaction Data'!$F11492*'Transaction Data'!$L11492</f>
        <v>2219</v>
      </c>
      <c r="O11492" s="3">
        <f>'Transaction Data'!$N11492-'Transaction Data'!$M11492</f>
        <v>634</v>
      </c>
      <c r="P11492" s="2">
        <f>DATEDIF('Transaction Data'!$D11492,'Transaction Data'!$A11492,"y")</f>
        <v>23</v>
      </c>
      <c r="Q11492" s="2" t="str">
        <f>FLOOR('Transaction Data'!$P11492,15)&amp;"-"&amp;FLOOR('Transaction Data'!$P11492,15)+14</f>
        <v>15-29</v>
      </c>
      <c r="R11492" s="2" t="str">
        <f>IF('Transaction Data'!$L11492&lt;=10,"Less Expensive","Expensive")</f>
        <v>Less Expensive</v>
      </c>
      <c r="S11492" s="4">
        <f>WEEKDAY('Transaction Data'!$A11492)</f>
        <v>5</v>
      </c>
      <c r="T11492" s="2" t="str">
        <f>IF(WEEKDAY('Transaction Data'!$A11492,2)&lt;6,"Weekday","Weekend")</f>
        <v>Weekday</v>
      </c>
    </row>
    <row r="11493" ht="15.75" customHeight="1">
      <c r="A11493" s="1">
        <v>45613.0</v>
      </c>
      <c r="B11493" s="2" t="s">
        <v>1705</v>
      </c>
      <c r="C11493" s="2" t="s">
        <v>78</v>
      </c>
      <c r="D11493" s="1">
        <v>27902.0</v>
      </c>
      <c r="E11493" s="2" t="s">
        <v>22</v>
      </c>
      <c r="F11493" s="2">
        <v>67.0</v>
      </c>
      <c r="G11493" s="2" t="s">
        <v>60</v>
      </c>
      <c r="H11493" s="2" t="s">
        <v>29</v>
      </c>
      <c r="I11493" s="2" t="s">
        <v>35</v>
      </c>
      <c r="J11493" s="2" t="str">
        <f t="array" ref="J11493">XLOOKUP('Transaction Data'!$G11493,Product_Code,Biscuit_Brand)</f>
        <v>Peanut Butter Bites</v>
      </c>
      <c r="K11493" s="2">
        <f t="array" ref="K11493">XLOOKUP('Transaction Data'!$G11493,Product_Code,Cost)</f>
        <v>5</v>
      </c>
      <c r="L11493" s="2">
        <f t="array" ref="L11493">XLOOKUP('Transaction Data'!$G11493,Product_Code,Unit_Price)</f>
        <v>7</v>
      </c>
      <c r="M11493" s="3">
        <f>'Transaction Data'!$F11493*'Transaction Data'!$K11493</f>
        <v>335</v>
      </c>
      <c r="N11493" s="3">
        <f>'Transaction Data'!$F11493*'Transaction Data'!$L11493</f>
        <v>469</v>
      </c>
      <c r="O11493" s="3">
        <f>'Transaction Data'!$N11493-'Transaction Data'!$M11493</f>
        <v>134</v>
      </c>
      <c r="P11493" s="2">
        <f>DATEDIF('Transaction Data'!$D11493,'Transaction Data'!$A11493,"y")</f>
        <v>48</v>
      </c>
      <c r="Q11493" s="2" t="str">
        <f>FLOOR('Transaction Data'!$P11493,15)&amp;"-"&amp;FLOOR('Transaction Data'!$P11493,15)+14</f>
        <v>45-59</v>
      </c>
      <c r="R11493" s="2" t="str">
        <f>IF('Transaction Data'!$L11493&lt;=10,"Less Expensive","Expensive")</f>
        <v>Less Expensive</v>
      </c>
      <c r="S11493" s="4">
        <f>WEEKDAY('Transaction Data'!$A11493)</f>
        <v>1</v>
      </c>
      <c r="T11493" s="2" t="str">
        <f>IF(WEEKDAY('Transaction Data'!$A11493,2)&lt;6,"Weekday","Weekend")</f>
        <v>Weekend</v>
      </c>
    </row>
    <row r="11494" ht="15.75" customHeight="1">
      <c r="A11494" s="1">
        <v>45600.0</v>
      </c>
      <c r="B11494" s="2" t="s">
        <v>5740</v>
      </c>
      <c r="C11494" s="2" t="s">
        <v>51</v>
      </c>
      <c r="D11494" s="1">
        <v>23826.0</v>
      </c>
      <c r="E11494" s="2" t="s">
        <v>63</v>
      </c>
      <c r="F11494" s="2">
        <v>54.0</v>
      </c>
      <c r="G11494" s="2" t="s">
        <v>44</v>
      </c>
      <c r="H11494" s="2" t="s">
        <v>29</v>
      </c>
      <c r="I11494" s="2" t="s">
        <v>25</v>
      </c>
      <c r="J11494" s="2" t="str">
        <f t="array" ref="J11494">XLOOKUP('Transaction Data'!$G11494,Product_Code,Biscuit_Brand)</f>
        <v>Butter Crunch</v>
      </c>
      <c r="K11494" s="2">
        <f t="array" ref="K11494">XLOOKUP('Transaction Data'!$G11494,Product_Code,Cost)</f>
        <v>10</v>
      </c>
      <c r="L11494" s="2">
        <f t="array" ref="L11494">XLOOKUP('Transaction Data'!$G11494,Product_Code,Unit_Price)</f>
        <v>11</v>
      </c>
      <c r="M11494" s="3">
        <f>'Transaction Data'!$F11494*'Transaction Data'!$K11494</f>
        <v>540</v>
      </c>
      <c r="N11494" s="3">
        <f>'Transaction Data'!$F11494*'Transaction Data'!$L11494</f>
        <v>594</v>
      </c>
      <c r="O11494" s="3">
        <f>'Transaction Data'!$N11494-'Transaction Data'!$M11494</f>
        <v>54</v>
      </c>
      <c r="P11494" s="2">
        <f>DATEDIF('Transaction Data'!$D11494,'Transaction Data'!$A11494,"y")</f>
        <v>59</v>
      </c>
      <c r="Q11494" s="2" t="str">
        <f>FLOOR('Transaction Data'!$P11494,15)&amp;"-"&amp;FLOOR('Transaction Data'!$P11494,15)+14</f>
        <v>45-59</v>
      </c>
      <c r="R11494" s="2" t="str">
        <f>IF('Transaction Data'!$L11494&lt;=10,"Less Expensive","Expensive")</f>
        <v>Expensive</v>
      </c>
      <c r="S11494" s="4">
        <f>WEEKDAY('Transaction Data'!$A11494)</f>
        <v>2</v>
      </c>
      <c r="T11494" s="2" t="str">
        <f>IF(WEEKDAY('Transaction Data'!$A11494,2)&lt;6,"Weekday","Weekend")</f>
        <v>Weekday</v>
      </c>
    </row>
    <row r="11495" ht="15.75" customHeight="1">
      <c r="A11495" s="1">
        <v>45623.0</v>
      </c>
      <c r="B11495" s="2" t="s">
        <v>4819</v>
      </c>
      <c r="C11495" s="2" t="s">
        <v>72</v>
      </c>
      <c r="D11495" s="1">
        <v>27229.0</v>
      </c>
      <c r="E11495" s="2" t="s">
        <v>27</v>
      </c>
      <c r="F11495" s="2">
        <v>391.0</v>
      </c>
      <c r="G11495" s="2" t="s">
        <v>48</v>
      </c>
      <c r="H11495" s="2" t="s">
        <v>34</v>
      </c>
      <c r="I11495" s="2" t="s">
        <v>30</v>
      </c>
      <c r="J11495" s="2" t="str">
        <f t="array" ref="J11495">XLOOKUP('Transaction Data'!$G11495,Product_Code,Biscuit_Brand)</f>
        <v>Lemon Crisps</v>
      </c>
      <c r="K11495" s="2">
        <f t="array" ref="K11495">XLOOKUP('Transaction Data'!$G11495,Product_Code,Cost)</f>
        <v>7</v>
      </c>
      <c r="L11495" s="2">
        <f t="array" ref="L11495">XLOOKUP('Transaction Data'!$G11495,Product_Code,Unit_Price)</f>
        <v>9</v>
      </c>
      <c r="M11495" s="3">
        <f>'Transaction Data'!$F11495*'Transaction Data'!$K11495</f>
        <v>2737</v>
      </c>
      <c r="N11495" s="3">
        <f>'Transaction Data'!$F11495*'Transaction Data'!$L11495</f>
        <v>3519</v>
      </c>
      <c r="O11495" s="3">
        <f>'Transaction Data'!$N11495-'Transaction Data'!$M11495</f>
        <v>782</v>
      </c>
      <c r="P11495" s="2">
        <f>DATEDIF('Transaction Data'!$D11495,'Transaction Data'!$A11495,"y")</f>
        <v>50</v>
      </c>
      <c r="Q11495" s="2" t="str">
        <f>FLOOR('Transaction Data'!$P11495,15)&amp;"-"&amp;FLOOR('Transaction Data'!$P11495,15)+14</f>
        <v>45-59</v>
      </c>
      <c r="R11495" s="2" t="str">
        <f>IF('Transaction Data'!$L11495&lt;=10,"Less Expensive","Expensive")</f>
        <v>Less Expensive</v>
      </c>
      <c r="S11495" s="4">
        <f>WEEKDAY('Transaction Data'!$A11495)</f>
        <v>4</v>
      </c>
      <c r="T11495" s="2" t="str">
        <f>IF(WEEKDAY('Transaction Data'!$A11495,2)&lt;6,"Weekday","Weekend")</f>
        <v>Weekday</v>
      </c>
    </row>
    <row r="11496" ht="15.75" customHeight="1">
      <c r="A11496" s="1">
        <v>45603.0</v>
      </c>
      <c r="B11496" s="2" t="s">
        <v>2121</v>
      </c>
      <c r="C11496" s="2" t="s">
        <v>78</v>
      </c>
      <c r="D11496" s="1">
        <v>24151.0</v>
      </c>
      <c r="E11496" s="2" t="s">
        <v>22</v>
      </c>
      <c r="F11496" s="2">
        <v>98.0</v>
      </c>
      <c r="G11496" s="2" t="s">
        <v>28</v>
      </c>
      <c r="H11496" s="2" t="s">
        <v>45</v>
      </c>
      <c r="I11496" s="2" t="s">
        <v>25</v>
      </c>
      <c r="J11496" s="2" t="str">
        <f t="array" ref="J11496">XLOOKUP('Transaction Data'!$G11496,Product_Code,Biscuit_Brand)</f>
        <v>Shortbread</v>
      </c>
      <c r="K11496" s="2">
        <f t="array" ref="K11496">XLOOKUP('Transaction Data'!$G11496,Product_Code,Cost)</f>
        <v>10</v>
      </c>
      <c r="L11496" s="2">
        <f t="array" ref="L11496">XLOOKUP('Transaction Data'!$G11496,Product_Code,Unit_Price)</f>
        <v>45</v>
      </c>
      <c r="M11496" s="3">
        <f>'Transaction Data'!$F11496*'Transaction Data'!$K11496</f>
        <v>980</v>
      </c>
      <c r="N11496" s="3">
        <f>'Transaction Data'!$F11496*'Transaction Data'!$L11496</f>
        <v>4410</v>
      </c>
      <c r="O11496" s="3">
        <f>'Transaction Data'!$N11496-'Transaction Data'!$M11496</f>
        <v>3430</v>
      </c>
      <c r="P11496" s="2">
        <f>DATEDIF('Transaction Data'!$D11496,'Transaction Data'!$A11496,"y")</f>
        <v>58</v>
      </c>
      <c r="Q11496" s="2" t="str">
        <f>FLOOR('Transaction Data'!$P11496,15)&amp;"-"&amp;FLOOR('Transaction Data'!$P11496,15)+14</f>
        <v>45-59</v>
      </c>
      <c r="R11496" s="2" t="str">
        <f>IF('Transaction Data'!$L11496&lt;=10,"Less Expensive","Expensive")</f>
        <v>Expensive</v>
      </c>
      <c r="S11496" s="4">
        <f>WEEKDAY('Transaction Data'!$A11496)</f>
        <v>5</v>
      </c>
      <c r="T11496" s="2" t="str">
        <f>IF(WEEKDAY('Transaction Data'!$A11496,2)&lt;6,"Weekday","Weekend")</f>
        <v>Weekday</v>
      </c>
    </row>
    <row r="11497" ht="15.75" customHeight="1">
      <c r="A11497" s="1">
        <v>45598.0</v>
      </c>
      <c r="B11497" s="2" t="s">
        <v>1648</v>
      </c>
      <c r="C11497" s="2" t="s">
        <v>21</v>
      </c>
      <c r="D11497" s="1">
        <v>20967.0</v>
      </c>
      <c r="E11497" s="2" t="s">
        <v>22</v>
      </c>
      <c r="F11497" s="2">
        <v>63.0</v>
      </c>
      <c r="G11497" s="2" t="s">
        <v>55</v>
      </c>
      <c r="H11497" s="2" t="s">
        <v>29</v>
      </c>
      <c r="I11497" s="2" t="s">
        <v>35</v>
      </c>
      <c r="J11497" s="2" t="str">
        <f t="array" ref="J11497">XLOOKUP('Transaction Data'!$G11497,Product_Code,Biscuit_Brand)</f>
        <v>Vanilla Wafers</v>
      </c>
      <c r="K11497" s="2">
        <f t="array" ref="K11497">XLOOKUP('Transaction Data'!$G11497,Product_Code,Cost)</f>
        <v>18</v>
      </c>
      <c r="L11497" s="2">
        <f t="array" ref="L11497">XLOOKUP('Transaction Data'!$G11497,Product_Code,Unit_Price)</f>
        <v>36</v>
      </c>
      <c r="M11497" s="3">
        <f>'Transaction Data'!$F11497*'Transaction Data'!$K11497</f>
        <v>1134</v>
      </c>
      <c r="N11497" s="3">
        <f>'Transaction Data'!$F11497*'Transaction Data'!$L11497</f>
        <v>2268</v>
      </c>
      <c r="O11497" s="3">
        <f>'Transaction Data'!$N11497-'Transaction Data'!$M11497</f>
        <v>1134</v>
      </c>
      <c r="P11497" s="2">
        <f>DATEDIF('Transaction Data'!$D11497,'Transaction Data'!$A11497,"y")</f>
        <v>67</v>
      </c>
      <c r="Q11497" s="2" t="str">
        <f>FLOOR('Transaction Data'!$P11497,15)&amp;"-"&amp;FLOOR('Transaction Data'!$P11497,15)+14</f>
        <v>60-74</v>
      </c>
      <c r="R11497" s="2" t="str">
        <f>IF('Transaction Data'!$L11497&lt;=10,"Less Expensive","Expensive")</f>
        <v>Expensive</v>
      </c>
      <c r="S11497" s="4">
        <f>WEEKDAY('Transaction Data'!$A11497)</f>
        <v>7</v>
      </c>
      <c r="T11497" s="2" t="str">
        <f>IF(WEEKDAY('Transaction Data'!$A11497,2)&lt;6,"Weekday","Weekend")</f>
        <v>Weekend</v>
      </c>
    </row>
    <row r="11498" ht="15.75" customHeight="1">
      <c r="A11498" s="1">
        <v>45626.0</v>
      </c>
      <c r="B11498" s="2" t="s">
        <v>3809</v>
      </c>
      <c r="C11498" s="2" t="s">
        <v>21</v>
      </c>
      <c r="D11498" s="1">
        <v>30481.0</v>
      </c>
      <c r="E11498" s="2" t="s">
        <v>63</v>
      </c>
      <c r="F11498" s="2">
        <v>204.0</v>
      </c>
      <c r="G11498" s="2" t="s">
        <v>44</v>
      </c>
      <c r="H11498" s="2" t="s">
        <v>34</v>
      </c>
      <c r="I11498" s="2" t="s">
        <v>30</v>
      </c>
      <c r="J11498" s="2" t="str">
        <f t="array" ref="J11498">XLOOKUP('Transaction Data'!$G11498,Product_Code,Biscuit_Brand)</f>
        <v>Butter Crunch</v>
      </c>
      <c r="K11498" s="2">
        <f t="array" ref="K11498">XLOOKUP('Transaction Data'!$G11498,Product_Code,Cost)</f>
        <v>10</v>
      </c>
      <c r="L11498" s="2">
        <f t="array" ref="L11498">XLOOKUP('Transaction Data'!$G11498,Product_Code,Unit_Price)</f>
        <v>11</v>
      </c>
      <c r="M11498" s="3">
        <f>'Transaction Data'!$F11498*'Transaction Data'!$K11498</f>
        <v>2040</v>
      </c>
      <c r="N11498" s="3">
        <f>'Transaction Data'!$F11498*'Transaction Data'!$L11498</f>
        <v>2244</v>
      </c>
      <c r="O11498" s="3">
        <f>'Transaction Data'!$N11498-'Transaction Data'!$M11498</f>
        <v>204</v>
      </c>
      <c r="P11498" s="2">
        <f>DATEDIF('Transaction Data'!$D11498,'Transaction Data'!$A11498,"y")</f>
        <v>41</v>
      </c>
      <c r="Q11498" s="2" t="str">
        <f>FLOOR('Transaction Data'!$P11498,15)&amp;"-"&amp;FLOOR('Transaction Data'!$P11498,15)+14</f>
        <v>30-44</v>
      </c>
      <c r="R11498" s="2" t="str">
        <f>IF('Transaction Data'!$L11498&lt;=10,"Less Expensive","Expensive")</f>
        <v>Expensive</v>
      </c>
      <c r="S11498" s="4">
        <f>WEEKDAY('Transaction Data'!$A11498)</f>
        <v>7</v>
      </c>
      <c r="T11498" s="2" t="str">
        <f>IF(WEEKDAY('Transaction Data'!$A11498,2)&lt;6,"Weekday","Weekend")</f>
        <v>Weekend</v>
      </c>
    </row>
    <row r="11499" ht="15.75" customHeight="1">
      <c r="A11499" s="1">
        <v>45624.0</v>
      </c>
      <c r="B11499" s="2" t="s">
        <v>7742</v>
      </c>
      <c r="C11499" s="2" t="s">
        <v>72</v>
      </c>
      <c r="D11499" s="1">
        <v>37430.0</v>
      </c>
      <c r="E11499" s="2" t="s">
        <v>63</v>
      </c>
      <c r="F11499" s="2">
        <v>395.0</v>
      </c>
      <c r="G11499" s="2" t="s">
        <v>60</v>
      </c>
      <c r="H11499" s="2" t="s">
        <v>24</v>
      </c>
      <c r="I11499" s="2" t="s">
        <v>30</v>
      </c>
      <c r="J11499" s="2" t="str">
        <f t="array" ref="J11499">XLOOKUP('Transaction Data'!$G11499,Product_Code,Biscuit_Brand)</f>
        <v>Peanut Butter Bites</v>
      </c>
      <c r="K11499" s="2">
        <f t="array" ref="K11499">XLOOKUP('Transaction Data'!$G11499,Product_Code,Cost)</f>
        <v>5</v>
      </c>
      <c r="L11499" s="2">
        <f t="array" ref="L11499">XLOOKUP('Transaction Data'!$G11499,Product_Code,Unit_Price)</f>
        <v>7</v>
      </c>
      <c r="M11499" s="3">
        <f>'Transaction Data'!$F11499*'Transaction Data'!$K11499</f>
        <v>1975</v>
      </c>
      <c r="N11499" s="3">
        <f>'Transaction Data'!$F11499*'Transaction Data'!$L11499</f>
        <v>2765</v>
      </c>
      <c r="O11499" s="3">
        <f>'Transaction Data'!$N11499-'Transaction Data'!$M11499</f>
        <v>790</v>
      </c>
      <c r="P11499" s="2">
        <f>DATEDIF('Transaction Data'!$D11499,'Transaction Data'!$A11499,"y")</f>
        <v>22</v>
      </c>
      <c r="Q11499" s="2" t="str">
        <f>FLOOR('Transaction Data'!$P11499,15)&amp;"-"&amp;FLOOR('Transaction Data'!$P11499,15)+14</f>
        <v>15-29</v>
      </c>
      <c r="R11499" s="2" t="str">
        <f>IF('Transaction Data'!$L11499&lt;=10,"Less Expensive","Expensive")</f>
        <v>Less Expensive</v>
      </c>
      <c r="S11499" s="4">
        <f>WEEKDAY('Transaction Data'!$A11499)</f>
        <v>5</v>
      </c>
      <c r="T11499" s="2" t="str">
        <f>IF(WEEKDAY('Transaction Data'!$A11499,2)&lt;6,"Weekday","Weekend")</f>
        <v>Weekday</v>
      </c>
    </row>
    <row r="11500" ht="15.75" customHeight="1">
      <c r="A11500" s="1">
        <v>45614.0</v>
      </c>
      <c r="B11500" s="2" t="s">
        <v>1671</v>
      </c>
      <c r="C11500" s="2" t="s">
        <v>54</v>
      </c>
      <c r="D11500" s="1">
        <v>29548.0</v>
      </c>
      <c r="E11500" s="2" t="s">
        <v>22</v>
      </c>
      <c r="F11500" s="2">
        <v>31.0</v>
      </c>
      <c r="G11500" s="2" t="s">
        <v>55</v>
      </c>
      <c r="H11500" s="2" t="s">
        <v>24</v>
      </c>
      <c r="I11500" s="2" t="s">
        <v>35</v>
      </c>
      <c r="J11500" s="2" t="str">
        <f t="array" ref="J11500">XLOOKUP('Transaction Data'!$G11500,Product_Code,Biscuit_Brand)</f>
        <v>Vanilla Wafers</v>
      </c>
      <c r="K11500" s="2">
        <f t="array" ref="K11500">XLOOKUP('Transaction Data'!$G11500,Product_Code,Cost)</f>
        <v>18</v>
      </c>
      <c r="L11500" s="2">
        <f t="array" ref="L11500">XLOOKUP('Transaction Data'!$G11500,Product_Code,Unit_Price)</f>
        <v>36</v>
      </c>
      <c r="M11500" s="3">
        <f>'Transaction Data'!$F11500*'Transaction Data'!$K11500</f>
        <v>558</v>
      </c>
      <c r="N11500" s="3">
        <f>'Transaction Data'!$F11500*'Transaction Data'!$L11500</f>
        <v>1116</v>
      </c>
      <c r="O11500" s="3">
        <f>'Transaction Data'!$N11500-'Transaction Data'!$M11500</f>
        <v>558</v>
      </c>
      <c r="P11500" s="2">
        <f>DATEDIF('Transaction Data'!$D11500,'Transaction Data'!$A11500,"y")</f>
        <v>43</v>
      </c>
      <c r="Q11500" s="2" t="str">
        <f>FLOOR('Transaction Data'!$P11500,15)&amp;"-"&amp;FLOOR('Transaction Data'!$P11500,15)+14</f>
        <v>30-44</v>
      </c>
      <c r="R11500" s="2" t="str">
        <f>IF('Transaction Data'!$L11500&lt;=10,"Less Expensive","Expensive")</f>
        <v>Expensive</v>
      </c>
      <c r="S11500" s="4">
        <f>WEEKDAY('Transaction Data'!$A11500)</f>
        <v>2</v>
      </c>
      <c r="T11500" s="2" t="str">
        <f>IF(WEEKDAY('Transaction Data'!$A11500,2)&lt;6,"Weekday","Weekend")</f>
        <v>Weekday</v>
      </c>
    </row>
    <row r="11501" ht="15.75" customHeight="1">
      <c r="A11501" s="1">
        <v>45610.0</v>
      </c>
      <c r="B11501" s="2" t="s">
        <v>6657</v>
      </c>
      <c r="C11501" s="2" t="s">
        <v>47</v>
      </c>
      <c r="D11501" s="1">
        <v>23811.0</v>
      </c>
      <c r="E11501" s="2" t="s">
        <v>37</v>
      </c>
      <c r="F11501" s="2">
        <v>244.0</v>
      </c>
      <c r="G11501" s="2" t="s">
        <v>23</v>
      </c>
      <c r="H11501" s="2" t="s">
        <v>52</v>
      </c>
      <c r="I11501" s="2" t="s">
        <v>35</v>
      </c>
      <c r="J11501" s="2" t="str">
        <f t="array" ref="J11501">XLOOKUP('Transaction Data'!$G11501,Product_Code,Biscuit_Brand)</f>
        <v>Cinnamon Swirls</v>
      </c>
      <c r="K11501" s="2">
        <f t="array" ref="K11501">XLOOKUP('Transaction Data'!$G11501,Product_Code,Cost)</f>
        <v>10</v>
      </c>
      <c r="L11501" s="2">
        <f t="array" ref="L11501">XLOOKUP('Transaction Data'!$G11501,Product_Code,Unit_Price)</f>
        <v>14</v>
      </c>
      <c r="M11501" s="3">
        <f>'Transaction Data'!$F11501*'Transaction Data'!$K11501</f>
        <v>2440</v>
      </c>
      <c r="N11501" s="3">
        <f>'Transaction Data'!$F11501*'Transaction Data'!$L11501</f>
        <v>3416</v>
      </c>
      <c r="O11501" s="3">
        <f>'Transaction Data'!$N11501-'Transaction Data'!$M11501</f>
        <v>976</v>
      </c>
      <c r="P11501" s="2">
        <f>DATEDIF('Transaction Data'!$D11501,'Transaction Data'!$A11501,"y")</f>
        <v>59</v>
      </c>
      <c r="Q11501" s="2" t="str">
        <f>FLOOR('Transaction Data'!$P11501,15)&amp;"-"&amp;FLOOR('Transaction Data'!$P11501,15)+14</f>
        <v>45-59</v>
      </c>
      <c r="R11501" s="2" t="str">
        <f>IF('Transaction Data'!$L11501&lt;=10,"Less Expensive","Expensive")</f>
        <v>Expensive</v>
      </c>
      <c r="S11501" s="4">
        <f>WEEKDAY('Transaction Data'!$A11501)</f>
        <v>5</v>
      </c>
      <c r="T11501" s="2" t="str">
        <f>IF(WEEKDAY('Transaction Data'!$A11501,2)&lt;6,"Weekday","Weekend")</f>
        <v>Weekday</v>
      </c>
    </row>
    <row r="11502" ht="15.75" customHeight="1">
      <c r="A11502" s="1">
        <v>45602.0</v>
      </c>
      <c r="B11502" s="2" t="s">
        <v>1150</v>
      </c>
      <c r="C11502" s="2" t="s">
        <v>47</v>
      </c>
      <c r="D11502" s="1">
        <v>21662.0</v>
      </c>
      <c r="E11502" s="2" t="s">
        <v>22</v>
      </c>
      <c r="F11502" s="2">
        <v>16.0</v>
      </c>
      <c r="G11502" s="2" t="s">
        <v>48</v>
      </c>
      <c r="H11502" s="2" t="s">
        <v>29</v>
      </c>
      <c r="I11502" s="2" t="s">
        <v>25</v>
      </c>
      <c r="J11502" s="2" t="str">
        <f t="array" ref="J11502">XLOOKUP('Transaction Data'!$G11502,Product_Code,Biscuit_Brand)</f>
        <v>Lemon Crisps</v>
      </c>
      <c r="K11502" s="2">
        <f t="array" ref="K11502">XLOOKUP('Transaction Data'!$G11502,Product_Code,Cost)</f>
        <v>7</v>
      </c>
      <c r="L11502" s="2">
        <f t="array" ref="L11502">XLOOKUP('Transaction Data'!$G11502,Product_Code,Unit_Price)</f>
        <v>9</v>
      </c>
      <c r="M11502" s="3">
        <f>'Transaction Data'!$F11502*'Transaction Data'!$K11502</f>
        <v>112</v>
      </c>
      <c r="N11502" s="3">
        <f>'Transaction Data'!$F11502*'Transaction Data'!$L11502</f>
        <v>144</v>
      </c>
      <c r="O11502" s="3">
        <f>'Transaction Data'!$N11502-'Transaction Data'!$M11502</f>
        <v>32</v>
      </c>
      <c r="P11502" s="2">
        <f>DATEDIF('Transaction Data'!$D11502,'Transaction Data'!$A11502,"y")</f>
        <v>65</v>
      </c>
      <c r="Q11502" s="2" t="str">
        <f>FLOOR('Transaction Data'!$P11502,15)&amp;"-"&amp;FLOOR('Transaction Data'!$P11502,15)+14</f>
        <v>60-74</v>
      </c>
      <c r="R11502" s="2" t="str">
        <f>IF('Transaction Data'!$L11502&lt;=10,"Less Expensive","Expensive")</f>
        <v>Less Expensive</v>
      </c>
      <c r="S11502" s="4">
        <f>WEEKDAY('Transaction Data'!$A11502)</f>
        <v>4</v>
      </c>
      <c r="T11502" s="2" t="str">
        <f>IF(WEEKDAY('Transaction Data'!$A11502,2)&lt;6,"Weekday","Weekend")</f>
        <v>Weekday</v>
      </c>
    </row>
    <row r="11503" ht="15.75" customHeight="1">
      <c r="A11503" s="1">
        <v>45611.0</v>
      </c>
      <c r="B11503" s="2" t="s">
        <v>4182</v>
      </c>
      <c r="C11503" s="2" t="s">
        <v>69</v>
      </c>
      <c r="D11503" s="1">
        <v>21352.0</v>
      </c>
      <c r="E11503" s="2" t="s">
        <v>22</v>
      </c>
      <c r="F11503" s="2">
        <v>414.0</v>
      </c>
      <c r="G11503" s="2" t="s">
        <v>57</v>
      </c>
      <c r="H11503" s="2" t="s">
        <v>34</v>
      </c>
      <c r="I11503" s="2" t="s">
        <v>25</v>
      </c>
      <c r="J11503" s="2" t="str">
        <f t="array" ref="J11503">XLOOKUP('Transaction Data'!$G11503,Product_Code,Biscuit_Brand)</f>
        <v>Oatmeal Cookies</v>
      </c>
      <c r="K11503" s="2">
        <f t="array" ref="K11503">XLOOKUP('Transaction Data'!$G11503,Product_Code,Cost)</f>
        <v>19</v>
      </c>
      <c r="L11503" s="2">
        <f t="array" ref="L11503">XLOOKUP('Transaction Data'!$G11503,Product_Code,Unit_Price)</f>
        <v>23</v>
      </c>
      <c r="M11503" s="3">
        <f>'Transaction Data'!$F11503*'Transaction Data'!$K11503</f>
        <v>7866</v>
      </c>
      <c r="N11503" s="3">
        <f>'Transaction Data'!$F11503*'Transaction Data'!$L11503</f>
        <v>9522</v>
      </c>
      <c r="O11503" s="3">
        <f>'Transaction Data'!$N11503-'Transaction Data'!$M11503</f>
        <v>1656</v>
      </c>
      <c r="P11503" s="2">
        <f>DATEDIF('Transaction Data'!$D11503,'Transaction Data'!$A11503,"y")</f>
        <v>66</v>
      </c>
      <c r="Q11503" s="2" t="str">
        <f>FLOOR('Transaction Data'!$P11503,15)&amp;"-"&amp;FLOOR('Transaction Data'!$P11503,15)+14</f>
        <v>60-74</v>
      </c>
      <c r="R11503" s="2" t="str">
        <f>IF('Transaction Data'!$L11503&lt;=10,"Less Expensive","Expensive")</f>
        <v>Expensive</v>
      </c>
      <c r="S11503" s="4">
        <f>WEEKDAY('Transaction Data'!$A11503)</f>
        <v>6</v>
      </c>
      <c r="T11503" s="2" t="str">
        <f>IF(WEEKDAY('Transaction Data'!$A11503,2)&lt;6,"Weekday","Weekend")</f>
        <v>Weekday</v>
      </c>
    </row>
    <row r="11504" ht="15.75" customHeight="1">
      <c r="A11504" s="1">
        <v>45605.0</v>
      </c>
      <c r="B11504" s="2" t="s">
        <v>4987</v>
      </c>
      <c r="C11504" s="2" t="s">
        <v>21</v>
      </c>
      <c r="D11504" s="1">
        <v>34687.0</v>
      </c>
      <c r="E11504" s="2" t="s">
        <v>22</v>
      </c>
      <c r="F11504" s="2">
        <v>122.0</v>
      </c>
      <c r="G11504" s="2" t="s">
        <v>33</v>
      </c>
      <c r="H11504" s="2" t="s">
        <v>42</v>
      </c>
      <c r="I11504" s="2" t="s">
        <v>30</v>
      </c>
      <c r="J11504" s="2" t="str">
        <f t="array" ref="J11504">XLOOKUP('Transaction Data'!$G11504,Product_Code,Biscuit_Brand)</f>
        <v>Caramel Biscuits</v>
      </c>
      <c r="K11504" s="2">
        <f t="array" ref="K11504">XLOOKUP('Transaction Data'!$G11504,Product_Code,Cost)</f>
        <v>18</v>
      </c>
      <c r="L11504" s="2">
        <f t="array" ref="L11504">XLOOKUP('Transaction Data'!$G11504,Product_Code,Unit_Price)</f>
        <v>22</v>
      </c>
      <c r="M11504" s="3">
        <f>'Transaction Data'!$F11504*'Transaction Data'!$K11504</f>
        <v>2196</v>
      </c>
      <c r="N11504" s="3">
        <f>'Transaction Data'!$F11504*'Transaction Data'!$L11504</f>
        <v>2684</v>
      </c>
      <c r="O11504" s="3">
        <f>'Transaction Data'!$N11504-'Transaction Data'!$M11504</f>
        <v>488</v>
      </c>
      <c r="P11504" s="2">
        <f>DATEDIF('Transaction Data'!$D11504,'Transaction Data'!$A11504,"y")</f>
        <v>29</v>
      </c>
      <c r="Q11504" s="2" t="str">
        <f>FLOOR('Transaction Data'!$P11504,15)&amp;"-"&amp;FLOOR('Transaction Data'!$P11504,15)+14</f>
        <v>15-29</v>
      </c>
      <c r="R11504" s="2" t="str">
        <f>IF('Transaction Data'!$L11504&lt;=10,"Less Expensive","Expensive")</f>
        <v>Expensive</v>
      </c>
      <c r="S11504" s="4">
        <f>WEEKDAY('Transaction Data'!$A11504)</f>
        <v>7</v>
      </c>
      <c r="T11504" s="2" t="str">
        <f>IF(WEEKDAY('Transaction Data'!$A11504,2)&lt;6,"Weekday","Weekend")</f>
        <v>Weekend</v>
      </c>
    </row>
    <row r="11505" ht="15.75" customHeight="1">
      <c r="A11505" s="1">
        <v>45623.0</v>
      </c>
      <c r="B11505" s="2" t="s">
        <v>1882</v>
      </c>
      <c r="C11505" s="2" t="s">
        <v>72</v>
      </c>
      <c r="D11505" s="1">
        <v>25703.0</v>
      </c>
      <c r="E11505" s="2" t="s">
        <v>27</v>
      </c>
      <c r="F11505" s="2">
        <v>275.0</v>
      </c>
      <c r="G11505" s="2" t="s">
        <v>28</v>
      </c>
      <c r="H11505" s="2" t="s">
        <v>29</v>
      </c>
      <c r="I11505" s="2" t="s">
        <v>25</v>
      </c>
      <c r="J11505" s="2" t="str">
        <f t="array" ref="J11505">XLOOKUP('Transaction Data'!$G11505,Product_Code,Biscuit_Brand)</f>
        <v>Shortbread</v>
      </c>
      <c r="K11505" s="2">
        <f t="array" ref="K11505">XLOOKUP('Transaction Data'!$G11505,Product_Code,Cost)</f>
        <v>10</v>
      </c>
      <c r="L11505" s="2">
        <f t="array" ref="L11505">XLOOKUP('Transaction Data'!$G11505,Product_Code,Unit_Price)</f>
        <v>45</v>
      </c>
      <c r="M11505" s="3">
        <f>'Transaction Data'!$F11505*'Transaction Data'!$K11505</f>
        <v>2750</v>
      </c>
      <c r="N11505" s="3">
        <f>'Transaction Data'!$F11505*'Transaction Data'!$L11505</f>
        <v>12375</v>
      </c>
      <c r="O11505" s="3">
        <f>'Transaction Data'!$N11505-'Transaction Data'!$M11505</f>
        <v>9625</v>
      </c>
      <c r="P11505" s="2">
        <f>DATEDIF('Transaction Data'!$D11505,'Transaction Data'!$A11505,"y")</f>
        <v>54</v>
      </c>
      <c r="Q11505" s="2" t="str">
        <f>FLOOR('Transaction Data'!$P11505,15)&amp;"-"&amp;FLOOR('Transaction Data'!$P11505,15)+14</f>
        <v>45-59</v>
      </c>
      <c r="R11505" s="2" t="str">
        <f>IF('Transaction Data'!$L11505&lt;=10,"Less Expensive","Expensive")</f>
        <v>Expensive</v>
      </c>
      <c r="S11505" s="4">
        <f>WEEKDAY('Transaction Data'!$A11505)</f>
        <v>4</v>
      </c>
      <c r="T11505" s="2" t="str">
        <f>IF(WEEKDAY('Transaction Data'!$A11505,2)&lt;6,"Weekday","Weekend")</f>
        <v>Weekday</v>
      </c>
    </row>
    <row r="11506" ht="15.75" customHeight="1">
      <c r="A11506" s="1">
        <v>45608.0</v>
      </c>
      <c r="B11506" s="2" t="s">
        <v>6463</v>
      </c>
      <c r="C11506" s="2" t="s">
        <v>78</v>
      </c>
      <c r="D11506" s="1">
        <v>19710.0</v>
      </c>
      <c r="E11506" s="2" t="s">
        <v>63</v>
      </c>
      <c r="F11506" s="2">
        <v>177.0</v>
      </c>
      <c r="G11506" s="2" t="s">
        <v>61</v>
      </c>
      <c r="H11506" s="2" t="s">
        <v>45</v>
      </c>
      <c r="I11506" s="2" t="s">
        <v>25</v>
      </c>
      <c r="J11506" s="2" t="str">
        <f t="array" ref="J11506">XLOOKUP('Transaction Data'!$G11506,Product_Code,Biscuit_Brand)</f>
        <v>Choco Delight</v>
      </c>
      <c r="K11506" s="2">
        <f t="array" ref="K11506">XLOOKUP('Transaction Data'!$G11506,Product_Code,Cost)</f>
        <v>3</v>
      </c>
      <c r="L11506" s="2">
        <f t="array" ref="L11506">XLOOKUP('Transaction Data'!$G11506,Product_Code,Unit_Price)</f>
        <v>5</v>
      </c>
      <c r="M11506" s="3">
        <f>'Transaction Data'!$F11506*'Transaction Data'!$K11506</f>
        <v>531</v>
      </c>
      <c r="N11506" s="3">
        <f>'Transaction Data'!$F11506*'Transaction Data'!$L11506</f>
        <v>885</v>
      </c>
      <c r="O11506" s="3">
        <f>'Transaction Data'!$N11506-'Transaction Data'!$M11506</f>
        <v>354</v>
      </c>
      <c r="P11506" s="2">
        <f>DATEDIF('Transaction Data'!$D11506,'Transaction Data'!$A11506,"y")</f>
        <v>70</v>
      </c>
      <c r="Q11506" s="2" t="str">
        <f>FLOOR('Transaction Data'!$P11506,15)&amp;"-"&amp;FLOOR('Transaction Data'!$P11506,15)+14</f>
        <v>60-74</v>
      </c>
      <c r="R11506" s="2" t="str">
        <f>IF('Transaction Data'!$L11506&lt;=10,"Less Expensive","Expensive")</f>
        <v>Less Expensive</v>
      </c>
      <c r="S11506" s="4">
        <f>WEEKDAY('Transaction Data'!$A11506)</f>
        <v>3</v>
      </c>
      <c r="T11506" s="2" t="str">
        <f>IF(WEEKDAY('Transaction Data'!$A11506,2)&lt;6,"Weekday","Weekend")</f>
        <v>Weekday</v>
      </c>
    </row>
    <row r="11507" ht="15.75" customHeight="1">
      <c r="A11507" s="1">
        <v>45618.0</v>
      </c>
      <c r="B11507" s="2" t="s">
        <v>5949</v>
      </c>
      <c r="C11507" s="2" t="s">
        <v>54</v>
      </c>
      <c r="D11507" s="1">
        <v>34673.0</v>
      </c>
      <c r="E11507" s="2" t="s">
        <v>37</v>
      </c>
      <c r="F11507" s="2">
        <v>288.0</v>
      </c>
      <c r="G11507" s="2" t="s">
        <v>23</v>
      </c>
      <c r="H11507" s="2" t="s">
        <v>49</v>
      </c>
      <c r="I11507" s="2" t="s">
        <v>35</v>
      </c>
      <c r="J11507" s="2" t="str">
        <f t="array" ref="J11507">XLOOKUP('Transaction Data'!$G11507,Product_Code,Biscuit_Brand)</f>
        <v>Cinnamon Swirls</v>
      </c>
      <c r="K11507" s="2">
        <f t="array" ref="K11507">XLOOKUP('Transaction Data'!$G11507,Product_Code,Cost)</f>
        <v>10</v>
      </c>
      <c r="L11507" s="2">
        <f t="array" ref="L11507">XLOOKUP('Transaction Data'!$G11507,Product_Code,Unit_Price)</f>
        <v>14</v>
      </c>
      <c r="M11507" s="3">
        <f>'Transaction Data'!$F11507*'Transaction Data'!$K11507</f>
        <v>2880</v>
      </c>
      <c r="N11507" s="3">
        <f>'Transaction Data'!$F11507*'Transaction Data'!$L11507</f>
        <v>4032</v>
      </c>
      <c r="O11507" s="3">
        <f>'Transaction Data'!$N11507-'Transaction Data'!$M11507</f>
        <v>1152</v>
      </c>
      <c r="P11507" s="2">
        <f>DATEDIF('Transaction Data'!$D11507,'Transaction Data'!$A11507,"y")</f>
        <v>29</v>
      </c>
      <c r="Q11507" s="2" t="str">
        <f>FLOOR('Transaction Data'!$P11507,15)&amp;"-"&amp;FLOOR('Transaction Data'!$P11507,15)+14</f>
        <v>15-29</v>
      </c>
      <c r="R11507" s="2" t="str">
        <f>IF('Transaction Data'!$L11507&lt;=10,"Less Expensive","Expensive")</f>
        <v>Expensive</v>
      </c>
      <c r="S11507" s="4">
        <f>WEEKDAY('Transaction Data'!$A11507)</f>
        <v>6</v>
      </c>
      <c r="T11507" s="2" t="str">
        <f>IF(WEEKDAY('Transaction Data'!$A11507,2)&lt;6,"Weekday","Weekend")</f>
        <v>Weekday</v>
      </c>
    </row>
    <row r="11508" ht="15.75" customHeight="1">
      <c r="A11508" s="1">
        <v>45602.0</v>
      </c>
      <c r="B11508" s="2" t="s">
        <v>3790</v>
      </c>
      <c r="C11508" s="2" t="s">
        <v>54</v>
      </c>
      <c r="D11508" s="1">
        <v>38343.0</v>
      </c>
      <c r="E11508" s="2" t="s">
        <v>63</v>
      </c>
      <c r="F11508" s="2">
        <v>283.0</v>
      </c>
      <c r="G11508" s="2" t="s">
        <v>48</v>
      </c>
      <c r="H11508" s="2" t="s">
        <v>45</v>
      </c>
      <c r="I11508" s="2" t="s">
        <v>25</v>
      </c>
      <c r="J11508" s="2" t="str">
        <f t="array" ref="J11508">XLOOKUP('Transaction Data'!$G11508,Product_Code,Biscuit_Brand)</f>
        <v>Lemon Crisps</v>
      </c>
      <c r="K11508" s="2">
        <f t="array" ref="K11508">XLOOKUP('Transaction Data'!$G11508,Product_Code,Cost)</f>
        <v>7</v>
      </c>
      <c r="L11508" s="2">
        <f t="array" ref="L11508">XLOOKUP('Transaction Data'!$G11508,Product_Code,Unit_Price)</f>
        <v>9</v>
      </c>
      <c r="M11508" s="3">
        <f>'Transaction Data'!$F11508*'Transaction Data'!$K11508</f>
        <v>1981</v>
      </c>
      <c r="N11508" s="3">
        <f>'Transaction Data'!$F11508*'Transaction Data'!$L11508</f>
        <v>2547</v>
      </c>
      <c r="O11508" s="3">
        <f>'Transaction Data'!$N11508-'Transaction Data'!$M11508</f>
        <v>566</v>
      </c>
      <c r="P11508" s="2">
        <f>DATEDIF('Transaction Data'!$D11508,'Transaction Data'!$A11508,"y")</f>
        <v>19</v>
      </c>
      <c r="Q11508" s="2" t="str">
        <f>FLOOR('Transaction Data'!$P11508,15)&amp;"-"&amp;FLOOR('Transaction Data'!$P11508,15)+14</f>
        <v>15-29</v>
      </c>
      <c r="R11508" s="2" t="str">
        <f>IF('Transaction Data'!$L11508&lt;=10,"Less Expensive","Expensive")</f>
        <v>Less Expensive</v>
      </c>
      <c r="S11508" s="4">
        <f>WEEKDAY('Transaction Data'!$A11508)</f>
        <v>4</v>
      </c>
      <c r="T11508" s="2" t="str">
        <f>IF(WEEKDAY('Transaction Data'!$A11508,2)&lt;6,"Weekday","Weekend")</f>
        <v>Weekday</v>
      </c>
    </row>
    <row r="11509" ht="15.75" customHeight="1">
      <c r="A11509" s="1">
        <v>45606.0</v>
      </c>
      <c r="B11509" s="2" t="s">
        <v>8164</v>
      </c>
      <c r="C11509" s="2" t="s">
        <v>72</v>
      </c>
      <c r="D11509" s="1">
        <v>31695.0</v>
      </c>
      <c r="E11509" s="2" t="s">
        <v>22</v>
      </c>
      <c r="F11509" s="2">
        <v>435.0</v>
      </c>
      <c r="G11509" s="2" t="s">
        <v>48</v>
      </c>
      <c r="H11509" s="2" t="s">
        <v>34</v>
      </c>
      <c r="I11509" s="2" t="s">
        <v>35</v>
      </c>
      <c r="J11509" s="2" t="str">
        <f t="array" ref="J11509">XLOOKUP('Transaction Data'!$G11509,Product_Code,Biscuit_Brand)</f>
        <v>Lemon Crisps</v>
      </c>
      <c r="K11509" s="2">
        <f t="array" ref="K11509">XLOOKUP('Transaction Data'!$G11509,Product_Code,Cost)</f>
        <v>7</v>
      </c>
      <c r="L11509" s="2">
        <f t="array" ref="L11509">XLOOKUP('Transaction Data'!$G11509,Product_Code,Unit_Price)</f>
        <v>9</v>
      </c>
      <c r="M11509" s="3">
        <f>'Transaction Data'!$F11509*'Transaction Data'!$K11509</f>
        <v>3045</v>
      </c>
      <c r="N11509" s="3">
        <f>'Transaction Data'!$F11509*'Transaction Data'!$L11509</f>
        <v>3915</v>
      </c>
      <c r="O11509" s="3">
        <f>'Transaction Data'!$N11509-'Transaction Data'!$M11509</f>
        <v>870</v>
      </c>
      <c r="P11509" s="2">
        <f>DATEDIF('Transaction Data'!$D11509,'Transaction Data'!$A11509,"y")</f>
        <v>38</v>
      </c>
      <c r="Q11509" s="2" t="str">
        <f>FLOOR('Transaction Data'!$P11509,15)&amp;"-"&amp;FLOOR('Transaction Data'!$P11509,15)+14</f>
        <v>30-44</v>
      </c>
      <c r="R11509" s="2" t="str">
        <f>IF('Transaction Data'!$L11509&lt;=10,"Less Expensive","Expensive")</f>
        <v>Less Expensive</v>
      </c>
      <c r="S11509" s="4">
        <f>WEEKDAY('Transaction Data'!$A11509)</f>
        <v>1</v>
      </c>
      <c r="T11509" s="2" t="str">
        <f>IF(WEEKDAY('Transaction Data'!$A11509,2)&lt;6,"Weekday","Weekend")</f>
        <v>Weekend</v>
      </c>
    </row>
    <row r="11510" ht="15.75" customHeight="1">
      <c r="A11510" s="1">
        <v>45607.0</v>
      </c>
      <c r="B11510" s="2" t="s">
        <v>5205</v>
      </c>
      <c r="C11510" s="2" t="s">
        <v>21</v>
      </c>
      <c r="D11510" s="1">
        <v>28707.0</v>
      </c>
      <c r="E11510" s="2" t="s">
        <v>27</v>
      </c>
      <c r="F11510" s="2">
        <v>371.0</v>
      </c>
      <c r="G11510" s="2" t="s">
        <v>60</v>
      </c>
      <c r="H11510" s="2" t="s">
        <v>45</v>
      </c>
      <c r="I11510" s="2" t="s">
        <v>30</v>
      </c>
      <c r="J11510" s="2" t="str">
        <f t="array" ref="J11510">XLOOKUP('Transaction Data'!$G11510,Product_Code,Biscuit_Brand)</f>
        <v>Peanut Butter Bites</v>
      </c>
      <c r="K11510" s="2">
        <f t="array" ref="K11510">XLOOKUP('Transaction Data'!$G11510,Product_Code,Cost)</f>
        <v>5</v>
      </c>
      <c r="L11510" s="2">
        <f t="array" ref="L11510">XLOOKUP('Transaction Data'!$G11510,Product_Code,Unit_Price)</f>
        <v>7</v>
      </c>
      <c r="M11510" s="3">
        <f>'Transaction Data'!$F11510*'Transaction Data'!$K11510</f>
        <v>1855</v>
      </c>
      <c r="N11510" s="3">
        <f>'Transaction Data'!$F11510*'Transaction Data'!$L11510</f>
        <v>2597</v>
      </c>
      <c r="O11510" s="3">
        <f>'Transaction Data'!$N11510-'Transaction Data'!$M11510</f>
        <v>742</v>
      </c>
      <c r="P11510" s="2">
        <f>DATEDIF('Transaction Data'!$D11510,'Transaction Data'!$A11510,"y")</f>
        <v>46</v>
      </c>
      <c r="Q11510" s="2" t="str">
        <f>FLOOR('Transaction Data'!$P11510,15)&amp;"-"&amp;FLOOR('Transaction Data'!$P11510,15)+14</f>
        <v>45-59</v>
      </c>
      <c r="R11510" s="2" t="str">
        <f>IF('Transaction Data'!$L11510&lt;=10,"Less Expensive","Expensive")</f>
        <v>Less Expensive</v>
      </c>
      <c r="S11510" s="4">
        <f>WEEKDAY('Transaction Data'!$A11510)</f>
        <v>2</v>
      </c>
      <c r="T11510" s="2" t="str">
        <f>IF(WEEKDAY('Transaction Data'!$A11510,2)&lt;6,"Weekday","Weekend")</f>
        <v>Weekday</v>
      </c>
    </row>
    <row r="11511" ht="15.75" customHeight="1">
      <c r="A11511" s="1">
        <v>45619.0</v>
      </c>
      <c r="B11511" s="2" t="s">
        <v>4461</v>
      </c>
      <c r="C11511" s="2" t="s">
        <v>41</v>
      </c>
      <c r="D11511" s="1">
        <v>23031.0</v>
      </c>
      <c r="E11511" s="2" t="s">
        <v>22</v>
      </c>
      <c r="F11511" s="2">
        <v>422.0</v>
      </c>
      <c r="G11511" s="2" t="s">
        <v>61</v>
      </c>
      <c r="H11511" s="2" t="s">
        <v>29</v>
      </c>
      <c r="I11511" s="2" t="s">
        <v>30</v>
      </c>
      <c r="J11511" s="2" t="str">
        <f t="array" ref="J11511">XLOOKUP('Transaction Data'!$G11511,Product_Code,Biscuit_Brand)</f>
        <v>Choco Delight</v>
      </c>
      <c r="K11511" s="2">
        <f t="array" ref="K11511">XLOOKUP('Transaction Data'!$G11511,Product_Code,Cost)</f>
        <v>3</v>
      </c>
      <c r="L11511" s="2">
        <f t="array" ref="L11511">XLOOKUP('Transaction Data'!$G11511,Product_Code,Unit_Price)</f>
        <v>5</v>
      </c>
      <c r="M11511" s="3">
        <f>'Transaction Data'!$F11511*'Transaction Data'!$K11511</f>
        <v>1266</v>
      </c>
      <c r="N11511" s="3">
        <f>'Transaction Data'!$F11511*'Transaction Data'!$L11511</f>
        <v>2110</v>
      </c>
      <c r="O11511" s="3">
        <f>'Transaction Data'!$N11511-'Transaction Data'!$M11511</f>
        <v>844</v>
      </c>
      <c r="P11511" s="2">
        <f>DATEDIF('Transaction Data'!$D11511,'Transaction Data'!$A11511,"y")</f>
        <v>61</v>
      </c>
      <c r="Q11511" s="2" t="str">
        <f>FLOOR('Transaction Data'!$P11511,15)&amp;"-"&amp;FLOOR('Transaction Data'!$P11511,15)+14</f>
        <v>60-74</v>
      </c>
      <c r="R11511" s="2" t="str">
        <f>IF('Transaction Data'!$L11511&lt;=10,"Less Expensive","Expensive")</f>
        <v>Less Expensive</v>
      </c>
      <c r="S11511" s="4">
        <f>WEEKDAY('Transaction Data'!$A11511)</f>
        <v>7</v>
      </c>
      <c r="T11511" s="2" t="str">
        <f>IF(WEEKDAY('Transaction Data'!$A11511,2)&lt;6,"Weekday","Weekend")</f>
        <v>Weekend</v>
      </c>
    </row>
    <row r="11512" ht="15.75" customHeight="1">
      <c r="A11512" s="1">
        <v>45603.0</v>
      </c>
      <c r="B11512" s="2" t="s">
        <v>4843</v>
      </c>
      <c r="C11512" s="2" t="s">
        <v>69</v>
      </c>
      <c r="D11512" s="1">
        <v>16005.0</v>
      </c>
      <c r="E11512" s="2" t="s">
        <v>37</v>
      </c>
      <c r="F11512" s="2">
        <v>28.0</v>
      </c>
      <c r="G11512" s="2" t="s">
        <v>23</v>
      </c>
      <c r="H11512" s="2" t="s">
        <v>24</v>
      </c>
      <c r="I11512" s="2" t="s">
        <v>35</v>
      </c>
      <c r="J11512" s="2" t="str">
        <f t="array" ref="J11512">XLOOKUP('Transaction Data'!$G11512,Product_Code,Biscuit_Brand)</f>
        <v>Cinnamon Swirls</v>
      </c>
      <c r="K11512" s="2">
        <f t="array" ref="K11512">XLOOKUP('Transaction Data'!$G11512,Product_Code,Cost)</f>
        <v>10</v>
      </c>
      <c r="L11512" s="2">
        <f t="array" ref="L11512">XLOOKUP('Transaction Data'!$G11512,Product_Code,Unit_Price)</f>
        <v>14</v>
      </c>
      <c r="M11512" s="3">
        <f>'Transaction Data'!$F11512*'Transaction Data'!$K11512</f>
        <v>280</v>
      </c>
      <c r="N11512" s="3">
        <f>'Transaction Data'!$F11512*'Transaction Data'!$L11512</f>
        <v>392</v>
      </c>
      <c r="O11512" s="3">
        <f>'Transaction Data'!$N11512-'Transaction Data'!$M11512</f>
        <v>112</v>
      </c>
      <c r="P11512" s="2">
        <f>DATEDIF('Transaction Data'!$D11512,'Transaction Data'!$A11512,"y")</f>
        <v>81</v>
      </c>
      <c r="Q11512" s="2" t="str">
        <f>FLOOR('Transaction Data'!$P11512,15)&amp;"-"&amp;FLOOR('Transaction Data'!$P11512,15)+14</f>
        <v>75-89</v>
      </c>
      <c r="R11512" s="2" t="str">
        <f>IF('Transaction Data'!$L11512&lt;=10,"Less Expensive","Expensive")</f>
        <v>Expensive</v>
      </c>
      <c r="S11512" s="4">
        <f>WEEKDAY('Transaction Data'!$A11512)</f>
        <v>5</v>
      </c>
      <c r="T11512" s="2" t="str">
        <f>IF(WEEKDAY('Transaction Data'!$A11512,2)&lt;6,"Weekday","Weekend")</f>
        <v>Weekday</v>
      </c>
    </row>
    <row r="11513" ht="15.75" customHeight="1">
      <c r="A11513" s="1">
        <v>45622.0</v>
      </c>
      <c r="B11513" s="2" t="s">
        <v>4819</v>
      </c>
      <c r="C11513" s="2" t="s">
        <v>72</v>
      </c>
      <c r="D11513" s="1">
        <v>27229.0</v>
      </c>
      <c r="E11513" s="2" t="s">
        <v>27</v>
      </c>
      <c r="F11513" s="2">
        <v>391.0</v>
      </c>
      <c r="G11513" s="2" t="s">
        <v>48</v>
      </c>
      <c r="H11513" s="2" t="s">
        <v>34</v>
      </c>
      <c r="I11513" s="2" t="s">
        <v>35</v>
      </c>
      <c r="J11513" s="2" t="str">
        <f t="array" ref="J11513">XLOOKUP('Transaction Data'!$G11513,Product_Code,Biscuit_Brand)</f>
        <v>Lemon Crisps</v>
      </c>
      <c r="K11513" s="2">
        <f t="array" ref="K11513">XLOOKUP('Transaction Data'!$G11513,Product_Code,Cost)</f>
        <v>7</v>
      </c>
      <c r="L11513" s="2">
        <f t="array" ref="L11513">XLOOKUP('Transaction Data'!$G11513,Product_Code,Unit_Price)</f>
        <v>9</v>
      </c>
      <c r="M11513" s="3">
        <f>'Transaction Data'!$F11513*'Transaction Data'!$K11513</f>
        <v>2737</v>
      </c>
      <c r="N11513" s="3">
        <f>'Transaction Data'!$F11513*'Transaction Data'!$L11513</f>
        <v>3519</v>
      </c>
      <c r="O11513" s="3">
        <f>'Transaction Data'!$N11513-'Transaction Data'!$M11513</f>
        <v>782</v>
      </c>
      <c r="P11513" s="2">
        <f>DATEDIF('Transaction Data'!$D11513,'Transaction Data'!$A11513,"y")</f>
        <v>50</v>
      </c>
      <c r="Q11513" s="2" t="str">
        <f>FLOOR('Transaction Data'!$P11513,15)&amp;"-"&amp;FLOOR('Transaction Data'!$P11513,15)+14</f>
        <v>45-59</v>
      </c>
      <c r="R11513" s="2" t="str">
        <f>IF('Transaction Data'!$L11513&lt;=10,"Less Expensive","Expensive")</f>
        <v>Less Expensive</v>
      </c>
      <c r="S11513" s="4">
        <f>WEEKDAY('Transaction Data'!$A11513)</f>
        <v>3</v>
      </c>
      <c r="T11513" s="2" t="str">
        <f>IF(WEEKDAY('Transaction Data'!$A11513,2)&lt;6,"Weekday","Weekend")</f>
        <v>Weekday</v>
      </c>
    </row>
    <row r="11514" ht="15.75" customHeight="1">
      <c r="A11514" s="1">
        <v>45605.0</v>
      </c>
      <c r="B11514" s="2" t="s">
        <v>4702</v>
      </c>
      <c r="C11514" s="2" t="s">
        <v>41</v>
      </c>
      <c r="D11514" s="1">
        <v>25720.0</v>
      </c>
      <c r="E11514" s="2" t="s">
        <v>37</v>
      </c>
      <c r="F11514" s="2">
        <v>60.0</v>
      </c>
      <c r="G11514" s="2" t="s">
        <v>44</v>
      </c>
      <c r="H11514" s="2" t="s">
        <v>24</v>
      </c>
      <c r="I11514" s="2" t="s">
        <v>25</v>
      </c>
      <c r="J11514" s="2" t="str">
        <f t="array" ref="J11514">XLOOKUP('Transaction Data'!$G11514,Product_Code,Biscuit_Brand)</f>
        <v>Butter Crunch</v>
      </c>
      <c r="K11514" s="2">
        <f t="array" ref="K11514">XLOOKUP('Transaction Data'!$G11514,Product_Code,Cost)</f>
        <v>10</v>
      </c>
      <c r="L11514" s="2">
        <f t="array" ref="L11514">XLOOKUP('Transaction Data'!$G11514,Product_Code,Unit_Price)</f>
        <v>11</v>
      </c>
      <c r="M11514" s="3">
        <f>'Transaction Data'!$F11514*'Transaction Data'!$K11514</f>
        <v>600</v>
      </c>
      <c r="N11514" s="3">
        <f>'Transaction Data'!$F11514*'Transaction Data'!$L11514</f>
        <v>660</v>
      </c>
      <c r="O11514" s="3">
        <f>'Transaction Data'!$N11514-'Transaction Data'!$M11514</f>
        <v>60</v>
      </c>
      <c r="P11514" s="2">
        <f>DATEDIF('Transaction Data'!$D11514,'Transaction Data'!$A11514,"y")</f>
        <v>54</v>
      </c>
      <c r="Q11514" s="2" t="str">
        <f>FLOOR('Transaction Data'!$P11514,15)&amp;"-"&amp;FLOOR('Transaction Data'!$P11514,15)+14</f>
        <v>45-59</v>
      </c>
      <c r="R11514" s="2" t="str">
        <f>IF('Transaction Data'!$L11514&lt;=10,"Less Expensive","Expensive")</f>
        <v>Expensive</v>
      </c>
      <c r="S11514" s="4">
        <f>WEEKDAY('Transaction Data'!$A11514)</f>
        <v>7</v>
      </c>
      <c r="T11514" s="2" t="str">
        <f>IF(WEEKDAY('Transaction Data'!$A11514,2)&lt;6,"Weekday","Weekend")</f>
        <v>Weekend</v>
      </c>
    </row>
    <row r="11515" ht="15.75" customHeight="1">
      <c r="A11515" s="1">
        <v>45601.0</v>
      </c>
      <c r="B11515" s="2" t="s">
        <v>4428</v>
      </c>
      <c r="C11515" s="2" t="s">
        <v>51</v>
      </c>
      <c r="D11515" s="1">
        <v>31556.0</v>
      </c>
      <c r="E11515" s="2" t="s">
        <v>27</v>
      </c>
      <c r="F11515" s="2">
        <v>375.0</v>
      </c>
      <c r="G11515" s="2" t="s">
        <v>60</v>
      </c>
      <c r="H11515" s="2" t="s">
        <v>24</v>
      </c>
      <c r="I11515" s="2" t="s">
        <v>25</v>
      </c>
      <c r="J11515" s="2" t="str">
        <f t="array" ref="J11515">XLOOKUP('Transaction Data'!$G11515,Product_Code,Biscuit_Brand)</f>
        <v>Peanut Butter Bites</v>
      </c>
      <c r="K11515" s="2">
        <f t="array" ref="K11515">XLOOKUP('Transaction Data'!$G11515,Product_Code,Cost)</f>
        <v>5</v>
      </c>
      <c r="L11515" s="2">
        <f t="array" ref="L11515">XLOOKUP('Transaction Data'!$G11515,Product_Code,Unit_Price)</f>
        <v>7</v>
      </c>
      <c r="M11515" s="3">
        <f>'Transaction Data'!$F11515*'Transaction Data'!$K11515</f>
        <v>1875</v>
      </c>
      <c r="N11515" s="3">
        <f>'Transaction Data'!$F11515*'Transaction Data'!$L11515</f>
        <v>2625</v>
      </c>
      <c r="O11515" s="3">
        <f>'Transaction Data'!$N11515-'Transaction Data'!$M11515</f>
        <v>750</v>
      </c>
      <c r="P11515" s="2">
        <f>DATEDIF('Transaction Data'!$D11515,'Transaction Data'!$A11515,"y")</f>
        <v>38</v>
      </c>
      <c r="Q11515" s="2" t="str">
        <f>FLOOR('Transaction Data'!$P11515,15)&amp;"-"&amp;FLOOR('Transaction Data'!$P11515,15)+14</f>
        <v>30-44</v>
      </c>
      <c r="R11515" s="2" t="str">
        <f>IF('Transaction Data'!$L11515&lt;=10,"Less Expensive","Expensive")</f>
        <v>Less Expensive</v>
      </c>
      <c r="S11515" s="4">
        <f>WEEKDAY('Transaction Data'!$A11515)</f>
        <v>3</v>
      </c>
      <c r="T11515" s="2" t="str">
        <f>IF(WEEKDAY('Transaction Data'!$A11515,2)&lt;6,"Weekday","Weekend")</f>
        <v>Weekday</v>
      </c>
    </row>
    <row r="11516" ht="15.75" customHeight="1">
      <c r="A11516" s="1">
        <v>45620.0</v>
      </c>
      <c r="B11516" s="2" t="s">
        <v>5330</v>
      </c>
      <c r="C11516" s="2" t="s">
        <v>41</v>
      </c>
      <c r="D11516" s="1">
        <v>17276.0</v>
      </c>
      <c r="E11516" s="2" t="s">
        <v>37</v>
      </c>
      <c r="F11516" s="2">
        <v>58.0</v>
      </c>
      <c r="G11516" s="2" t="s">
        <v>55</v>
      </c>
      <c r="H11516" s="2" t="s">
        <v>29</v>
      </c>
      <c r="I11516" s="2" t="s">
        <v>30</v>
      </c>
      <c r="J11516" s="2" t="str">
        <f t="array" ref="J11516">XLOOKUP('Transaction Data'!$G11516,Product_Code,Biscuit_Brand)</f>
        <v>Vanilla Wafers</v>
      </c>
      <c r="K11516" s="2">
        <f t="array" ref="K11516">XLOOKUP('Transaction Data'!$G11516,Product_Code,Cost)</f>
        <v>18</v>
      </c>
      <c r="L11516" s="2">
        <f t="array" ref="L11516">XLOOKUP('Transaction Data'!$G11516,Product_Code,Unit_Price)</f>
        <v>36</v>
      </c>
      <c r="M11516" s="3">
        <f>'Transaction Data'!$F11516*'Transaction Data'!$K11516</f>
        <v>1044</v>
      </c>
      <c r="N11516" s="3">
        <f>'Transaction Data'!$F11516*'Transaction Data'!$L11516</f>
        <v>2088</v>
      </c>
      <c r="O11516" s="3">
        <f>'Transaction Data'!$N11516-'Transaction Data'!$M11516</f>
        <v>1044</v>
      </c>
      <c r="P11516" s="2">
        <f>DATEDIF('Transaction Data'!$D11516,'Transaction Data'!$A11516,"y")</f>
        <v>77</v>
      </c>
      <c r="Q11516" s="2" t="str">
        <f>FLOOR('Transaction Data'!$P11516,15)&amp;"-"&amp;FLOOR('Transaction Data'!$P11516,15)+14</f>
        <v>75-89</v>
      </c>
      <c r="R11516" s="2" t="str">
        <f>IF('Transaction Data'!$L11516&lt;=10,"Less Expensive","Expensive")</f>
        <v>Expensive</v>
      </c>
      <c r="S11516" s="4">
        <f>WEEKDAY('Transaction Data'!$A11516)</f>
        <v>1</v>
      </c>
      <c r="T11516" s="2" t="str">
        <f>IF(WEEKDAY('Transaction Data'!$A11516,2)&lt;6,"Weekday","Weekend")</f>
        <v>Weekend</v>
      </c>
    </row>
    <row r="11517" ht="15.75" customHeight="1">
      <c r="A11517" s="1">
        <v>45624.0</v>
      </c>
      <c r="B11517" s="2" t="s">
        <v>1707</v>
      </c>
      <c r="C11517" s="2" t="s">
        <v>41</v>
      </c>
      <c r="D11517" s="1">
        <v>30083.0</v>
      </c>
      <c r="E11517" s="2" t="s">
        <v>37</v>
      </c>
      <c r="F11517" s="2">
        <v>51.0</v>
      </c>
      <c r="G11517" s="2" t="s">
        <v>23</v>
      </c>
      <c r="H11517" s="2" t="s">
        <v>24</v>
      </c>
      <c r="I11517" s="2" t="s">
        <v>25</v>
      </c>
      <c r="J11517" s="2" t="str">
        <f t="array" ref="J11517">XLOOKUP('Transaction Data'!$G11517,Product_Code,Biscuit_Brand)</f>
        <v>Cinnamon Swirls</v>
      </c>
      <c r="K11517" s="2">
        <f t="array" ref="K11517">XLOOKUP('Transaction Data'!$G11517,Product_Code,Cost)</f>
        <v>10</v>
      </c>
      <c r="L11517" s="2">
        <f t="array" ref="L11517">XLOOKUP('Transaction Data'!$G11517,Product_Code,Unit_Price)</f>
        <v>14</v>
      </c>
      <c r="M11517" s="3">
        <f>'Transaction Data'!$F11517*'Transaction Data'!$K11517</f>
        <v>510</v>
      </c>
      <c r="N11517" s="3">
        <f>'Transaction Data'!$F11517*'Transaction Data'!$L11517</f>
        <v>714</v>
      </c>
      <c r="O11517" s="3">
        <f>'Transaction Data'!$N11517-'Transaction Data'!$M11517</f>
        <v>204</v>
      </c>
      <c r="P11517" s="2">
        <f>DATEDIF('Transaction Data'!$D11517,'Transaction Data'!$A11517,"y")</f>
        <v>42</v>
      </c>
      <c r="Q11517" s="2" t="str">
        <f>FLOOR('Transaction Data'!$P11517,15)&amp;"-"&amp;FLOOR('Transaction Data'!$P11517,15)+14</f>
        <v>30-44</v>
      </c>
      <c r="R11517" s="2" t="str">
        <f>IF('Transaction Data'!$L11517&lt;=10,"Less Expensive","Expensive")</f>
        <v>Expensive</v>
      </c>
      <c r="S11517" s="4">
        <f>WEEKDAY('Transaction Data'!$A11517)</f>
        <v>5</v>
      </c>
      <c r="T11517" s="2" t="str">
        <f>IF(WEEKDAY('Transaction Data'!$A11517,2)&lt;6,"Weekday","Weekend")</f>
        <v>Weekday</v>
      </c>
    </row>
    <row r="11518" ht="15.75" customHeight="1">
      <c r="A11518" s="1">
        <v>45603.0</v>
      </c>
      <c r="B11518" s="2" t="s">
        <v>7998</v>
      </c>
      <c r="C11518" s="2" t="s">
        <v>32</v>
      </c>
      <c r="D11518" s="1">
        <v>16768.0</v>
      </c>
      <c r="E11518" s="2" t="s">
        <v>22</v>
      </c>
      <c r="F11518" s="2">
        <v>401.0</v>
      </c>
      <c r="G11518" s="2" t="s">
        <v>23</v>
      </c>
      <c r="H11518" s="2" t="s">
        <v>29</v>
      </c>
      <c r="I11518" s="2" t="s">
        <v>25</v>
      </c>
      <c r="J11518" s="2" t="str">
        <f t="array" ref="J11518">XLOOKUP('Transaction Data'!$G11518,Product_Code,Biscuit_Brand)</f>
        <v>Cinnamon Swirls</v>
      </c>
      <c r="K11518" s="2">
        <f t="array" ref="K11518">XLOOKUP('Transaction Data'!$G11518,Product_Code,Cost)</f>
        <v>10</v>
      </c>
      <c r="L11518" s="2">
        <f t="array" ref="L11518">XLOOKUP('Transaction Data'!$G11518,Product_Code,Unit_Price)</f>
        <v>14</v>
      </c>
      <c r="M11518" s="3">
        <f>'Transaction Data'!$F11518*'Transaction Data'!$K11518</f>
        <v>4010</v>
      </c>
      <c r="N11518" s="3">
        <f>'Transaction Data'!$F11518*'Transaction Data'!$L11518</f>
        <v>5614</v>
      </c>
      <c r="O11518" s="3">
        <f>'Transaction Data'!$N11518-'Transaction Data'!$M11518</f>
        <v>1604</v>
      </c>
      <c r="P11518" s="2">
        <f>DATEDIF('Transaction Data'!$D11518,'Transaction Data'!$A11518,"y")</f>
        <v>78</v>
      </c>
      <c r="Q11518" s="2" t="str">
        <f>FLOOR('Transaction Data'!$P11518,15)&amp;"-"&amp;FLOOR('Transaction Data'!$P11518,15)+14</f>
        <v>75-89</v>
      </c>
      <c r="R11518" s="2" t="str">
        <f>IF('Transaction Data'!$L11518&lt;=10,"Less Expensive","Expensive")</f>
        <v>Expensive</v>
      </c>
      <c r="S11518" s="4">
        <f>WEEKDAY('Transaction Data'!$A11518)</f>
        <v>5</v>
      </c>
      <c r="T11518" s="2" t="str">
        <f>IF(WEEKDAY('Transaction Data'!$A11518,2)&lt;6,"Weekday","Weekend")</f>
        <v>Weekday</v>
      </c>
    </row>
    <row r="11519" ht="15.75" customHeight="1">
      <c r="A11519" s="1">
        <v>45623.0</v>
      </c>
      <c r="B11519" s="2" t="s">
        <v>4395</v>
      </c>
      <c r="C11519" s="2" t="s">
        <v>72</v>
      </c>
      <c r="D11519" s="1">
        <v>25599.0</v>
      </c>
      <c r="E11519" s="2" t="s">
        <v>37</v>
      </c>
      <c r="F11519" s="2">
        <v>175.0</v>
      </c>
      <c r="G11519" s="2" t="s">
        <v>44</v>
      </c>
      <c r="H11519" s="2" t="s">
        <v>29</v>
      </c>
      <c r="I11519" s="2" t="s">
        <v>35</v>
      </c>
      <c r="J11519" s="2" t="str">
        <f t="array" ref="J11519">XLOOKUP('Transaction Data'!$G11519,Product_Code,Biscuit_Brand)</f>
        <v>Butter Crunch</v>
      </c>
      <c r="K11519" s="2">
        <f t="array" ref="K11519">XLOOKUP('Transaction Data'!$G11519,Product_Code,Cost)</f>
        <v>10</v>
      </c>
      <c r="L11519" s="2">
        <f t="array" ref="L11519">XLOOKUP('Transaction Data'!$G11519,Product_Code,Unit_Price)</f>
        <v>11</v>
      </c>
      <c r="M11519" s="3">
        <f>'Transaction Data'!$F11519*'Transaction Data'!$K11519</f>
        <v>1750</v>
      </c>
      <c r="N11519" s="3">
        <f>'Transaction Data'!$F11519*'Transaction Data'!$L11519</f>
        <v>1925</v>
      </c>
      <c r="O11519" s="3">
        <f>'Transaction Data'!$N11519-'Transaction Data'!$M11519</f>
        <v>175</v>
      </c>
      <c r="P11519" s="2">
        <f>DATEDIF('Transaction Data'!$D11519,'Transaction Data'!$A11519,"y")</f>
        <v>54</v>
      </c>
      <c r="Q11519" s="2" t="str">
        <f>FLOOR('Transaction Data'!$P11519,15)&amp;"-"&amp;FLOOR('Transaction Data'!$P11519,15)+14</f>
        <v>45-59</v>
      </c>
      <c r="R11519" s="2" t="str">
        <f>IF('Transaction Data'!$L11519&lt;=10,"Less Expensive","Expensive")</f>
        <v>Expensive</v>
      </c>
      <c r="S11519" s="4">
        <f>WEEKDAY('Transaction Data'!$A11519)</f>
        <v>4</v>
      </c>
      <c r="T11519" s="2" t="str">
        <f>IF(WEEKDAY('Transaction Data'!$A11519,2)&lt;6,"Weekday","Weekend")</f>
        <v>Weekday</v>
      </c>
    </row>
    <row r="11520" ht="15.75" customHeight="1">
      <c r="A11520" s="1">
        <v>45615.0</v>
      </c>
      <c r="B11520" s="2" t="s">
        <v>3150</v>
      </c>
      <c r="C11520" s="2" t="s">
        <v>41</v>
      </c>
      <c r="D11520" s="1">
        <v>32223.0</v>
      </c>
      <c r="E11520" s="2" t="s">
        <v>27</v>
      </c>
      <c r="F11520" s="2">
        <v>44.0</v>
      </c>
      <c r="G11520" s="2" t="s">
        <v>23</v>
      </c>
      <c r="H11520" s="2" t="s">
        <v>49</v>
      </c>
      <c r="I11520" s="2" t="s">
        <v>25</v>
      </c>
      <c r="J11520" s="2" t="str">
        <f t="array" ref="J11520">XLOOKUP('Transaction Data'!$G11520,Product_Code,Biscuit_Brand)</f>
        <v>Cinnamon Swirls</v>
      </c>
      <c r="K11520" s="2">
        <f t="array" ref="K11520">XLOOKUP('Transaction Data'!$G11520,Product_Code,Cost)</f>
        <v>10</v>
      </c>
      <c r="L11520" s="2">
        <f t="array" ref="L11520">XLOOKUP('Transaction Data'!$G11520,Product_Code,Unit_Price)</f>
        <v>14</v>
      </c>
      <c r="M11520" s="3">
        <f>'Transaction Data'!$F11520*'Transaction Data'!$K11520</f>
        <v>440</v>
      </c>
      <c r="N11520" s="3">
        <f>'Transaction Data'!$F11520*'Transaction Data'!$L11520</f>
        <v>616</v>
      </c>
      <c r="O11520" s="3">
        <f>'Transaction Data'!$N11520-'Transaction Data'!$M11520</f>
        <v>176</v>
      </c>
      <c r="P11520" s="2">
        <f>DATEDIF('Transaction Data'!$D11520,'Transaction Data'!$A11520,"y")</f>
        <v>36</v>
      </c>
      <c r="Q11520" s="2" t="str">
        <f>FLOOR('Transaction Data'!$P11520,15)&amp;"-"&amp;FLOOR('Transaction Data'!$P11520,15)+14</f>
        <v>30-44</v>
      </c>
      <c r="R11520" s="2" t="str">
        <f>IF('Transaction Data'!$L11520&lt;=10,"Less Expensive","Expensive")</f>
        <v>Expensive</v>
      </c>
      <c r="S11520" s="4">
        <f>WEEKDAY('Transaction Data'!$A11520)</f>
        <v>3</v>
      </c>
      <c r="T11520" s="2" t="str">
        <f>IF(WEEKDAY('Transaction Data'!$A11520,2)&lt;6,"Weekday","Weekend")</f>
        <v>Weekday</v>
      </c>
    </row>
    <row r="11521" ht="15.75" customHeight="1">
      <c r="A11521" s="1">
        <v>45626.0</v>
      </c>
      <c r="B11521" s="2" t="s">
        <v>9056</v>
      </c>
      <c r="C11521" s="2" t="s">
        <v>78</v>
      </c>
      <c r="D11521" s="1">
        <v>32328.0</v>
      </c>
      <c r="E11521" s="2" t="s">
        <v>27</v>
      </c>
      <c r="F11521" s="2">
        <v>35.0</v>
      </c>
      <c r="G11521" s="2" t="s">
        <v>38</v>
      </c>
      <c r="H11521" s="2" t="s">
        <v>34</v>
      </c>
      <c r="I11521" s="2" t="s">
        <v>30</v>
      </c>
      <c r="J11521" s="2" t="str">
        <f t="array" ref="J11521">XLOOKUP('Transaction Data'!$G11521,Product_Code,Biscuit_Brand)</f>
        <v>Ginger Snaps</v>
      </c>
      <c r="K11521" s="2">
        <f t="array" ref="K11521">XLOOKUP('Transaction Data'!$G11521,Product_Code,Cost)</f>
        <v>14</v>
      </c>
      <c r="L11521" s="2">
        <f t="array" ref="L11521">XLOOKUP('Transaction Data'!$G11521,Product_Code,Unit_Price)</f>
        <v>28</v>
      </c>
      <c r="M11521" s="3">
        <f>'Transaction Data'!$F11521*'Transaction Data'!$K11521</f>
        <v>490</v>
      </c>
      <c r="N11521" s="3">
        <f>'Transaction Data'!$F11521*'Transaction Data'!$L11521</f>
        <v>980</v>
      </c>
      <c r="O11521" s="3">
        <f>'Transaction Data'!$N11521-'Transaction Data'!$M11521</f>
        <v>490</v>
      </c>
      <c r="P11521" s="2">
        <f>DATEDIF('Transaction Data'!$D11521,'Transaction Data'!$A11521,"y")</f>
        <v>36</v>
      </c>
      <c r="Q11521" s="2" t="str">
        <f>FLOOR('Transaction Data'!$P11521,15)&amp;"-"&amp;FLOOR('Transaction Data'!$P11521,15)+14</f>
        <v>30-44</v>
      </c>
      <c r="R11521" s="2" t="str">
        <f>IF('Transaction Data'!$L11521&lt;=10,"Less Expensive","Expensive")</f>
        <v>Expensive</v>
      </c>
      <c r="S11521" s="4">
        <f>WEEKDAY('Transaction Data'!$A11521)</f>
        <v>7</v>
      </c>
      <c r="T11521" s="2" t="str">
        <f>IF(WEEKDAY('Transaction Data'!$A11521,2)&lt;6,"Weekday","Weekend")</f>
        <v>Weekend</v>
      </c>
    </row>
    <row r="11522" ht="15.75" customHeight="1">
      <c r="A11522" s="1">
        <v>45606.0</v>
      </c>
      <c r="B11522" s="2" t="s">
        <v>7321</v>
      </c>
      <c r="C11522" s="2" t="s">
        <v>32</v>
      </c>
      <c r="D11522" s="1">
        <v>21433.0</v>
      </c>
      <c r="E11522" s="2" t="s">
        <v>22</v>
      </c>
      <c r="F11522" s="2">
        <v>65.0</v>
      </c>
      <c r="G11522" s="2" t="s">
        <v>28</v>
      </c>
      <c r="H11522" s="2" t="s">
        <v>29</v>
      </c>
      <c r="I11522" s="2" t="s">
        <v>25</v>
      </c>
      <c r="J11522" s="2" t="str">
        <f t="array" ref="J11522">XLOOKUP('Transaction Data'!$G11522,Product_Code,Biscuit_Brand)</f>
        <v>Shortbread</v>
      </c>
      <c r="K11522" s="2">
        <f t="array" ref="K11522">XLOOKUP('Transaction Data'!$G11522,Product_Code,Cost)</f>
        <v>10</v>
      </c>
      <c r="L11522" s="2">
        <f t="array" ref="L11522">XLOOKUP('Transaction Data'!$G11522,Product_Code,Unit_Price)</f>
        <v>45</v>
      </c>
      <c r="M11522" s="3">
        <f>'Transaction Data'!$F11522*'Transaction Data'!$K11522</f>
        <v>650</v>
      </c>
      <c r="N11522" s="3">
        <f>'Transaction Data'!$F11522*'Transaction Data'!$L11522</f>
        <v>2925</v>
      </c>
      <c r="O11522" s="3">
        <f>'Transaction Data'!$N11522-'Transaction Data'!$M11522</f>
        <v>2275</v>
      </c>
      <c r="P11522" s="2">
        <f>DATEDIF('Transaction Data'!$D11522,'Transaction Data'!$A11522,"y")</f>
        <v>66</v>
      </c>
      <c r="Q11522" s="2" t="str">
        <f>FLOOR('Transaction Data'!$P11522,15)&amp;"-"&amp;FLOOR('Transaction Data'!$P11522,15)+14</f>
        <v>60-74</v>
      </c>
      <c r="R11522" s="2" t="str">
        <f>IF('Transaction Data'!$L11522&lt;=10,"Less Expensive","Expensive")</f>
        <v>Expensive</v>
      </c>
      <c r="S11522" s="4">
        <f>WEEKDAY('Transaction Data'!$A11522)</f>
        <v>1</v>
      </c>
      <c r="T11522" s="2" t="str">
        <f>IF(WEEKDAY('Transaction Data'!$A11522,2)&lt;6,"Weekday","Weekend")</f>
        <v>Weekend</v>
      </c>
    </row>
    <row r="11523" ht="15.75" customHeight="1">
      <c r="A11523" s="1">
        <v>45610.0</v>
      </c>
      <c r="B11523" s="2" t="s">
        <v>2707</v>
      </c>
      <c r="C11523" s="2" t="s">
        <v>54</v>
      </c>
      <c r="D11523" s="1">
        <v>16077.0</v>
      </c>
      <c r="E11523" s="2" t="s">
        <v>27</v>
      </c>
      <c r="F11523" s="2">
        <v>374.0</v>
      </c>
      <c r="G11523" s="2" t="s">
        <v>57</v>
      </c>
      <c r="H11523" s="2" t="s">
        <v>24</v>
      </c>
      <c r="I11523" s="2" t="s">
        <v>35</v>
      </c>
      <c r="J11523" s="2" t="str">
        <f t="array" ref="J11523">XLOOKUP('Transaction Data'!$G11523,Product_Code,Biscuit_Brand)</f>
        <v>Oatmeal Cookies</v>
      </c>
      <c r="K11523" s="2">
        <f t="array" ref="K11523">XLOOKUP('Transaction Data'!$G11523,Product_Code,Cost)</f>
        <v>19</v>
      </c>
      <c r="L11523" s="2">
        <f t="array" ref="L11523">XLOOKUP('Transaction Data'!$G11523,Product_Code,Unit_Price)</f>
        <v>23</v>
      </c>
      <c r="M11523" s="3">
        <f>'Transaction Data'!$F11523*'Transaction Data'!$K11523</f>
        <v>7106</v>
      </c>
      <c r="N11523" s="3">
        <f>'Transaction Data'!$F11523*'Transaction Data'!$L11523</f>
        <v>8602</v>
      </c>
      <c r="O11523" s="3">
        <f>'Transaction Data'!$N11523-'Transaction Data'!$M11523</f>
        <v>1496</v>
      </c>
      <c r="P11523" s="2">
        <f>DATEDIF('Transaction Data'!$D11523,'Transaction Data'!$A11523,"y")</f>
        <v>80</v>
      </c>
      <c r="Q11523" s="2" t="str">
        <f>FLOOR('Transaction Data'!$P11523,15)&amp;"-"&amp;FLOOR('Transaction Data'!$P11523,15)+14</f>
        <v>75-89</v>
      </c>
      <c r="R11523" s="2" t="str">
        <f>IF('Transaction Data'!$L11523&lt;=10,"Less Expensive","Expensive")</f>
        <v>Expensive</v>
      </c>
      <c r="S11523" s="4">
        <f>WEEKDAY('Transaction Data'!$A11523)</f>
        <v>5</v>
      </c>
      <c r="T11523" s="2" t="str">
        <f>IF(WEEKDAY('Transaction Data'!$A11523,2)&lt;6,"Weekday","Weekend")</f>
        <v>Weekday</v>
      </c>
    </row>
    <row r="11524" ht="15.75" customHeight="1">
      <c r="A11524" s="1">
        <v>45611.0</v>
      </c>
      <c r="B11524" s="2" t="s">
        <v>4351</v>
      </c>
      <c r="C11524" s="2" t="s">
        <v>65</v>
      </c>
      <c r="D11524" s="1">
        <v>36065.0</v>
      </c>
      <c r="E11524" s="2" t="s">
        <v>27</v>
      </c>
      <c r="F11524" s="2">
        <v>450.0</v>
      </c>
      <c r="G11524" s="2" t="s">
        <v>61</v>
      </c>
      <c r="H11524" s="2" t="s">
        <v>29</v>
      </c>
      <c r="I11524" s="2" t="s">
        <v>30</v>
      </c>
      <c r="J11524" s="2" t="str">
        <f t="array" ref="J11524">XLOOKUP('Transaction Data'!$G11524,Product_Code,Biscuit_Brand)</f>
        <v>Choco Delight</v>
      </c>
      <c r="K11524" s="2">
        <f t="array" ref="K11524">XLOOKUP('Transaction Data'!$G11524,Product_Code,Cost)</f>
        <v>3</v>
      </c>
      <c r="L11524" s="2">
        <f t="array" ref="L11524">XLOOKUP('Transaction Data'!$G11524,Product_Code,Unit_Price)</f>
        <v>5</v>
      </c>
      <c r="M11524" s="3">
        <f>'Transaction Data'!$F11524*'Transaction Data'!$K11524</f>
        <v>1350</v>
      </c>
      <c r="N11524" s="3">
        <f>'Transaction Data'!$F11524*'Transaction Data'!$L11524</f>
        <v>2250</v>
      </c>
      <c r="O11524" s="3">
        <f>'Transaction Data'!$N11524-'Transaction Data'!$M11524</f>
        <v>900</v>
      </c>
      <c r="P11524" s="2">
        <f>DATEDIF('Transaction Data'!$D11524,'Transaction Data'!$A11524,"y")</f>
        <v>26</v>
      </c>
      <c r="Q11524" s="2" t="str">
        <f>FLOOR('Transaction Data'!$P11524,15)&amp;"-"&amp;FLOOR('Transaction Data'!$P11524,15)+14</f>
        <v>15-29</v>
      </c>
      <c r="R11524" s="2" t="str">
        <f>IF('Transaction Data'!$L11524&lt;=10,"Less Expensive","Expensive")</f>
        <v>Less Expensive</v>
      </c>
      <c r="S11524" s="4">
        <f>WEEKDAY('Transaction Data'!$A11524)</f>
        <v>6</v>
      </c>
      <c r="T11524" s="2" t="str">
        <f>IF(WEEKDAY('Transaction Data'!$A11524,2)&lt;6,"Weekday","Weekend")</f>
        <v>Weekday</v>
      </c>
    </row>
    <row r="11525" ht="15.75" customHeight="1">
      <c r="A11525" s="1">
        <v>45604.0</v>
      </c>
      <c r="B11525" s="2" t="s">
        <v>3231</v>
      </c>
      <c r="C11525" s="2" t="s">
        <v>21</v>
      </c>
      <c r="D11525" s="1">
        <v>23313.0</v>
      </c>
      <c r="E11525" s="2" t="s">
        <v>37</v>
      </c>
      <c r="F11525" s="2">
        <v>370.0</v>
      </c>
      <c r="G11525" s="2" t="s">
        <v>28</v>
      </c>
      <c r="H11525" s="2" t="s">
        <v>49</v>
      </c>
      <c r="I11525" s="2" t="s">
        <v>30</v>
      </c>
      <c r="J11525" s="2" t="str">
        <f t="array" ref="J11525">XLOOKUP('Transaction Data'!$G11525,Product_Code,Biscuit_Brand)</f>
        <v>Shortbread</v>
      </c>
      <c r="K11525" s="2">
        <f t="array" ref="K11525">XLOOKUP('Transaction Data'!$G11525,Product_Code,Cost)</f>
        <v>10</v>
      </c>
      <c r="L11525" s="2">
        <f t="array" ref="L11525">XLOOKUP('Transaction Data'!$G11525,Product_Code,Unit_Price)</f>
        <v>45</v>
      </c>
      <c r="M11525" s="3">
        <f>'Transaction Data'!$F11525*'Transaction Data'!$K11525</f>
        <v>3700</v>
      </c>
      <c r="N11525" s="3">
        <f>'Transaction Data'!$F11525*'Transaction Data'!$L11525</f>
        <v>16650</v>
      </c>
      <c r="O11525" s="3">
        <f>'Transaction Data'!$N11525-'Transaction Data'!$M11525</f>
        <v>12950</v>
      </c>
      <c r="P11525" s="2">
        <f>DATEDIF('Transaction Data'!$D11525,'Transaction Data'!$A11525,"y")</f>
        <v>61</v>
      </c>
      <c r="Q11525" s="2" t="str">
        <f>FLOOR('Transaction Data'!$P11525,15)&amp;"-"&amp;FLOOR('Transaction Data'!$P11525,15)+14</f>
        <v>60-74</v>
      </c>
      <c r="R11525" s="2" t="str">
        <f>IF('Transaction Data'!$L11525&lt;=10,"Less Expensive","Expensive")</f>
        <v>Expensive</v>
      </c>
      <c r="S11525" s="4">
        <f>WEEKDAY('Transaction Data'!$A11525)</f>
        <v>6</v>
      </c>
      <c r="T11525" s="2" t="str">
        <f>IF(WEEKDAY('Transaction Data'!$A11525,2)&lt;6,"Weekday","Weekend")</f>
        <v>Weekday</v>
      </c>
    </row>
    <row r="11526" ht="15.75" customHeight="1">
      <c r="A11526" s="1">
        <v>45616.0</v>
      </c>
      <c r="B11526" s="2" t="s">
        <v>3171</v>
      </c>
      <c r="C11526" s="2" t="s">
        <v>72</v>
      </c>
      <c r="D11526" s="1">
        <v>24969.0</v>
      </c>
      <c r="E11526" s="2" t="s">
        <v>37</v>
      </c>
      <c r="F11526" s="2">
        <v>457.0</v>
      </c>
      <c r="G11526" s="2" t="s">
        <v>55</v>
      </c>
      <c r="H11526" s="2" t="s">
        <v>34</v>
      </c>
      <c r="I11526" s="2" t="s">
        <v>35</v>
      </c>
      <c r="J11526" s="2" t="str">
        <f t="array" ref="J11526">XLOOKUP('Transaction Data'!$G11526,Product_Code,Biscuit_Brand)</f>
        <v>Vanilla Wafers</v>
      </c>
      <c r="K11526" s="2">
        <f t="array" ref="K11526">XLOOKUP('Transaction Data'!$G11526,Product_Code,Cost)</f>
        <v>18</v>
      </c>
      <c r="L11526" s="2">
        <f t="array" ref="L11526">XLOOKUP('Transaction Data'!$G11526,Product_Code,Unit_Price)</f>
        <v>36</v>
      </c>
      <c r="M11526" s="3">
        <f>'Transaction Data'!$F11526*'Transaction Data'!$K11526</f>
        <v>8226</v>
      </c>
      <c r="N11526" s="3">
        <f>'Transaction Data'!$F11526*'Transaction Data'!$L11526</f>
        <v>16452</v>
      </c>
      <c r="O11526" s="3">
        <f>'Transaction Data'!$N11526-'Transaction Data'!$M11526</f>
        <v>8226</v>
      </c>
      <c r="P11526" s="2">
        <f>DATEDIF('Transaction Data'!$D11526,'Transaction Data'!$A11526,"y")</f>
        <v>56</v>
      </c>
      <c r="Q11526" s="2" t="str">
        <f>FLOOR('Transaction Data'!$P11526,15)&amp;"-"&amp;FLOOR('Transaction Data'!$P11526,15)+14</f>
        <v>45-59</v>
      </c>
      <c r="R11526" s="2" t="str">
        <f>IF('Transaction Data'!$L11526&lt;=10,"Less Expensive","Expensive")</f>
        <v>Expensive</v>
      </c>
      <c r="S11526" s="4">
        <f>WEEKDAY('Transaction Data'!$A11526)</f>
        <v>4</v>
      </c>
      <c r="T11526" s="2" t="str">
        <f>IF(WEEKDAY('Transaction Data'!$A11526,2)&lt;6,"Weekday","Weekend")</f>
        <v>Weekday</v>
      </c>
    </row>
    <row r="11527" ht="15.75" customHeight="1">
      <c r="A11527" s="1">
        <v>45620.0</v>
      </c>
      <c r="B11527" s="2" t="s">
        <v>4897</v>
      </c>
      <c r="C11527" s="2" t="s">
        <v>72</v>
      </c>
      <c r="D11527" s="1">
        <v>20107.0</v>
      </c>
      <c r="E11527" s="2" t="s">
        <v>22</v>
      </c>
      <c r="F11527" s="2">
        <v>459.0</v>
      </c>
      <c r="G11527" s="2" t="s">
        <v>61</v>
      </c>
      <c r="H11527" s="2" t="s">
        <v>45</v>
      </c>
      <c r="I11527" s="2" t="s">
        <v>35</v>
      </c>
      <c r="J11527" s="2" t="str">
        <f t="array" ref="J11527">XLOOKUP('Transaction Data'!$G11527,Product_Code,Biscuit_Brand)</f>
        <v>Choco Delight</v>
      </c>
      <c r="K11527" s="2">
        <f t="array" ref="K11527">XLOOKUP('Transaction Data'!$G11527,Product_Code,Cost)</f>
        <v>3</v>
      </c>
      <c r="L11527" s="2">
        <f t="array" ref="L11527">XLOOKUP('Transaction Data'!$G11527,Product_Code,Unit_Price)</f>
        <v>5</v>
      </c>
      <c r="M11527" s="3">
        <f>'Transaction Data'!$F11527*'Transaction Data'!$K11527</f>
        <v>1377</v>
      </c>
      <c r="N11527" s="3">
        <f>'Transaction Data'!$F11527*'Transaction Data'!$L11527</f>
        <v>2295</v>
      </c>
      <c r="O11527" s="3">
        <f>'Transaction Data'!$N11527-'Transaction Data'!$M11527</f>
        <v>918</v>
      </c>
      <c r="P11527" s="2">
        <f>DATEDIF('Transaction Data'!$D11527,'Transaction Data'!$A11527,"y")</f>
        <v>69</v>
      </c>
      <c r="Q11527" s="2" t="str">
        <f>FLOOR('Transaction Data'!$P11527,15)&amp;"-"&amp;FLOOR('Transaction Data'!$P11527,15)+14</f>
        <v>60-74</v>
      </c>
      <c r="R11527" s="2" t="str">
        <f>IF('Transaction Data'!$L11527&lt;=10,"Less Expensive","Expensive")</f>
        <v>Less Expensive</v>
      </c>
      <c r="S11527" s="4">
        <f>WEEKDAY('Transaction Data'!$A11527)</f>
        <v>1</v>
      </c>
      <c r="T11527" s="2" t="str">
        <f>IF(WEEKDAY('Transaction Data'!$A11527,2)&lt;6,"Weekday","Weekend")</f>
        <v>Weekend</v>
      </c>
    </row>
    <row r="11528" ht="15.75" customHeight="1">
      <c r="A11528" s="1">
        <v>45620.0</v>
      </c>
      <c r="B11528" s="2" t="s">
        <v>40</v>
      </c>
      <c r="C11528" s="2" t="s">
        <v>47</v>
      </c>
      <c r="D11528" s="1">
        <v>32109.0</v>
      </c>
      <c r="E11528" s="2" t="s">
        <v>37</v>
      </c>
      <c r="F11528" s="2">
        <v>49.0</v>
      </c>
      <c r="G11528" s="2" t="s">
        <v>33</v>
      </c>
      <c r="H11528" s="2" t="s">
        <v>34</v>
      </c>
      <c r="I11528" s="2" t="s">
        <v>25</v>
      </c>
      <c r="J11528" s="2" t="str">
        <f t="array" ref="J11528">XLOOKUP('Transaction Data'!$G11528,Product_Code,Biscuit_Brand)</f>
        <v>Caramel Biscuits</v>
      </c>
      <c r="K11528" s="2">
        <f t="array" ref="K11528">XLOOKUP('Transaction Data'!$G11528,Product_Code,Cost)</f>
        <v>18</v>
      </c>
      <c r="L11528" s="2">
        <f t="array" ref="L11528">XLOOKUP('Transaction Data'!$G11528,Product_Code,Unit_Price)</f>
        <v>22</v>
      </c>
      <c r="M11528" s="3">
        <f>'Transaction Data'!$F11528*'Transaction Data'!$K11528</f>
        <v>882</v>
      </c>
      <c r="N11528" s="3">
        <f>'Transaction Data'!$F11528*'Transaction Data'!$L11528</f>
        <v>1078</v>
      </c>
      <c r="O11528" s="3">
        <f>'Transaction Data'!$N11528-'Transaction Data'!$M11528</f>
        <v>196</v>
      </c>
      <c r="P11528" s="2">
        <f>DATEDIF('Transaction Data'!$D11528,'Transaction Data'!$A11528,"y")</f>
        <v>36</v>
      </c>
      <c r="Q11528" s="2" t="str">
        <f>FLOOR('Transaction Data'!$P11528,15)&amp;"-"&amp;FLOOR('Transaction Data'!$P11528,15)+14</f>
        <v>30-44</v>
      </c>
      <c r="R11528" s="2" t="str">
        <f>IF('Transaction Data'!$L11528&lt;=10,"Less Expensive","Expensive")</f>
        <v>Expensive</v>
      </c>
      <c r="S11528" s="4">
        <f>WEEKDAY('Transaction Data'!$A11528)</f>
        <v>1</v>
      </c>
      <c r="T11528" s="2" t="str">
        <f>IF(WEEKDAY('Transaction Data'!$A11528,2)&lt;6,"Weekday","Weekend")</f>
        <v>Weekend</v>
      </c>
    </row>
    <row r="11529" ht="15.75" customHeight="1">
      <c r="A11529" s="1">
        <v>45618.0</v>
      </c>
      <c r="B11529" s="2" t="s">
        <v>8366</v>
      </c>
      <c r="C11529" s="2" t="s">
        <v>69</v>
      </c>
      <c r="D11529" s="1">
        <v>26671.0</v>
      </c>
      <c r="E11529" s="2" t="s">
        <v>63</v>
      </c>
      <c r="F11529" s="2">
        <v>294.0</v>
      </c>
      <c r="G11529" s="2" t="s">
        <v>44</v>
      </c>
      <c r="H11529" s="2" t="s">
        <v>24</v>
      </c>
      <c r="I11529" s="2" t="s">
        <v>25</v>
      </c>
      <c r="J11529" s="2" t="str">
        <f t="array" ref="J11529">XLOOKUP('Transaction Data'!$G11529,Product_Code,Biscuit_Brand)</f>
        <v>Butter Crunch</v>
      </c>
      <c r="K11529" s="2">
        <f t="array" ref="K11529">XLOOKUP('Transaction Data'!$G11529,Product_Code,Cost)</f>
        <v>10</v>
      </c>
      <c r="L11529" s="2">
        <f t="array" ref="L11529">XLOOKUP('Transaction Data'!$G11529,Product_Code,Unit_Price)</f>
        <v>11</v>
      </c>
      <c r="M11529" s="3">
        <f>'Transaction Data'!$F11529*'Transaction Data'!$K11529</f>
        <v>2940</v>
      </c>
      <c r="N11529" s="3">
        <f>'Transaction Data'!$F11529*'Transaction Data'!$L11529</f>
        <v>3234</v>
      </c>
      <c r="O11529" s="3">
        <f>'Transaction Data'!$N11529-'Transaction Data'!$M11529</f>
        <v>294</v>
      </c>
      <c r="P11529" s="2">
        <f>DATEDIF('Transaction Data'!$D11529,'Transaction Data'!$A11529,"y")</f>
        <v>51</v>
      </c>
      <c r="Q11529" s="2" t="str">
        <f>FLOOR('Transaction Data'!$P11529,15)&amp;"-"&amp;FLOOR('Transaction Data'!$P11529,15)+14</f>
        <v>45-59</v>
      </c>
      <c r="R11529" s="2" t="str">
        <f>IF('Transaction Data'!$L11529&lt;=10,"Less Expensive","Expensive")</f>
        <v>Expensive</v>
      </c>
      <c r="S11529" s="4">
        <f>WEEKDAY('Transaction Data'!$A11529)</f>
        <v>6</v>
      </c>
      <c r="T11529" s="2" t="str">
        <f>IF(WEEKDAY('Transaction Data'!$A11529,2)&lt;6,"Weekday","Weekend")</f>
        <v>Weekday</v>
      </c>
    </row>
    <row r="11530" ht="15.75" customHeight="1">
      <c r="A11530" s="1">
        <v>45599.0</v>
      </c>
      <c r="B11530" s="2" t="s">
        <v>2342</v>
      </c>
      <c r="C11530" s="2" t="s">
        <v>54</v>
      </c>
      <c r="D11530" s="1">
        <v>27595.0</v>
      </c>
      <c r="E11530" s="2" t="s">
        <v>63</v>
      </c>
      <c r="F11530" s="2">
        <v>276.0</v>
      </c>
      <c r="G11530" s="2" t="s">
        <v>44</v>
      </c>
      <c r="H11530" s="2" t="s">
        <v>29</v>
      </c>
      <c r="I11530" s="2" t="s">
        <v>30</v>
      </c>
      <c r="J11530" s="2" t="str">
        <f t="array" ref="J11530">XLOOKUP('Transaction Data'!$G11530,Product_Code,Biscuit_Brand)</f>
        <v>Butter Crunch</v>
      </c>
      <c r="K11530" s="2">
        <f t="array" ref="K11530">XLOOKUP('Transaction Data'!$G11530,Product_Code,Cost)</f>
        <v>10</v>
      </c>
      <c r="L11530" s="2">
        <f t="array" ref="L11530">XLOOKUP('Transaction Data'!$G11530,Product_Code,Unit_Price)</f>
        <v>11</v>
      </c>
      <c r="M11530" s="3">
        <f>'Transaction Data'!$F11530*'Transaction Data'!$K11530</f>
        <v>2760</v>
      </c>
      <c r="N11530" s="3">
        <f>'Transaction Data'!$F11530*'Transaction Data'!$L11530</f>
        <v>3036</v>
      </c>
      <c r="O11530" s="3">
        <f>'Transaction Data'!$N11530-'Transaction Data'!$M11530</f>
        <v>276</v>
      </c>
      <c r="P11530" s="2">
        <f>DATEDIF('Transaction Data'!$D11530,'Transaction Data'!$A11530,"y")</f>
        <v>49</v>
      </c>
      <c r="Q11530" s="2" t="str">
        <f>FLOOR('Transaction Data'!$P11530,15)&amp;"-"&amp;FLOOR('Transaction Data'!$P11530,15)+14</f>
        <v>45-59</v>
      </c>
      <c r="R11530" s="2" t="str">
        <f>IF('Transaction Data'!$L11530&lt;=10,"Less Expensive","Expensive")</f>
        <v>Expensive</v>
      </c>
      <c r="S11530" s="4">
        <f>WEEKDAY('Transaction Data'!$A11530)</f>
        <v>1</v>
      </c>
      <c r="T11530" s="2" t="str">
        <f>IF(WEEKDAY('Transaction Data'!$A11530,2)&lt;6,"Weekday","Weekend")</f>
        <v>Weekend</v>
      </c>
    </row>
    <row r="11531" ht="15.75" customHeight="1">
      <c r="A11531" s="1">
        <v>45624.0</v>
      </c>
      <c r="B11531" s="2" t="s">
        <v>6960</v>
      </c>
      <c r="C11531" s="2" t="s">
        <v>32</v>
      </c>
      <c r="D11531" s="1">
        <v>36317.0</v>
      </c>
      <c r="E11531" s="2" t="s">
        <v>63</v>
      </c>
      <c r="F11531" s="2">
        <v>28.0</v>
      </c>
      <c r="G11531" s="2" t="s">
        <v>28</v>
      </c>
      <c r="H11531" s="2" t="s">
        <v>45</v>
      </c>
      <c r="I11531" s="2" t="s">
        <v>25</v>
      </c>
      <c r="J11531" s="2" t="str">
        <f t="array" ref="J11531">XLOOKUP('Transaction Data'!$G11531,Product_Code,Biscuit_Brand)</f>
        <v>Shortbread</v>
      </c>
      <c r="K11531" s="2">
        <f t="array" ref="K11531">XLOOKUP('Transaction Data'!$G11531,Product_Code,Cost)</f>
        <v>10</v>
      </c>
      <c r="L11531" s="2">
        <f t="array" ref="L11531">XLOOKUP('Transaction Data'!$G11531,Product_Code,Unit_Price)</f>
        <v>45</v>
      </c>
      <c r="M11531" s="3">
        <f>'Transaction Data'!$F11531*'Transaction Data'!$K11531</f>
        <v>280</v>
      </c>
      <c r="N11531" s="3">
        <f>'Transaction Data'!$F11531*'Transaction Data'!$L11531</f>
        <v>1260</v>
      </c>
      <c r="O11531" s="3">
        <f>'Transaction Data'!$N11531-'Transaction Data'!$M11531</f>
        <v>980</v>
      </c>
      <c r="P11531" s="2">
        <f>DATEDIF('Transaction Data'!$D11531,'Transaction Data'!$A11531,"y")</f>
        <v>25</v>
      </c>
      <c r="Q11531" s="2" t="str">
        <f>FLOOR('Transaction Data'!$P11531,15)&amp;"-"&amp;FLOOR('Transaction Data'!$P11531,15)+14</f>
        <v>15-29</v>
      </c>
      <c r="R11531" s="2" t="str">
        <f>IF('Transaction Data'!$L11531&lt;=10,"Less Expensive","Expensive")</f>
        <v>Expensive</v>
      </c>
      <c r="S11531" s="4">
        <f>WEEKDAY('Transaction Data'!$A11531)</f>
        <v>5</v>
      </c>
      <c r="T11531" s="2" t="str">
        <f>IF(WEEKDAY('Transaction Data'!$A11531,2)&lt;6,"Weekday","Weekend")</f>
        <v>Weekday</v>
      </c>
    </row>
    <row r="11532" ht="15.75" customHeight="1">
      <c r="A11532" s="1">
        <v>45610.0</v>
      </c>
      <c r="B11532" s="2" t="s">
        <v>6114</v>
      </c>
      <c r="C11532" s="2" t="s">
        <v>65</v>
      </c>
      <c r="D11532" s="1">
        <v>37011.0</v>
      </c>
      <c r="E11532" s="2" t="s">
        <v>37</v>
      </c>
      <c r="F11532" s="2">
        <v>204.0</v>
      </c>
      <c r="G11532" s="2" t="s">
        <v>23</v>
      </c>
      <c r="H11532" s="2" t="s">
        <v>34</v>
      </c>
      <c r="I11532" s="2" t="s">
        <v>25</v>
      </c>
      <c r="J11532" s="2" t="str">
        <f t="array" ref="J11532">XLOOKUP('Transaction Data'!$G11532,Product_Code,Biscuit_Brand)</f>
        <v>Cinnamon Swirls</v>
      </c>
      <c r="K11532" s="2">
        <f t="array" ref="K11532">XLOOKUP('Transaction Data'!$G11532,Product_Code,Cost)</f>
        <v>10</v>
      </c>
      <c r="L11532" s="2">
        <f t="array" ref="L11532">XLOOKUP('Transaction Data'!$G11532,Product_Code,Unit_Price)</f>
        <v>14</v>
      </c>
      <c r="M11532" s="3">
        <f>'Transaction Data'!$F11532*'Transaction Data'!$K11532</f>
        <v>2040</v>
      </c>
      <c r="N11532" s="3">
        <f>'Transaction Data'!$F11532*'Transaction Data'!$L11532</f>
        <v>2856</v>
      </c>
      <c r="O11532" s="3">
        <f>'Transaction Data'!$N11532-'Transaction Data'!$M11532</f>
        <v>816</v>
      </c>
      <c r="P11532" s="2">
        <f>DATEDIF('Transaction Data'!$D11532,'Transaction Data'!$A11532,"y")</f>
        <v>23</v>
      </c>
      <c r="Q11532" s="2" t="str">
        <f>FLOOR('Transaction Data'!$P11532,15)&amp;"-"&amp;FLOOR('Transaction Data'!$P11532,15)+14</f>
        <v>15-29</v>
      </c>
      <c r="R11532" s="2" t="str">
        <f>IF('Transaction Data'!$L11532&lt;=10,"Less Expensive","Expensive")</f>
        <v>Expensive</v>
      </c>
      <c r="S11532" s="4">
        <f>WEEKDAY('Transaction Data'!$A11532)</f>
        <v>5</v>
      </c>
      <c r="T11532" s="2" t="str">
        <f>IF(WEEKDAY('Transaction Data'!$A11532,2)&lt;6,"Weekday","Weekend")</f>
        <v>Weekday</v>
      </c>
    </row>
    <row r="11533" ht="15.75" customHeight="1">
      <c r="A11533" s="1">
        <v>45619.0</v>
      </c>
      <c r="B11533" s="2" t="s">
        <v>3449</v>
      </c>
      <c r="C11533" s="2" t="s">
        <v>21</v>
      </c>
      <c r="D11533" s="1">
        <v>27079.0</v>
      </c>
      <c r="E11533" s="2" t="s">
        <v>22</v>
      </c>
      <c r="F11533" s="2">
        <v>329.0</v>
      </c>
      <c r="G11533" s="2" t="s">
        <v>55</v>
      </c>
      <c r="H11533" s="2" t="s">
        <v>49</v>
      </c>
      <c r="I11533" s="2" t="s">
        <v>35</v>
      </c>
      <c r="J11533" s="2" t="str">
        <f t="array" ref="J11533">XLOOKUP('Transaction Data'!$G11533,Product_Code,Biscuit_Brand)</f>
        <v>Vanilla Wafers</v>
      </c>
      <c r="K11533" s="2">
        <f t="array" ref="K11533">XLOOKUP('Transaction Data'!$G11533,Product_Code,Cost)</f>
        <v>18</v>
      </c>
      <c r="L11533" s="2">
        <f t="array" ref="L11533">XLOOKUP('Transaction Data'!$G11533,Product_Code,Unit_Price)</f>
        <v>36</v>
      </c>
      <c r="M11533" s="3">
        <f>'Transaction Data'!$F11533*'Transaction Data'!$K11533</f>
        <v>5922</v>
      </c>
      <c r="N11533" s="3">
        <f>'Transaction Data'!$F11533*'Transaction Data'!$L11533</f>
        <v>11844</v>
      </c>
      <c r="O11533" s="3">
        <f>'Transaction Data'!$N11533-'Transaction Data'!$M11533</f>
        <v>5922</v>
      </c>
      <c r="P11533" s="2">
        <f>DATEDIF('Transaction Data'!$D11533,'Transaction Data'!$A11533,"y")</f>
        <v>50</v>
      </c>
      <c r="Q11533" s="2" t="str">
        <f>FLOOR('Transaction Data'!$P11533,15)&amp;"-"&amp;FLOOR('Transaction Data'!$P11533,15)+14</f>
        <v>45-59</v>
      </c>
      <c r="R11533" s="2" t="str">
        <f>IF('Transaction Data'!$L11533&lt;=10,"Less Expensive","Expensive")</f>
        <v>Expensive</v>
      </c>
      <c r="S11533" s="4">
        <f>WEEKDAY('Transaction Data'!$A11533)</f>
        <v>7</v>
      </c>
      <c r="T11533" s="2" t="str">
        <f>IF(WEEKDAY('Transaction Data'!$A11533,2)&lt;6,"Weekday","Weekend")</f>
        <v>Weekend</v>
      </c>
    </row>
    <row r="11534" ht="15.75" customHeight="1">
      <c r="A11534" s="1">
        <v>45616.0</v>
      </c>
      <c r="B11534" s="2" t="s">
        <v>4023</v>
      </c>
      <c r="C11534" s="2" t="s">
        <v>47</v>
      </c>
      <c r="D11534" s="1">
        <v>33411.0</v>
      </c>
      <c r="E11534" s="2" t="s">
        <v>27</v>
      </c>
      <c r="F11534" s="2">
        <v>32.0</v>
      </c>
      <c r="G11534" s="2" t="s">
        <v>55</v>
      </c>
      <c r="H11534" s="2" t="s">
        <v>24</v>
      </c>
      <c r="I11534" s="2" t="s">
        <v>25</v>
      </c>
      <c r="J11534" s="2" t="str">
        <f t="array" ref="J11534">XLOOKUP('Transaction Data'!$G11534,Product_Code,Biscuit_Brand)</f>
        <v>Vanilla Wafers</v>
      </c>
      <c r="K11534" s="2">
        <f t="array" ref="K11534">XLOOKUP('Transaction Data'!$G11534,Product_Code,Cost)</f>
        <v>18</v>
      </c>
      <c r="L11534" s="2">
        <f t="array" ref="L11534">XLOOKUP('Transaction Data'!$G11534,Product_Code,Unit_Price)</f>
        <v>36</v>
      </c>
      <c r="M11534" s="3">
        <f>'Transaction Data'!$F11534*'Transaction Data'!$K11534</f>
        <v>576</v>
      </c>
      <c r="N11534" s="3">
        <f>'Transaction Data'!$F11534*'Transaction Data'!$L11534</f>
        <v>1152</v>
      </c>
      <c r="O11534" s="3">
        <f>'Transaction Data'!$N11534-'Transaction Data'!$M11534</f>
        <v>576</v>
      </c>
      <c r="P11534" s="2">
        <f>DATEDIF('Transaction Data'!$D11534,'Transaction Data'!$A11534,"y")</f>
        <v>33</v>
      </c>
      <c r="Q11534" s="2" t="str">
        <f>FLOOR('Transaction Data'!$P11534,15)&amp;"-"&amp;FLOOR('Transaction Data'!$P11534,15)+14</f>
        <v>30-44</v>
      </c>
      <c r="R11534" s="2" t="str">
        <f>IF('Transaction Data'!$L11534&lt;=10,"Less Expensive","Expensive")</f>
        <v>Expensive</v>
      </c>
      <c r="S11534" s="4">
        <f>WEEKDAY('Transaction Data'!$A11534)</f>
        <v>4</v>
      </c>
      <c r="T11534" s="2" t="str">
        <f>IF(WEEKDAY('Transaction Data'!$A11534,2)&lt;6,"Weekday","Weekend")</f>
        <v>Weekday</v>
      </c>
    </row>
    <row r="11535" ht="15.75" customHeight="1">
      <c r="A11535" s="1">
        <v>45608.0</v>
      </c>
      <c r="B11535" s="2" t="s">
        <v>368</v>
      </c>
      <c r="C11535" s="2" t="s">
        <v>21</v>
      </c>
      <c r="D11535" s="1">
        <v>32704.0</v>
      </c>
      <c r="E11535" s="2" t="s">
        <v>27</v>
      </c>
      <c r="F11535" s="2">
        <v>481.0</v>
      </c>
      <c r="G11535" s="2" t="s">
        <v>28</v>
      </c>
      <c r="H11535" s="2" t="s">
        <v>42</v>
      </c>
      <c r="I11535" s="2" t="s">
        <v>35</v>
      </c>
      <c r="J11535" s="2" t="str">
        <f t="array" ref="J11535">XLOOKUP('Transaction Data'!$G11535,Product_Code,Biscuit_Brand)</f>
        <v>Shortbread</v>
      </c>
      <c r="K11535" s="2">
        <f t="array" ref="K11535">XLOOKUP('Transaction Data'!$G11535,Product_Code,Cost)</f>
        <v>10</v>
      </c>
      <c r="L11535" s="2">
        <f t="array" ref="L11535">XLOOKUP('Transaction Data'!$G11535,Product_Code,Unit_Price)</f>
        <v>45</v>
      </c>
      <c r="M11535" s="3">
        <f>'Transaction Data'!$F11535*'Transaction Data'!$K11535</f>
        <v>4810</v>
      </c>
      <c r="N11535" s="3">
        <f>'Transaction Data'!$F11535*'Transaction Data'!$L11535</f>
        <v>21645</v>
      </c>
      <c r="O11535" s="3">
        <f>'Transaction Data'!$N11535-'Transaction Data'!$M11535</f>
        <v>16835</v>
      </c>
      <c r="P11535" s="2">
        <f>DATEDIF('Transaction Data'!$D11535,'Transaction Data'!$A11535,"y")</f>
        <v>35</v>
      </c>
      <c r="Q11535" s="2" t="str">
        <f>FLOOR('Transaction Data'!$P11535,15)&amp;"-"&amp;FLOOR('Transaction Data'!$P11535,15)+14</f>
        <v>30-44</v>
      </c>
      <c r="R11535" s="2" t="str">
        <f>IF('Transaction Data'!$L11535&lt;=10,"Less Expensive","Expensive")</f>
        <v>Expensive</v>
      </c>
      <c r="S11535" s="4">
        <f>WEEKDAY('Transaction Data'!$A11535)</f>
        <v>3</v>
      </c>
      <c r="T11535" s="2" t="str">
        <f>IF(WEEKDAY('Transaction Data'!$A11535,2)&lt;6,"Weekday","Weekend")</f>
        <v>Weekday</v>
      </c>
    </row>
    <row r="11536" ht="15.75" customHeight="1">
      <c r="A11536" s="1">
        <v>45600.0</v>
      </c>
      <c r="B11536" s="2" t="s">
        <v>778</v>
      </c>
      <c r="C11536" s="2" t="s">
        <v>51</v>
      </c>
      <c r="D11536" s="1">
        <v>37470.0</v>
      </c>
      <c r="E11536" s="2" t="s">
        <v>63</v>
      </c>
      <c r="F11536" s="2">
        <v>497.0</v>
      </c>
      <c r="G11536" s="2" t="s">
        <v>44</v>
      </c>
      <c r="H11536" s="2" t="s">
        <v>49</v>
      </c>
      <c r="I11536" s="2" t="s">
        <v>30</v>
      </c>
      <c r="J11536" s="2" t="str">
        <f t="array" ref="J11536">XLOOKUP('Transaction Data'!$G11536,Product_Code,Biscuit_Brand)</f>
        <v>Butter Crunch</v>
      </c>
      <c r="K11536" s="2">
        <f t="array" ref="K11536">XLOOKUP('Transaction Data'!$G11536,Product_Code,Cost)</f>
        <v>10</v>
      </c>
      <c r="L11536" s="2">
        <f t="array" ref="L11536">XLOOKUP('Transaction Data'!$G11536,Product_Code,Unit_Price)</f>
        <v>11</v>
      </c>
      <c r="M11536" s="3">
        <f>'Transaction Data'!$F11536*'Transaction Data'!$K11536</f>
        <v>4970</v>
      </c>
      <c r="N11536" s="3">
        <f>'Transaction Data'!$F11536*'Transaction Data'!$L11536</f>
        <v>5467</v>
      </c>
      <c r="O11536" s="3">
        <f>'Transaction Data'!$N11536-'Transaction Data'!$M11536</f>
        <v>497</v>
      </c>
      <c r="P11536" s="2">
        <f>DATEDIF('Transaction Data'!$D11536,'Transaction Data'!$A11536,"y")</f>
        <v>22</v>
      </c>
      <c r="Q11536" s="2" t="str">
        <f>FLOOR('Transaction Data'!$P11536,15)&amp;"-"&amp;FLOOR('Transaction Data'!$P11536,15)+14</f>
        <v>15-29</v>
      </c>
      <c r="R11536" s="2" t="str">
        <f>IF('Transaction Data'!$L11536&lt;=10,"Less Expensive","Expensive")</f>
        <v>Expensive</v>
      </c>
      <c r="S11536" s="4">
        <f>WEEKDAY('Transaction Data'!$A11536)</f>
        <v>2</v>
      </c>
      <c r="T11536" s="2" t="str">
        <f>IF(WEEKDAY('Transaction Data'!$A11536,2)&lt;6,"Weekday","Weekend")</f>
        <v>Weekday</v>
      </c>
    </row>
    <row r="11537" ht="15.75" customHeight="1">
      <c r="A11537" s="1">
        <v>45607.0</v>
      </c>
      <c r="B11537" s="2" t="s">
        <v>6096</v>
      </c>
      <c r="C11537" s="2" t="s">
        <v>78</v>
      </c>
      <c r="D11537" s="1">
        <v>20098.0</v>
      </c>
      <c r="E11537" s="2" t="s">
        <v>22</v>
      </c>
      <c r="F11537" s="2">
        <v>412.0</v>
      </c>
      <c r="G11537" s="2" t="s">
        <v>60</v>
      </c>
      <c r="H11537" s="2" t="s">
        <v>49</v>
      </c>
      <c r="I11537" s="2" t="s">
        <v>30</v>
      </c>
      <c r="J11537" s="2" t="str">
        <f t="array" ref="J11537">XLOOKUP('Transaction Data'!$G11537,Product_Code,Biscuit_Brand)</f>
        <v>Peanut Butter Bites</v>
      </c>
      <c r="K11537" s="2">
        <f t="array" ref="K11537">XLOOKUP('Transaction Data'!$G11537,Product_Code,Cost)</f>
        <v>5</v>
      </c>
      <c r="L11537" s="2">
        <f t="array" ref="L11537">XLOOKUP('Transaction Data'!$G11537,Product_Code,Unit_Price)</f>
        <v>7</v>
      </c>
      <c r="M11537" s="3">
        <f>'Transaction Data'!$F11537*'Transaction Data'!$K11537</f>
        <v>2060</v>
      </c>
      <c r="N11537" s="3">
        <f>'Transaction Data'!$F11537*'Transaction Data'!$L11537</f>
        <v>2884</v>
      </c>
      <c r="O11537" s="3">
        <f>'Transaction Data'!$N11537-'Transaction Data'!$M11537</f>
        <v>824</v>
      </c>
      <c r="P11537" s="2">
        <f>DATEDIF('Transaction Data'!$D11537,'Transaction Data'!$A11537,"y")</f>
        <v>69</v>
      </c>
      <c r="Q11537" s="2" t="str">
        <f>FLOOR('Transaction Data'!$P11537,15)&amp;"-"&amp;FLOOR('Transaction Data'!$P11537,15)+14</f>
        <v>60-74</v>
      </c>
      <c r="R11537" s="2" t="str">
        <f>IF('Transaction Data'!$L11537&lt;=10,"Less Expensive","Expensive")</f>
        <v>Less Expensive</v>
      </c>
      <c r="S11537" s="4">
        <f>WEEKDAY('Transaction Data'!$A11537)</f>
        <v>2</v>
      </c>
      <c r="T11537" s="2" t="str">
        <f>IF(WEEKDAY('Transaction Data'!$A11537,2)&lt;6,"Weekday","Weekend")</f>
        <v>Weekday</v>
      </c>
    </row>
    <row r="11538" ht="15.75" customHeight="1">
      <c r="A11538" s="1">
        <v>45623.0</v>
      </c>
      <c r="B11538" s="2" t="s">
        <v>7885</v>
      </c>
      <c r="C11538" s="2" t="s">
        <v>78</v>
      </c>
      <c r="D11538" s="1">
        <v>29035.0</v>
      </c>
      <c r="E11538" s="2" t="s">
        <v>37</v>
      </c>
      <c r="F11538" s="2">
        <v>422.0</v>
      </c>
      <c r="G11538" s="2" t="s">
        <v>55</v>
      </c>
      <c r="H11538" s="2" t="s">
        <v>29</v>
      </c>
      <c r="I11538" s="2" t="s">
        <v>35</v>
      </c>
      <c r="J11538" s="2" t="str">
        <f t="array" ref="J11538">XLOOKUP('Transaction Data'!$G11538,Product_Code,Biscuit_Brand)</f>
        <v>Vanilla Wafers</v>
      </c>
      <c r="K11538" s="2">
        <f t="array" ref="K11538">XLOOKUP('Transaction Data'!$G11538,Product_Code,Cost)</f>
        <v>18</v>
      </c>
      <c r="L11538" s="2">
        <f t="array" ref="L11538">XLOOKUP('Transaction Data'!$G11538,Product_Code,Unit_Price)</f>
        <v>36</v>
      </c>
      <c r="M11538" s="3">
        <f>'Transaction Data'!$F11538*'Transaction Data'!$K11538</f>
        <v>7596</v>
      </c>
      <c r="N11538" s="3">
        <f>'Transaction Data'!$F11538*'Transaction Data'!$L11538</f>
        <v>15192</v>
      </c>
      <c r="O11538" s="3">
        <f>'Transaction Data'!$N11538-'Transaction Data'!$M11538</f>
        <v>7596</v>
      </c>
      <c r="P11538" s="2">
        <f>DATEDIF('Transaction Data'!$D11538,'Transaction Data'!$A11538,"y")</f>
        <v>45</v>
      </c>
      <c r="Q11538" s="2" t="str">
        <f>FLOOR('Transaction Data'!$P11538,15)&amp;"-"&amp;FLOOR('Transaction Data'!$P11538,15)+14</f>
        <v>45-59</v>
      </c>
      <c r="R11538" s="2" t="str">
        <f>IF('Transaction Data'!$L11538&lt;=10,"Less Expensive","Expensive")</f>
        <v>Expensive</v>
      </c>
      <c r="S11538" s="4">
        <f>WEEKDAY('Transaction Data'!$A11538)</f>
        <v>4</v>
      </c>
      <c r="T11538" s="2" t="str">
        <f>IF(WEEKDAY('Transaction Data'!$A11538,2)&lt;6,"Weekday","Weekend")</f>
        <v>Weekday</v>
      </c>
    </row>
    <row r="11539" ht="15.75" customHeight="1">
      <c r="A11539" s="1">
        <v>45624.0</v>
      </c>
      <c r="B11539" s="2" t="s">
        <v>2627</v>
      </c>
      <c r="C11539" s="2" t="s">
        <v>47</v>
      </c>
      <c r="D11539" s="1">
        <v>18434.0</v>
      </c>
      <c r="E11539" s="2" t="s">
        <v>22</v>
      </c>
      <c r="F11539" s="2">
        <v>175.0</v>
      </c>
      <c r="G11539" s="2" t="s">
        <v>55</v>
      </c>
      <c r="H11539" s="2" t="s">
        <v>45</v>
      </c>
      <c r="I11539" s="2" t="s">
        <v>35</v>
      </c>
      <c r="J11539" s="2" t="str">
        <f t="array" ref="J11539">XLOOKUP('Transaction Data'!$G11539,Product_Code,Biscuit_Brand)</f>
        <v>Vanilla Wafers</v>
      </c>
      <c r="K11539" s="2">
        <f t="array" ref="K11539">XLOOKUP('Transaction Data'!$G11539,Product_Code,Cost)</f>
        <v>18</v>
      </c>
      <c r="L11539" s="2">
        <f t="array" ref="L11539">XLOOKUP('Transaction Data'!$G11539,Product_Code,Unit_Price)</f>
        <v>36</v>
      </c>
      <c r="M11539" s="3">
        <f>'Transaction Data'!$F11539*'Transaction Data'!$K11539</f>
        <v>3150</v>
      </c>
      <c r="N11539" s="3">
        <f>'Transaction Data'!$F11539*'Transaction Data'!$L11539</f>
        <v>6300</v>
      </c>
      <c r="O11539" s="3">
        <f>'Transaction Data'!$N11539-'Transaction Data'!$M11539</f>
        <v>3150</v>
      </c>
      <c r="P11539" s="2">
        <f>DATEDIF('Transaction Data'!$D11539,'Transaction Data'!$A11539,"y")</f>
        <v>74</v>
      </c>
      <c r="Q11539" s="2" t="str">
        <f>FLOOR('Transaction Data'!$P11539,15)&amp;"-"&amp;FLOOR('Transaction Data'!$P11539,15)+14</f>
        <v>60-74</v>
      </c>
      <c r="R11539" s="2" t="str">
        <f>IF('Transaction Data'!$L11539&lt;=10,"Less Expensive","Expensive")</f>
        <v>Expensive</v>
      </c>
      <c r="S11539" s="4">
        <f>WEEKDAY('Transaction Data'!$A11539)</f>
        <v>5</v>
      </c>
      <c r="T11539" s="2" t="str">
        <f>IF(WEEKDAY('Transaction Data'!$A11539,2)&lt;6,"Weekday","Weekend")</f>
        <v>Weekday</v>
      </c>
    </row>
    <row r="11540" ht="15.75" customHeight="1">
      <c r="A11540" s="1">
        <v>45609.0</v>
      </c>
      <c r="B11540" s="2" t="s">
        <v>3719</v>
      </c>
      <c r="C11540" s="2" t="s">
        <v>69</v>
      </c>
      <c r="D11540" s="1">
        <v>17937.0</v>
      </c>
      <c r="E11540" s="2" t="s">
        <v>27</v>
      </c>
      <c r="F11540" s="2">
        <v>117.0</v>
      </c>
      <c r="G11540" s="2" t="s">
        <v>57</v>
      </c>
      <c r="H11540" s="2" t="s">
        <v>45</v>
      </c>
      <c r="I11540" s="2" t="s">
        <v>25</v>
      </c>
      <c r="J11540" s="2" t="str">
        <f t="array" ref="J11540">XLOOKUP('Transaction Data'!$G11540,Product_Code,Biscuit_Brand)</f>
        <v>Oatmeal Cookies</v>
      </c>
      <c r="K11540" s="2">
        <f t="array" ref="K11540">XLOOKUP('Transaction Data'!$G11540,Product_Code,Cost)</f>
        <v>19</v>
      </c>
      <c r="L11540" s="2">
        <f t="array" ref="L11540">XLOOKUP('Transaction Data'!$G11540,Product_Code,Unit_Price)</f>
        <v>23</v>
      </c>
      <c r="M11540" s="3">
        <f>'Transaction Data'!$F11540*'Transaction Data'!$K11540</f>
        <v>2223</v>
      </c>
      <c r="N11540" s="3">
        <f>'Transaction Data'!$F11540*'Transaction Data'!$L11540</f>
        <v>2691</v>
      </c>
      <c r="O11540" s="3">
        <f>'Transaction Data'!$N11540-'Transaction Data'!$M11540</f>
        <v>468</v>
      </c>
      <c r="P11540" s="2">
        <f>DATEDIF('Transaction Data'!$D11540,'Transaction Data'!$A11540,"y")</f>
        <v>75</v>
      </c>
      <c r="Q11540" s="2" t="str">
        <f>FLOOR('Transaction Data'!$P11540,15)&amp;"-"&amp;FLOOR('Transaction Data'!$P11540,15)+14</f>
        <v>75-89</v>
      </c>
      <c r="R11540" s="2" t="str">
        <f>IF('Transaction Data'!$L11540&lt;=10,"Less Expensive","Expensive")</f>
        <v>Expensive</v>
      </c>
      <c r="S11540" s="4">
        <f>WEEKDAY('Transaction Data'!$A11540)</f>
        <v>4</v>
      </c>
      <c r="T11540" s="2" t="str">
        <f>IF(WEEKDAY('Transaction Data'!$A11540,2)&lt;6,"Weekday","Weekend")</f>
        <v>Weekday</v>
      </c>
    </row>
    <row r="11541" ht="15.75" customHeight="1">
      <c r="A11541" s="1">
        <v>45607.0</v>
      </c>
      <c r="B11541" s="2" t="s">
        <v>1759</v>
      </c>
      <c r="C11541" s="2" t="s">
        <v>47</v>
      </c>
      <c r="D11541" s="1">
        <v>27701.0</v>
      </c>
      <c r="E11541" s="2" t="s">
        <v>22</v>
      </c>
      <c r="F11541" s="2">
        <v>193.0</v>
      </c>
      <c r="G11541" s="2" t="s">
        <v>60</v>
      </c>
      <c r="H11541" s="2" t="s">
        <v>24</v>
      </c>
      <c r="I11541" s="2" t="s">
        <v>25</v>
      </c>
      <c r="J11541" s="2" t="str">
        <f t="array" ref="J11541">XLOOKUP('Transaction Data'!$G11541,Product_Code,Biscuit_Brand)</f>
        <v>Peanut Butter Bites</v>
      </c>
      <c r="K11541" s="2">
        <f t="array" ref="K11541">XLOOKUP('Transaction Data'!$G11541,Product_Code,Cost)</f>
        <v>5</v>
      </c>
      <c r="L11541" s="2">
        <f t="array" ref="L11541">XLOOKUP('Transaction Data'!$G11541,Product_Code,Unit_Price)</f>
        <v>7</v>
      </c>
      <c r="M11541" s="3">
        <f>'Transaction Data'!$F11541*'Transaction Data'!$K11541</f>
        <v>965</v>
      </c>
      <c r="N11541" s="3">
        <f>'Transaction Data'!$F11541*'Transaction Data'!$L11541</f>
        <v>1351</v>
      </c>
      <c r="O11541" s="3">
        <f>'Transaction Data'!$N11541-'Transaction Data'!$M11541</f>
        <v>386</v>
      </c>
      <c r="P11541" s="2">
        <f>DATEDIF('Transaction Data'!$D11541,'Transaction Data'!$A11541,"y")</f>
        <v>49</v>
      </c>
      <c r="Q11541" s="2" t="str">
        <f>FLOOR('Transaction Data'!$P11541,15)&amp;"-"&amp;FLOOR('Transaction Data'!$P11541,15)+14</f>
        <v>45-59</v>
      </c>
      <c r="R11541" s="2" t="str">
        <f>IF('Transaction Data'!$L11541&lt;=10,"Less Expensive","Expensive")</f>
        <v>Less Expensive</v>
      </c>
      <c r="S11541" s="4">
        <f>WEEKDAY('Transaction Data'!$A11541)</f>
        <v>2</v>
      </c>
      <c r="T11541" s="2" t="str">
        <f>IF(WEEKDAY('Transaction Data'!$A11541,2)&lt;6,"Weekday","Weekend")</f>
        <v>Weekday</v>
      </c>
    </row>
    <row r="11542" ht="15.75" customHeight="1">
      <c r="A11542" s="1">
        <v>45614.0</v>
      </c>
      <c r="B11542" s="2" t="s">
        <v>5393</v>
      </c>
      <c r="C11542" s="2" t="s">
        <v>65</v>
      </c>
      <c r="D11542" s="1">
        <v>27357.0</v>
      </c>
      <c r="E11542" s="2" t="s">
        <v>27</v>
      </c>
      <c r="F11542" s="2">
        <v>482.0</v>
      </c>
      <c r="G11542" s="2" t="s">
        <v>38</v>
      </c>
      <c r="H11542" s="2" t="s">
        <v>29</v>
      </c>
      <c r="I11542" s="2" t="s">
        <v>30</v>
      </c>
      <c r="J11542" s="2" t="str">
        <f t="array" ref="J11542">XLOOKUP('Transaction Data'!$G11542,Product_Code,Biscuit_Brand)</f>
        <v>Ginger Snaps</v>
      </c>
      <c r="K11542" s="2">
        <f t="array" ref="K11542">XLOOKUP('Transaction Data'!$G11542,Product_Code,Cost)</f>
        <v>14</v>
      </c>
      <c r="L11542" s="2">
        <f t="array" ref="L11542">XLOOKUP('Transaction Data'!$G11542,Product_Code,Unit_Price)</f>
        <v>28</v>
      </c>
      <c r="M11542" s="3">
        <f>'Transaction Data'!$F11542*'Transaction Data'!$K11542</f>
        <v>6748</v>
      </c>
      <c r="N11542" s="3">
        <f>'Transaction Data'!$F11542*'Transaction Data'!$L11542</f>
        <v>13496</v>
      </c>
      <c r="O11542" s="3">
        <f>'Transaction Data'!$N11542-'Transaction Data'!$M11542</f>
        <v>6748</v>
      </c>
      <c r="P11542" s="2">
        <f>DATEDIF('Transaction Data'!$D11542,'Transaction Data'!$A11542,"y")</f>
        <v>49</v>
      </c>
      <c r="Q11542" s="2" t="str">
        <f>FLOOR('Transaction Data'!$P11542,15)&amp;"-"&amp;FLOOR('Transaction Data'!$P11542,15)+14</f>
        <v>45-59</v>
      </c>
      <c r="R11542" s="2" t="str">
        <f>IF('Transaction Data'!$L11542&lt;=10,"Less Expensive","Expensive")</f>
        <v>Expensive</v>
      </c>
      <c r="S11542" s="4">
        <f>WEEKDAY('Transaction Data'!$A11542)</f>
        <v>2</v>
      </c>
      <c r="T11542" s="2" t="str">
        <f>IF(WEEKDAY('Transaction Data'!$A11542,2)&lt;6,"Weekday","Weekend")</f>
        <v>Weekday</v>
      </c>
    </row>
    <row r="11543" ht="15.75" customHeight="1">
      <c r="A11543" s="1">
        <v>45617.0</v>
      </c>
      <c r="B11543" s="2" t="s">
        <v>5037</v>
      </c>
      <c r="C11543" s="2" t="s">
        <v>69</v>
      </c>
      <c r="D11543" s="1">
        <v>27950.0</v>
      </c>
      <c r="E11543" s="2" t="s">
        <v>37</v>
      </c>
      <c r="F11543" s="2">
        <v>234.0</v>
      </c>
      <c r="G11543" s="2" t="s">
        <v>48</v>
      </c>
      <c r="H11543" s="2" t="s">
        <v>42</v>
      </c>
      <c r="I11543" s="2" t="s">
        <v>25</v>
      </c>
      <c r="J11543" s="2" t="str">
        <f t="array" ref="J11543">XLOOKUP('Transaction Data'!$G11543,Product_Code,Biscuit_Brand)</f>
        <v>Lemon Crisps</v>
      </c>
      <c r="K11543" s="2">
        <f t="array" ref="K11543">XLOOKUP('Transaction Data'!$G11543,Product_Code,Cost)</f>
        <v>7</v>
      </c>
      <c r="L11543" s="2">
        <f t="array" ref="L11543">XLOOKUP('Transaction Data'!$G11543,Product_Code,Unit_Price)</f>
        <v>9</v>
      </c>
      <c r="M11543" s="3">
        <f>'Transaction Data'!$F11543*'Transaction Data'!$K11543</f>
        <v>1638</v>
      </c>
      <c r="N11543" s="3">
        <f>'Transaction Data'!$F11543*'Transaction Data'!$L11543</f>
        <v>2106</v>
      </c>
      <c r="O11543" s="3">
        <f>'Transaction Data'!$N11543-'Transaction Data'!$M11543</f>
        <v>468</v>
      </c>
      <c r="P11543" s="2">
        <f>DATEDIF('Transaction Data'!$D11543,'Transaction Data'!$A11543,"y")</f>
        <v>48</v>
      </c>
      <c r="Q11543" s="2" t="str">
        <f>FLOOR('Transaction Data'!$P11543,15)&amp;"-"&amp;FLOOR('Transaction Data'!$P11543,15)+14</f>
        <v>45-59</v>
      </c>
      <c r="R11543" s="2" t="str">
        <f>IF('Transaction Data'!$L11543&lt;=10,"Less Expensive","Expensive")</f>
        <v>Less Expensive</v>
      </c>
      <c r="S11543" s="4">
        <f>WEEKDAY('Transaction Data'!$A11543)</f>
        <v>5</v>
      </c>
      <c r="T11543" s="2" t="str">
        <f>IF(WEEKDAY('Transaction Data'!$A11543,2)&lt;6,"Weekday","Weekend")</f>
        <v>Weekday</v>
      </c>
    </row>
    <row r="11544" ht="15.75" customHeight="1">
      <c r="A11544" s="1">
        <v>45624.0</v>
      </c>
      <c r="B11544" s="2" t="s">
        <v>5419</v>
      </c>
      <c r="C11544" s="2" t="s">
        <v>47</v>
      </c>
      <c r="D11544" s="1">
        <v>17938.0</v>
      </c>
      <c r="E11544" s="2" t="s">
        <v>37</v>
      </c>
      <c r="F11544" s="2">
        <v>468.0</v>
      </c>
      <c r="G11544" s="2" t="s">
        <v>38</v>
      </c>
      <c r="H11544" s="2" t="s">
        <v>29</v>
      </c>
      <c r="I11544" s="2" t="s">
        <v>25</v>
      </c>
      <c r="J11544" s="2" t="str">
        <f t="array" ref="J11544">XLOOKUP('Transaction Data'!$G11544,Product_Code,Biscuit_Brand)</f>
        <v>Ginger Snaps</v>
      </c>
      <c r="K11544" s="2">
        <f t="array" ref="K11544">XLOOKUP('Transaction Data'!$G11544,Product_Code,Cost)</f>
        <v>14</v>
      </c>
      <c r="L11544" s="2">
        <f t="array" ref="L11544">XLOOKUP('Transaction Data'!$G11544,Product_Code,Unit_Price)</f>
        <v>28</v>
      </c>
      <c r="M11544" s="3">
        <f>'Transaction Data'!$F11544*'Transaction Data'!$K11544</f>
        <v>6552</v>
      </c>
      <c r="N11544" s="3">
        <f>'Transaction Data'!$F11544*'Transaction Data'!$L11544</f>
        <v>13104</v>
      </c>
      <c r="O11544" s="3">
        <f>'Transaction Data'!$N11544-'Transaction Data'!$M11544</f>
        <v>6552</v>
      </c>
      <c r="P11544" s="2">
        <f>DATEDIF('Transaction Data'!$D11544,'Transaction Data'!$A11544,"y")</f>
        <v>75</v>
      </c>
      <c r="Q11544" s="2" t="str">
        <f>FLOOR('Transaction Data'!$P11544,15)&amp;"-"&amp;FLOOR('Transaction Data'!$P11544,15)+14</f>
        <v>75-89</v>
      </c>
      <c r="R11544" s="2" t="str">
        <f>IF('Transaction Data'!$L11544&lt;=10,"Less Expensive","Expensive")</f>
        <v>Expensive</v>
      </c>
      <c r="S11544" s="4">
        <f>WEEKDAY('Transaction Data'!$A11544)</f>
        <v>5</v>
      </c>
      <c r="T11544" s="2" t="str">
        <f>IF(WEEKDAY('Transaction Data'!$A11544,2)&lt;6,"Weekday","Weekend")</f>
        <v>Weekday</v>
      </c>
    </row>
    <row r="11545" ht="15.75" customHeight="1">
      <c r="A11545" s="1">
        <v>45599.0</v>
      </c>
      <c r="B11545" s="2" t="s">
        <v>1239</v>
      </c>
      <c r="C11545" s="2" t="s">
        <v>51</v>
      </c>
      <c r="D11545" s="1">
        <v>35825.0</v>
      </c>
      <c r="E11545" s="2" t="s">
        <v>37</v>
      </c>
      <c r="F11545" s="2">
        <v>13.0</v>
      </c>
      <c r="G11545" s="2" t="s">
        <v>55</v>
      </c>
      <c r="H11545" s="2" t="s">
        <v>24</v>
      </c>
      <c r="I11545" s="2" t="s">
        <v>35</v>
      </c>
      <c r="J11545" s="2" t="str">
        <f t="array" ref="J11545">XLOOKUP('Transaction Data'!$G11545,Product_Code,Biscuit_Brand)</f>
        <v>Vanilla Wafers</v>
      </c>
      <c r="K11545" s="2">
        <f t="array" ref="K11545">XLOOKUP('Transaction Data'!$G11545,Product_Code,Cost)</f>
        <v>18</v>
      </c>
      <c r="L11545" s="2">
        <f t="array" ref="L11545">XLOOKUP('Transaction Data'!$G11545,Product_Code,Unit_Price)</f>
        <v>36</v>
      </c>
      <c r="M11545" s="3">
        <f>'Transaction Data'!$F11545*'Transaction Data'!$K11545</f>
        <v>234</v>
      </c>
      <c r="N11545" s="3">
        <f>'Transaction Data'!$F11545*'Transaction Data'!$L11545</f>
        <v>468</v>
      </c>
      <c r="O11545" s="3">
        <f>'Transaction Data'!$N11545-'Transaction Data'!$M11545</f>
        <v>234</v>
      </c>
      <c r="P11545" s="2">
        <f>DATEDIF('Transaction Data'!$D11545,'Transaction Data'!$A11545,"y")</f>
        <v>26</v>
      </c>
      <c r="Q11545" s="2" t="str">
        <f>FLOOR('Transaction Data'!$P11545,15)&amp;"-"&amp;FLOOR('Transaction Data'!$P11545,15)+14</f>
        <v>15-29</v>
      </c>
      <c r="R11545" s="2" t="str">
        <f>IF('Transaction Data'!$L11545&lt;=10,"Less Expensive","Expensive")</f>
        <v>Expensive</v>
      </c>
      <c r="S11545" s="4">
        <f>WEEKDAY('Transaction Data'!$A11545)</f>
        <v>1</v>
      </c>
      <c r="T11545" s="2" t="str">
        <f>IF(WEEKDAY('Transaction Data'!$A11545,2)&lt;6,"Weekday","Weekend")</f>
        <v>Weekend</v>
      </c>
    </row>
    <row r="11546" ht="15.75" customHeight="1">
      <c r="A11546" s="1">
        <v>45607.0</v>
      </c>
      <c r="B11546" s="2" t="s">
        <v>2383</v>
      </c>
      <c r="C11546" s="2" t="s">
        <v>54</v>
      </c>
      <c r="D11546" s="1">
        <v>31903.0</v>
      </c>
      <c r="E11546" s="2" t="s">
        <v>27</v>
      </c>
      <c r="F11546" s="2">
        <v>382.0</v>
      </c>
      <c r="G11546" s="2" t="s">
        <v>60</v>
      </c>
      <c r="H11546" s="2" t="s">
        <v>45</v>
      </c>
      <c r="I11546" s="2" t="s">
        <v>25</v>
      </c>
      <c r="J11546" s="2" t="str">
        <f t="array" ref="J11546">XLOOKUP('Transaction Data'!$G11546,Product_Code,Biscuit_Brand)</f>
        <v>Peanut Butter Bites</v>
      </c>
      <c r="K11546" s="2">
        <f t="array" ref="K11546">XLOOKUP('Transaction Data'!$G11546,Product_Code,Cost)</f>
        <v>5</v>
      </c>
      <c r="L11546" s="2">
        <f t="array" ref="L11546">XLOOKUP('Transaction Data'!$G11546,Product_Code,Unit_Price)</f>
        <v>7</v>
      </c>
      <c r="M11546" s="3">
        <f>'Transaction Data'!$F11546*'Transaction Data'!$K11546</f>
        <v>1910</v>
      </c>
      <c r="N11546" s="3">
        <f>'Transaction Data'!$F11546*'Transaction Data'!$L11546</f>
        <v>2674</v>
      </c>
      <c r="O11546" s="3">
        <f>'Transaction Data'!$N11546-'Transaction Data'!$M11546</f>
        <v>764</v>
      </c>
      <c r="P11546" s="2">
        <f>DATEDIF('Transaction Data'!$D11546,'Transaction Data'!$A11546,"y")</f>
        <v>37</v>
      </c>
      <c r="Q11546" s="2" t="str">
        <f>FLOOR('Transaction Data'!$P11546,15)&amp;"-"&amp;FLOOR('Transaction Data'!$P11546,15)+14</f>
        <v>30-44</v>
      </c>
      <c r="R11546" s="2" t="str">
        <f>IF('Transaction Data'!$L11546&lt;=10,"Less Expensive","Expensive")</f>
        <v>Less Expensive</v>
      </c>
      <c r="S11546" s="4">
        <f>WEEKDAY('Transaction Data'!$A11546)</f>
        <v>2</v>
      </c>
      <c r="T11546" s="2" t="str">
        <f>IF(WEEKDAY('Transaction Data'!$A11546,2)&lt;6,"Weekday","Weekend")</f>
        <v>Weekday</v>
      </c>
    </row>
    <row r="11547" ht="15.75" customHeight="1">
      <c r="A11547" s="1">
        <v>45604.0</v>
      </c>
      <c r="B11547" s="2" t="s">
        <v>7596</v>
      </c>
      <c r="C11547" s="2" t="s">
        <v>78</v>
      </c>
      <c r="D11547" s="1">
        <v>28474.0</v>
      </c>
      <c r="E11547" s="2" t="s">
        <v>22</v>
      </c>
      <c r="F11547" s="2">
        <v>286.0</v>
      </c>
      <c r="G11547" s="2" t="s">
        <v>55</v>
      </c>
      <c r="H11547" s="2" t="s">
        <v>34</v>
      </c>
      <c r="I11547" s="2" t="s">
        <v>30</v>
      </c>
      <c r="J11547" s="2" t="str">
        <f t="array" ref="J11547">XLOOKUP('Transaction Data'!$G11547,Product_Code,Biscuit_Brand)</f>
        <v>Vanilla Wafers</v>
      </c>
      <c r="K11547" s="2">
        <f t="array" ref="K11547">XLOOKUP('Transaction Data'!$G11547,Product_Code,Cost)</f>
        <v>18</v>
      </c>
      <c r="L11547" s="2">
        <f t="array" ref="L11547">XLOOKUP('Transaction Data'!$G11547,Product_Code,Unit_Price)</f>
        <v>36</v>
      </c>
      <c r="M11547" s="3">
        <f>'Transaction Data'!$F11547*'Transaction Data'!$K11547</f>
        <v>5148</v>
      </c>
      <c r="N11547" s="3">
        <f>'Transaction Data'!$F11547*'Transaction Data'!$L11547</f>
        <v>10296</v>
      </c>
      <c r="O11547" s="3">
        <f>'Transaction Data'!$N11547-'Transaction Data'!$M11547</f>
        <v>5148</v>
      </c>
      <c r="P11547" s="2">
        <f>DATEDIF('Transaction Data'!$D11547,'Transaction Data'!$A11547,"y")</f>
        <v>46</v>
      </c>
      <c r="Q11547" s="2" t="str">
        <f>FLOOR('Transaction Data'!$P11547,15)&amp;"-"&amp;FLOOR('Transaction Data'!$P11547,15)+14</f>
        <v>45-59</v>
      </c>
      <c r="R11547" s="2" t="str">
        <f>IF('Transaction Data'!$L11547&lt;=10,"Less Expensive","Expensive")</f>
        <v>Expensive</v>
      </c>
      <c r="S11547" s="4">
        <f>WEEKDAY('Transaction Data'!$A11547)</f>
        <v>6</v>
      </c>
      <c r="T11547" s="2" t="str">
        <f>IF(WEEKDAY('Transaction Data'!$A11547,2)&lt;6,"Weekday","Weekend")</f>
        <v>Weekday</v>
      </c>
    </row>
    <row r="11548" ht="15.75" customHeight="1">
      <c r="A11548" s="1">
        <v>45616.0</v>
      </c>
      <c r="B11548" s="2" t="s">
        <v>9001</v>
      </c>
      <c r="C11548" s="2" t="s">
        <v>47</v>
      </c>
      <c r="D11548" s="1">
        <v>31028.0</v>
      </c>
      <c r="E11548" s="2" t="s">
        <v>37</v>
      </c>
      <c r="F11548" s="2">
        <v>72.0</v>
      </c>
      <c r="G11548" s="2" t="s">
        <v>55</v>
      </c>
      <c r="H11548" s="2" t="s">
        <v>42</v>
      </c>
      <c r="I11548" s="2" t="s">
        <v>25</v>
      </c>
      <c r="J11548" s="2" t="str">
        <f t="array" ref="J11548">XLOOKUP('Transaction Data'!$G11548,Product_Code,Biscuit_Brand)</f>
        <v>Vanilla Wafers</v>
      </c>
      <c r="K11548" s="2">
        <f t="array" ref="K11548">XLOOKUP('Transaction Data'!$G11548,Product_Code,Cost)</f>
        <v>18</v>
      </c>
      <c r="L11548" s="2">
        <f t="array" ref="L11548">XLOOKUP('Transaction Data'!$G11548,Product_Code,Unit_Price)</f>
        <v>36</v>
      </c>
      <c r="M11548" s="3">
        <f>'Transaction Data'!$F11548*'Transaction Data'!$K11548</f>
        <v>1296</v>
      </c>
      <c r="N11548" s="3">
        <f>'Transaction Data'!$F11548*'Transaction Data'!$L11548</f>
        <v>2592</v>
      </c>
      <c r="O11548" s="3">
        <f>'Transaction Data'!$N11548-'Transaction Data'!$M11548</f>
        <v>1296</v>
      </c>
      <c r="P11548" s="2">
        <f>DATEDIF('Transaction Data'!$D11548,'Transaction Data'!$A11548,"y")</f>
        <v>39</v>
      </c>
      <c r="Q11548" s="2" t="str">
        <f>FLOOR('Transaction Data'!$P11548,15)&amp;"-"&amp;FLOOR('Transaction Data'!$P11548,15)+14</f>
        <v>30-44</v>
      </c>
      <c r="R11548" s="2" t="str">
        <f>IF('Transaction Data'!$L11548&lt;=10,"Less Expensive","Expensive")</f>
        <v>Expensive</v>
      </c>
      <c r="S11548" s="4">
        <f>WEEKDAY('Transaction Data'!$A11548)</f>
        <v>4</v>
      </c>
      <c r="T11548" s="2" t="str">
        <f>IF(WEEKDAY('Transaction Data'!$A11548,2)&lt;6,"Weekday","Weekend")</f>
        <v>Weekday</v>
      </c>
    </row>
    <row r="11549" ht="15.75" customHeight="1">
      <c r="A11549" s="1">
        <v>45605.0</v>
      </c>
      <c r="B11549" s="2" t="s">
        <v>8757</v>
      </c>
      <c r="C11549" s="2" t="s">
        <v>21</v>
      </c>
      <c r="D11549" s="1">
        <v>19379.0</v>
      </c>
      <c r="E11549" s="2" t="s">
        <v>22</v>
      </c>
      <c r="F11549" s="2">
        <v>186.0</v>
      </c>
      <c r="G11549" s="2" t="s">
        <v>28</v>
      </c>
      <c r="H11549" s="2" t="s">
        <v>29</v>
      </c>
      <c r="I11549" s="2" t="s">
        <v>35</v>
      </c>
      <c r="J11549" s="2" t="str">
        <f t="array" ref="J11549">XLOOKUP('Transaction Data'!$G11549,Product_Code,Biscuit_Brand)</f>
        <v>Shortbread</v>
      </c>
      <c r="K11549" s="2">
        <f t="array" ref="K11549">XLOOKUP('Transaction Data'!$G11549,Product_Code,Cost)</f>
        <v>10</v>
      </c>
      <c r="L11549" s="2">
        <f t="array" ref="L11549">XLOOKUP('Transaction Data'!$G11549,Product_Code,Unit_Price)</f>
        <v>45</v>
      </c>
      <c r="M11549" s="3">
        <f>'Transaction Data'!$F11549*'Transaction Data'!$K11549</f>
        <v>1860</v>
      </c>
      <c r="N11549" s="3">
        <f>'Transaction Data'!$F11549*'Transaction Data'!$L11549</f>
        <v>8370</v>
      </c>
      <c r="O11549" s="3">
        <f>'Transaction Data'!$N11549-'Transaction Data'!$M11549</f>
        <v>6510</v>
      </c>
      <c r="P11549" s="2">
        <f>DATEDIF('Transaction Data'!$D11549,'Transaction Data'!$A11549,"y")</f>
        <v>71</v>
      </c>
      <c r="Q11549" s="2" t="str">
        <f>FLOOR('Transaction Data'!$P11549,15)&amp;"-"&amp;FLOOR('Transaction Data'!$P11549,15)+14</f>
        <v>60-74</v>
      </c>
      <c r="R11549" s="2" t="str">
        <f>IF('Transaction Data'!$L11549&lt;=10,"Less Expensive","Expensive")</f>
        <v>Expensive</v>
      </c>
      <c r="S11549" s="4">
        <f>WEEKDAY('Transaction Data'!$A11549)</f>
        <v>7</v>
      </c>
      <c r="T11549" s="2" t="str">
        <f>IF(WEEKDAY('Transaction Data'!$A11549,2)&lt;6,"Weekday","Weekend")</f>
        <v>Weekend</v>
      </c>
    </row>
    <row r="11550" ht="15.75" customHeight="1">
      <c r="A11550" s="1">
        <v>45601.0</v>
      </c>
      <c r="B11550" s="2" t="s">
        <v>6362</v>
      </c>
      <c r="C11550" s="2" t="s">
        <v>41</v>
      </c>
      <c r="D11550" s="1">
        <v>27136.0</v>
      </c>
      <c r="E11550" s="2" t="s">
        <v>22</v>
      </c>
      <c r="F11550" s="2">
        <v>278.0</v>
      </c>
      <c r="G11550" s="2" t="s">
        <v>38</v>
      </c>
      <c r="H11550" s="2" t="s">
        <v>52</v>
      </c>
      <c r="I11550" s="2" t="s">
        <v>30</v>
      </c>
      <c r="J11550" s="2" t="str">
        <f t="array" ref="J11550">XLOOKUP('Transaction Data'!$G11550,Product_Code,Biscuit_Brand)</f>
        <v>Ginger Snaps</v>
      </c>
      <c r="K11550" s="2">
        <f t="array" ref="K11550">XLOOKUP('Transaction Data'!$G11550,Product_Code,Cost)</f>
        <v>14</v>
      </c>
      <c r="L11550" s="2">
        <f t="array" ref="L11550">XLOOKUP('Transaction Data'!$G11550,Product_Code,Unit_Price)</f>
        <v>28</v>
      </c>
      <c r="M11550" s="3">
        <f>'Transaction Data'!$F11550*'Transaction Data'!$K11550</f>
        <v>3892</v>
      </c>
      <c r="N11550" s="3">
        <f>'Transaction Data'!$F11550*'Transaction Data'!$L11550</f>
        <v>7784</v>
      </c>
      <c r="O11550" s="3">
        <f>'Transaction Data'!$N11550-'Transaction Data'!$M11550</f>
        <v>3892</v>
      </c>
      <c r="P11550" s="2">
        <f>DATEDIF('Transaction Data'!$D11550,'Transaction Data'!$A11550,"y")</f>
        <v>50</v>
      </c>
      <c r="Q11550" s="2" t="str">
        <f>FLOOR('Transaction Data'!$P11550,15)&amp;"-"&amp;FLOOR('Transaction Data'!$P11550,15)+14</f>
        <v>45-59</v>
      </c>
      <c r="R11550" s="2" t="str">
        <f>IF('Transaction Data'!$L11550&lt;=10,"Less Expensive","Expensive")</f>
        <v>Expensive</v>
      </c>
      <c r="S11550" s="4">
        <f>WEEKDAY('Transaction Data'!$A11550)</f>
        <v>3</v>
      </c>
      <c r="T11550" s="2" t="str">
        <f>IF(WEEKDAY('Transaction Data'!$A11550,2)&lt;6,"Weekday","Weekend")</f>
        <v>Weekday</v>
      </c>
    </row>
    <row r="11551" ht="15.75" customHeight="1">
      <c r="A11551" s="1">
        <v>45612.0</v>
      </c>
      <c r="B11551" s="2" t="s">
        <v>2108</v>
      </c>
      <c r="C11551" s="2" t="s">
        <v>21</v>
      </c>
      <c r="D11551" s="1">
        <v>18369.0</v>
      </c>
      <c r="E11551" s="2" t="s">
        <v>63</v>
      </c>
      <c r="F11551" s="2">
        <v>100.0</v>
      </c>
      <c r="G11551" s="2" t="s">
        <v>28</v>
      </c>
      <c r="H11551" s="2" t="s">
        <v>24</v>
      </c>
      <c r="I11551" s="2" t="s">
        <v>30</v>
      </c>
      <c r="J11551" s="2" t="str">
        <f t="array" ref="J11551">XLOOKUP('Transaction Data'!$G11551,Product_Code,Biscuit_Brand)</f>
        <v>Shortbread</v>
      </c>
      <c r="K11551" s="2">
        <f t="array" ref="K11551">XLOOKUP('Transaction Data'!$G11551,Product_Code,Cost)</f>
        <v>10</v>
      </c>
      <c r="L11551" s="2">
        <f t="array" ref="L11551">XLOOKUP('Transaction Data'!$G11551,Product_Code,Unit_Price)</f>
        <v>45</v>
      </c>
      <c r="M11551" s="3">
        <f>'Transaction Data'!$F11551*'Transaction Data'!$K11551</f>
        <v>1000</v>
      </c>
      <c r="N11551" s="3">
        <f>'Transaction Data'!$F11551*'Transaction Data'!$L11551</f>
        <v>4500</v>
      </c>
      <c r="O11551" s="3">
        <f>'Transaction Data'!$N11551-'Transaction Data'!$M11551</f>
        <v>3500</v>
      </c>
      <c r="P11551" s="2">
        <f>DATEDIF('Transaction Data'!$D11551,'Transaction Data'!$A11551,"y")</f>
        <v>74</v>
      </c>
      <c r="Q11551" s="2" t="str">
        <f>FLOOR('Transaction Data'!$P11551,15)&amp;"-"&amp;FLOOR('Transaction Data'!$P11551,15)+14</f>
        <v>60-74</v>
      </c>
      <c r="R11551" s="2" t="str">
        <f>IF('Transaction Data'!$L11551&lt;=10,"Less Expensive","Expensive")</f>
        <v>Expensive</v>
      </c>
      <c r="S11551" s="4">
        <f>WEEKDAY('Transaction Data'!$A11551)</f>
        <v>7</v>
      </c>
      <c r="T11551" s="2" t="str">
        <f>IF(WEEKDAY('Transaction Data'!$A11551,2)&lt;6,"Weekday","Weekend")</f>
        <v>Weekend</v>
      </c>
    </row>
    <row r="11552" ht="15.75" customHeight="1">
      <c r="A11552" s="1">
        <v>45618.0</v>
      </c>
      <c r="B11552" s="2" t="s">
        <v>7197</v>
      </c>
      <c r="C11552" s="2" t="s">
        <v>54</v>
      </c>
      <c r="D11552" s="1">
        <v>26858.0</v>
      </c>
      <c r="E11552" s="2" t="s">
        <v>63</v>
      </c>
      <c r="F11552" s="2">
        <v>309.0</v>
      </c>
      <c r="G11552" s="2" t="s">
        <v>61</v>
      </c>
      <c r="H11552" s="2" t="s">
        <v>34</v>
      </c>
      <c r="I11552" s="2" t="s">
        <v>35</v>
      </c>
      <c r="J11552" s="2" t="str">
        <f t="array" ref="J11552">XLOOKUP('Transaction Data'!$G11552,Product_Code,Biscuit_Brand)</f>
        <v>Choco Delight</v>
      </c>
      <c r="K11552" s="2">
        <f t="array" ref="K11552">XLOOKUP('Transaction Data'!$G11552,Product_Code,Cost)</f>
        <v>3</v>
      </c>
      <c r="L11552" s="2">
        <f t="array" ref="L11552">XLOOKUP('Transaction Data'!$G11552,Product_Code,Unit_Price)</f>
        <v>5</v>
      </c>
      <c r="M11552" s="3">
        <f>'Transaction Data'!$F11552*'Transaction Data'!$K11552</f>
        <v>927</v>
      </c>
      <c r="N11552" s="3">
        <f>'Transaction Data'!$F11552*'Transaction Data'!$L11552</f>
        <v>1545</v>
      </c>
      <c r="O11552" s="3">
        <f>'Transaction Data'!$N11552-'Transaction Data'!$M11552</f>
        <v>618</v>
      </c>
      <c r="P11552" s="2">
        <f>DATEDIF('Transaction Data'!$D11552,'Transaction Data'!$A11552,"y")</f>
        <v>51</v>
      </c>
      <c r="Q11552" s="2" t="str">
        <f>FLOOR('Transaction Data'!$P11552,15)&amp;"-"&amp;FLOOR('Transaction Data'!$P11552,15)+14</f>
        <v>45-59</v>
      </c>
      <c r="R11552" s="2" t="str">
        <f>IF('Transaction Data'!$L11552&lt;=10,"Less Expensive","Expensive")</f>
        <v>Less Expensive</v>
      </c>
      <c r="S11552" s="4">
        <f>WEEKDAY('Transaction Data'!$A11552)</f>
        <v>6</v>
      </c>
      <c r="T11552" s="2" t="str">
        <f>IF(WEEKDAY('Transaction Data'!$A11552,2)&lt;6,"Weekday","Weekend")</f>
        <v>Weekday</v>
      </c>
    </row>
    <row r="11553" ht="15.75" customHeight="1">
      <c r="A11553" s="1">
        <v>45599.0</v>
      </c>
      <c r="B11553" s="2" t="s">
        <v>6253</v>
      </c>
      <c r="C11553" s="2" t="s">
        <v>65</v>
      </c>
      <c r="D11553" s="1">
        <v>36883.0</v>
      </c>
      <c r="E11553" s="2" t="s">
        <v>22</v>
      </c>
      <c r="F11553" s="2">
        <v>68.0</v>
      </c>
      <c r="G11553" s="2" t="s">
        <v>38</v>
      </c>
      <c r="H11553" s="2" t="s">
        <v>52</v>
      </c>
      <c r="I11553" s="2" t="s">
        <v>35</v>
      </c>
      <c r="J11553" s="2" t="str">
        <f t="array" ref="J11553">XLOOKUP('Transaction Data'!$G11553,Product_Code,Biscuit_Brand)</f>
        <v>Ginger Snaps</v>
      </c>
      <c r="K11553" s="2">
        <f t="array" ref="K11553">XLOOKUP('Transaction Data'!$G11553,Product_Code,Cost)</f>
        <v>14</v>
      </c>
      <c r="L11553" s="2">
        <f t="array" ref="L11553">XLOOKUP('Transaction Data'!$G11553,Product_Code,Unit_Price)</f>
        <v>28</v>
      </c>
      <c r="M11553" s="3">
        <f>'Transaction Data'!$F11553*'Transaction Data'!$K11553</f>
        <v>952</v>
      </c>
      <c r="N11553" s="3">
        <f>'Transaction Data'!$F11553*'Transaction Data'!$L11553</f>
        <v>1904</v>
      </c>
      <c r="O11553" s="3">
        <f>'Transaction Data'!$N11553-'Transaction Data'!$M11553</f>
        <v>952</v>
      </c>
      <c r="P11553" s="2">
        <f>DATEDIF('Transaction Data'!$D11553,'Transaction Data'!$A11553,"y")</f>
        <v>23</v>
      </c>
      <c r="Q11553" s="2" t="str">
        <f>FLOOR('Transaction Data'!$P11553,15)&amp;"-"&amp;FLOOR('Transaction Data'!$P11553,15)+14</f>
        <v>15-29</v>
      </c>
      <c r="R11553" s="2" t="str">
        <f>IF('Transaction Data'!$L11553&lt;=10,"Less Expensive","Expensive")</f>
        <v>Expensive</v>
      </c>
      <c r="S11553" s="4">
        <f>WEEKDAY('Transaction Data'!$A11553)</f>
        <v>1</v>
      </c>
      <c r="T11553" s="2" t="str">
        <f>IF(WEEKDAY('Transaction Data'!$A11553,2)&lt;6,"Weekday","Weekend")</f>
        <v>Weekend</v>
      </c>
    </row>
    <row r="11554" ht="15.75" customHeight="1">
      <c r="A11554" s="1">
        <v>45617.0</v>
      </c>
      <c r="B11554" s="2" t="s">
        <v>7106</v>
      </c>
      <c r="C11554" s="2" t="s">
        <v>69</v>
      </c>
      <c r="D11554" s="1">
        <v>26630.0</v>
      </c>
      <c r="E11554" s="2" t="s">
        <v>63</v>
      </c>
      <c r="F11554" s="2">
        <v>160.0</v>
      </c>
      <c r="G11554" s="2" t="s">
        <v>61</v>
      </c>
      <c r="H11554" s="2" t="s">
        <v>52</v>
      </c>
      <c r="I11554" s="2" t="s">
        <v>25</v>
      </c>
      <c r="J11554" s="2" t="str">
        <f t="array" ref="J11554">XLOOKUP('Transaction Data'!$G11554,Product_Code,Biscuit_Brand)</f>
        <v>Choco Delight</v>
      </c>
      <c r="K11554" s="2">
        <f t="array" ref="K11554">XLOOKUP('Transaction Data'!$G11554,Product_Code,Cost)</f>
        <v>3</v>
      </c>
      <c r="L11554" s="2">
        <f t="array" ref="L11554">XLOOKUP('Transaction Data'!$G11554,Product_Code,Unit_Price)</f>
        <v>5</v>
      </c>
      <c r="M11554" s="3">
        <f>'Transaction Data'!$F11554*'Transaction Data'!$K11554</f>
        <v>480</v>
      </c>
      <c r="N11554" s="3">
        <f>'Transaction Data'!$F11554*'Transaction Data'!$L11554</f>
        <v>800</v>
      </c>
      <c r="O11554" s="3">
        <f>'Transaction Data'!$N11554-'Transaction Data'!$M11554</f>
        <v>320</v>
      </c>
      <c r="P11554" s="2">
        <f>DATEDIF('Transaction Data'!$D11554,'Transaction Data'!$A11554,"y")</f>
        <v>51</v>
      </c>
      <c r="Q11554" s="2" t="str">
        <f>FLOOR('Transaction Data'!$P11554,15)&amp;"-"&amp;FLOOR('Transaction Data'!$P11554,15)+14</f>
        <v>45-59</v>
      </c>
      <c r="R11554" s="2" t="str">
        <f>IF('Transaction Data'!$L11554&lt;=10,"Less Expensive","Expensive")</f>
        <v>Less Expensive</v>
      </c>
      <c r="S11554" s="4">
        <f>WEEKDAY('Transaction Data'!$A11554)</f>
        <v>5</v>
      </c>
      <c r="T11554" s="2" t="str">
        <f>IF(WEEKDAY('Transaction Data'!$A11554,2)&lt;6,"Weekday","Weekend")</f>
        <v>Weekday</v>
      </c>
    </row>
    <row r="11555" ht="15.75" customHeight="1">
      <c r="A11555" s="1">
        <v>45602.0</v>
      </c>
      <c r="B11555" s="2" t="s">
        <v>934</v>
      </c>
      <c r="C11555" s="2" t="s">
        <v>72</v>
      </c>
      <c r="D11555" s="1">
        <v>36246.0</v>
      </c>
      <c r="E11555" s="2" t="s">
        <v>27</v>
      </c>
      <c r="F11555" s="2">
        <v>213.0</v>
      </c>
      <c r="G11555" s="2" t="s">
        <v>55</v>
      </c>
      <c r="H11555" s="2" t="s">
        <v>52</v>
      </c>
      <c r="I11555" s="2" t="s">
        <v>25</v>
      </c>
      <c r="J11555" s="2" t="str">
        <f t="array" ref="J11555">XLOOKUP('Transaction Data'!$G11555,Product_Code,Biscuit_Brand)</f>
        <v>Vanilla Wafers</v>
      </c>
      <c r="K11555" s="2">
        <f t="array" ref="K11555">XLOOKUP('Transaction Data'!$G11555,Product_Code,Cost)</f>
        <v>18</v>
      </c>
      <c r="L11555" s="2">
        <f t="array" ref="L11555">XLOOKUP('Transaction Data'!$G11555,Product_Code,Unit_Price)</f>
        <v>36</v>
      </c>
      <c r="M11555" s="3">
        <f>'Transaction Data'!$F11555*'Transaction Data'!$K11555</f>
        <v>3834</v>
      </c>
      <c r="N11555" s="3">
        <f>'Transaction Data'!$F11555*'Transaction Data'!$L11555</f>
        <v>7668</v>
      </c>
      <c r="O11555" s="3">
        <f>'Transaction Data'!$N11555-'Transaction Data'!$M11555</f>
        <v>3834</v>
      </c>
      <c r="P11555" s="2">
        <f>DATEDIF('Transaction Data'!$D11555,'Transaction Data'!$A11555,"y")</f>
        <v>25</v>
      </c>
      <c r="Q11555" s="2" t="str">
        <f>FLOOR('Transaction Data'!$P11555,15)&amp;"-"&amp;FLOOR('Transaction Data'!$P11555,15)+14</f>
        <v>15-29</v>
      </c>
      <c r="R11555" s="2" t="str">
        <f>IF('Transaction Data'!$L11555&lt;=10,"Less Expensive","Expensive")</f>
        <v>Expensive</v>
      </c>
      <c r="S11555" s="4">
        <f>WEEKDAY('Transaction Data'!$A11555)</f>
        <v>4</v>
      </c>
      <c r="T11555" s="2" t="str">
        <f>IF(WEEKDAY('Transaction Data'!$A11555,2)&lt;6,"Weekday","Weekend")</f>
        <v>Weekday</v>
      </c>
    </row>
    <row r="11556" ht="15.75" customHeight="1">
      <c r="A11556" s="1">
        <v>45611.0</v>
      </c>
      <c r="B11556" s="2" t="s">
        <v>5148</v>
      </c>
      <c r="C11556" s="2" t="s">
        <v>72</v>
      </c>
      <c r="D11556" s="1">
        <v>31290.0</v>
      </c>
      <c r="E11556" s="2" t="s">
        <v>63</v>
      </c>
      <c r="F11556" s="2">
        <v>217.0</v>
      </c>
      <c r="G11556" s="2" t="s">
        <v>48</v>
      </c>
      <c r="H11556" s="2" t="s">
        <v>24</v>
      </c>
      <c r="I11556" s="2" t="s">
        <v>30</v>
      </c>
      <c r="J11556" s="2" t="str">
        <f t="array" ref="J11556">XLOOKUP('Transaction Data'!$G11556,Product_Code,Biscuit_Brand)</f>
        <v>Lemon Crisps</v>
      </c>
      <c r="K11556" s="2">
        <f t="array" ref="K11556">XLOOKUP('Transaction Data'!$G11556,Product_Code,Cost)</f>
        <v>7</v>
      </c>
      <c r="L11556" s="2">
        <f t="array" ref="L11556">XLOOKUP('Transaction Data'!$G11556,Product_Code,Unit_Price)</f>
        <v>9</v>
      </c>
      <c r="M11556" s="3">
        <f>'Transaction Data'!$F11556*'Transaction Data'!$K11556</f>
        <v>1519</v>
      </c>
      <c r="N11556" s="3">
        <f>'Transaction Data'!$F11556*'Transaction Data'!$L11556</f>
        <v>1953</v>
      </c>
      <c r="O11556" s="3">
        <f>'Transaction Data'!$N11556-'Transaction Data'!$M11556</f>
        <v>434</v>
      </c>
      <c r="P11556" s="2">
        <f>DATEDIF('Transaction Data'!$D11556,'Transaction Data'!$A11556,"y")</f>
        <v>39</v>
      </c>
      <c r="Q11556" s="2" t="str">
        <f>FLOOR('Transaction Data'!$P11556,15)&amp;"-"&amp;FLOOR('Transaction Data'!$P11556,15)+14</f>
        <v>30-44</v>
      </c>
      <c r="R11556" s="2" t="str">
        <f>IF('Transaction Data'!$L11556&lt;=10,"Less Expensive","Expensive")</f>
        <v>Less Expensive</v>
      </c>
      <c r="S11556" s="4">
        <f>WEEKDAY('Transaction Data'!$A11556)</f>
        <v>6</v>
      </c>
      <c r="T11556" s="2" t="str">
        <f>IF(WEEKDAY('Transaction Data'!$A11556,2)&lt;6,"Weekday","Weekend")</f>
        <v>Weekday</v>
      </c>
    </row>
    <row r="11557" ht="15.75" customHeight="1">
      <c r="A11557" s="1">
        <v>45607.0</v>
      </c>
      <c r="B11557" s="2" t="s">
        <v>4989</v>
      </c>
      <c r="C11557" s="2" t="s">
        <v>41</v>
      </c>
      <c r="D11557" s="1">
        <v>36498.0</v>
      </c>
      <c r="E11557" s="2" t="s">
        <v>27</v>
      </c>
      <c r="F11557" s="2">
        <v>226.0</v>
      </c>
      <c r="G11557" s="2" t="s">
        <v>55</v>
      </c>
      <c r="H11557" s="2" t="s">
        <v>24</v>
      </c>
      <c r="I11557" s="2" t="s">
        <v>25</v>
      </c>
      <c r="J11557" s="2" t="str">
        <f t="array" ref="J11557">XLOOKUP('Transaction Data'!$G11557,Product_Code,Biscuit_Brand)</f>
        <v>Vanilla Wafers</v>
      </c>
      <c r="K11557" s="2">
        <f t="array" ref="K11557">XLOOKUP('Transaction Data'!$G11557,Product_Code,Cost)</f>
        <v>18</v>
      </c>
      <c r="L11557" s="2">
        <f t="array" ref="L11557">XLOOKUP('Transaction Data'!$G11557,Product_Code,Unit_Price)</f>
        <v>36</v>
      </c>
      <c r="M11557" s="3">
        <f>'Transaction Data'!$F11557*'Transaction Data'!$K11557</f>
        <v>4068</v>
      </c>
      <c r="N11557" s="3">
        <f>'Transaction Data'!$F11557*'Transaction Data'!$L11557</f>
        <v>8136</v>
      </c>
      <c r="O11557" s="3">
        <f>'Transaction Data'!$N11557-'Transaction Data'!$M11557</f>
        <v>4068</v>
      </c>
      <c r="P11557" s="2">
        <f>DATEDIF('Transaction Data'!$D11557,'Transaction Data'!$A11557,"y")</f>
        <v>24</v>
      </c>
      <c r="Q11557" s="2" t="str">
        <f>FLOOR('Transaction Data'!$P11557,15)&amp;"-"&amp;FLOOR('Transaction Data'!$P11557,15)+14</f>
        <v>15-29</v>
      </c>
      <c r="R11557" s="2" t="str">
        <f>IF('Transaction Data'!$L11557&lt;=10,"Less Expensive","Expensive")</f>
        <v>Expensive</v>
      </c>
      <c r="S11557" s="4">
        <f>WEEKDAY('Transaction Data'!$A11557)</f>
        <v>2</v>
      </c>
      <c r="T11557" s="2" t="str">
        <f>IF(WEEKDAY('Transaction Data'!$A11557,2)&lt;6,"Weekday","Weekend")</f>
        <v>Weekday</v>
      </c>
    </row>
    <row r="11558" ht="15.75" customHeight="1">
      <c r="A11558" s="1">
        <v>45604.0</v>
      </c>
      <c r="B11558" s="2" t="s">
        <v>5301</v>
      </c>
      <c r="C11558" s="2" t="s">
        <v>51</v>
      </c>
      <c r="D11558" s="1">
        <v>37928.0</v>
      </c>
      <c r="E11558" s="2" t="s">
        <v>37</v>
      </c>
      <c r="F11558" s="2">
        <v>133.0</v>
      </c>
      <c r="G11558" s="2" t="s">
        <v>60</v>
      </c>
      <c r="H11558" s="2" t="s">
        <v>42</v>
      </c>
      <c r="I11558" s="2" t="s">
        <v>25</v>
      </c>
      <c r="J11558" s="2" t="str">
        <f t="array" ref="J11558">XLOOKUP('Transaction Data'!$G11558,Product_Code,Biscuit_Brand)</f>
        <v>Peanut Butter Bites</v>
      </c>
      <c r="K11558" s="2">
        <f t="array" ref="K11558">XLOOKUP('Transaction Data'!$G11558,Product_Code,Cost)</f>
        <v>5</v>
      </c>
      <c r="L11558" s="2">
        <f t="array" ref="L11558">XLOOKUP('Transaction Data'!$G11558,Product_Code,Unit_Price)</f>
        <v>7</v>
      </c>
      <c r="M11558" s="3">
        <f>'Transaction Data'!$F11558*'Transaction Data'!$K11558</f>
        <v>665</v>
      </c>
      <c r="N11558" s="3">
        <f>'Transaction Data'!$F11558*'Transaction Data'!$L11558</f>
        <v>931</v>
      </c>
      <c r="O11558" s="3">
        <f>'Transaction Data'!$N11558-'Transaction Data'!$M11558</f>
        <v>266</v>
      </c>
      <c r="P11558" s="2">
        <f>DATEDIF('Transaction Data'!$D11558,'Transaction Data'!$A11558,"y")</f>
        <v>21</v>
      </c>
      <c r="Q11558" s="2" t="str">
        <f>FLOOR('Transaction Data'!$P11558,15)&amp;"-"&amp;FLOOR('Transaction Data'!$P11558,15)+14</f>
        <v>15-29</v>
      </c>
      <c r="R11558" s="2" t="str">
        <f>IF('Transaction Data'!$L11558&lt;=10,"Less Expensive","Expensive")</f>
        <v>Less Expensive</v>
      </c>
      <c r="S11558" s="4">
        <f>WEEKDAY('Transaction Data'!$A11558)</f>
        <v>6</v>
      </c>
      <c r="T11558" s="2" t="str">
        <f>IF(WEEKDAY('Transaction Data'!$A11558,2)&lt;6,"Weekday","Weekend")</f>
        <v>Weekday</v>
      </c>
    </row>
    <row r="11559" ht="15.75" customHeight="1">
      <c r="A11559" s="1">
        <v>45606.0</v>
      </c>
      <c r="B11559" s="2" t="s">
        <v>5828</v>
      </c>
      <c r="C11559" s="2" t="s">
        <v>32</v>
      </c>
      <c r="D11559" s="1">
        <v>18379.0</v>
      </c>
      <c r="E11559" s="2" t="s">
        <v>37</v>
      </c>
      <c r="F11559" s="2">
        <v>459.0</v>
      </c>
      <c r="G11559" s="2" t="s">
        <v>28</v>
      </c>
      <c r="H11559" s="2" t="s">
        <v>29</v>
      </c>
      <c r="I11559" s="2" t="s">
        <v>35</v>
      </c>
      <c r="J11559" s="2" t="str">
        <f t="array" ref="J11559">XLOOKUP('Transaction Data'!$G11559,Product_Code,Biscuit_Brand)</f>
        <v>Shortbread</v>
      </c>
      <c r="K11559" s="2">
        <f t="array" ref="K11559">XLOOKUP('Transaction Data'!$G11559,Product_Code,Cost)</f>
        <v>10</v>
      </c>
      <c r="L11559" s="2">
        <f t="array" ref="L11559">XLOOKUP('Transaction Data'!$G11559,Product_Code,Unit_Price)</f>
        <v>45</v>
      </c>
      <c r="M11559" s="3">
        <f>'Transaction Data'!$F11559*'Transaction Data'!$K11559</f>
        <v>4590</v>
      </c>
      <c r="N11559" s="3">
        <f>'Transaction Data'!$F11559*'Transaction Data'!$L11559</f>
        <v>20655</v>
      </c>
      <c r="O11559" s="3">
        <f>'Transaction Data'!$N11559-'Transaction Data'!$M11559</f>
        <v>16065</v>
      </c>
      <c r="P11559" s="2">
        <f>DATEDIF('Transaction Data'!$D11559,'Transaction Data'!$A11559,"y")</f>
        <v>74</v>
      </c>
      <c r="Q11559" s="2" t="str">
        <f>FLOOR('Transaction Data'!$P11559,15)&amp;"-"&amp;FLOOR('Transaction Data'!$P11559,15)+14</f>
        <v>60-74</v>
      </c>
      <c r="R11559" s="2" t="str">
        <f>IF('Transaction Data'!$L11559&lt;=10,"Less Expensive","Expensive")</f>
        <v>Expensive</v>
      </c>
      <c r="S11559" s="4">
        <f>WEEKDAY('Transaction Data'!$A11559)</f>
        <v>1</v>
      </c>
      <c r="T11559" s="2" t="str">
        <f>IF(WEEKDAY('Transaction Data'!$A11559,2)&lt;6,"Weekday","Weekend")</f>
        <v>Weekend</v>
      </c>
    </row>
    <row r="11560" ht="15.75" customHeight="1">
      <c r="A11560" s="1">
        <v>45611.0</v>
      </c>
      <c r="B11560" s="2" t="s">
        <v>5980</v>
      </c>
      <c r="C11560" s="2" t="s">
        <v>21</v>
      </c>
      <c r="D11560" s="1">
        <v>20774.0</v>
      </c>
      <c r="E11560" s="2" t="s">
        <v>63</v>
      </c>
      <c r="F11560" s="2">
        <v>477.0</v>
      </c>
      <c r="G11560" s="2" t="s">
        <v>60</v>
      </c>
      <c r="H11560" s="2" t="s">
        <v>49</v>
      </c>
      <c r="I11560" s="2" t="s">
        <v>25</v>
      </c>
      <c r="J11560" s="2" t="str">
        <f t="array" ref="J11560">XLOOKUP('Transaction Data'!$G11560,Product_Code,Biscuit_Brand)</f>
        <v>Peanut Butter Bites</v>
      </c>
      <c r="K11560" s="2">
        <f t="array" ref="K11560">XLOOKUP('Transaction Data'!$G11560,Product_Code,Cost)</f>
        <v>5</v>
      </c>
      <c r="L11560" s="2">
        <f t="array" ref="L11560">XLOOKUP('Transaction Data'!$G11560,Product_Code,Unit_Price)</f>
        <v>7</v>
      </c>
      <c r="M11560" s="3">
        <f>'Transaction Data'!$F11560*'Transaction Data'!$K11560</f>
        <v>2385</v>
      </c>
      <c r="N11560" s="3">
        <f>'Transaction Data'!$F11560*'Transaction Data'!$L11560</f>
        <v>3339</v>
      </c>
      <c r="O11560" s="3">
        <f>'Transaction Data'!$N11560-'Transaction Data'!$M11560</f>
        <v>954</v>
      </c>
      <c r="P11560" s="2">
        <f>DATEDIF('Transaction Data'!$D11560,'Transaction Data'!$A11560,"y")</f>
        <v>68</v>
      </c>
      <c r="Q11560" s="2" t="str">
        <f>FLOOR('Transaction Data'!$P11560,15)&amp;"-"&amp;FLOOR('Transaction Data'!$P11560,15)+14</f>
        <v>60-74</v>
      </c>
      <c r="R11560" s="2" t="str">
        <f>IF('Transaction Data'!$L11560&lt;=10,"Less Expensive","Expensive")</f>
        <v>Less Expensive</v>
      </c>
      <c r="S11560" s="4">
        <f>WEEKDAY('Transaction Data'!$A11560)</f>
        <v>6</v>
      </c>
      <c r="T11560" s="2" t="str">
        <f>IF(WEEKDAY('Transaction Data'!$A11560,2)&lt;6,"Weekday","Weekend")</f>
        <v>Weekday</v>
      </c>
    </row>
    <row r="11561" ht="15.75" customHeight="1">
      <c r="A11561" s="1">
        <v>45617.0</v>
      </c>
      <c r="B11561" s="2" t="s">
        <v>1600</v>
      </c>
      <c r="C11561" s="2" t="s">
        <v>21</v>
      </c>
      <c r="D11561" s="1">
        <v>37624.0</v>
      </c>
      <c r="E11561" s="2" t="s">
        <v>63</v>
      </c>
      <c r="F11561" s="2">
        <v>405.0</v>
      </c>
      <c r="G11561" s="2" t="s">
        <v>60</v>
      </c>
      <c r="H11561" s="2" t="s">
        <v>24</v>
      </c>
      <c r="I11561" s="2" t="s">
        <v>35</v>
      </c>
      <c r="J11561" s="2" t="str">
        <f t="array" ref="J11561">XLOOKUP('Transaction Data'!$G11561,Product_Code,Biscuit_Brand)</f>
        <v>Peanut Butter Bites</v>
      </c>
      <c r="K11561" s="2">
        <f t="array" ref="K11561">XLOOKUP('Transaction Data'!$G11561,Product_Code,Cost)</f>
        <v>5</v>
      </c>
      <c r="L11561" s="2">
        <f t="array" ref="L11561">XLOOKUP('Transaction Data'!$G11561,Product_Code,Unit_Price)</f>
        <v>7</v>
      </c>
      <c r="M11561" s="3">
        <f>'Transaction Data'!$F11561*'Transaction Data'!$K11561</f>
        <v>2025</v>
      </c>
      <c r="N11561" s="3">
        <f>'Transaction Data'!$F11561*'Transaction Data'!$L11561</f>
        <v>2835</v>
      </c>
      <c r="O11561" s="3">
        <f>'Transaction Data'!$N11561-'Transaction Data'!$M11561</f>
        <v>810</v>
      </c>
      <c r="P11561" s="2">
        <f>DATEDIF('Transaction Data'!$D11561,'Transaction Data'!$A11561,"y")</f>
        <v>21</v>
      </c>
      <c r="Q11561" s="2" t="str">
        <f>FLOOR('Transaction Data'!$P11561,15)&amp;"-"&amp;FLOOR('Transaction Data'!$P11561,15)+14</f>
        <v>15-29</v>
      </c>
      <c r="R11561" s="2" t="str">
        <f>IF('Transaction Data'!$L11561&lt;=10,"Less Expensive","Expensive")</f>
        <v>Less Expensive</v>
      </c>
      <c r="S11561" s="4">
        <f>WEEKDAY('Transaction Data'!$A11561)</f>
        <v>5</v>
      </c>
      <c r="T11561" s="2" t="str">
        <f>IF(WEEKDAY('Transaction Data'!$A11561,2)&lt;6,"Weekday","Weekend")</f>
        <v>Weekday</v>
      </c>
    </row>
    <row r="11562" ht="15.75" customHeight="1">
      <c r="A11562" s="1">
        <v>45600.0</v>
      </c>
      <c r="B11562" s="2" t="s">
        <v>1283</v>
      </c>
      <c r="C11562" s="2" t="s">
        <v>54</v>
      </c>
      <c r="D11562" s="1">
        <v>21219.0</v>
      </c>
      <c r="E11562" s="2" t="s">
        <v>37</v>
      </c>
      <c r="F11562" s="2">
        <v>383.0</v>
      </c>
      <c r="G11562" s="2" t="s">
        <v>55</v>
      </c>
      <c r="H11562" s="2" t="s">
        <v>52</v>
      </c>
      <c r="I11562" s="2" t="s">
        <v>30</v>
      </c>
      <c r="J11562" s="2" t="str">
        <f t="array" ref="J11562">XLOOKUP('Transaction Data'!$G11562,Product_Code,Biscuit_Brand)</f>
        <v>Vanilla Wafers</v>
      </c>
      <c r="K11562" s="2">
        <f t="array" ref="K11562">XLOOKUP('Transaction Data'!$G11562,Product_Code,Cost)</f>
        <v>18</v>
      </c>
      <c r="L11562" s="2">
        <f t="array" ref="L11562">XLOOKUP('Transaction Data'!$G11562,Product_Code,Unit_Price)</f>
        <v>36</v>
      </c>
      <c r="M11562" s="3">
        <f>'Transaction Data'!$F11562*'Transaction Data'!$K11562</f>
        <v>6894</v>
      </c>
      <c r="N11562" s="3">
        <f>'Transaction Data'!$F11562*'Transaction Data'!$L11562</f>
        <v>13788</v>
      </c>
      <c r="O11562" s="3">
        <f>'Transaction Data'!$N11562-'Transaction Data'!$M11562</f>
        <v>6894</v>
      </c>
      <c r="P11562" s="2">
        <f>DATEDIF('Transaction Data'!$D11562,'Transaction Data'!$A11562,"y")</f>
        <v>66</v>
      </c>
      <c r="Q11562" s="2" t="str">
        <f>FLOOR('Transaction Data'!$P11562,15)&amp;"-"&amp;FLOOR('Transaction Data'!$P11562,15)+14</f>
        <v>60-74</v>
      </c>
      <c r="R11562" s="2" t="str">
        <f>IF('Transaction Data'!$L11562&lt;=10,"Less Expensive","Expensive")</f>
        <v>Expensive</v>
      </c>
      <c r="S11562" s="4">
        <f>WEEKDAY('Transaction Data'!$A11562)</f>
        <v>2</v>
      </c>
      <c r="T11562" s="2" t="str">
        <f>IF(WEEKDAY('Transaction Data'!$A11562,2)&lt;6,"Weekday","Weekend")</f>
        <v>Weekday</v>
      </c>
    </row>
    <row r="11563" ht="15.75" customHeight="1">
      <c r="A11563" s="1">
        <v>45598.0</v>
      </c>
      <c r="B11563" s="2" t="s">
        <v>6708</v>
      </c>
      <c r="C11563" s="2" t="s">
        <v>47</v>
      </c>
      <c r="D11563" s="1">
        <v>33068.0</v>
      </c>
      <c r="E11563" s="2" t="s">
        <v>63</v>
      </c>
      <c r="F11563" s="2">
        <v>146.0</v>
      </c>
      <c r="G11563" s="2" t="s">
        <v>61</v>
      </c>
      <c r="H11563" s="2" t="s">
        <v>52</v>
      </c>
      <c r="I11563" s="2" t="s">
        <v>30</v>
      </c>
      <c r="J11563" s="2" t="str">
        <f t="array" ref="J11563">XLOOKUP('Transaction Data'!$G11563,Product_Code,Biscuit_Brand)</f>
        <v>Choco Delight</v>
      </c>
      <c r="K11563" s="2">
        <f t="array" ref="K11563">XLOOKUP('Transaction Data'!$G11563,Product_Code,Cost)</f>
        <v>3</v>
      </c>
      <c r="L11563" s="2">
        <f t="array" ref="L11563">XLOOKUP('Transaction Data'!$G11563,Product_Code,Unit_Price)</f>
        <v>5</v>
      </c>
      <c r="M11563" s="3">
        <f>'Transaction Data'!$F11563*'Transaction Data'!$K11563</f>
        <v>438</v>
      </c>
      <c r="N11563" s="3">
        <f>'Transaction Data'!$F11563*'Transaction Data'!$L11563</f>
        <v>730</v>
      </c>
      <c r="O11563" s="3">
        <f>'Transaction Data'!$N11563-'Transaction Data'!$M11563</f>
        <v>292</v>
      </c>
      <c r="P11563" s="2">
        <f>DATEDIF('Transaction Data'!$D11563,'Transaction Data'!$A11563,"y")</f>
        <v>34</v>
      </c>
      <c r="Q11563" s="2" t="str">
        <f>FLOOR('Transaction Data'!$P11563,15)&amp;"-"&amp;FLOOR('Transaction Data'!$P11563,15)+14</f>
        <v>30-44</v>
      </c>
      <c r="R11563" s="2" t="str">
        <f>IF('Transaction Data'!$L11563&lt;=10,"Less Expensive","Expensive")</f>
        <v>Less Expensive</v>
      </c>
      <c r="S11563" s="4">
        <f>WEEKDAY('Transaction Data'!$A11563)</f>
        <v>7</v>
      </c>
      <c r="T11563" s="2" t="str">
        <f>IF(WEEKDAY('Transaction Data'!$A11563,2)&lt;6,"Weekday","Weekend")</f>
        <v>Weekend</v>
      </c>
    </row>
    <row r="11564" ht="15.75" customHeight="1">
      <c r="A11564" s="1">
        <v>45603.0</v>
      </c>
      <c r="B11564" s="2" t="s">
        <v>2289</v>
      </c>
      <c r="C11564" s="2" t="s">
        <v>51</v>
      </c>
      <c r="D11564" s="1">
        <v>27440.0</v>
      </c>
      <c r="E11564" s="2" t="s">
        <v>37</v>
      </c>
      <c r="F11564" s="2">
        <v>263.0</v>
      </c>
      <c r="G11564" s="2" t="s">
        <v>38</v>
      </c>
      <c r="H11564" s="2" t="s">
        <v>34</v>
      </c>
      <c r="I11564" s="2" t="s">
        <v>35</v>
      </c>
      <c r="J11564" s="2" t="str">
        <f t="array" ref="J11564">XLOOKUP('Transaction Data'!$G11564,Product_Code,Biscuit_Brand)</f>
        <v>Ginger Snaps</v>
      </c>
      <c r="K11564" s="2">
        <f t="array" ref="K11564">XLOOKUP('Transaction Data'!$G11564,Product_Code,Cost)</f>
        <v>14</v>
      </c>
      <c r="L11564" s="2">
        <f t="array" ref="L11564">XLOOKUP('Transaction Data'!$G11564,Product_Code,Unit_Price)</f>
        <v>28</v>
      </c>
      <c r="M11564" s="3">
        <f>'Transaction Data'!$F11564*'Transaction Data'!$K11564</f>
        <v>3682</v>
      </c>
      <c r="N11564" s="3">
        <f>'Transaction Data'!$F11564*'Transaction Data'!$L11564</f>
        <v>7364</v>
      </c>
      <c r="O11564" s="3">
        <f>'Transaction Data'!$N11564-'Transaction Data'!$M11564</f>
        <v>3682</v>
      </c>
      <c r="P11564" s="2">
        <f>DATEDIF('Transaction Data'!$D11564,'Transaction Data'!$A11564,"y")</f>
        <v>49</v>
      </c>
      <c r="Q11564" s="2" t="str">
        <f>FLOOR('Transaction Data'!$P11564,15)&amp;"-"&amp;FLOOR('Transaction Data'!$P11564,15)+14</f>
        <v>45-59</v>
      </c>
      <c r="R11564" s="2" t="str">
        <f>IF('Transaction Data'!$L11564&lt;=10,"Less Expensive","Expensive")</f>
        <v>Expensive</v>
      </c>
      <c r="S11564" s="4">
        <f>WEEKDAY('Transaction Data'!$A11564)</f>
        <v>5</v>
      </c>
      <c r="T11564" s="2" t="str">
        <f>IF(WEEKDAY('Transaction Data'!$A11564,2)&lt;6,"Weekday","Weekend")</f>
        <v>Weekday</v>
      </c>
    </row>
    <row r="11565" ht="15.75" customHeight="1">
      <c r="A11565" s="1">
        <v>45610.0</v>
      </c>
      <c r="B11565" s="2" t="s">
        <v>8947</v>
      </c>
      <c r="C11565" s="2" t="s">
        <v>41</v>
      </c>
      <c r="D11565" s="1">
        <v>38429.0</v>
      </c>
      <c r="E11565" s="2" t="s">
        <v>22</v>
      </c>
      <c r="F11565" s="2">
        <v>225.0</v>
      </c>
      <c r="G11565" s="2" t="s">
        <v>33</v>
      </c>
      <c r="H11565" s="2" t="s">
        <v>45</v>
      </c>
      <c r="I11565" s="2" t="s">
        <v>35</v>
      </c>
      <c r="J11565" s="2" t="str">
        <f t="array" ref="J11565">XLOOKUP('Transaction Data'!$G11565,Product_Code,Biscuit_Brand)</f>
        <v>Caramel Biscuits</v>
      </c>
      <c r="K11565" s="2">
        <f t="array" ref="K11565">XLOOKUP('Transaction Data'!$G11565,Product_Code,Cost)</f>
        <v>18</v>
      </c>
      <c r="L11565" s="2">
        <f t="array" ref="L11565">XLOOKUP('Transaction Data'!$G11565,Product_Code,Unit_Price)</f>
        <v>22</v>
      </c>
      <c r="M11565" s="3">
        <f>'Transaction Data'!$F11565*'Transaction Data'!$K11565</f>
        <v>4050</v>
      </c>
      <c r="N11565" s="3">
        <f>'Transaction Data'!$F11565*'Transaction Data'!$L11565</f>
        <v>4950</v>
      </c>
      <c r="O11565" s="3">
        <f>'Transaction Data'!$N11565-'Transaction Data'!$M11565</f>
        <v>900</v>
      </c>
      <c r="P11565" s="2">
        <f>DATEDIF('Transaction Data'!$D11565,'Transaction Data'!$A11565,"y")</f>
        <v>19</v>
      </c>
      <c r="Q11565" s="2" t="str">
        <f>FLOOR('Transaction Data'!$P11565,15)&amp;"-"&amp;FLOOR('Transaction Data'!$P11565,15)+14</f>
        <v>15-29</v>
      </c>
      <c r="R11565" s="2" t="str">
        <f>IF('Transaction Data'!$L11565&lt;=10,"Less Expensive","Expensive")</f>
        <v>Expensive</v>
      </c>
      <c r="S11565" s="4">
        <f>WEEKDAY('Transaction Data'!$A11565)</f>
        <v>5</v>
      </c>
      <c r="T11565" s="2" t="str">
        <f>IF(WEEKDAY('Transaction Data'!$A11565,2)&lt;6,"Weekday","Weekend")</f>
        <v>Weekday</v>
      </c>
    </row>
    <row r="11566" ht="15.75" customHeight="1">
      <c r="A11566" s="1">
        <v>45615.0</v>
      </c>
      <c r="B11566" s="2" t="s">
        <v>5741</v>
      </c>
      <c r="C11566" s="2" t="s">
        <v>51</v>
      </c>
      <c r="D11566" s="1">
        <v>32384.0</v>
      </c>
      <c r="E11566" s="2" t="s">
        <v>27</v>
      </c>
      <c r="F11566" s="2">
        <v>233.0</v>
      </c>
      <c r="G11566" s="2" t="s">
        <v>48</v>
      </c>
      <c r="H11566" s="2" t="s">
        <v>34</v>
      </c>
      <c r="I11566" s="2" t="s">
        <v>25</v>
      </c>
      <c r="J11566" s="2" t="str">
        <f t="array" ref="J11566">XLOOKUP('Transaction Data'!$G11566,Product_Code,Biscuit_Brand)</f>
        <v>Lemon Crisps</v>
      </c>
      <c r="K11566" s="2">
        <f t="array" ref="K11566">XLOOKUP('Transaction Data'!$G11566,Product_Code,Cost)</f>
        <v>7</v>
      </c>
      <c r="L11566" s="2">
        <f t="array" ref="L11566">XLOOKUP('Transaction Data'!$G11566,Product_Code,Unit_Price)</f>
        <v>9</v>
      </c>
      <c r="M11566" s="3">
        <f>'Transaction Data'!$F11566*'Transaction Data'!$K11566</f>
        <v>1631</v>
      </c>
      <c r="N11566" s="3">
        <f>'Transaction Data'!$F11566*'Transaction Data'!$L11566</f>
        <v>2097</v>
      </c>
      <c r="O11566" s="3">
        <f>'Transaction Data'!$N11566-'Transaction Data'!$M11566</f>
        <v>466</v>
      </c>
      <c r="P11566" s="2">
        <f>DATEDIF('Transaction Data'!$D11566,'Transaction Data'!$A11566,"y")</f>
        <v>36</v>
      </c>
      <c r="Q11566" s="2" t="str">
        <f>FLOOR('Transaction Data'!$P11566,15)&amp;"-"&amp;FLOOR('Transaction Data'!$P11566,15)+14</f>
        <v>30-44</v>
      </c>
      <c r="R11566" s="2" t="str">
        <f>IF('Transaction Data'!$L11566&lt;=10,"Less Expensive","Expensive")</f>
        <v>Less Expensive</v>
      </c>
      <c r="S11566" s="4">
        <f>WEEKDAY('Transaction Data'!$A11566)</f>
        <v>3</v>
      </c>
      <c r="T11566" s="2" t="str">
        <f>IF(WEEKDAY('Transaction Data'!$A11566,2)&lt;6,"Weekday","Weekend")</f>
        <v>Weekday</v>
      </c>
    </row>
    <row r="11567" ht="15.75" customHeight="1">
      <c r="A11567" s="1">
        <v>45626.0</v>
      </c>
      <c r="B11567" s="2" t="s">
        <v>8265</v>
      </c>
      <c r="C11567" s="2" t="s">
        <v>47</v>
      </c>
      <c r="D11567" s="1">
        <v>33992.0</v>
      </c>
      <c r="E11567" s="2" t="s">
        <v>37</v>
      </c>
      <c r="F11567" s="2">
        <v>288.0</v>
      </c>
      <c r="G11567" s="2" t="s">
        <v>33</v>
      </c>
      <c r="H11567" s="2" t="s">
        <v>29</v>
      </c>
      <c r="I11567" s="2" t="s">
        <v>25</v>
      </c>
      <c r="J11567" s="2" t="str">
        <f t="array" ref="J11567">XLOOKUP('Transaction Data'!$G11567,Product_Code,Biscuit_Brand)</f>
        <v>Caramel Biscuits</v>
      </c>
      <c r="K11567" s="2">
        <f t="array" ref="K11567">XLOOKUP('Transaction Data'!$G11567,Product_Code,Cost)</f>
        <v>18</v>
      </c>
      <c r="L11567" s="2">
        <f t="array" ref="L11567">XLOOKUP('Transaction Data'!$G11567,Product_Code,Unit_Price)</f>
        <v>22</v>
      </c>
      <c r="M11567" s="3">
        <f>'Transaction Data'!$F11567*'Transaction Data'!$K11567</f>
        <v>5184</v>
      </c>
      <c r="N11567" s="3">
        <f>'Transaction Data'!$F11567*'Transaction Data'!$L11567</f>
        <v>6336</v>
      </c>
      <c r="O11567" s="3">
        <f>'Transaction Data'!$N11567-'Transaction Data'!$M11567</f>
        <v>1152</v>
      </c>
      <c r="P11567" s="2">
        <f>DATEDIF('Transaction Data'!$D11567,'Transaction Data'!$A11567,"y")</f>
        <v>31</v>
      </c>
      <c r="Q11567" s="2" t="str">
        <f>FLOOR('Transaction Data'!$P11567,15)&amp;"-"&amp;FLOOR('Transaction Data'!$P11567,15)+14</f>
        <v>30-44</v>
      </c>
      <c r="R11567" s="2" t="str">
        <f>IF('Transaction Data'!$L11567&lt;=10,"Less Expensive","Expensive")</f>
        <v>Expensive</v>
      </c>
      <c r="S11567" s="4">
        <f>WEEKDAY('Transaction Data'!$A11567)</f>
        <v>7</v>
      </c>
      <c r="T11567" s="2" t="str">
        <f>IF(WEEKDAY('Transaction Data'!$A11567,2)&lt;6,"Weekday","Weekend")</f>
        <v>Weekend</v>
      </c>
    </row>
    <row r="11568" ht="15.75" customHeight="1">
      <c r="A11568" s="1">
        <v>45624.0</v>
      </c>
      <c r="B11568" s="2" t="s">
        <v>3198</v>
      </c>
      <c r="C11568" s="2" t="s">
        <v>32</v>
      </c>
      <c r="D11568" s="1">
        <v>31900.0</v>
      </c>
      <c r="E11568" s="2" t="s">
        <v>63</v>
      </c>
      <c r="F11568" s="2">
        <v>274.0</v>
      </c>
      <c r="G11568" s="2" t="s">
        <v>55</v>
      </c>
      <c r="H11568" s="2" t="s">
        <v>34</v>
      </c>
      <c r="I11568" s="2" t="s">
        <v>30</v>
      </c>
      <c r="J11568" s="2" t="str">
        <f t="array" ref="J11568">XLOOKUP('Transaction Data'!$G11568,Product_Code,Biscuit_Brand)</f>
        <v>Vanilla Wafers</v>
      </c>
      <c r="K11568" s="2">
        <f t="array" ref="K11568">XLOOKUP('Transaction Data'!$G11568,Product_Code,Cost)</f>
        <v>18</v>
      </c>
      <c r="L11568" s="2">
        <f t="array" ref="L11568">XLOOKUP('Transaction Data'!$G11568,Product_Code,Unit_Price)</f>
        <v>36</v>
      </c>
      <c r="M11568" s="3">
        <f>'Transaction Data'!$F11568*'Transaction Data'!$K11568</f>
        <v>4932</v>
      </c>
      <c r="N11568" s="3">
        <f>'Transaction Data'!$F11568*'Transaction Data'!$L11568</f>
        <v>9864</v>
      </c>
      <c r="O11568" s="3">
        <f>'Transaction Data'!$N11568-'Transaction Data'!$M11568</f>
        <v>4932</v>
      </c>
      <c r="P11568" s="2">
        <f>DATEDIF('Transaction Data'!$D11568,'Transaction Data'!$A11568,"y")</f>
        <v>37</v>
      </c>
      <c r="Q11568" s="2" t="str">
        <f>FLOOR('Transaction Data'!$P11568,15)&amp;"-"&amp;FLOOR('Transaction Data'!$P11568,15)+14</f>
        <v>30-44</v>
      </c>
      <c r="R11568" s="2" t="str">
        <f>IF('Transaction Data'!$L11568&lt;=10,"Less Expensive","Expensive")</f>
        <v>Expensive</v>
      </c>
      <c r="S11568" s="4">
        <f>WEEKDAY('Transaction Data'!$A11568)</f>
        <v>5</v>
      </c>
      <c r="T11568" s="2" t="str">
        <f>IF(WEEKDAY('Transaction Data'!$A11568,2)&lt;6,"Weekday","Weekend")</f>
        <v>Weekday</v>
      </c>
    </row>
    <row r="11569" ht="15.75" customHeight="1">
      <c r="A11569" s="1">
        <v>45625.0</v>
      </c>
      <c r="B11569" s="2" t="s">
        <v>7630</v>
      </c>
      <c r="C11569" s="2" t="s">
        <v>78</v>
      </c>
      <c r="D11569" s="1">
        <v>28738.0</v>
      </c>
      <c r="E11569" s="2" t="s">
        <v>27</v>
      </c>
      <c r="F11569" s="2">
        <v>291.0</v>
      </c>
      <c r="G11569" s="2" t="s">
        <v>44</v>
      </c>
      <c r="H11569" s="2" t="s">
        <v>34</v>
      </c>
      <c r="I11569" s="2" t="s">
        <v>25</v>
      </c>
      <c r="J11569" s="2" t="str">
        <f t="array" ref="J11569">XLOOKUP('Transaction Data'!$G11569,Product_Code,Biscuit_Brand)</f>
        <v>Butter Crunch</v>
      </c>
      <c r="K11569" s="2">
        <f t="array" ref="K11569">XLOOKUP('Transaction Data'!$G11569,Product_Code,Cost)</f>
        <v>10</v>
      </c>
      <c r="L11569" s="2">
        <f t="array" ref="L11569">XLOOKUP('Transaction Data'!$G11569,Product_Code,Unit_Price)</f>
        <v>11</v>
      </c>
      <c r="M11569" s="3">
        <f>'Transaction Data'!$F11569*'Transaction Data'!$K11569</f>
        <v>2910</v>
      </c>
      <c r="N11569" s="3">
        <f>'Transaction Data'!$F11569*'Transaction Data'!$L11569</f>
        <v>3201</v>
      </c>
      <c r="O11569" s="3">
        <f>'Transaction Data'!$N11569-'Transaction Data'!$M11569</f>
        <v>291</v>
      </c>
      <c r="P11569" s="2">
        <f>DATEDIF('Transaction Data'!$D11569,'Transaction Data'!$A11569,"y")</f>
        <v>46</v>
      </c>
      <c r="Q11569" s="2" t="str">
        <f>FLOOR('Transaction Data'!$P11569,15)&amp;"-"&amp;FLOOR('Transaction Data'!$P11569,15)+14</f>
        <v>45-59</v>
      </c>
      <c r="R11569" s="2" t="str">
        <f>IF('Transaction Data'!$L11569&lt;=10,"Less Expensive","Expensive")</f>
        <v>Expensive</v>
      </c>
      <c r="S11569" s="4">
        <f>WEEKDAY('Transaction Data'!$A11569)</f>
        <v>6</v>
      </c>
      <c r="T11569" s="2" t="str">
        <f>IF(WEEKDAY('Transaction Data'!$A11569,2)&lt;6,"Weekday","Weekend")</f>
        <v>Weekday</v>
      </c>
    </row>
    <row r="11570" ht="15.75" customHeight="1">
      <c r="A11570" s="1">
        <v>45619.0</v>
      </c>
      <c r="B11570" s="2" t="s">
        <v>4940</v>
      </c>
      <c r="C11570" s="2" t="s">
        <v>32</v>
      </c>
      <c r="D11570" s="1">
        <v>28095.0</v>
      </c>
      <c r="E11570" s="2" t="s">
        <v>27</v>
      </c>
      <c r="F11570" s="2">
        <v>264.0</v>
      </c>
      <c r="G11570" s="2" t="s">
        <v>57</v>
      </c>
      <c r="H11570" s="2" t="s">
        <v>24</v>
      </c>
      <c r="I11570" s="2" t="s">
        <v>25</v>
      </c>
      <c r="J11570" s="2" t="str">
        <f t="array" ref="J11570">XLOOKUP('Transaction Data'!$G11570,Product_Code,Biscuit_Brand)</f>
        <v>Oatmeal Cookies</v>
      </c>
      <c r="K11570" s="2">
        <f t="array" ref="K11570">XLOOKUP('Transaction Data'!$G11570,Product_Code,Cost)</f>
        <v>19</v>
      </c>
      <c r="L11570" s="2">
        <f t="array" ref="L11570">XLOOKUP('Transaction Data'!$G11570,Product_Code,Unit_Price)</f>
        <v>23</v>
      </c>
      <c r="M11570" s="3">
        <f>'Transaction Data'!$F11570*'Transaction Data'!$K11570</f>
        <v>5016</v>
      </c>
      <c r="N11570" s="3">
        <f>'Transaction Data'!$F11570*'Transaction Data'!$L11570</f>
        <v>6072</v>
      </c>
      <c r="O11570" s="3">
        <f>'Transaction Data'!$N11570-'Transaction Data'!$M11570</f>
        <v>1056</v>
      </c>
      <c r="P11570" s="2">
        <f>DATEDIF('Transaction Data'!$D11570,'Transaction Data'!$A11570,"y")</f>
        <v>47</v>
      </c>
      <c r="Q11570" s="2" t="str">
        <f>FLOOR('Transaction Data'!$P11570,15)&amp;"-"&amp;FLOOR('Transaction Data'!$P11570,15)+14</f>
        <v>45-59</v>
      </c>
      <c r="R11570" s="2" t="str">
        <f>IF('Transaction Data'!$L11570&lt;=10,"Less Expensive","Expensive")</f>
        <v>Expensive</v>
      </c>
      <c r="S11570" s="4">
        <f>WEEKDAY('Transaction Data'!$A11570)</f>
        <v>7</v>
      </c>
      <c r="T11570" s="2" t="str">
        <f>IF(WEEKDAY('Transaction Data'!$A11570,2)&lt;6,"Weekday","Weekend")</f>
        <v>Weekend</v>
      </c>
    </row>
    <row r="11571" ht="15.75" customHeight="1">
      <c r="A11571" s="1">
        <v>45606.0</v>
      </c>
      <c r="B11571" s="2" t="s">
        <v>1212</v>
      </c>
      <c r="C11571" s="2" t="s">
        <v>41</v>
      </c>
      <c r="D11571" s="1">
        <v>34568.0</v>
      </c>
      <c r="E11571" s="2" t="s">
        <v>63</v>
      </c>
      <c r="F11571" s="2">
        <v>234.0</v>
      </c>
      <c r="G11571" s="2" t="s">
        <v>57</v>
      </c>
      <c r="H11571" s="2" t="s">
        <v>45</v>
      </c>
      <c r="I11571" s="2" t="s">
        <v>35</v>
      </c>
      <c r="J11571" s="2" t="str">
        <f t="array" ref="J11571">XLOOKUP('Transaction Data'!$G11571,Product_Code,Biscuit_Brand)</f>
        <v>Oatmeal Cookies</v>
      </c>
      <c r="K11571" s="2">
        <f t="array" ref="K11571">XLOOKUP('Transaction Data'!$G11571,Product_Code,Cost)</f>
        <v>19</v>
      </c>
      <c r="L11571" s="2">
        <f t="array" ref="L11571">XLOOKUP('Transaction Data'!$G11571,Product_Code,Unit_Price)</f>
        <v>23</v>
      </c>
      <c r="M11571" s="3">
        <f>'Transaction Data'!$F11571*'Transaction Data'!$K11571</f>
        <v>4446</v>
      </c>
      <c r="N11571" s="3">
        <f>'Transaction Data'!$F11571*'Transaction Data'!$L11571</f>
        <v>5382</v>
      </c>
      <c r="O11571" s="3">
        <f>'Transaction Data'!$N11571-'Transaction Data'!$M11571</f>
        <v>936</v>
      </c>
      <c r="P11571" s="2">
        <f>DATEDIF('Transaction Data'!$D11571,'Transaction Data'!$A11571,"y")</f>
        <v>30</v>
      </c>
      <c r="Q11571" s="2" t="str">
        <f>FLOOR('Transaction Data'!$P11571,15)&amp;"-"&amp;FLOOR('Transaction Data'!$P11571,15)+14</f>
        <v>30-44</v>
      </c>
      <c r="R11571" s="2" t="str">
        <f>IF('Transaction Data'!$L11571&lt;=10,"Less Expensive","Expensive")</f>
        <v>Expensive</v>
      </c>
      <c r="S11571" s="4">
        <f>WEEKDAY('Transaction Data'!$A11571)</f>
        <v>1</v>
      </c>
      <c r="T11571" s="2" t="str">
        <f>IF(WEEKDAY('Transaction Data'!$A11571,2)&lt;6,"Weekday","Weekend")</f>
        <v>Weekend</v>
      </c>
    </row>
    <row r="11572" ht="15.75" customHeight="1">
      <c r="A11572" s="1">
        <v>45612.0</v>
      </c>
      <c r="B11572" s="2" t="s">
        <v>3493</v>
      </c>
      <c r="C11572" s="2" t="s">
        <v>69</v>
      </c>
      <c r="D11572" s="1">
        <v>28915.0</v>
      </c>
      <c r="E11572" s="2" t="s">
        <v>63</v>
      </c>
      <c r="F11572" s="2">
        <v>141.0</v>
      </c>
      <c r="G11572" s="2" t="s">
        <v>44</v>
      </c>
      <c r="H11572" s="2" t="s">
        <v>52</v>
      </c>
      <c r="I11572" s="2" t="s">
        <v>25</v>
      </c>
      <c r="J11572" s="2" t="str">
        <f t="array" ref="J11572">XLOOKUP('Transaction Data'!$G11572,Product_Code,Biscuit_Brand)</f>
        <v>Butter Crunch</v>
      </c>
      <c r="K11572" s="2">
        <f t="array" ref="K11572">XLOOKUP('Transaction Data'!$G11572,Product_Code,Cost)</f>
        <v>10</v>
      </c>
      <c r="L11572" s="2">
        <f t="array" ref="L11572">XLOOKUP('Transaction Data'!$G11572,Product_Code,Unit_Price)</f>
        <v>11</v>
      </c>
      <c r="M11572" s="3">
        <f>'Transaction Data'!$F11572*'Transaction Data'!$K11572</f>
        <v>1410</v>
      </c>
      <c r="N11572" s="3">
        <f>'Transaction Data'!$F11572*'Transaction Data'!$L11572</f>
        <v>1551</v>
      </c>
      <c r="O11572" s="3">
        <f>'Transaction Data'!$N11572-'Transaction Data'!$M11572</f>
        <v>141</v>
      </c>
      <c r="P11572" s="2">
        <f>DATEDIF('Transaction Data'!$D11572,'Transaction Data'!$A11572,"y")</f>
        <v>45</v>
      </c>
      <c r="Q11572" s="2" t="str">
        <f>FLOOR('Transaction Data'!$P11572,15)&amp;"-"&amp;FLOOR('Transaction Data'!$P11572,15)+14</f>
        <v>45-59</v>
      </c>
      <c r="R11572" s="2" t="str">
        <f>IF('Transaction Data'!$L11572&lt;=10,"Less Expensive","Expensive")</f>
        <v>Expensive</v>
      </c>
      <c r="S11572" s="4">
        <f>WEEKDAY('Transaction Data'!$A11572)</f>
        <v>7</v>
      </c>
      <c r="T11572" s="2" t="str">
        <f>IF(WEEKDAY('Transaction Data'!$A11572,2)&lt;6,"Weekday","Weekend")</f>
        <v>Weekend</v>
      </c>
    </row>
    <row r="11573" ht="15.75" customHeight="1">
      <c r="A11573" s="1">
        <v>45616.0</v>
      </c>
      <c r="B11573" s="2" t="s">
        <v>1224</v>
      </c>
      <c r="C11573" s="2" t="s">
        <v>41</v>
      </c>
      <c r="D11573" s="1">
        <v>22008.0</v>
      </c>
      <c r="E11573" s="2" t="s">
        <v>27</v>
      </c>
      <c r="F11573" s="2">
        <v>138.0</v>
      </c>
      <c r="G11573" s="2" t="s">
        <v>38</v>
      </c>
      <c r="H11573" s="2" t="s">
        <v>34</v>
      </c>
      <c r="I11573" s="2" t="s">
        <v>30</v>
      </c>
      <c r="J11573" s="2" t="str">
        <f t="array" ref="J11573">XLOOKUP('Transaction Data'!$G11573,Product_Code,Biscuit_Brand)</f>
        <v>Ginger Snaps</v>
      </c>
      <c r="K11573" s="2">
        <f t="array" ref="K11573">XLOOKUP('Transaction Data'!$G11573,Product_Code,Cost)</f>
        <v>14</v>
      </c>
      <c r="L11573" s="2">
        <f t="array" ref="L11573">XLOOKUP('Transaction Data'!$G11573,Product_Code,Unit_Price)</f>
        <v>28</v>
      </c>
      <c r="M11573" s="3">
        <f>'Transaction Data'!$F11573*'Transaction Data'!$K11573</f>
        <v>1932</v>
      </c>
      <c r="N11573" s="3">
        <f>'Transaction Data'!$F11573*'Transaction Data'!$L11573</f>
        <v>3864</v>
      </c>
      <c r="O11573" s="3">
        <f>'Transaction Data'!$N11573-'Transaction Data'!$M11573</f>
        <v>1932</v>
      </c>
      <c r="P11573" s="2">
        <f>DATEDIF('Transaction Data'!$D11573,'Transaction Data'!$A11573,"y")</f>
        <v>64</v>
      </c>
      <c r="Q11573" s="2" t="str">
        <f>FLOOR('Transaction Data'!$P11573,15)&amp;"-"&amp;FLOOR('Transaction Data'!$P11573,15)+14</f>
        <v>60-74</v>
      </c>
      <c r="R11573" s="2" t="str">
        <f>IF('Transaction Data'!$L11573&lt;=10,"Less Expensive","Expensive")</f>
        <v>Expensive</v>
      </c>
      <c r="S11573" s="4">
        <f>WEEKDAY('Transaction Data'!$A11573)</f>
        <v>4</v>
      </c>
      <c r="T11573" s="2" t="str">
        <f>IF(WEEKDAY('Transaction Data'!$A11573,2)&lt;6,"Weekday","Weekend")</f>
        <v>Weekday</v>
      </c>
    </row>
    <row r="11574" ht="15.75" customHeight="1">
      <c r="A11574" s="1">
        <v>45624.0</v>
      </c>
      <c r="B11574" s="2" t="s">
        <v>6439</v>
      </c>
      <c r="C11574" s="2" t="s">
        <v>32</v>
      </c>
      <c r="D11574" s="1">
        <v>22034.0</v>
      </c>
      <c r="E11574" s="2" t="s">
        <v>37</v>
      </c>
      <c r="F11574" s="2">
        <v>30.0</v>
      </c>
      <c r="G11574" s="2" t="s">
        <v>44</v>
      </c>
      <c r="H11574" s="2" t="s">
        <v>39</v>
      </c>
      <c r="I11574" s="2" t="s">
        <v>25</v>
      </c>
      <c r="J11574" s="2" t="str">
        <f t="array" ref="J11574">XLOOKUP('Transaction Data'!$G11574,Product_Code,Biscuit_Brand)</f>
        <v>Butter Crunch</v>
      </c>
      <c r="K11574" s="2">
        <f t="array" ref="K11574">XLOOKUP('Transaction Data'!$G11574,Product_Code,Cost)</f>
        <v>10</v>
      </c>
      <c r="L11574" s="2">
        <f t="array" ref="L11574">XLOOKUP('Transaction Data'!$G11574,Product_Code,Unit_Price)</f>
        <v>11</v>
      </c>
      <c r="M11574" s="3">
        <f>'Transaction Data'!$F11574*'Transaction Data'!$K11574</f>
        <v>300</v>
      </c>
      <c r="N11574" s="3">
        <f>'Transaction Data'!$F11574*'Transaction Data'!$L11574</f>
        <v>330</v>
      </c>
      <c r="O11574" s="3">
        <f>'Transaction Data'!$N11574-'Transaction Data'!$M11574</f>
        <v>30</v>
      </c>
      <c r="P11574" s="2">
        <f>DATEDIF('Transaction Data'!$D11574,'Transaction Data'!$A11574,"y")</f>
        <v>64</v>
      </c>
      <c r="Q11574" s="2" t="str">
        <f>FLOOR('Transaction Data'!$P11574,15)&amp;"-"&amp;FLOOR('Transaction Data'!$P11574,15)+14</f>
        <v>60-74</v>
      </c>
      <c r="R11574" s="2" t="str">
        <f>IF('Transaction Data'!$L11574&lt;=10,"Less Expensive","Expensive")</f>
        <v>Expensive</v>
      </c>
      <c r="S11574" s="4">
        <f>WEEKDAY('Transaction Data'!$A11574)</f>
        <v>5</v>
      </c>
      <c r="T11574" s="2" t="str">
        <f>IF(WEEKDAY('Transaction Data'!$A11574,2)&lt;6,"Weekday","Weekend")</f>
        <v>Weekday</v>
      </c>
    </row>
    <row r="11575" ht="15.75" customHeight="1">
      <c r="A11575" s="1">
        <v>45614.0</v>
      </c>
      <c r="B11575" s="2" t="s">
        <v>8772</v>
      </c>
      <c r="C11575" s="2" t="s">
        <v>54</v>
      </c>
      <c r="D11575" s="1">
        <v>32524.0</v>
      </c>
      <c r="E11575" s="2" t="s">
        <v>22</v>
      </c>
      <c r="F11575" s="2">
        <v>286.0</v>
      </c>
      <c r="G11575" s="2" t="s">
        <v>38</v>
      </c>
      <c r="H11575" s="2" t="s">
        <v>45</v>
      </c>
      <c r="I11575" s="2" t="s">
        <v>35</v>
      </c>
      <c r="J11575" s="2" t="str">
        <f t="array" ref="J11575">XLOOKUP('Transaction Data'!$G11575,Product_Code,Biscuit_Brand)</f>
        <v>Ginger Snaps</v>
      </c>
      <c r="K11575" s="2">
        <f t="array" ref="K11575">XLOOKUP('Transaction Data'!$G11575,Product_Code,Cost)</f>
        <v>14</v>
      </c>
      <c r="L11575" s="2">
        <f t="array" ref="L11575">XLOOKUP('Transaction Data'!$G11575,Product_Code,Unit_Price)</f>
        <v>28</v>
      </c>
      <c r="M11575" s="3">
        <f>'Transaction Data'!$F11575*'Transaction Data'!$K11575</f>
        <v>4004</v>
      </c>
      <c r="N11575" s="3">
        <f>'Transaction Data'!$F11575*'Transaction Data'!$L11575</f>
        <v>8008</v>
      </c>
      <c r="O11575" s="3">
        <f>'Transaction Data'!$N11575-'Transaction Data'!$M11575</f>
        <v>4004</v>
      </c>
      <c r="P11575" s="2">
        <f>DATEDIF('Transaction Data'!$D11575,'Transaction Data'!$A11575,"y")</f>
        <v>35</v>
      </c>
      <c r="Q11575" s="2" t="str">
        <f>FLOOR('Transaction Data'!$P11575,15)&amp;"-"&amp;FLOOR('Transaction Data'!$P11575,15)+14</f>
        <v>30-44</v>
      </c>
      <c r="R11575" s="2" t="str">
        <f>IF('Transaction Data'!$L11575&lt;=10,"Less Expensive","Expensive")</f>
        <v>Expensive</v>
      </c>
      <c r="S11575" s="4">
        <f>WEEKDAY('Transaction Data'!$A11575)</f>
        <v>2</v>
      </c>
      <c r="T11575" s="2" t="str">
        <f>IF(WEEKDAY('Transaction Data'!$A11575,2)&lt;6,"Weekday","Weekend")</f>
        <v>Weekday</v>
      </c>
    </row>
    <row r="11576" ht="15.75" customHeight="1">
      <c r="A11576" s="1">
        <v>45623.0</v>
      </c>
      <c r="B11576" s="2" t="s">
        <v>6897</v>
      </c>
      <c r="C11576" s="2" t="s">
        <v>41</v>
      </c>
      <c r="D11576" s="1">
        <v>30165.0</v>
      </c>
      <c r="E11576" s="2" t="s">
        <v>37</v>
      </c>
      <c r="F11576" s="2">
        <v>281.0</v>
      </c>
      <c r="G11576" s="2" t="s">
        <v>44</v>
      </c>
      <c r="H11576" s="2" t="s">
        <v>52</v>
      </c>
      <c r="I11576" s="2" t="s">
        <v>30</v>
      </c>
      <c r="J11576" s="2" t="str">
        <f t="array" ref="J11576">XLOOKUP('Transaction Data'!$G11576,Product_Code,Biscuit_Brand)</f>
        <v>Butter Crunch</v>
      </c>
      <c r="K11576" s="2">
        <f t="array" ref="K11576">XLOOKUP('Transaction Data'!$G11576,Product_Code,Cost)</f>
        <v>10</v>
      </c>
      <c r="L11576" s="2">
        <f t="array" ref="L11576">XLOOKUP('Transaction Data'!$G11576,Product_Code,Unit_Price)</f>
        <v>11</v>
      </c>
      <c r="M11576" s="3">
        <f>'Transaction Data'!$F11576*'Transaction Data'!$K11576</f>
        <v>2810</v>
      </c>
      <c r="N11576" s="3">
        <f>'Transaction Data'!$F11576*'Transaction Data'!$L11576</f>
        <v>3091</v>
      </c>
      <c r="O11576" s="3">
        <f>'Transaction Data'!$N11576-'Transaction Data'!$M11576</f>
        <v>281</v>
      </c>
      <c r="P11576" s="2">
        <f>DATEDIF('Transaction Data'!$D11576,'Transaction Data'!$A11576,"y")</f>
        <v>42</v>
      </c>
      <c r="Q11576" s="2" t="str">
        <f>FLOOR('Transaction Data'!$P11576,15)&amp;"-"&amp;FLOOR('Transaction Data'!$P11576,15)+14</f>
        <v>30-44</v>
      </c>
      <c r="R11576" s="2" t="str">
        <f>IF('Transaction Data'!$L11576&lt;=10,"Less Expensive","Expensive")</f>
        <v>Expensive</v>
      </c>
      <c r="S11576" s="4">
        <f>WEEKDAY('Transaction Data'!$A11576)</f>
        <v>4</v>
      </c>
      <c r="T11576" s="2" t="str">
        <f>IF(WEEKDAY('Transaction Data'!$A11576,2)&lt;6,"Weekday","Weekend")</f>
        <v>Weekday</v>
      </c>
    </row>
    <row r="11577" ht="15.75" customHeight="1">
      <c r="A11577" s="1">
        <v>45610.0</v>
      </c>
      <c r="B11577" s="2" t="s">
        <v>6304</v>
      </c>
      <c r="C11577" s="2" t="s">
        <v>54</v>
      </c>
      <c r="D11577" s="1">
        <v>20869.0</v>
      </c>
      <c r="E11577" s="2" t="s">
        <v>27</v>
      </c>
      <c r="F11577" s="2">
        <v>48.0</v>
      </c>
      <c r="G11577" s="2" t="s">
        <v>57</v>
      </c>
      <c r="H11577" s="2" t="s">
        <v>49</v>
      </c>
      <c r="I11577" s="2" t="s">
        <v>30</v>
      </c>
      <c r="J11577" s="2" t="str">
        <f t="array" ref="J11577">XLOOKUP('Transaction Data'!$G11577,Product_Code,Biscuit_Brand)</f>
        <v>Oatmeal Cookies</v>
      </c>
      <c r="K11577" s="2">
        <f t="array" ref="K11577">XLOOKUP('Transaction Data'!$G11577,Product_Code,Cost)</f>
        <v>19</v>
      </c>
      <c r="L11577" s="2">
        <f t="array" ref="L11577">XLOOKUP('Transaction Data'!$G11577,Product_Code,Unit_Price)</f>
        <v>23</v>
      </c>
      <c r="M11577" s="3">
        <f>'Transaction Data'!$F11577*'Transaction Data'!$K11577</f>
        <v>912</v>
      </c>
      <c r="N11577" s="3">
        <f>'Transaction Data'!$F11577*'Transaction Data'!$L11577</f>
        <v>1104</v>
      </c>
      <c r="O11577" s="3">
        <f>'Transaction Data'!$N11577-'Transaction Data'!$M11577</f>
        <v>192</v>
      </c>
      <c r="P11577" s="2">
        <f>DATEDIF('Transaction Data'!$D11577,'Transaction Data'!$A11577,"y")</f>
        <v>67</v>
      </c>
      <c r="Q11577" s="2" t="str">
        <f>FLOOR('Transaction Data'!$P11577,15)&amp;"-"&amp;FLOOR('Transaction Data'!$P11577,15)+14</f>
        <v>60-74</v>
      </c>
      <c r="R11577" s="2" t="str">
        <f>IF('Transaction Data'!$L11577&lt;=10,"Less Expensive","Expensive")</f>
        <v>Expensive</v>
      </c>
      <c r="S11577" s="4">
        <f>WEEKDAY('Transaction Data'!$A11577)</f>
        <v>5</v>
      </c>
      <c r="T11577" s="2" t="str">
        <f>IF(WEEKDAY('Transaction Data'!$A11577,2)&lt;6,"Weekday","Weekend")</f>
        <v>Weekday</v>
      </c>
    </row>
    <row r="11578" ht="15.75" customHeight="1">
      <c r="A11578" s="1">
        <v>45619.0</v>
      </c>
      <c r="B11578" s="2" t="s">
        <v>3467</v>
      </c>
      <c r="C11578" s="2" t="s">
        <v>41</v>
      </c>
      <c r="D11578" s="1">
        <v>29872.0</v>
      </c>
      <c r="E11578" s="2" t="s">
        <v>27</v>
      </c>
      <c r="F11578" s="2">
        <v>107.0</v>
      </c>
      <c r="G11578" s="2" t="s">
        <v>23</v>
      </c>
      <c r="H11578" s="2" t="s">
        <v>34</v>
      </c>
      <c r="I11578" s="2" t="s">
        <v>35</v>
      </c>
      <c r="J11578" s="2" t="str">
        <f t="array" ref="J11578">XLOOKUP('Transaction Data'!$G11578,Product_Code,Biscuit_Brand)</f>
        <v>Cinnamon Swirls</v>
      </c>
      <c r="K11578" s="2">
        <f t="array" ref="K11578">XLOOKUP('Transaction Data'!$G11578,Product_Code,Cost)</f>
        <v>10</v>
      </c>
      <c r="L11578" s="2">
        <f t="array" ref="L11578">XLOOKUP('Transaction Data'!$G11578,Product_Code,Unit_Price)</f>
        <v>14</v>
      </c>
      <c r="M11578" s="3">
        <f>'Transaction Data'!$F11578*'Transaction Data'!$K11578</f>
        <v>1070</v>
      </c>
      <c r="N11578" s="3">
        <f>'Transaction Data'!$F11578*'Transaction Data'!$L11578</f>
        <v>1498</v>
      </c>
      <c r="O11578" s="3">
        <f>'Transaction Data'!$N11578-'Transaction Data'!$M11578</f>
        <v>428</v>
      </c>
      <c r="P11578" s="2">
        <f>DATEDIF('Transaction Data'!$D11578,'Transaction Data'!$A11578,"y")</f>
        <v>43</v>
      </c>
      <c r="Q11578" s="2" t="str">
        <f>FLOOR('Transaction Data'!$P11578,15)&amp;"-"&amp;FLOOR('Transaction Data'!$P11578,15)+14</f>
        <v>30-44</v>
      </c>
      <c r="R11578" s="2" t="str">
        <f>IF('Transaction Data'!$L11578&lt;=10,"Less Expensive","Expensive")</f>
        <v>Expensive</v>
      </c>
      <c r="S11578" s="4">
        <f>WEEKDAY('Transaction Data'!$A11578)</f>
        <v>7</v>
      </c>
      <c r="T11578" s="2" t="str">
        <f>IF(WEEKDAY('Transaction Data'!$A11578,2)&lt;6,"Weekday","Weekend")</f>
        <v>Weekend</v>
      </c>
    </row>
    <row r="11579" ht="15.75" customHeight="1">
      <c r="A11579" s="1">
        <v>45625.0</v>
      </c>
      <c r="B11579" s="2" t="s">
        <v>2782</v>
      </c>
      <c r="C11579" s="2" t="s">
        <v>32</v>
      </c>
      <c r="D11579" s="1">
        <v>32824.0</v>
      </c>
      <c r="E11579" s="2" t="s">
        <v>22</v>
      </c>
      <c r="F11579" s="2">
        <v>280.0</v>
      </c>
      <c r="G11579" s="2" t="s">
        <v>55</v>
      </c>
      <c r="H11579" s="2" t="s">
        <v>42</v>
      </c>
      <c r="I11579" s="2" t="s">
        <v>35</v>
      </c>
      <c r="J11579" s="2" t="str">
        <f t="array" ref="J11579">XLOOKUP('Transaction Data'!$G11579,Product_Code,Biscuit_Brand)</f>
        <v>Vanilla Wafers</v>
      </c>
      <c r="K11579" s="2">
        <f t="array" ref="K11579">XLOOKUP('Transaction Data'!$G11579,Product_Code,Cost)</f>
        <v>18</v>
      </c>
      <c r="L11579" s="2">
        <f t="array" ref="L11579">XLOOKUP('Transaction Data'!$G11579,Product_Code,Unit_Price)</f>
        <v>36</v>
      </c>
      <c r="M11579" s="3">
        <f>'Transaction Data'!$F11579*'Transaction Data'!$K11579</f>
        <v>5040</v>
      </c>
      <c r="N11579" s="3">
        <f>'Transaction Data'!$F11579*'Transaction Data'!$L11579</f>
        <v>10080</v>
      </c>
      <c r="O11579" s="3">
        <f>'Transaction Data'!$N11579-'Transaction Data'!$M11579</f>
        <v>5040</v>
      </c>
      <c r="P11579" s="2">
        <f>DATEDIF('Transaction Data'!$D11579,'Transaction Data'!$A11579,"y")</f>
        <v>35</v>
      </c>
      <c r="Q11579" s="2" t="str">
        <f>FLOOR('Transaction Data'!$P11579,15)&amp;"-"&amp;FLOOR('Transaction Data'!$P11579,15)+14</f>
        <v>30-44</v>
      </c>
      <c r="R11579" s="2" t="str">
        <f>IF('Transaction Data'!$L11579&lt;=10,"Less Expensive","Expensive")</f>
        <v>Expensive</v>
      </c>
      <c r="S11579" s="4">
        <f>WEEKDAY('Transaction Data'!$A11579)</f>
        <v>6</v>
      </c>
      <c r="T11579" s="2" t="str">
        <f>IF(WEEKDAY('Transaction Data'!$A11579,2)&lt;6,"Weekday","Weekend")</f>
        <v>Weekday</v>
      </c>
    </row>
    <row r="11580" ht="15.75" customHeight="1">
      <c r="A11580" s="1">
        <v>45619.0</v>
      </c>
      <c r="B11580" s="2" t="s">
        <v>3373</v>
      </c>
      <c r="C11580" s="2" t="s">
        <v>21</v>
      </c>
      <c r="D11580" s="1">
        <v>21220.0</v>
      </c>
      <c r="E11580" s="2" t="s">
        <v>22</v>
      </c>
      <c r="F11580" s="2">
        <v>177.0</v>
      </c>
      <c r="G11580" s="2" t="s">
        <v>28</v>
      </c>
      <c r="H11580" s="2" t="s">
        <v>52</v>
      </c>
      <c r="I11580" s="2" t="s">
        <v>25</v>
      </c>
      <c r="J11580" s="2" t="str">
        <f t="array" ref="J11580">XLOOKUP('Transaction Data'!$G11580,Product_Code,Biscuit_Brand)</f>
        <v>Shortbread</v>
      </c>
      <c r="K11580" s="2">
        <f t="array" ref="K11580">XLOOKUP('Transaction Data'!$G11580,Product_Code,Cost)</f>
        <v>10</v>
      </c>
      <c r="L11580" s="2">
        <f t="array" ref="L11580">XLOOKUP('Transaction Data'!$G11580,Product_Code,Unit_Price)</f>
        <v>45</v>
      </c>
      <c r="M11580" s="3">
        <f>'Transaction Data'!$F11580*'Transaction Data'!$K11580</f>
        <v>1770</v>
      </c>
      <c r="N11580" s="3">
        <f>'Transaction Data'!$F11580*'Transaction Data'!$L11580</f>
        <v>7965</v>
      </c>
      <c r="O11580" s="3">
        <f>'Transaction Data'!$N11580-'Transaction Data'!$M11580</f>
        <v>6195</v>
      </c>
      <c r="P11580" s="2">
        <f>DATEDIF('Transaction Data'!$D11580,'Transaction Data'!$A11580,"y")</f>
        <v>66</v>
      </c>
      <c r="Q11580" s="2" t="str">
        <f>FLOOR('Transaction Data'!$P11580,15)&amp;"-"&amp;FLOOR('Transaction Data'!$P11580,15)+14</f>
        <v>60-74</v>
      </c>
      <c r="R11580" s="2" t="str">
        <f>IF('Transaction Data'!$L11580&lt;=10,"Less Expensive","Expensive")</f>
        <v>Expensive</v>
      </c>
      <c r="S11580" s="4">
        <f>WEEKDAY('Transaction Data'!$A11580)</f>
        <v>7</v>
      </c>
      <c r="T11580" s="2" t="str">
        <f>IF(WEEKDAY('Transaction Data'!$A11580,2)&lt;6,"Weekday","Weekend")</f>
        <v>Weekend</v>
      </c>
    </row>
    <row r="11581" ht="15.75" customHeight="1">
      <c r="A11581" s="1">
        <v>45610.0</v>
      </c>
      <c r="B11581" s="2" t="s">
        <v>2292</v>
      </c>
      <c r="C11581" s="2" t="s">
        <v>65</v>
      </c>
      <c r="D11581" s="1">
        <v>29151.0</v>
      </c>
      <c r="E11581" s="2" t="s">
        <v>63</v>
      </c>
      <c r="F11581" s="2">
        <v>86.0</v>
      </c>
      <c r="G11581" s="2" t="s">
        <v>57</v>
      </c>
      <c r="H11581" s="2" t="s">
        <v>45</v>
      </c>
      <c r="I11581" s="2" t="s">
        <v>25</v>
      </c>
      <c r="J11581" s="2" t="str">
        <f t="array" ref="J11581">XLOOKUP('Transaction Data'!$G11581,Product_Code,Biscuit_Brand)</f>
        <v>Oatmeal Cookies</v>
      </c>
      <c r="K11581" s="2">
        <f t="array" ref="K11581">XLOOKUP('Transaction Data'!$G11581,Product_Code,Cost)</f>
        <v>19</v>
      </c>
      <c r="L11581" s="2">
        <f t="array" ref="L11581">XLOOKUP('Transaction Data'!$G11581,Product_Code,Unit_Price)</f>
        <v>23</v>
      </c>
      <c r="M11581" s="3">
        <f>'Transaction Data'!$F11581*'Transaction Data'!$K11581</f>
        <v>1634</v>
      </c>
      <c r="N11581" s="3">
        <f>'Transaction Data'!$F11581*'Transaction Data'!$L11581</f>
        <v>1978</v>
      </c>
      <c r="O11581" s="3">
        <f>'Transaction Data'!$N11581-'Transaction Data'!$M11581</f>
        <v>344</v>
      </c>
      <c r="P11581" s="2">
        <f>DATEDIF('Transaction Data'!$D11581,'Transaction Data'!$A11581,"y")</f>
        <v>45</v>
      </c>
      <c r="Q11581" s="2" t="str">
        <f>FLOOR('Transaction Data'!$P11581,15)&amp;"-"&amp;FLOOR('Transaction Data'!$P11581,15)+14</f>
        <v>45-59</v>
      </c>
      <c r="R11581" s="2" t="str">
        <f>IF('Transaction Data'!$L11581&lt;=10,"Less Expensive","Expensive")</f>
        <v>Expensive</v>
      </c>
      <c r="S11581" s="4">
        <f>WEEKDAY('Transaction Data'!$A11581)</f>
        <v>5</v>
      </c>
      <c r="T11581" s="2" t="str">
        <f>IF(WEEKDAY('Transaction Data'!$A11581,2)&lt;6,"Weekday","Weekend")</f>
        <v>Weekday</v>
      </c>
    </row>
    <row r="11582" ht="15.75" customHeight="1">
      <c r="A11582" s="1">
        <v>45600.0</v>
      </c>
      <c r="B11582" s="2" t="s">
        <v>6787</v>
      </c>
      <c r="C11582" s="2" t="s">
        <v>51</v>
      </c>
      <c r="D11582" s="1">
        <v>22392.0</v>
      </c>
      <c r="E11582" s="2" t="s">
        <v>63</v>
      </c>
      <c r="F11582" s="2">
        <v>49.0</v>
      </c>
      <c r="G11582" s="2" t="s">
        <v>33</v>
      </c>
      <c r="H11582" s="2" t="s">
        <v>52</v>
      </c>
      <c r="I11582" s="2" t="s">
        <v>30</v>
      </c>
      <c r="J11582" s="2" t="str">
        <f t="array" ref="J11582">XLOOKUP('Transaction Data'!$G11582,Product_Code,Biscuit_Brand)</f>
        <v>Caramel Biscuits</v>
      </c>
      <c r="K11582" s="2">
        <f t="array" ref="K11582">XLOOKUP('Transaction Data'!$G11582,Product_Code,Cost)</f>
        <v>18</v>
      </c>
      <c r="L11582" s="2">
        <f t="array" ref="L11582">XLOOKUP('Transaction Data'!$G11582,Product_Code,Unit_Price)</f>
        <v>22</v>
      </c>
      <c r="M11582" s="3">
        <f>'Transaction Data'!$F11582*'Transaction Data'!$K11582</f>
        <v>882</v>
      </c>
      <c r="N11582" s="3">
        <f>'Transaction Data'!$F11582*'Transaction Data'!$L11582</f>
        <v>1078</v>
      </c>
      <c r="O11582" s="3">
        <f>'Transaction Data'!$N11582-'Transaction Data'!$M11582</f>
        <v>196</v>
      </c>
      <c r="P11582" s="2">
        <f>DATEDIF('Transaction Data'!$D11582,'Transaction Data'!$A11582,"y")</f>
        <v>63</v>
      </c>
      <c r="Q11582" s="2" t="str">
        <f>FLOOR('Transaction Data'!$P11582,15)&amp;"-"&amp;FLOOR('Transaction Data'!$P11582,15)+14</f>
        <v>60-74</v>
      </c>
      <c r="R11582" s="2" t="str">
        <f>IF('Transaction Data'!$L11582&lt;=10,"Less Expensive","Expensive")</f>
        <v>Expensive</v>
      </c>
      <c r="S11582" s="4">
        <f>WEEKDAY('Transaction Data'!$A11582)</f>
        <v>2</v>
      </c>
      <c r="T11582" s="2" t="str">
        <f>IF(WEEKDAY('Transaction Data'!$A11582,2)&lt;6,"Weekday","Weekend")</f>
        <v>Weekday</v>
      </c>
    </row>
    <row r="11583" ht="15.75" customHeight="1">
      <c r="A11583" s="1">
        <v>45614.0</v>
      </c>
      <c r="B11583" s="2" t="s">
        <v>5392</v>
      </c>
      <c r="C11583" s="2" t="s">
        <v>41</v>
      </c>
      <c r="D11583" s="1">
        <v>34743.0</v>
      </c>
      <c r="E11583" s="2" t="s">
        <v>27</v>
      </c>
      <c r="F11583" s="2">
        <v>48.0</v>
      </c>
      <c r="G11583" s="2" t="s">
        <v>23</v>
      </c>
      <c r="H11583" s="2" t="s">
        <v>29</v>
      </c>
      <c r="I11583" s="2" t="s">
        <v>25</v>
      </c>
      <c r="J11583" s="2" t="str">
        <f t="array" ref="J11583">XLOOKUP('Transaction Data'!$G11583,Product_Code,Biscuit_Brand)</f>
        <v>Cinnamon Swirls</v>
      </c>
      <c r="K11583" s="2">
        <f t="array" ref="K11583">XLOOKUP('Transaction Data'!$G11583,Product_Code,Cost)</f>
        <v>10</v>
      </c>
      <c r="L11583" s="2">
        <f t="array" ref="L11583">XLOOKUP('Transaction Data'!$G11583,Product_Code,Unit_Price)</f>
        <v>14</v>
      </c>
      <c r="M11583" s="3">
        <f>'Transaction Data'!$F11583*'Transaction Data'!$K11583</f>
        <v>480</v>
      </c>
      <c r="N11583" s="3">
        <f>'Transaction Data'!$F11583*'Transaction Data'!$L11583</f>
        <v>672</v>
      </c>
      <c r="O11583" s="3">
        <f>'Transaction Data'!$N11583-'Transaction Data'!$M11583</f>
        <v>192</v>
      </c>
      <c r="P11583" s="2">
        <f>DATEDIF('Transaction Data'!$D11583,'Transaction Data'!$A11583,"y")</f>
        <v>29</v>
      </c>
      <c r="Q11583" s="2" t="str">
        <f>FLOOR('Transaction Data'!$P11583,15)&amp;"-"&amp;FLOOR('Transaction Data'!$P11583,15)+14</f>
        <v>15-29</v>
      </c>
      <c r="R11583" s="2" t="str">
        <f>IF('Transaction Data'!$L11583&lt;=10,"Less Expensive","Expensive")</f>
        <v>Expensive</v>
      </c>
      <c r="S11583" s="4">
        <f>WEEKDAY('Transaction Data'!$A11583)</f>
        <v>2</v>
      </c>
      <c r="T11583" s="2" t="str">
        <f>IF(WEEKDAY('Transaction Data'!$A11583,2)&lt;6,"Weekday","Weekend")</f>
        <v>Weekday</v>
      </c>
    </row>
    <row r="11584" ht="15.75" customHeight="1">
      <c r="A11584" s="1">
        <v>45605.0</v>
      </c>
      <c r="B11584" s="2" t="s">
        <v>5350</v>
      </c>
      <c r="C11584" s="2" t="s">
        <v>32</v>
      </c>
      <c r="D11584" s="1">
        <v>26308.0</v>
      </c>
      <c r="E11584" s="2" t="s">
        <v>27</v>
      </c>
      <c r="F11584" s="2">
        <v>443.0</v>
      </c>
      <c r="G11584" s="2" t="s">
        <v>60</v>
      </c>
      <c r="H11584" s="2" t="s">
        <v>45</v>
      </c>
      <c r="I11584" s="2" t="s">
        <v>25</v>
      </c>
      <c r="J11584" s="2" t="str">
        <f t="array" ref="J11584">XLOOKUP('Transaction Data'!$G11584,Product_Code,Biscuit_Brand)</f>
        <v>Peanut Butter Bites</v>
      </c>
      <c r="K11584" s="2">
        <f t="array" ref="K11584">XLOOKUP('Transaction Data'!$G11584,Product_Code,Cost)</f>
        <v>5</v>
      </c>
      <c r="L11584" s="2">
        <f t="array" ref="L11584">XLOOKUP('Transaction Data'!$G11584,Product_Code,Unit_Price)</f>
        <v>7</v>
      </c>
      <c r="M11584" s="3">
        <f>'Transaction Data'!$F11584*'Transaction Data'!$K11584</f>
        <v>2215</v>
      </c>
      <c r="N11584" s="3">
        <f>'Transaction Data'!$F11584*'Transaction Data'!$L11584</f>
        <v>3101</v>
      </c>
      <c r="O11584" s="3">
        <f>'Transaction Data'!$N11584-'Transaction Data'!$M11584</f>
        <v>886</v>
      </c>
      <c r="P11584" s="2">
        <f>DATEDIF('Transaction Data'!$D11584,'Transaction Data'!$A11584,"y")</f>
        <v>52</v>
      </c>
      <c r="Q11584" s="2" t="str">
        <f>FLOOR('Transaction Data'!$P11584,15)&amp;"-"&amp;FLOOR('Transaction Data'!$P11584,15)+14</f>
        <v>45-59</v>
      </c>
      <c r="R11584" s="2" t="str">
        <f>IF('Transaction Data'!$L11584&lt;=10,"Less Expensive","Expensive")</f>
        <v>Less Expensive</v>
      </c>
      <c r="S11584" s="4">
        <f>WEEKDAY('Transaction Data'!$A11584)</f>
        <v>7</v>
      </c>
      <c r="T11584" s="2" t="str">
        <f>IF(WEEKDAY('Transaction Data'!$A11584,2)&lt;6,"Weekday","Weekend")</f>
        <v>Weekend</v>
      </c>
    </row>
    <row r="11585" ht="15.75" customHeight="1">
      <c r="A11585" s="1">
        <v>45600.0</v>
      </c>
      <c r="B11585" s="2" t="s">
        <v>7691</v>
      </c>
      <c r="C11585" s="2" t="s">
        <v>47</v>
      </c>
      <c r="D11585" s="1">
        <v>18725.0</v>
      </c>
      <c r="E11585" s="2" t="s">
        <v>63</v>
      </c>
      <c r="F11585" s="2">
        <v>332.0</v>
      </c>
      <c r="G11585" s="2" t="s">
        <v>44</v>
      </c>
      <c r="H11585" s="2" t="s">
        <v>45</v>
      </c>
      <c r="I11585" s="2" t="s">
        <v>35</v>
      </c>
      <c r="J11585" s="2" t="str">
        <f t="array" ref="J11585">XLOOKUP('Transaction Data'!$G11585,Product_Code,Biscuit_Brand)</f>
        <v>Butter Crunch</v>
      </c>
      <c r="K11585" s="2">
        <f t="array" ref="K11585">XLOOKUP('Transaction Data'!$G11585,Product_Code,Cost)</f>
        <v>10</v>
      </c>
      <c r="L11585" s="2">
        <f t="array" ref="L11585">XLOOKUP('Transaction Data'!$G11585,Product_Code,Unit_Price)</f>
        <v>11</v>
      </c>
      <c r="M11585" s="3">
        <f>'Transaction Data'!$F11585*'Transaction Data'!$K11585</f>
        <v>3320</v>
      </c>
      <c r="N11585" s="3">
        <f>'Transaction Data'!$F11585*'Transaction Data'!$L11585</f>
        <v>3652</v>
      </c>
      <c r="O11585" s="3">
        <f>'Transaction Data'!$N11585-'Transaction Data'!$M11585</f>
        <v>332</v>
      </c>
      <c r="P11585" s="2">
        <f>DATEDIF('Transaction Data'!$D11585,'Transaction Data'!$A11585,"y")</f>
        <v>73</v>
      </c>
      <c r="Q11585" s="2" t="str">
        <f>FLOOR('Transaction Data'!$P11585,15)&amp;"-"&amp;FLOOR('Transaction Data'!$P11585,15)+14</f>
        <v>60-74</v>
      </c>
      <c r="R11585" s="2" t="str">
        <f>IF('Transaction Data'!$L11585&lt;=10,"Less Expensive","Expensive")</f>
        <v>Expensive</v>
      </c>
      <c r="S11585" s="4">
        <f>WEEKDAY('Transaction Data'!$A11585)</f>
        <v>2</v>
      </c>
      <c r="T11585" s="2" t="str">
        <f>IF(WEEKDAY('Transaction Data'!$A11585,2)&lt;6,"Weekday","Weekend")</f>
        <v>Weekday</v>
      </c>
    </row>
    <row r="11586" ht="15.75" customHeight="1">
      <c r="A11586" s="1">
        <v>45603.0</v>
      </c>
      <c r="B11586" s="2" t="s">
        <v>7058</v>
      </c>
      <c r="C11586" s="2" t="s">
        <v>21</v>
      </c>
      <c r="D11586" s="1">
        <v>19237.0</v>
      </c>
      <c r="E11586" s="2" t="s">
        <v>27</v>
      </c>
      <c r="F11586" s="2">
        <v>211.0</v>
      </c>
      <c r="G11586" s="2" t="s">
        <v>33</v>
      </c>
      <c r="H11586" s="2" t="s">
        <v>49</v>
      </c>
      <c r="I11586" s="2" t="s">
        <v>25</v>
      </c>
      <c r="J11586" s="2" t="str">
        <f t="array" ref="J11586">XLOOKUP('Transaction Data'!$G11586,Product_Code,Biscuit_Brand)</f>
        <v>Caramel Biscuits</v>
      </c>
      <c r="K11586" s="2">
        <f t="array" ref="K11586">XLOOKUP('Transaction Data'!$G11586,Product_Code,Cost)</f>
        <v>18</v>
      </c>
      <c r="L11586" s="2">
        <f t="array" ref="L11586">XLOOKUP('Transaction Data'!$G11586,Product_Code,Unit_Price)</f>
        <v>22</v>
      </c>
      <c r="M11586" s="3">
        <f>'Transaction Data'!$F11586*'Transaction Data'!$K11586</f>
        <v>3798</v>
      </c>
      <c r="N11586" s="3">
        <f>'Transaction Data'!$F11586*'Transaction Data'!$L11586</f>
        <v>4642</v>
      </c>
      <c r="O11586" s="3">
        <f>'Transaction Data'!$N11586-'Transaction Data'!$M11586</f>
        <v>844</v>
      </c>
      <c r="P11586" s="2">
        <f>DATEDIF('Transaction Data'!$D11586,'Transaction Data'!$A11586,"y")</f>
        <v>72</v>
      </c>
      <c r="Q11586" s="2" t="str">
        <f>FLOOR('Transaction Data'!$P11586,15)&amp;"-"&amp;FLOOR('Transaction Data'!$P11586,15)+14</f>
        <v>60-74</v>
      </c>
      <c r="R11586" s="2" t="str">
        <f>IF('Transaction Data'!$L11586&lt;=10,"Less Expensive","Expensive")</f>
        <v>Expensive</v>
      </c>
      <c r="S11586" s="4">
        <f>WEEKDAY('Transaction Data'!$A11586)</f>
        <v>5</v>
      </c>
      <c r="T11586" s="2" t="str">
        <f>IF(WEEKDAY('Transaction Data'!$A11586,2)&lt;6,"Weekday","Weekend")</f>
        <v>Weekday</v>
      </c>
    </row>
    <row r="11587" ht="15.75" customHeight="1">
      <c r="A11587" s="1">
        <v>45626.0</v>
      </c>
      <c r="B11587" s="2" t="s">
        <v>7281</v>
      </c>
      <c r="C11587" s="2" t="s">
        <v>41</v>
      </c>
      <c r="D11587" s="1">
        <v>35241.0</v>
      </c>
      <c r="E11587" s="2" t="s">
        <v>27</v>
      </c>
      <c r="F11587" s="2">
        <v>118.0</v>
      </c>
      <c r="G11587" s="2" t="s">
        <v>28</v>
      </c>
      <c r="H11587" s="2" t="s">
        <v>34</v>
      </c>
      <c r="I11587" s="2" t="s">
        <v>35</v>
      </c>
      <c r="J11587" s="2" t="str">
        <f t="array" ref="J11587">XLOOKUP('Transaction Data'!$G11587,Product_Code,Biscuit_Brand)</f>
        <v>Shortbread</v>
      </c>
      <c r="K11587" s="2">
        <f t="array" ref="K11587">XLOOKUP('Transaction Data'!$G11587,Product_Code,Cost)</f>
        <v>10</v>
      </c>
      <c r="L11587" s="2">
        <f t="array" ref="L11587">XLOOKUP('Transaction Data'!$G11587,Product_Code,Unit_Price)</f>
        <v>45</v>
      </c>
      <c r="M11587" s="3">
        <f>'Transaction Data'!$F11587*'Transaction Data'!$K11587</f>
        <v>1180</v>
      </c>
      <c r="N11587" s="3">
        <f>'Transaction Data'!$F11587*'Transaction Data'!$L11587</f>
        <v>5310</v>
      </c>
      <c r="O11587" s="3">
        <f>'Transaction Data'!$N11587-'Transaction Data'!$M11587</f>
        <v>4130</v>
      </c>
      <c r="P11587" s="2">
        <f>DATEDIF('Transaction Data'!$D11587,'Transaction Data'!$A11587,"y")</f>
        <v>28</v>
      </c>
      <c r="Q11587" s="2" t="str">
        <f>FLOOR('Transaction Data'!$P11587,15)&amp;"-"&amp;FLOOR('Transaction Data'!$P11587,15)+14</f>
        <v>15-29</v>
      </c>
      <c r="R11587" s="2" t="str">
        <f>IF('Transaction Data'!$L11587&lt;=10,"Less Expensive","Expensive")</f>
        <v>Expensive</v>
      </c>
      <c r="S11587" s="4">
        <f>WEEKDAY('Transaction Data'!$A11587)</f>
        <v>7</v>
      </c>
      <c r="T11587" s="2" t="str">
        <f>IF(WEEKDAY('Transaction Data'!$A11587,2)&lt;6,"Weekday","Weekend")</f>
        <v>Weekend</v>
      </c>
    </row>
    <row r="11588" ht="15.75" customHeight="1">
      <c r="A11588" s="1">
        <v>45609.0</v>
      </c>
      <c r="B11588" s="2" t="s">
        <v>2641</v>
      </c>
      <c r="C11588" s="2" t="s">
        <v>51</v>
      </c>
      <c r="D11588" s="1">
        <v>22281.0</v>
      </c>
      <c r="E11588" s="2" t="s">
        <v>37</v>
      </c>
      <c r="F11588" s="2">
        <v>463.0</v>
      </c>
      <c r="G11588" s="2" t="s">
        <v>55</v>
      </c>
      <c r="H11588" s="2" t="s">
        <v>34</v>
      </c>
      <c r="I11588" s="2" t="s">
        <v>30</v>
      </c>
      <c r="J11588" s="2" t="str">
        <f t="array" ref="J11588">XLOOKUP('Transaction Data'!$G11588,Product_Code,Biscuit_Brand)</f>
        <v>Vanilla Wafers</v>
      </c>
      <c r="K11588" s="2">
        <f t="array" ref="K11588">XLOOKUP('Transaction Data'!$G11588,Product_Code,Cost)</f>
        <v>18</v>
      </c>
      <c r="L11588" s="2">
        <f t="array" ref="L11588">XLOOKUP('Transaction Data'!$G11588,Product_Code,Unit_Price)</f>
        <v>36</v>
      </c>
      <c r="M11588" s="3">
        <f>'Transaction Data'!$F11588*'Transaction Data'!$K11588</f>
        <v>8334</v>
      </c>
      <c r="N11588" s="3">
        <f>'Transaction Data'!$F11588*'Transaction Data'!$L11588</f>
        <v>16668</v>
      </c>
      <c r="O11588" s="3">
        <f>'Transaction Data'!$N11588-'Transaction Data'!$M11588</f>
        <v>8334</v>
      </c>
      <c r="P11588" s="2">
        <f>DATEDIF('Transaction Data'!$D11588,'Transaction Data'!$A11588,"y")</f>
        <v>63</v>
      </c>
      <c r="Q11588" s="2" t="str">
        <f>FLOOR('Transaction Data'!$P11588,15)&amp;"-"&amp;FLOOR('Transaction Data'!$P11588,15)+14</f>
        <v>60-74</v>
      </c>
      <c r="R11588" s="2" t="str">
        <f>IF('Transaction Data'!$L11588&lt;=10,"Less Expensive","Expensive")</f>
        <v>Expensive</v>
      </c>
      <c r="S11588" s="4">
        <f>WEEKDAY('Transaction Data'!$A11588)</f>
        <v>4</v>
      </c>
      <c r="T11588" s="2" t="str">
        <f>IF(WEEKDAY('Transaction Data'!$A11588,2)&lt;6,"Weekday","Weekend")</f>
        <v>Weekday</v>
      </c>
    </row>
    <row r="11589" ht="15.75" customHeight="1">
      <c r="A11589" s="1">
        <v>45604.0</v>
      </c>
      <c r="B11589" s="2" t="s">
        <v>7541</v>
      </c>
      <c r="C11589" s="2" t="s">
        <v>69</v>
      </c>
      <c r="D11589" s="1">
        <v>29497.0</v>
      </c>
      <c r="E11589" s="2" t="s">
        <v>27</v>
      </c>
      <c r="F11589" s="2">
        <v>404.0</v>
      </c>
      <c r="G11589" s="2" t="s">
        <v>55</v>
      </c>
      <c r="H11589" s="2" t="s">
        <v>29</v>
      </c>
      <c r="I11589" s="2" t="s">
        <v>30</v>
      </c>
      <c r="J11589" s="2" t="str">
        <f t="array" ref="J11589">XLOOKUP('Transaction Data'!$G11589,Product_Code,Biscuit_Brand)</f>
        <v>Vanilla Wafers</v>
      </c>
      <c r="K11589" s="2">
        <f t="array" ref="K11589">XLOOKUP('Transaction Data'!$G11589,Product_Code,Cost)</f>
        <v>18</v>
      </c>
      <c r="L11589" s="2">
        <f t="array" ref="L11589">XLOOKUP('Transaction Data'!$G11589,Product_Code,Unit_Price)</f>
        <v>36</v>
      </c>
      <c r="M11589" s="3">
        <f>'Transaction Data'!$F11589*'Transaction Data'!$K11589</f>
        <v>7272</v>
      </c>
      <c r="N11589" s="3">
        <f>'Transaction Data'!$F11589*'Transaction Data'!$L11589</f>
        <v>14544</v>
      </c>
      <c r="O11589" s="3">
        <f>'Transaction Data'!$N11589-'Transaction Data'!$M11589</f>
        <v>7272</v>
      </c>
      <c r="P11589" s="2">
        <f>DATEDIF('Transaction Data'!$D11589,'Transaction Data'!$A11589,"y")</f>
        <v>44</v>
      </c>
      <c r="Q11589" s="2" t="str">
        <f>FLOOR('Transaction Data'!$P11589,15)&amp;"-"&amp;FLOOR('Transaction Data'!$P11589,15)+14</f>
        <v>30-44</v>
      </c>
      <c r="R11589" s="2" t="str">
        <f>IF('Transaction Data'!$L11589&lt;=10,"Less Expensive","Expensive")</f>
        <v>Expensive</v>
      </c>
      <c r="S11589" s="4">
        <f>WEEKDAY('Transaction Data'!$A11589)</f>
        <v>6</v>
      </c>
      <c r="T11589" s="2" t="str">
        <f>IF(WEEKDAY('Transaction Data'!$A11589,2)&lt;6,"Weekday","Weekend")</f>
        <v>Weekday</v>
      </c>
    </row>
    <row r="11590" ht="15.75" customHeight="1">
      <c r="A11590" s="1">
        <v>45616.0</v>
      </c>
      <c r="B11590" s="2" t="s">
        <v>1454</v>
      </c>
      <c r="C11590" s="2" t="s">
        <v>78</v>
      </c>
      <c r="D11590" s="1">
        <v>22234.0</v>
      </c>
      <c r="E11590" s="2" t="s">
        <v>37</v>
      </c>
      <c r="F11590" s="2">
        <v>122.0</v>
      </c>
      <c r="G11590" s="2" t="s">
        <v>60</v>
      </c>
      <c r="H11590" s="2" t="s">
        <v>34</v>
      </c>
      <c r="I11590" s="2" t="s">
        <v>35</v>
      </c>
      <c r="J11590" s="2" t="str">
        <f t="array" ref="J11590">XLOOKUP('Transaction Data'!$G11590,Product_Code,Biscuit_Brand)</f>
        <v>Peanut Butter Bites</v>
      </c>
      <c r="K11590" s="2">
        <f t="array" ref="K11590">XLOOKUP('Transaction Data'!$G11590,Product_Code,Cost)</f>
        <v>5</v>
      </c>
      <c r="L11590" s="2">
        <f t="array" ref="L11590">XLOOKUP('Transaction Data'!$G11590,Product_Code,Unit_Price)</f>
        <v>7</v>
      </c>
      <c r="M11590" s="3">
        <f>'Transaction Data'!$F11590*'Transaction Data'!$K11590</f>
        <v>610</v>
      </c>
      <c r="N11590" s="3">
        <f>'Transaction Data'!$F11590*'Transaction Data'!$L11590</f>
        <v>854</v>
      </c>
      <c r="O11590" s="3">
        <f>'Transaction Data'!$N11590-'Transaction Data'!$M11590</f>
        <v>244</v>
      </c>
      <c r="P11590" s="2">
        <f>DATEDIF('Transaction Data'!$D11590,'Transaction Data'!$A11590,"y")</f>
        <v>64</v>
      </c>
      <c r="Q11590" s="2" t="str">
        <f>FLOOR('Transaction Data'!$P11590,15)&amp;"-"&amp;FLOOR('Transaction Data'!$P11590,15)+14</f>
        <v>60-74</v>
      </c>
      <c r="R11590" s="2" t="str">
        <f>IF('Transaction Data'!$L11590&lt;=10,"Less Expensive","Expensive")</f>
        <v>Less Expensive</v>
      </c>
      <c r="S11590" s="4">
        <f>WEEKDAY('Transaction Data'!$A11590)</f>
        <v>4</v>
      </c>
      <c r="T11590" s="2" t="str">
        <f>IF(WEEKDAY('Transaction Data'!$A11590,2)&lt;6,"Weekday","Weekend")</f>
        <v>Weekday</v>
      </c>
    </row>
    <row r="11591" ht="15.75" customHeight="1">
      <c r="A11591" s="1">
        <v>45613.0</v>
      </c>
      <c r="B11591" s="2" t="s">
        <v>7174</v>
      </c>
      <c r="C11591" s="2" t="s">
        <v>47</v>
      </c>
      <c r="D11591" s="1">
        <v>33382.0</v>
      </c>
      <c r="E11591" s="2" t="s">
        <v>37</v>
      </c>
      <c r="F11591" s="2">
        <v>319.0</v>
      </c>
      <c r="G11591" s="2" t="s">
        <v>57</v>
      </c>
      <c r="H11591" s="2" t="s">
        <v>24</v>
      </c>
      <c r="I11591" s="2" t="s">
        <v>35</v>
      </c>
      <c r="J11591" s="2" t="str">
        <f t="array" ref="J11591">XLOOKUP('Transaction Data'!$G11591,Product_Code,Biscuit_Brand)</f>
        <v>Oatmeal Cookies</v>
      </c>
      <c r="K11591" s="2">
        <f t="array" ref="K11591">XLOOKUP('Transaction Data'!$G11591,Product_Code,Cost)</f>
        <v>19</v>
      </c>
      <c r="L11591" s="2">
        <f t="array" ref="L11591">XLOOKUP('Transaction Data'!$G11591,Product_Code,Unit_Price)</f>
        <v>23</v>
      </c>
      <c r="M11591" s="3">
        <f>'Transaction Data'!$F11591*'Transaction Data'!$K11591</f>
        <v>6061</v>
      </c>
      <c r="N11591" s="3">
        <f>'Transaction Data'!$F11591*'Transaction Data'!$L11591</f>
        <v>7337</v>
      </c>
      <c r="O11591" s="3">
        <f>'Transaction Data'!$N11591-'Transaction Data'!$M11591</f>
        <v>1276</v>
      </c>
      <c r="P11591" s="2">
        <f>DATEDIF('Transaction Data'!$D11591,'Transaction Data'!$A11591,"y")</f>
        <v>33</v>
      </c>
      <c r="Q11591" s="2" t="str">
        <f>FLOOR('Transaction Data'!$P11591,15)&amp;"-"&amp;FLOOR('Transaction Data'!$P11591,15)+14</f>
        <v>30-44</v>
      </c>
      <c r="R11591" s="2" t="str">
        <f>IF('Transaction Data'!$L11591&lt;=10,"Less Expensive","Expensive")</f>
        <v>Expensive</v>
      </c>
      <c r="S11591" s="4">
        <f>WEEKDAY('Transaction Data'!$A11591)</f>
        <v>1</v>
      </c>
      <c r="T11591" s="2" t="str">
        <f>IF(WEEKDAY('Transaction Data'!$A11591,2)&lt;6,"Weekday","Weekend")</f>
        <v>Weekend</v>
      </c>
    </row>
    <row r="11592" ht="15.75" customHeight="1">
      <c r="A11592" s="1">
        <v>45605.0</v>
      </c>
      <c r="B11592" s="2" t="s">
        <v>2843</v>
      </c>
      <c r="C11592" s="2" t="s">
        <v>47</v>
      </c>
      <c r="D11592" s="1">
        <v>22996.0</v>
      </c>
      <c r="E11592" s="2" t="s">
        <v>63</v>
      </c>
      <c r="F11592" s="2">
        <v>79.0</v>
      </c>
      <c r="G11592" s="2" t="s">
        <v>23</v>
      </c>
      <c r="H11592" s="2" t="s">
        <v>34</v>
      </c>
      <c r="I11592" s="2" t="s">
        <v>25</v>
      </c>
      <c r="J11592" s="2" t="str">
        <f t="array" ref="J11592">XLOOKUP('Transaction Data'!$G11592,Product_Code,Biscuit_Brand)</f>
        <v>Cinnamon Swirls</v>
      </c>
      <c r="K11592" s="2">
        <f t="array" ref="K11592">XLOOKUP('Transaction Data'!$G11592,Product_Code,Cost)</f>
        <v>10</v>
      </c>
      <c r="L11592" s="2">
        <f t="array" ref="L11592">XLOOKUP('Transaction Data'!$G11592,Product_Code,Unit_Price)</f>
        <v>14</v>
      </c>
      <c r="M11592" s="3">
        <f>'Transaction Data'!$F11592*'Transaction Data'!$K11592</f>
        <v>790</v>
      </c>
      <c r="N11592" s="3">
        <f>'Transaction Data'!$F11592*'Transaction Data'!$L11592</f>
        <v>1106</v>
      </c>
      <c r="O11592" s="3">
        <f>'Transaction Data'!$N11592-'Transaction Data'!$M11592</f>
        <v>316</v>
      </c>
      <c r="P11592" s="2">
        <f>DATEDIF('Transaction Data'!$D11592,'Transaction Data'!$A11592,"y")</f>
        <v>61</v>
      </c>
      <c r="Q11592" s="2" t="str">
        <f>FLOOR('Transaction Data'!$P11592,15)&amp;"-"&amp;FLOOR('Transaction Data'!$P11592,15)+14</f>
        <v>60-74</v>
      </c>
      <c r="R11592" s="2" t="str">
        <f>IF('Transaction Data'!$L11592&lt;=10,"Less Expensive","Expensive")</f>
        <v>Expensive</v>
      </c>
      <c r="S11592" s="4">
        <f>WEEKDAY('Transaction Data'!$A11592)</f>
        <v>7</v>
      </c>
      <c r="T11592" s="2" t="str">
        <f>IF(WEEKDAY('Transaction Data'!$A11592,2)&lt;6,"Weekday","Weekend")</f>
        <v>Weekend</v>
      </c>
    </row>
    <row r="11593" ht="15.75" customHeight="1">
      <c r="A11593" s="1">
        <v>45622.0</v>
      </c>
      <c r="B11593" s="2" t="s">
        <v>6004</v>
      </c>
      <c r="C11593" s="2" t="s">
        <v>47</v>
      </c>
      <c r="D11593" s="1">
        <v>38218.0</v>
      </c>
      <c r="E11593" s="2" t="s">
        <v>37</v>
      </c>
      <c r="F11593" s="2">
        <v>85.0</v>
      </c>
      <c r="G11593" s="2" t="s">
        <v>28</v>
      </c>
      <c r="H11593" s="2" t="s">
        <v>52</v>
      </c>
      <c r="I11593" s="2" t="s">
        <v>25</v>
      </c>
      <c r="J11593" s="2" t="str">
        <f t="array" ref="J11593">XLOOKUP('Transaction Data'!$G11593,Product_Code,Biscuit_Brand)</f>
        <v>Shortbread</v>
      </c>
      <c r="K11593" s="2">
        <f t="array" ref="K11593">XLOOKUP('Transaction Data'!$G11593,Product_Code,Cost)</f>
        <v>10</v>
      </c>
      <c r="L11593" s="2">
        <f t="array" ref="L11593">XLOOKUP('Transaction Data'!$G11593,Product_Code,Unit_Price)</f>
        <v>45</v>
      </c>
      <c r="M11593" s="3">
        <f>'Transaction Data'!$F11593*'Transaction Data'!$K11593</f>
        <v>850</v>
      </c>
      <c r="N11593" s="3">
        <f>'Transaction Data'!$F11593*'Transaction Data'!$L11593</f>
        <v>3825</v>
      </c>
      <c r="O11593" s="3">
        <f>'Transaction Data'!$N11593-'Transaction Data'!$M11593</f>
        <v>2975</v>
      </c>
      <c r="P11593" s="2">
        <f>DATEDIF('Transaction Data'!$D11593,'Transaction Data'!$A11593,"y")</f>
        <v>20</v>
      </c>
      <c r="Q11593" s="2" t="str">
        <f>FLOOR('Transaction Data'!$P11593,15)&amp;"-"&amp;FLOOR('Transaction Data'!$P11593,15)+14</f>
        <v>15-29</v>
      </c>
      <c r="R11593" s="2" t="str">
        <f>IF('Transaction Data'!$L11593&lt;=10,"Less Expensive","Expensive")</f>
        <v>Expensive</v>
      </c>
      <c r="S11593" s="4">
        <f>WEEKDAY('Transaction Data'!$A11593)</f>
        <v>3</v>
      </c>
      <c r="T11593" s="2" t="str">
        <f>IF(WEEKDAY('Transaction Data'!$A11593,2)&lt;6,"Weekday","Weekend")</f>
        <v>Weekday</v>
      </c>
    </row>
    <row r="11594" ht="15.75" customHeight="1">
      <c r="A11594" s="1">
        <v>45601.0</v>
      </c>
      <c r="B11594" s="2" t="s">
        <v>479</v>
      </c>
      <c r="C11594" s="2" t="s">
        <v>51</v>
      </c>
      <c r="D11594" s="1">
        <v>30210.0</v>
      </c>
      <c r="E11594" s="2" t="s">
        <v>63</v>
      </c>
      <c r="F11594" s="2">
        <v>205.0</v>
      </c>
      <c r="G11594" s="2" t="s">
        <v>55</v>
      </c>
      <c r="H11594" s="2" t="s">
        <v>52</v>
      </c>
      <c r="I11594" s="2" t="s">
        <v>30</v>
      </c>
      <c r="J11594" s="2" t="str">
        <f t="array" ref="J11594">XLOOKUP('Transaction Data'!$G11594,Product_Code,Biscuit_Brand)</f>
        <v>Vanilla Wafers</v>
      </c>
      <c r="K11594" s="2">
        <f t="array" ref="K11594">XLOOKUP('Transaction Data'!$G11594,Product_Code,Cost)</f>
        <v>18</v>
      </c>
      <c r="L11594" s="2">
        <f t="array" ref="L11594">XLOOKUP('Transaction Data'!$G11594,Product_Code,Unit_Price)</f>
        <v>36</v>
      </c>
      <c r="M11594" s="3">
        <f>'Transaction Data'!$F11594*'Transaction Data'!$K11594</f>
        <v>3690</v>
      </c>
      <c r="N11594" s="3">
        <f>'Transaction Data'!$F11594*'Transaction Data'!$L11594</f>
        <v>7380</v>
      </c>
      <c r="O11594" s="3">
        <f>'Transaction Data'!$N11594-'Transaction Data'!$M11594</f>
        <v>3690</v>
      </c>
      <c r="P11594" s="2">
        <f>DATEDIF('Transaction Data'!$D11594,'Transaction Data'!$A11594,"y")</f>
        <v>42</v>
      </c>
      <c r="Q11594" s="2" t="str">
        <f>FLOOR('Transaction Data'!$P11594,15)&amp;"-"&amp;FLOOR('Transaction Data'!$P11594,15)+14</f>
        <v>30-44</v>
      </c>
      <c r="R11594" s="2" t="str">
        <f>IF('Transaction Data'!$L11594&lt;=10,"Less Expensive","Expensive")</f>
        <v>Expensive</v>
      </c>
      <c r="S11594" s="4">
        <f>WEEKDAY('Transaction Data'!$A11594)</f>
        <v>3</v>
      </c>
      <c r="T11594" s="2" t="str">
        <f>IF(WEEKDAY('Transaction Data'!$A11594,2)&lt;6,"Weekday","Weekend")</f>
        <v>Weekday</v>
      </c>
    </row>
    <row r="11595" ht="15.75" customHeight="1">
      <c r="A11595" s="1">
        <v>45598.0</v>
      </c>
      <c r="B11595" s="2" t="s">
        <v>8477</v>
      </c>
      <c r="C11595" s="2" t="s">
        <v>32</v>
      </c>
      <c r="D11595" s="1">
        <v>17178.0</v>
      </c>
      <c r="E11595" s="2" t="s">
        <v>22</v>
      </c>
      <c r="F11595" s="2">
        <v>75.0</v>
      </c>
      <c r="G11595" s="2" t="s">
        <v>38</v>
      </c>
      <c r="H11595" s="2" t="s">
        <v>29</v>
      </c>
      <c r="I11595" s="2" t="s">
        <v>25</v>
      </c>
      <c r="J11595" s="2" t="str">
        <f t="array" ref="J11595">XLOOKUP('Transaction Data'!$G11595,Product_Code,Biscuit_Brand)</f>
        <v>Ginger Snaps</v>
      </c>
      <c r="K11595" s="2">
        <f t="array" ref="K11595">XLOOKUP('Transaction Data'!$G11595,Product_Code,Cost)</f>
        <v>14</v>
      </c>
      <c r="L11595" s="2">
        <f t="array" ref="L11595">XLOOKUP('Transaction Data'!$G11595,Product_Code,Unit_Price)</f>
        <v>28</v>
      </c>
      <c r="M11595" s="3">
        <f>'Transaction Data'!$F11595*'Transaction Data'!$K11595</f>
        <v>1050</v>
      </c>
      <c r="N11595" s="3">
        <f>'Transaction Data'!$F11595*'Transaction Data'!$L11595</f>
        <v>2100</v>
      </c>
      <c r="O11595" s="3">
        <f>'Transaction Data'!$N11595-'Transaction Data'!$M11595</f>
        <v>1050</v>
      </c>
      <c r="P11595" s="2">
        <f>DATEDIF('Transaction Data'!$D11595,'Transaction Data'!$A11595,"y")</f>
        <v>77</v>
      </c>
      <c r="Q11595" s="2" t="str">
        <f>FLOOR('Transaction Data'!$P11595,15)&amp;"-"&amp;FLOOR('Transaction Data'!$P11595,15)+14</f>
        <v>75-89</v>
      </c>
      <c r="R11595" s="2" t="str">
        <f>IF('Transaction Data'!$L11595&lt;=10,"Less Expensive","Expensive")</f>
        <v>Expensive</v>
      </c>
      <c r="S11595" s="4">
        <f>WEEKDAY('Transaction Data'!$A11595)</f>
        <v>7</v>
      </c>
      <c r="T11595" s="2" t="str">
        <f>IF(WEEKDAY('Transaction Data'!$A11595,2)&lt;6,"Weekday","Weekend")</f>
        <v>Weekend</v>
      </c>
    </row>
    <row r="11596" ht="15.75" customHeight="1">
      <c r="A11596" s="1">
        <v>45619.0</v>
      </c>
      <c r="B11596" s="2" t="s">
        <v>5217</v>
      </c>
      <c r="C11596" s="2" t="s">
        <v>69</v>
      </c>
      <c r="D11596" s="1">
        <v>20825.0</v>
      </c>
      <c r="E11596" s="2" t="s">
        <v>63</v>
      </c>
      <c r="F11596" s="2">
        <v>374.0</v>
      </c>
      <c r="G11596" s="2" t="s">
        <v>38</v>
      </c>
      <c r="H11596" s="2" t="s">
        <v>29</v>
      </c>
      <c r="I11596" s="2" t="s">
        <v>25</v>
      </c>
      <c r="J11596" s="2" t="str">
        <f t="array" ref="J11596">XLOOKUP('Transaction Data'!$G11596,Product_Code,Biscuit_Brand)</f>
        <v>Ginger Snaps</v>
      </c>
      <c r="K11596" s="2">
        <f t="array" ref="K11596">XLOOKUP('Transaction Data'!$G11596,Product_Code,Cost)</f>
        <v>14</v>
      </c>
      <c r="L11596" s="2">
        <f t="array" ref="L11596">XLOOKUP('Transaction Data'!$G11596,Product_Code,Unit_Price)</f>
        <v>28</v>
      </c>
      <c r="M11596" s="3">
        <f>'Transaction Data'!$F11596*'Transaction Data'!$K11596</f>
        <v>5236</v>
      </c>
      <c r="N11596" s="3">
        <f>'Transaction Data'!$F11596*'Transaction Data'!$L11596</f>
        <v>10472</v>
      </c>
      <c r="O11596" s="3">
        <f>'Transaction Data'!$N11596-'Transaction Data'!$M11596</f>
        <v>5236</v>
      </c>
      <c r="P11596" s="2">
        <f>DATEDIF('Transaction Data'!$D11596,'Transaction Data'!$A11596,"y")</f>
        <v>67</v>
      </c>
      <c r="Q11596" s="2" t="str">
        <f>FLOOR('Transaction Data'!$P11596,15)&amp;"-"&amp;FLOOR('Transaction Data'!$P11596,15)+14</f>
        <v>60-74</v>
      </c>
      <c r="R11596" s="2" t="str">
        <f>IF('Transaction Data'!$L11596&lt;=10,"Less Expensive","Expensive")</f>
        <v>Expensive</v>
      </c>
      <c r="S11596" s="4">
        <f>WEEKDAY('Transaction Data'!$A11596)</f>
        <v>7</v>
      </c>
      <c r="T11596" s="2" t="str">
        <f>IF(WEEKDAY('Transaction Data'!$A11596,2)&lt;6,"Weekday","Weekend")</f>
        <v>Weekend</v>
      </c>
    </row>
    <row r="11597" ht="15.75" customHeight="1">
      <c r="A11597" s="1">
        <v>45615.0</v>
      </c>
      <c r="B11597" s="2" t="s">
        <v>1544</v>
      </c>
      <c r="C11597" s="2" t="s">
        <v>51</v>
      </c>
      <c r="D11597" s="1">
        <v>21700.0</v>
      </c>
      <c r="E11597" s="2" t="s">
        <v>27</v>
      </c>
      <c r="F11597" s="2">
        <v>265.0</v>
      </c>
      <c r="G11597" s="2" t="s">
        <v>38</v>
      </c>
      <c r="H11597" s="2" t="s">
        <v>29</v>
      </c>
      <c r="I11597" s="2" t="s">
        <v>35</v>
      </c>
      <c r="J11597" s="2" t="str">
        <f t="array" ref="J11597">XLOOKUP('Transaction Data'!$G11597,Product_Code,Biscuit_Brand)</f>
        <v>Ginger Snaps</v>
      </c>
      <c r="K11597" s="2">
        <f t="array" ref="K11597">XLOOKUP('Transaction Data'!$G11597,Product_Code,Cost)</f>
        <v>14</v>
      </c>
      <c r="L11597" s="2">
        <f t="array" ref="L11597">XLOOKUP('Transaction Data'!$G11597,Product_Code,Unit_Price)</f>
        <v>28</v>
      </c>
      <c r="M11597" s="3">
        <f>'Transaction Data'!$F11597*'Transaction Data'!$K11597</f>
        <v>3710</v>
      </c>
      <c r="N11597" s="3">
        <f>'Transaction Data'!$F11597*'Transaction Data'!$L11597</f>
        <v>7420</v>
      </c>
      <c r="O11597" s="3">
        <f>'Transaction Data'!$N11597-'Transaction Data'!$M11597</f>
        <v>3710</v>
      </c>
      <c r="P11597" s="2">
        <f>DATEDIF('Transaction Data'!$D11597,'Transaction Data'!$A11597,"y")</f>
        <v>65</v>
      </c>
      <c r="Q11597" s="2" t="str">
        <f>FLOOR('Transaction Data'!$P11597,15)&amp;"-"&amp;FLOOR('Transaction Data'!$P11597,15)+14</f>
        <v>60-74</v>
      </c>
      <c r="R11597" s="2" t="str">
        <f>IF('Transaction Data'!$L11597&lt;=10,"Less Expensive","Expensive")</f>
        <v>Expensive</v>
      </c>
      <c r="S11597" s="4">
        <f>WEEKDAY('Transaction Data'!$A11597)</f>
        <v>3</v>
      </c>
      <c r="T11597" s="2" t="str">
        <f>IF(WEEKDAY('Transaction Data'!$A11597,2)&lt;6,"Weekday","Weekend")</f>
        <v>Weekday</v>
      </c>
    </row>
    <row r="11598" ht="15.75" customHeight="1">
      <c r="A11598" s="1">
        <v>45620.0</v>
      </c>
      <c r="B11598" s="2" t="s">
        <v>6278</v>
      </c>
      <c r="C11598" s="2" t="s">
        <v>54</v>
      </c>
      <c r="D11598" s="1">
        <v>36394.0</v>
      </c>
      <c r="E11598" s="2" t="s">
        <v>37</v>
      </c>
      <c r="F11598" s="2">
        <v>56.0</v>
      </c>
      <c r="G11598" s="2" t="s">
        <v>38</v>
      </c>
      <c r="H11598" s="2" t="s">
        <v>52</v>
      </c>
      <c r="I11598" s="2" t="s">
        <v>25</v>
      </c>
      <c r="J11598" s="2" t="str">
        <f t="array" ref="J11598">XLOOKUP('Transaction Data'!$G11598,Product_Code,Biscuit_Brand)</f>
        <v>Ginger Snaps</v>
      </c>
      <c r="K11598" s="2">
        <f t="array" ref="K11598">XLOOKUP('Transaction Data'!$G11598,Product_Code,Cost)</f>
        <v>14</v>
      </c>
      <c r="L11598" s="2">
        <f t="array" ref="L11598">XLOOKUP('Transaction Data'!$G11598,Product_Code,Unit_Price)</f>
        <v>28</v>
      </c>
      <c r="M11598" s="3">
        <f>'Transaction Data'!$F11598*'Transaction Data'!$K11598</f>
        <v>784</v>
      </c>
      <c r="N11598" s="3">
        <f>'Transaction Data'!$F11598*'Transaction Data'!$L11598</f>
        <v>1568</v>
      </c>
      <c r="O11598" s="3">
        <f>'Transaction Data'!$N11598-'Transaction Data'!$M11598</f>
        <v>784</v>
      </c>
      <c r="P11598" s="2">
        <f>DATEDIF('Transaction Data'!$D11598,'Transaction Data'!$A11598,"y")</f>
        <v>25</v>
      </c>
      <c r="Q11598" s="2" t="str">
        <f>FLOOR('Transaction Data'!$P11598,15)&amp;"-"&amp;FLOOR('Transaction Data'!$P11598,15)+14</f>
        <v>15-29</v>
      </c>
      <c r="R11598" s="2" t="str">
        <f>IF('Transaction Data'!$L11598&lt;=10,"Less Expensive","Expensive")</f>
        <v>Expensive</v>
      </c>
      <c r="S11598" s="4">
        <f>WEEKDAY('Transaction Data'!$A11598)</f>
        <v>1</v>
      </c>
      <c r="T11598" s="2" t="str">
        <f>IF(WEEKDAY('Transaction Data'!$A11598,2)&lt;6,"Weekday","Weekend")</f>
        <v>Weekend</v>
      </c>
    </row>
    <row r="11599" ht="15.75" customHeight="1">
      <c r="A11599" s="1">
        <v>45613.0</v>
      </c>
      <c r="B11599" s="2" t="s">
        <v>5050</v>
      </c>
      <c r="C11599" s="2" t="s">
        <v>21</v>
      </c>
      <c r="D11599" s="1">
        <v>16258.0</v>
      </c>
      <c r="E11599" s="2" t="s">
        <v>63</v>
      </c>
      <c r="F11599" s="2">
        <v>351.0</v>
      </c>
      <c r="G11599" s="2" t="s">
        <v>60</v>
      </c>
      <c r="H11599" s="2" t="s">
        <v>45</v>
      </c>
      <c r="I11599" s="2" t="s">
        <v>30</v>
      </c>
      <c r="J11599" s="2" t="str">
        <f t="array" ref="J11599">XLOOKUP('Transaction Data'!$G11599,Product_Code,Biscuit_Brand)</f>
        <v>Peanut Butter Bites</v>
      </c>
      <c r="K11599" s="2">
        <f t="array" ref="K11599">XLOOKUP('Transaction Data'!$G11599,Product_Code,Cost)</f>
        <v>5</v>
      </c>
      <c r="L11599" s="2">
        <f t="array" ref="L11599">XLOOKUP('Transaction Data'!$G11599,Product_Code,Unit_Price)</f>
        <v>7</v>
      </c>
      <c r="M11599" s="3">
        <f>'Transaction Data'!$F11599*'Transaction Data'!$K11599</f>
        <v>1755</v>
      </c>
      <c r="N11599" s="3">
        <f>'Transaction Data'!$F11599*'Transaction Data'!$L11599</f>
        <v>2457</v>
      </c>
      <c r="O11599" s="3">
        <f>'Transaction Data'!$N11599-'Transaction Data'!$M11599</f>
        <v>702</v>
      </c>
      <c r="P11599" s="2">
        <f>DATEDIF('Transaction Data'!$D11599,'Transaction Data'!$A11599,"y")</f>
        <v>80</v>
      </c>
      <c r="Q11599" s="2" t="str">
        <f>FLOOR('Transaction Data'!$P11599,15)&amp;"-"&amp;FLOOR('Transaction Data'!$P11599,15)+14</f>
        <v>75-89</v>
      </c>
      <c r="R11599" s="2" t="str">
        <f>IF('Transaction Data'!$L11599&lt;=10,"Less Expensive","Expensive")</f>
        <v>Less Expensive</v>
      </c>
      <c r="S11599" s="4">
        <f>WEEKDAY('Transaction Data'!$A11599)</f>
        <v>1</v>
      </c>
      <c r="T11599" s="2" t="str">
        <f>IF(WEEKDAY('Transaction Data'!$A11599,2)&lt;6,"Weekday","Weekend")</f>
        <v>Weekend</v>
      </c>
    </row>
    <row r="11600" ht="15.75" customHeight="1">
      <c r="A11600" s="1">
        <v>45614.0</v>
      </c>
      <c r="B11600" s="2" t="s">
        <v>6706</v>
      </c>
      <c r="C11600" s="2" t="s">
        <v>47</v>
      </c>
      <c r="D11600" s="1">
        <v>37826.0</v>
      </c>
      <c r="E11600" s="2" t="s">
        <v>63</v>
      </c>
      <c r="F11600" s="2">
        <v>316.0</v>
      </c>
      <c r="G11600" s="2" t="s">
        <v>57</v>
      </c>
      <c r="H11600" s="2" t="s">
        <v>49</v>
      </c>
      <c r="I11600" s="2" t="s">
        <v>25</v>
      </c>
      <c r="J11600" s="2" t="str">
        <f t="array" ref="J11600">XLOOKUP('Transaction Data'!$G11600,Product_Code,Biscuit_Brand)</f>
        <v>Oatmeal Cookies</v>
      </c>
      <c r="K11600" s="2">
        <f t="array" ref="K11600">XLOOKUP('Transaction Data'!$G11600,Product_Code,Cost)</f>
        <v>19</v>
      </c>
      <c r="L11600" s="2">
        <f t="array" ref="L11600">XLOOKUP('Transaction Data'!$G11600,Product_Code,Unit_Price)</f>
        <v>23</v>
      </c>
      <c r="M11600" s="3">
        <f>'Transaction Data'!$F11600*'Transaction Data'!$K11600</f>
        <v>6004</v>
      </c>
      <c r="N11600" s="3">
        <f>'Transaction Data'!$F11600*'Transaction Data'!$L11600</f>
        <v>7268</v>
      </c>
      <c r="O11600" s="3">
        <f>'Transaction Data'!$N11600-'Transaction Data'!$M11600</f>
        <v>1264</v>
      </c>
      <c r="P11600" s="2">
        <f>DATEDIF('Transaction Data'!$D11600,'Transaction Data'!$A11600,"y")</f>
        <v>21</v>
      </c>
      <c r="Q11600" s="2" t="str">
        <f>FLOOR('Transaction Data'!$P11600,15)&amp;"-"&amp;FLOOR('Transaction Data'!$P11600,15)+14</f>
        <v>15-29</v>
      </c>
      <c r="R11600" s="2" t="str">
        <f>IF('Transaction Data'!$L11600&lt;=10,"Less Expensive","Expensive")</f>
        <v>Expensive</v>
      </c>
      <c r="S11600" s="4">
        <f>WEEKDAY('Transaction Data'!$A11600)</f>
        <v>2</v>
      </c>
      <c r="T11600" s="2" t="str">
        <f>IF(WEEKDAY('Transaction Data'!$A11600,2)&lt;6,"Weekday","Weekend")</f>
        <v>Weekday</v>
      </c>
    </row>
    <row r="11601" ht="15.75" customHeight="1">
      <c r="A11601" s="1">
        <v>45599.0</v>
      </c>
      <c r="B11601" s="2" t="s">
        <v>6984</v>
      </c>
      <c r="C11601" s="2" t="s">
        <v>78</v>
      </c>
      <c r="D11601" s="1">
        <v>22693.0</v>
      </c>
      <c r="E11601" s="2" t="s">
        <v>37</v>
      </c>
      <c r="F11601" s="2">
        <v>96.0</v>
      </c>
      <c r="G11601" s="2" t="s">
        <v>61</v>
      </c>
      <c r="H11601" s="2" t="s">
        <v>39</v>
      </c>
      <c r="I11601" s="2" t="s">
        <v>35</v>
      </c>
      <c r="J11601" s="2" t="str">
        <f t="array" ref="J11601">XLOOKUP('Transaction Data'!$G11601,Product_Code,Biscuit_Brand)</f>
        <v>Choco Delight</v>
      </c>
      <c r="K11601" s="2">
        <f t="array" ref="K11601">XLOOKUP('Transaction Data'!$G11601,Product_Code,Cost)</f>
        <v>3</v>
      </c>
      <c r="L11601" s="2">
        <f t="array" ref="L11601">XLOOKUP('Transaction Data'!$G11601,Product_Code,Unit_Price)</f>
        <v>5</v>
      </c>
      <c r="M11601" s="3">
        <f>'Transaction Data'!$F11601*'Transaction Data'!$K11601</f>
        <v>288</v>
      </c>
      <c r="N11601" s="3">
        <f>'Transaction Data'!$F11601*'Transaction Data'!$L11601</f>
        <v>480</v>
      </c>
      <c r="O11601" s="3">
        <f>'Transaction Data'!$N11601-'Transaction Data'!$M11601</f>
        <v>192</v>
      </c>
      <c r="P11601" s="2">
        <f>DATEDIF('Transaction Data'!$D11601,'Transaction Data'!$A11601,"y")</f>
        <v>62</v>
      </c>
      <c r="Q11601" s="2" t="str">
        <f>FLOOR('Transaction Data'!$P11601,15)&amp;"-"&amp;FLOOR('Transaction Data'!$P11601,15)+14</f>
        <v>60-74</v>
      </c>
      <c r="R11601" s="2" t="str">
        <f>IF('Transaction Data'!$L11601&lt;=10,"Less Expensive","Expensive")</f>
        <v>Less Expensive</v>
      </c>
      <c r="S11601" s="4">
        <f>WEEKDAY('Transaction Data'!$A11601)</f>
        <v>1</v>
      </c>
      <c r="T11601" s="2" t="str">
        <f>IF(WEEKDAY('Transaction Data'!$A11601,2)&lt;6,"Weekday","Weekend")</f>
        <v>Weekend</v>
      </c>
    </row>
    <row r="11602" ht="15.75" customHeight="1">
      <c r="A11602" s="1">
        <v>45634.0</v>
      </c>
      <c r="B11602" s="2" t="s">
        <v>1401</v>
      </c>
      <c r="C11602" s="2" t="s">
        <v>51</v>
      </c>
      <c r="D11602" s="1">
        <v>35407.0</v>
      </c>
      <c r="E11602" s="2" t="s">
        <v>27</v>
      </c>
      <c r="F11602" s="2">
        <v>13.0</v>
      </c>
      <c r="G11602" s="2" t="s">
        <v>57</v>
      </c>
      <c r="H11602" s="2" t="s">
        <v>34</v>
      </c>
      <c r="I11602" s="2" t="s">
        <v>30</v>
      </c>
      <c r="J11602" s="2" t="str">
        <f t="array" ref="J11602">XLOOKUP('Transaction Data'!$G11602,Product_Code,Biscuit_Brand)</f>
        <v>Oatmeal Cookies</v>
      </c>
      <c r="K11602" s="2">
        <f t="array" ref="K11602">XLOOKUP('Transaction Data'!$G11602,Product_Code,Cost)</f>
        <v>19</v>
      </c>
      <c r="L11602" s="2">
        <f t="array" ref="L11602">XLOOKUP('Transaction Data'!$G11602,Product_Code,Unit_Price)</f>
        <v>23</v>
      </c>
      <c r="M11602" s="3">
        <f>'Transaction Data'!$F11602*'Transaction Data'!$K11602</f>
        <v>247</v>
      </c>
      <c r="N11602" s="3">
        <f>'Transaction Data'!$F11602*'Transaction Data'!$L11602</f>
        <v>299</v>
      </c>
      <c r="O11602" s="3">
        <f>'Transaction Data'!$N11602-'Transaction Data'!$M11602</f>
        <v>52</v>
      </c>
      <c r="P11602" s="2">
        <f>DATEDIF('Transaction Data'!$D11602,'Transaction Data'!$A11602,"y")</f>
        <v>28</v>
      </c>
      <c r="Q11602" s="2" t="str">
        <f>FLOOR('Transaction Data'!$P11602,15)&amp;"-"&amp;FLOOR('Transaction Data'!$P11602,15)+14</f>
        <v>15-29</v>
      </c>
      <c r="R11602" s="2" t="str">
        <f>IF('Transaction Data'!$L11602&lt;=10,"Less Expensive","Expensive")</f>
        <v>Expensive</v>
      </c>
      <c r="S11602" s="4">
        <f>WEEKDAY('Transaction Data'!$A11602)</f>
        <v>1</v>
      </c>
      <c r="T11602" s="2" t="str">
        <f>IF(WEEKDAY('Transaction Data'!$A11602,2)&lt;6,"Weekday","Weekend")</f>
        <v>Weekend</v>
      </c>
    </row>
    <row r="11603" ht="15.75" customHeight="1">
      <c r="A11603" s="1">
        <v>45646.0</v>
      </c>
      <c r="B11603" s="2" t="s">
        <v>2796</v>
      </c>
      <c r="C11603" s="2" t="s">
        <v>21</v>
      </c>
      <c r="D11603" s="1">
        <v>24055.0</v>
      </c>
      <c r="E11603" s="2" t="s">
        <v>27</v>
      </c>
      <c r="F11603" s="2">
        <v>156.0</v>
      </c>
      <c r="G11603" s="2" t="s">
        <v>33</v>
      </c>
      <c r="H11603" s="2" t="s">
        <v>29</v>
      </c>
      <c r="I11603" s="2" t="s">
        <v>30</v>
      </c>
      <c r="J11603" s="2" t="str">
        <f t="array" ref="J11603">XLOOKUP('Transaction Data'!$G11603,Product_Code,Biscuit_Brand)</f>
        <v>Caramel Biscuits</v>
      </c>
      <c r="K11603" s="2">
        <f t="array" ref="K11603">XLOOKUP('Transaction Data'!$G11603,Product_Code,Cost)</f>
        <v>18</v>
      </c>
      <c r="L11603" s="2">
        <f t="array" ref="L11603">XLOOKUP('Transaction Data'!$G11603,Product_Code,Unit_Price)</f>
        <v>22</v>
      </c>
      <c r="M11603" s="3">
        <f>'Transaction Data'!$F11603*'Transaction Data'!$K11603</f>
        <v>2808</v>
      </c>
      <c r="N11603" s="3">
        <f>'Transaction Data'!$F11603*'Transaction Data'!$L11603</f>
        <v>3432</v>
      </c>
      <c r="O11603" s="3">
        <f>'Transaction Data'!$N11603-'Transaction Data'!$M11603</f>
        <v>624</v>
      </c>
      <c r="P11603" s="2">
        <f>DATEDIF('Transaction Data'!$D11603,'Transaction Data'!$A11603,"y")</f>
        <v>59</v>
      </c>
      <c r="Q11603" s="2" t="str">
        <f>FLOOR('Transaction Data'!$P11603,15)&amp;"-"&amp;FLOOR('Transaction Data'!$P11603,15)+14</f>
        <v>45-59</v>
      </c>
      <c r="R11603" s="2" t="str">
        <f>IF('Transaction Data'!$L11603&lt;=10,"Less Expensive","Expensive")</f>
        <v>Expensive</v>
      </c>
      <c r="S11603" s="4">
        <f>WEEKDAY('Transaction Data'!$A11603)</f>
        <v>6</v>
      </c>
      <c r="T11603" s="2" t="str">
        <f>IF(WEEKDAY('Transaction Data'!$A11603,2)&lt;6,"Weekday","Weekend")</f>
        <v>Weekday</v>
      </c>
    </row>
    <row r="11604" ht="15.75" customHeight="1">
      <c r="A11604" s="1">
        <v>45645.0</v>
      </c>
      <c r="B11604" s="2" t="s">
        <v>5073</v>
      </c>
      <c r="C11604" s="2" t="s">
        <v>54</v>
      </c>
      <c r="D11604" s="1">
        <v>20484.0</v>
      </c>
      <c r="E11604" s="2" t="s">
        <v>22</v>
      </c>
      <c r="F11604" s="2">
        <v>491.0</v>
      </c>
      <c r="G11604" s="2" t="s">
        <v>44</v>
      </c>
      <c r="H11604" s="2" t="s">
        <v>29</v>
      </c>
      <c r="I11604" s="2" t="s">
        <v>35</v>
      </c>
      <c r="J11604" s="2" t="str">
        <f t="array" ref="J11604">XLOOKUP('Transaction Data'!$G11604,Product_Code,Biscuit_Brand)</f>
        <v>Butter Crunch</v>
      </c>
      <c r="K11604" s="2">
        <f t="array" ref="K11604">XLOOKUP('Transaction Data'!$G11604,Product_Code,Cost)</f>
        <v>10</v>
      </c>
      <c r="L11604" s="2">
        <f t="array" ref="L11604">XLOOKUP('Transaction Data'!$G11604,Product_Code,Unit_Price)</f>
        <v>11</v>
      </c>
      <c r="M11604" s="3">
        <f>'Transaction Data'!$F11604*'Transaction Data'!$K11604</f>
        <v>4910</v>
      </c>
      <c r="N11604" s="3">
        <f>'Transaction Data'!$F11604*'Transaction Data'!$L11604</f>
        <v>5401</v>
      </c>
      <c r="O11604" s="3">
        <f>'Transaction Data'!$N11604-'Transaction Data'!$M11604</f>
        <v>491</v>
      </c>
      <c r="P11604" s="2">
        <f>DATEDIF('Transaction Data'!$D11604,'Transaction Data'!$A11604,"y")</f>
        <v>68</v>
      </c>
      <c r="Q11604" s="2" t="str">
        <f>FLOOR('Transaction Data'!$P11604,15)&amp;"-"&amp;FLOOR('Transaction Data'!$P11604,15)+14</f>
        <v>60-74</v>
      </c>
      <c r="R11604" s="2" t="str">
        <f>IF('Transaction Data'!$L11604&lt;=10,"Less Expensive","Expensive")</f>
        <v>Expensive</v>
      </c>
      <c r="S11604" s="4">
        <f>WEEKDAY('Transaction Data'!$A11604)</f>
        <v>5</v>
      </c>
      <c r="T11604" s="2" t="str">
        <f>IF(WEEKDAY('Transaction Data'!$A11604,2)&lt;6,"Weekday","Weekend")</f>
        <v>Weekday</v>
      </c>
    </row>
    <row r="11605" ht="15.75" customHeight="1">
      <c r="A11605" s="1">
        <v>45655.0</v>
      </c>
      <c r="B11605" s="2" t="s">
        <v>36</v>
      </c>
      <c r="C11605" s="2" t="s">
        <v>21</v>
      </c>
      <c r="D11605" s="1">
        <v>34829.0</v>
      </c>
      <c r="E11605" s="2" t="s">
        <v>27</v>
      </c>
      <c r="F11605" s="2">
        <v>452.0</v>
      </c>
      <c r="G11605" s="2" t="s">
        <v>57</v>
      </c>
      <c r="H11605" s="2" t="s">
        <v>29</v>
      </c>
      <c r="I11605" s="2" t="s">
        <v>35</v>
      </c>
      <c r="J11605" s="2" t="str">
        <f t="array" ref="J11605">XLOOKUP('Transaction Data'!$G11605,Product_Code,Biscuit_Brand)</f>
        <v>Oatmeal Cookies</v>
      </c>
      <c r="K11605" s="2">
        <f t="array" ref="K11605">XLOOKUP('Transaction Data'!$G11605,Product_Code,Cost)</f>
        <v>19</v>
      </c>
      <c r="L11605" s="2">
        <f t="array" ref="L11605">XLOOKUP('Transaction Data'!$G11605,Product_Code,Unit_Price)</f>
        <v>23</v>
      </c>
      <c r="M11605" s="3">
        <f>'Transaction Data'!$F11605*'Transaction Data'!$K11605</f>
        <v>8588</v>
      </c>
      <c r="N11605" s="3">
        <f>'Transaction Data'!$F11605*'Transaction Data'!$L11605</f>
        <v>10396</v>
      </c>
      <c r="O11605" s="3">
        <f>'Transaction Data'!$N11605-'Transaction Data'!$M11605</f>
        <v>1808</v>
      </c>
      <c r="P11605" s="2">
        <f>DATEDIF('Transaction Data'!$D11605,'Transaction Data'!$A11605,"y")</f>
        <v>29</v>
      </c>
      <c r="Q11605" s="2" t="str">
        <f>FLOOR('Transaction Data'!$P11605,15)&amp;"-"&amp;FLOOR('Transaction Data'!$P11605,15)+14</f>
        <v>15-29</v>
      </c>
      <c r="R11605" s="2" t="str">
        <f>IF('Transaction Data'!$L11605&lt;=10,"Less Expensive","Expensive")</f>
        <v>Expensive</v>
      </c>
      <c r="S11605" s="4">
        <f>WEEKDAY('Transaction Data'!$A11605)</f>
        <v>1</v>
      </c>
      <c r="T11605" s="2" t="str">
        <f>IF(WEEKDAY('Transaction Data'!$A11605,2)&lt;6,"Weekday","Weekend")</f>
        <v>Weekend</v>
      </c>
    </row>
    <row r="11606" ht="15.75" customHeight="1">
      <c r="A11606" s="1">
        <v>45654.0</v>
      </c>
      <c r="B11606" s="2" t="s">
        <v>5521</v>
      </c>
      <c r="C11606" s="2" t="s">
        <v>78</v>
      </c>
      <c r="D11606" s="1">
        <v>19334.0</v>
      </c>
      <c r="E11606" s="2" t="s">
        <v>37</v>
      </c>
      <c r="F11606" s="2">
        <v>176.0</v>
      </c>
      <c r="G11606" s="2" t="s">
        <v>33</v>
      </c>
      <c r="H11606" s="2" t="s">
        <v>29</v>
      </c>
      <c r="I11606" s="2" t="s">
        <v>25</v>
      </c>
      <c r="J11606" s="2" t="str">
        <f t="array" ref="J11606">XLOOKUP('Transaction Data'!$G11606,Product_Code,Biscuit_Brand)</f>
        <v>Caramel Biscuits</v>
      </c>
      <c r="K11606" s="2">
        <f t="array" ref="K11606">XLOOKUP('Transaction Data'!$G11606,Product_Code,Cost)</f>
        <v>18</v>
      </c>
      <c r="L11606" s="2">
        <f t="array" ref="L11606">XLOOKUP('Transaction Data'!$G11606,Product_Code,Unit_Price)</f>
        <v>22</v>
      </c>
      <c r="M11606" s="3">
        <f>'Transaction Data'!$F11606*'Transaction Data'!$K11606</f>
        <v>3168</v>
      </c>
      <c r="N11606" s="3">
        <f>'Transaction Data'!$F11606*'Transaction Data'!$L11606</f>
        <v>3872</v>
      </c>
      <c r="O11606" s="3">
        <f>'Transaction Data'!$N11606-'Transaction Data'!$M11606</f>
        <v>704</v>
      </c>
      <c r="P11606" s="2">
        <f>DATEDIF('Transaction Data'!$D11606,'Transaction Data'!$A11606,"y")</f>
        <v>72</v>
      </c>
      <c r="Q11606" s="2" t="str">
        <f>FLOOR('Transaction Data'!$P11606,15)&amp;"-"&amp;FLOOR('Transaction Data'!$P11606,15)+14</f>
        <v>60-74</v>
      </c>
      <c r="R11606" s="2" t="str">
        <f>IF('Transaction Data'!$L11606&lt;=10,"Less Expensive","Expensive")</f>
        <v>Expensive</v>
      </c>
      <c r="S11606" s="4">
        <f>WEEKDAY('Transaction Data'!$A11606)</f>
        <v>7</v>
      </c>
      <c r="T11606" s="2" t="str">
        <f>IF(WEEKDAY('Transaction Data'!$A11606,2)&lt;6,"Weekday","Weekend")</f>
        <v>Weekend</v>
      </c>
    </row>
    <row r="11607" ht="15.75" customHeight="1">
      <c r="A11607" s="1">
        <v>45631.0</v>
      </c>
      <c r="B11607" s="2" t="s">
        <v>6635</v>
      </c>
      <c r="C11607" s="2" t="s">
        <v>78</v>
      </c>
      <c r="D11607" s="1">
        <v>30324.0</v>
      </c>
      <c r="E11607" s="2" t="s">
        <v>27</v>
      </c>
      <c r="F11607" s="2">
        <v>427.0</v>
      </c>
      <c r="G11607" s="2" t="s">
        <v>38</v>
      </c>
      <c r="H11607" s="2" t="s">
        <v>49</v>
      </c>
      <c r="I11607" s="2" t="s">
        <v>25</v>
      </c>
      <c r="J11607" s="2" t="str">
        <f t="array" ref="J11607">XLOOKUP('Transaction Data'!$G11607,Product_Code,Biscuit_Brand)</f>
        <v>Ginger Snaps</v>
      </c>
      <c r="K11607" s="2">
        <f t="array" ref="K11607">XLOOKUP('Transaction Data'!$G11607,Product_Code,Cost)</f>
        <v>14</v>
      </c>
      <c r="L11607" s="2">
        <f t="array" ref="L11607">XLOOKUP('Transaction Data'!$G11607,Product_Code,Unit_Price)</f>
        <v>28</v>
      </c>
      <c r="M11607" s="3">
        <f>'Transaction Data'!$F11607*'Transaction Data'!$K11607</f>
        <v>5978</v>
      </c>
      <c r="N11607" s="3">
        <f>'Transaction Data'!$F11607*'Transaction Data'!$L11607</f>
        <v>11956</v>
      </c>
      <c r="O11607" s="3">
        <f>'Transaction Data'!$N11607-'Transaction Data'!$M11607</f>
        <v>5978</v>
      </c>
      <c r="P11607" s="2">
        <f>DATEDIF('Transaction Data'!$D11607,'Transaction Data'!$A11607,"y")</f>
        <v>41</v>
      </c>
      <c r="Q11607" s="2" t="str">
        <f>FLOOR('Transaction Data'!$P11607,15)&amp;"-"&amp;FLOOR('Transaction Data'!$P11607,15)+14</f>
        <v>30-44</v>
      </c>
      <c r="R11607" s="2" t="str">
        <f>IF('Transaction Data'!$L11607&lt;=10,"Less Expensive","Expensive")</f>
        <v>Expensive</v>
      </c>
      <c r="S11607" s="4">
        <f>WEEKDAY('Transaction Data'!$A11607)</f>
        <v>5</v>
      </c>
      <c r="T11607" s="2" t="str">
        <f>IF(WEEKDAY('Transaction Data'!$A11607,2)&lt;6,"Weekday","Weekend")</f>
        <v>Weekday</v>
      </c>
    </row>
    <row r="11608" ht="15.75" customHeight="1">
      <c r="A11608" s="1">
        <v>45629.0</v>
      </c>
      <c r="B11608" s="2" t="s">
        <v>4406</v>
      </c>
      <c r="C11608" s="2" t="s">
        <v>32</v>
      </c>
      <c r="D11608" s="1">
        <v>28420.0</v>
      </c>
      <c r="E11608" s="2" t="s">
        <v>63</v>
      </c>
      <c r="F11608" s="2">
        <v>168.0</v>
      </c>
      <c r="G11608" s="2" t="s">
        <v>23</v>
      </c>
      <c r="H11608" s="2" t="s">
        <v>29</v>
      </c>
      <c r="I11608" s="2" t="s">
        <v>30</v>
      </c>
      <c r="J11608" s="2" t="str">
        <f t="array" ref="J11608">XLOOKUP('Transaction Data'!$G11608,Product_Code,Biscuit_Brand)</f>
        <v>Cinnamon Swirls</v>
      </c>
      <c r="K11608" s="2">
        <f t="array" ref="K11608">XLOOKUP('Transaction Data'!$G11608,Product_Code,Cost)</f>
        <v>10</v>
      </c>
      <c r="L11608" s="2">
        <f t="array" ref="L11608">XLOOKUP('Transaction Data'!$G11608,Product_Code,Unit_Price)</f>
        <v>14</v>
      </c>
      <c r="M11608" s="3">
        <f>'Transaction Data'!$F11608*'Transaction Data'!$K11608</f>
        <v>1680</v>
      </c>
      <c r="N11608" s="3">
        <f>'Transaction Data'!$F11608*'Transaction Data'!$L11608</f>
        <v>2352</v>
      </c>
      <c r="O11608" s="3">
        <f>'Transaction Data'!$N11608-'Transaction Data'!$M11608</f>
        <v>672</v>
      </c>
      <c r="P11608" s="2">
        <f>DATEDIF('Transaction Data'!$D11608,'Transaction Data'!$A11608,"y")</f>
        <v>47</v>
      </c>
      <c r="Q11608" s="2" t="str">
        <f>FLOOR('Transaction Data'!$P11608,15)&amp;"-"&amp;FLOOR('Transaction Data'!$P11608,15)+14</f>
        <v>45-59</v>
      </c>
      <c r="R11608" s="2" t="str">
        <f>IF('Transaction Data'!$L11608&lt;=10,"Less Expensive","Expensive")</f>
        <v>Expensive</v>
      </c>
      <c r="S11608" s="4">
        <f>WEEKDAY('Transaction Data'!$A11608)</f>
        <v>3</v>
      </c>
      <c r="T11608" s="2" t="str">
        <f>IF(WEEKDAY('Transaction Data'!$A11608,2)&lt;6,"Weekday","Weekend")</f>
        <v>Weekday</v>
      </c>
    </row>
    <row r="11609" ht="15.75" customHeight="1">
      <c r="A11609" s="1">
        <v>45653.0</v>
      </c>
      <c r="B11609" s="2" t="s">
        <v>3730</v>
      </c>
      <c r="C11609" s="2" t="s">
        <v>72</v>
      </c>
      <c r="D11609" s="1">
        <v>25991.0</v>
      </c>
      <c r="E11609" s="2" t="s">
        <v>63</v>
      </c>
      <c r="F11609" s="2">
        <v>473.0</v>
      </c>
      <c r="G11609" s="2" t="s">
        <v>44</v>
      </c>
      <c r="H11609" s="2" t="s">
        <v>49</v>
      </c>
      <c r="I11609" s="2" t="s">
        <v>25</v>
      </c>
      <c r="J11609" s="2" t="str">
        <f t="array" ref="J11609">XLOOKUP('Transaction Data'!$G11609,Product_Code,Biscuit_Brand)</f>
        <v>Butter Crunch</v>
      </c>
      <c r="K11609" s="2">
        <f t="array" ref="K11609">XLOOKUP('Transaction Data'!$G11609,Product_Code,Cost)</f>
        <v>10</v>
      </c>
      <c r="L11609" s="2">
        <f t="array" ref="L11609">XLOOKUP('Transaction Data'!$G11609,Product_Code,Unit_Price)</f>
        <v>11</v>
      </c>
      <c r="M11609" s="3">
        <f>'Transaction Data'!$F11609*'Transaction Data'!$K11609</f>
        <v>4730</v>
      </c>
      <c r="N11609" s="3">
        <f>'Transaction Data'!$F11609*'Transaction Data'!$L11609</f>
        <v>5203</v>
      </c>
      <c r="O11609" s="3">
        <f>'Transaction Data'!$N11609-'Transaction Data'!$M11609</f>
        <v>473</v>
      </c>
      <c r="P11609" s="2">
        <f>DATEDIF('Transaction Data'!$D11609,'Transaction Data'!$A11609,"y")</f>
        <v>53</v>
      </c>
      <c r="Q11609" s="2" t="str">
        <f>FLOOR('Transaction Data'!$P11609,15)&amp;"-"&amp;FLOOR('Transaction Data'!$P11609,15)+14</f>
        <v>45-59</v>
      </c>
      <c r="R11609" s="2" t="str">
        <f>IF('Transaction Data'!$L11609&lt;=10,"Less Expensive","Expensive")</f>
        <v>Expensive</v>
      </c>
      <c r="S11609" s="4">
        <f>WEEKDAY('Transaction Data'!$A11609)</f>
        <v>6</v>
      </c>
      <c r="T11609" s="2" t="str">
        <f>IF(WEEKDAY('Transaction Data'!$A11609,2)&lt;6,"Weekday","Weekend")</f>
        <v>Weekday</v>
      </c>
    </row>
    <row r="11610" ht="15.75" customHeight="1">
      <c r="A11610" s="1">
        <v>45657.0</v>
      </c>
      <c r="B11610" s="2" t="s">
        <v>5610</v>
      </c>
      <c r="C11610" s="2" t="s">
        <v>72</v>
      </c>
      <c r="D11610" s="1">
        <v>26150.0</v>
      </c>
      <c r="E11610" s="2" t="s">
        <v>37</v>
      </c>
      <c r="F11610" s="2">
        <v>153.0</v>
      </c>
      <c r="G11610" s="2" t="s">
        <v>57</v>
      </c>
      <c r="H11610" s="2" t="s">
        <v>42</v>
      </c>
      <c r="I11610" s="2" t="s">
        <v>25</v>
      </c>
      <c r="J11610" s="2" t="str">
        <f t="array" ref="J11610">XLOOKUP('Transaction Data'!$G11610,Product_Code,Biscuit_Brand)</f>
        <v>Oatmeal Cookies</v>
      </c>
      <c r="K11610" s="2">
        <f t="array" ref="K11610">XLOOKUP('Transaction Data'!$G11610,Product_Code,Cost)</f>
        <v>19</v>
      </c>
      <c r="L11610" s="2">
        <f t="array" ref="L11610">XLOOKUP('Transaction Data'!$G11610,Product_Code,Unit_Price)</f>
        <v>23</v>
      </c>
      <c r="M11610" s="3">
        <f>'Transaction Data'!$F11610*'Transaction Data'!$K11610</f>
        <v>2907</v>
      </c>
      <c r="N11610" s="3">
        <f>'Transaction Data'!$F11610*'Transaction Data'!$L11610</f>
        <v>3519</v>
      </c>
      <c r="O11610" s="3">
        <f>'Transaction Data'!$N11610-'Transaction Data'!$M11610</f>
        <v>612</v>
      </c>
      <c r="P11610" s="2">
        <f>DATEDIF('Transaction Data'!$D11610,'Transaction Data'!$A11610,"y")</f>
        <v>53</v>
      </c>
      <c r="Q11610" s="2" t="str">
        <f>FLOOR('Transaction Data'!$P11610,15)&amp;"-"&amp;FLOOR('Transaction Data'!$P11610,15)+14</f>
        <v>45-59</v>
      </c>
      <c r="R11610" s="2" t="str">
        <f>IF('Transaction Data'!$L11610&lt;=10,"Less Expensive","Expensive")</f>
        <v>Expensive</v>
      </c>
      <c r="S11610" s="4">
        <f>WEEKDAY('Transaction Data'!$A11610)</f>
        <v>3</v>
      </c>
      <c r="T11610" s="2" t="str">
        <f>IF(WEEKDAY('Transaction Data'!$A11610,2)&lt;6,"Weekday","Weekend")</f>
        <v>Weekday</v>
      </c>
    </row>
    <row r="11611" ht="15.75" customHeight="1">
      <c r="A11611" s="1">
        <v>45653.0</v>
      </c>
      <c r="B11611" s="2" t="s">
        <v>5393</v>
      </c>
      <c r="C11611" s="2" t="s">
        <v>65</v>
      </c>
      <c r="D11611" s="1">
        <v>27357.0</v>
      </c>
      <c r="E11611" s="2" t="s">
        <v>27</v>
      </c>
      <c r="F11611" s="2">
        <v>482.0</v>
      </c>
      <c r="G11611" s="2" t="s">
        <v>38</v>
      </c>
      <c r="H11611" s="2" t="s">
        <v>29</v>
      </c>
      <c r="I11611" s="2" t="s">
        <v>35</v>
      </c>
      <c r="J11611" s="2" t="str">
        <f t="array" ref="J11611">XLOOKUP('Transaction Data'!$G11611,Product_Code,Biscuit_Brand)</f>
        <v>Ginger Snaps</v>
      </c>
      <c r="K11611" s="2">
        <f t="array" ref="K11611">XLOOKUP('Transaction Data'!$G11611,Product_Code,Cost)</f>
        <v>14</v>
      </c>
      <c r="L11611" s="2">
        <f t="array" ref="L11611">XLOOKUP('Transaction Data'!$G11611,Product_Code,Unit_Price)</f>
        <v>28</v>
      </c>
      <c r="M11611" s="3">
        <f>'Transaction Data'!$F11611*'Transaction Data'!$K11611</f>
        <v>6748</v>
      </c>
      <c r="N11611" s="3">
        <f>'Transaction Data'!$F11611*'Transaction Data'!$L11611</f>
        <v>13496</v>
      </c>
      <c r="O11611" s="3">
        <f>'Transaction Data'!$N11611-'Transaction Data'!$M11611</f>
        <v>6748</v>
      </c>
      <c r="P11611" s="2">
        <f>DATEDIF('Transaction Data'!$D11611,'Transaction Data'!$A11611,"y")</f>
        <v>50</v>
      </c>
      <c r="Q11611" s="2" t="str">
        <f>FLOOR('Transaction Data'!$P11611,15)&amp;"-"&amp;FLOOR('Transaction Data'!$P11611,15)+14</f>
        <v>45-59</v>
      </c>
      <c r="R11611" s="2" t="str">
        <f>IF('Transaction Data'!$L11611&lt;=10,"Less Expensive","Expensive")</f>
        <v>Expensive</v>
      </c>
      <c r="S11611" s="4">
        <f>WEEKDAY('Transaction Data'!$A11611)</f>
        <v>6</v>
      </c>
      <c r="T11611" s="2" t="str">
        <f>IF(WEEKDAY('Transaction Data'!$A11611,2)&lt;6,"Weekday","Weekend")</f>
        <v>Weekday</v>
      </c>
    </row>
    <row r="11612" ht="15.75" customHeight="1">
      <c r="A11612" s="1">
        <v>45646.0</v>
      </c>
      <c r="B11612" s="2" t="s">
        <v>4648</v>
      </c>
      <c r="C11612" s="2" t="s">
        <v>78</v>
      </c>
      <c r="D11612" s="1">
        <v>33677.0</v>
      </c>
      <c r="E11612" s="2" t="s">
        <v>22</v>
      </c>
      <c r="F11612" s="2">
        <v>314.0</v>
      </c>
      <c r="G11612" s="2" t="s">
        <v>33</v>
      </c>
      <c r="H11612" s="2" t="s">
        <v>29</v>
      </c>
      <c r="I11612" s="2" t="s">
        <v>25</v>
      </c>
      <c r="J11612" s="2" t="str">
        <f t="array" ref="J11612">XLOOKUP('Transaction Data'!$G11612,Product_Code,Biscuit_Brand)</f>
        <v>Caramel Biscuits</v>
      </c>
      <c r="K11612" s="2">
        <f t="array" ref="K11612">XLOOKUP('Transaction Data'!$G11612,Product_Code,Cost)</f>
        <v>18</v>
      </c>
      <c r="L11612" s="2">
        <f t="array" ref="L11612">XLOOKUP('Transaction Data'!$G11612,Product_Code,Unit_Price)</f>
        <v>22</v>
      </c>
      <c r="M11612" s="3">
        <f>'Transaction Data'!$F11612*'Transaction Data'!$K11612</f>
        <v>5652</v>
      </c>
      <c r="N11612" s="3">
        <f>'Transaction Data'!$F11612*'Transaction Data'!$L11612</f>
        <v>6908</v>
      </c>
      <c r="O11612" s="3">
        <f>'Transaction Data'!$N11612-'Transaction Data'!$M11612</f>
        <v>1256</v>
      </c>
      <c r="P11612" s="2">
        <f>DATEDIF('Transaction Data'!$D11612,'Transaction Data'!$A11612,"y")</f>
        <v>32</v>
      </c>
      <c r="Q11612" s="2" t="str">
        <f>FLOOR('Transaction Data'!$P11612,15)&amp;"-"&amp;FLOOR('Transaction Data'!$P11612,15)+14</f>
        <v>30-44</v>
      </c>
      <c r="R11612" s="2" t="str">
        <f>IF('Transaction Data'!$L11612&lt;=10,"Less Expensive","Expensive")</f>
        <v>Expensive</v>
      </c>
      <c r="S11612" s="4">
        <f>WEEKDAY('Transaction Data'!$A11612)</f>
        <v>6</v>
      </c>
      <c r="T11612" s="2" t="str">
        <f>IF(WEEKDAY('Transaction Data'!$A11612,2)&lt;6,"Weekday","Weekend")</f>
        <v>Weekday</v>
      </c>
    </row>
    <row r="11613" ht="15.75" customHeight="1">
      <c r="A11613" s="1">
        <v>45628.0</v>
      </c>
      <c r="B11613" s="2" t="s">
        <v>8719</v>
      </c>
      <c r="C11613" s="2" t="s">
        <v>69</v>
      </c>
      <c r="D11613" s="1">
        <v>27817.0</v>
      </c>
      <c r="E11613" s="2" t="s">
        <v>37</v>
      </c>
      <c r="F11613" s="2">
        <v>377.0</v>
      </c>
      <c r="G11613" s="2" t="s">
        <v>60</v>
      </c>
      <c r="H11613" s="2" t="s">
        <v>24</v>
      </c>
      <c r="I11613" s="2" t="s">
        <v>35</v>
      </c>
      <c r="J11613" s="2" t="str">
        <f t="array" ref="J11613">XLOOKUP('Transaction Data'!$G11613,Product_Code,Biscuit_Brand)</f>
        <v>Peanut Butter Bites</v>
      </c>
      <c r="K11613" s="2">
        <f t="array" ref="K11613">XLOOKUP('Transaction Data'!$G11613,Product_Code,Cost)</f>
        <v>5</v>
      </c>
      <c r="L11613" s="2">
        <f t="array" ref="L11613">XLOOKUP('Transaction Data'!$G11613,Product_Code,Unit_Price)</f>
        <v>7</v>
      </c>
      <c r="M11613" s="3">
        <f>'Transaction Data'!$F11613*'Transaction Data'!$K11613</f>
        <v>1885</v>
      </c>
      <c r="N11613" s="3">
        <f>'Transaction Data'!$F11613*'Transaction Data'!$L11613</f>
        <v>2639</v>
      </c>
      <c r="O11613" s="3">
        <f>'Transaction Data'!$N11613-'Transaction Data'!$M11613</f>
        <v>754</v>
      </c>
      <c r="P11613" s="2">
        <f>DATEDIF('Transaction Data'!$D11613,'Transaction Data'!$A11613,"y")</f>
        <v>48</v>
      </c>
      <c r="Q11613" s="2" t="str">
        <f>FLOOR('Transaction Data'!$P11613,15)&amp;"-"&amp;FLOOR('Transaction Data'!$P11613,15)+14</f>
        <v>45-59</v>
      </c>
      <c r="R11613" s="2" t="str">
        <f>IF('Transaction Data'!$L11613&lt;=10,"Less Expensive","Expensive")</f>
        <v>Less Expensive</v>
      </c>
      <c r="S11613" s="4">
        <f>WEEKDAY('Transaction Data'!$A11613)</f>
        <v>2</v>
      </c>
      <c r="T11613" s="2" t="str">
        <f>IF(WEEKDAY('Transaction Data'!$A11613,2)&lt;6,"Weekday","Weekend")</f>
        <v>Weekday</v>
      </c>
    </row>
    <row r="11614" ht="15.75" customHeight="1">
      <c r="A11614" s="1">
        <v>45630.0</v>
      </c>
      <c r="B11614" s="2" t="s">
        <v>4013</v>
      </c>
      <c r="C11614" s="2" t="s">
        <v>47</v>
      </c>
      <c r="D11614" s="1">
        <v>35425.0</v>
      </c>
      <c r="E11614" s="2" t="s">
        <v>63</v>
      </c>
      <c r="F11614" s="2">
        <v>230.0</v>
      </c>
      <c r="G11614" s="2" t="s">
        <v>38</v>
      </c>
      <c r="H11614" s="2" t="s">
        <v>49</v>
      </c>
      <c r="I11614" s="2" t="s">
        <v>30</v>
      </c>
      <c r="J11614" s="2" t="str">
        <f t="array" ref="J11614">XLOOKUP('Transaction Data'!$G11614,Product_Code,Biscuit_Brand)</f>
        <v>Ginger Snaps</v>
      </c>
      <c r="K11614" s="2">
        <f t="array" ref="K11614">XLOOKUP('Transaction Data'!$G11614,Product_Code,Cost)</f>
        <v>14</v>
      </c>
      <c r="L11614" s="2">
        <f t="array" ref="L11614">XLOOKUP('Transaction Data'!$G11614,Product_Code,Unit_Price)</f>
        <v>28</v>
      </c>
      <c r="M11614" s="3">
        <f>'Transaction Data'!$F11614*'Transaction Data'!$K11614</f>
        <v>3220</v>
      </c>
      <c r="N11614" s="3">
        <f>'Transaction Data'!$F11614*'Transaction Data'!$L11614</f>
        <v>6440</v>
      </c>
      <c r="O11614" s="3">
        <f>'Transaction Data'!$N11614-'Transaction Data'!$M11614</f>
        <v>3220</v>
      </c>
      <c r="P11614" s="2">
        <f>DATEDIF('Transaction Data'!$D11614,'Transaction Data'!$A11614,"y")</f>
        <v>27</v>
      </c>
      <c r="Q11614" s="2" t="str">
        <f>FLOOR('Transaction Data'!$P11614,15)&amp;"-"&amp;FLOOR('Transaction Data'!$P11614,15)+14</f>
        <v>15-29</v>
      </c>
      <c r="R11614" s="2" t="str">
        <f>IF('Transaction Data'!$L11614&lt;=10,"Less Expensive","Expensive")</f>
        <v>Expensive</v>
      </c>
      <c r="S11614" s="4">
        <f>WEEKDAY('Transaction Data'!$A11614)</f>
        <v>4</v>
      </c>
      <c r="T11614" s="2" t="str">
        <f>IF(WEEKDAY('Transaction Data'!$A11614,2)&lt;6,"Weekday","Weekend")</f>
        <v>Weekday</v>
      </c>
    </row>
    <row r="11615" ht="15.75" customHeight="1">
      <c r="A11615" s="1">
        <v>45631.0</v>
      </c>
      <c r="B11615" s="2" t="s">
        <v>8646</v>
      </c>
      <c r="C11615" s="2" t="s">
        <v>78</v>
      </c>
      <c r="D11615" s="1">
        <v>38028.0</v>
      </c>
      <c r="E11615" s="2" t="s">
        <v>27</v>
      </c>
      <c r="F11615" s="2">
        <v>25.0</v>
      </c>
      <c r="G11615" s="2" t="s">
        <v>61</v>
      </c>
      <c r="H11615" s="2" t="s">
        <v>42</v>
      </c>
      <c r="I11615" s="2" t="s">
        <v>30</v>
      </c>
      <c r="J11615" s="2" t="str">
        <f t="array" ref="J11615">XLOOKUP('Transaction Data'!$G11615,Product_Code,Biscuit_Brand)</f>
        <v>Choco Delight</v>
      </c>
      <c r="K11615" s="2">
        <f t="array" ref="K11615">XLOOKUP('Transaction Data'!$G11615,Product_Code,Cost)</f>
        <v>3</v>
      </c>
      <c r="L11615" s="2">
        <f t="array" ref="L11615">XLOOKUP('Transaction Data'!$G11615,Product_Code,Unit_Price)</f>
        <v>5</v>
      </c>
      <c r="M11615" s="3">
        <f>'Transaction Data'!$F11615*'Transaction Data'!$K11615</f>
        <v>75</v>
      </c>
      <c r="N11615" s="3">
        <f>'Transaction Data'!$F11615*'Transaction Data'!$L11615</f>
        <v>125</v>
      </c>
      <c r="O11615" s="3">
        <f>'Transaction Data'!$N11615-'Transaction Data'!$M11615</f>
        <v>50</v>
      </c>
      <c r="P11615" s="2">
        <f>DATEDIF('Transaction Data'!$D11615,'Transaction Data'!$A11615,"y")</f>
        <v>20</v>
      </c>
      <c r="Q11615" s="2" t="str">
        <f>FLOOR('Transaction Data'!$P11615,15)&amp;"-"&amp;FLOOR('Transaction Data'!$P11615,15)+14</f>
        <v>15-29</v>
      </c>
      <c r="R11615" s="2" t="str">
        <f>IF('Transaction Data'!$L11615&lt;=10,"Less Expensive","Expensive")</f>
        <v>Less Expensive</v>
      </c>
      <c r="S11615" s="4">
        <f>WEEKDAY('Transaction Data'!$A11615)</f>
        <v>5</v>
      </c>
      <c r="T11615" s="2" t="str">
        <f>IF(WEEKDAY('Transaction Data'!$A11615,2)&lt;6,"Weekday","Weekend")</f>
        <v>Weekday</v>
      </c>
    </row>
    <row r="11616" ht="15.75" customHeight="1">
      <c r="A11616" s="1">
        <v>45656.0</v>
      </c>
      <c r="B11616" s="2" t="s">
        <v>7702</v>
      </c>
      <c r="C11616" s="2" t="s">
        <v>47</v>
      </c>
      <c r="D11616" s="1">
        <v>35168.0</v>
      </c>
      <c r="E11616" s="2" t="s">
        <v>37</v>
      </c>
      <c r="F11616" s="2">
        <v>129.0</v>
      </c>
      <c r="G11616" s="2" t="s">
        <v>57</v>
      </c>
      <c r="H11616" s="2" t="s">
        <v>24</v>
      </c>
      <c r="I11616" s="2" t="s">
        <v>35</v>
      </c>
      <c r="J11616" s="2" t="str">
        <f t="array" ref="J11616">XLOOKUP('Transaction Data'!$G11616,Product_Code,Biscuit_Brand)</f>
        <v>Oatmeal Cookies</v>
      </c>
      <c r="K11616" s="2">
        <f t="array" ref="K11616">XLOOKUP('Transaction Data'!$G11616,Product_Code,Cost)</f>
        <v>19</v>
      </c>
      <c r="L11616" s="2">
        <f t="array" ref="L11616">XLOOKUP('Transaction Data'!$G11616,Product_Code,Unit_Price)</f>
        <v>23</v>
      </c>
      <c r="M11616" s="3">
        <f>'Transaction Data'!$F11616*'Transaction Data'!$K11616</f>
        <v>2451</v>
      </c>
      <c r="N11616" s="3">
        <f>'Transaction Data'!$F11616*'Transaction Data'!$L11616</f>
        <v>2967</v>
      </c>
      <c r="O11616" s="3">
        <f>'Transaction Data'!$N11616-'Transaction Data'!$M11616</f>
        <v>516</v>
      </c>
      <c r="P11616" s="2">
        <f>DATEDIF('Transaction Data'!$D11616,'Transaction Data'!$A11616,"y")</f>
        <v>28</v>
      </c>
      <c r="Q11616" s="2" t="str">
        <f>FLOOR('Transaction Data'!$P11616,15)&amp;"-"&amp;FLOOR('Transaction Data'!$P11616,15)+14</f>
        <v>15-29</v>
      </c>
      <c r="R11616" s="2" t="str">
        <f>IF('Transaction Data'!$L11616&lt;=10,"Less Expensive","Expensive")</f>
        <v>Expensive</v>
      </c>
      <c r="S11616" s="4">
        <f>WEEKDAY('Transaction Data'!$A11616)</f>
        <v>2</v>
      </c>
      <c r="T11616" s="2" t="str">
        <f>IF(WEEKDAY('Transaction Data'!$A11616,2)&lt;6,"Weekday","Weekend")</f>
        <v>Weekday</v>
      </c>
    </row>
    <row r="11617" ht="15.75" customHeight="1">
      <c r="A11617" s="1">
        <v>45634.0</v>
      </c>
      <c r="B11617" s="2" t="s">
        <v>5274</v>
      </c>
      <c r="C11617" s="2" t="s">
        <v>51</v>
      </c>
      <c r="D11617" s="1">
        <v>29123.0</v>
      </c>
      <c r="E11617" s="2" t="s">
        <v>22</v>
      </c>
      <c r="F11617" s="2">
        <v>497.0</v>
      </c>
      <c r="G11617" s="2" t="s">
        <v>57</v>
      </c>
      <c r="H11617" s="2" t="s">
        <v>24</v>
      </c>
      <c r="I11617" s="2" t="s">
        <v>35</v>
      </c>
      <c r="J11617" s="2" t="str">
        <f t="array" ref="J11617">XLOOKUP('Transaction Data'!$G11617,Product_Code,Biscuit_Brand)</f>
        <v>Oatmeal Cookies</v>
      </c>
      <c r="K11617" s="2">
        <f t="array" ref="K11617">XLOOKUP('Transaction Data'!$G11617,Product_Code,Cost)</f>
        <v>19</v>
      </c>
      <c r="L11617" s="2">
        <f t="array" ref="L11617">XLOOKUP('Transaction Data'!$G11617,Product_Code,Unit_Price)</f>
        <v>23</v>
      </c>
      <c r="M11617" s="3">
        <f>'Transaction Data'!$F11617*'Transaction Data'!$K11617</f>
        <v>9443</v>
      </c>
      <c r="N11617" s="3">
        <f>'Transaction Data'!$F11617*'Transaction Data'!$L11617</f>
        <v>11431</v>
      </c>
      <c r="O11617" s="3">
        <f>'Transaction Data'!$N11617-'Transaction Data'!$M11617</f>
        <v>1988</v>
      </c>
      <c r="P11617" s="2">
        <f>DATEDIF('Transaction Data'!$D11617,'Transaction Data'!$A11617,"y")</f>
        <v>45</v>
      </c>
      <c r="Q11617" s="2" t="str">
        <f>FLOOR('Transaction Data'!$P11617,15)&amp;"-"&amp;FLOOR('Transaction Data'!$P11617,15)+14</f>
        <v>45-59</v>
      </c>
      <c r="R11617" s="2" t="str">
        <f>IF('Transaction Data'!$L11617&lt;=10,"Less Expensive","Expensive")</f>
        <v>Expensive</v>
      </c>
      <c r="S11617" s="4">
        <f>WEEKDAY('Transaction Data'!$A11617)</f>
        <v>1</v>
      </c>
      <c r="T11617" s="2" t="str">
        <f>IF(WEEKDAY('Transaction Data'!$A11617,2)&lt;6,"Weekday","Weekend")</f>
        <v>Weekend</v>
      </c>
    </row>
    <row r="11618" ht="15.75" customHeight="1">
      <c r="A11618" s="1">
        <v>45641.0</v>
      </c>
      <c r="B11618" s="2" t="s">
        <v>6303</v>
      </c>
      <c r="C11618" s="2" t="s">
        <v>54</v>
      </c>
      <c r="D11618" s="1">
        <v>24887.0</v>
      </c>
      <c r="E11618" s="2" t="s">
        <v>37</v>
      </c>
      <c r="F11618" s="2">
        <v>246.0</v>
      </c>
      <c r="G11618" s="2" t="s">
        <v>33</v>
      </c>
      <c r="H11618" s="2" t="s">
        <v>52</v>
      </c>
      <c r="I11618" s="2" t="s">
        <v>25</v>
      </c>
      <c r="J11618" s="2" t="str">
        <f t="array" ref="J11618">XLOOKUP('Transaction Data'!$G11618,Product_Code,Biscuit_Brand)</f>
        <v>Caramel Biscuits</v>
      </c>
      <c r="K11618" s="2">
        <f t="array" ref="K11618">XLOOKUP('Transaction Data'!$G11618,Product_Code,Cost)</f>
        <v>18</v>
      </c>
      <c r="L11618" s="2">
        <f t="array" ref="L11618">XLOOKUP('Transaction Data'!$G11618,Product_Code,Unit_Price)</f>
        <v>22</v>
      </c>
      <c r="M11618" s="3">
        <f>'Transaction Data'!$F11618*'Transaction Data'!$K11618</f>
        <v>4428</v>
      </c>
      <c r="N11618" s="3">
        <f>'Transaction Data'!$F11618*'Transaction Data'!$L11618</f>
        <v>5412</v>
      </c>
      <c r="O11618" s="3">
        <f>'Transaction Data'!$N11618-'Transaction Data'!$M11618</f>
        <v>984</v>
      </c>
      <c r="P11618" s="2">
        <f>DATEDIF('Transaction Data'!$D11618,'Transaction Data'!$A11618,"y")</f>
        <v>56</v>
      </c>
      <c r="Q11618" s="2" t="str">
        <f>FLOOR('Transaction Data'!$P11618,15)&amp;"-"&amp;FLOOR('Transaction Data'!$P11618,15)+14</f>
        <v>45-59</v>
      </c>
      <c r="R11618" s="2" t="str">
        <f>IF('Transaction Data'!$L11618&lt;=10,"Less Expensive","Expensive")</f>
        <v>Expensive</v>
      </c>
      <c r="S11618" s="4">
        <f>WEEKDAY('Transaction Data'!$A11618)</f>
        <v>1</v>
      </c>
      <c r="T11618" s="2" t="str">
        <f>IF(WEEKDAY('Transaction Data'!$A11618,2)&lt;6,"Weekday","Weekend")</f>
        <v>Weekend</v>
      </c>
    </row>
    <row r="11619" ht="15.75" customHeight="1">
      <c r="A11619" s="1">
        <v>45657.0</v>
      </c>
      <c r="B11619" s="2" t="s">
        <v>6030</v>
      </c>
      <c r="C11619" s="2" t="s">
        <v>65</v>
      </c>
      <c r="D11619" s="1">
        <v>29911.0</v>
      </c>
      <c r="E11619" s="2" t="s">
        <v>63</v>
      </c>
      <c r="F11619" s="2">
        <v>15.0</v>
      </c>
      <c r="G11619" s="2" t="s">
        <v>48</v>
      </c>
      <c r="H11619" s="2" t="s">
        <v>52</v>
      </c>
      <c r="I11619" s="2" t="s">
        <v>25</v>
      </c>
      <c r="J11619" s="2" t="str">
        <f t="array" ref="J11619">XLOOKUP('Transaction Data'!$G11619,Product_Code,Biscuit_Brand)</f>
        <v>Lemon Crisps</v>
      </c>
      <c r="K11619" s="2">
        <f t="array" ref="K11619">XLOOKUP('Transaction Data'!$G11619,Product_Code,Cost)</f>
        <v>7</v>
      </c>
      <c r="L11619" s="2">
        <f t="array" ref="L11619">XLOOKUP('Transaction Data'!$G11619,Product_Code,Unit_Price)</f>
        <v>9</v>
      </c>
      <c r="M11619" s="3">
        <f>'Transaction Data'!$F11619*'Transaction Data'!$K11619</f>
        <v>105</v>
      </c>
      <c r="N11619" s="3">
        <f>'Transaction Data'!$F11619*'Transaction Data'!$L11619</f>
        <v>135</v>
      </c>
      <c r="O11619" s="3">
        <f>'Transaction Data'!$N11619-'Transaction Data'!$M11619</f>
        <v>30</v>
      </c>
      <c r="P11619" s="2">
        <f>DATEDIF('Transaction Data'!$D11619,'Transaction Data'!$A11619,"y")</f>
        <v>43</v>
      </c>
      <c r="Q11619" s="2" t="str">
        <f>FLOOR('Transaction Data'!$P11619,15)&amp;"-"&amp;FLOOR('Transaction Data'!$P11619,15)+14</f>
        <v>30-44</v>
      </c>
      <c r="R11619" s="2" t="str">
        <f>IF('Transaction Data'!$L11619&lt;=10,"Less Expensive","Expensive")</f>
        <v>Less Expensive</v>
      </c>
      <c r="S11619" s="4">
        <f>WEEKDAY('Transaction Data'!$A11619)</f>
        <v>3</v>
      </c>
      <c r="T11619" s="2" t="str">
        <f>IF(WEEKDAY('Transaction Data'!$A11619,2)&lt;6,"Weekday","Weekend")</f>
        <v>Weekday</v>
      </c>
    </row>
    <row r="11620" ht="15.75" customHeight="1">
      <c r="A11620" s="1">
        <v>45649.0</v>
      </c>
      <c r="B11620" s="2" t="s">
        <v>7467</v>
      </c>
      <c r="C11620" s="2" t="s">
        <v>41</v>
      </c>
      <c r="D11620" s="1">
        <v>18885.0</v>
      </c>
      <c r="E11620" s="2" t="s">
        <v>37</v>
      </c>
      <c r="F11620" s="2">
        <v>388.0</v>
      </c>
      <c r="G11620" s="2" t="s">
        <v>28</v>
      </c>
      <c r="H11620" s="2" t="s">
        <v>34</v>
      </c>
      <c r="I11620" s="2" t="s">
        <v>30</v>
      </c>
      <c r="J11620" s="2" t="str">
        <f t="array" ref="J11620">XLOOKUP('Transaction Data'!$G11620,Product_Code,Biscuit_Brand)</f>
        <v>Shortbread</v>
      </c>
      <c r="K11620" s="2">
        <f t="array" ref="K11620">XLOOKUP('Transaction Data'!$G11620,Product_Code,Cost)</f>
        <v>10</v>
      </c>
      <c r="L11620" s="2">
        <f t="array" ref="L11620">XLOOKUP('Transaction Data'!$G11620,Product_Code,Unit_Price)</f>
        <v>45</v>
      </c>
      <c r="M11620" s="3">
        <f>'Transaction Data'!$F11620*'Transaction Data'!$K11620</f>
        <v>3880</v>
      </c>
      <c r="N11620" s="3">
        <f>'Transaction Data'!$F11620*'Transaction Data'!$L11620</f>
        <v>17460</v>
      </c>
      <c r="O11620" s="3">
        <f>'Transaction Data'!$N11620-'Transaction Data'!$M11620</f>
        <v>13580</v>
      </c>
      <c r="P11620" s="2">
        <f>DATEDIF('Transaction Data'!$D11620,'Transaction Data'!$A11620,"y")</f>
        <v>73</v>
      </c>
      <c r="Q11620" s="2" t="str">
        <f>FLOOR('Transaction Data'!$P11620,15)&amp;"-"&amp;FLOOR('Transaction Data'!$P11620,15)+14</f>
        <v>60-74</v>
      </c>
      <c r="R11620" s="2" t="str">
        <f>IF('Transaction Data'!$L11620&lt;=10,"Less Expensive","Expensive")</f>
        <v>Expensive</v>
      </c>
      <c r="S11620" s="4">
        <f>WEEKDAY('Transaction Data'!$A11620)</f>
        <v>2</v>
      </c>
      <c r="T11620" s="2" t="str">
        <f>IF(WEEKDAY('Transaction Data'!$A11620,2)&lt;6,"Weekday","Weekend")</f>
        <v>Weekday</v>
      </c>
    </row>
    <row r="11621" ht="15.75" customHeight="1">
      <c r="A11621" s="1">
        <v>45636.0</v>
      </c>
      <c r="B11621" s="2" t="s">
        <v>8523</v>
      </c>
      <c r="C11621" s="2" t="s">
        <v>54</v>
      </c>
      <c r="D11621" s="1">
        <v>28247.0</v>
      </c>
      <c r="E11621" s="2" t="s">
        <v>27</v>
      </c>
      <c r="F11621" s="2">
        <v>189.0</v>
      </c>
      <c r="G11621" s="2" t="s">
        <v>28</v>
      </c>
      <c r="H11621" s="2" t="s">
        <v>24</v>
      </c>
      <c r="I11621" s="2" t="s">
        <v>25</v>
      </c>
      <c r="J11621" s="2" t="str">
        <f t="array" ref="J11621">XLOOKUP('Transaction Data'!$G11621,Product_Code,Biscuit_Brand)</f>
        <v>Shortbread</v>
      </c>
      <c r="K11621" s="2">
        <f t="array" ref="K11621">XLOOKUP('Transaction Data'!$G11621,Product_Code,Cost)</f>
        <v>10</v>
      </c>
      <c r="L11621" s="2">
        <f t="array" ref="L11621">XLOOKUP('Transaction Data'!$G11621,Product_Code,Unit_Price)</f>
        <v>45</v>
      </c>
      <c r="M11621" s="3">
        <f>'Transaction Data'!$F11621*'Transaction Data'!$K11621</f>
        <v>1890</v>
      </c>
      <c r="N11621" s="3">
        <f>'Transaction Data'!$F11621*'Transaction Data'!$L11621</f>
        <v>8505</v>
      </c>
      <c r="O11621" s="3">
        <f>'Transaction Data'!$N11621-'Transaction Data'!$M11621</f>
        <v>6615</v>
      </c>
      <c r="P11621" s="2">
        <f>DATEDIF('Transaction Data'!$D11621,'Transaction Data'!$A11621,"y")</f>
        <v>47</v>
      </c>
      <c r="Q11621" s="2" t="str">
        <f>FLOOR('Transaction Data'!$P11621,15)&amp;"-"&amp;FLOOR('Transaction Data'!$P11621,15)+14</f>
        <v>45-59</v>
      </c>
      <c r="R11621" s="2" t="str">
        <f>IF('Transaction Data'!$L11621&lt;=10,"Less Expensive","Expensive")</f>
        <v>Expensive</v>
      </c>
      <c r="S11621" s="4">
        <f>WEEKDAY('Transaction Data'!$A11621)</f>
        <v>3</v>
      </c>
      <c r="T11621" s="2" t="str">
        <f>IF(WEEKDAY('Transaction Data'!$A11621,2)&lt;6,"Weekday","Weekend")</f>
        <v>Weekday</v>
      </c>
    </row>
    <row r="11622" ht="15.75" customHeight="1">
      <c r="A11622" s="1">
        <v>45633.0</v>
      </c>
      <c r="B11622" s="2" t="s">
        <v>3097</v>
      </c>
      <c r="C11622" s="2" t="s">
        <v>47</v>
      </c>
      <c r="D11622" s="1">
        <v>34733.0</v>
      </c>
      <c r="E11622" s="2" t="s">
        <v>27</v>
      </c>
      <c r="F11622" s="2">
        <v>167.0</v>
      </c>
      <c r="G11622" s="2" t="s">
        <v>48</v>
      </c>
      <c r="H11622" s="2" t="s">
        <v>49</v>
      </c>
      <c r="I11622" s="2" t="s">
        <v>25</v>
      </c>
      <c r="J11622" s="2" t="str">
        <f t="array" ref="J11622">XLOOKUP('Transaction Data'!$G11622,Product_Code,Biscuit_Brand)</f>
        <v>Lemon Crisps</v>
      </c>
      <c r="K11622" s="2">
        <f t="array" ref="K11622">XLOOKUP('Transaction Data'!$G11622,Product_Code,Cost)</f>
        <v>7</v>
      </c>
      <c r="L11622" s="2">
        <f t="array" ref="L11622">XLOOKUP('Transaction Data'!$G11622,Product_Code,Unit_Price)</f>
        <v>9</v>
      </c>
      <c r="M11622" s="3">
        <f>'Transaction Data'!$F11622*'Transaction Data'!$K11622</f>
        <v>1169</v>
      </c>
      <c r="N11622" s="3">
        <f>'Transaction Data'!$F11622*'Transaction Data'!$L11622</f>
        <v>1503</v>
      </c>
      <c r="O11622" s="3">
        <f>'Transaction Data'!$N11622-'Transaction Data'!$M11622</f>
        <v>334</v>
      </c>
      <c r="P11622" s="2">
        <f>DATEDIF('Transaction Data'!$D11622,'Transaction Data'!$A11622,"y")</f>
        <v>29</v>
      </c>
      <c r="Q11622" s="2" t="str">
        <f>FLOOR('Transaction Data'!$P11622,15)&amp;"-"&amp;FLOOR('Transaction Data'!$P11622,15)+14</f>
        <v>15-29</v>
      </c>
      <c r="R11622" s="2" t="str">
        <f>IF('Transaction Data'!$L11622&lt;=10,"Less Expensive","Expensive")</f>
        <v>Less Expensive</v>
      </c>
      <c r="S11622" s="4">
        <f>WEEKDAY('Transaction Data'!$A11622)</f>
        <v>7</v>
      </c>
      <c r="T11622" s="2" t="str">
        <f>IF(WEEKDAY('Transaction Data'!$A11622,2)&lt;6,"Weekday","Weekend")</f>
        <v>Weekend</v>
      </c>
    </row>
    <row r="11623" ht="15.75" customHeight="1">
      <c r="A11623" s="1">
        <v>45631.0</v>
      </c>
      <c r="B11623" s="2" t="s">
        <v>8626</v>
      </c>
      <c r="C11623" s="2" t="s">
        <v>47</v>
      </c>
      <c r="D11623" s="1">
        <v>37535.0</v>
      </c>
      <c r="E11623" s="2" t="s">
        <v>22</v>
      </c>
      <c r="F11623" s="2">
        <v>246.0</v>
      </c>
      <c r="G11623" s="2" t="s">
        <v>28</v>
      </c>
      <c r="H11623" s="2" t="s">
        <v>24</v>
      </c>
      <c r="I11623" s="2" t="s">
        <v>35</v>
      </c>
      <c r="J11623" s="2" t="str">
        <f t="array" ref="J11623">XLOOKUP('Transaction Data'!$G11623,Product_Code,Biscuit_Brand)</f>
        <v>Shortbread</v>
      </c>
      <c r="K11623" s="2">
        <f t="array" ref="K11623">XLOOKUP('Transaction Data'!$G11623,Product_Code,Cost)</f>
        <v>10</v>
      </c>
      <c r="L11623" s="2">
        <f t="array" ref="L11623">XLOOKUP('Transaction Data'!$G11623,Product_Code,Unit_Price)</f>
        <v>45</v>
      </c>
      <c r="M11623" s="3">
        <f>'Transaction Data'!$F11623*'Transaction Data'!$K11623</f>
        <v>2460</v>
      </c>
      <c r="N11623" s="3">
        <f>'Transaction Data'!$F11623*'Transaction Data'!$L11623</f>
        <v>11070</v>
      </c>
      <c r="O11623" s="3">
        <f>'Transaction Data'!$N11623-'Transaction Data'!$M11623</f>
        <v>8610</v>
      </c>
      <c r="P11623" s="2">
        <f>DATEDIF('Transaction Data'!$D11623,'Transaction Data'!$A11623,"y")</f>
        <v>22</v>
      </c>
      <c r="Q11623" s="2" t="str">
        <f>FLOOR('Transaction Data'!$P11623,15)&amp;"-"&amp;FLOOR('Transaction Data'!$P11623,15)+14</f>
        <v>15-29</v>
      </c>
      <c r="R11623" s="2" t="str">
        <f>IF('Transaction Data'!$L11623&lt;=10,"Less Expensive","Expensive")</f>
        <v>Expensive</v>
      </c>
      <c r="S11623" s="4">
        <f>WEEKDAY('Transaction Data'!$A11623)</f>
        <v>5</v>
      </c>
      <c r="T11623" s="2" t="str">
        <f>IF(WEEKDAY('Transaction Data'!$A11623,2)&lt;6,"Weekday","Weekend")</f>
        <v>Weekday</v>
      </c>
    </row>
    <row r="11624" ht="15.75" customHeight="1">
      <c r="A11624" s="1">
        <v>45651.0</v>
      </c>
      <c r="B11624" s="2" t="s">
        <v>7605</v>
      </c>
      <c r="C11624" s="2" t="s">
        <v>32</v>
      </c>
      <c r="D11624" s="1">
        <v>20856.0</v>
      </c>
      <c r="E11624" s="2" t="s">
        <v>27</v>
      </c>
      <c r="F11624" s="2">
        <v>133.0</v>
      </c>
      <c r="G11624" s="2" t="s">
        <v>28</v>
      </c>
      <c r="H11624" s="2" t="s">
        <v>34</v>
      </c>
      <c r="I11624" s="2" t="s">
        <v>25</v>
      </c>
      <c r="J11624" s="2" t="str">
        <f t="array" ref="J11624">XLOOKUP('Transaction Data'!$G11624,Product_Code,Biscuit_Brand)</f>
        <v>Shortbread</v>
      </c>
      <c r="K11624" s="2">
        <f t="array" ref="K11624">XLOOKUP('Transaction Data'!$G11624,Product_Code,Cost)</f>
        <v>10</v>
      </c>
      <c r="L11624" s="2">
        <f t="array" ref="L11624">XLOOKUP('Transaction Data'!$G11624,Product_Code,Unit_Price)</f>
        <v>45</v>
      </c>
      <c r="M11624" s="3">
        <f>'Transaction Data'!$F11624*'Transaction Data'!$K11624</f>
        <v>1330</v>
      </c>
      <c r="N11624" s="3">
        <f>'Transaction Data'!$F11624*'Transaction Data'!$L11624</f>
        <v>5985</v>
      </c>
      <c r="O11624" s="3">
        <f>'Transaction Data'!$N11624-'Transaction Data'!$M11624</f>
        <v>4655</v>
      </c>
      <c r="P11624" s="2">
        <f>DATEDIF('Transaction Data'!$D11624,'Transaction Data'!$A11624,"y")</f>
        <v>67</v>
      </c>
      <c r="Q11624" s="2" t="str">
        <f>FLOOR('Transaction Data'!$P11624,15)&amp;"-"&amp;FLOOR('Transaction Data'!$P11624,15)+14</f>
        <v>60-74</v>
      </c>
      <c r="R11624" s="2" t="str">
        <f>IF('Transaction Data'!$L11624&lt;=10,"Less Expensive","Expensive")</f>
        <v>Expensive</v>
      </c>
      <c r="S11624" s="4">
        <f>WEEKDAY('Transaction Data'!$A11624)</f>
        <v>4</v>
      </c>
      <c r="T11624" s="2" t="str">
        <f>IF(WEEKDAY('Transaction Data'!$A11624,2)&lt;6,"Weekday","Weekend")</f>
        <v>Weekday</v>
      </c>
    </row>
    <row r="11625" ht="15.75" customHeight="1">
      <c r="A11625" s="1">
        <v>45641.0</v>
      </c>
      <c r="B11625" s="2" t="s">
        <v>8903</v>
      </c>
      <c r="C11625" s="2" t="s">
        <v>69</v>
      </c>
      <c r="D11625" s="1">
        <v>21053.0</v>
      </c>
      <c r="E11625" s="2" t="s">
        <v>63</v>
      </c>
      <c r="F11625" s="2">
        <v>37.0</v>
      </c>
      <c r="G11625" s="2" t="s">
        <v>60</v>
      </c>
      <c r="H11625" s="2" t="s">
        <v>42</v>
      </c>
      <c r="I11625" s="2" t="s">
        <v>30</v>
      </c>
      <c r="J11625" s="2" t="str">
        <f t="array" ref="J11625">XLOOKUP('Transaction Data'!$G11625,Product_Code,Biscuit_Brand)</f>
        <v>Peanut Butter Bites</v>
      </c>
      <c r="K11625" s="2">
        <f t="array" ref="K11625">XLOOKUP('Transaction Data'!$G11625,Product_Code,Cost)</f>
        <v>5</v>
      </c>
      <c r="L11625" s="2">
        <f t="array" ref="L11625">XLOOKUP('Transaction Data'!$G11625,Product_Code,Unit_Price)</f>
        <v>7</v>
      </c>
      <c r="M11625" s="3">
        <f>'Transaction Data'!$F11625*'Transaction Data'!$K11625</f>
        <v>185</v>
      </c>
      <c r="N11625" s="3">
        <f>'Transaction Data'!$F11625*'Transaction Data'!$L11625</f>
        <v>259</v>
      </c>
      <c r="O11625" s="3">
        <f>'Transaction Data'!$N11625-'Transaction Data'!$M11625</f>
        <v>74</v>
      </c>
      <c r="P11625" s="2">
        <f>DATEDIF('Transaction Data'!$D11625,'Transaction Data'!$A11625,"y")</f>
        <v>67</v>
      </c>
      <c r="Q11625" s="2" t="str">
        <f>FLOOR('Transaction Data'!$P11625,15)&amp;"-"&amp;FLOOR('Transaction Data'!$P11625,15)+14</f>
        <v>60-74</v>
      </c>
      <c r="R11625" s="2" t="str">
        <f>IF('Transaction Data'!$L11625&lt;=10,"Less Expensive","Expensive")</f>
        <v>Less Expensive</v>
      </c>
      <c r="S11625" s="4">
        <f>WEEKDAY('Transaction Data'!$A11625)</f>
        <v>1</v>
      </c>
      <c r="T11625" s="2" t="str">
        <f>IF(WEEKDAY('Transaction Data'!$A11625,2)&lt;6,"Weekday","Weekend")</f>
        <v>Weekend</v>
      </c>
    </row>
    <row r="11626" ht="15.75" customHeight="1">
      <c r="A11626" s="1">
        <v>45629.0</v>
      </c>
      <c r="B11626" s="2" t="s">
        <v>8517</v>
      </c>
      <c r="C11626" s="2" t="s">
        <v>65</v>
      </c>
      <c r="D11626" s="1">
        <v>23709.0</v>
      </c>
      <c r="E11626" s="2" t="s">
        <v>63</v>
      </c>
      <c r="F11626" s="2">
        <v>408.0</v>
      </c>
      <c r="G11626" s="2" t="s">
        <v>55</v>
      </c>
      <c r="H11626" s="2" t="s">
        <v>42</v>
      </c>
      <c r="I11626" s="2" t="s">
        <v>25</v>
      </c>
      <c r="J11626" s="2" t="str">
        <f t="array" ref="J11626">XLOOKUP('Transaction Data'!$G11626,Product_Code,Biscuit_Brand)</f>
        <v>Vanilla Wafers</v>
      </c>
      <c r="K11626" s="2">
        <f t="array" ref="K11626">XLOOKUP('Transaction Data'!$G11626,Product_Code,Cost)</f>
        <v>18</v>
      </c>
      <c r="L11626" s="2">
        <f t="array" ref="L11626">XLOOKUP('Transaction Data'!$G11626,Product_Code,Unit_Price)</f>
        <v>36</v>
      </c>
      <c r="M11626" s="3">
        <f>'Transaction Data'!$F11626*'Transaction Data'!$K11626</f>
        <v>7344</v>
      </c>
      <c r="N11626" s="3">
        <f>'Transaction Data'!$F11626*'Transaction Data'!$L11626</f>
        <v>14688</v>
      </c>
      <c r="O11626" s="3">
        <f>'Transaction Data'!$N11626-'Transaction Data'!$M11626</f>
        <v>7344</v>
      </c>
      <c r="P11626" s="2">
        <f>DATEDIF('Transaction Data'!$D11626,'Transaction Data'!$A11626,"y")</f>
        <v>60</v>
      </c>
      <c r="Q11626" s="2" t="str">
        <f>FLOOR('Transaction Data'!$P11626,15)&amp;"-"&amp;FLOOR('Transaction Data'!$P11626,15)+14</f>
        <v>60-74</v>
      </c>
      <c r="R11626" s="2" t="str">
        <f>IF('Transaction Data'!$L11626&lt;=10,"Less Expensive","Expensive")</f>
        <v>Expensive</v>
      </c>
      <c r="S11626" s="4">
        <f>WEEKDAY('Transaction Data'!$A11626)</f>
        <v>3</v>
      </c>
      <c r="T11626" s="2" t="str">
        <f>IF(WEEKDAY('Transaction Data'!$A11626,2)&lt;6,"Weekday","Weekend")</f>
        <v>Weekday</v>
      </c>
    </row>
    <row r="11627" ht="15.75" customHeight="1">
      <c r="A11627" s="1">
        <v>45627.0</v>
      </c>
      <c r="B11627" s="2" t="s">
        <v>6978</v>
      </c>
      <c r="C11627" s="2" t="s">
        <v>54</v>
      </c>
      <c r="D11627" s="1">
        <v>30845.0</v>
      </c>
      <c r="E11627" s="2" t="s">
        <v>22</v>
      </c>
      <c r="F11627" s="2">
        <v>249.0</v>
      </c>
      <c r="G11627" s="2" t="s">
        <v>57</v>
      </c>
      <c r="H11627" s="2" t="s">
        <v>49</v>
      </c>
      <c r="I11627" s="2" t="s">
        <v>35</v>
      </c>
      <c r="J11627" s="2" t="str">
        <f t="array" ref="J11627">XLOOKUP('Transaction Data'!$G11627,Product_Code,Biscuit_Brand)</f>
        <v>Oatmeal Cookies</v>
      </c>
      <c r="K11627" s="2">
        <f t="array" ref="K11627">XLOOKUP('Transaction Data'!$G11627,Product_Code,Cost)</f>
        <v>19</v>
      </c>
      <c r="L11627" s="2">
        <f t="array" ref="L11627">XLOOKUP('Transaction Data'!$G11627,Product_Code,Unit_Price)</f>
        <v>23</v>
      </c>
      <c r="M11627" s="3">
        <f>'Transaction Data'!$F11627*'Transaction Data'!$K11627</f>
        <v>4731</v>
      </c>
      <c r="N11627" s="3">
        <f>'Transaction Data'!$F11627*'Transaction Data'!$L11627</f>
        <v>5727</v>
      </c>
      <c r="O11627" s="3">
        <f>'Transaction Data'!$N11627-'Transaction Data'!$M11627</f>
        <v>996</v>
      </c>
      <c r="P11627" s="2">
        <f>DATEDIF('Transaction Data'!$D11627,'Transaction Data'!$A11627,"y")</f>
        <v>40</v>
      </c>
      <c r="Q11627" s="2" t="str">
        <f>FLOOR('Transaction Data'!$P11627,15)&amp;"-"&amp;FLOOR('Transaction Data'!$P11627,15)+14</f>
        <v>30-44</v>
      </c>
      <c r="R11627" s="2" t="str">
        <f>IF('Transaction Data'!$L11627&lt;=10,"Less Expensive","Expensive")</f>
        <v>Expensive</v>
      </c>
      <c r="S11627" s="4">
        <f>WEEKDAY('Transaction Data'!$A11627)</f>
        <v>1</v>
      </c>
      <c r="T11627" s="2" t="str">
        <f>IF(WEEKDAY('Transaction Data'!$A11627,2)&lt;6,"Weekday","Weekend")</f>
        <v>Weekend</v>
      </c>
    </row>
    <row r="11628" ht="15.75" customHeight="1">
      <c r="A11628" s="1">
        <v>45632.0</v>
      </c>
      <c r="B11628" s="2" t="s">
        <v>5077</v>
      </c>
      <c r="C11628" s="2" t="s">
        <v>69</v>
      </c>
      <c r="D11628" s="1">
        <v>35599.0</v>
      </c>
      <c r="E11628" s="2" t="s">
        <v>63</v>
      </c>
      <c r="F11628" s="2">
        <v>294.0</v>
      </c>
      <c r="G11628" s="2" t="s">
        <v>38</v>
      </c>
      <c r="H11628" s="2" t="s">
        <v>29</v>
      </c>
      <c r="I11628" s="2" t="s">
        <v>30</v>
      </c>
      <c r="J11628" s="2" t="str">
        <f t="array" ref="J11628">XLOOKUP('Transaction Data'!$G11628,Product_Code,Biscuit_Brand)</f>
        <v>Ginger Snaps</v>
      </c>
      <c r="K11628" s="2">
        <f t="array" ref="K11628">XLOOKUP('Transaction Data'!$G11628,Product_Code,Cost)</f>
        <v>14</v>
      </c>
      <c r="L11628" s="2">
        <f t="array" ref="L11628">XLOOKUP('Transaction Data'!$G11628,Product_Code,Unit_Price)</f>
        <v>28</v>
      </c>
      <c r="M11628" s="3">
        <f>'Transaction Data'!$F11628*'Transaction Data'!$K11628</f>
        <v>4116</v>
      </c>
      <c r="N11628" s="3">
        <f>'Transaction Data'!$F11628*'Transaction Data'!$L11628</f>
        <v>8232</v>
      </c>
      <c r="O11628" s="3">
        <f>'Transaction Data'!$N11628-'Transaction Data'!$M11628</f>
        <v>4116</v>
      </c>
      <c r="P11628" s="2">
        <f>DATEDIF('Transaction Data'!$D11628,'Transaction Data'!$A11628,"y")</f>
        <v>27</v>
      </c>
      <c r="Q11628" s="2" t="str">
        <f>FLOOR('Transaction Data'!$P11628,15)&amp;"-"&amp;FLOOR('Transaction Data'!$P11628,15)+14</f>
        <v>15-29</v>
      </c>
      <c r="R11628" s="2" t="str">
        <f>IF('Transaction Data'!$L11628&lt;=10,"Less Expensive","Expensive")</f>
        <v>Expensive</v>
      </c>
      <c r="S11628" s="4">
        <f>WEEKDAY('Transaction Data'!$A11628)</f>
        <v>6</v>
      </c>
      <c r="T11628" s="2" t="str">
        <f>IF(WEEKDAY('Transaction Data'!$A11628,2)&lt;6,"Weekday","Weekend")</f>
        <v>Weekday</v>
      </c>
    </row>
    <row r="11629" ht="15.75" customHeight="1">
      <c r="A11629" s="1">
        <v>45654.0</v>
      </c>
      <c r="B11629" s="2" t="s">
        <v>7294</v>
      </c>
      <c r="C11629" s="2" t="s">
        <v>72</v>
      </c>
      <c r="D11629" s="1">
        <v>28605.0</v>
      </c>
      <c r="E11629" s="2" t="s">
        <v>63</v>
      </c>
      <c r="F11629" s="2">
        <v>423.0</v>
      </c>
      <c r="G11629" s="2" t="s">
        <v>44</v>
      </c>
      <c r="H11629" s="2" t="s">
        <v>24</v>
      </c>
      <c r="I11629" s="2" t="s">
        <v>30</v>
      </c>
      <c r="J11629" s="2" t="str">
        <f t="array" ref="J11629">XLOOKUP('Transaction Data'!$G11629,Product_Code,Biscuit_Brand)</f>
        <v>Butter Crunch</v>
      </c>
      <c r="K11629" s="2">
        <f t="array" ref="K11629">XLOOKUP('Transaction Data'!$G11629,Product_Code,Cost)</f>
        <v>10</v>
      </c>
      <c r="L11629" s="2">
        <f t="array" ref="L11629">XLOOKUP('Transaction Data'!$G11629,Product_Code,Unit_Price)</f>
        <v>11</v>
      </c>
      <c r="M11629" s="3">
        <f>'Transaction Data'!$F11629*'Transaction Data'!$K11629</f>
        <v>4230</v>
      </c>
      <c r="N11629" s="3">
        <f>'Transaction Data'!$F11629*'Transaction Data'!$L11629</f>
        <v>4653</v>
      </c>
      <c r="O11629" s="3">
        <f>'Transaction Data'!$N11629-'Transaction Data'!$M11629</f>
        <v>423</v>
      </c>
      <c r="P11629" s="2">
        <f>DATEDIF('Transaction Data'!$D11629,'Transaction Data'!$A11629,"y")</f>
        <v>46</v>
      </c>
      <c r="Q11629" s="2" t="str">
        <f>FLOOR('Transaction Data'!$P11629,15)&amp;"-"&amp;FLOOR('Transaction Data'!$P11629,15)+14</f>
        <v>45-59</v>
      </c>
      <c r="R11629" s="2" t="str">
        <f>IF('Transaction Data'!$L11629&lt;=10,"Less Expensive","Expensive")</f>
        <v>Expensive</v>
      </c>
      <c r="S11629" s="4">
        <f>WEEKDAY('Transaction Data'!$A11629)</f>
        <v>7</v>
      </c>
      <c r="T11629" s="2" t="str">
        <f>IF(WEEKDAY('Transaction Data'!$A11629,2)&lt;6,"Weekday","Weekend")</f>
        <v>Weekend</v>
      </c>
    </row>
    <row r="11630" ht="15.75" customHeight="1">
      <c r="A11630" s="1">
        <v>45635.0</v>
      </c>
      <c r="B11630" s="2" t="s">
        <v>7279</v>
      </c>
      <c r="C11630" s="2" t="s">
        <v>32</v>
      </c>
      <c r="D11630" s="1">
        <v>29853.0</v>
      </c>
      <c r="E11630" s="2" t="s">
        <v>63</v>
      </c>
      <c r="F11630" s="2">
        <v>259.0</v>
      </c>
      <c r="G11630" s="2" t="s">
        <v>57</v>
      </c>
      <c r="H11630" s="2" t="s">
        <v>24</v>
      </c>
      <c r="I11630" s="2" t="s">
        <v>35</v>
      </c>
      <c r="J11630" s="2" t="str">
        <f t="array" ref="J11630">XLOOKUP('Transaction Data'!$G11630,Product_Code,Biscuit_Brand)</f>
        <v>Oatmeal Cookies</v>
      </c>
      <c r="K11630" s="2">
        <f t="array" ref="K11630">XLOOKUP('Transaction Data'!$G11630,Product_Code,Cost)</f>
        <v>19</v>
      </c>
      <c r="L11630" s="2">
        <f t="array" ref="L11630">XLOOKUP('Transaction Data'!$G11630,Product_Code,Unit_Price)</f>
        <v>23</v>
      </c>
      <c r="M11630" s="3">
        <f>'Transaction Data'!$F11630*'Transaction Data'!$K11630</f>
        <v>4921</v>
      </c>
      <c r="N11630" s="3">
        <f>'Transaction Data'!$F11630*'Transaction Data'!$L11630</f>
        <v>5957</v>
      </c>
      <c r="O11630" s="3">
        <f>'Transaction Data'!$N11630-'Transaction Data'!$M11630</f>
        <v>1036</v>
      </c>
      <c r="P11630" s="2">
        <f>DATEDIF('Transaction Data'!$D11630,'Transaction Data'!$A11630,"y")</f>
        <v>43</v>
      </c>
      <c r="Q11630" s="2" t="str">
        <f>FLOOR('Transaction Data'!$P11630,15)&amp;"-"&amp;FLOOR('Transaction Data'!$P11630,15)+14</f>
        <v>30-44</v>
      </c>
      <c r="R11630" s="2" t="str">
        <f>IF('Transaction Data'!$L11630&lt;=10,"Less Expensive","Expensive")</f>
        <v>Expensive</v>
      </c>
      <c r="S11630" s="4">
        <f>WEEKDAY('Transaction Data'!$A11630)</f>
        <v>2</v>
      </c>
      <c r="T11630" s="2" t="str">
        <f>IF(WEEKDAY('Transaction Data'!$A11630,2)&lt;6,"Weekday","Weekend")</f>
        <v>Weekday</v>
      </c>
    </row>
    <row r="11631" ht="15.75" customHeight="1">
      <c r="A11631" s="1">
        <v>45642.0</v>
      </c>
      <c r="B11631" s="2" t="s">
        <v>7238</v>
      </c>
      <c r="C11631" s="2" t="s">
        <v>51</v>
      </c>
      <c r="D11631" s="1">
        <v>28054.0</v>
      </c>
      <c r="E11631" s="2" t="s">
        <v>22</v>
      </c>
      <c r="F11631" s="2">
        <v>11.0</v>
      </c>
      <c r="G11631" s="2" t="s">
        <v>38</v>
      </c>
      <c r="H11631" s="2" t="s">
        <v>34</v>
      </c>
      <c r="I11631" s="2" t="s">
        <v>35</v>
      </c>
      <c r="J11631" s="2" t="str">
        <f t="array" ref="J11631">XLOOKUP('Transaction Data'!$G11631,Product_Code,Biscuit_Brand)</f>
        <v>Ginger Snaps</v>
      </c>
      <c r="K11631" s="2">
        <f t="array" ref="K11631">XLOOKUP('Transaction Data'!$G11631,Product_Code,Cost)</f>
        <v>14</v>
      </c>
      <c r="L11631" s="2">
        <f t="array" ref="L11631">XLOOKUP('Transaction Data'!$G11631,Product_Code,Unit_Price)</f>
        <v>28</v>
      </c>
      <c r="M11631" s="3">
        <f>'Transaction Data'!$F11631*'Transaction Data'!$K11631</f>
        <v>154</v>
      </c>
      <c r="N11631" s="3">
        <f>'Transaction Data'!$F11631*'Transaction Data'!$L11631</f>
        <v>308</v>
      </c>
      <c r="O11631" s="3">
        <f>'Transaction Data'!$N11631-'Transaction Data'!$M11631</f>
        <v>154</v>
      </c>
      <c r="P11631" s="2">
        <f>DATEDIF('Transaction Data'!$D11631,'Transaction Data'!$A11631,"y")</f>
        <v>48</v>
      </c>
      <c r="Q11631" s="2" t="str">
        <f>FLOOR('Transaction Data'!$P11631,15)&amp;"-"&amp;FLOOR('Transaction Data'!$P11631,15)+14</f>
        <v>45-59</v>
      </c>
      <c r="R11631" s="2" t="str">
        <f>IF('Transaction Data'!$L11631&lt;=10,"Less Expensive","Expensive")</f>
        <v>Expensive</v>
      </c>
      <c r="S11631" s="4">
        <f>WEEKDAY('Transaction Data'!$A11631)</f>
        <v>2</v>
      </c>
      <c r="T11631" s="2" t="str">
        <f>IF(WEEKDAY('Transaction Data'!$A11631,2)&lt;6,"Weekday","Weekend")</f>
        <v>Weekday</v>
      </c>
    </row>
    <row r="11632" ht="15.75" customHeight="1">
      <c r="A11632" s="1">
        <v>45640.0</v>
      </c>
      <c r="B11632" s="2" t="s">
        <v>4603</v>
      </c>
      <c r="C11632" s="2" t="s">
        <v>32</v>
      </c>
      <c r="D11632" s="1">
        <v>34104.0</v>
      </c>
      <c r="E11632" s="2" t="s">
        <v>22</v>
      </c>
      <c r="F11632" s="2">
        <v>76.0</v>
      </c>
      <c r="G11632" s="2" t="s">
        <v>23</v>
      </c>
      <c r="H11632" s="2" t="s">
        <v>34</v>
      </c>
      <c r="I11632" s="2" t="s">
        <v>25</v>
      </c>
      <c r="J11632" s="2" t="str">
        <f t="array" ref="J11632">XLOOKUP('Transaction Data'!$G11632,Product_Code,Biscuit_Brand)</f>
        <v>Cinnamon Swirls</v>
      </c>
      <c r="K11632" s="2">
        <f t="array" ref="K11632">XLOOKUP('Transaction Data'!$G11632,Product_Code,Cost)</f>
        <v>10</v>
      </c>
      <c r="L11632" s="2">
        <f t="array" ref="L11632">XLOOKUP('Transaction Data'!$G11632,Product_Code,Unit_Price)</f>
        <v>14</v>
      </c>
      <c r="M11632" s="3">
        <f>'Transaction Data'!$F11632*'Transaction Data'!$K11632</f>
        <v>760</v>
      </c>
      <c r="N11632" s="3">
        <f>'Transaction Data'!$F11632*'Transaction Data'!$L11632</f>
        <v>1064</v>
      </c>
      <c r="O11632" s="3">
        <f>'Transaction Data'!$N11632-'Transaction Data'!$M11632</f>
        <v>304</v>
      </c>
      <c r="P11632" s="2">
        <f>DATEDIF('Transaction Data'!$D11632,'Transaction Data'!$A11632,"y")</f>
        <v>31</v>
      </c>
      <c r="Q11632" s="2" t="str">
        <f>FLOOR('Transaction Data'!$P11632,15)&amp;"-"&amp;FLOOR('Transaction Data'!$P11632,15)+14</f>
        <v>30-44</v>
      </c>
      <c r="R11632" s="2" t="str">
        <f>IF('Transaction Data'!$L11632&lt;=10,"Less Expensive","Expensive")</f>
        <v>Expensive</v>
      </c>
      <c r="S11632" s="4">
        <f>WEEKDAY('Transaction Data'!$A11632)</f>
        <v>7</v>
      </c>
      <c r="T11632" s="2" t="str">
        <f>IF(WEEKDAY('Transaction Data'!$A11632,2)&lt;6,"Weekday","Weekend")</f>
        <v>Weekend</v>
      </c>
    </row>
    <row r="11633" ht="15.75" customHeight="1">
      <c r="A11633" s="1">
        <v>45635.0</v>
      </c>
      <c r="B11633" s="2" t="s">
        <v>1151</v>
      </c>
      <c r="C11633" s="2" t="s">
        <v>65</v>
      </c>
      <c r="D11633" s="1">
        <v>31675.0</v>
      </c>
      <c r="E11633" s="2" t="s">
        <v>27</v>
      </c>
      <c r="F11633" s="2">
        <v>300.0</v>
      </c>
      <c r="G11633" s="2" t="s">
        <v>48</v>
      </c>
      <c r="H11633" s="2" t="s">
        <v>49</v>
      </c>
      <c r="I11633" s="2" t="s">
        <v>25</v>
      </c>
      <c r="J11633" s="2" t="str">
        <f t="array" ref="J11633">XLOOKUP('Transaction Data'!$G11633,Product_Code,Biscuit_Brand)</f>
        <v>Lemon Crisps</v>
      </c>
      <c r="K11633" s="2">
        <f t="array" ref="K11633">XLOOKUP('Transaction Data'!$G11633,Product_Code,Cost)</f>
        <v>7</v>
      </c>
      <c r="L11633" s="2">
        <f t="array" ref="L11633">XLOOKUP('Transaction Data'!$G11633,Product_Code,Unit_Price)</f>
        <v>9</v>
      </c>
      <c r="M11633" s="3">
        <f>'Transaction Data'!$F11633*'Transaction Data'!$K11633</f>
        <v>2100</v>
      </c>
      <c r="N11633" s="3">
        <f>'Transaction Data'!$F11633*'Transaction Data'!$L11633</f>
        <v>2700</v>
      </c>
      <c r="O11633" s="3">
        <f>'Transaction Data'!$N11633-'Transaction Data'!$M11633</f>
        <v>600</v>
      </c>
      <c r="P11633" s="2">
        <f>DATEDIF('Transaction Data'!$D11633,'Transaction Data'!$A11633,"y")</f>
        <v>38</v>
      </c>
      <c r="Q11633" s="2" t="str">
        <f>FLOOR('Transaction Data'!$P11633,15)&amp;"-"&amp;FLOOR('Transaction Data'!$P11633,15)+14</f>
        <v>30-44</v>
      </c>
      <c r="R11633" s="2" t="str">
        <f>IF('Transaction Data'!$L11633&lt;=10,"Less Expensive","Expensive")</f>
        <v>Less Expensive</v>
      </c>
      <c r="S11633" s="4">
        <f>WEEKDAY('Transaction Data'!$A11633)</f>
        <v>2</v>
      </c>
      <c r="T11633" s="2" t="str">
        <f>IF(WEEKDAY('Transaction Data'!$A11633,2)&lt;6,"Weekday","Weekend")</f>
        <v>Weekday</v>
      </c>
    </row>
    <row r="11634" ht="15.75" customHeight="1">
      <c r="A11634" s="1">
        <v>45631.0</v>
      </c>
      <c r="B11634" s="2" t="s">
        <v>3775</v>
      </c>
      <c r="C11634" s="2" t="s">
        <v>32</v>
      </c>
      <c r="D11634" s="1">
        <v>26312.0</v>
      </c>
      <c r="E11634" s="2" t="s">
        <v>37</v>
      </c>
      <c r="F11634" s="2">
        <v>356.0</v>
      </c>
      <c r="G11634" s="2" t="s">
        <v>48</v>
      </c>
      <c r="H11634" s="2" t="s">
        <v>39</v>
      </c>
      <c r="I11634" s="2" t="s">
        <v>30</v>
      </c>
      <c r="J11634" s="2" t="str">
        <f t="array" ref="J11634">XLOOKUP('Transaction Data'!$G11634,Product_Code,Biscuit_Brand)</f>
        <v>Lemon Crisps</v>
      </c>
      <c r="K11634" s="2">
        <f t="array" ref="K11634">XLOOKUP('Transaction Data'!$G11634,Product_Code,Cost)</f>
        <v>7</v>
      </c>
      <c r="L11634" s="2">
        <f t="array" ref="L11634">XLOOKUP('Transaction Data'!$G11634,Product_Code,Unit_Price)</f>
        <v>9</v>
      </c>
      <c r="M11634" s="3">
        <f>'Transaction Data'!$F11634*'Transaction Data'!$K11634</f>
        <v>2492</v>
      </c>
      <c r="N11634" s="3">
        <f>'Transaction Data'!$F11634*'Transaction Data'!$L11634</f>
        <v>3204</v>
      </c>
      <c r="O11634" s="3">
        <f>'Transaction Data'!$N11634-'Transaction Data'!$M11634</f>
        <v>712</v>
      </c>
      <c r="P11634" s="2">
        <f>DATEDIF('Transaction Data'!$D11634,'Transaction Data'!$A11634,"y")</f>
        <v>52</v>
      </c>
      <c r="Q11634" s="2" t="str">
        <f>FLOOR('Transaction Data'!$P11634,15)&amp;"-"&amp;FLOOR('Transaction Data'!$P11634,15)+14</f>
        <v>45-59</v>
      </c>
      <c r="R11634" s="2" t="str">
        <f>IF('Transaction Data'!$L11634&lt;=10,"Less Expensive","Expensive")</f>
        <v>Less Expensive</v>
      </c>
      <c r="S11634" s="4">
        <f>WEEKDAY('Transaction Data'!$A11634)</f>
        <v>5</v>
      </c>
      <c r="T11634" s="2" t="str">
        <f>IF(WEEKDAY('Transaction Data'!$A11634,2)&lt;6,"Weekday","Weekend")</f>
        <v>Weekday</v>
      </c>
    </row>
    <row r="11635" ht="15.75" customHeight="1">
      <c r="A11635" s="1">
        <v>45633.0</v>
      </c>
      <c r="B11635" s="2" t="s">
        <v>457</v>
      </c>
      <c r="C11635" s="2" t="s">
        <v>47</v>
      </c>
      <c r="D11635" s="1">
        <v>36274.0</v>
      </c>
      <c r="E11635" s="2" t="s">
        <v>22</v>
      </c>
      <c r="F11635" s="2">
        <v>321.0</v>
      </c>
      <c r="G11635" s="2" t="s">
        <v>48</v>
      </c>
      <c r="H11635" s="2" t="s">
        <v>34</v>
      </c>
      <c r="I11635" s="2" t="s">
        <v>25</v>
      </c>
      <c r="J11635" s="2" t="str">
        <f t="array" ref="J11635">XLOOKUP('Transaction Data'!$G11635,Product_Code,Biscuit_Brand)</f>
        <v>Lemon Crisps</v>
      </c>
      <c r="K11635" s="2">
        <f t="array" ref="K11635">XLOOKUP('Transaction Data'!$G11635,Product_Code,Cost)</f>
        <v>7</v>
      </c>
      <c r="L11635" s="2">
        <f t="array" ref="L11635">XLOOKUP('Transaction Data'!$G11635,Product_Code,Unit_Price)</f>
        <v>9</v>
      </c>
      <c r="M11635" s="3">
        <f>'Transaction Data'!$F11635*'Transaction Data'!$K11635</f>
        <v>2247</v>
      </c>
      <c r="N11635" s="3">
        <f>'Transaction Data'!$F11635*'Transaction Data'!$L11635</f>
        <v>2889</v>
      </c>
      <c r="O11635" s="3">
        <f>'Transaction Data'!$N11635-'Transaction Data'!$M11635</f>
        <v>642</v>
      </c>
      <c r="P11635" s="2">
        <f>DATEDIF('Transaction Data'!$D11635,'Transaction Data'!$A11635,"y")</f>
        <v>25</v>
      </c>
      <c r="Q11635" s="2" t="str">
        <f>FLOOR('Transaction Data'!$P11635,15)&amp;"-"&amp;FLOOR('Transaction Data'!$P11635,15)+14</f>
        <v>15-29</v>
      </c>
      <c r="R11635" s="2" t="str">
        <f>IF('Transaction Data'!$L11635&lt;=10,"Less Expensive","Expensive")</f>
        <v>Less Expensive</v>
      </c>
      <c r="S11635" s="4">
        <f>WEEKDAY('Transaction Data'!$A11635)</f>
        <v>7</v>
      </c>
      <c r="T11635" s="2" t="str">
        <f>IF(WEEKDAY('Transaction Data'!$A11635,2)&lt;6,"Weekday","Weekend")</f>
        <v>Weekend</v>
      </c>
    </row>
    <row r="11636" ht="15.75" customHeight="1">
      <c r="A11636" s="1">
        <v>45628.0</v>
      </c>
      <c r="B11636" s="2" t="s">
        <v>6078</v>
      </c>
      <c r="C11636" s="2" t="s">
        <v>51</v>
      </c>
      <c r="D11636" s="1">
        <v>25299.0</v>
      </c>
      <c r="E11636" s="2" t="s">
        <v>22</v>
      </c>
      <c r="F11636" s="2">
        <v>279.0</v>
      </c>
      <c r="G11636" s="2" t="s">
        <v>60</v>
      </c>
      <c r="H11636" s="2" t="s">
        <v>34</v>
      </c>
      <c r="I11636" s="2" t="s">
        <v>25</v>
      </c>
      <c r="J11636" s="2" t="str">
        <f t="array" ref="J11636">XLOOKUP('Transaction Data'!$G11636,Product_Code,Biscuit_Brand)</f>
        <v>Peanut Butter Bites</v>
      </c>
      <c r="K11636" s="2">
        <f t="array" ref="K11636">XLOOKUP('Transaction Data'!$G11636,Product_Code,Cost)</f>
        <v>5</v>
      </c>
      <c r="L11636" s="2">
        <f t="array" ref="L11636">XLOOKUP('Transaction Data'!$G11636,Product_Code,Unit_Price)</f>
        <v>7</v>
      </c>
      <c r="M11636" s="3">
        <f>'Transaction Data'!$F11636*'Transaction Data'!$K11636</f>
        <v>1395</v>
      </c>
      <c r="N11636" s="3">
        <f>'Transaction Data'!$F11636*'Transaction Data'!$L11636</f>
        <v>1953</v>
      </c>
      <c r="O11636" s="3">
        <f>'Transaction Data'!$N11636-'Transaction Data'!$M11636</f>
        <v>558</v>
      </c>
      <c r="P11636" s="2">
        <f>DATEDIF('Transaction Data'!$D11636,'Transaction Data'!$A11636,"y")</f>
        <v>55</v>
      </c>
      <c r="Q11636" s="2" t="str">
        <f>FLOOR('Transaction Data'!$P11636,15)&amp;"-"&amp;FLOOR('Transaction Data'!$P11636,15)+14</f>
        <v>45-59</v>
      </c>
      <c r="R11636" s="2" t="str">
        <f>IF('Transaction Data'!$L11636&lt;=10,"Less Expensive","Expensive")</f>
        <v>Less Expensive</v>
      </c>
      <c r="S11636" s="4">
        <f>WEEKDAY('Transaction Data'!$A11636)</f>
        <v>2</v>
      </c>
      <c r="T11636" s="2" t="str">
        <f>IF(WEEKDAY('Transaction Data'!$A11636,2)&lt;6,"Weekday","Weekend")</f>
        <v>Weekday</v>
      </c>
    </row>
    <row r="11637" ht="15.75" customHeight="1">
      <c r="A11637" s="1">
        <v>45655.0</v>
      </c>
      <c r="B11637" s="2" t="s">
        <v>7576</v>
      </c>
      <c r="C11637" s="2" t="s">
        <v>72</v>
      </c>
      <c r="D11637" s="1">
        <v>21912.0</v>
      </c>
      <c r="E11637" s="2" t="s">
        <v>63</v>
      </c>
      <c r="F11637" s="2">
        <v>337.0</v>
      </c>
      <c r="G11637" s="2" t="s">
        <v>61</v>
      </c>
      <c r="H11637" s="2" t="s">
        <v>34</v>
      </c>
      <c r="I11637" s="2" t="s">
        <v>35</v>
      </c>
      <c r="J11637" s="2" t="str">
        <f t="array" ref="J11637">XLOOKUP('Transaction Data'!$G11637,Product_Code,Biscuit_Brand)</f>
        <v>Choco Delight</v>
      </c>
      <c r="K11637" s="2">
        <f t="array" ref="K11637">XLOOKUP('Transaction Data'!$G11637,Product_Code,Cost)</f>
        <v>3</v>
      </c>
      <c r="L11637" s="2">
        <f t="array" ref="L11637">XLOOKUP('Transaction Data'!$G11637,Product_Code,Unit_Price)</f>
        <v>5</v>
      </c>
      <c r="M11637" s="3">
        <f>'Transaction Data'!$F11637*'Transaction Data'!$K11637</f>
        <v>1011</v>
      </c>
      <c r="N11637" s="3">
        <f>'Transaction Data'!$F11637*'Transaction Data'!$L11637</f>
        <v>1685</v>
      </c>
      <c r="O11637" s="3">
        <f>'Transaction Data'!$N11637-'Transaction Data'!$M11637</f>
        <v>674</v>
      </c>
      <c r="P11637" s="2">
        <f>DATEDIF('Transaction Data'!$D11637,'Transaction Data'!$A11637,"y")</f>
        <v>65</v>
      </c>
      <c r="Q11637" s="2" t="str">
        <f>FLOOR('Transaction Data'!$P11637,15)&amp;"-"&amp;FLOOR('Transaction Data'!$P11637,15)+14</f>
        <v>60-74</v>
      </c>
      <c r="R11637" s="2" t="str">
        <f>IF('Transaction Data'!$L11637&lt;=10,"Less Expensive","Expensive")</f>
        <v>Less Expensive</v>
      </c>
      <c r="S11637" s="4">
        <f>WEEKDAY('Transaction Data'!$A11637)</f>
        <v>1</v>
      </c>
      <c r="T11637" s="2" t="str">
        <f>IF(WEEKDAY('Transaction Data'!$A11637,2)&lt;6,"Weekday","Weekend")</f>
        <v>Weekend</v>
      </c>
    </row>
    <row r="11638" ht="15.75" customHeight="1">
      <c r="A11638" s="1">
        <v>45648.0</v>
      </c>
      <c r="B11638" s="2" t="s">
        <v>478</v>
      </c>
      <c r="C11638" s="2" t="s">
        <v>65</v>
      </c>
      <c r="D11638" s="1">
        <v>37245.0</v>
      </c>
      <c r="E11638" s="2" t="s">
        <v>22</v>
      </c>
      <c r="F11638" s="2">
        <v>335.0</v>
      </c>
      <c r="G11638" s="2" t="s">
        <v>61</v>
      </c>
      <c r="H11638" s="2" t="s">
        <v>34</v>
      </c>
      <c r="I11638" s="2" t="s">
        <v>25</v>
      </c>
      <c r="J11638" s="2" t="str">
        <f t="array" ref="J11638">XLOOKUP('Transaction Data'!$G11638,Product_Code,Biscuit_Brand)</f>
        <v>Choco Delight</v>
      </c>
      <c r="K11638" s="2">
        <f t="array" ref="K11638">XLOOKUP('Transaction Data'!$G11638,Product_Code,Cost)</f>
        <v>3</v>
      </c>
      <c r="L11638" s="2">
        <f t="array" ref="L11638">XLOOKUP('Transaction Data'!$G11638,Product_Code,Unit_Price)</f>
        <v>5</v>
      </c>
      <c r="M11638" s="3">
        <f>'Transaction Data'!$F11638*'Transaction Data'!$K11638</f>
        <v>1005</v>
      </c>
      <c r="N11638" s="3">
        <f>'Transaction Data'!$F11638*'Transaction Data'!$L11638</f>
        <v>1675</v>
      </c>
      <c r="O11638" s="3">
        <f>'Transaction Data'!$N11638-'Transaction Data'!$M11638</f>
        <v>670</v>
      </c>
      <c r="P11638" s="2">
        <f>DATEDIF('Transaction Data'!$D11638,'Transaction Data'!$A11638,"y")</f>
        <v>23</v>
      </c>
      <c r="Q11638" s="2" t="str">
        <f>FLOOR('Transaction Data'!$P11638,15)&amp;"-"&amp;FLOOR('Transaction Data'!$P11638,15)+14</f>
        <v>15-29</v>
      </c>
      <c r="R11638" s="2" t="str">
        <f>IF('Transaction Data'!$L11638&lt;=10,"Less Expensive","Expensive")</f>
        <v>Less Expensive</v>
      </c>
      <c r="S11638" s="4">
        <f>WEEKDAY('Transaction Data'!$A11638)</f>
        <v>1</v>
      </c>
      <c r="T11638" s="2" t="str">
        <f>IF(WEEKDAY('Transaction Data'!$A11638,2)&lt;6,"Weekday","Weekend")</f>
        <v>Weekend</v>
      </c>
    </row>
    <row r="11639" ht="15.75" customHeight="1">
      <c r="A11639" s="1">
        <v>45650.0</v>
      </c>
      <c r="B11639" s="2" t="s">
        <v>4973</v>
      </c>
      <c r="C11639" s="2" t="s">
        <v>65</v>
      </c>
      <c r="D11639" s="1">
        <v>29423.0</v>
      </c>
      <c r="E11639" s="2" t="s">
        <v>22</v>
      </c>
      <c r="F11639" s="2">
        <v>116.0</v>
      </c>
      <c r="G11639" s="2" t="s">
        <v>55</v>
      </c>
      <c r="H11639" s="2" t="s">
        <v>52</v>
      </c>
      <c r="I11639" s="2" t="s">
        <v>35</v>
      </c>
      <c r="J11639" s="2" t="str">
        <f t="array" ref="J11639">XLOOKUP('Transaction Data'!$G11639,Product_Code,Biscuit_Brand)</f>
        <v>Vanilla Wafers</v>
      </c>
      <c r="K11639" s="2">
        <f t="array" ref="K11639">XLOOKUP('Transaction Data'!$G11639,Product_Code,Cost)</f>
        <v>18</v>
      </c>
      <c r="L11639" s="2">
        <f t="array" ref="L11639">XLOOKUP('Transaction Data'!$G11639,Product_Code,Unit_Price)</f>
        <v>36</v>
      </c>
      <c r="M11639" s="3">
        <f>'Transaction Data'!$F11639*'Transaction Data'!$K11639</f>
        <v>2088</v>
      </c>
      <c r="N11639" s="3">
        <f>'Transaction Data'!$F11639*'Transaction Data'!$L11639</f>
        <v>4176</v>
      </c>
      <c r="O11639" s="3">
        <f>'Transaction Data'!$N11639-'Transaction Data'!$M11639</f>
        <v>2088</v>
      </c>
      <c r="P11639" s="2">
        <f>DATEDIF('Transaction Data'!$D11639,'Transaction Data'!$A11639,"y")</f>
        <v>44</v>
      </c>
      <c r="Q11639" s="2" t="str">
        <f>FLOOR('Transaction Data'!$P11639,15)&amp;"-"&amp;FLOOR('Transaction Data'!$P11639,15)+14</f>
        <v>30-44</v>
      </c>
      <c r="R11639" s="2" t="str">
        <f>IF('Transaction Data'!$L11639&lt;=10,"Less Expensive","Expensive")</f>
        <v>Expensive</v>
      </c>
      <c r="S11639" s="4">
        <f>WEEKDAY('Transaction Data'!$A11639)</f>
        <v>3</v>
      </c>
      <c r="T11639" s="2" t="str">
        <f>IF(WEEKDAY('Transaction Data'!$A11639,2)&lt;6,"Weekday","Weekend")</f>
        <v>Weekday</v>
      </c>
    </row>
    <row r="11640" ht="15.75" customHeight="1">
      <c r="A11640" s="1">
        <v>45632.0</v>
      </c>
      <c r="B11640" s="2" t="s">
        <v>3458</v>
      </c>
      <c r="C11640" s="2" t="s">
        <v>78</v>
      </c>
      <c r="D11640" s="1">
        <v>31320.0</v>
      </c>
      <c r="E11640" s="2" t="s">
        <v>63</v>
      </c>
      <c r="F11640" s="2">
        <v>209.0</v>
      </c>
      <c r="G11640" s="2" t="s">
        <v>38</v>
      </c>
      <c r="H11640" s="2" t="s">
        <v>49</v>
      </c>
      <c r="I11640" s="2" t="s">
        <v>30</v>
      </c>
      <c r="J11640" s="2" t="str">
        <f t="array" ref="J11640">XLOOKUP('Transaction Data'!$G11640,Product_Code,Biscuit_Brand)</f>
        <v>Ginger Snaps</v>
      </c>
      <c r="K11640" s="2">
        <f t="array" ref="K11640">XLOOKUP('Transaction Data'!$G11640,Product_Code,Cost)</f>
        <v>14</v>
      </c>
      <c r="L11640" s="2">
        <f t="array" ref="L11640">XLOOKUP('Transaction Data'!$G11640,Product_Code,Unit_Price)</f>
        <v>28</v>
      </c>
      <c r="M11640" s="3">
        <f>'Transaction Data'!$F11640*'Transaction Data'!$K11640</f>
        <v>2926</v>
      </c>
      <c r="N11640" s="3">
        <f>'Transaction Data'!$F11640*'Transaction Data'!$L11640</f>
        <v>5852</v>
      </c>
      <c r="O11640" s="3">
        <f>'Transaction Data'!$N11640-'Transaction Data'!$M11640</f>
        <v>2926</v>
      </c>
      <c r="P11640" s="2">
        <f>DATEDIF('Transaction Data'!$D11640,'Transaction Data'!$A11640,"y")</f>
        <v>39</v>
      </c>
      <c r="Q11640" s="2" t="str">
        <f>FLOOR('Transaction Data'!$P11640,15)&amp;"-"&amp;FLOOR('Transaction Data'!$P11640,15)+14</f>
        <v>30-44</v>
      </c>
      <c r="R11640" s="2" t="str">
        <f>IF('Transaction Data'!$L11640&lt;=10,"Less Expensive","Expensive")</f>
        <v>Expensive</v>
      </c>
      <c r="S11640" s="4">
        <f>WEEKDAY('Transaction Data'!$A11640)</f>
        <v>6</v>
      </c>
      <c r="T11640" s="2" t="str">
        <f>IF(WEEKDAY('Transaction Data'!$A11640,2)&lt;6,"Weekday","Weekend")</f>
        <v>Weekday</v>
      </c>
    </row>
    <row r="11641" ht="15.75" customHeight="1">
      <c r="A11641" s="1">
        <v>45656.0</v>
      </c>
      <c r="B11641" s="2" t="s">
        <v>4660</v>
      </c>
      <c r="C11641" s="2" t="s">
        <v>41</v>
      </c>
      <c r="D11641" s="1">
        <v>30909.0</v>
      </c>
      <c r="E11641" s="2" t="s">
        <v>22</v>
      </c>
      <c r="F11641" s="2">
        <v>21.0</v>
      </c>
      <c r="G11641" s="2" t="s">
        <v>61</v>
      </c>
      <c r="H11641" s="2" t="s">
        <v>34</v>
      </c>
      <c r="I11641" s="2" t="s">
        <v>30</v>
      </c>
      <c r="J11641" s="2" t="str">
        <f t="array" ref="J11641">XLOOKUP('Transaction Data'!$G11641,Product_Code,Biscuit_Brand)</f>
        <v>Choco Delight</v>
      </c>
      <c r="K11641" s="2">
        <f t="array" ref="K11641">XLOOKUP('Transaction Data'!$G11641,Product_Code,Cost)</f>
        <v>3</v>
      </c>
      <c r="L11641" s="2">
        <f t="array" ref="L11641">XLOOKUP('Transaction Data'!$G11641,Product_Code,Unit_Price)</f>
        <v>5</v>
      </c>
      <c r="M11641" s="3">
        <f>'Transaction Data'!$F11641*'Transaction Data'!$K11641</f>
        <v>63</v>
      </c>
      <c r="N11641" s="3">
        <f>'Transaction Data'!$F11641*'Transaction Data'!$L11641</f>
        <v>105</v>
      </c>
      <c r="O11641" s="3">
        <f>'Transaction Data'!$N11641-'Transaction Data'!$M11641</f>
        <v>42</v>
      </c>
      <c r="P11641" s="2">
        <f>DATEDIF('Transaction Data'!$D11641,'Transaction Data'!$A11641,"y")</f>
        <v>40</v>
      </c>
      <c r="Q11641" s="2" t="str">
        <f>FLOOR('Transaction Data'!$P11641,15)&amp;"-"&amp;FLOOR('Transaction Data'!$P11641,15)+14</f>
        <v>30-44</v>
      </c>
      <c r="R11641" s="2" t="str">
        <f>IF('Transaction Data'!$L11641&lt;=10,"Less Expensive","Expensive")</f>
        <v>Less Expensive</v>
      </c>
      <c r="S11641" s="4">
        <f>WEEKDAY('Transaction Data'!$A11641)</f>
        <v>2</v>
      </c>
      <c r="T11641" s="2" t="str">
        <f>IF(WEEKDAY('Transaction Data'!$A11641,2)&lt;6,"Weekday","Weekend")</f>
        <v>Weekday</v>
      </c>
    </row>
    <row r="11642" ht="15.75" customHeight="1">
      <c r="A11642" s="1">
        <v>45653.0</v>
      </c>
      <c r="B11642" s="2" t="s">
        <v>268</v>
      </c>
      <c r="C11642" s="2" t="s">
        <v>78</v>
      </c>
      <c r="D11642" s="1">
        <v>20739.0</v>
      </c>
      <c r="E11642" s="2" t="s">
        <v>63</v>
      </c>
      <c r="F11642" s="2">
        <v>153.0</v>
      </c>
      <c r="G11642" s="2" t="s">
        <v>38</v>
      </c>
      <c r="H11642" s="2" t="s">
        <v>52</v>
      </c>
      <c r="I11642" s="2" t="s">
        <v>35</v>
      </c>
      <c r="J11642" s="2" t="str">
        <f t="array" ref="J11642">XLOOKUP('Transaction Data'!$G11642,Product_Code,Biscuit_Brand)</f>
        <v>Ginger Snaps</v>
      </c>
      <c r="K11642" s="2">
        <f t="array" ref="K11642">XLOOKUP('Transaction Data'!$G11642,Product_Code,Cost)</f>
        <v>14</v>
      </c>
      <c r="L11642" s="2">
        <f t="array" ref="L11642">XLOOKUP('Transaction Data'!$G11642,Product_Code,Unit_Price)</f>
        <v>28</v>
      </c>
      <c r="M11642" s="3">
        <f>'Transaction Data'!$F11642*'Transaction Data'!$K11642</f>
        <v>2142</v>
      </c>
      <c r="N11642" s="3">
        <f>'Transaction Data'!$F11642*'Transaction Data'!$L11642</f>
        <v>4284</v>
      </c>
      <c r="O11642" s="3">
        <f>'Transaction Data'!$N11642-'Transaction Data'!$M11642</f>
        <v>2142</v>
      </c>
      <c r="P11642" s="2">
        <f>DATEDIF('Transaction Data'!$D11642,'Transaction Data'!$A11642,"y")</f>
        <v>68</v>
      </c>
      <c r="Q11642" s="2" t="str">
        <f>FLOOR('Transaction Data'!$P11642,15)&amp;"-"&amp;FLOOR('Transaction Data'!$P11642,15)+14</f>
        <v>60-74</v>
      </c>
      <c r="R11642" s="2" t="str">
        <f>IF('Transaction Data'!$L11642&lt;=10,"Less Expensive","Expensive")</f>
        <v>Expensive</v>
      </c>
      <c r="S11642" s="4">
        <f>WEEKDAY('Transaction Data'!$A11642)</f>
        <v>6</v>
      </c>
      <c r="T11642" s="2" t="str">
        <f>IF(WEEKDAY('Transaction Data'!$A11642,2)&lt;6,"Weekday","Weekend")</f>
        <v>Weekday</v>
      </c>
    </row>
    <row r="11643" ht="15.75" customHeight="1">
      <c r="A11643" s="1">
        <v>45638.0</v>
      </c>
      <c r="B11643" s="2" t="s">
        <v>1274</v>
      </c>
      <c r="C11643" s="2" t="s">
        <v>65</v>
      </c>
      <c r="D11643" s="1">
        <v>26161.0</v>
      </c>
      <c r="E11643" s="2" t="s">
        <v>37</v>
      </c>
      <c r="F11643" s="2">
        <v>182.0</v>
      </c>
      <c r="G11643" s="2" t="s">
        <v>61</v>
      </c>
      <c r="H11643" s="2" t="s">
        <v>52</v>
      </c>
      <c r="I11643" s="2" t="s">
        <v>35</v>
      </c>
      <c r="J11643" s="2" t="str">
        <f t="array" ref="J11643">XLOOKUP('Transaction Data'!$G11643,Product_Code,Biscuit_Brand)</f>
        <v>Choco Delight</v>
      </c>
      <c r="K11643" s="2">
        <f t="array" ref="K11643">XLOOKUP('Transaction Data'!$G11643,Product_Code,Cost)</f>
        <v>3</v>
      </c>
      <c r="L11643" s="2">
        <f t="array" ref="L11643">XLOOKUP('Transaction Data'!$G11643,Product_Code,Unit_Price)</f>
        <v>5</v>
      </c>
      <c r="M11643" s="3">
        <f>'Transaction Data'!$F11643*'Transaction Data'!$K11643</f>
        <v>546</v>
      </c>
      <c r="N11643" s="3">
        <f>'Transaction Data'!$F11643*'Transaction Data'!$L11643</f>
        <v>910</v>
      </c>
      <c r="O11643" s="3">
        <f>'Transaction Data'!$N11643-'Transaction Data'!$M11643</f>
        <v>364</v>
      </c>
      <c r="P11643" s="2">
        <f>DATEDIF('Transaction Data'!$D11643,'Transaction Data'!$A11643,"y")</f>
        <v>53</v>
      </c>
      <c r="Q11643" s="2" t="str">
        <f>FLOOR('Transaction Data'!$P11643,15)&amp;"-"&amp;FLOOR('Transaction Data'!$P11643,15)+14</f>
        <v>45-59</v>
      </c>
      <c r="R11643" s="2" t="str">
        <f>IF('Transaction Data'!$L11643&lt;=10,"Less Expensive","Expensive")</f>
        <v>Less Expensive</v>
      </c>
      <c r="S11643" s="4">
        <f>WEEKDAY('Transaction Data'!$A11643)</f>
        <v>5</v>
      </c>
      <c r="T11643" s="2" t="str">
        <f>IF(WEEKDAY('Transaction Data'!$A11643,2)&lt;6,"Weekday","Weekend")</f>
        <v>Weekday</v>
      </c>
    </row>
    <row r="11644" ht="15.75" customHeight="1">
      <c r="A11644" s="1">
        <v>45653.0</v>
      </c>
      <c r="B11644" s="2" t="s">
        <v>6309</v>
      </c>
      <c r="C11644" s="2" t="s">
        <v>78</v>
      </c>
      <c r="D11644" s="1">
        <v>31716.0</v>
      </c>
      <c r="E11644" s="2" t="s">
        <v>63</v>
      </c>
      <c r="F11644" s="2">
        <v>377.0</v>
      </c>
      <c r="G11644" s="2" t="s">
        <v>23</v>
      </c>
      <c r="H11644" s="2" t="s">
        <v>52</v>
      </c>
      <c r="I11644" s="2" t="s">
        <v>25</v>
      </c>
      <c r="J11644" s="2" t="str">
        <f t="array" ref="J11644">XLOOKUP('Transaction Data'!$G11644,Product_Code,Biscuit_Brand)</f>
        <v>Cinnamon Swirls</v>
      </c>
      <c r="K11644" s="2">
        <f t="array" ref="K11644">XLOOKUP('Transaction Data'!$G11644,Product_Code,Cost)</f>
        <v>10</v>
      </c>
      <c r="L11644" s="2">
        <f t="array" ref="L11644">XLOOKUP('Transaction Data'!$G11644,Product_Code,Unit_Price)</f>
        <v>14</v>
      </c>
      <c r="M11644" s="3">
        <f>'Transaction Data'!$F11644*'Transaction Data'!$K11644</f>
        <v>3770</v>
      </c>
      <c r="N11644" s="3">
        <f>'Transaction Data'!$F11644*'Transaction Data'!$L11644</f>
        <v>5278</v>
      </c>
      <c r="O11644" s="3">
        <f>'Transaction Data'!$N11644-'Transaction Data'!$M11644</f>
        <v>1508</v>
      </c>
      <c r="P11644" s="2">
        <f>DATEDIF('Transaction Data'!$D11644,'Transaction Data'!$A11644,"y")</f>
        <v>38</v>
      </c>
      <c r="Q11644" s="2" t="str">
        <f>FLOOR('Transaction Data'!$P11644,15)&amp;"-"&amp;FLOOR('Transaction Data'!$P11644,15)+14</f>
        <v>30-44</v>
      </c>
      <c r="R11644" s="2" t="str">
        <f>IF('Transaction Data'!$L11644&lt;=10,"Less Expensive","Expensive")</f>
        <v>Expensive</v>
      </c>
      <c r="S11644" s="4">
        <f>WEEKDAY('Transaction Data'!$A11644)</f>
        <v>6</v>
      </c>
      <c r="T11644" s="2" t="str">
        <f>IF(WEEKDAY('Transaction Data'!$A11644,2)&lt;6,"Weekday","Weekend")</f>
        <v>Weekday</v>
      </c>
    </row>
    <row r="11645" ht="15.75" customHeight="1">
      <c r="A11645" s="1">
        <v>45651.0</v>
      </c>
      <c r="B11645" s="2" t="s">
        <v>501</v>
      </c>
      <c r="C11645" s="2" t="s">
        <v>51</v>
      </c>
      <c r="D11645" s="1">
        <v>20394.0</v>
      </c>
      <c r="E11645" s="2" t="s">
        <v>63</v>
      </c>
      <c r="F11645" s="2">
        <v>92.0</v>
      </c>
      <c r="G11645" s="2" t="s">
        <v>60</v>
      </c>
      <c r="H11645" s="2" t="s">
        <v>39</v>
      </c>
      <c r="I11645" s="2" t="s">
        <v>25</v>
      </c>
      <c r="J11645" s="2" t="str">
        <f t="array" ref="J11645">XLOOKUP('Transaction Data'!$G11645,Product_Code,Biscuit_Brand)</f>
        <v>Peanut Butter Bites</v>
      </c>
      <c r="K11645" s="2">
        <f t="array" ref="K11645">XLOOKUP('Transaction Data'!$G11645,Product_Code,Cost)</f>
        <v>5</v>
      </c>
      <c r="L11645" s="2">
        <f t="array" ref="L11645">XLOOKUP('Transaction Data'!$G11645,Product_Code,Unit_Price)</f>
        <v>7</v>
      </c>
      <c r="M11645" s="3">
        <f>'Transaction Data'!$F11645*'Transaction Data'!$K11645</f>
        <v>460</v>
      </c>
      <c r="N11645" s="3">
        <f>'Transaction Data'!$F11645*'Transaction Data'!$L11645</f>
        <v>644</v>
      </c>
      <c r="O11645" s="3">
        <f>'Transaction Data'!$N11645-'Transaction Data'!$M11645</f>
        <v>184</v>
      </c>
      <c r="P11645" s="2">
        <f>DATEDIF('Transaction Data'!$D11645,'Transaction Data'!$A11645,"y")</f>
        <v>69</v>
      </c>
      <c r="Q11645" s="2" t="str">
        <f>FLOOR('Transaction Data'!$P11645,15)&amp;"-"&amp;FLOOR('Transaction Data'!$P11645,15)+14</f>
        <v>60-74</v>
      </c>
      <c r="R11645" s="2" t="str">
        <f>IF('Transaction Data'!$L11645&lt;=10,"Less Expensive","Expensive")</f>
        <v>Less Expensive</v>
      </c>
      <c r="S11645" s="4">
        <f>WEEKDAY('Transaction Data'!$A11645)</f>
        <v>4</v>
      </c>
      <c r="T11645" s="2" t="str">
        <f>IF(WEEKDAY('Transaction Data'!$A11645,2)&lt;6,"Weekday","Weekend")</f>
        <v>Weekday</v>
      </c>
    </row>
    <row r="11646" ht="15.75" customHeight="1">
      <c r="A11646" s="1">
        <v>45636.0</v>
      </c>
      <c r="B11646" s="2" t="s">
        <v>7077</v>
      </c>
      <c r="C11646" s="2" t="s">
        <v>21</v>
      </c>
      <c r="D11646" s="1">
        <v>16632.0</v>
      </c>
      <c r="E11646" s="2" t="s">
        <v>37</v>
      </c>
      <c r="F11646" s="2">
        <v>152.0</v>
      </c>
      <c r="G11646" s="2" t="s">
        <v>61</v>
      </c>
      <c r="H11646" s="2" t="s">
        <v>52</v>
      </c>
      <c r="I11646" s="2" t="s">
        <v>30</v>
      </c>
      <c r="J11646" s="2" t="str">
        <f t="array" ref="J11646">XLOOKUP('Transaction Data'!$G11646,Product_Code,Biscuit_Brand)</f>
        <v>Choco Delight</v>
      </c>
      <c r="K11646" s="2">
        <f t="array" ref="K11646">XLOOKUP('Transaction Data'!$G11646,Product_Code,Cost)</f>
        <v>3</v>
      </c>
      <c r="L11646" s="2">
        <f t="array" ref="L11646">XLOOKUP('Transaction Data'!$G11646,Product_Code,Unit_Price)</f>
        <v>5</v>
      </c>
      <c r="M11646" s="3">
        <f>'Transaction Data'!$F11646*'Transaction Data'!$K11646</f>
        <v>456</v>
      </c>
      <c r="N11646" s="3">
        <f>'Transaction Data'!$F11646*'Transaction Data'!$L11646</f>
        <v>760</v>
      </c>
      <c r="O11646" s="3">
        <f>'Transaction Data'!$N11646-'Transaction Data'!$M11646</f>
        <v>304</v>
      </c>
      <c r="P11646" s="2">
        <f>DATEDIF('Transaction Data'!$D11646,'Transaction Data'!$A11646,"y")</f>
        <v>79</v>
      </c>
      <c r="Q11646" s="2" t="str">
        <f>FLOOR('Transaction Data'!$P11646,15)&amp;"-"&amp;FLOOR('Transaction Data'!$P11646,15)+14</f>
        <v>75-89</v>
      </c>
      <c r="R11646" s="2" t="str">
        <f>IF('Transaction Data'!$L11646&lt;=10,"Less Expensive","Expensive")</f>
        <v>Less Expensive</v>
      </c>
      <c r="S11646" s="4">
        <f>WEEKDAY('Transaction Data'!$A11646)</f>
        <v>3</v>
      </c>
      <c r="T11646" s="2" t="str">
        <f>IF(WEEKDAY('Transaction Data'!$A11646,2)&lt;6,"Weekday","Weekend")</f>
        <v>Weekday</v>
      </c>
    </row>
    <row r="11647" ht="15.75" customHeight="1">
      <c r="A11647" s="1">
        <v>45651.0</v>
      </c>
      <c r="B11647" s="2" t="s">
        <v>309</v>
      </c>
      <c r="C11647" s="2" t="s">
        <v>47</v>
      </c>
      <c r="D11647" s="1">
        <v>38461.0</v>
      </c>
      <c r="E11647" s="2" t="s">
        <v>63</v>
      </c>
      <c r="F11647" s="2">
        <v>284.0</v>
      </c>
      <c r="G11647" s="2" t="s">
        <v>28</v>
      </c>
      <c r="H11647" s="2" t="s">
        <v>45</v>
      </c>
      <c r="I11647" s="2" t="s">
        <v>25</v>
      </c>
      <c r="J11647" s="2" t="str">
        <f t="array" ref="J11647">XLOOKUP('Transaction Data'!$G11647,Product_Code,Biscuit_Brand)</f>
        <v>Shortbread</v>
      </c>
      <c r="K11647" s="2">
        <f t="array" ref="K11647">XLOOKUP('Transaction Data'!$G11647,Product_Code,Cost)</f>
        <v>10</v>
      </c>
      <c r="L11647" s="2">
        <f t="array" ref="L11647">XLOOKUP('Transaction Data'!$G11647,Product_Code,Unit_Price)</f>
        <v>45</v>
      </c>
      <c r="M11647" s="3">
        <f>'Transaction Data'!$F11647*'Transaction Data'!$K11647</f>
        <v>2840</v>
      </c>
      <c r="N11647" s="3">
        <f>'Transaction Data'!$F11647*'Transaction Data'!$L11647</f>
        <v>12780</v>
      </c>
      <c r="O11647" s="3">
        <f>'Transaction Data'!$N11647-'Transaction Data'!$M11647</f>
        <v>9940</v>
      </c>
      <c r="P11647" s="2">
        <f>DATEDIF('Transaction Data'!$D11647,'Transaction Data'!$A11647,"y")</f>
        <v>19</v>
      </c>
      <c r="Q11647" s="2" t="str">
        <f>FLOOR('Transaction Data'!$P11647,15)&amp;"-"&amp;FLOOR('Transaction Data'!$P11647,15)+14</f>
        <v>15-29</v>
      </c>
      <c r="R11647" s="2" t="str">
        <f>IF('Transaction Data'!$L11647&lt;=10,"Less Expensive","Expensive")</f>
        <v>Expensive</v>
      </c>
      <c r="S11647" s="4">
        <f>WEEKDAY('Transaction Data'!$A11647)</f>
        <v>4</v>
      </c>
      <c r="T11647" s="2" t="str">
        <f>IF(WEEKDAY('Transaction Data'!$A11647,2)&lt;6,"Weekday","Weekend")</f>
        <v>Weekday</v>
      </c>
    </row>
    <row r="11648" ht="15.75" customHeight="1">
      <c r="A11648" s="1">
        <v>45639.0</v>
      </c>
      <c r="B11648" s="2" t="s">
        <v>7724</v>
      </c>
      <c r="C11648" s="2" t="s">
        <v>21</v>
      </c>
      <c r="D11648" s="1">
        <v>28111.0</v>
      </c>
      <c r="E11648" s="2" t="s">
        <v>22</v>
      </c>
      <c r="F11648" s="2">
        <v>92.0</v>
      </c>
      <c r="G11648" s="2" t="s">
        <v>60</v>
      </c>
      <c r="H11648" s="2" t="s">
        <v>29</v>
      </c>
      <c r="I11648" s="2" t="s">
        <v>25</v>
      </c>
      <c r="J11648" s="2" t="str">
        <f t="array" ref="J11648">XLOOKUP('Transaction Data'!$G11648,Product_Code,Biscuit_Brand)</f>
        <v>Peanut Butter Bites</v>
      </c>
      <c r="K11648" s="2">
        <f t="array" ref="K11648">XLOOKUP('Transaction Data'!$G11648,Product_Code,Cost)</f>
        <v>5</v>
      </c>
      <c r="L11648" s="2">
        <f t="array" ref="L11648">XLOOKUP('Transaction Data'!$G11648,Product_Code,Unit_Price)</f>
        <v>7</v>
      </c>
      <c r="M11648" s="3">
        <f>'Transaction Data'!$F11648*'Transaction Data'!$K11648</f>
        <v>460</v>
      </c>
      <c r="N11648" s="3">
        <f>'Transaction Data'!$F11648*'Transaction Data'!$L11648</f>
        <v>644</v>
      </c>
      <c r="O11648" s="3">
        <f>'Transaction Data'!$N11648-'Transaction Data'!$M11648</f>
        <v>184</v>
      </c>
      <c r="P11648" s="2">
        <f>DATEDIF('Transaction Data'!$D11648,'Transaction Data'!$A11648,"y")</f>
        <v>47</v>
      </c>
      <c r="Q11648" s="2" t="str">
        <f>FLOOR('Transaction Data'!$P11648,15)&amp;"-"&amp;FLOOR('Transaction Data'!$P11648,15)+14</f>
        <v>45-59</v>
      </c>
      <c r="R11648" s="2" t="str">
        <f>IF('Transaction Data'!$L11648&lt;=10,"Less Expensive","Expensive")</f>
        <v>Less Expensive</v>
      </c>
      <c r="S11648" s="4">
        <f>WEEKDAY('Transaction Data'!$A11648)</f>
        <v>6</v>
      </c>
      <c r="T11648" s="2" t="str">
        <f>IF(WEEKDAY('Transaction Data'!$A11648,2)&lt;6,"Weekday","Weekend")</f>
        <v>Weekday</v>
      </c>
    </row>
    <row r="11649" ht="15.75" customHeight="1">
      <c r="A11649" s="1">
        <v>45627.0</v>
      </c>
      <c r="B11649" s="2" t="s">
        <v>3894</v>
      </c>
      <c r="C11649" s="2" t="s">
        <v>54</v>
      </c>
      <c r="D11649" s="1">
        <v>17336.0</v>
      </c>
      <c r="E11649" s="2" t="s">
        <v>63</v>
      </c>
      <c r="F11649" s="2">
        <v>224.0</v>
      </c>
      <c r="G11649" s="2" t="s">
        <v>23</v>
      </c>
      <c r="H11649" s="2" t="s">
        <v>34</v>
      </c>
      <c r="I11649" s="2" t="s">
        <v>35</v>
      </c>
      <c r="J11649" s="2" t="str">
        <f t="array" ref="J11649">XLOOKUP('Transaction Data'!$G11649,Product_Code,Biscuit_Brand)</f>
        <v>Cinnamon Swirls</v>
      </c>
      <c r="K11649" s="2">
        <f t="array" ref="K11649">XLOOKUP('Transaction Data'!$G11649,Product_Code,Cost)</f>
        <v>10</v>
      </c>
      <c r="L11649" s="2">
        <f t="array" ref="L11649">XLOOKUP('Transaction Data'!$G11649,Product_Code,Unit_Price)</f>
        <v>14</v>
      </c>
      <c r="M11649" s="3">
        <f>'Transaction Data'!$F11649*'Transaction Data'!$K11649</f>
        <v>2240</v>
      </c>
      <c r="N11649" s="3">
        <f>'Transaction Data'!$F11649*'Transaction Data'!$L11649</f>
        <v>3136</v>
      </c>
      <c r="O11649" s="3">
        <f>'Transaction Data'!$N11649-'Transaction Data'!$M11649</f>
        <v>896</v>
      </c>
      <c r="P11649" s="2">
        <f>DATEDIF('Transaction Data'!$D11649,'Transaction Data'!$A11649,"y")</f>
        <v>77</v>
      </c>
      <c r="Q11649" s="2" t="str">
        <f>FLOOR('Transaction Data'!$P11649,15)&amp;"-"&amp;FLOOR('Transaction Data'!$P11649,15)+14</f>
        <v>75-89</v>
      </c>
      <c r="R11649" s="2" t="str">
        <f>IF('Transaction Data'!$L11649&lt;=10,"Less Expensive","Expensive")</f>
        <v>Expensive</v>
      </c>
      <c r="S11649" s="4">
        <f>WEEKDAY('Transaction Data'!$A11649)</f>
        <v>1</v>
      </c>
      <c r="T11649" s="2" t="str">
        <f>IF(WEEKDAY('Transaction Data'!$A11649,2)&lt;6,"Weekday","Weekend")</f>
        <v>Weekend</v>
      </c>
    </row>
    <row r="11650" ht="15.75" customHeight="1">
      <c r="A11650" s="1">
        <v>45645.0</v>
      </c>
      <c r="B11650" s="2" t="s">
        <v>3610</v>
      </c>
      <c r="C11650" s="2" t="s">
        <v>72</v>
      </c>
      <c r="D11650" s="1">
        <v>34998.0</v>
      </c>
      <c r="E11650" s="2" t="s">
        <v>27</v>
      </c>
      <c r="F11650" s="2">
        <v>265.0</v>
      </c>
      <c r="G11650" s="2" t="s">
        <v>57</v>
      </c>
      <c r="H11650" s="2" t="s">
        <v>52</v>
      </c>
      <c r="I11650" s="2" t="s">
        <v>25</v>
      </c>
      <c r="J11650" s="2" t="str">
        <f t="array" ref="J11650">XLOOKUP('Transaction Data'!$G11650,Product_Code,Biscuit_Brand)</f>
        <v>Oatmeal Cookies</v>
      </c>
      <c r="K11650" s="2">
        <f t="array" ref="K11650">XLOOKUP('Transaction Data'!$G11650,Product_Code,Cost)</f>
        <v>19</v>
      </c>
      <c r="L11650" s="2">
        <f t="array" ref="L11650">XLOOKUP('Transaction Data'!$G11650,Product_Code,Unit_Price)</f>
        <v>23</v>
      </c>
      <c r="M11650" s="3">
        <f>'Transaction Data'!$F11650*'Transaction Data'!$K11650</f>
        <v>5035</v>
      </c>
      <c r="N11650" s="3">
        <f>'Transaction Data'!$F11650*'Transaction Data'!$L11650</f>
        <v>6095</v>
      </c>
      <c r="O11650" s="3">
        <f>'Transaction Data'!$N11650-'Transaction Data'!$M11650</f>
        <v>1060</v>
      </c>
      <c r="P11650" s="2">
        <f>DATEDIF('Transaction Data'!$D11650,'Transaction Data'!$A11650,"y")</f>
        <v>29</v>
      </c>
      <c r="Q11650" s="2" t="str">
        <f>FLOOR('Transaction Data'!$P11650,15)&amp;"-"&amp;FLOOR('Transaction Data'!$P11650,15)+14</f>
        <v>15-29</v>
      </c>
      <c r="R11650" s="2" t="str">
        <f>IF('Transaction Data'!$L11650&lt;=10,"Less Expensive","Expensive")</f>
        <v>Expensive</v>
      </c>
      <c r="S11650" s="4">
        <f>WEEKDAY('Transaction Data'!$A11650)</f>
        <v>5</v>
      </c>
      <c r="T11650" s="2" t="str">
        <f>IF(WEEKDAY('Transaction Data'!$A11650,2)&lt;6,"Weekday","Weekend")</f>
        <v>Weekday</v>
      </c>
    </row>
    <row r="11651" ht="15.75" customHeight="1">
      <c r="A11651" s="1">
        <v>45627.0</v>
      </c>
      <c r="B11651" s="2" t="s">
        <v>8166</v>
      </c>
      <c r="C11651" s="2" t="s">
        <v>41</v>
      </c>
      <c r="D11651" s="1">
        <v>28870.0</v>
      </c>
      <c r="E11651" s="2" t="s">
        <v>37</v>
      </c>
      <c r="F11651" s="2">
        <v>270.0</v>
      </c>
      <c r="G11651" s="2" t="s">
        <v>28</v>
      </c>
      <c r="H11651" s="2" t="s">
        <v>29</v>
      </c>
      <c r="I11651" s="2" t="s">
        <v>30</v>
      </c>
      <c r="J11651" s="2" t="str">
        <f t="array" ref="J11651">XLOOKUP('Transaction Data'!$G11651,Product_Code,Biscuit_Brand)</f>
        <v>Shortbread</v>
      </c>
      <c r="K11651" s="2">
        <f t="array" ref="K11651">XLOOKUP('Transaction Data'!$G11651,Product_Code,Cost)</f>
        <v>10</v>
      </c>
      <c r="L11651" s="2">
        <f t="array" ref="L11651">XLOOKUP('Transaction Data'!$G11651,Product_Code,Unit_Price)</f>
        <v>45</v>
      </c>
      <c r="M11651" s="3">
        <f>'Transaction Data'!$F11651*'Transaction Data'!$K11651</f>
        <v>2700</v>
      </c>
      <c r="N11651" s="3">
        <f>'Transaction Data'!$F11651*'Transaction Data'!$L11651</f>
        <v>12150</v>
      </c>
      <c r="O11651" s="3">
        <f>'Transaction Data'!$N11651-'Transaction Data'!$M11651</f>
        <v>9450</v>
      </c>
      <c r="P11651" s="2">
        <f>DATEDIF('Transaction Data'!$D11651,'Transaction Data'!$A11651,"y")</f>
        <v>45</v>
      </c>
      <c r="Q11651" s="2" t="str">
        <f>FLOOR('Transaction Data'!$P11651,15)&amp;"-"&amp;FLOOR('Transaction Data'!$P11651,15)+14</f>
        <v>45-59</v>
      </c>
      <c r="R11651" s="2" t="str">
        <f>IF('Transaction Data'!$L11651&lt;=10,"Less Expensive","Expensive")</f>
        <v>Expensive</v>
      </c>
      <c r="S11651" s="4">
        <f>WEEKDAY('Transaction Data'!$A11651)</f>
        <v>1</v>
      </c>
      <c r="T11651" s="2" t="str">
        <f>IF(WEEKDAY('Transaction Data'!$A11651,2)&lt;6,"Weekday","Weekend")</f>
        <v>Weekend</v>
      </c>
    </row>
    <row r="11652" ht="15.75" customHeight="1">
      <c r="A11652" s="1">
        <v>45652.0</v>
      </c>
      <c r="B11652" s="2" t="s">
        <v>7874</v>
      </c>
      <c r="C11652" s="2" t="s">
        <v>72</v>
      </c>
      <c r="D11652" s="1">
        <v>36755.0</v>
      </c>
      <c r="E11652" s="2" t="s">
        <v>22</v>
      </c>
      <c r="F11652" s="2">
        <v>50.0</v>
      </c>
      <c r="G11652" s="2" t="s">
        <v>60</v>
      </c>
      <c r="H11652" s="2" t="s">
        <v>24</v>
      </c>
      <c r="I11652" s="2" t="s">
        <v>25</v>
      </c>
      <c r="J11652" s="2" t="str">
        <f t="array" ref="J11652">XLOOKUP('Transaction Data'!$G11652,Product_Code,Biscuit_Brand)</f>
        <v>Peanut Butter Bites</v>
      </c>
      <c r="K11652" s="2">
        <f t="array" ref="K11652">XLOOKUP('Transaction Data'!$G11652,Product_Code,Cost)</f>
        <v>5</v>
      </c>
      <c r="L11652" s="2">
        <f t="array" ref="L11652">XLOOKUP('Transaction Data'!$G11652,Product_Code,Unit_Price)</f>
        <v>7</v>
      </c>
      <c r="M11652" s="3">
        <f>'Transaction Data'!$F11652*'Transaction Data'!$K11652</f>
        <v>250</v>
      </c>
      <c r="N11652" s="3">
        <f>'Transaction Data'!$F11652*'Transaction Data'!$L11652</f>
        <v>350</v>
      </c>
      <c r="O11652" s="3">
        <f>'Transaction Data'!$N11652-'Transaction Data'!$M11652</f>
        <v>100</v>
      </c>
      <c r="P11652" s="2">
        <f>DATEDIF('Transaction Data'!$D11652,'Transaction Data'!$A11652,"y")</f>
        <v>24</v>
      </c>
      <c r="Q11652" s="2" t="str">
        <f>FLOOR('Transaction Data'!$P11652,15)&amp;"-"&amp;FLOOR('Transaction Data'!$P11652,15)+14</f>
        <v>15-29</v>
      </c>
      <c r="R11652" s="2" t="str">
        <f>IF('Transaction Data'!$L11652&lt;=10,"Less Expensive","Expensive")</f>
        <v>Less Expensive</v>
      </c>
      <c r="S11652" s="4">
        <f>WEEKDAY('Transaction Data'!$A11652)</f>
        <v>5</v>
      </c>
      <c r="T11652" s="2" t="str">
        <f>IF(WEEKDAY('Transaction Data'!$A11652,2)&lt;6,"Weekday","Weekend")</f>
        <v>Weekday</v>
      </c>
    </row>
    <row r="11653" ht="15.75" customHeight="1">
      <c r="A11653" s="1">
        <v>45635.0</v>
      </c>
      <c r="B11653" s="2" t="s">
        <v>1646</v>
      </c>
      <c r="C11653" s="2" t="s">
        <v>41</v>
      </c>
      <c r="D11653" s="1">
        <v>24976.0</v>
      </c>
      <c r="E11653" s="2" t="s">
        <v>27</v>
      </c>
      <c r="F11653" s="2">
        <v>31.0</v>
      </c>
      <c r="G11653" s="2" t="s">
        <v>28</v>
      </c>
      <c r="H11653" s="2" t="s">
        <v>34</v>
      </c>
      <c r="I11653" s="2" t="s">
        <v>35</v>
      </c>
      <c r="J11653" s="2" t="str">
        <f t="array" ref="J11653">XLOOKUP('Transaction Data'!$G11653,Product_Code,Biscuit_Brand)</f>
        <v>Shortbread</v>
      </c>
      <c r="K11653" s="2">
        <f t="array" ref="K11653">XLOOKUP('Transaction Data'!$G11653,Product_Code,Cost)</f>
        <v>10</v>
      </c>
      <c r="L11653" s="2">
        <f t="array" ref="L11653">XLOOKUP('Transaction Data'!$G11653,Product_Code,Unit_Price)</f>
        <v>45</v>
      </c>
      <c r="M11653" s="3">
        <f>'Transaction Data'!$F11653*'Transaction Data'!$K11653</f>
        <v>310</v>
      </c>
      <c r="N11653" s="3">
        <f>'Transaction Data'!$F11653*'Transaction Data'!$L11653</f>
        <v>1395</v>
      </c>
      <c r="O11653" s="3">
        <f>'Transaction Data'!$N11653-'Transaction Data'!$M11653</f>
        <v>1085</v>
      </c>
      <c r="P11653" s="2">
        <f>DATEDIF('Transaction Data'!$D11653,'Transaction Data'!$A11653,"y")</f>
        <v>56</v>
      </c>
      <c r="Q11653" s="2" t="str">
        <f>FLOOR('Transaction Data'!$P11653,15)&amp;"-"&amp;FLOOR('Transaction Data'!$P11653,15)+14</f>
        <v>45-59</v>
      </c>
      <c r="R11653" s="2" t="str">
        <f>IF('Transaction Data'!$L11653&lt;=10,"Less Expensive","Expensive")</f>
        <v>Expensive</v>
      </c>
      <c r="S11653" s="4">
        <f>WEEKDAY('Transaction Data'!$A11653)</f>
        <v>2</v>
      </c>
      <c r="T11653" s="2" t="str">
        <f>IF(WEEKDAY('Transaction Data'!$A11653,2)&lt;6,"Weekday","Weekend")</f>
        <v>Weekday</v>
      </c>
    </row>
    <row r="11654" ht="15.75" customHeight="1">
      <c r="A11654" s="1">
        <v>45648.0</v>
      </c>
      <c r="B11654" s="2" t="s">
        <v>2153</v>
      </c>
      <c r="C11654" s="2" t="s">
        <v>72</v>
      </c>
      <c r="D11654" s="1">
        <v>17576.0</v>
      </c>
      <c r="E11654" s="2" t="s">
        <v>22</v>
      </c>
      <c r="F11654" s="2">
        <v>128.0</v>
      </c>
      <c r="G11654" s="2" t="s">
        <v>23</v>
      </c>
      <c r="H11654" s="2" t="s">
        <v>42</v>
      </c>
      <c r="I11654" s="2" t="s">
        <v>30</v>
      </c>
      <c r="J11654" s="2" t="str">
        <f t="array" ref="J11654">XLOOKUP('Transaction Data'!$G11654,Product_Code,Biscuit_Brand)</f>
        <v>Cinnamon Swirls</v>
      </c>
      <c r="K11654" s="2">
        <f t="array" ref="K11654">XLOOKUP('Transaction Data'!$G11654,Product_Code,Cost)</f>
        <v>10</v>
      </c>
      <c r="L11654" s="2">
        <f t="array" ref="L11654">XLOOKUP('Transaction Data'!$G11654,Product_Code,Unit_Price)</f>
        <v>14</v>
      </c>
      <c r="M11654" s="3">
        <f>'Transaction Data'!$F11654*'Transaction Data'!$K11654</f>
        <v>1280</v>
      </c>
      <c r="N11654" s="3">
        <f>'Transaction Data'!$F11654*'Transaction Data'!$L11654</f>
        <v>1792</v>
      </c>
      <c r="O11654" s="3">
        <f>'Transaction Data'!$N11654-'Transaction Data'!$M11654</f>
        <v>512</v>
      </c>
      <c r="P11654" s="2">
        <f>DATEDIF('Transaction Data'!$D11654,'Transaction Data'!$A11654,"y")</f>
        <v>76</v>
      </c>
      <c r="Q11654" s="2" t="str">
        <f>FLOOR('Transaction Data'!$P11654,15)&amp;"-"&amp;FLOOR('Transaction Data'!$P11654,15)+14</f>
        <v>75-89</v>
      </c>
      <c r="R11654" s="2" t="str">
        <f>IF('Transaction Data'!$L11654&lt;=10,"Less Expensive","Expensive")</f>
        <v>Expensive</v>
      </c>
      <c r="S11654" s="4">
        <f>WEEKDAY('Transaction Data'!$A11654)</f>
        <v>1</v>
      </c>
      <c r="T11654" s="2" t="str">
        <f>IF(WEEKDAY('Transaction Data'!$A11654,2)&lt;6,"Weekday","Weekend")</f>
        <v>Weekend</v>
      </c>
    </row>
    <row r="11655" ht="15.75" customHeight="1">
      <c r="A11655" s="1">
        <v>45636.0</v>
      </c>
      <c r="B11655" s="2" t="s">
        <v>6377</v>
      </c>
      <c r="C11655" s="2" t="s">
        <v>65</v>
      </c>
      <c r="D11655" s="1">
        <v>18656.0</v>
      </c>
      <c r="E11655" s="2" t="s">
        <v>22</v>
      </c>
      <c r="F11655" s="2">
        <v>169.0</v>
      </c>
      <c r="G11655" s="2" t="s">
        <v>33</v>
      </c>
      <c r="H11655" s="2" t="s">
        <v>34</v>
      </c>
      <c r="I11655" s="2" t="s">
        <v>30</v>
      </c>
      <c r="J11655" s="2" t="str">
        <f t="array" ref="J11655">XLOOKUP('Transaction Data'!$G11655,Product_Code,Biscuit_Brand)</f>
        <v>Caramel Biscuits</v>
      </c>
      <c r="K11655" s="2">
        <f t="array" ref="K11655">XLOOKUP('Transaction Data'!$G11655,Product_Code,Cost)</f>
        <v>18</v>
      </c>
      <c r="L11655" s="2">
        <f t="array" ref="L11655">XLOOKUP('Transaction Data'!$G11655,Product_Code,Unit_Price)</f>
        <v>22</v>
      </c>
      <c r="M11655" s="3">
        <f>'Transaction Data'!$F11655*'Transaction Data'!$K11655</f>
        <v>3042</v>
      </c>
      <c r="N11655" s="3">
        <f>'Transaction Data'!$F11655*'Transaction Data'!$L11655</f>
        <v>3718</v>
      </c>
      <c r="O11655" s="3">
        <f>'Transaction Data'!$N11655-'Transaction Data'!$M11655</f>
        <v>676</v>
      </c>
      <c r="P11655" s="2">
        <f>DATEDIF('Transaction Data'!$D11655,'Transaction Data'!$A11655,"y")</f>
        <v>73</v>
      </c>
      <c r="Q11655" s="2" t="str">
        <f>FLOOR('Transaction Data'!$P11655,15)&amp;"-"&amp;FLOOR('Transaction Data'!$P11655,15)+14</f>
        <v>60-74</v>
      </c>
      <c r="R11655" s="2" t="str">
        <f>IF('Transaction Data'!$L11655&lt;=10,"Less Expensive","Expensive")</f>
        <v>Expensive</v>
      </c>
      <c r="S11655" s="4">
        <f>WEEKDAY('Transaction Data'!$A11655)</f>
        <v>3</v>
      </c>
      <c r="T11655" s="2" t="str">
        <f>IF(WEEKDAY('Transaction Data'!$A11655,2)&lt;6,"Weekday","Weekend")</f>
        <v>Weekday</v>
      </c>
    </row>
    <row r="11656" ht="15.75" customHeight="1">
      <c r="A11656" s="1">
        <v>45636.0</v>
      </c>
      <c r="B11656" s="2" t="s">
        <v>8499</v>
      </c>
      <c r="C11656" s="2" t="s">
        <v>54</v>
      </c>
      <c r="D11656" s="1">
        <v>25530.0</v>
      </c>
      <c r="E11656" s="2" t="s">
        <v>22</v>
      </c>
      <c r="F11656" s="2">
        <v>17.0</v>
      </c>
      <c r="G11656" s="2" t="s">
        <v>48</v>
      </c>
      <c r="H11656" s="2" t="s">
        <v>42</v>
      </c>
      <c r="I11656" s="2" t="s">
        <v>35</v>
      </c>
      <c r="J11656" s="2" t="str">
        <f t="array" ref="J11656">XLOOKUP('Transaction Data'!$G11656,Product_Code,Biscuit_Brand)</f>
        <v>Lemon Crisps</v>
      </c>
      <c r="K11656" s="2">
        <f t="array" ref="K11656">XLOOKUP('Transaction Data'!$G11656,Product_Code,Cost)</f>
        <v>7</v>
      </c>
      <c r="L11656" s="2">
        <f t="array" ref="L11656">XLOOKUP('Transaction Data'!$G11656,Product_Code,Unit_Price)</f>
        <v>9</v>
      </c>
      <c r="M11656" s="3">
        <f>'Transaction Data'!$F11656*'Transaction Data'!$K11656</f>
        <v>119</v>
      </c>
      <c r="N11656" s="3">
        <f>'Transaction Data'!$F11656*'Transaction Data'!$L11656</f>
        <v>153</v>
      </c>
      <c r="O11656" s="3">
        <f>'Transaction Data'!$N11656-'Transaction Data'!$M11656</f>
        <v>34</v>
      </c>
      <c r="P11656" s="2">
        <f>DATEDIF('Transaction Data'!$D11656,'Transaction Data'!$A11656,"y")</f>
        <v>55</v>
      </c>
      <c r="Q11656" s="2" t="str">
        <f>FLOOR('Transaction Data'!$P11656,15)&amp;"-"&amp;FLOOR('Transaction Data'!$P11656,15)+14</f>
        <v>45-59</v>
      </c>
      <c r="R11656" s="2" t="str">
        <f>IF('Transaction Data'!$L11656&lt;=10,"Less Expensive","Expensive")</f>
        <v>Less Expensive</v>
      </c>
      <c r="S11656" s="4">
        <f>WEEKDAY('Transaction Data'!$A11656)</f>
        <v>3</v>
      </c>
      <c r="T11656" s="2" t="str">
        <f>IF(WEEKDAY('Transaction Data'!$A11656,2)&lt;6,"Weekday","Weekend")</f>
        <v>Weekday</v>
      </c>
    </row>
    <row r="11657" ht="15.75" customHeight="1">
      <c r="A11657" s="1">
        <v>45653.0</v>
      </c>
      <c r="B11657" s="2" t="s">
        <v>5823</v>
      </c>
      <c r="C11657" s="2" t="s">
        <v>72</v>
      </c>
      <c r="D11657" s="1">
        <v>16099.0</v>
      </c>
      <c r="E11657" s="2" t="s">
        <v>27</v>
      </c>
      <c r="F11657" s="2">
        <v>72.0</v>
      </c>
      <c r="G11657" s="2" t="s">
        <v>60</v>
      </c>
      <c r="H11657" s="2" t="s">
        <v>45</v>
      </c>
      <c r="I11657" s="2" t="s">
        <v>35</v>
      </c>
      <c r="J11657" s="2" t="str">
        <f t="array" ref="J11657">XLOOKUP('Transaction Data'!$G11657,Product_Code,Biscuit_Brand)</f>
        <v>Peanut Butter Bites</v>
      </c>
      <c r="K11657" s="2">
        <f t="array" ref="K11657">XLOOKUP('Transaction Data'!$G11657,Product_Code,Cost)</f>
        <v>5</v>
      </c>
      <c r="L11657" s="2">
        <f t="array" ref="L11657">XLOOKUP('Transaction Data'!$G11657,Product_Code,Unit_Price)</f>
        <v>7</v>
      </c>
      <c r="M11657" s="3">
        <f>'Transaction Data'!$F11657*'Transaction Data'!$K11657</f>
        <v>360</v>
      </c>
      <c r="N11657" s="3">
        <f>'Transaction Data'!$F11657*'Transaction Data'!$L11657</f>
        <v>504</v>
      </c>
      <c r="O11657" s="3">
        <f>'Transaction Data'!$N11657-'Transaction Data'!$M11657</f>
        <v>144</v>
      </c>
      <c r="P11657" s="2">
        <f>DATEDIF('Transaction Data'!$D11657,'Transaction Data'!$A11657,"y")</f>
        <v>80</v>
      </c>
      <c r="Q11657" s="2" t="str">
        <f>FLOOR('Transaction Data'!$P11657,15)&amp;"-"&amp;FLOOR('Transaction Data'!$P11657,15)+14</f>
        <v>75-89</v>
      </c>
      <c r="R11657" s="2" t="str">
        <f>IF('Transaction Data'!$L11657&lt;=10,"Less Expensive","Expensive")</f>
        <v>Less Expensive</v>
      </c>
      <c r="S11657" s="4">
        <f>WEEKDAY('Transaction Data'!$A11657)</f>
        <v>6</v>
      </c>
      <c r="T11657" s="2" t="str">
        <f>IF(WEEKDAY('Transaction Data'!$A11657,2)&lt;6,"Weekday","Weekend")</f>
        <v>Weekday</v>
      </c>
    </row>
    <row r="11658" ht="15.75" customHeight="1">
      <c r="A11658" s="1">
        <v>45648.0</v>
      </c>
      <c r="B11658" s="2" t="s">
        <v>3726</v>
      </c>
      <c r="C11658" s="2" t="s">
        <v>72</v>
      </c>
      <c r="D11658" s="1">
        <v>19167.0</v>
      </c>
      <c r="E11658" s="2" t="s">
        <v>27</v>
      </c>
      <c r="F11658" s="2">
        <v>166.0</v>
      </c>
      <c r="G11658" s="2" t="s">
        <v>23</v>
      </c>
      <c r="H11658" s="2" t="s">
        <v>39</v>
      </c>
      <c r="I11658" s="2" t="s">
        <v>25</v>
      </c>
      <c r="J11658" s="2" t="str">
        <f t="array" ref="J11658">XLOOKUP('Transaction Data'!$G11658,Product_Code,Biscuit_Brand)</f>
        <v>Cinnamon Swirls</v>
      </c>
      <c r="K11658" s="2">
        <f t="array" ref="K11658">XLOOKUP('Transaction Data'!$G11658,Product_Code,Cost)</f>
        <v>10</v>
      </c>
      <c r="L11658" s="2">
        <f t="array" ref="L11658">XLOOKUP('Transaction Data'!$G11658,Product_Code,Unit_Price)</f>
        <v>14</v>
      </c>
      <c r="M11658" s="3">
        <f>'Transaction Data'!$F11658*'Transaction Data'!$K11658</f>
        <v>1660</v>
      </c>
      <c r="N11658" s="3">
        <f>'Transaction Data'!$F11658*'Transaction Data'!$L11658</f>
        <v>2324</v>
      </c>
      <c r="O11658" s="3">
        <f>'Transaction Data'!$N11658-'Transaction Data'!$M11658</f>
        <v>664</v>
      </c>
      <c r="P11658" s="2">
        <f>DATEDIF('Transaction Data'!$D11658,'Transaction Data'!$A11658,"y")</f>
        <v>72</v>
      </c>
      <c r="Q11658" s="2" t="str">
        <f>FLOOR('Transaction Data'!$P11658,15)&amp;"-"&amp;FLOOR('Transaction Data'!$P11658,15)+14</f>
        <v>60-74</v>
      </c>
      <c r="R11658" s="2" t="str">
        <f>IF('Transaction Data'!$L11658&lt;=10,"Less Expensive","Expensive")</f>
        <v>Expensive</v>
      </c>
      <c r="S11658" s="4">
        <f>WEEKDAY('Transaction Data'!$A11658)</f>
        <v>1</v>
      </c>
      <c r="T11658" s="2" t="str">
        <f>IF(WEEKDAY('Transaction Data'!$A11658,2)&lt;6,"Weekday","Weekend")</f>
        <v>Weekend</v>
      </c>
    </row>
    <row r="11659" ht="15.75" customHeight="1">
      <c r="A11659" s="1">
        <v>45635.0</v>
      </c>
      <c r="B11659" s="2" t="s">
        <v>6574</v>
      </c>
      <c r="C11659" s="2" t="s">
        <v>65</v>
      </c>
      <c r="D11659" s="1">
        <v>27568.0</v>
      </c>
      <c r="E11659" s="2" t="s">
        <v>27</v>
      </c>
      <c r="F11659" s="2">
        <v>124.0</v>
      </c>
      <c r="G11659" s="2" t="s">
        <v>57</v>
      </c>
      <c r="H11659" s="2" t="s">
        <v>49</v>
      </c>
      <c r="I11659" s="2" t="s">
        <v>25</v>
      </c>
      <c r="J11659" s="2" t="str">
        <f t="array" ref="J11659">XLOOKUP('Transaction Data'!$G11659,Product_Code,Biscuit_Brand)</f>
        <v>Oatmeal Cookies</v>
      </c>
      <c r="K11659" s="2">
        <f t="array" ref="K11659">XLOOKUP('Transaction Data'!$G11659,Product_Code,Cost)</f>
        <v>19</v>
      </c>
      <c r="L11659" s="2">
        <f t="array" ref="L11659">XLOOKUP('Transaction Data'!$G11659,Product_Code,Unit_Price)</f>
        <v>23</v>
      </c>
      <c r="M11659" s="3">
        <f>'Transaction Data'!$F11659*'Transaction Data'!$K11659</f>
        <v>2356</v>
      </c>
      <c r="N11659" s="3">
        <f>'Transaction Data'!$F11659*'Transaction Data'!$L11659</f>
        <v>2852</v>
      </c>
      <c r="O11659" s="3">
        <f>'Transaction Data'!$N11659-'Transaction Data'!$M11659</f>
        <v>496</v>
      </c>
      <c r="P11659" s="2">
        <f>DATEDIF('Transaction Data'!$D11659,'Transaction Data'!$A11659,"y")</f>
        <v>49</v>
      </c>
      <c r="Q11659" s="2" t="str">
        <f>FLOOR('Transaction Data'!$P11659,15)&amp;"-"&amp;FLOOR('Transaction Data'!$P11659,15)+14</f>
        <v>45-59</v>
      </c>
      <c r="R11659" s="2" t="str">
        <f>IF('Transaction Data'!$L11659&lt;=10,"Less Expensive","Expensive")</f>
        <v>Expensive</v>
      </c>
      <c r="S11659" s="4">
        <f>WEEKDAY('Transaction Data'!$A11659)</f>
        <v>2</v>
      </c>
      <c r="T11659" s="2" t="str">
        <f>IF(WEEKDAY('Transaction Data'!$A11659,2)&lt;6,"Weekday","Weekend")</f>
        <v>Weekday</v>
      </c>
    </row>
    <row r="11660" ht="15.75" customHeight="1">
      <c r="A11660" s="1">
        <v>45652.0</v>
      </c>
      <c r="B11660" s="2" t="s">
        <v>9043</v>
      </c>
      <c r="C11660" s="2" t="s">
        <v>21</v>
      </c>
      <c r="D11660" s="1">
        <v>34763.0</v>
      </c>
      <c r="E11660" s="2" t="s">
        <v>22</v>
      </c>
      <c r="F11660" s="2">
        <v>178.0</v>
      </c>
      <c r="G11660" s="2" t="s">
        <v>60</v>
      </c>
      <c r="H11660" s="2" t="s">
        <v>45</v>
      </c>
      <c r="I11660" s="2" t="s">
        <v>30</v>
      </c>
      <c r="J11660" s="2" t="str">
        <f t="array" ref="J11660">XLOOKUP('Transaction Data'!$G11660,Product_Code,Biscuit_Brand)</f>
        <v>Peanut Butter Bites</v>
      </c>
      <c r="K11660" s="2">
        <f t="array" ref="K11660">XLOOKUP('Transaction Data'!$G11660,Product_Code,Cost)</f>
        <v>5</v>
      </c>
      <c r="L11660" s="2">
        <f t="array" ref="L11660">XLOOKUP('Transaction Data'!$G11660,Product_Code,Unit_Price)</f>
        <v>7</v>
      </c>
      <c r="M11660" s="3">
        <f>'Transaction Data'!$F11660*'Transaction Data'!$K11660</f>
        <v>890</v>
      </c>
      <c r="N11660" s="3">
        <f>'Transaction Data'!$F11660*'Transaction Data'!$L11660</f>
        <v>1246</v>
      </c>
      <c r="O11660" s="3">
        <f>'Transaction Data'!$N11660-'Transaction Data'!$M11660</f>
        <v>356</v>
      </c>
      <c r="P11660" s="2">
        <f>DATEDIF('Transaction Data'!$D11660,'Transaction Data'!$A11660,"y")</f>
        <v>29</v>
      </c>
      <c r="Q11660" s="2" t="str">
        <f>FLOOR('Transaction Data'!$P11660,15)&amp;"-"&amp;FLOOR('Transaction Data'!$P11660,15)+14</f>
        <v>15-29</v>
      </c>
      <c r="R11660" s="2" t="str">
        <f>IF('Transaction Data'!$L11660&lt;=10,"Less Expensive","Expensive")</f>
        <v>Less Expensive</v>
      </c>
      <c r="S11660" s="4">
        <f>WEEKDAY('Transaction Data'!$A11660)</f>
        <v>5</v>
      </c>
      <c r="T11660" s="2" t="str">
        <f>IF(WEEKDAY('Transaction Data'!$A11660,2)&lt;6,"Weekday","Weekend")</f>
        <v>Weekday</v>
      </c>
    </row>
    <row r="11661" ht="15.75" customHeight="1">
      <c r="A11661" s="1">
        <v>45646.0</v>
      </c>
      <c r="B11661" s="2" t="s">
        <v>196</v>
      </c>
      <c r="C11661" s="2" t="s">
        <v>54</v>
      </c>
      <c r="D11661" s="1">
        <v>28076.0</v>
      </c>
      <c r="E11661" s="2" t="s">
        <v>22</v>
      </c>
      <c r="F11661" s="2">
        <v>82.0</v>
      </c>
      <c r="G11661" s="2" t="s">
        <v>55</v>
      </c>
      <c r="H11661" s="2" t="s">
        <v>49</v>
      </c>
      <c r="I11661" s="2" t="s">
        <v>25</v>
      </c>
      <c r="J11661" s="2" t="str">
        <f t="array" ref="J11661">XLOOKUP('Transaction Data'!$G11661,Product_Code,Biscuit_Brand)</f>
        <v>Vanilla Wafers</v>
      </c>
      <c r="K11661" s="2">
        <f t="array" ref="K11661">XLOOKUP('Transaction Data'!$G11661,Product_Code,Cost)</f>
        <v>18</v>
      </c>
      <c r="L11661" s="2">
        <f t="array" ref="L11661">XLOOKUP('Transaction Data'!$G11661,Product_Code,Unit_Price)</f>
        <v>36</v>
      </c>
      <c r="M11661" s="3">
        <f>'Transaction Data'!$F11661*'Transaction Data'!$K11661</f>
        <v>1476</v>
      </c>
      <c r="N11661" s="3">
        <f>'Transaction Data'!$F11661*'Transaction Data'!$L11661</f>
        <v>2952</v>
      </c>
      <c r="O11661" s="3">
        <f>'Transaction Data'!$N11661-'Transaction Data'!$M11661</f>
        <v>1476</v>
      </c>
      <c r="P11661" s="2">
        <f>DATEDIF('Transaction Data'!$D11661,'Transaction Data'!$A11661,"y")</f>
        <v>48</v>
      </c>
      <c r="Q11661" s="2" t="str">
        <f>FLOOR('Transaction Data'!$P11661,15)&amp;"-"&amp;FLOOR('Transaction Data'!$P11661,15)+14</f>
        <v>45-59</v>
      </c>
      <c r="R11661" s="2" t="str">
        <f>IF('Transaction Data'!$L11661&lt;=10,"Less Expensive","Expensive")</f>
        <v>Expensive</v>
      </c>
      <c r="S11661" s="4">
        <f>WEEKDAY('Transaction Data'!$A11661)</f>
        <v>6</v>
      </c>
      <c r="T11661" s="2" t="str">
        <f>IF(WEEKDAY('Transaction Data'!$A11661,2)&lt;6,"Weekday","Weekend")</f>
        <v>Weekday</v>
      </c>
    </row>
    <row r="11662" ht="15.75" customHeight="1">
      <c r="A11662" s="1">
        <v>45649.0</v>
      </c>
      <c r="B11662" s="2" t="s">
        <v>2778</v>
      </c>
      <c r="C11662" s="2" t="s">
        <v>78</v>
      </c>
      <c r="D11662" s="1">
        <v>38650.0</v>
      </c>
      <c r="E11662" s="2" t="s">
        <v>37</v>
      </c>
      <c r="F11662" s="2">
        <v>69.0</v>
      </c>
      <c r="G11662" s="2" t="s">
        <v>38</v>
      </c>
      <c r="H11662" s="2" t="s">
        <v>45</v>
      </c>
      <c r="I11662" s="2" t="s">
        <v>25</v>
      </c>
      <c r="J11662" s="2" t="str">
        <f t="array" ref="J11662">XLOOKUP('Transaction Data'!$G11662,Product_Code,Biscuit_Brand)</f>
        <v>Ginger Snaps</v>
      </c>
      <c r="K11662" s="2">
        <f t="array" ref="K11662">XLOOKUP('Transaction Data'!$G11662,Product_Code,Cost)</f>
        <v>14</v>
      </c>
      <c r="L11662" s="2">
        <f t="array" ref="L11662">XLOOKUP('Transaction Data'!$G11662,Product_Code,Unit_Price)</f>
        <v>28</v>
      </c>
      <c r="M11662" s="3">
        <f>'Transaction Data'!$F11662*'Transaction Data'!$K11662</f>
        <v>966</v>
      </c>
      <c r="N11662" s="3">
        <f>'Transaction Data'!$F11662*'Transaction Data'!$L11662</f>
        <v>1932</v>
      </c>
      <c r="O11662" s="3">
        <f>'Transaction Data'!$N11662-'Transaction Data'!$M11662</f>
        <v>966</v>
      </c>
      <c r="P11662" s="2">
        <f>DATEDIF('Transaction Data'!$D11662,'Transaction Data'!$A11662,"y")</f>
        <v>19</v>
      </c>
      <c r="Q11662" s="2" t="str">
        <f>FLOOR('Transaction Data'!$P11662,15)&amp;"-"&amp;FLOOR('Transaction Data'!$P11662,15)+14</f>
        <v>15-29</v>
      </c>
      <c r="R11662" s="2" t="str">
        <f>IF('Transaction Data'!$L11662&lt;=10,"Less Expensive","Expensive")</f>
        <v>Expensive</v>
      </c>
      <c r="S11662" s="4">
        <f>WEEKDAY('Transaction Data'!$A11662)</f>
        <v>2</v>
      </c>
      <c r="T11662" s="2" t="str">
        <f>IF(WEEKDAY('Transaction Data'!$A11662,2)&lt;6,"Weekday","Weekend")</f>
        <v>Weekday</v>
      </c>
    </row>
    <row r="11663" ht="15.75" customHeight="1">
      <c r="A11663" s="1">
        <v>45635.0</v>
      </c>
      <c r="B11663" s="2" t="s">
        <v>1376</v>
      </c>
      <c r="C11663" s="2" t="s">
        <v>47</v>
      </c>
      <c r="D11663" s="1">
        <v>19647.0</v>
      </c>
      <c r="E11663" s="2" t="s">
        <v>37</v>
      </c>
      <c r="F11663" s="2">
        <v>109.0</v>
      </c>
      <c r="G11663" s="2" t="s">
        <v>60</v>
      </c>
      <c r="H11663" s="2" t="s">
        <v>45</v>
      </c>
      <c r="I11663" s="2" t="s">
        <v>35</v>
      </c>
      <c r="J11663" s="2" t="str">
        <f t="array" ref="J11663">XLOOKUP('Transaction Data'!$G11663,Product_Code,Biscuit_Brand)</f>
        <v>Peanut Butter Bites</v>
      </c>
      <c r="K11663" s="2">
        <f t="array" ref="K11663">XLOOKUP('Transaction Data'!$G11663,Product_Code,Cost)</f>
        <v>5</v>
      </c>
      <c r="L11663" s="2">
        <f t="array" ref="L11663">XLOOKUP('Transaction Data'!$G11663,Product_Code,Unit_Price)</f>
        <v>7</v>
      </c>
      <c r="M11663" s="3">
        <f>'Transaction Data'!$F11663*'Transaction Data'!$K11663</f>
        <v>545</v>
      </c>
      <c r="N11663" s="3">
        <f>'Transaction Data'!$F11663*'Transaction Data'!$L11663</f>
        <v>763</v>
      </c>
      <c r="O11663" s="3">
        <f>'Transaction Data'!$N11663-'Transaction Data'!$M11663</f>
        <v>218</v>
      </c>
      <c r="P11663" s="2">
        <f>DATEDIF('Transaction Data'!$D11663,'Transaction Data'!$A11663,"y")</f>
        <v>71</v>
      </c>
      <c r="Q11663" s="2" t="str">
        <f>FLOOR('Transaction Data'!$P11663,15)&amp;"-"&amp;FLOOR('Transaction Data'!$P11663,15)+14</f>
        <v>60-74</v>
      </c>
      <c r="R11663" s="2" t="str">
        <f>IF('Transaction Data'!$L11663&lt;=10,"Less Expensive","Expensive")</f>
        <v>Less Expensive</v>
      </c>
      <c r="S11663" s="4">
        <f>WEEKDAY('Transaction Data'!$A11663)</f>
        <v>2</v>
      </c>
      <c r="T11663" s="2" t="str">
        <f>IF(WEEKDAY('Transaction Data'!$A11663,2)&lt;6,"Weekday","Weekend")</f>
        <v>Weekday</v>
      </c>
    </row>
    <row r="11664" ht="15.75" customHeight="1">
      <c r="A11664" s="1">
        <v>45630.0</v>
      </c>
      <c r="B11664" s="2" t="s">
        <v>7574</v>
      </c>
      <c r="C11664" s="2" t="s">
        <v>51</v>
      </c>
      <c r="D11664" s="1">
        <v>17975.0</v>
      </c>
      <c r="E11664" s="2" t="s">
        <v>63</v>
      </c>
      <c r="F11664" s="2">
        <v>394.0</v>
      </c>
      <c r="G11664" s="2" t="s">
        <v>57</v>
      </c>
      <c r="H11664" s="2" t="s">
        <v>24</v>
      </c>
      <c r="I11664" s="2" t="s">
        <v>25</v>
      </c>
      <c r="J11664" s="2" t="str">
        <f t="array" ref="J11664">XLOOKUP('Transaction Data'!$G11664,Product_Code,Biscuit_Brand)</f>
        <v>Oatmeal Cookies</v>
      </c>
      <c r="K11664" s="2">
        <f t="array" ref="K11664">XLOOKUP('Transaction Data'!$G11664,Product_Code,Cost)</f>
        <v>19</v>
      </c>
      <c r="L11664" s="2">
        <f t="array" ref="L11664">XLOOKUP('Transaction Data'!$G11664,Product_Code,Unit_Price)</f>
        <v>23</v>
      </c>
      <c r="M11664" s="3">
        <f>'Transaction Data'!$F11664*'Transaction Data'!$K11664</f>
        <v>7486</v>
      </c>
      <c r="N11664" s="3">
        <f>'Transaction Data'!$F11664*'Transaction Data'!$L11664</f>
        <v>9062</v>
      </c>
      <c r="O11664" s="3">
        <f>'Transaction Data'!$N11664-'Transaction Data'!$M11664</f>
        <v>1576</v>
      </c>
      <c r="P11664" s="2">
        <f>DATEDIF('Transaction Data'!$D11664,'Transaction Data'!$A11664,"y")</f>
        <v>75</v>
      </c>
      <c r="Q11664" s="2" t="str">
        <f>FLOOR('Transaction Data'!$P11664,15)&amp;"-"&amp;FLOOR('Transaction Data'!$P11664,15)+14</f>
        <v>75-89</v>
      </c>
      <c r="R11664" s="2" t="str">
        <f>IF('Transaction Data'!$L11664&lt;=10,"Less Expensive","Expensive")</f>
        <v>Expensive</v>
      </c>
      <c r="S11664" s="4">
        <f>WEEKDAY('Transaction Data'!$A11664)</f>
        <v>4</v>
      </c>
      <c r="T11664" s="2" t="str">
        <f>IF(WEEKDAY('Transaction Data'!$A11664,2)&lt;6,"Weekday","Weekend")</f>
        <v>Weekday</v>
      </c>
    </row>
    <row r="11665" ht="15.75" customHeight="1">
      <c r="A11665" s="1">
        <v>45645.0</v>
      </c>
      <c r="B11665" s="2" t="s">
        <v>789</v>
      </c>
      <c r="C11665" s="2" t="s">
        <v>41</v>
      </c>
      <c r="D11665" s="1">
        <v>30268.0</v>
      </c>
      <c r="E11665" s="2" t="s">
        <v>37</v>
      </c>
      <c r="F11665" s="2">
        <v>367.0</v>
      </c>
      <c r="G11665" s="2" t="s">
        <v>23</v>
      </c>
      <c r="H11665" s="2" t="s">
        <v>42</v>
      </c>
      <c r="I11665" s="2" t="s">
        <v>35</v>
      </c>
      <c r="J11665" s="2" t="str">
        <f t="array" ref="J11665">XLOOKUP('Transaction Data'!$G11665,Product_Code,Biscuit_Brand)</f>
        <v>Cinnamon Swirls</v>
      </c>
      <c r="K11665" s="2">
        <f t="array" ref="K11665">XLOOKUP('Transaction Data'!$G11665,Product_Code,Cost)</f>
        <v>10</v>
      </c>
      <c r="L11665" s="2">
        <f t="array" ref="L11665">XLOOKUP('Transaction Data'!$G11665,Product_Code,Unit_Price)</f>
        <v>14</v>
      </c>
      <c r="M11665" s="3">
        <f>'Transaction Data'!$F11665*'Transaction Data'!$K11665</f>
        <v>3670</v>
      </c>
      <c r="N11665" s="3">
        <f>'Transaction Data'!$F11665*'Transaction Data'!$L11665</f>
        <v>5138</v>
      </c>
      <c r="O11665" s="3">
        <f>'Transaction Data'!$N11665-'Transaction Data'!$M11665</f>
        <v>1468</v>
      </c>
      <c r="P11665" s="2">
        <f>DATEDIF('Transaction Data'!$D11665,'Transaction Data'!$A11665,"y")</f>
        <v>42</v>
      </c>
      <c r="Q11665" s="2" t="str">
        <f>FLOOR('Transaction Data'!$P11665,15)&amp;"-"&amp;FLOOR('Transaction Data'!$P11665,15)+14</f>
        <v>30-44</v>
      </c>
      <c r="R11665" s="2" t="str">
        <f>IF('Transaction Data'!$L11665&lt;=10,"Less Expensive","Expensive")</f>
        <v>Expensive</v>
      </c>
      <c r="S11665" s="4">
        <f>WEEKDAY('Transaction Data'!$A11665)</f>
        <v>5</v>
      </c>
      <c r="T11665" s="2" t="str">
        <f>IF(WEEKDAY('Transaction Data'!$A11665,2)&lt;6,"Weekday","Weekend")</f>
        <v>Weekday</v>
      </c>
    </row>
    <row r="11666" ht="15.75" customHeight="1">
      <c r="A11666" s="1">
        <v>45648.0</v>
      </c>
      <c r="B11666" s="2" t="s">
        <v>3618</v>
      </c>
      <c r="C11666" s="2" t="s">
        <v>72</v>
      </c>
      <c r="D11666" s="1">
        <v>28619.0</v>
      </c>
      <c r="E11666" s="2" t="s">
        <v>37</v>
      </c>
      <c r="F11666" s="2">
        <v>13.0</v>
      </c>
      <c r="G11666" s="2" t="s">
        <v>44</v>
      </c>
      <c r="H11666" s="2" t="s">
        <v>49</v>
      </c>
      <c r="I11666" s="2" t="s">
        <v>30</v>
      </c>
      <c r="J11666" s="2" t="str">
        <f t="array" ref="J11666">XLOOKUP('Transaction Data'!$G11666,Product_Code,Biscuit_Brand)</f>
        <v>Butter Crunch</v>
      </c>
      <c r="K11666" s="2">
        <f t="array" ref="K11666">XLOOKUP('Transaction Data'!$G11666,Product_Code,Cost)</f>
        <v>10</v>
      </c>
      <c r="L11666" s="2">
        <f t="array" ref="L11666">XLOOKUP('Transaction Data'!$G11666,Product_Code,Unit_Price)</f>
        <v>11</v>
      </c>
      <c r="M11666" s="3">
        <f>'Transaction Data'!$F11666*'Transaction Data'!$K11666</f>
        <v>130</v>
      </c>
      <c r="N11666" s="3">
        <f>'Transaction Data'!$F11666*'Transaction Data'!$L11666</f>
        <v>143</v>
      </c>
      <c r="O11666" s="3">
        <f>'Transaction Data'!$N11666-'Transaction Data'!$M11666</f>
        <v>13</v>
      </c>
      <c r="P11666" s="2">
        <f>DATEDIF('Transaction Data'!$D11666,'Transaction Data'!$A11666,"y")</f>
        <v>46</v>
      </c>
      <c r="Q11666" s="2" t="str">
        <f>FLOOR('Transaction Data'!$P11666,15)&amp;"-"&amp;FLOOR('Transaction Data'!$P11666,15)+14</f>
        <v>45-59</v>
      </c>
      <c r="R11666" s="2" t="str">
        <f>IF('Transaction Data'!$L11666&lt;=10,"Less Expensive","Expensive")</f>
        <v>Expensive</v>
      </c>
      <c r="S11666" s="4">
        <f>WEEKDAY('Transaction Data'!$A11666)</f>
        <v>1</v>
      </c>
      <c r="T11666" s="2" t="str">
        <f>IF(WEEKDAY('Transaction Data'!$A11666,2)&lt;6,"Weekday","Weekend")</f>
        <v>Weekend</v>
      </c>
    </row>
    <row r="11667" ht="15.75" customHeight="1">
      <c r="A11667" s="1">
        <v>45647.0</v>
      </c>
      <c r="B11667" s="2" t="s">
        <v>5163</v>
      </c>
      <c r="C11667" s="2" t="s">
        <v>51</v>
      </c>
      <c r="D11667" s="1">
        <v>20312.0</v>
      </c>
      <c r="E11667" s="2" t="s">
        <v>27</v>
      </c>
      <c r="F11667" s="2">
        <v>389.0</v>
      </c>
      <c r="G11667" s="2" t="s">
        <v>57</v>
      </c>
      <c r="H11667" s="2" t="s">
        <v>45</v>
      </c>
      <c r="I11667" s="2" t="s">
        <v>30</v>
      </c>
      <c r="J11667" s="2" t="str">
        <f t="array" ref="J11667">XLOOKUP('Transaction Data'!$G11667,Product_Code,Biscuit_Brand)</f>
        <v>Oatmeal Cookies</v>
      </c>
      <c r="K11667" s="2">
        <f t="array" ref="K11667">XLOOKUP('Transaction Data'!$G11667,Product_Code,Cost)</f>
        <v>19</v>
      </c>
      <c r="L11667" s="2">
        <f t="array" ref="L11667">XLOOKUP('Transaction Data'!$G11667,Product_Code,Unit_Price)</f>
        <v>23</v>
      </c>
      <c r="M11667" s="3">
        <f>'Transaction Data'!$F11667*'Transaction Data'!$K11667</f>
        <v>7391</v>
      </c>
      <c r="N11667" s="3">
        <f>'Transaction Data'!$F11667*'Transaction Data'!$L11667</f>
        <v>8947</v>
      </c>
      <c r="O11667" s="3">
        <f>'Transaction Data'!$N11667-'Transaction Data'!$M11667</f>
        <v>1556</v>
      </c>
      <c r="P11667" s="2">
        <f>DATEDIF('Transaction Data'!$D11667,'Transaction Data'!$A11667,"y")</f>
        <v>69</v>
      </c>
      <c r="Q11667" s="2" t="str">
        <f>FLOOR('Transaction Data'!$P11667,15)&amp;"-"&amp;FLOOR('Transaction Data'!$P11667,15)+14</f>
        <v>60-74</v>
      </c>
      <c r="R11667" s="2" t="str">
        <f>IF('Transaction Data'!$L11667&lt;=10,"Less Expensive","Expensive")</f>
        <v>Expensive</v>
      </c>
      <c r="S11667" s="4">
        <f>WEEKDAY('Transaction Data'!$A11667)</f>
        <v>7</v>
      </c>
      <c r="T11667" s="2" t="str">
        <f>IF(WEEKDAY('Transaction Data'!$A11667,2)&lt;6,"Weekday","Weekend")</f>
        <v>Weekend</v>
      </c>
    </row>
    <row r="11668" ht="15.75" customHeight="1">
      <c r="A11668" s="1">
        <v>45648.0</v>
      </c>
      <c r="B11668" s="2" t="s">
        <v>3770</v>
      </c>
      <c r="C11668" s="2" t="s">
        <v>78</v>
      </c>
      <c r="D11668" s="1">
        <v>34717.0</v>
      </c>
      <c r="E11668" s="2" t="s">
        <v>37</v>
      </c>
      <c r="F11668" s="2">
        <v>241.0</v>
      </c>
      <c r="G11668" s="2" t="s">
        <v>38</v>
      </c>
      <c r="H11668" s="2" t="s">
        <v>42</v>
      </c>
      <c r="I11668" s="2" t="s">
        <v>35</v>
      </c>
      <c r="J11668" s="2" t="str">
        <f t="array" ref="J11668">XLOOKUP('Transaction Data'!$G11668,Product_Code,Biscuit_Brand)</f>
        <v>Ginger Snaps</v>
      </c>
      <c r="K11668" s="2">
        <f t="array" ref="K11668">XLOOKUP('Transaction Data'!$G11668,Product_Code,Cost)</f>
        <v>14</v>
      </c>
      <c r="L11668" s="2">
        <f t="array" ref="L11668">XLOOKUP('Transaction Data'!$G11668,Product_Code,Unit_Price)</f>
        <v>28</v>
      </c>
      <c r="M11668" s="3">
        <f>'Transaction Data'!$F11668*'Transaction Data'!$K11668</f>
        <v>3374</v>
      </c>
      <c r="N11668" s="3">
        <f>'Transaction Data'!$F11668*'Transaction Data'!$L11668</f>
        <v>6748</v>
      </c>
      <c r="O11668" s="3">
        <f>'Transaction Data'!$N11668-'Transaction Data'!$M11668</f>
        <v>3374</v>
      </c>
      <c r="P11668" s="2">
        <f>DATEDIF('Transaction Data'!$D11668,'Transaction Data'!$A11668,"y")</f>
        <v>29</v>
      </c>
      <c r="Q11668" s="2" t="str">
        <f>FLOOR('Transaction Data'!$P11668,15)&amp;"-"&amp;FLOOR('Transaction Data'!$P11668,15)+14</f>
        <v>15-29</v>
      </c>
      <c r="R11668" s="2" t="str">
        <f>IF('Transaction Data'!$L11668&lt;=10,"Less Expensive","Expensive")</f>
        <v>Expensive</v>
      </c>
      <c r="S11668" s="4">
        <f>WEEKDAY('Transaction Data'!$A11668)</f>
        <v>1</v>
      </c>
      <c r="T11668" s="2" t="str">
        <f>IF(WEEKDAY('Transaction Data'!$A11668,2)&lt;6,"Weekday","Weekend")</f>
        <v>Weekend</v>
      </c>
    </row>
    <row r="11669" ht="15.75" customHeight="1">
      <c r="A11669" s="1">
        <v>45638.0</v>
      </c>
      <c r="B11669" s="2" t="s">
        <v>2763</v>
      </c>
      <c r="C11669" s="2" t="s">
        <v>47</v>
      </c>
      <c r="D11669" s="1">
        <v>32720.0</v>
      </c>
      <c r="E11669" s="2" t="s">
        <v>63</v>
      </c>
      <c r="F11669" s="2">
        <v>43.0</v>
      </c>
      <c r="G11669" s="2" t="s">
        <v>23</v>
      </c>
      <c r="H11669" s="2" t="s">
        <v>29</v>
      </c>
      <c r="I11669" s="2" t="s">
        <v>35</v>
      </c>
      <c r="J11669" s="2" t="str">
        <f t="array" ref="J11669">XLOOKUP('Transaction Data'!$G11669,Product_Code,Biscuit_Brand)</f>
        <v>Cinnamon Swirls</v>
      </c>
      <c r="K11669" s="2">
        <f t="array" ref="K11669">XLOOKUP('Transaction Data'!$G11669,Product_Code,Cost)</f>
        <v>10</v>
      </c>
      <c r="L11669" s="2">
        <f t="array" ref="L11669">XLOOKUP('Transaction Data'!$G11669,Product_Code,Unit_Price)</f>
        <v>14</v>
      </c>
      <c r="M11669" s="3">
        <f>'Transaction Data'!$F11669*'Transaction Data'!$K11669</f>
        <v>430</v>
      </c>
      <c r="N11669" s="3">
        <f>'Transaction Data'!$F11669*'Transaction Data'!$L11669</f>
        <v>602</v>
      </c>
      <c r="O11669" s="3">
        <f>'Transaction Data'!$N11669-'Transaction Data'!$M11669</f>
        <v>172</v>
      </c>
      <c r="P11669" s="2">
        <f>DATEDIF('Transaction Data'!$D11669,'Transaction Data'!$A11669,"y")</f>
        <v>35</v>
      </c>
      <c r="Q11669" s="2" t="str">
        <f>FLOOR('Transaction Data'!$P11669,15)&amp;"-"&amp;FLOOR('Transaction Data'!$P11669,15)+14</f>
        <v>30-44</v>
      </c>
      <c r="R11669" s="2" t="str">
        <f>IF('Transaction Data'!$L11669&lt;=10,"Less Expensive","Expensive")</f>
        <v>Expensive</v>
      </c>
      <c r="S11669" s="4">
        <f>WEEKDAY('Transaction Data'!$A11669)</f>
        <v>5</v>
      </c>
      <c r="T11669" s="2" t="str">
        <f>IF(WEEKDAY('Transaction Data'!$A11669,2)&lt;6,"Weekday","Weekend")</f>
        <v>Weekday</v>
      </c>
    </row>
    <row r="11670" ht="15.75" customHeight="1">
      <c r="A11670" s="1">
        <v>45647.0</v>
      </c>
      <c r="B11670" s="2" t="s">
        <v>7392</v>
      </c>
      <c r="C11670" s="2" t="s">
        <v>54</v>
      </c>
      <c r="D11670" s="1">
        <v>25781.0</v>
      </c>
      <c r="E11670" s="2" t="s">
        <v>22</v>
      </c>
      <c r="F11670" s="2">
        <v>320.0</v>
      </c>
      <c r="G11670" s="2" t="s">
        <v>33</v>
      </c>
      <c r="H11670" s="2" t="s">
        <v>24</v>
      </c>
      <c r="I11670" s="2" t="s">
        <v>25</v>
      </c>
      <c r="J11670" s="2" t="str">
        <f t="array" ref="J11670">XLOOKUP('Transaction Data'!$G11670,Product_Code,Biscuit_Brand)</f>
        <v>Caramel Biscuits</v>
      </c>
      <c r="K11670" s="2">
        <f t="array" ref="K11670">XLOOKUP('Transaction Data'!$G11670,Product_Code,Cost)</f>
        <v>18</v>
      </c>
      <c r="L11670" s="2">
        <f t="array" ref="L11670">XLOOKUP('Transaction Data'!$G11670,Product_Code,Unit_Price)</f>
        <v>22</v>
      </c>
      <c r="M11670" s="3">
        <f>'Transaction Data'!$F11670*'Transaction Data'!$K11670</f>
        <v>5760</v>
      </c>
      <c r="N11670" s="3">
        <f>'Transaction Data'!$F11670*'Transaction Data'!$L11670</f>
        <v>7040</v>
      </c>
      <c r="O11670" s="3">
        <f>'Transaction Data'!$N11670-'Transaction Data'!$M11670</f>
        <v>1280</v>
      </c>
      <c r="P11670" s="2">
        <f>DATEDIF('Transaction Data'!$D11670,'Transaction Data'!$A11670,"y")</f>
        <v>54</v>
      </c>
      <c r="Q11670" s="2" t="str">
        <f>FLOOR('Transaction Data'!$P11670,15)&amp;"-"&amp;FLOOR('Transaction Data'!$P11670,15)+14</f>
        <v>45-59</v>
      </c>
      <c r="R11670" s="2" t="str">
        <f>IF('Transaction Data'!$L11670&lt;=10,"Less Expensive","Expensive")</f>
        <v>Expensive</v>
      </c>
      <c r="S11670" s="4">
        <f>WEEKDAY('Transaction Data'!$A11670)</f>
        <v>7</v>
      </c>
      <c r="T11670" s="2" t="str">
        <f>IF(WEEKDAY('Transaction Data'!$A11670,2)&lt;6,"Weekday","Weekend")</f>
        <v>Weekend</v>
      </c>
    </row>
    <row r="11671" ht="15.75" customHeight="1">
      <c r="A11671" s="1">
        <v>45644.0</v>
      </c>
      <c r="B11671" s="2" t="s">
        <v>2915</v>
      </c>
      <c r="C11671" s="2" t="s">
        <v>51</v>
      </c>
      <c r="D11671" s="1">
        <v>25931.0</v>
      </c>
      <c r="E11671" s="2" t="s">
        <v>27</v>
      </c>
      <c r="F11671" s="2">
        <v>478.0</v>
      </c>
      <c r="G11671" s="2" t="s">
        <v>61</v>
      </c>
      <c r="H11671" s="2" t="s">
        <v>42</v>
      </c>
      <c r="I11671" s="2" t="s">
        <v>25</v>
      </c>
      <c r="J11671" s="2" t="str">
        <f t="array" ref="J11671">XLOOKUP('Transaction Data'!$G11671,Product_Code,Biscuit_Brand)</f>
        <v>Choco Delight</v>
      </c>
      <c r="K11671" s="2">
        <f t="array" ref="K11671">XLOOKUP('Transaction Data'!$G11671,Product_Code,Cost)</f>
        <v>3</v>
      </c>
      <c r="L11671" s="2">
        <f t="array" ref="L11671">XLOOKUP('Transaction Data'!$G11671,Product_Code,Unit_Price)</f>
        <v>5</v>
      </c>
      <c r="M11671" s="3">
        <f>'Transaction Data'!$F11671*'Transaction Data'!$K11671</f>
        <v>1434</v>
      </c>
      <c r="N11671" s="3">
        <f>'Transaction Data'!$F11671*'Transaction Data'!$L11671</f>
        <v>2390</v>
      </c>
      <c r="O11671" s="3">
        <f>'Transaction Data'!$N11671-'Transaction Data'!$M11671</f>
        <v>956</v>
      </c>
      <c r="P11671" s="2">
        <f>DATEDIF('Transaction Data'!$D11671,'Transaction Data'!$A11671,"y")</f>
        <v>53</v>
      </c>
      <c r="Q11671" s="2" t="str">
        <f>FLOOR('Transaction Data'!$P11671,15)&amp;"-"&amp;FLOOR('Transaction Data'!$P11671,15)+14</f>
        <v>45-59</v>
      </c>
      <c r="R11671" s="2" t="str">
        <f>IF('Transaction Data'!$L11671&lt;=10,"Less Expensive","Expensive")</f>
        <v>Less Expensive</v>
      </c>
      <c r="S11671" s="4">
        <f>WEEKDAY('Transaction Data'!$A11671)</f>
        <v>4</v>
      </c>
      <c r="T11671" s="2" t="str">
        <f>IF(WEEKDAY('Transaction Data'!$A11671,2)&lt;6,"Weekday","Weekend")</f>
        <v>Weekday</v>
      </c>
    </row>
    <row r="11672" ht="15.75" customHeight="1">
      <c r="A11672" s="1">
        <v>45648.0</v>
      </c>
      <c r="B11672" s="2" t="s">
        <v>5420</v>
      </c>
      <c r="C11672" s="2" t="s">
        <v>21</v>
      </c>
      <c r="D11672" s="1">
        <v>16180.0</v>
      </c>
      <c r="E11672" s="2" t="s">
        <v>27</v>
      </c>
      <c r="F11672" s="2">
        <v>113.0</v>
      </c>
      <c r="G11672" s="2" t="s">
        <v>55</v>
      </c>
      <c r="H11672" s="2" t="s">
        <v>42</v>
      </c>
      <c r="I11672" s="2" t="s">
        <v>30</v>
      </c>
      <c r="J11672" s="2" t="str">
        <f t="array" ref="J11672">XLOOKUP('Transaction Data'!$G11672,Product_Code,Biscuit_Brand)</f>
        <v>Vanilla Wafers</v>
      </c>
      <c r="K11672" s="2">
        <f t="array" ref="K11672">XLOOKUP('Transaction Data'!$G11672,Product_Code,Cost)</f>
        <v>18</v>
      </c>
      <c r="L11672" s="2">
        <f t="array" ref="L11672">XLOOKUP('Transaction Data'!$G11672,Product_Code,Unit_Price)</f>
        <v>36</v>
      </c>
      <c r="M11672" s="3">
        <f>'Transaction Data'!$F11672*'Transaction Data'!$K11672</f>
        <v>2034</v>
      </c>
      <c r="N11672" s="3">
        <f>'Transaction Data'!$F11672*'Transaction Data'!$L11672</f>
        <v>4068</v>
      </c>
      <c r="O11672" s="3">
        <f>'Transaction Data'!$N11672-'Transaction Data'!$M11672</f>
        <v>2034</v>
      </c>
      <c r="P11672" s="2">
        <f>DATEDIF('Transaction Data'!$D11672,'Transaction Data'!$A11672,"y")</f>
        <v>80</v>
      </c>
      <c r="Q11672" s="2" t="str">
        <f>FLOOR('Transaction Data'!$P11672,15)&amp;"-"&amp;FLOOR('Transaction Data'!$P11672,15)+14</f>
        <v>75-89</v>
      </c>
      <c r="R11672" s="2" t="str">
        <f>IF('Transaction Data'!$L11672&lt;=10,"Less Expensive","Expensive")</f>
        <v>Expensive</v>
      </c>
      <c r="S11672" s="4">
        <f>WEEKDAY('Transaction Data'!$A11672)</f>
        <v>1</v>
      </c>
      <c r="T11672" s="2" t="str">
        <f>IF(WEEKDAY('Transaction Data'!$A11672,2)&lt;6,"Weekday","Weekend")</f>
        <v>Weekend</v>
      </c>
    </row>
    <row r="11673" ht="15.75" customHeight="1">
      <c r="A11673" s="1">
        <v>45635.0</v>
      </c>
      <c r="B11673" s="2" t="s">
        <v>5123</v>
      </c>
      <c r="C11673" s="2" t="s">
        <v>47</v>
      </c>
      <c r="D11673" s="1">
        <v>21006.0</v>
      </c>
      <c r="E11673" s="2" t="s">
        <v>27</v>
      </c>
      <c r="F11673" s="2">
        <v>164.0</v>
      </c>
      <c r="G11673" s="2" t="s">
        <v>28</v>
      </c>
      <c r="H11673" s="2" t="s">
        <v>24</v>
      </c>
      <c r="I11673" s="2" t="s">
        <v>25</v>
      </c>
      <c r="J11673" s="2" t="str">
        <f t="array" ref="J11673">XLOOKUP('Transaction Data'!$G11673,Product_Code,Biscuit_Brand)</f>
        <v>Shortbread</v>
      </c>
      <c r="K11673" s="2">
        <f t="array" ref="K11673">XLOOKUP('Transaction Data'!$G11673,Product_Code,Cost)</f>
        <v>10</v>
      </c>
      <c r="L11673" s="2">
        <f t="array" ref="L11673">XLOOKUP('Transaction Data'!$G11673,Product_Code,Unit_Price)</f>
        <v>45</v>
      </c>
      <c r="M11673" s="3">
        <f>'Transaction Data'!$F11673*'Transaction Data'!$K11673</f>
        <v>1640</v>
      </c>
      <c r="N11673" s="3">
        <f>'Transaction Data'!$F11673*'Transaction Data'!$L11673</f>
        <v>7380</v>
      </c>
      <c r="O11673" s="3">
        <f>'Transaction Data'!$N11673-'Transaction Data'!$M11673</f>
        <v>5740</v>
      </c>
      <c r="P11673" s="2">
        <f>DATEDIF('Transaction Data'!$D11673,'Transaction Data'!$A11673,"y")</f>
        <v>67</v>
      </c>
      <c r="Q11673" s="2" t="str">
        <f>FLOOR('Transaction Data'!$P11673,15)&amp;"-"&amp;FLOOR('Transaction Data'!$P11673,15)+14</f>
        <v>60-74</v>
      </c>
      <c r="R11673" s="2" t="str">
        <f>IF('Transaction Data'!$L11673&lt;=10,"Less Expensive","Expensive")</f>
        <v>Expensive</v>
      </c>
      <c r="S11673" s="4">
        <f>WEEKDAY('Transaction Data'!$A11673)</f>
        <v>2</v>
      </c>
      <c r="T11673" s="2" t="str">
        <f>IF(WEEKDAY('Transaction Data'!$A11673,2)&lt;6,"Weekday","Weekend")</f>
        <v>Weekday</v>
      </c>
    </row>
    <row r="11674" ht="15.75" customHeight="1">
      <c r="A11674" s="1">
        <v>45655.0</v>
      </c>
      <c r="B11674" s="2" t="s">
        <v>8104</v>
      </c>
      <c r="C11674" s="2" t="s">
        <v>21</v>
      </c>
      <c r="D11674" s="1">
        <v>25843.0</v>
      </c>
      <c r="E11674" s="2" t="s">
        <v>37</v>
      </c>
      <c r="F11674" s="2">
        <v>107.0</v>
      </c>
      <c r="G11674" s="2" t="s">
        <v>48</v>
      </c>
      <c r="H11674" s="2" t="s">
        <v>24</v>
      </c>
      <c r="I11674" s="2" t="s">
        <v>25</v>
      </c>
      <c r="J11674" s="2" t="str">
        <f t="array" ref="J11674">XLOOKUP('Transaction Data'!$G11674,Product_Code,Biscuit_Brand)</f>
        <v>Lemon Crisps</v>
      </c>
      <c r="K11674" s="2">
        <f t="array" ref="K11674">XLOOKUP('Transaction Data'!$G11674,Product_Code,Cost)</f>
        <v>7</v>
      </c>
      <c r="L11674" s="2">
        <f t="array" ref="L11674">XLOOKUP('Transaction Data'!$G11674,Product_Code,Unit_Price)</f>
        <v>9</v>
      </c>
      <c r="M11674" s="3">
        <f>'Transaction Data'!$F11674*'Transaction Data'!$K11674</f>
        <v>749</v>
      </c>
      <c r="N11674" s="3">
        <f>'Transaction Data'!$F11674*'Transaction Data'!$L11674</f>
        <v>963</v>
      </c>
      <c r="O11674" s="3">
        <f>'Transaction Data'!$N11674-'Transaction Data'!$M11674</f>
        <v>214</v>
      </c>
      <c r="P11674" s="2">
        <f>DATEDIF('Transaction Data'!$D11674,'Transaction Data'!$A11674,"y")</f>
        <v>54</v>
      </c>
      <c r="Q11674" s="2" t="str">
        <f>FLOOR('Transaction Data'!$P11674,15)&amp;"-"&amp;FLOOR('Transaction Data'!$P11674,15)+14</f>
        <v>45-59</v>
      </c>
      <c r="R11674" s="2" t="str">
        <f>IF('Transaction Data'!$L11674&lt;=10,"Less Expensive","Expensive")</f>
        <v>Less Expensive</v>
      </c>
      <c r="S11674" s="4">
        <f>WEEKDAY('Transaction Data'!$A11674)</f>
        <v>1</v>
      </c>
      <c r="T11674" s="2" t="str">
        <f>IF(WEEKDAY('Transaction Data'!$A11674,2)&lt;6,"Weekday","Weekend")</f>
        <v>Weekend</v>
      </c>
    </row>
    <row r="11675" ht="15.75" customHeight="1">
      <c r="A11675" s="1">
        <v>45628.0</v>
      </c>
      <c r="B11675" s="2" t="s">
        <v>5138</v>
      </c>
      <c r="C11675" s="2" t="s">
        <v>32</v>
      </c>
      <c r="D11675" s="1">
        <v>21897.0</v>
      </c>
      <c r="E11675" s="2" t="s">
        <v>22</v>
      </c>
      <c r="F11675" s="2">
        <v>298.0</v>
      </c>
      <c r="G11675" s="2" t="s">
        <v>60</v>
      </c>
      <c r="H11675" s="2" t="s">
        <v>29</v>
      </c>
      <c r="I11675" s="2" t="s">
        <v>35</v>
      </c>
      <c r="J11675" s="2" t="str">
        <f t="array" ref="J11675">XLOOKUP('Transaction Data'!$G11675,Product_Code,Biscuit_Brand)</f>
        <v>Peanut Butter Bites</v>
      </c>
      <c r="K11675" s="2">
        <f t="array" ref="K11675">XLOOKUP('Transaction Data'!$G11675,Product_Code,Cost)</f>
        <v>5</v>
      </c>
      <c r="L11675" s="2">
        <f t="array" ref="L11675">XLOOKUP('Transaction Data'!$G11675,Product_Code,Unit_Price)</f>
        <v>7</v>
      </c>
      <c r="M11675" s="3">
        <f>'Transaction Data'!$F11675*'Transaction Data'!$K11675</f>
        <v>1490</v>
      </c>
      <c r="N11675" s="3">
        <f>'Transaction Data'!$F11675*'Transaction Data'!$L11675</f>
        <v>2086</v>
      </c>
      <c r="O11675" s="3">
        <f>'Transaction Data'!$N11675-'Transaction Data'!$M11675</f>
        <v>596</v>
      </c>
      <c r="P11675" s="2">
        <f>DATEDIF('Transaction Data'!$D11675,'Transaction Data'!$A11675,"y")</f>
        <v>64</v>
      </c>
      <c r="Q11675" s="2" t="str">
        <f>FLOOR('Transaction Data'!$P11675,15)&amp;"-"&amp;FLOOR('Transaction Data'!$P11675,15)+14</f>
        <v>60-74</v>
      </c>
      <c r="R11675" s="2" t="str">
        <f>IF('Transaction Data'!$L11675&lt;=10,"Less Expensive","Expensive")</f>
        <v>Less Expensive</v>
      </c>
      <c r="S11675" s="4">
        <f>WEEKDAY('Transaction Data'!$A11675)</f>
        <v>2</v>
      </c>
      <c r="T11675" s="2" t="str">
        <f>IF(WEEKDAY('Transaction Data'!$A11675,2)&lt;6,"Weekday","Weekend")</f>
        <v>Weekday</v>
      </c>
    </row>
    <row r="11676" ht="15.75" customHeight="1">
      <c r="A11676" s="1">
        <v>45641.0</v>
      </c>
      <c r="B11676" s="2" t="s">
        <v>4272</v>
      </c>
      <c r="C11676" s="2" t="s">
        <v>32</v>
      </c>
      <c r="D11676" s="1">
        <v>29945.0</v>
      </c>
      <c r="E11676" s="2" t="s">
        <v>63</v>
      </c>
      <c r="F11676" s="2">
        <v>135.0</v>
      </c>
      <c r="G11676" s="2" t="s">
        <v>61</v>
      </c>
      <c r="H11676" s="2" t="s">
        <v>39</v>
      </c>
      <c r="I11676" s="2" t="s">
        <v>25</v>
      </c>
      <c r="J11676" s="2" t="str">
        <f t="array" ref="J11676">XLOOKUP('Transaction Data'!$G11676,Product_Code,Biscuit_Brand)</f>
        <v>Choco Delight</v>
      </c>
      <c r="K11676" s="2">
        <f t="array" ref="K11676">XLOOKUP('Transaction Data'!$G11676,Product_Code,Cost)</f>
        <v>3</v>
      </c>
      <c r="L11676" s="2">
        <f t="array" ref="L11676">XLOOKUP('Transaction Data'!$G11676,Product_Code,Unit_Price)</f>
        <v>5</v>
      </c>
      <c r="M11676" s="3">
        <f>'Transaction Data'!$F11676*'Transaction Data'!$K11676</f>
        <v>405</v>
      </c>
      <c r="N11676" s="3">
        <f>'Transaction Data'!$F11676*'Transaction Data'!$L11676</f>
        <v>675</v>
      </c>
      <c r="O11676" s="3">
        <f>'Transaction Data'!$N11676-'Transaction Data'!$M11676</f>
        <v>270</v>
      </c>
      <c r="P11676" s="2">
        <f>DATEDIF('Transaction Data'!$D11676,'Transaction Data'!$A11676,"y")</f>
        <v>42</v>
      </c>
      <c r="Q11676" s="2" t="str">
        <f>FLOOR('Transaction Data'!$P11676,15)&amp;"-"&amp;FLOOR('Transaction Data'!$P11676,15)+14</f>
        <v>30-44</v>
      </c>
      <c r="R11676" s="2" t="str">
        <f>IF('Transaction Data'!$L11676&lt;=10,"Less Expensive","Expensive")</f>
        <v>Less Expensive</v>
      </c>
      <c r="S11676" s="4">
        <f>WEEKDAY('Transaction Data'!$A11676)</f>
        <v>1</v>
      </c>
      <c r="T11676" s="2" t="str">
        <f>IF(WEEKDAY('Transaction Data'!$A11676,2)&lt;6,"Weekday","Weekend")</f>
        <v>Weekend</v>
      </c>
    </row>
    <row r="11677" ht="15.75" customHeight="1">
      <c r="A11677" s="1">
        <v>45652.0</v>
      </c>
      <c r="B11677" s="2" t="s">
        <v>6115</v>
      </c>
      <c r="C11677" s="2" t="s">
        <v>54</v>
      </c>
      <c r="D11677" s="1">
        <v>17082.0</v>
      </c>
      <c r="E11677" s="2" t="s">
        <v>27</v>
      </c>
      <c r="F11677" s="2">
        <v>482.0</v>
      </c>
      <c r="G11677" s="2" t="s">
        <v>23</v>
      </c>
      <c r="H11677" s="2" t="s">
        <v>34</v>
      </c>
      <c r="I11677" s="2" t="s">
        <v>30</v>
      </c>
      <c r="J11677" s="2" t="str">
        <f t="array" ref="J11677">XLOOKUP('Transaction Data'!$G11677,Product_Code,Biscuit_Brand)</f>
        <v>Cinnamon Swirls</v>
      </c>
      <c r="K11677" s="2">
        <f t="array" ref="K11677">XLOOKUP('Transaction Data'!$G11677,Product_Code,Cost)</f>
        <v>10</v>
      </c>
      <c r="L11677" s="2">
        <f t="array" ref="L11677">XLOOKUP('Transaction Data'!$G11677,Product_Code,Unit_Price)</f>
        <v>14</v>
      </c>
      <c r="M11677" s="3">
        <f>'Transaction Data'!$F11677*'Transaction Data'!$K11677</f>
        <v>4820</v>
      </c>
      <c r="N11677" s="3">
        <f>'Transaction Data'!$F11677*'Transaction Data'!$L11677</f>
        <v>6748</v>
      </c>
      <c r="O11677" s="3">
        <f>'Transaction Data'!$N11677-'Transaction Data'!$M11677</f>
        <v>1928</v>
      </c>
      <c r="P11677" s="2">
        <f>DATEDIF('Transaction Data'!$D11677,'Transaction Data'!$A11677,"y")</f>
        <v>78</v>
      </c>
      <c r="Q11677" s="2" t="str">
        <f>FLOOR('Transaction Data'!$P11677,15)&amp;"-"&amp;FLOOR('Transaction Data'!$P11677,15)+14</f>
        <v>75-89</v>
      </c>
      <c r="R11677" s="2" t="str">
        <f>IF('Transaction Data'!$L11677&lt;=10,"Less Expensive","Expensive")</f>
        <v>Expensive</v>
      </c>
      <c r="S11677" s="4">
        <f>WEEKDAY('Transaction Data'!$A11677)</f>
        <v>5</v>
      </c>
      <c r="T11677" s="2" t="str">
        <f>IF(WEEKDAY('Transaction Data'!$A11677,2)&lt;6,"Weekday","Weekend")</f>
        <v>Weekday</v>
      </c>
    </row>
    <row r="11678" ht="15.75" customHeight="1">
      <c r="A11678" s="1">
        <v>45636.0</v>
      </c>
      <c r="B11678" s="2" t="s">
        <v>7655</v>
      </c>
      <c r="C11678" s="2" t="s">
        <v>32</v>
      </c>
      <c r="D11678" s="1">
        <v>24855.0</v>
      </c>
      <c r="E11678" s="2" t="s">
        <v>37</v>
      </c>
      <c r="F11678" s="2">
        <v>462.0</v>
      </c>
      <c r="G11678" s="2" t="s">
        <v>44</v>
      </c>
      <c r="H11678" s="2" t="s">
        <v>29</v>
      </c>
      <c r="I11678" s="2" t="s">
        <v>25</v>
      </c>
      <c r="J11678" s="2" t="str">
        <f t="array" ref="J11678">XLOOKUP('Transaction Data'!$G11678,Product_Code,Biscuit_Brand)</f>
        <v>Butter Crunch</v>
      </c>
      <c r="K11678" s="2">
        <f t="array" ref="K11678">XLOOKUP('Transaction Data'!$G11678,Product_Code,Cost)</f>
        <v>10</v>
      </c>
      <c r="L11678" s="2">
        <f t="array" ref="L11678">XLOOKUP('Transaction Data'!$G11678,Product_Code,Unit_Price)</f>
        <v>11</v>
      </c>
      <c r="M11678" s="3">
        <f>'Transaction Data'!$F11678*'Transaction Data'!$K11678</f>
        <v>4620</v>
      </c>
      <c r="N11678" s="3">
        <f>'Transaction Data'!$F11678*'Transaction Data'!$L11678</f>
        <v>5082</v>
      </c>
      <c r="O11678" s="3">
        <f>'Transaction Data'!$N11678-'Transaction Data'!$M11678</f>
        <v>462</v>
      </c>
      <c r="P11678" s="2">
        <f>DATEDIF('Transaction Data'!$D11678,'Transaction Data'!$A11678,"y")</f>
        <v>56</v>
      </c>
      <c r="Q11678" s="2" t="str">
        <f>FLOOR('Transaction Data'!$P11678,15)&amp;"-"&amp;FLOOR('Transaction Data'!$P11678,15)+14</f>
        <v>45-59</v>
      </c>
      <c r="R11678" s="2" t="str">
        <f>IF('Transaction Data'!$L11678&lt;=10,"Less Expensive","Expensive")</f>
        <v>Expensive</v>
      </c>
      <c r="S11678" s="4">
        <f>WEEKDAY('Transaction Data'!$A11678)</f>
        <v>3</v>
      </c>
      <c r="T11678" s="2" t="str">
        <f>IF(WEEKDAY('Transaction Data'!$A11678,2)&lt;6,"Weekday","Weekend")</f>
        <v>Weekday</v>
      </c>
    </row>
    <row r="11679" ht="15.75" customHeight="1">
      <c r="A11679" s="1">
        <v>45645.0</v>
      </c>
      <c r="B11679" s="2" t="s">
        <v>4995</v>
      </c>
      <c r="C11679" s="2" t="s">
        <v>51</v>
      </c>
      <c r="D11679" s="1">
        <v>31081.0</v>
      </c>
      <c r="E11679" s="2" t="s">
        <v>27</v>
      </c>
      <c r="F11679" s="2">
        <v>336.0</v>
      </c>
      <c r="G11679" s="2" t="s">
        <v>28</v>
      </c>
      <c r="H11679" s="2" t="s">
        <v>34</v>
      </c>
      <c r="I11679" s="2" t="s">
        <v>35</v>
      </c>
      <c r="J11679" s="2" t="str">
        <f t="array" ref="J11679">XLOOKUP('Transaction Data'!$G11679,Product_Code,Biscuit_Brand)</f>
        <v>Shortbread</v>
      </c>
      <c r="K11679" s="2">
        <f t="array" ref="K11679">XLOOKUP('Transaction Data'!$G11679,Product_Code,Cost)</f>
        <v>10</v>
      </c>
      <c r="L11679" s="2">
        <f t="array" ref="L11679">XLOOKUP('Transaction Data'!$G11679,Product_Code,Unit_Price)</f>
        <v>45</v>
      </c>
      <c r="M11679" s="3">
        <f>'Transaction Data'!$F11679*'Transaction Data'!$K11679</f>
        <v>3360</v>
      </c>
      <c r="N11679" s="3">
        <f>'Transaction Data'!$F11679*'Transaction Data'!$L11679</f>
        <v>15120</v>
      </c>
      <c r="O11679" s="3">
        <f>'Transaction Data'!$N11679-'Transaction Data'!$M11679</f>
        <v>11760</v>
      </c>
      <c r="P11679" s="2">
        <f>DATEDIF('Transaction Data'!$D11679,'Transaction Data'!$A11679,"y")</f>
        <v>39</v>
      </c>
      <c r="Q11679" s="2" t="str">
        <f>FLOOR('Transaction Data'!$P11679,15)&amp;"-"&amp;FLOOR('Transaction Data'!$P11679,15)+14</f>
        <v>30-44</v>
      </c>
      <c r="R11679" s="2" t="str">
        <f>IF('Transaction Data'!$L11679&lt;=10,"Less Expensive","Expensive")</f>
        <v>Expensive</v>
      </c>
      <c r="S11679" s="4">
        <f>WEEKDAY('Transaction Data'!$A11679)</f>
        <v>5</v>
      </c>
      <c r="T11679" s="2" t="str">
        <f>IF(WEEKDAY('Transaction Data'!$A11679,2)&lt;6,"Weekday","Weekend")</f>
        <v>Weekday</v>
      </c>
    </row>
    <row r="11680" ht="15.75" customHeight="1">
      <c r="A11680" s="1">
        <v>45635.0</v>
      </c>
      <c r="B11680" s="2" t="s">
        <v>4537</v>
      </c>
      <c r="C11680" s="2" t="s">
        <v>21</v>
      </c>
      <c r="D11680" s="1">
        <v>22181.0</v>
      </c>
      <c r="E11680" s="2" t="s">
        <v>22</v>
      </c>
      <c r="F11680" s="2">
        <v>370.0</v>
      </c>
      <c r="G11680" s="2" t="s">
        <v>23</v>
      </c>
      <c r="H11680" s="2" t="s">
        <v>34</v>
      </c>
      <c r="I11680" s="2" t="s">
        <v>30</v>
      </c>
      <c r="J11680" s="2" t="str">
        <f t="array" ref="J11680">XLOOKUP('Transaction Data'!$G11680,Product_Code,Biscuit_Brand)</f>
        <v>Cinnamon Swirls</v>
      </c>
      <c r="K11680" s="2">
        <f t="array" ref="K11680">XLOOKUP('Transaction Data'!$G11680,Product_Code,Cost)</f>
        <v>10</v>
      </c>
      <c r="L11680" s="2">
        <f t="array" ref="L11680">XLOOKUP('Transaction Data'!$G11680,Product_Code,Unit_Price)</f>
        <v>14</v>
      </c>
      <c r="M11680" s="3">
        <f>'Transaction Data'!$F11680*'Transaction Data'!$K11680</f>
        <v>3700</v>
      </c>
      <c r="N11680" s="3">
        <f>'Transaction Data'!$F11680*'Transaction Data'!$L11680</f>
        <v>5180</v>
      </c>
      <c r="O11680" s="3">
        <f>'Transaction Data'!$N11680-'Transaction Data'!$M11680</f>
        <v>1480</v>
      </c>
      <c r="P11680" s="2">
        <f>DATEDIF('Transaction Data'!$D11680,'Transaction Data'!$A11680,"y")</f>
        <v>64</v>
      </c>
      <c r="Q11680" s="2" t="str">
        <f>FLOOR('Transaction Data'!$P11680,15)&amp;"-"&amp;FLOOR('Transaction Data'!$P11680,15)+14</f>
        <v>60-74</v>
      </c>
      <c r="R11680" s="2" t="str">
        <f>IF('Transaction Data'!$L11680&lt;=10,"Less Expensive","Expensive")</f>
        <v>Expensive</v>
      </c>
      <c r="S11680" s="4">
        <f>WEEKDAY('Transaction Data'!$A11680)</f>
        <v>2</v>
      </c>
      <c r="T11680" s="2" t="str">
        <f>IF(WEEKDAY('Transaction Data'!$A11680,2)&lt;6,"Weekday","Weekend")</f>
        <v>Weekday</v>
      </c>
    </row>
    <row r="11681" ht="15.75" customHeight="1">
      <c r="A11681" s="1">
        <v>45633.0</v>
      </c>
      <c r="B11681" s="2" t="s">
        <v>3804</v>
      </c>
      <c r="C11681" s="2" t="s">
        <v>21</v>
      </c>
      <c r="D11681" s="1">
        <v>26038.0</v>
      </c>
      <c r="E11681" s="2" t="s">
        <v>22</v>
      </c>
      <c r="F11681" s="2">
        <v>274.0</v>
      </c>
      <c r="G11681" s="2" t="s">
        <v>23</v>
      </c>
      <c r="H11681" s="2" t="s">
        <v>45</v>
      </c>
      <c r="I11681" s="2" t="s">
        <v>30</v>
      </c>
      <c r="J11681" s="2" t="str">
        <f t="array" ref="J11681">XLOOKUP('Transaction Data'!$G11681,Product_Code,Biscuit_Brand)</f>
        <v>Cinnamon Swirls</v>
      </c>
      <c r="K11681" s="2">
        <f t="array" ref="K11681">XLOOKUP('Transaction Data'!$G11681,Product_Code,Cost)</f>
        <v>10</v>
      </c>
      <c r="L11681" s="2">
        <f t="array" ref="L11681">XLOOKUP('Transaction Data'!$G11681,Product_Code,Unit_Price)</f>
        <v>14</v>
      </c>
      <c r="M11681" s="3">
        <f>'Transaction Data'!$F11681*'Transaction Data'!$K11681</f>
        <v>2740</v>
      </c>
      <c r="N11681" s="3">
        <f>'Transaction Data'!$F11681*'Transaction Data'!$L11681</f>
        <v>3836</v>
      </c>
      <c r="O11681" s="3">
        <f>'Transaction Data'!$N11681-'Transaction Data'!$M11681</f>
        <v>1096</v>
      </c>
      <c r="P11681" s="2">
        <f>DATEDIF('Transaction Data'!$D11681,'Transaction Data'!$A11681,"y")</f>
        <v>53</v>
      </c>
      <c r="Q11681" s="2" t="str">
        <f>FLOOR('Transaction Data'!$P11681,15)&amp;"-"&amp;FLOOR('Transaction Data'!$P11681,15)+14</f>
        <v>45-59</v>
      </c>
      <c r="R11681" s="2" t="str">
        <f>IF('Transaction Data'!$L11681&lt;=10,"Less Expensive","Expensive")</f>
        <v>Expensive</v>
      </c>
      <c r="S11681" s="4">
        <f>WEEKDAY('Transaction Data'!$A11681)</f>
        <v>7</v>
      </c>
      <c r="T11681" s="2" t="str">
        <f>IF(WEEKDAY('Transaction Data'!$A11681,2)&lt;6,"Weekday","Weekend")</f>
        <v>Weekend</v>
      </c>
    </row>
    <row r="11682" ht="15.75" customHeight="1">
      <c r="A11682" s="1">
        <v>45647.0</v>
      </c>
      <c r="B11682" s="2" t="s">
        <v>8966</v>
      </c>
      <c r="C11682" s="2" t="s">
        <v>69</v>
      </c>
      <c r="D11682" s="1">
        <v>16815.0</v>
      </c>
      <c r="E11682" s="2" t="s">
        <v>37</v>
      </c>
      <c r="F11682" s="2">
        <v>264.0</v>
      </c>
      <c r="G11682" s="2" t="s">
        <v>28</v>
      </c>
      <c r="H11682" s="2" t="s">
        <v>24</v>
      </c>
      <c r="I11682" s="2" t="s">
        <v>35</v>
      </c>
      <c r="J11682" s="2" t="str">
        <f t="array" ref="J11682">XLOOKUP('Transaction Data'!$G11682,Product_Code,Biscuit_Brand)</f>
        <v>Shortbread</v>
      </c>
      <c r="K11682" s="2">
        <f t="array" ref="K11682">XLOOKUP('Transaction Data'!$G11682,Product_Code,Cost)</f>
        <v>10</v>
      </c>
      <c r="L11682" s="2">
        <f t="array" ref="L11682">XLOOKUP('Transaction Data'!$G11682,Product_Code,Unit_Price)</f>
        <v>45</v>
      </c>
      <c r="M11682" s="3">
        <f>'Transaction Data'!$F11682*'Transaction Data'!$K11682</f>
        <v>2640</v>
      </c>
      <c r="N11682" s="3">
        <f>'Transaction Data'!$F11682*'Transaction Data'!$L11682</f>
        <v>11880</v>
      </c>
      <c r="O11682" s="3">
        <f>'Transaction Data'!$N11682-'Transaction Data'!$M11682</f>
        <v>9240</v>
      </c>
      <c r="P11682" s="2">
        <f>DATEDIF('Transaction Data'!$D11682,'Transaction Data'!$A11682,"y")</f>
        <v>78</v>
      </c>
      <c r="Q11682" s="2" t="str">
        <f>FLOOR('Transaction Data'!$P11682,15)&amp;"-"&amp;FLOOR('Transaction Data'!$P11682,15)+14</f>
        <v>75-89</v>
      </c>
      <c r="R11682" s="2" t="str">
        <f>IF('Transaction Data'!$L11682&lt;=10,"Less Expensive","Expensive")</f>
        <v>Expensive</v>
      </c>
      <c r="S11682" s="4">
        <f>WEEKDAY('Transaction Data'!$A11682)</f>
        <v>7</v>
      </c>
      <c r="T11682" s="2" t="str">
        <f>IF(WEEKDAY('Transaction Data'!$A11682,2)&lt;6,"Weekday","Weekend")</f>
        <v>Weekend</v>
      </c>
    </row>
    <row r="11683" ht="15.75" customHeight="1">
      <c r="A11683" s="1">
        <v>45652.0</v>
      </c>
      <c r="B11683" s="2" t="s">
        <v>6352</v>
      </c>
      <c r="C11683" s="2" t="s">
        <v>47</v>
      </c>
      <c r="D11683" s="1">
        <v>36414.0</v>
      </c>
      <c r="E11683" s="2" t="s">
        <v>27</v>
      </c>
      <c r="F11683" s="2">
        <v>320.0</v>
      </c>
      <c r="G11683" s="2" t="s">
        <v>23</v>
      </c>
      <c r="H11683" s="2" t="s">
        <v>39</v>
      </c>
      <c r="I11683" s="2" t="s">
        <v>35</v>
      </c>
      <c r="J11683" s="2" t="str">
        <f t="array" ref="J11683">XLOOKUP('Transaction Data'!$G11683,Product_Code,Biscuit_Brand)</f>
        <v>Cinnamon Swirls</v>
      </c>
      <c r="K11683" s="2">
        <f t="array" ref="K11683">XLOOKUP('Transaction Data'!$G11683,Product_Code,Cost)</f>
        <v>10</v>
      </c>
      <c r="L11683" s="2">
        <f t="array" ref="L11683">XLOOKUP('Transaction Data'!$G11683,Product_Code,Unit_Price)</f>
        <v>14</v>
      </c>
      <c r="M11683" s="3">
        <f>'Transaction Data'!$F11683*'Transaction Data'!$K11683</f>
        <v>3200</v>
      </c>
      <c r="N11683" s="3">
        <f>'Transaction Data'!$F11683*'Transaction Data'!$L11683</f>
        <v>4480</v>
      </c>
      <c r="O11683" s="3">
        <f>'Transaction Data'!$N11683-'Transaction Data'!$M11683</f>
        <v>1280</v>
      </c>
      <c r="P11683" s="2">
        <f>DATEDIF('Transaction Data'!$D11683,'Transaction Data'!$A11683,"y")</f>
        <v>25</v>
      </c>
      <c r="Q11683" s="2" t="str">
        <f>FLOOR('Transaction Data'!$P11683,15)&amp;"-"&amp;FLOOR('Transaction Data'!$P11683,15)+14</f>
        <v>15-29</v>
      </c>
      <c r="R11683" s="2" t="str">
        <f>IF('Transaction Data'!$L11683&lt;=10,"Less Expensive","Expensive")</f>
        <v>Expensive</v>
      </c>
      <c r="S11683" s="4">
        <f>WEEKDAY('Transaction Data'!$A11683)</f>
        <v>5</v>
      </c>
      <c r="T11683" s="2" t="str">
        <f>IF(WEEKDAY('Transaction Data'!$A11683,2)&lt;6,"Weekday","Weekend")</f>
        <v>Weekday</v>
      </c>
    </row>
    <row r="11684" ht="15.75" customHeight="1">
      <c r="A11684" s="1">
        <v>45640.0</v>
      </c>
      <c r="B11684" s="2" t="s">
        <v>4868</v>
      </c>
      <c r="C11684" s="2" t="s">
        <v>32</v>
      </c>
      <c r="D11684" s="1">
        <v>18009.0</v>
      </c>
      <c r="E11684" s="2" t="s">
        <v>63</v>
      </c>
      <c r="F11684" s="2">
        <v>215.0</v>
      </c>
      <c r="G11684" s="2" t="s">
        <v>38</v>
      </c>
      <c r="H11684" s="2" t="s">
        <v>45</v>
      </c>
      <c r="I11684" s="2" t="s">
        <v>25</v>
      </c>
      <c r="J11684" s="2" t="str">
        <f t="array" ref="J11684">XLOOKUP('Transaction Data'!$G11684,Product_Code,Biscuit_Brand)</f>
        <v>Ginger Snaps</v>
      </c>
      <c r="K11684" s="2">
        <f t="array" ref="K11684">XLOOKUP('Transaction Data'!$G11684,Product_Code,Cost)</f>
        <v>14</v>
      </c>
      <c r="L11684" s="2">
        <f t="array" ref="L11684">XLOOKUP('Transaction Data'!$G11684,Product_Code,Unit_Price)</f>
        <v>28</v>
      </c>
      <c r="M11684" s="3">
        <f>'Transaction Data'!$F11684*'Transaction Data'!$K11684</f>
        <v>3010</v>
      </c>
      <c r="N11684" s="3">
        <f>'Transaction Data'!$F11684*'Transaction Data'!$L11684</f>
        <v>6020</v>
      </c>
      <c r="O11684" s="3">
        <f>'Transaction Data'!$N11684-'Transaction Data'!$M11684</f>
        <v>3010</v>
      </c>
      <c r="P11684" s="2">
        <f>DATEDIF('Transaction Data'!$D11684,'Transaction Data'!$A11684,"y")</f>
        <v>75</v>
      </c>
      <c r="Q11684" s="2" t="str">
        <f>FLOOR('Transaction Data'!$P11684,15)&amp;"-"&amp;FLOOR('Transaction Data'!$P11684,15)+14</f>
        <v>75-89</v>
      </c>
      <c r="R11684" s="2" t="str">
        <f>IF('Transaction Data'!$L11684&lt;=10,"Less Expensive","Expensive")</f>
        <v>Expensive</v>
      </c>
      <c r="S11684" s="4">
        <f>WEEKDAY('Transaction Data'!$A11684)</f>
        <v>7</v>
      </c>
      <c r="T11684" s="2" t="str">
        <f>IF(WEEKDAY('Transaction Data'!$A11684,2)&lt;6,"Weekday","Weekend")</f>
        <v>Weekend</v>
      </c>
    </row>
    <row r="11685" ht="15.75" customHeight="1">
      <c r="A11685" s="1">
        <v>45653.0</v>
      </c>
      <c r="B11685" s="2" t="s">
        <v>6842</v>
      </c>
      <c r="C11685" s="2" t="s">
        <v>21</v>
      </c>
      <c r="D11685" s="1">
        <v>34930.0</v>
      </c>
      <c r="E11685" s="2" t="s">
        <v>22</v>
      </c>
      <c r="F11685" s="2">
        <v>427.0</v>
      </c>
      <c r="G11685" s="2" t="s">
        <v>57</v>
      </c>
      <c r="H11685" s="2" t="s">
        <v>49</v>
      </c>
      <c r="I11685" s="2" t="s">
        <v>25</v>
      </c>
      <c r="J11685" s="2" t="str">
        <f t="array" ref="J11685">XLOOKUP('Transaction Data'!$G11685,Product_Code,Biscuit_Brand)</f>
        <v>Oatmeal Cookies</v>
      </c>
      <c r="K11685" s="2">
        <f t="array" ref="K11685">XLOOKUP('Transaction Data'!$G11685,Product_Code,Cost)</f>
        <v>19</v>
      </c>
      <c r="L11685" s="2">
        <f t="array" ref="L11685">XLOOKUP('Transaction Data'!$G11685,Product_Code,Unit_Price)</f>
        <v>23</v>
      </c>
      <c r="M11685" s="3">
        <f>'Transaction Data'!$F11685*'Transaction Data'!$K11685</f>
        <v>8113</v>
      </c>
      <c r="N11685" s="3">
        <f>'Transaction Data'!$F11685*'Transaction Data'!$L11685</f>
        <v>9821</v>
      </c>
      <c r="O11685" s="3">
        <f>'Transaction Data'!$N11685-'Transaction Data'!$M11685</f>
        <v>1708</v>
      </c>
      <c r="P11685" s="2">
        <f>DATEDIF('Transaction Data'!$D11685,'Transaction Data'!$A11685,"y")</f>
        <v>29</v>
      </c>
      <c r="Q11685" s="2" t="str">
        <f>FLOOR('Transaction Data'!$P11685,15)&amp;"-"&amp;FLOOR('Transaction Data'!$P11685,15)+14</f>
        <v>15-29</v>
      </c>
      <c r="R11685" s="2" t="str">
        <f>IF('Transaction Data'!$L11685&lt;=10,"Less Expensive","Expensive")</f>
        <v>Expensive</v>
      </c>
      <c r="S11685" s="4">
        <f>WEEKDAY('Transaction Data'!$A11685)</f>
        <v>6</v>
      </c>
      <c r="T11685" s="2" t="str">
        <f>IF(WEEKDAY('Transaction Data'!$A11685,2)&lt;6,"Weekday","Weekend")</f>
        <v>Weekday</v>
      </c>
    </row>
    <row r="11686" ht="15.75" customHeight="1">
      <c r="A11686" s="1">
        <v>45627.0</v>
      </c>
      <c r="B11686" s="2" t="s">
        <v>5375</v>
      </c>
      <c r="C11686" s="2" t="s">
        <v>47</v>
      </c>
      <c r="D11686" s="1">
        <v>37406.0</v>
      </c>
      <c r="E11686" s="2" t="s">
        <v>22</v>
      </c>
      <c r="F11686" s="2">
        <v>35.0</v>
      </c>
      <c r="G11686" s="2" t="s">
        <v>55</v>
      </c>
      <c r="H11686" s="2" t="s">
        <v>45</v>
      </c>
      <c r="I11686" s="2" t="s">
        <v>30</v>
      </c>
      <c r="J11686" s="2" t="str">
        <f t="array" ref="J11686">XLOOKUP('Transaction Data'!$G11686,Product_Code,Biscuit_Brand)</f>
        <v>Vanilla Wafers</v>
      </c>
      <c r="K11686" s="2">
        <f t="array" ref="K11686">XLOOKUP('Transaction Data'!$G11686,Product_Code,Cost)</f>
        <v>18</v>
      </c>
      <c r="L11686" s="2">
        <f t="array" ref="L11686">XLOOKUP('Transaction Data'!$G11686,Product_Code,Unit_Price)</f>
        <v>36</v>
      </c>
      <c r="M11686" s="3">
        <f>'Transaction Data'!$F11686*'Transaction Data'!$K11686</f>
        <v>630</v>
      </c>
      <c r="N11686" s="3">
        <f>'Transaction Data'!$F11686*'Transaction Data'!$L11686</f>
        <v>1260</v>
      </c>
      <c r="O11686" s="3">
        <f>'Transaction Data'!$N11686-'Transaction Data'!$M11686</f>
        <v>630</v>
      </c>
      <c r="P11686" s="2">
        <f>DATEDIF('Transaction Data'!$D11686,'Transaction Data'!$A11686,"y")</f>
        <v>22</v>
      </c>
      <c r="Q11686" s="2" t="str">
        <f>FLOOR('Transaction Data'!$P11686,15)&amp;"-"&amp;FLOOR('Transaction Data'!$P11686,15)+14</f>
        <v>15-29</v>
      </c>
      <c r="R11686" s="2" t="str">
        <f>IF('Transaction Data'!$L11686&lt;=10,"Less Expensive","Expensive")</f>
        <v>Expensive</v>
      </c>
      <c r="S11686" s="4">
        <f>WEEKDAY('Transaction Data'!$A11686)</f>
        <v>1</v>
      </c>
      <c r="T11686" s="2" t="str">
        <f>IF(WEEKDAY('Transaction Data'!$A11686,2)&lt;6,"Weekday","Weekend")</f>
        <v>Weekend</v>
      </c>
    </row>
    <row r="11687" ht="15.75" customHeight="1">
      <c r="A11687" s="1">
        <v>45635.0</v>
      </c>
      <c r="B11687" s="2" t="s">
        <v>3382</v>
      </c>
      <c r="C11687" s="2" t="s">
        <v>65</v>
      </c>
      <c r="D11687" s="1">
        <v>35782.0</v>
      </c>
      <c r="E11687" s="2" t="s">
        <v>27</v>
      </c>
      <c r="F11687" s="2">
        <v>433.0</v>
      </c>
      <c r="G11687" s="2" t="s">
        <v>38</v>
      </c>
      <c r="H11687" s="2" t="s">
        <v>42</v>
      </c>
      <c r="I11687" s="2" t="s">
        <v>25</v>
      </c>
      <c r="J11687" s="2" t="str">
        <f t="array" ref="J11687">XLOOKUP('Transaction Data'!$G11687,Product_Code,Biscuit_Brand)</f>
        <v>Ginger Snaps</v>
      </c>
      <c r="K11687" s="2">
        <f t="array" ref="K11687">XLOOKUP('Transaction Data'!$G11687,Product_Code,Cost)</f>
        <v>14</v>
      </c>
      <c r="L11687" s="2">
        <f t="array" ref="L11687">XLOOKUP('Transaction Data'!$G11687,Product_Code,Unit_Price)</f>
        <v>28</v>
      </c>
      <c r="M11687" s="3">
        <f>'Transaction Data'!$F11687*'Transaction Data'!$K11687</f>
        <v>6062</v>
      </c>
      <c r="N11687" s="3">
        <f>'Transaction Data'!$F11687*'Transaction Data'!$L11687</f>
        <v>12124</v>
      </c>
      <c r="O11687" s="3">
        <f>'Transaction Data'!$N11687-'Transaction Data'!$M11687</f>
        <v>6062</v>
      </c>
      <c r="P11687" s="2">
        <f>DATEDIF('Transaction Data'!$D11687,'Transaction Data'!$A11687,"y")</f>
        <v>26</v>
      </c>
      <c r="Q11687" s="2" t="str">
        <f>FLOOR('Transaction Data'!$P11687,15)&amp;"-"&amp;FLOOR('Transaction Data'!$P11687,15)+14</f>
        <v>15-29</v>
      </c>
      <c r="R11687" s="2" t="str">
        <f>IF('Transaction Data'!$L11687&lt;=10,"Less Expensive","Expensive")</f>
        <v>Expensive</v>
      </c>
      <c r="S11687" s="4">
        <f>WEEKDAY('Transaction Data'!$A11687)</f>
        <v>2</v>
      </c>
      <c r="T11687" s="2" t="str">
        <f>IF(WEEKDAY('Transaction Data'!$A11687,2)&lt;6,"Weekday","Weekend")</f>
        <v>Weekday</v>
      </c>
    </row>
    <row r="11688" ht="15.75" customHeight="1">
      <c r="A11688" s="1">
        <v>45656.0</v>
      </c>
      <c r="B11688" s="2" t="s">
        <v>2568</v>
      </c>
      <c r="C11688" s="2" t="s">
        <v>72</v>
      </c>
      <c r="D11688" s="1">
        <v>38882.0</v>
      </c>
      <c r="E11688" s="2" t="s">
        <v>37</v>
      </c>
      <c r="F11688" s="2">
        <v>200.0</v>
      </c>
      <c r="G11688" s="2" t="s">
        <v>48</v>
      </c>
      <c r="H11688" s="2" t="s">
        <v>45</v>
      </c>
      <c r="I11688" s="2" t="s">
        <v>25</v>
      </c>
      <c r="J11688" s="2" t="str">
        <f t="array" ref="J11688">XLOOKUP('Transaction Data'!$G11688,Product_Code,Biscuit_Brand)</f>
        <v>Lemon Crisps</v>
      </c>
      <c r="K11688" s="2">
        <f t="array" ref="K11688">XLOOKUP('Transaction Data'!$G11688,Product_Code,Cost)</f>
        <v>7</v>
      </c>
      <c r="L11688" s="2">
        <f t="array" ref="L11688">XLOOKUP('Transaction Data'!$G11688,Product_Code,Unit_Price)</f>
        <v>9</v>
      </c>
      <c r="M11688" s="3">
        <f>'Transaction Data'!$F11688*'Transaction Data'!$K11688</f>
        <v>1400</v>
      </c>
      <c r="N11688" s="3">
        <f>'Transaction Data'!$F11688*'Transaction Data'!$L11688</f>
        <v>1800</v>
      </c>
      <c r="O11688" s="3">
        <f>'Transaction Data'!$N11688-'Transaction Data'!$M11688</f>
        <v>400</v>
      </c>
      <c r="P11688" s="2">
        <f>DATEDIF('Transaction Data'!$D11688,'Transaction Data'!$A11688,"y")</f>
        <v>18</v>
      </c>
      <c r="Q11688" s="2" t="str">
        <f>FLOOR('Transaction Data'!$P11688,15)&amp;"-"&amp;FLOOR('Transaction Data'!$P11688,15)+14</f>
        <v>15-29</v>
      </c>
      <c r="R11688" s="2" t="str">
        <f>IF('Transaction Data'!$L11688&lt;=10,"Less Expensive","Expensive")</f>
        <v>Less Expensive</v>
      </c>
      <c r="S11688" s="4">
        <f>WEEKDAY('Transaction Data'!$A11688)</f>
        <v>2</v>
      </c>
      <c r="T11688" s="2" t="str">
        <f>IF(WEEKDAY('Transaction Data'!$A11688,2)&lt;6,"Weekday","Weekend")</f>
        <v>Weekday</v>
      </c>
    </row>
    <row r="11689" ht="15.75" customHeight="1">
      <c r="A11689" s="1">
        <v>45650.0</v>
      </c>
      <c r="B11689" s="2" t="s">
        <v>7542</v>
      </c>
      <c r="C11689" s="2" t="s">
        <v>32</v>
      </c>
      <c r="D11689" s="1">
        <v>24665.0</v>
      </c>
      <c r="E11689" s="2" t="s">
        <v>63</v>
      </c>
      <c r="F11689" s="2">
        <v>301.0</v>
      </c>
      <c r="G11689" s="2" t="s">
        <v>38</v>
      </c>
      <c r="H11689" s="2" t="s">
        <v>34</v>
      </c>
      <c r="I11689" s="2" t="s">
        <v>35</v>
      </c>
      <c r="J11689" s="2" t="str">
        <f t="array" ref="J11689">XLOOKUP('Transaction Data'!$G11689,Product_Code,Biscuit_Brand)</f>
        <v>Ginger Snaps</v>
      </c>
      <c r="K11689" s="2">
        <f t="array" ref="K11689">XLOOKUP('Transaction Data'!$G11689,Product_Code,Cost)</f>
        <v>14</v>
      </c>
      <c r="L11689" s="2">
        <f t="array" ref="L11689">XLOOKUP('Transaction Data'!$G11689,Product_Code,Unit_Price)</f>
        <v>28</v>
      </c>
      <c r="M11689" s="3">
        <f>'Transaction Data'!$F11689*'Transaction Data'!$K11689</f>
        <v>4214</v>
      </c>
      <c r="N11689" s="3">
        <f>'Transaction Data'!$F11689*'Transaction Data'!$L11689</f>
        <v>8428</v>
      </c>
      <c r="O11689" s="3">
        <f>'Transaction Data'!$N11689-'Transaction Data'!$M11689</f>
        <v>4214</v>
      </c>
      <c r="P11689" s="2">
        <f>DATEDIF('Transaction Data'!$D11689,'Transaction Data'!$A11689,"y")</f>
        <v>57</v>
      </c>
      <c r="Q11689" s="2" t="str">
        <f>FLOOR('Transaction Data'!$P11689,15)&amp;"-"&amp;FLOOR('Transaction Data'!$P11689,15)+14</f>
        <v>45-59</v>
      </c>
      <c r="R11689" s="2" t="str">
        <f>IF('Transaction Data'!$L11689&lt;=10,"Less Expensive","Expensive")</f>
        <v>Expensive</v>
      </c>
      <c r="S11689" s="4">
        <f>WEEKDAY('Transaction Data'!$A11689)</f>
        <v>3</v>
      </c>
      <c r="T11689" s="2" t="str">
        <f>IF(WEEKDAY('Transaction Data'!$A11689,2)&lt;6,"Weekday","Weekend")</f>
        <v>Weekday</v>
      </c>
    </row>
    <row r="11690" ht="15.75" customHeight="1">
      <c r="A11690" s="1">
        <v>45657.0</v>
      </c>
      <c r="B11690" s="2" t="s">
        <v>2862</v>
      </c>
      <c r="C11690" s="2" t="s">
        <v>41</v>
      </c>
      <c r="D11690" s="1">
        <v>26081.0</v>
      </c>
      <c r="E11690" s="2" t="s">
        <v>27</v>
      </c>
      <c r="F11690" s="2">
        <v>13.0</v>
      </c>
      <c r="G11690" s="2" t="s">
        <v>57</v>
      </c>
      <c r="H11690" s="2" t="s">
        <v>42</v>
      </c>
      <c r="I11690" s="2" t="s">
        <v>25</v>
      </c>
      <c r="J11690" s="2" t="str">
        <f t="array" ref="J11690">XLOOKUP('Transaction Data'!$G11690,Product_Code,Biscuit_Brand)</f>
        <v>Oatmeal Cookies</v>
      </c>
      <c r="K11690" s="2">
        <f t="array" ref="K11690">XLOOKUP('Transaction Data'!$G11690,Product_Code,Cost)</f>
        <v>19</v>
      </c>
      <c r="L11690" s="2">
        <f t="array" ref="L11690">XLOOKUP('Transaction Data'!$G11690,Product_Code,Unit_Price)</f>
        <v>23</v>
      </c>
      <c r="M11690" s="3">
        <f>'Transaction Data'!$F11690*'Transaction Data'!$K11690</f>
        <v>247</v>
      </c>
      <c r="N11690" s="3">
        <f>'Transaction Data'!$F11690*'Transaction Data'!$L11690</f>
        <v>299</v>
      </c>
      <c r="O11690" s="3">
        <f>'Transaction Data'!$N11690-'Transaction Data'!$M11690</f>
        <v>52</v>
      </c>
      <c r="P11690" s="2">
        <f>DATEDIF('Transaction Data'!$D11690,'Transaction Data'!$A11690,"y")</f>
        <v>53</v>
      </c>
      <c r="Q11690" s="2" t="str">
        <f>FLOOR('Transaction Data'!$P11690,15)&amp;"-"&amp;FLOOR('Transaction Data'!$P11690,15)+14</f>
        <v>45-59</v>
      </c>
      <c r="R11690" s="2" t="str">
        <f>IF('Transaction Data'!$L11690&lt;=10,"Less Expensive","Expensive")</f>
        <v>Expensive</v>
      </c>
      <c r="S11690" s="4">
        <f>WEEKDAY('Transaction Data'!$A11690)</f>
        <v>3</v>
      </c>
      <c r="T11690" s="2" t="str">
        <f>IF(WEEKDAY('Transaction Data'!$A11690,2)&lt;6,"Weekday","Weekend")</f>
        <v>Weekday</v>
      </c>
    </row>
    <row r="11691" ht="15.75" customHeight="1">
      <c r="A11691" s="1">
        <v>45637.0</v>
      </c>
      <c r="B11691" s="2" t="s">
        <v>4502</v>
      </c>
      <c r="C11691" s="2" t="s">
        <v>78</v>
      </c>
      <c r="D11691" s="1">
        <v>20879.0</v>
      </c>
      <c r="E11691" s="2" t="s">
        <v>27</v>
      </c>
      <c r="F11691" s="2">
        <v>374.0</v>
      </c>
      <c r="G11691" s="2" t="s">
        <v>33</v>
      </c>
      <c r="H11691" s="2" t="s">
        <v>34</v>
      </c>
      <c r="I11691" s="2" t="s">
        <v>35</v>
      </c>
      <c r="J11691" s="2" t="str">
        <f t="array" ref="J11691">XLOOKUP('Transaction Data'!$G11691,Product_Code,Biscuit_Brand)</f>
        <v>Caramel Biscuits</v>
      </c>
      <c r="K11691" s="2">
        <f t="array" ref="K11691">XLOOKUP('Transaction Data'!$G11691,Product_Code,Cost)</f>
        <v>18</v>
      </c>
      <c r="L11691" s="2">
        <f t="array" ref="L11691">XLOOKUP('Transaction Data'!$G11691,Product_Code,Unit_Price)</f>
        <v>22</v>
      </c>
      <c r="M11691" s="3">
        <f>'Transaction Data'!$F11691*'Transaction Data'!$K11691</f>
        <v>6732</v>
      </c>
      <c r="N11691" s="3">
        <f>'Transaction Data'!$F11691*'Transaction Data'!$L11691</f>
        <v>8228</v>
      </c>
      <c r="O11691" s="3">
        <f>'Transaction Data'!$N11691-'Transaction Data'!$M11691</f>
        <v>1496</v>
      </c>
      <c r="P11691" s="2">
        <f>DATEDIF('Transaction Data'!$D11691,'Transaction Data'!$A11691,"y")</f>
        <v>67</v>
      </c>
      <c r="Q11691" s="2" t="str">
        <f>FLOOR('Transaction Data'!$P11691,15)&amp;"-"&amp;FLOOR('Transaction Data'!$P11691,15)+14</f>
        <v>60-74</v>
      </c>
      <c r="R11691" s="2" t="str">
        <f>IF('Transaction Data'!$L11691&lt;=10,"Less Expensive","Expensive")</f>
        <v>Expensive</v>
      </c>
      <c r="S11691" s="4">
        <f>WEEKDAY('Transaction Data'!$A11691)</f>
        <v>4</v>
      </c>
      <c r="T11691" s="2" t="str">
        <f>IF(WEEKDAY('Transaction Data'!$A11691,2)&lt;6,"Weekday","Weekend")</f>
        <v>Weekday</v>
      </c>
    </row>
    <row r="11692" ht="15.75" customHeight="1">
      <c r="A11692" s="1">
        <v>45652.0</v>
      </c>
      <c r="B11692" s="2" t="s">
        <v>7679</v>
      </c>
      <c r="C11692" s="2" t="s">
        <v>32</v>
      </c>
      <c r="D11692" s="1">
        <v>25395.0</v>
      </c>
      <c r="E11692" s="2" t="s">
        <v>27</v>
      </c>
      <c r="F11692" s="2">
        <v>364.0</v>
      </c>
      <c r="G11692" s="2" t="s">
        <v>48</v>
      </c>
      <c r="H11692" s="2" t="s">
        <v>24</v>
      </c>
      <c r="I11692" s="2" t="s">
        <v>30</v>
      </c>
      <c r="J11692" s="2" t="str">
        <f t="array" ref="J11692">XLOOKUP('Transaction Data'!$G11692,Product_Code,Biscuit_Brand)</f>
        <v>Lemon Crisps</v>
      </c>
      <c r="K11692" s="2">
        <f t="array" ref="K11692">XLOOKUP('Transaction Data'!$G11692,Product_Code,Cost)</f>
        <v>7</v>
      </c>
      <c r="L11692" s="2">
        <f t="array" ref="L11692">XLOOKUP('Transaction Data'!$G11692,Product_Code,Unit_Price)</f>
        <v>9</v>
      </c>
      <c r="M11692" s="3">
        <f>'Transaction Data'!$F11692*'Transaction Data'!$K11692</f>
        <v>2548</v>
      </c>
      <c r="N11692" s="3">
        <f>'Transaction Data'!$F11692*'Transaction Data'!$L11692</f>
        <v>3276</v>
      </c>
      <c r="O11692" s="3">
        <f>'Transaction Data'!$N11692-'Transaction Data'!$M11692</f>
        <v>728</v>
      </c>
      <c r="P11692" s="2">
        <f>DATEDIF('Transaction Data'!$D11692,'Transaction Data'!$A11692,"y")</f>
        <v>55</v>
      </c>
      <c r="Q11692" s="2" t="str">
        <f>FLOOR('Transaction Data'!$P11692,15)&amp;"-"&amp;FLOOR('Transaction Data'!$P11692,15)+14</f>
        <v>45-59</v>
      </c>
      <c r="R11692" s="2" t="str">
        <f>IF('Transaction Data'!$L11692&lt;=10,"Less Expensive","Expensive")</f>
        <v>Less Expensive</v>
      </c>
      <c r="S11692" s="4">
        <f>WEEKDAY('Transaction Data'!$A11692)</f>
        <v>5</v>
      </c>
      <c r="T11692" s="2" t="str">
        <f>IF(WEEKDAY('Transaction Data'!$A11692,2)&lt;6,"Weekday","Weekend")</f>
        <v>Weekday</v>
      </c>
    </row>
    <row r="11693" ht="15.75" customHeight="1">
      <c r="A11693" s="1">
        <v>45651.0</v>
      </c>
      <c r="B11693" s="2" t="s">
        <v>7019</v>
      </c>
      <c r="C11693" s="2" t="s">
        <v>32</v>
      </c>
      <c r="D11693" s="1">
        <v>36681.0</v>
      </c>
      <c r="E11693" s="2" t="s">
        <v>63</v>
      </c>
      <c r="F11693" s="2">
        <v>16.0</v>
      </c>
      <c r="G11693" s="2" t="s">
        <v>38</v>
      </c>
      <c r="H11693" s="2" t="s">
        <v>52</v>
      </c>
      <c r="I11693" s="2" t="s">
        <v>30</v>
      </c>
      <c r="J11693" s="2" t="str">
        <f t="array" ref="J11693">XLOOKUP('Transaction Data'!$G11693,Product_Code,Biscuit_Brand)</f>
        <v>Ginger Snaps</v>
      </c>
      <c r="K11693" s="2">
        <f t="array" ref="K11693">XLOOKUP('Transaction Data'!$G11693,Product_Code,Cost)</f>
        <v>14</v>
      </c>
      <c r="L11693" s="2">
        <f t="array" ref="L11693">XLOOKUP('Transaction Data'!$G11693,Product_Code,Unit_Price)</f>
        <v>28</v>
      </c>
      <c r="M11693" s="3">
        <f>'Transaction Data'!$F11693*'Transaction Data'!$K11693</f>
        <v>224</v>
      </c>
      <c r="N11693" s="3">
        <f>'Transaction Data'!$F11693*'Transaction Data'!$L11693</f>
        <v>448</v>
      </c>
      <c r="O11693" s="3">
        <f>'Transaction Data'!$N11693-'Transaction Data'!$M11693</f>
        <v>224</v>
      </c>
      <c r="P11693" s="2">
        <f>DATEDIF('Transaction Data'!$D11693,'Transaction Data'!$A11693,"y")</f>
        <v>24</v>
      </c>
      <c r="Q11693" s="2" t="str">
        <f>FLOOR('Transaction Data'!$P11693,15)&amp;"-"&amp;FLOOR('Transaction Data'!$P11693,15)+14</f>
        <v>15-29</v>
      </c>
      <c r="R11693" s="2" t="str">
        <f>IF('Transaction Data'!$L11693&lt;=10,"Less Expensive","Expensive")</f>
        <v>Expensive</v>
      </c>
      <c r="S11693" s="4">
        <f>WEEKDAY('Transaction Data'!$A11693)</f>
        <v>4</v>
      </c>
      <c r="T11693" s="2" t="str">
        <f>IF(WEEKDAY('Transaction Data'!$A11693,2)&lt;6,"Weekday","Weekend")</f>
        <v>Weekday</v>
      </c>
    </row>
    <row r="11694" ht="15.75" customHeight="1">
      <c r="A11694" s="1">
        <v>45634.0</v>
      </c>
      <c r="B11694" s="2" t="s">
        <v>597</v>
      </c>
      <c r="C11694" s="2" t="s">
        <v>41</v>
      </c>
      <c r="D11694" s="1">
        <v>30078.0</v>
      </c>
      <c r="E11694" s="2" t="s">
        <v>63</v>
      </c>
      <c r="F11694" s="2">
        <v>207.0</v>
      </c>
      <c r="G11694" s="2" t="s">
        <v>55</v>
      </c>
      <c r="H11694" s="2" t="s">
        <v>52</v>
      </c>
      <c r="I11694" s="2" t="s">
        <v>35</v>
      </c>
      <c r="J11694" s="2" t="str">
        <f t="array" ref="J11694">XLOOKUP('Transaction Data'!$G11694,Product_Code,Biscuit_Brand)</f>
        <v>Vanilla Wafers</v>
      </c>
      <c r="K11694" s="2">
        <f t="array" ref="K11694">XLOOKUP('Transaction Data'!$G11694,Product_Code,Cost)</f>
        <v>18</v>
      </c>
      <c r="L11694" s="2">
        <f t="array" ref="L11694">XLOOKUP('Transaction Data'!$G11694,Product_Code,Unit_Price)</f>
        <v>36</v>
      </c>
      <c r="M11694" s="3">
        <f>'Transaction Data'!$F11694*'Transaction Data'!$K11694</f>
        <v>3726</v>
      </c>
      <c r="N11694" s="3">
        <f>'Transaction Data'!$F11694*'Transaction Data'!$L11694</f>
        <v>7452</v>
      </c>
      <c r="O11694" s="3">
        <f>'Transaction Data'!$N11694-'Transaction Data'!$M11694</f>
        <v>3726</v>
      </c>
      <c r="P11694" s="2">
        <f>DATEDIF('Transaction Data'!$D11694,'Transaction Data'!$A11694,"y")</f>
        <v>42</v>
      </c>
      <c r="Q11694" s="2" t="str">
        <f>FLOOR('Transaction Data'!$P11694,15)&amp;"-"&amp;FLOOR('Transaction Data'!$P11694,15)+14</f>
        <v>30-44</v>
      </c>
      <c r="R11694" s="2" t="str">
        <f>IF('Transaction Data'!$L11694&lt;=10,"Less Expensive","Expensive")</f>
        <v>Expensive</v>
      </c>
      <c r="S11694" s="4">
        <f>WEEKDAY('Transaction Data'!$A11694)</f>
        <v>1</v>
      </c>
      <c r="T11694" s="2" t="str">
        <f>IF(WEEKDAY('Transaction Data'!$A11694,2)&lt;6,"Weekday","Weekend")</f>
        <v>Weekend</v>
      </c>
    </row>
    <row r="11695" ht="15.75" customHeight="1">
      <c r="A11695" s="1">
        <v>45631.0</v>
      </c>
      <c r="B11695" s="2" t="s">
        <v>36</v>
      </c>
      <c r="C11695" s="2" t="s">
        <v>21</v>
      </c>
      <c r="D11695" s="1">
        <v>35765.0</v>
      </c>
      <c r="E11695" s="2" t="s">
        <v>22</v>
      </c>
      <c r="F11695" s="2">
        <v>303.0</v>
      </c>
      <c r="G11695" s="2" t="s">
        <v>44</v>
      </c>
      <c r="H11695" s="2" t="s">
        <v>24</v>
      </c>
      <c r="I11695" s="2" t="s">
        <v>35</v>
      </c>
      <c r="J11695" s="2" t="str">
        <f t="array" ref="J11695">XLOOKUP('Transaction Data'!$G11695,Product_Code,Biscuit_Brand)</f>
        <v>Butter Crunch</v>
      </c>
      <c r="K11695" s="2">
        <f t="array" ref="K11695">XLOOKUP('Transaction Data'!$G11695,Product_Code,Cost)</f>
        <v>10</v>
      </c>
      <c r="L11695" s="2">
        <f t="array" ref="L11695">XLOOKUP('Transaction Data'!$G11695,Product_Code,Unit_Price)</f>
        <v>11</v>
      </c>
      <c r="M11695" s="3">
        <f>'Transaction Data'!$F11695*'Transaction Data'!$K11695</f>
        <v>3030</v>
      </c>
      <c r="N11695" s="3">
        <f>'Transaction Data'!$F11695*'Transaction Data'!$L11695</f>
        <v>3333</v>
      </c>
      <c r="O11695" s="3">
        <f>'Transaction Data'!$N11695-'Transaction Data'!$M11695</f>
        <v>303</v>
      </c>
      <c r="P11695" s="2">
        <f>DATEDIF('Transaction Data'!$D11695,'Transaction Data'!$A11695,"y")</f>
        <v>27</v>
      </c>
      <c r="Q11695" s="2" t="str">
        <f>FLOOR('Transaction Data'!$P11695,15)&amp;"-"&amp;FLOOR('Transaction Data'!$P11695,15)+14</f>
        <v>15-29</v>
      </c>
      <c r="R11695" s="2" t="str">
        <f>IF('Transaction Data'!$L11695&lt;=10,"Less Expensive","Expensive")</f>
        <v>Expensive</v>
      </c>
      <c r="S11695" s="4">
        <f>WEEKDAY('Transaction Data'!$A11695)</f>
        <v>5</v>
      </c>
      <c r="T11695" s="2" t="str">
        <f>IF(WEEKDAY('Transaction Data'!$A11695,2)&lt;6,"Weekday","Weekend")</f>
        <v>Weekday</v>
      </c>
    </row>
    <row r="11696" ht="15.75" customHeight="1">
      <c r="A11696" s="1">
        <v>45636.0</v>
      </c>
      <c r="B11696" s="2" t="s">
        <v>8195</v>
      </c>
      <c r="C11696" s="2" t="s">
        <v>72</v>
      </c>
      <c r="D11696" s="1">
        <v>21886.0</v>
      </c>
      <c r="E11696" s="2" t="s">
        <v>22</v>
      </c>
      <c r="F11696" s="2">
        <v>241.0</v>
      </c>
      <c r="G11696" s="2" t="s">
        <v>23</v>
      </c>
      <c r="H11696" s="2" t="s">
        <v>45</v>
      </c>
      <c r="I11696" s="2" t="s">
        <v>25</v>
      </c>
      <c r="J11696" s="2" t="str">
        <f t="array" ref="J11696">XLOOKUP('Transaction Data'!$G11696,Product_Code,Biscuit_Brand)</f>
        <v>Cinnamon Swirls</v>
      </c>
      <c r="K11696" s="2">
        <f t="array" ref="K11696">XLOOKUP('Transaction Data'!$G11696,Product_Code,Cost)</f>
        <v>10</v>
      </c>
      <c r="L11696" s="2">
        <f t="array" ref="L11696">XLOOKUP('Transaction Data'!$G11696,Product_Code,Unit_Price)</f>
        <v>14</v>
      </c>
      <c r="M11696" s="3">
        <f>'Transaction Data'!$F11696*'Transaction Data'!$K11696</f>
        <v>2410</v>
      </c>
      <c r="N11696" s="3">
        <f>'Transaction Data'!$F11696*'Transaction Data'!$L11696</f>
        <v>3374</v>
      </c>
      <c r="O11696" s="3">
        <f>'Transaction Data'!$N11696-'Transaction Data'!$M11696</f>
        <v>964</v>
      </c>
      <c r="P11696" s="2">
        <f>DATEDIF('Transaction Data'!$D11696,'Transaction Data'!$A11696,"y")</f>
        <v>65</v>
      </c>
      <c r="Q11696" s="2" t="str">
        <f>FLOOR('Transaction Data'!$P11696,15)&amp;"-"&amp;FLOOR('Transaction Data'!$P11696,15)+14</f>
        <v>60-74</v>
      </c>
      <c r="R11696" s="2" t="str">
        <f>IF('Transaction Data'!$L11696&lt;=10,"Less Expensive","Expensive")</f>
        <v>Expensive</v>
      </c>
      <c r="S11696" s="4">
        <f>WEEKDAY('Transaction Data'!$A11696)</f>
        <v>3</v>
      </c>
      <c r="T11696" s="2" t="str">
        <f>IF(WEEKDAY('Transaction Data'!$A11696,2)&lt;6,"Weekday","Weekend")</f>
        <v>Weekday</v>
      </c>
    </row>
    <row r="11697" ht="15.75" customHeight="1">
      <c r="A11697" s="1">
        <v>45643.0</v>
      </c>
      <c r="B11697" s="2" t="s">
        <v>3292</v>
      </c>
      <c r="C11697" s="2" t="s">
        <v>65</v>
      </c>
      <c r="D11697" s="1">
        <v>31361.0</v>
      </c>
      <c r="E11697" s="2" t="s">
        <v>37</v>
      </c>
      <c r="F11697" s="2">
        <v>72.0</v>
      </c>
      <c r="G11697" s="2" t="s">
        <v>38</v>
      </c>
      <c r="H11697" s="2" t="s">
        <v>45</v>
      </c>
      <c r="I11697" s="2" t="s">
        <v>25</v>
      </c>
      <c r="J11697" s="2" t="str">
        <f t="array" ref="J11697">XLOOKUP('Transaction Data'!$G11697,Product_Code,Biscuit_Brand)</f>
        <v>Ginger Snaps</v>
      </c>
      <c r="K11697" s="2">
        <f t="array" ref="K11697">XLOOKUP('Transaction Data'!$G11697,Product_Code,Cost)</f>
        <v>14</v>
      </c>
      <c r="L11697" s="2">
        <f t="array" ref="L11697">XLOOKUP('Transaction Data'!$G11697,Product_Code,Unit_Price)</f>
        <v>28</v>
      </c>
      <c r="M11697" s="3">
        <f>'Transaction Data'!$F11697*'Transaction Data'!$K11697</f>
        <v>1008</v>
      </c>
      <c r="N11697" s="3">
        <f>'Transaction Data'!$F11697*'Transaction Data'!$L11697</f>
        <v>2016</v>
      </c>
      <c r="O11697" s="3">
        <f>'Transaction Data'!$N11697-'Transaction Data'!$M11697</f>
        <v>1008</v>
      </c>
      <c r="P11697" s="2">
        <f>DATEDIF('Transaction Data'!$D11697,'Transaction Data'!$A11697,"y")</f>
        <v>39</v>
      </c>
      <c r="Q11697" s="2" t="str">
        <f>FLOOR('Transaction Data'!$P11697,15)&amp;"-"&amp;FLOOR('Transaction Data'!$P11697,15)+14</f>
        <v>30-44</v>
      </c>
      <c r="R11697" s="2" t="str">
        <f>IF('Transaction Data'!$L11697&lt;=10,"Less Expensive","Expensive")</f>
        <v>Expensive</v>
      </c>
      <c r="S11697" s="4">
        <f>WEEKDAY('Transaction Data'!$A11697)</f>
        <v>3</v>
      </c>
      <c r="T11697" s="2" t="str">
        <f>IF(WEEKDAY('Transaction Data'!$A11697,2)&lt;6,"Weekday","Weekend")</f>
        <v>Weekday</v>
      </c>
    </row>
    <row r="11698" ht="15.75" customHeight="1">
      <c r="A11698" s="1">
        <v>45630.0</v>
      </c>
      <c r="B11698" s="2" t="s">
        <v>6765</v>
      </c>
      <c r="C11698" s="2" t="s">
        <v>78</v>
      </c>
      <c r="D11698" s="1">
        <v>28448.0</v>
      </c>
      <c r="E11698" s="2" t="s">
        <v>27</v>
      </c>
      <c r="F11698" s="2">
        <v>354.0</v>
      </c>
      <c r="G11698" s="2" t="s">
        <v>60</v>
      </c>
      <c r="H11698" s="2" t="s">
        <v>42</v>
      </c>
      <c r="I11698" s="2" t="s">
        <v>30</v>
      </c>
      <c r="J11698" s="2" t="str">
        <f t="array" ref="J11698">XLOOKUP('Transaction Data'!$G11698,Product_Code,Biscuit_Brand)</f>
        <v>Peanut Butter Bites</v>
      </c>
      <c r="K11698" s="2">
        <f t="array" ref="K11698">XLOOKUP('Transaction Data'!$G11698,Product_Code,Cost)</f>
        <v>5</v>
      </c>
      <c r="L11698" s="2">
        <f t="array" ref="L11698">XLOOKUP('Transaction Data'!$G11698,Product_Code,Unit_Price)</f>
        <v>7</v>
      </c>
      <c r="M11698" s="3">
        <f>'Transaction Data'!$F11698*'Transaction Data'!$K11698</f>
        <v>1770</v>
      </c>
      <c r="N11698" s="3">
        <f>'Transaction Data'!$F11698*'Transaction Data'!$L11698</f>
        <v>2478</v>
      </c>
      <c r="O11698" s="3">
        <f>'Transaction Data'!$N11698-'Transaction Data'!$M11698</f>
        <v>708</v>
      </c>
      <c r="P11698" s="2">
        <f>DATEDIF('Transaction Data'!$D11698,'Transaction Data'!$A11698,"y")</f>
        <v>47</v>
      </c>
      <c r="Q11698" s="2" t="str">
        <f>FLOOR('Transaction Data'!$P11698,15)&amp;"-"&amp;FLOOR('Transaction Data'!$P11698,15)+14</f>
        <v>45-59</v>
      </c>
      <c r="R11698" s="2" t="str">
        <f>IF('Transaction Data'!$L11698&lt;=10,"Less Expensive","Expensive")</f>
        <v>Less Expensive</v>
      </c>
      <c r="S11698" s="4">
        <f>WEEKDAY('Transaction Data'!$A11698)</f>
        <v>4</v>
      </c>
      <c r="T11698" s="2" t="str">
        <f>IF(WEEKDAY('Transaction Data'!$A11698,2)&lt;6,"Weekday","Weekend")</f>
        <v>Weekday</v>
      </c>
    </row>
    <row r="11699" ht="15.75" customHeight="1">
      <c r="A11699" s="1">
        <v>45631.0</v>
      </c>
      <c r="B11699" s="2" t="s">
        <v>6950</v>
      </c>
      <c r="C11699" s="2" t="s">
        <v>69</v>
      </c>
      <c r="D11699" s="1">
        <v>25399.0</v>
      </c>
      <c r="E11699" s="2" t="s">
        <v>27</v>
      </c>
      <c r="F11699" s="2">
        <v>83.0</v>
      </c>
      <c r="G11699" s="2" t="s">
        <v>23</v>
      </c>
      <c r="H11699" s="2" t="s">
        <v>52</v>
      </c>
      <c r="I11699" s="2" t="s">
        <v>25</v>
      </c>
      <c r="J11699" s="2" t="str">
        <f t="array" ref="J11699">XLOOKUP('Transaction Data'!$G11699,Product_Code,Biscuit_Brand)</f>
        <v>Cinnamon Swirls</v>
      </c>
      <c r="K11699" s="2">
        <f t="array" ref="K11699">XLOOKUP('Transaction Data'!$G11699,Product_Code,Cost)</f>
        <v>10</v>
      </c>
      <c r="L11699" s="2">
        <f t="array" ref="L11699">XLOOKUP('Transaction Data'!$G11699,Product_Code,Unit_Price)</f>
        <v>14</v>
      </c>
      <c r="M11699" s="3">
        <f>'Transaction Data'!$F11699*'Transaction Data'!$K11699</f>
        <v>830</v>
      </c>
      <c r="N11699" s="3">
        <f>'Transaction Data'!$F11699*'Transaction Data'!$L11699</f>
        <v>1162</v>
      </c>
      <c r="O11699" s="3">
        <f>'Transaction Data'!$N11699-'Transaction Data'!$M11699</f>
        <v>332</v>
      </c>
      <c r="P11699" s="2">
        <f>DATEDIF('Transaction Data'!$D11699,'Transaction Data'!$A11699,"y")</f>
        <v>55</v>
      </c>
      <c r="Q11699" s="2" t="str">
        <f>FLOOR('Transaction Data'!$P11699,15)&amp;"-"&amp;FLOOR('Transaction Data'!$P11699,15)+14</f>
        <v>45-59</v>
      </c>
      <c r="R11699" s="2" t="str">
        <f>IF('Transaction Data'!$L11699&lt;=10,"Less Expensive","Expensive")</f>
        <v>Expensive</v>
      </c>
      <c r="S11699" s="4">
        <f>WEEKDAY('Transaction Data'!$A11699)</f>
        <v>5</v>
      </c>
      <c r="T11699" s="2" t="str">
        <f>IF(WEEKDAY('Transaction Data'!$A11699,2)&lt;6,"Weekday","Weekend")</f>
        <v>Weekday</v>
      </c>
    </row>
    <row r="11700" ht="15.75" customHeight="1">
      <c r="A11700" s="1">
        <v>45652.0</v>
      </c>
      <c r="B11700" s="2" t="s">
        <v>1464</v>
      </c>
      <c r="C11700" s="2" t="s">
        <v>65</v>
      </c>
      <c r="D11700" s="1">
        <v>33851.0</v>
      </c>
      <c r="E11700" s="2" t="s">
        <v>37</v>
      </c>
      <c r="F11700" s="2">
        <v>36.0</v>
      </c>
      <c r="G11700" s="2" t="s">
        <v>33</v>
      </c>
      <c r="H11700" s="2" t="s">
        <v>24</v>
      </c>
      <c r="I11700" s="2" t="s">
        <v>25</v>
      </c>
      <c r="J11700" s="2" t="str">
        <f t="array" ref="J11700">XLOOKUP('Transaction Data'!$G11700,Product_Code,Biscuit_Brand)</f>
        <v>Caramel Biscuits</v>
      </c>
      <c r="K11700" s="2">
        <f t="array" ref="K11700">XLOOKUP('Transaction Data'!$G11700,Product_Code,Cost)</f>
        <v>18</v>
      </c>
      <c r="L11700" s="2">
        <f t="array" ref="L11700">XLOOKUP('Transaction Data'!$G11700,Product_Code,Unit_Price)</f>
        <v>22</v>
      </c>
      <c r="M11700" s="3">
        <f>'Transaction Data'!$F11700*'Transaction Data'!$K11700</f>
        <v>648</v>
      </c>
      <c r="N11700" s="3">
        <f>'Transaction Data'!$F11700*'Transaction Data'!$L11700</f>
        <v>792</v>
      </c>
      <c r="O11700" s="3">
        <f>'Transaction Data'!$N11700-'Transaction Data'!$M11700</f>
        <v>144</v>
      </c>
      <c r="P11700" s="2">
        <f>DATEDIF('Transaction Data'!$D11700,'Transaction Data'!$A11700,"y")</f>
        <v>32</v>
      </c>
      <c r="Q11700" s="2" t="str">
        <f>FLOOR('Transaction Data'!$P11700,15)&amp;"-"&amp;FLOOR('Transaction Data'!$P11700,15)+14</f>
        <v>30-44</v>
      </c>
      <c r="R11700" s="2" t="str">
        <f>IF('Transaction Data'!$L11700&lt;=10,"Less Expensive","Expensive")</f>
        <v>Expensive</v>
      </c>
      <c r="S11700" s="4">
        <f>WEEKDAY('Transaction Data'!$A11700)</f>
        <v>5</v>
      </c>
      <c r="T11700" s="2" t="str">
        <f>IF(WEEKDAY('Transaction Data'!$A11700,2)&lt;6,"Weekday","Weekend")</f>
        <v>Weekday</v>
      </c>
    </row>
    <row r="11701" ht="15.75" customHeight="1">
      <c r="A11701" s="1">
        <v>45642.0</v>
      </c>
      <c r="B11701" s="2" t="s">
        <v>4340</v>
      </c>
      <c r="C11701" s="2" t="s">
        <v>47</v>
      </c>
      <c r="D11701" s="1">
        <v>38295.0</v>
      </c>
      <c r="E11701" s="2" t="s">
        <v>27</v>
      </c>
      <c r="F11701" s="2">
        <v>181.0</v>
      </c>
      <c r="G11701" s="2" t="s">
        <v>23</v>
      </c>
      <c r="H11701" s="2" t="s">
        <v>29</v>
      </c>
      <c r="I11701" s="2" t="s">
        <v>35</v>
      </c>
      <c r="J11701" s="2" t="str">
        <f t="array" ref="J11701">XLOOKUP('Transaction Data'!$G11701,Product_Code,Biscuit_Brand)</f>
        <v>Cinnamon Swirls</v>
      </c>
      <c r="K11701" s="2">
        <f t="array" ref="K11701">XLOOKUP('Transaction Data'!$G11701,Product_Code,Cost)</f>
        <v>10</v>
      </c>
      <c r="L11701" s="2">
        <f t="array" ref="L11701">XLOOKUP('Transaction Data'!$G11701,Product_Code,Unit_Price)</f>
        <v>14</v>
      </c>
      <c r="M11701" s="3">
        <f>'Transaction Data'!$F11701*'Transaction Data'!$K11701</f>
        <v>1810</v>
      </c>
      <c r="N11701" s="3">
        <f>'Transaction Data'!$F11701*'Transaction Data'!$L11701</f>
        <v>2534</v>
      </c>
      <c r="O11701" s="3">
        <f>'Transaction Data'!$N11701-'Transaction Data'!$M11701</f>
        <v>724</v>
      </c>
      <c r="P11701" s="2">
        <f>DATEDIF('Transaction Data'!$D11701,'Transaction Data'!$A11701,"y")</f>
        <v>20</v>
      </c>
      <c r="Q11701" s="2" t="str">
        <f>FLOOR('Transaction Data'!$P11701,15)&amp;"-"&amp;FLOOR('Transaction Data'!$P11701,15)+14</f>
        <v>15-29</v>
      </c>
      <c r="R11701" s="2" t="str">
        <f>IF('Transaction Data'!$L11701&lt;=10,"Less Expensive","Expensive")</f>
        <v>Expensive</v>
      </c>
      <c r="S11701" s="4">
        <f>WEEKDAY('Transaction Data'!$A11701)</f>
        <v>2</v>
      </c>
      <c r="T11701" s="2" t="str">
        <f>IF(WEEKDAY('Transaction Data'!$A11701,2)&lt;6,"Weekday","Weekend")</f>
        <v>Weekday</v>
      </c>
    </row>
    <row r="11702" ht="15.75" customHeight="1">
      <c r="A11702" s="1">
        <v>45645.0</v>
      </c>
      <c r="B11702" s="2" t="s">
        <v>4554</v>
      </c>
      <c r="C11702" s="2" t="s">
        <v>72</v>
      </c>
      <c r="D11702" s="1">
        <v>20046.0</v>
      </c>
      <c r="E11702" s="2" t="s">
        <v>37</v>
      </c>
      <c r="F11702" s="2">
        <v>451.0</v>
      </c>
      <c r="G11702" s="2" t="s">
        <v>60</v>
      </c>
      <c r="H11702" s="2" t="s">
        <v>45</v>
      </c>
      <c r="I11702" s="2" t="s">
        <v>25</v>
      </c>
      <c r="J11702" s="2" t="str">
        <f t="array" ref="J11702">XLOOKUP('Transaction Data'!$G11702,Product_Code,Biscuit_Brand)</f>
        <v>Peanut Butter Bites</v>
      </c>
      <c r="K11702" s="2">
        <f t="array" ref="K11702">XLOOKUP('Transaction Data'!$G11702,Product_Code,Cost)</f>
        <v>5</v>
      </c>
      <c r="L11702" s="2">
        <f t="array" ref="L11702">XLOOKUP('Transaction Data'!$G11702,Product_Code,Unit_Price)</f>
        <v>7</v>
      </c>
      <c r="M11702" s="3">
        <f>'Transaction Data'!$F11702*'Transaction Data'!$K11702</f>
        <v>2255</v>
      </c>
      <c r="N11702" s="3">
        <f>'Transaction Data'!$F11702*'Transaction Data'!$L11702</f>
        <v>3157</v>
      </c>
      <c r="O11702" s="3">
        <f>'Transaction Data'!$N11702-'Transaction Data'!$M11702</f>
        <v>902</v>
      </c>
      <c r="P11702" s="2">
        <f>DATEDIF('Transaction Data'!$D11702,'Transaction Data'!$A11702,"y")</f>
        <v>70</v>
      </c>
      <c r="Q11702" s="2" t="str">
        <f>FLOOR('Transaction Data'!$P11702,15)&amp;"-"&amp;FLOOR('Transaction Data'!$P11702,15)+14</f>
        <v>60-74</v>
      </c>
      <c r="R11702" s="2" t="str">
        <f>IF('Transaction Data'!$L11702&lt;=10,"Less Expensive","Expensive")</f>
        <v>Less Expensive</v>
      </c>
      <c r="S11702" s="4">
        <f>WEEKDAY('Transaction Data'!$A11702)</f>
        <v>5</v>
      </c>
      <c r="T11702" s="2" t="str">
        <f>IF(WEEKDAY('Transaction Data'!$A11702,2)&lt;6,"Weekday","Weekend")</f>
        <v>Weekday</v>
      </c>
    </row>
    <row r="11703" ht="15.75" customHeight="1">
      <c r="A11703" s="1">
        <v>45648.0</v>
      </c>
      <c r="B11703" s="2" t="s">
        <v>7740</v>
      </c>
      <c r="C11703" s="2" t="s">
        <v>21</v>
      </c>
      <c r="D11703" s="1">
        <v>21200.0</v>
      </c>
      <c r="E11703" s="2" t="s">
        <v>63</v>
      </c>
      <c r="F11703" s="2">
        <v>219.0</v>
      </c>
      <c r="G11703" s="2" t="s">
        <v>23</v>
      </c>
      <c r="H11703" s="2" t="s">
        <v>42</v>
      </c>
      <c r="I11703" s="2" t="s">
        <v>30</v>
      </c>
      <c r="J11703" s="2" t="str">
        <f t="array" ref="J11703">XLOOKUP('Transaction Data'!$G11703,Product_Code,Biscuit_Brand)</f>
        <v>Cinnamon Swirls</v>
      </c>
      <c r="K11703" s="2">
        <f t="array" ref="K11703">XLOOKUP('Transaction Data'!$G11703,Product_Code,Cost)</f>
        <v>10</v>
      </c>
      <c r="L11703" s="2">
        <f t="array" ref="L11703">XLOOKUP('Transaction Data'!$G11703,Product_Code,Unit_Price)</f>
        <v>14</v>
      </c>
      <c r="M11703" s="3">
        <f>'Transaction Data'!$F11703*'Transaction Data'!$K11703</f>
        <v>2190</v>
      </c>
      <c r="N11703" s="3">
        <f>'Transaction Data'!$F11703*'Transaction Data'!$L11703</f>
        <v>3066</v>
      </c>
      <c r="O11703" s="3">
        <f>'Transaction Data'!$N11703-'Transaction Data'!$M11703</f>
        <v>876</v>
      </c>
      <c r="P11703" s="2">
        <f>DATEDIF('Transaction Data'!$D11703,'Transaction Data'!$A11703,"y")</f>
        <v>66</v>
      </c>
      <c r="Q11703" s="2" t="str">
        <f>FLOOR('Transaction Data'!$P11703,15)&amp;"-"&amp;FLOOR('Transaction Data'!$P11703,15)+14</f>
        <v>60-74</v>
      </c>
      <c r="R11703" s="2" t="str">
        <f>IF('Transaction Data'!$L11703&lt;=10,"Less Expensive","Expensive")</f>
        <v>Expensive</v>
      </c>
      <c r="S11703" s="4">
        <f>WEEKDAY('Transaction Data'!$A11703)</f>
        <v>1</v>
      </c>
      <c r="T11703" s="2" t="str">
        <f>IF(WEEKDAY('Transaction Data'!$A11703,2)&lt;6,"Weekday","Weekend")</f>
        <v>Weekend</v>
      </c>
    </row>
    <row r="11704" ht="15.75" customHeight="1">
      <c r="A11704" s="1">
        <v>45650.0</v>
      </c>
      <c r="B11704" s="2" t="s">
        <v>2045</v>
      </c>
      <c r="C11704" s="2" t="s">
        <v>47</v>
      </c>
      <c r="D11704" s="1">
        <v>28435.0</v>
      </c>
      <c r="E11704" s="2" t="s">
        <v>27</v>
      </c>
      <c r="F11704" s="2">
        <v>485.0</v>
      </c>
      <c r="G11704" s="2" t="s">
        <v>38</v>
      </c>
      <c r="H11704" s="2" t="s">
        <v>45</v>
      </c>
      <c r="I11704" s="2" t="s">
        <v>25</v>
      </c>
      <c r="J11704" s="2" t="str">
        <f t="array" ref="J11704">XLOOKUP('Transaction Data'!$G11704,Product_Code,Biscuit_Brand)</f>
        <v>Ginger Snaps</v>
      </c>
      <c r="K11704" s="2">
        <f t="array" ref="K11704">XLOOKUP('Transaction Data'!$G11704,Product_Code,Cost)</f>
        <v>14</v>
      </c>
      <c r="L11704" s="2">
        <f t="array" ref="L11704">XLOOKUP('Transaction Data'!$G11704,Product_Code,Unit_Price)</f>
        <v>28</v>
      </c>
      <c r="M11704" s="3">
        <f>'Transaction Data'!$F11704*'Transaction Data'!$K11704</f>
        <v>6790</v>
      </c>
      <c r="N11704" s="3">
        <f>'Transaction Data'!$F11704*'Transaction Data'!$L11704</f>
        <v>13580</v>
      </c>
      <c r="O11704" s="3">
        <f>'Transaction Data'!$N11704-'Transaction Data'!$M11704</f>
        <v>6790</v>
      </c>
      <c r="P11704" s="2">
        <f>DATEDIF('Transaction Data'!$D11704,'Transaction Data'!$A11704,"y")</f>
        <v>47</v>
      </c>
      <c r="Q11704" s="2" t="str">
        <f>FLOOR('Transaction Data'!$P11704,15)&amp;"-"&amp;FLOOR('Transaction Data'!$P11704,15)+14</f>
        <v>45-59</v>
      </c>
      <c r="R11704" s="2" t="str">
        <f>IF('Transaction Data'!$L11704&lt;=10,"Less Expensive","Expensive")</f>
        <v>Expensive</v>
      </c>
      <c r="S11704" s="4">
        <f>WEEKDAY('Transaction Data'!$A11704)</f>
        <v>3</v>
      </c>
      <c r="T11704" s="2" t="str">
        <f>IF(WEEKDAY('Transaction Data'!$A11704,2)&lt;6,"Weekday","Weekend")</f>
        <v>Weekday</v>
      </c>
    </row>
    <row r="11705" ht="15.75" customHeight="1">
      <c r="A11705" s="1">
        <v>45653.0</v>
      </c>
      <c r="B11705" s="2" t="s">
        <v>7225</v>
      </c>
      <c r="C11705" s="2" t="s">
        <v>65</v>
      </c>
      <c r="D11705" s="1">
        <v>35779.0</v>
      </c>
      <c r="E11705" s="2" t="s">
        <v>63</v>
      </c>
      <c r="F11705" s="2">
        <v>373.0</v>
      </c>
      <c r="G11705" s="2" t="s">
        <v>48</v>
      </c>
      <c r="H11705" s="2" t="s">
        <v>24</v>
      </c>
      <c r="I11705" s="2" t="s">
        <v>35</v>
      </c>
      <c r="J11705" s="2" t="str">
        <f t="array" ref="J11705">XLOOKUP('Transaction Data'!$G11705,Product_Code,Biscuit_Brand)</f>
        <v>Lemon Crisps</v>
      </c>
      <c r="K11705" s="2">
        <f t="array" ref="K11705">XLOOKUP('Transaction Data'!$G11705,Product_Code,Cost)</f>
        <v>7</v>
      </c>
      <c r="L11705" s="2">
        <f t="array" ref="L11705">XLOOKUP('Transaction Data'!$G11705,Product_Code,Unit_Price)</f>
        <v>9</v>
      </c>
      <c r="M11705" s="3">
        <f>'Transaction Data'!$F11705*'Transaction Data'!$K11705</f>
        <v>2611</v>
      </c>
      <c r="N11705" s="3">
        <f>'Transaction Data'!$F11705*'Transaction Data'!$L11705</f>
        <v>3357</v>
      </c>
      <c r="O11705" s="3">
        <f>'Transaction Data'!$N11705-'Transaction Data'!$M11705</f>
        <v>746</v>
      </c>
      <c r="P11705" s="2">
        <f>DATEDIF('Transaction Data'!$D11705,'Transaction Data'!$A11705,"y")</f>
        <v>27</v>
      </c>
      <c r="Q11705" s="2" t="str">
        <f>FLOOR('Transaction Data'!$P11705,15)&amp;"-"&amp;FLOOR('Transaction Data'!$P11705,15)+14</f>
        <v>15-29</v>
      </c>
      <c r="R11705" s="2" t="str">
        <f>IF('Transaction Data'!$L11705&lt;=10,"Less Expensive","Expensive")</f>
        <v>Less Expensive</v>
      </c>
      <c r="S11705" s="4">
        <f>WEEKDAY('Transaction Data'!$A11705)</f>
        <v>6</v>
      </c>
      <c r="T11705" s="2" t="str">
        <f>IF(WEEKDAY('Transaction Data'!$A11705,2)&lt;6,"Weekday","Weekend")</f>
        <v>Weekday</v>
      </c>
    </row>
    <row r="11706" ht="15.75" customHeight="1">
      <c r="A11706" s="1">
        <v>45650.0</v>
      </c>
      <c r="B11706" s="2" t="s">
        <v>2212</v>
      </c>
      <c r="C11706" s="2" t="s">
        <v>72</v>
      </c>
      <c r="D11706" s="1">
        <v>18057.0</v>
      </c>
      <c r="E11706" s="2" t="s">
        <v>37</v>
      </c>
      <c r="F11706" s="2">
        <v>349.0</v>
      </c>
      <c r="G11706" s="2" t="s">
        <v>61</v>
      </c>
      <c r="H11706" s="2" t="s">
        <v>24</v>
      </c>
      <c r="I11706" s="2" t="s">
        <v>30</v>
      </c>
      <c r="J11706" s="2" t="str">
        <f t="array" ref="J11706">XLOOKUP('Transaction Data'!$G11706,Product_Code,Biscuit_Brand)</f>
        <v>Choco Delight</v>
      </c>
      <c r="K11706" s="2">
        <f t="array" ref="K11706">XLOOKUP('Transaction Data'!$G11706,Product_Code,Cost)</f>
        <v>3</v>
      </c>
      <c r="L11706" s="2">
        <f t="array" ref="L11706">XLOOKUP('Transaction Data'!$G11706,Product_Code,Unit_Price)</f>
        <v>5</v>
      </c>
      <c r="M11706" s="3">
        <f>'Transaction Data'!$F11706*'Transaction Data'!$K11706</f>
        <v>1047</v>
      </c>
      <c r="N11706" s="3">
        <f>'Transaction Data'!$F11706*'Transaction Data'!$L11706</f>
        <v>1745</v>
      </c>
      <c r="O11706" s="3">
        <f>'Transaction Data'!$N11706-'Transaction Data'!$M11706</f>
        <v>698</v>
      </c>
      <c r="P11706" s="2">
        <f>DATEDIF('Transaction Data'!$D11706,'Transaction Data'!$A11706,"y")</f>
        <v>75</v>
      </c>
      <c r="Q11706" s="2" t="str">
        <f>FLOOR('Transaction Data'!$P11706,15)&amp;"-"&amp;FLOOR('Transaction Data'!$P11706,15)+14</f>
        <v>75-89</v>
      </c>
      <c r="R11706" s="2" t="str">
        <f>IF('Transaction Data'!$L11706&lt;=10,"Less Expensive","Expensive")</f>
        <v>Less Expensive</v>
      </c>
      <c r="S11706" s="4">
        <f>WEEKDAY('Transaction Data'!$A11706)</f>
        <v>3</v>
      </c>
      <c r="T11706" s="2" t="str">
        <f>IF(WEEKDAY('Transaction Data'!$A11706,2)&lt;6,"Weekday","Weekend")</f>
        <v>Weekday</v>
      </c>
    </row>
    <row r="11707" ht="15.75" customHeight="1">
      <c r="A11707" s="1">
        <v>45654.0</v>
      </c>
      <c r="B11707" s="2" t="s">
        <v>3425</v>
      </c>
      <c r="C11707" s="2" t="s">
        <v>47</v>
      </c>
      <c r="D11707" s="1">
        <v>34850.0</v>
      </c>
      <c r="E11707" s="2" t="s">
        <v>63</v>
      </c>
      <c r="F11707" s="2">
        <v>120.0</v>
      </c>
      <c r="G11707" s="2" t="s">
        <v>57</v>
      </c>
      <c r="H11707" s="2" t="s">
        <v>45</v>
      </c>
      <c r="I11707" s="2" t="s">
        <v>30</v>
      </c>
      <c r="J11707" s="2" t="str">
        <f t="array" ref="J11707">XLOOKUP('Transaction Data'!$G11707,Product_Code,Biscuit_Brand)</f>
        <v>Oatmeal Cookies</v>
      </c>
      <c r="K11707" s="2">
        <f t="array" ref="K11707">XLOOKUP('Transaction Data'!$G11707,Product_Code,Cost)</f>
        <v>19</v>
      </c>
      <c r="L11707" s="2">
        <f t="array" ref="L11707">XLOOKUP('Transaction Data'!$G11707,Product_Code,Unit_Price)</f>
        <v>23</v>
      </c>
      <c r="M11707" s="3">
        <f>'Transaction Data'!$F11707*'Transaction Data'!$K11707</f>
        <v>2280</v>
      </c>
      <c r="N11707" s="3">
        <f>'Transaction Data'!$F11707*'Transaction Data'!$L11707</f>
        <v>2760</v>
      </c>
      <c r="O11707" s="3">
        <f>'Transaction Data'!$N11707-'Transaction Data'!$M11707</f>
        <v>480</v>
      </c>
      <c r="P11707" s="2">
        <f>DATEDIF('Transaction Data'!$D11707,'Transaction Data'!$A11707,"y")</f>
        <v>29</v>
      </c>
      <c r="Q11707" s="2" t="str">
        <f>FLOOR('Transaction Data'!$P11707,15)&amp;"-"&amp;FLOOR('Transaction Data'!$P11707,15)+14</f>
        <v>15-29</v>
      </c>
      <c r="R11707" s="2" t="str">
        <f>IF('Transaction Data'!$L11707&lt;=10,"Less Expensive","Expensive")</f>
        <v>Expensive</v>
      </c>
      <c r="S11707" s="4">
        <f>WEEKDAY('Transaction Data'!$A11707)</f>
        <v>7</v>
      </c>
      <c r="T11707" s="2" t="str">
        <f>IF(WEEKDAY('Transaction Data'!$A11707,2)&lt;6,"Weekday","Weekend")</f>
        <v>Weekend</v>
      </c>
    </row>
    <row r="11708" ht="15.75" customHeight="1">
      <c r="A11708" s="1">
        <v>45627.0</v>
      </c>
      <c r="B11708" s="2" t="s">
        <v>273</v>
      </c>
      <c r="C11708" s="2" t="s">
        <v>65</v>
      </c>
      <c r="D11708" s="1">
        <v>26256.0</v>
      </c>
      <c r="E11708" s="2" t="s">
        <v>37</v>
      </c>
      <c r="F11708" s="2">
        <v>78.0</v>
      </c>
      <c r="G11708" s="2" t="s">
        <v>57</v>
      </c>
      <c r="H11708" s="2" t="s">
        <v>49</v>
      </c>
      <c r="I11708" s="2" t="s">
        <v>35</v>
      </c>
      <c r="J11708" s="2" t="str">
        <f t="array" ref="J11708">XLOOKUP('Transaction Data'!$G11708,Product_Code,Biscuit_Brand)</f>
        <v>Oatmeal Cookies</v>
      </c>
      <c r="K11708" s="2">
        <f t="array" ref="K11708">XLOOKUP('Transaction Data'!$G11708,Product_Code,Cost)</f>
        <v>19</v>
      </c>
      <c r="L11708" s="2">
        <f t="array" ref="L11708">XLOOKUP('Transaction Data'!$G11708,Product_Code,Unit_Price)</f>
        <v>23</v>
      </c>
      <c r="M11708" s="3">
        <f>'Transaction Data'!$F11708*'Transaction Data'!$K11708</f>
        <v>1482</v>
      </c>
      <c r="N11708" s="3">
        <f>'Transaction Data'!$F11708*'Transaction Data'!$L11708</f>
        <v>1794</v>
      </c>
      <c r="O11708" s="3">
        <f>'Transaction Data'!$N11708-'Transaction Data'!$M11708</f>
        <v>312</v>
      </c>
      <c r="P11708" s="2">
        <f>DATEDIF('Transaction Data'!$D11708,'Transaction Data'!$A11708,"y")</f>
        <v>53</v>
      </c>
      <c r="Q11708" s="2" t="str">
        <f>FLOOR('Transaction Data'!$P11708,15)&amp;"-"&amp;FLOOR('Transaction Data'!$P11708,15)+14</f>
        <v>45-59</v>
      </c>
      <c r="R11708" s="2" t="str">
        <f>IF('Transaction Data'!$L11708&lt;=10,"Less Expensive","Expensive")</f>
        <v>Expensive</v>
      </c>
      <c r="S11708" s="4">
        <f>WEEKDAY('Transaction Data'!$A11708)</f>
        <v>1</v>
      </c>
      <c r="T11708" s="2" t="str">
        <f>IF(WEEKDAY('Transaction Data'!$A11708,2)&lt;6,"Weekday","Weekend")</f>
        <v>Weekend</v>
      </c>
    </row>
    <row r="11709" ht="15.75" customHeight="1">
      <c r="A11709" s="1">
        <v>45634.0</v>
      </c>
      <c r="B11709" s="2" t="s">
        <v>3252</v>
      </c>
      <c r="C11709" s="2" t="s">
        <v>72</v>
      </c>
      <c r="D11709" s="1">
        <v>29513.0</v>
      </c>
      <c r="E11709" s="2" t="s">
        <v>37</v>
      </c>
      <c r="F11709" s="2">
        <v>164.0</v>
      </c>
      <c r="G11709" s="2" t="s">
        <v>55</v>
      </c>
      <c r="H11709" s="2" t="s">
        <v>49</v>
      </c>
      <c r="I11709" s="2" t="s">
        <v>35</v>
      </c>
      <c r="J11709" s="2" t="str">
        <f t="array" ref="J11709">XLOOKUP('Transaction Data'!$G11709,Product_Code,Biscuit_Brand)</f>
        <v>Vanilla Wafers</v>
      </c>
      <c r="K11709" s="2">
        <f t="array" ref="K11709">XLOOKUP('Transaction Data'!$G11709,Product_Code,Cost)</f>
        <v>18</v>
      </c>
      <c r="L11709" s="2">
        <f t="array" ref="L11709">XLOOKUP('Transaction Data'!$G11709,Product_Code,Unit_Price)</f>
        <v>36</v>
      </c>
      <c r="M11709" s="3">
        <f>'Transaction Data'!$F11709*'Transaction Data'!$K11709</f>
        <v>2952</v>
      </c>
      <c r="N11709" s="3">
        <f>'Transaction Data'!$F11709*'Transaction Data'!$L11709</f>
        <v>5904</v>
      </c>
      <c r="O11709" s="3">
        <f>'Transaction Data'!$N11709-'Transaction Data'!$M11709</f>
        <v>2952</v>
      </c>
      <c r="P11709" s="2">
        <f>DATEDIF('Transaction Data'!$D11709,'Transaction Data'!$A11709,"y")</f>
        <v>44</v>
      </c>
      <c r="Q11709" s="2" t="str">
        <f>FLOOR('Transaction Data'!$P11709,15)&amp;"-"&amp;FLOOR('Transaction Data'!$P11709,15)+14</f>
        <v>30-44</v>
      </c>
      <c r="R11709" s="2" t="str">
        <f>IF('Transaction Data'!$L11709&lt;=10,"Less Expensive","Expensive")</f>
        <v>Expensive</v>
      </c>
      <c r="S11709" s="4">
        <f>WEEKDAY('Transaction Data'!$A11709)</f>
        <v>1</v>
      </c>
      <c r="T11709" s="2" t="str">
        <f>IF(WEEKDAY('Transaction Data'!$A11709,2)&lt;6,"Weekday","Weekend")</f>
        <v>Weekend</v>
      </c>
    </row>
    <row r="11710" ht="15.75" customHeight="1">
      <c r="A11710" s="1">
        <v>45639.0</v>
      </c>
      <c r="B11710" s="2" t="s">
        <v>6074</v>
      </c>
      <c r="C11710" s="2" t="s">
        <v>32</v>
      </c>
      <c r="D11710" s="1">
        <v>24800.0</v>
      </c>
      <c r="E11710" s="2" t="s">
        <v>22</v>
      </c>
      <c r="F11710" s="2">
        <v>423.0</v>
      </c>
      <c r="G11710" s="2" t="s">
        <v>60</v>
      </c>
      <c r="H11710" s="2" t="s">
        <v>49</v>
      </c>
      <c r="I11710" s="2" t="s">
        <v>25</v>
      </c>
      <c r="J11710" s="2" t="str">
        <f t="array" ref="J11710">XLOOKUP('Transaction Data'!$G11710,Product_Code,Biscuit_Brand)</f>
        <v>Peanut Butter Bites</v>
      </c>
      <c r="K11710" s="2">
        <f t="array" ref="K11710">XLOOKUP('Transaction Data'!$G11710,Product_Code,Cost)</f>
        <v>5</v>
      </c>
      <c r="L11710" s="2">
        <f t="array" ref="L11710">XLOOKUP('Transaction Data'!$G11710,Product_Code,Unit_Price)</f>
        <v>7</v>
      </c>
      <c r="M11710" s="3">
        <f>'Transaction Data'!$F11710*'Transaction Data'!$K11710</f>
        <v>2115</v>
      </c>
      <c r="N11710" s="3">
        <f>'Transaction Data'!$F11710*'Transaction Data'!$L11710</f>
        <v>2961</v>
      </c>
      <c r="O11710" s="3">
        <f>'Transaction Data'!$N11710-'Transaction Data'!$M11710</f>
        <v>846</v>
      </c>
      <c r="P11710" s="2">
        <f>DATEDIF('Transaction Data'!$D11710,'Transaction Data'!$A11710,"y")</f>
        <v>57</v>
      </c>
      <c r="Q11710" s="2" t="str">
        <f>FLOOR('Transaction Data'!$P11710,15)&amp;"-"&amp;FLOOR('Transaction Data'!$P11710,15)+14</f>
        <v>45-59</v>
      </c>
      <c r="R11710" s="2" t="str">
        <f>IF('Transaction Data'!$L11710&lt;=10,"Less Expensive","Expensive")</f>
        <v>Less Expensive</v>
      </c>
      <c r="S11710" s="4">
        <f>WEEKDAY('Transaction Data'!$A11710)</f>
        <v>6</v>
      </c>
      <c r="T11710" s="2" t="str">
        <f>IF(WEEKDAY('Transaction Data'!$A11710,2)&lt;6,"Weekday","Weekend")</f>
        <v>Weekday</v>
      </c>
    </row>
    <row r="11711" ht="15.75" customHeight="1">
      <c r="A11711" s="1">
        <v>45632.0</v>
      </c>
      <c r="B11711" s="2" t="s">
        <v>8496</v>
      </c>
      <c r="C11711" s="2" t="s">
        <v>47</v>
      </c>
      <c r="D11711" s="1">
        <v>25517.0</v>
      </c>
      <c r="E11711" s="2" t="s">
        <v>37</v>
      </c>
      <c r="F11711" s="2">
        <v>282.0</v>
      </c>
      <c r="G11711" s="2" t="s">
        <v>57</v>
      </c>
      <c r="H11711" s="2" t="s">
        <v>45</v>
      </c>
      <c r="I11711" s="2" t="s">
        <v>25</v>
      </c>
      <c r="J11711" s="2" t="str">
        <f t="array" ref="J11711">XLOOKUP('Transaction Data'!$G11711,Product_Code,Biscuit_Brand)</f>
        <v>Oatmeal Cookies</v>
      </c>
      <c r="K11711" s="2">
        <f t="array" ref="K11711">XLOOKUP('Transaction Data'!$G11711,Product_Code,Cost)</f>
        <v>19</v>
      </c>
      <c r="L11711" s="2">
        <f t="array" ref="L11711">XLOOKUP('Transaction Data'!$G11711,Product_Code,Unit_Price)</f>
        <v>23</v>
      </c>
      <c r="M11711" s="3">
        <f>'Transaction Data'!$F11711*'Transaction Data'!$K11711</f>
        <v>5358</v>
      </c>
      <c r="N11711" s="3">
        <f>'Transaction Data'!$F11711*'Transaction Data'!$L11711</f>
        <v>6486</v>
      </c>
      <c r="O11711" s="3">
        <f>'Transaction Data'!$N11711-'Transaction Data'!$M11711</f>
        <v>1128</v>
      </c>
      <c r="P11711" s="2">
        <f>DATEDIF('Transaction Data'!$D11711,'Transaction Data'!$A11711,"y")</f>
        <v>55</v>
      </c>
      <c r="Q11711" s="2" t="str">
        <f>FLOOR('Transaction Data'!$P11711,15)&amp;"-"&amp;FLOOR('Transaction Data'!$P11711,15)+14</f>
        <v>45-59</v>
      </c>
      <c r="R11711" s="2" t="str">
        <f>IF('Transaction Data'!$L11711&lt;=10,"Less Expensive","Expensive")</f>
        <v>Expensive</v>
      </c>
      <c r="S11711" s="4">
        <f>WEEKDAY('Transaction Data'!$A11711)</f>
        <v>6</v>
      </c>
      <c r="T11711" s="2" t="str">
        <f>IF(WEEKDAY('Transaction Data'!$A11711,2)&lt;6,"Weekday","Weekend")</f>
        <v>Weekday</v>
      </c>
    </row>
    <row r="11712" ht="15.75" customHeight="1">
      <c r="A11712" s="1">
        <v>45656.0</v>
      </c>
      <c r="B11712" s="2" t="s">
        <v>4589</v>
      </c>
      <c r="C11712" s="2" t="s">
        <v>78</v>
      </c>
      <c r="D11712" s="1">
        <v>16737.0</v>
      </c>
      <c r="E11712" s="2" t="s">
        <v>27</v>
      </c>
      <c r="F11712" s="2">
        <v>159.0</v>
      </c>
      <c r="G11712" s="2" t="s">
        <v>28</v>
      </c>
      <c r="H11712" s="2" t="s">
        <v>29</v>
      </c>
      <c r="I11712" s="2" t="s">
        <v>30</v>
      </c>
      <c r="J11712" s="2" t="str">
        <f t="array" ref="J11712">XLOOKUP('Transaction Data'!$G11712,Product_Code,Biscuit_Brand)</f>
        <v>Shortbread</v>
      </c>
      <c r="K11712" s="2">
        <f t="array" ref="K11712">XLOOKUP('Transaction Data'!$G11712,Product_Code,Cost)</f>
        <v>10</v>
      </c>
      <c r="L11712" s="2">
        <f t="array" ref="L11712">XLOOKUP('Transaction Data'!$G11712,Product_Code,Unit_Price)</f>
        <v>45</v>
      </c>
      <c r="M11712" s="3">
        <f>'Transaction Data'!$F11712*'Transaction Data'!$K11712</f>
        <v>1590</v>
      </c>
      <c r="N11712" s="3">
        <f>'Transaction Data'!$F11712*'Transaction Data'!$L11712</f>
        <v>7155</v>
      </c>
      <c r="O11712" s="3">
        <f>'Transaction Data'!$N11712-'Transaction Data'!$M11712</f>
        <v>5565</v>
      </c>
      <c r="P11712" s="2">
        <f>DATEDIF('Transaction Data'!$D11712,'Transaction Data'!$A11712,"y")</f>
        <v>79</v>
      </c>
      <c r="Q11712" s="2" t="str">
        <f>FLOOR('Transaction Data'!$P11712,15)&amp;"-"&amp;FLOOR('Transaction Data'!$P11712,15)+14</f>
        <v>75-89</v>
      </c>
      <c r="R11712" s="2" t="str">
        <f>IF('Transaction Data'!$L11712&lt;=10,"Less Expensive","Expensive")</f>
        <v>Expensive</v>
      </c>
      <c r="S11712" s="4">
        <f>WEEKDAY('Transaction Data'!$A11712)</f>
        <v>2</v>
      </c>
      <c r="T11712" s="2" t="str">
        <f>IF(WEEKDAY('Transaction Data'!$A11712,2)&lt;6,"Weekday","Weekend")</f>
        <v>Weekday</v>
      </c>
    </row>
    <row r="11713" ht="15.75" customHeight="1">
      <c r="A11713" s="1">
        <v>45645.0</v>
      </c>
      <c r="B11713" s="2" t="s">
        <v>1173</v>
      </c>
      <c r="C11713" s="2" t="s">
        <v>72</v>
      </c>
      <c r="D11713" s="1">
        <v>28232.0</v>
      </c>
      <c r="E11713" s="2" t="s">
        <v>63</v>
      </c>
      <c r="F11713" s="2">
        <v>194.0</v>
      </c>
      <c r="G11713" s="2" t="s">
        <v>38</v>
      </c>
      <c r="H11713" s="2" t="s">
        <v>24</v>
      </c>
      <c r="I11713" s="2" t="s">
        <v>25</v>
      </c>
      <c r="J11713" s="2" t="str">
        <f t="array" ref="J11713">XLOOKUP('Transaction Data'!$G11713,Product_Code,Biscuit_Brand)</f>
        <v>Ginger Snaps</v>
      </c>
      <c r="K11713" s="2">
        <f t="array" ref="K11713">XLOOKUP('Transaction Data'!$G11713,Product_Code,Cost)</f>
        <v>14</v>
      </c>
      <c r="L11713" s="2">
        <f t="array" ref="L11713">XLOOKUP('Transaction Data'!$G11713,Product_Code,Unit_Price)</f>
        <v>28</v>
      </c>
      <c r="M11713" s="3">
        <f>'Transaction Data'!$F11713*'Transaction Data'!$K11713</f>
        <v>2716</v>
      </c>
      <c r="N11713" s="3">
        <f>'Transaction Data'!$F11713*'Transaction Data'!$L11713</f>
        <v>5432</v>
      </c>
      <c r="O11713" s="3">
        <f>'Transaction Data'!$N11713-'Transaction Data'!$M11713</f>
        <v>2716</v>
      </c>
      <c r="P11713" s="2">
        <f>DATEDIF('Transaction Data'!$D11713,'Transaction Data'!$A11713,"y")</f>
        <v>47</v>
      </c>
      <c r="Q11713" s="2" t="str">
        <f>FLOOR('Transaction Data'!$P11713,15)&amp;"-"&amp;FLOOR('Transaction Data'!$P11713,15)+14</f>
        <v>45-59</v>
      </c>
      <c r="R11713" s="2" t="str">
        <f>IF('Transaction Data'!$L11713&lt;=10,"Less Expensive","Expensive")</f>
        <v>Expensive</v>
      </c>
      <c r="S11713" s="4">
        <f>WEEKDAY('Transaction Data'!$A11713)</f>
        <v>5</v>
      </c>
      <c r="T11713" s="2" t="str">
        <f>IF(WEEKDAY('Transaction Data'!$A11713,2)&lt;6,"Weekday","Weekend")</f>
        <v>Weekday</v>
      </c>
    </row>
    <row r="11714" ht="15.75" customHeight="1">
      <c r="A11714" s="1">
        <v>45645.0</v>
      </c>
      <c r="B11714" s="2" t="s">
        <v>6410</v>
      </c>
      <c r="C11714" s="2" t="s">
        <v>69</v>
      </c>
      <c r="D11714" s="1">
        <v>26288.0</v>
      </c>
      <c r="E11714" s="2" t="s">
        <v>27</v>
      </c>
      <c r="F11714" s="2">
        <v>418.0</v>
      </c>
      <c r="G11714" s="2" t="s">
        <v>55</v>
      </c>
      <c r="H11714" s="2" t="s">
        <v>42</v>
      </c>
      <c r="I11714" s="2" t="s">
        <v>25</v>
      </c>
      <c r="J11714" s="2" t="str">
        <f t="array" ref="J11714">XLOOKUP('Transaction Data'!$G11714,Product_Code,Biscuit_Brand)</f>
        <v>Vanilla Wafers</v>
      </c>
      <c r="K11714" s="2">
        <f t="array" ref="K11714">XLOOKUP('Transaction Data'!$G11714,Product_Code,Cost)</f>
        <v>18</v>
      </c>
      <c r="L11714" s="2">
        <f t="array" ref="L11714">XLOOKUP('Transaction Data'!$G11714,Product_Code,Unit_Price)</f>
        <v>36</v>
      </c>
      <c r="M11714" s="3">
        <f>'Transaction Data'!$F11714*'Transaction Data'!$K11714</f>
        <v>7524</v>
      </c>
      <c r="N11714" s="3">
        <f>'Transaction Data'!$F11714*'Transaction Data'!$L11714</f>
        <v>15048</v>
      </c>
      <c r="O11714" s="3">
        <f>'Transaction Data'!$N11714-'Transaction Data'!$M11714</f>
        <v>7524</v>
      </c>
      <c r="P11714" s="2">
        <f>DATEDIF('Transaction Data'!$D11714,'Transaction Data'!$A11714,"y")</f>
        <v>52</v>
      </c>
      <c r="Q11714" s="2" t="str">
        <f>FLOOR('Transaction Data'!$P11714,15)&amp;"-"&amp;FLOOR('Transaction Data'!$P11714,15)+14</f>
        <v>45-59</v>
      </c>
      <c r="R11714" s="2" t="str">
        <f>IF('Transaction Data'!$L11714&lt;=10,"Less Expensive","Expensive")</f>
        <v>Expensive</v>
      </c>
      <c r="S11714" s="4">
        <f>WEEKDAY('Transaction Data'!$A11714)</f>
        <v>5</v>
      </c>
      <c r="T11714" s="2" t="str">
        <f>IF(WEEKDAY('Transaction Data'!$A11714,2)&lt;6,"Weekday","Weekend")</f>
        <v>Weekday</v>
      </c>
    </row>
    <row r="11715" ht="15.75" customHeight="1">
      <c r="A11715" s="1">
        <v>45636.0</v>
      </c>
      <c r="B11715" s="2" t="s">
        <v>1632</v>
      </c>
      <c r="C11715" s="2" t="s">
        <v>78</v>
      </c>
      <c r="D11715" s="1">
        <v>27416.0</v>
      </c>
      <c r="E11715" s="2" t="s">
        <v>63</v>
      </c>
      <c r="F11715" s="2">
        <v>66.0</v>
      </c>
      <c r="G11715" s="2" t="s">
        <v>57</v>
      </c>
      <c r="H11715" s="2" t="s">
        <v>24</v>
      </c>
      <c r="I11715" s="2" t="s">
        <v>35</v>
      </c>
      <c r="J11715" s="2" t="str">
        <f t="array" ref="J11715">XLOOKUP('Transaction Data'!$G11715,Product_Code,Biscuit_Brand)</f>
        <v>Oatmeal Cookies</v>
      </c>
      <c r="K11715" s="2">
        <f t="array" ref="K11715">XLOOKUP('Transaction Data'!$G11715,Product_Code,Cost)</f>
        <v>19</v>
      </c>
      <c r="L11715" s="2">
        <f t="array" ref="L11715">XLOOKUP('Transaction Data'!$G11715,Product_Code,Unit_Price)</f>
        <v>23</v>
      </c>
      <c r="M11715" s="3">
        <f>'Transaction Data'!$F11715*'Transaction Data'!$K11715</f>
        <v>1254</v>
      </c>
      <c r="N11715" s="3">
        <f>'Transaction Data'!$F11715*'Transaction Data'!$L11715</f>
        <v>1518</v>
      </c>
      <c r="O11715" s="3">
        <f>'Transaction Data'!$N11715-'Transaction Data'!$M11715</f>
        <v>264</v>
      </c>
      <c r="P11715" s="2">
        <f>DATEDIF('Transaction Data'!$D11715,'Transaction Data'!$A11715,"y")</f>
        <v>49</v>
      </c>
      <c r="Q11715" s="2" t="str">
        <f>FLOOR('Transaction Data'!$P11715,15)&amp;"-"&amp;FLOOR('Transaction Data'!$P11715,15)+14</f>
        <v>45-59</v>
      </c>
      <c r="R11715" s="2" t="str">
        <f>IF('Transaction Data'!$L11715&lt;=10,"Less Expensive","Expensive")</f>
        <v>Expensive</v>
      </c>
      <c r="S11715" s="4">
        <f>WEEKDAY('Transaction Data'!$A11715)</f>
        <v>3</v>
      </c>
      <c r="T11715" s="2" t="str">
        <f>IF(WEEKDAY('Transaction Data'!$A11715,2)&lt;6,"Weekday","Weekend")</f>
        <v>Weekday</v>
      </c>
    </row>
    <row r="11716" ht="15.75" customHeight="1">
      <c r="A11716" s="1">
        <v>45635.0</v>
      </c>
      <c r="B11716" s="2" t="s">
        <v>1089</v>
      </c>
      <c r="C11716" s="2" t="s">
        <v>51</v>
      </c>
      <c r="D11716" s="1">
        <v>37139.0</v>
      </c>
      <c r="E11716" s="2" t="s">
        <v>22</v>
      </c>
      <c r="F11716" s="2">
        <v>305.0</v>
      </c>
      <c r="G11716" s="2" t="s">
        <v>23</v>
      </c>
      <c r="H11716" s="2" t="s">
        <v>49</v>
      </c>
      <c r="I11716" s="2" t="s">
        <v>25</v>
      </c>
      <c r="J11716" s="2" t="str">
        <f t="array" ref="J11716">XLOOKUP('Transaction Data'!$G11716,Product_Code,Biscuit_Brand)</f>
        <v>Cinnamon Swirls</v>
      </c>
      <c r="K11716" s="2">
        <f t="array" ref="K11716">XLOOKUP('Transaction Data'!$G11716,Product_Code,Cost)</f>
        <v>10</v>
      </c>
      <c r="L11716" s="2">
        <f t="array" ref="L11716">XLOOKUP('Transaction Data'!$G11716,Product_Code,Unit_Price)</f>
        <v>14</v>
      </c>
      <c r="M11716" s="3">
        <f>'Transaction Data'!$F11716*'Transaction Data'!$K11716</f>
        <v>3050</v>
      </c>
      <c r="N11716" s="3">
        <f>'Transaction Data'!$F11716*'Transaction Data'!$L11716</f>
        <v>4270</v>
      </c>
      <c r="O11716" s="3">
        <f>'Transaction Data'!$N11716-'Transaction Data'!$M11716</f>
        <v>1220</v>
      </c>
      <c r="P11716" s="2">
        <f>DATEDIF('Transaction Data'!$D11716,'Transaction Data'!$A11716,"y")</f>
        <v>23</v>
      </c>
      <c r="Q11716" s="2" t="str">
        <f>FLOOR('Transaction Data'!$P11716,15)&amp;"-"&amp;FLOOR('Transaction Data'!$P11716,15)+14</f>
        <v>15-29</v>
      </c>
      <c r="R11716" s="2" t="str">
        <f>IF('Transaction Data'!$L11716&lt;=10,"Less Expensive","Expensive")</f>
        <v>Expensive</v>
      </c>
      <c r="S11716" s="4">
        <f>WEEKDAY('Transaction Data'!$A11716)</f>
        <v>2</v>
      </c>
      <c r="T11716" s="2" t="str">
        <f>IF(WEEKDAY('Transaction Data'!$A11716,2)&lt;6,"Weekday","Weekend")</f>
        <v>Weekday</v>
      </c>
    </row>
    <row r="11717" ht="15.75" customHeight="1">
      <c r="A11717" s="1">
        <v>45651.0</v>
      </c>
      <c r="B11717" s="2" t="s">
        <v>4525</v>
      </c>
      <c r="C11717" s="2" t="s">
        <v>32</v>
      </c>
      <c r="D11717" s="1">
        <v>17591.0</v>
      </c>
      <c r="E11717" s="2" t="s">
        <v>27</v>
      </c>
      <c r="F11717" s="2">
        <v>55.0</v>
      </c>
      <c r="G11717" s="2" t="s">
        <v>33</v>
      </c>
      <c r="H11717" s="2" t="s">
        <v>29</v>
      </c>
      <c r="I11717" s="2" t="s">
        <v>35</v>
      </c>
      <c r="J11717" s="2" t="str">
        <f t="array" ref="J11717">XLOOKUP('Transaction Data'!$G11717,Product_Code,Biscuit_Brand)</f>
        <v>Caramel Biscuits</v>
      </c>
      <c r="K11717" s="2">
        <f t="array" ref="K11717">XLOOKUP('Transaction Data'!$G11717,Product_Code,Cost)</f>
        <v>18</v>
      </c>
      <c r="L11717" s="2">
        <f t="array" ref="L11717">XLOOKUP('Transaction Data'!$G11717,Product_Code,Unit_Price)</f>
        <v>22</v>
      </c>
      <c r="M11717" s="3">
        <f>'Transaction Data'!$F11717*'Transaction Data'!$K11717</f>
        <v>990</v>
      </c>
      <c r="N11717" s="3">
        <f>'Transaction Data'!$F11717*'Transaction Data'!$L11717</f>
        <v>1210</v>
      </c>
      <c r="O11717" s="3">
        <f>'Transaction Data'!$N11717-'Transaction Data'!$M11717</f>
        <v>220</v>
      </c>
      <c r="P11717" s="2">
        <f>DATEDIF('Transaction Data'!$D11717,'Transaction Data'!$A11717,"y")</f>
        <v>76</v>
      </c>
      <c r="Q11717" s="2" t="str">
        <f>FLOOR('Transaction Data'!$P11717,15)&amp;"-"&amp;FLOOR('Transaction Data'!$P11717,15)+14</f>
        <v>75-89</v>
      </c>
      <c r="R11717" s="2" t="str">
        <f>IF('Transaction Data'!$L11717&lt;=10,"Less Expensive","Expensive")</f>
        <v>Expensive</v>
      </c>
      <c r="S11717" s="4">
        <f>WEEKDAY('Transaction Data'!$A11717)</f>
        <v>4</v>
      </c>
      <c r="T11717" s="2" t="str">
        <f>IF(WEEKDAY('Transaction Data'!$A11717,2)&lt;6,"Weekday","Weekend")</f>
        <v>Weekday</v>
      </c>
    </row>
    <row r="11718" ht="15.75" customHeight="1">
      <c r="A11718" s="1">
        <v>45645.0</v>
      </c>
      <c r="B11718" s="2" t="s">
        <v>1412</v>
      </c>
      <c r="C11718" s="2" t="s">
        <v>65</v>
      </c>
      <c r="D11718" s="1">
        <v>25007.0</v>
      </c>
      <c r="E11718" s="2" t="s">
        <v>22</v>
      </c>
      <c r="F11718" s="2">
        <v>397.0</v>
      </c>
      <c r="G11718" s="2" t="s">
        <v>33</v>
      </c>
      <c r="H11718" s="2" t="s">
        <v>34</v>
      </c>
      <c r="I11718" s="2" t="s">
        <v>30</v>
      </c>
      <c r="J11718" s="2" t="str">
        <f t="array" ref="J11718">XLOOKUP('Transaction Data'!$G11718,Product_Code,Biscuit_Brand)</f>
        <v>Caramel Biscuits</v>
      </c>
      <c r="K11718" s="2">
        <f t="array" ref="K11718">XLOOKUP('Transaction Data'!$G11718,Product_Code,Cost)</f>
        <v>18</v>
      </c>
      <c r="L11718" s="2">
        <f t="array" ref="L11718">XLOOKUP('Transaction Data'!$G11718,Product_Code,Unit_Price)</f>
        <v>22</v>
      </c>
      <c r="M11718" s="3">
        <f>'Transaction Data'!$F11718*'Transaction Data'!$K11718</f>
        <v>7146</v>
      </c>
      <c r="N11718" s="3">
        <f>'Transaction Data'!$F11718*'Transaction Data'!$L11718</f>
        <v>8734</v>
      </c>
      <c r="O11718" s="3">
        <f>'Transaction Data'!$N11718-'Transaction Data'!$M11718</f>
        <v>1588</v>
      </c>
      <c r="P11718" s="2">
        <f>DATEDIF('Transaction Data'!$D11718,'Transaction Data'!$A11718,"y")</f>
        <v>56</v>
      </c>
      <c r="Q11718" s="2" t="str">
        <f>FLOOR('Transaction Data'!$P11718,15)&amp;"-"&amp;FLOOR('Transaction Data'!$P11718,15)+14</f>
        <v>45-59</v>
      </c>
      <c r="R11718" s="2" t="str">
        <f>IF('Transaction Data'!$L11718&lt;=10,"Less Expensive","Expensive")</f>
        <v>Expensive</v>
      </c>
      <c r="S11718" s="4">
        <f>WEEKDAY('Transaction Data'!$A11718)</f>
        <v>5</v>
      </c>
      <c r="T11718" s="2" t="str">
        <f>IF(WEEKDAY('Transaction Data'!$A11718,2)&lt;6,"Weekday","Weekend")</f>
        <v>Weekday</v>
      </c>
    </row>
    <row r="11719" ht="15.75" customHeight="1">
      <c r="A11719" s="1">
        <v>45640.0</v>
      </c>
      <c r="B11719" s="2" t="s">
        <v>5472</v>
      </c>
      <c r="C11719" s="2" t="s">
        <v>72</v>
      </c>
      <c r="D11719" s="1">
        <v>35209.0</v>
      </c>
      <c r="E11719" s="2" t="s">
        <v>37</v>
      </c>
      <c r="F11719" s="2">
        <v>91.0</v>
      </c>
      <c r="G11719" s="2" t="s">
        <v>60</v>
      </c>
      <c r="H11719" s="2" t="s">
        <v>29</v>
      </c>
      <c r="I11719" s="2" t="s">
        <v>30</v>
      </c>
      <c r="J11719" s="2" t="str">
        <f t="array" ref="J11719">XLOOKUP('Transaction Data'!$G11719,Product_Code,Biscuit_Brand)</f>
        <v>Peanut Butter Bites</v>
      </c>
      <c r="K11719" s="2">
        <f t="array" ref="K11719">XLOOKUP('Transaction Data'!$G11719,Product_Code,Cost)</f>
        <v>5</v>
      </c>
      <c r="L11719" s="2">
        <f t="array" ref="L11719">XLOOKUP('Transaction Data'!$G11719,Product_Code,Unit_Price)</f>
        <v>7</v>
      </c>
      <c r="M11719" s="3">
        <f>'Transaction Data'!$F11719*'Transaction Data'!$K11719</f>
        <v>455</v>
      </c>
      <c r="N11719" s="3">
        <f>'Transaction Data'!$F11719*'Transaction Data'!$L11719</f>
        <v>637</v>
      </c>
      <c r="O11719" s="3">
        <f>'Transaction Data'!$N11719-'Transaction Data'!$M11719</f>
        <v>182</v>
      </c>
      <c r="P11719" s="2">
        <f>DATEDIF('Transaction Data'!$D11719,'Transaction Data'!$A11719,"y")</f>
        <v>28</v>
      </c>
      <c r="Q11719" s="2" t="str">
        <f>FLOOR('Transaction Data'!$P11719,15)&amp;"-"&amp;FLOOR('Transaction Data'!$P11719,15)+14</f>
        <v>15-29</v>
      </c>
      <c r="R11719" s="2" t="str">
        <f>IF('Transaction Data'!$L11719&lt;=10,"Less Expensive","Expensive")</f>
        <v>Less Expensive</v>
      </c>
      <c r="S11719" s="4">
        <f>WEEKDAY('Transaction Data'!$A11719)</f>
        <v>7</v>
      </c>
      <c r="T11719" s="2" t="str">
        <f>IF(WEEKDAY('Transaction Data'!$A11719,2)&lt;6,"Weekday","Weekend")</f>
        <v>Weekend</v>
      </c>
    </row>
    <row r="11720" ht="15.75" customHeight="1">
      <c r="A11720" s="1">
        <v>45628.0</v>
      </c>
      <c r="B11720" s="2" t="s">
        <v>3460</v>
      </c>
      <c r="C11720" s="2" t="s">
        <v>54</v>
      </c>
      <c r="D11720" s="1">
        <v>24915.0</v>
      </c>
      <c r="E11720" s="2" t="s">
        <v>22</v>
      </c>
      <c r="F11720" s="2">
        <v>144.0</v>
      </c>
      <c r="G11720" s="2" t="s">
        <v>48</v>
      </c>
      <c r="H11720" s="2" t="s">
        <v>24</v>
      </c>
      <c r="I11720" s="2" t="s">
        <v>35</v>
      </c>
      <c r="J11720" s="2" t="str">
        <f t="array" ref="J11720">XLOOKUP('Transaction Data'!$G11720,Product_Code,Biscuit_Brand)</f>
        <v>Lemon Crisps</v>
      </c>
      <c r="K11720" s="2">
        <f t="array" ref="K11720">XLOOKUP('Transaction Data'!$G11720,Product_Code,Cost)</f>
        <v>7</v>
      </c>
      <c r="L11720" s="2">
        <f t="array" ref="L11720">XLOOKUP('Transaction Data'!$G11720,Product_Code,Unit_Price)</f>
        <v>9</v>
      </c>
      <c r="M11720" s="3">
        <f>'Transaction Data'!$F11720*'Transaction Data'!$K11720</f>
        <v>1008</v>
      </c>
      <c r="N11720" s="3">
        <f>'Transaction Data'!$F11720*'Transaction Data'!$L11720</f>
        <v>1296</v>
      </c>
      <c r="O11720" s="3">
        <f>'Transaction Data'!$N11720-'Transaction Data'!$M11720</f>
        <v>288</v>
      </c>
      <c r="P11720" s="2">
        <f>DATEDIF('Transaction Data'!$D11720,'Transaction Data'!$A11720,"y")</f>
        <v>56</v>
      </c>
      <c r="Q11720" s="2" t="str">
        <f>FLOOR('Transaction Data'!$P11720,15)&amp;"-"&amp;FLOOR('Transaction Data'!$P11720,15)+14</f>
        <v>45-59</v>
      </c>
      <c r="R11720" s="2" t="str">
        <f>IF('Transaction Data'!$L11720&lt;=10,"Less Expensive","Expensive")</f>
        <v>Less Expensive</v>
      </c>
      <c r="S11720" s="4">
        <f>WEEKDAY('Transaction Data'!$A11720)</f>
        <v>2</v>
      </c>
      <c r="T11720" s="2" t="str">
        <f>IF(WEEKDAY('Transaction Data'!$A11720,2)&lt;6,"Weekday","Weekend")</f>
        <v>Weekday</v>
      </c>
    </row>
    <row r="11721" ht="15.75" customHeight="1">
      <c r="A11721" s="1">
        <v>45649.0</v>
      </c>
      <c r="B11721" s="2" t="s">
        <v>340</v>
      </c>
      <c r="C11721" s="2" t="s">
        <v>72</v>
      </c>
      <c r="D11721" s="1">
        <v>31726.0</v>
      </c>
      <c r="E11721" s="2" t="s">
        <v>27</v>
      </c>
      <c r="F11721" s="2">
        <v>496.0</v>
      </c>
      <c r="G11721" s="2" t="s">
        <v>55</v>
      </c>
      <c r="H11721" s="2" t="s">
        <v>49</v>
      </c>
      <c r="I11721" s="2" t="s">
        <v>35</v>
      </c>
      <c r="J11721" s="2" t="str">
        <f t="array" ref="J11721">XLOOKUP('Transaction Data'!$G11721,Product_Code,Biscuit_Brand)</f>
        <v>Vanilla Wafers</v>
      </c>
      <c r="K11721" s="2">
        <f t="array" ref="K11721">XLOOKUP('Transaction Data'!$G11721,Product_Code,Cost)</f>
        <v>18</v>
      </c>
      <c r="L11721" s="2">
        <f t="array" ref="L11721">XLOOKUP('Transaction Data'!$G11721,Product_Code,Unit_Price)</f>
        <v>36</v>
      </c>
      <c r="M11721" s="3">
        <f>'Transaction Data'!$F11721*'Transaction Data'!$K11721</f>
        <v>8928</v>
      </c>
      <c r="N11721" s="3">
        <f>'Transaction Data'!$F11721*'Transaction Data'!$L11721</f>
        <v>17856</v>
      </c>
      <c r="O11721" s="3">
        <f>'Transaction Data'!$N11721-'Transaction Data'!$M11721</f>
        <v>8928</v>
      </c>
      <c r="P11721" s="2">
        <f>DATEDIF('Transaction Data'!$D11721,'Transaction Data'!$A11721,"y")</f>
        <v>38</v>
      </c>
      <c r="Q11721" s="2" t="str">
        <f>FLOOR('Transaction Data'!$P11721,15)&amp;"-"&amp;FLOOR('Transaction Data'!$P11721,15)+14</f>
        <v>30-44</v>
      </c>
      <c r="R11721" s="2" t="str">
        <f>IF('Transaction Data'!$L11721&lt;=10,"Less Expensive","Expensive")</f>
        <v>Expensive</v>
      </c>
      <c r="S11721" s="4">
        <f>WEEKDAY('Transaction Data'!$A11721)</f>
        <v>2</v>
      </c>
      <c r="T11721" s="2" t="str">
        <f>IF(WEEKDAY('Transaction Data'!$A11721,2)&lt;6,"Weekday","Weekend")</f>
        <v>Weekday</v>
      </c>
    </row>
    <row r="11722" ht="15.75" customHeight="1">
      <c r="A11722" s="1">
        <v>45637.0</v>
      </c>
      <c r="B11722" s="2" t="s">
        <v>3907</v>
      </c>
      <c r="C11722" s="2" t="s">
        <v>65</v>
      </c>
      <c r="D11722" s="1">
        <v>25032.0</v>
      </c>
      <c r="E11722" s="2" t="s">
        <v>37</v>
      </c>
      <c r="F11722" s="2">
        <v>308.0</v>
      </c>
      <c r="G11722" s="2" t="s">
        <v>38</v>
      </c>
      <c r="H11722" s="2" t="s">
        <v>34</v>
      </c>
      <c r="I11722" s="2" t="s">
        <v>25</v>
      </c>
      <c r="J11722" s="2" t="str">
        <f t="array" ref="J11722">XLOOKUP('Transaction Data'!$G11722,Product_Code,Biscuit_Brand)</f>
        <v>Ginger Snaps</v>
      </c>
      <c r="K11722" s="2">
        <f t="array" ref="K11722">XLOOKUP('Transaction Data'!$G11722,Product_Code,Cost)</f>
        <v>14</v>
      </c>
      <c r="L11722" s="2">
        <f t="array" ref="L11722">XLOOKUP('Transaction Data'!$G11722,Product_Code,Unit_Price)</f>
        <v>28</v>
      </c>
      <c r="M11722" s="3">
        <f>'Transaction Data'!$F11722*'Transaction Data'!$K11722</f>
        <v>4312</v>
      </c>
      <c r="N11722" s="3">
        <f>'Transaction Data'!$F11722*'Transaction Data'!$L11722</f>
        <v>8624</v>
      </c>
      <c r="O11722" s="3">
        <f>'Transaction Data'!$N11722-'Transaction Data'!$M11722</f>
        <v>4312</v>
      </c>
      <c r="P11722" s="2">
        <f>DATEDIF('Transaction Data'!$D11722,'Transaction Data'!$A11722,"y")</f>
        <v>56</v>
      </c>
      <c r="Q11722" s="2" t="str">
        <f>FLOOR('Transaction Data'!$P11722,15)&amp;"-"&amp;FLOOR('Transaction Data'!$P11722,15)+14</f>
        <v>45-59</v>
      </c>
      <c r="R11722" s="2" t="str">
        <f>IF('Transaction Data'!$L11722&lt;=10,"Less Expensive","Expensive")</f>
        <v>Expensive</v>
      </c>
      <c r="S11722" s="4">
        <f>WEEKDAY('Transaction Data'!$A11722)</f>
        <v>4</v>
      </c>
      <c r="T11722" s="2" t="str">
        <f>IF(WEEKDAY('Transaction Data'!$A11722,2)&lt;6,"Weekday","Weekend")</f>
        <v>Weekday</v>
      </c>
    </row>
    <row r="11723" ht="15.75" customHeight="1">
      <c r="A11723" s="1">
        <v>45645.0</v>
      </c>
      <c r="B11723" s="2" t="s">
        <v>3280</v>
      </c>
      <c r="C11723" s="2" t="s">
        <v>21</v>
      </c>
      <c r="D11723" s="1">
        <v>34587.0</v>
      </c>
      <c r="E11723" s="2" t="s">
        <v>37</v>
      </c>
      <c r="F11723" s="2">
        <v>117.0</v>
      </c>
      <c r="G11723" s="2" t="s">
        <v>61</v>
      </c>
      <c r="H11723" s="2" t="s">
        <v>49</v>
      </c>
      <c r="I11723" s="2" t="s">
        <v>25</v>
      </c>
      <c r="J11723" s="2" t="str">
        <f t="array" ref="J11723">XLOOKUP('Transaction Data'!$G11723,Product_Code,Biscuit_Brand)</f>
        <v>Choco Delight</v>
      </c>
      <c r="K11723" s="2">
        <f t="array" ref="K11723">XLOOKUP('Transaction Data'!$G11723,Product_Code,Cost)</f>
        <v>3</v>
      </c>
      <c r="L11723" s="2">
        <f t="array" ref="L11723">XLOOKUP('Transaction Data'!$G11723,Product_Code,Unit_Price)</f>
        <v>5</v>
      </c>
      <c r="M11723" s="3">
        <f>'Transaction Data'!$F11723*'Transaction Data'!$K11723</f>
        <v>351</v>
      </c>
      <c r="N11723" s="3">
        <f>'Transaction Data'!$F11723*'Transaction Data'!$L11723</f>
        <v>585</v>
      </c>
      <c r="O11723" s="3">
        <f>'Transaction Data'!$N11723-'Transaction Data'!$M11723</f>
        <v>234</v>
      </c>
      <c r="P11723" s="2">
        <f>DATEDIF('Transaction Data'!$D11723,'Transaction Data'!$A11723,"y")</f>
        <v>30</v>
      </c>
      <c r="Q11723" s="2" t="str">
        <f>FLOOR('Transaction Data'!$P11723,15)&amp;"-"&amp;FLOOR('Transaction Data'!$P11723,15)+14</f>
        <v>30-44</v>
      </c>
      <c r="R11723" s="2" t="str">
        <f>IF('Transaction Data'!$L11723&lt;=10,"Less Expensive","Expensive")</f>
        <v>Less Expensive</v>
      </c>
      <c r="S11723" s="4">
        <f>WEEKDAY('Transaction Data'!$A11723)</f>
        <v>5</v>
      </c>
      <c r="T11723" s="2" t="str">
        <f>IF(WEEKDAY('Transaction Data'!$A11723,2)&lt;6,"Weekday","Weekend")</f>
        <v>Weekday</v>
      </c>
    </row>
    <row r="11724" ht="15.75" customHeight="1">
      <c r="A11724" s="1">
        <v>45651.0</v>
      </c>
      <c r="B11724" s="2" t="s">
        <v>941</v>
      </c>
      <c r="C11724" s="2" t="s">
        <v>78</v>
      </c>
      <c r="D11724" s="1">
        <v>29041.0</v>
      </c>
      <c r="E11724" s="2" t="s">
        <v>22</v>
      </c>
      <c r="F11724" s="2">
        <v>319.0</v>
      </c>
      <c r="G11724" s="2" t="s">
        <v>57</v>
      </c>
      <c r="H11724" s="2" t="s">
        <v>52</v>
      </c>
      <c r="I11724" s="2" t="s">
        <v>30</v>
      </c>
      <c r="J11724" s="2" t="str">
        <f t="array" ref="J11724">XLOOKUP('Transaction Data'!$G11724,Product_Code,Biscuit_Brand)</f>
        <v>Oatmeal Cookies</v>
      </c>
      <c r="K11724" s="2">
        <f t="array" ref="K11724">XLOOKUP('Transaction Data'!$G11724,Product_Code,Cost)</f>
        <v>19</v>
      </c>
      <c r="L11724" s="2">
        <f t="array" ref="L11724">XLOOKUP('Transaction Data'!$G11724,Product_Code,Unit_Price)</f>
        <v>23</v>
      </c>
      <c r="M11724" s="3">
        <f>'Transaction Data'!$F11724*'Transaction Data'!$K11724</f>
        <v>6061</v>
      </c>
      <c r="N11724" s="3">
        <f>'Transaction Data'!$F11724*'Transaction Data'!$L11724</f>
        <v>7337</v>
      </c>
      <c r="O11724" s="3">
        <f>'Transaction Data'!$N11724-'Transaction Data'!$M11724</f>
        <v>1276</v>
      </c>
      <c r="P11724" s="2">
        <f>DATEDIF('Transaction Data'!$D11724,'Transaction Data'!$A11724,"y")</f>
        <v>45</v>
      </c>
      <c r="Q11724" s="2" t="str">
        <f>FLOOR('Transaction Data'!$P11724,15)&amp;"-"&amp;FLOOR('Transaction Data'!$P11724,15)+14</f>
        <v>45-59</v>
      </c>
      <c r="R11724" s="2" t="str">
        <f>IF('Transaction Data'!$L11724&lt;=10,"Less Expensive","Expensive")</f>
        <v>Expensive</v>
      </c>
      <c r="S11724" s="4">
        <f>WEEKDAY('Transaction Data'!$A11724)</f>
        <v>4</v>
      </c>
      <c r="T11724" s="2" t="str">
        <f>IF(WEEKDAY('Transaction Data'!$A11724,2)&lt;6,"Weekday","Weekend")</f>
        <v>Weekday</v>
      </c>
    </row>
    <row r="11725" ht="15.75" customHeight="1">
      <c r="A11725" s="1">
        <v>45636.0</v>
      </c>
      <c r="B11725" s="2" t="s">
        <v>4388</v>
      </c>
      <c r="C11725" s="2" t="s">
        <v>47</v>
      </c>
      <c r="D11725" s="1">
        <v>24963.0</v>
      </c>
      <c r="E11725" s="2" t="s">
        <v>27</v>
      </c>
      <c r="F11725" s="2">
        <v>390.0</v>
      </c>
      <c r="G11725" s="2" t="s">
        <v>38</v>
      </c>
      <c r="H11725" s="2" t="s">
        <v>24</v>
      </c>
      <c r="I11725" s="2" t="s">
        <v>25</v>
      </c>
      <c r="J11725" s="2" t="str">
        <f t="array" ref="J11725">XLOOKUP('Transaction Data'!$G11725,Product_Code,Biscuit_Brand)</f>
        <v>Ginger Snaps</v>
      </c>
      <c r="K11725" s="2">
        <f t="array" ref="K11725">XLOOKUP('Transaction Data'!$G11725,Product_Code,Cost)</f>
        <v>14</v>
      </c>
      <c r="L11725" s="2">
        <f t="array" ref="L11725">XLOOKUP('Transaction Data'!$G11725,Product_Code,Unit_Price)</f>
        <v>28</v>
      </c>
      <c r="M11725" s="3">
        <f>'Transaction Data'!$F11725*'Transaction Data'!$K11725</f>
        <v>5460</v>
      </c>
      <c r="N11725" s="3">
        <f>'Transaction Data'!$F11725*'Transaction Data'!$L11725</f>
        <v>10920</v>
      </c>
      <c r="O11725" s="3">
        <f>'Transaction Data'!$N11725-'Transaction Data'!$M11725</f>
        <v>5460</v>
      </c>
      <c r="P11725" s="2">
        <f>DATEDIF('Transaction Data'!$D11725,'Transaction Data'!$A11725,"y")</f>
        <v>56</v>
      </c>
      <c r="Q11725" s="2" t="str">
        <f>FLOOR('Transaction Data'!$P11725,15)&amp;"-"&amp;FLOOR('Transaction Data'!$P11725,15)+14</f>
        <v>45-59</v>
      </c>
      <c r="R11725" s="2" t="str">
        <f>IF('Transaction Data'!$L11725&lt;=10,"Less Expensive","Expensive")</f>
        <v>Expensive</v>
      </c>
      <c r="S11725" s="4">
        <f>WEEKDAY('Transaction Data'!$A11725)</f>
        <v>3</v>
      </c>
      <c r="T11725" s="2" t="str">
        <f>IF(WEEKDAY('Transaction Data'!$A11725,2)&lt;6,"Weekday","Weekend")</f>
        <v>Weekday</v>
      </c>
    </row>
    <row r="11726" ht="15.75" customHeight="1">
      <c r="A11726" s="1">
        <v>45645.0</v>
      </c>
      <c r="B11726" s="2" t="s">
        <v>1048</v>
      </c>
      <c r="C11726" s="2" t="s">
        <v>47</v>
      </c>
      <c r="D11726" s="1">
        <v>26506.0</v>
      </c>
      <c r="E11726" s="2" t="s">
        <v>22</v>
      </c>
      <c r="F11726" s="2">
        <v>269.0</v>
      </c>
      <c r="G11726" s="2" t="s">
        <v>57</v>
      </c>
      <c r="H11726" s="2" t="s">
        <v>45</v>
      </c>
      <c r="I11726" s="2" t="s">
        <v>25</v>
      </c>
      <c r="J11726" s="2" t="str">
        <f t="array" ref="J11726">XLOOKUP('Transaction Data'!$G11726,Product_Code,Biscuit_Brand)</f>
        <v>Oatmeal Cookies</v>
      </c>
      <c r="K11726" s="2">
        <f t="array" ref="K11726">XLOOKUP('Transaction Data'!$G11726,Product_Code,Cost)</f>
        <v>19</v>
      </c>
      <c r="L11726" s="2">
        <f t="array" ref="L11726">XLOOKUP('Transaction Data'!$G11726,Product_Code,Unit_Price)</f>
        <v>23</v>
      </c>
      <c r="M11726" s="3">
        <f>'Transaction Data'!$F11726*'Transaction Data'!$K11726</f>
        <v>5111</v>
      </c>
      <c r="N11726" s="3">
        <f>'Transaction Data'!$F11726*'Transaction Data'!$L11726</f>
        <v>6187</v>
      </c>
      <c r="O11726" s="3">
        <f>'Transaction Data'!$N11726-'Transaction Data'!$M11726</f>
        <v>1076</v>
      </c>
      <c r="P11726" s="2">
        <f>DATEDIF('Transaction Data'!$D11726,'Transaction Data'!$A11726,"y")</f>
        <v>52</v>
      </c>
      <c r="Q11726" s="2" t="str">
        <f>FLOOR('Transaction Data'!$P11726,15)&amp;"-"&amp;FLOOR('Transaction Data'!$P11726,15)+14</f>
        <v>45-59</v>
      </c>
      <c r="R11726" s="2" t="str">
        <f>IF('Transaction Data'!$L11726&lt;=10,"Less Expensive","Expensive")</f>
        <v>Expensive</v>
      </c>
      <c r="S11726" s="4">
        <f>WEEKDAY('Transaction Data'!$A11726)</f>
        <v>5</v>
      </c>
      <c r="T11726" s="2" t="str">
        <f>IF(WEEKDAY('Transaction Data'!$A11726,2)&lt;6,"Weekday","Weekend")</f>
        <v>Weekday</v>
      </c>
    </row>
    <row r="11727" ht="15.75" customHeight="1">
      <c r="A11727" s="1">
        <v>45629.0</v>
      </c>
      <c r="B11727" s="2" t="s">
        <v>6687</v>
      </c>
      <c r="C11727" s="2" t="s">
        <v>72</v>
      </c>
      <c r="D11727" s="1">
        <v>32866.0</v>
      </c>
      <c r="E11727" s="2" t="s">
        <v>27</v>
      </c>
      <c r="F11727" s="2">
        <v>150.0</v>
      </c>
      <c r="G11727" s="2" t="s">
        <v>38</v>
      </c>
      <c r="H11727" s="2" t="s">
        <v>45</v>
      </c>
      <c r="I11727" s="2" t="s">
        <v>35</v>
      </c>
      <c r="J11727" s="2" t="str">
        <f t="array" ref="J11727">XLOOKUP('Transaction Data'!$G11727,Product_Code,Biscuit_Brand)</f>
        <v>Ginger Snaps</v>
      </c>
      <c r="K11727" s="2">
        <f t="array" ref="K11727">XLOOKUP('Transaction Data'!$G11727,Product_Code,Cost)</f>
        <v>14</v>
      </c>
      <c r="L11727" s="2">
        <f t="array" ref="L11727">XLOOKUP('Transaction Data'!$G11727,Product_Code,Unit_Price)</f>
        <v>28</v>
      </c>
      <c r="M11727" s="3">
        <f>'Transaction Data'!$F11727*'Transaction Data'!$K11727</f>
        <v>2100</v>
      </c>
      <c r="N11727" s="3">
        <f>'Transaction Data'!$F11727*'Transaction Data'!$L11727</f>
        <v>4200</v>
      </c>
      <c r="O11727" s="3">
        <f>'Transaction Data'!$N11727-'Transaction Data'!$M11727</f>
        <v>2100</v>
      </c>
      <c r="P11727" s="2">
        <f>DATEDIF('Transaction Data'!$D11727,'Transaction Data'!$A11727,"y")</f>
        <v>34</v>
      </c>
      <c r="Q11727" s="2" t="str">
        <f>FLOOR('Transaction Data'!$P11727,15)&amp;"-"&amp;FLOOR('Transaction Data'!$P11727,15)+14</f>
        <v>30-44</v>
      </c>
      <c r="R11727" s="2" t="str">
        <f>IF('Transaction Data'!$L11727&lt;=10,"Less Expensive","Expensive")</f>
        <v>Expensive</v>
      </c>
      <c r="S11727" s="4">
        <f>WEEKDAY('Transaction Data'!$A11727)</f>
        <v>3</v>
      </c>
      <c r="T11727" s="2" t="str">
        <f>IF(WEEKDAY('Transaction Data'!$A11727,2)&lt;6,"Weekday","Weekend")</f>
        <v>Weekday</v>
      </c>
    </row>
    <row r="11728" ht="15.75" customHeight="1">
      <c r="A11728" s="1">
        <v>45638.0</v>
      </c>
      <c r="B11728" s="2" t="s">
        <v>6831</v>
      </c>
      <c r="C11728" s="2" t="s">
        <v>78</v>
      </c>
      <c r="D11728" s="1">
        <v>29201.0</v>
      </c>
      <c r="E11728" s="2" t="s">
        <v>27</v>
      </c>
      <c r="F11728" s="2">
        <v>50.0</v>
      </c>
      <c r="G11728" s="2" t="s">
        <v>38</v>
      </c>
      <c r="H11728" s="2" t="s">
        <v>34</v>
      </c>
      <c r="I11728" s="2" t="s">
        <v>25</v>
      </c>
      <c r="J11728" s="2" t="str">
        <f t="array" ref="J11728">XLOOKUP('Transaction Data'!$G11728,Product_Code,Biscuit_Brand)</f>
        <v>Ginger Snaps</v>
      </c>
      <c r="K11728" s="2">
        <f t="array" ref="K11728">XLOOKUP('Transaction Data'!$G11728,Product_Code,Cost)</f>
        <v>14</v>
      </c>
      <c r="L11728" s="2">
        <f t="array" ref="L11728">XLOOKUP('Transaction Data'!$G11728,Product_Code,Unit_Price)</f>
        <v>28</v>
      </c>
      <c r="M11728" s="3">
        <f>'Transaction Data'!$F11728*'Transaction Data'!$K11728</f>
        <v>700</v>
      </c>
      <c r="N11728" s="3">
        <f>'Transaction Data'!$F11728*'Transaction Data'!$L11728</f>
        <v>1400</v>
      </c>
      <c r="O11728" s="3">
        <f>'Transaction Data'!$N11728-'Transaction Data'!$M11728</f>
        <v>700</v>
      </c>
      <c r="P11728" s="2">
        <f>DATEDIF('Transaction Data'!$D11728,'Transaction Data'!$A11728,"y")</f>
        <v>45</v>
      </c>
      <c r="Q11728" s="2" t="str">
        <f>FLOOR('Transaction Data'!$P11728,15)&amp;"-"&amp;FLOOR('Transaction Data'!$P11728,15)+14</f>
        <v>45-59</v>
      </c>
      <c r="R11728" s="2" t="str">
        <f>IF('Transaction Data'!$L11728&lt;=10,"Less Expensive","Expensive")</f>
        <v>Expensive</v>
      </c>
      <c r="S11728" s="4">
        <f>WEEKDAY('Transaction Data'!$A11728)</f>
        <v>5</v>
      </c>
      <c r="T11728" s="2" t="str">
        <f>IF(WEEKDAY('Transaction Data'!$A11728,2)&lt;6,"Weekday","Weekend")</f>
        <v>Weekday</v>
      </c>
    </row>
    <row r="11729" ht="15.75" customHeight="1">
      <c r="A11729" s="1">
        <v>45643.0</v>
      </c>
      <c r="B11729" s="2" t="s">
        <v>3276</v>
      </c>
      <c r="C11729" s="2" t="s">
        <v>41</v>
      </c>
      <c r="D11729" s="1">
        <v>29599.0</v>
      </c>
      <c r="E11729" s="2" t="s">
        <v>22</v>
      </c>
      <c r="F11729" s="2">
        <v>181.0</v>
      </c>
      <c r="G11729" s="2" t="s">
        <v>33</v>
      </c>
      <c r="H11729" s="2" t="s">
        <v>49</v>
      </c>
      <c r="I11729" s="2" t="s">
        <v>30</v>
      </c>
      <c r="J11729" s="2" t="str">
        <f t="array" ref="J11729">XLOOKUP('Transaction Data'!$G11729,Product_Code,Biscuit_Brand)</f>
        <v>Caramel Biscuits</v>
      </c>
      <c r="K11729" s="2">
        <f t="array" ref="K11729">XLOOKUP('Transaction Data'!$G11729,Product_Code,Cost)</f>
        <v>18</v>
      </c>
      <c r="L11729" s="2">
        <f t="array" ref="L11729">XLOOKUP('Transaction Data'!$G11729,Product_Code,Unit_Price)</f>
        <v>22</v>
      </c>
      <c r="M11729" s="3">
        <f>'Transaction Data'!$F11729*'Transaction Data'!$K11729</f>
        <v>3258</v>
      </c>
      <c r="N11729" s="3">
        <f>'Transaction Data'!$F11729*'Transaction Data'!$L11729</f>
        <v>3982</v>
      </c>
      <c r="O11729" s="3">
        <f>'Transaction Data'!$N11729-'Transaction Data'!$M11729</f>
        <v>724</v>
      </c>
      <c r="P11729" s="2">
        <f>DATEDIF('Transaction Data'!$D11729,'Transaction Data'!$A11729,"y")</f>
        <v>43</v>
      </c>
      <c r="Q11729" s="2" t="str">
        <f>FLOOR('Transaction Data'!$P11729,15)&amp;"-"&amp;FLOOR('Transaction Data'!$P11729,15)+14</f>
        <v>30-44</v>
      </c>
      <c r="R11729" s="2" t="str">
        <f>IF('Transaction Data'!$L11729&lt;=10,"Less Expensive","Expensive")</f>
        <v>Expensive</v>
      </c>
      <c r="S11729" s="4">
        <f>WEEKDAY('Transaction Data'!$A11729)</f>
        <v>3</v>
      </c>
      <c r="T11729" s="2" t="str">
        <f>IF(WEEKDAY('Transaction Data'!$A11729,2)&lt;6,"Weekday","Weekend")</f>
        <v>Weekday</v>
      </c>
    </row>
    <row r="11730" ht="15.75" customHeight="1">
      <c r="A11730" s="1">
        <v>45655.0</v>
      </c>
      <c r="B11730" s="2" t="s">
        <v>5041</v>
      </c>
      <c r="C11730" s="2" t="s">
        <v>51</v>
      </c>
      <c r="D11730" s="1">
        <v>31752.0</v>
      </c>
      <c r="E11730" s="2" t="s">
        <v>63</v>
      </c>
      <c r="F11730" s="2">
        <v>25.0</v>
      </c>
      <c r="G11730" s="2" t="s">
        <v>48</v>
      </c>
      <c r="H11730" s="2" t="s">
        <v>42</v>
      </c>
      <c r="I11730" s="2" t="s">
        <v>25</v>
      </c>
      <c r="J11730" s="2" t="str">
        <f t="array" ref="J11730">XLOOKUP('Transaction Data'!$G11730,Product_Code,Biscuit_Brand)</f>
        <v>Lemon Crisps</v>
      </c>
      <c r="K11730" s="2">
        <f t="array" ref="K11730">XLOOKUP('Transaction Data'!$G11730,Product_Code,Cost)</f>
        <v>7</v>
      </c>
      <c r="L11730" s="2">
        <f t="array" ref="L11730">XLOOKUP('Transaction Data'!$G11730,Product_Code,Unit_Price)</f>
        <v>9</v>
      </c>
      <c r="M11730" s="3">
        <f>'Transaction Data'!$F11730*'Transaction Data'!$K11730</f>
        <v>175</v>
      </c>
      <c r="N11730" s="3">
        <f>'Transaction Data'!$F11730*'Transaction Data'!$L11730</f>
        <v>225</v>
      </c>
      <c r="O11730" s="3">
        <f>'Transaction Data'!$N11730-'Transaction Data'!$M11730</f>
        <v>50</v>
      </c>
      <c r="P11730" s="2">
        <f>DATEDIF('Transaction Data'!$D11730,'Transaction Data'!$A11730,"y")</f>
        <v>38</v>
      </c>
      <c r="Q11730" s="2" t="str">
        <f>FLOOR('Transaction Data'!$P11730,15)&amp;"-"&amp;FLOOR('Transaction Data'!$P11730,15)+14</f>
        <v>30-44</v>
      </c>
      <c r="R11730" s="2" t="str">
        <f>IF('Transaction Data'!$L11730&lt;=10,"Less Expensive","Expensive")</f>
        <v>Less Expensive</v>
      </c>
      <c r="S11730" s="4">
        <f>WEEKDAY('Transaction Data'!$A11730)</f>
        <v>1</v>
      </c>
      <c r="T11730" s="2" t="str">
        <f>IF(WEEKDAY('Transaction Data'!$A11730,2)&lt;6,"Weekday","Weekend")</f>
        <v>Weekend</v>
      </c>
    </row>
    <row r="11731" ht="15.75" customHeight="1">
      <c r="A11731" s="1">
        <v>45652.0</v>
      </c>
      <c r="B11731" s="2" t="s">
        <v>2585</v>
      </c>
      <c r="C11731" s="2" t="s">
        <v>65</v>
      </c>
      <c r="D11731" s="1">
        <v>18272.0</v>
      </c>
      <c r="E11731" s="2" t="s">
        <v>63</v>
      </c>
      <c r="F11731" s="2">
        <v>58.0</v>
      </c>
      <c r="G11731" s="2" t="s">
        <v>28</v>
      </c>
      <c r="H11731" s="2" t="s">
        <v>45</v>
      </c>
      <c r="I11731" s="2" t="s">
        <v>35</v>
      </c>
      <c r="J11731" s="2" t="str">
        <f t="array" ref="J11731">XLOOKUP('Transaction Data'!$G11731,Product_Code,Biscuit_Brand)</f>
        <v>Shortbread</v>
      </c>
      <c r="K11731" s="2">
        <f t="array" ref="K11731">XLOOKUP('Transaction Data'!$G11731,Product_Code,Cost)</f>
        <v>10</v>
      </c>
      <c r="L11731" s="2">
        <f t="array" ref="L11731">XLOOKUP('Transaction Data'!$G11731,Product_Code,Unit_Price)</f>
        <v>45</v>
      </c>
      <c r="M11731" s="3">
        <f>'Transaction Data'!$F11731*'Transaction Data'!$K11731</f>
        <v>580</v>
      </c>
      <c r="N11731" s="3">
        <f>'Transaction Data'!$F11731*'Transaction Data'!$L11731</f>
        <v>2610</v>
      </c>
      <c r="O11731" s="3">
        <f>'Transaction Data'!$N11731-'Transaction Data'!$M11731</f>
        <v>2030</v>
      </c>
      <c r="P11731" s="2">
        <f>DATEDIF('Transaction Data'!$D11731,'Transaction Data'!$A11731,"y")</f>
        <v>74</v>
      </c>
      <c r="Q11731" s="2" t="str">
        <f>FLOOR('Transaction Data'!$P11731,15)&amp;"-"&amp;FLOOR('Transaction Data'!$P11731,15)+14</f>
        <v>60-74</v>
      </c>
      <c r="R11731" s="2" t="str">
        <f>IF('Transaction Data'!$L11731&lt;=10,"Less Expensive","Expensive")</f>
        <v>Expensive</v>
      </c>
      <c r="S11731" s="4">
        <f>WEEKDAY('Transaction Data'!$A11731)</f>
        <v>5</v>
      </c>
      <c r="T11731" s="2" t="str">
        <f>IF(WEEKDAY('Transaction Data'!$A11731,2)&lt;6,"Weekday","Weekend")</f>
        <v>Weekday</v>
      </c>
    </row>
    <row r="11732" ht="15.75" customHeight="1">
      <c r="A11732" s="1">
        <v>45646.0</v>
      </c>
      <c r="B11732" s="2" t="s">
        <v>2873</v>
      </c>
      <c r="C11732" s="2" t="s">
        <v>72</v>
      </c>
      <c r="D11732" s="1">
        <v>32870.0</v>
      </c>
      <c r="E11732" s="2" t="s">
        <v>63</v>
      </c>
      <c r="F11732" s="2">
        <v>449.0</v>
      </c>
      <c r="G11732" s="2" t="s">
        <v>60</v>
      </c>
      <c r="H11732" s="2" t="s">
        <v>42</v>
      </c>
      <c r="I11732" s="2" t="s">
        <v>30</v>
      </c>
      <c r="J11732" s="2" t="str">
        <f t="array" ref="J11732">XLOOKUP('Transaction Data'!$G11732,Product_Code,Biscuit_Brand)</f>
        <v>Peanut Butter Bites</v>
      </c>
      <c r="K11732" s="2">
        <f t="array" ref="K11732">XLOOKUP('Transaction Data'!$G11732,Product_Code,Cost)</f>
        <v>5</v>
      </c>
      <c r="L11732" s="2">
        <f t="array" ref="L11732">XLOOKUP('Transaction Data'!$G11732,Product_Code,Unit_Price)</f>
        <v>7</v>
      </c>
      <c r="M11732" s="3">
        <f>'Transaction Data'!$F11732*'Transaction Data'!$K11732</f>
        <v>2245</v>
      </c>
      <c r="N11732" s="3">
        <f>'Transaction Data'!$F11732*'Transaction Data'!$L11732</f>
        <v>3143</v>
      </c>
      <c r="O11732" s="3">
        <f>'Transaction Data'!$N11732-'Transaction Data'!$M11732</f>
        <v>898</v>
      </c>
      <c r="P11732" s="2">
        <f>DATEDIF('Transaction Data'!$D11732,'Transaction Data'!$A11732,"y")</f>
        <v>34</v>
      </c>
      <c r="Q11732" s="2" t="str">
        <f>FLOOR('Transaction Data'!$P11732,15)&amp;"-"&amp;FLOOR('Transaction Data'!$P11732,15)+14</f>
        <v>30-44</v>
      </c>
      <c r="R11732" s="2" t="str">
        <f>IF('Transaction Data'!$L11732&lt;=10,"Less Expensive","Expensive")</f>
        <v>Less Expensive</v>
      </c>
      <c r="S11732" s="4">
        <f>WEEKDAY('Transaction Data'!$A11732)</f>
        <v>6</v>
      </c>
      <c r="T11732" s="2" t="str">
        <f>IF(WEEKDAY('Transaction Data'!$A11732,2)&lt;6,"Weekday","Weekend")</f>
        <v>Weekday</v>
      </c>
    </row>
    <row r="11733" ht="15.75" customHeight="1">
      <c r="A11733" s="1">
        <v>45642.0</v>
      </c>
      <c r="B11733" s="2" t="s">
        <v>4091</v>
      </c>
      <c r="C11733" s="2" t="s">
        <v>69</v>
      </c>
      <c r="D11733" s="1">
        <v>28154.0</v>
      </c>
      <c r="E11733" s="2" t="s">
        <v>63</v>
      </c>
      <c r="F11733" s="2">
        <v>326.0</v>
      </c>
      <c r="G11733" s="2" t="s">
        <v>23</v>
      </c>
      <c r="H11733" s="2" t="s">
        <v>52</v>
      </c>
      <c r="I11733" s="2" t="s">
        <v>30</v>
      </c>
      <c r="J11733" s="2" t="str">
        <f t="array" ref="J11733">XLOOKUP('Transaction Data'!$G11733,Product_Code,Biscuit_Brand)</f>
        <v>Cinnamon Swirls</v>
      </c>
      <c r="K11733" s="2">
        <f t="array" ref="K11733">XLOOKUP('Transaction Data'!$G11733,Product_Code,Cost)</f>
        <v>10</v>
      </c>
      <c r="L11733" s="2">
        <f t="array" ref="L11733">XLOOKUP('Transaction Data'!$G11733,Product_Code,Unit_Price)</f>
        <v>14</v>
      </c>
      <c r="M11733" s="3">
        <f>'Transaction Data'!$F11733*'Transaction Data'!$K11733</f>
        <v>3260</v>
      </c>
      <c r="N11733" s="3">
        <f>'Transaction Data'!$F11733*'Transaction Data'!$L11733</f>
        <v>4564</v>
      </c>
      <c r="O11733" s="3">
        <f>'Transaction Data'!$N11733-'Transaction Data'!$M11733</f>
        <v>1304</v>
      </c>
      <c r="P11733" s="2">
        <f>DATEDIF('Transaction Data'!$D11733,'Transaction Data'!$A11733,"y")</f>
        <v>47</v>
      </c>
      <c r="Q11733" s="2" t="str">
        <f>FLOOR('Transaction Data'!$P11733,15)&amp;"-"&amp;FLOOR('Transaction Data'!$P11733,15)+14</f>
        <v>45-59</v>
      </c>
      <c r="R11733" s="2" t="str">
        <f>IF('Transaction Data'!$L11733&lt;=10,"Less Expensive","Expensive")</f>
        <v>Expensive</v>
      </c>
      <c r="S11733" s="4">
        <f>WEEKDAY('Transaction Data'!$A11733)</f>
        <v>2</v>
      </c>
      <c r="T11733" s="2" t="str">
        <f>IF(WEEKDAY('Transaction Data'!$A11733,2)&lt;6,"Weekday","Weekend")</f>
        <v>Weekday</v>
      </c>
    </row>
    <row r="11734" ht="15.75" customHeight="1">
      <c r="A11734" s="1">
        <v>45656.0</v>
      </c>
      <c r="B11734" s="2" t="s">
        <v>8703</v>
      </c>
      <c r="C11734" s="2" t="s">
        <v>47</v>
      </c>
      <c r="D11734" s="1">
        <v>17384.0</v>
      </c>
      <c r="E11734" s="2" t="s">
        <v>27</v>
      </c>
      <c r="F11734" s="2">
        <v>87.0</v>
      </c>
      <c r="G11734" s="2" t="s">
        <v>48</v>
      </c>
      <c r="H11734" s="2" t="s">
        <v>24</v>
      </c>
      <c r="I11734" s="2" t="s">
        <v>35</v>
      </c>
      <c r="J11734" s="2" t="str">
        <f t="array" ref="J11734">XLOOKUP('Transaction Data'!$G11734,Product_Code,Biscuit_Brand)</f>
        <v>Lemon Crisps</v>
      </c>
      <c r="K11734" s="2">
        <f t="array" ref="K11734">XLOOKUP('Transaction Data'!$G11734,Product_Code,Cost)</f>
        <v>7</v>
      </c>
      <c r="L11734" s="2">
        <f t="array" ref="L11734">XLOOKUP('Transaction Data'!$G11734,Product_Code,Unit_Price)</f>
        <v>9</v>
      </c>
      <c r="M11734" s="3">
        <f>'Transaction Data'!$F11734*'Transaction Data'!$K11734</f>
        <v>609</v>
      </c>
      <c r="N11734" s="3">
        <f>'Transaction Data'!$F11734*'Transaction Data'!$L11734</f>
        <v>783</v>
      </c>
      <c r="O11734" s="3">
        <f>'Transaction Data'!$N11734-'Transaction Data'!$M11734</f>
        <v>174</v>
      </c>
      <c r="P11734" s="2">
        <f>DATEDIF('Transaction Data'!$D11734,'Transaction Data'!$A11734,"y")</f>
        <v>77</v>
      </c>
      <c r="Q11734" s="2" t="str">
        <f>FLOOR('Transaction Data'!$P11734,15)&amp;"-"&amp;FLOOR('Transaction Data'!$P11734,15)+14</f>
        <v>75-89</v>
      </c>
      <c r="R11734" s="2" t="str">
        <f>IF('Transaction Data'!$L11734&lt;=10,"Less Expensive","Expensive")</f>
        <v>Less Expensive</v>
      </c>
      <c r="S11734" s="4">
        <f>WEEKDAY('Transaction Data'!$A11734)</f>
        <v>2</v>
      </c>
      <c r="T11734" s="2" t="str">
        <f>IF(WEEKDAY('Transaction Data'!$A11734,2)&lt;6,"Weekday","Weekend")</f>
        <v>Weekday</v>
      </c>
    </row>
    <row r="11735" ht="15.75" customHeight="1">
      <c r="A11735" s="1">
        <v>45652.0</v>
      </c>
      <c r="B11735" s="2" t="s">
        <v>8170</v>
      </c>
      <c r="C11735" s="2" t="s">
        <v>41</v>
      </c>
      <c r="D11735" s="1">
        <v>17744.0</v>
      </c>
      <c r="E11735" s="2" t="s">
        <v>27</v>
      </c>
      <c r="F11735" s="2">
        <v>470.0</v>
      </c>
      <c r="G11735" s="2" t="s">
        <v>44</v>
      </c>
      <c r="H11735" s="2" t="s">
        <v>29</v>
      </c>
      <c r="I11735" s="2" t="s">
        <v>35</v>
      </c>
      <c r="J11735" s="2" t="str">
        <f t="array" ref="J11735">XLOOKUP('Transaction Data'!$G11735,Product_Code,Biscuit_Brand)</f>
        <v>Butter Crunch</v>
      </c>
      <c r="K11735" s="2">
        <f t="array" ref="K11735">XLOOKUP('Transaction Data'!$G11735,Product_Code,Cost)</f>
        <v>10</v>
      </c>
      <c r="L11735" s="2">
        <f t="array" ref="L11735">XLOOKUP('Transaction Data'!$G11735,Product_Code,Unit_Price)</f>
        <v>11</v>
      </c>
      <c r="M11735" s="3">
        <f>'Transaction Data'!$F11735*'Transaction Data'!$K11735</f>
        <v>4700</v>
      </c>
      <c r="N11735" s="3">
        <f>'Transaction Data'!$F11735*'Transaction Data'!$L11735</f>
        <v>5170</v>
      </c>
      <c r="O11735" s="3">
        <f>'Transaction Data'!$N11735-'Transaction Data'!$M11735</f>
        <v>470</v>
      </c>
      <c r="P11735" s="2">
        <f>DATEDIF('Transaction Data'!$D11735,'Transaction Data'!$A11735,"y")</f>
        <v>76</v>
      </c>
      <c r="Q11735" s="2" t="str">
        <f>FLOOR('Transaction Data'!$P11735,15)&amp;"-"&amp;FLOOR('Transaction Data'!$P11735,15)+14</f>
        <v>75-89</v>
      </c>
      <c r="R11735" s="2" t="str">
        <f>IF('Transaction Data'!$L11735&lt;=10,"Less Expensive","Expensive")</f>
        <v>Expensive</v>
      </c>
      <c r="S11735" s="4">
        <f>WEEKDAY('Transaction Data'!$A11735)</f>
        <v>5</v>
      </c>
      <c r="T11735" s="2" t="str">
        <f>IF(WEEKDAY('Transaction Data'!$A11735,2)&lt;6,"Weekday","Weekend")</f>
        <v>Weekday</v>
      </c>
    </row>
    <row r="11736" ht="15.75" customHeight="1">
      <c r="A11736" s="1">
        <v>45655.0</v>
      </c>
      <c r="B11736" s="2" t="s">
        <v>3275</v>
      </c>
      <c r="C11736" s="2" t="s">
        <v>51</v>
      </c>
      <c r="D11736" s="1">
        <v>37349.0</v>
      </c>
      <c r="E11736" s="2" t="s">
        <v>27</v>
      </c>
      <c r="F11736" s="2">
        <v>241.0</v>
      </c>
      <c r="G11736" s="2" t="s">
        <v>57</v>
      </c>
      <c r="H11736" s="2" t="s">
        <v>52</v>
      </c>
      <c r="I11736" s="2" t="s">
        <v>25</v>
      </c>
      <c r="J11736" s="2" t="str">
        <f t="array" ref="J11736">XLOOKUP('Transaction Data'!$G11736,Product_Code,Biscuit_Brand)</f>
        <v>Oatmeal Cookies</v>
      </c>
      <c r="K11736" s="2">
        <f t="array" ref="K11736">XLOOKUP('Transaction Data'!$G11736,Product_Code,Cost)</f>
        <v>19</v>
      </c>
      <c r="L11736" s="2">
        <f t="array" ref="L11736">XLOOKUP('Transaction Data'!$G11736,Product_Code,Unit_Price)</f>
        <v>23</v>
      </c>
      <c r="M11736" s="3">
        <f>'Transaction Data'!$F11736*'Transaction Data'!$K11736</f>
        <v>4579</v>
      </c>
      <c r="N11736" s="3">
        <f>'Transaction Data'!$F11736*'Transaction Data'!$L11736</f>
        <v>5543</v>
      </c>
      <c r="O11736" s="3">
        <f>'Transaction Data'!$N11736-'Transaction Data'!$M11736</f>
        <v>964</v>
      </c>
      <c r="P11736" s="2">
        <f>DATEDIF('Transaction Data'!$D11736,'Transaction Data'!$A11736,"y")</f>
        <v>22</v>
      </c>
      <c r="Q11736" s="2" t="str">
        <f>FLOOR('Transaction Data'!$P11736,15)&amp;"-"&amp;FLOOR('Transaction Data'!$P11736,15)+14</f>
        <v>15-29</v>
      </c>
      <c r="R11736" s="2" t="str">
        <f>IF('Transaction Data'!$L11736&lt;=10,"Less Expensive","Expensive")</f>
        <v>Expensive</v>
      </c>
      <c r="S11736" s="4">
        <f>WEEKDAY('Transaction Data'!$A11736)</f>
        <v>1</v>
      </c>
      <c r="T11736" s="2" t="str">
        <f>IF(WEEKDAY('Transaction Data'!$A11736,2)&lt;6,"Weekday","Weekend")</f>
        <v>Weekend</v>
      </c>
    </row>
    <row r="11737" ht="15.75" customHeight="1">
      <c r="A11737" s="1">
        <v>45632.0</v>
      </c>
      <c r="B11737" s="2" t="s">
        <v>5163</v>
      </c>
      <c r="C11737" s="2" t="s">
        <v>51</v>
      </c>
      <c r="D11737" s="1">
        <v>20312.0</v>
      </c>
      <c r="E11737" s="2" t="s">
        <v>27</v>
      </c>
      <c r="F11737" s="2">
        <v>389.0</v>
      </c>
      <c r="G11737" s="2" t="s">
        <v>57</v>
      </c>
      <c r="H11737" s="2" t="s">
        <v>45</v>
      </c>
      <c r="I11737" s="2" t="s">
        <v>25</v>
      </c>
      <c r="J11737" s="2" t="str">
        <f t="array" ref="J11737">XLOOKUP('Transaction Data'!$G11737,Product_Code,Biscuit_Brand)</f>
        <v>Oatmeal Cookies</v>
      </c>
      <c r="K11737" s="2">
        <f t="array" ref="K11737">XLOOKUP('Transaction Data'!$G11737,Product_Code,Cost)</f>
        <v>19</v>
      </c>
      <c r="L11737" s="2">
        <f t="array" ref="L11737">XLOOKUP('Transaction Data'!$G11737,Product_Code,Unit_Price)</f>
        <v>23</v>
      </c>
      <c r="M11737" s="3">
        <f>'Transaction Data'!$F11737*'Transaction Data'!$K11737</f>
        <v>7391</v>
      </c>
      <c r="N11737" s="3">
        <f>'Transaction Data'!$F11737*'Transaction Data'!$L11737</f>
        <v>8947</v>
      </c>
      <c r="O11737" s="3">
        <f>'Transaction Data'!$N11737-'Transaction Data'!$M11737</f>
        <v>1556</v>
      </c>
      <c r="P11737" s="2">
        <f>DATEDIF('Transaction Data'!$D11737,'Transaction Data'!$A11737,"y")</f>
        <v>69</v>
      </c>
      <c r="Q11737" s="2" t="str">
        <f>FLOOR('Transaction Data'!$P11737,15)&amp;"-"&amp;FLOOR('Transaction Data'!$P11737,15)+14</f>
        <v>60-74</v>
      </c>
      <c r="R11737" s="2" t="str">
        <f>IF('Transaction Data'!$L11737&lt;=10,"Less Expensive","Expensive")</f>
        <v>Expensive</v>
      </c>
      <c r="S11737" s="4">
        <f>WEEKDAY('Transaction Data'!$A11737)</f>
        <v>6</v>
      </c>
      <c r="T11737" s="2" t="str">
        <f>IF(WEEKDAY('Transaction Data'!$A11737,2)&lt;6,"Weekday","Weekend")</f>
        <v>Weekday</v>
      </c>
    </row>
    <row r="11738" ht="15.75" customHeight="1">
      <c r="A11738" s="1">
        <v>45651.0</v>
      </c>
      <c r="B11738" s="2" t="s">
        <v>9068</v>
      </c>
      <c r="C11738" s="2" t="s">
        <v>21</v>
      </c>
      <c r="D11738" s="1">
        <v>23646.0</v>
      </c>
      <c r="E11738" s="2" t="s">
        <v>27</v>
      </c>
      <c r="F11738" s="2">
        <v>490.0</v>
      </c>
      <c r="G11738" s="2" t="s">
        <v>38</v>
      </c>
      <c r="H11738" s="2" t="s">
        <v>29</v>
      </c>
      <c r="I11738" s="2" t="s">
        <v>30</v>
      </c>
      <c r="J11738" s="2" t="str">
        <f t="array" ref="J11738">XLOOKUP('Transaction Data'!$G11738,Product_Code,Biscuit_Brand)</f>
        <v>Ginger Snaps</v>
      </c>
      <c r="K11738" s="2">
        <f t="array" ref="K11738">XLOOKUP('Transaction Data'!$G11738,Product_Code,Cost)</f>
        <v>14</v>
      </c>
      <c r="L11738" s="2">
        <f t="array" ref="L11738">XLOOKUP('Transaction Data'!$G11738,Product_Code,Unit_Price)</f>
        <v>28</v>
      </c>
      <c r="M11738" s="3">
        <f>'Transaction Data'!$F11738*'Transaction Data'!$K11738</f>
        <v>6860</v>
      </c>
      <c r="N11738" s="3">
        <f>'Transaction Data'!$F11738*'Transaction Data'!$L11738</f>
        <v>13720</v>
      </c>
      <c r="O11738" s="3">
        <f>'Transaction Data'!$N11738-'Transaction Data'!$M11738</f>
        <v>6860</v>
      </c>
      <c r="P11738" s="2">
        <f>DATEDIF('Transaction Data'!$D11738,'Transaction Data'!$A11738,"y")</f>
        <v>60</v>
      </c>
      <c r="Q11738" s="2" t="str">
        <f>FLOOR('Transaction Data'!$P11738,15)&amp;"-"&amp;FLOOR('Transaction Data'!$P11738,15)+14</f>
        <v>60-74</v>
      </c>
      <c r="R11738" s="2" t="str">
        <f>IF('Transaction Data'!$L11738&lt;=10,"Less Expensive","Expensive")</f>
        <v>Expensive</v>
      </c>
      <c r="S11738" s="4">
        <f>WEEKDAY('Transaction Data'!$A11738)</f>
        <v>4</v>
      </c>
      <c r="T11738" s="2" t="str">
        <f>IF(WEEKDAY('Transaction Data'!$A11738,2)&lt;6,"Weekday","Weekend")</f>
        <v>Weekday</v>
      </c>
    </row>
    <row r="11739" ht="15.75" customHeight="1">
      <c r="A11739" s="1">
        <v>45645.0</v>
      </c>
      <c r="B11739" s="2" t="s">
        <v>2180</v>
      </c>
      <c r="C11739" s="2" t="s">
        <v>32</v>
      </c>
      <c r="D11739" s="1">
        <v>36456.0</v>
      </c>
      <c r="E11739" s="2" t="s">
        <v>37</v>
      </c>
      <c r="F11739" s="2">
        <v>247.0</v>
      </c>
      <c r="G11739" s="2" t="s">
        <v>38</v>
      </c>
      <c r="H11739" s="2" t="s">
        <v>24</v>
      </c>
      <c r="I11739" s="2" t="s">
        <v>25</v>
      </c>
      <c r="J11739" s="2" t="str">
        <f t="array" ref="J11739">XLOOKUP('Transaction Data'!$G11739,Product_Code,Biscuit_Brand)</f>
        <v>Ginger Snaps</v>
      </c>
      <c r="K11739" s="2">
        <f t="array" ref="K11739">XLOOKUP('Transaction Data'!$G11739,Product_Code,Cost)</f>
        <v>14</v>
      </c>
      <c r="L11739" s="2">
        <f t="array" ref="L11739">XLOOKUP('Transaction Data'!$G11739,Product_Code,Unit_Price)</f>
        <v>28</v>
      </c>
      <c r="M11739" s="3">
        <f>'Transaction Data'!$F11739*'Transaction Data'!$K11739</f>
        <v>3458</v>
      </c>
      <c r="N11739" s="3">
        <f>'Transaction Data'!$F11739*'Transaction Data'!$L11739</f>
        <v>6916</v>
      </c>
      <c r="O11739" s="3">
        <f>'Transaction Data'!$N11739-'Transaction Data'!$M11739</f>
        <v>3458</v>
      </c>
      <c r="P11739" s="2">
        <f>DATEDIF('Transaction Data'!$D11739,'Transaction Data'!$A11739,"y")</f>
        <v>25</v>
      </c>
      <c r="Q11739" s="2" t="str">
        <f>FLOOR('Transaction Data'!$P11739,15)&amp;"-"&amp;FLOOR('Transaction Data'!$P11739,15)+14</f>
        <v>15-29</v>
      </c>
      <c r="R11739" s="2" t="str">
        <f>IF('Transaction Data'!$L11739&lt;=10,"Less Expensive","Expensive")</f>
        <v>Expensive</v>
      </c>
      <c r="S11739" s="4">
        <f>WEEKDAY('Transaction Data'!$A11739)</f>
        <v>5</v>
      </c>
      <c r="T11739" s="2" t="str">
        <f>IF(WEEKDAY('Transaction Data'!$A11739,2)&lt;6,"Weekday","Weekend")</f>
        <v>Weekday</v>
      </c>
    </row>
    <row r="11740" ht="15.75" customHeight="1">
      <c r="A11740" s="1">
        <v>45628.0</v>
      </c>
      <c r="B11740" s="2" t="s">
        <v>2700</v>
      </c>
      <c r="C11740" s="2" t="s">
        <v>21</v>
      </c>
      <c r="D11740" s="1">
        <v>18819.0</v>
      </c>
      <c r="E11740" s="2" t="s">
        <v>63</v>
      </c>
      <c r="F11740" s="2">
        <v>430.0</v>
      </c>
      <c r="G11740" s="2" t="s">
        <v>55</v>
      </c>
      <c r="H11740" s="2" t="s">
        <v>24</v>
      </c>
      <c r="I11740" s="2" t="s">
        <v>25</v>
      </c>
      <c r="J11740" s="2" t="str">
        <f t="array" ref="J11740">XLOOKUP('Transaction Data'!$G11740,Product_Code,Biscuit_Brand)</f>
        <v>Vanilla Wafers</v>
      </c>
      <c r="K11740" s="2">
        <f t="array" ref="K11740">XLOOKUP('Transaction Data'!$G11740,Product_Code,Cost)</f>
        <v>18</v>
      </c>
      <c r="L11740" s="2">
        <f t="array" ref="L11740">XLOOKUP('Transaction Data'!$G11740,Product_Code,Unit_Price)</f>
        <v>36</v>
      </c>
      <c r="M11740" s="3">
        <f>'Transaction Data'!$F11740*'Transaction Data'!$K11740</f>
        <v>7740</v>
      </c>
      <c r="N11740" s="3">
        <f>'Transaction Data'!$F11740*'Transaction Data'!$L11740</f>
        <v>15480</v>
      </c>
      <c r="O11740" s="3">
        <f>'Transaction Data'!$N11740-'Transaction Data'!$M11740</f>
        <v>7740</v>
      </c>
      <c r="P11740" s="2">
        <f>DATEDIF('Transaction Data'!$D11740,'Transaction Data'!$A11740,"y")</f>
        <v>73</v>
      </c>
      <c r="Q11740" s="2" t="str">
        <f>FLOOR('Transaction Data'!$P11740,15)&amp;"-"&amp;FLOOR('Transaction Data'!$P11740,15)+14</f>
        <v>60-74</v>
      </c>
      <c r="R11740" s="2" t="str">
        <f>IF('Transaction Data'!$L11740&lt;=10,"Less Expensive","Expensive")</f>
        <v>Expensive</v>
      </c>
      <c r="S11740" s="4">
        <f>WEEKDAY('Transaction Data'!$A11740)</f>
        <v>2</v>
      </c>
      <c r="T11740" s="2" t="str">
        <f>IF(WEEKDAY('Transaction Data'!$A11740,2)&lt;6,"Weekday","Weekend")</f>
        <v>Weekday</v>
      </c>
    </row>
    <row r="11741" ht="15.75" customHeight="1">
      <c r="A11741" s="1">
        <v>45648.0</v>
      </c>
      <c r="B11741" s="2" t="s">
        <v>7552</v>
      </c>
      <c r="C11741" s="2" t="s">
        <v>21</v>
      </c>
      <c r="D11741" s="1">
        <v>25075.0</v>
      </c>
      <c r="E11741" s="2" t="s">
        <v>37</v>
      </c>
      <c r="F11741" s="2">
        <v>193.0</v>
      </c>
      <c r="G11741" s="2" t="s">
        <v>28</v>
      </c>
      <c r="H11741" s="2" t="s">
        <v>34</v>
      </c>
      <c r="I11741" s="2" t="s">
        <v>35</v>
      </c>
      <c r="J11741" s="2" t="str">
        <f t="array" ref="J11741">XLOOKUP('Transaction Data'!$G11741,Product_Code,Biscuit_Brand)</f>
        <v>Shortbread</v>
      </c>
      <c r="K11741" s="2">
        <f t="array" ref="K11741">XLOOKUP('Transaction Data'!$G11741,Product_Code,Cost)</f>
        <v>10</v>
      </c>
      <c r="L11741" s="2">
        <f t="array" ref="L11741">XLOOKUP('Transaction Data'!$G11741,Product_Code,Unit_Price)</f>
        <v>45</v>
      </c>
      <c r="M11741" s="3">
        <f>'Transaction Data'!$F11741*'Transaction Data'!$K11741</f>
        <v>1930</v>
      </c>
      <c r="N11741" s="3">
        <f>'Transaction Data'!$F11741*'Transaction Data'!$L11741</f>
        <v>8685</v>
      </c>
      <c r="O11741" s="3">
        <f>'Transaction Data'!$N11741-'Transaction Data'!$M11741</f>
        <v>6755</v>
      </c>
      <c r="P11741" s="2">
        <f>DATEDIF('Transaction Data'!$D11741,'Transaction Data'!$A11741,"y")</f>
        <v>56</v>
      </c>
      <c r="Q11741" s="2" t="str">
        <f>FLOOR('Transaction Data'!$P11741,15)&amp;"-"&amp;FLOOR('Transaction Data'!$P11741,15)+14</f>
        <v>45-59</v>
      </c>
      <c r="R11741" s="2" t="str">
        <f>IF('Transaction Data'!$L11741&lt;=10,"Less Expensive","Expensive")</f>
        <v>Expensive</v>
      </c>
      <c r="S11741" s="4">
        <f>WEEKDAY('Transaction Data'!$A11741)</f>
        <v>1</v>
      </c>
      <c r="T11741" s="2" t="str">
        <f>IF(WEEKDAY('Transaction Data'!$A11741,2)&lt;6,"Weekday","Weekend")</f>
        <v>Weekend</v>
      </c>
    </row>
    <row r="11742" ht="15.75" customHeight="1">
      <c r="A11742" s="1">
        <v>45644.0</v>
      </c>
      <c r="B11742" s="2" t="s">
        <v>1626</v>
      </c>
      <c r="C11742" s="2" t="s">
        <v>51</v>
      </c>
      <c r="D11742" s="1">
        <v>37561.0</v>
      </c>
      <c r="E11742" s="2" t="s">
        <v>37</v>
      </c>
      <c r="F11742" s="2">
        <v>193.0</v>
      </c>
      <c r="G11742" s="2" t="s">
        <v>33</v>
      </c>
      <c r="H11742" s="2" t="s">
        <v>34</v>
      </c>
      <c r="I11742" s="2" t="s">
        <v>25</v>
      </c>
      <c r="J11742" s="2" t="str">
        <f t="array" ref="J11742">XLOOKUP('Transaction Data'!$G11742,Product_Code,Biscuit_Brand)</f>
        <v>Caramel Biscuits</v>
      </c>
      <c r="K11742" s="2">
        <f t="array" ref="K11742">XLOOKUP('Transaction Data'!$G11742,Product_Code,Cost)</f>
        <v>18</v>
      </c>
      <c r="L11742" s="2">
        <f t="array" ref="L11742">XLOOKUP('Transaction Data'!$G11742,Product_Code,Unit_Price)</f>
        <v>22</v>
      </c>
      <c r="M11742" s="3">
        <f>'Transaction Data'!$F11742*'Transaction Data'!$K11742</f>
        <v>3474</v>
      </c>
      <c r="N11742" s="3">
        <f>'Transaction Data'!$F11742*'Transaction Data'!$L11742</f>
        <v>4246</v>
      </c>
      <c r="O11742" s="3">
        <f>'Transaction Data'!$N11742-'Transaction Data'!$M11742</f>
        <v>772</v>
      </c>
      <c r="P11742" s="2">
        <f>DATEDIF('Transaction Data'!$D11742,'Transaction Data'!$A11742,"y")</f>
        <v>22</v>
      </c>
      <c r="Q11742" s="2" t="str">
        <f>FLOOR('Transaction Data'!$P11742,15)&amp;"-"&amp;FLOOR('Transaction Data'!$P11742,15)+14</f>
        <v>15-29</v>
      </c>
      <c r="R11742" s="2" t="str">
        <f>IF('Transaction Data'!$L11742&lt;=10,"Less Expensive","Expensive")</f>
        <v>Expensive</v>
      </c>
      <c r="S11742" s="4">
        <f>WEEKDAY('Transaction Data'!$A11742)</f>
        <v>4</v>
      </c>
      <c r="T11742" s="2" t="str">
        <f>IF(WEEKDAY('Transaction Data'!$A11742,2)&lt;6,"Weekday","Weekend")</f>
        <v>Weekday</v>
      </c>
    </row>
    <row r="11743" ht="15.75" customHeight="1">
      <c r="A11743" s="1">
        <v>45627.0</v>
      </c>
      <c r="B11743" s="2" t="s">
        <v>5169</v>
      </c>
      <c r="C11743" s="2" t="s">
        <v>47</v>
      </c>
      <c r="D11743" s="1">
        <v>38230.0</v>
      </c>
      <c r="E11743" s="2" t="s">
        <v>63</v>
      </c>
      <c r="F11743" s="2">
        <v>311.0</v>
      </c>
      <c r="G11743" s="2" t="s">
        <v>55</v>
      </c>
      <c r="H11743" s="2" t="s">
        <v>29</v>
      </c>
      <c r="I11743" s="2" t="s">
        <v>35</v>
      </c>
      <c r="J11743" s="2" t="str">
        <f t="array" ref="J11743">XLOOKUP('Transaction Data'!$G11743,Product_Code,Biscuit_Brand)</f>
        <v>Vanilla Wafers</v>
      </c>
      <c r="K11743" s="2">
        <f t="array" ref="K11743">XLOOKUP('Transaction Data'!$G11743,Product_Code,Cost)</f>
        <v>18</v>
      </c>
      <c r="L11743" s="2">
        <f t="array" ref="L11743">XLOOKUP('Transaction Data'!$G11743,Product_Code,Unit_Price)</f>
        <v>36</v>
      </c>
      <c r="M11743" s="3">
        <f>'Transaction Data'!$F11743*'Transaction Data'!$K11743</f>
        <v>5598</v>
      </c>
      <c r="N11743" s="3">
        <f>'Transaction Data'!$F11743*'Transaction Data'!$L11743</f>
        <v>11196</v>
      </c>
      <c r="O11743" s="3">
        <f>'Transaction Data'!$N11743-'Transaction Data'!$M11743</f>
        <v>5598</v>
      </c>
      <c r="P11743" s="2">
        <f>DATEDIF('Transaction Data'!$D11743,'Transaction Data'!$A11743,"y")</f>
        <v>20</v>
      </c>
      <c r="Q11743" s="2" t="str">
        <f>FLOOR('Transaction Data'!$P11743,15)&amp;"-"&amp;FLOOR('Transaction Data'!$P11743,15)+14</f>
        <v>15-29</v>
      </c>
      <c r="R11743" s="2" t="str">
        <f>IF('Transaction Data'!$L11743&lt;=10,"Less Expensive","Expensive")</f>
        <v>Expensive</v>
      </c>
      <c r="S11743" s="4">
        <f>WEEKDAY('Transaction Data'!$A11743)</f>
        <v>1</v>
      </c>
      <c r="T11743" s="2" t="str">
        <f>IF(WEEKDAY('Transaction Data'!$A11743,2)&lt;6,"Weekday","Weekend")</f>
        <v>Weekend</v>
      </c>
    </row>
    <row r="11744" ht="15.75" customHeight="1">
      <c r="A11744" s="1">
        <v>45632.0</v>
      </c>
      <c r="B11744" s="2" t="s">
        <v>591</v>
      </c>
      <c r="C11744" s="2" t="s">
        <v>54</v>
      </c>
      <c r="D11744" s="1">
        <v>16637.0</v>
      </c>
      <c r="E11744" s="2" t="s">
        <v>63</v>
      </c>
      <c r="F11744" s="2">
        <v>247.0</v>
      </c>
      <c r="G11744" s="2" t="s">
        <v>33</v>
      </c>
      <c r="H11744" s="2" t="s">
        <v>42</v>
      </c>
      <c r="I11744" s="2" t="s">
        <v>30</v>
      </c>
      <c r="J11744" s="2" t="str">
        <f t="array" ref="J11744">XLOOKUP('Transaction Data'!$G11744,Product_Code,Biscuit_Brand)</f>
        <v>Caramel Biscuits</v>
      </c>
      <c r="K11744" s="2">
        <f t="array" ref="K11744">XLOOKUP('Transaction Data'!$G11744,Product_Code,Cost)</f>
        <v>18</v>
      </c>
      <c r="L11744" s="2">
        <f t="array" ref="L11744">XLOOKUP('Transaction Data'!$G11744,Product_Code,Unit_Price)</f>
        <v>22</v>
      </c>
      <c r="M11744" s="3">
        <f>'Transaction Data'!$F11744*'Transaction Data'!$K11744</f>
        <v>4446</v>
      </c>
      <c r="N11744" s="3">
        <f>'Transaction Data'!$F11744*'Transaction Data'!$L11744</f>
        <v>5434</v>
      </c>
      <c r="O11744" s="3">
        <f>'Transaction Data'!$N11744-'Transaction Data'!$M11744</f>
        <v>988</v>
      </c>
      <c r="P11744" s="2">
        <f>DATEDIF('Transaction Data'!$D11744,'Transaction Data'!$A11744,"y")</f>
        <v>79</v>
      </c>
      <c r="Q11744" s="2" t="str">
        <f>FLOOR('Transaction Data'!$P11744,15)&amp;"-"&amp;FLOOR('Transaction Data'!$P11744,15)+14</f>
        <v>75-89</v>
      </c>
      <c r="R11744" s="2" t="str">
        <f>IF('Transaction Data'!$L11744&lt;=10,"Less Expensive","Expensive")</f>
        <v>Expensive</v>
      </c>
      <c r="S11744" s="4">
        <f>WEEKDAY('Transaction Data'!$A11744)</f>
        <v>6</v>
      </c>
      <c r="T11744" s="2" t="str">
        <f>IF(WEEKDAY('Transaction Data'!$A11744,2)&lt;6,"Weekday","Weekend")</f>
        <v>Weekday</v>
      </c>
    </row>
    <row r="11745" ht="15.75" customHeight="1">
      <c r="A11745" s="1">
        <v>45642.0</v>
      </c>
      <c r="B11745" s="2" t="s">
        <v>130</v>
      </c>
      <c r="C11745" s="2" t="s">
        <v>72</v>
      </c>
      <c r="D11745" s="1">
        <v>22412.0</v>
      </c>
      <c r="E11745" s="2" t="s">
        <v>63</v>
      </c>
      <c r="F11745" s="2">
        <v>216.0</v>
      </c>
      <c r="G11745" s="2" t="s">
        <v>28</v>
      </c>
      <c r="H11745" s="2" t="s">
        <v>49</v>
      </c>
      <c r="I11745" s="2" t="s">
        <v>30</v>
      </c>
      <c r="J11745" s="2" t="str">
        <f t="array" ref="J11745">XLOOKUP('Transaction Data'!$G11745,Product_Code,Biscuit_Brand)</f>
        <v>Shortbread</v>
      </c>
      <c r="K11745" s="2">
        <f t="array" ref="K11745">XLOOKUP('Transaction Data'!$G11745,Product_Code,Cost)</f>
        <v>10</v>
      </c>
      <c r="L11745" s="2">
        <f t="array" ref="L11745">XLOOKUP('Transaction Data'!$G11745,Product_Code,Unit_Price)</f>
        <v>45</v>
      </c>
      <c r="M11745" s="3">
        <f>'Transaction Data'!$F11745*'Transaction Data'!$K11745</f>
        <v>2160</v>
      </c>
      <c r="N11745" s="3">
        <f>'Transaction Data'!$F11745*'Transaction Data'!$L11745</f>
        <v>9720</v>
      </c>
      <c r="O11745" s="3">
        <f>'Transaction Data'!$N11745-'Transaction Data'!$M11745</f>
        <v>7560</v>
      </c>
      <c r="P11745" s="2">
        <f>DATEDIF('Transaction Data'!$D11745,'Transaction Data'!$A11745,"y")</f>
        <v>63</v>
      </c>
      <c r="Q11745" s="2" t="str">
        <f>FLOOR('Transaction Data'!$P11745,15)&amp;"-"&amp;FLOOR('Transaction Data'!$P11745,15)+14</f>
        <v>60-74</v>
      </c>
      <c r="R11745" s="2" t="str">
        <f>IF('Transaction Data'!$L11745&lt;=10,"Less Expensive","Expensive")</f>
        <v>Expensive</v>
      </c>
      <c r="S11745" s="4">
        <f>WEEKDAY('Transaction Data'!$A11745)</f>
        <v>2</v>
      </c>
      <c r="T11745" s="2" t="str">
        <f>IF(WEEKDAY('Transaction Data'!$A11745,2)&lt;6,"Weekday","Weekend")</f>
        <v>Weekday</v>
      </c>
    </row>
    <row r="11746" ht="15.75" customHeight="1">
      <c r="A11746" s="1">
        <v>45636.0</v>
      </c>
      <c r="B11746" s="2" t="s">
        <v>5599</v>
      </c>
      <c r="C11746" s="2" t="s">
        <v>32</v>
      </c>
      <c r="D11746" s="1">
        <v>31669.0</v>
      </c>
      <c r="E11746" s="2" t="s">
        <v>22</v>
      </c>
      <c r="F11746" s="2">
        <v>11.0</v>
      </c>
      <c r="G11746" s="2" t="s">
        <v>60</v>
      </c>
      <c r="H11746" s="2" t="s">
        <v>24</v>
      </c>
      <c r="I11746" s="2" t="s">
        <v>35</v>
      </c>
      <c r="J11746" s="2" t="str">
        <f t="array" ref="J11746">XLOOKUP('Transaction Data'!$G11746,Product_Code,Biscuit_Brand)</f>
        <v>Peanut Butter Bites</v>
      </c>
      <c r="K11746" s="2">
        <f t="array" ref="K11746">XLOOKUP('Transaction Data'!$G11746,Product_Code,Cost)</f>
        <v>5</v>
      </c>
      <c r="L11746" s="2">
        <f t="array" ref="L11746">XLOOKUP('Transaction Data'!$G11746,Product_Code,Unit_Price)</f>
        <v>7</v>
      </c>
      <c r="M11746" s="3">
        <f>'Transaction Data'!$F11746*'Transaction Data'!$K11746</f>
        <v>55</v>
      </c>
      <c r="N11746" s="3">
        <f>'Transaction Data'!$F11746*'Transaction Data'!$L11746</f>
        <v>77</v>
      </c>
      <c r="O11746" s="3">
        <f>'Transaction Data'!$N11746-'Transaction Data'!$M11746</f>
        <v>22</v>
      </c>
      <c r="P11746" s="2">
        <f>DATEDIF('Transaction Data'!$D11746,'Transaction Data'!$A11746,"y")</f>
        <v>38</v>
      </c>
      <c r="Q11746" s="2" t="str">
        <f>FLOOR('Transaction Data'!$P11746,15)&amp;"-"&amp;FLOOR('Transaction Data'!$P11746,15)+14</f>
        <v>30-44</v>
      </c>
      <c r="R11746" s="2" t="str">
        <f>IF('Transaction Data'!$L11746&lt;=10,"Less Expensive","Expensive")</f>
        <v>Less Expensive</v>
      </c>
      <c r="S11746" s="4">
        <f>WEEKDAY('Transaction Data'!$A11746)</f>
        <v>3</v>
      </c>
      <c r="T11746" s="2" t="str">
        <f>IF(WEEKDAY('Transaction Data'!$A11746,2)&lt;6,"Weekday","Weekend")</f>
        <v>Weekday</v>
      </c>
    </row>
    <row r="11747" ht="15.75" customHeight="1">
      <c r="A11747" s="1">
        <v>45633.0</v>
      </c>
      <c r="B11747" s="2" t="s">
        <v>768</v>
      </c>
      <c r="C11747" s="2" t="s">
        <v>21</v>
      </c>
      <c r="D11747" s="1">
        <v>32896.0</v>
      </c>
      <c r="E11747" s="2" t="s">
        <v>63</v>
      </c>
      <c r="F11747" s="2">
        <v>139.0</v>
      </c>
      <c r="G11747" s="2" t="s">
        <v>60</v>
      </c>
      <c r="H11747" s="2" t="s">
        <v>52</v>
      </c>
      <c r="I11747" s="2" t="s">
        <v>35</v>
      </c>
      <c r="J11747" s="2" t="str">
        <f t="array" ref="J11747">XLOOKUP('Transaction Data'!$G11747,Product_Code,Biscuit_Brand)</f>
        <v>Peanut Butter Bites</v>
      </c>
      <c r="K11747" s="2">
        <f t="array" ref="K11747">XLOOKUP('Transaction Data'!$G11747,Product_Code,Cost)</f>
        <v>5</v>
      </c>
      <c r="L11747" s="2">
        <f t="array" ref="L11747">XLOOKUP('Transaction Data'!$G11747,Product_Code,Unit_Price)</f>
        <v>7</v>
      </c>
      <c r="M11747" s="3">
        <f>'Transaction Data'!$F11747*'Transaction Data'!$K11747</f>
        <v>695</v>
      </c>
      <c r="N11747" s="3">
        <f>'Transaction Data'!$F11747*'Transaction Data'!$L11747</f>
        <v>973</v>
      </c>
      <c r="O11747" s="3">
        <f>'Transaction Data'!$N11747-'Transaction Data'!$M11747</f>
        <v>278</v>
      </c>
      <c r="P11747" s="2">
        <f>DATEDIF('Transaction Data'!$D11747,'Transaction Data'!$A11747,"y")</f>
        <v>34</v>
      </c>
      <c r="Q11747" s="2" t="str">
        <f>FLOOR('Transaction Data'!$P11747,15)&amp;"-"&amp;FLOOR('Transaction Data'!$P11747,15)+14</f>
        <v>30-44</v>
      </c>
      <c r="R11747" s="2" t="str">
        <f>IF('Transaction Data'!$L11747&lt;=10,"Less Expensive","Expensive")</f>
        <v>Less Expensive</v>
      </c>
      <c r="S11747" s="4">
        <f>WEEKDAY('Transaction Data'!$A11747)</f>
        <v>7</v>
      </c>
      <c r="T11747" s="2" t="str">
        <f>IF(WEEKDAY('Transaction Data'!$A11747,2)&lt;6,"Weekday","Weekend")</f>
        <v>Weekend</v>
      </c>
    </row>
    <row r="11748" ht="15.75" customHeight="1">
      <c r="A11748" s="1">
        <v>45655.0</v>
      </c>
      <c r="B11748" s="2" t="s">
        <v>4879</v>
      </c>
      <c r="C11748" s="2" t="s">
        <v>69</v>
      </c>
      <c r="D11748" s="1">
        <v>22077.0</v>
      </c>
      <c r="E11748" s="2" t="s">
        <v>63</v>
      </c>
      <c r="F11748" s="2">
        <v>287.0</v>
      </c>
      <c r="G11748" s="2" t="s">
        <v>55</v>
      </c>
      <c r="H11748" s="2" t="s">
        <v>29</v>
      </c>
      <c r="I11748" s="2" t="s">
        <v>25</v>
      </c>
      <c r="J11748" s="2" t="str">
        <f t="array" ref="J11748">XLOOKUP('Transaction Data'!$G11748,Product_Code,Biscuit_Brand)</f>
        <v>Vanilla Wafers</v>
      </c>
      <c r="K11748" s="2">
        <f t="array" ref="K11748">XLOOKUP('Transaction Data'!$G11748,Product_Code,Cost)</f>
        <v>18</v>
      </c>
      <c r="L11748" s="2">
        <f t="array" ref="L11748">XLOOKUP('Transaction Data'!$G11748,Product_Code,Unit_Price)</f>
        <v>36</v>
      </c>
      <c r="M11748" s="3">
        <f>'Transaction Data'!$F11748*'Transaction Data'!$K11748</f>
        <v>5166</v>
      </c>
      <c r="N11748" s="3">
        <f>'Transaction Data'!$F11748*'Transaction Data'!$L11748</f>
        <v>10332</v>
      </c>
      <c r="O11748" s="3">
        <f>'Transaction Data'!$N11748-'Transaction Data'!$M11748</f>
        <v>5166</v>
      </c>
      <c r="P11748" s="2">
        <f>DATEDIF('Transaction Data'!$D11748,'Transaction Data'!$A11748,"y")</f>
        <v>64</v>
      </c>
      <c r="Q11748" s="2" t="str">
        <f>FLOOR('Transaction Data'!$P11748,15)&amp;"-"&amp;FLOOR('Transaction Data'!$P11748,15)+14</f>
        <v>60-74</v>
      </c>
      <c r="R11748" s="2" t="str">
        <f>IF('Transaction Data'!$L11748&lt;=10,"Less Expensive","Expensive")</f>
        <v>Expensive</v>
      </c>
      <c r="S11748" s="4">
        <f>WEEKDAY('Transaction Data'!$A11748)</f>
        <v>1</v>
      </c>
      <c r="T11748" s="2" t="str">
        <f>IF(WEEKDAY('Transaction Data'!$A11748,2)&lt;6,"Weekday","Weekend")</f>
        <v>Weekend</v>
      </c>
    </row>
    <row r="11749" ht="15.75" customHeight="1">
      <c r="A11749" s="1">
        <v>45631.0</v>
      </c>
      <c r="B11749" s="2" t="s">
        <v>1360</v>
      </c>
      <c r="C11749" s="2" t="s">
        <v>72</v>
      </c>
      <c r="D11749" s="1">
        <v>31521.0</v>
      </c>
      <c r="E11749" s="2" t="s">
        <v>27</v>
      </c>
      <c r="F11749" s="2">
        <v>161.0</v>
      </c>
      <c r="G11749" s="2" t="s">
        <v>48</v>
      </c>
      <c r="H11749" s="2" t="s">
        <v>45</v>
      </c>
      <c r="I11749" s="2" t="s">
        <v>25</v>
      </c>
      <c r="J11749" s="2" t="str">
        <f t="array" ref="J11749">XLOOKUP('Transaction Data'!$G11749,Product_Code,Biscuit_Brand)</f>
        <v>Lemon Crisps</v>
      </c>
      <c r="K11749" s="2">
        <f t="array" ref="K11749">XLOOKUP('Transaction Data'!$G11749,Product_Code,Cost)</f>
        <v>7</v>
      </c>
      <c r="L11749" s="2">
        <f t="array" ref="L11749">XLOOKUP('Transaction Data'!$G11749,Product_Code,Unit_Price)</f>
        <v>9</v>
      </c>
      <c r="M11749" s="3">
        <f>'Transaction Data'!$F11749*'Transaction Data'!$K11749</f>
        <v>1127</v>
      </c>
      <c r="N11749" s="3">
        <f>'Transaction Data'!$F11749*'Transaction Data'!$L11749</f>
        <v>1449</v>
      </c>
      <c r="O11749" s="3">
        <f>'Transaction Data'!$N11749-'Transaction Data'!$M11749</f>
        <v>322</v>
      </c>
      <c r="P11749" s="2">
        <f>DATEDIF('Transaction Data'!$D11749,'Transaction Data'!$A11749,"y")</f>
        <v>38</v>
      </c>
      <c r="Q11749" s="2" t="str">
        <f>FLOOR('Transaction Data'!$P11749,15)&amp;"-"&amp;FLOOR('Transaction Data'!$P11749,15)+14</f>
        <v>30-44</v>
      </c>
      <c r="R11749" s="2" t="str">
        <f>IF('Transaction Data'!$L11749&lt;=10,"Less Expensive","Expensive")</f>
        <v>Less Expensive</v>
      </c>
      <c r="S11749" s="4">
        <f>WEEKDAY('Transaction Data'!$A11749)</f>
        <v>5</v>
      </c>
      <c r="T11749" s="2" t="str">
        <f>IF(WEEKDAY('Transaction Data'!$A11749,2)&lt;6,"Weekday","Weekend")</f>
        <v>Weekday</v>
      </c>
    </row>
    <row r="11750" ht="15.75" customHeight="1">
      <c r="A11750" s="1">
        <v>45641.0</v>
      </c>
      <c r="B11750" s="2" t="s">
        <v>7281</v>
      </c>
      <c r="C11750" s="2" t="s">
        <v>41</v>
      </c>
      <c r="D11750" s="1">
        <v>35241.0</v>
      </c>
      <c r="E11750" s="2" t="s">
        <v>27</v>
      </c>
      <c r="F11750" s="2">
        <v>118.0</v>
      </c>
      <c r="G11750" s="2" t="s">
        <v>28</v>
      </c>
      <c r="H11750" s="2" t="s">
        <v>34</v>
      </c>
      <c r="I11750" s="2" t="s">
        <v>30</v>
      </c>
      <c r="J11750" s="2" t="str">
        <f t="array" ref="J11750">XLOOKUP('Transaction Data'!$G11750,Product_Code,Biscuit_Brand)</f>
        <v>Shortbread</v>
      </c>
      <c r="K11750" s="2">
        <f t="array" ref="K11750">XLOOKUP('Transaction Data'!$G11750,Product_Code,Cost)</f>
        <v>10</v>
      </c>
      <c r="L11750" s="2">
        <f t="array" ref="L11750">XLOOKUP('Transaction Data'!$G11750,Product_Code,Unit_Price)</f>
        <v>45</v>
      </c>
      <c r="M11750" s="3">
        <f>'Transaction Data'!$F11750*'Transaction Data'!$K11750</f>
        <v>1180</v>
      </c>
      <c r="N11750" s="3">
        <f>'Transaction Data'!$F11750*'Transaction Data'!$L11750</f>
        <v>5310</v>
      </c>
      <c r="O11750" s="3">
        <f>'Transaction Data'!$N11750-'Transaction Data'!$M11750</f>
        <v>4130</v>
      </c>
      <c r="P11750" s="2">
        <f>DATEDIF('Transaction Data'!$D11750,'Transaction Data'!$A11750,"y")</f>
        <v>28</v>
      </c>
      <c r="Q11750" s="2" t="str">
        <f>FLOOR('Transaction Data'!$P11750,15)&amp;"-"&amp;FLOOR('Transaction Data'!$P11750,15)+14</f>
        <v>15-29</v>
      </c>
      <c r="R11750" s="2" t="str">
        <f>IF('Transaction Data'!$L11750&lt;=10,"Less Expensive","Expensive")</f>
        <v>Expensive</v>
      </c>
      <c r="S11750" s="4">
        <f>WEEKDAY('Transaction Data'!$A11750)</f>
        <v>1</v>
      </c>
      <c r="T11750" s="2" t="str">
        <f>IF(WEEKDAY('Transaction Data'!$A11750,2)&lt;6,"Weekday","Weekend")</f>
        <v>Weekend</v>
      </c>
    </row>
    <row r="11751" ht="15.75" customHeight="1">
      <c r="A11751" s="1">
        <v>45629.0</v>
      </c>
      <c r="B11751" s="2" t="s">
        <v>3945</v>
      </c>
      <c r="C11751" s="2" t="s">
        <v>47</v>
      </c>
      <c r="D11751" s="1">
        <v>32352.0</v>
      </c>
      <c r="E11751" s="2" t="s">
        <v>27</v>
      </c>
      <c r="F11751" s="2">
        <v>343.0</v>
      </c>
      <c r="G11751" s="2" t="s">
        <v>44</v>
      </c>
      <c r="H11751" s="2" t="s">
        <v>49</v>
      </c>
      <c r="I11751" s="2" t="s">
        <v>25</v>
      </c>
      <c r="J11751" s="2" t="str">
        <f t="array" ref="J11751">XLOOKUP('Transaction Data'!$G11751,Product_Code,Biscuit_Brand)</f>
        <v>Butter Crunch</v>
      </c>
      <c r="K11751" s="2">
        <f t="array" ref="K11751">XLOOKUP('Transaction Data'!$G11751,Product_Code,Cost)</f>
        <v>10</v>
      </c>
      <c r="L11751" s="2">
        <f t="array" ref="L11751">XLOOKUP('Transaction Data'!$G11751,Product_Code,Unit_Price)</f>
        <v>11</v>
      </c>
      <c r="M11751" s="3">
        <f>'Transaction Data'!$F11751*'Transaction Data'!$K11751</f>
        <v>3430</v>
      </c>
      <c r="N11751" s="3">
        <f>'Transaction Data'!$F11751*'Transaction Data'!$L11751</f>
        <v>3773</v>
      </c>
      <c r="O11751" s="3">
        <f>'Transaction Data'!$N11751-'Transaction Data'!$M11751</f>
        <v>343</v>
      </c>
      <c r="P11751" s="2">
        <f>DATEDIF('Transaction Data'!$D11751,'Transaction Data'!$A11751,"y")</f>
        <v>36</v>
      </c>
      <c r="Q11751" s="2" t="str">
        <f>FLOOR('Transaction Data'!$P11751,15)&amp;"-"&amp;FLOOR('Transaction Data'!$P11751,15)+14</f>
        <v>30-44</v>
      </c>
      <c r="R11751" s="2" t="str">
        <f>IF('Transaction Data'!$L11751&lt;=10,"Less Expensive","Expensive")</f>
        <v>Expensive</v>
      </c>
      <c r="S11751" s="4">
        <f>WEEKDAY('Transaction Data'!$A11751)</f>
        <v>3</v>
      </c>
      <c r="T11751" s="2" t="str">
        <f>IF(WEEKDAY('Transaction Data'!$A11751,2)&lt;6,"Weekday","Weekend")</f>
        <v>Weekday</v>
      </c>
    </row>
    <row r="11752" ht="15.75" customHeight="1">
      <c r="A11752" s="1">
        <v>45636.0</v>
      </c>
      <c r="B11752" s="2" t="s">
        <v>1993</v>
      </c>
      <c r="C11752" s="2" t="s">
        <v>32</v>
      </c>
      <c r="D11752" s="1">
        <v>36944.0</v>
      </c>
      <c r="E11752" s="2" t="s">
        <v>37</v>
      </c>
      <c r="F11752" s="2">
        <v>188.0</v>
      </c>
      <c r="G11752" s="2" t="s">
        <v>44</v>
      </c>
      <c r="H11752" s="2" t="s">
        <v>29</v>
      </c>
      <c r="I11752" s="2" t="s">
        <v>25</v>
      </c>
      <c r="J11752" s="2" t="str">
        <f t="array" ref="J11752">XLOOKUP('Transaction Data'!$G11752,Product_Code,Biscuit_Brand)</f>
        <v>Butter Crunch</v>
      </c>
      <c r="K11752" s="2">
        <f t="array" ref="K11752">XLOOKUP('Transaction Data'!$G11752,Product_Code,Cost)</f>
        <v>10</v>
      </c>
      <c r="L11752" s="2">
        <f t="array" ref="L11752">XLOOKUP('Transaction Data'!$G11752,Product_Code,Unit_Price)</f>
        <v>11</v>
      </c>
      <c r="M11752" s="3">
        <f>'Transaction Data'!$F11752*'Transaction Data'!$K11752</f>
        <v>1880</v>
      </c>
      <c r="N11752" s="3">
        <f>'Transaction Data'!$F11752*'Transaction Data'!$L11752</f>
        <v>2068</v>
      </c>
      <c r="O11752" s="3">
        <f>'Transaction Data'!$N11752-'Transaction Data'!$M11752</f>
        <v>188</v>
      </c>
      <c r="P11752" s="2">
        <f>DATEDIF('Transaction Data'!$D11752,'Transaction Data'!$A11752,"y")</f>
        <v>23</v>
      </c>
      <c r="Q11752" s="2" t="str">
        <f>FLOOR('Transaction Data'!$P11752,15)&amp;"-"&amp;FLOOR('Transaction Data'!$P11752,15)+14</f>
        <v>15-29</v>
      </c>
      <c r="R11752" s="2" t="str">
        <f>IF('Transaction Data'!$L11752&lt;=10,"Less Expensive","Expensive")</f>
        <v>Expensive</v>
      </c>
      <c r="S11752" s="4">
        <f>WEEKDAY('Transaction Data'!$A11752)</f>
        <v>3</v>
      </c>
      <c r="T11752" s="2" t="str">
        <f>IF(WEEKDAY('Transaction Data'!$A11752,2)&lt;6,"Weekday","Weekend")</f>
        <v>Weekday</v>
      </c>
    </row>
    <row r="11753" ht="15.75" customHeight="1">
      <c r="A11753" s="1">
        <v>45656.0</v>
      </c>
      <c r="B11753" s="2" t="s">
        <v>2029</v>
      </c>
      <c r="C11753" s="2" t="s">
        <v>54</v>
      </c>
      <c r="D11753" s="1">
        <v>16204.0</v>
      </c>
      <c r="E11753" s="2" t="s">
        <v>63</v>
      </c>
      <c r="F11753" s="2">
        <v>14.0</v>
      </c>
      <c r="G11753" s="2" t="s">
        <v>60</v>
      </c>
      <c r="H11753" s="2" t="s">
        <v>29</v>
      </c>
      <c r="I11753" s="2" t="s">
        <v>35</v>
      </c>
      <c r="J11753" s="2" t="str">
        <f t="array" ref="J11753">XLOOKUP('Transaction Data'!$G11753,Product_Code,Biscuit_Brand)</f>
        <v>Peanut Butter Bites</v>
      </c>
      <c r="K11753" s="2">
        <f t="array" ref="K11753">XLOOKUP('Transaction Data'!$G11753,Product_Code,Cost)</f>
        <v>5</v>
      </c>
      <c r="L11753" s="2">
        <f t="array" ref="L11753">XLOOKUP('Transaction Data'!$G11753,Product_Code,Unit_Price)</f>
        <v>7</v>
      </c>
      <c r="M11753" s="3">
        <f>'Transaction Data'!$F11753*'Transaction Data'!$K11753</f>
        <v>70</v>
      </c>
      <c r="N11753" s="3">
        <f>'Transaction Data'!$F11753*'Transaction Data'!$L11753</f>
        <v>98</v>
      </c>
      <c r="O11753" s="3">
        <f>'Transaction Data'!$N11753-'Transaction Data'!$M11753</f>
        <v>28</v>
      </c>
      <c r="P11753" s="2">
        <f>DATEDIF('Transaction Data'!$D11753,'Transaction Data'!$A11753,"y")</f>
        <v>80</v>
      </c>
      <c r="Q11753" s="2" t="str">
        <f>FLOOR('Transaction Data'!$P11753,15)&amp;"-"&amp;FLOOR('Transaction Data'!$P11753,15)+14</f>
        <v>75-89</v>
      </c>
      <c r="R11753" s="2" t="str">
        <f>IF('Transaction Data'!$L11753&lt;=10,"Less Expensive","Expensive")</f>
        <v>Less Expensive</v>
      </c>
      <c r="S11753" s="4">
        <f>WEEKDAY('Transaction Data'!$A11753)</f>
        <v>2</v>
      </c>
      <c r="T11753" s="2" t="str">
        <f>IF(WEEKDAY('Transaction Data'!$A11753,2)&lt;6,"Weekday","Weekend")</f>
        <v>Weekday</v>
      </c>
    </row>
    <row r="11754" ht="15.75" customHeight="1">
      <c r="A11754" s="1">
        <v>45637.0</v>
      </c>
      <c r="B11754" s="2" t="s">
        <v>5059</v>
      </c>
      <c r="C11754" s="2" t="s">
        <v>21</v>
      </c>
      <c r="D11754" s="1">
        <v>26020.0</v>
      </c>
      <c r="E11754" s="2" t="s">
        <v>27</v>
      </c>
      <c r="F11754" s="2">
        <v>29.0</v>
      </c>
      <c r="G11754" s="2" t="s">
        <v>48</v>
      </c>
      <c r="H11754" s="2" t="s">
        <v>42</v>
      </c>
      <c r="I11754" s="2" t="s">
        <v>25</v>
      </c>
      <c r="J11754" s="2" t="str">
        <f t="array" ref="J11754">XLOOKUP('Transaction Data'!$G11754,Product_Code,Biscuit_Brand)</f>
        <v>Lemon Crisps</v>
      </c>
      <c r="K11754" s="2">
        <f t="array" ref="K11754">XLOOKUP('Transaction Data'!$G11754,Product_Code,Cost)</f>
        <v>7</v>
      </c>
      <c r="L11754" s="2">
        <f t="array" ref="L11754">XLOOKUP('Transaction Data'!$G11754,Product_Code,Unit_Price)</f>
        <v>9</v>
      </c>
      <c r="M11754" s="3">
        <f>'Transaction Data'!$F11754*'Transaction Data'!$K11754</f>
        <v>203</v>
      </c>
      <c r="N11754" s="3">
        <f>'Transaction Data'!$F11754*'Transaction Data'!$L11754</f>
        <v>261</v>
      </c>
      <c r="O11754" s="3">
        <f>'Transaction Data'!$N11754-'Transaction Data'!$M11754</f>
        <v>58</v>
      </c>
      <c r="P11754" s="2">
        <f>DATEDIF('Transaction Data'!$D11754,'Transaction Data'!$A11754,"y")</f>
        <v>53</v>
      </c>
      <c r="Q11754" s="2" t="str">
        <f>FLOOR('Transaction Data'!$P11754,15)&amp;"-"&amp;FLOOR('Transaction Data'!$P11754,15)+14</f>
        <v>45-59</v>
      </c>
      <c r="R11754" s="2" t="str">
        <f>IF('Transaction Data'!$L11754&lt;=10,"Less Expensive","Expensive")</f>
        <v>Less Expensive</v>
      </c>
      <c r="S11754" s="4">
        <f>WEEKDAY('Transaction Data'!$A11754)</f>
        <v>4</v>
      </c>
      <c r="T11754" s="2" t="str">
        <f>IF(WEEKDAY('Transaction Data'!$A11754,2)&lt;6,"Weekday","Weekend")</f>
        <v>Weekday</v>
      </c>
    </row>
    <row r="11755" ht="15.75" customHeight="1">
      <c r="A11755" s="1">
        <v>45648.0</v>
      </c>
      <c r="B11755" s="2" t="s">
        <v>2353</v>
      </c>
      <c r="C11755" s="2" t="s">
        <v>21</v>
      </c>
      <c r="D11755" s="1">
        <v>22438.0</v>
      </c>
      <c r="E11755" s="2" t="s">
        <v>37</v>
      </c>
      <c r="F11755" s="2">
        <v>41.0</v>
      </c>
      <c r="G11755" s="2" t="s">
        <v>44</v>
      </c>
      <c r="H11755" s="2" t="s">
        <v>29</v>
      </c>
      <c r="I11755" s="2" t="s">
        <v>30</v>
      </c>
      <c r="J11755" s="2" t="str">
        <f t="array" ref="J11755">XLOOKUP('Transaction Data'!$G11755,Product_Code,Biscuit_Brand)</f>
        <v>Butter Crunch</v>
      </c>
      <c r="K11755" s="2">
        <f t="array" ref="K11755">XLOOKUP('Transaction Data'!$G11755,Product_Code,Cost)</f>
        <v>10</v>
      </c>
      <c r="L11755" s="2">
        <f t="array" ref="L11755">XLOOKUP('Transaction Data'!$G11755,Product_Code,Unit_Price)</f>
        <v>11</v>
      </c>
      <c r="M11755" s="3">
        <f>'Transaction Data'!$F11755*'Transaction Data'!$K11755</f>
        <v>410</v>
      </c>
      <c r="N11755" s="3">
        <f>'Transaction Data'!$F11755*'Transaction Data'!$L11755</f>
        <v>451</v>
      </c>
      <c r="O11755" s="3">
        <f>'Transaction Data'!$N11755-'Transaction Data'!$M11755</f>
        <v>41</v>
      </c>
      <c r="P11755" s="2">
        <f>DATEDIF('Transaction Data'!$D11755,'Transaction Data'!$A11755,"y")</f>
        <v>63</v>
      </c>
      <c r="Q11755" s="2" t="str">
        <f>FLOOR('Transaction Data'!$P11755,15)&amp;"-"&amp;FLOOR('Transaction Data'!$P11755,15)+14</f>
        <v>60-74</v>
      </c>
      <c r="R11755" s="2" t="str">
        <f>IF('Transaction Data'!$L11755&lt;=10,"Less Expensive","Expensive")</f>
        <v>Expensive</v>
      </c>
      <c r="S11755" s="4">
        <f>WEEKDAY('Transaction Data'!$A11755)</f>
        <v>1</v>
      </c>
      <c r="T11755" s="2" t="str">
        <f>IF(WEEKDAY('Transaction Data'!$A11755,2)&lt;6,"Weekday","Weekend")</f>
        <v>Weekend</v>
      </c>
    </row>
    <row r="11756" ht="15.75" customHeight="1">
      <c r="A11756" s="1">
        <v>45631.0</v>
      </c>
      <c r="B11756" s="2" t="s">
        <v>1731</v>
      </c>
      <c r="C11756" s="2" t="s">
        <v>54</v>
      </c>
      <c r="D11756" s="1">
        <v>24226.0</v>
      </c>
      <c r="E11756" s="2" t="s">
        <v>63</v>
      </c>
      <c r="F11756" s="2">
        <v>196.0</v>
      </c>
      <c r="G11756" s="2" t="s">
        <v>38</v>
      </c>
      <c r="H11756" s="2" t="s">
        <v>34</v>
      </c>
      <c r="I11756" s="2" t="s">
        <v>25</v>
      </c>
      <c r="J11756" s="2" t="str">
        <f t="array" ref="J11756">XLOOKUP('Transaction Data'!$G11756,Product_Code,Biscuit_Brand)</f>
        <v>Ginger Snaps</v>
      </c>
      <c r="K11756" s="2">
        <f t="array" ref="K11756">XLOOKUP('Transaction Data'!$G11756,Product_Code,Cost)</f>
        <v>14</v>
      </c>
      <c r="L11756" s="2">
        <f t="array" ref="L11756">XLOOKUP('Transaction Data'!$G11756,Product_Code,Unit_Price)</f>
        <v>28</v>
      </c>
      <c r="M11756" s="3">
        <f>'Transaction Data'!$F11756*'Transaction Data'!$K11756</f>
        <v>2744</v>
      </c>
      <c r="N11756" s="3">
        <f>'Transaction Data'!$F11756*'Transaction Data'!$L11756</f>
        <v>5488</v>
      </c>
      <c r="O11756" s="3">
        <f>'Transaction Data'!$N11756-'Transaction Data'!$M11756</f>
        <v>2744</v>
      </c>
      <c r="P11756" s="2">
        <f>DATEDIF('Transaction Data'!$D11756,'Transaction Data'!$A11756,"y")</f>
        <v>58</v>
      </c>
      <c r="Q11756" s="2" t="str">
        <f>FLOOR('Transaction Data'!$P11756,15)&amp;"-"&amp;FLOOR('Transaction Data'!$P11756,15)+14</f>
        <v>45-59</v>
      </c>
      <c r="R11756" s="2" t="str">
        <f>IF('Transaction Data'!$L11756&lt;=10,"Less Expensive","Expensive")</f>
        <v>Expensive</v>
      </c>
      <c r="S11756" s="4">
        <f>WEEKDAY('Transaction Data'!$A11756)</f>
        <v>5</v>
      </c>
      <c r="T11756" s="2" t="str">
        <f>IF(WEEKDAY('Transaction Data'!$A11756,2)&lt;6,"Weekday","Weekend")</f>
        <v>Weekday</v>
      </c>
    </row>
    <row r="11757" ht="15.75" customHeight="1">
      <c r="A11757" s="1">
        <v>45649.0</v>
      </c>
      <c r="B11757" s="2" t="s">
        <v>2302</v>
      </c>
      <c r="C11757" s="2" t="s">
        <v>51</v>
      </c>
      <c r="D11757" s="1">
        <v>18101.0</v>
      </c>
      <c r="E11757" s="2" t="s">
        <v>37</v>
      </c>
      <c r="F11757" s="2">
        <v>289.0</v>
      </c>
      <c r="G11757" s="2" t="s">
        <v>60</v>
      </c>
      <c r="H11757" s="2" t="s">
        <v>42</v>
      </c>
      <c r="I11757" s="2" t="s">
        <v>35</v>
      </c>
      <c r="J11757" s="2" t="str">
        <f t="array" ref="J11757">XLOOKUP('Transaction Data'!$G11757,Product_Code,Biscuit_Brand)</f>
        <v>Peanut Butter Bites</v>
      </c>
      <c r="K11757" s="2">
        <f t="array" ref="K11757">XLOOKUP('Transaction Data'!$G11757,Product_Code,Cost)</f>
        <v>5</v>
      </c>
      <c r="L11757" s="2">
        <f t="array" ref="L11757">XLOOKUP('Transaction Data'!$G11757,Product_Code,Unit_Price)</f>
        <v>7</v>
      </c>
      <c r="M11757" s="3">
        <f>'Transaction Data'!$F11757*'Transaction Data'!$K11757</f>
        <v>1445</v>
      </c>
      <c r="N11757" s="3">
        <f>'Transaction Data'!$F11757*'Transaction Data'!$L11757</f>
        <v>2023</v>
      </c>
      <c r="O11757" s="3">
        <f>'Transaction Data'!$N11757-'Transaction Data'!$M11757</f>
        <v>578</v>
      </c>
      <c r="P11757" s="2">
        <f>DATEDIF('Transaction Data'!$D11757,'Transaction Data'!$A11757,"y")</f>
        <v>75</v>
      </c>
      <c r="Q11757" s="2" t="str">
        <f>FLOOR('Transaction Data'!$P11757,15)&amp;"-"&amp;FLOOR('Transaction Data'!$P11757,15)+14</f>
        <v>75-89</v>
      </c>
      <c r="R11757" s="2" t="str">
        <f>IF('Transaction Data'!$L11757&lt;=10,"Less Expensive","Expensive")</f>
        <v>Less Expensive</v>
      </c>
      <c r="S11757" s="4">
        <f>WEEKDAY('Transaction Data'!$A11757)</f>
        <v>2</v>
      </c>
      <c r="T11757" s="2" t="str">
        <f>IF(WEEKDAY('Transaction Data'!$A11757,2)&lt;6,"Weekday","Weekend")</f>
        <v>Weekday</v>
      </c>
    </row>
    <row r="11758" ht="15.75" customHeight="1">
      <c r="A11758" s="1">
        <v>45644.0</v>
      </c>
      <c r="B11758" s="2" t="s">
        <v>6102</v>
      </c>
      <c r="C11758" s="2" t="s">
        <v>51</v>
      </c>
      <c r="D11758" s="1">
        <v>24666.0</v>
      </c>
      <c r="E11758" s="2" t="s">
        <v>63</v>
      </c>
      <c r="F11758" s="2">
        <v>169.0</v>
      </c>
      <c r="G11758" s="2" t="s">
        <v>61</v>
      </c>
      <c r="H11758" s="2" t="s">
        <v>52</v>
      </c>
      <c r="I11758" s="2" t="s">
        <v>30</v>
      </c>
      <c r="J11758" s="2" t="str">
        <f t="array" ref="J11758">XLOOKUP('Transaction Data'!$G11758,Product_Code,Biscuit_Brand)</f>
        <v>Choco Delight</v>
      </c>
      <c r="K11758" s="2">
        <f t="array" ref="K11758">XLOOKUP('Transaction Data'!$G11758,Product_Code,Cost)</f>
        <v>3</v>
      </c>
      <c r="L11758" s="2">
        <f t="array" ref="L11758">XLOOKUP('Transaction Data'!$G11758,Product_Code,Unit_Price)</f>
        <v>5</v>
      </c>
      <c r="M11758" s="3">
        <f>'Transaction Data'!$F11758*'Transaction Data'!$K11758</f>
        <v>507</v>
      </c>
      <c r="N11758" s="3">
        <f>'Transaction Data'!$F11758*'Transaction Data'!$L11758</f>
        <v>845</v>
      </c>
      <c r="O11758" s="3">
        <f>'Transaction Data'!$N11758-'Transaction Data'!$M11758</f>
        <v>338</v>
      </c>
      <c r="P11758" s="2">
        <f>DATEDIF('Transaction Data'!$D11758,'Transaction Data'!$A11758,"y")</f>
        <v>57</v>
      </c>
      <c r="Q11758" s="2" t="str">
        <f>FLOOR('Transaction Data'!$P11758,15)&amp;"-"&amp;FLOOR('Transaction Data'!$P11758,15)+14</f>
        <v>45-59</v>
      </c>
      <c r="R11758" s="2" t="str">
        <f>IF('Transaction Data'!$L11758&lt;=10,"Less Expensive","Expensive")</f>
        <v>Less Expensive</v>
      </c>
      <c r="S11758" s="4">
        <f>WEEKDAY('Transaction Data'!$A11758)</f>
        <v>4</v>
      </c>
      <c r="T11758" s="2" t="str">
        <f>IF(WEEKDAY('Transaction Data'!$A11758,2)&lt;6,"Weekday","Weekend")</f>
        <v>Weekday</v>
      </c>
    </row>
    <row r="11759" ht="15.75" customHeight="1">
      <c r="A11759" s="1">
        <v>45639.0</v>
      </c>
      <c r="B11759" s="2" t="s">
        <v>1669</v>
      </c>
      <c r="C11759" s="2" t="s">
        <v>54</v>
      </c>
      <c r="D11759" s="1">
        <v>34468.0</v>
      </c>
      <c r="E11759" s="2" t="s">
        <v>37</v>
      </c>
      <c r="F11759" s="2">
        <v>431.0</v>
      </c>
      <c r="G11759" s="2" t="s">
        <v>23</v>
      </c>
      <c r="H11759" s="2" t="s">
        <v>29</v>
      </c>
      <c r="I11759" s="2" t="s">
        <v>30</v>
      </c>
      <c r="J11759" s="2" t="str">
        <f t="array" ref="J11759">XLOOKUP('Transaction Data'!$G11759,Product_Code,Biscuit_Brand)</f>
        <v>Cinnamon Swirls</v>
      </c>
      <c r="K11759" s="2">
        <f t="array" ref="K11759">XLOOKUP('Transaction Data'!$G11759,Product_Code,Cost)</f>
        <v>10</v>
      </c>
      <c r="L11759" s="2">
        <f t="array" ref="L11759">XLOOKUP('Transaction Data'!$G11759,Product_Code,Unit_Price)</f>
        <v>14</v>
      </c>
      <c r="M11759" s="3">
        <f>'Transaction Data'!$F11759*'Transaction Data'!$K11759</f>
        <v>4310</v>
      </c>
      <c r="N11759" s="3">
        <f>'Transaction Data'!$F11759*'Transaction Data'!$L11759</f>
        <v>6034</v>
      </c>
      <c r="O11759" s="3">
        <f>'Transaction Data'!$N11759-'Transaction Data'!$M11759</f>
        <v>1724</v>
      </c>
      <c r="P11759" s="2">
        <f>DATEDIF('Transaction Data'!$D11759,'Transaction Data'!$A11759,"y")</f>
        <v>30</v>
      </c>
      <c r="Q11759" s="2" t="str">
        <f>FLOOR('Transaction Data'!$P11759,15)&amp;"-"&amp;FLOOR('Transaction Data'!$P11759,15)+14</f>
        <v>30-44</v>
      </c>
      <c r="R11759" s="2" t="str">
        <f>IF('Transaction Data'!$L11759&lt;=10,"Less Expensive","Expensive")</f>
        <v>Expensive</v>
      </c>
      <c r="S11759" s="4">
        <f>WEEKDAY('Transaction Data'!$A11759)</f>
        <v>6</v>
      </c>
      <c r="T11759" s="2" t="str">
        <f>IF(WEEKDAY('Transaction Data'!$A11759,2)&lt;6,"Weekday","Weekend")</f>
        <v>Weekday</v>
      </c>
    </row>
    <row r="11760" ht="15.75" customHeight="1">
      <c r="A11760" s="1">
        <v>45637.0</v>
      </c>
      <c r="B11760" s="2" t="s">
        <v>7874</v>
      </c>
      <c r="C11760" s="2" t="s">
        <v>72</v>
      </c>
      <c r="D11760" s="1">
        <v>36755.0</v>
      </c>
      <c r="E11760" s="2" t="s">
        <v>22</v>
      </c>
      <c r="F11760" s="2">
        <v>50.0</v>
      </c>
      <c r="G11760" s="2" t="s">
        <v>60</v>
      </c>
      <c r="H11760" s="2" t="s">
        <v>24</v>
      </c>
      <c r="I11760" s="2" t="s">
        <v>35</v>
      </c>
      <c r="J11760" s="2" t="str">
        <f t="array" ref="J11760">XLOOKUP('Transaction Data'!$G11760,Product_Code,Biscuit_Brand)</f>
        <v>Peanut Butter Bites</v>
      </c>
      <c r="K11760" s="2">
        <f t="array" ref="K11760">XLOOKUP('Transaction Data'!$G11760,Product_Code,Cost)</f>
        <v>5</v>
      </c>
      <c r="L11760" s="2">
        <f t="array" ref="L11760">XLOOKUP('Transaction Data'!$G11760,Product_Code,Unit_Price)</f>
        <v>7</v>
      </c>
      <c r="M11760" s="3">
        <f>'Transaction Data'!$F11760*'Transaction Data'!$K11760</f>
        <v>250</v>
      </c>
      <c r="N11760" s="3">
        <f>'Transaction Data'!$F11760*'Transaction Data'!$L11760</f>
        <v>350</v>
      </c>
      <c r="O11760" s="3">
        <f>'Transaction Data'!$N11760-'Transaction Data'!$M11760</f>
        <v>100</v>
      </c>
      <c r="P11760" s="2">
        <f>DATEDIF('Transaction Data'!$D11760,'Transaction Data'!$A11760,"y")</f>
        <v>24</v>
      </c>
      <c r="Q11760" s="2" t="str">
        <f>FLOOR('Transaction Data'!$P11760,15)&amp;"-"&amp;FLOOR('Transaction Data'!$P11760,15)+14</f>
        <v>15-29</v>
      </c>
      <c r="R11760" s="2" t="str">
        <f>IF('Transaction Data'!$L11760&lt;=10,"Less Expensive","Expensive")</f>
        <v>Less Expensive</v>
      </c>
      <c r="S11760" s="4">
        <f>WEEKDAY('Transaction Data'!$A11760)</f>
        <v>4</v>
      </c>
      <c r="T11760" s="2" t="str">
        <f>IF(WEEKDAY('Transaction Data'!$A11760,2)&lt;6,"Weekday","Weekend")</f>
        <v>Weekday</v>
      </c>
    </row>
    <row r="11761" ht="15.75" customHeight="1">
      <c r="A11761" s="1">
        <v>45644.0</v>
      </c>
      <c r="B11761" s="2" t="s">
        <v>7433</v>
      </c>
      <c r="C11761" s="2" t="s">
        <v>21</v>
      </c>
      <c r="D11761" s="1">
        <v>33887.0</v>
      </c>
      <c r="E11761" s="2" t="s">
        <v>63</v>
      </c>
      <c r="F11761" s="2">
        <v>335.0</v>
      </c>
      <c r="G11761" s="2" t="s">
        <v>55</v>
      </c>
      <c r="H11761" s="2" t="s">
        <v>34</v>
      </c>
      <c r="I11761" s="2" t="s">
        <v>35</v>
      </c>
      <c r="J11761" s="2" t="str">
        <f t="array" ref="J11761">XLOOKUP('Transaction Data'!$G11761,Product_Code,Biscuit_Brand)</f>
        <v>Vanilla Wafers</v>
      </c>
      <c r="K11761" s="2">
        <f t="array" ref="K11761">XLOOKUP('Transaction Data'!$G11761,Product_Code,Cost)</f>
        <v>18</v>
      </c>
      <c r="L11761" s="2">
        <f t="array" ref="L11761">XLOOKUP('Transaction Data'!$G11761,Product_Code,Unit_Price)</f>
        <v>36</v>
      </c>
      <c r="M11761" s="3">
        <f>'Transaction Data'!$F11761*'Transaction Data'!$K11761</f>
        <v>6030</v>
      </c>
      <c r="N11761" s="3">
        <f>'Transaction Data'!$F11761*'Transaction Data'!$L11761</f>
        <v>12060</v>
      </c>
      <c r="O11761" s="3">
        <f>'Transaction Data'!$N11761-'Transaction Data'!$M11761</f>
        <v>6030</v>
      </c>
      <c r="P11761" s="2">
        <f>DATEDIF('Transaction Data'!$D11761,'Transaction Data'!$A11761,"y")</f>
        <v>32</v>
      </c>
      <c r="Q11761" s="2" t="str">
        <f>FLOOR('Transaction Data'!$P11761,15)&amp;"-"&amp;FLOOR('Transaction Data'!$P11761,15)+14</f>
        <v>30-44</v>
      </c>
      <c r="R11761" s="2" t="str">
        <f>IF('Transaction Data'!$L11761&lt;=10,"Less Expensive","Expensive")</f>
        <v>Expensive</v>
      </c>
      <c r="S11761" s="4">
        <f>WEEKDAY('Transaction Data'!$A11761)</f>
        <v>4</v>
      </c>
      <c r="T11761" s="2" t="str">
        <f>IF(WEEKDAY('Transaction Data'!$A11761,2)&lt;6,"Weekday","Weekend")</f>
        <v>Weekday</v>
      </c>
    </row>
    <row r="11762" ht="15.75" customHeight="1">
      <c r="A11762" s="1">
        <v>45647.0</v>
      </c>
      <c r="B11762" s="2" t="s">
        <v>7610</v>
      </c>
      <c r="C11762" s="2" t="s">
        <v>21</v>
      </c>
      <c r="D11762" s="1">
        <v>31034.0</v>
      </c>
      <c r="E11762" s="2" t="s">
        <v>37</v>
      </c>
      <c r="F11762" s="2">
        <v>180.0</v>
      </c>
      <c r="G11762" s="2" t="s">
        <v>23</v>
      </c>
      <c r="H11762" s="2" t="s">
        <v>29</v>
      </c>
      <c r="I11762" s="2" t="s">
        <v>25</v>
      </c>
      <c r="J11762" s="2" t="str">
        <f t="array" ref="J11762">XLOOKUP('Transaction Data'!$G11762,Product_Code,Biscuit_Brand)</f>
        <v>Cinnamon Swirls</v>
      </c>
      <c r="K11762" s="2">
        <f t="array" ref="K11762">XLOOKUP('Transaction Data'!$G11762,Product_Code,Cost)</f>
        <v>10</v>
      </c>
      <c r="L11762" s="2">
        <f t="array" ref="L11762">XLOOKUP('Transaction Data'!$G11762,Product_Code,Unit_Price)</f>
        <v>14</v>
      </c>
      <c r="M11762" s="3">
        <f>'Transaction Data'!$F11762*'Transaction Data'!$K11762</f>
        <v>1800</v>
      </c>
      <c r="N11762" s="3">
        <f>'Transaction Data'!$F11762*'Transaction Data'!$L11762</f>
        <v>2520</v>
      </c>
      <c r="O11762" s="3">
        <f>'Transaction Data'!$N11762-'Transaction Data'!$M11762</f>
        <v>720</v>
      </c>
      <c r="P11762" s="2">
        <f>DATEDIF('Transaction Data'!$D11762,'Transaction Data'!$A11762,"y")</f>
        <v>40</v>
      </c>
      <c r="Q11762" s="2" t="str">
        <f>FLOOR('Transaction Data'!$P11762,15)&amp;"-"&amp;FLOOR('Transaction Data'!$P11762,15)+14</f>
        <v>30-44</v>
      </c>
      <c r="R11762" s="2" t="str">
        <f>IF('Transaction Data'!$L11762&lt;=10,"Less Expensive","Expensive")</f>
        <v>Expensive</v>
      </c>
      <c r="S11762" s="4">
        <f>WEEKDAY('Transaction Data'!$A11762)</f>
        <v>7</v>
      </c>
      <c r="T11762" s="2" t="str">
        <f>IF(WEEKDAY('Transaction Data'!$A11762,2)&lt;6,"Weekday","Weekend")</f>
        <v>Weekend</v>
      </c>
    </row>
    <row r="11763" ht="15.75" customHeight="1">
      <c r="A11763" s="1">
        <v>45632.0</v>
      </c>
      <c r="B11763" s="2" t="s">
        <v>4046</v>
      </c>
      <c r="C11763" s="2" t="s">
        <v>72</v>
      </c>
      <c r="D11763" s="1">
        <v>19979.0</v>
      </c>
      <c r="E11763" s="2" t="s">
        <v>22</v>
      </c>
      <c r="F11763" s="2">
        <v>291.0</v>
      </c>
      <c r="G11763" s="2" t="s">
        <v>57</v>
      </c>
      <c r="H11763" s="2" t="s">
        <v>49</v>
      </c>
      <c r="I11763" s="2" t="s">
        <v>25</v>
      </c>
      <c r="J11763" s="2" t="str">
        <f t="array" ref="J11763">XLOOKUP('Transaction Data'!$G11763,Product_Code,Biscuit_Brand)</f>
        <v>Oatmeal Cookies</v>
      </c>
      <c r="K11763" s="2">
        <f t="array" ref="K11763">XLOOKUP('Transaction Data'!$G11763,Product_Code,Cost)</f>
        <v>19</v>
      </c>
      <c r="L11763" s="2">
        <f t="array" ref="L11763">XLOOKUP('Transaction Data'!$G11763,Product_Code,Unit_Price)</f>
        <v>23</v>
      </c>
      <c r="M11763" s="3">
        <f>'Transaction Data'!$F11763*'Transaction Data'!$K11763</f>
        <v>5529</v>
      </c>
      <c r="N11763" s="3">
        <f>'Transaction Data'!$F11763*'Transaction Data'!$L11763</f>
        <v>6693</v>
      </c>
      <c r="O11763" s="3">
        <f>'Transaction Data'!$N11763-'Transaction Data'!$M11763</f>
        <v>1164</v>
      </c>
      <c r="P11763" s="2">
        <f>DATEDIF('Transaction Data'!$D11763,'Transaction Data'!$A11763,"y")</f>
        <v>70</v>
      </c>
      <c r="Q11763" s="2" t="str">
        <f>FLOOR('Transaction Data'!$P11763,15)&amp;"-"&amp;FLOOR('Transaction Data'!$P11763,15)+14</f>
        <v>60-74</v>
      </c>
      <c r="R11763" s="2" t="str">
        <f>IF('Transaction Data'!$L11763&lt;=10,"Less Expensive","Expensive")</f>
        <v>Expensive</v>
      </c>
      <c r="S11763" s="4">
        <f>WEEKDAY('Transaction Data'!$A11763)</f>
        <v>6</v>
      </c>
      <c r="T11763" s="2" t="str">
        <f>IF(WEEKDAY('Transaction Data'!$A11763,2)&lt;6,"Weekday","Weekend")</f>
        <v>Weekday</v>
      </c>
    </row>
    <row r="11764" ht="15.75" customHeight="1">
      <c r="A11764" s="1">
        <v>45629.0</v>
      </c>
      <c r="B11764" s="2" t="s">
        <v>2034</v>
      </c>
      <c r="C11764" s="2" t="s">
        <v>72</v>
      </c>
      <c r="D11764" s="1">
        <v>25104.0</v>
      </c>
      <c r="E11764" s="2" t="s">
        <v>37</v>
      </c>
      <c r="F11764" s="2">
        <v>90.0</v>
      </c>
      <c r="G11764" s="2" t="s">
        <v>48</v>
      </c>
      <c r="H11764" s="2" t="s">
        <v>45</v>
      </c>
      <c r="I11764" s="2" t="s">
        <v>30</v>
      </c>
      <c r="J11764" s="2" t="str">
        <f t="array" ref="J11764">XLOOKUP('Transaction Data'!$G11764,Product_Code,Biscuit_Brand)</f>
        <v>Lemon Crisps</v>
      </c>
      <c r="K11764" s="2">
        <f t="array" ref="K11764">XLOOKUP('Transaction Data'!$G11764,Product_Code,Cost)</f>
        <v>7</v>
      </c>
      <c r="L11764" s="2">
        <f t="array" ref="L11764">XLOOKUP('Transaction Data'!$G11764,Product_Code,Unit_Price)</f>
        <v>9</v>
      </c>
      <c r="M11764" s="3">
        <f>'Transaction Data'!$F11764*'Transaction Data'!$K11764</f>
        <v>630</v>
      </c>
      <c r="N11764" s="3">
        <f>'Transaction Data'!$F11764*'Transaction Data'!$L11764</f>
        <v>810</v>
      </c>
      <c r="O11764" s="3">
        <f>'Transaction Data'!$N11764-'Transaction Data'!$M11764</f>
        <v>180</v>
      </c>
      <c r="P11764" s="2">
        <f>DATEDIF('Transaction Data'!$D11764,'Transaction Data'!$A11764,"y")</f>
        <v>56</v>
      </c>
      <c r="Q11764" s="2" t="str">
        <f>FLOOR('Transaction Data'!$P11764,15)&amp;"-"&amp;FLOOR('Transaction Data'!$P11764,15)+14</f>
        <v>45-59</v>
      </c>
      <c r="R11764" s="2" t="str">
        <f>IF('Transaction Data'!$L11764&lt;=10,"Less Expensive","Expensive")</f>
        <v>Less Expensive</v>
      </c>
      <c r="S11764" s="4">
        <f>WEEKDAY('Transaction Data'!$A11764)</f>
        <v>3</v>
      </c>
      <c r="T11764" s="2" t="str">
        <f>IF(WEEKDAY('Transaction Data'!$A11764,2)&lt;6,"Weekday","Weekend")</f>
        <v>Weekday</v>
      </c>
    </row>
    <row r="11765" ht="15.75" customHeight="1">
      <c r="A11765" s="1">
        <v>45628.0</v>
      </c>
      <c r="B11765" s="2" t="s">
        <v>8633</v>
      </c>
      <c r="C11765" s="2" t="s">
        <v>69</v>
      </c>
      <c r="D11765" s="1">
        <v>16647.0</v>
      </c>
      <c r="E11765" s="2" t="s">
        <v>27</v>
      </c>
      <c r="F11765" s="2">
        <v>138.0</v>
      </c>
      <c r="G11765" s="2" t="s">
        <v>57</v>
      </c>
      <c r="H11765" s="2" t="s">
        <v>42</v>
      </c>
      <c r="I11765" s="2" t="s">
        <v>25</v>
      </c>
      <c r="J11765" s="2" t="str">
        <f t="array" ref="J11765">XLOOKUP('Transaction Data'!$G11765,Product_Code,Biscuit_Brand)</f>
        <v>Oatmeal Cookies</v>
      </c>
      <c r="K11765" s="2">
        <f t="array" ref="K11765">XLOOKUP('Transaction Data'!$G11765,Product_Code,Cost)</f>
        <v>19</v>
      </c>
      <c r="L11765" s="2">
        <f t="array" ref="L11765">XLOOKUP('Transaction Data'!$G11765,Product_Code,Unit_Price)</f>
        <v>23</v>
      </c>
      <c r="M11765" s="3">
        <f>'Transaction Data'!$F11765*'Transaction Data'!$K11765</f>
        <v>2622</v>
      </c>
      <c r="N11765" s="3">
        <f>'Transaction Data'!$F11765*'Transaction Data'!$L11765</f>
        <v>3174</v>
      </c>
      <c r="O11765" s="3">
        <f>'Transaction Data'!$N11765-'Transaction Data'!$M11765</f>
        <v>552</v>
      </c>
      <c r="P11765" s="2">
        <f>DATEDIF('Transaction Data'!$D11765,'Transaction Data'!$A11765,"y")</f>
        <v>79</v>
      </c>
      <c r="Q11765" s="2" t="str">
        <f>FLOOR('Transaction Data'!$P11765,15)&amp;"-"&amp;FLOOR('Transaction Data'!$P11765,15)+14</f>
        <v>75-89</v>
      </c>
      <c r="R11765" s="2" t="str">
        <f>IF('Transaction Data'!$L11765&lt;=10,"Less Expensive","Expensive")</f>
        <v>Expensive</v>
      </c>
      <c r="S11765" s="4">
        <f>WEEKDAY('Transaction Data'!$A11765)</f>
        <v>2</v>
      </c>
      <c r="T11765" s="2" t="str">
        <f>IF(WEEKDAY('Transaction Data'!$A11765,2)&lt;6,"Weekday","Weekend")</f>
        <v>Weekday</v>
      </c>
    </row>
    <row r="11766" ht="15.75" customHeight="1">
      <c r="A11766" s="1">
        <v>45636.0</v>
      </c>
      <c r="B11766" s="2" t="s">
        <v>5834</v>
      </c>
      <c r="C11766" s="2" t="s">
        <v>32</v>
      </c>
      <c r="D11766" s="1">
        <v>17690.0</v>
      </c>
      <c r="E11766" s="2" t="s">
        <v>27</v>
      </c>
      <c r="F11766" s="2">
        <v>29.0</v>
      </c>
      <c r="G11766" s="2" t="s">
        <v>28</v>
      </c>
      <c r="H11766" s="2" t="s">
        <v>34</v>
      </c>
      <c r="I11766" s="2" t="s">
        <v>25</v>
      </c>
      <c r="J11766" s="2" t="str">
        <f t="array" ref="J11766">XLOOKUP('Transaction Data'!$G11766,Product_Code,Biscuit_Brand)</f>
        <v>Shortbread</v>
      </c>
      <c r="K11766" s="2">
        <f t="array" ref="K11766">XLOOKUP('Transaction Data'!$G11766,Product_Code,Cost)</f>
        <v>10</v>
      </c>
      <c r="L11766" s="2">
        <f t="array" ref="L11766">XLOOKUP('Transaction Data'!$G11766,Product_Code,Unit_Price)</f>
        <v>45</v>
      </c>
      <c r="M11766" s="3">
        <f>'Transaction Data'!$F11766*'Transaction Data'!$K11766</f>
        <v>290</v>
      </c>
      <c r="N11766" s="3">
        <f>'Transaction Data'!$F11766*'Transaction Data'!$L11766</f>
        <v>1305</v>
      </c>
      <c r="O11766" s="3">
        <f>'Transaction Data'!$N11766-'Transaction Data'!$M11766</f>
        <v>1015</v>
      </c>
      <c r="P11766" s="2">
        <f>DATEDIF('Transaction Data'!$D11766,'Transaction Data'!$A11766,"y")</f>
        <v>76</v>
      </c>
      <c r="Q11766" s="2" t="str">
        <f>FLOOR('Transaction Data'!$P11766,15)&amp;"-"&amp;FLOOR('Transaction Data'!$P11766,15)+14</f>
        <v>75-89</v>
      </c>
      <c r="R11766" s="2" t="str">
        <f>IF('Transaction Data'!$L11766&lt;=10,"Less Expensive","Expensive")</f>
        <v>Expensive</v>
      </c>
      <c r="S11766" s="4">
        <f>WEEKDAY('Transaction Data'!$A11766)</f>
        <v>3</v>
      </c>
      <c r="T11766" s="2" t="str">
        <f>IF(WEEKDAY('Transaction Data'!$A11766,2)&lt;6,"Weekday","Weekend")</f>
        <v>Weekday</v>
      </c>
    </row>
    <row r="11767" ht="15.75" customHeight="1">
      <c r="A11767" s="1">
        <v>45645.0</v>
      </c>
      <c r="B11767" s="2" t="s">
        <v>2778</v>
      </c>
      <c r="C11767" s="2" t="s">
        <v>78</v>
      </c>
      <c r="D11767" s="1">
        <v>38650.0</v>
      </c>
      <c r="E11767" s="2" t="s">
        <v>37</v>
      </c>
      <c r="F11767" s="2">
        <v>69.0</v>
      </c>
      <c r="G11767" s="2" t="s">
        <v>38</v>
      </c>
      <c r="H11767" s="2" t="s">
        <v>45</v>
      </c>
      <c r="I11767" s="2" t="s">
        <v>35</v>
      </c>
      <c r="J11767" s="2" t="str">
        <f t="array" ref="J11767">XLOOKUP('Transaction Data'!$G11767,Product_Code,Biscuit_Brand)</f>
        <v>Ginger Snaps</v>
      </c>
      <c r="K11767" s="2">
        <f t="array" ref="K11767">XLOOKUP('Transaction Data'!$G11767,Product_Code,Cost)</f>
        <v>14</v>
      </c>
      <c r="L11767" s="2">
        <f t="array" ref="L11767">XLOOKUP('Transaction Data'!$G11767,Product_Code,Unit_Price)</f>
        <v>28</v>
      </c>
      <c r="M11767" s="3">
        <f>'Transaction Data'!$F11767*'Transaction Data'!$K11767</f>
        <v>966</v>
      </c>
      <c r="N11767" s="3">
        <f>'Transaction Data'!$F11767*'Transaction Data'!$L11767</f>
        <v>1932</v>
      </c>
      <c r="O11767" s="3">
        <f>'Transaction Data'!$N11767-'Transaction Data'!$M11767</f>
        <v>966</v>
      </c>
      <c r="P11767" s="2">
        <f>DATEDIF('Transaction Data'!$D11767,'Transaction Data'!$A11767,"y")</f>
        <v>19</v>
      </c>
      <c r="Q11767" s="2" t="str">
        <f>FLOOR('Transaction Data'!$P11767,15)&amp;"-"&amp;FLOOR('Transaction Data'!$P11767,15)+14</f>
        <v>15-29</v>
      </c>
      <c r="R11767" s="2" t="str">
        <f>IF('Transaction Data'!$L11767&lt;=10,"Less Expensive","Expensive")</f>
        <v>Expensive</v>
      </c>
      <c r="S11767" s="4">
        <f>WEEKDAY('Transaction Data'!$A11767)</f>
        <v>5</v>
      </c>
      <c r="T11767" s="2" t="str">
        <f>IF(WEEKDAY('Transaction Data'!$A11767,2)&lt;6,"Weekday","Weekend")</f>
        <v>Weekday</v>
      </c>
    </row>
    <row r="11768" ht="15.75" customHeight="1">
      <c r="A11768" s="1">
        <v>45631.0</v>
      </c>
      <c r="B11768" s="2" t="s">
        <v>3381</v>
      </c>
      <c r="C11768" s="2" t="s">
        <v>72</v>
      </c>
      <c r="D11768" s="1">
        <v>37204.0</v>
      </c>
      <c r="E11768" s="2" t="s">
        <v>37</v>
      </c>
      <c r="F11768" s="2">
        <v>111.0</v>
      </c>
      <c r="G11768" s="2" t="s">
        <v>55</v>
      </c>
      <c r="H11768" s="2" t="s">
        <v>39</v>
      </c>
      <c r="I11768" s="2" t="s">
        <v>25</v>
      </c>
      <c r="J11768" s="2" t="str">
        <f t="array" ref="J11768">XLOOKUP('Transaction Data'!$G11768,Product_Code,Biscuit_Brand)</f>
        <v>Vanilla Wafers</v>
      </c>
      <c r="K11768" s="2">
        <f t="array" ref="K11768">XLOOKUP('Transaction Data'!$G11768,Product_Code,Cost)</f>
        <v>18</v>
      </c>
      <c r="L11768" s="2">
        <f t="array" ref="L11768">XLOOKUP('Transaction Data'!$G11768,Product_Code,Unit_Price)</f>
        <v>36</v>
      </c>
      <c r="M11768" s="3">
        <f>'Transaction Data'!$F11768*'Transaction Data'!$K11768</f>
        <v>1998</v>
      </c>
      <c r="N11768" s="3">
        <f>'Transaction Data'!$F11768*'Transaction Data'!$L11768</f>
        <v>3996</v>
      </c>
      <c r="O11768" s="3">
        <f>'Transaction Data'!$N11768-'Transaction Data'!$M11768</f>
        <v>1998</v>
      </c>
      <c r="P11768" s="2">
        <f>DATEDIF('Transaction Data'!$D11768,'Transaction Data'!$A11768,"y")</f>
        <v>23</v>
      </c>
      <c r="Q11768" s="2" t="str">
        <f>FLOOR('Transaction Data'!$P11768,15)&amp;"-"&amp;FLOOR('Transaction Data'!$P11768,15)+14</f>
        <v>15-29</v>
      </c>
      <c r="R11768" s="2" t="str">
        <f>IF('Transaction Data'!$L11768&lt;=10,"Less Expensive","Expensive")</f>
        <v>Expensive</v>
      </c>
      <c r="S11768" s="4">
        <f>WEEKDAY('Transaction Data'!$A11768)</f>
        <v>5</v>
      </c>
      <c r="T11768" s="2" t="str">
        <f>IF(WEEKDAY('Transaction Data'!$A11768,2)&lt;6,"Weekday","Weekend")</f>
        <v>Weekday</v>
      </c>
    </row>
    <row r="11769" ht="15.75" customHeight="1">
      <c r="A11769" s="1">
        <v>45648.0</v>
      </c>
      <c r="B11769" s="2" t="s">
        <v>1336</v>
      </c>
      <c r="C11769" s="2" t="s">
        <v>51</v>
      </c>
      <c r="D11769" s="1">
        <v>24716.0</v>
      </c>
      <c r="E11769" s="2" t="s">
        <v>27</v>
      </c>
      <c r="F11769" s="2">
        <v>107.0</v>
      </c>
      <c r="G11769" s="2" t="s">
        <v>44</v>
      </c>
      <c r="H11769" s="2" t="s">
        <v>52</v>
      </c>
      <c r="I11769" s="2" t="s">
        <v>35</v>
      </c>
      <c r="J11769" s="2" t="str">
        <f t="array" ref="J11769">XLOOKUP('Transaction Data'!$G11769,Product_Code,Biscuit_Brand)</f>
        <v>Butter Crunch</v>
      </c>
      <c r="K11769" s="2">
        <f t="array" ref="K11769">XLOOKUP('Transaction Data'!$G11769,Product_Code,Cost)</f>
        <v>10</v>
      </c>
      <c r="L11769" s="2">
        <f t="array" ref="L11769">XLOOKUP('Transaction Data'!$G11769,Product_Code,Unit_Price)</f>
        <v>11</v>
      </c>
      <c r="M11769" s="3">
        <f>'Transaction Data'!$F11769*'Transaction Data'!$K11769</f>
        <v>1070</v>
      </c>
      <c r="N11769" s="3">
        <f>'Transaction Data'!$F11769*'Transaction Data'!$L11769</f>
        <v>1177</v>
      </c>
      <c r="O11769" s="3">
        <f>'Transaction Data'!$N11769-'Transaction Data'!$M11769</f>
        <v>107</v>
      </c>
      <c r="P11769" s="2">
        <f>DATEDIF('Transaction Data'!$D11769,'Transaction Data'!$A11769,"y")</f>
        <v>57</v>
      </c>
      <c r="Q11769" s="2" t="str">
        <f>FLOOR('Transaction Data'!$P11769,15)&amp;"-"&amp;FLOOR('Transaction Data'!$P11769,15)+14</f>
        <v>45-59</v>
      </c>
      <c r="R11769" s="2" t="str">
        <f>IF('Transaction Data'!$L11769&lt;=10,"Less Expensive","Expensive")</f>
        <v>Expensive</v>
      </c>
      <c r="S11769" s="4">
        <f>WEEKDAY('Transaction Data'!$A11769)</f>
        <v>1</v>
      </c>
      <c r="T11769" s="2" t="str">
        <f>IF(WEEKDAY('Transaction Data'!$A11769,2)&lt;6,"Weekday","Weekend")</f>
        <v>Weekend</v>
      </c>
    </row>
    <row r="11770" ht="15.75" customHeight="1">
      <c r="A11770" s="1">
        <v>45657.0</v>
      </c>
      <c r="B11770" s="2" t="s">
        <v>2859</v>
      </c>
      <c r="C11770" s="2" t="s">
        <v>69</v>
      </c>
      <c r="D11770" s="1">
        <v>38233.0</v>
      </c>
      <c r="E11770" s="2" t="s">
        <v>27</v>
      </c>
      <c r="F11770" s="2">
        <v>332.0</v>
      </c>
      <c r="G11770" s="2" t="s">
        <v>60</v>
      </c>
      <c r="H11770" s="2" t="s">
        <v>24</v>
      </c>
      <c r="I11770" s="2" t="s">
        <v>30</v>
      </c>
      <c r="J11770" s="2" t="str">
        <f t="array" ref="J11770">XLOOKUP('Transaction Data'!$G11770,Product_Code,Biscuit_Brand)</f>
        <v>Peanut Butter Bites</v>
      </c>
      <c r="K11770" s="2">
        <f t="array" ref="K11770">XLOOKUP('Transaction Data'!$G11770,Product_Code,Cost)</f>
        <v>5</v>
      </c>
      <c r="L11770" s="2">
        <f t="array" ref="L11770">XLOOKUP('Transaction Data'!$G11770,Product_Code,Unit_Price)</f>
        <v>7</v>
      </c>
      <c r="M11770" s="3">
        <f>'Transaction Data'!$F11770*'Transaction Data'!$K11770</f>
        <v>1660</v>
      </c>
      <c r="N11770" s="3">
        <f>'Transaction Data'!$F11770*'Transaction Data'!$L11770</f>
        <v>2324</v>
      </c>
      <c r="O11770" s="3">
        <f>'Transaction Data'!$N11770-'Transaction Data'!$M11770</f>
        <v>664</v>
      </c>
      <c r="P11770" s="2">
        <f>DATEDIF('Transaction Data'!$D11770,'Transaction Data'!$A11770,"y")</f>
        <v>20</v>
      </c>
      <c r="Q11770" s="2" t="str">
        <f>FLOOR('Transaction Data'!$P11770,15)&amp;"-"&amp;FLOOR('Transaction Data'!$P11770,15)+14</f>
        <v>15-29</v>
      </c>
      <c r="R11770" s="2" t="str">
        <f>IF('Transaction Data'!$L11770&lt;=10,"Less Expensive","Expensive")</f>
        <v>Less Expensive</v>
      </c>
      <c r="S11770" s="4">
        <f>WEEKDAY('Transaction Data'!$A11770)</f>
        <v>3</v>
      </c>
      <c r="T11770" s="2" t="str">
        <f>IF(WEEKDAY('Transaction Data'!$A11770,2)&lt;6,"Weekday","Weekend")</f>
        <v>Weekday</v>
      </c>
    </row>
    <row r="11771" ht="15.75" customHeight="1">
      <c r="A11771" s="1">
        <v>45637.0</v>
      </c>
      <c r="B11771" s="2" t="s">
        <v>8501</v>
      </c>
      <c r="C11771" s="2" t="s">
        <v>78</v>
      </c>
      <c r="D11771" s="1">
        <v>20564.0</v>
      </c>
      <c r="E11771" s="2" t="s">
        <v>37</v>
      </c>
      <c r="F11771" s="2">
        <v>322.0</v>
      </c>
      <c r="G11771" s="2" t="s">
        <v>33</v>
      </c>
      <c r="H11771" s="2" t="s">
        <v>24</v>
      </c>
      <c r="I11771" s="2" t="s">
        <v>30</v>
      </c>
      <c r="J11771" s="2" t="str">
        <f t="array" ref="J11771">XLOOKUP('Transaction Data'!$G11771,Product_Code,Biscuit_Brand)</f>
        <v>Caramel Biscuits</v>
      </c>
      <c r="K11771" s="2">
        <f t="array" ref="K11771">XLOOKUP('Transaction Data'!$G11771,Product_Code,Cost)</f>
        <v>18</v>
      </c>
      <c r="L11771" s="2">
        <f t="array" ref="L11771">XLOOKUP('Transaction Data'!$G11771,Product_Code,Unit_Price)</f>
        <v>22</v>
      </c>
      <c r="M11771" s="3">
        <f>'Transaction Data'!$F11771*'Transaction Data'!$K11771</f>
        <v>5796</v>
      </c>
      <c r="N11771" s="3">
        <f>'Transaction Data'!$F11771*'Transaction Data'!$L11771</f>
        <v>7084</v>
      </c>
      <c r="O11771" s="3">
        <f>'Transaction Data'!$N11771-'Transaction Data'!$M11771</f>
        <v>1288</v>
      </c>
      <c r="P11771" s="2">
        <f>DATEDIF('Transaction Data'!$D11771,'Transaction Data'!$A11771,"y")</f>
        <v>68</v>
      </c>
      <c r="Q11771" s="2" t="str">
        <f>FLOOR('Transaction Data'!$P11771,15)&amp;"-"&amp;FLOOR('Transaction Data'!$P11771,15)+14</f>
        <v>60-74</v>
      </c>
      <c r="R11771" s="2" t="str">
        <f>IF('Transaction Data'!$L11771&lt;=10,"Less Expensive","Expensive")</f>
        <v>Expensive</v>
      </c>
      <c r="S11771" s="4">
        <f>WEEKDAY('Transaction Data'!$A11771)</f>
        <v>4</v>
      </c>
      <c r="T11771" s="2" t="str">
        <f>IF(WEEKDAY('Transaction Data'!$A11771,2)&lt;6,"Weekday","Weekend")</f>
        <v>Weekday</v>
      </c>
    </row>
    <row r="11772" ht="15.75" customHeight="1">
      <c r="A11772" s="1">
        <v>45635.0</v>
      </c>
      <c r="B11772" s="2" t="s">
        <v>170</v>
      </c>
      <c r="C11772" s="2" t="s">
        <v>41</v>
      </c>
      <c r="D11772" s="1">
        <v>26417.0</v>
      </c>
      <c r="E11772" s="2" t="s">
        <v>22</v>
      </c>
      <c r="F11772" s="2">
        <v>449.0</v>
      </c>
      <c r="G11772" s="2" t="s">
        <v>23</v>
      </c>
      <c r="H11772" s="2" t="s">
        <v>34</v>
      </c>
      <c r="I11772" s="2" t="s">
        <v>35</v>
      </c>
      <c r="J11772" s="2" t="str">
        <f t="array" ref="J11772">XLOOKUP('Transaction Data'!$G11772,Product_Code,Biscuit_Brand)</f>
        <v>Cinnamon Swirls</v>
      </c>
      <c r="K11772" s="2">
        <f t="array" ref="K11772">XLOOKUP('Transaction Data'!$G11772,Product_Code,Cost)</f>
        <v>10</v>
      </c>
      <c r="L11772" s="2">
        <f t="array" ref="L11772">XLOOKUP('Transaction Data'!$G11772,Product_Code,Unit_Price)</f>
        <v>14</v>
      </c>
      <c r="M11772" s="3">
        <f>'Transaction Data'!$F11772*'Transaction Data'!$K11772</f>
        <v>4490</v>
      </c>
      <c r="N11772" s="3">
        <f>'Transaction Data'!$F11772*'Transaction Data'!$L11772</f>
        <v>6286</v>
      </c>
      <c r="O11772" s="3">
        <f>'Transaction Data'!$N11772-'Transaction Data'!$M11772</f>
        <v>1796</v>
      </c>
      <c r="P11772" s="2">
        <f>DATEDIF('Transaction Data'!$D11772,'Transaction Data'!$A11772,"y")</f>
        <v>52</v>
      </c>
      <c r="Q11772" s="2" t="str">
        <f>FLOOR('Transaction Data'!$P11772,15)&amp;"-"&amp;FLOOR('Transaction Data'!$P11772,15)+14</f>
        <v>45-59</v>
      </c>
      <c r="R11772" s="2" t="str">
        <f>IF('Transaction Data'!$L11772&lt;=10,"Less Expensive","Expensive")</f>
        <v>Expensive</v>
      </c>
      <c r="S11772" s="4">
        <f>WEEKDAY('Transaction Data'!$A11772)</f>
        <v>2</v>
      </c>
      <c r="T11772" s="2" t="str">
        <f>IF(WEEKDAY('Transaction Data'!$A11772,2)&lt;6,"Weekday","Weekend")</f>
        <v>Weekday</v>
      </c>
    </row>
    <row r="11773" ht="15.75" customHeight="1">
      <c r="A11773" s="1">
        <v>45655.0</v>
      </c>
      <c r="B11773" s="2" t="s">
        <v>7502</v>
      </c>
      <c r="C11773" s="2" t="s">
        <v>32</v>
      </c>
      <c r="D11773" s="1">
        <v>36188.0</v>
      </c>
      <c r="E11773" s="2" t="s">
        <v>22</v>
      </c>
      <c r="F11773" s="2">
        <v>28.0</v>
      </c>
      <c r="G11773" s="2" t="s">
        <v>61</v>
      </c>
      <c r="H11773" s="2" t="s">
        <v>34</v>
      </c>
      <c r="I11773" s="2" t="s">
        <v>35</v>
      </c>
      <c r="J11773" s="2" t="str">
        <f t="array" ref="J11773">XLOOKUP('Transaction Data'!$G11773,Product_Code,Biscuit_Brand)</f>
        <v>Choco Delight</v>
      </c>
      <c r="K11773" s="2">
        <f t="array" ref="K11773">XLOOKUP('Transaction Data'!$G11773,Product_Code,Cost)</f>
        <v>3</v>
      </c>
      <c r="L11773" s="2">
        <f t="array" ref="L11773">XLOOKUP('Transaction Data'!$G11773,Product_Code,Unit_Price)</f>
        <v>5</v>
      </c>
      <c r="M11773" s="3">
        <f>'Transaction Data'!$F11773*'Transaction Data'!$K11773</f>
        <v>84</v>
      </c>
      <c r="N11773" s="3">
        <f>'Transaction Data'!$F11773*'Transaction Data'!$L11773</f>
        <v>140</v>
      </c>
      <c r="O11773" s="3">
        <f>'Transaction Data'!$N11773-'Transaction Data'!$M11773</f>
        <v>56</v>
      </c>
      <c r="P11773" s="2">
        <f>DATEDIF('Transaction Data'!$D11773,'Transaction Data'!$A11773,"y")</f>
        <v>25</v>
      </c>
      <c r="Q11773" s="2" t="str">
        <f>FLOOR('Transaction Data'!$P11773,15)&amp;"-"&amp;FLOOR('Transaction Data'!$P11773,15)+14</f>
        <v>15-29</v>
      </c>
      <c r="R11773" s="2" t="str">
        <f>IF('Transaction Data'!$L11773&lt;=10,"Less Expensive","Expensive")</f>
        <v>Less Expensive</v>
      </c>
      <c r="S11773" s="4">
        <f>WEEKDAY('Transaction Data'!$A11773)</f>
        <v>1</v>
      </c>
      <c r="T11773" s="2" t="str">
        <f>IF(WEEKDAY('Transaction Data'!$A11773,2)&lt;6,"Weekday","Weekend")</f>
        <v>Weekend</v>
      </c>
    </row>
    <row r="11774" ht="15.75" customHeight="1">
      <c r="A11774" s="1">
        <v>45635.0</v>
      </c>
      <c r="B11774" s="2" t="s">
        <v>1753</v>
      </c>
      <c r="C11774" s="2" t="s">
        <v>72</v>
      </c>
      <c r="D11774" s="1">
        <v>33447.0</v>
      </c>
      <c r="E11774" s="2" t="s">
        <v>22</v>
      </c>
      <c r="F11774" s="2">
        <v>417.0</v>
      </c>
      <c r="G11774" s="2" t="s">
        <v>28</v>
      </c>
      <c r="H11774" s="2" t="s">
        <v>24</v>
      </c>
      <c r="I11774" s="2" t="s">
        <v>25</v>
      </c>
      <c r="J11774" s="2" t="str">
        <f t="array" ref="J11774">XLOOKUP('Transaction Data'!$G11774,Product_Code,Biscuit_Brand)</f>
        <v>Shortbread</v>
      </c>
      <c r="K11774" s="2">
        <f t="array" ref="K11774">XLOOKUP('Transaction Data'!$G11774,Product_Code,Cost)</f>
        <v>10</v>
      </c>
      <c r="L11774" s="2">
        <f t="array" ref="L11774">XLOOKUP('Transaction Data'!$G11774,Product_Code,Unit_Price)</f>
        <v>45</v>
      </c>
      <c r="M11774" s="3">
        <f>'Transaction Data'!$F11774*'Transaction Data'!$K11774</f>
        <v>4170</v>
      </c>
      <c r="N11774" s="3">
        <f>'Transaction Data'!$F11774*'Transaction Data'!$L11774</f>
        <v>18765</v>
      </c>
      <c r="O11774" s="3">
        <f>'Transaction Data'!$N11774-'Transaction Data'!$M11774</f>
        <v>14595</v>
      </c>
      <c r="P11774" s="2">
        <f>DATEDIF('Transaction Data'!$D11774,'Transaction Data'!$A11774,"y")</f>
        <v>33</v>
      </c>
      <c r="Q11774" s="2" t="str">
        <f>FLOOR('Transaction Data'!$P11774,15)&amp;"-"&amp;FLOOR('Transaction Data'!$P11774,15)+14</f>
        <v>30-44</v>
      </c>
      <c r="R11774" s="2" t="str">
        <f>IF('Transaction Data'!$L11774&lt;=10,"Less Expensive","Expensive")</f>
        <v>Expensive</v>
      </c>
      <c r="S11774" s="4">
        <f>WEEKDAY('Transaction Data'!$A11774)</f>
        <v>2</v>
      </c>
      <c r="T11774" s="2" t="str">
        <f>IF(WEEKDAY('Transaction Data'!$A11774,2)&lt;6,"Weekday","Weekend")</f>
        <v>Weekday</v>
      </c>
    </row>
    <row r="11775" ht="15.75" customHeight="1">
      <c r="A11775" s="1">
        <v>45654.0</v>
      </c>
      <c r="B11775" s="2" t="s">
        <v>960</v>
      </c>
      <c r="C11775" s="2" t="s">
        <v>65</v>
      </c>
      <c r="D11775" s="1">
        <v>33792.0</v>
      </c>
      <c r="E11775" s="2" t="s">
        <v>22</v>
      </c>
      <c r="F11775" s="2">
        <v>344.0</v>
      </c>
      <c r="G11775" s="2" t="s">
        <v>28</v>
      </c>
      <c r="H11775" s="2" t="s">
        <v>45</v>
      </c>
      <c r="I11775" s="2" t="s">
        <v>25</v>
      </c>
      <c r="J11775" s="2" t="str">
        <f t="array" ref="J11775">XLOOKUP('Transaction Data'!$G11775,Product_Code,Biscuit_Brand)</f>
        <v>Shortbread</v>
      </c>
      <c r="K11775" s="2">
        <f t="array" ref="K11775">XLOOKUP('Transaction Data'!$G11775,Product_Code,Cost)</f>
        <v>10</v>
      </c>
      <c r="L11775" s="2">
        <f t="array" ref="L11775">XLOOKUP('Transaction Data'!$G11775,Product_Code,Unit_Price)</f>
        <v>45</v>
      </c>
      <c r="M11775" s="3">
        <f>'Transaction Data'!$F11775*'Transaction Data'!$K11775</f>
        <v>3440</v>
      </c>
      <c r="N11775" s="3">
        <f>'Transaction Data'!$F11775*'Transaction Data'!$L11775</f>
        <v>15480</v>
      </c>
      <c r="O11775" s="3">
        <f>'Transaction Data'!$N11775-'Transaction Data'!$M11775</f>
        <v>12040</v>
      </c>
      <c r="P11775" s="2">
        <f>DATEDIF('Transaction Data'!$D11775,'Transaction Data'!$A11775,"y")</f>
        <v>32</v>
      </c>
      <c r="Q11775" s="2" t="str">
        <f>FLOOR('Transaction Data'!$P11775,15)&amp;"-"&amp;FLOOR('Transaction Data'!$P11775,15)+14</f>
        <v>30-44</v>
      </c>
      <c r="R11775" s="2" t="str">
        <f>IF('Transaction Data'!$L11775&lt;=10,"Less Expensive","Expensive")</f>
        <v>Expensive</v>
      </c>
      <c r="S11775" s="4">
        <f>WEEKDAY('Transaction Data'!$A11775)</f>
        <v>7</v>
      </c>
      <c r="T11775" s="2" t="str">
        <f>IF(WEEKDAY('Transaction Data'!$A11775,2)&lt;6,"Weekday","Weekend")</f>
        <v>Weekend</v>
      </c>
    </row>
    <row r="11776" ht="15.75" customHeight="1">
      <c r="A11776" s="1">
        <v>45647.0</v>
      </c>
      <c r="B11776" s="2" t="s">
        <v>7759</v>
      </c>
      <c r="C11776" s="2" t="s">
        <v>21</v>
      </c>
      <c r="D11776" s="1">
        <v>16890.0</v>
      </c>
      <c r="E11776" s="2" t="s">
        <v>37</v>
      </c>
      <c r="F11776" s="2">
        <v>487.0</v>
      </c>
      <c r="G11776" s="2" t="s">
        <v>28</v>
      </c>
      <c r="H11776" s="2" t="s">
        <v>34</v>
      </c>
      <c r="I11776" s="2" t="s">
        <v>30</v>
      </c>
      <c r="J11776" s="2" t="str">
        <f t="array" ref="J11776">XLOOKUP('Transaction Data'!$G11776,Product_Code,Biscuit_Brand)</f>
        <v>Shortbread</v>
      </c>
      <c r="K11776" s="2">
        <f t="array" ref="K11776">XLOOKUP('Transaction Data'!$G11776,Product_Code,Cost)</f>
        <v>10</v>
      </c>
      <c r="L11776" s="2">
        <f t="array" ref="L11776">XLOOKUP('Transaction Data'!$G11776,Product_Code,Unit_Price)</f>
        <v>45</v>
      </c>
      <c r="M11776" s="3">
        <f>'Transaction Data'!$F11776*'Transaction Data'!$K11776</f>
        <v>4870</v>
      </c>
      <c r="N11776" s="3">
        <f>'Transaction Data'!$F11776*'Transaction Data'!$L11776</f>
        <v>21915</v>
      </c>
      <c r="O11776" s="3">
        <f>'Transaction Data'!$N11776-'Transaction Data'!$M11776</f>
        <v>17045</v>
      </c>
      <c r="P11776" s="2">
        <f>DATEDIF('Transaction Data'!$D11776,'Transaction Data'!$A11776,"y")</f>
        <v>78</v>
      </c>
      <c r="Q11776" s="2" t="str">
        <f>FLOOR('Transaction Data'!$P11776,15)&amp;"-"&amp;FLOOR('Transaction Data'!$P11776,15)+14</f>
        <v>75-89</v>
      </c>
      <c r="R11776" s="2" t="str">
        <f>IF('Transaction Data'!$L11776&lt;=10,"Less Expensive","Expensive")</f>
        <v>Expensive</v>
      </c>
      <c r="S11776" s="4">
        <f>WEEKDAY('Transaction Data'!$A11776)</f>
        <v>7</v>
      </c>
      <c r="T11776" s="2" t="str">
        <f>IF(WEEKDAY('Transaction Data'!$A11776,2)&lt;6,"Weekday","Weekend")</f>
        <v>Weekend</v>
      </c>
    </row>
    <row r="11777" ht="15.75" customHeight="1">
      <c r="A11777" s="1">
        <v>45636.0</v>
      </c>
      <c r="B11777" s="2" t="s">
        <v>5508</v>
      </c>
      <c r="C11777" s="2" t="s">
        <v>51</v>
      </c>
      <c r="D11777" s="1">
        <v>34165.0</v>
      </c>
      <c r="E11777" s="2" t="s">
        <v>37</v>
      </c>
      <c r="F11777" s="2">
        <v>138.0</v>
      </c>
      <c r="G11777" s="2" t="s">
        <v>48</v>
      </c>
      <c r="H11777" s="2" t="s">
        <v>42</v>
      </c>
      <c r="I11777" s="2" t="s">
        <v>25</v>
      </c>
      <c r="J11777" s="2" t="str">
        <f t="array" ref="J11777">XLOOKUP('Transaction Data'!$G11777,Product_Code,Biscuit_Brand)</f>
        <v>Lemon Crisps</v>
      </c>
      <c r="K11777" s="2">
        <f t="array" ref="K11777">XLOOKUP('Transaction Data'!$G11777,Product_Code,Cost)</f>
        <v>7</v>
      </c>
      <c r="L11777" s="2">
        <f t="array" ref="L11777">XLOOKUP('Transaction Data'!$G11777,Product_Code,Unit_Price)</f>
        <v>9</v>
      </c>
      <c r="M11777" s="3">
        <f>'Transaction Data'!$F11777*'Transaction Data'!$K11777</f>
        <v>966</v>
      </c>
      <c r="N11777" s="3">
        <f>'Transaction Data'!$F11777*'Transaction Data'!$L11777</f>
        <v>1242</v>
      </c>
      <c r="O11777" s="3">
        <f>'Transaction Data'!$N11777-'Transaction Data'!$M11777</f>
        <v>276</v>
      </c>
      <c r="P11777" s="2">
        <f>DATEDIF('Transaction Data'!$D11777,'Transaction Data'!$A11777,"y")</f>
        <v>31</v>
      </c>
      <c r="Q11777" s="2" t="str">
        <f>FLOOR('Transaction Data'!$P11777,15)&amp;"-"&amp;FLOOR('Transaction Data'!$P11777,15)+14</f>
        <v>30-44</v>
      </c>
      <c r="R11777" s="2" t="str">
        <f>IF('Transaction Data'!$L11777&lt;=10,"Less Expensive","Expensive")</f>
        <v>Less Expensive</v>
      </c>
      <c r="S11777" s="4">
        <f>WEEKDAY('Transaction Data'!$A11777)</f>
        <v>3</v>
      </c>
      <c r="T11777" s="2" t="str">
        <f>IF(WEEKDAY('Transaction Data'!$A11777,2)&lt;6,"Weekday","Weekend")</f>
        <v>Weekday</v>
      </c>
    </row>
    <row r="11778" ht="15.75" customHeight="1">
      <c r="A11778" s="1">
        <v>45654.0</v>
      </c>
      <c r="B11778" s="2" t="s">
        <v>3224</v>
      </c>
      <c r="C11778" s="2" t="s">
        <v>54</v>
      </c>
      <c r="D11778" s="1">
        <v>30539.0</v>
      </c>
      <c r="E11778" s="2" t="s">
        <v>27</v>
      </c>
      <c r="F11778" s="2">
        <v>73.0</v>
      </c>
      <c r="G11778" s="2" t="s">
        <v>28</v>
      </c>
      <c r="H11778" s="2" t="s">
        <v>49</v>
      </c>
      <c r="I11778" s="2" t="s">
        <v>25</v>
      </c>
      <c r="J11778" s="2" t="str">
        <f t="array" ref="J11778">XLOOKUP('Transaction Data'!$G11778,Product_Code,Biscuit_Brand)</f>
        <v>Shortbread</v>
      </c>
      <c r="K11778" s="2">
        <f t="array" ref="K11778">XLOOKUP('Transaction Data'!$G11778,Product_Code,Cost)</f>
        <v>10</v>
      </c>
      <c r="L11778" s="2">
        <f t="array" ref="L11778">XLOOKUP('Transaction Data'!$G11778,Product_Code,Unit_Price)</f>
        <v>45</v>
      </c>
      <c r="M11778" s="3">
        <f>'Transaction Data'!$F11778*'Transaction Data'!$K11778</f>
        <v>730</v>
      </c>
      <c r="N11778" s="3">
        <f>'Transaction Data'!$F11778*'Transaction Data'!$L11778</f>
        <v>3285</v>
      </c>
      <c r="O11778" s="3">
        <f>'Transaction Data'!$N11778-'Transaction Data'!$M11778</f>
        <v>2555</v>
      </c>
      <c r="P11778" s="2">
        <f>DATEDIF('Transaction Data'!$D11778,'Transaction Data'!$A11778,"y")</f>
        <v>41</v>
      </c>
      <c r="Q11778" s="2" t="str">
        <f>FLOOR('Transaction Data'!$P11778,15)&amp;"-"&amp;FLOOR('Transaction Data'!$P11778,15)+14</f>
        <v>30-44</v>
      </c>
      <c r="R11778" s="2" t="str">
        <f>IF('Transaction Data'!$L11778&lt;=10,"Less Expensive","Expensive")</f>
        <v>Expensive</v>
      </c>
      <c r="S11778" s="4">
        <f>WEEKDAY('Transaction Data'!$A11778)</f>
        <v>7</v>
      </c>
      <c r="T11778" s="2" t="str">
        <f>IF(WEEKDAY('Transaction Data'!$A11778,2)&lt;6,"Weekday","Weekend")</f>
        <v>Weekend</v>
      </c>
    </row>
    <row r="11779" ht="15.75" customHeight="1">
      <c r="A11779" s="1">
        <v>45649.0</v>
      </c>
      <c r="B11779" s="2" t="s">
        <v>5005</v>
      </c>
      <c r="C11779" s="2" t="s">
        <v>69</v>
      </c>
      <c r="D11779" s="1">
        <v>25458.0</v>
      </c>
      <c r="E11779" s="2" t="s">
        <v>27</v>
      </c>
      <c r="F11779" s="2">
        <v>72.0</v>
      </c>
      <c r="G11779" s="2" t="s">
        <v>23</v>
      </c>
      <c r="H11779" s="2" t="s">
        <v>34</v>
      </c>
      <c r="I11779" s="2" t="s">
        <v>35</v>
      </c>
      <c r="J11779" s="2" t="str">
        <f t="array" ref="J11779">XLOOKUP('Transaction Data'!$G11779,Product_Code,Biscuit_Brand)</f>
        <v>Cinnamon Swirls</v>
      </c>
      <c r="K11779" s="2">
        <f t="array" ref="K11779">XLOOKUP('Transaction Data'!$G11779,Product_Code,Cost)</f>
        <v>10</v>
      </c>
      <c r="L11779" s="2">
        <f t="array" ref="L11779">XLOOKUP('Transaction Data'!$G11779,Product_Code,Unit_Price)</f>
        <v>14</v>
      </c>
      <c r="M11779" s="3">
        <f>'Transaction Data'!$F11779*'Transaction Data'!$K11779</f>
        <v>720</v>
      </c>
      <c r="N11779" s="3">
        <f>'Transaction Data'!$F11779*'Transaction Data'!$L11779</f>
        <v>1008</v>
      </c>
      <c r="O11779" s="3">
        <f>'Transaction Data'!$N11779-'Transaction Data'!$M11779</f>
        <v>288</v>
      </c>
      <c r="P11779" s="2">
        <f>DATEDIF('Transaction Data'!$D11779,'Transaction Data'!$A11779,"y")</f>
        <v>55</v>
      </c>
      <c r="Q11779" s="2" t="str">
        <f>FLOOR('Transaction Data'!$P11779,15)&amp;"-"&amp;FLOOR('Transaction Data'!$P11779,15)+14</f>
        <v>45-59</v>
      </c>
      <c r="R11779" s="2" t="str">
        <f>IF('Transaction Data'!$L11779&lt;=10,"Less Expensive","Expensive")</f>
        <v>Expensive</v>
      </c>
      <c r="S11779" s="4">
        <f>WEEKDAY('Transaction Data'!$A11779)</f>
        <v>2</v>
      </c>
      <c r="T11779" s="2" t="str">
        <f>IF(WEEKDAY('Transaction Data'!$A11779,2)&lt;6,"Weekday","Weekend")</f>
        <v>Weekday</v>
      </c>
    </row>
    <row r="11780" ht="15.75" customHeight="1">
      <c r="A11780" s="1">
        <v>45632.0</v>
      </c>
      <c r="B11780" s="2" t="s">
        <v>8931</v>
      </c>
      <c r="C11780" s="2" t="s">
        <v>51</v>
      </c>
      <c r="D11780" s="1">
        <v>23260.0</v>
      </c>
      <c r="E11780" s="2" t="s">
        <v>27</v>
      </c>
      <c r="F11780" s="2">
        <v>132.0</v>
      </c>
      <c r="G11780" s="2" t="s">
        <v>38</v>
      </c>
      <c r="H11780" s="2" t="s">
        <v>29</v>
      </c>
      <c r="I11780" s="2" t="s">
        <v>25</v>
      </c>
      <c r="J11780" s="2" t="str">
        <f t="array" ref="J11780">XLOOKUP('Transaction Data'!$G11780,Product_Code,Biscuit_Brand)</f>
        <v>Ginger Snaps</v>
      </c>
      <c r="K11780" s="2">
        <f t="array" ref="K11780">XLOOKUP('Transaction Data'!$G11780,Product_Code,Cost)</f>
        <v>14</v>
      </c>
      <c r="L11780" s="2">
        <f t="array" ref="L11780">XLOOKUP('Transaction Data'!$G11780,Product_Code,Unit_Price)</f>
        <v>28</v>
      </c>
      <c r="M11780" s="3">
        <f>'Transaction Data'!$F11780*'Transaction Data'!$K11780</f>
        <v>1848</v>
      </c>
      <c r="N11780" s="3">
        <f>'Transaction Data'!$F11780*'Transaction Data'!$L11780</f>
        <v>3696</v>
      </c>
      <c r="O11780" s="3">
        <f>'Transaction Data'!$N11780-'Transaction Data'!$M11780</f>
        <v>1848</v>
      </c>
      <c r="P11780" s="2">
        <f>DATEDIF('Transaction Data'!$D11780,'Transaction Data'!$A11780,"y")</f>
        <v>61</v>
      </c>
      <c r="Q11780" s="2" t="str">
        <f>FLOOR('Transaction Data'!$P11780,15)&amp;"-"&amp;FLOOR('Transaction Data'!$P11780,15)+14</f>
        <v>60-74</v>
      </c>
      <c r="R11780" s="2" t="str">
        <f>IF('Transaction Data'!$L11780&lt;=10,"Less Expensive","Expensive")</f>
        <v>Expensive</v>
      </c>
      <c r="S11780" s="4">
        <f>WEEKDAY('Transaction Data'!$A11780)</f>
        <v>6</v>
      </c>
      <c r="T11780" s="2" t="str">
        <f>IF(WEEKDAY('Transaction Data'!$A11780,2)&lt;6,"Weekday","Weekend")</f>
        <v>Weekday</v>
      </c>
    </row>
    <row r="11781" ht="15.75" customHeight="1">
      <c r="A11781" s="1">
        <v>45640.0</v>
      </c>
      <c r="B11781" s="2" t="s">
        <v>1150</v>
      </c>
      <c r="C11781" s="2" t="s">
        <v>47</v>
      </c>
      <c r="D11781" s="1">
        <v>30579.0</v>
      </c>
      <c r="E11781" s="2" t="s">
        <v>37</v>
      </c>
      <c r="F11781" s="2">
        <v>117.0</v>
      </c>
      <c r="G11781" s="2" t="s">
        <v>28</v>
      </c>
      <c r="H11781" s="2" t="s">
        <v>52</v>
      </c>
      <c r="I11781" s="2" t="s">
        <v>30</v>
      </c>
      <c r="J11781" s="2" t="str">
        <f t="array" ref="J11781">XLOOKUP('Transaction Data'!$G11781,Product_Code,Biscuit_Brand)</f>
        <v>Shortbread</v>
      </c>
      <c r="K11781" s="2">
        <f t="array" ref="K11781">XLOOKUP('Transaction Data'!$G11781,Product_Code,Cost)</f>
        <v>10</v>
      </c>
      <c r="L11781" s="2">
        <f t="array" ref="L11781">XLOOKUP('Transaction Data'!$G11781,Product_Code,Unit_Price)</f>
        <v>45</v>
      </c>
      <c r="M11781" s="3">
        <f>'Transaction Data'!$F11781*'Transaction Data'!$K11781</f>
        <v>1170</v>
      </c>
      <c r="N11781" s="3">
        <f>'Transaction Data'!$F11781*'Transaction Data'!$L11781</f>
        <v>5265</v>
      </c>
      <c r="O11781" s="3">
        <f>'Transaction Data'!$N11781-'Transaction Data'!$M11781</f>
        <v>4095</v>
      </c>
      <c r="P11781" s="2">
        <f>DATEDIF('Transaction Data'!$D11781,'Transaction Data'!$A11781,"y")</f>
        <v>41</v>
      </c>
      <c r="Q11781" s="2" t="str">
        <f>FLOOR('Transaction Data'!$P11781,15)&amp;"-"&amp;FLOOR('Transaction Data'!$P11781,15)+14</f>
        <v>30-44</v>
      </c>
      <c r="R11781" s="2" t="str">
        <f>IF('Transaction Data'!$L11781&lt;=10,"Less Expensive","Expensive")</f>
        <v>Expensive</v>
      </c>
      <c r="S11781" s="4">
        <f>WEEKDAY('Transaction Data'!$A11781)</f>
        <v>7</v>
      </c>
      <c r="T11781" s="2" t="str">
        <f>IF(WEEKDAY('Transaction Data'!$A11781,2)&lt;6,"Weekday","Weekend")</f>
        <v>Weekend</v>
      </c>
    </row>
    <row r="11782" ht="15.75" customHeight="1">
      <c r="A11782" s="1">
        <v>45630.0</v>
      </c>
      <c r="B11782" s="2" t="s">
        <v>6039</v>
      </c>
      <c r="C11782" s="2" t="s">
        <v>69</v>
      </c>
      <c r="D11782" s="1">
        <v>19754.0</v>
      </c>
      <c r="E11782" s="2" t="s">
        <v>22</v>
      </c>
      <c r="F11782" s="2">
        <v>344.0</v>
      </c>
      <c r="G11782" s="2" t="s">
        <v>28</v>
      </c>
      <c r="H11782" s="2" t="s">
        <v>42</v>
      </c>
      <c r="I11782" s="2" t="s">
        <v>25</v>
      </c>
      <c r="J11782" s="2" t="str">
        <f t="array" ref="J11782">XLOOKUP('Transaction Data'!$G11782,Product_Code,Biscuit_Brand)</f>
        <v>Shortbread</v>
      </c>
      <c r="K11782" s="2">
        <f t="array" ref="K11782">XLOOKUP('Transaction Data'!$G11782,Product_Code,Cost)</f>
        <v>10</v>
      </c>
      <c r="L11782" s="2">
        <f t="array" ref="L11782">XLOOKUP('Transaction Data'!$G11782,Product_Code,Unit_Price)</f>
        <v>45</v>
      </c>
      <c r="M11782" s="3">
        <f>'Transaction Data'!$F11782*'Transaction Data'!$K11782</f>
        <v>3440</v>
      </c>
      <c r="N11782" s="3">
        <f>'Transaction Data'!$F11782*'Transaction Data'!$L11782</f>
        <v>15480</v>
      </c>
      <c r="O11782" s="3">
        <f>'Transaction Data'!$N11782-'Transaction Data'!$M11782</f>
        <v>12040</v>
      </c>
      <c r="P11782" s="2">
        <f>DATEDIF('Transaction Data'!$D11782,'Transaction Data'!$A11782,"y")</f>
        <v>70</v>
      </c>
      <c r="Q11782" s="2" t="str">
        <f>FLOOR('Transaction Data'!$P11782,15)&amp;"-"&amp;FLOOR('Transaction Data'!$P11782,15)+14</f>
        <v>60-74</v>
      </c>
      <c r="R11782" s="2" t="str">
        <f>IF('Transaction Data'!$L11782&lt;=10,"Less Expensive","Expensive")</f>
        <v>Expensive</v>
      </c>
      <c r="S11782" s="4">
        <f>WEEKDAY('Transaction Data'!$A11782)</f>
        <v>4</v>
      </c>
      <c r="T11782" s="2" t="str">
        <f>IF(WEEKDAY('Transaction Data'!$A11782,2)&lt;6,"Weekday","Weekend")</f>
        <v>Weekday</v>
      </c>
    </row>
    <row r="11783" ht="15.75" customHeight="1">
      <c r="A11783" s="1">
        <v>45657.0</v>
      </c>
      <c r="B11783" s="2" t="s">
        <v>4266</v>
      </c>
      <c r="C11783" s="2" t="s">
        <v>69</v>
      </c>
      <c r="D11783" s="1">
        <v>37296.0</v>
      </c>
      <c r="E11783" s="2" t="s">
        <v>37</v>
      </c>
      <c r="F11783" s="2">
        <v>42.0</v>
      </c>
      <c r="G11783" s="2" t="s">
        <v>57</v>
      </c>
      <c r="H11783" s="2" t="s">
        <v>49</v>
      </c>
      <c r="I11783" s="2" t="s">
        <v>35</v>
      </c>
      <c r="J11783" s="2" t="str">
        <f t="array" ref="J11783">XLOOKUP('Transaction Data'!$G11783,Product_Code,Biscuit_Brand)</f>
        <v>Oatmeal Cookies</v>
      </c>
      <c r="K11783" s="2">
        <f t="array" ref="K11783">XLOOKUP('Transaction Data'!$G11783,Product_Code,Cost)</f>
        <v>19</v>
      </c>
      <c r="L11783" s="2">
        <f t="array" ref="L11783">XLOOKUP('Transaction Data'!$G11783,Product_Code,Unit_Price)</f>
        <v>23</v>
      </c>
      <c r="M11783" s="3">
        <f>'Transaction Data'!$F11783*'Transaction Data'!$K11783</f>
        <v>798</v>
      </c>
      <c r="N11783" s="3">
        <f>'Transaction Data'!$F11783*'Transaction Data'!$L11783</f>
        <v>966</v>
      </c>
      <c r="O11783" s="3">
        <f>'Transaction Data'!$N11783-'Transaction Data'!$M11783</f>
        <v>168</v>
      </c>
      <c r="P11783" s="2">
        <f>DATEDIF('Transaction Data'!$D11783,'Transaction Data'!$A11783,"y")</f>
        <v>22</v>
      </c>
      <c r="Q11783" s="2" t="str">
        <f>FLOOR('Transaction Data'!$P11783,15)&amp;"-"&amp;FLOOR('Transaction Data'!$P11783,15)+14</f>
        <v>15-29</v>
      </c>
      <c r="R11783" s="2" t="str">
        <f>IF('Transaction Data'!$L11783&lt;=10,"Less Expensive","Expensive")</f>
        <v>Expensive</v>
      </c>
      <c r="S11783" s="4">
        <f>WEEKDAY('Transaction Data'!$A11783)</f>
        <v>3</v>
      </c>
      <c r="T11783" s="2" t="str">
        <f>IF(WEEKDAY('Transaction Data'!$A11783,2)&lt;6,"Weekday","Weekend")</f>
        <v>Weekday</v>
      </c>
    </row>
    <row r="11784" ht="15.75" customHeight="1">
      <c r="A11784" s="1">
        <v>45627.0</v>
      </c>
      <c r="B11784" s="2" t="s">
        <v>2759</v>
      </c>
      <c r="C11784" s="2" t="s">
        <v>65</v>
      </c>
      <c r="D11784" s="1">
        <v>32843.0</v>
      </c>
      <c r="E11784" s="2" t="s">
        <v>37</v>
      </c>
      <c r="F11784" s="2">
        <v>180.0</v>
      </c>
      <c r="G11784" s="2" t="s">
        <v>44</v>
      </c>
      <c r="H11784" s="2" t="s">
        <v>24</v>
      </c>
      <c r="I11784" s="2" t="s">
        <v>30</v>
      </c>
      <c r="J11784" s="2" t="str">
        <f t="array" ref="J11784">XLOOKUP('Transaction Data'!$G11784,Product_Code,Biscuit_Brand)</f>
        <v>Butter Crunch</v>
      </c>
      <c r="K11784" s="2">
        <f t="array" ref="K11784">XLOOKUP('Transaction Data'!$G11784,Product_Code,Cost)</f>
        <v>10</v>
      </c>
      <c r="L11784" s="2">
        <f t="array" ref="L11784">XLOOKUP('Transaction Data'!$G11784,Product_Code,Unit_Price)</f>
        <v>11</v>
      </c>
      <c r="M11784" s="3">
        <f>'Transaction Data'!$F11784*'Transaction Data'!$K11784</f>
        <v>1800</v>
      </c>
      <c r="N11784" s="3">
        <f>'Transaction Data'!$F11784*'Transaction Data'!$L11784</f>
        <v>1980</v>
      </c>
      <c r="O11784" s="3">
        <f>'Transaction Data'!$N11784-'Transaction Data'!$M11784</f>
        <v>180</v>
      </c>
      <c r="P11784" s="2">
        <f>DATEDIF('Transaction Data'!$D11784,'Transaction Data'!$A11784,"y")</f>
        <v>35</v>
      </c>
      <c r="Q11784" s="2" t="str">
        <f>FLOOR('Transaction Data'!$P11784,15)&amp;"-"&amp;FLOOR('Transaction Data'!$P11784,15)+14</f>
        <v>30-44</v>
      </c>
      <c r="R11784" s="2" t="str">
        <f>IF('Transaction Data'!$L11784&lt;=10,"Less Expensive","Expensive")</f>
        <v>Expensive</v>
      </c>
      <c r="S11784" s="4">
        <f>WEEKDAY('Transaction Data'!$A11784)</f>
        <v>1</v>
      </c>
      <c r="T11784" s="2" t="str">
        <f>IF(WEEKDAY('Transaction Data'!$A11784,2)&lt;6,"Weekday","Weekend")</f>
        <v>Weekend</v>
      </c>
    </row>
    <row r="11785" ht="15.75" customHeight="1">
      <c r="A11785" s="1">
        <v>45629.0</v>
      </c>
      <c r="B11785" s="2" t="s">
        <v>2618</v>
      </c>
      <c r="C11785" s="2" t="s">
        <v>51</v>
      </c>
      <c r="D11785" s="1">
        <v>24204.0</v>
      </c>
      <c r="E11785" s="2" t="s">
        <v>27</v>
      </c>
      <c r="F11785" s="2">
        <v>104.0</v>
      </c>
      <c r="G11785" s="2" t="s">
        <v>38</v>
      </c>
      <c r="H11785" s="2" t="s">
        <v>45</v>
      </c>
      <c r="I11785" s="2" t="s">
        <v>30</v>
      </c>
      <c r="J11785" s="2" t="str">
        <f t="array" ref="J11785">XLOOKUP('Transaction Data'!$G11785,Product_Code,Biscuit_Brand)</f>
        <v>Ginger Snaps</v>
      </c>
      <c r="K11785" s="2">
        <f t="array" ref="K11785">XLOOKUP('Transaction Data'!$G11785,Product_Code,Cost)</f>
        <v>14</v>
      </c>
      <c r="L11785" s="2">
        <f t="array" ref="L11785">XLOOKUP('Transaction Data'!$G11785,Product_Code,Unit_Price)</f>
        <v>28</v>
      </c>
      <c r="M11785" s="3">
        <f>'Transaction Data'!$F11785*'Transaction Data'!$K11785</f>
        <v>1456</v>
      </c>
      <c r="N11785" s="3">
        <f>'Transaction Data'!$F11785*'Transaction Data'!$L11785</f>
        <v>2912</v>
      </c>
      <c r="O11785" s="3">
        <f>'Transaction Data'!$N11785-'Transaction Data'!$M11785</f>
        <v>1456</v>
      </c>
      <c r="P11785" s="2">
        <f>DATEDIF('Transaction Data'!$D11785,'Transaction Data'!$A11785,"y")</f>
        <v>58</v>
      </c>
      <c r="Q11785" s="2" t="str">
        <f>FLOOR('Transaction Data'!$P11785,15)&amp;"-"&amp;FLOOR('Transaction Data'!$P11785,15)+14</f>
        <v>45-59</v>
      </c>
      <c r="R11785" s="2" t="str">
        <f>IF('Transaction Data'!$L11785&lt;=10,"Less Expensive","Expensive")</f>
        <v>Expensive</v>
      </c>
      <c r="S11785" s="4">
        <f>WEEKDAY('Transaction Data'!$A11785)</f>
        <v>3</v>
      </c>
      <c r="T11785" s="2" t="str">
        <f>IF(WEEKDAY('Transaction Data'!$A11785,2)&lt;6,"Weekday","Weekend")</f>
        <v>Weekday</v>
      </c>
    </row>
    <row r="11786" ht="15.75" customHeight="1">
      <c r="A11786" s="1">
        <v>45643.0</v>
      </c>
      <c r="B11786" s="2" t="s">
        <v>1184</v>
      </c>
      <c r="C11786" s="2" t="s">
        <v>21</v>
      </c>
      <c r="D11786" s="1">
        <v>20985.0</v>
      </c>
      <c r="E11786" s="2" t="s">
        <v>27</v>
      </c>
      <c r="F11786" s="2">
        <v>384.0</v>
      </c>
      <c r="G11786" s="2" t="s">
        <v>57</v>
      </c>
      <c r="H11786" s="2" t="s">
        <v>52</v>
      </c>
      <c r="I11786" s="2" t="s">
        <v>35</v>
      </c>
      <c r="J11786" s="2" t="str">
        <f t="array" ref="J11786">XLOOKUP('Transaction Data'!$G11786,Product_Code,Biscuit_Brand)</f>
        <v>Oatmeal Cookies</v>
      </c>
      <c r="K11786" s="2">
        <f t="array" ref="K11786">XLOOKUP('Transaction Data'!$G11786,Product_Code,Cost)</f>
        <v>19</v>
      </c>
      <c r="L11786" s="2">
        <f t="array" ref="L11786">XLOOKUP('Transaction Data'!$G11786,Product_Code,Unit_Price)</f>
        <v>23</v>
      </c>
      <c r="M11786" s="3">
        <f>'Transaction Data'!$F11786*'Transaction Data'!$K11786</f>
        <v>7296</v>
      </c>
      <c r="N11786" s="3">
        <f>'Transaction Data'!$F11786*'Transaction Data'!$L11786</f>
        <v>8832</v>
      </c>
      <c r="O11786" s="3">
        <f>'Transaction Data'!$N11786-'Transaction Data'!$M11786</f>
        <v>1536</v>
      </c>
      <c r="P11786" s="2">
        <f>DATEDIF('Transaction Data'!$D11786,'Transaction Data'!$A11786,"y")</f>
        <v>67</v>
      </c>
      <c r="Q11786" s="2" t="str">
        <f>FLOOR('Transaction Data'!$P11786,15)&amp;"-"&amp;FLOOR('Transaction Data'!$P11786,15)+14</f>
        <v>60-74</v>
      </c>
      <c r="R11786" s="2" t="str">
        <f>IF('Transaction Data'!$L11786&lt;=10,"Less Expensive","Expensive")</f>
        <v>Expensive</v>
      </c>
      <c r="S11786" s="4">
        <f>WEEKDAY('Transaction Data'!$A11786)</f>
        <v>3</v>
      </c>
      <c r="T11786" s="2" t="str">
        <f>IF(WEEKDAY('Transaction Data'!$A11786,2)&lt;6,"Weekday","Weekend")</f>
        <v>Weekday</v>
      </c>
    </row>
    <row r="11787" ht="15.75" customHeight="1">
      <c r="A11787" s="1">
        <v>45632.0</v>
      </c>
      <c r="B11787" s="2" t="s">
        <v>2307</v>
      </c>
      <c r="C11787" s="2" t="s">
        <v>69</v>
      </c>
      <c r="D11787" s="1">
        <v>25042.0</v>
      </c>
      <c r="E11787" s="2" t="s">
        <v>37</v>
      </c>
      <c r="F11787" s="2">
        <v>159.0</v>
      </c>
      <c r="G11787" s="2" t="s">
        <v>61</v>
      </c>
      <c r="H11787" s="2" t="s">
        <v>34</v>
      </c>
      <c r="I11787" s="2" t="s">
        <v>35</v>
      </c>
      <c r="J11787" s="2" t="str">
        <f t="array" ref="J11787">XLOOKUP('Transaction Data'!$G11787,Product_Code,Biscuit_Brand)</f>
        <v>Choco Delight</v>
      </c>
      <c r="K11787" s="2">
        <f t="array" ref="K11787">XLOOKUP('Transaction Data'!$G11787,Product_Code,Cost)</f>
        <v>3</v>
      </c>
      <c r="L11787" s="2">
        <f t="array" ref="L11787">XLOOKUP('Transaction Data'!$G11787,Product_Code,Unit_Price)</f>
        <v>5</v>
      </c>
      <c r="M11787" s="3">
        <f>'Transaction Data'!$F11787*'Transaction Data'!$K11787</f>
        <v>477</v>
      </c>
      <c r="N11787" s="3">
        <f>'Transaction Data'!$F11787*'Transaction Data'!$L11787</f>
        <v>795</v>
      </c>
      <c r="O11787" s="3">
        <f>'Transaction Data'!$N11787-'Transaction Data'!$M11787</f>
        <v>318</v>
      </c>
      <c r="P11787" s="2">
        <f>DATEDIF('Transaction Data'!$D11787,'Transaction Data'!$A11787,"y")</f>
        <v>56</v>
      </c>
      <c r="Q11787" s="2" t="str">
        <f>FLOOR('Transaction Data'!$P11787,15)&amp;"-"&amp;FLOOR('Transaction Data'!$P11787,15)+14</f>
        <v>45-59</v>
      </c>
      <c r="R11787" s="2" t="str">
        <f>IF('Transaction Data'!$L11787&lt;=10,"Less Expensive","Expensive")</f>
        <v>Less Expensive</v>
      </c>
      <c r="S11787" s="4">
        <f>WEEKDAY('Transaction Data'!$A11787)</f>
        <v>6</v>
      </c>
      <c r="T11787" s="2" t="str">
        <f>IF(WEEKDAY('Transaction Data'!$A11787,2)&lt;6,"Weekday","Weekend")</f>
        <v>Weekday</v>
      </c>
    </row>
    <row r="11788" ht="15.75" customHeight="1">
      <c r="A11788" s="1">
        <v>45648.0</v>
      </c>
      <c r="B11788" s="2" t="s">
        <v>662</v>
      </c>
      <c r="C11788" s="2" t="s">
        <v>32</v>
      </c>
      <c r="D11788" s="1">
        <v>25315.0</v>
      </c>
      <c r="E11788" s="2" t="s">
        <v>63</v>
      </c>
      <c r="F11788" s="2">
        <v>162.0</v>
      </c>
      <c r="G11788" s="2" t="s">
        <v>61</v>
      </c>
      <c r="H11788" s="2" t="s">
        <v>52</v>
      </c>
      <c r="I11788" s="2" t="s">
        <v>25</v>
      </c>
      <c r="J11788" s="2" t="str">
        <f t="array" ref="J11788">XLOOKUP('Transaction Data'!$G11788,Product_Code,Biscuit_Brand)</f>
        <v>Choco Delight</v>
      </c>
      <c r="K11788" s="2">
        <f t="array" ref="K11788">XLOOKUP('Transaction Data'!$G11788,Product_Code,Cost)</f>
        <v>3</v>
      </c>
      <c r="L11788" s="2">
        <f t="array" ref="L11788">XLOOKUP('Transaction Data'!$G11788,Product_Code,Unit_Price)</f>
        <v>5</v>
      </c>
      <c r="M11788" s="3">
        <f>'Transaction Data'!$F11788*'Transaction Data'!$K11788</f>
        <v>486</v>
      </c>
      <c r="N11788" s="3">
        <f>'Transaction Data'!$F11788*'Transaction Data'!$L11788</f>
        <v>810</v>
      </c>
      <c r="O11788" s="3">
        <f>'Transaction Data'!$N11788-'Transaction Data'!$M11788</f>
        <v>324</v>
      </c>
      <c r="P11788" s="2">
        <f>DATEDIF('Transaction Data'!$D11788,'Transaction Data'!$A11788,"y")</f>
        <v>55</v>
      </c>
      <c r="Q11788" s="2" t="str">
        <f>FLOOR('Transaction Data'!$P11788,15)&amp;"-"&amp;FLOOR('Transaction Data'!$P11788,15)+14</f>
        <v>45-59</v>
      </c>
      <c r="R11788" s="2" t="str">
        <f>IF('Transaction Data'!$L11788&lt;=10,"Less Expensive","Expensive")</f>
        <v>Less Expensive</v>
      </c>
      <c r="S11788" s="4">
        <f>WEEKDAY('Transaction Data'!$A11788)</f>
        <v>1</v>
      </c>
      <c r="T11788" s="2" t="str">
        <f>IF(WEEKDAY('Transaction Data'!$A11788,2)&lt;6,"Weekday","Weekend")</f>
        <v>Weekend</v>
      </c>
    </row>
    <row r="11789" ht="15.75" customHeight="1">
      <c r="A11789" s="1">
        <v>45656.0</v>
      </c>
      <c r="B11789" s="2" t="s">
        <v>8482</v>
      </c>
      <c r="C11789" s="2" t="s">
        <v>69</v>
      </c>
      <c r="D11789" s="1">
        <v>32722.0</v>
      </c>
      <c r="E11789" s="2" t="s">
        <v>27</v>
      </c>
      <c r="F11789" s="2">
        <v>454.0</v>
      </c>
      <c r="G11789" s="2" t="s">
        <v>44</v>
      </c>
      <c r="H11789" s="2" t="s">
        <v>24</v>
      </c>
      <c r="I11789" s="2" t="s">
        <v>25</v>
      </c>
      <c r="J11789" s="2" t="str">
        <f t="array" ref="J11789">XLOOKUP('Transaction Data'!$G11789,Product_Code,Biscuit_Brand)</f>
        <v>Butter Crunch</v>
      </c>
      <c r="K11789" s="2">
        <f t="array" ref="K11789">XLOOKUP('Transaction Data'!$G11789,Product_Code,Cost)</f>
        <v>10</v>
      </c>
      <c r="L11789" s="2">
        <f t="array" ref="L11789">XLOOKUP('Transaction Data'!$G11789,Product_Code,Unit_Price)</f>
        <v>11</v>
      </c>
      <c r="M11789" s="3">
        <f>'Transaction Data'!$F11789*'Transaction Data'!$K11789</f>
        <v>4540</v>
      </c>
      <c r="N11789" s="3">
        <f>'Transaction Data'!$F11789*'Transaction Data'!$L11789</f>
        <v>4994</v>
      </c>
      <c r="O11789" s="3">
        <f>'Transaction Data'!$N11789-'Transaction Data'!$M11789</f>
        <v>454</v>
      </c>
      <c r="P11789" s="2">
        <f>DATEDIF('Transaction Data'!$D11789,'Transaction Data'!$A11789,"y")</f>
        <v>35</v>
      </c>
      <c r="Q11789" s="2" t="str">
        <f>FLOOR('Transaction Data'!$P11789,15)&amp;"-"&amp;FLOOR('Transaction Data'!$P11789,15)+14</f>
        <v>30-44</v>
      </c>
      <c r="R11789" s="2" t="str">
        <f>IF('Transaction Data'!$L11789&lt;=10,"Less Expensive","Expensive")</f>
        <v>Expensive</v>
      </c>
      <c r="S11789" s="4">
        <f>WEEKDAY('Transaction Data'!$A11789)</f>
        <v>2</v>
      </c>
      <c r="T11789" s="2" t="str">
        <f>IF(WEEKDAY('Transaction Data'!$A11789,2)&lt;6,"Weekday","Weekend")</f>
        <v>Weekday</v>
      </c>
    </row>
    <row r="11790" ht="15.75" customHeight="1">
      <c r="A11790" s="1">
        <v>45635.0</v>
      </c>
      <c r="B11790" s="2" t="s">
        <v>4583</v>
      </c>
      <c r="C11790" s="2" t="s">
        <v>69</v>
      </c>
      <c r="D11790" s="1">
        <v>25447.0</v>
      </c>
      <c r="E11790" s="2" t="s">
        <v>27</v>
      </c>
      <c r="F11790" s="2">
        <v>226.0</v>
      </c>
      <c r="G11790" s="2" t="s">
        <v>61</v>
      </c>
      <c r="H11790" s="2" t="s">
        <v>29</v>
      </c>
      <c r="I11790" s="2" t="s">
        <v>30</v>
      </c>
      <c r="J11790" s="2" t="str">
        <f t="array" ref="J11790">XLOOKUP('Transaction Data'!$G11790,Product_Code,Biscuit_Brand)</f>
        <v>Choco Delight</v>
      </c>
      <c r="K11790" s="2">
        <f t="array" ref="K11790">XLOOKUP('Transaction Data'!$G11790,Product_Code,Cost)</f>
        <v>3</v>
      </c>
      <c r="L11790" s="2">
        <f t="array" ref="L11790">XLOOKUP('Transaction Data'!$G11790,Product_Code,Unit_Price)</f>
        <v>5</v>
      </c>
      <c r="M11790" s="3">
        <f>'Transaction Data'!$F11790*'Transaction Data'!$K11790</f>
        <v>678</v>
      </c>
      <c r="N11790" s="3">
        <f>'Transaction Data'!$F11790*'Transaction Data'!$L11790</f>
        <v>1130</v>
      </c>
      <c r="O11790" s="3">
        <f>'Transaction Data'!$N11790-'Transaction Data'!$M11790</f>
        <v>452</v>
      </c>
      <c r="P11790" s="2">
        <f>DATEDIF('Transaction Data'!$D11790,'Transaction Data'!$A11790,"y")</f>
        <v>55</v>
      </c>
      <c r="Q11790" s="2" t="str">
        <f>FLOOR('Transaction Data'!$P11790,15)&amp;"-"&amp;FLOOR('Transaction Data'!$P11790,15)+14</f>
        <v>45-59</v>
      </c>
      <c r="R11790" s="2" t="str">
        <f>IF('Transaction Data'!$L11790&lt;=10,"Less Expensive","Expensive")</f>
        <v>Less Expensive</v>
      </c>
      <c r="S11790" s="4">
        <f>WEEKDAY('Transaction Data'!$A11790)</f>
        <v>2</v>
      </c>
      <c r="T11790" s="2" t="str">
        <f>IF(WEEKDAY('Transaction Data'!$A11790,2)&lt;6,"Weekday","Weekend")</f>
        <v>Weekday</v>
      </c>
    </row>
    <row r="11791" ht="15.75" customHeight="1">
      <c r="A11791" s="1">
        <v>45654.0</v>
      </c>
      <c r="B11791" s="2" t="s">
        <v>6581</v>
      </c>
      <c r="C11791" s="2" t="s">
        <v>32</v>
      </c>
      <c r="D11791" s="1">
        <v>24255.0</v>
      </c>
      <c r="E11791" s="2" t="s">
        <v>27</v>
      </c>
      <c r="F11791" s="2">
        <v>315.0</v>
      </c>
      <c r="G11791" s="2" t="s">
        <v>44</v>
      </c>
      <c r="H11791" s="2" t="s">
        <v>52</v>
      </c>
      <c r="I11791" s="2" t="s">
        <v>25</v>
      </c>
      <c r="J11791" s="2" t="str">
        <f t="array" ref="J11791">XLOOKUP('Transaction Data'!$G11791,Product_Code,Biscuit_Brand)</f>
        <v>Butter Crunch</v>
      </c>
      <c r="K11791" s="2">
        <f t="array" ref="K11791">XLOOKUP('Transaction Data'!$G11791,Product_Code,Cost)</f>
        <v>10</v>
      </c>
      <c r="L11791" s="2">
        <f t="array" ref="L11791">XLOOKUP('Transaction Data'!$G11791,Product_Code,Unit_Price)</f>
        <v>11</v>
      </c>
      <c r="M11791" s="3">
        <f>'Transaction Data'!$F11791*'Transaction Data'!$K11791</f>
        <v>3150</v>
      </c>
      <c r="N11791" s="3">
        <f>'Transaction Data'!$F11791*'Transaction Data'!$L11791</f>
        <v>3465</v>
      </c>
      <c r="O11791" s="3">
        <f>'Transaction Data'!$N11791-'Transaction Data'!$M11791</f>
        <v>315</v>
      </c>
      <c r="P11791" s="2">
        <f>DATEDIF('Transaction Data'!$D11791,'Transaction Data'!$A11791,"y")</f>
        <v>58</v>
      </c>
      <c r="Q11791" s="2" t="str">
        <f>FLOOR('Transaction Data'!$P11791,15)&amp;"-"&amp;FLOOR('Transaction Data'!$P11791,15)+14</f>
        <v>45-59</v>
      </c>
      <c r="R11791" s="2" t="str">
        <f>IF('Transaction Data'!$L11791&lt;=10,"Less Expensive","Expensive")</f>
        <v>Expensive</v>
      </c>
      <c r="S11791" s="4">
        <f>WEEKDAY('Transaction Data'!$A11791)</f>
        <v>7</v>
      </c>
      <c r="T11791" s="2" t="str">
        <f>IF(WEEKDAY('Transaction Data'!$A11791,2)&lt;6,"Weekday","Weekend")</f>
        <v>Weekend</v>
      </c>
    </row>
    <row r="11792" ht="15.75" customHeight="1">
      <c r="A11792" s="1">
        <v>45648.0</v>
      </c>
      <c r="B11792" s="2" t="s">
        <v>5430</v>
      </c>
      <c r="C11792" s="2" t="s">
        <v>51</v>
      </c>
      <c r="D11792" s="1">
        <v>32785.0</v>
      </c>
      <c r="E11792" s="2" t="s">
        <v>27</v>
      </c>
      <c r="F11792" s="2">
        <v>246.0</v>
      </c>
      <c r="G11792" s="2" t="s">
        <v>60</v>
      </c>
      <c r="H11792" s="2" t="s">
        <v>42</v>
      </c>
      <c r="I11792" s="2" t="s">
        <v>25</v>
      </c>
      <c r="J11792" s="2" t="str">
        <f t="array" ref="J11792">XLOOKUP('Transaction Data'!$G11792,Product_Code,Biscuit_Brand)</f>
        <v>Peanut Butter Bites</v>
      </c>
      <c r="K11792" s="2">
        <f t="array" ref="K11792">XLOOKUP('Transaction Data'!$G11792,Product_Code,Cost)</f>
        <v>5</v>
      </c>
      <c r="L11792" s="2">
        <f t="array" ref="L11792">XLOOKUP('Transaction Data'!$G11792,Product_Code,Unit_Price)</f>
        <v>7</v>
      </c>
      <c r="M11792" s="3">
        <f>'Transaction Data'!$F11792*'Transaction Data'!$K11792</f>
        <v>1230</v>
      </c>
      <c r="N11792" s="3">
        <f>'Transaction Data'!$F11792*'Transaction Data'!$L11792</f>
        <v>1722</v>
      </c>
      <c r="O11792" s="3">
        <f>'Transaction Data'!$N11792-'Transaction Data'!$M11792</f>
        <v>492</v>
      </c>
      <c r="P11792" s="2">
        <f>DATEDIF('Transaction Data'!$D11792,'Transaction Data'!$A11792,"y")</f>
        <v>35</v>
      </c>
      <c r="Q11792" s="2" t="str">
        <f>FLOOR('Transaction Data'!$P11792,15)&amp;"-"&amp;FLOOR('Transaction Data'!$P11792,15)+14</f>
        <v>30-44</v>
      </c>
      <c r="R11792" s="2" t="str">
        <f>IF('Transaction Data'!$L11792&lt;=10,"Less Expensive","Expensive")</f>
        <v>Less Expensive</v>
      </c>
      <c r="S11792" s="4">
        <f>WEEKDAY('Transaction Data'!$A11792)</f>
        <v>1</v>
      </c>
      <c r="T11792" s="2" t="str">
        <f>IF(WEEKDAY('Transaction Data'!$A11792,2)&lt;6,"Weekday","Weekend")</f>
        <v>Weekend</v>
      </c>
    </row>
    <row r="11793" ht="15.75" customHeight="1">
      <c r="A11793" s="1">
        <v>45648.0</v>
      </c>
      <c r="B11793" s="2" t="s">
        <v>5201</v>
      </c>
      <c r="C11793" s="2" t="s">
        <v>47</v>
      </c>
      <c r="D11793" s="1">
        <v>32699.0</v>
      </c>
      <c r="E11793" s="2" t="s">
        <v>22</v>
      </c>
      <c r="F11793" s="2">
        <v>272.0</v>
      </c>
      <c r="G11793" s="2" t="s">
        <v>44</v>
      </c>
      <c r="H11793" s="2" t="s">
        <v>29</v>
      </c>
      <c r="I11793" s="2" t="s">
        <v>35</v>
      </c>
      <c r="J11793" s="2" t="str">
        <f t="array" ref="J11793">XLOOKUP('Transaction Data'!$G11793,Product_Code,Biscuit_Brand)</f>
        <v>Butter Crunch</v>
      </c>
      <c r="K11793" s="2">
        <f t="array" ref="K11793">XLOOKUP('Transaction Data'!$G11793,Product_Code,Cost)</f>
        <v>10</v>
      </c>
      <c r="L11793" s="2">
        <f t="array" ref="L11793">XLOOKUP('Transaction Data'!$G11793,Product_Code,Unit_Price)</f>
        <v>11</v>
      </c>
      <c r="M11793" s="3">
        <f>'Transaction Data'!$F11793*'Transaction Data'!$K11793</f>
        <v>2720</v>
      </c>
      <c r="N11793" s="3">
        <f>'Transaction Data'!$F11793*'Transaction Data'!$L11793</f>
        <v>2992</v>
      </c>
      <c r="O11793" s="3">
        <f>'Transaction Data'!$N11793-'Transaction Data'!$M11793</f>
        <v>272</v>
      </c>
      <c r="P11793" s="2">
        <f>DATEDIF('Transaction Data'!$D11793,'Transaction Data'!$A11793,"y")</f>
        <v>35</v>
      </c>
      <c r="Q11793" s="2" t="str">
        <f>FLOOR('Transaction Data'!$P11793,15)&amp;"-"&amp;FLOOR('Transaction Data'!$P11793,15)+14</f>
        <v>30-44</v>
      </c>
      <c r="R11793" s="2" t="str">
        <f>IF('Transaction Data'!$L11793&lt;=10,"Less Expensive","Expensive")</f>
        <v>Expensive</v>
      </c>
      <c r="S11793" s="4">
        <f>WEEKDAY('Transaction Data'!$A11793)</f>
        <v>1</v>
      </c>
      <c r="T11793" s="2" t="str">
        <f>IF(WEEKDAY('Transaction Data'!$A11793,2)&lt;6,"Weekday","Weekend")</f>
        <v>Weekend</v>
      </c>
    </row>
    <row r="11794" ht="15.75" customHeight="1">
      <c r="A11794" s="1">
        <v>45633.0</v>
      </c>
      <c r="B11794" s="2" t="s">
        <v>5400</v>
      </c>
      <c r="C11794" s="2" t="s">
        <v>72</v>
      </c>
      <c r="D11794" s="1">
        <v>32079.0</v>
      </c>
      <c r="E11794" s="2" t="s">
        <v>22</v>
      </c>
      <c r="F11794" s="2">
        <v>52.0</v>
      </c>
      <c r="G11794" s="2" t="s">
        <v>38</v>
      </c>
      <c r="H11794" s="2" t="s">
        <v>42</v>
      </c>
      <c r="I11794" s="2" t="s">
        <v>25</v>
      </c>
      <c r="J11794" s="2" t="str">
        <f t="array" ref="J11794">XLOOKUP('Transaction Data'!$G11794,Product_Code,Biscuit_Brand)</f>
        <v>Ginger Snaps</v>
      </c>
      <c r="K11794" s="2">
        <f t="array" ref="K11794">XLOOKUP('Transaction Data'!$G11794,Product_Code,Cost)</f>
        <v>14</v>
      </c>
      <c r="L11794" s="2">
        <f t="array" ref="L11794">XLOOKUP('Transaction Data'!$G11794,Product_Code,Unit_Price)</f>
        <v>28</v>
      </c>
      <c r="M11794" s="3">
        <f>'Transaction Data'!$F11794*'Transaction Data'!$K11794</f>
        <v>728</v>
      </c>
      <c r="N11794" s="3">
        <f>'Transaction Data'!$F11794*'Transaction Data'!$L11794</f>
        <v>1456</v>
      </c>
      <c r="O11794" s="3">
        <f>'Transaction Data'!$N11794-'Transaction Data'!$M11794</f>
        <v>728</v>
      </c>
      <c r="P11794" s="2">
        <f>DATEDIF('Transaction Data'!$D11794,'Transaction Data'!$A11794,"y")</f>
        <v>37</v>
      </c>
      <c r="Q11794" s="2" t="str">
        <f>FLOOR('Transaction Data'!$P11794,15)&amp;"-"&amp;FLOOR('Transaction Data'!$P11794,15)+14</f>
        <v>30-44</v>
      </c>
      <c r="R11794" s="2" t="str">
        <f>IF('Transaction Data'!$L11794&lt;=10,"Less Expensive","Expensive")</f>
        <v>Expensive</v>
      </c>
      <c r="S11794" s="4">
        <f>WEEKDAY('Transaction Data'!$A11794)</f>
        <v>7</v>
      </c>
      <c r="T11794" s="2" t="str">
        <f>IF(WEEKDAY('Transaction Data'!$A11794,2)&lt;6,"Weekday","Weekend")</f>
        <v>Weekend</v>
      </c>
    </row>
    <row r="11795" ht="15.75" customHeight="1">
      <c r="A11795" s="1">
        <v>45649.0</v>
      </c>
      <c r="B11795" s="2" t="s">
        <v>1139</v>
      </c>
      <c r="C11795" s="2" t="s">
        <v>41</v>
      </c>
      <c r="D11795" s="1">
        <v>30439.0</v>
      </c>
      <c r="E11795" s="2" t="s">
        <v>27</v>
      </c>
      <c r="F11795" s="2">
        <v>309.0</v>
      </c>
      <c r="G11795" s="2" t="s">
        <v>33</v>
      </c>
      <c r="H11795" s="2" t="s">
        <v>49</v>
      </c>
      <c r="I11795" s="2" t="s">
        <v>35</v>
      </c>
      <c r="J11795" s="2" t="str">
        <f t="array" ref="J11795">XLOOKUP('Transaction Data'!$G11795,Product_Code,Biscuit_Brand)</f>
        <v>Caramel Biscuits</v>
      </c>
      <c r="K11795" s="2">
        <f t="array" ref="K11795">XLOOKUP('Transaction Data'!$G11795,Product_Code,Cost)</f>
        <v>18</v>
      </c>
      <c r="L11795" s="2">
        <f t="array" ref="L11795">XLOOKUP('Transaction Data'!$G11795,Product_Code,Unit_Price)</f>
        <v>22</v>
      </c>
      <c r="M11795" s="3">
        <f>'Transaction Data'!$F11795*'Transaction Data'!$K11795</f>
        <v>5562</v>
      </c>
      <c r="N11795" s="3">
        <f>'Transaction Data'!$F11795*'Transaction Data'!$L11795</f>
        <v>6798</v>
      </c>
      <c r="O11795" s="3">
        <f>'Transaction Data'!$N11795-'Transaction Data'!$M11795</f>
        <v>1236</v>
      </c>
      <c r="P11795" s="2">
        <f>DATEDIF('Transaction Data'!$D11795,'Transaction Data'!$A11795,"y")</f>
        <v>41</v>
      </c>
      <c r="Q11795" s="2" t="str">
        <f>FLOOR('Transaction Data'!$P11795,15)&amp;"-"&amp;FLOOR('Transaction Data'!$P11795,15)+14</f>
        <v>30-44</v>
      </c>
      <c r="R11795" s="2" t="str">
        <f>IF('Transaction Data'!$L11795&lt;=10,"Less Expensive","Expensive")</f>
        <v>Expensive</v>
      </c>
      <c r="S11795" s="4">
        <f>WEEKDAY('Transaction Data'!$A11795)</f>
        <v>2</v>
      </c>
      <c r="T11795" s="2" t="str">
        <f>IF(WEEKDAY('Transaction Data'!$A11795,2)&lt;6,"Weekday","Weekend")</f>
        <v>Weekday</v>
      </c>
    </row>
    <row r="11796" ht="15.75" customHeight="1">
      <c r="A11796" s="1">
        <v>45635.0</v>
      </c>
      <c r="B11796" s="2" t="s">
        <v>1862</v>
      </c>
      <c r="C11796" s="2" t="s">
        <v>21</v>
      </c>
      <c r="D11796" s="1">
        <v>20538.0</v>
      </c>
      <c r="E11796" s="2" t="s">
        <v>22</v>
      </c>
      <c r="F11796" s="2">
        <v>428.0</v>
      </c>
      <c r="G11796" s="2" t="s">
        <v>61</v>
      </c>
      <c r="H11796" s="2" t="s">
        <v>29</v>
      </c>
      <c r="I11796" s="2" t="s">
        <v>30</v>
      </c>
      <c r="J11796" s="2" t="str">
        <f t="array" ref="J11796">XLOOKUP('Transaction Data'!$G11796,Product_Code,Biscuit_Brand)</f>
        <v>Choco Delight</v>
      </c>
      <c r="K11796" s="2">
        <f t="array" ref="K11796">XLOOKUP('Transaction Data'!$G11796,Product_Code,Cost)</f>
        <v>3</v>
      </c>
      <c r="L11796" s="2">
        <f t="array" ref="L11796">XLOOKUP('Transaction Data'!$G11796,Product_Code,Unit_Price)</f>
        <v>5</v>
      </c>
      <c r="M11796" s="3">
        <f>'Transaction Data'!$F11796*'Transaction Data'!$K11796</f>
        <v>1284</v>
      </c>
      <c r="N11796" s="3">
        <f>'Transaction Data'!$F11796*'Transaction Data'!$L11796</f>
        <v>2140</v>
      </c>
      <c r="O11796" s="3">
        <f>'Transaction Data'!$N11796-'Transaction Data'!$M11796</f>
        <v>856</v>
      </c>
      <c r="P11796" s="2">
        <f>DATEDIF('Transaction Data'!$D11796,'Transaction Data'!$A11796,"y")</f>
        <v>68</v>
      </c>
      <c r="Q11796" s="2" t="str">
        <f>FLOOR('Transaction Data'!$P11796,15)&amp;"-"&amp;FLOOR('Transaction Data'!$P11796,15)+14</f>
        <v>60-74</v>
      </c>
      <c r="R11796" s="2" t="str">
        <f>IF('Transaction Data'!$L11796&lt;=10,"Less Expensive","Expensive")</f>
        <v>Less Expensive</v>
      </c>
      <c r="S11796" s="4">
        <f>WEEKDAY('Transaction Data'!$A11796)</f>
        <v>2</v>
      </c>
      <c r="T11796" s="2" t="str">
        <f>IF(WEEKDAY('Transaction Data'!$A11796,2)&lt;6,"Weekday","Weekend")</f>
        <v>Weekday</v>
      </c>
    </row>
    <row r="11797" ht="15.75" customHeight="1">
      <c r="A11797" s="1">
        <v>45642.0</v>
      </c>
      <c r="B11797" s="2" t="s">
        <v>8868</v>
      </c>
      <c r="C11797" s="2" t="s">
        <v>65</v>
      </c>
      <c r="D11797" s="1">
        <v>32282.0</v>
      </c>
      <c r="E11797" s="2" t="s">
        <v>27</v>
      </c>
      <c r="F11797" s="2">
        <v>158.0</v>
      </c>
      <c r="G11797" s="2" t="s">
        <v>33</v>
      </c>
      <c r="H11797" s="2" t="s">
        <v>29</v>
      </c>
      <c r="I11797" s="2" t="s">
        <v>30</v>
      </c>
      <c r="J11797" s="2" t="str">
        <f t="array" ref="J11797">XLOOKUP('Transaction Data'!$G11797,Product_Code,Biscuit_Brand)</f>
        <v>Caramel Biscuits</v>
      </c>
      <c r="K11797" s="2">
        <f t="array" ref="K11797">XLOOKUP('Transaction Data'!$G11797,Product_Code,Cost)</f>
        <v>18</v>
      </c>
      <c r="L11797" s="2">
        <f t="array" ref="L11797">XLOOKUP('Transaction Data'!$G11797,Product_Code,Unit_Price)</f>
        <v>22</v>
      </c>
      <c r="M11797" s="3">
        <f>'Transaction Data'!$F11797*'Transaction Data'!$K11797</f>
        <v>2844</v>
      </c>
      <c r="N11797" s="3">
        <f>'Transaction Data'!$F11797*'Transaction Data'!$L11797</f>
        <v>3476</v>
      </c>
      <c r="O11797" s="3">
        <f>'Transaction Data'!$N11797-'Transaction Data'!$M11797</f>
        <v>632</v>
      </c>
      <c r="P11797" s="2">
        <f>DATEDIF('Transaction Data'!$D11797,'Transaction Data'!$A11797,"y")</f>
        <v>36</v>
      </c>
      <c r="Q11797" s="2" t="str">
        <f>FLOOR('Transaction Data'!$P11797,15)&amp;"-"&amp;FLOOR('Transaction Data'!$P11797,15)+14</f>
        <v>30-44</v>
      </c>
      <c r="R11797" s="2" t="str">
        <f>IF('Transaction Data'!$L11797&lt;=10,"Less Expensive","Expensive")</f>
        <v>Expensive</v>
      </c>
      <c r="S11797" s="4">
        <f>WEEKDAY('Transaction Data'!$A11797)</f>
        <v>2</v>
      </c>
      <c r="T11797" s="2" t="str">
        <f>IF(WEEKDAY('Transaction Data'!$A11797,2)&lt;6,"Weekday","Weekend")</f>
        <v>Weekday</v>
      </c>
    </row>
    <row r="11798" ht="15.75" customHeight="1">
      <c r="A11798" s="1">
        <v>45644.0</v>
      </c>
      <c r="B11798" s="2" t="s">
        <v>490</v>
      </c>
      <c r="C11798" s="2" t="s">
        <v>51</v>
      </c>
      <c r="D11798" s="1">
        <v>19058.0</v>
      </c>
      <c r="E11798" s="2" t="s">
        <v>37</v>
      </c>
      <c r="F11798" s="2">
        <v>463.0</v>
      </c>
      <c r="G11798" s="2" t="s">
        <v>48</v>
      </c>
      <c r="H11798" s="2" t="s">
        <v>49</v>
      </c>
      <c r="I11798" s="2" t="s">
        <v>35</v>
      </c>
      <c r="J11798" s="2" t="str">
        <f t="array" ref="J11798">XLOOKUP('Transaction Data'!$G11798,Product_Code,Biscuit_Brand)</f>
        <v>Lemon Crisps</v>
      </c>
      <c r="K11798" s="2">
        <f t="array" ref="K11798">XLOOKUP('Transaction Data'!$G11798,Product_Code,Cost)</f>
        <v>7</v>
      </c>
      <c r="L11798" s="2">
        <f t="array" ref="L11798">XLOOKUP('Transaction Data'!$G11798,Product_Code,Unit_Price)</f>
        <v>9</v>
      </c>
      <c r="M11798" s="3">
        <f>'Transaction Data'!$F11798*'Transaction Data'!$K11798</f>
        <v>3241</v>
      </c>
      <c r="N11798" s="3">
        <f>'Transaction Data'!$F11798*'Transaction Data'!$L11798</f>
        <v>4167</v>
      </c>
      <c r="O11798" s="3">
        <f>'Transaction Data'!$N11798-'Transaction Data'!$M11798</f>
        <v>926</v>
      </c>
      <c r="P11798" s="2">
        <f>DATEDIF('Transaction Data'!$D11798,'Transaction Data'!$A11798,"y")</f>
        <v>72</v>
      </c>
      <c r="Q11798" s="2" t="str">
        <f>FLOOR('Transaction Data'!$P11798,15)&amp;"-"&amp;FLOOR('Transaction Data'!$P11798,15)+14</f>
        <v>60-74</v>
      </c>
      <c r="R11798" s="2" t="str">
        <f>IF('Transaction Data'!$L11798&lt;=10,"Less Expensive","Expensive")</f>
        <v>Less Expensive</v>
      </c>
      <c r="S11798" s="4">
        <f>WEEKDAY('Transaction Data'!$A11798)</f>
        <v>4</v>
      </c>
      <c r="T11798" s="2" t="str">
        <f>IF(WEEKDAY('Transaction Data'!$A11798,2)&lt;6,"Weekday","Weekend")</f>
        <v>Weekday</v>
      </c>
    </row>
    <row r="11799" ht="15.75" customHeight="1">
      <c r="A11799" s="1">
        <v>45646.0</v>
      </c>
      <c r="B11799" s="2" t="s">
        <v>8837</v>
      </c>
      <c r="C11799" s="2" t="s">
        <v>47</v>
      </c>
      <c r="D11799" s="1">
        <v>38396.0</v>
      </c>
      <c r="E11799" s="2" t="s">
        <v>63</v>
      </c>
      <c r="F11799" s="2">
        <v>184.0</v>
      </c>
      <c r="G11799" s="2" t="s">
        <v>28</v>
      </c>
      <c r="H11799" s="2" t="s">
        <v>29</v>
      </c>
      <c r="I11799" s="2" t="s">
        <v>35</v>
      </c>
      <c r="J11799" s="2" t="str">
        <f t="array" ref="J11799">XLOOKUP('Transaction Data'!$G11799,Product_Code,Biscuit_Brand)</f>
        <v>Shortbread</v>
      </c>
      <c r="K11799" s="2">
        <f t="array" ref="K11799">XLOOKUP('Transaction Data'!$G11799,Product_Code,Cost)</f>
        <v>10</v>
      </c>
      <c r="L11799" s="2">
        <f t="array" ref="L11799">XLOOKUP('Transaction Data'!$G11799,Product_Code,Unit_Price)</f>
        <v>45</v>
      </c>
      <c r="M11799" s="3">
        <f>'Transaction Data'!$F11799*'Transaction Data'!$K11799</f>
        <v>1840</v>
      </c>
      <c r="N11799" s="3">
        <f>'Transaction Data'!$F11799*'Transaction Data'!$L11799</f>
        <v>8280</v>
      </c>
      <c r="O11799" s="3">
        <f>'Transaction Data'!$N11799-'Transaction Data'!$M11799</f>
        <v>6440</v>
      </c>
      <c r="P11799" s="2">
        <f>DATEDIF('Transaction Data'!$D11799,'Transaction Data'!$A11799,"y")</f>
        <v>19</v>
      </c>
      <c r="Q11799" s="2" t="str">
        <f>FLOOR('Transaction Data'!$P11799,15)&amp;"-"&amp;FLOOR('Transaction Data'!$P11799,15)+14</f>
        <v>15-29</v>
      </c>
      <c r="R11799" s="2" t="str">
        <f>IF('Transaction Data'!$L11799&lt;=10,"Less Expensive","Expensive")</f>
        <v>Expensive</v>
      </c>
      <c r="S11799" s="4">
        <f>WEEKDAY('Transaction Data'!$A11799)</f>
        <v>6</v>
      </c>
      <c r="T11799" s="2" t="str">
        <f>IF(WEEKDAY('Transaction Data'!$A11799,2)&lt;6,"Weekday","Weekend")</f>
        <v>Weekday</v>
      </c>
    </row>
    <row r="11800" ht="15.75" customHeight="1">
      <c r="A11800" s="1">
        <v>45627.0</v>
      </c>
      <c r="B11800" s="2" t="s">
        <v>6267</v>
      </c>
      <c r="C11800" s="2" t="s">
        <v>32</v>
      </c>
      <c r="D11800" s="1">
        <v>21775.0</v>
      </c>
      <c r="E11800" s="2" t="s">
        <v>22</v>
      </c>
      <c r="F11800" s="2">
        <v>25.0</v>
      </c>
      <c r="G11800" s="2" t="s">
        <v>61</v>
      </c>
      <c r="H11800" s="2" t="s">
        <v>52</v>
      </c>
      <c r="I11800" s="2" t="s">
        <v>25</v>
      </c>
      <c r="J11800" s="2" t="str">
        <f t="array" ref="J11800">XLOOKUP('Transaction Data'!$G11800,Product_Code,Biscuit_Brand)</f>
        <v>Choco Delight</v>
      </c>
      <c r="K11800" s="2">
        <f t="array" ref="K11800">XLOOKUP('Transaction Data'!$G11800,Product_Code,Cost)</f>
        <v>3</v>
      </c>
      <c r="L11800" s="2">
        <f t="array" ref="L11800">XLOOKUP('Transaction Data'!$G11800,Product_Code,Unit_Price)</f>
        <v>5</v>
      </c>
      <c r="M11800" s="3">
        <f>'Transaction Data'!$F11800*'Transaction Data'!$K11800</f>
        <v>75</v>
      </c>
      <c r="N11800" s="3">
        <f>'Transaction Data'!$F11800*'Transaction Data'!$L11800</f>
        <v>125</v>
      </c>
      <c r="O11800" s="3">
        <f>'Transaction Data'!$N11800-'Transaction Data'!$M11800</f>
        <v>50</v>
      </c>
      <c r="P11800" s="2">
        <f>DATEDIF('Transaction Data'!$D11800,'Transaction Data'!$A11800,"y")</f>
        <v>65</v>
      </c>
      <c r="Q11800" s="2" t="str">
        <f>FLOOR('Transaction Data'!$P11800,15)&amp;"-"&amp;FLOOR('Transaction Data'!$P11800,15)+14</f>
        <v>60-74</v>
      </c>
      <c r="R11800" s="2" t="str">
        <f>IF('Transaction Data'!$L11800&lt;=10,"Less Expensive","Expensive")</f>
        <v>Less Expensive</v>
      </c>
      <c r="S11800" s="4">
        <f>WEEKDAY('Transaction Data'!$A11800)</f>
        <v>1</v>
      </c>
      <c r="T11800" s="2" t="str">
        <f>IF(WEEKDAY('Transaction Data'!$A11800,2)&lt;6,"Weekday","Weekend")</f>
        <v>Weekend</v>
      </c>
    </row>
    <row r="11801" ht="15.75" customHeight="1">
      <c r="A11801" s="1">
        <v>45628.0</v>
      </c>
      <c r="B11801" s="2" t="s">
        <v>5624</v>
      </c>
      <c r="C11801" s="2" t="s">
        <v>51</v>
      </c>
      <c r="D11801" s="1">
        <v>28257.0</v>
      </c>
      <c r="E11801" s="2" t="s">
        <v>37</v>
      </c>
      <c r="F11801" s="2">
        <v>362.0</v>
      </c>
      <c r="G11801" s="2" t="s">
        <v>44</v>
      </c>
      <c r="H11801" s="2" t="s">
        <v>29</v>
      </c>
      <c r="I11801" s="2" t="s">
        <v>25</v>
      </c>
      <c r="J11801" s="2" t="str">
        <f t="array" ref="J11801">XLOOKUP('Transaction Data'!$G11801,Product_Code,Biscuit_Brand)</f>
        <v>Butter Crunch</v>
      </c>
      <c r="K11801" s="2">
        <f t="array" ref="K11801">XLOOKUP('Transaction Data'!$G11801,Product_Code,Cost)</f>
        <v>10</v>
      </c>
      <c r="L11801" s="2">
        <f t="array" ref="L11801">XLOOKUP('Transaction Data'!$G11801,Product_Code,Unit_Price)</f>
        <v>11</v>
      </c>
      <c r="M11801" s="3">
        <f>'Transaction Data'!$F11801*'Transaction Data'!$K11801</f>
        <v>3620</v>
      </c>
      <c r="N11801" s="3">
        <f>'Transaction Data'!$F11801*'Transaction Data'!$L11801</f>
        <v>3982</v>
      </c>
      <c r="O11801" s="3">
        <f>'Transaction Data'!$N11801-'Transaction Data'!$M11801</f>
        <v>362</v>
      </c>
      <c r="P11801" s="2">
        <f>DATEDIF('Transaction Data'!$D11801,'Transaction Data'!$A11801,"y")</f>
        <v>47</v>
      </c>
      <c r="Q11801" s="2" t="str">
        <f>FLOOR('Transaction Data'!$P11801,15)&amp;"-"&amp;FLOOR('Transaction Data'!$P11801,15)+14</f>
        <v>45-59</v>
      </c>
      <c r="R11801" s="2" t="str">
        <f>IF('Transaction Data'!$L11801&lt;=10,"Less Expensive","Expensive")</f>
        <v>Expensive</v>
      </c>
      <c r="S11801" s="4">
        <f>WEEKDAY('Transaction Data'!$A11801)</f>
        <v>2</v>
      </c>
      <c r="T11801" s="2" t="str">
        <f>IF(WEEKDAY('Transaction Data'!$A11801,2)&lt;6,"Weekday","Weekend")</f>
        <v>Weekday</v>
      </c>
    </row>
    <row r="11802" ht="15.75" customHeight="1">
      <c r="A11802" s="1">
        <v>45652.0</v>
      </c>
      <c r="B11802" s="2" t="s">
        <v>8539</v>
      </c>
      <c r="C11802" s="2" t="s">
        <v>72</v>
      </c>
      <c r="D11802" s="1">
        <v>32405.0</v>
      </c>
      <c r="E11802" s="2" t="s">
        <v>22</v>
      </c>
      <c r="F11802" s="2">
        <v>361.0</v>
      </c>
      <c r="G11802" s="2" t="s">
        <v>33</v>
      </c>
      <c r="H11802" s="2" t="s">
        <v>45</v>
      </c>
      <c r="I11802" s="2" t="s">
        <v>30</v>
      </c>
      <c r="J11802" s="2" t="str">
        <f t="array" ref="J11802">XLOOKUP('Transaction Data'!$G11802,Product_Code,Biscuit_Brand)</f>
        <v>Caramel Biscuits</v>
      </c>
      <c r="K11802" s="2">
        <f t="array" ref="K11802">XLOOKUP('Transaction Data'!$G11802,Product_Code,Cost)</f>
        <v>18</v>
      </c>
      <c r="L11802" s="2">
        <f t="array" ref="L11802">XLOOKUP('Transaction Data'!$G11802,Product_Code,Unit_Price)</f>
        <v>22</v>
      </c>
      <c r="M11802" s="3">
        <f>'Transaction Data'!$F11802*'Transaction Data'!$K11802</f>
        <v>6498</v>
      </c>
      <c r="N11802" s="3">
        <f>'Transaction Data'!$F11802*'Transaction Data'!$L11802</f>
        <v>7942</v>
      </c>
      <c r="O11802" s="3">
        <f>'Transaction Data'!$N11802-'Transaction Data'!$M11802</f>
        <v>1444</v>
      </c>
      <c r="P11802" s="2">
        <f>DATEDIF('Transaction Data'!$D11802,'Transaction Data'!$A11802,"y")</f>
        <v>36</v>
      </c>
      <c r="Q11802" s="2" t="str">
        <f>FLOOR('Transaction Data'!$P11802,15)&amp;"-"&amp;FLOOR('Transaction Data'!$P11802,15)+14</f>
        <v>30-44</v>
      </c>
      <c r="R11802" s="2" t="str">
        <f>IF('Transaction Data'!$L11802&lt;=10,"Less Expensive","Expensive")</f>
        <v>Expensive</v>
      </c>
      <c r="S11802" s="4">
        <f>WEEKDAY('Transaction Data'!$A11802)</f>
        <v>5</v>
      </c>
      <c r="T11802" s="2" t="str">
        <f>IF(WEEKDAY('Transaction Data'!$A11802,2)&lt;6,"Weekday","Weekend")</f>
        <v>Weekday</v>
      </c>
    </row>
    <row r="11803" ht="15.75" customHeight="1">
      <c r="A11803" s="1">
        <v>45653.0</v>
      </c>
      <c r="B11803" s="2" t="s">
        <v>5947</v>
      </c>
      <c r="C11803" s="2" t="s">
        <v>65</v>
      </c>
      <c r="D11803" s="1">
        <v>16765.0</v>
      </c>
      <c r="E11803" s="2" t="s">
        <v>22</v>
      </c>
      <c r="F11803" s="2">
        <v>489.0</v>
      </c>
      <c r="G11803" s="2" t="s">
        <v>48</v>
      </c>
      <c r="H11803" s="2" t="s">
        <v>42</v>
      </c>
      <c r="I11803" s="2" t="s">
        <v>25</v>
      </c>
      <c r="J11803" s="2" t="str">
        <f t="array" ref="J11803">XLOOKUP('Transaction Data'!$G11803,Product_Code,Biscuit_Brand)</f>
        <v>Lemon Crisps</v>
      </c>
      <c r="K11803" s="2">
        <f t="array" ref="K11803">XLOOKUP('Transaction Data'!$G11803,Product_Code,Cost)</f>
        <v>7</v>
      </c>
      <c r="L11803" s="2">
        <f t="array" ref="L11803">XLOOKUP('Transaction Data'!$G11803,Product_Code,Unit_Price)</f>
        <v>9</v>
      </c>
      <c r="M11803" s="3">
        <f>'Transaction Data'!$F11803*'Transaction Data'!$K11803</f>
        <v>3423</v>
      </c>
      <c r="N11803" s="3">
        <f>'Transaction Data'!$F11803*'Transaction Data'!$L11803</f>
        <v>4401</v>
      </c>
      <c r="O11803" s="3">
        <f>'Transaction Data'!$N11803-'Transaction Data'!$M11803</f>
        <v>978</v>
      </c>
      <c r="P11803" s="2">
        <f>DATEDIF('Transaction Data'!$D11803,'Transaction Data'!$A11803,"y")</f>
        <v>79</v>
      </c>
      <c r="Q11803" s="2" t="str">
        <f>FLOOR('Transaction Data'!$P11803,15)&amp;"-"&amp;FLOOR('Transaction Data'!$P11803,15)+14</f>
        <v>75-89</v>
      </c>
      <c r="R11803" s="2" t="str">
        <f>IF('Transaction Data'!$L11803&lt;=10,"Less Expensive","Expensive")</f>
        <v>Less Expensive</v>
      </c>
      <c r="S11803" s="4">
        <f>WEEKDAY('Transaction Data'!$A11803)</f>
        <v>6</v>
      </c>
      <c r="T11803" s="2" t="str">
        <f>IF(WEEKDAY('Transaction Data'!$A11803,2)&lt;6,"Weekday","Weekend")</f>
        <v>Weekday</v>
      </c>
    </row>
    <row r="11804" ht="15.75" customHeight="1">
      <c r="A11804" s="1">
        <v>45653.0</v>
      </c>
      <c r="B11804" s="2" t="s">
        <v>2390</v>
      </c>
      <c r="C11804" s="2" t="s">
        <v>54</v>
      </c>
      <c r="D11804" s="1">
        <v>35613.0</v>
      </c>
      <c r="E11804" s="2" t="s">
        <v>27</v>
      </c>
      <c r="F11804" s="2">
        <v>464.0</v>
      </c>
      <c r="G11804" s="2" t="s">
        <v>57</v>
      </c>
      <c r="H11804" s="2" t="s">
        <v>29</v>
      </c>
      <c r="I11804" s="2" t="s">
        <v>25</v>
      </c>
      <c r="J11804" s="2" t="str">
        <f t="array" ref="J11804">XLOOKUP('Transaction Data'!$G11804,Product_Code,Biscuit_Brand)</f>
        <v>Oatmeal Cookies</v>
      </c>
      <c r="K11804" s="2">
        <f t="array" ref="K11804">XLOOKUP('Transaction Data'!$G11804,Product_Code,Cost)</f>
        <v>19</v>
      </c>
      <c r="L11804" s="2">
        <f t="array" ref="L11804">XLOOKUP('Transaction Data'!$G11804,Product_Code,Unit_Price)</f>
        <v>23</v>
      </c>
      <c r="M11804" s="3">
        <f>'Transaction Data'!$F11804*'Transaction Data'!$K11804</f>
        <v>8816</v>
      </c>
      <c r="N11804" s="3">
        <f>'Transaction Data'!$F11804*'Transaction Data'!$L11804</f>
        <v>10672</v>
      </c>
      <c r="O11804" s="3">
        <f>'Transaction Data'!$N11804-'Transaction Data'!$M11804</f>
        <v>1856</v>
      </c>
      <c r="P11804" s="2">
        <f>DATEDIF('Transaction Data'!$D11804,'Transaction Data'!$A11804,"y")</f>
        <v>27</v>
      </c>
      <c r="Q11804" s="2" t="str">
        <f>FLOOR('Transaction Data'!$P11804,15)&amp;"-"&amp;FLOOR('Transaction Data'!$P11804,15)+14</f>
        <v>15-29</v>
      </c>
      <c r="R11804" s="2" t="str">
        <f>IF('Transaction Data'!$L11804&lt;=10,"Less Expensive","Expensive")</f>
        <v>Expensive</v>
      </c>
      <c r="S11804" s="4">
        <f>WEEKDAY('Transaction Data'!$A11804)</f>
        <v>6</v>
      </c>
      <c r="T11804" s="2" t="str">
        <f>IF(WEEKDAY('Transaction Data'!$A11804,2)&lt;6,"Weekday","Weekend")</f>
        <v>Weekday</v>
      </c>
    </row>
    <row r="11805" ht="15.75" customHeight="1">
      <c r="A11805" s="1">
        <v>45628.0</v>
      </c>
      <c r="B11805" s="2" t="s">
        <v>9112</v>
      </c>
      <c r="C11805" s="2" t="s">
        <v>41</v>
      </c>
      <c r="D11805" s="1">
        <v>32851.0</v>
      </c>
      <c r="E11805" s="2" t="s">
        <v>63</v>
      </c>
      <c r="F11805" s="2">
        <v>136.0</v>
      </c>
      <c r="G11805" s="2" t="s">
        <v>60</v>
      </c>
      <c r="H11805" s="2" t="s">
        <v>29</v>
      </c>
      <c r="I11805" s="2" t="s">
        <v>35</v>
      </c>
      <c r="J11805" s="2" t="str">
        <f t="array" ref="J11805">XLOOKUP('Transaction Data'!$G11805,Product_Code,Biscuit_Brand)</f>
        <v>Peanut Butter Bites</v>
      </c>
      <c r="K11805" s="2">
        <f t="array" ref="K11805">XLOOKUP('Transaction Data'!$G11805,Product_Code,Cost)</f>
        <v>5</v>
      </c>
      <c r="L11805" s="2">
        <f t="array" ref="L11805">XLOOKUP('Transaction Data'!$G11805,Product_Code,Unit_Price)</f>
        <v>7</v>
      </c>
      <c r="M11805" s="3">
        <f>'Transaction Data'!$F11805*'Transaction Data'!$K11805</f>
        <v>680</v>
      </c>
      <c r="N11805" s="3">
        <f>'Transaction Data'!$F11805*'Transaction Data'!$L11805</f>
        <v>952</v>
      </c>
      <c r="O11805" s="3">
        <f>'Transaction Data'!$N11805-'Transaction Data'!$M11805</f>
        <v>272</v>
      </c>
      <c r="P11805" s="2">
        <f>DATEDIF('Transaction Data'!$D11805,'Transaction Data'!$A11805,"y")</f>
        <v>34</v>
      </c>
      <c r="Q11805" s="2" t="str">
        <f>FLOOR('Transaction Data'!$P11805,15)&amp;"-"&amp;FLOOR('Transaction Data'!$P11805,15)+14</f>
        <v>30-44</v>
      </c>
      <c r="R11805" s="2" t="str">
        <f>IF('Transaction Data'!$L11805&lt;=10,"Less Expensive","Expensive")</f>
        <v>Less Expensive</v>
      </c>
      <c r="S11805" s="4">
        <f>WEEKDAY('Transaction Data'!$A11805)</f>
        <v>2</v>
      </c>
      <c r="T11805" s="2" t="str">
        <f>IF(WEEKDAY('Transaction Data'!$A11805,2)&lt;6,"Weekday","Weekend")</f>
        <v>Weekday</v>
      </c>
    </row>
    <row r="11806" ht="15.75" customHeight="1">
      <c r="A11806" s="1">
        <v>45638.0</v>
      </c>
      <c r="B11806" s="2" t="s">
        <v>2993</v>
      </c>
      <c r="C11806" s="2" t="s">
        <v>54</v>
      </c>
      <c r="D11806" s="1">
        <v>32014.0</v>
      </c>
      <c r="E11806" s="2" t="s">
        <v>63</v>
      </c>
      <c r="F11806" s="2">
        <v>450.0</v>
      </c>
      <c r="G11806" s="2" t="s">
        <v>61</v>
      </c>
      <c r="H11806" s="2" t="s">
        <v>29</v>
      </c>
      <c r="I11806" s="2" t="s">
        <v>25</v>
      </c>
      <c r="J11806" s="2" t="str">
        <f t="array" ref="J11806">XLOOKUP('Transaction Data'!$G11806,Product_Code,Biscuit_Brand)</f>
        <v>Choco Delight</v>
      </c>
      <c r="K11806" s="2">
        <f t="array" ref="K11806">XLOOKUP('Transaction Data'!$G11806,Product_Code,Cost)</f>
        <v>3</v>
      </c>
      <c r="L11806" s="2">
        <f t="array" ref="L11806">XLOOKUP('Transaction Data'!$G11806,Product_Code,Unit_Price)</f>
        <v>5</v>
      </c>
      <c r="M11806" s="3">
        <f>'Transaction Data'!$F11806*'Transaction Data'!$K11806</f>
        <v>1350</v>
      </c>
      <c r="N11806" s="3">
        <f>'Transaction Data'!$F11806*'Transaction Data'!$L11806</f>
        <v>2250</v>
      </c>
      <c r="O11806" s="3">
        <f>'Transaction Data'!$N11806-'Transaction Data'!$M11806</f>
        <v>900</v>
      </c>
      <c r="P11806" s="2">
        <f>DATEDIF('Transaction Data'!$D11806,'Transaction Data'!$A11806,"y")</f>
        <v>37</v>
      </c>
      <c r="Q11806" s="2" t="str">
        <f>FLOOR('Transaction Data'!$P11806,15)&amp;"-"&amp;FLOOR('Transaction Data'!$P11806,15)+14</f>
        <v>30-44</v>
      </c>
      <c r="R11806" s="2" t="str">
        <f>IF('Transaction Data'!$L11806&lt;=10,"Less Expensive","Expensive")</f>
        <v>Less Expensive</v>
      </c>
      <c r="S11806" s="4">
        <f>WEEKDAY('Transaction Data'!$A11806)</f>
        <v>5</v>
      </c>
      <c r="T11806" s="2" t="str">
        <f>IF(WEEKDAY('Transaction Data'!$A11806,2)&lt;6,"Weekday","Weekend")</f>
        <v>Weekday</v>
      </c>
    </row>
    <row r="11807" ht="15.75" customHeight="1">
      <c r="A11807" s="1">
        <v>45637.0</v>
      </c>
      <c r="B11807" s="2" t="s">
        <v>8450</v>
      </c>
      <c r="C11807" s="2" t="s">
        <v>21</v>
      </c>
      <c r="D11807" s="1">
        <v>22007.0</v>
      </c>
      <c r="E11807" s="2" t="s">
        <v>22</v>
      </c>
      <c r="F11807" s="2">
        <v>356.0</v>
      </c>
      <c r="G11807" s="2" t="s">
        <v>55</v>
      </c>
      <c r="H11807" s="2" t="s">
        <v>45</v>
      </c>
      <c r="I11807" s="2" t="s">
        <v>30</v>
      </c>
      <c r="J11807" s="2" t="str">
        <f t="array" ref="J11807">XLOOKUP('Transaction Data'!$G11807,Product_Code,Biscuit_Brand)</f>
        <v>Vanilla Wafers</v>
      </c>
      <c r="K11807" s="2">
        <f t="array" ref="K11807">XLOOKUP('Transaction Data'!$G11807,Product_Code,Cost)</f>
        <v>18</v>
      </c>
      <c r="L11807" s="2">
        <f t="array" ref="L11807">XLOOKUP('Transaction Data'!$G11807,Product_Code,Unit_Price)</f>
        <v>36</v>
      </c>
      <c r="M11807" s="3">
        <f>'Transaction Data'!$F11807*'Transaction Data'!$K11807</f>
        <v>6408</v>
      </c>
      <c r="N11807" s="3">
        <f>'Transaction Data'!$F11807*'Transaction Data'!$L11807</f>
        <v>12816</v>
      </c>
      <c r="O11807" s="3">
        <f>'Transaction Data'!$N11807-'Transaction Data'!$M11807</f>
        <v>6408</v>
      </c>
      <c r="P11807" s="2">
        <f>DATEDIF('Transaction Data'!$D11807,'Transaction Data'!$A11807,"y")</f>
        <v>64</v>
      </c>
      <c r="Q11807" s="2" t="str">
        <f>FLOOR('Transaction Data'!$P11807,15)&amp;"-"&amp;FLOOR('Transaction Data'!$P11807,15)+14</f>
        <v>60-74</v>
      </c>
      <c r="R11807" s="2" t="str">
        <f>IF('Transaction Data'!$L11807&lt;=10,"Less Expensive","Expensive")</f>
        <v>Expensive</v>
      </c>
      <c r="S11807" s="4">
        <f>WEEKDAY('Transaction Data'!$A11807)</f>
        <v>4</v>
      </c>
      <c r="T11807" s="2" t="str">
        <f>IF(WEEKDAY('Transaction Data'!$A11807,2)&lt;6,"Weekday","Weekend")</f>
        <v>Weekday</v>
      </c>
    </row>
    <row r="11808" ht="15.75" customHeight="1">
      <c r="A11808" s="1">
        <v>45647.0</v>
      </c>
      <c r="B11808" s="2" t="s">
        <v>1018</v>
      </c>
      <c r="C11808" s="2" t="s">
        <v>78</v>
      </c>
      <c r="D11808" s="1">
        <v>27527.0</v>
      </c>
      <c r="E11808" s="2" t="s">
        <v>22</v>
      </c>
      <c r="F11808" s="2">
        <v>207.0</v>
      </c>
      <c r="G11808" s="2" t="s">
        <v>60</v>
      </c>
      <c r="H11808" s="2" t="s">
        <v>45</v>
      </c>
      <c r="I11808" s="2" t="s">
        <v>25</v>
      </c>
      <c r="J11808" s="2" t="str">
        <f t="array" ref="J11808">XLOOKUP('Transaction Data'!$G11808,Product_Code,Biscuit_Brand)</f>
        <v>Peanut Butter Bites</v>
      </c>
      <c r="K11808" s="2">
        <f t="array" ref="K11808">XLOOKUP('Transaction Data'!$G11808,Product_Code,Cost)</f>
        <v>5</v>
      </c>
      <c r="L11808" s="2">
        <f t="array" ref="L11808">XLOOKUP('Transaction Data'!$G11808,Product_Code,Unit_Price)</f>
        <v>7</v>
      </c>
      <c r="M11808" s="3">
        <f>'Transaction Data'!$F11808*'Transaction Data'!$K11808</f>
        <v>1035</v>
      </c>
      <c r="N11808" s="3">
        <f>'Transaction Data'!$F11808*'Transaction Data'!$L11808</f>
        <v>1449</v>
      </c>
      <c r="O11808" s="3">
        <f>'Transaction Data'!$N11808-'Transaction Data'!$M11808</f>
        <v>414</v>
      </c>
      <c r="P11808" s="2">
        <f>DATEDIF('Transaction Data'!$D11808,'Transaction Data'!$A11808,"y")</f>
        <v>49</v>
      </c>
      <c r="Q11808" s="2" t="str">
        <f>FLOOR('Transaction Data'!$P11808,15)&amp;"-"&amp;FLOOR('Transaction Data'!$P11808,15)+14</f>
        <v>45-59</v>
      </c>
      <c r="R11808" s="2" t="str">
        <f>IF('Transaction Data'!$L11808&lt;=10,"Less Expensive","Expensive")</f>
        <v>Less Expensive</v>
      </c>
      <c r="S11808" s="4">
        <f>WEEKDAY('Transaction Data'!$A11808)</f>
        <v>7</v>
      </c>
      <c r="T11808" s="2" t="str">
        <f>IF(WEEKDAY('Transaction Data'!$A11808,2)&lt;6,"Weekday","Weekend")</f>
        <v>Weekend</v>
      </c>
    </row>
    <row r="11809" ht="15.75" customHeight="1">
      <c r="A11809" s="1">
        <v>45651.0</v>
      </c>
      <c r="B11809" s="2" t="s">
        <v>8542</v>
      </c>
      <c r="C11809" s="2" t="s">
        <v>21</v>
      </c>
      <c r="D11809" s="1">
        <v>20972.0</v>
      </c>
      <c r="E11809" s="2" t="s">
        <v>27</v>
      </c>
      <c r="F11809" s="2">
        <v>156.0</v>
      </c>
      <c r="G11809" s="2" t="s">
        <v>23</v>
      </c>
      <c r="H11809" s="2" t="s">
        <v>29</v>
      </c>
      <c r="I11809" s="2" t="s">
        <v>35</v>
      </c>
      <c r="J11809" s="2" t="str">
        <f t="array" ref="J11809">XLOOKUP('Transaction Data'!$G11809,Product_Code,Biscuit_Brand)</f>
        <v>Cinnamon Swirls</v>
      </c>
      <c r="K11809" s="2">
        <f t="array" ref="K11809">XLOOKUP('Transaction Data'!$G11809,Product_Code,Cost)</f>
        <v>10</v>
      </c>
      <c r="L11809" s="2">
        <f t="array" ref="L11809">XLOOKUP('Transaction Data'!$G11809,Product_Code,Unit_Price)</f>
        <v>14</v>
      </c>
      <c r="M11809" s="3">
        <f>'Transaction Data'!$F11809*'Transaction Data'!$K11809</f>
        <v>1560</v>
      </c>
      <c r="N11809" s="3">
        <f>'Transaction Data'!$F11809*'Transaction Data'!$L11809</f>
        <v>2184</v>
      </c>
      <c r="O11809" s="3">
        <f>'Transaction Data'!$N11809-'Transaction Data'!$M11809</f>
        <v>624</v>
      </c>
      <c r="P11809" s="2">
        <f>DATEDIF('Transaction Data'!$D11809,'Transaction Data'!$A11809,"y")</f>
        <v>67</v>
      </c>
      <c r="Q11809" s="2" t="str">
        <f>FLOOR('Transaction Data'!$P11809,15)&amp;"-"&amp;FLOOR('Transaction Data'!$P11809,15)+14</f>
        <v>60-74</v>
      </c>
      <c r="R11809" s="2" t="str">
        <f>IF('Transaction Data'!$L11809&lt;=10,"Less Expensive","Expensive")</f>
        <v>Expensive</v>
      </c>
      <c r="S11809" s="4">
        <f>WEEKDAY('Transaction Data'!$A11809)</f>
        <v>4</v>
      </c>
      <c r="T11809" s="2" t="str">
        <f>IF(WEEKDAY('Transaction Data'!$A11809,2)&lt;6,"Weekday","Weekend")</f>
        <v>Weekday</v>
      </c>
    </row>
    <row r="11810" ht="15.75" customHeight="1">
      <c r="A11810" s="1">
        <v>45645.0</v>
      </c>
      <c r="B11810" s="2" t="s">
        <v>2129</v>
      </c>
      <c r="C11810" s="2" t="s">
        <v>41</v>
      </c>
      <c r="D11810" s="1">
        <v>18961.0</v>
      </c>
      <c r="E11810" s="2" t="s">
        <v>63</v>
      </c>
      <c r="F11810" s="2">
        <v>331.0</v>
      </c>
      <c r="G11810" s="2" t="s">
        <v>33</v>
      </c>
      <c r="H11810" s="2" t="s">
        <v>34</v>
      </c>
      <c r="I11810" s="2" t="s">
        <v>30</v>
      </c>
      <c r="J11810" s="2" t="str">
        <f t="array" ref="J11810">XLOOKUP('Transaction Data'!$G11810,Product_Code,Biscuit_Brand)</f>
        <v>Caramel Biscuits</v>
      </c>
      <c r="K11810" s="2">
        <f t="array" ref="K11810">XLOOKUP('Transaction Data'!$G11810,Product_Code,Cost)</f>
        <v>18</v>
      </c>
      <c r="L11810" s="2">
        <f t="array" ref="L11810">XLOOKUP('Transaction Data'!$G11810,Product_Code,Unit_Price)</f>
        <v>22</v>
      </c>
      <c r="M11810" s="3">
        <f>'Transaction Data'!$F11810*'Transaction Data'!$K11810</f>
        <v>5958</v>
      </c>
      <c r="N11810" s="3">
        <f>'Transaction Data'!$F11810*'Transaction Data'!$L11810</f>
        <v>7282</v>
      </c>
      <c r="O11810" s="3">
        <f>'Transaction Data'!$N11810-'Transaction Data'!$M11810</f>
        <v>1324</v>
      </c>
      <c r="P11810" s="2">
        <f>DATEDIF('Transaction Data'!$D11810,'Transaction Data'!$A11810,"y")</f>
        <v>73</v>
      </c>
      <c r="Q11810" s="2" t="str">
        <f>FLOOR('Transaction Data'!$P11810,15)&amp;"-"&amp;FLOOR('Transaction Data'!$P11810,15)+14</f>
        <v>60-74</v>
      </c>
      <c r="R11810" s="2" t="str">
        <f>IF('Transaction Data'!$L11810&lt;=10,"Less Expensive","Expensive")</f>
        <v>Expensive</v>
      </c>
      <c r="S11810" s="4">
        <f>WEEKDAY('Transaction Data'!$A11810)</f>
        <v>5</v>
      </c>
      <c r="T11810" s="2" t="str">
        <f>IF(WEEKDAY('Transaction Data'!$A11810,2)&lt;6,"Weekday","Weekend")</f>
        <v>Weekday</v>
      </c>
    </row>
    <row r="11811" ht="15.75" customHeight="1">
      <c r="A11811" s="1">
        <v>45642.0</v>
      </c>
      <c r="B11811" s="2" t="s">
        <v>3116</v>
      </c>
      <c r="C11811" s="2" t="s">
        <v>21</v>
      </c>
      <c r="D11811" s="1">
        <v>30919.0</v>
      </c>
      <c r="E11811" s="2" t="s">
        <v>37</v>
      </c>
      <c r="F11811" s="2">
        <v>218.0</v>
      </c>
      <c r="G11811" s="2" t="s">
        <v>57</v>
      </c>
      <c r="H11811" s="2" t="s">
        <v>34</v>
      </c>
      <c r="I11811" s="2" t="s">
        <v>30</v>
      </c>
      <c r="J11811" s="2" t="str">
        <f t="array" ref="J11811">XLOOKUP('Transaction Data'!$G11811,Product_Code,Biscuit_Brand)</f>
        <v>Oatmeal Cookies</v>
      </c>
      <c r="K11811" s="2">
        <f t="array" ref="K11811">XLOOKUP('Transaction Data'!$G11811,Product_Code,Cost)</f>
        <v>19</v>
      </c>
      <c r="L11811" s="2">
        <f t="array" ref="L11811">XLOOKUP('Transaction Data'!$G11811,Product_Code,Unit_Price)</f>
        <v>23</v>
      </c>
      <c r="M11811" s="3">
        <f>'Transaction Data'!$F11811*'Transaction Data'!$K11811</f>
        <v>4142</v>
      </c>
      <c r="N11811" s="3">
        <f>'Transaction Data'!$F11811*'Transaction Data'!$L11811</f>
        <v>5014</v>
      </c>
      <c r="O11811" s="3">
        <f>'Transaction Data'!$N11811-'Transaction Data'!$M11811</f>
        <v>872</v>
      </c>
      <c r="P11811" s="2">
        <f>DATEDIF('Transaction Data'!$D11811,'Transaction Data'!$A11811,"y")</f>
        <v>40</v>
      </c>
      <c r="Q11811" s="2" t="str">
        <f>FLOOR('Transaction Data'!$P11811,15)&amp;"-"&amp;FLOOR('Transaction Data'!$P11811,15)+14</f>
        <v>30-44</v>
      </c>
      <c r="R11811" s="2" t="str">
        <f>IF('Transaction Data'!$L11811&lt;=10,"Less Expensive","Expensive")</f>
        <v>Expensive</v>
      </c>
      <c r="S11811" s="4">
        <f>WEEKDAY('Transaction Data'!$A11811)</f>
        <v>2</v>
      </c>
      <c r="T11811" s="2" t="str">
        <f>IF(WEEKDAY('Transaction Data'!$A11811,2)&lt;6,"Weekday","Weekend")</f>
        <v>Weekday</v>
      </c>
    </row>
    <row r="11812" ht="15.75" customHeight="1">
      <c r="A11812" s="1">
        <v>45635.0</v>
      </c>
      <c r="B11812" s="2" t="s">
        <v>489</v>
      </c>
      <c r="C11812" s="2" t="s">
        <v>47</v>
      </c>
      <c r="D11812" s="1">
        <v>31905.0</v>
      </c>
      <c r="E11812" s="2" t="s">
        <v>27</v>
      </c>
      <c r="F11812" s="2">
        <v>471.0</v>
      </c>
      <c r="G11812" s="2" t="s">
        <v>44</v>
      </c>
      <c r="H11812" s="2" t="s">
        <v>45</v>
      </c>
      <c r="I11812" s="2" t="s">
        <v>35</v>
      </c>
      <c r="J11812" s="2" t="str">
        <f t="array" ref="J11812">XLOOKUP('Transaction Data'!$G11812,Product_Code,Biscuit_Brand)</f>
        <v>Butter Crunch</v>
      </c>
      <c r="K11812" s="2">
        <f t="array" ref="K11812">XLOOKUP('Transaction Data'!$G11812,Product_Code,Cost)</f>
        <v>10</v>
      </c>
      <c r="L11812" s="2">
        <f t="array" ref="L11812">XLOOKUP('Transaction Data'!$G11812,Product_Code,Unit_Price)</f>
        <v>11</v>
      </c>
      <c r="M11812" s="3">
        <f>'Transaction Data'!$F11812*'Transaction Data'!$K11812</f>
        <v>4710</v>
      </c>
      <c r="N11812" s="3">
        <f>'Transaction Data'!$F11812*'Transaction Data'!$L11812</f>
        <v>5181</v>
      </c>
      <c r="O11812" s="3">
        <f>'Transaction Data'!$N11812-'Transaction Data'!$M11812</f>
        <v>471</v>
      </c>
      <c r="P11812" s="2">
        <f>DATEDIF('Transaction Data'!$D11812,'Transaction Data'!$A11812,"y")</f>
        <v>37</v>
      </c>
      <c r="Q11812" s="2" t="str">
        <f>FLOOR('Transaction Data'!$P11812,15)&amp;"-"&amp;FLOOR('Transaction Data'!$P11812,15)+14</f>
        <v>30-44</v>
      </c>
      <c r="R11812" s="2" t="str">
        <f>IF('Transaction Data'!$L11812&lt;=10,"Less Expensive","Expensive")</f>
        <v>Expensive</v>
      </c>
      <c r="S11812" s="4">
        <f>WEEKDAY('Transaction Data'!$A11812)</f>
        <v>2</v>
      </c>
      <c r="T11812" s="2" t="str">
        <f>IF(WEEKDAY('Transaction Data'!$A11812,2)&lt;6,"Weekday","Weekend")</f>
        <v>Weekday</v>
      </c>
    </row>
    <row r="11813" ht="15.75" customHeight="1">
      <c r="A11813" s="1">
        <v>45645.0</v>
      </c>
      <c r="B11813" s="2" t="s">
        <v>7816</v>
      </c>
      <c r="C11813" s="2" t="s">
        <v>32</v>
      </c>
      <c r="D11813" s="1">
        <v>22004.0</v>
      </c>
      <c r="E11813" s="2" t="s">
        <v>27</v>
      </c>
      <c r="F11813" s="2">
        <v>81.0</v>
      </c>
      <c r="G11813" s="2" t="s">
        <v>38</v>
      </c>
      <c r="H11813" s="2" t="s">
        <v>45</v>
      </c>
      <c r="I11813" s="2" t="s">
        <v>35</v>
      </c>
      <c r="J11813" s="2" t="str">
        <f t="array" ref="J11813">XLOOKUP('Transaction Data'!$G11813,Product_Code,Biscuit_Brand)</f>
        <v>Ginger Snaps</v>
      </c>
      <c r="K11813" s="2">
        <f t="array" ref="K11813">XLOOKUP('Transaction Data'!$G11813,Product_Code,Cost)</f>
        <v>14</v>
      </c>
      <c r="L11813" s="2">
        <f t="array" ref="L11813">XLOOKUP('Transaction Data'!$G11813,Product_Code,Unit_Price)</f>
        <v>28</v>
      </c>
      <c r="M11813" s="3">
        <f>'Transaction Data'!$F11813*'Transaction Data'!$K11813</f>
        <v>1134</v>
      </c>
      <c r="N11813" s="3">
        <f>'Transaction Data'!$F11813*'Transaction Data'!$L11813</f>
        <v>2268</v>
      </c>
      <c r="O11813" s="3">
        <f>'Transaction Data'!$N11813-'Transaction Data'!$M11813</f>
        <v>1134</v>
      </c>
      <c r="P11813" s="2">
        <f>DATEDIF('Transaction Data'!$D11813,'Transaction Data'!$A11813,"y")</f>
        <v>64</v>
      </c>
      <c r="Q11813" s="2" t="str">
        <f>FLOOR('Transaction Data'!$P11813,15)&amp;"-"&amp;FLOOR('Transaction Data'!$P11813,15)+14</f>
        <v>60-74</v>
      </c>
      <c r="R11813" s="2" t="str">
        <f>IF('Transaction Data'!$L11813&lt;=10,"Less Expensive","Expensive")</f>
        <v>Expensive</v>
      </c>
      <c r="S11813" s="4">
        <f>WEEKDAY('Transaction Data'!$A11813)</f>
        <v>5</v>
      </c>
      <c r="T11813" s="2" t="str">
        <f>IF(WEEKDAY('Transaction Data'!$A11813,2)&lt;6,"Weekday","Weekend")</f>
        <v>Weekday</v>
      </c>
    </row>
    <row r="11814" ht="15.75" customHeight="1">
      <c r="A11814" s="1">
        <v>45651.0</v>
      </c>
      <c r="B11814" s="2" t="s">
        <v>4221</v>
      </c>
      <c r="C11814" s="2" t="s">
        <v>41</v>
      </c>
      <c r="D11814" s="1">
        <v>16062.0</v>
      </c>
      <c r="E11814" s="2" t="s">
        <v>37</v>
      </c>
      <c r="F11814" s="2">
        <v>74.0</v>
      </c>
      <c r="G11814" s="2" t="s">
        <v>60</v>
      </c>
      <c r="H11814" s="2" t="s">
        <v>34</v>
      </c>
      <c r="I11814" s="2" t="s">
        <v>25</v>
      </c>
      <c r="J11814" s="2" t="str">
        <f t="array" ref="J11814">XLOOKUP('Transaction Data'!$G11814,Product_Code,Biscuit_Brand)</f>
        <v>Peanut Butter Bites</v>
      </c>
      <c r="K11814" s="2">
        <f t="array" ref="K11814">XLOOKUP('Transaction Data'!$G11814,Product_Code,Cost)</f>
        <v>5</v>
      </c>
      <c r="L11814" s="2">
        <f t="array" ref="L11814">XLOOKUP('Transaction Data'!$G11814,Product_Code,Unit_Price)</f>
        <v>7</v>
      </c>
      <c r="M11814" s="3">
        <f>'Transaction Data'!$F11814*'Transaction Data'!$K11814</f>
        <v>370</v>
      </c>
      <c r="N11814" s="3">
        <f>'Transaction Data'!$F11814*'Transaction Data'!$L11814</f>
        <v>518</v>
      </c>
      <c r="O11814" s="3">
        <f>'Transaction Data'!$N11814-'Transaction Data'!$M11814</f>
        <v>148</v>
      </c>
      <c r="P11814" s="2">
        <f>DATEDIF('Transaction Data'!$D11814,'Transaction Data'!$A11814,"y")</f>
        <v>81</v>
      </c>
      <c r="Q11814" s="2" t="str">
        <f>FLOOR('Transaction Data'!$P11814,15)&amp;"-"&amp;FLOOR('Transaction Data'!$P11814,15)+14</f>
        <v>75-89</v>
      </c>
      <c r="R11814" s="2" t="str">
        <f>IF('Transaction Data'!$L11814&lt;=10,"Less Expensive","Expensive")</f>
        <v>Less Expensive</v>
      </c>
      <c r="S11814" s="4">
        <f>WEEKDAY('Transaction Data'!$A11814)</f>
        <v>4</v>
      </c>
      <c r="T11814" s="2" t="str">
        <f>IF(WEEKDAY('Transaction Data'!$A11814,2)&lt;6,"Weekday","Weekend")</f>
        <v>Weekday</v>
      </c>
    </row>
    <row r="11815" ht="15.75" customHeight="1">
      <c r="A11815" s="1">
        <v>45630.0</v>
      </c>
      <c r="B11815" s="2" t="s">
        <v>1947</v>
      </c>
      <c r="C11815" s="2" t="s">
        <v>54</v>
      </c>
      <c r="D11815" s="1">
        <v>21444.0</v>
      </c>
      <c r="E11815" s="2" t="s">
        <v>37</v>
      </c>
      <c r="F11815" s="2">
        <v>72.0</v>
      </c>
      <c r="G11815" s="2" t="s">
        <v>28</v>
      </c>
      <c r="H11815" s="2" t="s">
        <v>29</v>
      </c>
      <c r="I11815" s="2" t="s">
        <v>25</v>
      </c>
      <c r="J11815" s="2" t="str">
        <f t="array" ref="J11815">XLOOKUP('Transaction Data'!$G11815,Product_Code,Biscuit_Brand)</f>
        <v>Shortbread</v>
      </c>
      <c r="K11815" s="2">
        <f t="array" ref="K11815">XLOOKUP('Transaction Data'!$G11815,Product_Code,Cost)</f>
        <v>10</v>
      </c>
      <c r="L11815" s="2">
        <f t="array" ref="L11815">XLOOKUP('Transaction Data'!$G11815,Product_Code,Unit_Price)</f>
        <v>45</v>
      </c>
      <c r="M11815" s="3">
        <f>'Transaction Data'!$F11815*'Transaction Data'!$K11815</f>
        <v>720</v>
      </c>
      <c r="N11815" s="3">
        <f>'Transaction Data'!$F11815*'Transaction Data'!$L11815</f>
        <v>3240</v>
      </c>
      <c r="O11815" s="3">
        <f>'Transaction Data'!$N11815-'Transaction Data'!$M11815</f>
        <v>2520</v>
      </c>
      <c r="P11815" s="2">
        <f>DATEDIF('Transaction Data'!$D11815,'Transaction Data'!$A11815,"y")</f>
        <v>66</v>
      </c>
      <c r="Q11815" s="2" t="str">
        <f>FLOOR('Transaction Data'!$P11815,15)&amp;"-"&amp;FLOOR('Transaction Data'!$P11815,15)+14</f>
        <v>60-74</v>
      </c>
      <c r="R11815" s="2" t="str">
        <f>IF('Transaction Data'!$L11815&lt;=10,"Less Expensive","Expensive")</f>
        <v>Expensive</v>
      </c>
      <c r="S11815" s="4">
        <f>WEEKDAY('Transaction Data'!$A11815)</f>
        <v>4</v>
      </c>
      <c r="T11815" s="2" t="str">
        <f>IF(WEEKDAY('Transaction Data'!$A11815,2)&lt;6,"Weekday","Weekend")</f>
        <v>Weekday</v>
      </c>
    </row>
    <row r="11816" ht="15.75" customHeight="1">
      <c r="A11816" s="1">
        <v>45641.0</v>
      </c>
      <c r="B11816" s="2" t="s">
        <v>7362</v>
      </c>
      <c r="C11816" s="2" t="s">
        <v>51</v>
      </c>
      <c r="D11816" s="1">
        <v>20489.0</v>
      </c>
      <c r="E11816" s="2" t="s">
        <v>27</v>
      </c>
      <c r="F11816" s="2">
        <v>101.0</v>
      </c>
      <c r="G11816" s="2" t="s">
        <v>38</v>
      </c>
      <c r="H11816" s="2" t="s">
        <v>24</v>
      </c>
      <c r="I11816" s="2" t="s">
        <v>30</v>
      </c>
      <c r="J11816" s="2" t="str">
        <f t="array" ref="J11816">XLOOKUP('Transaction Data'!$G11816,Product_Code,Biscuit_Brand)</f>
        <v>Ginger Snaps</v>
      </c>
      <c r="K11816" s="2">
        <f t="array" ref="K11816">XLOOKUP('Transaction Data'!$G11816,Product_Code,Cost)</f>
        <v>14</v>
      </c>
      <c r="L11816" s="2">
        <f t="array" ref="L11816">XLOOKUP('Transaction Data'!$G11816,Product_Code,Unit_Price)</f>
        <v>28</v>
      </c>
      <c r="M11816" s="3">
        <f>'Transaction Data'!$F11816*'Transaction Data'!$K11816</f>
        <v>1414</v>
      </c>
      <c r="N11816" s="3">
        <f>'Transaction Data'!$F11816*'Transaction Data'!$L11816</f>
        <v>2828</v>
      </c>
      <c r="O11816" s="3">
        <f>'Transaction Data'!$N11816-'Transaction Data'!$M11816</f>
        <v>1414</v>
      </c>
      <c r="P11816" s="2">
        <f>DATEDIF('Transaction Data'!$D11816,'Transaction Data'!$A11816,"y")</f>
        <v>68</v>
      </c>
      <c r="Q11816" s="2" t="str">
        <f>FLOOR('Transaction Data'!$P11816,15)&amp;"-"&amp;FLOOR('Transaction Data'!$P11816,15)+14</f>
        <v>60-74</v>
      </c>
      <c r="R11816" s="2" t="str">
        <f>IF('Transaction Data'!$L11816&lt;=10,"Less Expensive","Expensive")</f>
        <v>Expensive</v>
      </c>
      <c r="S11816" s="4">
        <f>WEEKDAY('Transaction Data'!$A11816)</f>
        <v>1</v>
      </c>
      <c r="T11816" s="2" t="str">
        <f>IF(WEEKDAY('Transaction Data'!$A11816,2)&lt;6,"Weekday","Weekend")</f>
        <v>Weekend</v>
      </c>
    </row>
    <row r="11817" ht="15.75" customHeight="1">
      <c r="A11817" s="1">
        <v>45627.0</v>
      </c>
      <c r="B11817" s="2" t="s">
        <v>785</v>
      </c>
      <c r="C11817" s="2" t="s">
        <v>47</v>
      </c>
      <c r="D11817" s="1">
        <v>36953.0</v>
      </c>
      <c r="E11817" s="2" t="s">
        <v>63</v>
      </c>
      <c r="F11817" s="2">
        <v>432.0</v>
      </c>
      <c r="G11817" s="2" t="s">
        <v>60</v>
      </c>
      <c r="H11817" s="2" t="s">
        <v>52</v>
      </c>
      <c r="I11817" s="2" t="s">
        <v>25</v>
      </c>
      <c r="J11817" s="2" t="str">
        <f t="array" ref="J11817">XLOOKUP('Transaction Data'!$G11817,Product_Code,Biscuit_Brand)</f>
        <v>Peanut Butter Bites</v>
      </c>
      <c r="K11817" s="2">
        <f t="array" ref="K11817">XLOOKUP('Transaction Data'!$G11817,Product_Code,Cost)</f>
        <v>5</v>
      </c>
      <c r="L11817" s="2">
        <f t="array" ref="L11817">XLOOKUP('Transaction Data'!$G11817,Product_Code,Unit_Price)</f>
        <v>7</v>
      </c>
      <c r="M11817" s="3">
        <f>'Transaction Data'!$F11817*'Transaction Data'!$K11817</f>
        <v>2160</v>
      </c>
      <c r="N11817" s="3">
        <f>'Transaction Data'!$F11817*'Transaction Data'!$L11817</f>
        <v>3024</v>
      </c>
      <c r="O11817" s="3">
        <f>'Transaction Data'!$N11817-'Transaction Data'!$M11817</f>
        <v>864</v>
      </c>
      <c r="P11817" s="2">
        <f>DATEDIF('Transaction Data'!$D11817,'Transaction Data'!$A11817,"y")</f>
        <v>23</v>
      </c>
      <c r="Q11817" s="2" t="str">
        <f>FLOOR('Transaction Data'!$P11817,15)&amp;"-"&amp;FLOOR('Transaction Data'!$P11817,15)+14</f>
        <v>15-29</v>
      </c>
      <c r="R11817" s="2" t="str">
        <f>IF('Transaction Data'!$L11817&lt;=10,"Less Expensive","Expensive")</f>
        <v>Less Expensive</v>
      </c>
      <c r="S11817" s="4">
        <f>WEEKDAY('Transaction Data'!$A11817)</f>
        <v>1</v>
      </c>
      <c r="T11817" s="2" t="str">
        <f>IF(WEEKDAY('Transaction Data'!$A11817,2)&lt;6,"Weekday","Weekend")</f>
        <v>Weekend</v>
      </c>
    </row>
    <row r="11818" ht="15.75" customHeight="1">
      <c r="A11818" s="1">
        <v>45653.0</v>
      </c>
      <c r="B11818" s="2" t="s">
        <v>1036</v>
      </c>
      <c r="C11818" s="2" t="s">
        <v>69</v>
      </c>
      <c r="D11818" s="1">
        <v>34089.0</v>
      </c>
      <c r="E11818" s="2" t="s">
        <v>63</v>
      </c>
      <c r="F11818" s="2">
        <v>430.0</v>
      </c>
      <c r="G11818" s="2" t="s">
        <v>48</v>
      </c>
      <c r="H11818" s="2" t="s">
        <v>49</v>
      </c>
      <c r="I11818" s="2" t="s">
        <v>25</v>
      </c>
      <c r="J11818" s="2" t="str">
        <f t="array" ref="J11818">XLOOKUP('Transaction Data'!$G11818,Product_Code,Biscuit_Brand)</f>
        <v>Lemon Crisps</v>
      </c>
      <c r="K11818" s="2">
        <f t="array" ref="K11818">XLOOKUP('Transaction Data'!$G11818,Product_Code,Cost)</f>
        <v>7</v>
      </c>
      <c r="L11818" s="2">
        <f t="array" ref="L11818">XLOOKUP('Transaction Data'!$G11818,Product_Code,Unit_Price)</f>
        <v>9</v>
      </c>
      <c r="M11818" s="3">
        <f>'Transaction Data'!$F11818*'Transaction Data'!$K11818</f>
        <v>3010</v>
      </c>
      <c r="N11818" s="3">
        <f>'Transaction Data'!$F11818*'Transaction Data'!$L11818</f>
        <v>3870</v>
      </c>
      <c r="O11818" s="3">
        <f>'Transaction Data'!$N11818-'Transaction Data'!$M11818</f>
        <v>860</v>
      </c>
      <c r="P11818" s="2">
        <f>DATEDIF('Transaction Data'!$D11818,'Transaction Data'!$A11818,"y")</f>
        <v>31</v>
      </c>
      <c r="Q11818" s="2" t="str">
        <f>FLOOR('Transaction Data'!$P11818,15)&amp;"-"&amp;FLOOR('Transaction Data'!$P11818,15)+14</f>
        <v>30-44</v>
      </c>
      <c r="R11818" s="2" t="str">
        <f>IF('Transaction Data'!$L11818&lt;=10,"Less Expensive","Expensive")</f>
        <v>Less Expensive</v>
      </c>
      <c r="S11818" s="4">
        <f>WEEKDAY('Transaction Data'!$A11818)</f>
        <v>6</v>
      </c>
      <c r="T11818" s="2" t="str">
        <f>IF(WEEKDAY('Transaction Data'!$A11818,2)&lt;6,"Weekday","Weekend")</f>
        <v>Weekday</v>
      </c>
    </row>
    <row r="11819" ht="15.75" customHeight="1">
      <c r="A11819" s="1">
        <v>45640.0</v>
      </c>
      <c r="B11819" s="2" t="s">
        <v>5228</v>
      </c>
      <c r="C11819" s="2" t="s">
        <v>21</v>
      </c>
      <c r="D11819" s="1">
        <v>38117.0</v>
      </c>
      <c r="E11819" s="2" t="s">
        <v>22</v>
      </c>
      <c r="F11819" s="2">
        <v>379.0</v>
      </c>
      <c r="G11819" s="2" t="s">
        <v>48</v>
      </c>
      <c r="H11819" s="2" t="s">
        <v>29</v>
      </c>
      <c r="I11819" s="2" t="s">
        <v>35</v>
      </c>
      <c r="J11819" s="2" t="str">
        <f t="array" ref="J11819">XLOOKUP('Transaction Data'!$G11819,Product_Code,Biscuit_Brand)</f>
        <v>Lemon Crisps</v>
      </c>
      <c r="K11819" s="2">
        <f t="array" ref="K11819">XLOOKUP('Transaction Data'!$G11819,Product_Code,Cost)</f>
        <v>7</v>
      </c>
      <c r="L11819" s="2">
        <f t="array" ref="L11819">XLOOKUP('Transaction Data'!$G11819,Product_Code,Unit_Price)</f>
        <v>9</v>
      </c>
      <c r="M11819" s="3">
        <f>'Transaction Data'!$F11819*'Transaction Data'!$K11819</f>
        <v>2653</v>
      </c>
      <c r="N11819" s="3">
        <f>'Transaction Data'!$F11819*'Transaction Data'!$L11819</f>
        <v>3411</v>
      </c>
      <c r="O11819" s="3">
        <f>'Transaction Data'!$N11819-'Transaction Data'!$M11819</f>
        <v>758</v>
      </c>
      <c r="P11819" s="2">
        <f>DATEDIF('Transaction Data'!$D11819,'Transaction Data'!$A11819,"y")</f>
        <v>20</v>
      </c>
      <c r="Q11819" s="2" t="str">
        <f>FLOOR('Transaction Data'!$P11819,15)&amp;"-"&amp;FLOOR('Transaction Data'!$P11819,15)+14</f>
        <v>15-29</v>
      </c>
      <c r="R11819" s="2" t="str">
        <f>IF('Transaction Data'!$L11819&lt;=10,"Less Expensive","Expensive")</f>
        <v>Less Expensive</v>
      </c>
      <c r="S11819" s="4">
        <f>WEEKDAY('Transaction Data'!$A11819)</f>
        <v>7</v>
      </c>
      <c r="T11819" s="2" t="str">
        <f>IF(WEEKDAY('Transaction Data'!$A11819,2)&lt;6,"Weekday","Weekend")</f>
        <v>Weekend</v>
      </c>
    </row>
    <row r="11820" ht="15.75" customHeight="1">
      <c r="A11820" s="1">
        <v>45656.0</v>
      </c>
      <c r="B11820" s="2" t="s">
        <v>1264</v>
      </c>
      <c r="C11820" s="2" t="s">
        <v>47</v>
      </c>
      <c r="D11820" s="1">
        <v>26084.0</v>
      </c>
      <c r="E11820" s="2" t="s">
        <v>27</v>
      </c>
      <c r="F11820" s="2">
        <v>430.0</v>
      </c>
      <c r="G11820" s="2" t="s">
        <v>55</v>
      </c>
      <c r="H11820" s="2" t="s">
        <v>49</v>
      </c>
      <c r="I11820" s="2" t="s">
        <v>25</v>
      </c>
      <c r="J11820" s="2" t="str">
        <f t="array" ref="J11820">XLOOKUP('Transaction Data'!$G11820,Product_Code,Biscuit_Brand)</f>
        <v>Vanilla Wafers</v>
      </c>
      <c r="K11820" s="2">
        <f t="array" ref="K11820">XLOOKUP('Transaction Data'!$G11820,Product_Code,Cost)</f>
        <v>18</v>
      </c>
      <c r="L11820" s="2">
        <f t="array" ref="L11820">XLOOKUP('Transaction Data'!$G11820,Product_Code,Unit_Price)</f>
        <v>36</v>
      </c>
      <c r="M11820" s="3">
        <f>'Transaction Data'!$F11820*'Transaction Data'!$K11820</f>
        <v>7740</v>
      </c>
      <c r="N11820" s="3">
        <f>'Transaction Data'!$F11820*'Transaction Data'!$L11820</f>
        <v>15480</v>
      </c>
      <c r="O11820" s="3">
        <f>'Transaction Data'!$N11820-'Transaction Data'!$M11820</f>
        <v>7740</v>
      </c>
      <c r="P11820" s="2">
        <f>DATEDIF('Transaction Data'!$D11820,'Transaction Data'!$A11820,"y")</f>
        <v>53</v>
      </c>
      <c r="Q11820" s="2" t="str">
        <f>FLOOR('Transaction Data'!$P11820,15)&amp;"-"&amp;FLOOR('Transaction Data'!$P11820,15)+14</f>
        <v>45-59</v>
      </c>
      <c r="R11820" s="2" t="str">
        <f>IF('Transaction Data'!$L11820&lt;=10,"Less Expensive","Expensive")</f>
        <v>Expensive</v>
      </c>
      <c r="S11820" s="4">
        <f>WEEKDAY('Transaction Data'!$A11820)</f>
        <v>2</v>
      </c>
      <c r="T11820" s="2" t="str">
        <f>IF(WEEKDAY('Transaction Data'!$A11820,2)&lt;6,"Weekday","Weekend")</f>
        <v>Weekday</v>
      </c>
    </row>
    <row r="11821" ht="15.75" customHeight="1">
      <c r="A11821" s="1">
        <v>45643.0</v>
      </c>
      <c r="B11821" s="2" t="s">
        <v>2661</v>
      </c>
      <c r="C11821" s="2" t="s">
        <v>54</v>
      </c>
      <c r="D11821" s="1">
        <v>22188.0</v>
      </c>
      <c r="E11821" s="2" t="s">
        <v>27</v>
      </c>
      <c r="F11821" s="2">
        <v>240.0</v>
      </c>
      <c r="G11821" s="2" t="s">
        <v>57</v>
      </c>
      <c r="H11821" s="2" t="s">
        <v>29</v>
      </c>
      <c r="I11821" s="2" t="s">
        <v>35</v>
      </c>
      <c r="J11821" s="2" t="str">
        <f t="array" ref="J11821">XLOOKUP('Transaction Data'!$G11821,Product_Code,Biscuit_Brand)</f>
        <v>Oatmeal Cookies</v>
      </c>
      <c r="K11821" s="2">
        <f t="array" ref="K11821">XLOOKUP('Transaction Data'!$G11821,Product_Code,Cost)</f>
        <v>19</v>
      </c>
      <c r="L11821" s="2">
        <f t="array" ref="L11821">XLOOKUP('Transaction Data'!$G11821,Product_Code,Unit_Price)</f>
        <v>23</v>
      </c>
      <c r="M11821" s="3">
        <f>'Transaction Data'!$F11821*'Transaction Data'!$K11821</f>
        <v>4560</v>
      </c>
      <c r="N11821" s="3">
        <f>'Transaction Data'!$F11821*'Transaction Data'!$L11821</f>
        <v>5520</v>
      </c>
      <c r="O11821" s="3">
        <f>'Transaction Data'!$N11821-'Transaction Data'!$M11821</f>
        <v>960</v>
      </c>
      <c r="P11821" s="2">
        <f>DATEDIF('Transaction Data'!$D11821,'Transaction Data'!$A11821,"y")</f>
        <v>64</v>
      </c>
      <c r="Q11821" s="2" t="str">
        <f>FLOOR('Transaction Data'!$P11821,15)&amp;"-"&amp;FLOOR('Transaction Data'!$P11821,15)+14</f>
        <v>60-74</v>
      </c>
      <c r="R11821" s="2" t="str">
        <f>IF('Transaction Data'!$L11821&lt;=10,"Less Expensive","Expensive")</f>
        <v>Expensive</v>
      </c>
      <c r="S11821" s="4">
        <f>WEEKDAY('Transaction Data'!$A11821)</f>
        <v>3</v>
      </c>
      <c r="T11821" s="2" t="str">
        <f>IF(WEEKDAY('Transaction Data'!$A11821,2)&lt;6,"Weekday","Weekend")</f>
        <v>Weekday</v>
      </c>
    </row>
    <row r="11822" ht="15.75" customHeight="1">
      <c r="A11822" s="1">
        <v>45656.0</v>
      </c>
      <c r="B11822" s="2" t="s">
        <v>1778</v>
      </c>
      <c r="C11822" s="2" t="s">
        <v>32</v>
      </c>
      <c r="D11822" s="1">
        <v>23832.0</v>
      </c>
      <c r="E11822" s="2" t="s">
        <v>63</v>
      </c>
      <c r="F11822" s="2">
        <v>394.0</v>
      </c>
      <c r="G11822" s="2" t="s">
        <v>33</v>
      </c>
      <c r="H11822" s="2" t="s">
        <v>29</v>
      </c>
      <c r="I11822" s="2" t="s">
        <v>30</v>
      </c>
      <c r="J11822" s="2" t="str">
        <f t="array" ref="J11822">XLOOKUP('Transaction Data'!$G11822,Product_Code,Biscuit_Brand)</f>
        <v>Caramel Biscuits</v>
      </c>
      <c r="K11822" s="2">
        <f t="array" ref="K11822">XLOOKUP('Transaction Data'!$G11822,Product_Code,Cost)</f>
        <v>18</v>
      </c>
      <c r="L11822" s="2">
        <f t="array" ref="L11822">XLOOKUP('Transaction Data'!$G11822,Product_Code,Unit_Price)</f>
        <v>22</v>
      </c>
      <c r="M11822" s="3">
        <f>'Transaction Data'!$F11822*'Transaction Data'!$K11822</f>
        <v>7092</v>
      </c>
      <c r="N11822" s="3">
        <f>'Transaction Data'!$F11822*'Transaction Data'!$L11822</f>
        <v>8668</v>
      </c>
      <c r="O11822" s="3">
        <f>'Transaction Data'!$N11822-'Transaction Data'!$M11822</f>
        <v>1576</v>
      </c>
      <c r="P11822" s="2">
        <f>DATEDIF('Transaction Data'!$D11822,'Transaction Data'!$A11822,"y")</f>
        <v>59</v>
      </c>
      <c r="Q11822" s="2" t="str">
        <f>FLOOR('Transaction Data'!$P11822,15)&amp;"-"&amp;FLOOR('Transaction Data'!$P11822,15)+14</f>
        <v>45-59</v>
      </c>
      <c r="R11822" s="2" t="str">
        <f>IF('Transaction Data'!$L11822&lt;=10,"Less Expensive","Expensive")</f>
        <v>Expensive</v>
      </c>
      <c r="S11822" s="4">
        <f>WEEKDAY('Transaction Data'!$A11822)</f>
        <v>2</v>
      </c>
      <c r="T11822" s="2" t="str">
        <f>IF(WEEKDAY('Transaction Data'!$A11822,2)&lt;6,"Weekday","Weekend")</f>
        <v>Weekday</v>
      </c>
    </row>
    <row r="11823" ht="15.75" customHeight="1">
      <c r="A11823" s="1">
        <v>45636.0</v>
      </c>
      <c r="B11823" s="2" t="s">
        <v>8460</v>
      </c>
      <c r="C11823" s="2" t="s">
        <v>21</v>
      </c>
      <c r="D11823" s="1">
        <v>25839.0</v>
      </c>
      <c r="E11823" s="2" t="s">
        <v>37</v>
      </c>
      <c r="F11823" s="2">
        <v>296.0</v>
      </c>
      <c r="G11823" s="2" t="s">
        <v>23</v>
      </c>
      <c r="H11823" s="2" t="s">
        <v>45</v>
      </c>
      <c r="I11823" s="2" t="s">
        <v>30</v>
      </c>
      <c r="J11823" s="2" t="str">
        <f t="array" ref="J11823">XLOOKUP('Transaction Data'!$G11823,Product_Code,Biscuit_Brand)</f>
        <v>Cinnamon Swirls</v>
      </c>
      <c r="K11823" s="2">
        <f t="array" ref="K11823">XLOOKUP('Transaction Data'!$G11823,Product_Code,Cost)</f>
        <v>10</v>
      </c>
      <c r="L11823" s="2">
        <f t="array" ref="L11823">XLOOKUP('Transaction Data'!$G11823,Product_Code,Unit_Price)</f>
        <v>14</v>
      </c>
      <c r="M11823" s="3">
        <f>'Transaction Data'!$F11823*'Transaction Data'!$K11823</f>
        <v>2960</v>
      </c>
      <c r="N11823" s="3">
        <f>'Transaction Data'!$F11823*'Transaction Data'!$L11823</f>
        <v>4144</v>
      </c>
      <c r="O11823" s="3">
        <f>'Transaction Data'!$N11823-'Transaction Data'!$M11823</f>
        <v>1184</v>
      </c>
      <c r="P11823" s="2">
        <f>DATEDIF('Transaction Data'!$D11823,'Transaction Data'!$A11823,"y")</f>
        <v>54</v>
      </c>
      <c r="Q11823" s="2" t="str">
        <f>FLOOR('Transaction Data'!$P11823,15)&amp;"-"&amp;FLOOR('Transaction Data'!$P11823,15)+14</f>
        <v>45-59</v>
      </c>
      <c r="R11823" s="2" t="str">
        <f>IF('Transaction Data'!$L11823&lt;=10,"Less Expensive","Expensive")</f>
        <v>Expensive</v>
      </c>
      <c r="S11823" s="4">
        <f>WEEKDAY('Transaction Data'!$A11823)</f>
        <v>3</v>
      </c>
      <c r="T11823" s="2" t="str">
        <f>IF(WEEKDAY('Transaction Data'!$A11823,2)&lt;6,"Weekday","Weekend")</f>
        <v>Weekday</v>
      </c>
    </row>
    <row r="11824" ht="15.75" customHeight="1">
      <c r="A11824" s="1">
        <v>45641.0</v>
      </c>
      <c r="B11824" s="2" t="s">
        <v>3387</v>
      </c>
      <c r="C11824" s="2" t="s">
        <v>21</v>
      </c>
      <c r="D11824" s="1">
        <v>25284.0</v>
      </c>
      <c r="E11824" s="2" t="s">
        <v>63</v>
      </c>
      <c r="F11824" s="2">
        <v>116.0</v>
      </c>
      <c r="G11824" s="2" t="s">
        <v>38</v>
      </c>
      <c r="H11824" s="2" t="s">
        <v>52</v>
      </c>
      <c r="I11824" s="2" t="s">
        <v>35</v>
      </c>
      <c r="J11824" s="2" t="str">
        <f t="array" ref="J11824">XLOOKUP('Transaction Data'!$G11824,Product_Code,Biscuit_Brand)</f>
        <v>Ginger Snaps</v>
      </c>
      <c r="K11824" s="2">
        <f t="array" ref="K11824">XLOOKUP('Transaction Data'!$G11824,Product_Code,Cost)</f>
        <v>14</v>
      </c>
      <c r="L11824" s="2">
        <f t="array" ref="L11824">XLOOKUP('Transaction Data'!$G11824,Product_Code,Unit_Price)</f>
        <v>28</v>
      </c>
      <c r="M11824" s="3">
        <f>'Transaction Data'!$F11824*'Transaction Data'!$K11824</f>
        <v>1624</v>
      </c>
      <c r="N11824" s="3">
        <f>'Transaction Data'!$F11824*'Transaction Data'!$L11824</f>
        <v>3248</v>
      </c>
      <c r="O11824" s="3">
        <f>'Transaction Data'!$N11824-'Transaction Data'!$M11824</f>
        <v>1624</v>
      </c>
      <c r="P11824" s="2">
        <f>DATEDIF('Transaction Data'!$D11824,'Transaction Data'!$A11824,"y")</f>
        <v>55</v>
      </c>
      <c r="Q11824" s="2" t="str">
        <f>FLOOR('Transaction Data'!$P11824,15)&amp;"-"&amp;FLOOR('Transaction Data'!$P11824,15)+14</f>
        <v>45-59</v>
      </c>
      <c r="R11824" s="2" t="str">
        <f>IF('Transaction Data'!$L11824&lt;=10,"Less Expensive","Expensive")</f>
        <v>Expensive</v>
      </c>
      <c r="S11824" s="4">
        <f>WEEKDAY('Transaction Data'!$A11824)</f>
        <v>1</v>
      </c>
      <c r="T11824" s="2" t="str">
        <f>IF(WEEKDAY('Transaction Data'!$A11824,2)&lt;6,"Weekday","Weekend")</f>
        <v>Weekend</v>
      </c>
    </row>
    <row r="11825" ht="15.75" customHeight="1">
      <c r="A11825" s="1">
        <v>45628.0</v>
      </c>
      <c r="B11825" s="2" t="s">
        <v>4304</v>
      </c>
      <c r="C11825" s="2" t="s">
        <v>54</v>
      </c>
      <c r="D11825" s="1">
        <v>35103.0</v>
      </c>
      <c r="E11825" s="2" t="s">
        <v>63</v>
      </c>
      <c r="F11825" s="2">
        <v>192.0</v>
      </c>
      <c r="G11825" s="2" t="s">
        <v>38</v>
      </c>
      <c r="H11825" s="2" t="s">
        <v>29</v>
      </c>
      <c r="I11825" s="2" t="s">
        <v>35</v>
      </c>
      <c r="J11825" s="2" t="str">
        <f t="array" ref="J11825">XLOOKUP('Transaction Data'!$G11825,Product_Code,Biscuit_Brand)</f>
        <v>Ginger Snaps</v>
      </c>
      <c r="K11825" s="2">
        <f t="array" ref="K11825">XLOOKUP('Transaction Data'!$G11825,Product_Code,Cost)</f>
        <v>14</v>
      </c>
      <c r="L11825" s="2">
        <f t="array" ref="L11825">XLOOKUP('Transaction Data'!$G11825,Product_Code,Unit_Price)</f>
        <v>28</v>
      </c>
      <c r="M11825" s="3">
        <f>'Transaction Data'!$F11825*'Transaction Data'!$K11825</f>
        <v>2688</v>
      </c>
      <c r="N11825" s="3">
        <f>'Transaction Data'!$F11825*'Transaction Data'!$L11825</f>
        <v>5376</v>
      </c>
      <c r="O11825" s="3">
        <f>'Transaction Data'!$N11825-'Transaction Data'!$M11825</f>
        <v>2688</v>
      </c>
      <c r="P11825" s="2">
        <f>DATEDIF('Transaction Data'!$D11825,'Transaction Data'!$A11825,"y")</f>
        <v>28</v>
      </c>
      <c r="Q11825" s="2" t="str">
        <f>FLOOR('Transaction Data'!$P11825,15)&amp;"-"&amp;FLOOR('Transaction Data'!$P11825,15)+14</f>
        <v>15-29</v>
      </c>
      <c r="R11825" s="2" t="str">
        <f>IF('Transaction Data'!$L11825&lt;=10,"Less Expensive","Expensive")</f>
        <v>Expensive</v>
      </c>
      <c r="S11825" s="4">
        <f>WEEKDAY('Transaction Data'!$A11825)</f>
        <v>2</v>
      </c>
      <c r="T11825" s="2" t="str">
        <f>IF(WEEKDAY('Transaction Data'!$A11825,2)&lt;6,"Weekday","Weekend")</f>
        <v>Weekday</v>
      </c>
    </row>
    <row r="11826" ht="15.75" customHeight="1">
      <c r="A11826" s="1">
        <v>45656.0</v>
      </c>
      <c r="B11826" s="2" t="s">
        <v>5827</v>
      </c>
      <c r="C11826" s="2" t="s">
        <v>72</v>
      </c>
      <c r="D11826" s="1">
        <v>37163.0</v>
      </c>
      <c r="E11826" s="2" t="s">
        <v>22</v>
      </c>
      <c r="F11826" s="2">
        <v>312.0</v>
      </c>
      <c r="G11826" s="2" t="s">
        <v>44</v>
      </c>
      <c r="H11826" s="2" t="s">
        <v>24</v>
      </c>
      <c r="I11826" s="2" t="s">
        <v>25</v>
      </c>
      <c r="J11826" s="2" t="str">
        <f t="array" ref="J11826">XLOOKUP('Transaction Data'!$G11826,Product_Code,Biscuit_Brand)</f>
        <v>Butter Crunch</v>
      </c>
      <c r="K11826" s="2">
        <f t="array" ref="K11826">XLOOKUP('Transaction Data'!$G11826,Product_Code,Cost)</f>
        <v>10</v>
      </c>
      <c r="L11826" s="2">
        <f t="array" ref="L11826">XLOOKUP('Transaction Data'!$G11826,Product_Code,Unit_Price)</f>
        <v>11</v>
      </c>
      <c r="M11826" s="3">
        <f>'Transaction Data'!$F11826*'Transaction Data'!$K11826</f>
        <v>3120</v>
      </c>
      <c r="N11826" s="3">
        <f>'Transaction Data'!$F11826*'Transaction Data'!$L11826</f>
        <v>3432</v>
      </c>
      <c r="O11826" s="3">
        <f>'Transaction Data'!$N11826-'Transaction Data'!$M11826</f>
        <v>312</v>
      </c>
      <c r="P11826" s="2">
        <f>DATEDIF('Transaction Data'!$D11826,'Transaction Data'!$A11826,"y")</f>
        <v>23</v>
      </c>
      <c r="Q11826" s="2" t="str">
        <f>FLOOR('Transaction Data'!$P11826,15)&amp;"-"&amp;FLOOR('Transaction Data'!$P11826,15)+14</f>
        <v>15-29</v>
      </c>
      <c r="R11826" s="2" t="str">
        <f>IF('Transaction Data'!$L11826&lt;=10,"Less Expensive","Expensive")</f>
        <v>Expensive</v>
      </c>
      <c r="S11826" s="4">
        <f>WEEKDAY('Transaction Data'!$A11826)</f>
        <v>2</v>
      </c>
      <c r="T11826" s="2" t="str">
        <f>IF(WEEKDAY('Transaction Data'!$A11826,2)&lt;6,"Weekday","Weekend")</f>
        <v>Weekday</v>
      </c>
    </row>
    <row r="11827" ht="15.75" customHeight="1">
      <c r="A11827" s="1">
        <v>45639.0</v>
      </c>
      <c r="B11827" s="2" t="s">
        <v>3969</v>
      </c>
      <c r="C11827" s="2" t="s">
        <v>72</v>
      </c>
      <c r="D11827" s="1">
        <v>19414.0</v>
      </c>
      <c r="E11827" s="2" t="s">
        <v>63</v>
      </c>
      <c r="F11827" s="2">
        <v>220.0</v>
      </c>
      <c r="G11827" s="2" t="s">
        <v>48</v>
      </c>
      <c r="H11827" s="2" t="s">
        <v>52</v>
      </c>
      <c r="I11827" s="2" t="s">
        <v>25</v>
      </c>
      <c r="J11827" s="2" t="str">
        <f t="array" ref="J11827">XLOOKUP('Transaction Data'!$G11827,Product_Code,Biscuit_Brand)</f>
        <v>Lemon Crisps</v>
      </c>
      <c r="K11827" s="2">
        <f t="array" ref="K11827">XLOOKUP('Transaction Data'!$G11827,Product_Code,Cost)</f>
        <v>7</v>
      </c>
      <c r="L11827" s="2">
        <f t="array" ref="L11827">XLOOKUP('Transaction Data'!$G11827,Product_Code,Unit_Price)</f>
        <v>9</v>
      </c>
      <c r="M11827" s="3">
        <f>'Transaction Data'!$F11827*'Transaction Data'!$K11827</f>
        <v>1540</v>
      </c>
      <c r="N11827" s="3">
        <f>'Transaction Data'!$F11827*'Transaction Data'!$L11827</f>
        <v>1980</v>
      </c>
      <c r="O11827" s="3">
        <f>'Transaction Data'!$N11827-'Transaction Data'!$M11827</f>
        <v>440</v>
      </c>
      <c r="P11827" s="2">
        <f>DATEDIF('Transaction Data'!$D11827,'Transaction Data'!$A11827,"y")</f>
        <v>71</v>
      </c>
      <c r="Q11827" s="2" t="str">
        <f>FLOOR('Transaction Data'!$P11827,15)&amp;"-"&amp;FLOOR('Transaction Data'!$P11827,15)+14</f>
        <v>60-74</v>
      </c>
      <c r="R11827" s="2" t="str">
        <f>IF('Transaction Data'!$L11827&lt;=10,"Less Expensive","Expensive")</f>
        <v>Less Expensive</v>
      </c>
      <c r="S11827" s="4">
        <f>WEEKDAY('Transaction Data'!$A11827)</f>
        <v>6</v>
      </c>
      <c r="T11827" s="2" t="str">
        <f>IF(WEEKDAY('Transaction Data'!$A11827,2)&lt;6,"Weekday","Weekend")</f>
        <v>Weekday</v>
      </c>
    </row>
    <row r="11828" ht="15.75" customHeight="1">
      <c r="A11828" s="1">
        <v>45634.0</v>
      </c>
      <c r="B11828" s="2" t="s">
        <v>4345</v>
      </c>
      <c r="C11828" s="2" t="s">
        <v>32</v>
      </c>
      <c r="D11828" s="1">
        <v>37683.0</v>
      </c>
      <c r="E11828" s="2" t="s">
        <v>22</v>
      </c>
      <c r="F11828" s="2">
        <v>268.0</v>
      </c>
      <c r="G11828" s="2" t="s">
        <v>38</v>
      </c>
      <c r="H11828" s="2" t="s">
        <v>24</v>
      </c>
      <c r="I11828" s="2" t="s">
        <v>30</v>
      </c>
      <c r="J11828" s="2" t="str">
        <f t="array" ref="J11828">XLOOKUP('Transaction Data'!$G11828,Product_Code,Biscuit_Brand)</f>
        <v>Ginger Snaps</v>
      </c>
      <c r="K11828" s="2">
        <f t="array" ref="K11828">XLOOKUP('Transaction Data'!$G11828,Product_Code,Cost)</f>
        <v>14</v>
      </c>
      <c r="L11828" s="2">
        <f t="array" ref="L11828">XLOOKUP('Transaction Data'!$G11828,Product_Code,Unit_Price)</f>
        <v>28</v>
      </c>
      <c r="M11828" s="3">
        <f>'Transaction Data'!$F11828*'Transaction Data'!$K11828</f>
        <v>3752</v>
      </c>
      <c r="N11828" s="3">
        <f>'Transaction Data'!$F11828*'Transaction Data'!$L11828</f>
        <v>7504</v>
      </c>
      <c r="O11828" s="3">
        <f>'Transaction Data'!$N11828-'Transaction Data'!$M11828</f>
        <v>3752</v>
      </c>
      <c r="P11828" s="2">
        <f>DATEDIF('Transaction Data'!$D11828,'Transaction Data'!$A11828,"y")</f>
        <v>21</v>
      </c>
      <c r="Q11828" s="2" t="str">
        <f>FLOOR('Transaction Data'!$P11828,15)&amp;"-"&amp;FLOOR('Transaction Data'!$P11828,15)+14</f>
        <v>15-29</v>
      </c>
      <c r="R11828" s="2" t="str">
        <f>IF('Transaction Data'!$L11828&lt;=10,"Less Expensive","Expensive")</f>
        <v>Expensive</v>
      </c>
      <c r="S11828" s="4">
        <f>WEEKDAY('Transaction Data'!$A11828)</f>
        <v>1</v>
      </c>
      <c r="T11828" s="2" t="str">
        <f>IF(WEEKDAY('Transaction Data'!$A11828,2)&lt;6,"Weekday","Weekend")</f>
        <v>Weekend</v>
      </c>
    </row>
    <row r="11829" ht="15.75" customHeight="1">
      <c r="A11829" s="1">
        <v>45632.0</v>
      </c>
      <c r="B11829" s="2" t="s">
        <v>5732</v>
      </c>
      <c r="C11829" s="2" t="s">
        <v>72</v>
      </c>
      <c r="D11829" s="1">
        <v>23208.0</v>
      </c>
      <c r="E11829" s="2" t="s">
        <v>37</v>
      </c>
      <c r="F11829" s="2">
        <v>36.0</v>
      </c>
      <c r="G11829" s="2" t="s">
        <v>44</v>
      </c>
      <c r="H11829" s="2" t="s">
        <v>24</v>
      </c>
      <c r="I11829" s="2" t="s">
        <v>25</v>
      </c>
      <c r="J11829" s="2" t="str">
        <f t="array" ref="J11829">XLOOKUP('Transaction Data'!$G11829,Product_Code,Biscuit_Brand)</f>
        <v>Butter Crunch</v>
      </c>
      <c r="K11829" s="2">
        <f t="array" ref="K11829">XLOOKUP('Transaction Data'!$G11829,Product_Code,Cost)</f>
        <v>10</v>
      </c>
      <c r="L11829" s="2">
        <f t="array" ref="L11829">XLOOKUP('Transaction Data'!$G11829,Product_Code,Unit_Price)</f>
        <v>11</v>
      </c>
      <c r="M11829" s="3">
        <f>'Transaction Data'!$F11829*'Transaction Data'!$K11829</f>
        <v>360</v>
      </c>
      <c r="N11829" s="3">
        <f>'Transaction Data'!$F11829*'Transaction Data'!$L11829</f>
        <v>396</v>
      </c>
      <c r="O11829" s="3">
        <f>'Transaction Data'!$N11829-'Transaction Data'!$M11829</f>
        <v>36</v>
      </c>
      <c r="P11829" s="2">
        <f>DATEDIF('Transaction Data'!$D11829,'Transaction Data'!$A11829,"y")</f>
        <v>61</v>
      </c>
      <c r="Q11829" s="2" t="str">
        <f>FLOOR('Transaction Data'!$P11829,15)&amp;"-"&amp;FLOOR('Transaction Data'!$P11829,15)+14</f>
        <v>60-74</v>
      </c>
      <c r="R11829" s="2" t="str">
        <f>IF('Transaction Data'!$L11829&lt;=10,"Less Expensive","Expensive")</f>
        <v>Expensive</v>
      </c>
      <c r="S11829" s="4">
        <f>WEEKDAY('Transaction Data'!$A11829)</f>
        <v>6</v>
      </c>
      <c r="T11829" s="2" t="str">
        <f>IF(WEEKDAY('Transaction Data'!$A11829,2)&lt;6,"Weekday","Weekend")</f>
        <v>Weekday</v>
      </c>
    </row>
    <row r="11830" ht="15.75" customHeight="1">
      <c r="A11830" s="1">
        <v>45648.0</v>
      </c>
      <c r="B11830" s="2" t="s">
        <v>6513</v>
      </c>
      <c r="C11830" s="2" t="s">
        <v>32</v>
      </c>
      <c r="D11830" s="1">
        <v>31794.0</v>
      </c>
      <c r="E11830" s="2" t="s">
        <v>63</v>
      </c>
      <c r="F11830" s="2">
        <v>228.0</v>
      </c>
      <c r="G11830" s="2" t="s">
        <v>55</v>
      </c>
      <c r="H11830" s="2" t="s">
        <v>34</v>
      </c>
      <c r="I11830" s="2" t="s">
        <v>25</v>
      </c>
      <c r="J11830" s="2" t="str">
        <f t="array" ref="J11830">XLOOKUP('Transaction Data'!$G11830,Product_Code,Biscuit_Brand)</f>
        <v>Vanilla Wafers</v>
      </c>
      <c r="K11830" s="2">
        <f t="array" ref="K11830">XLOOKUP('Transaction Data'!$G11830,Product_Code,Cost)</f>
        <v>18</v>
      </c>
      <c r="L11830" s="2">
        <f t="array" ref="L11830">XLOOKUP('Transaction Data'!$G11830,Product_Code,Unit_Price)</f>
        <v>36</v>
      </c>
      <c r="M11830" s="3">
        <f>'Transaction Data'!$F11830*'Transaction Data'!$K11830</f>
        <v>4104</v>
      </c>
      <c r="N11830" s="3">
        <f>'Transaction Data'!$F11830*'Transaction Data'!$L11830</f>
        <v>8208</v>
      </c>
      <c r="O11830" s="3">
        <f>'Transaction Data'!$N11830-'Transaction Data'!$M11830</f>
        <v>4104</v>
      </c>
      <c r="P11830" s="2">
        <f>DATEDIF('Transaction Data'!$D11830,'Transaction Data'!$A11830,"y")</f>
        <v>37</v>
      </c>
      <c r="Q11830" s="2" t="str">
        <f>FLOOR('Transaction Data'!$P11830,15)&amp;"-"&amp;FLOOR('Transaction Data'!$P11830,15)+14</f>
        <v>30-44</v>
      </c>
      <c r="R11830" s="2" t="str">
        <f>IF('Transaction Data'!$L11830&lt;=10,"Less Expensive","Expensive")</f>
        <v>Expensive</v>
      </c>
      <c r="S11830" s="4">
        <f>WEEKDAY('Transaction Data'!$A11830)</f>
        <v>1</v>
      </c>
      <c r="T11830" s="2" t="str">
        <f>IF(WEEKDAY('Transaction Data'!$A11830,2)&lt;6,"Weekday","Weekend")</f>
        <v>Weekend</v>
      </c>
    </row>
    <row r="11831" ht="15.75" customHeight="1">
      <c r="A11831" s="1">
        <v>45643.0</v>
      </c>
      <c r="B11831" s="2" t="s">
        <v>8887</v>
      </c>
      <c r="C11831" s="2" t="s">
        <v>41</v>
      </c>
      <c r="D11831" s="1">
        <v>35644.0</v>
      </c>
      <c r="E11831" s="2" t="s">
        <v>27</v>
      </c>
      <c r="F11831" s="2">
        <v>300.0</v>
      </c>
      <c r="G11831" s="2" t="s">
        <v>60</v>
      </c>
      <c r="H11831" s="2" t="s">
        <v>29</v>
      </c>
      <c r="I11831" s="2" t="s">
        <v>35</v>
      </c>
      <c r="J11831" s="2" t="str">
        <f t="array" ref="J11831">XLOOKUP('Transaction Data'!$G11831,Product_Code,Biscuit_Brand)</f>
        <v>Peanut Butter Bites</v>
      </c>
      <c r="K11831" s="2">
        <f t="array" ref="K11831">XLOOKUP('Transaction Data'!$G11831,Product_Code,Cost)</f>
        <v>5</v>
      </c>
      <c r="L11831" s="2">
        <f t="array" ref="L11831">XLOOKUP('Transaction Data'!$G11831,Product_Code,Unit_Price)</f>
        <v>7</v>
      </c>
      <c r="M11831" s="3">
        <f>'Transaction Data'!$F11831*'Transaction Data'!$K11831</f>
        <v>1500</v>
      </c>
      <c r="N11831" s="3">
        <f>'Transaction Data'!$F11831*'Transaction Data'!$L11831</f>
        <v>2100</v>
      </c>
      <c r="O11831" s="3">
        <f>'Transaction Data'!$N11831-'Transaction Data'!$M11831</f>
        <v>600</v>
      </c>
      <c r="P11831" s="2">
        <f>DATEDIF('Transaction Data'!$D11831,'Transaction Data'!$A11831,"y")</f>
        <v>27</v>
      </c>
      <c r="Q11831" s="2" t="str">
        <f>FLOOR('Transaction Data'!$P11831,15)&amp;"-"&amp;FLOOR('Transaction Data'!$P11831,15)+14</f>
        <v>15-29</v>
      </c>
      <c r="R11831" s="2" t="str">
        <f>IF('Transaction Data'!$L11831&lt;=10,"Less Expensive","Expensive")</f>
        <v>Less Expensive</v>
      </c>
      <c r="S11831" s="4">
        <f>WEEKDAY('Transaction Data'!$A11831)</f>
        <v>3</v>
      </c>
      <c r="T11831" s="2" t="str">
        <f>IF(WEEKDAY('Transaction Data'!$A11831,2)&lt;6,"Weekday","Weekend")</f>
        <v>Weekday</v>
      </c>
    </row>
    <row r="11832" ht="15.75" customHeight="1">
      <c r="A11832" s="1">
        <v>45652.0</v>
      </c>
      <c r="B11832" s="2" t="s">
        <v>5571</v>
      </c>
      <c r="C11832" s="2" t="s">
        <v>54</v>
      </c>
      <c r="D11832" s="1">
        <v>23463.0</v>
      </c>
      <c r="E11832" s="2" t="s">
        <v>63</v>
      </c>
      <c r="F11832" s="2">
        <v>73.0</v>
      </c>
      <c r="G11832" s="2" t="s">
        <v>61</v>
      </c>
      <c r="H11832" s="2" t="s">
        <v>45</v>
      </c>
      <c r="I11832" s="2" t="s">
        <v>25</v>
      </c>
      <c r="J11832" s="2" t="str">
        <f t="array" ref="J11832">XLOOKUP('Transaction Data'!$G11832,Product_Code,Biscuit_Brand)</f>
        <v>Choco Delight</v>
      </c>
      <c r="K11832" s="2">
        <f t="array" ref="K11832">XLOOKUP('Transaction Data'!$G11832,Product_Code,Cost)</f>
        <v>3</v>
      </c>
      <c r="L11832" s="2">
        <f t="array" ref="L11832">XLOOKUP('Transaction Data'!$G11832,Product_Code,Unit_Price)</f>
        <v>5</v>
      </c>
      <c r="M11832" s="3">
        <f>'Transaction Data'!$F11832*'Transaction Data'!$K11832</f>
        <v>219</v>
      </c>
      <c r="N11832" s="3">
        <f>'Transaction Data'!$F11832*'Transaction Data'!$L11832</f>
        <v>365</v>
      </c>
      <c r="O11832" s="3">
        <f>'Transaction Data'!$N11832-'Transaction Data'!$M11832</f>
        <v>146</v>
      </c>
      <c r="P11832" s="2">
        <f>DATEDIF('Transaction Data'!$D11832,'Transaction Data'!$A11832,"y")</f>
        <v>60</v>
      </c>
      <c r="Q11832" s="2" t="str">
        <f>FLOOR('Transaction Data'!$P11832,15)&amp;"-"&amp;FLOOR('Transaction Data'!$P11832,15)+14</f>
        <v>60-74</v>
      </c>
      <c r="R11832" s="2" t="str">
        <f>IF('Transaction Data'!$L11832&lt;=10,"Less Expensive","Expensive")</f>
        <v>Less Expensive</v>
      </c>
      <c r="S11832" s="4">
        <f>WEEKDAY('Transaction Data'!$A11832)</f>
        <v>5</v>
      </c>
      <c r="T11832" s="2" t="str">
        <f>IF(WEEKDAY('Transaction Data'!$A11832,2)&lt;6,"Weekday","Weekend")</f>
        <v>Weekday</v>
      </c>
    </row>
    <row r="11833" ht="15.75" customHeight="1">
      <c r="A11833" s="1">
        <v>45646.0</v>
      </c>
      <c r="B11833" s="2" t="s">
        <v>7928</v>
      </c>
      <c r="C11833" s="2" t="s">
        <v>47</v>
      </c>
      <c r="D11833" s="1">
        <v>32068.0</v>
      </c>
      <c r="E11833" s="2" t="s">
        <v>22</v>
      </c>
      <c r="F11833" s="2">
        <v>474.0</v>
      </c>
      <c r="G11833" s="2" t="s">
        <v>60</v>
      </c>
      <c r="H11833" s="2" t="s">
        <v>42</v>
      </c>
      <c r="I11833" s="2" t="s">
        <v>30</v>
      </c>
      <c r="J11833" s="2" t="str">
        <f t="array" ref="J11833">XLOOKUP('Transaction Data'!$G11833,Product_Code,Biscuit_Brand)</f>
        <v>Peanut Butter Bites</v>
      </c>
      <c r="K11833" s="2">
        <f t="array" ref="K11833">XLOOKUP('Transaction Data'!$G11833,Product_Code,Cost)</f>
        <v>5</v>
      </c>
      <c r="L11833" s="2">
        <f t="array" ref="L11833">XLOOKUP('Transaction Data'!$G11833,Product_Code,Unit_Price)</f>
        <v>7</v>
      </c>
      <c r="M11833" s="3">
        <f>'Transaction Data'!$F11833*'Transaction Data'!$K11833</f>
        <v>2370</v>
      </c>
      <c r="N11833" s="3">
        <f>'Transaction Data'!$F11833*'Transaction Data'!$L11833</f>
        <v>3318</v>
      </c>
      <c r="O11833" s="3">
        <f>'Transaction Data'!$N11833-'Transaction Data'!$M11833</f>
        <v>948</v>
      </c>
      <c r="P11833" s="2">
        <f>DATEDIF('Transaction Data'!$D11833,'Transaction Data'!$A11833,"y")</f>
        <v>37</v>
      </c>
      <c r="Q11833" s="2" t="str">
        <f>FLOOR('Transaction Data'!$P11833,15)&amp;"-"&amp;FLOOR('Transaction Data'!$P11833,15)+14</f>
        <v>30-44</v>
      </c>
      <c r="R11833" s="2" t="str">
        <f>IF('Transaction Data'!$L11833&lt;=10,"Less Expensive","Expensive")</f>
        <v>Less Expensive</v>
      </c>
      <c r="S11833" s="4">
        <f>WEEKDAY('Transaction Data'!$A11833)</f>
        <v>6</v>
      </c>
      <c r="T11833" s="2" t="str">
        <f>IF(WEEKDAY('Transaction Data'!$A11833,2)&lt;6,"Weekday","Weekend")</f>
        <v>Weekday</v>
      </c>
    </row>
    <row r="11834" ht="15.75" customHeight="1">
      <c r="A11834" s="1">
        <v>45639.0</v>
      </c>
      <c r="B11834" s="2" t="s">
        <v>8029</v>
      </c>
      <c r="C11834" s="2" t="s">
        <v>69</v>
      </c>
      <c r="D11834" s="1">
        <v>20050.0</v>
      </c>
      <c r="E11834" s="2" t="s">
        <v>63</v>
      </c>
      <c r="F11834" s="2">
        <v>452.0</v>
      </c>
      <c r="G11834" s="2" t="s">
        <v>28</v>
      </c>
      <c r="H11834" s="2" t="s">
        <v>42</v>
      </c>
      <c r="I11834" s="2" t="s">
        <v>25</v>
      </c>
      <c r="J11834" s="2" t="str">
        <f t="array" ref="J11834">XLOOKUP('Transaction Data'!$G11834,Product_Code,Biscuit_Brand)</f>
        <v>Shortbread</v>
      </c>
      <c r="K11834" s="2">
        <f t="array" ref="K11834">XLOOKUP('Transaction Data'!$G11834,Product_Code,Cost)</f>
        <v>10</v>
      </c>
      <c r="L11834" s="2">
        <f t="array" ref="L11834">XLOOKUP('Transaction Data'!$G11834,Product_Code,Unit_Price)</f>
        <v>45</v>
      </c>
      <c r="M11834" s="3">
        <f>'Transaction Data'!$F11834*'Transaction Data'!$K11834</f>
        <v>4520</v>
      </c>
      <c r="N11834" s="3">
        <f>'Transaction Data'!$F11834*'Transaction Data'!$L11834</f>
        <v>20340</v>
      </c>
      <c r="O11834" s="3">
        <f>'Transaction Data'!$N11834-'Transaction Data'!$M11834</f>
        <v>15820</v>
      </c>
      <c r="P11834" s="2">
        <f>DATEDIF('Transaction Data'!$D11834,'Transaction Data'!$A11834,"y")</f>
        <v>70</v>
      </c>
      <c r="Q11834" s="2" t="str">
        <f>FLOOR('Transaction Data'!$P11834,15)&amp;"-"&amp;FLOOR('Transaction Data'!$P11834,15)+14</f>
        <v>60-74</v>
      </c>
      <c r="R11834" s="2" t="str">
        <f>IF('Transaction Data'!$L11834&lt;=10,"Less Expensive","Expensive")</f>
        <v>Expensive</v>
      </c>
      <c r="S11834" s="4">
        <f>WEEKDAY('Transaction Data'!$A11834)</f>
        <v>6</v>
      </c>
      <c r="T11834" s="2" t="str">
        <f>IF(WEEKDAY('Transaction Data'!$A11834,2)&lt;6,"Weekday","Weekend")</f>
        <v>Weekday</v>
      </c>
    </row>
    <row r="11835" ht="15.75" customHeight="1">
      <c r="A11835" s="1">
        <v>45628.0</v>
      </c>
      <c r="B11835" s="2" t="s">
        <v>5595</v>
      </c>
      <c r="C11835" s="2" t="s">
        <v>51</v>
      </c>
      <c r="D11835" s="1">
        <v>28460.0</v>
      </c>
      <c r="E11835" s="2" t="s">
        <v>22</v>
      </c>
      <c r="F11835" s="2">
        <v>35.0</v>
      </c>
      <c r="G11835" s="2" t="s">
        <v>33</v>
      </c>
      <c r="H11835" s="2" t="s">
        <v>24</v>
      </c>
      <c r="I11835" s="2" t="s">
        <v>35</v>
      </c>
      <c r="J11835" s="2" t="str">
        <f t="array" ref="J11835">XLOOKUP('Transaction Data'!$G11835,Product_Code,Biscuit_Brand)</f>
        <v>Caramel Biscuits</v>
      </c>
      <c r="K11835" s="2">
        <f t="array" ref="K11835">XLOOKUP('Transaction Data'!$G11835,Product_Code,Cost)</f>
        <v>18</v>
      </c>
      <c r="L11835" s="2">
        <f t="array" ref="L11835">XLOOKUP('Transaction Data'!$G11835,Product_Code,Unit_Price)</f>
        <v>22</v>
      </c>
      <c r="M11835" s="3">
        <f>'Transaction Data'!$F11835*'Transaction Data'!$K11835</f>
        <v>630</v>
      </c>
      <c r="N11835" s="3">
        <f>'Transaction Data'!$F11835*'Transaction Data'!$L11835</f>
        <v>770</v>
      </c>
      <c r="O11835" s="3">
        <f>'Transaction Data'!$N11835-'Transaction Data'!$M11835</f>
        <v>140</v>
      </c>
      <c r="P11835" s="2">
        <f>DATEDIF('Transaction Data'!$D11835,'Transaction Data'!$A11835,"y")</f>
        <v>47</v>
      </c>
      <c r="Q11835" s="2" t="str">
        <f>FLOOR('Transaction Data'!$P11835,15)&amp;"-"&amp;FLOOR('Transaction Data'!$P11835,15)+14</f>
        <v>45-59</v>
      </c>
      <c r="R11835" s="2" t="str">
        <f>IF('Transaction Data'!$L11835&lt;=10,"Less Expensive","Expensive")</f>
        <v>Expensive</v>
      </c>
      <c r="S11835" s="4">
        <f>WEEKDAY('Transaction Data'!$A11835)</f>
        <v>2</v>
      </c>
      <c r="T11835" s="2" t="str">
        <f>IF(WEEKDAY('Transaction Data'!$A11835,2)&lt;6,"Weekday","Weekend")</f>
        <v>Weekday</v>
      </c>
    </row>
    <row r="11836" ht="15.75" customHeight="1">
      <c r="A11836" s="1">
        <v>45638.0</v>
      </c>
      <c r="B11836" s="2" t="s">
        <v>8624</v>
      </c>
      <c r="C11836" s="2" t="s">
        <v>47</v>
      </c>
      <c r="D11836" s="1">
        <v>33087.0</v>
      </c>
      <c r="E11836" s="2" t="s">
        <v>22</v>
      </c>
      <c r="F11836" s="2">
        <v>96.0</v>
      </c>
      <c r="G11836" s="2" t="s">
        <v>44</v>
      </c>
      <c r="H11836" s="2" t="s">
        <v>42</v>
      </c>
      <c r="I11836" s="2" t="s">
        <v>30</v>
      </c>
      <c r="J11836" s="2" t="str">
        <f t="array" ref="J11836">XLOOKUP('Transaction Data'!$G11836,Product_Code,Biscuit_Brand)</f>
        <v>Butter Crunch</v>
      </c>
      <c r="K11836" s="2">
        <f t="array" ref="K11836">XLOOKUP('Transaction Data'!$G11836,Product_Code,Cost)</f>
        <v>10</v>
      </c>
      <c r="L11836" s="2">
        <f t="array" ref="L11836">XLOOKUP('Transaction Data'!$G11836,Product_Code,Unit_Price)</f>
        <v>11</v>
      </c>
      <c r="M11836" s="3">
        <f>'Transaction Data'!$F11836*'Transaction Data'!$K11836</f>
        <v>960</v>
      </c>
      <c r="N11836" s="3">
        <f>'Transaction Data'!$F11836*'Transaction Data'!$L11836</f>
        <v>1056</v>
      </c>
      <c r="O11836" s="3">
        <f>'Transaction Data'!$N11836-'Transaction Data'!$M11836</f>
        <v>96</v>
      </c>
      <c r="P11836" s="2">
        <f>DATEDIF('Transaction Data'!$D11836,'Transaction Data'!$A11836,"y")</f>
        <v>34</v>
      </c>
      <c r="Q11836" s="2" t="str">
        <f>FLOOR('Transaction Data'!$P11836,15)&amp;"-"&amp;FLOOR('Transaction Data'!$P11836,15)+14</f>
        <v>30-44</v>
      </c>
      <c r="R11836" s="2" t="str">
        <f>IF('Transaction Data'!$L11836&lt;=10,"Less Expensive","Expensive")</f>
        <v>Expensive</v>
      </c>
      <c r="S11836" s="4">
        <f>WEEKDAY('Transaction Data'!$A11836)</f>
        <v>5</v>
      </c>
      <c r="T11836" s="2" t="str">
        <f>IF(WEEKDAY('Transaction Data'!$A11836,2)&lt;6,"Weekday","Weekend")</f>
        <v>Weekday</v>
      </c>
    </row>
    <row r="11837" ht="15.75" customHeight="1">
      <c r="A11837" s="1">
        <v>45632.0</v>
      </c>
      <c r="B11837" s="2" t="s">
        <v>40</v>
      </c>
      <c r="C11837" s="2" t="s">
        <v>41</v>
      </c>
      <c r="D11837" s="1">
        <v>31787.0</v>
      </c>
      <c r="E11837" s="2" t="s">
        <v>63</v>
      </c>
      <c r="F11837" s="2">
        <v>386.0</v>
      </c>
      <c r="G11837" s="2" t="s">
        <v>33</v>
      </c>
      <c r="H11837" s="2" t="s">
        <v>24</v>
      </c>
      <c r="I11837" s="2" t="s">
        <v>30</v>
      </c>
      <c r="J11837" s="2" t="str">
        <f t="array" ref="J11837">XLOOKUP('Transaction Data'!$G11837,Product_Code,Biscuit_Brand)</f>
        <v>Caramel Biscuits</v>
      </c>
      <c r="K11837" s="2">
        <f t="array" ref="K11837">XLOOKUP('Transaction Data'!$G11837,Product_Code,Cost)</f>
        <v>18</v>
      </c>
      <c r="L11837" s="2">
        <f t="array" ref="L11837">XLOOKUP('Transaction Data'!$G11837,Product_Code,Unit_Price)</f>
        <v>22</v>
      </c>
      <c r="M11837" s="3">
        <f>'Transaction Data'!$F11837*'Transaction Data'!$K11837</f>
        <v>6948</v>
      </c>
      <c r="N11837" s="3">
        <f>'Transaction Data'!$F11837*'Transaction Data'!$L11837</f>
        <v>8492</v>
      </c>
      <c r="O11837" s="3">
        <f>'Transaction Data'!$N11837-'Transaction Data'!$M11837</f>
        <v>1544</v>
      </c>
      <c r="P11837" s="2">
        <f>DATEDIF('Transaction Data'!$D11837,'Transaction Data'!$A11837,"y")</f>
        <v>37</v>
      </c>
      <c r="Q11837" s="2" t="str">
        <f>FLOOR('Transaction Data'!$P11837,15)&amp;"-"&amp;FLOOR('Transaction Data'!$P11837,15)+14</f>
        <v>30-44</v>
      </c>
      <c r="R11837" s="2" t="str">
        <f>IF('Transaction Data'!$L11837&lt;=10,"Less Expensive","Expensive")</f>
        <v>Expensive</v>
      </c>
      <c r="S11837" s="4">
        <f>WEEKDAY('Transaction Data'!$A11837)</f>
        <v>6</v>
      </c>
      <c r="T11837" s="2" t="str">
        <f>IF(WEEKDAY('Transaction Data'!$A11837,2)&lt;6,"Weekday","Weekend")</f>
        <v>Weekday</v>
      </c>
    </row>
    <row r="11838" ht="15.75" customHeight="1">
      <c r="A11838" s="1">
        <v>45632.0</v>
      </c>
      <c r="B11838" s="2" t="s">
        <v>2022</v>
      </c>
      <c r="C11838" s="2" t="s">
        <v>65</v>
      </c>
      <c r="D11838" s="1">
        <v>29935.0</v>
      </c>
      <c r="E11838" s="2" t="s">
        <v>37</v>
      </c>
      <c r="F11838" s="2">
        <v>480.0</v>
      </c>
      <c r="G11838" s="2" t="s">
        <v>61</v>
      </c>
      <c r="H11838" s="2" t="s">
        <v>42</v>
      </c>
      <c r="I11838" s="2" t="s">
        <v>35</v>
      </c>
      <c r="J11838" s="2" t="str">
        <f t="array" ref="J11838">XLOOKUP('Transaction Data'!$G11838,Product_Code,Biscuit_Brand)</f>
        <v>Choco Delight</v>
      </c>
      <c r="K11838" s="2">
        <f t="array" ref="K11838">XLOOKUP('Transaction Data'!$G11838,Product_Code,Cost)</f>
        <v>3</v>
      </c>
      <c r="L11838" s="2">
        <f t="array" ref="L11838">XLOOKUP('Transaction Data'!$G11838,Product_Code,Unit_Price)</f>
        <v>5</v>
      </c>
      <c r="M11838" s="3">
        <f>'Transaction Data'!$F11838*'Transaction Data'!$K11838</f>
        <v>1440</v>
      </c>
      <c r="N11838" s="3">
        <f>'Transaction Data'!$F11838*'Transaction Data'!$L11838</f>
        <v>2400</v>
      </c>
      <c r="O11838" s="3">
        <f>'Transaction Data'!$N11838-'Transaction Data'!$M11838</f>
        <v>960</v>
      </c>
      <c r="P11838" s="2">
        <f>DATEDIF('Transaction Data'!$D11838,'Transaction Data'!$A11838,"y")</f>
        <v>42</v>
      </c>
      <c r="Q11838" s="2" t="str">
        <f>FLOOR('Transaction Data'!$P11838,15)&amp;"-"&amp;FLOOR('Transaction Data'!$P11838,15)+14</f>
        <v>30-44</v>
      </c>
      <c r="R11838" s="2" t="str">
        <f>IF('Transaction Data'!$L11838&lt;=10,"Less Expensive","Expensive")</f>
        <v>Less Expensive</v>
      </c>
      <c r="S11838" s="4">
        <f>WEEKDAY('Transaction Data'!$A11838)</f>
        <v>6</v>
      </c>
      <c r="T11838" s="2" t="str">
        <f>IF(WEEKDAY('Transaction Data'!$A11838,2)&lt;6,"Weekday","Weekend")</f>
        <v>Weekday</v>
      </c>
    </row>
    <row r="11839" ht="15.75" customHeight="1">
      <c r="A11839" s="1">
        <v>45641.0</v>
      </c>
      <c r="B11839" s="2" t="s">
        <v>876</v>
      </c>
      <c r="C11839" s="2" t="s">
        <v>41</v>
      </c>
      <c r="D11839" s="1">
        <v>33796.0</v>
      </c>
      <c r="E11839" s="2" t="s">
        <v>27</v>
      </c>
      <c r="F11839" s="2">
        <v>133.0</v>
      </c>
      <c r="G11839" s="2" t="s">
        <v>28</v>
      </c>
      <c r="H11839" s="2" t="s">
        <v>49</v>
      </c>
      <c r="I11839" s="2" t="s">
        <v>35</v>
      </c>
      <c r="J11839" s="2" t="str">
        <f t="array" ref="J11839">XLOOKUP('Transaction Data'!$G11839,Product_Code,Biscuit_Brand)</f>
        <v>Shortbread</v>
      </c>
      <c r="K11839" s="2">
        <f t="array" ref="K11839">XLOOKUP('Transaction Data'!$G11839,Product_Code,Cost)</f>
        <v>10</v>
      </c>
      <c r="L11839" s="2">
        <f t="array" ref="L11839">XLOOKUP('Transaction Data'!$G11839,Product_Code,Unit_Price)</f>
        <v>45</v>
      </c>
      <c r="M11839" s="3">
        <f>'Transaction Data'!$F11839*'Transaction Data'!$K11839</f>
        <v>1330</v>
      </c>
      <c r="N11839" s="3">
        <f>'Transaction Data'!$F11839*'Transaction Data'!$L11839</f>
        <v>5985</v>
      </c>
      <c r="O11839" s="3">
        <f>'Transaction Data'!$N11839-'Transaction Data'!$M11839</f>
        <v>4655</v>
      </c>
      <c r="P11839" s="2">
        <f>DATEDIF('Transaction Data'!$D11839,'Transaction Data'!$A11839,"y")</f>
        <v>32</v>
      </c>
      <c r="Q11839" s="2" t="str">
        <f>FLOOR('Transaction Data'!$P11839,15)&amp;"-"&amp;FLOOR('Transaction Data'!$P11839,15)+14</f>
        <v>30-44</v>
      </c>
      <c r="R11839" s="2" t="str">
        <f>IF('Transaction Data'!$L11839&lt;=10,"Less Expensive","Expensive")</f>
        <v>Expensive</v>
      </c>
      <c r="S11839" s="4">
        <f>WEEKDAY('Transaction Data'!$A11839)</f>
        <v>1</v>
      </c>
      <c r="T11839" s="2" t="str">
        <f>IF(WEEKDAY('Transaction Data'!$A11839,2)&lt;6,"Weekday","Weekend")</f>
        <v>Weekend</v>
      </c>
    </row>
    <row r="11840" ht="15.75" customHeight="1">
      <c r="A11840" s="1">
        <v>45640.0</v>
      </c>
      <c r="B11840" s="2" t="s">
        <v>3411</v>
      </c>
      <c r="C11840" s="2" t="s">
        <v>69</v>
      </c>
      <c r="D11840" s="1">
        <v>34734.0</v>
      </c>
      <c r="E11840" s="2" t="s">
        <v>27</v>
      </c>
      <c r="F11840" s="2">
        <v>175.0</v>
      </c>
      <c r="G11840" s="2" t="s">
        <v>28</v>
      </c>
      <c r="H11840" s="2" t="s">
        <v>45</v>
      </c>
      <c r="I11840" s="2" t="s">
        <v>25</v>
      </c>
      <c r="J11840" s="2" t="str">
        <f t="array" ref="J11840">XLOOKUP('Transaction Data'!$G11840,Product_Code,Biscuit_Brand)</f>
        <v>Shortbread</v>
      </c>
      <c r="K11840" s="2">
        <f t="array" ref="K11840">XLOOKUP('Transaction Data'!$G11840,Product_Code,Cost)</f>
        <v>10</v>
      </c>
      <c r="L11840" s="2">
        <f t="array" ref="L11840">XLOOKUP('Transaction Data'!$G11840,Product_Code,Unit_Price)</f>
        <v>45</v>
      </c>
      <c r="M11840" s="3">
        <f>'Transaction Data'!$F11840*'Transaction Data'!$K11840</f>
        <v>1750</v>
      </c>
      <c r="N11840" s="3">
        <f>'Transaction Data'!$F11840*'Transaction Data'!$L11840</f>
        <v>7875</v>
      </c>
      <c r="O11840" s="3">
        <f>'Transaction Data'!$N11840-'Transaction Data'!$M11840</f>
        <v>6125</v>
      </c>
      <c r="P11840" s="2">
        <f>DATEDIF('Transaction Data'!$D11840,'Transaction Data'!$A11840,"y")</f>
        <v>29</v>
      </c>
      <c r="Q11840" s="2" t="str">
        <f>FLOOR('Transaction Data'!$P11840,15)&amp;"-"&amp;FLOOR('Transaction Data'!$P11840,15)+14</f>
        <v>15-29</v>
      </c>
      <c r="R11840" s="2" t="str">
        <f>IF('Transaction Data'!$L11840&lt;=10,"Less Expensive","Expensive")</f>
        <v>Expensive</v>
      </c>
      <c r="S11840" s="4">
        <f>WEEKDAY('Transaction Data'!$A11840)</f>
        <v>7</v>
      </c>
      <c r="T11840" s="2" t="str">
        <f>IF(WEEKDAY('Transaction Data'!$A11840,2)&lt;6,"Weekday","Weekend")</f>
        <v>Weekend</v>
      </c>
    </row>
    <row r="11841" ht="15.75" customHeight="1">
      <c r="A11841" s="1">
        <v>45643.0</v>
      </c>
      <c r="B11841" s="2" t="s">
        <v>6528</v>
      </c>
      <c r="C11841" s="2" t="s">
        <v>78</v>
      </c>
      <c r="D11841" s="1">
        <v>21754.0</v>
      </c>
      <c r="E11841" s="2" t="s">
        <v>63</v>
      </c>
      <c r="F11841" s="2">
        <v>240.0</v>
      </c>
      <c r="G11841" s="2" t="s">
        <v>48</v>
      </c>
      <c r="H11841" s="2" t="s">
        <v>42</v>
      </c>
      <c r="I11841" s="2" t="s">
        <v>25</v>
      </c>
      <c r="J11841" s="2" t="str">
        <f t="array" ref="J11841">XLOOKUP('Transaction Data'!$G11841,Product_Code,Biscuit_Brand)</f>
        <v>Lemon Crisps</v>
      </c>
      <c r="K11841" s="2">
        <f t="array" ref="K11841">XLOOKUP('Transaction Data'!$G11841,Product_Code,Cost)</f>
        <v>7</v>
      </c>
      <c r="L11841" s="2">
        <f t="array" ref="L11841">XLOOKUP('Transaction Data'!$G11841,Product_Code,Unit_Price)</f>
        <v>9</v>
      </c>
      <c r="M11841" s="3">
        <f>'Transaction Data'!$F11841*'Transaction Data'!$K11841</f>
        <v>1680</v>
      </c>
      <c r="N11841" s="3">
        <f>'Transaction Data'!$F11841*'Transaction Data'!$L11841</f>
        <v>2160</v>
      </c>
      <c r="O11841" s="3">
        <f>'Transaction Data'!$N11841-'Transaction Data'!$M11841</f>
        <v>480</v>
      </c>
      <c r="P11841" s="2">
        <f>DATEDIF('Transaction Data'!$D11841,'Transaction Data'!$A11841,"y")</f>
        <v>65</v>
      </c>
      <c r="Q11841" s="2" t="str">
        <f>FLOOR('Transaction Data'!$P11841,15)&amp;"-"&amp;FLOOR('Transaction Data'!$P11841,15)+14</f>
        <v>60-74</v>
      </c>
      <c r="R11841" s="2" t="str">
        <f>IF('Transaction Data'!$L11841&lt;=10,"Less Expensive","Expensive")</f>
        <v>Less Expensive</v>
      </c>
      <c r="S11841" s="4">
        <f>WEEKDAY('Transaction Data'!$A11841)</f>
        <v>3</v>
      </c>
      <c r="T11841" s="2" t="str">
        <f>IF(WEEKDAY('Transaction Data'!$A11841,2)&lt;6,"Weekday","Weekend")</f>
        <v>Weekday</v>
      </c>
    </row>
    <row r="11842" ht="15.75" customHeight="1">
      <c r="A11842" s="1">
        <v>45639.0</v>
      </c>
      <c r="B11842" s="2" t="s">
        <v>8468</v>
      </c>
      <c r="C11842" s="2" t="s">
        <v>21</v>
      </c>
      <c r="D11842" s="1">
        <v>24676.0</v>
      </c>
      <c r="E11842" s="2" t="s">
        <v>37</v>
      </c>
      <c r="F11842" s="2">
        <v>169.0</v>
      </c>
      <c r="G11842" s="2" t="s">
        <v>33</v>
      </c>
      <c r="H11842" s="2" t="s">
        <v>24</v>
      </c>
      <c r="I11842" s="2" t="s">
        <v>30</v>
      </c>
      <c r="J11842" s="2" t="str">
        <f t="array" ref="J11842">XLOOKUP('Transaction Data'!$G11842,Product_Code,Biscuit_Brand)</f>
        <v>Caramel Biscuits</v>
      </c>
      <c r="K11842" s="2">
        <f t="array" ref="K11842">XLOOKUP('Transaction Data'!$G11842,Product_Code,Cost)</f>
        <v>18</v>
      </c>
      <c r="L11842" s="2">
        <f t="array" ref="L11842">XLOOKUP('Transaction Data'!$G11842,Product_Code,Unit_Price)</f>
        <v>22</v>
      </c>
      <c r="M11842" s="3">
        <f>'Transaction Data'!$F11842*'Transaction Data'!$K11842</f>
        <v>3042</v>
      </c>
      <c r="N11842" s="3">
        <f>'Transaction Data'!$F11842*'Transaction Data'!$L11842</f>
        <v>3718</v>
      </c>
      <c r="O11842" s="3">
        <f>'Transaction Data'!$N11842-'Transaction Data'!$M11842</f>
        <v>676</v>
      </c>
      <c r="P11842" s="2">
        <f>DATEDIF('Transaction Data'!$D11842,'Transaction Data'!$A11842,"y")</f>
        <v>57</v>
      </c>
      <c r="Q11842" s="2" t="str">
        <f>FLOOR('Transaction Data'!$P11842,15)&amp;"-"&amp;FLOOR('Transaction Data'!$P11842,15)+14</f>
        <v>45-59</v>
      </c>
      <c r="R11842" s="2" t="str">
        <f>IF('Transaction Data'!$L11842&lt;=10,"Less Expensive","Expensive")</f>
        <v>Expensive</v>
      </c>
      <c r="S11842" s="4">
        <f>WEEKDAY('Transaction Data'!$A11842)</f>
        <v>6</v>
      </c>
      <c r="T11842" s="2" t="str">
        <f>IF(WEEKDAY('Transaction Data'!$A11842,2)&lt;6,"Weekday","Weekend")</f>
        <v>Weekday</v>
      </c>
    </row>
    <row r="11843" ht="15.75" customHeight="1">
      <c r="A11843" s="1">
        <v>45642.0</v>
      </c>
      <c r="B11843" s="2" t="s">
        <v>8180</v>
      </c>
      <c r="C11843" s="2" t="s">
        <v>72</v>
      </c>
      <c r="D11843" s="1">
        <v>21765.0</v>
      </c>
      <c r="E11843" s="2" t="s">
        <v>63</v>
      </c>
      <c r="F11843" s="2">
        <v>350.0</v>
      </c>
      <c r="G11843" s="2" t="s">
        <v>55</v>
      </c>
      <c r="H11843" s="2" t="s">
        <v>24</v>
      </c>
      <c r="I11843" s="2" t="s">
        <v>25</v>
      </c>
      <c r="J11843" s="2" t="str">
        <f t="array" ref="J11843">XLOOKUP('Transaction Data'!$G11843,Product_Code,Biscuit_Brand)</f>
        <v>Vanilla Wafers</v>
      </c>
      <c r="K11843" s="2">
        <f t="array" ref="K11843">XLOOKUP('Transaction Data'!$G11843,Product_Code,Cost)</f>
        <v>18</v>
      </c>
      <c r="L11843" s="2">
        <f t="array" ref="L11843">XLOOKUP('Transaction Data'!$G11843,Product_Code,Unit_Price)</f>
        <v>36</v>
      </c>
      <c r="M11843" s="3">
        <f>'Transaction Data'!$F11843*'Transaction Data'!$K11843</f>
        <v>6300</v>
      </c>
      <c r="N11843" s="3">
        <f>'Transaction Data'!$F11843*'Transaction Data'!$L11843</f>
        <v>12600</v>
      </c>
      <c r="O11843" s="3">
        <f>'Transaction Data'!$N11843-'Transaction Data'!$M11843</f>
        <v>6300</v>
      </c>
      <c r="P11843" s="2">
        <f>DATEDIF('Transaction Data'!$D11843,'Transaction Data'!$A11843,"y")</f>
        <v>65</v>
      </c>
      <c r="Q11843" s="2" t="str">
        <f>FLOOR('Transaction Data'!$P11843,15)&amp;"-"&amp;FLOOR('Transaction Data'!$P11843,15)+14</f>
        <v>60-74</v>
      </c>
      <c r="R11843" s="2" t="str">
        <f>IF('Transaction Data'!$L11843&lt;=10,"Less Expensive","Expensive")</f>
        <v>Expensive</v>
      </c>
      <c r="S11843" s="4">
        <f>WEEKDAY('Transaction Data'!$A11843)</f>
        <v>2</v>
      </c>
      <c r="T11843" s="2" t="str">
        <f>IF(WEEKDAY('Transaction Data'!$A11843,2)&lt;6,"Weekday","Weekend")</f>
        <v>Weekday</v>
      </c>
    </row>
    <row r="11844" ht="15.75" customHeight="1">
      <c r="A11844" s="1">
        <v>45639.0</v>
      </c>
      <c r="B11844" s="2" t="s">
        <v>7996</v>
      </c>
      <c r="C11844" s="2" t="s">
        <v>54</v>
      </c>
      <c r="D11844" s="1">
        <v>28759.0</v>
      </c>
      <c r="E11844" s="2" t="s">
        <v>22</v>
      </c>
      <c r="F11844" s="2">
        <v>349.0</v>
      </c>
      <c r="G11844" s="2" t="s">
        <v>60</v>
      </c>
      <c r="H11844" s="2" t="s">
        <v>24</v>
      </c>
      <c r="I11844" s="2" t="s">
        <v>25</v>
      </c>
      <c r="J11844" s="2" t="str">
        <f t="array" ref="J11844">XLOOKUP('Transaction Data'!$G11844,Product_Code,Biscuit_Brand)</f>
        <v>Peanut Butter Bites</v>
      </c>
      <c r="K11844" s="2">
        <f t="array" ref="K11844">XLOOKUP('Transaction Data'!$G11844,Product_Code,Cost)</f>
        <v>5</v>
      </c>
      <c r="L11844" s="2">
        <f t="array" ref="L11844">XLOOKUP('Transaction Data'!$G11844,Product_Code,Unit_Price)</f>
        <v>7</v>
      </c>
      <c r="M11844" s="3">
        <f>'Transaction Data'!$F11844*'Transaction Data'!$K11844</f>
        <v>1745</v>
      </c>
      <c r="N11844" s="3">
        <f>'Transaction Data'!$F11844*'Transaction Data'!$L11844</f>
        <v>2443</v>
      </c>
      <c r="O11844" s="3">
        <f>'Transaction Data'!$N11844-'Transaction Data'!$M11844</f>
        <v>698</v>
      </c>
      <c r="P11844" s="2">
        <f>DATEDIF('Transaction Data'!$D11844,'Transaction Data'!$A11844,"y")</f>
        <v>46</v>
      </c>
      <c r="Q11844" s="2" t="str">
        <f>FLOOR('Transaction Data'!$P11844,15)&amp;"-"&amp;FLOOR('Transaction Data'!$P11844,15)+14</f>
        <v>45-59</v>
      </c>
      <c r="R11844" s="2" t="str">
        <f>IF('Transaction Data'!$L11844&lt;=10,"Less Expensive","Expensive")</f>
        <v>Less Expensive</v>
      </c>
      <c r="S11844" s="4">
        <f>WEEKDAY('Transaction Data'!$A11844)</f>
        <v>6</v>
      </c>
      <c r="T11844" s="2" t="str">
        <f>IF(WEEKDAY('Transaction Data'!$A11844,2)&lt;6,"Weekday","Weekend")</f>
        <v>Weekday</v>
      </c>
    </row>
    <row r="11845" ht="15.75" customHeight="1">
      <c r="A11845" s="1">
        <v>45642.0</v>
      </c>
      <c r="B11845" s="2" t="s">
        <v>40</v>
      </c>
      <c r="C11845" s="2" t="s">
        <v>41</v>
      </c>
      <c r="D11845" s="1">
        <v>31999.0</v>
      </c>
      <c r="E11845" s="2" t="s">
        <v>63</v>
      </c>
      <c r="F11845" s="2">
        <v>376.0</v>
      </c>
      <c r="G11845" s="2" t="s">
        <v>61</v>
      </c>
      <c r="H11845" s="2" t="s">
        <v>45</v>
      </c>
      <c r="I11845" s="2" t="s">
        <v>35</v>
      </c>
      <c r="J11845" s="2" t="str">
        <f t="array" ref="J11845">XLOOKUP('Transaction Data'!$G11845,Product_Code,Biscuit_Brand)</f>
        <v>Choco Delight</v>
      </c>
      <c r="K11845" s="2">
        <f t="array" ref="K11845">XLOOKUP('Transaction Data'!$G11845,Product_Code,Cost)</f>
        <v>3</v>
      </c>
      <c r="L11845" s="2">
        <f t="array" ref="L11845">XLOOKUP('Transaction Data'!$G11845,Product_Code,Unit_Price)</f>
        <v>5</v>
      </c>
      <c r="M11845" s="3">
        <f>'Transaction Data'!$F11845*'Transaction Data'!$K11845</f>
        <v>1128</v>
      </c>
      <c r="N11845" s="3">
        <f>'Transaction Data'!$F11845*'Transaction Data'!$L11845</f>
        <v>1880</v>
      </c>
      <c r="O11845" s="3">
        <f>'Transaction Data'!$N11845-'Transaction Data'!$M11845</f>
        <v>752</v>
      </c>
      <c r="P11845" s="2">
        <f>DATEDIF('Transaction Data'!$D11845,'Transaction Data'!$A11845,"y")</f>
        <v>37</v>
      </c>
      <c r="Q11845" s="2" t="str">
        <f>FLOOR('Transaction Data'!$P11845,15)&amp;"-"&amp;FLOOR('Transaction Data'!$P11845,15)+14</f>
        <v>30-44</v>
      </c>
      <c r="R11845" s="2" t="str">
        <f>IF('Transaction Data'!$L11845&lt;=10,"Less Expensive","Expensive")</f>
        <v>Less Expensive</v>
      </c>
      <c r="S11845" s="4">
        <f>WEEKDAY('Transaction Data'!$A11845)</f>
        <v>2</v>
      </c>
      <c r="T11845" s="2" t="str">
        <f>IF(WEEKDAY('Transaction Data'!$A11845,2)&lt;6,"Weekday","Weekend")</f>
        <v>Weekday</v>
      </c>
    </row>
    <row r="11846" ht="15.75" customHeight="1">
      <c r="A11846" s="1">
        <v>45640.0</v>
      </c>
      <c r="B11846" s="2" t="s">
        <v>31</v>
      </c>
      <c r="C11846" s="2" t="s">
        <v>32</v>
      </c>
      <c r="D11846" s="1">
        <v>30151.0</v>
      </c>
      <c r="E11846" s="2" t="s">
        <v>22</v>
      </c>
      <c r="F11846" s="2">
        <v>341.0</v>
      </c>
      <c r="G11846" s="2" t="s">
        <v>48</v>
      </c>
      <c r="H11846" s="2" t="s">
        <v>49</v>
      </c>
      <c r="I11846" s="2" t="s">
        <v>25</v>
      </c>
      <c r="J11846" s="2" t="str">
        <f t="array" ref="J11846">XLOOKUP('Transaction Data'!$G11846,Product_Code,Biscuit_Brand)</f>
        <v>Lemon Crisps</v>
      </c>
      <c r="K11846" s="2">
        <f t="array" ref="K11846">XLOOKUP('Transaction Data'!$G11846,Product_Code,Cost)</f>
        <v>7</v>
      </c>
      <c r="L11846" s="2">
        <f t="array" ref="L11846">XLOOKUP('Transaction Data'!$G11846,Product_Code,Unit_Price)</f>
        <v>9</v>
      </c>
      <c r="M11846" s="3">
        <f>'Transaction Data'!$F11846*'Transaction Data'!$K11846</f>
        <v>2387</v>
      </c>
      <c r="N11846" s="3">
        <f>'Transaction Data'!$F11846*'Transaction Data'!$L11846</f>
        <v>3069</v>
      </c>
      <c r="O11846" s="3">
        <f>'Transaction Data'!$N11846-'Transaction Data'!$M11846</f>
        <v>682</v>
      </c>
      <c r="P11846" s="2">
        <f>DATEDIF('Transaction Data'!$D11846,'Transaction Data'!$A11846,"y")</f>
        <v>42</v>
      </c>
      <c r="Q11846" s="2" t="str">
        <f>FLOOR('Transaction Data'!$P11846,15)&amp;"-"&amp;FLOOR('Transaction Data'!$P11846,15)+14</f>
        <v>30-44</v>
      </c>
      <c r="R11846" s="2" t="str">
        <f>IF('Transaction Data'!$L11846&lt;=10,"Less Expensive","Expensive")</f>
        <v>Less Expensive</v>
      </c>
      <c r="S11846" s="4">
        <f>WEEKDAY('Transaction Data'!$A11846)</f>
        <v>7</v>
      </c>
      <c r="T11846" s="2" t="str">
        <f>IF(WEEKDAY('Transaction Data'!$A11846,2)&lt;6,"Weekday","Weekend")</f>
        <v>Weekend</v>
      </c>
    </row>
    <row r="11847" ht="15.75" customHeight="1">
      <c r="A11847" s="1">
        <v>45642.0</v>
      </c>
      <c r="B11847" s="2" t="s">
        <v>31</v>
      </c>
      <c r="C11847" s="2" t="s">
        <v>32</v>
      </c>
      <c r="D11847" s="1">
        <v>34342.0</v>
      </c>
      <c r="E11847" s="2" t="s">
        <v>27</v>
      </c>
      <c r="F11847" s="2">
        <v>227.0</v>
      </c>
      <c r="G11847" s="2" t="s">
        <v>38</v>
      </c>
      <c r="H11847" s="2" t="s">
        <v>42</v>
      </c>
      <c r="I11847" s="2" t="s">
        <v>35</v>
      </c>
      <c r="J11847" s="2" t="str">
        <f t="array" ref="J11847">XLOOKUP('Transaction Data'!$G11847,Product_Code,Biscuit_Brand)</f>
        <v>Ginger Snaps</v>
      </c>
      <c r="K11847" s="2">
        <f t="array" ref="K11847">XLOOKUP('Transaction Data'!$G11847,Product_Code,Cost)</f>
        <v>14</v>
      </c>
      <c r="L11847" s="2">
        <f t="array" ref="L11847">XLOOKUP('Transaction Data'!$G11847,Product_Code,Unit_Price)</f>
        <v>28</v>
      </c>
      <c r="M11847" s="3">
        <f>'Transaction Data'!$F11847*'Transaction Data'!$K11847</f>
        <v>3178</v>
      </c>
      <c r="N11847" s="3">
        <f>'Transaction Data'!$F11847*'Transaction Data'!$L11847</f>
        <v>6356</v>
      </c>
      <c r="O11847" s="3">
        <f>'Transaction Data'!$N11847-'Transaction Data'!$M11847</f>
        <v>3178</v>
      </c>
      <c r="P11847" s="2">
        <f>DATEDIF('Transaction Data'!$D11847,'Transaction Data'!$A11847,"y")</f>
        <v>30</v>
      </c>
      <c r="Q11847" s="2" t="str">
        <f>FLOOR('Transaction Data'!$P11847,15)&amp;"-"&amp;FLOOR('Transaction Data'!$P11847,15)+14</f>
        <v>30-44</v>
      </c>
      <c r="R11847" s="2" t="str">
        <f>IF('Transaction Data'!$L11847&lt;=10,"Less Expensive","Expensive")</f>
        <v>Expensive</v>
      </c>
      <c r="S11847" s="4">
        <f>WEEKDAY('Transaction Data'!$A11847)</f>
        <v>2</v>
      </c>
      <c r="T11847" s="2" t="str">
        <f>IF(WEEKDAY('Transaction Data'!$A11847,2)&lt;6,"Weekday","Weekend")</f>
        <v>Weekday</v>
      </c>
    </row>
    <row r="11848" ht="15.75" customHeight="1">
      <c r="A11848" s="1">
        <v>45640.0</v>
      </c>
      <c r="B11848" s="2" t="s">
        <v>91</v>
      </c>
      <c r="C11848" s="2" t="s">
        <v>41</v>
      </c>
      <c r="D11848" s="1">
        <v>27390.0</v>
      </c>
      <c r="E11848" s="2" t="s">
        <v>37</v>
      </c>
      <c r="F11848" s="2">
        <v>407.0</v>
      </c>
      <c r="G11848" s="2" t="s">
        <v>23</v>
      </c>
      <c r="H11848" s="2" t="s">
        <v>49</v>
      </c>
      <c r="I11848" s="2" t="s">
        <v>30</v>
      </c>
      <c r="J11848" s="2" t="str">
        <f t="array" ref="J11848">XLOOKUP('Transaction Data'!$G11848,Product_Code,Biscuit_Brand)</f>
        <v>Cinnamon Swirls</v>
      </c>
      <c r="K11848" s="2">
        <f t="array" ref="K11848">XLOOKUP('Transaction Data'!$G11848,Product_Code,Cost)</f>
        <v>10</v>
      </c>
      <c r="L11848" s="2">
        <f t="array" ref="L11848">XLOOKUP('Transaction Data'!$G11848,Product_Code,Unit_Price)</f>
        <v>14</v>
      </c>
      <c r="M11848" s="3">
        <f>'Transaction Data'!$F11848*'Transaction Data'!$K11848</f>
        <v>4070</v>
      </c>
      <c r="N11848" s="3">
        <f>'Transaction Data'!$F11848*'Transaction Data'!$L11848</f>
        <v>5698</v>
      </c>
      <c r="O11848" s="3">
        <f>'Transaction Data'!$N11848-'Transaction Data'!$M11848</f>
        <v>1628</v>
      </c>
      <c r="P11848" s="2">
        <f>DATEDIF('Transaction Data'!$D11848,'Transaction Data'!$A11848,"y")</f>
        <v>49</v>
      </c>
      <c r="Q11848" s="2" t="str">
        <f>FLOOR('Transaction Data'!$P11848,15)&amp;"-"&amp;FLOOR('Transaction Data'!$P11848,15)+14</f>
        <v>45-59</v>
      </c>
      <c r="R11848" s="2" t="str">
        <f>IF('Transaction Data'!$L11848&lt;=10,"Less Expensive","Expensive")</f>
        <v>Expensive</v>
      </c>
      <c r="S11848" s="4">
        <f>WEEKDAY('Transaction Data'!$A11848)</f>
        <v>7</v>
      </c>
      <c r="T11848" s="2" t="str">
        <f>IF(WEEKDAY('Transaction Data'!$A11848,2)&lt;6,"Weekday","Weekend")</f>
        <v>Weekend</v>
      </c>
    </row>
    <row r="11849" ht="15.75" customHeight="1">
      <c r="A11849" s="1">
        <v>45639.0</v>
      </c>
      <c r="B11849" s="2" t="s">
        <v>4786</v>
      </c>
      <c r="C11849" s="2" t="s">
        <v>69</v>
      </c>
      <c r="D11849" s="1">
        <v>19158.0</v>
      </c>
      <c r="E11849" s="2" t="s">
        <v>37</v>
      </c>
      <c r="F11849" s="2">
        <v>427.0</v>
      </c>
      <c r="G11849" s="2" t="s">
        <v>48</v>
      </c>
      <c r="H11849" s="2" t="s">
        <v>24</v>
      </c>
      <c r="I11849" s="2" t="s">
        <v>30</v>
      </c>
      <c r="J11849" s="2" t="str">
        <f t="array" ref="J11849">XLOOKUP('Transaction Data'!$G11849,Product_Code,Biscuit_Brand)</f>
        <v>Lemon Crisps</v>
      </c>
      <c r="K11849" s="2">
        <f t="array" ref="K11849">XLOOKUP('Transaction Data'!$G11849,Product_Code,Cost)</f>
        <v>7</v>
      </c>
      <c r="L11849" s="2">
        <f t="array" ref="L11849">XLOOKUP('Transaction Data'!$G11849,Product_Code,Unit_Price)</f>
        <v>9</v>
      </c>
      <c r="M11849" s="3">
        <f>'Transaction Data'!$F11849*'Transaction Data'!$K11849</f>
        <v>2989</v>
      </c>
      <c r="N11849" s="3">
        <f>'Transaction Data'!$F11849*'Transaction Data'!$L11849</f>
        <v>3843</v>
      </c>
      <c r="O11849" s="3">
        <f>'Transaction Data'!$N11849-'Transaction Data'!$M11849</f>
        <v>854</v>
      </c>
      <c r="P11849" s="2">
        <f>DATEDIF('Transaction Data'!$D11849,'Transaction Data'!$A11849,"y")</f>
        <v>72</v>
      </c>
      <c r="Q11849" s="2" t="str">
        <f>FLOOR('Transaction Data'!$P11849,15)&amp;"-"&amp;FLOOR('Transaction Data'!$P11849,15)+14</f>
        <v>60-74</v>
      </c>
      <c r="R11849" s="2" t="str">
        <f>IF('Transaction Data'!$L11849&lt;=10,"Less Expensive","Expensive")</f>
        <v>Less Expensive</v>
      </c>
      <c r="S11849" s="4">
        <f>WEEKDAY('Transaction Data'!$A11849)</f>
        <v>6</v>
      </c>
      <c r="T11849" s="2" t="str">
        <f>IF(WEEKDAY('Transaction Data'!$A11849,2)&lt;6,"Weekday","Weekend")</f>
        <v>Weekday</v>
      </c>
    </row>
    <row r="11850" ht="15.75" customHeight="1">
      <c r="A11850" s="1">
        <v>45655.0</v>
      </c>
      <c r="B11850" s="2" t="s">
        <v>3141</v>
      </c>
      <c r="C11850" s="2" t="s">
        <v>47</v>
      </c>
      <c r="D11850" s="1">
        <v>23822.0</v>
      </c>
      <c r="E11850" s="2" t="s">
        <v>27</v>
      </c>
      <c r="F11850" s="2">
        <v>44.0</v>
      </c>
      <c r="G11850" s="2" t="s">
        <v>38</v>
      </c>
      <c r="H11850" s="2" t="s">
        <v>49</v>
      </c>
      <c r="I11850" s="2" t="s">
        <v>35</v>
      </c>
      <c r="J11850" s="2" t="str">
        <f t="array" ref="J11850">XLOOKUP('Transaction Data'!$G11850,Product_Code,Biscuit_Brand)</f>
        <v>Ginger Snaps</v>
      </c>
      <c r="K11850" s="2">
        <f t="array" ref="K11850">XLOOKUP('Transaction Data'!$G11850,Product_Code,Cost)</f>
        <v>14</v>
      </c>
      <c r="L11850" s="2">
        <f t="array" ref="L11850">XLOOKUP('Transaction Data'!$G11850,Product_Code,Unit_Price)</f>
        <v>28</v>
      </c>
      <c r="M11850" s="3">
        <f>'Transaction Data'!$F11850*'Transaction Data'!$K11850</f>
        <v>616</v>
      </c>
      <c r="N11850" s="3">
        <f>'Transaction Data'!$F11850*'Transaction Data'!$L11850</f>
        <v>1232</v>
      </c>
      <c r="O11850" s="3">
        <f>'Transaction Data'!$N11850-'Transaction Data'!$M11850</f>
        <v>616</v>
      </c>
      <c r="P11850" s="2">
        <f>DATEDIF('Transaction Data'!$D11850,'Transaction Data'!$A11850,"y")</f>
        <v>59</v>
      </c>
      <c r="Q11850" s="2" t="str">
        <f>FLOOR('Transaction Data'!$P11850,15)&amp;"-"&amp;FLOOR('Transaction Data'!$P11850,15)+14</f>
        <v>45-59</v>
      </c>
      <c r="R11850" s="2" t="str">
        <f>IF('Transaction Data'!$L11850&lt;=10,"Less Expensive","Expensive")</f>
        <v>Expensive</v>
      </c>
      <c r="S11850" s="4">
        <f>WEEKDAY('Transaction Data'!$A11850)</f>
        <v>1</v>
      </c>
      <c r="T11850" s="2" t="str">
        <f>IF(WEEKDAY('Transaction Data'!$A11850,2)&lt;6,"Weekday","Weekend")</f>
        <v>Weekend</v>
      </c>
    </row>
    <row r="11851" ht="15.75" customHeight="1">
      <c r="A11851" s="1">
        <v>45647.0</v>
      </c>
      <c r="B11851" s="2" t="s">
        <v>679</v>
      </c>
      <c r="C11851" s="2" t="s">
        <v>65</v>
      </c>
      <c r="D11851" s="1">
        <v>26412.0</v>
      </c>
      <c r="E11851" s="2" t="s">
        <v>37</v>
      </c>
      <c r="F11851" s="2">
        <v>241.0</v>
      </c>
      <c r="G11851" s="2" t="s">
        <v>38</v>
      </c>
      <c r="H11851" s="2" t="s">
        <v>34</v>
      </c>
      <c r="I11851" s="2" t="s">
        <v>35</v>
      </c>
      <c r="J11851" s="2" t="str">
        <f t="array" ref="J11851">XLOOKUP('Transaction Data'!$G11851,Product_Code,Biscuit_Brand)</f>
        <v>Ginger Snaps</v>
      </c>
      <c r="K11851" s="2">
        <f t="array" ref="K11851">XLOOKUP('Transaction Data'!$G11851,Product_Code,Cost)</f>
        <v>14</v>
      </c>
      <c r="L11851" s="2">
        <f t="array" ref="L11851">XLOOKUP('Transaction Data'!$G11851,Product_Code,Unit_Price)</f>
        <v>28</v>
      </c>
      <c r="M11851" s="3">
        <f>'Transaction Data'!$F11851*'Transaction Data'!$K11851</f>
        <v>3374</v>
      </c>
      <c r="N11851" s="3">
        <f>'Transaction Data'!$F11851*'Transaction Data'!$L11851</f>
        <v>6748</v>
      </c>
      <c r="O11851" s="3">
        <f>'Transaction Data'!$N11851-'Transaction Data'!$M11851</f>
        <v>3374</v>
      </c>
      <c r="P11851" s="2">
        <f>DATEDIF('Transaction Data'!$D11851,'Transaction Data'!$A11851,"y")</f>
        <v>52</v>
      </c>
      <c r="Q11851" s="2" t="str">
        <f>FLOOR('Transaction Data'!$P11851,15)&amp;"-"&amp;FLOOR('Transaction Data'!$P11851,15)+14</f>
        <v>45-59</v>
      </c>
      <c r="R11851" s="2" t="str">
        <f>IF('Transaction Data'!$L11851&lt;=10,"Less Expensive","Expensive")</f>
        <v>Expensive</v>
      </c>
      <c r="S11851" s="4">
        <f>WEEKDAY('Transaction Data'!$A11851)</f>
        <v>7</v>
      </c>
      <c r="T11851" s="2" t="str">
        <f>IF(WEEKDAY('Transaction Data'!$A11851,2)&lt;6,"Weekday","Weekend")</f>
        <v>Weekend</v>
      </c>
    </row>
    <row r="11852" ht="15.75" customHeight="1">
      <c r="A11852" s="1">
        <v>45645.0</v>
      </c>
      <c r="B11852" s="2" t="s">
        <v>8992</v>
      </c>
      <c r="C11852" s="2" t="s">
        <v>69</v>
      </c>
      <c r="D11852" s="1">
        <v>31305.0</v>
      </c>
      <c r="E11852" s="2" t="s">
        <v>37</v>
      </c>
      <c r="F11852" s="2">
        <v>299.0</v>
      </c>
      <c r="G11852" s="2" t="s">
        <v>44</v>
      </c>
      <c r="H11852" s="2" t="s">
        <v>29</v>
      </c>
      <c r="I11852" s="2" t="s">
        <v>25</v>
      </c>
      <c r="J11852" s="2" t="str">
        <f t="array" ref="J11852">XLOOKUP('Transaction Data'!$G11852,Product_Code,Biscuit_Brand)</f>
        <v>Butter Crunch</v>
      </c>
      <c r="K11852" s="2">
        <f t="array" ref="K11852">XLOOKUP('Transaction Data'!$G11852,Product_Code,Cost)</f>
        <v>10</v>
      </c>
      <c r="L11852" s="2">
        <f t="array" ref="L11852">XLOOKUP('Transaction Data'!$G11852,Product_Code,Unit_Price)</f>
        <v>11</v>
      </c>
      <c r="M11852" s="3">
        <f>'Transaction Data'!$F11852*'Transaction Data'!$K11852</f>
        <v>2990</v>
      </c>
      <c r="N11852" s="3">
        <f>'Transaction Data'!$F11852*'Transaction Data'!$L11852</f>
        <v>3289</v>
      </c>
      <c r="O11852" s="3">
        <f>'Transaction Data'!$N11852-'Transaction Data'!$M11852</f>
        <v>299</v>
      </c>
      <c r="P11852" s="2">
        <f>DATEDIF('Transaction Data'!$D11852,'Transaction Data'!$A11852,"y")</f>
        <v>39</v>
      </c>
      <c r="Q11852" s="2" t="str">
        <f>FLOOR('Transaction Data'!$P11852,15)&amp;"-"&amp;FLOOR('Transaction Data'!$P11852,15)+14</f>
        <v>30-44</v>
      </c>
      <c r="R11852" s="2" t="str">
        <f>IF('Transaction Data'!$L11852&lt;=10,"Less Expensive","Expensive")</f>
        <v>Expensive</v>
      </c>
      <c r="S11852" s="4">
        <f>WEEKDAY('Transaction Data'!$A11852)</f>
        <v>5</v>
      </c>
      <c r="T11852" s="2" t="str">
        <f>IF(WEEKDAY('Transaction Data'!$A11852,2)&lt;6,"Weekday","Weekend")</f>
        <v>Weekday</v>
      </c>
    </row>
    <row r="11853" ht="15.75" customHeight="1">
      <c r="A11853" s="1">
        <v>45650.0</v>
      </c>
      <c r="B11853" s="2" t="s">
        <v>8521</v>
      </c>
      <c r="C11853" s="2" t="s">
        <v>32</v>
      </c>
      <c r="D11853" s="1">
        <v>29673.0</v>
      </c>
      <c r="E11853" s="2" t="s">
        <v>37</v>
      </c>
      <c r="F11853" s="2">
        <v>178.0</v>
      </c>
      <c r="G11853" s="2" t="s">
        <v>28</v>
      </c>
      <c r="H11853" s="2" t="s">
        <v>29</v>
      </c>
      <c r="I11853" s="2" t="s">
        <v>25</v>
      </c>
      <c r="J11853" s="2" t="str">
        <f t="array" ref="J11853">XLOOKUP('Transaction Data'!$G11853,Product_Code,Biscuit_Brand)</f>
        <v>Shortbread</v>
      </c>
      <c r="K11853" s="2">
        <f t="array" ref="K11853">XLOOKUP('Transaction Data'!$G11853,Product_Code,Cost)</f>
        <v>10</v>
      </c>
      <c r="L11853" s="2">
        <f t="array" ref="L11853">XLOOKUP('Transaction Data'!$G11853,Product_Code,Unit_Price)</f>
        <v>45</v>
      </c>
      <c r="M11853" s="3">
        <f>'Transaction Data'!$F11853*'Transaction Data'!$K11853</f>
        <v>1780</v>
      </c>
      <c r="N11853" s="3">
        <f>'Transaction Data'!$F11853*'Transaction Data'!$L11853</f>
        <v>8010</v>
      </c>
      <c r="O11853" s="3">
        <f>'Transaction Data'!$N11853-'Transaction Data'!$M11853</f>
        <v>6230</v>
      </c>
      <c r="P11853" s="2">
        <f>DATEDIF('Transaction Data'!$D11853,'Transaction Data'!$A11853,"y")</f>
        <v>43</v>
      </c>
      <c r="Q11853" s="2" t="str">
        <f>FLOOR('Transaction Data'!$P11853,15)&amp;"-"&amp;FLOOR('Transaction Data'!$P11853,15)+14</f>
        <v>30-44</v>
      </c>
      <c r="R11853" s="2" t="str">
        <f>IF('Transaction Data'!$L11853&lt;=10,"Less Expensive","Expensive")</f>
        <v>Expensive</v>
      </c>
      <c r="S11853" s="4">
        <f>WEEKDAY('Transaction Data'!$A11853)</f>
        <v>3</v>
      </c>
      <c r="T11853" s="2" t="str">
        <f>IF(WEEKDAY('Transaction Data'!$A11853,2)&lt;6,"Weekday","Weekend")</f>
        <v>Weekday</v>
      </c>
    </row>
    <row r="11854" ht="15.75" customHeight="1">
      <c r="A11854" s="1">
        <v>45641.0</v>
      </c>
      <c r="B11854" s="2" t="s">
        <v>963</v>
      </c>
      <c r="C11854" s="2" t="s">
        <v>32</v>
      </c>
      <c r="D11854" s="1">
        <v>22854.0</v>
      </c>
      <c r="E11854" s="2" t="s">
        <v>37</v>
      </c>
      <c r="F11854" s="2">
        <v>94.0</v>
      </c>
      <c r="G11854" s="2" t="s">
        <v>28</v>
      </c>
      <c r="H11854" s="2" t="s">
        <v>52</v>
      </c>
      <c r="I11854" s="2" t="s">
        <v>30</v>
      </c>
      <c r="J11854" s="2" t="str">
        <f t="array" ref="J11854">XLOOKUP('Transaction Data'!$G11854,Product_Code,Biscuit_Brand)</f>
        <v>Shortbread</v>
      </c>
      <c r="K11854" s="2">
        <f t="array" ref="K11854">XLOOKUP('Transaction Data'!$G11854,Product_Code,Cost)</f>
        <v>10</v>
      </c>
      <c r="L11854" s="2">
        <f t="array" ref="L11854">XLOOKUP('Transaction Data'!$G11854,Product_Code,Unit_Price)</f>
        <v>45</v>
      </c>
      <c r="M11854" s="3">
        <f>'Transaction Data'!$F11854*'Transaction Data'!$K11854</f>
        <v>940</v>
      </c>
      <c r="N11854" s="3">
        <f>'Transaction Data'!$F11854*'Transaction Data'!$L11854</f>
        <v>4230</v>
      </c>
      <c r="O11854" s="3">
        <f>'Transaction Data'!$N11854-'Transaction Data'!$M11854</f>
        <v>3290</v>
      </c>
      <c r="P11854" s="2">
        <f>DATEDIF('Transaction Data'!$D11854,'Transaction Data'!$A11854,"y")</f>
        <v>62</v>
      </c>
      <c r="Q11854" s="2" t="str">
        <f>FLOOR('Transaction Data'!$P11854,15)&amp;"-"&amp;FLOOR('Transaction Data'!$P11854,15)+14</f>
        <v>60-74</v>
      </c>
      <c r="R11854" s="2" t="str">
        <f>IF('Transaction Data'!$L11854&lt;=10,"Less Expensive","Expensive")</f>
        <v>Expensive</v>
      </c>
      <c r="S11854" s="4">
        <f>WEEKDAY('Transaction Data'!$A11854)</f>
        <v>1</v>
      </c>
      <c r="T11854" s="2" t="str">
        <f>IF(WEEKDAY('Transaction Data'!$A11854,2)&lt;6,"Weekday","Weekend")</f>
        <v>Weekend</v>
      </c>
    </row>
    <row r="11855" ht="15.75" customHeight="1">
      <c r="A11855" s="1">
        <v>45644.0</v>
      </c>
      <c r="B11855" s="2" t="s">
        <v>3948</v>
      </c>
      <c r="C11855" s="2" t="s">
        <v>47</v>
      </c>
      <c r="D11855" s="1">
        <v>38115.0</v>
      </c>
      <c r="E11855" s="2" t="s">
        <v>22</v>
      </c>
      <c r="F11855" s="2">
        <v>422.0</v>
      </c>
      <c r="G11855" s="2" t="s">
        <v>60</v>
      </c>
      <c r="H11855" s="2" t="s">
        <v>39</v>
      </c>
      <c r="I11855" s="2" t="s">
        <v>25</v>
      </c>
      <c r="J11855" s="2" t="str">
        <f t="array" ref="J11855">XLOOKUP('Transaction Data'!$G11855,Product_Code,Biscuit_Brand)</f>
        <v>Peanut Butter Bites</v>
      </c>
      <c r="K11855" s="2">
        <f t="array" ref="K11855">XLOOKUP('Transaction Data'!$G11855,Product_Code,Cost)</f>
        <v>5</v>
      </c>
      <c r="L11855" s="2">
        <f t="array" ref="L11855">XLOOKUP('Transaction Data'!$G11855,Product_Code,Unit_Price)</f>
        <v>7</v>
      </c>
      <c r="M11855" s="3">
        <f>'Transaction Data'!$F11855*'Transaction Data'!$K11855</f>
        <v>2110</v>
      </c>
      <c r="N11855" s="3">
        <f>'Transaction Data'!$F11855*'Transaction Data'!$L11855</f>
        <v>2954</v>
      </c>
      <c r="O11855" s="3">
        <f>'Transaction Data'!$N11855-'Transaction Data'!$M11855</f>
        <v>844</v>
      </c>
      <c r="P11855" s="2">
        <f>DATEDIF('Transaction Data'!$D11855,'Transaction Data'!$A11855,"y")</f>
        <v>20</v>
      </c>
      <c r="Q11855" s="2" t="str">
        <f>FLOOR('Transaction Data'!$P11855,15)&amp;"-"&amp;FLOOR('Transaction Data'!$P11855,15)+14</f>
        <v>15-29</v>
      </c>
      <c r="R11855" s="2" t="str">
        <f>IF('Transaction Data'!$L11855&lt;=10,"Less Expensive","Expensive")</f>
        <v>Less Expensive</v>
      </c>
      <c r="S11855" s="4">
        <f>WEEKDAY('Transaction Data'!$A11855)</f>
        <v>4</v>
      </c>
      <c r="T11855" s="2" t="str">
        <f>IF(WEEKDAY('Transaction Data'!$A11855,2)&lt;6,"Weekday","Weekend")</f>
        <v>Weekday</v>
      </c>
    </row>
    <row r="11856" ht="15.75" customHeight="1">
      <c r="A11856" s="1">
        <v>45641.0</v>
      </c>
      <c r="B11856" s="2" t="s">
        <v>4999</v>
      </c>
      <c r="C11856" s="2" t="s">
        <v>32</v>
      </c>
      <c r="D11856" s="1">
        <v>37568.0</v>
      </c>
      <c r="E11856" s="2" t="s">
        <v>37</v>
      </c>
      <c r="F11856" s="2">
        <v>19.0</v>
      </c>
      <c r="G11856" s="2" t="s">
        <v>61</v>
      </c>
      <c r="H11856" s="2" t="s">
        <v>29</v>
      </c>
      <c r="I11856" s="2" t="s">
        <v>25</v>
      </c>
      <c r="J11856" s="2" t="str">
        <f t="array" ref="J11856">XLOOKUP('Transaction Data'!$G11856,Product_Code,Biscuit_Brand)</f>
        <v>Choco Delight</v>
      </c>
      <c r="K11856" s="2">
        <f t="array" ref="K11856">XLOOKUP('Transaction Data'!$G11856,Product_Code,Cost)</f>
        <v>3</v>
      </c>
      <c r="L11856" s="2">
        <f t="array" ref="L11856">XLOOKUP('Transaction Data'!$G11856,Product_Code,Unit_Price)</f>
        <v>5</v>
      </c>
      <c r="M11856" s="3">
        <f>'Transaction Data'!$F11856*'Transaction Data'!$K11856</f>
        <v>57</v>
      </c>
      <c r="N11856" s="3">
        <f>'Transaction Data'!$F11856*'Transaction Data'!$L11856</f>
        <v>95</v>
      </c>
      <c r="O11856" s="3">
        <f>'Transaction Data'!$N11856-'Transaction Data'!$M11856</f>
        <v>38</v>
      </c>
      <c r="P11856" s="2">
        <f>DATEDIF('Transaction Data'!$D11856,'Transaction Data'!$A11856,"y")</f>
        <v>22</v>
      </c>
      <c r="Q11856" s="2" t="str">
        <f>FLOOR('Transaction Data'!$P11856,15)&amp;"-"&amp;FLOOR('Transaction Data'!$P11856,15)+14</f>
        <v>15-29</v>
      </c>
      <c r="R11856" s="2" t="str">
        <f>IF('Transaction Data'!$L11856&lt;=10,"Less Expensive","Expensive")</f>
        <v>Less Expensive</v>
      </c>
      <c r="S11856" s="4">
        <f>WEEKDAY('Transaction Data'!$A11856)</f>
        <v>1</v>
      </c>
      <c r="T11856" s="2" t="str">
        <f>IF(WEEKDAY('Transaction Data'!$A11856,2)&lt;6,"Weekday","Weekend")</f>
        <v>Weekend</v>
      </c>
    </row>
    <row r="11857" ht="15.75" customHeight="1">
      <c r="A11857" s="1">
        <v>45651.0</v>
      </c>
      <c r="B11857" s="2" t="s">
        <v>1641</v>
      </c>
      <c r="C11857" s="2" t="s">
        <v>51</v>
      </c>
      <c r="D11857" s="1">
        <v>21521.0</v>
      </c>
      <c r="E11857" s="2" t="s">
        <v>27</v>
      </c>
      <c r="F11857" s="2">
        <v>40.0</v>
      </c>
      <c r="G11857" s="2" t="s">
        <v>23</v>
      </c>
      <c r="H11857" s="2" t="s">
        <v>24</v>
      </c>
      <c r="I11857" s="2" t="s">
        <v>35</v>
      </c>
      <c r="J11857" s="2" t="str">
        <f t="array" ref="J11857">XLOOKUP('Transaction Data'!$G11857,Product_Code,Biscuit_Brand)</f>
        <v>Cinnamon Swirls</v>
      </c>
      <c r="K11857" s="2">
        <f t="array" ref="K11857">XLOOKUP('Transaction Data'!$G11857,Product_Code,Cost)</f>
        <v>10</v>
      </c>
      <c r="L11857" s="2">
        <f t="array" ref="L11857">XLOOKUP('Transaction Data'!$G11857,Product_Code,Unit_Price)</f>
        <v>14</v>
      </c>
      <c r="M11857" s="3">
        <f>'Transaction Data'!$F11857*'Transaction Data'!$K11857</f>
        <v>400</v>
      </c>
      <c r="N11857" s="3">
        <f>'Transaction Data'!$F11857*'Transaction Data'!$L11857</f>
        <v>560</v>
      </c>
      <c r="O11857" s="3">
        <f>'Transaction Data'!$N11857-'Transaction Data'!$M11857</f>
        <v>160</v>
      </c>
      <c r="P11857" s="2">
        <f>DATEDIF('Transaction Data'!$D11857,'Transaction Data'!$A11857,"y")</f>
        <v>66</v>
      </c>
      <c r="Q11857" s="2" t="str">
        <f>FLOOR('Transaction Data'!$P11857,15)&amp;"-"&amp;FLOOR('Transaction Data'!$P11857,15)+14</f>
        <v>60-74</v>
      </c>
      <c r="R11857" s="2" t="str">
        <f>IF('Transaction Data'!$L11857&lt;=10,"Less Expensive","Expensive")</f>
        <v>Expensive</v>
      </c>
      <c r="S11857" s="4">
        <f>WEEKDAY('Transaction Data'!$A11857)</f>
        <v>4</v>
      </c>
      <c r="T11857" s="2" t="str">
        <f>IF(WEEKDAY('Transaction Data'!$A11857,2)&lt;6,"Weekday","Weekend")</f>
        <v>Weekday</v>
      </c>
    </row>
    <row r="11858" ht="15.75" customHeight="1">
      <c r="A11858" s="1">
        <v>45657.0</v>
      </c>
      <c r="B11858" s="2" t="s">
        <v>4899</v>
      </c>
      <c r="C11858" s="2" t="s">
        <v>47</v>
      </c>
      <c r="D11858" s="1">
        <v>16799.0</v>
      </c>
      <c r="E11858" s="2" t="s">
        <v>37</v>
      </c>
      <c r="F11858" s="2">
        <v>354.0</v>
      </c>
      <c r="G11858" s="2" t="s">
        <v>44</v>
      </c>
      <c r="H11858" s="2" t="s">
        <v>29</v>
      </c>
      <c r="I11858" s="2" t="s">
        <v>25</v>
      </c>
      <c r="J11858" s="2" t="str">
        <f t="array" ref="J11858">XLOOKUP('Transaction Data'!$G11858,Product_Code,Biscuit_Brand)</f>
        <v>Butter Crunch</v>
      </c>
      <c r="K11858" s="2">
        <f t="array" ref="K11858">XLOOKUP('Transaction Data'!$G11858,Product_Code,Cost)</f>
        <v>10</v>
      </c>
      <c r="L11858" s="2">
        <f t="array" ref="L11858">XLOOKUP('Transaction Data'!$G11858,Product_Code,Unit_Price)</f>
        <v>11</v>
      </c>
      <c r="M11858" s="3">
        <f>'Transaction Data'!$F11858*'Transaction Data'!$K11858</f>
        <v>3540</v>
      </c>
      <c r="N11858" s="3">
        <f>'Transaction Data'!$F11858*'Transaction Data'!$L11858</f>
        <v>3894</v>
      </c>
      <c r="O11858" s="3">
        <f>'Transaction Data'!$N11858-'Transaction Data'!$M11858</f>
        <v>354</v>
      </c>
      <c r="P11858" s="2">
        <f>DATEDIF('Transaction Data'!$D11858,'Transaction Data'!$A11858,"y")</f>
        <v>79</v>
      </c>
      <c r="Q11858" s="2" t="str">
        <f>FLOOR('Transaction Data'!$P11858,15)&amp;"-"&amp;FLOOR('Transaction Data'!$P11858,15)+14</f>
        <v>75-89</v>
      </c>
      <c r="R11858" s="2" t="str">
        <f>IF('Transaction Data'!$L11858&lt;=10,"Less Expensive","Expensive")</f>
        <v>Expensive</v>
      </c>
      <c r="S11858" s="4">
        <f>WEEKDAY('Transaction Data'!$A11858)</f>
        <v>3</v>
      </c>
      <c r="T11858" s="2" t="str">
        <f>IF(WEEKDAY('Transaction Data'!$A11858,2)&lt;6,"Weekday","Weekend")</f>
        <v>Weekday</v>
      </c>
    </row>
    <row r="11859" ht="15.75" customHeight="1">
      <c r="A11859" s="1">
        <v>45638.0</v>
      </c>
      <c r="B11859" s="2" t="s">
        <v>3030</v>
      </c>
      <c r="C11859" s="2" t="s">
        <v>51</v>
      </c>
      <c r="D11859" s="1">
        <v>17261.0</v>
      </c>
      <c r="E11859" s="2" t="s">
        <v>37</v>
      </c>
      <c r="F11859" s="2">
        <v>227.0</v>
      </c>
      <c r="G11859" s="2" t="s">
        <v>28</v>
      </c>
      <c r="H11859" s="2" t="s">
        <v>24</v>
      </c>
      <c r="I11859" s="2" t="s">
        <v>30</v>
      </c>
      <c r="J11859" s="2" t="str">
        <f t="array" ref="J11859">XLOOKUP('Transaction Data'!$G11859,Product_Code,Biscuit_Brand)</f>
        <v>Shortbread</v>
      </c>
      <c r="K11859" s="2">
        <f t="array" ref="K11859">XLOOKUP('Transaction Data'!$G11859,Product_Code,Cost)</f>
        <v>10</v>
      </c>
      <c r="L11859" s="2">
        <f t="array" ref="L11859">XLOOKUP('Transaction Data'!$G11859,Product_Code,Unit_Price)</f>
        <v>45</v>
      </c>
      <c r="M11859" s="3">
        <f>'Transaction Data'!$F11859*'Transaction Data'!$K11859</f>
        <v>2270</v>
      </c>
      <c r="N11859" s="3">
        <f>'Transaction Data'!$F11859*'Transaction Data'!$L11859</f>
        <v>10215</v>
      </c>
      <c r="O11859" s="3">
        <f>'Transaction Data'!$N11859-'Transaction Data'!$M11859</f>
        <v>7945</v>
      </c>
      <c r="P11859" s="2">
        <f>DATEDIF('Transaction Data'!$D11859,'Transaction Data'!$A11859,"y")</f>
        <v>77</v>
      </c>
      <c r="Q11859" s="2" t="str">
        <f>FLOOR('Transaction Data'!$P11859,15)&amp;"-"&amp;FLOOR('Transaction Data'!$P11859,15)+14</f>
        <v>75-89</v>
      </c>
      <c r="R11859" s="2" t="str">
        <f>IF('Transaction Data'!$L11859&lt;=10,"Less Expensive","Expensive")</f>
        <v>Expensive</v>
      </c>
      <c r="S11859" s="4">
        <f>WEEKDAY('Transaction Data'!$A11859)</f>
        <v>5</v>
      </c>
      <c r="T11859" s="2" t="str">
        <f>IF(WEEKDAY('Transaction Data'!$A11859,2)&lt;6,"Weekday","Weekend")</f>
        <v>Weekday</v>
      </c>
    </row>
    <row r="11860" ht="15.75" customHeight="1">
      <c r="A11860" s="1">
        <v>45653.0</v>
      </c>
      <c r="B11860" s="2" t="s">
        <v>7796</v>
      </c>
      <c r="C11860" s="2" t="s">
        <v>47</v>
      </c>
      <c r="D11860" s="1">
        <v>16384.0</v>
      </c>
      <c r="E11860" s="2" t="s">
        <v>22</v>
      </c>
      <c r="F11860" s="2">
        <v>354.0</v>
      </c>
      <c r="G11860" s="2" t="s">
        <v>33</v>
      </c>
      <c r="H11860" s="2" t="s">
        <v>42</v>
      </c>
      <c r="I11860" s="2" t="s">
        <v>25</v>
      </c>
      <c r="J11860" s="2" t="str">
        <f t="array" ref="J11860">XLOOKUP('Transaction Data'!$G11860,Product_Code,Biscuit_Brand)</f>
        <v>Caramel Biscuits</v>
      </c>
      <c r="K11860" s="2">
        <f t="array" ref="K11860">XLOOKUP('Transaction Data'!$G11860,Product_Code,Cost)</f>
        <v>18</v>
      </c>
      <c r="L11860" s="2">
        <f t="array" ref="L11860">XLOOKUP('Transaction Data'!$G11860,Product_Code,Unit_Price)</f>
        <v>22</v>
      </c>
      <c r="M11860" s="3">
        <f>'Transaction Data'!$F11860*'Transaction Data'!$K11860</f>
        <v>6372</v>
      </c>
      <c r="N11860" s="3">
        <f>'Transaction Data'!$F11860*'Transaction Data'!$L11860</f>
        <v>7788</v>
      </c>
      <c r="O11860" s="3">
        <f>'Transaction Data'!$N11860-'Transaction Data'!$M11860</f>
        <v>1416</v>
      </c>
      <c r="P11860" s="2">
        <f>DATEDIF('Transaction Data'!$D11860,'Transaction Data'!$A11860,"y")</f>
        <v>80</v>
      </c>
      <c r="Q11860" s="2" t="str">
        <f>FLOOR('Transaction Data'!$P11860,15)&amp;"-"&amp;FLOOR('Transaction Data'!$P11860,15)+14</f>
        <v>75-89</v>
      </c>
      <c r="R11860" s="2" t="str">
        <f>IF('Transaction Data'!$L11860&lt;=10,"Less Expensive","Expensive")</f>
        <v>Expensive</v>
      </c>
      <c r="S11860" s="4">
        <f>WEEKDAY('Transaction Data'!$A11860)</f>
        <v>6</v>
      </c>
      <c r="T11860" s="2" t="str">
        <f>IF(WEEKDAY('Transaction Data'!$A11860,2)&lt;6,"Weekday","Weekend")</f>
        <v>Weekday</v>
      </c>
    </row>
    <row r="11861" ht="15.75" customHeight="1">
      <c r="A11861" s="1">
        <v>45631.0</v>
      </c>
      <c r="B11861" s="2" t="s">
        <v>3848</v>
      </c>
      <c r="C11861" s="2" t="s">
        <v>69</v>
      </c>
      <c r="D11861" s="1">
        <v>32144.0</v>
      </c>
      <c r="E11861" s="2" t="s">
        <v>22</v>
      </c>
      <c r="F11861" s="2">
        <v>192.0</v>
      </c>
      <c r="G11861" s="2" t="s">
        <v>55</v>
      </c>
      <c r="H11861" s="2" t="s">
        <v>24</v>
      </c>
      <c r="I11861" s="2" t="s">
        <v>35</v>
      </c>
      <c r="J11861" s="2" t="str">
        <f t="array" ref="J11861">XLOOKUP('Transaction Data'!$G11861,Product_Code,Biscuit_Brand)</f>
        <v>Vanilla Wafers</v>
      </c>
      <c r="K11861" s="2">
        <f t="array" ref="K11861">XLOOKUP('Transaction Data'!$G11861,Product_Code,Cost)</f>
        <v>18</v>
      </c>
      <c r="L11861" s="2">
        <f t="array" ref="L11861">XLOOKUP('Transaction Data'!$G11861,Product_Code,Unit_Price)</f>
        <v>36</v>
      </c>
      <c r="M11861" s="3">
        <f>'Transaction Data'!$F11861*'Transaction Data'!$K11861</f>
        <v>3456</v>
      </c>
      <c r="N11861" s="3">
        <f>'Transaction Data'!$F11861*'Transaction Data'!$L11861</f>
        <v>6912</v>
      </c>
      <c r="O11861" s="3">
        <f>'Transaction Data'!$N11861-'Transaction Data'!$M11861</f>
        <v>3456</v>
      </c>
      <c r="P11861" s="2">
        <f>DATEDIF('Transaction Data'!$D11861,'Transaction Data'!$A11861,"y")</f>
        <v>36</v>
      </c>
      <c r="Q11861" s="2" t="str">
        <f>FLOOR('Transaction Data'!$P11861,15)&amp;"-"&amp;FLOOR('Transaction Data'!$P11861,15)+14</f>
        <v>30-44</v>
      </c>
      <c r="R11861" s="2" t="str">
        <f>IF('Transaction Data'!$L11861&lt;=10,"Less Expensive","Expensive")</f>
        <v>Expensive</v>
      </c>
      <c r="S11861" s="4">
        <f>WEEKDAY('Transaction Data'!$A11861)</f>
        <v>5</v>
      </c>
      <c r="T11861" s="2" t="str">
        <f>IF(WEEKDAY('Transaction Data'!$A11861,2)&lt;6,"Weekday","Weekend")</f>
        <v>Weekday</v>
      </c>
    </row>
    <row r="11862" ht="15.75" customHeight="1">
      <c r="A11862" s="1">
        <v>45635.0</v>
      </c>
      <c r="B11862" s="2" t="s">
        <v>2486</v>
      </c>
      <c r="C11862" s="2" t="s">
        <v>72</v>
      </c>
      <c r="D11862" s="1">
        <v>16559.0</v>
      </c>
      <c r="E11862" s="2" t="s">
        <v>27</v>
      </c>
      <c r="F11862" s="2">
        <v>179.0</v>
      </c>
      <c r="G11862" s="2" t="s">
        <v>55</v>
      </c>
      <c r="H11862" s="2" t="s">
        <v>34</v>
      </c>
      <c r="I11862" s="2" t="s">
        <v>30</v>
      </c>
      <c r="J11862" s="2" t="str">
        <f t="array" ref="J11862">XLOOKUP('Transaction Data'!$G11862,Product_Code,Biscuit_Brand)</f>
        <v>Vanilla Wafers</v>
      </c>
      <c r="K11862" s="2">
        <f t="array" ref="K11862">XLOOKUP('Transaction Data'!$G11862,Product_Code,Cost)</f>
        <v>18</v>
      </c>
      <c r="L11862" s="2">
        <f t="array" ref="L11862">XLOOKUP('Transaction Data'!$G11862,Product_Code,Unit_Price)</f>
        <v>36</v>
      </c>
      <c r="M11862" s="3">
        <f>'Transaction Data'!$F11862*'Transaction Data'!$K11862</f>
        <v>3222</v>
      </c>
      <c r="N11862" s="3">
        <f>'Transaction Data'!$F11862*'Transaction Data'!$L11862</f>
        <v>6444</v>
      </c>
      <c r="O11862" s="3">
        <f>'Transaction Data'!$N11862-'Transaction Data'!$M11862</f>
        <v>3222</v>
      </c>
      <c r="P11862" s="2">
        <f>DATEDIF('Transaction Data'!$D11862,'Transaction Data'!$A11862,"y")</f>
        <v>79</v>
      </c>
      <c r="Q11862" s="2" t="str">
        <f>FLOOR('Transaction Data'!$P11862,15)&amp;"-"&amp;FLOOR('Transaction Data'!$P11862,15)+14</f>
        <v>75-89</v>
      </c>
      <c r="R11862" s="2" t="str">
        <f>IF('Transaction Data'!$L11862&lt;=10,"Less Expensive","Expensive")</f>
        <v>Expensive</v>
      </c>
      <c r="S11862" s="4">
        <f>WEEKDAY('Transaction Data'!$A11862)</f>
        <v>2</v>
      </c>
      <c r="T11862" s="2" t="str">
        <f>IF(WEEKDAY('Transaction Data'!$A11862,2)&lt;6,"Weekday","Weekend")</f>
        <v>Weekday</v>
      </c>
    </row>
    <row r="11863" ht="15.75" customHeight="1">
      <c r="A11863" s="1">
        <v>45638.0</v>
      </c>
      <c r="B11863" s="2" t="s">
        <v>7842</v>
      </c>
      <c r="C11863" s="2" t="s">
        <v>65</v>
      </c>
      <c r="D11863" s="1">
        <v>18362.0</v>
      </c>
      <c r="E11863" s="2" t="s">
        <v>27</v>
      </c>
      <c r="F11863" s="2">
        <v>326.0</v>
      </c>
      <c r="G11863" s="2" t="s">
        <v>44</v>
      </c>
      <c r="H11863" s="2" t="s">
        <v>29</v>
      </c>
      <c r="I11863" s="2" t="s">
        <v>30</v>
      </c>
      <c r="J11863" s="2" t="str">
        <f t="array" ref="J11863">XLOOKUP('Transaction Data'!$G11863,Product_Code,Biscuit_Brand)</f>
        <v>Butter Crunch</v>
      </c>
      <c r="K11863" s="2">
        <f t="array" ref="K11863">XLOOKUP('Transaction Data'!$G11863,Product_Code,Cost)</f>
        <v>10</v>
      </c>
      <c r="L11863" s="2">
        <f t="array" ref="L11863">XLOOKUP('Transaction Data'!$G11863,Product_Code,Unit_Price)</f>
        <v>11</v>
      </c>
      <c r="M11863" s="3">
        <f>'Transaction Data'!$F11863*'Transaction Data'!$K11863</f>
        <v>3260</v>
      </c>
      <c r="N11863" s="3">
        <f>'Transaction Data'!$F11863*'Transaction Data'!$L11863</f>
        <v>3586</v>
      </c>
      <c r="O11863" s="3">
        <f>'Transaction Data'!$N11863-'Transaction Data'!$M11863</f>
        <v>326</v>
      </c>
      <c r="P11863" s="2">
        <f>DATEDIF('Transaction Data'!$D11863,'Transaction Data'!$A11863,"y")</f>
        <v>74</v>
      </c>
      <c r="Q11863" s="2" t="str">
        <f>FLOOR('Transaction Data'!$P11863,15)&amp;"-"&amp;FLOOR('Transaction Data'!$P11863,15)+14</f>
        <v>60-74</v>
      </c>
      <c r="R11863" s="2" t="str">
        <f>IF('Transaction Data'!$L11863&lt;=10,"Less Expensive","Expensive")</f>
        <v>Expensive</v>
      </c>
      <c r="S11863" s="4">
        <f>WEEKDAY('Transaction Data'!$A11863)</f>
        <v>5</v>
      </c>
      <c r="T11863" s="2" t="str">
        <f>IF(WEEKDAY('Transaction Data'!$A11863,2)&lt;6,"Weekday","Weekend")</f>
        <v>Weekday</v>
      </c>
    </row>
    <row r="11864" ht="15.75" customHeight="1">
      <c r="A11864" s="1">
        <v>45648.0</v>
      </c>
      <c r="B11864" s="2" t="s">
        <v>6163</v>
      </c>
      <c r="C11864" s="2" t="s">
        <v>54</v>
      </c>
      <c r="D11864" s="1">
        <v>22118.0</v>
      </c>
      <c r="E11864" s="2" t="s">
        <v>37</v>
      </c>
      <c r="F11864" s="2">
        <v>300.0</v>
      </c>
      <c r="G11864" s="2" t="s">
        <v>57</v>
      </c>
      <c r="H11864" s="2" t="s">
        <v>52</v>
      </c>
      <c r="I11864" s="2" t="s">
        <v>35</v>
      </c>
      <c r="J11864" s="2" t="str">
        <f t="array" ref="J11864">XLOOKUP('Transaction Data'!$G11864,Product_Code,Biscuit_Brand)</f>
        <v>Oatmeal Cookies</v>
      </c>
      <c r="K11864" s="2">
        <f t="array" ref="K11864">XLOOKUP('Transaction Data'!$G11864,Product_Code,Cost)</f>
        <v>19</v>
      </c>
      <c r="L11864" s="2">
        <f t="array" ref="L11864">XLOOKUP('Transaction Data'!$G11864,Product_Code,Unit_Price)</f>
        <v>23</v>
      </c>
      <c r="M11864" s="3">
        <f>'Transaction Data'!$F11864*'Transaction Data'!$K11864</f>
        <v>5700</v>
      </c>
      <c r="N11864" s="3">
        <f>'Transaction Data'!$F11864*'Transaction Data'!$L11864</f>
        <v>6900</v>
      </c>
      <c r="O11864" s="3">
        <f>'Transaction Data'!$N11864-'Transaction Data'!$M11864</f>
        <v>1200</v>
      </c>
      <c r="P11864" s="2">
        <f>DATEDIF('Transaction Data'!$D11864,'Transaction Data'!$A11864,"y")</f>
        <v>64</v>
      </c>
      <c r="Q11864" s="2" t="str">
        <f>FLOOR('Transaction Data'!$P11864,15)&amp;"-"&amp;FLOOR('Transaction Data'!$P11864,15)+14</f>
        <v>60-74</v>
      </c>
      <c r="R11864" s="2" t="str">
        <f>IF('Transaction Data'!$L11864&lt;=10,"Less Expensive","Expensive")</f>
        <v>Expensive</v>
      </c>
      <c r="S11864" s="4">
        <f>WEEKDAY('Transaction Data'!$A11864)</f>
        <v>1</v>
      </c>
      <c r="T11864" s="2" t="str">
        <f>IF(WEEKDAY('Transaction Data'!$A11864,2)&lt;6,"Weekday","Weekend")</f>
        <v>Weekend</v>
      </c>
    </row>
    <row r="11865" ht="15.75" customHeight="1">
      <c r="A11865" s="1">
        <v>45655.0</v>
      </c>
      <c r="B11865" s="2" t="s">
        <v>1591</v>
      </c>
      <c r="C11865" s="2" t="s">
        <v>69</v>
      </c>
      <c r="D11865" s="1">
        <v>28967.0</v>
      </c>
      <c r="E11865" s="2" t="s">
        <v>27</v>
      </c>
      <c r="F11865" s="2">
        <v>93.0</v>
      </c>
      <c r="G11865" s="2" t="s">
        <v>38</v>
      </c>
      <c r="H11865" s="2" t="s">
        <v>24</v>
      </c>
      <c r="I11865" s="2" t="s">
        <v>35</v>
      </c>
      <c r="J11865" s="2" t="str">
        <f t="array" ref="J11865">XLOOKUP('Transaction Data'!$G11865,Product_Code,Biscuit_Brand)</f>
        <v>Ginger Snaps</v>
      </c>
      <c r="K11865" s="2">
        <f t="array" ref="K11865">XLOOKUP('Transaction Data'!$G11865,Product_Code,Cost)</f>
        <v>14</v>
      </c>
      <c r="L11865" s="2">
        <f t="array" ref="L11865">XLOOKUP('Transaction Data'!$G11865,Product_Code,Unit_Price)</f>
        <v>28</v>
      </c>
      <c r="M11865" s="3">
        <f>'Transaction Data'!$F11865*'Transaction Data'!$K11865</f>
        <v>1302</v>
      </c>
      <c r="N11865" s="3">
        <f>'Transaction Data'!$F11865*'Transaction Data'!$L11865</f>
        <v>2604</v>
      </c>
      <c r="O11865" s="3">
        <f>'Transaction Data'!$N11865-'Transaction Data'!$M11865</f>
        <v>1302</v>
      </c>
      <c r="P11865" s="2">
        <f>DATEDIF('Transaction Data'!$D11865,'Transaction Data'!$A11865,"y")</f>
        <v>45</v>
      </c>
      <c r="Q11865" s="2" t="str">
        <f>FLOOR('Transaction Data'!$P11865,15)&amp;"-"&amp;FLOOR('Transaction Data'!$P11865,15)+14</f>
        <v>45-59</v>
      </c>
      <c r="R11865" s="2" t="str">
        <f>IF('Transaction Data'!$L11865&lt;=10,"Less Expensive","Expensive")</f>
        <v>Expensive</v>
      </c>
      <c r="S11865" s="4">
        <f>WEEKDAY('Transaction Data'!$A11865)</f>
        <v>1</v>
      </c>
      <c r="T11865" s="2" t="str">
        <f>IF(WEEKDAY('Transaction Data'!$A11865,2)&lt;6,"Weekday","Weekend")</f>
        <v>Weekend</v>
      </c>
    </row>
    <row r="11866" ht="15.75" customHeight="1">
      <c r="A11866" s="1">
        <v>45638.0</v>
      </c>
      <c r="B11866" s="2" t="s">
        <v>4584</v>
      </c>
      <c r="C11866" s="2" t="s">
        <v>32</v>
      </c>
      <c r="D11866" s="1">
        <v>37273.0</v>
      </c>
      <c r="E11866" s="2" t="s">
        <v>22</v>
      </c>
      <c r="F11866" s="2">
        <v>51.0</v>
      </c>
      <c r="G11866" s="2" t="s">
        <v>55</v>
      </c>
      <c r="H11866" s="2" t="s">
        <v>34</v>
      </c>
      <c r="I11866" s="2" t="s">
        <v>25</v>
      </c>
      <c r="J11866" s="2" t="str">
        <f t="array" ref="J11866">XLOOKUP('Transaction Data'!$G11866,Product_Code,Biscuit_Brand)</f>
        <v>Vanilla Wafers</v>
      </c>
      <c r="K11866" s="2">
        <f t="array" ref="K11866">XLOOKUP('Transaction Data'!$G11866,Product_Code,Cost)</f>
        <v>18</v>
      </c>
      <c r="L11866" s="2">
        <f t="array" ref="L11866">XLOOKUP('Transaction Data'!$G11866,Product_Code,Unit_Price)</f>
        <v>36</v>
      </c>
      <c r="M11866" s="3">
        <f>'Transaction Data'!$F11866*'Transaction Data'!$K11866</f>
        <v>918</v>
      </c>
      <c r="N11866" s="3">
        <f>'Transaction Data'!$F11866*'Transaction Data'!$L11866</f>
        <v>1836</v>
      </c>
      <c r="O11866" s="3">
        <f>'Transaction Data'!$N11866-'Transaction Data'!$M11866</f>
        <v>918</v>
      </c>
      <c r="P11866" s="2">
        <f>DATEDIF('Transaction Data'!$D11866,'Transaction Data'!$A11866,"y")</f>
        <v>22</v>
      </c>
      <c r="Q11866" s="2" t="str">
        <f>FLOOR('Transaction Data'!$P11866,15)&amp;"-"&amp;FLOOR('Transaction Data'!$P11866,15)+14</f>
        <v>15-29</v>
      </c>
      <c r="R11866" s="2" t="str">
        <f>IF('Transaction Data'!$L11866&lt;=10,"Less Expensive","Expensive")</f>
        <v>Expensive</v>
      </c>
      <c r="S11866" s="4">
        <f>WEEKDAY('Transaction Data'!$A11866)</f>
        <v>5</v>
      </c>
      <c r="T11866" s="2" t="str">
        <f>IF(WEEKDAY('Transaction Data'!$A11866,2)&lt;6,"Weekday","Weekend")</f>
        <v>Weekday</v>
      </c>
    </row>
    <row r="11867" ht="15.75" customHeight="1">
      <c r="A11867" s="1">
        <v>45630.0</v>
      </c>
      <c r="B11867" s="2" t="s">
        <v>8994</v>
      </c>
      <c r="C11867" s="2" t="s">
        <v>41</v>
      </c>
      <c r="D11867" s="1">
        <v>30017.0</v>
      </c>
      <c r="E11867" s="2" t="s">
        <v>63</v>
      </c>
      <c r="F11867" s="2">
        <v>202.0</v>
      </c>
      <c r="G11867" s="2" t="s">
        <v>23</v>
      </c>
      <c r="H11867" s="2" t="s">
        <v>34</v>
      </c>
      <c r="I11867" s="2" t="s">
        <v>25</v>
      </c>
      <c r="J11867" s="2" t="str">
        <f t="array" ref="J11867">XLOOKUP('Transaction Data'!$G11867,Product_Code,Biscuit_Brand)</f>
        <v>Cinnamon Swirls</v>
      </c>
      <c r="K11867" s="2">
        <f t="array" ref="K11867">XLOOKUP('Transaction Data'!$G11867,Product_Code,Cost)</f>
        <v>10</v>
      </c>
      <c r="L11867" s="2">
        <f t="array" ref="L11867">XLOOKUP('Transaction Data'!$G11867,Product_Code,Unit_Price)</f>
        <v>14</v>
      </c>
      <c r="M11867" s="3">
        <f>'Transaction Data'!$F11867*'Transaction Data'!$K11867</f>
        <v>2020</v>
      </c>
      <c r="N11867" s="3">
        <f>'Transaction Data'!$F11867*'Transaction Data'!$L11867</f>
        <v>2828</v>
      </c>
      <c r="O11867" s="3">
        <f>'Transaction Data'!$N11867-'Transaction Data'!$M11867</f>
        <v>808</v>
      </c>
      <c r="P11867" s="2">
        <f>DATEDIF('Transaction Data'!$D11867,'Transaction Data'!$A11867,"y")</f>
        <v>42</v>
      </c>
      <c r="Q11867" s="2" t="str">
        <f>FLOOR('Transaction Data'!$P11867,15)&amp;"-"&amp;FLOOR('Transaction Data'!$P11867,15)+14</f>
        <v>30-44</v>
      </c>
      <c r="R11867" s="2" t="str">
        <f>IF('Transaction Data'!$L11867&lt;=10,"Less Expensive","Expensive")</f>
        <v>Expensive</v>
      </c>
      <c r="S11867" s="4">
        <f>WEEKDAY('Transaction Data'!$A11867)</f>
        <v>4</v>
      </c>
      <c r="T11867" s="2" t="str">
        <f>IF(WEEKDAY('Transaction Data'!$A11867,2)&lt;6,"Weekday","Weekend")</f>
        <v>Weekday</v>
      </c>
    </row>
    <row r="11868" ht="15.75" customHeight="1">
      <c r="A11868" s="1">
        <v>45631.0</v>
      </c>
      <c r="B11868" s="2" t="s">
        <v>2454</v>
      </c>
      <c r="C11868" s="2" t="s">
        <v>32</v>
      </c>
      <c r="D11868" s="1">
        <v>24333.0</v>
      </c>
      <c r="E11868" s="2" t="s">
        <v>22</v>
      </c>
      <c r="F11868" s="2">
        <v>474.0</v>
      </c>
      <c r="G11868" s="2" t="s">
        <v>38</v>
      </c>
      <c r="H11868" s="2" t="s">
        <v>52</v>
      </c>
      <c r="I11868" s="2" t="s">
        <v>30</v>
      </c>
      <c r="J11868" s="2" t="str">
        <f t="array" ref="J11868">XLOOKUP('Transaction Data'!$G11868,Product_Code,Biscuit_Brand)</f>
        <v>Ginger Snaps</v>
      </c>
      <c r="K11868" s="2">
        <f t="array" ref="K11868">XLOOKUP('Transaction Data'!$G11868,Product_Code,Cost)</f>
        <v>14</v>
      </c>
      <c r="L11868" s="2">
        <f t="array" ref="L11868">XLOOKUP('Transaction Data'!$G11868,Product_Code,Unit_Price)</f>
        <v>28</v>
      </c>
      <c r="M11868" s="3">
        <f>'Transaction Data'!$F11868*'Transaction Data'!$K11868</f>
        <v>6636</v>
      </c>
      <c r="N11868" s="3">
        <f>'Transaction Data'!$F11868*'Transaction Data'!$L11868</f>
        <v>13272</v>
      </c>
      <c r="O11868" s="3">
        <f>'Transaction Data'!$N11868-'Transaction Data'!$M11868</f>
        <v>6636</v>
      </c>
      <c r="P11868" s="2">
        <f>DATEDIF('Transaction Data'!$D11868,'Transaction Data'!$A11868,"y")</f>
        <v>58</v>
      </c>
      <c r="Q11868" s="2" t="str">
        <f>FLOOR('Transaction Data'!$P11868,15)&amp;"-"&amp;FLOOR('Transaction Data'!$P11868,15)+14</f>
        <v>45-59</v>
      </c>
      <c r="R11868" s="2" t="str">
        <f>IF('Transaction Data'!$L11868&lt;=10,"Less Expensive","Expensive")</f>
        <v>Expensive</v>
      </c>
      <c r="S11868" s="4">
        <f>WEEKDAY('Transaction Data'!$A11868)</f>
        <v>5</v>
      </c>
      <c r="T11868" s="2" t="str">
        <f>IF(WEEKDAY('Transaction Data'!$A11868,2)&lt;6,"Weekday","Weekend")</f>
        <v>Weekday</v>
      </c>
    </row>
    <row r="11869" ht="15.75" customHeight="1">
      <c r="A11869" s="1">
        <v>45646.0</v>
      </c>
      <c r="B11869" s="2" t="s">
        <v>1260</v>
      </c>
      <c r="C11869" s="2" t="s">
        <v>72</v>
      </c>
      <c r="D11869" s="1">
        <v>22872.0</v>
      </c>
      <c r="E11869" s="2" t="s">
        <v>63</v>
      </c>
      <c r="F11869" s="2">
        <v>68.0</v>
      </c>
      <c r="G11869" s="2" t="s">
        <v>28</v>
      </c>
      <c r="H11869" s="2" t="s">
        <v>49</v>
      </c>
      <c r="I11869" s="2" t="s">
        <v>25</v>
      </c>
      <c r="J11869" s="2" t="str">
        <f t="array" ref="J11869">XLOOKUP('Transaction Data'!$G11869,Product_Code,Biscuit_Brand)</f>
        <v>Shortbread</v>
      </c>
      <c r="K11869" s="2">
        <f t="array" ref="K11869">XLOOKUP('Transaction Data'!$G11869,Product_Code,Cost)</f>
        <v>10</v>
      </c>
      <c r="L11869" s="2">
        <f t="array" ref="L11869">XLOOKUP('Transaction Data'!$G11869,Product_Code,Unit_Price)</f>
        <v>45</v>
      </c>
      <c r="M11869" s="3">
        <f>'Transaction Data'!$F11869*'Transaction Data'!$K11869</f>
        <v>680</v>
      </c>
      <c r="N11869" s="3">
        <f>'Transaction Data'!$F11869*'Transaction Data'!$L11869</f>
        <v>3060</v>
      </c>
      <c r="O11869" s="3">
        <f>'Transaction Data'!$N11869-'Transaction Data'!$M11869</f>
        <v>2380</v>
      </c>
      <c r="P11869" s="2">
        <f>DATEDIF('Transaction Data'!$D11869,'Transaction Data'!$A11869,"y")</f>
        <v>62</v>
      </c>
      <c r="Q11869" s="2" t="str">
        <f>FLOOR('Transaction Data'!$P11869,15)&amp;"-"&amp;FLOOR('Transaction Data'!$P11869,15)+14</f>
        <v>60-74</v>
      </c>
      <c r="R11869" s="2" t="str">
        <f>IF('Transaction Data'!$L11869&lt;=10,"Less Expensive","Expensive")</f>
        <v>Expensive</v>
      </c>
      <c r="S11869" s="4">
        <f>WEEKDAY('Transaction Data'!$A11869)</f>
        <v>6</v>
      </c>
      <c r="T11869" s="2" t="str">
        <f>IF(WEEKDAY('Transaction Data'!$A11869,2)&lt;6,"Weekday","Weekend")</f>
        <v>Weekday</v>
      </c>
    </row>
    <row r="11870" ht="15.75" customHeight="1">
      <c r="A11870" s="1">
        <v>45657.0</v>
      </c>
      <c r="B11870" s="2" t="s">
        <v>7324</v>
      </c>
      <c r="C11870" s="2" t="s">
        <v>65</v>
      </c>
      <c r="D11870" s="1">
        <v>28883.0</v>
      </c>
      <c r="E11870" s="2" t="s">
        <v>37</v>
      </c>
      <c r="F11870" s="2">
        <v>396.0</v>
      </c>
      <c r="G11870" s="2" t="s">
        <v>61</v>
      </c>
      <c r="H11870" s="2" t="s">
        <v>29</v>
      </c>
      <c r="I11870" s="2" t="s">
        <v>25</v>
      </c>
      <c r="J11870" s="2" t="str">
        <f t="array" ref="J11870">XLOOKUP('Transaction Data'!$G11870,Product_Code,Biscuit_Brand)</f>
        <v>Choco Delight</v>
      </c>
      <c r="K11870" s="2">
        <f t="array" ref="K11870">XLOOKUP('Transaction Data'!$G11870,Product_Code,Cost)</f>
        <v>3</v>
      </c>
      <c r="L11870" s="2">
        <f t="array" ref="L11870">XLOOKUP('Transaction Data'!$G11870,Product_Code,Unit_Price)</f>
        <v>5</v>
      </c>
      <c r="M11870" s="3">
        <f>'Transaction Data'!$F11870*'Transaction Data'!$K11870</f>
        <v>1188</v>
      </c>
      <c r="N11870" s="3">
        <f>'Transaction Data'!$F11870*'Transaction Data'!$L11870</f>
        <v>1980</v>
      </c>
      <c r="O11870" s="3">
        <f>'Transaction Data'!$N11870-'Transaction Data'!$M11870</f>
        <v>792</v>
      </c>
      <c r="P11870" s="2">
        <f>DATEDIF('Transaction Data'!$D11870,'Transaction Data'!$A11870,"y")</f>
        <v>45</v>
      </c>
      <c r="Q11870" s="2" t="str">
        <f>FLOOR('Transaction Data'!$P11870,15)&amp;"-"&amp;FLOOR('Transaction Data'!$P11870,15)+14</f>
        <v>45-59</v>
      </c>
      <c r="R11870" s="2" t="str">
        <f>IF('Transaction Data'!$L11870&lt;=10,"Less Expensive","Expensive")</f>
        <v>Less Expensive</v>
      </c>
      <c r="S11870" s="4">
        <f>WEEKDAY('Transaction Data'!$A11870)</f>
        <v>3</v>
      </c>
      <c r="T11870" s="2" t="str">
        <f>IF(WEEKDAY('Transaction Data'!$A11870,2)&lt;6,"Weekday","Weekend")</f>
        <v>Weekday</v>
      </c>
    </row>
    <row r="11871" ht="15.75" customHeight="1">
      <c r="A11871" s="1">
        <v>45648.0</v>
      </c>
      <c r="B11871" s="2" t="s">
        <v>31</v>
      </c>
      <c r="C11871" s="2" t="s">
        <v>32</v>
      </c>
      <c r="D11871" s="1">
        <v>27430.0</v>
      </c>
      <c r="E11871" s="2" t="s">
        <v>22</v>
      </c>
      <c r="F11871" s="2">
        <v>450.0</v>
      </c>
      <c r="G11871" s="2" t="s">
        <v>60</v>
      </c>
      <c r="H11871" s="2" t="s">
        <v>34</v>
      </c>
      <c r="I11871" s="2" t="s">
        <v>35</v>
      </c>
      <c r="J11871" s="2" t="str">
        <f t="array" ref="J11871">XLOOKUP('Transaction Data'!$G11871,Product_Code,Biscuit_Brand)</f>
        <v>Peanut Butter Bites</v>
      </c>
      <c r="K11871" s="2">
        <f t="array" ref="K11871">XLOOKUP('Transaction Data'!$G11871,Product_Code,Cost)</f>
        <v>5</v>
      </c>
      <c r="L11871" s="2">
        <f t="array" ref="L11871">XLOOKUP('Transaction Data'!$G11871,Product_Code,Unit_Price)</f>
        <v>7</v>
      </c>
      <c r="M11871" s="3">
        <f>'Transaction Data'!$F11871*'Transaction Data'!$K11871</f>
        <v>2250</v>
      </c>
      <c r="N11871" s="3">
        <f>'Transaction Data'!$F11871*'Transaction Data'!$L11871</f>
        <v>3150</v>
      </c>
      <c r="O11871" s="3">
        <f>'Transaction Data'!$N11871-'Transaction Data'!$M11871</f>
        <v>900</v>
      </c>
      <c r="P11871" s="2">
        <f>DATEDIF('Transaction Data'!$D11871,'Transaction Data'!$A11871,"y")</f>
        <v>49</v>
      </c>
      <c r="Q11871" s="2" t="str">
        <f>FLOOR('Transaction Data'!$P11871,15)&amp;"-"&amp;FLOOR('Transaction Data'!$P11871,15)+14</f>
        <v>45-59</v>
      </c>
      <c r="R11871" s="2" t="str">
        <f>IF('Transaction Data'!$L11871&lt;=10,"Less Expensive","Expensive")</f>
        <v>Less Expensive</v>
      </c>
      <c r="S11871" s="4">
        <f>WEEKDAY('Transaction Data'!$A11871)</f>
        <v>1</v>
      </c>
      <c r="T11871" s="2" t="str">
        <f>IF(WEEKDAY('Transaction Data'!$A11871,2)&lt;6,"Weekday","Weekend")</f>
        <v>Weekend</v>
      </c>
    </row>
    <row r="11872" ht="15.75" customHeight="1">
      <c r="A11872" s="1">
        <v>45631.0</v>
      </c>
      <c r="B11872" s="2" t="s">
        <v>2818</v>
      </c>
      <c r="C11872" s="2" t="s">
        <v>72</v>
      </c>
      <c r="D11872" s="1">
        <v>25557.0</v>
      </c>
      <c r="E11872" s="2" t="s">
        <v>37</v>
      </c>
      <c r="F11872" s="2">
        <v>329.0</v>
      </c>
      <c r="G11872" s="2" t="s">
        <v>23</v>
      </c>
      <c r="H11872" s="2" t="s">
        <v>24</v>
      </c>
      <c r="I11872" s="2" t="s">
        <v>25</v>
      </c>
      <c r="J11872" s="2" t="str">
        <f t="array" ref="J11872">XLOOKUP('Transaction Data'!$G11872,Product_Code,Biscuit_Brand)</f>
        <v>Cinnamon Swirls</v>
      </c>
      <c r="K11872" s="2">
        <f t="array" ref="K11872">XLOOKUP('Transaction Data'!$G11872,Product_Code,Cost)</f>
        <v>10</v>
      </c>
      <c r="L11872" s="2">
        <f t="array" ref="L11872">XLOOKUP('Transaction Data'!$G11872,Product_Code,Unit_Price)</f>
        <v>14</v>
      </c>
      <c r="M11872" s="3">
        <f>'Transaction Data'!$F11872*'Transaction Data'!$K11872</f>
        <v>3290</v>
      </c>
      <c r="N11872" s="3">
        <f>'Transaction Data'!$F11872*'Transaction Data'!$L11872</f>
        <v>4606</v>
      </c>
      <c r="O11872" s="3">
        <f>'Transaction Data'!$N11872-'Transaction Data'!$M11872</f>
        <v>1316</v>
      </c>
      <c r="P11872" s="2">
        <f>DATEDIF('Transaction Data'!$D11872,'Transaction Data'!$A11872,"y")</f>
        <v>54</v>
      </c>
      <c r="Q11872" s="2" t="str">
        <f>FLOOR('Transaction Data'!$P11872,15)&amp;"-"&amp;FLOOR('Transaction Data'!$P11872,15)+14</f>
        <v>45-59</v>
      </c>
      <c r="R11872" s="2" t="str">
        <f>IF('Transaction Data'!$L11872&lt;=10,"Less Expensive","Expensive")</f>
        <v>Expensive</v>
      </c>
      <c r="S11872" s="4">
        <f>WEEKDAY('Transaction Data'!$A11872)</f>
        <v>5</v>
      </c>
      <c r="T11872" s="2" t="str">
        <f>IF(WEEKDAY('Transaction Data'!$A11872,2)&lt;6,"Weekday","Weekend")</f>
        <v>Weekday</v>
      </c>
    </row>
    <row r="11873" ht="15.75" customHeight="1">
      <c r="A11873" s="1">
        <v>45649.0</v>
      </c>
      <c r="B11873" s="2" t="s">
        <v>5764</v>
      </c>
      <c r="C11873" s="2" t="s">
        <v>51</v>
      </c>
      <c r="D11873" s="1">
        <v>33356.0</v>
      </c>
      <c r="E11873" s="2" t="s">
        <v>27</v>
      </c>
      <c r="F11873" s="2">
        <v>181.0</v>
      </c>
      <c r="G11873" s="2" t="s">
        <v>38</v>
      </c>
      <c r="H11873" s="2" t="s">
        <v>45</v>
      </c>
      <c r="I11873" s="2" t="s">
        <v>35</v>
      </c>
      <c r="J11873" s="2" t="str">
        <f t="array" ref="J11873">XLOOKUP('Transaction Data'!$G11873,Product_Code,Biscuit_Brand)</f>
        <v>Ginger Snaps</v>
      </c>
      <c r="K11873" s="2">
        <f t="array" ref="K11873">XLOOKUP('Transaction Data'!$G11873,Product_Code,Cost)</f>
        <v>14</v>
      </c>
      <c r="L11873" s="2">
        <f t="array" ref="L11873">XLOOKUP('Transaction Data'!$G11873,Product_Code,Unit_Price)</f>
        <v>28</v>
      </c>
      <c r="M11873" s="3">
        <f>'Transaction Data'!$F11873*'Transaction Data'!$K11873</f>
        <v>2534</v>
      </c>
      <c r="N11873" s="3">
        <f>'Transaction Data'!$F11873*'Transaction Data'!$L11873</f>
        <v>5068</v>
      </c>
      <c r="O11873" s="3">
        <f>'Transaction Data'!$N11873-'Transaction Data'!$M11873</f>
        <v>2534</v>
      </c>
      <c r="P11873" s="2">
        <f>DATEDIF('Transaction Data'!$D11873,'Transaction Data'!$A11873,"y")</f>
        <v>33</v>
      </c>
      <c r="Q11873" s="2" t="str">
        <f>FLOOR('Transaction Data'!$P11873,15)&amp;"-"&amp;FLOOR('Transaction Data'!$P11873,15)+14</f>
        <v>30-44</v>
      </c>
      <c r="R11873" s="2" t="str">
        <f>IF('Transaction Data'!$L11873&lt;=10,"Less Expensive","Expensive")</f>
        <v>Expensive</v>
      </c>
      <c r="S11873" s="4">
        <f>WEEKDAY('Transaction Data'!$A11873)</f>
        <v>2</v>
      </c>
      <c r="T11873" s="2" t="str">
        <f>IF(WEEKDAY('Transaction Data'!$A11873,2)&lt;6,"Weekday","Weekend")</f>
        <v>Weekday</v>
      </c>
    </row>
    <row r="11874" ht="15.75" customHeight="1">
      <c r="A11874" s="1">
        <v>45651.0</v>
      </c>
      <c r="B11874" s="2" t="s">
        <v>6247</v>
      </c>
      <c r="C11874" s="2" t="s">
        <v>69</v>
      </c>
      <c r="D11874" s="1">
        <v>17908.0</v>
      </c>
      <c r="E11874" s="2" t="s">
        <v>63</v>
      </c>
      <c r="F11874" s="2">
        <v>305.0</v>
      </c>
      <c r="G11874" s="2" t="s">
        <v>55</v>
      </c>
      <c r="H11874" s="2" t="s">
        <v>52</v>
      </c>
      <c r="I11874" s="2" t="s">
        <v>30</v>
      </c>
      <c r="J11874" s="2" t="str">
        <f t="array" ref="J11874">XLOOKUP('Transaction Data'!$G11874,Product_Code,Biscuit_Brand)</f>
        <v>Vanilla Wafers</v>
      </c>
      <c r="K11874" s="2">
        <f t="array" ref="K11874">XLOOKUP('Transaction Data'!$G11874,Product_Code,Cost)</f>
        <v>18</v>
      </c>
      <c r="L11874" s="2">
        <f t="array" ref="L11874">XLOOKUP('Transaction Data'!$G11874,Product_Code,Unit_Price)</f>
        <v>36</v>
      </c>
      <c r="M11874" s="3">
        <f>'Transaction Data'!$F11874*'Transaction Data'!$K11874</f>
        <v>5490</v>
      </c>
      <c r="N11874" s="3">
        <f>'Transaction Data'!$F11874*'Transaction Data'!$L11874</f>
        <v>10980</v>
      </c>
      <c r="O11874" s="3">
        <f>'Transaction Data'!$N11874-'Transaction Data'!$M11874</f>
        <v>5490</v>
      </c>
      <c r="P11874" s="2">
        <f>DATEDIF('Transaction Data'!$D11874,'Transaction Data'!$A11874,"y")</f>
        <v>75</v>
      </c>
      <c r="Q11874" s="2" t="str">
        <f>FLOOR('Transaction Data'!$P11874,15)&amp;"-"&amp;FLOOR('Transaction Data'!$P11874,15)+14</f>
        <v>75-89</v>
      </c>
      <c r="R11874" s="2" t="str">
        <f>IF('Transaction Data'!$L11874&lt;=10,"Less Expensive","Expensive")</f>
        <v>Expensive</v>
      </c>
      <c r="S11874" s="4">
        <f>WEEKDAY('Transaction Data'!$A11874)</f>
        <v>4</v>
      </c>
      <c r="T11874" s="2" t="str">
        <f>IF(WEEKDAY('Transaction Data'!$A11874,2)&lt;6,"Weekday","Weekend")</f>
        <v>Weekday</v>
      </c>
    </row>
    <row r="11875" ht="15.75" customHeight="1">
      <c r="A11875" s="1">
        <v>45652.0</v>
      </c>
      <c r="B11875" s="2" t="s">
        <v>3449</v>
      </c>
      <c r="C11875" s="2" t="s">
        <v>21</v>
      </c>
      <c r="D11875" s="1">
        <v>27079.0</v>
      </c>
      <c r="E11875" s="2" t="s">
        <v>22</v>
      </c>
      <c r="F11875" s="2">
        <v>329.0</v>
      </c>
      <c r="G11875" s="2" t="s">
        <v>55</v>
      </c>
      <c r="H11875" s="2" t="s">
        <v>49</v>
      </c>
      <c r="I11875" s="2" t="s">
        <v>30</v>
      </c>
      <c r="J11875" s="2" t="str">
        <f t="array" ref="J11875">XLOOKUP('Transaction Data'!$G11875,Product_Code,Biscuit_Brand)</f>
        <v>Vanilla Wafers</v>
      </c>
      <c r="K11875" s="2">
        <f t="array" ref="K11875">XLOOKUP('Transaction Data'!$G11875,Product_Code,Cost)</f>
        <v>18</v>
      </c>
      <c r="L11875" s="2">
        <f t="array" ref="L11875">XLOOKUP('Transaction Data'!$G11875,Product_Code,Unit_Price)</f>
        <v>36</v>
      </c>
      <c r="M11875" s="3">
        <f>'Transaction Data'!$F11875*'Transaction Data'!$K11875</f>
        <v>5922</v>
      </c>
      <c r="N11875" s="3">
        <f>'Transaction Data'!$F11875*'Transaction Data'!$L11875</f>
        <v>11844</v>
      </c>
      <c r="O11875" s="3">
        <f>'Transaction Data'!$N11875-'Transaction Data'!$M11875</f>
        <v>5922</v>
      </c>
      <c r="P11875" s="2">
        <f>DATEDIF('Transaction Data'!$D11875,'Transaction Data'!$A11875,"y")</f>
        <v>50</v>
      </c>
      <c r="Q11875" s="2" t="str">
        <f>FLOOR('Transaction Data'!$P11875,15)&amp;"-"&amp;FLOOR('Transaction Data'!$P11875,15)+14</f>
        <v>45-59</v>
      </c>
      <c r="R11875" s="2" t="str">
        <f>IF('Transaction Data'!$L11875&lt;=10,"Less Expensive","Expensive")</f>
        <v>Expensive</v>
      </c>
      <c r="S11875" s="4">
        <f>WEEKDAY('Transaction Data'!$A11875)</f>
        <v>5</v>
      </c>
      <c r="T11875" s="2" t="str">
        <f>IF(WEEKDAY('Transaction Data'!$A11875,2)&lt;6,"Weekday","Weekend")</f>
        <v>Weekday</v>
      </c>
    </row>
    <row r="11876" ht="15.75" customHeight="1">
      <c r="A11876" s="1">
        <v>45633.0</v>
      </c>
      <c r="B11876" s="2" t="s">
        <v>383</v>
      </c>
      <c r="C11876" s="2" t="s">
        <v>47</v>
      </c>
      <c r="D11876" s="1">
        <v>26589.0</v>
      </c>
      <c r="E11876" s="2" t="s">
        <v>22</v>
      </c>
      <c r="F11876" s="2">
        <v>320.0</v>
      </c>
      <c r="G11876" s="2" t="s">
        <v>55</v>
      </c>
      <c r="H11876" s="2" t="s">
        <v>42</v>
      </c>
      <c r="I11876" s="2" t="s">
        <v>35</v>
      </c>
      <c r="J11876" s="2" t="str">
        <f t="array" ref="J11876">XLOOKUP('Transaction Data'!$G11876,Product_Code,Biscuit_Brand)</f>
        <v>Vanilla Wafers</v>
      </c>
      <c r="K11876" s="2">
        <f t="array" ref="K11876">XLOOKUP('Transaction Data'!$G11876,Product_Code,Cost)</f>
        <v>18</v>
      </c>
      <c r="L11876" s="2">
        <f t="array" ref="L11876">XLOOKUP('Transaction Data'!$G11876,Product_Code,Unit_Price)</f>
        <v>36</v>
      </c>
      <c r="M11876" s="3">
        <f>'Transaction Data'!$F11876*'Transaction Data'!$K11876</f>
        <v>5760</v>
      </c>
      <c r="N11876" s="3">
        <f>'Transaction Data'!$F11876*'Transaction Data'!$L11876</f>
        <v>11520</v>
      </c>
      <c r="O11876" s="3">
        <f>'Transaction Data'!$N11876-'Transaction Data'!$M11876</f>
        <v>5760</v>
      </c>
      <c r="P11876" s="2">
        <f>DATEDIF('Transaction Data'!$D11876,'Transaction Data'!$A11876,"y")</f>
        <v>52</v>
      </c>
      <c r="Q11876" s="2" t="str">
        <f>FLOOR('Transaction Data'!$P11876,15)&amp;"-"&amp;FLOOR('Transaction Data'!$P11876,15)+14</f>
        <v>45-59</v>
      </c>
      <c r="R11876" s="2" t="str">
        <f>IF('Transaction Data'!$L11876&lt;=10,"Less Expensive","Expensive")</f>
        <v>Expensive</v>
      </c>
      <c r="S11876" s="4">
        <f>WEEKDAY('Transaction Data'!$A11876)</f>
        <v>7</v>
      </c>
      <c r="T11876" s="2" t="str">
        <f>IF(WEEKDAY('Transaction Data'!$A11876,2)&lt;6,"Weekday","Weekend")</f>
        <v>Weekend</v>
      </c>
    </row>
    <row r="11877" ht="15.75" customHeight="1">
      <c r="A11877" s="1">
        <v>45653.0</v>
      </c>
      <c r="B11877" s="2" t="s">
        <v>5099</v>
      </c>
      <c r="C11877" s="2" t="s">
        <v>65</v>
      </c>
      <c r="D11877" s="1">
        <v>25980.0</v>
      </c>
      <c r="E11877" s="2" t="s">
        <v>22</v>
      </c>
      <c r="F11877" s="2">
        <v>224.0</v>
      </c>
      <c r="G11877" s="2" t="s">
        <v>48</v>
      </c>
      <c r="H11877" s="2" t="s">
        <v>34</v>
      </c>
      <c r="I11877" s="2" t="s">
        <v>35</v>
      </c>
      <c r="J11877" s="2" t="str">
        <f t="array" ref="J11877">XLOOKUP('Transaction Data'!$G11877,Product_Code,Biscuit_Brand)</f>
        <v>Lemon Crisps</v>
      </c>
      <c r="K11877" s="2">
        <f t="array" ref="K11877">XLOOKUP('Transaction Data'!$G11877,Product_Code,Cost)</f>
        <v>7</v>
      </c>
      <c r="L11877" s="2">
        <f t="array" ref="L11877">XLOOKUP('Transaction Data'!$G11877,Product_Code,Unit_Price)</f>
        <v>9</v>
      </c>
      <c r="M11877" s="3">
        <f>'Transaction Data'!$F11877*'Transaction Data'!$K11877</f>
        <v>1568</v>
      </c>
      <c r="N11877" s="3">
        <f>'Transaction Data'!$F11877*'Transaction Data'!$L11877</f>
        <v>2016</v>
      </c>
      <c r="O11877" s="3">
        <f>'Transaction Data'!$N11877-'Transaction Data'!$M11877</f>
        <v>448</v>
      </c>
      <c r="P11877" s="2">
        <f>DATEDIF('Transaction Data'!$D11877,'Transaction Data'!$A11877,"y")</f>
        <v>53</v>
      </c>
      <c r="Q11877" s="2" t="str">
        <f>FLOOR('Transaction Data'!$P11877,15)&amp;"-"&amp;FLOOR('Transaction Data'!$P11877,15)+14</f>
        <v>45-59</v>
      </c>
      <c r="R11877" s="2" t="str">
        <f>IF('Transaction Data'!$L11877&lt;=10,"Less Expensive","Expensive")</f>
        <v>Less Expensive</v>
      </c>
      <c r="S11877" s="4">
        <f>WEEKDAY('Transaction Data'!$A11877)</f>
        <v>6</v>
      </c>
      <c r="T11877" s="2" t="str">
        <f>IF(WEEKDAY('Transaction Data'!$A11877,2)&lt;6,"Weekday","Weekend")</f>
        <v>Weekday</v>
      </c>
    </row>
    <row r="11878" ht="15.75" customHeight="1">
      <c r="A11878" s="1">
        <v>45629.0</v>
      </c>
      <c r="B11878" s="2" t="s">
        <v>3393</v>
      </c>
      <c r="C11878" s="2" t="s">
        <v>41</v>
      </c>
      <c r="D11878" s="1">
        <v>35229.0</v>
      </c>
      <c r="E11878" s="2" t="s">
        <v>37</v>
      </c>
      <c r="F11878" s="2">
        <v>297.0</v>
      </c>
      <c r="G11878" s="2" t="s">
        <v>44</v>
      </c>
      <c r="H11878" s="2" t="s">
        <v>52</v>
      </c>
      <c r="I11878" s="2" t="s">
        <v>25</v>
      </c>
      <c r="J11878" s="2" t="str">
        <f t="array" ref="J11878">XLOOKUP('Transaction Data'!$G11878,Product_Code,Biscuit_Brand)</f>
        <v>Butter Crunch</v>
      </c>
      <c r="K11878" s="2">
        <f t="array" ref="K11878">XLOOKUP('Transaction Data'!$G11878,Product_Code,Cost)</f>
        <v>10</v>
      </c>
      <c r="L11878" s="2">
        <f t="array" ref="L11878">XLOOKUP('Transaction Data'!$G11878,Product_Code,Unit_Price)</f>
        <v>11</v>
      </c>
      <c r="M11878" s="3">
        <f>'Transaction Data'!$F11878*'Transaction Data'!$K11878</f>
        <v>2970</v>
      </c>
      <c r="N11878" s="3">
        <f>'Transaction Data'!$F11878*'Transaction Data'!$L11878</f>
        <v>3267</v>
      </c>
      <c r="O11878" s="3">
        <f>'Transaction Data'!$N11878-'Transaction Data'!$M11878</f>
        <v>297</v>
      </c>
      <c r="P11878" s="2">
        <f>DATEDIF('Transaction Data'!$D11878,'Transaction Data'!$A11878,"y")</f>
        <v>28</v>
      </c>
      <c r="Q11878" s="2" t="str">
        <f>FLOOR('Transaction Data'!$P11878,15)&amp;"-"&amp;FLOOR('Transaction Data'!$P11878,15)+14</f>
        <v>15-29</v>
      </c>
      <c r="R11878" s="2" t="str">
        <f>IF('Transaction Data'!$L11878&lt;=10,"Less Expensive","Expensive")</f>
        <v>Expensive</v>
      </c>
      <c r="S11878" s="4">
        <f>WEEKDAY('Transaction Data'!$A11878)</f>
        <v>3</v>
      </c>
      <c r="T11878" s="2" t="str">
        <f>IF(WEEKDAY('Transaction Data'!$A11878,2)&lt;6,"Weekday","Weekend")</f>
        <v>Weekday</v>
      </c>
    </row>
    <row r="11879" ht="15.75" customHeight="1">
      <c r="A11879" s="1">
        <v>45657.0</v>
      </c>
      <c r="B11879" s="2" t="s">
        <v>5886</v>
      </c>
      <c r="C11879" s="2" t="s">
        <v>65</v>
      </c>
      <c r="D11879" s="1">
        <v>29775.0</v>
      </c>
      <c r="E11879" s="2" t="s">
        <v>22</v>
      </c>
      <c r="F11879" s="2">
        <v>100.0</v>
      </c>
      <c r="G11879" s="2" t="s">
        <v>48</v>
      </c>
      <c r="H11879" s="2" t="s">
        <v>42</v>
      </c>
      <c r="I11879" s="2" t="s">
        <v>25</v>
      </c>
      <c r="J11879" s="2" t="str">
        <f t="array" ref="J11879">XLOOKUP('Transaction Data'!$G11879,Product_Code,Biscuit_Brand)</f>
        <v>Lemon Crisps</v>
      </c>
      <c r="K11879" s="2">
        <f t="array" ref="K11879">XLOOKUP('Transaction Data'!$G11879,Product_Code,Cost)</f>
        <v>7</v>
      </c>
      <c r="L11879" s="2">
        <f t="array" ref="L11879">XLOOKUP('Transaction Data'!$G11879,Product_Code,Unit_Price)</f>
        <v>9</v>
      </c>
      <c r="M11879" s="3">
        <f>'Transaction Data'!$F11879*'Transaction Data'!$K11879</f>
        <v>700</v>
      </c>
      <c r="N11879" s="3">
        <f>'Transaction Data'!$F11879*'Transaction Data'!$L11879</f>
        <v>900</v>
      </c>
      <c r="O11879" s="3">
        <f>'Transaction Data'!$N11879-'Transaction Data'!$M11879</f>
        <v>200</v>
      </c>
      <c r="P11879" s="2">
        <f>DATEDIF('Transaction Data'!$D11879,'Transaction Data'!$A11879,"y")</f>
        <v>43</v>
      </c>
      <c r="Q11879" s="2" t="str">
        <f>FLOOR('Transaction Data'!$P11879,15)&amp;"-"&amp;FLOOR('Transaction Data'!$P11879,15)+14</f>
        <v>30-44</v>
      </c>
      <c r="R11879" s="2" t="str">
        <f>IF('Transaction Data'!$L11879&lt;=10,"Less Expensive","Expensive")</f>
        <v>Less Expensive</v>
      </c>
      <c r="S11879" s="4">
        <f>WEEKDAY('Transaction Data'!$A11879)</f>
        <v>3</v>
      </c>
      <c r="T11879" s="2" t="str">
        <f>IF(WEEKDAY('Transaction Data'!$A11879,2)&lt;6,"Weekday","Weekend")</f>
        <v>Weekday</v>
      </c>
    </row>
    <row r="11880" ht="15.75" customHeight="1">
      <c r="A11880" s="1">
        <v>45642.0</v>
      </c>
      <c r="B11880" s="2" t="s">
        <v>4875</v>
      </c>
      <c r="C11880" s="2" t="s">
        <v>72</v>
      </c>
      <c r="D11880" s="1">
        <v>32311.0</v>
      </c>
      <c r="E11880" s="2" t="s">
        <v>63</v>
      </c>
      <c r="F11880" s="2">
        <v>346.0</v>
      </c>
      <c r="G11880" s="2" t="s">
        <v>28</v>
      </c>
      <c r="H11880" s="2" t="s">
        <v>24</v>
      </c>
      <c r="I11880" s="2" t="s">
        <v>30</v>
      </c>
      <c r="J11880" s="2" t="str">
        <f t="array" ref="J11880">XLOOKUP('Transaction Data'!$G11880,Product_Code,Biscuit_Brand)</f>
        <v>Shortbread</v>
      </c>
      <c r="K11880" s="2">
        <f t="array" ref="K11880">XLOOKUP('Transaction Data'!$G11880,Product_Code,Cost)</f>
        <v>10</v>
      </c>
      <c r="L11880" s="2">
        <f t="array" ref="L11880">XLOOKUP('Transaction Data'!$G11880,Product_Code,Unit_Price)</f>
        <v>45</v>
      </c>
      <c r="M11880" s="3">
        <f>'Transaction Data'!$F11880*'Transaction Data'!$K11880</f>
        <v>3460</v>
      </c>
      <c r="N11880" s="3">
        <f>'Transaction Data'!$F11880*'Transaction Data'!$L11880</f>
        <v>15570</v>
      </c>
      <c r="O11880" s="3">
        <f>'Transaction Data'!$N11880-'Transaction Data'!$M11880</f>
        <v>12110</v>
      </c>
      <c r="P11880" s="2">
        <f>DATEDIF('Transaction Data'!$D11880,'Transaction Data'!$A11880,"y")</f>
        <v>36</v>
      </c>
      <c r="Q11880" s="2" t="str">
        <f>FLOOR('Transaction Data'!$P11880,15)&amp;"-"&amp;FLOOR('Transaction Data'!$P11880,15)+14</f>
        <v>30-44</v>
      </c>
      <c r="R11880" s="2" t="str">
        <f>IF('Transaction Data'!$L11880&lt;=10,"Less Expensive","Expensive")</f>
        <v>Expensive</v>
      </c>
      <c r="S11880" s="4">
        <f>WEEKDAY('Transaction Data'!$A11880)</f>
        <v>2</v>
      </c>
      <c r="T11880" s="2" t="str">
        <f>IF(WEEKDAY('Transaction Data'!$A11880,2)&lt;6,"Weekday","Weekend")</f>
        <v>Weekday</v>
      </c>
    </row>
    <row r="11881" ht="15.75" customHeight="1">
      <c r="A11881" s="1">
        <v>45635.0</v>
      </c>
      <c r="B11881" s="2" t="s">
        <v>8189</v>
      </c>
      <c r="C11881" s="2" t="s">
        <v>54</v>
      </c>
      <c r="D11881" s="1">
        <v>22211.0</v>
      </c>
      <c r="E11881" s="2" t="s">
        <v>22</v>
      </c>
      <c r="F11881" s="2">
        <v>200.0</v>
      </c>
      <c r="G11881" s="2" t="s">
        <v>55</v>
      </c>
      <c r="H11881" s="2" t="s">
        <v>45</v>
      </c>
      <c r="I11881" s="2" t="s">
        <v>25</v>
      </c>
      <c r="J11881" s="2" t="str">
        <f t="array" ref="J11881">XLOOKUP('Transaction Data'!$G11881,Product_Code,Biscuit_Brand)</f>
        <v>Vanilla Wafers</v>
      </c>
      <c r="K11881" s="2">
        <f t="array" ref="K11881">XLOOKUP('Transaction Data'!$G11881,Product_Code,Cost)</f>
        <v>18</v>
      </c>
      <c r="L11881" s="2">
        <f t="array" ref="L11881">XLOOKUP('Transaction Data'!$G11881,Product_Code,Unit_Price)</f>
        <v>36</v>
      </c>
      <c r="M11881" s="3">
        <f>'Transaction Data'!$F11881*'Transaction Data'!$K11881</f>
        <v>3600</v>
      </c>
      <c r="N11881" s="3">
        <f>'Transaction Data'!$F11881*'Transaction Data'!$L11881</f>
        <v>7200</v>
      </c>
      <c r="O11881" s="3">
        <f>'Transaction Data'!$N11881-'Transaction Data'!$M11881</f>
        <v>3600</v>
      </c>
      <c r="P11881" s="2">
        <f>DATEDIF('Transaction Data'!$D11881,'Transaction Data'!$A11881,"y")</f>
        <v>64</v>
      </c>
      <c r="Q11881" s="2" t="str">
        <f>FLOOR('Transaction Data'!$P11881,15)&amp;"-"&amp;FLOOR('Transaction Data'!$P11881,15)+14</f>
        <v>60-74</v>
      </c>
      <c r="R11881" s="2" t="str">
        <f>IF('Transaction Data'!$L11881&lt;=10,"Less Expensive","Expensive")</f>
        <v>Expensive</v>
      </c>
      <c r="S11881" s="4">
        <f>WEEKDAY('Transaction Data'!$A11881)</f>
        <v>2</v>
      </c>
      <c r="T11881" s="2" t="str">
        <f>IF(WEEKDAY('Transaction Data'!$A11881,2)&lt;6,"Weekday","Weekend")</f>
        <v>Weekday</v>
      </c>
    </row>
    <row r="11882" ht="15.75" customHeight="1">
      <c r="A11882" s="1">
        <v>45637.0</v>
      </c>
      <c r="B11882" s="2" t="s">
        <v>7995</v>
      </c>
      <c r="C11882" s="2" t="s">
        <v>47</v>
      </c>
      <c r="D11882" s="1">
        <v>34216.0</v>
      </c>
      <c r="E11882" s="2" t="s">
        <v>37</v>
      </c>
      <c r="F11882" s="2">
        <v>367.0</v>
      </c>
      <c r="G11882" s="2" t="s">
        <v>38</v>
      </c>
      <c r="H11882" s="2" t="s">
        <v>45</v>
      </c>
      <c r="I11882" s="2" t="s">
        <v>25</v>
      </c>
      <c r="J11882" s="2" t="str">
        <f t="array" ref="J11882">XLOOKUP('Transaction Data'!$G11882,Product_Code,Biscuit_Brand)</f>
        <v>Ginger Snaps</v>
      </c>
      <c r="K11882" s="2">
        <f t="array" ref="K11882">XLOOKUP('Transaction Data'!$G11882,Product_Code,Cost)</f>
        <v>14</v>
      </c>
      <c r="L11882" s="2">
        <f t="array" ref="L11882">XLOOKUP('Transaction Data'!$G11882,Product_Code,Unit_Price)</f>
        <v>28</v>
      </c>
      <c r="M11882" s="3">
        <f>'Transaction Data'!$F11882*'Transaction Data'!$K11882</f>
        <v>5138</v>
      </c>
      <c r="N11882" s="3">
        <f>'Transaction Data'!$F11882*'Transaction Data'!$L11882</f>
        <v>10276</v>
      </c>
      <c r="O11882" s="3">
        <f>'Transaction Data'!$N11882-'Transaction Data'!$M11882</f>
        <v>5138</v>
      </c>
      <c r="P11882" s="2">
        <f>DATEDIF('Transaction Data'!$D11882,'Transaction Data'!$A11882,"y")</f>
        <v>31</v>
      </c>
      <c r="Q11882" s="2" t="str">
        <f>FLOOR('Transaction Data'!$P11882,15)&amp;"-"&amp;FLOOR('Transaction Data'!$P11882,15)+14</f>
        <v>30-44</v>
      </c>
      <c r="R11882" s="2" t="str">
        <f>IF('Transaction Data'!$L11882&lt;=10,"Less Expensive","Expensive")</f>
        <v>Expensive</v>
      </c>
      <c r="S11882" s="4">
        <f>WEEKDAY('Transaction Data'!$A11882)</f>
        <v>4</v>
      </c>
      <c r="T11882" s="2" t="str">
        <f>IF(WEEKDAY('Transaction Data'!$A11882,2)&lt;6,"Weekday","Weekend")</f>
        <v>Weekday</v>
      </c>
    </row>
    <row r="11883" ht="15.75" customHeight="1">
      <c r="A11883" s="1">
        <v>45643.0</v>
      </c>
      <c r="B11883" s="2" t="s">
        <v>1403</v>
      </c>
      <c r="C11883" s="2" t="s">
        <v>47</v>
      </c>
      <c r="D11883" s="1">
        <v>19144.0</v>
      </c>
      <c r="E11883" s="2" t="s">
        <v>63</v>
      </c>
      <c r="F11883" s="2">
        <v>189.0</v>
      </c>
      <c r="G11883" s="2" t="s">
        <v>61</v>
      </c>
      <c r="H11883" s="2" t="s">
        <v>29</v>
      </c>
      <c r="I11883" s="2" t="s">
        <v>35</v>
      </c>
      <c r="J11883" s="2" t="str">
        <f t="array" ref="J11883">XLOOKUP('Transaction Data'!$G11883,Product_Code,Biscuit_Brand)</f>
        <v>Choco Delight</v>
      </c>
      <c r="K11883" s="2">
        <f t="array" ref="K11883">XLOOKUP('Transaction Data'!$G11883,Product_Code,Cost)</f>
        <v>3</v>
      </c>
      <c r="L11883" s="2">
        <f t="array" ref="L11883">XLOOKUP('Transaction Data'!$G11883,Product_Code,Unit_Price)</f>
        <v>5</v>
      </c>
      <c r="M11883" s="3">
        <f>'Transaction Data'!$F11883*'Transaction Data'!$K11883</f>
        <v>567</v>
      </c>
      <c r="N11883" s="3">
        <f>'Transaction Data'!$F11883*'Transaction Data'!$L11883</f>
        <v>945</v>
      </c>
      <c r="O11883" s="3">
        <f>'Transaction Data'!$N11883-'Transaction Data'!$M11883</f>
        <v>378</v>
      </c>
      <c r="P11883" s="2">
        <f>DATEDIF('Transaction Data'!$D11883,'Transaction Data'!$A11883,"y")</f>
        <v>72</v>
      </c>
      <c r="Q11883" s="2" t="str">
        <f>FLOOR('Transaction Data'!$P11883,15)&amp;"-"&amp;FLOOR('Transaction Data'!$P11883,15)+14</f>
        <v>60-74</v>
      </c>
      <c r="R11883" s="2" t="str">
        <f>IF('Transaction Data'!$L11883&lt;=10,"Less Expensive","Expensive")</f>
        <v>Less Expensive</v>
      </c>
      <c r="S11883" s="4">
        <f>WEEKDAY('Transaction Data'!$A11883)</f>
        <v>3</v>
      </c>
      <c r="T11883" s="2" t="str">
        <f>IF(WEEKDAY('Transaction Data'!$A11883,2)&lt;6,"Weekday","Weekend")</f>
        <v>Weekday</v>
      </c>
    </row>
    <row r="11884" ht="15.75" customHeight="1">
      <c r="A11884" s="1">
        <v>45647.0</v>
      </c>
      <c r="B11884" s="2" t="s">
        <v>2127</v>
      </c>
      <c r="C11884" s="2" t="s">
        <v>32</v>
      </c>
      <c r="D11884" s="1">
        <v>26035.0</v>
      </c>
      <c r="E11884" s="2" t="s">
        <v>37</v>
      </c>
      <c r="F11884" s="2">
        <v>164.0</v>
      </c>
      <c r="G11884" s="2" t="s">
        <v>48</v>
      </c>
      <c r="H11884" s="2" t="s">
        <v>29</v>
      </c>
      <c r="I11884" s="2" t="s">
        <v>25</v>
      </c>
      <c r="J11884" s="2" t="str">
        <f t="array" ref="J11884">XLOOKUP('Transaction Data'!$G11884,Product_Code,Biscuit_Brand)</f>
        <v>Lemon Crisps</v>
      </c>
      <c r="K11884" s="2">
        <f t="array" ref="K11884">XLOOKUP('Transaction Data'!$G11884,Product_Code,Cost)</f>
        <v>7</v>
      </c>
      <c r="L11884" s="2">
        <f t="array" ref="L11884">XLOOKUP('Transaction Data'!$G11884,Product_Code,Unit_Price)</f>
        <v>9</v>
      </c>
      <c r="M11884" s="3">
        <f>'Transaction Data'!$F11884*'Transaction Data'!$K11884</f>
        <v>1148</v>
      </c>
      <c r="N11884" s="3">
        <f>'Transaction Data'!$F11884*'Transaction Data'!$L11884</f>
        <v>1476</v>
      </c>
      <c r="O11884" s="3">
        <f>'Transaction Data'!$N11884-'Transaction Data'!$M11884</f>
        <v>328</v>
      </c>
      <c r="P11884" s="2">
        <f>DATEDIF('Transaction Data'!$D11884,'Transaction Data'!$A11884,"y")</f>
        <v>53</v>
      </c>
      <c r="Q11884" s="2" t="str">
        <f>FLOOR('Transaction Data'!$P11884,15)&amp;"-"&amp;FLOOR('Transaction Data'!$P11884,15)+14</f>
        <v>45-59</v>
      </c>
      <c r="R11884" s="2" t="str">
        <f>IF('Transaction Data'!$L11884&lt;=10,"Less Expensive","Expensive")</f>
        <v>Less Expensive</v>
      </c>
      <c r="S11884" s="4">
        <f>WEEKDAY('Transaction Data'!$A11884)</f>
        <v>7</v>
      </c>
      <c r="T11884" s="2" t="str">
        <f>IF(WEEKDAY('Transaction Data'!$A11884,2)&lt;6,"Weekday","Weekend")</f>
        <v>Weekend</v>
      </c>
    </row>
    <row r="11885" ht="15.75" customHeight="1">
      <c r="A11885" s="1">
        <v>45635.0</v>
      </c>
      <c r="B11885" s="2" t="s">
        <v>574</v>
      </c>
      <c r="C11885" s="2" t="s">
        <v>78</v>
      </c>
      <c r="D11885" s="1">
        <v>29349.0</v>
      </c>
      <c r="E11885" s="2" t="s">
        <v>27</v>
      </c>
      <c r="F11885" s="2">
        <v>146.0</v>
      </c>
      <c r="G11885" s="2" t="s">
        <v>57</v>
      </c>
      <c r="H11885" s="2" t="s">
        <v>34</v>
      </c>
      <c r="I11885" s="2" t="s">
        <v>30</v>
      </c>
      <c r="J11885" s="2" t="str">
        <f t="array" ref="J11885">XLOOKUP('Transaction Data'!$G11885,Product_Code,Biscuit_Brand)</f>
        <v>Oatmeal Cookies</v>
      </c>
      <c r="K11885" s="2">
        <f t="array" ref="K11885">XLOOKUP('Transaction Data'!$G11885,Product_Code,Cost)</f>
        <v>19</v>
      </c>
      <c r="L11885" s="2">
        <f t="array" ref="L11885">XLOOKUP('Transaction Data'!$G11885,Product_Code,Unit_Price)</f>
        <v>23</v>
      </c>
      <c r="M11885" s="3">
        <f>'Transaction Data'!$F11885*'Transaction Data'!$K11885</f>
        <v>2774</v>
      </c>
      <c r="N11885" s="3">
        <f>'Transaction Data'!$F11885*'Transaction Data'!$L11885</f>
        <v>3358</v>
      </c>
      <c r="O11885" s="3">
        <f>'Transaction Data'!$N11885-'Transaction Data'!$M11885</f>
        <v>584</v>
      </c>
      <c r="P11885" s="2">
        <f>DATEDIF('Transaction Data'!$D11885,'Transaction Data'!$A11885,"y")</f>
        <v>44</v>
      </c>
      <c r="Q11885" s="2" t="str">
        <f>FLOOR('Transaction Data'!$P11885,15)&amp;"-"&amp;FLOOR('Transaction Data'!$P11885,15)+14</f>
        <v>30-44</v>
      </c>
      <c r="R11885" s="2" t="str">
        <f>IF('Transaction Data'!$L11885&lt;=10,"Less Expensive","Expensive")</f>
        <v>Expensive</v>
      </c>
      <c r="S11885" s="4">
        <f>WEEKDAY('Transaction Data'!$A11885)</f>
        <v>2</v>
      </c>
      <c r="T11885" s="2" t="str">
        <f>IF(WEEKDAY('Transaction Data'!$A11885,2)&lt;6,"Weekday","Weekend")</f>
        <v>Weekday</v>
      </c>
    </row>
    <row r="11886" ht="15.75" customHeight="1">
      <c r="A11886" s="1">
        <v>45647.0</v>
      </c>
      <c r="B11886" s="2" t="s">
        <v>6516</v>
      </c>
      <c r="C11886" s="2" t="s">
        <v>47</v>
      </c>
      <c r="D11886" s="1">
        <v>34054.0</v>
      </c>
      <c r="E11886" s="2" t="s">
        <v>63</v>
      </c>
      <c r="F11886" s="2">
        <v>93.0</v>
      </c>
      <c r="G11886" s="2" t="s">
        <v>48</v>
      </c>
      <c r="H11886" s="2" t="s">
        <v>42</v>
      </c>
      <c r="I11886" s="2" t="s">
        <v>25</v>
      </c>
      <c r="J11886" s="2" t="str">
        <f t="array" ref="J11886">XLOOKUP('Transaction Data'!$G11886,Product_Code,Biscuit_Brand)</f>
        <v>Lemon Crisps</v>
      </c>
      <c r="K11886" s="2">
        <f t="array" ref="K11886">XLOOKUP('Transaction Data'!$G11886,Product_Code,Cost)</f>
        <v>7</v>
      </c>
      <c r="L11886" s="2">
        <f t="array" ref="L11886">XLOOKUP('Transaction Data'!$G11886,Product_Code,Unit_Price)</f>
        <v>9</v>
      </c>
      <c r="M11886" s="3">
        <f>'Transaction Data'!$F11886*'Transaction Data'!$K11886</f>
        <v>651</v>
      </c>
      <c r="N11886" s="3">
        <f>'Transaction Data'!$F11886*'Transaction Data'!$L11886</f>
        <v>837</v>
      </c>
      <c r="O11886" s="3">
        <f>'Transaction Data'!$N11886-'Transaction Data'!$M11886</f>
        <v>186</v>
      </c>
      <c r="P11886" s="2">
        <f>DATEDIF('Transaction Data'!$D11886,'Transaction Data'!$A11886,"y")</f>
        <v>31</v>
      </c>
      <c r="Q11886" s="2" t="str">
        <f>FLOOR('Transaction Data'!$P11886,15)&amp;"-"&amp;FLOOR('Transaction Data'!$P11886,15)+14</f>
        <v>30-44</v>
      </c>
      <c r="R11886" s="2" t="str">
        <f>IF('Transaction Data'!$L11886&lt;=10,"Less Expensive","Expensive")</f>
        <v>Less Expensive</v>
      </c>
      <c r="S11886" s="4">
        <f>WEEKDAY('Transaction Data'!$A11886)</f>
        <v>7</v>
      </c>
      <c r="T11886" s="2" t="str">
        <f>IF(WEEKDAY('Transaction Data'!$A11886,2)&lt;6,"Weekday","Weekend")</f>
        <v>Weekend</v>
      </c>
    </row>
    <row r="11887" ht="15.75" customHeight="1">
      <c r="A11887" s="1">
        <v>45634.0</v>
      </c>
      <c r="B11887" s="2" t="s">
        <v>3112</v>
      </c>
      <c r="C11887" s="2" t="s">
        <v>69</v>
      </c>
      <c r="D11887" s="1">
        <v>37505.0</v>
      </c>
      <c r="E11887" s="2" t="s">
        <v>27</v>
      </c>
      <c r="F11887" s="2">
        <v>72.0</v>
      </c>
      <c r="G11887" s="2" t="s">
        <v>44</v>
      </c>
      <c r="H11887" s="2" t="s">
        <v>49</v>
      </c>
      <c r="I11887" s="2" t="s">
        <v>35</v>
      </c>
      <c r="J11887" s="2" t="str">
        <f t="array" ref="J11887">XLOOKUP('Transaction Data'!$G11887,Product_Code,Biscuit_Brand)</f>
        <v>Butter Crunch</v>
      </c>
      <c r="K11887" s="2">
        <f t="array" ref="K11887">XLOOKUP('Transaction Data'!$G11887,Product_Code,Cost)</f>
        <v>10</v>
      </c>
      <c r="L11887" s="2">
        <f t="array" ref="L11887">XLOOKUP('Transaction Data'!$G11887,Product_Code,Unit_Price)</f>
        <v>11</v>
      </c>
      <c r="M11887" s="3">
        <f>'Transaction Data'!$F11887*'Transaction Data'!$K11887</f>
        <v>720</v>
      </c>
      <c r="N11887" s="3">
        <f>'Transaction Data'!$F11887*'Transaction Data'!$L11887</f>
        <v>792</v>
      </c>
      <c r="O11887" s="3">
        <f>'Transaction Data'!$N11887-'Transaction Data'!$M11887</f>
        <v>72</v>
      </c>
      <c r="P11887" s="2">
        <f>DATEDIF('Transaction Data'!$D11887,'Transaction Data'!$A11887,"y")</f>
        <v>22</v>
      </c>
      <c r="Q11887" s="2" t="str">
        <f>FLOOR('Transaction Data'!$P11887,15)&amp;"-"&amp;FLOOR('Transaction Data'!$P11887,15)+14</f>
        <v>15-29</v>
      </c>
      <c r="R11887" s="2" t="str">
        <f>IF('Transaction Data'!$L11887&lt;=10,"Less Expensive","Expensive")</f>
        <v>Expensive</v>
      </c>
      <c r="S11887" s="4">
        <f>WEEKDAY('Transaction Data'!$A11887)</f>
        <v>1</v>
      </c>
      <c r="T11887" s="2" t="str">
        <f>IF(WEEKDAY('Transaction Data'!$A11887,2)&lt;6,"Weekday","Weekend")</f>
        <v>Weekend</v>
      </c>
    </row>
    <row r="11888" ht="15.75" customHeight="1">
      <c r="A11888" s="1">
        <v>45643.0</v>
      </c>
      <c r="B11888" s="2" t="s">
        <v>2436</v>
      </c>
      <c r="C11888" s="2" t="s">
        <v>21</v>
      </c>
      <c r="D11888" s="1">
        <v>33103.0</v>
      </c>
      <c r="E11888" s="2" t="s">
        <v>22</v>
      </c>
      <c r="F11888" s="2">
        <v>244.0</v>
      </c>
      <c r="G11888" s="2" t="s">
        <v>48</v>
      </c>
      <c r="H11888" s="2" t="s">
        <v>45</v>
      </c>
      <c r="I11888" s="2" t="s">
        <v>30</v>
      </c>
      <c r="J11888" s="2" t="str">
        <f t="array" ref="J11888">XLOOKUP('Transaction Data'!$G11888,Product_Code,Biscuit_Brand)</f>
        <v>Lemon Crisps</v>
      </c>
      <c r="K11888" s="2">
        <f t="array" ref="K11888">XLOOKUP('Transaction Data'!$G11888,Product_Code,Cost)</f>
        <v>7</v>
      </c>
      <c r="L11888" s="2">
        <f t="array" ref="L11888">XLOOKUP('Transaction Data'!$G11888,Product_Code,Unit_Price)</f>
        <v>9</v>
      </c>
      <c r="M11888" s="3">
        <f>'Transaction Data'!$F11888*'Transaction Data'!$K11888</f>
        <v>1708</v>
      </c>
      <c r="N11888" s="3">
        <f>'Transaction Data'!$F11888*'Transaction Data'!$L11888</f>
        <v>2196</v>
      </c>
      <c r="O11888" s="3">
        <f>'Transaction Data'!$N11888-'Transaction Data'!$M11888</f>
        <v>488</v>
      </c>
      <c r="P11888" s="2">
        <f>DATEDIF('Transaction Data'!$D11888,'Transaction Data'!$A11888,"y")</f>
        <v>34</v>
      </c>
      <c r="Q11888" s="2" t="str">
        <f>FLOOR('Transaction Data'!$P11888,15)&amp;"-"&amp;FLOOR('Transaction Data'!$P11888,15)+14</f>
        <v>30-44</v>
      </c>
      <c r="R11888" s="2" t="str">
        <f>IF('Transaction Data'!$L11888&lt;=10,"Less Expensive","Expensive")</f>
        <v>Less Expensive</v>
      </c>
      <c r="S11888" s="4">
        <f>WEEKDAY('Transaction Data'!$A11888)</f>
        <v>3</v>
      </c>
      <c r="T11888" s="2" t="str">
        <f>IF(WEEKDAY('Transaction Data'!$A11888,2)&lt;6,"Weekday","Weekend")</f>
        <v>Weekday</v>
      </c>
    </row>
    <row r="11889" ht="15.75" customHeight="1">
      <c r="A11889" s="1">
        <v>45627.0</v>
      </c>
      <c r="B11889" s="2" t="s">
        <v>5054</v>
      </c>
      <c r="C11889" s="2" t="s">
        <v>72</v>
      </c>
      <c r="D11889" s="1">
        <v>33235.0</v>
      </c>
      <c r="E11889" s="2" t="s">
        <v>27</v>
      </c>
      <c r="F11889" s="2">
        <v>231.0</v>
      </c>
      <c r="G11889" s="2" t="s">
        <v>23</v>
      </c>
      <c r="H11889" s="2" t="s">
        <v>24</v>
      </c>
      <c r="I11889" s="2" t="s">
        <v>30</v>
      </c>
      <c r="J11889" s="2" t="str">
        <f t="array" ref="J11889">XLOOKUP('Transaction Data'!$G11889,Product_Code,Biscuit_Brand)</f>
        <v>Cinnamon Swirls</v>
      </c>
      <c r="K11889" s="2">
        <f t="array" ref="K11889">XLOOKUP('Transaction Data'!$G11889,Product_Code,Cost)</f>
        <v>10</v>
      </c>
      <c r="L11889" s="2">
        <f t="array" ref="L11889">XLOOKUP('Transaction Data'!$G11889,Product_Code,Unit_Price)</f>
        <v>14</v>
      </c>
      <c r="M11889" s="3">
        <f>'Transaction Data'!$F11889*'Transaction Data'!$K11889</f>
        <v>2310</v>
      </c>
      <c r="N11889" s="3">
        <f>'Transaction Data'!$F11889*'Transaction Data'!$L11889</f>
        <v>3234</v>
      </c>
      <c r="O11889" s="3">
        <f>'Transaction Data'!$N11889-'Transaction Data'!$M11889</f>
        <v>924</v>
      </c>
      <c r="P11889" s="2">
        <f>DATEDIF('Transaction Data'!$D11889,'Transaction Data'!$A11889,"y")</f>
        <v>33</v>
      </c>
      <c r="Q11889" s="2" t="str">
        <f>FLOOR('Transaction Data'!$P11889,15)&amp;"-"&amp;FLOOR('Transaction Data'!$P11889,15)+14</f>
        <v>30-44</v>
      </c>
      <c r="R11889" s="2" t="str">
        <f>IF('Transaction Data'!$L11889&lt;=10,"Less Expensive","Expensive")</f>
        <v>Expensive</v>
      </c>
      <c r="S11889" s="4">
        <f>WEEKDAY('Transaction Data'!$A11889)</f>
        <v>1</v>
      </c>
      <c r="T11889" s="2" t="str">
        <f>IF(WEEKDAY('Transaction Data'!$A11889,2)&lt;6,"Weekday","Weekend")</f>
        <v>Weekend</v>
      </c>
    </row>
    <row r="11890" ht="15.75" customHeight="1">
      <c r="A11890" s="1">
        <v>45644.0</v>
      </c>
      <c r="B11890" s="2" t="s">
        <v>8944</v>
      </c>
      <c r="C11890" s="2" t="s">
        <v>65</v>
      </c>
      <c r="D11890" s="1">
        <v>23980.0</v>
      </c>
      <c r="E11890" s="2" t="s">
        <v>22</v>
      </c>
      <c r="F11890" s="2">
        <v>162.0</v>
      </c>
      <c r="G11890" s="2" t="s">
        <v>23</v>
      </c>
      <c r="H11890" s="2" t="s">
        <v>29</v>
      </c>
      <c r="I11890" s="2" t="s">
        <v>35</v>
      </c>
      <c r="J11890" s="2" t="str">
        <f t="array" ref="J11890">XLOOKUP('Transaction Data'!$G11890,Product_Code,Biscuit_Brand)</f>
        <v>Cinnamon Swirls</v>
      </c>
      <c r="K11890" s="2">
        <f t="array" ref="K11890">XLOOKUP('Transaction Data'!$G11890,Product_Code,Cost)</f>
        <v>10</v>
      </c>
      <c r="L11890" s="2">
        <f t="array" ref="L11890">XLOOKUP('Transaction Data'!$G11890,Product_Code,Unit_Price)</f>
        <v>14</v>
      </c>
      <c r="M11890" s="3">
        <f>'Transaction Data'!$F11890*'Transaction Data'!$K11890</f>
        <v>1620</v>
      </c>
      <c r="N11890" s="3">
        <f>'Transaction Data'!$F11890*'Transaction Data'!$L11890</f>
        <v>2268</v>
      </c>
      <c r="O11890" s="3">
        <f>'Transaction Data'!$N11890-'Transaction Data'!$M11890</f>
        <v>648</v>
      </c>
      <c r="P11890" s="2">
        <f>DATEDIF('Transaction Data'!$D11890,'Transaction Data'!$A11890,"y")</f>
        <v>59</v>
      </c>
      <c r="Q11890" s="2" t="str">
        <f>FLOOR('Transaction Data'!$P11890,15)&amp;"-"&amp;FLOOR('Transaction Data'!$P11890,15)+14</f>
        <v>45-59</v>
      </c>
      <c r="R11890" s="2" t="str">
        <f>IF('Transaction Data'!$L11890&lt;=10,"Less Expensive","Expensive")</f>
        <v>Expensive</v>
      </c>
      <c r="S11890" s="4">
        <f>WEEKDAY('Transaction Data'!$A11890)</f>
        <v>4</v>
      </c>
      <c r="T11890" s="2" t="str">
        <f>IF(WEEKDAY('Transaction Data'!$A11890,2)&lt;6,"Weekday","Weekend")</f>
        <v>Weekday</v>
      </c>
    </row>
    <row r="11891" ht="15.75" customHeight="1">
      <c r="A11891" s="1">
        <v>45652.0</v>
      </c>
      <c r="B11891" s="2" t="s">
        <v>1929</v>
      </c>
      <c r="C11891" s="2" t="s">
        <v>21</v>
      </c>
      <c r="D11891" s="1">
        <v>31684.0</v>
      </c>
      <c r="E11891" s="2" t="s">
        <v>37</v>
      </c>
      <c r="F11891" s="2">
        <v>459.0</v>
      </c>
      <c r="G11891" s="2" t="s">
        <v>60</v>
      </c>
      <c r="H11891" s="2" t="s">
        <v>24</v>
      </c>
      <c r="I11891" s="2" t="s">
        <v>35</v>
      </c>
      <c r="J11891" s="2" t="str">
        <f t="array" ref="J11891">XLOOKUP('Transaction Data'!$G11891,Product_Code,Biscuit_Brand)</f>
        <v>Peanut Butter Bites</v>
      </c>
      <c r="K11891" s="2">
        <f t="array" ref="K11891">XLOOKUP('Transaction Data'!$G11891,Product_Code,Cost)</f>
        <v>5</v>
      </c>
      <c r="L11891" s="2">
        <f t="array" ref="L11891">XLOOKUP('Transaction Data'!$G11891,Product_Code,Unit_Price)</f>
        <v>7</v>
      </c>
      <c r="M11891" s="3">
        <f>'Transaction Data'!$F11891*'Transaction Data'!$K11891</f>
        <v>2295</v>
      </c>
      <c r="N11891" s="3">
        <f>'Transaction Data'!$F11891*'Transaction Data'!$L11891</f>
        <v>3213</v>
      </c>
      <c r="O11891" s="3">
        <f>'Transaction Data'!$N11891-'Transaction Data'!$M11891</f>
        <v>918</v>
      </c>
      <c r="P11891" s="2">
        <f>DATEDIF('Transaction Data'!$D11891,'Transaction Data'!$A11891,"y")</f>
        <v>38</v>
      </c>
      <c r="Q11891" s="2" t="str">
        <f>FLOOR('Transaction Data'!$P11891,15)&amp;"-"&amp;FLOOR('Transaction Data'!$P11891,15)+14</f>
        <v>30-44</v>
      </c>
      <c r="R11891" s="2" t="str">
        <f>IF('Transaction Data'!$L11891&lt;=10,"Less Expensive","Expensive")</f>
        <v>Less Expensive</v>
      </c>
      <c r="S11891" s="4">
        <f>WEEKDAY('Transaction Data'!$A11891)</f>
        <v>5</v>
      </c>
      <c r="T11891" s="2" t="str">
        <f>IF(WEEKDAY('Transaction Data'!$A11891,2)&lt;6,"Weekday","Weekend")</f>
        <v>Weekday</v>
      </c>
    </row>
    <row r="11892" ht="15.75" customHeight="1">
      <c r="A11892" s="1">
        <v>45630.0</v>
      </c>
      <c r="B11892" s="2" t="s">
        <v>6501</v>
      </c>
      <c r="C11892" s="2" t="s">
        <v>78</v>
      </c>
      <c r="D11892" s="1">
        <v>23922.0</v>
      </c>
      <c r="E11892" s="2" t="s">
        <v>63</v>
      </c>
      <c r="F11892" s="2">
        <v>28.0</v>
      </c>
      <c r="G11892" s="2" t="s">
        <v>57</v>
      </c>
      <c r="H11892" s="2" t="s">
        <v>34</v>
      </c>
      <c r="I11892" s="2" t="s">
        <v>25</v>
      </c>
      <c r="J11892" s="2" t="str">
        <f t="array" ref="J11892">XLOOKUP('Transaction Data'!$G11892,Product_Code,Biscuit_Brand)</f>
        <v>Oatmeal Cookies</v>
      </c>
      <c r="K11892" s="2">
        <f t="array" ref="K11892">XLOOKUP('Transaction Data'!$G11892,Product_Code,Cost)</f>
        <v>19</v>
      </c>
      <c r="L11892" s="2">
        <f t="array" ref="L11892">XLOOKUP('Transaction Data'!$G11892,Product_Code,Unit_Price)</f>
        <v>23</v>
      </c>
      <c r="M11892" s="3">
        <f>'Transaction Data'!$F11892*'Transaction Data'!$K11892</f>
        <v>532</v>
      </c>
      <c r="N11892" s="3">
        <f>'Transaction Data'!$F11892*'Transaction Data'!$L11892</f>
        <v>644</v>
      </c>
      <c r="O11892" s="3">
        <f>'Transaction Data'!$N11892-'Transaction Data'!$M11892</f>
        <v>112</v>
      </c>
      <c r="P11892" s="2">
        <f>DATEDIF('Transaction Data'!$D11892,'Transaction Data'!$A11892,"y")</f>
        <v>59</v>
      </c>
      <c r="Q11892" s="2" t="str">
        <f>FLOOR('Transaction Data'!$P11892,15)&amp;"-"&amp;FLOOR('Transaction Data'!$P11892,15)+14</f>
        <v>45-59</v>
      </c>
      <c r="R11892" s="2" t="str">
        <f>IF('Transaction Data'!$L11892&lt;=10,"Less Expensive","Expensive")</f>
        <v>Expensive</v>
      </c>
      <c r="S11892" s="4">
        <f>WEEKDAY('Transaction Data'!$A11892)</f>
        <v>4</v>
      </c>
      <c r="T11892" s="2" t="str">
        <f>IF(WEEKDAY('Transaction Data'!$A11892,2)&lt;6,"Weekday","Weekend")</f>
        <v>Weekday</v>
      </c>
    </row>
    <row r="11893" ht="15.75" customHeight="1">
      <c r="A11893" s="1">
        <v>45646.0</v>
      </c>
      <c r="B11893" s="2" t="s">
        <v>3244</v>
      </c>
      <c r="C11893" s="2" t="s">
        <v>32</v>
      </c>
      <c r="D11893" s="1">
        <v>35915.0</v>
      </c>
      <c r="E11893" s="2" t="s">
        <v>22</v>
      </c>
      <c r="F11893" s="2">
        <v>140.0</v>
      </c>
      <c r="G11893" s="2" t="s">
        <v>60</v>
      </c>
      <c r="H11893" s="2" t="s">
        <v>49</v>
      </c>
      <c r="I11893" s="2" t="s">
        <v>25</v>
      </c>
      <c r="J11893" s="2" t="str">
        <f t="array" ref="J11893">XLOOKUP('Transaction Data'!$G11893,Product_Code,Biscuit_Brand)</f>
        <v>Peanut Butter Bites</v>
      </c>
      <c r="K11893" s="2">
        <f t="array" ref="K11893">XLOOKUP('Transaction Data'!$G11893,Product_Code,Cost)</f>
        <v>5</v>
      </c>
      <c r="L11893" s="2">
        <f t="array" ref="L11893">XLOOKUP('Transaction Data'!$G11893,Product_Code,Unit_Price)</f>
        <v>7</v>
      </c>
      <c r="M11893" s="3">
        <f>'Transaction Data'!$F11893*'Transaction Data'!$K11893</f>
        <v>700</v>
      </c>
      <c r="N11893" s="3">
        <f>'Transaction Data'!$F11893*'Transaction Data'!$L11893</f>
        <v>980</v>
      </c>
      <c r="O11893" s="3">
        <f>'Transaction Data'!$N11893-'Transaction Data'!$M11893</f>
        <v>280</v>
      </c>
      <c r="P11893" s="2">
        <f>DATEDIF('Transaction Data'!$D11893,'Transaction Data'!$A11893,"y")</f>
        <v>26</v>
      </c>
      <c r="Q11893" s="2" t="str">
        <f>FLOOR('Transaction Data'!$P11893,15)&amp;"-"&amp;FLOOR('Transaction Data'!$P11893,15)+14</f>
        <v>15-29</v>
      </c>
      <c r="R11893" s="2" t="str">
        <f>IF('Transaction Data'!$L11893&lt;=10,"Less Expensive","Expensive")</f>
        <v>Less Expensive</v>
      </c>
      <c r="S11893" s="4">
        <f>WEEKDAY('Transaction Data'!$A11893)</f>
        <v>6</v>
      </c>
      <c r="T11893" s="2" t="str">
        <f>IF(WEEKDAY('Transaction Data'!$A11893,2)&lt;6,"Weekday","Weekend")</f>
        <v>Weekday</v>
      </c>
    </row>
    <row r="11894" ht="15.75" customHeight="1">
      <c r="A11894" s="1">
        <v>45629.0</v>
      </c>
      <c r="B11894" s="2" t="s">
        <v>646</v>
      </c>
      <c r="C11894" s="2" t="s">
        <v>65</v>
      </c>
      <c r="D11894" s="1">
        <v>28631.0</v>
      </c>
      <c r="E11894" s="2" t="s">
        <v>22</v>
      </c>
      <c r="F11894" s="2">
        <v>36.0</v>
      </c>
      <c r="G11894" s="2" t="s">
        <v>55</v>
      </c>
      <c r="H11894" s="2" t="s">
        <v>29</v>
      </c>
      <c r="I11894" s="2" t="s">
        <v>30</v>
      </c>
      <c r="J11894" s="2" t="str">
        <f t="array" ref="J11894">XLOOKUP('Transaction Data'!$G11894,Product_Code,Biscuit_Brand)</f>
        <v>Vanilla Wafers</v>
      </c>
      <c r="K11894" s="2">
        <f t="array" ref="K11894">XLOOKUP('Transaction Data'!$G11894,Product_Code,Cost)</f>
        <v>18</v>
      </c>
      <c r="L11894" s="2">
        <f t="array" ref="L11894">XLOOKUP('Transaction Data'!$G11894,Product_Code,Unit_Price)</f>
        <v>36</v>
      </c>
      <c r="M11894" s="3">
        <f>'Transaction Data'!$F11894*'Transaction Data'!$K11894</f>
        <v>648</v>
      </c>
      <c r="N11894" s="3">
        <f>'Transaction Data'!$F11894*'Transaction Data'!$L11894</f>
        <v>1296</v>
      </c>
      <c r="O11894" s="3">
        <f>'Transaction Data'!$N11894-'Transaction Data'!$M11894</f>
        <v>648</v>
      </c>
      <c r="P11894" s="2">
        <f>DATEDIF('Transaction Data'!$D11894,'Transaction Data'!$A11894,"y")</f>
        <v>46</v>
      </c>
      <c r="Q11894" s="2" t="str">
        <f>FLOOR('Transaction Data'!$P11894,15)&amp;"-"&amp;FLOOR('Transaction Data'!$P11894,15)+14</f>
        <v>45-59</v>
      </c>
      <c r="R11894" s="2" t="str">
        <f>IF('Transaction Data'!$L11894&lt;=10,"Less Expensive","Expensive")</f>
        <v>Expensive</v>
      </c>
      <c r="S11894" s="4">
        <f>WEEKDAY('Transaction Data'!$A11894)</f>
        <v>3</v>
      </c>
      <c r="T11894" s="2" t="str">
        <f>IF(WEEKDAY('Transaction Data'!$A11894,2)&lt;6,"Weekday","Weekend")</f>
        <v>Weekday</v>
      </c>
    </row>
    <row r="11895" ht="15.75" customHeight="1">
      <c r="A11895" s="1">
        <v>45643.0</v>
      </c>
      <c r="B11895" s="2" t="s">
        <v>4552</v>
      </c>
      <c r="C11895" s="2" t="s">
        <v>69</v>
      </c>
      <c r="D11895" s="1">
        <v>18155.0</v>
      </c>
      <c r="E11895" s="2" t="s">
        <v>27</v>
      </c>
      <c r="F11895" s="2">
        <v>432.0</v>
      </c>
      <c r="G11895" s="2" t="s">
        <v>33</v>
      </c>
      <c r="H11895" s="2" t="s">
        <v>34</v>
      </c>
      <c r="I11895" s="2" t="s">
        <v>25</v>
      </c>
      <c r="J11895" s="2" t="str">
        <f t="array" ref="J11895">XLOOKUP('Transaction Data'!$G11895,Product_Code,Biscuit_Brand)</f>
        <v>Caramel Biscuits</v>
      </c>
      <c r="K11895" s="2">
        <f t="array" ref="K11895">XLOOKUP('Transaction Data'!$G11895,Product_Code,Cost)</f>
        <v>18</v>
      </c>
      <c r="L11895" s="2">
        <f t="array" ref="L11895">XLOOKUP('Transaction Data'!$G11895,Product_Code,Unit_Price)</f>
        <v>22</v>
      </c>
      <c r="M11895" s="3">
        <f>'Transaction Data'!$F11895*'Transaction Data'!$K11895</f>
        <v>7776</v>
      </c>
      <c r="N11895" s="3">
        <f>'Transaction Data'!$F11895*'Transaction Data'!$L11895</f>
        <v>9504</v>
      </c>
      <c r="O11895" s="3">
        <f>'Transaction Data'!$N11895-'Transaction Data'!$M11895</f>
        <v>1728</v>
      </c>
      <c r="P11895" s="2">
        <f>DATEDIF('Transaction Data'!$D11895,'Transaction Data'!$A11895,"y")</f>
        <v>75</v>
      </c>
      <c r="Q11895" s="2" t="str">
        <f>FLOOR('Transaction Data'!$P11895,15)&amp;"-"&amp;FLOOR('Transaction Data'!$P11895,15)+14</f>
        <v>75-89</v>
      </c>
      <c r="R11895" s="2" t="str">
        <f>IF('Transaction Data'!$L11895&lt;=10,"Less Expensive","Expensive")</f>
        <v>Expensive</v>
      </c>
      <c r="S11895" s="4">
        <f>WEEKDAY('Transaction Data'!$A11895)</f>
        <v>3</v>
      </c>
      <c r="T11895" s="2" t="str">
        <f>IF(WEEKDAY('Transaction Data'!$A11895,2)&lt;6,"Weekday","Weekend")</f>
        <v>Weekday</v>
      </c>
    </row>
    <row r="11896" ht="15.75" customHeight="1">
      <c r="A11896" s="1">
        <v>45633.0</v>
      </c>
      <c r="B11896" s="2" t="s">
        <v>2200</v>
      </c>
      <c r="C11896" s="2" t="s">
        <v>32</v>
      </c>
      <c r="D11896" s="1">
        <v>30773.0</v>
      </c>
      <c r="E11896" s="2" t="s">
        <v>63</v>
      </c>
      <c r="F11896" s="2">
        <v>62.0</v>
      </c>
      <c r="G11896" s="2" t="s">
        <v>28</v>
      </c>
      <c r="H11896" s="2" t="s">
        <v>45</v>
      </c>
      <c r="I11896" s="2" t="s">
        <v>25</v>
      </c>
      <c r="J11896" s="2" t="str">
        <f t="array" ref="J11896">XLOOKUP('Transaction Data'!$G11896,Product_Code,Biscuit_Brand)</f>
        <v>Shortbread</v>
      </c>
      <c r="K11896" s="2">
        <f t="array" ref="K11896">XLOOKUP('Transaction Data'!$G11896,Product_Code,Cost)</f>
        <v>10</v>
      </c>
      <c r="L11896" s="2">
        <f t="array" ref="L11896">XLOOKUP('Transaction Data'!$G11896,Product_Code,Unit_Price)</f>
        <v>45</v>
      </c>
      <c r="M11896" s="3">
        <f>'Transaction Data'!$F11896*'Transaction Data'!$K11896</f>
        <v>620</v>
      </c>
      <c r="N11896" s="3">
        <f>'Transaction Data'!$F11896*'Transaction Data'!$L11896</f>
        <v>2790</v>
      </c>
      <c r="O11896" s="3">
        <f>'Transaction Data'!$N11896-'Transaction Data'!$M11896</f>
        <v>2170</v>
      </c>
      <c r="P11896" s="2">
        <f>DATEDIF('Transaction Data'!$D11896,'Transaction Data'!$A11896,"y")</f>
        <v>40</v>
      </c>
      <c r="Q11896" s="2" t="str">
        <f>FLOOR('Transaction Data'!$P11896,15)&amp;"-"&amp;FLOOR('Transaction Data'!$P11896,15)+14</f>
        <v>30-44</v>
      </c>
      <c r="R11896" s="2" t="str">
        <f>IF('Transaction Data'!$L11896&lt;=10,"Less Expensive","Expensive")</f>
        <v>Expensive</v>
      </c>
      <c r="S11896" s="4">
        <f>WEEKDAY('Transaction Data'!$A11896)</f>
        <v>7</v>
      </c>
      <c r="T11896" s="2" t="str">
        <f>IF(WEEKDAY('Transaction Data'!$A11896,2)&lt;6,"Weekday","Weekend")</f>
        <v>Weekend</v>
      </c>
    </row>
    <row r="11897" ht="15.75" customHeight="1">
      <c r="A11897" s="1">
        <v>45651.0</v>
      </c>
      <c r="B11897" s="2" t="s">
        <v>4679</v>
      </c>
      <c r="C11897" s="2" t="s">
        <v>69</v>
      </c>
      <c r="D11897" s="1">
        <v>18304.0</v>
      </c>
      <c r="E11897" s="2" t="s">
        <v>63</v>
      </c>
      <c r="F11897" s="2">
        <v>361.0</v>
      </c>
      <c r="G11897" s="2" t="s">
        <v>33</v>
      </c>
      <c r="H11897" s="2" t="s">
        <v>34</v>
      </c>
      <c r="I11897" s="2" t="s">
        <v>35</v>
      </c>
      <c r="J11897" s="2" t="str">
        <f t="array" ref="J11897">XLOOKUP('Transaction Data'!$G11897,Product_Code,Biscuit_Brand)</f>
        <v>Caramel Biscuits</v>
      </c>
      <c r="K11897" s="2">
        <f t="array" ref="K11897">XLOOKUP('Transaction Data'!$G11897,Product_Code,Cost)</f>
        <v>18</v>
      </c>
      <c r="L11897" s="2">
        <f t="array" ref="L11897">XLOOKUP('Transaction Data'!$G11897,Product_Code,Unit_Price)</f>
        <v>22</v>
      </c>
      <c r="M11897" s="3">
        <f>'Transaction Data'!$F11897*'Transaction Data'!$K11897</f>
        <v>6498</v>
      </c>
      <c r="N11897" s="3">
        <f>'Transaction Data'!$F11897*'Transaction Data'!$L11897</f>
        <v>7942</v>
      </c>
      <c r="O11897" s="3">
        <f>'Transaction Data'!$N11897-'Transaction Data'!$M11897</f>
        <v>1444</v>
      </c>
      <c r="P11897" s="2">
        <f>DATEDIF('Transaction Data'!$D11897,'Transaction Data'!$A11897,"y")</f>
        <v>74</v>
      </c>
      <c r="Q11897" s="2" t="str">
        <f>FLOOR('Transaction Data'!$P11897,15)&amp;"-"&amp;FLOOR('Transaction Data'!$P11897,15)+14</f>
        <v>60-74</v>
      </c>
      <c r="R11897" s="2" t="str">
        <f>IF('Transaction Data'!$L11897&lt;=10,"Less Expensive","Expensive")</f>
        <v>Expensive</v>
      </c>
      <c r="S11897" s="4">
        <f>WEEKDAY('Transaction Data'!$A11897)</f>
        <v>4</v>
      </c>
      <c r="T11897" s="2" t="str">
        <f>IF(WEEKDAY('Transaction Data'!$A11897,2)&lt;6,"Weekday","Weekend")</f>
        <v>Weekday</v>
      </c>
    </row>
    <row r="11898" ht="15.75" customHeight="1">
      <c r="A11898" s="1">
        <v>45633.0</v>
      </c>
      <c r="B11898" s="2" t="s">
        <v>6427</v>
      </c>
      <c r="C11898" s="2" t="s">
        <v>69</v>
      </c>
      <c r="D11898" s="1">
        <v>20007.0</v>
      </c>
      <c r="E11898" s="2" t="s">
        <v>22</v>
      </c>
      <c r="F11898" s="2">
        <v>79.0</v>
      </c>
      <c r="G11898" s="2" t="s">
        <v>23</v>
      </c>
      <c r="H11898" s="2" t="s">
        <v>49</v>
      </c>
      <c r="I11898" s="2" t="s">
        <v>25</v>
      </c>
      <c r="J11898" s="2" t="str">
        <f t="array" ref="J11898">XLOOKUP('Transaction Data'!$G11898,Product_Code,Biscuit_Brand)</f>
        <v>Cinnamon Swirls</v>
      </c>
      <c r="K11898" s="2">
        <f t="array" ref="K11898">XLOOKUP('Transaction Data'!$G11898,Product_Code,Cost)</f>
        <v>10</v>
      </c>
      <c r="L11898" s="2">
        <f t="array" ref="L11898">XLOOKUP('Transaction Data'!$G11898,Product_Code,Unit_Price)</f>
        <v>14</v>
      </c>
      <c r="M11898" s="3">
        <f>'Transaction Data'!$F11898*'Transaction Data'!$K11898</f>
        <v>790</v>
      </c>
      <c r="N11898" s="3">
        <f>'Transaction Data'!$F11898*'Transaction Data'!$L11898</f>
        <v>1106</v>
      </c>
      <c r="O11898" s="3">
        <f>'Transaction Data'!$N11898-'Transaction Data'!$M11898</f>
        <v>316</v>
      </c>
      <c r="P11898" s="2">
        <f>DATEDIF('Transaction Data'!$D11898,'Transaction Data'!$A11898,"y")</f>
        <v>70</v>
      </c>
      <c r="Q11898" s="2" t="str">
        <f>FLOOR('Transaction Data'!$P11898,15)&amp;"-"&amp;FLOOR('Transaction Data'!$P11898,15)+14</f>
        <v>60-74</v>
      </c>
      <c r="R11898" s="2" t="str">
        <f>IF('Transaction Data'!$L11898&lt;=10,"Less Expensive","Expensive")</f>
        <v>Expensive</v>
      </c>
      <c r="S11898" s="4">
        <f>WEEKDAY('Transaction Data'!$A11898)</f>
        <v>7</v>
      </c>
      <c r="T11898" s="2" t="str">
        <f>IF(WEEKDAY('Transaction Data'!$A11898,2)&lt;6,"Weekday","Weekend")</f>
        <v>Weekend</v>
      </c>
    </row>
    <row r="11899" ht="15.75" customHeight="1">
      <c r="A11899" s="1">
        <v>45639.0</v>
      </c>
      <c r="B11899" s="2" t="s">
        <v>5809</v>
      </c>
      <c r="C11899" s="2" t="s">
        <v>51</v>
      </c>
      <c r="D11899" s="1">
        <v>20864.0</v>
      </c>
      <c r="E11899" s="2" t="s">
        <v>37</v>
      </c>
      <c r="F11899" s="2">
        <v>117.0</v>
      </c>
      <c r="G11899" s="2" t="s">
        <v>55</v>
      </c>
      <c r="H11899" s="2" t="s">
        <v>42</v>
      </c>
      <c r="I11899" s="2" t="s">
        <v>35</v>
      </c>
      <c r="J11899" s="2" t="str">
        <f t="array" ref="J11899">XLOOKUP('Transaction Data'!$G11899,Product_Code,Biscuit_Brand)</f>
        <v>Vanilla Wafers</v>
      </c>
      <c r="K11899" s="2">
        <f t="array" ref="K11899">XLOOKUP('Transaction Data'!$G11899,Product_Code,Cost)</f>
        <v>18</v>
      </c>
      <c r="L11899" s="2">
        <f t="array" ref="L11899">XLOOKUP('Transaction Data'!$G11899,Product_Code,Unit_Price)</f>
        <v>36</v>
      </c>
      <c r="M11899" s="3">
        <f>'Transaction Data'!$F11899*'Transaction Data'!$K11899</f>
        <v>2106</v>
      </c>
      <c r="N11899" s="3">
        <f>'Transaction Data'!$F11899*'Transaction Data'!$L11899</f>
        <v>4212</v>
      </c>
      <c r="O11899" s="3">
        <f>'Transaction Data'!$N11899-'Transaction Data'!$M11899</f>
        <v>2106</v>
      </c>
      <c r="P11899" s="2">
        <f>DATEDIF('Transaction Data'!$D11899,'Transaction Data'!$A11899,"y")</f>
        <v>67</v>
      </c>
      <c r="Q11899" s="2" t="str">
        <f>FLOOR('Transaction Data'!$P11899,15)&amp;"-"&amp;FLOOR('Transaction Data'!$P11899,15)+14</f>
        <v>60-74</v>
      </c>
      <c r="R11899" s="2" t="str">
        <f>IF('Transaction Data'!$L11899&lt;=10,"Less Expensive","Expensive")</f>
        <v>Expensive</v>
      </c>
      <c r="S11899" s="4">
        <f>WEEKDAY('Transaction Data'!$A11899)</f>
        <v>6</v>
      </c>
      <c r="T11899" s="2" t="str">
        <f>IF(WEEKDAY('Transaction Data'!$A11899,2)&lt;6,"Weekday","Weekend")</f>
        <v>Weekday</v>
      </c>
    </row>
    <row r="11900" ht="15.75" customHeight="1">
      <c r="A11900" s="1">
        <v>45647.0</v>
      </c>
      <c r="B11900" s="2" t="s">
        <v>8978</v>
      </c>
      <c r="C11900" s="2" t="s">
        <v>54</v>
      </c>
      <c r="D11900" s="1">
        <v>32111.0</v>
      </c>
      <c r="E11900" s="2" t="s">
        <v>37</v>
      </c>
      <c r="F11900" s="2">
        <v>380.0</v>
      </c>
      <c r="G11900" s="2" t="s">
        <v>44</v>
      </c>
      <c r="H11900" s="2" t="s">
        <v>45</v>
      </c>
      <c r="I11900" s="2" t="s">
        <v>30</v>
      </c>
      <c r="J11900" s="2" t="str">
        <f t="array" ref="J11900">XLOOKUP('Transaction Data'!$G11900,Product_Code,Biscuit_Brand)</f>
        <v>Butter Crunch</v>
      </c>
      <c r="K11900" s="2">
        <f t="array" ref="K11900">XLOOKUP('Transaction Data'!$G11900,Product_Code,Cost)</f>
        <v>10</v>
      </c>
      <c r="L11900" s="2">
        <f t="array" ref="L11900">XLOOKUP('Transaction Data'!$G11900,Product_Code,Unit_Price)</f>
        <v>11</v>
      </c>
      <c r="M11900" s="3">
        <f>'Transaction Data'!$F11900*'Transaction Data'!$K11900</f>
        <v>3800</v>
      </c>
      <c r="N11900" s="3">
        <f>'Transaction Data'!$F11900*'Transaction Data'!$L11900</f>
        <v>4180</v>
      </c>
      <c r="O11900" s="3">
        <f>'Transaction Data'!$N11900-'Transaction Data'!$M11900</f>
        <v>380</v>
      </c>
      <c r="P11900" s="2">
        <f>DATEDIF('Transaction Data'!$D11900,'Transaction Data'!$A11900,"y")</f>
        <v>37</v>
      </c>
      <c r="Q11900" s="2" t="str">
        <f>FLOOR('Transaction Data'!$P11900,15)&amp;"-"&amp;FLOOR('Transaction Data'!$P11900,15)+14</f>
        <v>30-44</v>
      </c>
      <c r="R11900" s="2" t="str">
        <f>IF('Transaction Data'!$L11900&lt;=10,"Less Expensive","Expensive")</f>
        <v>Expensive</v>
      </c>
      <c r="S11900" s="4">
        <f>WEEKDAY('Transaction Data'!$A11900)</f>
        <v>7</v>
      </c>
      <c r="T11900" s="2" t="str">
        <f>IF(WEEKDAY('Transaction Data'!$A11900,2)&lt;6,"Weekday","Weekend")</f>
        <v>Weekend</v>
      </c>
    </row>
    <row r="11901" ht="15.75" customHeight="1">
      <c r="A11901" s="1">
        <v>45646.0</v>
      </c>
      <c r="B11901" s="2" t="s">
        <v>1056</v>
      </c>
      <c r="C11901" s="2" t="s">
        <v>41</v>
      </c>
      <c r="D11901" s="1">
        <v>35801.0</v>
      </c>
      <c r="E11901" s="2" t="s">
        <v>63</v>
      </c>
      <c r="F11901" s="2">
        <v>57.0</v>
      </c>
      <c r="G11901" s="2" t="s">
        <v>38</v>
      </c>
      <c r="H11901" s="2" t="s">
        <v>42</v>
      </c>
      <c r="I11901" s="2" t="s">
        <v>30</v>
      </c>
      <c r="J11901" s="2" t="str">
        <f t="array" ref="J11901">XLOOKUP('Transaction Data'!$G11901,Product_Code,Biscuit_Brand)</f>
        <v>Ginger Snaps</v>
      </c>
      <c r="K11901" s="2">
        <f t="array" ref="K11901">XLOOKUP('Transaction Data'!$G11901,Product_Code,Cost)</f>
        <v>14</v>
      </c>
      <c r="L11901" s="2">
        <f t="array" ref="L11901">XLOOKUP('Transaction Data'!$G11901,Product_Code,Unit_Price)</f>
        <v>28</v>
      </c>
      <c r="M11901" s="3">
        <f>'Transaction Data'!$F11901*'Transaction Data'!$K11901</f>
        <v>798</v>
      </c>
      <c r="N11901" s="3">
        <f>'Transaction Data'!$F11901*'Transaction Data'!$L11901</f>
        <v>1596</v>
      </c>
      <c r="O11901" s="3">
        <f>'Transaction Data'!$N11901-'Transaction Data'!$M11901</f>
        <v>798</v>
      </c>
      <c r="P11901" s="2">
        <f>DATEDIF('Transaction Data'!$D11901,'Transaction Data'!$A11901,"y")</f>
        <v>26</v>
      </c>
      <c r="Q11901" s="2" t="str">
        <f>FLOOR('Transaction Data'!$P11901,15)&amp;"-"&amp;FLOOR('Transaction Data'!$P11901,15)+14</f>
        <v>15-29</v>
      </c>
      <c r="R11901" s="2" t="str">
        <f>IF('Transaction Data'!$L11901&lt;=10,"Less Expensive","Expensive")</f>
        <v>Expensive</v>
      </c>
      <c r="S11901" s="4">
        <f>WEEKDAY('Transaction Data'!$A11901)</f>
        <v>6</v>
      </c>
      <c r="T11901" s="2" t="str">
        <f>IF(WEEKDAY('Transaction Data'!$A11901,2)&lt;6,"Weekday","Weekend")</f>
        <v>Weekday</v>
      </c>
    </row>
    <row r="11902" ht="15.75" customHeight="1">
      <c r="A11902" s="1">
        <v>45637.0</v>
      </c>
      <c r="B11902" s="2" t="s">
        <v>1135</v>
      </c>
      <c r="C11902" s="2" t="s">
        <v>78</v>
      </c>
      <c r="D11902" s="1">
        <v>35930.0</v>
      </c>
      <c r="E11902" s="2" t="s">
        <v>37</v>
      </c>
      <c r="F11902" s="2">
        <v>202.0</v>
      </c>
      <c r="G11902" s="2" t="s">
        <v>33</v>
      </c>
      <c r="H11902" s="2" t="s">
        <v>52</v>
      </c>
      <c r="I11902" s="2" t="s">
        <v>35</v>
      </c>
      <c r="J11902" s="2" t="str">
        <f t="array" ref="J11902">XLOOKUP('Transaction Data'!$G11902,Product_Code,Biscuit_Brand)</f>
        <v>Caramel Biscuits</v>
      </c>
      <c r="K11902" s="2">
        <f t="array" ref="K11902">XLOOKUP('Transaction Data'!$G11902,Product_Code,Cost)</f>
        <v>18</v>
      </c>
      <c r="L11902" s="2">
        <f t="array" ref="L11902">XLOOKUP('Transaction Data'!$G11902,Product_Code,Unit_Price)</f>
        <v>22</v>
      </c>
      <c r="M11902" s="3">
        <f>'Transaction Data'!$F11902*'Transaction Data'!$K11902</f>
        <v>3636</v>
      </c>
      <c r="N11902" s="3">
        <f>'Transaction Data'!$F11902*'Transaction Data'!$L11902</f>
        <v>4444</v>
      </c>
      <c r="O11902" s="3">
        <f>'Transaction Data'!$N11902-'Transaction Data'!$M11902</f>
        <v>808</v>
      </c>
      <c r="P11902" s="2">
        <f>DATEDIF('Transaction Data'!$D11902,'Transaction Data'!$A11902,"y")</f>
        <v>26</v>
      </c>
      <c r="Q11902" s="2" t="str">
        <f>FLOOR('Transaction Data'!$P11902,15)&amp;"-"&amp;FLOOR('Transaction Data'!$P11902,15)+14</f>
        <v>15-29</v>
      </c>
      <c r="R11902" s="2" t="str">
        <f>IF('Transaction Data'!$L11902&lt;=10,"Less Expensive","Expensive")</f>
        <v>Expensive</v>
      </c>
      <c r="S11902" s="4">
        <f>WEEKDAY('Transaction Data'!$A11902)</f>
        <v>4</v>
      </c>
      <c r="T11902" s="2" t="str">
        <f>IF(WEEKDAY('Transaction Data'!$A11902,2)&lt;6,"Weekday","Weekend")</f>
        <v>Weekday</v>
      </c>
    </row>
    <row r="11903" ht="15.75" customHeight="1">
      <c r="A11903" s="1">
        <v>45656.0</v>
      </c>
      <c r="B11903" s="2" t="s">
        <v>8845</v>
      </c>
      <c r="C11903" s="2" t="s">
        <v>65</v>
      </c>
      <c r="D11903" s="1">
        <v>16659.0</v>
      </c>
      <c r="E11903" s="2" t="s">
        <v>27</v>
      </c>
      <c r="F11903" s="2">
        <v>441.0</v>
      </c>
      <c r="G11903" s="2" t="s">
        <v>55</v>
      </c>
      <c r="H11903" s="2" t="s">
        <v>34</v>
      </c>
      <c r="I11903" s="2" t="s">
        <v>35</v>
      </c>
      <c r="J11903" s="2" t="str">
        <f t="array" ref="J11903">XLOOKUP('Transaction Data'!$G11903,Product_Code,Biscuit_Brand)</f>
        <v>Vanilla Wafers</v>
      </c>
      <c r="K11903" s="2">
        <f t="array" ref="K11903">XLOOKUP('Transaction Data'!$G11903,Product_Code,Cost)</f>
        <v>18</v>
      </c>
      <c r="L11903" s="2">
        <f t="array" ref="L11903">XLOOKUP('Transaction Data'!$G11903,Product_Code,Unit_Price)</f>
        <v>36</v>
      </c>
      <c r="M11903" s="3">
        <f>'Transaction Data'!$F11903*'Transaction Data'!$K11903</f>
        <v>7938</v>
      </c>
      <c r="N11903" s="3">
        <f>'Transaction Data'!$F11903*'Transaction Data'!$L11903</f>
        <v>15876</v>
      </c>
      <c r="O11903" s="3">
        <f>'Transaction Data'!$N11903-'Transaction Data'!$M11903</f>
        <v>7938</v>
      </c>
      <c r="P11903" s="2">
        <f>DATEDIF('Transaction Data'!$D11903,'Transaction Data'!$A11903,"y")</f>
        <v>79</v>
      </c>
      <c r="Q11903" s="2" t="str">
        <f>FLOOR('Transaction Data'!$P11903,15)&amp;"-"&amp;FLOOR('Transaction Data'!$P11903,15)+14</f>
        <v>75-89</v>
      </c>
      <c r="R11903" s="2" t="str">
        <f>IF('Transaction Data'!$L11903&lt;=10,"Less Expensive","Expensive")</f>
        <v>Expensive</v>
      </c>
      <c r="S11903" s="4">
        <f>WEEKDAY('Transaction Data'!$A11903)</f>
        <v>2</v>
      </c>
      <c r="T11903" s="2" t="str">
        <f>IF(WEEKDAY('Transaction Data'!$A11903,2)&lt;6,"Weekday","Weekend")</f>
        <v>Weekday</v>
      </c>
    </row>
    <row r="11904" ht="15.75" customHeight="1">
      <c r="A11904" s="1">
        <v>45634.0</v>
      </c>
      <c r="B11904" s="2" t="s">
        <v>4960</v>
      </c>
      <c r="C11904" s="2" t="s">
        <v>51</v>
      </c>
      <c r="D11904" s="1">
        <v>16096.0</v>
      </c>
      <c r="E11904" s="2" t="s">
        <v>27</v>
      </c>
      <c r="F11904" s="2">
        <v>382.0</v>
      </c>
      <c r="G11904" s="2" t="s">
        <v>57</v>
      </c>
      <c r="H11904" s="2" t="s">
        <v>45</v>
      </c>
      <c r="I11904" s="2" t="s">
        <v>25</v>
      </c>
      <c r="J11904" s="2" t="str">
        <f t="array" ref="J11904">XLOOKUP('Transaction Data'!$G11904,Product_Code,Biscuit_Brand)</f>
        <v>Oatmeal Cookies</v>
      </c>
      <c r="K11904" s="2">
        <f t="array" ref="K11904">XLOOKUP('Transaction Data'!$G11904,Product_Code,Cost)</f>
        <v>19</v>
      </c>
      <c r="L11904" s="2">
        <f t="array" ref="L11904">XLOOKUP('Transaction Data'!$G11904,Product_Code,Unit_Price)</f>
        <v>23</v>
      </c>
      <c r="M11904" s="3">
        <f>'Transaction Data'!$F11904*'Transaction Data'!$K11904</f>
        <v>7258</v>
      </c>
      <c r="N11904" s="3">
        <f>'Transaction Data'!$F11904*'Transaction Data'!$L11904</f>
        <v>8786</v>
      </c>
      <c r="O11904" s="3">
        <f>'Transaction Data'!$N11904-'Transaction Data'!$M11904</f>
        <v>1528</v>
      </c>
      <c r="P11904" s="2">
        <f>DATEDIF('Transaction Data'!$D11904,'Transaction Data'!$A11904,"y")</f>
        <v>80</v>
      </c>
      <c r="Q11904" s="2" t="str">
        <f>FLOOR('Transaction Data'!$P11904,15)&amp;"-"&amp;FLOOR('Transaction Data'!$P11904,15)+14</f>
        <v>75-89</v>
      </c>
      <c r="R11904" s="2" t="str">
        <f>IF('Transaction Data'!$L11904&lt;=10,"Less Expensive","Expensive")</f>
        <v>Expensive</v>
      </c>
      <c r="S11904" s="4">
        <f>WEEKDAY('Transaction Data'!$A11904)</f>
        <v>1</v>
      </c>
      <c r="T11904" s="2" t="str">
        <f>IF(WEEKDAY('Transaction Data'!$A11904,2)&lt;6,"Weekday","Weekend")</f>
        <v>Weekend</v>
      </c>
    </row>
    <row r="11905" ht="15.75" customHeight="1">
      <c r="A11905" s="1">
        <v>45633.0</v>
      </c>
      <c r="B11905" s="2" t="s">
        <v>3816</v>
      </c>
      <c r="C11905" s="2" t="s">
        <v>47</v>
      </c>
      <c r="D11905" s="1">
        <v>18169.0</v>
      </c>
      <c r="E11905" s="2" t="s">
        <v>63</v>
      </c>
      <c r="F11905" s="2">
        <v>174.0</v>
      </c>
      <c r="G11905" s="2" t="s">
        <v>23</v>
      </c>
      <c r="H11905" s="2" t="s">
        <v>49</v>
      </c>
      <c r="I11905" s="2" t="s">
        <v>25</v>
      </c>
      <c r="J11905" s="2" t="str">
        <f t="array" ref="J11905">XLOOKUP('Transaction Data'!$G11905,Product_Code,Biscuit_Brand)</f>
        <v>Cinnamon Swirls</v>
      </c>
      <c r="K11905" s="2">
        <f t="array" ref="K11905">XLOOKUP('Transaction Data'!$G11905,Product_Code,Cost)</f>
        <v>10</v>
      </c>
      <c r="L11905" s="2">
        <f t="array" ref="L11905">XLOOKUP('Transaction Data'!$G11905,Product_Code,Unit_Price)</f>
        <v>14</v>
      </c>
      <c r="M11905" s="3">
        <f>'Transaction Data'!$F11905*'Transaction Data'!$K11905</f>
        <v>1740</v>
      </c>
      <c r="N11905" s="3">
        <f>'Transaction Data'!$F11905*'Transaction Data'!$L11905</f>
        <v>2436</v>
      </c>
      <c r="O11905" s="3">
        <f>'Transaction Data'!$N11905-'Transaction Data'!$M11905</f>
        <v>696</v>
      </c>
      <c r="P11905" s="2">
        <f>DATEDIF('Transaction Data'!$D11905,'Transaction Data'!$A11905,"y")</f>
        <v>75</v>
      </c>
      <c r="Q11905" s="2" t="str">
        <f>FLOOR('Transaction Data'!$P11905,15)&amp;"-"&amp;FLOOR('Transaction Data'!$P11905,15)+14</f>
        <v>75-89</v>
      </c>
      <c r="R11905" s="2" t="str">
        <f>IF('Transaction Data'!$L11905&lt;=10,"Less Expensive","Expensive")</f>
        <v>Expensive</v>
      </c>
      <c r="S11905" s="4">
        <f>WEEKDAY('Transaction Data'!$A11905)</f>
        <v>7</v>
      </c>
      <c r="T11905" s="2" t="str">
        <f>IF(WEEKDAY('Transaction Data'!$A11905,2)&lt;6,"Weekday","Weekend")</f>
        <v>Weekend</v>
      </c>
    </row>
    <row r="11906" ht="15.75" customHeight="1">
      <c r="A11906" s="1">
        <v>45655.0</v>
      </c>
      <c r="B11906" s="2" t="s">
        <v>8972</v>
      </c>
      <c r="C11906" s="2" t="s">
        <v>78</v>
      </c>
      <c r="D11906" s="1">
        <v>16840.0</v>
      </c>
      <c r="E11906" s="2" t="s">
        <v>27</v>
      </c>
      <c r="F11906" s="2">
        <v>93.0</v>
      </c>
      <c r="G11906" s="2" t="s">
        <v>57</v>
      </c>
      <c r="H11906" s="2" t="s">
        <v>24</v>
      </c>
      <c r="I11906" s="2" t="s">
        <v>30</v>
      </c>
      <c r="J11906" s="2" t="str">
        <f t="array" ref="J11906">XLOOKUP('Transaction Data'!$G11906,Product_Code,Biscuit_Brand)</f>
        <v>Oatmeal Cookies</v>
      </c>
      <c r="K11906" s="2">
        <f t="array" ref="K11906">XLOOKUP('Transaction Data'!$G11906,Product_Code,Cost)</f>
        <v>19</v>
      </c>
      <c r="L11906" s="2">
        <f t="array" ref="L11906">XLOOKUP('Transaction Data'!$G11906,Product_Code,Unit_Price)</f>
        <v>23</v>
      </c>
      <c r="M11906" s="3">
        <f>'Transaction Data'!$F11906*'Transaction Data'!$K11906</f>
        <v>1767</v>
      </c>
      <c r="N11906" s="3">
        <f>'Transaction Data'!$F11906*'Transaction Data'!$L11906</f>
        <v>2139</v>
      </c>
      <c r="O11906" s="3">
        <f>'Transaction Data'!$N11906-'Transaction Data'!$M11906</f>
        <v>372</v>
      </c>
      <c r="P11906" s="2">
        <f>DATEDIF('Transaction Data'!$D11906,'Transaction Data'!$A11906,"y")</f>
        <v>78</v>
      </c>
      <c r="Q11906" s="2" t="str">
        <f>FLOOR('Transaction Data'!$P11906,15)&amp;"-"&amp;FLOOR('Transaction Data'!$P11906,15)+14</f>
        <v>75-89</v>
      </c>
      <c r="R11906" s="2" t="str">
        <f>IF('Transaction Data'!$L11906&lt;=10,"Less Expensive","Expensive")</f>
        <v>Expensive</v>
      </c>
      <c r="S11906" s="4">
        <f>WEEKDAY('Transaction Data'!$A11906)</f>
        <v>1</v>
      </c>
      <c r="T11906" s="2" t="str">
        <f>IF(WEEKDAY('Transaction Data'!$A11906,2)&lt;6,"Weekday","Weekend")</f>
        <v>Weekend</v>
      </c>
    </row>
    <row r="11907" ht="15.75" customHeight="1">
      <c r="A11907" s="1">
        <v>45629.0</v>
      </c>
      <c r="B11907" s="2" t="s">
        <v>220</v>
      </c>
      <c r="C11907" s="2" t="s">
        <v>65</v>
      </c>
      <c r="D11907" s="1">
        <v>32088.0</v>
      </c>
      <c r="E11907" s="2" t="s">
        <v>27</v>
      </c>
      <c r="F11907" s="2">
        <v>25.0</v>
      </c>
      <c r="G11907" s="2" t="s">
        <v>57</v>
      </c>
      <c r="H11907" s="2" t="s">
        <v>49</v>
      </c>
      <c r="I11907" s="2" t="s">
        <v>25</v>
      </c>
      <c r="J11907" s="2" t="str">
        <f t="array" ref="J11907">XLOOKUP('Transaction Data'!$G11907,Product_Code,Biscuit_Brand)</f>
        <v>Oatmeal Cookies</v>
      </c>
      <c r="K11907" s="2">
        <f t="array" ref="K11907">XLOOKUP('Transaction Data'!$G11907,Product_Code,Cost)</f>
        <v>19</v>
      </c>
      <c r="L11907" s="2">
        <f t="array" ref="L11907">XLOOKUP('Transaction Data'!$G11907,Product_Code,Unit_Price)</f>
        <v>23</v>
      </c>
      <c r="M11907" s="3">
        <f>'Transaction Data'!$F11907*'Transaction Data'!$K11907</f>
        <v>475</v>
      </c>
      <c r="N11907" s="3">
        <f>'Transaction Data'!$F11907*'Transaction Data'!$L11907</f>
        <v>575</v>
      </c>
      <c r="O11907" s="3">
        <f>'Transaction Data'!$N11907-'Transaction Data'!$M11907</f>
        <v>100</v>
      </c>
      <c r="P11907" s="2">
        <f>DATEDIF('Transaction Data'!$D11907,'Transaction Data'!$A11907,"y")</f>
        <v>37</v>
      </c>
      <c r="Q11907" s="2" t="str">
        <f>FLOOR('Transaction Data'!$P11907,15)&amp;"-"&amp;FLOOR('Transaction Data'!$P11907,15)+14</f>
        <v>30-44</v>
      </c>
      <c r="R11907" s="2" t="str">
        <f>IF('Transaction Data'!$L11907&lt;=10,"Less Expensive","Expensive")</f>
        <v>Expensive</v>
      </c>
      <c r="S11907" s="4">
        <f>WEEKDAY('Transaction Data'!$A11907)</f>
        <v>3</v>
      </c>
      <c r="T11907" s="2" t="str">
        <f>IF(WEEKDAY('Transaction Data'!$A11907,2)&lt;6,"Weekday","Weekend")</f>
        <v>Weekday</v>
      </c>
    </row>
    <row r="11908" ht="15.75" customHeight="1">
      <c r="A11908" s="1">
        <v>45653.0</v>
      </c>
      <c r="B11908" s="2" t="s">
        <v>7006</v>
      </c>
      <c r="C11908" s="2" t="s">
        <v>41</v>
      </c>
      <c r="D11908" s="1">
        <v>19699.0</v>
      </c>
      <c r="E11908" s="2" t="s">
        <v>22</v>
      </c>
      <c r="F11908" s="2">
        <v>370.0</v>
      </c>
      <c r="G11908" s="2" t="s">
        <v>33</v>
      </c>
      <c r="H11908" s="2" t="s">
        <v>49</v>
      </c>
      <c r="I11908" s="2" t="s">
        <v>25</v>
      </c>
      <c r="J11908" s="2" t="str">
        <f t="array" ref="J11908">XLOOKUP('Transaction Data'!$G11908,Product_Code,Biscuit_Brand)</f>
        <v>Caramel Biscuits</v>
      </c>
      <c r="K11908" s="2">
        <f t="array" ref="K11908">XLOOKUP('Transaction Data'!$G11908,Product_Code,Cost)</f>
        <v>18</v>
      </c>
      <c r="L11908" s="2">
        <f t="array" ref="L11908">XLOOKUP('Transaction Data'!$G11908,Product_Code,Unit_Price)</f>
        <v>22</v>
      </c>
      <c r="M11908" s="3">
        <f>'Transaction Data'!$F11908*'Transaction Data'!$K11908</f>
        <v>6660</v>
      </c>
      <c r="N11908" s="3">
        <f>'Transaction Data'!$F11908*'Transaction Data'!$L11908</f>
        <v>8140</v>
      </c>
      <c r="O11908" s="3">
        <f>'Transaction Data'!$N11908-'Transaction Data'!$M11908</f>
        <v>1480</v>
      </c>
      <c r="P11908" s="2">
        <f>DATEDIF('Transaction Data'!$D11908,'Transaction Data'!$A11908,"y")</f>
        <v>71</v>
      </c>
      <c r="Q11908" s="2" t="str">
        <f>FLOOR('Transaction Data'!$P11908,15)&amp;"-"&amp;FLOOR('Transaction Data'!$P11908,15)+14</f>
        <v>60-74</v>
      </c>
      <c r="R11908" s="2" t="str">
        <f>IF('Transaction Data'!$L11908&lt;=10,"Less Expensive","Expensive")</f>
        <v>Expensive</v>
      </c>
      <c r="S11908" s="4">
        <f>WEEKDAY('Transaction Data'!$A11908)</f>
        <v>6</v>
      </c>
      <c r="T11908" s="2" t="str">
        <f>IF(WEEKDAY('Transaction Data'!$A11908,2)&lt;6,"Weekday","Weekend")</f>
        <v>Weekday</v>
      </c>
    </row>
    <row r="11909" ht="15.75" customHeight="1">
      <c r="A11909" s="1">
        <v>45653.0</v>
      </c>
      <c r="B11909" s="2" t="s">
        <v>7868</v>
      </c>
      <c r="C11909" s="2" t="s">
        <v>51</v>
      </c>
      <c r="D11909" s="1">
        <v>24870.0</v>
      </c>
      <c r="E11909" s="2" t="s">
        <v>63</v>
      </c>
      <c r="F11909" s="2">
        <v>283.0</v>
      </c>
      <c r="G11909" s="2" t="s">
        <v>28</v>
      </c>
      <c r="H11909" s="2" t="s">
        <v>24</v>
      </c>
      <c r="I11909" s="2" t="s">
        <v>35</v>
      </c>
      <c r="J11909" s="2" t="str">
        <f t="array" ref="J11909">XLOOKUP('Transaction Data'!$G11909,Product_Code,Biscuit_Brand)</f>
        <v>Shortbread</v>
      </c>
      <c r="K11909" s="2">
        <f t="array" ref="K11909">XLOOKUP('Transaction Data'!$G11909,Product_Code,Cost)</f>
        <v>10</v>
      </c>
      <c r="L11909" s="2">
        <f t="array" ref="L11909">XLOOKUP('Transaction Data'!$G11909,Product_Code,Unit_Price)</f>
        <v>45</v>
      </c>
      <c r="M11909" s="3">
        <f>'Transaction Data'!$F11909*'Transaction Data'!$K11909</f>
        <v>2830</v>
      </c>
      <c r="N11909" s="3">
        <f>'Transaction Data'!$F11909*'Transaction Data'!$L11909</f>
        <v>12735</v>
      </c>
      <c r="O11909" s="3">
        <f>'Transaction Data'!$N11909-'Transaction Data'!$M11909</f>
        <v>9905</v>
      </c>
      <c r="P11909" s="2">
        <f>DATEDIF('Transaction Data'!$D11909,'Transaction Data'!$A11909,"y")</f>
        <v>56</v>
      </c>
      <c r="Q11909" s="2" t="str">
        <f>FLOOR('Transaction Data'!$P11909,15)&amp;"-"&amp;FLOOR('Transaction Data'!$P11909,15)+14</f>
        <v>45-59</v>
      </c>
      <c r="R11909" s="2" t="str">
        <f>IF('Transaction Data'!$L11909&lt;=10,"Less Expensive","Expensive")</f>
        <v>Expensive</v>
      </c>
      <c r="S11909" s="4">
        <f>WEEKDAY('Transaction Data'!$A11909)</f>
        <v>6</v>
      </c>
      <c r="T11909" s="2" t="str">
        <f>IF(WEEKDAY('Transaction Data'!$A11909,2)&lt;6,"Weekday","Weekend")</f>
        <v>Weekday</v>
      </c>
    </row>
    <row r="11910" ht="15.75" customHeight="1">
      <c r="A11910" s="1">
        <v>45641.0</v>
      </c>
      <c r="B11910" s="2" t="s">
        <v>804</v>
      </c>
      <c r="C11910" s="2" t="s">
        <v>69</v>
      </c>
      <c r="D11910" s="1">
        <v>31204.0</v>
      </c>
      <c r="E11910" s="2" t="s">
        <v>37</v>
      </c>
      <c r="F11910" s="2">
        <v>314.0</v>
      </c>
      <c r="G11910" s="2" t="s">
        <v>55</v>
      </c>
      <c r="H11910" s="2" t="s">
        <v>42</v>
      </c>
      <c r="I11910" s="2" t="s">
        <v>25</v>
      </c>
      <c r="J11910" s="2" t="str">
        <f t="array" ref="J11910">XLOOKUP('Transaction Data'!$G11910,Product_Code,Biscuit_Brand)</f>
        <v>Vanilla Wafers</v>
      </c>
      <c r="K11910" s="2">
        <f t="array" ref="K11910">XLOOKUP('Transaction Data'!$G11910,Product_Code,Cost)</f>
        <v>18</v>
      </c>
      <c r="L11910" s="2">
        <f t="array" ref="L11910">XLOOKUP('Transaction Data'!$G11910,Product_Code,Unit_Price)</f>
        <v>36</v>
      </c>
      <c r="M11910" s="3">
        <f>'Transaction Data'!$F11910*'Transaction Data'!$K11910</f>
        <v>5652</v>
      </c>
      <c r="N11910" s="3">
        <f>'Transaction Data'!$F11910*'Transaction Data'!$L11910</f>
        <v>11304</v>
      </c>
      <c r="O11910" s="3">
        <f>'Transaction Data'!$N11910-'Transaction Data'!$M11910</f>
        <v>5652</v>
      </c>
      <c r="P11910" s="2">
        <f>DATEDIF('Transaction Data'!$D11910,'Transaction Data'!$A11910,"y")</f>
        <v>39</v>
      </c>
      <c r="Q11910" s="2" t="str">
        <f>FLOOR('Transaction Data'!$P11910,15)&amp;"-"&amp;FLOOR('Transaction Data'!$P11910,15)+14</f>
        <v>30-44</v>
      </c>
      <c r="R11910" s="2" t="str">
        <f>IF('Transaction Data'!$L11910&lt;=10,"Less Expensive","Expensive")</f>
        <v>Expensive</v>
      </c>
      <c r="S11910" s="4">
        <f>WEEKDAY('Transaction Data'!$A11910)</f>
        <v>1</v>
      </c>
      <c r="T11910" s="2" t="str">
        <f>IF(WEEKDAY('Transaction Data'!$A11910,2)&lt;6,"Weekday","Weekend")</f>
        <v>Weekend</v>
      </c>
    </row>
    <row r="11911" ht="15.75" customHeight="1">
      <c r="A11911" s="1">
        <v>45633.0</v>
      </c>
      <c r="B11911" s="2" t="s">
        <v>785</v>
      </c>
      <c r="C11911" s="2" t="s">
        <v>32</v>
      </c>
      <c r="D11911" s="1">
        <v>18640.0</v>
      </c>
      <c r="E11911" s="2" t="s">
        <v>37</v>
      </c>
      <c r="F11911" s="2">
        <v>389.0</v>
      </c>
      <c r="G11911" s="2" t="s">
        <v>33</v>
      </c>
      <c r="H11911" s="2" t="s">
        <v>52</v>
      </c>
      <c r="I11911" s="2" t="s">
        <v>30</v>
      </c>
      <c r="J11911" s="2" t="str">
        <f t="array" ref="J11911">XLOOKUP('Transaction Data'!$G11911,Product_Code,Biscuit_Brand)</f>
        <v>Caramel Biscuits</v>
      </c>
      <c r="K11911" s="2">
        <f t="array" ref="K11911">XLOOKUP('Transaction Data'!$G11911,Product_Code,Cost)</f>
        <v>18</v>
      </c>
      <c r="L11911" s="2">
        <f t="array" ref="L11911">XLOOKUP('Transaction Data'!$G11911,Product_Code,Unit_Price)</f>
        <v>22</v>
      </c>
      <c r="M11911" s="3">
        <f>'Transaction Data'!$F11911*'Transaction Data'!$K11911</f>
        <v>7002</v>
      </c>
      <c r="N11911" s="3">
        <f>'Transaction Data'!$F11911*'Transaction Data'!$L11911</f>
        <v>8558</v>
      </c>
      <c r="O11911" s="3">
        <f>'Transaction Data'!$N11911-'Transaction Data'!$M11911</f>
        <v>1556</v>
      </c>
      <c r="P11911" s="2">
        <f>DATEDIF('Transaction Data'!$D11911,'Transaction Data'!$A11911,"y")</f>
        <v>73</v>
      </c>
      <c r="Q11911" s="2" t="str">
        <f>FLOOR('Transaction Data'!$P11911,15)&amp;"-"&amp;FLOOR('Transaction Data'!$P11911,15)+14</f>
        <v>60-74</v>
      </c>
      <c r="R11911" s="2" t="str">
        <f>IF('Transaction Data'!$L11911&lt;=10,"Less Expensive","Expensive")</f>
        <v>Expensive</v>
      </c>
      <c r="S11911" s="4">
        <f>WEEKDAY('Transaction Data'!$A11911)</f>
        <v>7</v>
      </c>
      <c r="T11911" s="2" t="str">
        <f>IF(WEEKDAY('Transaction Data'!$A11911,2)&lt;6,"Weekday","Weekend")</f>
        <v>Weekend</v>
      </c>
    </row>
    <row r="11912" ht="15.75" customHeight="1">
      <c r="A11912" s="1">
        <v>45653.0</v>
      </c>
      <c r="B11912" s="2" t="s">
        <v>170</v>
      </c>
      <c r="C11912" s="2" t="s">
        <v>41</v>
      </c>
      <c r="D11912" s="1">
        <v>26417.0</v>
      </c>
      <c r="E11912" s="2" t="s">
        <v>22</v>
      </c>
      <c r="F11912" s="2">
        <v>449.0</v>
      </c>
      <c r="G11912" s="2" t="s">
        <v>23</v>
      </c>
      <c r="H11912" s="2" t="s">
        <v>34</v>
      </c>
      <c r="I11912" s="2" t="s">
        <v>25</v>
      </c>
      <c r="J11912" s="2" t="str">
        <f t="array" ref="J11912">XLOOKUP('Transaction Data'!$G11912,Product_Code,Biscuit_Brand)</f>
        <v>Cinnamon Swirls</v>
      </c>
      <c r="K11912" s="2">
        <f t="array" ref="K11912">XLOOKUP('Transaction Data'!$G11912,Product_Code,Cost)</f>
        <v>10</v>
      </c>
      <c r="L11912" s="2">
        <f t="array" ref="L11912">XLOOKUP('Transaction Data'!$G11912,Product_Code,Unit_Price)</f>
        <v>14</v>
      </c>
      <c r="M11912" s="3">
        <f>'Transaction Data'!$F11912*'Transaction Data'!$K11912</f>
        <v>4490</v>
      </c>
      <c r="N11912" s="3">
        <f>'Transaction Data'!$F11912*'Transaction Data'!$L11912</f>
        <v>6286</v>
      </c>
      <c r="O11912" s="3">
        <f>'Transaction Data'!$N11912-'Transaction Data'!$M11912</f>
        <v>1796</v>
      </c>
      <c r="P11912" s="2">
        <f>DATEDIF('Transaction Data'!$D11912,'Transaction Data'!$A11912,"y")</f>
        <v>52</v>
      </c>
      <c r="Q11912" s="2" t="str">
        <f>FLOOR('Transaction Data'!$P11912,15)&amp;"-"&amp;FLOOR('Transaction Data'!$P11912,15)+14</f>
        <v>45-59</v>
      </c>
      <c r="R11912" s="2" t="str">
        <f>IF('Transaction Data'!$L11912&lt;=10,"Less Expensive","Expensive")</f>
        <v>Expensive</v>
      </c>
      <c r="S11912" s="4">
        <f>WEEKDAY('Transaction Data'!$A11912)</f>
        <v>6</v>
      </c>
      <c r="T11912" s="2" t="str">
        <f>IF(WEEKDAY('Transaction Data'!$A11912,2)&lt;6,"Weekday","Weekend")</f>
        <v>Weekday</v>
      </c>
    </row>
    <row r="11913" ht="15.75" customHeight="1">
      <c r="A11913" s="1">
        <v>45653.0</v>
      </c>
      <c r="B11913" s="2" t="s">
        <v>4310</v>
      </c>
      <c r="C11913" s="2" t="s">
        <v>65</v>
      </c>
      <c r="D11913" s="1">
        <v>19625.0</v>
      </c>
      <c r="E11913" s="2" t="s">
        <v>27</v>
      </c>
      <c r="F11913" s="2">
        <v>479.0</v>
      </c>
      <c r="G11913" s="2" t="s">
        <v>33</v>
      </c>
      <c r="H11913" s="2" t="s">
        <v>34</v>
      </c>
      <c r="I11913" s="2" t="s">
        <v>35</v>
      </c>
      <c r="J11913" s="2" t="str">
        <f t="array" ref="J11913">XLOOKUP('Transaction Data'!$G11913,Product_Code,Biscuit_Brand)</f>
        <v>Caramel Biscuits</v>
      </c>
      <c r="K11913" s="2">
        <f t="array" ref="K11913">XLOOKUP('Transaction Data'!$G11913,Product_Code,Cost)</f>
        <v>18</v>
      </c>
      <c r="L11913" s="2">
        <f t="array" ref="L11913">XLOOKUP('Transaction Data'!$G11913,Product_Code,Unit_Price)</f>
        <v>22</v>
      </c>
      <c r="M11913" s="3">
        <f>'Transaction Data'!$F11913*'Transaction Data'!$K11913</f>
        <v>8622</v>
      </c>
      <c r="N11913" s="3">
        <f>'Transaction Data'!$F11913*'Transaction Data'!$L11913</f>
        <v>10538</v>
      </c>
      <c r="O11913" s="3">
        <f>'Transaction Data'!$N11913-'Transaction Data'!$M11913</f>
        <v>1916</v>
      </c>
      <c r="P11913" s="2">
        <f>DATEDIF('Transaction Data'!$D11913,'Transaction Data'!$A11913,"y")</f>
        <v>71</v>
      </c>
      <c r="Q11913" s="2" t="str">
        <f>FLOOR('Transaction Data'!$P11913,15)&amp;"-"&amp;FLOOR('Transaction Data'!$P11913,15)+14</f>
        <v>60-74</v>
      </c>
      <c r="R11913" s="2" t="str">
        <f>IF('Transaction Data'!$L11913&lt;=10,"Less Expensive","Expensive")</f>
        <v>Expensive</v>
      </c>
      <c r="S11913" s="4">
        <f>WEEKDAY('Transaction Data'!$A11913)</f>
        <v>6</v>
      </c>
      <c r="T11913" s="2" t="str">
        <f>IF(WEEKDAY('Transaction Data'!$A11913,2)&lt;6,"Weekday","Weekend")</f>
        <v>Weekday</v>
      </c>
    </row>
    <row r="11914" ht="15.75" customHeight="1">
      <c r="A11914" s="1">
        <v>45653.0</v>
      </c>
      <c r="B11914" s="2" t="s">
        <v>31</v>
      </c>
      <c r="C11914" s="2" t="s">
        <v>32</v>
      </c>
      <c r="D11914" s="1">
        <v>28310.0</v>
      </c>
      <c r="E11914" s="2" t="s">
        <v>63</v>
      </c>
      <c r="F11914" s="2">
        <v>447.0</v>
      </c>
      <c r="G11914" s="2" t="s">
        <v>60</v>
      </c>
      <c r="H11914" s="2" t="s">
        <v>42</v>
      </c>
      <c r="I11914" s="2" t="s">
        <v>30</v>
      </c>
      <c r="J11914" s="2" t="str">
        <f t="array" ref="J11914">XLOOKUP('Transaction Data'!$G11914,Product_Code,Biscuit_Brand)</f>
        <v>Peanut Butter Bites</v>
      </c>
      <c r="K11914" s="2">
        <f t="array" ref="K11914">XLOOKUP('Transaction Data'!$G11914,Product_Code,Cost)</f>
        <v>5</v>
      </c>
      <c r="L11914" s="2">
        <f t="array" ref="L11914">XLOOKUP('Transaction Data'!$G11914,Product_Code,Unit_Price)</f>
        <v>7</v>
      </c>
      <c r="M11914" s="3">
        <f>'Transaction Data'!$F11914*'Transaction Data'!$K11914</f>
        <v>2235</v>
      </c>
      <c r="N11914" s="3">
        <f>'Transaction Data'!$F11914*'Transaction Data'!$L11914</f>
        <v>3129</v>
      </c>
      <c r="O11914" s="3">
        <f>'Transaction Data'!$N11914-'Transaction Data'!$M11914</f>
        <v>894</v>
      </c>
      <c r="P11914" s="2">
        <f>DATEDIF('Transaction Data'!$D11914,'Transaction Data'!$A11914,"y")</f>
        <v>47</v>
      </c>
      <c r="Q11914" s="2" t="str">
        <f>FLOOR('Transaction Data'!$P11914,15)&amp;"-"&amp;FLOOR('Transaction Data'!$P11914,15)+14</f>
        <v>45-59</v>
      </c>
      <c r="R11914" s="2" t="str">
        <f>IF('Transaction Data'!$L11914&lt;=10,"Less Expensive","Expensive")</f>
        <v>Less Expensive</v>
      </c>
      <c r="S11914" s="4">
        <f>WEEKDAY('Transaction Data'!$A11914)</f>
        <v>6</v>
      </c>
      <c r="T11914" s="2" t="str">
        <f>IF(WEEKDAY('Transaction Data'!$A11914,2)&lt;6,"Weekday","Weekend")</f>
        <v>Weekday</v>
      </c>
    </row>
    <row r="11915" ht="15.75" customHeight="1">
      <c r="A11915" s="1">
        <v>45641.0</v>
      </c>
      <c r="B11915" s="2" t="s">
        <v>119</v>
      </c>
      <c r="C11915" s="2" t="s">
        <v>65</v>
      </c>
      <c r="D11915" s="1">
        <v>35412.0</v>
      </c>
      <c r="E11915" s="2" t="s">
        <v>37</v>
      </c>
      <c r="F11915" s="2">
        <v>481.0</v>
      </c>
      <c r="G11915" s="2" t="s">
        <v>38</v>
      </c>
      <c r="H11915" s="2" t="s">
        <v>52</v>
      </c>
      <c r="I11915" s="2" t="s">
        <v>30</v>
      </c>
      <c r="J11915" s="2" t="str">
        <f t="array" ref="J11915">XLOOKUP('Transaction Data'!$G11915,Product_Code,Biscuit_Brand)</f>
        <v>Ginger Snaps</v>
      </c>
      <c r="K11915" s="2">
        <f t="array" ref="K11915">XLOOKUP('Transaction Data'!$G11915,Product_Code,Cost)</f>
        <v>14</v>
      </c>
      <c r="L11915" s="2">
        <f t="array" ref="L11915">XLOOKUP('Transaction Data'!$G11915,Product_Code,Unit_Price)</f>
        <v>28</v>
      </c>
      <c r="M11915" s="3">
        <f>'Transaction Data'!$F11915*'Transaction Data'!$K11915</f>
        <v>6734</v>
      </c>
      <c r="N11915" s="3">
        <f>'Transaction Data'!$F11915*'Transaction Data'!$L11915</f>
        <v>13468</v>
      </c>
      <c r="O11915" s="3">
        <f>'Transaction Data'!$N11915-'Transaction Data'!$M11915</f>
        <v>6734</v>
      </c>
      <c r="P11915" s="2">
        <f>DATEDIF('Transaction Data'!$D11915,'Transaction Data'!$A11915,"y")</f>
        <v>28</v>
      </c>
      <c r="Q11915" s="2" t="str">
        <f>FLOOR('Transaction Data'!$P11915,15)&amp;"-"&amp;FLOOR('Transaction Data'!$P11915,15)+14</f>
        <v>15-29</v>
      </c>
      <c r="R11915" s="2" t="str">
        <f>IF('Transaction Data'!$L11915&lt;=10,"Less Expensive","Expensive")</f>
        <v>Expensive</v>
      </c>
      <c r="S11915" s="4">
        <f>WEEKDAY('Transaction Data'!$A11915)</f>
        <v>1</v>
      </c>
      <c r="T11915" s="2" t="str">
        <f>IF(WEEKDAY('Transaction Data'!$A11915,2)&lt;6,"Weekday","Weekend")</f>
        <v>Weekend</v>
      </c>
    </row>
    <row r="11916" ht="15.75" customHeight="1">
      <c r="A11916" s="1">
        <v>45645.0</v>
      </c>
      <c r="B11916" s="2" t="s">
        <v>2693</v>
      </c>
      <c r="C11916" s="2" t="s">
        <v>21</v>
      </c>
      <c r="D11916" s="1">
        <v>37814.0</v>
      </c>
      <c r="E11916" s="2" t="s">
        <v>22</v>
      </c>
      <c r="F11916" s="2">
        <v>64.0</v>
      </c>
      <c r="G11916" s="2" t="s">
        <v>33</v>
      </c>
      <c r="H11916" s="2" t="s">
        <v>24</v>
      </c>
      <c r="I11916" s="2" t="s">
        <v>35</v>
      </c>
      <c r="J11916" s="2" t="str">
        <f t="array" ref="J11916">XLOOKUP('Transaction Data'!$G11916,Product_Code,Biscuit_Brand)</f>
        <v>Caramel Biscuits</v>
      </c>
      <c r="K11916" s="2">
        <f t="array" ref="K11916">XLOOKUP('Transaction Data'!$G11916,Product_Code,Cost)</f>
        <v>18</v>
      </c>
      <c r="L11916" s="2">
        <f t="array" ref="L11916">XLOOKUP('Transaction Data'!$G11916,Product_Code,Unit_Price)</f>
        <v>22</v>
      </c>
      <c r="M11916" s="3">
        <f>'Transaction Data'!$F11916*'Transaction Data'!$K11916</f>
        <v>1152</v>
      </c>
      <c r="N11916" s="3">
        <f>'Transaction Data'!$F11916*'Transaction Data'!$L11916</f>
        <v>1408</v>
      </c>
      <c r="O11916" s="3">
        <f>'Transaction Data'!$N11916-'Transaction Data'!$M11916</f>
        <v>256</v>
      </c>
      <c r="P11916" s="2">
        <f>DATEDIF('Transaction Data'!$D11916,'Transaction Data'!$A11916,"y")</f>
        <v>21</v>
      </c>
      <c r="Q11916" s="2" t="str">
        <f>FLOOR('Transaction Data'!$P11916,15)&amp;"-"&amp;FLOOR('Transaction Data'!$P11916,15)+14</f>
        <v>15-29</v>
      </c>
      <c r="R11916" s="2" t="str">
        <f>IF('Transaction Data'!$L11916&lt;=10,"Less Expensive","Expensive")</f>
        <v>Expensive</v>
      </c>
      <c r="S11916" s="4">
        <f>WEEKDAY('Transaction Data'!$A11916)</f>
        <v>5</v>
      </c>
      <c r="T11916" s="2" t="str">
        <f>IF(WEEKDAY('Transaction Data'!$A11916,2)&lt;6,"Weekday","Weekend")</f>
        <v>Weekday</v>
      </c>
    </row>
    <row r="11917" ht="15.75" customHeight="1">
      <c r="A11917" s="1">
        <v>45633.0</v>
      </c>
      <c r="B11917" s="2" t="s">
        <v>8878</v>
      </c>
      <c r="C11917" s="2" t="s">
        <v>32</v>
      </c>
      <c r="D11917" s="1">
        <v>31547.0</v>
      </c>
      <c r="E11917" s="2" t="s">
        <v>22</v>
      </c>
      <c r="F11917" s="2">
        <v>77.0</v>
      </c>
      <c r="G11917" s="2" t="s">
        <v>44</v>
      </c>
      <c r="H11917" s="2" t="s">
        <v>45</v>
      </c>
      <c r="I11917" s="2" t="s">
        <v>35</v>
      </c>
      <c r="J11917" s="2" t="str">
        <f t="array" ref="J11917">XLOOKUP('Transaction Data'!$G11917,Product_Code,Biscuit_Brand)</f>
        <v>Butter Crunch</v>
      </c>
      <c r="K11917" s="2">
        <f t="array" ref="K11917">XLOOKUP('Transaction Data'!$G11917,Product_Code,Cost)</f>
        <v>10</v>
      </c>
      <c r="L11917" s="2">
        <f t="array" ref="L11917">XLOOKUP('Transaction Data'!$G11917,Product_Code,Unit_Price)</f>
        <v>11</v>
      </c>
      <c r="M11917" s="3">
        <f>'Transaction Data'!$F11917*'Transaction Data'!$K11917</f>
        <v>770</v>
      </c>
      <c r="N11917" s="3">
        <f>'Transaction Data'!$F11917*'Transaction Data'!$L11917</f>
        <v>847</v>
      </c>
      <c r="O11917" s="3">
        <f>'Transaction Data'!$N11917-'Transaction Data'!$M11917</f>
        <v>77</v>
      </c>
      <c r="P11917" s="2">
        <f>DATEDIF('Transaction Data'!$D11917,'Transaction Data'!$A11917,"y")</f>
        <v>38</v>
      </c>
      <c r="Q11917" s="2" t="str">
        <f>FLOOR('Transaction Data'!$P11917,15)&amp;"-"&amp;FLOOR('Transaction Data'!$P11917,15)+14</f>
        <v>30-44</v>
      </c>
      <c r="R11917" s="2" t="str">
        <f>IF('Transaction Data'!$L11917&lt;=10,"Less Expensive","Expensive")</f>
        <v>Expensive</v>
      </c>
      <c r="S11917" s="4">
        <f>WEEKDAY('Transaction Data'!$A11917)</f>
        <v>7</v>
      </c>
      <c r="T11917" s="2" t="str">
        <f>IF(WEEKDAY('Transaction Data'!$A11917,2)&lt;6,"Weekday","Weekend")</f>
        <v>Weekend</v>
      </c>
    </row>
    <row r="11918" ht="15.75" customHeight="1">
      <c r="A11918" s="1">
        <v>45653.0</v>
      </c>
      <c r="B11918" s="2" t="s">
        <v>9033</v>
      </c>
      <c r="C11918" s="2" t="s">
        <v>41</v>
      </c>
      <c r="D11918" s="1">
        <v>28481.0</v>
      </c>
      <c r="E11918" s="2" t="s">
        <v>22</v>
      </c>
      <c r="F11918" s="2">
        <v>399.0</v>
      </c>
      <c r="G11918" s="2" t="s">
        <v>55</v>
      </c>
      <c r="H11918" s="2" t="s">
        <v>34</v>
      </c>
      <c r="I11918" s="2" t="s">
        <v>25</v>
      </c>
      <c r="J11918" s="2" t="str">
        <f t="array" ref="J11918">XLOOKUP('Transaction Data'!$G11918,Product_Code,Biscuit_Brand)</f>
        <v>Vanilla Wafers</v>
      </c>
      <c r="K11918" s="2">
        <f t="array" ref="K11918">XLOOKUP('Transaction Data'!$G11918,Product_Code,Cost)</f>
        <v>18</v>
      </c>
      <c r="L11918" s="2">
        <f t="array" ref="L11918">XLOOKUP('Transaction Data'!$G11918,Product_Code,Unit_Price)</f>
        <v>36</v>
      </c>
      <c r="M11918" s="3">
        <f>'Transaction Data'!$F11918*'Transaction Data'!$K11918</f>
        <v>7182</v>
      </c>
      <c r="N11918" s="3">
        <f>'Transaction Data'!$F11918*'Transaction Data'!$L11918</f>
        <v>14364</v>
      </c>
      <c r="O11918" s="3">
        <f>'Transaction Data'!$N11918-'Transaction Data'!$M11918</f>
        <v>7182</v>
      </c>
      <c r="P11918" s="2">
        <f>DATEDIF('Transaction Data'!$D11918,'Transaction Data'!$A11918,"y")</f>
        <v>47</v>
      </c>
      <c r="Q11918" s="2" t="str">
        <f>FLOOR('Transaction Data'!$P11918,15)&amp;"-"&amp;FLOOR('Transaction Data'!$P11918,15)+14</f>
        <v>45-59</v>
      </c>
      <c r="R11918" s="2" t="str">
        <f>IF('Transaction Data'!$L11918&lt;=10,"Less Expensive","Expensive")</f>
        <v>Expensive</v>
      </c>
      <c r="S11918" s="4">
        <f>WEEKDAY('Transaction Data'!$A11918)</f>
        <v>6</v>
      </c>
      <c r="T11918" s="2" t="str">
        <f>IF(WEEKDAY('Transaction Data'!$A11918,2)&lt;6,"Weekday","Weekend")</f>
        <v>Weekday</v>
      </c>
    </row>
    <row r="11919" ht="15.75" customHeight="1">
      <c r="A11919" s="1">
        <v>45641.0</v>
      </c>
      <c r="B11919" s="2" t="s">
        <v>777</v>
      </c>
      <c r="C11919" s="2" t="s">
        <v>47</v>
      </c>
      <c r="D11919" s="1">
        <v>24414.0</v>
      </c>
      <c r="E11919" s="2" t="s">
        <v>37</v>
      </c>
      <c r="F11919" s="2">
        <v>495.0</v>
      </c>
      <c r="G11919" s="2" t="s">
        <v>60</v>
      </c>
      <c r="H11919" s="2" t="s">
        <v>52</v>
      </c>
      <c r="I11919" s="2" t="s">
        <v>25</v>
      </c>
      <c r="J11919" s="2" t="str">
        <f t="array" ref="J11919">XLOOKUP('Transaction Data'!$G11919,Product_Code,Biscuit_Brand)</f>
        <v>Peanut Butter Bites</v>
      </c>
      <c r="K11919" s="2">
        <f t="array" ref="K11919">XLOOKUP('Transaction Data'!$G11919,Product_Code,Cost)</f>
        <v>5</v>
      </c>
      <c r="L11919" s="2">
        <f t="array" ref="L11919">XLOOKUP('Transaction Data'!$G11919,Product_Code,Unit_Price)</f>
        <v>7</v>
      </c>
      <c r="M11919" s="3">
        <f>'Transaction Data'!$F11919*'Transaction Data'!$K11919</f>
        <v>2475</v>
      </c>
      <c r="N11919" s="3">
        <f>'Transaction Data'!$F11919*'Transaction Data'!$L11919</f>
        <v>3465</v>
      </c>
      <c r="O11919" s="3">
        <f>'Transaction Data'!$N11919-'Transaction Data'!$M11919</f>
        <v>990</v>
      </c>
      <c r="P11919" s="2">
        <f>DATEDIF('Transaction Data'!$D11919,'Transaction Data'!$A11919,"y")</f>
        <v>58</v>
      </c>
      <c r="Q11919" s="2" t="str">
        <f>FLOOR('Transaction Data'!$P11919,15)&amp;"-"&amp;FLOOR('Transaction Data'!$P11919,15)+14</f>
        <v>45-59</v>
      </c>
      <c r="R11919" s="2" t="str">
        <f>IF('Transaction Data'!$L11919&lt;=10,"Less Expensive","Expensive")</f>
        <v>Less Expensive</v>
      </c>
      <c r="S11919" s="4">
        <f>WEEKDAY('Transaction Data'!$A11919)</f>
        <v>1</v>
      </c>
      <c r="T11919" s="2" t="str">
        <f>IF(WEEKDAY('Transaction Data'!$A11919,2)&lt;6,"Weekday","Weekend")</f>
        <v>Weekend</v>
      </c>
    </row>
    <row r="11920" ht="15.75" customHeight="1">
      <c r="A11920" s="1">
        <v>45627.0</v>
      </c>
      <c r="B11920" s="2" t="s">
        <v>3097</v>
      </c>
      <c r="C11920" s="2" t="s">
        <v>47</v>
      </c>
      <c r="D11920" s="1">
        <v>34733.0</v>
      </c>
      <c r="E11920" s="2" t="s">
        <v>27</v>
      </c>
      <c r="F11920" s="2">
        <v>167.0</v>
      </c>
      <c r="G11920" s="2" t="s">
        <v>48</v>
      </c>
      <c r="H11920" s="2" t="s">
        <v>49</v>
      </c>
      <c r="I11920" s="2" t="s">
        <v>30</v>
      </c>
      <c r="J11920" s="2" t="str">
        <f t="array" ref="J11920">XLOOKUP('Transaction Data'!$G11920,Product_Code,Biscuit_Brand)</f>
        <v>Lemon Crisps</v>
      </c>
      <c r="K11920" s="2">
        <f t="array" ref="K11920">XLOOKUP('Transaction Data'!$G11920,Product_Code,Cost)</f>
        <v>7</v>
      </c>
      <c r="L11920" s="2">
        <f t="array" ref="L11920">XLOOKUP('Transaction Data'!$G11920,Product_Code,Unit_Price)</f>
        <v>9</v>
      </c>
      <c r="M11920" s="3">
        <f>'Transaction Data'!$F11920*'Transaction Data'!$K11920</f>
        <v>1169</v>
      </c>
      <c r="N11920" s="3">
        <f>'Transaction Data'!$F11920*'Transaction Data'!$L11920</f>
        <v>1503</v>
      </c>
      <c r="O11920" s="3">
        <f>'Transaction Data'!$N11920-'Transaction Data'!$M11920</f>
        <v>334</v>
      </c>
      <c r="P11920" s="2">
        <f>DATEDIF('Transaction Data'!$D11920,'Transaction Data'!$A11920,"y")</f>
        <v>29</v>
      </c>
      <c r="Q11920" s="2" t="str">
        <f>FLOOR('Transaction Data'!$P11920,15)&amp;"-"&amp;FLOOR('Transaction Data'!$P11920,15)+14</f>
        <v>15-29</v>
      </c>
      <c r="R11920" s="2" t="str">
        <f>IF('Transaction Data'!$L11920&lt;=10,"Less Expensive","Expensive")</f>
        <v>Less Expensive</v>
      </c>
      <c r="S11920" s="4">
        <f>WEEKDAY('Transaction Data'!$A11920)</f>
        <v>1</v>
      </c>
      <c r="T11920" s="2" t="str">
        <f>IF(WEEKDAY('Transaction Data'!$A11920,2)&lt;6,"Weekday","Weekend")</f>
        <v>Weekend</v>
      </c>
    </row>
    <row r="11921" ht="15.75" customHeight="1">
      <c r="A11921" s="1">
        <v>45638.0</v>
      </c>
      <c r="B11921" s="2" t="s">
        <v>8685</v>
      </c>
      <c r="C11921" s="2" t="s">
        <v>21</v>
      </c>
      <c r="D11921" s="1">
        <v>18027.0</v>
      </c>
      <c r="E11921" s="2" t="s">
        <v>27</v>
      </c>
      <c r="F11921" s="2">
        <v>306.0</v>
      </c>
      <c r="G11921" s="2" t="s">
        <v>48</v>
      </c>
      <c r="H11921" s="2" t="s">
        <v>45</v>
      </c>
      <c r="I11921" s="2" t="s">
        <v>25</v>
      </c>
      <c r="J11921" s="2" t="str">
        <f t="array" ref="J11921">XLOOKUP('Transaction Data'!$G11921,Product_Code,Biscuit_Brand)</f>
        <v>Lemon Crisps</v>
      </c>
      <c r="K11921" s="2">
        <f t="array" ref="K11921">XLOOKUP('Transaction Data'!$G11921,Product_Code,Cost)</f>
        <v>7</v>
      </c>
      <c r="L11921" s="2">
        <f t="array" ref="L11921">XLOOKUP('Transaction Data'!$G11921,Product_Code,Unit_Price)</f>
        <v>9</v>
      </c>
      <c r="M11921" s="3">
        <f>'Transaction Data'!$F11921*'Transaction Data'!$K11921</f>
        <v>2142</v>
      </c>
      <c r="N11921" s="3">
        <f>'Transaction Data'!$F11921*'Transaction Data'!$L11921</f>
        <v>2754</v>
      </c>
      <c r="O11921" s="3">
        <f>'Transaction Data'!$N11921-'Transaction Data'!$M11921</f>
        <v>612</v>
      </c>
      <c r="P11921" s="2">
        <f>DATEDIF('Transaction Data'!$D11921,'Transaction Data'!$A11921,"y")</f>
        <v>75</v>
      </c>
      <c r="Q11921" s="2" t="str">
        <f>FLOOR('Transaction Data'!$P11921,15)&amp;"-"&amp;FLOOR('Transaction Data'!$P11921,15)+14</f>
        <v>75-89</v>
      </c>
      <c r="R11921" s="2" t="str">
        <f>IF('Transaction Data'!$L11921&lt;=10,"Less Expensive","Expensive")</f>
        <v>Less Expensive</v>
      </c>
      <c r="S11921" s="4">
        <f>WEEKDAY('Transaction Data'!$A11921)</f>
        <v>5</v>
      </c>
      <c r="T11921" s="2" t="str">
        <f>IF(WEEKDAY('Transaction Data'!$A11921,2)&lt;6,"Weekday","Weekend")</f>
        <v>Weekday</v>
      </c>
    </row>
    <row r="11922" ht="15.75" customHeight="1">
      <c r="A11922" s="1">
        <v>45646.0</v>
      </c>
      <c r="B11922" s="2" t="s">
        <v>1003</v>
      </c>
      <c r="C11922" s="2" t="s">
        <v>32</v>
      </c>
      <c r="D11922" s="1">
        <v>24586.0</v>
      </c>
      <c r="E11922" s="2" t="s">
        <v>27</v>
      </c>
      <c r="F11922" s="2">
        <v>413.0</v>
      </c>
      <c r="G11922" s="2" t="s">
        <v>38</v>
      </c>
      <c r="H11922" s="2" t="s">
        <v>29</v>
      </c>
      <c r="I11922" s="2" t="s">
        <v>25</v>
      </c>
      <c r="J11922" s="2" t="str">
        <f t="array" ref="J11922">XLOOKUP('Transaction Data'!$G11922,Product_Code,Biscuit_Brand)</f>
        <v>Ginger Snaps</v>
      </c>
      <c r="K11922" s="2">
        <f t="array" ref="K11922">XLOOKUP('Transaction Data'!$G11922,Product_Code,Cost)</f>
        <v>14</v>
      </c>
      <c r="L11922" s="2">
        <f t="array" ref="L11922">XLOOKUP('Transaction Data'!$G11922,Product_Code,Unit_Price)</f>
        <v>28</v>
      </c>
      <c r="M11922" s="3">
        <f>'Transaction Data'!$F11922*'Transaction Data'!$K11922</f>
        <v>5782</v>
      </c>
      <c r="N11922" s="3">
        <f>'Transaction Data'!$F11922*'Transaction Data'!$L11922</f>
        <v>11564</v>
      </c>
      <c r="O11922" s="3">
        <f>'Transaction Data'!$N11922-'Transaction Data'!$M11922</f>
        <v>5782</v>
      </c>
      <c r="P11922" s="2">
        <f>DATEDIF('Transaction Data'!$D11922,'Transaction Data'!$A11922,"y")</f>
        <v>57</v>
      </c>
      <c r="Q11922" s="2" t="str">
        <f>FLOOR('Transaction Data'!$P11922,15)&amp;"-"&amp;FLOOR('Transaction Data'!$P11922,15)+14</f>
        <v>45-59</v>
      </c>
      <c r="R11922" s="2" t="str">
        <f>IF('Transaction Data'!$L11922&lt;=10,"Less Expensive","Expensive")</f>
        <v>Expensive</v>
      </c>
      <c r="S11922" s="4">
        <f>WEEKDAY('Transaction Data'!$A11922)</f>
        <v>6</v>
      </c>
      <c r="T11922" s="2" t="str">
        <f>IF(WEEKDAY('Transaction Data'!$A11922,2)&lt;6,"Weekday","Weekend")</f>
        <v>Weekday</v>
      </c>
    </row>
    <row r="11923" ht="15.75" customHeight="1">
      <c r="A11923" s="1">
        <v>45654.0</v>
      </c>
      <c r="B11923" s="2" t="s">
        <v>7716</v>
      </c>
      <c r="C11923" s="2" t="s">
        <v>54</v>
      </c>
      <c r="D11923" s="1">
        <v>24091.0</v>
      </c>
      <c r="E11923" s="2" t="s">
        <v>63</v>
      </c>
      <c r="F11923" s="2">
        <v>268.0</v>
      </c>
      <c r="G11923" s="2" t="s">
        <v>55</v>
      </c>
      <c r="H11923" s="2" t="s">
        <v>45</v>
      </c>
      <c r="I11923" s="2" t="s">
        <v>35</v>
      </c>
      <c r="J11923" s="2" t="str">
        <f t="array" ref="J11923">XLOOKUP('Transaction Data'!$G11923,Product_Code,Biscuit_Brand)</f>
        <v>Vanilla Wafers</v>
      </c>
      <c r="K11923" s="2">
        <f t="array" ref="K11923">XLOOKUP('Transaction Data'!$G11923,Product_Code,Cost)</f>
        <v>18</v>
      </c>
      <c r="L11923" s="2">
        <f t="array" ref="L11923">XLOOKUP('Transaction Data'!$G11923,Product_Code,Unit_Price)</f>
        <v>36</v>
      </c>
      <c r="M11923" s="3">
        <f>'Transaction Data'!$F11923*'Transaction Data'!$K11923</f>
        <v>4824</v>
      </c>
      <c r="N11923" s="3">
        <f>'Transaction Data'!$F11923*'Transaction Data'!$L11923</f>
        <v>9648</v>
      </c>
      <c r="O11923" s="3">
        <f>'Transaction Data'!$N11923-'Transaction Data'!$M11923</f>
        <v>4824</v>
      </c>
      <c r="P11923" s="2">
        <f>DATEDIF('Transaction Data'!$D11923,'Transaction Data'!$A11923,"y")</f>
        <v>59</v>
      </c>
      <c r="Q11923" s="2" t="str">
        <f>FLOOR('Transaction Data'!$P11923,15)&amp;"-"&amp;FLOOR('Transaction Data'!$P11923,15)+14</f>
        <v>45-59</v>
      </c>
      <c r="R11923" s="2" t="str">
        <f>IF('Transaction Data'!$L11923&lt;=10,"Less Expensive","Expensive")</f>
        <v>Expensive</v>
      </c>
      <c r="S11923" s="4">
        <f>WEEKDAY('Transaction Data'!$A11923)</f>
        <v>7</v>
      </c>
      <c r="T11923" s="2" t="str">
        <f>IF(WEEKDAY('Transaction Data'!$A11923,2)&lt;6,"Weekday","Weekend")</f>
        <v>Weekend</v>
      </c>
    </row>
    <row r="11924" ht="15.75" customHeight="1">
      <c r="A11924" s="1">
        <v>45631.0</v>
      </c>
      <c r="B11924" s="2" t="s">
        <v>1361</v>
      </c>
      <c r="C11924" s="2" t="s">
        <v>21</v>
      </c>
      <c r="D11924" s="1">
        <v>34608.0</v>
      </c>
      <c r="E11924" s="2" t="s">
        <v>37</v>
      </c>
      <c r="F11924" s="2">
        <v>100.0</v>
      </c>
      <c r="G11924" s="2" t="s">
        <v>48</v>
      </c>
      <c r="H11924" s="2" t="s">
        <v>24</v>
      </c>
      <c r="I11924" s="2" t="s">
        <v>25</v>
      </c>
      <c r="J11924" s="2" t="str">
        <f t="array" ref="J11924">XLOOKUP('Transaction Data'!$G11924,Product_Code,Biscuit_Brand)</f>
        <v>Lemon Crisps</v>
      </c>
      <c r="K11924" s="2">
        <f t="array" ref="K11924">XLOOKUP('Transaction Data'!$G11924,Product_Code,Cost)</f>
        <v>7</v>
      </c>
      <c r="L11924" s="2">
        <f t="array" ref="L11924">XLOOKUP('Transaction Data'!$G11924,Product_Code,Unit_Price)</f>
        <v>9</v>
      </c>
      <c r="M11924" s="3">
        <f>'Transaction Data'!$F11924*'Transaction Data'!$K11924</f>
        <v>700</v>
      </c>
      <c r="N11924" s="3">
        <f>'Transaction Data'!$F11924*'Transaction Data'!$L11924</f>
        <v>900</v>
      </c>
      <c r="O11924" s="3">
        <f>'Transaction Data'!$N11924-'Transaction Data'!$M11924</f>
        <v>200</v>
      </c>
      <c r="P11924" s="2">
        <f>DATEDIF('Transaction Data'!$D11924,'Transaction Data'!$A11924,"y")</f>
        <v>30</v>
      </c>
      <c r="Q11924" s="2" t="str">
        <f>FLOOR('Transaction Data'!$P11924,15)&amp;"-"&amp;FLOOR('Transaction Data'!$P11924,15)+14</f>
        <v>30-44</v>
      </c>
      <c r="R11924" s="2" t="str">
        <f>IF('Transaction Data'!$L11924&lt;=10,"Less Expensive","Expensive")</f>
        <v>Less Expensive</v>
      </c>
      <c r="S11924" s="4">
        <f>WEEKDAY('Transaction Data'!$A11924)</f>
        <v>5</v>
      </c>
      <c r="T11924" s="2" t="str">
        <f>IF(WEEKDAY('Transaction Data'!$A11924,2)&lt;6,"Weekday","Weekend")</f>
        <v>Weekday</v>
      </c>
    </row>
    <row r="11925" ht="15.75" customHeight="1">
      <c r="A11925" s="1">
        <v>45635.0</v>
      </c>
      <c r="B11925" s="2" t="s">
        <v>1144</v>
      </c>
      <c r="C11925" s="2" t="s">
        <v>51</v>
      </c>
      <c r="D11925" s="1">
        <v>34156.0</v>
      </c>
      <c r="E11925" s="2" t="s">
        <v>22</v>
      </c>
      <c r="F11925" s="2">
        <v>382.0</v>
      </c>
      <c r="G11925" s="2" t="s">
        <v>28</v>
      </c>
      <c r="H11925" s="2" t="s">
        <v>42</v>
      </c>
      <c r="I11925" s="2" t="s">
        <v>35</v>
      </c>
      <c r="J11925" s="2" t="str">
        <f t="array" ref="J11925">XLOOKUP('Transaction Data'!$G11925,Product_Code,Biscuit_Brand)</f>
        <v>Shortbread</v>
      </c>
      <c r="K11925" s="2">
        <f t="array" ref="K11925">XLOOKUP('Transaction Data'!$G11925,Product_Code,Cost)</f>
        <v>10</v>
      </c>
      <c r="L11925" s="2">
        <f t="array" ref="L11925">XLOOKUP('Transaction Data'!$G11925,Product_Code,Unit_Price)</f>
        <v>45</v>
      </c>
      <c r="M11925" s="3">
        <f>'Transaction Data'!$F11925*'Transaction Data'!$K11925</f>
        <v>3820</v>
      </c>
      <c r="N11925" s="3">
        <f>'Transaction Data'!$F11925*'Transaction Data'!$L11925</f>
        <v>17190</v>
      </c>
      <c r="O11925" s="3">
        <f>'Transaction Data'!$N11925-'Transaction Data'!$M11925</f>
        <v>13370</v>
      </c>
      <c r="P11925" s="2">
        <f>DATEDIF('Transaction Data'!$D11925,'Transaction Data'!$A11925,"y")</f>
        <v>31</v>
      </c>
      <c r="Q11925" s="2" t="str">
        <f>FLOOR('Transaction Data'!$P11925,15)&amp;"-"&amp;FLOOR('Transaction Data'!$P11925,15)+14</f>
        <v>30-44</v>
      </c>
      <c r="R11925" s="2" t="str">
        <f>IF('Transaction Data'!$L11925&lt;=10,"Less Expensive","Expensive")</f>
        <v>Expensive</v>
      </c>
      <c r="S11925" s="4">
        <f>WEEKDAY('Transaction Data'!$A11925)</f>
        <v>2</v>
      </c>
      <c r="T11925" s="2" t="str">
        <f>IF(WEEKDAY('Transaction Data'!$A11925,2)&lt;6,"Weekday","Weekend")</f>
        <v>Weekday</v>
      </c>
    </row>
    <row r="11926" ht="15.75" customHeight="1">
      <c r="A11926" s="1">
        <v>45646.0</v>
      </c>
      <c r="B11926" s="2" t="s">
        <v>1724</v>
      </c>
      <c r="C11926" s="2" t="s">
        <v>54</v>
      </c>
      <c r="D11926" s="1">
        <v>17938.0</v>
      </c>
      <c r="E11926" s="2" t="s">
        <v>22</v>
      </c>
      <c r="F11926" s="2">
        <v>64.0</v>
      </c>
      <c r="G11926" s="2" t="s">
        <v>33</v>
      </c>
      <c r="H11926" s="2" t="s">
        <v>49</v>
      </c>
      <c r="I11926" s="2" t="s">
        <v>30</v>
      </c>
      <c r="J11926" s="2" t="str">
        <f t="array" ref="J11926">XLOOKUP('Transaction Data'!$G11926,Product_Code,Biscuit_Brand)</f>
        <v>Caramel Biscuits</v>
      </c>
      <c r="K11926" s="2">
        <f t="array" ref="K11926">XLOOKUP('Transaction Data'!$G11926,Product_Code,Cost)</f>
        <v>18</v>
      </c>
      <c r="L11926" s="2">
        <f t="array" ref="L11926">XLOOKUP('Transaction Data'!$G11926,Product_Code,Unit_Price)</f>
        <v>22</v>
      </c>
      <c r="M11926" s="3">
        <f>'Transaction Data'!$F11926*'Transaction Data'!$K11926</f>
        <v>1152</v>
      </c>
      <c r="N11926" s="3">
        <f>'Transaction Data'!$F11926*'Transaction Data'!$L11926</f>
        <v>1408</v>
      </c>
      <c r="O11926" s="3">
        <f>'Transaction Data'!$N11926-'Transaction Data'!$M11926</f>
        <v>256</v>
      </c>
      <c r="P11926" s="2">
        <f>DATEDIF('Transaction Data'!$D11926,'Transaction Data'!$A11926,"y")</f>
        <v>75</v>
      </c>
      <c r="Q11926" s="2" t="str">
        <f>FLOOR('Transaction Data'!$P11926,15)&amp;"-"&amp;FLOOR('Transaction Data'!$P11926,15)+14</f>
        <v>75-89</v>
      </c>
      <c r="R11926" s="2" t="str">
        <f>IF('Transaction Data'!$L11926&lt;=10,"Less Expensive","Expensive")</f>
        <v>Expensive</v>
      </c>
      <c r="S11926" s="4">
        <f>WEEKDAY('Transaction Data'!$A11926)</f>
        <v>6</v>
      </c>
      <c r="T11926" s="2" t="str">
        <f>IF(WEEKDAY('Transaction Data'!$A11926,2)&lt;6,"Weekday","Weekend")</f>
        <v>Weekday</v>
      </c>
    </row>
    <row r="11927" ht="15.75" customHeight="1">
      <c r="A11927" s="1">
        <v>45627.0</v>
      </c>
      <c r="B11927" s="2" t="s">
        <v>5401</v>
      </c>
      <c r="C11927" s="2" t="s">
        <v>41</v>
      </c>
      <c r="D11927" s="1">
        <v>17512.0</v>
      </c>
      <c r="E11927" s="2" t="s">
        <v>63</v>
      </c>
      <c r="F11927" s="2">
        <v>497.0</v>
      </c>
      <c r="G11927" s="2" t="s">
        <v>60</v>
      </c>
      <c r="H11927" s="2" t="s">
        <v>45</v>
      </c>
      <c r="I11927" s="2" t="s">
        <v>30</v>
      </c>
      <c r="J11927" s="2" t="str">
        <f t="array" ref="J11927">XLOOKUP('Transaction Data'!$G11927,Product_Code,Biscuit_Brand)</f>
        <v>Peanut Butter Bites</v>
      </c>
      <c r="K11927" s="2">
        <f t="array" ref="K11927">XLOOKUP('Transaction Data'!$G11927,Product_Code,Cost)</f>
        <v>5</v>
      </c>
      <c r="L11927" s="2">
        <f t="array" ref="L11927">XLOOKUP('Transaction Data'!$G11927,Product_Code,Unit_Price)</f>
        <v>7</v>
      </c>
      <c r="M11927" s="3">
        <f>'Transaction Data'!$F11927*'Transaction Data'!$K11927</f>
        <v>2485</v>
      </c>
      <c r="N11927" s="3">
        <f>'Transaction Data'!$F11927*'Transaction Data'!$L11927</f>
        <v>3479</v>
      </c>
      <c r="O11927" s="3">
        <f>'Transaction Data'!$N11927-'Transaction Data'!$M11927</f>
        <v>994</v>
      </c>
      <c r="P11927" s="2">
        <f>DATEDIF('Transaction Data'!$D11927,'Transaction Data'!$A11927,"y")</f>
        <v>76</v>
      </c>
      <c r="Q11927" s="2" t="str">
        <f>FLOOR('Transaction Data'!$P11927,15)&amp;"-"&amp;FLOOR('Transaction Data'!$P11927,15)+14</f>
        <v>75-89</v>
      </c>
      <c r="R11927" s="2" t="str">
        <f>IF('Transaction Data'!$L11927&lt;=10,"Less Expensive","Expensive")</f>
        <v>Less Expensive</v>
      </c>
      <c r="S11927" s="4">
        <f>WEEKDAY('Transaction Data'!$A11927)</f>
        <v>1</v>
      </c>
      <c r="T11927" s="2" t="str">
        <f>IF(WEEKDAY('Transaction Data'!$A11927,2)&lt;6,"Weekday","Weekend")</f>
        <v>Weekend</v>
      </c>
    </row>
    <row r="11928" ht="15.75" customHeight="1">
      <c r="A11928" s="1">
        <v>45634.0</v>
      </c>
      <c r="B11928" s="2" t="s">
        <v>7614</v>
      </c>
      <c r="C11928" s="2" t="s">
        <v>72</v>
      </c>
      <c r="D11928" s="1">
        <v>29039.0</v>
      </c>
      <c r="E11928" s="2" t="s">
        <v>37</v>
      </c>
      <c r="F11928" s="2">
        <v>419.0</v>
      </c>
      <c r="G11928" s="2" t="s">
        <v>60</v>
      </c>
      <c r="H11928" s="2" t="s">
        <v>24</v>
      </c>
      <c r="I11928" s="2" t="s">
        <v>35</v>
      </c>
      <c r="J11928" s="2" t="str">
        <f t="array" ref="J11928">XLOOKUP('Transaction Data'!$G11928,Product_Code,Biscuit_Brand)</f>
        <v>Peanut Butter Bites</v>
      </c>
      <c r="K11928" s="2">
        <f t="array" ref="K11928">XLOOKUP('Transaction Data'!$G11928,Product_Code,Cost)</f>
        <v>5</v>
      </c>
      <c r="L11928" s="2">
        <f t="array" ref="L11928">XLOOKUP('Transaction Data'!$G11928,Product_Code,Unit_Price)</f>
        <v>7</v>
      </c>
      <c r="M11928" s="3">
        <f>'Transaction Data'!$F11928*'Transaction Data'!$K11928</f>
        <v>2095</v>
      </c>
      <c r="N11928" s="3">
        <f>'Transaction Data'!$F11928*'Transaction Data'!$L11928</f>
        <v>2933</v>
      </c>
      <c r="O11928" s="3">
        <f>'Transaction Data'!$N11928-'Transaction Data'!$M11928</f>
        <v>838</v>
      </c>
      <c r="P11928" s="2">
        <f>DATEDIF('Transaction Data'!$D11928,'Transaction Data'!$A11928,"y")</f>
        <v>45</v>
      </c>
      <c r="Q11928" s="2" t="str">
        <f>FLOOR('Transaction Data'!$P11928,15)&amp;"-"&amp;FLOOR('Transaction Data'!$P11928,15)+14</f>
        <v>45-59</v>
      </c>
      <c r="R11928" s="2" t="str">
        <f>IF('Transaction Data'!$L11928&lt;=10,"Less Expensive","Expensive")</f>
        <v>Less Expensive</v>
      </c>
      <c r="S11928" s="4">
        <f>WEEKDAY('Transaction Data'!$A11928)</f>
        <v>1</v>
      </c>
      <c r="T11928" s="2" t="str">
        <f>IF(WEEKDAY('Transaction Data'!$A11928,2)&lt;6,"Weekday","Weekend")</f>
        <v>Weekend</v>
      </c>
    </row>
    <row r="11929" ht="15.75" customHeight="1">
      <c r="A11929" s="1">
        <v>45633.0</v>
      </c>
      <c r="B11929" s="2" t="s">
        <v>3605</v>
      </c>
      <c r="C11929" s="2" t="s">
        <v>72</v>
      </c>
      <c r="D11929" s="1">
        <v>25973.0</v>
      </c>
      <c r="E11929" s="2" t="s">
        <v>27</v>
      </c>
      <c r="F11929" s="2">
        <v>98.0</v>
      </c>
      <c r="G11929" s="2" t="s">
        <v>48</v>
      </c>
      <c r="H11929" s="2" t="s">
        <v>52</v>
      </c>
      <c r="I11929" s="2" t="s">
        <v>35</v>
      </c>
      <c r="J11929" s="2" t="str">
        <f t="array" ref="J11929">XLOOKUP('Transaction Data'!$G11929,Product_Code,Biscuit_Brand)</f>
        <v>Lemon Crisps</v>
      </c>
      <c r="K11929" s="2">
        <f t="array" ref="K11929">XLOOKUP('Transaction Data'!$G11929,Product_Code,Cost)</f>
        <v>7</v>
      </c>
      <c r="L11929" s="2">
        <f t="array" ref="L11929">XLOOKUP('Transaction Data'!$G11929,Product_Code,Unit_Price)</f>
        <v>9</v>
      </c>
      <c r="M11929" s="3">
        <f>'Transaction Data'!$F11929*'Transaction Data'!$K11929</f>
        <v>686</v>
      </c>
      <c r="N11929" s="3">
        <f>'Transaction Data'!$F11929*'Transaction Data'!$L11929</f>
        <v>882</v>
      </c>
      <c r="O11929" s="3">
        <f>'Transaction Data'!$N11929-'Transaction Data'!$M11929</f>
        <v>196</v>
      </c>
      <c r="P11929" s="2">
        <f>DATEDIF('Transaction Data'!$D11929,'Transaction Data'!$A11929,"y")</f>
        <v>53</v>
      </c>
      <c r="Q11929" s="2" t="str">
        <f>FLOOR('Transaction Data'!$P11929,15)&amp;"-"&amp;FLOOR('Transaction Data'!$P11929,15)+14</f>
        <v>45-59</v>
      </c>
      <c r="R11929" s="2" t="str">
        <f>IF('Transaction Data'!$L11929&lt;=10,"Less Expensive","Expensive")</f>
        <v>Less Expensive</v>
      </c>
      <c r="S11929" s="4">
        <f>WEEKDAY('Transaction Data'!$A11929)</f>
        <v>7</v>
      </c>
      <c r="T11929" s="2" t="str">
        <f>IF(WEEKDAY('Transaction Data'!$A11929,2)&lt;6,"Weekday","Weekend")</f>
        <v>Weekend</v>
      </c>
    </row>
    <row r="11930" ht="15.75" customHeight="1">
      <c r="A11930" s="1">
        <v>45637.0</v>
      </c>
      <c r="B11930" s="2" t="s">
        <v>6148</v>
      </c>
      <c r="C11930" s="2" t="s">
        <v>65</v>
      </c>
      <c r="D11930" s="1">
        <v>38318.0</v>
      </c>
      <c r="E11930" s="2" t="s">
        <v>63</v>
      </c>
      <c r="F11930" s="2">
        <v>111.0</v>
      </c>
      <c r="G11930" s="2" t="s">
        <v>23</v>
      </c>
      <c r="H11930" s="2" t="s">
        <v>49</v>
      </c>
      <c r="I11930" s="2" t="s">
        <v>25</v>
      </c>
      <c r="J11930" s="2" t="str">
        <f t="array" ref="J11930">XLOOKUP('Transaction Data'!$G11930,Product_Code,Biscuit_Brand)</f>
        <v>Cinnamon Swirls</v>
      </c>
      <c r="K11930" s="2">
        <f t="array" ref="K11930">XLOOKUP('Transaction Data'!$G11930,Product_Code,Cost)</f>
        <v>10</v>
      </c>
      <c r="L11930" s="2">
        <f t="array" ref="L11930">XLOOKUP('Transaction Data'!$G11930,Product_Code,Unit_Price)</f>
        <v>14</v>
      </c>
      <c r="M11930" s="3">
        <f>'Transaction Data'!$F11930*'Transaction Data'!$K11930</f>
        <v>1110</v>
      </c>
      <c r="N11930" s="3">
        <f>'Transaction Data'!$F11930*'Transaction Data'!$L11930</f>
        <v>1554</v>
      </c>
      <c r="O11930" s="3">
        <f>'Transaction Data'!$N11930-'Transaction Data'!$M11930</f>
        <v>444</v>
      </c>
      <c r="P11930" s="2">
        <f>DATEDIF('Transaction Data'!$D11930,'Transaction Data'!$A11930,"y")</f>
        <v>20</v>
      </c>
      <c r="Q11930" s="2" t="str">
        <f>FLOOR('Transaction Data'!$P11930,15)&amp;"-"&amp;FLOOR('Transaction Data'!$P11930,15)+14</f>
        <v>15-29</v>
      </c>
      <c r="R11930" s="2" t="str">
        <f>IF('Transaction Data'!$L11930&lt;=10,"Less Expensive","Expensive")</f>
        <v>Expensive</v>
      </c>
      <c r="S11930" s="4">
        <f>WEEKDAY('Transaction Data'!$A11930)</f>
        <v>4</v>
      </c>
      <c r="T11930" s="2" t="str">
        <f>IF(WEEKDAY('Transaction Data'!$A11930,2)&lt;6,"Weekday","Weekend")</f>
        <v>Weekday</v>
      </c>
    </row>
    <row r="11931" ht="15.75" customHeight="1">
      <c r="A11931" s="1">
        <v>45653.0</v>
      </c>
      <c r="B11931" s="2" t="s">
        <v>514</v>
      </c>
      <c r="C11931" s="2" t="s">
        <v>65</v>
      </c>
      <c r="D11931" s="1">
        <v>18958.0</v>
      </c>
      <c r="E11931" s="2" t="s">
        <v>37</v>
      </c>
      <c r="F11931" s="2">
        <v>109.0</v>
      </c>
      <c r="G11931" s="2" t="s">
        <v>48</v>
      </c>
      <c r="H11931" s="2" t="s">
        <v>34</v>
      </c>
      <c r="I11931" s="2" t="s">
        <v>25</v>
      </c>
      <c r="J11931" s="2" t="str">
        <f t="array" ref="J11931">XLOOKUP('Transaction Data'!$G11931,Product_Code,Biscuit_Brand)</f>
        <v>Lemon Crisps</v>
      </c>
      <c r="K11931" s="2">
        <f t="array" ref="K11931">XLOOKUP('Transaction Data'!$G11931,Product_Code,Cost)</f>
        <v>7</v>
      </c>
      <c r="L11931" s="2">
        <f t="array" ref="L11931">XLOOKUP('Transaction Data'!$G11931,Product_Code,Unit_Price)</f>
        <v>9</v>
      </c>
      <c r="M11931" s="3">
        <f>'Transaction Data'!$F11931*'Transaction Data'!$K11931</f>
        <v>763</v>
      </c>
      <c r="N11931" s="3">
        <f>'Transaction Data'!$F11931*'Transaction Data'!$L11931</f>
        <v>981</v>
      </c>
      <c r="O11931" s="3">
        <f>'Transaction Data'!$N11931-'Transaction Data'!$M11931</f>
        <v>218</v>
      </c>
      <c r="P11931" s="2">
        <f>DATEDIF('Transaction Data'!$D11931,'Transaction Data'!$A11931,"y")</f>
        <v>73</v>
      </c>
      <c r="Q11931" s="2" t="str">
        <f>FLOOR('Transaction Data'!$P11931,15)&amp;"-"&amp;FLOOR('Transaction Data'!$P11931,15)+14</f>
        <v>60-74</v>
      </c>
      <c r="R11931" s="2" t="str">
        <f>IF('Transaction Data'!$L11931&lt;=10,"Less Expensive","Expensive")</f>
        <v>Less Expensive</v>
      </c>
      <c r="S11931" s="4">
        <f>WEEKDAY('Transaction Data'!$A11931)</f>
        <v>6</v>
      </c>
      <c r="T11931" s="2" t="str">
        <f>IF(WEEKDAY('Transaction Data'!$A11931,2)&lt;6,"Weekday","Weekend")</f>
        <v>Weekday</v>
      </c>
    </row>
    <row r="11932" ht="15.75" customHeight="1">
      <c r="A11932" s="1">
        <v>45639.0</v>
      </c>
      <c r="B11932" s="2" t="s">
        <v>9003</v>
      </c>
      <c r="C11932" s="2" t="s">
        <v>69</v>
      </c>
      <c r="D11932" s="1">
        <v>32864.0</v>
      </c>
      <c r="E11932" s="2" t="s">
        <v>37</v>
      </c>
      <c r="F11932" s="2">
        <v>129.0</v>
      </c>
      <c r="G11932" s="2" t="s">
        <v>33</v>
      </c>
      <c r="H11932" s="2" t="s">
        <v>24</v>
      </c>
      <c r="I11932" s="2" t="s">
        <v>30</v>
      </c>
      <c r="J11932" s="2" t="str">
        <f t="array" ref="J11932">XLOOKUP('Transaction Data'!$G11932,Product_Code,Biscuit_Brand)</f>
        <v>Caramel Biscuits</v>
      </c>
      <c r="K11932" s="2">
        <f t="array" ref="K11932">XLOOKUP('Transaction Data'!$G11932,Product_Code,Cost)</f>
        <v>18</v>
      </c>
      <c r="L11932" s="2">
        <f t="array" ref="L11932">XLOOKUP('Transaction Data'!$G11932,Product_Code,Unit_Price)</f>
        <v>22</v>
      </c>
      <c r="M11932" s="3">
        <f>'Transaction Data'!$F11932*'Transaction Data'!$K11932</f>
        <v>2322</v>
      </c>
      <c r="N11932" s="3">
        <f>'Transaction Data'!$F11932*'Transaction Data'!$L11932</f>
        <v>2838</v>
      </c>
      <c r="O11932" s="3">
        <f>'Transaction Data'!$N11932-'Transaction Data'!$M11932</f>
        <v>516</v>
      </c>
      <c r="P11932" s="2">
        <f>DATEDIF('Transaction Data'!$D11932,'Transaction Data'!$A11932,"y")</f>
        <v>34</v>
      </c>
      <c r="Q11932" s="2" t="str">
        <f>FLOOR('Transaction Data'!$P11932,15)&amp;"-"&amp;FLOOR('Transaction Data'!$P11932,15)+14</f>
        <v>30-44</v>
      </c>
      <c r="R11932" s="2" t="str">
        <f>IF('Transaction Data'!$L11932&lt;=10,"Less Expensive","Expensive")</f>
        <v>Expensive</v>
      </c>
      <c r="S11932" s="4">
        <f>WEEKDAY('Transaction Data'!$A11932)</f>
        <v>6</v>
      </c>
      <c r="T11932" s="2" t="str">
        <f>IF(WEEKDAY('Transaction Data'!$A11932,2)&lt;6,"Weekday","Weekend")</f>
        <v>Weekday</v>
      </c>
    </row>
    <row r="11933" ht="15.75" customHeight="1">
      <c r="A11933" s="1">
        <v>45632.0</v>
      </c>
      <c r="B11933" s="2" t="s">
        <v>6419</v>
      </c>
      <c r="C11933" s="2" t="s">
        <v>54</v>
      </c>
      <c r="D11933" s="1">
        <v>38488.0</v>
      </c>
      <c r="E11933" s="2" t="s">
        <v>27</v>
      </c>
      <c r="F11933" s="2">
        <v>25.0</v>
      </c>
      <c r="G11933" s="2" t="s">
        <v>48</v>
      </c>
      <c r="H11933" s="2" t="s">
        <v>52</v>
      </c>
      <c r="I11933" s="2" t="s">
        <v>25</v>
      </c>
      <c r="J11933" s="2" t="str">
        <f t="array" ref="J11933">XLOOKUP('Transaction Data'!$G11933,Product_Code,Biscuit_Brand)</f>
        <v>Lemon Crisps</v>
      </c>
      <c r="K11933" s="2">
        <f t="array" ref="K11933">XLOOKUP('Transaction Data'!$G11933,Product_Code,Cost)</f>
        <v>7</v>
      </c>
      <c r="L11933" s="2">
        <f t="array" ref="L11933">XLOOKUP('Transaction Data'!$G11933,Product_Code,Unit_Price)</f>
        <v>9</v>
      </c>
      <c r="M11933" s="3">
        <f>'Transaction Data'!$F11933*'Transaction Data'!$K11933</f>
        <v>175</v>
      </c>
      <c r="N11933" s="3">
        <f>'Transaction Data'!$F11933*'Transaction Data'!$L11933</f>
        <v>225</v>
      </c>
      <c r="O11933" s="3">
        <f>'Transaction Data'!$N11933-'Transaction Data'!$M11933</f>
        <v>50</v>
      </c>
      <c r="P11933" s="2">
        <f>DATEDIF('Transaction Data'!$D11933,'Transaction Data'!$A11933,"y")</f>
        <v>19</v>
      </c>
      <c r="Q11933" s="2" t="str">
        <f>FLOOR('Transaction Data'!$P11933,15)&amp;"-"&amp;FLOOR('Transaction Data'!$P11933,15)+14</f>
        <v>15-29</v>
      </c>
      <c r="R11933" s="2" t="str">
        <f>IF('Transaction Data'!$L11933&lt;=10,"Less Expensive","Expensive")</f>
        <v>Less Expensive</v>
      </c>
      <c r="S11933" s="4">
        <f>WEEKDAY('Transaction Data'!$A11933)</f>
        <v>6</v>
      </c>
      <c r="T11933" s="2" t="str">
        <f>IF(WEEKDAY('Transaction Data'!$A11933,2)&lt;6,"Weekday","Weekend")</f>
        <v>Weekday</v>
      </c>
    </row>
    <row r="11934" ht="15.75" customHeight="1">
      <c r="A11934" s="1">
        <v>45638.0</v>
      </c>
      <c r="B11934" s="2" t="s">
        <v>6815</v>
      </c>
      <c r="C11934" s="2" t="s">
        <v>72</v>
      </c>
      <c r="D11934" s="1">
        <v>23255.0</v>
      </c>
      <c r="E11934" s="2" t="s">
        <v>22</v>
      </c>
      <c r="F11934" s="2">
        <v>354.0</v>
      </c>
      <c r="G11934" s="2" t="s">
        <v>57</v>
      </c>
      <c r="H11934" s="2" t="s">
        <v>49</v>
      </c>
      <c r="I11934" s="2" t="s">
        <v>25</v>
      </c>
      <c r="J11934" s="2" t="str">
        <f t="array" ref="J11934">XLOOKUP('Transaction Data'!$G11934,Product_Code,Biscuit_Brand)</f>
        <v>Oatmeal Cookies</v>
      </c>
      <c r="K11934" s="2">
        <f t="array" ref="K11934">XLOOKUP('Transaction Data'!$G11934,Product_Code,Cost)</f>
        <v>19</v>
      </c>
      <c r="L11934" s="2">
        <f t="array" ref="L11934">XLOOKUP('Transaction Data'!$G11934,Product_Code,Unit_Price)</f>
        <v>23</v>
      </c>
      <c r="M11934" s="3">
        <f>'Transaction Data'!$F11934*'Transaction Data'!$K11934</f>
        <v>6726</v>
      </c>
      <c r="N11934" s="3">
        <f>'Transaction Data'!$F11934*'Transaction Data'!$L11934</f>
        <v>8142</v>
      </c>
      <c r="O11934" s="3">
        <f>'Transaction Data'!$N11934-'Transaction Data'!$M11934</f>
        <v>1416</v>
      </c>
      <c r="P11934" s="2">
        <f>DATEDIF('Transaction Data'!$D11934,'Transaction Data'!$A11934,"y")</f>
        <v>61</v>
      </c>
      <c r="Q11934" s="2" t="str">
        <f>FLOOR('Transaction Data'!$P11934,15)&amp;"-"&amp;FLOOR('Transaction Data'!$P11934,15)+14</f>
        <v>60-74</v>
      </c>
      <c r="R11934" s="2" t="str">
        <f>IF('Transaction Data'!$L11934&lt;=10,"Less Expensive","Expensive")</f>
        <v>Expensive</v>
      </c>
      <c r="S11934" s="4">
        <f>WEEKDAY('Transaction Data'!$A11934)</f>
        <v>5</v>
      </c>
      <c r="T11934" s="2" t="str">
        <f>IF(WEEKDAY('Transaction Data'!$A11934,2)&lt;6,"Weekday","Weekend")</f>
        <v>Weekday</v>
      </c>
    </row>
    <row r="11935" ht="15.75" customHeight="1">
      <c r="A11935" s="1">
        <v>45645.0</v>
      </c>
      <c r="B11935" s="2" t="s">
        <v>2596</v>
      </c>
      <c r="C11935" s="2" t="s">
        <v>78</v>
      </c>
      <c r="D11935" s="1">
        <v>17688.0</v>
      </c>
      <c r="E11935" s="2" t="s">
        <v>27</v>
      </c>
      <c r="F11935" s="2">
        <v>191.0</v>
      </c>
      <c r="G11935" s="2" t="s">
        <v>61</v>
      </c>
      <c r="H11935" s="2" t="s">
        <v>45</v>
      </c>
      <c r="I11935" s="2" t="s">
        <v>35</v>
      </c>
      <c r="J11935" s="2" t="str">
        <f t="array" ref="J11935">XLOOKUP('Transaction Data'!$G11935,Product_Code,Biscuit_Brand)</f>
        <v>Choco Delight</v>
      </c>
      <c r="K11935" s="2">
        <f t="array" ref="K11935">XLOOKUP('Transaction Data'!$G11935,Product_Code,Cost)</f>
        <v>3</v>
      </c>
      <c r="L11935" s="2">
        <f t="array" ref="L11935">XLOOKUP('Transaction Data'!$G11935,Product_Code,Unit_Price)</f>
        <v>5</v>
      </c>
      <c r="M11935" s="3">
        <f>'Transaction Data'!$F11935*'Transaction Data'!$K11935</f>
        <v>573</v>
      </c>
      <c r="N11935" s="3">
        <f>'Transaction Data'!$F11935*'Transaction Data'!$L11935</f>
        <v>955</v>
      </c>
      <c r="O11935" s="3">
        <f>'Transaction Data'!$N11935-'Transaction Data'!$M11935</f>
        <v>382</v>
      </c>
      <c r="P11935" s="2">
        <f>DATEDIF('Transaction Data'!$D11935,'Transaction Data'!$A11935,"y")</f>
        <v>76</v>
      </c>
      <c r="Q11935" s="2" t="str">
        <f>FLOOR('Transaction Data'!$P11935,15)&amp;"-"&amp;FLOOR('Transaction Data'!$P11935,15)+14</f>
        <v>75-89</v>
      </c>
      <c r="R11935" s="2" t="str">
        <f>IF('Transaction Data'!$L11935&lt;=10,"Less Expensive","Expensive")</f>
        <v>Less Expensive</v>
      </c>
      <c r="S11935" s="4">
        <f>WEEKDAY('Transaction Data'!$A11935)</f>
        <v>5</v>
      </c>
      <c r="T11935" s="2" t="str">
        <f>IF(WEEKDAY('Transaction Data'!$A11935,2)&lt;6,"Weekday","Weekend")</f>
        <v>Weekday</v>
      </c>
    </row>
    <row r="11936" ht="15.75" customHeight="1">
      <c r="A11936" s="1">
        <v>45632.0</v>
      </c>
      <c r="B11936" s="2" t="s">
        <v>1873</v>
      </c>
      <c r="C11936" s="2" t="s">
        <v>21</v>
      </c>
      <c r="D11936" s="1">
        <v>38175.0</v>
      </c>
      <c r="E11936" s="2" t="s">
        <v>27</v>
      </c>
      <c r="F11936" s="2">
        <v>208.0</v>
      </c>
      <c r="G11936" s="2" t="s">
        <v>60</v>
      </c>
      <c r="H11936" s="2" t="s">
        <v>29</v>
      </c>
      <c r="I11936" s="2" t="s">
        <v>25</v>
      </c>
      <c r="J11936" s="2" t="str">
        <f t="array" ref="J11936">XLOOKUP('Transaction Data'!$G11936,Product_Code,Biscuit_Brand)</f>
        <v>Peanut Butter Bites</v>
      </c>
      <c r="K11936" s="2">
        <f t="array" ref="K11936">XLOOKUP('Transaction Data'!$G11936,Product_Code,Cost)</f>
        <v>5</v>
      </c>
      <c r="L11936" s="2">
        <f t="array" ref="L11936">XLOOKUP('Transaction Data'!$G11936,Product_Code,Unit_Price)</f>
        <v>7</v>
      </c>
      <c r="M11936" s="3">
        <f>'Transaction Data'!$F11936*'Transaction Data'!$K11936</f>
        <v>1040</v>
      </c>
      <c r="N11936" s="3">
        <f>'Transaction Data'!$F11936*'Transaction Data'!$L11936</f>
        <v>1456</v>
      </c>
      <c r="O11936" s="3">
        <f>'Transaction Data'!$N11936-'Transaction Data'!$M11936</f>
        <v>416</v>
      </c>
      <c r="P11936" s="2">
        <f>DATEDIF('Transaction Data'!$D11936,'Transaction Data'!$A11936,"y")</f>
        <v>20</v>
      </c>
      <c r="Q11936" s="2" t="str">
        <f>FLOOR('Transaction Data'!$P11936,15)&amp;"-"&amp;FLOOR('Transaction Data'!$P11936,15)+14</f>
        <v>15-29</v>
      </c>
      <c r="R11936" s="2" t="str">
        <f>IF('Transaction Data'!$L11936&lt;=10,"Less Expensive","Expensive")</f>
        <v>Less Expensive</v>
      </c>
      <c r="S11936" s="4">
        <f>WEEKDAY('Transaction Data'!$A11936)</f>
        <v>6</v>
      </c>
      <c r="T11936" s="2" t="str">
        <f>IF(WEEKDAY('Transaction Data'!$A11936,2)&lt;6,"Weekday","Weekend")</f>
        <v>Weekday</v>
      </c>
    </row>
    <row r="11937" ht="15.75" customHeight="1">
      <c r="A11937" s="1">
        <v>45643.0</v>
      </c>
      <c r="B11937" s="2" t="s">
        <v>2179</v>
      </c>
      <c r="C11937" s="2" t="s">
        <v>51</v>
      </c>
      <c r="D11937" s="1">
        <v>17816.0</v>
      </c>
      <c r="E11937" s="2" t="s">
        <v>27</v>
      </c>
      <c r="F11937" s="2">
        <v>407.0</v>
      </c>
      <c r="G11937" s="2" t="s">
        <v>55</v>
      </c>
      <c r="H11937" s="2" t="s">
        <v>45</v>
      </c>
      <c r="I11937" s="2" t="s">
        <v>30</v>
      </c>
      <c r="J11937" s="2" t="str">
        <f t="array" ref="J11937">XLOOKUP('Transaction Data'!$G11937,Product_Code,Biscuit_Brand)</f>
        <v>Vanilla Wafers</v>
      </c>
      <c r="K11937" s="2">
        <f t="array" ref="K11937">XLOOKUP('Transaction Data'!$G11937,Product_Code,Cost)</f>
        <v>18</v>
      </c>
      <c r="L11937" s="2">
        <f t="array" ref="L11937">XLOOKUP('Transaction Data'!$G11937,Product_Code,Unit_Price)</f>
        <v>36</v>
      </c>
      <c r="M11937" s="3">
        <f>'Transaction Data'!$F11937*'Transaction Data'!$K11937</f>
        <v>7326</v>
      </c>
      <c r="N11937" s="3">
        <f>'Transaction Data'!$F11937*'Transaction Data'!$L11937</f>
        <v>14652</v>
      </c>
      <c r="O11937" s="3">
        <f>'Transaction Data'!$N11937-'Transaction Data'!$M11937</f>
        <v>7326</v>
      </c>
      <c r="P11937" s="2">
        <f>DATEDIF('Transaction Data'!$D11937,'Transaction Data'!$A11937,"y")</f>
        <v>76</v>
      </c>
      <c r="Q11937" s="2" t="str">
        <f>FLOOR('Transaction Data'!$P11937,15)&amp;"-"&amp;FLOOR('Transaction Data'!$P11937,15)+14</f>
        <v>75-89</v>
      </c>
      <c r="R11937" s="2" t="str">
        <f>IF('Transaction Data'!$L11937&lt;=10,"Less Expensive","Expensive")</f>
        <v>Expensive</v>
      </c>
      <c r="S11937" s="4">
        <f>WEEKDAY('Transaction Data'!$A11937)</f>
        <v>3</v>
      </c>
      <c r="T11937" s="2" t="str">
        <f>IF(WEEKDAY('Transaction Data'!$A11937,2)&lt;6,"Weekday","Weekend")</f>
        <v>Weekday</v>
      </c>
    </row>
    <row r="11938" ht="15.75" customHeight="1">
      <c r="A11938" s="1">
        <v>45628.0</v>
      </c>
      <c r="B11938" s="2" t="s">
        <v>2866</v>
      </c>
      <c r="C11938" s="2" t="s">
        <v>21</v>
      </c>
      <c r="D11938" s="1">
        <v>25518.0</v>
      </c>
      <c r="E11938" s="2" t="s">
        <v>37</v>
      </c>
      <c r="F11938" s="2">
        <v>325.0</v>
      </c>
      <c r="G11938" s="2" t="s">
        <v>44</v>
      </c>
      <c r="H11938" s="2" t="s">
        <v>42</v>
      </c>
      <c r="I11938" s="2" t="s">
        <v>25</v>
      </c>
      <c r="J11938" s="2" t="str">
        <f t="array" ref="J11938">XLOOKUP('Transaction Data'!$G11938,Product_Code,Biscuit_Brand)</f>
        <v>Butter Crunch</v>
      </c>
      <c r="K11938" s="2">
        <f t="array" ref="K11938">XLOOKUP('Transaction Data'!$G11938,Product_Code,Cost)</f>
        <v>10</v>
      </c>
      <c r="L11938" s="2">
        <f t="array" ref="L11938">XLOOKUP('Transaction Data'!$G11938,Product_Code,Unit_Price)</f>
        <v>11</v>
      </c>
      <c r="M11938" s="3">
        <f>'Transaction Data'!$F11938*'Transaction Data'!$K11938</f>
        <v>3250</v>
      </c>
      <c r="N11938" s="3">
        <f>'Transaction Data'!$F11938*'Transaction Data'!$L11938</f>
        <v>3575</v>
      </c>
      <c r="O11938" s="3">
        <f>'Transaction Data'!$N11938-'Transaction Data'!$M11938</f>
        <v>325</v>
      </c>
      <c r="P11938" s="2">
        <f>DATEDIF('Transaction Data'!$D11938,'Transaction Data'!$A11938,"y")</f>
        <v>55</v>
      </c>
      <c r="Q11938" s="2" t="str">
        <f>FLOOR('Transaction Data'!$P11938,15)&amp;"-"&amp;FLOOR('Transaction Data'!$P11938,15)+14</f>
        <v>45-59</v>
      </c>
      <c r="R11938" s="2" t="str">
        <f>IF('Transaction Data'!$L11938&lt;=10,"Less Expensive","Expensive")</f>
        <v>Expensive</v>
      </c>
      <c r="S11938" s="4">
        <f>WEEKDAY('Transaction Data'!$A11938)</f>
        <v>2</v>
      </c>
      <c r="T11938" s="2" t="str">
        <f>IF(WEEKDAY('Transaction Data'!$A11938,2)&lt;6,"Weekday","Weekend")</f>
        <v>Weekday</v>
      </c>
    </row>
    <row r="11939" ht="15.75" customHeight="1">
      <c r="A11939" s="1">
        <v>45657.0</v>
      </c>
      <c r="B11939" s="2" t="s">
        <v>2947</v>
      </c>
      <c r="C11939" s="2" t="s">
        <v>41</v>
      </c>
      <c r="D11939" s="1">
        <v>29802.0</v>
      </c>
      <c r="E11939" s="2" t="s">
        <v>22</v>
      </c>
      <c r="F11939" s="2">
        <v>55.0</v>
      </c>
      <c r="G11939" s="2" t="s">
        <v>57</v>
      </c>
      <c r="H11939" s="2" t="s">
        <v>24</v>
      </c>
      <c r="I11939" s="2" t="s">
        <v>35</v>
      </c>
      <c r="J11939" s="2" t="str">
        <f t="array" ref="J11939">XLOOKUP('Transaction Data'!$G11939,Product_Code,Biscuit_Brand)</f>
        <v>Oatmeal Cookies</v>
      </c>
      <c r="K11939" s="2">
        <f t="array" ref="K11939">XLOOKUP('Transaction Data'!$G11939,Product_Code,Cost)</f>
        <v>19</v>
      </c>
      <c r="L11939" s="2">
        <f t="array" ref="L11939">XLOOKUP('Transaction Data'!$G11939,Product_Code,Unit_Price)</f>
        <v>23</v>
      </c>
      <c r="M11939" s="3">
        <f>'Transaction Data'!$F11939*'Transaction Data'!$K11939</f>
        <v>1045</v>
      </c>
      <c r="N11939" s="3">
        <f>'Transaction Data'!$F11939*'Transaction Data'!$L11939</f>
        <v>1265</v>
      </c>
      <c r="O11939" s="3">
        <f>'Transaction Data'!$N11939-'Transaction Data'!$M11939</f>
        <v>220</v>
      </c>
      <c r="P11939" s="2">
        <f>DATEDIF('Transaction Data'!$D11939,'Transaction Data'!$A11939,"y")</f>
        <v>43</v>
      </c>
      <c r="Q11939" s="2" t="str">
        <f>FLOOR('Transaction Data'!$P11939,15)&amp;"-"&amp;FLOOR('Transaction Data'!$P11939,15)+14</f>
        <v>30-44</v>
      </c>
      <c r="R11939" s="2" t="str">
        <f>IF('Transaction Data'!$L11939&lt;=10,"Less Expensive","Expensive")</f>
        <v>Expensive</v>
      </c>
      <c r="S11939" s="4">
        <f>WEEKDAY('Transaction Data'!$A11939)</f>
        <v>3</v>
      </c>
      <c r="T11939" s="2" t="str">
        <f>IF(WEEKDAY('Transaction Data'!$A11939,2)&lt;6,"Weekday","Weekend")</f>
        <v>Weekday</v>
      </c>
    </row>
    <row r="11940" ht="15.75" customHeight="1">
      <c r="A11940" s="1">
        <v>45636.0</v>
      </c>
      <c r="B11940" s="2" t="s">
        <v>6981</v>
      </c>
      <c r="C11940" s="2" t="s">
        <v>54</v>
      </c>
      <c r="D11940" s="1">
        <v>26488.0</v>
      </c>
      <c r="E11940" s="2" t="s">
        <v>63</v>
      </c>
      <c r="F11940" s="2">
        <v>440.0</v>
      </c>
      <c r="G11940" s="2" t="s">
        <v>61</v>
      </c>
      <c r="H11940" s="2" t="s">
        <v>52</v>
      </c>
      <c r="I11940" s="2" t="s">
        <v>30</v>
      </c>
      <c r="J11940" s="2" t="str">
        <f t="array" ref="J11940">XLOOKUP('Transaction Data'!$G11940,Product_Code,Biscuit_Brand)</f>
        <v>Choco Delight</v>
      </c>
      <c r="K11940" s="2">
        <f t="array" ref="K11940">XLOOKUP('Transaction Data'!$G11940,Product_Code,Cost)</f>
        <v>3</v>
      </c>
      <c r="L11940" s="2">
        <f t="array" ref="L11940">XLOOKUP('Transaction Data'!$G11940,Product_Code,Unit_Price)</f>
        <v>5</v>
      </c>
      <c r="M11940" s="3">
        <f>'Transaction Data'!$F11940*'Transaction Data'!$K11940</f>
        <v>1320</v>
      </c>
      <c r="N11940" s="3">
        <f>'Transaction Data'!$F11940*'Transaction Data'!$L11940</f>
        <v>2200</v>
      </c>
      <c r="O11940" s="3">
        <f>'Transaction Data'!$N11940-'Transaction Data'!$M11940</f>
        <v>880</v>
      </c>
      <c r="P11940" s="2">
        <f>DATEDIF('Transaction Data'!$D11940,'Transaction Data'!$A11940,"y")</f>
        <v>52</v>
      </c>
      <c r="Q11940" s="2" t="str">
        <f>FLOOR('Transaction Data'!$P11940,15)&amp;"-"&amp;FLOOR('Transaction Data'!$P11940,15)+14</f>
        <v>45-59</v>
      </c>
      <c r="R11940" s="2" t="str">
        <f>IF('Transaction Data'!$L11940&lt;=10,"Less Expensive","Expensive")</f>
        <v>Less Expensive</v>
      </c>
      <c r="S11940" s="4">
        <f>WEEKDAY('Transaction Data'!$A11940)</f>
        <v>3</v>
      </c>
      <c r="T11940" s="2" t="str">
        <f>IF(WEEKDAY('Transaction Data'!$A11940,2)&lt;6,"Weekday","Weekend")</f>
        <v>Weekday</v>
      </c>
    </row>
    <row r="11941" ht="15.75" customHeight="1">
      <c r="A11941" s="1">
        <v>45630.0</v>
      </c>
      <c r="B11941" s="2" t="s">
        <v>4669</v>
      </c>
      <c r="C11941" s="2" t="s">
        <v>69</v>
      </c>
      <c r="D11941" s="1">
        <v>16365.0</v>
      </c>
      <c r="E11941" s="2" t="s">
        <v>63</v>
      </c>
      <c r="F11941" s="2">
        <v>308.0</v>
      </c>
      <c r="G11941" s="2" t="s">
        <v>55</v>
      </c>
      <c r="H11941" s="2" t="s">
        <v>24</v>
      </c>
      <c r="I11941" s="2" t="s">
        <v>30</v>
      </c>
      <c r="J11941" s="2" t="str">
        <f t="array" ref="J11941">XLOOKUP('Transaction Data'!$G11941,Product_Code,Biscuit_Brand)</f>
        <v>Vanilla Wafers</v>
      </c>
      <c r="K11941" s="2">
        <f t="array" ref="K11941">XLOOKUP('Transaction Data'!$G11941,Product_Code,Cost)</f>
        <v>18</v>
      </c>
      <c r="L11941" s="2">
        <f t="array" ref="L11941">XLOOKUP('Transaction Data'!$G11941,Product_Code,Unit_Price)</f>
        <v>36</v>
      </c>
      <c r="M11941" s="3">
        <f>'Transaction Data'!$F11941*'Transaction Data'!$K11941</f>
        <v>5544</v>
      </c>
      <c r="N11941" s="3">
        <f>'Transaction Data'!$F11941*'Transaction Data'!$L11941</f>
        <v>11088</v>
      </c>
      <c r="O11941" s="3">
        <f>'Transaction Data'!$N11941-'Transaction Data'!$M11941</f>
        <v>5544</v>
      </c>
      <c r="P11941" s="2">
        <f>DATEDIF('Transaction Data'!$D11941,'Transaction Data'!$A11941,"y")</f>
        <v>80</v>
      </c>
      <c r="Q11941" s="2" t="str">
        <f>FLOOR('Transaction Data'!$P11941,15)&amp;"-"&amp;FLOOR('Transaction Data'!$P11941,15)+14</f>
        <v>75-89</v>
      </c>
      <c r="R11941" s="2" t="str">
        <f>IF('Transaction Data'!$L11941&lt;=10,"Less Expensive","Expensive")</f>
        <v>Expensive</v>
      </c>
      <c r="S11941" s="4">
        <f>WEEKDAY('Transaction Data'!$A11941)</f>
        <v>4</v>
      </c>
      <c r="T11941" s="2" t="str">
        <f>IF(WEEKDAY('Transaction Data'!$A11941,2)&lt;6,"Weekday","Weekend")</f>
        <v>Weekday</v>
      </c>
    </row>
    <row r="11942" ht="15.75" customHeight="1">
      <c r="A11942" s="1">
        <v>45628.0</v>
      </c>
      <c r="B11942" s="2" t="s">
        <v>7951</v>
      </c>
      <c r="C11942" s="2" t="s">
        <v>78</v>
      </c>
      <c r="D11942" s="1">
        <v>25446.0</v>
      </c>
      <c r="E11942" s="2" t="s">
        <v>22</v>
      </c>
      <c r="F11942" s="2">
        <v>230.0</v>
      </c>
      <c r="G11942" s="2" t="s">
        <v>28</v>
      </c>
      <c r="H11942" s="2" t="s">
        <v>34</v>
      </c>
      <c r="I11942" s="2" t="s">
        <v>35</v>
      </c>
      <c r="J11942" s="2" t="str">
        <f t="array" ref="J11942">XLOOKUP('Transaction Data'!$G11942,Product_Code,Biscuit_Brand)</f>
        <v>Shortbread</v>
      </c>
      <c r="K11942" s="2">
        <f t="array" ref="K11942">XLOOKUP('Transaction Data'!$G11942,Product_Code,Cost)</f>
        <v>10</v>
      </c>
      <c r="L11942" s="2">
        <f t="array" ref="L11942">XLOOKUP('Transaction Data'!$G11942,Product_Code,Unit_Price)</f>
        <v>45</v>
      </c>
      <c r="M11942" s="3">
        <f>'Transaction Data'!$F11942*'Transaction Data'!$K11942</f>
        <v>2300</v>
      </c>
      <c r="N11942" s="3">
        <f>'Transaction Data'!$F11942*'Transaction Data'!$L11942</f>
        <v>10350</v>
      </c>
      <c r="O11942" s="3">
        <f>'Transaction Data'!$N11942-'Transaction Data'!$M11942</f>
        <v>8050</v>
      </c>
      <c r="P11942" s="2">
        <f>DATEDIF('Transaction Data'!$D11942,'Transaction Data'!$A11942,"y")</f>
        <v>55</v>
      </c>
      <c r="Q11942" s="2" t="str">
        <f>FLOOR('Transaction Data'!$P11942,15)&amp;"-"&amp;FLOOR('Transaction Data'!$P11942,15)+14</f>
        <v>45-59</v>
      </c>
      <c r="R11942" s="2" t="str">
        <f>IF('Transaction Data'!$L11942&lt;=10,"Less Expensive","Expensive")</f>
        <v>Expensive</v>
      </c>
      <c r="S11942" s="4">
        <f>WEEKDAY('Transaction Data'!$A11942)</f>
        <v>2</v>
      </c>
      <c r="T11942" s="2" t="str">
        <f>IF(WEEKDAY('Transaction Data'!$A11942,2)&lt;6,"Weekday","Weekend")</f>
        <v>Weekday</v>
      </c>
    </row>
    <row r="11943" ht="15.75" customHeight="1">
      <c r="A11943" s="1">
        <v>45647.0</v>
      </c>
      <c r="B11943" s="2" t="s">
        <v>8212</v>
      </c>
      <c r="C11943" s="2" t="s">
        <v>65</v>
      </c>
      <c r="D11943" s="1">
        <v>17384.0</v>
      </c>
      <c r="E11943" s="2" t="s">
        <v>22</v>
      </c>
      <c r="F11943" s="2">
        <v>325.0</v>
      </c>
      <c r="G11943" s="2" t="s">
        <v>61</v>
      </c>
      <c r="H11943" s="2" t="s">
        <v>24</v>
      </c>
      <c r="I11943" s="2" t="s">
        <v>35</v>
      </c>
      <c r="J11943" s="2" t="str">
        <f t="array" ref="J11943">XLOOKUP('Transaction Data'!$G11943,Product_Code,Biscuit_Brand)</f>
        <v>Choco Delight</v>
      </c>
      <c r="K11943" s="2">
        <f t="array" ref="K11943">XLOOKUP('Transaction Data'!$G11943,Product_Code,Cost)</f>
        <v>3</v>
      </c>
      <c r="L11943" s="2">
        <f t="array" ref="L11943">XLOOKUP('Transaction Data'!$G11943,Product_Code,Unit_Price)</f>
        <v>5</v>
      </c>
      <c r="M11943" s="3">
        <f>'Transaction Data'!$F11943*'Transaction Data'!$K11943</f>
        <v>975</v>
      </c>
      <c r="N11943" s="3">
        <f>'Transaction Data'!$F11943*'Transaction Data'!$L11943</f>
        <v>1625</v>
      </c>
      <c r="O11943" s="3">
        <f>'Transaction Data'!$N11943-'Transaction Data'!$M11943</f>
        <v>650</v>
      </c>
      <c r="P11943" s="2">
        <f>DATEDIF('Transaction Data'!$D11943,'Transaction Data'!$A11943,"y")</f>
        <v>77</v>
      </c>
      <c r="Q11943" s="2" t="str">
        <f>FLOOR('Transaction Data'!$P11943,15)&amp;"-"&amp;FLOOR('Transaction Data'!$P11943,15)+14</f>
        <v>75-89</v>
      </c>
      <c r="R11943" s="2" t="str">
        <f>IF('Transaction Data'!$L11943&lt;=10,"Less Expensive","Expensive")</f>
        <v>Less Expensive</v>
      </c>
      <c r="S11943" s="4">
        <f>WEEKDAY('Transaction Data'!$A11943)</f>
        <v>7</v>
      </c>
      <c r="T11943" s="2" t="str">
        <f>IF(WEEKDAY('Transaction Data'!$A11943,2)&lt;6,"Weekday","Weekend")</f>
        <v>Weekend</v>
      </c>
    </row>
    <row r="11944" ht="15.75" customHeight="1">
      <c r="A11944" s="1">
        <v>45647.0</v>
      </c>
      <c r="B11944" s="2" t="s">
        <v>623</v>
      </c>
      <c r="C11944" s="2" t="s">
        <v>47</v>
      </c>
      <c r="D11944" s="1">
        <v>35450.0</v>
      </c>
      <c r="E11944" s="2" t="s">
        <v>63</v>
      </c>
      <c r="F11944" s="2">
        <v>47.0</v>
      </c>
      <c r="G11944" s="2" t="s">
        <v>57</v>
      </c>
      <c r="H11944" s="2" t="s">
        <v>49</v>
      </c>
      <c r="I11944" s="2" t="s">
        <v>25</v>
      </c>
      <c r="J11944" s="2" t="str">
        <f t="array" ref="J11944">XLOOKUP('Transaction Data'!$G11944,Product_Code,Biscuit_Brand)</f>
        <v>Oatmeal Cookies</v>
      </c>
      <c r="K11944" s="2">
        <f t="array" ref="K11944">XLOOKUP('Transaction Data'!$G11944,Product_Code,Cost)</f>
        <v>19</v>
      </c>
      <c r="L11944" s="2">
        <f t="array" ref="L11944">XLOOKUP('Transaction Data'!$G11944,Product_Code,Unit_Price)</f>
        <v>23</v>
      </c>
      <c r="M11944" s="3">
        <f>'Transaction Data'!$F11944*'Transaction Data'!$K11944</f>
        <v>893</v>
      </c>
      <c r="N11944" s="3">
        <f>'Transaction Data'!$F11944*'Transaction Data'!$L11944</f>
        <v>1081</v>
      </c>
      <c r="O11944" s="3">
        <f>'Transaction Data'!$N11944-'Transaction Data'!$M11944</f>
        <v>188</v>
      </c>
      <c r="P11944" s="2">
        <f>DATEDIF('Transaction Data'!$D11944,'Transaction Data'!$A11944,"y")</f>
        <v>27</v>
      </c>
      <c r="Q11944" s="2" t="str">
        <f>FLOOR('Transaction Data'!$P11944,15)&amp;"-"&amp;FLOOR('Transaction Data'!$P11944,15)+14</f>
        <v>15-29</v>
      </c>
      <c r="R11944" s="2" t="str">
        <f>IF('Transaction Data'!$L11944&lt;=10,"Less Expensive","Expensive")</f>
        <v>Expensive</v>
      </c>
      <c r="S11944" s="4">
        <f>WEEKDAY('Transaction Data'!$A11944)</f>
        <v>7</v>
      </c>
      <c r="T11944" s="2" t="str">
        <f>IF(WEEKDAY('Transaction Data'!$A11944,2)&lt;6,"Weekday","Weekend")</f>
        <v>Weekend</v>
      </c>
    </row>
    <row r="11945" ht="15.75" customHeight="1">
      <c r="A11945" s="1">
        <v>45652.0</v>
      </c>
      <c r="B11945" s="2" t="s">
        <v>881</v>
      </c>
      <c r="C11945" s="2" t="s">
        <v>54</v>
      </c>
      <c r="D11945" s="1">
        <v>36820.0</v>
      </c>
      <c r="E11945" s="2" t="s">
        <v>27</v>
      </c>
      <c r="F11945" s="2">
        <v>53.0</v>
      </c>
      <c r="G11945" s="2" t="s">
        <v>38</v>
      </c>
      <c r="H11945" s="2" t="s">
        <v>49</v>
      </c>
      <c r="I11945" s="2" t="s">
        <v>25</v>
      </c>
      <c r="J11945" s="2" t="str">
        <f t="array" ref="J11945">XLOOKUP('Transaction Data'!$G11945,Product_Code,Biscuit_Brand)</f>
        <v>Ginger Snaps</v>
      </c>
      <c r="K11945" s="2">
        <f t="array" ref="K11945">XLOOKUP('Transaction Data'!$G11945,Product_Code,Cost)</f>
        <v>14</v>
      </c>
      <c r="L11945" s="2">
        <f t="array" ref="L11945">XLOOKUP('Transaction Data'!$G11945,Product_Code,Unit_Price)</f>
        <v>28</v>
      </c>
      <c r="M11945" s="3">
        <f>'Transaction Data'!$F11945*'Transaction Data'!$K11945</f>
        <v>742</v>
      </c>
      <c r="N11945" s="3">
        <f>'Transaction Data'!$F11945*'Transaction Data'!$L11945</f>
        <v>1484</v>
      </c>
      <c r="O11945" s="3">
        <f>'Transaction Data'!$N11945-'Transaction Data'!$M11945</f>
        <v>742</v>
      </c>
      <c r="P11945" s="2">
        <f>DATEDIF('Transaction Data'!$D11945,'Transaction Data'!$A11945,"y")</f>
        <v>24</v>
      </c>
      <c r="Q11945" s="2" t="str">
        <f>FLOOR('Transaction Data'!$P11945,15)&amp;"-"&amp;FLOOR('Transaction Data'!$P11945,15)+14</f>
        <v>15-29</v>
      </c>
      <c r="R11945" s="2" t="str">
        <f>IF('Transaction Data'!$L11945&lt;=10,"Less Expensive","Expensive")</f>
        <v>Expensive</v>
      </c>
      <c r="S11945" s="4">
        <f>WEEKDAY('Transaction Data'!$A11945)</f>
        <v>5</v>
      </c>
      <c r="T11945" s="2" t="str">
        <f>IF(WEEKDAY('Transaction Data'!$A11945,2)&lt;6,"Weekday","Weekend")</f>
        <v>Weekday</v>
      </c>
    </row>
    <row r="11946" ht="15.75" customHeight="1">
      <c r="A11946" s="1">
        <v>45644.0</v>
      </c>
      <c r="B11946" s="2" t="s">
        <v>3329</v>
      </c>
      <c r="C11946" s="2" t="s">
        <v>21</v>
      </c>
      <c r="D11946" s="1">
        <v>36922.0</v>
      </c>
      <c r="E11946" s="2" t="s">
        <v>22</v>
      </c>
      <c r="F11946" s="2">
        <v>438.0</v>
      </c>
      <c r="G11946" s="2" t="s">
        <v>44</v>
      </c>
      <c r="H11946" s="2" t="s">
        <v>52</v>
      </c>
      <c r="I11946" s="2" t="s">
        <v>30</v>
      </c>
      <c r="J11946" s="2" t="str">
        <f t="array" ref="J11946">XLOOKUP('Transaction Data'!$G11946,Product_Code,Biscuit_Brand)</f>
        <v>Butter Crunch</v>
      </c>
      <c r="K11946" s="2">
        <f t="array" ref="K11946">XLOOKUP('Transaction Data'!$G11946,Product_Code,Cost)</f>
        <v>10</v>
      </c>
      <c r="L11946" s="2">
        <f t="array" ref="L11946">XLOOKUP('Transaction Data'!$G11946,Product_Code,Unit_Price)</f>
        <v>11</v>
      </c>
      <c r="M11946" s="3">
        <f>'Transaction Data'!$F11946*'Transaction Data'!$K11946</f>
        <v>4380</v>
      </c>
      <c r="N11946" s="3">
        <f>'Transaction Data'!$F11946*'Transaction Data'!$L11946</f>
        <v>4818</v>
      </c>
      <c r="O11946" s="3">
        <f>'Transaction Data'!$N11946-'Transaction Data'!$M11946</f>
        <v>438</v>
      </c>
      <c r="P11946" s="2">
        <f>DATEDIF('Transaction Data'!$D11946,'Transaction Data'!$A11946,"y")</f>
        <v>23</v>
      </c>
      <c r="Q11946" s="2" t="str">
        <f>FLOOR('Transaction Data'!$P11946,15)&amp;"-"&amp;FLOOR('Transaction Data'!$P11946,15)+14</f>
        <v>15-29</v>
      </c>
      <c r="R11946" s="2" t="str">
        <f>IF('Transaction Data'!$L11946&lt;=10,"Less Expensive","Expensive")</f>
        <v>Expensive</v>
      </c>
      <c r="S11946" s="4">
        <f>WEEKDAY('Transaction Data'!$A11946)</f>
        <v>4</v>
      </c>
      <c r="T11946" s="2" t="str">
        <f>IF(WEEKDAY('Transaction Data'!$A11946,2)&lt;6,"Weekday","Weekend")</f>
        <v>Weekday</v>
      </c>
    </row>
    <row r="11947" ht="15.75" customHeight="1">
      <c r="A11947" s="1">
        <v>45642.0</v>
      </c>
      <c r="B11947" s="2" t="s">
        <v>8731</v>
      </c>
      <c r="C11947" s="2" t="s">
        <v>78</v>
      </c>
      <c r="D11947" s="1">
        <v>20862.0</v>
      </c>
      <c r="E11947" s="2" t="s">
        <v>22</v>
      </c>
      <c r="F11947" s="2">
        <v>328.0</v>
      </c>
      <c r="G11947" s="2" t="s">
        <v>28</v>
      </c>
      <c r="H11947" s="2" t="s">
        <v>29</v>
      </c>
      <c r="I11947" s="2" t="s">
        <v>25</v>
      </c>
      <c r="J11947" s="2" t="str">
        <f t="array" ref="J11947">XLOOKUP('Transaction Data'!$G11947,Product_Code,Biscuit_Brand)</f>
        <v>Shortbread</v>
      </c>
      <c r="K11947" s="2">
        <f t="array" ref="K11947">XLOOKUP('Transaction Data'!$G11947,Product_Code,Cost)</f>
        <v>10</v>
      </c>
      <c r="L11947" s="2">
        <f t="array" ref="L11947">XLOOKUP('Transaction Data'!$G11947,Product_Code,Unit_Price)</f>
        <v>45</v>
      </c>
      <c r="M11947" s="3">
        <f>'Transaction Data'!$F11947*'Transaction Data'!$K11947</f>
        <v>3280</v>
      </c>
      <c r="N11947" s="3">
        <f>'Transaction Data'!$F11947*'Transaction Data'!$L11947</f>
        <v>14760</v>
      </c>
      <c r="O11947" s="3">
        <f>'Transaction Data'!$N11947-'Transaction Data'!$M11947</f>
        <v>11480</v>
      </c>
      <c r="P11947" s="2">
        <f>DATEDIF('Transaction Data'!$D11947,'Transaction Data'!$A11947,"y")</f>
        <v>67</v>
      </c>
      <c r="Q11947" s="2" t="str">
        <f>FLOOR('Transaction Data'!$P11947,15)&amp;"-"&amp;FLOOR('Transaction Data'!$P11947,15)+14</f>
        <v>60-74</v>
      </c>
      <c r="R11947" s="2" t="str">
        <f>IF('Transaction Data'!$L11947&lt;=10,"Less Expensive","Expensive")</f>
        <v>Expensive</v>
      </c>
      <c r="S11947" s="4">
        <f>WEEKDAY('Transaction Data'!$A11947)</f>
        <v>2</v>
      </c>
      <c r="T11947" s="2" t="str">
        <f>IF(WEEKDAY('Transaction Data'!$A11947,2)&lt;6,"Weekday","Weekend")</f>
        <v>Weekday</v>
      </c>
    </row>
    <row r="11948" ht="15.75" customHeight="1">
      <c r="A11948" s="1">
        <v>45627.0</v>
      </c>
      <c r="B11948" s="2" t="s">
        <v>633</v>
      </c>
      <c r="C11948" s="2" t="s">
        <v>65</v>
      </c>
      <c r="D11948" s="1">
        <v>23915.0</v>
      </c>
      <c r="E11948" s="2" t="s">
        <v>27</v>
      </c>
      <c r="F11948" s="2">
        <v>243.0</v>
      </c>
      <c r="G11948" s="2" t="s">
        <v>38</v>
      </c>
      <c r="H11948" s="2" t="s">
        <v>34</v>
      </c>
      <c r="I11948" s="2" t="s">
        <v>25</v>
      </c>
      <c r="J11948" s="2" t="str">
        <f t="array" ref="J11948">XLOOKUP('Transaction Data'!$G11948,Product_Code,Biscuit_Brand)</f>
        <v>Ginger Snaps</v>
      </c>
      <c r="K11948" s="2">
        <f t="array" ref="K11948">XLOOKUP('Transaction Data'!$G11948,Product_Code,Cost)</f>
        <v>14</v>
      </c>
      <c r="L11948" s="2">
        <f t="array" ref="L11948">XLOOKUP('Transaction Data'!$G11948,Product_Code,Unit_Price)</f>
        <v>28</v>
      </c>
      <c r="M11948" s="3">
        <f>'Transaction Data'!$F11948*'Transaction Data'!$K11948</f>
        <v>3402</v>
      </c>
      <c r="N11948" s="3">
        <f>'Transaction Data'!$F11948*'Transaction Data'!$L11948</f>
        <v>6804</v>
      </c>
      <c r="O11948" s="3">
        <f>'Transaction Data'!$N11948-'Transaction Data'!$M11948</f>
        <v>3402</v>
      </c>
      <c r="P11948" s="2">
        <f>DATEDIF('Transaction Data'!$D11948,'Transaction Data'!$A11948,"y")</f>
        <v>59</v>
      </c>
      <c r="Q11948" s="2" t="str">
        <f>FLOOR('Transaction Data'!$P11948,15)&amp;"-"&amp;FLOOR('Transaction Data'!$P11948,15)+14</f>
        <v>45-59</v>
      </c>
      <c r="R11948" s="2" t="str">
        <f>IF('Transaction Data'!$L11948&lt;=10,"Less Expensive","Expensive")</f>
        <v>Expensive</v>
      </c>
      <c r="S11948" s="4">
        <f>WEEKDAY('Transaction Data'!$A11948)</f>
        <v>1</v>
      </c>
      <c r="T11948" s="2" t="str">
        <f>IF(WEEKDAY('Transaction Data'!$A11948,2)&lt;6,"Weekday","Weekend")</f>
        <v>Weekend</v>
      </c>
    </row>
    <row r="11949" ht="15.75" customHeight="1">
      <c r="A11949" s="1">
        <v>45636.0</v>
      </c>
      <c r="B11949" s="2" t="s">
        <v>6823</v>
      </c>
      <c r="C11949" s="2" t="s">
        <v>32</v>
      </c>
      <c r="D11949" s="1">
        <v>36235.0</v>
      </c>
      <c r="E11949" s="2" t="s">
        <v>63</v>
      </c>
      <c r="F11949" s="2">
        <v>393.0</v>
      </c>
      <c r="G11949" s="2" t="s">
        <v>61</v>
      </c>
      <c r="H11949" s="2" t="s">
        <v>52</v>
      </c>
      <c r="I11949" s="2" t="s">
        <v>35</v>
      </c>
      <c r="J11949" s="2" t="str">
        <f t="array" ref="J11949">XLOOKUP('Transaction Data'!$G11949,Product_Code,Biscuit_Brand)</f>
        <v>Choco Delight</v>
      </c>
      <c r="K11949" s="2">
        <f t="array" ref="K11949">XLOOKUP('Transaction Data'!$G11949,Product_Code,Cost)</f>
        <v>3</v>
      </c>
      <c r="L11949" s="2">
        <f t="array" ref="L11949">XLOOKUP('Transaction Data'!$G11949,Product_Code,Unit_Price)</f>
        <v>5</v>
      </c>
      <c r="M11949" s="3">
        <f>'Transaction Data'!$F11949*'Transaction Data'!$K11949</f>
        <v>1179</v>
      </c>
      <c r="N11949" s="3">
        <f>'Transaction Data'!$F11949*'Transaction Data'!$L11949</f>
        <v>1965</v>
      </c>
      <c r="O11949" s="3">
        <f>'Transaction Data'!$N11949-'Transaction Data'!$M11949</f>
        <v>786</v>
      </c>
      <c r="P11949" s="2">
        <f>DATEDIF('Transaction Data'!$D11949,'Transaction Data'!$A11949,"y")</f>
        <v>25</v>
      </c>
      <c r="Q11949" s="2" t="str">
        <f>FLOOR('Transaction Data'!$P11949,15)&amp;"-"&amp;FLOOR('Transaction Data'!$P11949,15)+14</f>
        <v>15-29</v>
      </c>
      <c r="R11949" s="2" t="str">
        <f>IF('Transaction Data'!$L11949&lt;=10,"Less Expensive","Expensive")</f>
        <v>Less Expensive</v>
      </c>
      <c r="S11949" s="4">
        <f>WEEKDAY('Transaction Data'!$A11949)</f>
        <v>3</v>
      </c>
      <c r="T11949" s="2" t="str">
        <f>IF(WEEKDAY('Transaction Data'!$A11949,2)&lt;6,"Weekday","Weekend")</f>
        <v>Weekday</v>
      </c>
    </row>
    <row r="11950" ht="15.75" customHeight="1">
      <c r="A11950" s="1">
        <v>45631.0</v>
      </c>
      <c r="B11950" s="2" t="s">
        <v>3939</v>
      </c>
      <c r="C11950" s="2" t="s">
        <v>69</v>
      </c>
      <c r="D11950" s="1">
        <v>38298.0</v>
      </c>
      <c r="E11950" s="2" t="s">
        <v>63</v>
      </c>
      <c r="F11950" s="2">
        <v>492.0</v>
      </c>
      <c r="G11950" s="2" t="s">
        <v>60</v>
      </c>
      <c r="H11950" s="2" t="s">
        <v>52</v>
      </c>
      <c r="I11950" s="2" t="s">
        <v>25</v>
      </c>
      <c r="J11950" s="2" t="str">
        <f t="array" ref="J11950">XLOOKUP('Transaction Data'!$G11950,Product_Code,Biscuit_Brand)</f>
        <v>Peanut Butter Bites</v>
      </c>
      <c r="K11950" s="2">
        <f t="array" ref="K11950">XLOOKUP('Transaction Data'!$G11950,Product_Code,Cost)</f>
        <v>5</v>
      </c>
      <c r="L11950" s="2">
        <f t="array" ref="L11950">XLOOKUP('Transaction Data'!$G11950,Product_Code,Unit_Price)</f>
        <v>7</v>
      </c>
      <c r="M11950" s="3">
        <f>'Transaction Data'!$F11950*'Transaction Data'!$K11950</f>
        <v>2460</v>
      </c>
      <c r="N11950" s="3">
        <f>'Transaction Data'!$F11950*'Transaction Data'!$L11950</f>
        <v>3444</v>
      </c>
      <c r="O11950" s="3">
        <f>'Transaction Data'!$N11950-'Transaction Data'!$M11950</f>
        <v>984</v>
      </c>
      <c r="P11950" s="2">
        <f>DATEDIF('Transaction Data'!$D11950,'Transaction Data'!$A11950,"y")</f>
        <v>20</v>
      </c>
      <c r="Q11950" s="2" t="str">
        <f>FLOOR('Transaction Data'!$P11950,15)&amp;"-"&amp;FLOOR('Transaction Data'!$P11950,15)+14</f>
        <v>15-29</v>
      </c>
      <c r="R11950" s="2" t="str">
        <f>IF('Transaction Data'!$L11950&lt;=10,"Less Expensive","Expensive")</f>
        <v>Less Expensive</v>
      </c>
      <c r="S11950" s="4">
        <f>WEEKDAY('Transaction Data'!$A11950)</f>
        <v>5</v>
      </c>
      <c r="T11950" s="2" t="str">
        <f>IF(WEEKDAY('Transaction Data'!$A11950,2)&lt;6,"Weekday","Weekend")</f>
        <v>Weekday</v>
      </c>
    </row>
    <row r="11951" ht="15.75" customHeight="1">
      <c r="A11951" s="1">
        <v>45640.0</v>
      </c>
      <c r="B11951" s="2" t="s">
        <v>9099</v>
      </c>
      <c r="C11951" s="2" t="s">
        <v>78</v>
      </c>
      <c r="D11951" s="1">
        <v>22308.0</v>
      </c>
      <c r="E11951" s="2" t="s">
        <v>22</v>
      </c>
      <c r="F11951" s="2">
        <v>355.0</v>
      </c>
      <c r="G11951" s="2" t="s">
        <v>57</v>
      </c>
      <c r="H11951" s="2" t="s">
        <v>34</v>
      </c>
      <c r="I11951" s="2" t="s">
        <v>35</v>
      </c>
      <c r="J11951" s="2" t="str">
        <f t="array" ref="J11951">XLOOKUP('Transaction Data'!$G11951,Product_Code,Biscuit_Brand)</f>
        <v>Oatmeal Cookies</v>
      </c>
      <c r="K11951" s="2">
        <f t="array" ref="K11951">XLOOKUP('Transaction Data'!$G11951,Product_Code,Cost)</f>
        <v>19</v>
      </c>
      <c r="L11951" s="2">
        <f t="array" ref="L11951">XLOOKUP('Transaction Data'!$G11951,Product_Code,Unit_Price)</f>
        <v>23</v>
      </c>
      <c r="M11951" s="3">
        <f>'Transaction Data'!$F11951*'Transaction Data'!$K11951</f>
        <v>6745</v>
      </c>
      <c r="N11951" s="3">
        <f>'Transaction Data'!$F11951*'Transaction Data'!$L11951</f>
        <v>8165</v>
      </c>
      <c r="O11951" s="3">
        <f>'Transaction Data'!$N11951-'Transaction Data'!$M11951</f>
        <v>1420</v>
      </c>
      <c r="P11951" s="2">
        <f>DATEDIF('Transaction Data'!$D11951,'Transaction Data'!$A11951,"y")</f>
        <v>63</v>
      </c>
      <c r="Q11951" s="2" t="str">
        <f>FLOOR('Transaction Data'!$P11951,15)&amp;"-"&amp;FLOOR('Transaction Data'!$P11951,15)+14</f>
        <v>60-74</v>
      </c>
      <c r="R11951" s="2" t="str">
        <f>IF('Transaction Data'!$L11951&lt;=10,"Less Expensive","Expensive")</f>
        <v>Expensive</v>
      </c>
      <c r="S11951" s="4">
        <f>WEEKDAY('Transaction Data'!$A11951)</f>
        <v>7</v>
      </c>
      <c r="T11951" s="2" t="str">
        <f>IF(WEEKDAY('Transaction Data'!$A11951,2)&lt;6,"Weekday","Weekend")</f>
        <v>Weekend</v>
      </c>
    </row>
    <row r="11952" ht="15.75" customHeight="1">
      <c r="A11952" s="1">
        <v>45655.0</v>
      </c>
      <c r="B11952" s="2" t="s">
        <v>6228</v>
      </c>
      <c r="C11952" s="2" t="s">
        <v>65</v>
      </c>
      <c r="D11952" s="1">
        <v>16293.0</v>
      </c>
      <c r="E11952" s="2" t="s">
        <v>22</v>
      </c>
      <c r="F11952" s="2">
        <v>305.0</v>
      </c>
      <c r="G11952" s="2" t="s">
        <v>33</v>
      </c>
      <c r="H11952" s="2" t="s">
        <v>52</v>
      </c>
      <c r="I11952" s="2" t="s">
        <v>30</v>
      </c>
      <c r="J11952" s="2" t="str">
        <f t="array" ref="J11952">XLOOKUP('Transaction Data'!$G11952,Product_Code,Biscuit_Brand)</f>
        <v>Caramel Biscuits</v>
      </c>
      <c r="K11952" s="2">
        <f t="array" ref="K11952">XLOOKUP('Transaction Data'!$G11952,Product_Code,Cost)</f>
        <v>18</v>
      </c>
      <c r="L11952" s="2">
        <f t="array" ref="L11952">XLOOKUP('Transaction Data'!$G11952,Product_Code,Unit_Price)</f>
        <v>22</v>
      </c>
      <c r="M11952" s="3">
        <f>'Transaction Data'!$F11952*'Transaction Data'!$K11952</f>
        <v>5490</v>
      </c>
      <c r="N11952" s="3">
        <f>'Transaction Data'!$F11952*'Transaction Data'!$L11952</f>
        <v>6710</v>
      </c>
      <c r="O11952" s="3">
        <f>'Transaction Data'!$N11952-'Transaction Data'!$M11952</f>
        <v>1220</v>
      </c>
      <c r="P11952" s="2">
        <f>DATEDIF('Transaction Data'!$D11952,'Transaction Data'!$A11952,"y")</f>
        <v>80</v>
      </c>
      <c r="Q11952" s="2" t="str">
        <f>FLOOR('Transaction Data'!$P11952,15)&amp;"-"&amp;FLOOR('Transaction Data'!$P11952,15)+14</f>
        <v>75-89</v>
      </c>
      <c r="R11952" s="2" t="str">
        <f>IF('Transaction Data'!$L11952&lt;=10,"Less Expensive","Expensive")</f>
        <v>Expensive</v>
      </c>
      <c r="S11952" s="4">
        <f>WEEKDAY('Transaction Data'!$A11952)</f>
        <v>1</v>
      </c>
      <c r="T11952" s="2" t="str">
        <f>IF(WEEKDAY('Transaction Data'!$A11952,2)&lt;6,"Weekday","Weekend")</f>
        <v>Weekend</v>
      </c>
    </row>
    <row r="11953" ht="15.75" customHeight="1">
      <c r="A11953" s="1">
        <v>45655.0</v>
      </c>
      <c r="B11953" s="2" t="s">
        <v>6240</v>
      </c>
      <c r="C11953" s="2" t="s">
        <v>72</v>
      </c>
      <c r="D11953" s="1">
        <v>26729.0</v>
      </c>
      <c r="E11953" s="2" t="s">
        <v>63</v>
      </c>
      <c r="F11953" s="2">
        <v>397.0</v>
      </c>
      <c r="G11953" s="2" t="s">
        <v>60</v>
      </c>
      <c r="H11953" s="2" t="s">
        <v>49</v>
      </c>
      <c r="I11953" s="2" t="s">
        <v>30</v>
      </c>
      <c r="J11953" s="2" t="str">
        <f t="array" ref="J11953">XLOOKUP('Transaction Data'!$G11953,Product_Code,Biscuit_Brand)</f>
        <v>Peanut Butter Bites</v>
      </c>
      <c r="K11953" s="2">
        <f t="array" ref="K11953">XLOOKUP('Transaction Data'!$G11953,Product_Code,Cost)</f>
        <v>5</v>
      </c>
      <c r="L11953" s="2">
        <f t="array" ref="L11953">XLOOKUP('Transaction Data'!$G11953,Product_Code,Unit_Price)</f>
        <v>7</v>
      </c>
      <c r="M11953" s="3">
        <f>'Transaction Data'!$F11953*'Transaction Data'!$K11953</f>
        <v>1985</v>
      </c>
      <c r="N11953" s="3">
        <f>'Transaction Data'!$F11953*'Transaction Data'!$L11953</f>
        <v>2779</v>
      </c>
      <c r="O11953" s="3">
        <f>'Transaction Data'!$N11953-'Transaction Data'!$M11953</f>
        <v>794</v>
      </c>
      <c r="P11953" s="2">
        <f>DATEDIF('Transaction Data'!$D11953,'Transaction Data'!$A11953,"y")</f>
        <v>51</v>
      </c>
      <c r="Q11953" s="2" t="str">
        <f>FLOOR('Transaction Data'!$P11953,15)&amp;"-"&amp;FLOOR('Transaction Data'!$P11953,15)+14</f>
        <v>45-59</v>
      </c>
      <c r="R11953" s="2" t="str">
        <f>IF('Transaction Data'!$L11953&lt;=10,"Less Expensive","Expensive")</f>
        <v>Less Expensive</v>
      </c>
      <c r="S11953" s="4">
        <f>WEEKDAY('Transaction Data'!$A11953)</f>
        <v>1</v>
      </c>
      <c r="T11953" s="2" t="str">
        <f>IF(WEEKDAY('Transaction Data'!$A11953,2)&lt;6,"Weekday","Weekend")</f>
        <v>Weekend</v>
      </c>
    </row>
    <row r="11954" ht="15.75" customHeight="1">
      <c r="A11954" s="1">
        <v>45629.0</v>
      </c>
      <c r="B11954" s="2" t="s">
        <v>7692</v>
      </c>
      <c r="C11954" s="2" t="s">
        <v>65</v>
      </c>
      <c r="D11954" s="1">
        <v>25791.0</v>
      </c>
      <c r="E11954" s="2" t="s">
        <v>37</v>
      </c>
      <c r="F11954" s="2">
        <v>213.0</v>
      </c>
      <c r="G11954" s="2" t="s">
        <v>48</v>
      </c>
      <c r="H11954" s="2" t="s">
        <v>24</v>
      </c>
      <c r="I11954" s="2" t="s">
        <v>35</v>
      </c>
      <c r="J11954" s="2" t="str">
        <f t="array" ref="J11954">XLOOKUP('Transaction Data'!$G11954,Product_Code,Biscuit_Brand)</f>
        <v>Lemon Crisps</v>
      </c>
      <c r="K11954" s="2">
        <f t="array" ref="K11954">XLOOKUP('Transaction Data'!$G11954,Product_Code,Cost)</f>
        <v>7</v>
      </c>
      <c r="L11954" s="2">
        <f t="array" ref="L11954">XLOOKUP('Transaction Data'!$G11954,Product_Code,Unit_Price)</f>
        <v>9</v>
      </c>
      <c r="M11954" s="3">
        <f>'Transaction Data'!$F11954*'Transaction Data'!$K11954</f>
        <v>1491</v>
      </c>
      <c r="N11954" s="3">
        <f>'Transaction Data'!$F11954*'Transaction Data'!$L11954</f>
        <v>1917</v>
      </c>
      <c r="O11954" s="3">
        <f>'Transaction Data'!$N11954-'Transaction Data'!$M11954</f>
        <v>426</v>
      </c>
      <c r="P11954" s="2">
        <f>DATEDIF('Transaction Data'!$D11954,'Transaction Data'!$A11954,"y")</f>
        <v>54</v>
      </c>
      <c r="Q11954" s="2" t="str">
        <f>FLOOR('Transaction Data'!$P11954,15)&amp;"-"&amp;FLOOR('Transaction Data'!$P11954,15)+14</f>
        <v>45-59</v>
      </c>
      <c r="R11954" s="2" t="str">
        <f>IF('Transaction Data'!$L11954&lt;=10,"Less Expensive","Expensive")</f>
        <v>Less Expensive</v>
      </c>
      <c r="S11954" s="4">
        <f>WEEKDAY('Transaction Data'!$A11954)</f>
        <v>3</v>
      </c>
      <c r="T11954" s="2" t="str">
        <f>IF(WEEKDAY('Transaction Data'!$A11954,2)&lt;6,"Weekday","Weekend")</f>
        <v>Weekday</v>
      </c>
    </row>
    <row r="11955" ht="15.75" customHeight="1">
      <c r="A11955" s="1">
        <v>45634.0</v>
      </c>
      <c r="B11955" s="2" t="s">
        <v>419</v>
      </c>
      <c r="C11955" s="2" t="s">
        <v>72</v>
      </c>
      <c r="D11955" s="1">
        <v>27171.0</v>
      </c>
      <c r="E11955" s="2" t="s">
        <v>63</v>
      </c>
      <c r="F11955" s="2">
        <v>349.0</v>
      </c>
      <c r="G11955" s="2" t="s">
        <v>33</v>
      </c>
      <c r="H11955" s="2" t="s">
        <v>52</v>
      </c>
      <c r="I11955" s="2" t="s">
        <v>35</v>
      </c>
      <c r="J11955" s="2" t="str">
        <f t="array" ref="J11955">XLOOKUP('Transaction Data'!$G11955,Product_Code,Biscuit_Brand)</f>
        <v>Caramel Biscuits</v>
      </c>
      <c r="K11955" s="2">
        <f t="array" ref="K11955">XLOOKUP('Transaction Data'!$G11955,Product_Code,Cost)</f>
        <v>18</v>
      </c>
      <c r="L11955" s="2">
        <f t="array" ref="L11955">XLOOKUP('Transaction Data'!$G11955,Product_Code,Unit_Price)</f>
        <v>22</v>
      </c>
      <c r="M11955" s="3">
        <f>'Transaction Data'!$F11955*'Transaction Data'!$K11955</f>
        <v>6282</v>
      </c>
      <c r="N11955" s="3">
        <f>'Transaction Data'!$F11955*'Transaction Data'!$L11955</f>
        <v>7678</v>
      </c>
      <c r="O11955" s="3">
        <f>'Transaction Data'!$N11955-'Transaction Data'!$M11955</f>
        <v>1396</v>
      </c>
      <c r="P11955" s="2">
        <f>DATEDIF('Transaction Data'!$D11955,'Transaction Data'!$A11955,"y")</f>
        <v>50</v>
      </c>
      <c r="Q11955" s="2" t="str">
        <f>FLOOR('Transaction Data'!$P11955,15)&amp;"-"&amp;FLOOR('Transaction Data'!$P11955,15)+14</f>
        <v>45-59</v>
      </c>
      <c r="R11955" s="2" t="str">
        <f>IF('Transaction Data'!$L11955&lt;=10,"Less Expensive","Expensive")</f>
        <v>Expensive</v>
      </c>
      <c r="S11955" s="4">
        <f>WEEKDAY('Transaction Data'!$A11955)</f>
        <v>1</v>
      </c>
      <c r="T11955" s="2" t="str">
        <f>IF(WEEKDAY('Transaction Data'!$A11955,2)&lt;6,"Weekday","Weekend")</f>
        <v>Weekend</v>
      </c>
    </row>
    <row r="11956" ht="15.75" customHeight="1">
      <c r="A11956" s="1">
        <v>45646.0</v>
      </c>
      <c r="B11956" s="2" t="s">
        <v>3906</v>
      </c>
      <c r="C11956" s="2" t="s">
        <v>21</v>
      </c>
      <c r="D11956" s="1">
        <v>29458.0</v>
      </c>
      <c r="E11956" s="2" t="s">
        <v>22</v>
      </c>
      <c r="F11956" s="2">
        <v>236.0</v>
      </c>
      <c r="G11956" s="2" t="s">
        <v>33</v>
      </c>
      <c r="H11956" s="2" t="s">
        <v>34</v>
      </c>
      <c r="I11956" s="2" t="s">
        <v>25</v>
      </c>
      <c r="J11956" s="2" t="str">
        <f t="array" ref="J11956">XLOOKUP('Transaction Data'!$G11956,Product_Code,Biscuit_Brand)</f>
        <v>Caramel Biscuits</v>
      </c>
      <c r="K11956" s="2">
        <f t="array" ref="K11956">XLOOKUP('Transaction Data'!$G11956,Product_Code,Cost)</f>
        <v>18</v>
      </c>
      <c r="L11956" s="2">
        <f t="array" ref="L11956">XLOOKUP('Transaction Data'!$G11956,Product_Code,Unit_Price)</f>
        <v>22</v>
      </c>
      <c r="M11956" s="3">
        <f>'Transaction Data'!$F11956*'Transaction Data'!$K11956</f>
        <v>4248</v>
      </c>
      <c r="N11956" s="3">
        <f>'Transaction Data'!$F11956*'Transaction Data'!$L11956</f>
        <v>5192</v>
      </c>
      <c r="O11956" s="3">
        <f>'Transaction Data'!$N11956-'Transaction Data'!$M11956</f>
        <v>944</v>
      </c>
      <c r="P11956" s="2">
        <f>DATEDIF('Transaction Data'!$D11956,'Transaction Data'!$A11956,"y")</f>
        <v>44</v>
      </c>
      <c r="Q11956" s="2" t="str">
        <f>FLOOR('Transaction Data'!$P11956,15)&amp;"-"&amp;FLOOR('Transaction Data'!$P11956,15)+14</f>
        <v>30-44</v>
      </c>
      <c r="R11956" s="2" t="str">
        <f>IF('Transaction Data'!$L11956&lt;=10,"Less Expensive","Expensive")</f>
        <v>Expensive</v>
      </c>
      <c r="S11956" s="4">
        <f>WEEKDAY('Transaction Data'!$A11956)</f>
        <v>6</v>
      </c>
      <c r="T11956" s="2" t="str">
        <f>IF(WEEKDAY('Transaction Data'!$A11956,2)&lt;6,"Weekday","Weekend")</f>
        <v>Weekday</v>
      </c>
    </row>
    <row r="11957" ht="15.75" customHeight="1">
      <c r="A11957" s="1">
        <v>45657.0</v>
      </c>
      <c r="B11957" s="2" t="s">
        <v>8015</v>
      </c>
      <c r="C11957" s="2" t="s">
        <v>47</v>
      </c>
      <c r="D11957" s="1">
        <v>20132.0</v>
      </c>
      <c r="E11957" s="2" t="s">
        <v>22</v>
      </c>
      <c r="F11957" s="2">
        <v>328.0</v>
      </c>
      <c r="G11957" s="2" t="s">
        <v>55</v>
      </c>
      <c r="H11957" s="2" t="s">
        <v>29</v>
      </c>
      <c r="I11957" s="2" t="s">
        <v>25</v>
      </c>
      <c r="J11957" s="2" t="str">
        <f t="array" ref="J11957">XLOOKUP('Transaction Data'!$G11957,Product_Code,Biscuit_Brand)</f>
        <v>Vanilla Wafers</v>
      </c>
      <c r="K11957" s="2">
        <f t="array" ref="K11957">XLOOKUP('Transaction Data'!$G11957,Product_Code,Cost)</f>
        <v>18</v>
      </c>
      <c r="L11957" s="2">
        <f t="array" ref="L11957">XLOOKUP('Transaction Data'!$G11957,Product_Code,Unit_Price)</f>
        <v>36</v>
      </c>
      <c r="M11957" s="3">
        <f>'Transaction Data'!$F11957*'Transaction Data'!$K11957</f>
        <v>5904</v>
      </c>
      <c r="N11957" s="3">
        <f>'Transaction Data'!$F11957*'Transaction Data'!$L11957</f>
        <v>11808</v>
      </c>
      <c r="O11957" s="3">
        <f>'Transaction Data'!$N11957-'Transaction Data'!$M11957</f>
        <v>5904</v>
      </c>
      <c r="P11957" s="2">
        <f>DATEDIF('Transaction Data'!$D11957,'Transaction Data'!$A11957,"y")</f>
        <v>69</v>
      </c>
      <c r="Q11957" s="2" t="str">
        <f>FLOOR('Transaction Data'!$P11957,15)&amp;"-"&amp;FLOOR('Transaction Data'!$P11957,15)+14</f>
        <v>60-74</v>
      </c>
      <c r="R11957" s="2" t="str">
        <f>IF('Transaction Data'!$L11957&lt;=10,"Less Expensive","Expensive")</f>
        <v>Expensive</v>
      </c>
      <c r="S11957" s="4">
        <f>WEEKDAY('Transaction Data'!$A11957)</f>
        <v>3</v>
      </c>
      <c r="T11957" s="2" t="str">
        <f>IF(WEEKDAY('Transaction Data'!$A11957,2)&lt;6,"Weekday","Weekend")</f>
        <v>Weekday</v>
      </c>
    </row>
    <row r="11958" ht="15.75" customHeight="1">
      <c r="A11958" s="1">
        <v>45649.0</v>
      </c>
      <c r="B11958" s="2" t="s">
        <v>5943</v>
      </c>
      <c r="C11958" s="2" t="s">
        <v>51</v>
      </c>
      <c r="D11958" s="1">
        <v>38212.0</v>
      </c>
      <c r="E11958" s="2" t="s">
        <v>27</v>
      </c>
      <c r="F11958" s="2">
        <v>35.0</v>
      </c>
      <c r="G11958" s="2" t="s">
        <v>55</v>
      </c>
      <c r="H11958" s="2" t="s">
        <v>24</v>
      </c>
      <c r="I11958" s="2" t="s">
        <v>30</v>
      </c>
      <c r="J11958" s="2" t="str">
        <f t="array" ref="J11958">XLOOKUP('Transaction Data'!$G11958,Product_Code,Biscuit_Brand)</f>
        <v>Vanilla Wafers</v>
      </c>
      <c r="K11958" s="2">
        <f t="array" ref="K11958">XLOOKUP('Transaction Data'!$G11958,Product_Code,Cost)</f>
        <v>18</v>
      </c>
      <c r="L11958" s="2">
        <f t="array" ref="L11958">XLOOKUP('Transaction Data'!$G11958,Product_Code,Unit_Price)</f>
        <v>36</v>
      </c>
      <c r="M11958" s="3">
        <f>'Transaction Data'!$F11958*'Transaction Data'!$K11958</f>
        <v>630</v>
      </c>
      <c r="N11958" s="3">
        <f>'Transaction Data'!$F11958*'Transaction Data'!$L11958</f>
        <v>1260</v>
      </c>
      <c r="O11958" s="3">
        <f>'Transaction Data'!$N11958-'Transaction Data'!$M11958</f>
        <v>630</v>
      </c>
      <c r="P11958" s="2">
        <f>DATEDIF('Transaction Data'!$D11958,'Transaction Data'!$A11958,"y")</f>
        <v>20</v>
      </c>
      <c r="Q11958" s="2" t="str">
        <f>FLOOR('Transaction Data'!$P11958,15)&amp;"-"&amp;FLOOR('Transaction Data'!$P11958,15)+14</f>
        <v>15-29</v>
      </c>
      <c r="R11958" s="2" t="str">
        <f>IF('Transaction Data'!$L11958&lt;=10,"Less Expensive","Expensive")</f>
        <v>Expensive</v>
      </c>
      <c r="S11958" s="4">
        <f>WEEKDAY('Transaction Data'!$A11958)</f>
        <v>2</v>
      </c>
      <c r="T11958" s="2" t="str">
        <f>IF(WEEKDAY('Transaction Data'!$A11958,2)&lt;6,"Weekday","Weekend")</f>
        <v>Weekday</v>
      </c>
    </row>
    <row r="11959" ht="15.75" customHeight="1">
      <c r="A11959" s="1">
        <v>45653.0</v>
      </c>
      <c r="B11959" s="2" t="s">
        <v>8752</v>
      </c>
      <c r="C11959" s="2" t="s">
        <v>32</v>
      </c>
      <c r="D11959" s="1">
        <v>16716.0</v>
      </c>
      <c r="E11959" s="2" t="s">
        <v>37</v>
      </c>
      <c r="F11959" s="2">
        <v>47.0</v>
      </c>
      <c r="G11959" s="2" t="s">
        <v>57</v>
      </c>
      <c r="H11959" s="2" t="s">
        <v>24</v>
      </c>
      <c r="I11959" s="2" t="s">
        <v>25</v>
      </c>
      <c r="J11959" s="2" t="str">
        <f t="array" ref="J11959">XLOOKUP('Transaction Data'!$G11959,Product_Code,Biscuit_Brand)</f>
        <v>Oatmeal Cookies</v>
      </c>
      <c r="K11959" s="2">
        <f t="array" ref="K11959">XLOOKUP('Transaction Data'!$G11959,Product_Code,Cost)</f>
        <v>19</v>
      </c>
      <c r="L11959" s="2">
        <f t="array" ref="L11959">XLOOKUP('Transaction Data'!$G11959,Product_Code,Unit_Price)</f>
        <v>23</v>
      </c>
      <c r="M11959" s="3">
        <f>'Transaction Data'!$F11959*'Transaction Data'!$K11959</f>
        <v>893</v>
      </c>
      <c r="N11959" s="3">
        <f>'Transaction Data'!$F11959*'Transaction Data'!$L11959</f>
        <v>1081</v>
      </c>
      <c r="O11959" s="3">
        <f>'Transaction Data'!$N11959-'Transaction Data'!$M11959</f>
        <v>188</v>
      </c>
      <c r="P11959" s="2">
        <f>DATEDIF('Transaction Data'!$D11959,'Transaction Data'!$A11959,"y")</f>
        <v>79</v>
      </c>
      <c r="Q11959" s="2" t="str">
        <f>FLOOR('Transaction Data'!$P11959,15)&amp;"-"&amp;FLOOR('Transaction Data'!$P11959,15)+14</f>
        <v>75-89</v>
      </c>
      <c r="R11959" s="2" t="str">
        <f>IF('Transaction Data'!$L11959&lt;=10,"Less Expensive","Expensive")</f>
        <v>Expensive</v>
      </c>
      <c r="S11959" s="4">
        <f>WEEKDAY('Transaction Data'!$A11959)</f>
        <v>6</v>
      </c>
      <c r="T11959" s="2" t="str">
        <f>IF(WEEKDAY('Transaction Data'!$A11959,2)&lt;6,"Weekday","Weekend")</f>
        <v>Weekday</v>
      </c>
    </row>
    <row r="11960" ht="15.75" customHeight="1">
      <c r="A11960" s="1">
        <v>45629.0</v>
      </c>
      <c r="B11960" s="2" t="s">
        <v>667</v>
      </c>
      <c r="C11960" s="2" t="s">
        <v>51</v>
      </c>
      <c r="D11960" s="1">
        <v>38488.0</v>
      </c>
      <c r="E11960" s="2" t="s">
        <v>63</v>
      </c>
      <c r="F11960" s="2">
        <v>217.0</v>
      </c>
      <c r="G11960" s="2" t="s">
        <v>33</v>
      </c>
      <c r="H11960" s="2" t="s">
        <v>45</v>
      </c>
      <c r="I11960" s="2" t="s">
        <v>25</v>
      </c>
      <c r="J11960" s="2" t="str">
        <f t="array" ref="J11960">XLOOKUP('Transaction Data'!$G11960,Product_Code,Biscuit_Brand)</f>
        <v>Caramel Biscuits</v>
      </c>
      <c r="K11960" s="2">
        <f t="array" ref="K11960">XLOOKUP('Transaction Data'!$G11960,Product_Code,Cost)</f>
        <v>18</v>
      </c>
      <c r="L11960" s="2">
        <f t="array" ref="L11960">XLOOKUP('Transaction Data'!$G11960,Product_Code,Unit_Price)</f>
        <v>22</v>
      </c>
      <c r="M11960" s="3">
        <f>'Transaction Data'!$F11960*'Transaction Data'!$K11960</f>
        <v>3906</v>
      </c>
      <c r="N11960" s="3">
        <f>'Transaction Data'!$F11960*'Transaction Data'!$L11960</f>
        <v>4774</v>
      </c>
      <c r="O11960" s="3">
        <f>'Transaction Data'!$N11960-'Transaction Data'!$M11960</f>
        <v>868</v>
      </c>
      <c r="P11960" s="2">
        <f>DATEDIF('Transaction Data'!$D11960,'Transaction Data'!$A11960,"y")</f>
        <v>19</v>
      </c>
      <c r="Q11960" s="2" t="str">
        <f>FLOOR('Transaction Data'!$P11960,15)&amp;"-"&amp;FLOOR('Transaction Data'!$P11960,15)+14</f>
        <v>15-29</v>
      </c>
      <c r="R11960" s="2" t="str">
        <f>IF('Transaction Data'!$L11960&lt;=10,"Less Expensive","Expensive")</f>
        <v>Expensive</v>
      </c>
      <c r="S11960" s="4">
        <f>WEEKDAY('Transaction Data'!$A11960)</f>
        <v>3</v>
      </c>
      <c r="T11960" s="2" t="str">
        <f>IF(WEEKDAY('Transaction Data'!$A11960,2)&lt;6,"Weekday","Weekend")</f>
        <v>Weekday</v>
      </c>
    </row>
    <row r="11961" ht="15.75" customHeight="1">
      <c r="A11961" s="1">
        <v>45637.0</v>
      </c>
      <c r="B11961" s="2" t="s">
        <v>6359</v>
      </c>
      <c r="C11961" s="2" t="s">
        <v>72</v>
      </c>
      <c r="D11961" s="1">
        <v>34782.0</v>
      </c>
      <c r="E11961" s="2" t="s">
        <v>37</v>
      </c>
      <c r="F11961" s="2">
        <v>495.0</v>
      </c>
      <c r="G11961" s="2" t="s">
        <v>28</v>
      </c>
      <c r="H11961" s="2" t="s">
        <v>45</v>
      </c>
      <c r="I11961" s="2" t="s">
        <v>35</v>
      </c>
      <c r="J11961" s="2" t="str">
        <f t="array" ref="J11961">XLOOKUP('Transaction Data'!$G11961,Product_Code,Biscuit_Brand)</f>
        <v>Shortbread</v>
      </c>
      <c r="K11961" s="2">
        <f t="array" ref="K11961">XLOOKUP('Transaction Data'!$G11961,Product_Code,Cost)</f>
        <v>10</v>
      </c>
      <c r="L11961" s="2">
        <f t="array" ref="L11961">XLOOKUP('Transaction Data'!$G11961,Product_Code,Unit_Price)</f>
        <v>45</v>
      </c>
      <c r="M11961" s="3">
        <f>'Transaction Data'!$F11961*'Transaction Data'!$K11961</f>
        <v>4950</v>
      </c>
      <c r="N11961" s="3">
        <f>'Transaction Data'!$F11961*'Transaction Data'!$L11961</f>
        <v>22275</v>
      </c>
      <c r="O11961" s="3">
        <f>'Transaction Data'!$N11961-'Transaction Data'!$M11961</f>
        <v>17325</v>
      </c>
      <c r="P11961" s="2">
        <f>DATEDIF('Transaction Data'!$D11961,'Transaction Data'!$A11961,"y")</f>
        <v>29</v>
      </c>
      <c r="Q11961" s="2" t="str">
        <f>FLOOR('Transaction Data'!$P11961,15)&amp;"-"&amp;FLOOR('Transaction Data'!$P11961,15)+14</f>
        <v>15-29</v>
      </c>
      <c r="R11961" s="2" t="str">
        <f>IF('Transaction Data'!$L11961&lt;=10,"Less Expensive","Expensive")</f>
        <v>Expensive</v>
      </c>
      <c r="S11961" s="4">
        <f>WEEKDAY('Transaction Data'!$A11961)</f>
        <v>4</v>
      </c>
      <c r="T11961" s="2" t="str">
        <f>IF(WEEKDAY('Transaction Data'!$A11961,2)&lt;6,"Weekday","Weekend")</f>
        <v>Weekday</v>
      </c>
    </row>
    <row r="11962" ht="15.75" customHeight="1">
      <c r="A11962" s="1">
        <v>45630.0</v>
      </c>
      <c r="B11962" s="2" t="s">
        <v>1151</v>
      </c>
      <c r="C11962" s="2" t="s">
        <v>65</v>
      </c>
      <c r="D11962" s="1">
        <v>18857.0</v>
      </c>
      <c r="E11962" s="2" t="s">
        <v>63</v>
      </c>
      <c r="F11962" s="2">
        <v>267.0</v>
      </c>
      <c r="G11962" s="2" t="s">
        <v>55</v>
      </c>
      <c r="H11962" s="2" t="s">
        <v>49</v>
      </c>
      <c r="I11962" s="2" t="s">
        <v>25</v>
      </c>
      <c r="J11962" s="2" t="str">
        <f t="array" ref="J11962">XLOOKUP('Transaction Data'!$G11962,Product_Code,Biscuit_Brand)</f>
        <v>Vanilla Wafers</v>
      </c>
      <c r="K11962" s="2">
        <f t="array" ref="K11962">XLOOKUP('Transaction Data'!$G11962,Product_Code,Cost)</f>
        <v>18</v>
      </c>
      <c r="L11962" s="2">
        <f t="array" ref="L11962">XLOOKUP('Transaction Data'!$G11962,Product_Code,Unit_Price)</f>
        <v>36</v>
      </c>
      <c r="M11962" s="3">
        <f>'Transaction Data'!$F11962*'Transaction Data'!$K11962</f>
        <v>4806</v>
      </c>
      <c r="N11962" s="3">
        <f>'Transaction Data'!$F11962*'Transaction Data'!$L11962</f>
        <v>9612</v>
      </c>
      <c r="O11962" s="3">
        <f>'Transaction Data'!$N11962-'Transaction Data'!$M11962</f>
        <v>4806</v>
      </c>
      <c r="P11962" s="2">
        <f>DATEDIF('Transaction Data'!$D11962,'Transaction Data'!$A11962,"y")</f>
        <v>73</v>
      </c>
      <c r="Q11962" s="2" t="str">
        <f>FLOOR('Transaction Data'!$P11962,15)&amp;"-"&amp;FLOOR('Transaction Data'!$P11962,15)+14</f>
        <v>60-74</v>
      </c>
      <c r="R11962" s="2" t="str">
        <f>IF('Transaction Data'!$L11962&lt;=10,"Less Expensive","Expensive")</f>
        <v>Expensive</v>
      </c>
      <c r="S11962" s="4">
        <f>WEEKDAY('Transaction Data'!$A11962)</f>
        <v>4</v>
      </c>
      <c r="T11962" s="2" t="str">
        <f>IF(WEEKDAY('Transaction Data'!$A11962,2)&lt;6,"Weekday","Weekend")</f>
        <v>Weekday</v>
      </c>
    </row>
    <row r="11963" ht="15.75" customHeight="1">
      <c r="A11963" s="1">
        <v>45653.0</v>
      </c>
      <c r="B11963" s="2" t="s">
        <v>4733</v>
      </c>
      <c r="C11963" s="2" t="s">
        <v>51</v>
      </c>
      <c r="D11963" s="1">
        <v>20835.0</v>
      </c>
      <c r="E11963" s="2" t="s">
        <v>27</v>
      </c>
      <c r="F11963" s="2">
        <v>57.0</v>
      </c>
      <c r="G11963" s="2" t="s">
        <v>55</v>
      </c>
      <c r="H11963" s="2" t="s">
        <v>34</v>
      </c>
      <c r="I11963" s="2" t="s">
        <v>30</v>
      </c>
      <c r="J11963" s="2" t="str">
        <f t="array" ref="J11963">XLOOKUP('Transaction Data'!$G11963,Product_Code,Biscuit_Brand)</f>
        <v>Vanilla Wafers</v>
      </c>
      <c r="K11963" s="2">
        <f t="array" ref="K11963">XLOOKUP('Transaction Data'!$G11963,Product_Code,Cost)</f>
        <v>18</v>
      </c>
      <c r="L11963" s="2">
        <f t="array" ref="L11963">XLOOKUP('Transaction Data'!$G11963,Product_Code,Unit_Price)</f>
        <v>36</v>
      </c>
      <c r="M11963" s="3">
        <f>'Transaction Data'!$F11963*'Transaction Data'!$K11963</f>
        <v>1026</v>
      </c>
      <c r="N11963" s="3">
        <f>'Transaction Data'!$F11963*'Transaction Data'!$L11963</f>
        <v>2052</v>
      </c>
      <c r="O11963" s="3">
        <f>'Transaction Data'!$N11963-'Transaction Data'!$M11963</f>
        <v>1026</v>
      </c>
      <c r="P11963" s="2">
        <f>DATEDIF('Transaction Data'!$D11963,'Transaction Data'!$A11963,"y")</f>
        <v>67</v>
      </c>
      <c r="Q11963" s="2" t="str">
        <f>FLOOR('Transaction Data'!$P11963,15)&amp;"-"&amp;FLOOR('Transaction Data'!$P11963,15)+14</f>
        <v>60-74</v>
      </c>
      <c r="R11963" s="2" t="str">
        <f>IF('Transaction Data'!$L11963&lt;=10,"Less Expensive","Expensive")</f>
        <v>Expensive</v>
      </c>
      <c r="S11963" s="4">
        <f>WEEKDAY('Transaction Data'!$A11963)</f>
        <v>6</v>
      </c>
      <c r="T11963" s="2" t="str">
        <f>IF(WEEKDAY('Transaction Data'!$A11963,2)&lt;6,"Weekday","Weekend")</f>
        <v>Weekday</v>
      </c>
    </row>
    <row r="11964" ht="15.75" customHeight="1">
      <c r="A11964" s="1">
        <v>45640.0</v>
      </c>
      <c r="B11964" s="2" t="s">
        <v>5704</v>
      </c>
      <c r="C11964" s="2" t="s">
        <v>41</v>
      </c>
      <c r="D11964" s="1">
        <v>16540.0</v>
      </c>
      <c r="E11964" s="2" t="s">
        <v>37</v>
      </c>
      <c r="F11964" s="2">
        <v>346.0</v>
      </c>
      <c r="G11964" s="2" t="s">
        <v>38</v>
      </c>
      <c r="H11964" s="2" t="s">
        <v>42</v>
      </c>
      <c r="I11964" s="2" t="s">
        <v>25</v>
      </c>
      <c r="J11964" s="2" t="str">
        <f t="array" ref="J11964">XLOOKUP('Transaction Data'!$G11964,Product_Code,Biscuit_Brand)</f>
        <v>Ginger Snaps</v>
      </c>
      <c r="K11964" s="2">
        <f t="array" ref="K11964">XLOOKUP('Transaction Data'!$G11964,Product_Code,Cost)</f>
        <v>14</v>
      </c>
      <c r="L11964" s="2">
        <f t="array" ref="L11964">XLOOKUP('Transaction Data'!$G11964,Product_Code,Unit_Price)</f>
        <v>28</v>
      </c>
      <c r="M11964" s="3">
        <f>'Transaction Data'!$F11964*'Transaction Data'!$K11964</f>
        <v>4844</v>
      </c>
      <c r="N11964" s="3">
        <f>'Transaction Data'!$F11964*'Transaction Data'!$L11964</f>
        <v>9688</v>
      </c>
      <c r="O11964" s="3">
        <f>'Transaction Data'!$N11964-'Transaction Data'!$M11964</f>
        <v>4844</v>
      </c>
      <c r="P11964" s="2">
        <f>DATEDIF('Transaction Data'!$D11964,'Transaction Data'!$A11964,"y")</f>
        <v>79</v>
      </c>
      <c r="Q11964" s="2" t="str">
        <f>FLOOR('Transaction Data'!$P11964,15)&amp;"-"&amp;FLOOR('Transaction Data'!$P11964,15)+14</f>
        <v>75-89</v>
      </c>
      <c r="R11964" s="2" t="str">
        <f>IF('Transaction Data'!$L11964&lt;=10,"Less Expensive","Expensive")</f>
        <v>Expensive</v>
      </c>
      <c r="S11964" s="4">
        <f>WEEKDAY('Transaction Data'!$A11964)</f>
        <v>7</v>
      </c>
      <c r="T11964" s="2" t="str">
        <f>IF(WEEKDAY('Transaction Data'!$A11964,2)&lt;6,"Weekday","Weekend")</f>
        <v>Weekend</v>
      </c>
    </row>
    <row r="11965" ht="15.75" customHeight="1">
      <c r="A11965" s="1">
        <v>45638.0</v>
      </c>
      <c r="B11965" s="2" t="s">
        <v>2876</v>
      </c>
      <c r="C11965" s="2" t="s">
        <v>21</v>
      </c>
      <c r="D11965" s="1">
        <v>33352.0</v>
      </c>
      <c r="E11965" s="2" t="s">
        <v>22</v>
      </c>
      <c r="F11965" s="2">
        <v>79.0</v>
      </c>
      <c r="G11965" s="2" t="s">
        <v>60</v>
      </c>
      <c r="H11965" s="2" t="s">
        <v>29</v>
      </c>
      <c r="I11965" s="2" t="s">
        <v>35</v>
      </c>
      <c r="J11965" s="2" t="str">
        <f t="array" ref="J11965">XLOOKUP('Transaction Data'!$G11965,Product_Code,Biscuit_Brand)</f>
        <v>Peanut Butter Bites</v>
      </c>
      <c r="K11965" s="2">
        <f t="array" ref="K11965">XLOOKUP('Transaction Data'!$G11965,Product_Code,Cost)</f>
        <v>5</v>
      </c>
      <c r="L11965" s="2">
        <f t="array" ref="L11965">XLOOKUP('Transaction Data'!$G11965,Product_Code,Unit_Price)</f>
        <v>7</v>
      </c>
      <c r="M11965" s="3">
        <f>'Transaction Data'!$F11965*'Transaction Data'!$K11965</f>
        <v>395</v>
      </c>
      <c r="N11965" s="3">
        <f>'Transaction Data'!$F11965*'Transaction Data'!$L11965</f>
        <v>553</v>
      </c>
      <c r="O11965" s="3">
        <f>'Transaction Data'!$N11965-'Transaction Data'!$M11965</f>
        <v>158</v>
      </c>
      <c r="P11965" s="2">
        <f>DATEDIF('Transaction Data'!$D11965,'Transaction Data'!$A11965,"y")</f>
        <v>33</v>
      </c>
      <c r="Q11965" s="2" t="str">
        <f>FLOOR('Transaction Data'!$P11965,15)&amp;"-"&amp;FLOOR('Transaction Data'!$P11965,15)+14</f>
        <v>30-44</v>
      </c>
      <c r="R11965" s="2" t="str">
        <f>IF('Transaction Data'!$L11965&lt;=10,"Less Expensive","Expensive")</f>
        <v>Less Expensive</v>
      </c>
      <c r="S11965" s="4">
        <f>WEEKDAY('Transaction Data'!$A11965)</f>
        <v>5</v>
      </c>
      <c r="T11965" s="2" t="str">
        <f>IF(WEEKDAY('Transaction Data'!$A11965,2)&lt;6,"Weekday","Weekend")</f>
        <v>Weekday</v>
      </c>
    </row>
    <row r="11966" ht="15.75" customHeight="1">
      <c r="A11966" s="1">
        <v>45637.0</v>
      </c>
      <c r="B11966" s="2" t="s">
        <v>6731</v>
      </c>
      <c r="C11966" s="2" t="s">
        <v>47</v>
      </c>
      <c r="D11966" s="1">
        <v>28321.0</v>
      </c>
      <c r="E11966" s="2" t="s">
        <v>63</v>
      </c>
      <c r="F11966" s="2">
        <v>269.0</v>
      </c>
      <c r="G11966" s="2" t="s">
        <v>48</v>
      </c>
      <c r="H11966" s="2" t="s">
        <v>52</v>
      </c>
      <c r="I11966" s="2" t="s">
        <v>30</v>
      </c>
      <c r="J11966" s="2" t="str">
        <f t="array" ref="J11966">XLOOKUP('Transaction Data'!$G11966,Product_Code,Biscuit_Brand)</f>
        <v>Lemon Crisps</v>
      </c>
      <c r="K11966" s="2">
        <f t="array" ref="K11966">XLOOKUP('Transaction Data'!$G11966,Product_Code,Cost)</f>
        <v>7</v>
      </c>
      <c r="L11966" s="2">
        <f t="array" ref="L11966">XLOOKUP('Transaction Data'!$G11966,Product_Code,Unit_Price)</f>
        <v>9</v>
      </c>
      <c r="M11966" s="3">
        <f>'Transaction Data'!$F11966*'Transaction Data'!$K11966</f>
        <v>1883</v>
      </c>
      <c r="N11966" s="3">
        <f>'Transaction Data'!$F11966*'Transaction Data'!$L11966</f>
        <v>2421</v>
      </c>
      <c r="O11966" s="3">
        <f>'Transaction Data'!$N11966-'Transaction Data'!$M11966</f>
        <v>538</v>
      </c>
      <c r="P11966" s="2">
        <f>DATEDIF('Transaction Data'!$D11966,'Transaction Data'!$A11966,"y")</f>
        <v>47</v>
      </c>
      <c r="Q11966" s="2" t="str">
        <f>FLOOR('Transaction Data'!$P11966,15)&amp;"-"&amp;FLOOR('Transaction Data'!$P11966,15)+14</f>
        <v>45-59</v>
      </c>
      <c r="R11966" s="2" t="str">
        <f>IF('Transaction Data'!$L11966&lt;=10,"Less Expensive","Expensive")</f>
        <v>Less Expensive</v>
      </c>
      <c r="S11966" s="4">
        <f>WEEKDAY('Transaction Data'!$A11966)</f>
        <v>4</v>
      </c>
      <c r="T11966" s="2" t="str">
        <f>IF(WEEKDAY('Transaction Data'!$A11966,2)&lt;6,"Weekday","Weekend")</f>
        <v>Weekday</v>
      </c>
    </row>
    <row r="11967" ht="15.75" customHeight="1">
      <c r="A11967" s="1">
        <v>45637.0</v>
      </c>
      <c r="B11967" s="2" t="s">
        <v>8059</v>
      </c>
      <c r="C11967" s="2" t="s">
        <v>51</v>
      </c>
      <c r="D11967" s="1">
        <v>34860.0</v>
      </c>
      <c r="E11967" s="2" t="s">
        <v>63</v>
      </c>
      <c r="F11967" s="2">
        <v>409.0</v>
      </c>
      <c r="G11967" s="2" t="s">
        <v>60</v>
      </c>
      <c r="H11967" s="2" t="s">
        <v>24</v>
      </c>
      <c r="I11967" s="2" t="s">
        <v>30</v>
      </c>
      <c r="J11967" s="2" t="str">
        <f t="array" ref="J11967">XLOOKUP('Transaction Data'!$G11967,Product_Code,Biscuit_Brand)</f>
        <v>Peanut Butter Bites</v>
      </c>
      <c r="K11967" s="2">
        <f t="array" ref="K11967">XLOOKUP('Transaction Data'!$G11967,Product_Code,Cost)</f>
        <v>5</v>
      </c>
      <c r="L11967" s="2">
        <f t="array" ref="L11967">XLOOKUP('Transaction Data'!$G11967,Product_Code,Unit_Price)</f>
        <v>7</v>
      </c>
      <c r="M11967" s="3">
        <f>'Transaction Data'!$F11967*'Transaction Data'!$K11967</f>
        <v>2045</v>
      </c>
      <c r="N11967" s="3">
        <f>'Transaction Data'!$F11967*'Transaction Data'!$L11967</f>
        <v>2863</v>
      </c>
      <c r="O11967" s="3">
        <f>'Transaction Data'!$N11967-'Transaction Data'!$M11967</f>
        <v>818</v>
      </c>
      <c r="P11967" s="2">
        <f>DATEDIF('Transaction Data'!$D11967,'Transaction Data'!$A11967,"y")</f>
        <v>29</v>
      </c>
      <c r="Q11967" s="2" t="str">
        <f>FLOOR('Transaction Data'!$P11967,15)&amp;"-"&amp;FLOOR('Transaction Data'!$P11967,15)+14</f>
        <v>15-29</v>
      </c>
      <c r="R11967" s="2" t="str">
        <f>IF('Transaction Data'!$L11967&lt;=10,"Less Expensive","Expensive")</f>
        <v>Less Expensive</v>
      </c>
      <c r="S11967" s="4">
        <f>WEEKDAY('Transaction Data'!$A11967)</f>
        <v>4</v>
      </c>
      <c r="T11967" s="2" t="str">
        <f>IF(WEEKDAY('Transaction Data'!$A11967,2)&lt;6,"Weekday","Weekend")</f>
        <v>Weekday</v>
      </c>
    </row>
    <row r="11968" ht="15.75" customHeight="1">
      <c r="A11968" s="1">
        <v>45635.0</v>
      </c>
      <c r="B11968" s="2" t="s">
        <v>2351</v>
      </c>
      <c r="C11968" s="2" t="s">
        <v>65</v>
      </c>
      <c r="D11968" s="1">
        <v>33500.0</v>
      </c>
      <c r="E11968" s="2" t="s">
        <v>27</v>
      </c>
      <c r="F11968" s="2">
        <v>300.0</v>
      </c>
      <c r="G11968" s="2" t="s">
        <v>28</v>
      </c>
      <c r="H11968" s="2" t="s">
        <v>45</v>
      </c>
      <c r="I11968" s="2" t="s">
        <v>35</v>
      </c>
      <c r="J11968" s="2" t="str">
        <f t="array" ref="J11968">XLOOKUP('Transaction Data'!$G11968,Product_Code,Biscuit_Brand)</f>
        <v>Shortbread</v>
      </c>
      <c r="K11968" s="2">
        <f t="array" ref="K11968">XLOOKUP('Transaction Data'!$G11968,Product_Code,Cost)</f>
        <v>10</v>
      </c>
      <c r="L11968" s="2">
        <f t="array" ref="L11968">XLOOKUP('Transaction Data'!$G11968,Product_Code,Unit_Price)</f>
        <v>45</v>
      </c>
      <c r="M11968" s="3">
        <f>'Transaction Data'!$F11968*'Transaction Data'!$K11968</f>
        <v>3000</v>
      </c>
      <c r="N11968" s="3">
        <f>'Transaction Data'!$F11968*'Transaction Data'!$L11968</f>
        <v>13500</v>
      </c>
      <c r="O11968" s="3">
        <f>'Transaction Data'!$N11968-'Transaction Data'!$M11968</f>
        <v>10500</v>
      </c>
      <c r="P11968" s="2">
        <f>DATEDIF('Transaction Data'!$D11968,'Transaction Data'!$A11968,"y")</f>
        <v>33</v>
      </c>
      <c r="Q11968" s="2" t="str">
        <f>FLOOR('Transaction Data'!$P11968,15)&amp;"-"&amp;FLOOR('Transaction Data'!$P11968,15)+14</f>
        <v>30-44</v>
      </c>
      <c r="R11968" s="2" t="str">
        <f>IF('Transaction Data'!$L11968&lt;=10,"Less Expensive","Expensive")</f>
        <v>Expensive</v>
      </c>
      <c r="S11968" s="4">
        <f>WEEKDAY('Transaction Data'!$A11968)</f>
        <v>2</v>
      </c>
      <c r="T11968" s="2" t="str">
        <f>IF(WEEKDAY('Transaction Data'!$A11968,2)&lt;6,"Weekday","Weekend")</f>
        <v>Weekday</v>
      </c>
    </row>
    <row r="11969" ht="15.75" customHeight="1">
      <c r="A11969" s="1">
        <v>45655.0</v>
      </c>
      <c r="B11969" s="2" t="s">
        <v>8645</v>
      </c>
      <c r="C11969" s="2" t="s">
        <v>78</v>
      </c>
      <c r="D11969" s="1">
        <v>33912.0</v>
      </c>
      <c r="E11969" s="2" t="s">
        <v>27</v>
      </c>
      <c r="F11969" s="2">
        <v>291.0</v>
      </c>
      <c r="G11969" s="2" t="s">
        <v>44</v>
      </c>
      <c r="H11969" s="2" t="s">
        <v>29</v>
      </c>
      <c r="I11969" s="2" t="s">
        <v>35</v>
      </c>
      <c r="J11969" s="2" t="str">
        <f t="array" ref="J11969">XLOOKUP('Transaction Data'!$G11969,Product_Code,Biscuit_Brand)</f>
        <v>Butter Crunch</v>
      </c>
      <c r="K11969" s="2">
        <f t="array" ref="K11969">XLOOKUP('Transaction Data'!$G11969,Product_Code,Cost)</f>
        <v>10</v>
      </c>
      <c r="L11969" s="2">
        <f t="array" ref="L11969">XLOOKUP('Transaction Data'!$G11969,Product_Code,Unit_Price)</f>
        <v>11</v>
      </c>
      <c r="M11969" s="3">
        <f>'Transaction Data'!$F11969*'Transaction Data'!$K11969</f>
        <v>2910</v>
      </c>
      <c r="N11969" s="3">
        <f>'Transaction Data'!$F11969*'Transaction Data'!$L11969</f>
        <v>3201</v>
      </c>
      <c r="O11969" s="3">
        <f>'Transaction Data'!$N11969-'Transaction Data'!$M11969</f>
        <v>291</v>
      </c>
      <c r="P11969" s="2">
        <f>DATEDIF('Transaction Data'!$D11969,'Transaction Data'!$A11969,"y")</f>
        <v>32</v>
      </c>
      <c r="Q11969" s="2" t="str">
        <f>FLOOR('Transaction Data'!$P11969,15)&amp;"-"&amp;FLOOR('Transaction Data'!$P11969,15)+14</f>
        <v>30-44</v>
      </c>
      <c r="R11969" s="2" t="str">
        <f>IF('Transaction Data'!$L11969&lt;=10,"Less Expensive","Expensive")</f>
        <v>Expensive</v>
      </c>
      <c r="S11969" s="4">
        <f>WEEKDAY('Transaction Data'!$A11969)</f>
        <v>1</v>
      </c>
      <c r="T11969" s="2" t="str">
        <f>IF(WEEKDAY('Transaction Data'!$A11969,2)&lt;6,"Weekday","Weekend")</f>
        <v>Weekend</v>
      </c>
    </row>
    <row r="11970" ht="15.75" customHeight="1">
      <c r="A11970" s="1">
        <v>45634.0</v>
      </c>
      <c r="B11970" s="2" t="s">
        <v>2934</v>
      </c>
      <c r="C11970" s="2" t="s">
        <v>47</v>
      </c>
      <c r="D11970" s="1">
        <v>29389.0</v>
      </c>
      <c r="E11970" s="2" t="s">
        <v>63</v>
      </c>
      <c r="F11970" s="2">
        <v>417.0</v>
      </c>
      <c r="G11970" s="2" t="s">
        <v>48</v>
      </c>
      <c r="H11970" s="2" t="s">
        <v>29</v>
      </c>
      <c r="I11970" s="2" t="s">
        <v>25</v>
      </c>
      <c r="J11970" s="2" t="str">
        <f t="array" ref="J11970">XLOOKUP('Transaction Data'!$G11970,Product_Code,Biscuit_Brand)</f>
        <v>Lemon Crisps</v>
      </c>
      <c r="K11970" s="2">
        <f t="array" ref="K11970">XLOOKUP('Transaction Data'!$G11970,Product_Code,Cost)</f>
        <v>7</v>
      </c>
      <c r="L11970" s="2">
        <f t="array" ref="L11970">XLOOKUP('Transaction Data'!$G11970,Product_Code,Unit_Price)</f>
        <v>9</v>
      </c>
      <c r="M11970" s="3">
        <f>'Transaction Data'!$F11970*'Transaction Data'!$K11970</f>
        <v>2919</v>
      </c>
      <c r="N11970" s="3">
        <f>'Transaction Data'!$F11970*'Transaction Data'!$L11970</f>
        <v>3753</v>
      </c>
      <c r="O11970" s="3">
        <f>'Transaction Data'!$N11970-'Transaction Data'!$M11970</f>
        <v>834</v>
      </c>
      <c r="P11970" s="2">
        <f>DATEDIF('Transaction Data'!$D11970,'Transaction Data'!$A11970,"y")</f>
        <v>44</v>
      </c>
      <c r="Q11970" s="2" t="str">
        <f>FLOOR('Transaction Data'!$P11970,15)&amp;"-"&amp;FLOOR('Transaction Data'!$P11970,15)+14</f>
        <v>30-44</v>
      </c>
      <c r="R11970" s="2" t="str">
        <f>IF('Transaction Data'!$L11970&lt;=10,"Less Expensive","Expensive")</f>
        <v>Less Expensive</v>
      </c>
      <c r="S11970" s="4">
        <f>WEEKDAY('Transaction Data'!$A11970)</f>
        <v>1</v>
      </c>
      <c r="T11970" s="2" t="str">
        <f>IF(WEEKDAY('Transaction Data'!$A11970,2)&lt;6,"Weekday","Weekend")</f>
        <v>Weekend</v>
      </c>
    </row>
    <row r="11971" ht="15.75" customHeight="1">
      <c r="A11971" s="1">
        <v>45652.0</v>
      </c>
      <c r="B11971" s="2" t="s">
        <v>8382</v>
      </c>
      <c r="C11971" s="2" t="s">
        <v>51</v>
      </c>
      <c r="D11971" s="1">
        <v>36206.0</v>
      </c>
      <c r="E11971" s="2" t="s">
        <v>22</v>
      </c>
      <c r="F11971" s="2">
        <v>116.0</v>
      </c>
      <c r="G11971" s="2" t="s">
        <v>60</v>
      </c>
      <c r="H11971" s="2" t="s">
        <v>24</v>
      </c>
      <c r="I11971" s="2" t="s">
        <v>25</v>
      </c>
      <c r="J11971" s="2" t="str">
        <f t="array" ref="J11971">XLOOKUP('Transaction Data'!$G11971,Product_Code,Biscuit_Brand)</f>
        <v>Peanut Butter Bites</v>
      </c>
      <c r="K11971" s="2">
        <f t="array" ref="K11971">XLOOKUP('Transaction Data'!$G11971,Product_Code,Cost)</f>
        <v>5</v>
      </c>
      <c r="L11971" s="2">
        <f t="array" ref="L11971">XLOOKUP('Transaction Data'!$G11971,Product_Code,Unit_Price)</f>
        <v>7</v>
      </c>
      <c r="M11971" s="3">
        <f>'Transaction Data'!$F11971*'Transaction Data'!$K11971</f>
        <v>580</v>
      </c>
      <c r="N11971" s="3">
        <f>'Transaction Data'!$F11971*'Transaction Data'!$L11971</f>
        <v>812</v>
      </c>
      <c r="O11971" s="3">
        <f>'Transaction Data'!$N11971-'Transaction Data'!$M11971</f>
        <v>232</v>
      </c>
      <c r="P11971" s="2">
        <f>DATEDIF('Transaction Data'!$D11971,'Transaction Data'!$A11971,"y")</f>
        <v>25</v>
      </c>
      <c r="Q11971" s="2" t="str">
        <f>FLOOR('Transaction Data'!$P11971,15)&amp;"-"&amp;FLOOR('Transaction Data'!$P11971,15)+14</f>
        <v>15-29</v>
      </c>
      <c r="R11971" s="2" t="str">
        <f>IF('Transaction Data'!$L11971&lt;=10,"Less Expensive","Expensive")</f>
        <v>Less Expensive</v>
      </c>
      <c r="S11971" s="4">
        <f>WEEKDAY('Transaction Data'!$A11971)</f>
        <v>5</v>
      </c>
      <c r="T11971" s="2" t="str">
        <f>IF(WEEKDAY('Transaction Data'!$A11971,2)&lt;6,"Weekday","Weekend")</f>
        <v>Weekday</v>
      </c>
    </row>
    <row r="11972" ht="15.75" customHeight="1">
      <c r="A11972" s="1">
        <v>45645.0</v>
      </c>
      <c r="B11972" s="2" t="s">
        <v>2354</v>
      </c>
      <c r="C11972" s="2" t="s">
        <v>47</v>
      </c>
      <c r="D11972" s="1">
        <v>23437.0</v>
      </c>
      <c r="E11972" s="2" t="s">
        <v>27</v>
      </c>
      <c r="F11972" s="2">
        <v>460.0</v>
      </c>
      <c r="G11972" s="2" t="s">
        <v>60</v>
      </c>
      <c r="H11972" s="2" t="s">
        <v>42</v>
      </c>
      <c r="I11972" s="2" t="s">
        <v>30</v>
      </c>
      <c r="J11972" s="2" t="str">
        <f t="array" ref="J11972">XLOOKUP('Transaction Data'!$G11972,Product_Code,Biscuit_Brand)</f>
        <v>Peanut Butter Bites</v>
      </c>
      <c r="K11972" s="2">
        <f t="array" ref="K11972">XLOOKUP('Transaction Data'!$G11972,Product_Code,Cost)</f>
        <v>5</v>
      </c>
      <c r="L11972" s="2">
        <f t="array" ref="L11972">XLOOKUP('Transaction Data'!$G11972,Product_Code,Unit_Price)</f>
        <v>7</v>
      </c>
      <c r="M11972" s="3">
        <f>'Transaction Data'!$F11972*'Transaction Data'!$K11972</f>
        <v>2300</v>
      </c>
      <c r="N11972" s="3">
        <f>'Transaction Data'!$F11972*'Transaction Data'!$L11972</f>
        <v>3220</v>
      </c>
      <c r="O11972" s="3">
        <f>'Transaction Data'!$N11972-'Transaction Data'!$M11972</f>
        <v>920</v>
      </c>
      <c r="P11972" s="2">
        <f>DATEDIF('Transaction Data'!$D11972,'Transaction Data'!$A11972,"y")</f>
        <v>60</v>
      </c>
      <c r="Q11972" s="2" t="str">
        <f>FLOOR('Transaction Data'!$P11972,15)&amp;"-"&amp;FLOOR('Transaction Data'!$P11972,15)+14</f>
        <v>60-74</v>
      </c>
      <c r="R11972" s="2" t="str">
        <f>IF('Transaction Data'!$L11972&lt;=10,"Less Expensive","Expensive")</f>
        <v>Less Expensive</v>
      </c>
      <c r="S11972" s="4">
        <f>WEEKDAY('Transaction Data'!$A11972)</f>
        <v>5</v>
      </c>
      <c r="T11972" s="2" t="str">
        <f>IF(WEEKDAY('Transaction Data'!$A11972,2)&lt;6,"Weekday","Weekend")</f>
        <v>Weekday</v>
      </c>
    </row>
    <row r="11973" ht="15.75" customHeight="1">
      <c r="A11973" s="1">
        <v>45638.0</v>
      </c>
      <c r="B11973" s="2" t="s">
        <v>7695</v>
      </c>
      <c r="C11973" s="2" t="s">
        <v>54</v>
      </c>
      <c r="D11973" s="1">
        <v>18885.0</v>
      </c>
      <c r="E11973" s="2" t="s">
        <v>63</v>
      </c>
      <c r="F11973" s="2">
        <v>397.0</v>
      </c>
      <c r="G11973" s="2" t="s">
        <v>44</v>
      </c>
      <c r="H11973" s="2" t="s">
        <v>45</v>
      </c>
      <c r="I11973" s="2" t="s">
        <v>25</v>
      </c>
      <c r="J11973" s="2" t="str">
        <f t="array" ref="J11973">XLOOKUP('Transaction Data'!$G11973,Product_Code,Biscuit_Brand)</f>
        <v>Butter Crunch</v>
      </c>
      <c r="K11973" s="2">
        <f t="array" ref="K11973">XLOOKUP('Transaction Data'!$G11973,Product_Code,Cost)</f>
        <v>10</v>
      </c>
      <c r="L11973" s="2">
        <f t="array" ref="L11973">XLOOKUP('Transaction Data'!$G11973,Product_Code,Unit_Price)</f>
        <v>11</v>
      </c>
      <c r="M11973" s="3">
        <f>'Transaction Data'!$F11973*'Transaction Data'!$K11973</f>
        <v>3970</v>
      </c>
      <c r="N11973" s="3">
        <f>'Transaction Data'!$F11973*'Transaction Data'!$L11973</f>
        <v>4367</v>
      </c>
      <c r="O11973" s="3">
        <f>'Transaction Data'!$N11973-'Transaction Data'!$M11973</f>
        <v>397</v>
      </c>
      <c r="P11973" s="2">
        <f>DATEDIF('Transaction Data'!$D11973,'Transaction Data'!$A11973,"y")</f>
        <v>73</v>
      </c>
      <c r="Q11973" s="2" t="str">
        <f>FLOOR('Transaction Data'!$P11973,15)&amp;"-"&amp;FLOOR('Transaction Data'!$P11973,15)+14</f>
        <v>60-74</v>
      </c>
      <c r="R11973" s="2" t="str">
        <f>IF('Transaction Data'!$L11973&lt;=10,"Less Expensive","Expensive")</f>
        <v>Expensive</v>
      </c>
      <c r="S11973" s="4">
        <f>WEEKDAY('Transaction Data'!$A11973)</f>
        <v>5</v>
      </c>
      <c r="T11973" s="2" t="str">
        <f>IF(WEEKDAY('Transaction Data'!$A11973,2)&lt;6,"Weekday","Weekend")</f>
        <v>Weekday</v>
      </c>
    </row>
    <row r="11974" ht="15.75" customHeight="1">
      <c r="A11974" s="1">
        <v>45632.0</v>
      </c>
      <c r="B11974" s="2" t="s">
        <v>2740</v>
      </c>
      <c r="C11974" s="2" t="s">
        <v>69</v>
      </c>
      <c r="D11974" s="1">
        <v>35472.0</v>
      </c>
      <c r="E11974" s="2" t="s">
        <v>63</v>
      </c>
      <c r="F11974" s="2">
        <v>287.0</v>
      </c>
      <c r="G11974" s="2" t="s">
        <v>55</v>
      </c>
      <c r="H11974" s="2" t="s">
        <v>24</v>
      </c>
      <c r="I11974" s="2" t="s">
        <v>25</v>
      </c>
      <c r="J11974" s="2" t="str">
        <f t="array" ref="J11974">XLOOKUP('Transaction Data'!$G11974,Product_Code,Biscuit_Brand)</f>
        <v>Vanilla Wafers</v>
      </c>
      <c r="K11974" s="2">
        <f t="array" ref="K11974">XLOOKUP('Transaction Data'!$G11974,Product_Code,Cost)</f>
        <v>18</v>
      </c>
      <c r="L11974" s="2">
        <f t="array" ref="L11974">XLOOKUP('Transaction Data'!$G11974,Product_Code,Unit_Price)</f>
        <v>36</v>
      </c>
      <c r="M11974" s="3">
        <f>'Transaction Data'!$F11974*'Transaction Data'!$K11974</f>
        <v>5166</v>
      </c>
      <c r="N11974" s="3">
        <f>'Transaction Data'!$F11974*'Transaction Data'!$L11974</f>
        <v>10332</v>
      </c>
      <c r="O11974" s="3">
        <f>'Transaction Data'!$N11974-'Transaction Data'!$M11974</f>
        <v>5166</v>
      </c>
      <c r="P11974" s="2">
        <f>DATEDIF('Transaction Data'!$D11974,'Transaction Data'!$A11974,"y")</f>
        <v>27</v>
      </c>
      <c r="Q11974" s="2" t="str">
        <f>FLOOR('Transaction Data'!$P11974,15)&amp;"-"&amp;FLOOR('Transaction Data'!$P11974,15)+14</f>
        <v>15-29</v>
      </c>
      <c r="R11974" s="2" t="str">
        <f>IF('Transaction Data'!$L11974&lt;=10,"Less Expensive","Expensive")</f>
        <v>Expensive</v>
      </c>
      <c r="S11974" s="4">
        <f>WEEKDAY('Transaction Data'!$A11974)</f>
        <v>6</v>
      </c>
      <c r="T11974" s="2" t="str">
        <f>IF(WEEKDAY('Transaction Data'!$A11974,2)&lt;6,"Weekday","Weekend")</f>
        <v>Weekday</v>
      </c>
    </row>
    <row r="11975" ht="15.75" customHeight="1">
      <c r="A11975" s="1">
        <v>45629.0</v>
      </c>
      <c r="B11975" s="2" t="s">
        <v>991</v>
      </c>
      <c r="C11975" s="2" t="s">
        <v>72</v>
      </c>
      <c r="D11975" s="1">
        <v>30520.0</v>
      </c>
      <c r="E11975" s="2" t="s">
        <v>37</v>
      </c>
      <c r="F11975" s="2">
        <v>352.0</v>
      </c>
      <c r="G11975" s="2" t="s">
        <v>60</v>
      </c>
      <c r="H11975" s="2" t="s">
        <v>52</v>
      </c>
      <c r="I11975" s="2" t="s">
        <v>35</v>
      </c>
      <c r="J11975" s="2" t="str">
        <f t="array" ref="J11975">XLOOKUP('Transaction Data'!$G11975,Product_Code,Biscuit_Brand)</f>
        <v>Peanut Butter Bites</v>
      </c>
      <c r="K11975" s="2">
        <f t="array" ref="K11975">XLOOKUP('Transaction Data'!$G11975,Product_Code,Cost)</f>
        <v>5</v>
      </c>
      <c r="L11975" s="2">
        <f t="array" ref="L11975">XLOOKUP('Transaction Data'!$G11975,Product_Code,Unit_Price)</f>
        <v>7</v>
      </c>
      <c r="M11975" s="3">
        <f>'Transaction Data'!$F11975*'Transaction Data'!$K11975</f>
        <v>1760</v>
      </c>
      <c r="N11975" s="3">
        <f>'Transaction Data'!$F11975*'Transaction Data'!$L11975</f>
        <v>2464</v>
      </c>
      <c r="O11975" s="3">
        <f>'Transaction Data'!$N11975-'Transaction Data'!$M11975</f>
        <v>704</v>
      </c>
      <c r="P11975" s="2">
        <f>DATEDIF('Transaction Data'!$D11975,'Transaction Data'!$A11975,"y")</f>
        <v>41</v>
      </c>
      <c r="Q11975" s="2" t="str">
        <f>FLOOR('Transaction Data'!$P11975,15)&amp;"-"&amp;FLOOR('Transaction Data'!$P11975,15)+14</f>
        <v>30-44</v>
      </c>
      <c r="R11975" s="2" t="str">
        <f>IF('Transaction Data'!$L11975&lt;=10,"Less Expensive","Expensive")</f>
        <v>Less Expensive</v>
      </c>
      <c r="S11975" s="4">
        <f>WEEKDAY('Transaction Data'!$A11975)</f>
        <v>3</v>
      </c>
      <c r="T11975" s="2" t="str">
        <f>IF(WEEKDAY('Transaction Data'!$A11975,2)&lt;6,"Weekday","Weekend")</f>
        <v>Weekday</v>
      </c>
    </row>
    <row r="11976" ht="15.75" customHeight="1">
      <c r="A11976" s="1">
        <v>45646.0</v>
      </c>
      <c r="B11976" s="2" t="s">
        <v>6054</v>
      </c>
      <c r="C11976" s="2" t="s">
        <v>65</v>
      </c>
      <c r="D11976" s="1">
        <v>31778.0</v>
      </c>
      <c r="E11976" s="2" t="s">
        <v>22</v>
      </c>
      <c r="F11976" s="2">
        <v>120.0</v>
      </c>
      <c r="G11976" s="2" t="s">
        <v>61</v>
      </c>
      <c r="H11976" s="2" t="s">
        <v>52</v>
      </c>
      <c r="I11976" s="2" t="s">
        <v>25</v>
      </c>
      <c r="J11976" s="2" t="str">
        <f t="array" ref="J11976">XLOOKUP('Transaction Data'!$G11976,Product_Code,Biscuit_Brand)</f>
        <v>Choco Delight</v>
      </c>
      <c r="K11976" s="2">
        <f t="array" ref="K11976">XLOOKUP('Transaction Data'!$G11976,Product_Code,Cost)</f>
        <v>3</v>
      </c>
      <c r="L11976" s="2">
        <f t="array" ref="L11976">XLOOKUP('Transaction Data'!$G11976,Product_Code,Unit_Price)</f>
        <v>5</v>
      </c>
      <c r="M11976" s="3">
        <f>'Transaction Data'!$F11976*'Transaction Data'!$K11976</f>
        <v>360</v>
      </c>
      <c r="N11976" s="3">
        <f>'Transaction Data'!$F11976*'Transaction Data'!$L11976</f>
        <v>600</v>
      </c>
      <c r="O11976" s="3">
        <f>'Transaction Data'!$N11976-'Transaction Data'!$M11976</f>
        <v>240</v>
      </c>
      <c r="P11976" s="2">
        <f>DATEDIF('Transaction Data'!$D11976,'Transaction Data'!$A11976,"y")</f>
        <v>37</v>
      </c>
      <c r="Q11976" s="2" t="str">
        <f>FLOOR('Transaction Data'!$P11976,15)&amp;"-"&amp;FLOOR('Transaction Data'!$P11976,15)+14</f>
        <v>30-44</v>
      </c>
      <c r="R11976" s="2" t="str">
        <f>IF('Transaction Data'!$L11976&lt;=10,"Less Expensive","Expensive")</f>
        <v>Less Expensive</v>
      </c>
      <c r="S11976" s="4">
        <f>WEEKDAY('Transaction Data'!$A11976)</f>
        <v>6</v>
      </c>
      <c r="T11976" s="2" t="str">
        <f>IF(WEEKDAY('Transaction Data'!$A11976,2)&lt;6,"Weekday","Weekend")</f>
        <v>Weekday</v>
      </c>
    </row>
    <row r="11977" ht="15.75" customHeight="1">
      <c r="A11977" s="1">
        <v>45627.0</v>
      </c>
      <c r="B11977" s="2" t="s">
        <v>1675</v>
      </c>
      <c r="C11977" s="2" t="s">
        <v>72</v>
      </c>
      <c r="D11977" s="1">
        <v>18693.0</v>
      </c>
      <c r="E11977" s="2" t="s">
        <v>27</v>
      </c>
      <c r="F11977" s="2">
        <v>318.0</v>
      </c>
      <c r="G11977" s="2" t="s">
        <v>60</v>
      </c>
      <c r="H11977" s="2" t="s">
        <v>29</v>
      </c>
      <c r="I11977" s="2" t="s">
        <v>35</v>
      </c>
      <c r="J11977" s="2" t="str">
        <f t="array" ref="J11977">XLOOKUP('Transaction Data'!$G11977,Product_Code,Biscuit_Brand)</f>
        <v>Peanut Butter Bites</v>
      </c>
      <c r="K11977" s="2">
        <f t="array" ref="K11977">XLOOKUP('Transaction Data'!$G11977,Product_Code,Cost)</f>
        <v>5</v>
      </c>
      <c r="L11977" s="2">
        <f t="array" ref="L11977">XLOOKUP('Transaction Data'!$G11977,Product_Code,Unit_Price)</f>
        <v>7</v>
      </c>
      <c r="M11977" s="3">
        <f>'Transaction Data'!$F11977*'Transaction Data'!$K11977</f>
        <v>1590</v>
      </c>
      <c r="N11977" s="3">
        <f>'Transaction Data'!$F11977*'Transaction Data'!$L11977</f>
        <v>2226</v>
      </c>
      <c r="O11977" s="3">
        <f>'Transaction Data'!$N11977-'Transaction Data'!$M11977</f>
        <v>636</v>
      </c>
      <c r="P11977" s="2">
        <f>DATEDIF('Transaction Data'!$D11977,'Transaction Data'!$A11977,"y")</f>
        <v>73</v>
      </c>
      <c r="Q11977" s="2" t="str">
        <f>FLOOR('Transaction Data'!$P11977,15)&amp;"-"&amp;FLOOR('Transaction Data'!$P11977,15)+14</f>
        <v>60-74</v>
      </c>
      <c r="R11977" s="2" t="str">
        <f>IF('Transaction Data'!$L11977&lt;=10,"Less Expensive","Expensive")</f>
        <v>Less Expensive</v>
      </c>
      <c r="S11977" s="4">
        <f>WEEKDAY('Transaction Data'!$A11977)</f>
        <v>1</v>
      </c>
      <c r="T11977" s="2" t="str">
        <f>IF(WEEKDAY('Transaction Data'!$A11977,2)&lt;6,"Weekday","Weekend")</f>
        <v>Weekend</v>
      </c>
    </row>
    <row r="11978" ht="15.75" customHeight="1">
      <c r="A11978" s="1">
        <v>45639.0</v>
      </c>
      <c r="B11978" s="2" t="s">
        <v>5049</v>
      </c>
      <c r="C11978" s="2" t="s">
        <v>54</v>
      </c>
      <c r="D11978" s="1">
        <v>38423.0</v>
      </c>
      <c r="E11978" s="2" t="s">
        <v>22</v>
      </c>
      <c r="F11978" s="2">
        <v>151.0</v>
      </c>
      <c r="G11978" s="2" t="s">
        <v>48</v>
      </c>
      <c r="H11978" s="2" t="s">
        <v>45</v>
      </c>
      <c r="I11978" s="2" t="s">
        <v>30</v>
      </c>
      <c r="J11978" s="2" t="str">
        <f t="array" ref="J11978">XLOOKUP('Transaction Data'!$G11978,Product_Code,Biscuit_Brand)</f>
        <v>Lemon Crisps</v>
      </c>
      <c r="K11978" s="2">
        <f t="array" ref="K11978">XLOOKUP('Transaction Data'!$G11978,Product_Code,Cost)</f>
        <v>7</v>
      </c>
      <c r="L11978" s="2">
        <f t="array" ref="L11978">XLOOKUP('Transaction Data'!$G11978,Product_Code,Unit_Price)</f>
        <v>9</v>
      </c>
      <c r="M11978" s="3">
        <f>'Transaction Data'!$F11978*'Transaction Data'!$K11978</f>
        <v>1057</v>
      </c>
      <c r="N11978" s="3">
        <f>'Transaction Data'!$F11978*'Transaction Data'!$L11978</f>
        <v>1359</v>
      </c>
      <c r="O11978" s="3">
        <f>'Transaction Data'!$N11978-'Transaction Data'!$M11978</f>
        <v>302</v>
      </c>
      <c r="P11978" s="2">
        <f>DATEDIF('Transaction Data'!$D11978,'Transaction Data'!$A11978,"y")</f>
        <v>19</v>
      </c>
      <c r="Q11978" s="2" t="str">
        <f>FLOOR('Transaction Data'!$P11978,15)&amp;"-"&amp;FLOOR('Transaction Data'!$P11978,15)+14</f>
        <v>15-29</v>
      </c>
      <c r="R11978" s="2" t="str">
        <f>IF('Transaction Data'!$L11978&lt;=10,"Less Expensive","Expensive")</f>
        <v>Less Expensive</v>
      </c>
      <c r="S11978" s="4">
        <f>WEEKDAY('Transaction Data'!$A11978)</f>
        <v>6</v>
      </c>
      <c r="T11978" s="2" t="str">
        <f>IF(WEEKDAY('Transaction Data'!$A11978,2)&lt;6,"Weekday","Weekend")</f>
        <v>Weekday</v>
      </c>
    </row>
    <row r="11979" ht="15.75" customHeight="1">
      <c r="A11979" s="1">
        <v>45640.0</v>
      </c>
      <c r="B11979" s="2" t="s">
        <v>790</v>
      </c>
      <c r="C11979" s="2" t="s">
        <v>78</v>
      </c>
      <c r="D11979" s="1">
        <v>28131.0</v>
      </c>
      <c r="E11979" s="2" t="s">
        <v>37</v>
      </c>
      <c r="F11979" s="2">
        <v>408.0</v>
      </c>
      <c r="G11979" s="2" t="s">
        <v>61</v>
      </c>
      <c r="H11979" s="2" t="s">
        <v>45</v>
      </c>
      <c r="I11979" s="2" t="s">
        <v>30</v>
      </c>
      <c r="J11979" s="2" t="str">
        <f t="array" ref="J11979">XLOOKUP('Transaction Data'!$G11979,Product_Code,Biscuit_Brand)</f>
        <v>Choco Delight</v>
      </c>
      <c r="K11979" s="2">
        <f t="array" ref="K11979">XLOOKUP('Transaction Data'!$G11979,Product_Code,Cost)</f>
        <v>3</v>
      </c>
      <c r="L11979" s="2">
        <f t="array" ref="L11979">XLOOKUP('Transaction Data'!$G11979,Product_Code,Unit_Price)</f>
        <v>5</v>
      </c>
      <c r="M11979" s="3">
        <f>'Transaction Data'!$F11979*'Transaction Data'!$K11979</f>
        <v>1224</v>
      </c>
      <c r="N11979" s="3">
        <f>'Transaction Data'!$F11979*'Transaction Data'!$L11979</f>
        <v>2040</v>
      </c>
      <c r="O11979" s="3">
        <f>'Transaction Data'!$N11979-'Transaction Data'!$M11979</f>
        <v>816</v>
      </c>
      <c r="P11979" s="2">
        <f>DATEDIF('Transaction Data'!$D11979,'Transaction Data'!$A11979,"y")</f>
        <v>47</v>
      </c>
      <c r="Q11979" s="2" t="str">
        <f>FLOOR('Transaction Data'!$P11979,15)&amp;"-"&amp;FLOOR('Transaction Data'!$P11979,15)+14</f>
        <v>45-59</v>
      </c>
      <c r="R11979" s="2" t="str">
        <f>IF('Transaction Data'!$L11979&lt;=10,"Less Expensive","Expensive")</f>
        <v>Less Expensive</v>
      </c>
      <c r="S11979" s="4">
        <f>WEEKDAY('Transaction Data'!$A11979)</f>
        <v>7</v>
      </c>
      <c r="T11979" s="2" t="str">
        <f>IF(WEEKDAY('Transaction Data'!$A11979,2)&lt;6,"Weekday","Weekend")</f>
        <v>Weekend</v>
      </c>
    </row>
    <row r="11980" ht="15.75" customHeight="1">
      <c r="A11980" s="1">
        <v>45648.0</v>
      </c>
      <c r="B11980" s="2" t="s">
        <v>3565</v>
      </c>
      <c r="C11980" s="2" t="s">
        <v>32</v>
      </c>
      <c r="D11980" s="1">
        <v>22205.0</v>
      </c>
      <c r="E11980" s="2" t="s">
        <v>27</v>
      </c>
      <c r="F11980" s="2">
        <v>346.0</v>
      </c>
      <c r="G11980" s="2" t="s">
        <v>55</v>
      </c>
      <c r="H11980" s="2" t="s">
        <v>52</v>
      </c>
      <c r="I11980" s="2" t="s">
        <v>35</v>
      </c>
      <c r="J11980" s="2" t="str">
        <f t="array" ref="J11980">XLOOKUP('Transaction Data'!$G11980,Product_Code,Biscuit_Brand)</f>
        <v>Vanilla Wafers</v>
      </c>
      <c r="K11980" s="2">
        <f t="array" ref="K11980">XLOOKUP('Transaction Data'!$G11980,Product_Code,Cost)</f>
        <v>18</v>
      </c>
      <c r="L11980" s="2">
        <f t="array" ref="L11980">XLOOKUP('Transaction Data'!$G11980,Product_Code,Unit_Price)</f>
        <v>36</v>
      </c>
      <c r="M11980" s="3">
        <f>'Transaction Data'!$F11980*'Transaction Data'!$K11980</f>
        <v>6228</v>
      </c>
      <c r="N11980" s="3">
        <f>'Transaction Data'!$F11980*'Transaction Data'!$L11980</f>
        <v>12456</v>
      </c>
      <c r="O11980" s="3">
        <f>'Transaction Data'!$N11980-'Transaction Data'!$M11980</f>
        <v>6228</v>
      </c>
      <c r="P11980" s="2">
        <f>DATEDIF('Transaction Data'!$D11980,'Transaction Data'!$A11980,"y")</f>
        <v>64</v>
      </c>
      <c r="Q11980" s="2" t="str">
        <f>FLOOR('Transaction Data'!$P11980,15)&amp;"-"&amp;FLOOR('Transaction Data'!$P11980,15)+14</f>
        <v>60-74</v>
      </c>
      <c r="R11980" s="2" t="str">
        <f>IF('Transaction Data'!$L11980&lt;=10,"Less Expensive","Expensive")</f>
        <v>Expensive</v>
      </c>
      <c r="S11980" s="4">
        <f>WEEKDAY('Transaction Data'!$A11980)</f>
        <v>1</v>
      </c>
      <c r="T11980" s="2" t="str">
        <f>IF(WEEKDAY('Transaction Data'!$A11980,2)&lt;6,"Weekday","Weekend")</f>
        <v>Weekend</v>
      </c>
    </row>
    <row r="11981" ht="15.75" customHeight="1">
      <c r="A11981" s="1">
        <v>45628.0</v>
      </c>
      <c r="B11981" s="2" t="s">
        <v>4055</v>
      </c>
      <c r="C11981" s="2" t="s">
        <v>78</v>
      </c>
      <c r="D11981" s="1">
        <v>23734.0</v>
      </c>
      <c r="E11981" s="2" t="s">
        <v>27</v>
      </c>
      <c r="F11981" s="2">
        <v>317.0</v>
      </c>
      <c r="G11981" s="2" t="s">
        <v>44</v>
      </c>
      <c r="H11981" s="2" t="s">
        <v>52</v>
      </c>
      <c r="I11981" s="2" t="s">
        <v>35</v>
      </c>
      <c r="J11981" s="2" t="str">
        <f t="array" ref="J11981">XLOOKUP('Transaction Data'!$G11981,Product_Code,Biscuit_Brand)</f>
        <v>Butter Crunch</v>
      </c>
      <c r="K11981" s="2">
        <f t="array" ref="K11981">XLOOKUP('Transaction Data'!$G11981,Product_Code,Cost)</f>
        <v>10</v>
      </c>
      <c r="L11981" s="2">
        <f t="array" ref="L11981">XLOOKUP('Transaction Data'!$G11981,Product_Code,Unit_Price)</f>
        <v>11</v>
      </c>
      <c r="M11981" s="3">
        <f>'Transaction Data'!$F11981*'Transaction Data'!$K11981</f>
        <v>3170</v>
      </c>
      <c r="N11981" s="3">
        <f>'Transaction Data'!$F11981*'Transaction Data'!$L11981</f>
        <v>3487</v>
      </c>
      <c r="O11981" s="3">
        <f>'Transaction Data'!$N11981-'Transaction Data'!$M11981</f>
        <v>317</v>
      </c>
      <c r="P11981" s="2">
        <f>DATEDIF('Transaction Data'!$D11981,'Transaction Data'!$A11981,"y")</f>
        <v>59</v>
      </c>
      <c r="Q11981" s="2" t="str">
        <f>FLOOR('Transaction Data'!$P11981,15)&amp;"-"&amp;FLOOR('Transaction Data'!$P11981,15)+14</f>
        <v>45-59</v>
      </c>
      <c r="R11981" s="2" t="str">
        <f>IF('Transaction Data'!$L11981&lt;=10,"Less Expensive","Expensive")</f>
        <v>Expensive</v>
      </c>
      <c r="S11981" s="4">
        <f>WEEKDAY('Transaction Data'!$A11981)</f>
        <v>2</v>
      </c>
      <c r="T11981" s="2" t="str">
        <f>IF(WEEKDAY('Transaction Data'!$A11981,2)&lt;6,"Weekday","Weekend")</f>
        <v>Weekday</v>
      </c>
    </row>
    <row r="11982" ht="15.75" customHeight="1">
      <c r="A11982" s="1">
        <v>45655.0</v>
      </c>
      <c r="B11982" s="2" t="s">
        <v>713</v>
      </c>
      <c r="C11982" s="2" t="s">
        <v>47</v>
      </c>
      <c r="D11982" s="1">
        <v>19823.0</v>
      </c>
      <c r="E11982" s="2" t="s">
        <v>63</v>
      </c>
      <c r="F11982" s="2">
        <v>61.0</v>
      </c>
      <c r="G11982" s="2" t="s">
        <v>48</v>
      </c>
      <c r="H11982" s="2" t="s">
        <v>39</v>
      </c>
      <c r="I11982" s="2" t="s">
        <v>25</v>
      </c>
      <c r="J11982" s="2" t="str">
        <f t="array" ref="J11982">XLOOKUP('Transaction Data'!$G11982,Product_Code,Biscuit_Brand)</f>
        <v>Lemon Crisps</v>
      </c>
      <c r="K11982" s="2">
        <f t="array" ref="K11982">XLOOKUP('Transaction Data'!$G11982,Product_Code,Cost)</f>
        <v>7</v>
      </c>
      <c r="L11982" s="2">
        <f t="array" ref="L11982">XLOOKUP('Transaction Data'!$G11982,Product_Code,Unit_Price)</f>
        <v>9</v>
      </c>
      <c r="M11982" s="3">
        <f>'Transaction Data'!$F11982*'Transaction Data'!$K11982</f>
        <v>427</v>
      </c>
      <c r="N11982" s="3">
        <f>'Transaction Data'!$F11982*'Transaction Data'!$L11982</f>
        <v>549</v>
      </c>
      <c r="O11982" s="3">
        <f>'Transaction Data'!$N11982-'Transaction Data'!$M11982</f>
        <v>122</v>
      </c>
      <c r="P11982" s="2">
        <f>DATEDIF('Transaction Data'!$D11982,'Transaction Data'!$A11982,"y")</f>
        <v>70</v>
      </c>
      <c r="Q11982" s="2" t="str">
        <f>FLOOR('Transaction Data'!$P11982,15)&amp;"-"&amp;FLOOR('Transaction Data'!$P11982,15)+14</f>
        <v>60-74</v>
      </c>
      <c r="R11982" s="2" t="str">
        <f>IF('Transaction Data'!$L11982&lt;=10,"Less Expensive","Expensive")</f>
        <v>Less Expensive</v>
      </c>
      <c r="S11982" s="4">
        <f>WEEKDAY('Transaction Data'!$A11982)</f>
        <v>1</v>
      </c>
      <c r="T11982" s="2" t="str">
        <f>IF(WEEKDAY('Transaction Data'!$A11982,2)&lt;6,"Weekday","Weekend")</f>
        <v>Weekend</v>
      </c>
    </row>
    <row r="11983" ht="15.75" customHeight="1">
      <c r="A11983" s="1">
        <v>45638.0</v>
      </c>
      <c r="B11983" s="2" t="s">
        <v>4811</v>
      </c>
      <c r="C11983" s="2" t="s">
        <v>51</v>
      </c>
      <c r="D11983" s="1">
        <v>24397.0</v>
      </c>
      <c r="E11983" s="2" t="s">
        <v>27</v>
      </c>
      <c r="F11983" s="2">
        <v>250.0</v>
      </c>
      <c r="G11983" s="2" t="s">
        <v>33</v>
      </c>
      <c r="H11983" s="2" t="s">
        <v>24</v>
      </c>
      <c r="I11983" s="2" t="s">
        <v>25</v>
      </c>
      <c r="J11983" s="2" t="str">
        <f t="array" ref="J11983">XLOOKUP('Transaction Data'!$G11983,Product_Code,Biscuit_Brand)</f>
        <v>Caramel Biscuits</v>
      </c>
      <c r="K11983" s="2">
        <f t="array" ref="K11983">XLOOKUP('Transaction Data'!$G11983,Product_Code,Cost)</f>
        <v>18</v>
      </c>
      <c r="L11983" s="2">
        <f t="array" ref="L11983">XLOOKUP('Transaction Data'!$G11983,Product_Code,Unit_Price)</f>
        <v>22</v>
      </c>
      <c r="M11983" s="3">
        <f>'Transaction Data'!$F11983*'Transaction Data'!$K11983</f>
        <v>4500</v>
      </c>
      <c r="N11983" s="3">
        <f>'Transaction Data'!$F11983*'Transaction Data'!$L11983</f>
        <v>5500</v>
      </c>
      <c r="O11983" s="3">
        <f>'Transaction Data'!$N11983-'Transaction Data'!$M11983</f>
        <v>1000</v>
      </c>
      <c r="P11983" s="2">
        <f>DATEDIF('Transaction Data'!$D11983,'Transaction Data'!$A11983,"y")</f>
        <v>58</v>
      </c>
      <c r="Q11983" s="2" t="str">
        <f>FLOOR('Transaction Data'!$P11983,15)&amp;"-"&amp;FLOOR('Transaction Data'!$P11983,15)+14</f>
        <v>45-59</v>
      </c>
      <c r="R11983" s="2" t="str">
        <f>IF('Transaction Data'!$L11983&lt;=10,"Less Expensive","Expensive")</f>
        <v>Expensive</v>
      </c>
      <c r="S11983" s="4">
        <f>WEEKDAY('Transaction Data'!$A11983)</f>
        <v>5</v>
      </c>
      <c r="T11983" s="2" t="str">
        <f>IF(WEEKDAY('Transaction Data'!$A11983,2)&lt;6,"Weekday","Weekend")</f>
        <v>Weekday</v>
      </c>
    </row>
    <row r="11984" ht="15.75" customHeight="1">
      <c r="A11984" s="1">
        <v>45640.0</v>
      </c>
      <c r="B11984" s="2" t="s">
        <v>8932</v>
      </c>
      <c r="C11984" s="2" t="s">
        <v>69</v>
      </c>
      <c r="D11984" s="1">
        <v>22293.0</v>
      </c>
      <c r="E11984" s="2" t="s">
        <v>63</v>
      </c>
      <c r="F11984" s="2">
        <v>381.0</v>
      </c>
      <c r="G11984" s="2" t="s">
        <v>33</v>
      </c>
      <c r="H11984" s="2" t="s">
        <v>34</v>
      </c>
      <c r="I11984" s="2" t="s">
        <v>30</v>
      </c>
      <c r="J11984" s="2" t="str">
        <f t="array" ref="J11984">XLOOKUP('Transaction Data'!$G11984,Product_Code,Biscuit_Brand)</f>
        <v>Caramel Biscuits</v>
      </c>
      <c r="K11984" s="2">
        <f t="array" ref="K11984">XLOOKUP('Transaction Data'!$G11984,Product_Code,Cost)</f>
        <v>18</v>
      </c>
      <c r="L11984" s="2">
        <f t="array" ref="L11984">XLOOKUP('Transaction Data'!$G11984,Product_Code,Unit_Price)</f>
        <v>22</v>
      </c>
      <c r="M11984" s="3">
        <f>'Transaction Data'!$F11984*'Transaction Data'!$K11984</f>
        <v>6858</v>
      </c>
      <c r="N11984" s="3">
        <f>'Transaction Data'!$F11984*'Transaction Data'!$L11984</f>
        <v>8382</v>
      </c>
      <c r="O11984" s="3">
        <f>'Transaction Data'!$N11984-'Transaction Data'!$M11984</f>
        <v>1524</v>
      </c>
      <c r="P11984" s="2">
        <f>DATEDIF('Transaction Data'!$D11984,'Transaction Data'!$A11984,"y")</f>
        <v>63</v>
      </c>
      <c r="Q11984" s="2" t="str">
        <f>FLOOR('Transaction Data'!$P11984,15)&amp;"-"&amp;FLOOR('Transaction Data'!$P11984,15)+14</f>
        <v>60-74</v>
      </c>
      <c r="R11984" s="2" t="str">
        <f>IF('Transaction Data'!$L11984&lt;=10,"Less Expensive","Expensive")</f>
        <v>Expensive</v>
      </c>
      <c r="S11984" s="4">
        <f>WEEKDAY('Transaction Data'!$A11984)</f>
        <v>7</v>
      </c>
      <c r="T11984" s="2" t="str">
        <f>IF(WEEKDAY('Transaction Data'!$A11984,2)&lt;6,"Weekday","Weekend")</f>
        <v>Weekend</v>
      </c>
    </row>
    <row r="11985" ht="15.75" customHeight="1">
      <c r="A11985" s="1">
        <v>45637.0</v>
      </c>
      <c r="B11985" s="2" t="s">
        <v>1347</v>
      </c>
      <c r="C11985" s="2" t="s">
        <v>65</v>
      </c>
      <c r="D11985" s="1">
        <v>22597.0</v>
      </c>
      <c r="E11985" s="2" t="s">
        <v>63</v>
      </c>
      <c r="F11985" s="2">
        <v>165.0</v>
      </c>
      <c r="G11985" s="2" t="s">
        <v>38</v>
      </c>
      <c r="H11985" s="2" t="s">
        <v>52</v>
      </c>
      <c r="I11985" s="2" t="s">
        <v>25</v>
      </c>
      <c r="J11985" s="2" t="str">
        <f t="array" ref="J11985">XLOOKUP('Transaction Data'!$G11985,Product_Code,Biscuit_Brand)</f>
        <v>Ginger Snaps</v>
      </c>
      <c r="K11985" s="2">
        <f t="array" ref="K11985">XLOOKUP('Transaction Data'!$G11985,Product_Code,Cost)</f>
        <v>14</v>
      </c>
      <c r="L11985" s="2">
        <f t="array" ref="L11985">XLOOKUP('Transaction Data'!$G11985,Product_Code,Unit_Price)</f>
        <v>28</v>
      </c>
      <c r="M11985" s="3">
        <f>'Transaction Data'!$F11985*'Transaction Data'!$K11985</f>
        <v>2310</v>
      </c>
      <c r="N11985" s="3">
        <f>'Transaction Data'!$F11985*'Transaction Data'!$L11985</f>
        <v>4620</v>
      </c>
      <c r="O11985" s="3">
        <f>'Transaction Data'!$N11985-'Transaction Data'!$M11985</f>
        <v>2310</v>
      </c>
      <c r="P11985" s="2">
        <f>DATEDIF('Transaction Data'!$D11985,'Transaction Data'!$A11985,"y")</f>
        <v>63</v>
      </c>
      <c r="Q11985" s="2" t="str">
        <f>FLOOR('Transaction Data'!$P11985,15)&amp;"-"&amp;FLOOR('Transaction Data'!$P11985,15)+14</f>
        <v>60-74</v>
      </c>
      <c r="R11985" s="2" t="str">
        <f>IF('Transaction Data'!$L11985&lt;=10,"Less Expensive","Expensive")</f>
        <v>Expensive</v>
      </c>
      <c r="S11985" s="4">
        <f>WEEKDAY('Transaction Data'!$A11985)</f>
        <v>4</v>
      </c>
      <c r="T11985" s="2" t="str">
        <f>IF(WEEKDAY('Transaction Data'!$A11985,2)&lt;6,"Weekday","Weekend")</f>
        <v>Weekday</v>
      </c>
    </row>
    <row r="11986" ht="15.75" customHeight="1">
      <c r="A11986" s="1">
        <v>45647.0</v>
      </c>
      <c r="B11986" s="2" t="s">
        <v>2477</v>
      </c>
      <c r="C11986" s="2" t="s">
        <v>72</v>
      </c>
      <c r="D11986" s="1">
        <v>29994.0</v>
      </c>
      <c r="E11986" s="2" t="s">
        <v>37</v>
      </c>
      <c r="F11986" s="2">
        <v>33.0</v>
      </c>
      <c r="G11986" s="2" t="s">
        <v>61</v>
      </c>
      <c r="H11986" s="2" t="s">
        <v>42</v>
      </c>
      <c r="I11986" s="2" t="s">
        <v>25</v>
      </c>
      <c r="J11986" s="2" t="str">
        <f t="array" ref="J11986">XLOOKUP('Transaction Data'!$G11986,Product_Code,Biscuit_Brand)</f>
        <v>Choco Delight</v>
      </c>
      <c r="K11986" s="2">
        <f t="array" ref="K11986">XLOOKUP('Transaction Data'!$G11986,Product_Code,Cost)</f>
        <v>3</v>
      </c>
      <c r="L11986" s="2">
        <f t="array" ref="L11986">XLOOKUP('Transaction Data'!$G11986,Product_Code,Unit_Price)</f>
        <v>5</v>
      </c>
      <c r="M11986" s="3">
        <f>'Transaction Data'!$F11986*'Transaction Data'!$K11986</f>
        <v>99</v>
      </c>
      <c r="N11986" s="3">
        <f>'Transaction Data'!$F11986*'Transaction Data'!$L11986</f>
        <v>165</v>
      </c>
      <c r="O11986" s="3">
        <f>'Transaction Data'!$N11986-'Transaction Data'!$M11986</f>
        <v>66</v>
      </c>
      <c r="P11986" s="2">
        <f>DATEDIF('Transaction Data'!$D11986,'Transaction Data'!$A11986,"y")</f>
        <v>42</v>
      </c>
      <c r="Q11986" s="2" t="str">
        <f>FLOOR('Transaction Data'!$P11986,15)&amp;"-"&amp;FLOOR('Transaction Data'!$P11986,15)+14</f>
        <v>30-44</v>
      </c>
      <c r="R11986" s="2" t="str">
        <f>IF('Transaction Data'!$L11986&lt;=10,"Less Expensive","Expensive")</f>
        <v>Less Expensive</v>
      </c>
      <c r="S11986" s="4">
        <f>WEEKDAY('Transaction Data'!$A11986)</f>
        <v>7</v>
      </c>
      <c r="T11986" s="2" t="str">
        <f>IF(WEEKDAY('Transaction Data'!$A11986,2)&lt;6,"Weekday","Weekend")</f>
        <v>Weekend</v>
      </c>
    </row>
    <row r="11987" ht="15.75" customHeight="1">
      <c r="A11987" s="1">
        <v>45635.0</v>
      </c>
      <c r="B11987" s="2" t="s">
        <v>6623</v>
      </c>
      <c r="C11987" s="2" t="s">
        <v>32</v>
      </c>
      <c r="D11987" s="1">
        <v>17079.0</v>
      </c>
      <c r="E11987" s="2" t="s">
        <v>37</v>
      </c>
      <c r="F11987" s="2">
        <v>59.0</v>
      </c>
      <c r="G11987" s="2" t="s">
        <v>55</v>
      </c>
      <c r="H11987" s="2" t="s">
        <v>52</v>
      </c>
      <c r="I11987" s="2" t="s">
        <v>35</v>
      </c>
      <c r="J11987" s="2" t="str">
        <f t="array" ref="J11987">XLOOKUP('Transaction Data'!$G11987,Product_Code,Biscuit_Brand)</f>
        <v>Vanilla Wafers</v>
      </c>
      <c r="K11987" s="2">
        <f t="array" ref="K11987">XLOOKUP('Transaction Data'!$G11987,Product_Code,Cost)</f>
        <v>18</v>
      </c>
      <c r="L11987" s="2">
        <f t="array" ref="L11987">XLOOKUP('Transaction Data'!$G11987,Product_Code,Unit_Price)</f>
        <v>36</v>
      </c>
      <c r="M11987" s="3">
        <f>'Transaction Data'!$F11987*'Transaction Data'!$K11987</f>
        <v>1062</v>
      </c>
      <c r="N11987" s="3">
        <f>'Transaction Data'!$F11987*'Transaction Data'!$L11987</f>
        <v>2124</v>
      </c>
      <c r="O11987" s="3">
        <f>'Transaction Data'!$N11987-'Transaction Data'!$M11987</f>
        <v>1062</v>
      </c>
      <c r="P11987" s="2">
        <f>DATEDIF('Transaction Data'!$D11987,'Transaction Data'!$A11987,"y")</f>
        <v>78</v>
      </c>
      <c r="Q11987" s="2" t="str">
        <f>FLOOR('Transaction Data'!$P11987,15)&amp;"-"&amp;FLOOR('Transaction Data'!$P11987,15)+14</f>
        <v>75-89</v>
      </c>
      <c r="R11987" s="2" t="str">
        <f>IF('Transaction Data'!$L11987&lt;=10,"Less Expensive","Expensive")</f>
        <v>Expensive</v>
      </c>
      <c r="S11987" s="4">
        <f>WEEKDAY('Transaction Data'!$A11987)</f>
        <v>2</v>
      </c>
      <c r="T11987" s="2" t="str">
        <f>IF(WEEKDAY('Transaction Data'!$A11987,2)&lt;6,"Weekday","Weekend")</f>
        <v>Weekday</v>
      </c>
    </row>
    <row r="11988" ht="15.75" customHeight="1">
      <c r="A11988" s="1">
        <v>45645.0</v>
      </c>
      <c r="B11988" s="2" t="s">
        <v>3530</v>
      </c>
      <c r="C11988" s="2" t="s">
        <v>32</v>
      </c>
      <c r="D11988" s="1">
        <v>23979.0</v>
      </c>
      <c r="E11988" s="2" t="s">
        <v>27</v>
      </c>
      <c r="F11988" s="2">
        <v>391.0</v>
      </c>
      <c r="G11988" s="2" t="s">
        <v>57</v>
      </c>
      <c r="H11988" s="2" t="s">
        <v>52</v>
      </c>
      <c r="I11988" s="2" t="s">
        <v>25</v>
      </c>
      <c r="J11988" s="2" t="str">
        <f t="array" ref="J11988">XLOOKUP('Transaction Data'!$G11988,Product_Code,Biscuit_Brand)</f>
        <v>Oatmeal Cookies</v>
      </c>
      <c r="K11988" s="2">
        <f t="array" ref="K11988">XLOOKUP('Transaction Data'!$G11988,Product_Code,Cost)</f>
        <v>19</v>
      </c>
      <c r="L11988" s="2">
        <f t="array" ref="L11988">XLOOKUP('Transaction Data'!$G11988,Product_Code,Unit_Price)</f>
        <v>23</v>
      </c>
      <c r="M11988" s="3">
        <f>'Transaction Data'!$F11988*'Transaction Data'!$K11988</f>
        <v>7429</v>
      </c>
      <c r="N11988" s="3">
        <f>'Transaction Data'!$F11988*'Transaction Data'!$L11988</f>
        <v>8993</v>
      </c>
      <c r="O11988" s="3">
        <f>'Transaction Data'!$N11988-'Transaction Data'!$M11988</f>
        <v>1564</v>
      </c>
      <c r="P11988" s="2">
        <f>DATEDIF('Transaction Data'!$D11988,'Transaction Data'!$A11988,"y")</f>
        <v>59</v>
      </c>
      <c r="Q11988" s="2" t="str">
        <f>FLOOR('Transaction Data'!$P11988,15)&amp;"-"&amp;FLOOR('Transaction Data'!$P11988,15)+14</f>
        <v>45-59</v>
      </c>
      <c r="R11988" s="2" t="str">
        <f>IF('Transaction Data'!$L11988&lt;=10,"Less Expensive","Expensive")</f>
        <v>Expensive</v>
      </c>
      <c r="S11988" s="4">
        <f>WEEKDAY('Transaction Data'!$A11988)</f>
        <v>5</v>
      </c>
      <c r="T11988" s="2" t="str">
        <f>IF(WEEKDAY('Transaction Data'!$A11988,2)&lt;6,"Weekday","Weekend")</f>
        <v>Weekday</v>
      </c>
    </row>
    <row r="11989" ht="15.75" customHeight="1">
      <c r="A11989" s="1">
        <v>45636.0</v>
      </c>
      <c r="B11989" s="2" t="s">
        <v>1242</v>
      </c>
      <c r="C11989" s="2" t="s">
        <v>65</v>
      </c>
      <c r="D11989" s="1">
        <v>33223.0</v>
      </c>
      <c r="E11989" s="2" t="s">
        <v>37</v>
      </c>
      <c r="F11989" s="2">
        <v>92.0</v>
      </c>
      <c r="G11989" s="2" t="s">
        <v>38</v>
      </c>
      <c r="H11989" s="2" t="s">
        <v>45</v>
      </c>
      <c r="I11989" s="2" t="s">
        <v>30</v>
      </c>
      <c r="J11989" s="2" t="str">
        <f t="array" ref="J11989">XLOOKUP('Transaction Data'!$G11989,Product_Code,Biscuit_Brand)</f>
        <v>Ginger Snaps</v>
      </c>
      <c r="K11989" s="2">
        <f t="array" ref="K11989">XLOOKUP('Transaction Data'!$G11989,Product_Code,Cost)</f>
        <v>14</v>
      </c>
      <c r="L11989" s="2">
        <f t="array" ref="L11989">XLOOKUP('Transaction Data'!$G11989,Product_Code,Unit_Price)</f>
        <v>28</v>
      </c>
      <c r="M11989" s="3">
        <f>'Transaction Data'!$F11989*'Transaction Data'!$K11989</f>
        <v>1288</v>
      </c>
      <c r="N11989" s="3">
        <f>'Transaction Data'!$F11989*'Transaction Data'!$L11989</f>
        <v>2576</v>
      </c>
      <c r="O11989" s="3">
        <f>'Transaction Data'!$N11989-'Transaction Data'!$M11989</f>
        <v>1288</v>
      </c>
      <c r="P11989" s="2">
        <f>DATEDIF('Transaction Data'!$D11989,'Transaction Data'!$A11989,"y")</f>
        <v>33</v>
      </c>
      <c r="Q11989" s="2" t="str">
        <f>FLOOR('Transaction Data'!$P11989,15)&amp;"-"&amp;FLOOR('Transaction Data'!$P11989,15)+14</f>
        <v>30-44</v>
      </c>
      <c r="R11989" s="2" t="str">
        <f>IF('Transaction Data'!$L11989&lt;=10,"Less Expensive","Expensive")</f>
        <v>Expensive</v>
      </c>
      <c r="S11989" s="4">
        <f>WEEKDAY('Transaction Data'!$A11989)</f>
        <v>3</v>
      </c>
      <c r="T11989" s="2" t="str">
        <f>IF(WEEKDAY('Transaction Data'!$A11989,2)&lt;6,"Weekday","Weekend")</f>
        <v>Weekday</v>
      </c>
    </row>
    <row r="11990" ht="15.75" customHeight="1">
      <c r="A11990" s="1">
        <v>45629.0</v>
      </c>
      <c r="B11990" s="2" t="s">
        <v>236</v>
      </c>
      <c r="C11990" s="2" t="s">
        <v>78</v>
      </c>
      <c r="D11990" s="1">
        <v>22693.0</v>
      </c>
      <c r="E11990" s="2" t="s">
        <v>22</v>
      </c>
      <c r="F11990" s="2">
        <v>149.0</v>
      </c>
      <c r="G11990" s="2" t="s">
        <v>61</v>
      </c>
      <c r="H11990" s="2" t="s">
        <v>52</v>
      </c>
      <c r="I11990" s="2" t="s">
        <v>25</v>
      </c>
      <c r="J11990" s="2" t="str">
        <f t="array" ref="J11990">XLOOKUP('Transaction Data'!$G11990,Product_Code,Biscuit_Brand)</f>
        <v>Choco Delight</v>
      </c>
      <c r="K11990" s="2">
        <f t="array" ref="K11990">XLOOKUP('Transaction Data'!$G11990,Product_Code,Cost)</f>
        <v>3</v>
      </c>
      <c r="L11990" s="2">
        <f t="array" ref="L11990">XLOOKUP('Transaction Data'!$G11990,Product_Code,Unit_Price)</f>
        <v>5</v>
      </c>
      <c r="M11990" s="3">
        <f>'Transaction Data'!$F11990*'Transaction Data'!$K11990</f>
        <v>447</v>
      </c>
      <c r="N11990" s="3">
        <f>'Transaction Data'!$F11990*'Transaction Data'!$L11990</f>
        <v>745</v>
      </c>
      <c r="O11990" s="3">
        <f>'Transaction Data'!$N11990-'Transaction Data'!$M11990</f>
        <v>298</v>
      </c>
      <c r="P11990" s="2">
        <f>DATEDIF('Transaction Data'!$D11990,'Transaction Data'!$A11990,"y")</f>
        <v>62</v>
      </c>
      <c r="Q11990" s="2" t="str">
        <f>FLOOR('Transaction Data'!$P11990,15)&amp;"-"&amp;FLOOR('Transaction Data'!$P11990,15)+14</f>
        <v>60-74</v>
      </c>
      <c r="R11990" s="2" t="str">
        <f>IF('Transaction Data'!$L11990&lt;=10,"Less Expensive","Expensive")</f>
        <v>Less Expensive</v>
      </c>
      <c r="S11990" s="4">
        <f>WEEKDAY('Transaction Data'!$A11990)</f>
        <v>3</v>
      </c>
      <c r="T11990" s="2" t="str">
        <f>IF(WEEKDAY('Transaction Data'!$A11990,2)&lt;6,"Weekday","Weekend")</f>
        <v>Weekday</v>
      </c>
    </row>
    <row r="11991" ht="15.75" customHeight="1">
      <c r="A11991" s="1">
        <v>45628.0</v>
      </c>
      <c r="B11991" s="2" t="s">
        <v>2142</v>
      </c>
      <c r="C11991" s="2" t="s">
        <v>65</v>
      </c>
      <c r="D11991" s="1">
        <v>27104.0</v>
      </c>
      <c r="E11991" s="2" t="s">
        <v>22</v>
      </c>
      <c r="F11991" s="2">
        <v>51.0</v>
      </c>
      <c r="G11991" s="2" t="s">
        <v>55</v>
      </c>
      <c r="H11991" s="2" t="s">
        <v>24</v>
      </c>
      <c r="I11991" s="2" t="s">
        <v>35</v>
      </c>
      <c r="J11991" s="2" t="str">
        <f t="array" ref="J11991">XLOOKUP('Transaction Data'!$G11991,Product_Code,Biscuit_Brand)</f>
        <v>Vanilla Wafers</v>
      </c>
      <c r="K11991" s="2">
        <f t="array" ref="K11991">XLOOKUP('Transaction Data'!$G11991,Product_Code,Cost)</f>
        <v>18</v>
      </c>
      <c r="L11991" s="2">
        <f t="array" ref="L11991">XLOOKUP('Transaction Data'!$G11991,Product_Code,Unit_Price)</f>
        <v>36</v>
      </c>
      <c r="M11991" s="3">
        <f>'Transaction Data'!$F11991*'Transaction Data'!$K11991</f>
        <v>918</v>
      </c>
      <c r="N11991" s="3">
        <f>'Transaction Data'!$F11991*'Transaction Data'!$L11991</f>
        <v>1836</v>
      </c>
      <c r="O11991" s="3">
        <f>'Transaction Data'!$N11991-'Transaction Data'!$M11991</f>
        <v>918</v>
      </c>
      <c r="P11991" s="2">
        <f>DATEDIF('Transaction Data'!$D11991,'Transaction Data'!$A11991,"y")</f>
        <v>50</v>
      </c>
      <c r="Q11991" s="2" t="str">
        <f>FLOOR('Transaction Data'!$P11991,15)&amp;"-"&amp;FLOOR('Transaction Data'!$P11991,15)+14</f>
        <v>45-59</v>
      </c>
      <c r="R11991" s="2" t="str">
        <f>IF('Transaction Data'!$L11991&lt;=10,"Less Expensive","Expensive")</f>
        <v>Expensive</v>
      </c>
      <c r="S11991" s="4">
        <f>WEEKDAY('Transaction Data'!$A11991)</f>
        <v>2</v>
      </c>
      <c r="T11991" s="2" t="str">
        <f>IF(WEEKDAY('Transaction Data'!$A11991,2)&lt;6,"Weekday","Weekend")</f>
        <v>Weekday</v>
      </c>
    </row>
    <row r="11992" ht="15.75" customHeight="1">
      <c r="A11992" s="1">
        <v>45629.0</v>
      </c>
      <c r="B11992" s="2" t="s">
        <v>7498</v>
      </c>
      <c r="C11992" s="2" t="s">
        <v>41</v>
      </c>
      <c r="D11992" s="1">
        <v>20235.0</v>
      </c>
      <c r="E11992" s="2" t="s">
        <v>37</v>
      </c>
      <c r="F11992" s="2">
        <v>129.0</v>
      </c>
      <c r="G11992" s="2" t="s">
        <v>44</v>
      </c>
      <c r="H11992" s="2" t="s">
        <v>29</v>
      </c>
      <c r="I11992" s="2" t="s">
        <v>30</v>
      </c>
      <c r="J11992" s="2" t="str">
        <f t="array" ref="J11992">XLOOKUP('Transaction Data'!$G11992,Product_Code,Biscuit_Brand)</f>
        <v>Butter Crunch</v>
      </c>
      <c r="K11992" s="2">
        <f t="array" ref="K11992">XLOOKUP('Transaction Data'!$G11992,Product_Code,Cost)</f>
        <v>10</v>
      </c>
      <c r="L11992" s="2">
        <f t="array" ref="L11992">XLOOKUP('Transaction Data'!$G11992,Product_Code,Unit_Price)</f>
        <v>11</v>
      </c>
      <c r="M11992" s="3">
        <f>'Transaction Data'!$F11992*'Transaction Data'!$K11992</f>
        <v>1290</v>
      </c>
      <c r="N11992" s="3">
        <f>'Transaction Data'!$F11992*'Transaction Data'!$L11992</f>
        <v>1419</v>
      </c>
      <c r="O11992" s="3">
        <f>'Transaction Data'!$N11992-'Transaction Data'!$M11992</f>
        <v>129</v>
      </c>
      <c r="P11992" s="2">
        <f>DATEDIF('Transaction Data'!$D11992,'Transaction Data'!$A11992,"y")</f>
        <v>69</v>
      </c>
      <c r="Q11992" s="2" t="str">
        <f>FLOOR('Transaction Data'!$P11992,15)&amp;"-"&amp;FLOOR('Transaction Data'!$P11992,15)+14</f>
        <v>60-74</v>
      </c>
      <c r="R11992" s="2" t="str">
        <f>IF('Transaction Data'!$L11992&lt;=10,"Less Expensive","Expensive")</f>
        <v>Expensive</v>
      </c>
      <c r="S11992" s="4">
        <f>WEEKDAY('Transaction Data'!$A11992)</f>
        <v>3</v>
      </c>
      <c r="T11992" s="2" t="str">
        <f>IF(WEEKDAY('Transaction Data'!$A11992,2)&lt;6,"Weekday","Weekend")</f>
        <v>Weekday</v>
      </c>
    </row>
    <row r="11993" ht="15.75" customHeight="1">
      <c r="A11993" s="1">
        <v>45656.0</v>
      </c>
      <c r="B11993" s="2" t="s">
        <v>4811</v>
      </c>
      <c r="C11993" s="2" t="s">
        <v>51</v>
      </c>
      <c r="D11993" s="1">
        <v>24397.0</v>
      </c>
      <c r="E11993" s="2" t="s">
        <v>27</v>
      </c>
      <c r="F11993" s="2">
        <v>250.0</v>
      </c>
      <c r="G11993" s="2" t="s">
        <v>33</v>
      </c>
      <c r="H11993" s="2" t="s">
        <v>24</v>
      </c>
      <c r="I11993" s="2" t="s">
        <v>30</v>
      </c>
      <c r="J11993" s="2" t="str">
        <f t="array" ref="J11993">XLOOKUP('Transaction Data'!$G11993,Product_Code,Biscuit_Brand)</f>
        <v>Caramel Biscuits</v>
      </c>
      <c r="K11993" s="2">
        <f t="array" ref="K11993">XLOOKUP('Transaction Data'!$G11993,Product_Code,Cost)</f>
        <v>18</v>
      </c>
      <c r="L11993" s="2">
        <f t="array" ref="L11993">XLOOKUP('Transaction Data'!$G11993,Product_Code,Unit_Price)</f>
        <v>22</v>
      </c>
      <c r="M11993" s="3">
        <f>'Transaction Data'!$F11993*'Transaction Data'!$K11993</f>
        <v>4500</v>
      </c>
      <c r="N11993" s="3">
        <f>'Transaction Data'!$F11993*'Transaction Data'!$L11993</f>
        <v>5500</v>
      </c>
      <c r="O11993" s="3">
        <f>'Transaction Data'!$N11993-'Transaction Data'!$M11993</f>
        <v>1000</v>
      </c>
      <c r="P11993" s="2">
        <f>DATEDIF('Transaction Data'!$D11993,'Transaction Data'!$A11993,"y")</f>
        <v>58</v>
      </c>
      <c r="Q11993" s="2" t="str">
        <f>FLOOR('Transaction Data'!$P11993,15)&amp;"-"&amp;FLOOR('Transaction Data'!$P11993,15)+14</f>
        <v>45-59</v>
      </c>
      <c r="R11993" s="2" t="str">
        <f>IF('Transaction Data'!$L11993&lt;=10,"Less Expensive","Expensive")</f>
        <v>Expensive</v>
      </c>
      <c r="S11993" s="4">
        <f>WEEKDAY('Transaction Data'!$A11993)</f>
        <v>2</v>
      </c>
      <c r="T11993" s="2" t="str">
        <f>IF(WEEKDAY('Transaction Data'!$A11993,2)&lt;6,"Weekday","Weekend")</f>
        <v>Weekday</v>
      </c>
    </row>
    <row r="11994" ht="15.75" customHeight="1">
      <c r="A11994" s="1">
        <v>45638.0</v>
      </c>
      <c r="B11994" s="2" t="s">
        <v>9109</v>
      </c>
      <c r="C11994" s="2" t="s">
        <v>69</v>
      </c>
      <c r="D11994" s="1">
        <v>32393.0</v>
      </c>
      <c r="E11994" s="2" t="s">
        <v>63</v>
      </c>
      <c r="F11994" s="2">
        <v>284.0</v>
      </c>
      <c r="G11994" s="2" t="s">
        <v>28</v>
      </c>
      <c r="H11994" s="2" t="s">
        <v>45</v>
      </c>
      <c r="I11994" s="2" t="s">
        <v>35</v>
      </c>
      <c r="J11994" s="2" t="str">
        <f t="array" ref="J11994">XLOOKUP('Transaction Data'!$G11994,Product_Code,Biscuit_Brand)</f>
        <v>Shortbread</v>
      </c>
      <c r="K11994" s="2">
        <f t="array" ref="K11994">XLOOKUP('Transaction Data'!$G11994,Product_Code,Cost)</f>
        <v>10</v>
      </c>
      <c r="L11994" s="2">
        <f t="array" ref="L11994">XLOOKUP('Transaction Data'!$G11994,Product_Code,Unit_Price)</f>
        <v>45</v>
      </c>
      <c r="M11994" s="3">
        <f>'Transaction Data'!$F11994*'Transaction Data'!$K11994</f>
        <v>2840</v>
      </c>
      <c r="N11994" s="3">
        <f>'Transaction Data'!$F11994*'Transaction Data'!$L11994</f>
        <v>12780</v>
      </c>
      <c r="O11994" s="3">
        <f>'Transaction Data'!$N11994-'Transaction Data'!$M11994</f>
        <v>9940</v>
      </c>
      <c r="P11994" s="2">
        <f>DATEDIF('Transaction Data'!$D11994,'Transaction Data'!$A11994,"y")</f>
        <v>36</v>
      </c>
      <c r="Q11994" s="2" t="str">
        <f>FLOOR('Transaction Data'!$P11994,15)&amp;"-"&amp;FLOOR('Transaction Data'!$P11994,15)+14</f>
        <v>30-44</v>
      </c>
      <c r="R11994" s="2" t="str">
        <f>IF('Transaction Data'!$L11994&lt;=10,"Less Expensive","Expensive")</f>
        <v>Expensive</v>
      </c>
      <c r="S11994" s="4">
        <f>WEEKDAY('Transaction Data'!$A11994)</f>
        <v>5</v>
      </c>
      <c r="T11994" s="2" t="str">
        <f>IF(WEEKDAY('Transaction Data'!$A11994,2)&lt;6,"Weekday","Weekend")</f>
        <v>Weekday</v>
      </c>
    </row>
    <row r="11995" ht="15.75" customHeight="1">
      <c r="A11995" s="1">
        <v>45628.0</v>
      </c>
      <c r="B11995" s="2" t="s">
        <v>2574</v>
      </c>
      <c r="C11995" s="2" t="s">
        <v>54</v>
      </c>
      <c r="D11995" s="1">
        <v>34387.0</v>
      </c>
      <c r="E11995" s="2" t="s">
        <v>37</v>
      </c>
      <c r="F11995" s="2">
        <v>235.0</v>
      </c>
      <c r="G11995" s="2" t="s">
        <v>28</v>
      </c>
      <c r="H11995" s="2" t="s">
        <v>45</v>
      </c>
      <c r="I11995" s="2" t="s">
        <v>35</v>
      </c>
      <c r="J11995" s="2" t="str">
        <f t="array" ref="J11995">XLOOKUP('Transaction Data'!$G11995,Product_Code,Biscuit_Brand)</f>
        <v>Shortbread</v>
      </c>
      <c r="K11995" s="2">
        <f t="array" ref="K11995">XLOOKUP('Transaction Data'!$G11995,Product_Code,Cost)</f>
        <v>10</v>
      </c>
      <c r="L11995" s="2">
        <f t="array" ref="L11995">XLOOKUP('Transaction Data'!$G11995,Product_Code,Unit_Price)</f>
        <v>45</v>
      </c>
      <c r="M11995" s="3">
        <f>'Transaction Data'!$F11995*'Transaction Data'!$K11995</f>
        <v>2350</v>
      </c>
      <c r="N11995" s="3">
        <f>'Transaction Data'!$F11995*'Transaction Data'!$L11995</f>
        <v>10575</v>
      </c>
      <c r="O11995" s="3">
        <f>'Transaction Data'!$N11995-'Transaction Data'!$M11995</f>
        <v>8225</v>
      </c>
      <c r="P11995" s="2">
        <f>DATEDIF('Transaction Data'!$D11995,'Transaction Data'!$A11995,"y")</f>
        <v>30</v>
      </c>
      <c r="Q11995" s="2" t="str">
        <f>FLOOR('Transaction Data'!$P11995,15)&amp;"-"&amp;FLOOR('Transaction Data'!$P11995,15)+14</f>
        <v>30-44</v>
      </c>
      <c r="R11995" s="2" t="str">
        <f>IF('Transaction Data'!$L11995&lt;=10,"Less Expensive","Expensive")</f>
        <v>Expensive</v>
      </c>
      <c r="S11995" s="4">
        <f>WEEKDAY('Transaction Data'!$A11995)</f>
        <v>2</v>
      </c>
      <c r="T11995" s="2" t="str">
        <f>IF(WEEKDAY('Transaction Data'!$A11995,2)&lt;6,"Weekday","Weekend")</f>
        <v>Weekday</v>
      </c>
    </row>
    <row r="11996" ht="15.75" customHeight="1">
      <c r="A11996" s="1">
        <v>45641.0</v>
      </c>
      <c r="B11996" s="2" t="s">
        <v>7366</v>
      </c>
      <c r="C11996" s="2" t="s">
        <v>47</v>
      </c>
      <c r="D11996" s="1">
        <v>24572.0</v>
      </c>
      <c r="E11996" s="2" t="s">
        <v>22</v>
      </c>
      <c r="F11996" s="2">
        <v>118.0</v>
      </c>
      <c r="G11996" s="2" t="s">
        <v>61</v>
      </c>
      <c r="H11996" s="2" t="s">
        <v>34</v>
      </c>
      <c r="I11996" s="2" t="s">
        <v>25</v>
      </c>
      <c r="J11996" s="2" t="str">
        <f t="array" ref="J11996">XLOOKUP('Transaction Data'!$G11996,Product_Code,Biscuit_Brand)</f>
        <v>Choco Delight</v>
      </c>
      <c r="K11996" s="2">
        <f t="array" ref="K11996">XLOOKUP('Transaction Data'!$G11996,Product_Code,Cost)</f>
        <v>3</v>
      </c>
      <c r="L11996" s="2">
        <f t="array" ref="L11996">XLOOKUP('Transaction Data'!$G11996,Product_Code,Unit_Price)</f>
        <v>5</v>
      </c>
      <c r="M11996" s="3">
        <f>'Transaction Data'!$F11996*'Transaction Data'!$K11996</f>
        <v>354</v>
      </c>
      <c r="N11996" s="3">
        <f>'Transaction Data'!$F11996*'Transaction Data'!$L11996</f>
        <v>590</v>
      </c>
      <c r="O11996" s="3">
        <f>'Transaction Data'!$N11996-'Transaction Data'!$M11996</f>
        <v>236</v>
      </c>
      <c r="P11996" s="2">
        <f>DATEDIF('Transaction Data'!$D11996,'Transaction Data'!$A11996,"y")</f>
        <v>57</v>
      </c>
      <c r="Q11996" s="2" t="str">
        <f>FLOOR('Transaction Data'!$P11996,15)&amp;"-"&amp;FLOOR('Transaction Data'!$P11996,15)+14</f>
        <v>45-59</v>
      </c>
      <c r="R11996" s="2" t="str">
        <f>IF('Transaction Data'!$L11996&lt;=10,"Less Expensive","Expensive")</f>
        <v>Less Expensive</v>
      </c>
      <c r="S11996" s="4">
        <f>WEEKDAY('Transaction Data'!$A11996)</f>
        <v>1</v>
      </c>
      <c r="T11996" s="2" t="str">
        <f>IF(WEEKDAY('Transaction Data'!$A11996,2)&lt;6,"Weekday","Weekend")</f>
        <v>Weekend</v>
      </c>
    </row>
    <row r="11997" ht="15.75" customHeight="1">
      <c r="A11997" s="1">
        <v>45647.0</v>
      </c>
      <c r="B11997" s="2" t="s">
        <v>5735</v>
      </c>
      <c r="C11997" s="2" t="s">
        <v>41</v>
      </c>
      <c r="D11997" s="1">
        <v>26483.0</v>
      </c>
      <c r="E11997" s="2" t="s">
        <v>27</v>
      </c>
      <c r="F11997" s="2">
        <v>219.0</v>
      </c>
      <c r="G11997" s="2" t="s">
        <v>28</v>
      </c>
      <c r="H11997" s="2" t="s">
        <v>24</v>
      </c>
      <c r="I11997" s="2" t="s">
        <v>25</v>
      </c>
      <c r="J11997" s="2" t="str">
        <f t="array" ref="J11997">XLOOKUP('Transaction Data'!$G11997,Product_Code,Biscuit_Brand)</f>
        <v>Shortbread</v>
      </c>
      <c r="K11997" s="2">
        <f t="array" ref="K11997">XLOOKUP('Transaction Data'!$G11997,Product_Code,Cost)</f>
        <v>10</v>
      </c>
      <c r="L11997" s="2">
        <f t="array" ref="L11997">XLOOKUP('Transaction Data'!$G11997,Product_Code,Unit_Price)</f>
        <v>45</v>
      </c>
      <c r="M11997" s="3">
        <f>'Transaction Data'!$F11997*'Transaction Data'!$K11997</f>
        <v>2190</v>
      </c>
      <c r="N11997" s="3">
        <f>'Transaction Data'!$F11997*'Transaction Data'!$L11997</f>
        <v>9855</v>
      </c>
      <c r="O11997" s="3">
        <f>'Transaction Data'!$N11997-'Transaction Data'!$M11997</f>
        <v>7665</v>
      </c>
      <c r="P11997" s="2">
        <f>DATEDIF('Transaction Data'!$D11997,'Transaction Data'!$A11997,"y")</f>
        <v>52</v>
      </c>
      <c r="Q11997" s="2" t="str">
        <f>FLOOR('Transaction Data'!$P11997,15)&amp;"-"&amp;FLOOR('Transaction Data'!$P11997,15)+14</f>
        <v>45-59</v>
      </c>
      <c r="R11997" s="2" t="str">
        <f>IF('Transaction Data'!$L11997&lt;=10,"Less Expensive","Expensive")</f>
        <v>Expensive</v>
      </c>
      <c r="S11997" s="4">
        <f>WEEKDAY('Transaction Data'!$A11997)</f>
        <v>7</v>
      </c>
      <c r="T11997" s="2" t="str">
        <f>IF(WEEKDAY('Transaction Data'!$A11997,2)&lt;6,"Weekday","Weekend")</f>
        <v>Weekend</v>
      </c>
    </row>
    <row r="11998" ht="15.75" customHeight="1">
      <c r="A11998" s="1">
        <v>45630.0</v>
      </c>
      <c r="B11998" s="2" t="s">
        <v>8409</v>
      </c>
      <c r="C11998" s="2" t="s">
        <v>72</v>
      </c>
      <c r="D11998" s="1">
        <v>30403.0</v>
      </c>
      <c r="E11998" s="2" t="s">
        <v>63</v>
      </c>
      <c r="F11998" s="2">
        <v>312.0</v>
      </c>
      <c r="G11998" s="2" t="s">
        <v>61</v>
      </c>
      <c r="H11998" s="2" t="s">
        <v>42</v>
      </c>
      <c r="I11998" s="2" t="s">
        <v>30</v>
      </c>
      <c r="J11998" s="2" t="str">
        <f t="array" ref="J11998">XLOOKUP('Transaction Data'!$G11998,Product_Code,Biscuit_Brand)</f>
        <v>Choco Delight</v>
      </c>
      <c r="K11998" s="2">
        <f t="array" ref="K11998">XLOOKUP('Transaction Data'!$G11998,Product_Code,Cost)</f>
        <v>3</v>
      </c>
      <c r="L11998" s="2">
        <f t="array" ref="L11998">XLOOKUP('Transaction Data'!$G11998,Product_Code,Unit_Price)</f>
        <v>5</v>
      </c>
      <c r="M11998" s="3">
        <f>'Transaction Data'!$F11998*'Transaction Data'!$K11998</f>
        <v>936</v>
      </c>
      <c r="N11998" s="3">
        <f>'Transaction Data'!$F11998*'Transaction Data'!$L11998</f>
        <v>1560</v>
      </c>
      <c r="O11998" s="3">
        <f>'Transaction Data'!$N11998-'Transaction Data'!$M11998</f>
        <v>624</v>
      </c>
      <c r="P11998" s="2">
        <f>DATEDIF('Transaction Data'!$D11998,'Transaction Data'!$A11998,"y")</f>
        <v>41</v>
      </c>
      <c r="Q11998" s="2" t="str">
        <f>FLOOR('Transaction Data'!$P11998,15)&amp;"-"&amp;FLOOR('Transaction Data'!$P11998,15)+14</f>
        <v>30-44</v>
      </c>
      <c r="R11998" s="2" t="str">
        <f>IF('Transaction Data'!$L11998&lt;=10,"Less Expensive","Expensive")</f>
        <v>Less Expensive</v>
      </c>
      <c r="S11998" s="4">
        <f>WEEKDAY('Transaction Data'!$A11998)</f>
        <v>4</v>
      </c>
      <c r="T11998" s="2" t="str">
        <f>IF(WEEKDAY('Transaction Data'!$A11998,2)&lt;6,"Weekday","Weekend")</f>
        <v>Weekday</v>
      </c>
    </row>
    <row r="11999" ht="15.75" customHeight="1">
      <c r="A11999" s="1">
        <v>45651.0</v>
      </c>
      <c r="B11999" s="2" t="s">
        <v>5827</v>
      </c>
      <c r="C11999" s="2" t="s">
        <v>72</v>
      </c>
      <c r="D11999" s="1">
        <v>37163.0</v>
      </c>
      <c r="E11999" s="2" t="s">
        <v>22</v>
      </c>
      <c r="F11999" s="2">
        <v>312.0</v>
      </c>
      <c r="G11999" s="2" t="s">
        <v>44</v>
      </c>
      <c r="H11999" s="2" t="s">
        <v>24</v>
      </c>
      <c r="I11999" s="2" t="s">
        <v>25</v>
      </c>
      <c r="J11999" s="2" t="str">
        <f t="array" ref="J11999">XLOOKUP('Transaction Data'!$G11999,Product_Code,Biscuit_Brand)</f>
        <v>Butter Crunch</v>
      </c>
      <c r="K11999" s="2">
        <f t="array" ref="K11999">XLOOKUP('Transaction Data'!$G11999,Product_Code,Cost)</f>
        <v>10</v>
      </c>
      <c r="L11999" s="2">
        <f t="array" ref="L11999">XLOOKUP('Transaction Data'!$G11999,Product_Code,Unit_Price)</f>
        <v>11</v>
      </c>
      <c r="M11999" s="3">
        <f>'Transaction Data'!$F11999*'Transaction Data'!$K11999</f>
        <v>3120</v>
      </c>
      <c r="N11999" s="3">
        <f>'Transaction Data'!$F11999*'Transaction Data'!$L11999</f>
        <v>3432</v>
      </c>
      <c r="O11999" s="3">
        <f>'Transaction Data'!$N11999-'Transaction Data'!$M11999</f>
        <v>312</v>
      </c>
      <c r="P11999" s="2">
        <f>DATEDIF('Transaction Data'!$D11999,'Transaction Data'!$A11999,"y")</f>
        <v>23</v>
      </c>
      <c r="Q11999" s="2" t="str">
        <f>FLOOR('Transaction Data'!$P11999,15)&amp;"-"&amp;FLOOR('Transaction Data'!$P11999,15)+14</f>
        <v>15-29</v>
      </c>
      <c r="R11999" s="2" t="str">
        <f>IF('Transaction Data'!$L11999&lt;=10,"Less Expensive","Expensive")</f>
        <v>Expensive</v>
      </c>
      <c r="S11999" s="4">
        <f>WEEKDAY('Transaction Data'!$A11999)</f>
        <v>4</v>
      </c>
      <c r="T11999" s="2" t="str">
        <f>IF(WEEKDAY('Transaction Data'!$A11999,2)&lt;6,"Weekday","Weekend")</f>
        <v>Weekday</v>
      </c>
    </row>
    <row r="12000" ht="15.75" customHeight="1">
      <c r="A12000" s="1">
        <v>45649.0</v>
      </c>
      <c r="B12000" s="2" t="s">
        <v>5839</v>
      </c>
      <c r="C12000" s="2" t="s">
        <v>41</v>
      </c>
      <c r="D12000" s="1">
        <v>20876.0</v>
      </c>
      <c r="E12000" s="2" t="s">
        <v>37</v>
      </c>
      <c r="F12000" s="2">
        <v>66.0</v>
      </c>
      <c r="G12000" s="2" t="s">
        <v>28</v>
      </c>
      <c r="H12000" s="2" t="s">
        <v>29</v>
      </c>
      <c r="I12000" s="2" t="s">
        <v>25</v>
      </c>
      <c r="J12000" s="2" t="str">
        <f t="array" ref="J12000">XLOOKUP('Transaction Data'!$G12000,Product_Code,Biscuit_Brand)</f>
        <v>Shortbread</v>
      </c>
      <c r="K12000" s="2">
        <f t="array" ref="K12000">XLOOKUP('Transaction Data'!$G12000,Product_Code,Cost)</f>
        <v>10</v>
      </c>
      <c r="L12000" s="2">
        <f t="array" ref="L12000">XLOOKUP('Transaction Data'!$G12000,Product_Code,Unit_Price)</f>
        <v>45</v>
      </c>
      <c r="M12000" s="3">
        <f>'Transaction Data'!$F12000*'Transaction Data'!$K12000</f>
        <v>660</v>
      </c>
      <c r="N12000" s="3">
        <f>'Transaction Data'!$F12000*'Transaction Data'!$L12000</f>
        <v>2970</v>
      </c>
      <c r="O12000" s="3">
        <f>'Transaction Data'!$N12000-'Transaction Data'!$M12000</f>
        <v>2310</v>
      </c>
      <c r="P12000" s="2">
        <f>DATEDIF('Transaction Data'!$D12000,'Transaction Data'!$A12000,"y")</f>
        <v>67</v>
      </c>
      <c r="Q12000" s="2" t="str">
        <f>FLOOR('Transaction Data'!$P12000,15)&amp;"-"&amp;FLOOR('Transaction Data'!$P12000,15)+14</f>
        <v>60-74</v>
      </c>
      <c r="R12000" s="2" t="str">
        <f>IF('Transaction Data'!$L12000&lt;=10,"Less Expensive","Expensive")</f>
        <v>Expensive</v>
      </c>
      <c r="S12000" s="4">
        <f>WEEKDAY('Transaction Data'!$A12000)</f>
        <v>2</v>
      </c>
      <c r="T12000" s="2" t="str">
        <f>IF(WEEKDAY('Transaction Data'!$A12000,2)&lt;6,"Weekday","Weekend")</f>
        <v>Weekday</v>
      </c>
    </row>
    <row r="12001" ht="15.75" customHeight="1">
      <c r="A12001" s="1">
        <v>45647.0</v>
      </c>
      <c r="B12001" s="2" t="s">
        <v>6125</v>
      </c>
      <c r="C12001" s="2" t="s">
        <v>41</v>
      </c>
      <c r="D12001" s="1">
        <v>34975.0</v>
      </c>
      <c r="E12001" s="2" t="s">
        <v>27</v>
      </c>
      <c r="F12001" s="2">
        <v>480.0</v>
      </c>
      <c r="G12001" s="2" t="s">
        <v>55</v>
      </c>
      <c r="H12001" s="2" t="s">
        <v>49</v>
      </c>
      <c r="I12001" s="2" t="s">
        <v>35</v>
      </c>
      <c r="J12001" s="2" t="str">
        <f t="array" ref="J12001">XLOOKUP('Transaction Data'!$G12001,Product_Code,Biscuit_Brand)</f>
        <v>Vanilla Wafers</v>
      </c>
      <c r="K12001" s="2">
        <f t="array" ref="K12001">XLOOKUP('Transaction Data'!$G12001,Product_Code,Cost)</f>
        <v>18</v>
      </c>
      <c r="L12001" s="2">
        <f t="array" ref="L12001">XLOOKUP('Transaction Data'!$G12001,Product_Code,Unit_Price)</f>
        <v>36</v>
      </c>
      <c r="M12001" s="3">
        <f>'Transaction Data'!$F12001*'Transaction Data'!$K12001</f>
        <v>8640</v>
      </c>
      <c r="N12001" s="3">
        <f>'Transaction Data'!$F12001*'Transaction Data'!$L12001</f>
        <v>17280</v>
      </c>
      <c r="O12001" s="3">
        <f>'Transaction Data'!$N12001-'Transaction Data'!$M12001</f>
        <v>8640</v>
      </c>
      <c r="P12001" s="2">
        <f>DATEDIF('Transaction Data'!$D12001,'Transaction Data'!$A12001,"y")</f>
        <v>29</v>
      </c>
      <c r="Q12001" s="2" t="str">
        <f>FLOOR('Transaction Data'!$P12001,15)&amp;"-"&amp;FLOOR('Transaction Data'!$P12001,15)+14</f>
        <v>15-29</v>
      </c>
      <c r="R12001" s="2" t="str">
        <f>IF('Transaction Data'!$L12001&lt;=10,"Less Expensive","Expensive")</f>
        <v>Expensive</v>
      </c>
      <c r="S12001" s="4">
        <f>WEEKDAY('Transaction Data'!$A12001)</f>
        <v>7</v>
      </c>
      <c r="T12001" s="2" t="str">
        <f>IF(WEEKDAY('Transaction Data'!$A12001,2)&lt;6,"Weekday","Weekend")</f>
        <v>Weekend</v>
      </c>
    </row>
  </sheetData>
  <printOptions/>
  <pageMargins bottom="0.75" footer="0.0" header="0.0" left="0.7" right="0.7" top="0.75"/>
  <pageSetup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12.14"/>
    <col customWidth="1" min="3" max="3" width="16.86"/>
    <col customWidth="1" min="4" max="4" width="4.57"/>
    <col customWidth="1" min="5" max="5" width="8.86"/>
    <col customWidth="1" min="6" max="26" width="8.71"/>
  </cols>
  <sheetData>
    <row r="6">
      <c r="F6" s="5"/>
    </row>
    <row r="17">
      <c r="B17" s="6" t="s">
        <v>6</v>
      </c>
      <c r="C17" s="6" t="s">
        <v>9114</v>
      </c>
      <c r="D17" s="6" t="s">
        <v>9115</v>
      </c>
      <c r="E17" s="6" t="s">
        <v>9116</v>
      </c>
    </row>
    <row r="18">
      <c r="B18" s="7" t="s">
        <v>44</v>
      </c>
      <c r="C18" s="8" t="s">
        <v>9117</v>
      </c>
      <c r="D18" s="8">
        <v>10.0</v>
      </c>
      <c r="E18" s="8">
        <v>11.0</v>
      </c>
    </row>
    <row r="19">
      <c r="B19" s="7" t="s">
        <v>33</v>
      </c>
      <c r="C19" s="8" t="s">
        <v>9118</v>
      </c>
      <c r="D19" s="8">
        <v>18.0</v>
      </c>
      <c r="E19" s="8">
        <v>22.0</v>
      </c>
    </row>
    <row r="20">
      <c r="B20" s="7" t="s">
        <v>61</v>
      </c>
      <c r="C20" s="8" t="s">
        <v>9119</v>
      </c>
      <c r="D20" s="8">
        <v>3.0</v>
      </c>
      <c r="E20" s="8">
        <v>5.0</v>
      </c>
    </row>
    <row r="21" ht="15.75" customHeight="1">
      <c r="B21" s="7" t="s">
        <v>23</v>
      </c>
      <c r="C21" s="8" t="s">
        <v>9120</v>
      </c>
      <c r="D21" s="8">
        <v>10.0</v>
      </c>
      <c r="E21" s="8">
        <v>14.0</v>
      </c>
    </row>
    <row r="22" ht="15.75" customHeight="1">
      <c r="B22" s="7" t="s">
        <v>38</v>
      </c>
      <c r="C22" s="8" t="s">
        <v>9121</v>
      </c>
      <c r="D22" s="8">
        <v>14.0</v>
      </c>
      <c r="E22" s="8">
        <v>28.0</v>
      </c>
    </row>
    <row r="23" ht="15.75" customHeight="1">
      <c r="B23" s="7" t="s">
        <v>48</v>
      </c>
      <c r="C23" s="8" t="s">
        <v>9122</v>
      </c>
      <c r="D23" s="8">
        <v>7.0</v>
      </c>
      <c r="E23" s="8">
        <v>9.0</v>
      </c>
    </row>
    <row r="24" ht="15.75" customHeight="1">
      <c r="B24" s="7" t="s">
        <v>57</v>
      </c>
      <c r="C24" s="8" t="s">
        <v>9123</v>
      </c>
      <c r="D24" s="8">
        <v>19.0</v>
      </c>
      <c r="E24" s="8">
        <v>23.0</v>
      </c>
    </row>
    <row r="25" ht="15.75" customHeight="1">
      <c r="B25" s="7" t="s">
        <v>60</v>
      </c>
      <c r="C25" s="8" t="s">
        <v>9124</v>
      </c>
      <c r="D25" s="8">
        <v>5.0</v>
      </c>
      <c r="E25" s="8">
        <v>7.0</v>
      </c>
    </row>
    <row r="26" ht="15.75" customHeight="1">
      <c r="B26" s="7" t="s">
        <v>28</v>
      </c>
      <c r="C26" s="8" t="s">
        <v>9125</v>
      </c>
      <c r="D26" s="8">
        <v>10.0</v>
      </c>
      <c r="E26" s="8">
        <v>45.0</v>
      </c>
    </row>
    <row r="27" ht="15.75" customHeight="1">
      <c r="B27" s="7" t="s">
        <v>55</v>
      </c>
      <c r="C27" s="8" t="s">
        <v>9126</v>
      </c>
      <c r="D27" s="8">
        <v>18.0</v>
      </c>
      <c r="E27" s="8">
        <v>36.0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2024-08-19T00:35:35Z</dcterms:created>
  <dc:creator>Untop</dc:creator>
</cp:coreProperties>
</file>